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5" yWindow="-30" windowWidth="15525" windowHeight="15240" tabRatio="480"/>
  </bookViews>
  <sheets>
    <sheet name="Revision History" sheetId="17" r:id="rId1"/>
    <sheet name="Instruction Sheet" sheetId="20" r:id="rId2"/>
    <sheet name="System Configuration" sheetId="10" r:id="rId3"/>
    <sheet name="Financial Model Inputs" sheetId="8" r:id="rId4"/>
    <sheet name="TOD" sheetId="15" r:id="rId5"/>
    <sheet name="Output Sheet" sheetId="18" r:id="rId6"/>
    <sheet name="8760 Data" sheetId="19" r:id="rId7"/>
  </sheets>
  <definedNames>
    <definedName name="AssetManagement">#REF!</definedName>
    <definedName name="Availability">#REF!</definedName>
    <definedName name="CablePF">'System Configuration'!#REF!</definedName>
    <definedName name="CAPEX">'Financial Model Inputs'!#REF!</definedName>
    <definedName name="DCACactual">'System Configuration'!$B$155</definedName>
    <definedName name="DCACTarget">'System Configuration'!$B$14</definedName>
    <definedName name="Decommissioning">#REF!</definedName>
    <definedName name="FixedCost">#REF!</definedName>
    <definedName name="FixedCost2">#REF!</definedName>
    <definedName name="GTImpedance">'System Configuration'!#REF!</definedName>
    <definedName name="GTLength">'Financial Model Inputs'!#REF!</definedName>
    <definedName name="GTPF">'System Configuration'!$B$12</definedName>
    <definedName name="GTunitimpedance" localSheetId="2">'System Configuration'!$A$262:$E$269</definedName>
    <definedName name="HVTransImped">'System Configuration'!#REF!</definedName>
    <definedName name="HVXfrmrs">'System Configuration'!$C$283:$E$292</definedName>
    <definedName name="ICcostinfo">'System Configuration'!$A$297:$G$307</definedName>
    <definedName name="ICVoltage">'Financial Model Inputs'!#REF!</definedName>
    <definedName name="Invtable">'System Configuration'!$A$312:$Q$329</definedName>
    <definedName name="LGIA">'Financial Model Inputs'!#REF!</definedName>
    <definedName name="LID">#REF!</definedName>
    <definedName name="MidVoltage">'Financial Model Inputs'!#REF!</definedName>
    <definedName name="MVImpedance">'System Configuration'!#REF!</definedName>
    <definedName name="OPERATIONS">#REF!</definedName>
    <definedName name="Paneltable">'System Configuration'!$A$334:$L$344</definedName>
    <definedName name="People">#REF!</definedName>
    <definedName name="PF">'System Configuration'!#REF!</definedName>
    <definedName name="PGEEOWeekday">TOD!$CH$5:$CT$28</definedName>
    <definedName name="PGEEOWeekend">TOD!$CH$32:$CT$55</definedName>
    <definedName name="PGETODWeekday">TOD!$AR$5:$BD$28</definedName>
    <definedName name="PGETODWeekend">TOD!$AR$32:$BD$55</definedName>
    <definedName name="_xlnm.Print_Area" localSheetId="2">'System Configuration'!$A$9:$E$331</definedName>
    <definedName name="SCEEOWeekday">TOD!$BT$5:$CF$28</definedName>
    <definedName name="SCEEOWeekend">TOD!$BT$32:$CF$55</definedName>
    <definedName name="SCETODWeekday">TOD!$AD$5:$AP$28</definedName>
    <definedName name="SCETODWeekend">TOD!$AD$32:$AP$55</definedName>
    <definedName name="SDGEEOWeekday">TOD!$BF$5:$BR$28</definedName>
    <definedName name="SDGEEOWeekend">TOD!$BF$32:$BR$55</definedName>
    <definedName name="SDGETODWeekday">TOD!$P$5:$AB$28</definedName>
    <definedName name="SDGETODWeekend">TOD!$P$32:$AB$55</definedName>
    <definedName name="SMUDTODWeekday">TOD!$B$5:$N$28</definedName>
    <definedName name="SMUDTODWeekend">TOD!$B$32:$N$55</definedName>
    <definedName name="SystemAC">'System Configuration'!$B$152</definedName>
    <definedName name="SystemDC">'System Configuration'!$B$153</definedName>
    <definedName name="TargetAC">'System Configuration'!$B$11</definedName>
    <definedName name="TargetMVA">'System Configuration'!$B$13</definedName>
    <definedName name="Taxinfo">#REF!</definedName>
    <definedName name="TODweekday">TOD!#REF!</definedName>
    <definedName name="TODweekend">TOD!#REF!</definedName>
    <definedName name="UnitImpedance">'System Configuration'!#REF!</definedName>
    <definedName name="Utility">'System Configuration'!#REF!</definedName>
  </definedNames>
  <calcPr calcId="145621"/>
  <pivotCaches>
    <pivotCache cacheId="4" r:id="rId8"/>
    <pivotCache cacheId="5" r:id="rId9"/>
  </pivotCaches>
</workbook>
</file>

<file path=xl/calcChain.xml><?xml version="1.0" encoding="utf-8"?>
<calcChain xmlns="http://schemas.openxmlformats.org/spreadsheetml/2006/main">
  <c r="B77" i="10" l="1"/>
  <c r="B78" i="10" s="1"/>
  <c r="B72" i="10" s="1"/>
  <c r="I33" i="10" l="1"/>
  <c r="I32" i="10"/>
  <c r="I31" i="10"/>
  <c r="B50" i="10" l="1"/>
  <c r="B40" i="10" l="1"/>
  <c r="B39" i="10"/>
  <c r="K5" i="18" l="1"/>
  <c r="K8" i="18" s="1"/>
  <c r="J5" i="18"/>
  <c r="J8" i="18" s="1"/>
  <c r="K21" i="18" l="1"/>
  <c r="K19" i="18"/>
  <c r="K15" i="18"/>
  <c r="K13" i="18"/>
  <c r="K33" i="18"/>
  <c r="K27" i="18"/>
  <c r="K9" i="18"/>
  <c r="K31" i="18"/>
  <c r="K25" i="18"/>
  <c r="K7" i="18"/>
  <c r="J31" i="18"/>
  <c r="J25" i="18"/>
  <c r="J13" i="18"/>
  <c r="J7" i="18"/>
  <c r="K30" i="18"/>
  <c r="K24" i="18"/>
  <c r="K18" i="18"/>
  <c r="K12" i="18"/>
  <c r="J30" i="18"/>
  <c r="J24" i="18"/>
  <c r="J18" i="18"/>
  <c r="J12" i="18"/>
  <c r="J6" i="18"/>
  <c r="J29" i="18"/>
  <c r="J23" i="18"/>
  <c r="J17" i="18"/>
  <c r="J11" i="18"/>
  <c r="K6" i="18"/>
  <c r="K29" i="18"/>
  <c r="K23" i="18"/>
  <c r="K17" i="18"/>
  <c r="K11" i="18"/>
  <c r="J19" i="18"/>
  <c r="J34" i="18"/>
  <c r="J28" i="18"/>
  <c r="J22" i="18"/>
  <c r="J16" i="18"/>
  <c r="J10" i="18"/>
  <c r="K34" i="18"/>
  <c r="K28" i="18"/>
  <c r="K22" i="18"/>
  <c r="K16" i="18"/>
  <c r="K10" i="18"/>
  <c r="J27" i="18"/>
  <c r="J15" i="18"/>
  <c r="J9" i="18"/>
  <c r="J33" i="18"/>
  <c r="J21" i="18"/>
  <c r="J32" i="18"/>
  <c r="J26" i="18"/>
  <c r="J20" i="18"/>
  <c r="J14" i="18"/>
  <c r="K32" i="18"/>
  <c r="K26" i="18"/>
  <c r="K20" i="18"/>
  <c r="K14" i="18"/>
  <c r="D39" i="10"/>
  <c r="E39" i="10"/>
  <c r="D38" i="10"/>
  <c r="D40" i="10"/>
  <c r="E40" i="10"/>
  <c r="H8761" i="19" l="1"/>
  <c r="G8761" i="19"/>
  <c r="F8761" i="19"/>
  <c r="E8761" i="19"/>
  <c r="D8761" i="19"/>
  <c r="C8761" i="19"/>
  <c r="H8760" i="19"/>
  <c r="G8760" i="19"/>
  <c r="F8760" i="19"/>
  <c r="E8760" i="19"/>
  <c r="D8760" i="19"/>
  <c r="C8760" i="19"/>
  <c r="H8759" i="19"/>
  <c r="G8759" i="19"/>
  <c r="F8759" i="19"/>
  <c r="E8759" i="19"/>
  <c r="D8759" i="19"/>
  <c r="C8759" i="19"/>
  <c r="A8759" i="19" s="1"/>
  <c r="H8758" i="19"/>
  <c r="G8758" i="19"/>
  <c r="F8758" i="19"/>
  <c r="E8758" i="19"/>
  <c r="D8758" i="19"/>
  <c r="C8758" i="19"/>
  <c r="H8757" i="19"/>
  <c r="G8757" i="19"/>
  <c r="F8757" i="19"/>
  <c r="E8757" i="19"/>
  <c r="A8757" i="19" s="1"/>
  <c r="D8757" i="19"/>
  <c r="C8757" i="19"/>
  <c r="H8756" i="19"/>
  <c r="G8756" i="19"/>
  <c r="F8756" i="19"/>
  <c r="E8756" i="19"/>
  <c r="D8756" i="19"/>
  <c r="C8756" i="19"/>
  <c r="A8756" i="19" s="1"/>
  <c r="H8755" i="19"/>
  <c r="G8755" i="19"/>
  <c r="F8755" i="19"/>
  <c r="E8755" i="19"/>
  <c r="D8755" i="19"/>
  <c r="A8755" i="19" s="1"/>
  <c r="C8755" i="19"/>
  <c r="H8754" i="19"/>
  <c r="G8754" i="19"/>
  <c r="F8754" i="19"/>
  <c r="E8754" i="19"/>
  <c r="D8754" i="19"/>
  <c r="A8754" i="19" s="1"/>
  <c r="C8754" i="19"/>
  <c r="H8753" i="19"/>
  <c r="G8753" i="19"/>
  <c r="F8753" i="19"/>
  <c r="E8753" i="19"/>
  <c r="D8753" i="19"/>
  <c r="C8753" i="19"/>
  <c r="A8753" i="19" s="1"/>
  <c r="H8752" i="19"/>
  <c r="G8752" i="19"/>
  <c r="F8752" i="19"/>
  <c r="E8752" i="19"/>
  <c r="D8752" i="19"/>
  <c r="A8752" i="19" s="1"/>
  <c r="C8752" i="19"/>
  <c r="H8751" i="19"/>
  <c r="G8751" i="19"/>
  <c r="F8751" i="19"/>
  <c r="E8751" i="19"/>
  <c r="D8751" i="19"/>
  <c r="C8751" i="19"/>
  <c r="A8751" i="19" s="1"/>
  <c r="H8750" i="19"/>
  <c r="G8750" i="19"/>
  <c r="F8750" i="19"/>
  <c r="E8750" i="19"/>
  <c r="D8750" i="19"/>
  <c r="C8750" i="19"/>
  <c r="A8750" i="19" s="1"/>
  <c r="H8749" i="19"/>
  <c r="G8749" i="19"/>
  <c r="F8749" i="19"/>
  <c r="E8749" i="19"/>
  <c r="D8749" i="19"/>
  <c r="C8749" i="19"/>
  <c r="H8748" i="19"/>
  <c r="G8748" i="19"/>
  <c r="F8748" i="19"/>
  <c r="E8748" i="19"/>
  <c r="D8748" i="19"/>
  <c r="C8748" i="19"/>
  <c r="A8748" i="19"/>
  <c r="H8747" i="19"/>
  <c r="G8747" i="19"/>
  <c r="F8747" i="19"/>
  <c r="E8747" i="19"/>
  <c r="D8747" i="19"/>
  <c r="C8747" i="19"/>
  <c r="A8747" i="19" s="1"/>
  <c r="H8746" i="19"/>
  <c r="G8746" i="19"/>
  <c r="F8746" i="19"/>
  <c r="E8746" i="19"/>
  <c r="D8746" i="19"/>
  <c r="A8746" i="19" s="1"/>
  <c r="C8746" i="19"/>
  <c r="H8745" i="19"/>
  <c r="G8745" i="19"/>
  <c r="F8745" i="19"/>
  <c r="E8745" i="19"/>
  <c r="D8745" i="19"/>
  <c r="A8745" i="19" s="1"/>
  <c r="C8745" i="19"/>
  <c r="H8744" i="19"/>
  <c r="G8744" i="19"/>
  <c r="F8744" i="19"/>
  <c r="E8744" i="19"/>
  <c r="D8744" i="19"/>
  <c r="C8744" i="19"/>
  <c r="A8744" i="19" s="1"/>
  <c r="H8743" i="19"/>
  <c r="G8743" i="19"/>
  <c r="F8743" i="19"/>
  <c r="E8743" i="19"/>
  <c r="D8743" i="19"/>
  <c r="A8743" i="19" s="1"/>
  <c r="C8743" i="19"/>
  <c r="H8742" i="19"/>
  <c r="G8742" i="19"/>
  <c r="F8742" i="19"/>
  <c r="E8742" i="19"/>
  <c r="D8742" i="19"/>
  <c r="C8742" i="19"/>
  <c r="A8742" i="19" s="1"/>
  <c r="H8741" i="19"/>
  <c r="G8741" i="19"/>
  <c r="F8741" i="19"/>
  <c r="E8741" i="19"/>
  <c r="D8741" i="19"/>
  <c r="C8741" i="19"/>
  <c r="A8741" i="19" s="1"/>
  <c r="H8740" i="19"/>
  <c r="G8740" i="19"/>
  <c r="F8740" i="19"/>
  <c r="E8740" i="19"/>
  <c r="D8740" i="19"/>
  <c r="C8740" i="19"/>
  <c r="H8739" i="19"/>
  <c r="G8739" i="19"/>
  <c r="F8739" i="19"/>
  <c r="E8739" i="19"/>
  <c r="D8739" i="19"/>
  <c r="C8739" i="19"/>
  <c r="A8739" i="19"/>
  <c r="H8738" i="19"/>
  <c r="G8738" i="19"/>
  <c r="F8738" i="19"/>
  <c r="E8738" i="19"/>
  <c r="D8738" i="19"/>
  <c r="C8738" i="19"/>
  <c r="A8738" i="19" s="1"/>
  <c r="H8737" i="19"/>
  <c r="G8737" i="19"/>
  <c r="F8737" i="19"/>
  <c r="E8737" i="19"/>
  <c r="D8737" i="19"/>
  <c r="A8737" i="19" s="1"/>
  <c r="C8737" i="19"/>
  <c r="H8736" i="19"/>
  <c r="G8736" i="19"/>
  <c r="F8736" i="19"/>
  <c r="E8736" i="19"/>
  <c r="D8736" i="19"/>
  <c r="A8736" i="19" s="1"/>
  <c r="C8736" i="19"/>
  <c r="H8735" i="19"/>
  <c r="G8735" i="19"/>
  <c r="F8735" i="19"/>
  <c r="E8735" i="19"/>
  <c r="D8735" i="19"/>
  <c r="C8735" i="19"/>
  <c r="A8735" i="19" s="1"/>
  <c r="H8734" i="19"/>
  <c r="G8734" i="19"/>
  <c r="F8734" i="19"/>
  <c r="E8734" i="19"/>
  <c r="D8734" i="19"/>
  <c r="A8734" i="19" s="1"/>
  <c r="C8734" i="19"/>
  <c r="H8733" i="19"/>
  <c r="G8733" i="19"/>
  <c r="F8733" i="19"/>
  <c r="E8733" i="19"/>
  <c r="D8733" i="19"/>
  <c r="C8733" i="19"/>
  <c r="A8733" i="19" s="1"/>
  <c r="H8732" i="19"/>
  <c r="G8732" i="19"/>
  <c r="F8732" i="19"/>
  <c r="E8732" i="19"/>
  <c r="D8732" i="19"/>
  <c r="C8732" i="19"/>
  <c r="A8732" i="19" s="1"/>
  <c r="H8731" i="19"/>
  <c r="G8731" i="19"/>
  <c r="F8731" i="19"/>
  <c r="E8731" i="19"/>
  <c r="D8731" i="19"/>
  <c r="C8731" i="19"/>
  <c r="H8730" i="19"/>
  <c r="G8730" i="19"/>
  <c r="F8730" i="19"/>
  <c r="E8730" i="19"/>
  <c r="D8730" i="19"/>
  <c r="C8730" i="19"/>
  <c r="A8730" i="19"/>
  <c r="H8729" i="19"/>
  <c r="G8729" i="19"/>
  <c r="F8729" i="19"/>
  <c r="E8729" i="19"/>
  <c r="D8729" i="19"/>
  <c r="C8729" i="19"/>
  <c r="A8729" i="19" s="1"/>
  <c r="H8728" i="19"/>
  <c r="G8728" i="19"/>
  <c r="F8728" i="19"/>
  <c r="E8728" i="19"/>
  <c r="D8728" i="19"/>
  <c r="A8728" i="19" s="1"/>
  <c r="C8728" i="19"/>
  <c r="H8727" i="19"/>
  <c r="G8727" i="19"/>
  <c r="F8727" i="19"/>
  <c r="E8727" i="19"/>
  <c r="D8727" i="19"/>
  <c r="A8727" i="19" s="1"/>
  <c r="C8727" i="19"/>
  <c r="H8726" i="19"/>
  <c r="G8726" i="19"/>
  <c r="F8726" i="19"/>
  <c r="E8726" i="19"/>
  <c r="D8726" i="19"/>
  <c r="C8726" i="19"/>
  <c r="A8726" i="19" s="1"/>
  <c r="H8725" i="19"/>
  <c r="G8725" i="19"/>
  <c r="F8725" i="19"/>
  <c r="E8725" i="19"/>
  <c r="D8725" i="19"/>
  <c r="A8725" i="19" s="1"/>
  <c r="C8725" i="19"/>
  <c r="H8724" i="19"/>
  <c r="G8724" i="19"/>
  <c r="F8724" i="19"/>
  <c r="E8724" i="19"/>
  <c r="D8724" i="19"/>
  <c r="C8724" i="19"/>
  <c r="A8724" i="19" s="1"/>
  <c r="H8723" i="19"/>
  <c r="G8723" i="19"/>
  <c r="F8723" i="19"/>
  <c r="E8723" i="19"/>
  <c r="D8723" i="19"/>
  <c r="C8723" i="19"/>
  <c r="A8723" i="19" s="1"/>
  <c r="H8722" i="19"/>
  <c r="G8722" i="19"/>
  <c r="F8722" i="19"/>
  <c r="E8722" i="19"/>
  <c r="D8722" i="19"/>
  <c r="C8722" i="19"/>
  <c r="H8721" i="19"/>
  <c r="G8721" i="19"/>
  <c r="F8721" i="19"/>
  <c r="E8721" i="19"/>
  <c r="D8721" i="19"/>
  <c r="C8721" i="19"/>
  <c r="A8721" i="19"/>
  <c r="H8720" i="19"/>
  <c r="G8720" i="19"/>
  <c r="F8720" i="19"/>
  <c r="E8720" i="19"/>
  <c r="D8720" i="19"/>
  <c r="C8720" i="19"/>
  <c r="H8719" i="19"/>
  <c r="G8719" i="19"/>
  <c r="F8719" i="19"/>
  <c r="E8719" i="19"/>
  <c r="D8719" i="19"/>
  <c r="C8719" i="19"/>
  <c r="H8718" i="19"/>
  <c r="G8718" i="19"/>
  <c r="F8718" i="19"/>
  <c r="E8718" i="19"/>
  <c r="D8718" i="19"/>
  <c r="C8718" i="19"/>
  <c r="A8718" i="19" s="1"/>
  <c r="H8717" i="19"/>
  <c r="G8717" i="19"/>
  <c r="F8717" i="19"/>
  <c r="E8717" i="19"/>
  <c r="D8717" i="19"/>
  <c r="A8717" i="19" s="1"/>
  <c r="C8717" i="19"/>
  <c r="H8716" i="19"/>
  <c r="G8716" i="19"/>
  <c r="F8716" i="19"/>
  <c r="E8716" i="19"/>
  <c r="D8716" i="19"/>
  <c r="C8716" i="19"/>
  <c r="H8715" i="19"/>
  <c r="G8715" i="19"/>
  <c r="F8715" i="19"/>
  <c r="E8715" i="19"/>
  <c r="D8715" i="19"/>
  <c r="C8715" i="19"/>
  <c r="A8715" i="19" s="1"/>
  <c r="H8714" i="19"/>
  <c r="G8714" i="19"/>
  <c r="F8714" i="19"/>
  <c r="E8714" i="19"/>
  <c r="D8714" i="19"/>
  <c r="C8714" i="19"/>
  <c r="A8714" i="19" s="1"/>
  <c r="H8713" i="19"/>
  <c r="G8713" i="19"/>
  <c r="F8713" i="19"/>
  <c r="E8713" i="19"/>
  <c r="D8713" i="19"/>
  <c r="C8713" i="19"/>
  <c r="H8712" i="19"/>
  <c r="G8712" i="19"/>
  <c r="F8712" i="19"/>
  <c r="E8712" i="19"/>
  <c r="D8712" i="19"/>
  <c r="C8712" i="19"/>
  <c r="A8712" i="19" s="1"/>
  <c r="H8711" i="19"/>
  <c r="G8711" i="19"/>
  <c r="F8711" i="19"/>
  <c r="E8711" i="19"/>
  <c r="D8711" i="19"/>
  <c r="C8711" i="19"/>
  <c r="H8710" i="19"/>
  <c r="G8710" i="19"/>
  <c r="F8710" i="19"/>
  <c r="E8710" i="19"/>
  <c r="D8710" i="19"/>
  <c r="C8710" i="19"/>
  <c r="H8709" i="19"/>
  <c r="G8709" i="19"/>
  <c r="F8709" i="19"/>
  <c r="E8709" i="19"/>
  <c r="D8709" i="19"/>
  <c r="C8709" i="19"/>
  <c r="A8709" i="19"/>
  <c r="H8708" i="19"/>
  <c r="G8708" i="19"/>
  <c r="F8708" i="19"/>
  <c r="E8708" i="19"/>
  <c r="D8708" i="19"/>
  <c r="C8708" i="19"/>
  <c r="H8707" i="19"/>
  <c r="G8707" i="19"/>
  <c r="F8707" i="19"/>
  <c r="E8707" i="19"/>
  <c r="D8707" i="19"/>
  <c r="C8707" i="19"/>
  <c r="H8706" i="19"/>
  <c r="G8706" i="19"/>
  <c r="F8706" i="19"/>
  <c r="E8706" i="19"/>
  <c r="D8706" i="19"/>
  <c r="C8706" i="19"/>
  <c r="A8706" i="19" s="1"/>
  <c r="H8705" i="19"/>
  <c r="G8705" i="19"/>
  <c r="F8705" i="19"/>
  <c r="E8705" i="19"/>
  <c r="D8705" i="19"/>
  <c r="A8705" i="19" s="1"/>
  <c r="C8705" i="19"/>
  <c r="H8704" i="19"/>
  <c r="G8704" i="19"/>
  <c r="F8704" i="19"/>
  <c r="E8704" i="19"/>
  <c r="D8704" i="19"/>
  <c r="C8704" i="19"/>
  <c r="H8703" i="19"/>
  <c r="G8703" i="19"/>
  <c r="F8703" i="19"/>
  <c r="E8703" i="19"/>
  <c r="D8703" i="19"/>
  <c r="C8703" i="19"/>
  <c r="A8703" i="19" s="1"/>
  <c r="H8702" i="19"/>
  <c r="G8702" i="19"/>
  <c r="F8702" i="19"/>
  <c r="E8702" i="19"/>
  <c r="D8702" i="19"/>
  <c r="C8702" i="19"/>
  <c r="H8701" i="19"/>
  <c r="G8701" i="19"/>
  <c r="F8701" i="19"/>
  <c r="E8701" i="19"/>
  <c r="D8701" i="19"/>
  <c r="A8701" i="19" s="1"/>
  <c r="C8701" i="19"/>
  <c r="H8700" i="19"/>
  <c r="G8700" i="19"/>
  <c r="F8700" i="19"/>
  <c r="E8700" i="19"/>
  <c r="D8700" i="19"/>
  <c r="C8700" i="19"/>
  <c r="H8699" i="19"/>
  <c r="G8699" i="19"/>
  <c r="F8699" i="19"/>
  <c r="E8699" i="19"/>
  <c r="D8699" i="19"/>
  <c r="C8699" i="19"/>
  <c r="H8698" i="19"/>
  <c r="G8698" i="19"/>
  <c r="F8698" i="19"/>
  <c r="E8698" i="19"/>
  <c r="D8698" i="19"/>
  <c r="A8698" i="19" s="1"/>
  <c r="C8698" i="19"/>
  <c r="H8697" i="19"/>
  <c r="G8697" i="19"/>
  <c r="F8697" i="19"/>
  <c r="E8697" i="19"/>
  <c r="D8697" i="19"/>
  <c r="C8697" i="19"/>
  <c r="H8696" i="19"/>
  <c r="G8696" i="19"/>
  <c r="F8696" i="19"/>
  <c r="E8696" i="19"/>
  <c r="D8696" i="19"/>
  <c r="C8696" i="19"/>
  <c r="H8695" i="19"/>
  <c r="G8695" i="19"/>
  <c r="F8695" i="19"/>
  <c r="E8695" i="19"/>
  <c r="D8695" i="19"/>
  <c r="A8695" i="19" s="1"/>
  <c r="C8695" i="19"/>
  <c r="H8694" i="19"/>
  <c r="G8694" i="19"/>
  <c r="F8694" i="19"/>
  <c r="E8694" i="19"/>
  <c r="D8694" i="19"/>
  <c r="C8694" i="19"/>
  <c r="H8693" i="19"/>
  <c r="G8693" i="19"/>
  <c r="F8693" i="19"/>
  <c r="E8693" i="19"/>
  <c r="D8693" i="19"/>
  <c r="C8693" i="19"/>
  <c r="H8692" i="19"/>
  <c r="G8692" i="19"/>
  <c r="F8692" i="19"/>
  <c r="E8692" i="19"/>
  <c r="D8692" i="19"/>
  <c r="A8692" i="19" s="1"/>
  <c r="C8692" i="19"/>
  <c r="H8691" i="19"/>
  <c r="G8691" i="19"/>
  <c r="F8691" i="19"/>
  <c r="E8691" i="19"/>
  <c r="D8691" i="19"/>
  <c r="C8691" i="19"/>
  <c r="H8690" i="19"/>
  <c r="G8690" i="19"/>
  <c r="F8690" i="19"/>
  <c r="E8690" i="19"/>
  <c r="D8690" i="19"/>
  <c r="C8690" i="19"/>
  <c r="H8689" i="19"/>
  <c r="G8689" i="19"/>
  <c r="F8689" i="19"/>
  <c r="E8689" i="19"/>
  <c r="D8689" i="19"/>
  <c r="A8689" i="19" s="1"/>
  <c r="C8689" i="19"/>
  <c r="H8688" i="19"/>
  <c r="G8688" i="19"/>
  <c r="F8688" i="19"/>
  <c r="E8688" i="19"/>
  <c r="D8688" i="19"/>
  <c r="C8688" i="19"/>
  <c r="H8687" i="19"/>
  <c r="G8687" i="19"/>
  <c r="F8687" i="19"/>
  <c r="E8687" i="19"/>
  <c r="D8687" i="19"/>
  <c r="C8687" i="19"/>
  <c r="H8686" i="19"/>
  <c r="G8686" i="19"/>
  <c r="F8686" i="19"/>
  <c r="E8686" i="19"/>
  <c r="D8686" i="19"/>
  <c r="A8686" i="19" s="1"/>
  <c r="C8686" i="19"/>
  <c r="H8685" i="19"/>
  <c r="G8685" i="19"/>
  <c r="F8685" i="19"/>
  <c r="E8685" i="19"/>
  <c r="D8685" i="19"/>
  <c r="C8685" i="19"/>
  <c r="H8684" i="19"/>
  <c r="G8684" i="19"/>
  <c r="F8684" i="19"/>
  <c r="E8684" i="19"/>
  <c r="D8684" i="19"/>
  <c r="C8684" i="19"/>
  <c r="H8683" i="19"/>
  <c r="G8683" i="19"/>
  <c r="F8683" i="19"/>
  <c r="E8683" i="19"/>
  <c r="D8683" i="19"/>
  <c r="A8683" i="19" s="1"/>
  <c r="C8683" i="19"/>
  <c r="H8682" i="19"/>
  <c r="G8682" i="19"/>
  <c r="F8682" i="19"/>
  <c r="E8682" i="19"/>
  <c r="D8682" i="19"/>
  <c r="C8682" i="19"/>
  <c r="H8681" i="19"/>
  <c r="G8681" i="19"/>
  <c r="F8681" i="19"/>
  <c r="E8681" i="19"/>
  <c r="D8681" i="19"/>
  <c r="C8681" i="19"/>
  <c r="H8680" i="19"/>
  <c r="G8680" i="19"/>
  <c r="F8680" i="19"/>
  <c r="E8680" i="19"/>
  <c r="D8680" i="19"/>
  <c r="A8680" i="19" s="1"/>
  <c r="C8680" i="19"/>
  <c r="H8679" i="19"/>
  <c r="G8679" i="19"/>
  <c r="F8679" i="19"/>
  <c r="E8679" i="19"/>
  <c r="D8679" i="19"/>
  <c r="C8679" i="19"/>
  <c r="H8678" i="19"/>
  <c r="G8678" i="19"/>
  <c r="F8678" i="19"/>
  <c r="E8678" i="19"/>
  <c r="D8678" i="19"/>
  <c r="C8678" i="19"/>
  <c r="H8677" i="19"/>
  <c r="G8677" i="19"/>
  <c r="F8677" i="19"/>
  <c r="E8677" i="19"/>
  <c r="D8677" i="19"/>
  <c r="A8677" i="19" s="1"/>
  <c r="C8677" i="19"/>
  <c r="H8676" i="19"/>
  <c r="G8676" i="19"/>
  <c r="F8676" i="19"/>
  <c r="E8676" i="19"/>
  <c r="D8676" i="19"/>
  <c r="C8676" i="19"/>
  <c r="H8675" i="19"/>
  <c r="G8675" i="19"/>
  <c r="F8675" i="19"/>
  <c r="E8675" i="19"/>
  <c r="D8675" i="19"/>
  <c r="C8675" i="19"/>
  <c r="H8674" i="19"/>
  <c r="G8674" i="19"/>
  <c r="F8674" i="19"/>
  <c r="E8674" i="19"/>
  <c r="D8674" i="19"/>
  <c r="A8674" i="19" s="1"/>
  <c r="C8674" i="19"/>
  <c r="H8673" i="19"/>
  <c r="G8673" i="19"/>
  <c r="F8673" i="19"/>
  <c r="E8673" i="19"/>
  <c r="D8673" i="19"/>
  <c r="C8673" i="19"/>
  <c r="H8672" i="19"/>
  <c r="G8672" i="19"/>
  <c r="F8672" i="19"/>
  <c r="E8672" i="19"/>
  <c r="D8672" i="19"/>
  <c r="C8672" i="19"/>
  <c r="H8671" i="19"/>
  <c r="G8671" i="19"/>
  <c r="F8671" i="19"/>
  <c r="E8671" i="19"/>
  <c r="D8671" i="19"/>
  <c r="A8671" i="19" s="1"/>
  <c r="C8671" i="19"/>
  <c r="H8670" i="19"/>
  <c r="G8670" i="19"/>
  <c r="F8670" i="19"/>
  <c r="E8670" i="19"/>
  <c r="D8670" i="19"/>
  <c r="C8670" i="19"/>
  <c r="H8669" i="19"/>
  <c r="G8669" i="19"/>
  <c r="F8669" i="19"/>
  <c r="E8669" i="19"/>
  <c r="D8669" i="19"/>
  <c r="C8669" i="19"/>
  <c r="H8668" i="19"/>
  <c r="G8668" i="19"/>
  <c r="F8668" i="19"/>
  <c r="E8668" i="19"/>
  <c r="D8668" i="19"/>
  <c r="A8668" i="19" s="1"/>
  <c r="C8668" i="19"/>
  <c r="H8667" i="19"/>
  <c r="G8667" i="19"/>
  <c r="F8667" i="19"/>
  <c r="E8667" i="19"/>
  <c r="D8667" i="19"/>
  <c r="C8667" i="19"/>
  <c r="H8666" i="19"/>
  <c r="G8666" i="19"/>
  <c r="F8666" i="19"/>
  <c r="E8666" i="19"/>
  <c r="D8666" i="19"/>
  <c r="C8666" i="19"/>
  <c r="H8665" i="19"/>
  <c r="G8665" i="19"/>
  <c r="F8665" i="19"/>
  <c r="E8665" i="19"/>
  <c r="D8665" i="19"/>
  <c r="A8665" i="19" s="1"/>
  <c r="C8665" i="19"/>
  <c r="H8664" i="19"/>
  <c r="G8664" i="19"/>
  <c r="F8664" i="19"/>
  <c r="E8664" i="19"/>
  <c r="D8664" i="19"/>
  <c r="C8664" i="19"/>
  <c r="H8663" i="19"/>
  <c r="G8663" i="19"/>
  <c r="F8663" i="19"/>
  <c r="E8663" i="19"/>
  <c r="D8663" i="19"/>
  <c r="C8663" i="19"/>
  <c r="H8662" i="19"/>
  <c r="G8662" i="19"/>
  <c r="F8662" i="19"/>
  <c r="E8662" i="19"/>
  <c r="D8662" i="19"/>
  <c r="A8662" i="19" s="1"/>
  <c r="C8662" i="19"/>
  <c r="H8661" i="19"/>
  <c r="G8661" i="19"/>
  <c r="F8661" i="19"/>
  <c r="E8661" i="19"/>
  <c r="D8661" i="19"/>
  <c r="C8661" i="19"/>
  <c r="H8660" i="19"/>
  <c r="G8660" i="19"/>
  <c r="F8660" i="19"/>
  <c r="E8660" i="19"/>
  <c r="D8660" i="19"/>
  <c r="C8660" i="19"/>
  <c r="H8659" i="19"/>
  <c r="G8659" i="19"/>
  <c r="F8659" i="19"/>
  <c r="E8659" i="19"/>
  <c r="D8659" i="19"/>
  <c r="A8659" i="19" s="1"/>
  <c r="C8659" i="19"/>
  <c r="H8658" i="19"/>
  <c r="G8658" i="19"/>
  <c r="F8658" i="19"/>
  <c r="E8658" i="19"/>
  <c r="D8658" i="19"/>
  <c r="C8658" i="19"/>
  <c r="H8657" i="19"/>
  <c r="G8657" i="19"/>
  <c r="F8657" i="19"/>
  <c r="E8657" i="19"/>
  <c r="D8657" i="19"/>
  <c r="C8657" i="19"/>
  <c r="H8656" i="19"/>
  <c r="G8656" i="19"/>
  <c r="F8656" i="19"/>
  <c r="E8656" i="19"/>
  <c r="D8656" i="19"/>
  <c r="A8656" i="19" s="1"/>
  <c r="C8656" i="19"/>
  <c r="H8655" i="19"/>
  <c r="G8655" i="19"/>
  <c r="F8655" i="19"/>
  <c r="E8655" i="19"/>
  <c r="D8655" i="19"/>
  <c r="C8655" i="19"/>
  <c r="H8654" i="19"/>
  <c r="G8654" i="19"/>
  <c r="F8654" i="19"/>
  <c r="E8654" i="19"/>
  <c r="D8654" i="19"/>
  <c r="C8654" i="19"/>
  <c r="H8653" i="19"/>
  <c r="G8653" i="19"/>
  <c r="F8653" i="19"/>
  <c r="E8653" i="19"/>
  <c r="D8653" i="19"/>
  <c r="A8653" i="19" s="1"/>
  <c r="C8653" i="19"/>
  <c r="H8652" i="19"/>
  <c r="G8652" i="19"/>
  <c r="F8652" i="19"/>
  <c r="E8652" i="19"/>
  <c r="D8652" i="19"/>
  <c r="C8652" i="19"/>
  <c r="H8651" i="19"/>
  <c r="G8651" i="19"/>
  <c r="F8651" i="19"/>
  <c r="E8651" i="19"/>
  <c r="D8651" i="19"/>
  <c r="C8651" i="19"/>
  <c r="H8650" i="19"/>
  <c r="G8650" i="19"/>
  <c r="F8650" i="19"/>
  <c r="E8650" i="19"/>
  <c r="D8650" i="19"/>
  <c r="A8650" i="19" s="1"/>
  <c r="C8650" i="19"/>
  <c r="H8649" i="19"/>
  <c r="G8649" i="19"/>
  <c r="F8649" i="19"/>
  <c r="E8649" i="19"/>
  <c r="D8649" i="19"/>
  <c r="C8649" i="19"/>
  <c r="H8648" i="19"/>
  <c r="G8648" i="19"/>
  <c r="F8648" i="19"/>
  <c r="E8648" i="19"/>
  <c r="D8648" i="19"/>
  <c r="C8648" i="19"/>
  <c r="H8647" i="19"/>
  <c r="G8647" i="19"/>
  <c r="F8647" i="19"/>
  <c r="E8647" i="19"/>
  <c r="D8647" i="19"/>
  <c r="A8647" i="19" s="1"/>
  <c r="C8647" i="19"/>
  <c r="H8646" i="19"/>
  <c r="G8646" i="19"/>
  <c r="F8646" i="19"/>
  <c r="E8646" i="19"/>
  <c r="D8646" i="19"/>
  <c r="C8646" i="19"/>
  <c r="H8645" i="19"/>
  <c r="G8645" i="19"/>
  <c r="F8645" i="19"/>
  <c r="E8645" i="19"/>
  <c r="D8645" i="19"/>
  <c r="C8645" i="19"/>
  <c r="H8644" i="19"/>
  <c r="G8644" i="19"/>
  <c r="F8644" i="19"/>
  <c r="E8644" i="19"/>
  <c r="D8644" i="19"/>
  <c r="A8644" i="19" s="1"/>
  <c r="C8644" i="19"/>
  <c r="H8643" i="19"/>
  <c r="G8643" i="19"/>
  <c r="F8643" i="19"/>
  <c r="E8643" i="19"/>
  <c r="D8643" i="19"/>
  <c r="C8643" i="19"/>
  <c r="H8642" i="19"/>
  <c r="G8642" i="19"/>
  <c r="F8642" i="19"/>
  <c r="E8642" i="19"/>
  <c r="D8642" i="19"/>
  <c r="C8642" i="19"/>
  <c r="H8641" i="19"/>
  <c r="G8641" i="19"/>
  <c r="F8641" i="19"/>
  <c r="E8641" i="19"/>
  <c r="D8641" i="19"/>
  <c r="A8641" i="19" s="1"/>
  <c r="C8641" i="19"/>
  <c r="H8640" i="19"/>
  <c r="G8640" i="19"/>
  <c r="F8640" i="19"/>
  <c r="E8640" i="19"/>
  <c r="D8640" i="19"/>
  <c r="C8640" i="19"/>
  <c r="H8639" i="19"/>
  <c r="G8639" i="19"/>
  <c r="F8639" i="19"/>
  <c r="E8639" i="19"/>
  <c r="D8639" i="19"/>
  <c r="C8639" i="19"/>
  <c r="H8638" i="19"/>
  <c r="G8638" i="19"/>
  <c r="F8638" i="19"/>
  <c r="E8638" i="19"/>
  <c r="D8638" i="19"/>
  <c r="C8638" i="19"/>
  <c r="A8638" i="19" s="1"/>
  <c r="H8637" i="19"/>
  <c r="G8637" i="19"/>
  <c r="F8637" i="19"/>
  <c r="E8637" i="19"/>
  <c r="D8637" i="19"/>
  <c r="C8637" i="19"/>
  <c r="H8636" i="19"/>
  <c r="G8636" i="19"/>
  <c r="F8636" i="19"/>
  <c r="E8636" i="19"/>
  <c r="D8636" i="19"/>
  <c r="C8636" i="19"/>
  <c r="H8635" i="19"/>
  <c r="G8635" i="19"/>
  <c r="F8635" i="19"/>
  <c r="E8635" i="19"/>
  <c r="A8635" i="19" s="1"/>
  <c r="D8635" i="19"/>
  <c r="C8635" i="19"/>
  <c r="H8634" i="19"/>
  <c r="G8634" i="19"/>
  <c r="F8634" i="19"/>
  <c r="E8634" i="19"/>
  <c r="D8634" i="19"/>
  <c r="C8634" i="19"/>
  <c r="H8633" i="19"/>
  <c r="G8633" i="19"/>
  <c r="F8633" i="19"/>
  <c r="E8633" i="19"/>
  <c r="D8633" i="19"/>
  <c r="C8633" i="19"/>
  <c r="H8632" i="19"/>
  <c r="G8632" i="19"/>
  <c r="F8632" i="19"/>
  <c r="E8632" i="19"/>
  <c r="D8632" i="19"/>
  <c r="C8632" i="19"/>
  <c r="H8631" i="19"/>
  <c r="G8631" i="19"/>
  <c r="F8631" i="19"/>
  <c r="E8631" i="19"/>
  <c r="D8631" i="19"/>
  <c r="A8631" i="19" s="1"/>
  <c r="C8631" i="19"/>
  <c r="H8630" i="19"/>
  <c r="G8630" i="19"/>
  <c r="F8630" i="19"/>
  <c r="E8630" i="19"/>
  <c r="D8630" i="19"/>
  <c r="C8630" i="19"/>
  <c r="A8630" i="19"/>
  <c r="H8629" i="19"/>
  <c r="G8629" i="19"/>
  <c r="F8629" i="19"/>
  <c r="E8629" i="19"/>
  <c r="D8629" i="19"/>
  <c r="C8629" i="19"/>
  <c r="H8628" i="19"/>
  <c r="G8628" i="19"/>
  <c r="F8628" i="19"/>
  <c r="E8628" i="19"/>
  <c r="D8628" i="19"/>
  <c r="C8628" i="19"/>
  <c r="A8628" i="19" s="1"/>
  <c r="H8627" i="19"/>
  <c r="G8627" i="19"/>
  <c r="F8627" i="19"/>
  <c r="E8627" i="19"/>
  <c r="D8627" i="19"/>
  <c r="C8627" i="19"/>
  <c r="A8627" i="19" s="1"/>
  <c r="H8626" i="19"/>
  <c r="G8626" i="19"/>
  <c r="F8626" i="19"/>
  <c r="E8626" i="19"/>
  <c r="D8626" i="19"/>
  <c r="C8626" i="19"/>
  <c r="H8625" i="19"/>
  <c r="G8625" i="19"/>
  <c r="F8625" i="19"/>
  <c r="E8625" i="19"/>
  <c r="D8625" i="19"/>
  <c r="C8625" i="19"/>
  <c r="H8624" i="19"/>
  <c r="G8624" i="19"/>
  <c r="F8624" i="19"/>
  <c r="E8624" i="19"/>
  <c r="D8624" i="19"/>
  <c r="C8624" i="19"/>
  <c r="A8624" i="19" s="1"/>
  <c r="H8623" i="19"/>
  <c r="G8623" i="19"/>
  <c r="F8623" i="19"/>
  <c r="E8623" i="19"/>
  <c r="D8623" i="19"/>
  <c r="A8623" i="19" s="1"/>
  <c r="C8623" i="19"/>
  <c r="H8622" i="19"/>
  <c r="G8622" i="19"/>
  <c r="F8622" i="19"/>
  <c r="E8622" i="19"/>
  <c r="D8622" i="19"/>
  <c r="C8622" i="19"/>
  <c r="H8621" i="19"/>
  <c r="G8621" i="19"/>
  <c r="F8621" i="19"/>
  <c r="E8621" i="19"/>
  <c r="D8621" i="19"/>
  <c r="C8621" i="19"/>
  <c r="H8620" i="19"/>
  <c r="G8620" i="19"/>
  <c r="F8620" i="19"/>
  <c r="E8620" i="19"/>
  <c r="D8620" i="19"/>
  <c r="A8620" i="19" s="1"/>
  <c r="C8620" i="19"/>
  <c r="H8619" i="19"/>
  <c r="G8619" i="19"/>
  <c r="F8619" i="19"/>
  <c r="E8619" i="19"/>
  <c r="D8619" i="19"/>
  <c r="C8619" i="19"/>
  <c r="A8619" i="19" s="1"/>
  <c r="H8618" i="19"/>
  <c r="G8618" i="19"/>
  <c r="F8618" i="19"/>
  <c r="E8618" i="19"/>
  <c r="D8618" i="19"/>
  <c r="A8618" i="19" s="1"/>
  <c r="C8618" i="19"/>
  <c r="H8617" i="19"/>
  <c r="G8617" i="19"/>
  <c r="F8617" i="19"/>
  <c r="E8617" i="19"/>
  <c r="D8617" i="19"/>
  <c r="A8617" i="19" s="1"/>
  <c r="C8617" i="19"/>
  <c r="H8616" i="19"/>
  <c r="G8616" i="19"/>
  <c r="F8616" i="19"/>
  <c r="E8616" i="19"/>
  <c r="D8616" i="19"/>
  <c r="C8616" i="19"/>
  <c r="H8615" i="19"/>
  <c r="G8615" i="19"/>
  <c r="F8615" i="19"/>
  <c r="E8615" i="19"/>
  <c r="D8615" i="19"/>
  <c r="C8615" i="19"/>
  <c r="H8614" i="19"/>
  <c r="G8614" i="19"/>
  <c r="F8614" i="19"/>
  <c r="E8614" i="19"/>
  <c r="D8614" i="19"/>
  <c r="A8614" i="19" s="1"/>
  <c r="C8614" i="19"/>
  <c r="H8613" i="19"/>
  <c r="G8613" i="19"/>
  <c r="F8613" i="19"/>
  <c r="E8613" i="19"/>
  <c r="D8613" i="19"/>
  <c r="C8613" i="19"/>
  <c r="A8613" i="19" s="1"/>
  <c r="H8612" i="19"/>
  <c r="G8612" i="19"/>
  <c r="F8612" i="19"/>
  <c r="E8612" i="19"/>
  <c r="D8612" i="19"/>
  <c r="C8612" i="19"/>
  <c r="H8611" i="19"/>
  <c r="G8611" i="19"/>
  <c r="F8611" i="19"/>
  <c r="E8611" i="19"/>
  <c r="D8611" i="19"/>
  <c r="C8611" i="19"/>
  <c r="H8610" i="19"/>
  <c r="G8610" i="19"/>
  <c r="F8610" i="19"/>
  <c r="E8610" i="19"/>
  <c r="D8610" i="19"/>
  <c r="C8610" i="19"/>
  <c r="H8609" i="19"/>
  <c r="G8609" i="19"/>
  <c r="F8609" i="19"/>
  <c r="E8609" i="19"/>
  <c r="D8609" i="19"/>
  <c r="C8609" i="19"/>
  <c r="H8608" i="19"/>
  <c r="G8608" i="19"/>
  <c r="F8608" i="19"/>
  <c r="E8608" i="19"/>
  <c r="D8608" i="19"/>
  <c r="A8608" i="19" s="1"/>
  <c r="C8608" i="19"/>
  <c r="H8607" i="19"/>
  <c r="G8607" i="19"/>
  <c r="F8607" i="19"/>
  <c r="E8607" i="19"/>
  <c r="D8607" i="19"/>
  <c r="C8607" i="19"/>
  <c r="H8606" i="19"/>
  <c r="G8606" i="19"/>
  <c r="F8606" i="19"/>
  <c r="E8606" i="19"/>
  <c r="D8606" i="19"/>
  <c r="C8606" i="19"/>
  <c r="A8606" i="19"/>
  <c r="H8605" i="19"/>
  <c r="G8605" i="19"/>
  <c r="F8605" i="19"/>
  <c r="E8605" i="19"/>
  <c r="D8605" i="19"/>
  <c r="C8605" i="19"/>
  <c r="H8604" i="19"/>
  <c r="G8604" i="19"/>
  <c r="F8604" i="19"/>
  <c r="E8604" i="19"/>
  <c r="D8604" i="19"/>
  <c r="C8604" i="19"/>
  <c r="A8604" i="19" s="1"/>
  <c r="H8603" i="19"/>
  <c r="G8603" i="19"/>
  <c r="F8603" i="19"/>
  <c r="E8603" i="19"/>
  <c r="D8603" i="19"/>
  <c r="C8603" i="19"/>
  <c r="H8602" i="19"/>
  <c r="G8602" i="19"/>
  <c r="F8602" i="19"/>
  <c r="E8602" i="19"/>
  <c r="D8602" i="19"/>
  <c r="C8602" i="19"/>
  <c r="A8602" i="19" s="1"/>
  <c r="H8601" i="19"/>
  <c r="G8601" i="19"/>
  <c r="F8601" i="19"/>
  <c r="E8601" i="19"/>
  <c r="D8601" i="19"/>
  <c r="A8601" i="19" s="1"/>
  <c r="C8601" i="19"/>
  <c r="H8600" i="19"/>
  <c r="G8600" i="19"/>
  <c r="F8600" i="19"/>
  <c r="E8600" i="19"/>
  <c r="D8600" i="19"/>
  <c r="A8600" i="19" s="1"/>
  <c r="C8600" i="19"/>
  <c r="H8599" i="19"/>
  <c r="G8599" i="19"/>
  <c r="F8599" i="19"/>
  <c r="E8599" i="19"/>
  <c r="D8599" i="19"/>
  <c r="A8599" i="19" s="1"/>
  <c r="C8599" i="19"/>
  <c r="H8598" i="19"/>
  <c r="G8598" i="19"/>
  <c r="F8598" i="19"/>
  <c r="E8598" i="19"/>
  <c r="D8598" i="19"/>
  <c r="C8598" i="19"/>
  <c r="H8597" i="19"/>
  <c r="G8597" i="19"/>
  <c r="F8597" i="19"/>
  <c r="E8597" i="19"/>
  <c r="D8597" i="19"/>
  <c r="C8597" i="19"/>
  <c r="H8596" i="19"/>
  <c r="G8596" i="19"/>
  <c r="F8596" i="19"/>
  <c r="E8596" i="19"/>
  <c r="D8596" i="19"/>
  <c r="A8596" i="19" s="1"/>
  <c r="C8596" i="19"/>
  <c r="H8595" i="19"/>
  <c r="G8595" i="19"/>
  <c r="F8595" i="19"/>
  <c r="E8595" i="19"/>
  <c r="D8595" i="19"/>
  <c r="A8595" i="19" s="1"/>
  <c r="C8595" i="19"/>
  <c r="H8594" i="19"/>
  <c r="G8594" i="19"/>
  <c r="F8594" i="19"/>
  <c r="E8594" i="19"/>
  <c r="D8594" i="19"/>
  <c r="C8594" i="19"/>
  <c r="H8593" i="19"/>
  <c r="G8593" i="19"/>
  <c r="F8593" i="19"/>
  <c r="E8593" i="19"/>
  <c r="D8593" i="19"/>
  <c r="C8593" i="19"/>
  <c r="H8592" i="19"/>
  <c r="G8592" i="19"/>
  <c r="F8592" i="19"/>
  <c r="E8592" i="19"/>
  <c r="D8592" i="19"/>
  <c r="C8592" i="19"/>
  <c r="H8591" i="19"/>
  <c r="G8591" i="19"/>
  <c r="F8591" i="19"/>
  <c r="E8591" i="19"/>
  <c r="D8591" i="19"/>
  <c r="C8591" i="19"/>
  <c r="H8590" i="19"/>
  <c r="G8590" i="19"/>
  <c r="F8590" i="19"/>
  <c r="E8590" i="19"/>
  <c r="D8590" i="19"/>
  <c r="C8590" i="19"/>
  <c r="H8589" i="19"/>
  <c r="G8589" i="19"/>
  <c r="F8589" i="19"/>
  <c r="E8589" i="19"/>
  <c r="D8589" i="19"/>
  <c r="C8589" i="19"/>
  <c r="H8588" i="19"/>
  <c r="G8588" i="19"/>
  <c r="F8588" i="19"/>
  <c r="E8588" i="19"/>
  <c r="D8588" i="19"/>
  <c r="C8588" i="19"/>
  <c r="A8588" i="19" s="1"/>
  <c r="H8587" i="19"/>
  <c r="G8587" i="19"/>
  <c r="F8587" i="19"/>
  <c r="E8587" i="19"/>
  <c r="D8587" i="19"/>
  <c r="A8587" i="19" s="1"/>
  <c r="C8587" i="19"/>
  <c r="H8586" i="19"/>
  <c r="G8586" i="19"/>
  <c r="F8586" i="19"/>
  <c r="E8586" i="19"/>
  <c r="D8586" i="19"/>
  <c r="C8586" i="19"/>
  <c r="H8585" i="19"/>
  <c r="G8585" i="19"/>
  <c r="F8585" i="19"/>
  <c r="E8585" i="19"/>
  <c r="D8585" i="19"/>
  <c r="C8585" i="19"/>
  <c r="H8584" i="19"/>
  <c r="G8584" i="19"/>
  <c r="F8584" i="19"/>
  <c r="E8584" i="19"/>
  <c r="D8584" i="19"/>
  <c r="C8584" i="19"/>
  <c r="A8584" i="19" s="1"/>
  <c r="H8583" i="19"/>
  <c r="G8583" i="19"/>
  <c r="F8583" i="19"/>
  <c r="E8583" i="19"/>
  <c r="D8583" i="19"/>
  <c r="C8583" i="19"/>
  <c r="H8582" i="19"/>
  <c r="G8582" i="19"/>
  <c r="F8582" i="19"/>
  <c r="E8582" i="19"/>
  <c r="D8582" i="19"/>
  <c r="C8582" i="19"/>
  <c r="H8581" i="19"/>
  <c r="G8581" i="19"/>
  <c r="F8581" i="19"/>
  <c r="E8581" i="19"/>
  <c r="D8581" i="19"/>
  <c r="C8581" i="19"/>
  <c r="H8580" i="19"/>
  <c r="G8580" i="19"/>
  <c r="F8580" i="19"/>
  <c r="E8580" i="19"/>
  <c r="D8580" i="19"/>
  <c r="C8580" i="19"/>
  <c r="H8579" i="19"/>
  <c r="G8579" i="19"/>
  <c r="F8579" i="19"/>
  <c r="E8579" i="19"/>
  <c r="D8579" i="19"/>
  <c r="C8579" i="19"/>
  <c r="H8578" i="19"/>
  <c r="G8578" i="19"/>
  <c r="F8578" i="19"/>
  <c r="E8578" i="19"/>
  <c r="D8578" i="19"/>
  <c r="C8578" i="19"/>
  <c r="H8577" i="19"/>
  <c r="G8577" i="19"/>
  <c r="F8577" i="19"/>
  <c r="E8577" i="19"/>
  <c r="D8577" i="19"/>
  <c r="A8577" i="19" s="1"/>
  <c r="C8577" i="19"/>
  <c r="H8576" i="19"/>
  <c r="G8576" i="19"/>
  <c r="F8576" i="19"/>
  <c r="E8576" i="19"/>
  <c r="D8576" i="19"/>
  <c r="C8576" i="19"/>
  <c r="A8576" i="19"/>
  <c r="H8575" i="19"/>
  <c r="G8575" i="19"/>
  <c r="F8575" i="19"/>
  <c r="E8575" i="19"/>
  <c r="D8575" i="19"/>
  <c r="C8575" i="19"/>
  <c r="H8574" i="19"/>
  <c r="G8574" i="19"/>
  <c r="F8574" i="19"/>
  <c r="E8574" i="19"/>
  <c r="D8574" i="19"/>
  <c r="C8574" i="19"/>
  <c r="A8574" i="19" s="1"/>
  <c r="H8573" i="19"/>
  <c r="G8573" i="19"/>
  <c r="F8573" i="19"/>
  <c r="E8573" i="19"/>
  <c r="D8573" i="19"/>
  <c r="C8573" i="19"/>
  <c r="A8573" i="19" s="1"/>
  <c r="H8572" i="19"/>
  <c r="G8572" i="19"/>
  <c r="F8572" i="19"/>
  <c r="E8572" i="19"/>
  <c r="D8572" i="19"/>
  <c r="C8572" i="19"/>
  <c r="H8571" i="19"/>
  <c r="G8571" i="19"/>
  <c r="F8571" i="19"/>
  <c r="E8571" i="19"/>
  <c r="D8571" i="19"/>
  <c r="C8571" i="19"/>
  <c r="H8570" i="19"/>
  <c r="G8570" i="19"/>
  <c r="F8570" i="19"/>
  <c r="E8570" i="19"/>
  <c r="D8570" i="19"/>
  <c r="C8570" i="19"/>
  <c r="A8570" i="19" s="1"/>
  <c r="H8569" i="19"/>
  <c r="G8569" i="19"/>
  <c r="F8569" i="19"/>
  <c r="E8569" i="19"/>
  <c r="D8569" i="19"/>
  <c r="A8569" i="19" s="1"/>
  <c r="C8569" i="19"/>
  <c r="H8568" i="19"/>
  <c r="G8568" i="19"/>
  <c r="F8568" i="19"/>
  <c r="E8568" i="19"/>
  <c r="D8568" i="19"/>
  <c r="C8568" i="19"/>
  <c r="H8567" i="19"/>
  <c r="G8567" i="19"/>
  <c r="F8567" i="19"/>
  <c r="E8567" i="19"/>
  <c r="D8567" i="19"/>
  <c r="C8567" i="19"/>
  <c r="H8566" i="19"/>
  <c r="G8566" i="19"/>
  <c r="F8566" i="19"/>
  <c r="E8566" i="19"/>
  <c r="D8566" i="19"/>
  <c r="A8566" i="19" s="1"/>
  <c r="C8566" i="19"/>
  <c r="H8565" i="19"/>
  <c r="G8565" i="19"/>
  <c r="F8565" i="19"/>
  <c r="E8565" i="19"/>
  <c r="D8565" i="19"/>
  <c r="C8565" i="19"/>
  <c r="A8565" i="19" s="1"/>
  <c r="H8564" i="19"/>
  <c r="G8564" i="19"/>
  <c r="F8564" i="19"/>
  <c r="E8564" i="19"/>
  <c r="D8564" i="19"/>
  <c r="A8564" i="19" s="1"/>
  <c r="C8564" i="19"/>
  <c r="H8563" i="19"/>
  <c r="G8563" i="19"/>
  <c r="F8563" i="19"/>
  <c r="E8563" i="19"/>
  <c r="D8563" i="19"/>
  <c r="A8563" i="19" s="1"/>
  <c r="C8563" i="19"/>
  <c r="H8562" i="19"/>
  <c r="G8562" i="19"/>
  <c r="F8562" i="19"/>
  <c r="E8562" i="19"/>
  <c r="D8562" i="19"/>
  <c r="C8562" i="19"/>
  <c r="H8561" i="19"/>
  <c r="G8561" i="19"/>
  <c r="F8561" i="19"/>
  <c r="E8561" i="19"/>
  <c r="D8561" i="19"/>
  <c r="C8561" i="19"/>
  <c r="H8560" i="19"/>
  <c r="G8560" i="19"/>
  <c r="F8560" i="19"/>
  <c r="E8560" i="19"/>
  <c r="D8560" i="19"/>
  <c r="A8560" i="19" s="1"/>
  <c r="C8560" i="19"/>
  <c r="H8559" i="19"/>
  <c r="G8559" i="19"/>
  <c r="F8559" i="19"/>
  <c r="E8559" i="19"/>
  <c r="D8559" i="19"/>
  <c r="C8559" i="19"/>
  <c r="A8559" i="19" s="1"/>
  <c r="H8558" i="19"/>
  <c r="G8558" i="19"/>
  <c r="F8558" i="19"/>
  <c r="E8558" i="19"/>
  <c r="D8558" i="19"/>
  <c r="C8558" i="19"/>
  <c r="H8557" i="19"/>
  <c r="G8557" i="19"/>
  <c r="F8557" i="19"/>
  <c r="E8557" i="19"/>
  <c r="D8557" i="19"/>
  <c r="C8557" i="19"/>
  <c r="H8556" i="19"/>
  <c r="G8556" i="19"/>
  <c r="F8556" i="19"/>
  <c r="E8556" i="19"/>
  <c r="D8556" i="19"/>
  <c r="C8556" i="19"/>
  <c r="H8555" i="19"/>
  <c r="G8555" i="19"/>
  <c r="F8555" i="19"/>
  <c r="E8555" i="19"/>
  <c r="D8555" i="19"/>
  <c r="C8555" i="19"/>
  <c r="H8554" i="19"/>
  <c r="G8554" i="19"/>
  <c r="F8554" i="19"/>
  <c r="E8554" i="19"/>
  <c r="D8554" i="19"/>
  <c r="A8554" i="19" s="1"/>
  <c r="C8554" i="19"/>
  <c r="H8553" i="19"/>
  <c r="G8553" i="19"/>
  <c r="F8553" i="19"/>
  <c r="E8553" i="19"/>
  <c r="D8553" i="19"/>
  <c r="C8553" i="19"/>
  <c r="H8552" i="19"/>
  <c r="G8552" i="19"/>
  <c r="F8552" i="19"/>
  <c r="E8552" i="19"/>
  <c r="D8552" i="19"/>
  <c r="C8552" i="19"/>
  <c r="A8552" i="19"/>
  <c r="H8551" i="19"/>
  <c r="G8551" i="19"/>
  <c r="F8551" i="19"/>
  <c r="E8551" i="19"/>
  <c r="D8551" i="19"/>
  <c r="C8551" i="19"/>
  <c r="H8550" i="19"/>
  <c r="G8550" i="19"/>
  <c r="F8550" i="19"/>
  <c r="E8550" i="19"/>
  <c r="D8550" i="19"/>
  <c r="C8550" i="19"/>
  <c r="A8550" i="19" s="1"/>
  <c r="H8549" i="19"/>
  <c r="G8549" i="19"/>
  <c r="F8549" i="19"/>
  <c r="E8549" i="19"/>
  <c r="D8549" i="19"/>
  <c r="C8549" i="19"/>
  <c r="H8548" i="19"/>
  <c r="G8548" i="19"/>
  <c r="F8548" i="19"/>
  <c r="E8548" i="19"/>
  <c r="D8548" i="19"/>
  <c r="C8548" i="19"/>
  <c r="A8548" i="19" s="1"/>
  <c r="H8547" i="19"/>
  <c r="G8547" i="19"/>
  <c r="F8547" i="19"/>
  <c r="E8547" i="19"/>
  <c r="D8547" i="19"/>
  <c r="A8547" i="19" s="1"/>
  <c r="C8547" i="19"/>
  <c r="H8546" i="19"/>
  <c r="G8546" i="19"/>
  <c r="F8546" i="19"/>
  <c r="E8546" i="19"/>
  <c r="D8546" i="19"/>
  <c r="A8546" i="19" s="1"/>
  <c r="C8546" i="19"/>
  <c r="H8545" i="19"/>
  <c r="G8545" i="19"/>
  <c r="F8545" i="19"/>
  <c r="E8545" i="19"/>
  <c r="D8545" i="19"/>
  <c r="A8545" i="19" s="1"/>
  <c r="C8545" i="19"/>
  <c r="H8544" i="19"/>
  <c r="G8544" i="19"/>
  <c r="F8544" i="19"/>
  <c r="E8544" i="19"/>
  <c r="D8544" i="19"/>
  <c r="C8544" i="19"/>
  <c r="H8543" i="19"/>
  <c r="G8543" i="19"/>
  <c r="F8543" i="19"/>
  <c r="E8543" i="19"/>
  <c r="D8543" i="19"/>
  <c r="C8543" i="19"/>
  <c r="H8542" i="19"/>
  <c r="G8542" i="19"/>
  <c r="F8542" i="19"/>
  <c r="E8542" i="19"/>
  <c r="D8542" i="19"/>
  <c r="A8542" i="19" s="1"/>
  <c r="C8542" i="19"/>
  <c r="H8541" i="19"/>
  <c r="G8541" i="19"/>
  <c r="F8541" i="19"/>
  <c r="E8541" i="19"/>
  <c r="D8541" i="19"/>
  <c r="A8541" i="19" s="1"/>
  <c r="C8541" i="19"/>
  <c r="H8540" i="19"/>
  <c r="G8540" i="19"/>
  <c r="F8540" i="19"/>
  <c r="E8540" i="19"/>
  <c r="D8540" i="19"/>
  <c r="C8540" i="19"/>
  <c r="H8539" i="19"/>
  <c r="G8539" i="19"/>
  <c r="F8539" i="19"/>
  <c r="E8539" i="19"/>
  <c r="D8539" i="19"/>
  <c r="C8539" i="19"/>
  <c r="H8538" i="19"/>
  <c r="G8538" i="19"/>
  <c r="F8538" i="19"/>
  <c r="E8538" i="19"/>
  <c r="D8538" i="19"/>
  <c r="C8538" i="19"/>
  <c r="H8537" i="19"/>
  <c r="G8537" i="19"/>
  <c r="F8537" i="19"/>
  <c r="E8537" i="19"/>
  <c r="D8537" i="19"/>
  <c r="C8537" i="19"/>
  <c r="H8536" i="19"/>
  <c r="G8536" i="19"/>
  <c r="F8536" i="19"/>
  <c r="E8536" i="19"/>
  <c r="D8536" i="19"/>
  <c r="C8536" i="19"/>
  <c r="H8535" i="19"/>
  <c r="G8535" i="19"/>
  <c r="F8535" i="19"/>
  <c r="E8535" i="19"/>
  <c r="D8535" i="19"/>
  <c r="C8535" i="19"/>
  <c r="H8534" i="19"/>
  <c r="G8534" i="19"/>
  <c r="F8534" i="19"/>
  <c r="E8534" i="19"/>
  <c r="D8534" i="19"/>
  <c r="C8534" i="19"/>
  <c r="A8534" i="19" s="1"/>
  <c r="H8533" i="19"/>
  <c r="G8533" i="19"/>
  <c r="F8533" i="19"/>
  <c r="E8533" i="19"/>
  <c r="D8533" i="19"/>
  <c r="A8533" i="19" s="1"/>
  <c r="C8533" i="19"/>
  <c r="H8532" i="19"/>
  <c r="G8532" i="19"/>
  <c r="F8532" i="19"/>
  <c r="E8532" i="19"/>
  <c r="D8532" i="19"/>
  <c r="C8532" i="19"/>
  <c r="H8531" i="19"/>
  <c r="G8531" i="19"/>
  <c r="F8531" i="19"/>
  <c r="E8531" i="19"/>
  <c r="D8531" i="19"/>
  <c r="C8531" i="19"/>
  <c r="H8530" i="19"/>
  <c r="G8530" i="19"/>
  <c r="F8530" i="19"/>
  <c r="E8530" i="19"/>
  <c r="D8530" i="19"/>
  <c r="C8530" i="19"/>
  <c r="A8530" i="19" s="1"/>
  <c r="H8529" i="19"/>
  <c r="G8529" i="19"/>
  <c r="F8529" i="19"/>
  <c r="E8529" i="19"/>
  <c r="D8529" i="19"/>
  <c r="C8529" i="19"/>
  <c r="H8528" i="19"/>
  <c r="G8528" i="19"/>
  <c r="F8528" i="19"/>
  <c r="E8528" i="19"/>
  <c r="D8528" i="19"/>
  <c r="C8528" i="19"/>
  <c r="H8527" i="19"/>
  <c r="G8527" i="19"/>
  <c r="F8527" i="19"/>
  <c r="E8527" i="19"/>
  <c r="D8527" i="19"/>
  <c r="C8527" i="19"/>
  <c r="H8526" i="19"/>
  <c r="G8526" i="19"/>
  <c r="F8526" i="19"/>
  <c r="E8526" i="19"/>
  <c r="D8526" i="19"/>
  <c r="C8526" i="19"/>
  <c r="H8525" i="19"/>
  <c r="G8525" i="19"/>
  <c r="F8525" i="19"/>
  <c r="E8525" i="19"/>
  <c r="D8525" i="19"/>
  <c r="C8525" i="19"/>
  <c r="H8524" i="19"/>
  <c r="G8524" i="19"/>
  <c r="F8524" i="19"/>
  <c r="E8524" i="19"/>
  <c r="D8524" i="19"/>
  <c r="C8524" i="19"/>
  <c r="H8523" i="19"/>
  <c r="G8523" i="19"/>
  <c r="F8523" i="19"/>
  <c r="E8523" i="19"/>
  <c r="D8523" i="19"/>
  <c r="A8523" i="19" s="1"/>
  <c r="C8523" i="19"/>
  <c r="H8522" i="19"/>
  <c r="G8522" i="19"/>
  <c r="F8522" i="19"/>
  <c r="E8522" i="19"/>
  <c r="D8522" i="19"/>
  <c r="C8522" i="19"/>
  <c r="A8522" i="19"/>
  <c r="H8521" i="19"/>
  <c r="G8521" i="19"/>
  <c r="F8521" i="19"/>
  <c r="E8521" i="19"/>
  <c r="D8521" i="19"/>
  <c r="C8521" i="19"/>
  <c r="H8520" i="19"/>
  <c r="G8520" i="19"/>
  <c r="F8520" i="19"/>
  <c r="E8520" i="19"/>
  <c r="D8520" i="19"/>
  <c r="C8520" i="19"/>
  <c r="A8520" i="19" s="1"/>
  <c r="H8519" i="19"/>
  <c r="G8519" i="19"/>
  <c r="F8519" i="19"/>
  <c r="E8519" i="19"/>
  <c r="D8519" i="19"/>
  <c r="C8519" i="19"/>
  <c r="A8519" i="19" s="1"/>
  <c r="H8518" i="19"/>
  <c r="G8518" i="19"/>
  <c r="F8518" i="19"/>
  <c r="E8518" i="19"/>
  <c r="D8518" i="19"/>
  <c r="C8518" i="19"/>
  <c r="H8517" i="19"/>
  <c r="G8517" i="19"/>
  <c r="F8517" i="19"/>
  <c r="E8517" i="19"/>
  <c r="D8517" i="19"/>
  <c r="C8517" i="19"/>
  <c r="H8516" i="19"/>
  <c r="G8516" i="19"/>
  <c r="F8516" i="19"/>
  <c r="E8516" i="19"/>
  <c r="D8516" i="19"/>
  <c r="C8516" i="19"/>
  <c r="A8516" i="19" s="1"/>
  <c r="H8515" i="19"/>
  <c r="G8515" i="19"/>
  <c r="F8515" i="19"/>
  <c r="E8515" i="19"/>
  <c r="D8515" i="19"/>
  <c r="A8515" i="19" s="1"/>
  <c r="C8515" i="19"/>
  <c r="H8514" i="19"/>
  <c r="G8514" i="19"/>
  <c r="F8514" i="19"/>
  <c r="E8514" i="19"/>
  <c r="D8514" i="19"/>
  <c r="C8514" i="19"/>
  <c r="H8513" i="19"/>
  <c r="G8513" i="19"/>
  <c r="F8513" i="19"/>
  <c r="E8513" i="19"/>
  <c r="D8513" i="19"/>
  <c r="C8513" i="19"/>
  <c r="H8512" i="19"/>
  <c r="G8512" i="19"/>
  <c r="F8512" i="19"/>
  <c r="E8512" i="19"/>
  <c r="D8512" i="19"/>
  <c r="A8512" i="19" s="1"/>
  <c r="C8512" i="19"/>
  <c r="H8511" i="19"/>
  <c r="G8511" i="19"/>
  <c r="F8511" i="19"/>
  <c r="E8511" i="19"/>
  <c r="D8511" i="19"/>
  <c r="C8511" i="19"/>
  <c r="A8511" i="19" s="1"/>
  <c r="H8510" i="19"/>
  <c r="G8510" i="19"/>
  <c r="F8510" i="19"/>
  <c r="E8510" i="19"/>
  <c r="D8510" i="19"/>
  <c r="A8510" i="19" s="1"/>
  <c r="C8510" i="19"/>
  <c r="H8509" i="19"/>
  <c r="G8509" i="19"/>
  <c r="F8509" i="19"/>
  <c r="E8509" i="19"/>
  <c r="D8509" i="19"/>
  <c r="C8509" i="19"/>
  <c r="H8508" i="19"/>
  <c r="G8508" i="19"/>
  <c r="F8508" i="19"/>
  <c r="E8508" i="19"/>
  <c r="D8508" i="19"/>
  <c r="C8508" i="19"/>
  <c r="H8507" i="19"/>
  <c r="G8507" i="19"/>
  <c r="F8507" i="19"/>
  <c r="E8507" i="19"/>
  <c r="D8507" i="19"/>
  <c r="C8507" i="19"/>
  <c r="H8506" i="19"/>
  <c r="G8506" i="19"/>
  <c r="F8506" i="19"/>
  <c r="E8506" i="19"/>
  <c r="D8506" i="19"/>
  <c r="C8506" i="19"/>
  <c r="H8505" i="19"/>
  <c r="G8505" i="19"/>
  <c r="F8505" i="19"/>
  <c r="E8505" i="19"/>
  <c r="D8505" i="19"/>
  <c r="C8505" i="19"/>
  <c r="H8504" i="19"/>
  <c r="G8504" i="19"/>
  <c r="F8504" i="19"/>
  <c r="E8504" i="19"/>
  <c r="D8504" i="19"/>
  <c r="C8504" i="19"/>
  <c r="H8503" i="19"/>
  <c r="G8503" i="19"/>
  <c r="F8503" i="19"/>
  <c r="E8503" i="19"/>
  <c r="D8503" i="19"/>
  <c r="C8503" i="19"/>
  <c r="H8502" i="19"/>
  <c r="G8502" i="19"/>
  <c r="F8502" i="19"/>
  <c r="E8502" i="19"/>
  <c r="D8502" i="19"/>
  <c r="C8502" i="19"/>
  <c r="H8501" i="19"/>
  <c r="G8501" i="19"/>
  <c r="F8501" i="19"/>
  <c r="E8501" i="19"/>
  <c r="D8501" i="19"/>
  <c r="C8501" i="19"/>
  <c r="H8500" i="19"/>
  <c r="G8500" i="19"/>
  <c r="F8500" i="19"/>
  <c r="E8500" i="19"/>
  <c r="D8500" i="19"/>
  <c r="C8500" i="19"/>
  <c r="H8499" i="19"/>
  <c r="G8499" i="19"/>
  <c r="F8499" i="19"/>
  <c r="E8499" i="19"/>
  <c r="D8499" i="19"/>
  <c r="C8499" i="19"/>
  <c r="H8498" i="19"/>
  <c r="G8498" i="19"/>
  <c r="F8498" i="19"/>
  <c r="E8498" i="19"/>
  <c r="D8498" i="19"/>
  <c r="C8498" i="19"/>
  <c r="H8497" i="19"/>
  <c r="G8497" i="19"/>
  <c r="F8497" i="19"/>
  <c r="E8497" i="19"/>
  <c r="D8497" i="19"/>
  <c r="A8497" i="19" s="1"/>
  <c r="C8497" i="19"/>
  <c r="H8496" i="19"/>
  <c r="G8496" i="19"/>
  <c r="F8496" i="19"/>
  <c r="E8496" i="19"/>
  <c r="D8496" i="19"/>
  <c r="C8496" i="19"/>
  <c r="H8495" i="19"/>
  <c r="G8495" i="19"/>
  <c r="F8495" i="19"/>
  <c r="E8495" i="19"/>
  <c r="D8495" i="19"/>
  <c r="C8495" i="19"/>
  <c r="H8494" i="19"/>
  <c r="G8494" i="19"/>
  <c r="F8494" i="19"/>
  <c r="E8494" i="19"/>
  <c r="D8494" i="19"/>
  <c r="A8494" i="19" s="1"/>
  <c r="C8494" i="19"/>
  <c r="H8493" i="19"/>
  <c r="G8493" i="19"/>
  <c r="F8493" i="19"/>
  <c r="E8493" i="19"/>
  <c r="D8493" i="19"/>
  <c r="C8493" i="19"/>
  <c r="H8492" i="19"/>
  <c r="G8492" i="19"/>
  <c r="F8492" i="19"/>
  <c r="E8492" i="19"/>
  <c r="D8492" i="19"/>
  <c r="C8492" i="19"/>
  <c r="H8491" i="19"/>
  <c r="G8491" i="19"/>
  <c r="F8491" i="19"/>
  <c r="E8491" i="19"/>
  <c r="D8491" i="19"/>
  <c r="A8491" i="19" s="1"/>
  <c r="C8491" i="19"/>
  <c r="H8490" i="19"/>
  <c r="G8490" i="19"/>
  <c r="F8490" i="19"/>
  <c r="E8490" i="19"/>
  <c r="D8490" i="19"/>
  <c r="C8490" i="19"/>
  <c r="H8489" i="19"/>
  <c r="G8489" i="19"/>
  <c r="F8489" i="19"/>
  <c r="E8489" i="19"/>
  <c r="D8489" i="19"/>
  <c r="C8489" i="19"/>
  <c r="A8489" i="19" s="1"/>
  <c r="H8488" i="19"/>
  <c r="G8488" i="19"/>
  <c r="F8488" i="19"/>
  <c r="E8488" i="19"/>
  <c r="D8488" i="19"/>
  <c r="C8488" i="19"/>
  <c r="H8487" i="19"/>
  <c r="G8487" i="19"/>
  <c r="F8487" i="19"/>
  <c r="E8487" i="19"/>
  <c r="D8487" i="19"/>
  <c r="C8487" i="19"/>
  <c r="H8486" i="19"/>
  <c r="G8486" i="19"/>
  <c r="F8486" i="19"/>
  <c r="E8486" i="19"/>
  <c r="D8486" i="19"/>
  <c r="C8486" i="19"/>
  <c r="H8485" i="19"/>
  <c r="G8485" i="19"/>
  <c r="F8485" i="19"/>
  <c r="E8485" i="19"/>
  <c r="D8485" i="19"/>
  <c r="C8485" i="19"/>
  <c r="H8484" i="19"/>
  <c r="G8484" i="19"/>
  <c r="F8484" i="19"/>
  <c r="E8484" i="19"/>
  <c r="D8484" i="19"/>
  <c r="C8484" i="19"/>
  <c r="H8483" i="19"/>
  <c r="G8483" i="19"/>
  <c r="F8483" i="19"/>
  <c r="E8483" i="19"/>
  <c r="D8483" i="19"/>
  <c r="C8483" i="19"/>
  <c r="H8482" i="19"/>
  <c r="G8482" i="19"/>
  <c r="F8482" i="19"/>
  <c r="E8482" i="19"/>
  <c r="D8482" i="19"/>
  <c r="C8482" i="19"/>
  <c r="H8481" i="19"/>
  <c r="G8481" i="19"/>
  <c r="F8481" i="19"/>
  <c r="E8481" i="19"/>
  <c r="D8481" i="19"/>
  <c r="C8481" i="19"/>
  <c r="H8480" i="19"/>
  <c r="G8480" i="19"/>
  <c r="F8480" i="19"/>
  <c r="E8480" i="19"/>
  <c r="D8480" i="19"/>
  <c r="C8480" i="19"/>
  <c r="H8479" i="19"/>
  <c r="G8479" i="19"/>
  <c r="F8479" i="19"/>
  <c r="E8479" i="19"/>
  <c r="D8479" i="19"/>
  <c r="C8479" i="19"/>
  <c r="H8478" i="19"/>
  <c r="G8478" i="19"/>
  <c r="F8478" i="19"/>
  <c r="E8478" i="19"/>
  <c r="D8478" i="19"/>
  <c r="C8478" i="19"/>
  <c r="H8477" i="19"/>
  <c r="G8477" i="19"/>
  <c r="F8477" i="19"/>
  <c r="E8477" i="19"/>
  <c r="D8477" i="19"/>
  <c r="C8477" i="19"/>
  <c r="H8476" i="19"/>
  <c r="G8476" i="19"/>
  <c r="F8476" i="19"/>
  <c r="E8476" i="19"/>
  <c r="D8476" i="19"/>
  <c r="C8476" i="19"/>
  <c r="H8475" i="19"/>
  <c r="G8475" i="19"/>
  <c r="F8475" i="19"/>
  <c r="E8475" i="19"/>
  <c r="D8475" i="19"/>
  <c r="C8475" i="19"/>
  <c r="H8474" i="19"/>
  <c r="G8474" i="19"/>
  <c r="F8474" i="19"/>
  <c r="E8474" i="19"/>
  <c r="D8474" i="19"/>
  <c r="C8474" i="19"/>
  <c r="H8473" i="19"/>
  <c r="G8473" i="19"/>
  <c r="F8473" i="19"/>
  <c r="E8473" i="19"/>
  <c r="D8473" i="19"/>
  <c r="C8473" i="19"/>
  <c r="H8472" i="19"/>
  <c r="G8472" i="19"/>
  <c r="F8472" i="19"/>
  <c r="E8472" i="19"/>
  <c r="D8472" i="19"/>
  <c r="C8472" i="19"/>
  <c r="H8471" i="19"/>
  <c r="G8471" i="19"/>
  <c r="F8471" i="19"/>
  <c r="E8471" i="19"/>
  <c r="D8471" i="19"/>
  <c r="C8471" i="19"/>
  <c r="H8470" i="19"/>
  <c r="G8470" i="19"/>
  <c r="F8470" i="19"/>
  <c r="E8470" i="19"/>
  <c r="D8470" i="19"/>
  <c r="C8470" i="19"/>
  <c r="H8469" i="19"/>
  <c r="G8469" i="19"/>
  <c r="F8469" i="19"/>
  <c r="E8469" i="19"/>
  <c r="D8469" i="19"/>
  <c r="C8469" i="19"/>
  <c r="H8468" i="19"/>
  <c r="G8468" i="19"/>
  <c r="F8468" i="19"/>
  <c r="E8468" i="19"/>
  <c r="D8468" i="19"/>
  <c r="C8468" i="19"/>
  <c r="H8467" i="19"/>
  <c r="G8467" i="19"/>
  <c r="F8467" i="19"/>
  <c r="E8467" i="19"/>
  <c r="D8467" i="19"/>
  <c r="C8467" i="19"/>
  <c r="H8466" i="19"/>
  <c r="G8466" i="19"/>
  <c r="F8466" i="19"/>
  <c r="E8466" i="19"/>
  <c r="D8466" i="19"/>
  <c r="C8466" i="19"/>
  <c r="H8465" i="19"/>
  <c r="G8465" i="19"/>
  <c r="F8465" i="19"/>
  <c r="E8465" i="19"/>
  <c r="D8465" i="19"/>
  <c r="C8465" i="19"/>
  <c r="H8464" i="19"/>
  <c r="G8464" i="19"/>
  <c r="F8464" i="19"/>
  <c r="E8464" i="19"/>
  <c r="D8464" i="19"/>
  <c r="C8464" i="19"/>
  <c r="H8463" i="19"/>
  <c r="G8463" i="19"/>
  <c r="F8463" i="19"/>
  <c r="E8463" i="19"/>
  <c r="D8463" i="19"/>
  <c r="C8463" i="19"/>
  <c r="H8462" i="19"/>
  <c r="G8462" i="19"/>
  <c r="F8462" i="19"/>
  <c r="E8462" i="19"/>
  <c r="D8462" i="19"/>
  <c r="C8462" i="19"/>
  <c r="H8461" i="19"/>
  <c r="G8461" i="19"/>
  <c r="F8461" i="19"/>
  <c r="E8461" i="19"/>
  <c r="D8461" i="19"/>
  <c r="C8461" i="19"/>
  <c r="H8460" i="19"/>
  <c r="G8460" i="19"/>
  <c r="F8460" i="19"/>
  <c r="E8460" i="19"/>
  <c r="D8460" i="19"/>
  <c r="C8460" i="19"/>
  <c r="H8459" i="19"/>
  <c r="G8459" i="19"/>
  <c r="F8459" i="19"/>
  <c r="E8459" i="19"/>
  <c r="D8459" i="19"/>
  <c r="C8459" i="19"/>
  <c r="H8458" i="19"/>
  <c r="G8458" i="19"/>
  <c r="F8458" i="19"/>
  <c r="E8458" i="19"/>
  <c r="D8458" i="19"/>
  <c r="C8458" i="19"/>
  <c r="H8457" i="19"/>
  <c r="G8457" i="19"/>
  <c r="F8457" i="19"/>
  <c r="E8457" i="19"/>
  <c r="D8457" i="19"/>
  <c r="C8457" i="19"/>
  <c r="H8456" i="19"/>
  <c r="G8456" i="19"/>
  <c r="F8456" i="19"/>
  <c r="E8456" i="19"/>
  <c r="D8456" i="19"/>
  <c r="C8456" i="19"/>
  <c r="H8455" i="19"/>
  <c r="G8455" i="19"/>
  <c r="F8455" i="19"/>
  <c r="E8455" i="19"/>
  <c r="D8455" i="19"/>
  <c r="C8455" i="19"/>
  <c r="H8454" i="19"/>
  <c r="G8454" i="19"/>
  <c r="F8454" i="19"/>
  <c r="E8454" i="19"/>
  <c r="D8454" i="19"/>
  <c r="C8454" i="19"/>
  <c r="H8453" i="19"/>
  <c r="G8453" i="19"/>
  <c r="F8453" i="19"/>
  <c r="E8453" i="19"/>
  <c r="D8453" i="19"/>
  <c r="C8453" i="19"/>
  <c r="H8452" i="19"/>
  <c r="G8452" i="19"/>
  <c r="F8452" i="19"/>
  <c r="E8452" i="19"/>
  <c r="D8452" i="19"/>
  <c r="C8452" i="19"/>
  <c r="H8451" i="19"/>
  <c r="G8451" i="19"/>
  <c r="F8451" i="19"/>
  <c r="E8451" i="19"/>
  <c r="D8451" i="19"/>
  <c r="C8451" i="19"/>
  <c r="H8450" i="19"/>
  <c r="G8450" i="19"/>
  <c r="F8450" i="19"/>
  <c r="E8450" i="19"/>
  <c r="D8450" i="19"/>
  <c r="C8450" i="19"/>
  <c r="H8449" i="19"/>
  <c r="G8449" i="19"/>
  <c r="F8449" i="19"/>
  <c r="E8449" i="19"/>
  <c r="D8449" i="19"/>
  <c r="C8449" i="19"/>
  <c r="H8448" i="19"/>
  <c r="G8448" i="19"/>
  <c r="F8448" i="19"/>
  <c r="E8448" i="19"/>
  <c r="D8448" i="19"/>
  <c r="C8448" i="19"/>
  <c r="H8447" i="19"/>
  <c r="G8447" i="19"/>
  <c r="F8447" i="19"/>
  <c r="E8447" i="19"/>
  <c r="D8447" i="19"/>
  <c r="C8447" i="19"/>
  <c r="H8446" i="19"/>
  <c r="G8446" i="19"/>
  <c r="F8446" i="19"/>
  <c r="E8446" i="19"/>
  <c r="D8446" i="19"/>
  <c r="C8446" i="19"/>
  <c r="H8445" i="19"/>
  <c r="G8445" i="19"/>
  <c r="F8445" i="19"/>
  <c r="E8445" i="19"/>
  <c r="D8445" i="19"/>
  <c r="C8445" i="19"/>
  <c r="H8444" i="19"/>
  <c r="G8444" i="19"/>
  <c r="F8444" i="19"/>
  <c r="E8444" i="19"/>
  <c r="D8444" i="19"/>
  <c r="C8444" i="19"/>
  <c r="H8443" i="19"/>
  <c r="G8443" i="19"/>
  <c r="F8443" i="19"/>
  <c r="E8443" i="19"/>
  <c r="D8443" i="19"/>
  <c r="C8443" i="19"/>
  <c r="H8442" i="19"/>
  <c r="G8442" i="19"/>
  <c r="F8442" i="19"/>
  <c r="E8442" i="19"/>
  <c r="D8442" i="19"/>
  <c r="C8442" i="19"/>
  <c r="H8441" i="19"/>
  <c r="G8441" i="19"/>
  <c r="F8441" i="19"/>
  <c r="E8441" i="19"/>
  <c r="D8441" i="19"/>
  <c r="C8441" i="19"/>
  <c r="H8440" i="19"/>
  <c r="G8440" i="19"/>
  <c r="F8440" i="19"/>
  <c r="E8440" i="19"/>
  <c r="D8440" i="19"/>
  <c r="C8440" i="19"/>
  <c r="H8439" i="19"/>
  <c r="G8439" i="19"/>
  <c r="F8439" i="19"/>
  <c r="E8439" i="19"/>
  <c r="D8439" i="19"/>
  <c r="C8439" i="19"/>
  <c r="H8438" i="19"/>
  <c r="G8438" i="19"/>
  <c r="F8438" i="19"/>
  <c r="E8438" i="19"/>
  <c r="D8438" i="19"/>
  <c r="C8438" i="19"/>
  <c r="H8437" i="19"/>
  <c r="G8437" i="19"/>
  <c r="F8437" i="19"/>
  <c r="E8437" i="19"/>
  <c r="D8437" i="19"/>
  <c r="C8437" i="19"/>
  <c r="H8436" i="19"/>
  <c r="G8436" i="19"/>
  <c r="F8436" i="19"/>
  <c r="E8436" i="19"/>
  <c r="D8436" i="19"/>
  <c r="C8436" i="19"/>
  <c r="H8435" i="19"/>
  <c r="G8435" i="19"/>
  <c r="F8435" i="19"/>
  <c r="E8435" i="19"/>
  <c r="D8435" i="19"/>
  <c r="C8435" i="19"/>
  <c r="H8434" i="19"/>
  <c r="G8434" i="19"/>
  <c r="F8434" i="19"/>
  <c r="E8434" i="19"/>
  <c r="D8434" i="19"/>
  <c r="C8434" i="19"/>
  <c r="H8433" i="19"/>
  <c r="G8433" i="19"/>
  <c r="F8433" i="19"/>
  <c r="E8433" i="19"/>
  <c r="D8433" i="19"/>
  <c r="C8433" i="19"/>
  <c r="H8432" i="19"/>
  <c r="G8432" i="19"/>
  <c r="F8432" i="19"/>
  <c r="E8432" i="19"/>
  <c r="D8432" i="19"/>
  <c r="C8432" i="19"/>
  <c r="H8431" i="19"/>
  <c r="G8431" i="19"/>
  <c r="F8431" i="19"/>
  <c r="E8431" i="19"/>
  <c r="D8431" i="19"/>
  <c r="C8431" i="19"/>
  <c r="H8430" i="19"/>
  <c r="G8430" i="19"/>
  <c r="F8430" i="19"/>
  <c r="E8430" i="19"/>
  <c r="D8430" i="19"/>
  <c r="C8430" i="19"/>
  <c r="H8429" i="19"/>
  <c r="G8429" i="19"/>
  <c r="F8429" i="19"/>
  <c r="E8429" i="19"/>
  <c r="D8429" i="19"/>
  <c r="C8429" i="19"/>
  <c r="H8428" i="19"/>
  <c r="G8428" i="19"/>
  <c r="F8428" i="19"/>
  <c r="E8428" i="19"/>
  <c r="D8428" i="19"/>
  <c r="C8428" i="19"/>
  <c r="H8427" i="19"/>
  <c r="G8427" i="19"/>
  <c r="F8427" i="19"/>
  <c r="E8427" i="19"/>
  <c r="D8427" i="19"/>
  <c r="C8427" i="19"/>
  <c r="H8426" i="19"/>
  <c r="G8426" i="19"/>
  <c r="F8426" i="19"/>
  <c r="E8426" i="19"/>
  <c r="D8426" i="19"/>
  <c r="C8426" i="19"/>
  <c r="H8425" i="19"/>
  <c r="G8425" i="19"/>
  <c r="F8425" i="19"/>
  <c r="E8425" i="19"/>
  <c r="D8425" i="19"/>
  <c r="C8425" i="19"/>
  <c r="H8424" i="19"/>
  <c r="G8424" i="19"/>
  <c r="F8424" i="19"/>
  <c r="E8424" i="19"/>
  <c r="D8424" i="19"/>
  <c r="C8424" i="19"/>
  <c r="H8423" i="19"/>
  <c r="G8423" i="19"/>
  <c r="F8423" i="19"/>
  <c r="E8423" i="19"/>
  <c r="D8423" i="19"/>
  <c r="C8423" i="19"/>
  <c r="H8422" i="19"/>
  <c r="G8422" i="19"/>
  <c r="F8422" i="19"/>
  <c r="E8422" i="19"/>
  <c r="D8422" i="19"/>
  <c r="C8422" i="19"/>
  <c r="H8421" i="19"/>
  <c r="G8421" i="19"/>
  <c r="F8421" i="19"/>
  <c r="E8421" i="19"/>
  <c r="A8421" i="19" s="1"/>
  <c r="D8421" i="19"/>
  <c r="C8421" i="19"/>
  <c r="H8420" i="19"/>
  <c r="G8420" i="19"/>
  <c r="F8420" i="19"/>
  <c r="E8420" i="19"/>
  <c r="D8420" i="19"/>
  <c r="C8420" i="19"/>
  <c r="H8419" i="19"/>
  <c r="G8419" i="19"/>
  <c r="F8419" i="19"/>
  <c r="E8419" i="19"/>
  <c r="D8419" i="19"/>
  <c r="C8419" i="19"/>
  <c r="H8418" i="19"/>
  <c r="G8418" i="19"/>
  <c r="F8418" i="19"/>
  <c r="E8418" i="19"/>
  <c r="A8418" i="19" s="1"/>
  <c r="D8418" i="19"/>
  <c r="C8418" i="19"/>
  <c r="H8417" i="19"/>
  <c r="G8417" i="19"/>
  <c r="F8417" i="19"/>
  <c r="E8417" i="19"/>
  <c r="D8417" i="19"/>
  <c r="C8417" i="19"/>
  <c r="H8416" i="19"/>
  <c r="G8416" i="19"/>
  <c r="F8416" i="19"/>
  <c r="E8416" i="19"/>
  <c r="D8416" i="19"/>
  <c r="C8416" i="19"/>
  <c r="H8415" i="19"/>
  <c r="G8415" i="19"/>
  <c r="F8415" i="19"/>
  <c r="E8415" i="19"/>
  <c r="A8415" i="19" s="1"/>
  <c r="D8415" i="19"/>
  <c r="C8415" i="19"/>
  <c r="H8414" i="19"/>
  <c r="G8414" i="19"/>
  <c r="F8414" i="19"/>
  <c r="E8414" i="19"/>
  <c r="D8414" i="19"/>
  <c r="C8414" i="19"/>
  <c r="H8413" i="19"/>
  <c r="G8413" i="19"/>
  <c r="F8413" i="19"/>
  <c r="E8413" i="19"/>
  <c r="D8413" i="19"/>
  <c r="C8413" i="19"/>
  <c r="H8412" i="19"/>
  <c r="G8412" i="19"/>
  <c r="F8412" i="19"/>
  <c r="E8412" i="19"/>
  <c r="A8412" i="19" s="1"/>
  <c r="D8412" i="19"/>
  <c r="C8412" i="19"/>
  <c r="H8411" i="19"/>
  <c r="G8411" i="19"/>
  <c r="F8411" i="19"/>
  <c r="E8411" i="19"/>
  <c r="D8411" i="19"/>
  <c r="C8411" i="19"/>
  <c r="H8410" i="19"/>
  <c r="G8410" i="19"/>
  <c r="F8410" i="19"/>
  <c r="E8410" i="19"/>
  <c r="D8410" i="19"/>
  <c r="C8410" i="19"/>
  <c r="H8409" i="19"/>
  <c r="G8409" i="19"/>
  <c r="F8409" i="19"/>
  <c r="E8409" i="19"/>
  <c r="A8409" i="19" s="1"/>
  <c r="D8409" i="19"/>
  <c r="C8409" i="19"/>
  <c r="H8408" i="19"/>
  <c r="G8408" i="19"/>
  <c r="F8408" i="19"/>
  <c r="E8408" i="19"/>
  <c r="D8408" i="19"/>
  <c r="C8408" i="19"/>
  <c r="H8407" i="19"/>
  <c r="G8407" i="19"/>
  <c r="F8407" i="19"/>
  <c r="E8407" i="19"/>
  <c r="D8407" i="19"/>
  <c r="C8407" i="19"/>
  <c r="H8406" i="19"/>
  <c r="G8406" i="19"/>
  <c r="F8406" i="19"/>
  <c r="E8406" i="19"/>
  <c r="A8406" i="19" s="1"/>
  <c r="D8406" i="19"/>
  <c r="C8406" i="19"/>
  <c r="H8405" i="19"/>
  <c r="G8405" i="19"/>
  <c r="F8405" i="19"/>
  <c r="E8405" i="19"/>
  <c r="D8405" i="19"/>
  <c r="C8405" i="19"/>
  <c r="H8404" i="19"/>
  <c r="G8404" i="19"/>
  <c r="F8404" i="19"/>
  <c r="E8404" i="19"/>
  <c r="D8404" i="19"/>
  <c r="C8404" i="19"/>
  <c r="H8403" i="19"/>
  <c r="G8403" i="19"/>
  <c r="F8403" i="19"/>
  <c r="E8403" i="19"/>
  <c r="A8403" i="19" s="1"/>
  <c r="D8403" i="19"/>
  <c r="C8403" i="19"/>
  <c r="H8402" i="19"/>
  <c r="G8402" i="19"/>
  <c r="F8402" i="19"/>
  <c r="E8402" i="19"/>
  <c r="D8402" i="19"/>
  <c r="C8402" i="19"/>
  <c r="H8401" i="19"/>
  <c r="G8401" i="19"/>
  <c r="F8401" i="19"/>
  <c r="E8401" i="19"/>
  <c r="D8401" i="19"/>
  <c r="C8401" i="19"/>
  <c r="H8400" i="19"/>
  <c r="G8400" i="19"/>
  <c r="F8400" i="19"/>
  <c r="E8400" i="19"/>
  <c r="A8400" i="19" s="1"/>
  <c r="D8400" i="19"/>
  <c r="C8400" i="19"/>
  <c r="H8399" i="19"/>
  <c r="G8399" i="19"/>
  <c r="F8399" i="19"/>
  <c r="E8399" i="19"/>
  <c r="D8399" i="19"/>
  <c r="C8399" i="19"/>
  <c r="H8398" i="19"/>
  <c r="G8398" i="19"/>
  <c r="F8398" i="19"/>
  <c r="E8398" i="19"/>
  <c r="D8398" i="19"/>
  <c r="C8398" i="19"/>
  <c r="H8397" i="19"/>
  <c r="G8397" i="19"/>
  <c r="F8397" i="19"/>
  <c r="E8397" i="19"/>
  <c r="A8397" i="19" s="1"/>
  <c r="D8397" i="19"/>
  <c r="C8397" i="19"/>
  <c r="H8396" i="19"/>
  <c r="G8396" i="19"/>
  <c r="F8396" i="19"/>
  <c r="E8396" i="19"/>
  <c r="D8396" i="19"/>
  <c r="C8396" i="19"/>
  <c r="H8395" i="19"/>
  <c r="G8395" i="19"/>
  <c r="F8395" i="19"/>
  <c r="E8395" i="19"/>
  <c r="D8395" i="19"/>
  <c r="C8395" i="19"/>
  <c r="H8394" i="19"/>
  <c r="G8394" i="19"/>
  <c r="F8394" i="19"/>
  <c r="E8394" i="19"/>
  <c r="A8394" i="19" s="1"/>
  <c r="D8394" i="19"/>
  <c r="C8394" i="19"/>
  <c r="H8393" i="19"/>
  <c r="G8393" i="19"/>
  <c r="F8393" i="19"/>
  <c r="E8393" i="19"/>
  <c r="D8393" i="19"/>
  <c r="C8393" i="19"/>
  <c r="H8392" i="19"/>
  <c r="G8392" i="19"/>
  <c r="F8392" i="19"/>
  <c r="E8392" i="19"/>
  <c r="D8392" i="19"/>
  <c r="C8392" i="19"/>
  <c r="H8391" i="19"/>
  <c r="G8391" i="19"/>
  <c r="F8391" i="19"/>
  <c r="E8391" i="19"/>
  <c r="A8391" i="19" s="1"/>
  <c r="D8391" i="19"/>
  <c r="C8391" i="19"/>
  <c r="H8390" i="19"/>
  <c r="G8390" i="19"/>
  <c r="F8390" i="19"/>
  <c r="E8390" i="19"/>
  <c r="D8390" i="19"/>
  <c r="C8390" i="19"/>
  <c r="H8389" i="19"/>
  <c r="G8389" i="19"/>
  <c r="F8389" i="19"/>
  <c r="E8389" i="19"/>
  <c r="D8389" i="19"/>
  <c r="C8389" i="19"/>
  <c r="H8388" i="19"/>
  <c r="G8388" i="19"/>
  <c r="F8388" i="19"/>
  <c r="E8388" i="19"/>
  <c r="A8388" i="19" s="1"/>
  <c r="D8388" i="19"/>
  <c r="C8388" i="19"/>
  <c r="H8387" i="19"/>
  <c r="G8387" i="19"/>
  <c r="F8387" i="19"/>
  <c r="E8387" i="19"/>
  <c r="D8387" i="19"/>
  <c r="C8387" i="19"/>
  <c r="H8386" i="19"/>
  <c r="G8386" i="19"/>
  <c r="F8386" i="19"/>
  <c r="E8386" i="19"/>
  <c r="D8386" i="19"/>
  <c r="C8386" i="19"/>
  <c r="H8385" i="19"/>
  <c r="G8385" i="19"/>
  <c r="F8385" i="19"/>
  <c r="E8385" i="19"/>
  <c r="A8385" i="19" s="1"/>
  <c r="D8385" i="19"/>
  <c r="C8385" i="19"/>
  <c r="H8384" i="19"/>
  <c r="G8384" i="19"/>
  <c r="F8384" i="19"/>
  <c r="E8384" i="19"/>
  <c r="D8384" i="19"/>
  <c r="C8384" i="19"/>
  <c r="H8383" i="19"/>
  <c r="G8383" i="19"/>
  <c r="F8383" i="19"/>
  <c r="E8383" i="19"/>
  <c r="D8383" i="19"/>
  <c r="C8383" i="19"/>
  <c r="H8382" i="19"/>
  <c r="G8382" i="19"/>
  <c r="F8382" i="19"/>
  <c r="E8382" i="19"/>
  <c r="A8382" i="19" s="1"/>
  <c r="D8382" i="19"/>
  <c r="C8382" i="19"/>
  <c r="H8381" i="19"/>
  <c r="G8381" i="19"/>
  <c r="F8381" i="19"/>
  <c r="E8381" i="19"/>
  <c r="D8381" i="19"/>
  <c r="C8381" i="19"/>
  <c r="H8380" i="19"/>
  <c r="G8380" i="19"/>
  <c r="F8380" i="19"/>
  <c r="E8380" i="19"/>
  <c r="D8380" i="19"/>
  <c r="C8380" i="19"/>
  <c r="H8379" i="19"/>
  <c r="G8379" i="19"/>
  <c r="F8379" i="19"/>
  <c r="E8379" i="19"/>
  <c r="A8379" i="19" s="1"/>
  <c r="D8379" i="19"/>
  <c r="C8379" i="19"/>
  <c r="H8378" i="19"/>
  <c r="G8378" i="19"/>
  <c r="F8378" i="19"/>
  <c r="E8378" i="19"/>
  <c r="D8378" i="19"/>
  <c r="C8378" i="19"/>
  <c r="H8377" i="19"/>
  <c r="G8377" i="19"/>
  <c r="F8377" i="19"/>
  <c r="E8377" i="19"/>
  <c r="D8377" i="19"/>
  <c r="C8377" i="19"/>
  <c r="H8376" i="19"/>
  <c r="G8376" i="19"/>
  <c r="F8376" i="19"/>
  <c r="E8376" i="19"/>
  <c r="A8376" i="19" s="1"/>
  <c r="D8376" i="19"/>
  <c r="C8376" i="19"/>
  <c r="H8375" i="19"/>
  <c r="G8375" i="19"/>
  <c r="F8375" i="19"/>
  <c r="E8375" i="19"/>
  <c r="D8375" i="19"/>
  <c r="C8375" i="19"/>
  <c r="H8374" i="19"/>
  <c r="G8374" i="19"/>
  <c r="F8374" i="19"/>
  <c r="E8374" i="19"/>
  <c r="D8374" i="19"/>
  <c r="C8374" i="19"/>
  <c r="H8373" i="19"/>
  <c r="G8373" i="19"/>
  <c r="F8373" i="19"/>
  <c r="E8373" i="19"/>
  <c r="A8373" i="19" s="1"/>
  <c r="D8373" i="19"/>
  <c r="C8373" i="19"/>
  <c r="H8372" i="19"/>
  <c r="G8372" i="19"/>
  <c r="F8372" i="19"/>
  <c r="E8372" i="19"/>
  <c r="D8372" i="19"/>
  <c r="C8372" i="19"/>
  <c r="H8371" i="19"/>
  <c r="G8371" i="19"/>
  <c r="F8371" i="19"/>
  <c r="E8371" i="19"/>
  <c r="D8371" i="19"/>
  <c r="C8371" i="19"/>
  <c r="H8370" i="19"/>
  <c r="G8370" i="19"/>
  <c r="F8370" i="19"/>
  <c r="E8370" i="19"/>
  <c r="A8370" i="19" s="1"/>
  <c r="D8370" i="19"/>
  <c r="C8370" i="19"/>
  <c r="H8369" i="19"/>
  <c r="G8369" i="19"/>
  <c r="F8369" i="19"/>
  <c r="E8369" i="19"/>
  <c r="D8369" i="19"/>
  <c r="C8369" i="19"/>
  <c r="H8368" i="19"/>
  <c r="G8368" i="19"/>
  <c r="F8368" i="19"/>
  <c r="E8368" i="19"/>
  <c r="D8368" i="19"/>
  <c r="C8368" i="19"/>
  <c r="H8367" i="19"/>
  <c r="G8367" i="19"/>
  <c r="F8367" i="19"/>
  <c r="E8367" i="19"/>
  <c r="A8367" i="19" s="1"/>
  <c r="D8367" i="19"/>
  <c r="C8367" i="19"/>
  <c r="H8366" i="19"/>
  <c r="G8366" i="19"/>
  <c r="F8366" i="19"/>
  <c r="E8366" i="19"/>
  <c r="D8366" i="19"/>
  <c r="C8366" i="19"/>
  <c r="H8365" i="19"/>
  <c r="G8365" i="19"/>
  <c r="F8365" i="19"/>
  <c r="E8365" i="19"/>
  <c r="D8365" i="19"/>
  <c r="C8365" i="19"/>
  <c r="H8364" i="19"/>
  <c r="G8364" i="19"/>
  <c r="F8364" i="19"/>
  <c r="E8364" i="19"/>
  <c r="A8364" i="19" s="1"/>
  <c r="D8364" i="19"/>
  <c r="C8364" i="19"/>
  <c r="H8363" i="19"/>
  <c r="G8363" i="19"/>
  <c r="F8363" i="19"/>
  <c r="E8363" i="19"/>
  <c r="D8363" i="19"/>
  <c r="C8363" i="19"/>
  <c r="H8362" i="19"/>
  <c r="G8362" i="19"/>
  <c r="F8362" i="19"/>
  <c r="E8362" i="19"/>
  <c r="D8362" i="19"/>
  <c r="C8362" i="19"/>
  <c r="H8361" i="19"/>
  <c r="G8361" i="19"/>
  <c r="F8361" i="19"/>
  <c r="E8361" i="19"/>
  <c r="A8361" i="19" s="1"/>
  <c r="D8361" i="19"/>
  <c r="C8361" i="19"/>
  <c r="H8360" i="19"/>
  <c r="G8360" i="19"/>
  <c r="F8360" i="19"/>
  <c r="E8360" i="19"/>
  <c r="D8360" i="19"/>
  <c r="C8360" i="19"/>
  <c r="H8359" i="19"/>
  <c r="G8359" i="19"/>
  <c r="F8359" i="19"/>
  <c r="E8359" i="19"/>
  <c r="D8359" i="19"/>
  <c r="C8359" i="19"/>
  <c r="H8358" i="19"/>
  <c r="G8358" i="19"/>
  <c r="F8358" i="19"/>
  <c r="E8358" i="19"/>
  <c r="A8358" i="19" s="1"/>
  <c r="D8358" i="19"/>
  <c r="C8358" i="19"/>
  <c r="H8357" i="19"/>
  <c r="G8357" i="19"/>
  <c r="F8357" i="19"/>
  <c r="E8357" i="19"/>
  <c r="D8357" i="19"/>
  <c r="C8357" i="19"/>
  <c r="H8356" i="19"/>
  <c r="G8356" i="19"/>
  <c r="F8356" i="19"/>
  <c r="E8356" i="19"/>
  <c r="D8356" i="19"/>
  <c r="C8356" i="19"/>
  <c r="H8355" i="19"/>
  <c r="G8355" i="19"/>
  <c r="F8355" i="19"/>
  <c r="E8355" i="19"/>
  <c r="A8355" i="19" s="1"/>
  <c r="D8355" i="19"/>
  <c r="C8355" i="19"/>
  <c r="H8354" i="19"/>
  <c r="G8354" i="19"/>
  <c r="F8354" i="19"/>
  <c r="E8354" i="19"/>
  <c r="D8354" i="19"/>
  <c r="C8354" i="19"/>
  <c r="H8353" i="19"/>
  <c r="G8353" i="19"/>
  <c r="F8353" i="19"/>
  <c r="E8353" i="19"/>
  <c r="D8353" i="19"/>
  <c r="C8353" i="19"/>
  <c r="H8352" i="19"/>
  <c r="G8352" i="19"/>
  <c r="F8352" i="19"/>
  <c r="E8352" i="19"/>
  <c r="D8352" i="19"/>
  <c r="C8352" i="19"/>
  <c r="H8351" i="19"/>
  <c r="G8351" i="19"/>
  <c r="F8351" i="19"/>
  <c r="E8351" i="19"/>
  <c r="D8351" i="19"/>
  <c r="C8351" i="19"/>
  <c r="A8351" i="19" s="1"/>
  <c r="H8350" i="19"/>
  <c r="G8350" i="19"/>
  <c r="F8350" i="19"/>
  <c r="E8350" i="19"/>
  <c r="D8350" i="19"/>
  <c r="A8350" i="19" s="1"/>
  <c r="C8350" i="19"/>
  <c r="H8349" i="19"/>
  <c r="G8349" i="19"/>
  <c r="F8349" i="19"/>
  <c r="E8349" i="19"/>
  <c r="D8349" i="19"/>
  <c r="C8349" i="19"/>
  <c r="H8348" i="19"/>
  <c r="G8348" i="19"/>
  <c r="F8348" i="19"/>
  <c r="E8348" i="19"/>
  <c r="D8348" i="19"/>
  <c r="C8348" i="19"/>
  <c r="H8347" i="19"/>
  <c r="G8347" i="19"/>
  <c r="F8347" i="19"/>
  <c r="E8347" i="19"/>
  <c r="D8347" i="19"/>
  <c r="C8347" i="19"/>
  <c r="H8346" i="19"/>
  <c r="G8346" i="19"/>
  <c r="F8346" i="19"/>
  <c r="E8346" i="19"/>
  <c r="D8346" i="19"/>
  <c r="C8346" i="19"/>
  <c r="A8346" i="19"/>
  <c r="H8345" i="19"/>
  <c r="G8345" i="19"/>
  <c r="F8345" i="19"/>
  <c r="E8345" i="19"/>
  <c r="D8345" i="19"/>
  <c r="C8345" i="19"/>
  <c r="H8344" i="19"/>
  <c r="G8344" i="19"/>
  <c r="F8344" i="19"/>
  <c r="E8344" i="19"/>
  <c r="D8344" i="19"/>
  <c r="C8344" i="19"/>
  <c r="A8344" i="19"/>
  <c r="H8343" i="19"/>
  <c r="G8343" i="19"/>
  <c r="F8343" i="19"/>
  <c r="E8343" i="19"/>
  <c r="D8343" i="19"/>
  <c r="C8343" i="19"/>
  <c r="H8342" i="19"/>
  <c r="G8342" i="19"/>
  <c r="F8342" i="19"/>
  <c r="E8342" i="19"/>
  <c r="D8342" i="19"/>
  <c r="C8342" i="19"/>
  <c r="A8342" i="19" s="1"/>
  <c r="H8341" i="19"/>
  <c r="G8341" i="19"/>
  <c r="F8341" i="19"/>
  <c r="E8341" i="19"/>
  <c r="D8341" i="19"/>
  <c r="C8341" i="19"/>
  <c r="H8340" i="19"/>
  <c r="G8340" i="19"/>
  <c r="F8340" i="19"/>
  <c r="E8340" i="19"/>
  <c r="D8340" i="19"/>
  <c r="C8340" i="19"/>
  <c r="A8340" i="19" s="1"/>
  <c r="H8339" i="19"/>
  <c r="G8339" i="19"/>
  <c r="F8339" i="19"/>
  <c r="E8339" i="19"/>
  <c r="D8339" i="19"/>
  <c r="A8339" i="19" s="1"/>
  <c r="C8339" i="19"/>
  <c r="H8338" i="19"/>
  <c r="G8338" i="19"/>
  <c r="F8338" i="19"/>
  <c r="E8338" i="19"/>
  <c r="D8338" i="19"/>
  <c r="A8338" i="19" s="1"/>
  <c r="C8338" i="19"/>
  <c r="H8337" i="19"/>
  <c r="G8337" i="19"/>
  <c r="F8337" i="19"/>
  <c r="E8337" i="19"/>
  <c r="D8337" i="19"/>
  <c r="C8337" i="19"/>
  <c r="A8337" i="19" s="1"/>
  <c r="H8336" i="19"/>
  <c r="G8336" i="19"/>
  <c r="F8336" i="19"/>
  <c r="E8336" i="19"/>
  <c r="D8336" i="19"/>
  <c r="A8336" i="19" s="1"/>
  <c r="C8336" i="19"/>
  <c r="H8335" i="19"/>
  <c r="G8335" i="19"/>
  <c r="F8335" i="19"/>
  <c r="E8335" i="19"/>
  <c r="D8335" i="19"/>
  <c r="C8335" i="19"/>
  <c r="H8334" i="19"/>
  <c r="G8334" i="19"/>
  <c r="F8334" i="19"/>
  <c r="E8334" i="19"/>
  <c r="D8334" i="19"/>
  <c r="C8334" i="19"/>
  <c r="A8334" i="19" s="1"/>
  <c r="H8333" i="19"/>
  <c r="G8333" i="19"/>
  <c r="F8333" i="19"/>
  <c r="E8333" i="19"/>
  <c r="D8333" i="19"/>
  <c r="C8333" i="19"/>
  <c r="A8333" i="19"/>
  <c r="H8332" i="19"/>
  <c r="G8332" i="19"/>
  <c r="F8332" i="19"/>
  <c r="E8332" i="19"/>
  <c r="D8332" i="19"/>
  <c r="C8332" i="19"/>
  <c r="H8331" i="19"/>
  <c r="G8331" i="19"/>
  <c r="F8331" i="19"/>
  <c r="E8331" i="19"/>
  <c r="D8331" i="19"/>
  <c r="C8331" i="19"/>
  <c r="A8331" i="19"/>
  <c r="H8330" i="19"/>
  <c r="G8330" i="19"/>
  <c r="F8330" i="19"/>
  <c r="E8330" i="19"/>
  <c r="D8330" i="19"/>
  <c r="C8330" i="19"/>
  <c r="H8329" i="19"/>
  <c r="G8329" i="19"/>
  <c r="F8329" i="19"/>
  <c r="E8329" i="19"/>
  <c r="D8329" i="19"/>
  <c r="C8329" i="19"/>
  <c r="H8328" i="19"/>
  <c r="G8328" i="19"/>
  <c r="F8328" i="19"/>
  <c r="E8328" i="19"/>
  <c r="D8328" i="19"/>
  <c r="C8328" i="19"/>
  <c r="A8328" i="19" s="1"/>
  <c r="H8327" i="19"/>
  <c r="G8327" i="19"/>
  <c r="F8327" i="19"/>
  <c r="E8327" i="19"/>
  <c r="D8327" i="19"/>
  <c r="C8327" i="19"/>
  <c r="A8327" i="19" s="1"/>
  <c r="H8326" i="19"/>
  <c r="G8326" i="19"/>
  <c r="F8326" i="19"/>
  <c r="E8326" i="19"/>
  <c r="D8326" i="19"/>
  <c r="C8326" i="19"/>
  <c r="H8325" i="19"/>
  <c r="G8325" i="19"/>
  <c r="F8325" i="19"/>
  <c r="E8325" i="19"/>
  <c r="D8325" i="19"/>
  <c r="A8325" i="19" s="1"/>
  <c r="C8325" i="19"/>
  <c r="H8324" i="19"/>
  <c r="G8324" i="19"/>
  <c r="F8324" i="19"/>
  <c r="E8324" i="19"/>
  <c r="D8324" i="19"/>
  <c r="C8324" i="19"/>
  <c r="H8323" i="19"/>
  <c r="G8323" i="19"/>
  <c r="F8323" i="19"/>
  <c r="E8323" i="19"/>
  <c r="D8323" i="19"/>
  <c r="C8323" i="19"/>
  <c r="H8322" i="19"/>
  <c r="G8322" i="19"/>
  <c r="F8322" i="19"/>
  <c r="E8322" i="19"/>
  <c r="D8322" i="19"/>
  <c r="C8322" i="19"/>
  <c r="A8322" i="19" s="1"/>
  <c r="H8321" i="19"/>
  <c r="G8321" i="19"/>
  <c r="F8321" i="19"/>
  <c r="E8321" i="19"/>
  <c r="D8321" i="19"/>
  <c r="A8321" i="19" s="1"/>
  <c r="C8321" i="19"/>
  <c r="H8320" i="19"/>
  <c r="G8320" i="19"/>
  <c r="F8320" i="19"/>
  <c r="E8320" i="19"/>
  <c r="D8320" i="19"/>
  <c r="A8320" i="19" s="1"/>
  <c r="C8320" i="19"/>
  <c r="H8319" i="19"/>
  <c r="G8319" i="19"/>
  <c r="F8319" i="19"/>
  <c r="E8319" i="19"/>
  <c r="D8319" i="19"/>
  <c r="C8319" i="19"/>
  <c r="A8319" i="19"/>
  <c r="H8318" i="19"/>
  <c r="G8318" i="19"/>
  <c r="F8318" i="19"/>
  <c r="E8318" i="19"/>
  <c r="D8318" i="19"/>
  <c r="C8318" i="19"/>
  <c r="A8318" i="19"/>
  <c r="H8317" i="19"/>
  <c r="G8317" i="19"/>
  <c r="F8317" i="19"/>
  <c r="E8317" i="19"/>
  <c r="D8317" i="19"/>
  <c r="C8317" i="19"/>
  <c r="H8316" i="19"/>
  <c r="G8316" i="19"/>
  <c r="F8316" i="19"/>
  <c r="E8316" i="19"/>
  <c r="D8316" i="19"/>
  <c r="C8316" i="19"/>
  <c r="A8316" i="19" s="1"/>
  <c r="H8315" i="19"/>
  <c r="G8315" i="19"/>
  <c r="F8315" i="19"/>
  <c r="E8315" i="19"/>
  <c r="D8315" i="19"/>
  <c r="A8315" i="19" s="1"/>
  <c r="C8315" i="19"/>
  <c r="H8314" i="19"/>
  <c r="G8314" i="19"/>
  <c r="F8314" i="19"/>
  <c r="E8314" i="19"/>
  <c r="D8314" i="19"/>
  <c r="A8314" i="19" s="1"/>
  <c r="C8314" i="19"/>
  <c r="H8313" i="19"/>
  <c r="G8313" i="19"/>
  <c r="F8313" i="19"/>
  <c r="E8313" i="19"/>
  <c r="D8313" i="19"/>
  <c r="C8313" i="19"/>
  <c r="A8313" i="19" s="1"/>
  <c r="H8312" i="19"/>
  <c r="G8312" i="19"/>
  <c r="F8312" i="19"/>
  <c r="E8312" i="19"/>
  <c r="D8312" i="19"/>
  <c r="C8312" i="19"/>
  <c r="H8311" i="19"/>
  <c r="G8311" i="19"/>
  <c r="F8311" i="19"/>
  <c r="E8311" i="19"/>
  <c r="D8311" i="19"/>
  <c r="C8311" i="19"/>
  <c r="H8310" i="19"/>
  <c r="G8310" i="19"/>
  <c r="F8310" i="19"/>
  <c r="E8310" i="19"/>
  <c r="D8310" i="19"/>
  <c r="A8310" i="19" s="1"/>
  <c r="C8310" i="19"/>
  <c r="H8309" i="19"/>
  <c r="G8309" i="19"/>
  <c r="F8309" i="19"/>
  <c r="E8309" i="19"/>
  <c r="D8309" i="19"/>
  <c r="C8309" i="19"/>
  <c r="A8309" i="19" s="1"/>
  <c r="H8308" i="19"/>
  <c r="G8308" i="19"/>
  <c r="F8308" i="19"/>
  <c r="E8308" i="19"/>
  <c r="D8308" i="19"/>
  <c r="A8308" i="19" s="1"/>
  <c r="C8308" i="19"/>
  <c r="H8307" i="19"/>
  <c r="G8307" i="19"/>
  <c r="F8307" i="19"/>
  <c r="E8307" i="19"/>
  <c r="D8307" i="19"/>
  <c r="C8307" i="19"/>
  <c r="A8307" i="19"/>
  <c r="H8306" i="19"/>
  <c r="G8306" i="19"/>
  <c r="F8306" i="19"/>
  <c r="E8306" i="19"/>
  <c r="D8306" i="19"/>
  <c r="C8306" i="19"/>
  <c r="A8306" i="19"/>
  <c r="H8305" i="19"/>
  <c r="G8305" i="19"/>
  <c r="F8305" i="19"/>
  <c r="E8305" i="19"/>
  <c r="D8305" i="19"/>
  <c r="C8305" i="19"/>
  <c r="H8304" i="19"/>
  <c r="G8304" i="19"/>
  <c r="F8304" i="19"/>
  <c r="E8304" i="19"/>
  <c r="D8304" i="19"/>
  <c r="C8304" i="19"/>
  <c r="A8304" i="19" s="1"/>
  <c r="H8303" i="19"/>
  <c r="G8303" i="19"/>
  <c r="F8303" i="19"/>
  <c r="E8303" i="19"/>
  <c r="D8303" i="19"/>
  <c r="A8303" i="19" s="1"/>
  <c r="C8303" i="19"/>
  <c r="H8302" i="19"/>
  <c r="G8302" i="19"/>
  <c r="F8302" i="19"/>
  <c r="E8302" i="19"/>
  <c r="D8302" i="19"/>
  <c r="A8302" i="19" s="1"/>
  <c r="C8302" i="19"/>
  <c r="H8301" i="19"/>
  <c r="G8301" i="19"/>
  <c r="F8301" i="19"/>
  <c r="E8301" i="19"/>
  <c r="D8301" i="19"/>
  <c r="C8301" i="19"/>
  <c r="A8301" i="19" s="1"/>
  <c r="H8300" i="19"/>
  <c r="G8300" i="19"/>
  <c r="F8300" i="19"/>
  <c r="E8300" i="19"/>
  <c r="D8300" i="19"/>
  <c r="A8300" i="19" s="1"/>
  <c r="C8300" i="19"/>
  <c r="H8299" i="19"/>
  <c r="G8299" i="19"/>
  <c r="F8299" i="19"/>
  <c r="E8299" i="19"/>
  <c r="D8299" i="19"/>
  <c r="C8299" i="19"/>
  <c r="H8298" i="19"/>
  <c r="G8298" i="19"/>
  <c r="F8298" i="19"/>
  <c r="E8298" i="19"/>
  <c r="D8298" i="19"/>
  <c r="C8298" i="19"/>
  <c r="A8298" i="19" s="1"/>
  <c r="H8297" i="19"/>
  <c r="G8297" i="19"/>
  <c r="F8297" i="19"/>
  <c r="E8297" i="19"/>
  <c r="D8297" i="19"/>
  <c r="C8297" i="19"/>
  <c r="A8297" i="19"/>
  <c r="H8296" i="19"/>
  <c r="G8296" i="19"/>
  <c r="F8296" i="19"/>
  <c r="E8296" i="19"/>
  <c r="D8296" i="19"/>
  <c r="C8296" i="19"/>
  <c r="H8295" i="19"/>
  <c r="G8295" i="19"/>
  <c r="F8295" i="19"/>
  <c r="E8295" i="19"/>
  <c r="D8295" i="19"/>
  <c r="C8295" i="19"/>
  <c r="A8295" i="19"/>
  <c r="H8294" i="19"/>
  <c r="G8294" i="19"/>
  <c r="F8294" i="19"/>
  <c r="E8294" i="19"/>
  <c r="D8294" i="19"/>
  <c r="C8294" i="19"/>
  <c r="H8293" i="19"/>
  <c r="G8293" i="19"/>
  <c r="F8293" i="19"/>
  <c r="E8293" i="19"/>
  <c r="D8293" i="19"/>
  <c r="C8293" i="19"/>
  <c r="H8292" i="19"/>
  <c r="G8292" i="19"/>
  <c r="F8292" i="19"/>
  <c r="E8292" i="19"/>
  <c r="D8292" i="19"/>
  <c r="C8292" i="19"/>
  <c r="A8292" i="19" s="1"/>
  <c r="H8291" i="19"/>
  <c r="G8291" i="19"/>
  <c r="F8291" i="19"/>
  <c r="E8291" i="19"/>
  <c r="D8291" i="19"/>
  <c r="C8291" i="19"/>
  <c r="A8291" i="19" s="1"/>
  <c r="H8290" i="19"/>
  <c r="G8290" i="19"/>
  <c r="F8290" i="19"/>
  <c r="E8290" i="19"/>
  <c r="D8290" i="19"/>
  <c r="C8290" i="19"/>
  <c r="H8289" i="19"/>
  <c r="G8289" i="19"/>
  <c r="F8289" i="19"/>
  <c r="E8289" i="19"/>
  <c r="D8289" i="19"/>
  <c r="A8289" i="19" s="1"/>
  <c r="C8289" i="19"/>
  <c r="H8288" i="19"/>
  <c r="G8288" i="19"/>
  <c r="F8288" i="19"/>
  <c r="E8288" i="19"/>
  <c r="D8288" i="19"/>
  <c r="C8288" i="19"/>
  <c r="H8287" i="19"/>
  <c r="G8287" i="19"/>
  <c r="F8287" i="19"/>
  <c r="E8287" i="19"/>
  <c r="D8287" i="19"/>
  <c r="C8287" i="19"/>
  <c r="H8286" i="19"/>
  <c r="G8286" i="19"/>
  <c r="F8286" i="19"/>
  <c r="E8286" i="19"/>
  <c r="D8286" i="19"/>
  <c r="C8286" i="19"/>
  <c r="A8286" i="19" s="1"/>
  <c r="H8285" i="19"/>
  <c r="G8285" i="19"/>
  <c r="F8285" i="19"/>
  <c r="E8285" i="19"/>
  <c r="D8285" i="19"/>
  <c r="A8285" i="19" s="1"/>
  <c r="C8285" i="19"/>
  <c r="H8284" i="19"/>
  <c r="G8284" i="19"/>
  <c r="F8284" i="19"/>
  <c r="E8284" i="19"/>
  <c r="D8284" i="19"/>
  <c r="A8284" i="19" s="1"/>
  <c r="C8284" i="19"/>
  <c r="H8283" i="19"/>
  <c r="G8283" i="19"/>
  <c r="F8283" i="19"/>
  <c r="E8283" i="19"/>
  <c r="D8283" i="19"/>
  <c r="C8283" i="19"/>
  <c r="A8283" i="19"/>
  <c r="H8282" i="19"/>
  <c r="G8282" i="19"/>
  <c r="F8282" i="19"/>
  <c r="E8282" i="19"/>
  <c r="D8282" i="19"/>
  <c r="C8282" i="19"/>
  <c r="A8282" i="19"/>
  <c r="H8281" i="19"/>
  <c r="G8281" i="19"/>
  <c r="F8281" i="19"/>
  <c r="E8281" i="19"/>
  <c r="D8281" i="19"/>
  <c r="C8281" i="19"/>
  <c r="H8280" i="19"/>
  <c r="G8280" i="19"/>
  <c r="F8280" i="19"/>
  <c r="E8280" i="19"/>
  <c r="D8280" i="19"/>
  <c r="C8280" i="19"/>
  <c r="A8280" i="19" s="1"/>
  <c r="H8279" i="19"/>
  <c r="G8279" i="19"/>
  <c r="F8279" i="19"/>
  <c r="E8279" i="19"/>
  <c r="D8279" i="19"/>
  <c r="C8279" i="19"/>
  <c r="A8279" i="19" s="1"/>
  <c r="H8278" i="19"/>
  <c r="G8278" i="19"/>
  <c r="F8278" i="19"/>
  <c r="E8278" i="19"/>
  <c r="D8278" i="19"/>
  <c r="C8278" i="19"/>
  <c r="H8277" i="19"/>
  <c r="G8277" i="19"/>
  <c r="F8277" i="19"/>
  <c r="E8277" i="19"/>
  <c r="D8277" i="19"/>
  <c r="A8277" i="19" s="1"/>
  <c r="C8277" i="19"/>
  <c r="H8276" i="19"/>
  <c r="G8276" i="19"/>
  <c r="F8276" i="19"/>
  <c r="E8276" i="19"/>
  <c r="D8276" i="19"/>
  <c r="C8276" i="19"/>
  <c r="H8275" i="19"/>
  <c r="G8275" i="19"/>
  <c r="F8275" i="19"/>
  <c r="E8275" i="19"/>
  <c r="D8275" i="19"/>
  <c r="C8275" i="19"/>
  <c r="H8274" i="19"/>
  <c r="G8274" i="19"/>
  <c r="F8274" i="19"/>
  <c r="E8274" i="19"/>
  <c r="D8274" i="19"/>
  <c r="C8274" i="19"/>
  <c r="A8274" i="19" s="1"/>
  <c r="H8273" i="19"/>
  <c r="G8273" i="19"/>
  <c r="F8273" i="19"/>
  <c r="E8273" i="19"/>
  <c r="D8273" i="19"/>
  <c r="C8273" i="19"/>
  <c r="A8273" i="19"/>
  <c r="H8272" i="19"/>
  <c r="G8272" i="19"/>
  <c r="F8272" i="19"/>
  <c r="E8272" i="19"/>
  <c r="D8272" i="19"/>
  <c r="C8272" i="19"/>
  <c r="H8271" i="19"/>
  <c r="G8271" i="19"/>
  <c r="F8271" i="19"/>
  <c r="E8271" i="19"/>
  <c r="D8271" i="19"/>
  <c r="C8271" i="19"/>
  <c r="A8271" i="19"/>
  <c r="H8270" i="19"/>
  <c r="G8270" i="19"/>
  <c r="F8270" i="19"/>
  <c r="E8270" i="19"/>
  <c r="D8270" i="19"/>
  <c r="C8270" i="19"/>
  <c r="H8269" i="19"/>
  <c r="G8269" i="19"/>
  <c r="F8269" i="19"/>
  <c r="E8269" i="19"/>
  <c r="D8269" i="19"/>
  <c r="C8269" i="19"/>
  <c r="H8268" i="19"/>
  <c r="G8268" i="19"/>
  <c r="F8268" i="19"/>
  <c r="E8268" i="19"/>
  <c r="D8268" i="19"/>
  <c r="C8268" i="19"/>
  <c r="A8268" i="19" s="1"/>
  <c r="H8267" i="19"/>
  <c r="G8267" i="19"/>
  <c r="F8267" i="19"/>
  <c r="E8267" i="19"/>
  <c r="D8267" i="19"/>
  <c r="A8267" i="19" s="1"/>
  <c r="C8267" i="19"/>
  <c r="H8266" i="19"/>
  <c r="G8266" i="19"/>
  <c r="F8266" i="19"/>
  <c r="E8266" i="19"/>
  <c r="D8266" i="19"/>
  <c r="A8266" i="19" s="1"/>
  <c r="C8266" i="19"/>
  <c r="H8265" i="19"/>
  <c r="G8265" i="19"/>
  <c r="F8265" i="19"/>
  <c r="E8265" i="19"/>
  <c r="D8265" i="19"/>
  <c r="C8265" i="19"/>
  <c r="A8265" i="19" s="1"/>
  <c r="H8264" i="19"/>
  <c r="G8264" i="19"/>
  <c r="F8264" i="19"/>
  <c r="E8264" i="19"/>
  <c r="D8264" i="19"/>
  <c r="A8264" i="19" s="1"/>
  <c r="C8264" i="19"/>
  <c r="H8263" i="19"/>
  <c r="G8263" i="19"/>
  <c r="F8263" i="19"/>
  <c r="E8263" i="19"/>
  <c r="D8263" i="19"/>
  <c r="C8263" i="19"/>
  <c r="H8262" i="19"/>
  <c r="G8262" i="19"/>
  <c r="F8262" i="19"/>
  <c r="E8262" i="19"/>
  <c r="D8262" i="19"/>
  <c r="C8262" i="19"/>
  <c r="A8262" i="19" s="1"/>
  <c r="H8261" i="19"/>
  <c r="G8261" i="19"/>
  <c r="F8261" i="19"/>
  <c r="E8261" i="19"/>
  <c r="D8261" i="19"/>
  <c r="A8261" i="19" s="1"/>
  <c r="C8261" i="19"/>
  <c r="H8260" i="19"/>
  <c r="G8260" i="19"/>
  <c r="F8260" i="19"/>
  <c r="E8260" i="19"/>
  <c r="D8260" i="19"/>
  <c r="A8260" i="19" s="1"/>
  <c r="C8260" i="19"/>
  <c r="H8259" i="19"/>
  <c r="G8259" i="19"/>
  <c r="F8259" i="19"/>
  <c r="E8259" i="19"/>
  <c r="D8259" i="19"/>
  <c r="C8259" i="19"/>
  <c r="A8259" i="19"/>
  <c r="H8258" i="19"/>
  <c r="G8258" i="19"/>
  <c r="F8258" i="19"/>
  <c r="E8258" i="19"/>
  <c r="D8258" i="19"/>
  <c r="C8258" i="19"/>
  <c r="H8257" i="19"/>
  <c r="G8257" i="19"/>
  <c r="F8257" i="19"/>
  <c r="E8257" i="19"/>
  <c r="D8257" i="19"/>
  <c r="C8257" i="19"/>
  <c r="H8256" i="19"/>
  <c r="G8256" i="19"/>
  <c r="F8256" i="19"/>
  <c r="E8256" i="19"/>
  <c r="D8256" i="19"/>
  <c r="C8256" i="19"/>
  <c r="A8256" i="19"/>
  <c r="H8255" i="19"/>
  <c r="G8255" i="19"/>
  <c r="F8255" i="19"/>
  <c r="E8255" i="19"/>
  <c r="D8255" i="19"/>
  <c r="C8255" i="19"/>
  <c r="A8255" i="19" s="1"/>
  <c r="H8254" i="19"/>
  <c r="G8254" i="19"/>
  <c r="F8254" i="19"/>
  <c r="E8254" i="19"/>
  <c r="D8254" i="19"/>
  <c r="A8254" i="19" s="1"/>
  <c r="C8254" i="19"/>
  <c r="H8253" i="19"/>
  <c r="G8253" i="19"/>
  <c r="F8253" i="19"/>
  <c r="E8253" i="19"/>
  <c r="D8253" i="19"/>
  <c r="C8253" i="19"/>
  <c r="A8253" i="19" s="1"/>
  <c r="H8252" i="19"/>
  <c r="G8252" i="19"/>
  <c r="F8252" i="19"/>
  <c r="E8252" i="19"/>
  <c r="D8252" i="19"/>
  <c r="A8252" i="19" s="1"/>
  <c r="C8252" i="19"/>
  <c r="H8251" i="19"/>
  <c r="G8251" i="19"/>
  <c r="F8251" i="19"/>
  <c r="E8251" i="19"/>
  <c r="D8251" i="19"/>
  <c r="C8251" i="19"/>
  <c r="H8250" i="19"/>
  <c r="G8250" i="19"/>
  <c r="F8250" i="19"/>
  <c r="E8250" i="19"/>
  <c r="D8250" i="19"/>
  <c r="C8250" i="19"/>
  <c r="A8250" i="19" s="1"/>
  <c r="H8249" i="19"/>
  <c r="G8249" i="19"/>
  <c r="F8249" i="19"/>
  <c r="E8249" i="19"/>
  <c r="D8249" i="19"/>
  <c r="A8249" i="19" s="1"/>
  <c r="C8249" i="19"/>
  <c r="H8248" i="19"/>
  <c r="G8248" i="19"/>
  <c r="F8248" i="19"/>
  <c r="E8248" i="19"/>
  <c r="D8248" i="19"/>
  <c r="A8248" i="19" s="1"/>
  <c r="C8248" i="19"/>
  <c r="H8247" i="19"/>
  <c r="G8247" i="19"/>
  <c r="F8247" i="19"/>
  <c r="E8247" i="19"/>
  <c r="D8247" i="19"/>
  <c r="C8247" i="19"/>
  <c r="A8247" i="19"/>
  <c r="H8246" i="19"/>
  <c r="G8246" i="19"/>
  <c r="F8246" i="19"/>
  <c r="E8246" i="19"/>
  <c r="D8246" i="19"/>
  <c r="C8246" i="19"/>
  <c r="A8246" i="19"/>
  <c r="H8245" i="19"/>
  <c r="G8245" i="19"/>
  <c r="F8245" i="19"/>
  <c r="E8245" i="19"/>
  <c r="D8245" i="19"/>
  <c r="C8245" i="19"/>
  <c r="H8244" i="19"/>
  <c r="G8244" i="19"/>
  <c r="F8244" i="19"/>
  <c r="E8244" i="19"/>
  <c r="D8244" i="19"/>
  <c r="C8244" i="19"/>
  <c r="H8243" i="19"/>
  <c r="G8243" i="19"/>
  <c r="F8243" i="19"/>
  <c r="E8243" i="19"/>
  <c r="D8243" i="19"/>
  <c r="C8243" i="19"/>
  <c r="H8242" i="19"/>
  <c r="G8242" i="19"/>
  <c r="F8242" i="19"/>
  <c r="E8242" i="19"/>
  <c r="D8242" i="19"/>
  <c r="C8242" i="19"/>
  <c r="H8241" i="19"/>
  <c r="G8241" i="19"/>
  <c r="F8241" i="19"/>
  <c r="E8241" i="19"/>
  <c r="D8241" i="19"/>
  <c r="C8241" i="19"/>
  <c r="A8241" i="19" s="1"/>
  <c r="H8240" i="19"/>
  <c r="G8240" i="19"/>
  <c r="F8240" i="19"/>
  <c r="E8240" i="19"/>
  <c r="D8240" i="19"/>
  <c r="C8240" i="19"/>
  <c r="A8240" i="19" s="1"/>
  <c r="H8239" i="19"/>
  <c r="G8239" i="19"/>
  <c r="F8239" i="19"/>
  <c r="E8239" i="19"/>
  <c r="D8239" i="19"/>
  <c r="C8239" i="19"/>
  <c r="H8238" i="19"/>
  <c r="G8238" i="19"/>
  <c r="F8238" i="19"/>
  <c r="E8238" i="19"/>
  <c r="D8238" i="19"/>
  <c r="C8238" i="19"/>
  <c r="H8237" i="19"/>
  <c r="G8237" i="19"/>
  <c r="F8237" i="19"/>
  <c r="E8237" i="19"/>
  <c r="D8237" i="19"/>
  <c r="C8237" i="19"/>
  <c r="H8236" i="19"/>
  <c r="G8236" i="19"/>
  <c r="F8236" i="19"/>
  <c r="E8236" i="19"/>
  <c r="D8236" i="19"/>
  <c r="C8236" i="19"/>
  <c r="H8235" i="19"/>
  <c r="G8235" i="19"/>
  <c r="F8235" i="19"/>
  <c r="E8235" i="19"/>
  <c r="D8235" i="19"/>
  <c r="A8235" i="19" s="1"/>
  <c r="C8235" i="19"/>
  <c r="H8234" i="19"/>
  <c r="G8234" i="19"/>
  <c r="F8234" i="19"/>
  <c r="E8234" i="19"/>
  <c r="D8234" i="19"/>
  <c r="C8234" i="19"/>
  <c r="A8234" i="19" s="1"/>
  <c r="H8233" i="19"/>
  <c r="G8233" i="19"/>
  <c r="F8233" i="19"/>
  <c r="E8233" i="19"/>
  <c r="D8233" i="19"/>
  <c r="A8233" i="19" s="1"/>
  <c r="C8233" i="19"/>
  <c r="H8232" i="19"/>
  <c r="G8232" i="19"/>
  <c r="F8232" i="19"/>
  <c r="E8232" i="19"/>
  <c r="D8232" i="19"/>
  <c r="A8232" i="19" s="1"/>
  <c r="C8232" i="19"/>
  <c r="H8231" i="19"/>
  <c r="G8231" i="19"/>
  <c r="F8231" i="19"/>
  <c r="E8231" i="19"/>
  <c r="D8231" i="19"/>
  <c r="A8231" i="19" s="1"/>
  <c r="C8231" i="19"/>
  <c r="H8230" i="19"/>
  <c r="G8230" i="19"/>
  <c r="F8230" i="19"/>
  <c r="E8230" i="19"/>
  <c r="D8230" i="19"/>
  <c r="A8230" i="19" s="1"/>
  <c r="C8230" i="19"/>
  <c r="H8229" i="19"/>
  <c r="G8229" i="19"/>
  <c r="F8229" i="19"/>
  <c r="E8229" i="19"/>
  <c r="D8229" i="19"/>
  <c r="C8229" i="19"/>
  <c r="A8229" i="19"/>
  <c r="H8228" i="19"/>
  <c r="G8228" i="19"/>
  <c r="F8228" i="19"/>
  <c r="E8228" i="19"/>
  <c r="D8228" i="19"/>
  <c r="C8228" i="19"/>
  <c r="A8228" i="19"/>
  <c r="H8227" i="19"/>
  <c r="G8227" i="19"/>
  <c r="F8227" i="19"/>
  <c r="E8227" i="19"/>
  <c r="D8227" i="19"/>
  <c r="C8227" i="19"/>
  <c r="H8226" i="19"/>
  <c r="G8226" i="19"/>
  <c r="F8226" i="19"/>
  <c r="E8226" i="19"/>
  <c r="D8226" i="19"/>
  <c r="C8226" i="19"/>
  <c r="H8225" i="19"/>
  <c r="G8225" i="19"/>
  <c r="F8225" i="19"/>
  <c r="E8225" i="19"/>
  <c r="D8225" i="19"/>
  <c r="C8225" i="19"/>
  <c r="H8224" i="19"/>
  <c r="G8224" i="19"/>
  <c r="F8224" i="19"/>
  <c r="E8224" i="19"/>
  <c r="D8224" i="19"/>
  <c r="C8224" i="19"/>
  <c r="H8223" i="19"/>
  <c r="G8223" i="19"/>
  <c r="F8223" i="19"/>
  <c r="E8223" i="19"/>
  <c r="D8223" i="19"/>
  <c r="C8223" i="19"/>
  <c r="A8223" i="19" s="1"/>
  <c r="H8222" i="19"/>
  <c r="G8222" i="19"/>
  <c r="F8222" i="19"/>
  <c r="E8222" i="19"/>
  <c r="D8222" i="19"/>
  <c r="C8222" i="19"/>
  <c r="A8222" i="19" s="1"/>
  <c r="H8221" i="19"/>
  <c r="G8221" i="19"/>
  <c r="F8221" i="19"/>
  <c r="E8221" i="19"/>
  <c r="D8221" i="19"/>
  <c r="C8221" i="19"/>
  <c r="H8220" i="19"/>
  <c r="G8220" i="19"/>
  <c r="F8220" i="19"/>
  <c r="E8220" i="19"/>
  <c r="D8220" i="19"/>
  <c r="C8220" i="19"/>
  <c r="H8219" i="19"/>
  <c r="G8219" i="19"/>
  <c r="F8219" i="19"/>
  <c r="E8219" i="19"/>
  <c r="D8219" i="19"/>
  <c r="C8219" i="19"/>
  <c r="H8218" i="19"/>
  <c r="G8218" i="19"/>
  <c r="F8218" i="19"/>
  <c r="E8218" i="19"/>
  <c r="D8218" i="19"/>
  <c r="C8218" i="19"/>
  <c r="H8217" i="19"/>
  <c r="G8217" i="19"/>
  <c r="F8217" i="19"/>
  <c r="E8217" i="19"/>
  <c r="D8217" i="19"/>
  <c r="A8217" i="19" s="1"/>
  <c r="C8217" i="19"/>
  <c r="H8216" i="19"/>
  <c r="G8216" i="19"/>
  <c r="F8216" i="19"/>
  <c r="E8216" i="19"/>
  <c r="D8216" i="19"/>
  <c r="C8216" i="19"/>
  <c r="A8216" i="19" s="1"/>
  <c r="H8215" i="19"/>
  <c r="G8215" i="19"/>
  <c r="F8215" i="19"/>
  <c r="E8215" i="19"/>
  <c r="D8215" i="19"/>
  <c r="A8215" i="19" s="1"/>
  <c r="C8215" i="19"/>
  <c r="H8214" i="19"/>
  <c r="G8214" i="19"/>
  <c r="F8214" i="19"/>
  <c r="E8214" i="19"/>
  <c r="D8214" i="19"/>
  <c r="A8214" i="19" s="1"/>
  <c r="C8214" i="19"/>
  <c r="H8213" i="19"/>
  <c r="G8213" i="19"/>
  <c r="F8213" i="19"/>
  <c r="E8213" i="19"/>
  <c r="D8213" i="19"/>
  <c r="A8213" i="19" s="1"/>
  <c r="C8213" i="19"/>
  <c r="H8212" i="19"/>
  <c r="G8212" i="19"/>
  <c r="F8212" i="19"/>
  <c r="E8212" i="19"/>
  <c r="D8212" i="19"/>
  <c r="A8212" i="19" s="1"/>
  <c r="C8212" i="19"/>
  <c r="H8211" i="19"/>
  <c r="G8211" i="19"/>
  <c r="F8211" i="19"/>
  <c r="E8211" i="19"/>
  <c r="D8211" i="19"/>
  <c r="C8211" i="19"/>
  <c r="A8211" i="19"/>
  <c r="H8210" i="19"/>
  <c r="G8210" i="19"/>
  <c r="F8210" i="19"/>
  <c r="E8210" i="19"/>
  <c r="D8210" i="19"/>
  <c r="C8210" i="19"/>
  <c r="A8210" i="19"/>
  <c r="H8209" i="19"/>
  <c r="G8209" i="19"/>
  <c r="F8209" i="19"/>
  <c r="E8209" i="19"/>
  <c r="D8209" i="19"/>
  <c r="C8209" i="19"/>
  <c r="H8208" i="19"/>
  <c r="G8208" i="19"/>
  <c r="F8208" i="19"/>
  <c r="E8208" i="19"/>
  <c r="D8208" i="19"/>
  <c r="C8208" i="19"/>
  <c r="H8207" i="19"/>
  <c r="G8207" i="19"/>
  <c r="F8207" i="19"/>
  <c r="E8207" i="19"/>
  <c r="D8207" i="19"/>
  <c r="C8207" i="19"/>
  <c r="H8206" i="19"/>
  <c r="G8206" i="19"/>
  <c r="F8206" i="19"/>
  <c r="E8206" i="19"/>
  <c r="D8206" i="19"/>
  <c r="C8206" i="19"/>
  <c r="H8205" i="19"/>
  <c r="G8205" i="19"/>
  <c r="F8205" i="19"/>
  <c r="E8205" i="19"/>
  <c r="D8205" i="19"/>
  <c r="C8205" i="19"/>
  <c r="A8205" i="19" s="1"/>
  <c r="H8204" i="19"/>
  <c r="G8204" i="19"/>
  <c r="F8204" i="19"/>
  <c r="E8204" i="19"/>
  <c r="D8204" i="19"/>
  <c r="C8204" i="19"/>
  <c r="A8204" i="19" s="1"/>
  <c r="H8203" i="19"/>
  <c r="G8203" i="19"/>
  <c r="F8203" i="19"/>
  <c r="E8203" i="19"/>
  <c r="D8203" i="19"/>
  <c r="C8203" i="19"/>
  <c r="H8202" i="19"/>
  <c r="G8202" i="19"/>
  <c r="F8202" i="19"/>
  <c r="E8202" i="19"/>
  <c r="D8202" i="19"/>
  <c r="C8202" i="19"/>
  <c r="H8201" i="19"/>
  <c r="G8201" i="19"/>
  <c r="F8201" i="19"/>
  <c r="E8201" i="19"/>
  <c r="D8201" i="19"/>
  <c r="C8201" i="19"/>
  <c r="H8200" i="19"/>
  <c r="G8200" i="19"/>
  <c r="F8200" i="19"/>
  <c r="E8200" i="19"/>
  <c r="D8200" i="19"/>
  <c r="C8200" i="19"/>
  <c r="H8199" i="19"/>
  <c r="G8199" i="19"/>
  <c r="F8199" i="19"/>
  <c r="E8199" i="19"/>
  <c r="D8199" i="19"/>
  <c r="A8199" i="19" s="1"/>
  <c r="C8199" i="19"/>
  <c r="H8198" i="19"/>
  <c r="G8198" i="19"/>
  <c r="F8198" i="19"/>
  <c r="E8198" i="19"/>
  <c r="D8198" i="19"/>
  <c r="C8198" i="19"/>
  <c r="A8198" i="19" s="1"/>
  <c r="H8197" i="19"/>
  <c r="G8197" i="19"/>
  <c r="F8197" i="19"/>
  <c r="E8197" i="19"/>
  <c r="D8197" i="19"/>
  <c r="A8197" i="19" s="1"/>
  <c r="C8197" i="19"/>
  <c r="H8196" i="19"/>
  <c r="G8196" i="19"/>
  <c r="F8196" i="19"/>
  <c r="E8196" i="19"/>
  <c r="D8196" i="19"/>
  <c r="A8196" i="19" s="1"/>
  <c r="C8196" i="19"/>
  <c r="H8195" i="19"/>
  <c r="G8195" i="19"/>
  <c r="F8195" i="19"/>
  <c r="E8195" i="19"/>
  <c r="D8195" i="19"/>
  <c r="C8195" i="19"/>
  <c r="H8194" i="19"/>
  <c r="G8194" i="19"/>
  <c r="F8194" i="19"/>
  <c r="E8194" i="19"/>
  <c r="D8194" i="19"/>
  <c r="A8194" i="19" s="1"/>
  <c r="C8194" i="19"/>
  <c r="H8193" i="19"/>
  <c r="G8193" i="19"/>
  <c r="F8193" i="19"/>
  <c r="E8193" i="19"/>
  <c r="D8193" i="19"/>
  <c r="C8193" i="19"/>
  <c r="A8193" i="19"/>
  <c r="H8192" i="19"/>
  <c r="G8192" i="19"/>
  <c r="F8192" i="19"/>
  <c r="E8192" i="19"/>
  <c r="D8192" i="19"/>
  <c r="C8192" i="19"/>
  <c r="H8191" i="19"/>
  <c r="G8191" i="19"/>
  <c r="F8191" i="19"/>
  <c r="E8191" i="19"/>
  <c r="D8191" i="19"/>
  <c r="C8191" i="19"/>
  <c r="A8191" i="19"/>
  <c r="H8190" i="19"/>
  <c r="G8190" i="19"/>
  <c r="F8190" i="19"/>
  <c r="E8190" i="19"/>
  <c r="D8190" i="19"/>
  <c r="C8190" i="19"/>
  <c r="A8190" i="19" s="1"/>
  <c r="H8189" i="19"/>
  <c r="G8189" i="19"/>
  <c r="F8189" i="19"/>
  <c r="E8189" i="19"/>
  <c r="D8189" i="19"/>
  <c r="C8189" i="19"/>
  <c r="A8189" i="19" s="1"/>
  <c r="H8188" i="19"/>
  <c r="G8188" i="19"/>
  <c r="F8188" i="19"/>
  <c r="E8188" i="19"/>
  <c r="D8188" i="19"/>
  <c r="A8188" i="19" s="1"/>
  <c r="C8188" i="19"/>
  <c r="H8187" i="19"/>
  <c r="G8187" i="19"/>
  <c r="F8187" i="19"/>
  <c r="E8187" i="19"/>
  <c r="D8187" i="19"/>
  <c r="C8187" i="19"/>
  <c r="H8186" i="19"/>
  <c r="G8186" i="19"/>
  <c r="F8186" i="19"/>
  <c r="E8186" i="19"/>
  <c r="D8186" i="19"/>
  <c r="C8186" i="19"/>
  <c r="A8186" i="19" s="1"/>
  <c r="H8185" i="19"/>
  <c r="G8185" i="19"/>
  <c r="F8185" i="19"/>
  <c r="E8185" i="19"/>
  <c r="D8185" i="19"/>
  <c r="C8185" i="19"/>
  <c r="H8184" i="19"/>
  <c r="G8184" i="19"/>
  <c r="F8184" i="19"/>
  <c r="E8184" i="19"/>
  <c r="D8184" i="19"/>
  <c r="C8184" i="19"/>
  <c r="H8183" i="19"/>
  <c r="G8183" i="19"/>
  <c r="F8183" i="19"/>
  <c r="E8183" i="19"/>
  <c r="D8183" i="19"/>
  <c r="A8183" i="19" s="1"/>
  <c r="C8183" i="19"/>
  <c r="H8182" i="19"/>
  <c r="G8182" i="19"/>
  <c r="F8182" i="19"/>
  <c r="E8182" i="19"/>
  <c r="D8182" i="19"/>
  <c r="C8182" i="19"/>
  <c r="A8182" i="19" s="1"/>
  <c r="H8181" i="19"/>
  <c r="G8181" i="19"/>
  <c r="F8181" i="19"/>
  <c r="E8181" i="19"/>
  <c r="D8181" i="19"/>
  <c r="C8181" i="19"/>
  <c r="H8180" i="19"/>
  <c r="G8180" i="19"/>
  <c r="F8180" i="19"/>
  <c r="E8180" i="19"/>
  <c r="D8180" i="19"/>
  <c r="C8180" i="19"/>
  <c r="A8180" i="19"/>
  <c r="H8179" i="19"/>
  <c r="G8179" i="19"/>
  <c r="F8179" i="19"/>
  <c r="E8179" i="19"/>
  <c r="D8179" i="19"/>
  <c r="C8179" i="19"/>
  <c r="H8178" i="19"/>
  <c r="G8178" i="19"/>
  <c r="F8178" i="19"/>
  <c r="E8178" i="19"/>
  <c r="D8178" i="19"/>
  <c r="C8178" i="19"/>
  <c r="A8178" i="19" s="1"/>
  <c r="H8177" i="19"/>
  <c r="G8177" i="19"/>
  <c r="F8177" i="19"/>
  <c r="E8177" i="19"/>
  <c r="D8177" i="19"/>
  <c r="C8177" i="19"/>
  <c r="A8177" i="19"/>
  <c r="H8176" i="19"/>
  <c r="G8176" i="19"/>
  <c r="F8176" i="19"/>
  <c r="E8176" i="19"/>
  <c r="D8176" i="19"/>
  <c r="C8176" i="19"/>
  <c r="H8175" i="19"/>
  <c r="G8175" i="19"/>
  <c r="F8175" i="19"/>
  <c r="E8175" i="19"/>
  <c r="D8175" i="19"/>
  <c r="C8175" i="19"/>
  <c r="A8175" i="19" s="1"/>
  <c r="H8174" i="19"/>
  <c r="G8174" i="19"/>
  <c r="F8174" i="19"/>
  <c r="E8174" i="19"/>
  <c r="D8174" i="19"/>
  <c r="C8174" i="19"/>
  <c r="A8174" i="19" s="1"/>
  <c r="H8173" i="19"/>
  <c r="G8173" i="19"/>
  <c r="F8173" i="19"/>
  <c r="E8173" i="19"/>
  <c r="D8173" i="19"/>
  <c r="C8173" i="19"/>
  <c r="A8173" i="19" s="1"/>
  <c r="H8172" i="19"/>
  <c r="G8172" i="19"/>
  <c r="F8172" i="19"/>
  <c r="E8172" i="19"/>
  <c r="D8172" i="19"/>
  <c r="C8172" i="19"/>
  <c r="H8171" i="19"/>
  <c r="G8171" i="19"/>
  <c r="F8171" i="19"/>
  <c r="E8171" i="19"/>
  <c r="D8171" i="19"/>
  <c r="A8171" i="19" s="1"/>
  <c r="C8171" i="19"/>
  <c r="H8170" i="19"/>
  <c r="G8170" i="19"/>
  <c r="F8170" i="19"/>
  <c r="E8170" i="19"/>
  <c r="D8170" i="19"/>
  <c r="C8170" i="19"/>
  <c r="H8169" i="19"/>
  <c r="G8169" i="19"/>
  <c r="F8169" i="19"/>
  <c r="E8169" i="19"/>
  <c r="D8169" i="19"/>
  <c r="C8169" i="19"/>
  <c r="H8168" i="19"/>
  <c r="G8168" i="19"/>
  <c r="F8168" i="19"/>
  <c r="E8168" i="19"/>
  <c r="D8168" i="19"/>
  <c r="C8168" i="19"/>
  <c r="A8168" i="19" s="1"/>
  <c r="H8167" i="19"/>
  <c r="G8167" i="19"/>
  <c r="F8167" i="19"/>
  <c r="E8167" i="19"/>
  <c r="D8167" i="19"/>
  <c r="A8167" i="19" s="1"/>
  <c r="C8167" i="19"/>
  <c r="H8166" i="19"/>
  <c r="G8166" i="19"/>
  <c r="F8166" i="19"/>
  <c r="E8166" i="19"/>
  <c r="D8166" i="19"/>
  <c r="C8166" i="19"/>
  <c r="H8165" i="19"/>
  <c r="G8165" i="19"/>
  <c r="F8165" i="19"/>
  <c r="E8165" i="19"/>
  <c r="D8165" i="19"/>
  <c r="C8165" i="19"/>
  <c r="A8165" i="19"/>
  <c r="H8164" i="19"/>
  <c r="G8164" i="19"/>
  <c r="F8164" i="19"/>
  <c r="E8164" i="19"/>
  <c r="D8164" i="19"/>
  <c r="C8164" i="19"/>
  <c r="A8164" i="19"/>
  <c r="H8163" i="19"/>
  <c r="G8163" i="19"/>
  <c r="F8163" i="19"/>
  <c r="E8163" i="19"/>
  <c r="D8163" i="19"/>
  <c r="C8163" i="19"/>
  <c r="A8163" i="19" s="1"/>
  <c r="H8162" i="19"/>
  <c r="G8162" i="19"/>
  <c r="F8162" i="19"/>
  <c r="E8162" i="19"/>
  <c r="D8162" i="19"/>
  <c r="C8162" i="19"/>
  <c r="A8162" i="19" s="1"/>
  <c r="H8161" i="19"/>
  <c r="G8161" i="19"/>
  <c r="F8161" i="19"/>
  <c r="E8161" i="19"/>
  <c r="D8161" i="19"/>
  <c r="A8161" i="19" s="1"/>
  <c r="C8161" i="19"/>
  <c r="H8160" i="19"/>
  <c r="G8160" i="19"/>
  <c r="F8160" i="19"/>
  <c r="E8160" i="19"/>
  <c r="D8160" i="19"/>
  <c r="C8160" i="19"/>
  <c r="H8159" i="19"/>
  <c r="G8159" i="19"/>
  <c r="F8159" i="19"/>
  <c r="E8159" i="19"/>
  <c r="D8159" i="19"/>
  <c r="C8159" i="19"/>
  <c r="A8159" i="19" s="1"/>
  <c r="H8158" i="19"/>
  <c r="G8158" i="19"/>
  <c r="F8158" i="19"/>
  <c r="E8158" i="19"/>
  <c r="D8158" i="19"/>
  <c r="C8158" i="19"/>
  <c r="H8157" i="19"/>
  <c r="G8157" i="19"/>
  <c r="F8157" i="19"/>
  <c r="E8157" i="19"/>
  <c r="D8157" i="19"/>
  <c r="C8157" i="19"/>
  <c r="H8156" i="19"/>
  <c r="G8156" i="19"/>
  <c r="F8156" i="19"/>
  <c r="E8156" i="19"/>
  <c r="D8156" i="19"/>
  <c r="A8156" i="19" s="1"/>
  <c r="C8156" i="19"/>
  <c r="H8155" i="19"/>
  <c r="G8155" i="19"/>
  <c r="F8155" i="19"/>
  <c r="E8155" i="19"/>
  <c r="D8155" i="19"/>
  <c r="C8155" i="19"/>
  <c r="A8155" i="19" s="1"/>
  <c r="H8154" i="19"/>
  <c r="G8154" i="19"/>
  <c r="F8154" i="19"/>
  <c r="E8154" i="19"/>
  <c r="D8154" i="19"/>
  <c r="C8154" i="19"/>
  <c r="H8153" i="19"/>
  <c r="G8153" i="19"/>
  <c r="F8153" i="19"/>
  <c r="E8153" i="19"/>
  <c r="D8153" i="19"/>
  <c r="C8153" i="19"/>
  <c r="A8153" i="19"/>
  <c r="H8152" i="19"/>
  <c r="G8152" i="19"/>
  <c r="F8152" i="19"/>
  <c r="E8152" i="19"/>
  <c r="D8152" i="19"/>
  <c r="C8152" i="19"/>
  <c r="H8151" i="19"/>
  <c r="G8151" i="19"/>
  <c r="F8151" i="19"/>
  <c r="E8151" i="19"/>
  <c r="D8151" i="19"/>
  <c r="C8151" i="19"/>
  <c r="A8151" i="19" s="1"/>
  <c r="H8150" i="19"/>
  <c r="G8150" i="19"/>
  <c r="F8150" i="19"/>
  <c r="E8150" i="19"/>
  <c r="D8150" i="19"/>
  <c r="C8150" i="19"/>
  <c r="A8150" i="19"/>
  <c r="H8149" i="19"/>
  <c r="G8149" i="19"/>
  <c r="F8149" i="19"/>
  <c r="E8149" i="19"/>
  <c r="D8149" i="19"/>
  <c r="C8149" i="19"/>
  <c r="H8148" i="19"/>
  <c r="G8148" i="19"/>
  <c r="F8148" i="19"/>
  <c r="E8148" i="19"/>
  <c r="D8148" i="19"/>
  <c r="C8148" i="19"/>
  <c r="A8148" i="19" s="1"/>
  <c r="H8147" i="19"/>
  <c r="G8147" i="19"/>
  <c r="F8147" i="19"/>
  <c r="E8147" i="19"/>
  <c r="D8147" i="19"/>
  <c r="C8147" i="19"/>
  <c r="A8147" i="19" s="1"/>
  <c r="H8146" i="19"/>
  <c r="G8146" i="19"/>
  <c r="F8146" i="19"/>
  <c r="E8146" i="19"/>
  <c r="D8146" i="19"/>
  <c r="C8146" i="19"/>
  <c r="A8146" i="19" s="1"/>
  <c r="H8145" i="19"/>
  <c r="G8145" i="19"/>
  <c r="F8145" i="19"/>
  <c r="E8145" i="19"/>
  <c r="D8145" i="19"/>
  <c r="C8145" i="19"/>
  <c r="H8144" i="19"/>
  <c r="G8144" i="19"/>
  <c r="F8144" i="19"/>
  <c r="E8144" i="19"/>
  <c r="D8144" i="19"/>
  <c r="A8144" i="19" s="1"/>
  <c r="C8144" i="19"/>
  <c r="H8143" i="19"/>
  <c r="G8143" i="19"/>
  <c r="F8143" i="19"/>
  <c r="E8143" i="19"/>
  <c r="D8143" i="19"/>
  <c r="C8143" i="19"/>
  <c r="H8142" i="19"/>
  <c r="G8142" i="19"/>
  <c r="F8142" i="19"/>
  <c r="E8142" i="19"/>
  <c r="D8142" i="19"/>
  <c r="C8142" i="19"/>
  <c r="H8141" i="19"/>
  <c r="G8141" i="19"/>
  <c r="F8141" i="19"/>
  <c r="E8141" i="19"/>
  <c r="D8141" i="19"/>
  <c r="C8141" i="19"/>
  <c r="A8141" i="19" s="1"/>
  <c r="H8140" i="19"/>
  <c r="G8140" i="19"/>
  <c r="F8140" i="19"/>
  <c r="E8140" i="19"/>
  <c r="D8140" i="19"/>
  <c r="A8140" i="19" s="1"/>
  <c r="C8140" i="19"/>
  <c r="H8139" i="19"/>
  <c r="G8139" i="19"/>
  <c r="F8139" i="19"/>
  <c r="E8139" i="19"/>
  <c r="D8139" i="19"/>
  <c r="C8139" i="19"/>
  <c r="H8138" i="19"/>
  <c r="G8138" i="19"/>
  <c r="F8138" i="19"/>
  <c r="E8138" i="19"/>
  <c r="D8138" i="19"/>
  <c r="C8138" i="19"/>
  <c r="A8138" i="19"/>
  <c r="H8137" i="19"/>
  <c r="G8137" i="19"/>
  <c r="F8137" i="19"/>
  <c r="E8137" i="19"/>
  <c r="D8137" i="19"/>
  <c r="C8137" i="19"/>
  <c r="A8137" i="19"/>
  <c r="H8136" i="19"/>
  <c r="G8136" i="19"/>
  <c r="F8136" i="19"/>
  <c r="E8136" i="19"/>
  <c r="D8136" i="19"/>
  <c r="C8136" i="19"/>
  <c r="A8136" i="19" s="1"/>
  <c r="H8135" i="19"/>
  <c r="G8135" i="19"/>
  <c r="F8135" i="19"/>
  <c r="E8135" i="19"/>
  <c r="D8135" i="19"/>
  <c r="C8135" i="19"/>
  <c r="A8135" i="19" s="1"/>
  <c r="H8134" i="19"/>
  <c r="G8134" i="19"/>
  <c r="F8134" i="19"/>
  <c r="E8134" i="19"/>
  <c r="D8134" i="19"/>
  <c r="A8134" i="19" s="1"/>
  <c r="C8134" i="19"/>
  <c r="H8133" i="19"/>
  <c r="G8133" i="19"/>
  <c r="F8133" i="19"/>
  <c r="E8133" i="19"/>
  <c r="D8133" i="19"/>
  <c r="C8133" i="19"/>
  <c r="H8132" i="19"/>
  <c r="G8132" i="19"/>
  <c r="F8132" i="19"/>
  <c r="E8132" i="19"/>
  <c r="D8132" i="19"/>
  <c r="C8132" i="19"/>
  <c r="A8132" i="19" s="1"/>
  <c r="H8131" i="19"/>
  <c r="G8131" i="19"/>
  <c r="F8131" i="19"/>
  <c r="E8131" i="19"/>
  <c r="D8131" i="19"/>
  <c r="C8131" i="19"/>
  <c r="H8130" i="19"/>
  <c r="G8130" i="19"/>
  <c r="F8130" i="19"/>
  <c r="E8130" i="19"/>
  <c r="D8130" i="19"/>
  <c r="C8130" i="19"/>
  <c r="H8129" i="19"/>
  <c r="G8129" i="19"/>
  <c r="F8129" i="19"/>
  <c r="E8129" i="19"/>
  <c r="D8129" i="19"/>
  <c r="A8129" i="19" s="1"/>
  <c r="C8129" i="19"/>
  <c r="H8128" i="19"/>
  <c r="G8128" i="19"/>
  <c r="F8128" i="19"/>
  <c r="E8128" i="19"/>
  <c r="D8128" i="19"/>
  <c r="C8128" i="19"/>
  <c r="A8128" i="19" s="1"/>
  <c r="H8127" i="19"/>
  <c r="G8127" i="19"/>
  <c r="F8127" i="19"/>
  <c r="E8127" i="19"/>
  <c r="D8127" i="19"/>
  <c r="A8127" i="19" s="1"/>
  <c r="C8127" i="19"/>
  <c r="H8126" i="19"/>
  <c r="G8126" i="19"/>
  <c r="F8126" i="19"/>
  <c r="E8126" i="19"/>
  <c r="D8126" i="19"/>
  <c r="C8126" i="19"/>
  <c r="A8126" i="19"/>
  <c r="H8125" i="19"/>
  <c r="G8125" i="19"/>
  <c r="F8125" i="19"/>
  <c r="E8125" i="19"/>
  <c r="D8125" i="19"/>
  <c r="C8125" i="19"/>
  <c r="H8124" i="19"/>
  <c r="G8124" i="19"/>
  <c r="F8124" i="19"/>
  <c r="E8124" i="19"/>
  <c r="D8124" i="19"/>
  <c r="C8124" i="19"/>
  <c r="H8123" i="19"/>
  <c r="G8123" i="19"/>
  <c r="F8123" i="19"/>
  <c r="E8123" i="19"/>
  <c r="D8123" i="19"/>
  <c r="C8123" i="19"/>
  <c r="A8123" i="19"/>
  <c r="H8122" i="19"/>
  <c r="G8122" i="19"/>
  <c r="F8122" i="19"/>
  <c r="E8122" i="19"/>
  <c r="D8122" i="19"/>
  <c r="C8122" i="19"/>
  <c r="H8121" i="19"/>
  <c r="G8121" i="19"/>
  <c r="F8121" i="19"/>
  <c r="E8121" i="19"/>
  <c r="D8121" i="19"/>
  <c r="C8121" i="19"/>
  <c r="H8120" i="19"/>
  <c r="G8120" i="19"/>
  <c r="F8120" i="19"/>
  <c r="E8120" i="19"/>
  <c r="D8120" i="19"/>
  <c r="C8120" i="19"/>
  <c r="A8120" i="19" s="1"/>
  <c r="H8119" i="19"/>
  <c r="G8119" i="19"/>
  <c r="F8119" i="19"/>
  <c r="E8119" i="19"/>
  <c r="D8119" i="19"/>
  <c r="C8119" i="19"/>
  <c r="A8119" i="19" s="1"/>
  <c r="H8118" i="19"/>
  <c r="G8118" i="19"/>
  <c r="F8118" i="19"/>
  <c r="E8118" i="19"/>
  <c r="D8118" i="19"/>
  <c r="C8118" i="19"/>
  <c r="H8117" i="19"/>
  <c r="G8117" i="19"/>
  <c r="F8117" i="19"/>
  <c r="E8117" i="19"/>
  <c r="D8117" i="19"/>
  <c r="A8117" i="19" s="1"/>
  <c r="C8117" i="19"/>
  <c r="H8116" i="19"/>
  <c r="G8116" i="19"/>
  <c r="F8116" i="19"/>
  <c r="E8116" i="19"/>
  <c r="D8116" i="19"/>
  <c r="C8116" i="19"/>
  <c r="H8115" i="19"/>
  <c r="G8115" i="19"/>
  <c r="F8115" i="19"/>
  <c r="E8115" i="19"/>
  <c r="D8115" i="19"/>
  <c r="C8115" i="19"/>
  <c r="H8114" i="19"/>
  <c r="G8114" i="19"/>
  <c r="F8114" i="19"/>
  <c r="E8114" i="19"/>
  <c r="D8114" i="19"/>
  <c r="C8114" i="19"/>
  <c r="A8114" i="19" s="1"/>
  <c r="H8113" i="19"/>
  <c r="G8113" i="19"/>
  <c r="F8113" i="19"/>
  <c r="E8113" i="19"/>
  <c r="D8113" i="19"/>
  <c r="A8113" i="19" s="1"/>
  <c r="C8113" i="19"/>
  <c r="H8112" i="19"/>
  <c r="G8112" i="19"/>
  <c r="F8112" i="19"/>
  <c r="E8112" i="19"/>
  <c r="D8112" i="19"/>
  <c r="A8112" i="19" s="1"/>
  <c r="C8112" i="19"/>
  <c r="H8111" i="19"/>
  <c r="G8111" i="19"/>
  <c r="F8111" i="19"/>
  <c r="E8111" i="19"/>
  <c r="D8111" i="19"/>
  <c r="C8111" i="19"/>
  <c r="A8111" i="19"/>
  <c r="H8110" i="19"/>
  <c r="G8110" i="19"/>
  <c r="F8110" i="19"/>
  <c r="E8110" i="19"/>
  <c r="D8110" i="19"/>
  <c r="C8110" i="19"/>
  <c r="A8110" i="19"/>
  <c r="H8109" i="19"/>
  <c r="G8109" i="19"/>
  <c r="F8109" i="19"/>
  <c r="E8109" i="19"/>
  <c r="D8109" i="19"/>
  <c r="C8109" i="19"/>
  <c r="H8108" i="19"/>
  <c r="G8108" i="19"/>
  <c r="F8108" i="19"/>
  <c r="E8108" i="19"/>
  <c r="D8108" i="19"/>
  <c r="C8108" i="19"/>
  <c r="A8108" i="19" s="1"/>
  <c r="H8107" i="19"/>
  <c r="G8107" i="19"/>
  <c r="F8107" i="19"/>
  <c r="E8107" i="19"/>
  <c r="D8107" i="19"/>
  <c r="A8107" i="19" s="1"/>
  <c r="C8107" i="19"/>
  <c r="H8106" i="19"/>
  <c r="G8106" i="19"/>
  <c r="F8106" i="19"/>
  <c r="E8106" i="19"/>
  <c r="D8106" i="19"/>
  <c r="A8106" i="19" s="1"/>
  <c r="C8106" i="19"/>
  <c r="H8105" i="19"/>
  <c r="G8105" i="19"/>
  <c r="F8105" i="19"/>
  <c r="E8105" i="19"/>
  <c r="D8105" i="19"/>
  <c r="C8105" i="19"/>
  <c r="A8105" i="19" s="1"/>
  <c r="H8104" i="19"/>
  <c r="G8104" i="19"/>
  <c r="F8104" i="19"/>
  <c r="E8104" i="19"/>
  <c r="D8104" i="19"/>
  <c r="C8104" i="19"/>
  <c r="H8103" i="19"/>
  <c r="G8103" i="19"/>
  <c r="F8103" i="19"/>
  <c r="E8103" i="19"/>
  <c r="D8103" i="19"/>
  <c r="C8103" i="19"/>
  <c r="H8102" i="19"/>
  <c r="G8102" i="19"/>
  <c r="F8102" i="19"/>
  <c r="E8102" i="19"/>
  <c r="D8102" i="19"/>
  <c r="A8102" i="19" s="1"/>
  <c r="C8102" i="19"/>
  <c r="H8101" i="19"/>
  <c r="G8101" i="19"/>
  <c r="F8101" i="19"/>
  <c r="E8101" i="19"/>
  <c r="D8101" i="19"/>
  <c r="C8101" i="19"/>
  <c r="A8101" i="19" s="1"/>
  <c r="H8100" i="19"/>
  <c r="G8100" i="19"/>
  <c r="F8100" i="19"/>
  <c r="E8100" i="19"/>
  <c r="D8100" i="19"/>
  <c r="A8100" i="19" s="1"/>
  <c r="C8100" i="19"/>
  <c r="H8099" i="19"/>
  <c r="G8099" i="19"/>
  <c r="F8099" i="19"/>
  <c r="E8099" i="19"/>
  <c r="D8099" i="19"/>
  <c r="C8099" i="19"/>
  <c r="A8099" i="19"/>
  <c r="H8098" i="19"/>
  <c r="G8098" i="19"/>
  <c r="F8098" i="19"/>
  <c r="E8098" i="19"/>
  <c r="D8098" i="19"/>
  <c r="C8098" i="19"/>
  <c r="H8097" i="19"/>
  <c r="G8097" i="19"/>
  <c r="F8097" i="19"/>
  <c r="E8097" i="19"/>
  <c r="D8097" i="19"/>
  <c r="C8097" i="19"/>
  <c r="H8096" i="19"/>
  <c r="G8096" i="19"/>
  <c r="F8096" i="19"/>
  <c r="E8096" i="19"/>
  <c r="D8096" i="19"/>
  <c r="C8096" i="19"/>
  <c r="A8096" i="19"/>
  <c r="H8095" i="19"/>
  <c r="G8095" i="19"/>
  <c r="F8095" i="19"/>
  <c r="E8095" i="19"/>
  <c r="D8095" i="19"/>
  <c r="C8095" i="19"/>
  <c r="H8094" i="19"/>
  <c r="G8094" i="19"/>
  <c r="F8094" i="19"/>
  <c r="E8094" i="19"/>
  <c r="D8094" i="19"/>
  <c r="C8094" i="19"/>
  <c r="H8093" i="19"/>
  <c r="G8093" i="19"/>
  <c r="F8093" i="19"/>
  <c r="E8093" i="19"/>
  <c r="D8093" i="19"/>
  <c r="C8093" i="19"/>
  <c r="A8093" i="19" s="1"/>
  <c r="H8092" i="19"/>
  <c r="G8092" i="19"/>
  <c r="F8092" i="19"/>
  <c r="E8092" i="19"/>
  <c r="D8092" i="19"/>
  <c r="C8092" i="19"/>
  <c r="A8092" i="19" s="1"/>
  <c r="H8091" i="19"/>
  <c r="G8091" i="19"/>
  <c r="F8091" i="19"/>
  <c r="E8091" i="19"/>
  <c r="D8091" i="19"/>
  <c r="C8091" i="19"/>
  <c r="H8090" i="19"/>
  <c r="G8090" i="19"/>
  <c r="F8090" i="19"/>
  <c r="E8090" i="19"/>
  <c r="D8090" i="19"/>
  <c r="A8090" i="19" s="1"/>
  <c r="C8090" i="19"/>
  <c r="H8089" i="19"/>
  <c r="G8089" i="19"/>
  <c r="F8089" i="19"/>
  <c r="E8089" i="19"/>
  <c r="D8089" i="19"/>
  <c r="C8089" i="19"/>
  <c r="H8088" i="19"/>
  <c r="G8088" i="19"/>
  <c r="F8088" i="19"/>
  <c r="E8088" i="19"/>
  <c r="D8088" i="19"/>
  <c r="C8088" i="19"/>
  <c r="H8087" i="19"/>
  <c r="G8087" i="19"/>
  <c r="F8087" i="19"/>
  <c r="E8087" i="19"/>
  <c r="D8087" i="19"/>
  <c r="C8087" i="19"/>
  <c r="A8087" i="19" s="1"/>
  <c r="H8086" i="19"/>
  <c r="G8086" i="19"/>
  <c r="F8086" i="19"/>
  <c r="E8086" i="19"/>
  <c r="D8086" i="19"/>
  <c r="A8086" i="19" s="1"/>
  <c r="C8086" i="19"/>
  <c r="H8085" i="19"/>
  <c r="G8085" i="19"/>
  <c r="F8085" i="19"/>
  <c r="E8085" i="19"/>
  <c r="D8085" i="19"/>
  <c r="A8085" i="19" s="1"/>
  <c r="C8085" i="19"/>
  <c r="H8084" i="19"/>
  <c r="G8084" i="19"/>
  <c r="F8084" i="19"/>
  <c r="E8084" i="19"/>
  <c r="D8084" i="19"/>
  <c r="C8084" i="19"/>
  <c r="A8084" i="19"/>
  <c r="H8083" i="19"/>
  <c r="G8083" i="19"/>
  <c r="F8083" i="19"/>
  <c r="E8083" i="19"/>
  <c r="D8083" i="19"/>
  <c r="C8083" i="19"/>
  <c r="A8083" i="19"/>
  <c r="H8082" i="19"/>
  <c r="G8082" i="19"/>
  <c r="F8082" i="19"/>
  <c r="E8082" i="19"/>
  <c r="D8082" i="19"/>
  <c r="C8082" i="19"/>
  <c r="H8081" i="19"/>
  <c r="G8081" i="19"/>
  <c r="F8081" i="19"/>
  <c r="E8081" i="19"/>
  <c r="D8081" i="19"/>
  <c r="C8081" i="19"/>
  <c r="A8081" i="19" s="1"/>
  <c r="H8080" i="19"/>
  <c r="G8080" i="19"/>
  <c r="F8080" i="19"/>
  <c r="E8080" i="19"/>
  <c r="D8080" i="19"/>
  <c r="A8080" i="19" s="1"/>
  <c r="C8080" i="19"/>
  <c r="H8079" i="19"/>
  <c r="G8079" i="19"/>
  <c r="F8079" i="19"/>
  <c r="E8079" i="19"/>
  <c r="D8079" i="19"/>
  <c r="A8079" i="19" s="1"/>
  <c r="C8079" i="19"/>
  <c r="H8078" i="19"/>
  <c r="G8078" i="19"/>
  <c r="F8078" i="19"/>
  <c r="E8078" i="19"/>
  <c r="D8078" i="19"/>
  <c r="C8078" i="19"/>
  <c r="A8078" i="19" s="1"/>
  <c r="H8077" i="19"/>
  <c r="G8077" i="19"/>
  <c r="F8077" i="19"/>
  <c r="E8077" i="19"/>
  <c r="D8077" i="19"/>
  <c r="C8077" i="19"/>
  <c r="H8076" i="19"/>
  <c r="G8076" i="19"/>
  <c r="F8076" i="19"/>
  <c r="E8076" i="19"/>
  <c r="D8076" i="19"/>
  <c r="C8076" i="19"/>
  <c r="H8075" i="19"/>
  <c r="G8075" i="19"/>
  <c r="F8075" i="19"/>
  <c r="E8075" i="19"/>
  <c r="D8075" i="19"/>
  <c r="A8075" i="19" s="1"/>
  <c r="C8075" i="19"/>
  <c r="H8074" i="19"/>
  <c r="G8074" i="19"/>
  <c r="F8074" i="19"/>
  <c r="E8074" i="19"/>
  <c r="D8074" i="19"/>
  <c r="C8074" i="19"/>
  <c r="A8074" i="19" s="1"/>
  <c r="H8073" i="19"/>
  <c r="G8073" i="19"/>
  <c r="F8073" i="19"/>
  <c r="E8073" i="19"/>
  <c r="D8073" i="19"/>
  <c r="A8073" i="19" s="1"/>
  <c r="C8073" i="19"/>
  <c r="H8072" i="19"/>
  <c r="G8072" i="19"/>
  <c r="F8072" i="19"/>
  <c r="E8072" i="19"/>
  <c r="D8072" i="19"/>
  <c r="C8072" i="19"/>
  <c r="A8072" i="19"/>
  <c r="H8071" i="19"/>
  <c r="G8071" i="19"/>
  <c r="F8071" i="19"/>
  <c r="E8071" i="19"/>
  <c r="D8071" i="19"/>
  <c r="C8071" i="19"/>
  <c r="H8070" i="19"/>
  <c r="G8070" i="19"/>
  <c r="F8070" i="19"/>
  <c r="E8070" i="19"/>
  <c r="D8070" i="19"/>
  <c r="C8070" i="19"/>
  <c r="H8069" i="19"/>
  <c r="G8069" i="19"/>
  <c r="F8069" i="19"/>
  <c r="E8069" i="19"/>
  <c r="D8069" i="19"/>
  <c r="C8069" i="19"/>
  <c r="A8069" i="19"/>
  <c r="H8068" i="19"/>
  <c r="G8068" i="19"/>
  <c r="F8068" i="19"/>
  <c r="E8068" i="19"/>
  <c r="D8068" i="19"/>
  <c r="C8068" i="19"/>
  <c r="H8067" i="19"/>
  <c r="G8067" i="19"/>
  <c r="F8067" i="19"/>
  <c r="E8067" i="19"/>
  <c r="D8067" i="19"/>
  <c r="C8067" i="19"/>
  <c r="H8066" i="19"/>
  <c r="G8066" i="19"/>
  <c r="F8066" i="19"/>
  <c r="E8066" i="19"/>
  <c r="D8066" i="19"/>
  <c r="C8066" i="19"/>
  <c r="A8066" i="19" s="1"/>
  <c r="H8065" i="19"/>
  <c r="G8065" i="19"/>
  <c r="F8065" i="19"/>
  <c r="E8065" i="19"/>
  <c r="D8065" i="19"/>
  <c r="C8065" i="19"/>
  <c r="A8065" i="19" s="1"/>
  <c r="H8064" i="19"/>
  <c r="G8064" i="19"/>
  <c r="F8064" i="19"/>
  <c r="E8064" i="19"/>
  <c r="D8064" i="19"/>
  <c r="C8064" i="19"/>
  <c r="H8063" i="19"/>
  <c r="G8063" i="19"/>
  <c r="F8063" i="19"/>
  <c r="E8063" i="19"/>
  <c r="D8063" i="19"/>
  <c r="A8063" i="19" s="1"/>
  <c r="C8063" i="19"/>
  <c r="H8062" i="19"/>
  <c r="G8062" i="19"/>
  <c r="F8062" i="19"/>
  <c r="E8062" i="19"/>
  <c r="D8062" i="19"/>
  <c r="C8062" i="19"/>
  <c r="H8061" i="19"/>
  <c r="G8061" i="19"/>
  <c r="F8061" i="19"/>
  <c r="E8061" i="19"/>
  <c r="D8061" i="19"/>
  <c r="C8061" i="19"/>
  <c r="H8060" i="19"/>
  <c r="G8060" i="19"/>
  <c r="F8060" i="19"/>
  <c r="E8060" i="19"/>
  <c r="D8060" i="19"/>
  <c r="C8060" i="19"/>
  <c r="A8060" i="19" s="1"/>
  <c r="H8059" i="19"/>
  <c r="G8059" i="19"/>
  <c r="F8059" i="19"/>
  <c r="E8059" i="19"/>
  <c r="D8059" i="19"/>
  <c r="A8059" i="19" s="1"/>
  <c r="C8059" i="19"/>
  <c r="H8058" i="19"/>
  <c r="G8058" i="19"/>
  <c r="F8058" i="19"/>
  <c r="E8058" i="19"/>
  <c r="D8058" i="19"/>
  <c r="A8058" i="19" s="1"/>
  <c r="C8058" i="19"/>
  <c r="H8057" i="19"/>
  <c r="G8057" i="19"/>
  <c r="F8057" i="19"/>
  <c r="E8057" i="19"/>
  <c r="D8057" i="19"/>
  <c r="C8057" i="19"/>
  <c r="A8057" i="19"/>
  <c r="H8056" i="19"/>
  <c r="G8056" i="19"/>
  <c r="F8056" i="19"/>
  <c r="E8056" i="19"/>
  <c r="D8056" i="19"/>
  <c r="C8056" i="19"/>
  <c r="A8056" i="19"/>
  <c r="H8055" i="19"/>
  <c r="G8055" i="19"/>
  <c r="F8055" i="19"/>
  <c r="E8055" i="19"/>
  <c r="D8055" i="19"/>
  <c r="C8055" i="19"/>
  <c r="H8054" i="19"/>
  <c r="G8054" i="19"/>
  <c r="F8054" i="19"/>
  <c r="E8054" i="19"/>
  <c r="D8054" i="19"/>
  <c r="C8054" i="19"/>
  <c r="A8054" i="19" s="1"/>
  <c r="H8053" i="19"/>
  <c r="G8053" i="19"/>
  <c r="F8053" i="19"/>
  <c r="E8053" i="19"/>
  <c r="D8053" i="19"/>
  <c r="A8053" i="19" s="1"/>
  <c r="C8053" i="19"/>
  <c r="H8052" i="19"/>
  <c r="G8052" i="19"/>
  <c r="F8052" i="19"/>
  <c r="E8052" i="19"/>
  <c r="D8052" i="19"/>
  <c r="A8052" i="19" s="1"/>
  <c r="C8052" i="19"/>
  <c r="H8051" i="19"/>
  <c r="G8051" i="19"/>
  <c r="F8051" i="19"/>
  <c r="E8051" i="19"/>
  <c r="D8051" i="19"/>
  <c r="C8051" i="19"/>
  <c r="A8051" i="19" s="1"/>
  <c r="H8050" i="19"/>
  <c r="G8050" i="19"/>
  <c r="F8050" i="19"/>
  <c r="E8050" i="19"/>
  <c r="D8050" i="19"/>
  <c r="C8050" i="19"/>
  <c r="H8049" i="19"/>
  <c r="G8049" i="19"/>
  <c r="F8049" i="19"/>
  <c r="E8049" i="19"/>
  <c r="D8049" i="19"/>
  <c r="C8049" i="19"/>
  <c r="H8048" i="19"/>
  <c r="G8048" i="19"/>
  <c r="F8048" i="19"/>
  <c r="E8048" i="19"/>
  <c r="D8048" i="19"/>
  <c r="A8048" i="19" s="1"/>
  <c r="C8048" i="19"/>
  <c r="H8047" i="19"/>
  <c r="G8047" i="19"/>
  <c r="F8047" i="19"/>
  <c r="E8047" i="19"/>
  <c r="D8047" i="19"/>
  <c r="C8047" i="19"/>
  <c r="A8047" i="19" s="1"/>
  <c r="H8046" i="19"/>
  <c r="G8046" i="19"/>
  <c r="F8046" i="19"/>
  <c r="E8046" i="19"/>
  <c r="D8046" i="19"/>
  <c r="A8046" i="19" s="1"/>
  <c r="C8046" i="19"/>
  <c r="H8045" i="19"/>
  <c r="G8045" i="19"/>
  <c r="F8045" i="19"/>
  <c r="E8045" i="19"/>
  <c r="D8045" i="19"/>
  <c r="C8045" i="19"/>
  <c r="A8045" i="19"/>
  <c r="H8044" i="19"/>
  <c r="G8044" i="19"/>
  <c r="F8044" i="19"/>
  <c r="E8044" i="19"/>
  <c r="D8044" i="19"/>
  <c r="C8044" i="19"/>
  <c r="H8043" i="19"/>
  <c r="G8043" i="19"/>
  <c r="F8043" i="19"/>
  <c r="E8043" i="19"/>
  <c r="D8043" i="19"/>
  <c r="C8043" i="19"/>
  <c r="H8042" i="19"/>
  <c r="G8042" i="19"/>
  <c r="F8042" i="19"/>
  <c r="E8042" i="19"/>
  <c r="D8042" i="19"/>
  <c r="C8042" i="19"/>
  <c r="A8042" i="19"/>
  <c r="H8041" i="19"/>
  <c r="G8041" i="19"/>
  <c r="F8041" i="19"/>
  <c r="E8041" i="19"/>
  <c r="D8041" i="19"/>
  <c r="C8041" i="19"/>
  <c r="H8040" i="19"/>
  <c r="G8040" i="19"/>
  <c r="F8040" i="19"/>
  <c r="E8040" i="19"/>
  <c r="D8040" i="19"/>
  <c r="C8040" i="19"/>
  <c r="H8039" i="19"/>
  <c r="G8039" i="19"/>
  <c r="F8039" i="19"/>
  <c r="E8039" i="19"/>
  <c r="D8039" i="19"/>
  <c r="C8039" i="19"/>
  <c r="A8039" i="19" s="1"/>
  <c r="H8038" i="19"/>
  <c r="G8038" i="19"/>
  <c r="F8038" i="19"/>
  <c r="E8038" i="19"/>
  <c r="D8038" i="19"/>
  <c r="C8038" i="19"/>
  <c r="A8038" i="19" s="1"/>
  <c r="H8037" i="19"/>
  <c r="G8037" i="19"/>
  <c r="F8037" i="19"/>
  <c r="E8037" i="19"/>
  <c r="D8037" i="19"/>
  <c r="C8037" i="19"/>
  <c r="H8036" i="19"/>
  <c r="G8036" i="19"/>
  <c r="F8036" i="19"/>
  <c r="E8036" i="19"/>
  <c r="D8036" i="19"/>
  <c r="A8036" i="19" s="1"/>
  <c r="C8036" i="19"/>
  <c r="H8035" i="19"/>
  <c r="G8035" i="19"/>
  <c r="F8035" i="19"/>
  <c r="E8035" i="19"/>
  <c r="D8035" i="19"/>
  <c r="C8035" i="19"/>
  <c r="H8034" i="19"/>
  <c r="G8034" i="19"/>
  <c r="F8034" i="19"/>
  <c r="E8034" i="19"/>
  <c r="D8034" i="19"/>
  <c r="C8034" i="19"/>
  <c r="H8033" i="19"/>
  <c r="G8033" i="19"/>
  <c r="F8033" i="19"/>
  <c r="E8033" i="19"/>
  <c r="D8033" i="19"/>
  <c r="C8033" i="19"/>
  <c r="A8033" i="19" s="1"/>
  <c r="H8032" i="19"/>
  <c r="G8032" i="19"/>
  <c r="F8032" i="19"/>
  <c r="E8032" i="19"/>
  <c r="D8032" i="19"/>
  <c r="A8032" i="19" s="1"/>
  <c r="C8032" i="19"/>
  <c r="H8031" i="19"/>
  <c r="G8031" i="19"/>
  <c r="F8031" i="19"/>
  <c r="E8031" i="19"/>
  <c r="D8031" i="19"/>
  <c r="A8031" i="19" s="1"/>
  <c r="C8031" i="19"/>
  <c r="H8030" i="19"/>
  <c r="G8030" i="19"/>
  <c r="F8030" i="19"/>
  <c r="E8030" i="19"/>
  <c r="D8030" i="19"/>
  <c r="C8030" i="19"/>
  <c r="A8030" i="19"/>
  <c r="H8029" i="19"/>
  <c r="G8029" i="19"/>
  <c r="F8029" i="19"/>
  <c r="E8029" i="19"/>
  <c r="D8029" i="19"/>
  <c r="C8029" i="19"/>
  <c r="A8029" i="19"/>
  <c r="H8028" i="19"/>
  <c r="G8028" i="19"/>
  <c r="F8028" i="19"/>
  <c r="E8028" i="19"/>
  <c r="D8028" i="19"/>
  <c r="C8028" i="19"/>
  <c r="H8027" i="19"/>
  <c r="G8027" i="19"/>
  <c r="F8027" i="19"/>
  <c r="E8027" i="19"/>
  <c r="D8027" i="19"/>
  <c r="C8027" i="19"/>
  <c r="A8027" i="19" s="1"/>
  <c r="H8026" i="19"/>
  <c r="G8026" i="19"/>
  <c r="F8026" i="19"/>
  <c r="E8026" i="19"/>
  <c r="D8026" i="19"/>
  <c r="A8026" i="19" s="1"/>
  <c r="C8026" i="19"/>
  <c r="H8025" i="19"/>
  <c r="G8025" i="19"/>
  <c r="F8025" i="19"/>
  <c r="E8025" i="19"/>
  <c r="D8025" i="19"/>
  <c r="A8025" i="19" s="1"/>
  <c r="C8025" i="19"/>
  <c r="H8024" i="19"/>
  <c r="G8024" i="19"/>
  <c r="F8024" i="19"/>
  <c r="E8024" i="19"/>
  <c r="D8024" i="19"/>
  <c r="C8024" i="19"/>
  <c r="A8024" i="19" s="1"/>
  <c r="H8023" i="19"/>
  <c r="G8023" i="19"/>
  <c r="F8023" i="19"/>
  <c r="E8023" i="19"/>
  <c r="D8023" i="19"/>
  <c r="C8023" i="19"/>
  <c r="H8022" i="19"/>
  <c r="G8022" i="19"/>
  <c r="F8022" i="19"/>
  <c r="E8022" i="19"/>
  <c r="D8022" i="19"/>
  <c r="C8022" i="19"/>
  <c r="H8021" i="19"/>
  <c r="G8021" i="19"/>
  <c r="F8021" i="19"/>
  <c r="E8021" i="19"/>
  <c r="D8021" i="19"/>
  <c r="A8021" i="19" s="1"/>
  <c r="C8021" i="19"/>
  <c r="H8020" i="19"/>
  <c r="G8020" i="19"/>
  <c r="F8020" i="19"/>
  <c r="E8020" i="19"/>
  <c r="D8020" i="19"/>
  <c r="C8020" i="19"/>
  <c r="A8020" i="19" s="1"/>
  <c r="H8019" i="19"/>
  <c r="G8019" i="19"/>
  <c r="F8019" i="19"/>
  <c r="E8019" i="19"/>
  <c r="D8019" i="19"/>
  <c r="A8019" i="19" s="1"/>
  <c r="C8019" i="19"/>
  <c r="H8018" i="19"/>
  <c r="G8018" i="19"/>
  <c r="F8018" i="19"/>
  <c r="E8018" i="19"/>
  <c r="D8018" i="19"/>
  <c r="C8018" i="19"/>
  <c r="A8018" i="19"/>
  <c r="H8017" i="19"/>
  <c r="G8017" i="19"/>
  <c r="F8017" i="19"/>
  <c r="E8017" i="19"/>
  <c r="D8017" i="19"/>
  <c r="C8017" i="19"/>
  <c r="H8016" i="19"/>
  <c r="G8016" i="19"/>
  <c r="F8016" i="19"/>
  <c r="E8016" i="19"/>
  <c r="D8016" i="19"/>
  <c r="C8016" i="19"/>
  <c r="H8015" i="19"/>
  <c r="G8015" i="19"/>
  <c r="F8015" i="19"/>
  <c r="E8015" i="19"/>
  <c r="D8015" i="19"/>
  <c r="C8015" i="19"/>
  <c r="A8015" i="19"/>
  <c r="H8014" i="19"/>
  <c r="G8014" i="19"/>
  <c r="F8014" i="19"/>
  <c r="E8014" i="19"/>
  <c r="D8014" i="19"/>
  <c r="C8014" i="19"/>
  <c r="H8013" i="19"/>
  <c r="G8013" i="19"/>
  <c r="F8013" i="19"/>
  <c r="E8013" i="19"/>
  <c r="D8013" i="19"/>
  <c r="C8013" i="19"/>
  <c r="H8012" i="19"/>
  <c r="G8012" i="19"/>
  <c r="F8012" i="19"/>
  <c r="E8012" i="19"/>
  <c r="D8012" i="19"/>
  <c r="C8012" i="19"/>
  <c r="A8012" i="19" s="1"/>
  <c r="H8011" i="19"/>
  <c r="G8011" i="19"/>
  <c r="F8011" i="19"/>
  <c r="E8011" i="19"/>
  <c r="D8011" i="19"/>
  <c r="C8011" i="19"/>
  <c r="A8011" i="19" s="1"/>
  <c r="H8010" i="19"/>
  <c r="G8010" i="19"/>
  <c r="F8010" i="19"/>
  <c r="E8010" i="19"/>
  <c r="D8010" i="19"/>
  <c r="C8010" i="19"/>
  <c r="H8009" i="19"/>
  <c r="G8009" i="19"/>
  <c r="F8009" i="19"/>
  <c r="E8009" i="19"/>
  <c r="D8009" i="19"/>
  <c r="A8009" i="19" s="1"/>
  <c r="C8009" i="19"/>
  <c r="H8008" i="19"/>
  <c r="G8008" i="19"/>
  <c r="F8008" i="19"/>
  <c r="E8008" i="19"/>
  <c r="D8008" i="19"/>
  <c r="C8008" i="19"/>
  <c r="H8007" i="19"/>
  <c r="G8007" i="19"/>
  <c r="F8007" i="19"/>
  <c r="E8007" i="19"/>
  <c r="D8007" i="19"/>
  <c r="C8007" i="19"/>
  <c r="H8006" i="19"/>
  <c r="G8006" i="19"/>
  <c r="F8006" i="19"/>
  <c r="E8006" i="19"/>
  <c r="D8006" i="19"/>
  <c r="C8006" i="19"/>
  <c r="A8006" i="19" s="1"/>
  <c r="H8005" i="19"/>
  <c r="G8005" i="19"/>
  <c r="F8005" i="19"/>
  <c r="E8005" i="19"/>
  <c r="D8005" i="19"/>
  <c r="A8005" i="19" s="1"/>
  <c r="C8005" i="19"/>
  <c r="H8004" i="19"/>
  <c r="G8004" i="19"/>
  <c r="F8004" i="19"/>
  <c r="E8004" i="19"/>
  <c r="D8004" i="19"/>
  <c r="A8004" i="19" s="1"/>
  <c r="C8004" i="19"/>
  <c r="H8003" i="19"/>
  <c r="G8003" i="19"/>
  <c r="F8003" i="19"/>
  <c r="E8003" i="19"/>
  <c r="D8003" i="19"/>
  <c r="A8003" i="19" s="1"/>
  <c r="C8003" i="19"/>
  <c r="H8002" i="19"/>
  <c r="G8002" i="19"/>
  <c r="F8002" i="19"/>
  <c r="E8002" i="19"/>
  <c r="D8002" i="19"/>
  <c r="C8002" i="19"/>
  <c r="A8002" i="19"/>
  <c r="H8001" i="19"/>
  <c r="G8001" i="19"/>
  <c r="F8001" i="19"/>
  <c r="E8001" i="19"/>
  <c r="D8001" i="19"/>
  <c r="C8001" i="19"/>
  <c r="H8000" i="19"/>
  <c r="G8000" i="19"/>
  <c r="F8000" i="19"/>
  <c r="E8000" i="19"/>
  <c r="D8000" i="19"/>
  <c r="C8000" i="19"/>
  <c r="A8000" i="19" s="1"/>
  <c r="H7999" i="19"/>
  <c r="G7999" i="19"/>
  <c r="F7999" i="19"/>
  <c r="E7999" i="19"/>
  <c r="D7999" i="19"/>
  <c r="A7999" i="19" s="1"/>
  <c r="C7999" i="19"/>
  <c r="H7998" i="19"/>
  <c r="G7998" i="19"/>
  <c r="F7998" i="19"/>
  <c r="E7998" i="19"/>
  <c r="D7998" i="19"/>
  <c r="A7998" i="19" s="1"/>
  <c r="C7998" i="19"/>
  <c r="H7997" i="19"/>
  <c r="G7997" i="19"/>
  <c r="F7997" i="19"/>
  <c r="E7997" i="19"/>
  <c r="D7997" i="19"/>
  <c r="C7997" i="19"/>
  <c r="A7997" i="19" s="1"/>
  <c r="H7996" i="19"/>
  <c r="G7996" i="19"/>
  <c r="F7996" i="19"/>
  <c r="E7996" i="19"/>
  <c r="D7996" i="19"/>
  <c r="C7996" i="19"/>
  <c r="H7995" i="19"/>
  <c r="G7995" i="19"/>
  <c r="F7995" i="19"/>
  <c r="E7995" i="19"/>
  <c r="D7995" i="19"/>
  <c r="C7995" i="19"/>
  <c r="H7994" i="19"/>
  <c r="G7994" i="19"/>
  <c r="F7994" i="19"/>
  <c r="E7994" i="19"/>
  <c r="D7994" i="19"/>
  <c r="A7994" i="19" s="1"/>
  <c r="C7994" i="19"/>
  <c r="H7993" i="19"/>
  <c r="G7993" i="19"/>
  <c r="F7993" i="19"/>
  <c r="E7993" i="19"/>
  <c r="D7993" i="19"/>
  <c r="C7993" i="19"/>
  <c r="A7993" i="19" s="1"/>
  <c r="H7992" i="19"/>
  <c r="G7992" i="19"/>
  <c r="F7992" i="19"/>
  <c r="E7992" i="19"/>
  <c r="D7992" i="19"/>
  <c r="A7992" i="19" s="1"/>
  <c r="C7992" i="19"/>
  <c r="H7991" i="19"/>
  <c r="G7991" i="19"/>
  <c r="F7991" i="19"/>
  <c r="E7991" i="19"/>
  <c r="D7991" i="19"/>
  <c r="A7991" i="19" s="1"/>
  <c r="C7991" i="19"/>
  <c r="H7990" i="19"/>
  <c r="G7990" i="19"/>
  <c r="F7990" i="19"/>
  <c r="E7990" i="19"/>
  <c r="D7990" i="19"/>
  <c r="C7990" i="19"/>
  <c r="H7989" i="19"/>
  <c r="G7989" i="19"/>
  <c r="F7989" i="19"/>
  <c r="E7989" i="19"/>
  <c r="D7989" i="19"/>
  <c r="C7989" i="19"/>
  <c r="H7988" i="19"/>
  <c r="G7988" i="19"/>
  <c r="F7988" i="19"/>
  <c r="E7988" i="19"/>
  <c r="D7988" i="19"/>
  <c r="C7988" i="19"/>
  <c r="A7988" i="19"/>
  <c r="H7987" i="19"/>
  <c r="G7987" i="19"/>
  <c r="F7987" i="19"/>
  <c r="E7987" i="19"/>
  <c r="D7987" i="19"/>
  <c r="C7987" i="19"/>
  <c r="H7986" i="19"/>
  <c r="G7986" i="19"/>
  <c r="F7986" i="19"/>
  <c r="E7986" i="19"/>
  <c r="D7986" i="19"/>
  <c r="C7986" i="19"/>
  <c r="H7985" i="19"/>
  <c r="G7985" i="19"/>
  <c r="F7985" i="19"/>
  <c r="E7985" i="19"/>
  <c r="D7985" i="19"/>
  <c r="C7985" i="19"/>
  <c r="A7985" i="19" s="1"/>
  <c r="H7984" i="19"/>
  <c r="G7984" i="19"/>
  <c r="F7984" i="19"/>
  <c r="E7984" i="19"/>
  <c r="D7984" i="19"/>
  <c r="C7984" i="19"/>
  <c r="A7984" i="19" s="1"/>
  <c r="H7983" i="19"/>
  <c r="G7983" i="19"/>
  <c r="F7983" i="19"/>
  <c r="E7983" i="19"/>
  <c r="D7983" i="19"/>
  <c r="C7983" i="19"/>
  <c r="H7982" i="19"/>
  <c r="G7982" i="19"/>
  <c r="F7982" i="19"/>
  <c r="E7982" i="19"/>
  <c r="A7982" i="19" s="1"/>
  <c r="D7982" i="19"/>
  <c r="C7982" i="19"/>
  <c r="H7981" i="19"/>
  <c r="G7981" i="19"/>
  <c r="F7981" i="19"/>
  <c r="E7981" i="19"/>
  <c r="D7981" i="19"/>
  <c r="C7981" i="19"/>
  <c r="H7980" i="19"/>
  <c r="G7980" i="19"/>
  <c r="F7980" i="19"/>
  <c r="E7980" i="19"/>
  <c r="D7980" i="19"/>
  <c r="C7980" i="19"/>
  <c r="H7979" i="19"/>
  <c r="G7979" i="19"/>
  <c r="F7979" i="19"/>
  <c r="E7979" i="19"/>
  <c r="D7979" i="19"/>
  <c r="C7979" i="19"/>
  <c r="A7979" i="19" s="1"/>
  <c r="H7978" i="19"/>
  <c r="G7978" i="19"/>
  <c r="F7978" i="19"/>
  <c r="E7978" i="19"/>
  <c r="D7978" i="19"/>
  <c r="A7978" i="19" s="1"/>
  <c r="C7978" i="19"/>
  <c r="H7977" i="19"/>
  <c r="G7977" i="19"/>
  <c r="F7977" i="19"/>
  <c r="E7977" i="19"/>
  <c r="D7977" i="19"/>
  <c r="A7977" i="19" s="1"/>
  <c r="C7977" i="19"/>
  <c r="H7976" i="19"/>
  <c r="G7976" i="19"/>
  <c r="F7976" i="19"/>
  <c r="E7976" i="19"/>
  <c r="D7976" i="19"/>
  <c r="A7976" i="19" s="1"/>
  <c r="C7976" i="19"/>
  <c r="H7975" i="19"/>
  <c r="G7975" i="19"/>
  <c r="F7975" i="19"/>
  <c r="E7975" i="19"/>
  <c r="D7975" i="19"/>
  <c r="C7975" i="19"/>
  <c r="A7975" i="19"/>
  <c r="H7974" i="19"/>
  <c r="G7974" i="19"/>
  <c r="F7974" i="19"/>
  <c r="E7974" i="19"/>
  <c r="D7974" i="19"/>
  <c r="C7974" i="19"/>
  <c r="H7973" i="19"/>
  <c r="G7973" i="19"/>
  <c r="F7973" i="19"/>
  <c r="E7973" i="19"/>
  <c r="D7973" i="19"/>
  <c r="C7973" i="19"/>
  <c r="A7973" i="19" s="1"/>
  <c r="H7972" i="19"/>
  <c r="G7972" i="19"/>
  <c r="F7972" i="19"/>
  <c r="E7972" i="19"/>
  <c r="D7972" i="19"/>
  <c r="A7972" i="19" s="1"/>
  <c r="C7972" i="19"/>
  <c r="H7971" i="19"/>
  <c r="G7971" i="19"/>
  <c r="F7971" i="19"/>
  <c r="E7971" i="19"/>
  <c r="D7971" i="19"/>
  <c r="A7971" i="19" s="1"/>
  <c r="C7971" i="19"/>
  <c r="H7970" i="19"/>
  <c r="G7970" i="19"/>
  <c r="F7970" i="19"/>
  <c r="E7970" i="19"/>
  <c r="D7970" i="19"/>
  <c r="C7970" i="19"/>
  <c r="A7970" i="19" s="1"/>
  <c r="H7969" i="19"/>
  <c r="G7969" i="19"/>
  <c r="F7969" i="19"/>
  <c r="E7969" i="19"/>
  <c r="D7969" i="19"/>
  <c r="C7969" i="19"/>
  <c r="H7968" i="19"/>
  <c r="G7968" i="19"/>
  <c r="F7968" i="19"/>
  <c r="E7968" i="19"/>
  <c r="D7968" i="19"/>
  <c r="C7968" i="19"/>
  <c r="H7967" i="19"/>
  <c r="G7967" i="19"/>
  <c r="F7967" i="19"/>
  <c r="E7967" i="19"/>
  <c r="A7967" i="19" s="1"/>
  <c r="D7967" i="19"/>
  <c r="C7967" i="19"/>
  <c r="H7966" i="19"/>
  <c r="G7966" i="19"/>
  <c r="F7966" i="19"/>
  <c r="E7966" i="19"/>
  <c r="D7966" i="19"/>
  <c r="C7966" i="19"/>
  <c r="A7966" i="19" s="1"/>
  <c r="H7965" i="19"/>
  <c r="G7965" i="19"/>
  <c r="F7965" i="19"/>
  <c r="E7965" i="19"/>
  <c r="D7965" i="19"/>
  <c r="A7965" i="19" s="1"/>
  <c r="C7965" i="19"/>
  <c r="H7964" i="19"/>
  <c r="G7964" i="19"/>
  <c r="F7964" i="19"/>
  <c r="E7964" i="19"/>
  <c r="D7964" i="19"/>
  <c r="A7964" i="19" s="1"/>
  <c r="C7964" i="19"/>
  <c r="H7963" i="19"/>
  <c r="G7963" i="19"/>
  <c r="F7963" i="19"/>
  <c r="E7963" i="19"/>
  <c r="D7963" i="19"/>
  <c r="C7963" i="19"/>
  <c r="H7962" i="19"/>
  <c r="G7962" i="19"/>
  <c r="F7962" i="19"/>
  <c r="E7962" i="19"/>
  <c r="D7962" i="19"/>
  <c r="C7962" i="19"/>
  <c r="H7961" i="19"/>
  <c r="G7961" i="19"/>
  <c r="F7961" i="19"/>
  <c r="E7961" i="19"/>
  <c r="D7961" i="19"/>
  <c r="C7961" i="19"/>
  <c r="A7961" i="19"/>
  <c r="H7960" i="19"/>
  <c r="G7960" i="19"/>
  <c r="F7960" i="19"/>
  <c r="E7960" i="19"/>
  <c r="D7960" i="19"/>
  <c r="C7960" i="19"/>
  <c r="H7959" i="19"/>
  <c r="G7959" i="19"/>
  <c r="F7959" i="19"/>
  <c r="E7959" i="19"/>
  <c r="D7959" i="19"/>
  <c r="C7959" i="19"/>
  <c r="H7958" i="19"/>
  <c r="G7958" i="19"/>
  <c r="F7958" i="19"/>
  <c r="E7958" i="19"/>
  <c r="D7958" i="19"/>
  <c r="C7958" i="19"/>
  <c r="A7958" i="19" s="1"/>
  <c r="H7957" i="19"/>
  <c r="G7957" i="19"/>
  <c r="F7957" i="19"/>
  <c r="E7957" i="19"/>
  <c r="D7957" i="19"/>
  <c r="C7957" i="19"/>
  <c r="A7957" i="19" s="1"/>
  <c r="H7956" i="19"/>
  <c r="G7956" i="19"/>
  <c r="F7956" i="19"/>
  <c r="E7956" i="19"/>
  <c r="D7956" i="19"/>
  <c r="C7956" i="19"/>
  <c r="H7955" i="19"/>
  <c r="G7955" i="19"/>
  <c r="F7955" i="19"/>
  <c r="E7955" i="19"/>
  <c r="A7955" i="19" s="1"/>
  <c r="D7955" i="19"/>
  <c r="C7955" i="19"/>
  <c r="H7954" i="19"/>
  <c r="G7954" i="19"/>
  <c r="F7954" i="19"/>
  <c r="E7954" i="19"/>
  <c r="D7954" i="19"/>
  <c r="C7954" i="19"/>
  <c r="H7953" i="19"/>
  <c r="G7953" i="19"/>
  <c r="F7953" i="19"/>
  <c r="E7953" i="19"/>
  <c r="D7953" i="19"/>
  <c r="C7953" i="19"/>
  <c r="H7952" i="19"/>
  <c r="G7952" i="19"/>
  <c r="F7952" i="19"/>
  <c r="E7952" i="19"/>
  <c r="D7952" i="19"/>
  <c r="C7952" i="19"/>
  <c r="A7952" i="19" s="1"/>
  <c r="H7951" i="19"/>
  <c r="G7951" i="19"/>
  <c r="F7951" i="19"/>
  <c r="E7951" i="19"/>
  <c r="D7951" i="19"/>
  <c r="A7951" i="19" s="1"/>
  <c r="C7951" i="19"/>
  <c r="H7950" i="19"/>
  <c r="G7950" i="19"/>
  <c r="F7950" i="19"/>
  <c r="E7950" i="19"/>
  <c r="D7950" i="19"/>
  <c r="A7950" i="19" s="1"/>
  <c r="C7950" i="19"/>
  <c r="H7949" i="19"/>
  <c r="G7949" i="19"/>
  <c r="F7949" i="19"/>
  <c r="E7949" i="19"/>
  <c r="D7949" i="19"/>
  <c r="A7949" i="19" s="1"/>
  <c r="C7949" i="19"/>
  <c r="H7948" i="19"/>
  <c r="G7948" i="19"/>
  <c r="F7948" i="19"/>
  <c r="E7948" i="19"/>
  <c r="D7948" i="19"/>
  <c r="C7948" i="19"/>
  <c r="A7948" i="19"/>
  <c r="H7947" i="19"/>
  <c r="G7947" i="19"/>
  <c r="F7947" i="19"/>
  <c r="E7947" i="19"/>
  <c r="D7947" i="19"/>
  <c r="C7947" i="19"/>
  <c r="H7946" i="19"/>
  <c r="G7946" i="19"/>
  <c r="F7946" i="19"/>
  <c r="E7946" i="19"/>
  <c r="D7946" i="19"/>
  <c r="C7946" i="19"/>
  <c r="A7946" i="19" s="1"/>
  <c r="H7945" i="19"/>
  <c r="G7945" i="19"/>
  <c r="F7945" i="19"/>
  <c r="E7945" i="19"/>
  <c r="D7945" i="19"/>
  <c r="A7945" i="19" s="1"/>
  <c r="C7945" i="19"/>
  <c r="H7944" i="19"/>
  <c r="G7944" i="19"/>
  <c r="F7944" i="19"/>
  <c r="E7944" i="19"/>
  <c r="D7944" i="19"/>
  <c r="A7944" i="19" s="1"/>
  <c r="C7944" i="19"/>
  <c r="H7943" i="19"/>
  <c r="G7943" i="19"/>
  <c r="F7943" i="19"/>
  <c r="E7943" i="19"/>
  <c r="D7943" i="19"/>
  <c r="C7943" i="19"/>
  <c r="A7943" i="19" s="1"/>
  <c r="H7942" i="19"/>
  <c r="G7942" i="19"/>
  <c r="F7942" i="19"/>
  <c r="E7942" i="19"/>
  <c r="D7942" i="19"/>
  <c r="C7942" i="19"/>
  <c r="H7941" i="19"/>
  <c r="G7941" i="19"/>
  <c r="F7941" i="19"/>
  <c r="E7941" i="19"/>
  <c r="D7941" i="19"/>
  <c r="C7941" i="19"/>
  <c r="H7940" i="19"/>
  <c r="G7940" i="19"/>
  <c r="F7940" i="19"/>
  <c r="E7940" i="19"/>
  <c r="A7940" i="19" s="1"/>
  <c r="D7940" i="19"/>
  <c r="C7940" i="19"/>
  <c r="H7939" i="19"/>
  <c r="G7939" i="19"/>
  <c r="F7939" i="19"/>
  <c r="E7939" i="19"/>
  <c r="D7939" i="19"/>
  <c r="C7939" i="19"/>
  <c r="A7939" i="19" s="1"/>
  <c r="H7938" i="19"/>
  <c r="G7938" i="19"/>
  <c r="F7938" i="19"/>
  <c r="E7938" i="19"/>
  <c r="D7938" i="19"/>
  <c r="A7938" i="19" s="1"/>
  <c r="C7938" i="19"/>
  <c r="H7937" i="19"/>
  <c r="G7937" i="19"/>
  <c r="F7937" i="19"/>
  <c r="E7937" i="19"/>
  <c r="D7937" i="19"/>
  <c r="A7937" i="19" s="1"/>
  <c r="C7937" i="19"/>
  <c r="H7936" i="19"/>
  <c r="G7936" i="19"/>
  <c r="F7936" i="19"/>
  <c r="E7936" i="19"/>
  <c r="D7936" i="19"/>
  <c r="C7936" i="19"/>
  <c r="H7935" i="19"/>
  <c r="G7935" i="19"/>
  <c r="F7935" i="19"/>
  <c r="E7935" i="19"/>
  <c r="D7935" i="19"/>
  <c r="C7935" i="19"/>
  <c r="H7934" i="19"/>
  <c r="G7934" i="19"/>
  <c r="F7934" i="19"/>
  <c r="E7934" i="19"/>
  <c r="D7934" i="19"/>
  <c r="C7934" i="19"/>
  <c r="A7934" i="19"/>
  <c r="H7933" i="19"/>
  <c r="G7933" i="19"/>
  <c r="F7933" i="19"/>
  <c r="E7933" i="19"/>
  <c r="D7933" i="19"/>
  <c r="C7933" i="19"/>
  <c r="A7933" i="19" s="1"/>
  <c r="H7932" i="19"/>
  <c r="G7932" i="19"/>
  <c r="F7932" i="19"/>
  <c r="E7932" i="19"/>
  <c r="D7932" i="19"/>
  <c r="A7932" i="19" s="1"/>
  <c r="C7932" i="19"/>
  <c r="H7931" i="19"/>
  <c r="G7931" i="19"/>
  <c r="F7931" i="19"/>
  <c r="E7931" i="19"/>
  <c r="D7931" i="19"/>
  <c r="C7931" i="19"/>
  <c r="H7930" i="19"/>
  <c r="G7930" i="19"/>
  <c r="F7930" i="19"/>
  <c r="E7930" i="19"/>
  <c r="A7930" i="19" s="1"/>
  <c r="D7930" i="19"/>
  <c r="C7930" i="19"/>
  <c r="H7929" i="19"/>
  <c r="G7929" i="19"/>
  <c r="F7929" i="19"/>
  <c r="E7929" i="19"/>
  <c r="D7929" i="19"/>
  <c r="C7929" i="19"/>
  <c r="H7928" i="19"/>
  <c r="G7928" i="19"/>
  <c r="F7928" i="19"/>
  <c r="E7928" i="19"/>
  <c r="D7928" i="19"/>
  <c r="C7928" i="19"/>
  <c r="A7928" i="19" s="1"/>
  <c r="H7927" i="19"/>
  <c r="G7927" i="19"/>
  <c r="F7927" i="19"/>
  <c r="E7927" i="19"/>
  <c r="D7927" i="19"/>
  <c r="A7927" i="19" s="1"/>
  <c r="C7927" i="19"/>
  <c r="H7926" i="19"/>
  <c r="G7926" i="19"/>
  <c r="F7926" i="19"/>
  <c r="E7926" i="19"/>
  <c r="D7926" i="19"/>
  <c r="A7926" i="19" s="1"/>
  <c r="C7926" i="19"/>
  <c r="H7925" i="19"/>
  <c r="G7925" i="19"/>
  <c r="F7925" i="19"/>
  <c r="E7925" i="19"/>
  <c r="D7925" i="19"/>
  <c r="A7925" i="19" s="1"/>
  <c r="C7925" i="19"/>
  <c r="H7924" i="19"/>
  <c r="G7924" i="19"/>
  <c r="F7924" i="19"/>
  <c r="E7924" i="19"/>
  <c r="D7924" i="19"/>
  <c r="C7924" i="19"/>
  <c r="A7924" i="19"/>
  <c r="H7923" i="19"/>
  <c r="G7923" i="19"/>
  <c r="F7923" i="19"/>
  <c r="E7923" i="19"/>
  <c r="D7923" i="19"/>
  <c r="C7923" i="19"/>
  <c r="H7922" i="19"/>
  <c r="G7922" i="19"/>
  <c r="F7922" i="19"/>
  <c r="E7922" i="19"/>
  <c r="D7922" i="19"/>
  <c r="C7922" i="19"/>
  <c r="A7922" i="19" s="1"/>
  <c r="H7921" i="19"/>
  <c r="G7921" i="19"/>
  <c r="F7921" i="19"/>
  <c r="E7921" i="19"/>
  <c r="D7921" i="19"/>
  <c r="C7921" i="19"/>
  <c r="A7921" i="19" s="1"/>
  <c r="H7920" i="19"/>
  <c r="G7920" i="19"/>
  <c r="F7920" i="19"/>
  <c r="E7920" i="19"/>
  <c r="D7920" i="19"/>
  <c r="C7920" i="19"/>
  <c r="H7919" i="19"/>
  <c r="G7919" i="19"/>
  <c r="F7919" i="19"/>
  <c r="E7919" i="19"/>
  <c r="A7919" i="19" s="1"/>
  <c r="D7919" i="19"/>
  <c r="C7919" i="19"/>
  <c r="H7918" i="19"/>
  <c r="G7918" i="19"/>
  <c r="F7918" i="19"/>
  <c r="E7918" i="19"/>
  <c r="D7918" i="19"/>
  <c r="C7918" i="19"/>
  <c r="H7917" i="19"/>
  <c r="G7917" i="19"/>
  <c r="F7917" i="19"/>
  <c r="E7917" i="19"/>
  <c r="D7917" i="19"/>
  <c r="C7917" i="19"/>
  <c r="H7916" i="19"/>
  <c r="G7916" i="19"/>
  <c r="F7916" i="19"/>
  <c r="E7916" i="19"/>
  <c r="D7916" i="19"/>
  <c r="C7916" i="19"/>
  <c r="A7916" i="19" s="1"/>
  <c r="H7915" i="19"/>
  <c r="G7915" i="19"/>
  <c r="F7915" i="19"/>
  <c r="E7915" i="19"/>
  <c r="D7915" i="19"/>
  <c r="A7915" i="19" s="1"/>
  <c r="C7915" i="19"/>
  <c r="H7914" i="19"/>
  <c r="G7914" i="19"/>
  <c r="F7914" i="19"/>
  <c r="E7914" i="19"/>
  <c r="D7914" i="19"/>
  <c r="C7914" i="19"/>
  <c r="H7913" i="19"/>
  <c r="G7913" i="19"/>
  <c r="F7913" i="19"/>
  <c r="E7913" i="19"/>
  <c r="D7913" i="19"/>
  <c r="C7913" i="19"/>
  <c r="A7913" i="19"/>
  <c r="H7912" i="19"/>
  <c r="G7912" i="19"/>
  <c r="F7912" i="19"/>
  <c r="E7912" i="19"/>
  <c r="D7912" i="19"/>
  <c r="C7912" i="19"/>
  <c r="A7912" i="19" s="1"/>
  <c r="H7911" i="19"/>
  <c r="G7911" i="19"/>
  <c r="F7911" i="19"/>
  <c r="E7911" i="19"/>
  <c r="D7911" i="19"/>
  <c r="A7911" i="19" s="1"/>
  <c r="C7911" i="19"/>
  <c r="H7910" i="19"/>
  <c r="G7910" i="19"/>
  <c r="F7910" i="19"/>
  <c r="E7910" i="19"/>
  <c r="D7910" i="19"/>
  <c r="C7910" i="19"/>
  <c r="A7910" i="19" s="1"/>
  <c r="H7909" i="19"/>
  <c r="G7909" i="19"/>
  <c r="F7909" i="19"/>
  <c r="E7909" i="19"/>
  <c r="D7909" i="19"/>
  <c r="C7909" i="19"/>
  <c r="H7908" i="19"/>
  <c r="G7908" i="19"/>
  <c r="F7908" i="19"/>
  <c r="E7908" i="19"/>
  <c r="D7908" i="19"/>
  <c r="C7908" i="19"/>
  <c r="H7907" i="19"/>
  <c r="G7907" i="19"/>
  <c r="F7907" i="19"/>
  <c r="E7907" i="19"/>
  <c r="D7907" i="19"/>
  <c r="A7907" i="19" s="1"/>
  <c r="C7907" i="19"/>
  <c r="H7906" i="19"/>
  <c r="G7906" i="19"/>
  <c r="F7906" i="19"/>
  <c r="E7906" i="19"/>
  <c r="D7906" i="19"/>
  <c r="C7906" i="19"/>
  <c r="A7906" i="19" s="1"/>
  <c r="H7905" i="19"/>
  <c r="G7905" i="19"/>
  <c r="F7905" i="19"/>
  <c r="E7905" i="19"/>
  <c r="D7905" i="19"/>
  <c r="A7905" i="19" s="1"/>
  <c r="C7905" i="19"/>
  <c r="H7904" i="19"/>
  <c r="G7904" i="19"/>
  <c r="F7904" i="19"/>
  <c r="E7904" i="19"/>
  <c r="D7904" i="19"/>
  <c r="A7904" i="19" s="1"/>
  <c r="C7904" i="19"/>
  <c r="H7903" i="19"/>
  <c r="G7903" i="19"/>
  <c r="F7903" i="19"/>
  <c r="E7903" i="19"/>
  <c r="D7903" i="19"/>
  <c r="C7903" i="19"/>
  <c r="A7903" i="19"/>
  <c r="H7902" i="19"/>
  <c r="G7902" i="19"/>
  <c r="F7902" i="19"/>
  <c r="E7902" i="19"/>
  <c r="D7902" i="19"/>
  <c r="C7902" i="19"/>
  <c r="H7901" i="19"/>
  <c r="G7901" i="19"/>
  <c r="F7901" i="19"/>
  <c r="E7901" i="19"/>
  <c r="D7901" i="19"/>
  <c r="C7901" i="19"/>
  <c r="A7901" i="19" s="1"/>
  <c r="H7900" i="19"/>
  <c r="G7900" i="19"/>
  <c r="F7900" i="19"/>
  <c r="E7900" i="19"/>
  <c r="D7900" i="19"/>
  <c r="A7900" i="19" s="1"/>
  <c r="C7900" i="19"/>
  <c r="H7899" i="19"/>
  <c r="G7899" i="19"/>
  <c r="F7899" i="19"/>
  <c r="E7899" i="19"/>
  <c r="D7899" i="19"/>
  <c r="A7899" i="19" s="1"/>
  <c r="C7899" i="19"/>
  <c r="H7898" i="19"/>
  <c r="G7898" i="19"/>
  <c r="F7898" i="19"/>
  <c r="E7898" i="19"/>
  <c r="D7898" i="19"/>
  <c r="C7898" i="19"/>
  <c r="H7897" i="19"/>
  <c r="G7897" i="19"/>
  <c r="F7897" i="19"/>
  <c r="E7897" i="19"/>
  <c r="A7897" i="19" s="1"/>
  <c r="D7897" i="19"/>
  <c r="C7897" i="19"/>
  <c r="H7896" i="19"/>
  <c r="G7896" i="19"/>
  <c r="F7896" i="19"/>
  <c r="E7896" i="19"/>
  <c r="D7896" i="19"/>
  <c r="C7896" i="19"/>
  <c r="H7895" i="19"/>
  <c r="G7895" i="19"/>
  <c r="F7895" i="19"/>
  <c r="E7895" i="19"/>
  <c r="D7895" i="19"/>
  <c r="C7895" i="19"/>
  <c r="A7895" i="19" s="1"/>
  <c r="H7894" i="19"/>
  <c r="G7894" i="19"/>
  <c r="F7894" i="19"/>
  <c r="E7894" i="19"/>
  <c r="D7894" i="19"/>
  <c r="A7894" i="19" s="1"/>
  <c r="C7894" i="19"/>
  <c r="H7893" i="19"/>
  <c r="G7893" i="19"/>
  <c r="F7893" i="19"/>
  <c r="E7893" i="19"/>
  <c r="D7893" i="19"/>
  <c r="C7893" i="19"/>
  <c r="H7892" i="19"/>
  <c r="G7892" i="19"/>
  <c r="F7892" i="19"/>
  <c r="E7892" i="19"/>
  <c r="D7892" i="19"/>
  <c r="C7892" i="19"/>
  <c r="A7892" i="19"/>
  <c r="H7891" i="19"/>
  <c r="G7891" i="19"/>
  <c r="F7891" i="19"/>
  <c r="E7891" i="19"/>
  <c r="D7891" i="19"/>
  <c r="C7891" i="19"/>
  <c r="H7890" i="19"/>
  <c r="G7890" i="19"/>
  <c r="F7890" i="19"/>
  <c r="E7890" i="19"/>
  <c r="D7890" i="19"/>
  <c r="C7890" i="19"/>
  <c r="H7889" i="19"/>
  <c r="G7889" i="19"/>
  <c r="F7889" i="19"/>
  <c r="E7889" i="19"/>
  <c r="D7889" i="19"/>
  <c r="C7889" i="19"/>
  <c r="A7889" i="19" s="1"/>
  <c r="H7888" i="19"/>
  <c r="G7888" i="19"/>
  <c r="F7888" i="19"/>
  <c r="E7888" i="19"/>
  <c r="D7888" i="19"/>
  <c r="C7888" i="19"/>
  <c r="A7888" i="19" s="1"/>
  <c r="H7887" i="19"/>
  <c r="G7887" i="19"/>
  <c r="F7887" i="19"/>
  <c r="E7887" i="19"/>
  <c r="D7887" i="19"/>
  <c r="C7887" i="19"/>
  <c r="H7886" i="19"/>
  <c r="G7886" i="19"/>
  <c r="F7886" i="19"/>
  <c r="E7886" i="19"/>
  <c r="A7886" i="19" s="1"/>
  <c r="D7886" i="19"/>
  <c r="C7886" i="19"/>
  <c r="H7885" i="19"/>
  <c r="G7885" i="19"/>
  <c r="F7885" i="19"/>
  <c r="E7885" i="19"/>
  <c r="D7885" i="19"/>
  <c r="C7885" i="19"/>
  <c r="A7885" i="19" s="1"/>
  <c r="H7884" i="19"/>
  <c r="G7884" i="19"/>
  <c r="F7884" i="19"/>
  <c r="E7884" i="19"/>
  <c r="D7884" i="19"/>
  <c r="A7884" i="19" s="1"/>
  <c r="C7884" i="19"/>
  <c r="H7883" i="19"/>
  <c r="G7883" i="19"/>
  <c r="F7883" i="19"/>
  <c r="E7883" i="19"/>
  <c r="D7883" i="19"/>
  <c r="A7883" i="19" s="1"/>
  <c r="C7883" i="19"/>
  <c r="H7882" i="19"/>
  <c r="G7882" i="19"/>
  <c r="F7882" i="19"/>
  <c r="E7882" i="19"/>
  <c r="D7882" i="19"/>
  <c r="C7882" i="19"/>
  <c r="H7881" i="19"/>
  <c r="G7881" i="19"/>
  <c r="F7881" i="19"/>
  <c r="E7881" i="19"/>
  <c r="D7881" i="19"/>
  <c r="C7881" i="19"/>
  <c r="H7880" i="19"/>
  <c r="G7880" i="19"/>
  <c r="F7880" i="19"/>
  <c r="E7880" i="19"/>
  <c r="D7880" i="19"/>
  <c r="C7880" i="19"/>
  <c r="A7880" i="19"/>
  <c r="H7879" i="19"/>
  <c r="G7879" i="19"/>
  <c r="F7879" i="19"/>
  <c r="E7879" i="19"/>
  <c r="D7879" i="19"/>
  <c r="C7879" i="19"/>
  <c r="A7879" i="19" s="1"/>
  <c r="H7878" i="19"/>
  <c r="G7878" i="19"/>
  <c r="F7878" i="19"/>
  <c r="E7878" i="19"/>
  <c r="D7878" i="19"/>
  <c r="A7878" i="19" s="1"/>
  <c r="C7878" i="19"/>
  <c r="H7877" i="19"/>
  <c r="G7877" i="19"/>
  <c r="F7877" i="19"/>
  <c r="E7877" i="19"/>
  <c r="D7877" i="19"/>
  <c r="C7877" i="19"/>
  <c r="H7876" i="19"/>
  <c r="G7876" i="19"/>
  <c r="F7876" i="19"/>
  <c r="E7876" i="19"/>
  <c r="D7876" i="19"/>
  <c r="A7876" i="19" s="1"/>
  <c r="C7876" i="19"/>
  <c r="H7875" i="19"/>
  <c r="G7875" i="19"/>
  <c r="F7875" i="19"/>
  <c r="E7875" i="19"/>
  <c r="D7875" i="19"/>
  <c r="C7875" i="19"/>
  <c r="H7874" i="19"/>
  <c r="G7874" i="19"/>
  <c r="F7874" i="19"/>
  <c r="E7874" i="19"/>
  <c r="D7874" i="19"/>
  <c r="C7874" i="19"/>
  <c r="H7873" i="19"/>
  <c r="G7873" i="19"/>
  <c r="F7873" i="19"/>
  <c r="E7873" i="19"/>
  <c r="D7873" i="19"/>
  <c r="A7873" i="19" s="1"/>
  <c r="C7873" i="19"/>
  <c r="H7872" i="19"/>
  <c r="G7872" i="19"/>
  <c r="F7872" i="19"/>
  <c r="E7872" i="19"/>
  <c r="D7872" i="19"/>
  <c r="A7872" i="19" s="1"/>
  <c r="C7872" i="19"/>
  <c r="H7871" i="19"/>
  <c r="G7871" i="19"/>
  <c r="F7871" i="19"/>
  <c r="E7871" i="19"/>
  <c r="D7871" i="19"/>
  <c r="C7871" i="19"/>
  <c r="A7871" i="19"/>
  <c r="H7870" i="19"/>
  <c r="G7870" i="19"/>
  <c r="F7870" i="19"/>
  <c r="E7870" i="19"/>
  <c r="D7870" i="19"/>
  <c r="C7870" i="19"/>
  <c r="A7870" i="19"/>
  <c r="H7869" i="19"/>
  <c r="G7869" i="19"/>
  <c r="F7869" i="19"/>
  <c r="E7869" i="19"/>
  <c r="D7869" i="19"/>
  <c r="C7869" i="19"/>
  <c r="H7868" i="19"/>
  <c r="G7868" i="19"/>
  <c r="F7868" i="19"/>
  <c r="E7868" i="19"/>
  <c r="D7868" i="19"/>
  <c r="C7868" i="19"/>
  <c r="A7868" i="19" s="1"/>
  <c r="H7867" i="19"/>
  <c r="G7867" i="19"/>
  <c r="F7867" i="19"/>
  <c r="E7867" i="19"/>
  <c r="D7867" i="19"/>
  <c r="C7867" i="19"/>
  <c r="H7866" i="19"/>
  <c r="G7866" i="19"/>
  <c r="F7866" i="19"/>
  <c r="E7866" i="19"/>
  <c r="D7866" i="19"/>
  <c r="A7866" i="19" s="1"/>
  <c r="C7866" i="19"/>
  <c r="H7865" i="19"/>
  <c r="G7865" i="19"/>
  <c r="F7865" i="19"/>
  <c r="E7865" i="19"/>
  <c r="D7865" i="19"/>
  <c r="C7865" i="19"/>
  <c r="H7864" i="19"/>
  <c r="G7864" i="19"/>
  <c r="F7864" i="19"/>
  <c r="E7864" i="19"/>
  <c r="D7864" i="19"/>
  <c r="C7864" i="19"/>
  <c r="H7863" i="19"/>
  <c r="G7863" i="19"/>
  <c r="F7863" i="19"/>
  <c r="E7863" i="19"/>
  <c r="D7863" i="19"/>
  <c r="C7863" i="19"/>
  <c r="H7862" i="19"/>
  <c r="G7862" i="19"/>
  <c r="F7862" i="19"/>
  <c r="E7862" i="19"/>
  <c r="D7862" i="19"/>
  <c r="A7862" i="19" s="1"/>
  <c r="C7862" i="19"/>
  <c r="H7861" i="19"/>
  <c r="G7861" i="19"/>
  <c r="F7861" i="19"/>
  <c r="E7861" i="19"/>
  <c r="D7861" i="19"/>
  <c r="A7861" i="19" s="1"/>
  <c r="C7861" i="19"/>
  <c r="H7860" i="19"/>
  <c r="G7860" i="19"/>
  <c r="F7860" i="19"/>
  <c r="E7860" i="19"/>
  <c r="D7860" i="19"/>
  <c r="C7860" i="19"/>
  <c r="A7860" i="19" s="1"/>
  <c r="H7859" i="19"/>
  <c r="G7859" i="19"/>
  <c r="F7859" i="19"/>
  <c r="E7859" i="19"/>
  <c r="D7859" i="19"/>
  <c r="A7859" i="19" s="1"/>
  <c r="C7859" i="19"/>
  <c r="H7858" i="19"/>
  <c r="G7858" i="19"/>
  <c r="F7858" i="19"/>
  <c r="E7858" i="19"/>
  <c r="D7858" i="19"/>
  <c r="A7858" i="19" s="1"/>
  <c r="C7858" i="19"/>
  <c r="H7857" i="19"/>
  <c r="G7857" i="19"/>
  <c r="F7857" i="19"/>
  <c r="E7857" i="19"/>
  <c r="D7857" i="19"/>
  <c r="C7857" i="19"/>
  <c r="A7857" i="19"/>
  <c r="H7856" i="19"/>
  <c r="G7856" i="19"/>
  <c r="F7856" i="19"/>
  <c r="E7856" i="19"/>
  <c r="D7856" i="19"/>
  <c r="C7856" i="19"/>
  <c r="H7855" i="19"/>
  <c r="G7855" i="19"/>
  <c r="F7855" i="19"/>
  <c r="E7855" i="19"/>
  <c r="D7855" i="19"/>
  <c r="C7855" i="19"/>
  <c r="A7855" i="19" s="1"/>
  <c r="H7854" i="19"/>
  <c r="G7854" i="19"/>
  <c r="F7854" i="19"/>
  <c r="E7854" i="19"/>
  <c r="D7854" i="19"/>
  <c r="C7854" i="19"/>
  <c r="A7854" i="19"/>
  <c r="H7853" i="19"/>
  <c r="G7853" i="19"/>
  <c r="F7853" i="19"/>
  <c r="E7853" i="19"/>
  <c r="D7853" i="19"/>
  <c r="C7853" i="19"/>
  <c r="H7852" i="19"/>
  <c r="G7852" i="19"/>
  <c r="F7852" i="19"/>
  <c r="E7852" i="19"/>
  <c r="D7852" i="19"/>
  <c r="C7852" i="19"/>
  <c r="H7851" i="19"/>
  <c r="G7851" i="19"/>
  <c r="F7851" i="19"/>
  <c r="E7851" i="19"/>
  <c r="D7851" i="19"/>
  <c r="C7851" i="19"/>
  <c r="A7851" i="19" s="1"/>
  <c r="H7850" i="19"/>
  <c r="G7850" i="19"/>
  <c r="F7850" i="19"/>
  <c r="E7850" i="19"/>
  <c r="D7850" i="19"/>
  <c r="A7850" i="19" s="1"/>
  <c r="C7850" i="19"/>
  <c r="H7849" i="19"/>
  <c r="G7849" i="19"/>
  <c r="F7849" i="19"/>
  <c r="E7849" i="19"/>
  <c r="D7849" i="19"/>
  <c r="A7849" i="19" s="1"/>
  <c r="C7849" i="19"/>
  <c r="H7848" i="19"/>
  <c r="G7848" i="19"/>
  <c r="F7848" i="19"/>
  <c r="E7848" i="19"/>
  <c r="D7848" i="19"/>
  <c r="C7848" i="19"/>
  <c r="A7848" i="19"/>
  <c r="H7847" i="19"/>
  <c r="G7847" i="19"/>
  <c r="F7847" i="19"/>
  <c r="E7847" i="19"/>
  <c r="D7847" i="19"/>
  <c r="C7847" i="19"/>
  <c r="H7846" i="19"/>
  <c r="G7846" i="19"/>
  <c r="F7846" i="19"/>
  <c r="E7846" i="19"/>
  <c r="D7846" i="19"/>
  <c r="C7846" i="19"/>
  <c r="H7845" i="19"/>
  <c r="G7845" i="19"/>
  <c r="F7845" i="19"/>
  <c r="E7845" i="19"/>
  <c r="D7845" i="19"/>
  <c r="C7845" i="19"/>
  <c r="A7845" i="19" s="1"/>
  <c r="H7844" i="19"/>
  <c r="G7844" i="19"/>
  <c r="F7844" i="19"/>
  <c r="E7844" i="19"/>
  <c r="D7844" i="19"/>
  <c r="A7844" i="19" s="1"/>
  <c r="C7844" i="19"/>
  <c r="H7843" i="19"/>
  <c r="G7843" i="19"/>
  <c r="F7843" i="19"/>
  <c r="E7843" i="19"/>
  <c r="D7843" i="19"/>
  <c r="C7843" i="19"/>
  <c r="H7842" i="19"/>
  <c r="G7842" i="19"/>
  <c r="F7842" i="19"/>
  <c r="E7842" i="19"/>
  <c r="D7842" i="19"/>
  <c r="A7842" i="19" s="1"/>
  <c r="C7842" i="19"/>
  <c r="H7841" i="19"/>
  <c r="G7841" i="19"/>
  <c r="F7841" i="19"/>
  <c r="E7841" i="19"/>
  <c r="D7841" i="19"/>
  <c r="C7841" i="19"/>
  <c r="H7840" i="19"/>
  <c r="G7840" i="19"/>
  <c r="F7840" i="19"/>
  <c r="E7840" i="19"/>
  <c r="D7840" i="19"/>
  <c r="C7840" i="19"/>
  <c r="H7839" i="19"/>
  <c r="G7839" i="19"/>
  <c r="F7839" i="19"/>
  <c r="E7839" i="19"/>
  <c r="D7839" i="19"/>
  <c r="C7839" i="19"/>
  <c r="H7838" i="19"/>
  <c r="G7838" i="19"/>
  <c r="F7838" i="19"/>
  <c r="E7838" i="19"/>
  <c r="D7838" i="19"/>
  <c r="C7838" i="19"/>
  <c r="H7837" i="19"/>
  <c r="G7837" i="19"/>
  <c r="F7837" i="19"/>
  <c r="E7837" i="19"/>
  <c r="A7837" i="19" s="1"/>
  <c r="D7837" i="19"/>
  <c r="C7837" i="19"/>
  <c r="H7836" i="19"/>
  <c r="G7836" i="19"/>
  <c r="F7836" i="19"/>
  <c r="E7836" i="19"/>
  <c r="D7836" i="19"/>
  <c r="C7836" i="19"/>
  <c r="A7836" i="19"/>
  <c r="H7835" i="19"/>
  <c r="G7835" i="19"/>
  <c r="F7835" i="19"/>
  <c r="E7835" i="19"/>
  <c r="D7835" i="19"/>
  <c r="C7835" i="19"/>
  <c r="H7834" i="19"/>
  <c r="G7834" i="19"/>
  <c r="F7834" i="19"/>
  <c r="E7834" i="19"/>
  <c r="D7834" i="19"/>
  <c r="C7834" i="19"/>
  <c r="H7833" i="19"/>
  <c r="G7833" i="19"/>
  <c r="F7833" i="19"/>
  <c r="E7833" i="19"/>
  <c r="D7833" i="19"/>
  <c r="C7833" i="19"/>
  <c r="H7832" i="19"/>
  <c r="G7832" i="19"/>
  <c r="F7832" i="19"/>
  <c r="E7832" i="19"/>
  <c r="D7832" i="19"/>
  <c r="C7832" i="19"/>
  <c r="A7832" i="19" s="1"/>
  <c r="H7831" i="19"/>
  <c r="G7831" i="19"/>
  <c r="F7831" i="19"/>
  <c r="E7831" i="19"/>
  <c r="D7831" i="19"/>
  <c r="A7831" i="19" s="1"/>
  <c r="C7831" i="19"/>
  <c r="H7830" i="19"/>
  <c r="G7830" i="19"/>
  <c r="F7830" i="19"/>
  <c r="E7830" i="19"/>
  <c r="D7830" i="19"/>
  <c r="A7830" i="19" s="1"/>
  <c r="C7830" i="19"/>
  <c r="H7829" i="19"/>
  <c r="G7829" i="19"/>
  <c r="F7829" i="19"/>
  <c r="E7829" i="19"/>
  <c r="D7829" i="19"/>
  <c r="A7829" i="19" s="1"/>
  <c r="C7829" i="19"/>
  <c r="H7828" i="19"/>
  <c r="G7828" i="19"/>
  <c r="F7828" i="19"/>
  <c r="E7828" i="19"/>
  <c r="D7828" i="19"/>
  <c r="C7828" i="19"/>
  <c r="H7827" i="19"/>
  <c r="G7827" i="19"/>
  <c r="F7827" i="19"/>
  <c r="E7827" i="19"/>
  <c r="D7827" i="19"/>
  <c r="C7827" i="19"/>
  <c r="H7826" i="19"/>
  <c r="G7826" i="19"/>
  <c r="F7826" i="19"/>
  <c r="E7826" i="19"/>
  <c r="D7826" i="19"/>
  <c r="C7826" i="19"/>
  <c r="A7826" i="19" s="1"/>
  <c r="H7825" i="19"/>
  <c r="G7825" i="19"/>
  <c r="F7825" i="19"/>
  <c r="E7825" i="19"/>
  <c r="D7825" i="19"/>
  <c r="A7825" i="19" s="1"/>
  <c r="C7825" i="19"/>
  <c r="H7824" i="19"/>
  <c r="G7824" i="19"/>
  <c r="F7824" i="19"/>
  <c r="E7824" i="19"/>
  <c r="D7824" i="19"/>
  <c r="A7824" i="19" s="1"/>
  <c r="C7824" i="19"/>
  <c r="H7823" i="19"/>
  <c r="G7823" i="19"/>
  <c r="F7823" i="19"/>
  <c r="E7823" i="19"/>
  <c r="D7823" i="19"/>
  <c r="C7823" i="19"/>
  <c r="A7823" i="19" s="1"/>
  <c r="H7822" i="19"/>
  <c r="G7822" i="19"/>
  <c r="F7822" i="19"/>
  <c r="E7822" i="19"/>
  <c r="D7822" i="19"/>
  <c r="C7822" i="19"/>
  <c r="H7821" i="19"/>
  <c r="G7821" i="19"/>
  <c r="F7821" i="19"/>
  <c r="E7821" i="19"/>
  <c r="D7821" i="19"/>
  <c r="C7821" i="19"/>
  <c r="H7820" i="19"/>
  <c r="G7820" i="19"/>
  <c r="F7820" i="19"/>
  <c r="E7820" i="19"/>
  <c r="A7820" i="19" s="1"/>
  <c r="D7820" i="19"/>
  <c r="C7820" i="19"/>
  <c r="H7819" i="19"/>
  <c r="G7819" i="19"/>
  <c r="F7819" i="19"/>
  <c r="E7819" i="19"/>
  <c r="D7819" i="19"/>
  <c r="C7819" i="19"/>
  <c r="H7818" i="19"/>
  <c r="G7818" i="19"/>
  <c r="F7818" i="19"/>
  <c r="E7818" i="19"/>
  <c r="D7818" i="19"/>
  <c r="C7818" i="19"/>
  <c r="H7817" i="19"/>
  <c r="G7817" i="19"/>
  <c r="F7817" i="19"/>
  <c r="E7817" i="19"/>
  <c r="D7817" i="19"/>
  <c r="C7817" i="19"/>
  <c r="A7817" i="19"/>
  <c r="H7816" i="19"/>
  <c r="G7816" i="19"/>
  <c r="F7816" i="19"/>
  <c r="E7816" i="19"/>
  <c r="D7816" i="19"/>
  <c r="C7816" i="19"/>
  <c r="H7815" i="19"/>
  <c r="G7815" i="19"/>
  <c r="F7815" i="19"/>
  <c r="E7815" i="19"/>
  <c r="D7815" i="19"/>
  <c r="C7815" i="19"/>
  <c r="H7814" i="19"/>
  <c r="G7814" i="19"/>
  <c r="F7814" i="19"/>
  <c r="E7814" i="19"/>
  <c r="D7814" i="19"/>
  <c r="C7814" i="19"/>
  <c r="A7814" i="19" s="1"/>
  <c r="H7813" i="19"/>
  <c r="G7813" i="19"/>
  <c r="F7813" i="19"/>
  <c r="E7813" i="19"/>
  <c r="D7813" i="19"/>
  <c r="A7813" i="19" s="1"/>
  <c r="C7813" i="19"/>
  <c r="H7812" i="19"/>
  <c r="G7812" i="19"/>
  <c r="F7812" i="19"/>
  <c r="E7812" i="19"/>
  <c r="D7812" i="19"/>
  <c r="A7812" i="19" s="1"/>
  <c r="C7812" i="19"/>
  <c r="H7811" i="19"/>
  <c r="G7811" i="19"/>
  <c r="F7811" i="19"/>
  <c r="E7811" i="19"/>
  <c r="D7811" i="19"/>
  <c r="A7811" i="19" s="1"/>
  <c r="C7811" i="19"/>
  <c r="H7810" i="19"/>
  <c r="G7810" i="19"/>
  <c r="F7810" i="19"/>
  <c r="E7810" i="19"/>
  <c r="D7810" i="19"/>
  <c r="C7810" i="19"/>
  <c r="H7809" i="19"/>
  <c r="G7809" i="19"/>
  <c r="F7809" i="19"/>
  <c r="E7809" i="19"/>
  <c r="D7809" i="19"/>
  <c r="C7809" i="19"/>
  <c r="H7808" i="19"/>
  <c r="G7808" i="19"/>
  <c r="F7808" i="19"/>
  <c r="E7808" i="19"/>
  <c r="D7808" i="19"/>
  <c r="C7808" i="19"/>
  <c r="A7808" i="19" s="1"/>
  <c r="H7807" i="19"/>
  <c r="G7807" i="19"/>
  <c r="F7807" i="19"/>
  <c r="E7807" i="19"/>
  <c r="D7807" i="19"/>
  <c r="A7807" i="19" s="1"/>
  <c r="C7807" i="19"/>
  <c r="H7806" i="19"/>
  <c r="G7806" i="19"/>
  <c r="F7806" i="19"/>
  <c r="E7806" i="19"/>
  <c r="D7806" i="19"/>
  <c r="A7806" i="19" s="1"/>
  <c r="C7806" i="19"/>
  <c r="H7805" i="19"/>
  <c r="G7805" i="19"/>
  <c r="F7805" i="19"/>
  <c r="E7805" i="19"/>
  <c r="D7805" i="19"/>
  <c r="C7805" i="19"/>
  <c r="A7805" i="19" s="1"/>
  <c r="H7804" i="19"/>
  <c r="G7804" i="19"/>
  <c r="F7804" i="19"/>
  <c r="E7804" i="19"/>
  <c r="D7804" i="19"/>
  <c r="C7804" i="19"/>
  <c r="H7803" i="19"/>
  <c r="G7803" i="19"/>
  <c r="F7803" i="19"/>
  <c r="E7803" i="19"/>
  <c r="D7803" i="19"/>
  <c r="C7803" i="19"/>
  <c r="H7802" i="19"/>
  <c r="G7802" i="19"/>
  <c r="F7802" i="19"/>
  <c r="E7802" i="19"/>
  <c r="A7802" i="19" s="1"/>
  <c r="D7802" i="19"/>
  <c r="C7802" i="19"/>
  <c r="H7801" i="19"/>
  <c r="G7801" i="19"/>
  <c r="F7801" i="19"/>
  <c r="E7801" i="19"/>
  <c r="D7801" i="19"/>
  <c r="C7801" i="19"/>
  <c r="H7800" i="19"/>
  <c r="G7800" i="19"/>
  <c r="F7800" i="19"/>
  <c r="E7800" i="19"/>
  <c r="D7800" i="19"/>
  <c r="C7800" i="19"/>
  <c r="H7799" i="19"/>
  <c r="G7799" i="19"/>
  <c r="F7799" i="19"/>
  <c r="E7799" i="19"/>
  <c r="D7799" i="19"/>
  <c r="C7799" i="19"/>
  <c r="A7799" i="19"/>
  <c r="H7798" i="19"/>
  <c r="G7798" i="19"/>
  <c r="F7798" i="19"/>
  <c r="E7798" i="19"/>
  <c r="D7798" i="19"/>
  <c r="C7798" i="19"/>
  <c r="H7797" i="19"/>
  <c r="G7797" i="19"/>
  <c r="F7797" i="19"/>
  <c r="E7797" i="19"/>
  <c r="D7797" i="19"/>
  <c r="C7797" i="19"/>
  <c r="H7796" i="19"/>
  <c r="G7796" i="19"/>
  <c r="F7796" i="19"/>
  <c r="E7796" i="19"/>
  <c r="D7796" i="19"/>
  <c r="C7796" i="19"/>
  <c r="A7796" i="19" s="1"/>
  <c r="H7795" i="19"/>
  <c r="G7795" i="19"/>
  <c r="F7795" i="19"/>
  <c r="E7795" i="19"/>
  <c r="D7795" i="19"/>
  <c r="A7795" i="19" s="1"/>
  <c r="C7795" i="19"/>
  <c r="H7794" i="19"/>
  <c r="G7794" i="19"/>
  <c r="F7794" i="19"/>
  <c r="E7794" i="19"/>
  <c r="D7794" i="19"/>
  <c r="A7794" i="19" s="1"/>
  <c r="C7794" i="19"/>
  <c r="H7793" i="19"/>
  <c r="G7793" i="19"/>
  <c r="F7793" i="19"/>
  <c r="E7793" i="19"/>
  <c r="D7793" i="19"/>
  <c r="A7793" i="19" s="1"/>
  <c r="C7793" i="19"/>
  <c r="H7792" i="19"/>
  <c r="G7792" i="19"/>
  <c r="F7792" i="19"/>
  <c r="E7792" i="19"/>
  <c r="D7792" i="19"/>
  <c r="C7792" i="19"/>
  <c r="H7791" i="19"/>
  <c r="G7791" i="19"/>
  <c r="F7791" i="19"/>
  <c r="E7791" i="19"/>
  <c r="D7791" i="19"/>
  <c r="C7791" i="19"/>
  <c r="H7790" i="19"/>
  <c r="G7790" i="19"/>
  <c r="F7790" i="19"/>
  <c r="E7790" i="19"/>
  <c r="D7790" i="19"/>
  <c r="C7790" i="19"/>
  <c r="A7790" i="19" s="1"/>
  <c r="H7789" i="19"/>
  <c r="G7789" i="19"/>
  <c r="F7789" i="19"/>
  <c r="E7789" i="19"/>
  <c r="D7789" i="19"/>
  <c r="A7789" i="19" s="1"/>
  <c r="C7789" i="19"/>
  <c r="H7788" i="19"/>
  <c r="G7788" i="19"/>
  <c r="F7788" i="19"/>
  <c r="E7788" i="19"/>
  <c r="D7788" i="19"/>
  <c r="A7788" i="19" s="1"/>
  <c r="C7788" i="19"/>
  <c r="H7787" i="19"/>
  <c r="G7787" i="19"/>
  <c r="F7787" i="19"/>
  <c r="E7787" i="19"/>
  <c r="D7787" i="19"/>
  <c r="C7787" i="19"/>
  <c r="A7787" i="19" s="1"/>
  <c r="H7786" i="19"/>
  <c r="G7786" i="19"/>
  <c r="F7786" i="19"/>
  <c r="E7786" i="19"/>
  <c r="D7786" i="19"/>
  <c r="C7786" i="19"/>
  <c r="H7785" i="19"/>
  <c r="G7785" i="19"/>
  <c r="F7785" i="19"/>
  <c r="E7785" i="19"/>
  <c r="D7785" i="19"/>
  <c r="C7785" i="19"/>
  <c r="H7784" i="19"/>
  <c r="G7784" i="19"/>
  <c r="F7784" i="19"/>
  <c r="E7784" i="19"/>
  <c r="A7784" i="19" s="1"/>
  <c r="D7784" i="19"/>
  <c r="C7784" i="19"/>
  <c r="H7783" i="19"/>
  <c r="G7783" i="19"/>
  <c r="F7783" i="19"/>
  <c r="E7783" i="19"/>
  <c r="D7783" i="19"/>
  <c r="C7783" i="19"/>
  <c r="H7782" i="19"/>
  <c r="G7782" i="19"/>
  <c r="F7782" i="19"/>
  <c r="E7782" i="19"/>
  <c r="D7782" i="19"/>
  <c r="C7782" i="19"/>
  <c r="H7781" i="19"/>
  <c r="G7781" i="19"/>
  <c r="F7781" i="19"/>
  <c r="E7781" i="19"/>
  <c r="D7781" i="19"/>
  <c r="C7781" i="19"/>
  <c r="A7781" i="19"/>
  <c r="H7780" i="19"/>
  <c r="G7780" i="19"/>
  <c r="F7780" i="19"/>
  <c r="E7780" i="19"/>
  <c r="D7780" i="19"/>
  <c r="C7780" i="19"/>
  <c r="H7779" i="19"/>
  <c r="G7779" i="19"/>
  <c r="F7779" i="19"/>
  <c r="E7779" i="19"/>
  <c r="D7779" i="19"/>
  <c r="C7779" i="19"/>
  <c r="H7778" i="19"/>
  <c r="G7778" i="19"/>
  <c r="F7778" i="19"/>
  <c r="E7778" i="19"/>
  <c r="D7778" i="19"/>
  <c r="C7778" i="19"/>
  <c r="A7778" i="19" s="1"/>
  <c r="H7777" i="19"/>
  <c r="G7777" i="19"/>
  <c r="F7777" i="19"/>
  <c r="E7777" i="19"/>
  <c r="D7777" i="19"/>
  <c r="A7777" i="19" s="1"/>
  <c r="C7777" i="19"/>
  <c r="H7776" i="19"/>
  <c r="G7776" i="19"/>
  <c r="F7776" i="19"/>
  <c r="E7776" i="19"/>
  <c r="D7776" i="19"/>
  <c r="A7776" i="19" s="1"/>
  <c r="C7776" i="19"/>
  <c r="H7775" i="19"/>
  <c r="G7775" i="19"/>
  <c r="F7775" i="19"/>
  <c r="E7775" i="19"/>
  <c r="D7775" i="19"/>
  <c r="A7775" i="19" s="1"/>
  <c r="C7775" i="19"/>
  <c r="H7774" i="19"/>
  <c r="G7774" i="19"/>
  <c r="F7774" i="19"/>
  <c r="E7774" i="19"/>
  <c r="D7774" i="19"/>
  <c r="C7774" i="19"/>
  <c r="H7773" i="19"/>
  <c r="G7773" i="19"/>
  <c r="F7773" i="19"/>
  <c r="E7773" i="19"/>
  <c r="D7773" i="19"/>
  <c r="C7773" i="19"/>
  <c r="H7772" i="19"/>
  <c r="G7772" i="19"/>
  <c r="F7772" i="19"/>
  <c r="E7772" i="19"/>
  <c r="D7772" i="19"/>
  <c r="C7772" i="19"/>
  <c r="A7772" i="19" s="1"/>
  <c r="H7771" i="19"/>
  <c r="G7771" i="19"/>
  <c r="F7771" i="19"/>
  <c r="E7771" i="19"/>
  <c r="D7771" i="19"/>
  <c r="A7771" i="19" s="1"/>
  <c r="C7771" i="19"/>
  <c r="H7770" i="19"/>
  <c r="G7770" i="19"/>
  <c r="F7770" i="19"/>
  <c r="E7770" i="19"/>
  <c r="D7770" i="19"/>
  <c r="A7770" i="19" s="1"/>
  <c r="C7770" i="19"/>
  <c r="H7769" i="19"/>
  <c r="G7769" i="19"/>
  <c r="F7769" i="19"/>
  <c r="E7769" i="19"/>
  <c r="D7769" i="19"/>
  <c r="C7769" i="19"/>
  <c r="A7769" i="19" s="1"/>
  <c r="H7768" i="19"/>
  <c r="G7768" i="19"/>
  <c r="F7768" i="19"/>
  <c r="E7768" i="19"/>
  <c r="D7768" i="19"/>
  <c r="C7768" i="19"/>
  <c r="H7767" i="19"/>
  <c r="G7767" i="19"/>
  <c r="F7767" i="19"/>
  <c r="E7767" i="19"/>
  <c r="D7767" i="19"/>
  <c r="C7767" i="19"/>
  <c r="H7766" i="19"/>
  <c r="G7766" i="19"/>
  <c r="F7766" i="19"/>
  <c r="E7766" i="19"/>
  <c r="A7766" i="19" s="1"/>
  <c r="D7766" i="19"/>
  <c r="C7766" i="19"/>
  <c r="H7765" i="19"/>
  <c r="G7765" i="19"/>
  <c r="F7765" i="19"/>
  <c r="E7765" i="19"/>
  <c r="D7765" i="19"/>
  <c r="C7765" i="19"/>
  <c r="H7764" i="19"/>
  <c r="G7764" i="19"/>
  <c r="F7764" i="19"/>
  <c r="E7764" i="19"/>
  <c r="D7764" i="19"/>
  <c r="C7764" i="19"/>
  <c r="H7763" i="19"/>
  <c r="G7763" i="19"/>
  <c r="F7763" i="19"/>
  <c r="E7763" i="19"/>
  <c r="D7763" i="19"/>
  <c r="C7763" i="19"/>
  <c r="A7763" i="19"/>
  <c r="H7762" i="19"/>
  <c r="G7762" i="19"/>
  <c r="F7762" i="19"/>
  <c r="E7762" i="19"/>
  <c r="D7762" i="19"/>
  <c r="C7762" i="19"/>
  <c r="H7761" i="19"/>
  <c r="G7761" i="19"/>
  <c r="F7761" i="19"/>
  <c r="E7761" i="19"/>
  <c r="D7761" i="19"/>
  <c r="C7761" i="19"/>
  <c r="H7760" i="19"/>
  <c r="G7760" i="19"/>
  <c r="F7760" i="19"/>
  <c r="E7760" i="19"/>
  <c r="D7760" i="19"/>
  <c r="C7760" i="19"/>
  <c r="A7760" i="19" s="1"/>
  <c r="H7759" i="19"/>
  <c r="G7759" i="19"/>
  <c r="F7759" i="19"/>
  <c r="E7759" i="19"/>
  <c r="D7759" i="19"/>
  <c r="A7759" i="19" s="1"/>
  <c r="C7759" i="19"/>
  <c r="H7758" i="19"/>
  <c r="G7758" i="19"/>
  <c r="F7758" i="19"/>
  <c r="E7758" i="19"/>
  <c r="D7758" i="19"/>
  <c r="A7758" i="19" s="1"/>
  <c r="C7758" i="19"/>
  <c r="H7757" i="19"/>
  <c r="G7757" i="19"/>
  <c r="F7757" i="19"/>
  <c r="E7757" i="19"/>
  <c r="D7757" i="19"/>
  <c r="A7757" i="19" s="1"/>
  <c r="C7757" i="19"/>
  <c r="H7756" i="19"/>
  <c r="G7756" i="19"/>
  <c r="F7756" i="19"/>
  <c r="E7756" i="19"/>
  <c r="D7756" i="19"/>
  <c r="C7756" i="19"/>
  <c r="H7755" i="19"/>
  <c r="G7755" i="19"/>
  <c r="F7755" i="19"/>
  <c r="E7755" i="19"/>
  <c r="D7755" i="19"/>
  <c r="C7755" i="19"/>
  <c r="H7754" i="19"/>
  <c r="G7754" i="19"/>
  <c r="F7754" i="19"/>
  <c r="E7754" i="19"/>
  <c r="D7754" i="19"/>
  <c r="C7754" i="19"/>
  <c r="A7754" i="19" s="1"/>
  <c r="H7753" i="19"/>
  <c r="G7753" i="19"/>
  <c r="F7753" i="19"/>
  <c r="E7753" i="19"/>
  <c r="D7753" i="19"/>
  <c r="A7753" i="19" s="1"/>
  <c r="C7753" i="19"/>
  <c r="H7752" i="19"/>
  <c r="G7752" i="19"/>
  <c r="F7752" i="19"/>
  <c r="E7752" i="19"/>
  <c r="D7752" i="19"/>
  <c r="A7752" i="19" s="1"/>
  <c r="C7752" i="19"/>
  <c r="H7751" i="19"/>
  <c r="G7751" i="19"/>
  <c r="F7751" i="19"/>
  <c r="E7751" i="19"/>
  <c r="D7751" i="19"/>
  <c r="C7751" i="19"/>
  <c r="A7751" i="19" s="1"/>
  <c r="H7750" i="19"/>
  <c r="G7750" i="19"/>
  <c r="F7750" i="19"/>
  <c r="E7750" i="19"/>
  <c r="D7750" i="19"/>
  <c r="C7750" i="19"/>
  <c r="H7749" i="19"/>
  <c r="G7749" i="19"/>
  <c r="F7749" i="19"/>
  <c r="E7749" i="19"/>
  <c r="D7749" i="19"/>
  <c r="C7749" i="19"/>
  <c r="H7748" i="19"/>
  <c r="G7748" i="19"/>
  <c r="F7748" i="19"/>
  <c r="E7748" i="19"/>
  <c r="A7748" i="19" s="1"/>
  <c r="D7748" i="19"/>
  <c r="C7748" i="19"/>
  <c r="H7747" i="19"/>
  <c r="G7747" i="19"/>
  <c r="F7747" i="19"/>
  <c r="E7747" i="19"/>
  <c r="D7747" i="19"/>
  <c r="C7747" i="19"/>
  <c r="H7746" i="19"/>
  <c r="G7746" i="19"/>
  <c r="F7746" i="19"/>
  <c r="E7746" i="19"/>
  <c r="D7746" i="19"/>
  <c r="C7746" i="19"/>
  <c r="H7745" i="19"/>
  <c r="G7745" i="19"/>
  <c r="F7745" i="19"/>
  <c r="E7745" i="19"/>
  <c r="D7745" i="19"/>
  <c r="C7745" i="19"/>
  <c r="A7745" i="19"/>
  <c r="H7744" i="19"/>
  <c r="G7744" i="19"/>
  <c r="F7744" i="19"/>
  <c r="E7744" i="19"/>
  <c r="D7744" i="19"/>
  <c r="C7744" i="19"/>
  <c r="H7743" i="19"/>
  <c r="G7743" i="19"/>
  <c r="F7743" i="19"/>
  <c r="E7743" i="19"/>
  <c r="D7743" i="19"/>
  <c r="C7743" i="19"/>
  <c r="H7742" i="19"/>
  <c r="G7742" i="19"/>
  <c r="F7742" i="19"/>
  <c r="E7742" i="19"/>
  <c r="D7742" i="19"/>
  <c r="C7742" i="19"/>
  <c r="A7742" i="19" s="1"/>
  <c r="H7741" i="19"/>
  <c r="G7741" i="19"/>
  <c r="F7741" i="19"/>
  <c r="E7741" i="19"/>
  <c r="D7741" i="19"/>
  <c r="A7741" i="19" s="1"/>
  <c r="C7741" i="19"/>
  <c r="H7740" i="19"/>
  <c r="G7740" i="19"/>
  <c r="F7740" i="19"/>
  <c r="E7740" i="19"/>
  <c r="D7740" i="19"/>
  <c r="A7740" i="19" s="1"/>
  <c r="C7740" i="19"/>
  <c r="H7739" i="19"/>
  <c r="G7739" i="19"/>
  <c r="F7739" i="19"/>
  <c r="E7739" i="19"/>
  <c r="D7739" i="19"/>
  <c r="A7739" i="19" s="1"/>
  <c r="C7739" i="19"/>
  <c r="H7738" i="19"/>
  <c r="G7738" i="19"/>
  <c r="F7738" i="19"/>
  <c r="E7738" i="19"/>
  <c r="D7738" i="19"/>
  <c r="C7738" i="19"/>
  <c r="H7737" i="19"/>
  <c r="G7737" i="19"/>
  <c r="F7737" i="19"/>
  <c r="E7737" i="19"/>
  <c r="D7737" i="19"/>
  <c r="C7737" i="19"/>
  <c r="H7736" i="19"/>
  <c r="G7736" i="19"/>
  <c r="F7736" i="19"/>
  <c r="E7736" i="19"/>
  <c r="D7736" i="19"/>
  <c r="C7736" i="19"/>
  <c r="A7736" i="19" s="1"/>
  <c r="H7735" i="19"/>
  <c r="G7735" i="19"/>
  <c r="F7735" i="19"/>
  <c r="E7735" i="19"/>
  <c r="D7735" i="19"/>
  <c r="A7735" i="19" s="1"/>
  <c r="C7735" i="19"/>
  <c r="H7734" i="19"/>
  <c r="G7734" i="19"/>
  <c r="F7734" i="19"/>
  <c r="E7734" i="19"/>
  <c r="D7734" i="19"/>
  <c r="A7734" i="19" s="1"/>
  <c r="C7734" i="19"/>
  <c r="H7733" i="19"/>
  <c r="G7733" i="19"/>
  <c r="F7733" i="19"/>
  <c r="E7733" i="19"/>
  <c r="D7733" i="19"/>
  <c r="C7733" i="19"/>
  <c r="A7733" i="19" s="1"/>
  <c r="H7732" i="19"/>
  <c r="G7732" i="19"/>
  <c r="F7732" i="19"/>
  <c r="E7732" i="19"/>
  <c r="D7732" i="19"/>
  <c r="C7732" i="19"/>
  <c r="H7731" i="19"/>
  <c r="G7731" i="19"/>
  <c r="F7731" i="19"/>
  <c r="E7731" i="19"/>
  <c r="D7731" i="19"/>
  <c r="C7731" i="19"/>
  <c r="H7730" i="19"/>
  <c r="G7730" i="19"/>
  <c r="F7730" i="19"/>
  <c r="E7730" i="19"/>
  <c r="A7730" i="19" s="1"/>
  <c r="D7730" i="19"/>
  <c r="C7730" i="19"/>
  <c r="H7729" i="19"/>
  <c r="G7729" i="19"/>
  <c r="F7729" i="19"/>
  <c r="E7729" i="19"/>
  <c r="D7729" i="19"/>
  <c r="C7729" i="19"/>
  <c r="H7728" i="19"/>
  <c r="G7728" i="19"/>
  <c r="F7728" i="19"/>
  <c r="E7728" i="19"/>
  <c r="D7728" i="19"/>
  <c r="C7728" i="19"/>
  <c r="H7727" i="19"/>
  <c r="G7727" i="19"/>
  <c r="F7727" i="19"/>
  <c r="E7727" i="19"/>
  <c r="D7727" i="19"/>
  <c r="C7727" i="19"/>
  <c r="A7727" i="19"/>
  <c r="H7726" i="19"/>
  <c r="G7726" i="19"/>
  <c r="F7726" i="19"/>
  <c r="E7726" i="19"/>
  <c r="D7726" i="19"/>
  <c r="C7726" i="19"/>
  <c r="H7725" i="19"/>
  <c r="G7725" i="19"/>
  <c r="F7725" i="19"/>
  <c r="E7725" i="19"/>
  <c r="D7725" i="19"/>
  <c r="C7725" i="19"/>
  <c r="H7724" i="19"/>
  <c r="G7724" i="19"/>
  <c r="F7724" i="19"/>
  <c r="E7724" i="19"/>
  <c r="D7724" i="19"/>
  <c r="C7724" i="19"/>
  <c r="A7724" i="19" s="1"/>
  <c r="H7723" i="19"/>
  <c r="G7723" i="19"/>
  <c r="F7723" i="19"/>
  <c r="E7723" i="19"/>
  <c r="D7723" i="19"/>
  <c r="A7723" i="19" s="1"/>
  <c r="C7723" i="19"/>
  <c r="H7722" i="19"/>
  <c r="G7722" i="19"/>
  <c r="F7722" i="19"/>
  <c r="E7722" i="19"/>
  <c r="D7722" i="19"/>
  <c r="A7722" i="19" s="1"/>
  <c r="C7722" i="19"/>
  <c r="H7721" i="19"/>
  <c r="G7721" i="19"/>
  <c r="F7721" i="19"/>
  <c r="E7721" i="19"/>
  <c r="D7721" i="19"/>
  <c r="A7721" i="19" s="1"/>
  <c r="C7721" i="19"/>
  <c r="H7720" i="19"/>
  <c r="G7720" i="19"/>
  <c r="F7720" i="19"/>
  <c r="E7720" i="19"/>
  <c r="D7720" i="19"/>
  <c r="C7720" i="19"/>
  <c r="H7719" i="19"/>
  <c r="G7719" i="19"/>
  <c r="F7719" i="19"/>
  <c r="E7719" i="19"/>
  <c r="D7719" i="19"/>
  <c r="C7719" i="19"/>
  <c r="H7718" i="19"/>
  <c r="G7718" i="19"/>
  <c r="F7718" i="19"/>
  <c r="E7718" i="19"/>
  <c r="D7718" i="19"/>
  <c r="C7718" i="19"/>
  <c r="A7718" i="19" s="1"/>
  <c r="H7717" i="19"/>
  <c r="G7717" i="19"/>
  <c r="F7717" i="19"/>
  <c r="E7717" i="19"/>
  <c r="D7717" i="19"/>
  <c r="A7717" i="19" s="1"/>
  <c r="C7717" i="19"/>
  <c r="H7716" i="19"/>
  <c r="G7716" i="19"/>
  <c r="F7716" i="19"/>
  <c r="E7716" i="19"/>
  <c r="D7716" i="19"/>
  <c r="A7716" i="19" s="1"/>
  <c r="C7716" i="19"/>
  <c r="H7715" i="19"/>
  <c r="G7715" i="19"/>
  <c r="F7715" i="19"/>
  <c r="E7715" i="19"/>
  <c r="D7715" i="19"/>
  <c r="C7715" i="19"/>
  <c r="A7715" i="19" s="1"/>
  <c r="H7714" i="19"/>
  <c r="G7714" i="19"/>
  <c r="F7714" i="19"/>
  <c r="E7714" i="19"/>
  <c r="D7714" i="19"/>
  <c r="C7714" i="19"/>
  <c r="H7713" i="19"/>
  <c r="G7713" i="19"/>
  <c r="F7713" i="19"/>
  <c r="E7713" i="19"/>
  <c r="D7713" i="19"/>
  <c r="C7713" i="19"/>
  <c r="H7712" i="19"/>
  <c r="G7712" i="19"/>
  <c r="F7712" i="19"/>
  <c r="E7712" i="19"/>
  <c r="A7712" i="19" s="1"/>
  <c r="D7712" i="19"/>
  <c r="C7712" i="19"/>
  <c r="H7711" i="19"/>
  <c r="G7711" i="19"/>
  <c r="F7711" i="19"/>
  <c r="E7711" i="19"/>
  <c r="D7711" i="19"/>
  <c r="C7711" i="19"/>
  <c r="H7710" i="19"/>
  <c r="G7710" i="19"/>
  <c r="F7710" i="19"/>
  <c r="E7710" i="19"/>
  <c r="D7710" i="19"/>
  <c r="C7710" i="19"/>
  <c r="H7709" i="19"/>
  <c r="G7709" i="19"/>
  <c r="F7709" i="19"/>
  <c r="E7709" i="19"/>
  <c r="D7709" i="19"/>
  <c r="C7709" i="19"/>
  <c r="A7709" i="19"/>
  <c r="H7708" i="19"/>
  <c r="G7708" i="19"/>
  <c r="F7708" i="19"/>
  <c r="E7708" i="19"/>
  <c r="D7708" i="19"/>
  <c r="C7708" i="19"/>
  <c r="H7707" i="19"/>
  <c r="G7707" i="19"/>
  <c r="F7707" i="19"/>
  <c r="E7707" i="19"/>
  <c r="D7707" i="19"/>
  <c r="C7707" i="19"/>
  <c r="H7706" i="19"/>
  <c r="G7706" i="19"/>
  <c r="F7706" i="19"/>
  <c r="E7706" i="19"/>
  <c r="D7706" i="19"/>
  <c r="C7706" i="19"/>
  <c r="A7706" i="19" s="1"/>
  <c r="H7705" i="19"/>
  <c r="G7705" i="19"/>
  <c r="F7705" i="19"/>
  <c r="E7705" i="19"/>
  <c r="D7705" i="19"/>
  <c r="A7705" i="19" s="1"/>
  <c r="C7705" i="19"/>
  <c r="H7704" i="19"/>
  <c r="G7704" i="19"/>
  <c r="F7704" i="19"/>
  <c r="E7704" i="19"/>
  <c r="D7704" i="19"/>
  <c r="A7704" i="19" s="1"/>
  <c r="C7704" i="19"/>
  <c r="H7703" i="19"/>
  <c r="G7703" i="19"/>
  <c r="F7703" i="19"/>
  <c r="E7703" i="19"/>
  <c r="D7703" i="19"/>
  <c r="A7703" i="19" s="1"/>
  <c r="C7703" i="19"/>
  <c r="H7702" i="19"/>
  <c r="G7702" i="19"/>
  <c r="F7702" i="19"/>
  <c r="E7702" i="19"/>
  <c r="D7702" i="19"/>
  <c r="C7702" i="19"/>
  <c r="H7701" i="19"/>
  <c r="G7701" i="19"/>
  <c r="F7701" i="19"/>
  <c r="E7701" i="19"/>
  <c r="D7701" i="19"/>
  <c r="C7701" i="19"/>
  <c r="H7700" i="19"/>
  <c r="G7700" i="19"/>
  <c r="F7700" i="19"/>
  <c r="E7700" i="19"/>
  <c r="D7700" i="19"/>
  <c r="C7700" i="19"/>
  <c r="A7700" i="19" s="1"/>
  <c r="H7699" i="19"/>
  <c r="G7699" i="19"/>
  <c r="F7699" i="19"/>
  <c r="E7699" i="19"/>
  <c r="D7699" i="19"/>
  <c r="A7699" i="19" s="1"/>
  <c r="C7699" i="19"/>
  <c r="H7698" i="19"/>
  <c r="G7698" i="19"/>
  <c r="F7698" i="19"/>
  <c r="E7698" i="19"/>
  <c r="D7698" i="19"/>
  <c r="A7698" i="19" s="1"/>
  <c r="C7698" i="19"/>
  <c r="H7697" i="19"/>
  <c r="G7697" i="19"/>
  <c r="F7697" i="19"/>
  <c r="E7697" i="19"/>
  <c r="D7697" i="19"/>
  <c r="C7697" i="19"/>
  <c r="A7697" i="19" s="1"/>
  <c r="H7696" i="19"/>
  <c r="G7696" i="19"/>
  <c r="F7696" i="19"/>
  <c r="E7696" i="19"/>
  <c r="D7696" i="19"/>
  <c r="C7696" i="19"/>
  <c r="H7695" i="19"/>
  <c r="G7695" i="19"/>
  <c r="F7695" i="19"/>
  <c r="E7695" i="19"/>
  <c r="D7695" i="19"/>
  <c r="C7695" i="19"/>
  <c r="H7694" i="19"/>
  <c r="G7694" i="19"/>
  <c r="F7694" i="19"/>
  <c r="E7694" i="19"/>
  <c r="A7694" i="19" s="1"/>
  <c r="D7694" i="19"/>
  <c r="C7694" i="19"/>
  <c r="H7693" i="19"/>
  <c r="G7693" i="19"/>
  <c r="F7693" i="19"/>
  <c r="E7693" i="19"/>
  <c r="D7693" i="19"/>
  <c r="C7693" i="19"/>
  <c r="H7692" i="19"/>
  <c r="G7692" i="19"/>
  <c r="F7692" i="19"/>
  <c r="E7692" i="19"/>
  <c r="D7692" i="19"/>
  <c r="C7692" i="19"/>
  <c r="H7691" i="19"/>
  <c r="G7691" i="19"/>
  <c r="F7691" i="19"/>
  <c r="E7691" i="19"/>
  <c r="D7691" i="19"/>
  <c r="C7691" i="19"/>
  <c r="A7691" i="19"/>
  <c r="H7690" i="19"/>
  <c r="G7690" i="19"/>
  <c r="F7690" i="19"/>
  <c r="E7690" i="19"/>
  <c r="D7690" i="19"/>
  <c r="C7690" i="19"/>
  <c r="H7689" i="19"/>
  <c r="G7689" i="19"/>
  <c r="F7689" i="19"/>
  <c r="E7689" i="19"/>
  <c r="D7689" i="19"/>
  <c r="C7689" i="19"/>
  <c r="H7688" i="19"/>
  <c r="G7688" i="19"/>
  <c r="F7688" i="19"/>
  <c r="E7688" i="19"/>
  <c r="D7688" i="19"/>
  <c r="C7688" i="19"/>
  <c r="A7688" i="19" s="1"/>
  <c r="H7687" i="19"/>
  <c r="G7687" i="19"/>
  <c r="F7687" i="19"/>
  <c r="E7687" i="19"/>
  <c r="D7687" i="19"/>
  <c r="A7687" i="19" s="1"/>
  <c r="C7687" i="19"/>
  <c r="H7686" i="19"/>
  <c r="G7686" i="19"/>
  <c r="F7686" i="19"/>
  <c r="E7686" i="19"/>
  <c r="D7686" i="19"/>
  <c r="A7686" i="19" s="1"/>
  <c r="C7686" i="19"/>
  <c r="H7685" i="19"/>
  <c r="G7685" i="19"/>
  <c r="F7685" i="19"/>
  <c r="E7685" i="19"/>
  <c r="D7685" i="19"/>
  <c r="A7685" i="19" s="1"/>
  <c r="C7685" i="19"/>
  <c r="H7684" i="19"/>
  <c r="G7684" i="19"/>
  <c r="F7684" i="19"/>
  <c r="E7684" i="19"/>
  <c r="D7684" i="19"/>
  <c r="C7684" i="19"/>
  <c r="H7683" i="19"/>
  <c r="G7683" i="19"/>
  <c r="F7683" i="19"/>
  <c r="E7683" i="19"/>
  <c r="D7683" i="19"/>
  <c r="C7683" i="19"/>
  <c r="H7682" i="19"/>
  <c r="G7682" i="19"/>
  <c r="F7682" i="19"/>
  <c r="E7682" i="19"/>
  <c r="D7682" i="19"/>
  <c r="C7682" i="19"/>
  <c r="A7682" i="19" s="1"/>
  <c r="H7681" i="19"/>
  <c r="G7681" i="19"/>
  <c r="F7681" i="19"/>
  <c r="E7681" i="19"/>
  <c r="D7681" i="19"/>
  <c r="A7681" i="19" s="1"/>
  <c r="C7681" i="19"/>
  <c r="H7680" i="19"/>
  <c r="G7680" i="19"/>
  <c r="F7680" i="19"/>
  <c r="E7680" i="19"/>
  <c r="D7680" i="19"/>
  <c r="A7680" i="19" s="1"/>
  <c r="C7680" i="19"/>
  <c r="H7679" i="19"/>
  <c r="G7679" i="19"/>
  <c r="F7679" i="19"/>
  <c r="E7679" i="19"/>
  <c r="D7679" i="19"/>
  <c r="C7679" i="19"/>
  <c r="A7679" i="19" s="1"/>
  <c r="H7678" i="19"/>
  <c r="G7678" i="19"/>
  <c r="F7678" i="19"/>
  <c r="E7678" i="19"/>
  <c r="D7678" i="19"/>
  <c r="C7678" i="19"/>
  <c r="H7677" i="19"/>
  <c r="G7677" i="19"/>
  <c r="F7677" i="19"/>
  <c r="E7677" i="19"/>
  <c r="D7677" i="19"/>
  <c r="C7677" i="19"/>
  <c r="H7676" i="19"/>
  <c r="G7676" i="19"/>
  <c r="F7676" i="19"/>
  <c r="E7676" i="19"/>
  <c r="A7676" i="19" s="1"/>
  <c r="D7676" i="19"/>
  <c r="C7676" i="19"/>
  <c r="H7675" i="19"/>
  <c r="G7675" i="19"/>
  <c r="F7675" i="19"/>
  <c r="E7675" i="19"/>
  <c r="D7675" i="19"/>
  <c r="C7675" i="19"/>
  <c r="H7674" i="19"/>
  <c r="G7674" i="19"/>
  <c r="F7674" i="19"/>
  <c r="E7674" i="19"/>
  <c r="D7674" i="19"/>
  <c r="C7674" i="19"/>
  <c r="H7673" i="19"/>
  <c r="G7673" i="19"/>
  <c r="F7673" i="19"/>
  <c r="E7673" i="19"/>
  <c r="D7673" i="19"/>
  <c r="C7673" i="19"/>
  <c r="A7673" i="19"/>
  <c r="H7672" i="19"/>
  <c r="G7672" i="19"/>
  <c r="F7672" i="19"/>
  <c r="E7672" i="19"/>
  <c r="D7672" i="19"/>
  <c r="C7672" i="19"/>
  <c r="H7671" i="19"/>
  <c r="G7671" i="19"/>
  <c r="F7671" i="19"/>
  <c r="E7671" i="19"/>
  <c r="D7671" i="19"/>
  <c r="C7671" i="19"/>
  <c r="H7670" i="19"/>
  <c r="G7670" i="19"/>
  <c r="F7670" i="19"/>
  <c r="E7670" i="19"/>
  <c r="D7670" i="19"/>
  <c r="C7670" i="19"/>
  <c r="A7670" i="19" s="1"/>
  <c r="H7669" i="19"/>
  <c r="G7669" i="19"/>
  <c r="F7669" i="19"/>
  <c r="E7669" i="19"/>
  <c r="D7669" i="19"/>
  <c r="A7669" i="19" s="1"/>
  <c r="C7669" i="19"/>
  <c r="H7668" i="19"/>
  <c r="G7668" i="19"/>
  <c r="F7668" i="19"/>
  <c r="E7668" i="19"/>
  <c r="D7668" i="19"/>
  <c r="A7668" i="19" s="1"/>
  <c r="C7668" i="19"/>
  <c r="H7667" i="19"/>
  <c r="G7667" i="19"/>
  <c r="F7667" i="19"/>
  <c r="E7667" i="19"/>
  <c r="D7667" i="19"/>
  <c r="A7667" i="19" s="1"/>
  <c r="C7667" i="19"/>
  <c r="H7666" i="19"/>
  <c r="G7666" i="19"/>
  <c r="F7666" i="19"/>
  <c r="E7666" i="19"/>
  <c r="D7666" i="19"/>
  <c r="C7666" i="19"/>
  <c r="H7665" i="19"/>
  <c r="G7665" i="19"/>
  <c r="F7665" i="19"/>
  <c r="E7665" i="19"/>
  <c r="D7665" i="19"/>
  <c r="C7665" i="19"/>
  <c r="H7664" i="19"/>
  <c r="G7664" i="19"/>
  <c r="F7664" i="19"/>
  <c r="E7664" i="19"/>
  <c r="D7664" i="19"/>
  <c r="C7664" i="19"/>
  <c r="A7664" i="19" s="1"/>
  <c r="H7663" i="19"/>
  <c r="G7663" i="19"/>
  <c r="F7663" i="19"/>
  <c r="E7663" i="19"/>
  <c r="D7663" i="19"/>
  <c r="A7663" i="19" s="1"/>
  <c r="C7663" i="19"/>
  <c r="H7662" i="19"/>
  <c r="G7662" i="19"/>
  <c r="F7662" i="19"/>
  <c r="E7662" i="19"/>
  <c r="D7662" i="19"/>
  <c r="A7662" i="19" s="1"/>
  <c r="C7662" i="19"/>
  <c r="H7661" i="19"/>
  <c r="G7661" i="19"/>
  <c r="F7661" i="19"/>
  <c r="E7661" i="19"/>
  <c r="D7661" i="19"/>
  <c r="C7661" i="19"/>
  <c r="A7661" i="19" s="1"/>
  <c r="H7660" i="19"/>
  <c r="G7660" i="19"/>
  <c r="F7660" i="19"/>
  <c r="E7660" i="19"/>
  <c r="D7660" i="19"/>
  <c r="C7660" i="19"/>
  <c r="H7659" i="19"/>
  <c r="G7659" i="19"/>
  <c r="F7659" i="19"/>
  <c r="E7659" i="19"/>
  <c r="D7659" i="19"/>
  <c r="C7659" i="19"/>
  <c r="H7658" i="19"/>
  <c r="G7658" i="19"/>
  <c r="F7658" i="19"/>
  <c r="E7658" i="19"/>
  <c r="A7658" i="19" s="1"/>
  <c r="D7658" i="19"/>
  <c r="C7658" i="19"/>
  <c r="H7657" i="19"/>
  <c r="G7657" i="19"/>
  <c r="F7657" i="19"/>
  <c r="E7657" i="19"/>
  <c r="D7657" i="19"/>
  <c r="C7657" i="19"/>
  <c r="H7656" i="19"/>
  <c r="G7656" i="19"/>
  <c r="F7656" i="19"/>
  <c r="E7656" i="19"/>
  <c r="D7656" i="19"/>
  <c r="C7656" i="19"/>
  <c r="H7655" i="19"/>
  <c r="G7655" i="19"/>
  <c r="F7655" i="19"/>
  <c r="E7655" i="19"/>
  <c r="D7655" i="19"/>
  <c r="C7655" i="19"/>
  <c r="A7655" i="19"/>
  <c r="H7654" i="19"/>
  <c r="G7654" i="19"/>
  <c r="F7654" i="19"/>
  <c r="E7654" i="19"/>
  <c r="D7654" i="19"/>
  <c r="C7654" i="19"/>
  <c r="H7653" i="19"/>
  <c r="G7653" i="19"/>
  <c r="F7653" i="19"/>
  <c r="E7653" i="19"/>
  <c r="D7653" i="19"/>
  <c r="C7653" i="19"/>
  <c r="H7652" i="19"/>
  <c r="G7652" i="19"/>
  <c r="F7652" i="19"/>
  <c r="E7652" i="19"/>
  <c r="D7652" i="19"/>
  <c r="C7652" i="19"/>
  <c r="A7652" i="19" s="1"/>
  <c r="H7651" i="19"/>
  <c r="G7651" i="19"/>
  <c r="F7651" i="19"/>
  <c r="E7651" i="19"/>
  <c r="D7651" i="19"/>
  <c r="A7651" i="19" s="1"/>
  <c r="C7651" i="19"/>
  <c r="H7650" i="19"/>
  <c r="G7650" i="19"/>
  <c r="F7650" i="19"/>
  <c r="E7650" i="19"/>
  <c r="D7650" i="19"/>
  <c r="A7650" i="19" s="1"/>
  <c r="C7650" i="19"/>
  <c r="H7649" i="19"/>
  <c r="G7649" i="19"/>
  <c r="F7649" i="19"/>
  <c r="E7649" i="19"/>
  <c r="D7649" i="19"/>
  <c r="A7649" i="19" s="1"/>
  <c r="C7649" i="19"/>
  <c r="H7648" i="19"/>
  <c r="G7648" i="19"/>
  <c r="F7648" i="19"/>
  <c r="E7648" i="19"/>
  <c r="D7648" i="19"/>
  <c r="C7648" i="19"/>
  <c r="H7647" i="19"/>
  <c r="G7647" i="19"/>
  <c r="F7647" i="19"/>
  <c r="E7647" i="19"/>
  <c r="D7647" i="19"/>
  <c r="C7647" i="19"/>
  <c r="H7646" i="19"/>
  <c r="G7646" i="19"/>
  <c r="F7646" i="19"/>
  <c r="E7646" i="19"/>
  <c r="D7646" i="19"/>
  <c r="C7646" i="19"/>
  <c r="A7646" i="19" s="1"/>
  <c r="H7645" i="19"/>
  <c r="G7645" i="19"/>
  <c r="F7645" i="19"/>
  <c r="E7645" i="19"/>
  <c r="D7645" i="19"/>
  <c r="A7645" i="19" s="1"/>
  <c r="C7645" i="19"/>
  <c r="H7644" i="19"/>
  <c r="G7644" i="19"/>
  <c r="F7644" i="19"/>
  <c r="E7644" i="19"/>
  <c r="D7644" i="19"/>
  <c r="A7644" i="19" s="1"/>
  <c r="C7644" i="19"/>
  <c r="H7643" i="19"/>
  <c r="G7643" i="19"/>
  <c r="F7643" i="19"/>
  <c r="E7643" i="19"/>
  <c r="D7643" i="19"/>
  <c r="C7643" i="19"/>
  <c r="A7643" i="19" s="1"/>
  <c r="H7642" i="19"/>
  <c r="G7642" i="19"/>
  <c r="F7642" i="19"/>
  <c r="E7642" i="19"/>
  <c r="D7642" i="19"/>
  <c r="C7642" i="19"/>
  <c r="H7641" i="19"/>
  <c r="G7641" i="19"/>
  <c r="F7641" i="19"/>
  <c r="E7641" i="19"/>
  <c r="D7641" i="19"/>
  <c r="C7641" i="19"/>
  <c r="H7640" i="19"/>
  <c r="G7640" i="19"/>
  <c r="F7640" i="19"/>
  <c r="E7640" i="19"/>
  <c r="A7640" i="19" s="1"/>
  <c r="D7640" i="19"/>
  <c r="C7640" i="19"/>
  <c r="H7639" i="19"/>
  <c r="G7639" i="19"/>
  <c r="F7639" i="19"/>
  <c r="E7639" i="19"/>
  <c r="D7639" i="19"/>
  <c r="C7639" i="19"/>
  <c r="H7638" i="19"/>
  <c r="G7638" i="19"/>
  <c r="F7638" i="19"/>
  <c r="E7638" i="19"/>
  <c r="D7638" i="19"/>
  <c r="C7638" i="19"/>
  <c r="H7637" i="19"/>
  <c r="G7637" i="19"/>
  <c r="F7637" i="19"/>
  <c r="E7637" i="19"/>
  <c r="D7637" i="19"/>
  <c r="C7637" i="19"/>
  <c r="A7637" i="19"/>
  <c r="H7636" i="19"/>
  <c r="G7636" i="19"/>
  <c r="F7636" i="19"/>
  <c r="E7636" i="19"/>
  <c r="D7636" i="19"/>
  <c r="C7636" i="19"/>
  <c r="H7635" i="19"/>
  <c r="G7635" i="19"/>
  <c r="F7635" i="19"/>
  <c r="E7635" i="19"/>
  <c r="D7635" i="19"/>
  <c r="C7635" i="19"/>
  <c r="H7634" i="19"/>
  <c r="G7634" i="19"/>
  <c r="F7634" i="19"/>
  <c r="E7634" i="19"/>
  <c r="D7634" i="19"/>
  <c r="C7634" i="19"/>
  <c r="A7634" i="19" s="1"/>
  <c r="H7633" i="19"/>
  <c r="G7633" i="19"/>
  <c r="F7633" i="19"/>
  <c r="E7633" i="19"/>
  <c r="D7633" i="19"/>
  <c r="A7633" i="19" s="1"/>
  <c r="C7633" i="19"/>
  <c r="H7632" i="19"/>
  <c r="G7632" i="19"/>
  <c r="F7632" i="19"/>
  <c r="E7632" i="19"/>
  <c r="D7632" i="19"/>
  <c r="A7632" i="19" s="1"/>
  <c r="C7632" i="19"/>
  <c r="H7631" i="19"/>
  <c r="G7631" i="19"/>
  <c r="F7631" i="19"/>
  <c r="E7631" i="19"/>
  <c r="D7631" i="19"/>
  <c r="A7631" i="19" s="1"/>
  <c r="C7631" i="19"/>
  <c r="H7630" i="19"/>
  <c r="G7630" i="19"/>
  <c r="F7630" i="19"/>
  <c r="E7630" i="19"/>
  <c r="D7630" i="19"/>
  <c r="C7630" i="19"/>
  <c r="H7629" i="19"/>
  <c r="G7629" i="19"/>
  <c r="F7629" i="19"/>
  <c r="E7629" i="19"/>
  <c r="D7629" i="19"/>
  <c r="C7629" i="19"/>
  <c r="H7628" i="19"/>
  <c r="G7628" i="19"/>
  <c r="F7628" i="19"/>
  <c r="E7628" i="19"/>
  <c r="D7628" i="19"/>
  <c r="C7628" i="19"/>
  <c r="A7628" i="19" s="1"/>
  <c r="H7627" i="19"/>
  <c r="G7627" i="19"/>
  <c r="F7627" i="19"/>
  <c r="E7627" i="19"/>
  <c r="D7627" i="19"/>
  <c r="A7627" i="19" s="1"/>
  <c r="C7627" i="19"/>
  <c r="H7626" i="19"/>
  <c r="G7626" i="19"/>
  <c r="F7626" i="19"/>
  <c r="E7626" i="19"/>
  <c r="D7626" i="19"/>
  <c r="A7626" i="19" s="1"/>
  <c r="C7626" i="19"/>
  <c r="H7625" i="19"/>
  <c r="G7625" i="19"/>
  <c r="F7625" i="19"/>
  <c r="E7625" i="19"/>
  <c r="D7625" i="19"/>
  <c r="C7625" i="19"/>
  <c r="A7625" i="19" s="1"/>
  <c r="H7624" i="19"/>
  <c r="G7624" i="19"/>
  <c r="F7624" i="19"/>
  <c r="E7624" i="19"/>
  <c r="D7624" i="19"/>
  <c r="C7624" i="19"/>
  <c r="H7623" i="19"/>
  <c r="G7623" i="19"/>
  <c r="F7623" i="19"/>
  <c r="E7623" i="19"/>
  <c r="D7623" i="19"/>
  <c r="C7623" i="19"/>
  <c r="H7622" i="19"/>
  <c r="G7622" i="19"/>
  <c r="F7622" i="19"/>
  <c r="E7622" i="19"/>
  <c r="A7622" i="19" s="1"/>
  <c r="D7622" i="19"/>
  <c r="C7622" i="19"/>
  <c r="H7621" i="19"/>
  <c r="G7621" i="19"/>
  <c r="F7621" i="19"/>
  <c r="E7621" i="19"/>
  <c r="D7621" i="19"/>
  <c r="C7621" i="19"/>
  <c r="H7620" i="19"/>
  <c r="G7620" i="19"/>
  <c r="F7620" i="19"/>
  <c r="E7620" i="19"/>
  <c r="D7620" i="19"/>
  <c r="C7620" i="19"/>
  <c r="H7619" i="19"/>
  <c r="G7619" i="19"/>
  <c r="F7619" i="19"/>
  <c r="E7619" i="19"/>
  <c r="D7619" i="19"/>
  <c r="C7619" i="19"/>
  <c r="A7619" i="19"/>
  <c r="H7618" i="19"/>
  <c r="G7618" i="19"/>
  <c r="F7618" i="19"/>
  <c r="E7618" i="19"/>
  <c r="D7618" i="19"/>
  <c r="C7618" i="19"/>
  <c r="H7617" i="19"/>
  <c r="G7617" i="19"/>
  <c r="F7617" i="19"/>
  <c r="E7617" i="19"/>
  <c r="D7617" i="19"/>
  <c r="C7617" i="19"/>
  <c r="H7616" i="19"/>
  <c r="G7616" i="19"/>
  <c r="F7616" i="19"/>
  <c r="E7616" i="19"/>
  <c r="D7616" i="19"/>
  <c r="C7616" i="19"/>
  <c r="A7616" i="19" s="1"/>
  <c r="H7615" i="19"/>
  <c r="G7615" i="19"/>
  <c r="F7615" i="19"/>
  <c r="E7615" i="19"/>
  <c r="D7615" i="19"/>
  <c r="A7615" i="19" s="1"/>
  <c r="C7615" i="19"/>
  <c r="H7614" i="19"/>
  <c r="G7614" i="19"/>
  <c r="F7614" i="19"/>
  <c r="E7614" i="19"/>
  <c r="D7614" i="19"/>
  <c r="A7614" i="19" s="1"/>
  <c r="C7614" i="19"/>
  <c r="H7613" i="19"/>
  <c r="G7613" i="19"/>
  <c r="F7613" i="19"/>
  <c r="E7613" i="19"/>
  <c r="D7613" i="19"/>
  <c r="A7613" i="19" s="1"/>
  <c r="C7613" i="19"/>
  <c r="H7612" i="19"/>
  <c r="G7612" i="19"/>
  <c r="F7612" i="19"/>
  <c r="E7612" i="19"/>
  <c r="D7612" i="19"/>
  <c r="C7612" i="19"/>
  <c r="H7611" i="19"/>
  <c r="G7611" i="19"/>
  <c r="F7611" i="19"/>
  <c r="E7611" i="19"/>
  <c r="D7611" i="19"/>
  <c r="C7611" i="19"/>
  <c r="A7611" i="19" s="1"/>
  <c r="H7610" i="19"/>
  <c r="G7610" i="19"/>
  <c r="F7610" i="19"/>
  <c r="E7610" i="19"/>
  <c r="D7610" i="19"/>
  <c r="C7610" i="19"/>
  <c r="A7610" i="19" s="1"/>
  <c r="H7609" i="19"/>
  <c r="G7609" i="19"/>
  <c r="F7609" i="19"/>
  <c r="E7609" i="19"/>
  <c r="D7609" i="19"/>
  <c r="C7609" i="19"/>
  <c r="H7608" i="19"/>
  <c r="G7608" i="19"/>
  <c r="F7608" i="19"/>
  <c r="E7608" i="19"/>
  <c r="A7608" i="19" s="1"/>
  <c r="D7608" i="19"/>
  <c r="C7608" i="19"/>
  <c r="H7607" i="19"/>
  <c r="G7607" i="19"/>
  <c r="F7607" i="19"/>
  <c r="E7607" i="19"/>
  <c r="D7607" i="19"/>
  <c r="C7607" i="19"/>
  <c r="A7607" i="19"/>
  <c r="H7606" i="19"/>
  <c r="G7606" i="19"/>
  <c r="F7606" i="19"/>
  <c r="E7606" i="19"/>
  <c r="D7606" i="19"/>
  <c r="C7606" i="19"/>
  <c r="H7605" i="19"/>
  <c r="G7605" i="19"/>
  <c r="F7605" i="19"/>
  <c r="E7605" i="19"/>
  <c r="D7605" i="19"/>
  <c r="C7605" i="19"/>
  <c r="A7605" i="19" s="1"/>
  <c r="H7604" i="19"/>
  <c r="G7604" i="19"/>
  <c r="F7604" i="19"/>
  <c r="E7604" i="19"/>
  <c r="D7604" i="19"/>
  <c r="A7604" i="19" s="1"/>
  <c r="C7604" i="19"/>
  <c r="H7603" i="19"/>
  <c r="G7603" i="19"/>
  <c r="F7603" i="19"/>
  <c r="E7603" i="19"/>
  <c r="D7603" i="19"/>
  <c r="C7603" i="19"/>
  <c r="H7602" i="19"/>
  <c r="G7602" i="19"/>
  <c r="F7602" i="19"/>
  <c r="E7602" i="19"/>
  <c r="D7602" i="19"/>
  <c r="C7602" i="19"/>
  <c r="A7602" i="19" s="1"/>
  <c r="H7601" i="19"/>
  <c r="G7601" i="19"/>
  <c r="F7601" i="19"/>
  <c r="E7601" i="19"/>
  <c r="D7601" i="19"/>
  <c r="C7601" i="19"/>
  <c r="A7601" i="19" s="1"/>
  <c r="H7600" i="19"/>
  <c r="G7600" i="19"/>
  <c r="F7600" i="19"/>
  <c r="E7600" i="19"/>
  <c r="D7600" i="19"/>
  <c r="C7600" i="19"/>
  <c r="H7599" i="19"/>
  <c r="G7599" i="19"/>
  <c r="F7599" i="19"/>
  <c r="E7599" i="19"/>
  <c r="D7599" i="19"/>
  <c r="C7599" i="19"/>
  <c r="A7599" i="19"/>
  <c r="H7598" i="19"/>
  <c r="G7598" i="19"/>
  <c r="F7598" i="19"/>
  <c r="E7598" i="19"/>
  <c r="D7598" i="19"/>
  <c r="C7598" i="19"/>
  <c r="A7598" i="19"/>
  <c r="H7597" i="19"/>
  <c r="G7597" i="19"/>
  <c r="F7597" i="19"/>
  <c r="E7597" i="19"/>
  <c r="D7597" i="19"/>
  <c r="C7597" i="19"/>
  <c r="H7596" i="19"/>
  <c r="G7596" i="19"/>
  <c r="F7596" i="19"/>
  <c r="E7596" i="19"/>
  <c r="D7596" i="19"/>
  <c r="C7596" i="19"/>
  <c r="A7596" i="19" s="1"/>
  <c r="H7595" i="19"/>
  <c r="G7595" i="19"/>
  <c r="F7595" i="19"/>
  <c r="E7595" i="19"/>
  <c r="D7595" i="19"/>
  <c r="C7595" i="19"/>
  <c r="A7595" i="19" s="1"/>
  <c r="H7594" i="19"/>
  <c r="G7594" i="19"/>
  <c r="F7594" i="19"/>
  <c r="E7594" i="19"/>
  <c r="D7594" i="19"/>
  <c r="C7594" i="19"/>
  <c r="H7593" i="19"/>
  <c r="G7593" i="19"/>
  <c r="F7593" i="19"/>
  <c r="E7593" i="19"/>
  <c r="D7593" i="19"/>
  <c r="C7593" i="19"/>
  <c r="A7593" i="19" s="1"/>
  <c r="H7592" i="19"/>
  <c r="G7592" i="19"/>
  <c r="F7592" i="19"/>
  <c r="E7592" i="19"/>
  <c r="D7592" i="19"/>
  <c r="C7592" i="19"/>
  <c r="A7592" i="19" s="1"/>
  <c r="H7591" i="19"/>
  <c r="G7591" i="19"/>
  <c r="F7591" i="19"/>
  <c r="E7591" i="19"/>
  <c r="D7591" i="19"/>
  <c r="C7591" i="19"/>
  <c r="H7590" i="19"/>
  <c r="G7590" i="19"/>
  <c r="F7590" i="19"/>
  <c r="E7590" i="19"/>
  <c r="D7590" i="19"/>
  <c r="C7590" i="19"/>
  <c r="A7590" i="19"/>
  <c r="H7589" i="19"/>
  <c r="G7589" i="19"/>
  <c r="F7589" i="19"/>
  <c r="E7589" i="19"/>
  <c r="D7589" i="19"/>
  <c r="C7589" i="19"/>
  <c r="A7589" i="19"/>
  <c r="H7588" i="19"/>
  <c r="G7588" i="19"/>
  <c r="F7588" i="19"/>
  <c r="E7588" i="19"/>
  <c r="D7588" i="19"/>
  <c r="C7588" i="19"/>
  <c r="H7587" i="19"/>
  <c r="G7587" i="19"/>
  <c r="F7587" i="19"/>
  <c r="E7587" i="19"/>
  <c r="D7587" i="19"/>
  <c r="C7587" i="19"/>
  <c r="A7587" i="19" s="1"/>
  <c r="H7586" i="19"/>
  <c r="G7586" i="19"/>
  <c r="F7586" i="19"/>
  <c r="E7586" i="19"/>
  <c r="D7586" i="19"/>
  <c r="C7586" i="19"/>
  <c r="A7586" i="19" s="1"/>
  <c r="H7585" i="19"/>
  <c r="G7585" i="19"/>
  <c r="F7585" i="19"/>
  <c r="E7585" i="19"/>
  <c r="D7585" i="19"/>
  <c r="C7585" i="19"/>
  <c r="H7584" i="19"/>
  <c r="G7584" i="19"/>
  <c r="F7584" i="19"/>
  <c r="E7584" i="19"/>
  <c r="D7584" i="19"/>
  <c r="C7584" i="19"/>
  <c r="A7584" i="19" s="1"/>
  <c r="H7583" i="19"/>
  <c r="G7583" i="19"/>
  <c r="F7583" i="19"/>
  <c r="E7583" i="19"/>
  <c r="D7583" i="19"/>
  <c r="C7583" i="19"/>
  <c r="A7583" i="19" s="1"/>
  <c r="H7582" i="19"/>
  <c r="G7582" i="19"/>
  <c r="F7582" i="19"/>
  <c r="E7582" i="19"/>
  <c r="D7582" i="19"/>
  <c r="C7582" i="19"/>
  <c r="H7581" i="19"/>
  <c r="G7581" i="19"/>
  <c r="F7581" i="19"/>
  <c r="E7581" i="19"/>
  <c r="D7581" i="19"/>
  <c r="C7581" i="19"/>
  <c r="A7581" i="19"/>
  <c r="H7580" i="19"/>
  <c r="G7580" i="19"/>
  <c r="F7580" i="19"/>
  <c r="E7580" i="19"/>
  <c r="D7580" i="19"/>
  <c r="C7580" i="19"/>
  <c r="A7580" i="19"/>
  <c r="H7579" i="19"/>
  <c r="G7579" i="19"/>
  <c r="F7579" i="19"/>
  <c r="E7579" i="19"/>
  <c r="D7579" i="19"/>
  <c r="C7579" i="19"/>
  <c r="H7578" i="19"/>
  <c r="G7578" i="19"/>
  <c r="F7578" i="19"/>
  <c r="E7578" i="19"/>
  <c r="D7578" i="19"/>
  <c r="C7578" i="19"/>
  <c r="A7578" i="19" s="1"/>
  <c r="H7577" i="19"/>
  <c r="G7577" i="19"/>
  <c r="F7577" i="19"/>
  <c r="E7577" i="19"/>
  <c r="D7577" i="19"/>
  <c r="C7577" i="19"/>
  <c r="A7577" i="19" s="1"/>
  <c r="H7576" i="19"/>
  <c r="G7576" i="19"/>
  <c r="F7576" i="19"/>
  <c r="E7576" i="19"/>
  <c r="D7576" i="19"/>
  <c r="C7576" i="19"/>
  <c r="H7575" i="19"/>
  <c r="G7575" i="19"/>
  <c r="F7575" i="19"/>
  <c r="E7575" i="19"/>
  <c r="D7575" i="19"/>
  <c r="C7575" i="19"/>
  <c r="A7575" i="19" s="1"/>
  <c r="H7574" i="19"/>
  <c r="G7574" i="19"/>
  <c r="F7574" i="19"/>
  <c r="E7574" i="19"/>
  <c r="D7574" i="19"/>
  <c r="C7574" i="19"/>
  <c r="A7574" i="19" s="1"/>
  <c r="H7573" i="19"/>
  <c r="G7573" i="19"/>
  <c r="F7573" i="19"/>
  <c r="E7573" i="19"/>
  <c r="D7573" i="19"/>
  <c r="C7573" i="19"/>
  <c r="H7572" i="19"/>
  <c r="G7572" i="19"/>
  <c r="F7572" i="19"/>
  <c r="E7572" i="19"/>
  <c r="D7572" i="19"/>
  <c r="C7572" i="19"/>
  <c r="A7572" i="19"/>
  <c r="H7571" i="19"/>
  <c r="G7571" i="19"/>
  <c r="F7571" i="19"/>
  <c r="E7571" i="19"/>
  <c r="D7571" i="19"/>
  <c r="C7571" i="19"/>
  <c r="A7571" i="19"/>
  <c r="H7570" i="19"/>
  <c r="G7570" i="19"/>
  <c r="F7570" i="19"/>
  <c r="E7570" i="19"/>
  <c r="D7570" i="19"/>
  <c r="C7570" i="19"/>
  <c r="H7569" i="19"/>
  <c r="G7569" i="19"/>
  <c r="F7569" i="19"/>
  <c r="E7569" i="19"/>
  <c r="D7569" i="19"/>
  <c r="C7569" i="19"/>
  <c r="A7569" i="19" s="1"/>
  <c r="H7568" i="19"/>
  <c r="G7568" i="19"/>
  <c r="F7568" i="19"/>
  <c r="E7568" i="19"/>
  <c r="D7568" i="19"/>
  <c r="C7568" i="19"/>
  <c r="A7568" i="19" s="1"/>
  <c r="H7567" i="19"/>
  <c r="G7567" i="19"/>
  <c r="F7567" i="19"/>
  <c r="E7567" i="19"/>
  <c r="D7567" i="19"/>
  <c r="C7567" i="19"/>
  <c r="H7566" i="19"/>
  <c r="G7566" i="19"/>
  <c r="F7566" i="19"/>
  <c r="E7566" i="19"/>
  <c r="D7566" i="19"/>
  <c r="C7566" i="19"/>
  <c r="A7566" i="19" s="1"/>
  <c r="H7565" i="19"/>
  <c r="G7565" i="19"/>
  <c r="F7565" i="19"/>
  <c r="E7565" i="19"/>
  <c r="D7565" i="19"/>
  <c r="C7565" i="19"/>
  <c r="A7565" i="19" s="1"/>
  <c r="H7564" i="19"/>
  <c r="G7564" i="19"/>
  <c r="F7564" i="19"/>
  <c r="E7564" i="19"/>
  <c r="D7564" i="19"/>
  <c r="C7564" i="19"/>
  <c r="H7563" i="19"/>
  <c r="G7563" i="19"/>
  <c r="F7563" i="19"/>
  <c r="E7563" i="19"/>
  <c r="D7563" i="19"/>
  <c r="C7563" i="19"/>
  <c r="A7563" i="19"/>
  <c r="H7562" i="19"/>
  <c r="G7562" i="19"/>
  <c r="F7562" i="19"/>
  <c r="E7562" i="19"/>
  <c r="D7562" i="19"/>
  <c r="C7562" i="19"/>
  <c r="A7562" i="19"/>
  <c r="H7561" i="19"/>
  <c r="G7561" i="19"/>
  <c r="F7561" i="19"/>
  <c r="E7561" i="19"/>
  <c r="D7561" i="19"/>
  <c r="C7561" i="19"/>
  <c r="H7560" i="19"/>
  <c r="G7560" i="19"/>
  <c r="F7560" i="19"/>
  <c r="E7560" i="19"/>
  <c r="D7560" i="19"/>
  <c r="C7560" i="19"/>
  <c r="A7560" i="19" s="1"/>
  <c r="H7559" i="19"/>
  <c r="G7559" i="19"/>
  <c r="F7559" i="19"/>
  <c r="E7559" i="19"/>
  <c r="D7559" i="19"/>
  <c r="C7559" i="19"/>
  <c r="A7559" i="19" s="1"/>
  <c r="H7558" i="19"/>
  <c r="G7558" i="19"/>
  <c r="F7558" i="19"/>
  <c r="E7558" i="19"/>
  <c r="D7558" i="19"/>
  <c r="C7558" i="19"/>
  <c r="H7557" i="19"/>
  <c r="G7557" i="19"/>
  <c r="F7557" i="19"/>
  <c r="E7557" i="19"/>
  <c r="D7557" i="19"/>
  <c r="C7557" i="19"/>
  <c r="A7557" i="19" s="1"/>
  <c r="H7556" i="19"/>
  <c r="G7556" i="19"/>
  <c r="F7556" i="19"/>
  <c r="E7556" i="19"/>
  <c r="D7556" i="19"/>
  <c r="C7556" i="19"/>
  <c r="H7555" i="19"/>
  <c r="G7555" i="19"/>
  <c r="F7555" i="19"/>
  <c r="E7555" i="19"/>
  <c r="D7555" i="19"/>
  <c r="C7555" i="19"/>
  <c r="H7554" i="19"/>
  <c r="G7554" i="19"/>
  <c r="F7554" i="19"/>
  <c r="E7554" i="19"/>
  <c r="D7554" i="19"/>
  <c r="C7554" i="19"/>
  <c r="A7554" i="19" s="1"/>
  <c r="H7553" i="19"/>
  <c r="G7553" i="19"/>
  <c r="F7553" i="19"/>
  <c r="E7553" i="19"/>
  <c r="D7553" i="19"/>
  <c r="C7553" i="19"/>
  <c r="A7553" i="19"/>
  <c r="H7552" i="19"/>
  <c r="G7552" i="19"/>
  <c r="F7552" i="19"/>
  <c r="E7552" i="19"/>
  <c r="D7552" i="19"/>
  <c r="C7552" i="19"/>
  <c r="A7552" i="19"/>
  <c r="H7551" i="19"/>
  <c r="G7551" i="19"/>
  <c r="F7551" i="19"/>
  <c r="E7551" i="19"/>
  <c r="D7551" i="19"/>
  <c r="C7551" i="19"/>
  <c r="A7551" i="19" s="1"/>
  <c r="H7550" i="19"/>
  <c r="G7550" i="19"/>
  <c r="F7550" i="19"/>
  <c r="E7550" i="19"/>
  <c r="D7550" i="19"/>
  <c r="A7550" i="19" s="1"/>
  <c r="C7550" i="19"/>
  <c r="H7549" i="19"/>
  <c r="G7549" i="19"/>
  <c r="F7549" i="19"/>
  <c r="E7549" i="19"/>
  <c r="D7549" i="19"/>
  <c r="A7549" i="19" s="1"/>
  <c r="C7549" i="19"/>
  <c r="H7548" i="19"/>
  <c r="G7548" i="19"/>
  <c r="F7548" i="19"/>
  <c r="E7548" i="19"/>
  <c r="D7548" i="19"/>
  <c r="C7548" i="19"/>
  <c r="A7548" i="19" s="1"/>
  <c r="H7547" i="19"/>
  <c r="G7547" i="19"/>
  <c r="F7547" i="19"/>
  <c r="E7547" i="19"/>
  <c r="D7547" i="19"/>
  <c r="C7547" i="19"/>
  <c r="A7547" i="19" s="1"/>
  <c r="H7546" i="19"/>
  <c r="G7546" i="19"/>
  <c r="F7546" i="19"/>
  <c r="E7546" i="19"/>
  <c r="D7546" i="19"/>
  <c r="C7546" i="19"/>
  <c r="A7546" i="19" s="1"/>
  <c r="H7545" i="19"/>
  <c r="G7545" i="19"/>
  <c r="F7545" i="19"/>
  <c r="E7545" i="19"/>
  <c r="D7545" i="19"/>
  <c r="C7545" i="19"/>
  <c r="A7545" i="19"/>
  <c r="H7544" i="19"/>
  <c r="G7544" i="19"/>
  <c r="F7544" i="19"/>
  <c r="E7544" i="19"/>
  <c r="D7544" i="19"/>
  <c r="C7544" i="19"/>
  <c r="H7543" i="19"/>
  <c r="G7543" i="19"/>
  <c r="F7543" i="19"/>
  <c r="E7543" i="19"/>
  <c r="D7543" i="19"/>
  <c r="C7543" i="19"/>
  <c r="H7542" i="19"/>
  <c r="G7542" i="19"/>
  <c r="F7542" i="19"/>
  <c r="E7542" i="19"/>
  <c r="D7542" i="19"/>
  <c r="C7542" i="19"/>
  <c r="A7542" i="19"/>
  <c r="H7541" i="19"/>
  <c r="G7541" i="19"/>
  <c r="F7541" i="19"/>
  <c r="E7541" i="19"/>
  <c r="D7541" i="19"/>
  <c r="C7541" i="19"/>
  <c r="A7541" i="19" s="1"/>
  <c r="H7540" i="19"/>
  <c r="G7540" i="19"/>
  <c r="F7540" i="19"/>
  <c r="E7540" i="19"/>
  <c r="D7540" i="19"/>
  <c r="C7540" i="19"/>
  <c r="A7540" i="19" s="1"/>
  <c r="H7539" i="19"/>
  <c r="G7539" i="19"/>
  <c r="F7539" i="19"/>
  <c r="E7539" i="19"/>
  <c r="D7539" i="19"/>
  <c r="C7539" i="19"/>
  <c r="A7539" i="19" s="1"/>
  <c r="H7538" i="19"/>
  <c r="G7538" i="19"/>
  <c r="F7538" i="19"/>
  <c r="E7538" i="19"/>
  <c r="D7538" i="19"/>
  <c r="C7538" i="19"/>
  <c r="H7537" i="19"/>
  <c r="G7537" i="19"/>
  <c r="F7537" i="19"/>
  <c r="E7537" i="19"/>
  <c r="D7537" i="19"/>
  <c r="C7537" i="19"/>
  <c r="H7536" i="19"/>
  <c r="G7536" i="19"/>
  <c r="F7536" i="19"/>
  <c r="E7536" i="19"/>
  <c r="D7536" i="19"/>
  <c r="C7536" i="19"/>
  <c r="A7536" i="19" s="1"/>
  <c r="H7535" i="19"/>
  <c r="G7535" i="19"/>
  <c r="F7535" i="19"/>
  <c r="E7535" i="19"/>
  <c r="D7535" i="19"/>
  <c r="C7535" i="19"/>
  <c r="A7535" i="19"/>
  <c r="H7534" i="19"/>
  <c r="G7534" i="19"/>
  <c r="F7534" i="19"/>
  <c r="E7534" i="19"/>
  <c r="D7534" i="19"/>
  <c r="C7534" i="19"/>
  <c r="A7534" i="19"/>
  <c r="H7533" i="19"/>
  <c r="G7533" i="19"/>
  <c r="F7533" i="19"/>
  <c r="E7533" i="19"/>
  <c r="D7533" i="19"/>
  <c r="C7533" i="19"/>
  <c r="A7533" i="19" s="1"/>
  <c r="H7532" i="19"/>
  <c r="G7532" i="19"/>
  <c r="F7532" i="19"/>
  <c r="E7532" i="19"/>
  <c r="D7532" i="19"/>
  <c r="A7532" i="19" s="1"/>
  <c r="C7532" i="19"/>
  <c r="H7531" i="19"/>
  <c r="G7531" i="19"/>
  <c r="F7531" i="19"/>
  <c r="E7531" i="19"/>
  <c r="D7531" i="19"/>
  <c r="A7531" i="19" s="1"/>
  <c r="C7531" i="19"/>
  <c r="H7530" i="19"/>
  <c r="G7530" i="19"/>
  <c r="F7530" i="19"/>
  <c r="E7530" i="19"/>
  <c r="D7530" i="19"/>
  <c r="C7530" i="19"/>
  <c r="A7530" i="19" s="1"/>
  <c r="H7529" i="19"/>
  <c r="G7529" i="19"/>
  <c r="F7529" i="19"/>
  <c r="E7529" i="19"/>
  <c r="D7529" i="19"/>
  <c r="C7529" i="19"/>
  <c r="A7529" i="19" s="1"/>
  <c r="H7528" i="19"/>
  <c r="G7528" i="19"/>
  <c r="F7528" i="19"/>
  <c r="E7528" i="19"/>
  <c r="D7528" i="19"/>
  <c r="C7528" i="19"/>
  <c r="A7528" i="19" s="1"/>
  <c r="H7527" i="19"/>
  <c r="G7527" i="19"/>
  <c r="F7527" i="19"/>
  <c r="E7527" i="19"/>
  <c r="D7527" i="19"/>
  <c r="C7527" i="19"/>
  <c r="A7527" i="19"/>
  <c r="H7526" i="19"/>
  <c r="G7526" i="19"/>
  <c r="F7526" i="19"/>
  <c r="E7526" i="19"/>
  <c r="D7526" i="19"/>
  <c r="C7526" i="19"/>
  <c r="H7525" i="19"/>
  <c r="G7525" i="19"/>
  <c r="F7525" i="19"/>
  <c r="E7525" i="19"/>
  <c r="D7525" i="19"/>
  <c r="C7525" i="19"/>
  <c r="H7524" i="19"/>
  <c r="G7524" i="19"/>
  <c r="F7524" i="19"/>
  <c r="E7524" i="19"/>
  <c r="D7524" i="19"/>
  <c r="C7524" i="19"/>
  <c r="A7524" i="19"/>
  <c r="H7523" i="19"/>
  <c r="G7523" i="19"/>
  <c r="F7523" i="19"/>
  <c r="E7523" i="19"/>
  <c r="D7523" i="19"/>
  <c r="C7523" i="19"/>
  <c r="A7523" i="19" s="1"/>
  <c r="H7522" i="19"/>
  <c r="G7522" i="19"/>
  <c r="F7522" i="19"/>
  <c r="E7522" i="19"/>
  <c r="D7522" i="19"/>
  <c r="C7522" i="19"/>
  <c r="A7522" i="19" s="1"/>
  <c r="H7521" i="19"/>
  <c r="G7521" i="19"/>
  <c r="F7521" i="19"/>
  <c r="E7521" i="19"/>
  <c r="D7521" i="19"/>
  <c r="C7521" i="19"/>
  <c r="A7521" i="19" s="1"/>
  <c r="H7520" i="19"/>
  <c r="G7520" i="19"/>
  <c r="F7520" i="19"/>
  <c r="E7520" i="19"/>
  <c r="D7520" i="19"/>
  <c r="C7520" i="19"/>
  <c r="H7519" i="19"/>
  <c r="G7519" i="19"/>
  <c r="F7519" i="19"/>
  <c r="E7519" i="19"/>
  <c r="D7519" i="19"/>
  <c r="C7519" i="19"/>
  <c r="H7518" i="19"/>
  <c r="G7518" i="19"/>
  <c r="F7518" i="19"/>
  <c r="E7518" i="19"/>
  <c r="D7518" i="19"/>
  <c r="C7518" i="19"/>
  <c r="A7518" i="19" s="1"/>
  <c r="H7517" i="19"/>
  <c r="G7517" i="19"/>
  <c r="F7517" i="19"/>
  <c r="E7517" i="19"/>
  <c r="D7517" i="19"/>
  <c r="C7517" i="19"/>
  <c r="A7517" i="19"/>
  <c r="H7516" i="19"/>
  <c r="G7516" i="19"/>
  <c r="F7516" i="19"/>
  <c r="E7516" i="19"/>
  <c r="D7516" i="19"/>
  <c r="C7516" i="19"/>
  <c r="A7516" i="19"/>
  <c r="H7515" i="19"/>
  <c r="G7515" i="19"/>
  <c r="F7515" i="19"/>
  <c r="E7515" i="19"/>
  <c r="D7515" i="19"/>
  <c r="C7515" i="19"/>
  <c r="A7515" i="19" s="1"/>
  <c r="H7514" i="19"/>
  <c r="G7514" i="19"/>
  <c r="F7514" i="19"/>
  <c r="E7514" i="19"/>
  <c r="D7514" i="19"/>
  <c r="A7514" i="19" s="1"/>
  <c r="C7514" i="19"/>
  <c r="H7513" i="19"/>
  <c r="G7513" i="19"/>
  <c r="F7513" i="19"/>
  <c r="E7513" i="19"/>
  <c r="D7513" i="19"/>
  <c r="A7513" i="19" s="1"/>
  <c r="C7513" i="19"/>
  <c r="H7512" i="19"/>
  <c r="G7512" i="19"/>
  <c r="F7512" i="19"/>
  <c r="E7512" i="19"/>
  <c r="D7512" i="19"/>
  <c r="C7512" i="19"/>
  <c r="A7512" i="19" s="1"/>
  <c r="H7511" i="19"/>
  <c r="G7511" i="19"/>
  <c r="F7511" i="19"/>
  <c r="E7511" i="19"/>
  <c r="D7511" i="19"/>
  <c r="C7511" i="19"/>
  <c r="A7511" i="19" s="1"/>
  <c r="H7510" i="19"/>
  <c r="G7510" i="19"/>
  <c r="F7510" i="19"/>
  <c r="E7510" i="19"/>
  <c r="D7510" i="19"/>
  <c r="C7510" i="19"/>
  <c r="A7510" i="19" s="1"/>
  <c r="H7509" i="19"/>
  <c r="G7509" i="19"/>
  <c r="F7509" i="19"/>
  <c r="E7509" i="19"/>
  <c r="D7509" i="19"/>
  <c r="C7509" i="19"/>
  <c r="A7509" i="19"/>
  <c r="H7508" i="19"/>
  <c r="G7508" i="19"/>
  <c r="F7508" i="19"/>
  <c r="E7508" i="19"/>
  <c r="D7508" i="19"/>
  <c r="C7508" i="19"/>
  <c r="H7507" i="19"/>
  <c r="G7507" i="19"/>
  <c r="F7507" i="19"/>
  <c r="E7507" i="19"/>
  <c r="D7507" i="19"/>
  <c r="C7507" i="19"/>
  <c r="H7506" i="19"/>
  <c r="G7506" i="19"/>
  <c r="F7506" i="19"/>
  <c r="E7506" i="19"/>
  <c r="D7506" i="19"/>
  <c r="C7506" i="19"/>
  <c r="A7506" i="19"/>
  <c r="H7505" i="19"/>
  <c r="G7505" i="19"/>
  <c r="F7505" i="19"/>
  <c r="E7505" i="19"/>
  <c r="D7505" i="19"/>
  <c r="C7505" i="19"/>
  <c r="A7505" i="19" s="1"/>
  <c r="H7504" i="19"/>
  <c r="G7504" i="19"/>
  <c r="F7504" i="19"/>
  <c r="E7504" i="19"/>
  <c r="D7504" i="19"/>
  <c r="C7504" i="19"/>
  <c r="A7504" i="19" s="1"/>
  <c r="H7503" i="19"/>
  <c r="G7503" i="19"/>
  <c r="F7503" i="19"/>
  <c r="E7503" i="19"/>
  <c r="D7503" i="19"/>
  <c r="C7503" i="19"/>
  <c r="A7503" i="19" s="1"/>
  <c r="H7502" i="19"/>
  <c r="G7502" i="19"/>
  <c r="F7502" i="19"/>
  <c r="E7502" i="19"/>
  <c r="D7502" i="19"/>
  <c r="C7502" i="19"/>
  <c r="H7501" i="19"/>
  <c r="G7501" i="19"/>
  <c r="F7501" i="19"/>
  <c r="E7501" i="19"/>
  <c r="D7501" i="19"/>
  <c r="C7501" i="19"/>
  <c r="H7500" i="19"/>
  <c r="G7500" i="19"/>
  <c r="F7500" i="19"/>
  <c r="E7500" i="19"/>
  <c r="D7500" i="19"/>
  <c r="C7500" i="19"/>
  <c r="A7500" i="19" s="1"/>
  <c r="H7499" i="19"/>
  <c r="G7499" i="19"/>
  <c r="F7499" i="19"/>
  <c r="E7499" i="19"/>
  <c r="D7499" i="19"/>
  <c r="C7499" i="19"/>
  <c r="A7499" i="19"/>
  <c r="H7498" i="19"/>
  <c r="G7498" i="19"/>
  <c r="F7498" i="19"/>
  <c r="E7498" i="19"/>
  <c r="D7498" i="19"/>
  <c r="C7498" i="19"/>
  <c r="A7498" i="19"/>
  <c r="H7497" i="19"/>
  <c r="G7497" i="19"/>
  <c r="F7497" i="19"/>
  <c r="E7497" i="19"/>
  <c r="D7497" i="19"/>
  <c r="C7497" i="19"/>
  <c r="A7497" i="19" s="1"/>
  <c r="H7496" i="19"/>
  <c r="G7496" i="19"/>
  <c r="F7496" i="19"/>
  <c r="E7496" i="19"/>
  <c r="D7496" i="19"/>
  <c r="A7496" i="19" s="1"/>
  <c r="C7496" i="19"/>
  <c r="H7495" i="19"/>
  <c r="G7495" i="19"/>
  <c r="F7495" i="19"/>
  <c r="E7495" i="19"/>
  <c r="D7495" i="19"/>
  <c r="A7495" i="19" s="1"/>
  <c r="C7495" i="19"/>
  <c r="H7494" i="19"/>
  <c r="G7494" i="19"/>
  <c r="F7494" i="19"/>
  <c r="E7494" i="19"/>
  <c r="D7494" i="19"/>
  <c r="C7494" i="19"/>
  <c r="A7494" i="19" s="1"/>
  <c r="H7493" i="19"/>
  <c r="G7493" i="19"/>
  <c r="F7493" i="19"/>
  <c r="E7493" i="19"/>
  <c r="D7493" i="19"/>
  <c r="C7493" i="19"/>
  <c r="A7493" i="19" s="1"/>
  <c r="H7492" i="19"/>
  <c r="G7492" i="19"/>
  <c r="F7492" i="19"/>
  <c r="E7492" i="19"/>
  <c r="D7492" i="19"/>
  <c r="C7492" i="19"/>
  <c r="A7492" i="19" s="1"/>
  <c r="H7491" i="19"/>
  <c r="G7491" i="19"/>
  <c r="F7491" i="19"/>
  <c r="E7491" i="19"/>
  <c r="D7491" i="19"/>
  <c r="C7491" i="19"/>
  <c r="A7491" i="19"/>
  <c r="H7490" i="19"/>
  <c r="G7490" i="19"/>
  <c r="F7490" i="19"/>
  <c r="E7490" i="19"/>
  <c r="D7490" i="19"/>
  <c r="C7490" i="19"/>
  <c r="H7489" i="19"/>
  <c r="G7489" i="19"/>
  <c r="F7489" i="19"/>
  <c r="E7489" i="19"/>
  <c r="D7489" i="19"/>
  <c r="C7489" i="19"/>
  <c r="H7488" i="19"/>
  <c r="G7488" i="19"/>
  <c r="F7488" i="19"/>
  <c r="E7488" i="19"/>
  <c r="D7488" i="19"/>
  <c r="C7488" i="19"/>
  <c r="A7488" i="19"/>
  <c r="H7487" i="19"/>
  <c r="G7487" i="19"/>
  <c r="F7487" i="19"/>
  <c r="E7487" i="19"/>
  <c r="D7487" i="19"/>
  <c r="C7487" i="19"/>
  <c r="A7487" i="19" s="1"/>
  <c r="H7486" i="19"/>
  <c r="G7486" i="19"/>
  <c r="F7486" i="19"/>
  <c r="E7486" i="19"/>
  <c r="D7486" i="19"/>
  <c r="C7486" i="19"/>
  <c r="A7486" i="19" s="1"/>
  <c r="H7485" i="19"/>
  <c r="G7485" i="19"/>
  <c r="F7485" i="19"/>
  <c r="E7485" i="19"/>
  <c r="D7485" i="19"/>
  <c r="C7485" i="19"/>
  <c r="A7485" i="19" s="1"/>
  <c r="H7484" i="19"/>
  <c r="G7484" i="19"/>
  <c r="F7484" i="19"/>
  <c r="E7484" i="19"/>
  <c r="D7484" i="19"/>
  <c r="C7484" i="19"/>
  <c r="H7483" i="19"/>
  <c r="G7483" i="19"/>
  <c r="F7483" i="19"/>
  <c r="E7483" i="19"/>
  <c r="D7483" i="19"/>
  <c r="C7483" i="19"/>
  <c r="H7482" i="19"/>
  <c r="G7482" i="19"/>
  <c r="F7482" i="19"/>
  <c r="E7482" i="19"/>
  <c r="D7482" i="19"/>
  <c r="C7482" i="19"/>
  <c r="A7482" i="19" s="1"/>
  <c r="H7481" i="19"/>
  <c r="G7481" i="19"/>
  <c r="F7481" i="19"/>
  <c r="E7481" i="19"/>
  <c r="D7481" i="19"/>
  <c r="C7481" i="19"/>
  <c r="A7481" i="19"/>
  <c r="H7480" i="19"/>
  <c r="G7480" i="19"/>
  <c r="F7480" i="19"/>
  <c r="E7480" i="19"/>
  <c r="D7480" i="19"/>
  <c r="C7480" i="19"/>
  <c r="A7480" i="19"/>
  <c r="H7479" i="19"/>
  <c r="G7479" i="19"/>
  <c r="F7479" i="19"/>
  <c r="E7479" i="19"/>
  <c r="D7479" i="19"/>
  <c r="C7479" i="19"/>
  <c r="A7479" i="19" s="1"/>
  <c r="H7478" i="19"/>
  <c r="G7478" i="19"/>
  <c r="F7478" i="19"/>
  <c r="E7478" i="19"/>
  <c r="D7478" i="19"/>
  <c r="A7478" i="19" s="1"/>
  <c r="C7478" i="19"/>
  <c r="H7477" i="19"/>
  <c r="G7477" i="19"/>
  <c r="F7477" i="19"/>
  <c r="E7477" i="19"/>
  <c r="D7477" i="19"/>
  <c r="A7477" i="19" s="1"/>
  <c r="C7477" i="19"/>
  <c r="H7476" i="19"/>
  <c r="G7476" i="19"/>
  <c r="F7476" i="19"/>
  <c r="E7476" i="19"/>
  <c r="D7476" i="19"/>
  <c r="C7476" i="19"/>
  <c r="A7476" i="19" s="1"/>
  <c r="H7475" i="19"/>
  <c r="G7475" i="19"/>
  <c r="F7475" i="19"/>
  <c r="E7475" i="19"/>
  <c r="D7475" i="19"/>
  <c r="C7475" i="19"/>
  <c r="A7475" i="19" s="1"/>
  <c r="H7474" i="19"/>
  <c r="G7474" i="19"/>
  <c r="F7474" i="19"/>
  <c r="E7474" i="19"/>
  <c r="D7474" i="19"/>
  <c r="C7474" i="19"/>
  <c r="A7474" i="19" s="1"/>
  <c r="H7473" i="19"/>
  <c r="G7473" i="19"/>
  <c r="F7473" i="19"/>
  <c r="E7473" i="19"/>
  <c r="D7473" i="19"/>
  <c r="C7473" i="19"/>
  <c r="A7473" i="19"/>
  <c r="H7472" i="19"/>
  <c r="G7472" i="19"/>
  <c r="F7472" i="19"/>
  <c r="E7472" i="19"/>
  <c r="D7472" i="19"/>
  <c r="C7472" i="19"/>
  <c r="H7471" i="19"/>
  <c r="G7471" i="19"/>
  <c r="F7471" i="19"/>
  <c r="E7471" i="19"/>
  <c r="D7471" i="19"/>
  <c r="C7471" i="19"/>
  <c r="H7470" i="19"/>
  <c r="G7470" i="19"/>
  <c r="F7470" i="19"/>
  <c r="E7470" i="19"/>
  <c r="D7470" i="19"/>
  <c r="C7470" i="19"/>
  <c r="A7470" i="19"/>
  <c r="H7469" i="19"/>
  <c r="G7469" i="19"/>
  <c r="F7469" i="19"/>
  <c r="E7469" i="19"/>
  <c r="D7469" i="19"/>
  <c r="C7469" i="19"/>
  <c r="A7469" i="19" s="1"/>
  <c r="H7468" i="19"/>
  <c r="G7468" i="19"/>
  <c r="F7468" i="19"/>
  <c r="E7468" i="19"/>
  <c r="D7468" i="19"/>
  <c r="C7468" i="19"/>
  <c r="A7468" i="19" s="1"/>
  <c r="H7467" i="19"/>
  <c r="G7467" i="19"/>
  <c r="F7467" i="19"/>
  <c r="E7467" i="19"/>
  <c r="D7467" i="19"/>
  <c r="C7467" i="19"/>
  <c r="A7467" i="19" s="1"/>
  <c r="H7466" i="19"/>
  <c r="G7466" i="19"/>
  <c r="F7466" i="19"/>
  <c r="E7466" i="19"/>
  <c r="D7466" i="19"/>
  <c r="C7466" i="19"/>
  <c r="H7465" i="19"/>
  <c r="G7465" i="19"/>
  <c r="F7465" i="19"/>
  <c r="E7465" i="19"/>
  <c r="D7465" i="19"/>
  <c r="C7465" i="19"/>
  <c r="H7464" i="19"/>
  <c r="G7464" i="19"/>
  <c r="F7464" i="19"/>
  <c r="E7464" i="19"/>
  <c r="D7464" i="19"/>
  <c r="C7464" i="19"/>
  <c r="A7464" i="19" s="1"/>
  <c r="H7463" i="19"/>
  <c r="G7463" i="19"/>
  <c r="F7463" i="19"/>
  <c r="E7463" i="19"/>
  <c r="D7463" i="19"/>
  <c r="C7463" i="19"/>
  <c r="A7463" i="19"/>
  <c r="H7462" i="19"/>
  <c r="G7462" i="19"/>
  <c r="F7462" i="19"/>
  <c r="E7462" i="19"/>
  <c r="D7462" i="19"/>
  <c r="C7462" i="19"/>
  <c r="A7462" i="19"/>
  <c r="H7461" i="19"/>
  <c r="G7461" i="19"/>
  <c r="F7461" i="19"/>
  <c r="E7461" i="19"/>
  <c r="D7461" i="19"/>
  <c r="C7461" i="19"/>
  <c r="A7461" i="19" s="1"/>
  <c r="H7460" i="19"/>
  <c r="G7460" i="19"/>
  <c r="F7460" i="19"/>
  <c r="E7460" i="19"/>
  <c r="D7460" i="19"/>
  <c r="A7460" i="19" s="1"/>
  <c r="C7460" i="19"/>
  <c r="H7459" i="19"/>
  <c r="G7459" i="19"/>
  <c r="F7459" i="19"/>
  <c r="E7459" i="19"/>
  <c r="D7459" i="19"/>
  <c r="A7459" i="19" s="1"/>
  <c r="C7459" i="19"/>
  <c r="H7458" i="19"/>
  <c r="G7458" i="19"/>
  <c r="F7458" i="19"/>
  <c r="E7458" i="19"/>
  <c r="D7458" i="19"/>
  <c r="C7458" i="19"/>
  <c r="A7458" i="19" s="1"/>
  <c r="H7457" i="19"/>
  <c r="G7457" i="19"/>
  <c r="F7457" i="19"/>
  <c r="E7457" i="19"/>
  <c r="D7457" i="19"/>
  <c r="C7457" i="19"/>
  <c r="H7456" i="19"/>
  <c r="G7456" i="19"/>
  <c r="F7456" i="19"/>
  <c r="E7456" i="19"/>
  <c r="D7456" i="19"/>
  <c r="C7456" i="19"/>
  <c r="A7456" i="19" s="1"/>
  <c r="H7455" i="19"/>
  <c r="G7455" i="19"/>
  <c r="F7455" i="19"/>
  <c r="E7455" i="19"/>
  <c r="D7455" i="19"/>
  <c r="C7455" i="19"/>
  <c r="H7454" i="19"/>
  <c r="G7454" i="19"/>
  <c r="F7454" i="19"/>
  <c r="E7454" i="19"/>
  <c r="D7454" i="19"/>
  <c r="C7454" i="19"/>
  <c r="A7454" i="19" s="1"/>
  <c r="H7453" i="19"/>
  <c r="G7453" i="19"/>
  <c r="F7453" i="19"/>
  <c r="E7453" i="19"/>
  <c r="D7453" i="19"/>
  <c r="C7453" i="19"/>
  <c r="A7453" i="19"/>
  <c r="H7452" i="19"/>
  <c r="G7452" i="19"/>
  <c r="F7452" i="19"/>
  <c r="E7452" i="19"/>
  <c r="D7452" i="19"/>
  <c r="C7452" i="19"/>
  <c r="A7452" i="19"/>
  <c r="H7451" i="19"/>
  <c r="G7451" i="19"/>
  <c r="F7451" i="19"/>
  <c r="E7451" i="19"/>
  <c r="D7451" i="19"/>
  <c r="C7451" i="19"/>
  <c r="A7451" i="19" s="1"/>
  <c r="H7450" i="19"/>
  <c r="G7450" i="19"/>
  <c r="F7450" i="19"/>
  <c r="E7450" i="19"/>
  <c r="D7450" i="19"/>
  <c r="C7450" i="19"/>
  <c r="A7450" i="19" s="1"/>
  <c r="H7449" i="19"/>
  <c r="G7449" i="19"/>
  <c r="F7449" i="19"/>
  <c r="E7449" i="19"/>
  <c r="D7449" i="19"/>
  <c r="C7449" i="19"/>
  <c r="A7449" i="19" s="1"/>
  <c r="H7448" i="19"/>
  <c r="G7448" i="19"/>
  <c r="F7448" i="19"/>
  <c r="E7448" i="19"/>
  <c r="D7448" i="19"/>
  <c r="C7448" i="19"/>
  <c r="A7448" i="19" s="1"/>
  <c r="H7447" i="19"/>
  <c r="G7447" i="19"/>
  <c r="F7447" i="19"/>
  <c r="E7447" i="19"/>
  <c r="D7447" i="19"/>
  <c r="C7447" i="19"/>
  <c r="H7446" i="19"/>
  <c r="G7446" i="19"/>
  <c r="F7446" i="19"/>
  <c r="E7446" i="19"/>
  <c r="D7446" i="19"/>
  <c r="C7446" i="19"/>
  <c r="A7446" i="19" s="1"/>
  <c r="H7445" i="19"/>
  <c r="G7445" i="19"/>
  <c r="F7445" i="19"/>
  <c r="E7445" i="19"/>
  <c r="D7445" i="19"/>
  <c r="C7445" i="19"/>
  <c r="A7445" i="19" s="1"/>
  <c r="H7444" i="19"/>
  <c r="G7444" i="19"/>
  <c r="F7444" i="19"/>
  <c r="E7444" i="19"/>
  <c r="D7444" i="19"/>
  <c r="C7444" i="19"/>
  <c r="H7443" i="19"/>
  <c r="G7443" i="19"/>
  <c r="F7443" i="19"/>
  <c r="E7443" i="19"/>
  <c r="D7443" i="19"/>
  <c r="C7443" i="19"/>
  <c r="A7443" i="19"/>
  <c r="H7442" i="19"/>
  <c r="G7442" i="19"/>
  <c r="F7442" i="19"/>
  <c r="E7442" i="19"/>
  <c r="D7442" i="19"/>
  <c r="C7442" i="19"/>
  <c r="A7442" i="19"/>
  <c r="H7441" i="19"/>
  <c r="G7441" i="19"/>
  <c r="F7441" i="19"/>
  <c r="E7441" i="19"/>
  <c r="D7441" i="19"/>
  <c r="C7441" i="19"/>
  <c r="A7441" i="19" s="1"/>
  <c r="H7440" i="19"/>
  <c r="G7440" i="19"/>
  <c r="F7440" i="19"/>
  <c r="E7440" i="19"/>
  <c r="D7440" i="19"/>
  <c r="C7440" i="19"/>
  <c r="A7440" i="19" s="1"/>
  <c r="H7439" i="19"/>
  <c r="G7439" i="19"/>
  <c r="F7439" i="19"/>
  <c r="E7439" i="19"/>
  <c r="D7439" i="19"/>
  <c r="C7439" i="19"/>
  <c r="A7439" i="19" s="1"/>
  <c r="H7438" i="19"/>
  <c r="G7438" i="19"/>
  <c r="F7438" i="19"/>
  <c r="E7438" i="19"/>
  <c r="D7438" i="19"/>
  <c r="C7438" i="19"/>
  <c r="H7437" i="19"/>
  <c r="G7437" i="19"/>
  <c r="F7437" i="19"/>
  <c r="E7437" i="19"/>
  <c r="D7437" i="19"/>
  <c r="C7437" i="19"/>
  <c r="A7437" i="19" s="1"/>
  <c r="H7436" i="19"/>
  <c r="G7436" i="19"/>
  <c r="F7436" i="19"/>
  <c r="E7436" i="19"/>
  <c r="D7436" i="19"/>
  <c r="C7436" i="19"/>
  <c r="A7436" i="19" s="1"/>
  <c r="H7435" i="19"/>
  <c r="G7435" i="19"/>
  <c r="F7435" i="19"/>
  <c r="E7435" i="19"/>
  <c r="D7435" i="19"/>
  <c r="C7435" i="19"/>
  <c r="H7434" i="19"/>
  <c r="G7434" i="19"/>
  <c r="F7434" i="19"/>
  <c r="E7434" i="19"/>
  <c r="D7434" i="19"/>
  <c r="C7434" i="19"/>
  <c r="A7434" i="19"/>
  <c r="H7433" i="19"/>
  <c r="G7433" i="19"/>
  <c r="F7433" i="19"/>
  <c r="E7433" i="19"/>
  <c r="D7433" i="19"/>
  <c r="C7433" i="19"/>
  <c r="A7433" i="19"/>
  <c r="H7432" i="19"/>
  <c r="G7432" i="19"/>
  <c r="F7432" i="19"/>
  <c r="E7432" i="19"/>
  <c r="D7432" i="19"/>
  <c r="C7432" i="19"/>
  <c r="A7432" i="19" s="1"/>
  <c r="H7431" i="19"/>
  <c r="G7431" i="19"/>
  <c r="F7431" i="19"/>
  <c r="E7431" i="19"/>
  <c r="D7431" i="19"/>
  <c r="C7431" i="19"/>
  <c r="A7431" i="19" s="1"/>
  <c r="H7430" i="19"/>
  <c r="G7430" i="19"/>
  <c r="F7430" i="19"/>
  <c r="E7430" i="19"/>
  <c r="D7430" i="19"/>
  <c r="C7430" i="19"/>
  <c r="A7430" i="19" s="1"/>
  <c r="H7429" i="19"/>
  <c r="G7429" i="19"/>
  <c r="F7429" i="19"/>
  <c r="E7429" i="19"/>
  <c r="D7429" i="19"/>
  <c r="C7429" i="19"/>
  <c r="H7428" i="19"/>
  <c r="G7428" i="19"/>
  <c r="F7428" i="19"/>
  <c r="E7428" i="19"/>
  <c r="D7428" i="19"/>
  <c r="C7428" i="19"/>
  <c r="A7428" i="19" s="1"/>
  <c r="H7427" i="19"/>
  <c r="G7427" i="19"/>
  <c r="F7427" i="19"/>
  <c r="E7427" i="19"/>
  <c r="D7427" i="19"/>
  <c r="C7427" i="19"/>
  <c r="A7427" i="19" s="1"/>
  <c r="H7426" i="19"/>
  <c r="G7426" i="19"/>
  <c r="F7426" i="19"/>
  <c r="E7426" i="19"/>
  <c r="D7426" i="19"/>
  <c r="C7426" i="19"/>
  <c r="H7425" i="19"/>
  <c r="G7425" i="19"/>
  <c r="F7425" i="19"/>
  <c r="E7425" i="19"/>
  <c r="D7425" i="19"/>
  <c r="C7425" i="19"/>
  <c r="A7425" i="19"/>
  <c r="H7424" i="19"/>
  <c r="G7424" i="19"/>
  <c r="F7424" i="19"/>
  <c r="E7424" i="19"/>
  <c r="D7424" i="19"/>
  <c r="C7424" i="19"/>
  <c r="A7424" i="19"/>
  <c r="H7423" i="19"/>
  <c r="G7423" i="19"/>
  <c r="F7423" i="19"/>
  <c r="E7423" i="19"/>
  <c r="D7423" i="19"/>
  <c r="C7423" i="19"/>
  <c r="A7423" i="19" s="1"/>
  <c r="H7422" i="19"/>
  <c r="G7422" i="19"/>
  <c r="F7422" i="19"/>
  <c r="E7422" i="19"/>
  <c r="D7422" i="19"/>
  <c r="C7422" i="19"/>
  <c r="A7422" i="19" s="1"/>
  <c r="H7421" i="19"/>
  <c r="G7421" i="19"/>
  <c r="F7421" i="19"/>
  <c r="E7421" i="19"/>
  <c r="D7421" i="19"/>
  <c r="C7421" i="19"/>
  <c r="A7421" i="19" s="1"/>
  <c r="H7420" i="19"/>
  <c r="G7420" i="19"/>
  <c r="F7420" i="19"/>
  <c r="E7420" i="19"/>
  <c r="D7420" i="19"/>
  <c r="C7420" i="19"/>
  <c r="H7419" i="19"/>
  <c r="G7419" i="19"/>
  <c r="F7419" i="19"/>
  <c r="E7419" i="19"/>
  <c r="D7419" i="19"/>
  <c r="C7419" i="19"/>
  <c r="A7419" i="19" s="1"/>
  <c r="H7418" i="19"/>
  <c r="G7418" i="19"/>
  <c r="F7418" i="19"/>
  <c r="E7418" i="19"/>
  <c r="D7418" i="19"/>
  <c r="C7418" i="19"/>
  <c r="A7418" i="19" s="1"/>
  <c r="H7417" i="19"/>
  <c r="G7417" i="19"/>
  <c r="F7417" i="19"/>
  <c r="E7417" i="19"/>
  <c r="D7417" i="19"/>
  <c r="C7417" i="19"/>
  <c r="H7416" i="19"/>
  <c r="G7416" i="19"/>
  <c r="F7416" i="19"/>
  <c r="E7416" i="19"/>
  <c r="D7416" i="19"/>
  <c r="C7416" i="19"/>
  <c r="A7416" i="19"/>
  <c r="H7415" i="19"/>
  <c r="G7415" i="19"/>
  <c r="F7415" i="19"/>
  <c r="E7415" i="19"/>
  <c r="D7415" i="19"/>
  <c r="C7415" i="19"/>
  <c r="A7415" i="19"/>
  <c r="H7414" i="19"/>
  <c r="G7414" i="19"/>
  <c r="F7414" i="19"/>
  <c r="E7414" i="19"/>
  <c r="D7414" i="19"/>
  <c r="C7414" i="19"/>
  <c r="A7414" i="19" s="1"/>
  <c r="H7413" i="19"/>
  <c r="G7413" i="19"/>
  <c r="F7413" i="19"/>
  <c r="E7413" i="19"/>
  <c r="D7413" i="19"/>
  <c r="C7413" i="19"/>
  <c r="A7413" i="19" s="1"/>
  <c r="H7412" i="19"/>
  <c r="G7412" i="19"/>
  <c r="F7412" i="19"/>
  <c r="E7412" i="19"/>
  <c r="D7412" i="19"/>
  <c r="C7412" i="19"/>
  <c r="H7411" i="19"/>
  <c r="G7411" i="19"/>
  <c r="F7411" i="19"/>
  <c r="E7411" i="19"/>
  <c r="D7411" i="19"/>
  <c r="C7411" i="19"/>
  <c r="H7410" i="19"/>
  <c r="G7410" i="19"/>
  <c r="F7410" i="19"/>
  <c r="E7410" i="19"/>
  <c r="D7410" i="19"/>
  <c r="C7410" i="19"/>
  <c r="H7409" i="19"/>
  <c r="G7409" i="19"/>
  <c r="F7409" i="19"/>
  <c r="E7409" i="19"/>
  <c r="D7409" i="19"/>
  <c r="C7409" i="19"/>
  <c r="H7408" i="19"/>
  <c r="G7408" i="19"/>
  <c r="F7408" i="19"/>
  <c r="E7408" i="19"/>
  <c r="D7408" i="19"/>
  <c r="C7408" i="19"/>
  <c r="H7407" i="19"/>
  <c r="G7407" i="19"/>
  <c r="F7407" i="19"/>
  <c r="E7407" i="19"/>
  <c r="D7407" i="19"/>
  <c r="C7407" i="19"/>
  <c r="A7407" i="19"/>
  <c r="H7406" i="19"/>
  <c r="G7406" i="19"/>
  <c r="F7406" i="19"/>
  <c r="E7406" i="19"/>
  <c r="D7406" i="19"/>
  <c r="C7406" i="19"/>
  <c r="A7406" i="19"/>
  <c r="H7405" i="19"/>
  <c r="G7405" i="19"/>
  <c r="F7405" i="19"/>
  <c r="E7405" i="19"/>
  <c r="D7405" i="19"/>
  <c r="C7405" i="19"/>
  <c r="A7405" i="19" s="1"/>
  <c r="H7404" i="19"/>
  <c r="G7404" i="19"/>
  <c r="F7404" i="19"/>
  <c r="E7404" i="19"/>
  <c r="D7404" i="19"/>
  <c r="C7404" i="19"/>
  <c r="A7404" i="19" s="1"/>
  <c r="H7403" i="19"/>
  <c r="G7403" i="19"/>
  <c r="F7403" i="19"/>
  <c r="E7403" i="19"/>
  <c r="D7403" i="19"/>
  <c r="C7403" i="19"/>
  <c r="H7402" i="19"/>
  <c r="G7402" i="19"/>
  <c r="F7402" i="19"/>
  <c r="E7402" i="19"/>
  <c r="D7402" i="19"/>
  <c r="C7402" i="19"/>
  <c r="H7401" i="19"/>
  <c r="G7401" i="19"/>
  <c r="F7401" i="19"/>
  <c r="E7401" i="19"/>
  <c r="D7401" i="19"/>
  <c r="C7401" i="19"/>
  <c r="H7400" i="19"/>
  <c r="G7400" i="19"/>
  <c r="F7400" i="19"/>
  <c r="E7400" i="19"/>
  <c r="D7400" i="19"/>
  <c r="C7400" i="19"/>
  <c r="A7400" i="19" s="1"/>
  <c r="H7399" i="19"/>
  <c r="G7399" i="19"/>
  <c r="F7399" i="19"/>
  <c r="E7399" i="19"/>
  <c r="D7399" i="19"/>
  <c r="C7399" i="19"/>
  <c r="H7398" i="19"/>
  <c r="G7398" i="19"/>
  <c r="F7398" i="19"/>
  <c r="E7398" i="19"/>
  <c r="D7398" i="19"/>
  <c r="C7398" i="19"/>
  <c r="A7398" i="19"/>
  <c r="H7397" i="19"/>
  <c r="G7397" i="19"/>
  <c r="F7397" i="19"/>
  <c r="E7397" i="19"/>
  <c r="D7397" i="19"/>
  <c r="C7397" i="19"/>
  <c r="A7397" i="19" s="1"/>
  <c r="H7396" i="19"/>
  <c r="G7396" i="19"/>
  <c r="F7396" i="19"/>
  <c r="E7396" i="19"/>
  <c r="D7396" i="19"/>
  <c r="C7396" i="19"/>
  <c r="H7395" i="19"/>
  <c r="G7395" i="19"/>
  <c r="F7395" i="19"/>
  <c r="E7395" i="19"/>
  <c r="D7395" i="19"/>
  <c r="C7395" i="19"/>
  <c r="A7395" i="19" s="1"/>
  <c r="H7394" i="19"/>
  <c r="G7394" i="19"/>
  <c r="F7394" i="19"/>
  <c r="E7394" i="19"/>
  <c r="D7394" i="19"/>
  <c r="C7394" i="19"/>
  <c r="H7393" i="19"/>
  <c r="G7393" i="19"/>
  <c r="F7393" i="19"/>
  <c r="E7393" i="19"/>
  <c r="D7393" i="19"/>
  <c r="C7393" i="19"/>
  <c r="H7392" i="19"/>
  <c r="G7392" i="19"/>
  <c r="F7392" i="19"/>
  <c r="E7392" i="19"/>
  <c r="D7392" i="19"/>
  <c r="C7392" i="19"/>
  <c r="H7391" i="19"/>
  <c r="G7391" i="19"/>
  <c r="F7391" i="19"/>
  <c r="E7391" i="19"/>
  <c r="D7391" i="19"/>
  <c r="C7391" i="19"/>
  <c r="H7390" i="19"/>
  <c r="G7390" i="19"/>
  <c r="F7390" i="19"/>
  <c r="E7390" i="19"/>
  <c r="D7390" i="19"/>
  <c r="C7390" i="19"/>
  <c r="H7389" i="19"/>
  <c r="G7389" i="19"/>
  <c r="F7389" i="19"/>
  <c r="E7389" i="19"/>
  <c r="D7389" i="19"/>
  <c r="C7389" i="19"/>
  <c r="A7389" i="19"/>
  <c r="H7388" i="19"/>
  <c r="G7388" i="19"/>
  <c r="F7388" i="19"/>
  <c r="E7388" i="19"/>
  <c r="D7388" i="19"/>
  <c r="C7388" i="19"/>
  <c r="A7388" i="19"/>
  <c r="H7387" i="19"/>
  <c r="G7387" i="19"/>
  <c r="F7387" i="19"/>
  <c r="E7387" i="19"/>
  <c r="D7387" i="19"/>
  <c r="C7387" i="19"/>
  <c r="H7386" i="19"/>
  <c r="G7386" i="19"/>
  <c r="F7386" i="19"/>
  <c r="E7386" i="19"/>
  <c r="D7386" i="19"/>
  <c r="C7386" i="19"/>
  <c r="A7386" i="19" s="1"/>
  <c r="H7385" i="19"/>
  <c r="G7385" i="19"/>
  <c r="F7385" i="19"/>
  <c r="E7385" i="19"/>
  <c r="D7385" i="19"/>
  <c r="C7385" i="19"/>
  <c r="H7384" i="19"/>
  <c r="G7384" i="19"/>
  <c r="F7384" i="19"/>
  <c r="E7384" i="19"/>
  <c r="D7384" i="19"/>
  <c r="A7384" i="19" s="1"/>
  <c r="C7384" i="19"/>
  <c r="H7383" i="19"/>
  <c r="G7383" i="19"/>
  <c r="F7383" i="19"/>
  <c r="E7383" i="19"/>
  <c r="D7383" i="19"/>
  <c r="C7383" i="19"/>
  <c r="H7382" i="19"/>
  <c r="G7382" i="19"/>
  <c r="F7382" i="19"/>
  <c r="E7382" i="19"/>
  <c r="D7382" i="19"/>
  <c r="C7382" i="19"/>
  <c r="H7381" i="19"/>
  <c r="G7381" i="19"/>
  <c r="F7381" i="19"/>
  <c r="E7381" i="19"/>
  <c r="D7381" i="19"/>
  <c r="C7381" i="19"/>
  <c r="H7380" i="19"/>
  <c r="G7380" i="19"/>
  <c r="F7380" i="19"/>
  <c r="E7380" i="19"/>
  <c r="D7380" i="19"/>
  <c r="C7380" i="19"/>
  <c r="A7380" i="19"/>
  <c r="H7379" i="19"/>
  <c r="G7379" i="19"/>
  <c r="F7379" i="19"/>
  <c r="E7379" i="19"/>
  <c r="D7379" i="19"/>
  <c r="C7379" i="19"/>
  <c r="A7379" i="19" s="1"/>
  <c r="H7378" i="19"/>
  <c r="G7378" i="19"/>
  <c r="F7378" i="19"/>
  <c r="E7378" i="19"/>
  <c r="D7378" i="19"/>
  <c r="A7378" i="19" s="1"/>
  <c r="C7378" i="19"/>
  <c r="H7377" i="19"/>
  <c r="G7377" i="19"/>
  <c r="F7377" i="19"/>
  <c r="E7377" i="19"/>
  <c r="D7377" i="19"/>
  <c r="C7377" i="19"/>
  <c r="A7377" i="19" s="1"/>
  <c r="H7376" i="19"/>
  <c r="G7376" i="19"/>
  <c r="F7376" i="19"/>
  <c r="E7376" i="19"/>
  <c r="A7376" i="19" s="1"/>
  <c r="D7376" i="19"/>
  <c r="C7376" i="19"/>
  <c r="H7375" i="19"/>
  <c r="G7375" i="19"/>
  <c r="F7375" i="19"/>
  <c r="E7375" i="19"/>
  <c r="D7375" i="19"/>
  <c r="C7375" i="19"/>
  <c r="H7374" i="19"/>
  <c r="G7374" i="19"/>
  <c r="F7374" i="19"/>
  <c r="E7374" i="19"/>
  <c r="D7374" i="19"/>
  <c r="C7374" i="19"/>
  <c r="A7374" i="19" s="1"/>
  <c r="H7373" i="19"/>
  <c r="G7373" i="19"/>
  <c r="F7373" i="19"/>
  <c r="E7373" i="19"/>
  <c r="D7373" i="19"/>
  <c r="C7373" i="19"/>
  <c r="A7373" i="19" s="1"/>
  <c r="H7372" i="19"/>
  <c r="G7372" i="19"/>
  <c r="F7372" i="19"/>
  <c r="E7372" i="19"/>
  <c r="D7372" i="19"/>
  <c r="C7372" i="19"/>
  <c r="H7371" i="19"/>
  <c r="G7371" i="19"/>
  <c r="F7371" i="19"/>
  <c r="E7371" i="19"/>
  <c r="D7371" i="19"/>
  <c r="C7371" i="19"/>
  <c r="A7371" i="19"/>
  <c r="H7370" i="19"/>
  <c r="G7370" i="19"/>
  <c r="F7370" i="19"/>
  <c r="E7370" i="19"/>
  <c r="D7370" i="19"/>
  <c r="C7370" i="19"/>
  <c r="A7370" i="19" s="1"/>
  <c r="H7369" i="19"/>
  <c r="G7369" i="19"/>
  <c r="F7369" i="19"/>
  <c r="E7369" i="19"/>
  <c r="D7369" i="19"/>
  <c r="A7369" i="19" s="1"/>
  <c r="C7369" i="19"/>
  <c r="H7368" i="19"/>
  <c r="G7368" i="19"/>
  <c r="F7368" i="19"/>
  <c r="E7368" i="19"/>
  <c r="D7368" i="19"/>
  <c r="C7368" i="19"/>
  <c r="A7368" i="19"/>
  <c r="H7367" i="19"/>
  <c r="G7367" i="19"/>
  <c r="F7367" i="19"/>
  <c r="E7367" i="19"/>
  <c r="D7367" i="19"/>
  <c r="C7367" i="19"/>
  <c r="A7367" i="19" s="1"/>
  <c r="H7366" i="19"/>
  <c r="G7366" i="19"/>
  <c r="F7366" i="19"/>
  <c r="E7366" i="19"/>
  <c r="D7366" i="19"/>
  <c r="A7366" i="19" s="1"/>
  <c r="C7366" i="19"/>
  <c r="H7365" i="19"/>
  <c r="G7365" i="19"/>
  <c r="F7365" i="19"/>
  <c r="E7365" i="19"/>
  <c r="D7365" i="19"/>
  <c r="C7365" i="19"/>
  <c r="H7364" i="19"/>
  <c r="G7364" i="19"/>
  <c r="F7364" i="19"/>
  <c r="E7364" i="19"/>
  <c r="D7364" i="19"/>
  <c r="C7364" i="19"/>
  <c r="H7363" i="19"/>
  <c r="G7363" i="19"/>
  <c r="F7363" i="19"/>
  <c r="E7363" i="19"/>
  <c r="D7363" i="19"/>
  <c r="C7363" i="19"/>
  <c r="H7362" i="19"/>
  <c r="G7362" i="19"/>
  <c r="F7362" i="19"/>
  <c r="E7362" i="19"/>
  <c r="A7362" i="19" s="1"/>
  <c r="D7362" i="19"/>
  <c r="C7362" i="19"/>
  <c r="H7361" i="19"/>
  <c r="G7361" i="19"/>
  <c r="F7361" i="19"/>
  <c r="E7361" i="19"/>
  <c r="D7361" i="19"/>
  <c r="C7361" i="19"/>
  <c r="A7361" i="19"/>
  <c r="H7360" i="19"/>
  <c r="G7360" i="19"/>
  <c r="F7360" i="19"/>
  <c r="E7360" i="19"/>
  <c r="D7360" i="19"/>
  <c r="C7360" i="19"/>
  <c r="H7359" i="19"/>
  <c r="G7359" i="19"/>
  <c r="F7359" i="19"/>
  <c r="E7359" i="19"/>
  <c r="D7359" i="19"/>
  <c r="C7359" i="19"/>
  <c r="A7359" i="19"/>
  <c r="H7358" i="19"/>
  <c r="G7358" i="19"/>
  <c r="F7358" i="19"/>
  <c r="E7358" i="19"/>
  <c r="D7358" i="19"/>
  <c r="C7358" i="19"/>
  <c r="A7358" i="19" s="1"/>
  <c r="H7357" i="19"/>
  <c r="G7357" i="19"/>
  <c r="F7357" i="19"/>
  <c r="E7357" i="19"/>
  <c r="D7357" i="19"/>
  <c r="A7357" i="19" s="1"/>
  <c r="C7357" i="19"/>
  <c r="H7356" i="19"/>
  <c r="G7356" i="19"/>
  <c r="F7356" i="19"/>
  <c r="E7356" i="19"/>
  <c r="D7356" i="19"/>
  <c r="C7356" i="19"/>
  <c r="H7355" i="19"/>
  <c r="G7355" i="19"/>
  <c r="F7355" i="19"/>
  <c r="E7355" i="19"/>
  <c r="D7355" i="19"/>
  <c r="C7355" i="19"/>
  <c r="H7354" i="19"/>
  <c r="G7354" i="19"/>
  <c r="F7354" i="19"/>
  <c r="E7354" i="19"/>
  <c r="D7354" i="19"/>
  <c r="C7354" i="19"/>
  <c r="H7353" i="19"/>
  <c r="G7353" i="19"/>
  <c r="F7353" i="19"/>
  <c r="E7353" i="19"/>
  <c r="D7353" i="19"/>
  <c r="C7353" i="19"/>
  <c r="A7353" i="19"/>
  <c r="H7352" i="19"/>
  <c r="G7352" i="19"/>
  <c r="F7352" i="19"/>
  <c r="E7352" i="19"/>
  <c r="D7352" i="19"/>
  <c r="C7352" i="19"/>
  <c r="A7352" i="19" s="1"/>
  <c r="H7351" i="19"/>
  <c r="G7351" i="19"/>
  <c r="F7351" i="19"/>
  <c r="E7351" i="19"/>
  <c r="D7351" i="19"/>
  <c r="A7351" i="19" s="1"/>
  <c r="C7351" i="19"/>
  <c r="H7350" i="19"/>
  <c r="G7350" i="19"/>
  <c r="F7350" i="19"/>
  <c r="E7350" i="19"/>
  <c r="D7350" i="19"/>
  <c r="C7350" i="19"/>
  <c r="A7350" i="19" s="1"/>
  <c r="H7349" i="19"/>
  <c r="G7349" i="19"/>
  <c r="F7349" i="19"/>
  <c r="E7349" i="19"/>
  <c r="A7349" i="19" s="1"/>
  <c r="D7349" i="19"/>
  <c r="C7349" i="19"/>
  <c r="H7348" i="19"/>
  <c r="G7348" i="19"/>
  <c r="F7348" i="19"/>
  <c r="E7348" i="19"/>
  <c r="D7348" i="19"/>
  <c r="C7348" i="19"/>
  <c r="H7347" i="19"/>
  <c r="G7347" i="19"/>
  <c r="F7347" i="19"/>
  <c r="E7347" i="19"/>
  <c r="D7347" i="19"/>
  <c r="C7347" i="19"/>
  <c r="A7347" i="19" s="1"/>
  <c r="H7346" i="19"/>
  <c r="G7346" i="19"/>
  <c r="F7346" i="19"/>
  <c r="E7346" i="19"/>
  <c r="D7346" i="19"/>
  <c r="C7346" i="19"/>
  <c r="A7346" i="19" s="1"/>
  <c r="H7345" i="19"/>
  <c r="G7345" i="19"/>
  <c r="F7345" i="19"/>
  <c r="E7345" i="19"/>
  <c r="D7345" i="19"/>
  <c r="C7345" i="19"/>
  <c r="H7344" i="19"/>
  <c r="G7344" i="19"/>
  <c r="F7344" i="19"/>
  <c r="E7344" i="19"/>
  <c r="D7344" i="19"/>
  <c r="C7344" i="19"/>
  <c r="A7344" i="19"/>
  <c r="H7343" i="19"/>
  <c r="G7343" i="19"/>
  <c r="F7343" i="19"/>
  <c r="E7343" i="19"/>
  <c r="D7343" i="19"/>
  <c r="C7343" i="19"/>
  <c r="A7343" i="19" s="1"/>
  <c r="H7342" i="19"/>
  <c r="G7342" i="19"/>
  <c r="F7342" i="19"/>
  <c r="E7342" i="19"/>
  <c r="D7342" i="19"/>
  <c r="A7342" i="19" s="1"/>
  <c r="C7342" i="19"/>
  <c r="H7341" i="19"/>
  <c r="G7341" i="19"/>
  <c r="F7341" i="19"/>
  <c r="E7341" i="19"/>
  <c r="D7341" i="19"/>
  <c r="C7341" i="19"/>
  <c r="A7341" i="19"/>
  <c r="H7340" i="19"/>
  <c r="G7340" i="19"/>
  <c r="F7340" i="19"/>
  <c r="E7340" i="19"/>
  <c r="D7340" i="19"/>
  <c r="C7340" i="19"/>
  <c r="A7340" i="19" s="1"/>
  <c r="H7339" i="19"/>
  <c r="G7339" i="19"/>
  <c r="F7339" i="19"/>
  <c r="E7339" i="19"/>
  <c r="D7339" i="19"/>
  <c r="A7339" i="19" s="1"/>
  <c r="C7339" i="19"/>
  <c r="H7338" i="19"/>
  <c r="G7338" i="19"/>
  <c r="F7338" i="19"/>
  <c r="E7338" i="19"/>
  <c r="D7338" i="19"/>
  <c r="C7338" i="19"/>
  <c r="H7337" i="19"/>
  <c r="G7337" i="19"/>
  <c r="F7337" i="19"/>
  <c r="E7337" i="19"/>
  <c r="D7337" i="19"/>
  <c r="C7337" i="19"/>
  <c r="H7336" i="19"/>
  <c r="G7336" i="19"/>
  <c r="F7336" i="19"/>
  <c r="E7336" i="19"/>
  <c r="D7336" i="19"/>
  <c r="C7336" i="19"/>
  <c r="H7335" i="19"/>
  <c r="G7335" i="19"/>
  <c r="F7335" i="19"/>
  <c r="E7335" i="19"/>
  <c r="D7335" i="19"/>
  <c r="A7335" i="19" s="1"/>
  <c r="C7335" i="19"/>
  <c r="H7334" i="19"/>
  <c r="G7334" i="19"/>
  <c r="F7334" i="19"/>
  <c r="E7334" i="19"/>
  <c r="A7334" i="19" s="1"/>
  <c r="D7334" i="19"/>
  <c r="C7334" i="19"/>
  <c r="H7333" i="19"/>
  <c r="G7333" i="19"/>
  <c r="F7333" i="19"/>
  <c r="E7333" i="19"/>
  <c r="D7333" i="19"/>
  <c r="C7333" i="19"/>
  <c r="H7332" i="19"/>
  <c r="G7332" i="19"/>
  <c r="F7332" i="19"/>
  <c r="E7332" i="19"/>
  <c r="D7332" i="19"/>
  <c r="C7332" i="19"/>
  <c r="A7332" i="19"/>
  <c r="H7331" i="19"/>
  <c r="G7331" i="19"/>
  <c r="F7331" i="19"/>
  <c r="E7331" i="19"/>
  <c r="D7331" i="19"/>
  <c r="C7331" i="19"/>
  <c r="A7331" i="19" s="1"/>
  <c r="H7330" i="19"/>
  <c r="G7330" i="19"/>
  <c r="F7330" i="19"/>
  <c r="E7330" i="19"/>
  <c r="D7330" i="19"/>
  <c r="A7330" i="19" s="1"/>
  <c r="C7330" i="19"/>
  <c r="H7329" i="19"/>
  <c r="G7329" i="19"/>
  <c r="F7329" i="19"/>
  <c r="E7329" i="19"/>
  <c r="D7329" i="19"/>
  <c r="C7329" i="19"/>
  <c r="A7329" i="19"/>
  <c r="H7328" i="19"/>
  <c r="G7328" i="19"/>
  <c r="F7328" i="19"/>
  <c r="E7328" i="19"/>
  <c r="D7328" i="19"/>
  <c r="C7328" i="19"/>
  <c r="A7328" i="19" s="1"/>
  <c r="H7327" i="19"/>
  <c r="G7327" i="19"/>
  <c r="F7327" i="19"/>
  <c r="E7327" i="19"/>
  <c r="D7327" i="19"/>
  <c r="C7327" i="19"/>
  <c r="H7326" i="19"/>
  <c r="G7326" i="19"/>
  <c r="F7326" i="19"/>
  <c r="E7326" i="19"/>
  <c r="D7326" i="19"/>
  <c r="A7326" i="19" s="1"/>
  <c r="C7326" i="19"/>
  <c r="H7325" i="19"/>
  <c r="G7325" i="19"/>
  <c r="F7325" i="19"/>
  <c r="E7325" i="19"/>
  <c r="D7325" i="19"/>
  <c r="C7325" i="19"/>
  <c r="A7325" i="19" s="1"/>
  <c r="H7324" i="19"/>
  <c r="G7324" i="19"/>
  <c r="F7324" i="19"/>
  <c r="E7324" i="19"/>
  <c r="D7324" i="19"/>
  <c r="A7324" i="19" s="1"/>
  <c r="C7324" i="19"/>
  <c r="H7323" i="19"/>
  <c r="G7323" i="19"/>
  <c r="F7323" i="19"/>
  <c r="E7323" i="19"/>
  <c r="D7323" i="19"/>
  <c r="C7323" i="19"/>
  <c r="A7323" i="19"/>
  <c r="H7322" i="19"/>
  <c r="G7322" i="19"/>
  <c r="F7322" i="19"/>
  <c r="E7322" i="19"/>
  <c r="D7322" i="19"/>
  <c r="C7322" i="19"/>
  <c r="A7322" i="19"/>
  <c r="H7321" i="19"/>
  <c r="G7321" i="19"/>
  <c r="F7321" i="19"/>
  <c r="E7321" i="19"/>
  <c r="D7321" i="19"/>
  <c r="C7321" i="19"/>
  <c r="H7320" i="19"/>
  <c r="G7320" i="19"/>
  <c r="F7320" i="19"/>
  <c r="E7320" i="19"/>
  <c r="D7320" i="19"/>
  <c r="C7320" i="19"/>
  <c r="A7320" i="19" s="1"/>
  <c r="H7319" i="19"/>
  <c r="G7319" i="19"/>
  <c r="F7319" i="19"/>
  <c r="E7319" i="19"/>
  <c r="D7319" i="19"/>
  <c r="C7319" i="19"/>
  <c r="H7318" i="19"/>
  <c r="G7318" i="19"/>
  <c r="F7318" i="19"/>
  <c r="E7318" i="19"/>
  <c r="D7318" i="19"/>
  <c r="A7318" i="19" s="1"/>
  <c r="C7318" i="19"/>
  <c r="H7317" i="19"/>
  <c r="G7317" i="19"/>
  <c r="F7317" i="19"/>
  <c r="E7317" i="19"/>
  <c r="D7317" i="19"/>
  <c r="A7317" i="19" s="1"/>
  <c r="C7317" i="19"/>
  <c r="H7316" i="19"/>
  <c r="G7316" i="19"/>
  <c r="F7316" i="19"/>
  <c r="E7316" i="19"/>
  <c r="D7316" i="19"/>
  <c r="C7316" i="19"/>
  <c r="A7316" i="19" s="1"/>
  <c r="H7315" i="19"/>
  <c r="G7315" i="19"/>
  <c r="F7315" i="19"/>
  <c r="E7315" i="19"/>
  <c r="D7315" i="19"/>
  <c r="A7315" i="19" s="1"/>
  <c r="C7315" i="19"/>
  <c r="H7314" i="19"/>
  <c r="G7314" i="19"/>
  <c r="F7314" i="19"/>
  <c r="E7314" i="19"/>
  <c r="D7314" i="19"/>
  <c r="C7314" i="19"/>
  <c r="A7314" i="19" s="1"/>
  <c r="H7313" i="19"/>
  <c r="G7313" i="19"/>
  <c r="F7313" i="19"/>
  <c r="E7313" i="19"/>
  <c r="A7313" i="19" s="1"/>
  <c r="D7313" i="19"/>
  <c r="C7313" i="19"/>
  <c r="H7312" i="19"/>
  <c r="G7312" i="19"/>
  <c r="F7312" i="19"/>
  <c r="E7312" i="19"/>
  <c r="D7312" i="19"/>
  <c r="C7312" i="19"/>
  <c r="H7311" i="19"/>
  <c r="G7311" i="19"/>
  <c r="F7311" i="19"/>
  <c r="E7311" i="19"/>
  <c r="D7311" i="19"/>
  <c r="C7311" i="19"/>
  <c r="A7311" i="19"/>
  <c r="H7310" i="19"/>
  <c r="G7310" i="19"/>
  <c r="F7310" i="19"/>
  <c r="E7310" i="19"/>
  <c r="D7310" i="19"/>
  <c r="C7310" i="19"/>
  <c r="A7310" i="19" s="1"/>
  <c r="H7309" i="19"/>
  <c r="G7309" i="19"/>
  <c r="F7309" i="19"/>
  <c r="E7309" i="19"/>
  <c r="D7309" i="19"/>
  <c r="A7309" i="19" s="1"/>
  <c r="C7309" i="19"/>
  <c r="H7308" i="19"/>
  <c r="G7308" i="19"/>
  <c r="F7308" i="19"/>
  <c r="E7308" i="19"/>
  <c r="D7308" i="19"/>
  <c r="A7308" i="19" s="1"/>
  <c r="C7308" i="19"/>
  <c r="H7307" i="19"/>
  <c r="G7307" i="19"/>
  <c r="F7307" i="19"/>
  <c r="E7307" i="19"/>
  <c r="D7307" i="19"/>
  <c r="C7307" i="19"/>
  <c r="A7307" i="19"/>
  <c r="H7306" i="19"/>
  <c r="G7306" i="19"/>
  <c r="F7306" i="19"/>
  <c r="E7306" i="19"/>
  <c r="D7306" i="19"/>
  <c r="C7306" i="19"/>
  <c r="H7305" i="19"/>
  <c r="G7305" i="19"/>
  <c r="F7305" i="19"/>
  <c r="E7305" i="19"/>
  <c r="D7305" i="19"/>
  <c r="C7305" i="19"/>
  <c r="A7305" i="19" s="1"/>
  <c r="H7304" i="19"/>
  <c r="G7304" i="19"/>
  <c r="F7304" i="19"/>
  <c r="E7304" i="19"/>
  <c r="D7304" i="19"/>
  <c r="C7304" i="19"/>
  <c r="A7304" i="19" s="1"/>
  <c r="H7303" i="19"/>
  <c r="G7303" i="19"/>
  <c r="F7303" i="19"/>
  <c r="E7303" i="19"/>
  <c r="D7303" i="19"/>
  <c r="C7303" i="19"/>
  <c r="H7302" i="19"/>
  <c r="G7302" i="19"/>
  <c r="F7302" i="19"/>
  <c r="E7302" i="19"/>
  <c r="A7302" i="19" s="1"/>
  <c r="D7302" i="19"/>
  <c r="C7302" i="19"/>
  <c r="H7301" i="19"/>
  <c r="G7301" i="19"/>
  <c r="F7301" i="19"/>
  <c r="E7301" i="19"/>
  <c r="D7301" i="19"/>
  <c r="C7301" i="19"/>
  <c r="A7301" i="19" s="1"/>
  <c r="H7300" i="19"/>
  <c r="G7300" i="19"/>
  <c r="F7300" i="19"/>
  <c r="E7300" i="19"/>
  <c r="D7300" i="19"/>
  <c r="C7300" i="19"/>
  <c r="H7299" i="19"/>
  <c r="G7299" i="19"/>
  <c r="F7299" i="19"/>
  <c r="E7299" i="19"/>
  <c r="D7299" i="19"/>
  <c r="C7299" i="19"/>
  <c r="A7299" i="19"/>
  <c r="H7298" i="19"/>
  <c r="G7298" i="19"/>
  <c r="F7298" i="19"/>
  <c r="E7298" i="19"/>
  <c r="D7298" i="19"/>
  <c r="C7298" i="19"/>
  <c r="A7298" i="19" s="1"/>
  <c r="H7297" i="19"/>
  <c r="G7297" i="19"/>
  <c r="F7297" i="19"/>
  <c r="E7297" i="19"/>
  <c r="D7297" i="19"/>
  <c r="A7297" i="19" s="1"/>
  <c r="C7297" i="19"/>
  <c r="H7296" i="19"/>
  <c r="G7296" i="19"/>
  <c r="F7296" i="19"/>
  <c r="E7296" i="19"/>
  <c r="D7296" i="19"/>
  <c r="C7296" i="19"/>
  <c r="A7296" i="19"/>
  <c r="H7295" i="19"/>
  <c r="G7295" i="19"/>
  <c r="F7295" i="19"/>
  <c r="E7295" i="19"/>
  <c r="D7295" i="19"/>
  <c r="C7295" i="19"/>
  <c r="A7295" i="19" s="1"/>
  <c r="H7294" i="19"/>
  <c r="G7294" i="19"/>
  <c r="F7294" i="19"/>
  <c r="E7294" i="19"/>
  <c r="D7294" i="19"/>
  <c r="A7294" i="19" s="1"/>
  <c r="C7294" i="19"/>
  <c r="H7293" i="19"/>
  <c r="G7293" i="19"/>
  <c r="F7293" i="19"/>
  <c r="E7293" i="19"/>
  <c r="D7293" i="19"/>
  <c r="C7293" i="19"/>
  <c r="A7293" i="19" s="1"/>
  <c r="H7292" i="19"/>
  <c r="G7292" i="19"/>
  <c r="F7292" i="19"/>
  <c r="E7292" i="19"/>
  <c r="D7292" i="19"/>
  <c r="C7292" i="19"/>
  <c r="H7291" i="19"/>
  <c r="G7291" i="19"/>
  <c r="F7291" i="19"/>
  <c r="E7291" i="19"/>
  <c r="D7291" i="19"/>
  <c r="C7291" i="19"/>
  <c r="H7290" i="19"/>
  <c r="G7290" i="19"/>
  <c r="F7290" i="19"/>
  <c r="E7290" i="19"/>
  <c r="D7290" i="19"/>
  <c r="A7290" i="19" s="1"/>
  <c r="C7290" i="19"/>
  <c r="H7289" i="19"/>
  <c r="G7289" i="19"/>
  <c r="F7289" i="19"/>
  <c r="E7289" i="19"/>
  <c r="D7289" i="19"/>
  <c r="C7289" i="19"/>
  <c r="A7289" i="19"/>
  <c r="H7288" i="19"/>
  <c r="G7288" i="19"/>
  <c r="F7288" i="19"/>
  <c r="E7288" i="19"/>
  <c r="D7288" i="19"/>
  <c r="C7288" i="19"/>
  <c r="H7287" i="19"/>
  <c r="G7287" i="19"/>
  <c r="F7287" i="19"/>
  <c r="E7287" i="19"/>
  <c r="D7287" i="19"/>
  <c r="C7287" i="19"/>
  <c r="A7287" i="19" s="1"/>
  <c r="H7286" i="19"/>
  <c r="G7286" i="19"/>
  <c r="F7286" i="19"/>
  <c r="E7286" i="19"/>
  <c r="D7286" i="19"/>
  <c r="C7286" i="19"/>
  <c r="A7286" i="19"/>
  <c r="H7285" i="19"/>
  <c r="G7285" i="19"/>
  <c r="F7285" i="19"/>
  <c r="E7285" i="19"/>
  <c r="D7285" i="19"/>
  <c r="C7285" i="19"/>
  <c r="H7284" i="19"/>
  <c r="G7284" i="19"/>
  <c r="F7284" i="19"/>
  <c r="E7284" i="19"/>
  <c r="D7284" i="19"/>
  <c r="C7284" i="19"/>
  <c r="A7284" i="19" s="1"/>
  <c r="H7283" i="19"/>
  <c r="G7283" i="19"/>
  <c r="F7283" i="19"/>
  <c r="E7283" i="19"/>
  <c r="D7283" i="19"/>
  <c r="C7283" i="19"/>
  <c r="A7283" i="19" s="1"/>
  <c r="H7282" i="19"/>
  <c r="G7282" i="19"/>
  <c r="F7282" i="19"/>
  <c r="E7282" i="19"/>
  <c r="D7282" i="19"/>
  <c r="C7282" i="19"/>
  <c r="H7281" i="19"/>
  <c r="G7281" i="19"/>
  <c r="F7281" i="19"/>
  <c r="E7281" i="19"/>
  <c r="D7281" i="19"/>
  <c r="A7281" i="19" s="1"/>
  <c r="C7281" i="19"/>
  <c r="H7280" i="19"/>
  <c r="G7280" i="19"/>
  <c r="F7280" i="19"/>
  <c r="E7280" i="19"/>
  <c r="D7280" i="19"/>
  <c r="C7280" i="19"/>
  <c r="A7280" i="19"/>
  <c r="H7279" i="19"/>
  <c r="G7279" i="19"/>
  <c r="F7279" i="19"/>
  <c r="E7279" i="19"/>
  <c r="D7279" i="19"/>
  <c r="C7279" i="19"/>
  <c r="H7278" i="19"/>
  <c r="G7278" i="19"/>
  <c r="F7278" i="19"/>
  <c r="E7278" i="19"/>
  <c r="D7278" i="19"/>
  <c r="C7278" i="19"/>
  <c r="A7278" i="19" s="1"/>
  <c r="H7277" i="19"/>
  <c r="G7277" i="19"/>
  <c r="F7277" i="19"/>
  <c r="E7277" i="19"/>
  <c r="D7277" i="19"/>
  <c r="A7277" i="19" s="1"/>
  <c r="C7277" i="19"/>
  <c r="H7276" i="19"/>
  <c r="G7276" i="19"/>
  <c r="F7276" i="19"/>
  <c r="E7276" i="19"/>
  <c r="D7276" i="19"/>
  <c r="A7276" i="19" s="1"/>
  <c r="C7276" i="19"/>
  <c r="H7275" i="19"/>
  <c r="G7275" i="19"/>
  <c r="F7275" i="19"/>
  <c r="E7275" i="19"/>
  <c r="D7275" i="19"/>
  <c r="C7275" i="19"/>
  <c r="A7275" i="19"/>
  <c r="H7274" i="19"/>
  <c r="G7274" i="19"/>
  <c r="F7274" i="19"/>
  <c r="E7274" i="19"/>
  <c r="D7274" i="19"/>
  <c r="C7274" i="19"/>
  <c r="A7274" i="19" s="1"/>
  <c r="H7273" i="19"/>
  <c r="G7273" i="19"/>
  <c r="F7273" i="19"/>
  <c r="E7273" i="19"/>
  <c r="D7273" i="19"/>
  <c r="A7273" i="19" s="1"/>
  <c r="C7273" i="19"/>
  <c r="H7272" i="19"/>
  <c r="G7272" i="19"/>
  <c r="F7272" i="19"/>
  <c r="E7272" i="19"/>
  <c r="D7272" i="19"/>
  <c r="C7272" i="19"/>
  <c r="A7272" i="19" s="1"/>
  <c r="H7271" i="19"/>
  <c r="G7271" i="19"/>
  <c r="F7271" i="19"/>
  <c r="E7271" i="19"/>
  <c r="D7271" i="19"/>
  <c r="A7271" i="19" s="1"/>
  <c r="C7271" i="19"/>
  <c r="H7270" i="19"/>
  <c r="G7270" i="19"/>
  <c r="F7270" i="19"/>
  <c r="E7270" i="19"/>
  <c r="D7270" i="19"/>
  <c r="C7270" i="19"/>
  <c r="H7269" i="19"/>
  <c r="G7269" i="19"/>
  <c r="F7269" i="19"/>
  <c r="E7269" i="19"/>
  <c r="D7269" i="19"/>
  <c r="C7269" i="19"/>
  <c r="A7269" i="19"/>
  <c r="H7268" i="19"/>
  <c r="G7268" i="19"/>
  <c r="F7268" i="19"/>
  <c r="E7268" i="19"/>
  <c r="D7268" i="19"/>
  <c r="C7268" i="19"/>
  <c r="H7267" i="19"/>
  <c r="G7267" i="19"/>
  <c r="F7267" i="19"/>
  <c r="E7267" i="19"/>
  <c r="D7267" i="19"/>
  <c r="C7267" i="19"/>
  <c r="H7266" i="19"/>
  <c r="G7266" i="19"/>
  <c r="F7266" i="19"/>
  <c r="E7266" i="19"/>
  <c r="D7266" i="19"/>
  <c r="C7266" i="19"/>
  <c r="A7266" i="19" s="1"/>
  <c r="H7265" i="19"/>
  <c r="G7265" i="19"/>
  <c r="F7265" i="19"/>
  <c r="E7265" i="19"/>
  <c r="D7265" i="19"/>
  <c r="C7265" i="19"/>
  <c r="A7265" i="19"/>
  <c r="H7264" i="19"/>
  <c r="G7264" i="19"/>
  <c r="F7264" i="19"/>
  <c r="E7264" i="19"/>
  <c r="D7264" i="19"/>
  <c r="C7264" i="19"/>
  <c r="H7263" i="19"/>
  <c r="G7263" i="19"/>
  <c r="F7263" i="19"/>
  <c r="E7263" i="19"/>
  <c r="D7263" i="19"/>
  <c r="C7263" i="19"/>
  <c r="A7263" i="19" s="1"/>
  <c r="H7262" i="19"/>
  <c r="G7262" i="19"/>
  <c r="F7262" i="19"/>
  <c r="E7262" i="19"/>
  <c r="D7262" i="19"/>
  <c r="C7262" i="19"/>
  <c r="A7262" i="19" s="1"/>
  <c r="H7261" i="19"/>
  <c r="G7261" i="19"/>
  <c r="F7261" i="19"/>
  <c r="E7261" i="19"/>
  <c r="D7261" i="19"/>
  <c r="C7261" i="19"/>
  <c r="H7260" i="19"/>
  <c r="G7260" i="19"/>
  <c r="F7260" i="19"/>
  <c r="E7260" i="19"/>
  <c r="D7260" i="19"/>
  <c r="A7260" i="19" s="1"/>
  <c r="C7260" i="19"/>
  <c r="H7259" i="19"/>
  <c r="G7259" i="19"/>
  <c r="F7259" i="19"/>
  <c r="E7259" i="19"/>
  <c r="D7259" i="19"/>
  <c r="C7259" i="19"/>
  <c r="H7258" i="19"/>
  <c r="G7258" i="19"/>
  <c r="F7258" i="19"/>
  <c r="E7258" i="19"/>
  <c r="D7258" i="19"/>
  <c r="C7258" i="19"/>
  <c r="H7257" i="19"/>
  <c r="G7257" i="19"/>
  <c r="F7257" i="19"/>
  <c r="E7257" i="19"/>
  <c r="D7257" i="19"/>
  <c r="C7257" i="19"/>
  <c r="A7257" i="19"/>
  <c r="H7256" i="19"/>
  <c r="G7256" i="19"/>
  <c r="F7256" i="19"/>
  <c r="E7256" i="19"/>
  <c r="D7256" i="19"/>
  <c r="C7256" i="19"/>
  <c r="A7256" i="19" s="1"/>
  <c r="H7255" i="19"/>
  <c r="G7255" i="19"/>
  <c r="F7255" i="19"/>
  <c r="E7255" i="19"/>
  <c r="D7255" i="19"/>
  <c r="A7255" i="19" s="1"/>
  <c r="C7255" i="19"/>
  <c r="H7254" i="19"/>
  <c r="G7254" i="19"/>
  <c r="F7254" i="19"/>
  <c r="E7254" i="19"/>
  <c r="D7254" i="19"/>
  <c r="C7254" i="19"/>
  <c r="A7254" i="19"/>
  <c r="H7253" i="19"/>
  <c r="G7253" i="19"/>
  <c r="F7253" i="19"/>
  <c r="E7253" i="19"/>
  <c r="D7253" i="19"/>
  <c r="C7253" i="19"/>
  <c r="A7253" i="19" s="1"/>
  <c r="H7252" i="19"/>
  <c r="G7252" i="19"/>
  <c r="F7252" i="19"/>
  <c r="E7252" i="19"/>
  <c r="D7252" i="19"/>
  <c r="A7252" i="19" s="1"/>
  <c r="C7252" i="19"/>
  <c r="H7251" i="19"/>
  <c r="G7251" i="19"/>
  <c r="F7251" i="19"/>
  <c r="E7251" i="19"/>
  <c r="D7251" i="19"/>
  <c r="C7251" i="19"/>
  <c r="A7251" i="19" s="1"/>
  <c r="H7250" i="19"/>
  <c r="G7250" i="19"/>
  <c r="F7250" i="19"/>
  <c r="E7250" i="19"/>
  <c r="D7250" i="19"/>
  <c r="C7250" i="19"/>
  <c r="H7249" i="19"/>
  <c r="G7249" i="19"/>
  <c r="F7249" i="19"/>
  <c r="E7249" i="19"/>
  <c r="D7249" i="19"/>
  <c r="C7249" i="19"/>
  <c r="H7248" i="19"/>
  <c r="G7248" i="19"/>
  <c r="F7248" i="19"/>
  <c r="E7248" i="19"/>
  <c r="D7248" i="19"/>
  <c r="A7248" i="19" s="1"/>
  <c r="C7248" i="19"/>
  <c r="H7247" i="19"/>
  <c r="G7247" i="19"/>
  <c r="F7247" i="19"/>
  <c r="E7247" i="19"/>
  <c r="D7247" i="19"/>
  <c r="C7247" i="19"/>
  <c r="A7247" i="19"/>
  <c r="H7246" i="19"/>
  <c r="G7246" i="19"/>
  <c r="F7246" i="19"/>
  <c r="E7246" i="19"/>
  <c r="D7246" i="19"/>
  <c r="C7246" i="19"/>
  <c r="H7245" i="19"/>
  <c r="G7245" i="19"/>
  <c r="F7245" i="19"/>
  <c r="E7245" i="19"/>
  <c r="D7245" i="19"/>
  <c r="C7245" i="19"/>
  <c r="A7245" i="19" s="1"/>
  <c r="H7244" i="19"/>
  <c r="G7244" i="19"/>
  <c r="F7244" i="19"/>
  <c r="E7244" i="19"/>
  <c r="D7244" i="19"/>
  <c r="C7244" i="19"/>
  <c r="A7244" i="19"/>
  <c r="H7243" i="19"/>
  <c r="G7243" i="19"/>
  <c r="F7243" i="19"/>
  <c r="E7243" i="19"/>
  <c r="D7243" i="19"/>
  <c r="C7243" i="19"/>
  <c r="H7242" i="19"/>
  <c r="G7242" i="19"/>
  <c r="F7242" i="19"/>
  <c r="E7242" i="19"/>
  <c r="D7242" i="19"/>
  <c r="C7242" i="19"/>
  <c r="A7242" i="19" s="1"/>
  <c r="H7241" i="19"/>
  <c r="G7241" i="19"/>
  <c r="F7241" i="19"/>
  <c r="E7241" i="19"/>
  <c r="D7241" i="19"/>
  <c r="A7241" i="19" s="1"/>
  <c r="C7241" i="19"/>
  <c r="H7240" i="19"/>
  <c r="G7240" i="19"/>
  <c r="F7240" i="19"/>
  <c r="E7240" i="19"/>
  <c r="D7240" i="19"/>
  <c r="A7240" i="19" s="1"/>
  <c r="C7240" i="19"/>
  <c r="H7239" i="19"/>
  <c r="G7239" i="19"/>
  <c r="F7239" i="19"/>
  <c r="E7239" i="19"/>
  <c r="D7239" i="19"/>
  <c r="C7239" i="19"/>
  <c r="A7239" i="19" s="1"/>
  <c r="H7238" i="19"/>
  <c r="G7238" i="19"/>
  <c r="F7238" i="19"/>
  <c r="E7238" i="19"/>
  <c r="D7238" i="19"/>
  <c r="A7238" i="19" s="1"/>
  <c r="C7238" i="19"/>
  <c r="H7237" i="19"/>
  <c r="G7237" i="19"/>
  <c r="F7237" i="19"/>
  <c r="E7237" i="19"/>
  <c r="D7237" i="19"/>
  <c r="C7237" i="19"/>
  <c r="H7236" i="19"/>
  <c r="G7236" i="19"/>
  <c r="F7236" i="19"/>
  <c r="E7236" i="19"/>
  <c r="D7236" i="19"/>
  <c r="C7236" i="19"/>
  <c r="A7236" i="19"/>
  <c r="H7235" i="19"/>
  <c r="G7235" i="19"/>
  <c r="F7235" i="19"/>
  <c r="E7235" i="19"/>
  <c r="D7235" i="19"/>
  <c r="C7235" i="19"/>
  <c r="A7235" i="19" s="1"/>
  <c r="H7234" i="19"/>
  <c r="G7234" i="19"/>
  <c r="F7234" i="19"/>
  <c r="E7234" i="19"/>
  <c r="D7234" i="19"/>
  <c r="A7234" i="19" s="1"/>
  <c r="C7234" i="19"/>
  <c r="H7233" i="19"/>
  <c r="G7233" i="19"/>
  <c r="F7233" i="19"/>
  <c r="E7233" i="19"/>
  <c r="D7233" i="19"/>
  <c r="C7233" i="19"/>
  <c r="A7233" i="19"/>
  <c r="H7232" i="19"/>
  <c r="G7232" i="19"/>
  <c r="F7232" i="19"/>
  <c r="E7232" i="19"/>
  <c r="D7232" i="19"/>
  <c r="C7232" i="19"/>
  <c r="H7231" i="19"/>
  <c r="G7231" i="19"/>
  <c r="F7231" i="19"/>
  <c r="E7231" i="19"/>
  <c r="D7231" i="19"/>
  <c r="C7231" i="19"/>
  <c r="H7230" i="19"/>
  <c r="G7230" i="19"/>
  <c r="F7230" i="19"/>
  <c r="E7230" i="19"/>
  <c r="D7230" i="19"/>
  <c r="C7230" i="19"/>
  <c r="A7230" i="19" s="1"/>
  <c r="H7229" i="19"/>
  <c r="G7229" i="19"/>
  <c r="F7229" i="19"/>
  <c r="E7229" i="19"/>
  <c r="D7229" i="19"/>
  <c r="C7229" i="19"/>
  <c r="A7229" i="19" s="1"/>
  <c r="H7228" i="19"/>
  <c r="G7228" i="19"/>
  <c r="F7228" i="19"/>
  <c r="E7228" i="19"/>
  <c r="D7228" i="19"/>
  <c r="C7228" i="19"/>
  <c r="H7227" i="19"/>
  <c r="G7227" i="19"/>
  <c r="F7227" i="19"/>
  <c r="E7227" i="19"/>
  <c r="D7227" i="19"/>
  <c r="A7227" i="19" s="1"/>
  <c r="C7227" i="19"/>
  <c r="H7226" i="19"/>
  <c r="G7226" i="19"/>
  <c r="F7226" i="19"/>
  <c r="E7226" i="19"/>
  <c r="D7226" i="19"/>
  <c r="C7226" i="19"/>
  <c r="A7226" i="19"/>
  <c r="H7225" i="19"/>
  <c r="G7225" i="19"/>
  <c r="F7225" i="19"/>
  <c r="E7225" i="19"/>
  <c r="D7225" i="19"/>
  <c r="C7225" i="19"/>
  <c r="H7224" i="19"/>
  <c r="G7224" i="19"/>
  <c r="F7224" i="19"/>
  <c r="E7224" i="19"/>
  <c r="D7224" i="19"/>
  <c r="C7224" i="19"/>
  <c r="A7224" i="19" s="1"/>
  <c r="H7223" i="19"/>
  <c r="G7223" i="19"/>
  <c r="F7223" i="19"/>
  <c r="E7223" i="19"/>
  <c r="D7223" i="19"/>
  <c r="A7223" i="19" s="1"/>
  <c r="C7223" i="19"/>
  <c r="H7222" i="19"/>
  <c r="G7222" i="19"/>
  <c r="F7222" i="19"/>
  <c r="E7222" i="19"/>
  <c r="D7222" i="19"/>
  <c r="A7222" i="19" s="1"/>
  <c r="C7222" i="19"/>
  <c r="H7221" i="19"/>
  <c r="G7221" i="19"/>
  <c r="F7221" i="19"/>
  <c r="E7221" i="19"/>
  <c r="D7221" i="19"/>
  <c r="C7221" i="19"/>
  <c r="A7221" i="19"/>
  <c r="H7220" i="19"/>
  <c r="G7220" i="19"/>
  <c r="F7220" i="19"/>
  <c r="E7220" i="19"/>
  <c r="D7220" i="19"/>
  <c r="C7220" i="19"/>
  <c r="A7220" i="19" s="1"/>
  <c r="H7219" i="19"/>
  <c r="G7219" i="19"/>
  <c r="F7219" i="19"/>
  <c r="E7219" i="19"/>
  <c r="D7219" i="19"/>
  <c r="A7219" i="19" s="1"/>
  <c r="C7219" i="19"/>
  <c r="H7218" i="19"/>
  <c r="G7218" i="19"/>
  <c r="F7218" i="19"/>
  <c r="E7218" i="19"/>
  <c r="D7218" i="19"/>
  <c r="C7218" i="19"/>
  <c r="A7218" i="19" s="1"/>
  <c r="H7217" i="19"/>
  <c r="G7217" i="19"/>
  <c r="F7217" i="19"/>
  <c r="E7217" i="19"/>
  <c r="D7217" i="19"/>
  <c r="A7217" i="19" s="1"/>
  <c r="C7217" i="19"/>
  <c r="H7216" i="19"/>
  <c r="G7216" i="19"/>
  <c r="F7216" i="19"/>
  <c r="E7216" i="19"/>
  <c r="D7216" i="19"/>
  <c r="C7216" i="19"/>
  <c r="H7215" i="19"/>
  <c r="G7215" i="19"/>
  <c r="F7215" i="19"/>
  <c r="E7215" i="19"/>
  <c r="D7215" i="19"/>
  <c r="C7215" i="19"/>
  <c r="A7215" i="19"/>
  <c r="H7214" i="19"/>
  <c r="G7214" i="19"/>
  <c r="F7214" i="19"/>
  <c r="E7214" i="19"/>
  <c r="D7214" i="19"/>
  <c r="C7214" i="19"/>
  <c r="H7213" i="19"/>
  <c r="G7213" i="19"/>
  <c r="F7213" i="19"/>
  <c r="E7213" i="19"/>
  <c r="D7213" i="19"/>
  <c r="C7213" i="19"/>
  <c r="H7212" i="19"/>
  <c r="G7212" i="19"/>
  <c r="F7212" i="19"/>
  <c r="E7212" i="19"/>
  <c r="D7212" i="19"/>
  <c r="C7212" i="19"/>
  <c r="A7212" i="19" s="1"/>
  <c r="H7211" i="19"/>
  <c r="G7211" i="19"/>
  <c r="F7211" i="19"/>
  <c r="E7211" i="19"/>
  <c r="D7211" i="19"/>
  <c r="C7211" i="19"/>
  <c r="A7211" i="19"/>
  <c r="H7210" i="19"/>
  <c r="G7210" i="19"/>
  <c r="F7210" i="19"/>
  <c r="E7210" i="19"/>
  <c r="D7210" i="19"/>
  <c r="C7210" i="19"/>
  <c r="H7209" i="19"/>
  <c r="G7209" i="19"/>
  <c r="F7209" i="19"/>
  <c r="E7209" i="19"/>
  <c r="D7209" i="19"/>
  <c r="C7209" i="19"/>
  <c r="A7209" i="19" s="1"/>
  <c r="H7208" i="19"/>
  <c r="G7208" i="19"/>
  <c r="F7208" i="19"/>
  <c r="E7208" i="19"/>
  <c r="D7208" i="19"/>
  <c r="C7208" i="19"/>
  <c r="A7208" i="19" s="1"/>
  <c r="H7207" i="19"/>
  <c r="G7207" i="19"/>
  <c r="F7207" i="19"/>
  <c r="E7207" i="19"/>
  <c r="D7207" i="19"/>
  <c r="C7207" i="19"/>
  <c r="H7206" i="19"/>
  <c r="G7206" i="19"/>
  <c r="F7206" i="19"/>
  <c r="E7206" i="19"/>
  <c r="D7206" i="19"/>
  <c r="A7206" i="19" s="1"/>
  <c r="C7206" i="19"/>
  <c r="H7205" i="19"/>
  <c r="G7205" i="19"/>
  <c r="F7205" i="19"/>
  <c r="E7205" i="19"/>
  <c r="D7205" i="19"/>
  <c r="C7205" i="19"/>
  <c r="H7204" i="19"/>
  <c r="G7204" i="19"/>
  <c r="F7204" i="19"/>
  <c r="E7204" i="19"/>
  <c r="D7204" i="19"/>
  <c r="C7204" i="19"/>
  <c r="H7203" i="19"/>
  <c r="G7203" i="19"/>
  <c r="F7203" i="19"/>
  <c r="E7203" i="19"/>
  <c r="D7203" i="19"/>
  <c r="C7203" i="19"/>
  <c r="A7203" i="19"/>
  <c r="H7202" i="19"/>
  <c r="G7202" i="19"/>
  <c r="F7202" i="19"/>
  <c r="E7202" i="19"/>
  <c r="D7202" i="19"/>
  <c r="C7202" i="19"/>
  <c r="A7202" i="19" s="1"/>
  <c r="H7201" i="19"/>
  <c r="G7201" i="19"/>
  <c r="F7201" i="19"/>
  <c r="E7201" i="19"/>
  <c r="D7201" i="19"/>
  <c r="A7201" i="19" s="1"/>
  <c r="C7201" i="19"/>
  <c r="H7200" i="19"/>
  <c r="G7200" i="19"/>
  <c r="F7200" i="19"/>
  <c r="E7200" i="19"/>
  <c r="D7200" i="19"/>
  <c r="C7200" i="19"/>
  <c r="A7200" i="19"/>
  <c r="H7199" i="19"/>
  <c r="G7199" i="19"/>
  <c r="F7199" i="19"/>
  <c r="E7199" i="19"/>
  <c r="D7199" i="19"/>
  <c r="C7199" i="19"/>
  <c r="A7199" i="19" s="1"/>
  <c r="H7198" i="19"/>
  <c r="G7198" i="19"/>
  <c r="F7198" i="19"/>
  <c r="E7198" i="19"/>
  <c r="D7198" i="19"/>
  <c r="A7198" i="19" s="1"/>
  <c r="C7198" i="19"/>
  <c r="H7197" i="19"/>
  <c r="G7197" i="19"/>
  <c r="F7197" i="19"/>
  <c r="E7197" i="19"/>
  <c r="D7197" i="19"/>
  <c r="C7197" i="19"/>
  <c r="A7197" i="19" s="1"/>
  <c r="H7196" i="19"/>
  <c r="G7196" i="19"/>
  <c r="F7196" i="19"/>
  <c r="E7196" i="19"/>
  <c r="D7196" i="19"/>
  <c r="C7196" i="19"/>
  <c r="H7195" i="19"/>
  <c r="G7195" i="19"/>
  <c r="F7195" i="19"/>
  <c r="E7195" i="19"/>
  <c r="D7195" i="19"/>
  <c r="C7195" i="19"/>
  <c r="H7194" i="19"/>
  <c r="G7194" i="19"/>
  <c r="F7194" i="19"/>
  <c r="E7194" i="19"/>
  <c r="D7194" i="19"/>
  <c r="A7194" i="19" s="1"/>
  <c r="C7194" i="19"/>
  <c r="H7193" i="19"/>
  <c r="G7193" i="19"/>
  <c r="F7193" i="19"/>
  <c r="E7193" i="19"/>
  <c r="D7193" i="19"/>
  <c r="C7193" i="19"/>
  <c r="A7193" i="19"/>
  <c r="H7192" i="19"/>
  <c r="G7192" i="19"/>
  <c r="F7192" i="19"/>
  <c r="E7192" i="19"/>
  <c r="D7192" i="19"/>
  <c r="C7192" i="19"/>
  <c r="H7191" i="19"/>
  <c r="G7191" i="19"/>
  <c r="F7191" i="19"/>
  <c r="E7191" i="19"/>
  <c r="D7191" i="19"/>
  <c r="C7191" i="19"/>
  <c r="A7191" i="19" s="1"/>
  <c r="H7190" i="19"/>
  <c r="G7190" i="19"/>
  <c r="F7190" i="19"/>
  <c r="E7190" i="19"/>
  <c r="D7190" i="19"/>
  <c r="C7190" i="19"/>
  <c r="A7190" i="19" s="1"/>
  <c r="H7189" i="19"/>
  <c r="G7189" i="19"/>
  <c r="F7189" i="19"/>
  <c r="E7189" i="19"/>
  <c r="D7189" i="19"/>
  <c r="A7189" i="19" s="1"/>
  <c r="C7189" i="19"/>
  <c r="H7188" i="19"/>
  <c r="G7188" i="19"/>
  <c r="F7188" i="19"/>
  <c r="E7188" i="19"/>
  <c r="D7188" i="19"/>
  <c r="A7188" i="19" s="1"/>
  <c r="C7188" i="19"/>
  <c r="H7187" i="19"/>
  <c r="G7187" i="19"/>
  <c r="F7187" i="19"/>
  <c r="E7187" i="19"/>
  <c r="D7187" i="19"/>
  <c r="C7187" i="19"/>
  <c r="H7186" i="19"/>
  <c r="G7186" i="19"/>
  <c r="F7186" i="19"/>
  <c r="E7186" i="19"/>
  <c r="D7186" i="19"/>
  <c r="A7186" i="19" s="1"/>
  <c r="C7186" i="19"/>
  <c r="H7185" i="19"/>
  <c r="G7185" i="19"/>
  <c r="F7185" i="19"/>
  <c r="E7185" i="19"/>
  <c r="D7185" i="19"/>
  <c r="C7185" i="19"/>
  <c r="A7185" i="19"/>
  <c r="H7184" i="19"/>
  <c r="G7184" i="19"/>
  <c r="F7184" i="19"/>
  <c r="E7184" i="19"/>
  <c r="D7184" i="19"/>
  <c r="C7184" i="19"/>
  <c r="H7183" i="19"/>
  <c r="G7183" i="19"/>
  <c r="F7183" i="19"/>
  <c r="E7183" i="19"/>
  <c r="D7183" i="19"/>
  <c r="C7183" i="19"/>
  <c r="H7182" i="19"/>
  <c r="G7182" i="19"/>
  <c r="F7182" i="19"/>
  <c r="E7182" i="19"/>
  <c r="D7182" i="19"/>
  <c r="C7182" i="19"/>
  <c r="H7181" i="19"/>
  <c r="G7181" i="19"/>
  <c r="F7181" i="19"/>
  <c r="E7181" i="19"/>
  <c r="D7181" i="19"/>
  <c r="C7181" i="19"/>
  <c r="H7180" i="19"/>
  <c r="G7180" i="19"/>
  <c r="F7180" i="19"/>
  <c r="E7180" i="19"/>
  <c r="D7180" i="19"/>
  <c r="C7180" i="19"/>
  <c r="A7180" i="19" s="1"/>
  <c r="H7179" i="19"/>
  <c r="G7179" i="19"/>
  <c r="F7179" i="19"/>
  <c r="E7179" i="19"/>
  <c r="D7179" i="19"/>
  <c r="A7179" i="19" s="1"/>
  <c r="C7179" i="19"/>
  <c r="H7178" i="19"/>
  <c r="G7178" i="19"/>
  <c r="F7178" i="19"/>
  <c r="E7178" i="19"/>
  <c r="D7178" i="19"/>
  <c r="C7178" i="19"/>
  <c r="H7177" i="19"/>
  <c r="G7177" i="19"/>
  <c r="F7177" i="19"/>
  <c r="E7177" i="19"/>
  <c r="D7177" i="19"/>
  <c r="A7177" i="19" s="1"/>
  <c r="C7177" i="19"/>
  <c r="H7176" i="19"/>
  <c r="G7176" i="19"/>
  <c r="F7176" i="19"/>
  <c r="E7176" i="19"/>
  <c r="D7176" i="19"/>
  <c r="C7176" i="19"/>
  <c r="A7176" i="19" s="1"/>
  <c r="H7175" i="19"/>
  <c r="G7175" i="19"/>
  <c r="F7175" i="19"/>
  <c r="E7175" i="19"/>
  <c r="D7175" i="19"/>
  <c r="C7175" i="19"/>
  <c r="H7174" i="19"/>
  <c r="G7174" i="19"/>
  <c r="F7174" i="19"/>
  <c r="E7174" i="19"/>
  <c r="D7174" i="19"/>
  <c r="C7174" i="19"/>
  <c r="H7173" i="19"/>
  <c r="G7173" i="19"/>
  <c r="F7173" i="19"/>
  <c r="E7173" i="19"/>
  <c r="D7173" i="19"/>
  <c r="C7173" i="19"/>
  <c r="H7172" i="19"/>
  <c r="G7172" i="19"/>
  <c r="F7172" i="19"/>
  <c r="E7172" i="19"/>
  <c r="A7172" i="19" s="1"/>
  <c r="D7172" i="19"/>
  <c r="C7172" i="19"/>
  <c r="H7171" i="19"/>
  <c r="G7171" i="19"/>
  <c r="F7171" i="19"/>
  <c r="E7171" i="19"/>
  <c r="D7171" i="19"/>
  <c r="A7171" i="19" s="1"/>
  <c r="C7171" i="19"/>
  <c r="H7170" i="19"/>
  <c r="G7170" i="19"/>
  <c r="F7170" i="19"/>
  <c r="E7170" i="19"/>
  <c r="D7170" i="19"/>
  <c r="C7170" i="19"/>
  <c r="H7169" i="19"/>
  <c r="G7169" i="19"/>
  <c r="F7169" i="19"/>
  <c r="E7169" i="19"/>
  <c r="A7169" i="19" s="1"/>
  <c r="D7169" i="19"/>
  <c r="C7169" i="19"/>
  <c r="H7168" i="19"/>
  <c r="G7168" i="19"/>
  <c r="F7168" i="19"/>
  <c r="E7168" i="19"/>
  <c r="D7168" i="19"/>
  <c r="C7168" i="19"/>
  <c r="H7167" i="19"/>
  <c r="G7167" i="19"/>
  <c r="F7167" i="19"/>
  <c r="E7167" i="19"/>
  <c r="D7167" i="19"/>
  <c r="C7167" i="19"/>
  <c r="A7167" i="19"/>
  <c r="H7166" i="19"/>
  <c r="G7166" i="19"/>
  <c r="F7166" i="19"/>
  <c r="E7166" i="19"/>
  <c r="D7166" i="19"/>
  <c r="C7166" i="19"/>
  <c r="H7165" i="19"/>
  <c r="G7165" i="19"/>
  <c r="F7165" i="19"/>
  <c r="E7165" i="19"/>
  <c r="D7165" i="19"/>
  <c r="C7165" i="19"/>
  <c r="H7164" i="19"/>
  <c r="G7164" i="19"/>
  <c r="F7164" i="19"/>
  <c r="E7164" i="19"/>
  <c r="D7164" i="19"/>
  <c r="C7164" i="19"/>
  <c r="A7164" i="19" s="1"/>
  <c r="H7163" i="19"/>
  <c r="G7163" i="19"/>
  <c r="F7163" i="19"/>
  <c r="E7163" i="19"/>
  <c r="D7163" i="19"/>
  <c r="A7163" i="19" s="1"/>
  <c r="C7163" i="19"/>
  <c r="H7162" i="19"/>
  <c r="G7162" i="19"/>
  <c r="F7162" i="19"/>
  <c r="E7162" i="19"/>
  <c r="D7162" i="19"/>
  <c r="A7162" i="19" s="1"/>
  <c r="C7162" i="19"/>
  <c r="H7161" i="19"/>
  <c r="G7161" i="19"/>
  <c r="F7161" i="19"/>
  <c r="E7161" i="19"/>
  <c r="D7161" i="19"/>
  <c r="C7161" i="19"/>
  <c r="A7161" i="19"/>
  <c r="H7160" i="19"/>
  <c r="G7160" i="19"/>
  <c r="F7160" i="19"/>
  <c r="E7160" i="19"/>
  <c r="D7160" i="19"/>
  <c r="C7160" i="19"/>
  <c r="H7159" i="19"/>
  <c r="G7159" i="19"/>
  <c r="F7159" i="19"/>
  <c r="E7159" i="19"/>
  <c r="D7159" i="19"/>
  <c r="C7159" i="19"/>
  <c r="H7158" i="19"/>
  <c r="G7158" i="19"/>
  <c r="F7158" i="19"/>
  <c r="E7158" i="19"/>
  <c r="D7158" i="19"/>
  <c r="C7158" i="19"/>
  <c r="A7158" i="19" s="1"/>
  <c r="H7157" i="19"/>
  <c r="G7157" i="19"/>
  <c r="F7157" i="19"/>
  <c r="E7157" i="19"/>
  <c r="D7157" i="19"/>
  <c r="A7157" i="19" s="1"/>
  <c r="C7157" i="19"/>
  <c r="H7156" i="19"/>
  <c r="G7156" i="19"/>
  <c r="F7156" i="19"/>
  <c r="E7156" i="19"/>
  <c r="D7156" i="19"/>
  <c r="A7156" i="19" s="1"/>
  <c r="C7156" i="19"/>
  <c r="H7155" i="19"/>
  <c r="G7155" i="19"/>
  <c r="F7155" i="19"/>
  <c r="E7155" i="19"/>
  <c r="D7155" i="19"/>
  <c r="C7155" i="19"/>
  <c r="A7155" i="19" s="1"/>
  <c r="H7154" i="19"/>
  <c r="G7154" i="19"/>
  <c r="F7154" i="19"/>
  <c r="E7154" i="19"/>
  <c r="D7154" i="19"/>
  <c r="C7154" i="19"/>
  <c r="H7153" i="19"/>
  <c r="G7153" i="19"/>
  <c r="F7153" i="19"/>
  <c r="E7153" i="19"/>
  <c r="D7153" i="19"/>
  <c r="C7153" i="19"/>
  <c r="H7152" i="19"/>
  <c r="G7152" i="19"/>
  <c r="F7152" i="19"/>
  <c r="E7152" i="19"/>
  <c r="D7152" i="19"/>
  <c r="A7152" i="19" s="1"/>
  <c r="C7152" i="19"/>
  <c r="H7151" i="19"/>
  <c r="G7151" i="19"/>
  <c r="F7151" i="19"/>
  <c r="E7151" i="19"/>
  <c r="D7151" i="19"/>
  <c r="C7151" i="19"/>
  <c r="H7150" i="19"/>
  <c r="G7150" i="19"/>
  <c r="F7150" i="19"/>
  <c r="E7150" i="19"/>
  <c r="D7150" i="19"/>
  <c r="C7150" i="19"/>
  <c r="H7149" i="19"/>
  <c r="G7149" i="19"/>
  <c r="F7149" i="19"/>
  <c r="E7149" i="19"/>
  <c r="D7149" i="19"/>
  <c r="C7149" i="19"/>
  <c r="A7149" i="19"/>
  <c r="H7148" i="19"/>
  <c r="G7148" i="19"/>
  <c r="F7148" i="19"/>
  <c r="E7148" i="19"/>
  <c r="D7148" i="19"/>
  <c r="C7148" i="19"/>
  <c r="H7147" i="19"/>
  <c r="G7147" i="19"/>
  <c r="F7147" i="19"/>
  <c r="E7147" i="19"/>
  <c r="D7147" i="19"/>
  <c r="C7147" i="19"/>
  <c r="H7146" i="19"/>
  <c r="G7146" i="19"/>
  <c r="F7146" i="19"/>
  <c r="E7146" i="19"/>
  <c r="D7146" i="19"/>
  <c r="C7146" i="19"/>
  <c r="A7146" i="19" s="1"/>
  <c r="H7145" i="19"/>
  <c r="G7145" i="19"/>
  <c r="F7145" i="19"/>
  <c r="E7145" i="19"/>
  <c r="D7145" i="19"/>
  <c r="A7145" i="19" s="1"/>
  <c r="C7145" i="19"/>
  <c r="H7144" i="19"/>
  <c r="G7144" i="19"/>
  <c r="F7144" i="19"/>
  <c r="E7144" i="19"/>
  <c r="D7144" i="19"/>
  <c r="A7144" i="19" s="1"/>
  <c r="C7144" i="19"/>
  <c r="H7143" i="19"/>
  <c r="G7143" i="19"/>
  <c r="F7143" i="19"/>
  <c r="E7143" i="19"/>
  <c r="D7143" i="19"/>
  <c r="C7143" i="19"/>
  <c r="A7143" i="19"/>
  <c r="H7142" i="19"/>
  <c r="G7142" i="19"/>
  <c r="F7142" i="19"/>
  <c r="E7142" i="19"/>
  <c r="D7142" i="19"/>
  <c r="C7142" i="19"/>
  <c r="H7141" i="19"/>
  <c r="G7141" i="19"/>
  <c r="F7141" i="19"/>
  <c r="E7141" i="19"/>
  <c r="D7141" i="19"/>
  <c r="C7141" i="19"/>
  <c r="H7140" i="19"/>
  <c r="G7140" i="19"/>
  <c r="F7140" i="19"/>
  <c r="E7140" i="19"/>
  <c r="D7140" i="19"/>
  <c r="C7140" i="19"/>
  <c r="A7140" i="19" s="1"/>
  <c r="H7139" i="19"/>
  <c r="G7139" i="19"/>
  <c r="F7139" i="19"/>
  <c r="E7139" i="19"/>
  <c r="D7139" i="19"/>
  <c r="A7139" i="19" s="1"/>
  <c r="C7139" i="19"/>
  <c r="H7138" i="19"/>
  <c r="G7138" i="19"/>
  <c r="F7138" i="19"/>
  <c r="E7138" i="19"/>
  <c r="D7138" i="19"/>
  <c r="A7138" i="19" s="1"/>
  <c r="C7138" i="19"/>
  <c r="H7137" i="19"/>
  <c r="G7137" i="19"/>
  <c r="F7137" i="19"/>
  <c r="E7137" i="19"/>
  <c r="D7137" i="19"/>
  <c r="C7137" i="19"/>
  <c r="A7137" i="19" s="1"/>
  <c r="H7136" i="19"/>
  <c r="G7136" i="19"/>
  <c r="F7136" i="19"/>
  <c r="E7136" i="19"/>
  <c r="D7136" i="19"/>
  <c r="C7136" i="19"/>
  <c r="H7135" i="19"/>
  <c r="G7135" i="19"/>
  <c r="F7135" i="19"/>
  <c r="E7135" i="19"/>
  <c r="D7135" i="19"/>
  <c r="C7135" i="19"/>
  <c r="H7134" i="19"/>
  <c r="G7134" i="19"/>
  <c r="F7134" i="19"/>
  <c r="E7134" i="19"/>
  <c r="D7134" i="19"/>
  <c r="A7134" i="19" s="1"/>
  <c r="C7134" i="19"/>
  <c r="H7133" i="19"/>
  <c r="G7133" i="19"/>
  <c r="F7133" i="19"/>
  <c r="E7133" i="19"/>
  <c r="D7133" i="19"/>
  <c r="C7133" i="19"/>
  <c r="H7132" i="19"/>
  <c r="G7132" i="19"/>
  <c r="F7132" i="19"/>
  <c r="E7132" i="19"/>
  <c r="D7132" i="19"/>
  <c r="C7132" i="19"/>
  <c r="H7131" i="19"/>
  <c r="G7131" i="19"/>
  <c r="F7131" i="19"/>
  <c r="E7131" i="19"/>
  <c r="D7131" i="19"/>
  <c r="C7131" i="19"/>
  <c r="A7131" i="19"/>
  <c r="H7130" i="19"/>
  <c r="G7130" i="19"/>
  <c r="F7130" i="19"/>
  <c r="E7130" i="19"/>
  <c r="D7130" i="19"/>
  <c r="C7130" i="19"/>
  <c r="H7129" i="19"/>
  <c r="G7129" i="19"/>
  <c r="F7129" i="19"/>
  <c r="E7129" i="19"/>
  <c r="D7129" i="19"/>
  <c r="C7129" i="19"/>
  <c r="H7128" i="19"/>
  <c r="G7128" i="19"/>
  <c r="F7128" i="19"/>
  <c r="E7128" i="19"/>
  <c r="D7128" i="19"/>
  <c r="C7128" i="19"/>
  <c r="A7128" i="19" s="1"/>
  <c r="H7127" i="19"/>
  <c r="G7127" i="19"/>
  <c r="F7127" i="19"/>
  <c r="E7127" i="19"/>
  <c r="D7127" i="19"/>
  <c r="A7127" i="19" s="1"/>
  <c r="C7127" i="19"/>
  <c r="H7126" i="19"/>
  <c r="G7126" i="19"/>
  <c r="F7126" i="19"/>
  <c r="E7126" i="19"/>
  <c r="D7126" i="19"/>
  <c r="A7126" i="19" s="1"/>
  <c r="C7126" i="19"/>
  <c r="H7125" i="19"/>
  <c r="G7125" i="19"/>
  <c r="F7125" i="19"/>
  <c r="E7125" i="19"/>
  <c r="D7125" i="19"/>
  <c r="C7125" i="19"/>
  <c r="A7125" i="19"/>
  <c r="H7124" i="19"/>
  <c r="G7124" i="19"/>
  <c r="F7124" i="19"/>
  <c r="E7124" i="19"/>
  <c r="D7124" i="19"/>
  <c r="C7124" i="19"/>
  <c r="H7123" i="19"/>
  <c r="G7123" i="19"/>
  <c r="F7123" i="19"/>
  <c r="E7123" i="19"/>
  <c r="D7123" i="19"/>
  <c r="C7123" i="19"/>
  <c r="H7122" i="19"/>
  <c r="G7122" i="19"/>
  <c r="F7122" i="19"/>
  <c r="E7122" i="19"/>
  <c r="D7122" i="19"/>
  <c r="C7122" i="19"/>
  <c r="A7122" i="19" s="1"/>
  <c r="H7121" i="19"/>
  <c r="G7121" i="19"/>
  <c r="F7121" i="19"/>
  <c r="E7121" i="19"/>
  <c r="D7121" i="19"/>
  <c r="A7121" i="19" s="1"/>
  <c r="C7121" i="19"/>
  <c r="H7120" i="19"/>
  <c r="G7120" i="19"/>
  <c r="F7120" i="19"/>
  <c r="E7120" i="19"/>
  <c r="D7120" i="19"/>
  <c r="A7120" i="19" s="1"/>
  <c r="C7120" i="19"/>
  <c r="H7119" i="19"/>
  <c r="G7119" i="19"/>
  <c r="F7119" i="19"/>
  <c r="E7119" i="19"/>
  <c r="D7119" i="19"/>
  <c r="C7119" i="19"/>
  <c r="A7119" i="19" s="1"/>
  <c r="H7118" i="19"/>
  <c r="G7118" i="19"/>
  <c r="F7118" i="19"/>
  <c r="E7118" i="19"/>
  <c r="D7118" i="19"/>
  <c r="C7118" i="19"/>
  <c r="H7117" i="19"/>
  <c r="G7117" i="19"/>
  <c r="F7117" i="19"/>
  <c r="E7117" i="19"/>
  <c r="D7117" i="19"/>
  <c r="C7117" i="19"/>
  <c r="H7116" i="19"/>
  <c r="G7116" i="19"/>
  <c r="F7116" i="19"/>
  <c r="E7116" i="19"/>
  <c r="D7116" i="19"/>
  <c r="A7116" i="19" s="1"/>
  <c r="C7116" i="19"/>
  <c r="H7115" i="19"/>
  <c r="G7115" i="19"/>
  <c r="F7115" i="19"/>
  <c r="E7115" i="19"/>
  <c r="D7115" i="19"/>
  <c r="C7115" i="19"/>
  <c r="H7114" i="19"/>
  <c r="G7114" i="19"/>
  <c r="F7114" i="19"/>
  <c r="E7114" i="19"/>
  <c r="D7114" i="19"/>
  <c r="C7114" i="19"/>
  <c r="H7113" i="19"/>
  <c r="G7113" i="19"/>
  <c r="F7113" i="19"/>
  <c r="E7113" i="19"/>
  <c r="D7113" i="19"/>
  <c r="C7113" i="19"/>
  <c r="A7113" i="19"/>
  <c r="H7112" i="19"/>
  <c r="G7112" i="19"/>
  <c r="F7112" i="19"/>
  <c r="E7112" i="19"/>
  <c r="D7112" i="19"/>
  <c r="C7112" i="19"/>
  <c r="H7111" i="19"/>
  <c r="G7111" i="19"/>
  <c r="F7111" i="19"/>
  <c r="E7111" i="19"/>
  <c r="D7111" i="19"/>
  <c r="C7111" i="19"/>
  <c r="H7110" i="19"/>
  <c r="G7110" i="19"/>
  <c r="F7110" i="19"/>
  <c r="E7110" i="19"/>
  <c r="D7110" i="19"/>
  <c r="C7110" i="19"/>
  <c r="A7110" i="19" s="1"/>
  <c r="H7109" i="19"/>
  <c r="G7109" i="19"/>
  <c r="F7109" i="19"/>
  <c r="E7109" i="19"/>
  <c r="D7109" i="19"/>
  <c r="A7109" i="19" s="1"/>
  <c r="C7109" i="19"/>
  <c r="H7108" i="19"/>
  <c r="G7108" i="19"/>
  <c r="F7108" i="19"/>
  <c r="E7108" i="19"/>
  <c r="D7108" i="19"/>
  <c r="A7108" i="19" s="1"/>
  <c r="C7108" i="19"/>
  <c r="H7107" i="19"/>
  <c r="G7107" i="19"/>
  <c r="F7107" i="19"/>
  <c r="E7107" i="19"/>
  <c r="D7107" i="19"/>
  <c r="C7107" i="19"/>
  <c r="A7107" i="19"/>
  <c r="H7106" i="19"/>
  <c r="G7106" i="19"/>
  <c r="F7106" i="19"/>
  <c r="E7106" i="19"/>
  <c r="D7106" i="19"/>
  <c r="C7106" i="19"/>
  <c r="H7105" i="19"/>
  <c r="G7105" i="19"/>
  <c r="F7105" i="19"/>
  <c r="E7105" i="19"/>
  <c r="D7105" i="19"/>
  <c r="C7105" i="19"/>
  <c r="H7104" i="19"/>
  <c r="G7104" i="19"/>
  <c r="F7104" i="19"/>
  <c r="E7104" i="19"/>
  <c r="D7104" i="19"/>
  <c r="C7104" i="19"/>
  <c r="A7104" i="19" s="1"/>
  <c r="H7103" i="19"/>
  <c r="G7103" i="19"/>
  <c r="F7103" i="19"/>
  <c r="E7103" i="19"/>
  <c r="D7103" i="19"/>
  <c r="A7103" i="19" s="1"/>
  <c r="C7103" i="19"/>
  <c r="H7102" i="19"/>
  <c r="G7102" i="19"/>
  <c r="F7102" i="19"/>
  <c r="E7102" i="19"/>
  <c r="D7102" i="19"/>
  <c r="A7102" i="19" s="1"/>
  <c r="C7102" i="19"/>
  <c r="H7101" i="19"/>
  <c r="G7101" i="19"/>
  <c r="F7101" i="19"/>
  <c r="E7101" i="19"/>
  <c r="D7101" i="19"/>
  <c r="C7101" i="19"/>
  <c r="A7101" i="19" s="1"/>
  <c r="H7100" i="19"/>
  <c r="G7100" i="19"/>
  <c r="F7100" i="19"/>
  <c r="E7100" i="19"/>
  <c r="D7100" i="19"/>
  <c r="C7100" i="19"/>
  <c r="H7099" i="19"/>
  <c r="G7099" i="19"/>
  <c r="F7099" i="19"/>
  <c r="E7099" i="19"/>
  <c r="D7099" i="19"/>
  <c r="C7099" i="19"/>
  <c r="H7098" i="19"/>
  <c r="G7098" i="19"/>
  <c r="F7098" i="19"/>
  <c r="E7098" i="19"/>
  <c r="D7098" i="19"/>
  <c r="A7098" i="19" s="1"/>
  <c r="C7098" i="19"/>
  <c r="H7097" i="19"/>
  <c r="G7097" i="19"/>
  <c r="F7097" i="19"/>
  <c r="E7097" i="19"/>
  <c r="D7097" i="19"/>
  <c r="C7097" i="19"/>
  <c r="H7096" i="19"/>
  <c r="G7096" i="19"/>
  <c r="F7096" i="19"/>
  <c r="E7096" i="19"/>
  <c r="D7096" i="19"/>
  <c r="C7096" i="19"/>
  <c r="H7095" i="19"/>
  <c r="G7095" i="19"/>
  <c r="F7095" i="19"/>
  <c r="E7095" i="19"/>
  <c r="D7095" i="19"/>
  <c r="C7095" i="19"/>
  <c r="A7095" i="19"/>
  <c r="H7094" i="19"/>
  <c r="G7094" i="19"/>
  <c r="F7094" i="19"/>
  <c r="E7094" i="19"/>
  <c r="D7094" i="19"/>
  <c r="C7094" i="19"/>
  <c r="H7093" i="19"/>
  <c r="G7093" i="19"/>
  <c r="F7093" i="19"/>
  <c r="E7093" i="19"/>
  <c r="D7093" i="19"/>
  <c r="C7093" i="19"/>
  <c r="H7092" i="19"/>
  <c r="G7092" i="19"/>
  <c r="F7092" i="19"/>
  <c r="E7092" i="19"/>
  <c r="D7092" i="19"/>
  <c r="C7092" i="19"/>
  <c r="A7092" i="19" s="1"/>
  <c r="H7091" i="19"/>
  <c r="G7091" i="19"/>
  <c r="F7091" i="19"/>
  <c r="E7091" i="19"/>
  <c r="D7091" i="19"/>
  <c r="A7091" i="19" s="1"/>
  <c r="C7091" i="19"/>
  <c r="H7090" i="19"/>
  <c r="G7090" i="19"/>
  <c r="F7090" i="19"/>
  <c r="E7090" i="19"/>
  <c r="D7090" i="19"/>
  <c r="A7090" i="19" s="1"/>
  <c r="C7090" i="19"/>
  <c r="H7089" i="19"/>
  <c r="G7089" i="19"/>
  <c r="F7089" i="19"/>
  <c r="E7089" i="19"/>
  <c r="D7089" i="19"/>
  <c r="C7089" i="19"/>
  <c r="A7089" i="19"/>
  <c r="H7088" i="19"/>
  <c r="G7088" i="19"/>
  <c r="F7088" i="19"/>
  <c r="E7088" i="19"/>
  <c r="D7088" i="19"/>
  <c r="C7088" i="19"/>
  <c r="H7087" i="19"/>
  <c r="G7087" i="19"/>
  <c r="F7087" i="19"/>
  <c r="E7087" i="19"/>
  <c r="D7087" i="19"/>
  <c r="C7087" i="19"/>
  <c r="H7086" i="19"/>
  <c r="G7086" i="19"/>
  <c r="F7086" i="19"/>
  <c r="E7086" i="19"/>
  <c r="D7086" i="19"/>
  <c r="C7086" i="19"/>
  <c r="A7086" i="19" s="1"/>
  <c r="H7085" i="19"/>
  <c r="G7085" i="19"/>
  <c r="F7085" i="19"/>
  <c r="E7085" i="19"/>
  <c r="D7085" i="19"/>
  <c r="A7085" i="19" s="1"/>
  <c r="C7085" i="19"/>
  <c r="H7084" i="19"/>
  <c r="G7084" i="19"/>
  <c r="F7084" i="19"/>
  <c r="E7084" i="19"/>
  <c r="D7084" i="19"/>
  <c r="A7084" i="19" s="1"/>
  <c r="C7084" i="19"/>
  <c r="H7083" i="19"/>
  <c r="G7083" i="19"/>
  <c r="F7083" i="19"/>
  <c r="E7083" i="19"/>
  <c r="D7083" i="19"/>
  <c r="C7083" i="19"/>
  <c r="A7083" i="19" s="1"/>
  <c r="H7082" i="19"/>
  <c r="G7082" i="19"/>
  <c r="F7082" i="19"/>
  <c r="E7082" i="19"/>
  <c r="D7082" i="19"/>
  <c r="C7082" i="19"/>
  <c r="H7081" i="19"/>
  <c r="G7081" i="19"/>
  <c r="F7081" i="19"/>
  <c r="E7081" i="19"/>
  <c r="D7081" i="19"/>
  <c r="C7081" i="19"/>
  <c r="H7080" i="19"/>
  <c r="G7080" i="19"/>
  <c r="F7080" i="19"/>
  <c r="E7080" i="19"/>
  <c r="D7080" i="19"/>
  <c r="A7080" i="19" s="1"/>
  <c r="C7080" i="19"/>
  <c r="H7079" i="19"/>
  <c r="G7079" i="19"/>
  <c r="F7079" i="19"/>
  <c r="E7079" i="19"/>
  <c r="D7079" i="19"/>
  <c r="C7079" i="19"/>
  <c r="H7078" i="19"/>
  <c r="G7078" i="19"/>
  <c r="F7078" i="19"/>
  <c r="E7078" i="19"/>
  <c r="D7078" i="19"/>
  <c r="C7078" i="19"/>
  <c r="H7077" i="19"/>
  <c r="G7077" i="19"/>
  <c r="F7077" i="19"/>
  <c r="E7077" i="19"/>
  <c r="D7077" i="19"/>
  <c r="C7077" i="19"/>
  <c r="A7077" i="19"/>
  <c r="H7076" i="19"/>
  <c r="G7076" i="19"/>
  <c r="F7076" i="19"/>
  <c r="E7076" i="19"/>
  <c r="D7076" i="19"/>
  <c r="C7076" i="19"/>
  <c r="H7075" i="19"/>
  <c r="G7075" i="19"/>
  <c r="F7075" i="19"/>
  <c r="E7075" i="19"/>
  <c r="D7075" i="19"/>
  <c r="C7075" i="19"/>
  <c r="H7074" i="19"/>
  <c r="G7074" i="19"/>
  <c r="F7074" i="19"/>
  <c r="E7074" i="19"/>
  <c r="D7074" i="19"/>
  <c r="C7074" i="19"/>
  <c r="A7074" i="19" s="1"/>
  <c r="H7073" i="19"/>
  <c r="G7073" i="19"/>
  <c r="F7073" i="19"/>
  <c r="E7073" i="19"/>
  <c r="D7073" i="19"/>
  <c r="A7073" i="19" s="1"/>
  <c r="C7073" i="19"/>
  <c r="H7072" i="19"/>
  <c r="G7072" i="19"/>
  <c r="F7072" i="19"/>
  <c r="E7072" i="19"/>
  <c r="D7072" i="19"/>
  <c r="A7072" i="19" s="1"/>
  <c r="C7072" i="19"/>
  <c r="H7071" i="19"/>
  <c r="G7071" i="19"/>
  <c r="F7071" i="19"/>
  <c r="E7071" i="19"/>
  <c r="D7071" i="19"/>
  <c r="C7071" i="19"/>
  <c r="A7071" i="19"/>
  <c r="H7070" i="19"/>
  <c r="G7070" i="19"/>
  <c r="F7070" i="19"/>
  <c r="E7070" i="19"/>
  <c r="D7070" i="19"/>
  <c r="C7070" i="19"/>
  <c r="H7069" i="19"/>
  <c r="G7069" i="19"/>
  <c r="F7069" i="19"/>
  <c r="E7069" i="19"/>
  <c r="D7069" i="19"/>
  <c r="C7069" i="19"/>
  <c r="H7068" i="19"/>
  <c r="G7068" i="19"/>
  <c r="F7068" i="19"/>
  <c r="E7068" i="19"/>
  <c r="D7068" i="19"/>
  <c r="C7068" i="19"/>
  <c r="A7068" i="19" s="1"/>
  <c r="H7067" i="19"/>
  <c r="G7067" i="19"/>
  <c r="F7067" i="19"/>
  <c r="E7067" i="19"/>
  <c r="D7067" i="19"/>
  <c r="A7067" i="19" s="1"/>
  <c r="C7067" i="19"/>
  <c r="H7066" i="19"/>
  <c r="G7066" i="19"/>
  <c r="F7066" i="19"/>
  <c r="E7066" i="19"/>
  <c r="D7066" i="19"/>
  <c r="A7066" i="19" s="1"/>
  <c r="C7066" i="19"/>
  <c r="H7065" i="19"/>
  <c r="G7065" i="19"/>
  <c r="F7065" i="19"/>
  <c r="E7065" i="19"/>
  <c r="D7065" i="19"/>
  <c r="C7065" i="19"/>
  <c r="A7065" i="19" s="1"/>
  <c r="H7064" i="19"/>
  <c r="G7064" i="19"/>
  <c r="F7064" i="19"/>
  <c r="E7064" i="19"/>
  <c r="D7064" i="19"/>
  <c r="C7064" i="19"/>
  <c r="H7063" i="19"/>
  <c r="G7063" i="19"/>
  <c r="F7063" i="19"/>
  <c r="E7063" i="19"/>
  <c r="D7063" i="19"/>
  <c r="C7063" i="19"/>
  <c r="H7062" i="19"/>
  <c r="G7062" i="19"/>
  <c r="F7062" i="19"/>
  <c r="E7062" i="19"/>
  <c r="D7062" i="19"/>
  <c r="A7062" i="19" s="1"/>
  <c r="C7062" i="19"/>
  <c r="H7061" i="19"/>
  <c r="G7061" i="19"/>
  <c r="F7061" i="19"/>
  <c r="E7061" i="19"/>
  <c r="D7061" i="19"/>
  <c r="C7061" i="19"/>
  <c r="H7060" i="19"/>
  <c r="G7060" i="19"/>
  <c r="F7060" i="19"/>
  <c r="E7060" i="19"/>
  <c r="D7060" i="19"/>
  <c r="C7060" i="19"/>
  <c r="H7059" i="19"/>
  <c r="G7059" i="19"/>
  <c r="F7059" i="19"/>
  <c r="E7059" i="19"/>
  <c r="D7059" i="19"/>
  <c r="C7059" i="19"/>
  <c r="A7059" i="19"/>
  <c r="H7058" i="19"/>
  <c r="G7058" i="19"/>
  <c r="F7058" i="19"/>
  <c r="E7058" i="19"/>
  <c r="D7058" i="19"/>
  <c r="C7058" i="19"/>
  <c r="H7057" i="19"/>
  <c r="G7057" i="19"/>
  <c r="F7057" i="19"/>
  <c r="E7057" i="19"/>
  <c r="D7057" i="19"/>
  <c r="C7057" i="19"/>
  <c r="H7056" i="19"/>
  <c r="G7056" i="19"/>
  <c r="F7056" i="19"/>
  <c r="E7056" i="19"/>
  <c r="D7056" i="19"/>
  <c r="C7056" i="19"/>
  <c r="A7056" i="19" s="1"/>
  <c r="H7055" i="19"/>
  <c r="G7055" i="19"/>
  <c r="F7055" i="19"/>
  <c r="E7055" i="19"/>
  <c r="D7055" i="19"/>
  <c r="A7055" i="19" s="1"/>
  <c r="C7055" i="19"/>
  <c r="H7054" i="19"/>
  <c r="G7054" i="19"/>
  <c r="F7054" i="19"/>
  <c r="E7054" i="19"/>
  <c r="D7054" i="19"/>
  <c r="A7054" i="19" s="1"/>
  <c r="C7054" i="19"/>
  <c r="H7053" i="19"/>
  <c r="G7053" i="19"/>
  <c r="F7053" i="19"/>
  <c r="E7053" i="19"/>
  <c r="D7053" i="19"/>
  <c r="C7053" i="19"/>
  <c r="A7053" i="19"/>
  <c r="H7052" i="19"/>
  <c r="G7052" i="19"/>
  <c r="F7052" i="19"/>
  <c r="E7052" i="19"/>
  <c r="D7052" i="19"/>
  <c r="C7052" i="19"/>
  <c r="H7051" i="19"/>
  <c r="G7051" i="19"/>
  <c r="F7051" i="19"/>
  <c r="E7051" i="19"/>
  <c r="D7051" i="19"/>
  <c r="C7051" i="19"/>
  <c r="H7050" i="19"/>
  <c r="G7050" i="19"/>
  <c r="F7050" i="19"/>
  <c r="E7050" i="19"/>
  <c r="D7050" i="19"/>
  <c r="C7050" i="19"/>
  <c r="A7050" i="19" s="1"/>
  <c r="H7049" i="19"/>
  <c r="G7049" i="19"/>
  <c r="F7049" i="19"/>
  <c r="E7049" i="19"/>
  <c r="D7049" i="19"/>
  <c r="A7049" i="19" s="1"/>
  <c r="C7049" i="19"/>
  <c r="H7048" i="19"/>
  <c r="G7048" i="19"/>
  <c r="F7048" i="19"/>
  <c r="E7048" i="19"/>
  <c r="D7048" i="19"/>
  <c r="A7048" i="19" s="1"/>
  <c r="C7048" i="19"/>
  <c r="H7047" i="19"/>
  <c r="G7047" i="19"/>
  <c r="F7047" i="19"/>
  <c r="E7047" i="19"/>
  <c r="D7047" i="19"/>
  <c r="C7047" i="19"/>
  <c r="A7047" i="19" s="1"/>
  <c r="H7046" i="19"/>
  <c r="G7046" i="19"/>
  <c r="F7046" i="19"/>
  <c r="E7046" i="19"/>
  <c r="D7046" i="19"/>
  <c r="C7046" i="19"/>
  <c r="H7045" i="19"/>
  <c r="G7045" i="19"/>
  <c r="F7045" i="19"/>
  <c r="E7045" i="19"/>
  <c r="D7045" i="19"/>
  <c r="C7045" i="19"/>
  <c r="H7044" i="19"/>
  <c r="G7044" i="19"/>
  <c r="F7044" i="19"/>
  <c r="E7044" i="19"/>
  <c r="D7044" i="19"/>
  <c r="A7044" i="19" s="1"/>
  <c r="C7044" i="19"/>
  <c r="H7043" i="19"/>
  <c r="G7043" i="19"/>
  <c r="F7043" i="19"/>
  <c r="E7043" i="19"/>
  <c r="D7043" i="19"/>
  <c r="C7043" i="19"/>
  <c r="H7042" i="19"/>
  <c r="G7042" i="19"/>
  <c r="F7042" i="19"/>
  <c r="E7042" i="19"/>
  <c r="D7042" i="19"/>
  <c r="C7042" i="19"/>
  <c r="H7041" i="19"/>
  <c r="G7041" i="19"/>
  <c r="F7041" i="19"/>
  <c r="E7041" i="19"/>
  <c r="D7041" i="19"/>
  <c r="C7041" i="19"/>
  <c r="A7041" i="19"/>
  <c r="H7040" i="19"/>
  <c r="G7040" i="19"/>
  <c r="F7040" i="19"/>
  <c r="E7040" i="19"/>
  <c r="D7040" i="19"/>
  <c r="C7040" i="19"/>
  <c r="H7039" i="19"/>
  <c r="G7039" i="19"/>
  <c r="F7039" i="19"/>
  <c r="E7039" i="19"/>
  <c r="D7039" i="19"/>
  <c r="C7039" i="19"/>
  <c r="H7038" i="19"/>
  <c r="G7038" i="19"/>
  <c r="F7038" i="19"/>
  <c r="E7038" i="19"/>
  <c r="D7038" i="19"/>
  <c r="C7038" i="19"/>
  <c r="A7038" i="19" s="1"/>
  <c r="H7037" i="19"/>
  <c r="G7037" i="19"/>
  <c r="F7037" i="19"/>
  <c r="E7037" i="19"/>
  <c r="D7037" i="19"/>
  <c r="A7037" i="19" s="1"/>
  <c r="C7037" i="19"/>
  <c r="H7036" i="19"/>
  <c r="G7036" i="19"/>
  <c r="F7036" i="19"/>
  <c r="E7036" i="19"/>
  <c r="D7036" i="19"/>
  <c r="A7036" i="19" s="1"/>
  <c r="C7036" i="19"/>
  <c r="H7035" i="19"/>
  <c r="G7035" i="19"/>
  <c r="F7035" i="19"/>
  <c r="E7035" i="19"/>
  <c r="D7035" i="19"/>
  <c r="C7035" i="19"/>
  <c r="A7035" i="19"/>
  <c r="H7034" i="19"/>
  <c r="G7034" i="19"/>
  <c r="F7034" i="19"/>
  <c r="E7034" i="19"/>
  <c r="D7034" i="19"/>
  <c r="C7034" i="19"/>
  <c r="H7033" i="19"/>
  <c r="G7033" i="19"/>
  <c r="F7033" i="19"/>
  <c r="E7033" i="19"/>
  <c r="D7033" i="19"/>
  <c r="C7033" i="19"/>
  <c r="H7032" i="19"/>
  <c r="G7032" i="19"/>
  <c r="F7032" i="19"/>
  <c r="E7032" i="19"/>
  <c r="D7032" i="19"/>
  <c r="C7032" i="19"/>
  <c r="A7032" i="19" s="1"/>
  <c r="H7031" i="19"/>
  <c r="G7031" i="19"/>
  <c r="F7031" i="19"/>
  <c r="E7031" i="19"/>
  <c r="D7031" i="19"/>
  <c r="A7031" i="19" s="1"/>
  <c r="C7031" i="19"/>
  <c r="H7030" i="19"/>
  <c r="G7030" i="19"/>
  <c r="F7030" i="19"/>
  <c r="E7030" i="19"/>
  <c r="D7030" i="19"/>
  <c r="A7030" i="19" s="1"/>
  <c r="C7030" i="19"/>
  <c r="H7029" i="19"/>
  <c r="G7029" i="19"/>
  <c r="F7029" i="19"/>
  <c r="E7029" i="19"/>
  <c r="D7029" i="19"/>
  <c r="C7029" i="19"/>
  <c r="A7029" i="19" s="1"/>
  <c r="H7028" i="19"/>
  <c r="G7028" i="19"/>
  <c r="F7028" i="19"/>
  <c r="E7028" i="19"/>
  <c r="D7028" i="19"/>
  <c r="C7028" i="19"/>
  <c r="H7027" i="19"/>
  <c r="G7027" i="19"/>
  <c r="F7027" i="19"/>
  <c r="E7027" i="19"/>
  <c r="D7027" i="19"/>
  <c r="C7027" i="19"/>
  <c r="H7026" i="19"/>
  <c r="G7026" i="19"/>
  <c r="F7026" i="19"/>
  <c r="E7026" i="19"/>
  <c r="D7026" i="19"/>
  <c r="A7026" i="19" s="1"/>
  <c r="C7026" i="19"/>
  <c r="H7025" i="19"/>
  <c r="G7025" i="19"/>
  <c r="F7025" i="19"/>
  <c r="E7025" i="19"/>
  <c r="D7025" i="19"/>
  <c r="C7025" i="19"/>
  <c r="H7024" i="19"/>
  <c r="G7024" i="19"/>
  <c r="F7024" i="19"/>
  <c r="E7024" i="19"/>
  <c r="D7024" i="19"/>
  <c r="C7024" i="19"/>
  <c r="H7023" i="19"/>
  <c r="G7023" i="19"/>
  <c r="F7023" i="19"/>
  <c r="E7023" i="19"/>
  <c r="D7023" i="19"/>
  <c r="C7023" i="19"/>
  <c r="A7023" i="19"/>
  <c r="H7022" i="19"/>
  <c r="G7022" i="19"/>
  <c r="F7022" i="19"/>
  <c r="E7022" i="19"/>
  <c r="D7022" i="19"/>
  <c r="C7022" i="19"/>
  <c r="H7021" i="19"/>
  <c r="G7021" i="19"/>
  <c r="F7021" i="19"/>
  <c r="E7021" i="19"/>
  <c r="D7021" i="19"/>
  <c r="C7021" i="19"/>
  <c r="H7020" i="19"/>
  <c r="G7020" i="19"/>
  <c r="F7020" i="19"/>
  <c r="E7020" i="19"/>
  <c r="D7020" i="19"/>
  <c r="C7020" i="19"/>
  <c r="A7020" i="19" s="1"/>
  <c r="H7019" i="19"/>
  <c r="G7019" i="19"/>
  <c r="F7019" i="19"/>
  <c r="E7019" i="19"/>
  <c r="D7019" i="19"/>
  <c r="A7019" i="19" s="1"/>
  <c r="C7019" i="19"/>
  <c r="H7018" i="19"/>
  <c r="G7018" i="19"/>
  <c r="F7018" i="19"/>
  <c r="E7018" i="19"/>
  <c r="D7018" i="19"/>
  <c r="A7018" i="19" s="1"/>
  <c r="C7018" i="19"/>
  <c r="H7017" i="19"/>
  <c r="G7017" i="19"/>
  <c r="F7017" i="19"/>
  <c r="E7017" i="19"/>
  <c r="D7017" i="19"/>
  <c r="C7017" i="19"/>
  <c r="A7017" i="19"/>
  <c r="H7016" i="19"/>
  <c r="G7016" i="19"/>
  <c r="F7016" i="19"/>
  <c r="E7016" i="19"/>
  <c r="D7016" i="19"/>
  <c r="C7016" i="19"/>
  <c r="H7015" i="19"/>
  <c r="G7015" i="19"/>
  <c r="F7015" i="19"/>
  <c r="E7015" i="19"/>
  <c r="D7015" i="19"/>
  <c r="C7015" i="19"/>
  <c r="H7014" i="19"/>
  <c r="G7014" i="19"/>
  <c r="F7014" i="19"/>
  <c r="E7014" i="19"/>
  <c r="D7014" i="19"/>
  <c r="C7014" i="19"/>
  <c r="A7014" i="19" s="1"/>
  <c r="H7013" i="19"/>
  <c r="G7013" i="19"/>
  <c r="F7013" i="19"/>
  <c r="E7013" i="19"/>
  <c r="D7013" i="19"/>
  <c r="A7013" i="19" s="1"/>
  <c r="C7013" i="19"/>
  <c r="H7012" i="19"/>
  <c r="G7012" i="19"/>
  <c r="F7012" i="19"/>
  <c r="E7012" i="19"/>
  <c r="D7012" i="19"/>
  <c r="A7012" i="19" s="1"/>
  <c r="C7012" i="19"/>
  <c r="H7011" i="19"/>
  <c r="G7011" i="19"/>
  <c r="F7011" i="19"/>
  <c r="E7011" i="19"/>
  <c r="D7011" i="19"/>
  <c r="C7011" i="19"/>
  <c r="A7011" i="19" s="1"/>
  <c r="H7010" i="19"/>
  <c r="G7010" i="19"/>
  <c r="F7010" i="19"/>
  <c r="E7010" i="19"/>
  <c r="D7010" i="19"/>
  <c r="C7010" i="19"/>
  <c r="H7009" i="19"/>
  <c r="G7009" i="19"/>
  <c r="F7009" i="19"/>
  <c r="E7009" i="19"/>
  <c r="D7009" i="19"/>
  <c r="C7009" i="19"/>
  <c r="H7008" i="19"/>
  <c r="G7008" i="19"/>
  <c r="F7008" i="19"/>
  <c r="E7008" i="19"/>
  <c r="D7008" i="19"/>
  <c r="A7008" i="19" s="1"/>
  <c r="C7008" i="19"/>
  <c r="H7007" i="19"/>
  <c r="G7007" i="19"/>
  <c r="F7007" i="19"/>
  <c r="E7007" i="19"/>
  <c r="D7007" i="19"/>
  <c r="C7007" i="19"/>
  <c r="H7006" i="19"/>
  <c r="G7006" i="19"/>
  <c r="F7006" i="19"/>
  <c r="E7006" i="19"/>
  <c r="D7006" i="19"/>
  <c r="C7006" i="19"/>
  <c r="H7005" i="19"/>
  <c r="G7005" i="19"/>
  <c r="F7005" i="19"/>
  <c r="E7005" i="19"/>
  <c r="D7005" i="19"/>
  <c r="C7005" i="19"/>
  <c r="A7005" i="19"/>
  <c r="H7004" i="19"/>
  <c r="G7004" i="19"/>
  <c r="F7004" i="19"/>
  <c r="E7004" i="19"/>
  <c r="D7004" i="19"/>
  <c r="C7004" i="19"/>
  <c r="H7003" i="19"/>
  <c r="G7003" i="19"/>
  <c r="F7003" i="19"/>
  <c r="E7003" i="19"/>
  <c r="D7003" i="19"/>
  <c r="C7003" i="19"/>
  <c r="H7002" i="19"/>
  <c r="G7002" i="19"/>
  <c r="F7002" i="19"/>
  <c r="E7002" i="19"/>
  <c r="D7002" i="19"/>
  <c r="C7002" i="19"/>
  <c r="A7002" i="19" s="1"/>
  <c r="H7001" i="19"/>
  <c r="G7001" i="19"/>
  <c r="F7001" i="19"/>
  <c r="E7001" i="19"/>
  <c r="D7001" i="19"/>
  <c r="A7001" i="19" s="1"/>
  <c r="C7001" i="19"/>
  <c r="H7000" i="19"/>
  <c r="G7000" i="19"/>
  <c r="F7000" i="19"/>
  <c r="E7000" i="19"/>
  <c r="D7000" i="19"/>
  <c r="A7000" i="19" s="1"/>
  <c r="C7000" i="19"/>
  <c r="H6999" i="19"/>
  <c r="G6999" i="19"/>
  <c r="F6999" i="19"/>
  <c r="E6999" i="19"/>
  <c r="D6999" i="19"/>
  <c r="C6999" i="19"/>
  <c r="A6999" i="19"/>
  <c r="H6998" i="19"/>
  <c r="G6998" i="19"/>
  <c r="F6998" i="19"/>
  <c r="E6998" i="19"/>
  <c r="D6998" i="19"/>
  <c r="C6998" i="19"/>
  <c r="H6997" i="19"/>
  <c r="G6997" i="19"/>
  <c r="F6997" i="19"/>
  <c r="E6997" i="19"/>
  <c r="D6997" i="19"/>
  <c r="C6997" i="19"/>
  <c r="H6996" i="19"/>
  <c r="G6996" i="19"/>
  <c r="F6996" i="19"/>
  <c r="E6996" i="19"/>
  <c r="D6996" i="19"/>
  <c r="C6996" i="19"/>
  <c r="A6996" i="19" s="1"/>
  <c r="H6995" i="19"/>
  <c r="G6995" i="19"/>
  <c r="F6995" i="19"/>
  <c r="E6995" i="19"/>
  <c r="D6995" i="19"/>
  <c r="A6995" i="19" s="1"/>
  <c r="C6995" i="19"/>
  <c r="H6994" i="19"/>
  <c r="G6994" i="19"/>
  <c r="F6994" i="19"/>
  <c r="E6994" i="19"/>
  <c r="D6994" i="19"/>
  <c r="A6994" i="19" s="1"/>
  <c r="C6994" i="19"/>
  <c r="H6993" i="19"/>
  <c r="G6993" i="19"/>
  <c r="F6993" i="19"/>
  <c r="E6993" i="19"/>
  <c r="D6993" i="19"/>
  <c r="C6993" i="19"/>
  <c r="A6993" i="19" s="1"/>
  <c r="H6992" i="19"/>
  <c r="G6992" i="19"/>
  <c r="F6992" i="19"/>
  <c r="E6992" i="19"/>
  <c r="D6992" i="19"/>
  <c r="C6992" i="19"/>
  <c r="H6991" i="19"/>
  <c r="G6991" i="19"/>
  <c r="F6991" i="19"/>
  <c r="E6991" i="19"/>
  <c r="D6991" i="19"/>
  <c r="C6991" i="19"/>
  <c r="H6990" i="19"/>
  <c r="G6990" i="19"/>
  <c r="F6990" i="19"/>
  <c r="E6990" i="19"/>
  <c r="D6990" i="19"/>
  <c r="A6990" i="19" s="1"/>
  <c r="C6990" i="19"/>
  <c r="H6989" i="19"/>
  <c r="G6989" i="19"/>
  <c r="F6989" i="19"/>
  <c r="E6989" i="19"/>
  <c r="D6989" i="19"/>
  <c r="C6989" i="19"/>
  <c r="H6988" i="19"/>
  <c r="G6988" i="19"/>
  <c r="F6988" i="19"/>
  <c r="E6988" i="19"/>
  <c r="D6988" i="19"/>
  <c r="C6988" i="19"/>
  <c r="H6987" i="19"/>
  <c r="G6987" i="19"/>
  <c r="F6987" i="19"/>
  <c r="E6987" i="19"/>
  <c r="D6987" i="19"/>
  <c r="C6987" i="19"/>
  <c r="A6987" i="19"/>
  <c r="H6986" i="19"/>
  <c r="G6986" i="19"/>
  <c r="F6986" i="19"/>
  <c r="E6986" i="19"/>
  <c r="D6986" i="19"/>
  <c r="C6986" i="19"/>
  <c r="H6985" i="19"/>
  <c r="G6985" i="19"/>
  <c r="F6985" i="19"/>
  <c r="E6985" i="19"/>
  <c r="D6985" i="19"/>
  <c r="C6985" i="19"/>
  <c r="H6984" i="19"/>
  <c r="G6984" i="19"/>
  <c r="F6984" i="19"/>
  <c r="E6984" i="19"/>
  <c r="D6984" i="19"/>
  <c r="C6984" i="19"/>
  <c r="A6984" i="19" s="1"/>
  <c r="H6983" i="19"/>
  <c r="G6983" i="19"/>
  <c r="F6983" i="19"/>
  <c r="E6983" i="19"/>
  <c r="D6983" i="19"/>
  <c r="A6983" i="19" s="1"/>
  <c r="C6983" i="19"/>
  <c r="H6982" i="19"/>
  <c r="G6982" i="19"/>
  <c r="F6982" i="19"/>
  <c r="E6982" i="19"/>
  <c r="D6982" i="19"/>
  <c r="A6982" i="19" s="1"/>
  <c r="C6982" i="19"/>
  <c r="H6981" i="19"/>
  <c r="G6981" i="19"/>
  <c r="F6981" i="19"/>
  <c r="E6981" i="19"/>
  <c r="D6981" i="19"/>
  <c r="C6981" i="19"/>
  <c r="A6981" i="19"/>
  <c r="H6980" i="19"/>
  <c r="G6980" i="19"/>
  <c r="F6980" i="19"/>
  <c r="E6980" i="19"/>
  <c r="D6980" i="19"/>
  <c r="C6980" i="19"/>
  <c r="H6979" i="19"/>
  <c r="G6979" i="19"/>
  <c r="F6979" i="19"/>
  <c r="E6979" i="19"/>
  <c r="D6979" i="19"/>
  <c r="C6979" i="19"/>
  <c r="H6978" i="19"/>
  <c r="G6978" i="19"/>
  <c r="F6978" i="19"/>
  <c r="E6978" i="19"/>
  <c r="D6978" i="19"/>
  <c r="C6978" i="19"/>
  <c r="A6978" i="19" s="1"/>
  <c r="H6977" i="19"/>
  <c r="G6977" i="19"/>
  <c r="F6977" i="19"/>
  <c r="E6977" i="19"/>
  <c r="D6977" i="19"/>
  <c r="A6977" i="19" s="1"/>
  <c r="C6977" i="19"/>
  <c r="H6976" i="19"/>
  <c r="G6976" i="19"/>
  <c r="F6976" i="19"/>
  <c r="E6976" i="19"/>
  <c r="D6976" i="19"/>
  <c r="A6976" i="19" s="1"/>
  <c r="C6976" i="19"/>
  <c r="H6975" i="19"/>
  <c r="G6975" i="19"/>
  <c r="F6975" i="19"/>
  <c r="E6975" i="19"/>
  <c r="D6975" i="19"/>
  <c r="C6975" i="19"/>
  <c r="A6975" i="19" s="1"/>
  <c r="H6974" i="19"/>
  <c r="G6974" i="19"/>
  <c r="F6974" i="19"/>
  <c r="E6974" i="19"/>
  <c r="D6974" i="19"/>
  <c r="C6974" i="19"/>
  <c r="H6973" i="19"/>
  <c r="G6973" i="19"/>
  <c r="F6973" i="19"/>
  <c r="E6973" i="19"/>
  <c r="D6973" i="19"/>
  <c r="C6973" i="19"/>
  <c r="H6972" i="19"/>
  <c r="G6972" i="19"/>
  <c r="F6972" i="19"/>
  <c r="E6972" i="19"/>
  <c r="D6972" i="19"/>
  <c r="A6972" i="19" s="1"/>
  <c r="C6972" i="19"/>
  <c r="H6971" i="19"/>
  <c r="G6971" i="19"/>
  <c r="F6971" i="19"/>
  <c r="E6971" i="19"/>
  <c r="D6971" i="19"/>
  <c r="C6971" i="19"/>
  <c r="H6970" i="19"/>
  <c r="G6970" i="19"/>
  <c r="F6970" i="19"/>
  <c r="E6970" i="19"/>
  <c r="D6970" i="19"/>
  <c r="C6970" i="19"/>
  <c r="H6969" i="19"/>
  <c r="G6969" i="19"/>
  <c r="F6969" i="19"/>
  <c r="E6969" i="19"/>
  <c r="D6969" i="19"/>
  <c r="C6969" i="19"/>
  <c r="A6969" i="19"/>
  <c r="H6968" i="19"/>
  <c r="G6968" i="19"/>
  <c r="F6968" i="19"/>
  <c r="E6968" i="19"/>
  <c r="D6968" i="19"/>
  <c r="C6968" i="19"/>
  <c r="H6967" i="19"/>
  <c r="G6967" i="19"/>
  <c r="F6967" i="19"/>
  <c r="E6967" i="19"/>
  <c r="D6967" i="19"/>
  <c r="C6967" i="19"/>
  <c r="H6966" i="19"/>
  <c r="G6966" i="19"/>
  <c r="F6966" i="19"/>
  <c r="E6966" i="19"/>
  <c r="D6966" i="19"/>
  <c r="C6966" i="19"/>
  <c r="A6966" i="19" s="1"/>
  <c r="H6965" i="19"/>
  <c r="G6965" i="19"/>
  <c r="F6965" i="19"/>
  <c r="E6965" i="19"/>
  <c r="D6965" i="19"/>
  <c r="A6965" i="19" s="1"/>
  <c r="C6965" i="19"/>
  <c r="H6964" i="19"/>
  <c r="G6964" i="19"/>
  <c r="F6964" i="19"/>
  <c r="E6964" i="19"/>
  <c r="D6964" i="19"/>
  <c r="A6964" i="19" s="1"/>
  <c r="C6964" i="19"/>
  <c r="H6963" i="19"/>
  <c r="G6963" i="19"/>
  <c r="F6963" i="19"/>
  <c r="E6963" i="19"/>
  <c r="D6963" i="19"/>
  <c r="C6963" i="19"/>
  <c r="A6963" i="19"/>
  <c r="H6962" i="19"/>
  <c r="G6962" i="19"/>
  <c r="F6962" i="19"/>
  <c r="E6962" i="19"/>
  <c r="D6962" i="19"/>
  <c r="C6962" i="19"/>
  <c r="H6961" i="19"/>
  <c r="G6961" i="19"/>
  <c r="F6961" i="19"/>
  <c r="E6961" i="19"/>
  <c r="D6961" i="19"/>
  <c r="C6961" i="19"/>
  <c r="H6960" i="19"/>
  <c r="G6960" i="19"/>
  <c r="F6960" i="19"/>
  <c r="E6960" i="19"/>
  <c r="D6960" i="19"/>
  <c r="C6960" i="19"/>
  <c r="A6960" i="19" s="1"/>
  <c r="H6959" i="19"/>
  <c r="G6959" i="19"/>
  <c r="F6959" i="19"/>
  <c r="E6959" i="19"/>
  <c r="D6959" i="19"/>
  <c r="A6959" i="19" s="1"/>
  <c r="C6959" i="19"/>
  <c r="H6958" i="19"/>
  <c r="G6958" i="19"/>
  <c r="F6958" i="19"/>
  <c r="E6958" i="19"/>
  <c r="D6958" i="19"/>
  <c r="A6958" i="19" s="1"/>
  <c r="C6958" i="19"/>
  <c r="H6957" i="19"/>
  <c r="G6957" i="19"/>
  <c r="F6957" i="19"/>
  <c r="E6957" i="19"/>
  <c r="D6957" i="19"/>
  <c r="C6957" i="19"/>
  <c r="A6957" i="19" s="1"/>
  <c r="H6956" i="19"/>
  <c r="G6956" i="19"/>
  <c r="F6956" i="19"/>
  <c r="E6956" i="19"/>
  <c r="D6956" i="19"/>
  <c r="C6956" i="19"/>
  <c r="H6955" i="19"/>
  <c r="G6955" i="19"/>
  <c r="F6955" i="19"/>
  <c r="E6955" i="19"/>
  <c r="D6955" i="19"/>
  <c r="C6955" i="19"/>
  <c r="H6954" i="19"/>
  <c r="G6954" i="19"/>
  <c r="F6954" i="19"/>
  <c r="E6954" i="19"/>
  <c r="D6954" i="19"/>
  <c r="A6954" i="19" s="1"/>
  <c r="C6954" i="19"/>
  <c r="H6953" i="19"/>
  <c r="G6953" i="19"/>
  <c r="F6953" i="19"/>
  <c r="E6953" i="19"/>
  <c r="D6953" i="19"/>
  <c r="C6953" i="19"/>
  <c r="H6952" i="19"/>
  <c r="G6952" i="19"/>
  <c r="F6952" i="19"/>
  <c r="E6952" i="19"/>
  <c r="D6952" i="19"/>
  <c r="C6952" i="19"/>
  <c r="H6951" i="19"/>
  <c r="G6951" i="19"/>
  <c r="F6951" i="19"/>
  <c r="E6951" i="19"/>
  <c r="D6951" i="19"/>
  <c r="C6951" i="19"/>
  <c r="A6951" i="19"/>
  <c r="H6950" i="19"/>
  <c r="G6950" i="19"/>
  <c r="F6950" i="19"/>
  <c r="E6950" i="19"/>
  <c r="D6950" i="19"/>
  <c r="C6950" i="19"/>
  <c r="H6949" i="19"/>
  <c r="G6949" i="19"/>
  <c r="F6949" i="19"/>
  <c r="E6949" i="19"/>
  <c r="D6949" i="19"/>
  <c r="C6949" i="19"/>
  <c r="H6948" i="19"/>
  <c r="G6948" i="19"/>
  <c r="F6948" i="19"/>
  <c r="E6948" i="19"/>
  <c r="D6948" i="19"/>
  <c r="C6948" i="19"/>
  <c r="A6948" i="19" s="1"/>
  <c r="H6947" i="19"/>
  <c r="G6947" i="19"/>
  <c r="F6947" i="19"/>
  <c r="E6947" i="19"/>
  <c r="D6947" i="19"/>
  <c r="A6947" i="19" s="1"/>
  <c r="C6947" i="19"/>
  <c r="H6946" i="19"/>
  <c r="G6946" i="19"/>
  <c r="F6946" i="19"/>
  <c r="E6946" i="19"/>
  <c r="D6946" i="19"/>
  <c r="A6946" i="19" s="1"/>
  <c r="C6946" i="19"/>
  <c r="H6945" i="19"/>
  <c r="G6945" i="19"/>
  <c r="F6945" i="19"/>
  <c r="E6945" i="19"/>
  <c r="D6945" i="19"/>
  <c r="C6945" i="19"/>
  <c r="A6945" i="19"/>
  <c r="H6944" i="19"/>
  <c r="G6944" i="19"/>
  <c r="F6944" i="19"/>
  <c r="E6944" i="19"/>
  <c r="D6944" i="19"/>
  <c r="C6944" i="19"/>
  <c r="H6943" i="19"/>
  <c r="G6943" i="19"/>
  <c r="F6943" i="19"/>
  <c r="E6943" i="19"/>
  <c r="D6943" i="19"/>
  <c r="C6943" i="19"/>
  <c r="H6942" i="19"/>
  <c r="G6942" i="19"/>
  <c r="F6942" i="19"/>
  <c r="E6942" i="19"/>
  <c r="D6942" i="19"/>
  <c r="C6942" i="19"/>
  <c r="A6942" i="19" s="1"/>
  <c r="H6941" i="19"/>
  <c r="G6941" i="19"/>
  <c r="F6941" i="19"/>
  <c r="E6941" i="19"/>
  <c r="D6941" i="19"/>
  <c r="A6941" i="19" s="1"/>
  <c r="C6941" i="19"/>
  <c r="H6940" i="19"/>
  <c r="G6940" i="19"/>
  <c r="F6940" i="19"/>
  <c r="E6940" i="19"/>
  <c r="D6940" i="19"/>
  <c r="A6940" i="19" s="1"/>
  <c r="C6940" i="19"/>
  <c r="H6939" i="19"/>
  <c r="G6939" i="19"/>
  <c r="F6939" i="19"/>
  <c r="E6939" i="19"/>
  <c r="D6939" i="19"/>
  <c r="C6939" i="19"/>
  <c r="A6939" i="19" s="1"/>
  <c r="H6938" i="19"/>
  <c r="G6938" i="19"/>
  <c r="F6938" i="19"/>
  <c r="E6938" i="19"/>
  <c r="D6938" i="19"/>
  <c r="C6938" i="19"/>
  <c r="H6937" i="19"/>
  <c r="G6937" i="19"/>
  <c r="F6937" i="19"/>
  <c r="E6937" i="19"/>
  <c r="D6937" i="19"/>
  <c r="C6937" i="19"/>
  <c r="H6936" i="19"/>
  <c r="G6936" i="19"/>
  <c r="F6936" i="19"/>
  <c r="E6936" i="19"/>
  <c r="D6936" i="19"/>
  <c r="C6936" i="19"/>
  <c r="H6935" i="19"/>
  <c r="G6935" i="19"/>
  <c r="F6935" i="19"/>
  <c r="E6935" i="19"/>
  <c r="D6935" i="19"/>
  <c r="C6935" i="19"/>
  <c r="H6934" i="19"/>
  <c r="G6934" i="19"/>
  <c r="F6934" i="19"/>
  <c r="E6934" i="19"/>
  <c r="D6934" i="19"/>
  <c r="C6934" i="19"/>
  <c r="H6933" i="19"/>
  <c r="G6933" i="19"/>
  <c r="F6933" i="19"/>
  <c r="E6933" i="19"/>
  <c r="D6933" i="19"/>
  <c r="C6933" i="19"/>
  <c r="A6933" i="19"/>
  <c r="H6932" i="19"/>
  <c r="G6932" i="19"/>
  <c r="F6932" i="19"/>
  <c r="E6932" i="19"/>
  <c r="D6932" i="19"/>
  <c r="C6932" i="19"/>
  <c r="H6931" i="19"/>
  <c r="G6931" i="19"/>
  <c r="F6931" i="19"/>
  <c r="E6931" i="19"/>
  <c r="D6931" i="19"/>
  <c r="C6931" i="19"/>
  <c r="H6930" i="19"/>
  <c r="G6930" i="19"/>
  <c r="F6930" i="19"/>
  <c r="E6930" i="19"/>
  <c r="D6930" i="19"/>
  <c r="C6930" i="19"/>
  <c r="A6930" i="19" s="1"/>
  <c r="H6929" i="19"/>
  <c r="G6929" i="19"/>
  <c r="F6929" i="19"/>
  <c r="E6929" i="19"/>
  <c r="D6929" i="19"/>
  <c r="A6929" i="19" s="1"/>
  <c r="C6929" i="19"/>
  <c r="H6928" i="19"/>
  <c r="G6928" i="19"/>
  <c r="F6928" i="19"/>
  <c r="E6928" i="19"/>
  <c r="D6928" i="19"/>
  <c r="A6928" i="19" s="1"/>
  <c r="C6928" i="19"/>
  <c r="H6927" i="19"/>
  <c r="G6927" i="19"/>
  <c r="F6927" i="19"/>
  <c r="E6927" i="19"/>
  <c r="D6927" i="19"/>
  <c r="C6927" i="19"/>
  <c r="A6927" i="19"/>
  <c r="H6926" i="19"/>
  <c r="G6926" i="19"/>
  <c r="F6926" i="19"/>
  <c r="E6926" i="19"/>
  <c r="D6926" i="19"/>
  <c r="C6926" i="19"/>
  <c r="H6925" i="19"/>
  <c r="G6925" i="19"/>
  <c r="F6925" i="19"/>
  <c r="E6925" i="19"/>
  <c r="D6925" i="19"/>
  <c r="C6925" i="19"/>
  <c r="H6924" i="19"/>
  <c r="G6924" i="19"/>
  <c r="F6924" i="19"/>
  <c r="E6924" i="19"/>
  <c r="D6924" i="19"/>
  <c r="C6924" i="19"/>
  <c r="A6924" i="19" s="1"/>
  <c r="H6923" i="19"/>
  <c r="G6923" i="19"/>
  <c r="F6923" i="19"/>
  <c r="E6923" i="19"/>
  <c r="D6923" i="19"/>
  <c r="A6923" i="19" s="1"/>
  <c r="C6923" i="19"/>
  <c r="H6922" i="19"/>
  <c r="G6922" i="19"/>
  <c r="F6922" i="19"/>
  <c r="E6922" i="19"/>
  <c r="D6922" i="19"/>
  <c r="A6922" i="19" s="1"/>
  <c r="C6922" i="19"/>
  <c r="H6921" i="19"/>
  <c r="G6921" i="19"/>
  <c r="F6921" i="19"/>
  <c r="E6921" i="19"/>
  <c r="D6921" i="19"/>
  <c r="C6921" i="19"/>
  <c r="A6921" i="19" s="1"/>
  <c r="H6920" i="19"/>
  <c r="G6920" i="19"/>
  <c r="F6920" i="19"/>
  <c r="E6920" i="19"/>
  <c r="D6920" i="19"/>
  <c r="C6920" i="19"/>
  <c r="H6919" i="19"/>
  <c r="G6919" i="19"/>
  <c r="F6919" i="19"/>
  <c r="E6919" i="19"/>
  <c r="D6919" i="19"/>
  <c r="A6919" i="19" s="1"/>
  <c r="C6919" i="19"/>
  <c r="H6918" i="19"/>
  <c r="G6918" i="19"/>
  <c r="F6918" i="19"/>
  <c r="E6918" i="19"/>
  <c r="D6918" i="19"/>
  <c r="A6918" i="19" s="1"/>
  <c r="C6918" i="19"/>
  <c r="H6917" i="19"/>
  <c r="G6917" i="19"/>
  <c r="F6917" i="19"/>
  <c r="E6917" i="19"/>
  <c r="D6917" i="19"/>
  <c r="C6917" i="19"/>
  <c r="H6916" i="19"/>
  <c r="G6916" i="19"/>
  <c r="F6916" i="19"/>
  <c r="E6916" i="19"/>
  <c r="D6916" i="19"/>
  <c r="C6916" i="19"/>
  <c r="H6915" i="19"/>
  <c r="G6915" i="19"/>
  <c r="F6915" i="19"/>
  <c r="E6915" i="19"/>
  <c r="D6915" i="19"/>
  <c r="C6915" i="19"/>
  <c r="A6915" i="19"/>
  <c r="H6914" i="19"/>
  <c r="G6914" i="19"/>
  <c r="F6914" i="19"/>
  <c r="E6914" i="19"/>
  <c r="D6914" i="19"/>
  <c r="C6914" i="19"/>
  <c r="H6913" i="19"/>
  <c r="G6913" i="19"/>
  <c r="F6913" i="19"/>
  <c r="E6913" i="19"/>
  <c r="D6913" i="19"/>
  <c r="C6913" i="19"/>
  <c r="H6912" i="19"/>
  <c r="G6912" i="19"/>
  <c r="F6912" i="19"/>
  <c r="E6912" i="19"/>
  <c r="D6912" i="19"/>
  <c r="C6912" i="19"/>
  <c r="A6912" i="19" s="1"/>
  <c r="H6911" i="19"/>
  <c r="G6911" i="19"/>
  <c r="F6911" i="19"/>
  <c r="E6911" i="19"/>
  <c r="D6911" i="19"/>
  <c r="A6911" i="19" s="1"/>
  <c r="C6911" i="19"/>
  <c r="H6910" i="19"/>
  <c r="G6910" i="19"/>
  <c r="F6910" i="19"/>
  <c r="E6910" i="19"/>
  <c r="D6910" i="19"/>
  <c r="C6910" i="19"/>
  <c r="A6910" i="19" s="1"/>
  <c r="H6909" i="19"/>
  <c r="G6909" i="19"/>
  <c r="F6909" i="19"/>
  <c r="E6909" i="19"/>
  <c r="D6909" i="19"/>
  <c r="C6909" i="19"/>
  <c r="H6908" i="19"/>
  <c r="G6908" i="19"/>
  <c r="F6908" i="19"/>
  <c r="E6908" i="19"/>
  <c r="D6908" i="19"/>
  <c r="C6908" i="19"/>
  <c r="H6907" i="19"/>
  <c r="G6907" i="19"/>
  <c r="F6907" i="19"/>
  <c r="E6907" i="19"/>
  <c r="D6907" i="19"/>
  <c r="C6907" i="19"/>
  <c r="A6907" i="19" s="1"/>
  <c r="H6906" i="19"/>
  <c r="G6906" i="19"/>
  <c r="F6906" i="19"/>
  <c r="E6906" i="19"/>
  <c r="D6906" i="19"/>
  <c r="C6906" i="19"/>
  <c r="H6905" i="19"/>
  <c r="G6905" i="19"/>
  <c r="F6905" i="19"/>
  <c r="E6905" i="19"/>
  <c r="D6905" i="19"/>
  <c r="C6905" i="19"/>
  <c r="H6904" i="19"/>
  <c r="G6904" i="19"/>
  <c r="F6904" i="19"/>
  <c r="E6904" i="19"/>
  <c r="A6904" i="19" s="1"/>
  <c r="D6904" i="19"/>
  <c r="C6904" i="19"/>
  <c r="H6903" i="19"/>
  <c r="G6903" i="19"/>
  <c r="F6903" i="19"/>
  <c r="E6903" i="19"/>
  <c r="D6903" i="19"/>
  <c r="C6903" i="19"/>
  <c r="H6902" i="19"/>
  <c r="G6902" i="19"/>
  <c r="F6902" i="19"/>
  <c r="E6902" i="19"/>
  <c r="D6902" i="19"/>
  <c r="C6902" i="19"/>
  <c r="H6901" i="19"/>
  <c r="G6901" i="19"/>
  <c r="F6901" i="19"/>
  <c r="E6901" i="19"/>
  <c r="D6901" i="19"/>
  <c r="C6901" i="19"/>
  <c r="A6901" i="19"/>
  <c r="H6900" i="19"/>
  <c r="G6900" i="19"/>
  <c r="F6900" i="19"/>
  <c r="E6900" i="19"/>
  <c r="D6900" i="19"/>
  <c r="C6900" i="19"/>
  <c r="A6900" i="19"/>
  <c r="H6899" i="19"/>
  <c r="G6899" i="19"/>
  <c r="F6899" i="19"/>
  <c r="E6899" i="19"/>
  <c r="D6899" i="19"/>
  <c r="C6899" i="19"/>
  <c r="A6899" i="19" s="1"/>
  <c r="H6898" i="19"/>
  <c r="G6898" i="19"/>
  <c r="F6898" i="19"/>
  <c r="E6898" i="19"/>
  <c r="D6898" i="19"/>
  <c r="C6898" i="19"/>
  <c r="H6897" i="19"/>
  <c r="G6897" i="19"/>
  <c r="F6897" i="19"/>
  <c r="E6897" i="19"/>
  <c r="D6897" i="19"/>
  <c r="A6897" i="19" s="1"/>
  <c r="C6897" i="19"/>
  <c r="H6896" i="19"/>
  <c r="G6896" i="19"/>
  <c r="F6896" i="19"/>
  <c r="E6896" i="19"/>
  <c r="D6896" i="19"/>
  <c r="A6896" i="19" s="1"/>
  <c r="C6896" i="19"/>
  <c r="H6895" i="19"/>
  <c r="G6895" i="19"/>
  <c r="F6895" i="19"/>
  <c r="E6895" i="19"/>
  <c r="D6895" i="19"/>
  <c r="A6895" i="19" s="1"/>
  <c r="C6895" i="19"/>
  <c r="H6894" i="19"/>
  <c r="G6894" i="19"/>
  <c r="F6894" i="19"/>
  <c r="E6894" i="19"/>
  <c r="A6894" i="19" s="1"/>
  <c r="D6894" i="19"/>
  <c r="C6894" i="19"/>
  <c r="H6893" i="19"/>
  <c r="G6893" i="19"/>
  <c r="F6893" i="19"/>
  <c r="E6893" i="19"/>
  <c r="D6893" i="19"/>
  <c r="C6893" i="19"/>
  <c r="A6893" i="19" s="1"/>
  <c r="H6892" i="19"/>
  <c r="G6892" i="19"/>
  <c r="F6892" i="19"/>
  <c r="E6892" i="19"/>
  <c r="D6892" i="19"/>
  <c r="C6892" i="19"/>
  <c r="A6892" i="19"/>
  <c r="H6891" i="19"/>
  <c r="G6891" i="19"/>
  <c r="F6891" i="19"/>
  <c r="E6891" i="19"/>
  <c r="D6891" i="19"/>
  <c r="C6891" i="19"/>
  <c r="H6890" i="19"/>
  <c r="G6890" i="19"/>
  <c r="F6890" i="19"/>
  <c r="E6890" i="19"/>
  <c r="D6890" i="19"/>
  <c r="C6890" i="19"/>
  <c r="H6889" i="19"/>
  <c r="G6889" i="19"/>
  <c r="F6889" i="19"/>
  <c r="E6889" i="19"/>
  <c r="D6889" i="19"/>
  <c r="C6889" i="19"/>
  <c r="A6889" i="19"/>
  <c r="H6888" i="19"/>
  <c r="G6888" i="19"/>
  <c r="F6888" i="19"/>
  <c r="E6888" i="19"/>
  <c r="D6888" i="19"/>
  <c r="C6888" i="19"/>
  <c r="A6888" i="19" s="1"/>
  <c r="H6887" i="19"/>
  <c r="G6887" i="19"/>
  <c r="F6887" i="19"/>
  <c r="E6887" i="19"/>
  <c r="D6887" i="19"/>
  <c r="A6887" i="19" s="1"/>
  <c r="C6887" i="19"/>
  <c r="H6886" i="19"/>
  <c r="G6886" i="19"/>
  <c r="F6886" i="19"/>
  <c r="E6886" i="19"/>
  <c r="D6886" i="19"/>
  <c r="C6886" i="19"/>
  <c r="A6886" i="19"/>
  <c r="H6885" i="19"/>
  <c r="G6885" i="19"/>
  <c r="F6885" i="19"/>
  <c r="E6885" i="19"/>
  <c r="D6885" i="19"/>
  <c r="C6885" i="19"/>
  <c r="H6884" i="19"/>
  <c r="G6884" i="19"/>
  <c r="F6884" i="19"/>
  <c r="E6884" i="19"/>
  <c r="D6884" i="19"/>
  <c r="C6884" i="19"/>
  <c r="H6883" i="19"/>
  <c r="G6883" i="19"/>
  <c r="F6883" i="19"/>
  <c r="E6883" i="19"/>
  <c r="D6883" i="19"/>
  <c r="C6883" i="19"/>
  <c r="A6883" i="19" s="1"/>
  <c r="H6882" i="19"/>
  <c r="G6882" i="19"/>
  <c r="F6882" i="19"/>
  <c r="E6882" i="19"/>
  <c r="D6882" i="19"/>
  <c r="C6882" i="19"/>
  <c r="A6882" i="19" s="1"/>
  <c r="H6881" i="19"/>
  <c r="G6881" i="19"/>
  <c r="F6881" i="19"/>
  <c r="E6881" i="19"/>
  <c r="D6881" i="19"/>
  <c r="C6881" i="19"/>
  <c r="A6881" i="19" s="1"/>
  <c r="H6880" i="19"/>
  <c r="G6880" i="19"/>
  <c r="F6880" i="19"/>
  <c r="E6880" i="19"/>
  <c r="D6880" i="19"/>
  <c r="C6880" i="19"/>
  <c r="H6879" i="19"/>
  <c r="G6879" i="19"/>
  <c r="F6879" i="19"/>
  <c r="E6879" i="19"/>
  <c r="D6879" i="19"/>
  <c r="C6879" i="19"/>
  <c r="H6878" i="19"/>
  <c r="G6878" i="19"/>
  <c r="F6878" i="19"/>
  <c r="E6878" i="19"/>
  <c r="D6878" i="19"/>
  <c r="C6878" i="19"/>
  <c r="H6877" i="19"/>
  <c r="G6877" i="19"/>
  <c r="F6877" i="19"/>
  <c r="E6877" i="19"/>
  <c r="D6877" i="19"/>
  <c r="C6877" i="19"/>
  <c r="H6876" i="19"/>
  <c r="G6876" i="19"/>
  <c r="F6876" i="19"/>
  <c r="E6876" i="19"/>
  <c r="D6876" i="19"/>
  <c r="C6876" i="19"/>
  <c r="A6876" i="19"/>
  <c r="H6875" i="19"/>
  <c r="G6875" i="19"/>
  <c r="F6875" i="19"/>
  <c r="E6875" i="19"/>
  <c r="D6875" i="19"/>
  <c r="C6875" i="19"/>
  <c r="A6875" i="19"/>
  <c r="H6874" i="19"/>
  <c r="G6874" i="19"/>
  <c r="F6874" i="19"/>
  <c r="E6874" i="19"/>
  <c r="D6874" i="19"/>
  <c r="C6874" i="19"/>
  <c r="A6874" i="19"/>
  <c r="H6873" i="19"/>
  <c r="G6873" i="19"/>
  <c r="F6873" i="19"/>
  <c r="E6873" i="19"/>
  <c r="D6873" i="19"/>
  <c r="C6873" i="19"/>
  <c r="H6872" i="19"/>
  <c r="G6872" i="19"/>
  <c r="F6872" i="19"/>
  <c r="E6872" i="19"/>
  <c r="D6872" i="19"/>
  <c r="C6872" i="19"/>
  <c r="H6871" i="19"/>
  <c r="G6871" i="19"/>
  <c r="F6871" i="19"/>
  <c r="E6871" i="19"/>
  <c r="D6871" i="19"/>
  <c r="C6871" i="19"/>
  <c r="A6871" i="19" s="1"/>
  <c r="H6870" i="19"/>
  <c r="G6870" i="19"/>
  <c r="F6870" i="19"/>
  <c r="E6870" i="19"/>
  <c r="D6870" i="19"/>
  <c r="C6870" i="19"/>
  <c r="H6869" i="19"/>
  <c r="G6869" i="19"/>
  <c r="F6869" i="19"/>
  <c r="E6869" i="19"/>
  <c r="D6869" i="19"/>
  <c r="A6869" i="19" s="1"/>
  <c r="C6869" i="19"/>
  <c r="H6868" i="19"/>
  <c r="G6868" i="19"/>
  <c r="F6868" i="19"/>
  <c r="E6868" i="19"/>
  <c r="A6868" i="19" s="1"/>
  <c r="D6868" i="19"/>
  <c r="C6868" i="19"/>
  <c r="H6867" i="19"/>
  <c r="G6867" i="19"/>
  <c r="F6867" i="19"/>
  <c r="E6867" i="19"/>
  <c r="D6867" i="19"/>
  <c r="C6867" i="19"/>
  <c r="H6866" i="19"/>
  <c r="G6866" i="19"/>
  <c r="F6866" i="19"/>
  <c r="E6866" i="19"/>
  <c r="D6866" i="19"/>
  <c r="C6866" i="19"/>
  <c r="H6865" i="19"/>
  <c r="G6865" i="19"/>
  <c r="F6865" i="19"/>
  <c r="E6865" i="19"/>
  <c r="D6865" i="19"/>
  <c r="C6865" i="19"/>
  <c r="A6865" i="19" s="1"/>
  <c r="H6864" i="19"/>
  <c r="G6864" i="19"/>
  <c r="F6864" i="19"/>
  <c r="E6864" i="19"/>
  <c r="D6864" i="19"/>
  <c r="C6864" i="19"/>
  <c r="A6864" i="19"/>
  <c r="H6863" i="19"/>
  <c r="G6863" i="19"/>
  <c r="F6863" i="19"/>
  <c r="E6863" i="19"/>
  <c r="D6863" i="19"/>
  <c r="C6863" i="19"/>
  <c r="A6863" i="19"/>
  <c r="H6862" i="19"/>
  <c r="G6862" i="19"/>
  <c r="F6862" i="19"/>
  <c r="E6862" i="19"/>
  <c r="D6862" i="19"/>
  <c r="C6862" i="19"/>
  <c r="A6862" i="19" s="1"/>
  <c r="H6861" i="19"/>
  <c r="G6861" i="19"/>
  <c r="F6861" i="19"/>
  <c r="E6861" i="19"/>
  <c r="D6861" i="19"/>
  <c r="A6861" i="19" s="1"/>
  <c r="C6861" i="19"/>
  <c r="H6860" i="19"/>
  <c r="G6860" i="19"/>
  <c r="F6860" i="19"/>
  <c r="E6860" i="19"/>
  <c r="D6860" i="19"/>
  <c r="A6860" i="19" s="1"/>
  <c r="C6860" i="19"/>
  <c r="H6859" i="19"/>
  <c r="G6859" i="19"/>
  <c r="F6859" i="19"/>
  <c r="E6859" i="19"/>
  <c r="D6859" i="19"/>
  <c r="A6859" i="19" s="1"/>
  <c r="C6859" i="19"/>
  <c r="H6858" i="19"/>
  <c r="G6858" i="19"/>
  <c r="F6858" i="19"/>
  <c r="E6858" i="19"/>
  <c r="D6858" i="19"/>
  <c r="C6858" i="19"/>
  <c r="A6858" i="19"/>
  <c r="H6857" i="19"/>
  <c r="G6857" i="19"/>
  <c r="F6857" i="19"/>
  <c r="E6857" i="19"/>
  <c r="D6857" i="19"/>
  <c r="C6857" i="19"/>
  <c r="A6857" i="19" s="1"/>
  <c r="H6856" i="19"/>
  <c r="G6856" i="19"/>
  <c r="F6856" i="19"/>
  <c r="E6856" i="19"/>
  <c r="D6856" i="19"/>
  <c r="C6856" i="19"/>
  <c r="A6856" i="19" s="1"/>
  <c r="H6855" i="19"/>
  <c r="G6855" i="19"/>
  <c r="F6855" i="19"/>
  <c r="E6855" i="19"/>
  <c r="D6855" i="19"/>
  <c r="C6855" i="19"/>
  <c r="H6854" i="19"/>
  <c r="G6854" i="19"/>
  <c r="F6854" i="19"/>
  <c r="E6854" i="19"/>
  <c r="D6854" i="19"/>
  <c r="C6854" i="19"/>
  <c r="H6853" i="19"/>
  <c r="G6853" i="19"/>
  <c r="F6853" i="19"/>
  <c r="E6853" i="19"/>
  <c r="D6853" i="19"/>
  <c r="C6853" i="19"/>
  <c r="A6853" i="19" s="1"/>
  <c r="H6852" i="19"/>
  <c r="G6852" i="19"/>
  <c r="F6852" i="19"/>
  <c r="E6852" i="19"/>
  <c r="D6852" i="19"/>
  <c r="C6852" i="19"/>
  <c r="H6851" i="19"/>
  <c r="G6851" i="19"/>
  <c r="F6851" i="19"/>
  <c r="E6851" i="19"/>
  <c r="D6851" i="19"/>
  <c r="C6851" i="19"/>
  <c r="H6850" i="19"/>
  <c r="G6850" i="19"/>
  <c r="F6850" i="19"/>
  <c r="E6850" i="19"/>
  <c r="D6850" i="19"/>
  <c r="C6850" i="19"/>
  <c r="A6850" i="19"/>
  <c r="H6849" i="19"/>
  <c r="G6849" i="19"/>
  <c r="F6849" i="19"/>
  <c r="E6849" i="19"/>
  <c r="D6849" i="19"/>
  <c r="C6849" i="19"/>
  <c r="H6848" i="19"/>
  <c r="G6848" i="19"/>
  <c r="F6848" i="19"/>
  <c r="E6848" i="19"/>
  <c r="D6848" i="19"/>
  <c r="C6848" i="19"/>
  <c r="H6847" i="19"/>
  <c r="G6847" i="19"/>
  <c r="F6847" i="19"/>
  <c r="E6847" i="19"/>
  <c r="D6847" i="19"/>
  <c r="C6847" i="19"/>
  <c r="A6847" i="19"/>
  <c r="H6846" i="19"/>
  <c r="G6846" i="19"/>
  <c r="F6846" i="19"/>
  <c r="E6846" i="19"/>
  <c r="D6846" i="19"/>
  <c r="C6846" i="19"/>
  <c r="A6846" i="19"/>
  <c r="H6845" i="19"/>
  <c r="G6845" i="19"/>
  <c r="F6845" i="19"/>
  <c r="E6845" i="19"/>
  <c r="D6845" i="19"/>
  <c r="C6845" i="19"/>
  <c r="A6845" i="19" s="1"/>
  <c r="H6844" i="19"/>
  <c r="G6844" i="19"/>
  <c r="F6844" i="19"/>
  <c r="E6844" i="19"/>
  <c r="D6844" i="19"/>
  <c r="C6844" i="19"/>
  <c r="H6843" i="19"/>
  <c r="G6843" i="19"/>
  <c r="F6843" i="19"/>
  <c r="E6843" i="19"/>
  <c r="D6843" i="19"/>
  <c r="A6843" i="19" s="1"/>
  <c r="C6843" i="19"/>
  <c r="H6842" i="19"/>
  <c r="G6842" i="19"/>
  <c r="F6842" i="19"/>
  <c r="E6842" i="19"/>
  <c r="D6842" i="19"/>
  <c r="A6842" i="19" s="1"/>
  <c r="C6842" i="19"/>
  <c r="H6841" i="19"/>
  <c r="G6841" i="19"/>
  <c r="F6841" i="19"/>
  <c r="E6841" i="19"/>
  <c r="D6841" i="19"/>
  <c r="A6841" i="19" s="1"/>
  <c r="C6841" i="19"/>
  <c r="H6840" i="19"/>
  <c r="G6840" i="19"/>
  <c r="F6840" i="19"/>
  <c r="E6840" i="19"/>
  <c r="D6840" i="19"/>
  <c r="C6840" i="19"/>
  <c r="A6840" i="19" s="1"/>
  <c r="H6839" i="19"/>
  <c r="G6839" i="19"/>
  <c r="F6839" i="19"/>
  <c r="E6839" i="19"/>
  <c r="D6839" i="19"/>
  <c r="C6839" i="19"/>
  <c r="A6839" i="19"/>
  <c r="H6838" i="19"/>
  <c r="G6838" i="19"/>
  <c r="F6838" i="19"/>
  <c r="E6838" i="19"/>
  <c r="D6838" i="19"/>
  <c r="C6838" i="19"/>
  <c r="A6838" i="19"/>
  <c r="H6837" i="19"/>
  <c r="G6837" i="19"/>
  <c r="F6837" i="19"/>
  <c r="E6837" i="19"/>
  <c r="D6837" i="19"/>
  <c r="C6837" i="19"/>
  <c r="H6836" i="19"/>
  <c r="G6836" i="19"/>
  <c r="F6836" i="19"/>
  <c r="E6836" i="19"/>
  <c r="D6836" i="19"/>
  <c r="C6836" i="19"/>
  <c r="H6835" i="19"/>
  <c r="G6835" i="19"/>
  <c r="F6835" i="19"/>
  <c r="E6835" i="19"/>
  <c r="D6835" i="19"/>
  <c r="C6835" i="19"/>
  <c r="A6835" i="19"/>
  <c r="H6834" i="19"/>
  <c r="G6834" i="19"/>
  <c r="F6834" i="19"/>
  <c r="E6834" i="19"/>
  <c r="D6834" i="19"/>
  <c r="C6834" i="19"/>
  <c r="A6834" i="19" s="1"/>
  <c r="H6833" i="19"/>
  <c r="G6833" i="19"/>
  <c r="F6833" i="19"/>
  <c r="E6833" i="19"/>
  <c r="D6833" i="19"/>
  <c r="C6833" i="19"/>
  <c r="A6833" i="19" s="1"/>
  <c r="H6832" i="19"/>
  <c r="G6832" i="19"/>
  <c r="F6832" i="19"/>
  <c r="E6832" i="19"/>
  <c r="D6832" i="19"/>
  <c r="C6832" i="19"/>
  <c r="A6832" i="19" s="1"/>
  <c r="H6831" i="19"/>
  <c r="G6831" i="19"/>
  <c r="F6831" i="19"/>
  <c r="E6831" i="19"/>
  <c r="D6831" i="19"/>
  <c r="C6831" i="19"/>
  <c r="H6830" i="19"/>
  <c r="G6830" i="19"/>
  <c r="F6830" i="19"/>
  <c r="E6830" i="19"/>
  <c r="D6830" i="19"/>
  <c r="C6830" i="19"/>
  <c r="H6829" i="19"/>
  <c r="G6829" i="19"/>
  <c r="F6829" i="19"/>
  <c r="E6829" i="19"/>
  <c r="D6829" i="19"/>
  <c r="C6829" i="19"/>
  <c r="A6829" i="19"/>
  <c r="H6828" i="19"/>
  <c r="G6828" i="19"/>
  <c r="F6828" i="19"/>
  <c r="E6828" i="19"/>
  <c r="D6828" i="19"/>
  <c r="C6828" i="19"/>
  <c r="A6828" i="19"/>
  <c r="H6827" i="19"/>
  <c r="G6827" i="19"/>
  <c r="F6827" i="19"/>
  <c r="E6827" i="19"/>
  <c r="D6827" i="19"/>
  <c r="C6827" i="19"/>
  <c r="A6827" i="19"/>
  <c r="H6826" i="19"/>
  <c r="G6826" i="19"/>
  <c r="F6826" i="19"/>
  <c r="E6826" i="19"/>
  <c r="D6826" i="19"/>
  <c r="C6826" i="19"/>
  <c r="A6826" i="19" s="1"/>
  <c r="H6825" i="19"/>
  <c r="G6825" i="19"/>
  <c r="F6825" i="19"/>
  <c r="E6825" i="19"/>
  <c r="D6825" i="19"/>
  <c r="A6825" i="19" s="1"/>
  <c r="C6825" i="19"/>
  <c r="H6824" i="19"/>
  <c r="G6824" i="19"/>
  <c r="F6824" i="19"/>
  <c r="E6824" i="19"/>
  <c r="D6824" i="19"/>
  <c r="A6824" i="19" s="1"/>
  <c r="C6824" i="19"/>
  <c r="H6823" i="19"/>
  <c r="G6823" i="19"/>
  <c r="F6823" i="19"/>
  <c r="E6823" i="19"/>
  <c r="D6823" i="19"/>
  <c r="C6823" i="19"/>
  <c r="A6823" i="19" s="1"/>
  <c r="H6822" i="19"/>
  <c r="G6822" i="19"/>
  <c r="F6822" i="19"/>
  <c r="E6822" i="19"/>
  <c r="D6822" i="19"/>
  <c r="C6822" i="19"/>
  <c r="A6822" i="19" s="1"/>
  <c r="H6821" i="19"/>
  <c r="G6821" i="19"/>
  <c r="F6821" i="19"/>
  <c r="E6821" i="19"/>
  <c r="D6821" i="19"/>
  <c r="C6821" i="19"/>
  <c r="A6821" i="19"/>
  <c r="H6820" i="19"/>
  <c r="G6820" i="19"/>
  <c r="F6820" i="19"/>
  <c r="E6820" i="19"/>
  <c r="D6820" i="19"/>
  <c r="C6820" i="19"/>
  <c r="A6820" i="19"/>
  <c r="H6819" i="19"/>
  <c r="G6819" i="19"/>
  <c r="F6819" i="19"/>
  <c r="E6819" i="19"/>
  <c r="D6819" i="19"/>
  <c r="C6819" i="19"/>
  <c r="H6818" i="19"/>
  <c r="G6818" i="19"/>
  <c r="F6818" i="19"/>
  <c r="E6818" i="19"/>
  <c r="D6818" i="19"/>
  <c r="C6818" i="19"/>
  <c r="H6817" i="19"/>
  <c r="G6817" i="19"/>
  <c r="F6817" i="19"/>
  <c r="E6817" i="19"/>
  <c r="D6817" i="19"/>
  <c r="C6817" i="19"/>
  <c r="A6817" i="19"/>
  <c r="H6816" i="19"/>
  <c r="G6816" i="19"/>
  <c r="F6816" i="19"/>
  <c r="E6816" i="19"/>
  <c r="D6816" i="19"/>
  <c r="C6816" i="19"/>
  <c r="A6816" i="19" s="1"/>
  <c r="H6815" i="19"/>
  <c r="G6815" i="19"/>
  <c r="F6815" i="19"/>
  <c r="E6815" i="19"/>
  <c r="D6815" i="19"/>
  <c r="C6815" i="19"/>
  <c r="A6815" i="19" s="1"/>
  <c r="H6814" i="19"/>
  <c r="G6814" i="19"/>
  <c r="F6814" i="19"/>
  <c r="E6814" i="19"/>
  <c r="D6814" i="19"/>
  <c r="C6814" i="19"/>
  <c r="A6814" i="19" s="1"/>
  <c r="H6813" i="19"/>
  <c r="G6813" i="19"/>
  <c r="F6813" i="19"/>
  <c r="E6813" i="19"/>
  <c r="D6813" i="19"/>
  <c r="C6813" i="19"/>
  <c r="H6812" i="19"/>
  <c r="G6812" i="19"/>
  <c r="F6812" i="19"/>
  <c r="E6812" i="19"/>
  <c r="D6812" i="19"/>
  <c r="C6812" i="19"/>
  <c r="H6811" i="19"/>
  <c r="G6811" i="19"/>
  <c r="F6811" i="19"/>
  <c r="E6811" i="19"/>
  <c r="D6811" i="19"/>
  <c r="C6811" i="19"/>
  <c r="A6811" i="19"/>
  <c r="H6810" i="19"/>
  <c r="G6810" i="19"/>
  <c r="F6810" i="19"/>
  <c r="E6810" i="19"/>
  <c r="D6810" i="19"/>
  <c r="C6810" i="19"/>
  <c r="A6810" i="19"/>
  <c r="H6809" i="19"/>
  <c r="G6809" i="19"/>
  <c r="F6809" i="19"/>
  <c r="E6809" i="19"/>
  <c r="D6809" i="19"/>
  <c r="C6809" i="19"/>
  <c r="A6809" i="19"/>
  <c r="H6808" i="19"/>
  <c r="G6808" i="19"/>
  <c r="F6808" i="19"/>
  <c r="E6808" i="19"/>
  <c r="D6808" i="19"/>
  <c r="C6808" i="19"/>
  <c r="A6808" i="19" s="1"/>
  <c r="H6807" i="19"/>
  <c r="G6807" i="19"/>
  <c r="F6807" i="19"/>
  <c r="E6807" i="19"/>
  <c r="D6807" i="19"/>
  <c r="A6807" i="19" s="1"/>
  <c r="C6807" i="19"/>
  <c r="H6806" i="19"/>
  <c r="G6806" i="19"/>
  <c r="F6806" i="19"/>
  <c r="E6806" i="19"/>
  <c r="D6806" i="19"/>
  <c r="A6806" i="19" s="1"/>
  <c r="C6806" i="19"/>
  <c r="H6805" i="19"/>
  <c r="G6805" i="19"/>
  <c r="F6805" i="19"/>
  <c r="E6805" i="19"/>
  <c r="D6805" i="19"/>
  <c r="A6805" i="19" s="1"/>
  <c r="C6805" i="19"/>
  <c r="H6804" i="19"/>
  <c r="G6804" i="19"/>
  <c r="F6804" i="19"/>
  <c r="E6804" i="19"/>
  <c r="D6804" i="19"/>
  <c r="C6804" i="19"/>
  <c r="A6804" i="19" s="1"/>
  <c r="H6803" i="19"/>
  <c r="G6803" i="19"/>
  <c r="F6803" i="19"/>
  <c r="E6803" i="19"/>
  <c r="D6803" i="19"/>
  <c r="C6803" i="19"/>
  <c r="A6803" i="19"/>
  <c r="H6802" i="19"/>
  <c r="G6802" i="19"/>
  <c r="F6802" i="19"/>
  <c r="E6802" i="19"/>
  <c r="D6802" i="19"/>
  <c r="C6802" i="19"/>
  <c r="A6802" i="19"/>
  <c r="H6801" i="19"/>
  <c r="G6801" i="19"/>
  <c r="F6801" i="19"/>
  <c r="E6801" i="19"/>
  <c r="D6801" i="19"/>
  <c r="C6801" i="19"/>
  <c r="H6800" i="19"/>
  <c r="G6800" i="19"/>
  <c r="F6800" i="19"/>
  <c r="E6800" i="19"/>
  <c r="D6800" i="19"/>
  <c r="C6800" i="19"/>
  <c r="H6799" i="19"/>
  <c r="G6799" i="19"/>
  <c r="F6799" i="19"/>
  <c r="E6799" i="19"/>
  <c r="D6799" i="19"/>
  <c r="C6799" i="19"/>
  <c r="A6799" i="19"/>
  <c r="H6798" i="19"/>
  <c r="G6798" i="19"/>
  <c r="F6798" i="19"/>
  <c r="E6798" i="19"/>
  <c r="D6798" i="19"/>
  <c r="C6798" i="19"/>
  <c r="A6798" i="19" s="1"/>
  <c r="H6797" i="19"/>
  <c r="G6797" i="19"/>
  <c r="F6797" i="19"/>
  <c r="E6797" i="19"/>
  <c r="D6797" i="19"/>
  <c r="A6797" i="19" s="1"/>
  <c r="C6797" i="19"/>
  <c r="H6796" i="19"/>
  <c r="G6796" i="19"/>
  <c r="F6796" i="19"/>
  <c r="E6796" i="19"/>
  <c r="D6796" i="19"/>
  <c r="C6796" i="19"/>
  <c r="A6796" i="19" s="1"/>
  <c r="H6795" i="19"/>
  <c r="G6795" i="19"/>
  <c r="F6795" i="19"/>
  <c r="E6795" i="19"/>
  <c r="D6795" i="19"/>
  <c r="A6795" i="19" s="1"/>
  <c r="C6795" i="19"/>
  <c r="H6794" i="19"/>
  <c r="G6794" i="19"/>
  <c r="F6794" i="19"/>
  <c r="E6794" i="19"/>
  <c r="D6794" i="19"/>
  <c r="A6794" i="19" s="1"/>
  <c r="C6794" i="19"/>
  <c r="H6793" i="19"/>
  <c r="G6793" i="19"/>
  <c r="F6793" i="19"/>
  <c r="E6793" i="19"/>
  <c r="D6793" i="19"/>
  <c r="C6793" i="19"/>
  <c r="A6793" i="19"/>
  <c r="H6792" i="19"/>
  <c r="G6792" i="19"/>
  <c r="F6792" i="19"/>
  <c r="E6792" i="19"/>
  <c r="D6792" i="19"/>
  <c r="C6792" i="19"/>
  <c r="A6792" i="19"/>
  <c r="H6791" i="19"/>
  <c r="G6791" i="19"/>
  <c r="F6791" i="19"/>
  <c r="E6791" i="19"/>
  <c r="D6791" i="19"/>
  <c r="C6791" i="19"/>
  <c r="A6791" i="19"/>
  <c r="H6790" i="19"/>
  <c r="G6790" i="19"/>
  <c r="F6790" i="19"/>
  <c r="E6790" i="19"/>
  <c r="D6790" i="19"/>
  <c r="C6790" i="19"/>
  <c r="A6790" i="19" s="1"/>
  <c r="H6789" i="19"/>
  <c r="G6789" i="19"/>
  <c r="F6789" i="19"/>
  <c r="E6789" i="19"/>
  <c r="D6789" i="19"/>
  <c r="A6789" i="19" s="1"/>
  <c r="C6789" i="19"/>
  <c r="H6788" i="19"/>
  <c r="G6788" i="19"/>
  <c r="F6788" i="19"/>
  <c r="E6788" i="19"/>
  <c r="D6788" i="19"/>
  <c r="A6788" i="19" s="1"/>
  <c r="C6788" i="19"/>
  <c r="H6787" i="19"/>
  <c r="G6787" i="19"/>
  <c r="F6787" i="19"/>
  <c r="E6787" i="19"/>
  <c r="D6787" i="19"/>
  <c r="A6787" i="19" s="1"/>
  <c r="C6787" i="19"/>
  <c r="H6786" i="19"/>
  <c r="G6786" i="19"/>
  <c r="F6786" i="19"/>
  <c r="E6786" i="19"/>
  <c r="D6786" i="19"/>
  <c r="C6786" i="19"/>
  <c r="A6786" i="19" s="1"/>
  <c r="H6785" i="19"/>
  <c r="G6785" i="19"/>
  <c r="F6785" i="19"/>
  <c r="E6785" i="19"/>
  <c r="D6785" i="19"/>
  <c r="C6785" i="19"/>
  <c r="A6785" i="19"/>
  <c r="H6784" i="19"/>
  <c r="G6784" i="19"/>
  <c r="F6784" i="19"/>
  <c r="E6784" i="19"/>
  <c r="D6784" i="19"/>
  <c r="C6784" i="19"/>
  <c r="A6784" i="19"/>
  <c r="H6783" i="19"/>
  <c r="G6783" i="19"/>
  <c r="F6783" i="19"/>
  <c r="E6783" i="19"/>
  <c r="D6783" i="19"/>
  <c r="C6783" i="19"/>
  <c r="H6782" i="19"/>
  <c r="G6782" i="19"/>
  <c r="F6782" i="19"/>
  <c r="E6782" i="19"/>
  <c r="D6782" i="19"/>
  <c r="C6782" i="19"/>
  <c r="A6782" i="19"/>
  <c r="H6781" i="19"/>
  <c r="G6781" i="19"/>
  <c r="F6781" i="19"/>
  <c r="E6781" i="19"/>
  <c r="D6781" i="19"/>
  <c r="C6781" i="19"/>
  <c r="A6781" i="19" s="1"/>
  <c r="H6780" i="19"/>
  <c r="G6780" i="19"/>
  <c r="F6780" i="19"/>
  <c r="E6780" i="19"/>
  <c r="D6780" i="19"/>
  <c r="A6780" i="19" s="1"/>
  <c r="C6780" i="19"/>
  <c r="H6779" i="19"/>
  <c r="G6779" i="19"/>
  <c r="F6779" i="19"/>
  <c r="E6779" i="19"/>
  <c r="D6779" i="19"/>
  <c r="A6779" i="19" s="1"/>
  <c r="C6779" i="19"/>
  <c r="H6778" i="19"/>
  <c r="G6778" i="19"/>
  <c r="F6778" i="19"/>
  <c r="E6778" i="19"/>
  <c r="D6778" i="19"/>
  <c r="C6778" i="19"/>
  <c r="A6778" i="19" s="1"/>
  <c r="H6777" i="19"/>
  <c r="G6777" i="19"/>
  <c r="F6777" i="19"/>
  <c r="E6777" i="19"/>
  <c r="D6777" i="19"/>
  <c r="A6777" i="19" s="1"/>
  <c r="C6777" i="19"/>
  <c r="H6776" i="19"/>
  <c r="G6776" i="19"/>
  <c r="F6776" i="19"/>
  <c r="E6776" i="19"/>
  <c r="D6776" i="19"/>
  <c r="C6776" i="19"/>
  <c r="A6776" i="19"/>
  <c r="H6775" i="19"/>
  <c r="G6775" i="19"/>
  <c r="F6775" i="19"/>
  <c r="E6775" i="19"/>
  <c r="D6775" i="19"/>
  <c r="C6775" i="19"/>
  <c r="A6775" i="19"/>
  <c r="H6774" i="19"/>
  <c r="G6774" i="19"/>
  <c r="F6774" i="19"/>
  <c r="E6774" i="19"/>
  <c r="D6774" i="19"/>
  <c r="C6774" i="19"/>
  <c r="H6773" i="19"/>
  <c r="G6773" i="19"/>
  <c r="F6773" i="19"/>
  <c r="E6773" i="19"/>
  <c r="D6773" i="19"/>
  <c r="C6773" i="19"/>
  <c r="A6773" i="19"/>
  <c r="H6772" i="19"/>
  <c r="G6772" i="19"/>
  <c r="F6772" i="19"/>
  <c r="E6772" i="19"/>
  <c r="D6772" i="19"/>
  <c r="C6772" i="19"/>
  <c r="A6772" i="19" s="1"/>
  <c r="H6771" i="19"/>
  <c r="G6771" i="19"/>
  <c r="F6771" i="19"/>
  <c r="E6771" i="19"/>
  <c r="D6771" i="19"/>
  <c r="A6771" i="19" s="1"/>
  <c r="C6771" i="19"/>
  <c r="H6770" i="19"/>
  <c r="G6770" i="19"/>
  <c r="F6770" i="19"/>
  <c r="E6770" i="19"/>
  <c r="D6770" i="19"/>
  <c r="A6770" i="19" s="1"/>
  <c r="C6770" i="19"/>
  <c r="H6769" i="19"/>
  <c r="G6769" i="19"/>
  <c r="F6769" i="19"/>
  <c r="E6769" i="19"/>
  <c r="D6769" i="19"/>
  <c r="C6769" i="19"/>
  <c r="A6769" i="19" s="1"/>
  <c r="H6768" i="19"/>
  <c r="G6768" i="19"/>
  <c r="F6768" i="19"/>
  <c r="E6768" i="19"/>
  <c r="D6768" i="19"/>
  <c r="A6768" i="19" s="1"/>
  <c r="C6768" i="19"/>
  <c r="H6767" i="19"/>
  <c r="G6767" i="19"/>
  <c r="F6767" i="19"/>
  <c r="E6767" i="19"/>
  <c r="D6767" i="19"/>
  <c r="C6767" i="19"/>
  <c r="A6767" i="19"/>
  <c r="H6766" i="19"/>
  <c r="G6766" i="19"/>
  <c r="F6766" i="19"/>
  <c r="E6766" i="19"/>
  <c r="D6766" i="19"/>
  <c r="C6766" i="19"/>
  <c r="A6766" i="19"/>
  <c r="H6765" i="19"/>
  <c r="G6765" i="19"/>
  <c r="F6765" i="19"/>
  <c r="E6765" i="19"/>
  <c r="D6765" i="19"/>
  <c r="C6765" i="19"/>
  <c r="H6764" i="19"/>
  <c r="G6764" i="19"/>
  <c r="F6764" i="19"/>
  <c r="E6764" i="19"/>
  <c r="D6764" i="19"/>
  <c r="C6764" i="19"/>
  <c r="A6764" i="19"/>
  <c r="H6763" i="19"/>
  <c r="G6763" i="19"/>
  <c r="F6763" i="19"/>
  <c r="E6763" i="19"/>
  <c r="D6763" i="19"/>
  <c r="C6763" i="19"/>
  <c r="A6763" i="19" s="1"/>
  <c r="H6762" i="19"/>
  <c r="G6762" i="19"/>
  <c r="F6762" i="19"/>
  <c r="E6762" i="19"/>
  <c r="D6762" i="19"/>
  <c r="A6762" i="19" s="1"/>
  <c r="C6762" i="19"/>
  <c r="H6761" i="19"/>
  <c r="G6761" i="19"/>
  <c r="F6761" i="19"/>
  <c r="E6761" i="19"/>
  <c r="D6761" i="19"/>
  <c r="A6761" i="19" s="1"/>
  <c r="C6761" i="19"/>
  <c r="H6760" i="19"/>
  <c r="G6760" i="19"/>
  <c r="F6760" i="19"/>
  <c r="E6760" i="19"/>
  <c r="D6760" i="19"/>
  <c r="C6760" i="19"/>
  <c r="A6760" i="19" s="1"/>
  <c r="H6759" i="19"/>
  <c r="G6759" i="19"/>
  <c r="F6759" i="19"/>
  <c r="E6759" i="19"/>
  <c r="D6759" i="19"/>
  <c r="A6759" i="19" s="1"/>
  <c r="C6759" i="19"/>
  <c r="H6758" i="19"/>
  <c r="G6758" i="19"/>
  <c r="F6758" i="19"/>
  <c r="E6758" i="19"/>
  <c r="D6758" i="19"/>
  <c r="C6758" i="19"/>
  <c r="A6758" i="19"/>
  <c r="H6757" i="19"/>
  <c r="G6757" i="19"/>
  <c r="F6757" i="19"/>
  <c r="E6757" i="19"/>
  <c r="D6757" i="19"/>
  <c r="C6757" i="19"/>
  <c r="A6757" i="19"/>
  <c r="H6756" i="19"/>
  <c r="G6756" i="19"/>
  <c r="F6756" i="19"/>
  <c r="E6756" i="19"/>
  <c r="D6756" i="19"/>
  <c r="C6756" i="19"/>
  <c r="H6755" i="19"/>
  <c r="G6755" i="19"/>
  <c r="F6755" i="19"/>
  <c r="E6755" i="19"/>
  <c r="D6755" i="19"/>
  <c r="C6755" i="19"/>
  <c r="A6755" i="19"/>
  <c r="H6754" i="19"/>
  <c r="G6754" i="19"/>
  <c r="F6754" i="19"/>
  <c r="E6754" i="19"/>
  <c r="D6754" i="19"/>
  <c r="C6754" i="19"/>
  <c r="A6754" i="19" s="1"/>
  <c r="H6753" i="19"/>
  <c r="G6753" i="19"/>
  <c r="F6753" i="19"/>
  <c r="E6753" i="19"/>
  <c r="D6753" i="19"/>
  <c r="A6753" i="19" s="1"/>
  <c r="C6753" i="19"/>
  <c r="H6752" i="19"/>
  <c r="G6752" i="19"/>
  <c r="F6752" i="19"/>
  <c r="E6752" i="19"/>
  <c r="D6752" i="19"/>
  <c r="A6752" i="19" s="1"/>
  <c r="C6752" i="19"/>
  <c r="H6751" i="19"/>
  <c r="G6751" i="19"/>
  <c r="F6751" i="19"/>
  <c r="E6751" i="19"/>
  <c r="D6751" i="19"/>
  <c r="C6751" i="19"/>
  <c r="A6751" i="19" s="1"/>
  <c r="H6750" i="19"/>
  <c r="G6750" i="19"/>
  <c r="F6750" i="19"/>
  <c r="E6750" i="19"/>
  <c r="D6750" i="19"/>
  <c r="A6750" i="19" s="1"/>
  <c r="C6750" i="19"/>
  <c r="H6749" i="19"/>
  <c r="G6749" i="19"/>
  <c r="F6749" i="19"/>
  <c r="E6749" i="19"/>
  <c r="D6749" i="19"/>
  <c r="C6749" i="19"/>
  <c r="A6749" i="19"/>
  <c r="H6748" i="19"/>
  <c r="G6748" i="19"/>
  <c r="F6748" i="19"/>
  <c r="E6748" i="19"/>
  <c r="D6748" i="19"/>
  <c r="C6748" i="19"/>
  <c r="A6748" i="19"/>
  <c r="H6747" i="19"/>
  <c r="G6747" i="19"/>
  <c r="F6747" i="19"/>
  <c r="E6747" i="19"/>
  <c r="D6747" i="19"/>
  <c r="C6747" i="19"/>
  <c r="H6746" i="19"/>
  <c r="G6746" i="19"/>
  <c r="F6746" i="19"/>
  <c r="E6746" i="19"/>
  <c r="D6746" i="19"/>
  <c r="C6746" i="19"/>
  <c r="A6746" i="19"/>
  <c r="H6745" i="19"/>
  <c r="G6745" i="19"/>
  <c r="F6745" i="19"/>
  <c r="E6745" i="19"/>
  <c r="D6745" i="19"/>
  <c r="C6745" i="19"/>
  <c r="A6745" i="19" s="1"/>
  <c r="H6744" i="19"/>
  <c r="G6744" i="19"/>
  <c r="F6744" i="19"/>
  <c r="E6744" i="19"/>
  <c r="D6744" i="19"/>
  <c r="A6744" i="19" s="1"/>
  <c r="C6744" i="19"/>
  <c r="H6743" i="19"/>
  <c r="G6743" i="19"/>
  <c r="F6743" i="19"/>
  <c r="E6743" i="19"/>
  <c r="D6743" i="19"/>
  <c r="A6743" i="19" s="1"/>
  <c r="C6743" i="19"/>
  <c r="H6742" i="19"/>
  <c r="G6742" i="19"/>
  <c r="F6742" i="19"/>
  <c r="E6742" i="19"/>
  <c r="D6742" i="19"/>
  <c r="C6742" i="19"/>
  <c r="A6742" i="19" s="1"/>
  <c r="H6741" i="19"/>
  <c r="G6741" i="19"/>
  <c r="F6741" i="19"/>
  <c r="E6741" i="19"/>
  <c r="D6741" i="19"/>
  <c r="A6741" i="19" s="1"/>
  <c r="C6741" i="19"/>
  <c r="H6740" i="19"/>
  <c r="G6740" i="19"/>
  <c r="F6740" i="19"/>
  <c r="E6740" i="19"/>
  <c r="D6740" i="19"/>
  <c r="C6740" i="19"/>
  <c r="A6740" i="19"/>
  <c r="H6739" i="19"/>
  <c r="G6739" i="19"/>
  <c r="F6739" i="19"/>
  <c r="E6739" i="19"/>
  <c r="D6739" i="19"/>
  <c r="C6739" i="19"/>
  <c r="A6739" i="19"/>
  <c r="H6738" i="19"/>
  <c r="G6738" i="19"/>
  <c r="F6738" i="19"/>
  <c r="E6738" i="19"/>
  <c r="D6738" i="19"/>
  <c r="C6738" i="19"/>
  <c r="H6737" i="19"/>
  <c r="G6737" i="19"/>
  <c r="F6737" i="19"/>
  <c r="E6737" i="19"/>
  <c r="D6737" i="19"/>
  <c r="C6737" i="19"/>
  <c r="A6737" i="19"/>
  <c r="H6736" i="19"/>
  <c r="G6736" i="19"/>
  <c r="F6736" i="19"/>
  <c r="E6736" i="19"/>
  <c r="D6736" i="19"/>
  <c r="C6736" i="19"/>
  <c r="A6736" i="19" s="1"/>
  <c r="H6735" i="19"/>
  <c r="G6735" i="19"/>
  <c r="F6735" i="19"/>
  <c r="E6735" i="19"/>
  <c r="D6735" i="19"/>
  <c r="A6735" i="19" s="1"/>
  <c r="C6735" i="19"/>
  <c r="H6734" i="19"/>
  <c r="G6734" i="19"/>
  <c r="F6734" i="19"/>
  <c r="E6734" i="19"/>
  <c r="D6734" i="19"/>
  <c r="A6734" i="19" s="1"/>
  <c r="C6734" i="19"/>
  <c r="H6733" i="19"/>
  <c r="G6733" i="19"/>
  <c r="F6733" i="19"/>
  <c r="E6733" i="19"/>
  <c r="D6733" i="19"/>
  <c r="C6733" i="19"/>
  <c r="A6733" i="19" s="1"/>
  <c r="H6732" i="19"/>
  <c r="G6732" i="19"/>
  <c r="F6732" i="19"/>
  <c r="E6732" i="19"/>
  <c r="D6732" i="19"/>
  <c r="A6732" i="19" s="1"/>
  <c r="C6732" i="19"/>
  <c r="H6731" i="19"/>
  <c r="G6731" i="19"/>
  <c r="F6731" i="19"/>
  <c r="E6731" i="19"/>
  <c r="D6731" i="19"/>
  <c r="C6731" i="19"/>
  <c r="A6731" i="19"/>
  <c r="H6730" i="19"/>
  <c r="G6730" i="19"/>
  <c r="F6730" i="19"/>
  <c r="E6730" i="19"/>
  <c r="D6730" i="19"/>
  <c r="C6730" i="19"/>
  <c r="A6730" i="19"/>
  <c r="H6729" i="19"/>
  <c r="G6729" i="19"/>
  <c r="F6729" i="19"/>
  <c r="E6729" i="19"/>
  <c r="D6729" i="19"/>
  <c r="C6729" i="19"/>
  <c r="H6728" i="19"/>
  <c r="G6728" i="19"/>
  <c r="F6728" i="19"/>
  <c r="E6728" i="19"/>
  <c r="D6728" i="19"/>
  <c r="C6728" i="19"/>
  <c r="A6728" i="19"/>
  <c r="H6727" i="19"/>
  <c r="G6727" i="19"/>
  <c r="F6727" i="19"/>
  <c r="E6727" i="19"/>
  <c r="D6727" i="19"/>
  <c r="C6727" i="19"/>
  <c r="A6727" i="19" s="1"/>
  <c r="H6726" i="19"/>
  <c r="G6726" i="19"/>
  <c r="F6726" i="19"/>
  <c r="E6726" i="19"/>
  <c r="D6726" i="19"/>
  <c r="A6726" i="19" s="1"/>
  <c r="C6726" i="19"/>
  <c r="H6725" i="19"/>
  <c r="G6725" i="19"/>
  <c r="F6725" i="19"/>
  <c r="E6725" i="19"/>
  <c r="D6725" i="19"/>
  <c r="A6725" i="19" s="1"/>
  <c r="C6725" i="19"/>
  <c r="H6724" i="19"/>
  <c r="G6724" i="19"/>
  <c r="F6724" i="19"/>
  <c r="E6724" i="19"/>
  <c r="D6724" i="19"/>
  <c r="C6724" i="19"/>
  <c r="A6724" i="19" s="1"/>
  <c r="H6723" i="19"/>
  <c r="G6723" i="19"/>
  <c r="F6723" i="19"/>
  <c r="E6723" i="19"/>
  <c r="D6723" i="19"/>
  <c r="A6723" i="19" s="1"/>
  <c r="C6723" i="19"/>
  <c r="H6722" i="19"/>
  <c r="G6722" i="19"/>
  <c r="F6722" i="19"/>
  <c r="E6722" i="19"/>
  <c r="D6722" i="19"/>
  <c r="C6722" i="19"/>
  <c r="A6722" i="19"/>
  <c r="H6721" i="19"/>
  <c r="G6721" i="19"/>
  <c r="F6721" i="19"/>
  <c r="E6721" i="19"/>
  <c r="D6721" i="19"/>
  <c r="C6721" i="19"/>
  <c r="A6721" i="19"/>
  <c r="H6720" i="19"/>
  <c r="G6720" i="19"/>
  <c r="F6720" i="19"/>
  <c r="E6720" i="19"/>
  <c r="D6720" i="19"/>
  <c r="C6720" i="19"/>
  <c r="H6719" i="19"/>
  <c r="G6719" i="19"/>
  <c r="F6719" i="19"/>
  <c r="E6719" i="19"/>
  <c r="D6719" i="19"/>
  <c r="C6719" i="19"/>
  <c r="A6719" i="19"/>
  <c r="H6718" i="19"/>
  <c r="G6718" i="19"/>
  <c r="F6718" i="19"/>
  <c r="E6718" i="19"/>
  <c r="D6718" i="19"/>
  <c r="C6718" i="19"/>
  <c r="A6718" i="19" s="1"/>
  <c r="H6717" i="19"/>
  <c r="G6717" i="19"/>
  <c r="F6717" i="19"/>
  <c r="E6717" i="19"/>
  <c r="D6717" i="19"/>
  <c r="A6717" i="19" s="1"/>
  <c r="C6717" i="19"/>
  <c r="H6716" i="19"/>
  <c r="G6716" i="19"/>
  <c r="F6716" i="19"/>
  <c r="E6716" i="19"/>
  <c r="D6716" i="19"/>
  <c r="A6716" i="19" s="1"/>
  <c r="C6716" i="19"/>
  <c r="H6715" i="19"/>
  <c r="G6715" i="19"/>
  <c r="F6715" i="19"/>
  <c r="E6715" i="19"/>
  <c r="D6715" i="19"/>
  <c r="C6715" i="19"/>
  <c r="A6715" i="19" s="1"/>
  <c r="H6714" i="19"/>
  <c r="G6714" i="19"/>
  <c r="F6714" i="19"/>
  <c r="E6714" i="19"/>
  <c r="D6714" i="19"/>
  <c r="A6714" i="19" s="1"/>
  <c r="C6714" i="19"/>
  <c r="H6713" i="19"/>
  <c r="G6713" i="19"/>
  <c r="F6713" i="19"/>
  <c r="E6713" i="19"/>
  <c r="D6713" i="19"/>
  <c r="C6713" i="19"/>
  <c r="A6713" i="19"/>
  <c r="H6712" i="19"/>
  <c r="G6712" i="19"/>
  <c r="F6712" i="19"/>
  <c r="E6712" i="19"/>
  <c r="D6712" i="19"/>
  <c r="C6712" i="19"/>
  <c r="A6712" i="19"/>
  <c r="H6711" i="19"/>
  <c r="G6711" i="19"/>
  <c r="F6711" i="19"/>
  <c r="E6711" i="19"/>
  <c r="D6711" i="19"/>
  <c r="C6711" i="19"/>
  <c r="H6710" i="19"/>
  <c r="G6710" i="19"/>
  <c r="F6710" i="19"/>
  <c r="E6710" i="19"/>
  <c r="D6710" i="19"/>
  <c r="C6710" i="19"/>
  <c r="A6710" i="19"/>
  <c r="H6709" i="19"/>
  <c r="G6709" i="19"/>
  <c r="F6709" i="19"/>
  <c r="E6709" i="19"/>
  <c r="D6709" i="19"/>
  <c r="C6709" i="19"/>
  <c r="A6709" i="19" s="1"/>
  <c r="H6708" i="19"/>
  <c r="G6708" i="19"/>
  <c r="F6708" i="19"/>
  <c r="E6708" i="19"/>
  <c r="D6708" i="19"/>
  <c r="A6708" i="19" s="1"/>
  <c r="C6708" i="19"/>
  <c r="H6707" i="19"/>
  <c r="G6707" i="19"/>
  <c r="F6707" i="19"/>
  <c r="E6707" i="19"/>
  <c r="D6707" i="19"/>
  <c r="A6707" i="19" s="1"/>
  <c r="C6707" i="19"/>
  <c r="H6706" i="19"/>
  <c r="G6706" i="19"/>
  <c r="F6706" i="19"/>
  <c r="E6706" i="19"/>
  <c r="D6706" i="19"/>
  <c r="C6706" i="19"/>
  <c r="A6706" i="19" s="1"/>
  <c r="H6705" i="19"/>
  <c r="G6705" i="19"/>
  <c r="F6705" i="19"/>
  <c r="E6705" i="19"/>
  <c r="D6705" i="19"/>
  <c r="A6705" i="19" s="1"/>
  <c r="C6705" i="19"/>
  <c r="H6704" i="19"/>
  <c r="G6704" i="19"/>
  <c r="F6704" i="19"/>
  <c r="E6704" i="19"/>
  <c r="D6704" i="19"/>
  <c r="C6704" i="19"/>
  <c r="A6704" i="19"/>
  <c r="H6703" i="19"/>
  <c r="G6703" i="19"/>
  <c r="F6703" i="19"/>
  <c r="E6703" i="19"/>
  <c r="D6703" i="19"/>
  <c r="C6703" i="19"/>
  <c r="A6703" i="19"/>
  <c r="H6702" i="19"/>
  <c r="G6702" i="19"/>
  <c r="F6702" i="19"/>
  <c r="E6702" i="19"/>
  <c r="D6702" i="19"/>
  <c r="C6702" i="19"/>
  <c r="H6701" i="19"/>
  <c r="G6701" i="19"/>
  <c r="F6701" i="19"/>
  <c r="E6701" i="19"/>
  <c r="D6701" i="19"/>
  <c r="C6701" i="19"/>
  <c r="A6701" i="19"/>
  <c r="H6700" i="19"/>
  <c r="G6700" i="19"/>
  <c r="F6700" i="19"/>
  <c r="E6700" i="19"/>
  <c r="D6700" i="19"/>
  <c r="C6700" i="19"/>
  <c r="A6700" i="19" s="1"/>
  <c r="H6699" i="19"/>
  <c r="G6699" i="19"/>
  <c r="F6699" i="19"/>
  <c r="E6699" i="19"/>
  <c r="D6699" i="19"/>
  <c r="A6699" i="19" s="1"/>
  <c r="C6699" i="19"/>
  <c r="H6698" i="19"/>
  <c r="G6698" i="19"/>
  <c r="F6698" i="19"/>
  <c r="E6698" i="19"/>
  <c r="D6698" i="19"/>
  <c r="A6698" i="19" s="1"/>
  <c r="C6698" i="19"/>
  <c r="H6697" i="19"/>
  <c r="G6697" i="19"/>
  <c r="F6697" i="19"/>
  <c r="E6697" i="19"/>
  <c r="D6697" i="19"/>
  <c r="C6697" i="19"/>
  <c r="A6697" i="19" s="1"/>
  <c r="H6696" i="19"/>
  <c r="G6696" i="19"/>
  <c r="F6696" i="19"/>
  <c r="E6696" i="19"/>
  <c r="D6696" i="19"/>
  <c r="A6696" i="19" s="1"/>
  <c r="C6696" i="19"/>
  <c r="H6695" i="19"/>
  <c r="G6695" i="19"/>
  <c r="F6695" i="19"/>
  <c r="E6695" i="19"/>
  <c r="D6695" i="19"/>
  <c r="C6695" i="19"/>
  <c r="A6695" i="19"/>
  <c r="H6694" i="19"/>
  <c r="G6694" i="19"/>
  <c r="F6694" i="19"/>
  <c r="E6694" i="19"/>
  <c r="D6694" i="19"/>
  <c r="C6694" i="19"/>
  <c r="A6694" i="19"/>
  <c r="H6693" i="19"/>
  <c r="G6693" i="19"/>
  <c r="F6693" i="19"/>
  <c r="E6693" i="19"/>
  <c r="D6693" i="19"/>
  <c r="C6693" i="19"/>
  <c r="H6692" i="19"/>
  <c r="G6692" i="19"/>
  <c r="F6692" i="19"/>
  <c r="E6692" i="19"/>
  <c r="D6692" i="19"/>
  <c r="C6692" i="19"/>
  <c r="A6692" i="19"/>
  <c r="H6691" i="19"/>
  <c r="G6691" i="19"/>
  <c r="F6691" i="19"/>
  <c r="E6691" i="19"/>
  <c r="D6691" i="19"/>
  <c r="C6691" i="19"/>
  <c r="A6691" i="19" s="1"/>
  <c r="H6690" i="19"/>
  <c r="G6690" i="19"/>
  <c r="F6690" i="19"/>
  <c r="E6690" i="19"/>
  <c r="D6690" i="19"/>
  <c r="A6690" i="19" s="1"/>
  <c r="C6690" i="19"/>
  <c r="H6689" i="19"/>
  <c r="G6689" i="19"/>
  <c r="F6689" i="19"/>
  <c r="E6689" i="19"/>
  <c r="D6689" i="19"/>
  <c r="A6689" i="19" s="1"/>
  <c r="C6689" i="19"/>
  <c r="H6688" i="19"/>
  <c r="G6688" i="19"/>
  <c r="F6688" i="19"/>
  <c r="E6688" i="19"/>
  <c r="D6688" i="19"/>
  <c r="C6688" i="19"/>
  <c r="A6688" i="19" s="1"/>
  <c r="H6687" i="19"/>
  <c r="G6687" i="19"/>
  <c r="F6687" i="19"/>
  <c r="E6687" i="19"/>
  <c r="D6687" i="19"/>
  <c r="A6687" i="19" s="1"/>
  <c r="C6687" i="19"/>
  <c r="H6686" i="19"/>
  <c r="G6686" i="19"/>
  <c r="F6686" i="19"/>
  <c r="E6686" i="19"/>
  <c r="D6686" i="19"/>
  <c r="C6686" i="19"/>
  <c r="A6686" i="19"/>
  <c r="H6685" i="19"/>
  <c r="G6685" i="19"/>
  <c r="F6685" i="19"/>
  <c r="E6685" i="19"/>
  <c r="D6685" i="19"/>
  <c r="C6685" i="19"/>
  <c r="A6685" i="19"/>
  <c r="H6684" i="19"/>
  <c r="G6684" i="19"/>
  <c r="F6684" i="19"/>
  <c r="E6684" i="19"/>
  <c r="D6684" i="19"/>
  <c r="C6684" i="19"/>
  <c r="H6683" i="19"/>
  <c r="G6683" i="19"/>
  <c r="F6683" i="19"/>
  <c r="E6683" i="19"/>
  <c r="D6683" i="19"/>
  <c r="C6683" i="19"/>
  <c r="A6683" i="19"/>
  <c r="H6682" i="19"/>
  <c r="G6682" i="19"/>
  <c r="F6682" i="19"/>
  <c r="E6682" i="19"/>
  <c r="D6682" i="19"/>
  <c r="C6682" i="19"/>
  <c r="A6682" i="19" s="1"/>
  <c r="H6681" i="19"/>
  <c r="G6681" i="19"/>
  <c r="F6681" i="19"/>
  <c r="E6681" i="19"/>
  <c r="D6681" i="19"/>
  <c r="A6681" i="19" s="1"/>
  <c r="C6681" i="19"/>
  <c r="H6680" i="19"/>
  <c r="G6680" i="19"/>
  <c r="F6680" i="19"/>
  <c r="E6680" i="19"/>
  <c r="D6680" i="19"/>
  <c r="A6680" i="19" s="1"/>
  <c r="C6680" i="19"/>
  <c r="H6679" i="19"/>
  <c r="G6679" i="19"/>
  <c r="F6679" i="19"/>
  <c r="E6679" i="19"/>
  <c r="D6679" i="19"/>
  <c r="C6679" i="19"/>
  <c r="A6679" i="19" s="1"/>
  <c r="H6678" i="19"/>
  <c r="G6678" i="19"/>
  <c r="F6678" i="19"/>
  <c r="E6678" i="19"/>
  <c r="D6678" i="19"/>
  <c r="A6678" i="19" s="1"/>
  <c r="C6678" i="19"/>
  <c r="H6677" i="19"/>
  <c r="G6677" i="19"/>
  <c r="F6677" i="19"/>
  <c r="E6677" i="19"/>
  <c r="D6677" i="19"/>
  <c r="C6677" i="19"/>
  <c r="A6677" i="19"/>
  <c r="H6676" i="19"/>
  <c r="G6676" i="19"/>
  <c r="F6676" i="19"/>
  <c r="E6676" i="19"/>
  <c r="D6676" i="19"/>
  <c r="C6676" i="19"/>
  <c r="A6676" i="19"/>
  <c r="H6675" i="19"/>
  <c r="G6675" i="19"/>
  <c r="F6675" i="19"/>
  <c r="E6675" i="19"/>
  <c r="D6675" i="19"/>
  <c r="C6675" i="19"/>
  <c r="H6674" i="19"/>
  <c r="G6674" i="19"/>
  <c r="F6674" i="19"/>
  <c r="E6674" i="19"/>
  <c r="D6674" i="19"/>
  <c r="C6674" i="19"/>
  <c r="A6674" i="19"/>
  <c r="H6673" i="19"/>
  <c r="G6673" i="19"/>
  <c r="F6673" i="19"/>
  <c r="E6673" i="19"/>
  <c r="D6673" i="19"/>
  <c r="C6673" i="19"/>
  <c r="A6673" i="19" s="1"/>
  <c r="H6672" i="19"/>
  <c r="G6672" i="19"/>
  <c r="F6672" i="19"/>
  <c r="E6672" i="19"/>
  <c r="D6672" i="19"/>
  <c r="A6672" i="19" s="1"/>
  <c r="C6672" i="19"/>
  <c r="H6671" i="19"/>
  <c r="G6671" i="19"/>
  <c r="F6671" i="19"/>
  <c r="E6671" i="19"/>
  <c r="D6671" i="19"/>
  <c r="A6671" i="19" s="1"/>
  <c r="C6671" i="19"/>
  <c r="H6670" i="19"/>
  <c r="G6670" i="19"/>
  <c r="F6670" i="19"/>
  <c r="E6670" i="19"/>
  <c r="D6670" i="19"/>
  <c r="C6670" i="19"/>
  <c r="A6670" i="19" s="1"/>
  <c r="H6669" i="19"/>
  <c r="G6669" i="19"/>
  <c r="F6669" i="19"/>
  <c r="E6669" i="19"/>
  <c r="D6669" i="19"/>
  <c r="A6669" i="19" s="1"/>
  <c r="C6669" i="19"/>
  <c r="H6668" i="19"/>
  <c r="G6668" i="19"/>
  <c r="F6668" i="19"/>
  <c r="E6668" i="19"/>
  <c r="D6668" i="19"/>
  <c r="C6668" i="19"/>
  <c r="A6668" i="19"/>
  <c r="H6667" i="19"/>
  <c r="G6667" i="19"/>
  <c r="F6667" i="19"/>
  <c r="E6667" i="19"/>
  <c r="D6667" i="19"/>
  <c r="C6667" i="19"/>
  <c r="A6667" i="19"/>
  <c r="H6666" i="19"/>
  <c r="G6666" i="19"/>
  <c r="F6666" i="19"/>
  <c r="E6666" i="19"/>
  <c r="D6666" i="19"/>
  <c r="C6666" i="19"/>
  <c r="H6665" i="19"/>
  <c r="G6665" i="19"/>
  <c r="F6665" i="19"/>
  <c r="E6665" i="19"/>
  <c r="D6665" i="19"/>
  <c r="C6665" i="19"/>
  <c r="A6665" i="19"/>
  <c r="H6664" i="19"/>
  <c r="G6664" i="19"/>
  <c r="F6664" i="19"/>
  <c r="E6664" i="19"/>
  <c r="D6664" i="19"/>
  <c r="C6664" i="19"/>
  <c r="A6664" i="19" s="1"/>
  <c r="H6663" i="19"/>
  <c r="G6663" i="19"/>
  <c r="F6663" i="19"/>
  <c r="E6663" i="19"/>
  <c r="D6663" i="19"/>
  <c r="A6663" i="19" s="1"/>
  <c r="C6663" i="19"/>
  <c r="H6662" i="19"/>
  <c r="G6662" i="19"/>
  <c r="F6662" i="19"/>
  <c r="E6662" i="19"/>
  <c r="D6662" i="19"/>
  <c r="A6662" i="19" s="1"/>
  <c r="C6662" i="19"/>
  <c r="H6661" i="19"/>
  <c r="G6661" i="19"/>
  <c r="F6661" i="19"/>
  <c r="E6661" i="19"/>
  <c r="D6661" i="19"/>
  <c r="C6661" i="19"/>
  <c r="A6661" i="19" s="1"/>
  <c r="H6660" i="19"/>
  <c r="G6660" i="19"/>
  <c r="F6660" i="19"/>
  <c r="E6660" i="19"/>
  <c r="D6660" i="19"/>
  <c r="A6660" i="19" s="1"/>
  <c r="C6660" i="19"/>
  <c r="H6659" i="19"/>
  <c r="G6659" i="19"/>
  <c r="F6659" i="19"/>
  <c r="E6659" i="19"/>
  <c r="D6659" i="19"/>
  <c r="C6659" i="19"/>
  <c r="A6659" i="19"/>
  <c r="H6658" i="19"/>
  <c r="G6658" i="19"/>
  <c r="F6658" i="19"/>
  <c r="E6658" i="19"/>
  <c r="D6658" i="19"/>
  <c r="C6658" i="19"/>
  <c r="A6658" i="19"/>
  <c r="H6657" i="19"/>
  <c r="G6657" i="19"/>
  <c r="F6657" i="19"/>
  <c r="E6657" i="19"/>
  <c r="D6657" i="19"/>
  <c r="C6657" i="19"/>
  <c r="H6656" i="19"/>
  <c r="G6656" i="19"/>
  <c r="F6656" i="19"/>
  <c r="E6656" i="19"/>
  <c r="D6656" i="19"/>
  <c r="C6656" i="19"/>
  <c r="A6656" i="19"/>
  <c r="H6655" i="19"/>
  <c r="G6655" i="19"/>
  <c r="F6655" i="19"/>
  <c r="E6655" i="19"/>
  <c r="D6655" i="19"/>
  <c r="C6655" i="19"/>
  <c r="A6655" i="19" s="1"/>
  <c r="H6654" i="19"/>
  <c r="G6654" i="19"/>
  <c r="F6654" i="19"/>
  <c r="E6654" i="19"/>
  <c r="D6654" i="19"/>
  <c r="A6654" i="19" s="1"/>
  <c r="C6654" i="19"/>
  <c r="H6653" i="19"/>
  <c r="G6653" i="19"/>
  <c r="F6653" i="19"/>
  <c r="E6653" i="19"/>
  <c r="D6653" i="19"/>
  <c r="A6653" i="19" s="1"/>
  <c r="C6653" i="19"/>
  <c r="H6652" i="19"/>
  <c r="G6652" i="19"/>
  <c r="F6652" i="19"/>
  <c r="E6652" i="19"/>
  <c r="D6652" i="19"/>
  <c r="C6652" i="19"/>
  <c r="A6652" i="19" s="1"/>
  <c r="H6651" i="19"/>
  <c r="G6651" i="19"/>
  <c r="F6651" i="19"/>
  <c r="E6651" i="19"/>
  <c r="D6651" i="19"/>
  <c r="A6651" i="19" s="1"/>
  <c r="C6651" i="19"/>
  <c r="H6650" i="19"/>
  <c r="G6650" i="19"/>
  <c r="F6650" i="19"/>
  <c r="E6650" i="19"/>
  <c r="D6650" i="19"/>
  <c r="C6650" i="19"/>
  <c r="A6650" i="19"/>
  <c r="H6649" i="19"/>
  <c r="G6649" i="19"/>
  <c r="F6649" i="19"/>
  <c r="E6649" i="19"/>
  <c r="D6649" i="19"/>
  <c r="C6649" i="19"/>
  <c r="A6649" i="19"/>
  <c r="H6648" i="19"/>
  <c r="G6648" i="19"/>
  <c r="F6648" i="19"/>
  <c r="E6648" i="19"/>
  <c r="D6648" i="19"/>
  <c r="C6648" i="19"/>
  <c r="H6647" i="19"/>
  <c r="G6647" i="19"/>
  <c r="F6647" i="19"/>
  <c r="E6647" i="19"/>
  <c r="D6647" i="19"/>
  <c r="C6647" i="19"/>
  <c r="A6647" i="19"/>
  <c r="H6646" i="19"/>
  <c r="G6646" i="19"/>
  <c r="F6646" i="19"/>
  <c r="E6646" i="19"/>
  <c r="D6646" i="19"/>
  <c r="C6646" i="19"/>
  <c r="A6646" i="19" s="1"/>
  <c r="H6645" i="19"/>
  <c r="G6645" i="19"/>
  <c r="F6645" i="19"/>
  <c r="E6645" i="19"/>
  <c r="D6645" i="19"/>
  <c r="A6645" i="19" s="1"/>
  <c r="C6645" i="19"/>
  <c r="H6644" i="19"/>
  <c r="G6644" i="19"/>
  <c r="F6644" i="19"/>
  <c r="E6644" i="19"/>
  <c r="D6644" i="19"/>
  <c r="A6644" i="19" s="1"/>
  <c r="C6644" i="19"/>
  <c r="H6643" i="19"/>
  <c r="G6643" i="19"/>
  <c r="F6643" i="19"/>
  <c r="E6643" i="19"/>
  <c r="D6643" i="19"/>
  <c r="C6643" i="19"/>
  <c r="A6643" i="19" s="1"/>
  <c r="H6642" i="19"/>
  <c r="G6642" i="19"/>
  <c r="F6642" i="19"/>
  <c r="E6642" i="19"/>
  <c r="D6642" i="19"/>
  <c r="A6642" i="19" s="1"/>
  <c r="C6642" i="19"/>
  <c r="H6641" i="19"/>
  <c r="G6641" i="19"/>
  <c r="F6641" i="19"/>
  <c r="E6641" i="19"/>
  <c r="D6641" i="19"/>
  <c r="C6641" i="19"/>
  <c r="A6641" i="19"/>
  <c r="H6640" i="19"/>
  <c r="G6640" i="19"/>
  <c r="F6640" i="19"/>
  <c r="E6640" i="19"/>
  <c r="D6640" i="19"/>
  <c r="C6640" i="19"/>
  <c r="A6640" i="19"/>
  <c r="H6639" i="19"/>
  <c r="G6639" i="19"/>
  <c r="F6639" i="19"/>
  <c r="E6639" i="19"/>
  <c r="D6639" i="19"/>
  <c r="C6639" i="19"/>
  <c r="H6638" i="19"/>
  <c r="G6638" i="19"/>
  <c r="F6638" i="19"/>
  <c r="E6638" i="19"/>
  <c r="D6638" i="19"/>
  <c r="C6638" i="19"/>
  <c r="A6638" i="19"/>
  <c r="H6637" i="19"/>
  <c r="G6637" i="19"/>
  <c r="F6637" i="19"/>
  <c r="E6637" i="19"/>
  <c r="D6637" i="19"/>
  <c r="C6637" i="19"/>
  <c r="A6637" i="19" s="1"/>
  <c r="H6636" i="19"/>
  <c r="G6636" i="19"/>
  <c r="F6636" i="19"/>
  <c r="E6636" i="19"/>
  <c r="D6636" i="19"/>
  <c r="A6636" i="19" s="1"/>
  <c r="C6636" i="19"/>
  <c r="H6635" i="19"/>
  <c r="G6635" i="19"/>
  <c r="F6635" i="19"/>
  <c r="E6635" i="19"/>
  <c r="D6635" i="19"/>
  <c r="A6635" i="19" s="1"/>
  <c r="C6635" i="19"/>
  <c r="H6634" i="19"/>
  <c r="G6634" i="19"/>
  <c r="F6634" i="19"/>
  <c r="E6634" i="19"/>
  <c r="D6634" i="19"/>
  <c r="C6634" i="19"/>
  <c r="A6634" i="19" s="1"/>
  <c r="H6633" i="19"/>
  <c r="G6633" i="19"/>
  <c r="F6633" i="19"/>
  <c r="E6633" i="19"/>
  <c r="D6633" i="19"/>
  <c r="A6633" i="19" s="1"/>
  <c r="C6633" i="19"/>
  <c r="H6632" i="19"/>
  <c r="G6632" i="19"/>
  <c r="F6632" i="19"/>
  <c r="E6632" i="19"/>
  <c r="D6632" i="19"/>
  <c r="C6632" i="19"/>
  <c r="A6632" i="19"/>
  <c r="H6631" i="19"/>
  <c r="G6631" i="19"/>
  <c r="F6631" i="19"/>
  <c r="E6631" i="19"/>
  <c r="D6631" i="19"/>
  <c r="C6631" i="19"/>
  <c r="A6631" i="19"/>
  <c r="H6630" i="19"/>
  <c r="G6630" i="19"/>
  <c r="F6630" i="19"/>
  <c r="E6630" i="19"/>
  <c r="D6630" i="19"/>
  <c r="C6630" i="19"/>
  <c r="H6629" i="19"/>
  <c r="G6629" i="19"/>
  <c r="F6629" i="19"/>
  <c r="E6629" i="19"/>
  <c r="D6629" i="19"/>
  <c r="C6629" i="19"/>
  <c r="A6629" i="19"/>
  <c r="H6628" i="19"/>
  <c r="G6628" i="19"/>
  <c r="F6628" i="19"/>
  <c r="E6628" i="19"/>
  <c r="D6628" i="19"/>
  <c r="C6628" i="19"/>
  <c r="A6628" i="19" s="1"/>
  <c r="H6627" i="19"/>
  <c r="G6627" i="19"/>
  <c r="F6627" i="19"/>
  <c r="E6627" i="19"/>
  <c r="D6627" i="19"/>
  <c r="A6627" i="19" s="1"/>
  <c r="C6627" i="19"/>
  <c r="H6626" i="19"/>
  <c r="G6626" i="19"/>
  <c r="F6626" i="19"/>
  <c r="E6626" i="19"/>
  <c r="D6626" i="19"/>
  <c r="A6626" i="19" s="1"/>
  <c r="C6626" i="19"/>
  <c r="H6625" i="19"/>
  <c r="G6625" i="19"/>
  <c r="F6625" i="19"/>
  <c r="E6625" i="19"/>
  <c r="D6625" i="19"/>
  <c r="C6625" i="19"/>
  <c r="A6625" i="19" s="1"/>
  <c r="H6624" i="19"/>
  <c r="G6624" i="19"/>
  <c r="F6624" i="19"/>
  <c r="E6624" i="19"/>
  <c r="D6624" i="19"/>
  <c r="A6624" i="19" s="1"/>
  <c r="C6624" i="19"/>
  <c r="H6623" i="19"/>
  <c r="G6623" i="19"/>
  <c r="F6623" i="19"/>
  <c r="E6623" i="19"/>
  <c r="D6623" i="19"/>
  <c r="C6623" i="19"/>
  <c r="A6623" i="19"/>
  <c r="H6622" i="19"/>
  <c r="G6622" i="19"/>
  <c r="F6622" i="19"/>
  <c r="E6622" i="19"/>
  <c r="D6622" i="19"/>
  <c r="C6622" i="19"/>
  <c r="A6622" i="19"/>
  <c r="H6621" i="19"/>
  <c r="G6621" i="19"/>
  <c r="F6621" i="19"/>
  <c r="E6621" i="19"/>
  <c r="D6621" i="19"/>
  <c r="C6621" i="19"/>
  <c r="H6620" i="19"/>
  <c r="G6620" i="19"/>
  <c r="F6620" i="19"/>
  <c r="E6620" i="19"/>
  <c r="D6620" i="19"/>
  <c r="C6620" i="19"/>
  <c r="A6620" i="19"/>
  <c r="H6619" i="19"/>
  <c r="G6619" i="19"/>
  <c r="F6619" i="19"/>
  <c r="E6619" i="19"/>
  <c r="D6619" i="19"/>
  <c r="C6619" i="19"/>
  <c r="A6619" i="19" s="1"/>
  <c r="H6618" i="19"/>
  <c r="G6618" i="19"/>
  <c r="F6618" i="19"/>
  <c r="E6618" i="19"/>
  <c r="D6618" i="19"/>
  <c r="A6618" i="19" s="1"/>
  <c r="C6618" i="19"/>
  <c r="H6617" i="19"/>
  <c r="G6617" i="19"/>
  <c r="F6617" i="19"/>
  <c r="E6617" i="19"/>
  <c r="D6617" i="19"/>
  <c r="A6617" i="19" s="1"/>
  <c r="C6617" i="19"/>
  <c r="H6616" i="19"/>
  <c r="G6616" i="19"/>
  <c r="F6616" i="19"/>
  <c r="E6616" i="19"/>
  <c r="D6616" i="19"/>
  <c r="C6616" i="19"/>
  <c r="A6616" i="19" s="1"/>
  <c r="H6615" i="19"/>
  <c r="G6615" i="19"/>
  <c r="F6615" i="19"/>
  <c r="E6615" i="19"/>
  <c r="D6615" i="19"/>
  <c r="A6615" i="19" s="1"/>
  <c r="C6615" i="19"/>
  <c r="H6614" i="19"/>
  <c r="G6614" i="19"/>
  <c r="F6614" i="19"/>
  <c r="E6614" i="19"/>
  <c r="D6614" i="19"/>
  <c r="C6614" i="19"/>
  <c r="A6614" i="19"/>
  <c r="H6613" i="19"/>
  <c r="G6613" i="19"/>
  <c r="F6613" i="19"/>
  <c r="E6613" i="19"/>
  <c r="D6613" i="19"/>
  <c r="C6613" i="19"/>
  <c r="A6613" i="19"/>
  <c r="H6612" i="19"/>
  <c r="G6612" i="19"/>
  <c r="F6612" i="19"/>
  <c r="E6612" i="19"/>
  <c r="D6612" i="19"/>
  <c r="C6612" i="19"/>
  <c r="H6611" i="19"/>
  <c r="G6611" i="19"/>
  <c r="F6611" i="19"/>
  <c r="E6611" i="19"/>
  <c r="D6611" i="19"/>
  <c r="C6611" i="19"/>
  <c r="A6611" i="19"/>
  <c r="H6610" i="19"/>
  <c r="G6610" i="19"/>
  <c r="F6610" i="19"/>
  <c r="E6610" i="19"/>
  <c r="D6610" i="19"/>
  <c r="C6610" i="19"/>
  <c r="A6610" i="19" s="1"/>
  <c r="H6609" i="19"/>
  <c r="G6609" i="19"/>
  <c r="F6609" i="19"/>
  <c r="E6609" i="19"/>
  <c r="D6609" i="19"/>
  <c r="A6609" i="19" s="1"/>
  <c r="C6609" i="19"/>
  <c r="H6608" i="19"/>
  <c r="G6608" i="19"/>
  <c r="F6608" i="19"/>
  <c r="E6608" i="19"/>
  <c r="D6608" i="19"/>
  <c r="A6608" i="19" s="1"/>
  <c r="C6608" i="19"/>
  <c r="H6607" i="19"/>
  <c r="G6607" i="19"/>
  <c r="F6607" i="19"/>
  <c r="E6607" i="19"/>
  <c r="D6607" i="19"/>
  <c r="C6607" i="19"/>
  <c r="A6607" i="19" s="1"/>
  <c r="H6606" i="19"/>
  <c r="G6606" i="19"/>
  <c r="F6606" i="19"/>
  <c r="E6606" i="19"/>
  <c r="D6606" i="19"/>
  <c r="A6606" i="19" s="1"/>
  <c r="C6606" i="19"/>
  <c r="H6605" i="19"/>
  <c r="G6605" i="19"/>
  <c r="F6605" i="19"/>
  <c r="E6605" i="19"/>
  <c r="D6605" i="19"/>
  <c r="C6605" i="19"/>
  <c r="A6605" i="19"/>
  <c r="H6604" i="19"/>
  <c r="G6604" i="19"/>
  <c r="F6604" i="19"/>
  <c r="E6604" i="19"/>
  <c r="D6604" i="19"/>
  <c r="C6604" i="19"/>
  <c r="A6604" i="19"/>
  <c r="H6603" i="19"/>
  <c r="G6603" i="19"/>
  <c r="F6603" i="19"/>
  <c r="E6603" i="19"/>
  <c r="D6603" i="19"/>
  <c r="C6603" i="19"/>
  <c r="H6602" i="19"/>
  <c r="G6602" i="19"/>
  <c r="F6602" i="19"/>
  <c r="E6602" i="19"/>
  <c r="D6602" i="19"/>
  <c r="C6602" i="19"/>
  <c r="A6602" i="19"/>
  <c r="H6601" i="19"/>
  <c r="G6601" i="19"/>
  <c r="F6601" i="19"/>
  <c r="E6601" i="19"/>
  <c r="D6601" i="19"/>
  <c r="C6601" i="19"/>
  <c r="A6601" i="19" s="1"/>
  <c r="H6600" i="19"/>
  <c r="G6600" i="19"/>
  <c r="F6600" i="19"/>
  <c r="E6600" i="19"/>
  <c r="D6600" i="19"/>
  <c r="A6600" i="19" s="1"/>
  <c r="C6600" i="19"/>
  <c r="H6599" i="19"/>
  <c r="G6599" i="19"/>
  <c r="F6599" i="19"/>
  <c r="E6599" i="19"/>
  <c r="D6599" i="19"/>
  <c r="A6599" i="19" s="1"/>
  <c r="C6599" i="19"/>
  <c r="H6598" i="19"/>
  <c r="G6598" i="19"/>
  <c r="F6598" i="19"/>
  <c r="E6598" i="19"/>
  <c r="D6598" i="19"/>
  <c r="C6598" i="19"/>
  <c r="A6598" i="19" s="1"/>
  <c r="H6597" i="19"/>
  <c r="G6597" i="19"/>
  <c r="F6597" i="19"/>
  <c r="E6597" i="19"/>
  <c r="D6597" i="19"/>
  <c r="A6597" i="19" s="1"/>
  <c r="C6597" i="19"/>
  <c r="H6596" i="19"/>
  <c r="G6596" i="19"/>
  <c r="F6596" i="19"/>
  <c r="E6596" i="19"/>
  <c r="D6596" i="19"/>
  <c r="C6596" i="19"/>
  <c r="A6596" i="19"/>
  <c r="H6595" i="19"/>
  <c r="G6595" i="19"/>
  <c r="F6595" i="19"/>
  <c r="E6595" i="19"/>
  <c r="D6595" i="19"/>
  <c r="C6595" i="19"/>
  <c r="A6595" i="19"/>
  <c r="H6594" i="19"/>
  <c r="G6594" i="19"/>
  <c r="F6594" i="19"/>
  <c r="E6594" i="19"/>
  <c r="D6594" i="19"/>
  <c r="C6594" i="19"/>
  <c r="H6593" i="19"/>
  <c r="G6593" i="19"/>
  <c r="F6593" i="19"/>
  <c r="E6593" i="19"/>
  <c r="D6593" i="19"/>
  <c r="C6593" i="19"/>
  <c r="A6593" i="19"/>
  <c r="H6592" i="19"/>
  <c r="G6592" i="19"/>
  <c r="F6592" i="19"/>
  <c r="E6592" i="19"/>
  <c r="D6592" i="19"/>
  <c r="C6592" i="19"/>
  <c r="A6592" i="19" s="1"/>
  <c r="H6591" i="19"/>
  <c r="G6591" i="19"/>
  <c r="F6591" i="19"/>
  <c r="E6591" i="19"/>
  <c r="D6591" i="19"/>
  <c r="A6591" i="19" s="1"/>
  <c r="C6591" i="19"/>
  <c r="H6590" i="19"/>
  <c r="G6590" i="19"/>
  <c r="F6590" i="19"/>
  <c r="E6590" i="19"/>
  <c r="D6590" i="19"/>
  <c r="A6590" i="19" s="1"/>
  <c r="C6590" i="19"/>
  <c r="H6589" i="19"/>
  <c r="G6589" i="19"/>
  <c r="F6589" i="19"/>
  <c r="E6589" i="19"/>
  <c r="D6589" i="19"/>
  <c r="C6589" i="19"/>
  <c r="A6589" i="19" s="1"/>
  <c r="H6588" i="19"/>
  <c r="G6588" i="19"/>
  <c r="F6588" i="19"/>
  <c r="E6588" i="19"/>
  <c r="D6588" i="19"/>
  <c r="A6588" i="19" s="1"/>
  <c r="C6588" i="19"/>
  <c r="H6587" i="19"/>
  <c r="G6587" i="19"/>
  <c r="F6587" i="19"/>
  <c r="E6587" i="19"/>
  <c r="D6587" i="19"/>
  <c r="C6587" i="19"/>
  <c r="A6587" i="19"/>
  <c r="H6586" i="19"/>
  <c r="G6586" i="19"/>
  <c r="F6586" i="19"/>
  <c r="E6586" i="19"/>
  <c r="D6586" i="19"/>
  <c r="C6586" i="19"/>
  <c r="A6586" i="19"/>
  <c r="H6585" i="19"/>
  <c r="G6585" i="19"/>
  <c r="F6585" i="19"/>
  <c r="E6585" i="19"/>
  <c r="D6585" i="19"/>
  <c r="C6585" i="19"/>
  <c r="H6584" i="19"/>
  <c r="G6584" i="19"/>
  <c r="F6584" i="19"/>
  <c r="E6584" i="19"/>
  <c r="D6584" i="19"/>
  <c r="C6584" i="19"/>
  <c r="A6584" i="19"/>
  <c r="H6583" i="19"/>
  <c r="G6583" i="19"/>
  <c r="F6583" i="19"/>
  <c r="E6583" i="19"/>
  <c r="D6583" i="19"/>
  <c r="C6583" i="19"/>
  <c r="A6583" i="19" s="1"/>
  <c r="H6582" i="19"/>
  <c r="G6582" i="19"/>
  <c r="F6582" i="19"/>
  <c r="E6582" i="19"/>
  <c r="D6582" i="19"/>
  <c r="A6582" i="19" s="1"/>
  <c r="C6582" i="19"/>
  <c r="H6581" i="19"/>
  <c r="G6581" i="19"/>
  <c r="F6581" i="19"/>
  <c r="E6581" i="19"/>
  <c r="D6581" i="19"/>
  <c r="A6581" i="19" s="1"/>
  <c r="C6581" i="19"/>
  <c r="H6580" i="19"/>
  <c r="G6580" i="19"/>
  <c r="F6580" i="19"/>
  <c r="E6580" i="19"/>
  <c r="D6580" i="19"/>
  <c r="C6580" i="19"/>
  <c r="A6580" i="19" s="1"/>
  <c r="H6579" i="19"/>
  <c r="G6579" i="19"/>
  <c r="F6579" i="19"/>
  <c r="E6579" i="19"/>
  <c r="D6579" i="19"/>
  <c r="A6579" i="19" s="1"/>
  <c r="C6579" i="19"/>
  <c r="H6578" i="19"/>
  <c r="G6578" i="19"/>
  <c r="F6578" i="19"/>
  <c r="E6578" i="19"/>
  <c r="D6578" i="19"/>
  <c r="C6578" i="19"/>
  <c r="A6578" i="19"/>
  <c r="H6577" i="19"/>
  <c r="G6577" i="19"/>
  <c r="F6577" i="19"/>
  <c r="E6577" i="19"/>
  <c r="D6577" i="19"/>
  <c r="C6577" i="19"/>
  <c r="A6577" i="19"/>
  <c r="H6576" i="19"/>
  <c r="G6576" i="19"/>
  <c r="F6576" i="19"/>
  <c r="E6576" i="19"/>
  <c r="D6576" i="19"/>
  <c r="C6576" i="19"/>
  <c r="H6575" i="19"/>
  <c r="G6575" i="19"/>
  <c r="F6575" i="19"/>
  <c r="E6575" i="19"/>
  <c r="D6575" i="19"/>
  <c r="C6575" i="19"/>
  <c r="A6575" i="19"/>
  <c r="H6574" i="19"/>
  <c r="G6574" i="19"/>
  <c r="F6574" i="19"/>
  <c r="E6574" i="19"/>
  <c r="D6574" i="19"/>
  <c r="C6574" i="19"/>
  <c r="A6574" i="19" s="1"/>
  <c r="H6573" i="19"/>
  <c r="G6573" i="19"/>
  <c r="F6573" i="19"/>
  <c r="E6573" i="19"/>
  <c r="D6573" i="19"/>
  <c r="A6573" i="19" s="1"/>
  <c r="C6573" i="19"/>
  <c r="H6572" i="19"/>
  <c r="G6572" i="19"/>
  <c r="F6572" i="19"/>
  <c r="E6572" i="19"/>
  <c r="D6572" i="19"/>
  <c r="A6572" i="19" s="1"/>
  <c r="C6572" i="19"/>
  <c r="H6571" i="19"/>
  <c r="G6571" i="19"/>
  <c r="F6571" i="19"/>
  <c r="E6571" i="19"/>
  <c r="D6571" i="19"/>
  <c r="C6571" i="19"/>
  <c r="A6571" i="19" s="1"/>
  <c r="H6570" i="19"/>
  <c r="G6570" i="19"/>
  <c r="F6570" i="19"/>
  <c r="E6570" i="19"/>
  <c r="D6570" i="19"/>
  <c r="A6570" i="19" s="1"/>
  <c r="C6570" i="19"/>
  <c r="H6569" i="19"/>
  <c r="G6569" i="19"/>
  <c r="F6569" i="19"/>
  <c r="E6569" i="19"/>
  <c r="D6569" i="19"/>
  <c r="C6569" i="19"/>
  <c r="A6569" i="19"/>
  <c r="H6568" i="19"/>
  <c r="G6568" i="19"/>
  <c r="F6568" i="19"/>
  <c r="E6568" i="19"/>
  <c r="D6568" i="19"/>
  <c r="C6568" i="19"/>
  <c r="A6568" i="19"/>
  <c r="H6567" i="19"/>
  <c r="G6567" i="19"/>
  <c r="F6567" i="19"/>
  <c r="E6567" i="19"/>
  <c r="D6567" i="19"/>
  <c r="C6567" i="19"/>
  <c r="H6566" i="19"/>
  <c r="G6566" i="19"/>
  <c r="F6566" i="19"/>
  <c r="E6566" i="19"/>
  <c r="D6566" i="19"/>
  <c r="C6566" i="19"/>
  <c r="A6566" i="19"/>
  <c r="H6565" i="19"/>
  <c r="G6565" i="19"/>
  <c r="F6565" i="19"/>
  <c r="E6565" i="19"/>
  <c r="D6565" i="19"/>
  <c r="C6565" i="19"/>
  <c r="A6565" i="19" s="1"/>
  <c r="H6564" i="19"/>
  <c r="G6564" i="19"/>
  <c r="F6564" i="19"/>
  <c r="E6564" i="19"/>
  <c r="D6564" i="19"/>
  <c r="A6564" i="19" s="1"/>
  <c r="C6564" i="19"/>
  <c r="H6563" i="19"/>
  <c r="G6563" i="19"/>
  <c r="F6563" i="19"/>
  <c r="E6563" i="19"/>
  <c r="D6563" i="19"/>
  <c r="A6563" i="19" s="1"/>
  <c r="C6563" i="19"/>
  <c r="H6562" i="19"/>
  <c r="G6562" i="19"/>
  <c r="F6562" i="19"/>
  <c r="E6562" i="19"/>
  <c r="D6562" i="19"/>
  <c r="C6562" i="19"/>
  <c r="A6562" i="19" s="1"/>
  <c r="H6561" i="19"/>
  <c r="G6561" i="19"/>
  <c r="F6561" i="19"/>
  <c r="E6561" i="19"/>
  <c r="D6561" i="19"/>
  <c r="A6561" i="19" s="1"/>
  <c r="C6561" i="19"/>
  <c r="H6560" i="19"/>
  <c r="G6560" i="19"/>
  <c r="F6560" i="19"/>
  <c r="E6560" i="19"/>
  <c r="D6560" i="19"/>
  <c r="C6560" i="19"/>
  <c r="A6560" i="19"/>
  <c r="H6559" i="19"/>
  <c r="G6559" i="19"/>
  <c r="F6559" i="19"/>
  <c r="E6559" i="19"/>
  <c r="D6559" i="19"/>
  <c r="C6559" i="19"/>
  <c r="A6559" i="19"/>
  <c r="H6558" i="19"/>
  <c r="G6558" i="19"/>
  <c r="F6558" i="19"/>
  <c r="E6558" i="19"/>
  <c r="D6558" i="19"/>
  <c r="C6558" i="19"/>
  <c r="H6557" i="19"/>
  <c r="G6557" i="19"/>
  <c r="F6557" i="19"/>
  <c r="E6557" i="19"/>
  <c r="D6557" i="19"/>
  <c r="C6557" i="19"/>
  <c r="A6557" i="19"/>
  <c r="H6556" i="19"/>
  <c r="G6556" i="19"/>
  <c r="F6556" i="19"/>
  <c r="E6556" i="19"/>
  <c r="D6556" i="19"/>
  <c r="C6556" i="19"/>
  <c r="A6556" i="19" s="1"/>
  <c r="H6555" i="19"/>
  <c r="G6555" i="19"/>
  <c r="F6555" i="19"/>
  <c r="E6555" i="19"/>
  <c r="D6555" i="19"/>
  <c r="A6555" i="19" s="1"/>
  <c r="C6555" i="19"/>
  <c r="H6554" i="19"/>
  <c r="G6554" i="19"/>
  <c r="F6554" i="19"/>
  <c r="E6554" i="19"/>
  <c r="D6554" i="19"/>
  <c r="A6554" i="19" s="1"/>
  <c r="C6554" i="19"/>
  <c r="H6553" i="19"/>
  <c r="G6553" i="19"/>
  <c r="F6553" i="19"/>
  <c r="E6553" i="19"/>
  <c r="D6553" i="19"/>
  <c r="C6553" i="19"/>
  <c r="A6553" i="19" s="1"/>
  <c r="H6552" i="19"/>
  <c r="G6552" i="19"/>
  <c r="F6552" i="19"/>
  <c r="E6552" i="19"/>
  <c r="D6552" i="19"/>
  <c r="A6552" i="19" s="1"/>
  <c r="C6552" i="19"/>
  <c r="H6551" i="19"/>
  <c r="G6551" i="19"/>
  <c r="F6551" i="19"/>
  <c r="E6551" i="19"/>
  <c r="D6551" i="19"/>
  <c r="C6551" i="19"/>
  <c r="A6551" i="19"/>
  <c r="H6550" i="19"/>
  <c r="G6550" i="19"/>
  <c r="F6550" i="19"/>
  <c r="E6550" i="19"/>
  <c r="D6550" i="19"/>
  <c r="C6550" i="19"/>
  <c r="A6550" i="19"/>
  <c r="H6549" i="19"/>
  <c r="G6549" i="19"/>
  <c r="F6549" i="19"/>
  <c r="E6549" i="19"/>
  <c r="D6549" i="19"/>
  <c r="C6549" i="19"/>
  <c r="H6548" i="19"/>
  <c r="G6548" i="19"/>
  <c r="F6548" i="19"/>
  <c r="E6548" i="19"/>
  <c r="D6548" i="19"/>
  <c r="C6548" i="19"/>
  <c r="A6548" i="19"/>
  <c r="H6547" i="19"/>
  <c r="G6547" i="19"/>
  <c r="F6547" i="19"/>
  <c r="E6547" i="19"/>
  <c r="D6547" i="19"/>
  <c r="C6547" i="19"/>
  <c r="A6547" i="19" s="1"/>
  <c r="H6546" i="19"/>
  <c r="G6546" i="19"/>
  <c r="F6546" i="19"/>
  <c r="E6546" i="19"/>
  <c r="D6546" i="19"/>
  <c r="A6546" i="19" s="1"/>
  <c r="C6546" i="19"/>
  <c r="H6545" i="19"/>
  <c r="G6545" i="19"/>
  <c r="F6545" i="19"/>
  <c r="E6545" i="19"/>
  <c r="D6545" i="19"/>
  <c r="A6545" i="19" s="1"/>
  <c r="C6545" i="19"/>
  <c r="H6544" i="19"/>
  <c r="G6544" i="19"/>
  <c r="F6544" i="19"/>
  <c r="E6544" i="19"/>
  <c r="D6544" i="19"/>
  <c r="C6544" i="19"/>
  <c r="A6544" i="19" s="1"/>
  <c r="H6543" i="19"/>
  <c r="G6543" i="19"/>
  <c r="F6543" i="19"/>
  <c r="E6543" i="19"/>
  <c r="D6543" i="19"/>
  <c r="A6543" i="19" s="1"/>
  <c r="C6543" i="19"/>
  <c r="H6542" i="19"/>
  <c r="G6542" i="19"/>
  <c r="F6542" i="19"/>
  <c r="E6542" i="19"/>
  <c r="D6542" i="19"/>
  <c r="C6542" i="19"/>
  <c r="A6542" i="19"/>
  <c r="H6541" i="19"/>
  <c r="G6541" i="19"/>
  <c r="F6541" i="19"/>
  <c r="E6541" i="19"/>
  <c r="D6541" i="19"/>
  <c r="C6541" i="19"/>
  <c r="A6541" i="19"/>
  <c r="H6540" i="19"/>
  <c r="G6540" i="19"/>
  <c r="F6540" i="19"/>
  <c r="E6540" i="19"/>
  <c r="D6540" i="19"/>
  <c r="C6540" i="19"/>
  <c r="H6539" i="19"/>
  <c r="G6539" i="19"/>
  <c r="F6539" i="19"/>
  <c r="E6539" i="19"/>
  <c r="D6539" i="19"/>
  <c r="C6539" i="19"/>
  <c r="A6539" i="19"/>
  <c r="H6538" i="19"/>
  <c r="G6538" i="19"/>
  <c r="F6538" i="19"/>
  <c r="E6538" i="19"/>
  <c r="D6538" i="19"/>
  <c r="C6538" i="19"/>
  <c r="A6538" i="19" s="1"/>
  <c r="H6537" i="19"/>
  <c r="G6537" i="19"/>
  <c r="F6537" i="19"/>
  <c r="E6537" i="19"/>
  <c r="D6537" i="19"/>
  <c r="A6537" i="19" s="1"/>
  <c r="C6537" i="19"/>
  <c r="H6536" i="19"/>
  <c r="G6536" i="19"/>
  <c r="F6536" i="19"/>
  <c r="E6536" i="19"/>
  <c r="D6536" i="19"/>
  <c r="A6536" i="19" s="1"/>
  <c r="C6536" i="19"/>
  <c r="H6535" i="19"/>
  <c r="G6535" i="19"/>
  <c r="F6535" i="19"/>
  <c r="E6535" i="19"/>
  <c r="D6535" i="19"/>
  <c r="C6535" i="19"/>
  <c r="A6535" i="19" s="1"/>
  <c r="H6534" i="19"/>
  <c r="G6534" i="19"/>
  <c r="F6534" i="19"/>
  <c r="E6534" i="19"/>
  <c r="D6534" i="19"/>
  <c r="A6534" i="19" s="1"/>
  <c r="C6534" i="19"/>
  <c r="H6533" i="19"/>
  <c r="G6533" i="19"/>
  <c r="F6533" i="19"/>
  <c r="E6533" i="19"/>
  <c r="D6533" i="19"/>
  <c r="C6533" i="19"/>
  <c r="A6533" i="19"/>
  <c r="H6532" i="19"/>
  <c r="G6532" i="19"/>
  <c r="F6532" i="19"/>
  <c r="E6532" i="19"/>
  <c r="D6532" i="19"/>
  <c r="C6532" i="19"/>
  <c r="A6532" i="19"/>
  <c r="H6531" i="19"/>
  <c r="G6531" i="19"/>
  <c r="F6531" i="19"/>
  <c r="E6531" i="19"/>
  <c r="D6531" i="19"/>
  <c r="C6531" i="19"/>
  <c r="H6530" i="19"/>
  <c r="G6530" i="19"/>
  <c r="F6530" i="19"/>
  <c r="E6530" i="19"/>
  <c r="D6530" i="19"/>
  <c r="C6530" i="19"/>
  <c r="A6530" i="19"/>
  <c r="H6529" i="19"/>
  <c r="G6529" i="19"/>
  <c r="F6529" i="19"/>
  <c r="E6529" i="19"/>
  <c r="D6529" i="19"/>
  <c r="C6529" i="19"/>
  <c r="A6529" i="19" s="1"/>
  <c r="H6528" i="19"/>
  <c r="G6528" i="19"/>
  <c r="F6528" i="19"/>
  <c r="E6528" i="19"/>
  <c r="D6528" i="19"/>
  <c r="A6528" i="19" s="1"/>
  <c r="C6528" i="19"/>
  <c r="H6527" i="19"/>
  <c r="G6527" i="19"/>
  <c r="F6527" i="19"/>
  <c r="E6527" i="19"/>
  <c r="D6527" i="19"/>
  <c r="A6527" i="19" s="1"/>
  <c r="C6527" i="19"/>
  <c r="H6526" i="19"/>
  <c r="G6526" i="19"/>
  <c r="F6526" i="19"/>
  <c r="E6526" i="19"/>
  <c r="D6526" i="19"/>
  <c r="C6526" i="19"/>
  <c r="A6526" i="19" s="1"/>
  <c r="H6525" i="19"/>
  <c r="G6525" i="19"/>
  <c r="F6525" i="19"/>
  <c r="E6525" i="19"/>
  <c r="D6525" i="19"/>
  <c r="A6525" i="19" s="1"/>
  <c r="C6525" i="19"/>
  <c r="H6524" i="19"/>
  <c r="G6524" i="19"/>
  <c r="F6524" i="19"/>
  <c r="E6524" i="19"/>
  <c r="D6524" i="19"/>
  <c r="C6524" i="19"/>
  <c r="A6524" i="19"/>
  <c r="H6523" i="19"/>
  <c r="G6523" i="19"/>
  <c r="F6523" i="19"/>
  <c r="E6523" i="19"/>
  <c r="D6523" i="19"/>
  <c r="C6523" i="19"/>
  <c r="A6523" i="19"/>
  <c r="H6522" i="19"/>
  <c r="G6522" i="19"/>
  <c r="F6522" i="19"/>
  <c r="E6522" i="19"/>
  <c r="D6522" i="19"/>
  <c r="C6522" i="19"/>
  <c r="H6521" i="19"/>
  <c r="G6521" i="19"/>
  <c r="F6521" i="19"/>
  <c r="E6521" i="19"/>
  <c r="D6521" i="19"/>
  <c r="C6521" i="19"/>
  <c r="A6521" i="19"/>
  <c r="H6520" i="19"/>
  <c r="G6520" i="19"/>
  <c r="F6520" i="19"/>
  <c r="E6520" i="19"/>
  <c r="D6520" i="19"/>
  <c r="C6520" i="19"/>
  <c r="A6520" i="19" s="1"/>
  <c r="H6519" i="19"/>
  <c r="G6519" i="19"/>
  <c r="F6519" i="19"/>
  <c r="E6519" i="19"/>
  <c r="D6519" i="19"/>
  <c r="A6519" i="19" s="1"/>
  <c r="C6519" i="19"/>
  <c r="H6518" i="19"/>
  <c r="G6518" i="19"/>
  <c r="F6518" i="19"/>
  <c r="E6518" i="19"/>
  <c r="D6518" i="19"/>
  <c r="A6518" i="19" s="1"/>
  <c r="C6518" i="19"/>
  <c r="H6517" i="19"/>
  <c r="G6517" i="19"/>
  <c r="F6517" i="19"/>
  <c r="E6517" i="19"/>
  <c r="D6517" i="19"/>
  <c r="C6517" i="19"/>
  <c r="A6517" i="19" s="1"/>
  <c r="H6516" i="19"/>
  <c r="G6516" i="19"/>
  <c r="F6516" i="19"/>
  <c r="E6516" i="19"/>
  <c r="D6516" i="19"/>
  <c r="A6516" i="19" s="1"/>
  <c r="C6516" i="19"/>
  <c r="H6515" i="19"/>
  <c r="G6515" i="19"/>
  <c r="F6515" i="19"/>
  <c r="E6515" i="19"/>
  <c r="D6515" i="19"/>
  <c r="C6515" i="19"/>
  <c r="A6515" i="19"/>
  <c r="H6514" i="19"/>
  <c r="G6514" i="19"/>
  <c r="F6514" i="19"/>
  <c r="E6514" i="19"/>
  <c r="D6514" i="19"/>
  <c r="C6514" i="19"/>
  <c r="A6514" i="19"/>
  <c r="H6513" i="19"/>
  <c r="G6513" i="19"/>
  <c r="F6513" i="19"/>
  <c r="E6513" i="19"/>
  <c r="D6513" i="19"/>
  <c r="C6513" i="19"/>
  <c r="H6512" i="19"/>
  <c r="G6512" i="19"/>
  <c r="F6512" i="19"/>
  <c r="E6512" i="19"/>
  <c r="D6512" i="19"/>
  <c r="C6512" i="19"/>
  <c r="A6512" i="19"/>
  <c r="H6511" i="19"/>
  <c r="G6511" i="19"/>
  <c r="F6511" i="19"/>
  <c r="E6511" i="19"/>
  <c r="D6511" i="19"/>
  <c r="C6511" i="19"/>
  <c r="A6511" i="19" s="1"/>
  <c r="H6510" i="19"/>
  <c r="G6510" i="19"/>
  <c r="F6510" i="19"/>
  <c r="E6510" i="19"/>
  <c r="D6510" i="19"/>
  <c r="A6510" i="19" s="1"/>
  <c r="C6510" i="19"/>
  <c r="H6509" i="19"/>
  <c r="G6509" i="19"/>
  <c r="F6509" i="19"/>
  <c r="E6509" i="19"/>
  <c r="D6509" i="19"/>
  <c r="A6509" i="19" s="1"/>
  <c r="C6509" i="19"/>
  <c r="H6508" i="19"/>
  <c r="G6508" i="19"/>
  <c r="F6508" i="19"/>
  <c r="E6508" i="19"/>
  <c r="D6508" i="19"/>
  <c r="C6508" i="19"/>
  <c r="A6508" i="19" s="1"/>
  <c r="H6507" i="19"/>
  <c r="G6507" i="19"/>
  <c r="F6507" i="19"/>
  <c r="E6507" i="19"/>
  <c r="D6507" i="19"/>
  <c r="A6507" i="19" s="1"/>
  <c r="C6507" i="19"/>
  <c r="H6506" i="19"/>
  <c r="G6506" i="19"/>
  <c r="F6506" i="19"/>
  <c r="E6506" i="19"/>
  <c r="D6506" i="19"/>
  <c r="C6506" i="19"/>
  <c r="A6506" i="19"/>
  <c r="H6505" i="19"/>
  <c r="G6505" i="19"/>
  <c r="F6505" i="19"/>
  <c r="E6505" i="19"/>
  <c r="D6505" i="19"/>
  <c r="C6505" i="19"/>
  <c r="A6505" i="19"/>
  <c r="H6504" i="19"/>
  <c r="G6504" i="19"/>
  <c r="F6504" i="19"/>
  <c r="E6504" i="19"/>
  <c r="D6504" i="19"/>
  <c r="C6504" i="19"/>
  <c r="H6503" i="19"/>
  <c r="G6503" i="19"/>
  <c r="F6503" i="19"/>
  <c r="E6503" i="19"/>
  <c r="D6503" i="19"/>
  <c r="C6503" i="19"/>
  <c r="A6503" i="19"/>
  <c r="H6502" i="19"/>
  <c r="G6502" i="19"/>
  <c r="F6502" i="19"/>
  <c r="E6502" i="19"/>
  <c r="D6502" i="19"/>
  <c r="C6502" i="19"/>
  <c r="A6502" i="19" s="1"/>
  <c r="H6501" i="19"/>
  <c r="G6501" i="19"/>
  <c r="F6501" i="19"/>
  <c r="E6501" i="19"/>
  <c r="D6501" i="19"/>
  <c r="A6501" i="19" s="1"/>
  <c r="C6501" i="19"/>
  <c r="H6500" i="19"/>
  <c r="G6500" i="19"/>
  <c r="F6500" i="19"/>
  <c r="E6500" i="19"/>
  <c r="D6500" i="19"/>
  <c r="A6500" i="19" s="1"/>
  <c r="C6500" i="19"/>
  <c r="H6499" i="19"/>
  <c r="G6499" i="19"/>
  <c r="F6499" i="19"/>
  <c r="E6499" i="19"/>
  <c r="D6499" i="19"/>
  <c r="C6499" i="19"/>
  <c r="H6498" i="19"/>
  <c r="G6498" i="19"/>
  <c r="F6498" i="19"/>
  <c r="E6498" i="19"/>
  <c r="D6498" i="19"/>
  <c r="C6498" i="19"/>
  <c r="H6497" i="19"/>
  <c r="G6497" i="19"/>
  <c r="F6497" i="19"/>
  <c r="E6497" i="19"/>
  <c r="D6497" i="19"/>
  <c r="C6497" i="19"/>
  <c r="A6497" i="19" s="1"/>
  <c r="H6496" i="19"/>
  <c r="G6496" i="19"/>
  <c r="F6496" i="19"/>
  <c r="E6496" i="19"/>
  <c r="D6496" i="19"/>
  <c r="C6496" i="19"/>
  <c r="A6496" i="19"/>
  <c r="H6495" i="19"/>
  <c r="G6495" i="19"/>
  <c r="F6495" i="19"/>
  <c r="E6495" i="19"/>
  <c r="D6495" i="19"/>
  <c r="C6495" i="19"/>
  <c r="H6494" i="19"/>
  <c r="G6494" i="19"/>
  <c r="F6494" i="19"/>
  <c r="E6494" i="19"/>
  <c r="D6494" i="19"/>
  <c r="C6494" i="19"/>
  <c r="A6494" i="19"/>
  <c r="H6493" i="19"/>
  <c r="G6493" i="19"/>
  <c r="F6493" i="19"/>
  <c r="E6493" i="19"/>
  <c r="D6493" i="19"/>
  <c r="C6493" i="19"/>
  <c r="H6492" i="19"/>
  <c r="G6492" i="19"/>
  <c r="F6492" i="19"/>
  <c r="E6492" i="19"/>
  <c r="D6492" i="19"/>
  <c r="C6492" i="19"/>
  <c r="H6491" i="19"/>
  <c r="G6491" i="19"/>
  <c r="F6491" i="19"/>
  <c r="E6491" i="19"/>
  <c r="D6491" i="19"/>
  <c r="C6491" i="19"/>
  <c r="A6491" i="19"/>
  <c r="H6490" i="19"/>
  <c r="G6490" i="19"/>
  <c r="F6490" i="19"/>
  <c r="E6490" i="19"/>
  <c r="D6490" i="19"/>
  <c r="C6490" i="19"/>
  <c r="H6489" i="19"/>
  <c r="G6489" i="19"/>
  <c r="F6489" i="19"/>
  <c r="E6489" i="19"/>
  <c r="D6489" i="19"/>
  <c r="C6489" i="19"/>
  <c r="H6488" i="19"/>
  <c r="G6488" i="19"/>
  <c r="F6488" i="19"/>
  <c r="E6488" i="19"/>
  <c r="D6488" i="19"/>
  <c r="C6488" i="19"/>
  <c r="A6488" i="19" s="1"/>
  <c r="H6487" i="19"/>
  <c r="G6487" i="19"/>
  <c r="F6487" i="19"/>
  <c r="E6487" i="19"/>
  <c r="D6487" i="19"/>
  <c r="A6487" i="19" s="1"/>
  <c r="C6487" i="19"/>
  <c r="H6486" i="19"/>
  <c r="G6486" i="19"/>
  <c r="F6486" i="19"/>
  <c r="E6486" i="19"/>
  <c r="D6486" i="19"/>
  <c r="C6486" i="19"/>
  <c r="H6485" i="19"/>
  <c r="G6485" i="19"/>
  <c r="F6485" i="19"/>
  <c r="E6485" i="19"/>
  <c r="D6485" i="19"/>
  <c r="C6485" i="19"/>
  <c r="A6485" i="19" s="1"/>
  <c r="H6484" i="19"/>
  <c r="G6484" i="19"/>
  <c r="F6484" i="19"/>
  <c r="E6484" i="19"/>
  <c r="D6484" i="19"/>
  <c r="A6484" i="19" s="1"/>
  <c r="C6484" i="19"/>
  <c r="H6483" i="19"/>
  <c r="G6483" i="19"/>
  <c r="F6483" i="19"/>
  <c r="E6483" i="19"/>
  <c r="D6483" i="19"/>
  <c r="A6483" i="19" s="1"/>
  <c r="C6483" i="19"/>
  <c r="H6482" i="19"/>
  <c r="G6482" i="19"/>
  <c r="F6482" i="19"/>
  <c r="E6482" i="19"/>
  <c r="D6482" i="19"/>
  <c r="C6482" i="19"/>
  <c r="A6482" i="19"/>
  <c r="H6481" i="19"/>
  <c r="G6481" i="19"/>
  <c r="F6481" i="19"/>
  <c r="E6481" i="19"/>
  <c r="D6481" i="19"/>
  <c r="C6481" i="19"/>
  <c r="H6480" i="19"/>
  <c r="G6480" i="19"/>
  <c r="F6480" i="19"/>
  <c r="E6480" i="19"/>
  <c r="D6480" i="19"/>
  <c r="C6480" i="19"/>
  <c r="H6479" i="19"/>
  <c r="G6479" i="19"/>
  <c r="F6479" i="19"/>
  <c r="E6479" i="19"/>
  <c r="D6479" i="19"/>
  <c r="C6479" i="19"/>
  <c r="A6479" i="19"/>
  <c r="H6478" i="19"/>
  <c r="G6478" i="19"/>
  <c r="F6478" i="19"/>
  <c r="E6478" i="19"/>
  <c r="D6478" i="19"/>
  <c r="C6478" i="19"/>
  <c r="A6478" i="19"/>
  <c r="H6477" i="19"/>
  <c r="G6477" i="19"/>
  <c r="F6477" i="19"/>
  <c r="E6477" i="19"/>
  <c r="D6477" i="19"/>
  <c r="C6477" i="19"/>
  <c r="H6476" i="19"/>
  <c r="G6476" i="19"/>
  <c r="F6476" i="19"/>
  <c r="E6476" i="19"/>
  <c r="D6476" i="19"/>
  <c r="C6476" i="19"/>
  <c r="A6476" i="19" s="1"/>
  <c r="H6475" i="19"/>
  <c r="G6475" i="19"/>
  <c r="F6475" i="19"/>
  <c r="E6475" i="19"/>
  <c r="D6475" i="19"/>
  <c r="A6475" i="19" s="1"/>
  <c r="C6475" i="19"/>
  <c r="H6474" i="19"/>
  <c r="G6474" i="19"/>
  <c r="F6474" i="19"/>
  <c r="E6474" i="19"/>
  <c r="D6474" i="19"/>
  <c r="A6474" i="19" s="1"/>
  <c r="C6474" i="19"/>
  <c r="H6473" i="19"/>
  <c r="G6473" i="19"/>
  <c r="F6473" i="19"/>
  <c r="E6473" i="19"/>
  <c r="D6473" i="19"/>
  <c r="A6473" i="19" s="1"/>
  <c r="C6473" i="19"/>
  <c r="H6472" i="19"/>
  <c r="G6472" i="19"/>
  <c r="F6472" i="19"/>
  <c r="E6472" i="19"/>
  <c r="D6472" i="19"/>
  <c r="C6472" i="19"/>
  <c r="H6471" i="19"/>
  <c r="G6471" i="19"/>
  <c r="F6471" i="19"/>
  <c r="E6471" i="19"/>
  <c r="D6471" i="19"/>
  <c r="C6471" i="19"/>
  <c r="H6470" i="19"/>
  <c r="G6470" i="19"/>
  <c r="F6470" i="19"/>
  <c r="E6470" i="19"/>
  <c r="D6470" i="19"/>
  <c r="C6470" i="19"/>
  <c r="A6470" i="19" s="1"/>
  <c r="H6469" i="19"/>
  <c r="G6469" i="19"/>
  <c r="F6469" i="19"/>
  <c r="E6469" i="19"/>
  <c r="D6469" i="19"/>
  <c r="C6469" i="19"/>
  <c r="A6469" i="19"/>
  <c r="H6468" i="19"/>
  <c r="G6468" i="19"/>
  <c r="F6468" i="19"/>
  <c r="E6468" i="19"/>
  <c r="D6468" i="19"/>
  <c r="C6468" i="19"/>
  <c r="H6467" i="19"/>
  <c r="G6467" i="19"/>
  <c r="F6467" i="19"/>
  <c r="E6467" i="19"/>
  <c r="D6467" i="19"/>
  <c r="C6467" i="19"/>
  <c r="A6467" i="19"/>
  <c r="H6466" i="19"/>
  <c r="G6466" i="19"/>
  <c r="F6466" i="19"/>
  <c r="E6466" i="19"/>
  <c r="D6466" i="19"/>
  <c r="C6466" i="19"/>
  <c r="H6465" i="19"/>
  <c r="G6465" i="19"/>
  <c r="F6465" i="19"/>
  <c r="E6465" i="19"/>
  <c r="D6465" i="19"/>
  <c r="C6465" i="19"/>
  <c r="H6464" i="19"/>
  <c r="G6464" i="19"/>
  <c r="F6464" i="19"/>
  <c r="E6464" i="19"/>
  <c r="D6464" i="19"/>
  <c r="C6464" i="19"/>
  <c r="A6464" i="19"/>
  <c r="H6463" i="19"/>
  <c r="G6463" i="19"/>
  <c r="F6463" i="19"/>
  <c r="E6463" i="19"/>
  <c r="D6463" i="19"/>
  <c r="C6463" i="19"/>
  <c r="H6462" i="19"/>
  <c r="G6462" i="19"/>
  <c r="F6462" i="19"/>
  <c r="E6462" i="19"/>
  <c r="D6462" i="19"/>
  <c r="C6462" i="19"/>
  <c r="H6461" i="19"/>
  <c r="G6461" i="19"/>
  <c r="F6461" i="19"/>
  <c r="E6461" i="19"/>
  <c r="D6461" i="19"/>
  <c r="C6461" i="19"/>
  <c r="A6461" i="19" s="1"/>
  <c r="H6460" i="19"/>
  <c r="G6460" i="19"/>
  <c r="F6460" i="19"/>
  <c r="E6460" i="19"/>
  <c r="D6460" i="19"/>
  <c r="A6460" i="19" s="1"/>
  <c r="C6460" i="19"/>
  <c r="H6459" i="19"/>
  <c r="G6459" i="19"/>
  <c r="F6459" i="19"/>
  <c r="E6459" i="19"/>
  <c r="D6459" i="19"/>
  <c r="C6459" i="19"/>
  <c r="H6458" i="19"/>
  <c r="G6458" i="19"/>
  <c r="F6458" i="19"/>
  <c r="E6458" i="19"/>
  <c r="D6458" i="19"/>
  <c r="C6458" i="19"/>
  <c r="A6458" i="19" s="1"/>
  <c r="H6457" i="19"/>
  <c r="G6457" i="19"/>
  <c r="F6457" i="19"/>
  <c r="E6457" i="19"/>
  <c r="D6457" i="19"/>
  <c r="A6457" i="19" s="1"/>
  <c r="C6457" i="19"/>
  <c r="H6456" i="19"/>
  <c r="G6456" i="19"/>
  <c r="F6456" i="19"/>
  <c r="E6456" i="19"/>
  <c r="D6456" i="19"/>
  <c r="A6456" i="19" s="1"/>
  <c r="C6456" i="19"/>
  <c r="H6455" i="19"/>
  <c r="G6455" i="19"/>
  <c r="F6455" i="19"/>
  <c r="E6455" i="19"/>
  <c r="D6455" i="19"/>
  <c r="C6455" i="19"/>
  <c r="A6455" i="19"/>
  <c r="H6454" i="19"/>
  <c r="G6454" i="19"/>
  <c r="F6454" i="19"/>
  <c r="E6454" i="19"/>
  <c r="D6454" i="19"/>
  <c r="C6454" i="19"/>
  <c r="H6453" i="19"/>
  <c r="G6453" i="19"/>
  <c r="F6453" i="19"/>
  <c r="E6453" i="19"/>
  <c r="D6453" i="19"/>
  <c r="C6453" i="19"/>
  <c r="H6452" i="19"/>
  <c r="G6452" i="19"/>
  <c r="F6452" i="19"/>
  <c r="E6452" i="19"/>
  <c r="D6452" i="19"/>
  <c r="C6452" i="19"/>
  <c r="A6452" i="19"/>
  <c r="H6451" i="19"/>
  <c r="G6451" i="19"/>
  <c r="F6451" i="19"/>
  <c r="E6451" i="19"/>
  <c r="D6451" i="19"/>
  <c r="C6451" i="19"/>
  <c r="A6451" i="19"/>
  <c r="H6450" i="19"/>
  <c r="G6450" i="19"/>
  <c r="F6450" i="19"/>
  <c r="E6450" i="19"/>
  <c r="D6450" i="19"/>
  <c r="C6450" i="19"/>
  <c r="H6449" i="19"/>
  <c r="G6449" i="19"/>
  <c r="F6449" i="19"/>
  <c r="E6449" i="19"/>
  <c r="D6449" i="19"/>
  <c r="C6449" i="19"/>
  <c r="A6449" i="19" s="1"/>
  <c r="H6448" i="19"/>
  <c r="G6448" i="19"/>
  <c r="F6448" i="19"/>
  <c r="E6448" i="19"/>
  <c r="D6448" i="19"/>
  <c r="A6448" i="19" s="1"/>
  <c r="C6448" i="19"/>
  <c r="H6447" i="19"/>
  <c r="G6447" i="19"/>
  <c r="F6447" i="19"/>
  <c r="E6447" i="19"/>
  <c r="D6447" i="19"/>
  <c r="A6447" i="19" s="1"/>
  <c r="C6447" i="19"/>
  <c r="H6446" i="19"/>
  <c r="G6446" i="19"/>
  <c r="F6446" i="19"/>
  <c r="E6446" i="19"/>
  <c r="D6446" i="19"/>
  <c r="A6446" i="19" s="1"/>
  <c r="C6446" i="19"/>
  <c r="H6445" i="19"/>
  <c r="G6445" i="19"/>
  <c r="F6445" i="19"/>
  <c r="E6445" i="19"/>
  <c r="D6445" i="19"/>
  <c r="C6445" i="19"/>
  <c r="H6444" i="19"/>
  <c r="G6444" i="19"/>
  <c r="F6444" i="19"/>
  <c r="E6444" i="19"/>
  <c r="D6444" i="19"/>
  <c r="C6444" i="19"/>
  <c r="H6443" i="19"/>
  <c r="G6443" i="19"/>
  <c r="F6443" i="19"/>
  <c r="E6443" i="19"/>
  <c r="D6443" i="19"/>
  <c r="C6443" i="19"/>
  <c r="A6443" i="19" s="1"/>
  <c r="H6442" i="19"/>
  <c r="G6442" i="19"/>
  <c r="F6442" i="19"/>
  <c r="E6442" i="19"/>
  <c r="D6442" i="19"/>
  <c r="C6442" i="19"/>
  <c r="A6442" i="19"/>
  <c r="H6441" i="19"/>
  <c r="G6441" i="19"/>
  <c r="F6441" i="19"/>
  <c r="E6441" i="19"/>
  <c r="D6441" i="19"/>
  <c r="C6441" i="19"/>
  <c r="H6440" i="19"/>
  <c r="G6440" i="19"/>
  <c r="F6440" i="19"/>
  <c r="E6440" i="19"/>
  <c r="D6440" i="19"/>
  <c r="C6440" i="19"/>
  <c r="A6440" i="19"/>
  <c r="H6439" i="19"/>
  <c r="G6439" i="19"/>
  <c r="F6439" i="19"/>
  <c r="E6439" i="19"/>
  <c r="D6439" i="19"/>
  <c r="C6439" i="19"/>
  <c r="H6438" i="19"/>
  <c r="G6438" i="19"/>
  <c r="F6438" i="19"/>
  <c r="E6438" i="19"/>
  <c r="D6438" i="19"/>
  <c r="C6438" i="19"/>
  <c r="H6437" i="19"/>
  <c r="G6437" i="19"/>
  <c r="F6437" i="19"/>
  <c r="E6437" i="19"/>
  <c r="D6437" i="19"/>
  <c r="C6437" i="19"/>
  <c r="A6437" i="19"/>
  <c r="H6436" i="19"/>
  <c r="G6436" i="19"/>
  <c r="F6436" i="19"/>
  <c r="E6436" i="19"/>
  <c r="D6436" i="19"/>
  <c r="C6436" i="19"/>
  <c r="H6435" i="19"/>
  <c r="G6435" i="19"/>
  <c r="F6435" i="19"/>
  <c r="E6435" i="19"/>
  <c r="D6435" i="19"/>
  <c r="C6435" i="19"/>
  <c r="H6434" i="19"/>
  <c r="G6434" i="19"/>
  <c r="F6434" i="19"/>
  <c r="E6434" i="19"/>
  <c r="D6434" i="19"/>
  <c r="C6434" i="19"/>
  <c r="A6434" i="19" s="1"/>
  <c r="H6433" i="19"/>
  <c r="G6433" i="19"/>
  <c r="F6433" i="19"/>
  <c r="E6433" i="19"/>
  <c r="D6433" i="19"/>
  <c r="A6433" i="19" s="1"/>
  <c r="C6433" i="19"/>
  <c r="H6432" i="19"/>
  <c r="G6432" i="19"/>
  <c r="F6432" i="19"/>
  <c r="E6432" i="19"/>
  <c r="D6432" i="19"/>
  <c r="C6432" i="19"/>
  <c r="H6431" i="19"/>
  <c r="G6431" i="19"/>
  <c r="F6431" i="19"/>
  <c r="E6431" i="19"/>
  <c r="D6431" i="19"/>
  <c r="C6431" i="19"/>
  <c r="A6431" i="19" s="1"/>
  <c r="H6430" i="19"/>
  <c r="G6430" i="19"/>
  <c r="F6430" i="19"/>
  <c r="E6430" i="19"/>
  <c r="D6430" i="19"/>
  <c r="A6430" i="19" s="1"/>
  <c r="C6430" i="19"/>
  <c r="H6429" i="19"/>
  <c r="G6429" i="19"/>
  <c r="F6429" i="19"/>
  <c r="E6429" i="19"/>
  <c r="D6429" i="19"/>
  <c r="A6429" i="19" s="1"/>
  <c r="C6429" i="19"/>
  <c r="H6428" i="19"/>
  <c r="G6428" i="19"/>
  <c r="F6428" i="19"/>
  <c r="E6428" i="19"/>
  <c r="D6428" i="19"/>
  <c r="C6428" i="19"/>
  <c r="A6428" i="19"/>
  <c r="H6427" i="19"/>
  <c r="G6427" i="19"/>
  <c r="F6427" i="19"/>
  <c r="E6427" i="19"/>
  <c r="D6427" i="19"/>
  <c r="C6427" i="19"/>
  <c r="H6426" i="19"/>
  <c r="G6426" i="19"/>
  <c r="F6426" i="19"/>
  <c r="E6426" i="19"/>
  <c r="D6426" i="19"/>
  <c r="C6426" i="19"/>
  <c r="H6425" i="19"/>
  <c r="G6425" i="19"/>
  <c r="F6425" i="19"/>
  <c r="E6425" i="19"/>
  <c r="D6425" i="19"/>
  <c r="C6425" i="19"/>
  <c r="A6425" i="19"/>
  <c r="H6424" i="19"/>
  <c r="G6424" i="19"/>
  <c r="F6424" i="19"/>
  <c r="E6424" i="19"/>
  <c r="D6424" i="19"/>
  <c r="C6424" i="19"/>
  <c r="A6424" i="19"/>
  <c r="H6423" i="19"/>
  <c r="G6423" i="19"/>
  <c r="F6423" i="19"/>
  <c r="E6423" i="19"/>
  <c r="D6423" i="19"/>
  <c r="C6423" i="19"/>
  <c r="H6422" i="19"/>
  <c r="G6422" i="19"/>
  <c r="F6422" i="19"/>
  <c r="E6422" i="19"/>
  <c r="D6422" i="19"/>
  <c r="C6422" i="19"/>
  <c r="A6422" i="19" s="1"/>
  <c r="H6421" i="19"/>
  <c r="G6421" i="19"/>
  <c r="F6421" i="19"/>
  <c r="E6421" i="19"/>
  <c r="D6421" i="19"/>
  <c r="A6421" i="19" s="1"/>
  <c r="C6421" i="19"/>
  <c r="H6420" i="19"/>
  <c r="G6420" i="19"/>
  <c r="F6420" i="19"/>
  <c r="E6420" i="19"/>
  <c r="D6420" i="19"/>
  <c r="A6420" i="19" s="1"/>
  <c r="C6420" i="19"/>
  <c r="H6419" i="19"/>
  <c r="G6419" i="19"/>
  <c r="F6419" i="19"/>
  <c r="E6419" i="19"/>
  <c r="D6419" i="19"/>
  <c r="A6419" i="19" s="1"/>
  <c r="C6419" i="19"/>
  <c r="H6418" i="19"/>
  <c r="G6418" i="19"/>
  <c r="F6418" i="19"/>
  <c r="E6418" i="19"/>
  <c r="D6418" i="19"/>
  <c r="C6418" i="19"/>
  <c r="H6417" i="19"/>
  <c r="G6417" i="19"/>
  <c r="F6417" i="19"/>
  <c r="E6417" i="19"/>
  <c r="D6417" i="19"/>
  <c r="C6417" i="19"/>
  <c r="H6416" i="19"/>
  <c r="G6416" i="19"/>
  <c r="F6416" i="19"/>
  <c r="E6416" i="19"/>
  <c r="D6416" i="19"/>
  <c r="C6416" i="19"/>
  <c r="A6416" i="19" s="1"/>
  <c r="H6415" i="19"/>
  <c r="G6415" i="19"/>
  <c r="F6415" i="19"/>
  <c r="E6415" i="19"/>
  <c r="D6415" i="19"/>
  <c r="C6415" i="19"/>
  <c r="A6415" i="19"/>
  <c r="H6414" i="19"/>
  <c r="G6414" i="19"/>
  <c r="F6414" i="19"/>
  <c r="E6414" i="19"/>
  <c r="D6414" i="19"/>
  <c r="C6414" i="19"/>
  <c r="H6413" i="19"/>
  <c r="G6413" i="19"/>
  <c r="F6413" i="19"/>
  <c r="E6413" i="19"/>
  <c r="D6413" i="19"/>
  <c r="C6413" i="19"/>
  <c r="A6413" i="19"/>
  <c r="H6412" i="19"/>
  <c r="G6412" i="19"/>
  <c r="F6412" i="19"/>
  <c r="E6412" i="19"/>
  <c r="D6412" i="19"/>
  <c r="C6412" i="19"/>
  <c r="H6411" i="19"/>
  <c r="G6411" i="19"/>
  <c r="F6411" i="19"/>
  <c r="E6411" i="19"/>
  <c r="D6411" i="19"/>
  <c r="C6411" i="19"/>
  <c r="H6410" i="19"/>
  <c r="G6410" i="19"/>
  <c r="F6410" i="19"/>
  <c r="E6410" i="19"/>
  <c r="D6410" i="19"/>
  <c r="C6410" i="19"/>
  <c r="A6410" i="19"/>
  <c r="H6409" i="19"/>
  <c r="G6409" i="19"/>
  <c r="F6409" i="19"/>
  <c r="E6409" i="19"/>
  <c r="D6409" i="19"/>
  <c r="C6409" i="19"/>
  <c r="H6408" i="19"/>
  <c r="G6408" i="19"/>
  <c r="F6408" i="19"/>
  <c r="E6408" i="19"/>
  <c r="D6408" i="19"/>
  <c r="C6408" i="19"/>
  <c r="H6407" i="19"/>
  <c r="G6407" i="19"/>
  <c r="F6407" i="19"/>
  <c r="E6407" i="19"/>
  <c r="D6407" i="19"/>
  <c r="C6407" i="19"/>
  <c r="A6407" i="19" s="1"/>
  <c r="H6406" i="19"/>
  <c r="G6406" i="19"/>
  <c r="F6406" i="19"/>
  <c r="E6406" i="19"/>
  <c r="D6406" i="19"/>
  <c r="A6406" i="19" s="1"/>
  <c r="C6406" i="19"/>
  <c r="H6405" i="19"/>
  <c r="G6405" i="19"/>
  <c r="F6405" i="19"/>
  <c r="E6405" i="19"/>
  <c r="D6405" i="19"/>
  <c r="C6405" i="19"/>
  <c r="H6404" i="19"/>
  <c r="G6404" i="19"/>
  <c r="F6404" i="19"/>
  <c r="E6404" i="19"/>
  <c r="D6404" i="19"/>
  <c r="C6404" i="19"/>
  <c r="A6404" i="19" s="1"/>
  <c r="H6403" i="19"/>
  <c r="G6403" i="19"/>
  <c r="F6403" i="19"/>
  <c r="E6403" i="19"/>
  <c r="D6403" i="19"/>
  <c r="A6403" i="19" s="1"/>
  <c r="C6403" i="19"/>
  <c r="H6402" i="19"/>
  <c r="G6402" i="19"/>
  <c r="F6402" i="19"/>
  <c r="E6402" i="19"/>
  <c r="D6402" i="19"/>
  <c r="A6402" i="19" s="1"/>
  <c r="C6402" i="19"/>
  <c r="H6401" i="19"/>
  <c r="G6401" i="19"/>
  <c r="F6401" i="19"/>
  <c r="E6401" i="19"/>
  <c r="D6401" i="19"/>
  <c r="C6401" i="19"/>
  <c r="A6401" i="19"/>
  <c r="H6400" i="19"/>
  <c r="G6400" i="19"/>
  <c r="F6400" i="19"/>
  <c r="E6400" i="19"/>
  <c r="D6400" i="19"/>
  <c r="C6400" i="19"/>
  <c r="H6399" i="19"/>
  <c r="G6399" i="19"/>
  <c r="F6399" i="19"/>
  <c r="E6399" i="19"/>
  <c r="D6399" i="19"/>
  <c r="C6399" i="19"/>
  <c r="H6398" i="19"/>
  <c r="G6398" i="19"/>
  <c r="F6398" i="19"/>
  <c r="E6398" i="19"/>
  <c r="D6398" i="19"/>
  <c r="C6398" i="19"/>
  <c r="A6398" i="19"/>
  <c r="H6397" i="19"/>
  <c r="G6397" i="19"/>
  <c r="F6397" i="19"/>
  <c r="E6397" i="19"/>
  <c r="D6397" i="19"/>
  <c r="C6397" i="19"/>
  <c r="A6397" i="19"/>
  <c r="H6396" i="19"/>
  <c r="G6396" i="19"/>
  <c r="F6396" i="19"/>
  <c r="E6396" i="19"/>
  <c r="D6396" i="19"/>
  <c r="C6396" i="19"/>
  <c r="H6395" i="19"/>
  <c r="G6395" i="19"/>
  <c r="F6395" i="19"/>
  <c r="E6395" i="19"/>
  <c r="D6395" i="19"/>
  <c r="C6395" i="19"/>
  <c r="A6395" i="19" s="1"/>
  <c r="H6394" i="19"/>
  <c r="G6394" i="19"/>
  <c r="F6394" i="19"/>
  <c r="E6394" i="19"/>
  <c r="D6394" i="19"/>
  <c r="A6394" i="19" s="1"/>
  <c r="C6394" i="19"/>
  <c r="H6393" i="19"/>
  <c r="G6393" i="19"/>
  <c r="F6393" i="19"/>
  <c r="E6393" i="19"/>
  <c r="D6393" i="19"/>
  <c r="A6393" i="19" s="1"/>
  <c r="C6393" i="19"/>
  <c r="H6392" i="19"/>
  <c r="G6392" i="19"/>
  <c r="F6392" i="19"/>
  <c r="E6392" i="19"/>
  <c r="D6392" i="19"/>
  <c r="A6392" i="19" s="1"/>
  <c r="C6392" i="19"/>
  <c r="H6391" i="19"/>
  <c r="G6391" i="19"/>
  <c r="F6391" i="19"/>
  <c r="E6391" i="19"/>
  <c r="D6391" i="19"/>
  <c r="C6391" i="19"/>
  <c r="H6390" i="19"/>
  <c r="G6390" i="19"/>
  <c r="F6390" i="19"/>
  <c r="E6390" i="19"/>
  <c r="D6390" i="19"/>
  <c r="C6390" i="19"/>
  <c r="H6389" i="19"/>
  <c r="G6389" i="19"/>
  <c r="F6389" i="19"/>
  <c r="E6389" i="19"/>
  <c r="D6389" i="19"/>
  <c r="C6389" i="19"/>
  <c r="A6389" i="19" s="1"/>
  <c r="H6388" i="19"/>
  <c r="G6388" i="19"/>
  <c r="F6388" i="19"/>
  <c r="E6388" i="19"/>
  <c r="D6388" i="19"/>
  <c r="C6388" i="19"/>
  <c r="A6388" i="19"/>
  <c r="H6387" i="19"/>
  <c r="G6387" i="19"/>
  <c r="F6387" i="19"/>
  <c r="E6387" i="19"/>
  <c r="D6387" i="19"/>
  <c r="C6387" i="19"/>
  <c r="H6386" i="19"/>
  <c r="G6386" i="19"/>
  <c r="F6386" i="19"/>
  <c r="E6386" i="19"/>
  <c r="D6386" i="19"/>
  <c r="C6386" i="19"/>
  <c r="A6386" i="19"/>
  <c r="H6385" i="19"/>
  <c r="G6385" i="19"/>
  <c r="F6385" i="19"/>
  <c r="E6385" i="19"/>
  <c r="D6385" i="19"/>
  <c r="C6385" i="19"/>
  <c r="H6384" i="19"/>
  <c r="G6384" i="19"/>
  <c r="F6384" i="19"/>
  <c r="E6384" i="19"/>
  <c r="D6384" i="19"/>
  <c r="C6384" i="19"/>
  <c r="H6383" i="19"/>
  <c r="G6383" i="19"/>
  <c r="F6383" i="19"/>
  <c r="E6383" i="19"/>
  <c r="D6383" i="19"/>
  <c r="C6383" i="19"/>
  <c r="A6383" i="19"/>
  <c r="H6382" i="19"/>
  <c r="G6382" i="19"/>
  <c r="F6382" i="19"/>
  <c r="E6382" i="19"/>
  <c r="D6382" i="19"/>
  <c r="C6382" i="19"/>
  <c r="H6381" i="19"/>
  <c r="G6381" i="19"/>
  <c r="F6381" i="19"/>
  <c r="E6381" i="19"/>
  <c r="D6381" i="19"/>
  <c r="C6381" i="19"/>
  <c r="H6380" i="19"/>
  <c r="G6380" i="19"/>
  <c r="F6380" i="19"/>
  <c r="E6380" i="19"/>
  <c r="D6380" i="19"/>
  <c r="C6380" i="19"/>
  <c r="A6380" i="19" s="1"/>
  <c r="H6379" i="19"/>
  <c r="G6379" i="19"/>
  <c r="F6379" i="19"/>
  <c r="E6379" i="19"/>
  <c r="D6379" i="19"/>
  <c r="A6379" i="19" s="1"/>
  <c r="C6379" i="19"/>
  <c r="H6378" i="19"/>
  <c r="G6378" i="19"/>
  <c r="F6378" i="19"/>
  <c r="E6378" i="19"/>
  <c r="D6378" i="19"/>
  <c r="C6378" i="19"/>
  <c r="H6377" i="19"/>
  <c r="G6377" i="19"/>
  <c r="F6377" i="19"/>
  <c r="E6377" i="19"/>
  <c r="D6377" i="19"/>
  <c r="C6377" i="19"/>
  <c r="A6377" i="19" s="1"/>
  <c r="H6376" i="19"/>
  <c r="G6376" i="19"/>
  <c r="F6376" i="19"/>
  <c r="E6376" i="19"/>
  <c r="D6376" i="19"/>
  <c r="A6376" i="19" s="1"/>
  <c r="C6376" i="19"/>
  <c r="H6375" i="19"/>
  <c r="G6375" i="19"/>
  <c r="F6375" i="19"/>
  <c r="E6375" i="19"/>
  <c r="D6375" i="19"/>
  <c r="A6375" i="19" s="1"/>
  <c r="C6375" i="19"/>
  <c r="H6374" i="19"/>
  <c r="G6374" i="19"/>
  <c r="F6374" i="19"/>
  <c r="E6374" i="19"/>
  <c r="D6374" i="19"/>
  <c r="C6374" i="19"/>
  <c r="A6374" i="19"/>
  <c r="H6373" i="19"/>
  <c r="G6373" i="19"/>
  <c r="F6373" i="19"/>
  <c r="E6373" i="19"/>
  <c r="D6373" i="19"/>
  <c r="C6373" i="19"/>
  <c r="H6372" i="19"/>
  <c r="G6372" i="19"/>
  <c r="F6372" i="19"/>
  <c r="E6372" i="19"/>
  <c r="D6372" i="19"/>
  <c r="C6372" i="19"/>
  <c r="H6371" i="19"/>
  <c r="G6371" i="19"/>
  <c r="F6371" i="19"/>
  <c r="E6371" i="19"/>
  <c r="D6371" i="19"/>
  <c r="C6371" i="19"/>
  <c r="A6371" i="19"/>
  <c r="H6370" i="19"/>
  <c r="G6370" i="19"/>
  <c r="F6370" i="19"/>
  <c r="E6370" i="19"/>
  <c r="D6370" i="19"/>
  <c r="C6370" i="19"/>
  <c r="A6370" i="19"/>
  <c r="H6369" i="19"/>
  <c r="G6369" i="19"/>
  <c r="F6369" i="19"/>
  <c r="E6369" i="19"/>
  <c r="D6369" i="19"/>
  <c r="C6369" i="19"/>
  <c r="H6368" i="19"/>
  <c r="G6368" i="19"/>
  <c r="F6368" i="19"/>
  <c r="E6368" i="19"/>
  <c r="D6368" i="19"/>
  <c r="C6368" i="19"/>
  <c r="A6368" i="19" s="1"/>
  <c r="H6367" i="19"/>
  <c r="G6367" i="19"/>
  <c r="F6367" i="19"/>
  <c r="E6367" i="19"/>
  <c r="D6367" i="19"/>
  <c r="A6367" i="19" s="1"/>
  <c r="C6367" i="19"/>
  <c r="H6366" i="19"/>
  <c r="G6366" i="19"/>
  <c r="F6366" i="19"/>
  <c r="E6366" i="19"/>
  <c r="D6366" i="19"/>
  <c r="A6366" i="19" s="1"/>
  <c r="C6366" i="19"/>
  <c r="H6365" i="19"/>
  <c r="G6365" i="19"/>
  <c r="F6365" i="19"/>
  <c r="E6365" i="19"/>
  <c r="D6365" i="19"/>
  <c r="A6365" i="19" s="1"/>
  <c r="C6365" i="19"/>
  <c r="H6364" i="19"/>
  <c r="G6364" i="19"/>
  <c r="F6364" i="19"/>
  <c r="E6364" i="19"/>
  <c r="D6364" i="19"/>
  <c r="C6364" i="19"/>
  <c r="H6363" i="19"/>
  <c r="G6363" i="19"/>
  <c r="F6363" i="19"/>
  <c r="E6363" i="19"/>
  <c r="D6363" i="19"/>
  <c r="C6363" i="19"/>
  <c r="H6362" i="19"/>
  <c r="G6362" i="19"/>
  <c r="F6362" i="19"/>
  <c r="E6362" i="19"/>
  <c r="D6362" i="19"/>
  <c r="C6362" i="19"/>
  <c r="A6362" i="19" s="1"/>
  <c r="H6361" i="19"/>
  <c r="G6361" i="19"/>
  <c r="F6361" i="19"/>
  <c r="E6361" i="19"/>
  <c r="D6361" i="19"/>
  <c r="C6361" i="19"/>
  <c r="A6361" i="19"/>
  <c r="H6360" i="19"/>
  <c r="G6360" i="19"/>
  <c r="F6360" i="19"/>
  <c r="E6360" i="19"/>
  <c r="D6360" i="19"/>
  <c r="C6360" i="19"/>
  <c r="H6359" i="19"/>
  <c r="G6359" i="19"/>
  <c r="F6359" i="19"/>
  <c r="E6359" i="19"/>
  <c r="D6359" i="19"/>
  <c r="C6359" i="19"/>
  <c r="A6359" i="19"/>
  <c r="H6358" i="19"/>
  <c r="G6358" i="19"/>
  <c r="F6358" i="19"/>
  <c r="E6358" i="19"/>
  <c r="D6358" i="19"/>
  <c r="C6358" i="19"/>
  <c r="H6357" i="19"/>
  <c r="G6357" i="19"/>
  <c r="F6357" i="19"/>
  <c r="E6357" i="19"/>
  <c r="D6357" i="19"/>
  <c r="C6357" i="19"/>
  <c r="H6356" i="19"/>
  <c r="G6356" i="19"/>
  <c r="F6356" i="19"/>
  <c r="E6356" i="19"/>
  <c r="D6356" i="19"/>
  <c r="C6356" i="19"/>
  <c r="A6356" i="19"/>
  <c r="H6355" i="19"/>
  <c r="G6355" i="19"/>
  <c r="F6355" i="19"/>
  <c r="E6355" i="19"/>
  <c r="D6355" i="19"/>
  <c r="C6355" i="19"/>
  <c r="H6354" i="19"/>
  <c r="G6354" i="19"/>
  <c r="F6354" i="19"/>
  <c r="E6354" i="19"/>
  <c r="D6354" i="19"/>
  <c r="C6354" i="19"/>
  <c r="H6353" i="19"/>
  <c r="G6353" i="19"/>
  <c r="F6353" i="19"/>
  <c r="E6353" i="19"/>
  <c r="D6353" i="19"/>
  <c r="C6353" i="19"/>
  <c r="A6353" i="19" s="1"/>
  <c r="H6352" i="19"/>
  <c r="G6352" i="19"/>
  <c r="F6352" i="19"/>
  <c r="E6352" i="19"/>
  <c r="D6352" i="19"/>
  <c r="A6352" i="19" s="1"/>
  <c r="C6352" i="19"/>
  <c r="H6351" i="19"/>
  <c r="G6351" i="19"/>
  <c r="F6351" i="19"/>
  <c r="E6351" i="19"/>
  <c r="D6351" i="19"/>
  <c r="C6351" i="19"/>
  <c r="H6350" i="19"/>
  <c r="G6350" i="19"/>
  <c r="F6350" i="19"/>
  <c r="E6350" i="19"/>
  <c r="D6350" i="19"/>
  <c r="C6350" i="19"/>
  <c r="A6350" i="19" s="1"/>
  <c r="H6349" i="19"/>
  <c r="G6349" i="19"/>
  <c r="F6349" i="19"/>
  <c r="E6349" i="19"/>
  <c r="D6349" i="19"/>
  <c r="A6349" i="19" s="1"/>
  <c r="C6349" i="19"/>
  <c r="H6348" i="19"/>
  <c r="G6348" i="19"/>
  <c r="F6348" i="19"/>
  <c r="E6348" i="19"/>
  <c r="D6348" i="19"/>
  <c r="A6348" i="19" s="1"/>
  <c r="C6348" i="19"/>
  <c r="H6347" i="19"/>
  <c r="G6347" i="19"/>
  <c r="F6347" i="19"/>
  <c r="E6347" i="19"/>
  <c r="D6347" i="19"/>
  <c r="C6347" i="19"/>
  <c r="A6347" i="19"/>
  <c r="H6346" i="19"/>
  <c r="G6346" i="19"/>
  <c r="F6346" i="19"/>
  <c r="E6346" i="19"/>
  <c r="D6346" i="19"/>
  <c r="C6346" i="19"/>
  <c r="H6345" i="19"/>
  <c r="G6345" i="19"/>
  <c r="F6345" i="19"/>
  <c r="E6345" i="19"/>
  <c r="D6345" i="19"/>
  <c r="C6345" i="19"/>
  <c r="H6344" i="19"/>
  <c r="G6344" i="19"/>
  <c r="F6344" i="19"/>
  <c r="E6344" i="19"/>
  <c r="D6344" i="19"/>
  <c r="C6344" i="19"/>
  <c r="A6344" i="19"/>
  <c r="H6343" i="19"/>
  <c r="G6343" i="19"/>
  <c r="F6343" i="19"/>
  <c r="E6343" i="19"/>
  <c r="D6343" i="19"/>
  <c r="C6343" i="19"/>
  <c r="A6343" i="19"/>
  <c r="H6342" i="19"/>
  <c r="G6342" i="19"/>
  <c r="F6342" i="19"/>
  <c r="E6342" i="19"/>
  <c r="D6342" i="19"/>
  <c r="C6342" i="19"/>
  <c r="H6341" i="19"/>
  <c r="G6341" i="19"/>
  <c r="F6341" i="19"/>
  <c r="E6341" i="19"/>
  <c r="D6341" i="19"/>
  <c r="C6341" i="19"/>
  <c r="A6341" i="19" s="1"/>
  <c r="H6340" i="19"/>
  <c r="G6340" i="19"/>
  <c r="F6340" i="19"/>
  <c r="E6340" i="19"/>
  <c r="D6340" i="19"/>
  <c r="A6340" i="19" s="1"/>
  <c r="C6340" i="19"/>
  <c r="H6339" i="19"/>
  <c r="G6339" i="19"/>
  <c r="F6339" i="19"/>
  <c r="E6339" i="19"/>
  <c r="D6339" i="19"/>
  <c r="A6339" i="19" s="1"/>
  <c r="C6339" i="19"/>
  <c r="H6338" i="19"/>
  <c r="G6338" i="19"/>
  <c r="F6338" i="19"/>
  <c r="E6338" i="19"/>
  <c r="D6338" i="19"/>
  <c r="A6338" i="19" s="1"/>
  <c r="C6338" i="19"/>
  <c r="H6337" i="19"/>
  <c r="G6337" i="19"/>
  <c r="F6337" i="19"/>
  <c r="E6337" i="19"/>
  <c r="D6337" i="19"/>
  <c r="C6337" i="19"/>
  <c r="H6336" i="19"/>
  <c r="G6336" i="19"/>
  <c r="F6336" i="19"/>
  <c r="E6336" i="19"/>
  <c r="D6336" i="19"/>
  <c r="C6336" i="19"/>
  <c r="H6335" i="19"/>
  <c r="G6335" i="19"/>
  <c r="F6335" i="19"/>
  <c r="E6335" i="19"/>
  <c r="D6335" i="19"/>
  <c r="C6335" i="19"/>
  <c r="A6335" i="19" s="1"/>
  <c r="H6334" i="19"/>
  <c r="G6334" i="19"/>
  <c r="F6334" i="19"/>
  <c r="E6334" i="19"/>
  <c r="D6334" i="19"/>
  <c r="C6334" i="19"/>
  <c r="A6334" i="19"/>
  <c r="H6333" i="19"/>
  <c r="G6333" i="19"/>
  <c r="F6333" i="19"/>
  <c r="E6333" i="19"/>
  <c r="D6333" i="19"/>
  <c r="C6333" i="19"/>
  <c r="H6332" i="19"/>
  <c r="G6332" i="19"/>
  <c r="F6332" i="19"/>
  <c r="E6332" i="19"/>
  <c r="D6332" i="19"/>
  <c r="C6332" i="19"/>
  <c r="A6332" i="19"/>
  <c r="H6331" i="19"/>
  <c r="G6331" i="19"/>
  <c r="F6331" i="19"/>
  <c r="E6331" i="19"/>
  <c r="D6331" i="19"/>
  <c r="C6331" i="19"/>
  <c r="H6330" i="19"/>
  <c r="G6330" i="19"/>
  <c r="F6330" i="19"/>
  <c r="E6330" i="19"/>
  <c r="D6330" i="19"/>
  <c r="C6330" i="19"/>
  <c r="H6329" i="19"/>
  <c r="G6329" i="19"/>
  <c r="F6329" i="19"/>
  <c r="E6329" i="19"/>
  <c r="D6329" i="19"/>
  <c r="C6329" i="19"/>
  <c r="A6329" i="19"/>
  <c r="H6328" i="19"/>
  <c r="G6328" i="19"/>
  <c r="F6328" i="19"/>
  <c r="E6328" i="19"/>
  <c r="D6328" i="19"/>
  <c r="C6328" i="19"/>
  <c r="H6327" i="19"/>
  <c r="G6327" i="19"/>
  <c r="F6327" i="19"/>
  <c r="E6327" i="19"/>
  <c r="D6327" i="19"/>
  <c r="C6327" i="19"/>
  <c r="H6326" i="19"/>
  <c r="G6326" i="19"/>
  <c r="F6326" i="19"/>
  <c r="E6326" i="19"/>
  <c r="D6326" i="19"/>
  <c r="C6326" i="19"/>
  <c r="A6326" i="19" s="1"/>
  <c r="H6325" i="19"/>
  <c r="G6325" i="19"/>
  <c r="F6325" i="19"/>
  <c r="E6325" i="19"/>
  <c r="D6325" i="19"/>
  <c r="A6325" i="19" s="1"/>
  <c r="C6325" i="19"/>
  <c r="H6324" i="19"/>
  <c r="G6324" i="19"/>
  <c r="F6324" i="19"/>
  <c r="E6324" i="19"/>
  <c r="D6324" i="19"/>
  <c r="C6324" i="19"/>
  <c r="H6323" i="19"/>
  <c r="G6323" i="19"/>
  <c r="F6323" i="19"/>
  <c r="E6323" i="19"/>
  <c r="D6323" i="19"/>
  <c r="C6323" i="19"/>
  <c r="A6323" i="19" s="1"/>
  <c r="H6322" i="19"/>
  <c r="G6322" i="19"/>
  <c r="F6322" i="19"/>
  <c r="E6322" i="19"/>
  <c r="D6322" i="19"/>
  <c r="A6322" i="19" s="1"/>
  <c r="C6322" i="19"/>
  <c r="H6321" i="19"/>
  <c r="G6321" i="19"/>
  <c r="F6321" i="19"/>
  <c r="E6321" i="19"/>
  <c r="D6321" i="19"/>
  <c r="A6321" i="19" s="1"/>
  <c r="C6321" i="19"/>
  <c r="H6320" i="19"/>
  <c r="G6320" i="19"/>
  <c r="F6320" i="19"/>
  <c r="E6320" i="19"/>
  <c r="D6320" i="19"/>
  <c r="C6320" i="19"/>
  <c r="A6320" i="19"/>
  <c r="H6319" i="19"/>
  <c r="G6319" i="19"/>
  <c r="F6319" i="19"/>
  <c r="E6319" i="19"/>
  <c r="D6319" i="19"/>
  <c r="C6319" i="19"/>
  <c r="H6318" i="19"/>
  <c r="G6318" i="19"/>
  <c r="F6318" i="19"/>
  <c r="E6318" i="19"/>
  <c r="D6318" i="19"/>
  <c r="C6318" i="19"/>
  <c r="H6317" i="19"/>
  <c r="G6317" i="19"/>
  <c r="F6317" i="19"/>
  <c r="E6317" i="19"/>
  <c r="D6317" i="19"/>
  <c r="C6317" i="19"/>
  <c r="A6317" i="19"/>
  <c r="H6316" i="19"/>
  <c r="G6316" i="19"/>
  <c r="F6316" i="19"/>
  <c r="E6316" i="19"/>
  <c r="D6316" i="19"/>
  <c r="C6316" i="19"/>
  <c r="A6316" i="19"/>
  <c r="H6315" i="19"/>
  <c r="G6315" i="19"/>
  <c r="F6315" i="19"/>
  <c r="E6315" i="19"/>
  <c r="D6315" i="19"/>
  <c r="C6315" i="19"/>
  <c r="H6314" i="19"/>
  <c r="G6314" i="19"/>
  <c r="F6314" i="19"/>
  <c r="E6314" i="19"/>
  <c r="D6314" i="19"/>
  <c r="C6314" i="19"/>
  <c r="A6314" i="19" s="1"/>
  <c r="H6313" i="19"/>
  <c r="G6313" i="19"/>
  <c r="F6313" i="19"/>
  <c r="E6313" i="19"/>
  <c r="D6313" i="19"/>
  <c r="A6313" i="19" s="1"/>
  <c r="C6313" i="19"/>
  <c r="H6312" i="19"/>
  <c r="G6312" i="19"/>
  <c r="F6312" i="19"/>
  <c r="E6312" i="19"/>
  <c r="D6312" i="19"/>
  <c r="A6312" i="19" s="1"/>
  <c r="C6312" i="19"/>
  <c r="H6311" i="19"/>
  <c r="G6311" i="19"/>
  <c r="F6311" i="19"/>
  <c r="E6311" i="19"/>
  <c r="D6311" i="19"/>
  <c r="A6311" i="19" s="1"/>
  <c r="C6311" i="19"/>
  <c r="H6310" i="19"/>
  <c r="G6310" i="19"/>
  <c r="F6310" i="19"/>
  <c r="E6310" i="19"/>
  <c r="D6310" i="19"/>
  <c r="C6310" i="19"/>
  <c r="H6309" i="19"/>
  <c r="G6309" i="19"/>
  <c r="F6309" i="19"/>
  <c r="E6309" i="19"/>
  <c r="D6309" i="19"/>
  <c r="C6309" i="19"/>
  <c r="H6308" i="19"/>
  <c r="G6308" i="19"/>
  <c r="F6308" i="19"/>
  <c r="E6308" i="19"/>
  <c r="D6308" i="19"/>
  <c r="C6308" i="19"/>
  <c r="A6308" i="19" s="1"/>
  <c r="H6307" i="19"/>
  <c r="G6307" i="19"/>
  <c r="F6307" i="19"/>
  <c r="E6307" i="19"/>
  <c r="D6307" i="19"/>
  <c r="C6307" i="19"/>
  <c r="A6307" i="19"/>
  <c r="H6306" i="19"/>
  <c r="G6306" i="19"/>
  <c r="F6306" i="19"/>
  <c r="E6306" i="19"/>
  <c r="D6306" i="19"/>
  <c r="C6306" i="19"/>
  <c r="H6305" i="19"/>
  <c r="G6305" i="19"/>
  <c r="F6305" i="19"/>
  <c r="E6305" i="19"/>
  <c r="D6305" i="19"/>
  <c r="C6305" i="19"/>
  <c r="A6305" i="19"/>
  <c r="H6304" i="19"/>
  <c r="G6304" i="19"/>
  <c r="F6304" i="19"/>
  <c r="E6304" i="19"/>
  <c r="D6304" i="19"/>
  <c r="C6304" i="19"/>
  <c r="H6303" i="19"/>
  <c r="G6303" i="19"/>
  <c r="F6303" i="19"/>
  <c r="E6303" i="19"/>
  <c r="D6303" i="19"/>
  <c r="C6303" i="19"/>
  <c r="H6302" i="19"/>
  <c r="G6302" i="19"/>
  <c r="F6302" i="19"/>
  <c r="E6302" i="19"/>
  <c r="D6302" i="19"/>
  <c r="C6302" i="19"/>
  <c r="A6302" i="19"/>
  <c r="H6301" i="19"/>
  <c r="G6301" i="19"/>
  <c r="F6301" i="19"/>
  <c r="E6301" i="19"/>
  <c r="D6301" i="19"/>
  <c r="C6301" i="19"/>
  <c r="H6300" i="19"/>
  <c r="G6300" i="19"/>
  <c r="F6300" i="19"/>
  <c r="E6300" i="19"/>
  <c r="D6300" i="19"/>
  <c r="C6300" i="19"/>
  <c r="H6299" i="19"/>
  <c r="G6299" i="19"/>
  <c r="F6299" i="19"/>
  <c r="E6299" i="19"/>
  <c r="D6299" i="19"/>
  <c r="C6299" i="19"/>
  <c r="A6299" i="19" s="1"/>
  <c r="H6298" i="19"/>
  <c r="G6298" i="19"/>
  <c r="F6298" i="19"/>
  <c r="E6298" i="19"/>
  <c r="D6298" i="19"/>
  <c r="A6298" i="19" s="1"/>
  <c r="C6298" i="19"/>
  <c r="H6297" i="19"/>
  <c r="G6297" i="19"/>
  <c r="F6297" i="19"/>
  <c r="E6297" i="19"/>
  <c r="D6297" i="19"/>
  <c r="C6297" i="19"/>
  <c r="H6296" i="19"/>
  <c r="G6296" i="19"/>
  <c r="F6296" i="19"/>
  <c r="E6296" i="19"/>
  <c r="D6296" i="19"/>
  <c r="C6296" i="19"/>
  <c r="A6296" i="19" s="1"/>
  <c r="H6295" i="19"/>
  <c r="G6295" i="19"/>
  <c r="F6295" i="19"/>
  <c r="E6295" i="19"/>
  <c r="D6295" i="19"/>
  <c r="A6295" i="19" s="1"/>
  <c r="C6295" i="19"/>
  <c r="H6294" i="19"/>
  <c r="G6294" i="19"/>
  <c r="F6294" i="19"/>
  <c r="E6294" i="19"/>
  <c r="D6294" i="19"/>
  <c r="A6294" i="19" s="1"/>
  <c r="C6294" i="19"/>
  <c r="H6293" i="19"/>
  <c r="G6293" i="19"/>
  <c r="F6293" i="19"/>
  <c r="E6293" i="19"/>
  <c r="D6293" i="19"/>
  <c r="C6293" i="19"/>
  <c r="A6293" i="19"/>
  <c r="H6292" i="19"/>
  <c r="G6292" i="19"/>
  <c r="F6292" i="19"/>
  <c r="E6292" i="19"/>
  <c r="D6292" i="19"/>
  <c r="C6292" i="19"/>
  <c r="H6291" i="19"/>
  <c r="G6291" i="19"/>
  <c r="F6291" i="19"/>
  <c r="E6291" i="19"/>
  <c r="D6291" i="19"/>
  <c r="C6291" i="19"/>
  <c r="H6290" i="19"/>
  <c r="G6290" i="19"/>
  <c r="F6290" i="19"/>
  <c r="E6290" i="19"/>
  <c r="D6290" i="19"/>
  <c r="C6290" i="19"/>
  <c r="A6290" i="19"/>
  <c r="H6289" i="19"/>
  <c r="G6289" i="19"/>
  <c r="F6289" i="19"/>
  <c r="E6289" i="19"/>
  <c r="D6289" i="19"/>
  <c r="C6289" i="19"/>
  <c r="A6289" i="19"/>
  <c r="H6288" i="19"/>
  <c r="G6288" i="19"/>
  <c r="F6288" i="19"/>
  <c r="E6288" i="19"/>
  <c r="D6288" i="19"/>
  <c r="C6288" i="19"/>
  <c r="H6287" i="19"/>
  <c r="G6287" i="19"/>
  <c r="F6287" i="19"/>
  <c r="E6287" i="19"/>
  <c r="D6287" i="19"/>
  <c r="C6287" i="19"/>
  <c r="A6287" i="19" s="1"/>
  <c r="H6286" i="19"/>
  <c r="G6286" i="19"/>
  <c r="F6286" i="19"/>
  <c r="E6286" i="19"/>
  <c r="D6286" i="19"/>
  <c r="A6286" i="19" s="1"/>
  <c r="C6286" i="19"/>
  <c r="H6285" i="19"/>
  <c r="G6285" i="19"/>
  <c r="F6285" i="19"/>
  <c r="E6285" i="19"/>
  <c r="D6285" i="19"/>
  <c r="A6285" i="19" s="1"/>
  <c r="C6285" i="19"/>
  <c r="H6284" i="19"/>
  <c r="G6284" i="19"/>
  <c r="F6284" i="19"/>
  <c r="E6284" i="19"/>
  <c r="D6284" i="19"/>
  <c r="A6284" i="19" s="1"/>
  <c r="C6284" i="19"/>
  <c r="H6283" i="19"/>
  <c r="G6283" i="19"/>
  <c r="F6283" i="19"/>
  <c r="E6283" i="19"/>
  <c r="D6283" i="19"/>
  <c r="C6283" i="19"/>
  <c r="H6282" i="19"/>
  <c r="G6282" i="19"/>
  <c r="F6282" i="19"/>
  <c r="E6282" i="19"/>
  <c r="D6282" i="19"/>
  <c r="C6282" i="19"/>
  <c r="H6281" i="19"/>
  <c r="G6281" i="19"/>
  <c r="F6281" i="19"/>
  <c r="E6281" i="19"/>
  <c r="D6281" i="19"/>
  <c r="C6281" i="19"/>
  <c r="A6281" i="19" s="1"/>
  <c r="H6280" i="19"/>
  <c r="G6280" i="19"/>
  <c r="F6280" i="19"/>
  <c r="E6280" i="19"/>
  <c r="D6280" i="19"/>
  <c r="C6280" i="19"/>
  <c r="A6280" i="19"/>
  <c r="H6279" i="19"/>
  <c r="G6279" i="19"/>
  <c r="F6279" i="19"/>
  <c r="E6279" i="19"/>
  <c r="D6279" i="19"/>
  <c r="C6279" i="19"/>
  <c r="H6278" i="19"/>
  <c r="G6278" i="19"/>
  <c r="F6278" i="19"/>
  <c r="E6278" i="19"/>
  <c r="D6278" i="19"/>
  <c r="C6278" i="19"/>
  <c r="A6278" i="19"/>
  <c r="H6277" i="19"/>
  <c r="G6277" i="19"/>
  <c r="F6277" i="19"/>
  <c r="E6277" i="19"/>
  <c r="D6277" i="19"/>
  <c r="C6277" i="19"/>
  <c r="H6276" i="19"/>
  <c r="G6276" i="19"/>
  <c r="F6276" i="19"/>
  <c r="E6276" i="19"/>
  <c r="D6276" i="19"/>
  <c r="C6276" i="19"/>
  <c r="H6275" i="19"/>
  <c r="G6275" i="19"/>
  <c r="F6275" i="19"/>
  <c r="E6275" i="19"/>
  <c r="D6275" i="19"/>
  <c r="C6275" i="19"/>
  <c r="A6275" i="19"/>
  <c r="H6274" i="19"/>
  <c r="G6274" i="19"/>
  <c r="F6274" i="19"/>
  <c r="E6274" i="19"/>
  <c r="D6274" i="19"/>
  <c r="C6274" i="19"/>
  <c r="H6273" i="19"/>
  <c r="G6273" i="19"/>
  <c r="F6273" i="19"/>
  <c r="E6273" i="19"/>
  <c r="D6273" i="19"/>
  <c r="C6273" i="19"/>
  <c r="H6272" i="19"/>
  <c r="G6272" i="19"/>
  <c r="F6272" i="19"/>
  <c r="E6272" i="19"/>
  <c r="D6272" i="19"/>
  <c r="C6272" i="19"/>
  <c r="A6272" i="19" s="1"/>
  <c r="H6271" i="19"/>
  <c r="G6271" i="19"/>
  <c r="F6271" i="19"/>
  <c r="E6271" i="19"/>
  <c r="D6271" i="19"/>
  <c r="A6271" i="19" s="1"/>
  <c r="C6271" i="19"/>
  <c r="H6270" i="19"/>
  <c r="G6270" i="19"/>
  <c r="F6270" i="19"/>
  <c r="E6270" i="19"/>
  <c r="D6270" i="19"/>
  <c r="C6270" i="19"/>
  <c r="H6269" i="19"/>
  <c r="G6269" i="19"/>
  <c r="F6269" i="19"/>
  <c r="E6269" i="19"/>
  <c r="D6269" i="19"/>
  <c r="C6269" i="19"/>
  <c r="A6269" i="19" s="1"/>
  <c r="H6268" i="19"/>
  <c r="G6268" i="19"/>
  <c r="F6268" i="19"/>
  <c r="E6268" i="19"/>
  <c r="D6268" i="19"/>
  <c r="A6268" i="19" s="1"/>
  <c r="C6268" i="19"/>
  <c r="H6267" i="19"/>
  <c r="G6267" i="19"/>
  <c r="F6267" i="19"/>
  <c r="E6267" i="19"/>
  <c r="D6267" i="19"/>
  <c r="A6267" i="19" s="1"/>
  <c r="C6267" i="19"/>
  <c r="H6266" i="19"/>
  <c r="G6266" i="19"/>
  <c r="F6266" i="19"/>
  <c r="E6266" i="19"/>
  <c r="D6266" i="19"/>
  <c r="A6266" i="19" s="1"/>
  <c r="C6266" i="19"/>
  <c r="H6265" i="19"/>
  <c r="G6265" i="19"/>
  <c r="F6265" i="19"/>
  <c r="E6265" i="19"/>
  <c r="D6265" i="19"/>
  <c r="C6265" i="19"/>
  <c r="H6264" i="19"/>
  <c r="G6264" i="19"/>
  <c r="F6264" i="19"/>
  <c r="E6264" i="19"/>
  <c r="D6264" i="19"/>
  <c r="C6264" i="19"/>
  <c r="H6263" i="19"/>
  <c r="G6263" i="19"/>
  <c r="F6263" i="19"/>
  <c r="E6263" i="19"/>
  <c r="D6263" i="19"/>
  <c r="C6263" i="19"/>
  <c r="A6263" i="19"/>
  <c r="H6262" i="19"/>
  <c r="G6262" i="19"/>
  <c r="F6262" i="19"/>
  <c r="E6262" i="19"/>
  <c r="D6262" i="19"/>
  <c r="C6262" i="19"/>
  <c r="A6262" i="19"/>
  <c r="H6261" i="19"/>
  <c r="G6261" i="19"/>
  <c r="F6261" i="19"/>
  <c r="E6261" i="19"/>
  <c r="D6261" i="19"/>
  <c r="C6261" i="19"/>
  <c r="H6260" i="19"/>
  <c r="G6260" i="19"/>
  <c r="F6260" i="19"/>
  <c r="E6260" i="19"/>
  <c r="D6260" i="19"/>
  <c r="C6260" i="19"/>
  <c r="A6260" i="19" s="1"/>
  <c r="H6259" i="19"/>
  <c r="G6259" i="19"/>
  <c r="F6259" i="19"/>
  <c r="E6259" i="19"/>
  <c r="D6259" i="19"/>
  <c r="A6259" i="19" s="1"/>
  <c r="C6259" i="19"/>
  <c r="H6258" i="19"/>
  <c r="G6258" i="19"/>
  <c r="F6258" i="19"/>
  <c r="E6258" i="19"/>
  <c r="D6258" i="19"/>
  <c r="A6258" i="19" s="1"/>
  <c r="C6258" i="19"/>
  <c r="H6257" i="19"/>
  <c r="G6257" i="19"/>
  <c r="F6257" i="19"/>
  <c r="E6257" i="19"/>
  <c r="D6257" i="19"/>
  <c r="A6257" i="19" s="1"/>
  <c r="C6257" i="19"/>
  <c r="H6256" i="19"/>
  <c r="G6256" i="19"/>
  <c r="F6256" i="19"/>
  <c r="E6256" i="19"/>
  <c r="D6256" i="19"/>
  <c r="C6256" i="19"/>
  <c r="H6255" i="19"/>
  <c r="G6255" i="19"/>
  <c r="F6255" i="19"/>
  <c r="E6255" i="19"/>
  <c r="D6255" i="19"/>
  <c r="C6255" i="19"/>
  <c r="H6254" i="19"/>
  <c r="G6254" i="19"/>
  <c r="F6254" i="19"/>
  <c r="E6254" i="19"/>
  <c r="D6254" i="19"/>
  <c r="C6254" i="19"/>
  <c r="A6254" i="19" s="1"/>
  <c r="H6253" i="19"/>
  <c r="G6253" i="19"/>
  <c r="F6253" i="19"/>
  <c r="E6253" i="19"/>
  <c r="D6253" i="19"/>
  <c r="C6253" i="19"/>
  <c r="A6253" i="19"/>
  <c r="H6252" i="19"/>
  <c r="G6252" i="19"/>
  <c r="F6252" i="19"/>
  <c r="E6252" i="19"/>
  <c r="D6252" i="19"/>
  <c r="C6252" i="19"/>
  <c r="H6251" i="19"/>
  <c r="G6251" i="19"/>
  <c r="F6251" i="19"/>
  <c r="E6251" i="19"/>
  <c r="D6251" i="19"/>
  <c r="C6251" i="19"/>
  <c r="A6251" i="19"/>
  <c r="H6250" i="19"/>
  <c r="G6250" i="19"/>
  <c r="F6250" i="19"/>
  <c r="E6250" i="19"/>
  <c r="D6250" i="19"/>
  <c r="C6250" i="19"/>
  <c r="H6249" i="19"/>
  <c r="G6249" i="19"/>
  <c r="F6249" i="19"/>
  <c r="E6249" i="19"/>
  <c r="D6249" i="19"/>
  <c r="C6249" i="19"/>
  <c r="H6248" i="19"/>
  <c r="G6248" i="19"/>
  <c r="F6248" i="19"/>
  <c r="E6248" i="19"/>
  <c r="D6248" i="19"/>
  <c r="C6248" i="19"/>
  <c r="A6248" i="19"/>
  <c r="H6247" i="19"/>
  <c r="G6247" i="19"/>
  <c r="F6247" i="19"/>
  <c r="E6247" i="19"/>
  <c r="D6247" i="19"/>
  <c r="C6247" i="19"/>
  <c r="H6246" i="19"/>
  <c r="G6246" i="19"/>
  <c r="F6246" i="19"/>
  <c r="E6246" i="19"/>
  <c r="D6246" i="19"/>
  <c r="C6246" i="19"/>
  <c r="H6245" i="19"/>
  <c r="G6245" i="19"/>
  <c r="F6245" i="19"/>
  <c r="E6245" i="19"/>
  <c r="D6245" i="19"/>
  <c r="C6245" i="19"/>
  <c r="A6245" i="19" s="1"/>
  <c r="H6244" i="19"/>
  <c r="G6244" i="19"/>
  <c r="F6244" i="19"/>
  <c r="E6244" i="19"/>
  <c r="D6244" i="19"/>
  <c r="A6244" i="19" s="1"/>
  <c r="C6244" i="19"/>
  <c r="H6243" i="19"/>
  <c r="G6243" i="19"/>
  <c r="F6243" i="19"/>
  <c r="E6243" i="19"/>
  <c r="D6243" i="19"/>
  <c r="C6243" i="19"/>
  <c r="H6242" i="19"/>
  <c r="G6242" i="19"/>
  <c r="F6242" i="19"/>
  <c r="E6242" i="19"/>
  <c r="D6242" i="19"/>
  <c r="C6242" i="19"/>
  <c r="H6241" i="19"/>
  <c r="G6241" i="19"/>
  <c r="F6241" i="19"/>
  <c r="E6241" i="19"/>
  <c r="D6241" i="19"/>
  <c r="A6241" i="19" s="1"/>
  <c r="C6241" i="19"/>
  <c r="H6240" i="19"/>
  <c r="G6240" i="19"/>
  <c r="F6240" i="19"/>
  <c r="E6240" i="19"/>
  <c r="D6240" i="19"/>
  <c r="A6240" i="19" s="1"/>
  <c r="C6240" i="19"/>
  <c r="H6239" i="19"/>
  <c r="G6239" i="19"/>
  <c r="F6239" i="19"/>
  <c r="E6239" i="19"/>
  <c r="D6239" i="19"/>
  <c r="A6239" i="19" s="1"/>
  <c r="C6239" i="19"/>
  <c r="H6238" i="19"/>
  <c r="G6238" i="19"/>
  <c r="F6238" i="19"/>
  <c r="E6238" i="19"/>
  <c r="D6238" i="19"/>
  <c r="C6238" i="19"/>
  <c r="H6237" i="19"/>
  <c r="G6237" i="19"/>
  <c r="F6237" i="19"/>
  <c r="E6237" i="19"/>
  <c r="D6237" i="19"/>
  <c r="C6237" i="19"/>
  <c r="H6236" i="19"/>
  <c r="G6236" i="19"/>
  <c r="F6236" i="19"/>
  <c r="E6236" i="19"/>
  <c r="D6236" i="19"/>
  <c r="C6236" i="19"/>
  <c r="A6236" i="19"/>
  <c r="H6235" i="19"/>
  <c r="G6235" i="19"/>
  <c r="F6235" i="19"/>
  <c r="E6235" i="19"/>
  <c r="D6235" i="19"/>
  <c r="C6235" i="19"/>
  <c r="A6235" i="19"/>
  <c r="H6234" i="19"/>
  <c r="G6234" i="19"/>
  <c r="F6234" i="19"/>
  <c r="E6234" i="19"/>
  <c r="D6234" i="19"/>
  <c r="C6234" i="19"/>
  <c r="H6233" i="19"/>
  <c r="G6233" i="19"/>
  <c r="F6233" i="19"/>
  <c r="E6233" i="19"/>
  <c r="D6233" i="19"/>
  <c r="C6233" i="19"/>
  <c r="A6233" i="19" s="1"/>
  <c r="H6232" i="19"/>
  <c r="G6232" i="19"/>
  <c r="F6232" i="19"/>
  <c r="E6232" i="19"/>
  <c r="D6232" i="19"/>
  <c r="A6232" i="19" s="1"/>
  <c r="C6232" i="19"/>
  <c r="H6231" i="19"/>
  <c r="G6231" i="19"/>
  <c r="F6231" i="19"/>
  <c r="E6231" i="19"/>
  <c r="D6231" i="19"/>
  <c r="A6231" i="19" s="1"/>
  <c r="C6231" i="19"/>
  <c r="H6230" i="19"/>
  <c r="G6230" i="19"/>
  <c r="F6230" i="19"/>
  <c r="E6230" i="19"/>
  <c r="D6230" i="19"/>
  <c r="A6230" i="19" s="1"/>
  <c r="C6230" i="19"/>
  <c r="H6229" i="19"/>
  <c r="G6229" i="19"/>
  <c r="F6229" i="19"/>
  <c r="E6229" i="19"/>
  <c r="D6229" i="19"/>
  <c r="C6229" i="19"/>
  <c r="H6228" i="19"/>
  <c r="G6228" i="19"/>
  <c r="F6228" i="19"/>
  <c r="E6228" i="19"/>
  <c r="D6228" i="19"/>
  <c r="C6228" i="19"/>
  <c r="H6227" i="19"/>
  <c r="G6227" i="19"/>
  <c r="F6227" i="19"/>
  <c r="E6227" i="19"/>
  <c r="D6227" i="19"/>
  <c r="C6227" i="19"/>
  <c r="A6227" i="19" s="1"/>
  <c r="H6226" i="19"/>
  <c r="G6226" i="19"/>
  <c r="F6226" i="19"/>
  <c r="E6226" i="19"/>
  <c r="D6226" i="19"/>
  <c r="A6226" i="19" s="1"/>
  <c r="C6226" i="19"/>
  <c r="H6225" i="19"/>
  <c r="G6225" i="19"/>
  <c r="F6225" i="19"/>
  <c r="E6225" i="19"/>
  <c r="D6225" i="19"/>
  <c r="C6225" i="19"/>
  <c r="H6224" i="19"/>
  <c r="G6224" i="19"/>
  <c r="F6224" i="19"/>
  <c r="E6224" i="19"/>
  <c r="D6224" i="19"/>
  <c r="C6224" i="19"/>
  <c r="A6224" i="19"/>
  <c r="H6223" i="19"/>
  <c r="G6223" i="19"/>
  <c r="F6223" i="19"/>
  <c r="E6223" i="19"/>
  <c r="D6223" i="19"/>
  <c r="C6223" i="19"/>
  <c r="H6222" i="19"/>
  <c r="G6222" i="19"/>
  <c r="F6222" i="19"/>
  <c r="E6222" i="19"/>
  <c r="D6222" i="19"/>
  <c r="C6222" i="19"/>
  <c r="H6221" i="19"/>
  <c r="G6221" i="19"/>
  <c r="F6221" i="19"/>
  <c r="E6221" i="19"/>
  <c r="D6221" i="19"/>
  <c r="C6221" i="19"/>
  <c r="A6221" i="19"/>
  <c r="H6220" i="19"/>
  <c r="G6220" i="19"/>
  <c r="F6220" i="19"/>
  <c r="E6220" i="19"/>
  <c r="D6220" i="19"/>
  <c r="C6220" i="19"/>
  <c r="H6219" i="19"/>
  <c r="G6219" i="19"/>
  <c r="F6219" i="19"/>
  <c r="E6219" i="19"/>
  <c r="D6219" i="19"/>
  <c r="C6219" i="19"/>
  <c r="H6218" i="19"/>
  <c r="G6218" i="19"/>
  <c r="F6218" i="19"/>
  <c r="E6218" i="19"/>
  <c r="D6218" i="19"/>
  <c r="C6218" i="19"/>
  <c r="A6218" i="19" s="1"/>
  <c r="H6217" i="19"/>
  <c r="G6217" i="19"/>
  <c r="F6217" i="19"/>
  <c r="E6217" i="19"/>
  <c r="D6217" i="19"/>
  <c r="A6217" i="19" s="1"/>
  <c r="C6217" i="19"/>
  <c r="H6216" i="19"/>
  <c r="G6216" i="19"/>
  <c r="F6216" i="19"/>
  <c r="E6216" i="19"/>
  <c r="D6216" i="19"/>
  <c r="C6216" i="19"/>
  <c r="H6215" i="19"/>
  <c r="G6215" i="19"/>
  <c r="F6215" i="19"/>
  <c r="E6215" i="19"/>
  <c r="D6215" i="19"/>
  <c r="C6215" i="19"/>
  <c r="A6215" i="19" s="1"/>
  <c r="H6214" i="19"/>
  <c r="G6214" i="19"/>
  <c r="F6214" i="19"/>
  <c r="E6214" i="19"/>
  <c r="D6214" i="19"/>
  <c r="A6214" i="19" s="1"/>
  <c r="C6214" i="19"/>
  <c r="H6213" i="19"/>
  <c r="G6213" i="19"/>
  <c r="F6213" i="19"/>
  <c r="E6213" i="19"/>
  <c r="D6213" i="19"/>
  <c r="A6213" i="19" s="1"/>
  <c r="C6213" i="19"/>
  <c r="H6212" i="19"/>
  <c r="G6212" i="19"/>
  <c r="F6212" i="19"/>
  <c r="E6212" i="19"/>
  <c r="D6212" i="19"/>
  <c r="A6212" i="19" s="1"/>
  <c r="C6212" i="19"/>
  <c r="H6211" i="19"/>
  <c r="G6211" i="19"/>
  <c r="F6211" i="19"/>
  <c r="E6211" i="19"/>
  <c r="D6211" i="19"/>
  <c r="C6211" i="19"/>
  <c r="H6210" i="19"/>
  <c r="G6210" i="19"/>
  <c r="F6210" i="19"/>
  <c r="E6210" i="19"/>
  <c r="D6210" i="19"/>
  <c r="C6210" i="19"/>
  <c r="H6209" i="19"/>
  <c r="G6209" i="19"/>
  <c r="F6209" i="19"/>
  <c r="E6209" i="19"/>
  <c r="D6209" i="19"/>
  <c r="C6209" i="19"/>
  <c r="A6209" i="19"/>
  <c r="H6208" i="19"/>
  <c r="G6208" i="19"/>
  <c r="F6208" i="19"/>
  <c r="E6208" i="19"/>
  <c r="D6208" i="19"/>
  <c r="C6208" i="19"/>
  <c r="A6208" i="19"/>
  <c r="H6207" i="19"/>
  <c r="G6207" i="19"/>
  <c r="F6207" i="19"/>
  <c r="E6207" i="19"/>
  <c r="D6207" i="19"/>
  <c r="C6207" i="19"/>
  <c r="H6206" i="19"/>
  <c r="G6206" i="19"/>
  <c r="F6206" i="19"/>
  <c r="E6206" i="19"/>
  <c r="D6206" i="19"/>
  <c r="C6206" i="19"/>
  <c r="A6206" i="19" s="1"/>
  <c r="H6205" i="19"/>
  <c r="G6205" i="19"/>
  <c r="F6205" i="19"/>
  <c r="E6205" i="19"/>
  <c r="D6205" i="19"/>
  <c r="A6205" i="19" s="1"/>
  <c r="C6205" i="19"/>
  <c r="H6204" i="19"/>
  <c r="G6204" i="19"/>
  <c r="F6204" i="19"/>
  <c r="E6204" i="19"/>
  <c r="D6204" i="19"/>
  <c r="A6204" i="19" s="1"/>
  <c r="C6204" i="19"/>
  <c r="H6203" i="19"/>
  <c r="G6203" i="19"/>
  <c r="F6203" i="19"/>
  <c r="E6203" i="19"/>
  <c r="D6203" i="19"/>
  <c r="A6203" i="19" s="1"/>
  <c r="C6203" i="19"/>
  <c r="H6202" i="19"/>
  <c r="G6202" i="19"/>
  <c r="F6202" i="19"/>
  <c r="E6202" i="19"/>
  <c r="D6202" i="19"/>
  <c r="C6202" i="19"/>
  <c r="H6201" i="19"/>
  <c r="G6201" i="19"/>
  <c r="F6201" i="19"/>
  <c r="E6201" i="19"/>
  <c r="D6201" i="19"/>
  <c r="C6201" i="19"/>
  <c r="H6200" i="19"/>
  <c r="G6200" i="19"/>
  <c r="F6200" i="19"/>
  <c r="E6200" i="19"/>
  <c r="D6200" i="19"/>
  <c r="C6200" i="19"/>
  <c r="H6199" i="19"/>
  <c r="G6199" i="19"/>
  <c r="F6199" i="19"/>
  <c r="E6199" i="19"/>
  <c r="D6199" i="19"/>
  <c r="A6199" i="19" s="1"/>
  <c r="C6199" i="19"/>
  <c r="H6198" i="19"/>
  <c r="G6198" i="19"/>
  <c r="F6198" i="19"/>
  <c r="E6198" i="19"/>
  <c r="D6198" i="19"/>
  <c r="C6198" i="19"/>
  <c r="H6197" i="19"/>
  <c r="G6197" i="19"/>
  <c r="F6197" i="19"/>
  <c r="E6197" i="19"/>
  <c r="D6197" i="19"/>
  <c r="C6197" i="19"/>
  <c r="A6197" i="19"/>
  <c r="H6196" i="19"/>
  <c r="G6196" i="19"/>
  <c r="F6196" i="19"/>
  <c r="E6196" i="19"/>
  <c r="D6196" i="19"/>
  <c r="C6196" i="19"/>
  <c r="H6195" i="19"/>
  <c r="G6195" i="19"/>
  <c r="F6195" i="19"/>
  <c r="E6195" i="19"/>
  <c r="D6195" i="19"/>
  <c r="C6195" i="19"/>
  <c r="H6194" i="19"/>
  <c r="G6194" i="19"/>
  <c r="F6194" i="19"/>
  <c r="E6194" i="19"/>
  <c r="D6194" i="19"/>
  <c r="C6194" i="19"/>
  <c r="A6194" i="19"/>
  <c r="H6193" i="19"/>
  <c r="G6193" i="19"/>
  <c r="F6193" i="19"/>
  <c r="E6193" i="19"/>
  <c r="D6193" i="19"/>
  <c r="C6193" i="19"/>
  <c r="H6192" i="19"/>
  <c r="G6192" i="19"/>
  <c r="F6192" i="19"/>
  <c r="E6192" i="19"/>
  <c r="D6192" i="19"/>
  <c r="C6192" i="19"/>
  <c r="H6191" i="19"/>
  <c r="G6191" i="19"/>
  <c r="F6191" i="19"/>
  <c r="E6191" i="19"/>
  <c r="D6191" i="19"/>
  <c r="C6191" i="19"/>
  <c r="A6191" i="19" s="1"/>
  <c r="H6190" i="19"/>
  <c r="G6190" i="19"/>
  <c r="F6190" i="19"/>
  <c r="E6190" i="19"/>
  <c r="D6190" i="19"/>
  <c r="A6190" i="19" s="1"/>
  <c r="C6190" i="19"/>
  <c r="H6189" i="19"/>
  <c r="G6189" i="19"/>
  <c r="F6189" i="19"/>
  <c r="E6189" i="19"/>
  <c r="D6189" i="19"/>
  <c r="C6189" i="19"/>
  <c r="H6188" i="19"/>
  <c r="G6188" i="19"/>
  <c r="F6188" i="19"/>
  <c r="E6188" i="19"/>
  <c r="D6188" i="19"/>
  <c r="C6188" i="19"/>
  <c r="A6188" i="19" s="1"/>
  <c r="H6187" i="19"/>
  <c r="G6187" i="19"/>
  <c r="F6187" i="19"/>
  <c r="E6187" i="19"/>
  <c r="D6187" i="19"/>
  <c r="A6187" i="19" s="1"/>
  <c r="C6187" i="19"/>
  <c r="H6186" i="19"/>
  <c r="G6186" i="19"/>
  <c r="F6186" i="19"/>
  <c r="E6186" i="19"/>
  <c r="D6186" i="19"/>
  <c r="A6186" i="19" s="1"/>
  <c r="C6186" i="19"/>
  <c r="H6185" i="19"/>
  <c r="G6185" i="19"/>
  <c r="F6185" i="19"/>
  <c r="E6185" i="19"/>
  <c r="D6185" i="19"/>
  <c r="A6185" i="19" s="1"/>
  <c r="C6185" i="19"/>
  <c r="H6184" i="19"/>
  <c r="G6184" i="19"/>
  <c r="F6184" i="19"/>
  <c r="E6184" i="19"/>
  <c r="D6184" i="19"/>
  <c r="C6184" i="19"/>
  <c r="H6183" i="19"/>
  <c r="G6183" i="19"/>
  <c r="F6183" i="19"/>
  <c r="E6183" i="19"/>
  <c r="D6183" i="19"/>
  <c r="C6183" i="19"/>
  <c r="H6182" i="19"/>
  <c r="G6182" i="19"/>
  <c r="F6182" i="19"/>
  <c r="E6182" i="19"/>
  <c r="D6182" i="19"/>
  <c r="C6182" i="19"/>
  <c r="A6182" i="19"/>
  <c r="H6181" i="19"/>
  <c r="G6181" i="19"/>
  <c r="F6181" i="19"/>
  <c r="E6181" i="19"/>
  <c r="D6181" i="19"/>
  <c r="C6181" i="19"/>
  <c r="A6181" i="19"/>
  <c r="H6180" i="19"/>
  <c r="G6180" i="19"/>
  <c r="F6180" i="19"/>
  <c r="E6180" i="19"/>
  <c r="D6180" i="19"/>
  <c r="C6180" i="19"/>
  <c r="H6179" i="19"/>
  <c r="G6179" i="19"/>
  <c r="F6179" i="19"/>
  <c r="E6179" i="19"/>
  <c r="D6179" i="19"/>
  <c r="C6179" i="19"/>
  <c r="A6179" i="19" s="1"/>
  <c r="H6178" i="19"/>
  <c r="G6178" i="19"/>
  <c r="F6178" i="19"/>
  <c r="E6178" i="19"/>
  <c r="D6178" i="19"/>
  <c r="A6178" i="19" s="1"/>
  <c r="C6178" i="19"/>
  <c r="H6177" i="19"/>
  <c r="G6177" i="19"/>
  <c r="F6177" i="19"/>
  <c r="E6177" i="19"/>
  <c r="D6177" i="19"/>
  <c r="A6177" i="19" s="1"/>
  <c r="C6177" i="19"/>
  <c r="H6176" i="19"/>
  <c r="G6176" i="19"/>
  <c r="F6176" i="19"/>
  <c r="E6176" i="19"/>
  <c r="D6176" i="19"/>
  <c r="A6176" i="19" s="1"/>
  <c r="C6176" i="19"/>
  <c r="H6175" i="19"/>
  <c r="G6175" i="19"/>
  <c r="F6175" i="19"/>
  <c r="E6175" i="19"/>
  <c r="D6175" i="19"/>
  <c r="C6175" i="19"/>
  <c r="H6174" i="19"/>
  <c r="G6174" i="19"/>
  <c r="F6174" i="19"/>
  <c r="E6174" i="19"/>
  <c r="D6174" i="19"/>
  <c r="C6174" i="19"/>
  <c r="H6173" i="19"/>
  <c r="G6173" i="19"/>
  <c r="F6173" i="19"/>
  <c r="E6173" i="19"/>
  <c r="D6173" i="19"/>
  <c r="C6173" i="19"/>
  <c r="A6173" i="19" s="1"/>
  <c r="H6172" i="19"/>
  <c r="G6172" i="19"/>
  <c r="F6172" i="19"/>
  <c r="E6172" i="19"/>
  <c r="D6172" i="19"/>
  <c r="A6172" i="19" s="1"/>
  <c r="C6172" i="19"/>
  <c r="H6171" i="19"/>
  <c r="G6171" i="19"/>
  <c r="F6171" i="19"/>
  <c r="E6171" i="19"/>
  <c r="D6171" i="19"/>
  <c r="C6171" i="19"/>
  <c r="H6170" i="19"/>
  <c r="G6170" i="19"/>
  <c r="F6170" i="19"/>
  <c r="E6170" i="19"/>
  <c r="D6170" i="19"/>
  <c r="C6170" i="19"/>
  <c r="A6170" i="19"/>
  <c r="H6169" i="19"/>
  <c r="G6169" i="19"/>
  <c r="F6169" i="19"/>
  <c r="E6169" i="19"/>
  <c r="D6169" i="19"/>
  <c r="C6169" i="19"/>
  <c r="H6168" i="19"/>
  <c r="G6168" i="19"/>
  <c r="F6168" i="19"/>
  <c r="E6168" i="19"/>
  <c r="D6168" i="19"/>
  <c r="C6168" i="19"/>
  <c r="H6167" i="19"/>
  <c r="G6167" i="19"/>
  <c r="F6167" i="19"/>
  <c r="E6167" i="19"/>
  <c r="D6167" i="19"/>
  <c r="C6167" i="19"/>
  <c r="A6167" i="19"/>
  <c r="H6166" i="19"/>
  <c r="G6166" i="19"/>
  <c r="F6166" i="19"/>
  <c r="E6166" i="19"/>
  <c r="D6166" i="19"/>
  <c r="C6166" i="19"/>
  <c r="H6165" i="19"/>
  <c r="G6165" i="19"/>
  <c r="F6165" i="19"/>
  <c r="E6165" i="19"/>
  <c r="D6165" i="19"/>
  <c r="C6165" i="19"/>
  <c r="H6164" i="19"/>
  <c r="G6164" i="19"/>
  <c r="F6164" i="19"/>
  <c r="E6164" i="19"/>
  <c r="D6164" i="19"/>
  <c r="C6164" i="19"/>
  <c r="A6164" i="19" s="1"/>
  <c r="H6163" i="19"/>
  <c r="G6163" i="19"/>
  <c r="F6163" i="19"/>
  <c r="E6163" i="19"/>
  <c r="D6163" i="19"/>
  <c r="A6163" i="19" s="1"/>
  <c r="C6163" i="19"/>
  <c r="H6162" i="19"/>
  <c r="G6162" i="19"/>
  <c r="F6162" i="19"/>
  <c r="E6162" i="19"/>
  <c r="D6162" i="19"/>
  <c r="C6162" i="19"/>
  <c r="H6161" i="19"/>
  <c r="G6161" i="19"/>
  <c r="F6161" i="19"/>
  <c r="E6161" i="19"/>
  <c r="D6161" i="19"/>
  <c r="C6161" i="19"/>
  <c r="H6160" i="19"/>
  <c r="G6160" i="19"/>
  <c r="F6160" i="19"/>
  <c r="E6160" i="19"/>
  <c r="D6160" i="19"/>
  <c r="A6160" i="19" s="1"/>
  <c r="C6160" i="19"/>
  <c r="H6159" i="19"/>
  <c r="G6159" i="19"/>
  <c r="F6159" i="19"/>
  <c r="E6159" i="19"/>
  <c r="D6159" i="19"/>
  <c r="A6159" i="19" s="1"/>
  <c r="C6159" i="19"/>
  <c r="H6158" i="19"/>
  <c r="G6158" i="19"/>
  <c r="F6158" i="19"/>
  <c r="E6158" i="19"/>
  <c r="D6158" i="19"/>
  <c r="A6158" i="19" s="1"/>
  <c r="C6158" i="19"/>
  <c r="H6157" i="19"/>
  <c r="G6157" i="19"/>
  <c r="F6157" i="19"/>
  <c r="E6157" i="19"/>
  <c r="D6157" i="19"/>
  <c r="C6157" i="19"/>
  <c r="H6156" i="19"/>
  <c r="G6156" i="19"/>
  <c r="F6156" i="19"/>
  <c r="E6156" i="19"/>
  <c r="D6156" i="19"/>
  <c r="C6156" i="19"/>
  <c r="H6155" i="19"/>
  <c r="G6155" i="19"/>
  <c r="F6155" i="19"/>
  <c r="E6155" i="19"/>
  <c r="D6155" i="19"/>
  <c r="C6155" i="19"/>
  <c r="A6155" i="19"/>
  <c r="H6154" i="19"/>
  <c r="G6154" i="19"/>
  <c r="F6154" i="19"/>
  <c r="E6154" i="19"/>
  <c r="D6154" i="19"/>
  <c r="C6154" i="19"/>
  <c r="A6154" i="19"/>
  <c r="H6153" i="19"/>
  <c r="G6153" i="19"/>
  <c r="F6153" i="19"/>
  <c r="E6153" i="19"/>
  <c r="D6153" i="19"/>
  <c r="C6153" i="19"/>
  <c r="H6152" i="19"/>
  <c r="G6152" i="19"/>
  <c r="F6152" i="19"/>
  <c r="E6152" i="19"/>
  <c r="D6152" i="19"/>
  <c r="C6152" i="19"/>
  <c r="A6152" i="19" s="1"/>
  <c r="H6151" i="19"/>
  <c r="G6151" i="19"/>
  <c r="F6151" i="19"/>
  <c r="E6151" i="19"/>
  <c r="D6151" i="19"/>
  <c r="A6151" i="19" s="1"/>
  <c r="C6151" i="19"/>
  <c r="H6150" i="19"/>
  <c r="G6150" i="19"/>
  <c r="F6150" i="19"/>
  <c r="E6150" i="19"/>
  <c r="D6150" i="19"/>
  <c r="A6150" i="19" s="1"/>
  <c r="C6150" i="19"/>
  <c r="H6149" i="19"/>
  <c r="G6149" i="19"/>
  <c r="F6149" i="19"/>
  <c r="E6149" i="19"/>
  <c r="D6149" i="19"/>
  <c r="A6149" i="19" s="1"/>
  <c r="C6149" i="19"/>
  <c r="H6148" i="19"/>
  <c r="G6148" i="19"/>
  <c r="F6148" i="19"/>
  <c r="E6148" i="19"/>
  <c r="D6148" i="19"/>
  <c r="C6148" i="19"/>
  <c r="H6147" i="19"/>
  <c r="G6147" i="19"/>
  <c r="F6147" i="19"/>
  <c r="E6147" i="19"/>
  <c r="D6147" i="19"/>
  <c r="C6147" i="19"/>
  <c r="H6146" i="19"/>
  <c r="G6146" i="19"/>
  <c r="F6146" i="19"/>
  <c r="E6146" i="19"/>
  <c r="D6146" i="19"/>
  <c r="C6146" i="19"/>
  <c r="A6146" i="19" s="1"/>
  <c r="H6145" i="19"/>
  <c r="G6145" i="19"/>
  <c r="F6145" i="19"/>
  <c r="E6145" i="19"/>
  <c r="D6145" i="19"/>
  <c r="A6145" i="19" s="1"/>
  <c r="C6145" i="19"/>
  <c r="H6144" i="19"/>
  <c r="G6144" i="19"/>
  <c r="F6144" i="19"/>
  <c r="E6144" i="19"/>
  <c r="D6144" i="19"/>
  <c r="C6144" i="19"/>
  <c r="H6143" i="19"/>
  <c r="G6143" i="19"/>
  <c r="F6143" i="19"/>
  <c r="E6143" i="19"/>
  <c r="D6143" i="19"/>
  <c r="C6143" i="19"/>
  <c r="A6143" i="19"/>
  <c r="H6142" i="19"/>
  <c r="G6142" i="19"/>
  <c r="F6142" i="19"/>
  <c r="E6142" i="19"/>
  <c r="D6142" i="19"/>
  <c r="C6142" i="19"/>
  <c r="H6141" i="19"/>
  <c r="G6141" i="19"/>
  <c r="F6141" i="19"/>
  <c r="E6141" i="19"/>
  <c r="D6141" i="19"/>
  <c r="C6141" i="19"/>
  <c r="H6140" i="19"/>
  <c r="G6140" i="19"/>
  <c r="F6140" i="19"/>
  <c r="E6140" i="19"/>
  <c r="D6140" i="19"/>
  <c r="C6140" i="19"/>
  <c r="A6140" i="19"/>
  <c r="H6139" i="19"/>
  <c r="G6139" i="19"/>
  <c r="F6139" i="19"/>
  <c r="E6139" i="19"/>
  <c r="D6139" i="19"/>
  <c r="C6139" i="19"/>
  <c r="H6138" i="19"/>
  <c r="G6138" i="19"/>
  <c r="F6138" i="19"/>
  <c r="E6138" i="19"/>
  <c r="D6138" i="19"/>
  <c r="C6138" i="19"/>
  <c r="H6137" i="19"/>
  <c r="G6137" i="19"/>
  <c r="F6137" i="19"/>
  <c r="E6137" i="19"/>
  <c r="D6137" i="19"/>
  <c r="C6137" i="19"/>
  <c r="A6137" i="19" s="1"/>
  <c r="H6136" i="19"/>
  <c r="G6136" i="19"/>
  <c r="F6136" i="19"/>
  <c r="E6136" i="19"/>
  <c r="D6136" i="19"/>
  <c r="A6136" i="19" s="1"/>
  <c r="C6136" i="19"/>
  <c r="H6135" i="19"/>
  <c r="G6135" i="19"/>
  <c r="F6135" i="19"/>
  <c r="E6135" i="19"/>
  <c r="D6135" i="19"/>
  <c r="C6135" i="19"/>
  <c r="H6134" i="19"/>
  <c r="G6134" i="19"/>
  <c r="F6134" i="19"/>
  <c r="E6134" i="19"/>
  <c r="D6134" i="19"/>
  <c r="C6134" i="19"/>
  <c r="A6134" i="19" s="1"/>
  <c r="H6133" i="19"/>
  <c r="G6133" i="19"/>
  <c r="F6133" i="19"/>
  <c r="E6133" i="19"/>
  <c r="D6133" i="19"/>
  <c r="A6133" i="19" s="1"/>
  <c r="C6133" i="19"/>
  <c r="H6132" i="19"/>
  <c r="G6132" i="19"/>
  <c r="F6132" i="19"/>
  <c r="E6132" i="19"/>
  <c r="D6132" i="19"/>
  <c r="A6132" i="19" s="1"/>
  <c r="C6132" i="19"/>
  <c r="H6131" i="19"/>
  <c r="G6131" i="19"/>
  <c r="F6131" i="19"/>
  <c r="E6131" i="19"/>
  <c r="D6131" i="19"/>
  <c r="A6131" i="19" s="1"/>
  <c r="C6131" i="19"/>
  <c r="H6130" i="19"/>
  <c r="G6130" i="19"/>
  <c r="F6130" i="19"/>
  <c r="E6130" i="19"/>
  <c r="D6130" i="19"/>
  <c r="C6130" i="19"/>
  <c r="H6129" i="19"/>
  <c r="G6129" i="19"/>
  <c r="F6129" i="19"/>
  <c r="E6129" i="19"/>
  <c r="D6129" i="19"/>
  <c r="C6129" i="19"/>
  <c r="H6128" i="19"/>
  <c r="G6128" i="19"/>
  <c r="F6128" i="19"/>
  <c r="E6128" i="19"/>
  <c r="D6128" i="19"/>
  <c r="C6128" i="19"/>
  <c r="A6128" i="19"/>
  <c r="H6127" i="19"/>
  <c r="G6127" i="19"/>
  <c r="F6127" i="19"/>
  <c r="E6127" i="19"/>
  <c r="D6127" i="19"/>
  <c r="C6127" i="19"/>
  <c r="A6127" i="19"/>
  <c r="H6126" i="19"/>
  <c r="G6126" i="19"/>
  <c r="F6126" i="19"/>
  <c r="E6126" i="19"/>
  <c r="D6126" i="19"/>
  <c r="C6126" i="19"/>
  <c r="H6125" i="19"/>
  <c r="G6125" i="19"/>
  <c r="F6125" i="19"/>
  <c r="E6125" i="19"/>
  <c r="D6125" i="19"/>
  <c r="C6125" i="19"/>
  <c r="A6125" i="19" s="1"/>
  <c r="H6124" i="19"/>
  <c r="G6124" i="19"/>
  <c r="F6124" i="19"/>
  <c r="E6124" i="19"/>
  <c r="D6124" i="19"/>
  <c r="A6124" i="19" s="1"/>
  <c r="C6124" i="19"/>
  <c r="H6123" i="19"/>
  <c r="G6123" i="19"/>
  <c r="F6123" i="19"/>
  <c r="E6123" i="19"/>
  <c r="D6123" i="19"/>
  <c r="A6123" i="19" s="1"/>
  <c r="C6123" i="19"/>
  <c r="H6122" i="19"/>
  <c r="G6122" i="19"/>
  <c r="F6122" i="19"/>
  <c r="E6122" i="19"/>
  <c r="D6122" i="19"/>
  <c r="A6122" i="19" s="1"/>
  <c r="C6122" i="19"/>
  <c r="H6121" i="19"/>
  <c r="G6121" i="19"/>
  <c r="F6121" i="19"/>
  <c r="E6121" i="19"/>
  <c r="D6121" i="19"/>
  <c r="C6121" i="19"/>
  <c r="H6120" i="19"/>
  <c r="G6120" i="19"/>
  <c r="F6120" i="19"/>
  <c r="E6120" i="19"/>
  <c r="D6120" i="19"/>
  <c r="C6120" i="19"/>
  <c r="H6119" i="19"/>
  <c r="G6119" i="19"/>
  <c r="F6119" i="19"/>
  <c r="E6119" i="19"/>
  <c r="D6119" i="19"/>
  <c r="C6119" i="19"/>
  <c r="H6118" i="19"/>
  <c r="G6118" i="19"/>
  <c r="F6118" i="19"/>
  <c r="E6118" i="19"/>
  <c r="D6118" i="19"/>
  <c r="A6118" i="19" s="1"/>
  <c r="C6118" i="19"/>
  <c r="H6117" i="19"/>
  <c r="G6117" i="19"/>
  <c r="F6117" i="19"/>
  <c r="E6117" i="19"/>
  <c r="D6117" i="19"/>
  <c r="C6117" i="19"/>
  <c r="H6116" i="19"/>
  <c r="G6116" i="19"/>
  <c r="F6116" i="19"/>
  <c r="E6116" i="19"/>
  <c r="D6116" i="19"/>
  <c r="C6116" i="19"/>
  <c r="A6116" i="19"/>
  <c r="H6115" i="19"/>
  <c r="G6115" i="19"/>
  <c r="F6115" i="19"/>
  <c r="E6115" i="19"/>
  <c r="D6115" i="19"/>
  <c r="C6115" i="19"/>
  <c r="H6114" i="19"/>
  <c r="G6114" i="19"/>
  <c r="F6114" i="19"/>
  <c r="E6114" i="19"/>
  <c r="D6114" i="19"/>
  <c r="C6114" i="19"/>
  <c r="H6113" i="19"/>
  <c r="G6113" i="19"/>
  <c r="F6113" i="19"/>
  <c r="E6113" i="19"/>
  <c r="D6113" i="19"/>
  <c r="C6113" i="19"/>
  <c r="A6113" i="19"/>
  <c r="H6112" i="19"/>
  <c r="G6112" i="19"/>
  <c r="F6112" i="19"/>
  <c r="E6112" i="19"/>
  <c r="D6112" i="19"/>
  <c r="C6112" i="19"/>
  <c r="H6111" i="19"/>
  <c r="G6111" i="19"/>
  <c r="F6111" i="19"/>
  <c r="E6111" i="19"/>
  <c r="D6111" i="19"/>
  <c r="C6111" i="19"/>
  <c r="H6110" i="19"/>
  <c r="G6110" i="19"/>
  <c r="F6110" i="19"/>
  <c r="E6110" i="19"/>
  <c r="D6110" i="19"/>
  <c r="C6110" i="19"/>
  <c r="A6110" i="19" s="1"/>
  <c r="H6109" i="19"/>
  <c r="G6109" i="19"/>
  <c r="F6109" i="19"/>
  <c r="E6109" i="19"/>
  <c r="D6109" i="19"/>
  <c r="A6109" i="19" s="1"/>
  <c r="C6109" i="19"/>
  <c r="H6108" i="19"/>
  <c r="G6108" i="19"/>
  <c r="F6108" i="19"/>
  <c r="E6108" i="19"/>
  <c r="D6108" i="19"/>
  <c r="C6108" i="19"/>
  <c r="H6107" i="19"/>
  <c r="G6107" i="19"/>
  <c r="F6107" i="19"/>
  <c r="E6107" i="19"/>
  <c r="D6107" i="19"/>
  <c r="C6107" i="19"/>
  <c r="A6107" i="19" s="1"/>
  <c r="H6106" i="19"/>
  <c r="G6106" i="19"/>
  <c r="F6106" i="19"/>
  <c r="E6106" i="19"/>
  <c r="D6106" i="19"/>
  <c r="A6106" i="19" s="1"/>
  <c r="C6106" i="19"/>
  <c r="H6105" i="19"/>
  <c r="G6105" i="19"/>
  <c r="F6105" i="19"/>
  <c r="E6105" i="19"/>
  <c r="D6105" i="19"/>
  <c r="A6105" i="19" s="1"/>
  <c r="C6105" i="19"/>
  <c r="H6104" i="19"/>
  <c r="G6104" i="19"/>
  <c r="F6104" i="19"/>
  <c r="E6104" i="19"/>
  <c r="D6104" i="19"/>
  <c r="A6104" i="19" s="1"/>
  <c r="C6104" i="19"/>
  <c r="H6103" i="19"/>
  <c r="G6103" i="19"/>
  <c r="F6103" i="19"/>
  <c r="E6103" i="19"/>
  <c r="D6103" i="19"/>
  <c r="C6103" i="19"/>
  <c r="H6102" i="19"/>
  <c r="G6102" i="19"/>
  <c r="F6102" i="19"/>
  <c r="E6102" i="19"/>
  <c r="D6102" i="19"/>
  <c r="C6102" i="19"/>
  <c r="H6101" i="19"/>
  <c r="G6101" i="19"/>
  <c r="F6101" i="19"/>
  <c r="E6101" i="19"/>
  <c r="D6101" i="19"/>
  <c r="C6101" i="19"/>
  <c r="A6101" i="19"/>
  <c r="H6100" i="19"/>
  <c r="G6100" i="19"/>
  <c r="F6100" i="19"/>
  <c r="E6100" i="19"/>
  <c r="D6100" i="19"/>
  <c r="C6100" i="19"/>
  <c r="A6100" i="19"/>
  <c r="H6099" i="19"/>
  <c r="G6099" i="19"/>
  <c r="F6099" i="19"/>
  <c r="E6099" i="19"/>
  <c r="D6099" i="19"/>
  <c r="C6099" i="19"/>
  <c r="H6098" i="19"/>
  <c r="G6098" i="19"/>
  <c r="F6098" i="19"/>
  <c r="E6098" i="19"/>
  <c r="D6098" i="19"/>
  <c r="C6098" i="19"/>
  <c r="A6098" i="19" s="1"/>
  <c r="H6097" i="19"/>
  <c r="G6097" i="19"/>
  <c r="F6097" i="19"/>
  <c r="E6097" i="19"/>
  <c r="D6097" i="19"/>
  <c r="A6097" i="19" s="1"/>
  <c r="C6097" i="19"/>
  <c r="H6096" i="19"/>
  <c r="G6096" i="19"/>
  <c r="F6096" i="19"/>
  <c r="E6096" i="19"/>
  <c r="D6096" i="19"/>
  <c r="A6096" i="19" s="1"/>
  <c r="C6096" i="19"/>
  <c r="H6095" i="19"/>
  <c r="G6095" i="19"/>
  <c r="F6095" i="19"/>
  <c r="E6095" i="19"/>
  <c r="D6095" i="19"/>
  <c r="C6095" i="19"/>
  <c r="H6094" i="19"/>
  <c r="G6094" i="19"/>
  <c r="F6094" i="19"/>
  <c r="E6094" i="19"/>
  <c r="D6094" i="19"/>
  <c r="C6094" i="19"/>
  <c r="H6093" i="19"/>
  <c r="G6093" i="19"/>
  <c r="F6093" i="19"/>
  <c r="E6093" i="19"/>
  <c r="D6093" i="19"/>
  <c r="C6093" i="19"/>
  <c r="A6093" i="19" s="1"/>
  <c r="H6092" i="19"/>
  <c r="G6092" i="19"/>
  <c r="F6092" i="19"/>
  <c r="E6092" i="19"/>
  <c r="D6092" i="19"/>
  <c r="A6092" i="19" s="1"/>
  <c r="C6092" i="19"/>
  <c r="H6091" i="19"/>
  <c r="G6091" i="19"/>
  <c r="F6091" i="19"/>
  <c r="E6091" i="19"/>
  <c r="D6091" i="19"/>
  <c r="C6091" i="19"/>
  <c r="H6090" i="19"/>
  <c r="G6090" i="19"/>
  <c r="F6090" i="19"/>
  <c r="E6090" i="19"/>
  <c r="D6090" i="19"/>
  <c r="C6090" i="19"/>
  <c r="H6089" i="19"/>
  <c r="G6089" i="19"/>
  <c r="F6089" i="19"/>
  <c r="E6089" i="19"/>
  <c r="D6089" i="19"/>
  <c r="C6089" i="19"/>
  <c r="H6088" i="19"/>
  <c r="G6088" i="19"/>
  <c r="F6088" i="19"/>
  <c r="E6088" i="19"/>
  <c r="D6088" i="19"/>
  <c r="C6088" i="19"/>
  <c r="H6087" i="19"/>
  <c r="G6087" i="19"/>
  <c r="F6087" i="19"/>
  <c r="E6087" i="19"/>
  <c r="D6087" i="19"/>
  <c r="C6087" i="19"/>
  <c r="A6087" i="19"/>
  <c r="H6086" i="19"/>
  <c r="G6086" i="19"/>
  <c r="F6086" i="19"/>
  <c r="E6086" i="19"/>
  <c r="D6086" i="19"/>
  <c r="C6086" i="19"/>
  <c r="H6085" i="19"/>
  <c r="G6085" i="19"/>
  <c r="F6085" i="19"/>
  <c r="E6085" i="19"/>
  <c r="D6085" i="19"/>
  <c r="C6085" i="19"/>
  <c r="H6084" i="19"/>
  <c r="G6084" i="19"/>
  <c r="F6084" i="19"/>
  <c r="E6084" i="19"/>
  <c r="D6084" i="19"/>
  <c r="C6084" i="19"/>
  <c r="A6084" i="19"/>
  <c r="H6083" i="19"/>
  <c r="G6083" i="19"/>
  <c r="F6083" i="19"/>
  <c r="E6083" i="19"/>
  <c r="D6083" i="19"/>
  <c r="C6083" i="19"/>
  <c r="H6082" i="19"/>
  <c r="G6082" i="19"/>
  <c r="F6082" i="19"/>
  <c r="E6082" i="19"/>
  <c r="D6082" i="19"/>
  <c r="C6082" i="19"/>
  <c r="A6082" i="19" s="1"/>
  <c r="H6081" i="19"/>
  <c r="G6081" i="19"/>
  <c r="F6081" i="19"/>
  <c r="E6081" i="19"/>
  <c r="D6081" i="19"/>
  <c r="A6081" i="19" s="1"/>
  <c r="C6081" i="19"/>
  <c r="H6080" i="19"/>
  <c r="G6080" i="19"/>
  <c r="F6080" i="19"/>
  <c r="E6080" i="19"/>
  <c r="D6080" i="19"/>
  <c r="C6080" i="19"/>
  <c r="H6079" i="19"/>
  <c r="G6079" i="19"/>
  <c r="F6079" i="19"/>
  <c r="E6079" i="19"/>
  <c r="D6079" i="19"/>
  <c r="C6079" i="19"/>
  <c r="H6078" i="19"/>
  <c r="G6078" i="19"/>
  <c r="F6078" i="19"/>
  <c r="E6078" i="19"/>
  <c r="D6078" i="19"/>
  <c r="C6078" i="19"/>
  <c r="H6077" i="19"/>
  <c r="G6077" i="19"/>
  <c r="F6077" i="19"/>
  <c r="E6077" i="19"/>
  <c r="D6077" i="19"/>
  <c r="A6077" i="19" s="1"/>
  <c r="C6077" i="19"/>
  <c r="H6076" i="19"/>
  <c r="G6076" i="19"/>
  <c r="F6076" i="19"/>
  <c r="E6076" i="19"/>
  <c r="D6076" i="19"/>
  <c r="A6076" i="19" s="1"/>
  <c r="C6076" i="19"/>
  <c r="H6075" i="19"/>
  <c r="G6075" i="19"/>
  <c r="F6075" i="19"/>
  <c r="E6075" i="19"/>
  <c r="D6075" i="19"/>
  <c r="A6075" i="19" s="1"/>
  <c r="C6075" i="19"/>
  <c r="H6074" i="19"/>
  <c r="G6074" i="19"/>
  <c r="F6074" i="19"/>
  <c r="E6074" i="19"/>
  <c r="D6074" i="19"/>
  <c r="C6074" i="19"/>
  <c r="A6074" i="19"/>
  <c r="H6073" i="19"/>
  <c r="G6073" i="19"/>
  <c r="F6073" i="19"/>
  <c r="E6073" i="19"/>
  <c r="D6073" i="19"/>
  <c r="C6073" i="19"/>
  <c r="H6072" i="19"/>
  <c r="G6072" i="19"/>
  <c r="F6072" i="19"/>
  <c r="E6072" i="19"/>
  <c r="D6072" i="19"/>
  <c r="C6072" i="19"/>
  <c r="H6071" i="19"/>
  <c r="G6071" i="19"/>
  <c r="F6071" i="19"/>
  <c r="E6071" i="19"/>
  <c r="D6071" i="19"/>
  <c r="C6071" i="19"/>
  <c r="H6070" i="19"/>
  <c r="G6070" i="19"/>
  <c r="F6070" i="19"/>
  <c r="E6070" i="19"/>
  <c r="D6070" i="19"/>
  <c r="C6070" i="19"/>
  <c r="H6069" i="19"/>
  <c r="G6069" i="19"/>
  <c r="F6069" i="19"/>
  <c r="E6069" i="19"/>
  <c r="D6069" i="19"/>
  <c r="C6069" i="19"/>
  <c r="H6068" i="19"/>
  <c r="G6068" i="19"/>
  <c r="F6068" i="19"/>
  <c r="E6068" i="19"/>
  <c r="D6068" i="19"/>
  <c r="C6068" i="19"/>
  <c r="H6067" i="19"/>
  <c r="G6067" i="19"/>
  <c r="F6067" i="19"/>
  <c r="E6067" i="19"/>
  <c r="D6067" i="19"/>
  <c r="C6067" i="19"/>
  <c r="A6067" i="19"/>
  <c r="H6066" i="19"/>
  <c r="G6066" i="19"/>
  <c r="F6066" i="19"/>
  <c r="E6066" i="19"/>
  <c r="D6066" i="19"/>
  <c r="C6066" i="19"/>
  <c r="H6065" i="19"/>
  <c r="G6065" i="19"/>
  <c r="F6065" i="19"/>
  <c r="E6065" i="19"/>
  <c r="D6065" i="19"/>
  <c r="C6065" i="19"/>
  <c r="A6065" i="19" s="1"/>
  <c r="H6064" i="19"/>
  <c r="G6064" i="19"/>
  <c r="F6064" i="19"/>
  <c r="E6064" i="19"/>
  <c r="D6064" i="19"/>
  <c r="A6064" i="19" s="1"/>
  <c r="C6064" i="19"/>
  <c r="H6063" i="19"/>
  <c r="G6063" i="19"/>
  <c r="F6063" i="19"/>
  <c r="E6063" i="19"/>
  <c r="D6063" i="19"/>
  <c r="C6063" i="19"/>
  <c r="H6062" i="19"/>
  <c r="G6062" i="19"/>
  <c r="F6062" i="19"/>
  <c r="E6062" i="19"/>
  <c r="D6062" i="19"/>
  <c r="A6062" i="19" s="1"/>
  <c r="C6062" i="19"/>
  <c r="H6061" i="19"/>
  <c r="G6061" i="19"/>
  <c r="F6061" i="19"/>
  <c r="E6061" i="19"/>
  <c r="D6061" i="19"/>
  <c r="C6061" i="19"/>
  <c r="H6060" i="19"/>
  <c r="G6060" i="19"/>
  <c r="F6060" i="19"/>
  <c r="E6060" i="19"/>
  <c r="A6060" i="19" s="1"/>
  <c r="D6060" i="19"/>
  <c r="C6060" i="19"/>
  <c r="H6059" i="19"/>
  <c r="G6059" i="19"/>
  <c r="F6059" i="19"/>
  <c r="E6059" i="19"/>
  <c r="D6059" i="19"/>
  <c r="C6059" i="19"/>
  <c r="A6059" i="19" s="1"/>
  <c r="H6058" i="19"/>
  <c r="G6058" i="19"/>
  <c r="F6058" i="19"/>
  <c r="E6058" i="19"/>
  <c r="D6058" i="19"/>
  <c r="A6058" i="19" s="1"/>
  <c r="C6058" i="19"/>
  <c r="H6057" i="19"/>
  <c r="G6057" i="19"/>
  <c r="F6057" i="19"/>
  <c r="E6057" i="19"/>
  <c r="D6057" i="19"/>
  <c r="A6057" i="19" s="1"/>
  <c r="C6057" i="19"/>
  <c r="H6056" i="19"/>
  <c r="G6056" i="19"/>
  <c r="F6056" i="19"/>
  <c r="E6056" i="19"/>
  <c r="D6056" i="19"/>
  <c r="A6056" i="19" s="1"/>
  <c r="C6056" i="19"/>
  <c r="H6055" i="19"/>
  <c r="G6055" i="19"/>
  <c r="F6055" i="19"/>
  <c r="E6055" i="19"/>
  <c r="D6055" i="19"/>
  <c r="A6055" i="19" s="1"/>
  <c r="C6055" i="19"/>
  <c r="H6054" i="19"/>
  <c r="G6054" i="19"/>
  <c r="F6054" i="19"/>
  <c r="E6054" i="19"/>
  <c r="D6054" i="19"/>
  <c r="C6054" i="19"/>
  <c r="H6053" i="19"/>
  <c r="G6053" i="19"/>
  <c r="F6053" i="19"/>
  <c r="E6053" i="19"/>
  <c r="D6053" i="19"/>
  <c r="A6053" i="19" s="1"/>
  <c r="C6053" i="19"/>
  <c r="H6052" i="19"/>
  <c r="G6052" i="19"/>
  <c r="F6052" i="19"/>
  <c r="E6052" i="19"/>
  <c r="D6052" i="19"/>
  <c r="C6052" i="19"/>
  <c r="A6052" i="19"/>
  <c r="H6051" i="19"/>
  <c r="G6051" i="19"/>
  <c r="F6051" i="19"/>
  <c r="E6051" i="19"/>
  <c r="D6051" i="19"/>
  <c r="C6051" i="19"/>
  <c r="H6050" i="19"/>
  <c r="G6050" i="19"/>
  <c r="F6050" i="19"/>
  <c r="E6050" i="19"/>
  <c r="D6050" i="19"/>
  <c r="C6050" i="19"/>
  <c r="H6049" i="19"/>
  <c r="G6049" i="19"/>
  <c r="F6049" i="19"/>
  <c r="E6049" i="19"/>
  <c r="D6049" i="19"/>
  <c r="C6049" i="19"/>
  <c r="A6049" i="19"/>
  <c r="H6048" i="19"/>
  <c r="G6048" i="19"/>
  <c r="F6048" i="19"/>
  <c r="E6048" i="19"/>
  <c r="D6048" i="19"/>
  <c r="C6048" i="19"/>
  <c r="H6047" i="19"/>
  <c r="G6047" i="19"/>
  <c r="F6047" i="19"/>
  <c r="E6047" i="19"/>
  <c r="D6047" i="19"/>
  <c r="C6047" i="19"/>
  <c r="H6046" i="19"/>
  <c r="G6046" i="19"/>
  <c r="F6046" i="19"/>
  <c r="E6046" i="19"/>
  <c r="D6046" i="19"/>
  <c r="C6046" i="19"/>
  <c r="A6046" i="19" s="1"/>
  <c r="H6045" i="19"/>
  <c r="G6045" i="19"/>
  <c r="F6045" i="19"/>
  <c r="E6045" i="19"/>
  <c r="D6045" i="19"/>
  <c r="C6045" i="19"/>
  <c r="H6044" i="19"/>
  <c r="G6044" i="19"/>
  <c r="F6044" i="19"/>
  <c r="E6044" i="19"/>
  <c r="D6044" i="19"/>
  <c r="A6044" i="19" s="1"/>
  <c r="C6044" i="19"/>
  <c r="H6043" i="19"/>
  <c r="G6043" i="19"/>
  <c r="F6043" i="19"/>
  <c r="E6043" i="19"/>
  <c r="D6043" i="19"/>
  <c r="A6043" i="19" s="1"/>
  <c r="C6043" i="19"/>
  <c r="H6042" i="19"/>
  <c r="G6042" i="19"/>
  <c r="F6042" i="19"/>
  <c r="E6042" i="19"/>
  <c r="D6042" i="19"/>
  <c r="C6042" i="19"/>
  <c r="H6041" i="19"/>
  <c r="G6041" i="19"/>
  <c r="F6041" i="19"/>
  <c r="E6041" i="19"/>
  <c r="D6041" i="19"/>
  <c r="A6041" i="19" s="1"/>
  <c r="C6041" i="19"/>
  <c r="H6040" i="19"/>
  <c r="G6040" i="19"/>
  <c r="F6040" i="19"/>
  <c r="E6040" i="19"/>
  <c r="D6040" i="19"/>
  <c r="A6040" i="19" s="1"/>
  <c r="C6040" i="19"/>
  <c r="H6039" i="19"/>
  <c r="G6039" i="19"/>
  <c r="F6039" i="19"/>
  <c r="E6039" i="19"/>
  <c r="D6039" i="19"/>
  <c r="C6039" i="19"/>
  <c r="H6038" i="19"/>
  <c r="G6038" i="19"/>
  <c r="F6038" i="19"/>
  <c r="E6038" i="19"/>
  <c r="D6038" i="19"/>
  <c r="C6038" i="19"/>
  <c r="A6038" i="19" s="1"/>
  <c r="H6037" i="19"/>
  <c r="G6037" i="19"/>
  <c r="F6037" i="19"/>
  <c r="E6037" i="19"/>
  <c r="D6037" i="19"/>
  <c r="A6037" i="19" s="1"/>
  <c r="C6037" i="19"/>
  <c r="H6036" i="19"/>
  <c r="G6036" i="19"/>
  <c r="F6036" i="19"/>
  <c r="E6036" i="19"/>
  <c r="D6036" i="19"/>
  <c r="C6036" i="19"/>
  <c r="H6035" i="19"/>
  <c r="G6035" i="19"/>
  <c r="F6035" i="19"/>
  <c r="E6035" i="19"/>
  <c r="D6035" i="19"/>
  <c r="A6035" i="19" s="1"/>
  <c r="C6035" i="19"/>
  <c r="H6034" i="19"/>
  <c r="G6034" i="19"/>
  <c r="F6034" i="19"/>
  <c r="E6034" i="19"/>
  <c r="D6034" i="19"/>
  <c r="A6034" i="19" s="1"/>
  <c r="C6034" i="19"/>
  <c r="H6033" i="19"/>
  <c r="G6033" i="19"/>
  <c r="F6033" i="19"/>
  <c r="E6033" i="19"/>
  <c r="D6033" i="19"/>
  <c r="C6033" i="19"/>
  <c r="H6032" i="19"/>
  <c r="G6032" i="19"/>
  <c r="F6032" i="19"/>
  <c r="E6032" i="19"/>
  <c r="D6032" i="19"/>
  <c r="C6032" i="19"/>
  <c r="H6031" i="19"/>
  <c r="G6031" i="19"/>
  <c r="F6031" i="19"/>
  <c r="E6031" i="19"/>
  <c r="D6031" i="19"/>
  <c r="C6031" i="19"/>
  <c r="H6030" i="19"/>
  <c r="G6030" i="19"/>
  <c r="F6030" i="19"/>
  <c r="E6030" i="19"/>
  <c r="A6030" i="19" s="1"/>
  <c r="D6030" i="19"/>
  <c r="C6030" i="19"/>
  <c r="H6029" i="19"/>
  <c r="G6029" i="19"/>
  <c r="F6029" i="19"/>
  <c r="E6029" i="19"/>
  <c r="D6029" i="19"/>
  <c r="C6029" i="19"/>
  <c r="A6029" i="19"/>
  <c r="H6028" i="19"/>
  <c r="G6028" i="19"/>
  <c r="F6028" i="19"/>
  <c r="E6028" i="19"/>
  <c r="D6028" i="19"/>
  <c r="C6028" i="19"/>
  <c r="H6027" i="19"/>
  <c r="G6027" i="19"/>
  <c r="F6027" i="19"/>
  <c r="E6027" i="19"/>
  <c r="D6027" i="19"/>
  <c r="C6027" i="19"/>
  <c r="H6026" i="19"/>
  <c r="G6026" i="19"/>
  <c r="F6026" i="19"/>
  <c r="E6026" i="19"/>
  <c r="D6026" i="19"/>
  <c r="C6026" i="19"/>
  <c r="H6025" i="19"/>
  <c r="G6025" i="19"/>
  <c r="F6025" i="19"/>
  <c r="E6025" i="19"/>
  <c r="D6025" i="19"/>
  <c r="C6025" i="19"/>
  <c r="A6025" i="19"/>
  <c r="H6024" i="19"/>
  <c r="G6024" i="19"/>
  <c r="F6024" i="19"/>
  <c r="E6024" i="19"/>
  <c r="D6024" i="19"/>
  <c r="C6024" i="19"/>
  <c r="H6023" i="19"/>
  <c r="G6023" i="19"/>
  <c r="F6023" i="19"/>
  <c r="E6023" i="19"/>
  <c r="D6023" i="19"/>
  <c r="C6023" i="19"/>
  <c r="H6022" i="19"/>
  <c r="G6022" i="19"/>
  <c r="F6022" i="19"/>
  <c r="E6022" i="19"/>
  <c r="D6022" i="19"/>
  <c r="C6022" i="19"/>
  <c r="H6021" i="19"/>
  <c r="G6021" i="19"/>
  <c r="F6021" i="19"/>
  <c r="E6021" i="19"/>
  <c r="D6021" i="19"/>
  <c r="C6021" i="19"/>
  <c r="H6020" i="19"/>
  <c r="G6020" i="19"/>
  <c r="F6020" i="19"/>
  <c r="E6020" i="19"/>
  <c r="D6020" i="19"/>
  <c r="C6020" i="19"/>
  <c r="A6020" i="19" s="1"/>
  <c r="H6019" i="19"/>
  <c r="G6019" i="19"/>
  <c r="F6019" i="19"/>
  <c r="E6019" i="19"/>
  <c r="D6019" i="19"/>
  <c r="C6019" i="19"/>
  <c r="H6018" i="19"/>
  <c r="G6018" i="19"/>
  <c r="F6018" i="19"/>
  <c r="E6018" i="19"/>
  <c r="A6018" i="19" s="1"/>
  <c r="D6018" i="19"/>
  <c r="C6018" i="19"/>
  <c r="H6017" i="19"/>
  <c r="G6017" i="19"/>
  <c r="F6017" i="19"/>
  <c r="E6017" i="19"/>
  <c r="D6017" i="19"/>
  <c r="C6017" i="19"/>
  <c r="H6016" i="19"/>
  <c r="G6016" i="19"/>
  <c r="F6016" i="19"/>
  <c r="E6016" i="19"/>
  <c r="D6016" i="19"/>
  <c r="C6016" i="19"/>
  <c r="H6015" i="19"/>
  <c r="G6015" i="19"/>
  <c r="F6015" i="19"/>
  <c r="E6015" i="19"/>
  <c r="D6015" i="19"/>
  <c r="C6015" i="19"/>
  <c r="H6014" i="19"/>
  <c r="G6014" i="19"/>
  <c r="F6014" i="19"/>
  <c r="E6014" i="19"/>
  <c r="D6014" i="19"/>
  <c r="C6014" i="19"/>
  <c r="H6013" i="19"/>
  <c r="G6013" i="19"/>
  <c r="F6013" i="19"/>
  <c r="E6013" i="19"/>
  <c r="D6013" i="19"/>
  <c r="C6013" i="19"/>
  <c r="H6012" i="19"/>
  <c r="G6012" i="19"/>
  <c r="F6012" i="19"/>
  <c r="E6012" i="19"/>
  <c r="A6012" i="19" s="1"/>
  <c r="D6012" i="19"/>
  <c r="C6012" i="19"/>
  <c r="H6011" i="19"/>
  <c r="G6011" i="19"/>
  <c r="F6011" i="19"/>
  <c r="E6011" i="19"/>
  <c r="D6011" i="19"/>
  <c r="C6011" i="19"/>
  <c r="H6010" i="19"/>
  <c r="G6010" i="19"/>
  <c r="F6010" i="19"/>
  <c r="E6010" i="19"/>
  <c r="D6010" i="19"/>
  <c r="A6010" i="19" s="1"/>
  <c r="C6010" i="19"/>
  <c r="H6009" i="19"/>
  <c r="G6009" i="19"/>
  <c r="F6009" i="19"/>
  <c r="E6009" i="19"/>
  <c r="D6009" i="19"/>
  <c r="C6009" i="19"/>
  <c r="H6008" i="19"/>
  <c r="G6008" i="19"/>
  <c r="F6008" i="19"/>
  <c r="E6008" i="19"/>
  <c r="D6008" i="19"/>
  <c r="A6008" i="19" s="1"/>
  <c r="C6008" i="19"/>
  <c r="H6007" i="19"/>
  <c r="G6007" i="19"/>
  <c r="F6007" i="19"/>
  <c r="E6007" i="19"/>
  <c r="D6007" i="19"/>
  <c r="A6007" i="19" s="1"/>
  <c r="C6007" i="19"/>
  <c r="H6006" i="19"/>
  <c r="G6006" i="19"/>
  <c r="F6006" i="19"/>
  <c r="E6006" i="19"/>
  <c r="D6006" i="19"/>
  <c r="C6006" i="19"/>
  <c r="H6005" i="19"/>
  <c r="G6005" i="19"/>
  <c r="F6005" i="19"/>
  <c r="E6005" i="19"/>
  <c r="D6005" i="19"/>
  <c r="C6005" i="19"/>
  <c r="H6004" i="19"/>
  <c r="G6004" i="19"/>
  <c r="F6004" i="19"/>
  <c r="E6004" i="19"/>
  <c r="D6004" i="19"/>
  <c r="C6004" i="19"/>
  <c r="H6003" i="19"/>
  <c r="G6003" i="19"/>
  <c r="F6003" i="19"/>
  <c r="E6003" i="19"/>
  <c r="A6003" i="19" s="1"/>
  <c r="D6003" i="19"/>
  <c r="C6003" i="19"/>
  <c r="H6002" i="19"/>
  <c r="G6002" i="19"/>
  <c r="F6002" i="19"/>
  <c r="E6002" i="19"/>
  <c r="D6002" i="19"/>
  <c r="C6002" i="19"/>
  <c r="A6002" i="19"/>
  <c r="H6001" i="19"/>
  <c r="G6001" i="19"/>
  <c r="F6001" i="19"/>
  <c r="E6001" i="19"/>
  <c r="D6001" i="19"/>
  <c r="C6001" i="19"/>
  <c r="H6000" i="19"/>
  <c r="G6000" i="19"/>
  <c r="F6000" i="19"/>
  <c r="E6000" i="19"/>
  <c r="D6000" i="19"/>
  <c r="C6000" i="19"/>
  <c r="H5999" i="19"/>
  <c r="G5999" i="19"/>
  <c r="F5999" i="19"/>
  <c r="E5999" i="19"/>
  <c r="D5999" i="19"/>
  <c r="C5999" i="19"/>
  <c r="H5998" i="19"/>
  <c r="G5998" i="19"/>
  <c r="F5998" i="19"/>
  <c r="E5998" i="19"/>
  <c r="D5998" i="19"/>
  <c r="C5998" i="19"/>
  <c r="A5998" i="19"/>
  <c r="H5997" i="19"/>
  <c r="G5997" i="19"/>
  <c r="F5997" i="19"/>
  <c r="E5997" i="19"/>
  <c r="D5997" i="19"/>
  <c r="C5997" i="19"/>
  <c r="H5996" i="19"/>
  <c r="G5996" i="19"/>
  <c r="F5996" i="19"/>
  <c r="E5996" i="19"/>
  <c r="D5996" i="19"/>
  <c r="C5996" i="19"/>
  <c r="H5995" i="19"/>
  <c r="G5995" i="19"/>
  <c r="F5995" i="19"/>
  <c r="E5995" i="19"/>
  <c r="D5995" i="19"/>
  <c r="C5995" i="19"/>
  <c r="H5994" i="19"/>
  <c r="G5994" i="19"/>
  <c r="F5994" i="19"/>
  <c r="E5994" i="19"/>
  <c r="D5994" i="19"/>
  <c r="C5994" i="19"/>
  <c r="H5993" i="19"/>
  <c r="G5993" i="19"/>
  <c r="F5993" i="19"/>
  <c r="E5993" i="19"/>
  <c r="D5993" i="19"/>
  <c r="C5993" i="19"/>
  <c r="A5993" i="19" s="1"/>
  <c r="H5992" i="19"/>
  <c r="G5992" i="19"/>
  <c r="F5992" i="19"/>
  <c r="E5992" i="19"/>
  <c r="D5992" i="19"/>
  <c r="A5992" i="19" s="1"/>
  <c r="C5992" i="19"/>
  <c r="H5991" i="19"/>
  <c r="G5991" i="19"/>
  <c r="F5991" i="19"/>
  <c r="E5991" i="19"/>
  <c r="D5991" i="19"/>
  <c r="C5991" i="19"/>
  <c r="H5990" i="19"/>
  <c r="G5990" i="19"/>
  <c r="F5990" i="19"/>
  <c r="E5990" i="19"/>
  <c r="D5990" i="19"/>
  <c r="A5990" i="19" s="1"/>
  <c r="C5990" i="19"/>
  <c r="H5989" i="19"/>
  <c r="G5989" i="19"/>
  <c r="F5989" i="19"/>
  <c r="E5989" i="19"/>
  <c r="D5989" i="19"/>
  <c r="A5989" i="19" s="1"/>
  <c r="C5989" i="19"/>
  <c r="H5988" i="19"/>
  <c r="G5988" i="19"/>
  <c r="F5988" i="19"/>
  <c r="E5988" i="19"/>
  <c r="D5988" i="19"/>
  <c r="C5988" i="19"/>
  <c r="H5987" i="19"/>
  <c r="G5987" i="19"/>
  <c r="F5987" i="19"/>
  <c r="E5987" i="19"/>
  <c r="D5987" i="19"/>
  <c r="C5987" i="19"/>
  <c r="H5986" i="19"/>
  <c r="G5986" i="19"/>
  <c r="F5986" i="19"/>
  <c r="E5986" i="19"/>
  <c r="D5986" i="19"/>
  <c r="C5986" i="19"/>
  <c r="H5985" i="19"/>
  <c r="G5985" i="19"/>
  <c r="F5985" i="19"/>
  <c r="E5985" i="19"/>
  <c r="A5985" i="19" s="1"/>
  <c r="D5985" i="19"/>
  <c r="C5985" i="19"/>
  <c r="H5984" i="19"/>
  <c r="G5984" i="19"/>
  <c r="F5984" i="19"/>
  <c r="E5984" i="19"/>
  <c r="D5984" i="19"/>
  <c r="C5984" i="19"/>
  <c r="H5983" i="19"/>
  <c r="G5983" i="19"/>
  <c r="F5983" i="19"/>
  <c r="E5983" i="19"/>
  <c r="D5983" i="19"/>
  <c r="A5983" i="19" s="1"/>
  <c r="C5983" i="19"/>
  <c r="H5982" i="19"/>
  <c r="G5982" i="19"/>
  <c r="F5982" i="19"/>
  <c r="E5982" i="19"/>
  <c r="D5982" i="19"/>
  <c r="A5982" i="19" s="1"/>
  <c r="C5982" i="19"/>
  <c r="H5981" i="19"/>
  <c r="G5981" i="19"/>
  <c r="F5981" i="19"/>
  <c r="E5981" i="19"/>
  <c r="D5981" i="19"/>
  <c r="C5981" i="19"/>
  <c r="H5980" i="19"/>
  <c r="G5980" i="19"/>
  <c r="F5980" i="19"/>
  <c r="E5980" i="19"/>
  <c r="D5980" i="19"/>
  <c r="C5980" i="19"/>
  <c r="H5979" i="19"/>
  <c r="G5979" i="19"/>
  <c r="F5979" i="19"/>
  <c r="E5979" i="19"/>
  <c r="D5979" i="19"/>
  <c r="C5979" i="19"/>
  <c r="H5978" i="19"/>
  <c r="G5978" i="19"/>
  <c r="F5978" i="19"/>
  <c r="E5978" i="19"/>
  <c r="D5978" i="19"/>
  <c r="A5978" i="19" s="1"/>
  <c r="C5978" i="19"/>
  <c r="H5977" i="19"/>
  <c r="G5977" i="19"/>
  <c r="F5977" i="19"/>
  <c r="E5977" i="19"/>
  <c r="D5977" i="19"/>
  <c r="A5977" i="19" s="1"/>
  <c r="C5977" i="19"/>
  <c r="H5976" i="19"/>
  <c r="G5976" i="19"/>
  <c r="F5976" i="19"/>
  <c r="E5976" i="19"/>
  <c r="D5976" i="19"/>
  <c r="C5976" i="19"/>
  <c r="H5975" i="19"/>
  <c r="G5975" i="19"/>
  <c r="F5975" i="19"/>
  <c r="E5975" i="19"/>
  <c r="D5975" i="19"/>
  <c r="C5975" i="19"/>
  <c r="H5974" i="19"/>
  <c r="G5974" i="19"/>
  <c r="F5974" i="19"/>
  <c r="E5974" i="19"/>
  <c r="D5974" i="19"/>
  <c r="C5974" i="19"/>
  <c r="H5973" i="19"/>
  <c r="G5973" i="19"/>
  <c r="F5973" i="19"/>
  <c r="E5973" i="19"/>
  <c r="D5973" i="19"/>
  <c r="C5973" i="19"/>
  <c r="H5972" i="19"/>
  <c r="G5972" i="19"/>
  <c r="F5972" i="19"/>
  <c r="E5972" i="19"/>
  <c r="D5972" i="19"/>
  <c r="C5972" i="19"/>
  <c r="H5971" i="19"/>
  <c r="G5971" i="19"/>
  <c r="F5971" i="19"/>
  <c r="E5971" i="19"/>
  <c r="D5971" i="19"/>
  <c r="C5971" i="19"/>
  <c r="H5970" i="19"/>
  <c r="G5970" i="19"/>
  <c r="F5970" i="19"/>
  <c r="E5970" i="19"/>
  <c r="D5970" i="19"/>
  <c r="C5970" i="19"/>
  <c r="H5969" i="19"/>
  <c r="G5969" i="19"/>
  <c r="F5969" i="19"/>
  <c r="E5969" i="19"/>
  <c r="D5969" i="19"/>
  <c r="C5969" i="19"/>
  <c r="H5968" i="19"/>
  <c r="G5968" i="19"/>
  <c r="F5968" i="19"/>
  <c r="E5968" i="19"/>
  <c r="D5968" i="19"/>
  <c r="C5968" i="19"/>
  <c r="H5967" i="19"/>
  <c r="G5967" i="19"/>
  <c r="F5967" i="19"/>
  <c r="E5967" i="19"/>
  <c r="D5967" i="19"/>
  <c r="C5967" i="19"/>
  <c r="H5966" i="19"/>
  <c r="G5966" i="19"/>
  <c r="F5966" i="19"/>
  <c r="E5966" i="19"/>
  <c r="D5966" i="19"/>
  <c r="C5966" i="19"/>
  <c r="H5965" i="19"/>
  <c r="G5965" i="19"/>
  <c r="F5965" i="19"/>
  <c r="E5965" i="19"/>
  <c r="D5965" i="19"/>
  <c r="C5965" i="19"/>
  <c r="H5964" i="19"/>
  <c r="G5964" i="19"/>
  <c r="F5964" i="19"/>
  <c r="E5964" i="19"/>
  <c r="D5964" i="19"/>
  <c r="C5964" i="19"/>
  <c r="H5963" i="19"/>
  <c r="G5963" i="19"/>
  <c r="F5963" i="19"/>
  <c r="E5963" i="19"/>
  <c r="D5963" i="19"/>
  <c r="C5963" i="19"/>
  <c r="H5962" i="19"/>
  <c r="G5962" i="19"/>
  <c r="F5962" i="19"/>
  <c r="E5962" i="19"/>
  <c r="D5962" i="19"/>
  <c r="C5962" i="19"/>
  <c r="H5961" i="19"/>
  <c r="G5961" i="19"/>
  <c r="F5961" i="19"/>
  <c r="E5961" i="19"/>
  <c r="D5961" i="19"/>
  <c r="C5961" i="19"/>
  <c r="H5960" i="19"/>
  <c r="G5960" i="19"/>
  <c r="F5960" i="19"/>
  <c r="E5960" i="19"/>
  <c r="D5960" i="19"/>
  <c r="C5960" i="19"/>
  <c r="H5959" i="19"/>
  <c r="G5959" i="19"/>
  <c r="F5959" i="19"/>
  <c r="E5959" i="19"/>
  <c r="D5959" i="19"/>
  <c r="C5959" i="19"/>
  <c r="H5958" i="19"/>
  <c r="G5958" i="19"/>
  <c r="F5958" i="19"/>
  <c r="E5958" i="19"/>
  <c r="D5958" i="19"/>
  <c r="C5958" i="19"/>
  <c r="H5957" i="19"/>
  <c r="G5957" i="19"/>
  <c r="F5957" i="19"/>
  <c r="E5957" i="19"/>
  <c r="D5957" i="19"/>
  <c r="C5957" i="19"/>
  <c r="H5956" i="19"/>
  <c r="G5956" i="19"/>
  <c r="F5956" i="19"/>
  <c r="E5956" i="19"/>
  <c r="D5956" i="19"/>
  <c r="C5956" i="19"/>
  <c r="H5955" i="19"/>
  <c r="G5955" i="19"/>
  <c r="F5955" i="19"/>
  <c r="E5955" i="19"/>
  <c r="D5955" i="19"/>
  <c r="C5955" i="19"/>
  <c r="H5954" i="19"/>
  <c r="G5954" i="19"/>
  <c r="F5954" i="19"/>
  <c r="E5954" i="19"/>
  <c r="D5954" i="19"/>
  <c r="C5954" i="19"/>
  <c r="H5953" i="19"/>
  <c r="G5953" i="19"/>
  <c r="F5953" i="19"/>
  <c r="E5953" i="19"/>
  <c r="D5953" i="19"/>
  <c r="C5953" i="19"/>
  <c r="H5952" i="19"/>
  <c r="G5952" i="19"/>
  <c r="F5952" i="19"/>
  <c r="E5952" i="19"/>
  <c r="D5952" i="19"/>
  <c r="C5952" i="19"/>
  <c r="H5951" i="19"/>
  <c r="G5951" i="19"/>
  <c r="F5951" i="19"/>
  <c r="E5951" i="19"/>
  <c r="D5951" i="19"/>
  <c r="C5951" i="19"/>
  <c r="H5950" i="19"/>
  <c r="G5950" i="19"/>
  <c r="F5950" i="19"/>
  <c r="E5950" i="19"/>
  <c r="D5950" i="19"/>
  <c r="C5950" i="19"/>
  <c r="H5949" i="19"/>
  <c r="G5949" i="19"/>
  <c r="F5949" i="19"/>
  <c r="E5949" i="19"/>
  <c r="D5949" i="19"/>
  <c r="C5949" i="19"/>
  <c r="H5948" i="19"/>
  <c r="G5948" i="19"/>
  <c r="F5948" i="19"/>
  <c r="E5948" i="19"/>
  <c r="D5948" i="19"/>
  <c r="C5948" i="19"/>
  <c r="H5947" i="19"/>
  <c r="G5947" i="19"/>
  <c r="F5947" i="19"/>
  <c r="E5947" i="19"/>
  <c r="D5947" i="19"/>
  <c r="C5947" i="19"/>
  <c r="H5946" i="19"/>
  <c r="G5946" i="19"/>
  <c r="F5946" i="19"/>
  <c r="E5946" i="19"/>
  <c r="D5946" i="19"/>
  <c r="C5946" i="19"/>
  <c r="H5945" i="19"/>
  <c r="G5945" i="19"/>
  <c r="F5945" i="19"/>
  <c r="E5945" i="19"/>
  <c r="D5945" i="19"/>
  <c r="C5945" i="19"/>
  <c r="H5944" i="19"/>
  <c r="G5944" i="19"/>
  <c r="F5944" i="19"/>
  <c r="E5944" i="19"/>
  <c r="D5944" i="19"/>
  <c r="C5944" i="19"/>
  <c r="H5943" i="19"/>
  <c r="G5943" i="19"/>
  <c r="F5943" i="19"/>
  <c r="E5943" i="19"/>
  <c r="D5943" i="19"/>
  <c r="C5943" i="19"/>
  <c r="H5942" i="19"/>
  <c r="G5942" i="19"/>
  <c r="F5942" i="19"/>
  <c r="E5942" i="19"/>
  <c r="D5942" i="19"/>
  <c r="C5942" i="19"/>
  <c r="H5941" i="19"/>
  <c r="G5941" i="19"/>
  <c r="F5941" i="19"/>
  <c r="E5941" i="19"/>
  <c r="D5941" i="19"/>
  <c r="C5941" i="19"/>
  <c r="H5940" i="19"/>
  <c r="G5940" i="19"/>
  <c r="F5940" i="19"/>
  <c r="E5940" i="19"/>
  <c r="D5940" i="19"/>
  <c r="C5940" i="19"/>
  <c r="H5939" i="19"/>
  <c r="G5939" i="19"/>
  <c r="F5939" i="19"/>
  <c r="E5939" i="19"/>
  <c r="D5939" i="19"/>
  <c r="C5939" i="19"/>
  <c r="H5938" i="19"/>
  <c r="G5938" i="19"/>
  <c r="F5938" i="19"/>
  <c r="E5938" i="19"/>
  <c r="D5938" i="19"/>
  <c r="C5938" i="19"/>
  <c r="H5937" i="19"/>
  <c r="G5937" i="19"/>
  <c r="F5937" i="19"/>
  <c r="E5937" i="19"/>
  <c r="D5937" i="19"/>
  <c r="C5937" i="19"/>
  <c r="H5936" i="19"/>
  <c r="G5936" i="19"/>
  <c r="F5936" i="19"/>
  <c r="E5936" i="19"/>
  <c r="D5936" i="19"/>
  <c r="C5936" i="19"/>
  <c r="H5935" i="19"/>
  <c r="G5935" i="19"/>
  <c r="F5935" i="19"/>
  <c r="E5935" i="19"/>
  <c r="D5935" i="19"/>
  <c r="C5935" i="19"/>
  <c r="H5934" i="19"/>
  <c r="G5934" i="19"/>
  <c r="F5934" i="19"/>
  <c r="E5934" i="19"/>
  <c r="D5934" i="19"/>
  <c r="C5934" i="19"/>
  <c r="H5933" i="19"/>
  <c r="G5933" i="19"/>
  <c r="F5933" i="19"/>
  <c r="E5933" i="19"/>
  <c r="D5933" i="19"/>
  <c r="C5933" i="19"/>
  <c r="H5932" i="19"/>
  <c r="G5932" i="19"/>
  <c r="F5932" i="19"/>
  <c r="E5932" i="19"/>
  <c r="D5932" i="19"/>
  <c r="C5932" i="19"/>
  <c r="H5931" i="19"/>
  <c r="G5931" i="19"/>
  <c r="F5931" i="19"/>
  <c r="E5931" i="19"/>
  <c r="D5931" i="19"/>
  <c r="C5931" i="19"/>
  <c r="H5930" i="19"/>
  <c r="G5930" i="19"/>
  <c r="F5930" i="19"/>
  <c r="E5930" i="19"/>
  <c r="D5930" i="19"/>
  <c r="C5930" i="19"/>
  <c r="H5929" i="19"/>
  <c r="G5929" i="19"/>
  <c r="F5929" i="19"/>
  <c r="E5929" i="19"/>
  <c r="D5929" i="19"/>
  <c r="C5929" i="19"/>
  <c r="H5928" i="19"/>
  <c r="G5928" i="19"/>
  <c r="F5928" i="19"/>
  <c r="E5928" i="19"/>
  <c r="D5928" i="19"/>
  <c r="C5928" i="19"/>
  <c r="H5927" i="19"/>
  <c r="G5927" i="19"/>
  <c r="F5927" i="19"/>
  <c r="E5927" i="19"/>
  <c r="D5927" i="19"/>
  <c r="C5927" i="19"/>
  <c r="H5926" i="19"/>
  <c r="G5926" i="19"/>
  <c r="F5926" i="19"/>
  <c r="E5926" i="19"/>
  <c r="D5926" i="19"/>
  <c r="C5926" i="19"/>
  <c r="H5925" i="19"/>
  <c r="G5925" i="19"/>
  <c r="F5925" i="19"/>
  <c r="E5925" i="19"/>
  <c r="D5925" i="19"/>
  <c r="C5925" i="19"/>
  <c r="H5924" i="19"/>
  <c r="G5924" i="19"/>
  <c r="F5924" i="19"/>
  <c r="E5924" i="19"/>
  <c r="D5924" i="19"/>
  <c r="C5924" i="19"/>
  <c r="H5923" i="19"/>
  <c r="G5923" i="19"/>
  <c r="F5923" i="19"/>
  <c r="E5923" i="19"/>
  <c r="D5923" i="19"/>
  <c r="C5923" i="19"/>
  <c r="H5922" i="19"/>
  <c r="G5922" i="19"/>
  <c r="F5922" i="19"/>
  <c r="E5922" i="19"/>
  <c r="D5922" i="19"/>
  <c r="C5922" i="19"/>
  <c r="H5921" i="19"/>
  <c r="G5921" i="19"/>
  <c r="F5921" i="19"/>
  <c r="E5921" i="19"/>
  <c r="D5921" i="19"/>
  <c r="C5921" i="19"/>
  <c r="H5920" i="19"/>
  <c r="G5920" i="19"/>
  <c r="F5920" i="19"/>
  <c r="E5920" i="19"/>
  <c r="D5920" i="19"/>
  <c r="C5920" i="19"/>
  <c r="H5919" i="19"/>
  <c r="G5919" i="19"/>
  <c r="F5919" i="19"/>
  <c r="E5919" i="19"/>
  <c r="D5919" i="19"/>
  <c r="C5919" i="19"/>
  <c r="H5918" i="19"/>
  <c r="G5918" i="19"/>
  <c r="F5918" i="19"/>
  <c r="E5918" i="19"/>
  <c r="D5918" i="19"/>
  <c r="C5918" i="19"/>
  <c r="H5917" i="19"/>
  <c r="G5917" i="19"/>
  <c r="F5917" i="19"/>
  <c r="E5917" i="19"/>
  <c r="D5917" i="19"/>
  <c r="C5917" i="19"/>
  <c r="H5916" i="19"/>
  <c r="G5916" i="19"/>
  <c r="F5916" i="19"/>
  <c r="E5916" i="19"/>
  <c r="D5916" i="19"/>
  <c r="C5916" i="19"/>
  <c r="H5915" i="19"/>
  <c r="G5915" i="19"/>
  <c r="F5915" i="19"/>
  <c r="E5915" i="19"/>
  <c r="D5915" i="19"/>
  <c r="C5915" i="19"/>
  <c r="H5914" i="19"/>
  <c r="G5914" i="19"/>
  <c r="F5914" i="19"/>
  <c r="E5914" i="19"/>
  <c r="D5914" i="19"/>
  <c r="C5914" i="19"/>
  <c r="H5913" i="19"/>
  <c r="G5913" i="19"/>
  <c r="F5913" i="19"/>
  <c r="E5913" i="19"/>
  <c r="D5913" i="19"/>
  <c r="C5913" i="19"/>
  <c r="H5912" i="19"/>
  <c r="G5912" i="19"/>
  <c r="F5912" i="19"/>
  <c r="E5912" i="19"/>
  <c r="D5912" i="19"/>
  <c r="C5912" i="19"/>
  <c r="H5911" i="19"/>
  <c r="G5911" i="19"/>
  <c r="F5911" i="19"/>
  <c r="E5911" i="19"/>
  <c r="D5911" i="19"/>
  <c r="C5911" i="19"/>
  <c r="H5910" i="19"/>
  <c r="G5910" i="19"/>
  <c r="F5910" i="19"/>
  <c r="E5910" i="19"/>
  <c r="D5910" i="19"/>
  <c r="C5910" i="19"/>
  <c r="H5909" i="19"/>
  <c r="G5909" i="19"/>
  <c r="F5909" i="19"/>
  <c r="E5909" i="19"/>
  <c r="D5909" i="19"/>
  <c r="C5909" i="19"/>
  <c r="H5908" i="19"/>
  <c r="G5908" i="19"/>
  <c r="F5908" i="19"/>
  <c r="E5908" i="19"/>
  <c r="D5908" i="19"/>
  <c r="C5908" i="19"/>
  <c r="H5907" i="19"/>
  <c r="G5907" i="19"/>
  <c r="F5907" i="19"/>
  <c r="E5907" i="19"/>
  <c r="D5907" i="19"/>
  <c r="C5907" i="19"/>
  <c r="H5906" i="19"/>
  <c r="G5906" i="19"/>
  <c r="F5906" i="19"/>
  <c r="E5906" i="19"/>
  <c r="D5906" i="19"/>
  <c r="C5906" i="19"/>
  <c r="H5905" i="19"/>
  <c r="G5905" i="19"/>
  <c r="F5905" i="19"/>
  <c r="E5905" i="19"/>
  <c r="D5905" i="19"/>
  <c r="C5905" i="19"/>
  <c r="H5904" i="19"/>
  <c r="G5904" i="19"/>
  <c r="F5904" i="19"/>
  <c r="E5904" i="19"/>
  <c r="D5904" i="19"/>
  <c r="C5904" i="19"/>
  <c r="H5903" i="19"/>
  <c r="G5903" i="19"/>
  <c r="F5903" i="19"/>
  <c r="E5903" i="19"/>
  <c r="A5903" i="19" s="1"/>
  <c r="D5903" i="19"/>
  <c r="C5903" i="19"/>
  <c r="H5902" i="19"/>
  <c r="G5902" i="19"/>
  <c r="F5902" i="19"/>
  <c r="E5902" i="19"/>
  <c r="D5902" i="19"/>
  <c r="C5902" i="19"/>
  <c r="H5901" i="19"/>
  <c r="G5901" i="19"/>
  <c r="F5901" i="19"/>
  <c r="E5901" i="19"/>
  <c r="D5901" i="19"/>
  <c r="C5901" i="19"/>
  <c r="H5900" i="19"/>
  <c r="G5900" i="19"/>
  <c r="F5900" i="19"/>
  <c r="E5900" i="19"/>
  <c r="A5900" i="19" s="1"/>
  <c r="D5900" i="19"/>
  <c r="C5900" i="19"/>
  <c r="H5899" i="19"/>
  <c r="G5899" i="19"/>
  <c r="F5899" i="19"/>
  <c r="E5899" i="19"/>
  <c r="D5899" i="19"/>
  <c r="C5899" i="19"/>
  <c r="H5898" i="19"/>
  <c r="G5898" i="19"/>
  <c r="F5898" i="19"/>
  <c r="E5898" i="19"/>
  <c r="D5898" i="19"/>
  <c r="C5898" i="19"/>
  <c r="H5897" i="19"/>
  <c r="G5897" i="19"/>
  <c r="F5897" i="19"/>
  <c r="E5897" i="19"/>
  <c r="A5897" i="19" s="1"/>
  <c r="D5897" i="19"/>
  <c r="C5897" i="19"/>
  <c r="H5896" i="19"/>
  <c r="G5896" i="19"/>
  <c r="F5896" i="19"/>
  <c r="E5896" i="19"/>
  <c r="D5896" i="19"/>
  <c r="C5896" i="19"/>
  <c r="H5895" i="19"/>
  <c r="G5895" i="19"/>
  <c r="F5895" i="19"/>
  <c r="E5895" i="19"/>
  <c r="D5895" i="19"/>
  <c r="C5895" i="19"/>
  <c r="H5894" i="19"/>
  <c r="G5894" i="19"/>
  <c r="F5894" i="19"/>
  <c r="E5894" i="19"/>
  <c r="A5894" i="19" s="1"/>
  <c r="D5894" i="19"/>
  <c r="C5894" i="19"/>
  <c r="H5893" i="19"/>
  <c r="G5893" i="19"/>
  <c r="F5893" i="19"/>
  <c r="E5893" i="19"/>
  <c r="D5893" i="19"/>
  <c r="C5893" i="19"/>
  <c r="H5892" i="19"/>
  <c r="G5892" i="19"/>
  <c r="F5892" i="19"/>
  <c r="E5892" i="19"/>
  <c r="D5892" i="19"/>
  <c r="C5892" i="19"/>
  <c r="H5891" i="19"/>
  <c r="G5891" i="19"/>
  <c r="F5891" i="19"/>
  <c r="E5891" i="19"/>
  <c r="A5891" i="19" s="1"/>
  <c r="D5891" i="19"/>
  <c r="C5891" i="19"/>
  <c r="H5890" i="19"/>
  <c r="G5890" i="19"/>
  <c r="F5890" i="19"/>
  <c r="E5890" i="19"/>
  <c r="D5890" i="19"/>
  <c r="C5890" i="19"/>
  <c r="H5889" i="19"/>
  <c r="G5889" i="19"/>
  <c r="F5889" i="19"/>
  <c r="E5889" i="19"/>
  <c r="D5889" i="19"/>
  <c r="C5889" i="19"/>
  <c r="H5888" i="19"/>
  <c r="G5888" i="19"/>
  <c r="F5888" i="19"/>
  <c r="E5888" i="19"/>
  <c r="A5888" i="19" s="1"/>
  <c r="D5888" i="19"/>
  <c r="C5888" i="19"/>
  <c r="H5887" i="19"/>
  <c r="G5887" i="19"/>
  <c r="F5887" i="19"/>
  <c r="E5887" i="19"/>
  <c r="D5887" i="19"/>
  <c r="C5887" i="19"/>
  <c r="H5886" i="19"/>
  <c r="G5886" i="19"/>
  <c r="F5886" i="19"/>
  <c r="E5886" i="19"/>
  <c r="D5886" i="19"/>
  <c r="C5886" i="19"/>
  <c r="H5885" i="19"/>
  <c r="G5885" i="19"/>
  <c r="F5885" i="19"/>
  <c r="E5885" i="19"/>
  <c r="A5885" i="19" s="1"/>
  <c r="D5885" i="19"/>
  <c r="C5885" i="19"/>
  <c r="H5884" i="19"/>
  <c r="G5884" i="19"/>
  <c r="F5884" i="19"/>
  <c r="E5884" i="19"/>
  <c r="D5884" i="19"/>
  <c r="C5884" i="19"/>
  <c r="H5883" i="19"/>
  <c r="G5883" i="19"/>
  <c r="F5883" i="19"/>
  <c r="E5883" i="19"/>
  <c r="D5883" i="19"/>
  <c r="C5883" i="19"/>
  <c r="H5882" i="19"/>
  <c r="G5882" i="19"/>
  <c r="F5882" i="19"/>
  <c r="E5882" i="19"/>
  <c r="A5882" i="19" s="1"/>
  <c r="D5882" i="19"/>
  <c r="C5882" i="19"/>
  <c r="H5881" i="19"/>
  <c r="G5881" i="19"/>
  <c r="F5881" i="19"/>
  <c r="E5881" i="19"/>
  <c r="D5881" i="19"/>
  <c r="C5881" i="19"/>
  <c r="H5880" i="19"/>
  <c r="G5880" i="19"/>
  <c r="F5880" i="19"/>
  <c r="E5880" i="19"/>
  <c r="D5880" i="19"/>
  <c r="C5880" i="19"/>
  <c r="H5879" i="19"/>
  <c r="G5879" i="19"/>
  <c r="F5879" i="19"/>
  <c r="E5879" i="19"/>
  <c r="A5879" i="19" s="1"/>
  <c r="D5879" i="19"/>
  <c r="C5879" i="19"/>
  <c r="H5878" i="19"/>
  <c r="G5878" i="19"/>
  <c r="F5878" i="19"/>
  <c r="E5878" i="19"/>
  <c r="D5878" i="19"/>
  <c r="C5878" i="19"/>
  <c r="H5877" i="19"/>
  <c r="G5877" i="19"/>
  <c r="F5877" i="19"/>
  <c r="E5877" i="19"/>
  <c r="D5877" i="19"/>
  <c r="C5877" i="19"/>
  <c r="H5876" i="19"/>
  <c r="G5876" i="19"/>
  <c r="F5876" i="19"/>
  <c r="E5876" i="19"/>
  <c r="A5876" i="19" s="1"/>
  <c r="D5876" i="19"/>
  <c r="C5876" i="19"/>
  <c r="H5875" i="19"/>
  <c r="G5875" i="19"/>
  <c r="F5875" i="19"/>
  <c r="E5875" i="19"/>
  <c r="D5875" i="19"/>
  <c r="C5875" i="19"/>
  <c r="H5874" i="19"/>
  <c r="G5874" i="19"/>
  <c r="F5874" i="19"/>
  <c r="E5874" i="19"/>
  <c r="D5874" i="19"/>
  <c r="C5874" i="19"/>
  <c r="H5873" i="19"/>
  <c r="G5873" i="19"/>
  <c r="F5873" i="19"/>
  <c r="E5873" i="19"/>
  <c r="A5873" i="19" s="1"/>
  <c r="D5873" i="19"/>
  <c r="C5873" i="19"/>
  <c r="H5872" i="19"/>
  <c r="G5872" i="19"/>
  <c r="F5872" i="19"/>
  <c r="E5872" i="19"/>
  <c r="D5872" i="19"/>
  <c r="C5872" i="19"/>
  <c r="H5871" i="19"/>
  <c r="G5871" i="19"/>
  <c r="F5871" i="19"/>
  <c r="E5871" i="19"/>
  <c r="D5871" i="19"/>
  <c r="C5871" i="19"/>
  <c r="H5870" i="19"/>
  <c r="G5870" i="19"/>
  <c r="F5870" i="19"/>
  <c r="E5870" i="19"/>
  <c r="A5870" i="19" s="1"/>
  <c r="D5870" i="19"/>
  <c r="C5870" i="19"/>
  <c r="H5869" i="19"/>
  <c r="G5869" i="19"/>
  <c r="F5869" i="19"/>
  <c r="E5869" i="19"/>
  <c r="D5869" i="19"/>
  <c r="C5869" i="19"/>
  <c r="H5868" i="19"/>
  <c r="G5868" i="19"/>
  <c r="F5868" i="19"/>
  <c r="E5868" i="19"/>
  <c r="D5868" i="19"/>
  <c r="C5868" i="19"/>
  <c r="H5867" i="19"/>
  <c r="G5867" i="19"/>
  <c r="F5867" i="19"/>
  <c r="E5867" i="19"/>
  <c r="A5867" i="19" s="1"/>
  <c r="D5867" i="19"/>
  <c r="C5867" i="19"/>
  <c r="H5866" i="19"/>
  <c r="G5866" i="19"/>
  <c r="F5866" i="19"/>
  <c r="E5866" i="19"/>
  <c r="D5866" i="19"/>
  <c r="C5866" i="19"/>
  <c r="H5865" i="19"/>
  <c r="G5865" i="19"/>
  <c r="F5865" i="19"/>
  <c r="E5865" i="19"/>
  <c r="D5865" i="19"/>
  <c r="C5865" i="19"/>
  <c r="H5864" i="19"/>
  <c r="G5864" i="19"/>
  <c r="F5864" i="19"/>
  <c r="E5864" i="19"/>
  <c r="A5864" i="19" s="1"/>
  <c r="D5864" i="19"/>
  <c r="C5864" i="19"/>
  <c r="H5863" i="19"/>
  <c r="G5863" i="19"/>
  <c r="F5863" i="19"/>
  <c r="E5863" i="19"/>
  <c r="D5863" i="19"/>
  <c r="C5863" i="19"/>
  <c r="H5862" i="19"/>
  <c r="G5862" i="19"/>
  <c r="F5862" i="19"/>
  <c r="E5862" i="19"/>
  <c r="D5862" i="19"/>
  <c r="C5862" i="19"/>
  <c r="H5861" i="19"/>
  <c r="G5861" i="19"/>
  <c r="F5861" i="19"/>
  <c r="E5861" i="19"/>
  <c r="A5861" i="19" s="1"/>
  <c r="D5861" i="19"/>
  <c r="C5861" i="19"/>
  <c r="H5860" i="19"/>
  <c r="G5860" i="19"/>
  <c r="F5860" i="19"/>
  <c r="E5860" i="19"/>
  <c r="D5860" i="19"/>
  <c r="C5860" i="19"/>
  <c r="H5859" i="19"/>
  <c r="G5859" i="19"/>
  <c r="F5859" i="19"/>
  <c r="E5859" i="19"/>
  <c r="D5859" i="19"/>
  <c r="C5859" i="19"/>
  <c r="H5858" i="19"/>
  <c r="G5858" i="19"/>
  <c r="F5858" i="19"/>
  <c r="E5858" i="19"/>
  <c r="A5858" i="19" s="1"/>
  <c r="D5858" i="19"/>
  <c r="C5858" i="19"/>
  <c r="H5857" i="19"/>
  <c r="G5857" i="19"/>
  <c r="F5857" i="19"/>
  <c r="E5857" i="19"/>
  <c r="D5857" i="19"/>
  <c r="C5857" i="19"/>
  <c r="H5856" i="19"/>
  <c r="G5856" i="19"/>
  <c r="F5856" i="19"/>
  <c r="E5856" i="19"/>
  <c r="D5856" i="19"/>
  <c r="C5856" i="19"/>
  <c r="H5855" i="19"/>
  <c r="G5855" i="19"/>
  <c r="F5855" i="19"/>
  <c r="E5855" i="19"/>
  <c r="A5855" i="19" s="1"/>
  <c r="D5855" i="19"/>
  <c r="C5855" i="19"/>
  <c r="H5854" i="19"/>
  <c r="G5854" i="19"/>
  <c r="F5854" i="19"/>
  <c r="E5854" i="19"/>
  <c r="D5854" i="19"/>
  <c r="C5854" i="19"/>
  <c r="H5853" i="19"/>
  <c r="G5853" i="19"/>
  <c r="F5853" i="19"/>
  <c r="E5853" i="19"/>
  <c r="D5853" i="19"/>
  <c r="C5853" i="19"/>
  <c r="H5852" i="19"/>
  <c r="G5852" i="19"/>
  <c r="F5852" i="19"/>
  <c r="E5852" i="19"/>
  <c r="A5852" i="19" s="1"/>
  <c r="D5852" i="19"/>
  <c r="C5852" i="19"/>
  <c r="H5851" i="19"/>
  <c r="G5851" i="19"/>
  <c r="F5851" i="19"/>
  <c r="E5851" i="19"/>
  <c r="D5851" i="19"/>
  <c r="C5851" i="19"/>
  <c r="H5850" i="19"/>
  <c r="G5850" i="19"/>
  <c r="F5850" i="19"/>
  <c r="E5850" i="19"/>
  <c r="D5850" i="19"/>
  <c r="C5850" i="19"/>
  <c r="H5849" i="19"/>
  <c r="G5849" i="19"/>
  <c r="F5849" i="19"/>
  <c r="E5849" i="19"/>
  <c r="A5849" i="19" s="1"/>
  <c r="D5849" i="19"/>
  <c r="C5849" i="19"/>
  <c r="H5848" i="19"/>
  <c r="G5848" i="19"/>
  <c r="F5848" i="19"/>
  <c r="E5848" i="19"/>
  <c r="D5848" i="19"/>
  <c r="C5848" i="19"/>
  <c r="H5847" i="19"/>
  <c r="G5847" i="19"/>
  <c r="F5847" i="19"/>
  <c r="E5847" i="19"/>
  <c r="D5847" i="19"/>
  <c r="C5847" i="19"/>
  <c r="H5846" i="19"/>
  <c r="G5846" i="19"/>
  <c r="F5846" i="19"/>
  <c r="E5846" i="19"/>
  <c r="A5846" i="19" s="1"/>
  <c r="D5846" i="19"/>
  <c r="C5846" i="19"/>
  <c r="H5845" i="19"/>
  <c r="G5845" i="19"/>
  <c r="F5845" i="19"/>
  <c r="E5845" i="19"/>
  <c r="D5845" i="19"/>
  <c r="C5845" i="19"/>
  <c r="H5844" i="19"/>
  <c r="G5844" i="19"/>
  <c r="F5844" i="19"/>
  <c r="E5844" i="19"/>
  <c r="D5844" i="19"/>
  <c r="C5844" i="19"/>
  <c r="H5843" i="19"/>
  <c r="G5843" i="19"/>
  <c r="F5843" i="19"/>
  <c r="E5843" i="19"/>
  <c r="A5843" i="19" s="1"/>
  <c r="D5843" i="19"/>
  <c r="C5843" i="19"/>
  <c r="H5842" i="19"/>
  <c r="G5842" i="19"/>
  <c r="F5842" i="19"/>
  <c r="E5842" i="19"/>
  <c r="D5842" i="19"/>
  <c r="C5842" i="19"/>
  <c r="H5841" i="19"/>
  <c r="G5841" i="19"/>
  <c r="F5841" i="19"/>
  <c r="E5841" i="19"/>
  <c r="D5841" i="19"/>
  <c r="C5841" i="19"/>
  <c r="H5840" i="19"/>
  <c r="G5840" i="19"/>
  <c r="F5840" i="19"/>
  <c r="E5840" i="19"/>
  <c r="A5840" i="19" s="1"/>
  <c r="D5840" i="19"/>
  <c r="C5840" i="19"/>
  <c r="H5839" i="19"/>
  <c r="G5839" i="19"/>
  <c r="F5839" i="19"/>
  <c r="E5839" i="19"/>
  <c r="D5839" i="19"/>
  <c r="C5839" i="19"/>
  <c r="H5838" i="19"/>
  <c r="G5838" i="19"/>
  <c r="F5838" i="19"/>
  <c r="E5838" i="19"/>
  <c r="D5838" i="19"/>
  <c r="C5838" i="19"/>
  <c r="H5837" i="19"/>
  <c r="G5837" i="19"/>
  <c r="F5837" i="19"/>
  <c r="E5837" i="19"/>
  <c r="A5837" i="19" s="1"/>
  <c r="D5837" i="19"/>
  <c r="C5837" i="19"/>
  <c r="H5836" i="19"/>
  <c r="G5836" i="19"/>
  <c r="F5836" i="19"/>
  <c r="E5836" i="19"/>
  <c r="D5836" i="19"/>
  <c r="C5836" i="19"/>
  <c r="H5835" i="19"/>
  <c r="G5835" i="19"/>
  <c r="F5835" i="19"/>
  <c r="E5835" i="19"/>
  <c r="D5835" i="19"/>
  <c r="C5835" i="19"/>
  <c r="H5834" i="19"/>
  <c r="G5834" i="19"/>
  <c r="F5834" i="19"/>
  <c r="E5834" i="19"/>
  <c r="A5834" i="19" s="1"/>
  <c r="D5834" i="19"/>
  <c r="C5834" i="19"/>
  <c r="H5833" i="19"/>
  <c r="G5833" i="19"/>
  <c r="F5833" i="19"/>
  <c r="E5833" i="19"/>
  <c r="D5833" i="19"/>
  <c r="C5833" i="19"/>
  <c r="H5832" i="19"/>
  <c r="G5832" i="19"/>
  <c r="F5832" i="19"/>
  <c r="E5832" i="19"/>
  <c r="D5832" i="19"/>
  <c r="C5832" i="19"/>
  <c r="H5831" i="19"/>
  <c r="G5831" i="19"/>
  <c r="F5831" i="19"/>
  <c r="E5831" i="19"/>
  <c r="A5831" i="19" s="1"/>
  <c r="D5831" i="19"/>
  <c r="C5831" i="19"/>
  <c r="H5830" i="19"/>
  <c r="G5830" i="19"/>
  <c r="F5830" i="19"/>
  <c r="E5830" i="19"/>
  <c r="D5830" i="19"/>
  <c r="C5830" i="19"/>
  <c r="H5829" i="19"/>
  <c r="G5829" i="19"/>
  <c r="F5829" i="19"/>
  <c r="E5829" i="19"/>
  <c r="D5829" i="19"/>
  <c r="C5829" i="19"/>
  <c r="H5828" i="19"/>
  <c r="G5828" i="19"/>
  <c r="F5828" i="19"/>
  <c r="E5828" i="19"/>
  <c r="A5828" i="19" s="1"/>
  <c r="D5828" i="19"/>
  <c r="C5828" i="19"/>
  <c r="H5827" i="19"/>
  <c r="G5827" i="19"/>
  <c r="F5827" i="19"/>
  <c r="E5827" i="19"/>
  <c r="D5827" i="19"/>
  <c r="C5827" i="19"/>
  <c r="H5826" i="19"/>
  <c r="G5826" i="19"/>
  <c r="F5826" i="19"/>
  <c r="E5826" i="19"/>
  <c r="D5826" i="19"/>
  <c r="C5826" i="19"/>
  <c r="H5825" i="19"/>
  <c r="G5825" i="19"/>
  <c r="F5825" i="19"/>
  <c r="E5825" i="19"/>
  <c r="A5825" i="19" s="1"/>
  <c r="D5825" i="19"/>
  <c r="C5825" i="19"/>
  <c r="H5824" i="19"/>
  <c r="G5824" i="19"/>
  <c r="F5824" i="19"/>
  <c r="E5824" i="19"/>
  <c r="D5824" i="19"/>
  <c r="C5824" i="19"/>
  <c r="H5823" i="19"/>
  <c r="G5823" i="19"/>
  <c r="F5823" i="19"/>
  <c r="E5823" i="19"/>
  <c r="D5823" i="19"/>
  <c r="C5823" i="19"/>
  <c r="H5822" i="19"/>
  <c r="G5822" i="19"/>
  <c r="F5822" i="19"/>
  <c r="E5822" i="19"/>
  <c r="A5822" i="19" s="1"/>
  <c r="D5822" i="19"/>
  <c r="C5822" i="19"/>
  <c r="H5821" i="19"/>
  <c r="G5821" i="19"/>
  <c r="F5821" i="19"/>
  <c r="E5821" i="19"/>
  <c r="D5821" i="19"/>
  <c r="C5821" i="19"/>
  <c r="H5820" i="19"/>
  <c r="G5820" i="19"/>
  <c r="F5820" i="19"/>
  <c r="E5820" i="19"/>
  <c r="D5820" i="19"/>
  <c r="C5820" i="19"/>
  <c r="H5819" i="19"/>
  <c r="G5819" i="19"/>
  <c r="F5819" i="19"/>
  <c r="E5819" i="19"/>
  <c r="A5819" i="19" s="1"/>
  <c r="D5819" i="19"/>
  <c r="C5819" i="19"/>
  <c r="H5818" i="19"/>
  <c r="G5818" i="19"/>
  <c r="F5818" i="19"/>
  <c r="E5818" i="19"/>
  <c r="D5818" i="19"/>
  <c r="C5818" i="19"/>
  <c r="H5817" i="19"/>
  <c r="G5817" i="19"/>
  <c r="F5817" i="19"/>
  <c r="E5817" i="19"/>
  <c r="D5817" i="19"/>
  <c r="C5817" i="19"/>
  <c r="H5816" i="19"/>
  <c r="G5816" i="19"/>
  <c r="F5816" i="19"/>
  <c r="E5816" i="19"/>
  <c r="A5816" i="19" s="1"/>
  <c r="D5816" i="19"/>
  <c r="C5816" i="19"/>
  <c r="H5815" i="19"/>
  <c r="G5815" i="19"/>
  <c r="F5815" i="19"/>
  <c r="E5815" i="19"/>
  <c r="D5815" i="19"/>
  <c r="C5815" i="19"/>
  <c r="H5814" i="19"/>
  <c r="G5814" i="19"/>
  <c r="F5814" i="19"/>
  <c r="E5814" i="19"/>
  <c r="D5814" i="19"/>
  <c r="C5814" i="19"/>
  <c r="H5813" i="19"/>
  <c r="G5813" i="19"/>
  <c r="F5813" i="19"/>
  <c r="E5813" i="19"/>
  <c r="A5813" i="19" s="1"/>
  <c r="D5813" i="19"/>
  <c r="C5813" i="19"/>
  <c r="H5812" i="19"/>
  <c r="G5812" i="19"/>
  <c r="F5812" i="19"/>
  <c r="E5812" i="19"/>
  <c r="D5812" i="19"/>
  <c r="C5812" i="19"/>
  <c r="H5811" i="19"/>
  <c r="G5811" i="19"/>
  <c r="F5811" i="19"/>
  <c r="E5811" i="19"/>
  <c r="D5811" i="19"/>
  <c r="C5811" i="19"/>
  <c r="H5810" i="19"/>
  <c r="G5810" i="19"/>
  <c r="F5810" i="19"/>
  <c r="E5810" i="19"/>
  <c r="A5810" i="19" s="1"/>
  <c r="D5810" i="19"/>
  <c r="C5810" i="19"/>
  <c r="H5809" i="19"/>
  <c r="G5809" i="19"/>
  <c r="F5809" i="19"/>
  <c r="E5809" i="19"/>
  <c r="D5809" i="19"/>
  <c r="C5809" i="19"/>
  <c r="H5808" i="19"/>
  <c r="G5808" i="19"/>
  <c r="F5808" i="19"/>
  <c r="E5808" i="19"/>
  <c r="D5808" i="19"/>
  <c r="C5808" i="19"/>
  <c r="H5807" i="19"/>
  <c r="G5807" i="19"/>
  <c r="F5807" i="19"/>
  <c r="E5807" i="19"/>
  <c r="A5807" i="19" s="1"/>
  <c r="D5807" i="19"/>
  <c r="C5807" i="19"/>
  <c r="H5806" i="19"/>
  <c r="G5806" i="19"/>
  <c r="F5806" i="19"/>
  <c r="E5806" i="19"/>
  <c r="D5806" i="19"/>
  <c r="C5806" i="19"/>
  <c r="H5805" i="19"/>
  <c r="G5805" i="19"/>
  <c r="F5805" i="19"/>
  <c r="E5805" i="19"/>
  <c r="D5805" i="19"/>
  <c r="C5805" i="19"/>
  <c r="H5804" i="19"/>
  <c r="G5804" i="19"/>
  <c r="F5804" i="19"/>
  <c r="E5804" i="19"/>
  <c r="A5804" i="19" s="1"/>
  <c r="D5804" i="19"/>
  <c r="C5804" i="19"/>
  <c r="H5803" i="19"/>
  <c r="G5803" i="19"/>
  <c r="F5803" i="19"/>
  <c r="E5803" i="19"/>
  <c r="D5803" i="19"/>
  <c r="C5803" i="19"/>
  <c r="H5802" i="19"/>
  <c r="G5802" i="19"/>
  <c r="F5802" i="19"/>
  <c r="E5802" i="19"/>
  <c r="D5802" i="19"/>
  <c r="C5802" i="19"/>
  <c r="H5801" i="19"/>
  <c r="G5801" i="19"/>
  <c r="F5801" i="19"/>
  <c r="E5801" i="19"/>
  <c r="A5801" i="19" s="1"/>
  <c r="D5801" i="19"/>
  <c r="C5801" i="19"/>
  <c r="H5800" i="19"/>
  <c r="G5800" i="19"/>
  <c r="F5800" i="19"/>
  <c r="E5800" i="19"/>
  <c r="D5800" i="19"/>
  <c r="C5800" i="19"/>
  <c r="H5799" i="19"/>
  <c r="G5799" i="19"/>
  <c r="F5799" i="19"/>
  <c r="E5799" i="19"/>
  <c r="D5799" i="19"/>
  <c r="C5799" i="19"/>
  <c r="H5798" i="19"/>
  <c r="G5798" i="19"/>
  <c r="F5798" i="19"/>
  <c r="E5798" i="19"/>
  <c r="A5798" i="19" s="1"/>
  <c r="D5798" i="19"/>
  <c r="C5798" i="19"/>
  <c r="H5797" i="19"/>
  <c r="G5797" i="19"/>
  <c r="F5797" i="19"/>
  <c r="E5797" i="19"/>
  <c r="D5797" i="19"/>
  <c r="C5797" i="19"/>
  <c r="H5796" i="19"/>
  <c r="G5796" i="19"/>
  <c r="F5796" i="19"/>
  <c r="E5796" i="19"/>
  <c r="D5796" i="19"/>
  <c r="C5796" i="19"/>
  <c r="H5795" i="19"/>
  <c r="G5795" i="19"/>
  <c r="F5795" i="19"/>
  <c r="E5795" i="19"/>
  <c r="A5795" i="19" s="1"/>
  <c r="D5795" i="19"/>
  <c r="C5795" i="19"/>
  <c r="H5794" i="19"/>
  <c r="G5794" i="19"/>
  <c r="F5794" i="19"/>
  <c r="E5794" i="19"/>
  <c r="D5794" i="19"/>
  <c r="C5794" i="19"/>
  <c r="H5793" i="19"/>
  <c r="G5793" i="19"/>
  <c r="F5793" i="19"/>
  <c r="E5793" i="19"/>
  <c r="D5793" i="19"/>
  <c r="C5793" i="19"/>
  <c r="H5792" i="19"/>
  <c r="G5792" i="19"/>
  <c r="F5792" i="19"/>
  <c r="E5792" i="19"/>
  <c r="A5792" i="19" s="1"/>
  <c r="D5792" i="19"/>
  <c r="C5792" i="19"/>
  <c r="H5791" i="19"/>
  <c r="G5791" i="19"/>
  <c r="F5791" i="19"/>
  <c r="E5791" i="19"/>
  <c r="D5791" i="19"/>
  <c r="C5791" i="19"/>
  <c r="H5790" i="19"/>
  <c r="G5790" i="19"/>
  <c r="F5790" i="19"/>
  <c r="E5790" i="19"/>
  <c r="D5790" i="19"/>
  <c r="C5790" i="19"/>
  <c r="H5789" i="19"/>
  <c r="G5789" i="19"/>
  <c r="F5789" i="19"/>
  <c r="E5789" i="19"/>
  <c r="A5789" i="19" s="1"/>
  <c r="D5789" i="19"/>
  <c r="C5789" i="19"/>
  <c r="H5788" i="19"/>
  <c r="G5788" i="19"/>
  <c r="F5788" i="19"/>
  <c r="E5788" i="19"/>
  <c r="D5788" i="19"/>
  <c r="C5788" i="19"/>
  <c r="H5787" i="19"/>
  <c r="G5787" i="19"/>
  <c r="F5787" i="19"/>
  <c r="E5787" i="19"/>
  <c r="D5787" i="19"/>
  <c r="C5787" i="19"/>
  <c r="H5786" i="19"/>
  <c r="G5786" i="19"/>
  <c r="F5786" i="19"/>
  <c r="E5786" i="19"/>
  <c r="A5786" i="19" s="1"/>
  <c r="D5786" i="19"/>
  <c r="C5786" i="19"/>
  <c r="H5785" i="19"/>
  <c r="G5785" i="19"/>
  <c r="F5785" i="19"/>
  <c r="E5785" i="19"/>
  <c r="D5785" i="19"/>
  <c r="C5785" i="19"/>
  <c r="H5784" i="19"/>
  <c r="G5784" i="19"/>
  <c r="F5784" i="19"/>
  <c r="E5784" i="19"/>
  <c r="D5784" i="19"/>
  <c r="C5784" i="19"/>
  <c r="H5783" i="19"/>
  <c r="G5783" i="19"/>
  <c r="F5783" i="19"/>
  <c r="E5783" i="19"/>
  <c r="A5783" i="19" s="1"/>
  <c r="D5783" i="19"/>
  <c r="C5783" i="19"/>
  <c r="H5782" i="19"/>
  <c r="G5782" i="19"/>
  <c r="F5782" i="19"/>
  <c r="E5782" i="19"/>
  <c r="D5782" i="19"/>
  <c r="C5782" i="19"/>
  <c r="H5781" i="19"/>
  <c r="G5781" i="19"/>
  <c r="F5781" i="19"/>
  <c r="E5781" i="19"/>
  <c r="D5781" i="19"/>
  <c r="C5781" i="19"/>
  <c r="H5780" i="19"/>
  <c r="G5780" i="19"/>
  <c r="F5780" i="19"/>
  <c r="E5780" i="19"/>
  <c r="A5780" i="19" s="1"/>
  <c r="D5780" i="19"/>
  <c r="C5780" i="19"/>
  <c r="H5779" i="19"/>
  <c r="G5779" i="19"/>
  <c r="F5779" i="19"/>
  <c r="E5779" i="19"/>
  <c r="D5779" i="19"/>
  <c r="C5779" i="19"/>
  <c r="H5778" i="19"/>
  <c r="G5778" i="19"/>
  <c r="F5778" i="19"/>
  <c r="E5778" i="19"/>
  <c r="D5778" i="19"/>
  <c r="C5778" i="19"/>
  <c r="H5777" i="19"/>
  <c r="G5777" i="19"/>
  <c r="F5777" i="19"/>
  <c r="E5777" i="19"/>
  <c r="A5777" i="19" s="1"/>
  <c r="D5777" i="19"/>
  <c r="C5777" i="19"/>
  <c r="H5776" i="19"/>
  <c r="G5776" i="19"/>
  <c r="F5776" i="19"/>
  <c r="E5776" i="19"/>
  <c r="D5776" i="19"/>
  <c r="C5776" i="19"/>
  <c r="H5775" i="19"/>
  <c r="G5775" i="19"/>
  <c r="F5775" i="19"/>
  <c r="E5775" i="19"/>
  <c r="D5775" i="19"/>
  <c r="C5775" i="19"/>
  <c r="H5774" i="19"/>
  <c r="G5774" i="19"/>
  <c r="F5774" i="19"/>
  <c r="E5774" i="19"/>
  <c r="A5774" i="19" s="1"/>
  <c r="D5774" i="19"/>
  <c r="C5774" i="19"/>
  <c r="H5773" i="19"/>
  <c r="G5773" i="19"/>
  <c r="F5773" i="19"/>
  <c r="E5773" i="19"/>
  <c r="D5773" i="19"/>
  <c r="C5773" i="19"/>
  <c r="H5772" i="19"/>
  <c r="G5772" i="19"/>
  <c r="F5772" i="19"/>
  <c r="E5772" i="19"/>
  <c r="D5772" i="19"/>
  <c r="C5772" i="19"/>
  <c r="H5771" i="19"/>
  <c r="G5771" i="19"/>
  <c r="F5771" i="19"/>
  <c r="E5771" i="19"/>
  <c r="A5771" i="19" s="1"/>
  <c r="D5771" i="19"/>
  <c r="C5771" i="19"/>
  <c r="H5770" i="19"/>
  <c r="G5770" i="19"/>
  <c r="F5770" i="19"/>
  <c r="E5770" i="19"/>
  <c r="D5770" i="19"/>
  <c r="C5770" i="19"/>
  <c r="H5769" i="19"/>
  <c r="G5769" i="19"/>
  <c r="F5769" i="19"/>
  <c r="E5769" i="19"/>
  <c r="D5769" i="19"/>
  <c r="C5769" i="19"/>
  <c r="H5768" i="19"/>
  <c r="G5768" i="19"/>
  <c r="F5768" i="19"/>
  <c r="E5768" i="19"/>
  <c r="A5768" i="19" s="1"/>
  <c r="D5768" i="19"/>
  <c r="C5768" i="19"/>
  <c r="H5767" i="19"/>
  <c r="G5767" i="19"/>
  <c r="F5767" i="19"/>
  <c r="E5767" i="19"/>
  <c r="D5767" i="19"/>
  <c r="C5767" i="19"/>
  <c r="H5766" i="19"/>
  <c r="G5766" i="19"/>
  <c r="F5766" i="19"/>
  <c r="E5766" i="19"/>
  <c r="D5766" i="19"/>
  <c r="C5766" i="19"/>
  <c r="H5765" i="19"/>
  <c r="G5765" i="19"/>
  <c r="F5765" i="19"/>
  <c r="E5765" i="19"/>
  <c r="A5765" i="19" s="1"/>
  <c r="D5765" i="19"/>
  <c r="C5765" i="19"/>
  <c r="H5764" i="19"/>
  <c r="G5764" i="19"/>
  <c r="F5764" i="19"/>
  <c r="E5764" i="19"/>
  <c r="D5764" i="19"/>
  <c r="C5764" i="19"/>
  <c r="H5763" i="19"/>
  <c r="G5763" i="19"/>
  <c r="F5763" i="19"/>
  <c r="E5763" i="19"/>
  <c r="D5763" i="19"/>
  <c r="C5763" i="19"/>
  <c r="H5762" i="19"/>
  <c r="G5762" i="19"/>
  <c r="F5762" i="19"/>
  <c r="E5762" i="19"/>
  <c r="A5762" i="19" s="1"/>
  <c r="D5762" i="19"/>
  <c r="C5762" i="19"/>
  <c r="H5761" i="19"/>
  <c r="G5761" i="19"/>
  <c r="F5761" i="19"/>
  <c r="E5761" i="19"/>
  <c r="D5761" i="19"/>
  <c r="C5761" i="19"/>
  <c r="H5760" i="19"/>
  <c r="G5760" i="19"/>
  <c r="F5760" i="19"/>
  <c r="E5760" i="19"/>
  <c r="D5760" i="19"/>
  <c r="C5760" i="19"/>
  <c r="H5759" i="19"/>
  <c r="G5759" i="19"/>
  <c r="F5759" i="19"/>
  <c r="E5759" i="19"/>
  <c r="A5759" i="19" s="1"/>
  <c r="D5759" i="19"/>
  <c r="C5759" i="19"/>
  <c r="H5758" i="19"/>
  <c r="G5758" i="19"/>
  <c r="F5758" i="19"/>
  <c r="E5758" i="19"/>
  <c r="D5758" i="19"/>
  <c r="C5758" i="19"/>
  <c r="H5757" i="19"/>
  <c r="G5757" i="19"/>
  <c r="F5757" i="19"/>
  <c r="E5757" i="19"/>
  <c r="D5757" i="19"/>
  <c r="C5757" i="19"/>
  <c r="H5756" i="19"/>
  <c r="G5756" i="19"/>
  <c r="F5756" i="19"/>
  <c r="E5756" i="19"/>
  <c r="A5756" i="19" s="1"/>
  <c r="D5756" i="19"/>
  <c r="C5756" i="19"/>
  <c r="H5755" i="19"/>
  <c r="G5755" i="19"/>
  <c r="F5755" i="19"/>
  <c r="E5755" i="19"/>
  <c r="D5755" i="19"/>
  <c r="C5755" i="19"/>
  <c r="H5754" i="19"/>
  <c r="G5754" i="19"/>
  <c r="F5754" i="19"/>
  <c r="E5754" i="19"/>
  <c r="D5754" i="19"/>
  <c r="C5754" i="19"/>
  <c r="H5753" i="19"/>
  <c r="G5753" i="19"/>
  <c r="F5753" i="19"/>
  <c r="E5753" i="19"/>
  <c r="A5753" i="19" s="1"/>
  <c r="D5753" i="19"/>
  <c r="C5753" i="19"/>
  <c r="H5752" i="19"/>
  <c r="G5752" i="19"/>
  <c r="F5752" i="19"/>
  <c r="E5752" i="19"/>
  <c r="D5752" i="19"/>
  <c r="C5752" i="19"/>
  <c r="H5751" i="19"/>
  <c r="G5751" i="19"/>
  <c r="F5751" i="19"/>
  <c r="E5751" i="19"/>
  <c r="D5751" i="19"/>
  <c r="C5751" i="19"/>
  <c r="H5750" i="19"/>
  <c r="G5750" i="19"/>
  <c r="F5750" i="19"/>
  <c r="E5750" i="19"/>
  <c r="A5750" i="19" s="1"/>
  <c r="D5750" i="19"/>
  <c r="C5750" i="19"/>
  <c r="H5749" i="19"/>
  <c r="G5749" i="19"/>
  <c r="F5749" i="19"/>
  <c r="E5749" i="19"/>
  <c r="D5749" i="19"/>
  <c r="C5749" i="19"/>
  <c r="H5748" i="19"/>
  <c r="G5748" i="19"/>
  <c r="F5748" i="19"/>
  <c r="E5748" i="19"/>
  <c r="D5748" i="19"/>
  <c r="C5748" i="19"/>
  <c r="H5747" i="19"/>
  <c r="G5747" i="19"/>
  <c r="F5747" i="19"/>
  <c r="E5747" i="19"/>
  <c r="A5747" i="19" s="1"/>
  <c r="D5747" i="19"/>
  <c r="C5747" i="19"/>
  <c r="H5746" i="19"/>
  <c r="G5746" i="19"/>
  <c r="F5746" i="19"/>
  <c r="E5746" i="19"/>
  <c r="D5746" i="19"/>
  <c r="C5746" i="19"/>
  <c r="H5745" i="19"/>
  <c r="G5745" i="19"/>
  <c r="F5745" i="19"/>
  <c r="E5745" i="19"/>
  <c r="D5745" i="19"/>
  <c r="C5745" i="19"/>
  <c r="H5744" i="19"/>
  <c r="G5744" i="19"/>
  <c r="F5744" i="19"/>
  <c r="E5744" i="19"/>
  <c r="A5744" i="19" s="1"/>
  <c r="D5744" i="19"/>
  <c r="C5744" i="19"/>
  <c r="H5743" i="19"/>
  <c r="G5743" i="19"/>
  <c r="F5743" i="19"/>
  <c r="E5743" i="19"/>
  <c r="D5743" i="19"/>
  <c r="C5743" i="19"/>
  <c r="H5742" i="19"/>
  <c r="G5742" i="19"/>
  <c r="F5742" i="19"/>
  <c r="E5742" i="19"/>
  <c r="D5742" i="19"/>
  <c r="C5742" i="19"/>
  <c r="H5741" i="19"/>
  <c r="G5741" i="19"/>
  <c r="F5741" i="19"/>
  <c r="E5741" i="19"/>
  <c r="A5741" i="19" s="1"/>
  <c r="D5741" i="19"/>
  <c r="C5741" i="19"/>
  <c r="H5740" i="19"/>
  <c r="G5740" i="19"/>
  <c r="F5740" i="19"/>
  <c r="E5740" i="19"/>
  <c r="D5740" i="19"/>
  <c r="C5740" i="19"/>
  <c r="H5739" i="19"/>
  <c r="G5739" i="19"/>
  <c r="F5739" i="19"/>
  <c r="E5739" i="19"/>
  <c r="D5739" i="19"/>
  <c r="C5739" i="19"/>
  <c r="H5738" i="19"/>
  <c r="G5738" i="19"/>
  <c r="F5738" i="19"/>
  <c r="E5738" i="19"/>
  <c r="A5738" i="19" s="1"/>
  <c r="D5738" i="19"/>
  <c r="C5738" i="19"/>
  <c r="H5737" i="19"/>
  <c r="G5737" i="19"/>
  <c r="F5737" i="19"/>
  <c r="E5737" i="19"/>
  <c r="D5737" i="19"/>
  <c r="C5737" i="19"/>
  <c r="H5736" i="19"/>
  <c r="G5736" i="19"/>
  <c r="F5736" i="19"/>
  <c r="E5736" i="19"/>
  <c r="D5736" i="19"/>
  <c r="C5736" i="19"/>
  <c r="H5735" i="19"/>
  <c r="G5735" i="19"/>
  <c r="F5735" i="19"/>
  <c r="E5735" i="19"/>
  <c r="A5735" i="19" s="1"/>
  <c r="D5735" i="19"/>
  <c r="C5735" i="19"/>
  <c r="H5734" i="19"/>
  <c r="G5734" i="19"/>
  <c r="F5734" i="19"/>
  <c r="E5734" i="19"/>
  <c r="D5734" i="19"/>
  <c r="C5734" i="19"/>
  <c r="H5733" i="19"/>
  <c r="G5733" i="19"/>
  <c r="F5733" i="19"/>
  <c r="E5733" i="19"/>
  <c r="D5733" i="19"/>
  <c r="C5733" i="19"/>
  <c r="H5732" i="19"/>
  <c r="G5732" i="19"/>
  <c r="F5732" i="19"/>
  <c r="E5732" i="19"/>
  <c r="A5732" i="19" s="1"/>
  <c r="D5732" i="19"/>
  <c r="C5732" i="19"/>
  <c r="H5731" i="19"/>
  <c r="G5731" i="19"/>
  <c r="F5731" i="19"/>
  <c r="E5731" i="19"/>
  <c r="D5731" i="19"/>
  <c r="C5731" i="19"/>
  <c r="H5730" i="19"/>
  <c r="G5730" i="19"/>
  <c r="F5730" i="19"/>
  <c r="E5730" i="19"/>
  <c r="D5730" i="19"/>
  <c r="C5730" i="19"/>
  <c r="H5729" i="19"/>
  <c r="G5729" i="19"/>
  <c r="F5729" i="19"/>
  <c r="E5729" i="19"/>
  <c r="A5729" i="19" s="1"/>
  <c r="D5729" i="19"/>
  <c r="C5729" i="19"/>
  <c r="H5728" i="19"/>
  <c r="G5728" i="19"/>
  <c r="F5728" i="19"/>
  <c r="E5728" i="19"/>
  <c r="D5728" i="19"/>
  <c r="C5728" i="19"/>
  <c r="H5727" i="19"/>
  <c r="G5727" i="19"/>
  <c r="F5727" i="19"/>
  <c r="E5727" i="19"/>
  <c r="D5727" i="19"/>
  <c r="C5727" i="19"/>
  <c r="H5726" i="19"/>
  <c r="G5726" i="19"/>
  <c r="F5726" i="19"/>
  <c r="E5726" i="19"/>
  <c r="A5726" i="19" s="1"/>
  <c r="D5726" i="19"/>
  <c r="C5726" i="19"/>
  <c r="H5725" i="19"/>
  <c r="G5725" i="19"/>
  <c r="F5725" i="19"/>
  <c r="E5725" i="19"/>
  <c r="D5725" i="19"/>
  <c r="C5725" i="19"/>
  <c r="H5724" i="19"/>
  <c r="G5724" i="19"/>
  <c r="F5724" i="19"/>
  <c r="E5724" i="19"/>
  <c r="D5724" i="19"/>
  <c r="C5724" i="19"/>
  <c r="H5723" i="19"/>
  <c r="G5723" i="19"/>
  <c r="F5723" i="19"/>
  <c r="E5723" i="19"/>
  <c r="A5723" i="19" s="1"/>
  <c r="D5723" i="19"/>
  <c r="C5723" i="19"/>
  <c r="H5722" i="19"/>
  <c r="G5722" i="19"/>
  <c r="F5722" i="19"/>
  <c r="E5722" i="19"/>
  <c r="D5722" i="19"/>
  <c r="C5722" i="19"/>
  <c r="H5721" i="19"/>
  <c r="G5721" i="19"/>
  <c r="F5721" i="19"/>
  <c r="E5721" i="19"/>
  <c r="D5721" i="19"/>
  <c r="C5721" i="19"/>
  <c r="H5720" i="19"/>
  <c r="G5720" i="19"/>
  <c r="F5720" i="19"/>
  <c r="E5720" i="19"/>
  <c r="A5720" i="19" s="1"/>
  <c r="D5720" i="19"/>
  <c r="C5720" i="19"/>
  <c r="H5719" i="19"/>
  <c r="G5719" i="19"/>
  <c r="F5719" i="19"/>
  <c r="E5719" i="19"/>
  <c r="D5719" i="19"/>
  <c r="C5719" i="19"/>
  <c r="H5718" i="19"/>
  <c r="G5718" i="19"/>
  <c r="F5718" i="19"/>
  <c r="E5718" i="19"/>
  <c r="D5718" i="19"/>
  <c r="C5718" i="19"/>
  <c r="H5717" i="19"/>
  <c r="G5717" i="19"/>
  <c r="F5717" i="19"/>
  <c r="E5717" i="19"/>
  <c r="A5717" i="19" s="1"/>
  <c r="D5717" i="19"/>
  <c r="C5717" i="19"/>
  <c r="H5716" i="19"/>
  <c r="G5716" i="19"/>
  <c r="F5716" i="19"/>
  <c r="E5716" i="19"/>
  <c r="D5716" i="19"/>
  <c r="C5716" i="19"/>
  <c r="H5715" i="19"/>
  <c r="G5715" i="19"/>
  <c r="F5715" i="19"/>
  <c r="E5715" i="19"/>
  <c r="D5715" i="19"/>
  <c r="C5715" i="19"/>
  <c r="H5714" i="19"/>
  <c r="G5714" i="19"/>
  <c r="F5714" i="19"/>
  <c r="E5714" i="19"/>
  <c r="A5714" i="19" s="1"/>
  <c r="D5714" i="19"/>
  <c r="C5714" i="19"/>
  <c r="H5713" i="19"/>
  <c r="G5713" i="19"/>
  <c r="F5713" i="19"/>
  <c r="E5713" i="19"/>
  <c r="D5713" i="19"/>
  <c r="C5713" i="19"/>
  <c r="H5712" i="19"/>
  <c r="G5712" i="19"/>
  <c r="F5712" i="19"/>
  <c r="E5712" i="19"/>
  <c r="D5712" i="19"/>
  <c r="C5712" i="19"/>
  <c r="H5711" i="19"/>
  <c r="G5711" i="19"/>
  <c r="F5711" i="19"/>
  <c r="E5711" i="19"/>
  <c r="A5711" i="19" s="1"/>
  <c r="D5711" i="19"/>
  <c r="C5711" i="19"/>
  <c r="H5710" i="19"/>
  <c r="G5710" i="19"/>
  <c r="F5710" i="19"/>
  <c r="E5710" i="19"/>
  <c r="D5710" i="19"/>
  <c r="C5710" i="19"/>
  <c r="H5709" i="19"/>
  <c r="G5709" i="19"/>
  <c r="F5709" i="19"/>
  <c r="E5709" i="19"/>
  <c r="D5709" i="19"/>
  <c r="C5709" i="19"/>
  <c r="H5708" i="19"/>
  <c r="G5708" i="19"/>
  <c r="F5708" i="19"/>
  <c r="E5708" i="19"/>
  <c r="A5708" i="19" s="1"/>
  <c r="D5708" i="19"/>
  <c r="C5708" i="19"/>
  <c r="H5707" i="19"/>
  <c r="G5707" i="19"/>
  <c r="F5707" i="19"/>
  <c r="E5707" i="19"/>
  <c r="D5707" i="19"/>
  <c r="C5707" i="19"/>
  <c r="H5706" i="19"/>
  <c r="G5706" i="19"/>
  <c r="F5706" i="19"/>
  <c r="E5706" i="19"/>
  <c r="D5706" i="19"/>
  <c r="C5706" i="19"/>
  <c r="H5705" i="19"/>
  <c r="G5705" i="19"/>
  <c r="F5705" i="19"/>
  <c r="E5705" i="19"/>
  <c r="A5705" i="19" s="1"/>
  <c r="D5705" i="19"/>
  <c r="C5705" i="19"/>
  <c r="H5704" i="19"/>
  <c r="G5704" i="19"/>
  <c r="F5704" i="19"/>
  <c r="E5704" i="19"/>
  <c r="D5704" i="19"/>
  <c r="C5704" i="19"/>
  <c r="H5703" i="19"/>
  <c r="G5703" i="19"/>
  <c r="F5703" i="19"/>
  <c r="E5703" i="19"/>
  <c r="D5703" i="19"/>
  <c r="C5703" i="19"/>
  <c r="H5702" i="19"/>
  <c r="G5702" i="19"/>
  <c r="F5702" i="19"/>
  <c r="E5702" i="19"/>
  <c r="A5702" i="19" s="1"/>
  <c r="D5702" i="19"/>
  <c r="C5702" i="19"/>
  <c r="H5701" i="19"/>
  <c r="G5701" i="19"/>
  <c r="F5701" i="19"/>
  <c r="E5701" i="19"/>
  <c r="D5701" i="19"/>
  <c r="C5701" i="19"/>
  <c r="H5700" i="19"/>
  <c r="G5700" i="19"/>
  <c r="F5700" i="19"/>
  <c r="E5700" i="19"/>
  <c r="D5700" i="19"/>
  <c r="C5700" i="19"/>
  <c r="H5699" i="19"/>
  <c r="G5699" i="19"/>
  <c r="F5699" i="19"/>
  <c r="E5699" i="19"/>
  <c r="A5699" i="19" s="1"/>
  <c r="D5699" i="19"/>
  <c r="C5699" i="19"/>
  <c r="H5698" i="19"/>
  <c r="G5698" i="19"/>
  <c r="F5698" i="19"/>
  <c r="E5698" i="19"/>
  <c r="D5698" i="19"/>
  <c r="C5698" i="19"/>
  <c r="H5697" i="19"/>
  <c r="G5697" i="19"/>
  <c r="F5697" i="19"/>
  <c r="E5697" i="19"/>
  <c r="D5697" i="19"/>
  <c r="C5697" i="19"/>
  <c r="H5696" i="19"/>
  <c r="G5696" i="19"/>
  <c r="F5696" i="19"/>
  <c r="E5696" i="19"/>
  <c r="A5696" i="19" s="1"/>
  <c r="D5696" i="19"/>
  <c r="C5696" i="19"/>
  <c r="H5695" i="19"/>
  <c r="G5695" i="19"/>
  <c r="F5695" i="19"/>
  <c r="E5695" i="19"/>
  <c r="D5695" i="19"/>
  <c r="C5695" i="19"/>
  <c r="H5694" i="19"/>
  <c r="G5694" i="19"/>
  <c r="F5694" i="19"/>
  <c r="E5694" i="19"/>
  <c r="D5694" i="19"/>
  <c r="C5694" i="19"/>
  <c r="H5693" i="19"/>
  <c r="G5693" i="19"/>
  <c r="F5693" i="19"/>
  <c r="E5693" i="19"/>
  <c r="A5693" i="19" s="1"/>
  <c r="D5693" i="19"/>
  <c r="C5693" i="19"/>
  <c r="H5692" i="19"/>
  <c r="G5692" i="19"/>
  <c r="F5692" i="19"/>
  <c r="E5692" i="19"/>
  <c r="D5692" i="19"/>
  <c r="C5692" i="19"/>
  <c r="H5691" i="19"/>
  <c r="G5691" i="19"/>
  <c r="F5691" i="19"/>
  <c r="E5691" i="19"/>
  <c r="D5691" i="19"/>
  <c r="C5691" i="19"/>
  <c r="H5690" i="19"/>
  <c r="G5690" i="19"/>
  <c r="F5690" i="19"/>
  <c r="E5690" i="19"/>
  <c r="A5690" i="19" s="1"/>
  <c r="D5690" i="19"/>
  <c r="C5690" i="19"/>
  <c r="H5689" i="19"/>
  <c r="G5689" i="19"/>
  <c r="F5689" i="19"/>
  <c r="E5689" i="19"/>
  <c r="D5689" i="19"/>
  <c r="C5689" i="19"/>
  <c r="H5688" i="19"/>
  <c r="G5688" i="19"/>
  <c r="F5688" i="19"/>
  <c r="E5688" i="19"/>
  <c r="D5688" i="19"/>
  <c r="C5688" i="19"/>
  <c r="H5687" i="19"/>
  <c r="G5687" i="19"/>
  <c r="F5687" i="19"/>
  <c r="E5687" i="19"/>
  <c r="A5687" i="19" s="1"/>
  <c r="D5687" i="19"/>
  <c r="C5687" i="19"/>
  <c r="H5686" i="19"/>
  <c r="G5686" i="19"/>
  <c r="F5686" i="19"/>
  <c r="E5686" i="19"/>
  <c r="D5686" i="19"/>
  <c r="C5686" i="19"/>
  <c r="H5685" i="19"/>
  <c r="G5685" i="19"/>
  <c r="F5685" i="19"/>
  <c r="E5685" i="19"/>
  <c r="D5685" i="19"/>
  <c r="C5685" i="19"/>
  <c r="H5684" i="19"/>
  <c r="G5684" i="19"/>
  <c r="F5684" i="19"/>
  <c r="E5684" i="19"/>
  <c r="A5684" i="19" s="1"/>
  <c r="D5684" i="19"/>
  <c r="C5684" i="19"/>
  <c r="H5683" i="19"/>
  <c r="G5683" i="19"/>
  <c r="F5683" i="19"/>
  <c r="E5683" i="19"/>
  <c r="D5683" i="19"/>
  <c r="C5683" i="19"/>
  <c r="H5682" i="19"/>
  <c r="G5682" i="19"/>
  <c r="F5682" i="19"/>
  <c r="E5682" i="19"/>
  <c r="D5682" i="19"/>
  <c r="C5682" i="19"/>
  <c r="H5681" i="19"/>
  <c r="G5681" i="19"/>
  <c r="F5681" i="19"/>
  <c r="E5681" i="19"/>
  <c r="A5681" i="19" s="1"/>
  <c r="D5681" i="19"/>
  <c r="C5681" i="19"/>
  <c r="H5680" i="19"/>
  <c r="G5680" i="19"/>
  <c r="F5680" i="19"/>
  <c r="E5680" i="19"/>
  <c r="D5680" i="19"/>
  <c r="C5680" i="19"/>
  <c r="H5679" i="19"/>
  <c r="G5679" i="19"/>
  <c r="F5679" i="19"/>
  <c r="E5679" i="19"/>
  <c r="D5679" i="19"/>
  <c r="C5679" i="19"/>
  <c r="H5678" i="19"/>
  <c r="G5678" i="19"/>
  <c r="F5678" i="19"/>
  <c r="E5678" i="19"/>
  <c r="A5678" i="19" s="1"/>
  <c r="D5678" i="19"/>
  <c r="C5678" i="19"/>
  <c r="H5677" i="19"/>
  <c r="G5677" i="19"/>
  <c r="F5677" i="19"/>
  <c r="E5677" i="19"/>
  <c r="D5677" i="19"/>
  <c r="C5677" i="19"/>
  <c r="H5676" i="19"/>
  <c r="G5676" i="19"/>
  <c r="F5676" i="19"/>
  <c r="E5676" i="19"/>
  <c r="D5676" i="19"/>
  <c r="C5676" i="19"/>
  <c r="H5675" i="19"/>
  <c r="G5675" i="19"/>
  <c r="F5675" i="19"/>
  <c r="E5675" i="19"/>
  <c r="A5675" i="19" s="1"/>
  <c r="D5675" i="19"/>
  <c r="C5675" i="19"/>
  <c r="H5674" i="19"/>
  <c r="G5674" i="19"/>
  <c r="F5674" i="19"/>
  <c r="E5674" i="19"/>
  <c r="D5674" i="19"/>
  <c r="C5674" i="19"/>
  <c r="H5673" i="19"/>
  <c r="G5673" i="19"/>
  <c r="F5673" i="19"/>
  <c r="E5673" i="19"/>
  <c r="D5673" i="19"/>
  <c r="C5673" i="19"/>
  <c r="H5672" i="19"/>
  <c r="G5672" i="19"/>
  <c r="F5672" i="19"/>
  <c r="E5672" i="19"/>
  <c r="A5672" i="19" s="1"/>
  <c r="D5672" i="19"/>
  <c r="C5672" i="19"/>
  <c r="H5671" i="19"/>
  <c r="G5671" i="19"/>
  <c r="F5671" i="19"/>
  <c r="E5671" i="19"/>
  <c r="D5671" i="19"/>
  <c r="C5671" i="19"/>
  <c r="H5670" i="19"/>
  <c r="G5670" i="19"/>
  <c r="F5670" i="19"/>
  <c r="E5670" i="19"/>
  <c r="D5670" i="19"/>
  <c r="C5670" i="19"/>
  <c r="H5669" i="19"/>
  <c r="G5669" i="19"/>
  <c r="F5669" i="19"/>
  <c r="E5669" i="19"/>
  <c r="A5669" i="19" s="1"/>
  <c r="D5669" i="19"/>
  <c r="C5669" i="19"/>
  <c r="H5668" i="19"/>
  <c r="G5668" i="19"/>
  <c r="F5668" i="19"/>
  <c r="E5668" i="19"/>
  <c r="D5668" i="19"/>
  <c r="C5668" i="19"/>
  <c r="H5667" i="19"/>
  <c r="G5667" i="19"/>
  <c r="F5667" i="19"/>
  <c r="E5667" i="19"/>
  <c r="D5667" i="19"/>
  <c r="C5667" i="19"/>
  <c r="H5666" i="19"/>
  <c r="G5666" i="19"/>
  <c r="F5666" i="19"/>
  <c r="E5666" i="19"/>
  <c r="A5666" i="19" s="1"/>
  <c r="D5666" i="19"/>
  <c r="C5666" i="19"/>
  <c r="H5665" i="19"/>
  <c r="G5665" i="19"/>
  <c r="F5665" i="19"/>
  <c r="E5665" i="19"/>
  <c r="D5665" i="19"/>
  <c r="C5665" i="19"/>
  <c r="H5664" i="19"/>
  <c r="G5664" i="19"/>
  <c r="F5664" i="19"/>
  <c r="E5664" i="19"/>
  <c r="D5664" i="19"/>
  <c r="C5664" i="19"/>
  <c r="H5663" i="19"/>
  <c r="G5663" i="19"/>
  <c r="F5663" i="19"/>
  <c r="E5663" i="19"/>
  <c r="A5663" i="19" s="1"/>
  <c r="D5663" i="19"/>
  <c r="C5663" i="19"/>
  <c r="H5662" i="19"/>
  <c r="G5662" i="19"/>
  <c r="F5662" i="19"/>
  <c r="E5662" i="19"/>
  <c r="D5662" i="19"/>
  <c r="C5662" i="19"/>
  <c r="H5661" i="19"/>
  <c r="G5661" i="19"/>
  <c r="F5661" i="19"/>
  <c r="E5661" i="19"/>
  <c r="D5661" i="19"/>
  <c r="C5661" i="19"/>
  <c r="H5660" i="19"/>
  <c r="G5660" i="19"/>
  <c r="F5660" i="19"/>
  <c r="E5660" i="19"/>
  <c r="A5660" i="19" s="1"/>
  <c r="D5660" i="19"/>
  <c r="C5660" i="19"/>
  <c r="H5659" i="19"/>
  <c r="G5659" i="19"/>
  <c r="F5659" i="19"/>
  <c r="E5659" i="19"/>
  <c r="D5659" i="19"/>
  <c r="C5659" i="19"/>
  <c r="H5658" i="19"/>
  <c r="G5658" i="19"/>
  <c r="F5658" i="19"/>
  <c r="E5658" i="19"/>
  <c r="D5658" i="19"/>
  <c r="C5658" i="19"/>
  <c r="H5657" i="19"/>
  <c r="G5657" i="19"/>
  <c r="F5657" i="19"/>
  <c r="E5657" i="19"/>
  <c r="A5657" i="19" s="1"/>
  <c r="D5657" i="19"/>
  <c r="C5657" i="19"/>
  <c r="H5656" i="19"/>
  <c r="G5656" i="19"/>
  <c r="F5656" i="19"/>
  <c r="E5656" i="19"/>
  <c r="D5656" i="19"/>
  <c r="C5656" i="19"/>
  <c r="H5655" i="19"/>
  <c r="G5655" i="19"/>
  <c r="F5655" i="19"/>
  <c r="E5655" i="19"/>
  <c r="D5655" i="19"/>
  <c r="C5655" i="19"/>
  <c r="H5654" i="19"/>
  <c r="G5654" i="19"/>
  <c r="F5654" i="19"/>
  <c r="E5654" i="19"/>
  <c r="A5654" i="19" s="1"/>
  <c r="D5654" i="19"/>
  <c r="C5654" i="19"/>
  <c r="H5653" i="19"/>
  <c r="G5653" i="19"/>
  <c r="F5653" i="19"/>
  <c r="E5653" i="19"/>
  <c r="D5653" i="19"/>
  <c r="C5653" i="19"/>
  <c r="H5652" i="19"/>
  <c r="G5652" i="19"/>
  <c r="F5652" i="19"/>
  <c r="E5652" i="19"/>
  <c r="D5652" i="19"/>
  <c r="C5652" i="19"/>
  <c r="H5651" i="19"/>
  <c r="G5651" i="19"/>
  <c r="F5651" i="19"/>
  <c r="E5651" i="19"/>
  <c r="A5651" i="19" s="1"/>
  <c r="D5651" i="19"/>
  <c r="C5651" i="19"/>
  <c r="H5650" i="19"/>
  <c r="G5650" i="19"/>
  <c r="F5650" i="19"/>
  <c r="E5650" i="19"/>
  <c r="D5650" i="19"/>
  <c r="C5650" i="19"/>
  <c r="H5649" i="19"/>
  <c r="G5649" i="19"/>
  <c r="F5649" i="19"/>
  <c r="E5649" i="19"/>
  <c r="D5649" i="19"/>
  <c r="C5649" i="19"/>
  <c r="H5648" i="19"/>
  <c r="G5648" i="19"/>
  <c r="F5648" i="19"/>
  <c r="E5648" i="19"/>
  <c r="A5648" i="19" s="1"/>
  <c r="D5648" i="19"/>
  <c r="C5648" i="19"/>
  <c r="H5647" i="19"/>
  <c r="G5647" i="19"/>
  <c r="F5647" i="19"/>
  <c r="E5647" i="19"/>
  <c r="D5647" i="19"/>
  <c r="C5647" i="19"/>
  <c r="H5646" i="19"/>
  <c r="G5646" i="19"/>
  <c r="F5646" i="19"/>
  <c r="E5646" i="19"/>
  <c r="D5646" i="19"/>
  <c r="C5646" i="19"/>
  <c r="H5645" i="19"/>
  <c r="G5645" i="19"/>
  <c r="F5645" i="19"/>
  <c r="E5645" i="19"/>
  <c r="A5645" i="19" s="1"/>
  <c r="D5645" i="19"/>
  <c r="C5645" i="19"/>
  <c r="H5644" i="19"/>
  <c r="G5644" i="19"/>
  <c r="F5644" i="19"/>
  <c r="E5644" i="19"/>
  <c r="D5644" i="19"/>
  <c r="C5644" i="19"/>
  <c r="H5643" i="19"/>
  <c r="G5643" i="19"/>
  <c r="F5643" i="19"/>
  <c r="E5643" i="19"/>
  <c r="D5643" i="19"/>
  <c r="C5643" i="19"/>
  <c r="H5642" i="19"/>
  <c r="G5642" i="19"/>
  <c r="F5642" i="19"/>
  <c r="E5642" i="19"/>
  <c r="A5642" i="19" s="1"/>
  <c r="D5642" i="19"/>
  <c r="C5642" i="19"/>
  <c r="H5641" i="19"/>
  <c r="G5641" i="19"/>
  <c r="F5641" i="19"/>
  <c r="E5641" i="19"/>
  <c r="D5641" i="19"/>
  <c r="C5641" i="19"/>
  <c r="H5640" i="19"/>
  <c r="G5640" i="19"/>
  <c r="F5640" i="19"/>
  <c r="E5640" i="19"/>
  <c r="D5640" i="19"/>
  <c r="C5640" i="19"/>
  <c r="H5639" i="19"/>
  <c r="G5639" i="19"/>
  <c r="F5639" i="19"/>
  <c r="E5639" i="19"/>
  <c r="A5639" i="19" s="1"/>
  <c r="D5639" i="19"/>
  <c r="C5639" i="19"/>
  <c r="H5638" i="19"/>
  <c r="G5638" i="19"/>
  <c r="F5638" i="19"/>
  <c r="E5638" i="19"/>
  <c r="D5638" i="19"/>
  <c r="C5638" i="19"/>
  <c r="H5637" i="19"/>
  <c r="G5637" i="19"/>
  <c r="F5637" i="19"/>
  <c r="E5637" i="19"/>
  <c r="D5637" i="19"/>
  <c r="C5637" i="19"/>
  <c r="H5636" i="19"/>
  <c r="G5636" i="19"/>
  <c r="F5636" i="19"/>
  <c r="E5636" i="19"/>
  <c r="A5636" i="19" s="1"/>
  <c r="D5636" i="19"/>
  <c r="C5636" i="19"/>
  <c r="H5635" i="19"/>
  <c r="G5635" i="19"/>
  <c r="F5635" i="19"/>
  <c r="E5635" i="19"/>
  <c r="D5635" i="19"/>
  <c r="C5635" i="19"/>
  <c r="H5634" i="19"/>
  <c r="G5634" i="19"/>
  <c r="F5634" i="19"/>
  <c r="E5634" i="19"/>
  <c r="D5634" i="19"/>
  <c r="C5634" i="19"/>
  <c r="H5633" i="19"/>
  <c r="G5633" i="19"/>
  <c r="F5633" i="19"/>
  <c r="E5633" i="19"/>
  <c r="A5633" i="19" s="1"/>
  <c r="D5633" i="19"/>
  <c r="C5633" i="19"/>
  <c r="H5632" i="19"/>
  <c r="G5632" i="19"/>
  <c r="F5632" i="19"/>
  <c r="E5632" i="19"/>
  <c r="D5632" i="19"/>
  <c r="C5632" i="19"/>
  <c r="H5631" i="19"/>
  <c r="G5631" i="19"/>
  <c r="F5631" i="19"/>
  <c r="E5631" i="19"/>
  <c r="D5631" i="19"/>
  <c r="C5631" i="19"/>
  <c r="H5630" i="19"/>
  <c r="G5630" i="19"/>
  <c r="F5630" i="19"/>
  <c r="E5630" i="19"/>
  <c r="A5630" i="19" s="1"/>
  <c r="D5630" i="19"/>
  <c r="C5630" i="19"/>
  <c r="H5629" i="19"/>
  <c r="G5629" i="19"/>
  <c r="F5629" i="19"/>
  <c r="E5629" i="19"/>
  <c r="D5629" i="19"/>
  <c r="C5629" i="19"/>
  <c r="H5628" i="19"/>
  <c r="G5628" i="19"/>
  <c r="F5628" i="19"/>
  <c r="E5628" i="19"/>
  <c r="D5628" i="19"/>
  <c r="C5628" i="19"/>
  <c r="H5627" i="19"/>
  <c r="G5627" i="19"/>
  <c r="F5627" i="19"/>
  <c r="E5627" i="19"/>
  <c r="A5627" i="19" s="1"/>
  <c r="D5627" i="19"/>
  <c r="C5627" i="19"/>
  <c r="H5626" i="19"/>
  <c r="G5626" i="19"/>
  <c r="F5626" i="19"/>
  <c r="E5626" i="19"/>
  <c r="D5626" i="19"/>
  <c r="C5626" i="19"/>
  <c r="H5625" i="19"/>
  <c r="G5625" i="19"/>
  <c r="F5625" i="19"/>
  <c r="E5625" i="19"/>
  <c r="D5625" i="19"/>
  <c r="C5625" i="19"/>
  <c r="H5624" i="19"/>
  <c r="G5624" i="19"/>
  <c r="F5624" i="19"/>
  <c r="E5624" i="19"/>
  <c r="A5624" i="19" s="1"/>
  <c r="D5624" i="19"/>
  <c r="C5624" i="19"/>
  <c r="H5623" i="19"/>
  <c r="G5623" i="19"/>
  <c r="F5623" i="19"/>
  <c r="E5623" i="19"/>
  <c r="D5623" i="19"/>
  <c r="C5623" i="19"/>
  <c r="H5622" i="19"/>
  <c r="G5622" i="19"/>
  <c r="F5622" i="19"/>
  <c r="E5622" i="19"/>
  <c r="D5622" i="19"/>
  <c r="C5622" i="19"/>
  <c r="H5621" i="19"/>
  <c r="G5621" i="19"/>
  <c r="F5621" i="19"/>
  <c r="E5621" i="19"/>
  <c r="A5621" i="19" s="1"/>
  <c r="D5621" i="19"/>
  <c r="C5621" i="19"/>
  <c r="H5620" i="19"/>
  <c r="G5620" i="19"/>
  <c r="F5620" i="19"/>
  <c r="E5620" i="19"/>
  <c r="D5620" i="19"/>
  <c r="C5620" i="19"/>
  <c r="H5619" i="19"/>
  <c r="G5619" i="19"/>
  <c r="F5619" i="19"/>
  <c r="E5619" i="19"/>
  <c r="D5619" i="19"/>
  <c r="C5619" i="19"/>
  <c r="H5618" i="19"/>
  <c r="G5618" i="19"/>
  <c r="F5618" i="19"/>
  <c r="E5618" i="19"/>
  <c r="A5618" i="19" s="1"/>
  <c r="D5618" i="19"/>
  <c r="C5618" i="19"/>
  <c r="H5617" i="19"/>
  <c r="G5617" i="19"/>
  <c r="F5617" i="19"/>
  <c r="E5617" i="19"/>
  <c r="D5617" i="19"/>
  <c r="C5617" i="19"/>
  <c r="H5616" i="19"/>
  <c r="G5616" i="19"/>
  <c r="F5616" i="19"/>
  <c r="E5616" i="19"/>
  <c r="D5616" i="19"/>
  <c r="C5616" i="19"/>
  <c r="H5615" i="19"/>
  <c r="G5615" i="19"/>
  <c r="F5615" i="19"/>
  <c r="E5615" i="19"/>
  <c r="A5615" i="19" s="1"/>
  <c r="D5615" i="19"/>
  <c r="C5615" i="19"/>
  <c r="H5614" i="19"/>
  <c r="G5614" i="19"/>
  <c r="F5614" i="19"/>
  <c r="E5614" i="19"/>
  <c r="D5614" i="19"/>
  <c r="C5614" i="19"/>
  <c r="H5613" i="19"/>
  <c r="G5613" i="19"/>
  <c r="F5613" i="19"/>
  <c r="E5613" i="19"/>
  <c r="D5613" i="19"/>
  <c r="C5613" i="19"/>
  <c r="H5612" i="19"/>
  <c r="G5612" i="19"/>
  <c r="F5612" i="19"/>
  <c r="E5612" i="19"/>
  <c r="A5612" i="19" s="1"/>
  <c r="D5612" i="19"/>
  <c r="C5612" i="19"/>
  <c r="H5611" i="19"/>
  <c r="G5611" i="19"/>
  <c r="F5611" i="19"/>
  <c r="E5611" i="19"/>
  <c r="D5611" i="19"/>
  <c r="C5611" i="19"/>
  <c r="H5610" i="19"/>
  <c r="G5610" i="19"/>
  <c r="F5610" i="19"/>
  <c r="E5610" i="19"/>
  <c r="D5610" i="19"/>
  <c r="C5610" i="19"/>
  <c r="H5609" i="19"/>
  <c r="G5609" i="19"/>
  <c r="F5609" i="19"/>
  <c r="E5609" i="19"/>
  <c r="A5609" i="19" s="1"/>
  <c r="D5609" i="19"/>
  <c r="C5609" i="19"/>
  <c r="H5608" i="19"/>
  <c r="G5608" i="19"/>
  <c r="F5608" i="19"/>
  <c r="E5608" i="19"/>
  <c r="D5608" i="19"/>
  <c r="C5608" i="19"/>
  <c r="H5607" i="19"/>
  <c r="G5607" i="19"/>
  <c r="F5607" i="19"/>
  <c r="E5607" i="19"/>
  <c r="D5607" i="19"/>
  <c r="C5607" i="19"/>
  <c r="H5606" i="19"/>
  <c r="G5606" i="19"/>
  <c r="F5606" i="19"/>
  <c r="E5606" i="19"/>
  <c r="A5606" i="19" s="1"/>
  <c r="D5606" i="19"/>
  <c r="C5606" i="19"/>
  <c r="H5605" i="19"/>
  <c r="G5605" i="19"/>
  <c r="F5605" i="19"/>
  <c r="E5605" i="19"/>
  <c r="D5605" i="19"/>
  <c r="C5605" i="19"/>
  <c r="H5604" i="19"/>
  <c r="G5604" i="19"/>
  <c r="F5604" i="19"/>
  <c r="E5604" i="19"/>
  <c r="D5604" i="19"/>
  <c r="C5604" i="19"/>
  <c r="H5603" i="19"/>
  <c r="G5603" i="19"/>
  <c r="F5603" i="19"/>
  <c r="E5603" i="19"/>
  <c r="A5603" i="19" s="1"/>
  <c r="D5603" i="19"/>
  <c r="C5603" i="19"/>
  <c r="H5602" i="19"/>
  <c r="G5602" i="19"/>
  <c r="F5602" i="19"/>
  <c r="E5602" i="19"/>
  <c r="D5602" i="19"/>
  <c r="C5602" i="19"/>
  <c r="H5601" i="19"/>
  <c r="G5601" i="19"/>
  <c r="F5601" i="19"/>
  <c r="E5601" i="19"/>
  <c r="D5601" i="19"/>
  <c r="C5601" i="19"/>
  <c r="H5600" i="19"/>
  <c r="G5600" i="19"/>
  <c r="F5600" i="19"/>
  <c r="E5600" i="19"/>
  <c r="A5600" i="19" s="1"/>
  <c r="D5600" i="19"/>
  <c r="C5600" i="19"/>
  <c r="H5599" i="19"/>
  <c r="G5599" i="19"/>
  <c r="F5599" i="19"/>
  <c r="E5599" i="19"/>
  <c r="D5599" i="19"/>
  <c r="C5599" i="19"/>
  <c r="H5598" i="19"/>
  <c r="G5598" i="19"/>
  <c r="F5598" i="19"/>
  <c r="E5598" i="19"/>
  <c r="D5598" i="19"/>
  <c r="C5598" i="19"/>
  <c r="H5597" i="19"/>
  <c r="G5597" i="19"/>
  <c r="F5597" i="19"/>
  <c r="E5597" i="19"/>
  <c r="A5597" i="19" s="1"/>
  <c r="D5597" i="19"/>
  <c r="C5597" i="19"/>
  <c r="H5596" i="19"/>
  <c r="G5596" i="19"/>
  <c r="F5596" i="19"/>
  <c r="E5596" i="19"/>
  <c r="D5596" i="19"/>
  <c r="C5596" i="19"/>
  <c r="H5595" i="19"/>
  <c r="G5595" i="19"/>
  <c r="F5595" i="19"/>
  <c r="E5595" i="19"/>
  <c r="D5595" i="19"/>
  <c r="C5595" i="19"/>
  <c r="H5594" i="19"/>
  <c r="G5594" i="19"/>
  <c r="F5594" i="19"/>
  <c r="E5594" i="19"/>
  <c r="A5594" i="19" s="1"/>
  <c r="D5594" i="19"/>
  <c r="C5594" i="19"/>
  <c r="H5593" i="19"/>
  <c r="G5593" i="19"/>
  <c r="F5593" i="19"/>
  <c r="E5593" i="19"/>
  <c r="D5593" i="19"/>
  <c r="C5593" i="19"/>
  <c r="H5592" i="19"/>
  <c r="G5592" i="19"/>
  <c r="F5592" i="19"/>
  <c r="E5592" i="19"/>
  <c r="D5592" i="19"/>
  <c r="C5592" i="19"/>
  <c r="H5591" i="19"/>
  <c r="G5591" i="19"/>
  <c r="F5591" i="19"/>
  <c r="E5591" i="19"/>
  <c r="A5591" i="19" s="1"/>
  <c r="D5591" i="19"/>
  <c r="C5591" i="19"/>
  <c r="H5590" i="19"/>
  <c r="G5590" i="19"/>
  <c r="F5590" i="19"/>
  <c r="E5590" i="19"/>
  <c r="D5590" i="19"/>
  <c r="C5590" i="19"/>
  <c r="H5589" i="19"/>
  <c r="G5589" i="19"/>
  <c r="F5589" i="19"/>
  <c r="E5589" i="19"/>
  <c r="D5589" i="19"/>
  <c r="C5589" i="19"/>
  <c r="H5588" i="19"/>
  <c r="G5588" i="19"/>
  <c r="F5588" i="19"/>
  <c r="E5588" i="19"/>
  <c r="A5588" i="19" s="1"/>
  <c r="D5588" i="19"/>
  <c r="C5588" i="19"/>
  <c r="H5587" i="19"/>
  <c r="G5587" i="19"/>
  <c r="F5587" i="19"/>
  <c r="E5587" i="19"/>
  <c r="D5587" i="19"/>
  <c r="C5587" i="19"/>
  <c r="H5586" i="19"/>
  <c r="G5586" i="19"/>
  <c r="F5586" i="19"/>
  <c r="E5586" i="19"/>
  <c r="D5586" i="19"/>
  <c r="C5586" i="19"/>
  <c r="H5585" i="19"/>
  <c r="G5585" i="19"/>
  <c r="F5585" i="19"/>
  <c r="E5585" i="19"/>
  <c r="A5585" i="19" s="1"/>
  <c r="D5585" i="19"/>
  <c r="C5585" i="19"/>
  <c r="H5584" i="19"/>
  <c r="G5584" i="19"/>
  <c r="F5584" i="19"/>
  <c r="E5584" i="19"/>
  <c r="D5584" i="19"/>
  <c r="C5584" i="19"/>
  <c r="H5583" i="19"/>
  <c r="G5583" i="19"/>
  <c r="F5583" i="19"/>
  <c r="E5583" i="19"/>
  <c r="D5583" i="19"/>
  <c r="C5583" i="19"/>
  <c r="H5582" i="19"/>
  <c r="G5582" i="19"/>
  <c r="F5582" i="19"/>
  <c r="E5582" i="19"/>
  <c r="A5582" i="19" s="1"/>
  <c r="D5582" i="19"/>
  <c r="C5582" i="19"/>
  <c r="H5581" i="19"/>
  <c r="G5581" i="19"/>
  <c r="F5581" i="19"/>
  <c r="E5581" i="19"/>
  <c r="D5581" i="19"/>
  <c r="C5581" i="19"/>
  <c r="H5580" i="19"/>
  <c r="G5580" i="19"/>
  <c r="F5580" i="19"/>
  <c r="E5580" i="19"/>
  <c r="D5580" i="19"/>
  <c r="C5580" i="19"/>
  <c r="H5579" i="19"/>
  <c r="G5579" i="19"/>
  <c r="F5579" i="19"/>
  <c r="E5579" i="19"/>
  <c r="A5579" i="19" s="1"/>
  <c r="D5579" i="19"/>
  <c r="C5579" i="19"/>
  <c r="H5578" i="19"/>
  <c r="G5578" i="19"/>
  <c r="F5578" i="19"/>
  <c r="E5578" i="19"/>
  <c r="D5578" i="19"/>
  <c r="C5578" i="19"/>
  <c r="H5577" i="19"/>
  <c r="G5577" i="19"/>
  <c r="F5577" i="19"/>
  <c r="E5577" i="19"/>
  <c r="D5577" i="19"/>
  <c r="C5577" i="19"/>
  <c r="H5576" i="19"/>
  <c r="G5576" i="19"/>
  <c r="F5576" i="19"/>
  <c r="E5576" i="19"/>
  <c r="A5576" i="19" s="1"/>
  <c r="D5576" i="19"/>
  <c r="C5576" i="19"/>
  <c r="H5575" i="19"/>
  <c r="G5575" i="19"/>
  <c r="F5575" i="19"/>
  <c r="E5575" i="19"/>
  <c r="D5575" i="19"/>
  <c r="C5575" i="19"/>
  <c r="H5574" i="19"/>
  <c r="G5574" i="19"/>
  <c r="F5574" i="19"/>
  <c r="E5574" i="19"/>
  <c r="D5574" i="19"/>
  <c r="C5574" i="19"/>
  <c r="H5573" i="19"/>
  <c r="G5573" i="19"/>
  <c r="F5573" i="19"/>
  <c r="E5573" i="19"/>
  <c r="A5573" i="19" s="1"/>
  <c r="D5573" i="19"/>
  <c r="C5573" i="19"/>
  <c r="H5572" i="19"/>
  <c r="G5572" i="19"/>
  <c r="F5572" i="19"/>
  <c r="E5572" i="19"/>
  <c r="D5572" i="19"/>
  <c r="C5572" i="19"/>
  <c r="H5571" i="19"/>
  <c r="G5571" i="19"/>
  <c r="F5571" i="19"/>
  <c r="E5571" i="19"/>
  <c r="D5571" i="19"/>
  <c r="C5571" i="19"/>
  <c r="H5570" i="19"/>
  <c r="G5570" i="19"/>
  <c r="F5570" i="19"/>
  <c r="E5570" i="19"/>
  <c r="A5570" i="19" s="1"/>
  <c r="D5570" i="19"/>
  <c r="C5570" i="19"/>
  <c r="H5569" i="19"/>
  <c r="G5569" i="19"/>
  <c r="F5569" i="19"/>
  <c r="E5569" i="19"/>
  <c r="D5569" i="19"/>
  <c r="C5569" i="19"/>
  <c r="H5568" i="19"/>
  <c r="G5568" i="19"/>
  <c r="F5568" i="19"/>
  <c r="E5568" i="19"/>
  <c r="D5568" i="19"/>
  <c r="C5568" i="19"/>
  <c r="H5567" i="19"/>
  <c r="G5567" i="19"/>
  <c r="F5567" i="19"/>
  <c r="E5567" i="19"/>
  <c r="A5567" i="19" s="1"/>
  <c r="D5567" i="19"/>
  <c r="C5567" i="19"/>
  <c r="H5566" i="19"/>
  <c r="G5566" i="19"/>
  <c r="F5566" i="19"/>
  <c r="E5566" i="19"/>
  <c r="D5566" i="19"/>
  <c r="C5566" i="19"/>
  <c r="H5565" i="19"/>
  <c r="G5565" i="19"/>
  <c r="F5565" i="19"/>
  <c r="E5565" i="19"/>
  <c r="D5565" i="19"/>
  <c r="C5565" i="19"/>
  <c r="H5564" i="19"/>
  <c r="G5564" i="19"/>
  <c r="F5564" i="19"/>
  <c r="E5564" i="19"/>
  <c r="A5564" i="19" s="1"/>
  <c r="D5564" i="19"/>
  <c r="C5564" i="19"/>
  <c r="H5563" i="19"/>
  <c r="G5563" i="19"/>
  <c r="F5563" i="19"/>
  <c r="E5563" i="19"/>
  <c r="D5563" i="19"/>
  <c r="C5563" i="19"/>
  <c r="H5562" i="19"/>
  <c r="G5562" i="19"/>
  <c r="F5562" i="19"/>
  <c r="E5562" i="19"/>
  <c r="D5562" i="19"/>
  <c r="C5562" i="19"/>
  <c r="H5561" i="19"/>
  <c r="G5561" i="19"/>
  <c r="F5561" i="19"/>
  <c r="E5561" i="19"/>
  <c r="A5561" i="19" s="1"/>
  <c r="D5561" i="19"/>
  <c r="C5561" i="19"/>
  <c r="H5560" i="19"/>
  <c r="G5560" i="19"/>
  <c r="F5560" i="19"/>
  <c r="E5560" i="19"/>
  <c r="D5560" i="19"/>
  <c r="C5560" i="19"/>
  <c r="H5559" i="19"/>
  <c r="G5559" i="19"/>
  <c r="F5559" i="19"/>
  <c r="E5559" i="19"/>
  <c r="D5559" i="19"/>
  <c r="C5559" i="19"/>
  <c r="H5558" i="19"/>
  <c r="G5558" i="19"/>
  <c r="F5558" i="19"/>
  <c r="E5558" i="19"/>
  <c r="A5558" i="19" s="1"/>
  <c r="D5558" i="19"/>
  <c r="C5558" i="19"/>
  <c r="H5557" i="19"/>
  <c r="G5557" i="19"/>
  <c r="F5557" i="19"/>
  <c r="E5557" i="19"/>
  <c r="D5557" i="19"/>
  <c r="C5557" i="19"/>
  <c r="H5556" i="19"/>
  <c r="G5556" i="19"/>
  <c r="F5556" i="19"/>
  <c r="E5556" i="19"/>
  <c r="D5556" i="19"/>
  <c r="C5556" i="19"/>
  <c r="H5555" i="19"/>
  <c r="G5555" i="19"/>
  <c r="F5555" i="19"/>
  <c r="E5555" i="19"/>
  <c r="A5555" i="19" s="1"/>
  <c r="D5555" i="19"/>
  <c r="C5555" i="19"/>
  <c r="H5554" i="19"/>
  <c r="G5554" i="19"/>
  <c r="F5554" i="19"/>
  <c r="E5554" i="19"/>
  <c r="D5554" i="19"/>
  <c r="C5554" i="19"/>
  <c r="H5553" i="19"/>
  <c r="G5553" i="19"/>
  <c r="F5553" i="19"/>
  <c r="E5553" i="19"/>
  <c r="D5553" i="19"/>
  <c r="C5553" i="19"/>
  <c r="H5552" i="19"/>
  <c r="G5552" i="19"/>
  <c r="F5552" i="19"/>
  <c r="E5552" i="19"/>
  <c r="A5552" i="19" s="1"/>
  <c r="D5552" i="19"/>
  <c r="C5552" i="19"/>
  <c r="H5551" i="19"/>
  <c r="G5551" i="19"/>
  <c r="F5551" i="19"/>
  <c r="E5551" i="19"/>
  <c r="D5551" i="19"/>
  <c r="C5551" i="19"/>
  <c r="H5550" i="19"/>
  <c r="G5550" i="19"/>
  <c r="F5550" i="19"/>
  <c r="E5550" i="19"/>
  <c r="D5550" i="19"/>
  <c r="C5550" i="19"/>
  <c r="H5549" i="19"/>
  <c r="G5549" i="19"/>
  <c r="F5549" i="19"/>
  <c r="E5549" i="19"/>
  <c r="A5549" i="19" s="1"/>
  <c r="D5549" i="19"/>
  <c r="C5549" i="19"/>
  <c r="H5548" i="19"/>
  <c r="G5548" i="19"/>
  <c r="F5548" i="19"/>
  <c r="E5548" i="19"/>
  <c r="D5548" i="19"/>
  <c r="C5548" i="19"/>
  <c r="H5547" i="19"/>
  <c r="G5547" i="19"/>
  <c r="F5547" i="19"/>
  <c r="E5547" i="19"/>
  <c r="D5547" i="19"/>
  <c r="C5547" i="19"/>
  <c r="H5546" i="19"/>
  <c r="G5546" i="19"/>
  <c r="F5546" i="19"/>
  <c r="E5546" i="19"/>
  <c r="A5546" i="19" s="1"/>
  <c r="D5546" i="19"/>
  <c r="C5546" i="19"/>
  <c r="H5545" i="19"/>
  <c r="G5545" i="19"/>
  <c r="F5545" i="19"/>
  <c r="E5545" i="19"/>
  <c r="D5545" i="19"/>
  <c r="C5545" i="19"/>
  <c r="H5544" i="19"/>
  <c r="G5544" i="19"/>
  <c r="F5544" i="19"/>
  <c r="E5544" i="19"/>
  <c r="D5544" i="19"/>
  <c r="C5544" i="19"/>
  <c r="H5543" i="19"/>
  <c r="G5543" i="19"/>
  <c r="F5543" i="19"/>
  <c r="E5543" i="19"/>
  <c r="A5543" i="19" s="1"/>
  <c r="D5543" i="19"/>
  <c r="C5543" i="19"/>
  <c r="H5542" i="19"/>
  <c r="G5542" i="19"/>
  <c r="F5542" i="19"/>
  <c r="E5542" i="19"/>
  <c r="D5542" i="19"/>
  <c r="C5542" i="19"/>
  <c r="H5541" i="19"/>
  <c r="G5541" i="19"/>
  <c r="F5541" i="19"/>
  <c r="E5541" i="19"/>
  <c r="D5541" i="19"/>
  <c r="C5541" i="19"/>
  <c r="H5540" i="19"/>
  <c r="G5540" i="19"/>
  <c r="F5540" i="19"/>
  <c r="E5540" i="19"/>
  <c r="A5540" i="19" s="1"/>
  <c r="D5540" i="19"/>
  <c r="C5540" i="19"/>
  <c r="H5539" i="19"/>
  <c r="G5539" i="19"/>
  <c r="F5539" i="19"/>
  <c r="E5539" i="19"/>
  <c r="D5539" i="19"/>
  <c r="C5539" i="19"/>
  <c r="H5538" i="19"/>
  <c r="G5538" i="19"/>
  <c r="F5538" i="19"/>
  <c r="E5538" i="19"/>
  <c r="D5538" i="19"/>
  <c r="C5538" i="19"/>
  <c r="H5537" i="19"/>
  <c r="G5537" i="19"/>
  <c r="F5537" i="19"/>
  <c r="E5537" i="19"/>
  <c r="A5537" i="19" s="1"/>
  <c r="D5537" i="19"/>
  <c r="C5537" i="19"/>
  <c r="H5536" i="19"/>
  <c r="G5536" i="19"/>
  <c r="F5536" i="19"/>
  <c r="E5536" i="19"/>
  <c r="D5536" i="19"/>
  <c r="C5536" i="19"/>
  <c r="H5535" i="19"/>
  <c r="G5535" i="19"/>
  <c r="F5535" i="19"/>
  <c r="E5535" i="19"/>
  <c r="D5535" i="19"/>
  <c r="C5535" i="19"/>
  <c r="H5534" i="19"/>
  <c r="G5534" i="19"/>
  <c r="F5534" i="19"/>
  <c r="E5534" i="19"/>
  <c r="A5534" i="19" s="1"/>
  <c r="D5534" i="19"/>
  <c r="C5534" i="19"/>
  <c r="H5533" i="19"/>
  <c r="G5533" i="19"/>
  <c r="F5533" i="19"/>
  <c r="E5533" i="19"/>
  <c r="D5533" i="19"/>
  <c r="C5533" i="19"/>
  <c r="H5532" i="19"/>
  <c r="G5532" i="19"/>
  <c r="F5532" i="19"/>
  <c r="E5532" i="19"/>
  <c r="D5532" i="19"/>
  <c r="C5532" i="19"/>
  <c r="H5531" i="19"/>
  <c r="G5531" i="19"/>
  <c r="F5531" i="19"/>
  <c r="E5531" i="19"/>
  <c r="A5531" i="19" s="1"/>
  <c r="D5531" i="19"/>
  <c r="C5531" i="19"/>
  <c r="H5530" i="19"/>
  <c r="G5530" i="19"/>
  <c r="F5530" i="19"/>
  <c r="E5530" i="19"/>
  <c r="D5530" i="19"/>
  <c r="C5530" i="19"/>
  <c r="H5529" i="19"/>
  <c r="G5529" i="19"/>
  <c r="F5529" i="19"/>
  <c r="E5529" i="19"/>
  <c r="D5529" i="19"/>
  <c r="C5529" i="19"/>
  <c r="H5528" i="19"/>
  <c r="G5528" i="19"/>
  <c r="F5528" i="19"/>
  <c r="E5528" i="19"/>
  <c r="A5528" i="19" s="1"/>
  <c r="D5528" i="19"/>
  <c r="C5528" i="19"/>
  <c r="H5527" i="19"/>
  <c r="G5527" i="19"/>
  <c r="F5527" i="19"/>
  <c r="E5527" i="19"/>
  <c r="D5527" i="19"/>
  <c r="C5527" i="19"/>
  <c r="H5526" i="19"/>
  <c r="G5526" i="19"/>
  <c r="F5526" i="19"/>
  <c r="E5526" i="19"/>
  <c r="D5526" i="19"/>
  <c r="C5526" i="19"/>
  <c r="H5525" i="19"/>
  <c r="G5525" i="19"/>
  <c r="F5525" i="19"/>
  <c r="E5525" i="19"/>
  <c r="A5525" i="19" s="1"/>
  <c r="D5525" i="19"/>
  <c r="C5525" i="19"/>
  <c r="H5524" i="19"/>
  <c r="G5524" i="19"/>
  <c r="F5524" i="19"/>
  <c r="E5524" i="19"/>
  <c r="D5524" i="19"/>
  <c r="C5524" i="19"/>
  <c r="H5523" i="19"/>
  <c r="G5523" i="19"/>
  <c r="F5523" i="19"/>
  <c r="E5523" i="19"/>
  <c r="D5523" i="19"/>
  <c r="C5523" i="19"/>
  <c r="H5522" i="19"/>
  <c r="G5522" i="19"/>
  <c r="F5522" i="19"/>
  <c r="E5522" i="19"/>
  <c r="A5522" i="19" s="1"/>
  <c r="D5522" i="19"/>
  <c r="C5522" i="19"/>
  <c r="H5521" i="19"/>
  <c r="G5521" i="19"/>
  <c r="F5521" i="19"/>
  <c r="E5521" i="19"/>
  <c r="D5521" i="19"/>
  <c r="C5521" i="19"/>
  <c r="H5520" i="19"/>
  <c r="G5520" i="19"/>
  <c r="F5520" i="19"/>
  <c r="E5520" i="19"/>
  <c r="D5520" i="19"/>
  <c r="C5520" i="19"/>
  <c r="H5519" i="19"/>
  <c r="G5519" i="19"/>
  <c r="F5519" i="19"/>
  <c r="E5519" i="19"/>
  <c r="A5519" i="19" s="1"/>
  <c r="D5519" i="19"/>
  <c r="C5519" i="19"/>
  <c r="H5518" i="19"/>
  <c r="G5518" i="19"/>
  <c r="F5518" i="19"/>
  <c r="E5518" i="19"/>
  <c r="D5518" i="19"/>
  <c r="C5518" i="19"/>
  <c r="H5517" i="19"/>
  <c r="G5517" i="19"/>
  <c r="F5517" i="19"/>
  <c r="E5517" i="19"/>
  <c r="D5517" i="19"/>
  <c r="C5517" i="19"/>
  <c r="H5516" i="19"/>
  <c r="G5516" i="19"/>
  <c r="F5516" i="19"/>
  <c r="E5516" i="19"/>
  <c r="A5516" i="19" s="1"/>
  <c r="D5516" i="19"/>
  <c r="C5516" i="19"/>
  <c r="H5515" i="19"/>
  <c r="G5515" i="19"/>
  <c r="F5515" i="19"/>
  <c r="E5515" i="19"/>
  <c r="D5515" i="19"/>
  <c r="C5515" i="19"/>
  <c r="H5514" i="19"/>
  <c r="G5514" i="19"/>
  <c r="F5514" i="19"/>
  <c r="E5514" i="19"/>
  <c r="D5514" i="19"/>
  <c r="C5514" i="19"/>
  <c r="H5513" i="19"/>
  <c r="G5513" i="19"/>
  <c r="F5513" i="19"/>
  <c r="E5513" i="19"/>
  <c r="A5513" i="19" s="1"/>
  <c r="D5513" i="19"/>
  <c r="C5513" i="19"/>
  <c r="H5512" i="19"/>
  <c r="G5512" i="19"/>
  <c r="F5512" i="19"/>
  <c r="E5512" i="19"/>
  <c r="D5512" i="19"/>
  <c r="C5512" i="19"/>
  <c r="H5511" i="19"/>
  <c r="G5511" i="19"/>
  <c r="F5511" i="19"/>
  <c r="E5511" i="19"/>
  <c r="D5511" i="19"/>
  <c r="C5511" i="19"/>
  <c r="H5510" i="19"/>
  <c r="G5510" i="19"/>
  <c r="F5510" i="19"/>
  <c r="E5510" i="19"/>
  <c r="A5510" i="19" s="1"/>
  <c r="D5510" i="19"/>
  <c r="C5510" i="19"/>
  <c r="H5509" i="19"/>
  <c r="G5509" i="19"/>
  <c r="F5509" i="19"/>
  <c r="E5509" i="19"/>
  <c r="D5509" i="19"/>
  <c r="C5509" i="19"/>
  <c r="H5508" i="19"/>
  <c r="G5508" i="19"/>
  <c r="F5508" i="19"/>
  <c r="E5508" i="19"/>
  <c r="D5508" i="19"/>
  <c r="C5508" i="19"/>
  <c r="H5507" i="19"/>
  <c r="G5507" i="19"/>
  <c r="F5507" i="19"/>
  <c r="E5507" i="19"/>
  <c r="A5507" i="19" s="1"/>
  <c r="D5507" i="19"/>
  <c r="C5507" i="19"/>
  <c r="H5506" i="19"/>
  <c r="G5506" i="19"/>
  <c r="F5506" i="19"/>
  <c r="E5506" i="19"/>
  <c r="D5506" i="19"/>
  <c r="C5506" i="19"/>
  <c r="H5505" i="19"/>
  <c r="G5505" i="19"/>
  <c r="F5505" i="19"/>
  <c r="E5505" i="19"/>
  <c r="D5505" i="19"/>
  <c r="C5505" i="19"/>
  <c r="H5504" i="19"/>
  <c r="G5504" i="19"/>
  <c r="F5504" i="19"/>
  <c r="E5504" i="19"/>
  <c r="A5504" i="19" s="1"/>
  <c r="D5504" i="19"/>
  <c r="C5504" i="19"/>
  <c r="H5503" i="19"/>
  <c r="G5503" i="19"/>
  <c r="F5503" i="19"/>
  <c r="E5503" i="19"/>
  <c r="D5503" i="19"/>
  <c r="C5503" i="19"/>
  <c r="H5502" i="19"/>
  <c r="G5502" i="19"/>
  <c r="F5502" i="19"/>
  <c r="E5502" i="19"/>
  <c r="D5502" i="19"/>
  <c r="C5502" i="19"/>
  <c r="H5501" i="19"/>
  <c r="G5501" i="19"/>
  <c r="F5501" i="19"/>
  <c r="E5501" i="19"/>
  <c r="A5501" i="19" s="1"/>
  <c r="D5501" i="19"/>
  <c r="C5501" i="19"/>
  <c r="H5500" i="19"/>
  <c r="G5500" i="19"/>
  <c r="F5500" i="19"/>
  <c r="E5500" i="19"/>
  <c r="D5500" i="19"/>
  <c r="C5500" i="19"/>
  <c r="H5499" i="19"/>
  <c r="G5499" i="19"/>
  <c r="F5499" i="19"/>
  <c r="E5499" i="19"/>
  <c r="D5499" i="19"/>
  <c r="C5499" i="19"/>
  <c r="H5498" i="19"/>
  <c r="G5498" i="19"/>
  <c r="F5498" i="19"/>
  <c r="E5498" i="19"/>
  <c r="A5498" i="19" s="1"/>
  <c r="D5498" i="19"/>
  <c r="C5498" i="19"/>
  <c r="H5497" i="19"/>
  <c r="G5497" i="19"/>
  <c r="F5497" i="19"/>
  <c r="E5497" i="19"/>
  <c r="D5497" i="19"/>
  <c r="C5497" i="19"/>
  <c r="H5496" i="19"/>
  <c r="G5496" i="19"/>
  <c r="F5496" i="19"/>
  <c r="E5496" i="19"/>
  <c r="D5496" i="19"/>
  <c r="C5496" i="19"/>
  <c r="H5495" i="19"/>
  <c r="G5495" i="19"/>
  <c r="F5495" i="19"/>
  <c r="E5495" i="19"/>
  <c r="A5495" i="19" s="1"/>
  <c r="D5495" i="19"/>
  <c r="C5495" i="19"/>
  <c r="H5494" i="19"/>
  <c r="G5494" i="19"/>
  <c r="F5494" i="19"/>
  <c r="E5494" i="19"/>
  <c r="D5494" i="19"/>
  <c r="C5494" i="19"/>
  <c r="H5493" i="19"/>
  <c r="G5493" i="19"/>
  <c r="F5493" i="19"/>
  <c r="E5493" i="19"/>
  <c r="D5493" i="19"/>
  <c r="C5493" i="19"/>
  <c r="H5492" i="19"/>
  <c r="G5492" i="19"/>
  <c r="F5492" i="19"/>
  <c r="E5492" i="19"/>
  <c r="A5492" i="19" s="1"/>
  <c r="D5492" i="19"/>
  <c r="C5492" i="19"/>
  <c r="H5491" i="19"/>
  <c r="G5491" i="19"/>
  <c r="F5491" i="19"/>
  <c r="E5491" i="19"/>
  <c r="D5491" i="19"/>
  <c r="C5491" i="19"/>
  <c r="H5490" i="19"/>
  <c r="G5490" i="19"/>
  <c r="F5490" i="19"/>
  <c r="E5490" i="19"/>
  <c r="D5490" i="19"/>
  <c r="C5490" i="19"/>
  <c r="H5489" i="19"/>
  <c r="G5489" i="19"/>
  <c r="F5489" i="19"/>
  <c r="E5489" i="19"/>
  <c r="A5489" i="19" s="1"/>
  <c r="D5489" i="19"/>
  <c r="C5489" i="19"/>
  <c r="H5488" i="19"/>
  <c r="G5488" i="19"/>
  <c r="F5488" i="19"/>
  <c r="E5488" i="19"/>
  <c r="D5488" i="19"/>
  <c r="C5488" i="19"/>
  <c r="H5487" i="19"/>
  <c r="G5487" i="19"/>
  <c r="F5487" i="19"/>
  <c r="E5487" i="19"/>
  <c r="D5487" i="19"/>
  <c r="C5487" i="19"/>
  <c r="H5486" i="19"/>
  <c r="G5486" i="19"/>
  <c r="F5486" i="19"/>
  <c r="E5486" i="19"/>
  <c r="A5486" i="19" s="1"/>
  <c r="D5486" i="19"/>
  <c r="C5486" i="19"/>
  <c r="H5485" i="19"/>
  <c r="G5485" i="19"/>
  <c r="F5485" i="19"/>
  <c r="E5485" i="19"/>
  <c r="D5485" i="19"/>
  <c r="C5485" i="19"/>
  <c r="H5484" i="19"/>
  <c r="G5484" i="19"/>
  <c r="F5484" i="19"/>
  <c r="E5484" i="19"/>
  <c r="D5484" i="19"/>
  <c r="C5484" i="19"/>
  <c r="H5483" i="19"/>
  <c r="G5483" i="19"/>
  <c r="F5483" i="19"/>
  <c r="E5483" i="19"/>
  <c r="D5483" i="19"/>
  <c r="C5483" i="19"/>
  <c r="H5482" i="19"/>
  <c r="G5482" i="19"/>
  <c r="F5482" i="19"/>
  <c r="E5482" i="19"/>
  <c r="D5482" i="19"/>
  <c r="C5482" i="19"/>
  <c r="H5481" i="19"/>
  <c r="G5481" i="19"/>
  <c r="F5481" i="19"/>
  <c r="E5481" i="19"/>
  <c r="D5481" i="19"/>
  <c r="C5481" i="19"/>
  <c r="H5480" i="19"/>
  <c r="G5480" i="19"/>
  <c r="F5480" i="19"/>
  <c r="E5480" i="19"/>
  <c r="D5480" i="19"/>
  <c r="C5480" i="19"/>
  <c r="H5479" i="19"/>
  <c r="G5479" i="19"/>
  <c r="F5479" i="19"/>
  <c r="E5479" i="19"/>
  <c r="D5479" i="19"/>
  <c r="C5479" i="19"/>
  <c r="H5478" i="19"/>
  <c r="G5478" i="19"/>
  <c r="F5478" i="19"/>
  <c r="E5478" i="19"/>
  <c r="D5478" i="19"/>
  <c r="C5478" i="19"/>
  <c r="H5477" i="19"/>
  <c r="G5477" i="19"/>
  <c r="F5477" i="19"/>
  <c r="E5477" i="19"/>
  <c r="D5477" i="19"/>
  <c r="C5477" i="19"/>
  <c r="H5476" i="19"/>
  <c r="G5476" i="19"/>
  <c r="F5476" i="19"/>
  <c r="E5476" i="19"/>
  <c r="D5476" i="19"/>
  <c r="C5476" i="19"/>
  <c r="H5475" i="19"/>
  <c r="G5475" i="19"/>
  <c r="F5475" i="19"/>
  <c r="E5475" i="19"/>
  <c r="D5475" i="19"/>
  <c r="C5475" i="19"/>
  <c r="H5474" i="19"/>
  <c r="G5474" i="19"/>
  <c r="F5474" i="19"/>
  <c r="E5474" i="19"/>
  <c r="D5474" i="19"/>
  <c r="C5474" i="19"/>
  <c r="H5473" i="19"/>
  <c r="G5473" i="19"/>
  <c r="F5473" i="19"/>
  <c r="E5473" i="19"/>
  <c r="D5473" i="19"/>
  <c r="C5473" i="19"/>
  <c r="H5472" i="19"/>
  <c r="G5472" i="19"/>
  <c r="F5472" i="19"/>
  <c r="E5472" i="19"/>
  <c r="D5472" i="19"/>
  <c r="C5472" i="19"/>
  <c r="H5471" i="19"/>
  <c r="G5471" i="19"/>
  <c r="F5471" i="19"/>
  <c r="E5471" i="19"/>
  <c r="D5471" i="19"/>
  <c r="C5471" i="19"/>
  <c r="H5470" i="19"/>
  <c r="G5470" i="19"/>
  <c r="F5470" i="19"/>
  <c r="E5470" i="19"/>
  <c r="D5470" i="19"/>
  <c r="C5470" i="19"/>
  <c r="H5469" i="19"/>
  <c r="G5469" i="19"/>
  <c r="F5469" i="19"/>
  <c r="E5469" i="19"/>
  <c r="D5469" i="19"/>
  <c r="C5469" i="19"/>
  <c r="H5468" i="19"/>
  <c r="G5468" i="19"/>
  <c r="F5468" i="19"/>
  <c r="E5468" i="19"/>
  <c r="D5468" i="19"/>
  <c r="C5468" i="19"/>
  <c r="H5467" i="19"/>
  <c r="G5467" i="19"/>
  <c r="F5467" i="19"/>
  <c r="E5467" i="19"/>
  <c r="D5467" i="19"/>
  <c r="C5467" i="19"/>
  <c r="H5466" i="19"/>
  <c r="G5466" i="19"/>
  <c r="F5466" i="19"/>
  <c r="E5466" i="19"/>
  <c r="D5466" i="19"/>
  <c r="C5466" i="19"/>
  <c r="H5465" i="19"/>
  <c r="G5465" i="19"/>
  <c r="F5465" i="19"/>
  <c r="E5465" i="19"/>
  <c r="D5465" i="19"/>
  <c r="C5465" i="19"/>
  <c r="H5464" i="19"/>
  <c r="G5464" i="19"/>
  <c r="F5464" i="19"/>
  <c r="E5464" i="19"/>
  <c r="D5464" i="19"/>
  <c r="C5464" i="19"/>
  <c r="H5463" i="19"/>
  <c r="G5463" i="19"/>
  <c r="F5463" i="19"/>
  <c r="E5463" i="19"/>
  <c r="D5463" i="19"/>
  <c r="C5463" i="19"/>
  <c r="H5462" i="19"/>
  <c r="G5462" i="19"/>
  <c r="F5462" i="19"/>
  <c r="E5462" i="19"/>
  <c r="D5462" i="19"/>
  <c r="C5462" i="19"/>
  <c r="H5461" i="19"/>
  <c r="G5461" i="19"/>
  <c r="F5461" i="19"/>
  <c r="E5461" i="19"/>
  <c r="D5461" i="19"/>
  <c r="C5461" i="19"/>
  <c r="H5460" i="19"/>
  <c r="G5460" i="19"/>
  <c r="F5460" i="19"/>
  <c r="E5460" i="19"/>
  <c r="D5460" i="19"/>
  <c r="C5460" i="19"/>
  <c r="H5459" i="19"/>
  <c r="G5459" i="19"/>
  <c r="F5459" i="19"/>
  <c r="E5459" i="19"/>
  <c r="D5459" i="19"/>
  <c r="C5459" i="19"/>
  <c r="H5458" i="19"/>
  <c r="G5458" i="19"/>
  <c r="F5458" i="19"/>
  <c r="E5458" i="19"/>
  <c r="D5458" i="19"/>
  <c r="C5458" i="19"/>
  <c r="H5457" i="19"/>
  <c r="G5457" i="19"/>
  <c r="F5457" i="19"/>
  <c r="E5457" i="19"/>
  <c r="D5457" i="19"/>
  <c r="C5457" i="19"/>
  <c r="H5456" i="19"/>
  <c r="G5456" i="19"/>
  <c r="F5456" i="19"/>
  <c r="E5456" i="19"/>
  <c r="D5456" i="19"/>
  <c r="C5456" i="19"/>
  <c r="H5455" i="19"/>
  <c r="G5455" i="19"/>
  <c r="F5455" i="19"/>
  <c r="E5455" i="19"/>
  <c r="D5455" i="19"/>
  <c r="C5455" i="19"/>
  <c r="H5454" i="19"/>
  <c r="G5454" i="19"/>
  <c r="F5454" i="19"/>
  <c r="E5454" i="19"/>
  <c r="D5454" i="19"/>
  <c r="C5454" i="19"/>
  <c r="H5453" i="19"/>
  <c r="G5453" i="19"/>
  <c r="F5453" i="19"/>
  <c r="E5453" i="19"/>
  <c r="D5453" i="19"/>
  <c r="C5453" i="19"/>
  <c r="H5452" i="19"/>
  <c r="G5452" i="19"/>
  <c r="F5452" i="19"/>
  <c r="E5452" i="19"/>
  <c r="D5452" i="19"/>
  <c r="C5452" i="19"/>
  <c r="H5451" i="19"/>
  <c r="G5451" i="19"/>
  <c r="F5451" i="19"/>
  <c r="E5451" i="19"/>
  <c r="D5451" i="19"/>
  <c r="C5451" i="19"/>
  <c r="H5450" i="19"/>
  <c r="G5450" i="19"/>
  <c r="F5450" i="19"/>
  <c r="E5450" i="19"/>
  <c r="D5450" i="19"/>
  <c r="C5450" i="19"/>
  <c r="H5449" i="19"/>
  <c r="G5449" i="19"/>
  <c r="F5449" i="19"/>
  <c r="E5449" i="19"/>
  <c r="D5449" i="19"/>
  <c r="C5449" i="19"/>
  <c r="H5448" i="19"/>
  <c r="G5448" i="19"/>
  <c r="F5448" i="19"/>
  <c r="E5448" i="19"/>
  <c r="D5448" i="19"/>
  <c r="C5448" i="19"/>
  <c r="H5447" i="19"/>
  <c r="G5447" i="19"/>
  <c r="F5447" i="19"/>
  <c r="E5447" i="19"/>
  <c r="D5447" i="19"/>
  <c r="C5447" i="19"/>
  <c r="H5446" i="19"/>
  <c r="G5446" i="19"/>
  <c r="F5446" i="19"/>
  <c r="E5446" i="19"/>
  <c r="D5446" i="19"/>
  <c r="C5446" i="19"/>
  <c r="H5445" i="19"/>
  <c r="G5445" i="19"/>
  <c r="F5445" i="19"/>
  <c r="E5445" i="19"/>
  <c r="D5445" i="19"/>
  <c r="C5445" i="19"/>
  <c r="H5444" i="19"/>
  <c r="G5444" i="19"/>
  <c r="F5444" i="19"/>
  <c r="E5444" i="19"/>
  <c r="D5444" i="19"/>
  <c r="C5444" i="19"/>
  <c r="H5443" i="19"/>
  <c r="G5443" i="19"/>
  <c r="F5443" i="19"/>
  <c r="E5443" i="19"/>
  <c r="D5443" i="19"/>
  <c r="C5443" i="19"/>
  <c r="H5442" i="19"/>
  <c r="G5442" i="19"/>
  <c r="F5442" i="19"/>
  <c r="E5442" i="19"/>
  <c r="D5442" i="19"/>
  <c r="C5442" i="19"/>
  <c r="H5441" i="19"/>
  <c r="G5441" i="19"/>
  <c r="F5441" i="19"/>
  <c r="E5441" i="19"/>
  <c r="D5441" i="19"/>
  <c r="C5441" i="19"/>
  <c r="H5440" i="19"/>
  <c r="G5440" i="19"/>
  <c r="F5440" i="19"/>
  <c r="E5440" i="19"/>
  <c r="D5440" i="19"/>
  <c r="C5440" i="19"/>
  <c r="H5439" i="19"/>
  <c r="G5439" i="19"/>
  <c r="F5439" i="19"/>
  <c r="E5439" i="19"/>
  <c r="D5439" i="19"/>
  <c r="C5439" i="19"/>
  <c r="H5438" i="19"/>
  <c r="G5438" i="19"/>
  <c r="F5438" i="19"/>
  <c r="E5438" i="19"/>
  <c r="D5438" i="19"/>
  <c r="C5438" i="19"/>
  <c r="H5437" i="19"/>
  <c r="G5437" i="19"/>
  <c r="F5437" i="19"/>
  <c r="E5437" i="19"/>
  <c r="D5437" i="19"/>
  <c r="C5437" i="19"/>
  <c r="H5436" i="19"/>
  <c r="G5436" i="19"/>
  <c r="F5436" i="19"/>
  <c r="E5436" i="19"/>
  <c r="D5436" i="19"/>
  <c r="C5436" i="19"/>
  <c r="H5435" i="19"/>
  <c r="G5435" i="19"/>
  <c r="F5435" i="19"/>
  <c r="E5435" i="19"/>
  <c r="D5435" i="19"/>
  <c r="C5435" i="19"/>
  <c r="H5434" i="19"/>
  <c r="G5434" i="19"/>
  <c r="F5434" i="19"/>
  <c r="E5434" i="19"/>
  <c r="D5434" i="19"/>
  <c r="C5434" i="19"/>
  <c r="H5433" i="19"/>
  <c r="G5433" i="19"/>
  <c r="F5433" i="19"/>
  <c r="E5433" i="19"/>
  <c r="D5433" i="19"/>
  <c r="C5433" i="19"/>
  <c r="H5432" i="19"/>
  <c r="G5432" i="19"/>
  <c r="F5432" i="19"/>
  <c r="E5432" i="19"/>
  <c r="D5432" i="19"/>
  <c r="C5432" i="19"/>
  <c r="H5431" i="19"/>
  <c r="G5431" i="19"/>
  <c r="F5431" i="19"/>
  <c r="E5431" i="19"/>
  <c r="D5431" i="19"/>
  <c r="C5431" i="19"/>
  <c r="H5430" i="19"/>
  <c r="G5430" i="19"/>
  <c r="F5430" i="19"/>
  <c r="E5430" i="19"/>
  <c r="D5430" i="19"/>
  <c r="C5430" i="19"/>
  <c r="H5429" i="19"/>
  <c r="G5429" i="19"/>
  <c r="F5429" i="19"/>
  <c r="E5429" i="19"/>
  <c r="D5429" i="19"/>
  <c r="C5429" i="19"/>
  <c r="H5428" i="19"/>
  <c r="G5428" i="19"/>
  <c r="F5428" i="19"/>
  <c r="E5428" i="19"/>
  <c r="D5428" i="19"/>
  <c r="C5428" i="19"/>
  <c r="H5427" i="19"/>
  <c r="G5427" i="19"/>
  <c r="F5427" i="19"/>
  <c r="E5427" i="19"/>
  <c r="D5427" i="19"/>
  <c r="C5427" i="19"/>
  <c r="H5426" i="19"/>
  <c r="G5426" i="19"/>
  <c r="F5426" i="19"/>
  <c r="E5426" i="19"/>
  <c r="D5426" i="19"/>
  <c r="C5426" i="19"/>
  <c r="H5425" i="19"/>
  <c r="G5425" i="19"/>
  <c r="F5425" i="19"/>
  <c r="E5425" i="19"/>
  <c r="D5425" i="19"/>
  <c r="C5425" i="19"/>
  <c r="H5424" i="19"/>
  <c r="G5424" i="19"/>
  <c r="F5424" i="19"/>
  <c r="E5424" i="19"/>
  <c r="D5424" i="19"/>
  <c r="C5424" i="19"/>
  <c r="H5423" i="19"/>
  <c r="G5423" i="19"/>
  <c r="F5423" i="19"/>
  <c r="E5423" i="19"/>
  <c r="D5423" i="19"/>
  <c r="C5423" i="19"/>
  <c r="H5422" i="19"/>
  <c r="G5422" i="19"/>
  <c r="F5422" i="19"/>
  <c r="E5422" i="19"/>
  <c r="D5422" i="19"/>
  <c r="C5422" i="19"/>
  <c r="H5421" i="19"/>
  <c r="G5421" i="19"/>
  <c r="F5421" i="19"/>
  <c r="E5421" i="19"/>
  <c r="D5421" i="19"/>
  <c r="C5421" i="19"/>
  <c r="H5420" i="19"/>
  <c r="G5420" i="19"/>
  <c r="F5420" i="19"/>
  <c r="E5420" i="19"/>
  <c r="D5420" i="19"/>
  <c r="C5420" i="19"/>
  <c r="H5419" i="19"/>
  <c r="G5419" i="19"/>
  <c r="F5419" i="19"/>
  <c r="E5419" i="19"/>
  <c r="D5419" i="19"/>
  <c r="C5419" i="19"/>
  <c r="H5418" i="19"/>
  <c r="G5418" i="19"/>
  <c r="F5418" i="19"/>
  <c r="E5418" i="19"/>
  <c r="D5418" i="19"/>
  <c r="C5418" i="19"/>
  <c r="H5417" i="19"/>
  <c r="G5417" i="19"/>
  <c r="F5417" i="19"/>
  <c r="E5417" i="19"/>
  <c r="D5417" i="19"/>
  <c r="C5417" i="19"/>
  <c r="H5416" i="19"/>
  <c r="G5416" i="19"/>
  <c r="F5416" i="19"/>
  <c r="E5416" i="19"/>
  <c r="D5416" i="19"/>
  <c r="C5416" i="19"/>
  <c r="H5415" i="19"/>
  <c r="G5415" i="19"/>
  <c r="F5415" i="19"/>
  <c r="E5415" i="19"/>
  <c r="D5415" i="19"/>
  <c r="C5415" i="19"/>
  <c r="H5414" i="19"/>
  <c r="G5414" i="19"/>
  <c r="F5414" i="19"/>
  <c r="E5414" i="19"/>
  <c r="D5414" i="19"/>
  <c r="C5414" i="19"/>
  <c r="H5413" i="19"/>
  <c r="G5413" i="19"/>
  <c r="F5413" i="19"/>
  <c r="E5413" i="19"/>
  <c r="D5413" i="19"/>
  <c r="C5413" i="19"/>
  <c r="H5412" i="19"/>
  <c r="G5412" i="19"/>
  <c r="F5412" i="19"/>
  <c r="E5412" i="19"/>
  <c r="D5412" i="19"/>
  <c r="C5412" i="19"/>
  <c r="H5411" i="19"/>
  <c r="G5411" i="19"/>
  <c r="F5411" i="19"/>
  <c r="E5411" i="19"/>
  <c r="D5411" i="19"/>
  <c r="C5411" i="19"/>
  <c r="H5410" i="19"/>
  <c r="G5410" i="19"/>
  <c r="F5410" i="19"/>
  <c r="E5410" i="19"/>
  <c r="D5410" i="19"/>
  <c r="C5410" i="19"/>
  <c r="H5409" i="19"/>
  <c r="G5409" i="19"/>
  <c r="F5409" i="19"/>
  <c r="E5409" i="19"/>
  <c r="D5409" i="19"/>
  <c r="C5409" i="19"/>
  <c r="H5408" i="19"/>
  <c r="G5408" i="19"/>
  <c r="F5408" i="19"/>
  <c r="E5408" i="19"/>
  <c r="D5408" i="19"/>
  <c r="C5408" i="19"/>
  <c r="H5407" i="19"/>
  <c r="G5407" i="19"/>
  <c r="F5407" i="19"/>
  <c r="E5407" i="19"/>
  <c r="D5407" i="19"/>
  <c r="C5407" i="19"/>
  <c r="H5406" i="19"/>
  <c r="G5406" i="19"/>
  <c r="F5406" i="19"/>
  <c r="E5406" i="19"/>
  <c r="D5406" i="19"/>
  <c r="C5406" i="19"/>
  <c r="H5405" i="19"/>
  <c r="G5405" i="19"/>
  <c r="F5405" i="19"/>
  <c r="E5405" i="19"/>
  <c r="D5405" i="19"/>
  <c r="C5405" i="19"/>
  <c r="H5404" i="19"/>
  <c r="G5404" i="19"/>
  <c r="F5404" i="19"/>
  <c r="E5404" i="19"/>
  <c r="D5404" i="19"/>
  <c r="C5404" i="19"/>
  <c r="H5403" i="19"/>
  <c r="G5403" i="19"/>
  <c r="F5403" i="19"/>
  <c r="E5403" i="19"/>
  <c r="D5403" i="19"/>
  <c r="C5403" i="19"/>
  <c r="H5402" i="19"/>
  <c r="G5402" i="19"/>
  <c r="F5402" i="19"/>
  <c r="E5402" i="19"/>
  <c r="D5402" i="19"/>
  <c r="C5402" i="19"/>
  <c r="H5401" i="19"/>
  <c r="G5401" i="19"/>
  <c r="F5401" i="19"/>
  <c r="E5401" i="19"/>
  <c r="D5401" i="19"/>
  <c r="C5401" i="19"/>
  <c r="H5400" i="19"/>
  <c r="G5400" i="19"/>
  <c r="F5400" i="19"/>
  <c r="E5400" i="19"/>
  <c r="D5400" i="19"/>
  <c r="C5400" i="19"/>
  <c r="H5399" i="19"/>
  <c r="G5399" i="19"/>
  <c r="F5399" i="19"/>
  <c r="E5399" i="19"/>
  <c r="D5399" i="19"/>
  <c r="C5399" i="19"/>
  <c r="H5398" i="19"/>
  <c r="G5398" i="19"/>
  <c r="F5398" i="19"/>
  <c r="E5398" i="19"/>
  <c r="D5398" i="19"/>
  <c r="C5398" i="19"/>
  <c r="H5397" i="19"/>
  <c r="G5397" i="19"/>
  <c r="F5397" i="19"/>
  <c r="E5397" i="19"/>
  <c r="D5397" i="19"/>
  <c r="C5397" i="19"/>
  <c r="H5396" i="19"/>
  <c r="G5396" i="19"/>
  <c r="F5396" i="19"/>
  <c r="E5396" i="19"/>
  <c r="D5396" i="19"/>
  <c r="C5396" i="19"/>
  <c r="H5395" i="19"/>
  <c r="G5395" i="19"/>
  <c r="F5395" i="19"/>
  <c r="E5395" i="19"/>
  <c r="D5395" i="19"/>
  <c r="C5395" i="19"/>
  <c r="H5394" i="19"/>
  <c r="G5394" i="19"/>
  <c r="F5394" i="19"/>
  <c r="E5394" i="19"/>
  <c r="D5394" i="19"/>
  <c r="C5394" i="19"/>
  <c r="H5393" i="19"/>
  <c r="G5393" i="19"/>
  <c r="F5393" i="19"/>
  <c r="E5393" i="19"/>
  <c r="D5393" i="19"/>
  <c r="C5393" i="19"/>
  <c r="H5392" i="19"/>
  <c r="G5392" i="19"/>
  <c r="F5392" i="19"/>
  <c r="E5392" i="19"/>
  <c r="D5392" i="19"/>
  <c r="A5392" i="19" s="1"/>
  <c r="C5392" i="19"/>
  <c r="H5391" i="19"/>
  <c r="G5391" i="19"/>
  <c r="F5391" i="19"/>
  <c r="E5391" i="19"/>
  <c r="D5391" i="19"/>
  <c r="C5391" i="19"/>
  <c r="A5391" i="19" s="1"/>
  <c r="H5390" i="19"/>
  <c r="G5390" i="19"/>
  <c r="F5390" i="19"/>
  <c r="E5390" i="19"/>
  <c r="D5390" i="19"/>
  <c r="C5390" i="19"/>
  <c r="H5389" i="19"/>
  <c r="G5389" i="19"/>
  <c r="F5389" i="19"/>
  <c r="E5389" i="19"/>
  <c r="D5389" i="19"/>
  <c r="C5389" i="19"/>
  <c r="H5388" i="19"/>
  <c r="G5388" i="19"/>
  <c r="F5388" i="19"/>
  <c r="E5388" i="19"/>
  <c r="D5388" i="19"/>
  <c r="C5388" i="19"/>
  <c r="H5387" i="19"/>
  <c r="G5387" i="19"/>
  <c r="F5387" i="19"/>
  <c r="E5387" i="19"/>
  <c r="D5387" i="19"/>
  <c r="C5387" i="19"/>
  <c r="H5386" i="19"/>
  <c r="G5386" i="19"/>
  <c r="F5386" i="19"/>
  <c r="E5386" i="19"/>
  <c r="D5386" i="19"/>
  <c r="C5386" i="19"/>
  <c r="H5385" i="19"/>
  <c r="G5385" i="19"/>
  <c r="F5385" i="19"/>
  <c r="E5385" i="19"/>
  <c r="D5385" i="19"/>
  <c r="C5385" i="19"/>
  <c r="A5385" i="19"/>
  <c r="H5384" i="19"/>
  <c r="G5384" i="19"/>
  <c r="F5384" i="19"/>
  <c r="E5384" i="19"/>
  <c r="D5384" i="19"/>
  <c r="C5384" i="19"/>
  <c r="H5383" i="19"/>
  <c r="G5383" i="19"/>
  <c r="F5383" i="19"/>
  <c r="E5383" i="19"/>
  <c r="D5383" i="19"/>
  <c r="C5383" i="19"/>
  <c r="H5382" i="19"/>
  <c r="G5382" i="19"/>
  <c r="F5382" i="19"/>
  <c r="E5382" i="19"/>
  <c r="D5382" i="19"/>
  <c r="C5382" i="19"/>
  <c r="A5382" i="19" s="1"/>
  <c r="H5381" i="19"/>
  <c r="G5381" i="19"/>
  <c r="F5381" i="19"/>
  <c r="E5381" i="19"/>
  <c r="D5381" i="19"/>
  <c r="C5381" i="19"/>
  <c r="H5380" i="19"/>
  <c r="G5380" i="19"/>
  <c r="F5380" i="19"/>
  <c r="E5380" i="19"/>
  <c r="D5380" i="19"/>
  <c r="A5380" i="19" s="1"/>
  <c r="C5380" i="19"/>
  <c r="H5379" i="19"/>
  <c r="G5379" i="19"/>
  <c r="F5379" i="19"/>
  <c r="E5379" i="19"/>
  <c r="D5379" i="19"/>
  <c r="C5379" i="19"/>
  <c r="H5378" i="19"/>
  <c r="G5378" i="19"/>
  <c r="F5378" i="19"/>
  <c r="E5378" i="19"/>
  <c r="D5378" i="19"/>
  <c r="C5378" i="19"/>
  <c r="H5377" i="19"/>
  <c r="G5377" i="19"/>
  <c r="F5377" i="19"/>
  <c r="E5377" i="19"/>
  <c r="D5377" i="19"/>
  <c r="A5377" i="19" s="1"/>
  <c r="C5377" i="19"/>
  <c r="H5376" i="19"/>
  <c r="G5376" i="19"/>
  <c r="F5376" i="19"/>
  <c r="E5376" i="19"/>
  <c r="D5376" i="19"/>
  <c r="C5376" i="19"/>
  <c r="H5375" i="19"/>
  <c r="G5375" i="19"/>
  <c r="F5375" i="19"/>
  <c r="E5375" i="19"/>
  <c r="D5375" i="19"/>
  <c r="C5375" i="19"/>
  <c r="H5374" i="19"/>
  <c r="G5374" i="19"/>
  <c r="F5374" i="19"/>
  <c r="E5374" i="19"/>
  <c r="D5374" i="19"/>
  <c r="A5374" i="19" s="1"/>
  <c r="C5374" i="19"/>
  <c r="H5373" i="19"/>
  <c r="G5373" i="19"/>
  <c r="F5373" i="19"/>
  <c r="E5373" i="19"/>
  <c r="D5373" i="19"/>
  <c r="A5373" i="19" s="1"/>
  <c r="C5373" i="19"/>
  <c r="H5372" i="19"/>
  <c r="G5372" i="19"/>
  <c r="F5372" i="19"/>
  <c r="E5372" i="19"/>
  <c r="D5372" i="19"/>
  <c r="C5372" i="19"/>
  <c r="H5371" i="19"/>
  <c r="G5371" i="19"/>
  <c r="F5371" i="19"/>
  <c r="E5371" i="19"/>
  <c r="D5371" i="19"/>
  <c r="C5371" i="19"/>
  <c r="H5370" i="19"/>
  <c r="G5370" i="19"/>
  <c r="F5370" i="19"/>
  <c r="E5370" i="19"/>
  <c r="D5370" i="19"/>
  <c r="C5370" i="19"/>
  <c r="H5369" i="19"/>
  <c r="G5369" i="19"/>
  <c r="F5369" i="19"/>
  <c r="E5369" i="19"/>
  <c r="D5369" i="19"/>
  <c r="C5369" i="19"/>
  <c r="H5368" i="19"/>
  <c r="G5368" i="19"/>
  <c r="F5368" i="19"/>
  <c r="E5368" i="19"/>
  <c r="D5368" i="19"/>
  <c r="C5368" i="19"/>
  <c r="H5367" i="19"/>
  <c r="G5367" i="19"/>
  <c r="F5367" i="19"/>
  <c r="E5367" i="19"/>
  <c r="D5367" i="19"/>
  <c r="C5367" i="19"/>
  <c r="H5366" i="19"/>
  <c r="G5366" i="19"/>
  <c r="F5366" i="19"/>
  <c r="E5366" i="19"/>
  <c r="D5366" i="19"/>
  <c r="A5366" i="19" s="1"/>
  <c r="C5366" i="19"/>
  <c r="H5365" i="19"/>
  <c r="G5365" i="19"/>
  <c r="F5365" i="19"/>
  <c r="E5365" i="19"/>
  <c r="D5365" i="19"/>
  <c r="A5365" i="19" s="1"/>
  <c r="C5365" i="19"/>
  <c r="H5364" i="19"/>
  <c r="G5364" i="19"/>
  <c r="F5364" i="19"/>
  <c r="E5364" i="19"/>
  <c r="D5364" i="19"/>
  <c r="C5364" i="19"/>
  <c r="A5364" i="19" s="1"/>
  <c r="H5363" i="19"/>
  <c r="G5363" i="19"/>
  <c r="F5363" i="19"/>
  <c r="E5363" i="19"/>
  <c r="D5363" i="19"/>
  <c r="C5363" i="19"/>
  <c r="H5362" i="19"/>
  <c r="G5362" i="19"/>
  <c r="F5362" i="19"/>
  <c r="E5362" i="19"/>
  <c r="D5362" i="19"/>
  <c r="C5362" i="19"/>
  <c r="H5361" i="19"/>
  <c r="G5361" i="19"/>
  <c r="F5361" i="19"/>
  <c r="E5361" i="19"/>
  <c r="D5361" i="19"/>
  <c r="C5361" i="19"/>
  <c r="H5360" i="19"/>
  <c r="G5360" i="19"/>
  <c r="F5360" i="19"/>
  <c r="E5360" i="19"/>
  <c r="D5360" i="19"/>
  <c r="C5360" i="19"/>
  <c r="H5359" i="19"/>
  <c r="G5359" i="19"/>
  <c r="F5359" i="19"/>
  <c r="E5359" i="19"/>
  <c r="D5359" i="19"/>
  <c r="C5359" i="19"/>
  <c r="H5358" i="19"/>
  <c r="G5358" i="19"/>
  <c r="F5358" i="19"/>
  <c r="E5358" i="19"/>
  <c r="D5358" i="19"/>
  <c r="C5358" i="19"/>
  <c r="A5358" i="19"/>
  <c r="H5357" i="19"/>
  <c r="G5357" i="19"/>
  <c r="F5357" i="19"/>
  <c r="E5357" i="19"/>
  <c r="D5357" i="19"/>
  <c r="C5357" i="19"/>
  <c r="H5356" i="19"/>
  <c r="G5356" i="19"/>
  <c r="F5356" i="19"/>
  <c r="E5356" i="19"/>
  <c r="D5356" i="19"/>
  <c r="C5356" i="19"/>
  <c r="H5355" i="19"/>
  <c r="G5355" i="19"/>
  <c r="F5355" i="19"/>
  <c r="E5355" i="19"/>
  <c r="D5355" i="19"/>
  <c r="C5355" i="19"/>
  <c r="A5355" i="19" s="1"/>
  <c r="H5354" i="19"/>
  <c r="G5354" i="19"/>
  <c r="F5354" i="19"/>
  <c r="E5354" i="19"/>
  <c r="D5354" i="19"/>
  <c r="C5354" i="19"/>
  <c r="H5353" i="19"/>
  <c r="G5353" i="19"/>
  <c r="F5353" i="19"/>
  <c r="E5353" i="19"/>
  <c r="D5353" i="19"/>
  <c r="A5353" i="19" s="1"/>
  <c r="C5353" i="19"/>
  <c r="H5352" i="19"/>
  <c r="G5352" i="19"/>
  <c r="F5352" i="19"/>
  <c r="E5352" i="19"/>
  <c r="D5352" i="19"/>
  <c r="C5352" i="19"/>
  <c r="H5351" i="19"/>
  <c r="G5351" i="19"/>
  <c r="F5351" i="19"/>
  <c r="E5351" i="19"/>
  <c r="D5351" i="19"/>
  <c r="A5351" i="19" s="1"/>
  <c r="C5351" i="19"/>
  <c r="H5350" i="19"/>
  <c r="G5350" i="19"/>
  <c r="F5350" i="19"/>
  <c r="E5350" i="19"/>
  <c r="D5350" i="19"/>
  <c r="A5350" i="19" s="1"/>
  <c r="C5350" i="19"/>
  <c r="H5349" i="19"/>
  <c r="G5349" i="19"/>
  <c r="F5349" i="19"/>
  <c r="E5349" i="19"/>
  <c r="D5349" i="19"/>
  <c r="C5349" i="19"/>
  <c r="H5348" i="19"/>
  <c r="G5348" i="19"/>
  <c r="F5348" i="19"/>
  <c r="E5348" i="19"/>
  <c r="D5348" i="19"/>
  <c r="A5348" i="19" s="1"/>
  <c r="C5348" i="19"/>
  <c r="H5347" i="19"/>
  <c r="G5347" i="19"/>
  <c r="F5347" i="19"/>
  <c r="E5347" i="19"/>
  <c r="D5347" i="19"/>
  <c r="A5347" i="19" s="1"/>
  <c r="C5347" i="19"/>
  <c r="H5346" i="19"/>
  <c r="G5346" i="19"/>
  <c r="F5346" i="19"/>
  <c r="E5346" i="19"/>
  <c r="D5346" i="19"/>
  <c r="C5346" i="19"/>
  <c r="H5345" i="19"/>
  <c r="G5345" i="19"/>
  <c r="F5345" i="19"/>
  <c r="E5345" i="19"/>
  <c r="D5345" i="19"/>
  <c r="C5345" i="19"/>
  <c r="H5344" i="19"/>
  <c r="G5344" i="19"/>
  <c r="F5344" i="19"/>
  <c r="E5344" i="19"/>
  <c r="D5344" i="19"/>
  <c r="A5344" i="19" s="1"/>
  <c r="C5344" i="19"/>
  <c r="H5343" i="19"/>
  <c r="G5343" i="19"/>
  <c r="F5343" i="19"/>
  <c r="E5343" i="19"/>
  <c r="D5343" i="19"/>
  <c r="C5343" i="19"/>
  <c r="H5342" i="19"/>
  <c r="G5342" i="19"/>
  <c r="F5342" i="19"/>
  <c r="E5342" i="19"/>
  <c r="D5342" i="19"/>
  <c r="C5342" i="19"/>
  <c r="H5341" i="19"/>
  <c r="G5341" i="19"/>
  <c r="F5341" i="19"/>
  <c r="E5341" i="19"/>
  <c r="D5341" i="19"/>
  <c r="A5341" i="19" s="1"/>
  <c r="C5341" i="19"/>
  <c r="H5340" i="19"/>
  <c r="G5340" i="19"/>
  <c r="F5340" i="19"/>
  <c r="E5340" i="19"/>
  <c r="D5340" i="19"/>
  <c r="C5340" i="19"/>
  <c r="H5339" i="19"/>
  <c r="G5339" i="19"/>
  <c r="F5339" i="19"/>
  <c r="E5339" i="19"/>
  <c r="D5339" i="19"/>
  <c r="C5339" i="19"/>
  <c r="H5338" i="19"/>
  <c r="G5338" i="19"/>
  <c r="F5338" i="19"/>
  <c r="E5338" i="19"/>
  <c r="D5338" i="19"/>
  <c r="A5338" i="19" s="1"/>
  <c r="C5338" i="19"/>
  <c r="H5337" i="19"/>
  <c r="G5337" i="19"/>
  <c r="F5337" i="19"/>
  <c r="E5337" i="19"/>
  <c r="D5337" i="19"/>
  <c r="C5337" i="19"/>
  <c r="H5336" i="19"/>
  <c r="G5336" i="19"/>
  <c r="F5336" i="19"/>
  <c r="E5336" i="19"/>
  <c r="D5336" i="19"/>
  <c r="A5336" i="19" s="1"/>
  <c r="C5336" i="19"/>
  <c r="H5335" i="19"/>
  <c r="G5335" i="19"/>
  <c r="F5335" i="19"/>
  <c r="E5335" i="19"/>
  <c r="D5335" i="19"/>
  <c r="C5335" i="19"/>
  <c r="H5334" i="19"/>
  <c r="G5334" i="19"/>
  <c r="F5334" i="19"/>
  <c r="E5334" i="19"/>
  <c r="D5334" i="19"/>
  <c r="C5334" i="19"/>
  <c r="H5333" i="19"/>
  <c r="G5333" i="19"/>
  <c r="F5333" i="19"/>
  <c r="E5333" i="19"/>
  <c r="D5333" i="19"/>
  <c r="C5333" i="19"/>
  <c r="H5332" i="19"/>
  <c r="G5332" i="19"/>
  <c r="F5332" i="19"/>
  <c r="E5332" i="19"/>
  <c r="D5332" i="19"/>
  <c r="C5332" i="19"/>
  <c r="H5331" i="19"/>
  <c r="G5331" i="19"/>
  <c r="F5331" i="19"/>
  <c r="E5331" i="19"/>
  <c r="D5331" i="19"/>
  <c r="C5331" i="19"/>
  <c r="H5330" i="19"/>
  <c r="G5330" i="19"/>
  <c r="F5330" i="19"/>
  <c r="E5330" i="19"/>
  <c r="D5330" i="19"/>
  <c r="C5330" i="19"/>
  <c r="H5329" i="19"/>
  <c r="G5329" i="19"/>
  <c r="F5329" i="19"/>
  <c r="E5329" i="19"/>
  <c r="D5329" i="19"/>
  <c r="C5329" i="19"/>
  <c r="H5328" i="19"/>
  <c r="G5328" i="19"/>
  <c r="F5328" i="19"/>
  <c r="E5328" i="19"/>
  <c r="D5328" i="19"/>
  <c r="C5328" i="19"/>
  <c r="H5327" i="19"/>
  <c r="G5327" i="19"/>
  <c r="F5327" i="19"/>
  <c r="E5327" i="19"/>
  <c r="D5327" i="19"/>
  <c r="C5327" i="19"/>
  <c r="H5326" i="19"/>
  <c r="G5326" i="19"/>
  <c r="F5326" i="19"/>
  <c r="E5326" i="19"/>
  <c r="D5326" i="19"/>
  <c r="C5326" i="19"/>
  <c r="H5325" i="19"/>
  <c r="G5325" i="19"/>
  <c r="F5325" i="19"/>
  <c r="E5325" i="19"/>
  <c r="D5325" i="19"/>
  <c r="C5325" i="19"/>
  <c r="H5324" i="19"/>
  <c r="G5324" i="19"/>
  <c r="F5324" i="19"/>
  <c r="E5324" i="19"/>
  <c r="D5324" i="19"/>
  <c r="C5324" i="19"/>
  <c r="H5323" i="19"/>
  <c r="G5323" i="19"/>
  <c r="F5323" i="19"/>
  <c r="E5323" i="19"/>
  <c r="D5323" i="19"/>
  <c r="A5323" i="19" s="1"/>
  <c r="C5323" i="19"/>
  <c r="H5322" i="19"/>
  <c r="G5322" i="19"/>
  <c r="F5322" i="19"/>
  <c r="E5322" i="19"/>
  <c r="D5322" i="19"/>
  <c r="C5322" i="19"/>
  <c r="H5321" i="19"/>
  <c r="G5321" i="19"/>
  <c r="F5321" i="19"/>
  <c r="E5321" i="19"/>
  <c r="D5321" i="19"/>
  <c r="C5321" i="19"/>
  <c r="H5320" i="19"/>
  <c r="G5320" i="19"/>
  <c r="F5320" i="19"/>
  <c r="E5320" i="19"/>
  <c r="D5320" i="19"/>
  <c r="A5320" i="19" s="1"/>
  <c r="C5320" i="19"/>
  <c r="H5319" i="19"/>
  <c r="G5319" i="19"/>
  <c r="F5319" i="19"/>
  <c r="E5319" i="19"/>
  <c r="D5319" i="19"/>
  <c r="C5319" i="19"/>
  <c r="H5318" i="19"/>
  <c r="G5318" i="19"/>
  <c r="F5318" i="19"/>
  <c r="E5318" i="19"/>
  <c r="D5318" i="19"/>
  <c r="C5318" i="19"/>
  <c r="H5317" i="19"/>
  <c r="G5317" i="19"/>
  <c r="F5317" i="19"/>
  <c r="E5317" i="19"/>
  <c r="D5317" i="19"/>
  <c r="C5317" i="19"/>
  <c r="H5316" i="19"/>
  <c r="G5316" i="19"/>
  <c r="F5316" i="19"/>
  <c r="E5316" i="19"/>
  <c r="D5316" i="19"/>
  <c r="C5316" i="19"/>
  <c r="H5315" i="19"/>
  <c r="G5315" i="19"/>
  <c r="F5315" i="19"/>
  <c r="E5315" i="19"/>
  <c r="D5315" i="19"/>
  <c r="C5315" i="19"/>
  <c r="H5314" i="19"/>
  <c r="G5314" i="19"/>
  <c r="F5314" i="19"/>
  <c r="E5314" i="19"/>
  <c r="D5314" i="19"/>
  <c r="C5314" i="19"/>
  <c r="H5313" i="19"/>
  <c r="G5313" i="19"/>
  <c r="F5313" i="19"/>
  <c r="E5313" i="19"/>
  <c r="D5313" i="19"/>
  <c r="C5313" i="19"/>
  <c r="H5312" i="19"/>
  <c r="G5312" i="19"/>
  <c r="F5312" i="19"/>
  <c r="E5312" i="19"/>
  <c r="D5312" i="19"/>
  <c r="C5312" i="19"/>
  <c r="H5311" i="19"/>
  <c r="G5311" i="19"/>
  <c r="F5311" i="19"/>
  <c r="E5311" i="19"/>
  <c r="D5311" i="19"/>
  <c r="C5311" i="19"/>
  <c r="H5310" i="19"/>
  <c r="G5310" i="19"/>
  <c r="F5310" i="19"/>
  <c r="E5310" i="19"/>
  <c r="D5310" i="19"/>
  <c r="C5310" i="19"/>
  <c r="H5309" i="19"/>
  <c r="G5309" i="19"/>
  <c r="F5309" i="19"/>
  <c r="E5309" i="19"/>
  <c r="D5309" i="19"/>
  <c r="C5309" i="19"/>
  <c r="H5308" i="19"/>
  <c r="G5308" i="19"/>
  <c r="F5308" i="19"/>
  <c r="E5308" i="19"/>
  <c r="D5308" i="19"/>
  <c r="C5308" i="19"/>
  <c r="H5307" i="19"/>
  <c r="G5307" i="19"/>
  <c r="F5307" i="19"/>
  <c r="E5307" i="19"/>
  <c r="D5307" i="19"/>
  <c r="C5307" i="19"/>
  <c r="H5306" i="19"/>
  <c r="G5306" i="19"/>
  <c r="F5306" i="19"/>
  <c r="E5306" i="19"/>
  <c r="A5306" i="19" s="1"/>
  <c r="D5306" i="19"/>
  <c r="C5306" i="19"/>
  <c r="H5305" i="19"/>
  <c r="G5305" i="19"/>
  <c r="F5305" i="19"/>
  <c r="E5305" i="19"/>
  <c r="D5305" i="19"/>
  <c r="C5305" i="19"/>
  <c r="H5304" i="19"/>
  <c r="G5304" i="19"/>
  <c r="F5304" i="19"/>
  <c r="E5304" i="19"/>
  <c r="D5304" i="19"/>
  <c r="C5304" i="19"/>
  <c r="A5304" i="19" s="1"/>
  <c r="H5303" i="19"/>
  <c r="G5303" i="19"/>
  <c r="F5303" i="19"/>
  <c r="E5303" i="19"/>
  <c r="D5303" i="19"/>
  <c r="C5303" i="19"/>
  <c r="H5302" i="19"/>
  <c r="G5302" i="19"/>
  <c r="F5302" i="19"/>
  <c r="E5302" i="19"/>
  <c r="D5302" i="19"/>
  <c r="C5302" i="19"/>
  <c r="H5301" i="19"/>
  <c r="G5301" i="19"/>
  <c r="F5301" i="19"/>
  <c r="E5301" i="19"/>
  <c r="D5301" i="19"/>
  <c r="C5301" i="19"/>
  <c r="A5301" i="19" s="1"/>
  <c r="H5300" i="19"/>
  <c r="G5300" i="19"/>
  <c r="F5300" i="19"/>
  <c r="E5300" i="19"/>
  <c r="D5300" i="19"/>
  <c r="C5300" i="19"/>
  <c r="A5300" i="19" s="1"/>
  <c r="H5299" i="19"/>
  <c r="G5299" i="19"/>
  <c r="F5299" i="19"/>
  <c r="E5299" i="19"/>
  <c r="D5299" i="19"/>
  <c r="A5299" i="19" s="1"/>
  <c r="C5299" i="19"/>
  <c r="H5298" i="19"/>
  <c r="G5298" i="19"/>
  <c r="F5298" i="19"/>
  <c r="E5298" i="19"/>
  <c r="D5298" i="19"/>
  <c r="C5298" i="19"/>
  <c r="H5297" i="19"/>
  <c r="G5297" i="19"/>
  <c r="F5297" i="19"/>
  <c r="E5297" i="19"/>
  <c r="D5297" i="19"/>
  <c r="A5297" i="19" s="1"/>
  <c r="C5297" i="19"/>
  <c r="H5296" i="19"/>
  <c r="G5296" i="19"/>
  <c r="F5296" i="19"/>
  <c r="E5296" i="19"/>
  <c r="D5296" i="19"/>
  <c r="A5296" i="19" s="1"/>
  <c r="C5296" i="19"/>
  <c r="H5295" i="19"/>
  <c r="G5295" i="19"/>
  <c r="F5295" i="19"/>
  <c r="E5295" i="19"/>
  <c r="D5295" i="19"/>
  <c r="C5295" i="19"/>
  <c r="H5294" i="19"/>
  <c r="G5294" i="19"/>
  <c r="F5294" i="19"/>
  <c r="E5294" i="19"/>
  <c r="D5294" i="19"/>
  <c r="A5294" i="19" s="1"/>
  <c r="C5294" i="19"/>
  <c r="H5293" i="19"/>
  <c r="G5293" i="19"/>
  <c r="F5293" i="19"/>
  <c r="E5293" i="19"/>
  <c r="D5293" i="19"/>
  <c r="A5293" i="19" s="1"/>
  <c r="C5293" i="19"/>
  <c r="H5292" i="19"/>
  <c r="G5292" i="19"/>
  <c r="F5292" i="19"/>
  <c r="E5292" i="19"/>
  <c r="D5292" i="19"/>
  <c r="C5292" i="19"/>
  <c r="H5291" i="19"/>
  <c r="G5291" i="19"/>
  <c r="F5291" i="19"/>
  <c r="E5291" i="19"/>
  <c r="D5291" i="19"/>
  <c r="C5291" i="19"/>
  <c r="H5290" i="19"/>
  <c r="G5290" i="19"/>
  <c r="F5290" i="19"/>
  <c r="E5290" i="19"/>
  <c r="D5290" i="19"/>
  <c r="A5290" i="19" s="1"/>
  <c r="C5290" i="19"/>
  <c r="H5289" i="19"/>
  <c r="G5289" i="19"/>
  <c r="F5289" i="19"/>
  <c r="E5289" i="19"/>
  <c r="D5289" i="19"/>
  <c r="C5289" i="19"/>
  <c r="H5288" i="19"/>
  <c r="G5288" i="19"/>
  <c r="F5288" i="19"/>
  <c r="E5288" i="19"/>
  <c r="D5288" i="19"/>
  <c r="C5288" i="19"/>
  <c r="H5287" i="19"/>
  <c r="G5287" i="19"/>
  <c r="F5287" i="19"/>
  <c r="E5287" i="19"/>
  <c r="D5287" i="19"/>
  <c r="A5287" i="19" s="1"/>
  <c r="C5287" i="19"/>
  <c r="H5286" i="19"/>
  <c r="G5286" i="19"/>
  <c r="F5286" i="19"/>
  <c r="E5286" i="19"/>
  <c r="D5286" i="19"/>
  <c r="C5286" i="19"/>
  <c r="H5285" i="19"/>
  <c r="G5285" i="19"/>
  <c r="F5285" i="19"/>
  <c r="E5285" i="19"/>
  <c r="D5285" i="19"/>
  <c r="C5285" i="19"/>
  <c r="H5284" i="19"/>
  <c r="G5284" i="19"/>
  <c r="F5284" i="19"/>
  <c r="E5284" i="19"/>
  <c r="D5284" i="19"/>
  <c r="A5284" i="19" s="1"/>
  <c r="C5284" i="19"/>
  <c r="H5283" i="19"/>
  <c r="G5283" i="19"/>
  <c r="F5283" i="19"/>
  <c r="E5283" i="19"/>
  <c r="D5283" i="19"/>
  <c r="C5283" i="19"/>
  <c r="H5282" i="19"/>
  <c r="G5282" i="19"/>
  <c r="F5282" i="19"/>
  <c r="E5282" i="19"/>
  <c r="D5282" i="19"/>
  <c r="A5282" i="19" s="1"/>
  <c r="C5282" i="19"/>
  <c r="H5281" i="19"/>
  <c r="G5281" i="19"/>
  <c r="F5281" i="19"/>
  <c r="E5281" i="19"/>
  <c r="D5281" i="19"/>
  <c r="C5281" i="19"/>
  <c r="H5280" i="19"/>
  <c r="G5280" i="19"/>
  <c r="F5280" i="19"/>
  <c r="E5280" i="19"/>
  <c r="D5280" i="19"/>
  <c r="C5280" i="19"/>
  <c r="H5279" i="19"/>
  <c r="G5279" i="19"/>
  <c r="F5279" i="19"/>
  <c r="E5279" i="19"/>
  <c r="D5279" i="19"/>
  <c r="C5279" i="19"/>
  <c r="H5278" i="19"/>
  <c r="G5278" i="19"/>
  <c r="F5278" i="19"/>
  <c r="E5278" i="19"/>
  <c r="D5278" i="19"/>
  <c r="C5278" i="19"/>
  <c r="H5277" i="19"/>
  <c r="G5277" i="19"/>
  <c r="F5277" i="19"/>
  <c r="E5277" i="19"/>
  <c r="D5277" i="19"/>
  <c r="C5277" i="19"/>
  <c r="H5276" i="19"/>
  <c r="G5276" i="19"/>
  <c r="F5276" i="19"/>
  <c r="E5276" i="19"/>
  <c r="D5276" i="19"/>
  <c r="C5276" i="19"/>
  <c r="H5275" i="19"/>
  <c r="G5275" i="19"/>
  <c r="F5275" i="19"/>
  <c r="E5275" i="19"/>
  <c r="D5275" i="19"/>
  <c r="C5275" i="19"/>
  <c r="H5274" i="19"/>
  <c r="G5274" i="19"/>
  <c r="F5274" i="19"/>
  <c r="E5274" i="19"/>
  <c r="D5274" i="19"/>
  <c r="C5274" i="19"/>
  <c r="H5273" i="19"/>
  <c r="G5273" i="19"/>
  <c r="F5273" i="19"/>
  <c r="E5273" i="19"/>
  <c r="D5273" i="19"/>
  <c r="C5273" i="19"/>
  <c r="H5272" i="19"/>
  <c r="G5272" i="19"/>
  <c r="F5272" i="19"/>
  <c r="E5272" i="19"/>
  <c r="D5272" i="19"/>
  <c r="C5272" i="19"/>
  <c r="H5271" i="19"/>
  <c r="G5271" i="19"/>
  <c r="F5271" i="19"/>
  <c r="E5271" i="19"/>
  <c r="D5271" i="19"/>
  <c r="C5271" i="19"/>
  <c r="H5270" i="19"/>
  <c r="G5270" i="19"/>
  <c r="F5270" i="19"/>
  <c r="E5270" i="19"/>
  <c r="D5270" i="19"/>
  <c r="C5270" i="19"/>
  <c r="H5269" i="19"/>
  <c r="G5269" i="19"/>
  <c r="F5269" i="19"/>
  <c r="E5269" i="19"/>
  <c r="D5269" i="19"/>
  <c r="C5269" i="19"/>
  <c r="H5268" i="19"/>
  <c r="G5268" i="19"/>
  <c r="F5268" i="19"/>
  <c r="E5268" i="19"/>
  <c r="D5268" i="19"/>
  <c r="C5268" i="19"/>
  <c r="H5267" i="19"/>
  <c r="G5267" i="19"/>
  <c r="F5267" i="19"/>
  <c r="E5267" i="19"/>
  <c r="D5267" i="19"/>
  <c r="C5267" i="19"/>
  <c r="H5266" i="19"/>
  <c r="G5266" i="19"/>
  <c r="F5266" i="19"/>
  <c r="E5266" i="19"/>
  <c r="D5266" i="19"/>
  <c r="C5266" i="19"/>
  <c r="H5265" i="19"/>
  <c r="G5265" i="19"/>
  <c r="F5265" i="19"/>
  <c r="E5265" i="19"/>
  <c r="D5265" i="19"/>
  <c r="C5265" i="19"/>
  <c r="H5264" i="19"/>
  <c r="G5264" i="19"/>
  <c r="F5264" i="19"/>
  <c r="E5264" i="19"/>
  <c r="D5264" i="19"/>
  <c r="C5264" i="19"/>
  <c r="H5263" i="19"/>
  <c r="G5263" i="19"/>
  <c r="F5263" i="19"/>
  <c r="E5263" i="19"/>
  <c r="D5263" i="19"/>
  <c r="C5263" i="19"/>
  <c r="H5262" i="19"/>
  <c r="G5262" i="19"/>
  <c r="F5262" i="19"/>
  <c r="E5262" i="19"/>
  <c r="D5262" i="19"/>
  <c r="C5262" i="19"/>
  <c r="H5261" i="19"/>
  <c r="G5261" i="19"/>
  <c r="F5261" i="19"/>
  <c r="E5261" i="19"/>
  <c r="D5261" i="19"/>
  <c r="C5261" i="19"/>
  <c r="H5260" i="19"/>
  <c r="G5260" i="19"/>
  <c r="F5260" i="19"/>
  <c r="E5260" i="19"/>
  <c r="D5260" i="19"/>
  <c r="C5260" i="19"/>
  <c r="H5259" i="19"/>
  <c r="G5259" i="19"/>
  <c r="F5259" i="19"/>
  <c r="E5259" i="19"/>
  <c r="D5259" i="19"/>
  <c r="C5259" i="19"/>
  <c r="H5258" i="19"/>
  <c r="G5258" i="19"/>
  <c r="F5258" i="19"/>
  <c r="E5258" i="19"/>
  <c r="D5258" i="19"/>
  <c r="C5258" i="19"/>
  <c r="H5257" i="19"/>
  <c r="G5257" i="19"/>
  <c r="F5257" i="19"/>
  <c r="E5257" i="19"/>
  <c r="D5257" i="19"/>
  <c r="C5257" i="19"/>
  <c r="H5256" i="19"/>
  <c r="G5256" i="19"/>
  <c r="F5256" i="19"/>
  <c r="E5256" i="19"/>
  <c r="D5256" i="19"/>
  <c r="C5256" i="19"/>
  <c r="H5255" i="19"/>
  <c r="G5255" i="19"/>
  <c r="F5255" i="19"/>
  <c r="E5255" i="19"/>
  <c r="D5255" i="19"/>
  <c r="C5255" i="19"/>
  <c r="H5254" i="19"/>
  <c r="G5254" i="19"/>
  <c r="F5254" i="19"/>
  <c r="E5254" i="19"/>
  <c r="D5254" i="19"/>
  <c r="C5254" i="19"/>
  <c r="H5253" i="19"/>
  <c r="G5253" i="19"/>
  <c r="F5253" i="19"/>
  <c r="E5253" i="19"/>
  <c r="D5253" i="19"/>
  <c r="C5253" i="19"/>
  <c r="H5252" i="19"/>
  <c r="G5252" i="19"/>
  <c r="F5252" i="19"/>
  <c r="E5252" i="19"/>
  <c r="D5252" i="19"/>
  <c r="C5252" i="19"/>
  <c r="A5252" i="19"/>
  <c r="H5251" i="19"/>
  <c r="G5251" i="19"/>
  <c r="F5251" i="19"/>
  <c r="E5251" i="19"/>
  <c r="D5251" i="19"/>
  <c r="C5251" i="19"/>
  <c r="A5251" i="19" s="1"/>
  <c r="H5250" i="19"/>
  <c r="G5250" i="19"/>
  <c r="F5250" i="19"/>
  <c r="E5250" i="19"/>
  <c r="D5250" i="19"/>
  <c r="A5250" i="19" s="1"/>
  <c r="C5250" i="19"/>
  <c r="H5249" i="19"/>
  <c r="G5249" i="19"/>
  <c r="F5249" i="19"/>
  <c r="E5249" i="19"/>
  <c r="D5249" i="19"/>
  <c r="A5249" i="19" s="1"/>
  <c r="C5249" i="19"/>
  <c r="H5248" i="19"/>
  <c r="G5248" i="19"/>
  <c r="F5248" i="19"/>
  <c r="E5248" i="19"/>
  <c r="A5248" i="19" s="1"/>
  <c r="D5248" i="19"/>
  <c r="C5248" i="19"/>
  <c r="H5247" i="19"/>
  <c r="G5247" i="19"/>
  <c r="F5247" i="19"/>
  <c r="E5247" i="19"/>
  <c r="D5247" i="19"/>
  <c r="C5247" i="19"/>
  <c r="A5247" i="19" s="1"/>
  <c r="H5246" i="19"/>
  <c r="G5246" i="19"/>
  <c r="F5246" i="19"/>
  <c r="E5246" i="19"/>
  <c r="D5246" i="19"/>
  <c r="C5246" i="19"/>
  <c r="H5245" i="19"/>
  <c r="G5245" i="19"/>
  <c r="F5245" i="19"/>
  <c r="E5245" i="19"/>
  <c r="D5245" i="19"/>
  <c r="C5245" i="19"/>
  <c r="H5244" i="19"/>
  <c r="G5244" i="19"/>
  <c r="F5244" i="19"/>
  <c r="E5244" i="19"/>
  <c r="D5244" i="19"/>
  <c r="C5244" i="19"/>
  <c r="A5244" i="19" s="1"/>
  <c r="H5243" i="19"/>
  <c r="G5243" i="19"/>
  <c r="F5243" i="19"/>
  <c r="E5243" i="19"/>
  <c r="D5243" i="19"/>
  <c r="C5243" i="19"/>
  <c r="A5243" i="19" s="1"/>
  <c r="H5242" i="19"/>
  <c r="G5242" i="19"/>
  <c r="F5242" i="19"/>
  <c r="E5242" i="19"/>
  <c r="D5242" i="19"/>
  <c r="C5242" i="19"/>
  <c r="A5242" i="19" s="1"/>
  <c r="H5241" i="19"/>
  <c r="G5241" i="19"/>
  <c r="F5241" i="19"/>
  <c r="E5241" i="19"/>
  <c r="D5241" i="19"/>
  <c r="C5241" i="19"/>
  <c r="H5240" i="19"/>
  <c r="G5240" i="19"/>
  <c r="F5240" i="19"/>
  <c r="E5240" i="19"/>
  <c r="A5240" i="19" s="1"/>
  <c r="D5240" i="19"/>
  <c r="C5240" i="19"/>
  <c r="H5239" i="19"/>
  <c r="G5239" i="19"/>
  <c r="F5239" i="19"/>
  <c r="E5239" i="19"/>
  <c r="D5239" i="19"/>
  <c r="C5239" i="19"/>
  <c r="A5239" i="19" s="1"/>
  <c r="H5238" i="19"/>
  <c r="G5238" i="19"/>
  <c r="F5238" i="19"/>
  <c r="E5238" i="19"/>
  <c r="D5238" i="19"/>
  <c r="C5238" i="19"/>
  <c r="H5237" i="19"/>
  <c r="G5237" i="19"/>
  <c r="F5237" i="19"/>
  <c r="E5237" i="19"/>
  <c r="D5237" i="19"/>
  <c r="A5237" i="19" s="1"/>
  <c r="C5237" i="19"/>
  <c r="H5236" i="19"/>
  <c r="G5236" i="19"/>
  <c r="F5236" i="19"/>
  <c r="E5236" i="19"/>
  <c r="D5236" i="19"/>
  <c r="A5236" i="19" s="1"/>
  <c r="C5236" i="19"/>
  <c r="H5235" i="19"/>
  <c r="G5235" i="19"/>
  <c r="F5235" i="19"/>
  <c r="E5235" i="19"/>
  <c r="D5235" i="19"/>
  <c r="C5235" i="19"/>
  <c r="H5234" i="19"/>
  <c r="G5234" i="19"/>
  <c r="F5234" i="19"/>
  <c r="E5234" i="19"/>
  <c r="D5234" i="19"/>
  <c r="C5234" i="19"/>
  <c r="A5234" i="19"/>
  <c r="H5233" i="19"/>
  <c r="G5233" i="19"/>
  <c r="F5233" i="19"/>
  <c r="E5233" i="19"/>
  <c r="D5233" i="19"/>
  <c r="C5233" i="19"/>
  <c r="A5233" i="19" s="1"/>
  <c r="H5232" i="19"/>
  <c r="G5232" i="19"/>
  <c r="F5232" i="19"/>
  <c r="E5232" i="19"/>
  <c r="D5232" i="19"/>
  <c r="A5232" i="19" s="1"/>
  <c r="C5232" i="19"/>
  <c r="H5231" i="19"/>
  <c r="G5231" i="19"/>
  <c r="F5231" i="19"/>
  <c r="E5231" i="19"/>
  <c r="D5231" i="19"/>
  <c r="C5231" i="19"/>
  <c r="H5230" i="19"/>
  <c r="G5230" i="19"/>
  <c r="F5230" i="19"/>
  <c r="E5230" i="19"/>
  <c r="D5230" i="19"/>
  <c r="C5230" i="19"/>
  <c r="H5229" i="19"/>
  <c r="G5229" i="19"/>
  <c r="F5229" i="19"/>
  <c r="E5229" i="19"/>
  <c r="D5229" i="19"/>
  <c r="C5229" i="19"/>
  <c r="H5228" i="19"/>
  <c r="G5228" i="19"/>
  <c r="F5228" i="19"/>
  <c r="E5228" i="19"/>
  <c r="D5228" i="19"/>
  <c r="C5228" i="19"/>
  <c r="H5227" i="19"/>
  <c r="G5227" i="19"/>
  <c r="F5227" i="19"/>
  <c r="E5227" i="19"/>
  <c r="D5227" i="19"/>
  <c r="C5227" i="19"/>
  <c r="H5226" i="19"/>
  <c r="G5226" i="19"/>
  <c r="F5226" i="19"/>
  <c r="E5226" i="19"/>
  <c r="D5226" i="19"/>
  <c r="C5226" i="19"/>
  <c r="H5225" i="19"/>
  <c r="G5225" i="19"/>
  <c r="F5225" i="19"/>
  <c r="E5225" i="19"/>
  <c r="D5225" i="19"/>
  <c r="C5225" i="19"/>
  <c r="A5225" i="19"/>
  <c r="H5224" i="19"/>
  <c r="G5224" i="19"/>
  <c r="F5224" i="19"/>
  <c r="E5224" i="19"/>
  <c r="D5224" i="19"/>
  <c r="C5224" i="19"/>
  <c r="A5224" i="19"/>
  <c r="H5223" i="19"/>
  <c r="G5223" i="19"/>
  <c r="F5223" i="19"/>
  <c r="E5223" i="19"/>
  <c r="D5223" i="19"/>
  <c r="C5223" i="19"/>
  <c r="H5222" i="19"/>
  <c r="G5222" i="19"/>
  <c r="F5222" i="19"/>
  <c r="E5222" i="19"/>
  <c r="D5222" i="19"/>
  <c r="C5222" i="19"/>
  <c r="A5222" i="19" s="1"/>
  <c r="H5221" i="19"/>
  <c r="G5221" i="19"/>
  <c r="F5221" i="19"/>
  <c r="E5221" i="19"/>
  <c r="D5221" i="19"/>
  <c r="C5221" i="19"/>
  <c r="A5221" i="19" s="1"/>
  <c r="H5220" i="19"/>
  <c r="G5220" i="19"/>
  <c r="F5220" i="19"/>
  <c r="E5220" i="19"/>
  <c r="D5220" i="19"/>
  <c r="C5220" i="19"/>
  <c r="H5219" i="19"/>
  <c r="G5219" i="19"/>
  <c r="F5219" i="19"/>
  <c r="E5219" i="19"/>
  <c r="D5219" i="19"/>
  <c r="C5219" i="19"/>
  <c r="H5218" i="19"/>
  <c r="G5218" i="19"/>
  <c r="F5218" i="19"/>
  <c r="E5218" i="19"/>
  <c r="D5218" i="19"/>
  <c r="C5218" i="19"/>
  <c r="H5217" i="19"/>
  <c r="G5217" i="19"/>
  <c r="F5217" i="19"/>
  <c r="E5217" i="19"/>
  <c r="D5217" i="19"/>
  <c r="C5217" i="19"/>
  <c r="H5216" i="19"/>
  <c r="G5216" i="19"/>
  <c r="F5216" i="19"/>
  <c r="E5216" i="19"/>
  <c r="D5216" i="19"/>
  <c r="C5216" i="19"/>
  <c r="H5215" i="19"/>
  <c r="G5215" i="19"/>
  <c r="F5215" i="19"/>
  <c r="E5215" i="19"/>
  <c r="D5215" i="19"/>
  <c r="C5215" i="19"/>
  <c r="H5214" i="19"/>
  <c r="G5214" i="19"/>
  <c r="F5214" i="19"/>
  <c r="E5214" i="19"/>
  <c r="D5214" i="19"/>
  <c r="C5214" i="19"/>
  <c r="H5213" i="19"/>
  <c r="G5213" i="19"/>
  <c r="F5213" i="19"/>
  <c r="E5213" i="19"/>
  <c r="D5213" i="19"/>
  <c r="C5213" i="19"/>
  <c r="A5213" i="19"/>
  <c r="H5212" i="19"/>
  <c r="G5212" i="19"/>
  <c r="F5212" i="19"/>
  <c r="E5212" i="19"/>
  <c r="D5212" i="19"/>
  <c r="C5212" i="19"/>
  <c r="A5212" i="19" s="1"/>
  <c r="H5211" i="19"/>
  <c r="G5211" i="19"/>
  <c r="F5211" i="19"/>
  <c r="E5211" i="19"/>
  <c r="D5211" i="19"/>
  <c r="C5211" i="19"/>
  <c r="H5210" i="19"/>
  <c r="G5210" i="19"/>
  <c r="F5210" i="19"/>
  <c r="E5210" i="19"/>
  <c r="D5210" i="19"/>
  <c r="A5210" i="19" s="1"/>
  <c r="C5210" i="19"/>
  <c r="H5209" i="19"/>
  <c r="G5209" i="19"/>
  <c r="F5209" i="19"/>
  <c r="E5209" i="19"/>
  <c r="D5209" i="19"/>
  <c r="A5209" i="19" s="1"/>
  <c r="C5209" i="19"/>
  <c r="H5208" i="19"/>
  <c r="G5208" i="19"/>
  <c r="F5208" i="19"/>
  <c r="E5208" i="19"/>
  <c r="D5208" i="19"/>
  <c r="C5208" i="19"/>
  <c r="H5207" i="19"/>
  <c r="G5207" i="19"/>
  <c r="F5207" i="19"/>
  <c r="E5207" i="19"/>
  <c r="D5207" i="19"/>
  <c r="A5207" i="19" s="1"/>
  <c r="C5207" i="19"/>
  <c r="H5206" i="19"/>
  <c r="G5206" i="19"/>
  <c r="F5206" i="19"/>
  <c r="E5206" i="19"/>
  <c r="A5206" i="19" s="1"/>
  <c r="D5206" i="19"/>
  <c r="C5206" i="19"/>
  <c r="H5205" i="19"/>
  <c r="G5205" i="19"/>
  <c r="F5205" i="19"/>
  <c r="E5205" i="19"/>
  <c r="D5205" i="19"/>
  <c r="C5205" i="19"/>
  <c r="H5204" i="19"/>
  <c r="G5204" i="19"/>
  <c r="F5204" i="19"/>
  <c r="E5204" i="19"/>
  <c r="D5204" i="19"/>
  <c r="C5204" i="19"/>
  <c r="A5204" i="19" s="1"/>
  <c r="H5203" i="19"/>
  <c r="G5203" i="19"/>
  <c r="F5203" i="19"/>
  <c r="E5203" i="19"/>
  <c r="D5203" i="19"/>
  <c r="C5203" i="19"/>
  <c r="A5203" i="19" s="1"/>
  <c r="H5202" i="19"/>
  <c r="G5202" i="19"/>
  <c r="F5202" i="19"/>
  <c r="E5202" i="19"/>
  <c r="D5202" i="19"/>
  <c r="C5202" i="19"/>
  <c r="H5201" i="19"/>
  <c r="G5201" i="19"/>
  <c r="F5201" i="19"/>
  <c r="E5201" i="19"/>
  <c r="D5201" i="19"/>
  <c r="C5201" i="19"/>
  <c r="H5200" i="19"/>
  <c r="G5200" i="19"/>
  <c r="F5200" i="19"/>
  <c r="E5200" i="19"/>
  <c r="D5200" i="19"/>
  <c r="C5200" i="19"/>
  <c r="H5199" i="19"/>
  <c r="G5199" i="19"/>
  <c r="F5199" i="19"/>
  <c r="E5199" i="19"/>
  <c r="D5199" i="19"/>
  <c r="C5199" i="19"/>
  <c r="H5198" i="19"/>
  <c r="G5198" i="19"/>
  <c r="F5198" i="19"/>
  <c r="E5198" i="19"/>
  <c r="A5198" i="19" s="1"/>
  <c r="D5198" i="19"/>
  <c r="C5198" i="19"/>
  <c r="H5197" i="19"/>
  <c r="G5197" i="19"/>
  <c r="F5197" i="19"/>
  <c r="E5197" i="19"/>
  <c r="D5197" i="19"/>
  <c r="C5197" i="19"/>
  <c r="A5197" i="19" s="1"/>
  <c r="H5196" i="19"/>
  <c r="G5196" i="19"/>
  <c r="F5196" i="19"/>
  <c r="E5196" i="19"/>
  <c r="D5196" i="19"/>
  <c r="A5196" i="19" s="1"/>
  <c r="C5196" i="19"/>
  <c r="H5195" i="19"/>
  <c r="G5195" i="19"/>
  <c r="F5195" i="19"/>
  <c r="E5195" i="19"/>
  <c r="D5195" i="19"/>
  <c r="C5195" i="19"/>
  <c r="A5195" i="19"/>
  <c r="H5194" i="19"/>
  <c r="G5194" i="19"/>
  <c r="F5194" i="19"/>
  <c r="E5194" i="19"/>
  <c r="D5194" i="19"/>
  <c r="C5194" i="19"/>
  <c r="A5194" i="19" s="1"/>
  <c r="H5193" i="19"/>
  <c r="G5193" i="19"/>
  <c r="F5193" i="19"/>
  <c r="E5193" i="19"/>
  <c r="D5193" i="19"/>
  <c r="C5193" i="19"/>
  <c r="H5192" i="19"/>
  <c r="G5192" i="19"/>
  <c r="F5192" i="19"/>
  <c r="E5192" i="19"/>
  <c r="D5192" i="19"/>
  <c r="A5192" i="19" s="1"/>
  <c r="C5192" i="19"/>
  <c r="H5191" i="19"/>
  <c r="G5191" i="19"/>
  <c r="F5191" i="19"/>
  <c r="E5191" i="19"/>
  <c r="D5191" i="19"/>
  <c r="A5191" i="19" s="1"/>
  <c r="C5191" i="19"/>
  <c r="H5190" i="19"/>
  <c r="G5190" i="19"/>
  <c r="F5190" i="19"/>
  <c r="E5190" i="19"/>
  <c r="D5190" i="19"/>
  <c r="C5190" i="19"/>
  <c r="H5189" i="19"/>
  <c r="G5189" i="19"/>
  <c r="F5189" i="19"/>
  <c r="E5189" i="19"/>
  <c r="D5189" i="19"/>
  <c r="C5189" i="19"/>
  <c r="H5188" i="19"/>
  <c r="G5188" i="19"/>
  <c r="F5188" i="19"/>
  <c r="E5188" i="19"/>
  <c r="D5188" i="19"/>
  <c r="C5188" i="19"/>
  <c r="H5187" i="19"/>
  <c r="G5187" i="19"/>
  <c r="F5187" i="19"/>
  <c r="E5187" i="19"/>
  <c r="D5187" i="19"/>
  <c r="C5187" i="19"/>
  <c r="H5186" i="19"/>
  <c r="G5186" i="19"/>
  <c r="F5186" i="19"/>
  <c r="E5186" i="19"/>
  <c r="D5186" i="19"/>
  <c r="C5186" i="19"/>
  <c r="A5186" i="19"/>
  <c r="H5185" i="19"/>
  <c r="G5185" i="19"/>
  <c r="F5185" i="19"/>
  <c r="E5185" i="19"/>
  <c r="D5185" i="19"/>
  <c r="C5185" i="19"/>
  <c r="A5185" i="19"/>
  <c r="H5184" i="19"/>
  <c r="G5184" i="19"/>
  <c r="F5184" i="19"/>
  <c r="E5184" i="19"/>
  <c r="D5184" i="19"/>
  <c r="C5184" i="19"/>
  <c r="A5184" i="19" s="1"/>
  <c r="H5183" i="19"/>
  <c r="G5183" i="19"/>
  <c r="F5183" i="19"/>
  <c r="E5183" i="19"/>
  <c r="D5183" i="19"/>
  <c r="C5183" i="19"/>
  <c r="H5182" i="19"/>
  <c r="G5182" i="19"/>
  <c r="F5182" i="19"/>
  <c r="E5182" i="19"/>
  <c r="D5182" i="19"/>
  <c r="C5182" i="19"/>
  <c r="H5181" i="19"/>
  <c r="G5181" i="19"/>
  <c r="F5181" i="19"/>
  <c r="E5181" i="19"/>
  <c r="D5181" i="19"/>
  <c r="C5181" i="19"/>
  <c r="A5181" i="19" s="1"/>
  <c r="H5180" i="19"/>
  <c r="G5180" i="19"/>
  <c r="F5180" i="19"/>
  <c r="E5180" i="19"/>
  <c r="D5180" i="19"/>
  <c r="C5180" i="19"/>
  <c r="A5180" i="19" s="1"/>
  <c r="H5179" i="19"/>
  <c r="G5179" i="19"/>
  <c r="F5179" i="19"/>
  <c r="E5179" i="19"/>
  <c r="D5179" i="19"/>
  <c r="C5179" i="19"/>
  <c r="A5179" i="19" s="1"/>
  <c r="H5178" i="19"/>
  <c r="G5178" i="19"/>
  <c r="F5178" i="19"/>
  <c r="E5178" i="19"/>
  <c r="D5178" i="19"/>
  <c r="C5178" i="19"/>
  <c r="H5177" i="19"/>
  <c r="G5177" i="19"/>
  <c r="F5177" i="19"/>
  <c r="E5177" i="19"/>
  <c r="D5177" i="19"/>
  <c r="C5177" i="19"/>
  <c r="H5176" i="19"/>
  <c r="G5176" i="19"/>
  <c r="F5176" i="19"/>
  <c r="E5176" i="19"/>
  <c r="D5176" i="19"/>
  <c r="C5176" i="19"/>
  <c r="H5175" i="19"/>
  <c r="G5175" i="19"/>
  <c r="F5175" i="19"/>
  <c r="E5175" i="19"/>
  <c r="D5175" i="19"/>
  <c r="C5175" i="19"/>
  <c r="H5174" i="19"/>
  <c r="G5174" i="19"/>
  <c r="F5174" i="19"/>
  <c r="E5174" i="19"/>
  <c r="D5174" i="19"/>
  <c r="C5174" i="19"/>
  <c r="H5173" i="19"/>
  <c r="G5173" i="19"/>
  <c r="F5173" i="19"/>
  <c r="E5173" i="19"/>
  <c r="D5173" i="19"/>
  <c r="C5173" i="19"/>
  <c r="H5172" i="19"/>
  <c r="G5172" i="19"/>
  <c r="F5172" i="19"/>
  <c r="E5172" i="19"/>
  <c r="D5172" i="19"/>
  <c r="C5172" i="19"/>
  <c r="H5171" i="19"/>
  <c r="G5171" i="19"/>
  <c r="F5171" i="19"/>
  <c r="E5171" i="19"/>
  <c r="D5171" i="19"/>
  <c r="C5171" i="19"/>
  <c r="A5171" i="19"/>
  <c r="H5170" i="19"/>
  <c r="G5170" i="19"/>
  <c r="F5170" i="19"/>
  <c r="E5170" i="19"/>
  <c r="D5170" i="19"/>
  <c r="C5170" i="19"/>
  <c r="A5170" i="19" s="1"/>
  <c r="H5169" i="19"/>
  <c r="G5169" i="19"/>
  <c r="F5169" i="19"/>
  <c r="E5169" i="19"/>
  <c r="D5169" i="19"/>
  <c r="A5169" i="19" s="1"/>
  <c r="C5169" i="19"/>
  <c r="H5168" i="19"/>
  <c r="G5168" i="19"/>
  <c r="F5168" i="19"/>
  <c r="E5168" i="19"/>
  <c r="D5168" i="19"/>
  <c r="A5168" i="19" s="1"/>
  <c r="C5168" i="19"/>
  <c r="H5167" i="19"/>
  <c r="G5167" i="19"/>
  <c r="F5167" i="19"/>
  <c r="E5167" i="19"/>
  <c r="A5167" i="19" s="1"/>
  <c r="D5167" i="19"/>
  <c r="C5167" i="19"/>
  <c r="H5166" i="19"/>
  <c r="G5166" i="19"/>
  <c r="F5166" i="19"/>
  <c r="E5166" i="19"/>
  <c r="D5166" i="19"/>
  <c r="C5166" i="19"/>
  <c r="A5166" i="19" s="1"/>
  <c r="H5165" i="19"/>
  <c r="G5165" i="19"/>
  <c r="F5165" i="19"/>
  <c r="E5165" i="19"/>
  <c r="D5165" i="19"/>
  <c r="C5165" i="19"/>
  <c r="H5164" i="19"/>
  <c r="G5164" i="19"/>
  <c r="F5164" i="19"/>
  <c r="E5164" i="19"/>
  <c r="D5164" i="19"/>
  <c r="C5164" i="19"/>
  <c r="A5164" i="19" s="1"/>
  <c r="H5163" i="19"/>
  <c r="G5163" i="19"/>
  <c r="F5163" i="19"/>
  <c r="E5163" i="19"/>
  <c r="D5163" i="19"/>
  <c r="C5163" i="19"/>
  <c r="H5162" i="19"/>
  <c r="G5162" i="19"/>
  <c r="F5162" i="19"/>
  <c r="E5162" i="19"/>
  <c r="D5162" i="19"/>
  <c r="C5162" i="19"/>
  <c r="A5162" i="19" s="1"/>
  <c r="H5161" i="19"/>
  <c r="G5161" i="19"/>
  <c r="F5161" i="19"/>
  <c r="E5161" i="19"/>
  <c r="A5161" i="19" s="1"/>
  <c r="D5161" i="19"/>
  <c r="C5161" i="19"/>
  <c r="H5160" i="19"/>
  <c r="G5160" i="19"/>
  <c r="F5160" i="19"/>
  <c r="E5160" i="19"/>
  <c r="D5160" i="19"/>
  <c r="C5160" i="19"/>
  <c r="A5160" i="19" s="1"/>
  <c r="H5159" i="19"/>
  <c r="G5159" i="19"/>
  <c r="F5159" i="19"/>
  <c r="E5159" i="19"/>
  <c r="D5159" i="19"/>
  <c r="C5159" i="19"/>
  <c r="A5159" i="19"/>
  <c r="H5158" i="19"/>
  <c r="G5158" i="19"/>
  <c r="F5158" i="19"/>
  <c r="E5158" i="19"/>
  <c r="D5158" i="19"/>
  <c r="C5158" i="19"/>
  <c r="A5158" i="19" s="1"/>
  <c r="H5157" i="19"/>
  <c r="G5157" i="19"/>
  <c r="F5157" i="19"/>
  <c r="E5157" i="19"/>
  <c r="D5157" i="19"/>
  <c r="C5157" i="19"/>
  <c r="H5156" i="19"/>
  <c r="G5156" i="19"/>
  <c r="F5156" i="19"/>
  <c r="E5156" i="19"/>
  <c r="D5156" i="19"/>
  <c r="C5156" i="19"/>
  <c r="H5155" i="19"/>
  <c r="G5155" i="19"/>
  <c r="F5155" i="19"/>
  <c r="E5155" i="19"/>
  <c r="D5155" i="19"/>
  <c r="C5155" i="19"/>
  <c r="A5155" i="19" s="1"/>
  <c r="H5154" i="19"/>
  <c r="G5154" i="19"/>
  <c r="F5154" i="19"/>
  <c r="E5154" i="19"/>
  <c r="D5154" i="19"/>
  <c r="C5154" i="19"/>
  <c r="A5154" i="19" s="1"/>
  <c r="H5153" i="19"/>
  <c r="G5153" i="19"/>
  <c r="F5153" i="19"/>
  <c r="E5153" i="19"/>
  <c r="D5153" i="19"/>
  <c r="C5153" i="19"/>
  <c r="H5152" i="19"/>
  <c r="G5152" i="19"/>
  <c r="F5152" i="19"/>
  <c r="E5152" i="19"/>
  <c r="D5152" i="19"/>
  <c r="C5152" i="19"/>
  <c r="A5152" i="19" s="1"/>
  <c r="H5151" i="19"/>
  <c r="G5151" i="19"/>
  <c r="F5151" i="19"/>
  <c r="E5151" i="19"/>
  <c r="D5151" i="19"/>
  <c r="C5151" i="19"/>
  <c r="H5150" i="19"/>
  <c r="G5150" i="19"/>
  <c r="F5150" i="19"/>
  <c r="E5150" i="19"/>
  <c r="D5150" i="19"/>
  <c r="C5150" i="19"/>
  <c r="H5149" i="19"/>
  <c r="G5149" i="19"/>
  <c r="F5149" i="19"/>
  <c r="E5149" i="19"/>
  <c r="D5149" i="19"/>
  <c r="C5149" i="19"/>
  <c r="A5149" i="19" s="1"/>
  <c r="H5148" i="19"/>
  <c r="G5148" i="19"/>
  <c r="F5148" i="19"/>
  <c r="E5148" i="19"/>
  <c r="D5148" i="19"/>
  <c r="C5148" i="19"/>
  <c r="H5147" i="19"/>
  <c r="G5147" i="19"/>
  <c r="F5147" i="19"/>
  <c r="E5147" i="19"/>
  <c r="D5147" i="19"/>
  <c r="C5147" i="19"/>
  <c r="H5146" i="19"/>
  <c r="G5146" i="19"/>
  <c r="F5146" i="19"/>
  <c r="E5146" i="19"/>
  <c r="D5146" i="19"/>
  <c r="C5146" i="19"/>
  <c r="A5146" i="19" s="1"/>
  <c r="H5145" i="19"/>
  <c r="G5145" i="19"/>
  <c r="F5145" i="19"/>
  <c r="E5145" i="19"/>
  <c r="D5145" i="19"/>
  <c r="C5145" i="19"/>
  <c r="A5145" i="19" s="1"/>
  <c r="H5144" i="19"/>
  <c r="G5144" i="19"/>
  <c r="F5144" i="19"/>
  <c r="E5144" i="19"/>
  <c r="D5144" i="19"/>
  <c r="C5144" i="19"/>
  <c r="H5143" i="19"/>
  <c r="G5143" i="19"/>
  <c r="F5143" i="19"/>
  <c r="E5143" i="19"/>
  <c r="D5143" i="19"/>
  <c r="C5143" i="19"/>
  <c r="A5143" i="19" s="1"/>
  <c r="H5142" i="19"/>
  <c r="G5142" i="19"/>
  <c r="F5142" i="19"/>
  <c r="E5142" i="19"/>
  <c r="D5142" i="19"/>
  <c r="C5142" i="19"/>
  <c r="H5141" i="19"/>
  <c r="G5141" i="19"/>
  <c r="F5141" i="19"/>
  <c r="E5141" i="19"/>
  <c r="D5141" i="19"/>
  <c r="C5141" i="19"/>
  <c r="H5140" i="19"/>
  <c r="G5140" i="19"/>
  <c r="F5140" i="19"/>
  <c r="E5140" i="19"/>
  <c r="D5140" i="19"/>
  <c r="C5140" i="19"/>
  <c r="A5140" i="19" s="1"/>
  <c r="H5139" i="19"/>
  <c r="G5139" i="19"/>
  <c r="F5139" i="19"/>
  <c r="E5139" i="19"/>
  <c r="D5139" i="19"/>
  <c r="C5139" i="19"/>
  <c r="H5138" i="19"/>
  <c r="G5138" i="19"/>
  <c r="F5138" i="19"/>
  <c r="E5138" i="19"/>
  <c r="D5138" i="19"/>
  <c r="C5138" i="19"/>
  <c r="H5137" i="19"/>
  <c r="G5137" i="19"/>
  <c r="F5137" i="19"/>
  <c r="E5137" i="19"/>
  <c r="D5137" i="19"/>
  <c r="C5137" i="19"/>
  <c r="A5137" i="19" s="1"/>
  <c r="H5136" i="19"/>
  <c r="G5136" i="19"/>
  <c r="F5136" i="19"/>
  <c r="E5136" i="19"/>
  <c r="D5136" i="19"/>
  <c r="C5136" i="19"/>
  <c r="A5136" i="19" s="1"/>
  <c r="H5135" i="19"/>
  <c r="G5135" i="19"/>
  <c r="F5135" i="19"/>
  <c r="E5135" i="19"/>
  <c r="D5135" i="19"/>
  <c r="C5135" i="19"/>
  <c r="H5134" i="19"/>
  <c r="G5134" i="19"/>
  <c r="F5134" i="19"/>
  <c r="E5134" i="19"/>
  <c r="D5134" i="19"/>
  <c r="C5134" i="19"/>
  <c r="A5134" i="19" s="1"/>
  <c r="H5133" i="19"/>
  <c r="G5133" i="19"/>
  <c r="F5133" i="19"/>
  <c r="E5133" i="19"/>
  <c r="D5133" i="19"/>
  <c r="C5133" i="19"/>
  <c r="H5132" i="19"/>
  <c r="G5132" i="19"/>
  <c r="F5132" i="19"/>
  <c r="E5132" i="19"/>
  <c r="D5132" i="19"/>
  <c r="C5132" i="19"/>
  <c r="H5131" i="19"/>
  <c r="G5131" i="19"/>
  <c r="F5131" i="19"/>
  <c r="E5131" i="19"/>
  <c r="D5131" i="19"/>
  <c r="C5131" i="19"/>
  <c r="A5131" i="19" s="1"/>
  <c r="H5130" i="19"/>
  <c r="G5130" i="19"/>
  <c r="F5130" i="19"/>
  <c r="E5130" i="19"/>
  <c r="D5130" i="19"/>
  <c r="C5130" i="19"/>
  <c r="H5129" i="19"/>
  <c r="G5129" i="19"/>
  <c r="F5129" i="19"/>
  <c r="E5129" i="19"/>
  <c r="D5129" i="19"/>
  <c r="C5129" i="19"/>
  <c r="H5128" i="19"/>
  <c r="G5128" i="19"/>
  <c r="F5128" i="19"/>
  <c r="E5128" i="19"/>
  <c r="D5128" i="19"/>
  <c r="C5128" i="19"/>
  <c r="A5128" i="19" s="1"/>
  <c r="H5127" i="19"/>
  <c r="G5127" i="19"/>
  <c r="F5127" i="19"/>
  <c r="E5127" i="19"/>
  <c r="D5127" i="19"/>
  <c r="C5127" i="19"/>
  <c r="A5127" i="19" s="1"/>
  <c r="H5126" i="19"/>
  <c r="G5126" i="19"/>
  <c r="F5126" i="19"/>
  <c r="E5126" i="19"/>
  <c r="D5126" i="19"/>
  <c r="C5126" i="19"/>
  <c r="H5125" i="19"/>
  <c r="G5125" i="19"/>
  <c r="F5125" i="19"/>
  <c r="E5125" i="19"/>
  <c r="D5125" i="19"/>
  <c r="C5125" i="19"/>
  <c r="A5125" i="19" s="1"/>
  <c r="H5124" i="19"/>
  <c r="G5124" i="19"/>
  <c r="F5124" i="19"/>
  <c r="E5124" i="19"/>
  <c r="D5124" i="19"/>
  <c r="C5124" i="19"/>
  <c r="H5123" i="19"/>
  <c r="G5123" i="19"/>
  <c r="F5123" i="19"/>
  <c r="E5123" i="19"/>
  <c r="D5123" i="19"/>
  <c r="C5123" i="19"/>
  <c r="H5122" i="19"/>
  <c r="G5122" i="19"/>
  <c r="F5122" i="19"/>
  <c r="E5122" i="19"/>
  <c r="D5122" i="19"/>
  <c r="C5122" i="19"/>
  <c r="A5122" i="19" s="1"/>
  <c r="H5121" i="19"/>
  <c r="G5121" i="19"/>
  <c r="F5121" i="19"/>
  <c r="E5121" i="19"/>
  <c r="D5121" i="19"/>
  <c r="C5121" i="19"/>
  <c r="H5120" i="19"/>
  <c r="G5120" i="19"/>
  <c r="F5120" i="19"/>
  <c r="E5120" i="19"/>
  <c r="D5120" i="19"/>
  <c r="C5120" i="19"/>
  <c r="H5119" i="19"/>
  <c r="G5119" i="19"/>
  <c r="F5119" i="19"/>
  <c r="E5119" i="19"/>
  <c r="D5119" i="19"/>
  <c r="C5119" i="19"/>
  <c r="A5119" i="19" s="1"/>
  <c r="H5118" i="19"/>
  <c r="G5118" i="19"/>
  <c r="F5118" i="19"/>
  <c r="E5118" i="19"/>
  <c r="D5118" i="19"/>
  <c r="C5118" i="19"/>
  <c r="A5118" i="19" s="1"/>
  <c r="H5117" i="19"/>
  <c r="G5117" i="19"/>
  <c r="F5117" i="19"/>
  <c r="E5117" i="19"/>
  <c r="D5117" i="19"/>
  <c r="C5117" i="19"/>
  <c r="H5116" i="19"/>
  <c r="G5116" i="19"/>
  <c r="F5116" i="19"/>
  <c r="E5116" i="19"/>
  <c r="D5116" i="19"/>
  <c r="C5116" i="19"/>
  <c r="A5116" i="19" s="1"/>
  <c r="H5115" i="19"/>
  <c r="G5115" i="19"/>
  <c r="F5115" i="19"/>
  <c r="E5115" i="19"/>
  <c r="D5115" i="19"/>
  <c r="C5115" i="19"/>
  <c r="H5114" i="19"/>
  <c r="G5114" i="19"/>
  <c r="F5114" i="19"/>
  <c r="E5114" i="19"/>
  <c r="D5114" i="19"/>
  <c r="C5114" i="19"/>
  <c r="H5113" i="19"/>
  <c r="G5113" i="19"/>
  <c r="F5113" i="19"/>
  <c r="E5113" i="19"/>
  <c r="D5113" i="19"/>
  <c r="C5113" i="19"/>
  <c r="A5113" i="19" s="1"/>
  <c r="H5112" i="19"/>
  <c r="G5112" i="19"/>
  <c r="F5112" i="19"/>
  <c r="E5112" i="19"/>
  <c r="D5112" i="19"/>
  <c r="C5112" i="19"/>
  <c r="H5111" i="19"/>
  <c r="G5111" i="19"/>
  <c r="F5111" i="19"/>
  <c r="E5111" i="19"/>
  <c r="D5111" i="19"/>
  <c r="C5111" i="19"/>
  <c r="H5110" i="19"/>
  <c r="G5110" i="19"/>
  <c r="F5110" i="19"/>
  <c r="E5110" i="19"/>
  <c r="D5110" i="19"/>
  <c r="C5110" i="19"/>
  <c r="A5110" i="19" s="1"/>
  <c r="H5109" i="19"/>
  <c r="G5109" i="19"/>
  <c r="F5109" i="19"/>
  <c r="E5109" i="19"/>
  <c r="D5109" i="19"/>
  <c r="C5109" i="19"/>
  <c r="A5109" i="19" s="1"/>
  <c r="H5108" i="19"/>
  <c r="G5108" i="19"/>
  <c r="F5108" i="19"/>
  <c r="E5108" i="19"/>
  <c r="D5108" i="19"/>
  <c r="C5108" i="19"/>
  <c r="H5107" i="19"/>
  <c r="G5107" i="19"/>
  <c r="F5107" i="19"/>
  <c r="E5107" i="19"/>
  <c r="D5107" i="19"/>
  <c r="C5107" i="19"/>
  <c r="A5107" i="19" s="1"/>
  <c r="H5106" i="19"/>
  <c r="G5106" i="19"/>
  <c r="F5106" i="19"/>
  <c r="E5106" i="19"/>
  <c r="D5106" i="19"/>
  <c r="C5106" i="19"/>
  <c r="H5105" i="19"/>
  <c r="G5105" i="19"/>
  <c r="F5105" i="19"/>
  <c r="E5105" i="19"/>
  <c r="D5105" i="19"/>
  <c r="C5105" i="19"/>
  <c r="H5104" i="19"/>
  <c r="G5104" i="19"/>
  <c r="F5104" i="19"/>
  <c r="E5104" i="19"/>
  <c r="D5104" i="19"/>
  <c r="C5104" i="19"/>
  <c r="A5104" i="19" s="1"/>
  <c r="H5103" i="19"/>
  <c r="G5103" i="19"/>
  <c r="F5103" i="19"/>
  <c r="E5103" i="19"/>
  <c r="D5103" i="19"/>
  <c r="C5103" i="19"/>
  <c r="H5102" i="19"/>
  <c r="G5102" i="19"/>
  <c r="F5102" i="19"/>
  <c r="E5102" i="19"/>
  <c r="D5102" i="19"/>
  <c r="C5102" i="19"/>
  <c r="H5101" i="19"/>
  <c r="G5101" i="19"/>
  <c r="F5101" i="19"/>
  <c r="E5101" i="19"/>
  <c r="D5101" i="19"/>
  <c r="C5101" i="19"/>
  <c r="A5101" i="19" s="1"/>
  <c r="H5100" i="19"/>
  <c r="G5100" i="19"/>
  <c r="F5100" i="19"/>
  <c r="E5100" i="19"/>
  <c r="D5100" i="19"/>
  <c r="C5100" i="19"/>
  <c r="A5100" i="19" s="1"/>
  <c r="H5099" i="19"/>
  <c r="G5099" i="19"/>
  <c r="F5099" i="19"/>
  <c r="E5099" i="19"/>
  <c r="D5099" i="19"/>
  <c r="C5099" i="19"/>
  <c r="H5098" i="19"/>
  <c r="G5098" i="19"/>
  <c r="F5098" i="19"/>
  <c r="E5098" i="19"/>
  <c r="D5098" i="19"/>
  <c r="C5098" i="19"/>
  <c r="A5098" i="19" s="1"/>
  <c r="H5097" i="19"/>
  <c r="G5097" i="19"/>
  <c r="F5097" i="19"/>
  <c r="E5097" i="19"/>
  <c r="D5097" i="19"/>
  <c r="C5097" i="19"/>
  <c r="H5096" i="19"/>
  <c r="G5096" i="19"/>
  <c r="F5096" i="19"/>
  <c r="E5096" i="19"/>
  <c r="D5096" i="19"/>
  <c r="C5096" i="19"/>
  <c r="H5095" i="19"/>
  <c r="G5095" i="19"/>
  <c r="F5095" i="19"/>
  <c r="E5095" i="19"/>
  <c r="D5095" i="19"/>
  <c r="C5095" i="19"/>
  <c r="A5095" i="19" s="1"/>
  <c r="H5094" i="19"/>
  <c r="G5094" i="19"/>
  <c r="F5094" i="19"/>
  <c r="E5094" i="19"/>
  <c r="D5094" i="19"/>
  <c r="C5094" i="19"/>
  <c r="H5093" i="19"/>
  <c r="G5093" i="19"/>
  <c r="F5093" i="19"/>
  <c r="E5093" i="19"/>
  <c r="D5093" i="19"/>
  <c r="C5093" i="19"/>
  <c r="H5092" i="19"/>
  <c r="G5092" i="19"/>
  <c r="F5092" i="19"/>
  <c r="E5092" i="19"/>
  <c r="D5092" i="19"/>
  <c r="C5092" i="19"/>
  <c r="A5092" i="19" s="1"/>
  <c r="H5091" i="19"/>
  <c r="G5091" i="19"/>
  <c r="F5091" i="19"/>
  <c r="E5091" i="19"/>
  <c r="D5091" i="19"/>
  <c r="C5091" i="19"/>
  <c r="A5091" i="19" s="1"/>
  <c r="H5090" i="19"/>
  <c r="G5090" i="19"/>
  <c r="F5090" i="19"/>
  <c r="E5090" i="19"/>
  <c r="D5090" i="19"/>
  <c r="C5090" i="19"/>
  <c r="H5089" i="19"/>
  <c r="G5089" i="19"/>
  <c r="F5089" i="19"/>
  <c r="E5089" i="19"/>
  <c r="D5089" i="19"/>
  <c r="C5089" i="19"/>
  <c r="A5089" i="19" s="1"/>
  <c r="H5088" i="19"/>
  <c r="G5088" i="19"/>
  <c r="F5088" i="19"/>
  <c r="E5088" i="19"/>
  <c r="D5088" i="19"/>
  <c r="C5088" i="19"/>
  <c r="H5087" i="19"/>
  <c r="G5087" i="19"/>
  <c r="F5087" i="19"/>
  <c r="E5087" i="19"/>
  <c r="D5087" i="19"/>
  <c r="C5087" i="19"/>
  <c r="H5086" i="19"/>
  <c r="G5086" i="19"/>
  <c r="F5086" i="19"/>
  <c r="E5086" i="19"/>
  <c r="D5086" i="19"/>
  <c r="C5086" i="19"/>
  <c r="A5086" i="19" s="1"/>
  <c r="H5085" i="19"/>
  <c r="G5085" i="19"/>
  <c r="F5085" i="19"/>
  <c r="E5085" i="19"/>
  <c r="D5085" i="19"/>
  <c r="C5085" i="19"/>
  <c r="H5084" i="19"/>
  <c r="G5084" i="19"/>
  <c r="F5084" i="19"/>
  <c r="E5084" i="19"/>
  <c r="D5084" i="19"/>
  <c r="C5084" i="19"/>
  <c r="H5083" i="19"/>
  <c r="G5083" i="19"/>
  <c r="F5083" i="19"/>
  <c r="E5083" i="19"/>
  <c r="D5083" i="19"/>
  <c r="C5083" i="19"/>
  <c r="A5083" i="19" s="1"/>
  <c r="H5082" i="19"/>
  <c r="G5082" i="19"/>
  <c r="F5082" i="19"/>
  <c r="E5082" i="19"/>
  <c r="D5082" i="19"/>
  <c r="C5082" i="19"/>
  <c r="A5082" i="19" s="1"/>
  <c r="H5081" i="19"/>
  <c r="G5081" i="19"/>
  <c r="F5081" i="19"/>
  <c r="E5081" i="19"/>
  <c r="D5081" i="19"/>
  <c r="C5081" i="19"/>
  <c r="H5080" i="19"/>
  <c r="G5080" i="19"/>
  <c r="F5080" i="19"/>
  <c r="E5080" i="19"/>
  <c r="D5080" i="19"/>
  <c r="C5080" i="19"/>
  <c r="A5080" i="19" s="1"/>
  <c r="H5079" i="19"/>
  <c r="G5079" i="19"/>
  <c r="F5079" i="19"/>
  <c r="E5079" i="19"/>
  <c r="D5079" i="19"/>
  <c r="C5079" i="19"/>
  <c r="H5078" i="19"/>
  <c r="G5078" i="19"/>
  <c r="F5078" i="19"/>
  <c r="E5078" i="19"/>
  <c r="D5078" i="19"/>
  <c r="C5078" i="19"/>
  <c r="H5077" i="19"/>
  <c r="G5077" i="19"/>
  <c r="F5077" i="19"/>
  <c r="E5077" i="19"/>
  <c r="D5077" i="19"/>
  <c r="C5077" i="19"/>
  <c r="A5077" i="19" s="1"/>
  <c r="H5076" i="19"/>
  <c r="G5076" i="19"/>
  <c r="F5076" i="19"/>
  <c r="E5076" i="19"/>
  <c r="D5076" i="19"/>
  <c r="C5076" i="19"/>
  <c r="H5075" i="19"/>
  <c r="G5075" i="19"/>
  <c r="F5075" i="19"/>
  <c r="E5075" i="19"/>
  <c r="D5075" i="19"/>
  <c r="C5075" i="19"/>
  <c r="H5074" i="19"/>
  <c r="G5074" i="19"/>
  <c r="F5074" i="19"/>
  <c r="E5074" i="19"/>
  <c r="D5074" i="19"/>
  <c r="C5074" i="19"/>
  <c r="A5074" i="19" s="1"/>
  <c r="H5073" i="19"/>
  <c r="G5073" i="19"/>
  <c r="F5073" i="19"/>
  <c r="E5073" i="19"/>
  <c r="D5073" i="19"/>
  <c r="C5073" i="19"/>
  <c r="A5073" i="19" s="1"/>
  <c r="H5072" i="19"/>
  <c r="G5072" i="19"/>
  <c r="F5072" i="19"/>
  <c r="E5072" i="19"/>
  <c r="D5072" i="19"/>
  <c r="C5072" i="19"/>
  <c r="H5071" i="19"/>
  <c r="G5071" i="19"/>
  <c r="F5071" i="19"/>
  <c r="E5071" i="19"/>
  <c r="D5071" i="19"/>
  <c r="C5071" i="19"/>
  <c r="A5071" i="19" s="1"/>
  <c r="H5070" i="19"/>
  <c r="G5070" i="19"/>
  <c r="F5070" i="19"/>
  <c r="E5070" i="19"/>
  <c r="D5070" i="19"/>
  <c r="C5070" i="19"/>
  <c r="H5069" i="19"/>
  <c r="G5069" i="19"/>
  <c r="F5069" i="19"/>
  <c r="E5069" i="19"/>
  <c r="D5069" i="19"/>
  <c r="C5069" i="19"/>
  <c r="H5068" i="19"/>
  <c r="G5068" i="19"/>
  <c r="F5068" i="19"/>
  <c r="E5068" i="19"/>
  <c r="D5068" i="19"/>
  <c r="C5068" i="19"/>
  <c r="A5068" i="19" s="1"/>
  <c r="H5067" i="19"/>
  <c r="G5067" i="19"/>
  <c r="F5067" i="19"/>
  <c r="E5067" i="19"/>
  <c r="D5067" i="19"/>
  <c r="C5067" i="19"/>
  <c r="H5066" i="19"/>
  <c r="G5066" i="19"/>
  <c r="F5066" i="19"/>
  <c r="E5066" i="19"/>
  <c r="D5066" i="19"/>
  <c r="C5066" i="19"/>
  <c r="H5065" i="19"/>
  <c r="G5065" i="19"/>
  <c r="F5065" i="19"/>
  <c r="E5065" i="19"/>
  <c r="D5065" i="19"/>
  <c r="C5065" i="19"/>
  <c r="A5065" i="19" s="1"/>
  <c r="H5064" i="19"/>
  <c r="G5064" i="19"/>
  <c r="F5064" i="19"/>
  <c r="E5064" i="19"/>
  <c r="D5064" i="19"/>
  <c r="C5064" i="19"/>
  <c r="A5064" i="19" s="1"/>
  <c r="H5063" i="19"/>
  <c r="G5063" i="19"/>
  <c r="F5063" i="19"/>
  <c r="E5063" i="19"/>
  <c r="D5063" i="19"/>
  <c r="C5063" i="19"/>
  <c r="H5062" i="19"/>
  <c r="G5062" i="19"/>
  <c r="F5062" i="19"/>
  <c r="E5062" i="19"/>
  <c r="D5062" i="19"/>
  <c r="C5062" i="19"/>
  <c r="A5062" i="19" s="1"/>
  <c r="H5061" i="19"/>
  <c r="G5061" i="19"/>
  <c r="F5061" i="19"/>
  <c r="E5061" i="19"/>
  <c r="D5061" i="19"/>
  <c r="C5061" i="19"/>
  <c r="H5060" i="19"/>
  <c r="G5060" i="19"/>
  <c r="F5060" i="19"/>
  <c r="E5060" i="19"/>
  <c r="D5060" i="19"/>
  <c r="C5060" i="19"/>
  <c r="H5059" i="19"/>
  <c r="G5059" i="19"/>
  <c r="F5059" i="19"/>
  <c r="E5059" i="19"/>
  <c r="D5059" i="19"/>
  <c r="C5059" i="19"/>
  <c r="A5059" i="19" s="1"/>
  <c r="H5058" i="19"/>
  <c r="G5058" i="19"/>
  <c r="F5058" i="19"/>
  <c r="E5058" i="19"/>
  <c r="D5058" i="19"/>
  <c r="C5058" i="19"/>
  <c r="H5057" i="19"/>
  <c r="G5057" i="19"/>
  <c r="F5057" i="19"/>
  <c r="E5057" i="19"/>
  <c r="D5057" i="19"/>
  <c r="C5057" i="19"/>
  <c r="H5056" i="19"/>
  <c r="G5056" i="19"/>
  <c r="F5056" i="19"/>
  <c r="E5056" i="19"/>
  <c r="D5056" i="19"/>
  <c r="C5056" i="19"/>
  <c r="A5056" i="19" s="1"/>
  <c r="H5055" i="19"/>
  <c r="G5055" i="19"/>
  <c r="F5055" i="19"/>
  <c r="E5055" i="19"/>
  <c r="D5055" i="19"/>
  <c r="C5055" i="19"/>
  <c r="A5055" i="19" s="1"/>
  <c r="H5054" i="19"/>
  <c r="G5054" i="19"/>
  <c r="F5054" i="19"/>
  <c r="E5054" i="19"/>
  <c r="D5054" i="19"/>
  <c r="C5054" i="19"/>
  <c r="H5053" i="19"/>
  <c r="G5053" i="19"/>
  <c r="F5053" i="19"/>
  <c r="E5053" i="19"/>
  <c r="D5053" i="19"/>
  <c r="C5053" i="19"/>
  <c r="A5053" i="19" s="1"/>
  <c r="H5052" i="19"/>
  <c r="G5052" i="19"/>
  <c r="F5052" i="19"/>
  <c r="E5052" i="19"/>
  <c r="D5052" i="19"/>
  <c r="C5052" i="19"/>
  <c r="H5051" i="19"/>
  <c r="G5051" i="19"/>
  <c r="F5051" i="19"/>
  <c r="E5051" i="19"/>
  <c r="D5051" i="19"/>
  <c r="C5051" i="19"/>
  <c r="H5050" i="19"/>
  <c r="G5050" i="19"/>
  <c r="F5050" i="19"/>
  <c r="E5050" i="19"/>
  <c r="D5050" i="19"/>
  <c r="C5050" i="19"/>
  <c r="A5050" i="19" s="1"/>
  <c r="H5049" i="19"/>
  <c r="G5049" i="19"/>
  <c r="F5049" i="19"/>
  <c r="E5049" i="19"/>
  <c r="D5049" i="19"/>
  <c r="C5049" i="19"/>
  <c r="H5048" i="19"/>
  <c r="G5048" i="19"/>
  <c r="F5048" i="19"/>
  <c r="E5048" i="19"/>
  <c r="D5048" i="19"/>
  <c r="C5048" i="19"/>
  <c r="H5047" i="19"/>
  <c r="G5047" i="19"/>
  <c r="F5047" i="19"/>
  <c r="E5047" i="19"/>
  <c r="D5047" i="19"/>
  <c r="C5047" i="19"/>
  <c r="A5047" i="19" s="1"/>
  <c r="H5046" i="19"/>
  <c r="G5046" i="19"/>
  <c r="F5046" i="19"/>
  <c r="E5046" i="19"/>
  <c r="D5046" i="19"/>
  <c r="C5046" i="19"/>
  <c r="A5046" i="19" s="1"/>
  <c r="H5045" i="19"/>
  <c r="G5045" i="19"/>
  <c r="F5045" i="19"/>
  <c r="E5045" i="19"/>
  <c r="D5045" i="19"/>
  <c r="C5045" i="19"/>
  <c r="H5044" i="19"/>
  <c r="G5044" i="19"/>
  <c r="F5044" i="19"/>
  <c r="E5044" i="19"/>
  <c r="D5044" i="19"/>
  <c r="C5044" i="19"/>
  <c r="A5044" i="19" s="1"/>
  <c r="H5043" i="19"/>
  <c r="G5043" i="19"/>
  <c r="F5043" i="19"/>
  <c r="E5043" i="19"/>
  <c r="D5043" i="19"/>
  <c r="C5043" i="19"/>
  <c r="H5042" i="19"/>
  <c r="G5042" i="19"/>
  <c r="F5042" i="19"/>
  <c r="E5042" i="19"/>
  <c r="D5042" i="19"/>
  <c r="C5042" i="19"/>
  <c r="H5041" i="19"/>
  <c r="G5041" i="19"/>
  <c r="F5041" i="19"/>
  <c r="E5041" i="19"/>
  <c r="D5041" i="19"/>
  <c r="C5041" i="19"/>
  <c r="A5041" i="19" s="1"/>
  <c r="H5040" i="19"/>
  <c r="G5040" i="19"/>
  <c r="F5040" i="19"/>
  <c r="E5040" i="19"/>
  <c r="D5040" i="19"/>
  <c r="C5040" i="19"/>
  <c r="H5039" i="19"/>
  <c r="G5039" i="19"/>
  <c r="F5039" i="19"/>
  <c r="E5039" i="19"/>
  <c r="D5039" i="19"/>
  <c r="C5039" i="19"/>
  <c r="H5038" i="19"/>
  <c r="G5038" i="19"/>
  <c r="F5038" i="19"/>
  <c r="E5038" i="19"/>
  <c r="D5038" i="19"/>
  <c r="C5038" i="19"/>
  <c r="A5038" i="19" s="1"/>
  <c r="H5037" i="19"/>
  <c r="G5037" i="19"/>
  <c r="F5037" i="19"/>
  <c r="E5037" i="19"/>
  <c r="D5037" i="19"/>
  <c r="C5037" i="19"/>
  <c r="A5037" i="19" s="1"/>
  <c r="H5036" i="19"/>
  <c r="G5036" i="19"/>
  <c r="F5036" i="19"/>
  <c r="E5036" i="19"/>
  <c r="D5036" i="19"/>
  <c r="C5036" i="19"/>
  <c r="H5035" i="19"/>
  <c r="G5035" i="19"/>
  <c r="F5035" i="19"/>
  <c r="E5035" i="19"/>
  <c r="D5035" i="19"/>
  <c r="C5035" i="19"/>
  <c r="A5035" i="19" s="1"/>
  <c r="H5034" i="19"/>
  <c r="G5034" i="19"/>
  <c r="F5034" i="19"/>
  <c r="E5034" i="19"/>
  <c r="D5034" i="19"/>
  <c r="C5034" i="19"/>
  <c r="H5033" i="19"/>
  <c r="G5033" i="19"/>
  <c r="F5033" i="19"/>
  <c r="E5033" i="19"/>
  <c r="D5033" i="19"/>
  <c r="C5033" i="19"/>
  <c r="H5032" i="19"/>
  <c r="G5032" i="19"/>
  <c r="F5032" i="19"/>
  <c r="E5032" i="19"/>
  <c r="D5032" i="19"/>
  <c r="C5032" i="19"/>
  <c r="A5032" i="19" s="1"/>
  <c r="H5031" i="19"/>
  <c r="G5031" i="19"/>
  <c r="F5031" i="19"/>
  <c r="E5031" i="19"/>
  <c r="D5031" i="19"/>
  <c r="C5031" i="19"/>
  <c r="H5030" i="19"/>
  <c r="G5030" i="19"/>
  <c r="F5030" i="19"/>
  <c r="E5030" i="19"/>
  <c r="D5030" i="19"/>
  <c r="C5030" i="19"/>
  <c r="H5029" i="19"/>
  <c r="G5029" i="19"/>
  <c r="F5029" i="19"/>
  <c r="E5029" i="19"/>
  <c r="D5029" i="19"/>
  <c r="C5029" i="19"/>
  <c r="A5029" i="19" s="1"/>
  <c r="H5028" i="19"/>
  <c r="G5028" i="19"/>
  <c r="F5028" i="19"/>
  <c r="E5028" i="19"/>
  <c r="D5028" i="19"/>
  <c r="C5028" i="19"/>
  <c r="A5028" i="19" s="1"/>
  <c r="H5027" i="19"/>
  <c r="G5027" i="19"/>
  <c r="F5027" i="19"/>
  <c r="E5027" i="19"/>
  <c r="D5027" i="19"/>
  <c r="C5027" i="19"/>
  <c r="H5026" i="19"/>
  <c r="G5026" i="19"/>
  <c r="F5026" i="19"/>
  <c r="E5026" i="19"/>
  <c r="D5026" i="19"/>
  <c r="C5026" i="19"/>
  <c r="A5026" i="19" s="1"/>
  <c r="H5025" i="19"/>
  <c r="G5025" i="19"/>
  <c r="F5025" i="19"/>
  <c r="E5025" i="19"/>
  <c r="D5025" i="19"/>
  <c r="C5025" i="19"/>
  <c r="H5024" i="19"/>
  <c r="G5024" i="19"/>
  <c r="F5024" i="19"/>
  <c r="E5024" i="19"/>
  <c r="D5024" i="19"/>
  <c r="C5024" i="19"/>
  <c r="H5023" i="19"/>
  <c r="G5023" i="19"/>
  <c r="F5023" i="19"/>
  <c r="E5023" i="19"/>
  <c r="D5023" i="19"/>
  <c r="C5023" i="19"/>
  <c r="A5023" i="19" s="1"/>
  <c r="H5022" i="19"/>
  <c r="G5022" i="19"/>
  <c r="F5022" i="19"/>
  <c r="E5022" i="19"/>
  <c r="D5022" i="19"/>
  <c r="C5022" i="19"/>
  <c r="H5021" i="19"/>
  <c r="G5021" i="19"/>
  <c r="F5021" i="19"/>
  <c r="E5021" i="19"/>
  <c r="D5021" i="19"/>
  <c r="C5021" i="19"/>
  <c r="H5020" i="19"/>
  <c r="G5020" i="19"/>
  <c r="F5020" i="19"/>
  <c r="E5020" i="19"/>
  <c r="D5020" i="19"/>
  <c r="C5020" i="19"/>
  <c r="A5020" i="19" s="1"/>
  <c r="H5019" i="19"/>
  <c r="G5019" i="19"/>
  <c r="F5019" i="19"/>
  <c r="E5019" i="19"/>
  <c r="D5019" i="19"/>
  <c r="C5019" i="19"/>
  <c r="A5019" i="19" s="1"/>
  <c r="H5018" i="19"/>
  <c r="G5018" i="19"/>
  <c r="F5018" i="19"/>
  <c r="E5018" i="19"/>
  <c r="D5018" i="19"/>
  <c r="C5018" i="19"/>
  <c r="H5017" i="19"/>
  <c r="G5017" i="19"/>
  <c r="F5017" i="19"/>
  <c r="E5017" i="19"/>
  <c r="D5017" i="19"/>
  <c r="C5017" i="19"/>
  <c r="A5017" i="19" s="1"/>
  <c r="H5016" i="19"/>
  <c r="G5016" i="19"/>
  <c r="F5016" i="19"/>
  <c r="E5016" i="19"/>
  <c r="D5016" i="19"/>
  <c r="C5016" i="19"/>
  <c r="H5015" i="19"/>
  <c r="G5015" i="19"/>
  <c r="F5015" i="19"/>
  <c r="E5015" i="19"/>
  <c r="D5015" i="19"/>
  <c r="C5015" i="19"/>
  <c r="H5014" i="19"/>
  <c r="G5014" i="19"/>
  <c r="F5014" i="19"/>
  <c r="E5014" i="19"/>
  <c r="D5014" i="19"/>
  <c r="C5014" i="19"/>
  <c r="A5014" i="19" s="1"/>
  <c r="H5013" i="19"/>
  <c r="G5013" i="19"/>
  <c r="F5013" i="19"/>
  <c r="E5013" i="19"/>
  <c r="D5013" i="19"/>
  <c r="C5013" i="19"/>
  <c r="H5012" i="19"/>
  <c r="G5012" i="19"/>
  <c r="F5012" i="19"/>
  <c r="E5012" i="19"/>
  <c r="D5012" i="19"/>
  <c r="C5012" i="19"/>
  <c r="H5011" i="19"/>
  <c r="G5011" i="19"/>
  <c r="F5011" i="19"/>
  <c r="E5011" i="19"/>
  <c r="D5011" i="19"/>
  <c r="C5011" i="19"/>
  <c r="A5011" i="19" s="1"/>
  <c r="H5010" i="19"/>
  <c r="G5010" i="19"/>
  <c r="F5010" i="19"/>
  <c r="E5010" i="19"/>
  <c r="D5010" i="19"/>
  <c r="C5010" i="19"/>
  <c r="A5010" i="19" s="1"/>
  <c r="H5009" i="19"/>
  <c r="G5009" i="19"/>
  <c r="F5009" i="19"/>
  <c r="E5009" i="19"/>
  <c r="D5009" i="19"/>
  <c r="C5009" i="19"/>
  <c r="H5008" i="19"/>
  <c r="G5008" i="19"/>
  <c r="F5008" i="19"/>
  <c r="E5008" i="19"/>
  <c r="D5008" i="19"/>
  <c r="C5008" i="19"/>
  <c r="A5008" i="19" s="1"/>
  <c r="H5007" i="19"/>
  <c r="G5007" i="19"/>
  <c r="F5007" i="19"/>
  <c r="E5007" i="19"/>
  <c r="D5007" i="19"/>
  <c r="C5007" i="19"/>
  <c r="H5006" i="19"/>
  <c r="G5006" i="19"/>
  <c r="F5006" i="19"/>
  <c r="E5006" i="19"/>
  <c r="D5006" i="19"/>
  <c r="C5006" i="19"/>
  <c r="H5005" i="19"/>
  <c r="G5005" i="19"/>
  <c r="F5005" i="19"/>
  <c r="E5005" i="19"/>
  <c r="D5005" i="19"/>
  <c r="C5005" i="19"/>
  <c r="A5005" i="19" s="1"/>
  <c r="H5004" i="19"/>
  <c r="G5004" i="19"/>
  <c r="F5004" i="19"/>
  <c r="E5004" i="19"/>
  <c r="D5004" i="19"/>
  <c r="C5004" i="19"/>
  <c r="H5003" i="19"/>
  <c r="G5003" i="19"/>
  <c r="F5003" i="19"/>
  <c r="E5003" i="19"/>
  <c r="D5003" i="19"/>
  <c r="C5003" i="19"/>
  <c r="H5002" i="19"/>
  <c r="G5002" i="19"/>
  <c r="F5002" i="19"/>
  <c r="E5002" i="19"/>
  <c r="D5002" i="19"/>
  <c r="C5002" i="19"/>
  <c r="A5002" i="19" s="1"/>
  <c r="H5001" i="19"/>
  <c r="G5001" i="19"/>
  <c r="F5001" i="19"/>
  <c r="E5001" i="19"/>
  <c r="D5001" i="19"/>
  <c r="C5001" i="19"/>
  <c r="A5001" i="19" s="1"/>
  <c r="H5000" i="19"/>
  <c r="G5000" i="19"/>
  <c r="F5000" i="19"/>
  <c r="E5000" i="19"/>
  <c r="D5000" i="19"/>
  <c r="C5000" i="19"/>
  <c r="H4999" i="19"/>
  <c r="G4999" i="19"/>
  <c r="F4999" i="19"/>
  <c r="E4999" i="19"/>
  <c r="D4999" i="19"/>
  <c r="C4999" i="19"/>
  <c r="A4999" i="19" s="1"/>
  <c r="H4998" i="19"/>
  <c r="G4998" i="19"/>
  <c r="F4998" i="19"/>
  <c r="E4998" i="19"/>
  <c r="D4998" i="19"/>
  <c r="C4998" i="19"/>
  <c r="H4997" i="19"/>
  <c r="G4997" i="19"/>
  <c r="F4997" i="19"/>
  <c r="E4997" i="19"/>
  <c r="D4997" i="19"/>
  <c r="C4997" i="19"/>
  <c r="H4996" i="19"/>
  <c r="G4996" i="19"/>
  <c r="F4996" i="19"/>
  <c r="E4996" i="19"/>
  <c r="D4996" i="19"/>
  <c r="C4996" i="19"/>
  <c r="A4996" i="19" s="1"/>
  <c r="H4995" i="19"/>
  <c r="G4995" i="19"/>
  <c r="F4995" i="19"/>
  <c r="E4995" i="19"/>
  <c r="D4995" i="19"/>
  <c r="C4995" i="19"/>
  <c r="H4994" i="19"/>
  <c r="G4994" i="19"/>
  <c r="F4994" i="19"/>
  <c r="E4994" i="19"/>
  <c r="D4994" i="19"/>
  <c r="C4994" i="19"/>
  <c r="H4993" i="19"/>
  <c r="G4993" i="19"/>
  <c r="F4993" i="19"/>
  <c r="E4993" i="19"/>
  <c r="D4993" i="19"/>
  <c r="C4993" i="19"/>
  <c r="A4993" i="19" s="1"/>
  <c r="H4992" i="19"/>
  <c r="G4992" i="19"/>
  <c r="F4992" i="19"/>
  <c r="E4992" i="19"/>
  <c r="D4992" i="19"/>
  <c r="C4992" i="19"/>
  <c r="A4992" i="19" s="1"/>
  <c r="H4991" i="19"/>
  <c r="G4991" i="19"/>
  <c r="F4991" i="19"/>
  <c r="E4991" i="19"/>
  <c r="D4991" i="19"/>
  <c r="C4991" i="19"/>
  <c r="H4990" i="19"/>
  <c r="G4990" i="19"/>
  <c r="F4990" i="19"/>
  <c r="E4990" i="19"/>
  <c r="D4990" i="19"/>
  <c r="C4990" i="19"/>
  <c r="A4990" i="19" s="1"/>
  <c r="H4989" i="19"/>
  <c r="G4989" i="19"/>
  <c r="F4989" i="19"/>
  <c r="E4989" i="19"/>
  <c r="D4989" i="19"/>
  <c r="C4989" i="19"/>
  <c r="H4988" i="19"/>
  <c r="G4988" i="19"/>
  <c r="F4988" i="19"/>
  <c r="E4988" i="19"/>
  <c r="D4988" i="19"/>
  <c r="C4988" i="19"/>
  <c r="H4987" i="19"/>
  <c r="G4987" i="19"/>
  <c r="F4987" i="19"/>
  <c r="E4987" i="19"/>
  <c r="D4987" i="19"/>
  <c r="C4987" i="19"/>
  <c r="A4987" i="19" s="1"/>
  <c r="H4986" i="19"/>
  <c r="G4986" i="19"/>
  <c r="F4986" i="19"/>
  <c r="E4986" i="19"/>
  <c r="D4986" i="19"/>
  <c r="C4986" i="19"/>
  <c r="H4985" i="19"/>
  <c r="G4985" i="19"/>
  <c r="F4985" i="19"/>
  <c r="E4985" i="19"/>
  <c r="D4985" i="19"/>
  <c r="C4985" i="19"/>
  <c r="H4984" i="19"/>
  <c r="G4984" i="19"/>
  <c r="F4984" i="19"/>
  <c r="E4984" i="19"/>
  <c r="D4984" i="19"/>
  <c r="C4984" i="19"/>
  <c r="A4984" i="19" s="1"/>
  <c r="H4983" i="19"/>
  <c r="G4983" i="19"/>
  <c r="F4983" i="19"/>
  <c r="E4983" i="19"/>
  <c r="D4983" i="19"/>
  <c r="C4983" i="19"/>
  <c r="A4983" i="19" s="1"/>
  <c r="H4982" i="19"/>
  <c r="G4982" i="19"/>
  <c r="F4982" i="19"/>
  <c r="E4982" i="19"/>
  <c r="D4982" i="19"/>
  <c r="C4982" i="19"/>
  <c r="H4981" i="19"/>
  <c r="G4981" i="19"/>
  <c r="F4981" i="19"/>
  <c r="E4981" i="19"/>
  <c r="D4981" i="19"/>
  <c r="C4981" i="19"/>
  <c r="A4981" i="19" s="1"/>
  <c r="H4980" i="19"/>
  <c r="G4980" i="19"/>
  <c r="F4980" i="19"/>
  <c r="E4980" i="19"/>
  <c r="D4980" i="19"/>
  <c r="C4980" i="19"/>
  <c r="H4979" i="19"/>
  <c r="G4979" i="19"/>
  <c r="F4979" i="19"/>
  <c r="E4979" i="19"/>
  <c r="D4979" i="19"/>
  <c r="C4979" i="19"/>
  <c r="H4978" i="19"/>
  <c r="G4978" i="19"/>
  <c r="F4978" i="19"/>
  <c r="E4978" i="19"/>
  <c r="D4978" i="19"/>
  <c r="C4978" i="19"/>
  <c r="A4978" i="19" s="1"/>
  <c r="H4977" i="19"/>
  <c r="G4977" i="19"/>
  <c r="F4977" i="19"/>
  <c r="E4977" i="19"/>
  <c r="D4977" i="19"/>
  <c r="C4977" i="19"/>
  <c r="H4976" i="19"/>
  <c r="G4976" i="19"/>
  <c r="F4976" i="19"/>
  <c r="E4976" i="19"/>
  <c r="D4976" i="19"/>
  <c r="C4976" i="19"/>
  <c r="H4975" i="19"/>
  <c r="G4975" i="19"/>
  <c r="F4975" i="19"/>
  <c r="E4975" i="19"/>
  <c r="D4975" i="19"/>
  <c r="C4975" i="19"/>
  <c r="A4975" i="19" s="1"/>
  <c r="H4974" i="19"/>
  <c r="G4974" i="19"/>
  <c r="F4974" i="19"/>
  <c r="E4974" i="19"/>
  <c r="D4974" i="19"/>
  <c r="C4974" i="19"/>
  <c r="A4974" i="19" s="1"/>
  <c r="H4973" i="19"/>
  <c r="G4973" i="19"/>
  <c r="F4973" i="19"/>
  <c r="E4973" i="19"/>
  <c r="D4973" i="19"/>
  <c r="C4973" i="19"/>
  <c r="H4972" i="19"/>
  <c r="G4972" i="19"/>
  <c r="F4972" i="19"/>
  <c r="E4972" i="19"/>
  <c r="D4972" i="19"/>
  <c r="C4972" i="19"/>
  <c r="A4972" i="19" s="1"/>
  <c r="H4971" i="19"/>
  <c r="G4971" i="19"/>
  <c r="F4971" i="19"/>
  <c r="E4971" i="19"/>
  <c r="D4971" i="19"/>
  <c r="C4971" i="19"/>
  <c r="H4970" i="19"/>
  <c r="G4970" i="19"/>
  <c r="F4970" i="19"/>
  <c r="E4970" i="19"/>
  <c r="D4970" i="19"/>
  <c r="C4970" i="19"/>
  <c r="H4969" i="19"/>
  <c r="G4969" i="19"/>
  <c r="F4969" i="19"/>
  <c r="E4969" i="19"/>
  <c r="D4969" i="19"/>
  <c r="C4969" i="19"/>
  <c r="A4969" i="19" s="1"/>
  <c r="H4968" i="19"/>
  <c r="G4968" i="19"/>
  <c r="F4968" i="19"/>
  <c r="E4968" i="19"/>
  <c r="D4968" i="19"/>
  <c r="C4968" i="19"/>
  <c r="H4967" i="19"/>
  <c r="G4967" i="19"/>
  <c r="F4967" i="19"/>
  <c r="E4967" i="19"/>
  <c r="D4967" i="19"/>
  <c r="C4967" i="19"/>
  <c r="H4966" i="19"/>
  <c r="G4966" i="19"/>
  <c r="F4966" i="19"/>
  <c r="E4966" i="19"/>
  <c r="D4966" i="19"/>
  <c r="C4966" i="19"/>
  <c r="A4966" i="19" s="1"/>
  <c r="H4965" i="19"/>
  <c r="G4965" i="19"/>
  <c r="F4965" i="19"/>
  <c r="E4965" i="19"/>
  <c r="D4965" i="19"/>
  <c r="C4965" i="19"/>
  <c r="A4965" i="19" s="1"/>
  <c r="H4964" i="19"/>
  <c r="G4964" i="19"/>
  <c r="F4964" i="19"/>
  <c r="E4964" i="19"/>
  <c r="D4964" i="19"/>
  <c r="C4964" i="19"/>
  <c r="H4963" i="19"/>
  <c r="G4963" i="19"/>
  <c r="F4963" i="19"/>
  <c r="E4963" i="19"/>
  <c r="D4963" i="19"/>
  <c r="C4963" i="19"/>
  <c r="A4963" i="19" s="1"/>
  <c r="H4962" i="19"/>
  <c r="G4962" i="19"/>
  <c r="F4962" i="19"/>
  <c r="E4962" i="19"/>
  <c r="D4962" i="19"/>
  <c r="C4962" i="19"/>
  <c r="H4961" i="19"/>
  <c r="G4961" i="19"/>
  <c r="F4961" i="19"/>
  <c r="E4961" i="19"/>
  <c r="D4961" i="19"/>
  <c r="C4961" i="19"/>
  <c r="H4960" i="19"/>
  <c r="G4960" i="19"/>
  <c r="F4960" i="19"/>
  <c r="E4960" i="19"/>
  <c r="D4960" i="19"/>
  <c r="C4960" i="19"/>
  <c r="A4960" i="19" s="1"/>
  <c r="H4959" i="19"/>
  <c r="G4959" i="19"/>
  <c r="F4959" i="19"/>
  <c r="E4959" i="19"/>
  <c r="D4959" i="19"/>
  <c r="C4959" i="19"/>
  <c r="H4958" i="19"/>
  <c r="G4958" i="19"/>
  <c r="F4958" i="19"/>
  <c r="E4958" i="19"/>
  <c r="D4958" i="19"/>
  <c r="C4958" i="19"/>
  <c r="H4957" i="19"/>
  <c r="G4957" i="19"/>
  <c r="F4957" i="19"/>
  <c r="E4957" i="19"/>
  <c r="D4957" i="19"/>
  <c r="C4957" i="19"/>
  <c r="A4957" i="19" s="1"/>
  <c r="H4956" i="19"/>
  <c r="G4956" i="19"/>
  <c r="F4956" i="19"/>
  <c r="E4956" i="19"/>
  <c r="D4956" i="19"/>
  <c r="C4956" i="19"/>
  <c r="A4956" i="19" s="1"/>
  <c r="H4955" i="19"/>
  <c r="G4955" i="19"/>
  <c r="F4955" i="19"/>
  <c r="E4955" i="19"/>
  <c r="D4955" i="19"/>
  <c r="C4955" i="19"/>
  <c r="H4954" i="19"/>
  <c r="G4954" i="19"/>
  <c r="F4954" i="19"/>
  <c r="E4954" i="19"/>
  <c r="D4954" i="19"/>
  <c r="C4954" i="19"/>
  <c r="A4954" i="19" s="1"/>
  <c r="H4953" i="19"/>
  <c r="G4953" i="19"/>
  <c r="F4953" i="19"/>
  <c r="E4953" i="19"/>
  <c r="D4953" i="19"/>
  <c r="C4953" i="19"/>
  <c r="H4952" i="19"/>
  <c r="G4952" i="19"/>
  <c r="F4952" i="19"/>
  <c r="E4952" i="19"/>
  <c r="D4952" i="19"/>
  <c r="C4952" i="19"/>
  <c r="H4951" i="19"/>
  <c r="G4951" i="19"/>
  <c r="F4951" i="19"/>
  <c r="E4951" i="19"/>
  <c r="D4951" i="19"/>
  <c r="C4951" i="19"/>
  <c r="A4951" i="19" s="1"/>
  <c r="H4950" i="19"/>
  <c r="G4950" i="19"/>
  <c r="F4950" i="19"/>
  <c r="E4950" i="19"/>
  <c r="D4950" i="19"/>
  <c r="C4950" i="19"/>
  <c r="H4949" i="19"/>
  <c r="G4949" i="19"/>
  <c r="F4949" i="19"/>
  <c r="E4949" i="19"/>
  <c r="D4949" i="19"/>
  <c r="C4949" i="19"/>
  <c r="H4948" i="19"/>
  <c r="G4948" i="19"/>
  <c r="F4948" i="19"/>
  <c r="E4948" i="19"/>
  <c r="D4948" i="19"/>
  <c r="C4948" i="19"/>
  <c r="A4948" i="19" s="1"/>
  <c r="H4947" i="19"/>
  <c r="G4947" i="19"/>
  <c r="F4947" i="19"/>
  <c r="E4947" i="19"/>
  <c r="D4947" i="19"/>
  <c r="C4947" i="19"/>
  <c r="A4947" i="19" s="1"/>
  <c r="H4946" i="19"/>
  <c r="G4946" i="19"/>
  <c r="F4946" i="19"/>
  <c r="E4946" i="19"/>
  <c r="D4946" i="19"/>
  <c r="C4946" i="19"/>
  <c r="H4945" i="19"/>
  <c r="G4945" i="19"/>
  <c r="F4945" i="19"/>
  <c r="E4945" i="19"/>
  <c r="D4945" i="19"/>
  <c r="C4945" i="19"/>
  <c r="A4945" i="19" s="1"/>
  <c r="H4944" i="19"/>
  <c r="G4944" i="19"/>
  <c r="F4944" i="19"/>
  <c r="E4944" i="19"/>
  <c r="D4944" i="19"/>
  <c r="C4944" i="19"/>
  <c r="H4943" i="19"/>
  <c r="G4943" i="19"/>
  <c r="F4943" i="19"/>
  <c r="E4943" i="19"/>
  <c r="D4943" i="19"/>
  <c r="C4943" i="19"/>
  <c r="H4942" i="19"/>
  <c r="G4942" i="19"/>
  <c r="F4942" i="19"/>
  <c r="E4942" i="19"/>
  <c r="D4942" i="19"/>
  <c r="C4942" i="19"/>
  <c r="A4942" i="19" s="1"/>
  <c r="H4941" i="19"/>
  <c r="G4941" i="19"/>
  <c r="F4941" i="19"/>
  <c r="E4941" i="19"/>
  <c r="D4941" i="19"/>
  <c r="C4941" i="19"/>
  <c r="H4940" i="19"/>
  <c r="G4940" i="19"/>
  <c r="F4940" i="19"/>
  <c r="E4940" i="19"/>
  <c r="D4940" i="19"/>
  <c r="C4940" i="19"/>
  <c r="H4939" i="19"/>
  <c r="G4939" i="19"/>
  <c r="F4939" i="19"/>
  <c r="E4939" i="19"/>
  <c r="D4939" i="19"/>
  <c r="C4939" i="19"/>
  <c r="A4939" i="19" s="1"/>
  <c r="H4938" i="19"/>
  <c r="G4938" i="19"/>
  <c r="F4938" i="19"/>
  <c r="E4938" i="19"/>
  <c r="D4938" i="19"/>
  <c r="C4938" i="19"/>
  <c r="A4938" i="19" s="1"/>
  <c r="H4937" i="19"/>
  <c r="G4937" i="19"/>
  <c r="F4937" i="19"/>
  <c r="E4937" i="19"/>
  <c r="D4937" i="19"/>
  <c r="C4937" i="19"/>
  <c r="H4936" i="19"/>
  <c r="G4936" i="19"/>
  <c r="F4936" i="19"/>
  <c r="E4936" i="19"/>
  <c r="D4936" i="19"/>
  <c r="C4936" i="19"/>
  <c r="A4936" i="19" s="1"/>
  <c r="H4935" i="19"/>
  <c r="G4935" i="19"/>
  <c r="F4935" i="19"/>
  <c r="E4935" i="19"/>
  <c r="D4935" i="19"/>
  <c r="C4935" i="19"/>
  <c r="H4934" i="19"/>
  <c r="G4934" i="19"/>
  <c r="F4934" i="19"/>
  <c r="E4934" i="19"/>
  <c r="D4934" i="19"/>
  <c r="C4934" i="19"/>
  <c r="H4933" i="19"/>
  <c r="G4933" i="19"/>
  <c r="F4933" i="19"/>
  <c r="E4933" i="19"/>
  <c r="D4933" i="19"/>
  <c r="C4933" i="19"/>
  <c r="A4933" i="19" s="1"/>
  <c r="H4932" i="19"/>
  <c r="G4932" i="19"/>
  <c r="F4932" i="19"/>
  <c r="E4932" i="19"/>
  <c r="D4932" i="19"/>
  <c r="C4932" i="19"/>
  <c r="H4931" i="19"/>
  <c r="G4931" i="19"/>
  <c r="F4931" i="19"/>
  <c r="E4931" i="19"/>
  <c r="D4931" i="19"/>
  <c r="C4931" i="19"/>
  <c r="H4930" i="19"/>
  <c r="G4930" i="19"/>
  <c r="F4930" i="19"/>
  <c r="E4930" i="19"/>
  <c r="D4930" i="19"/>
  <c r="C4930" i="19"/>
  <c r="A4930" i="19" s="1"/>
  <c r="H4929" i="19"/>
  <c r="G4929" i="19"/>
  <c r="F4929" i="19"/>
  <c r="E4929" i="19"/>
  <c r="D4929" i="19"/>
  <c r="C4929" i="19"/>
  <c r="A4929" i="19" s="1"/>
  <c r="H4928" i="19"/>
  <c r="G4928" i="19"/>
  <c r="F4928" i="19"/>
  <c r="E4928" i="19"/>
  <c r="D4928" i="19"/>
  <c r="C4928" i="19"/>
  <c r="H4927" i="19"/>
  <c r="G4927" i="19"/>
  <c r="F4927" i="19"/>
  <c r="E4927" i="19"/>
  <c r="D4927" i="19"/>
  <c r="C4927" i="19"/>
  <c r="A4927" i="19" s="1"/>
  <c r="H4926" i="19"/>
  <c r="G4926" i="19"/>
  <c r="F4926" i="19"/>
  <c r="E4926" i="19"/>
  <c r="D4926" i="19"/>
  <c r="C4926" i="19"/>
  <c r="H4925" i="19"/>
  <c r="G4925" i="19"/>
  <c r="F4925" i="19"/>
  <c r="E4925" i="19"/>
  <c r="D4925" i="19"/>
  <c r="C4925" i="19"/>
  <c r="H4924" i="19"/>
  <c r="G4924" i="19"/>
  <c r="F4924" i="19"/>
  <c r="E4924" i="19"/>
  <c r="D4924" i="19"/>
  <c r="C4924" i="19"/>
  <c r="A4924" i="19" s="1"/>
  <c r="H4923" i="19"/>
  <c r="G4923" i="19"/>
  <c r="F4923" i="19"/>
  <c r="E4923" i="19"/>
  <c r="D4923" i="19"/>
  <c r="C4923" i="19"/>
  <c r="H4922" i="19"/>
  <c r="G4922" i="19"/>
  <c r="F4922" i="19"/>
  <c r="E4922" i="19"/>
  <c r="D4922" i="19"/>
  <c r="C4922" i="19"/>
  <c r="H4921" i="19"/>
  <c r="G4921" i="19"/>
  <c r="F4921" i="19"/>
  <c r="E4921" i="19"/>
  <c r="D4921" i="19"/>
  <c r="C4921" i="19"/>
  <c r="A4921" i="19" s="1"/>
  <c r="H4920" i="19"/>
  <c r="G4920" i="19"/>
  <c r="F4920" i="19"/>
  <c r="E4920" i="19"/>
  <c r="D4920" i="19"/>
  <c r="C4920" i="19"/>
  <c r="A4920" i="19" s="1"/>
  <c r="H4919" i="19"/>
  <c r="G4919" i="19"/>
  <c r="F4919" i="19"/>
  <c r="E4919" i="19"/>
  <c r="D4919" i="19"/>
  <c r="C4919" i="19"/>
  <c r="H4918" i="19"/>
  <c r="G4918" i="19"/>
  <c r="F4918" i="19"/>
  <c r="E4918" i="19"/>
  <c r="D4918" i="19"/>
  <c r="C4918" i="19"/>
  <c r="A4918" i="19" s="1"/>
  <c r="H4917" i="19"/>
  <c r="G4917" i="19"/>
  <c r="F4917" i="19"/>
  <c r="E4917" i="19"/>
  <c r="D4917" i="19"/>
  <c r="C4917" i="19"/>
  <c r="H4916" i="19"/>
  <c r="G4916" i="19"/>
  <c r="F4916" i="19"/>
  <c r="E4916" i="19"/>
  <c r="D4916" i="19"/>
  <c r="C4916" i="19"/>
  <c r="H4915" i="19"/>
  <c r="G4915" i="19"/>
  <c r="F4915" i="19"/>
  <c r="E4915" i="19"/>
  <c r="D4915" i="19"/>
  <c r="C4915" i="19"/>
  <c r="A4915" i="19" s="1"/>
  <c r="H4914" i="19"/>
  <c r="G4914" i="19"/>
  <c r="F4914" i="19"/>
  <c r="E4914" i="19"/>
  <c r="D4914" i="19"/>
  <c r="C4914" i="19"/>
  <c r="H4913" i="19"/>
  <c r="G4913" i="19"/>
  <c r="F4913" i="19"/>
  <c r="E4913" i="19"/>
  <c r="D4913" i="19"/>
  <c r="C4913" i="19"/>
  <c r="H4912" i="19"/>
  <c r="G4912" i="19"/>
  <c r="F4912" i="19"/>
  <c r="E4912" i="19"/>
  <c r="D4912" i="19"/>
  <c r="C4912" i="19"/>
  <c r="A4912" i="19" s="1"/>
  <c r="H4911" i="19"/>
  <c r="G4911" i="19"/>
  <c r="F4911" i="19"/>
  <c r="E4911" i="19"/>
  <c r="D4911" i="19"/>
  <c r="C4911" i="19"/>
  <c r="A4911" i="19" s="1"/>
  <c r="H4910" i="19"/>
  <c r="G4910" i="19"/>
  <c r="F4910" i="19"/>
  <c r="E4910" i="19"/>
  <c r="D4910" i="19"/>
  <c r="C4910" i="19"/>
  <c r="H4909" i="19"/>
  <c r="G4909" i="19"/>
  <c r="F4909" i="19"/>
  <c r="E4909" i="19"/>
  <c r="D4909" i="19"/>
  <c r="C4909" i="19"/>
  <c r="A4909" i="19" s="1"/>
  <c r="H4908" i="19"/>
  <c r="G4908" i="19"/>
  <c r="F4908" i="19"/>
  <c r="E4908" i="19"/>
  <c r="D4908" i="19"/>
  <c r="C4908" i="19"/>
  <c r="H4907" i="19"/>
  <c r="G4907" i="19"/>
  <c r="F4907" i="19"/>
  <c r="E4907" i="19"/>
  <c r="D4907" i="19"/>
  <c r="C4907" i="19"/>
  <c r="H4906" i="19"/>
  <c r="G4906" i="19"/>
  <c r="F4906" i="19"/>
  <c r="E4906" i="19"/>
  <c r="D4906" i="19"/>
  <c r="C4906" i="19"/>
  <c r="A4906" i="19" s="1"/>
  <c r="H4905" i="19"/>
  <c r="G4905" i="19"/>
  <c r="F4905" i="19"/>
  <c r="E4905" i="19"/>
  <c r="D4905" i="19"/>
  <c r="C4905" i="19"/>
  <c r="H4904" i="19"/>
  <c r="G4904" i="19"/>
  <c r="F4904" i="19"/>
  <c r="E4904" i="19"/>
  <c r="D4904" i="19"/>
  <c r="C4904" i="19"/>
  <c r="H4903" i="19"/>
  <c r="G4903" i="19"/>
  <c r="F4903" i="19"/>
  <c r="E4903" i="19"/>
  <c r="D4903" i="19"/>
  <c r="C4903" i="19"/>
  <c r="A4903" i="19" s="1"/>
  <c r="H4902" i="19"/>
  <c r="G4902" i="19"/>
  <c r="F4902" i="19"/>
  <c r="E4902" i="19"/>
  <c r="D4902" i="19"/>
  <c r="C4902" i="19"/>
  <c r="A4902" i="19" s="1"/>
  <c r="H4901" i="19"/>
  <c r="G4901" i="19"/>
  <c r="F4901" i="19"/>
  <c r="E4901" i="19"/>
  <c r="D4901" i="19"/>
  <c r="C4901" i="19"/>
  <c r="H4900" i="19"/>
  <c r="G4900" i="19"/>
  <c r="F4900" i="19"/>
  <c r="E4900" i="19"/>
  <c r="D4900" i="19"/>
  <c r="C4900" i="19"/>
  <c r="A4900" i="19" s="1"/>
  <c r="H4899" i="19"/>
  <c r="G4899" i="19"/>
  <c r="F4899" i="19"/>
  <c r="E4899" i="19"/>
  <c r="D4899" i="19"/>
  <c r="C4899" i="19"/>
  <c r="H4898" i="19"/>
  <c r="G4898" i="19"/>
  <c r="F4898" i="19"/>
  <c r="E4898" i="19"/>
  <c r="D4898" i="19"/>
  <c r="C4898" i="19"/>
  <c r="H4897" i="19"/>
  <c r="G4897" i="19"/>
  <c r="F4897" i="19"/>
  <c r="E4897" i="19"/>
  <c r="D4897" i="19"/>
  <c r="C4897" i="19"/>
  <c r="A4897" i="19" s="1"/>
  <c r="H4896" i="19"/>
  <c r="G4896" i="19"/>
  <c r="F4896" i="19"/>
  <c r="E4896" i="19"/>
  <c r="D4896" i="19"/>
  <c r="C4896" i="19"/>
  <c r="H4895" i="19"/>
  <c r="G4895" i="19"/>
  <c r="F4895" i="19"/>
  <c r="E4895" i="19"/>
  <c r="D4895" i="19"/>
  <c r="C4895" i="19"/>
  <c r="H4894" i="19"/>
  <c r="G4894" i="19"/>
  <c r="F4894" i="19"/>
  <c r="E4894" i="19"/>
  <c r="D4894" i="19"/>
  <c r="C4894" i="19"/>
  <c r="A4894" i="19" s="1"/>
  <c r="H4893" i="19"/>
  <c r="G4893" i="19"/>
  <c r="F4893" i="19"/>
  <c r="E4893" i="19"/>
  <c r="D4893" i="19"/>
  <c r="C4893" i="19"/>
  <c r="A4893" i="19" s="1"/>
  <c r="H4892" i="19"/>
  <c r="G4892" i="19"/>
  <c r="F4892" i="19"/>
  <c r="E4892" i="19"/>
  <c r="D4892" i="19"/>
  <c r="C4892" i="19"/>
  <c r="H4891" i="19"/>
  <c r="G4891" i="19"/>
  <c r="F4891" i="19"/>
  <c r="E4891" i="19"/>
  <c r="D4891" i="19"/>
  <c r="C4891" i="19"/>
  <c r="A4891" i="19" s="1"/>
  <c r="H4890" i="19"/>
  <c r="G4890" i="19"/>
  <c r="F4890" i="19"/>
  <c r="E4890" i="19"/>
  <c r="D4890" i="19"/>
  <c r="C4890" i="19"/>
  <c r="H4889" i="19"/>
  <c r="G4889" i="19"/>
  <c r="F4889" i="19"/>
  <c r="E4889" i="19"/>
  <c r="D4889" i="19"/>
  <c r="C4889" i="19"/>
  <c r="H4888" i="19"/>
  <c r="G4888" i="19"/>
  <c r="F4888" i="19"/>
  <c r="E4888" i="19"/>
  <c r="D4888" i="19"/>
  <c r="C4888" i="19"/>
  <c r="A4888" i="19" s="1"/>
  <c r="H4887" i="19"/>
  <c r="G4887" i="19"/>
  <c r="F4887" i="19"/>
  <c r="E4887" i="19"/>
  <c r="D4887" i="19"/>
  <c r="C4887" i="19"/>
  <c r="H4886" i="19"/>
  <c r="G4886" i="19"/>
  <c r="F4886" i="19"/>
  <c r="E4886" i="19"/>
  <c r="D4886" i="19"/>
  <c r="C4886" i="19"/>
  <c r="H4885" i="19"/>
  <c r="G4885" i="19"/>
  <c r="F4885" i="19"/>
  <c r="E4885" i="19"/>
  <c r="D4885" i="19"/>
  <c r="C4885" i="19"/>
  <c r="A4885" i="19" s="1"/>
  <c r="H4884" i="19"/>
  <c r="G4884" i="19"/>
  <c r="F4884" i="19"/>
  <c r="E4884" i="19"/>
  <c r="D4884" i="19"/>
  <c r="C4884" i="19"/>
  <c r="A4884" i="19" s="1"/>
  <c r="H4883" i="19"/>
  <c r="G4883" i="19"/>
  <c r="F4883" i="19"/>
  <c r="E4883" i="19"/>
  <c r="D4883" i="19"/>
  <c r="C4883" i="19"/>
  <c r="H4882" i="19"/>
  <c r="G4882" i="19"/>
  <c r="F4882" i="19"/>
  <c r="E4882" i="19"/>
  <c r="D4882" i="19"/>
  <c r="C4882" i="19"/>
  <c r="A4882" i="19" s="1"/>
  <c r="H4881" i="19"/>
  <c r="G4881" i="19"/>
  <c r="F4881" i="19"/>
  <c r="E4881" i="19"/>
  <c r="D4881" i="19"/>
  <c r="C4881" i="19"/>
  <c r="H4880" i="19"/>
  <c r="G4880" i="19"/>
  <c r="F4880" i="19"/>
  <c r="E4880" i="19"/>
  <c r="D4880" i="19"/>
  <c r="C4880" i="19"/>
  <c r="H4879" i="19"/>
  <c r="G4879" i="19"/>
  <c r="F4879" i="19"/>
  <c r="E4879" i="19"/>
  <c r="D4879" i="19"/>
  <c r="C4879" i="19"/>
  <c r="A4879" i="19" s="1"/>
  <c r="H4878" i="19"/>
  <c r="G4878" i="19"/>
  <c r="F4878" i="19"/>
  <c r="E4878" i="19"/>
  <c r="D4878" i="19"/>
  <c r="C4878" i="19"/>
  <c r="H4877" i="19"/>
  <c r="G4877" i="19"/>
  <c r="F4877" i="19"/>
  <c r="E4877" i="19"/>
  <c r="D4877" i="19"/>
  <c r="C4877" i="19"/>
  <c r="H4876" i="19"/>
  <c r="G4876" i="19"/>
  <c r="F4876" i="19"/>
  <c r="E4876" i="19"/>
  <c r="D4876" i="19"/>
  <c r="C4876" i="19"/>
  <c r="A4876" i="19" s="1"/>
  <c r="H4875" i="19"/>
  <c r="G4875" i="19"/>
  <c r="F4875" i="19"/>
  <c r="E4875" i="19"/>
  <c r="D4875" i="19"/>
  <c r="C4875" i="19"/>
  <c r="A4875" i="19" s="1"/>
  <c r="H4874" i="19"/>
  <c r="G4874" i="19"/>
  <c r="F4874" i="19"/>
  <c r="E4874" i="19"/>
  <c r="D4874" i="19"/>
  <c r="C4874" i="19"/>
  <c r="H4873" i="19"/>
  <c r="G4873" i="19"/>
  <c r="F4873" i="19"/>
  <c r="E4873" i="19"/>
  <c r="D4873" i="19"/>
  <c r="C4873" i="19"/>
  <c r="A4873" i="19" s="1"/>
  <c r="H4872" i="19"/>
  <c r="G4872" i="19"/>
  <c r="F4872" i="19"/>
  <c r="E4872" i="19"/>
  <c r="D4872" i="19"/>
  <c r="C4872" i="19"/>
  <c r="H4871" i="19"/>
  <c r="G4871" i="19"/>
  <c r="F4871" i="19"/>
  <c r="E4871" i="19"/>
  <c r="D4871" i="19"/>
  <c r="C4871" i="19"/>
  <c r="H4870" i="19"/>
  <c r="G4870" i="19"/>
  <c r="F4870" i="19"/>
  <c r="E4870" i="19"/>
  <c r="D4870" i="19"/>
  <c r="C4870" i="19"/>
  <c r="A4870" i="19" s="1"/>
  <c r="H4869" i="19"/>
  <c r="G4869" i="19"/>
  <c r="F4869" i="19"/>
  <c r="E4869" i="19"/>
  <c r="D4869" i="19"/>
  <c r="C4869" i="19"/>
  <c r="H4868" i="19"/>
  <c r="G4868" i="19"/>
  <c r="F4868" i="19"/>
  <c r="E4868" i="19"/>
  <c r="D4868" i="19"/>
  <c r="C4868" i="19"/>
  <c r="H4867" i="19"/>
  <c r="G4867" i="19"/>
  <c r="F4867" i="19"/>
  <c r="E4867" i="19"/>
  <c r="D4867" i="19"/>
  <c r="C4867" i="19"/>
  <c r="A4867" i="19" s="1"/>
  <c r="H4866" i="19"/>
  <c r="G4866" i="19"/>
  <c r="F4866" i="19"/>
  <c r="E4866" i="19"/>
  <c r="D4866" i="19"/>
  <c r="C4866" i="19"/>
  <c r="A4866" i="19" s="1"/>
  <c r="H4865" i="19"/>
  <c r="G4865" i="19"/>
  <c r="F4865" i="19"/>
  <c r="E4865" i="19"/>
  <c r="D4865" i="19"/>
  <c r="C4865" i="19"/>
  <c r="H4864" i="19"/>
  <c r="G4864" i="19"/>
  <c r="F4864" i="19"/>
  <c r="E4864" i="19"/>
  <c r="D4864" i="19"/>
  <c r="C4864" i="19"/>
  <c r="A4864" i="19" s="1"/>
  <c r="H4863" i="19"/>
  <c r="G4863" i="19"/>
  <c r="F4863" i="19"/>
  <c r="E4863" i="19"/>
  <c r="D4863" i="19"/>
  <c r="C4863" i="19"/>
  <c r="H4862" i="19"/>
  <c r="G4862" i="19"/>
  <c r="F4862" i="19"/>
  <c r="E4862" i="19"/>
  <c r="D4862" i="19"/>
  <c r="C4862" i="19"/>
  <c r="H4861" i="19"/>
  <c r="G4861" i="19"/>
  <c r="F4861" i="19"/>
  <c r="E4861" i="19"/>
  <c r="D4861" i="19"/>
  <c r="C4861" i="19"/>
  <c r="A4861" i="19" s="1"/>
  <c r="H4860" i="19"/>
  <c r="G4860" i="19"/>
  <c r="F4860" i="19"/>
  <c r="E4860" i="19"/>
  <c r="D4860" i="19"/>
  <c r="C4860" i="19"/>
  <c r="H4859" i="19"/>
  <c r="G4859" i="19"/>
  <c r="F4859" i="19"/>
  <c r="E4859" i="19"/>
  <c r="D4859" i="19"/>
  <c r="C4859" i="19"/>
  <c r="H4858" i="19"/>
  <c r="G4858" i="19"/>
  <c r="F4858" i="19"/>
  <c r="E4858" i="19"/>
  <c r="D4858" i="19"/>
  <c r="C4858" i="19"/>
  <c r="A4858" i="19" s="1"/>
  <c r="H4857" i="19"/>
  <c r="G4857" i="19"/>
  <c r="F4857" i="19"/>
  <c r="E4857" i="19"/>
  <c r="D4857" i="19"/>
  <c r="C4857" i="19"/>
  <c r="A4857" i="19" s="1"/>
  <c r="H4856" i="19"/>
  <c r="G4856" i="19"/>
  <c r="F4856" i="19"/>
  <c r="E4856" i="19"/>
  <c r="D4856" i="19"/>
  <c r="C4856" i="19"/>
  <c r="H4855" i="19"/>
  <c r="G4855" i="19"/>
  <c r="F4855" i="19"/>
  <c r="E4855" i="19"/>
  <c r="D4855" i="19"/>
  <c r="C4855" i="19"/>
  <c r="A4855" i="19" s="1"/>
  <c r="H4854" i="19"/>
  <c r="G4854" i="19"/>
  <c r="F4854" i="19"/>
  <c r="E4854" i="19"/>
  <c r="D4854" i="19"/>
  <c r="C4854" i="19"/>
  <c r="H4853" i="19"/>
  <c r="G4853" i="19"/>
  <c r="F4853" i="19"/>
  <c r="E4853" i="19"/>
  <c r="D4853" i="19"/>
  <c r="C4853" i="19"/>
  <c r="H4852" i="19"/>
  <c r="G4852" i="19"/>
  <c r="F4852" i="19"/>
  <c r="E4852" i="19"/>
  <c r="D4852" i="19"/>
  <c r="C4852" i="19"/>
  <c r="A4852" i="19" s="1"/>
  <c r="H4851" i="19"/>
  <c r="G4851" i="19"/>
  <c r="F4851" i="19"/>
  <c r="E4851" i="19"/>
  <c r="D4851" i="19"/>
  <c r="C4851" i="19"/>
  <c r="H4850" i="19"/>
  <c r="G4850" i="19"/>
  <c r="F4850" i="19"/>
  <c r="E4850" i="19"/>
  <c r="D4850" i="19"/>
  <c r="C4850" i="19"/>
  <c r="H4849" i="19"/>
  <c r="G4849" i="19"/>
  <c r="F4849" i="19"/>
  <c r="E4849" i="19"/>
  <c r="D4849" i="19"/>
  <c r="C4849" i="19"/>
  <c r="A4849" i="19" s="1"/>
  <c r="H4848" i="19"/>
  <c r="G4848" i="19"/>
  <c r="F4848" i="19"/>
  <c r="E4848" i="19"/>
  <c r="D4848" i="19"/>
  <c r="C4848" i="19"/>
  <c r="A4848" i="19" s="1"/>
  <c r="H4847" i="19"/>
  <c r="G4847" i="19"/>
  <c r="F4847" i="19"/>
  <c r="E4847" i="19"/>
  <c r="D4847" i="19"/>
  <c r="C4847" i="19"/>
  <c r="H4846" i="19"/>
  <c r="G4846" i="19"/>
  <c r="F4846" i="19"/>
  <c r="E4846" i="19"/>
  <c r="D4846" i="19"/>
  <c r="C4846" i="19"/>
  <c r="A4846" i="19" s="1"/>
  <c r="H4845" i="19"/>
  <c r="G4845" i="19"/>
  <c r="F4845" i="19"/>
  <c r="E4845" i="19"/>
  <c r="D4845" i="19"/>
  <c r="C4845" i="19"/>
  <c r="H4844" i="19"/>
  <c r="G4844" i="19"/>
  <c r="F4844" i="19"/>
  <c r="E4844" i="19"/>
  <c r="D4844" i="19"/>
  <c r="C4844" i="19"/>
  <c r="H4843" i="19"/>
  <c r="G4843" i="19"/>
  <c r="F4843" i="19"/>
  <c r="E4843" i="19"/>
  <c r="D4843" i="19"/>
  <c r="C4843" i="19"/>
  <c r="A4843" i="19" s="1"/>
  <c r="H4842" i="19"/>
  <c r="G4842" i="19"/>
  <c r="F4842" i="19"/>
  <c r="E4842" i="19"/>
  <c r="D4842" i="19"/>
  <c r="C4842" i="19"/>
  <c r="H4841" i="19"/>
  <c r="G4841" i="19"/>
  <c r="F4841" i="19"/>
  <c r="E4841" i="19"/>
  <c r="D4841" i="19"/>
  <c r="C4841" i="19"/>
  <c r="H4840" i="19"/>
  <c r="G4840" i="19"/>
  <c r="F4840" i="19"/>
  <c r="E4840" i="19"/>
  <c r="D4840" i="19"/>
  <c r="C4840" i="19"/>
  <c r="A4840" i="19" s="1"/>
  <c r="H4839" i="19"/>
  <c r="G4839" i="19"/>
  <c r="F4839" i="19"/>
  <c r="E4839" i="19"/>
  <c r="D4839" i="19"/>
  <c r="C4839" i="19"/>
  <c r="A4839" i="19" s="1"/>
  <c r="H4838" i="19"/>
  <c r="G4838" i="19"/>
  <c r="F4838" i="19"/>
  <c r="E4838" i="19"/>
  <c r="D4838" i="19"/>
  <c r="C4838" i="19"/>
  <c r="H4837" i="19"/>
  <c r="G4837" i="19"/>
  <c r="F4837" i="19"/>
  <c r="E4837" i="19"/>
  <c r="D4837" i="19"/>
  <c r="C4837" i="19"/>
  <c r="A4837" i="19" s="1"/>
  <c r="H4836" i="19"/>
  <c r="G4836" i="19"/>
  <c r="F4836" i="19"/>
  <c r="E4836" i="19"/>
  <c r="D4836" i="19"/>
  <c r="C4836" i="19"/>
  <c r="H4835" i="19"/>
  <c r="G4835" i="19"/>
  <c r="F4835" i="19"/>
  <c r="E4835" i="19"/>
  <c r="D4835" i="19"/>
  <c r="C4835" i="19"/>
  <c r="H4834" i="19"/>
  <c r="G4834" i="19"/>
  <c r="F4834" i="19"/>
  <c r="E4834" i="19"/>
  <c r="D4834" i="19"/>
  <c r="C4834" i="19"/>
  <c r="A4834" i="19" s="1"/>
  <c r="H4833" i="19"/>
  <c r="G4833" i="19"/>
  <c r="F4833" i="19"/>
  <c r="E4833" i="19"/>
  <c r="D4833" i="19"/>
  <c r="C4833" i="19"/>
  <c r="A4833" i="19" s="1"/>
  <c r="H4832" i="19"/>
  <c r="G4832" i="19"/>
  <c r="F4832" i="19"/>
  <c r="E4832" i="19"/>
  <c r="D4832" i="19"/>
  <c r="C4832" i="19"/>
  <c r="A4832" i="19" s="1"/>
  <c r="H4831" i="19"/>
  <c r="G4831" i="19"/>
  <c r="F4831" i="19"/>
  <c r="E4831" i="19"/>
  <c r="D4831" i="19"/>
  <c r="C4831" i="19"/>
  <c r="H4830" i="19"/>
  <c r="G4830" i="19"/>
  <c r="F4830" i="19"/>
  <c r="E4830" i="19"/>
  <c r="D4830" i="19"/>
  <c r="C4830" i="19"/>
  <c r="H4829" i="19"/>
  <c r="G4829" i="19"/>
  <c r="F4829" i="19"/>
  <c r="E4829" i="19"/>
  <c r="D4829" i="19"/>
  <c r="C4829" i="19"/>
  <c r="H4828" i="19"/>
  <c r="G4828" i="19"/>
  <c r="F4828" i="19"/>
  <c r="E4828" i="19"/>
  <c r="D4828" i="19"/>
  <c r="C4828" i="19"/>
  <c r="H4827" i="19"/>
  <c r="G4827" i="19"/>
  <c r="F4827" i="19"/>
  <c r="E4827" i="19"/>
  <c r="D4827" i="19"/>
  <c r="C4827" i="19"/>
  <c r="H4826" i="19"/>
  <c r="G4826" i="19"/>
  <c r="F4826" i="19"/>
  <c r="E4826" i="19"/>
  <c r="D4826" i="19"/>
  <c r="C4826" i="19"/>
  <c r="H4825" i="19"/>
  <c r="G4825" i="19"/>
  <c r="F4825" i="19"/>
  <c r="E4825" i="19"/>
  <c r="D4825" i="19"/>
  <c r="C4825" i="19"/>
  <c r="H4824" i="19"/>
  <c r="G4824" i="19"/>
  <c r="F4824" i="19"/>
  <c r="E4824" i="19"/>
  <c r="D4824" i="19"/>
  <c r="C4824" i="19"/>
  <c r="H4823" i="19"/>
  <c r="G4823" i="19"/>
  <c r="F4823" i="19"/>
  <c r="E4823" i="19"/>
  <c r="A4823" i="19" s="1"/>
  <c r="D4823" i="19"/>
  <c r="C4823" i="19"/>
  <c r="H4822" i="19"/>
  <c r="G4822" i="19"/>
  <c r="F4822" i="19"/>
  <c r="E4822" i="19"/>
  <c r="D4822" i="19"/>
  <c r="C4822" i="19"/>
  <c r="H4821" i="19"/>
  <c r="G4821" i="19"/>
  <c r="F4821" i="19"/>
  <c r="E4821" i="19"/>
  <c r="D4821" i="19"/>
  <c r="C4821" i="19"/>
  <c r="H4820" i="19"/>
  <c r="G4820" i="19"/>
  <c r="F4820" i="19"/>
  <c r="E4820" i="19"/>
  <c r="A4820" i="19" s="1"/>
  <c r="D4820" i="19"/>
  <c r="C4820" i="19"/>
  <c r="H4819" i="19"/>
  <c r="G4819" i="19"/>
  <c r="F4819" i="19"/>
  <c r="E4819" i="19"/>
  <c r="D4819" i="19"/>
  <c r="C4819" i="19"/>
  <c r="A4819" i="19" s="1"/>
  <c r="H4818" i="19"/>
  <c r="G4818" i="19"/>
  <c r="F4818" i="19"/>
  <c r="E4818" i="19"/>
  <c r="D4818" i="19"/>
  <c r="C4818" i="19"/>
  <c r="H4817" i="19"/>
  <c r="G4817" i="19"/>
  <c r="F4817" i="19"/>
  <c r="E4817" i="19"/>
  <c r="D4817" i="19"/>
  <c r="C4817" i="19"/>
  <c r="H4816" i="19"/>
  <c r="G4816" i="19"/>
  <c r="F4816" i="19"/>
  <c r="E4816" i="19"/>
  <c r="D4816" i="19"/>
  <c r="C4816" i="19"/>
  <c r="A4816" i="19" s="1"/>
  <c r="H4815" i="19"/>
  <c r="G4815" i="19"/>
  <c r="F4815" i="19"/>
  <c r="E4815" i="19"/>
  <c r="D4815" i="19"/>
  <c r="C4815" i="19"/>
  <c r="A4815" i="19" s="1"/>
  <c r="H4814" i="19"/>
  <c r="G4814" i="19"/>
  <c r="F4814" i="19"/>
  <c r="E4814" i="19"/>
  <c r="D4814" i="19"/>
  <c r="C4814" i="19"/>
  <c r="A4814" i="19" s="1"/>
  <c r="H4813" i="19"/>
  <c r="G4813" i="19"/>
  <c r="F4813" i="19"/>
  <c r="E4813" i="19"/>
  <c r="D4813" i="19"/>
  <c r="C4813" i="19"/>
  <c r="H4812" i="19"/>
  <c r="G4812" i="19"/>
  <c r="F4812" i="19"/>
  <c r="E4812" i="19"/>
  <c r="D4812" i="19"/>
  <c r="C4812" i="19"/>
  <c r="H4811" i="19"/>
  <c r="G4811" i="19"/>
  <c r="F4811" i="19"/>
  <c r="E4811" i="19"/>
  <c r="D4811" i="19"/>
  <c r="C4811" i="19"/>
  <c r="H4810" i="19"/>
  <c r="G4810" i="19"/>
  <c r="F4810" i="19"/>
  <c r="E4810" i="19"/>
  <c r="D4810" i="19"/>
  <c r="C4810" i="19"/>
  <c r="H4809" i="19"/>
  <c r="G4809" i="19"/>
  <c r="F4809" i="19"/>
  <c r="E4809" i="19"/>
  <c r="D4809" i="19"/>
  <c r="C4809" i="19"/>
  <c r="H4808" i="19"/>
  <c r="G4808" i="19"/>
  <c r="F4808" i="19"/>
  <c r="E4808" i="19"/>
  <c r="D4808" i="19"/>
  <c r="C4808" i="19"/>
  <c r="A4808" i="19" s="1"/>
  <c r="H4807" i="19"/>
  <c r="G4807" i="19"/>
  <c r="F4807" i="19"/>
  <c r="E4807" i="19"/>
  <c r="D4807" i="19"/>
  <c r="C4807" i="19"/>
  <c r="H4806" i="19"/>
  <c r="G4806" i="19"/>
  <c r="F4806" i="19"/>
  <c r="E4806" i="19"/>
  <c r="D4806" i="19"/>
  <c r="C4806" i="19"/>
  <c r="H4805" i="19"/>
  <c r="G4805" i="19"/>
  <c r="F4805" i="19"/>
  <c r="E4805" i="19"/>
  <c r="A4805" i="19" s="1"/>
  <c r="D4805" i="19"/>
  <c r="C4805" i="19"/>
  <c r="H4804" i="19"/>
  <c r="G4804" i="19"/>
  <c r="F4804" i="19"/>
  <c r="E4804" i="19"/>
  <c r="D4804" i="19"/>
  <c r="C4804" i="19"/>
  <c r="H4803" i="19"/>
  <c r="G4803" i="19"/>
  <c r="F4803" i="19"/>
  <c r="E4803" i="19"/>
  <c r="D4803" i="19"/>
  <c r="C4803" i="19"/>
  <c r="H4802" i="19"/>
  <c r="G4802" i="19"/>
  <c r="F4802" i="19"/>
  <c r="E4802" i="19"/>
  <c r="D4802" i="19"/>
  <c r="C4802" i="19"/>
  <c r="A4802" i="19"/>
  <c r="H4801" i="19"/>
  <c r="G4801" i="19"/>
  <c r="F4801" i="19"/>
  <c r="E4801" i="19"/>
  <c r="D4801" i="19"/>
  <c r="C4801" i="19"/>
  <c r="A4801" i="19" s="1"/>
  <c r="H4800" i="19"/>
  <c r="G4800" i="19"/>
  <c r="F4800" i="19"/>
  <c r="E4800" i="19"/>
  <c r="D4800" i="19"/>
  <c r="C4800" i="19"/>
  <c r="H4799" i="19"/>
  <c r="G4799" i="19"/>
  <c r="F4799" i="19"/>
  <c r="E4799" i="19"/>
  <c r="D4799" i="19"/>
  <c r="C4799" i="19"/>
  <c r="H4798" i="19"/>
  <c r="G4798" i="19"/>
  <c r="F4798" i="19"/>
  <c r="E4798" i="19"/>
  <c r="D4798" i="19"/>
  <c r="C4798" i="19"/>
  <c r="A4798" i="19" s="1"/>
  <c r="H4797" i="19"/>
  <c r="G4797" i="19"/>
  <c r="F4797" i="19"/>
  <c r="E4797" i="19"/>
  <c r="D4797" i="19"/>
  <c r="C4797" i="19"/>
  <c r="A4797" i="19" s="1"/>
  <c r="H4796" i="19"/>
  <c r="G4796" i="19"/>
  <c r="F4796" i="19"/>
  <c r="E4796" i="19"/>
  <c r="D4796" i="19"/>
  <c r="C4796" i="19"/>
  <c r="A4796" i="19" s="1"/>
  <c r="H4795" i="19"/>
  <c r="G4795" i="19"/>
  <c r="F4795" i="19"/>
  <c r="E4795" i="19"/>
  <c r="D4795" i="19"/>
  <c r="C4795" i="19"/>
  <c r="H4794" i="19"/>
  <c r="G4794" i="19"/>
  <c r="F4794" i="19"/>
  <c r="E4794" i="19"/>
  <c r="D4794" i="19"/>
  <c r="C4794" i="19"/>
  <c r="H4793" i="19"/>
  <c r="G4793" i="19"/>
  <c r="F4793" i="19"/>
  <c r="E4793" i="19"/>
  <c r="D4793" i="19"/>
  <c r="C4793" i="19"/>
  <c r="H4792" i="19"/>
  <c r="G4792" i="19"/>
  <c r="F4792" i="19"/>
  <c r="E4792" i="19"/>
  <c r="D4792" i="19"/>
  <c r="C4792" i="19"/>
  <c r="H4791" i="19"/>
  <c r="G4791" i="19"/>
  <c r="F4791" i="19"/>
  <c r="E4791" i="19"/>
  <c r="D4791" i="19"/>
  <c r="C4791" i="19"/>
  <c r="H4790" i="19"/>
  <c r="G4790" i="19"/>
  <c r="F4790" i="19"/>
  <c r="E4790" i="19"/>
  <c r="D4790" i="19"/>
  <c r="C4790" i="19"/>
  <c r="A4790" i="19" s="1"/>
  <c r="H4789" i="19"/>
  <c r="G4789" i="19"/>
  <c r="F4789" i="19"/>
  <c r="E4789" i="19"/>
  <c r="D4789" i="19"/>
  <c r="C4789" i="19"/>
  <c r="H4788" i="19"/>
  <c r="G4788" i="19"/>
  <c r="F4788" i="19"/>
  <c r="E4788" i="19"/>
  <c r="D4788" i="19"/>
  <c r="C4788" i="19"/>
  <c r="H4787" i="19"/>
  <c r="G4787" i="19"/>
  <c r="F4787" i="19"/>
  <c r="E4787" i="19"/>
  <c r="A4787" i="19" s="1"/>
  <c r="D4787" i="19"/>
  <c r="C4787" i="19"/>
  <c r="H4786" i="19"/>
  <c r="G4786" i="19"/>
  <c r="F4786" i="19"/>
  <c r="E4786" i="19"/>
  <c r="D4786" i="19"/>
  <c r="C4786" i="19"/>
  <c r="H4785" i="19"/>
  <c r="G4785" i="19"/>
  <c r="F4785" i="19"/>
  <c r="E4785" i="19"/>
  <c r="D4785" i="19"/>
  <c r="C4785" i="19"/>
  <c r="H4784" i="19"/>
  <c r="G4784" i="19"/>
  <c r="F4784" i="19"/>
  <c r="E4784" i="19"/>
  <c r="A4784" i="19" s="1"/>
  <c r="D4784" i="19"/>
  <c r="C4784" i="19"/>
  <c r="H4783" i="19"/>
  <c r="G4783" i="19"/>
  <c r="F4783" i="19"/>
  <c r="E4783" i="19"/>
  <c r="D4783" i="19"/>
  <c r="C4783" i="19"/>
  <c r="A4783" i="19" s="1"/>
  <c r="H4782" i="19"/>
  <c r="G4782" i="19"/>
  <c r="F4782" i="19"/>
  <c r="E4782" i="19"/>
  <c r="D4782" i="19"/>
  <c r="C4782" i="19"/>
  <c r="H4781" i="19"/>
  <c r="G4781" i="19"/>
  <c r="F4781" i="19"/>
  <c r="E4781" i="19"/>
  <c r="D4781" i="19"/>
  <c r="C4781" i="19"/>
  <c r="H4780" i="19"/>
  <c r="G4780" i="19"/>
  <c r="F4780" i="19"/>
  <c r="E4780" i="19"/>
  <c r="D4780" i="19"/>
  <c r="C4780" i="19"/>
  <c r="A4780" i="19" s="1"/>
  <c r="H4779" i="19"/>
  <c r="G4779" i="19"/>
  <c r="F4779" i="19"/>
  <c r="E4779" i="19"/>
  <c r="D4779" i="19"/>
  <c r="C4779" i="19"/>
  <c r="A4779" i="19" s="1"/>
  <c r="H4778" i="19"/>
  <c r="G4778" i="19"/>
  <c r="F4778" i="19"/>
  <c r="E4778" i="19"/>
  <c r="D4778" i="19"/>
  <c r="C4778" i="19"/>
  <c r="A4778" i="19" s="1"/>
  <c r="H4777" i="19"/>
  <c r="G4777" i="19"/>
  <c r="F4777" i="19"/>
  <c r="E4777" i="19"/>
  <c r="D4777" i="19"/>
  <c r="C4777" i="19"/>
  <c r="H4776" i="19"/>
  <c r="G4776" i="19"/>
  <c r="F4776" i="19"/>
  <c r="E4776" i="19"/>
  <c r="D4776" i="19"/>
  <c r="C4776" i="19"/>
  <c r="H4775" i="19"/>
  <c r="G4775" i="19"/>
  <c r="F4775" i="19"/>
  <c r="E4775" i="19"/>
  <c r="D4775" i="19"/>
  <c r="C4775" i="19"/>
  <c r="H4774" i="19"/>
  <c r="G4774" i="19"/>
  <c r="F4774" i="19"/>
  <c r="E4774" i="19"/>
  <c r="D4774" i="19"/>
  <c r="C4774" i="19"/>
  <c r="H4773" i="19"/>
  <c r="G4773" i="19"/>
  <c r="F4773" i="19"/>
  <c r="E4773" i="19"/>
  <c r="D4773" i="19"/>
  <c r="C4773" i="19"/>
  <c r="H4772" i="19"/>
  <c r="G4772" i="19"/>
  <c r="F4772" i="19"/>
  <c r="E4772" i="19"/>
  <c r="D4772" i="19"/>
  <c r="C4772" i="19"/>
  <c r="A4772" i="19" s="1"/>
  <c r="H4771" i="19"/>
  <c r="G4771" i="19"/>
  <c r="F4771" i="19"/>
  <c r="E4771" i="19"/>
  <c r="D4771" i="19"/>
  <c r="C4771" i="19"/>
  <c r="H4770" i="19"/>
  <c r="G4770" i="19"/>
  <c r="F4770" i="19"/>
  <c r="E4770" i="19"/>
  <c r="D4770" i="19"/>
  <c r="C4770" i="19"/>
  <c r="H4769" i="19"/>
  <c r="G4769" i="19"/>
  <c r="F4769" i="19"/>
  <c r="E4769" i="19"/>
  <c r="A4769" i="19" s="1"/>
  <c r="D4769" i="19"/>
  <c r="C4769" i="19"/>
  <c r="H4768" i="19"/>
  <c r="G4768" i="19"/>
  <c r="F4768" i="19"/>
  <c r="E4768" i="19"/>
  <c r="D4768" i="19"/>
  <c r="C4768" i="19"/>
  <c r="H4767" i="19"/>
  <c r="G4767" i="19"/>
  <c r="F4767" i="19"/>
  <c r="E4767" i="19"/>
  <c r="D4767" i="19"/>
  <c r="C4767" i="19"/>
  <c r="H4766" i="19"/>
  <c r="G4766" i="19"/>
  <c r="F4766" i="19"/>
  <c r="E4766" i="19"/>
  <c r="D4766" i="19"/>
  <c r="C4766" i="19"/>
  <c r="A4766" i="19"/>
  <c r="H4765" i="19"/>
  <c r="G4765" i="19"/>
  <c r="F4765" i="19"/>
  <c r="E4765" i="19"/>
  <c r="D4765" i="19"/>
  <c r="C4765" i="19"/>
  <c r="A4765" i="19" s="1"/>
  <c r="H4764" i="19"/>
  <c r="G4764" i="19"/>
  <c r="F4764" i="19"/>
  <c r="E4764" i="19"/>
  <c r="D4764" i="19"/>
  <c r="C4764" i="19"/>
  <c r="H4763" i="19"/>
  <c r="G4763" i="19"/>
  <c r="F4763" i="19"/>
  <c r="E4763" i="19"/>
  <c r="D4763" i="19"/>
  <c r="C4763" i="19"/>
  <c r="H4762" i="19"/>
  <c r="G4762" i="19"/>
  <c r="F4762" i="19"/>
  <c r="E4762" i="19"/>
  <c r="D4762" i="19"/>
  <c r="C4762" i="19"/>
  <c r="H4761" i="19"/>
  <c r="G4761" i="19"/>
  <c r="F4761" i="19"/>
  <c r="E4761" i="19"/>
  <c r="D4761" i="19"/>
  <c r="C4761" i="19"/>
  <c r="A4761" i="19" s="1"/>
  <c r="H4760" i="19"/>
  <c r="G4760" i="19"/>
  <c r="F4760" i="19"/>
  <c r="E4760" i="19"/>
  <c r="D4760" i="19"/>
  <c r="C4760" i="19"/>
  <c r="A4760" i="19" s="1"/>
  <c r="H4759" i="19"/>
  <c r="G4759" i="19"/>
  <c r="F4759" i="19"/>
  <c r="E4759" i="19"/>
  <c r="D4759" i="19"/>
  <c r="C4759" i="19"/>
  <c r="H4758" i="19"/>
  <c r="G4758" i="19"/>
  <c r="F4758" i="19"/>
  <c r="E4758" i="19"/>
  <c r="D4758" i="19"/>
  <c r="C4758" i="19"/>
  <c r="H4757" i="19"/>
  <c r="G4757" i="19"/>
  <c r="F4757" i="19"/>
  <c r="E4757" i="19"/>
  <c r="D4757" i="19"/>
  <c r="C4757" i="19"/>
  <c r="H4756" i="19"/>
  <c r="G4756" i="19"/>
  <c r="F4756" i="19"/>
  <c r="E4756" i="19"/>
  <c r="D4756" i="19"/>
  <c r="C4756" i="19"/>
  <c r="H4755" i="19"/>
  <c r="G4755" i="19"/>
  <c r="F4755" i="19"/>
  <c r="E4755" i="19"/>
  <c r="D4755" i="19"/>
  <c r="C4755" i="19"/>
  <c r="H4754" i="19"/>
  <c r="G4754" i="19"/>
  <c r="F4754" i="19"/>
  <c r="E4754" i="19"/>
  <c r="D4754" i="19"/>
  <c r="C4754" i="19"/>
  <c r="H4753" i="19"/>
  <c r="G4753" i="19"/>
  <c r="F4753" i="19"/>
  <c r="E4753" i="19"/>
  <c r="D4753" i="19"/>
  <c r="C4753" i="19"/>
  <c r="H4752" i="19"/>
  <c r="G4752" i="19"/>
  <c r="F4752" i="19"/>
  <c r="E4752" i="19"/>
  <c r="D4752" i="19"/>
  <c r="C4752" i="19"/>
  <c r="H4751" i="19"/>
  <c r="G4751" i="19"/>
  <c r="F4751" i="19"/>
  <c r="E4751" i="19"/>
  <c r="A4751" i="19" s="1"/>
  <c r="D4751" i="19"/>
  <c r="C4751" i="19"/>
  <c r="H4750" i="19"/>
  <c r="G4750" i="19"/>
  <c r="F4750" i="19"/>
  <c r="E4750" i="19"/>
  <c r="D4750" i="19"/>
  <c r="C4750" i="19"/>
  <c r="H4749" i="19"/>
  <c r="G4749" i="19"/>
  <c r="F4749" i="19"/>
  <c r="E4749" i="19"/>
  <c r="D4749" i="19"/>
  <c r="C4749" i="19"/>
  <c r="H4748" i="19"/>
  <c r="G4748" i="19"/>
  <c r="F4748" i="19"/>
  <c r="E4748" i="19"/>
  <c r="A4748" i="19" s="1"/>
  <c r="D4748" i="19"/>
  <c r="C4748" i="19"/>
  <c r="H4747" i="19"/>
  <c r="G4747" i="19"/>
  <c r="F4747" i="19"/>
  <c r="E4747" i="19"/>
  <c r="D4747" i="19"/>
  <c r="C4747" i="19"/>
  <c r="A4747" i="19" s="1"/>
  <c r="H4746" i="19"/>
  <c r="G4746" i="19"/>
  <c r="F4746" i="19"/>
  <c r="E4746" i="19"/>
  <c r="D4746" i="19"/>
  <c r="C4746" i="19"/>
  <c r="H4745" i="19"/>
  <c r="G4745" i="19"/>
  <c r="F4745" i="19"/>
  <c r="E4745" i="19"/>
  <c r="D4745" i="19"/>
  <c r="C4745" i="19"/>
  <c r="H4744" i="19"/>
  <c r="G4744" i="19"/>
  <c r="F4744" i="19"/>
  <c r="E4744" i="19"/>
  <c r="D4744" i="19"/>
  <c r="C4744" i="19"/>
  <c r="H4743" i="19"/>
  <c r="G4743" i="19"/>
  <c r="F4743" i="19"/>
  <c r="E4743" i="19"/>
  <c r="D4743" i="19"/>
  <c r="C4743" i="19"/>
  <c r="H4742" i="19"/>
  <c r="G4742" i="19"/>
  <c r="F4742" i="19"/>
  <c r="E4742" i="19"/>
  <c r="D4742" i="19"/>
  <c r="C4742" i="19"/>
  <c r="A4742" i="19" s="1"/>
  <c r="H4741" i="19"/>
  <c r="G4741" i="19"/>
  <c r="F4741" i="19"/>
  <c r="E4741" i="19"/>
  <c r="D4741" i="19"/>
  <c r="C4741" i="19"/>
  <c r="H4740" i="19"/>
  <c r="G4740" i="19"/>
  <c r="F4740" i="19"/>
  <c r="E4740" i="19"/>
  <c r="D4740" i="19"/>
  <c r="C4740" i="19"/>
  <c r="H4739" i="19"/>
  <c r="G4739" i="19"/>
  <c r="F4739" i="19"/>
  <c r="E4739" i="19"/>
  <c r="D4739" i="19"/>
  <c r="C4739" i="19"/>
  <c r="H4738" i="19"/>
  <c r="G4738" i="19"/>
  <c r="F4738" i="19"/>
  <c r="E4738" i="19"/>
  <c r="D4738" i="19"/>
  <c r="C4738" i="19"/>
  <c r="H4737" i="19"/>
  <c r="G4737" i="19"/>
  <c r="F4737" i="19"/>
  <c r="E4737" i="19"/>
  <c r="D4737" i="19"/>
  <c r="C4737" i="19"/>
  <c r="H4736" i="19"/>
  <c r="G4736" i="19"/>
  <c r="F4736" i="19"/>
  <c r="E4736" i="19"/>
  <c r="D4736" i="19"/>
  <c r="C4736" i="19"/>
  <c r="A4736" i="19" s="1"/>
  <c r="H4735" i="19"/>
  <c r="G4735" i="19"/>
  <c r="F4735" i="19"/>
  <c r="E4735" i="19"/>
  <c r="D4735" i="19"/>
  <c r="C4735" i="19"/>
  <c r="H4734" i="19"/>
  <c r="G4734" i="19"/>
  <c r="F4734" i="19"/>
  <c r="E4734" i="19"/>
  <c r="D4734" i="19"/>
  <c r="C4734" i="19"/>
  <c r="H4733" i="19"/>
  <c r="G4733" i="19"/>
  <c r="F4733" i="19"/>
  <c r="E4733" i="19"/>
  <c r="A4733" i="19" s="1"/>
  <c r="D4733" i="19"/>
  <c r="C4733" i="19"/>
  <c r="H4732" i="19"/>
  <c r="G4732" i="19"/>
  <c r="F4732" i="19"/>
  <c r="E4732" i="19"/>
  <c r="D4732" i="19"/>
  <c r="C4732" i="19"/>
  <c r="H4731" i="19"/>
  <c r="G4731" i="19"/>
  <c r="F4731" i="19"/>
  <c r="E4731" i="19"/>
  <c r="D4731" i="19"/>
  <c r="C4731" i="19"/>
  <c r="A4731" i="19"/>
  <c r="H4730" i="19"/>
  <c r="G4730" i="19"/>
  <c r="F4730" i="19"/>
  <c r="E4730" i="19"/>
  <c r="D4730" i="19"/>
  <c r="C4730" i="19"/>
  <c r="A4730" i="19" s="1"/>
  <c r="H4729" i="19"/>
  <c r="G4729" i="19"/>
  <c r="F4729" i="19"/>
  <c r="E4729" i="19"/>
  <c r="D4729" i="19"/>
  <c r="C4729" i="19"/>
  <c r="H4728" i="19"/>
  <c r="G4728" i="19"/>
  <c r="F4728" i="19"/>
  <c r="E4728" i="19"/>
  <c r="D4728" i="19"/>
  <c r="C4728" i="19"/>
  <c r="H4727" i="19"/>
  <c r="G4727" i="19"/>
  <c r="F4727" i="19"/>
  <c r="E4727" i="19"/>
  <c r="D4727" i="19"/>
  <c r="A4727" i="19" s="1"/>
  <c r="C4727" i="19"/>
  <c r="H4726" i="19"/>
  <c r="G4726" i="19"/>
  <c r="F4726" i="19"/>
  <c r="E4726" i="19"/>
  <c r="D4726" i="19"/>
  <c r="C4726" i="19"/>
  <c r="H4725" i="19"/>
  <c r="G4725" i="19"/>
  <c r="F4725" i="19"/>
  <c r="E4725" i="19"/>
  <c r="D4725" i="19"/>
  <c r="C4725" i="19"/>
  <c r="H4724" i="19"/>
  <c r="G4724" i="19"/>
  <c r="F4724" i="19"/>
  <c r="E4724" i="19"/>
  <c r="D4724" i="19"/>
  <c r="C4724" i="19"/>
  <c r="H4723" i="19"/>
  <c r="G4723" i="19"/>
  <c r="F4723" i="19"/>
  <c r="E4723" i="19"/>
  <c r="D4723" i="19"/>
  <c r="A4723" i="19" s="1"/>
  <c r="C4723" i="19"/>
  <c r="H4722" i="19"/>
  <c r="G4722" i="19"/>
  <c r="F4722" i="19"/>
  <c r="E4722" i="19"/>
  <c r="D4722" i="19"/>
  <c r="C4722" i="19"/>
  <c r="H4721" i="19"/>
  <c r="G4721" i="19"/>
  <c r="F4721" i="19"/>
  <c r="E4721" i="19"/>
  <c r="D4721" i="19"/>
  <c r="C4721" i="19"/>
  <c r="H4720" i="19"/>
  <c r="G4720" i="19"/>
  <c r="F4720" i="19"/>
  <c r="E4720" i="19"/>
  <c r="D4720" i="19"/>
  <c r="C4720" i="19"/>
  <c r="H4719" i="19"/>
  <c r="G4719" i="19"/>
  <c r="F4719" i="19"/>
  <c r="E4719" i="19"/>
  <c r="A4719" i="19" s="1"/>
  <c r="D4719" i="19"/>
  <c r="C4719" i="19"/>
  <c r="H4718" i="19"/>
  <c r="G4718" i="19"/>
  <c r="F4718" i="19"/>
  <c r="E4718" i="19"/>
  <c r="D4718" i="19"/>
  <c r="C4718" i="19"/>
  <c r="A4718" i="19" s="1"/>
  <c r="H4717" i="19"/>
  <c r="G4717" i="19"/>
  <c r="F4717" i="19"/>
  <c r="E4717" i="19"/>
  <c r="D4717" i="19"/>
  <c r="C4717" i="19"/>
  <c r="H4716" i="19"/>
  <c r="G4716" i="19"/>
  <c r="F4716" i="19"/>
  <c r="E4716" i="19"/>
  <c r="D4716" i="19"/>
  <c r="A4716" i="19" s="1"/>
  <c r="C4716" i="19"/>
  <c r="H4715" i="19"/>
  <c r="G4715" i="19"/>
  <c r="F4715" i="19"/>
  <c r="E4715" i="19"/>
  <c r="D4715" i="19"/>
  <c r="C4715" i="19"/>
  <c r="A4715" i="19" s="1"/>
  <c r="H4714" i="19"/>
  <c r="G4714" i="19"/>
  <c r="F4714" i="19"/>
  <c r="E4714" i="19"/>
  <c r="D4714" i="19"/>
  <c r="C4714" i="19"/>
  <c r="H4713" i="19"/>
  <c r="G4713" i="19"/>
  <c r="F4713" i="19"/>
  <c r="E4713" i="19"/>
  <c r="D4713" i="19"/>
  <c r="C4713" i="19"/>
  <c r="H4712" i="19"/>
  <c r="G4712" i="19"/>
  <c r="F4712" i="19"/>
  <c r="E4712" i="19"/>
  <c r="D4712" i="19"/>
  <c r="C4712" i="19"/>
  <c r="H4711" i="19"/>
  <c r="G4711" i="19"/>
  <c r="F4711" i="19"/>
  <c r="E4711" i="19"/>
  <c r="D4711" i="19"/>
  <c r="C4711" i="19"/>
  <c r="A4711" i="19"/>
  <c r="H4710" i="19"/>
  <c r="G4710" i="19"/>
  <c r="F4710" i="19"/>
  <c r="E4710" i="19"/>
  <c r="D4710" i="19"/>
  <c r="C4710" i="19"/>
  <c r="A4710" i="19" s="1"/>
  <c r="H4709" i="19"/>
  <c r="G4709" i="19"/>
  <c r="F4709" i="19"/>
  <c r="E4709" i="19"/>
  <c r="D4709" i="19"/>
  <c r="C4709" i="19"/>
  <c r="H4708" i="19"/>
  <c r="G4708" i="19"/>
  <c r="F4708" i="19"/>
  <c r="E4708" i="19"/>
  <c r="D4708" i="19"/>
  <c r="C4708" i="19"/>
  <c r="A4708" i="19" s="1"/>
  <c r="H4707" i="19"/>
  <c r="G4707" i="19"/>
  <c r="F4707" i="19"/>
  <c r="E4707" i="19"/>
  <c r="D4707" i="19"/>
  <c r="C4707" i="19"/>
  <c r="H4706" i="19"/>
  <c r="G4706" i="19"/>
  <c r="F4706" i="19"/>
  <c r="E4706" i="19"/>
  <c r="D4706" i="19"/>
  <c r="C4706" i="19"/>
  <c r="H4705" i="19"/>
  <c r="G4705" i="19"/>
  <c r="F4705" i="19"/>
  <c r="E4705" i="19"/>
  <c r="D4705" i="19"/>
  <c r="A4705" i="19" s="1"/>
  <c r="C4705" i="19"/>
  <c r="H4704" i="19"/>
  <c r="G4704" i="19"/>
  <c r="F4704" i="19"/>
  <c r="E4704" i="19"/>
  <c r="D4704" i="19"/>
  <c r="C4704" i="19"/>
  <c r="A4704" i="19" s="1"/>
  <c r="H4703" i="19"/>
  <c r="G4703" i="19"/>
  <c r="F4703" i="19"/>
  <c r="E4703" i="19"/>
  <c r="D4703" i="19"/>
  <c r="C4703" i="19"/>
  <c r="H4702" i="19"/>
  <c r="G4702" i="19"/>
  <c r="F4702" i="19"/>
  <c r="E4702" i="19"/>
  <c r="D4702" i="19"/>
  <c r="C4702" i="19"/>
  <c r="H4701" i="19"/>
  <c r="G4701" i="19"/>
  <c r="F4701" i="19"/>
  <c r="E4701" i="19"/>
  <c r="A4701" i="19" s="1"/>
  <c r="D4701" i="19"/>
  <c r="C4701" i="19"/>
  <c r="H4700" i="19"/>
  <c r="G4700" i="19"/>
  <c r="F4700" i="19"/>
  <c r="E4700" i="19"/>
  <c r="D4700" i="19"/>
  <c r="C4700" i="19"/>
  <c r="A4700" i="19" s="1"/>
  <c r="H4699" i="19"/>
  <c r="G4699" i="19"/>
  <c r="F4699" i="19"/>
  <c r="E4699" i="19"/>
  <c r="D4699" i="19"/>
  <c r="C4699" i="19"/>
  <c r="H4698" i="19"/>
  <c r="G4698" i="19"/>
  <c r="F4698" i="19"/>
  <c r="E4698" i="19"/>
  <c r="D4698" i="19"/>
  <c r="A4698" i="19" s="1"/>
  <c r="C4698" i="19"/>
  <c r="H4697" i="19"/>
  <c r="G4697" i="19"/>
  <c r="F4697" i="19"/>
  <c r="E4697" i="19"/>
  <c r="D4697" i="19"/>
  <c r="C4697" i="19"/>
  <c r="A4697" i="19" s="1"/>
  <c r="H4696" i="19"/>
  <c r="G4696" i="19"/>
  <c r="F4696" i="19"/>
  <c r="E4696" i="19"/>
  <c r="D4696" i="19"/>
  <c r="C4696" i="19"/>
  <c r="H4695" i="19"/>
  <c r="G4695" i="19"/>
  <c r="F4695" i="19"/>
  <c r="E4695" i="19"/>
  <c r="D4695" i="19"/>
  <c r="C4695" i="19"/>
  <c r="H4694" i="19"/>
  <c r="G4694" i="19"/>
  <c r="F4694" i="19"/>
  <c r="E4694" i="19"/>
  <c r="D4694" i="19"/>
  <c r="C4694" i="19"/>
  <c r="H4693" i="19"/>
  <c r="G4693" i="19"/>
  <c r="F4693" i="19"/>
  <c r="E4693" i="19"/>
  <c r="D4693" i="19"/>
  <c r="C4693" i="19"/>
  <c r="A4693" i="19"/>
  <c r="H4692" i="19"/>
  <c r="G4692" i="19"/>
  <c r="F4692" i="19"/>
  <c r="E4692" i="19"/>
  <c r="D4692" i="19"/>
  <c r="C4692" i="19"/>
  <c r="H4691" i="19"/>
  <c r="G4691" i="19"/>
  <c r="F4691" i="19"/>
  <c r="E4691" i="19"/>
  <c r="D4691" i="19"/>
  <c r="C4691" i="19"/>
  <c r="H4690" i="19"/>
  <c r="G4690" i="19"/>
  <c r="F4690" i="19"/>
  <c r="E4690" i="19"/>
  <c r="D4690" i="19"/>
  <c r="C4690" i="19"/>
  <c r="A4690" i="19" s="1"/>
  <c r="H4689" i="19"/>
  <c r="G4689" i="19"/>
  <c r="F4689" i="19"/>
  <c r="E4689" i="19"/>
  <c r="D4689" i="19"/>
  <c r="C4689" i="19"/>
  <c r="H4688" i="19"/>
  <c r="G4688" i="19"/>
  <c r="F4688" i="19"/>
  <c r="E4688" i="19"/>
  <c r="D4688" i="19"/>
  <c r="C4688" i="19"/>
  <c r="H4687" i="19"/>
  <c r="G4687" i="19"/>
  <c r="F4687" i="19"/>
  <c r="E4687" i="19"/>
  <c r="D4687" i="19"/>
  <c r="A4687" i="19" s="1"/>
  <c r="C4687" i="19"/>
  <c r="H4686" i="19"/>
  <c r="G4686" i="19"/>
  <c r="F4686" i="19"/>
  <c r="E4686" i="19"/>
  <c r="D4686" i="19"/>
  <c r="C4686" i="19"/>
  <c r="A4686" i="19" s="1"/>
  <c r="H4685" i="19"/>
  <c r="G4685" i="19"/>
  <c r="F4685" i="19"/>
  <c r="E4685" i="19"/>
  <c r="D4685" i="19"/>
  <c r="C4685" i="19"/>
  <c r="H4684" i="19"/>
  <c r="G4684" i="19"/>
  <c r="F4684" i="19"/>
  <c r="E4684" i="19"/>
  <c r="D4684" i="19"/>
  <c r="C4684" i="19"/>
  <c r="H4683" i="19"/>
  <c r="G4683" i="19"/>
  <c r="F4683" i="19"/>
  <c r="E4683" i="19"/>
  <c r="A4683" i="19" s="1"/>
  <c r="D4683" i="19"/>
  <c r="C4683" i="19"/>
  <c r="H4682" i="19"/>
  <c r="G4682" i="19"/>
  <c r="F4682" i="19"/>
  <c r="E4682" i="19"/>
  <c r="D4682" i="19"/>
  <c r="C4682" i="19"/>
  <c r="A4682" i="19" s="1"/>
  <c r="H4681" i="19"/>
  <c r="G4681" i="19"/>
  <c r="F4681" i="19"/>
  <c r="E4681" i="19"/>
  <c r="D4681" i="19"/>
  <c r="C4681" i="19"/>
  <c r="H4680" i="19"/>
  <c r="G4680" i="19"/>
  <c r="F4680" i="19"/>
  <c r="E4680" i="19"/>
  <c r="D4680" i="19"/>
  <c r="A4680" i="19" s="1"/>
  <c r="C4680" i="19"/>
  <c r="H4679" i="19"/>
  <c r="G4679" i="19"/>
  <c r="F4679" i="19"/>
  <c r="E4679" i="19"/>
  <c r="D4679" i="19"/>
  <c r="C4679" i="19"/>
  <c r="A4679" i="19" s="1"/>
  <c r="H4678" i="19"/>
  <c r="G4678" i="19"/>
  <c r="F4678" i="19"/>
  <c r="E4678" i="19"/>
  <c r="D4678" i="19"/>
  <c r="C4678" i="19"/>
  <c r="H4677" i="19"/>
  <c r="G4677" i="19"/>
  <c r="F4677" i="19"/>
  <c r="E4677" i="19"/>
  <c r="D4677" i="19"/>
  <c r="C4677" i="19"/>
  <c r="H4676" i="19"/>
  <c r="G4676" i="19"/>
  <c r="F4676" i="19"/>
  <c r="E4676" i="19"/>
  <c r="D4676" i="19"/>
  <c r="C4676" i="19"/>
  <c r="H4675" i="19"/>
  <c r="G4675" i="19"/>
  <c r="F4675" i="19"/>
  <c r="E4675" i="19"/>
  <c r="D4675" i="19"/>
  <c r="C4675" i="19"/>
  <c r="A4675" i="19"/>
  <c r="H4674" i="19"/>
  <c r="G4674" i="19"/>
  <c r="F4674" i="19"/>
  <c r="E4674" i="19"/>
  <c r="D4674" i="19"/>
  <c r="C4674" i="19"/>
  <c r="H4673" i="19"/>
  <c r="G4673" i="19"/>
  <c r="F4673" i="19"/>
  <c r="E4673" i="19"/>
  <c r="D4673" i="19"/>
  <c r="C4673" i="19"/>
  <c r="H4672" i="19"/>
  <c r="G4672" i="19"/>
  <c r="F4672" i="19"/>
  <c r="E4672" i="19"/>
  <c r="D4672" i="19"/>
  <c r="C4672" i="19"/>
  <c r="A4672" i="19" s="1"/>
  <c r="H4671" i="19"/>
  <c r="G4671" i="19"/>
  <c r="F4671" i="19"/>
  <c r="E4671" i="19"/>
  <c r="D4671" i="19"/>
  <c r="C4671" i="19"/>
  <c r="H4670" i="19"/>
  <c r="G4670" i="19"/>
  <c r="F4670" i="19"/>
  <c r="E4670" i="19"/>
  <c r="D4670" i="19"/>
  <c r="C4670" i="19"/>
  <c r="H4669" i="19"/>
  <c r="G4669" i="19"/>
  <c r="F4669" i="19"/>
  <c r="E4669" i="19"/>
  <c r="D4669" i="19"/>
  <c r="A4669" i="19" s="1"/>
  <c r="C4669" i="19"/>
  <c r="H4668" i="19"/>
  <c r="G4668" i="19"/>
  <c r="F4668" i="19"/>
  <c r="E4668" i="19"/>
  <c r="D4668" i="19"/>
  <c r="C4668" i="19"/>
  <c r="H4667" i="19"/>
  <c r="G4667" i="19"/>
  <c r="F4667" i="19"/>
  <c r="E4667" i="19"/>
  <c r="D4667" i="19"/>
  <c r="C4667" i="19"/>
  <c r="H4666" i="19"/>
  <c r="G4666" i="19"/>
  <c r="F4666" i="19"/>
  <c r="E4666" i="19"/>
  <c r="D4666" i="19"/>
  <c r="C4666" i="19"/>
  <c r="H4665" i="19"/>
  <c r="G4665" i="19"/>
  <c r="F4665" i="19"/>
  <c r="E4665" i="19"/>
  <c r="A4665" i="19" s="1"/>
  <c r="D4665" i="19"/>
  <c r="C4665" i="19"/>
  <c r="H4664" i="19"/>
  <c r="G4664" i="19"/>
  <c r="F4664" i="19"/>
  <c r="E4664" i="19"/>
  <c r="D4664" i="19"/>
  <c r="C4664" i="19"/>
  <c r="A4664" i="19" s="1"/>
  <c r="H4663" i="19"/>
  <c r="G4663" i="19"/>
  <c r="F4663" i="19"/>
  <c r="E4663" i="19"/>
  <c r="D4663" i="19"/>
  <c r="C4663" i="19"/>
  <c r="H4662" i="19"/>
  <c r="G4662" i="19"/>
  <c r="F4662" i="19"/>
  <c r="E4662" i="19"/>
  <c r="D4662" i="19"/>
  <c r="A4662" i="19" s="1"/>
  <c r="C4662" i="19"/>
  <c r="H4661" i="19"/>
  <c r="G4661" i="19"/>
  <c r="F4661" i="19"/>
  <c r="E4661" i="19"/>
  <c r="D4661" i="19"/>
  <c r="C4661" i="19"/>
  <c r="A4661" i="19" s="1"/>
  <c r="H4660" i="19"/>
  <c r="G4660" i="19"/>
  <c r="F4660" i="19"/>
  <c r="E4660" i="19"/>
  <c r="D4660" i="19"/>
  <c r="C4660" i="19"/>
  <c r="H4659" i="19"/>
  <c r="G4659" i="19"/>
  <c r="F4659" i="19"/>
  <c r="E4659" i="19"/>
  <c r="D4659" i="19"/>
  <c r="C4659" i="19"/>
  <c r="H4658" i="19"/>
  <c r="G4658" i="19"/>
  <c r="F4658" i="19"/>
  <c r="E4658" i="19"/>
  <c r="D4658" i="19"/>
  <c r="C4658" i="19"/>
  <c r="H4657" i="19"/>
  <c r="G4657" i="19"/>
  <c r="F4657" i="19"/>
  <c r="E4657" i="19"/>
  <c r="D4657" i="19"/>
  <c r="C4657" i="19"/>
  <c r="A4657" i="19"/>
  <c r="H4656" i="19"/>
  <c r="G4656" i="19"/>
  <c r="F4656" i="19"/>
  <c r="E4656" i="19"/>
  <c r="D4656" i="19"/>
  <c r="C4656" i="19"/>
  <c r="A4656" i="19" s="1"/>
  <c r="H4655" i="19"/>
  <c r="G4655" i="19"/>
  <c r="F4655" i="19"/>
  <c r="E4655" i="19"/>
  <c r="D4655" i="19"/>
  <c r="C4655" i="19"/>
  <c r="H4654" i="19"/>
  <c r="G4654" i="19"/>
  <c r="F4654" i="19"/>
  <c r="E4654" i="19"/>
  <c r="D4654" i="19"/>
  <c r="C4654" i="19"/>
  <c r="A4654" i="19" s="1"/>
  <c r="H4653" i="19"/>
  <c r="G4653" i="19"/>
  <c r="F4653" i="19"/>
  <c r="E4653" i="19"/>
  <c r="D4653" i="19"/>
  <c r="C4653" i="19"/>
  <c r="H4652" i="19"/>
  <c r="G4652" i="19"/>
  <c r="F4652" i="19"/>
  <c r="E4652" i="19"/>
  <c r="D4652" i="19"/>
  <c r="C4652" i="19"/>
  <c r="H4651" i="19"/>
  <c r="G4651" i="19"/>
  <c r="F4651" i="19"/>
  <c r="E4651" i="19"/>
  <c r="D4651" i="19"/>
  <c r="A4651" i="19" s="1"/>
  <c r="C4651" i="19"/>
  <c r="H4650" i="19"/>
  <c r="G4650" i="19"/>
  <c r="F4650" i="19"/>
  <c r="E4650" i="19"/>
  <c r="D4650" i="19"/>
  <c r="C4650" i="19"/>
  <c r="A4650" i="19" s="1"/>
  <c r="H4649" i="19"/>
  <c r="G4649" i="19"/>
  <c r="F4649" i="19"/>
  <c r="E4649" i="19"/>
  <c r="D4649" i="19"/>
  <c r="C4649" i="19"/>
  <c r="H4648" i="19"/>
  <c r="G4648" i="19"/>
  <c r="F4648" i="19"/>
  <c r="E4648" i="19"/>
  <c r="D4648" i="19"/>
  <c r="C4648" i="19"/>
  <c r="H4647" i="19"/>
  <c r="G4647" i="19"/>
  <c r="F4647" i="19"/>
  <c r="E4647" i="19"/>
  <c r="A4647" i="19" s="1"/>
  <c r="D4647" i="19"/>
  <c r="C4647" i="19"/>
  <c r="H4646" i="19"/>
  <c r="G4646" i="19"/>
  <c r="F4646" i="19"/>
  <c r="E4646" i="19"/>
  <c r="D4646" i="19"/>
  <c r="C4646" i="19"/>
  <c r="A4646" i="19" s="1"/>
  <c r="H4645" i="19"/>
  <c r="G4645" i="19"/>
  <c r="F4645" i="19"/>
  <c r="E4645" i="19"/>
  <c r="D4645" i="19"/>
  <c r="C4645" i="19"/>
  <c r="H4644" i="19"/>
  <c r="G4644" i="19"/>
  <c r="F4644" i="19"/>
  <c r="E4644" i="19"/>
  <c r="D4644" i="19"/>
  <c r="A4644" i="19" s="1"/>
  <c r="C4644" i="19"/>
  <c r="H4643" i="19"/>
  <c r="G4643" i="19"/>
  <c r="F4643" i="19"/>
  <c r="E4643" i="19"/>
  <c r="D4643" i="19"/>
  <c r="C4643" i="19"/>
  <c r="A4643" i="19" s="1"/>
  <c r="H4642" i="19"/>
  <c r="G4642" i="19"/>
  <c r="F4642" i="19"/>
  <c r="E4642" i="19"/>
  <c r="D4642" i="19"/>
  <c r="C4642" i="19"/>
  <c r="H4641" i="19"/>
  <c r="G4641" i="19"/>
  <c r="F4641" i="19"/>
  <c r="E4641" i="19"/>
  <c r="D4641" i="19"/>
  <c r="C4641" i="19"/>
  <c r="H4640" i="19"/>
  <c r="G4640" i="19"/>
  <c r="F4640" i="19"/>
  <c r="E4640" i="19"/>
  <c r="D4640" i="19"/>
  <c r="C4640" i="19"/>
  <c r="H4639" i="19"/>
  <c r="G4639" i="19"/>
  <c r="F4639" i="19"/>
  <c r="E4639" i="19"/>
  <c r="D4639" i="19"/>
  <c r="C4639" i="19"/>
  <c r="A4639" i="19"/>
  <c r="H4638" i="19"/>
  <c r="G4638" i="19"/>
  <c r="F4638" i="19"/>
  <c r="E4638" i="19"/>
  <c r="D4638" i="19"/>
  <c r="C4638" i="19"/>
  <c r="H4637" i="19"/>
  <c r="G4637" i="19"/>
  <c r="F4637" i="19"/>
  <c r="E4637" i="19"/>
  <c r="D4637" i="19"/>
  <c r="C4637" i="19"/>
  <c r="H4636" i="19"/>
  <c r="G4636" i="19"/>
  <c r="F4636" i="19"/>
  <c r="E4636" i="19"/>
  <c r="D4636" i="19"/>
  <c r="C4636" i="19"/>
  <c r="A4636" i="19" s="1"/>
  <c r="H4635" i="19"/>
  <c r="G4635" i="19"/>
  <c r="F4635" i="19"/>
  <c r="E4635" i="19"/>
  <c r="D4635" i="19"/>
  <c r="C4635" i="19"/>
  <c r="H4634" i="19"/>
  <c r="G4634" i="19"/>
  <c r="F4634" i="19"/>
  <c r="E4634" i="19"/>
  <c r="D4634" i="19"/>
  <c r="C4634" i="19"/>
  <c r="H4633" i="19"/>
  <c r="G4633" i="19"/>
  <c r="F4633" i="19"/>
  <c r="E4633" i="19"/>
  <c r="D4633" i="19"/>
  <c r="A4633" i="19" s="1"/>
  <c r="C4633" i="19"/>
  <c r="H4632" i="19"/>
  <c r="G4632" i="19"/>
  <c r="F4632" i="19"/>
  <c r="E4632" i="19"/>
  <c r="D4632" i="19"/>
  <c r="C4632" i="19"/>
  <c r="H4631" i="19"/>
  <c r="G4631" i="19"/>
  <c r="F4631" i="19"/>
  <c r="E4631" i="19"/>
  <c r="D4631" i="19"/>
  <c r="C4631" i="19"/>
  <c r="H4630" i="19"/>
  <c r="G4630" i="19"/>
  <c r="F4630" i="19"/>
  <c r="E4630" i="19"/>
  <c r="D4630" i="19"/>
  <c r="C4630" i="19"/>
  <c r="H4629" i="19"/>
  <c r="G4629" i="19"/>
  <c r="F4629" i="19"/>
  <c r="E4629" i="19"/>
  <c r="A4629" i="19" s="1"/>
  <c r="D4629" i="19"/>
  <c r="C4629" i="19"/>
  <c r="H4628" i="19"/>
  <c r="G4628" i="19"/>
  <c r="F4628" i="19"/>
  <c r="E4628" i="19"/>
  <c r="D4628" i="19"/>
  <c r="C4628" i="19"/>
  <c r="A4628" i="19" s="1"/>
  <c r="H4627" i="19"/>
  <c r="G4627" i="19"/>
  <c r="F4627" i="19"/>
  <c r="E4627" i="19"/>
  <c r="D4627" i="19"/>
  <c r="C4627" i="19"/>
  <c r="H4626" i="19"/>
  <c r="G4626" i="19"/>
  <c r="F4626" i="19"/>
  <c r="E4626" i="19"/>
  <c r="D4626" i="19"/>
  <c r="A4626" i="19" s="1"/>
  <c r="C4626" i="19"/>
  <c r="H4625" i="19"/>
  <c r="G4625" i="19"/>
  <c r="F4625" i="19"/>
  <c r="E4625" i="19"/>
  <c r="D4625" i="19"/>
  <c r="C4625" i="19"/>
  <c r="H4624" i="19"/>
  <c r="G4624" i="19"/>
  <c r="F4624" i="19"/>
  <c r="E4624" i="19"/>
  <c r="D4624" i="19"/>
  <c r="C4624" i="19"/>
  <c r="H4623" i="19"/>
  <c r="G4623" i="19"/>
  <c r="F4623" i="19"/>
  <c r="E4623" i="19"/>
  <c r="D4623" i="19"/>
  <c r="C4623" i="19"/>
  <c r="H4622" i="19"/>
  <c r="G4622" i="19"/>
  <c r="F4622" i="19"/>
  <c r="E4622" i="19"/>
  <c r="D4622" i="19"/>
  <c r="C4622" i="19"/>
  <c r="H4621" i="19"/>
  <c r="G4621" i="19"/>
  <c r="F4621" i="19"/>
  <c r="E4621" i="19"/>
  <c r="A4621" i="19" s="1"/>
  <c r="D4621" i="19"/>
  <c r="C4621" i="19"/>
  <c r="H4620" i="19"/>
  <c r="G4620" i="19"/>
  <c r="F4620" i="19"/>
  <c r="E4620" i="19"/>
  <c r="D4620" i="19"/>
  <c r="C4620" i="19"/>
  <c r="A4620" i="19" s="1"/>
  <c r="H4619" i="19"/>
  <c r="G4619" i="19"/>
  <c r="F4619" i="19"/>
  <c r="E4619" i="19"/>
  <c r="D4619" i="19"/>
  <c r="C4619" i="19"/>
  <c r="H4618" i="19"/>
  <c r="G4618" i="19"/>
  <c r="F4618" i="19"/>
  <c r="E4618" i="19"/>
  <c r="D4618" i="19"/>
  <c r="C4618" i="19"/>
  <c r="A4618" i="19" s="1"/>
  <c r="H4617" i="19"/>
  <c r="G4617" i="19"/>
  <c r="F4617" i="19"/>
  <c r="E4617" i="19"/>
  <c r="D4617" i="19"/>
  <c r="C4617" i="19"/>
  <c r="H4616" i="19"/>
  <c r="G4616" i="19"/>
  <c r="F4616" i="19"/>
  <c r="E4616" i="19"/>
  <c r="D4616" i="19"/>
  <c r="C4616" i="19"/>
  <c r="H4615" i="19"/>
  <c r="G4615" i="19"/>
  <c r="F4615" i="19"/>
  <c r="E4615" i="19"/>
  <c r="D4615" i="19"/>
  <c r="A4615" i="19" s="1"/>
  <c r="C4615" i="19"/>
  <c r="H4614" i="19"/>
  <c r="G4614" i="19"/>
  <c r="F4614" i="19"/>
  <c r="E4614" i="19"/>
  <c r="D4614" i="19"/>
  <c r="C4614" i="19"/>
  <c r="H4613" i="19"/>
  <c r="G4613" i="19"/>
  <c r="F4613" i="19"/>
  <c r="E4613" i="19"/>
  <c r="D4613" i="19"/>
  <c r="C4613" i="19"/>
  <c r="H4612" i="19"/>
  <c r="G4612" i="19"/>
  <c r="F4612" i="19"/>
  <c r="E4612" i="19"/>
  <c r="D4612" i="19"/>
  <c r="C4612" i="19"/>
  <c r="H4611" i="19"/>
  <c r="G4611" i="19"/>
  <c r="F4611" i="19"/>
  <c r="E4611" i="19"/>
  <c r="A4611" i="19" s="1"/>
  <c r="D4611" i="19"/>
  <c r="C4611" i="19"/>
  <c r="H4610" i="19"/>
  <c r="G4610" i="19"/>
  <c r="F4610" i="19"/>
  <c r="E4610" i="19"/>
  <c r="D4610" i="19"/>
  <c r="C4610" i="19"/>
  <c r="A4610" i="19" s="1"/>
  <c r="H4609" i="19"/>
  <c r="G4609" i="19"/>
  <c r="F4609" i="19"/>
  <c r="E4609" i="19"/>
  <c r="D4609" i="19"/>
  <c r="C4609" i="19"/>
  <c r="H4608" i="19"/>
  <c r="G4608" i="19"/>
  <c r="F4608" i="19"/>
  <c r="E4608" i="19"/>
  <c r="D4608" i="19"/>
  <c r="A4608" i="19" s="1"/>
  <c r="C4608" i="19"/>
  <c r="H4607" i="19"/>
  <c r="G4607" i="19"/>
  <c r="F4607" i="19"/>
  <c r="E4607" i="19"/>
  <c r="D4607" i="19"/>
  <c r="C4607" i="19"/>
  <c r="A4607" i="19" s="1"/>
  <c r="H4606" i="19"/>
  <c r="G4606" i="19"/>
  <c r="F4606" i="19"/>
  <c r="E4606" i="19"/>
  <c r="D4606" i="19"/>
  <c r="C4606" i="19"/>
  <c r="H4605" i="19"/>
  <c r="G4605" i="19"/>
  <c r="F4605" i="19"/>
  <c r="E4605" i="19"/>
  <c r="D4605" i="19"/>
  <c r="C4605" i="19"/>
  <c r="H4604" i="19"/>
  <c r="G4604" i="19"/>
  <c r="F4604" i="19"/>
  <c r="E4604" i="19"/>
  <c r="D4604" i="19"/>
  <c r="C4604" i="19"/>
  <c r="H4603" i="19"/>
  <c r="G4603" i="19"/>
  <c r="F4603" i="19"/>
  <c r="E4603" i="19"/>
  <c r="D4603" i="19"/>
  <c r="C4603" i="19"/>
  <c r="A4603" i="19"/>
  <c r="H4602" i="19"/>
  <c r="G4602" i="19"/>
  <c r="F4602" i="19"/>
  <c r="E4602" i="19"/>
  <c r="D4602" i="19"/>
  <c r="C4602" i="19"/>
  <c r="A4602" i="19" s="1"/>
  <c r="H4601" i="19"/>
  <c r="G4601" i="19"/>
  <c r="F4601" i="19"/>
  <c r="E4601" i="19"/>
  <c r="D4601" i="19"/>
  <c r="C4601" i="19"/>
  <c r="H4600" i="19"/>
  <c r="G4600" i="19"/>
  <c r="F4600" i="19"/>
  <c r="E4600" i="19"/>
  <c r="D4600" i="19"/>
  <c r="C4600" i="19"/>
  <c r="A4600" i="19" s="1"/>
  <c r="H4599" i="19"/>
  <c r="G4599" i="19"/>
  <c r="F4599" i="19"/>
  <c r="E4599" i="19"/>
  <c r="D4599" i="19"/>
  <c r="C4599" i="19"/>
  <c r="H4598" i="19"/>
  <c r="G4598" i="19"/>
  <c r="F4598" i="19"/>
  <c r="E4598" i="19"/>
  <c r="D4598" i="19"/>
  <c r="A4598" i="19" s="1"/>
  <c r="C4598" i="19"/>
  <c r="H4597" i="19"/>
  <c r="G4597" i="19"/>
  <c r="F4597" i="19"/>
  <c r="E4597" i="19"/>
  <c r="D4597" i="19"/>
  <c r="C4597" i="19"/>
  <c r="A4597" i="19" s="1"/>
  <c r="H4596" i="19"/>
  <c r="G4596" i="19"/>
  <c r="F4596" i="19"/>
  <c r="E4596" i="19"/>
  <c r="D4596" i="19"/>
  <c r="C4596" i="19"/>
  <c r="H4595" i="19"/>
  <c r="G4595" i="19"/>
  <c r="F4595" i="19"/>
  <c r="E4595" i="19"/>
  <c r="D4595" i="19"/>
  <c r="C4595" i="19"/>
  <c r="H4594" i="19"/>
  <c r="G4594" i="19"/>
  <c r="F4594" i="19"/>
  <c r="E4594" i="19"/>
  <c r="D4594" i="19"/>
  <c r="C4594" i="19"/>
  <c r="A4594" i="19"/>
  <c r="H4593" i="19"/>
  <c r="G4593" i="19"/>
  <c r="F4593" i="19"/>
  <c r="E4593" i="19"/>
  <c r="D4593" i="19"/>
  <c r="C4593" i="19"/>
  <c r="A4593" i="19" s="1"/>
  <c r="H4592" i="19"/>
  <c r="G4592" i="19"/>
  <c r="F4592" i="19"/>
  <c r="E4592" i="19"/>
  <c r="D4592" i="19"/>
  <c r="C4592" i="19"/>
  <c r="H4591" i="19"/>
  <c r="G4591" i="19"/>
  <c r="F4591" i="19"/>
  <c r="E4591" i="19"/>
  <c r="D4591" i="19"/>
  <c r="C4591" i="19"/>
  <c r="A4591" i="19" s="1"/>
  <c r="H4590" i="19"/>
  <c r="G4590" i="19"/>
  <c r="F4590" i="19"/>
  <c r="E4590" i="19"/>
  <c r="D4590" i="19"/>
  <c r="C4590" i="19"/>
  <c r="H4589" i="19"/>
  <c r="G4589" i="19"/>
  <c r="F4589" i="19"/>
  <c r="E4589" i="19"/>
  <c r="D4589" i="19"/>
  <c r="A4589" i="19" s="1"/>
  <c r="C4589" i="19"/>
  <c r="H4588" i="19"/>
  <c r="G4588" i="19"/>
  <c r="F4588" i="19"/>
  <c r="E4588" i="19"/>
  <c r="D4588" i="19"/>
  <c r="C4588" i="19"/>
  <c r="H4587" i="19"/>
  <c r="G4587" i="19"/>
  <c r="F4587" i="19"/>
  <c r="E4587" i="19"/>
  <c r="D4587" i="19"/>
  <c r="C4587" i="19"/>
  <c r="H4586" i="19"/>
  <c r="G4586" i="19"/>
  <c r="F4586" i="19"/>
  <c r="E4586" i="19"/>
  <c r="D4586" i="19"/>
  <c r="C4586" i="19"/>
  <c r="H4585" i="19"/>
  <c r="G4585" i="19"/>
  <c r="F4585" i="19"/>
  <c r="E4585" i="19"/>
  <c r="D4585" i="19"/>
  <c r="C4585" i="19"/>
  <c r="A4585" i="19"/>
  <c r="H4584" i="19"/>
  <c r="G4584" i="19"/>
  <c r="F4584" i="19"/>
  <c r="E4584" i="19"/>
  <c r="D4584" i="19"/>
  <c r="C4584" i="19"/>
  <c r="A4584" i="19" s="1"/>
  <c r="H4583" i="19"/>
  <c r="G4583" i="19"/>
  <c r="F4583" i="19"/>
  <c r="E4583" i="19"/>
  <c r="D4583" i="19"/>
  <c r="C4583" i="19"/>
  <c r="H4582" i="19"/>
  <c r="G4582" i="19"/>
  <c r="F4582" i="19"/>
  <c r="E4582" i="19"/>
  <c r="D4582" i="19"/>
  <c r="C4582" i="19"/>
  <c r="A4582" i="19" s="1"/>
  <c r="H4581" i="19"/>
  <c r="G4581" i="19"/>
  <c r="F4581" i="19"/>
  <c r="E4581" i="19"/>
  <c r="D4581" i="19"/>
  <c r="C4581" i="19"/>
  <c r="H4580" i="19"/>
  <c r="G4580" i="19"/>
  <c r="F4580" i="19"/>
  <c r="E4580" i="19"/>
  <c r="D4580" i="19"/>
  <c r="C4580" i="19"/>
  <c r="H4579" i="19"/>
  <c r="G4579" i="19"/>
  <c r="F4579" i="19"/>
  <c r="E4579" i="19"/>
  <c r="D4579" i="19"/>
  <c r="C4579" i="19"/>
  <c r="A4579" i="19" s="1"/>
  <c r="H4578" i="19"/>
  <c r="G4578" i="19"/>
  <c r="F4578" i="19"/>
  <c r="E4578" i="19"/>
  <c r="D4578" i="19"/>
  <c r="C4578" i="19"/>
  <c r="H4577" i="19"/>
  <c r="G4577" i="19"/>
  <c r="F4577" i="19"/>
  <c r="E4577" i="19"/>
  <c r="A4577" i="19" s="1"/>
  <c r="D4577" i="19"/>
  <c r="C4577" i="19"/>
  <c r="H4576" i="19"/>
  <c r="G4576" i="19"/>
  <c r="F4576" i="19"/>
  <c r="E4576" i="19"/>
  <c r="A4576" i="19" s="1"/>
  <c r="D4576" i="19"/>
  <c r="C4576" i="19"/>
  <c r="H4575" i="19"/>
  <c r="G4575" i="19"/>
  <c r="F4575" i="19"/>
  <c r="E4575" i="19"/>
  <c r="D4575" i="19"/>
  <c r="C4575" i="19"/>
  <c r="A4575" i="19" s="1"/>
  <c r="H4574" i="19"/>
  <c r="G4574" i="19"/>
  <c r="F4574" i="19"/>
  <c r="E4574" i="19"/>
  <c r="D4574" i="19"/>
  <c r="C4574" i="19"/>
  <c r="H4573" i="19"/>
  <c r="G4573" i="19"/>
  <c r="F4573" i="19"/>
  <c r="E4573" i="19"/>
  <c r="D4573" i="19"/>
  <c r="C4573" i="19"/>
  <c r="A4573" i="19" s="1"/>
  <c r="H4572" i="19"/>
  <c r="G4572" i="19"/>
  <c r="F4572" i="19"/>
  <c r="E4572" i="19"/>
  <c r="D4572" i="19"/>
  <c r="C4572" i="19"/>
  <c r="H4571" i="19"/>
  <c r="G4571" i="19"/>
  <c r="F4571" i="19"/>
  <c r="E4571" i="19"/>
  <c r="D4571" i="19"/>
  <c r="C4571" i="19"/>
  <c r="H4570" i="19"/>
  <c r="G4570" i="19"/>
  <c r="F4570" i="19"/>
  <c r="E4570" i="19"/>
  <c r="D4570" i="19"/>
  <c r="C4570" i="19"/>
  <c r="H4569" i="19"/>
  <c r="G4569" i="19"/>
  <c r="F4569" i="19"/>
  <c r="E4569" i="19"/>
  <c r="D4569" i="19"/>
  <c r="C4569" i="19"/>
  <c r="H4568" i="19"/>
  <c r="G4568" i="19"/>
  <c r="F4568" i="19"/>
  <c r="E4568" i="19"/>
  <c r="A4568" i="19" s="1"/>
  <c r="D4568" i="19"/>
  <c r="C4568" i="19"/>
  <c r="H4567" i="19"/>
  <c r="G4567" i="19"/>
  <c r="F4567" i="19"/>
  <c r="E4567" i="19"/>
  <c r="A4567" i="19" s="1"/>
  <c r="D4567" i="19"/>
  <c r="C4567" i="19"/>
  <c r="H4566" i="19"/>
  <c r="G4566" i="19"/>
  <c r="F4566" i="19"/>
  <c r="E4566" i="19"/>
  <c r="D4566" i="19"/>
  <c r="C4566" i="19"/>
  <c r="A4566" i="19" s="1"/>
  <c r="H4565" i="19"/>
  <c r="G4565" i="19"/>
  <c r="F4565" i="19"/>
  <c r="E4565" i="19"/>
  <c r="D4565" i="19"/>
  <c r="C4565" i="19"/>
  <c r="H4564" i="19"/>
  <c r="G4564" i="19"/>
  <c r="F4564" i="19"/>
  <c r="E4564" i="19"/>
  <c r="D4564" i="19"/>
  <c r="C4564" i="19"/>
  <c r="A4564" i="19" s="1"/>
  <c r="H4563" i="19"/>
  <c r="G4563" i="19"/>
  <c r="F4563" i="19"/>
  <c r="E4563" i="19"/>
  <c r="D4563" i="19"/>
  <c r="C4563" i="19"/>
  <c r="H4562" i="19"/>
  <c r="G4562" i="19"/>
  <c r="F4562" i="19"/>
  <c r="E4562" i="19"/>
  <c r="D4562" i="19"/>
  <c r="C4562" i="19"/>
  <c r="H4561" i="19"/>
  <c r="G4561" i="19"/>
  <c r="F4561" i="19"/>
  <c r="E4561" i="19"/>
  <c r="D4561" i="19"/>
  <c r="C4561" i="19"/>
  <c r="H4560" i="19"/>
  <c r="G4560" i="19"/>
  <c r="F4560" i="19"/>
  <c r="E4560" i="19"/>
  <c r="D4560" i="19"/>
  <c r="C4560" i="19"/>
  <c r="H4559" i="19"/>
  <c r="G4559" i="19"/>
  <c r="F4559" i="19"/>
  <c r="E4559" i="19"/>
  <c r="A4559" i="19" s="1"/>
  <c r="D4559" i="19"/>
  <c r="C4559" i="19"/>
  <c r="H4558" i="19"/>
  <c r="G4558" i="19"/>
  <c r="F4558" i="19"/>
  <c r="E4558" i="19"/>
  <c r="A4558" i="19" s="1"/>
  <c r="D4558" i="19"/>
  <c r="C4558" i="19"/>
  <c r="H4557" i="19"/>
  <c r="G4557" i="19"/>
  <c r="F4557" i="19"/>
  <c r="E4557" i="19"/>
  <c r="D4557" i="19"/>
  <c r="C4557" i="19"/>
  <c r="A4557" i="19" s="1"/>
  <c r="H4556" i="19"/>
  <c r="G4556" i="19"/>
  <c r="F4556" i="19"/>
  <c r="E4556" i="19"/>
  <c r="D4556" i="19"/>
  <c r="C4556" i="19"/>
  <c r="H4555" i="19"/>
  <c r="G4555" i="19"/>
  <c r="F4555" i="19"/>
  <c r="E4555" i="19"/>
  <c r="D4555" i="19"/>
  <c r="C4555" i="19"/>
  <c r="A4555" i="19" s="1"/>
  <c r="H4554" i="19"/>
  <c r="G4554" i="19"/>
  <c r="F4554" i="19"/>
  <c r="E4554" i="19"/>
  <c r="D4554" i="19"/>
  <c r="C4554" i="19"/>
  <c r="H4553" i="19"/>
  <c r="G4553" i="19"/>
  <c r="F4553" i="19"/>
  <c r="E4553" i="19"/>
  <c r="D4553" i="19"/>
  <c r="C4553" i="19"/>
  <c r="H4552" i="19"/>
  <c r="G4552" i="19"/>
  <c r="F4552" i="19"/>
  <c r="E4552" i="19"/>
  <c r="D4552" i="19"/>
  <c r="C4552" i="19"/>
  <c r="A4552" i="19" s="1"/>
  <c r="H4551" i="19"/>
  <c r="G4551" i="19"/>
  <c r="F4551" i="19"/>
  <c r="E4551" i="19"/>
  <c r="D4551" i="19"/>
  <c r="C4551" i="19"/>
  <c r="H4550" i="19"/>
  <c r="G4550" i="19"/>
  <c r="F4550" i="19"/>
  <c r="E4550" i="19"/>
  <c r="A4550" i="19" s="1"/>
  <c r="D4550" i="19"/>
  <c r="C4550" i="19"/>
  <c r="H4549" i="19"/>
  <c r="G4549" i="19"/>
  <c r="F4549" i="19"/>
  <c r="E4549" i="19"/>
  <c r="D4549" i="19"/>
  <c r="C4549" i="19"/>
  <c r="A4549" i="19"/>
  <c r="H4548" i="19"/>
  <c r="G4548" i="19"/>
  <c r="F4548" i="19"/>
  <c r="E4548" i="19"/>
  <c r="D4548" i="19"/>
  <c r="C4548" i="19"/>
  <c r="A4548" i="19" s="1"/>
  <c r="H4547" i="19"/>
  <c r="G4547" i="19"/>
  <c r="F4547" i="19"/>
  <c r="E4547" i="19"/>
  <c r="D4547" i="19"/>
  <c r="C4547" i="19"/>
  <c r="H4546" i="19"/>
  <c r="G4546" i="19"/>
  <c r="F4546" i="19"/>
  <c r="E4546" i="19"/>
  <c r="D4546" i="19"/>
  <c r="C4546" i="19"/>
  <c r="A4546" i="19" s="1"/>
  <c r="H4545" i="19"/>
  <c r="G4545" i="19"/>
  <c r="F4545" i="19"/>
  <c r="E4545" i="19"/>
  <c r="D4545" i="19"/>
  <c r="C4545" i="19"/>
  <c r="H4544" i="19"/>
  <c r="G4544" i="19"/>
  <c r="F4544" i="19"/>
  <c r="E4544" i="19"/>
  <c r="D4544" i="19"/>
  <c r="C4544" i="19"/>
  <c r="H4543" i="19"/>
  <c r="G4543" i="19"/>
  <c r="F4543" i="19"/>
  <c r="E4543" i="19"/>
  <c r="D4543" i="19"/>
  <c r="C4543" i="19"/>
  <c r="A4543" i="19" s="1"/>
  <c r="H4542" i="19"/>
  <c r="G4542" i="19"/>
  <c r="F4542" i="19"/>
  <c r="E4542" i="19"/>
  <c r="D4542" i="19"/>
  <c r="C4542" i="19"/>
  <c r="H4541" i="19"/>
  <c r="G4541" i="19"/>
  <c r="F4541" i="19"/>
  <c r="E4541" i="19"/>
  <c r="A4541" i="19" s="1"/>
  <c r="D4541" i="19"/>
  <c r="C4541" i="19"/>
  <c r="H4540" i="19"/>
  <c r="G4540" i="19"/>
  <c r="F4540" i="19"/>
  <c r="E4540" i="19"/>
  <c r="D4540" i="19"/>
  <c r="C4540" i="19"/>
  <c r="A4540" i="19"/>
  <c r="H4539" i="19"/>
  <c r="G4539" i="19"/>
  <c r="F4539" i="19"/>
  <c r="E4539" i="19"/>
  <c r="D4539" i="19"/>
  <c r="C4539" i="19"/>
  <c r="A4539" i="19" s="1"/>
  <c r="H4538" i="19"/>
  <c r="G4538" i="19"/>
  <c r="F4538" i="19"/>
  <c r="E4538" i="19"/>
  <c r="D4538" i="19"/>
  <c r="C4538" i="19"/>
  <c r="H4537" i="19"/>
  <c r="G4537" i="19"/>
  <c r="F4537" i="19"/>
  <c r="E4537" i="19"/>
  <c r="D4537" i="19"/>
  <c r="C4537" i="19"/>
  <c r="A4537" i="19"/>
  <c r="H4536" i="19"/>
  <c r="G4536" i="19"/>
  <c r="F4536" i="19"/>
  <c r="E4536" i="19"/>
  <c r="D4536" i="19"/>
  <c r="C4536" i="19"/>
  <c r="A4536" i="19" s="1"/>
  <c r="H4535" i="19"/>
  <c r="G4535" i="19"/>
  <c r="F4535" i="19"/>
  <c r="E4535" i="19"/>
  <c r="D4535" i="19"/>
  <c r="C4535" i="19"/>
  <c r="H4534" i="19"/>
  <c r="G4534" i="19"/>
  <c r="F4534" i="19"/>
  <c r="E4534" i="19"/>
  <c r="D4534" i="19"/>
  <c r="C4534" i="19"/>
  <c r="A4534" i="19" s="1"/>
  <c r="H4533" i="19"/>
  <c r="G4533" i="19"/>
  <c r="F4533" i="19"/>
  <c r="E4533" i="19"/>
  <c r="D4533" i="19"/>
  <c r="C4533" i="19"/>
  <c r="H4532" i="19"/>
  <c r="G4532" i="19"/>
  <c r="F4532" i="19"/>
  <c r="E4532" i="19"/>
  <c r="A4532" i="19" s="1"/>
  <c r="D4532" i="19"/>
  <c r="C4532" i="19"/>
  <c r="H4531" i="19"/>
  <c r="G4531" i="19"/>
  <c r="F4531" i="19"/>
  <c r="E4531" i="19"/>
  <c r="A4531" i="19" s="1"/>
  <c r="D4531" i="19"/>
  <c r="C4531" i="19"/>
  <c r="H4530" i="19"/>
  <c r="G4530" i="19"/>
  <c r="F4530" i="19"/>
  <c r="E4530" i="19"/>
  <c r="D4530" i="19"/>
  <c r="C4530" i="19"/>
  <c r="A4530" i="19" s="1"/>
  <c r="H4529" i="19"/>
  <c r="G4529" i="19"/>
  <c r="F4529" i="19"/>
  <c r="E4529" i="19"/>
  <c r="D4529" i="19"/>
  <c r="C4529" i="19"/>
  <c r="H4528" i="19"/>
  <c r="G4528" i="19"/>
  <c r="F4528" i="19"/>
  <c r="E4528" i="19"/>
  <c r="D4528" i="19"/>
  <c r="C4528" i="19"/>
  <c r="A4528" i="19" s="1"/>
  <c r="H4527" i="19"/>
  <c r="G4527" i="19"/>
  <c r="F4527" i="19"/>
  <c r="E4527" i="19"/>
  <c r="D4527" i="19"/>
  <c r="C4527" i="19"/>
  <c r="H4526" i="19"/>
  <c r="G4526" i="19"/>
  <c r="F4526" i="19"/>
  <c r="E4526" i="19"/>
  <c r="D4526" i="19"/>
  <c r="C4526" i="19"/>
  <c r="H4525" i="19"/>
  <c r="G4525" i="19"/>
  <c r="F4525" i="19"/>
  <c r="E4525" i="19"/>
  <c r="D4525" i="19"/>
  <c r="C4525" i="19"/>
  <c r="H4524" i="19"/>
  <c r="G4524" i="19"/>
  <c r="F4524" i="19"/>
  <c r="E4524" i="19"/>
  <c r="D4524" i="19"/>
  <c r="C4524" i="19"/>
  <c r="H4523" i="19"/>
  <c r="G4523" i="19"/>
  <c r="F4523" i="19"/>
  <c r="E4523" i="19"/>
  <c r="A4523" i="19" s="1"/>
  <c r="D4523" i="19"/>
  <c r="C4523" i="19"/>
  <c r="H4522" i="19"/>
  <c r="G4522" i="19"/>
  <c r="F4522" i="19"/>
  <c r="E4522" i="19"/>
  <c r="A4522" i="19" s="1"/>
  <c r="D4522" i="19"/>
  <c r="C4522" i="19"/>
  <c r="H4521" i="19"/>
  <c r="G4521" i="19"/>
  <c r="F4521" i="19"/>
  <c r="E4521" i="19"/>
  <c r="D4521" i="19"/>
  <c r="C4521" i="19"/>
  <c r="A4521" i="19" s="1"/>
  <c r="H4520" i="19"/>
  <c r="G4520" i="19"/>
  <c r="F4520" i="19"/>
  <c r="E4520" i="19"/>
  <c r="D4520" i="19"/>
  <c r="C4520" i="19"/>
  <c r="H4519" i="19"/>
  <c r="G4519" i="19"/>
  <c r="F4519" i="19"/>
  <c r="E4519" i="19"/>
  <c r="D4519" i="19"/>
  <c r="C4519" i="19"/>
  <c r="A4519" i="19"/>
  <c r="H4518" i="19"/>
  <c r="G4518" i="19"/>
  <c r="F4518" i="19"/>
  <c r="E4518" i="19"/>
  <c r="D4518" i="19"/>
  <c r="C4518" i="19"/>
  <c r="A4518" i="19" s="1"/>
  <c r="H4517" i="19"/>
  <c r="G4517" i="19"/>
  <c r="F4517" i="19"/>
  <c r="E4517" i="19"/>
  <c r="D4517" i="19"/>
  <c r="C4517" i="19"/>
  <c r="H4516" i="19"/>
  <c r="G4516" i="19"/>
  <c r="F4516" i="19"/>
  <c r="E4516" i="19"/>
  <c r="D4516" i="19"/>
  <c r="C4516" i="19"/>
  <c r="A4516" i="19" s="1"/>
  <c r="H4515" i="19"/>
  <c r="G4515" i="19"/>
  <c r="F4515" i="19"/>
  <c r="E4515" i="19"/>
  <c r="D4515" i="19"/>
  <c r="C4515" i="19"/>
  <c r="H4514" i="19"/>
  <c r="G4514" i="19"/>
  <c r="F4514" i="19"/>
  <c r="E4514" i="19"/>
  <c r="D4514" i="19"/>
  <c r="C4514" i="19"/>
  <c r="H4513" i="19"/>
  <c r="G4513" i="19"/>
  <c r="F4513" i="19"/>
  <c r="E4513" i="19"/>
  <c r="D4513" i="19"/>
  <c r="A4513" i="19" s="1"/>
  <c r="C4513" i="19"/>
  <c r="H4512" i="19"/>
  <c r="G4512" i="19"/>
  <c r="F4512" i="19"/>
  <c r="E4512" i="19"/>
  <c r="D4512" i="19"/>
  <c r="C4512" i="19"/>
  <c r="H4511" i="19"/>
  <c r="G4511" i="19"/>
  <c r="F4511" i="19"/>
  <c r="E4511" i="19"/>
  <c r="A4511" i="19" s="1"/>
  <c r="D4511" i="19"/>
  <c r="C4511" i="19"/>
  <c r="H4510" i="19"/>
  <c r="G4510" i="19"/>
  <c r="F4510" i="19"/>
  <c r="E4510" i="19"/>
  <c r="D4510" i="19"/>
  <c r="C4510" i="19"/>
  <c r="A4510" i="19"/>
  <c r="H4509" i="19"/>
  <c r="G4509" i="19"/>
  <c r="F4509" i="19"/>
  <c r="E4509" i="19"/>
  <c r="D4509" i="19"/>
  <c r="C4509" i="19"/>
  <c r="H4508" i="19"/>
  <c r="G4508" i="19"/>
  <c r="F4508" i="19"/>
  <c r="E4508" i="19"/>
  <c r="D4508" i="19"/>
  <c r="C4508" i="19"/>
  <c r="H4507" i="19"/>
  <c r="G4507" i="19"/>
  <c r="F4507" i="19"/>
  <c r="E4507" i="19"/>
  <c r="D4507" i="19"/>
  <c r="C4507" i="19"/>
  <c r="A4507" i="19" s="1"/>
  <c r="H4506" i="19"/>
  <c r="G4506" i="19"/>
  <c r="F4506" i="19"/>
  <c r="E4506" i="19"/>
  <c r="D4506" i="19"/>
  <c r="C4506" i="19"/>
  <c r="H4505" i="19"/>
  <c r="G4505" i="19"/>
  <c r="F4505" i="19"/>
  <c r="E4505" i="19"/>
  <c r="A4505" i="19" s="1"/>
  <c r="D4505" i="19"/>
  <c r="C4505" i="19"/>
  <c r="H4504" i="19"/>
  <c r="G4504" i="19"/>
  <c r="F4504" i="19"/>
  <c r="E4504" i="19"/>
  <c r="A4504" i="19" s="1"/>
  <c r="D4504" i="19"/>
  <c r="C4504" i="19"/>
  <c r="H4503" i="19"/>
  <c r="G4503" i="19"/>
  <c r="F4503" i="19"/>
  <c r="E4503" i="19"/>
  <c r="D4503" i="19"/>
  <c r="C4503" i="19"/>
  <c r="A4503" i="19" s="1"/>
  <c r="H4502" i="19"/>
  <c r="G4502" i="19"/>
  <c r="F4502" i="19"/>
  <c r="E4502" i="19"/>
  <c r="D4502" i="19"/>
  <c r="C4502" i="19"/>
  <c r="H4501" i="19"/>
  <c r="G4501" i="19"/>
  <c r="F4501" i="19"/>
  <c r="E4501" i="19"/>
  <c r="D4501" i="19"/>
  <c r="C4501" i="19"/>
  <c r="A4501" i="19" s="1"/>
  <c r="H4500" i="19"/>
  <c r="G4500" i="19"/>
  <c r="F4500" i="19"/>
  <c r="E4500" i="19"/>
  <c r="D4500" i="19"/>
  <c r="C4500" i="19"/>
  <c r="H4499" i="19"/>
  <c r="G4499" i="19"/>
  <c r="F4499" i="19"/>
  <c r="E4499" i="19"/>
  <c r="D4499" i="19"/>
  <c r="C4499" i="19"/>
  <c r="H4498" i="19"/>
  <c r="G4498" i="19"/>
  <c r="F4498" i="19"/>
  <c r="E4498" i="19"/>
  <c r="D4498" i="19"/>
  <c r="C4498" i="19"/>
  <c r="H4497" i="19"/>
  <c r="G4497" i="19"/>
  <c r="F4497" i="19"/>
  <c r="E4497" i="19"/>
  <c r="D4497" i="19"/>
  <c r="C4497" i="19"/>
  <c r="H4496" i="19"/>
  <c r="G4496" i="19"/>
  <c r="F4496" i="19"/>
  <c r="E4496" i="19"/>
  <c r="A4496" i="19" s="1"/>
  <c r="D4496" i="19"/>
  <c r="C4496" i="19"/>
  <c r="H4495" i="19"/>
  <c r="G4495" i="19"/>
  <c r="F4495" i="19"/>
  <c r="E4495" i="19"/>
  <c r="A4495" i="19" s="1"/>
  <c r="D4495" i="19"/>
  <c r="C4495" i="19"/>
  <c r="H4494" i="19"/>
  <c r="G4494" i="19"/>
  <c r="F4494" i="19"/>
  <c r="E4494" i="19"/>
  <c r="D4494" i="19"/>
  <c r="C4494" i="19"/>
  <c r="A4494" i="19" s="1"/>
  <c r="H4493" i="19"/>
  <c r="G4493" i="19"/>
  <c r="F4493" i="19"/>
  <c r="E4493" i="19"/>
  <c r="D4493" i="19"/>
  <c r="C4493" i="19"/>
  <c r="A4493" i="19"/>
  <c r="H4492" i="19"/>
  <c r="G4492" i="19"/>
  <c r="F4492" i="19"/>
  <c r="E4492" i="19"/>
  <c r="D4492" i="19"/>
  <c r="C4492" i="19"/>
  <c r="A4492" i="19" s="1"/>
  <c r="H4491" i="19"/>
  <c r="G4491" i="19"/>
  <c r="F4491" i="19"/>
  <c r="E4491" i="19"/>
  <c r="D4491" i="19"/>
  <c r="C4491" i="19"/>
  <c r="H4490" i="19"/>
  <c r="G4490" i="19"/>
  <c r="F4490" i="19"/>
  <c r="E4490" i="19"/>
  <c r="D4490" i="19"/>
  <c r="C4490" i="19"/>
  <c r="A4490" i="19" s="1"/>
  <c r="H4489" i="19"/>
  <c r="G4489" i="19"/>
  <c r="F4489" i="19"/>
  <c r="E4489" i="19"/>
  <c r="D4489" i="19"/>
  <c r="A4489" i="19" s="1"/>
  <c r="C4489" i="19"/>
  <c r="H4488" i="19"/>
  <c r="G4488" i="19"/>
  <c r="F4488" i="19"/>
  <c r="E4488" i="19"/>
  <c r="D4488" i="19"/>
  <c r="C4488" i="19"/>
  <c r="H4487" i="19"/>
  <c r="G4487" i="19"/>
  <c r="F4487" i="19"/>
  <c r="E4487" i="19"/>
  <c r="D4487" i="19"/>
  <c r="C4487" i="19"/>
  <c r="A4487" i="19"/>
  <c r="H4486" i="19"/>
  <c r="G4486" i="19"/>
  <c r="F4486" i="19"/>
  <c r="E4486" i="19"/>
  <c r="D4486" i="19"/>
  <c r="C4486" i="19"/>
  <c r="A4486" i="19" s="1"/>
  <c r="H4485" i="19"/>
  <c r="G4485" i="19"/>
  <c r="F4485" i="19"/>
  <c r="E4485" i="19"/>
  <c r="D4485" i="19"/>
  <c r="C4485" i="19"/>
  <c r="H4484" i="19"/>
  <c r="G4484" i="19"/>
  <c r="F4484" i="19"/>
  <c r="E4484" i="19"/>
  <c r="D4484" i="19"/>
  <c r="C4484" i="19"/>
  <c r="A4484" i="19" s="1"/>
  <c r="H4483" i="19"/>
  <c r="G4483" i="19"/>
  <c r="F4483" i="19"/>
  <c r="E4483" i="19"/>
  <c r="A4483" i="19" s="1"/>
  <c r="D4483" i="19"/>
  <c r="C4483" i="19"/>
  <c r="H4482" i="19"/>
  <c r="G4482" i="19"/>
  <c r="F4482" i="19"/>
  <c r="E4482" i="19"/>
  <c r="D4482" i="19"/>
  <c r="C4482" i="19"/>
  <c r="H4481" i="19"/>
  <c r="G4481" i="19"/>
  <c r="F4481" i="19"/>
  <c r="E4481" i="19"/>
  <c r="D4481" i="19"/>
  <c r="C4481" i="19"/>
  <c r="A4481" i="19" s="1"/>
  <c r="H4480" i="19"/>
  <c r="G4480" i="19"/>
  <c r="F4480" i="19"/>
  <c r="E4480" i="19"/>
  <c r="D4480" i="19"/>
  <c r="C4480" i="19"/>
  <c r="H4479" i="19"/>
  <c r="G4479" i="19"/>
  <c r="F4479" i="19"/>
  <c r="E4479" i="19"/>
  <c r="D4479" i="19"/>
  <c r="A4479" i="19" s="1"/>
  <c r="C4479" i="19"/>
  <c r="H4478" i="19"/>
  <c r="G4478" i="19"/>
  <c r="F4478" i="19"/>
  <c r="E4478" i="19"/>
  <c r="D4478" i="19"/>
  <c r="C4478" i="19"/>
  <c r="A4478" i="19"/>
  <c r="H4477" i="19"/>
  <c r="G4477" i="19"/>
  <c r="F4477" i="19"/>
  <c r="E4477" i="19"/>
  <c r="D4477" i="19"/>
  <c r="C4477" i="19"/>
  <c r="A4477" i="19"/>
  <c r="H4476" i="19"/>
  <c r="G4476" i="19"/>
  <c r="F4476" i="19"/>
  <c r="E4476" i="19"/>
  <c r="D4476" i="19"/>
  <c r="C4476" i="19"/>
  <c r="H4475" i="19"/>
  <c r="G4475" i="19"/>
  <c r="F4475" i="19"/>
  <c r="E4475" i="19"/>
  <c r="D4475" i="19"/>
  <c r="C4475" i="19"/>
  <c r="A4475" i="19" s="1"/>
  <c r="H4474" i="19"/>
  <c r="G4474" i="19"/>
  <c r="F4474" i="19"/>
  <c r="E4474" i="19"/>
  <c r="D4474" i="19"/>
  <c r="C4474" i="19"/>
  <c r="H4473" i="19"/>
  <c r="G4473" i="19"/>
  <c r="F4473" i="19"/>
  <c r="E4473" i="19"/>
  <c r="D4473" i="19"/>
  <c r="A4473" i="19" s="1"/>
  <c r="C4473" i="19"/>
  <c r="H4472" i="19"/>
  <c r="G4472" i="19"/>
  <c r="F4472" i="19"/>
  <c r="E4472" i="19"/>
  <c r="D4472" i="19"/>
  <c r="C4472" i="19"/>
  <c r="H4471" i="19"/>
  <c r="G4471" i="19"/>
  <c r="F4471" i="19"/>
  <c r="E4471" i="19"/>
  <c r="D4471" i="19"/>
  <c r="C4471" i="19"/>
  <c r="A4471" i="19"/>
  <c r="H4470" i="19"/>
  <c r="G4470" i="19"/>
  <c r="F4470" i="19"/>
  <c r="E4470" i="19"/>
  <c r="D4470" i="19"/>
  <c r="C4470" i="19"/>
  <c r="H4469" i="19"/>
  <c r="G4469" i="19"/>
  <c r="F4469" i="19"/>
  <c r="E4469" i="19"/>
  <c r="D4469" i="19"/>
  <c r="C4469" i="19"/>
  <c r="A4469" i="19" s="1"/>
  <c r="H4468" i="19"/>
  <c r="G4468" i="19"/>
  <c r="F4468" i="19"/>
  <c r="E4468" i="19"/>
  <c r="D4468" i="19"/>
  <c r="C4468" i="19"/>
  <c r="H4467" i="19"/>
  <c r="G4467" i="19"/>
  <c r="F4467" i="19"/>
  <c r="E4467" i="19"/>
  <c r="D4467" i="19"/>
  <c r="A4467" i="19" s="1"/>
  <c r="C4467" i="19"/>
  <c r="H4466" i="19"/>
  <c r="G4466" i="19"/>
  <c r="F4466" i="19"/>
  <c r="E4466" i="19"/>
  <c r="D4466" i="19"/>
  <c r="C4466" i="19"/>
  <c r="A4466" i="19" s="1"/>
  <c r="H4465" i="19"/>
  <c r="G4465" i="19"/>
  <c r="F4465" i="19"/>
  <c r="E4465" i="19"/>
  <c r="A4465" i="19" s="1"/>
  <c r="D4465" i="19"/>
  <c r="C4465" i="19"/>
  <c r="H4464" i="19"/>
  <c r="G4464" i="19"/>
  <c r="F4464" i="19"/>
  <c r="E4464" i="19"/>
  <c r="D4464" i="19"/>
  <c r="C4464" i="19"/>
  <c r="H4463" i="19"/>
  <c r="G4463" i="19"/>
  <c r="F4463" i="19"/>
  <c r="E4463" i="19"/>
  <c r="D4463" i="19"/>
  <c r="C4463" i="19"/>
  <c r="A4463" i="19"/>
  <c r="H4462" i="19"/>
  <c r="G4462" i="19"/>
  <c r="F4462" i="19"/>
  <c r="E4462" i="19"/>
  <c r="D4462" i="19"/>
  <c r="C4462" i="19"/>
  <c r="A4462" i="19" s="1"/>
  <c r="H4461" i="19"/>
  <c r="G4461" i="19"/>
  <c r="F4461" i="19"/>
  <c r="E4461" i="19"/>
  <c r="D4461" i="19"/>
  <c r="C4461" i="19"/>
  <c r="H4460" i="19"/>
  <c r="G4460" i="19"/>
  <c r="F4460" i="19"/>
  <c r="E4460" i="19"/>
  <c r="D4460" i="19"/>
  <c r="C4460" i="19"/>
  <c r="A4460" i="19" s="1"/>
  <c r="H4459" i="19"/>
  <c r="G4459" i="19"/>
  <c r="F4459" i="19"/>
  <c r="E4459" i="19"/>
  <c r="D4459" i="19"/>
  <c r="A4459" i="19" s="1"/>
  <c r="C4459" i="19"/>
  <c r="H4458" i="19"/>
  <c r="G4458" i="19"/>
  <c r="F4458" i="19"/>
  <c r="E4458" i="19"/>
  <c r="D4458" i="19"/>
  <c r="C4458" i="19"/>
  <c r="H4457" i="19"/>
  <c r="G4457" i="19"/>
  <c r="F4457" i="19"/>
  <c r="E4457" i="19"/>
  <c r="D4457" i="19"/>
  <c r="C4457" i="19"/>
  <c r="A4457" i="19"/>
  <c r="H4456" i="19"/>
  <c r="G4456" i="19"/>
  <c r="F4456" i="19"/>
  <c r="E4456" i="19"/>
  <c r="D4456" i="19"/>
  <c r="C4456" i="19"/>
  <c r="A4456" i="19" s="1"/>
  <c r="H4455" i="19"/>
  <c r="G4455" i="19"/>
  <c r="F4455" i="19"/>
  <c r="E4455" i="19"/>
  <c r="D4455" i="19"/>
  <c r="C4455" i="19"/>
  <c r="H4454" i="19"/>
  <c r="G4454" i="19"/>
  <c r="F4454" i="19"/>
  <c r="E4454" i="19"/>
  <c r="D4454" i="19"/>
  <c r="C4454" i="19"/>
  <c r="A4454" i="19" s="1"/>
  <c r="H4453" i="19"/>
  <c r="G4453" i="19"/>
  <c r="F4453" i="19"/>
  <c r="E4453" i="19"/>
  <c r="D4453" i="19"/>
  <c r="C4453" i="19"/>
  <c r="A4453" i="19" s="1"/>
  <c r="H4452" i="19"/>
  <c r="G4452" i="19"/>
  <c r="F4452" i="19"/>
  <c r="E4452" i="19"/>
  <c r="D4452" i="19"/>
  <c r="C4452" i="19"/>
  <c r="H4451" i="19"/>
  <c r="G4451" i="19"/>
  <c r="F4451" i="19"/>
  <c r="E4451" i="19"/>
  <c r="A4451" i="19" s="1"/>
  <c r="D4451" i="19"/>
  <c r="C4451" i="19"/>
  <c r="H4450" i="19"/>
  <c r="G4450" i="19"/>
  <c r="F4450" i="19"/>
  <c r="E4450" i="19"/>
  <c r="D4450" i="19"/>
  <c r="C4450" i="19"/>
  <c r="A4450" i="19" s="1"/>
  <c r="H4449" i="19"/>
  <c r="G4449" i="19"/>
  <c r="F4449" i="19"/>
  <c r="E4449" i="19"/>
  <c r="D4449" i="19"/>
  <c r="C4449" i="19"/>
  <c r="H4448" i="19"/>
  <c r="G4448" i="19"/>
  <c r="F4448" i="19"/>
  <c r="E4448" i="19"/>
  <c r="D4448" i="19"/>
  <c r="C4448" i="19"/>
  <c r="A4448" i="19" s="1"/>
  <c r="H4447" i="19"/>
  <c r="G4447" i="19"/>
  <c r="F4447" i="19"/>
  <c r="E4447" i="19"/>
  <c r="D4447" i="19"/>
  <c r="C4447" i="19"/>
  <c r="A4447" i="19"/>
  <c r="H4446" i="19"/>
  <c r="G4446" i="19"/>
  <c r="F4446" i="19"/>
  <c r="E4446" i="19"/>
  <c r="D4446" i="19"/>
  <c r="C4446" i="19"/>
  <c r="H4445" i="19"/>
  <c r="G4445" i="19"/>
  <c r="F4445" i="19"/>
  <c r="E4445" i="19"/>
  <c r="D4445" i="19"/>
  <c r="C4445" i="19"/>
  <c r="A4445" i="19" s="1"/>
  <c r="H4444" i="19"/>
  <c r="G4444" i="19"/>
  <c r="F4444" i="19"/>
  <c r="E4444" i="19"/>
  <c r="D4444" i="19"/>
  <c r="C4444" i="19"/>
  <c r="H4443" i="19"/>
  <c r="G4443" i="19"/>
  <c r="F4443" i="19"/>
  <c r="E4443" i="19"/>
  <c r="D4443" i="19"/>
  <c r="A4443" i="19" s="1"/>
  <c r="C4443" i="19"/>
  <c r="H4442" i="19"/>
  <c r="G4442" i="19"/>
  <c r="F4442" i="19"/>
  <c r="E4442" i="19"/>
  <c r="D4442" i="19"/>
  <c r="C4442" i="19"/>
  <c r="A4442" i="19"/>
  <c r="H4441" i="19"/>
  <c r="G4441" i="19"/>
  <c r="F4441" i="19"/>
  <c r="E4441" i="19"/>
  <c r="D4441" i="19"/>
  <c r="C4441" i="19"/>
  <c r="A4441" i="19" s="1"/>
  <c r="H4440" i="19"/>
  <c r="G4440" i="19"/>
  <c r="F4440" i="19"/>
  <c r="E4440" i="19"/>
  <c r="D4440" i="19"/>
  <c r="C4440" i="19"/>
  <c r="H4439" i="19"/>
  <c r="G4439" i="19"/>
  <c r="F4439" i="19"/>
  <c r="E4439" i="19"/>
  <c r="D4439" i="19"/>
  <c r="C4439" i="19"/>
  <c r="A4439" i="19" s="1"/>
  <c r="H4438" i="19"/>
  <c r="G4438" i="19"/>
  <c r="F4438" i="19"/>
  <c r="E4438" i="19"/>
  <c r="D4438" i="19"/>
  <c r="C4438" i="19"/>
  <c r="H4437" i="19"/>
  <c r="G4437" i="19"/>
  <c r="F4437" i="19"/>
  <c r="E4437" i="19"/>
  <c r="D4437" i="19"/>
  <c r="C4437" i="19"/>
  <c r="H4436" i="19"/>
  <c r="G4436" i="19"/>
  <c r="F4436" i="19"/>
  <c r="E4436" i="19"/>
  <c r="D4436" i="19"/>
  <c r="C4436" i="19"/>
  <c r="H4435" i="19"/>
  <c r="G4435" i="19"/>
  <c r="F4435" i="19"/>
  <c r="E4435" i="19"/>
  <c r="A4435" i="19" s="1"/>
  <c r="D4435" i="19"/>
  <c r="C4435" i="19"/>
  <c r="H4434" i="19"/>
  <c r="G4434" i="19"/>
  <c r="F4434" i="19"/>
  <c r="E4434" i="19"/>
  <c r="D4434" i="19"/>
  <c r="C4434" i="19"/>
  <c r="H4433" i="19"/>
  <c r="G4433" i="19"/>
  <c r="F4433" i="19"/>
  <c r="E4433" i="19"/>
  <c r="D4433" i="19"/>
  <c r="C4433" i="19"/>
  <c r="A4433" i="19"/>
  <c r="H4432" i="19"/>
  <c r="G4432" i="19"/>
  <c r="F4432" i="19"/>
  <c r="E4432" i="19"/>
  <c r="D4432" i="19"/>
  <c r="C4432" i="19"/>
  <c r="A4432" i="19" s="1"/>
  <c r="H4431" i="19"/>
  <c r="G4431" i="19"/>
  <c r="F4431" i="19"/>
  <c r="E4431" i="19"/>
  <c r="D4431" i="19"/>
  <c r="C4431" i="19"/>
  <c r="H4430" i="19"/>
  <c r="G4430" i="19"/>
  <c r="F4430" i="19"/>
  <c r="E4430" i="19"/>
  <c r="D4430" i="19"/>
  <c r="C4430" i="19"/>
  <c r="A4430" i="19" s="1"/>
  <c r="H4429" i="19"/>
  <c r="G4429" i="19"/>
  <c r="F4429" i="19"/>
  <c r="E4429" i="19"/>
  <c r="D4429" i="19"/>
  <c r="C4429" i="19"/>
  <c r="A4429" i="19"/>
  <c r="H4428" i="19"/>
  <c r="G4428" i="19"/>
  <c r="F4428" i="19"/>
  <c r="E4428" i="19"/>
  <c r="D4428" i="19"/>
  <c r="C4428" i="19"/>
  <c r="H4427" i="19"/>
  <c r="G4427" i="19"/>
  <c r="F4427" i="19"/>
  <c r="E4427" i="19"/>
  <c r="D4427" i="19"/>
  <c r="C4427" i="19"/>
  <c r="A4427" i="19" s="1"/>
  <c r="H4426" i="19"/>
  <c r="G4426" i="19"/>
  <c r="F4426" i="19"/>
  <c r="E4426" i="19"/>
  <c r="D4426" i="19"/>
  <c r="C4426" i="19"/>
  <c r="H4425" i="19"/>
  <c r="G4425" i="19"/>
  <c r="F4425" i="19"/>
  <c r="E4425" i="19"/>
  <c r="D4425" i="19"/>
  <c r="A4425" i="19" s="1"/>
  <c r="C4425" i="19"/>
  <c r="H4424" i="19"/>
  <c r="G4424" i="19"/>
  <c r="F4424" i="19"/>
  <c r="E4424" i="19"/>
  <c r="D4424" i="19"/>
  <c r="C4424" i="19"/>
  <c r="H4423" i="19"/>
  <c r="G4423" i="19"/>
  <c r="F4423" i="19"/>
  <c r="E4423" i="19"/>
  <c r="D4423" i="19"/>
  <c r="A4423" i="19" s="1"/>
  <c r="C4423" i="19"/>
  <c r="H4422" i="19"/>
  <c r="G4422" i="19"/>
  <c r="F4422" i="19"/>
  <c r="E4422" i="19"/>
  <c r="D4422" i="19"/>
  <c r="C4422" i="19"/>
  <c r="H4421" i="19"/>
  <c r="G4421" i="19"/>
  <c r="F4421" i="19"/>
  <c r="E4421" i="19"/>
  <c r="A4421" i="19" s="1"/>
  <c r="D4421" i="19"/>
  <c r="C4421" i="19"/>
  <c r="H4420" i="19"/>
  <c r="G4420" i="19"/>
  <c r="F4420" i="19"/>
  <c r="E4420" i="19"/>
  <c r="D4420" i="19"/>
  <c r="C4420" i="19"/>
  <c r="A4420" i="19" s="1"/>
  <c r="H4419" i="19"/>
  <c r="G4419" i="19"/>
  <c r="F4419" i="19"/>
  <c r="E4419" i="19"/>
  <c r="D4419" i="19"/>
  <c r="C4419" i="19"/>
  <c r="H4418" i="19"/>
  <c r="G4418" i="19"/>
  <c r="F4418" i="19"/>
  <c r="E4418" i="19"/>
  <c r="D4418" i="19"/>
  <c r="C4418" i="19"/>
  <c r="A4418" i="19"/>
  <c r="H4417" i="19"/>
  <c r="G4417" i="19"/>
  <c r="F4417" i="19"/>
  <c r="E4417" i="19"/>
  <c r="D4417" i="19"/>
  <c r="C4417" i="19"/>
  <c r="A4417" i="19" s="1"/>
  <c r="H4416" i="19"/>
  <c r="G4416" i="19"/>
  <c r="F4416" i="19"/>
  <c r="E4416" i="19"/>
  <c r="D4416" i="19"/>
  <c r="C4416" i="19"/>
  <c r="H4415" i="19"/>
  <c r="G4415" i="19"/>
  <c r="F4415" i="19"/>
  <c r="E4415" i="19"/>
  <c r="D4415" i="19"/>
  <c r="C4415" i="19"/>
  <c r="A4415" i="19"/>
  <c r="H4414" i="19"/>
  <c r="G4414" i="19"/>
  <c r="F4414" i="19"/>
  <c r="E4414" i="19"/>
  <c r="D4414" i="19"/>
  <c r="C4414" i="19"/>
  <c r="A4414" i="19" s="1"/>
  <c r="H4413" i="19"/>
  <c r="G4413" i="19"/>
  <c r="F4413" i="19"/>
  <c r="E4413" i="19"/>
  <c r="D4413" i="19"/>
  <c r="C4413" i="19"/>
  <c r="H4412" i="19"/>
  <c r="G4412" i="19"/>
  <c r="F4412" i="19"/>
  <c r="E4412" i="19"/>
  <c r="D4412" i="19"/>
  <c r="C4412" i="19"/>
  <c r="A4412" i="19" s="1"/>
  <c r="H4411" i="19"/>
  <c r="G4411" i="19"/>
  <c r="F4411" i="19"/>
  <c r="E4411" i="19"/>
  <c r="A4411" i="19" s="1"/>
  <c r="D4411" i="19"/>
  <c r="C4411" i="19"/>
  <c r="H4410" i="19"/>
  <c r="G4410" i="19"/>
  <c r="F4410" i="19"/>
  <c r="E4410" i="19"/>
  <c r="D4410" i="19"/>
  <c r="C4410" i="19"/>
  <c r="H4409" i="19"/>
  <c r="G4409" i="19"/>
  <c r="F4409" i="19"/>
  <c r="E4409" i="19"/>
  <c r="D4409" i="19"/>
  <c r="C4409" i="19"/>
  <c r="A4409" i="19" s="1"/>
  <c r="H4408" i="19"/>
  <c r="G4408" i="19"/>
  <c r="F4408" i="19"/>
  <c r="E4408" i="19"/>
  <c r="D4408" i="19"/>
  <c r="C4408" i="19"/>
  <c r="H4407" i="19"/>
  <c r="G4407" i="19"/>
  <c r="F4407" i="19"/>
  <c r="E4407" i="19"/>
  <c r="D4407" i="19"/>
  <c r="A4407" i="19" s="1"/>
  <c r="C4407" i="19"/>
  <c r="H4406" i="19"/>
  <c r="G4406" i="19"/>
  <c r="F4406" i="19"/>
  <c r="E4406" i="19"/>
  <c r="D4406" i="19"/>
  <c r="C4406" i="19"/>
  <c r="A4406" i="19"/>
  <c r="H4405" i="19"/>
  <c r="G4405" i="19"/>
  <c r="F4405" i="19"/>
  <c r="E4405" i="19"/>
  <c r="D4405" i="19"/>
  <c r="C4405" i="19"/>
  <c r="A4405" i="19"/>
  <c r="H4404" i="19"/>
  <c r="G4404" i="19"/>
  <c r="F4404" i="19"/>
  <c r="E4404" i="19"/>
  <c r="D4404" i="19"/>
  <c r="C4404" i="19"/>
  <c r="H4403" i="19"/>
  <c r="G4403" i="19"/>
  <c r="F4403" i="19"/>
  <c r="E4403" i="19"/>
  <c r="D4403" i="19"/>
  <c r="C4403" i="19"/>
  <c r="A4403" i="19" s="1"/>
  <c r="H4402" i="19"/>
  <c r="G4402" i="19"/>
  <c r="F4402" i="19"/>
  <c r="E4402" i="19"/>
  <c r="D4402" i="19"/>
  <c r="C4402" i="19"/>
  <c r="H4401" i="19"/>
  <c r="G4401" i="19"/>
  <c r="F4401" i="19"/>
  <c r="E4401" i="19"/>
  <c r="D4401" i="19"/>
  <c r="A4401" i="19" s="1"/>
  <c r="C4401" i="19"/>
  <c r="H4400" i="19"/>
  <c r="G4400" i="19"/>
  <c r="F4400" i="19"/>
  <c r="E4400" i="19"/>
  <c r="D4400" i="19"/>
  <c r="C4400" i="19"/>
  <c r="H4399" i="19"/>
  <c r="G4399" i="19"/>
  <c r="F4399" i="19"/>
  <c r="E4399" i="19"/>
  <c r="D4399" i="19"/>
  <c r="C4399" i="19"/>
  <c r="A4399" i="19"/>
  <c r="H4398" i="19"/>
  <c r="G4398" i="19"/>
  <c r="F4398" i="19"/>
  <c r="E4398" i="19"/>
  <c r="D4398" i="19"/>
  <c r="C4398" i="19"/>
  <c r="H4397" i="19"/>
  <c r="G4397" i="19"/>
  <c r="F4397" i="19"/>
  <c r="E4397" i="19"/>
  <c r="D4397" i="19"/>
  <c r="C4397" i="19"/>
  <c r="A4397" i="19" s="1"/>
  <c r="H4396" i="19"/>
  <c r="G4396" i="19"/>
  <c r="F4396" i="19"/>
  <c r="E4396" i="19"/>
  <c r="D4396" i="19"/>
  <c r="C4396" i="19"/>
  <c r="H4395" i="19"/>
  <c r="G4395" i="19"/>
  <c r="F4395" i="19"/>
  <c r="E4395" i="19"/>
  <c r="D4395" i="19"/>
  <c r="A4395" i="19" s="1"/>
  <c r="C4395" i="19"/>
  <c r="H4394" i="19"/>
  <c r="G4394" i="19"/>
  <c r="F4394" i="19"/>
  <c r="E4394" i="19"/>
  <c r="D4394" i="19"/>
  <c r="C4394" i="19"/>
  <c r="A4394" i="19" s="1"/>
  <c r="H4393" i="19"/>
  <c r="G4393" i="19"/>
  <c r="F4393" i="19"/>
  <c r="E4393" i="19"/>
  <c r="A4393" i="19" s="1"/>
  <c r="D4393" i="19"/>
  <c r="C4393" i="19"/>
  <c r="H4392" i="19"/>
  <c r="G4392" i="19"/>
  <c r="F4392" i="19"/>
  <c r="E4392" i="19"/>
  <c r="D4392" i="19"/>
  <c r="C4392" i="19"/>
  <c r="H4391" i="19"/>
  <c r="G4391" i="19"/>
  <c r="F4391" i="19"/>
  <c r="E4391" i="19"/>
  <c r="D4391" i="19"/>
  <c r="C4391" i="19"/>
  <c r="A4391" i="19"/>
  <c r="H4390" i="19"/>
  <c r="G4390" i="19"/>
  <c r="F4390" i="19"/>
  <c r="E4390" i="19"/>
  <c r="D4390" i="19"/>
  <c r="C4390" i="19"/>
  <c r="A4390" i="19" s="1"/>
  <c r="H4389" i="19"/>
  <c r="G4389" i="19"/>
  <c r="F4389" i="19"/>
  <c r="E4389" i="19"/>
  <c r="D4389" i="19"/>
  <c r="C4389" i="19"/>
  <c r="H4388" i="19"/>
  <c r="G4388" i="19"/>
  <c r="F4388" i="19"/>
  <c r="E4388" i="19"/>
  <c r="D4388" i="19"/>
  <c r="C4388" i="19"/>
  <c r="A4388" i="19" s="1"/>
  <c r="H4387" i="19"/>
  <c r="G4387" i="19"/>
  <c r="F4387" i="19"/>
  <c r="E4387" i="19"/>
  <c r="D4387" i="19"/>
  <c r="A4387" i="19" s="1"/>
  <c r="C4387" i="19"/>
  <c r="H4386" i="19"/>
  <c r="G4386" i="19"/>
  <c r="F4386" i="19"/>
  <c r="E4386" i="19"/>
  <c r="D4386" i="19"/>
  <c r="C4386" i="19"/>
  <c r="H4385" i="19"/>
  <c r="G4385" i="19"/>
  <c r="F4385" i="19"/>
  <c r="E4385" i="19"/>
  <c r="D4385" i="19"/>
  <c r="C4385" i="19"/>
  <c r="A4385" i="19"/>
  <c r="H4384" i="19"/>
  <c r="G4384" i="19"/>
  <c r="F4384" i="19"/>
  <c r="E4384" i="19"/>
  <c r="D4384" i="19"/>
  <c r="C4384" i="19"/>
  <c r="A4384" i="19" s="1"/>
  <c r="H4383" i="19"/>
  <c r="G4383" i="19"/>
  <c r="F4383" i="19"/>
  <c r="E4383" i="19"/>
  <c r="D4383" i="19"/>
  <c r="C4383" i="19"/>
  <c r="H4382" i="19"/>
  <c r="G4382" i="19"/>
  <c r="F4382" i="19"/>
  <c r="E4382" i="19"/>
  <c r="D4382" i="19"/>
  <c r="C4382" i="19"/>
  <c r="A4382" i="19" s="1"/>
  <c r="H4381" i="19"/>
  <c r="G4381" i="19"/>
  <c r="F4381" i="19"/>
  <c r="E4381" i="19"/>
  <c r="D4381" i="19"/>
  <c r="C4381" i="19"/>
  <c r="A4381" i="19" s="1"/>
  <c r="H4380" i="19"/>
  <c r="G4380" i="19"/>
  <c r="F4380" i="19"/>
  <c r="E4380" i="19"/>
  <c r="D4380" i="19"/>
  <c r="C4380" i="19"/>
  <c r="H4379" i="19"/>
  <c r="G4379" i="19"/>
  <c r="F4379" i="19"/>
  <c r="E4379" i="19"/>
  <c r="A4379" i="19" s="1"/>
  <c r="D4379" i="19"/>
  <c r="C4379" i="19"/>
  <c r="H4378" i="19"/>
  <c r="G4378" i="19"/>
  <c r="F4378" i="19"/>
  <c r="E4378" i="19"/>
  <c r="D4378" i="19"/>
  <c r="C4378" i="19"/>
  <c r="A4378" i="19" s="1"/>
  <c r="H4377" i="19"/>
  <c r="G4377" i="19"/>
  <c r="F4377" i="19"/>
  <c r="E4377" i="19"/>
  <c r="D4377" i="19"/>
  <c r="C4377" i="19"/>
  <c r="H4376" i="19"/>
  <c r="G4376" i="19"/>
  <c r="F4376" i="19"/>
  <c r="E4376" i="19"/>
  <c r="D4376" i="19"/>
  <c r="C4376" i="19"/>
  <c r="A4376" i="19" s="1"/>
  <c r="H4375" i="19"/>
  <c r="G4375" i="19"/>
  <c r="F4375" i="19"/>
  <c r="E4375" i="19"/>
  <c r="D4375" i="19"/>
  <c r="C4375" i="19"/>
  <c r="A4375" i="19"/>
  <c r="H4374" i="19"/>
  <c r="G4374" i="19"/>
  <c r="F4374" i="19"/>
  <c r="E4374" i="19"/>
  <c r="D4374" i="19"/>
  <c r="C4374" i="19"/>
  <c r="H4373" i="19"/>
  <c r="G4373" i="19"/>
  <c r="F4373" i="19"/>
  <c r="E4373" i="19"/>
  <c r="D4373" i="19"/>
  <c r="C4373" i="19"/>
  <c r="A4373" i="19" s="1"/>
  <c r="H4372" i="19"/>
  <c r="G4372" i="19"/>
  <c r="F4372" i="19"/>
  <c r="E4372" i="19"/>
  <c r="D4372" i="19"/>
  <c r="C4372" i="19"/>
  <c r="H4371" i="19"/>
  <c r="G4371" i="19"/>
  <c r="F4371" i="19"/>
  <c r="E4371" i="19"/>
  <c r="D4371" i="19"/>
  <c r="A4371" i="19" s="1"/>
  <c r="C4371" i="19"/>
  <c r="H4370" i="19"/>
  <c r="G4370" i="19"/>
  <c r="F4370" i="19"/>
  <c r="E4370" i="19"/>
  <c r="D4370" i="19"/>
  <c r="C4370" i="19"/>
  <c r="A4370" i="19"/>
  <c r="H4369" i="19"/>
  <c r="G4369" i="19"/>
  <c r="F4369" i="19"/>
  <c r="E4369" i="19"/>
  <c r="D4369" i="19"/>
  <c r="C4369" i="19"/>
  <c r="A4369" i="19" s="1"/>
  <c r="H4368" i="19"/>
  <c r="G4368" i="19"/>
  <c r="F4368" i="19"/>
  <c r="E4368" i="19"/>
  <c r="D4368" i="19"/>
  <c r="C4368" i="19"/>
  <c r="H4367" i="19"/>
  <c r="G4367" i="19"/>
  <c r="F4367" i="19"/>
  <c r="E4367" i="19"/>
  <c r="D4367" i="19"/>
  <c r="C4367" i="19"/>
  <c r="A4367" i="19" s="1"/>
  <c r="H4366" i="19"/>
  <c r="G4366" i="19"/>
  <c r="F4366" i="19"/>
  <c r="E4366" i="19"/>
  <c r="D4366" i="19"/>
  <c r="C4366" i="19"/>
  <c r="H4365" i="19"/>
  <c r="G4365" i="19"/>
  <c r="F4365" i="19"/>
  <c r="E4365" i="19"/>
  <c r="D4365" i="19"/>
  <c r="C4365" i="19"/>
  <c r="H4364" i="19"/>
  <c r="G4364" i="19"/>
  <c r="F4364" i="19"/>
  <c r="E4364" i="19"/>
  <c r="D4364" i="19"/>
  <c r="C4364" i="19"/>
  <c r="H4363" i="19"/>
  <c r="G4363" i="19"/>
  <c r="F4363" i="19"/>
  <c r="E4363" i="19"/>
  <c r="A4363" i="19" s="1"/>
  <c r="D4363" i="19"/>
  <c r="C4363" i="19"/>
  <c r="H4362" i="19"/>
  <c r="G4362" i="19"/>
  <c r="F4362" i="19"/>
  <c r="E4362" i="19"/>
  <c r="D4362" i="19"/>
  <c r="C4362" i="19"/>
  <c r="H4361" i="19"/>
  <c r="G4361" i="19"/>
  <c r="F4361" i="19"/>
  <c r="E4361" i="19"/>
  <c r="D4361" i="19"/>
  <c r="C4361" i="19"/>
  <c r="A4361" i="19"/>
  <c r="H4360" i="19"/>
  <c r="G4360" i="19"/>
  <c r="F4360" i="19"/>
  <c r="E4360" i="19"/>
  <c r="D4360" i="19"/>
  <c r="C4360" i="19"/>
  <c r="A4360" i="19" s="1"/>
  <c r="H4359" i="19"/>
  <c r="G4359" i="19"/>
  <c r="F4359" i="19"/>
  <c r="E4359" i="19"/>
  <c r="D4359" i="19"/>
  <c r="C4359" i="19"/>
  <c r="H4358" i="19"/>
  <c r="G4358" i="19"/>
  <c r="F4358" i="19"/>
  <c r="E4358" i="19"/>
  <c r="D4358" i="19"/>
  <c r="C4358" i="19"/>
  <c r="A4358" i="19" s="1"/>
  <c r="H4357" i="19"/>
  <c r="G4357" i="19"/>
  <c r="F4357" i="19"/>
  <c r="E4357" i="19"/>
  <c r="D4357" i="19"/>
  <c r="C4357" i="19"/>
  <c r="A4357" i="19"/>
  <c r="H4356" i="19"/>
  <c r="G4356" i="19"/>
  <c r="F4356" i="19"/>
  <c r="E4356" i="19"/>
  <c r="D4356" i="19"/>
  <c r="C4356" i="19"/>
  <c r="H4355" i="19"/>
  <c r="G4355" i="19"/>
  <c r="F4355" i="19"/>
  <c r="E4355" i="19"/>
  <c r="D4355" i="19"/>
  <c r="C4355" i="19"/>
  <c r="A4355" i="19" s="1"/>
  <c r="H4354" i="19"/>
  <c r="G4354" i="19"/>
  <c r="F4354" i="19"/>
  <c r="E4354" i="19"/>
  <c r="D4354" i="19"/>
  <c r="C4354" i="19"/>
  <c r="H4353" i="19"/>
  <c r="G4353" i="19"/>
  <c r="F4353" i="19"/>
  <c r="E4353" i="19"/>
  <c r="D4353" i="19"/>
  <c r="A4353" i="19" s="1"/>
  <c r="C4353" i="19"/>
  <c r="H4352" i="19"/>
  <c r="G4352" i="19"/>
  <c r="F4352" i="19"/>
  <c r="E4352" i="19"/>
  <c r="D4352" i="19"/>
  <c r="C4352" i="19"/>
  <c r="H4351" i="19"/>
  <c r="G4351" i="19"/>
  <c r="F4351" i="19"/>
  <c r="E4351" i="19"/>
  <c r="D4351" i="19"/>
  <c r="A4351" i="19" s="1"/>
  <c r="C4351" i="19"/>
  <c r="H4350" i="19"/>
  <c r="G4350" i="19"/>
  <c r="F4350" i="19"/>
  <c r="E4350" i="19"/>
  <c r="D4350" i="19"/>
  <c r="C4350" i="19"/>
  <c r="H4349" i="19"/>
  <c r="G4349" i="19"/>
  <c r="F4349" i="19"/>
  <c r="E4349" i="19"/>
  <c r="A4349" i="19" s="1"/>
  <c r="D4349" i="19"/>
  <c r="C4349" i="19"/>
  <c r="H4348" i="19"/>
  <c r="G4348" i="19"/>
  <c r="F4348" i="19"/>
  <c r="E4348" i="19"/>
  <c r="D4348" i="19"/>
  <c r="C4348" i="19"/>
  <c r="A4348" i="19" s="1"/>
  <c r="H4347" i="19"/>
  <c r="G4347" i="19"/>
  <c r="F4347" i="19"/>
  <c r="E4347" i="19"/>
  <c r="D4347" i="19"/>
  <c r="C4347" i="19"/>
  <c r="H4346" i="19"/>
  <c r="G4346" i="19"/>
  <c r="F4346" i="19"/>
  <c r="E4346" i="19"/>
  <c r="D4346" i="19"/>
  <c r="C4346" i="19"/>
  <c r="A4346" i="19"/>
  <c r="H4345" i="19"/>
  <c r="G4345" i="19"/>
  <c r="F4345" i="19"/>
  <c r="E4345" i="19"/>
  <c r="D4345" i="19"/>
  <c r="C4345" i="19"/>
  <c r="A4345" i="19" s="1"/>
  <c r="H4344" i="19"/>
  <c r="G4344" i="19"/>
  <c r="F4344" i="19"/>
  <c r="E4344" i="19"/>
  <c r="D4344" i="19"/>
  <c r="C4344" i="19"/>
  <c r="H4343" i="19"/>
  <c r="G4343" i="19"/>
  <c r="F4343" i="19"/>
  <c r="E4343" i="19"/>
  <c r="D4343" i="19"/>
  <c r="C4343" i="19"/>
  <c r="A4343" i="19"/>
  <c r="H4342" i="19"/>
  <c r="G4342" i="19"/>
  <c r="F4342" i="19"/>
  <c r="E4342" i="19"/>
  <c r="D4342" i="19"/>
  <c r="C4342" i="19"/>
  <c r="A4342" i="19" s="1"/>
  <c r="H4341" i="19"/>
  <c r="G4341" i="19"/>
  <c r="F4341" i="19"/>
  <c r="E4341" i="19"/>
  <c r="D4341" i="19"/>
  <c r="C4341" i="19"/>
  <c r="H4340" i="19"/>
  <c r="G4340" i="19"/>
  <c r="F4340" i="19"/>
  <c r="E4340" i="19"/>
  <c r="D4340" i="19"/>
  <c r="C4340" i="19"/>
  <c r="A4340" i="19" s="1"/>
  <c r="H4339" i="19"/>
  <c r="G4339" i="19"/>
  <c r="F4339" i="19"/>
  <c r="E4339" i="19"/>
  <c r="A4339" i="19" s="1"/>
  <c r="D4339" i="19"/>
  <c r="C4339" i="19"/>
  <c r="H4338" i="19"/>
  <c r="G4338" i="19"/>
  <c r="F4338" i="19"/>
  <c r="E4338" i="19"/>
  <c r="D4338" i="19"/>
  <c r="C4338" i="19"/>
  <c r="H4337" i="19"/>
  <c r="G4337" i="19"/>
  <c r="F4337" i="19"/>
  <c r="E4337" i="19"/>
  <c r="D4337" i="19"/>
  <c r="C4337" i="19"/>
  <c r="A4337" i="19" s="1"/>
  <c r="H4336" i="19"/>
  <c r="G4336" i="19"/>
  <c r="F4336" i="19"/>
  <c r="E4336" i="19"/>
  <c r="D4336" i="19"/>
  <c r="C4336" i="19"/>
  <c r="H4335" i="19"/>
  <c r="G4335" i="19"/>
  <c r="F4335" i="19"/>
  <c r="E4335" i="19"/>
  <c r="D4335" i="19"/>
  <c r="A4335" i="19" s="1"/>
  <c r="C4335" i="19"/>
  <c r="H4334" i="19"/>
  <c r="G4334" i="19"/>
  <c r="F4334" i="19"/>
  <c r="E4334" i="19"/>
  <c r="D4334" i="19"/>
  <c r="C4334" i="19"/>
  <c r="A4334" i="19"/>
  <c r="H4333" i="19"/>
  <c r="G4333" i="19"/>
  <c r="F4333" i="19"/>
  <c r="E4333" i="19"/>
  <c r="D4333" i="19"/>
  <c r="C4333" i="19"/>
  <c r="A4333" i="19"/>
  <c r="H4332" i="19"/>
  <c r="G4332" i="19"/>
  <c r="F4332" i="19"/>
  <c r="E4332" i="19"/>
  <c r="D4332" i="19"/>
  <c r="C4332" i="19"/>
  <c r="H4331" i="19"/>
  <c r="G4331" i="19"/>
  <c r="F4331" i="19"/>
  <c r="E4331" i="19"/>
  <c r="D4331" i="19"/>
  <c r="C4331" i="19"/>
  <c r="A4331" i="19" s="1"/>
  <c r="H4330" i="19"/>
  <c r="G4330" i="19"/>
  <c r="F4330" i="19"/>
  <c r="E4330" i="19"/>
  <c r="D4330" i="19"/>
  <c r="C4330" i="19"/>
  <c r="H4329" i="19"/>
  <c r="G4329" i="19"/>
  <c r="F4329" i="19"/>
  <c r="E4329" i="19"/>
  <c r="D4329" i="19"/>
  <c r="A4329" i="19" s="1"/>
  <c r="C4329" i="19"/>
  <c r="H4328" i="19"/>
  <c r="G4328" i="19"/>
  <c r="F4328" i="19"/>
  <c r="E4328" i="19"/>
  <c r="D4328" i="19"/>
  <c r="C4328" i="19"/>
  <c r="H4327" i="19"/>
  <c r="G4327" i="19"/>
  <c r="F4327" i="19"/>
  <c r="E4327" i="19"/>
  <c r="D4327" i="19"/>
  <c r="C4327" i="19"/>
  <c r="A4327" i="19"/>
  <c r="H4326" i="19"/>
  <c r="G4326" i="19"/>
  <c r="F4326" i="19"/>
  <c r="E4326" i="19"/>
  <c r="D4326" i="19"/>
  <c r="C4326" i="19"/>
  <c r="H4325" i="19"/>
  <c r="G4325" i="19"/>
  <c r="F4325" i="19"/>
  <c r="E4325" i="19"/>
  <c r="D4325" i="19"/>
  <c r="C4325" i="19"/>
  <c r="A4325" i="19" s="1"/>
  <c r="H4324" i="19"/>
  <c r="G4324" i="19"/>
  <c r="F4324" i="19"/>
  <c r="E4324" i="19"/>
  <c r="D4324" i="19"/>
  <c r="C4324" i="19"/>
  <c r="H4323" i="19"/>
  <c r="G4323" i="19"/>
  <c r="F4323" i="19"/>
  <c r="E4323" i="19"/>
  <c r="D4323" i="19"/>
  <c r="A4323" i="19" s="1"/>
  <c r="C4323" i="19"/>
  <c r="H4322" i="19"/>
  <c r="G4322" i="19"/>
  <c r="F4322" i="19"/>
  <c r="E4322" i="19"/>
  <c r="D4322" i="19"/>
  <c r="C4322" i="19"/>
  <c r="A4322" i="19" s="1"/>
  <c r="H4321" i="19"/>
  <c r="G4321" i="19"/>
  <c r="F4321" i="19"/>
  <c r="E4321" i="19"/>
  <c r="A4321" i="19" s="1"/>
  <c r="D4321" i="19"/>
  <c r="C4321" i="19"/>
  <c r="H4320" i="19"/>
  <c r="G4320" i="19"/>
  <c r="F4320" i="19"/>
  <c r="E4320" i="19"/>
  <c r="D4320" i="19"/>
  <c r="C4320" i="19"/>
  <c r="H4319" i="19"/>
  <c r="G4319" i="19"/>
  <c r="F4319" i="19"/>
  <c r="E4319" i="19"/>
  <c r="D4319" i="19"/>
  <c r="C4319" i="19"/>
  <c r="A4319" i="19"/>
  <c r="H4318" i="19"/>
  <c r="G4318" i="19"/>
  <c r="F4318" i="19"/>
  <c r="E4318" i="19"/>
  <c r="D4318" i="19"/>
  <c r="C4318" i="19"/>
  <c r="A4318" i="19" s="1"/>
  <c r="H4317" i="19"/>
  <c r="G4317" i="19"/>
  <c r="F4317" i="19"/>
  <c r="E4317" i="19"/>
  <c r="D4317" i="19"/>
  <c r="C4317" i="19"/>
  <c r="H4316" i="19"/>
  <c r="G4316" i="19"/>
  <c r="F4316" i="19"/>
  <c r="E4316" i="19"/>
  <c r="D4316" i="19"/>
  <c r="C4316" i="19"/>
  <c r="A4316" i="19" s="1"/>
  <c r="H4315" i="19"/>
  <c r="G4315" i="19"/>
  <c r="F4315" i="19"/>
  <c r="E4315" i="19"/>
  <c r="D4315" i="19"/>
  <c r="A4315" i="19" s="1"/>
  <c r="C4315" i="19"/>
  <c r="H4314" i="19"/>
  <c r="G4314" i="19"/>
  <c r="F4314" i="19"/>
  <c r="E4314" i="19"/>
  <c r="D4314" i="19"/>
  <c r="C4314" i="19"/>
  <c r="H4313" i="19"/>
  <c r="G4313" i="19"/>
  <c r="F4313" i="19"/>
  <c r="E4313" i="19"/>
  <c r="D4313" i="19"/>
  <c r="C4313" i="19"/>
  <c r="A4313" i="19"/>
  <c r="H4312" i="19"/>
  <c r="G4312" i="19"/>
  <c r="F4312" i="19"/>
  <c r="E4312" i="19"/>
  <c r="D4312" i="19"/>
  <c r="C4312" i="19"/>
  <c r="A4312" i="19" s="1"/>
  <c r="H4311" i="19"/>
  <c r="G4311" i="19"/>
  <c r="F4311" i="19"/>
  <c r="E4311" i="19"/>
  <c r="D4311" i="19"/>
  <c r="C4311" i="19"/>
  <c r="H4310" i="19"/>
  <c r="G4310" i="19"/>
  <c r="F4310" i="19"/>
  <c r="E4310" i="19"/>
  <c r="D4310" i="19"/>
  <c r="C4310" i="19"/>
  <c r="A4310" i="19" s="1"/>
  <c r="H4309" i="19"/>
  <c r="G4309" i="19"/>
  <c r="F4309" i="19"/>
  <c r="E4309" i="19"/>
  <c r="D4309" i="19"/>
  <c r="C4309" i="19"/>
  <c r="A4309" i="19" s="1"/>
  <c r="H4308" i="19"/>
  <c r="G4308" i="19"/>
  <c r="F4308" i="19"/>
  <c r="E4308" i="19"/>
  <c r="D4308" i="19"/>
  <c r="C4308" i="19"/>
  <c r="H4307" i="19"/>
  <c r="G4307" i="19"/>
  <c r="F4307" i="19"/>
  <c r="E4307" i="19"/>
  <c r="A4307" i="19" s="1"/>
  <c r="D4307" i="19"/>
  <c r="C4307" i="19"/>
  <c r="H4306" i="19"/>
  <c r="G4306" i="19"/>
  <c r="F4306" i="19"/>
  <c r="E4306" i="19"/>
  <c r="D4306" i="19"/>
  <c r="C4306" i="19"/>
  <c r="A4306" i="19" s="1"/>
  <c r="H4305" i="19"/>
  <c r="G4305" i="19"/>
  <c r="F4305" i="19"/>
  <c r="E4305" i="19"/>
  <c r="D4305" i="19"/>
  <c r="C4305" i="19"/>
  <c r="H4304" i="19"/>
  <c r="G4304" i="19"/>
  <c r="F4304" i="19"/>
  <c r="E4304" i="19"/>
  <c r="D4304" i="19"/>
  <c r="C4304" i="19"/>
  <c r="A4304" i="19" s="1"/>
  <c r="H4303" i="19"/>
  <c r="G4303" i="19"/>
  <c r="F4303" i="19"/>
  <c r="E4303" i="19"/>
  <c r="D4303" i="19"/>
  <c r="C4303" i="19"/>
  <c r="A4303" i="19"/>
  <c r="H4302" i="19"/>
  <c r="G4302" i="19"/>
  <c r="F4302" i="19"/>
  <c r="E4302" i="19"/>
  <c r="D4302" i="19"/>
  <c r="C4302" i="19"/>
  <c r="H4301" i="19"/>
  <c r="G4301" i="19"/>
  <c r="F4301" i="19"/>
  <c r="E4301" i="19"/>
  <c r="D4301" i="19"/>
  <c r="C4301" i="19"/>
  <c r="A4301" i="19" s="1"/>
  <c r="H4300" i="19"/>
  <c r="G4300" i="19"/>
  <c r="F4300" i="19"/>
  <c r="E4300" i="19"/>
  <c r="D4300" i="19"/>
  <c r="C4300" i="19"/>
  <c r="H4299" i="19"/>
  <c r="G4299" i="19"/>
  <c r="F4299" i="19"/>
  <c r="E4299" i="19"/>
  <c r="D4299" i="19"/>
  <c r="A4299" i="19" s="1"/>
  <c r="C4299" i="19"/>
  <c r="H4298" i="19"/>
  <c r="G4298" i="19"/>
  <c r="F4298" i="19"/>
  <c r="E4298" i="19"/>
  <c r="D4298" i="19"/>
  <c r="C4298" i="19"/>
  <c r="A4298" i="19"/>
  <c r="H4297" i="19"/>
  <c r="G4297" i="19"/>
  <c r="F4297" i="19"/>
  <c r="E4297" i="19"/>
  <c r="D4297" i="19"/>
  <c r="C4297" i="19"/>
  <c r="A4297" i="19" s="1"/>
  <c r="H4296" i="19"/>
  <c r="G4296" i="19"/>
  <c r="F4296" i="19"/>
  <c r="E4296" i="19"/>
  <c r="D4296" i="19"/>
  <c r="C4296" i="19"/>
  <c r="H4295" i="19"/>
  <c r="G4295" i="19"/>
  <c r="F4295" i="19"/>
  <c r="E4295" i="19"/>
  <c r="D4295" i="19"/>
  <c r="C4295" i="19"/>
  <c r="A4295" i="19" s="1"/>
  <c r="H4294" i="19"/>
  <c r="G4294" i="19"/>
  <c r="F4294" i="19"/>
  <c r="E4294" i="19"/>
  <c r="D4294" i="19"/>
  <c r="C4294" i="19"/>
  <c r="H4293" i="19"/>
  <c r="G4293" i="19"/>
  <c r="F4293" i="19"/>
  <c r="E4293" i="19"/>
  <c r="D4293" i="19"/>
  <c r="C4293" i="19"/>
  <c r="H4292" i="19"/>
  <c r="G4292" i="19"/>
  <c r="F4292" i="19"/>
  <c r="E4292" i="19"/>
  <c r="D4292" i="19"/>
  <c r="C4292" i="19"/>
  <c r="H4291" i="19"/>
  <c r="G4291" i="19"/>
  <c r="F4291" i="19"/>
  <c r="E4291" i="19"/>
  <c r="A4291" i="19" s="1"/>
  <c r="D4291" i="19"/>
  <c r="C4291" i="19"/>
  <c r="H4290" i="19"/>
  <c r="G4290" i="19"/>
  <c r="F4290" i="19"/>
  <c r="E4290" i="19"/>
  <c r="D4290" i="19"/>
  <c r="C4290" i="19"/>
  <c r="H4289" i="19"/>
  <c r="G4289" i="19"/>
  <c r="F4289" i="19"/>
  <c r="E4289" i="19"/>
  <c r="D4289" i="19"/>
  <c r="C4289" i="19"/>
  <c r="A4289" i="19"/>
  <c r="H4288" i="19"/>
  <c r="G4288" i="19"/>
  <c r="F4288" i="19"/>
  <c r="E4288" i="19"/>
  <c r="D4288" i="19"/>
  <c r="C4288" i="19"/>
  <c r="A4288" i="19" s="1"/>
  <c r="H4287" i="19"/>
  <c r="G4287" i="19"/>
  <c r="F4287" i="19"/>
  <c r="E4287" i="19"/>
  <c r="D4287" i="19"/>
  <c r="C4287" i="19"/>
  <c r="H4286" i="19"/>
  <c r="G4286" i="19"/>
  <c r="F4286" i="19"/>
  <c r="E4286" i="19"/>
  <c r="D4286" i="19"/>
  <c r="C4286" i="19"/>
  <c r="A4286" i="19" s="1"/>
  <c r="H4285" i="19"/>
  <c r="G4285" i="19"/>
  <c r="F4285" i="19"/>
  <c r="E4285" i="19"/>
  <c r="D4285" i="19"/>
  <c r="C4285" i="19"/>
  <c r="A4285" i="19"/>
  <c r="H4284" i="19"/>
  <c r="G4284" i="19"/>
  <c r="F4284" i="19"/>
  <c r="E4284" i="19"/>
  <c r="D4284" i="19"/>
  <c r="C4284" i="19"/>
  <c r="H4283" i="19"/>
  <c r="G4283" i="19"/>
  <c r="F4283" i="19"/>
  <c r="E4283" i="19"/>
  <c r="D4283" i="19"/>
  <c r="C4283" i="19"/>
  <c r="A4283" i="19" s="1"/>
  <c r="H4282" i="19"/>
  <c r="G4282" i="19"/>
  <c r="F4282" i="19"/>
  <c r="E4282" i="19"/>
  <c r="D4282" i="19"/>
  <c r="C4282" i="19"/>
  <c r="H4281" i="19"/>
  <c r="G4281" i="19"/>
  <c r="F4281" i="19"/>
  <c r="E4281" i="19"/>
  <c r="D4281" i="19"/>
  <c r="A4281" i="19" s="1"/>
  <c r="C4281" i="19"/>
  <c r="H4280" i="19"/>
  <c r="G4280" i="19"/>
  <c r="F4280" i="19"/>
  <c r="E4280" i="19"/>
  <c r="D4280" i="19"/>
  <c r="C4280" i="19"/>
  <c r="H4279" i="19"/>
  <c r="G4279" i="19"/>
  <c r="F4279" i="19"/>
  <c r="E4279" i="19"/>
  <c r="D4279" i="19"/>
  <c r="A4279" i="19" s="1"/>
  <c r="C4279" i="19"/>
  <c r="H4278" i="19"/>
  <c r="G4278" i="19"/>
  <c r="F4278" i="19"/>
  <c r="E4278" i="19"/>
  <c r="D4278" i="19"/>
  <c r="C4278" i="19"/>
  <c r="H4277" i="19"/>
  <c r="G4277" i="19"/>
  <c r="F4277" i="19"/>
  <c r="E4277" i="19"/>
  <c r="A4277" i="19" s="1"/>
  <c r="D4277" i="19"/>
  <c r="C4277" i="19"/>
  <c r="H4276" i="19"/>
  <c r="G4276" i="19"/>
  <c r="F4276" i="19"/>
  <c r="E4276" i="19"/>
  <c r="D4276" i="19"/>
  <c r="C4276" i="19"/>
  <c r="A4276" i="19" s="1"/>
  <c r="H4275" i="19"/>
  <c r="G4275" i="19"/>
  <c r="F4275" i="19"/>
  <c r="E4275" i="19"/>
  <c r="D4275" i="19"/>
  <c r="C4275" i="19"/>
  <c r="H4274" i="19"/>
  <c r="G4274" i="19"/>
  <c r="F4274" i="19"/>
  <c r="E4274" i="19"/>
  <c r="D4274" i="19"/>
  <c r="C4274" i="19"/>
  <c r="A4274" i="19"/>
  <c r="H4273" i="19"/>
  <c r="G4273" i="19"/>
  <c r="F4273" i="19"/>
  <c r="E4273" i="19"/>
  <c r="D4273" i="19"/>
  <c r="C4273" i="19"/>
  <c r="A4273" i="19" s="1"/>
  <c r="H4272" i="19"/>
  <c r="G4272" i="19"/>
  <c r="F4272" i="19"/>
  <c r="E4272" i="19"/>
  <c r="D4272" i="19"/>
  <c r="C4272" i="19"/>
  <c r="H4271" i="19"/>
  <c r="G4271" i="19"/>
  <c r="F4271" i="19"/>
  <c r="E4271" i="19"/>
  <c r="D4271" i="19"/>
  <c r="C4271" i="19"/>
  <c r="A4271" i="19"/>
  <c r="H4270" i="19"/>
  <c r="G4270" i="19"/>
  <c r="F4270" i="19"/>
  <c r="E4270" i="19"/>
  <c r="D4270" i="19"/>
  <c r="C4270" i="19"/>
  <c r="A4270" i="19" s="1"/>
  <c r="H4269" i="19"/>
  <c r="G4269" i="19"/>
  <c r="F4269" i="19"/>
  <c r="E4269" i="19"/>
  <c r="D4269" i="19"/>
  <c r="C4269" i="19"/>
  <c r="H4268" i="19"/>
  <c r="G4268" i="19"/>
  <c r="F4268" i="19"/>
  <c r="E4268" i="19"/>
  <c r="D4268" i="19"/>
  <c r="C4268" i="19"/>
  <c r="A4268" i="19" s="1"/>
  <c r="H4267" i="19"/>
  <c r="G4267" i="19"/>
  <c r="F4267" i="19"/>
  <c r="E4267" i="19"/>
  <c r="A4267" i="19" s="1"/>
  <c r="D4267" i="19"/>
  <c r="C4267" i="19"/>
  <c r="H4266" i="19"/>
  <c r="G4266" i="19"/>
  <c r="F4266" i="19"/>
  <c r="E4266" i="19"/>
  <c r="D4266" i="19"/>
  <c r="C4266" i="19"/>
  <c r="H4265" i="19"/>
  <c r="G4265" i="19"/>
  <c r="F4265" i="19"/>
  <c r="E4265" i="19"/>
  <c r="D4265" i="19"/>
  <c r="C4265" i="19"/>
  <c r="A4265" i="19" s="1"/>
  <c r="H4264" i="19"/>
  <c r="G4264" i="19"/>
  <c r="F4264" i="19"/>
  <c r="E4264" i="19"/>
  <c r="D4264" i="19"/>
  <c r="C4264" i="19"/>
  <c r="H4263" i="19"/>
  <c r="G4263" i="19"/>
  <c r="F4263" i="19"/>
  <c r="E4263" i="19"/>
  <c r="D4263" i="19"/>
  <c r="A4263" i="19" s="1"/>
  <c r="C4263" i="19"/>
  <c r="H4262" i="19"/>
  <c r="G4262" i="19"/>
  <c r="F4262" i="19"/>
  <c r="E4262" i="19"/>
  <c r="D4262" i="19"/>
  <c r="C4262" i="19"/>
  <c r="A4262" i="19"/>
  <c r="H4261" i="19"/>
  <c r="G4261" i="19"/>
  <c r="F4261" i="19"/>
  <c r="E4261" i="19"/>
  <c r="D4261" i="19"/>
  <c r="C4261" i="19"/>
  <c r="A4261" i="19" s="1"/>
  <c r="H4260" i="19"/>
  <c r="G4260" i="19"/>
  <c r="F4260" i="19"/>
  <c r="E4260" i="19"/>
  <c r="D4260" i="19"/>
  <c r="C4260" i="19"/>
  <c r="H4259" i="19"/>
  <c r="G4259" i="19"/>
  <c r="F4259" i="19"/>
  <c r="E4259" i="19"/>
  <c r="D4259" i="19"/>
  <c r="C4259" i="19"/>
  <c r="H4258" i="19"/>
  <c r="G4258" i="19"/>
  <c r="F4258" i="19"/>
  <c r="E4258" i="19"/>
  <c r="D4258" i="19"/>
  <c r="C4258" i="19"/>
  <c r="A4258" i="19" s="1"/>
  <c r="H4257" i="19"/>
  <c r="G4257" i="19"/>
  <c r="F4257" i="19"/>
  <c r="E4257" i="19"/>
  <c r="D4257" i="19"/>
  <c r="C4257" i="19"/>
  <c r="A4257" i="19"/>
  <c r="H4256" i="19"/>
  <c r="G4256" i="19"/>
  <c r="F4256" i="19"/>
  <c r="E4256" i="19"/>
  <c r="D4256" i="19"/>
  <c r="C4256" i="19"/>
  <c r="A4256" i="19" s="1"/>
  <c r="H4255" i="19"/>
  <c r="G4255" i="19"/>
  <c r="F4255" i="19"/>
  <c r="E4255" i="19"/>
  <c r="D4255" i="19"/>
  <c r="C4255" i="19"/>
  <c r="H4254" i="19"/>
  <c r="G4254" i="19"/>
  <c r="F4254" i="19"/>
  <c r="E4254" i="19"/>
  <c r="D4254" i="19"/>
  <c r="A4254" i="19" s="1"/>
  <c r="C4254" i="19"/>
  <c r="H4253" i="19"/>
  <c r="G4253" i="19"/>
  <c r="F4253" i="19"/>
  <c r="E4253" i="19"/>
  <c r="D4253" i="19"/>
  <c r="C4253" i="19"/>
  <c r="H4252" i="19"/>
  <c r="G4252" i="19"/>
  <c r="F4252" i="19"/>
  <c r="E4252" i="19"/>
  <c r="D4252" i="19"/>
  <c r="C4252" i="19"/>
  <c r="H4251" i="19"/>
  <c r="G4251" i="19"/>
  <c r="F4251" i="19"/>
  <c r="E4251" i="19"/>
  <c r="D4251" i="19"/>
  <c r="A4251" i="19" s="1"/>
  <c r="C4251" i="19"/>
  <c r="H4250" i="19"/>
  <c r="G4250" i="19"/>
  <c r="F4250" i="19"/>
  <c r="E4250" i="19"/>
  <c r="D4250" i="19"/>
  <c r="A4250" i="19" s="1"/>
  <c r="C4250" i="19"/>
  <c r="H4249" i="19"/>
  <c r="G4249" i="19"/>
  <c r="F4249" i="19"/>
  <c r="E4249" i="19"/>
  <c r="D4249" i="19"/>
  <c r="C4249" i="19"/>
  <c r="H4248" i="19"/>
  <c r="G4248" i="19"/>
  <c r="F4248" i="19"/>
  <c r="E4248" i="19"/>
  <c r="D4248" i="19"/>
  <c r="C4248" i="19"/>
  <c r="A4248" i="19"/>
  <c r="H4247" i="19"/>
  <c r="G4247" i="19"/>
  <c r="F4247" i="19"/>
  <c r="E4247" i="19"/>
  <c r="D4247" i="19"/>
  <c r="C4247" i="19"/>
  <c r="A4247" i="19" s="1"/>
  <c r="H4246" i="19"/>
  <c r="G4246" i="19"/>
  <c r="F4246" i="19"/>
  <c r="E4246" i="19"/>
  <c r="D4246" i="19"/>
  <c r="C4246" i="19"/>
  <c r="H4245" i="19"/>
  <c r="G4245" i="19"/>
  <c r="F4245" i="19"/>
  <c r="E4245" i="19"/>
  <c r="D4245" i="19"/>
  <c r="A4245" i="19" s="1"/>
  <c r="C4245" i="19"/>
  <c r="H4244" i="19"/>
  <c r="G4244" i="19"/>
  <c r="F4244" i="19"/>
  <c r="E4244" i="19"/>
  <c r="D4244" i="19"/>
  <c r="C4244" i="19"/>
  <c r="A4244" i="19" s="1"/>
  <c r="H4243" i="19"/>
  <c r="G4243" i="19"/>
  <c r="F4243" i="19"/>
  <c r="E4243" i="19"/>
  <c r="D4243" i="19"/>
  <c r="C4243" i="19"/>
  <c r="H4242" i="19"/>
  <c r="G4242" i="19"/>
  <c r="F4242" i="19"/>
  <c r="E4242" i="19"/>
  <c r="D4242" i="19"/>
  <c r="C4242" i="19"/>
  <c r="H4241" i="19"/>
  <c r="G4241" i="19"/>
  <c r="F4241" i="19"/>
  <c r="E4241" i="19"/>
  <c r="D4241" i="19"/>
  <c r="C4241" i="19"/>
  <c r="H4240" i="19"/>
  <c r="G4240" i="19"/>
  <c r="F4240" i="19"/>
  <c r="E4240" i="19"/>
  <c r="D4240" i="19"/>
  <c r="C4240" i="19"/>
  <c r="H4239" i="19"/>
  <c r="G4239" i="19"/>
  <c r="F4239" i="19"/>
  <c r="E4239" i="19"/>
  <c r="A4239" i="19" s="1"/>
  <c r="D4239" i="19"/>
  <c r="C4239" i="19"/>
  <c r="H4238" i="19"/>
  <c r="G4238" i="19"/>
  <c r="F4238" i="19"/>
  <c r="E4238" i="19"/>
  <c r="D4238" i="19"/>
  <c r="C4238" i="19"/>
  <c r="A4238" i="19"/>
  <c r="H4237" i="19"/>
  <c r="G4237" i="19"/>
  <c r="F4237" i="19"/>
  <c r="E4237" i="19"/>
  <c r="D4237" i="19"/>
  <c r="C4237" i="19"/>
  <c r="A4237" i="19" s="1"/>
  <c r="H4236" i="19"/>
  <c r="G4236" i="19"/>
  <c r="F4236" i="19"/>
  <c r="E4236" i="19"/>
  <c r="D4236" i="19"/>
  <c r="C4236" i="19"/>
  <c r="H4235" i="19"/>
  <c r="G4235" i="19"/>
  <c r="F4235" i="19"/>
  <c r="E4235" i="19"/>
  <c r="D4235" i="19"/>
  <c r="C4235" i="19"/>
  <c r="A4235" i="19" s="1"/>
  <c r="H4234" i="19"/>
  <c r="G4234" i="19"/>
  <c r="F4234" i="19"/>
  <c r="E4234" i="19"/>
  <c r="D4234" i="19"/>
  <c r="C4234" i="19"/>
  <c r="H4233" i="19"/>
  <c r="G4233" i="19"/>
  <c r="F4233" i="19"/>
  <c r="E4233" i="19"/>
  <c r="D4233" i="19"/>
  <c r="A4233" i="19" s="1"/>
  <c r="C4233" i="19"/>
  <c r="H4232" i="19"/>
  <c r="G4232" i="19"/>
  <c r="F4232" i="19"/>
  <c r="E4232" i="19"/>
  <c r="D4232" i="19"/>
  <c r="A4232" i="19" s="1"/>
  <c r="C4232" i="19"/>
  <c r="H4231" i="19"/>
  <c r="G4231" i="19"/>
  <c r="F4231" i="19"/>
  <c r="E4231" i="19"/>
  <c r="D4231" i="19"/>
  <c r="C4231" i="19"/>
  <c r="H4230" i="19"/>
  <c r="G4230" i="19"/>
  <c r="F4230" i="19"/>
  <c r="E4230" i="19"/>
  <c r="D4230" i="19"/>
  <c r="A4230" i="19" s="1"/>
  <c r="C4230" i="19"/>
  <c r="H4229" i="19"/>
  <c r="G4229" i="19"/>
  <c r="F4229" i="19"/>
  <c r="E4229" i="19"/>
  <c r="D4229" i="19"/>
  <c r="C4229" i="19"/>
  <c r="A4229" i="19"/>
  <c r="H4228" i="19"/>
  <c r="G4228" i="19"/>
  <c r="F4228" i="19"/>
  <c r="E4228" i="19"/>
  <c r="D4228" i="19"/>
  <c r="C4228" i="19"/>
  <c r="A4228" i="19" s="1"/>
  <c r="H4227" i="19"/>
  <c r="G4227" i="19"/>
  <c r="F4227" i="19"/>
  <c r="E4227" i="19"/>
  <c r="D4227" i="19"/>
  <c r="C4227" i="19"/>
  <c r="H4226" i="19"/>
  <c r="G4226" i="19"/>
  <c r="F4226" i="19"/>
  <c r="E4226" i="19"/>
  <c r="D4226" i="19"/>
  <c r="C4226" i="19"/>
  <c r="A4226" i="19" s="1"/>
  <c r="H4225" i="19"/>
  <c r="G4225" i="19"/>
  <c r="F4225" i="19"/>
  <c r="E4225" i="19"/>
  <c r="D4225" i="19"/>
  <c r="C4225" i="19"/>
  <c r="H4224" i="19"/>
  <c r="G4224" i="19"/>
  <c r="F4224" i="19"/>
  <c r="E4224" i="19"/>
  <c r="D4224" i="19"/>
  <c r="A4224" i="19" s="1"/>
  <c r="C4224" i="19"/>
  <c r="H4223" i="19"/>
  <c r="G4223" i="19"/>
  <c r="F4223" i="19"/>
  <c r="E4223" i="19"/>
  <c r="D4223" i="19"/>
  <c r="A4223" i="19" s="1"/>
  <c r="C4223" i="19"/>
  <c r="H4222" i="19"/>
  <c r="G4222" i="19"/>
  <c r="F4222" i="19"/>
  <c r="E4222" i="19"/>
  <c r="D4222" i="19"/>
  <c r="C4222" i="19"/>
  <c r="H4221" i="19"/>
  <c r="G4221" i="19"/>
  <c r="F4221" i="19"/>
  <c r="E4221" i="19"/>
  <c r="D4221" i="19"/>
  <c r="C4221" i="19"/>
  <c r="A4221" i="19" s="1"/>
  <c r="H4220" i="19"/>
  <c r="G4220" i="19"/>
  <c r="F4220" i="19"/>
  <c r="E4220" i="19"/>
  <c r="A4220" i="19" s="1"/>
  <c r="D4220" i="19"/>
  <c r="C4220" i="19"/>
  <c r="H4219" i="19"/>
  <c r="G4219" i="19"/>
  <c r="F4219" i="19"/>
  <c r="E4219" i="19"/>
  <c r="D4219" i="19"/>
  <c r="C4219" i="19"/>
  <c r="A4219" i="19" s="1"/>
  <c r="H4218" i="19"/>
  <c r="G4218" i="19"/>
  <c r="F4218" i="19"/>
  <c r="E4218" i="19"/>
  <c r="D4218" i="19"/>
  <c r="C4218" i="19"/>
  <c r="H4217" i="19"/>
  <c r="G4217" i="19"/>
  <c r="F4217" i="19"/>
  <c r="E4217" i="19"/>
  <c r="D4217" i="19"/>
  <c r="C4217" i="19"/>
  <c r="A4217" i="19" s="1"/>
  <c r="H4216" i="19"/>
  <c r="G4216" i="19"/>
  <c r="F4216" i="19"/>
  <c r="E4216" i="19"/>
  <c r="D4216" i="19"/>
  <c r="C4216" i="19"/>
  <c r="H4215" i="19"/>
  <c r="G4215" i="19"/>
  <c r="F4215" i="19"/>
  <c r="E4215" i="19"/>
  <c r="D4215" i="19"/>
  <c r="C4215" i="19"/>
  <c r="H4214" i="19"/>
  <c r="G4214" i="19"/>
  <c r="F4214" i="19"/>
  <c r="E4214" i="19"/>
  <c r="D4214" i="19"/>
  <c r="C4214" i="19"/>
  <c r="H4213" i="19"/>
  <c r="G4213" i="19"/>
  <c r="F4213" i="19"/>
  <c r="E4213" i="19"/>
  <c r="D4213" i="19"/>
  <c r="C4213" i="19"/>
  <c r="H4212" i="19"/>
  <c r="G4212" i="19"/>
  <c r="F4212" i="19"/>
  <c r="E4212" i="19"/>
  <c r="D4212" i="19"/>
  <c r="C4212" i="19"/>
  <c r="A4212" i="19"/>
  <c r="H4211" i="19"/>
  <c r="G4211" i="19"/>
  <c r="F4211" i="19"/>
  <c r="E4211" i="19"/>
  <c r="D4211" i="19"/>
  <c r="C4211" i="19"/>
  <c r="A4211" i="19" s="1"/>
  <c r="H4210" i="19"/>
  <c r="G4210" i="19"/>
  <c r="F4210" i="19"/>
  <c r="E4210" i="19"/>
  <c r="D4210" i="19"/>
  <c r="C4210" i="19"/>
  <c r="H4209" i="19"/>
  <c r="G4209" i="19"/>
  <c r="F4209" i="19"/>
  <c r="E4209" i="19"/>
  <c r="D4209" i="19"/>
  <c r="A4209" i="19" s="1"/>
  <c r="C4209" i="19"/>
  <c r="H4208" i="19"/>
  <c r="G4208" i="19"/>
  <c r="F4208" i="19"/>
  <c r="E4208" i="19"/>
  <c r="D4208" i="19"/>
  <c r="C4208" i="19"/>
  <c r="A4208" i="19"/>
  <c r="H4207" i="19"/>
  <c r="G4207" i="19"/>
  <c r="F4207" i="19"/>
  <c r="E4207" i="19"/>
  <c r="D4207" i="19"/>
  <c r="C4207" i="19"/>
  <c r="A4207" i="19" s="1"/>
  <c r="H4206" i="19"/>
  <c r="G4206" i="19"/>
  <c r="F4206" i="19"/>
  <c r="E4206" i="19"/>
  <c r="D4206" i="19"/>
  <c r="C4206" i="19"/>
  <c r="H4205" i="19"/>
  <c r="G4205" i="19"/>
  <c r="F4205" i="19"/>
  <c r="E4205" i="19"/>
  <c r="D4205" i="19"/>
  <c r="C4205" i="19"/>
  <c r="H4204" i="19"/>
  <c r="G4204" i="19"/>
  <c r="F4204" i="19"/>
  <c r="E4204" i="19"/>
  <c r="D4204" i="19"/>
  <c r="C4204" i="19"/>
  <c r="A4204" i="19" s="1"/>
  <c r="H4203" i="19"/>
  <c r="G4203" i="19"/>
  <c r="F4203" i="19"/>
  <c r="E4203" i="19"/>
  <c r="D4203" i="19"/>
  <c r="C4203" i="19"/>
  <c r="A4203" i="19" s="1"/>
  <c r="H4202" i="19"/>
  <c r="G4202" i="19"/>
  <c r="F4202" i="19"/>
  <c r="E4202" i="19"/>
  <c r="D4202" i="19"/>
  <c r="C4202" i="19"/>
  <c r="A4202" i="19" s="1"/>
  <c r="H4201" i="19"/>
  <c r="G4201" i="19"/>
  <c r="F4201" i="19"/>
  <c r="E4201" i="19"/>
  <c r="D4201" i="19"/>
  <c r="C4201" i="19"/>
  <c r="H4200" i="19"/>
  <c r="G4200" i="19"/>
  <c r="F4200" i="19"/>
  <c r="E4200" i="19"/>
  <c r="D4200" i="19"/>
  <c r="C4200" i="19"/>
  <c r="H4199" i="19"/>
  <c r="G4199" i="19"/>
  <c r="F4199" i="19"/>
  <c r="E4199" i="19"/>
  <c r="A4199" i="19" s="1"/>
  <c r="D4199" i="19"/>
  <c r="C4199" i="19"/>
  <c r="H4198" i="19"/>
  <c r="G4198" i="19"/>
  <c r="F4198" i="19"/>
  <c r="E4198" i="19"/>
  <c r="D4198" i="19"/>
  <c r="C4198" i="19"/>
  <c r="H4197" i="19"/>
  <c r="G4197" i="19"/>
  <c r="F4197" i="19"/>
  <c r="E4197" i="19"/>
  <c r="D4197" i="19"/>
  <c r="C4197" i="19"/>
  <c r="H4196" i="19"/>
  <c r="G4196" i="19"/>
  <c r="F4196" i="19"/>
  <c r="E4196" i="19"/>
  <c r="D4196" i="19"/>
  <c r="C4196" i="19"/>
  <c r="H4195" i="19"/>
  <c r="G4195" i="19"/>
  <c r="F4195" i="19"/>
  <c r="E4195" i="19"/>
  <c r="D4195" i="19"/>
  <c r="C4195" i="19"/>
  <c r="H4194" i="19"/>
  <c r="G4194" i="19"/>
  <c r="F4194" i="19"/>
  <c r="E4194" i="19"/>
  <c r="D4194" i="19"/>
  <c r="C4194" i="19"/>
  <c r="H4193" i="19"/>
  <c r="G4193" i="19"/>
  <c r="F4193" i="19"/>
  <c r="E4193" i="19"/>
  <c r="D4193" i="19"/>
  <c r="C4193" i="19"/>
  <c r="H4192" i="19"/>
  <c r="G4192" i="19"/>
  <c r="F4192" i="19"/>
  <c r="E4192" i="19"/>
  <c r="D4192" i="19"/>
  <c r="C4192" i="19"/>
  <c r="H4191" i="19"/>
  <c r="G4191" i="19"/>
  <c r="F4191" i="19"/>
  <c r="E4191" i="19"/>
  <c r="D4191" i="19"/>
  <c r="C4191" i="19"/>
  <c r="H4190" i="19"/>
  <c r="G4190" i="19"/>
  <c r="F4190" i="19"/>
  <c r="E4190" i="19"/>
  <c r="A4190" i="19" s="1"/>
  <c r="D4190" i="19"/>
  <c r="C4190" i="19"/>
  <c r="H4189" i="19"/>
  <c r="G4189" i="19"/>
  <c r="F4189" i="19"/>
  <c r="E4189" i="19"/>
  <c r="D4189" i="19"/>
  <c r="C4189" i="19"/>
  <c r="H4188" i="19"/>
  <c r="G4188" i="19"/>
  <c r="F4188" i="19"/>
  <c r="E4188" i="19"/>
  <c r="D4188" i="19"/>
  <c r="C4188" i="19"/>
  <c r="A4188" i="19"/>
  <c r="H4187" i="19"/>
  <c r="G4187" i="19"/>
  <c r="F4187" i="19"/>
  <c r="E4187" i="19"/>
  <c r="D4187" i="19"/>
  <c r="C4187" i="19"/>
  <c r="A4187" i="19" s="1"/>
  <c r="H4186" i="19"/>
  <c r="G4186" i="19"/>
  <c r="F4186" i="19"/>
  <c r="E4186" i="19"/>
  <c r="D4186" i="19"/>
  <c r="C4186" i="19"/>
  <c r="H4185" i="19"/>
  <c r="G4185" i="19"/>
  <c r="F4185" i="19"/>
  <c r="E4185" i="19"/>
  <c r="D4185" i="19"/>
  <c r="C4185" i="19"/>
  <c r="H4184" i="19"/>
  <c r="G4184" i="19"/>
  <c r="F4184" i="19"/>
  <c r="E4184" i="19"/>
  <c r="D4184" i="19"/>
  <c r="C4184" i="19"/>
  <c r="A4184" i="19"/>
  <c r="H4183" i="19"/>
  <c r="G4183" i="19"/>
  <c r="F4183" i="19"/>
  <c r="E4183" i="19"/>
  <c r="D4183" i="19"/>
  <c r="C4183" i="19"/>
  <c r="A4183" i="19" s="1"/>
  <c r="H4182" i="19"/>
  <c r="G4182" i="19"/>
  <c r="F4182" i="19"/>
  <c r="E4182" i="19"/>
  <c r="D4182" i="19"/>
  <c r="A4182" i="19" s="1"/>
  <c r="C4182" i="19"/>
  <c r="H4181" i="19"/>
  <c r="G4181" i="19"/>
  <c r="F4181" i="19"/>
  <c r="E4181" i="19"/>
  <c r="D4181" i="19"/>
  <c r="C4181" i="19"/>
  <c r="H4180" i="19"/>
  <c r="G4180" i="19"/>
  <c r="F4180" i="19"/>
  <c r="E4180" i="19"/>
  <c r="D4180" i="19"/>
  <c r="A4180" i="19" s="1"/>
  <c r="C4180" i="19"/>
  <c r="H4179" i="19"/>
  <c r="G4179" i="19"/>
  <c r="F4179" i="19"/>
  <c r="E4179" i="19"/>
  <c r="D4179" i="19"/>
  <c r="C4179" i="19"/>
  <c r="H4178" i="19"/>
  <c r="G4178" i="19"/>
  <c r="F4178" i="19"/>
  <c r="E4178" i="19"/>
  <c r="A4178" i="19" s="1"/>
  <c r="D4178" i="19"/>
  <c r="C4178" i="19"/>
  <c r="H4177" i="19"/>
  <c r="G4177" i="19"/>
  <c r="F4177" i="19"/>
  <c r="E4177" i="19"/>
  <c r="D4177" i="19"/>
  <c r="C4177" i="19"/>
  <c r="H4176" i="19"/>
  <c r="G4176" i="19"/>
  <c r="F4176" i="19"/>
  <c r="E4176" i="19"/>
  <c r="D4176" i="19"/>
  <c r="C4176" i="19"/>
  <c r="H4175" i="19"/>
  <c r="G4175" i="19"/>
  <c r="F4175" i="19"/>
  <c r="E4175" i="19"/>
  <c r="D4175" i="19"/>
  <c r="C4175" i="19"/>
  <c r="A4175" i="19"/>
  <c r="H4174" i="19"/>
  <c r="G4174" i="19"/>
  <c r="F4174" i="19"/>
  <c r="E4174" i="19"/>
  <c r="D4174" i="19"/>
  <c r="C4174" i="19"/>
  <c r="A4174" i="19" s="1"/>
  <c r="H4173" i="19"/>
  <c r="G4173" i="19"/>
  <c r="F4173" i="19"/>
  <c r="E4173" i="19"/>
  <c r="D4173" i="19"/>
  <c r="A4173" i="19" s="1"/>
  <c r="C4173" i="19"/>
  <c r="H4172" i="19"/>
  <c r="G4172" i="19"/>
  <c r="F4172" i="19"/>
  <c r="E4172" i="19"/>
  <c r="D4172" i="19"/>
  <c r="C4172" i="19"/>
  <c r="A4172" i="19"/>
  <c r="H4171" i="19"/>
  <c r="G4171" i="19"/>
  <c r="F4171" i="19"/>
  <c r="E4171" i="19"/>
  <c r="D4171" i="19"/>
  <c r="C4171" i="19"/>
  <c r="A4171" i="19" s="1"/>
  <c r="H4170" i="19"/>
  <c r="G4170" i="19"/>
  <c r="F4170" i="19"/>
  <c r="E4170" i="19"/>
  <c r="D4170" i="19"/>
  <c r="C4170" i="19"/>
  <c r="H4169" i="19"/>
  <c r="G4169" i="19"/>
  <c r="F4169" i="19"/>
  <c r="E4169" i="19"/>
  <c r="A4169" i="19" s="1"/>
  <c r="D4169" i="19"/>
  <c r="C4169" i="19"/>
  <c r="H4168" i="19"/>
  <c r="G4168" i="19"/>
  <c r="F4168" i="19"/>
  <c r="E4168" i="19"/>
  <c r="D4168" i="19"/>
  <c r="C4168" i="19"/>
  <c r="H4167" i="19"/>
  <c r="G4167" i="19"/>
  <c r="F4167" i="19"/>
  <c r="E4167" i="19"/>
  <c r="D4167" i="19"/>
  <c r="C4167" i="19"/>
  <c r="H4166" i="19"/>
  <c r="G4166" i="19"/>
  <c r="F4166" i="19"/>
  <c r="E4166" i="19"/>
  <c r="D4166" i="19"/>
  <c r="C4166" i="19"/>
  <c r="A4166" i="19" s="1"/>
  <c r="H4165" i="19"/>
  <c r="G4165" i="19"/>
  <c r="F4165" i="19"/>
  <c r="E4165" i="19"/>
  <c r="D4165" i="19"/>
  <c r="C4165" i="19"/>
  <c r="A4165" i="19"/>
  <c r="H4164" i="19"/>
  <c r="G4164" i="19"/>
  <c r="F4164" i="19"/>
  <c r="E4164" i="19"/>
  <c r="D4164" i="19"/>
  <c r="C4164" i="19"/>
  <c r="H4163" i="19"/>
  <c r="G4163" i="19"/>
  <c r="F4163" i="19"/>
  <c r="E4163" i="19"/>
  <c r="D4163" i="19"/>
  <c r="C4163" i="19"/>
  <c r="A4163" i="19"/>
  <c r="H4162" i="19"/>
  <c r="G4162" i="19"/>
  <c r="F4162" i="19"/>
  <c r="E4162" i="19"/>
  <c r="D4162" i="19"/>
  <c r="C4162" i="19"/>
  <c r="A4162" i="19" s="1"/>
  <c r="H4161" i="19"/>
  <c r="G4161" i="19"/>
  <c r="F4161" i="19"/>
  <c r="E4161" i="19"/>
  <c r="D4161" i="19"/>
  <c r="A4161" i="19" s="1"/>
  <c r="C4161" i="19"/>
  <c r="H4160" i="19"/>
  <c r="G4160" i="19"/>
  <c r="F4160" i="19"/>
  <c r="E4160" i="19"/>
  <c r="D4160" i="19"/>
  <c r="C4160" i="19"/>
  <c r="H4159" i="19"/>
  <c r="G4159" i="19"/>
  <c r="F4159" i="19"/>
  <c r="E4159" i="19"/>
  <c r="D4159" i="19"/>
  <c r="A4159" i="19" s="1"/>
  <c r="C4159" i="19"/>
  <c r="H4158" i="19"/>
  <c r="G4158" i="19"/>
  <c r="F4158" i="19"/>
  <c r="E4158" i="19"/>
  <c r="D4158" i="19"/>
  <c r="A4158" i="19" s="1"/>
  <c r="C4158" i="19"/>
  <c r="H4157" i="19"/>
  <c r="G4157" i="19"/>
  <c r="F4157" i="19"/>
  <c r="E4157" i="19"/>
  <c r="D4157" i="19"/>
  <c r="C4157" i="19"/>
  <c r="A4157" i="19"/>
  <c r="H4156" i="19"/>
  <c r="G4156" i="19"/>
  <c r="F4156" i="19"/>
  <c r="E4156" i="19"/>
  <c r="D4156" i="19"/>
  <c r="C4156" i="19"/>
  <c r="A4156" i="19" s="1"/>
  <c r="H4155" i="19"/>
  <c r="G4155" i="19"/>
  <c r="F4155" i="19"/>
  <c r="E4155" i="19"/>
  <c r="D4155" i="19"/>
  <c r="A4155" i="19" s="1"/>
  <c r="C4155" i="19"/>
  <c r="H4154" i="19"/>
  <c r="G4154" i="19"/>
  <c r="F4154" i="19"/>
  <c r="E4154" i="19"/>
  <c r="D4154" i="19"/>
  <c r="C4154" i="19"/>
  <c r="A4154" i="19" s="1"/>
  <c r="H4153" i="19"/>
  <c r="G4153" i="19"/>
  <c r="F4153" i="19"/>
  <c r="E4153" i="19"/>
  <c r="A4153" i="19" s="1"/>
  <c r="D4153" i="19"/>
  <c r="C4153" i="19"/>
  <c r="H4152" i="19"/>
  <c r="G4152" i="19"/>
  <c r="F4152" i="19"/>
  <c r="E4152" i="19"/>
  <c r="D4152" i="19"/>
  <c r="C4152" i="19"/>
  <c r="H4151" i="19"/>
  <c r="G4151" i="19"/>
  <c r="F4151" i="19"/>
  <c r="E4151" i="19"/>
  <c r="D4151" i="19"/>
  <c r="C4151" i="19"/>
  <c r="A4151" i="19"/>
  <c r="H4150" i="19"/>
  <c r="G4150" i="19"/>
  <c r="F4150" i="19"/>
  <c r="E4150" i="19"/>
  <c r="D4150" i="19"/>
  <c r="C4150" i="19"/>
  <c r="H4149" i="19"/>
  <c r="G4149" i="19"/>
  <c r="F4149" i="19"/>
  <c r="E4149" i="19"/>
  <c r="D4149" i="19"/>
  <c r="C4149" i="19"/>
  <c r="H4148" i="19"/>
  <c r="G4148" i="19"/>
  <c r="F4148" i="19"/>
  <c r="E4148" i="19"/>
  <c r="D4148" i="19"/>
  <c r="C4148" i="19"/>
  <c r="A4148" i="19" s="1"/>
  <c r="H4147" i="19"/>
  <c r="G4147" i="19"/>
  <c r="F4147" i="19"/>
  <c r="E4147" i="19"/>
  <c r="D4147" i="19"/>
  <c r="C4147" i="19"/>
  <c r="A4147" i="19"/>
  <c r="H4146" i="19"/>
  <c r="G4146" i="19"/>
  <c r="F4146" i="19"/>
  <c r="E4146" i="19"/>
  <c r="D4146" i="19"/>
  <c r="C4146" i="19"/>
  <c r="H4145" i="19"/>
  <c r="G4145" i="19"/>
  <c r="F4145" i="19"/>
  <c r="E4145" i="19"/>
  <c r="D4145" i="19"/>
  <c r="C4145" i="19"/>
  <c r="A4145" i="19" s="1"/>
  <c r="H4144" i="19"/>
  <c r="G4144" i="19"/>
  <c r="F4144" i="19"/>
  <c r="E4144" i="19"/>
  <c r="D4144" i="19"/>
  <c r="C4144" i="19"/>
  <c r="A4144" i="19" s="1"/>
  <c r="H4143" i="19"/>
  <c r="G4143" i="19"/>
  <c r="F4143" i="19"/>
  <c r="E4143" i="19"/>
  <c r="D4143" i="19"/>
  <c r="C4143" i="19"/>
  <c r="H4142" i="19"/>
  <c r="G4142" i="19"/>
  <c r="F4142" i="19"/>
  <c r="E4142" i="19"/>
  <c r="A4142" i="19" s="1"/>
  <c r="D4142" i="19"/>
  <c r="C4142" i="19"/>
  <c r="H4141" i="19"/>
  <c r="G4141" i="19"/>
  <c r="F4141" i="19"/>
  <c r="E4141" i="19"/>
  <c r="D4141" i="19"/>
  <c r="C4141" i="19"/>
  <c r="H4140" i="19"/>
  <c r="G4140" i="19"/>
  <c r="F4140" i="19"/>
  <c r="E4140" i="19"/>
  <c r="D4140" i="19"/>
  <c r="C4140" i="19"/>
  <c r="H4139" i="19"/>
  <c r="G4139" i="19"/>
  <c r="F4139" i="19"/>
  <c r="E4139" i="19"/>
  <c r="D4139" i="19"/>
  <c r="C4139" i="19"/>
  <c r="A4139" i="19"/>
  <c r="H4138" i="19"/>
  <c r="G4138" i="19"/>
  <c r="F4138" i="19"/>
  <c r="E4138" i="19"/>
  <c r="D4138" i="19"/>
  <c r="C4138" i="19"/>
  <c r="A4138" i="19" s="1"/>
  <c r="H4137" i="19"/>
  <c r="G4137" i="19"/>
  <c r="F4137" i="19"/>
  <c r="E4137" i="19"/>
  <c r="D4137" i="19"/>
  <c r="A4137" i="19" s="1"/>
  <c r="C4137" i="19"/>
  <c r="H4136" i="19"/>
  <c r="G4136" i="19"/>
  <c r="F4136" i="19"/>
  <c r="E4136" i="19"/>
  <c r="D4136" i="19"/>
  <c r="C4136" i="19"/>
  <c r="A4136" i="19"/>
  <c r="H4135" i="19"/>
  <c r="G4135" i="19"/>
  <c r="F4135" i="19"/>
  <c r="E4135" i="19"/>
  <c r="D4135" i="19"/>
  <c r="C4135" i="19"/>
  <c r="A4135" i="19" s="1"/>
  <c r="H4134" i="19"/>
  <c r="G4134" i="19"/>
  <c r="F4134" i="19"/>
  <c r="E4134" i="19"/>
  <c r="D4134" i="19"/>
  <c r="A4134" i="19" s="1"/>
  <c r="C4134" i="19"/>
  <c r="H4133" i="19"/>
  <c r="G4133" i="19"/>
  <c r="F4133" i="19"/>
  <c r="E4133" i="19"/>
  <c r="D4133" i="19"/>
  <c r="C4133" i="19"/>
  <c r="A4133" i="19" s="1"/>
  <c r="H4132" i="19"/>
  <c r="G4132" i="19"/>
  <c r="F4132" i="19"/>
  <c r="E4132" i="19"/>
  <c r="D4132" i="19"/>
  <c r="C4132" i="19"/>
  <c r="H4131" i="19"/>
  <c r="G4131" i="19"/>
  <c r="F4131" i="19"/>
  <c r="E4131" i="19"/>
  <c r="D4131" i="19"/>
  <c r="C4131" i="19"/>
  <c r="H4130" i="19"/>
  <c r="G4130" i="19"/>
  <c r="F4130" i="19"/>
  <c r="E4130" i="19"/>
  <c r="A4130" i="19" s="1"/>
  <c r="D4130" i="19"/>
  <c r="C4130" i="19"/>
  <c r="H4129" i="19"/>
  <c r="G4129" i="19"/>
  <c r="F4129" i="19"/>
  <c r="E4129" i="19"/>
  <c r="D4129" i="19"/>
  <c r="C4129" i="19"/>
  <c r="A4129" i="19"/>
  <c r="H4128" i="19"/>
  <c r="G4128" i="19"/>
  <c r="F4128" i="19"/>
  <c r="E4128" i="19"/>
  <c r="D4128" i="19"/>
  <c r="C4128" i="19"/>
  <c r="H4127" i="19"/>
  <c r="G4127" i="19"/>
  <c r="F4127" i="19"/>
  <c r="E4127" i="19"/>
  <c r="D4127" i="19"/>
  <c r="C4127" i="19"/>
  <c r="A4127" i="19" s="1"/>
  <c r="H4126" i="19"/>
  <c r="G4126" i="19"/>
  <c r="F4126" i="19"/>
  <c r="E4126" i="19"/>
  <c r="D4126" i="19"/>
  <c r="C4126" i="19"/>
  <c r="A4126" i="19"/>
  <c r="H4125" i="19"/>
  <c r="G4125" i="19"/>
  <c r="F4125" i="19"/>
  <c r="E4125" i="19"/>
  <c r="D4125" i="19"/>
  <c r="C4125" i="19"/>
  <c r="H4124" i="19"/>
  <c r="G4124" i="19"/>
  <c r="F4124" i="19"/>
  <c r="E4124" i="19"/>
  <c r="D4124" i="19"/>
  <c r="C4124" i="19"/>
  <c r="A4124" i="19" s="1"/>
  <c r="H4123" i="19"/>
  <c r="G4123" i="19"/>
  <c r="F4123" i="19"/>
  <c r="E4123" i="19"/>
  <c r="D4123" i="19"/>
  <c r="A4123" i="19" s="1"/>
  <c r="C4123" i="19"/>
  <c r="H4122" i="19"/>
  <c r="G4122" i="19"/>
  <c r="F4122" i="19"/>
  <c r="E4122" i="19"/>
  <c r="D4122" i="19"/>
  <c r="A4122" i="19" s="1"/>
  <c r="C4122" i="19"/>
  <c r="H4121" i="19"/>
  <c r="G4121" i="19"/>
  <c r="F4121" i="19"/>
  <c r="E4121" i="19"/>
  <c r="D4121" i="19"/>
  <c r="C4121" i="19"/>
  <c r="A4121" i="19" s="1"/>
  <c r="H4120" i="19"/>
  <c r="G4120" i="19"/>
  <c r="F4120" i="19"/>
  <c r="E4120" i="19"/>
  <c r="A4120" i="19" s="1"/>
  <c r="D4120" i="19"/>
  <c r="C4120" i="19"/>
  <c r="H4119" i="19"/>
  <c r="G4119" i="19"/>
  <c r="F4119" i="19"/>
  <c r="E4119" i="19"/>
  <c r="D4119" i="19"/>
  <c r="C4119" i="19"/>
  <c r="H4118" i="19"/>
  <c r="G4118" i="19"/>
  <c r="F4118" i="19"/>
  <c r="E4118" i="19"/>
  <c r="D4118" i="19"/>
  <c r="C4118" i="19"/>
  <c r="A4118" i="19"/>
  <c r="H4117" i="19"/>
  <c r="G4117" i="19"/>
  <c r="F4117" i="19"/>
  <c r="E4117" i="19"/>
  <c r="D4117" i="19"/>
  <c r="C4117" i="19"/>
  <c r="A4117" i="19" s="1"/>
  <c r="H4116" i="19"/>
  <c r="G4116" i="19"/>
  <c r="F4116" i="19"/>
  <c r="E4116" i="19"/>
  <c r="D4116" i="19"/>
  <c r="A4116" i="19" s="1"/>
  <c r="C4116" i="19"/>
  <c r="H4115" i="19"/>
  <c r="G4115" i="19"/>
  <c r="F4115" i="19"/>
  <c r="E4115" i="19"/>
  <c r="D4115" i="19"/>
  <c r="C4115" i="19"/>
  <c r="A4115" i="19"/>
  <c r="H4114" i="19"/>
  <c r="G4114" i="19"/>
  <c r="F4114" i="19"/>
  <c r="E4114" i="19"/>
  <c r="D4114" i="19"/>
  <c r="C4114" i="19"/>
  <c r="H4113" i="19"/>
  <c r="G4113" i="19"/>
  <c r="F4113" i="19"/>
  <c r="E4113" i="19"/>
  <c r="D4113" i="19"/>
  <c r="C4113" i="19"/>
  <c r="H4112" i="19"/>
  <c r="G4112" i="19"/>
  <c r="F4112" i="19"/>
  <c r="E4112" i="19"/>
  <c r="D4112" i="19"/>
  <c r="C4112" i="19"/>
  <c r="A4112" i="19" s="1"/>
  <c r="H4111" i="19"/>
  <c r="G4111" i="19"/>
  <c r="F4111" i="19"/>
  <c r="E4111" i="19"/>
  <c r="D4111" i="19"/>
  <c r="C4111" i="19"/>
  <c r="A4111" i="19" s="1"/>
  <c r="H4110" i="19"/>
  <c r="G4110" i="19"/>
  <c r="F4110" i="19"/>
  <c r="E4110" i="19"/>
  <c r="D4110" i="19"/>
  <c r="C4110" i="19"/>
  <c r="H4109" i="19"/>
  <c r="G4109" i="19"/>
  <c r="F4109" i="19"/>
  <c r="E4109" i="19"/>
  <c r="A4109" i="19" s="1"/>
  <c r="D4109" i="19"/>
  <c r="C4109" i="19"/>
  <c r="H4108" i="19"/>
  <c r="G4108" i="19"/>
  <c r="F4108" i="19"/>
  <c r="E4108" i="19"/>
  <c r="D4108" i="19"/>
  <c r="C4108" i="19"/>
  <c r="A4108" i="19"/>
  <c r="H4107" i="19"/>
  <c r="G4107" i="19"/>
  <c r="F4107" i="19"/>
  <c r="E4107" i="19"/>
  <c r="D4107" i="19"/>
  <c r="C4107" i="19"/>
  <c r="H4106" i="19"/>
  <c r="G4106" i="19"/>
  <c r="F4106" i="19"/>
  <c r="E4106" i="19"/>
  <c r="D4106" i="19"/>
  <c r="C4106" i="19"/>
  <c r="A4106" i="19" s="1"/>
  <c r="H4105" i="19"/>
  <c r="G4105" i="19"/>
  <c r="F4105" i="19"/>
  <c r="E4105" i="19"/>
  <c r="D4105" i="19"/>
  <c r="A4105" i="19" s="1"/>
  <c r="C4105" i="19"/>
  <c r="H4104" i="19"/>
  <c r="G4104" i="19"/>
  <c r="F4104" i="19"/>
  <c r="E4104" i="19"/>
  <c r="D4104" i="19"/>
  <c r="A4104" i="19" s="1"/>
  <c r="C4104" i="19"/>
  <c r="H4103" i="19"/>
  <c r="G4103" i="19"/>
  <c r="F4103" i="19"/>
  <c r="E4103" i="19"/>
  <c r="D4103" i="19"/>
  <c r="C4103" i="19"/>
  <c r="A4103" i="19"/>
  <c r="H4102" i="19"/>
  <c r="G4102" i="19"/>
  <c r="F4102" i="19"/>
  <c r="E4102" i="19"/>
  <c r="D4102" i="19"/>
  <c r="C4102" i="19"/>
  <c r="A4102" i="19" s="1"/>
  <c r="H4101" i="19"/>
  <c r="G4101" i="19"/>
  <c r="F4101" i="19"/>
  <c r="E4101" i="19"/>
  <c r="D4101" i="19"/>
  <c r="A4101" i="19" s="1"/>
  <c r="C4101" i="19"/>
  <c r="H4100" i="19"/>
  <c r="G4100" i="19"/>
  <c r="F4100" i="19"/>
  <c r="E4100" i="19"/>
  <c r="D4100" i="19"/>
  <c r="C4100" i="19"/>
  <c r="A4100" i="19" s="1"/>
  <c r="H4099" i="19"/>
  <c r="G4099" i="19"/>
  <c r="F4099" i="19"/>
  <c r="E4099" i="19"/>
  <c r="A4099" i="19" s="1"/>
  <c r="D4099" i="19"/>
  <c r="C4099" i="19"/>
  <c r="H4098" i="19"/>
  <c r="G4098" i="19"/>
  <c r="F4098" i="19"/>
  <c r="E4098" i="19"/>
  <c r="D4098" i="19"/>
  <c r="C4098" i="19"/>
  <c r="H4097" i="19"/>
  <c r="G4097" i="19"/>
  <c r="F4097" i="19"/>
  <c r="E4097" i="19"/>
  <c r="D4097" i="19"/>
  <c r="C4097" i="19"/>
  <c r="A4097" i="19"/>
  <c r="H4096" i="19"/>
  <c r="G4096" i="19"/>
  <c r="F4096" i="19"/>
  <c r="E4096" i="19"/>
  <c r="D4096" i="19"/>
  <c r="C4096" i="19"/>
  <c r="H4095" i="19"/>
  <c r="G4095" i="19"/>
  <c r="F4095" i="19"/>
  <c r="E4095" i="19"/>
  <c r="D4095" i="19"/>
  <c r="C4095" i="19"/>
  <c r="H4094" i="19"/>
  <c r="G4094" i="19"/>
  <c r="F4094" i="19"/>
  <c r="E4094" i="19"/>
  <c r="D4094" i="19"/>
  <c r="C4094" i="19"/>
  <c r="A4094" i="19" s="1"/>
  <c r="H4093" i="19"/>
  <c r="G4093" i="19"/>
  <c r="F4093" i="19"/>
  <c r="E4093" i="19"/>
  <c r="D4093" i="19"/>
  <c r="C4093" i="19"/>
  <c r="A4093" i="19"/>
  <c r="H4092" i="19"/>
  <c r="G4092" i="19"/>
  <c r="F4092" i="19"/>
  <c r="E4092" i="19"/>
  <c r="D4092" i="19"/>
  <c r="C4092" i="19"/>
  <c r="H4091" i="19"/>
  <c r="G4091" i="19"/>
  <c r="F4091" i="19"/>
  <c r="E4091" i="19"/>
  <c r="D4091" i="19"/>
  <c r="C4091" i="19"/>
  <c r="A4091" i="19" s="1"/>
  <c r="H4090" i="19"/>
  <c r="G4090" i="19"/>
  <c r="F4090" i="19"/>
  <c r="E4090" i="19"/>
  <c r="D4090" i="19"/>
  <c r="C4090" i="19"/>
  <c r="A4090" i="19" s="1"/>
  <c r="H4089" i="19"/>
  <c r="G4089" i="19"/>
  <c r="F4089" i="19"/>
  <c r="E4089" i="19"/>
  <c r="D4089" i="19"/>
  <c r="C4089" i="19"/>
  <c r="H4088" i="19"/>
  <c r="G4088" i="19"/>
  <c r="F4088" i="19"/>
  <c r="E4088" i="19"/>
  <c r="A4088" i="19" s="1"/>
  <c r="D4088" i="19"/>
  <c r="C4088" i="19"/>
  <c r="H4087" i="19"/>
  <c r="G4087" i="19"/>
  <c r="F4087" i="19"/>
  <c r="E4087" i="19"/>
  <c r="D4087" i="19"/>
  <c r="C4087" i="19"/>
  <c r="H4086" i="19"/>
  <c r="G4086" i="19"/>
  <c r="F4086" i="19"/>
  <c r="E4086" i="19"/>
  <c r="D4086" i="19"/>
  <c r="C4086" i="19"/>
  <c r="H4085" i="19"/>
  <c r="G4085" i="19"/>
  <c r="F4085" i="19"/>
  <c r="E4085" i="19"/>
  <c r="D4085" i="19"/>
  <c r="C4085" i="19"/>
  <c r="A4085" i="19"/>
  <c r="H4084" i="19"/>
  <c r="G4084" i="19"/>
  <c r="F4084" i="19"/>
  <c r="E4084" i="19"/>
  <c r="D4084" i="19"/>
  <c r="C4084" i="19"/>
  <c r="A4084" i="19" s="1"/>
  <c r="H4083" i="19"/>
  <c r="G4083" i="19"/>
  <c r="F4083" i="19"/>
  <c r="E4083" i="19"/>
  <c r="D4083" i="19"/>
  <c r="A4083" i="19" s="1"/>
  <c r="C4083" i="19"/>
  <c r="H4082" i="19"/>
  <c r="G4082" i="19"/>
  <c r="F4082" i="19"/>
  <c r="E4082" i="19"/>
  <c r="D4082" i="19"/>
  <c r="C4082" i="19"/>
  <c r="A4082" i="19"/>
  <c r="H4081" i="19"/>
  <c r="G4081" i="19"/>
  <c r="F4081" i="19"/>
  <c r="E4081" i="19"/>
  <c r="D4081" i="19"/>
  <c r="C4081" i="19"/>
  <c r="A4081" i="19" s="1"/>
  <c r="H4080" i="19"/>
  <c r="G4080" i="19"/>
  <c r="F4080" i="19"/>
  <c r="E4080" i="19"/>
  <c r="D4080" i="19"/>
  <c r="A4080" i="19" s="1"/>
  <c r="C4080" i="19"/>
  <c r="H4079" i="19"/>
  <c r="G4079" i="19"/>
  <c r="F4079" i="19"/>
  <c r="E4079" i="19"/>
  <c r="D4079" i="19"/>
  <c r="C4079" i="19"/>
  <c r="A4079" i="19" s="1"/>
  <c r="H4078" i="19"/>
  <c r="G4078" i="19"/>
  <c r="F4078" i="19"/>
  <c r="E4078" i="19"/>
  <c r="D4078" i="19"/>
  <c r="C4078" i="19"/>
  <c r="H4077" i="19"/>
  <c r="G4077" i="19"/>
  <c r="F4077" i="19"/>
  <c r="E4077" i="19"/>
  <c r="D4077" i="19"/>
  <c r="C4077" i="19"/>
  <c r="H4076" i="19"/>
  <c r="G4076" i="19"/>
  <c r="F4076" i="19"/>
  <c r="E4076" i="19"/>
  <c r="A4076" i="19" s="1"/>
  <c r="D4076" i="19"/>
  <c r="C4076" i="19"/>
  <c r="H4075" i="19"/>
  <c r="G4075" i="19"/>
  <c r="F4075" i="19"/>
  <c r="E4075" i="19"/>
  <c r="D4075" i="19"/>
  <c r="C4075" i="19"/>
  <c r="A4075" i="19"/>
  <c r="H4074" i="19"/>
  <c r="G4074" i="19"/>
  <c r="F4074" i="19"/>
  <c r="E4074" i="19"/>
  <c r="D4074" i="19"/>
  <c r="C4074" i="19"/>
  <c r="H4073" i="19"/>
  <c r="G4073" i="19"/>
  <c r="F4073" i="19"/>
  <c r="E4073" i="19"/>
  <c r="D4073" i="19"/>
  <c r="C4073" i="19"/>
  <c r="A4073" i="19" s="1"/>
  <c r="H4072" i="19"/>
  <c r="G4072" i="19"/>
  <c r="F4072" i="19"/>
  <c r="E4072" i="19"/>
  <c r="D4072" i="19"/>
  <c r="C4072" i="19"/>
  <c r="A4072" i="19"/>
  <c r="H4071" i="19"/>
  <c r="G4071" i="19"/>
  <c r="F4071" i="19"/>
  <c r="E4071" i="19"/>
  <c r="D4071" i="19"/>
  <c r="C4071" i="19"/>
  <c r="H4070" i="19"/>
  <c r="G4070" i="19"/>
  <c r="F4070" i="19"/>
  <c r="E4070" i="19"/>
  <c r="D4070" i="19"/>
  <c r="C4070" i="19"/>
  <c r="A4070" i="19" s="1"/>
  <c r="H4069" i="19"/>
  <c r="G4069" i="19"/>
  <c r="F4069" i="19"/>
  <c r="E4069" i="19"/>
  <c r="D4069" i="19"/>
  <c r="A4069" i="19" s="1"/>
  <c r="C4069" i="19"/>
  <c r="H4068" i="19"/>
  <c r="G4068" i="19"/>
  <c r="F4068" i="19"/>
  <c r="E4068" i="19"/>
  <c r="D4068" i="19"/>
  <c r="A4068" i="19" s="1"/>
  <c r="C4068" i="19"/>
  <c r="H4067" i="19"/>
  <c r="G4067" i="19"/>
  <c r="F4067" i="19"/>
  <c r="E4067" i="19"/>
  <c r="D4067" i="19"/>
  <c r="C4067" i="19"/>
  <c r="A4067" i="19" s="1"/>
  <c r="H4066" i="19"/>
  <c r="G4066" i="19"/>
  <c r="F4066" i="19"/>
  <c r="E4066" i="19"/>
  <c r="A4066" i="19" s="1"/>
  <c r="D4066" i="19"/>
  <c r="C4066" i="19"/>
  <c r="H4065" i="19"/>
  <c r="G4065" i="19"/>
  <c r="F4065" i="19"/>
  <c r="E4065" i="19"/>
  <c r="D4065" i="19"/>
  <c r="C4065" i="19"/>
  <c r="H4064" i="19"/>
  <c r="G4064" i="19"/>
  <c r="F4064" i="19"/>
  <c r="E4064" i="19"/>
  <c r="D4064" i="19"/>
  <c r="C4064" i="19"/>
  <c r="A4064" i="19"/>
  <c r="H4063" i="19"/>
  <c r="G4063" i="19"/>
  <c r="F4063" i="19"/>
  <c r="E4063" i="19"/>
  <c r="D4063" i="19"/>
  <c r="C4063" i="19"/>
  <c r="A4063" i="19" s="1"/>
  <c r="H4062" i="19"/>
  <c r="G4062" i="19"/>
  <c r="F4062" i="19"/>
  <c r="E4062" i="19"/>
  <c r="D4062" i="19"/>
  <c r="A4062" i="19" s="1"/>
  <c r="C4062" i="19"/>
  <c r="H4061" i="19"/>
  <c r="G4061" i="19"/>
  <c r="F4061" i="19"/>
  <c r="E4061" i="19"/>
  <c r="D4061" i="19"/>
  <c r="C4061" i="19"/>
  <c r="A4061" i="19"/>
  <c r="H4060" i="19"/>
  <c r="G4060" i="19"/>
  <c r="F4060" i="19"/>
  <c r="E4060" i="19"/>
  <c r="D4060" i="19"/>
  <c r="C4060" i="19"/>
  <c r="H4059" i="19"/>
  <c r="G4059" i="19"/>
  <c r="F4059" i="19"/>
  <c r="E4059" i="19"/>
  <c r="D4059" i="19"/>
  <c r="C4059" i="19"/>
  <c r="H4058" i="19"/>
  <c r="G4058" i="19"/>
  <c r="F4058" i="19"/>
  <c r="E4058" i="19"/>
  <c r="D4058" i="19"/>
  <c r="C4058" i="19"/>
  <c r="A4058" i="19" s="1"/>
  <c r="H4057" i="19"/>
  <c r="G4057" i="19"/>
  <c r="F4057" i="19"/>
  <c r="E4057" i="19"/>
  <c r="D4057" i="19"/>
  <c r="C4057" i="19"/>
  <c r="H4056" i="19"/>
  <c r="G4056" i="19"/>
  <c r="F4056" i="19"/>
  <c r="E4056" i="19"/>
  <c r="D4056" i="19"/>
  <c r="A4056" i="19" s="1"/>
  <c r="C4056" i="19"/>
  <c r="H4055" i="19"/>
  <c r="G4055" i="19"/>
  <c r="F4055" i="19"/>
  <c r="E4055" i="19"/>
  <c r="D4055" i="19"/>
  <c r="C4055" i="19"/>
  <c r="A4055" i="19" s="1"/>
  <c r="H4054" i="19"/>
  <c r="G4054" i="19"/>
  <c r="F4054" i="19"/>
  <c r="E4054" i="19"/>
  <c r="D4054" i="19"/>
  <c r="C4054" i="19"/>
  <c r="H4053" i="19"/>
  <c r="G4053" i="19"/>
  <c r="F4053" i="19"/>
  <c r="E4053" i="19"/>
  <c r="D4053" i="19"/>
  <c r="C4053" i="19"/>
  <c r="H4052" i="19"/>
  <c r="G4052" i="19"/>
  <c r="F4052" i="19"/>
  <c r="E4052" i="19"/>
  <c r="A4052" i="19" s="1"/>
  <c r="D4052" i="19"/>
  <c r="C4052" i="19"/>
  <c r="H4051" i="19"/>
  <c r="G4051" i="19"/>
  <c r="F4051" i="19"/>
  <c r="E4051" i="19"/>
  <c r="D4051" i="19"/>
  <c r="C4051" i="19"/>
  <c r="A4051" i="19" s="1"/>
  <c r="H4050" i="19"/>
  <c r="G4050" i="19"/>
  <c r="F4050" i="19"/>
  <c r="E4050" i="19"/>
  <c r="D4050" i="19"/>
  <c r="C4050" i="19"/>
  <c r="H4049" i="19"/>
  <c r="G4049" i="19"/>
  <c r="F4049" i="19"/>
  <c r="E4049" i="19"/>
  <c r="D4049" i="19"/>
  <c r="C4049" i="19"/>
  <c r="A4049" i="19"/>
  <c r="H4048" i="19"/>
  <c r="G4048" i="19"/>
  <c r="F4048" i="19"/>
  <c r="E4048" i="19"/>
  <c r="D4048" i="19"/>
  <c r="C4048" i="19"/>
  <c r="A4048" i="19" s="1"/>
  <c r="H4047" i="19"/>
  <c r="G4047" i="19"/>
  <c r="F4047" i="19"/>
  <c r="E4047" i="19"/>
  <c r="D4047" i="19"/>
  <c r="C4047" i="19"/>
  <c r="H4046" i="19"/>
  <c r="G4046" i="19"/>
  <c r="F4046" i="19"/>
  <c r="E4046" i="19"/>
  <c r="D4046" i="19"/>
  <c r="C4046" i="19"/>
  <c r="A4046" i="19" s="1"/>
  <c r="H4045" i="19"/>
  <c r="G4045" i="19"/>
  <c r="F4045" i="19"/>
  <c r="E4045" i="19"/>
  <c r="D4045" i="19"/>
  <c r="C4045" i="19"/>
  <c r="H4044" i="19"/>
  <c r="G4044" i="19"/>
  <c r="F4044" i="19"/>
  <c r="E4044" i="19"/>
  <c r="D4044" i="19"/>
  <c r="A4044" i="19" s="1"/>
  <c r="C4044" i="19"/>
  <c r="H4043" i="19"/>
  <c r="G4043" i="19"/>
  <c r="F4043" i="19"/>
  <c r="E4043" i="19"/>
  <c r="D4043" i="19"/>
  <c r="C4043" i="19"/>
  <c r="A4043" i="19"/>
  <c r="H4042" i="19"/>
  <c r="G4042" i="19"/>
  <c r="F4042" i="19"/>
  <c r="E4042" i="19"/>
  <c r="D4042" i="19"/>
  <c r="C4042" i="19"/>
  <c r="A4042" i="19" s="1"/>
  <c r="H4041" i="19"/>
  <c r="G4041" i="19"/>
  <c r="F4041" i="19"/>
  <c r="E4041" i="19"/>
  <c r="D4041" i="19"/>
  <c r="C4041" i="19"/>
  <c r="H4040" i="19"/>
  <c r="G4040" i="19"/>
  <c r="F4040" i="19"/>
  <c r="E4040" i="19"/>
  <c r="D4040" i="19"/>
  <c r="C4040" i="19"/>
  <c r="A4040" i="19" s="1"/>
  <c r="H4039" i="19"/>
  <c r="G4039" i="19"/>
  <c r="F4039" i="19"/>
  <c r="E4039" i="19"/>
  <c r="D4039" i="19"/>
  <c r="C4039" i="19"/>
  <c r="H4038" i="19"/>
  <c r="G4038" i="19"/>
  <c r="F4038" i="19"/>
  <c r="E4038" i="19"/>
  <c r="D4038" i="19"/>
  <c r="A4038" i="19" s="1"/>
  <c r="C4038" i="19"/>
  <c r="H4037" i="19"/>
  <c r="G4037" i="19"/>
  <c r="F4037" i="19"/>
  <c r="E4037" i="19"/>
  <c r="D4037" i="19"/>
  <c r="C4037" i="19"/>
  <c r="A4037" i="19" s="1"/>
  <c r="H4036" i="19"/>
  <c r="G4036" i="19"/>
  <c r="F4036" i="19"/>
  <c r="E4036" i="19"/>
  <c r="D4036" i="19"/>
  <c r="C4036" i="19"/>
  <c r="H4035" i="19"/>
  <c r="G4035" i="19"/>
  <c r="F4035" i="19"/>
  <c r="E4035" i="19"/>
  <c r="D4035" i="19"/>
  <c r="C4035" i="19"/>
  <c r="H4034" i="19"/>
  <c r="G4034" i="19"/>
  <c r="F4034" i="19"/>
  <c r="E4034" i="19"/>
  <c r="A4034" i="19" s="1"/>
  <c r="D4034" i="19"/>
  <c r="C4034" i="19"/>
  <c r="H4033" i="19"/>
  <c r="G4033" i="19"/>
  <c r="F4033" i="19"/>
  <c r="E4033" i="19"/>
  <c r="D4033" i="19"/>
  <c r="C4033" i="19"/>
  <c r="A4033" i="19" s="1"/>
  <c r="H4032" i="19"/>
  <c r="G4032" i="19"/>
  <c r="F4032" i="19"/>
  <c r="E4032" i="19"/>
  <c r="D4032" i="19"/>
  <c r="C4032" i="19"/>
  <c r="H4031" i="19"/>
  <c r="G4031" i="19"/>
  <c r="F4031" i="19"/>
  <c r="E4031" i="19"/>
  <c r="D4031" i="19"/>
  <c r="C4031" i="19"/>
  <c r="A4031" i="19"/>
  <c r="H4030" i="19"/>
  <c r="G4030" i="19"/>
  <c r="F4030" i="19"/>
  <c r="E4030" i="19"/>
  <c r="D4030" i="19"/>
  <c r="C4030" i="19"/>
  <c r="A4030" i="19" s="1"/>
  <c r="H4029" i="19"/>
  <c r="G4029" i="19"/>
  <c r="F4029" i="19"/>
  <c r="E4029" i="19"/>
  <c r="D4029" i="19"/>
  <c r="C4029" i="19"/>
  <c r="H4028" i="19"/>
  <c r="G4028" i="19"/>
  <c r="F4028" i="19"/>
  <c r="E4028" i="19"/>
  <c r="D4028" i="19"/>
  <c r="C4028" i="19"/>
  <c r="A4028" i="19" s="1"/>
  <c r="H4027" i="19"/>
  <c r="G4027" i="19"/>
  <c r="F4027" i="19"/>
  <c r="E4027" i="19"/>
  <c r="D4027" i="19"/>
  <c r="C4027" i="19"/>
  <c r="H4026" i="19"/>
  <c r="G4026" i="19"/>
  <c r="F4026" i="19"/>
  <c r="E4026" i="19"/>
  <c r="D4026" i="19"/>
  <c r="A4026" i="19" s="1"/>
  <c r="C4026" i="19"/>
  <c r="H4025" i="19"/>
  <c r="G4025" i="19"/>
  <c r="F4025" i="19"/>
  <c r="E4025" i="19"/>
  <c r="D4025" i="19"/>
  <c r="C4025" i="19"/>
  <c r="A4025" i="19"/>
  <c r="H4024" i="19"/>
  <c r="G4024" i="19"/>
  <c r="F4024" i="19"/>
  <c r="E4024" i="19"/>
  <c r="D4024" i="19"/>
  <c r="C4024" i="19"/>
  <c r="A4024" i="19" s="1"/>
  <c r="H4023" i="19"/>
  <c r="G4023" i="19"/>
  <c r="F4023" i="19"/>
  <c r="E4023" i="19"/>
  <c r="D4023" i="19"/>
  <c r="C4023" i="19"/>
  <c r="H4022" i="19"/>
  <c r="G4022" i="19"/>
  <c r="F4022" i="19"/>
  <c r="E4022" i="19"/>
  <c r="D4022" i="19"/>
  <c r="C4022" i="19"/>
  <c r="A4022" i="19" s="1"/>
  <c r="H4021" i="19"/>
  <c r="G4021" i="19"/>
  <c r="F4021" i="19"/>
  <c r="E4021" i="19"/>
  <c r="D4021" i="19"/>
  <c r="C4021" i="19"/>
  <c r="H4020" i="19"/>
  <c r="G4020" i="19"/>
  <c r="F4020" i="19"/>
  <c r="E4020" i="19"/>
  <c r="D4020" i="19"/>
  <c r="A4020" i="19" s="1"/>
  <c r="C4020" i="19"/>
  <c r="H4019" i="19"/>
  <c r="G4019" i="19"/>
  <c r="F4019" i="19"/>
  <c r="E4019" i="19"/>
  <c r="D4019" i="19"/>
  <c r="C4019" i="19"/>
  <c r="A4019" i="19" s="1"/>
  <c r="H4018" i="19"/>
  <c r="G4018" i="19"/>
  <c r="F4018" i="19"/>
  <c r="E4018" i="19"/>
  <c r="D4018" i="19"/>
  <c r="C4018" i="19"/>
  <c r="H4017" i="19"/>
  <c r="G4017" i="19"/>
  <c r="F4017" i="19"/>
  <c r="E4017" i="19"/>
  <c r="D4017" i="19"/>
  <c r="C4017" i="19"/>
  <c r="H4016" i="19"/>
  <c r="G4016" i="19"/>
  <c r="F4016" i="19"/>
  <c r="E4016" i="19"/>
  <c r="A4016" i="19" s="1"/>
  <c r="D4016" i="19"/>
  <c r="C4016" i="19"/>
  <c r="H4015" i="19"/>
  <c r="G4015" i="19"/>
  <c r="F4015" i="19"/>
  <c r="E4015" i="19"/>
  <c r="D4015" i="19"/>
  <c r="C4015" i="19"/>
  <c r="A4015" i="19" s="1"/>
  <c r="H4014" i="19"/>
  <c r="G4014" i="19"/>
  <c r="F4014" i="19"/>
  <c r="E4014" i="19"/>
  <c r="D4014" i="19"/>
  <c r="C4014" i="19"/>
  <c r="H4013" i="19"/>
  <c r="G4013" i="19"/>
  <c r="F4013" i="19"/>
  <c r="E4013" i="19"/>
  <c r="D4013" i="19"/>
  <c r="C4013" i="19"/>
  <c r="A4013" i="19"/>
  <c r="H4012" i="19"/>
  <c r="G4012" i="19"/>
  <c r="F4012" i="19"/>
  <c r="E4012" i="19"/>
  <c r="D4012" i="19"/>
  <c r="C4012" i="19"/>
  <c r="A4012" i="19" s="1"/>
  <c r="H4011" i="19"/>
  <c r="G4011" i="19"/>
  <c r="F4011" i="19"/>
  <c r="E4011" i="19"/>
  <c r="D4011" i="19"/>
  <c r="C4011" i="19"/>
  <c r="H4010" i="19"/>
  <c r="G4010" i="19"/>
  <c r="F4010" i="19"/>
  <c r="E4010" i="19"/>
  <c r="D4010" i="19"/>
  <c r="C4010" i="19"/>
  <c r="A4010" i="19" s="1"/>
  <c r="H4009" i="19"/>
  <c r="G4009" i="19"/>
  <c r="F4009" i="19"/>
  <c r="E4009" i="19"/>
  <c r="D4009" i="19"/>
  <c r="C4009" i="19"/>
  <c r="H4008" i="19"/>
  <c r="G4008" i="19"/>
  <c r="F4008" i="19"/>
  <c r="E4008" i="19"/>
  <c r="D4008" i="19"/>
  <c r="A4008" i="19" s="1"/>
  <c r="C4008" i="19"/>
  <c r="H4007" i="19"/>
  <c r="G4007" i="19"/>
  <c r="F4007" i="19"/>
  <c r="E4007" i="19"/>
  <c r="D4007" i="19"/>
  <c r="C4007" i="19"/>
  <c r="A4007" i="19"/>
  <c r="H4006" i="19"/>
  <c r="G4006" i="19"/>
  <c r="F4006" i="19"/>
  <c r="E4006" i="19"/>
  <c r="D4006" i="19"/>
  <c r="C4006" i="19"/>
  <c r="A4006" i="19" s="1"/>
  <c r="H4005" i="19"/>
  <c r="G4005" i="19"/>
  <c r="F4005" i="19"/>
  <c r="E4005" i="19"/>
  <c r="D4005" i="19"/>
  <c r="C4005" i="19"/>
  <c r="H4004" i="19"/>
  <c r="G4004" i="19"/>
  <c r="F4004" i="19"/>
  <c r="E4004" i="19"/>
  <c r="D4004" i="19"/>
  <c r="C4004" i="19"/>
  <c r="A4004" i="19" s="1"/>
  <c r="H4003" i="19"/>
  <c r="G4003" i="19"/>
  <c r="F4003" i="19"/>
  <c r="E4003" i="19"/>
  <c r="D4003" i="19"/>
  <c r="C4003" i="19"/>
  <c r="H4002" i="19"/>
  <c r="G4002" i="19"/>
  <c r="F4002" i="19"/>
  <c r="E4002" i="19"/>
  <c r="D4002" i="19"/>
  <c r="A4002" i="19" s="1"/>
  <c r="C4002" i="19"/>
  <c r="H4001" i="19"/>
  <c r="G4001" i="19"/>
  <c r="F4001" i="19"/>
  <c r="E4001" i="19"/>
  <c r="D4001" i="19"/>
  <c r="C4001" i="19"/>
  <c r="A4001" i="19" s="1"/>
  <c r="H4000" i="19"/>
  <c r="G4000" i="19"/>
  <c r="F4000" i="19"/>
  <c r="E4000" i="19"/>
  <c r="D4000" i="19"/>
  <c r="C4000" i="19"/>
  <c r="H3999" i="19"/>
  <c r="G3999" i="19"/>
  <c r="F3999" i="19"/>
  <c r="E3999" i="19"/>
  <c r="D3999" i="19"/>
  <c r="C3999" i="19"/>
  <c r="H3998" i="19"/>
  <c r="G3998" i="19"/>
  <c r="F3998" i="19"/>
  <c r="E3998" i="19"/>
  <c r="A3998" i="19" s="1"/>
  <c r="D3998" i="19"/>
  <c r="C3998" i="19"/>
  <c r="H3997" i="19"/>
  <c r="G3997" i="19"/>
  <c r="F3997" i="19"/>
  <c r="E3997" i="19"/>
  <c r="D3997" i="19"/>
  <c r="C3997" i="19"/>
  <c r="A3997" i="19" s="1"/>
  <c r="H3996" i="19"/>
  <c r="G3996" i="19"/>
  <c r="F3996" i="19"/>
  <c r="E3996" i="19"/>
  <c r="D3996" i="19"/>
  <c r="C3996" i="19"/>
  <c r="H3995" i="19"/>
  <c r="G3995" i="19"/>
  <c r="F3995" i="19"/>
  <c r="E3995" i="19"/>
  <c r="D3995" i="19"/>
  <c r="C3995" i="19"/>
  <c r="A3995" i="19"/>
  <c r="H3994" i="19"/>
  <c r="G3994" i="19"/>
  <c r="F3994" i="19"/>
  <c r="E3994" i="19"/>
  <c r="D3994" i="19"/>
  <c r="C3994" i="19"/>
  <c r="A3994" i="19" s="1"/>
  <c r="H3993" i="19"/>
  <c r="G3993" i="19"/>
  <c r="F3993" i="19"/>
  <c r="E3993" i="19"/>
  <c r="D3993" i="19"/>
  <c r="C3993" i="19"/>
  <c r="H3992" i="19"/>
  <c r="G3992" i="19"/>
  <c r="F3992" i="19"/>
  <c r="E3992" i="19"/>
  <c r="D3992" i="19"/>
  <c r="C3992" i="19"/>
  <c r="A3992" i="19" s="1"/>
  <c r="H3991" i="19"/>
  <c r="G3991" i="19"/>
  <c r="F3991" i="19"/>
  <c r="E3991" i="19"/>
  <c r="D3991" i="19"/>
  <c r="C3991" i="19"/>
  <c r="H3990" i="19"/>
  <c r="G3990" i="19"/>
  <c r="F3990" i="19"/>
  <c r="E3990" i="19"/>
  <c r="D3990" i="19"/>
  <c r="A3990" i="19" s="1"/>
  <c r="C3990" i="19"/>
  <c r="H3989" i="19"/>
  <c r="G3989" i="19"/>
  <c r="F3989" i="19"/>
  <c r="E3989" i="19"/>
  <c r="D3989" i="19"/>
  <c r="C3989" i="19"/>
  <c r="A3989" i="19"/>
  <c r="H3988" i="19"/>
  <c r="G3988" i="19"/>
  <c r="F3988" i="19"/>
  <c r="E3988" i="19"/>
  <c r="D3988" i="19"/>
  <c r="C3988" i="19"/>
  <c r="A3988" i="19" s="1"/>
  <c r="H3987" i="19"/>
  <c r="G3987" i="19"/>
  <c r="F3987" i="19"/>
  <c r="E3987" i="19"/>
  <c r="D3987" i="19"/>
  <c r="C3987" i="19"/>
  <c r="H3986" i="19"/>
  <c r="G3986" i="19"/>
  <c r="F3986" i="19"/>
  <c r="E3986" i="19"/>
  <c r="D3986" i="19"/>
  <c r="C3986" i="19"/>
  <c r="A3986" i="19" s="1"/>
  <c r="H3985" i="19"/>
  <c r="G3985" i="19"/>
  <c r="F3985" i="19"/>
  <c r="E3985" i="19"/>
  <c r="D3985" i="19"/>
  <c r="C3985" i="19"/>
  <c r="H3984" i="19"/>
  <c r="G3984" i="19"/>
  <c r="F3984" i="19"/>
  <c r="E3984" i="19"/>
  <c r="D3984" i="19"/>
  <c r="A3984" i="19" s="1"/>
  <c r="C3984" i="19"/>
  <c r="H3983" i="19"/>
  <c r="G3983" i="19"/>
  <c r="F3983" i="19"/>
  <c r="E3983" i="19"/>
  <c r="D3983" i="19"/>
  <c r="C3983" i="19"/>
  <c r="A3983" i="19" s="1"/>
  <c r="H3982" i="19"/>
  <c r="G3982" i="19"/>
  <c r="F3982" i="19"/>
  <c r="E3982" i="19"/>
  <c r="D3982" i="19"/>
  <c r="C3982" i="19"/>
  <c r="H3981" i="19"/>
  <c r="G3981" i="19"/>
  <c r="F3981" i="19"/>
  <c r="E3981" i="19"/>
  <c r="D3981" i="19"/>
  <c r="C3981" i="19"/>
  <c r="H3980" i="19"/>
  <c r="G3980" i="19"/>
  <c r="F3980" i="19"/>
  <c r="E3980" i="19"/>
  <c r="A3980" i="19" s="1"/>
  <c r="D3980" i="19"/>
  <c r="C3980" i="19"/>
  <c r="H3979" i="19"/>
  <c r="G3979" i="19"/>
  <c r="F3979" i="19"/>
  <c r="E3979" i="19"/>
  <c r="D3979" i="19"/>
  <c r="C3979" i="19"/>
  <c r="A3979" i="19" s="1"/>
  <c r="H3978" i="19"/>
  <c r="G3978" i="19"/>
  <c r="F3978" i="19"/>
  <c r="E3978" i="19"/>
  <c r="D3978" i="19"/>
  <c r="C3978" i="19"/>
  <c r="H3977" i="19"/>
  <c r="G3977" i="19"/>
  <c r="F3977" i="19"/>
  <c r="E3977" i="19"/>
  <c r="D3977" i="19"/>
  <c r="C3977" i="19"/>
  <c r="A3977" i="19"/>
  <c r="H3976" i="19"/>
  <c r="G3976" i="19"/>
  <c r="F3976" i="19"/>
  <c r="E3976" i="19"/>
  <c r="D3976" i="19"/>
  <c r="C3976" i="19"/>
  <c r="A3976" i="19" s="1"/>
  <c r="H3975" i="19"/>
  <c r="G3975" i="19"/>
  <c r="F3975" i="19"/>
  <c r="E3975" i="19"/>
  <c r="D3975" i="19"/>
  <c r="C3975" i="19"/>
  <c r="H3974" i="19"/>
  <c r="G3974" i="19"/>
  <c r="F3974" i="19"/>
  <c r="E3974" i="19"/>
  <c r="D3974" i="19"/>
  <c r="C3974" i="19"/>
  <c r="A3974" i="19" s="1"/>
  <c r="H3973" i="19"/>
  <c r="G3973" i="19"/>
  <c r="F3973" i="19"/>
  <c r="E3973" i="19"/>
  <c r="D3973" i="19"/>
  <c r="C3973" i="19"/>
  <c r="H3972" i="19"/>
  <c r="G3972" i="19"/>
  <c r="F3972" i="19"/>
  <c r="E3972" i="19"/>
  <c r="D3972" i="19"/>
  <c r="A3972" i="19" s="1"/>
  <c r="C3972" i="19"/>
  <c r="H3971" i="19"/>
  <c r="G3971" i="19"/>
  <c r="F3971" i="19"/>
  <c r="E3971" i="19"/>
  <c r="D3971" i="19"/>
  <c r="C3971" i="19"/>
  <c r="A3971" i="19"/>
  <c r="H3970" i="19"/>
  <c r="G3970" i="19"/>
  <c r="F3970" i="19"/>
  <c r="E3970" i="19"/>
  <c r="D3970" i="19"/>
  <c r="C3970" i="19"/>
  <c r="A3970" i="19" s="1"/>
  <c r="H3969" i="19"/>
  <c r="G3969" i="19"/>
  <c r="F3969" i="19"/>
  <c r="E3969" i="19"/>
  <c r="D3969" i="19"/>
  <c r="C3969" i="19"/>
  <c r="H3968" i="19"/>
  <c r="G3968" i="19"/>
  <c r="F3968" i="19"/>
  <c r="E3968" i="19"/>
  <c r="D3968" i="19"/>
  <c r="C3968" i="19"/>
  <c r="A3968" i="19" s="1"/>
  <c r="H3967" i="19"/>
  <c r="G3967" i="19"/>
  <c r="F3967" i="19"/>
  <c r="E3967" i="19"/>
  <c r="D3967" i="19"/>
  <c r="C3967" i="19"/>
  <c r="H3966" i="19"/>
  <c r="G3966" i="19"/>
  <c r="F3966" i="19"/>
  <c r="E3966" i="19"/>
  <c r="D3966" i="19"/>
  <c r="A3966" i="19" s="1"/>
  <c r="C3966" i="19"/>
  <c r="H3965" i="19"/>
  <c r="G3965" i="19"/>
  <c r="F3965" i="19"/>
  <c r="E3965" i="19"/>
  <c r="D3965" i="19"/>
  <c r="C3965" i="19"/>
  <c r="A3965" i="19" s="1"/>
  <c r="H3964" i="19"/>
  <c r="G3964" i="19"/>
  <c r="F3964" i="19"/>
  <c r="E3964" i="19"/>
  <c r="D3964" i="19"/>
  <c r="C3964" i="19"/>
  <c r="H3963" i="19"/>
  <c r="G3963" i="19"/>
  <c r="F3963" i="19"/>
  <c r="E3963" i="19"/>
  <c r="D3963" i="19"/>
  <c r="C3963" i="19"/>
  <c r="H3962" i="19"/>
  <c r="G3962" i="19"/>
  <c r="F3962" i="19"/>
  <c r="E3962" i="19"/>
  <c r="A3962" i="19" s="1"/>
  <c r="D3962" i="19"/>
  <c r="C3962" i="19"/>
  <c r="H3961" i="19"/>
  <c r="G3961" i="19"/>
  <c r="F3961" i="19"/>
  <c r="E3961" i="19"/>
  <c r="D3961" i="19"/>
  <c r="C3961" i="19"/>
  <c r="A3961" i="19" s="1"/>
  <c r="H3960" i="19"/>
  <c r="G3960" i="19"/>
  <c r="F3960" i="19"/>
  <c r="E3960" i="19"/>
  <c r="D3960" i="19"/>
  <c r="C3960" i="19"/>
  <c r="H3959" i="19"/>
  <c r="G3959" i="19"/>
  <c r="F3959" i="19"/>
  <c r="E3959" i="19"/>
  <c r="D3959" i="19"/>
  <c r="C3959" i="19"/>
  <c r="A3959" i="19"/>
  <c r="H3958" i="19"/>
  <c r="G3958" i="19"/>
  <c r="F3958" i="19"/>
  <c r="E3958" i="19"/>
  <c r="D3958" i="19"/>
  <c r="C3958" i="19"/>
  <c r="A3958" i="19" s="1"/>
  <c r="H3957" i="19"/>
  <c r="G3957" i="19"/>
  <c r="F3957" i="19"/>
  <c r="E3957" i="19"/>
  <c r="D3957" i="19"/>
  <c r="C3957" i="19"/>
  <c r="H3956" i="19"/>
  <c r="G3956" i="19"/>
  <c r="F3956" i="19"/>
  <c r="E3956" i="19"/>
  <c r="D3956" i="19"/>
  <c r="C3956" i="19"/>
  <c r="A3956" i="19" s="1"/>
  <c r="H3955" i="19"/>
  <c r="G3955" i="19"/>
  <c r="F3955" i="19"/>
  <c r="E3955" i="19"/>
  <c r="D3955" i="19"/>
  <c r="C3955" i="19"/>
  <c r="H3954" i="19"/>
  <c r="G3954" i="19"/>
  <c r="F3954" i="19"/>
  <c r="E3954" i="19"/>
  <c r="D3954" i="19"/>
  <c r="A3954" i="19" s="1"/>
  <c r="C3954" i="19"/>
  <c r="H3953" i="19"/>
  <c r="G3953" i="19"/>
  <c r="F3953" i="19"/>
  <c r="E3953" i="19"/>
  <c r="D3953" i="19"/>
  <c r="C3953" i="19"/>
  <c r="A3953" i="19"/>
  <c r="H3952" i="19"/>
  <c r="G3952" i="19"/>
  <c r="F3952" i="19"/>
  <c r="E3952" i="19"/>
  <c r="D3952" i="19"/>
  <c r="C3952" i="19"/>
  <c r="A3952" i="19" s="1"/>
  <c r="H3951" i="19"/>
  <c r="G3951" i="19"/>
  <c r="F3951" i="19"/>
  <c r="E3951" i="19"/>
  <c r="D3951" i="19"/>
  <c r="C3951" i="19"/>
  <c r="H3950" i="19"/>
  <c r="G3950" i="19"/>
  <c r="F3950" i="19"/>
  <c r="E3950" i="19"/>
  <c r="D3950" i="19"/>
  <c r="C3950" i="19"/>
  <c r="A3950" i="19" s="1"/>
  <c r="H3949" i="19"/>
  <c r="G3949" i="19"/>
  <c r="F3949" i="19"/>
  <c r="E3949" i="19"/>
  <c r="D3949" i="19"/>
  <c r="C3949" i="19"/>
  <c r="H3948" i="19"/>
  <c r="G3948" i="19"/>
  <c r="F3948" i="19"/>
  <c r="E3948" i="19"/>
  <c r="D3948" i="19"/>
  <c r="A3948" i="19" s="1"/>
  <c r="C3948" i="19"/>
  <c r="H3947" i="19"/>
  <c r="G3947" i="19"/>
  <c r="F3947" i="19"/>
  <c r="E3947" i="19"/>
  <c r="D3947" i="19"/>
  <c r="C3947" i="19"/>
  <c r="A3947" i="19" s="1"/>
  <c r="H3946" i="19"/>
  <c r="G3946" i="19"/>
  <c r="F3946" i="19"/>
  <c r="E3946" i="19"/>
  <c r="D3946" i="19"/>
  <c r="C3946" i="19"/>
  <c r="H3945" i="19"/>
  <c r="G3945" i="19"/>
  <c r="F3945" i="19"/>
  <c r="E3945" i="19"/>
  <c r="D3945" i="19"/>
  <c r="C3945" i="19"/>
  <c r="H3944" i="19"/>
  <c r="G3944" i="19"/>
  <c r="F3944" i="19"/>
  <c r="E3944" i="19"/>
  <c r="A3944" i="19" s="1"/>
  <c r="D3944" i="19"/>
  <c r="C3944" i="19"/>
  <c r="H3943" i="19"/>
  <c r="G3943" i="19"/>
  <c r="F3943" i="19"/>
  <c r="E3943" i="19"/>
  <c r="D3943" i="19"/>
  <c r="C3943" i="19"/>
  <c r="A3943" i="19" s="1"/>
  <c r="H3942" i="19"/>
  <c r="G3942" i="19"/>
  <c r="F3942" i="19"/>
  <c r="E3942" i="19"/>
  <c r="D3942" i="19"/>
  <c r="C3942" i="19"/>
  <c r="H3941" i="19"/>
  <c r="G3941" i="19"/>
  <c r="F3941" i="19"/>
  <c r="E3941" i="19"/>
  <c r="D3941" i="19"/>
  <c r="C3941" i="19"/>
  <c r="A3941" i="19"/>
  <c r="H3940" i="19"/>
  <c r="G3940" i="19"/>
  <c r="F3940" i="19"/>
  <c r="E3940" i="19"/>
  <c r="D3940" i="19"/>
  <c r="C3940" i="19"/>
  <c r="A3940" i="19" s="1"/>
  <c r="H3939" i="19"/>
  <c r="G3939" i="19"/>
  <c r="F3939" i="19"/>
  <c r="E3939" i="19"/>
  <c r="D3939" i="19"/>
  <c r="C3939" i="19"/>
  <c r="H3938" i="19"/>
  <c r="G3938" i="19"/>
  <c r="F3938" i="19"/>
  <c r="E3938" i="19"/>
  <c r="D3938" i="19"/>
  <c r="C3938" i="19"/>
  <c r="A3938" i="19" s="1"/>
  <c r="H3937" i="19"/>
  <c r="G3937" i="19"/>
  <c r="F3937" i="19"/>
  <c r="E3937" i="19"/>
  <c r="D3937" i="19"/>
  <c r="C3937" i="19"/>
  <c r="H3936" i="19"/>
  <c r="G3936" i="19"/>
  <c r="F3936" i="19"/>
  <c r="E3936" i="19"/>
  <c r="D3936" i="19"/>
  <c r="A3936" i="19" s="1"/>
  <c r="C3936" i="19"/>
  <c r="H3935" i="19"/>
  <c r="G3935" i="19"/>
  <c r="F3935" i="19"/>
  <c r="E3935" i="19"/>
  <c r="D3935" i="19"/>
  <c r="C3935" i="19"/>
  <c r="A3935" i="19"/>
  <c r="H3934" i="19"/>
  <c r="G3934" i="19"/>
  <c r="F3934" i="19"/>
  <c r="E3934" i="19"/>
  <c r="D3934" i="19"/>
  <c r="C3934" i="19"/>
  <c r="A3934" i="19" s="1"/>
  <c r="H3933" i="19"/>
  <c r="G3933" i="19"/>
  <c r="F3933" i="19"/>
  <c r="E3933" i="19"/>
  <c r="D3933" i="19"/>
  <c r="C3933" i="19"/>
  <c r="H3932" i="19"/>
  <c r="G3932" i="19"/>
  <c r="F3932" i="19"/>
  <c r="E3932" i="19"/>
  <c r="D3932" i="19"/>
  <c r="C3932" i="19"/>
  <c r="A3932" i="19" s="1"/>
  <c r="H3931" i="19"/>
  <c r="G3931" i="19"/>
  <c r="F3931" i="19"/>
  <c r="E3931" i="19"/>
  <c r="D3931" i="19"/>
  <c r="C3931" i="19"/>
  <c r="H3930" i="19"/>
  <c r="G3930" i="19"/>
  <c r="F3930" i="19"/>
  <c r="E3930" i="19"/>
  <c r="D3930" i="19"/>
  <c r="A3930" i="19" s="1"/>
  <c r="C3930" i="19"/>
  <c r="H3929" i="19"/>
  <c r="G3929" i="19"/>
  <c r="F3929" i="19"/>
  <c r="E3929" i="19"/>
  <c r="D3929" i="19"/>
  <c r="C3929" i="19"/>
  <c r="A3929" i="19" s="1"/>
  <c r="H3928" i="19"/>
  <c r="G3928" i="19"/>
  <c r="F3928" i="19"/>
  <c r="E3928" i="19"/>
  <c r="D3928" i="19"/>
  <c r="C3928" i="19"/>
  <c r="H3927" i="19"/>
  <c r="G3927" i="19"/>
  <c r="F3927" i="19"/>
  <c r="E3927" i="19"/>
  <c r="D3927" i="19"/>
  <c r="C3927" i="19"/>
  <c r="H3926" i="19"/>
  <c r="G3926" i="19"/>
  <c r="F3926" i="19"/>
  <c r="E3926" i="19"/>
  <c r="A3926" i="19" s="1"/>
  <c r="D3926" i="19"/>
  <c r="C3926" i="19"/>
  <c r="H3925" i="19"/>
  <c r="G3925" i="19"/>
  <c r="F3925" i="19"/>
  <c r="E3925" i="19"/>
  <c r="D3925" i="19"/>
  <c r="C3925" i="19"/>
  <c r="A3925" i="19" s="1"/>
  <c r="H3924" i="19"/>
  <c r="G3924" i="19"/>
  <c r="F3924" i="19"/>
  <c r="E3924" i="19"/>
  <c r="D3924" i="19"/>
  <c r="C3924" i="19"/>
  <c r="H3923" i="19"/>
  <c r="G3923" i="19"/>
  <c r="F3923" i="19"/>
  <c r="E3923" i="19"/>
  <c r="D3923" i="19"/>
  <c r="C3923" i="19"/>
  <c r="A3923" i="19"/>
  <c r="H3922" i="19"/>
  <c r="G3922" i="19"/>
  <c r="F3922" i="19"/>
  <c r="E3922" i="19"/>
  <c r="D3922" i="19"/>
  <c r="C3922" i="19"/>
  <c r="A3922" i="19" s="1"/>
  <c r="H3921" i="19"/>
  <c r="G3921" i="19"/>
  <c r="F3921" i="19"/>
  <c r="E3921" i="19"/>
  <c r="D3921" i="19"/>
  <c r="C3921" i="19"/>
  <c r="H3920" i="19"/>
  <c r="G3920" i="19"/>
  <c r="F3920" i="19"/>
  <c r="E3920" i="19"/>
  <c r="D3920" i="19"/>
  <c r="C3920" i="19"/>
  <c r="A3920" i="19" s="1"/>
  <c r="H3919" i="19"/>
  <c r="G3919" i="19"/>
  <c r="F3919" i="19"/>
  <c r="E3919" i="19"/>
  <c r="D3919" i="19"/>
  <c r="C3919" i="19"/>
  <c r="H3918" i="19"/>
  <c r="G3918" i="19"/>
  <c r="F3918" i="19"/>
  <c r="E3918" i="19"/>
  <c r="D3918" i="19"/>
  <c r="A3918" i="19" s="1"/>
  <c r="C3918" i="19"/>
  <c r="H3917" i="19"/>
  <c r="G3917" i="19"/>
  <c r="F3917" i="19"/>
  <c r="E3917" i="19"/>
  <c r="D3917" i="19"/>
  <c r="C3917" i="19"/>
  <c r="A3917" i="19"/>
  <c r="H3916" i="19"/>
  <c r="G3916" i="19"/>
  <c r="F3916" i="19"/>
  <c r="E3916" i="19"/>
  <c r="D3916" i="19"/>
  <c r="C3916" i="19"/>
  <c r="A3916" i="19" s="1"/>
  <c r="H3915" i="19"/>
  <c r="G3915" i="19"/>
  <c r="F3915" i="19"/>
  <c r="E3915" i="19"/>
  <c r="D3915" i="19"/>
  <c r="C3915" i="19"/>
  <c r="H3914" i="19"/>
  <c r="G3914" i="19"/>
  <c r="F3914" i="19"/>
  <c r="E3914" i="19"/>
  <c r="D3914" i="19"/>
  <c r="C3914" i="19"/>
  <c r="A3914" i="19" s="1"/>
  <c r="H3913" i="19"/>
  <c r="G3913" i="19"/>
  <c r="F3913" i="19"/>
  <c r="E3913" i="19"/>
  <c r="D3913" i="19"/>
  <c r="C3913" i="19"/>
  <c r="H3912" i="19"/>
  <c r="G3912" i="19"/>
  <c r="F3912" i="19"/>
  <c r="E3912" i="19"/>
  <c r="D3912" i="19"/>
  <c r="A3912" i="19" s="1"/>
  <c r="C3912" i="19"/>
  <c r="H3911" i="19"/>
  <c r="G3911" i="19"/>
  <c r="F3911" i="19"/>
  <c r="E3911" i="19"/>
  <c r="D3911" i="19"/>
  <c r="C3911" i="19"/>
  <c r="H3910" i="19"/>
  <c r="G3910" i="19"/>
  <c r="F3910" i="19"/>
  <c r="E3910" i="19"/>
  <c r="D3910" i="19"/>
  <c r="C3910" i="19"/>
  <c r="H3909" i="19"/>
  <c r="G3909" i="19"/>
  <c r="F3909" i="19"/>
  <c r="E3909" i="19"/>
  <c r="D3909" i="19"/>
  <c r="C3909" i="19"/>
  <c r="H3908" i="19"/>
  <c r="G3908" i="19"/>
  <c r="F3908" i="19"/>
  <c r="E3908" i="19"/>
  <c r="A3908" i="19" s="1"/>
  <c r="D3908" i="19"/>
  <c r="C3908" i="19"/>
  <c r="H3907" i="19"/>
  <c r="G3907" i="19"/>
  <c r="F3907" i="19"/>
  <c r="E3907" i="19"/>
  <c r="D3907" i="19"/>
  <c r="C3907" i="19"/>
  <c r="A3907" i="19" s="1"/>
  <c r="H3906" i="19"/>
  <c r="G3906" i="19"/>
  <c r="F3906" i="19"/>
  <c r="E3906" i="19"/>
  <c r="D3906" i="19"/>
  <c r="C3906" i="19"/>
  <c r="H3905" i="19"/>
  <c r="G3905" i="19"/>
  <c r="F3905" i="19"/>
  <c r="E3905" i="19"/>
  <c r="D3905" i="19"/>
  <c r="C3905" i="19"/>
  <c r="A3905" i="19"/>
  <c r="H3904" i="19"/>
  <c r="G3904" i="19"/>
  <c r="F3904" i="19"/>
  <c r="E3904" i="19"/>
  <c r="D3904" i="19"/>
  <c r="C3904" i="19"/>
  <c r="A3904" i="19" s="1"/>
  <c r="H3903" i="19"/>
  <c r="G3903" i="19"/>
  <c r="F3903" i="19"/>
  <c r="E3903" i="19"/>
  <c r="D3903" i="19"/>
  <c r="C3903" i="19"/>
  <c r="H3902" i="19"/>
  <c r="G3902" i="19"/>
  <c r="F3902" i="19"/>
  <c r="E3902" i="19"/>
  <c r="D3902" i="19"/>
  <c r="C3902" i="19"/>
  <c r="A3902" i="19" s="1"/>
  <c r="H3901" i="19"/>
  <c r="G3901" i="19"/>
  <c r="F3901" i="19"/>
  <c r="E3901" i="19"/>
  <c r="D3901" i="19"/>
  <c r="C3901" i="19"/>
  <c r="H3900" i="19"/>
  <c r="G3900" i="19"/>
  <c r="F3900" i="19"/>
  <c r="E3900" i="19"/>
  <c r="D3900" i="19"/>
  <c r="A3900" i="19" s="1"/>
  <c r="C3900" i="19"/>
  <c r="H3899" i="19"/>
  <c r="G3899" i="19"/>
  <c r="F3899" i="19"/>
  <c r="E3899" i="19"/>
  <c r="D3899" i="19"/>
  <c r="C3899" i="19"/>
  <c r="A3899" i="19"/>
  <c r="H3898" i="19"/>
  <c r="G3898" i="19"/>
  <c r="F3898" i="19"/>
  <c r="E3898" i="19"/>
  <c r="D3898" i="19"/>
  <c r="C3898" i="19"/>
  <c r="A3898" i="19" s="1"/>
  <c r="H3897" i="19"/>
  <c r="G3897" i="19"/>
  <c r="F3897" i="19"/>
  <c r="E3897" i="19"/>
  <c r="D3897" i="19"/>
  <c r="C3897" i="19"/>
  <c r="H3896" i="19"/>
  <c r="G3896" i="19"/>
  <c r="F3896" i="19"/>
  <c r="E3896" i="19"/>
  <c r="D3896" i="19"/>
  <c r="C3896" i="19"/>
  <c r="A3896" i="19" s="1"/>
  <c r="H3895" i="19"/>
  <c r="G3895" i="19"/>
  <c r="F3895" i="19"/>
  <c r="E3895" i="19"/>
  <c r="D3895" i="19"/>
  <c r="C3895" i="19"/>
  <c r="H3894" i="19"/>
  <c r="G3894" i="19"/>
  <c r="F3894" i="19"/>
  <c r="E3894" i="19"/>
  <c r="D3894" i="19"/>
  <c r="A3894" i="19" s="1"/>
  <c r="C3894" i="19"/>
  <c r="H3893" i="19"/>
  <c r="G3893" i="19"/>
  <c r="F3893" i="19"/>
  <c r="E3893" i="19"/>
  <c r="D3893" i="19"/>
  <c r="C3893" i="19"/>
  <c r="H3892" i="19"/>
  <c r="G3892" i="19"/>
  <c r="F3892" i="19"/>
  <c r="E3892" i="19"/>
  <c r="D3892" i="19"/>
  <c r="C3892" i="19"/>
  <c r="H3891" i="19"/>
  <c r="G3891" i="19"/>
  <c r="F3891" i="19"/>
  <c r="E3891" i="19"/>
  <c r="D3891" i="19"/>
  <c r="C3891" i="19"/>
  <c r="H3890" i="19"/>
  <c r="G3890" i="19"/>
  <c r="F3890" i="19"/>
  <c r="E3890" i="19"/>
  <c r="A3890" i="19" s="1"/>
  <c r="D3890" i="19"/>
  <c r="C3890" i="19"/>
  <c r="H3889" i="19"/>
  <c r="G3889" i="19"/>
  <c r="F3889" i="19"/>
  <c r="E3889" i="19"/>
  <c r="D3889" i="19"/>
  <c r="C3889" i="19"/>
  <c r="A3889" i="19" s="1"/>
  <c r="H3888" i="19"/>
  <c r="G3888" i="19"/>
  <c r="F3888" i="19"/>
  <c r="E3888" i="19"/>
  <c r="D3888" i="19"/>
  <c r="C3888" i="19"/>
  <c r="H3887" i="19"/>
  <c r="G3887" i="19"/>
  <c r="F3887" i="19"/>
  <c r="E3887" i="19"/>
  <c r="D3887" i="19"/>
  <c r="C3887" i="19"/>
  <c r="A3887" i="19"/>
  <c r="H3886" i="19"/>
  <c r="G3886" i="19"/>
  <c r="F3886" i="19"/>
  <c r="E3886" i="19"/>
  <c r="D3886" i="19"/>
  <c r="C3886" i="19"/>
  <c r="A3886" i="19" s="1"/>
  <c r="H3885" i="19"/>
  <c r="G3885" i="19"/>
  <c r="F3885" i="19"/>
  <c r="E3885" i="19"/>
  <c r="D3885" i="19"/>
  <c r="C3885" i="19"/>
  <c r="H3884" i="19"/>
  <c r="G3884" i="19"/>
  <c r="F3884" i="19"/>
  <c r="E3884" i="19"/>
  <c r="D3884" i="19"/>
  <c r="C3884" i="19"/>
  <c r="A3884" i="19" s="1"/>
  <c r="H3883" i="19"/>
  <c r="G3883" i="19"/>
  <c r="F3883" i="19"/>
  <c r="E3883" i="19"/>
  <c r="D3883" i="19"/>
  <c r="C3883" i="19"/>
  <c r="H3882" i="19"/>
  <c r="G3882" i="19"/>
  <c r="F3882" i="19"/>
  <c r="E3882" i="19"/>
  <c r="D3882" i="19"/>
  <c r="A3882" i="19" s="1"/>
  <c r="C3882" i="19"/>
  <c r="H3881" i="19"/>
  <c r="G3881" i="19"/>
  <c r="F3881" i="19"/>
  <c r="E3881" i="19"/>
  <c r="D3881" i="19"/>
  <c r="A3881" i="19" s="1"/>
  <c r="C3881" i="19"/>
  <c r="H3880" i="19"/>
  <c r="G3880" i="19"/>
  <c r="F3880" i="19"/>
  <c r="E3880" i="19"/>
  <c r="D3880" i="19"/>
  <c r="C3880" i="19"/>
  <c r="H3879" i="19"/>
  <c r="G3879" i="19"/>
  <c r="F3879" i="19"/>
  <c r="E3879" i="19"/>
  <c r="D3879" i="19"/>
  <c r="C3879" i="19"/>
  <c r="H3878" i="19"/>
  <c r="G3878" i="19"/>
  <c r="F3878" i="19"/>
  <c r="E3878" i="19"/>
  <c r="D3878" i="19"/>
  <c r="C3878" i="19"/>
  <c r="H3877" i="19"/>
  <c r="G3877" i="19"/>
  <c r="F3877" i="19"/>
  <c r="E3877" i="19"/>
  <c r="D3877" i="19"/>
  <c r="C3877" i="19"/>
  <c r="H3876" i="19"/>
  <c r="G3876" i="19"/>
  <c r="F3876" i="19"/>
  <c r="E3876" i="19"/>
  <c r="D3876" i="19"/>
  <c r="A3876" i="19" s="1"/>
  <c r="C3876" i="19"/>
  <c r="H3875" i="19"/>
  <c r="G3875" i="19"/>
  <c r="F3875" i="19"/>
  <c r="E3875" i="19"/>
  <c r="D3875" i="19"/>
  <c r="C3875" i="19"/>
  <c r="H3874" i="19"/>
  <c r="G3874" i="19"/>
  <c r="F3874" i="19"/>
  <c r="E3874" i="19"/>
  <c r="D3874" i="19"/>
  <c r="C3874" i="19"/>
  <c r="H3873" i="19"/>
  <c r="G3873" i="19"/>
  <c r="F3873" i="19"/>
  <c r="E3873" i="19"/>
  <c r="D3873" i="19"/>
  <c r="C3873" i="19"/>
  <c r="H3872" i="19"/>
  <c r="G3872" i="19"/>
  <c r="F3872" i="19"/>
  <c r="E3872" i="19"/>
  <c r="A3872" i="19" s="1"/>
  <c r="D3872" i="19"/>
  <c r="C3872" i="19"/>
  <c r="H3871" i="19"/>
  <c r="G3871" i="19"/>
  <c r="F3871" i="19"/>
  <c r="E3871" i="19"/>
  <c r="D3871" i="19"/>
  <c r="C3871" i="19"/>
  <c r="A3871" i="19" s="1"/>
  <c r="H3870" i="19"/>
  <c r="G3870" i="19"/>
  <c r="F3870" i="19"/>
  <c r="E3870" i="19"/>
  <c r="D3870" i="19"/>
  <c r="C3870" i="19"/>
  <c r="H3869" i="19"/>
  <c r="G3869" i="19"/>
  <c r="F3869" i="19"/>
  <c r="E3869" i="19"/>
  <c r="D3869" i="19"/>
  <c r="C3869" i="19"/>
  <c r="A3869" i="19"/>
  <c r="H3868" i="19"/>
  <c r="G3868" i="19"/>
  <c r="F3868" i="19"/>
  <c r="E3868" i="19"/>
  <c r="D3868" i="19"/>
  <c r="C3868" i="19"/>
  <c r="A3868" i="19" s="1"/>
  <c r="H3867" i="19"/>
  <c r="G3867" i="19"/>
  <c r="F3867" i="19"/>
  <c r="E3867" i="19"/>
  <c r="D3867" i="19"/>
  <c r="C3867" i="19"/>
  <c r="H3866" i="19"/>
  <c r="G3866" i="19"/>
  <c r="F3866" i="19"/>
  <c r="E3866" i="19"/>
  <c r="D3866" i="19"/>
  <c r="C3866" i="19"/>
  <c r="A3866" i="19" s="1"/>
  <c r="H3865" i="19"/>
  <c r="G3865" i="19"/>
  <c r="F3865" i="19"/>
  <c r="E3865" i="19"/>
  <c r="D3865" i="19"/>
  <c r="C3865" i="19"/>
  <c r="H3864" i="19"/>
  <c r="G3864" i="19"/>
  <c r="F3864" i="19"/>
  <c r="E3864" i="19"/>
  <c r="D3864" i="19"/>
  <c r="A3864" i="19" s="1"/>
  <c r="C3864" i="19"/>
  <c r="H3863" i="19"/>
  <c r="G3863" i="19"/>
  <c r="F3863" i="19"/>
  <c r="E3863" i="19"/>
  <c r="D3863" i="19"/>
  <c r="A3863" i="19" s="1"/>
  <c r="C3863" i="19"/>
  <c r="H3862" i="19"/>
  <c r="G3862" i="19"/>
  <c r="F3862" i="19"/>
  <c r="E3862" i="19"/>
  <c r="D3862" i="19"/>
  <c r="C3862" i="19"/>
  <c r="A3862" i="19" s="1"/>
  <c r="H3861" i="19"/>
  <c r="G3861" i="19"/>
  <c r="F3861" i="19"/>
  <c r="E3861" i="19"/>
  <c r="D3861" i="19"/>
  <c r="C3861" i="19"/>
  <c r="H3860" i="19"/>
  <c r="G3860" i="19"/>
  <c r="F3860" i="19"/>
  <c r="E3860" i="19"/>
  <c r="D3860" i="19"/>
  <c r="C3860" i="19"/>
  <c r="A3860" i="19" s="1"/>
  <c r="H3859" i="19"/>
  <c r="G3859" i="19"/>
  <c r="F3859" i="19"/>
  <c r="E3859" i="19"/>
  <c r="D3859" i="19"/>
  <c r="C3859" i="19"/>
  <c r="H3858" i="19"/>
  <c r="G3858" i="19"/>
  <c r="F3858" i="19"/>
  <c r="E3858" i="19"/>
  <c r="D3858" i="19"/>
  <c r="A3858" i="19" s="1"/>
  <c r="C3858" i="19"/>
  <c r="H3857" i="19"/>
  <c r="G3857" i="19"/>
  <c r="F3857" i="19"/>
  <c r="E3857" i="19"/>
  <c r="D3857" i="19"/>
  <c r="C3857" i="19"/>
  <c r="H3856" i="19"/>
  <c r="G3856" i="19"/>
  <c r="F3856" i="19"/>
  <c r="E3856" i="19"/>
  <c r="D3856" i="19"/>
  <c r="C3856" i="19"/>
  <c r="H3855" i="19"/>
  <c r="G3855" i="19"/>
  <c r="F3855" i="19"/>
  <c r="E3855" i="19"/>
  <c r="D3855" i="19"/>
  <c r="C3855" i="19"/>
  <c r="H3854" i="19"/>
  <c r="G3854" i="19"/>
  <c r="F3854" i="19"/>
  <c r="E3854" i="19"/>
  <c r="A3854" i="19" s="1"/>
  <c r="D3854" i="19"/>
  <c r="C3854" i="19"/>
  <c r="H3853" i="19"/>
  <c r="G3853" i="19"/>
  <c r="F3853" i="19"/>
  <c r="E3853" i="19"/>
  <c r="D3853" i="19"/>
  <c r="C3853" i="19"/>
  <c r="A3853" i="19" s="1"/>
  <c r="H3852" i="19"/>
  <c r="G3852" i="19"/>
  <c r="F3852" i="19"/>
  <c r="E3852" i="19"/>
  <c r="D3852" i="19"/>
  <c r="C3852" i="19"/>
  <c r="H3851" i="19"/>
  <c r="G3851" i="19"/>
  <c r="F3851" i="19"/>
  <c r="E3851" i="19"/>
  <c r="D3851" i="19"/>
  <c r="C3851" i="19"/>
  <c r="A3851" i="19"/>
  <c r="H3850" i="19"/>
  <c r="G3850" i="19"/>
  <c r="F3850" i="19"/>
  <c r="E3850" i="19"/>
  <c r="D3850" i="19"/>
  <c r="C3850" i="19"/>
  <c r="A3850" i="19" s="1"/>
  <c r="H3849" i="19"/>
  <c r="G3849" i="19"/>
  <c r="F3849" i="19"/>
  <c r="E3849" i="19"/>
  <c r="D3849" i="19"/>
  <c r="C3849" i="19"/>
  <c r="H3848" i="19"/>
  <c r="G3848" i="19"/>
  <c r="F3848" i="19"/>
  <c r="E3848" i="19"/>
  <c r="D3848" i="19"/>
  <c r="C3848" i="19"/>
  <c r="A3848" i="19" s="1"/>
  <c r="H3847" i="19"/>
  <c r="G3847" i="19"/>
  <c r="F3847" i="19"/>
  <c r="E3847" i="19"/>
  <c r="D3847" i="19"/>
  <c r="C3847" i="19"/>
  <c r="H3846" i="19"/>
  <c r="G3846" i="19"/>
  <c r="F3846" i="19"/>
  <c r="E3846" i="19"/>
  <c r="D3846" i="19"/>
  <c r="A3846" i="19" s="1"/>
  <c r="C3846" i="19"/>
  <c r="H3845" i="19"/>
  <c r="G3845" i="19"/>
  <c r="F3845" i="19"/>
  <c r="E3845" i="19"/>
  <c r="D3845" i="19"/>
  <c r="C3845" i="19"/>
  <c r="A3845" i="19"/>
  <c r="H3844" i="19"/>
  <c r="G3844" i="19"/>
  <c r="F3844" i="19"/>
  <c r="E3844" i="19"/>
  <c r="D3844" i="19"/>
  <c r="C3844" i="19"/>
  <c r="A3844" i="19" s="1"/>
  <c r="H3843" i="19"/>
  <c r="G3843" i="19"/>
  <c r="F3843" i="19"/>
  <c r="E3843" i="19"/>
  <c r="D3843" i="19"/>
  <c r="C3843" i="19"/>
  <c r="H3842" i="19"/>
  <c r="G3842" i="19"/>
  <c r="F3842" i="19"/>
  <c r="E3842" i="19"/>
  <c r="D3842" i="19"/>
  <c r="C3842" i="19"/>
  <c r="A3842" i="19" s="1"/>
  <c r="H3841" i="19"/>
  <c r="G3841" i="19"/>
  <c r="F3841" i="19"/>
  <c r="E3841" i="19"/>
  <c r="D3841" i="19"/>
  <c r="C3841" i="19"/>
  <c r="H3840" i="19"/>
  <c r="G3840" i="19"/>
  <c r="F3840" i="19"/>
  <c r="E3840" i="19"/>
  <c r="D3840" i="19"/>
  <c r="A3840" i="19" s="1"/>
  <c r="C3840" i="19"/>
  <c r="H3839" i="19"/>
  <c r="G3839" i="19"/>
  <c r="F3839" i="19"/>
  <c r="E3839" i="19"/>
  <c r="D3839" i="19"/>
  <c r="C3839" i="19"/>
  <c r="H3838" i="19"/>
  <c r="G3838" i="19"/>
  <c r="F3838" i="19"/>
  <c r="E3838" i="19"/>
  <c r="D3838" i="19"/>
  <c r="C3838" i="19"/>
  <c r="H3837" i="19"/>
  <c r="G3837" i="19"/>
  <c r="F3837" i="19"/>
  <c r="E3837" i="19"/>
  <c r="D3837" i="19"/>
  <c r="C3837" i="19"/>
  <c r="H3836" i="19"/>
  <c r="G3836" i="19"/>
  <c r="F3836" i="19"/>
  <c r="E3836" i="19"/>
  <c r="A3836" i="19" s="1"/>
  <c r="D3836" i="19"/>
  <c r="C3836" i="19"/>
  <c r="H3835" i="19"/>
  <c r="G3835" i="19"/>
  <c r="F3835" i="19"/>
  <c r="E3835" i="19"/>
  <c r="D3835" i="19"/>
  <c r="C3835" i="19"/>
  <c r="A3835" i="19" s="1"/>
  <c r="H3834" i="19"/>
  <c r="G3834" i="19"/>
  <c r="F3834" i="19"/>
  <c r="E3834" i="19"/>
  <c r="D3834" i="19"/>
  <c r="C3834" i="19"/>
  <c r="H3833" i="19"/>
  <c r="G3833" i="19"/>
  <c r="F3833" i="19"/>
  <c r="E3833" i="19"/>
  <c r="D3833" i="19"/>
  <c r="C3833" i="19"/>
  <c r="A3833" i="19"/>
  <c r="H3832" i="19"/>
  <c r="G3832" i="19"/>
  <c r="F3832" i="19"/>
  <c r="E3832" i="19"/>
  <c r="D3832" i="19"/>
  <c r="C3832" i="19"/>
  <c r="A3832" i="19" s="1"/>
  <c r="H3831" i="19"/>
  <c r="G3831" i="19"/>
  <c r="F3831" i="19"/>
  <c r="E3831" i="19"/>
  <c r="D3831" i="19"/>
  <c r="C3831" i="19"/>
  <c r="H3830" i="19"/>
  <c r="G3830" i="19"/>
  <c r="F3830" i="19"/>
  <c r="E3830" i="19"/>
  <c r="D3830" i="19"/>
  <c r="C3830" i="19"/>
  <c r="A3830" i="19" s="1"/>
  <c r="H3829" i="19"/>
  <c r="G3829" i="19"/>
  <c r="F3829" i="19"/>
  <c r="E3829" i="19"/>
  <c r="D3829" i="19"/>
  <c r="C3829" i="19"/>
  <c r="H3828" i="19"/>
  <c r="G3828" i="19"/>
  <c r="F3828" i="19"/>
  <c r="E3828" i="19"/>
  <c r="D3828" i="19"/>
  <c r="A3828" i="19" s="1"/>
  <c r="C3828" i="19"/>
  <c r="H3827" i="19"/>
  <c r="G3827" i="19"/>
  <c r="F3827" i="19"/>
  <c r="E3827" i="19"/>
  <c r="D3827" i="19"/>
  <c r="A3827" i="19" s="1"/>
  <c r="C3827" i="19"/>
  <c r="H3826" i="19"/>
  <c r="G3826" i="19"/>
  <c r="F3826" i="19"/>
  <c r="E3826" i="19"/>
  <c r="D3826" i="19"/>
  <c r="C3826" i="19"/>
  <c r="H3825" i="19"/>
  <c r="G3825" i="19"/>
  <c r="F3825" i="19"/>
  <c r="E3825" i="19"/>
  <c r="D3825" i="19"/>
  <c r="C3825" i="19"/>
  <c r="H3824" i="19"/>
  <c r="G3824" i="19"/>
  <c r="F3824" i="19"/>
  <c r="E3824" i="19"/>
  <c r="D3824" i="19"/>
  <c r="C3824" i="19"/>
  <c r="H3823" i="19"/>
  <c r="G3823" i="19"/>
  <c r="F3823" i="19"/>
  <c r="E3823" i="19"/>
  <c r="D3823" i="19"/>
  <c r="C3823" i="19"/>
  <c r="H3822" i="19"/>
  <c r="G3822" i="19"/>
  <c r="F3822" i="19"/>
  <c r="E3822" i="19"/>
  <c r="D3822" i="19"/>
  <c r="A3822" i="19" s="1"/>
  <c r="C3822" i="19"/>
  <c r="H3821" i="19"/>
  <c r="G3821" i="19"/>
  <c r="F3821" i="19"/>
  <c r="E3821" i="19"/>
  <c r="D3821" i="19"/>
  <c r="C3821" i="19"/>
  <c r="H3820" i="19"/>
  <c r="G3820" i="19"/>
  <c r="F3820" i="19"/>
  <c r="E3820" i="19"/>
  <c r="D3820" i="19"/>
  <c r="C3820" i="19"/>
  <c r="H3819" i="19"/>
  <c r="G3819" i="19"/>
  <c r="F3819" i="19"/>
  <c r="E3819" i="19"/>
  <c r="D3819" i="19"/>
  <c r="C3819" i="19"/>
  <c r="H3818" i="19"/>
  <c r="G3818" i="19"/>
  <c r="F3818" i="19"/>
  <c r="E3818" i="19"/>
  <c r="A3818" i="19" s="1"/>
  <c r="D3818" i="19"/>
  <c r="C3818" i="19"/>
  <c r="H3817" i="19"/>
  <c r="G3817" i="19"/>
  <c r="F3817" i="19"/>
  <c r="E3817" i="19"/>
  <c r="D3817" i="19"/>
  <c r="C3817" i="19"/>
  <c r="A3817" i="19" s="1"/>
  <c r="H3816" i="19"/>
  <c r="G3816" i="19"/>
  <c r="F3816" i="19"/>
  <c r="E3816" i="19"/>
  <c r="D3816" i="19"/>
  <c r="C3816" i="19"/>
  <c r="H3815" i="19"/>
  <c r="G3815" i="19"/>
  <c r="F3815" i="19"/>
  <c r="E3815" i="19"/>
  <c r="D3815" i="19"/>
  <c r="C3815" i="19"/>
  <c r="A3815" i="19"/>
  <c r="H3814" i="19"/>
  <c r="G3814" i="19"/>
  <c r="F3814" i="19"/>
  <c r="E3814" i="19"/>
  <c r="D3814" i="19"/>
  <c r="C3814" i="19"/>
  <c r="A3814" i="19" s="1"/>
  <c r="H3813" i="19"/>
  <c r="G3813" i="19"/>
  <c r="F3813" i="19"/>
  <c r="E3813" i="19"/>
  <c r="D3813" i="19"/>
  <c r="C3813" i="19"/>
  <c r="H3812" i="19"/>
  <c r="G3812" i="19"/>
  <c r="F3812" i="19"/>
  <c r="E3812" i="19"/>
  <c r="D3812" i="19"/>
  <c r="C3812" i="19"/>
  <c r="A3812" i="19" s="1"/>
  <c r="H3811" i="19"/>
  <c r="G3811" i="19"/>
  <c r="F3811" i="19"/>
  <c r="E3811" i="19"/>
  <c r="D3811" i="19"/>
  <c r="C3811" i="19"/>
  <c r="H3810" i="19"/>
  <c r="G3810" i="19"/>
  <c r="F3810" i="19"/>
  <c r="E3810" i="19"/>
  <c r="D3810" i="19"/>
  <c r="A3810" i="19" s="1"/>
  <c r="C3810" i="19"/>
  <c r="H3809" i="19"/>
  <c r="G3809" i="19"/>
  <c r="F3809" i="19"/>
  <c r="E3809" i="19"/>
  <c r="D3809" i="19"/>
  <c r="C3809" i="19"/>
  <c r="A3809" i="19"/>
  <c r="H3808" i="19"/>
  <c r="G3808" i="19"/>
  <c r="F3808" i="19"/>
  <c r="E3808" i="19"/>
  <c r="D3808" i="19"/>
  <c r="C3808" i="19"/>
  <c r="A3808" i="19" s="1"/>
  <c r="H3807" i="19"/>
  <c r="G3807" i="19"/>
  <c r="F3807" i="19"/>
  <c r="E3807" i="19"/>
  <c r="D3807" i="19"/>
  <c r="C3807" i="19"/>
  <c r="H3806" i="19"/>
  <c r="G3806" i="19"/>
  <c r="F3806" i="19"/>
  <c r="E3806" i="19"/>
  <c r="D3806" i="19"/>
  <c r="C3806" i="19"/>
  <c r="A3806" i="19" s="1"/>
  <c r="H3805" i="19"/>
  <c r="G3805" i="19"/>
  <c r="F3805" i="19"/>
  <c r="E3805" i="19"/>
  <c r="D3805" i="19"/>
  <c r="C3805" i="19"/>
  <c r="H3804" i="19"/>
  <c r="G3804" i="19"/>
  <c r="F3804" i="19"/>
  <c r="E3804" i="19"/>
  <c r="D3804" i="19"/>
  <c r="A3804" i="19" s="1"/>
  <c r="C3804" i="19"/>
  <c r="H3803" i="19"/>
  <c r="G3803" i="19"/>
  <c r="F3803" i="19"/>
  <c r="E3803" i="19"/>
  <c r="D3803" i="19"/>
  <c r="C3803" i="19"/>
  <c r="H3802" i="19"/>
  <c r="G3802" i="19"/>
  <c r="F3802" i="19"/>
  <c r="E3802" i="19"/>
  <c r="D3802" i="19"/>
  <c r="C3802" i="19"/>
  <c r="H3801" i="19"/>
  <c r="G3801" i="19"/>
  <c r="F3801" i="19"/>
  <c r="E3801" i="19"/>
  <c r="D3801" i="19"/>
  <c r="C3801" i="19"/>
  <c r="H3800" i="19"/>
  <c r="G3800" i="19"/>
  <c r="F3800" i="19"/>
  <c r="E3800" i="19"/>
  <c r="A3800" i="19" s="1"/>
  <c r="D3800" i="19"/>
  <c r="C3800" i="19"/>
  <c r="H3799" i="19"/>
  <c r="G3799" i="19"/>
  <c r="F3799" i="19"/>
  <c r="E3799" i="19"/>
  <c r="D3799" i="19"/>
  <c r="C3799" i="19"/>
  <c r="A3799" i="19" s="1"/>
  <c r="H3798" i="19"/>
  <c r="G3798" i="19"/>
  <c r="F3798" i="19"/>
  <c r="E3798" i="19"/>
  <c r="D3798" i="19"/>
  <c r="C3798" i="19"/>
  <c r="H3797" i="19"/>
  <c r="G3797" i="19"/>
  <c r="F3797" i="19"/>
  <c r="E3797" i="19"/>
  <c r="D3797" i="19"/>
  <c r="C3797" i="19"/>
  <c r="A3797" i="19"/>
  <c r="H3796" i="19"/>
  <c r="G3796" i="19"/>
  <c r="F3796" i="19"/>
  <c r="E3796" i="19"/>
  <c r="D3796" i="19"/>
  <c r="C3796" i="19"/>
  <c r="A3796" i="19" s="1"/>
  <c r="H3795" i="19"/>
  <c r="G3795" i="19"/>
  <c r="F3795" i="19"/>
  <c r="E3795" i="19"/>
  <c r="D3795" i="19"/>
  <c r="C3795" i="19"/>
  <c r="H3794" i="19"/>
  <c r="G3794" i="19"/>
  <c r="F3794" i="19"/>
  <c r="E3794" i="19"/>
  <c r="D3794" i="19"/>
  <c r="C3794" i="19"/>
  <c r="A3794" i="19" s="1"/>
  <c r="H3793" i="19"/>
  <c r="G3793" i="19"/>
  <c r="F3793" i="19"/>
  <c r="E3793" i="19"/>
  <c r="D3793" i="19"/>
  <c r="C3793" i="19"/>
  <c r="H3792" i="19"/>
  <c r="G3792" i="19"/>
  <c r="F3792" i="19"/>
  <c r="E3792" i="19"/>
  <c r="D3792" i="19"/>
  <c r="A3792" i="19" s="1"/>
  <c r="C3792" i="19"/>
  <c r="H3791" i="19"/>
  <c r="G3791" i="19"/>
  <c r="F3791" i="19"/>
  <c r="E3791" i="19"/>
  <c r="D3791" i="19"/>
  <c r="A3791" i="19" s="1"/>
  <c r="C3791" i="19"/>
  <c r="H3790" i="19"/>
  <c r="G3790" i="19"/>
  <c r="F3790" i="19"/>
  <c r="E3790" i="19"/>
  <c r="D3790" i="19"/>
  <c r="C3790" i="19"/>
  <c r="A3790" i="19" s="1"/>
  <c r="H3789" i="19"/>
  <c r="G3789" i="19"/>
  <c r="F3789" i="19"/>
  <c r="E3789" i="19"/>
  <c r="D3789" i="19"/>
  <c r="C3789" i="19"/>
  <c r="H3788" i="19"/>
  <c r="G3788" i="19"/>
  <c r="F3788" i="19"/>
  <c r="E3788" i="19"/>
  <c r="D3788" i="19"/>
  <c r="C3788" i="19"/>
  <c r="A3788" i="19" s="1"/>
  <c r="H3787" i="19"/>
  <c r="G3787" i="19"/>
  <c r="F3787" i="19"/>
  <c r="E3787" i="19"/>
  <c r="D3787" i="19"/>
  <c r="C3787" i="19"/>
  <c r="H3786" i="19"/>
  <c r="G3786" i="19"/>
  <c r="F3786" i="19"/>
  <c r="E3786" i="19"/>
  <c r="D3786" i="19"/>
  <c r="A3786" i="19" s="1"/>
  <c r="C3786" i="19"/>
  <c r="H3785" i="19"/>
  <c r="G3785" i="19"/>
  <c r="F3785" i="19"/>
  <c r="E3785" i="19"/>
  <c r="D3785" i="19"/>
  <c r="C3785" i="19"/>
  <c r="H3784" i="19"/>
  <c r="G3784" i="19"/>
  <c r="F3784" i="19"/>
  <c r="E3784" i="19"/>
  <c r="D3784" i="19"/>
  <c r="C3784" i="19"/>
  <c r="H3783" i="19"/>
  <c r="G3783" i="19"/>
  <c r="F3783" i="19"/>
  <c r="E3783" i="19"/>
  <c r="D3783" i="19"/>
  <c r="C3783" i="19"/>
  <c r="H3782" i="19"/>
  <c r="G3782" i="19"/>
  <c r="F3782" i="19"/>
  <c r="E3782" i="19"/>
  <c r="A3782" i="19" s="1"/>
  <c r="D3782" i="19"/>
  <c r="C3782" i="19"/>
  <c r="H3781" i="19"/>
  <c r="G3781" i="19"/>
  <c r="F3781" i="19"/>
  <c r="E3781" i="19"/>
  <c r="D3781" i="19"/>
  <c r="C3781" i="19"/>
  <c r="A3781" i="19" s="1"/>
  <c r="H3780" i="19"/>
  <c r="G3780" i="19"/>
  <c r="F3780" i="19"/>
  <c r="E3780" i="19"/>
  <c r="D3780" i="19"/>
  <c r="C3780" i="19"/>
  <c r="H3779" i="19"/>
  <c r="G3779" i="19"/>
  <c r="F3779" i="19"/>
  <c r="E3779" i="19"/>
  <c r="D3779" i="19"/>
  <c r="C3779" i="19"/>
  <c r="A3779" i="19"/>
  <c r="H3778" i="19"/>
  <c r="G3778" i="19"/>
  <c r="F3778" i="19"/>
  <c r="E3778" i="19"/>
  <c r="D3778" i="19"/>
  <c r="C3778" i="19"/>
  <c r="A3778" i="19" s="1"/>
  <c r="H3777" i="19"/>
  <c r="G3777" i="19"/>
  <c r="F3777" i="19"/>
  <c r="E3777" i="19"/>
  <c r="D3777" i="19"/>
  <c r="C3777" i="19"/>
  <c r="H3776" i="19"/>
  <c r="G3776" i="19"/>
  <c r="F3776" i="19"/>
  <c r="E3776" i="19"/>
  <c r="D3776" i="19"/>
  <c r="C3776" i="19"/>
  <c r="A3776" i="19" s="1"/>
  <c r="H3775" i="19"/>
  <c r="G3775" i="19"/>
  <c r="F3775" i="19"/>
  <c r="E3775" i="19"/>
  <c r="D3775" i="19"/>
  <c r="C3775" i="19"/>
  <c r="H3774" i="19"/>
  <c r="G3774" i="19"/>
  <c r="F3774" i="19"/>
  <c r="E3774" i="19"/>
  <c r="D3774" i="19"/>
  <c r="A3774" i="19" s="1"/>
  <c r="C3774" i="19"/>
  <c r="H3773" i="19"/>
  <c r="G3773" i="19"/>
  <c r="F3773" i="19"/>
  <c r="E3773" i="19"/>
  <c r="D3773" i="19"/>
  <c r="A3773" i="19" s="1"/>
  <c r="C3773" i="19"/>
  <c r="H3772" i="19"/>
  <c r="G3772" i="19"/>
  <c r="F3772" i="19"/>
  <c r="E3772" i="19"/>
  <c r="D3772" i="19"/>
  <c r="C3772" i="19"/>
  <c r="H3771" i="19"/>
  <c r="G3771" i="19"/>
  <c r="F3771" i="19"/>
  <c r="E3771" i="19"/>
  <c r="D3771" i="19"/>
  <c r="C3771" i="19"/>
  <c r="H3770" i="19"/>
  <c r="G3770" i="19"/>
  <c r="F3770" i="19"/>
  <c r="E3770" i="19"/>
  <c r="D3770" i="19"/>
  <c r="C3770" i="19"/>
  <c r="H3769" i="19"/>
  <c r="G3769" i="19"/>
  <c r="F3769" i="19"/>
  <c r="E3769" i="19"/>
  <c r="D3769" i="19"/>
  <c r="C3769" i="19"/>
  <c r="H3768" i="19"/>
  <c r="G3768" i="19"/>
  <c r="F3768" i="19"/>
  <c r="E3768" i="19"/>
  <c r="D3768" i="19"/>
  <c r="A3768" i="19" s="1"/>
  <c r="C3768" i="19"/>
  <c r="H3767" i="19"/>
  <c r="G3767" i="19"/>
  <c r="F3767" i="19"/>
  <c r="E3767" i="19"/>
  <c r="D3767" i="19"/>
  <c r="C3767" i="19"/>
  <c r="H3766" i="19"/>
  <c r="G3766" i="19"/>
  <c r="F3766" i="19"/>
  <c r="E3766" i="19"/>
  <c r="D3766" i="19"/>
  <c r="C3766" i="19"/>
  <c r="H3765" i="19"/>
  <c r="G3765" i="19"/>
  <c r="F3765" i="19"/>
  <c r="E3765" i="19"/>
  <c r="D3765" i="19"/>
  <c r="C3765" i="19"/>
  <c r="H3764" i="19"/>
  <c r="G3764" i="19"/>
  <c r="F3764" i="19"/>
  <c r="E3764" i="19"/>
  <c r="A3764" i="19" s="1"/>
  <c r="D3764" i="19"/>
  <c r="C3764" i="19"/>
  <c r="H3763" i="19"/>
  <c r="G3763" i="19"/>
  <c r="F3763" i="19"/>
  <c r="E3763" i="19"/>
  <c r="D3763" i="19"/>
  <c r="C3763" i="19"/>
  <c r="A3763" i="19" s="1"/>
  <c r="H3762" i="19"/>
  <c r="G3762" i="19"/>
  <c r="F3762" i="19"/>
  <c r="E3762" i="19"/>
  <c r="D3762" i="19"/>
  <c r="C3762" i="19"/>
  <c r="H3761" i="19"/>
  <c r="G3761" i="19"/>
  <c r="F3761" i="19"/>
  <c r="E3761" i="19"/>
  <c r="D3761" i="19"/>
  <c r="C3761" i="19"/>
  <c r="A3761" i="19"/>
  <c r="H3760" i="19"/>
  <c r="G3760" i="19"/>
  <c r="F3760" i="19"/>
  <c r="E3760" i="19"/>
  <c r="D3760" i="19"/>
  <c r="C3760" i="19"/>
  <c r="A3760" i="19" s="1"/>
  <c r="H3759" i="19"/>
  <c r="G3759" i="19"/>
  <c r="F3759" i="19"/>
  <c r="E3759" i="19"/>
  <c r="D3759" i="19"/>
  <c r="C3759" i="19"/>
  <c r="H3758" i="19"/>
  <c r="G3758" i="19"/>
  <c r="F3758" i="19"/>
  <c r="E3758" i="19"/>
  <c r="D3758" i="19"/>
  <c r="C3758" i="19"/>
  <c r="A3758" i="19" s="1"/>
  <c r="H3757" i="19"/>
  <c r="G3757" i="19"/>
  <c r="F3757" i="19"/>
  <c r="E3757" i="19"/>
  <c r="D3757" i="19"/>
  <c r="C3757" i="19"/>
  <c r="H3756" i="19"/>
  <c r="G3756" i="19"/>
  <c r="F3756" i="19"/>
  <c r="E3756" i="19"/>
  <c r="D3756" i="19"/>
  <c r="A3756" i="19" s="1"/>
  <c r="C3756" i="19"/>
  <c r="H3755" i="19"/>
  <c r="G3755" i="19"/>
  <c r="F3755" i="19"/>
  <c r="E3755" i="19"/>
  <c r="D3755" i="19"/>
  <c r="C3755" i="19"/>
  <c r="A3755" i="19"/>
  <c r="H3754" i="19"/>
  <c r="G3754" i="19"/>
  <c r="F3754" i="19"/>
  <c r="E3754" i="19"/>
  <c r="D3754" i="19"/>
  <c r="C3754" i="19"/>
  <c r="A3754" i="19" s="1"/>
  <c r="H3753" i="19"/>
  <c r="G3753" i="19"/>
  <c r="F3753" i="19"/>
  <c r="E3753" i="19"/>
  <c r="D3753" i="19"/>
  <c r="C3753" i="19"/>
  <c r="H3752" i="19"/>
  <c r="G3752" i="19"/>
  <c r="F3752" i="19"/>
  <c r="E3752" i="19"/>
  <c r="D3752" i="19"/>
  <c r="C3752" i="19"/>
  <c r="A3752" i="19" s="1"/>
  <c r="H3751" i="19"/>
  <c r="G3751" i="19"/>
  <c r="F3751" i="19"/>
  <c r="E3751" i="19"/>
  <c r="D3751" i="19"/>
  <c r="C3751" i="19"/>
  <c r="H3750" i="19"/>
  <c r="G3750" i="19"/>
  <c r="F3750" i="19"/>
  <c r="E3750" i="19"/>
  <c r="D3750" i="19"/>
  <c r="A3750" i="19" s="1"/>
  <c r="C3750" i="19"/>
  <c r="H3749" i="19"/>
  <c r="G3749" i="19"/>
  <c r="F3749" i="19"/>
  <c r="E3749" i="19"/>
  <c r="D3749" i="19"/>
  <c r="C3749" i="19"/>
  <c r="H3748" i="19"/>
  <c r="G3748" i="19"/>
  <c r="F3748" i="19"/>
  <c r="E3748" i="19"/>
  <c r="D3748" i="19"/>
  <c r="C3748" i="19"/>
  <c r="H3747" i="19"/>
  <c r="G3747" i="19"/>
  <c r="F3747" i="19"/>
  <c r="E3747" i="19"/>
  <c r="D3747" i="19"/>
  <c r="C3747" i="19"/>
  <c r="H3746" i="19"/>
  <c r="G3746" i="19"/>
  <c r="F3746" i="19"/>
  <c r="E3746" i="19"/>
  <c r="A3746" i="19" s="1"/>
  <c r="D3746" i="19"/>
  <c r="C3746" i="19"/>
  <c r="H3745" i="19"/>
  <c r="G3745" i="19"/>
  <c r="F3745" i="19"/>
  <c r="E3745" i="19"/>
  <c r="D3745" i="19"/>
  <c r="C3745" i="19"/>
  <c r="A3745" i="19" s="1"/>
  <c r="H3744" i="19"/>
  <c r="G3744" i="19"/>
  <c r="F3744" i="19"/>
  <c r="E3744" i="19"/>
  <c r="D3744" i="19"/>
  <c r="C3744" i="19"/>
  <c r="H3743" i="19"/>
  <c r="G3743" i="19"/>
  <c r="F3743" i="19"/>
  <c r="E3743" i="19"/>
  <c r="D3743" i="19"/>
  <c r="C3743" i="19"/>
  <c r="A3743" i="19"/>
  <c r="H3742" i="19"/>
  <c r="G3742" i="19"/>
  <c r="F3742" i="19"/>
  <c r="E3742" i="19"/>
  <c r="D3742" i="19"/>
  <c r="C3742" i="19"/>
  <c r="A3742" i="19" s="1"/>
  <c r="H3741" i="19"/>
  <c r="G3741" i="19"/>
  <c r="F3741" i="19"/>
  <c r="E3741" i="19"/>
  <c r="D3741" i="19"/>
  <c r="C3741" i="19"/>
  <c r="H3740" i="19"/>
  <c r="G3740" i="19"/>
  <c r="F3740" i="19"/>
  <c r="E3740" i="19"/>
  <c r="D3740" i="19"/>
  <c r="C3740" i="19"/>
  <c r="A3740" i="19" s="1"/>
  <c r="H3739" i="19"/>
  <c r="G3739" i="19"/>
  <c r="F3739" i="19"/>
  <c r="E3739" i="19"/>
  <c r="D3739" i="19"/>
  <c r="C3739" i="19"/>
  <c r="H3738" i="19"/>
  <c r="G3738" i="19"/>
  <c r="F3738" i="19"/>
  <c r="E3738" i="19"/>
  <c r="D3738" i="19"/>
  <c r="A3738" i="19" s="1"/>
  <c r="C3738" i="19"/>
  <c r="H3737" i="19"/>
  <c r="G3737" i="19"/>
  <c r="F3737" i="19"/>
  <c r="E3737" i="19"/>
  <c r="D3737" i="19"/>
  <c r="C3737" i="19"/>
  <c r="A3737" i="19"/>
  <c r="H3736" i="19"/>
  <c r="G3736" i="19"/>
  <c r="F3736" i="19"/>
  <c r="E3736" i="19"/>
  <c r="D3736" i="19"/>
  <c r="C3736" i="19"/>
  <c r="A3736" i="19" s="1"/>
  <c r="H3735" i="19"/>
  <c r="G3735" i="19"/>
  <c r="F3735" i="19"/>
  <c r="E3735" i="19"/>
  <c r="D3735" i="19"/>
  <c r="C3735" i="19"/>
  <c r="H3734" i="19"/>
  <c r="G3734" i="19"/>
  <c r="F3734" i="19"/>
  <c r="E3734" i="19"/>
  <c r="D3734" i="19"/>
  <c r="C3734" i="19"/>
  <c r="A3734" i="19" s="1"/>
  <c r="H3733" i="19"/>
  <c r="G3733" i="19"/>
  <c r="F3733" i="19"/>
  <c r="E3733" i="19"/>
  <c r="D3733" i="19"/>
  <c r="C3733" i="19"/>
  <c r="H3732" i="19"/>
  <c r="G3732" i="19"/>
  <c r="F3732" i="19"/>
  <c r="E3732" i="19"/>
  <c r="D3732" i="19"/>
  <c r="A3732" i="19" s="1"/>
  <c r="C3732" i="19"/>
  <c r="H3731" i="19"/>
  <c r="G3731" i="19"/>
  <c r="F3731" i="19"/>
  <c r="E3731" i="19"/>
  <c r="D3731" i="19"/>
  <c r="C3731" i="19"/>
  <c r="H3730" i="19"/>
  <c r="G3730" i="19"/>
  <c r="F3730" i="19"/>
  <c r="E3730" i="19"/>
  <c r="D3730" i="19"/>
  <c r="C3730" i="19"/>
  <c r="H3729" i="19"/>
  <c r="G3729" i="19"/>
  <c r="F3729" i="19"/>
  <c r="E3729" i="19"/>
  <c r="D3729" i="19"/>
  <c r="C3729" i="19"/>
  <c r="H3728" i="19"/>
  <c r="G3728" i="19"/>
  <c r="F3728" i="19"/>
  <c r="E3728" i="19"/>
  <c r="A3728" i="19" s="1"/>
  <c r="D3728" i="19"/>
  <c r="C3728" i="19"/>
  <c r="H3727" i="19"/>
  <c r="G3727" i="19"/>
  <c r="F3727" i="19"/>
  <c r="E3727" i="19"/>
  <c r="D3727" i="19"/>
  <c r="C3727" i="19"/>
  <c r="A3727" i="19" s="1"/>
  <c r="H3726" i="19"/>
  <c r="G3726" i="19"/>
  <c r="F3726" i="19"/>
  <c r="E3726" i="19"/>
  <c r="D3726" i="19"/>
  <c r="C3726" i="19"/>
  <c r="H3725" i="19"/>
  <c r="G3725" i="19"/>
  <c r="F3725" i="19"/>
  <c r="E3725" i="19"/>
  <c r="D3725" i="19"/>
  <c r="C3725" i="19"/>
  <c r="A3725" i="19"/>
  <c r="H3724" i="19"/>
  <c r="G3724" i="19"/>
  <c r="F3724" i="19"/>
  <c r="E3724" i="19"/>
  <c r="D3724" i="19"/>
  <c r="C3724" i="19"/>
  <c r="A3724" i="19" s="1"/>
  <c r="H3723" i="19"/>
  <c r="G3723" i="19"/>
  <c r="F3723" i="19"/>
  <c r="E3723" i="19"/>
  <c r="D3723" i="19"/>
  <c r="C3723" i="19"/>
  <c r="H3722" i="19"/>
  <c r="G3722" i="19"/>
  <c r="F3722" i="19"/>
  <c r="E3722" i="19"/>
  <c r="D3722" i="19"/>
  <c r="C3722" i="19"/>
  <c r="A3722" i="19" s="1"/>
  <c r="H3721" i="19"/>
  <c r="G3721" i="19"/>
  <c r="F3721" i="19"/>
  <c r="E3721" i="19"/>
  <c r="D3721" i="19"/>
  <c r="C3721" i="19"/>
  <c r="H3720" i="19"/>
  <c r="G3720" i="19"/>
  <c r="F3720" i="19"/>
  <c r="E3720" i="19"/>
  <c r="D3720" i="19"/>
  <c r="A3720" i="19" s="1"/>
  <c r="C3720" i="19"/>
  <c r="H3719" i="19"/>
  <c r="G3719" i="19"/>
  <c r="F3719" i="19"/>
  <c r="E3719" i="19"/>
  <c r="D3719" i="19"/>
  <c r="A3719" i="19" s="1"/>
  <c r="C3719" i="19"/>
  <c r="H3718" i="19"/>
  <c r="G3718" i="19"/>
  <c r="F3718" i="19"/>
  <c r="E3718" i="19"/>
  <c r="D3718" i="19"/>
  <c r="C3718" i="19"/>
  <c r="H3717" i="19"/>
  <c r="G3717" i="19"/>
  <c r="F3717" i="19"/>
  <c r="E3717" i="19"/>
  <c r="D3717" i="19"/>
  <c r="C3717" i="19"/>
  <c r="H3716" i="19"/>
  <c r="G3716" i="19"/>
  <c r="F3716" i="19"/>
  <c r="E3716" i="19"/>
  <c r="D3716" i="19"/>
  <c r="C3716" i="19"/>
  <c r="H3715" i="19"/>
  <c r="G3715" i="19"/>
  <c r="F3715" i="19"/>
  <c r="E3715" i="19"/>
  <c r="D3715" i="19"/>
  <c r="C3715" i="19"/>
  <c r="H3714" i="19"/>
  <c r="G3714" i="19"/>
  <c r="F3714" i="19"/>
  <c r="E3714" i="19"/>
  <c r="D3714" i="19"/>
  <c r="A3714" i="19" s="1"/>
  <c r="C3714" i="19"/>
  <c r="H3713" i="19"/>
  <c r="G3713" i="19"/>
  <c r="F3713" i="19"/>
  <c r="E3713" i="19"/>
  <c r="D3713" i="19"/>
  <c r="C3713" i="19"/>
  <c r="H3712" i="19"/>
  <c r="G3712" i="19"/>
  <c r="F3712" i="19"/>
  <c r="E3712" i="19"/>
  <c r="D3712" i="19"/>
  <c r="C3712" i="19"/>
  <c r="H3711" i="19"/>
  <c r="G3711" i="19"/>
  <c r="F3711" i="19"/>
  <c r="E3711" i="19"/>
  <c r="D3711" i="19"/>
  <c r="C3711" i="19"/>
  <c r="H3710" i="19"/>
  <c r="G3710" i="19"/>
  <c r="F3710" i="19"/>
  <c r="E3710" i="19"/>
  <c r="A3710" i="19" s="1"/>
  <c r="D3710" i="19"/>
  <c r="C3710" i="19"/>
  <c r="H3709" i="19"/>
  <c r="G3709" i="19"/>
  <c r="F3709" i="19"/>
  <c r="E3709" i="19"/>
  <c r="D3709" i="19"/>
  <c r="C3709" i="19"/>
  <c r="A3709" i="19" s="1"/>
  <c r="H3708" i="19"/>
  <c r="G3708" i="19"/>
  <c r="F3708" i="19"/>
  <c r="E3708" i="19"/>
  <c r="D3708" i="19"/>
  <c r="C3708" i="19"/>
  <c r="H3707" i="19"/>
  <c r="G3707" i="19"/>
  <c r="F3707" i="19"/>
  <c r="E3707" i="19"/>
  <c r="D3707" i="19"/>
  <c r="C3707" i="19"/>
  <c r="A3707" i="19"/>
  <c r="H3706" i="19"/>
  <c r="G3706" i="19"/>
  <c r="F3706" i="19"/>
  <c r="E3706" i="19"/>
  <c r="D3706" i="19"/>
  <c r="C3706" i="19"/>
  <c r="A3706" i="19" s="1"/>
  <c r="H3705" i="19"/>
  <c r="G3705" i="19"/>
  <c r="F3705" i="19"/>
  <c r="E3705" i="19"/>
  <c r="D3705" i="19"/>
  <c r="C3705" i="19"/>
  <c r="H3704" i="19"/>
  <c r="G3704" i="19"/>
  <c r="F3704" i="19"/>
  <c r="E3704" i="19"/>
  <c r="D3704" i="19"/>
  <c r="C3704" i="19"/>
  <c r="A3704" i="19" s="1"/>
  <c r="H3703" i="19"/>
  <c r="G3703" i="19"/>
  <c r="F3703" i="19"/>
  <c r="E3703" i="19"/>
  <c r="D3703" i="19"/>
  <c r="C3703" i="19"/>
  <c r="H3702" i="19"/>
  <c r="G3702" i="19"/>
  <c r="F3702" i="19"/>
  <c r="E3702" i="19"/>
  <c r="D3702" i="19"/>
  <c r="A3702" i="19" s="1"/>
  <c r="C3702" i="19"/>
  <c r="H3701" i="19"/>
  <c r="G3701" i="19"/>
  <c r="F3701" i="19"/>
  <c r="E3701" i="19"/>
  <c r="D3701" i="19"/>
  <c r="C3701" i="19"/>
  <c r="A3701" i="19"/>
  <c r="H3700" i="19"/>
  <c r="G3700" i="19"/>
  <c r="F3700" i="19"/>
  <c r="E3700" i="19"/>
  <c r="D3700" i="19"/>
  <c r="C3700" i="19"/>
  <c r="A3700" i="19" s="1"/>
  <c r="H3699" i="19"/>
  <c r="G3699" i="19"/>
  <c r="F3699" i="19"/>
  <c r="E3699" i="19"/>
  <c r="D3699" i="19"/>
  <c r="C3699" i="19"/>
  <c r="H3698" i="19"/>
  <c r="G3698" i="19"/>
  <c r="F3698" i="19"/>
  <c r="E3698" i="19"/>
  <c r="D3698" i="19"/>
  <c r="C3698" i="19"/>
  <c r="A3698" i="19" s="1"/>
  <c r="H3697" i="19"/>
  <c r="G3697" i="19"/>
  <c r="F3697" i="19"/>
  <c r="E3697" i="19"/>
  <c r="D3697" i="19"/>
  <c r="C3697" i="19"/>
  <c r="H3696" i="19"/>
  <c r="G3696" i="19"/>
  <c r="F3696" i="19"/>
  <c r="E3696" i="19"/>
  <c r="D3696" i="19"/>
  <c r="A3696" i="19" s="1"/>
  <c r="C3696" i="19"/>
  <c r="H3695" i="19"/>
  <c r="G3695" i="19"/>
  <c r="F3695" i="19"/>
  <c r="E3695" i="19"/>
  <c r="D3695" i="19"/>
  <c r="C3695" i="19"/>
  <c r="H3694" i="19"/>
  <c r="G3694" i="19"/>
  <c r="F3694" i="19"/>
  <c r="E3694" i="19"/>
  <c r="D3694" i="19"/>
  <c r="C3694" i="19"/>
  <c r="H3693" i="19"/>
  <c r="G3693" i="19"/>
  <c r="F3693" i="19"/>
  <c r="E3693" i="19"/>
  <c r="D3693" i="19"/>
  <c r="C3693" i="19"/>
  <c r="H3692" i="19"/>
  <c r="G3692" i="19"/>
  <c r="F3692" i="19"/>
  <c r="E3692" i="19"/>
  <c r="A3692" i="19" s="1"/>
  <c r="D3692" i="19"/>
  <c r="C3692" i="19"/>
  <c r="H3691" i="19"/>
  <c r="G3691" i="19"/>
  <c r="F3691" i="19"/>
  <c r="E3691" i="19"/>
  <c r="D3691" i="19"/>
  <c r="C3691" i="19"/>
  <c r="A3691" i="19" s="1"/>
  <c r="H3690" i="19"/>
  <c r="G3690" i="19"/>
  <c r="F3690" i="19"/>
  <c r="E3690" i="19"/>
  <c r="D3690" i="19"/>
  <c r="C3690" i="19"/>
  <c r="H3689" i="19"/>
  <c r="G3689" i="19"/>
  <c r="F3689" i="19"/>
  <c r="E3689" i="19"/>
  <c r="D3689" i="19"/>
  <c r="C3689" i="19"/>
  <c r="A3689" i="19"/>
  <c r="H3688" i="19"/>
  <c r="G3688" i="19"/>
  <c r="F3688" i="19"/>
  <c r="E3688" i="19"/>
  <c r="D3688" i="19"/>
  <c r="C3688" i="19"/>
  <c r="A3688" i="19" s="1"/>
  <c r="H3687" i="19"/>
  <c r="G3687" i="19"/>
  <c r="F3687" i="19"/>
  <c r="E3687" i="19"/>
  <c r="D3687" i="19"/>
  <c r="C3687" i="19"/>
  <c r="H3686" i="19"/>
  <c r="G3686" i="19"/>
  <c r="F3686" i="19"/>
  <c r="E3686" i="19"/>
  <c r="D3686" i="19"/>
  <c r="C3686" i="19"/>
  <c r="A3686" i="19" s="1"/>
  <c r="H3685" i="19"/>
  <c r="G3685" i="19"/>
  <c r="F3685" i="19"/>
  <c r="E3685" i="19"/>
  <c r="D3685" i="19"/>
  <c r="C3685" i="19"/>
  <c r="H3684" i="19"/>
  <c r="G3684" i="19"/>
  <c r="F3684" i="19"/>
  <c r="E3684" i="19"/>
  <c r="D3684" i="19"/>
  <c r="A3684" i="19" s="1"/>
  <c r="C3684" i="19"/>
  <c r="H3683" i="19"/>
  <c r="G3683" i="19"/>
  <c r="F3683" i="19"/>
  <c r="E3683" i="19"/>
  <c r="D3683" i="19"/>
  <c r="C3683" i="19"/>
  <c r="A3683" i="19"/>
  <c r="H3682" i="19"/>
  <c r="G3682" i="19"/>
  <c r="F3682" i="19"/>
  <c r="E3682" i="19"/>
  <c r="D3682" i="19"/>
  <c r="C3682" i="19"/>
  <c r="A3682" i="19" s="1"/>
  <c r="H3681" i="19"/>
  <c r="G3681" i="19"/>
  <c r="F3681" i="19"/>
  <c r="E3681" i="19"/>
  <c r="D3681" i="19"/>
  <c r="C3681" i="19"/>
  <c r="H3680" i="19"/>
  <c r="G3680" i="19"/>
  <c r="F3680" i="19"/>
  <c r="E3680" i="19"/>
  <c r="D3680" i="19"/>
  <c r="C3680" i="19"/>
  <c r="A3680" i="19" s="1"/>
  <c r="H3679" i="19"/>
  <c r="G3679" i="19"/>
  <c r="F3679" i="19"/>
  <c r="E3679" i="19"/>
  <c r="D3679" i="19"/>
  <c r="C3679" i="19"/>
  <c r="H3678" i="19"/>
  <c r="G3678" i="19"/>
  <c r="F3678" i="19"/>
  <c r="E3678" i="19"/>
  <c r="D3678" i="19"/>
  <c r="A3678" i="19" s="1"/>
  <c r="C3678" i="19"/>
  <c r="H3677" i="19"/>
  <c r="G3677" i="19"/>
  <c r="F3677" i="19"/>
  <c r="E3677" i="19"/>
  <c r="D3677" i="19"/>
  <c r="C3677" i="19"/>
  <c r="H3676" i="19"/>
  <c r="G3676" i="19"/>
  <c r="F3676" i="19"/>
  <c r="E3676" i="19"/>
  <c r="D3676" i="19"/>
  <c r="C3676" i="19"/>
  <c r="H3675" i="19"/>
  <c r="G3675" i="19"/>
  <c r="F3675" i="19"/>
  <c r="E3675" i="19"/>
  <c r="D3675" i="19"/>
  <c r="C3675" i="19"/>
  <c r="H3674" i="19"/>
  <c r="G3674" i="19"/>
  <c r="F3674" i="19"/>
  <c r="E3674" i="19"/>
  <c r="A3674" i="19" s="1"/>
  <c r="D3674" i="19"/>
  <c r="C3674" i="19"/>
  <c r="H3673" i="19"/>
  <c r="G3673" i="19"/>
  <c r="F3673" i="19"/>
  <c r="E3673" i="19"/>
  <c r="D3673" i="19"/>
  <c r="C3673" i="19"/>
  <c r="A3673" i="19" s="1"/>
  <c r="H3672" i="19"/>
  <c r="G3672" i="19"/>
  <c r="F3672" i="19"/>
  <c r="E3672" i="19"/>
  <c r="D3672" i="19"/>
  <c r="C3672" i="19"/>
  <c r="A3672" i="19"/>
  <c r="H3671" i="19"/>
  <c r="G3671" i="19"/>
  <c r="F3671" i="19"/>
  <c r="E3671" i="19"/>
  <c r="D3671" i="19"/>
  <c r="C3671" i="19"/>
  <c r="A3671" i="19" s="1"/>
  <c r="H3670" i="19"/>
  <c r="G3670" i="19"/>
  <c r="F3670" i="19"/>
  <c r="E3670" i="19"/>
  <c r="D3670" i="19"/>
  <c r="C3670" i="19"/>
  <c r="H3669" i="19"/>
  <c r="G3669" i="19"/>
  <c r="F3669" i="19"/>
  <c r="E3669" i="19"/>
  <c r="D3669" i="19"/>
  <c r="A3669" i="19" s="1"/>
  <c r="C3669" i="19"/>
  <c r="H3668" i="19"/>
  <c r="G3668" i="19"/>
  <c r="F3668" i="19"/>
  <c r="E3668" i="19"/>
  <c r="D3668" i="19"/>
  <c r="A3668" i="19" s="1"/>
  <c r="C3668" i="19"/>
  <c r="H3667" i="19"/>
  <c r="G3667" i="19"/>
  <c r="F3667" i="19"/>
  <c r="E3667" i="19"/>
  <c r="D3667" i="19"/>
  <c r="A3667" i="19" s="1"/>
  <c r="C3667" i="19"/>
  <c r="H3666" i="19"/>
  <c r="G3666" i="19"/>
  <c r="F3666" i="19"/>
  <c r="E3666" i="19"/>
  <c r="D3666" i="19"/>
  <c r="C3666" i="19"/>
  <c r="H3665" i="19"/>
  <c r="G3665" i="19"/>
  <c r="F3665" i="19"/>
  <c r="E3665" i="19"/>
  <c r="D3665" i="19"/>
  <c r="A3665" i="19" s="1"/>
  <c r="C3665" i="19"/>
  <c r="H3664" i="19"/>
  <c r="G3664" i="19"/>
  <c r="F3664" i="19"/>
  <c r="E3664" i="19"/>
  <c r="D3664" i="19"/>
  <c r="C3664" i="19"/>
  <c r="H3663" i="19"/>
  <c r="G3663" i="19"/>
  <c r="F3663" i="19"/>
  <c r="E3663" i="19"/>
  <c r="D3663" i="19"/>
  <c r="C3663" i="19"/>
  <c r="H3662" i="19"/>
  <c r="G3662" i="19"/>
  <c r="F3662" i="19"/>
  <c r="E3662" i="19"/>
  <c r="D3662" i="19"/>
  <c r="C3662" i="19"/>
  <c r="A3662" i="19"/>
  <c r="H3661" i="19"/>
  <c r="G3661" i="19"/>
  <c r="F3661" i="19"/>
  <c r="E3661" i="19"/>
  <c r="D3661" i="19"/>
  <c r="C3661" i="19"/>
  <c r="H3660" i="19"/>
  <c r="G3660" i="19"/>
  <c r="F3660" i="19"/>
  <c r="E3660" i="19"/>
  <c r="D3660" i="19"/>
  <c r="C3660" i="19"/>
  <c r="H3659" i="19"/>
  <c r="G3659" i="19"/>
  <c r="F3659" i="19"/>
  <c r="E3659" i="19"/>
  <c r="D3659" i="19"/>
  <c r="C3659" i="19"/>
  <c r="H3658" i="19"/>
  <c r="G3658" i="19"/>
  <c r="F3658" i="19"/>
  <c r="E3658" i="19"/>
  <c r="D3658" i="19"/>
  <c r="C3658" i="19"/>
  <c r="A3658" i="19" s="1"/>
  <c r="H3657" i="19"/>
  <c r="G3657" i="19"/>
  <c r="F3657" i="19"/>
  <c r="E3657" i="19"/>
  <c r="D3657" i="19"/>
  <c r="C3657" i="19"/>
  <c r="H3656" i="19"/>
  <c r="G3656" i="19"/>
  <c r="F3656" i="19"/>
  <c r="E3656" i="19"/>
  <c r="D3656" i="19"/>
  <c r="A3656" i="19" s="1"/>
  <c r="C3656" i="19"/>
  <c r="H3655" i="19"/>
  <c r="G3655" i="19"/>
  <c r="F3655" i="19"/>
  <c r="E3655" i="19"/>
  <c r="D3655" i="19"/>
  <c r="C3655" i="19"/>
  <c r="H3654" i="19"/>
  <c r="G3654" i="19"/>
  <c r="F3654" i="19"/>
  <c r="E3654" i="19"/>
  <c r="D3654" i="19"/>
  <c r="C3654" i="19"/>
  <c r="A3654" i="19"/>
  <c r="H3653" i="19"/>
  <c r="G3653" i="19"/>
  <c r="F3653" i="19"/>
  <c r="E3653" i="19"/>
  <c r="D3653" i="19"/>
  <c r="C3653" i="19"/>
  <c r="A3653" i="19" s="1"/>
  <c r="H3652" i="19"/>
  <c r="G3652" i="19"/>
  <c r="F3652" i="19"/>
  <c r="E3652" i="19"/>
  <c r="D3652" i="19"/>
  <c r="C3652" i="19"/>
  <c r="H3651" i="19"/>
  <c r="G3651" i="19"/>
  <c r="F3651" i="19"/>
  <c r="E3651" i="19"/>
  <c r="D3651" i="19"/>
  <c r="C3651" i="19"/>
  <c r="H3650" i="19"/>
  <c r="G3650" i="19"/>
  <c r="F3650" i="19"/>
  <c r="E3650" i="19"/>
  <c r="D3650" i="19"/>
  <c r="A3650" i="19" s="1"/>
  <c r="C3650" i="19"/>
  <c r="H3649" i="19"/>
  <c r="G3649" i="19"/>
  <c r="F3649" i="19"/>
  <c r="E3649" i="19"/>
  <c r="D3649" i="19"/>
  <c r="C3649" i="19"/>
  <c r="A3649" i="19" s="1"/>
  <c r="H3648" i="19"/>
  <c r="G3648" i="19"/>
  <c r="F3648" i="19"/>
  <c r="E3648" i="19"/>
  <c r="A3648" i="19" s="1"/>
  <c r="D3648" i="19"/>
  <c r="C3648" i="19"/>
  <c r="H3647" i="19"/>
  <c r="G3647" i="19"/>
  <c r="F3647" i="19"/>
  <c r="E3647" i="19"/>
  <c r="D3647" i="19"/>
  <c r="C3647" i="19"/>
  <c r="H3646" i="19"/>
  <c r="G3646" i="19"/>
  <c r="F3646" i="19"/>
  <c r="E3646" i="19"/>
  <c r="D3646" i="19"/>
  <c r="C3646" i="19"/>
  <c r="A3646" i="19" s="1"/>
  <c r="H3645" i="19"/>
  <c r="G3645" i="19"/>
  <c r="F3645" i="19"/>
  <c r="E3645" i="19"/>
  <c r="D3645" i="19"/>
  <c r="C3645" i="19"/>
  <c r="A3645" i="19" s="1"/>
  <c r="H3644" i="19"/>
  <c r="G3644" i="19"/>
  <c r="F3644" i="19"/>
  <c r="E3644" i="19"/>
  <c r="D3644" i="19"/>
  <c r="C3644" i="19"/>
  <c r="A3644" i="19" s="1"/>
  <c r="H3643" i="19"/>
  <c r="G3643" i="19"/>
  <c r="F3643" i="19"/>
  <c r="E3643" i="19"/>
  <c r="D3643" i="19"/>
  <c r="C3643" i="19"/>
  <c r="H3642" i="19"/>
  <c r="G3642" i="19"/>
  <c r="F3642" i="19"/>
  <c r="E3642" i="19"/>
  <c r="D3642" i="19"/>
  <c r="C3642" i="19"/>
  <c r="H3641" i="19"/>
  <c r="G3641" i="19"/>
  <c r="F3641" i="19"/>
  <c r="E3641" i="19"/>
  <c r="D3641" i="19"/>
  <c r="C3641" i="19"/>
  <c r="H3640" i="19"/>
  <c r="G3640" i="19"/>
  <c r="F3640" i="19"/>
  <c r="E3640" i="19"/>
  <c r="D3640" i="19"/>
  <c r="A3640" i="19" s="1"/>
  <c r="C3640" i="19"/>
  <c r="H3639" i="19"/>
  <c r="G3639" i="19"/>
  <c r="F3639" i="19"/>
  <c r="E3639" i="19"/>
  <c r="D3639" i="19"/>
  <c r="C3639" i="19"/>
  <c r="H3638" i="19"/>
  <c r="G3638" i="19"/>
  <c r="F3638" i="19"/>
  <c r="E3638" i="19"/>
  <c r="D3638" i="19"/>
  <c r="A3638" i="19" s="1"/>
  <c r="C3638" i="19"/>
  <c r="H3637" i="19"/>
  <c r="G3637" i="19"/>
  <c r="F3637" i="19"/>
  <c r="E3637" i="19"/>
  <c r="D3637" i="19"/>
  <c r="C3637" i="19"/>
  <c r="H3636" i="19"/>
  <c r="G3636" i="19"/>
  <c r="F3636" i="19"/>
  <c r="E3636" i="19"/>
  <c r="D3636" i="19"/>
  <c r="C3636" i="19"/>
  <c r="H3635" i="19"/>
  <c r="G3635" i="19"/>
  <c r="F3635" i="19"/>
  <c r="E3635" i="19"/>
  <c r="D3635" i="19"/>
  <c r="C3635" i="19"/>
  <c r="A3635" i="19"/>
  <c r="H3634" i="19"/>
  <c r="G3634" i="19"/>
  <c r="F3634" i="19"/>
  <c r="E3634" i="19"/>
  <c r="D3634" i="19"/>
  <c r="C3634" i="19"/>
  <c r="H3633" i="19"/>
  <c r="G3633" i="19"/>
  <c r="F3633" i="19"/>
  <c r="E3633" i="19"/>
  <c r="D3633" i="19"/>
  <c r="C3633" i="19"/>
  <c r="H3632" i="19"/>
  <c r="G3632" i="19"/>
  <c r="F3632" i="19"/>
  <c r="E3632" i="19"/>
  <c r="D3632" i="19"/>
  <c r="C3632" i="19"/>
  <c r="H3631" i="19"/>
  <c r="G3631" i="19"/>
  <c r="F3631" i="19"/>
  <c r="E3631" i="19"/>
  <c r="D3631" i="19"/>
  <c r="C3631" i="19"/>
  <c r="A3631" i="19" s="1"/>
  <c r="H3630" i="19"/>
  <c r="G3630" i="19"/>
  <c r="F3630" i="19"/>
  <c r="E3630" i="19"/>
  <c r="D3630" i="19"/>
  <c r="C3630" i="19"/>
  <c r="H3629" i="19"/>
  <c r="G3629" i="19"/>
  <c r="F3629" i="19"/>
  <c r="E3629" i="19"/>
  <c r="D3629" i="19"/>
  <c r="A3629" i="19" s="1"/>
  <c r="C3629" i="19"/>
  <c r="H3628" i="19"/>
  <c r="G3628" i="19"/>
  <c r="F3628" i="19"/>
  <c r="E3628" i="19"/>
  <c r="D3628" i="19"/>
  <c r="C3628" i="19"/>
  <c r="A3628" i="19"/>
  <c r="H3627" i="19"/>
  <c r="G3627" i="19"/>
  <c r="F3627" i="19"/>
  <c r="E3627" i="19"/>
  <c r="D3627" i="19"/>
  <c r="C3627" i="19"/>
  <c r="A3627" i="19" s="1"/>
  <c r="H3626" i="19"/>
  <c r="G3626" i="19"/>
  <c r="F3626" i="19"/>
  <c r="E3626" i="19"/>
  <c r="D3626" i="19"/>
  <c r="C3626" i="19"/>
  <c r="A3626" i="19" s="1"/>
  <c r="H3625" i="19"/>
  <c r="G3625" i="19"/>
  <c r="F3625" i="19"/>
  <c r="E3625" i="19"/>
  <c r="D3625" i="19"/>
  <c r="C3625" i="19"/>
  <c r="H3624" i="19"/>
  <c r="G3624" i="19"/>
  <c r="F3624" i="19"/>
  <c r="E3624" i="19"/>
  <c r="D3624" i="19"/>
  <c r="C3624" i="19"/>
  <c r="H3623" i="19"/>
  <c r="G3623" i="19"/>
  <c r="F3623" i="19"/>
  <c r="E3623" i="19"/>
  <c r="A3623" i="19" s="1"/>
  <c r="D3623" i="19"/>
  <c r="C3623" i="19"/>
  <c r="H3622" i="19"/>
  <c r="G3622" i="19"/>
  <c r="F3622" i="19"/>
  <c r="E3622" i="19"/>
  <c r="D3622" i="19"/>
  <c r="C3622" i="19"/>
  <c r="A3622" i="19" s="1"/>
  <c r="H3621" i="19"/>
  <c r="G3621" i="19"/>
  <c r="F3621" i="19"/>
  <c r="E3621" i="19"/>
  <c r="D3621" i="19"/>
  <c r="C3621" i="19"/>
  <c r="H3620" i="19"/>
  <c r="G3620" i="19"/>
  <c r="F3620" i="19"/>
  <c r="E3620" i="19"/>
  <c r="D3620" i="19"/>
  <c r="C3620" i="19"/>
  <c r="H3619" i="19"/>
  <c r="G3619" i="19"/>
  <c r="F3619" i="19"/>
  <c r="E3619" i="19"/>
  <c r="D3619" i="19"/>
  <c r="A3619" i="19" s="1"/>
  <c r="C3619" i="19"/>
  <c r="H3618" i="19"/>
  <c r="G3618" i="19"/>
  <c r="F3618" i="19"/>
  <c r="E3618" i="19"/>
  <c r="D3618" i="19"/>
  <c r="C3618" i="19"/>
  <c r="H3617" i="19"/>
  <c r="G3617" i="19"/>
  <c r="F3617" i="19"/>
  <c r="E3617" i="19"/>
  <c r="D3617" i="19"/>
  <c r="C3617" i="19"/>
  <c r="H3616" i="19"/>
  <c r="G3616" i="19"/>
  <c r="F3616" i="19"/>
  <c r="E3616" i="19"/>
  <c r="D3616" i="19"/>
  <c r="C3616" i="19"/>
  <c r="H3615" i="19"/>
  <c r="G3615" i="19"/>
  <c r="F3615" i="19"/>
  <c r="E3615" i="19"/>
  <c r="D3615" i="19"/>
  <c r="C3615" i="19"/>
  <c r="H3614" i="19"/>
  <c r="G3614" i="19"/>
  <c r="F3614" i="19"/>
  <c r="E3614" i="19"/>
  <c r="A3614" i="19" s="1"/>
  <c r="D3614" i="19"/>
  <c r="C3614" i="19"/>
  <c r="H3613" i="19"/>
  <c r="G3613" i="19"/>
  <c r="F3613" i="19"/>
  <c r="E3613" i="19"/>
  <c r="D3613" i="19"/>
  <c r="C3613" i="19"/>
  <c r="A3613" i="19" s="1"/>
  <c r="H3612" i="19"/>
  <c r="G3612" i="19"/>
  <c r="F3612" i="19"/>
  <c r="E3612" i="19"/>
  <c r="D3612" i="19"/>
  <c r="C3612" i="19"/>
  <c r="H3611" i="19"/>
  <c r="G3611" i="19"/>
  <c r="F3611" i="19"/>
  <c r="E3611" i="19"/>
  <c r="D3611" i="19"/>
  <c r="A3611" i="19" s="1"/>
  <c r="C3611" i="19"/>
  <c r="H3610" i="19"/>
  <c r="G3610" i="19"/>
  <c r="F3610" i="19"/>
  <c r="E3610" i="19"/>
  <c r="D3610" i="19"/>
  <c r="C3610" i="19"/>
  <c r="A3610" i="19"/>
  <c r="H3609" i="19"/>
  <c r="G3609" i="19"/>
  <c r="F3609" i="19"/>
  <c r="E3609" i="19"/>
  <c r="D3609" i="19"/>
  <c r="C3609" i="19"/>
  <c r="A3609" i="19" s="1"/>
  <c r="H3608" i="19"/>
  <c r="G3608" i="19"/>
  <c r="F3608" i="19"/>
  <c r="E3608" i="19"/>
  <c r="D3608" i="19"/>
  <c r="C3608" i="19"/>
  <c r="A3608" i="19" s="1"/>
  <c r="H3607" i="19"/>
  <c r="G3607" i="19"/>
  <c r="F3607" i="19"/>
  <c r="E3607" i="19"/>
  <c r="D3607" i="19"/>
  <c r="C3607" i="19"/>
  <c r="H3606" i="19"/>
  <c r="G3606" i="19"/>
  <c r="F3606" i="19"/>
  <c r="E3606" i="19"/>
  <c r="D3606" i="19"/>
  <c r="C3606" i="19"/>
  <c r="H3605" i="19"/>
  <c r="G3605" i="19"/>
  <c r="F3605" i="19"/>
  <c r="E3605" i="19"/>
  <c r="A3605" i="19" s="1"/>
  <c r="D3605" i="19"/>
  <c r="C3605" i="19"/>
  <c r="H3604" i="19"/>
  <c r="G3604" i="19"/>
  <c r="F3604" i="19"/>
  <c r="E3604" i="19"/>
  <c r="D3604" i="19"/>
  <c r="C3604" i="19"/>
  <c r="A3604" i="19" s="1"/>
  <c r="H3603" i="19"/>
  <c r="G3603" i="19"/>
  <c r="F3603" i="19"/>
  <c r="E3603" i="19"/>
  <c r="D3603" i="19"/>
  <c r="C3603" i="19"/>
  <c r="H3602" i="19"/>
  <c r="G3602" i="19"/>
  <c r="F3602" i="19"/>
  <c r="E3602" i="19"/>
  <c r="D3602" i="19"/>
  <c r="C3602" i="19"/>
  <c r="H3601" i="19"/>
  <c r="G3601" i="19"/>
  <c r="F3601" i="19"/>
  <c r="E3601" i="19"/>
  <c r="D3601" i="19"/>
  <c r="A3601" i="19" s="1"/>
  <c r="C3601" i="19"/>
  <c r="H3600" i="19"/>
  <c r="G3600" i="19"/>
  <c r="F3600" i="19"/>
  <c r="E3600" i="19"/>
  <c r="D3600" i="19"/>
  <c r="C3600" i="19"/>
  <c r="H3599" i="19"/>
  <c r="G3599" i="19"/>
  <c r="F3599" i="19"/>
  <c r="E3599" i="19"/>
  <c r="D3599" i="19"/>
  <c r="C3599" i="19"/>
  <c r="H3598" i="19"/>
  <c r="G3598" i="19"/>
  <c r="F3598" i="19"/>
  <c r="E3598" i="19"/>
  <c r="D3598" i="19"/>
  <c r="C3598" i="19"/>
  <c r="H3597" i="19"/>
  <c r="G3597" i="19"/>
  <c r="F3597" i="19"/>
  <c r="E3597" i="19"/>
  <c r="D3597" i="19"/>
  <c r="C3597" i="19"/>
  <c r="H3596" i="19"/>
  <c r="G3596" i="19"/>
  <c r="F3596" i="19"/>
  <c r="E3596" i="19"/>
  <c r="D3596" i="19"/>
  <c r="C3596" i="19"/>
  <c r="A3596" i="19"/>
  <c r="H3595" i="19"/>
  <c r="G3595" i="19"/>
  <c r="F3595" i="19"/>
  <c r="E3595" i="19"/>
  <c r="D3595" i="19"/>
  <c r="C3595" i="19"/>
  <c r="A3595" i="19" s="1"/>
  <c r="H3594" i="19"/>
  <c r="G3594" i="19"/>
  <c r="F3594" i="19"/>
  <c r="E3594" i="19"/>
  <c r="D3594" i="19"/>
  <c r="C3594" i="19"/>
  <c r="H3593" i="19"/>
  <c r="G3593" i="19"/>
  <c r="F3593" i="19"/>
  <c r="E3593" i="19"/>
  <c r="D3593" i="19"/>
  <c r="A3593" i="19" s="1"/>
  <c r="C3593" i="19"/>
  <c r="H3592" i="19"/>
  <c r="G3592" i="19"/>
  <c r="F3592" i="19"/>
  <c r="E3592" i="19"/>
  <c r="D3592" i="19"/>
  <c r="A3592" i="19" s="1"/>
  <c r="C3592" i="19"/>
  <c r="H3591" i="19"/>
  <c r="G3591" i="19"/>
  <c r="F3591" i="19"/>
  <c r="E3591" i="19"/>
  <c r="D3591" i="19"/>
  <c r="C3591" i="19"/>
  <c r="H3590" i="19"/>
  <c r="G3590" i="19"/>
  <c r="F3590" i="19"/>
  <c r="E3590" i="19"/>
  <c r="D3590" i="19"/>
  <c r="C3590" i="19"/>
  <c r="A3590" i="19" s="1"/>
  <c r="H3589" i="19"/>
  <c r="G3589" i="19"/>
  <c r="F3589" i="19"/>
  <c r="E3589" i="19"/>
  <c r="D3589" i="19"/>
  <c r="C3589" i="19"/>
  <c r="H3588" i="19"/>
  <c r="G3588" i="19"/>
  <c r="F3588" i="19"/>
  <c r="E3588" i="19"/>
  <c r="D3588" i="19"/>
  <c r="C3588" i="19"/>
  <c r="H3587" i="19"/>
  <c r="G3587" i="19"/>
  <c r="F3587" i="19"/>
  <c r="E3587" i="19"/>
  <c r="A3587" i="19" s="1"/>
  <c r="D3587" i="19"/>
  <c r="C3587" i="19"/>
  <c r="H3586" i="19"/>
  <c r="G3586" i="19"/>
  <c r="F3586" i="19"/>
  <c r="E3586" i="19"/>
  <c r="D3586" i="19"/>
  <c r="C3586" i="19"/>
  <c r="A3586" i="19" s="1"/>
  <c r="H3585" i="19"/>
  <c r="G3585" i="19"/>
  <c r="F3585" i="19"/>
  <c r="E3585" i="19"/>
  <c r="D3585" i="19"/>
  <c r="C3585" i="19"/>
  <c r="H3584" i="19"/>
  <c r="G3584" i="19"/>
  <c r="F3584" i="19"/>
  <c r="E3584" i="19"/>
  <c r="D3584" i="19"/>
  <c r="C3584" i="19"/>
  <c r="H3583" i="19"/>
  <c r="G3583" i="19"/>
  <c r="F3583" i="19"/>
  <c r="E3583" i="19"/>
  <c r="D3583" i="19"/>
  <c r="A3583" i="19" s="1"/>
  <c r="C3583" i="19"/>
  <c r="H3582" i="19"/>
  <c r="G3582" i="19"/>
  <c r="F3582" i="19"/>
  <c r="E3582" i="19"/>
  <c r="D3582" i="19"/>
  <c r="C3582" i="19"/>
  <c r="H3581" i="19"/>
  <c r="G3581" i="19"/>
  <c r="F3581" i="19"/>
  <c r="E3581" i="19"/>
  <c r="D3581" i="19"/>
  <c r="C3581" i="19"/>
  <c r="H3580" i="19"/>
  <c r="G3580" i="19"/>
  <c r="F3580" i="19"/>
  <c r="E3580" i="19"/>
  <c r="D3580" i="19"/>
  <c r="C3580" i="19"/>
  <c r="H3579" i="19"/>
  <c r="G3579" i="19"/>
  <c r="F3579" i="19"/>
  <c r="E3579" i="19"/>
  <c r="D3579" i="19"/>
  <c r="C3579" i="19"/>
  <c r="H3578" i="19"/>
  <c r="G3578" i="19"/>
  <c r="F3578" i="19"/>
  <c r="E3578" i="19"/>
  <c r="D3578" i="19"/>
  <c r="C3578" i="19"/>
  <c r="H3577" i="19"/>
  <c r="G3577" i="19"/>
  <c r="F3577" i="19"/>
  <c r="E3577" i="19"/>
  <c r="D3577" i="19"/>
  <c r="C3577" i="19"/>
  <c r="H3576" i="19"/>
  <c r="G3576" i="19"/>
  <c r="F3576" i="19"/>
  <c r="E3576" i="19"/>
  <c r="D3576" i="19"/>
  <c r="C3576" i="19"/>
  <c r="A3576" i="19"/>
  <c r="H3575" i="19"/>
  <c r="G3575" i="19"/>
  <c r="F3575" i="19"/>
  <c r="E3575" i="19"/>
  <c r="D3575" i="19"/>
  <c r="C3575" i="19"/>
  <c r="A3575" i="19" s="1"/>
  <c r="H3574" i="19"/>
  <c r="G3574" i="19"/>
  <c r="F3574" i="19"/>
  <c r="E3574" i="19"/>
  <c r="D3574" i="19"/>
  <c r="C3574" i="19"/>
  <c r="H3573" i="19"/>
  <c r="G3573" i="19"/>
  <c r="F3573" i="19"/>
  <c r="E3573" i="19"/>
  <c r="D3573" i="19"/>
  <c r="C3573" i="19"/>
  <c r="A3573" i="19" s="1"/>
  <c r="H3572" i="19"/>
  <c r="G3572" i="19"/>
  <c r="F3572" i="19"/>
  <c r="E3572" i="19"/>
  <c r="D3572" i="19"/>
  <c r="C3572" i="19"/>
  <c r="H3571" i="19"/>
  <c r="G3571" i="19"/>
  <c r="F3571" i="19"/>
  <c r="E3571" i="19"/>
  <c r="D3571" i="19"/>
  <c r="C3571" i="19"/>
  <c r="H3570" i="19"/>
  <c r="G3570" i="19"/>
  <c r="F3570" i="19"/>
  <c r="E3570" i="19"/>
  <c r="D3570" i="19"/>
  <c r="C3570" i="19"/>
  <c r="H3569" i="19"/>
  <c r="G3569" i="19"/>
  <c r="F3569" i="19"/>
  <c r="E3569" i="19"/>
  <c r="D3569" i="19"/>
  <c r="C3569" i="19"/>
  <c r="H3568" i="19"/>
  <c r="G3568" i="19"/>
  <c r="F3568" i="19"/>
  <c r="E3568" i="19"/>
  <c r="D3568" i="19"/>
  <c r="C3568" i="19"/>
  <c r="H3567" i="19"/>
  <c r="G3567" i="19"/>
  <c r="F3567" i="19"/>
  <c r="E3567" i="19"/>
  <c r="D3567" i="19"/>
  <c r="A3567" i="19" s="1"/>
  <c r="C3567" i="19"/>
  <c r="H3566" i="19"/>
  <c r="G3566" i="19"/>
  <c r="F3566" i="19"/>
  <c r="E3566" i="19"/>
  <c r="D3566" i="19"/>
  <c r="C3566" i="19"/>
  <c r="H3565" i="19"/>
  <c r="G3565" i="19"/>
  <c r="F3565" i="19"/>
  <c r="E3565" i="19"/>
  <c r="D3565" i="19"/>
  <c r="C3565" i="19"/>
  <c r="H3564" i="19"/>
  <c r="G3564" i="19"/>
  <c r="F3564" i="19"/>
  <c r="E3564" i="19"/>
  <c r="D3564" i="19"/>
  <c r="C3564" i="19"/>
  <c r="H3563" i="19"/>
  <c r="G3563" i="19"/>
  <c r="F3563" i="19"/>
  <c r="E3563" i="19"/>
  <c r="D3563" i="19"/>
  <c r="C3563" i="19"/>
  <c r="H3562" i="19"/>
  <c r="G3562" i="19"/>
  <c r="F3562" i="19"/>
  <c r="E3562" i="19"/>
  <c r="D3562" i="19"/>
  <c r="C3562" i="19"/>
  <c r="H3561" i="19"/>
  <c r="G3561" i="19"/>
  <c r="F3561" i="19"/>
  <c r="E3561" i="19"/>
  <c r="D3561" i="19"/>
  <c r="C3561" i="19"/>
  <c r="A3561" i="19" s="1"/>
  <c r="H3560" i="19"/>
  <c r="G3560" i="19"/>
  <c r="F3560" i="19"/>
  <c r="E3560" i="19"/>
  <c r="D3560" i="19"/>
  <c r="C3560" i="19"/>
  <c r="H3559" i="19"/>
  <c r="G3559" i="19"/>
  <c r="F3559" i="19"/>
  <c r="E3559" i="19"/>
  <c r="D3559" i="19"/>
  <c r="C3559" i="19"/>
  <c r="H3558" i="19"/>
  <c r="G3558" i="19"/>
  <c r="F3558" i="19"/>
  <c r="E3558" i="19"/>
  <c r="A3558" i="19" s="1"/>
  <c r="D3558" i="19"/>
  <c r="C3558" i="19"/>
  <c r="H3557" i="19"/>
  <c r="G3557" i="19"/>
  <c r="F3557" i="19"/>
  <c r="E3557" i="19"/>
  <c r="D3557" i="19"/>
  <c r="C3557" i="19"/>
  <c r="A3557" i="19" s="1"/>
  <c r="H3556" i="19"/>
  <c r="G3556" i="19"/>
  <c r="F3556" i="19"/>
  <c r="E3556" i="19"/>
  <c r="D3556" i="19"/>
  <c r="C3556" i="19"/>
  <c r="H3555" i="19"/>
  <c r="G3555" i="19"/>
  <c r="F3555" i="19"/>
  <c r="E3555" i="19"/>
  <c r="D3555" i="19"/>
  <c r="C3555" i="19"/>
  <c r="A3555" i="19" s="1"/>
  <c r="H3554" i="19"/>
  <c r="G3554" i="19"/>
  <c r="F3554" i="19"/>
  <c r="E3554" i="19"/>
  <c r="D3554" i="19"/>
  <c r="C3554" i="19"/>
  <c r="H3553" i="19"/>
  <c r="G3553" i="19"/>
  <c r="F3553" i="19"/>
  <c r="E3553" i="19"/>
  <c r="D3553" i="19"/>
  <c r="C3553" i="19"/>
  <c r="H3552" i="19"/>
  <c r="G3552" i="19"/>
  <c r="F3552" i="19"/>
  <c r="E3552" i="19"/>
  <c r="D3552" i="19"/>
  <c r="C3552" i="19"/>
  <c r="H3551" i="19"/>
  <c r="G3551" i="19"/>
  <c r="F3551" i="19"/>
  <c r="E3551" i="19"/>
  <c r="D3551" i="19"/>
  <c r="C3551" i="19"/>
  <c r="H3550" i="19"/>
  <c r="G3550" i="19"/>
  <c r="F3550" i="19"/>
  <c r="E3550" i="19"/>
  <c r="D3550" i="19"/>
  <c r="C3550" i="19"/>
  <c r="H3549" i="19"/>
  <c r="G3549" i="19"/>
  <c r="F3549" i="19"/>
  <c r="E3549" i="19"/>
  <c r="D3549" i="19"/>
  <c r="A3549" i="19" s="1"/>
  <c r="C3549" i="19"/>
  <c r="H3548" i="19"/>
  <c r="G3548" i="19"/>
  <c r="F3548" i="19"/>
  <c r="E3548" i="19"/>
  <c r="D3548" i="19"/>
  <c r="C3548" i="19"/>
  <c r="H3547" i="19"/>
  <c r="G3547" i="19"/>
  <c r="F3547" i="19"/>
  <c r="E3547" i="19"/>
  <c r="D3547" i="19"/>
  <c r="C3547" i="19"/>
  <c r="H3546" i="19"/>
  <c r="G3546" i="19"/>
  <c r="F3546" i="19"/>
  <c r="E3546" i="19"/>
  <c r="D3546" i="19"/>
  <c r="C3546" i="19"/>
  <c r="H3545" i="19"/>
  <c r="G3545" i="19"/>
  <c r="F3545" i="19"/>
  <c r="E3545" i="19"/>
  <c r="D3545" i="19"/>
  <c r="C3545" i="19"/>
  <c r="H3544" i="19"/>
  <c r="G3544" i="19"/>
  <c r="F3544" i="19"/>
  <c r="E3544" i="19"/>
  <c r="D3544" i="19"/>
  <c r="C3544" i="19"/>
  <c r="H3543" i="19"/>
  <c r="G3543" i="19"/>
  <c r="F3543" i="19"/>
  <c r="E3543" i="19"/>
  <c r="D3543" i="19"/>
  <c r="C3543" i="19"/>
  <c r="H3542" i="19"/>
  <c r="G3542" i="19"/>
  <c r="F3542" i="19"/>
  <c r="E3542" i="19"/>
  <c r="D3542" i="19"/>
  <c r="C3542" i="19"/>
  <c r="H3541" i="19"/>
  <c r="G3541" i="19"/>
  <c r="F3541" i="19"/>
  <c r="E3541" i="19"/>
  <c r="D3541" i="19"/>
  <c r="C3541" i="19"/>
  <c r="H3540" i="19"/>
  <c r="G3540" i="19"/>
  <c r="F3540" i="19"/>
  <c r="E3540" i="19"/>
  <c r="D3540" i="19"/>
  <c r="C3540" i="19"/>
  <c r="A3540" i="19"/>
  <c r="H3539" i="19"/>
  <c r="G3539" i="19"/>
  <c r="F3539" i="19"/>
  <c r="E3539" i="19"/>
  <c r="D3539" i="19"/>
  <c r="C3539" i="19"/>
  <c r="A3539" i="19" s="1"/>
  <c r="H3538" i="19"/>
  <c r="G3538" i="19"/>
  <c r="F3538" i="19"/>
  <c r="E3538" i="19"/>
  <c r="D3538" i="19"/>
  <c r="C3538" i="19"/>
  <c r="H3537" i="19"/>
  <c r="G3537" i="19"/>
  <c r="F3537" i="19"/>
  <c r="E3537" i="19"/>
  <c r="D3537" i="19"/>
  <c r="C3537" i="19"/>
  <c r="A3537" i="19" s="1"/>
  <c r="H3536" i="19"/>
  <c r="G3536" i="19"/>
  <c r="F3536" i="19"/>
  <c r="E3536" i="19"/>
  <c r="D3536" i="19"/>
  <c r="C3536" i="19"/>
  <c r="H3535" i="19"/>
  <c r="G3535" i="19"/>
  <c r="F3535" i="19"/>
  <c r="E3535" i="19"/>
  <c r="D3535" i="19"/>
  <c r="C3535" i="19"/>
  <c r="H3534" i="19"/>
  <c r="G3534" i="19"/>
  <c r="F3534" i="19"/>
  <c r="E3534" i="19"/>
  <c r="D3534" i="19"/>
  <c r="C3534" i="19"/>
  <c r="H3533" i="19"/>
  <c r="G3533" i="19"/>
  <c r="F3533" i="19"/>
  <c r="E3533" i="19"/>
  <c r="D3533" i="19"/>
  <c r="C3533" i="19"/>
  <c r="H3532" i="19"/>
  <c r="G3532" i="19"/>
  <c r="F3532" i="19"/>
  <c r="E3532" i="19"/>
  <c r="D3532" i="19"/>
  <c r="C3532" i="19"/>
  <c r="H3531" i="19"/>
  <c r="G3531" i="19"/>
  <c r="F3531" i="19"/>
  <c r="E3531" i="19"/>
  <c r="D3531" i="19"/>
  <c r="A3531" i="19" s="1"/>
  <c r="C3531" i="19"/>
  <c r="H3530" i="19"/>
  <c r="G3530" i="19"/>
  <c r="F3530" i="19"/>
  <c r="E3530" i="19"/>
  <c r="D3530" i="19"/>
  <c r="C3530" i="19"/>
  <c r="H3529" i="19"/>
  <c r="G3529" i="19"/>
  <c r="F3529" i="19"/>
  <c r="E3529" i="19"/>
  <c r="D3529" i="19"/>
  <c r="C3529" i="19"/>
  <c r="H3528" i="19"/>
  <c r="G3528" i="19"/>
  <c r="F3528" i="19"/>
  <c r="E3528" i="19"/>
  <c r="D3528" i="19"/>
  <c r="C3528" i="19"/>
  <c r="H3527" i="19"/>
  <c r="G3527" i="19"/>
  <c r="F3527" i="19"/>
  <c r="E3527" i="19"/>
  <c r="D3527" i="19"/>
  <c r="C3527" i="19"/>
  <c r="H3526" i="19"/>
  <c r="G3526" i="19"/>
  <c r="F3526" i="19"/>
  <c r="E3526" i="19"/>
  <c r="D3526" i="19"/>
  <c r="C3526" i="19"/>
  <c r="H3525" i="19"/>
  <c r="G3525" i="19"/>
  <c r="F3525" i="19"/>
  <c r="E3525" i="19"/>
  <c r="D3525" i="19"/>
  <c r="C3525" i="19"/>
  <c r="A3525" i="19" s="1"/>
  <c r="H3524" i="19"/>
  <c r="G3524" i="19"/>
  <c r="F3524" i="19"/>
  <c r="E3524" i="19"/>
  <c r="D3524" i="19"/>
  <c r="C3524" i="19"/>
  <c r="H3523" i="19"/>
  <c r="G3523" i="19"/>
  <c r="F3523" i="19"/>
  <c r="E3523" i="19"/>
  <c r="D3523" i="19"/>
  <c r="C3523" i="19"/>
  <c r="H3522" i="19"/>
  <c r="G3522" i="19"/>
  <c r="F3522" i="19"/>
  <c r="E3522" i="19"/>
  <c r="A3522" i="19" s="1"/>
  <c r="D3522" i="19"/>
  <c r="C3522" i="19"/>
  <c r="H3521" i="19"/>
  <c r="G3521" i="19"/>
  <c r="F3521" i="19"/>
  <c r="E3521" i="19"/>
  <c r="D3521" i="19"/>
  <c r="C3521" i="19"/>
  <c r="A3521" i="19" s="1"/>
  <c r="H3520" i="19"/>
  <c r="G3520" i="19"/>
  <c r="F3520" i="19"/>
  <c r="E3520" i="19"/>
  <c r="D3520" i="19"/>
  <c r="C3520" i="19"/>
  <c r="H3519" i="19"/>
  <c r="G3519" i="19"/>
  <c r="F3519" i="19"/>
  <c r="E3519" i="19"/>
  <c r="D3519" i="19"/>
  <c r="C3519" i="19"/>
  <c r="A3519" i="19" s="1"/>
  <c r="H3518" i="19"/>
  <c r="G3518" i="19"/>
  <c r="F3518" i="19"/>
  <c r="E3518" i="19"/>
  <c r="D3518" i="19"/>
  <c r="C3518" i="19"/>
  <c r="H3517" i="19"/>
  <c r="G3517" i="19"/>
  <c r="F3517" i="19"/>
  <c r="E3517" i="19"/>
  <c r="D3517" i="19"/>
  <c r="C3517" i="19"/>
  <c r="H3516" i="19"/>
  <c r="G3516" i="19"/>
  <c r="F3516" i="19"/>
  <c r="E3516" i="19"/>
  <c r="D3516" i="19"/>
  <c r="C3516" i="19"/>
  <c r="H3515" i="19"/>
  <c r="G3515" i="19"/>
  <c r="F3515" i="19"/>
  <c r="E3515" i="19"/>
  <c r="D3515" i="19"/>
  <c r="C3515" i="19"/>
  <c r="H3514" i="19"/>
  <c r="G3514" i="19"/>
  <c r="F3514" i="19"/>
  <c r="E3514" i="19"/>
  <c r="D3514" i="19"/>
  <c r="C3514" i="19"/>
  <c r="H3513" i="19"/>
  <c r="G3513" i="19"/>
  <c r="F3513" i="19"/>
  <c r="E3513" i="19"/>
  <c r="D3513" i="19"/>
  <c r="A3513" i="19" s="1"/>
  <c r="C3513" i="19"/>
  <c r="H3512" i="19"/>
  <c r="G3512" i="19"/>
  <c r="F3512" i="19"/>
  <c r="E3512" i="19"/>
  <c r="D3512" i="19"/>
  <c r="C3512" i="19"/>
  <c r="H3511" i="19"/>
  <c r="G3511" i="19"/>
  <c r="F3511" i="19"/>
  <c r="E3511" i="19"/>
  <c r="D3511" i="19"/>
  <c r="C3511" i="19"/>
  <c r="H3510" i="19"/>
  <c r="G3510" i="19"/>
  <c r="F3510" i="19"/>
  <c r="E3510" i="19"/>
  <c r="D3510" i="19"/>
  <c r="C3510" i="19"/>
  <c r="H3509" i="19"/>
  <c r="G3509" i="19"/>
  <c r="F3509" i="19"/>
  <c r="E3509" i="19"/>
  <c r="D3509" i="19"/>
  <c r="C3509" i="19"/>
  <c r="H3508" i="19"/>
  <c r="G3508" i="19"/>
  <c r="F3508" i="19"/>
  <c r="E3508" i="19"/>
  <c r="D3508" i="19"/>
  <c r="C3508" i="19"/>
  <c r="H3507" i="19"/>
  <c r="G3507" i="19"/>
  <c r="F3507" i="19"/>
  <c r="E3507" i="19"/>
  <c r="D3507" i="19"/>
  <c r="C3507" i="19"/>
  <c r="H3506" i="19"/>
  <c r="G3506" i="19"/>
  <c r="F3506" i="19"/>
  <c r="E3506" i="19"/>
  <c r="D3506" i="19"/>
  <c r="C3506" i="19"/>
  <c r="H3505" i="19"/>
  <c r="G3505" i="19"/>
  <c r="F3505" i="19"/>
  <c r="E3505" i="19"/>
  <c r="D3505" i="19"/>
  <c r="C3505" i="19"/>
  <c r="H3504" i="19"/>
  <c r="G3504" i="19"/>
  <c r="F3504" i="19"/>
  <c r="E3504" i="19"/>
  <c r="D3504" i="19"/>
  <c r="C3504" i="19"/>
  <c r="A3504" i="19"/>
  <c r="H3503" i="19"/>
  <c r="G3503" i="19"/>
  <c r="F3503" i="19"/>
  <c r="E3503" i="19"/>
  <c r="D3503" i="19"/>
  <c r="C3503" i="19"/>
  <c r="A3503" i="19" s="1"/>
  <c r="H3502" i="19"/>
  <c r="G3502" i="19"/>
  <c r="F3502" i="19"/>
  <c r="E3502" i="19"/>
  <c r="D3502" i="19"/>
  <c r="C3502" i="19"/>
  <c r="H3501" i="19"/>
  <c r="G3501" i="19"/>
  <c r="F3501" i="19"/>
  <c r="E3501" i="19"/>
  <c r="D3501" i="19"/>
  <c r="C3501" i="19"/>
  <c r="A3501" i="19" s="1"/>
  <c r="H3500" i="19"/>
  <c r="G3500" i="19"/>
  <c r="F3500" i="19"/>
  <c r="E3500" i="19"/>
  <c r="D3500" i="19"/>
  <c r="C3500" i="19"/>
  <c r="H3499" i="19"/>
  <c r="G3499" i="19"/>
  <c r="F3499" i="19"/>
  <c r="E3499" i="19"/>
  <c r="D3499" i="19"/>
  <c r="C3499" i="19"/>
  <c r="H3498" i="19"/>
  <c r="G3498" i="19"/>
  <c r="F3498" i="19"/>
  <c r="E3498" i="19"/>
  <c r="D3498" i="19"/>
  <c r="C3498" i="19"/>
  <c r="H3497" i="19"/>
  <c r="G3497" i="19"/>
  <c r="F3497" i="19"/>
  <c r="E3497" i="19"/>
  <c r="D3497" i="19"/>
  <c r="C3497" i="19"/>
  <c r="H3496" i="19"/>
  <c r="G3496" i="19"/>
  <c r="F3496" i="19"/>
  <c r="E3496" i="19"/>
  <c r="D3496" i="19"/>
  <c r="C3496" i="19"/>
  <c r="H3495" i="19"/>
  <c r="G3495" i="19"/>
  <c r="F3495" i="19"/>
  <c r="E3495" i="19"/>
  <c r="D3495" i="19"/>
  <c r="A3495" i="19" s="1"/>
  <c r="C3495" i="19"/>
  <c r="H3494" i="19"/>
  <c r="G3494" i="19"/>
  <c r="F3494" i="19"/>
  <c r="E3494" i="19"/>
  <c r="D3494" i="19"/>
  <c r="C3494" i="19"/>
  <c r="H3493" i="19"/>
  <c r="G3493" i="19"/>
  <c r="F3493" i="19"/>
  <c r="E3493" i="19"/>
  <c r="D3493" i="19"/>
  <c r="C3493" i="19"/>
  <c r="H3492" i="19"/>
  <c r="G3492" i="19"/>
  <c r="F3492" i="19"/>
  <c r="E3492" i="19"/>
  <c r="D3492" i="19"/>
  <c r="C3492" i="19"/>
  <c r="H3491" i="19"/>
  <c r="G3491" i="19"/>
  <c r="F3491" i="19"/>
  <c r="E3491" i="19"/>
  <c r="D3491" i="19"/>
  <c r="C3491" i="19"/>
  <c r="H3490" i="19"/>
  <c r="G3490" i="19"/>
  <c r="F3490" i="19"/>
  <c r="E3490" i="19"/>
  <c r="D3490" i="19"/>
  <c r="C3490" i="19"/>
  <c r="H3489" i="19"/>
  <c r="G3489" i="19"/>
  <c r="F3489" i="19"/>
  <c r="E3489" i="19"/>
  <c r="D3489" i="19"/>
  <c r="C3489" i="19"/>
  <c r="A3489" i="19" s="1"/>
  <c r="H3488" i="19"/>
  <c r="G3488" i="19"/>
  <c r="F3488" i="19"/>
  <c r="E3488" i="19"/>
  <c r="D3488" i="19"/>
  <c r="C3488" i="19"/>
  <c r="H3487" i="19"/>
  <c r="G3487" i="19"/>
  <c r="F3487" i="19"/>
  <c r="E3487" i="19"/>
  <c r="D3487" i="19"/>
  <c r="C3487" i="19"/>
  <c r="H3486" i="19"/>
  <c r="G3486" i="19"/>
  <c r="F3486" i="19"/>
  <c r="E3486" i="19"/>
  <c r="A3486" i="19" s="1"/>
  <c r="D3486" i="19"/>
  <c r="C3486" i="19"/>
  <c r="H3485" i="19"/>
  <c r="G3485" i="19"/>
  <c r="F3485" i="19"/>
  <c r="E3485" i="19"/>
  <c r="D3485" i="19"/>
  <c r="C3485" i="19"/>
  <c r="A3485" i="19" s="1"/>
  <c r="H3484" i="19"/>
  <c r="G3484" i="19"/>
  <c r="F3484" i="19"/>
  <c r="E3484" i="19"/>
  <c r="D3484" i="19"/>
  <c r="C3484" i="19"/>
  <c r="H3483" i="19"/>
  <c r="G3483" i="19"/>
  <c r="F3483" i="19"/>
  <c r="E3483" i="19"/>
  <c r="D3483" i="19"/>
  <c r="C3483" i="19"/>
  <c r="A3483" i="19" s="1"/>
  <c r="H3482" i="19"/>
  <c r="G3482" i="19"/>
  <c r="F3482" i="19"/>
  <c r="E3482" i="19"/>
  <c r="D3482" i="19"/>
  <c r="C3482" i="19"/>
  <c r="H3481" i="19"/>
  <c r="G3481" i="19"/>
  <c r="F3481" i="19"/>
  <c r="E3481" i="19"/>
  <c r="D3481" i="19"/>
  <c r="C3481" i="19"/>
  <c r="H3480" i="19"/>
  <c r="G3480" i="19"/>
  <c r="F3480" i="19"/>
  <c r="E3480" i="19"/>
  <c r="D3480" i="19"/>
  <c r="C3480" i="19"/>
  <c r="H3479" i="19"/>
  <c r="G3479" i="19"/>
  <c r="F3479" i="19"/>
  <c r="E3479" i="19"/>
  <c r="D3479" i="19"/>
  <c r="C3479" i="19"/>
  <c r="H3478" i="19"/>
  <c r="G3478" i="19"/>
  <c r="F3478" i="19"/>
  <c r="E3478" i="19"/>
  <c r="D3478" i="19"/>
  <c r="C3478" i="19"/>
  <c r="H3477" i="19"/>
  <c r="G3477" i="19"/>
  <c r="F3477" i="19"/>
  <c r="E3477" i="19"/>
  <c r="D3477" i="19"/>
  <c r="A3477" i="19" s="1"/>
  <c r="C3477" i="19"/>
  <c r="H3476" i="19"/>
  <c r="G3476" i="19"/>
  <c r="F3476" i="19"/>
  <c r="E3476" i="19"/>
  <c r="D3476" i="19"/>
  <c r="C3476" i="19"/>
  <c r="H3475" i="19"/>
  <c r="G3475" i="19"/>
  <c r="F3475" i="19"/>
  <c r="E3475" i="19"/>
  <c r="D3475" i="19"/>
  <c r="C3475" i="19"/>
  <c r="H3474" i="19"/>
  <c r="G3474" i="19"/>
  <c r="F3474" i="19"/>
  <c r="E3474" i="19"/>
  <c r="D3474" i="19"/>
  <c r="C3474" i="19"/>
  <c r="H3473" i="19"/>
  <c r="G3473" i="19"/>
  <c r="F3473" i="19"/>
  <c r="E3473" i="19"/>
  <c r="D3473" i="19"/>
  <c r="C3473" i="19"/>
  <c r="H3472" i="19"/>
  <c r="G3472" i="19"/>
  <c r="F3472" i="19"/>
  <c r="E3472" i="19"/>
  <c r="D3472" i="19"/>
  <c r="C3472" i="19"/>
  <c r="H3471" i="19"/>
  <c r="G3471" i="19"/>
  <c r="F3471" i="19"/>
  <c r="E3471" i="19"/>
  <c r="D3471" i="19"/>
  <c r="C3471" i="19"/>
  <c r="H3470" i="19"/>
  <c r="G3470" i="19"/>
  <c r="F3470" i="19"/>
  <c r="E3470" i="19"/>
  <c r="D3470" i="19"/>
  <c r="C3470" i="19"/>
  <c r="H3469" i="19"/>
  <c r="G3469" i="19"/>
  <c r="F3469" i="19"/>
  <c r="E3469" i="19"/>
  <c r="D3469" i="19"/>
  <c r="C3469" i="19"/>
  <c r="H3468" i="19"/>
  <c r="G3468" i="19"/>
  <c r="F3468" i="19"/>
  <c r="E3468" i="19"/>
  <c r="D3468" i="19"/>
  <c r="C3468" i="19"/>
  <c r="A3468" i="19"/>
  <c r="H3467" i="19"/>
  <c r="G3467" i="19"/>
  <c r="F3467" i="19"/>
  <c r="E3467" i="19"/>
  <c r="D3467" i="19"/>
  <c r="C3467" i="19"/>
  <c r="A3467" i="19" s="1"/>
  <c r="H3466" i="19"/>
  <c r="G3466" i="19"/>
  <c r="F3466" i="19"/>
  <c r="E3466" i="19"/>
  <c r="D3466" i="19"/>
  <c r="C3466" i="19"/>
  <c r="H3465" i="19"/>
  <c r="G3465" i="19"/>
  <c r="F3465" i="19"/>
  <c r="E3465" i="19"/>
  <c r="D3465" i="19"/>
  <c r="C3465" i="19"/>
  <c r="A3465" i="19" s="1"/>
  <c r="H3464" i="19"/>
  <c r="G3464" i="19"/>
  <c r="F3464" i="19"/>
  <c r="E3464" i="19"/>
  <c r="D3464" i="19"/>
  <c r="C3464" i="19"/>
  <c r="H3463" i="19"/>
  <c r="G3463" i="19"/>
  <c r="F3463" i="19"/>
  <c r="E3463" i="19"/>
  <c r="D3463" i="19"/>
  <c r="C3463" i="19"/>
  <c r="H3462" i="19"/>
  <c r="G3462" i="19"/>
  <c r="F3462" i="19"/>
  <c r="E3462" i="19"/>
  <c r="D3462" i="19"/>
  <c r="C3462" i="19"/>
  <c r="H3461" i="19"/>
  <c r="G3461" i="19"/>
  <c r="F3461" i="19"/>
  <c r="E3461" i="19"/>
  <c r="D3461" i="19"/>
  <c r="C3461" i="19"/>
  <c r="H3460" i="19"/>
  <c r="G3460" i="19"/>
  <c r="F3460" i="19"/>
  <c r="E3460" i="19"/>
  <c r="D3460" i="19"/>
  <c r="C3460" i="19"/>
  <c r="H3459" i="19"/>
  <c r="G3459" i="19"/>
  <c r="F3459" i="19"/>
  <c r="E3459" i="19"/>
  <c r="D3459" i="19"/>
  <c r="A3459" i="19" s="1"/>
  <c r="C3459" i="19"/>
  <c r="H3458" i="19"/>
  <c r="G3458" i="19"/>
  <c r="F3458" i="19"/>
  <c r="E3458" i="19"/>
  <c r="D3458" i="19"/>
  <c r="C3458" i="19"/>
  <c r="H3457" i="19"/>
  <c r="G3457" i="19"/>
  <c r="F3457" i="19"/>
  <c r="E3457" i="19"/>
  <c r="D3457" i="19"/>
  <c r="C3457" i="19"/>
  <c r="H3456" i="19"/>
  <c r="G3456" i="19"/>
  <c r="F3456" i="19"/>
  <c r="E3456" i="19"/>
  <c r="D3456" i="19"/>
  <c r="C3456" i="19"/>
  <c r="H3455" i="19"/>
  <c r="G3455" i="19"/>
  <c r="F3455" i="19"/>
  <c r="E3455" i="19"/>
  <c r="D3455" i="19"/>
  <c r="C3455" i="19"/>
  <c r="H3454" i="19"/>
  <c r="G3454" i="19"/>
  <c r="F3454" i="19"/>
  <c r="E3454" i="19"/>
  <c r="D3454" i="19"/>
  <c r="C3454" i="19"/>
  <c r="H3453" i="19"/>
  <c r="G3453" i="19"/>
  <c r="F3453" i="19"/>
  <c r="E3453" i="19"/>
  <c r="D3453" i="19"/>
  <c r="C3453" i="19"/>
  <c r="A3453" i="19" s="1"/>
  <c r="H3452" i="19"/>
  <c r="G3452" i="19"/>
  <c r="F3452" i="19"/>
  <c r="E3452" i="19"/>
  <c r="D3452" i="19"/>
  <c r="C3452" i="19"/>
  <c r="H3451" i="19"/>
  <c r="G3451" i="19"/>
  <c r="F3451" i="19"/>
  <c r="E3451" i="19"/>
  <c r="D3451" i="19"/>
  <c r="C3451" i="19"/>
  <c r="H3450" i="19"/>
  <c r="G3450" i="19"/>
  <c r="F3450" i="19"/>
  <c r="E3450" i="19"/>
  <c r="A3450" i="19" s="1"/>
  <c r="D3450" i="19"/>
  <c r="C3450" i="19"/>
  <c r="H3449" i="19"/>
  <c r="G3449" i="19"/>
  <c r="F3449" i="19"/>
  <c r="E3449" i="19"/>
  <c r="D3449" i="19"/>
  <c r="C3449" i="19"/>
  <c r="A3449" i="19" s="1"/>
  <c r="H3448" i="19"/>
  <c r="G3448" i="19"/>
  <c r="F3448" i="19"/>
  <c r="E3448" i="19"/>
  <c r="D3448" i="19"/>
  <c r="C3448" i="19"/>
  <c r="H3447" i="19"/>
  <c r="G3447" i="19"/>
  <c r="F3447" i="19"/>
  <c r="E3447" i="19"/>
  <c r="D3447" i="19"/>
  <c r="C3447" i="19"/>
  <c r="A3447" i="19" s="1"/>
  <c r="H3446" i="19"/>
  <c r="G3446" i="19"/>
  <c r="F3446" i="19"/>
  <c r="E3446" i="19"/>
  <c r="D3446" i="19"/>
  <c r="C3446" i="19"/>
  <c r="H3445" i="19"/>
  <c r="G3445" i="19"/>
  <c r="F3445" i="19"/>
  <c r="E3445" i="19"/>
  <c r="D3445" i="19"/>
  <c r="C3445" i="19"/>
  <c r="H3444" i="19"/>
  <c r="G3444" i="19"/>
  <c r="F3444" i="19"/>
  <c r="E3444" i="19"/>
  <c r="D3444" i="19"/>
  <c r="C3444" i="19"/>
  <c r="H3443" i="19"/>
  <c r="G3443" i="19"/>
  <c r="F3443" i="19"/>
  <c r="E3443" i="19"/>
  <c r="D3443" i="19"/>
  <c r="C3443" i="19"/>
  <c r="H3442" i="19"/>
  <c r="G3442" i="19"/>
  <c r="F3442" i="19"/>
  <c r="E3442" i="19"/>
  <c r="D3442" i="19"/>
  <c r="C3442" i="19"/>
  <c r="H3441" i="19"/>
  <c r="G3441" i="19"/>
  <c r="F3441" i="19"/>
  <c r="E3441" i="19"/>
  <c r="D3441" i="19"/>
  <c r="A3441" i="19" s="1"/>
  <c r="C3441" i="19"/>
  <c r="H3440" i="19"/>
  <c r="G3440" i="19"/>
  <c r="F3440" i="19"/>
  <c r="E3440" i="19"/>
  <c r="D3440" i="19"/>
  <c r="C3440" i="19"/>
  <c r="H3439" i="19"/>
  <c r="G3439" i="19"/>
  <c r="F3439" i="19"/>
  <c r="E3439" i="19"/>
  <c r="D3439" i="19"/>
  <c r="C3439" i="19"/>
  <c r="H3438" i="19"/>
  <c r="G3438" i="19"/>
  <c r="F3438" i="19"/>
  <c r="E3438" i="19"/>
  <c r="D3438" i="19"/>
  <c r="C3438" i="19"/>
  <c r="H3437" i="19"/>
  <c r="G3437" i="19"/>
  <c r="F3437" i="19"/>
  <c r="E3437" i="19"/>
  <c r="D3437" i="19"/>
  <c r="C3437" i="19"/>
  <c r="H3436" i="19"/>
  <c r="G3436" i="19"/>
  <c r="F3436" i="19"/>
  <c r="E3436" i="19"/>
  <c r="D3436" i="19"/>
  <c r="C3436" i="19"/>
  <c r="H3435" i="19"/>
  <c r="G3435" i="19"/>
  <c r="F3435" i="19"/>
  <c r="E3435" i="19"/>
  <c r="D3435" i="19"/>
  <c r="C3435" i="19"/>
  <c r="H3434" i="19"/>
  <c r="G3434" i="19"/>
  <c r="F3434" i="19"/>
  <c r="E3434" i="19"/>
  <c r="D3434" i="19"/>
  <c r="C3434" i="19"/>
  <c r="H3433" i="19"/>
  <c r="G3433" i="19"/>
  <c r="F3433" i="19"/>
  <c r="E3433" i="19"/>
  <c r="D3433" i="19"/>
  <c r="C3433" i="19"/>
  <c r="H3432" i="19"/>
  <c r="G3432" i="19"/>
  <c r="F3432" i="19"/>
  <c r="E3432" i="19"/>
  <c r="D3432" i="19"/>
  <c r="C3432" i="19"/>
  <c r="A3432" i="19"/>
  <c r="H3431" i="19"/>
  <c r="G3431" i="19"/>
  <c r="F3431" i="19"/>
  <c r="E3431" i="19"/>
  <c r="D3431" i="19"/>
  <c r="C3431" i="19"/>
  <c r="A3431" i="19" s="1"/>
  <c r="H3430" i="19"/>
  <c r="G3430" i="19"/>
  <c r="F3430" i="19"/>
  <c r="E3430" i="19"/>
  <c r="D3430" i="19"/>
  <c r="C3430" i="19"/>
  <c r="H3429" i="19"/>
  <c r="G3429" i="19"/>
  <c r="F3429" i="19"/>
  <c r="E3429" i="19"/>
  <c r="D3429" i="19"/>
  <c r="C3429" i="19"/>
  <c r="A3429" i="19" s="1"/>
  <c r="H3428" i="19"/>
  <c r="G3428" i="19"/>
  <c r="F3428" i="19"/>
  <c r="E3428" i="19"/>
  <c r="D3428" i="19"/>
  <c r="C3428" i="19"/>
  <c r="H3427" i="19"/>
  <c r="G3427" i="19"/>
  <c r="F3427" i="19"/>
  <c r="E3427" i="19"/>
  <c r="D3427" i="19"/>
  <c r="C3427" i="19"/>
  <c r="H3426" i="19"/>
  <c r="G3426" i="19"/>
  <c r="F3426" i="19"/>
  <c r="E3426" i="19"/>
  <c r="D3426" i="19"/>
  <c r="C3426" i="19"/>
  <c r="H3425" i="19"/>
  <c r="G3425" i="19"/>
  <c r="F3425" i="19"/>
  <c r="E3425" i="19"/>
  <c r="D3425" i="19"/>
  <c r="C3425" i="19"/>
  <c r="H3424" i="19"/>
  <c r="G3424" i="19"/>
  <c r="F3424" i="19"/>
  <c r="E3424" i="19"/>
  <c r="D3424" i="19"/>
  <c r="C3424" i="19"/>
  <c r="H3423" i="19"/>
  <c r="G3423" i="19"/>
  <c r="F3423" i="19"/>
  <c r="E3423" i="19"/>
  <c r="D3423" i="19"/>
  <c r="A3423" i="19" s="1"/>
  <c r="C3423" i="19"/>
  <c r="H3422" i="19"/>
  <c r="G3422" i="19"/>
  <c r="F3422" i="19"/>
  <c r="E3422" i="19"/>
  <c r="D3422" i="19"/>
  <c r="C3422" i="19"/>
  <c r="H3421" i="19"/>
  <c r="G3421" i="19"/>
  <c r="F3421" i="19"/>
  <c r="E3421" i="19"/>
  <c r="D3421" i="19"/>
  <c r="C3421" i="19"/>
  <c r="H3420" i="19"/>
  <c r="G3420" i="19"/>
  <c r="F3420" i="19"/>
  <c r="E3420" i="19"/>
  <c r="D3420" i="19"/>
  <c r="C3420" i="19"/>
  <c r="H3419" i="19"/>
  <c r="G3419" i="19"/>
  <c r="F3419" i="19"/>
  <c r="E3419" i="19"/>
  <c r="D3419" i="19"/>
  <c r="C3419" i="19"/>
  <c r="H3418" i="19"/>
  <c r="G3418" i="19"/>
  <c r="F3418" i="19"/>
  <c r="E3418" i="19"/>
  <c r="D3418" i="19"/>
  <c r="C3418" i="19"/>
  <c r="H3417" i="19"/>
  <c r="G3417" i="19"/>
  <c r="F3417" i="19"/>
  <c r="E3417" i="19"/>
  <c r="D3417" i="19"/>
  <c r="C3417" i="19"/>
  <c r="A3417" i="19" s="1"/>
  <c r="H3416" i="19"/>
  <c r="G3416" i="19"/>
  <c r="F3416" i="19"/>
  <c r="E3416" i="19"/>
  <c r="D3416" i="19"/>
  <c r="C3416" i="19"/>
  <c r="H3415" i="19"/>
  <c r="G3415" i="19"/>
  <c r="F3415" i="19"/>
  <c r="E3415" i="19"/>
  <c r="D3415" i="19"/>
  <c r="C3415" i="19"/>
  <c r="H3414" i="19"/>
  <c r="G3414" i="19"/>
  <c r="F3414" i="19"/>
  <c r="E3414" i="19"/>
  <c r="A3414" i="19" s="1"/>
  <c r="D3414" i="19"/>
  <c r="C3414" i="19"/>
  <c r="H3413" i="19"/>
  <c r="G3413" i="19"/>
  <c r="F3413" i="19"/>
  <c r="E3413" i="19"/>
  <c r="D3413" i="19"/>
  <c r="C3413" i="19"/>
  <c r="A3413" i="19" s="1"/>
  <c r="H3412" i="19"/>
  <c r="G3412" i="19"/>
  <c r="F3412" i="19"/>
  <c r="E3412" i="19"/>
  <c r="D3412" i="19"/>
  <c r="C3412" i="19"/>
  <c r="H3411" i="19"/>
  <c r="G3411" i="19"/>
  <c r="F3411" i="19"/>
  <c r="E3411" i="19"/>
  <c r="D3411" i="19"/>
  <c r="C3411" i="19"/>
  <c r="A3411" i="19" s="1"/>
  <c r="H3410" i="19"/>
  <c r="G3410" i="19"/>
  <c r="F3410" i="19"/>
  <c r="E3410" i="19"/>
  <c r="D3410" i="19"/>
  <c r="C3410" i="19"/>
  <c r="H3409" i="19"/>
  <c r="G3409" i="19"/>
  <c r="F3409" i="19"/>
  <c r="E3409" i="19"/>
  <c r="D3409" i="19"/>
  <c r="C3409" i="19"/>
  <c r="H3408" i="19"/>
  <c r="G3408" i="19"/>
  <c r="F3408" i="19"/>
  <c r="E3408" i="19"/>
  <c r="D3408" i="19"/>
  <c r="C3408" i="19"/>
  <c r="H3407" i="19"/>
  <c r="G3407" i="19"/>
  <c r="F3407" i="19"/>
  <c r="E3407" i="19"/>
  <c r="D3407" i="19"/>
  <c r="C3407" i="19"/>
  <c r="H3406" i="19"/>
  <c r="G3406" i="19"/>
  <c r="F3406" i="19"/>
  <c r="E3406" i="19"/>
  <c r="D3406" i="19"/>
  <c r="C3406" i="19"/>
  <c r="H3405" i="19"/>
  <c r="G3405" i="19"/>
  <c r="F3405" i="19"/>
  <c r="E3405" i="19"/>
  <c r="D3405" i="19"/>
  <c r="A3405" i="19" s="1"/>
  <c r="C3405" i="19"/>
  <c r="H3404" i="19"/>
  <c r="G3404" i="19"/>
  <c r="F3404" i="19"/>
  <c r="E3404" i="19"/>
  <c r="D3404" i="19"/>
  <c r="C3404" i="19"/>
  <c r="H3403" i="19"/>
  <c r="G3403" i="19"/>
  <c r="F3403" i="19"/>
  <c r="E3403" i="19"/>
  <c r="D3403" i="19"/>
  <c r="C3403" i="19"/>
  <c r="H3402" i="19"/>
  <c r="G3402" i="19"/>
  <c r="F3402" i="19"/>
  <c r="E3402" i="19"/>
  <c r="D3402" i="19"/>
  <c r="C3402" i="19"/>
  <c r="A3402" i="19"/>
  <c r="H3401" i="19"/>
  <c r="G3401" i="19"/>
  <c r="F3401" i="19"/>
  <c r="E3401" i="19"/>
  <c r="D3401" i="19"/>
  <c r="C3401" i="19"/>
  <c r="A3401" i="19" s="1"/>
  <c r="H3400" i="19"/>
  <c r="G3400" i="19"/>
  <c r="F3400" i="19"/>
  <c r="E3400" i="19"/>
  <c r="D3400" i="19"/>
  <c r="C3400" i="19"/>
  <c r="H3399" i="19"/>
  <c r="G3399" i="19"/>
  <c r="F3399" i="19"/>
  <c r="E3399" i="19"/>
  <c r="D3399" i="19"/>
  <c r="C3399" i="19"/>
  <c r="A3399" i="19" s="1"/>
  <c r="H3398" i="19"/>
  <c r="G3398" i="19"/>
  <c r="F3398" i="19"/>
  <c r="E3398" i="19"/>
  <c r="D3398" i="19"/>
  <c r="C3398" i="19"/>
  <c r="H3397" i="19"/>
  <c r="G3397" i="19"/>
  <c r="F3397" i="19"/>
  <c r="E3397" i="19"/>
  <c r="D3397" i="19"/>
  <c r="C3397" i="19"/>
  <c r="H3396" i="19"/>
  <c r="G3396" i="19"/>
  <c r="F3396" i="19"/>
  <c r="E3396" i="19"/>
  <c r="A3396" i="19" s="1"/>
  <c r="D3396" i="19"/>
  <c r="C3396" i="19"/>
  <c r="H3395" i="19"/>
  <c r="G3395" i="19"/>
  <c r="F3395" i="19"/>
  <c r="E3395" i="19"/>
  <c r="D3395" i="19"/>
  <c r="C3395" i="19"/>
  <c r="A3395" i="19" s="1"/>
  <c r="H3394" i="19"/>
  <c r="G3394" i="19"/>
  <c r="F3394" i="19"/>
  <c r="E3394" i="19"/>
  <c r="D3394" i="19"/>
  <c r="C3394" i="19"/>
  <c r="H3393" i="19"/>
  <c r="G3393" i="19"/>
  <c r="F3393" i="19"/>
  <c r="E3393" i="19"/>
  <c r="D3393" i="19"/>
  <c r="C3393" i="19"/>
  <c r="A3393" i="19"/>
  <c r="H3392" i="19"/>
  <c r="G3392" i="19"/>
  <c r="F3392" i="19"/>
  <c r="E3392" i="19"/>
  <c r="D3392" i="19"/>
  <c r="C3392" i="19"/>
  <c r="A3392" i="19" s="1"/>
  <c r="H3391" i="19"/>
  <c r="G3391" i="19"/>
  <c r="F3391" i="19"/>
  <c r="E3391" i="19"/>
  <c r="D3391" i="19"/>
  <c r="C3391" i="19"/>
  <c r="H3390" i="19"/>
  <c r="G3390" i="19"/>
  <c r="F3390" i="19"/>
  <c r="E3390" i="19"/>
  <c r="D3390" i="19"/>
  <c r="C3390" i="19"/>
  <c r="A3390" i="19" s="1"/>
  <c r="H3389" i="19"/>
  <c r="G3389" i="19"/>
  <c r="F3389" i="19"/>
  <c r="E3389" i="19"/>
  <c r="D3389" i="19"/>
  <c r="C3389" i="19"/>
  <c r="H3388" i="19"/>
  <c r="G3388" i="19"/>
  <c r="F3388" i="19"/>
  <c r="E3388" i="19"/>
  <c r="D3388" i="19"/>
  <c r="C3388" i="19"/>
  <c r="H3387" i="19"/>
  <c r="G3387" i="19"/>
  <c r="F3387" i="19"/>
  <c r="E3387" i="19"/>
  <c r="A3387" i="19" s="1"/>
  <c r="D3387" i="19"/>
  <c r="C3387" i="19"/>
  <c r="H3386" i="19"/>
  <c r="G3386" i="19"/>
  <c r="F3386" i="19"/>
  <c r="E3386" i="19"/>
  <c r="D3386" i="19"/>
  <c r="C3386" i="19"/>
  <c r="A3386" i="19" s="1"/>
  <c r="H3385" i="19"/>
  <c r="G3385" i="19"/>
  <c r="F3385" i="19"/>
  <c r="E3385" i="19"/>
  <c r="D3385" i="19"/>
  <c r="C3385" i="19"/>
  <c r="H3384" i="19"/>
  <c r="G3384" i="19"/>
  <c r="F3384" i="19"/>
  <c r="E3384" i="19"/>
  <c r="D3384" i="19"/>
  <c r="C3384" i="19"/>
  <c r="A3384" i="19" s="1"/>
  <c r="H3383" i="19"/>
  <c r="G3383" i="19"/>
  <c r="F3383" i="19"/>
  <c r="E3383" i="19"/>
  <c r="D3383" i="19"/>
  <c r="C3383" i="19"/>
  <c r="H3382" i="19"/>
  <c r="G3382" i="19"/>
  <c r="F3382" i="19"/>
  <c r="E3382" i="19"/>
  <c r="D3382" i="19"/>
  <c r="C3382" i="19"/>
  <c r="H3381" i="19"/>
  <c r="G3381" i="19"/>
  <c r="F3381" i="19"/>
  <c r="E3381" i="19"/>
  <c r="D3381" i="19"/>
  <c r="C3381" i="19"/>
  <c r="H3380" i="19"/>
  <c r="G3380" i="19"/>
  <c r="F3380" i="19"/>
  <c r="E3380" i="19"/>
  <c r="D3380" i="19"/>
  <c r="C3380" i="19"/>
  <c r="H3379" i="19"/>
  <c r="G3379" i="19"/>
  <c r="F3379" i="19"/>
  <c r="E3379" i="19"/>
  <c r="D3379" i="19"/>
  <c r="C3379" i="19"/>
  <c r="H3378" i="19"/>
  <c r="G3378" i="19"/>
  <c r="F3378" i="19"/>
  <c r="E3378" i="19"/>
  <c r="D3378" i="19"/>
  <c r="A3378" i="19" s="1"/>
  <c r="C3378" i="19"/>
  <c r="H3377" i="19"/>
  <c r="G3377" i="19"/>
  <c r="F3377" i="19"/>
  <c r="E3377" i="19"/>
  <c r="D3377" i="19"/>
  <c r="C3377" i="19"/>
  <c r="H3376" i="19"/>
  <c r="G3376" i="19"/>
  <c r="F3376" i="19"/>
  <c r="E3376" i="19"/>
  <c r="D3376" i="19"/>
  <c r="C3376" i="19"/>
  <c r="H3375" i="19"/>
  <c r="G3375" i="19"/>
  <c r="F3375" i="19"/>
  <c r="E3375" i="19"/>
  <c r="D3375" i="19"/>
  <c r="C3375" i="19"/>
  <c r="A3375" i="19"/>
  <c r="H3374" i="19"/>
  <c r="G3374" i="19"/>
  <c r="F3374" i="19"/>
  <c r="E3374" i="19"/>
  <c r="D3374" i="19"/>
  <c r="C3374" i="19"/>
  <c r="A3374" i="19" s="1"/>
  <c r="H3373" i="19"/>
  <c r="G3373" i="19"/>
  <c r="F3373" i="19"/>
  <c r="E3373" i="19"/>
  <c r="D3373" i="19"/>
  <c r="C3373" i="19"/>
  <c r="H3372" i="19"/>
  <c r="G3372" i="19"/>
  <c r="F3372" i="19"/>
  <c r="E3372" i="19"/>
  <c r="D3372" i="19"/>
  <c r="C3372" i="19"/>
  <c r="A3372" i="19" s="1"/>
  <c r="H3371" i="19"/>
  <c r="G3371" i="19"/>
  <c r="F3371" i="19"/>
  <c r="E3371" i="19"/>
  <c r="D3371" i="19"/>
  <c r="C3371" i="19"/>
  <c r="A3371" i="19" s="1"/>
  <c r="H3370" i="19"/>
  <c r="G3370" i="19"/>
  <c r="F3370" i="19"/>
  <c r="E3370" i="19"/>
  <c r="D3370" i="19"/>
  <c r="C3370" i="19"/>
  <c r="H3369" i="19"/>
  <c r="G3369" i="19"/>
  <c r="F3369" i="19"/>
  <c r="E3369" i="19"/>
  <c r="D3369" i="19"/>
  <c r="C3369" i="19"/>
  <c r="A3369" i="19" s="1"/>
  <c r="H3368" i="19"/>
  <c r="G3368" i="19"/>
  <c r="F3368" i="19"/>
  <c r="E3368" i="19"/>
  <c r="D3368" i="19"/>
  <c r="C3368" i="19"/>
  <c r="H3367" i="19"/>
  <c r="G3367" i="19"/>
  <c r="F3367" i="19"/>
  <c r="E3367" i="19"/>
  <c r="D3367" i="19"/>
  <c r="C3367" i="19"/>
  <c r="H3366" i="19"/>
  <c r="G3366" i="19"/>
  <c r="F3366" i="19"/>
  <c r="E3366" i="19"/>
  <c r="D3366" i="19"/>
  <c r="A3366" i="19" s="1"/>
  <c r="C3366" i="19"/>
  <c r="H3365" i="19"/>
  <c r="G3365" i="19"/>
  <c r="F3365" i="19"/>
  <c r="E3365" i="19"/>
  <c r="D3365" i="19"/>
  <c r="C3365" i="19"/>
  <c r="H3364" i="19"/>
  <c r="G3364" i="19"/>
  <c r="F3364" i="19"/>
  <c r="E3364" i="19"/>
  <c r="D3364" i="19"/>
  <c r="C3364" i="19"/>
  <c r="H3363" i="19"/>
  <c r="G3363" i="19"/>
  <c r="F3363" i="19"/>
  <c r="E3363" i="19"/>
  <c r="D3363" i="19"/>
  <c r="C3363" i="19"/>
  <c r="H3362" i="19"/>
  <c r="G3362" i="19"/>
  <c r="F3362" i="19"/>
  <c r="E3362" i="19"/>
  <c r="D3362" i="19"/>
  <c r="C3362" i="19"/>
  <c r="H3361" i="19"/>
  <c r="G3361" i="19"/>
  <c r="F3361" i="19"/>
  <c r="E3361" i="19"/>
  <c r="D3361" i="19"/>
  <c r="C3361" i="19"/>
  <c r="H3360" i="19"/>
  <c r="G3360" i="19"/>
  <c r="F3360" i="19"/>
  <c r="E3360" i="19"/>
  <c r="A3360" i="19" s="1"/>
  <c r="D3360" i="19"/>
  <c r="C3360" i="19"/>
  <c r="H3359" i="19"/>
  <c r="G3359" i="19"/>
  <c r="F3359" i="19"/>
  <c r="E3359" i="19"/>
  <c r="D3359" i="19"/>
  <c r="C3359" i="19"/>
  <c r="A3359" i="19" s="1"/>
  <c r="H3358" i="19"/>
  <c r="G3358" i="19"/>
  <c r="F3358" i="19"/>
  <c r="E3358" i="19"/>
  <c r="D3358" i="19"/>
  <c r="C3358" i="19"/>
  <c r="H3357" i="19"/>
  <c r="G3357" i="19"/>
  <c r="F3357" i="19"/>
  <c r="E3357" i="19"/>
  <c r="D3357" i="19"/>
  <c r="C3357" i="19"/>
  <c r="A3357" i="19" s="1"/>
  <c r="H3356" i="19"/>
  <c r="G3356" i="19"/>
  <c r="F3356" i="19"/>
  <c r="E3356" i="19"/>
  <c r="D3356" i="19"/>
  <c r="C3356" i="19"/>
  <c r="H3355" i="19"/>
  <c r="G3355" i="19"/>
  <c r="F3355" i="19"/>
  <c r="E3355" i="19"/>
  <c r="D3355" i="19"/>
  <c r="C3355" i="19"/>
  <c r="H3354" i="19"/>
  <c r="G3354" i="19"/>
  <c r="F3354" i="19"/>
  <c r="E3354" i="19"/>
  <c r="D3354" i="19"/>
  <c r="C3354" i="19"/>
  <c r="A3354" i="19" s="1"/>
  <c r="H3353" i="19"/>
  <c r="G3353" i="19"/>
  <c r="F3353" i="19"/>
  <c r="E3353" i="19"/>
  <c r="D3353" i="19"/>
  <c r="C3353" i="19"/>
  <c r="H3352" i="19"/>
  <c r="G3352" i="19"/>
  <c r="F3352" i="19"/>
  <c r="E3352" i="19"/>
  <c r="D3352" i="19"/>
  <c r="C3352" i="19"/>
  <c r="H3351" i="19"/>
  <c r="G3351" i="19"/>
  <c r="F3351" i="19"/>
  <c r="E3351" i="19"/>
  <c r="D3351" i="19"/>
  <c r="C3351" i="19"/>
  <c r="A3351" i="19"/>
  <c r="H3350" i="19"/>
  <c r="G3350" i="19"/>
  <c r="F3350" i="19"/>
  <c r="E3350" i="19"/>
  <c r="D3350" i="19"/>
  <c r="C3350" i="19"/>
  <c r="A3350" i="19" s="1"/>
  <c r="H3349" i="19"/>
  <c r="G3349" i="19"/>
  <c r="F3349" i="19"/>
  <c r="E3349" i="19"/>
  <c r="D3349" i="19"/>
  <c r="C3349" i="19"/>
  <c r="H3348" i="19"/>
  <c r="G3348" i="19"/>
  <c r="F3348" i="19"/>
  <c r="E3348" i="19"/>
  <c r="D3348" i="19"/>
  <c r="C3348" i="19"/>
  <c r="A3348" i="19" s="1"/>
  <c r="H3347" i="19"/>
  <c r="G3347" i="19"/>
  <c r="F3347" i="19"/>
  <c r="E3347" i="19"/>
  <c r="D3347" i="19"/>
  <c r="C3347" i="19"/>
  <c r="H3346" i="19"/>
  <c r="G3346" i="19"/>
  <c r="F3346" i="19"/>
  <c r="E3346" i="19"/>
  <c r="D3346" i="19"/>
  <c r="C3346" i="19"/>
  <c r="H3345" i="19"/>
  <c r="G3345" i="19"/>
  <c r="F3345" i="19"/>
  <c r="E3345" i="19"/>
  <c r="D3345" i="19"/>
  <c r="C3345" i="19"/>
  <c r="H3344" i="19"/>
  <c r="G3344" i="19"/>
  <c r="F3344" i="19"/>
  <c r="E3344" i="19"/>
  <c r="D3344" i="19"/>
  <c r="C3344" i="19"/>
  <c r="H3343" i="19"/>
  <c r="G3343" i="19"/>
  <c r="F3343" i="19"/>
  <c r="E3343" i="19"/>
  <c r="D3343" i="19"/>
  <c r="C3343" i="19"/>
  <c r="H3342" i="19"/>
  <c r="G3342" i="19"/>
  <c r="F3342" i="19"/>
  <c r="E3342" i="19"/>
  <c r="D3342" i="19"/>
  <c r="A3342" i="19" s="1"/>
  <c r="C3342" i="19"/>
  <c r="H3341" i="19"/>
  <c r="G3341" i="19"/>
  <c r="F3341" i="19"/>
  <c r="E3341" i="19"/>
  <c r="D3341" i="19"/>
  <c r="C3341" i="19"/>
  <c r="H3340" i="19"/>
  <c r="G3340" i="19"/>
  <c r="F3340" i="19"/>
  <c r="E3340" i="19"/>
  <c r="D3340" i="19"/>
  <c r="C3340" i="19"/>
  <c r="H3339" i="19"/>
  <c r="G3339" i="19"/>
  <c r="F3339" i="19"/>
  <c r="E3339" i="19"/>
  <c r="A3339" i="19" s="1"/>
  <c r="D3339" i="19"/>
  <c r="C3339" i="19"/>
  <c r="H3338" i="19"/>
  <c r="G3338" i="19"/>
  <c r="F3338" i="19"/>
  <c r="E3338" i="19"/>
  <c r="D3338" i="19"/>
  <c r="C3338" i="19"/>
  <c r="A3338" i="19" s="1"/>
  <c r="H3337" i="19"/>
  <c r="G3337" i="19"/>
  <c r="F3337" i="19"/>
  <c r="E3337" i="19"/>
  <c r="D3337" i="19"/>
  <c r="C3337" i="19"/>
  <c r="H3336" i="19"/>
  <c r="G3336" i="19"/>
  <c r="F3336" i="19"/>
  <c r="E3336" i="19"/>
  <c r="D3336" i="19"/>
  <c r="C3336" i="19"/>
  <c r="A3336" i="19" s="1"/>
  <c r="H3335" i="19"/>
  <c r="G3335" i="19"/>
  <c r="F3335" i="19"/>
  <c r="E3335" i="19"/>
  <c r="D3335" i="19"/>
  <c r="C3335" i="19"/>
  <c r="H3334" i="19"/>
  <c r="G3334" i="19"/>
  <c r="F3334" i="19"/>
  <c r="E3334" i="19"/>
  <c r="D3334" i="19"/>
  <c r="C3334" i="19"/>
  <c r="H3333" i="19"/>
  <c r="G3333" i="19"/>
  <c r="F3333" i="19"/>
  <c r="E3333" i="19"/>
  <c r="D3333" i="19"/>
  <c r="C3333" i="19"/>
  <c r="A3333" i="19" s="1"/>
  <c r="H3332" i="19"/>
  <c r="G3332" i="19"/>
  <c r="F3332" i="19"/>
  <c r="E3332" i="19"/>
  <c r="D3332" i="19"/>
  <c r="C3332" i="19"/>
  <c r="H3331" i="19"/>
  <c r="G3331" i="19"/>
  <c r="F3331" i="19"/>
  <c r="E3331" i="19"/>
  <c r="D3331" i="19"/>
  <c r="C3331" i="19"/>
  <c r="H3330" i="19"/>
  <c r="G3330" i="19"/>
  <c r="F3330" i="19"/>
  <c r="E3330" i="19"/>
  <c r="D3330" i="19"/>
  <c r="C3330" i="19"/>
  <c r="A3330" i="19"/>
  <c r="H3329" i="19"/>
  <c r="G3329" i="19"/>
  <c r="F3329" i="19"/>
  <c r="E3329" i="19"/>
  <c r="D3329" i="19"/>
  <c r="C3329" i="19"/>
  <c r="A3329" i="19" s="1"/>
  <c r="H3328" i="19"/>
  <c r="G3328" i="19"/>
  <c r="F3328" i="19"/>
  <c r="E3328" i="19"/>
  <c r="D3328" i="19"/>
  <c r="C3328" i="19"/>
  <c r="H3327" i="19"/>
  <c r="G3327" i="19"/>
  <c r="F3327" i="19"/>
  <c r="E3327" i="19"/>
  <c r="D3327" i="19"/>
  <c r="C3327" i="19"/>
  <c r="A3327" i="19" s="1"/>
  <c r="H3326" i="19"/>
  <c r="G3326" i="19"/>
  <c r="F3326" i="19"/>
  <c r="E3326" i="19"/>
  <c r="D3326" i="19"/>
  <c r="C3326" i="19"/>
  <c r="H3325" i="19"/>
  <c r="G3325" i="19"/>
  <c r="F3325" i="19"/>
  <c r="E3325" i="19"/>
  <c r="D3325" i="19"/>
  <c r="C3325" i="19"/>
  <c r="H3324" i="19"/>
  <c r="G3324" i="19"/>
  <c r="F3324" i="19"/>
  <c r="E3324" i="19"/>
  <c r="D3324" i="19"/>
  <c r="A3324" i="19" s="1"/>
  <c r="C3324" i="19"/>
  <c r="H3323" i="19"/>
  <c r="G3323" i="19"/>
  <c r="F3323" i="19"/>
  <c r="E3323" i="19"/>
  <c r="D3323" i="19"/>
  <c r="C3323" i="19"/>
  <c r="H3322" i="19"/>
  <c r="G3322" i="19"/>
  <c r="F3322" i="19"/>
  <c r="E3322" i="19"/>
  <c r="D3322" i="19"/>
  <c r="C3322" i="19"/>
  <c r="H3321" i="19"/>
  <c r="G3321" i="19"/>
  <c r="F3321" i="19"/>
  <c r="E3321" i="19"/>
  <c r="D3321" i="19"/>
  <c r="C3321" i="19"/>
  <c r="A3321" i="19"/>
  <c r="H3320" i="19"/>
  <c r="G3320" i="19"/>
  <c r="F3320" i="19"/>
  <c r="E3320" i="19"/>
  <c r="D3320" i="19"/>
  <c r="C3320" i="19"/>
  <c r="A3320" i="19" s="1"/>
  <c r="H3319" i="19"/>
  <c r="G3319" i="19"/>
  <c r="F3319" i="19"/>
  <c r="E3319" i="19"/>
  <c r="D3319" i="19"/>
  <c r="C3319" i="19"/>
  <c r="H3318" i="19"/>
  <c r="G3318" i="19"/>
  <c r="F3318" i="19"/>
  <c r="E3318" i="19"/>
  <c r="D3318" i="19"/>
  <c r="C3318" i="19"/>
  <c r="A3318" i="19"/>
  <c r="H3317" i="19"/>
  <c r="G3317" i="19"/>
  <c r="F3317" i="19"/>
  <c r="E3317" i="19"/>
  <c r="D3317" i="19"/>
  <c r="C3317" i="19"/>
  <c r="A3317" i="19" s="1"/>
  <c r="H3316" i="19"/>
  <c r="G3316" i="19"/>
  <c r="F3316" i="19"/>
  <c r="E3316" i="19"/>
  <c r="D3316" i="19"/>
  <c r="C3316" i="19"/>
  <c r="H3315" i="19"/>
  <c r="G3315" i="19"/>
  <c r="F3315" i="19"/>
  <c r="E3315" i="19"/>
  <c r="D3315" i="19"/>
  <c r="C3315" i="19"/>
  <c r="A3315" i="19" s="1"/>
  <c r="H3314" i="19"/>
  <c r="G3314" i="19"/>
  <c r="F3314" i="19"/>
  <c r="E3314" i="19"/>
  <c r="D3314" i="19"/>
  <c r="C3314" i="19"/>
  <c r="H3313" i="19"/>
  <c r="G3313" i="19"/>
  <c r="F3313" i="19"/>
  <c r="E3313" i="19"/>
  <c r="D3313" i="19"/>
  <c r="C3313" i="19"/>
  <c r="H3312" i="19"/>
  <c r="G3312" i="19"/>
  <c r="F3312" i="19"/>
  <c r="E3312" i="19"/>
  <c r="D3312" i="19"/>
  <c r="C3312" i="19"/>
  <c r="A3312" i="19" s="1"/>
  <c r="H3311" i="19"/>
  <c r="G3311" i="19"/>
  <c r="F3311" i="19"/>
  <c r="E3311" i="19"/>
  <c r="D3311" i="19"/>
  <c r="C3311" i="19"/>
  <c r="H3310" i="19"/>
  <c r="G3310" i="19"/>
  <c r="F3310" i="19"/>
  <c r="E3310" i="19"/>
  <c r="D3310" i="19"/>
  <c r="C3310" i="19"/>
  <c r="H3309" i="19"/>
  <c r="G3309" i="19"/>
  <c r="F3309" i="19"/>
  <c r="E3309" i="19"/>
  <c r="D3309" i="19"/>
  <c r="C3309" i="19"/>
  <c r="H3308" i="19"/>
  <c r="G3308" i="19"/>
  <c r="F3308" i="19"/>
  <c r="E3308" i="19"/>
  <c r="D3308" i="19"/>
  <c r="C3308" i="19"/>
  <c r="H3307" i="19"/>
  <c r="G3307" i="19"/>
  <c r="F3307" i="19"/>
  <c r="E3307" i="19"/>
  <c r="D3307" i="19"/>
  <c r="C3307" i="19"/>
  <c r="H3306" i="19"/>
  <c r="G3306" i="19"/>
  <c r="F3306" i="19"/>
  <c r="E3306" i="19"/>
  <c r="D3306" i="19"/>
  <c r="C3306" i="19"/>
  <c r="A3306" i="19"/>
  <c r="H3305" i="19"/>
  <c r="G3305" i="19"/>
  <c r="F3305" i="19"/>
  <c r="E3305" i="19"/>
  <c r="D3305" i="19"/>
  <c r="C3305" i="19"/>
  <c r="A3305" i="19" s="1"/>
  <c r="H3304" i="19"/>
  <c r="G3304" i="19"/>
  <c r="F3304" i="19"/>
  <c r="E3304" i="19"/>
  <c r="D3304" i="19"/>
  <c r="C3304" i="19"/>
  <c r="H3303" i="19"/>
  <c r="G3303" i="19"/>
  <c r="F3303" i="19"/>
  <c r="E3303" i="19"/>
  <c r="D3303" i="19"/>
  <c r="C3303" i="19"/>
  <c r="A3303" i="19" s="1"/>
  <c r="H3302" i="19"/>
  <c r="G3302" i="19"/>
  <c r="F3302" i="19"/>
  <c r="E3302" i="19"/>
  <c r="D3302" i="19"/>
  <c r="C3302" i="19"/>
  <c r="H3301" i="19"/>
  <c r="G3301" i="19"/>
  <c r="F3301" i="19"/>
  <c r="E3301" i="19"/>
  <c r="D3301" i="19"/>
  <c r="C3301" i="19"/>
  <c r="H3300" i="19"/>
  <c r="G3300" i="19"/>
  <c r="F3300" i="19"/>
  <c r="E3300" i="19"/>
  <c r="D3300" i="19"/>
  <c r="A3300" i="19" s="1"/>
  <c r="C3300" i="19"/>
  <c r="H3299" i="19"/>
  <c r="G3299" i="19"/>
  <c r="F3299" i="19"/>
  <c r="E3299" i="19"/>
  <c r="D3299" i="19"/>
  <c r="C3299" i="19"/>
  <c r="H3298" i="19"/>
  <c r="G3298" i="19"/>
  <c r="F3298" i="19"/>
  <c r="E3298" i="19"/>
  <c r="D3298" i="19"/>
  <c r="C3298" i="19"/>
  <c r="H3297" i="19"/>
  <c r="G3297" i="19"/>
  <c r="F3297" i="19"/>
  <c r="E3297" i="19"/>
  <c r="A3297" i="19" s="1"/>
  <c r="D3297" i="19"/>
  <c r="C3297" i="19"/>
  <c r="H3296" i="19"/>
  <c r="G3296" i="19"/>
  <c r="F3296" i="19"/>
  <c r="E3296" i="19"/>
  <c r="D3296" i="19"/>
  <c r="C3296" i="19"/>
  <c r="A3296" i="19" s="1"/>
  <c r="H3295" i="19"/>
  <c r="G3295" i="19"/>
  <c r="F3295" i="19"/>
  <c r="E3295" i="19"/>
  <c r="D3295" i="19"/>
  <c r="C3295" i="19"/>
  <c r="H3294" i="19"/>
  <c r="G3294" i="19"/>
  <c r="F3294" i="19"/>
  <c r="E3294" i="19"/>
  <c r="D3294" i="19"/>
  <c r="C3294" i="19"/>
  <c r="A3294" i="19" s="1"/>
  <c r="H3293" i="19"/>
  <c r="G3293" i="19"/>
  <c r="F3293" i="19"/>
  <c r="E3293" i="19"/>
  <c r="D3293" i="19"/>
  <c r="C3293" i="19"/>
  <c r="H3292" i="19"/>
  <c r="G3292" i="19"/>
  <c r="F3292" i="19"/>
  <c r="E3292" i="19"/>
  <c r="D3292" i="19"/>
  <c r="C3292" i="19"/>
  <c r="H3291" i="19"/>
  <c r="G3291" i="19"/>
  <c r="F3291" i="19"/>
  <c r="E3291" i="19"/>
  <c r="D3291" i="19"/>
  <c r="C3291" i="19"/>
  <c r="H3290" i="19"/>
  <c r="G3290" i="19"/>
  <c r="F3290" i="19"/>
  <c r="E3290" i="19"/>
  <c r="D3290" i="19"/>
  <c r="C3290" i="19"/>
  <c r="H3289" i="19"/>
  <c r="G3289" i="19"/>
  <c r="F3289" i="19"/>
  <c r="E3289" i="19"/>
  <c r="D3289" i="19"/>
  <c r="C3289" i="19"/>
  <c r="H3288" i="19"/>
  <c r="G3288" i="19"/>
  <c r="F3288" i="19"/>
  <c r="E3288" i="19"/>
  <c r="D3288" i="19"/>
  <c r="A3288" i="19" s="1"/>
  <c r="C3288" i="19"/>
  <c r="H3287" i="19"/>
  <c r="G3287" i="19"/>
  <c r="F3287" i="19"/>
  <c r="E3287" i="19"/>
  <c r="D3287" i="19"/>
  <c r="C3287" i="19"/>
  <c r="H3286" i="19"/>
  <c r="G3286" i="19"/>
  <c r="F3286" i="19"/>
  <c r="E3286" i="19"/>
  <c r="D3286" i="19"/>
  <c r="C3286" i="19"/>
  <c r="H3285" i="19"/>
  <c r="G3285" i="19"/>
  <c r="F3285" i="19"/>
  <c r="E3285" i="19"/>
  <c r="D3285" i="19"/>
  <c r="C3285" i="19"/>
  <c r="A3285" i="19"/>
  <c r="H3284" i="19"/>
  <c r="G3284" i="19"/>
  <c r="F3284" i="19"/>
  <c r="E3284" i="19"/>
  <c r="D3284" i="19"/>
  <c r="C3284" i="19"/>
  <c r="A3284" i="19" s="1"/>
  <c r="H3283" i="19"/>
  <c r="G3283" i="19"/>
  <c r="F3283" i="19"/>
  <c r="E3283" i="19"/>
  <c r="D3283" i="19"/>
  <c r="C3283" i="19"/>
  <c r="H3282" i="19"/>
  <c r="G3282" i="19"/>
  <c r="F3282" i="19"/>
  <c r="E3282" i="19"/>
  <c r="D3282" i="19"/>
  <c r="C3282" i="19"/>
  <c r="A3282" i="19" s="1"/>
  <c r="H3281" i="19"/>
  <c r="G3281" i="19"/>
  <c r="F3281" i="19"/>
  <c r="E3281" i="19"/>
  <c r="D3281" i="19"/>
  <c r="C3281" i="19"/>
  <c r="H3280" i="19"/>
  <c r="G3280" i="19"/>
  <c r="F3280" i="19"/>
  <c r="E3280" i="19"/>
  <c r="D3280" i="19"/>
  <c r="C3280" i="19"/>
  <c r="H3279" i="19"/>
  <c r="G3279" i="19"/>
  <c r="F3279" i="19"/>
  <c r="E3279" i="19"/>
  <c r="D3279" i="19"/>
  <c r="A3279" i="19" s="1"/>
  <c r="C3279" i="19"/>
  <c r="H3278" i="19"/>
  <c r="G3278" i="19"/>
  <c r="F3278" i="19"/>
  <c r="E3278" i="19"/>
  <c r="D3278" i="19"/>
  <c r="C3278" i="19"/>
  <c r="H3277" i="19"/>
  <c r="G3277" i="19"/>
  <c r="F3277" i="19"/>
  <c r="E3277" i="19"/>
  <c r="D3277" i="19"/>
  <c r="C3277" i="19"/>
  <c r="H3276" i="19"/>
  <c r="G3276" i="19"/>
  <c r="F3276" i="19"/>
  <c r="E3276" i="19"/>
  <c r="D3276" i="19"/>
  <c r="C3276" i="19"/>
  <c r="A3276" i="19"/>
  <c r="H3275" i="19"/>
  <c r="G3275" i="19"/>
  <c r="F3275" i="19"/>
  <c r="E3275" i="19"/>
  <c r="D3275" i="19"/>
  <c r="C3275" i="19"/>
  <c r="A3275" i="19" s="1"/>
  <c r="H3274" i="19"/>
  <c r="G3274" i="19"/>
  <c r="F3274" i="19"/>
  <c r="E3274" i="19"/>
  <c r="D3274" i="19"/>
  <c r="C3274" i="19"/>
  <c r="H3273" i="19"/>
  <c r="G3273" i="19"/>
  <c r="F3273" i="19"/>
  <c r="E3273" i="19"/>
  <c r="D3273" i="19"/>
  <c r="C3273" i="19"/>
  <c r="A3273" i="19" s="1"/>
  <c r="H3272" i="19"/>
  <c r="G3272" i="19"/>
  <c r="F3272" i="19"/>
  <c r="E3272" i="19"/>
  <c r="D3272" i="19"/>
  <c r="C3272" i="19"/>
  <c r="H3271" i="19"/>
  <c r="G3271" i="19"/>
  <c r="F3271" i="19"/>
  <c r="E3271" i="19"/>
  <c r="D3271" i="19"/>
  <c r="C3271" i="19"/>
  <c r="H3270" i="19"/>
  <c r="G3270" i="19"/>
  <c r="F3270" i="19"/>
  <c r="E3270" i="19"/>
  <c r="D3270" i="19"/>
  <c r="A3270" i="19" s="1"/>
  <c r="C3270" i="19"/>
  <c r="H3269" i="19"/>
  <c r="G3269" i="19"/>
  <c r="F3269" i="19"/>
  <c r="E3269" i="19"/>
  <c r="D3269" i="19"/>
  <c r="C3269" i="19"/>
  <c r="H3268" i="19"/>
  <c r="G3268" i="19"/>
  <c r="F3268" i="19"/>
  <c r="E3268" i="19"/>
  <c r="D3268" i="19"/>
  <c r="C3268" i="19"/>
  <c r="H3267" i="19"/>
  <c r="G3267" i="19"/>
  <c r="F3267" i="19"/>
  <c r="E3267" i="19"/>
  <c r="D3267" i="19"/>
  <c r="C3267" i="19"/>
  <c r="A3267" i="19" s="1"/>
  <c r="H3266" i="19"/>
  <c r="G3266" i="19"/>
  <c r="F3266" i="19"/>
  <c r="E3266" i="19"/>
  <c r="D3266" i="19"/>
  <c r="C3266" i="19"/>
  <c r="H3265" i="19"/>
  <c r="G3265" i="19"/>
  <c r="F3265" i="19"/>
  <c r="E3265" i="19"/>
  <c r="D3265" i="19"/>
  <c r="C3265" i="19"/>
  <c r="H3264" i="19"/>
  <c r="G3264" i="19"/>
  <c r="F3264" i="19"/>
  <c r="E3264" i="19"/>
  <c r="D3264" i="19"/>
  <c r="C3264" i="19"/>
  <c r="A3264" i="19"/>
  <c r="H3263" i="19"/>
  <c r="G3263" i="19"/>
  <c r="F3263" i="19"/>
  <c r="E3263" i="19"/>
  <c r="D3263" i="19"/>
  <c r="C3263" i="19"/>
  <c r="A3263" i="19" s="1"/>
  <c r="H3262" i="19"/>
  <c r="G3262" i="19"/>
  <c r="F3262" i="19"/>
  <c r="E3262" i="19"/>
  <c r="D3262" i="19"/>
  <c r="C3262" i="19"/>
  <c r="H3261" i="19"/>
  <c r="G3261" i="19"/>
  <c r="F3261" i="19"/>
  <c r="E3261" i="19"/>
  <c r="D3261" i="19"/>
  <c r="C3261" i="19"/>
  <c r="A3261" i="19" s="1"/>
  <c r="H3260" i="19"/>
  <c r="G3260" i="19"/>
  <c r="F3260" i="19"/>
  <c r="E3260" i="19"/>
  <c r="D3260" i="19"/>
  <c r="C3260" i="19"/>
  <c r="H3259" i="19"/>
  <c r="G3259" i="19"/>
  <c r="F3259" i="19"/>
  <c r="E3259" i="19"/>
  <c r="D3259" i="19"/>
  <c r="C3259" i="19"/>
  <c r="H3258" i="19"/>
  <c r="G3258" i="19"/>
  <c r="F3258" i="19"/>
  <c r="E3258" i="19"/>
  <c r="D3258" i="19"/>
  <c r="A3258" i="19" s="1"/>
  <c r="C3258" i="19"/>
  <c r="H3257" i="19"/>
  <c r="G3257" i="19"/>
  <c r="F3257" i="19"/>
  <c r="E3257" i="19"/>
  <c r="D3257" i="19"/>
  <c r="C3257" i="19"/>
  <c r="H3256" i="19"/>
  <c r="G3256" i="19"/>
  <c r="F3256" i="19"/>
  <c r="E3256" i="19"/>
  <c r="D3256" i="19"/>
  <c r="C3256" i="19"/>
  <c r="H3255" i="19"/>
  <c r="G3255" i="19"/>
  <c r="F3255" i="19"/>
  <c r="E3255" i="19"/>
  <c r="D3255" i="19"/>
  <c r="C3255" i="19"/>
  <c r="H3254" i="19"/>
  <c r="G3254" i="19"/>
  <c r="F3254" i="19"/>
  <c r="E3254" i="19"/>
  <c r="D3254" i="19"/>
  <c r="C3254" i="19"/>
  <c r="H3253" i="19"/>
  <c r="G3253" i="19"/>
  <c r="F3253" i="19"/>
  <c r="E3253" i="19"/>
  <c r="D3253" i="19"/>
  <c r="C3253" i="19"/>
  <c r="H3252" i="19"/>
  <c r="G3252" i="19"/>
  <c r="F3252" i="19"/>
  <c r="E3252" i="19"/>
  <c r="A3252" i="19" s="1"/>
  <c r="D3252" i="19"/>
  <c r="C3252" i="19"/>
  <c r="H3251" i="19"/>
  <c r="G3251" i="19"/>
  <c r="F3251" i="19"/>
  <c r="E3251" i="19"/>
  <c r="D3251" i="19"/>
  <c r="C3251" i="19"/>
  <c r="A3251" i="19" s="1"/>
  <c r="H3250" i="19"/>
  <c r="G3250" i="19"/>
  <c r="F3250" i="19"/>
  <c r="E3250" i="19"/>
  <c r="D3250" i="19"/>
  <c r="C3250" i="19"/>
  <c r="H3249" i="19"/>
  <c r="G3249" i="19"/>
  <c r="F3249" i="19"/>
  <c r="E3249" i="19"/>
  <c r="D3249" i="19"/>
  <c r="C3249" i="19"/>
  <c r="A3249" i="19" s="1"/>
  <c r="H3248" i="19"/>
  <c r="G3248" i="19"/>
  <c r="F3248" i="19"/>
  <c r="E3248" i="19"/>
  <c r="D3248" i="19"/>
  <c r="C3248" i="19"/>
  <c r="H3247" i="19"/>
  <c r="G3247" i="19"/>
  <c r="F3247" i="19"/>
  <c r="E3247" i="19"/>
  <c r="D3247" i="19"/>
  <c r="C3247" i="19"/>
  <c r="H3246" i="19"/>
  <c r="G3246" i="19"/>
  <c r="F3246" i="19"/>
  <c r="E3246" i="19"/>
  <c r="D3246" i="19"/>
  <c r="C3246" i="19"/>
  <c r="A3246" i="19" s="1"/>
  <c r="H3245" i="19"/>
  <c r="G3245" i="19"/>
  <c r="F3245" i="19"/>
  <c r="E3245" i="19"/>
  <c r="D3245" i="19"/>
  <c r="C3245" i="19"/>
  <c r="H3244" i="19"/>
  <c r="G3244" i="19"/>
  <c r="F3244" i="19"/>
  <c r="E3244" i="19"/>
  <c r="D3244" i="19"/>
  <c r="C3244" i="19"/>
  <c r="H3243" i="19"/>
  <c r="G3243" i="19"/>
  <c r="F3243" i="19"/>
  <c r="E3243" i="19"/>
  <c r="D3243" i="19"/>
  <c r="C3243" i="19"/>
  <c r="A3243" i="19"/>
  <c r="H3242" i="19"/>
  <c r="G3242" i="19"/>
  <c r="F3242" i="19"/>
  <c r="E3242" i="19"/>
  <c r="D3242" i="19"/>
  <c r="C3242" i="19"/>
  <c r="A3242" i="19" s="1"/>
  <c r="H3241" i="19"/>
  <c r="G3241" i="19"/>
  <c r="F3241" i="19"/>
  <c r="E3241" i="19"/>
  <c r="D3241" i="19"/>
  <c r="C3241" i="19"/>
  <c r="H3240" i="19"/>
  <c r="G3240" i="19"/>
  <c r="F3240" i="19"/>
  <c r="E3240" i="19"/>
  <c r="D3240" i="19"/>
  <c r="C3240" i="19"/>
  <c r="A3240" i="19" s="1"/>
  <c r="H3239" i="19"/>
  <c r="G3239" i="19"/>
  <c r="F3239" i="19"/>
  <c r="E3239" i="19"/>
  <c r="D3239" i="19"/>
  <c r="C3239" i="19"/>
  <c r="H3238" i="19"/>
  <c r="G3238" i="19"/>
  <c r="F3238" i="19"/>
  <c r="E3238" i="19"/>
  <c r="D3238" i="19"/>
  <c r="C3238" i="19"/>
  <c r="H3237" i="19"/>
  <c r="G3237" i="19"/>
  <c r="F3237" i="19"/>
  <c r="E3237" i="19"/>
  <c r="D3237" i="19"/>
  <c r="A3237" i="19" s="1"/>
  <c r="C3237" i="19"/>
  <c r="H3236" i="19"/>
  <c r="G3236" i="19"/>
  <c r="F3236" i="19"/>
  <c r="E3236" i="19"/>
  <c r="D3236" i="19"/>
  <c r="C3236" i="19"/>
  <c r="H3235" i="19"/>
  <c r="G3235" i="19"/>
  <c r="F3235" i="19"/>
  <c r="E3235" i="19"/>
  <c r="D3235" i="19"/>
  <c r="C3235" i="19"/>
  <c r="H3234" i="19"/>
  <c r="G3234" i="19"/>
  <c r="F3234" i="19"/>
  <c r="E3234" i="19"/>
  <c r="A3234" i="19" s="1"/>
  <c r="D3234" i="19"/>
  <c r="C3234" i="19"/>
  <c r="H3233" i="19"/>
  <c r="G3233" i="19"/>
  <c r="F3233" i="19"/>
  <c r="E3233" i="19"/>
  <c r="D3233" i="19"/>
  <c r="C3233" i="19"/>
  <c r="A3233" i="19" s="1"/>
  <c r="H3232" i="19"/>
  <c r="G3232" i="19"/>
  <c r="F3232" i="19"/>
  <c r="E3232" i="19"/>
  <c r="D3232" i="19"/>
  <c r="C3232" i="19"/>
  <c r="H3231" i="19"/>
  <c r="G3231" i="19"/>
  <c r="F3231" i="19"/>
  <c r="E3231" i="19"/>
  <c r="D3231" i="19"/>
  <c r="C3231" i="19"/>
  <c r="A3231" i="19" s="1"/>
  <c r="H3230" i="19"/>
  <c r="G3230" i="19"/>
  <c r="F3230" i="19"/>
  <c r="E3230" i="19"/>
  <c r="D3230" i="19"/>
  <c r="C3230" i="19"/>
  <c r="H3229" i="19"/>
  <c r="G3229" i="19"/>
  <c r="F3229" i="19"/>
  <c r="E3229" i="19"/>
  <c r="D3229" i="19"/>
  <c r="C3229" i="19"/>
  <c r="H3228" i="19"/>
  <c r="G3228" i="19"/>
  <c r="F3228" i="19"/>
  <c r="E3228" i="19"/>
  <c r="D3228" i="19"/>
  <c r="C3228" i="19"/>
  <c r="A3228" i="19" s="1"/>
  <c r="H3227" i="19"/>
  <c r="G3227" i="19"/>
  <c r="F3227" i="19"/>
  <c r="E3227" i="19"/>
  <c r="D3227" i="19"/>
  <c r="C3227" i="19"/>
  <c r="H3226" i="19"/>
  <c r="G3226" i="19"/>
  <c r="F3226" i="19"/>
  <c r="E3226" i="19"/>
  <c r="D3226" i="19"/>
  <c r="C3226" i="19"/>
  <c r="H3225" i="19"/>
  <c r="G3225" i="19"/>
  <c r="F3225" i="19"/>
  <c r="E3225" i="19"/>
  <c r="D3225" i="19"/>
  <c r="C3225" i="19"/>
  <c r="A3225" i="19"/>
  <c r="H3224" i="19"/>
  <c r="G3224" i="19"/>
  <c r="F3224" i="19"/>
  <c r="E3224" i="19"/>
  <c r="D3224" i="19"/>
  <c r="C3224" i="19"/>
  <c r="A3224" i="19" s="1"/>
  <c r="H3223" i="19"/>
  <c r="G3223" i="19"/>
  <c r="F3223" i="19"/>
  <c r="E3223" i="19"/>
  <c r="D3223" i="19"/>
  <c r="C3223" i="19"/>
  <c r="H3222" i="19"/>
  <c r="G3222" i="19"/>
  <c r="F3222" i="19"/>
  <c r="E3222" i="19"/>
  <c r="D3222" i="19"/>
  <c r="C3222" i="19"/>
  <c r="A3222" i="19" s="1"/>
  <c r="H3221" i="19"/>
  <c r="G3221" i="19"/>
  <c r="F3221" i="19"/>
  <c r="E3221" i="19"/>
  <c r="D3221" i="19"/>
  <c r="C3221" i="19"/>
  <c r="H3220" i="19"/>
  <c r="G3220" i="19"/>
  <c r="F3220" i="19"/>
  <c r="E3220" i="19"/>
  <c r="D3220" i="19"/>
  <c r="C3220" i="19"/>
  <c r="H3219" i="19"/>
  <c r="G3219" i="19"/>
  <c r="F3219" i="19"/>
  <c r="E3219" i="19"/>
  <c r="D3219" i="19"/>
  <c r="A3219" i="19" s="1"/>
  <c r="C3219" i="19"/>
  <c r="H3218" i="19"/>
  <c r="G3218" i="19"/>
  <c r="F3218" i="19"/>
  <c r="E3218" i="19"/>
  <c r="D3218" i="19"/>
  <c r="C3218" i="19"/>
  <c r="H3217" i="19"/>
  <c r="G3217" i="19"/>
  <c r="F3217" i="19"/>
  <c r="E3217" i="19"/>
  <c r="D3217" i="19"/>
  <c r="C3217" i="19"/>
  <c r="H3216" i="19"/>
  <c r="G3216" i="19"/>
  <c r="F3216" i="19"/>
  <c r="E3216" i="19"/>
  <c r="A3216" i="19" s="1"/>
  <c r="D3216" i="19"/>
  <c r="C3216" i="19"/>
  <c r="H3215" i="19"/>
  <c r="G3215" i="19"/>
  <c r="F3215" i="19"/>
  <c r="E3215" i="19"/>
  <c r="D3215" i="19"/>
  <c r="C3215" i="19"/>
  <c r="A3215" i="19" s="1"/>
  <c r="H3214" i="19"/>
  <c r="G3214" i="19"/>
  <c r="F3214" i="19"/>
  <c r="E3214" i="19"/>
  <c r="D3214" i="19"/>
  <c r="C3214" i="19"/>
  <c r="H3213" i="19"/>
  <c r="G3213" i="19"/>
  <c r="F3213" i="19"/>
  <c r="E3213" i="19"/>
  <c r="D3213" i="19"/>
  <c r="C3213" i="19"/>
  <c r="A3213" i="19" s="1"/>
  <c r="H3212" i="19"/>
  <c r="G3212" i="19"/>
  <c r="F3212" i="19"/>
  <c r="E3212" i="19"/>
  <c r="D3212" i="19"/>
  <c r="C3212" i="19"/>
  <c r="H3211" i="19"/>
  <c r="G3211" i="19"/>
  <c r="F3211" i="19"/>
  <c r="E3211" i="19"/>
  <c r="D3211" i="19"/>
  <c r="C3211" i="19"/>
  <c r="H3210" i="19"/>
  <c r="G3210" i="19"/>
  <c r="F3210" i="19"/>
  <c r="E3210" i="19"/>
  <c r="D3210" i="19"/>
  <c r="C3210" i="19"/>
  <c r="A3210" i="19" s="1"/>
  <c r="H3209" i="19"/>
  <c r="G3209" i="19"/>
  <c r="F3209" i="19"/>
  <c r="E3209" i="19"/>
  <c r="D3209" i="19"/>
  <c r="C3209" i="19"/>
  <c r="H3208" i="19"/>
  <c r="G3208" i="19"/>
  <c r="F3208" i="19"/>
  <c r="E3208" i="19"/>
  <c r="D3208" i="19"/>
  <c r="C3208" i="19"/>
  <c r="H3207" i="19"/>
  <c r="G3207" i="19"/>
  <c r="F3207" i="19"/>
  <c r="E3207" i="19"/>
  <c r="D3207" i="19"/>
  <c r="C3207" i="19"/>
  <c r="A3207" i="19"/>
  <c r="H3206" i="19"/>
  <c r="G3206" i="19"/>
  <c r="F3206" i="19"/>
  <c r="E3206" i="19"/>
  <c r="D3206" i="19"/>
  <c r="C3206" i="19"/>
  <c r="A3206" i="19" s="1"/>
  <c r="H3205" i="19"/>
  <c r="G3205" i="19"/>
  <c r="F3205" i="19"/>
  <c r="E3205" i="19"/>
  <c r="D3205" i="19"/>
  <c r="C3205" i="19"/>
  <c r="H3204" i="19"/>
  <c r="G3204" i="19"/>
  <c r="F3204" i="19"/>
  <c r="E3204" i="19"/>
  <c r="D3204" i="19"/>
  <c r="C3204" i="19"/>
  <c r="A3204" i="19" s="1"/>
  <c r="H3203" i="19"/>
  <c r="G3203" i="19"/>
  <c r="F3203" i="19"/>
  <c r="E3203" i="19"/>
  <c r="D3203" i="19"/>
  <c r="C3203" i="19"/>
  <c r="H3202" i="19"/>
  <c r="G3202" i="19"/>
  <c r="F3202" i="19"/>
  <c r="E3202" i="19"/>
  <c r="D3202" i="19"/>
  <c r="C3202" i="19"/>
  <c r="H3201" i="19"/>
  <c r="G3201" i="19"/>
  <c r="F3201" i="19"/>
  <c r="E3201" i="19"/>
  <c r="D3201" i="19"/>
  <c r="A3201" i="19" s="1"/>
  <c r="C3201" i="19"/>
  <c r="H3200" i="19"/>
  <c r="G3200" i="19"/>
  <c r="F3200" i="19"/>
  <c r="E3200" i="19"/>
  <c r="D3200" i="19"/>
  <c r="C3200" i="19"/>
  <c r="H3199" i="19"/>
  <c r="G3199" i="19"/>
  <c r="F3199" i="19"/>
  <c r="E3199" i="19"/>
  <c r="D3199" i="19"/>
  <c r="C3199" i="19"/>
  <c r="H3198" i="19"/>
  <c r="G3198" i="19"/>
  <c r="F3198" i="19"/>
  <c r="E3198" i="19"/>
  <c r="A3198" i="19" s="1"/>
  <c r="D3198" i="19"/>
  <c r="C3198" i="19"/>
  <c r="H3197" i="19"/>
  <c r="G3197" i="19"/>
  <c r="F3197" i="19"/>
  <c r="E3197" i="19"/>
  <c r="D3197" i="19"/>
  <c r="C3197" i="19"/>
  <c r="A3197" i="19" s="1"/>
  <c r="H3196" i="19"/>
  <c r="G3196" i="19"/>
  <c r="F3196" i="19"/>
  <c r="E3196" i="19"/>
  <c r="D3196" i="19"/>
  <c r="C3196" i="19"/>
  <c r="H3195" i="19"/>
  <c r="G3195" i="19"/>
  <c r="F3195" i="19"/>
  <c r="E3195" i="19"/>
  <c r="D3195" i="19"/>
  <c r="C3195" i="19"/>
  <c r="A3195" i="19" s="1"/>
  <c r="H3194" i="19"/>
  <c r="G3194" i="19"/>
  <c r="F3194" i="19"/>
  <c r="E3194" i="19"/>
  <c r="D3194" i="19"/>
  <c r="C3194" i="19"/>
  <c r="H3193" i="19"/>
  <c r="G3193" i="19"/>
  <c r="F3193" i="19"/>
  <c r="E3193" i="19"/>
  <c r="D3193" i="19"/>
  <c r="C3193" i="19"/>
  <c r="H3192" i="19"/>
  <c r="G3192" i="19"/>
  <c r="F3192" i="19"/>
  <c r="E3192" i="19"/>
  <c r="D3192" i="19"/>
  <c r="C3192" i="19"/>
  <c r="A3192" i="19" s="1"/>
  <c r="H3191" i="19"/>
  <c r="G3191" i="19"/>
  <c r="F3191" i="19"/>
  <c r="E3191" i="19"/>
  <c r="D3191" i="19"/>
  <c r="C3191" i="19"/>
  <c r="H3190" i="19"/>
  <c r="G3190" i="19"/>
  <c r="F3190" i="19"/>
  <c r="E3190" i="19"/>
  <c r="D3190" i="19"/>
  <c r="C3190" i="19"/>
  <c r="H3189" i="19"/>
  <c r="G3189" i="19"/>
  <c r="F3189" i="19"/>
  <c r="E3189" i="19"/>
  <c r="D3189" i="19"/>
  <c r="C3189" i="19"/>
  <c r="A3189" i="19"/>
  <c r="H3188" i="19"/>
  <c r="G3188" i="19"/>
  <c r="F3188" i="19"/>
  <c r="E3188" i="19"/>
  <c r="D3188" i="19"/>
  <c r="C3188" i="19"/>
  <c r="A3188" i="19" s="1"/>
  <c r="H3187" i="19"/>
  <c r="G3187" i="19"/>
  <c r="F3187" i="19"/>
  <c r="E3187" i="19"/>
  <c r="D3187" i="19"/>
  <c r="C3187" i="19"/>
  <c r="H3186" i="19"/>
  <c r="G3186" i="19"/>
  <c r="F3186" i="19"/>
  <c r="E3186" i="19"/>
  <c r="D3186" i="19"/>
  <c r="C3186" i="19"/>
  <c r="A3186" i="19" s="1"/>
  <c r="H3185" i="19"/>
  <c r="G3185" i="19"/>
  <c r="F3185" i="19"/>
  <c r="E3185" i="19"/>
  <c r="D3185" i="19"/>
  <c r="C3185" i="19"/>
  <c r="H3184" i="19"/>
  <c r="G3184" i="19"/>
  <c r="F3184" i="19"/>
  <c r="E3184" i="19"/>
  <c r="D3184" i="19"/>
  <c r="C3184" i="19"/>
  <c r="H3183" i="19"/>
  <c r="G3183" i="19"/>
  <c r="F3183" i="19"/>
  <c r="E3183" i="19"/>
  <c r="D3183" i="19"/>
  <c r="A3183" i="19" s="1"/>
  <c r="C3183" i="19"/>
  <c r="H3182" i="19"/>
  <c r="G3182" i="19"/>
  <c r="F3182" i="19"/>
  <c r="E3182" i="19"/>
  <c r="D3182" i="19"/>
  <c r="C3182" i="19"/>
  <c r="H3181" i="19"/>
  <c r="G3181" i="19"/>
  <c r="F3181" i="19"/>
  <c r="E3181" i="19"/>
  <c r="D3181" i="19"/>
  <c r="C3181" i="19"/>
  <c r="H3180" i="19"/>
  <c r="G3180" i="19"/>
  <c r="F3180" i="19"/>
  <c r="E3180" i="19"/>
  <c r="A3180" i="19" s="1"/>
  <c r="D3180" i="19"/>
  <c r="C3180" i="19"/>
  <c r="H3179" i="19"/>
  <c r="G3179" i="19"/>
  <c r="F3179" i="19"/>
  <c r="E3179" i="19"/>
  <c r="D3179" i="19"/>
  <c r="C3179" i="19"/>
  <c r="A3179" i="19" s="1"/>
  <c r="H3178" i="19"/>
  <c r="G3178" i="19"/>
  <c r="F3178" i="19"/>
  <c r="E3178" i="19"/>
  <c r="D3178" i="19"/>
  <c r="C3178" i="19"/>
  <c r="H3177" i="19"/>
  <c r="G3177" i="19"/>
  <c r="F3177" i="19"/>
  <c r="E3177" i="19"/>
  <c r="D3177" i="19"/>
  <c r="C3177" i="19"/>
  <c r="A3177" i="19" s="1"/>
  <c r="H3176" i="19"/>
  <c r="G3176" i="19"/>
  <c r="F3176" i="19"/>
  <c r="E3176" i="19"/>
  <c r="D3176" i="19"/>
  <c r="C3176" i="19"/>
  <c r="H3175" i="19"/>
  <c r="G3175" i="19"/>
  <c r="F3175" i="19"/>
  <c r="E3175" i="19"/>
  <c r="D3175" i="19"/>
  <c r="C3175" i="19"/>
  <c r="H3174" i="19"/>
  <c r="G3174" i="19"/>
  <c r="F3174" i="19"/>
  <c r="E3174" i="19"/>
  <c r="D3174" i="19"/>
  <c r="C3174" i="19"/>
  <c r="A3174" i="19" s="1"/>
  <c r="H3173" i="19"/>
  <c r="G3173" i="19"/>
  <c r="F3173" i="19"/>
  <c r="E3173" i="19"/>
  <c r="D3173" i="19"/>
  <c r="C3173" i="19"/>
  <c r="H3172" i="19"/>
  <c r="G3172" i="19"/>
  <c r="F3172" i="19"/>
  <c r="E3172" i="19"/>
  <c r="D3172" i="19"/>
  <c r="C3172" i="19"/>
  <c r="H3171" i="19"/>
  <c r="G3171" i="19"/>
  <c r="F3171" i="19"/>
  <c r="E3171" i="19"/>
  <c r="D3171" i="19"/>
  <c r="C3171" i="19"/>
  <c r="A3171" i="19"/>
  <c r="H3170" i="19"/>
  <c r="G3170" i="19"/>
  <c r="F3170" i="19"/>
  <c r="E3170" i="19"/>
  <c r="D3170" i="19"/>
  <c r="C3170" i="19"/>
  <c r="A3170" i="19" s="1"/>
  <c r="H3169" i="19"/>
  <c r="G3169" i="19"/>
  <c r="F3169" i="19"/>
  <c r="E3169" i="19"/>
  <c r="D3169" i="19"/>
  <c r="C3169" i="19"/>
  <c r="H3168" i="19"/>
  <c r="G3168" i="19"/>
  <c r="F3168" i="19"/>
  <c r="E3168" i="19"/>
  <c r="D3168" i="19"/>
  <c r="C3168" i="19"/>
  <c r="A3168" i="19" s="1"/>
  <c r="H3167" i="19"/>
  <c r="G3167" i="19"/>
  <c r="F3167" i="19"/>
  <c r="E3167" i="19"/>
  <c r="D3167" i="19"/>
  <c r="C3167" i="19"/>
  <c r="H3166" i="19"/>
  <c r="G3166" i="19"/>
  <c r="F3166" i="19"/>
  <c r="E3166" i="19"/>
  <c r="D3166" i="19"/>
  <c r="C3166" i="19"/>
  <c r="H3165" i="19"/>
  <c r="G3165" i="19"/>
  <c r="F3165" i="19"/>
  <c r="E3165" i="19"/>
  <c r="D3165" i="19"/>
  <c r="A3165" i="19" s="1"/>
  <c r="C3165" i="19"/>
  <c r="H3164" i="19"/>
  <c r="G3164" i="19"/>
  <c r="F3164" i="19"/>
  <c r="E3164" i="19"/>
  <c r="D3164" i="19"/>
  <c r="C3164" i="19"/>
  <c r="H3163" i="19"/>
  <c r="G3163" i="19"/>
  <c r="F3163" i="19"/>
  <c r="E3163" i="19"/>
  <c r="D3163" i="19"/>
  <c r="C3163" i="19"/>
  <c r="H3162" i="19"/>
  <c r="G3162" i="19"/>
  <c r="F3162" i="19"/>
  <c r="E3162" i="19"/>
  <c r="A3162" i="19" s="1"/>
  <c r="D3162" i="19"/>
  <c r="C3162" i="19"/>
  <c r="H3161" i="19"/>
  <c r="G3161" i="19"/>
  <c r="F3161" i="19"/>
  <c r="E3161" i="19"/>
  <c r="D3161" i="19"/>
  <c r="C3161" i="19"/>
  <c r="A3161" i="19" s="1"/>
  <c r="H3160" i="19"/>
  <c r="G3160" i="19"/>
  <c r="F3160" i="19"/>
  <c r="E3160" i="19"/>
  <c r="D3160" i="19"/>
  <c r="C3160" i="19"/>
  <c r="H3159" i="19"/>
  <c r="G3159" i="19"/>
  <c r="F3159" i="19"/>
  <c r="E3159" i="19"/>
  <c r="D3159" i="19"/>
  <c r="C3159" i="19"/>
  <c r="A3159" i="19" s="1"/>
  <c r="H3158" i="19"/>
  <c r="G3158" i="19"/>
  <c r="F3158" i="19"/>
  <c r="E3158" i="19"/>
  <c r="D3158" i="19"/>
  <c r="C3158" i="19"/>
  <c r="H3157" i="19"/>
  <c r="G3157" i="19"/>
  <c r="F3157" i="19"/>
  <c r="E3157" i="19"/>
  <c r="D3157" i="19"/>
  <c r="C3157" i="19"/>
  <c r="H3156" i="19"/>
  <c r="G3156" i="19"/>
  <c r="F3156" i="19"/>
  <c r="E3156" i="19"/>
  <c r="D3156" i="19"/>
  <c r="C3156" i="19"/>
  <c r="A3156" i="19" s="1"/>
  <c r="H3155" i="19"/>
  <c r="G3155" i="19"/>
  <c r="F3155" i="19"/>
  <c r="E3155" i="19"/>
  <c r="D3155" i="19"/>
  <c r="C3155" i="19"/>
  <c r="H3154" i="19"/>
  <c r="G3154" i="19"/>
  <c r="F3154" i="19"/>
  <c r="E3154" i="19"/>
  <c r="D3154" i="19"/>
  <c r="C3154" i="19"/>
  <c r="H3153" i="19"/>
  <c r="G3153" i="19"/>
  <c r="F3153" i="19"/>
  <c r="E3153" i="19"/>
  <c r="D3153" i="19"/>
  <c r="C3153" i="19"/>
  <c r="A3153" i="19"/>
  <c r="H3152" i="19"/>
  <c r="G3152" i="19"/>
  <c r="F3152" i="19"/>
  <c r="E3152" i="19"/>
  <c r="D3152" i="19"/>
  <c r="C3152" i="19"/>
  <c r="A3152" i="19" s="1"/>
  <c r="H3151" i="19"/>
  <c r="G3151" i="19"/>
  <c r="F3151" i="19"/>
  <c r="E3151" i="19"/>
  <c r="D3151" i="19"/>
  <c r="C3151" i="19"/>
  <c r="H3150" i="19"/>
  <c r="G3150" i="19"/>
  <c r="F3150" i="19"/>
  <c r="E3150" i="19"/>
  <c r="D3150" i="19"/>
  <c r="C3150" i="19"/>
  <c r="A3150" i="19" s="1"/>
  <c r="H3149" i="19"/>
  <c r="G3149" i="19"/>
  <c r="F3149" i="19"/>
  <c r="E3149" i="19"/>
  <c r="D3149" i="19"/>
  <c r="C3149" i="19"/>
  <c r="H3148" i="19"/>
  <c r="G3148" i="19"/>
  <c r="F3148" i="19"/>
  <c r="E3148" i="19"/>
  <c r="D3148" i="19"/>
  <c r="C3148" i="19"/>
  <c r="H3147" i="19"/>
  <c r="G3147" i="19"/>
  <c r="F3147" i="19"/>
  <c r="E3147" i="19"/>
  <c r="D3147" i="19"/>
  <c r="A3147" i="19" s="1"/>
  <c r="C3147" i="19"/>
  <c r="H3146" i="19"/>
  <c r="G3146" i="19"/>
  <c r="F3146" i="19"/>
  <c r="E3146" i="19"/>
  <c r="D3146" i="19"/>
  <c r="C3146" i="19"/>
  <c r="H3145" i="19"/>
  <c r="G3145" i="19"/>
  <c r="F3145" i="19"/>
  <c r="E3145" i="19"/>
  <c r="D3145" i="19"/>
  <c r="C3145" i="19"/>
  <c r="H3144" i="19"/>
  <c r="G3144" i="19"/>
  <c r="F3144" i="19"/>
  <c r="E3144" i="19"/>
  <c r="A3144" i="19" s="1"/>
  <c r="D3144" i="19"/>
  <c r="C3144" i="19"/>
  <c r="H3143" i="19"/>
  <c r="G3143" i="19"/>
  <c r="F3143" i="19"/>
  <c r="E3143" i="19"/>
  <c r="D3143" i="19"/>
  <c r="C3143" i="19"/>
  <c r="A3143" i="19" s="1"/>
  <c r="H3142" i="19"/>
  <c r="G3142" i="19"/>
  <c r="F3142" i="19"/>
  <c r="E3142" i="19"/>
  <c r="D3142" i="19"/>
  <c r="C3142" i="19"/>
  <c r="H3141" i="19"/>
  <c r="G3141" i="19"/>
  <c r="F3141" i="19"/>
  <c r="E3141" i="19"/>
  <c r="D3141" i="19"/>
  <c r="C3141" i="19"/>
  <c r="A3141" i="19" s="1"/>
  <c r="H3140" i="19"/>
  <c r="G3140" i="19"/>
  <c r="F3140" i="19"/>
  <c r="E3140" i="19"/>
  <c r="D3140" i="19"/>
  <c r="C3140" i="19"/>
  <c r="H3139" i="19"/>
  <c r="G3139" i="19"/>
  <c r="F3139" i="19"/>
  <c r="E3139" i="19"/>
  <c r="D3139" i="19"/>
  <c r="C3139" i="19"/>
  <c r="H3138" i="19"/>
  <c r="G3138" i="19"/>
  <c r="F3138" i="19"/>
  <c r="E3138" i="19"/>
  <c r="D3138" i="19"/>
  <c r="C3138" i="19"/>
  <c r="A3138" i="19" s="1"/>
  <c r="H3137" i="19"/>
  <c r="G3137" i="19"/>
  <c r="F3137" i="19"/>
  <c r="E3137" i="19"/>
  <c r="D3137" i="19"/>
  <c r="C3137" i="19"/>
  <c r="H3136" i="19"/>
  <c r="G3136" i="19"/>
  <c r="F3136" i="19"/>
  <c r="E3136" i="19"/>
  <c r="D3136" i="19"/>
  <c r="C3136" i="19"/>
  <c r="H3135" i="19"/>
  <c r="G3135" i="19"/>
  <c r="F3135" i="19"/>
  <c r="E3135" i="19"/>
  <c r="D3135" i="19"/>
  <c r="C3135" i="19"/>
  <c r="A3135" i="19"/>
  <c r="H3134" i="19"/>
  <c r="G3134" i="19"/>
  <c r="F3134" i="19"/>
  <c r="E3134" i="19"/>
  <c r="D3134" i="19"/>
  <c r="C3134" i="19"/>
  <c r="A3134" i="19" s="1"/>
  <c r="H3133" i="19"/>
  <c r="G3133" i="19"/>
  <c r="F3133" i="19"/>
  <c r="E3133" i="19"/>
  <c r="D3133" i="19"/>
  <c r="C3133" i="19"/>
  <c r="H3132" i="19"/>
  <c r="G3132" i="19"/>
  <c r="F3132" i="19"/>
  <c r="E3132" i="19"/>
  <c r="D3132" i="19"/>
  <c r="C3132" i="19"/>
  <c r="A3132" i="19" s="1"/>
  <c r="H3131" i="19"/>
  <c r="G3131" i="19"/>
  <c r="F3131" i="19"/>
  <c r="E3131" i="19"/>
  <c r="D3131" i="19"/>
  <c r="C3131" i="19"/>
  <c r="H3130" i="19"/>
  <c r="G3130" i="19"/>
  <c r="F3130" i="19"/>
  <c r="E3130" i="19"/>
  <c r="D3130" i="19"/>
  <c r="C3130" i="19"/>
  <c r="H3129" i="19"/>
  <c r="G3129" i="19"/>
  <c r="F3129" i="19"/>
  <c r="E3129" i="19"/>
  <c r="D3129" i="19"/>
  <c r="A3129" i="19" s="1"/>
  <c r="C3129" i="19"/>
  <c r="H3128" i="19"/>
  <c r="G3128" i="19"/>
  <c r="F3128" i="19"/>
  <c r="E3128" i="19"/>
  <c r="D3128" i="19"/>
  <c r="C3128" i="19"/>
  <c r="H3127" i="19"/>
  <c r="G3127" i="19"/>
  <c r="F3127" i="19"/>
  <c r="E3127" i="19"/>
  <c r="D3127" i="19"/>
  <c r="C3127" i="19"/>
  <c r="H3126" i="19"/>
  <c r="G3126" i="19"/>
  <c r="F3126" i="19"/>
  <c r="E3126" i="19"/>
  <c r="A3126" i="19" s="1"/>
  <c r="D3126" i="19"/>
  <c r="C3126" i="19"/>
  <c r="H3125" i="19"/>
  <c r="G3125" i="19"/>
  <c r="F3125" i="19"/>
  <c r="E3125" i="19"/>
  <c r="D3125" i="19"/>
  <c r="C3125" i="19"/>
  <c r="A3125" i="19" s="1"/>
  <c r="H3124" i="19"/>
  <c r="G3124" i="19"/>
  <c r="F3124" i="19"/>
  <c r="E3124" i="19"/>
  <c r="D3124" i="19"/>
  <c r="C3124" i="19"/>
  <c r="H3123" i="19"/>
  <c r="G3123" i="19"/>
  <c r="F3123" i="19"/>
  <c r="E3123" i="19"/>
  <c r="D3123" i="19"/>
  <c r="C3123" i="19"/>
  <c r="A3123" i="19" s="1"/>
  <c r="H3122" i="19"/>
  <c r="G3122" i="19"/>
  <c r="F3122" i="19"/>
  <c r="E3122" i="19"/>
  <c r="D3122" i="19"/>
  <c r="C3122" i="19"/>
  <c r="H3121" i="19"/>
  <c r="G3121" i="19"/>
  <c r="F3121" i="19"/>
  <c r="E3121" i="19"/>
  <c r="D3121" i="19"/>
  <c r="C3121" i="19"/>
  <c r="H3120" i="19"/>
  <c r="G3120" i="19"/>
  <c r="F3120" i="19"/>
  <c r="E3120" i="19"/>
  <c r="D3120" i="19"/>
  <c r="C3120" i="19"/>
  <c r="A3120" i="19" s="1"/>
  <c r="H3119" i="19"/>
  <c r="G3119" i="19"/>
  <c r="F3119" i="19"/>
  <c r="E3119" i="19"/>
  <c r="D3119" i="19"/>
  <c r="C3119" i="19"/>
  <c r="H3118" i="19"/>
  <c r="G3118" i="19"/>
  <c r="F3118" i="19"/>
  <c r="E3118" i="19"/>
  <c r="D3118" i="19"/>
  <c r="C3118" i="19"/>
  <c r="H3117" i="19"/>
  <c r="G3117" i="19"/>
  <c r="F3117" i="19"/>
  <c r="E3117" i="19"/>
  <c r="D3117" i="19"/>
  <c r="C3117" i="19"/>
  <c r="A3117" i="19"/>
  <c r="H3116" i="19"/>
  <c r="G3116" i="19"/>
  <c r="F3116" i="19"/>
  <c r="E3116" i="19"/>
  <c r="D3116" i="19"/>
  <c r="C3116" i="19"/>
  <c r="A3116" i="19" s="1"/>
  <c r="H3115" i="19"/>
  <c r="G3115" i="19"/>
  <c r="F3115" i="19"/>
  <c r="E3115" i="19"/>
  <c r="D3115" i="19"/>
  <c r="C3115" i="19"/>
  <c r="H3114" i="19"/>
  <c r="G3114" i="19"/>
  <c r="F3114" i="19"/>
  <c r="E3114" i="19"/>
  <c r="D3114" i="19"/>
  <c r="C3114" i="19"/>
  <c r="A3114" i="19" s="1"/>
  <c r="H3113" i="19"/>
  <c r="G3113" i="19"/>
  <c r="F3113" i="19"/>
  <c r="E3113" i="19"/>
  <c r="D3113" i="19"/>
  <c r="C3113" i="19"/>
  <c r="H3112" i="19"/>
  <c r="G3112" i="19"/>
  <c r="F3112" i="19"/>
  <c r="E3112" i="19"/>
  <c r="D3112" i="19"/>
  <c r="C3112" i="19"/>
  <c r="H3111" i="19"/>
  <c r="G3111" i="19"/>
  <c r="F3111" i="19"/>
  <c r="E3111" i="19"/>
  <c r="D3111" i="19"/>
  <c r="A3111" i="19" s="1"/>
  <c r="C3111" i="19"/>
  <c r="H3110" i="19"/>
  <c r="G3110" i="19"/>
  <c r="F3110" i="19"/>
  <c r="E3110" i="19"/>
  <c r="D3110" i="19"/>
  <c r="C3110" i="19"/>
  <c r="H3109" i="19"/>
  <c r="G3109" i="19"/>
  <c r="F3109" i="19"/>
  <c r="E3109" i="19"/>
  <c r="D3109" i="19"/>
  <c r="C3109" i="19"/>
  <c r="H3108" i="19"/>
  <c r="G3108" i="19"/>
  <c r="F3108" i="19"/>
  <c r="E3108" i="19"/>
  <c r="A3108" i="19" s="1"/>
  <c r="D3108" i="19"/>
  <c r="C3108" i="19"/>
  <c r="H3107" i="19"/>
  <c r="G3107" i="19"/>
  <c r="F3107" i="19"/>
  <c r="E3107" i="19"/>
  <c r="D3107" i="19"/>
  <c r="C3107" i="19"/>
  <c r="A3107" i="19" s="1"/>
  <c r="H3106" i="19"/>
  <c r="G3106" i="19"/>
  <c r="F3106" i="19"/>
  <c r="E3106" i="19"/>
  <c r="D3106" i="19"/>
  <c r="C3106" i="19"/>
  <c r="H3105" i="19"/>
  <c r="G3105" i="19"/>
  <c r="F3105" i="19"/>
  <c r="E3105" i="19"/>
  <c r="D3105" i="19"/>
  <c r="C3105" i="19"/>
  <c r="A3105" i="19" s="1"/>
  <c r="H3104" i="19"/>
  <c r="G3104" i="19"/>
  <c r="F3104" i="19"/>
  <c r="E3104" i="19"/>
  <c r="D3104" i="19"/>
  <c r="C3104" i="19"/>
  <c r="H3103" i="19"/>
  <c r="G3103" i="19"/>
  <c r="F3103" i="19"/>
  <c r="E3103" i="19"/>
  <c r="D3103" i="19"/>
  <c r="C3103" i="19"/>
  <c r="H3102" i="19"/>
  <c r="G3102" i="19"/>
  <c r="F3102" i="19"/>
  <c r="E3102" i="19"/>
  <c r="D3102" i="19"/>
  <c r="C3102" i="19"/>
  <c r="A3102" i="19" s="1"/>
  <c r="H3101" i="19"/>
  <c r="G3101" i="19"/>
  <c r="F3101" i="19"/>
  <c r="E3101" i="19"/>
  <c r="D3101" i="19"/>
  <c r="C3101" i="19"/>
  <c r="H3100" i="19"/>
  <c r="G3100" i="19"/>
  <c r="F3100" i="19"/>
  <c r="E3100" i="19"/>
  <c r="D3100" i="19"/>
  <c r="C3100" i="19"/>
  <c r="H3099" i="19"/>
  <c r="G3099" i="19"/>
  <c r="F3099" i="19"/>
  <c r="E3099" i="19"/>
  <c r="D3099" i="19"/>
  <c r="C3099" i="19"/>
  <c r="A3099" i="19"/>
  <c r="H3098" i="19"/>
  <c r="G3098" i="19"/>
  <c r="F3098" i="19"/>
  <c r="E3098" i="19"/>
  <c r="D3098" i="19"/>
  <c r="C3098" i="19"/>
  <c r="A3098" i="19" s="1"/>
  <c r="H3097" i="19"/>
  <c r="G3097" i="19"/>
  <c r="F3097" i="19"/>
  <c r="E3097" i="19"/>
  <c r="D3097" i="19"/>
  <c r="C3097" i="19"/>
  <c r="H3096" i="19"/>
  <c r="G3096" i="19"/>
  <c r="F3096" i="19"/>
  <c r="E3096" i="19"/>
  <c r="D3096" i="19"/>
  <c r="C3096" i="19"/>
  <c r="A3096" i="19" s="1"/>
  <c r="H3095" i="19"/>
  <c r="G3095" i="19"/>
  <c r="F3095" i="19"/>
  <c r="E3095" i="19"/>
  <c r="D3095" i="19"/>
  <c r="C3095" i="19"/>
  <c r="H3094" i="19"/>
  <c r="G3094" i="19"/>
  <c r="F3094" i="19"/>
  <c r="E3094" i="19"/>
  <c r="D3094" i="19"/>
  <c r="C3094" i="19"/>
  <c r="H3093" i="19"/>
  <c r="G3093" i="19"/>
  <c r="F3093" i="19"/>
  <c r="E3093" i="19"/>
  <c r="D3093" i="19"/>
  <c r="A3093" i="19" s="1"/>
  <c r="C3093" i="19"/>
  <c r="H3092" i="19"/>
  <c r="G3092" i="19"/>
  <c r="F3092" i="19"/>
  <c r="E3092" i="19"/>
  <c r="D3092" i="19"/>
  <c r="C3092" i="19"/>
  <c r="H3091" i="19"/>
  <c r="G3091" i="19"/>
  <c r="F3091" i="19"/>
  <c r="E3091" i="19"/>
  <c r="D3091" i="19"/>
  <c r="C3091" i="19"/>
  <c r="H3090" i="19"/>
  <c r="G3090" i="19"/>
  <c r="F3090" i="19"/>
  <c r="E3090" i="19"/>
  <c r="A3090" i="19" s="1"/>
  <c r="D3090" i="19"/>
  <c r="C3090" i="19"/>
  <c r="H3089" i="19"/>
  <c r="G3089" i="19"/>
  <c r="F3089" i="19"/>
  <c r="E3089" i="19"/>
  <c r="D3089" i="19"/>
  <c r="C3089" i="19"/>
  <c r="A3089" i="19" s="1"/>
  <c r="H3088" i="19"/>
  <c r="G3088" i="19"/>
  <c r="F3088" i="19"/>
  <c r="E3088" i="19"/>
  <c r="D3088" i="19"/>
  <c r="C3088" i="19"/>
  <c r="H3087" i="19"/>
  <c r="G3087" i="19"/>
  <c r="F3087" i="19"/>
  <c r="E3087" i="19"/>
  <c r="D3087" i="19"/>
  <c r="C3087" i="19"/>
  <c r="A3087" i="19" s="1"/>
  <c r="H3086" i="19"/>
  <c r="G3086" i="19"/>
  <c r="F3086" i="19"/>
  <c r="E3086" i="19"/>
  <c r="D3086" i="19"/>
  <c r="C3086" i="19"/>
  <c r="H3085" i="19"/>
  <c r="G3085" i="19"/>
  <c r="F3085" i="19"/>
  <c r="E3085" i="19"/>
  <c r="D3085" i="19"/>
  <c r="C3085" i="19"/>
  <c r="H3084" i="19"/>
  <c r="G3084" i="19"/>
  <c r="F3084" i="19"/>
  <c r="E3084" i="19"/>
  <c r="D3084" i="19"/>
  <c r="C3084" i="19"/>
  <c r="A3084" i="19" s="1"/>
  <c r="H3083" i="19"/>
  <c r="G3083" i="19"/>
  <c r="F3083" i="19"/>
  <c r="E3083" i="19"/>
  <c r="D3083" i="19"/>
  <c r="C3083" i="19"/>
  <c r="H3082" i="19"/>
  <c r="G3082" i="19"/>
  <c r="F3082" i="19"/>
  <c r="E3082" i="19"/>
  <c r="D3082" i="19"/>
  <c r="C3082" i="19"/>
  <c r="H3081" i="19"/>
  <c r="G3081" i="19"/>
  <c r="F3081" i="19"/>
  <c r="E3081" i="19"/>
  <c r="D3081" i="19"/>
  <c r="C3081" i="19"/>
  <c r="A3081" i="19"/>
  <c r="H3080" i="19"/>
  <c r="G3080" i="19"/>
  <c r="F3080" i="19"/>
  <c r="E3080" i="19"/>
  <c r="D3080" i="19"/>
  <c r="C3080" i="19"/>
  <c r="A3080" i="19" s="1"/>
  <c r="H3079" i="19"/>
  <c r="G3079" i="19"/>
  <c r="F3079" i="19"/>
  <c r="E3079" i="19"/>
  <c r="D3079" i="19"/>
  <c r="C3079" i="19"/>
  <c r="H3078" i="19"/>
  <c r="G3078" i="19"/>
  <c r="F3078" i="19"/>
  <c r="E3078" i="19"/>
  <c r="D3078" i="19"/>
  <c r="C3078" i="19"/>
  <c r="A3078" i="19" s="1"/>
  <c r="H3077" i="19"/>
  <c r="G3077" i="19"/>
  <c r="F3077" i="19"/>
  <c r="E3077" i="19"/>
  <c r="D3077" i="19"/>
  <c r="C3077" i="19"/>
  <c r="H3076" i="19"/>
  <c r="G3076" i="19"/>
  <c r="F3076" i="19"/>
  <c r="E3076" i="19"/>
  <c r="D3076" i="19"/>
  <c r="C3076" i="19"/>
  <c r="H3075" i="19"/>
  <c r="G3075" i="19"/>
  <c r="F3075" i="19"/>
  <c r="E3075" i="19"/>
  <c r="D3075" i="19"/>
  <c r="A3075" i="19" s="1"/>
  <c r="C3075" i="19"/>
  <c r="H3074" i="19"/>
  <c r="G3074" i="19"/>
  <c r="F3074" i="19"/>
  <c r="E3074" i="19"/>
  <c r="D3074" i="19"/>
  <c r="C3074" i="19"/>
  <c r="H3073" i="19"/>
  <c r="G3073" i="19"/>
  <c r="F3073" i="19"/>
  <c r="E3073" i="19"/>
  <c r="D3073" i="19"/>
  <c r="C3073" i="19"/>
  <c r="H3072" i="19"/>
  <c r="G3072" i="19"/>
  <c r="F3072" i="19"/>
  <c r="E3072" i="19"/>
  <c r="A3072" i="19" s="1"/>
  <c r="D3072" i="19"/>
  <c r="C3072" i="19"/>
  <c r="H3071" i="19"/>
  <c r="G3071" i="19"/>
  <c r="F3071" i="19"/>
  <c r="E3071" i="19"/>
  <c r="D3071" i="19"/>
  <c r="C3071" i="19"/>
  <c r="A3071" i="19" s="1"/>
  <c r="H3070" i="19"/>
  <c r="G3070" i="19"/>
  <c r="F3070" i="19"/>
  <c r="E3070" i="19"/>
  <c r="D3070" i="19"/>
  <c r="C3070" i="19"/>
  <c r="H3069" i="19"/>
  <c r="G3069" i="19"/>
  <c r="F3069" i="19"/>
  <c r="E3069" i="19"/>
  <c r="D3069" i="19"/>
  <c r="C3069" i="19"/>
  <c r="A3069" i="19" s="1"/>
  <c r="H3068" i="19"/>
  <c r="G3068" i="19"/>
  <c r="F3068" i="19"/>
  <c r="E3068" i="19"/>
  <c r="D3068" i="19"/>
  <c r="C3068" i="19"/>
  <c r="H3067" i="19"/>
  <c r="G3067" i="19"/>
  <c r="F3067" i="19"/>
  <c r="E3067" i="19"/>
  <c r="D3067" i="19"/>
  <c r="C3067" i="19"/>
  <c r="H3066" i="19"/>
  <c r="G3066" i="19"/>
  <c r="F3066" i="19"/>
  <c r="E3066" i="19"/>
  <c r="D3066" i="19"/>
  <c r="C3066" i="19"/>
  <c r="A3066" i="19" s="1"/>
  <c r="H3065" i="19"/>
  <c r="G3065" i="19"/>
  <c r="F3065" i="19"/>
  <c r="E3065" i="19"/>
  <c r="D3065" i="19"/>
  <c r="C3065" i="19"/>
  <c r="H3064" i="19"/>
  <c r="G3064" i="19"/>
  <c r="F3064" i="19"/>
  <c r="E3064" i="19"/>
  <c r="D3064" i="19"/>
  <c r="C3064" i="19"/>
  <c r="H3063" i="19"/>
  <c r="G3063" i="19"/>
  <c r="F3063" i="19"/>
  <c r="E3063" i="19"/>
  <c r="D3063" i="19"/>
  <c r="C3063" i="19"/>
  <c r="A3063" i="19"/>
  <c r="H3062" i="19"/>
  <c r="G3062" i="19"/>
  <c r="F3062" i="19"/>
  <c r="E3062" i="19"/>
  <c r="D3062" i="19"/>
  <c r="C3062" i="19"/>
  <c r="A3062" i="19" s="1"/>
  <c r="H3061" i="19"/>
  <c r="G3061" i="19"/>
  <c r="F3061" i="19"/>
  <c r="E3061" i="19"/>
  <c r="D3061" i="19"/>
  <c r="C3061" i="19"/>
  <c r="H3060" i="19"/>
  <c r="G3060" i="19"/>
  <c r="F3060" i="19"/>
  <c r="E3060" i="19"/>
  <c r="D3060" i="19"/>
  <c r="C3060" i="19"/>
  <c r="A3060" i="19" s="1"/>
  <c r="H3059" i="19"/>
  <c r="G3059" i="19"/>
  <c r="F3059" i="19"/>
  <c r="E3059" i="19"/>
  <c r="D3059" i="19"/>
  <c r="C3059" i="19"/>
  <c r="H3058" i="19"/>
  <c r="G3058" i="19"/>
  <c r="F3058" i="19"/>
  <c r="E3058" i="19"/>
  <c r="D3058" i="19"/>
  <c r="C3058" i="19"/>
  <c r="H3057" i="19"/>
  <c r="G3057" i="19"/>
  <c r="F3057" i="19"/>
  <c r="E3057" i="19"/>
  <c r="D3057" i="19"/>
  <c r="A3057" i="19" s="1"/>
  <c r="C3057" i="19"/>
  <c r="H3056" i="19"/>
  <c r="G3056" i="19"/>
  <c r="F3056" i="19"/>
  <c r="E3056" i="19"/>
  <c r="D3056" i="19"/>
  <c r="C3056" i="19"/>
  <c r="H3055" i="19"/>
  <c r="G3055" i="19"/>
  <c r="F3055" i="19"/>
  <c r="E3055" i="19"/>
  <c r="D3055" i="19"/>
  <c r="C3055" i="19"/>
  <c r="H3054" i="19"/>
  <c r="G3054" i="19"/>
  <c r="F3054" i="19"/>
  <c r="E3054" i="19"/>
  <c r="A3054" i="19" s="1"/>
  <c r="D3054" i="19"/>
  <c r="C3054" i="19"/>
  <c r="H3053" i="19"/>
  <c r="G3053" i="19"/>
  <c r="F3053" i="19"/>
  <c r="E3053" i="19"/>
  <c r="D3053" i="19"/>
  <c r="C3053" i="19"/>
  <c r="A3053" i="19" s="1"/>
  <c r="H3052" i="19"/>
  <c r="G3052" i="19"/>
  <c r="F3052" i="19"/>
  <c r="E3052" i="19"/>
  <c r="D3052" i="19"/>
  <c r="C3052" i="19"/>
  <c r="H3051" i="19"/>
  <c r="G3051" i="19"/>
  <c r="F3051" i="19"/>
  <c r="E3051" i="19"/>
  <c r="D3051" i="19"/>
  <c r="C3051" i="19"/>
  <c r="A3051" i="19" s="1"/>
  <c r="H3050" i="19"/>
  <c r="G3050" i="19"/>
  <c r="F3050" i="19"/>
  <c r="E3050" i="19"/>
  <c r="D3050" i="19"/>
  <c r="C3050" i="19"/>
  <c r="H3049" i="19"/>
  <c r="G3049" i="19"/>
  <c r="F3049" i="19"/>
  <c r="E3049" i="19"/>
  <c r="D3049" i="19"/>
  <c r="C3049" i="19"/>
  <c r="H3048" i="19"/>
  <c r="G3048" i="19"/>
  <c r="F3048" i="19"/>
  <c r="E3048" i="19"/>
  <c r="D3048" i="19"/>
  <c r="C3048" i="19"/>
  <c r="A3048" i="19" s="1"/>
  <c r="H3047" i="19"/>
  <c r="G3047" i="19"/>
  <c r="F3047" i="19"/>
  <c r="E3047" i="19"/>
  <c r="D3047" i="19"/>
  <c r="C3047" i="19"/>
  <c r="H3046" i="19"/>
  <c r="G3046" i="19"/>
  <c r="F3046" i="19"/>
  <c r="E3046" i="19"/>
  <c r="D3046" i="19"/>
  <c r="C3046" i="19"/>
  <c r="H3045" i="19"/>
  <c r="G3045" i="19"/>
  <c r="F3045" i="19"/>
  <c r="E3045" i="19"/>
  <c r="D3045" i="19"/>
  <c r="C3045" i="19"/>
  <c r="A3045" i="19"/>
  <c r="H3044" i="19"/>
  <c r="G3044" i="19"/>
  <c r="F3044" i="19"/>
  <c r="E3044" i="19"/>
  <c r="D3044" i="19"/>
  <c r="C3044" i="19"/>
  <c r="A3044" i="19" s="1"/>
  <c r="H3043" i="19"/>
  <c r="G3043" i="19"/>
  <c r="F3043" i="19"/>
  <c r="E3043" i="19"/>
  <c r="D3043" i="19"/>
  <c r="C3043" i="19"/>
  <c r="H3042" i="19"/>
  <c r="G3042" i="19"/>
  <c r="F3042" i="19"/>
  <c r="E3042" i="19"/>
  <c r="D3042" i="19"/>
  <c r="C3042" i="19"/>
  <c r="A3042" i="19" s="1"/>
  <c r="H3041" i="19"/>
  <c r="G3041" i="19"/>
  <c r="F3041" i="19"/>
  <c r="E3041" i="19"/>
  <c r="D3041" i="19"/>
  <c r="C3041" i="19"/>
  <c r="H3040" i="19"/>
  <c r="G3040" i="19"/>
  <c r="F3040" i="19"/>
  <c r="E3040" i="19"/>
  <c r="D3040" i="19"/>
  <c r="C3040" i="19"/>
  <c r="H3039" i="19"/>
  <c r="G3039" i="19"/>
  <c r="F3039" i="19"/>
  <c r="E3039" i="19"/>
  <c r="D3039" i="19"/>
  <c r="C3039" i="19"/>
  <c r="A3039" i="19" s="1"/>
  <c r="H3038" i="19"/>
  <c r="G3038" i="19"/>
  <c r="F3038" i="19"/>
  <c r="E3038" i="19"/>
  <c r="D3038" i="19"/>
  <c r="C3038" i="19"/>
  <c r="H3037" i="19"/>
  <c r="G3037" i="19"/>
  <c r="F3037" i="19"/>
  <c r="E3037" i="19"/>
  <c r="D3037" i="19"/>
  <c r="C3037" i="19"/>
  <c r="H3036" i="19"/>
  <c r="G3036" i="19"/>
  <c r="F3036" i="19"/>
  <c r="E3036" i="19"/>
  <c r="A3036" i="19" s="1"/>
  <c r="D3036" i="19"/>
  <c r="C3036" i="19"/>
  <c r="H3035" i="19"/>
  <c r="G3035" i="19"/>
  <c r="F3035" i="19"/>
  <c r="E3035" i="19"/>
  <c r="D3035" i="19"/>
  <c r="C3035" i="19"/>
  <c r="A3035" i="19" s="1"/>
  <c r="H3034" i="19"/>
  <c r="G3034" i="19"/>
  <c r="F3034" i="19"/>
  <c r="E3034" i="19"/>
  <c r="D3034" i="19"/>
  <c r="C3034" i="19"/>
  <c r="H3033" i="19"/>
  <c r="G3033" i="19"/>
  <c r="F3033" i="19"/>
  <c r="E3033" i="19"/>
  <c r="D3033" i="19"/>
  <c r="C3033" i="19"/>
  <c r="A3033" i="19" s="1"/>
  <c r="H3032" i="19"/>
  <c r="G3032" i="19"/>
  <c r="F3032" i="19"/>
  <c r="E3032" i="19"/>
  <c r="D3032" i="19"/>
  <c r="C3032" i="19"/>
  <c r="H3031" i="19"/>
  <c r="G3031" i="19"/>
  <c r="F3031" i="19"/>
  <c r="E3031" i="19"/>
  <c r="D3031" i="19"/>
  <c r="C3031" i="19"/>
  <c r="H3030" i="19"/>
  <c r="G3030" i="19"/>
  <c r="F3030" i="19"/>
  <c r="E3030" i="19"/>
  <c r="D3030" i="19"/>
  <c r="C3030" i="19"/>
  <c r="A3030" i="19" s="1"/>
  <c r="H3029" i="19"/>
  <c r="G3029" i="19"/>
  <c r="F3029" i="19"/>
  <c r="E3029" i="19"/>
  <c r="D3029" i="19"/>
  <c r="C3029" i="19"/>
  <c r="H3028" i="19"/>
  <c r="G3028" i="19"/>
  <c r="F3028" i="19"/>
  <c r="E3028" i="19"/>
  <c r="D3028" i="19"/>
  <c r="C3028" i="19"/>
  <c r="H3027" i="19"/>
  <c r="G3027" i="19"/>
  <c r="F3027" i="19"/>
  <c r="E3027" i="19"/>
  <c r="D3027" i="19"/>
  <c r="C3027" i="19"/>
  <c r="A3027" i="19"/>
  <c r="H3026" i="19"/>
  <c r="G3026" i="19"/>
  <c r="F3026" i="19"/>
  <c r="E3026" i="19"/>
  <c r="D3026" i="19"/>
  <c r="C3026" i="19"/>
  <c r="A3026" i="19" s="1"/>
  <c r="H3025" i="19"/>
  <c r="G3025" i="19"/>
  <c r="F3025" i="19"/>
  <c r="E3025" i="19"/>
  <c r="D3025" i="19"/>
  <c r="C3025" i="19"/>
  <c r="H3024" i="19"/>
  <c r="G3024" i="19"/>
  <c r="F3024" i="19"/>
  <c r="E3024" i="19"/>
  <c r="D3024" i="19"/>
  <c r="C3024" i="19"/>
  <c r="A3024" i="19" s="1"/>
  <c r="H3023" i="19"/>
  <c r="G3023" i="19"/>
  <c r="F3023" i="19"/>
  <c r="E3023" i="19"/>
  <c r="D3023" i="19"/>
  <c r="C3023" i="19"/>
  <c r="H3022" i="19"/>
  <c r="G3022" i="19"/>
  <c r="F3022" i="19"/>
  <c r="E3022" i="19"/>
  <c r="D3022" i="19"/>
  <c r="C3022" i="19"/>
  <c r="H3021" i="19"/>
  <c r="G3021" i="19"/>
  <c r="F3021" i="19"/>
  <c r="E3021" i="19"/>
  <c r="D3021" i="19"/>
  <c r="C3021" i="19"/>
  <c r="A3021" i="19" s="1"/>
  <c r="H3020" i="19"/>
  <c r="G3020" i="19"/>
  <c r="F3020" i="19"/>
  <c r="E3020" i="19"/>
  <c r="D3020" i="19"/>
  <c r="C3020" i="19"/>
  <c r="H3019" i="19"/>
  <c r="G3019" i="19"/>
  <c r="F3019" i="19"/>
  <c r="E3019" i="19"/>
  <c r="D3019" i="19"/>
  <c r="C3019" i="19"/>
  <c r="H3018" i="19"/>
  <c r="G3018" i="19"/>
  <c r="F3018" i="19"/>
  <c r="E3018" i="19"/>
  <c r="A3018" i="19" s="1"/>
  <c r="D3018" i="19"/>
  <c r="C3018" i="19"/>
  <c r="H3017" i="19"/>
  <c r="G3017" i="19"/>
  <c r="F3017" i="19"/>
  <c r="E3017" i="19"/>
  <c r="D3017" i="19"/>
  <c r="C3017" i="19"/>
  <c r="A3017" i="19" s="1"/>
  <c r="H3016" i="19"/>
  <c r="G3016" i="19"/>
  <c r="F3016" i="19"/>
  <c r="E3016" i="19"/>
  <c r="D3016" i="19"/>
  <c r="C3016" i="19"/>
  <c r="H3015" i="19"/>
  <c r="G3015" i="19"/>
  <c r="F3015" i="19"/>
  <c r="E3015" i="19"/>
  <c r="D3015" i="19"/>
  <c r="C3015" i="19"/>
  <c r="A3015" i="19" s="1"/>
  <c r="H3014" i="19"/>
  <c r="G3014" i="19"/>
  <c r="F3014" i="19"/>
  <c r="E3014" i="19"/>
  <c r="D3014" i="19"/>
  <c r="C3014" i="19"/>
  <c r="H3013" i="19"/>
  <c r="G3013" i="19"/>
  <c r="F3013" i="19"/>
  <c r="E3013" i="19"/>
  <c r="D3013" i="19"/>
  <c r="C3013" i="19"/>
  <c r="H3012" i="19"/>
  <c r="G3012" i="19"/>
  <c r="F3012" i="19"/>
  <c r="E3012" i="19"/>
  <c r="D3012" i="19"/>
  <c r="C3012" i="19"/>
  <c r="A3012" i="19" s="1"/>
  <c r="H3011" i="19"/>
  <c r="G3011" i="19"/>
  <c r="F3011" i="19"/>
  <c r="E3011" i="19"/>
  <c r="D3011" i="19"/>
  <c r="C3011" i="19"/>
  <c r="H3010" i="19"/>
  <c r="G3010" i="19"/>
  <c r="F3010" i="19"/>
  <c r="E3010" i="19"/>
  <c r="D3010" i="19"/>
  <c r="C3010" i="19"/>
  <c r="H3009" i="19"/>
  <c r="G3009" i="19"/>
  <c r="F3009" i="19"/>
  <c r="E3009" i="19"/>
  <c r="D3009" i="19"/>
  <c r="C3009" i="19"/>
  <c r="A3009" i="19"/>
  <c r="H3008" i="19"/>
  <c r="G3008" i="19"/>
  <c r="F3008" i="19"/>
  <c r="E3008" i="19"/>
  <c r="D3008" i="19"/>
  <c r="C3008" i="19"/>
  <c r="A3008" i="19" s="1"/>
  <c r="H3007" i="19"/>
  <c r="G3007" i="19"/>
  <c r="F3007" i="19"/>
  <c r="E3007" i="19"/>
  <c r="D3007" i="19"/>
  <c r="C3007" i="19"/>
  <c r="H3006" i="19"/>
  <c r="G3006" i="19"/>
  <c r="F3006" i="19"/>
  <c r="E3006" i="19"/>
  <c r="D3006" i="19"/>
  <c r="C3006" i="19"/>
  <c r="A3006" i="19" s="1"/>
  <c r="H3005" i="19"/>
  <c r="G3005" i="19"/>
  <c r="F3005" i="19"/>
  <c r="E3005" i="19"/>
  <c r="D3005" i="19"/>
  <c r="C3005" i="19"/>
  <c r="H3004" i="19"/>
  <c r="G3004" i="19"/>
  <c r="F3004" i="19"/>
  <c r="E3004" i="19"/>
  <c r="D3004" i="19"/>
  <c r="C3004" i="19"/>
  <c r="H3003" i="19"/>
  <c r="G3003" i="19"/>
  <c r="F3003" i="19"/>
  <c r="E3003" i="19"/>
  <c r="D3003" i="19"/>
  <c r="C3003" i="19"/>
  <c r="A3003" i="19" s="1"/>
  <c r="H3002" i="19"/>
  <c r="G3002" i="19"/>
  <c r="F3002" i="19"/>
  <c r="E3002" i="19"/>
  <c r="D3002" i="19"/>
  <c r="C3002" i="19"/>
  <c r="H3001" i="19"/>
  <c r="G3001" i="19"/>
  <c r="F3001" i="19"/>
  <c r="E3001" i="19"/>
  <c r="D3001" i="19"/>
  <c r="C3001" i="19"/>
  <c r="H3000" i="19"/>
  <c r="G3000" i="19"/>
  <c r="F3000" i="19"/>
  <c r="E3000" i="19"/>
  <c r="A3000" i="19" s="1"/>
  <c r="D3000" i="19"/>
  <c r="C3000" i="19"/>
  <c r="H2999" i="19"/>
  <c r="G2999" i="19"/>
  <c r="F2999" i="19"/>
  <c r="E2999" i="19"/>
  <c r="D2999" i="19"/>
  <c r="C2999" i="19"/>
  <c r="A2999" i="19" s="1"/>
  <c r="H2998" i="19"/>
  <c r="G2998" i="19"/>
  <c r="F2998" i="19"/>
  <c r="E2998" i="19"/>
  <c r="D2998" i="19"/>
  <c r="C2998" i="19"/>
  <c r="H2997" i="19"/>
  <c r="G2997" i="19"/>
  <c r="F2997" i="19"/>
  <c r="E2997" i="19"/>
  <c r="D2997" i="19"/>
  <c r="C2997" i="19"/>
  <c r="A2997" i="19" s="1"/>
  <c r="H2996" i="19"/>
  <c r="G2996" i="19"/>
  <c r="F2996" i="19"/>
  <c r="E2996" i="19"/>
  <c r="D2996" i="19"/>
  <c r="C2996" i="19"/>
  <c r="H2995" i="19"/>
  <c r="G2995" i="19"/>
  <c r="F2995" i="19"/>
  <c r="E2995" i="19"/>
  <c r="D2995" i="19"/>
  <c r="C2995" i="19"/>
  <c r="H2994" i="19"/>
  <c r="G2994" i="19"/>
  <c r="F2994" i="19"/>
  <c r="E2994" i="19"/>
  <c r="D2994" i="19"/>
  <c r="C2994" i="19"/>
  <c r="A2994" i="19" s="1"/>
  <c r="H2993" i="19"/>
  <c r="G2993" i="19"/>
  <c r="F2993" i="19"/>
  <c r="E2993" i="19"/>
  <c r="D2993" i="19"/>
  <c r="C2993" i="19"/>
  <c r="H2992" i="19"/>
  <c r="G2992" i="19"/>
  <c r="F2992" i="19"/>
  <c r="E2992" i="19"/>
  <c r="D2992" i="19"/>
  <c r="C2992" i="19"/>
  <c r="H2991" i="19"/>
  <c r="G2991" i="19"/>
  <c r="F2991" i="19"/>
  <c r="E2991" i="19"/>
  <c r="D2991" i="19"/>
  <c r="C2991" i="19"/>
  <c r="A2991" i="19"/>
  <c r="H2990" i="19"/>
  <c r="G2990" i="19"/>
  <c r="F2990" i="19"/>
  <c r="E2990" i="19"/>
  <c r="D2990" i="19"/>
  <c r="C2990" i="19"/>
  <c r="A2990" i="19" s="1"/>
  <c r="H2989" i="19"/>
  <c r="G2989" i="19"/>
  <c r="F2989" i="19"/>
  <c r="E2989" i="19"/>
  <c r="D2989" i="19"/>
  <c r="C2989" i="19"/>
  <c r="H2988" i="19"/>
  <c r="G2988" i="19"/>
  <c r="F2988" i="19"/>
  <c r="E2988" i="19"/>
  <c r="D2988" i="19"/>
  <c r="C2988" i="19"/>
  <c r="A2988" i="19" s="1"/>
  <c r="H2987" i="19"/>
  <c r="G2987" i="19"/>
  <c r="F2987" i="19"/>
  <c r="E2987" i="19"/>
  <c r="D2987" i="19"/>
  <c r="C2987" i="19"/>
  <c r="H2986" i="19"/>
  <c r="G2986" i="19"/>
  <c r="F2986" i="19"/>
  <c r="E2986" i="19"/>
  <c r="D2986" i="19"/>
  <c r="C2986" i="19"/>
  <c r="H2985" i="19"/>
  <c r="G2985" i="19"/>
  <c r="F2985" i="19"/>
  <c r="E2985" i="19"/>
  <c r="D2985" i="19"/>
  <c r="C2985" i="19"/>
  <c r="A2985" i="19" s="1"/>
  <c r="H2984" i="19"/>
  <c r="G2984" i="19"/>
  <c r="F2984" i="19"/>
  <c r="E2984" i="19"/>
  <c r="D2984" i="19"/>
  <c r="C2984" i="19"/>
  <c r="H2983" i="19"/>
  <c r="G2983" i="19"/>
  <c r="F2983" i="19"/>
  <c r="E2983" i="19"/>
  <c r="D2983" i="19"/>
  <c r="C2983" i="19"/>
  <c r="H2982" i="19"/>
  <c r="G2982" i="19"/>
  <c r="F2982" i="19"/>
  <c r="E2982" i="19"/>
  <c r="A2982" i="19" s="1"/>
  <c r="D2982" i="19"/>
  <c r="C2982" i="19"/>
  <c r="H2981" i="19"/>
  <c r="G2981" i="19"/>
  <c r="F2981" i="19"/>
  <c r="E2981" i="19"/>
  <c r="D2981" i="19"/>
  <c r="C2981" i="19"/>
  <c r="A2981" i="19" s="1"/>
  <c r="H2980" i="19"/>
  <c r="G2980" i="19"/>
  <c r="F2980" i="19"/>
  <c r="E2980" i="19"/>
  <c r="D2980" i="19"/>
  <c r="C2980" i="19"/>
  <c r="H2979" i="19"/>
  <c r="G2979" i="19"/>
  <c r="F2979" i="19"/>
  <c r="E2979" i="19"/>
  <c r="D2979" i="19"/>
  <c r="C2979" i="19"/>
  <c r="A2979" i="19" s="1"/>
  <c r="H2978" i="19"/>
  <c r="G2978" i="19"/>
  <c r="F2978" i="19"/>
  <c r="E2978" i="19"/>
  <c r="D2978" i="19"/>
  <c r="C2978" i="19"/>
  <c r="H2977" i="19"/>
  <c r="G2977" i="19"/>
  <c r="F2977" i="19"/>
  <c r="E2977" i="19"/>
  <c r="D2977" i="19"/>
  <c r="C2977" i="19"/>
  <c r="H2976" i="19"/>
  <c r="G2976" i="19"/>
  <c r="F2976" i="19"/>
  <c r="E2976" i="19"/>
  <c r="D2976" i="19"/>
  <c r="C2976" i="19"/>
  <c r="A2976" i="19" s="1"/>
  <c r="H2975" i="19"/>
  <c r="G2975" i="19"/>
  <c r="F2975" i="19"/>
  <c r="E2975" i="19"/>
  <c r="D2975" i="19"/>
  <c r="C2975" i="19"/>
  <c r="H2974" i="19"/>
  <c r="G2974" i="19"/>
  <c r="F2974" i="19"/>
  <c r="E2974" i="19"/>
  <c r="D2974" i="19"/>
  <c r="C2974" i="19"/>
  <c r="H2973" i="19"/>
  <c r="G2973" i="19"/>
  <c r="F2973" i="19"/>
  <c r="E2973" i="19"/>
  <c r="D2973" i="19"/>
  <c r="C2973" i="19"/>
  <c r="A2973" i="19"/>
  <c r="H2972" i="19"/>
  <c r="G2972" i="19"/>
  <c r="F2972" i="19"/>
  <c r="E2972" i="19"/>
  <c r="D2972" i="19"/>
  <c r="C2972" i="19"/>
  <c r="A2972" i="19" s="1"/>
  <c r="H2971" i="19"/>
  <c r="G2971" i="19"/>
  <c r="F2971" i="19"/>
  <c r="E2971" i="19"/>
  <c r="D2971" i="19"/>
  <c r="C2971" i="19"/>
  <c r="H2970" i="19"/>
  <c r="G2970" i="19"/>
  <c r="F2970" i="19"/>
  <c r="E2970" i="19"/>
  <c r="D2970" i="19"/>
  <c r="C2970" i="19"/>
  <c r="A2970" i="19" s="1"/>
  <c r="H2969" i="19"/>
  <c r="G2969" i="19"/>
  <c r="F2969" i="19"/>
  <c r="E2969" i="19"/>
  <c r="D2969" i="19"/>
  <c r="C2969" i="19"/>
  <c r="H2968" i="19"/>
  <c r="G2968" i="19"/>
  <c r="F2968" i="19"/>
  <c r="E2968" i="19"/>
  <c r="D2968" i="19"/>
  <c r="C2968" i="19"/>
  <c r="H2967" i="19"/>
  <c r="G2967" i="19"/>
  <c r="F2967" i="19"/>
  <c r="E2967" i="19"/>
  <c r="D2967" i="19"/>
  <c r="A2967" i="19" s="1"/>
  <c r="C2967" i="19"/>
  <c r="H2966" i="19"/>
  <c r="G2966" i="19"/>
  <c r="F2966" i="19"/>
  <c r="E2966" i="19"/>
  <c r="D2966" i="19"/>
  <c r="C2966" i="19"/>
  <c r="H2965" i="19"/>
  <c r="G2965" i="19"/>
  <c r="F2965" i="19"/>
  <c r="E2965" i="19"/>
  <c r="D2965" i="19"/>
  <c r="C2965" i="19"/>
  <c r="H2964" i="19"/>
  <c r="G2964" i="19"/>
  <c r="F2964" i="19"/>
  <c r="E2964" i="19"/>
  <c r="A2964" i="19" s="1"/>
  <c r="D2964" i="19"/>
  <c r="C2964" i="19"/>
  <c r="H2963" i="19"/>
  <c r="G2963" i="19"/>
  <c r="F2963" i="19"/>
  <c r="E2963" i="19"/>
  <c r="D2963" i="19"/>
  <c r="C2963" i="19"/>
  <c r="A2963" i="19" s="1"/>
  <c r="H2962" i="19"/>
  <c r="G2962" i="19"/>
  <c r="F2962" i="19"/>
  <c r="E2962" i="19"/>
  <c r="D2962" i="19"/>
  <c r="C2962" i="19"/>
  <c r="H2961" i="19"/>
  <c r="G2961" i="19"/>
  <c r="F2961" i="19"/>
  <c r="E2961" i="19"/>
  <c r="D2961" i="19"/>
  <c r="C2961" i="19"/>
  <c r="A2961" i="19" s="1"/>
  <c r="H2960" i="19"/>
  <c r="G2960" i="19"/>
  <c r="F2960" i="19"/>
  <c r="E2960" i="19"/>
  <c r="D2960" i="19"/>
  <c r="C2960" i="19"/>
  <c r="H2959" i="19"/>
  <c r="G2959" i="19"/>
  <c r="F2959" i="19"/>
  <c r="E2959" i="19"/>
  <c r="D2959" i="19"/>
  <c r="C2959" i="19"/>
  <c r="H2958" i="19"/>
  <c r="G2958" i="19"/>
  <c r="F2958" i="19"/>
  <c r="E2958" i="19"/>
  <c r="D2958" i="19"/>
  <c r="C2958" i="19"/>
  <c r="A2958" i="19" s="1"/>
  <c r="H2957" i="19"/>
  <c r="G2957" i="19"/>
  <c r="F2957" i="19"/>
  <c r="E2957" i="19"/>
  <c r="D2957" i="19"/>
  <c r="C2957" i="19"/>
  <c r="H2956" i="19"/>
  <c r="G2956" i="19"/>
  <c r="F2956" i="19"/>
  <c r="E2956" i="19"/>
  <c r="D2956" i="19"/>
  <c r="C2956" i="19"/>
  <c r="H2955" i="19"/>
  <c r="G2955" i="19"/>
  <c r="F2955" i="19"/>
  <c r="E2955" i="19"/>
  <c r="D2955" i="19"/>
  <c r="C2955" i="19"/>
  <c r="A2955" i="19"/>
  <c r="H2954" i="19"/>
  <c r="G2954" i="19"/>
  <c r="F2954" i="19"/>
  <c r="E2954" i="19"/>
  <c r="D2954" i="19"/>
  <c r="C2954" i="19"/>
  <c r="A2954" i="19" s="1"/>
  <c r="H2953" i="19"/>
  <c r="G2953" i="19"/>
  <c r="F2953" i="19"/>
  <c r="E2953" i="19"/>
  <c r="D2953" i="19"/>
  <c r="C2953" i="19"/>
  <c r="H2952" i="19"/>
  <c r="G2952" i="19"/>
  <c r="F2952" i="19"/>
  <c r="E2952" i="19"/>
  <c r="D2952" i="19"/>
  <c r="C2952" i="19"/>
  <c r="A2952" i="19" s="1"/>
  <c r="H2951" i="19"/>
  <c r="G2951" i="19"/>
  <c r="F2951" i="19"/>
  <c r="E2951" i="19"/>
  <c r="D2951" i="19"/>
  <c r="C2951" i="19"/>
  <c r="H2950" i="19"/>
  <c r="G2950" i="19"/>
  <c r="F2950" i="19"/>
  <c r="E2950" i="19"/>
  <c r="D2950" i="19"/>
  <c r="C2950" i="19"/>
  <c r="H2949" i="19"/>
  <c r="G2949" i="19"/>
  <c r="F2949" i="19"/>
  <c r="E2949" i="19"/>
  <c r="D2949" i="19"/>
  <c r="A2949" i="19" s="1"/>
  <c r="C2949" i="19"/>
  <c r="H2948" i="19"/>
  <c r="G2948" i="19"/>
  <c r="F2948" i="19"/>
  <c r="E2948" i="19"/>
  <c r="D2948" i="19"/>
  <c r="C2948" i="19"/>
  <c r="H2947" i="19"/>
  <c r="G2947" i="19"/>
  <c r="F2947" i="19"/>
  <c r="E2947" i="19"/>
  <c r="D2947" i="19"/>
  <c r="C2947" i="19"/>
  <c r="H2946" i="19"/>
  <c r="G2946" i="19"/>
  <c r="F2946" i="19"/>
  <c r="E2946" i="19"/>
  <c r="A2946" i="19" s="1"/>
  <c r="D2946" i="19"/>
  <c r="C2946" i="19"/>
  <c r="H2945" i="19"/>
  <c r="G2945" i="19"/>
  <c r="F2945" i="19"/>
  <c r="E2945" i="19"/>
  <c r="D2945" i="19"/>
  <c r="C2945" i="19"/>
  <c r="A2945" i="19" s="1"/>
  <c r="H2944" i="19"/>
  <c r="G2944" i="19"/>
  <c r="F2944" i="19"/>
  <c r="E2944" i="19"/>
  <c r="D2944" i="19"/>
  <c r="C2944" i="19"/>
  <c r="H2943" i="19"/>
  <c r="G2943" i="19"/>
  <c r="F2943" i="19"/>
  <c r="E2943" i="19"/>
  <c r="D2943" i="19"/>
  <c r="C2943" i="19"/>
  <c r="A2943" i="19" s="1"/>
  <c r="H2942" i="19"/>
  <c r="G2942" i="19"/>
  <c r="F2942" i="19"/>
  <c r="E2942" i="19"/>
  <c r="D2942" i="19"/>
  <c r="C2942" i="19"/>
  <c r="H2941" i="19"/>
  <c r="G2941" i="19"/>
  <c r="F2941" i="19"/>
  <c r="E2941" i="19"/>
  <c r="D2941" i="19"/>
  <c r="C2941" i="19"/>
  <c r="H2940" i="19"/>
  <c r="G2940" i="19"/>
  <c r="F2940" i="19"/>
  <c r="E2940" i="19"/>
  <c r="D2940" i="19"/>
  <c r="C2940" i="19"/>
  <c r="A2940" i="19" s="1"/>
  <c r="H2939" i="19"/>
  <c r="G2939" i="19"/>
  <c r="F2939" i="19"/>
  <c r="E2939" i="19"/>
  <c r="D2939" i="19"/>
  <c r="C2939" i="19"/>
  <c r="H2938" i="19"/>
  <c r="G2938" i="19"/>
  <c r="F2938" i="19"/>
  <c r="E2938" i="19"/>
  <c r="D2938" i="19"/>
  <c r="C2938" i="19"/>
  <c r="H2937" i="19"/>
  <c r="G2937" i="19"/>
  <c r="F2937" i="19"/>
  <c r="E2937" i="19"/>
  <c r="D2937" i="19"/>
  <c r="C2937" i="19"/>
  <c r="A2937" i="19"/>
  <c r="H2936" i="19"/>
  <c r="G2936" i="19"/>
  <c r="F2936" i="19"/>
  <c r="E2936" i="19"/>
  <c r="D2936" i="19"/>
  <c r="C2936" i="19"/>
  <c r="A2936" i="19" s="1"/>
  <c r="H2935" i="19"/>
  <c r="G2935" i="19"/>
  <c r="F2935" i="19"/>
  <c r="E2935" i="19"/>
  <c r="D2935" i="19"/>
  <c r="C2935" i="19"/>
  <c r="H2934" i="19"/>
  <c r="G2934" i="19"/>
  <c r="F2934" i="19"/>
  <c r="E2934" i="19"/>
  <c r="D2934" i="19"/>
  <c r="C2934" i="19"/>
  <c r="A2934" i="19" s="1"/>
  <c r="H2933" i="19"/>
  <c r="G2933" i="19"/>
  <c r="F2933" i="19"/>
  <c r="E2933" i="19"/>
  <c r="D2933" i="19"/>
  <c r="C2933" i="19"/>
  <c r="H2932" i="19"/>
  <c r="G2932" i="19"/>
  <c r="F2932" i="19"/>
  <c r="E2932" i="19"/>
  <c r="D2932" i="19"/>
  <c r="C2932" i="19"/>
  <c r="H2931" i="19"/>
  <c r="G2931" i="19"/>
  <c r="F2931" i="19"/>
  <c r="E2931" i="19"/>
  <c r="D2931" i="19"/>
  <c r="A2931" i="19" s="1"/>
  <c r="C2931" i="19"/>
  <c r="H2930" i="19"/>
  <c r="G2930" i="19"/>
  <c r="F2930" i="19"/>
  <c r="E2930" i="19"/>
  <c r="D2930" i="19"/>
  <c r="C2930" i="19"/>
  <c r="H2929" i="19"/>
  <c r="G2929" i="19"/>
  <c r="F2929" i="19"/>
  <c r="E2929" i="19"/>
  <c r="D2929" i="19"/>
  <c r="C2929" i="19"/>
  <c r="H2928" i="19"/>
  <c r="G2928" i="19"/>
  <c r="F2928" i="19"/>
  <c r="E2928" i="19"/>
  <c r="A2928" i="19" s="1"/>
  <c r="D2928" i="19"/>
  <c r="C2928" i="19"/>
  <c r="H2927" i="19"/>
  <c r="G2927" i="19"/>
  <c r="F2927" i="19"/>
  <c r="E2927" i="19"/>
  <c r="D2927" i="19"/>
  <c r="C2927" i="19"/>
  <c r="A2927" i="19" s="1"/>
  <c r="H2926" i="19"/>
  <c r="G2926" i="19"/>
  <c r="F2926" i="19"/>
  <c r="E2926" i="19"/>
  <c r="D2926" i="19"/>
  <c r="C2926" i="19"/>
  <c r="H2925" i="19"/>
  <c r="G2925" i="19"/>
  <c r="F2925" i="19"/>
  <c r="E2925" i="19"/>
  <c r="D2925" i="19"/>
  <c r="C2925" i="19"/>
  <c r="A2925" i="19" s="1"/>
  <c r="H2924" i="19"/>
  <c r="G2924" i="19"/>
  <c r="F2924" i="19"/>
  <c r="E2924" i="19"/>
  <c r="D2924" i="19"/>
  <c r="C2924" i="19"/>
  <c r="H2923" i="19"/>
  <c r="G2923" i="19"/>
  <c r="F2923" i="19"/>
  <c r="E2923" i="19"/>
  <c r="D2923" i="19"/>
  <c r="C2923" i="19"/>
  <c r="H2922" i="19"/>
  <c r="G2922" i="19"/>
  <c r="F2922" i="19"/>
  <c r="E2922" i="19"/>
  <c r="D2922" i="19"/>
  <c r="C2922" i="19"/>
  <c r="A2922" i="19" s="1"/>
  <c r="H2921" i="19"/>
  <c r="G2921" i="19"/>
  <c r="F2921" i="19"/>
  <c r="E2921" i="19"/>
  <c r="D2921" i="19"/>
  <c r="C2921" i="19"/>
  <c r="H2920" i="19"/>
  <c r="G2920" i="19"/>
  <c r="F2920" i="19"/>
  <c r="E2920" i="19"/>
  <c r="D2920" i="19"/>
  <c r="C2920" i="19"/>
  <c r="H2919" i="19"/>
  <c r="G2919" i="19"/>
  <c r="F2919" i="19"/>
  <c r="E2919" i="19"/>
  <c r="D2919" i="19"/>
  <c r="C2919" i="19"/>
  <c r="A2919" i="19"/>
  <c r="H2918" i="19"/>
  <c r="G2918" i="19"/>
  <c r="F2918" i="19"/>
  <c r="E2918" i="19"/>
  <c r="D2918" i="19"/>
  <c r="C2918" i="19"/>
  <c r="A2918" i="19" s="1"/>
  <c r="H2917" i="19"/>
  <c r="G2917" i="19"/>
  <c r="F2917" i="19"/>
  <c r="E2917" i="19"/>
  <c r="D2917" i="19"/>
  <c r="C2917" i="19"/>
  <c r="H2916" i="19"/>
  <c r="G2916" i="19"/>
  <c r="F2916" i="19"/>
  <c r="E2916" i="19"/>
  <c r="D2916" i="19"/>
  <c r="C2916" i="19"/>
  <c r="A2916" i="19" s="1"/>
  <c r="H2915" i="19"/>
  <c r="G2915" i="19"/>
  <c r="F2915" i="19"/>
  <c r="E2915" i="19"/>
  <c r="D2915" i="19"/>
  <c r="C2915" i="19"/>
  <c r="H2914" i="19"/>
  <c r="G2914" i="19"/>
  <c r="F2914" i="19"/>
  <c r="E2914" i="19"/>
  <c r="D2914" i="19"/>
  <c r="C2914" i="19"/>
  <c r="H2913" i="19"/>
  <c r="G2913" i="19"/>
  <c r="F2913" i="19"/>
  <c r="E2913" i="19"/>
  <c r="D2913" i="19"/>
  <c r="C2913" i="19"/>
  <c r="A2913" i="19" s="1"/>
  <c r="H2912" i="19"/>
  <c r="G2912" i="19"/>
  <c r="F2912" i="19"/>
  <c r="E2912" i="19"/>
  <c r="D2912" i="19"/>
  <c r="C2912" i="19"/>
  <c r="H2911" i="19"/>
  <c r="G2911" i="19"/>
  <c r="F2911" i="19"/>
  <c r="E2911" i="19"/>
  <c r="D2911" i="19"/>
  <c r="C2911" i="19"/>
  <c r="H2910" i="19"/>
  <c r="G2910" i="19"/>
  <c r="F2910" i="19"/>
  <c r="E2910" i="19"/>
  <c r="A2910" i="19" s="1"/>
  <c r="D2910" i="19"/>
  <c r="C2910" i="19"/>
  <c r="H2909" i="19"/>
  <c r="G2909" i="19"/>
  <c r="F2909" i="19"/>
  <c r="E2909" i="19"/>
  <c r="D2909" i="19"/>
  <c r="C2909" i="19"/>
  <c r="A2909" i="19" s="1"/>
  <c r="H2908" i="19"/>
  <c r="G2908" i="19"/>
  <c r="F2908" i="19"/>
  <c r="E2908" i="19"/>
  <c r="D2908" i="19"/>
  <c r="C2908" i="19"/>
  <c r="H2907" i="19"/>
  <c r="G2907" i="19"/>
  <c r="F2907" i="19"/>
  <c r="E2907" i="19"/>
  <c r="D2907" i="19"/>
  <c r="C2907" i="19"/>
  <c r="A2907" i="19" s="1"/>
  <c r="H2906" i="19"/>
  <c r="G2906" i="19"/>
  <c r="F2906" i="19"/>
  <c r="E2906" i="19"/>
  <c r="D2906" i="19"/>
  <c r="C2906" i="19"/>
  <c r="H2905" i="19"/>
  <c r="G2905" i="19"/>
  <c r="F2905" i="19"/>
  <c r="E2905" i="19"/>
  <c r="D2905" i="19"/>
  <c r="C2905" i="19"/>
  <c r="H2904" i="19"/>
  <c r="G2904" i="19"/>
  <c r="F2904" i="19"/>
  <c r="E2904" i="19"/>
  <c r="D2904" i="19"/>
  <c r="C2904" i="19"/>
  <c r="A2904" i="19" s="1"/>
  <c r="H2903" i="19"/>
  <c r="G2903" i="19"/>
  <c r="F2903" i="19"/>
  <c r="E2903" i="19"/>
  <c r="D2903" i="19"/>
  <c r="C2903" i="19"/>
  <c r="H2902" i="19"/>
  <c r="G2902" i="19"/>
  <c r="F2902" i="19"/>
  <c r="E2902" i="19"/>
  <c r="D2902" i="19"/>
  <c r="C2902" i="19"/>
  <c r="H2901" i="19"/>
  <c r="G2901" i="19"/>
  <c r="F2901" i="19"/>
  <c r="E2901" i="19"/>
  <c r="D2901" i="19"/>
  <c r="C2901" i="19"/>
  <c r="A2901" i="19"/>
  <c r="H2900" i="19"/>
  <c r="G2900" i="19"/>
  <c r="F2900" i="19"/>
  <c r="E2900" i="19"/>
  <c r="D2900" i="19"/>
  <c r="C2900" i="19"/>
  <c r="A2900" i="19" s="1"/>
  <c r="H2899" i="19"/>
  <c r="G2899" i="19"/>
  <c r="F2899" i="19"/>
  <c r="E2899" i="19"/>
  <c r="D2899" i="19"/>
  <c r="C2899" i="19"/>
  <c r="H2898" i="19"/>
  <c r="G2898" i="19"/>
  <c r="F2898" i="19"/>
  <c r="E2898" i="19"/>
  <c r="D2898" i="19"/>
  <c r="C2898" i="19"/>
  <c r="A2898" i="19" s="1"/>
  <c r="H2897" i="19"/>
  <c r="G2897" i="19"/>
  <c r="F2897" i="19"/>
  <c r="E2897" i="19"/>
  <c r="D2897" i="19"/>
  <c r="C2897" i="19"/>
  <c r="H2896" i="19"/>
  <c r="G2896" i="19"/>
  <c r="F2896" i="19"/>
  <c r="E2896" i="19"/>
  <c r="D2896" i="19"/>
  <c r="C2896" i="19"/>
  <c r="H2895" i="19"/>
  <c r="G2895" i="19"/>
  <c r="F2895" i="19"/>
  <c r="E2895" i="19"/>
  <c r="D2895" i="19"/>
  <c r="C2895" i="19"/>
  <c r="A2895" i="19" s="1"/>
  <c r="H2894" i="19"/>
  <c r="G2894" i="19"/>
  <c r="F2894" i="19"/>
  <c r="E2894" i="19"/>
  <c r="D2894" i="19"/>
  <c r="C2894" i="19"/>
  <c r="H2893" i="19"/>
  <c r="G2893" i="19"/>
  <c r="F2893" i="19"/>
  <c r="E2893" i="19"/>
  <c r="D2893" i="19"/>
  <c r="C2893" i="19"/>
  <c r="H2892" i="19"/>
  <c r="G2892" i="19"/>
  <c r="F2892" i="19"/>
  <c r="E2892" i="19"/>
  <c r="A2892" i="19" s="1"/>
  <c r="D2892" i="19"/>
  <c r="C2892" i="19"/>
  <c r="H2891" i="19"/>
  <c r="G2891" i="19"/>
  <c r="F2891" i="19"/>
  <c r="E2891" i="19"/>
  <c r="D2891" i="19"/>
  <c r="C2891" i="19"/>
  <c r="A2891" i="19" s="1"/>
  <c r="H2890" i="19"/>
  <c r="G2890" i="19"/>
  <c r="F2890" i="19"/>
  <c r="E2890" i="19"/>
  <c r="D2890" i="19"/>
  <c r="C2890" i="19"/>
  <c r="H2889" i="19"/>
  <c r="G2889" i="19"/>
  <c r="F2889" i="19"/>
  <c r="E2889" i="19"/>
  <c r="D2889" i="19"/>
  <c r="C2889" i="19"/>
  <c r="A2889" i="19" s="1"/>
  <c r="H2888" i="19"/>
  <c r="G2888" i="19"/>
  <c r="F2888" i="19"/>
  <c r="E2888" i="19"/>
  <c r="D2888" i="19"/>
  <c r="C2888" i="19"/>
  <c r="H2887" i="19"/>
  <c r="G2887" i="19"/>
  <c r="F2887" i="19"/>
  <c r="E2887" i="19"/>
  <c r="D2887" i="19"/>
  <c r="C2887" i="19"/>
  <c r="H2886" i="19"/>
  <c r="G2886" i="19"/>
  <c r="F2886" i="19"/>
  <c r="E2886" i="19"/>
  <c r="D2886" i="19"/>
  <c r="C2886" i="19"/>
  <c r="A2886" i="19" s="1"/>
  <c r="H2885" i="19"/>
  <c r="G2885" i="19"/>
  <c r="F2885" i="19"/>
  <c r="E2885" i="19"/>
  <c r="D2885" i="19"/>
  <c r="C2885" i="19"/>
  <c r="H2884" i="19"/>
  <c r="G2884" i="19"/>
  <c r="F2884" i="19"/>
  <c r="E2884" i="19"/>
  <c r="D2884" i="19"/>
  <c r="C2884" i="19"/>
  <c r="H2883" i="19"/>
  <c r="G2883" i="19"/>
  <c r="F2883" i="19"/>
  <c r="E2883" i="19"/>
  <c r="D2883" i="19"/>
  <c r="C2883" i="19"/>
  <c r="A2883" i="19"/>
  <c r="H2882" i="19"/>
  <c r="G2882" i="19"/>
  <c r="F2882" i="19"/>
  <c r="E2882" i="19"/>
  <c r="D2882" i="19"/>
  <c r="C2882" i="19"/>
  <c r="A2882" i="19" s="1"/>
  <c r="H2881" i="19"/>
  <c r="G2881" i="19"/>
  <c r="F2881" i="19"/>
  <c r="E2881" i="19"/>
  <c r="D2881" i="19"/>
  <c r="C2881" i="19"/>
  <c r="H2880" i="19"/>
  <c r="G2880" i="19"/>
  <c r="F2880" i="19"/>
  <c r="E2880" i="19"/>
  <c r="D2880" i="19"/>
  <c r="C2880" i="19"/>
  <c r="A2880" i="19" s="1"/>
  <c r="H2879" i="19"/>
  <c r="G2879" i="19"/>
  <c r="F2879" i="19"/>
  <c r="E2879" i="19"/>
  <c r="D2879" i="19"/>
  <c r="C2879" i="19"/>
  <c r="H2878" i="19"/>
  <c r="G2878" i="19"/>
  <c r="F2878" i="19"/>
  <c r="E2878" i="19"/>
  <c r="D2878" i="19"/>
  <c r="C2878" i="19"/>
  <c r="H2877" i="19"/>
  <c r="G2877" i="19"/>
  <c r="F2877" i="19"/>
  <c r="E2877" i="19"/>
  <c r="D2877" i="19"/>
  <c r="A2877" i="19" s="1"/>
  <c r="C2877" i="19"/>
  <c r="H2876" i="19"/>
  <c r="G2876" i="19"/>
  <c r="F2876" i="19"/>
  <c r="E2876" i="19"/>
  <c r="D2876" i="19"/>
  <c r="C2876" i="19"/>
  <c r="H2875" i="19"/>
  <c r="G2875" i="19"/>
  <c r="F2875" i="19"/>
  <c r="E2875" i="19"/>
  <c r="D2875" i="19"/>
  <c r="C2875" i="19"/>
  <c r="H2874" i="19"/>
  <c r="G2874" i="19"/>
  <c r="F2874" i="19"/>
  <c r="E2874" i="19"/>
  <c r="D2874" i="19"/>
  <c r="C2874" i="19"/>
  <c r="A2874" i="19" s="1"/>
  <c r="H2873" i="19"/>
  <c r="G2873" i="19"/>
  <c r="F2873" i="19"/>
  <c r="E2873" i="19"/>
  <c r="D2873" i="19"/>
  <c r="C2873" i="19"/>
  <c r="H2872" i="19"/>
  <c r="G2872" i="19"/>
  <c r="F2872" i="19"/>
  <c r="E2872" i="19"/>
  <c r="D2872" i="19"/>
  <c r="C2872" i="19"/>
  <c r="H2871" i="19"/>
  <c r="G2871" i="19"/>
  <c r="F2871" i="19"/>
  <c r="E2871" i="19"/>
  <c r="D2871" i="19"/>
  <c r="C2871" i="19"/>
  <c r="A2871" i="19" s="1"/>
  <c r="H2870" i="19"/>
  <c r="G2870" i="19"/>
  <c r="F2870" i="19"/>
  <c r="E2870" i="19"/>
  <c r="D2870" i="19"/>
  <c r="C2870" i="19"/>
  <c r="H2869" i="19"/>
  <c r="G2869" i="19"/>
  <c r="F2869" i="19"/>
  <c r="E2869" i="19"/>
  <c r="D2869" i="19"/>
  <c r="C2869" i="19"/>
  <c r="H2868" i="19"/>
  <c r="G2868" i="19"/>
  <c r="F2868" i="19"/>
  <c r="E2868" i="19"/>
  <c r="D2868" i="19"/>
  <c r="C2868" i="19"/>
  <c r="A2868" i="19" s="1"/>
  <c r="H2867" i="19"/>
  <c r="G2867" i="19"/>
  <c r="F2867" i="19"/>
  <c r="E2867" i="19"/>
  <c r="D2867" i="19"/>
  <c r="C2867" i="19"/>
  <c r="H2866" i="19"/>
  <c r="G2866" i="19"/>
  <c r="F2866" i="19"/>
  <c r="E2866" i="19"/>
  <c r="D2866" i="19"/>
  <c r="C2866" i="19"/>
  <c r="H2865" i="19"/>
  <c r="G2865" i="19"/>
  <c r="F2865" i="19"/>
  <c r="E2865" i="19"/>
  <c r="D2865" i="19"/>
  <c r="C2865" i="19"/>
  <c r="A2865" i="19"/>
  <c r="H2864" i="19"/>
  <c r="G2864" i="19"/>
  <c r="F2864" i="19"/>
  <c r="E2864" i="19"/>
  <c r="D2864" i="19"/>
  <c r="C2864" i="19"/>
  <c r="A2864" i="19" s="1"/>
  <c r="H2863" i="19"/>
  <c r="G2863" i="19"/>
  <c r="F2863" i="19"/>
  <c r="E2863" i="19"/>
  <c r="D2863" i="19"/>
  <c r="C2863" i="19"/>
  <c r="H2862" i="19"/>
  <c r="G2862" i="19"/>
  <c r="F2862" i="19"/>
  <c r="E2862" i="19"/>
  <c r="D2862" i="19"/>
  <c r="C2862" i="19"/>
  <c r="A2862" i="19" s="1"/>
  <c r="H2861" i="19"/>
  <c r="G2861" i="19"/>
  <c r="F2861" i="19"/>
  <c r="E2861" i="19"/>
  <c r="D2861" i="19"/>
  <c r="C2861" i="19"/>
  <c r="H2860" i="19"/>
  <c r="G2860" i="19"/>
  <c r="F2860" i="19"/>
  <c r="E2860" i="19"/>
  <c r="D2860" i="19"/>
  <c r="C2860" i="19"/>
  <c r="H2859" i="19"/>
  <c r="G2859" i="19"/>
  <c r="F2859" i="19"/>
  <c r="E2859" i="19"/>
  <c r="D2859" i="19"/>
  <c r="A2859" i="19" s="1"/>
  <c r="C2859" i="19"/>
  <c r="H2858" i="19"/>
  <c r="G2858" i="19"/>
  <c r="F2858" i="19"/>
  <c r="E2858" i="19"/>
  <c r="D2858" i="19"/>
  <c r="C2858" i="19"/>
  <c r="H2857" i="19"/>
  <c r="G2857" i="19"/>
  <c r="F2857" i="19"/>
  <c r="E2857" i="19"/>
  <c r="D2857" i="19"/>
  <c r="C2857" i="19"/>
  <c r="H2856" i="19"/>
  <c r="G2856" i="19"/>
  <c r="F2856" i="19"/>
  <c r="E2856" i="19"/>
  <c r="D2856" i="19"/>
  <c r="C2856" i="19"/>
  <c r="A2856" i="19" s="1"/>
  <c r="H2855" i="19"/>
  <c r="G2855" i="19"/>
  <c r="F2855" i="19"/>
  <c r="E2855" i="19"/>
  <c r="D2855" i="19"/>
  <c r="C2855" i="19"/>
  <c r="H2854" i="19"/>
  <c r="G2854" i="19"/>
  <c r="F2854" i="19"/>
  <c r="E2854" i="19"/>
  <c r="D2854" i="19"/>
  <c r="C2854" i="19"/>
  <c r="H2853" i="19"/>
  <c r="G2853" i="19"/>
  <c r="F2853" i="19"/>
  <c r="E2853" i="19"/>
  <c r="D2853" i="19"/>
  <c r="C2853" i="19"/>
  <c r="A2853" i="19" s="1"/>
  <c r="H2852" i="19"/>
  <c r="G2852" i="19"/>
  <c r="F2852" i="19"/>
  <c r="E2852" i="19"/>
  <c r="D2852" i="19"/>
  <c r="C2852" i="19"/>
  <c r="H2851" i="19"/>
  <c r="G2851" i="19"/>
  <c r="F2851" i="19"/>
  <c r="E2851" i="19"/>
  <c r="D2851" i="19"/>
  <c r="C2851" i="19"/>
  <c r="H2850" i="19"/>
  <c r="G2850" i="19"/>
  <c r="F2850" i="19"/>
  <c r="E2850" i="19"/>
  <c r="D2850" i="19"/>
  <c r="C2850" i="19"/>
  <c r="A2850" i="19" s="1"/>
  <c r="H2849" i="19"/>
  <c r="G2849" i="19"/>
  <c r="F2849" i="19"/>
  <c r="E2849" i="19"/>
  <c r="D2849" i="19"/>
  <c r="C2849" i="19"/>
  <c r="H2848" i="19"/>
  <c r="G2848" i="19"/>
  <c r="F2848" i="19"/>
  <c r="E2848" i="19"/>
  <c r="D2848" i="19"/>
  <c r="C2848" i="19"/>
  <c r="H2847" i="19"/>
  <c r="G2847" i="19"/>
  <c r="F2847" i="19"/>
  <c r="E2847" i="19"/>
  <c r="D2847" i="19"/>
  <c r="C2847" i="19"/>
  <c r="A2847" i="19"/>
  <c r="H2846" i="19"/>
  <c r="G2846" i="19"/>
  <c r="F2846" i="19"/>
  <c r="E2846" i="19"/>
  <c r="D2846" i="19"/>
  <c r="C2846" i="19"/>
  <c r="A2846" i="19" s="1"/>
  <c r="H2845" i="19"/>
  <c r="G2845" i="19"/>
  <c r="F2845" i="19"/>
  <c r="E2845" i="19"/>
  <c r="D2845" i="19"/>
  <c r="C2845" i="19"/>
  <c r="H2844" i="19"/>
  <c r="G2844" i="19"/>
  <c r="F2844" i="19"/>
  <c r="E2844" i="19"/>
  <c r="D2844" i="19"/>
  <c r="C2844" i="19"/>
  <c r="A2844" i="19" s="1"/>
  <c r="H2843" i="19"/>
  <c r="G2843" i="19"/>
  <c r="F2843" i="19"/>
  <c r="E2843" i="19"/>
  <c r="D2843" i="19"/>
  <c r="C2843" i="19"/>
  <c r="H2842" i="19"/>
  <c r="G2842" i="19"/>
  <c r="F2842" i="19"/>
  <c r="E2842" i="19"/>
  <c r="D2842" i="19"/>
  <c r="C2842" i="19"/>
  <c r="H2841" i="19"/>
  <c r="G2841" i="19"/>
  <c r="F2841" i="19"/>
  <c r="E2841" i="19"/>
  <c r="D2841" i="19"/>
  <c r="C2841" i="19"/>
  <c r="A2841" i="19" s="1"/>
  <c r="H2840" i="19"/>
  <c r="G2840" i="19"/>
  <c r="F2840" i="19"/>
  <c r="E2840" i="19"/>
  <c r="D2840" i="19"/>
  <c r="C2840" i="19"/>
  <c r="H2839" i="19"/>
  <c r="G2839" i="19"/>
  <c r="F2839" i="19"/>
  <c r="E2839" i="19"/>
  <c r="D2839" i="19"/>
  <c r="C2839" i="19"/>
  <c r="H2838" i="19"/>
  <c r="G2838" i="19"/>
  <c r="F2838" i="19"/>
  <c r="E2838" i="19"/>
  <c r="D2838" i="19"/>
  <c r="C2838" i="19"/>
  <c r="A2838" i="19" s="1"/>
  <c r="H2837" i="19"/>
  <c r="G2837" i="19"/>
  <c r="F2837" i="19"/>
  <c r="E2837" i="19"/>
  <c r="D2837" i="19"/>
  <c r="C2837" i="19"/>
  <c r="H2836" i="19"/>
  <c r="G2836" i="19"/>
  <c r="F2836" i="19"/>
  <c r="E2836" i="19"/>
  <c r="D2836" i="19"/>
  <c r="C2836" i="19"/>
  <c r="H2835" i="19"/>
  <c r="G2835" i="19"/>
  <c r="F2835" i="19"/>
  <c r="E2835" i="19"/>
  <c r="D2835" i="19"/>
  <c r="C2835" i="19"/>
  <c r="A2835" i="19" s="1"/>
  <c r="H2834" i="19"/>
  <c r="G2834" i="19"/>
  <c r="F2834" i="19"/>
  <c r="E2834" i="19"/>
  <c r="D2834" i="19"/>
  <c r="C2834" i="19"/>
  <c r="H2833" i="19"/>
  <c r="G2833" i="19"/>
  <c r="F2833" i="19"/>
  <c r="E2833" i="19"/>
  <c r="D2833" i="19"/>
  <c r="C2833" i="19"/>
  <c r="H2832" i="19"/>
  <c r="G2832" i="19"/>
  <c r="F2832" i="19"/>
  <c r="E2832" i="19"/>
  <c r="D2832" i="19"/>
  <c r="C2832" i="19"/>
  <c r="A2832" i="19" s="1"/>
  <c r="H2831" i="19"/>
  <c r="G2831" i="19"/>
  <c r="F2831" i="19"/>
  <c r="E2831" i="19"/>
  <c r="D2831" i="19"/>
  <c r="C2831" i="19"/>
  <c r="H2830" i="19"/>
  <c r="G2830" i="19"/>
  <c r="F2830" i="19"/>
  <c r="E2830" i="19"/>
  <c r="D2830" i="19"/>
  <c r="C2830" i="19"/>
  <c r="H2829" i="19"/>
  <c r="G2829" i="19"/>
  <c r="F2829" i="19"/>
  <c r="E2829" i="19"/>
  <c r="D2829" i="19"/>
  <c r="C2829" i="19"/>
  <c r="A2829" i="19"/>
  <c r="H2828" i="19"/>
  <c r="G2828" i="19"/>
  <c r="F2828" i="19"/>
  <c r="E2828" i="19"/>
  <c r="D2828" i="19"/>
  <c r="C2828" i="19"/>
  <c r="A2828" i="19" s="1"/>
  <c r="H2827" i="19"/>
  <c r="G2827" i="19"/>
  <c r="F2827" i="19"/>
  <c r="E2827" i="19"/>
  <c r="D2827" i="19"/>
  <c r="C2827" i="19"/>
  <c r="H2826" i="19"/>
  <c r="G2826" i="19"/>
  <c r="F2826" i="19"/>
  <c r="E2826" i="19"/>
  <c r="D2826" i="19"/>
  <c r="C2826" i="19"/>
  <c r="A2826" i="19" s="1"/>
  <c r="H2825" i="19"/>
  <c r="G2825" i="19"/>
  <c r="F2825" i="19"/>
  <c r="E2825" i="19"/>
  <c r="D2825" i="19"/>
  <c r="C2825" i="19"/>
  <c r="H2824" i="19"/>
  <c r="G2824" i="19"/>
  <c r="F2824" i="19"/>
  <c r="E2824" i="19"/>
  <c r="D2824" i="19"/>
  <c r="C2824" i="19"/>
  <c r="H2823" i="19"/>
  <c r="G2823" i="19"/>
  <c r="F2823" i="19"/>
  <c r="E2823" i="19"/>
  <c r="D2823" i="19"/>
  <c r="C2823" i="19"/>
  <c r="A2823" i="19" s="1"/>
  <c r="H2822" i="19"/>
  <c r="G2822" i="19"/>
  <c r="F2822" i="19"/>
  <c r="E2822" i="19"/>
  <c r="D2822" i="19"/>
  <c r="C2822" i="19"/>
  <c r="H2821" i="19"/>
  <c r="G2821" i="19"/>
  <c r="F2821" i="19"/>
  <c r="E2821" i="19"/>
  <c r="D2821" i="19"/>
  <c r="C2821" i="19"/>
  <c r="H2820" i="19"/>
  <c r="G2820" i="19"/>
  <c r="F2820" i="19"/>
  <c r="E2820" i="19"/>
  <c r="D2820" i="19"/>
  <c r="C2820" i="19"/>
  <c r="A2820" i="19" s="1"/>
  <c r="H2819" i="19"/>
  <c r="G2819" i="19"/>
  <c r="F2819" i="19"/>
  <c r="E2819" i="19"/>
  <c r="D2819" i="19"/>
  <c r="C2819" i="19"/>
  <c r="H2818" i="19"/>
  <c r="G2818" i="19"/>
  <c r="F2818" i="19"/>
  <c r="E2818" i="19"/>
  <c r="D2818" i="19"/>
  <c r="C2818" i="19"/>
  <c r="H2817" i="19"/>
  <c r="G2817" i="19"/>
  <c r="F2817" i="19"/>
  <c r="E2817" i="19"/>
  <c r="D2817" i="19"/>
  <c r="C2817" i="19"/>
  <c r="A2817" i="19" s="1"/>
  <c r="H2816" i="19"/>
  <c r="G2816" i="19"/>
  <c r="F2816" i="19"/>
  <c r="E2816" i="19"/>
  <c r="D2816" i="19"/>
  <c r="C2816" i="19"/>
  <c r="H2815" i="19"/>
  <c r="G2815" i="19"/>
  <c r="F2815" i="19"/>
  <c r="E2815" i="19"/>
  <c r="D2815" i="19"/>
  <c r="C2815" i="19"/>
  <c r="H2814" i="19"/>
  <c r="G2814" i="19"/>
  <c r="F2814" i="19"/>
  <c r="E2814" i="19"/>
  <c r="D2814" i="19"/>
  <c r="C2814" i="19"/>
  <c r="A2814" i="19" s="1"/>
  <c r="H2813" i="19"/>
  <c r="G2813" i="19"/>
  <c r="F2813" i="19"/>
  <c r="E2813" i="19"/>
  <c r="D2813" i="19"/>
  <c r="C2813" i="19"/>
  <c r="H2812" i="19"/>
  <c r="G2812" i="19"/>
  <c r="F2812" i="19"/>
  <c r="E2812" i="19"/>
  <c r="D2812" i="19"/>
  <c r="C2812" i="19"/>
  <c r="H2811" i="19"/>
  <c r="G2811" i="19"/>
  <c r="F2811" i="19"/>
  <c r="E2811" i="19"/>
  <c r="D2811" i="19"/>
  <c r="C2811" i="19"/>
  <c r="A2811" i="19"/>
  <c r="H2810" i="19"/>
  <c r="G2810" i="19"/>
  <c r="F2810" i="19"/>
  <c r="E2810" i="19"/>
  <c r="D2810" i="19"/>
  <c r="C2810" i="19"/>
  <c r="A2810" i="19" s="1"/>
  <c r="H2809" i="19"/>
  <c r="G2809" i="19"/>
  <c r="F2809" i="19"/>
  <c r="E2809" i="19"/>
  <c r="D2809" i="19"/>
  <c r="C2809" i="19"/>
  <c r="H2808" i="19"/>
  <c r="G2808" i="19"/>
  <c r="F2808" i="19"/>
  <c r="E2808" i="19"/>
  <c r="D2808" i="19"/>
  <c r="C2808" i="19"/>
  <c r="A2808" i="19" s="1"/>
  <c r="H2807" i="19"/>
  <c r="G2807" i="19"/>
  <c r="F2807" i="19"/>
  <c r="E2807" i="19"/>
  <c r="D2807" i="19"/>
  <c r="C2807" i="19"/>
  <c r="H2806" i="19"/>
  <c r="G2806" i="19"/>
  <c r="F2806" i="19"/>
  <c r="E2806" i="19"/>
  <c r="D2806" i="19"/>
  <c r="C2806" i="19"/>
  <c r="H2805" i="19"/>
  <c r="G2805" i="19"/>
  <c r="F2805" i="19"/>
  <c r="E2805" i="19"/>
  <c r="D2805" i="19"/>
  <c r="C2805" i="19"/>
  <c r="A2805" i="19" s="1"/>
  <c r="H2804" i="19"/>
  <c r="G2804" i="19"/>
  <c r="F2804" i="19"/>
  <c r="E2804" i="19"/>
  <c r="D2804" i="19"/>
  <c r="C2804" i="19"/>
  <c r="H2803" i="19"/>
  <c r="G2803" i="19"/>
  <c r="F2803" i="19"/>
  <c r="E2803" i="19"/>
  <c r="D2803" i="19"/>
  <c r="C2803" i="19"/>
  <c r="H2802" i="19"/>
  <c r="G2802" i="19"/>
  <c r="F2802" i="19"/>
  <c r="E2802" i="19"/>
  <c r="D2802" i="19"/>
  <c r="C2802" i="19"/>
  <c r="A2802" i="19" s="1"/>
  <c r="H2801" i="19"/>
  <c r="G2801" i="19"/>
  <c r="F2801" i="19"/>
  <c r="E2801" i="19"/>
  <c r="D2801" i="19"/>
  <c r="C2801" i="19"/>
  <c r="H2800" i="19"/>
  <c r="G2800" i="19"/>
  <c r="F2800" i="19"/>
  <c r="E2800" i="19"/>
  <c r="D2800" i="19"/>
  <c r="C2800" i="19"/>
  <c r="H2799" i="19"/>
  <c r="G2799" i="19"/>
  <c r="F2799" i="19"/>
  <c r="E2799" i="19"/>
  <c r="D2799" i="19"/>
  <c r="C2799" i="19"/>
  <c r="A2799" i="19" s="1"/>
  <c r="H2798" i="19"/>
  <c r="G2798" i="19"/>
  <c r="F2798" i="19"/>
  <c r="E2798" i="19"/>
  <c r="D2798" i="19"/>
  <c r="C2798" i="19"/>
  <c r="H2797" i="19"/>
  <c r="G2797" i="19"/>
  <c r="F2797" i="19"/>
  <c r="E2797" i="19"/>
  <c r="D2797" i="19"/>
  <c r="C2797" i="19"/>
  <c r="H2796" i="19"/>
  <c r="G2796" i="19"/>
  <c r="F2796" i="19"/>
  <c r="E2796" i="19"/>
  <c r="D2796" i="19"/>
  <c r="C2796" i="19"/>
  <c r="A2796" i="19" s="1"/>
  <c r="H2795" i="19"/>
  <c r="G2795" i="19"/>
  <c r="F2795" i="19"/>
  <c r="E2795" i="19"/>
  <c r="D2795" i="19"/>
  <c r="C2795" i="19"/>
  <c r="H2794" i="19"/>
  <c r="G2794" i="19"/>
  <c r="F2794" i="19"/>
  <c r="E2794" i="19"/>
  <c r="D2794" i="19"/>
  <c r="C2794" i="19"/>
  <c r="H2793" i="19"/>
  <c r="G2793" i="19"/>
  <c r="F2793" i="19"/>
  <c r="E2793" i="19"/>
  <c r="D2793" i="19"/>
  <c r="C2793" i="19"/>
  <c r="A2793" i="19"/>
  <c r="H2792" i="19"/>
  <c r="G2792" i="19"/>
  <c r="F2792" i="19"/>
  <c r="E2792" i="19"/>
  <c r="D2792" i="19"/>
  <c r="C2792" i="19"/>
  <c r="A2792" i="19" s="1"/>
  <c r="H2791" i="19"/>
  <c r="G2791" i="19"/>
  <c r="F2791" i="19"/>
  <c r="E2791" i="19"/>
  <c r="D2791" i="19"/>
  <c r="C2791" i="19"/>
  <c r="H2790" i="19"/>
  <c r="G2790" i="19"/>
  <c r="F2790" i="19"/>
  <c r="E2790" i="19"/>
  <c r="D2790" i="19"/>
  <c r="C2790" i="19"/>
  <c r="A2790" i="19" s="1"/>
  <c r="H2789" i="19"/>
  <c r="G2789" i="19"/>
  <c r="F2789" i="19"/>
  <c r="E2789" i="19"/>
  <c r="D2789" i="19"/>
  <c r="C2789" i="19"/>
  <c r="H2788" i="19"/>
  <c r="G2788" i="19"/>
  <c r="F2788" i="19"/>
  <c r="E2788" i="19"/>
  <c r="D2788" i="19"/>
  <c r="C2788" i="19"/>
  <c r="H2787" i="19"/>
  <c r="G2787" i="19"/>
  <c r="F2787" i="19"/>
  <c r="E2787" i="19"/>
  <c r="D2787" i="19"/>
  <c r="C2787" i="19"/>
  <c r="A2787" i="19" s="1"/>
  <c r="H2786" i="19"/>
  <c r="G2786" i="19"/>
  <c r="F2786" i="19"/>
  <c r="E2786" i="19"/>
  <c r="D2786" i="19"/>
  <c r="C2786" i="19"/>
  <c r="H2785" i="19"/>
  <c r="G2785" i="19"/>
  <c r="F2785" i="19"/>
  <c r="E2785" i="19"/>
  <c r="D2785" i="19"/>
  <c r="C2785" i="19"/>
  <c r="H2784" i="19"/>
  <c r="G2784" i="19"/>
  <c r="F2784" i="19"/>
  <c r="E2784" i="19"/>
  <c r="D2784" i="19"/>
  <c r="C2784" i="19"/>
  <c r="A2784" i="19" s="1"/>
  <c r="H2783" i="19"/>
  <c r="G2783" i="19"/>
  <c r="F2783" i="19"/>
  <c r="E2783" i="19"/>
  <c r="D2783" i="19"/>
  <c r="C2783" i="19"/>
  <c r="H2782" i="19"/>
  <c r="G2782" i="19"/>
  <c r="F2782" i="19"/>
  <c r="E2782" i="19"/>
  <c r="D2782" i="19"/>
  <c r="C2782" i="19"/>
  <c r="H2781" i="19"/>
  <c r="G2781" i="19"/>
  <c r="F2781" i="19"/>
  <c r="E2781" i="19"/>
  <c r="D2781" i="19"/>
  <c r="C2781" i="19"/>
  <c r="A2781" i="19" s="1"/>
  <c r="H2780" i="19"/>
  <c r="G2780" i="19"/>
  <c r="F2780" i="19"/>
  <c r="E2780" i="19"/>
  <c r="D2780" i="19"/>
  <c r="C2780" i="19"/>
  <c r="H2779" i="19"/>
  <c r="G2779" i="19"/>
  <c r="F2779" i="19"/>
  <c r="E2779" i="19"/>
  <c r="D2779" i="19"/>
  <c r="C2779" i="19"/>
  <c r="H2778" i="19"/>
  <c r="G2778" i="19"/>
  <c r="F2778" i="19"/>
  <c r="E2778" i="19"/>
  <c r="D2778" i="19"/>
  <c r="C2778" i="19"/>
  <c r="A2778" i="19" s="1"/>
  <c r="H2777" i="19"/>
  <c r="G2777" i="19"/>
  <c r="F2777" i="19"/>
  <c r="E2777" i="19"/>
  <c r="D2777" i="19"/>
  <c r="C2777" i="19"/>
  <c r="H2776" i="19"/>
  <c r="G2776" i="19"/>
  <c r="F2776" i="19"/>
  <c r="E2776" i="19"/>
  <c r="D2776" i="19"/>
  <c r="C2776" i="19"/>
  <c r="H2775" i="19"/>
  <c r="G2775" i="19"/>
  <c r="F2775" i="19"/>
  <c r="E2775" i="19"/>
  <c r="D2775" i="19"/>
  <c r="C2775" i="19"/>
  <c r="A2775" i="19"/>
  <c r="H2774" i="19"/>
  <c r="G2774" i="19"/>
  <c r="F2774" i="19"/>
  <c r="E2774" i="19"/>
  <c r="D2774" i="19"/>
  <c r="C2774" i="19"/>
  <c r="A2774" i="19" s="1"/>
  <c r="H2773" i="19"/>
  <c r="G2773" i="19"/>
  <c r="F2773" i="19"/>
  <c r="E2773" i="19"/>
  <c r="D2773" i="19"/>
  <c r="C2773" i="19"/>
  <c r="H2772" i="19"/>
  <c r="G2772" i="19"/>
  <c r="F2772" i="19"/>
  <c r="E2772" i="19"/>
  <c r="D2772" i="19"/>
  <c r="C2772" i="19"/>
  <c r="A2772" i="19" s="1"/>
  <c r="H2771" i="19"/>
  <c r="G2771" i="19"/>
  <c r="F2771" i="19"/>
  <c r="E2771" i="19"/>
  <c r="D2771" i="19"/>
  <c r="C2771" i="19"/>
  <c r="H2770" i="19"/>
  <c r="G2770" i="19"/>
  <c r="F2770" i="19"/>
  <c r="E2770" i="19"/>
  <c r="D2770" i="19"/>
  <c r="C2770" i="19"/>
  <c r="H2769" i="19"/>
  <c r="G2769" i="19"/>
  <c r="F2769" i="19"/>
  <c r="E2769" i="19"/>
  <c r="D2769" i="19"/>
  <c r="C2769" i="19"/>
  <c r="A2769" i="19" s="1"/>
  <c r="H2768" i="19"/>
  <c r="G2768" i="19"/>
  <c r="F2768" i="19"/>
  <c r="E2768" i="19"/>
  <c r="D2768" i="19"/>
  <c r="C2768" i="19"/>
  <c r="H2767" i="19"/>
  <c r="G2767" i="19"/>
  <c r="F2767" i="19"/>
  <c r="E2767" i="19"/>
  <c r="D2767" i="19"/>
  <c r="C2767" i="19"/>
  <c r="H2766" i="19"/>
  <c r="G2766" i="19"/>
  <c r="F2766" i="19"/>
  <c r="E2766" i="19"/>
  <c r="D2766" i="19"/>
  <c r="C2766" i="19"/>
  <c r="A2766" i="19" s="1"/>
  <c r="H2765" i="19"/>
  <c r="G2765" i="19"/>
  <c r="F2765" i="19"/>
  <c r="E2765" i="19"/>
  <c r="D2765" i="19"/>
  <c r="C2765" i="19"/>
  <c r="H2764" i="19"/>
  <c r="G2764" i="19"/>
  <c r="F2764" i="19"/>
  <c r="E2764" i="19"/>
  <c r="D2764" i="19"/>
  <c r="C2764" i="19"/>
  <c r="H2763" i="19"/>
  <c r="G2763" i="19"/>
  <c r="F2763" i="19"/>
  <c r="E2763" i="19"/>
  <c r="D2763" i="19"/>
  <c r="C2763" i="19"/>
  <c r="A2763" i="19" s="1"/>
  <c r="H2762" i="19"/>
  <c r="G2762" i="19"/>
  <c r="F2762" i="19"/>
  <c r="E2762" i="19"/>
  <c r="D2762" i="19"/>
  <c r="C2762" i="19"/>
  <c r="H2761" i="19"/>
  <c r="G2761" i="19"/>
  <c r="F2761" i="19"/>
  <c r="E2761" i="19"/>
  <c r="D2761" i="19"/>
  <c r="C2761" i="19"/>
  <c r="H2760" i="19"/>
  <c r="G2760" i="19"/>
  <c r="F2760" i="19"/>
  <c r="E2760" i="19"/>
  <c r="D2760" i="19"/>
  <c r="C2760" i="19"/>
  <c r="A2760" i="19" s="1"/>
  <c r="H2759" i="19"/>
  <c r="G2759" i="19"/>
  <c r="F2759" i="19"/>
  <c r="E2759" i="19"/>
  <c r="D2759" i="19"/>
  <c r="C2759" i="19"/>
  <c r="H2758" i="19"/>
  <c r="G2758" i="19"/>
  <c r="F2758" i="19"/>
  <c r="E2758" i="19"/>
  <c r="D2758" i="19"/>
  <c r="C2758" i="19"/>
  <c r="H2757" i="19"/>
  <c r="G2757" i="19"/>
  <c r="F2757" i="19"/>
  <c r="E2757" i="19"/>
  <c r="D2757" i="19"/>
  <c r="C2757" i="19"/>
  <c r="A2757" i="19"/>
  <c r="H2756" i="19"/>
  <c r="G2756" i="19"/>
  <c r="F2756" i="19"/>
  <c r="E2756" i="19"/>
  <c r="D2756" i="19"/>
  <c r="C2756" i="19"/>
  <c r="A2756" i="19" s="1"/>
  <c r="H2755" i="19"/>
  <c r="G2755" i="19"/>
  <c r="F2755" i="19"/>
  <c r="E2755" i="19"/>
  <c r="D2755" i="19"/>
  <c r="C2755" i="19"/>
  <c r="H2754" i="19"/>
  <c r="G2754" i="19"/>
  <c r="F2754" i="19"/>
  <c r="E2754" i="19"/>
  <c r="D2754" i="19"/>
  <c r="C2754" i="19"/>
  <c r="A2754" i="19" s="1"/>
  <c r="H2753" i="19"/>
  <c r="G2753" i="19"/>
  <c r="F2753" i="19"/>
  <c r="E2753" i="19"/>
  <c r="D2753" i="19"/>
  <c r="C2753" i="19"/>
  <c r="H2752" i="19"/>
  <c r="G2752" i="19"/>
  <c r="F2752" i="19"/>
  <c r="E2752" i="19"/>
  <c r="D2752" i="19"/>
  <c r="C2752" i="19"/>
  <c r="H2751" i="19"/>
  <c r="G2751" i="19"/>
  <c r="F2751" i="19"/>
  <c r="E2751" i="19"/>
  <c r="D2751" i="19"/>
  <c r="C2751" i="19"/>
  <c r="A2751" i="19" s="1"/>
  <c r="H2750" i="19"/>
  <c r="G2750" i="19"/>
  <c r="F2750" i="19"/>
  <c r="E2750" i="19"/>
  <c r="D2750" i="19"/>
  <c r="C2750" i="19"/>
  <c r="H2749" i="19"/>
  <c r="G2749" i="19"/>
  <c r="F2749" i="19"/>
  <c r="E2749" i="19"/>
  <c r="D2749" i="19"/>
  <c r="C2749" i="19"/>
  <c r="H2748" i="19"/>
  <c r="G2748" i="19"/>
  <c r="F2748" i="19"/>
  <c r="E2748" i="19"/>
  <c r="D2748" i="19"/>
  <c r="C2748" i="19"/>
  <c r="A2748" i="19" s="1"/>
  <c r="H2747" i="19"/>
  <c r="G2747" i="19"/>
  <c r="F2747" i="19"/>
  <c r="E2747" i="19"/>
  <c r="D2747" i="19"/>
  <c r="C2747" i="19"/>
  <c r="H2746" i="19"/>
  <c r="G2746" i="19"/>
  <c r="F2746" i="19"/>
  <c r="E2746" i="19"/>
  <c r="D2746" i="19"/>
  <c r="C2746" i="19"/>
  <c r="H2745" i="19"/>
  <c r="G2745" i="19"/>
  <c r="F2745" i="19"/>
  <c r="E2745" i="19"/>
  <c r="D2745" i="19"/>
  <c r="C2745" i="19"/>
  <c r="A2745" i="19" s="1"/>
  <c r="H2744" i="19"/>
  <c r="G2744" i="19"/>
  <c r="F2744" i="19"/>
  <c r="E2744" i="19"/>
  <c r="D2744" i="19"/>
  <c r="C2744" i="19"/>
  <c r="H2743" i="19"/>
  <c r="G2743" i="19"/>
  <c r="F2743" i="19"/>
  <c r="E2743" i="19"/>
  <c r="D2743" i="19"/>
  <c r="C2743" i="19"/>
  <c r="H2742" i="19"/>
  <c r="G2742" i="19"/>
  <c r="F2742" i="19"/>
  <c r="E2742" i="19"/>
  <c r="D2742" i="19"/>
  <c r="C2742" i="19"/>
  <c r="A2742" i="19" s="1"/>
  <c r="H2741" i="19"/>
  <c r="G2741" i="19"/>
  <c r="F2741" i="19"/>
  <c r="E2741" i="19"/>
  <c r="D2741" i="19"/>
  <c r="C2741" i="19"/>
  <c r="H2740" i="19"/>
  <c r="G2740" i="19"/>
  <c r="F2740" i="19"/>
  <c r="E2740" i="19"/>
  <c r="D2740" i="19"/>
  <c r="C2740" i="19"/>
  <c r="H2739" i="19"/>
  <c r="G2739" i="19"/>
  <c r="F2739" i="19"/>
  <c r="E2739" i="19"/>
  <c r="D2739" i="19"/>
  <c r="C2739" i="19"/>
  <c r="A2739" i="19"/>
  <c r="H2738" i="19"/>
  <c r="G2738" i="19"/>
  <c r="F2738" i="19"/>
  <c r="E2738" i="19"/>
  <c r="D2738" i="19"/>
  <c r="C2738" i="19"/>
  <c r="A2738" i="19" s="1"/>
  <c r="H2737" i="19"/>
  <c r="G2737" i="19"/>
  <c r="F2737" i="19"/>
  <c r="E2737" i="19"/>
  <c r="D2737" i="19"/>
  <c r="C2737" i="19"/>
  <c r="H2736" i="19"/>
  <c r="G2736" i="19"/>
  <c r="F2736" i="19"/>
  <c r="E2736" i="19"/>
  <c r="D2736" i="19"/>
  <c r="C2736" i="19"/>
  <c r="A2736" i="19" s="1"/>
  <c r="H2735" i="19"/>
  <c r="G2735" i="19"/>
  <c r="F2735" i="19"/>
  <c r="E2735" i="19"/>
  <c r="D2735" i="19"/>
  <c r="C2735" i="19"/>
  <c r="H2734" i="19"/>
  <c r="G2734" i="19"/>
  <c r="F2734" i="19"/>
  <c r="E2734" i="19"/>
  <c r="D2734" i="19"/>
  <c r="C2734" i="19"/>
  <c r="H2733" i="19"/>
  <c r="G2733" i="19"/>
  <c r="F2733" i="19"/>
  <c r="E2733" i="19"/>
  <c r="D2733" i="19"/>
  <c r="C2733" i="19"/>
  <c r="A2733" i="19" s="1"/>
  <c r="H2732" i="19"/>
  <c r="G2732" i="19"/>
  <c r="F2732" i="19"/>
  <c r="E2732" i="19"/>
  <c r="D2732" i="19"/>
  <c r="C2732" i="19"/>
  <c r="H2731" i="19"/>
  <c r="G2731" i="19"/>
  <c r="F2731" i="19"/>
  <c r="E2731" i="19"/>
  <c r="D2731" i="19"/>
  <c r="C2731" i="19"/>
  <c r="H2730" i="19"/>
  <c r="G2730" i="19"/>
  <c r="F2730" i="19"/>
  <c r="E2730" i="19"/>
  <c r="D2730" i="19"/>
  <c r="C2730" i="19"/>
  <c r="A2730" i="19" s="1"/>
  <c r="H2729" i="19"/>
  <c r="G2729" i="19"/>
  <c r="F2729" i="19"/>
  <c r="E2729" i="19"/>
  <c r="D2729" i="19"/>
  <c r="C2729" i="19"/>
  <c r="H2728" i="19"/>
  <c r="G2728" i="19"/>
  <c r="F2728" i="19"/>
  <c r="E2728" i="19"/>
  <c r="D2728" i="19"/>
  <c r="C2728" i="19"/>
  <c r="H2727" i="19"/>
  <c r="G2727" i="19"/>
  <c r="F2727" i="19"/>
  <c r="E2727" i="19"/>
  <c r="D2727" i="19"/>
  <c r="C2727" i="19"/>
  <c r="A2727" i="19" s="1"/>
  <c r="H2726" i="19"/>
  <c r="G2726" i="19"/>
  <c r="F2726" i="19"/>
  <c r="E2726" i="19"/>
  <c r="D2726" i="19"/>
  <c r="C2726" i="19"/>
  <c r="H2725" i="19"/>
  <c r="G2725" i="19"/>
  <c r="F2725" i="19"/>
  <c r="E2725" i="19"/>
  <c r="D2725" i="19"/>
  <c r="C2725" i="19"/>
  <c r="H2724" i="19"/>
  <c r="G2724" i="19"/>
  <c r="F2724" i="19"/>
  <c r="E2724" i="19"/>
  <c r="D2724" i="19"/>
  <c r="C2724" i="19"/>
  <c r="A2724" i="19" s="1"/>
  <c r="H2723" i="19"/>
  <c r="G2723" i="19"/>
  <c r="F2723" i="19"/>
  <c r="E2723" i="19"/>
  <c r="D2723" i="19"/>
  <c r="C2723" i="19"/>
  <c r="H2722" i="19"/>
  <c r="G2722" i="19"/>
  <c r="F2722" i="19"/>
  <c r="E2722" i="19"/>
  <c r="D2722" i="19"/>
  <c r="C2722" i="19"/>
  <c r="H2721" i="19"/>
  <c r="G2721" i="19"/>
  <c r="F2721" i="19"/>
  <c r="E2721" i="19"/>
  <c r="D2721" i="19"/>
  <c r="C2721" i="19"/>
  <c r="A2721" i="19"/>
  <c r="H2720" i="19"/>
  <c r="G2720" i="19"/>
  <c r="F2720" i="19"/>
  <c r="E2720" i="19"/>
  <c r="D2720" i="19"/>
  <c r="C2720" i="19"/>
  <c r="A2720" i="19" s="1"/>
  <c r="H2719" i="19"/>
  <c r="G2719" i="19"/>
  <c r="F2719" i="19"/>
  <c r="E2719" i="19"/>
  <c r="D2719" i="19"/>
  <c r="C2719" i="19"/>
  <c r="H2718" i="19"/>
  <c r="G2718" i="19"/>
  <c r="F2718" i="19"/>
  <c r="E2718" i="19"/>
  <c r="D2718" i="19"/>
  <c r="C2718" i="19"/>
  <c r="A2718" i="19" s="1"/>
  <c r="H2717" i="19"/>
  <c r="G2717" i="19"/>
  <c r="F2717" i="19"/>
  <c r="E2717" i="19"/>
  <c r="D2717" i="19"/>
  <c r="C2717" i="19"/>
  <c r="H2716" i="19"/>
  <c r="G2716" i="19"/>
  <c r="F2716" i="19"/>
  <c r="E2716" i="19"/>
  <c r="D2716" i="19"/>
  <c r="C2716" i="19"/>
  <c r="H2715" i="19"/>
  <c r="G2715" i="19"/>
  <c r="F2715" i="19"/>
  <c r="E2715" i="19"/>
  <c r="D2715" i="19"/>
  <c r="C2715" i="19"/>
  <c r="A2715" i="19" s="1"/>
  <c r="H2714" i="19"/>
  <c r="G2714" i="19"/>
  <c r="F2714" i="19"/>
  <c r="E2714" i="19"/>
  <c r="D2714" i="19"/>
  <c r="C2714" i="19"/>
  <c r="H2713" i="19"/>
  <c r="G2713" i="19"/>
  <c r="F2713" i="19"/>
  <c r="E2713" i="19"/>
  <c r="D2713" i="19"/>
  <c r="C2713" i="19"/>
  <c r="H2712" i="19"/>
  <c r="G2712" i="19"/>
  <c r="F2712" i="19"/>
  <c r="E2712" i="19"/>
  <c r="D2712" i="19"/>
  <c r="C2712" i="19"/>
  <c r="A2712" i="19" s="1"/>
  <c r="H2711" i="19"/>
  <c r="G2711" i="19"/>
  <c r="F2711" i="19"/>
  <c r="E2711" i="19"/>
  <c r="D2711" i="19"/>
  <c r="C2711" i="19"/>
  <c r="H2710" i="19"/>
  <c r="G2710" i="19"/>
  <c r="F2710" i="19"/>
  <c r="E2710" i="19"/>
  <c r="D2710" i="19"/>
  <c r="C2710" i="19"/>
  <c r="H2709" i="19"/>
  <c r="G2709" i="19"/>
  <c r="F2709" i="19"/>
  <c r="E2709" i="19"/>
  <c r="D2709" i="19"/>
  <c r="C2709" i="19"/>
  <c r="A2709" i="19" s="1"/>
  <c r="H2708" i="19"/>
  <c r="G2708" i="19"/>
  <c r="F2708" i="19"/>
  <c r="E2708" i="19"/>
  <c r="D2708" i="19"/>
  <c r="C2708" i="19"/>
  <c r="H2707" i="19"/>
  <c r="G2707" i="19"/>
  <c r="F2707" i="19"/>
  <c r="E2707" i="19"/>
  <c r="D2707" i="19"/>
  <c r="C2707" i="19"/>
  <c r="H2706" i="19"/>
  <c r="G2706" i="19"/>
  <c r="F2706" i="19"/>
  <c r="E2706" i="19"/>
  <c r="D2706" i="19"/>
  <c r="C2706" i="19"/>
  <c r="A2706" i="19" s="1"/>
  <c r="H2705" i="19"/>
  <c r="G2705" i="19"/>
  <c r="F2705" i="19"/>
  <c r="E2705" i="19"/>
  <c r="D2705" i="19"/>
  <c r="C2705" i="19"/>
  <c r="H2704" i="19"/>
  <c r="G2704" i="19"/>
  <c r="F2704" i="19"/>
  <c r="E2704" i="19"/>
  <c r="D2704" i="19"/>
  <c r="C2704" i="19"/>
  <c r="H2703" i="19"/>
  <c r="G2703" i="19"/>
  <c r="F2703" i="19"/>
  <c r="E2703" i="19"/>
  <c r="D2703" i="19"/>
  <c r="C2703" i="19"/>
  <c r="A2703" i="19"/>
  <c r="H2702" i="19"/>
  <c r="G2702" i="19"/>
  <c r="F2702" i="19"/>
  <c r="E2702" i="19"/>
  <c r="D2702" i="19"/>
  <c r="C2702" i="19"/>
  <c r="A2702" i="19" s="1"/>
  <c r="H2701" i="19"/>
  <c r="G2701" i="19"/>
  <c r="F2701" i="19"/>
  <c r="E2701" i="19"/>
  <c r="D2701" i="19"/>
  <c r="C2701" i="19"/>
  <c r="H2700" i="19"/>
  <c r="G2700" i="19"/>
  <c r="F2700" i="19"/>
  <c r="E2700" i="19"/>
  <c r="D2700" i="19"/>
  <c r="C2700" i="19"/>
  <c r="A2700" i="19" s="1"/>
  <c r="H2699" i="19"/>
  <c r="G2699" i="19"/>
  <c r="F2699" i="19"/>
  <c r="E2699" i="19"/>
  <c r="D2699" i="19"/>
  <c r="C2699" i="19"/>
  <c r="H2698" i="19"/>
  <c r="G2698" i="19"/>
  <c r="F2698" i="19"/>
  <c r="E2698" i="19"/>
  <c r="D2698" i="19"/>
  <c r="C2698" i="19"/>
  <c r="H2697" i="19"/>
  <c r="G2697" i="19"/>
  <c r="F2697" i="19"/>
  <c r="E2697" i="19"/>
  <c r="D2697" i="19"/>
  <c r="C2697" i="19"/>
  <c r="A2697" i="19" s="1"/>
  <c r="H2696" i="19"/>
  <c r="G2696" i="19"/>
  <c r="F2696" i="19"/>
  <c r="E2696" i="19"/>
  <c r="D2696" i="19"/>
  <c r="C2696" i="19"/>
  <c r="H2695" i="19"/>
  <c r="G2695" i="19"/>
  <c r="F2695" i="19"/>
  <c r="E2695" i="19"/>
  <c r="D2695" i="19"/>
  <c r="C2695" i="19"/>
  <c r="H2694" i="19"/>
  <c r="G2694" i="19"/>
  <c r="F2694" i="19"/>
  <c r="E2694" i="19"/>
  <c r="D2694" i="19"/>
  <c r="C2694" i="19"/>
  <c r="A2694" i="19" s="1"/>
  <c r="H2693" i="19"/>
  <c r="G2693" i="19"/>
  <c r="F2693" i="19"/>
  <c r="E2693" i="19"/>
  <c r="D2693" i="19"/>
  <c r="C2693" i="19"/>
  <c r="H2692" i="19"/>
  <c r="G2692" i="19"/>
  <c r="F2692" i="19"/>
  <c r="E2692" i="19"/>
  <c r="D2692" i="19"/>
  <c r="C2692" i="19"/>
  <c r="H2691" i="19"/>
  <c r="G2691" i="19"/>
  <c r="F2691" i="19"/>
  <c r="E2691" i="19"/>
  <c r="D2691" i="19"/>
  <c r="C2691" i="19"/>
  <c r="A2691" i="19" s="1"/>
  <c r="H2690" i="19"/>
  <c r="G2690" i="19"/>
  <c r="F2690" i="19"/>
  <c r="E2690" i="19"/>
  <c r="D2690" i="19"/>
  <c r="C2690" i="19"/>
  <c r="H2689" i="19"/>
  <c r="G2689" i="19"/>
  <c r="F2689" i="19"/>
  <c r="E2689" i="19"/>
  <c r="D2689" i="19"/>
  <c r="C2689" i="19"/>
  <c r="H2688" i="19"/>
  <c r="G2688" i="19"/>
  <c r="F2688" i="19"/>
  <c r="E2688" i="19"/>
  <c r="D2688" i="19"/>
  <c r="C2688" i="19"/>
  <c r="A2688" i="19" s="1"/>
  <c r="H2687" i="19"/>
  <c r="G2687" i="19"/>
  <c r="F2687" i="19"/>
  <c r="E2687" i="19"/>
  <c r="D2687" i="19"/>
  <c r="C2687" i="19"/>
  <c r="H2686" i="19"/>
  <c r="G2686" i="19"/>
  <c r="F2686" i="19"/>
  <c r="E2686" i="19"/>
  <c r="D2686" i="19"/>
  <c r="C2686" i="19"/>
  <c r="H2685" i="19"/>
  <c r="G2685" i="19"/>
  <c r="F2685" i="19"/>
  <c r="E2685" i="19"/>
  <c r="D2685" i="19"/>
  <c r="C2685" i="19"/>
  <c r="A2685" i="19"/>
  <c r="H2684" i="19"/>
  <c r="G2684" i="19"/>
  <c r="F2684" i="19"/>
  <c r="E2684" i="19"/>
  <c r="D2684" i="19"/>
  <c r="C2684" i="19"/>
  <c r="A2684" i="19" s="1"/>
  <c r="H2683" i="19"/>
  <c r="G2683" i="19"/>
  <c r="F2683" i="19"/>
  <c r="E2683" i="19"/>
  <c r="D2683" i="19"/>
  <c r="C2683" i="19"/>
  <c r="H2682" i="19"/>
  <c r="G2682" i="19"/>
  <c r="F2682" i="19"/>
  <c r="E2682" i="19"/>
  <c r="D2682" i="19"/>
  <c r="C2682" i="19"/>
  <c r="A2682" i="19" s="1"/>
  <c r="H2681" i="19"/>
  <c r="G2681" i="19"/>
  <c r="F2681" i="19"/>
  <c r="E2681" i="19"/>
  <c r="D2681" i="19"/>
  <c r="C2681" i="19"/>
  <c r="H2680" i="19"/>
  <c r="G2680" i="19"/>
  <c r="F2680" i="19"/>
  <c r="E2680" i="19"/>
  <c r="D2680" i="19"/>
  <c r="C2680" i="19"/>
  <c r="H2679" i="19"/>
  <c r="G2679" i="19"/>
  <c r="F2679" i="19"/>
  <c r="E2679" i="19"/>
  <c r="D2679" i="19"/>
  <c r="C2679" i="19"/>
  <c r="A2679" i="19" s="1"/>
  <c r="H2678" i="19"/>
  <c r="G2678" i="19"/>
  <c r="F2678" i="19"/>
  <c r="E2678" i="19"/>
  <c r="D2678" i="19"/>
  <c r="C2678" i="19"/>
  <c r="H2677" i="19"/>
  <c r="G2677" i="19"/>
  <c r="F2677" i="19"/>
  <c r="E2677" i="19"/>
  <c r="D2677" i="19"/>
  <c r="C2677" i="19"/>
  <c r="H2676" i="19"/>
  <c r="G2676" i="19"/>
  <c r="F2676" i="19"/>
  <c r="E2676" i="19"/>
  <c r="D2676" i="19"/>
  <c r="C2676" i="19"/>
  <c r="A2676" i="19" s="1"/>
  <c r="H2675" i="19"/>
  <c r="G2675" i="19"/>
  <c r="F2675" i="19"/>
  <c r="E2675" i="19"/>
  <c r="D2675" i="19"/>
  <c r="C2675" i="19"/>
  <c r="H2674" i="19"/>
  <c r="G2674" i="19"/>
  <c r="F2674" i="19"/>
  <c r="E2674" i="19"/>
  <c r="D2674" i="19"/>
  <c r="C2674" i="19"/>
  <c r="H2673" i="19"/>
  <c r="G2673" i="19"/>
  <c r="F2673" i="19"/>
  <c r="E2673" i="19"/>
  <c r="D2673" i="19"/>
  <c r="C2673" i="19"/>
  <c r="A2673" i="19" s="1"/>
  <c r="H2672" i="19"/>
  <c r="G2672" i="19"/>
  <c r="F2672" i="19"/>
  <c r="E2672" i="19"/>
  <c r="D2672" i="19"/>
  <c r="C2672" i="19"/>
  <c r="H2671" i="19"/>
  <c r="G2671" i="19"/>
  <c r="F2671" i="19"/>
  <c r="E2671" i="19"/>
  <c r="D2671" i="19"/>
  <c r="C2671" i="19"/>
  <c r="H2670" i="19"/>
  <c r="G2670" i="19"/>
  <c r="F2670" i="19"/>
  <c r="E2670" i="19"/>
  <c r="D2670" i="19"/>
  <c r="C2670" i="19"/>
  <c r="A2670" i="19" s="1"/>
  <c r="H2669" i="19"/>
  <c r="G2669" i="19"/>
  <c r="F2669" i="19"/>
  <c r="E2669" i="19"/>
  <c r="D2669" i="19"/>
  <c r="C2669" i="19"/>
  <c r="H2668" i="19"/>
  <c r="G2668" i="19"/>
  <c r="F2668" i="19"/>
  <c r="E2668" i="19"/>
  <c r="D2668" i="19"/>
  <c r="C2668" i="19"/>
  <c r="H2667" i="19"/>
  <c r="G2667" i="19"/>
  <c r="F2667" i="19"/>
  <c r="E2667" i="19"/>
  <c r="D2667" i="19"/>
  <c r="C2667" i="19"/>
  <c r="A2667" i="19"/>
  <c r="H2666" i="19"/>
  <c r="G2666" i="19"/>
  <c r="F2666" i="19"/>
  <c r="E2666" i="19"/>
  <c r="D2666" i="19"/>
  <c r="C2666" i="19"/>
  <c r="A2666" i="19" s="1"/>
  <c r="H2665" i="19"/>
  <c r="G2665" i="19"/>
  <c r="F2665" i="19"/>
  <c r="E2665" i="19"/>
  <c r="D2665" i="19"/>
  <c r="C2665" i="19"/>
  <c r="H2664" i="19"/>
  <c r="G2664" i="19"/>
  <c r="F2664" i="19"/>
  <c r="E2664" i="19"/>
  <c r="D2664" i="19"/>
  <c r="C2664" i="19"/>
  <c r="A2664" i="19" s="1"/>
  <c r="H2663" i="19"/>
  <c r="G2663" i="19"/>
  <c r="F2663" i="19"/>
  <c r="E2663" i="19"/>
  <c r="D2663" i="19"/>
  <c r="C2663" i="19"/>
  <c r="H2662" i="19"/>
  <c r="G2662" i="19"/>
  <c r="F2662" i="19"/>
  <c r="E2662" i="19"/>
  <c r="D2662" i="19"/>
  <c r="C2662" i="19"/>
  <c r="H2661" i="19"/>
  <c r="G2661" i="19"/>
  <c r="F2661" i="19"/>
  <c r="E2661" i="19"/>
  <c r="D2661" i="19"/>
  <c r="C2661" i="19"/>
  <c r="A2661" i="19" s="1"/>
  <c r="H2660" i="19"/>
  <c r="G2660" i="19"/>
  <c r="F2660" i="19"/>
  <c r="E2660" i="19"/>
  <c r="D2660" i="19"/>
  <c r="C2660" i="19"/>
  <c r="H2659" i="19"/>
  <c r="G2659" i="19"/>
  <c r="F2659" i="19"/>
  <c r="E2659" i="19"/>
  <c r="D2659" i="19"/>
  <c r="C2659" i="19"/>
  <c r="H2658" i="19"/>
  <c r="G2658" i="19"/>
  <c r="F2658" i="19"/>
  <c r="E2658" i="19"/>
  <c r="D2658" i="19"/>
  <c r="C2658" i="19"/>
  <c r="A2658" i="19" s="1"/>
  <c r="H2657" i="19"/>
  <c r="G2657" i="19"/>
  <c r="F2657" i="19"/>
  <c r="E2657" i="19"/>
  <c r="D2657" i="19"/>
  <c r="C2657" i="19"/>
  <c r="H2656" i="19"/>
  <c r="G2656" i="19"/>
  <c r="F2656" i="19"/>
  <c r="E2656" i="19"/>
  <c r="D2656" i="19"/>
  <c r="C2656" i="19"/>
  <c r="H2655" i="19"/>
  <c r="G2655" i="19"/>
  <c r="F2655" i="19"/>
  <c r="E2655" i="19"/>
  <c r="D2655" i="19"/>
  <c r="C2655" i="19"/>
  <c r="A2655" i="19" s="1"/>
  <c r="H2654" i="19"/>
  <c r="G2654" i="19"/>
  <c r="F2654" i="19"/>
  <c r="E2654" i="19"/>
  <c r="D2654" i="19"/>
  <c r="C2654" i="19"/>
  <c r="H2653" i="19"/>
  <c r="G2653" i="19"/>
  <c r="F2653" i="19"/>
  <c r="E2653" i="19"/>
  <c r="D2653" i="19"/>
  <c r="C2653" i="19"/>
  <c r="H2652" i="19"/>
  <c r="G2652" i="19"/>
  <c r="F2652" i="19"/>
  <c r="E2652" i="19"/>
  <c r="D2652" i="19"/>
  <c r="C2652" i="19"/>
  <c r="A2652" i="19" s="1"/>
  <c r="H2651" i="19"/>
  <c r="G2651" i="19"/>
  <c r="F2651" i="19"/>
  <c r="E2651" i="19"/>
  <c r="D2651" i="19"/>
  <c r="C2651" i="19"/>
  <c r="H2650" i="19"/>
  <c r="G2650" i="19"/>
  <c r="F2650" i="19"/>
  <c r="E2650" i="19"/>
  <c r="D2650" i="19"/>
  <c r="C2650" i="19"/>
  <c r="H2649" i="19"/>
  <c r="G2649" i="19"/>
  <c r="F2649" i="19"/>
  <c r="E2649" i="19"/>
  <c r="D2649" i="19"/>
  <c r="C2649" i="19"/>
  <c r="A2649" i="19"/>
  <c r="H2648" i="19"/>
  <c r="G2648" i="19"/>
  <c r="F2648" i="19"/>
  <c r="E2648" i="19"/>
  <c r="D2648" i="19"/>
  <c r="C2648" i="19"/>
  <c r="A2648" i="19" s="1"/>
  <c r="H2647" i="19"/>
  <c r="G2647" i="19"/>
  <c r="F2647" i="19"/>
  <c r="E2647" i="19"/>
  <c r="D2647" i="19"/>
  <c r="C2647" i="19"/>
  <c r="H2646" i="19"/>
  <c r="G2646" i="19"/>
  <c r="F2646" i="19"/>
  <c r="E2646" i="19"/>
  <c r="D2646" i="19"/>
  <c r="C2646" i="19"/>
  <c r="A2646" i="19" s="1"/>
  <c r="H2645" i="19"/>
  <c r="G2645" i="19"/>
  <c r="F2645" i="19"/>
  <c r="E2645" i="19"/>
  <c r="D2645" i="19"/>
  <c r="C2645" i="19"/>
  <c r="H2644" i="19"/>
  <c r="G2644" i="19"/>
  <c r="F2644" i="19"/>
  <c r="E2644" i="19"/>
  <c r="D2644" i="19"/>
  <c r="C2644" i="19"/>
  <c r="H2643" i="19"/>
  <c r="G2643" i="19"/>
  <c r="F2643" i="19"/>
  <c r="E2643" i="19"/>
  <c r="D2643" i="19"/>
  <c r="C2643" i="19"/>
  <c r="A2643" i="19" s="1"/>
  <c r="H2642" i="19"/>
  <c r="G2642" i="19"/>
  <c r="F2642" i="19"/>
  <c r="E2642" i="19"/>
  <c r="D2642" i="19"/>
  <c r="C2642" i="19"/>
  <c r="H2641" i="19"/>
  <c r="G2641" i="19"/>
  <c r="F2641" i="19"/>
  <c r="E2641" i="19"/>
  <c r="D2641" i="19"/>
  <c r="C2641" i="19"/>
  <c r="H2640" i="19"/>
  <c r="G2640" i="19"/>
  <c r="F2640" i="19"/>
  <c r="E2640" i="19"/>
  <c r="D2640" i="19"/>
  <c r="C2640" i="19"/>
  <c r="A2640" i="19" s="1"/>
  <c r="H2639" i="19"/>
  <c r="G2639" i="19"/>
  <c r="F2639" i="19"/>
  <c r="E2639" i="19"/>
  <c r="D2639" i="19"/>
  <c r="C2639" i="19"/>
  <c r="H2638" i="19"/>
  <c r="G2638" i="19"/>
  <c r="F2638" i="19"/>
  <c r="E2638" i="19"/>
  <c r="D2638" i="19"/>
  <c r="C2638" i="19"/>
  <c r="H2637" i="19"/>
  <c r="G2637" i="19"/>
  <c r="F2637" i="19"/>
  <c r="E2637" i="19"/>
  <c r="D2637" i="19"/>
  <c r="C2637" i="19"/>
  <c r="A2637" i="19" s="1"/>
  <c r="H2636" i="19"/>
  <c r="G2636" i="19"/>
  <c r="F2636" i="19"/>
  <c r="E2636" i="19"/>
  <c r="D2636" i="19"/>
  <c r="C2636" i="19"/>
  <c r="H2635" i="19"/>
  <c r="G2635" i="19"/>
  <c r="F2635" i="19"/>
  <c r="E2635" i="19"/>
  <c r="D2635" i="19"/>
  <c r="C2635" i="19"/>
  <c r="H2634" i="19"/>
  <c r="G2634" i="19"/>
  <c r="F2634" i="19"/>
  <c r="E2634" i="19"/>
  <c r="D2634" i="19"/>
  <c r="C2634" i="19"/>
  <c r="A2634" i="19" s="1"/>
  <c r="H2633" i="19"/>
  <c r="G2633" i="19"/>
  <c r="F2633" i="19"/>
  <c r="E2633" i="19"/>
  <c r="D2633" i="19"/>
  <c r="C2633" i="19"/>
  <c r="H2632" i="19"/>
  <c r="G2632" i="19"/>
  <c r="F2632" i="19"/>
  <c r="E2632" i="19"/>
  <c r="D2632" i="19"/>
  <c r="C2632" i="19"/>
  <c r="H2631" i="19"/>
  <c r="G2631" i="19"/>
  <c r="F2631" i="19"/>
  <c r="E2631" i="19"/>
  <c r="D2631" i="19"/>
  <c r="C2631" i="19"/>
  <c r="A2631" i="19"/>
  <c r="H2630" i="19"/>
  <c r="G2630" i="19"/>
  <c r="F2630" i="19"/>
  <c r="E2630" i="19"/>
  <c r="D2630" i="19"/>
  <c r="C2630" i="19"/>
  <c r="A2630" i="19" s="1"/>
  <c r="H2629" i="19"/>
  <c r="G2629" i="19"/>
  <c r="F2629" i="19"/>
  <c r="E2629" i="19"/>
  <c r="D2629" i="19"/>
  <c r="C2629" i="19"/>
  <c r="H2628" i="19"/>
  <c r="G2628" i="19"/>
  <c r="F2628" i="19"/>
  <c r="E2628" i="19"/>
  <c r="D2628" i="19"/>
  <c r="C2628" i="19"/>
  <c r="A2628" i="19" s="1"/>
  <c r="H2627" i="19"/>
  <c r="G2627" i="19"/>
  <c r="F2627" i="19"/>
  <c r="E2627" i="19"/>
  <c r="D2627" i="19"/>
  <c r="C2627" i="19"/>
  <c r="H2626" i="19"/>
  <c r="G2626" i="19"/>
  <c r="F2626" i="19"/>
  <c r="E2626" i="19"/>
  <c r="D2626" i="19"/>
  <c r="C2626" i="19"/>
  <c r="H2625" i="19"/>
  <c r="G2625" i="19"/>
  <c r="F2625" i="19"/>
  <c r="E2625" i="19"/>
  <c r="D2625" i="19"/>
  <c r="C2625" i="19"/>
  <c r="A2625" i="19" s="1"/>
  <c r="H2624" i="19"/>
  <c r="G2624" i="19"/>
  <c r="F2624" i="19"/>
  <c r="E2624" i="19"/>
  <c r="D2624" i="19"/>
  <c r="C2624" i="19"/>
  <c r="H2623" i="19"/>
  <c r="G2623" i="19"/>
  <c r="F2623" i="19"/>
  <c r="E2623" i="19"/>
  <c r="D2623" i="19"/>
  <c r="C2623" i="19"/>
  <c r="H2622" i="19"/>
  <c r="G2622" i="19"/>
  <c r="F2622" i="19"/>
  <c r="E2622" i="19"/>
  <c r="D2622" i="19"/>
  <c r="C2622" i="19"/>
  <c r="A2622" i="19" s="1"/>
  <c r="H2621" i="19"/>
  <c r="G2621" i="19"/>
  <c r="F2621" i="19"/>
  <c r="E2621" i="19"/>
  <c r="D2621" i="19"/>
  <c r="C2621" i="19"/>
  <c r="H2620" i="19"/>
  <c r="G2620" i="19"/>
  <c r="F2620" i="19"/>
  <c r="E2620" i="19"/>
  <c r="D2620" i="19"/>
  <c r="C2620" i="19"/>
  <c r="H2619" i="19"/>
  <c r="G2619" i="19"/>
  <c r="F2619" i="19"/>
  <c r="E2619" i="19"/>
  <c r="D2619" i="19"/>
  <c r="C2619" i="19"/>
  <c r="A2619" i="19" s="1"/>
  <c r="H2618" i="19"/>
  <c r="G2618" i="19"/>
  <c r="F2618" i="19"/>
  <c r="E2618" i="19"/>
  <c r="D2618" i="19"/>
  <c r="C2618" i="19"/>
  <c r="H2617" i="19"/>
  <c r="G2617" i="19"/>
  <c r="F2617" i="19"/>
  <c r="E2617" i="19"/>
  <c r="D2617" i="19"/>
  <c r="C2617" i="19"/>
  <c r="H2616" i="19"/>
  <c r="G2616" i="19"/>
  <c r="F2616" i="19"/>
  <c r="E2616" i="19"/>
  <c r="D2616" i="19"/>
  <c r="C2616" i="19"/>
  <c r="A2616" i="19" s="1"/>
  <c r="H2615" i="19"/>
  <c r="G2615" i="19"/>
  <c r="F2615" i="19"/>
  <c r="E2615" i="19"/>
  <c r="D2615" i="19"/>
  <c r="C2615" i="19"/>
  <c r="H2614" i="19"/>
  <c r="G2614" i="19"/>
  <c r="F2614" i="19"/>
  <c r="E2614" i="19"/>
  <c r="D2614" i="19"/>
  <c r="C2614" i="19"/>
  <c r="H2613" i="19"/>
  <c r="G2613" i="19"/>
  <c r="F2613" i="19"/>
  <c r="E2613" i="19"/>
  <c r="D2613" i="19"/>
  <c r="C2613" i="19"/>
  <c r="A2613" i="19"/>
  <c r="H2612" i="19"/>
  <c r="G2612" i="19"/>
  <c r="F2612" i="19"/>
  <c r="E2612" i="19"/>
  <c r="D2612" i="19"/>
  <c r="C2612" i="19"/>
  <c r="A2612" i="19" s="1"/>
  <c r="H2611" i="19"/>
  <c r="G2611" i="19"/>
  <c r="F2611" i="19"/>
  <c r="E2611" i="19"/>
  <c r="D2611" i="19"/>
  <c r="C2611" i="19"/>
  <c r="H2610" i="19"/>
  <c r="G2610" i="19"/>
  <c r="F2610" i="19"/>
  <c r="E2610" i="19"/>
  <c r="D2610" i="19"/>
  <c r="C2610" i="19"/>
  <c r="A2610" i="19" s="1"/>
  <c r="H2609" i="19"/>
  <c r="G2609" i="19"/>
  <c r="F2609" i="19"/>
  <c r="E2609" i="19"/>
  <c r="D2609" i="19"/>
  <c r="C2609" i="19"/>
  <c r="H2608" i="19"/>
  <c r="G2608" i="19"/>
  <c r="F2608" i="19"/>
  <c r="E2608" i="19"/>
  <c r="D2608" i="19"/>
  <c r="C2608" i="19"/>
  <c r="H2607" i="19"/>
  <c r="G2607" i="19"/>
  <c r="F2607" i="19"/>
  <c r="E2607" i="19"/>
  <c r="D2607" i="19"/>
  <c r="C2607" i="19"/>
  <c r="A2607" i="19" s="1"/>
  <c r="H2606" i="19"/>
  <c r="G2606" i="19"/>
  <c r="F2606" i="19"/>
  <c r="E2606" i="19"/>
  <c r="D2606" i="19"/>
  <c r="C2606" i="19"/>
  <c r="H2605" i="19"/>
  <c r="G2605" i="19"/>
  <c r="F2605" i="19"/>
  <c r="E2605" i="19"/>
  <c r="D2605" i="19"/>
  <c r="C2605" i="19"/>
  <c r="H2604" i="19"/>
  <c r="G2604" i="19"/>
  <c r="F2604" i="19"/>
  <c r="E2604" i="19"/>
  <c r="D2604" i="19"/>
  <c r="C2604" i="19"/>
  <c r="A2604" i="19" s="1"/>
  <c r="H2603" i="19"/>
  <c r="G2603" i="19"/>
  <c r="F2603" i="19"/>
  <c r="E2603" i="19"/>
  <c r="D2603" i="19"/>
  <c r="C2603" i="19"/>
  <c r="H2602" i="19"/>
  <c r="G2602" i="19"/>
  <c r="F2602" i="19"/>
  <c r="E2602" i="19"/>
  <c r="D2602" i="19"/>
  <c r="C2602" i="19"/>
  <c r="H2601" i="19"/>
  <c r="G2601" i="19"/>
  <c r="F2601" i="19"/>
  <c r="E2601" i="19"/>
  <c r="D2601" i="19"/>
  <c r="C2601" i="19"/>
  <c r="A2601" i="19" s="1"/>
  <c r="H2600" i="19"/>
  <c r="G2600" i="19"/>
  <c r="F2600" i="19"/>
  <c r="E2600" i="19"/>
  <c r="D2600" i="19"/>
  <c r="C2600" i="19"/>
  <c r="H2599" i="19"/>
  <c r="G2599" i="19"/>
  <c r="F2599" i="19"/>
  <c r="E2599" i="19"/>
  <c r="D2599" i="19"/>
  <c r="C2599" i="19"/>
  <c r="H2598" i="19"/>
  <c r="G2598" i="19"/>
  <c r="F2598" i="19"/>
  <c r="E2598" i="19"/>
  <c r="D2598" i="19"/>
  <c r="C2598" i="19"/>
  <c r="A2598" i="19" s="1"/>
  <c r="H2597" i="19"/>
  <c r="G2597" i="19"/>
  <c r="F2597" i="19"/>
  <c r="E2597" i="19"/>
  <c r="D2597" i="19"/>
  <c r="C2597" i="19"/>
  <c r="H2596" i="19"/>
  <c r="G2596" i="19"/>
  <c r="F2596" i="19"/>
  <c r="E2596" i="19"/>
  <c r="D2596" i="19"/>
  <c r="C2596" i="19"/>
  <c r="H2595" i="19"/>
  <c r="G2595" i="19"/>
  <c r="F2595" i="19"/>
  <c r="E2595" i="19"/>
  <c r="D2595" i="19"/>
  <c r="C2595" i="19"/>
  <c r="A2595" i="19"/>
  <c r="H2594" i="19"/>
  <c r="G2594" i="19"/>
  <c r="F2594" i="19"/>
  <c r="E2594" i="19"/>
  <c r="D2594" i="19"/>
  <c r="C2594" i="19"/>
  <c r="A2594" i="19" s="1"/>
  <c r="H2593" i="19"/>
  <c r="G2593" i="19"/>
  <c r="F2593" i="19"/>
  <c r="E2593" i="19"/>
  <c r="D2593" i="19"/>
  <c r="C2593" i="19"/>
  <c r="H2592" i="19"/>
  <c r="G2592" i="19"/>
  <c r="F2592" i="19"/>
  <c r="E2592" i="19"/>
  <c r="D2592" i="19"/>
  <c r="C2592" i="19"/>
  <c r="A2592" i="19" s="1"/>
  <c r="H2591" i="19"/>
  <c r="G2591" i="19"/>
  <c r="F2591" i="19"/>
  <c r="E2591" i="19"/>
  <c r="D2591" i="19"/>
  <c r="C2591" i="19"/>
  <c r="H2590" i="19"/>
  <c r="G2590" i="19"/>
  <c r="F2590" i="19"/>
  <c r="E2590" i="19"/>
  <c r="D2590" i="19"/>
  <c r="C2590" i="19"/>
  <c r="H2589" i="19"/>
  <c r="G2589" i="19"/>
  <c r="F2589" i="19"/>
  <c r="E2589" i="19"/>
  <c r="D2589" i="19"/>
  <c r="C2589" i="19"/>
  <c r="A2589" i="19" s="1"/>
  <c r="H2588" i="19"/>
  <c r="G2588" i="19"/>
  <c r="F2588" i="19"/>
  <c r="E2588" i="19"/>
  <c r="D2588" i="19"/>
  <c r="C2588" i="19"/>
  <c r="H2587" i="19"/>
  <c r="G2587" i="19"/>
  <c r="F2587" i="19"/>
  <c r="E2587" i="19"/>
  <c r="D2587" i="19"/>
  <c r="C2587" i="19"/>
  <c r="H2586" i="19"/>
  <c r="G2586" i="19"/>
  <c r="F2586" i="19"/>
  <c r="E2586" i="19"/>
  <c r="D2586" i="19"/>
  <c r="C2586" i="19"/>
  <c r="A2586" i="19" s="1"/>
  <c r="H2585" i="19"/>
  <c r="G2585" i="19"/>
  <c r="F2585" i="19"/>
  <c r="E2585" i="19"/>
  <c r="D2585" i="19"/>
  <c r="C2585" i="19"/>
  <c r="H2584" i="19"/>
  <c r="G2584" i="19"/>
  <c r="F2584" i="19"/>
  <c r="E2584" i="19"/>
  <c r="D2584" i="19"/>
  <c r="C2584" i="19"/>
  <c r="H2583" i="19"/>
  <c r="G2583" i="19"/>
  <c r="F2583" i="19"/>
  <c r="E2583" i="19"/>
  <c r="D2583" i="19"/>
  <c r="C2583" i="19"/>
  <c r="A2583" i="19" s="1"/>
  <c r="H2582" i="19"/>
  <c r="G2582" i="19"/>
  <c r="F2582" i="19"/>
  <c r="E2582" i="19"/>
  <c r="D2582" i="19"/>
  <c r="C2582" i="19"/>
  <c r="H2581" i="19"/>
  <c r="G2581" i="19"/>
  <c r="F2581" i="19"/>
  <c r="E2581" i="19"/>
  <c r="D2581" i="19"/>
  <c r="C2581" i="19"/>
  <c r="H2580" i="19"/>
  <c r="G2580" i="19"/>
  <c r="F2580" i="19"/>
  <c r="E2580" i="19"/>
  <c r="D2580" i="19"/>
  <c r="C2580" i="19"/>
  <c r="A2580" i="19" s="1"/>
  <c r="H2579" i="19"/>
  <c r="G2579" i="19"/>
  <c r="F2579" i="19"/>
  <c r="E2579" i="19"/>
  <c r="D2579" i="19"/>
  <c r="C2579" i="19"/>
  <c r="H2578" i="19"/>
  <c r="G2578" i="19"/>
  <c r="F2578" i="19"/>
  <c r="E2578" i="19"/>
  <c r="D2578" i="19"/>
  <c r="C2578" i="19"/>
  <c r="H2577" i="19"/>
  <c r="G2577" i="19"/>
  <c r="F2577" i="19"/>
  <c r="E2577" i="19"/>
  <c r="D2577" i="19"/>
  <c r="C2577" i="19"/>
  <c r="A2577" i="19"/>
  <c r="H2576" i="19"/>
  <c r="G2576" i="19"/>
  <c r="F2576" i="19"/>
  <c r="E2576" i="19"/>
  <c r="D2576" i="19"/>
  <c r="C2576" i="19"/>
  <c r="A2576" i="19" s="1"/>
  <c r="H2575" i="19"/>
  <c r="G2575" i="19"/>
  <c r="F2575" i="19"/>
  <c r="E2575" i="19"/>
  <c r="D2575" i="19"/>
  <c r="C2575" i="19"/>
  <c r="H2574" i="19"/>
  <c r="G2574" i="19"/>
  <c r="F2574" i="19"/>
  <c r="E2574" i="19"/>
  <c r="D2574" i="19"/>
  <c r="C2574" i="19"/>
  <c r="A2574" i="19" s="1"/>
  <c r="H2573" i="19"/>
  <c r="G2573" i="19"/>
  <c r="F2573" i="19"/>
  <c r="E2573" i="19"/>
  <c r="D2573" i="19"/>
  <c r="C2573" i="19"/>
  <c r="H2572" i="19"/>
  <c r="G2572" i="19"/>
  <c r="F2572" i="19"/>
  <c r="E2572" i="19"/>
  <c r="D2572" i="19"/>
  <c r="C2572" i="19"/>
  <c r="H2571" i="19"/>
  <c r="G2571" i="19"/>
  <c r="F2571" i="19"/>
  <c r="E2571" i="19"/>
  <c r="D2571" i="19"/>
  <c r="C2571" i="19"/>
  <c r="A2571" i="19" s="1"/>
  <c r="H2570" i="19"/>
  <c r="G2570" i="19"/>
  <c r="F2570" i="19"/>
  <c r="E2570" i="19"/>
  <c r="D2570" i="19"/>
  <c r="C2570" i="19"/>
  <c r="H2569" i="19"/>
  <c r="G2569" i="19"/>
  <c r="F2569" i="19"/>
  <c r="E2569" i="19"/>
  <c r="D2569" i="19"/>
  <c r="C2569" i="19"/>
  <c r="H2568" i="19"/>
  <c r="G2568" i="19"/>
  <c r="F2568" i="19"/>
  <c r="E2568" i="19"/>
  <c r="D2568" i="19"/>
  <c r="C2568" i="19"/>
  <c r="A2568" i="19" s="1"/>
  <c r="H2567" i="19"/>
  <c r="G2567" i="19"/>
  <c r="F2567" i="19"/>
  <c r="E2567" i="19"/>
  <c r="D2567" i="19"/>
  <c r="C2567" i="19"/>
  <c r="H2566" i="19"/>
  <c r="G2566" i="19"/>
  <c r="F2566" i="19"/>
  <c r="E2566" i="19"/>
  <c r="D2566" i="19"/>
  <c r="C2566" i="19"/>
  <c r="H2565" i="19"/>
  <c r="G2565" i="19"/>
  <c r="F2565" i="19"/>
  <c r="E2565" i="19"/>
  <c r="D2565" i="19"/>
  <c r="C2565" i="19"/>
  <c r="A2565" i="19" s="1"/>
  <c r="H2564" i="19"/>
  <c r="G2564" i="19"/>
  <c r="F2564" i="19"/>
  <c r="E2564" i="19"/>
  <c r="D2564" i="19"/>
  <c r="C2564" i="19"/>
  <c r="H2563" i="19"/>
  <c r="G2563" i="19"/>
  <c r="F2563" i="19"/>
  <c r="E2563" i="19"/>
  <c r="D2563" i="19"/>
  <c r="C2563" i="19"/>
  <c r="H2562" i="19"/>
  <c r="G2562" i="19"/>
  <c r="F2562" i="19"/>
  <c r="E2562" i="19"/>
  <c r="D2562" i="19"/>
  <c r="C2562" i="19"/>
  <c r="A2562" i="19" s="1"/>
  <c r="H2561" i="19"/>
  <c r="G2561" i="19"/>
  <c r="F2561" i="19"/>
  <c r="E2561" i="19"/>
  <c r="D2561" i="19"/>
  <c r="C2561" i="19"/>
  <c r="H2560" i="19"/>
  <c r="G2560" i="19"/>
  <c r="F2560" i="19"/>
  <c r="E2560" i="19"/>
  <c r="D2560" i="19"/>
  <c r="C2560" i="19"/>
  <c r="H2559" i="19"/>
  <c r="G2559" i="19"/>
  <c r="F2559" i="19"/>
  <c r="E2559" i="19"/>
  <c r="D2559" i="19"/>
  <c r="C2559" i="19"/>
  <c r="A2559" i="19"/>
  <c r="H2558" i="19"/>
  <c r="G2558" i="19"/>
  <c r="F2558" i="19"/>
  <c r="E2558" i="19"/>
  <c r="D2558" i="19"/>
  <c r="C2558" i="19"/>
  <c r="A2558" i="19" s="1"/>
  <c r="H2557" i="19"/>
  <c r="G2557" i="19"/>
  <c r="F2557" i="19"/>
  <c r="E2557" i="19"/>
  <c r="D2557" i="19"/>
  <c r="C2557" i="19"/>
  <c r="H2556" i="19"/>
  <c r="G2556" i="19"/>
  <c r="F2556" i="19"/>
  <c r="E2556" i="19"/>
  <c r="D2556" i="19"/>
  <c r="C2556" i="19"/>
  <c r="A2556" i="19" s="1"/>
  <c r="H2555" i="19"/>
  <c r="G2555" i="19"/>
  <c r="F2555" i="19"/>
  <c r="E2555" i="19"/>
  <c r="D2555" i="19"/>
  <c r="C2555" i="19"/>
  <c r="H2554" i="19"/>
  <c r="G2554" i="19"/>
  <c r="F2554" i="19"/>
  <c r="E2554" i="19"/>
  <c r="D2554" i="19"/>
  <c r="C2554" i="19"/>
  <c r="H2553" i="19"/>
  <c r="G2553" i="19"/>
  <c r="F2553" i="19"/>
  <c r="E2553" i="19"/>
  <c r="D2553" i="19"/>
  <c r="C2553" i="19"/>
  <c r="A2553" i="19" s="1"/>
  <c r="H2552" i="19"/>
  <c r="G2552" i="19"/>
  <c r="F2552" i="19"/>
  <c r="E2552" i="19"/>
  <c r="D2552" i="19"/>
  <c r="C2552" i="19"/>
  <c r="H2551" i="19"/>
  <c r="G2551" i="19"/>
  <c r="F2551" i="19"/>
  <c r="E2551" i="19"/>
  <c r="D2551" i="19"/>
  <c r="C2551" i="19"/>
  <c r="H2550" i="19"/>
  <c r="G2550" i="19"/>
  <c r="F2550" i="19"/>
  <c r="E2550" i="19"/>
  <c r="D2550" i="19"/>
  <c r="C2550" i="19"/>
  <c r="A2550" i="19" s="1"/>
  <c r="H2549" i="19"/>
  <c r="G2549" i="19"/>
  <c r="F2549" i="19"/>
  <c r="E2549" i="19"/>
  <c r="D2549" i="19"/>
  <c r="C2549" i="19"/>
  <c r="H2548" i="19"/>
  <c r="G2548" i="19"/>
  <c r="F2548" i="19"/>
  <c r="E2548" i="19"/>
  <c r="D2548" i="19"/>
  <c r="C2548" i="19"/>
  <c r="H2547" i="19"/>
  <c r="G2547" i="19"/>
  <c r="F2547" i="19"/>
  <c r="E2547" i="19"/>
  <c r="D2547" i="19"/>
  <c r="C2547" i="19"/>
  <c r="A2547" i="19" s="1"/>
  <c r="H2546" i="19"/>
  <c r="G2546" i="19"/>
  <c r="F2546" i="19"/>
  <c r="E2546" i="19"/>
  <c r="D2546" i="19"/>
  <c r="C2546" i="19"/>
  <c r="H2545" i="19"/>
  <c r="G2545" i="19"/>
  <c r="F2545" i="19"/>
  <c r="E2545" i="19"/>
  <c r="D2545" i="19"/>
  <c r="C2545" i="19"/>
  <c r="H2544" i="19"/>
  <c r="G2544" i="19"/>
  <c r="F2544" i="19"/>
  <c r="E2544" i="19"/>
  <c r="D2544" i="19"/>
  <c r="C2544" i="19"/>
  <c r="A2544" i="19" s="1"/>
  <c r="H2543" i="19"/>
  <c r="G2543" i="19"/>
  <c r="F2543" i="19"/>
  <c r="E2543" i="19"/>
  <c r="D2543" i="19"/>
  <c r="C2543" i="19"/>
  <c r="H2542" i="19"/>
  <c r="G2542" i="19"/>
  <c r="F2542" i="19"/>
  <c r="E2542" i="19"/>
  <c r="D2542" i="19"/>
  <c r="C2542" i="19"/>
  <c r="H2541" i="19"/>
  <c r="G2541" i="19"/>
  <c r="F2541" i="19"/>
  <c r="E2541" i="19"/>
  <c r="D2541" i="19"/>
  <c r="C2541" i="19"/>
  <c r="A2541" i="19"/>
  <c r="H2540" i="19"/>
  <c r="G2540" i="19"/>
  <c r="F2540" i="19"/>
  <c r="E2540" i="19"/>
  <c r="D2540" i="19"/>
  <c r="C2540" i="19"/>
  <c r="A2540" i="19" s="1"/>
  <c r="H2539" i="19"/>
  <c r="G2539" i="19"/>
  <c r="F2539" i="19"/>
  <c r="E2539" i="19"/>
  <c r="D2539" i="19"/>
  <c r="C2539" i="19"/>
  <c r="H2538" i="19"/>
  <c r="G2538" i="19"/>
  <c r="F2538" i="19"/>
  <c r="E2538" i="19"/>
  <c r="D2538" i="19"/>
  <c r="C2538" i="19"/>
  <c r="A2538" i="19" s="1"/>
  <c r="H2537" i="19"/>
  <c r="G2537" i="19"/>
  <c r="F2537" i="19"/>
  <c r="E2537" i="19"/>
  <c r="D2537" i="19"/>
  <c r="C2537" i="19"/>
  <c r="H2536" i="19"/>
  <c r="G2536" i="19"/>
  <c r="F2536" i="19"/>
  <c r="E2536" i="19"/>
  <c r="D2536" i="19"/>
  <c r="C2536" i="19"/>
  <c r="H2535" i="19"/>
  <c r="G2535" i="19"/>
  <c r="F2535" i="19"/>
  <c r="E2535" i="19"/>
  <c r="D2535" i="19"/>
  <c r="C2535" i="19"/>
  <c r="A2535" i="19" s="1"/>
  <c r="H2534" i="19"/>
  <c r="G2534" i="19"/>
  <c r="F2534" i="19"/>
  <c r="E2534" i="19"/>
  <c r="D2534" i="19"/>
  <c r="C2534" i="19"/>
  <c r="H2533" i="19"/>
  <c r="G2533" i="19"/>
  <c r="F2533" i="19"/>
  <c r="E2533" i="19"/>
  <c r="D2533" i="19"/>
  <c r="C2533" i="19"/>
  <c r="H2532" i="19"/>
  <c r="G2532" i="19"/>
  <c r="F2532" i="19"/>
  <c r="E2532" i="19"/>
  <c r="D2532" i="19"/>
  <c r="C2532" i="19"/>
  <c r="A2532" i="19" s="1"/>
  <c r="H2531" i="19"/>
  <c r="G2531" i="19"/>
  <c r="F2531" i="19"/>
  <c r="E2531" i="19"/>
  <c r="D2531" i="19"/>
  <c r="C2531" i="19"/>
  <c r="H2530" i="19"/>
  <c r="G2530" i="19"/>
  <c r="F2530" i="19"/>
  <c r="E2530" i="19"/>
  <c r="D2530" i="19"/>
  <c r="C2530" i="19"/>
  <c r="H2529" i="19"/>
  <c r="G2529" i="19"/>
  <c r="F2529" i="19"/>
  <c r="E2529" i="19"/>
  <c r="D2529" i="19"/>
  <c r="C2529" i="19"/>
  <c r="A2529" i="19" s="1"/>
  <c r="H2528" i="19"/>
  <c r="G2528" i="19"/>
  <c r="F2528" i="19"/>
  <c r="E2528" i="19"/>
  <c r="D2528" i="19"/>
  <c r="C2528" i="19"/>
  <c r="H2527" i="19"/>
  <c r="G2527" i="19"/>
  <c r="F2527" i="19"/>
  <c r="E2527" i="19"/>
  <c r="D2527" i="19"/>
  <c r="C2527" i="19"/>
  <c r="H2526" i="19"/>
  <c r="G2526" i="19"/>
  <c r="F2526" i="19"/>
  <c r="E2526" i="19"/>
  <c r="D2526" i="19"/>
  <c r="C2526" i="19"/>
  <c r="A2526" i="19" s="1"/>
  <c r="H2525" i="19"/>
  <c r="G2525" i="19"/>
  <c r="F2525" i="19"/>
  <c r="E2525" i="19"/>
  <c r="D2525" i="19"/>
  <c r="C2525" i="19"/>
  <c r="H2524" i="19"/>
  <c r="G2524" i="19"/>
  <c r="F2524" i="19"/>
  <c r="E2524" i="19"/>
  <c r="D2524" i="19"/>
  <c r="C2524" i="19"/>
  <c r="H2523" i="19"/>
  <c r="G2523" i="19"/>
  <c r="F2523" i="19"/>
  <c r="E2523" i="19"/>
  <c r="D2523" i="19"/>
  <c r="C2523" i="19"/>
  <c r="A2523" i="19"/>
  <c r="H2522" i="19"/>
  <c r="G2522" i="19"/>
  <c r="F2522" i="19"/>
  <c r="E2522" i="19"/>
  <c r="D2522" i="19"/>
  <c r="C2522" i="19"/>
  <c r="A2522" i="19" s="1"/>
  <c r="H2521" i="19"/>
  <c r="G2521" i="19"/>
  <c r="F2521" i="19"/>
  <c r="E2521" i="19"/>
  <c r="D2521" i="19"/>
  <c r="C2521" i="19"/>
  <c r="H2520" i="19"/>
  <c r="G2520" i="19"/>
  <c r="F2520" i="19"/>
  <c r="E2520" i="19"/>
  <c r="D2520" i="19"/>
  <c r="C2520" i="19"/>
  <c r="A2520" i="19" s="1"/>
  <c r="H2519" i="19"/>
  <c r="G2519" i="19"/>
  <c r="F2519" i="19"/>
  <c r="E2519" i="19"/>
  <c r="D2519" i="19"/>
  <c r="C2519" i="19"/>
  <c r="H2518" i="19"/>
  <c r="G2518" i="19"/>
  <c r="F2518" i="19"/>
  <c r="E2518" i="19"/>
  <c r="D2518" i="19"/>
  <c r="C2518" i="19"/>
  <c r="H2517" i="19"/>
  <c r="G2517" i="19"/>
  <c r="F2517" i="19"/>
  <c r="E2517" i="19"/>
  <c r="D2517" i="19"/>
  <c r="C2517" i="19"/>
  <c r="A2517" i="19" s="1"/>
  <c r="H2516" i="19"/>
  <c r="G2516" i="19"/>
  <c r="F2516" i="19"/>
  <c r="E2516" i="19"/>
  <c r="D2516" i="19"/>
  <c r="C2516" i="19"/>
  <c r="H2515" i="19"/>
  <c r="G2515" i="19"/>
  <c r="F2515" i="19"/>
  <c r="E2515" i="19"/>
  <c r="D2515" i="19"/>
  <c r="C2515" i="19"/>
  <c r="H2514" i="19"/>
  <c r="G2514" i="19"/>
  <c r="F2514" i="19"/>
  <c r="E2514" i="19"/>
  <c r="D2514" i="19"/>
  <c r="C2514" i="19"/>
  <c r="A2514" i="19" s="1"/>
  <c r="H2513" i="19"/>
  <c r="G2513" i="19"/>
  <c r="F2513" i="19"/>
  <c r="E2513" i="19"/>
  <c r="D2513" i="19"/>
  <c r="C2513" i="19"/>
  <c r="H2512" i="19"/>
  <c r="G2512" i="19"/>
  <c r="F2512" i="19"/>
  <c r="E2512" i="19"/>
  <c r="D2512" i="19"/>
  <c r="C2512" i="19"/>
  <c r="H2511" i="19"/>
  <c r="G2511" i="19"/>
  <c r="F2511" i="19"/>
  <c r="E2511" i="19"/>
  <c r="D2511" i="19"/>
  <c r="C2511" i="19"/>
  <c r="A2511" i="19" s="1"/>
  <c r="H2510" i="19"/>
  <c r="G2510" i="19"/>
  <c r="F2510" i="19"/>
  <c r="E2510" i="19"/>
  <c r="D2510" i="19"/>
  <c r="C2510" i="19"/>
  <c r="H2509" i="19"/>
  <c r="G2509" i="19"/>
  <c r="F2509" i="19"/>
  <c r="E2509" i="19"/>
  <c r="D2509" i="19"/>
  <c r="C2509" i="19"/>
  <c r="H2508" i="19"/>
  <c r="G2508" i="19"/>
  <c r="F2508" i="19"/>
  <c r="E2508" i="19"/>
  <c r="D2508" i="19"/>
  <c r="C2508" i="19"/>
  <c r="A2508" i="19" s="1"/>
  <c r="H2507" i="19"/>
  <c r="G2507" i="19"/>
  <c r="F2507" i="19"/>
  <c r="E2507" i="19"/>
  <c r="D2507" i="19"/>
  <c r="C2507" i="19"/>
  <c r="H2506" i="19"/>
  <c r="G2506" i="19"/>
  <c r="F2506" i="19"/>
  <c r="E2506" i="19"/>
  <c r="D2506" i="19"/>
  <c r="C2506" i="19"/>
  <c r="H2505" i="19"/>
  <c r="G2505" i="19"/>
  <c r="F2505" i="19"/>
  <c r="E2505" i="19"/>
  <c r="D2505" i="19"/>
  <c r="C2505" i="19"/>
  <c r="A2505" i="19"/>
  <c r="H2504" i="19"/>
  <c r="G2504" i="19"/>
  <c r="F2504" i="19"/>
  <c r="E2504" i="19"/>
  <c r="D2504" i="19"/>
  <c r="C2504" i="19"/>
  <c r="A2504" i="19" s="1"/>
  <c r="H2503" i="19"/>
  <c r="G2503" i="19"/>
  <c r="F2503" i="19"/>
  <c r="E2503" i="19"/>
  <c r="D2503" i="19"/>
  <c r="C2503" i="19"/>
  <c r="H2502" i="19"/>
  <c r="G2502" i="19"/>
  <c r="F2502" i="19"/>
  <c r="E2502" i="19"/>
  <c r="D2502" i="19"/>
  <c r="C2502" i="19"/>
  <c r="A2502" i="19" s="1"/>
  <c r="H2501" i="19"/>
  <c r="G2501" i="19"/>
  <c r="F2501" i="19"/>
  <c r="E2501" i="19"/>
  <c r="D2501" i="19"/>
  <c r="C2501" i="19"/>
  <c r="H2500" i="19"/>
  <c r="G2500" i="19"/>
  <c r="F2500" i="19"/>
  <c r="E2500" i="19"/>
  <c r="D2500" i="19"/>
  <c r="C2500" i="19"/>
  <c r="H2499" i="19"/>
  <c r="G2499" i="19"/>
  <c r="F2499" i="19"/>
  <c r="E2499" i="19"/>
  <c r="D2499" i="19"/>
  <c r="C2499" i="19"/>
  <c r="A2499" i="19" s="1"/>
  <c r="H2498" i="19"/>
  <c r="G2498" i="19"/>
  <c r="F2498" i="19"/>
  <c r="E2498" i="19"/>
  <c r="D2498" i="19"/>
  <c r="C2498" i="19"/>
  <c r="H2497" i="19"/>
  <c r="G2497" i="19"/>
  <c r="F2497" i="19"/>
  <c r="E2497" i="19"/>
  <c r="D2497" i="19"/>
  <c r="C2497" i="19"/>
  <c r="H2496" i="19"/>
  <c r="G2496" i="19"/>
  <c r="F2496" i="19"/>
  <c r="E2496" i="19"/>
  <c r="D2496" i="19"/>
  <c r="C2496" i="19"/>
  <c r="A2496" i="19" s="1"/>
  <c r="H2495" i="19"/>
  <c r="G2495" i="19"/>
  <c r="F2495" i="19"/>
  <c r="E2495" i="19"/>
  <c r="D2495" i="19"/>
  <c r="C2495" i="19"/>
  <c r="H2494" i="19"/>
  <c r="G2494" i="19"/>
  <c r="F2494" i="19"/>
  <c r="E2494" i="19"/>
  <c r="D2494" i="19"/>
  <c r="C2494" i="19"/>
  <c r="H2493" i="19"/>
  <c r="G2493" i="19"/>
  <c r="F2493" i="19"/>
  <c r="E2493" i="19"/>
  <c r="D2493" i="19"/>
  <c r="C2493" i="19"/>
  <c r="A2493" i="19" s="1"/>
  <c r="H2492" i="19"/>
  <c r="G2492" i="19"/>
  <c r="F2492" i="19"/>
  <c r="E2492" i="19"/>
  <c r="D2492" i="19"/>
  <c r="C2492" i="19"/>
  <c r="H2491" i="19"/>
  <c r="G2491" i="19"/>
  <c r="F2491" i="19"/>
  <c r="E2491" i="19"/>
  <c r="D2491" i="19"/>
  <c r="C2491" i="19"/>
  <c r="H2490" i="19"/>
  <c r="G2490" i="19"/>
  <c r="F2490" i="19"/>
  <c r="E2490" i="19"/>
  <c r="D2490" i="19"/>
  <c r="C2490" i="19"/>
  <c r="A2490" i="19" s="1"/>
  <c r="H2489" i="19"/>
  <c r="G2489" i="19"/>
  <c r="F2489" i="19"/>
  <c r="E2489" i="19"/>
  <c r="D2489" i="19"/>
  <c r="C2489" i="19"/>
  <c r="H2488" i="19"/>
  <c r="G2488" i="19"/>
  <c r="F2488" i="19"/>
  <c r="E2488" i="19"/>
  <c r="D2488" i="19"/>
  <c r="C2488" i="19"/>
  <c r="H2487" i="19"/>
  <c r="G2487" i="19"/>
  <c r="F2487" i="19"/>
  <c r="E2487" i="19"/>
  <c r="D2487" i="19"/>
  <c r="C2487" i="19"/>
  <c r="A2487" i="19"/>
  <c r="H2486" i="19"/>
  <c r="G2486" i="19"/>
  <c r="F2486" i="19"/>
  <c r="E2486" i="19"/>
  <c r="D2486" i="19"/>
  <c r="C2486" i="19"/>
  <c r="A2486" i="19" s="1"/>
  <c r="H2485" i="19"/>
  <c r="G2485" i="19"/>
  <c r="F2485" i="19"/>
  <c r="E2485" i="19"/>
  <c r="D2485" i="19"/>
  <c r="C2485" i="19"/>
  <c r="H2484" i="19"/>
  <c r="G2484" i="19"/>
  <c r="F2484" i="19"/>
  <c r="E2484" i="19"/>
  <c r="D2484" i="19"/>
  <c r="C2484" i="19"/>
  <c r="A2484" i="19" s="1"/>
  <c r="H2483" i="19"/>
  <c r="G2483" i="19"/>
  <c r="F2483" i="19"/>
  <c r="E2483" i="19"/>
  <c r="D2483" i="19"/>
  <c r="C2483" i="19"/>
  <c r="H2482" i="19"/>
  <c r="G2482" i="19"/>
  <c r="F2482" i="19"/>
  <c r="E2482" i="19"/>
  <c r="D2482" i="19"/>
  <c r="C2482" i="19"/>
  <c r="H2481" i="19"/>
  <c r="G2481" i="19"/>
  <c r="F2481" i="19"/>
  <c r="E2481" i="19"/>
  <c r="D2481" i="19"/>
  <c r="C2481" i="19"/>
  <c r="A2481" i="19" s="1"/>
  <c r="H2480" i="19"/>
  <c r="G2480" i="19"/>
  <c r="F2480" i="19"/>
  <c r="E2480" i="19"/>
  <c r="D2480" i="19"/>
  <c r="C2480" i="19"/>
  <c r="H2479" i="19"/>
  <c r="G2479" i="19"/>
  <c r="F2479" i="19"/>
  <c r="E2479" i="19"/>
  <c r="D2479" i="19"/>
  <c r="C2479" i="19"/>
  <c r="H2478" i="19"/>
  <c r="G2478" i="19"/>
  <c r="F2478" i="19"/>
  <c r="E2478" i="19"/>
  <c r="D2478" i="19"/>
  <c r="C2478" i="19"/>
  <c r="A2478" i="19" s="1"/>
  <c r="H2477" i="19"/>
  <c r="G2477" i="19"/>
  <c r="F2477" i="19"/>
  <c r="E2477" i="19"/>
  <c r="D2477" i="19"/>
  <c r="C2477" i="19"/>
  <c r="H2476" i="19"/>
  <c r="G2476" i="19"/>
  <c r="F2476" i="19"/>
  <c r="E2476" i="19"/>
  <c r="D2476" i="19"/>
  <c r="C2476" i="19"/>
  <c r="H2475" i="19"/>
  <c r="G2475" i="19"/>
  <c r="F2475" i="19"/>
  <c r="E2475" i="19"/>
  <c r="D2475" i="19"/>
  <c r="C2475" i="19"/>
  <c r="A2475" i="19" s="1"/>
  <c r="H2474" i="19"/>
  <c r="G2474" i="19"/>
  <c r="F2474" i="19"/>
  <c r="E2474" i="19"/>
  <c r="D2474" i="19"/>
  <c r="C2474" i="19"/>
  <c r="H2473" i="19"/>
  <c r="G2473" i="19"/>
  <c r="F2473" i="19"/>
  <c r="E2473" i="19"/>
  <c r="D2473" i="19"/>
  <c r="C2473" i="19"/>
  <c r="H2472" i="19"/>
  <c r="G2472" i="19"/>
  <c r="F2472" i="19"/>
  <c r="E2472" i="19"/>
  <c r="D2472" i="19"/>
  <c r="C2472" i="19"/>
  <c r="A2472" i="19" s="1"/>
  <c r="H2471" i="19"/>
  <c r="G2471" i="19"/>
  <c r="F2471" i="19"/>
  <c r="E2471" i="19"/>
  <c r="D2471" i="19"/>
  <c r="C2471" i="19"/>
  <c r="H2470" i="19"/>
  <c r="G2470" i="19"/>
  <c r="F2470" i="19"/>
  <c r="E2470" i="19"/>
  <c r="D2470" i="19"/>
  <c r="C2470" i="19"/>
  <c r="H2469" i="19"/>
  <c r="G2469" i="19"/>
  <c r="F2469" i="19"/>
  <c r="E2469" i="19"/>
  <c r="D2469" i="19"/>
  <c r="C2469" i="19"/>
  <c r="A2469" i="19"/>
  <c r="H2468" i="19"/>
  <c r="G2468" i="19"/>
  <c r="F2468" i="19"/>
  <c r="E2468" i="19"/>
  <c r="D2468" i="19"/>
  <c r="C2468" i="19"/>
  <c r="A2468" i="19" s="1"/>
  <c r="H2467" i="19"/>
  <c r="G2467" i="19"/>
  <c r="F2467" i="19"/>
  <c r="E2467" i="19"/>
  <c r="D2467" i="19"/>
  <c r="C2467" i="19"/>
  <c r="H2466" i="19"/>
  <c r="G2466" i="19"/>
  <c r="F2466" i="19"/>
  <c r="E2466" i="19"/>
  <c r="D2466" i="19"/>
  <c r="C2466" i="19"/>
  <c r="A2466" i="19" s="1"/>
  <c r="H2465" i="19"/>
  <c r="G2465" i="19"/>
  <c r="F2465" i="19"/>
  <c r="E2465" i="19"/>
  <c r="D2465" i="19"/>
  <c r="C2465" i="19"/>
  <c r="H2464" i="19"/>
  <c r="G2464" i="19"/>
  <c r="F2464" i="19"/>
  <c r="E2464" i="19"/>
  <c r="D2464" i="19"/>
  <c r="C2464" i="19"/>
  <c r="H2463" i="19"/>
  <c r="G2463" i="19"/>
  <c r="F2463" i="19"/>
  <c r="E2463" i="19"/>
  <c r="D2463" i="19"/>
  <c r="C2463" i="19"/>
  <c r="A2463" i="19" s="1"/>
  <c r="H2462" i="19"/>
  <c r="G2462" i="19"/>
  <c r="F2462" i="19"/>
  <c r="E2462" i="19"/>
  <c r="D2462" i="19"/>
  <c r="C2462" i="19"/>
  <c r="H2461" i="19"/>
  <c r="G2461" i="19"/>
  <c r="F2461" i="19"/>
  <c r="E2461" i="19"/>
  <c r="D2461" i="19"/>
  <c r="C2461" i="19"/>
  <c r="H2460" i="19"/>
  <c r="G2460" i="19"/>
  <c r="F2460" i="19"/>
  <c r="E2460" i="19"/>
  <c r="D2460" i="19"/>
  <c r="C2460" i="19"/>
  <c r="A2460" i="19" s="1"/>
  <c r="H2459" i="19"/>
  <c r="G2459" i="19"/>
  <c r="F2459" i="19"/>
  <c r="E2459" i="19"/>
  <c r="D2459" i="19"/>
  <c r="C2459" i="19"/>
  <c r="H2458" i="19"/>
  <c r="G2458" i="19"/>
  <c r="F2458" i="19"/>
  <c r="E2458" i="19"/>
  <c r="D2458" i="19"/>
  <c r="C2458" i="19"/>
  <c r="H2457" i="19"/>
  <c r="G2457" i="19"/>
  <c r="F2457" i="19"/>
  <c r="E2457" i="19"/>
  <c r="D2457" i="19"/>
  <c r="C2457" i="19"/>
  <c r="A2457" i="19" s="1"/>
  <c r="H2456" i="19"/>
  <c r="G2456" i="19"/>
  <c r="F2456" i="19"/>
  <c r="E2456" i="19"/>
  <c r="D2456" i="19"/>
  <c r="C2456" i="19"/>
  <c r="H2455" i="19"/>
  <c r="G2455" i="19"/>
  <c r="F2455" i="19"/>
  <c r="E2455" i="19"/>
  <c r="D2455" i="19"/>
  <c r="C2455" i="19"/>
  <c r="H2454" i="19"/>
  <c r="G2454" i="19"/>
  <c r="F2454" i="19"/>
  <c r="E2454" i="19"/>
  <c r="D2454" i="19"/>
  <c r="C2454" i="19"/>
  <c r="A2454" i="19" s="1"/>
  <c r="H2453" i="19"/>
  <c r="G2453" i="19"/>
  <c r="F2453" i="19"/>
  <c r="E2453" i="19"/>
  <c r="D2453" i="19"/>
  <c r="C2453" i="19"/>
  <c r="H2452" i="19"/>
  <c r="G2452" i="19"/>
  <c r="F2452" i="19"/>
  <c r="E2452" i="19"/>
  <c r="D2452" i="19"/>
  <c r="C2452" i="19"/>
  <c r="H2451" i="19"/>
  <c r="G2451" i="19"/>
  <c r="F2451" i="19"/>
  <c r="E2451" i="19"/>
  <c r="D2451" i="19"/>
  <c r="C2451" i="19"/>
  <c r="A2451" i="19"/>
  <c r="H2450" i="19"/>
  <c r="G2450" i="19"/>
  <c r="F2450" i="19"/>
  <c r="E2450" i="19"/>
  <c r="D2450" i="19"/>
  <c r="C2450" i="19"/>
  <c r="A2450" i="19" s="1"/>
  <c r="H2449" i="19"/>
  <c r="G2449" i="19"/>
  <c r="F2449" i="19"/>
  <c r="E2449" i="19"/>
  <c r="D2449" i="19"/>
  <c r="C2449" i="19"/>
  <c r="H2448" i="19"/>
  <c r="G2448" i="19"/>
  <c r="F2448" i="19"/>
  <c r="E2448" i="19"/>
  <c r="D2448" i="19"/>
  <c r="C2448" i="19"/>
  <c r="A2448" i="19" s="1"/>
  <c r="H2447" i="19"/>
  <c r="G2447" i="19"/>
  <c r="F2447" i="19"/>
  <c r="E2447" i="19"/>
  <c r="D2447" i="19"/>
  <c r="C2447" i="19"/>
  <c r="H2446" i="19"/>
  <c r="G2446" i="19"/>
  <c r="F2446" i="19"/>
  <c r="E2446" i="19"/>
  <c r="D2446" i="19"/>
  <c r="C2446" i="19"/>
  <c r="H2445" i="19"/>
  <c r="G2445" i="19"/>
  <c r="F2445" i="19"/>
  <c r="E2445" i="19"/>
  <c r="D2445" i="19"/>
  <c r="C2445" i="19"/>
  <c r="A2445" i="19" s="1"/>
  <c r="H2444" i="19"/>
  <c r="G2444" i="19"/>
  <c r="F2444" i="19"/>
  <c r="E2444" i="19"/>
  <c r="D2444" i="19"/>
  <c r="C2444" i="19"/>
  <c r="H2443" i="19"/>
  <c r="G2443" i="19"/>
  <c r="F2443" i="19"/>
  <c r="E2443" i="19"/>
  <c r="D2443" i="19"/>
  <c r="C2443" i="19"/>
  <c r="H2442" i="19"/>
  <c r="G2442" i="19"/>
  <c r="F2442" i="19"/>
  <c r="E2442" i="19"/>
  <c r="D2442" i="19"/>
  <c r="C2442" i="19"/>
  <c r="A2442" i="19" s="1"/>
  <c r="H2441" i="19"/>
  <c r="G2441" i="19"/>
  <c r="F2441" i="19"/>
  <c r="E2441" i="19"/>
  <c r="D2441" i="19"/>
  <c r="C2441" i="19"/>
  <c r="H2440" i="19"/>
  <c r="G2440" i="19"/>
  <c r="F2440" i="19"/>
  <c r="E2440" i="19"/>
  <c r="D2440" i="19"/>
  <c r="C2440" i="19"/>
  <c r="H2439" i="19"/>
  <c r="G2439" i="19"/>
  <c r="F2439" i="19"/>
  <c r="E2439" i="19"/>
  <c r="D2439" i="19"/>
  <c r="A2439" i="19" s="1"/>
  <c r="C2439" i="19"/>
  <c r="H2438" i="19"/>
  <c r="G2438" i="19"/>
  <c r="F2438" i="19"/>
  <c r="E2438" i="19"/>
  <c r="D2438" i="19"/>
  <c r="C2438" i="19"/>
  <c r="H2437" i="19"/>
  <c r="G2437" i="19"/>
  <c r="F2437" i="19"/>
  <c r="E2437" i="19"/>
  <c r="D2437" i="19"/>
  <c r="C2437" i="19"/>
  <c r="H2436" i="19"/>
  <c r="G2436" i="19"/>
  <c r="F2436" i="19"/>
  <c r="E2436" i="19"/>
  <c r="D2436" i="19"/>
  <c r="C2436" i="19"/>
  <c r="A2436" i="19" s="1"/>
  <c r="H2435" i="19"/>
  <c r="G2435" i="19"/>
  <c r="F2435" i="19"/>
  <c r="E2435" i="19"/>
  <c r="D2435" i="19"/>
  <c r="C2435" i="19"/>
  <c r="H2434" i="19"/>
  <c r="G2434" i="19"/>
  <c r="F2434" i="19"/>
  <c r="E2434" i="19"/>
  <c r="D2434" i="19"/>
  <c r="C2434" i="19"/>
  <c r="H2433" i="19"/>
  <c r="G2433" i="19"/>
  <c r="F2433" i="19"/>
  <c r="E2433" i="19"/>
  <c r="D2433" i="19"/>
  <c r="C2433" i="19"/>
  <c r="A2433" i="19"/>
  <c r="H2432" i="19"/>
  <c r="G2432" i="19"/>
  <c r="F2432" i="19"/>
  <c r="E2432" i="19"/>
  <c r="D2432" i="19"/>
  <c r="C2432" i="19"/>
  <c r="A2432" i="19" s="1"/>
  <c r="H2431" i="19"/>
  <c r="G2431" i="19"/>
  <c r="F2431" i="19"/>
  <c r="E2431" i="19"/>
  <c r="D2431" i="19"/>
  <c r="C2431" i="19"/>
  <c r="H2430" i="19"/>
  <c r="G2430" i="19"/>
  <c r="F2430" i="19"/>
  <c r="E2430" i="19"/>
  <c r="D2430" i="19"/>
  <c r="C2430" i="19"/>
  <c r="A2430" i="19" s="1"/>
  <c r="H2429" i="19"/>
  <c r="G2429" i="19"/>
  <c r="F2429" i="19"/>
  <c r="E2429" i="19"/>
  <c r="D2429" i="19"/>
  <c r="C2429" i="19"/>
  <c r="H2428" i="19"/>
  <c r="G2428" i="19"/>
  <c r="F2428" i="19"/>
  <c r="E2428" i="19"/>
  <c r="D2428" i="19"/>
  <c r="C2428" i="19"/>
  <c r="H2427" i="19"/>
  <c r="G2427" i="19"/>
  <c r="F2427" i="19"/>
  <c r="E2427" i="19"/>
  <c r="D2427" i="19"/>
  <c r="C2427" i="19"/>
  <c r="A2427" i="19" s="1"/>
  <c r="H2426" i="19"/>
  <c r="G2426" i="19"/>
  <c r="F2426" i="19"/>
  <c r="E2426" i="19"/>
  <c r="D2426" i="19"/>
  <c r="C2426" i="19"/>
  <c r="H2425" i="19"/>
  <c r="G2425" i="19"/>
  <c r="F2425" i="19"/>
  <c r="E2425" i="19"/>
  <c r="D2425" i="19"/>
  <c r="C2425" i="19"/>
  <c r="H2424" i="19"/>
  <c r="G2424" i="19"/>
  <c r="F2424" i="19"/>
  <c r="E2424" i="19"/>
  <c r="D2424" i="19"/>
  <c r="C2424" i="19"/>
  <c r="A2424" i="19" s="1"/>
  <c r="H2423" i="19"/>
  <c r="G2423" i="19"/>
  <c r="F2423" i="19"/>
  <c r="E2423" i="19"/>
  <c r="D2423" i="19"/>
  <c r="C2423" i="19"/>
  <c r="H2422" i="19"/>
  <c r="G2422" i="19"/>
  <c r="F2422" i="19"/>
  <c r="E2422" i="19"/>
  <c r="D2422" i="19"/>
  <c r="C2422" i="19"/>
  <c r="H2421" i="19"/>
  <c r="G2421" i="19"/>
  <c r="F2421" i="19"/>
  <c r="E2421" i="19"/>
  <c r="D2421" i="19"/>
  <c r="A2421" i="19" s="1"/>
  <c r="C2421" i="19"/>
  <c r="H2420" i="19"/>
  <c r="G2420" i="19"/>
  <c r="F2420" i="19"/>
  <c r="E2420" i="19"/>
  <c r="D2420" i="19"/>
  <c r="C2420" i="19"/>
  <c r="H2419" i="19"/>
  <c r="G2419" i="19"/>
  <c r="F2419" i="19"/>
  <c r="E2419" i="19"/>
  <c r="D2419" i="19"/>
  <c r="C2419" i="19"/>
  <c r="H2418" i="19"/>
  <c r="G2418" i="19"/>
  <c r="F2418" i="19"/>
  <c r="E2418" i="19"/>
  <c r="D2418" i="19"/>
  <c r="C2418" i="19"/>
  <c r="A2418" i="19" s="1"/>
  <c r="H2417" i="19"/>
  <c r="G2417" i="19"/>
  <c r="F2417" i="19"/>
  <c r="E2417" i="19"/>
  <c r="D2417" i="19"/>
  <c r="C2417" i="19"/>
  <c r="H2416" i="19"/>
  <c r="G2416" i="19"/>
  <c r="F2416" i="19"/>
  <c r="E2416" i="19"/>
  <c r="D2416" i="19"/>
  <c r="C2416" i="19"/>
  <c r="H2415" i="19"/>
  <c r="G2415" i="19"/>
  <c r="F2415" i="19"/>
  <c r="E2415" i="19"/>
  <c r="D2415" i="19"/>
  <c r="C2415" i="19"/>
  <c r="A2415" i="19"/>
  <c r="H2414" i="19"/>
  <c r="G2414" i="19"/>
  <c r="F2414" i="19"/>
  <c r="E2414" i="19"/>
  <c r="D2414" i="19"/>
  <c r="C2414" i="19"/>
  <c r="A2414" i="19" s="1"/>
  <c r="H2413" i="19"/>
  <c r="G2413" i="19"/>
  <c r="F2413" i="19"/>
  <c r="E2413" i="19"/>
  <c r="D2413" i="19"/>
  <c r="C2413" i="19"/>
  <c r="H2412" i="19"/>
  <c r="G2412" i="19"/>
  <c r="F2412" i="19"/>
  <c r="E2412" i="19"/>
  <c r="D2412" i="19"/>
  <c r="C2412" i="19"/>
  <c r="A2412" i="19" s="1"/>
  <c r="H2411" i="19"/>
  <c r="G2411" i="19"/>
  <c r="F2411" i="19"/>
  <c r="E2411" i="19"/>
  <c r="D2411" i="19"/>
  <c r="C2411" i="19"/>
  <c r="H2410" i="19"/>
  <c r="G2410" i="19"/>
  <c r="F2410" i="19"/>
  <c r="E2410" i="19"/>
  <c r="D2410" i="19"/>
  <c r="A2410" i="19" s="1"/>
  <c r="C2410" i="19"/>
  <c r="H2409" i="19"/>
  <c r="G2409" i="19"/>
  <c r="F2409" i="19"/>
  <c r="E2409" i="19"/>
  <c r="D2409" i="19"/>
  <c r="C2409" i="19"/>
  <c r="A2409" i="19" s="1"/>
  <c r="H2408" i="19"/>
  <c r="G2408" i="19"/>
  <c r="F2408" i="19"/>
  <c r="E2408" i="19"/>
  <c r="D2408" i="19"/>
  <c r="C2408" i="19"/>
  <c r="H2407" i="19"/>
  <c r="G2407" i="19"/>
  <c r="F2407" i="19"/>
  <c r="E2407" i="19"/>
  <c r="D2407" i="19"/>
  <c r="C2407" i="19"/>
  <c r="H2406" i="19"/>
  <c r="G2406" i="19"/>
  <c r="F2406" i="19"/>
  <c r="E2406" i="19"/>
  <c r="D2406" i="19"/>
  <c r="C2406" i="19"/>
  <c r="A2406" i="19" s="1"/>
  <c r="H2405" i="19"/>
  <c r="G2405" i="19"/>
  <c r="F2405" i="19"/>
  <c r="E2405" i="19"/>
  <c r="D2405" i="19"/>
  <c r="C2405" i="19"/>
  <c r="H2404" i="19"/>
  <c r="G2404" i="19"/>
  <c r="F2404" i="19"/>
  <c r="E2404" i="19"/>
  <c r="D2404" i="19"/>
  <c r="C2404" i="19"/>
  <c r="H2403" i="19"/>
  <c r="G2403" i="19"/>
  <c r="F2403" i="19"/>
  <c r="E2403" i="19"/>
  <c r="D2403" i="19"/>
  <c r="C2403" i="19"/>
  <c r="A2403" i="19" s="1"/>
  <c r="H2402" i="19"/>
  <c r="G2402" i="19"/>
  <c r="F2402" i="19"/>
  <c r="E2402" i="19"/>
  <c r="D2402" i="19"/>
  <c r="C2402" i="19"/>
  <c r="H2401" i="19"/>
  <c r="G2401" i="19"/>
  <c r="F2401" i="19"/>
  <c r="E2401" i="19"/>
  <c r="D2401" i="19"/>
  <c r="C2401" i="19"/>
  <c r="H2400" i="19"/>
  <c r="G2400" i="19"/>
  <c r="F2400" i="19"/>
  <c r="E2400" i="19"/>
  <c r="D2400" i="19"/>
  <c r="C2400" i="19"/>
  <c r="A2400" i="19" s="1"/>
  <c r="H2399" i="19"/>
  <c r="G2399" i="19"/>
  <c r="F2399" i="19"/>
  <c r="E2399" i="19"/>
  <c r="D2399" i="19"/>
  <c r="C2399" i="19"/>
  <c r="H2398" i="19"/>
  <c r="G2398" i="19"/>
  <c r="F2398" i="19"/>
  <c r="E2398" i="19"/>
  <c r="D2398" i="19"/>
  <c r="C2398" i="19"/>
  <c r="H2397" i="19"/>
  <c r="G2397" i="19"/>
  <c r="F2397" i="19"/>
  <c r="E2397" i="19"/>
  <c r="D2397" i="19"/>
  <c r="C2397" i="19"/>
  <c r="A2397" i="19"/>
  <c r="H2396" i="19"/>
  <c r="G2396" i="19"/>
  <c r="F2396" i="19"/>
  <c r="E2396" i="19"/>
  <c r="D2396" i="19"/>
  <c r="C2396" i="19"/>
  <c r="H2395" i="19"/>
  <c r="G2395" i="19"/>
  <c r="F2395" i="19"/>
  <c r="E2395" i="19"/>
  <c r="D2395" i="19"/>
  <c r="C2395" i="19"/>
  <c r="H2394" i="19"/>
  <c r="G2394" i="19"/>
  <c r="F2394" i="19"/>
  <c r="E2394" i="19"/>
  <c r="D2394" i="19"/>
  <c r="C2394" i="19"/>
  <c r="A2394" i="19" s="1"/>
  <c r="H2393" i="19"/>
  <c r="G2393" i="19"/>
  <c r="F2393" i="19"/>
  <c r="E2393" i="19"/>
  <c r="D2393" i="19"/>
  <c r="C2393" i="19"/>
  <c r="H2392" i="19"/>
  <c r="G2392" i="19"/>
  <c r="F2392" i="19"/>
  <c r="E2392" i="19"/>
  <c r="D2392" i="19"/>
  <c r="A2392" i="19" s="1"/>
  <c r="C2392" i="19"/>
  <c r="H2391" i="19"/>
  <c r="G2391" i="19"/>
  <c r="F2391" i="19"/>
  <c r="E2391" i="19"/>
  <c r="D2391" i="19"/>
  <c r="C2391" i="19"/>
  <c r="A2391" i="19" s="1"/>
  <c r="H2390" i="19"/>
  <c r="G2390" i="19"/>
  <c r="F2390" i="19"/>
  <c r="E2390" i="19"/>
  <c r="D2390" i="19"/>
  <c r="C2390" i="19"/>
  <c r="H2389" i="19"/>
  <c r="G2389" i="19"/>
  <c r="F2389" i="19"/>
  <c r="E2389" i="19"/>
  <c r="D2389" i="19"/>
  <c r="C2389" i="19"/>
  <c r="H2388" i="19"/>
  <c r="G2388" i="19"/>
  <c r="F2388" i="19"/>
  <c r="E2388" i="19"/>
  <c r="D2388" i="19"/>
  <c r="C2388" i="19"/>
  <c r="A2388" i="19" s="1"/>
  <c r="H2387" i="19"/>
  <c r="G2387" i="19"/>
  <c r="F2387" i="19"/>
  <c r="E2387" i="19"/>
  <c r="D2387" i="19"/>
  <c r="C2387" i="19"/>
  <c r="H2386" i="19"/>
  <c r="G2386" i="19"/>
  <c r="F2386" i="19"/>
  <c r="E2386" i="19"/>
  <c r="D2386" i="19"/>
  <c r="C2386" i="19"/>
  <c r="H2385" i="19"/>
  <c r="G2385" i="19"/>
  <c r="F2385" i="19"/>
  <c r="E2385" i="19"/>
  <c r="D2385" i="19"/>
  <c r="C2385" i="19"/>
  <c r="A2385" i="19" s="1"/>
  <c r="H2384" i="19"/>
  <c r="G2384" i="19"/>
  <c r="F2384" i="19"/>
  <c r="E2384" i="19"/>
  <c r="D2384" i="19"/>
  <c r="C2384" i="19"/>
  <c r="H2383" i="19"/>
  <c r="G2383" i="19"/>
  <c r="F2383" i="19"/>
  <c r="E2383" i="19"/>
  <c r="D2383" i="19"/>
  <c r="C2383" i="19"/>
  <c r="H2382" i="19"/>
  <c r="G2382" i="19"/>
  <c r="F2382" i="19"/>
  <c r="E2382" i="19"/>
  <c r="D2382" i="19"/>
  <c r="C2382" i="19"/>
  <c r="A2382" i="19" s="1"/>
  <c r="H2381" i="19"/>
  <c r="G2381" i="19"/>
  <c r="F2381" i="19"/>
  <c r="E2381" i="19"/>
  <c r="D2381" i="19"/>
  <c r="C2381" i="19"/>
  <c r="H2380" i="19"/>
  <c r="G2380" i="19"/>
  <c r="F2380" i="19"/>
  <c r="E2380" i="19"/>
  <c r="D2380" i="19"/>
  <c r="C2380" i="19"/>
  <c r="H2379" i="19"/>
  <c r="G2379" i="19"/>
  <c r="F2379" i="19"/>
  <c r="E2379" i="19"/>
  <c r="D2379" i="19"/>
  <c r="C2379" i="19"/>
  <c r="A2379" i="19"/>
  <c r="H2378" i="19"/>
  <c r="G2378" i="19"/>
  <c r="F2378" i="19"/>
  <c r="E2378" i="19"/>
  <c r="D2378" i="19"/>
  <c r="C2378" i="19"/>
  <c r="H2377" i="19"/>
  <c r="G2377" i="19"/>
  <c r="F2377" i="19"/>
  <c r="E2377" i="19"/>
  <c r="D2377" i="19"/>
  <c r="C2377" i="19"/>
  <c r="H2376" i="19"/>
  <c r="G2376" i="19"/>
  <c r="F2376" i="19"/>
  <c r="E2376" i="19"/>
  <c r="D2376" i="19"/>
  <c r="C2376" i="19"/>
  <c r="A2376" i="19" s="1"/>
  <c r="H2375" i="19"/>
  <c r="G2375" i="19"/>
  <c r="F2375" i="19"/>
  <c r="E2375" i="19"/>
  <c r="D2375" i="19"/>
  <c r="C2375" i="19"/>
  <c r="H2374" i="19"/>
  <c r="G2374" i="19"/>
  <c r="F2374" i="19"/>
  <c r="E2374" i="19"/>
  <c r="D2374" i="19"/>
  <c r="A2374" i="19" s="1"/>
  <c r="C2374" i="19"/>
  <c r="H2373" i="19"/>
  <c r="G2373" i="19"/>
  <c r="F2373" i="19"/>
  <c r="E2373" i="19"/>
  <c r="D2373" i="19"/>
  <c r="C2373" i="19"/>
  <c r="A2373" i="19" s="1"/>
  <c r="H2372" i="19"/>
  <c r="G2372" i="19"/>
  <c r="F2372" i="19"/>
  <c r="E2372" i="19"/>
  <c r="D2372" i="19"/>
  <c r="C2372" i="19"/>
  <c r="H2371" i="19"/>
  <c r="G2371" i="19"/>
  <c r="F2371" i="19"/>
  <c r="E2371" i="19"/>
  <c r="D2371" i="19"/>
  <c r="C2371" i="19"/>
  <c r="H2370" i="19"/>
  <c r="G2370" i="19"/>
  <c r="F2370" i="19"/>
  <c r="E2370" i="19"/>
  <c r="D2370" i="19"/>
  <c r="C2370" i="19"/>
  <c r="A2370" i="19" s="1"/>
  <c r="H2369" i="19"/>
  <c r="G2369" i="19"/>
  <c r="F2369" i="19"/>
  <c r="E2369" i="19"/>
  <c r="D2369" i="19"/>
  <c r="C2369" i="19"/>
  <c r="H2368" i="19"/>
  <c r="G2368" i="19"/>
  <c r="F2368" i="19"/>
  <c r="E2368" i="19"/>
  <c r="D2368" i="19"/>
  <c r="C2368" i="19"/>
  <c r="H2367" i="19"/>
  <c r="G2367" i="19"/>
  <c r="F2367" i="19"/>
  <c r="E2367" i="19"/>
  <c r="D2367" i="19"/>
  <c r="A2367" i="19" s="1"/>
  <c r="C2367" i="19"/>
  <c r="H2366" i="19"/>
  <c r="G2366" i="19"/>
  <c r="F2366" i="19"/>
  <c r="E2366" i="19"/>
  <c r="D2366" i="19"/>
  <c r="C2366" i="19"/>
  <c r="H2365" i="19"/>
  <c r="G2365" i="19"/>
  <c r="F2365" i="19"/>
  <c r="E2365" i="19"/>
  <c r="D2365" i="19"/>
  <c r="C2365" i="19"/>
  <c r="H2364" i="19"/>
  <c r="G2364" i="19"/>
  <c r="F2364" i="19"/>
  <c r="E2364" i="19"/>
  <c r="D2364" i="19"/>
  <c r="C2364" i="19"/>
  <c r="A2364" i="19" s="1"/>
  <c r="H2363" i="19"/>
  <c r="G2363" i="19"/>
  <c r="F2363" i="19"/>
  <c r="E2363" i="19"/>
  <c r="D2363" i="19"/>
  <c r="C2363" i="19"/>
  <c r="H2362" i="19"/>
  <c r="G2362" i="19"/>
  <c r="F2362" i="19"/>
  <c r="E2362" i="19"/>
  <c r="D2362" i="19"/>
  <c r="A2362" i="19" s="1"/>
  <c r="C2362" i="19"/>
  <c r="H2361" i="19"/>
  <c r="G2361" i="19"/>
  <c r="F2361" i="19"/>
  <c r="E2361" i="19"/>
  <c r="D2361" i="19"/>
  <c r="C2361" i="19"/>
  <c r="A2361" i="19"/>
  <c r="H2360" i="19"/>
  <c r="G2360" i="19"/>
  <c r="F2360" i="19"/>
  <c r="E2360" i="19"/>
  <c r="D2360" i="19"/>
  <c r="C2360" i="19"/>
  <c r="H2359" i="19"/>
  <c r="G2359" i="19"/>
  <c r="F2359" i="19"/>
  <c r="E2359" i="19"/>
  <c r="D2359" i="19"/>
  <c r="C2359" i="19"/>
  <c r="H2358" i="19"/>
  <c r="G2358" i="19"/>
  <c r="F2358" i="19"/>
  <c r="E2358" i="19"/>
  <c r="D2358" i="19"/>
  <c r="C2358" i="19"/>
  <c r="A2358" i="19" s="1"/>
  <c r="H2357" i="19"/>
  <c r="G2357" i="19"/>
  <c r="F2357" i="19"/>
  <c r="E2357" i="19"/>
  <c r="D2357" i="19"/>
  <c r="C2357" i="19"/>
  <c r="H2356" i="19"/>
  <c r="G2356" i="19"/>
  <c r="F2356" i="19"/>
  <c r="E2356" i="19"/>
  <c r="D2356" i="19"/>
  <c r="A2356" i="19" s="1"/>
  <c r="C2356" i="19"/>
  <c r="H2355" i="19"/>
  <c r="G2355" i="19"/>
  <c r="F2355" i="19"/>
  <c r="E2355" i="19"/>
  <c r="D2355" i="19"/>
  <c r="C2355" i="19"/>
  <c r="A2355" i="19" s="1"/>
  <c r="H2354" i="19"/>
  <c r="G2354" i="19"/>
  <c r="F2354" i="19"/>
  <c r="E2354" i="19"/>
  <c r="D2354" i="19"/>
  <c r="C2354" i="19"/>
  <c r="H2353" i="19"/>
  <c r="G2353" i="19"/>
  <c r="F2353" i="19"/>
  <c r="E2353" i="19"/>
  <c r="D2353" i="19"/>
  <c r="C2353" i="19"/>
  <c r="H2352" i="19"/>
  <c r="G2352" i="19"/>
  <c r="F2352" i="19"/>
  <c r="E2352" i="19"/>
  <c r="D2352" i="19"/>
  <c r="C2352" i="19"/>
  <c r="A2352" i="19" s="1"/>
  <c r="H2351" i="19"/>
  <c r="G2351" i="19"/>
  <c r="F2351" i="19"/>
  <c r="E2351" i="19"/>
  <c r="D2351" i="19"/>
  <c r="C2351" i="19"/>
  <c r="H2350" i="19"/>
  <c r="G2350" i="19"/>
  <c r="F2350" i="19"/>
  <c r="E2350" i="19"/>
  <c r="D2350" i="19"/>
  <c r="C2350" i="19"/>
  <c r="H2349" i="19"/>
  <c r="G2349" i="19"/>
  <c r="F2349" i="19"/>
  <c r="E2349" i="19"/>
  <c r="D2349" i="19"/>
  <c r="A2349" i="19" s="1"/>
  <c r="C2349" i="19"/>
  <c r="H2348" i="19"/>
  <c r="G2348" i="19"/>
  <c r="F2348" i="19"/>
  <c r="E2348" i="19"/>
  <c r="D2348" i="19"/>
  <c r="C2348" i="19"/>
  <c r="H2347" i="19"/>
  <c r="G2347" i="19"/>
  <c r="F2347" i="19"/>
  <c r="E2347" i="19"/>
  <c r="D2347" i="19"/>
  <c r="C2347" i="19"/>
  <c r="H2346" i="19"/>
  <c r="G2346" i="19"/>
  <c r="F2346" i="19"/>
  <c r="E2346" i="19"/>
  <c r="D2346" i="19"/>
  <c r="C2346" i="19"/>
  <c r="A2346" i="19" s="1"/>
  <c r="H2345" i="19"/>
  <c r="G2345" i="19"/>
  <c r="F2345" i="19"/>
  <c r="E2345" i="19"/>
  <c r="D2345" i="19"/>
  <c r="C2345" i="19"/>
  <c r="H2344" i="19"/>
  <c r="G2344" i="19"/>
  <c r="F2344" i="19"/>
  <c r="E2344" i="19"/>
  <c r="D2344" i="19"/>
  <c r="A2344" i="19" s="1"/>
  <c r="C2344" i="19"/>
  <c r="H2343" i="19"/>
  <c r="G2343" i="19"/>
  <c r="F2343" i="19"/>
  <c r="E2343" i="19"/>
  <c r="D2343" i="19"/>
  <c r="C2343" i="19"/>
  <c r="A2343" i="19"/>
  <c r="H2342" i="19"/>
  <c r="G2342" i="19"/>
  <c r="F2342" i="19"/>
  <c r="E2342" i="19"/>
  <c r="D2342" i="19"/>
  <c r="C2342" i="19"/>
  <c r="H2341" i="19"/>
  <c r="G2341" i="19"/>
  <c r="F2341" i="19"/>
  <c r="E2341" i="19"/>
  <c r="D2341" i="19"/>
  <c r="C2341" i="19"/>
  <c r="H2340" i="19"/>
  <c r="G2340" i="19"/>
  <c r="F2340" i="19"/>
  <c r="E2340" i="19"/>
  <c r="D2340" i="19"/>
  <c r="C2340" i="19"/>
  <c r="A2340" i="19" s="1"/>
  <c r="H2339" i="19"/>
  <c r="G2339" i="19"/>
  <c r="F2339" i="19"/>
  <c r="E2339" i="19"/>
  <c r="D2339" i="19"/>
  <c r="C2339" i="19"/>
  <c r="H2338" i="19"/>
  <c r="G2338" i="19"/>
  <c r="F2338" i="19"/>
  <c r="E2338" i="19"/>
  <c r="D2338" i="19"/>
  <c r="A2338" i="19" s="1"/>
  <c r="C2338" i="19"/>
  <c r="H2337" i="19"/>
  <c r="G2337" i="19"/>
  <c r="F2337" i="19"/>
  <c r="E2337" i="19"/>
  <c r="D2337" i="19"/>
  <c r="C2337" i="19"/>
  <c r="A2337" i="19" s="1"/>
  <c r="H2336" i="19"/>
  <c r="G2336" i="19"/>
  <c r="F2336" i="19"/>
  <c r="E2336" i="19"/>
  <c r="D2336" i="19"/>
  <c r="C2336" i="19"/>
  <c r="H2335" i="19"/>
  <c r="G2335" i="19"/>
  <c r="F2335" i="19"/>
  <c r="E2335" i="19"/>
  <c r="D2335" i="19"/>
  <c r="C2335" i="19"/>
  <c r="H2334" i="19"/>
  <c r="G2334" i="19"/>
  <c r="F2334" i="19"/>
  <c r="E2334" i="19"/>
  <c r="D2334" i="19"/>
  <c r="C2334" i="19"/>
  <c r="H2333" i="19"/>
  <c r="G2333" i="19"/>
  <c r="F2333" i="19"/>
  <c r="E2333" i="19"/>
  <c r="D2333" i="19"/>
  <c r="C2333" i="19"/>
  <c r="H2332" i="19"/>
  <c r="G2332" i="19"/>
  <c r="F2332" i="19"/>
  <c r="E2332" i="19"/>
  <c r="D2332" i="19"/>
  <c r="C2332" i="19"/>
  <c r="H2331" i="19"/>
  <c r="G2331" i="19"/>
  <c r="F2331" i="19"/>
  <c r="E2331" i="19"/>
  <c r="D2331" i="19"/>
  <c r="C2331" i="19"/>
  <c r="A2331" i="19" s="1"/>
  <c r="H2330" i="19"/>
  <c r="G2330" i="19"/>
  <c r="F2330" i="19"/>
  <c r="E2330" i="19"/>
  <c r="D2330" i="19"/>
  <c r="C2330" i="19"/>
  <c r="H2329" i="19"/>
  <c r="G2329" i="19"/>
  <c r="F2329" i="19"/>
  <c r="E2329" i="19"/>
  <c r="D2329" i="19"/>
  <c r="A2329" i="19" s="1"/>
  <c r="C2329" i="19"/>
  <c r="H2328" i="19"/>
  <c r="G2328" i="19"/>
  <c r="F2328" i="19"/>
  <c r="E2328" i="19"/>
  <c r="D2328" i="19"/>
  <c r="C2328" i="19"/>
  <c r="H2327" i="19"/>
  <c r="G2327" i="19"/>
  <c r="F2327" i="19"/>
  <c r="E2327" i="19"/>
  <c r="D2327" i="19"/>
  <c r="C2327" i="19"/>
  <c r="A2327" i="19" s="1"/>
  <c r="H2326" i="19"/>
  <c r="G2326" i="19"/>
  <c r="F2326" i="19"/>
  <c r="E2326" i="19"/>
  <c r="D2326" i="19"/>
  <c r="C2326" i="19"/>
  <c r="H2325" i="19"/>
  <c r="G2325" i="19"/>
  <c r="F2325" i="19"/>
  <c r="E2325" i="19"/>
  <c r="D2325" i="19"/>
  <c r="C2325" i="19"/>
  <c r="H2324" i="19"/>
  <c r="G2324" i="19"/>
  <c r="F2324" i="19"/>
  <c r="E2324" i="19"/>
  <c r="D2324" i="19"/>
  <c r="C2324" i="19"/>
  <c r="A2324" i="19" s="1"/>
  <c r="H2323" i="19"/>
  <c r="G2323" i="19"/>
  <c r="F2323" i="19"/>
  <c r="E2323" i="19"/>
  <c r="D2323" i="19"/>
  <c r="C2323" i="19"/>
  <c r="H2322" i="19"/>
  <c r="G2322" i="19"/>
  <c r="F2322" i="19"/>
  <c r="E2322" i="19"/>
  <c r="D2322" i="19"/>
  <c r="C2322" i="19"/>
  <c r="A2322" i="19" s="1"/>
  <c r="H2321" i="19"/>
  <c r="G2321" i="19"/>
  <c r="F2321" i="19"/>
  <c r="E2321" i="19"/>
  <c r="D2321" i="19"/>
  <c r="C2321" i="19"/>
  <c r="H2320" i="19"/>
  <c r="G2320" i="19"/>
  <c r="F2320" i="19"/>
  <c r="E2320" i="19"/>
  <c r="D2320" i="19"/>
  <c r="C2320" i="19"/>
  <c r="A2320" i="19"/>
  <c r="H2319" i="19"/>
  <c r="G2319" i="19"/>
  <c r="F2319" i="19"/>
  <c r="E2319" i="19"/>
  <c r="D2319" i="19"/>
  <c r="C2319" i="19"/>
  <c r="H2318" i="19"/>
  <c r="G2318" i="19"/>
  <c r="F2318" i="19"/>
  <c r="E2318" i="19"/>
  <c r="D2318" i="19"/>
  <c r="C2318" i="19"/>
  <c r="A2318" i="19" s="1"/>
  <c r="H2317" i="19"/>
  <c r="G2317" i="19"/>
  <c r="F2317" i="19"/>
  <c r="E2317" i="19"/>
  <c r="D2317" i="19"/>
  <c r="C2317" i="19"/>
  <c r="H2316" i="19"/>
  <c r="G2316" i="19"/>
  <c r="F2316" i="19"/>
  <c r="E2316" i="19"/>
  <c r="D2316" i="19"/>
  <c r="C2316" i="19"/>
  <c r="H2315" i="19"/>
  <c r="G2315" i="19"/>
  <c r="F2315" i="19"/>
  <c r="E2315" i="19"/>
  <c r="D2315" i="19"/>
  <c r="C2315" i="19"/>
  <c r="A2315" i="19" s="1"/>
  <c r="H2314" i="19"/>
  <c r="G2314" i="19"/>
  <c r="F2314" i="19"/>
  <c r="E2314" i="19"/>
  <c r="D2314" i="19"/>
  <c r="C2314" i="19"/>
  <c r="H2313" i="19"/>
  <c r="G2313" i="19"/>
  <c r="F2313" i="19"/>
  <c r="E2313" i="19"/>
  <c r="D2313" i="19"/>
  <c r="C2313" i="19"/>
  <c r="A2313" i="19" s="1"/>
  <c r="H2312" i="19"/>
  <c r="G2312" i="19"/>
  <c r="F2312" i="19"/>
  <c r="E2312" i="19"/>
  <c r="D2312" i="19"/>
  <c r="C2312" i="19"/>
  <c r="H2311" i="19"/>
  <c r="G2311" i="19"/>
  <c r="F2311" i="19"/>
  <c r="E2311" i="19"/>
  <c r="D2311" i="19"/>
  <c r="C2311" i="19"/>
  <c r="A2311" i="19" s="1"/>
  <c r="H2310" i="19"/>
  <c r="G2310" i="19"/>
  <c r="F2310" i="19"/>
  <c r="E2310" i="19"/>
  <c r="D2310" i="19"/>
  <c r="C2310" i="19"/>
  <c r="H2309" i="19"/>
  <c r="G2309" i="19"/>
  <c r="F2309" i="19"/>
  <c r="E2309" i="19"/>
  <c r="D2309" i="19"/>
  <c r="C2309" i="19"/>
  <c r="H2308" i="19"/>
  <c r="G2308" i="19"/>
  <c r="F2308" i="19"/>
  <c r="E2308" i="19"/>
  <c r="D2308" i="19"/>
  <c r="C2308" i="19"/>
  <c r="H2307" i="19"/>
  <c r="G2307" i="19"/>
  <c r="F2307" i="19"/>
  <c r="E2307" i="19"/>
  <c r="D2307" i="19"/>
  <c r="C2307" i="19"/>
  <c r="H2306" i="19"/>
  <c r="G2306" i="19"/>
  <c r="F2306" i="19"/>
  <c r="E2306" i="19"/>
  <c r="D2306" i="19"/>
  <c r="C2306" i="19"/>
  <c r="H2305" i="19"/>
  <c r="G2305" i="19"/>
  <c r="F2305" i="19"/>
  <c r="E2305" i="19"/>
  <c r="D2305" i="19"/>
  <c r="A2305" i="19" s="1"/>
  <c r="C2305" i="19"/>
  <c r="H2304" i="19"/>
  <c r="G2304" i="19"/>
  <c r="F2304" i="19"/>
  <c r="E2304" i="19"/>
  <c r="D2304" i="19"/>
  <c r="C2304" i="19"/>
  <c r="A2304" i="19" s="1"/>
  <c r="H2303" i="19"/>
  <c r="G2303" i="19"/>
  <c r="F2303" i="19"/>
  <c r="E2303" i="19"/>
  <c r="D2303" i="19"/>
  <c r="C2303" i="19"/>
  <c r="H2302" i="19"/>
  <c r="G2302" i="19"/>
  <c r="F2302" i="19"/>
  <c r="E2302" i="19"/>
  <c r="D2302" i="19"/>
  <c r="C2302" i="19"/>
  <c r="A2302" i="19" s="1"/>
  <c r="H2301" i="19"/>
  <c r="G2301" i="19"/>
  <c r="F2301" i="19"/>
  <c r="E2301" i="19"/>
  <c r="D2301" i="19"/>
  <c r="A2301" i="19" s="1"/>
  <c r="C2301" i="19"/>
  <c r="H2300" i="19"/>
  <c r="G2300" i="19"/>
  <c r="F2300" i="19"/>
  <c r="E2300" i="19"/>
  <c r="D2300" i="19"/>
  <c r="C2300" i="19"/>
  <c r="H2299" i="19"/>
  <c r="G2299" i="19"/>
  <c r="F2299" i="19"/>
  <c r="E2299" i="19"/>
  <c r="D2299" i="19"/>
  <c r="A2299" i="19" s="1"/>
  <c r="C2299" i="19"/>
  <c r="H2298" i="19"/>
  <c r="G2298" i="19"/>
  <c r="F2298" i="19"/>
  <c r="E2298" i="19"/>
  <c r="D2298" i="19"/>
  <c r="A2298" i="19" s="1"/>
  <c r="C2298" i="19"/>
  <c r="H2297" i="19"/>
  <c r="G2297" i="19"/>
  <c r="F2297" i="19"/>
  <c r="E2297" i="19"/>
  <c r="D2297" i="19"/>
  <c r="C2297" i="19"/>
  <c r="H2296" i="19"/>
  <c r="G2296" i="19"/>
  <c r="F2296" i="19"/>
  <c r="E2296" i="19"/>
  <c r="D2296" i="19"/>
  <c r="C2296" i="19"/>
  <c r="A2296" i="19"/>
  <c r="H2295" i="19"/>
  <c r="G2295" i="19"/>
  <c r="F2295" i="19"/>
  <c r="E2295" i="19"/>
  <c r="D2295" i="19"/>
  <c r="C2295" i="19"/>
  <c r="A2295" i="19" s="1"/>
  <c r="H2294" i="19"/>
  <c r="G2294" i="19"/>
  <c r="F2294" i="19"/>
  <c r="E2294" i="19"/>
  <c r="D2294" i="19"/>
  <c r="C2294" i="19"/>
  <c r="H2293" i="19"/>
  <c r="G2293" i="19"/>
  <c r="F2293" i="19"/>
  <c r="E2293" i="19"/>
  <c r="D2293" i="19"/>
  <c r="C2293" i="19"/>
  <c r="A2293" i="19" s="1"/>
  <c r="H2292" i="19"/>
  <c r="G2292" i="19"/>
  <c r="F2292" i="19"/>
  <c r="E2292" i="19"/>
  <c r="D2292" i="19"/>
  <c r="C2292" i="19"/>
  <c r="H2291" i="19"/>
  <c r="G2291" i="19"/>
  <c r="F2291" i="19"/>
  <c r="E2291" i="19"/>
  <c r="D2291" i="19"/>
  <c r="C2291" i="19"/>
  <c r="H2290" i="19"/>
  <c r="G2290" i="19"/>
  <c r="F2290" i="19"/>
  <c r="E2290" i="19"/>
  <c r="D2290" i="19"/>
  <c r="C2290" i="19"/>
  <c r="H2289" i="19"/>
  <c r="G2289" i="19"/>
  <c r="F2289" i="19"/>
  <c r="E2289" i="19"/>
  <c r="D2289" i="19"/>
  <c r="C2289" i="19"/>
  <c r="H2288" i="19"/>
  <c r="G2288" i="19"/>
  <c r="F2288" i="19"/>
  <c r="E2288" i="19"/>
  <c r="D2288" i="19"/>
  <c r="C2288" i="19"/>
  <c r="H2287" i="19"/>
  <c r="G2287" i="19"/>
  <c r="F2287" i="19"/>
  <c r="E2287" i="19"/>
  <c r="D2287" i="19"/>
  <c r="C2287" i="19"/>
  <c r="A2287" i="19" s="1"/>
  <c r="H2286" i="19"/>
  <c r="G2286" i="19"/>
  <c r="F2286" i="19"/>
  <c r="E2286" i="19"/>
  <c r="A2286" i="19" s="1"/>
  <c r="D2286" i="19"/>
  <c r="C2286" i="19"/>
  <c r="H2285" i="19"/>
  <c r="G2285" i="19"/>
  <c r="F2285" i="19"/>
  <c r="E2285" i="19"/>
  <c r="D2285" i="19"/>
  <c r="C2285" i="19"/>
  <c r="A2285" i="19" s="1"/>
  <c r="H2284" i="19"/>
  <c r="G2284" i="19"/>
  <c r="F2284" i="19"/>
  <c r="E2284" i="19"/>
  <c r="D2284" i="19"/>
  <c r="C2284" i="19"/>
  <c r="A2284" i="19" s="1"/>
  <c r="H2283" i="19"/>
  <c r="G2283" i="19"/>
  <c r="F2283" i="19"/>
  <c r="E2283" i="19"/>
  <c r="D2283" i="19"/>
  <c r="A2283" i="19" s="1"/>
  <c r="C2283" i="19"/>
  <c r="H2282" i="19"/>
  <c r="G2282" i="19"/>
  <c r="F2282" i="19"/>
  <c r="E2282" i="19"/>
  <c r="D2282" i="19"/>
  <c r="C2282" i="19"/>
  <c r="H2281" i="19"/>
  <c r="G2281" i="19"/>
  <c r="F2281" i="19"/>
  <c r="E2281" i="19"/>
  <c r="D2281" i="19"/>
  <c r="A2281" i="19" s="1"/>
  <c r="C2281" i="19"/>
  <c r="H2280" i="19"/>
  <c r="G2280" i="19"/>
  <c r="F2280" i="19"/>
  <c r="E2280" i="19"/>
  <c r="D2280" i="19"/>
  <c r="A2280" i="19" s="1"/>
  <c r="C2280" i="19"/>
  <c r="H2279" i="19"/>
  <c r="G2279" i="19"/>
  <c r="F2279" i="19"/>
  <c r="E2279" i="19"/>
  <c r="D2279" i="19"/>
  <c r="C2279" i="19"/>
  <c r="H2278" i="19"/>
  <c r="G2278" i="19"/>
  <c r="F2278" i="19"/>
  <c r="E2278" i="19"/>
  <c r="D2278" i="19"/>
  <c r="A2278" i="19" s="1"/>
  <c r="C2278" i="19"/>
  <c r="H2277" i="19"/>
  <c r="G2277" i="19"/>
  <c r="F2277" i="19"/>
  <c r="E2277" i="19"/>
  <c r="D2277" i="19"/>
  <c r="C2277" i="19"/>
  <c r="A2277" i="19"/>
  <c r="H2276" i="19"/>
  <c r="G2276" i="19"/>
  <c r="F2276" i="19"/>
  <c r="E2276" i="19"/>
  <c r="D2276" i="19"/>
  <c r="C2276" i="19"/>
  <c r="A2276" i="19" s="1"/>
  <c r="H2275" i="19"/>
  <c r="G2275" i="19"/>
  <c r="F2275" i="19"/>
  <c r="E2275" i="19"/>
  <c r="D2275" i="19"/>
  <c r="C2275" i="19"/>
  <c r="A2275" i="19" s="1"/>
  <c r="H2274" i="19"/>
  <c r="G2274" i="19"/>
  <c r="F2274" i="19"/>
  <c r="E2274" i="19"/>
  <c r="D2274" i="19"/>
  <c r="A2274" i="19" s="1"/>
  <c r="C2274" i="19"/>
  <c r="H2273" i="19"/>
  <c r="G2273" i="19"/>
  <c r="F2273" i="19"/>
  <c r="E2273" i="19"/>
  <c r="D2273" i="19"/>
  <c r="C2273" i="19"/>
  <c r="H2272" i="19"/>
  <c r="G2272" i="19"/>
  <c r="F2272" i="19"/>
  <c r="E2272" i="19"/>
  <c r="D2272" i="19"/>
  <c r="A2272" i="19" s="1"/>
  <c r="C2272" i="19"/>
  <c r="H2271" i="19"/>
  <c r="G2271" i="19"/>
  <c r="F2271" i="19"/>
  <c r="E2271" i="19"/>
  <c r="D2271" i="19"/>
  <c r="A2271" i="19" s="1"/>
  <c r="C2271" i="19"/>
  <c r="H2270" i="19"/>
  <c r="G2270" i="19"/>
  <c r="F2270" i="19"/>
  <c r="E2270" i="19"/>
  <c r="D2270" i="19"/>
  <c r="C2270" i="19"/>
  <c r="H2269" i="19"/>
  <c r="G2269" i="19"/>
  <c r="F2269" i="19"/>
  <c r="E2269" i="19"/>
  <c r="D2269" i="19"/>
  <c r="A2269" i="19" s="1"/>
  <c r="C2269" i="19"/>
  <c r="H2268" i="19"/>
  <c r="G2268" i="19"/>
  <c r="F2268" i="19"/>
  <c r="E2268" i="19"/>
  <c r="D2268" i="19"/>
  <c r="C2268" i="19"/>
  <c r="A2268" i="19" s="1"/>
  <c r="H2267" i="19"/>
  <c r="G2267" i="19"/>
  <c r="F2267" i="19"/>
  <c r="E2267" i="19"/>
  <c r="D2267" i="19"/>
  <c r="C2267" i="19"/>
  <c r="H2266" i="19"/>
  <c r="G2266" i="19"/>
  <c r="F2266" i="19"/>
  <c r="E2266" i="19"/>
  <c r="D2266" i="19"/>
  <c r="C2266" i="19"/>
  <c r="A2266" i="19" s="1"/>
  <c r="H2265" i="19"/>
  <c r="G2265" i="19"/>
  <c r="F2265" i="19"/>
  <c r="E2265" i="19"/>
  <c r="D2265" i="19"/>
  <c r="C2265" i="19"/>
  <c r="H2264" i="19"/>
  <c r="G2264" i="19"/>
  <c r="F2264" i="19"/>
  <c r="E2264" i="19"/>
  <c r="D2264" i="19"/>
  <c r="C2264" i="19"/>
  <c r="H2263" i="19"/>
  <c r="G2263" i="19"/>
  <c r="F2263" i="19"/>
  <c r="E2263" i="19"/>
  <c r="D2263" i="19"/>
  <c r="C2263" i="19"/>
  <c r="H2262" i="19"/>
  <c r="G2262" i="19"/>
  <c r="F2262" i="19"/>
  <c r="E2262" i="19"/>
  <c r="D2262" i="19"/>
  <c r="C2262" i="19"/>
  <c r="H2261" i="19"/>
  <c r="G2261" i="19"/>
  <c r="F2261" i="19"/>
  <c r="E2261" i="19"/>
  <c r="D2261" i="19"/>
  <c r="C2261" i="19"/>
  <c r="H2260" i="19"/>
  <c r="G2260" i="19"/>
  <c r="F2260" i="19"/>
  <c r="E2260" i="19"/>
  <c r="D2260" i="19"/>
  <c r="A2260" i="19" s="1"/>
  <c r="C2260" i="19"/>
  <c r="H2259" i="19"/>
  <c r="G2259" i="19"/>
  <c r="F2259" i="19"/>
  <c r="E2259" i="19"/>
  <c r="D2259" i="19"/>
  <c r="C2259" i="19"/>
  <c r="A2259" i="19"/>
  <c r="H2258" i="19"/>
  <c r="G2258" i="19"/>
  <c r="F2258" i="19"/>
  <c r="E2258" i="19"/>
  <c r="D2258" i="19"/>
  <c r="C2258" i="19"/>
  <c r="A2258" i="19" s="1"/>
  <c r="H2257" i="19"/>
  <c r="G2257" i="19"/>
  <c r="F2257" i="19"/>
  <c r="E2257" i="19"/>
  <c r="D2257" i="19"/>
  <c r="C2257" i="19"/>
  <c r="A2257" i="19" s="1"/>
  <c r="H2256" i="19"/>
  <c r="G2256" i="19"/>
  <c r="F2256" i="19"/>
  <c r="E2256" i="19"/>
  <c r="D2256" i="19"/>
  <c r="A2256" i="19" s="1"/>
  <c r="C2256" i="19"/>
  <c r="H2255" i="19"/>
  <c r="G2255" i="19"/>
  <c r="F2255" i="19"/>
  <c r="E2255" i="19"/>
  <c r="D2255" i="19"/>
  <c r="C2255" i="19"/>
  <c r="H2254" i="19"/>
  <c r="G2254" i="19"/>
  <c r="F2254" i="19"/>
  <c r="E2254" i="19"/>
  <c r="D2254" i="19"/>
  <c r="A2254" i="19" s="1"/>
  <c r="C2254" i="19"/>
  <c r="H2253" i="19"/>
  <c r="G2253" i="19"/>
  <c r="F2253" i="19"/>
  <c r="E2253" i="19"/>
  <c r="D2253" i="19"/>
  <c r="A2253" i="19" s="1"/>
  <c r="C2253" i="19"/>
  <c r="H2252" i="19"/>
  <c r="G2252" i="19"/>
  <c r="F2252" i="19"/>
  <c r="E2252" i="19"/>
  <c r="D2252" i="19"/>
  <c r="C2252" i="19"/>
  <c r="H2251" i="19"/>
  <c r="G2251" i="19"/>
  <c r="F2251" i="19"/>
  <c r="E2251" i="19"/>
  <c r="D2251" i="19"/>
  <c r="C2251" i="19"/>
  <c r="A2251" i="19"/>
  <c r="H2250" i="19"/>
  <c r="G2250" i="19"/>
  <c r="F2250" i="19"/>
  <c r="E2250" i="19"/>
  <c r="D2250" i="19"/>
  <c r="C2250" i="19"/>
  <c r="A2250" i="19" s="1"/>
  <c r="H2249" i="19"/>
  <c r="G2249" i="19"/>
  <c r="F2249" i="19"/>
  <c r="E2249" i="19"/>
  <c r="D2249" i="19"/>
  <c r="C2249" i="19"/>
  <c r="H2248" i="19"/>
  <c r="G2248" i="19"/>
  <c r="F2248" i="19"/>
  <c r="E2248" i="19"/>
  <c r="D2248" i="19"/>
  <c r="A2248" i="19" s="1"/>
  <c r="C2248" i="19"/>
  <c r="H2247" i="19"/>
  <c r="G2247" i="19"/>
  <c r="F2247" i="19"/>
  <c r="E2247" i="19"/>
  <c r="D2247" i="19"/>
  <c r="C2247" i="19"/>
  <c r="H2246" i="19"/>
  <c r="G2246" i="19"/>
  <c r="F2246" i="19"/>
  <c r="E2246" i="19"/>
  <c r="D2246" i="19"/>
  <c r="C2246" i="19"/>
  <c r="H2245" i="19"/>
  <c r="G2245" i="19"/>
  <c r="F2245" i="19"/>
  <c r="E2245" i="19"/>
  <c r="D2245" i="19"/>
  <c r="C2245" i="19"/>
  <c r="H2244" i="19"/>
  <c r="G2244" i="19"/>
  <c r="F2244" i="19"/>
  <c r="E2244" i="19"/>
  <c r="D2244" i="19"/>
  <c r="C2244" i="19"/>
  <c r="H2243" i="19"/>
  <c r="G2243" i="19"/>
  <c r="F2243" i="19"/>
  <c r="E2243" i="19"/>
  <c r="D2243" i="19"/>
  <c r="C2243" i="19"/>
  <c r="H2242" i="19"/>
  <c r="G2242" i="19"/>
  <c r="F2242" i="19"/>
  <c r="E2242" i="19"/>
  <c r="D2242" i="19"/>
  <c r="C2242" i="19"/>
  <c r="A2242" i="19" s="1"/>
  <c r="H2241" i="19"/>
  <c r="G2241" i="19"/>
  <c r="F2241" i="19"/>
  <c r="E2241" i="19"/>
  <c r="D2241" i="19"/>
  <c r="C2241" i="19"/>
  <c r="A2241" i="19"/>
  <c r="H2240" i="19"/>
  <c r="G2240" i="19"/>
  <c r="F2240" i="19"/>
  <c r="E2240" i="19"/>
  <c r="D2240" i="19"/>
  <c r="C2240" i="19"/>
  <c r="A2240" i="19" s="1"/>
  <c r="H2239" i="19"/>
  <c r="G2239" i="19"/>
  <c r="F2239" i="19"/>
  <c r="E2239" i="19"/>
  <c r="D2239" i="19"/>
  <c r="C2239" i="19"/>
  <c r="A2239" i="19" s="1"/>
  <c r="H2238" i="19"/>
  <c r="G2238" i="19"/>
  <c r="F2238" i="19"/>
  <c r="E2238" i="19"/>
  <c r="D2238" i="19"/>
  <c r="A2238" i="19" s="1"/>
  <c r="C2238" i="19"/>
  <c r="H2237" i="19"/>
  <c r="G2237" i="19"/>
  <c r="F2237" i="19"/>
  <c r="E2237" i="19"/>
  <c r="D2237" i="19"/>
  <c r="C2237" i="19"/>
  <c r="H2236" i="19"/>
  <c r="G2236" i="19"/>
  <c r="F2236" i="19"/>
  <c r="E2236" i="19"/>
  <c r="D2236" i="19"/>
  <c r="A2236" i="19" s="1"/>
  <c r="C2236" i="19"/>
  <c r="H2235" i="19"/>
  <c r="G2235" i="19"/>
  <c r="F2235" i="19"/>
  <c r="E2235" i="19"/>
  <c r="D2235" i="19"/>
  <c r="A2235" i="19" s="1"/>
  <c r="C2235" i="19"/>
  <c r="H2234" i="19"/>
  <c r="G2234" i="19"/>
  <c r="F2234" i="19"/>
  <c r="E2234" i="19"/>
  <c r="D2234" i="19"/>
  <c r="C2234" i="19"/>
  <c r="H2233" i="19"/>
  <c r="G2233" i="19"/>
  <c r="F2233" i="19"/>
  <c r="E2233" i="19"/>
  <c r="D2233" i="19"/>
  <c r="C2233" i="19"/>
  <c r="A2233" i="19"/>
  <c r="H2232" i="19"/>
  <c r="G2232" i="19"/>
  <c r="F2232" i="19"/>
  <c r="E2232" i="19"/>
  <c r="D2232" i="19"/>
  <c r="C2232" i="19"/>
  <c r="A2232" i="19" s="1"/>
  <c r="H2231" i="19"/>
  <c r="G2231" i="19"/>
  <c r="F2231" i="19"/>
  <c r="E2231" i="19"/>
  <c r="D2231" i="19"/>
  <c r="C2231" i="19"/>
  <c r="H2230" i="19"/>
  <c r="G2230" i="19"/>
  <c r="F2230" i="19"/>
  <c r="E2230" i="19"/>
  <c r="D2230" i="19"/>
  <c r="A2230" i="19" s="1"/>
  <c r="C2230" i="19"/>
  <c r="H2229" i="19"/>
  <c r="G2229" i="19"/>
  <c r="F2229" i="19"/>
  <c r="E2229" i="19"/>
  <c r="D2229" i="19"/>
  <c r="C2229" i="19"/>
  <c r="H2228" i="19"/>
  <c r="G2228" i="19"/>
  <c r="F2228" i="19"/>
  <c r="E2228" i="19"/>
  <c r="D2228" i="19"/>
  <c r="C2228" i="19"/>
  <c r="H2227" i="19"/>
  <c r="G2227" i="19"/>
  <c r="F2227" i="19"/>
  <c r="E2227" i="19"/>
  <c r="D2227" i="19"/>
  <c r="C2227" i="19"/>
  <c r="H2226" i="19"/>
  <c r="G2226" i="19"/>
  <c r="F2226" i="19"/>
  <c r="E2226" i="19"/>
  <c r="D2226" i="19"/>
  <c r="C2226" i="19"/>
  <c r="A2226" i="19" s="1"/>
  <c r="H2225" i="19"/>
  <c r="G2225" i="19"/>
  <c r="F2225" i="19"/>
  <c r="E2225" i="19"/>
  <c r="D2225" i="19"/>
  <c r="A2225" i="19" s="1"/>
  <c r="C2225" i="19"/>
  <c r="H2224" i="19"/>
  <c r="G2224" i="19"/>
  <c r="F2224" i="19"/>
  <c r="E2224" i="19"/>
  <c r="D2224" i="19"/>
  <c r="A2224" i="19" s="1"/>
  <c r="C2224" i="19"/>
  <c r="H2223" i="19"/>
  <c r="G2223" i="19"/>
  <c r="F2223" i="19"/>
  <c r="E2223" i="19"/>
  <c r="D2223" i="19"/>
  <c r="C2223" i="19"/>
  <c r="A2223" i="19"/>
  <c r="H2222" i="19"/>
  <c r="G2222" i="19"/>
  <c r="F2222" i="19"/>
  <c r="E2222" i="19"/>
  <c r="D2222" i="19"/>
  <c r="C2222" i="19"/>
  <c r="A2222" i="19" s="1"/>
  <c r="H2221" i="19"/>
  <c r="G2221" i="19"/>
  <c r="F2221" i="19"/>
  <c r="E2221" i="19"/>
  <c r="D2221" i="19"/>
  <c r="A2221" i="19" s="1"/>
  <c r="C2221" i="19"/>
  <c r="H2220" i="19"/>
  <c r="G2220" i="19"/>
  <c r="F2220" i="19"/>
  <c r="E2220" i="19"/>
  <c r="D2220" i="19"/>
  <c r="C2220" i="19"/>
  <c r="A2220" i="19"/>
  <c r="H2219" i="19"/>
  <c r="G2219" i="19"/>
  <c r="F2219" i="19"/>
  <c r="E2219" i="19"/>
  <c r="D2219" i="19"/>
  <c r="C2219" i="19"/>
  <c r="H2218" i="19"/>
  <c r="G2218" i="19"/>
  <c r="F2218" i="19"/>
  <c r="E2218" i="19"/>
  <c r="D2218" i="19"/>
  <c r="C2218" i="19"/>
  <c r="H2217" i="19"/>
  <c r="G2217" i="19"/>
  <c r="F2217" i="19"/>
  <c r="E2217" i="19"/>
  <c r="D2217" i="19"/>
  <c r="C2217" i="19"/>
  <c r="A2217" i="19" s="1"/>
  <c r="H2216" i="19"/>
  <c r="G2216" i="19"/>
  <c r="F2216" i="19"/>
  <c r="E2216" i="19"/>
  <c r="D2216" i="19"/>
  <c r="A2216" i="19" s="1"/>
  <c r="C2216" i="19"/>
  <c r="H2215" i="19"/>
  <c r="G2215" i="19"/>
  <c r="F2215" i="19"/>
  <c r="E2215" i="19"/>
  <c r="D2215" i="19"/>
  <c r="A2215" i="19" s="1"/>
  <c r="C2215" i="19"/>
  <c r="H2214" i="19"/>
  <c r="G2214" i="19"/>
  <c r="F2214" i="19"/>
  <c r="E2214" i="19"/>
  <c r="D2214" i="19"/>
  <c r="A2214" i="19" s="1"/>
  <c r="C2214" i="19"/>
  <c r="H2213" i="19"/>
  <c r="G2213" i="19"/>
  <c r="F2213" i="19"/>
  <c r="E2213" i="19"/>
  <c r="D2213" i="19"/>
  <c r="C2213" i="19"/>
  <c r="A2213" i="19" s="1"/>
  <c r="H2212" i="19"/>
  <c r="G2212" i="19"/>
  <c r="F2212" i="19"/>
  <c r="E2212" i="19"/>
  <c r="D2212" i="19"/>
  <c r="A2212" i="19" s="1"/>
  <c r="C2212" i="19"/>
  <c r="H2211" i="19"/>
  <c r="G2211" i="19"/>
  <c r="F2211" i="19"/>
  <c r="E2211" i="19"/>
  <c r="D2211" i="19"/>
  <c r="C2211" i="19"/>
  <c r="A2211" i="19"/>
  <c r="H2210" i="19"/>
  <c r="G2210" i="19"/>
  <c r="F2210" i="19"/>
  <c r="E2210" i="19"/>
  <c r="D2210" i="19"/>
  <c r="C2210" i="19"/>
  <c r="H2209" i="19"/>
  <c r="G2209" i="19"/>
  <c r="F2209" i="19"/>
  <c r="E2209" i="19"/>
  <c r="D2209" i="19"/>
  <c r="C2209" i="19"/>
  <c r="H2208" i="19"/>
  <c r="G2208" i="19"/>
  <c r="F2208" i="19"/>
  <c r="E2208" i="19"/>
  <c r="D2208" i="19"/>
  <c r="C2208" i="19"/>
  <c r="A2208" i="19" s="1"/>
  <c r="H2207" i="19"/>
  <c r="G2207" i="19"/>
  <c r="F2207" i="19"/>
  <c r="E2207" i="19"/>
  <c r="D2207" i="19"/>
  <c r="A2207" i="19" s="1"/>
  <c r="C2207" i="19"/>
  <c r="H2206" i="19"/>
  <c r="G2206" i="19"/>
  <c r="F2206" i="19"/>
  <c r="E2206" i="19"/>
  <c r="D2206" i="19"/>
  <c r="A2206" i="19" s="1"/>
  <c r="C2206" i="19"/>
  <c r="H2205" i="19"/>
  <c r="G2205" i="19"/>
  <c r="F2205" i="19"/>
  <c r="E2205" i="19"/>
  <c r="D2205" i="19"/>
  <c r="C2205" i="19"/>
  <c r="A2205" i="19"/>
  <c r="H2204" i="19"/>
  <c r="G2204" i="19"/>
  <c r="F2204" i="19"/>
  <c r="E2204" i="19"/>
  <c r="D2204" i="19"/>
  <c r="C2204" i="19"/>
  <c r="A2204" i="19" s="1"/>
  <c r="H2203" i="19"/>
  <c r="G2203" i="19"/>
  <c r="F2203" i="19"/>
  <c r="E2203" i="19"/>
  <c r="D2203" i="19"/>
  <c r="A2203" i="19" s="1"/>
  <c r="C2203" i="19"/>
  <c r="H2202" i="19"/>
  <c r="G2202" i="19"/>
  <c r="F2202" i="19"/>
  <c r="E2202" i="19"/>
  <c r="D2202" i="19"/>
  <c r="A2202" i="19" s="1"/>
  <c r="C2202" i="19"/>
  <c r="H2201" i="19"/>
  <c r="G2201" i="19"/>
  <c r="F2201" i="19"/>
  <c r="E2201" i="19"/>
  <c r="D2201" i="19"/>
  <c r="C2201" i="19"/>
  <c r="H2200" i="19"/>
  <c r="G2200" i="19"/>
  <c r="F2200" i="19"/>
  <c r="E2200" i="19"/>
  <c r="D2200" i="19"/>
  <c r="C2200" i="19"/>
  <c r="H2199" i="19"/>
  <c r="G2199" i="19"/>
  <c r="F2199" i="19"/>
  <c r="E2199" i="19"/>
  <c r="D2199" i="19"/>
  <c r="C2199" i="19"/>
  <c r="A2199" i="19" s="1"/>
  <c r="H2198" i="19"/>
  <c r="G2198" i="19"/>
  <c r="F2198" i="19"/>
  <c r="E2198" i="19"/>
  <c r="D2198" i="19"/>
  <c r="A2198" i="19" s="1"/>
  <c r="C2198" i="19"/>
  <c r="H2197" i="19"/>
  <c r="G2197" i="19"/>
  <c r="F2197" i="19"/>
  <c r="E2197" i="19"/>
  <c r="D2197" i="19"/>
  <c r="A2197" i="19" s="1"/>
  <c r="C2197" i="19"/>
  <c r="H2196" i="19"/>
  <c r="G2196" i="19"/>
  <c r="F2196" i="19"/>
  <c r="E2196" i="19"/>
  <c r="D2196" i="19"/>
  <c r="C2196" i="19"/>
  <c r="A2196" i="19"/>
  <c r="H2195" i="19"/>
  <c r="G2195" i="19"/>
  <c r="F2195" i="19"/>
  <c r="E2195" i="19"/>
  <c r="D2195" i="19"/>
  <c r="C2195" i="19"/>
  <c r="A2195" i="19" s="1"/>
  <c r="H2194" i="19"/>
  <c r="G2194" i="19"/>
  <c r="F2194" i="19"/>
  <c r="E2194" i="19"/>
  <c r="D2194" i="19"/>
  <c r="A2194" i="19" s="1"/>
  <c r="C2194" i="19"/>
  <c r="H2193" i="19"/>
  <c r="G2193" i="19"/>
  <c r="F2193" i="19"/>
  <c r="E2193" i="19"/>
  <c r="D2193" i="19"/>
  <c r="C2193" i="19"/>
  <c r="A2193" i="19"/>
  <c r="H2192" i="19"/>
  <c r="G2192" i="19"/>
  <c r="F2192" i="19"/>
  <c r="E2192" i="19"/>
  <c r="D2192" i="19"/>
  <c r="C2192" i="19"/>
  <c r="H2191" i="19"/>
  <c r="G2191" i="19"/>
  <c r="F2191" i="19"/>
  <c r="E2191" i="19"/>
  <c r="D2191" i="19"/>
  <c r="C2191" i="19"/>
  <c r="H2190" i="19"/>
  <c r="G2190" i="19"/>
  <c r="F2190" i="19"/>
  <c r="E2190" i="19"/>
  <c r="D2190" i="19"/>
  <c r="C2190" i="19"/>
  <c r="A2190" i="19" s="1"/>
  <c r="H2189" i="19"/>
  <c r="G2189" i="19"/>
  <c r="F2189" i="19"/>
  <c r="E2189" i="19"/>
  <c r="D2189" i="19"/>
  <c r="A2189" i="19" s="1"/>
  <c r="C2189" i="19"/>
  <c r="H2188" i="19"/>
  <c r="G2188" i="19"/>
  <c r="F2188" i="19"/>
  <c r="E2188" i="19"/>
  <c r="D2188" i="19"/>
  <c r="A2188" i="19" s="1"/>
  <c r="C2188" i="19"/>
  <c r="H2187" i="19"/>
  <c r="G2187" i="19"/>
  <c r="F2187" i="19"/>
  <c r="E2187" i="19"/>
  <c r="D2187" i="19"/>
  <c r="A2187" i="19" s="1"/>
  <c r="C2187" i="19"/>
  <c r="H2186" i="19"/>
  <c r="G2186" i="19"/>
  <c r="F2186" i="19"/>
  <c r="E2186" i="19"/>
  <c r="D2186" i="19"/>
  <c r="C2186" i="19"/>
  <c r="A2186" i="19" s="1"/>
  <c r="H2185" i="19"/>
  <c r="G2185" i="19"/>
  <c r="F2185" i="19"/>
  <c r="E2185" i="19"/>
  <c r="D2185" i="19"/>
  <c r="A2185" i="19" s="1"/>
  <c r="C2185" i="19"/>
  <c r="H2184" i="19"/>
  <c r="G2184" i="19"/>
  <c r="F2184" i="19"/>
  <c r="E2184" i="19"/>
  <c r="D2184" i="19"/>
  <c r="C2184" i="19"/>
  <c r="A2184" i="19"/>
  <c r="H2183" i="19"/>
  <c r="G2183" i="19"/>
  <c r="F2183" i="19"/>
  <c r="E2183" i="19"/>
  <c r="D2183" i="19"/>
  <c r="C2183" i="19"/>
  <c r="H2182" i="19"/>
  <c r="G2182" i="19"/>
  <c r="F2182" i="19"/>
  <c r="E2182" i="19"/>
  <c r="D2182" i="19"/>
  <c r="C2182" i="19"/>
  <c r="H2181" i="19"/>
  <c r="G2181" i="19"/>
  <c r="F2181" i="19"/>
  <c r="E2181" i="19"/>
  <c r="D2181" i="19"/>
  <c r="C2181" i="19"/>
  <c r="A2181" i="19" s="1"/>
  <c r="H2180" i="19"/>
  <c r="G2180" i="19"/>
  <c r="F2180" i="19"/>
  <c r="E2180" i="19"/>
  <c r="D2180" i="19"/>
  <c r="A2180" i="19" s="1"/>
  <c r="C2180" i="19"/>
  <c r="H2179" i="19"/>
  <c r="G2179" i="19"/>
  <c r="F2179" i="19"/>
  <c r="E2179" i="19"/>
  <c r="D2179" i="19"/>
  <c r="A2179" i="19" s="1"/>
  <c r="C2179" i="19"/>
  <c r="H2178" i="19"/>
  <c r="G2178" i="19"/>
  <c r="F2178" i="19"/>
  <c r="E2178" i="19"/>
  <c r="D2178" i="19"/>
  <c r="C2178" i="19"/>
  <c r="A2178" i="19"/>
  <c r="H2177" i="19"/>
  <c r="G2177" i="19"/>
  <c r="F2177" i="19"/>
  <c r="E2177" i="19"/>
  <c r="D2177" i="19"/>
  <c r="C2177" i="19"/>
  <c r="A2177" i="19" s="1"/>
  <c r="H2176" i="19"/>
  <c r="G2176" i="19"/>
  <c r="F2176" i="19"/>
  <c r="E2176" i="19"/>
  <c r="D2176" i="19"/>
  <c r="A2176" i="19" s="1"/>
  <c r="C2176" i="19"/>
  <c r="H2175" i="19"/>
  <c r="G2175" i="19"/>
  <c r="F2175" i="19"/>
  <c r="E2175" i="19"/>
  <c r="D2175" i="19"/>
  <c r="A2175" i="19" s="1"/>
  <c r="C2175" i="19"/>
  <c r="H2174" i="19"/>
  <c r="G2174" i="19"/>
  <c r="F2174" i="19"/>
  <c r="E2174" i="19"/>
  <c r="D2174" i="19"/>
  <c r="C2174" i="19"/>
  <c r="H2173" i="19"/>
  <c r="G2173" i="19"/>
  <c r="F2173" i="19"/>
  <c r="E2173" i="19"/>
  <c r="D2173" i="19"/>
  <c r="C2173" i="19"/>
  <c r="H2172" i="19"/>
  <c r="G2172" i="19"/>
  <c r="F2172" i="19"/>
  <c r="E2172" i="19"/>
  <c r="D2172" i="19"/>
  <c r="C2172" i="19"/>
  <c r="A2172" i="19" s="1"/>
  <c r="H2171" i="19"/>
  <c r="G2171" i="19"/>
  <c r="F2171" i="19"/>
  <c r="E2171" i="19"/>
  <c r="D2171" i="19"/>
  <c r="A2171" i="19" s="1"/>
  <c r="C2171" i="19"/>
  <c r="H2170" i="19"/>
  <c r="G2170" i="19"/>
  <c r="F2170" i="19"/>
  <c r="E2170" i="19"/>
  <c r="D2170" i="19"/>
  <c r="A2170" i="19" s="1"/>
  <c r="C2170" i="19"/>
  <c r="H2169" i="19"/>
  <c r="G2169" i="19"/>
  <c r="F2169" i="19"/>
  <c r="E2169" i="19"/>
  <c r="D2169" i="19"/>
  <c r="C2169" i="19"/>
  <c r="A2169" i="19"/>
  <c r="H2168" i="19"/>
  <c r="G2168" i="19"/>
  <c r="F2168" i="19"/>
  <c r="E2168" i="19"/>
  <c r="D2168" i="19"/>
  <c r="C2168" i="19"/>
  <c r="A2168" i="19" s="1"/>
  <c r="H2167" i="19"/>
  <c r="G2167" i="19"/>
  <c r="F2167" i="19"/>
  <c r="E2167" i="19"/>
  <c r="D2167" i="19"/>
  <c r="A2167" i="19" s="1"/>
  <c r="C2167" i="19"/>
  <c r="H2166" i="19"/>
  <c r="G2166" i="19"/>
  <c r="F2166" i="19"/>
  <c r="E2166" i="19"/>
  <c r="D2166" i="19"/>
  <c r="C2166" i="19"/>
  <c r="A2166" i="19"/>
  <c r="H2165" i="19"/>
  <c r="G2165" i="19"/>
  <c r="F2165" i="19"/>
  <c r="E2165" i="19"/>
  <c r="D2165" i="19"/>
  <c r="C2165" i="19"/>
  <c r="H2164" i="19"/>
  <c r="G2164" i="19"/>
  <c r="F2164" i="19"/>
  <c r="E2164" i="19"/>
  <c r="D2164" i="19"/>
  <c r="C2164" i="19"/>
  <c r="H2163" i="19"/>
  <c r="G2163" i="19"/>
  <c r="F2163" i="19"/>
  <c r="E2163" i="19"/>
  <c r="D2163" i="19"/>
  <c r="C2163" i="19"/>
  <c r="A2163" i="19" s="1"/>
  <c r="H2162" i="19"/>
  <c r="G2162" i="19"/>
  <c r="F2162" i="19"/>
  <c r="E2162" i="19"/>
  <c r="D2162" i="19"/>
  <c r="A2162" i="19" s="1"/>
  <c r="C2162" i="19"/>
  <c r="H2161" i="19"/>
  <c r="G2161" i="19"/>
  <c r="F2161" i="19"/>
  <c r="E2161" i="19"/>
  <c r="D2161" i="19"/>
  <c r="A2161" i="19" s="1"/>
  <c r="C2161" i="19"/>
  <c r="H2160" i="19"/>
  <c r="G2160" i="19"/>
  <c r="F2160" i="19"/>
  <c r="E2160" i="19"/>
  <c r="D2160" i="19"/>
  <c r="A2160" i="19" s="1"/>
  <c r="C2160" i="19"/>
  <c r="H2159" i="19"/>
  <c r="G2159" i="19"/>
  <c r="F2159" i="19"/>
  <c r="E2159" i="19"/>
  <c r="D2159" i="19"/>
  <c r="C2159" i="19"/>
  <c r="A2159" i="19" s="1"/>
  <c r="H2158" i="19"/>
  <c r="G2158" i="19"/>
  <c r="F2158" i="19"/>
  <c r="E2158" i="19"/>
  <c r="D2158" i="19"/>
  <c r="A2158" i="19" s="1"/>
  <c r="C2158" i="19"/>
  <c r="H2157" i="19"/>
  <c r="G2157" i="19"/>
  <c r="F2157" i="19"/>
  <c r="E2157" i="19"/>
  <c r="D2157" i="19"/>
  <c r="C2157" i="19"/>
  <c r="A2157" i="19"/>
  <c r="H2156" i="19"/>
  <c r="G2156" i="19"/>
  <c r="F2156" i="19"/>
  <c r="E2156" i="19"/>
  <c r="D2156" i="19"/>
  <c r="C2156" i="19"/>
  <c r="H2155" i="19"/>
  <c r="G2155" i="19"/>
  <c r="F2155" i="19"/>
  <c r="E2155" i="19"/>
  <c r="D2155" i="19"/>
  <c r="C2155" i="19"/>
  <c r="H2154" i="19"/>
  <c r="G2154" i="19"/>
  <c r="F2154" i="19"/>
  <c r="E2154" i="19"/>
  <c r="D2154" i="19"/>
  <c r="C2154" i="19"/>
  <c r="A2154" i="19" s="1"/>
  <c r="H2153" i="19"/>
  <c r="G2153" i="19"/>
  <c r="F2153" i="19"/>
  <c r="E2153" i="19"/>
  <c r="D2153" i="19"/>
  <c r="A2153" i="19" s="1"/>
  <c r="C2153" i="19"/>
  <c r="H2152" i="19"/>
  <c r="G2152" i="19"/>
  <c r="F2152" i="19"/>
  <c r="E2152" i="19"/>
  <c r="D2152" i="19"/>
  <c r="A2152" i="19" s="1"/>
  <c r="C2152" i="19"/>
  <c r="H2151" i="19"/>
  <c r="G2151" i="19"/>
  <c r="F2151" i="19"/>
  <c r="E2151" i="19"/>
  <c r="D2151" i="19"/>
  <c r="C2151" i="19"/>
  <c r="A2151" i="19"/>
  <c r="H2150" i="19"/>
  <c r="G2150" i="19"/>
  <c r="F2150" i="19"/>
  <c r="E2150" i="19"/>
  <c r="D2150" i="19"/>
  <c r="C2150" i="19"/>
  <c r="A2150" i="19" s="1"/>
  <c r="H2149" i="19"/>
  <c r="G2149" i="19"/>
  <c r="F2149" i="19"/>
  <c r="E2149" i="19"/>
  <c r="D2149" i="19"/>
  <c r="A2149" i="19" s="1"/>
  <c r="C2149" i="19"/>
  <c r="H2148" i="19"/>
  <c r="G2148" i="19"/>
  <c r="F2148" i="19"/>
  <c r="E2148" i="19"/>
  <c r="D2148" i="19"/>
  <c r="A2148" i="19" s="1"/>
  <c r="C2148" i="19"/>
  <c r="H2147" i="19"/>
  <c r="G2147" i="19"/>
  <c r="F2147" i="19"/>
  <c r="E2147" i="19"/>
  <c r="D2147" i="19"/>
  <c r="C2147" i="19"/>
  <c r="H2146" i="19"/>
  <c r="G2146" i="19"/>
  <c r="F2146" i="19"/>
  <c r="E2146" i="19"/>
  <c r="D2146" i="19"/>
  <c r="C2146" i="19"/>
  <c r="H2145" i="19"/>
  <c r="G2145" i="19"/>
  <c r="F2145" i="19"/>
  <c r="E2145" i="19"/>
  <c r="D2145" i="19"/>
  <c r="C2145" i="19"/>
  <c r="A2145" i="19" s="1"/>
  <c r="H2144" i="19"/>
  <c r="G2144" i="19"/>
  <c r="F2144" i="19"/>
  <c r="E2144" i="19"/>
  <c r="D2144" i="19"/>
  <c r="A2144" i="19" s="1"/>
  <c r="C2144" i="19"/>
  <c r="H2143" i="19"/>
  <c r="G2143" i="19"/>
  <c r="F2143" i="19"/>
  <c r="E2143" i="19"/>
  <c r="D2143" i="19"/>
  <c r="A2143" i="19" s="1"/>
  <c r="C2143" i="19"/>
  <c r="H2142" i="19"/>
  <c r="G2142" i="19"/>
  <c r="F2142" i="19"/>
  <c r="E2142" i="19"/>
  <c r="D2142" i="19"/>
  <c r="C2142" i="19"/>
  <c r="A2142" i="19"/>
  <c r="H2141" i="19"/>
  <c r="G2141" i="19"/>
  <c r="F2141" i="19"/>
  <c r="E2141" i="19"/>
  <c r="D2141" i="19"/>
  <c r="C2141" i="19"/>
  <c r="A2141" i="19" s="1"/>
  <c r="H2140" i="19"/>
  <c r="G2140" i="19"/>
  <c r="F2140" i="19"/>
  <c r="E2140" i="19"/>
  <c r="D2140" i="19"/>
  <c r="A2140" i="19" s="1"/>
  <c r="C2140" i="19"/>
  <c r="H2139" i="19"/>
  <c r="G2139" i="19"/>
  <c r="F2139" i="19"/>
  <c r="E2139" i="19"/>
  <c r="D2139" i="19"/>
  <c r="C2139" i="19"/>
  <c r="A2139" i="19"/>
  <c r="H2138" i="19"/>
  <c r="G2138" i="19"/>
  <c r="F2138" i="19"/>
  <c r="E2138" i="19"/>
  <c r="D2138" i="19"/>
  <c r="C2138" i="19"/>
  <c r="H2137" i="19"/>
  <c r="G2137" i="19"/>
  <c r="F2137" i="19"/>
  <c r="E2137" i="19"/>
  <c r="D2137" i="19"/>
  <c r="C2137" i="19"/>
  <c r="H2136" i="19"/>
  <c r="G2136" i="19"/>
  <c r="F2136" i="19"/>
  <c r="E2136" i="19"/>
  <c r="D2136" i="19"/>
  <c r="C2136" i="19"/>
  <c r="A2136" i="19" s="1"/>
  <c r="H2135" i="19"/>
  <c r="G2135" i="19"/>
  <c r="F2135" i="19"/>
  <c r="E2135" i="19"/>
  <c r="D2135" i="19"/>
  <c r="A2135" i="19" s="1"/>
  <c r="C2135" i="19"/>
  <c r="H2134" i="19"/>
  <c r="G2134" i="19"/>
  <c r="F2134" i="19"/>
  <c r="E2134" i="19"/>
  <c r="D2134" i="19"/>
  <c r="A2134" i="19" s="1"/>
  <c r="C2134" i="19"/>
  <c r="H2133" i="19"/>
  <c r="G2133" i="19"/>
  <c r="F2133" i="19"/>
  <c r="E2133" i="19"/>
  <c r="D2133" i="19"/>
  <c r="A2133" i="19" s="1"/>
  <c r="C2133" i="19"/>
  <c r="H2132" i="19"/>
  <c r="G2132" i="19"/>
  <c r="F2132" i="19"/>
  <c r="E2132" i="19"/>
  <c r="D2132" i="19"/>
  <c r="C2132" i="19"/>
  <c r="A2132" i="19" s="1"/>
  <c r="H2131" i="19"/>
  <c r="G2131" i="19"/>
  <c r="F2131" i="19"/>
  <c r="E2131" i="19"/>
  <c r="D2131" i="19"/>
  <c r="A2131" i="19" s="1"/>
  <c r="C2131" i="19"/>
  <c r="H2130" i="19"/>
  <c r="G2130" i="19"/>
  <c r="F2130" i="19"/>
  <c r="E2130" i="19"/>
  <c r="D2130" i="19"/>
  <c r="C2130" i="19"/>
  <c r="A2130" i="19"/>
  <c r="H2129" i="19"/>
  <c r="G2129" i="19"/>
  <c r="F2129" i="19"/>
  <c r="E2129" i="19"/>
  <c r="D2129" i="19"/>
  <c r="C2129" i="19"/>
  <c r="H2128" i="19"/>
  <c r="G2128" i="19"/>
  <c r="F2128" i="19"/>
  <c r="E2128" i="19"/>
  <c r="D2128" i="19"/>
  <c r="C2128" i="19"/>
  <c r="H2127" i="19"/>
  <c r="G2127" i="19"/>
  <c r="F2127" i="19"/>
  <c r="E2127" i="19"/>
  <c r="D2127" i="19"/>
  <c r="C2127" i="19"/>
  <c r="A2127" i="19" s="1"/>
  <c r="H2126" i="19"/>
  <c r="G2126" i="19"/>
  <c r="F2126" i="19"/>
  <c r="E2126" i="19"/>
  <c r="D2126" i="19"/>
  <c r="A2126" i="19" s="1"/>
  <c r="C2126" i="19"/>
  <c r="H2125" i="19"/>
  <c r="G2125" i="19"/>
  <c r="F2125" i="19"/>
  <c r="E2125" i="19"/>
  <c r="D2125" i="19"/>
  <c r="A2125" i="19" s="1"/>
  <c r="C2125" i="19"/>
  <c r="H2124" i="19"/>
  <c r="G2124" i="19"/>
  <c r="F2124" i="19"/>
  <c r="E2124" i="19"/>
  <c r="D2124" i="19"/>
  <c r="C2124" i="19"/>
  <c r="A2124" i="19"/>
  <c r="H2123" i="19"/>
  <c r="G2123" i="19"/>
  <c r="F2123" i="19"/>
  <c r="E2123" i="19"/>
  <c r="D2123" i="19"/>
  <c r="C2123" i="19"/>
  <c r="A2123" i="19" s="1"/>
  <c r="H2122" i="19"/>
  <c r="G2122" i="19"/>
  <c r="F2122" i="19"/>
  <c r="E2122" i="19"/>
  <c r="D2122" i="19"/>
  <c r="A2122" i="19" s="1"/>
  <c r="C2122" i="19"/>
  <c r="H2121" i="19"/>
  <c r="G2121" i="19"/>
  <c r="F2121" i="19"/>
  <c r="E2121" i="19"/>
  <c r="D2121" i="19"/>
  <c r="A2121" i="19" s="1"/>
  <c r="C2121" i="19"/>
  <c r="H2120" i="19"/>
  <c r="G2120" i="19"/>
  <c r="F2120" i="19"/>
  <c r="E2120" i="19"/>
  <c r="D2120" i="19"/>
  <c r="C2120" i="19"/>
  <c r="H2119" i="19"/>
  <c r="G2119" i="19"/>
  <c r="F2119" i="19"/>
  <c r="E2119" i="19"/>
  <c r="D2119" i="19"/>
  <c r="C2119" i="19"/>
  <c r="H2118" i="19"/>
  <c r="G2118" i="19"/>
  <c r="F2118" i="19"/>
  <c r="E2118" i="19"/>
  <c r="D2118" i="19"/>
  <c r="C2118" i="19"/>
  <c r="A2118" i="19" s="1"/>
  <c r="H2117" i="19"/>
  <c r="G2117" i="19"/>
  <c r="F2117" i="19"/>
  <c r="E2117" i="19"/>
  <c r="D2117" i="19"/>
  <c r="A2117" i="19" s="1"/>
  <c r="C2117" i="19"/>
  <c r="H2116" i="19"/>
  <c r="G2116" i="19"/>
  <c r="F2116" i="19"/>
  <c r="E2116" i="19"/>
  <c r="D2116" i="19"/>
  <c r="A2116" i="19" s="1"/>
  <c r="C2116" i="19"/>
  <c r="H2115" i="19"/>
  <c r="G2115" i="19"/>
  <c r="F2115" i="19"/>
  <c r="E2115" i="19"/>
  <c r="D2115" i="19"/>
  <c r="C2115" i="19"/>
  <c r="A2115" i="19"/>
  <c r="H2114" i="19"/>
  <c r="G2114" i="19"/>
  <c r="F2114" i="19"/>
  <c r="E2114" i="19"/>
  <c r="D2114" i="19"/>
  <c r="C2114" i="19"/>
  <c r="A2114" i="19" s="1"/>
  <c r="H2113" i="19"/>
  <c r="G2113" i="19"/>
  <c r="F2113" i="19"/>
  <c r="E2113" i="19"/>
  <c r="D2113" i="19"/>
  <c r="A2113" i="19" s="1"/>
  <c r="C2113" i="19"/>
  <c r="H2112" i="19"/>
  <c r="G2112" i="19"/>
  <c r="F2112" i="19"/>
  <c r="E2112" i="19"/>
  <c r="D2112" i="19"/>
  <c r="C2112" i="19"/>
  <c r="A2112" i="19"/>
  <c r="H2111" i="19"/>
  <c r="G2111" i="19"/>
  <c r="F2111" i="19"/>
  <c r="E2111" i="19"/>
  <c r="D2111" i="19"/>
  <c r="C2111" i="19"/>
  <c r="H2110" i="19"/>
  <c r="G2110" i="19"/>
  <c r="F2110" i="19"/>
  <c r="E2110" i="19"/>
  <c r="D2110" i="19"/>
  <c r="C2110" i="19"/>
  <c r="H2109" i="19"/>
  <c r="G2109" i="19"/>
  <c r="F2109" i="19"/>
  <c r="E2109" i="19"/>
  <c r="D2109" i="19"/>
  <c r="C2109" i="19"/>
  <c r="A2109" i="19" s="1"/>
  <c r="H2108" i="19"/>
  <c r="G2108" i="19"/>
  <c r="F2108" i="19"/>
  <c r="E2108" i="19"/>
  <c r="D2108" i="19"/>
  <c r="A2108" i="19" s="1"/>
  <c r="C2108" i="19"/>
  <c r="H2107" i="19"/>
  <c r="G2107" i="19"/>
  <c r="F2107" i="19"/>
  <c r="E2107" i="19"/>
  <c r="D2107" i="19"/>
  <c r="A2107" i="19" s="1"/>
  <c r="C2107" i="19"/>
  <c r="H2106" i="19"/>
  <c r="G2106" i="19"/>
  <c r="F2106" i="19"/>
  <c r="E2106" i="19"/>
  <c r="D2106" i="19"/>
  <c r="A2106" i="19" s="1"/>
  <c r="C2106" i="19"/>
  <c r="H2105" i="19"/>
  <c r="G2105" i="19"/>
  <c r="F2105" i="19"/>
  <c r="E2105" i="19"/>
  <c r="D2105" i="19"/>
  <c r="C2105" i="19"/>
  <c r="A2105" i="19" s="1"/>
  <c r="H2104" i="19"/>
  <c r="G2104" i="19"/>
  <c r="F2104" i="19"/>
  <c r="E2104" i="19"/>
  <c r="D2104" i="19"/>
  <c r="A2104" i="19" s="1"/>
  <c r="C2104" i="19"/>
  <c r="H2103" i="19"/>
  <c r="G2103" i="19"/>
  <c r="F2103" i="19"/>
  <c r="E2103" i="19"/>
  <c r="D2103" i="19"/>
  <c r="C2103" i="19"/>
  <c r="A2103" i="19"/>
  <c r="H2102" i="19"/>
  <c r="G2102" i="19"/>
  <c r="F2102" i="19"/>
  <c r="E2102" i="19"/>
  <c r="D2102" i="19"/>
  <c r="C2102" i="19"/>
  <c r="H2101" i="19"/>
  <c r="G2101" i="19"/>
  <c r="F2101" i="19"/>
  <c r="E2101" i="19"/>
  <c r="D2101" i="19"/>
  <c r="C2101" i="19"/>
  <c r="H2100" i="19"/>
  <c r="G2100" i="19"/>
  <c r="F2100" i="19"/>
  <c r="E2100" i="19"/>
  <c r="D2100" i="19"/>
  <c r="C2100" i="19"/>
  <c r="A2100" i="19" s="1"/>
  <c r="H2099" i="19"/>
  <c r="G2099" i="19"/>
  <c r="F2099" i="19"/>
  <c r="E2099" i="19"/>
  <c r="D2099" i="19"/>
  <c r="A2099" i="19" s="1"/>
  <c r="C2099" i="19"/>
  <c r="H2098" i="19"/>
  <c r="G2098" i="19"/>
  <c r="F2098" i="19"/>
  <c r="E2098" i="19"/>
  <c r="D2098" i="19"/>
  <c r="A2098" i="19" s="1"/>
  <c r="C2098" i="19"/>
  <c r="H2097" i="19"/>
  <c r="G2097" i="19"/>
  <c r="F2097" i="19"/>
  <c r="E2097" i="19"/>
  <c r="D2097" i="19"/>
  <c r="C2097" i="19"/>
  <c r="A2097" i="19"/>
  <c r="H2096" i="19"/>
  <c r="G2096" i="19"/>
  <c r="F2096" i="19"/>
  <c r="E2096" i="19"/>
  <c r="D2096" i="19"/>
  <c r="C2096" i="19"/>
  <c r="A2096" i="19" s="1"/>
  <c r="H2095" i="19"/>
  <c r="G2095" i="19"/>
  <c r="F2095" i="19"/>
  <c r="E2095" i="19"/>
  <c r="D2095" i="19"/>
  <c r="A2095" i="19" s="1"/>
  <c r="C2095" i="19"/>
  <c r="H2094" i="19"/>
  <c r="G2094" i="19"/>
  <c r="F2094" i="19"/>
  <c r="E2094" i="19"/>
  <c r="D2094" i="19"/>
  <c r="A2094" i="19" s="1"/>
  <c r="C2094" i="19"/>
  <c r="H2093" i="19"/>
  <c r="G2093" i="19"/>
  <c r="F2093" i="19"/>
  <c r="E2093" i="19"/>
  <c r="D2093" i="19"/>
  <c r="C2093" i="19"/>
  <c r="H2092" i="19"/>
  <c r="G2092" i="19"/>
  <c r="F2092" i="19"/>
  <c r="E2092" i="19"/>
  <c r="D2092" i="19"/>
  <c r="C2092" i="19"/>
  <c r="H2091" i="19"/>
  <c r="G2091" i="19"/>
  <c r="F2091" i="19"/>
  <c r="E2091" i="19"/>
  <c r="D2091" i="19"/>
  <c r="C2091" i="19"/>
  <c r="A2091" i="19" s="1"/>
  <c r="H2090" i="19"/>
  <c r="G2090" i="19"/>
  <c r="F2090" i="19"/>
  <c r="E2090" i="19"/>
  <c r="D2090" i="19"/>
  <c r="A2090" i="19" s="1"/>
  <c r="C2090" i="19"/>
  <c r="H2089" i="19"/>
  <c r="G2089" i="19"/>
  <c r="F2089" i="19"/>
  <c r="E2089" i="19"/>
  <c r="D2089" i="19"/>
  <c r="A2089" i="19" s="1"/>
  <c r="C2089" i="19"/>
  <c r="H2088" i="19"/>
  <c r="G2088" i="19"/>
  <c r="F2088" i="19"/>
  <c r="E2088" i="19"/>
  <c r="D2088" i="19"/>
  <c r="C2088" i="19"/>
  <c r="A2088" i="19"/>
  <c r="H2087" i="19"/>
  <c r="G2087" i="19"/>
  <c r="F2087" i="19"/>
  <c r="E2087" i="19"/>
  <c r="D2087" i="19"/>
  <c r="C2087" i="19"/>
  <c r="A2087" i="19" s="1"/>
  <c r="H2086" i="19"/>
  <c r="G2086" i="19"/>
  <c r="F2086" i="19"/>
  <c r="E2086" i="19"/>
  <c r="D2086" i="19"/>
  <c r="A2086" i="19" s="1"/>
  <c r="C2086" i="19"/>
  <c r="H2085" i="19"/>
  <c r="G2085" i="19"/>
  <c r="F2085" i="19"/>
  <c r="E2085" i="19"/>
  <c r="D2085" i="19"/>
  <c r="C2085" i="19"/>
  <c r="A2085" i="19"/>
  <c r="H2084" i="19"/>
  <c r="G2084" i="19"/>
  <c r="F2084" i="19"/>
  <c r="E2084" i="19"/>
  <c r="D2084" i="19"/>
  <c r="C2084" i="19"/>
  <c r="H2083" i="19"/>
  <c r="G2083" i="19"/>
  <c r="F2083" i="19"/>
  <c r="E2083" i="19"/>
  <c r="D2083" i="19"/>
  <c r="C2083" i="19"/>
  <c r="H2082" i="19"/>
  <c r="G2082" i="19"/>
  <c r="F2082" i="19"/>
  <c r="E2082" i="19"/>
  <c r="D2082" i="19"/>
  <c r="C2082" i="19"/>
  <c r="A2082" i="19" s="1"/>
  <c r="H2081" i="19"/>
  <c r="G2081" i="19"/>
  <c r="F2081" i="19"/>
  <c r="E2081" i="19"/>
  <c r="D2081" i="19"/>
  <c r="A2081" i="19" s="1"/>
  <c r="C2081" i="19"/>
  <c r="H2080" i="19"/>
  <c r="G2080" i="19"/>
  <c r="F2080" i="19"/>
  <c r="E2080" i="19"/>
  <c r="D2080" i="19"/>
  <c r="A2080" i="19" s="1"/>
  <c r="C2080" i="19"/>
  <c r="H2079" i="19"/>
  <c r="G2079" i="19"/>
  <c r="F2079" i="19"/>
  <c r="E2079" i="19"/>
  <c r="D2079" i="19"/>
  <c r="A2079" i="19" s="1"/>
  <c r="C2079" i="19"/>
  <c r="H2078" i="19"/>
  <c r="G2078" i="19"/>
  <c r="F2078" i="19"/>
  <c r="E2078" i="19"/>
  <c r="D2078" i="19"/>
  <c r="C2078" i="19"/>
  <c r="A2078" i="19" s="1"/>
  <c r="H2077" i="19"/>
  <c r="G2077" i="19"/>
  <c r="F2077" i="19"/>
  <c r="E2077" i="19"/>
  <c r="D2077" i="19"/>
  <c r="A2077" i="19" s="1"/>
  <c r="C2077" i="19"/>
  <c r="H2076" i="19"/>
  <c r="G2076" i="19"/>
  <c r="F2076" i="19"/>
  <c r="E2076" i="19"/>
  <c r="D2076" i="19"/>
  <c r="C2076" i="19"/>
  <c r="A2076" i="19"/>
  <c r="H2075" i="19"/>
  <c r="G2075" i="19"/>
  <c r="F2075" i="19"/>
  <c r="E2075" i="19"/>
  <c r="D2075" i="19"/>
  <c r="C2075" i="19"/>
  <c r="H2074" i="19"/>
  <c r="G2074" i="19"/>
  <c r="F2074" i="19"/>
  <c r="E2074" i="19"/>
  <c r="D2074" i="19"/>
  <c r="C2074" i="19"/>
  <c r="H2073" i="19"/>
  <c r="G2073" i="19"/>
  <c r="F2073" i="19"/>
  <c r="E2073" i="19"/>
  <c r="D2073" i="19"/>
  <c r="C2073" i="19"/>
  <c r="A2073" i="19" s="1"/>
  <c r="H2072" i="19"/>
  <c r="G2072" i="19"/>
  <c r="F2072" i="19"/>
  <c r="E2072" i="19"/>
  <c r="D2072" i="19"/>
  <c r="A2072" i="19" s="1"/>
  <c r="C2072" i="19"/>
  <c r="H2071" i="19"/>
  <c r="G2071" i="19"/>
  <c r="F2071" i="19"/>
  <c r="E2071" i="19"/>
  <c r="D2071" i="19"/>
  <c r="A2071" i="19" s="1"/>
  <c r="C2071" i="19"/>
  <c r="H2070" i="19"/>
  <c r="G2070" i="19"/>
  <c r="F2070" i="19"/>
  <c r="E2070" i="19"/>
  <c r="D2070" i="19"/>
  <c r="C2070" i="19"/>
  <c r="A2070" i="19"/>
  <c r="H2069" i="19"/>
  <c r="G2069" i="19"/>
  <c r="F2069" i="19"/>
  <c r="E2069" i="19"/>
  <c r="D2069" i="19"/>
  <c r="C2069" i="19"/>
  <c r="A2069" i="19" s="1"/>
  <c r="H2068" i="19"/>
  <c r="G2068" i="19"/>
  <c r="F2068" i="19"/>
  <c r="E2068" i="19"/>
  <c r="D2068" i="19"/>
  <c r="A2068" i="19" s="1"/>
  <c r="C2068" i="19"/>
  <c r="H2067" i="19"/>
  <c r="G2067" i="19"/>
  <c r="F2067" i="19"/>
  <c r="E2067" i="19"/>
  <c r="D2067" i="19"/>
  <c r="A2067" i="19" s="1"/>
  <c r="C2067" i="19"/>
  <c r="H2066" i="19"/>
  <c r="G2066" i="19"/>
  <c r="F2066" i="19"/>
  <c r="E2066" i="19"/>
  <c r="D2066" i="19"/>
  <c r="C2066" i="19"/>
  <c r="H2065" i="19"/>
  <c r="G2065" i="19"/>
  <c r="F2065" i="19"/>
  <c r="E2065" i="19"/>
  <c r="D2065" i="19"/>
  <c r="C2065" i="19"/>
  <c r="H2064" i="19"/>
  <c r="G2064" i="19"/>
  <c r="F2064" i="19"/>
  <c r="E2064" i="19"/>
  <c r="D2064" i="19"/>
  <c r="C2064" i="19"/>
  <c r="A2064" i="19" s="1"/>
  <c r="H2063" i="19"/>
  <c r="G2063" i="19"/>
  <c r="F2063" i="19"/>
  <c r="E2063" i="19"/>
  <c r="D2063" i="19"/>
  <c r="A2063" i="19" s="1"/>
  <c r="C2063" i="19"/>
  <c r="H2062" i="19"/>
  <c r="G2062" i="19"/>
  <c r="F2062" i="19"/>
  <c r="E2062" i="19"/>
  <c r="D2062" i="19"/>
  <c r="A2062" i="19" s="1"/>
  <c r="C2062" i="19"/>
  <c r="H2061" i="19"/>
  <c r="G2061" i="19"/>
  <c r="F2061" i="19"/>
  <c r="E2061" i="19"/>
  <c r="D2061" i="19"/>
  <c r="C2061" i="19"/>
  <c r="A2061" i="19"/>
  <c r="H2060" i="19"/>
  <c r="G2060" i="19"/>
  <c r="F2060" i="19"/>
  <c r="E2060" i="19"/>
  <c r="D2060" i="19"/>
  <c r="C2060" i="19"/>
  <c r="A2060" i="19" s="1"/>
  <c r="H2059" i="19"/>
  <c r="G2059" i="19"/>
  <c r="F2059" i="19"/>
  <c r="E2059" i="19"/>
  <c r="D2059" i="19"/>
  <c r="A2059" i="19" s="1"/>
  <c r="C2059" i="19"/>
  <c r="H2058" i="19"/>
  <c r="G2058" i="19"/>
  <c r="F2058" i="19"/>
  <c r="E2058" i="19"/>
  <c r="D2058" i="19"/>
  <c r="C2058" i="19"/>
  <c r="A2058" i="19"/>
  <c r="H2057" i="19"/>
  <c r="G2057" i="19"/>
  <c r="F2057" i="19"/>
  <c r="E2057" i="19"/>
  <c r="D2057" i="19"/>
  <c r="C2057" i="19"/>
  <c r="H2056" i="19"/>
  <c r="G2056" i="19"/>
  <c r="F2056" i="19"/>
  <c r="E2056" i="19"/>
  <c r="D2056" i="19"/>
  <c r="C2056" i="19"/>
  <c r="H2055" i="19"/>
  <c r="G2055" i="19"/>
  <c r="F2055" i="19"/>
  <c r="E2055" i="19"/>
  <c r="D2055" i="19"/>
  <c r="C2055" i="19"/>
  <c r="A2055" i="19" s="1"/>
  <c r="H2054" i="19"/>
  <c r="G2054" i="19"/>
  <c r="F2054" i="19"/>
  <c r="E2054" i="19"/>
  <c r="D2054" i="19"/>
  <c r="A2054" i="19" s="1"/>
  <c r="C2054" i="19"/>
  <c r="H2053" i="19"/>
  <c r="G2053" i="19"/>
  <c r="F2053" i="19"/>
  <c r="E2053" i="19"/>
  <c r="D2053" i="19"/>
  <c r="A2053" i="19" s="1"/>
  <c r="C2053" i="19"/>
  <c r="H2052" i="19"/>
  <c r="G2052" i="19"/>
  <c r="F2052" i="19"/>
  <c r="E2052" i="19"/>
  <c r="D2052" i="19"/>
  <c r="A2052" i="19" s="1"/>
  <c r="C2052" i="19"/>
  <c r="H2051" i="19"/>
  <c r="G2051" i="19"/>
  <c r="F2051" i="19"/>
  <c r="E2051" i="19"/>
  <c r="D2051" i="19"/>
  <c r="C2051" i="19"/>
  <c r="A2051" i="19" s="1"/>
  <c r="H2050" i="19"/>
  <c r="G2050" i="19"/>
  <c r="F2050" i="19"/>
  <c r="E2050" i="19"/>
  <c r="D2050" i="19"/>
  <c r="A2050" i="19" s="1"/>
  <c r="C2050" i="19"/>
  <c r="H2049" i="19"/>
  <c r="G2049" i="19"/>
  <c r="F2049" i="19"/>
  <c r="E2049" i="19"/>
  <c r="D2049" i="19"/>
  <c r="C2049" i="19"/>
  <c r="A2049" i="19"/>
  <c r="H2048" i="19"/>
  <c r="G2048" i="19"/>
  <c r="F2048" i="19"/>
  <c r="E2048" i="19"/>
  <c r="D2048" i="19"/>
  <c r="C2048" i="19"/>
  <c r="H2047" i="19"/>
  <c r="G2047" i="19"/>
  <c r="F2047" i="19"/>
  <c r="E2047" i="19"/>
  <c r="D2047" i="19"/>
  <c r="C2047" i="19"/>
  <c r="H2046" i="19"/>
  <c r="G2046" i="19"/>
  <c r="F2046" i="19"/>
  <c r="E2046" i="19"/>
  <c r="D2046" i="19"/>
  <c r="C2046" i="19"/>
  <c r="A2046" i="19" s="1"/>
  <c r="H2045" i="19"/>
  <c r="G2045" i="19"/>
  <c r="F2045" i="19"/>
  <c r="E2045" i="19"/>
  <c r="D2045" i="19"/>
  <c r="A2045" i="19" s="1"/>
  <c r="C2045" i="19"/>
  <c r="H2044" i="19"/>
  <c r="G2044" i="19"/>
  <c r="F2044" i="19"/>
  <c r="E2044" i="19"/>
  <c r="D2044" i="19"/>
  <c r="A2044" i="19" s="1"/>
  <c r="C2044" i="19"/>
  <c r="H2043" i="19"/>
  <c r="G2043" i="19"/>
  <c r="F2043" i="19"/>
  <c r="E2043" i="19"/>
  <c r="D2043" i="19"/>
  <c r="C2043" i="19"/>
  <c r="A2043" i="19"/>
  <c r="H2042" i="19"/>
  <c r="G2042" i="19"/>
  <c r="F2042" i="19"/>
  <c r="E2042" i="19"/>
  <c r="D2042" i="19"/>
  <c r="C2042" i="19"/>
  <c r="A2042" i="19" s="1"/>
  <c r="H2041" i="19"/>
  <c r="G2041" i="19"/>
  <c r="F2041" i="19"/>
  <c r="E2041" i="19"/>
  <c r="D2041" i="19"/>
  <c r="A2041" i="19" s="1"/>
  <c r="C2041" i="19"/>
  <c r="H2040" i="19"/>
  <c r="G2040" i="19"/>
  <c r="F2040" i="19"/>
  <c r="E2040" i="19"/>
  <c r="D2040" i="19"/>
  <c r="A2040" i="19" s="1"/>
  <c r="C2040" i="19"/>
  <c r="H2039" i="19"/>
  <c r="G2039" i="19"/>
  <c r="F2039" i="19"/>
  <c r="E2039" i="19"/>
  <c r="D2039" i="19"/>
  <c r="C2039" i="19"/>
  <c r="H2038" i="19"/>
  <c r="G2038" i="19"/>
  <c r="F2038" i="19"/>
  <c r="E2038" i="19"/>
  <c r="D2038" i="19"/>
  <c r="C2038" i="19"/>
  <c r="H2037" i="19"/>
  <c r="G2037" i="19"/>
  <c r="F2037" i="19"/>
  <c r="E2037" i="19"/>
  <c r="D2037" i="19"/>
  <c r="C2037" i="19"/>
  <c r="A2037" i="19" s="1"/>
  <c r="H2036" i="19"/>
  <c r="G2036" i="19"/>
  <c r="F2036" i="19"/>
  <c r="E2036" i="19"/>
  <c r="D2036" i="19"/>
  <c r="A2036" i="19" s="1"/>
  <c r="C2036" i="19"/>
  <c r="H2035" i="19"/>
  <c r="G2035" i="19"/>
  <c r="F2035" i="19"/>
  <c r="E2035" i="19"/>
  <c r="D2035" i="19"/>
  <c r="A2035" i="19" s="1"/>
  <c r="C2035" i="19"/>
  <c r="H2034" i="19"/>
  <c r="G2034" i="19"/>
  <c r="F2034" i="19"/>
  <c r="E2034" i="19"/>
  <c r="D2034" i="19"/>
  <c r="C2034" i="19"/>
  <c r="A2034" i="19"/>
  <c r="H2033" i="19"/>
  <c r="G2033" i="19"/>
  <c r="F2033" i="19"/>
  <c r="E2033" i="19"/>
  <c r="D2033" i="19"/>
  <c r="C2033" i="19"/>
  <c r="A2033" i="19" s="1"/>
  <c r="H2032" i="19"/>
  <c r="G2032" i="19"/>
  <c r="F2032" i="19"/>
  <c r="E2032" i="19"/>
  <c r="D2032" i="19"/>
  <c r="A2032" i="19" s="1"/>
  <c r="C2032" i="19"/>
  <c r="H2031" i="19"/>
  <c r="G2031" i="19"/>
  <c r="F2031" i="19"/>
  <c r="E2031" i="19"/>
  <c r="D2031" i="19"/>
  <c r="C2031" i="19"/>
  <c r="A2031" i="19"/>
  <c r="H2030" i="19"/>
  <c r="G2030" i="19"/>
  <c r="F2030" i="19"/>
  <c r="E2030" i="19"/>
  <c r="D2030" i="19"/>
  <c r="C2030" i="19"/>
  <c r="H2029" i="19"/>
  <c r="G2029" i="19"/>
  <c r="F2029" i="19"/>
  <c r="E2029" i="19"/>
  <c r="D2029" i="19"/>
  <c r="C2029" i="19"/>
  <c r="H2028" i="19"/>
  <c r="G2028" i="19"/>
  <c r="F2028" i="19"/>
  <c r="E2028" i="19"/>
  <c r="D2028" i="19"/>
  <c r="C2028" i="19"/>
  <c r="A2028" i="19" s="1"/>
  <c r="H2027" i="19"/>
  <c r="G2027" i="19"/>
  <c r="F2027" i="19"/>
  <c r="E2027" i="19"/>
  <c r="D2027" i="19"/>
  <c r="A2027" i="19" s="1"/>
  <c r="C2027" i="19"/>
  <c r="H2026" i="19"/>
  <c r="G2026" i="19"/>
  <c r="F2026" i="19"/>
  <c r="E2026" i="19"/>
  <c r="D2026" i="19"/>
  <c r="A2026" i="19" s="1"/>
  <c r="C2026" i="19"/>
  <c r="H2025" i="19"/>
  <c r="G2025" i="19"/>
  <c r="F2025" i="19"/>
  <c r="E2025" i="19"/>
  <c r="D2025" i="19"/>
  <c r="A2025" i="19" s="1"/>
  <c r="C2025" i="19"/>
  <c r="H2024" i="19"/>
  <c r="G2024" i="19"/>
  <c r="F2024" i="19"/>
  <c r="E2024" i="19"/>
  <c r="D2024" i="19"/>
  <c r="C2024" i="19"/>
  <c r="A2024" i="19" s="1"/>
  <c r="H2023" i="19"/>
  <c r="G2023" i="19"/>
  <c r="F2023" i="19"/>
  <c r="E2023" i="19"/>
  <c r="D2023" i="19"/>
  <c r="A2023" i="19" s="1"/>
  <c r="C2023" i="19"/>
  <c r="H2022" i="19"/>
  <c r="G2022" i="19"/>
  <c r="F2022" i="19"/>
  <c r="E2022" i="19"/>
  <c r="D2022" i="19"/>
  <c r="C2022" i="19"/>
  <c r="A2022" i="19"/>
  <c r="H2021" i="19"/>
  <c r="G2021" i="19"/>
  <c r="F2021" i="19"/>
  <c r="E2021" i="19"/>
  <c r="D2021" i="19"/>
  <c r="C2021" i="19"/>
  <c r="H2020" i="19"/>
  <c r="G2020" i="19"/>
  <c r="F2020" i="19"/>
  <c r="E2020" i="19"/>
  <c r="D2020" i="19"/>
  <c r="C2020" i="19"/>
  <c r="H2019" i="19"/>
  <c r="G2019" i="19"/>
  <c r="F2019" i="19"/>
  <c r="E2019" i="19"/>
  <c r="D2019" i="19"/>
  <c r="C2019" i="19"/>
  <c r="A2019" i="19" s="1"/>
  <c r="H2018" i="19"/>
  <c r="G2018" i="19"/>
  <c r="F2018" i="19"/>
  <c r="E2018" i="19"/>
  <c r="D2018" i="19"/>
  <c r="A2018" i="19" s="1"/>
  <c r="C2018" i="19"/>
  <c r="H2017" i="19"/>
  <c r="G2017" i="19"/>
  <c r="F2017" i="19"/>
  <c r="E2017" i="19"/>
  <c r="D2017" i="19"/>
  <c r="A2017" i="19" s="1"/>
  <c r="C2017" i="19"/>
  <c r="H2016" i="19"/>
  <c r="G2016" i="19"/>
  <c r="F2016" i="19"/>
  <c r="E2016" i="19"/>
  <c r="D2016" i="19"/>
  <c r="C2016" i="19"/>
  <c r="A2016" i="19"/>
  <c r="H2015" i="19"/>
  <c r="G2015" i="19"/>
  <c r="F2015" i="19"/>
  <c r="E2015" i="19"/>
  <c r="D2015" i="19"/>
  <c r="C2015" i="19"/>
  <c r="A2015" i="19" s="1"/>
  <c r="H2014" i="19"/>
  <c r="G2014" i="19"/>
  <c r="F2014" i="19"/>
  <c r="E2014" i="19"/>
  <c r="D2014" i="19"/>
  <c r="A2014" i="19" s="1"/>
  <c r="C2014" i="19"/>
  <c r="H2013" i="19"/>
  <c r="G2013" i="19"/>
  <c r="F2013" i="19"/>
  <c r="E2013" i="19"/>
  <c r="D2013" i="19"/>
  <c r="A2013" i="19" s="1"/>
  <c r="C2013" i="19"/>
  <c r="H2012" i="19"/>
  <c r="G2012" i="19"/>
  <c r="F2012" i="19"/>
  <c r="E2012" i="19"/>
  <c r="D2012" i="19"/>
  <c r="C2012" i="19"/>
  <c r="H2011" i="19"/>
  <c r="G2011" i="19"/>
  <c r="F2011" i="19"/>
  <c r="E2011" i="19"/>
  <c r="D2011" i="19"/>
  <c r="C2011" i="19"/>
  <c r="H2010" i="19"/>
  <c r="G2010" i="19"/>
  <c r="F2010" i="19"/>
  <c r="E2010" i="19"/>
  <c r="D2010" i="19"/>
  <c r="C2010" i="19"/>
  <c r="A2010" i="19" s="1"/>
  <c r="H2009" i="19"/>
  <c r="G2009" i="19"/>
  <c r="F2009" i="19"/>
  <c r="E2009" i="19"/>
  <c r="D2009" i="19"/>
  <c r="A2009" i="19" s="1"/>
  <c r="C2009" i="19"/>
  <c r="H2008" i="19"/>
  <c r="G2008" i="19"/>
  <c r="F2008" i="19"/>
  <c r="E2008" i="19"/>
  <c r="D2008" i="19"/>
  <c r="A2008" i="19" s="1"/>
  <c r="C2008" i="19"/>
  <c r="H2007" i="19"/>
  <c r="G2007" i="19"/>
  <c r="F2007" i="19"/>
  <c r="E2007" i="19"/>
  <c r="D2007" i="19"/>
  <c r="C2007" i="19"/>
  <c r="A2007" i="19"/>
  <c r="H2006" i="19"/>
  <c r="G2006" i="19"/>
  <c r="F2006" i="19"/>
  <c r="E2006" i="19"/>
  <c r="D2006" i="19"/>
  <c r="C2006" i="19"/>
  <c r="A2006" i="19" s="1"/>
  <c r="H2005" i="19"/>
  <c r="G2005" i="19"/>
  <c r="F2005" i="19"/>
  <c r="E2005" i="19"/>
  <c r="D2005" i="19"/>
  <c r="A2005" i="19" s="1"/>
  <c r="C2005" i="19"/>
  <c r="H2004" i="19"/>
  <c r="G2004" i="19"/>
  <c r="F2004" i="19"/>
  <c r="E2004" i="19"/>
  <c r="D2004" i="19"/>
  <c r="C2004" i="19"/>
  <c r="A2004" i="19"/>
  <c r="H2003" i="19"/>
  <c r="G2003" i="19"/>
  <c r="F2003" i="19"/>
  <c r="E2003" i="19"/>
  <c r="D2003" i="19"/>
  <c r="C2003" i="19"/>
  <c r="H2002" i="19"/>
  <c r="G2002" i="19"/>
  <c r="F2002" i="19"/>
  <c r="E2002" i="19"/>
  <c r="D2002" i="19"/>
  <c r="C2002" i="19"/>
  <c r="H2001" i="19"/>
  <c r="G2001" i="19"/>
  <c r="F2001" i="19"/>
  <c r="E2001" i="19"/>
  <c r="D2001" i="19"/>
  <c r="C2001" i="19"/>
  <c r="A2001" i="19" s="1"/>
  <c r="H2000" i="19"/>
  <c r="G2000" i="19"/>
  <c r="F2000" i="19"/>
  <c r="E2000" i="19"/>
  <c r="D2000" i="19"/>
  <c r="A2000" i="19" s="1"/>
  <c r="C2000" i="19"/>
  <c r="H1999" i="19"/>
  <c r="G1999" i="19"/>
  <c r="F1999" i="19"/>
  <c r="E1999" i="19"/>
  <c r="D1999" i="19"/>
  <c r="A1999" i="19" s="1"/>
  <c r="C1999" i="19"/>
  <c r="H1998" i="19"/>
  <c r="G1998" i="19"/>
  <c r="F1998" i="19"/>
  <c r="E1998" i="19"/>
  <c r="D1998" i="19"/>
  <c r="A1998" i="19" s="1"/>
  <c r="C1998" i="19"/>
  <c r="H1997" i="19"/>
  <c r="G1997" i="19"/>
  <c r="F1997" i="19"/>
  <c r="E1997" i="19"/>
  <c r="D1997" i="19"/>
  <c r="C1997" i="19"/>
  <c r="A1997" i="19" s="1"/>
  <c r="H1996" i="19"/>
  <c r="G1996" i="19"/>
  <c r="F1996" i="19"/>
  <c r="E1996" i="19"/>
  <c r="D1996" i="19"/>
  <c r="A1996" i="19" s="1"/>
  <c r="C1996" i="19"/>
  <c r="H1995" i="19"/>
  <c r="G1995" i="19"/>
  <c r="F1995" i="19"/>
  <c r="E1995" i="19"/>
  <c r="D1995" i="19"/>
  <c r="C1995" i="19"/>
  <c r="A1995" i="19"/>
  <c r="H1994" i="19"/>
  <c r="G1994" i="19"/>
  <c r="F1994" i="19"/>
  <c r="E1994" i="19"/>
  <c r="D1994" i="19"/>
  <c r="C1994" i="19"/>
  <c r="H1993" i="19"/>
  <c r="G1993" i="19"/>
  <c r="F1993" i="19"/>
  <c r="E1993" i="19"/>
  <c r="D1993" i="19"/>
  <c r="C1993" i="19"/>
  <c r="H1992" i="19"/>
  <c r="G1992" i="19"/>
  <c r="F1992" i="19"/>
  <c r="E1992" i="19"/>
  <c r="D1992" i="19"/>
  <c r="C1992" i="19"/>
  <c r="A1992" i="19" s="1"/>
  <c r="H1991" i="19"/>
  <c r="G1991" i="19"/>
  <c r="F1991" i="19"/>
  <c r="E1991" i="19"/>
  <c r="D1991" i="19"/>
  <c r="A1991" i="19" s="1"/>
  <c r="C1991" i="19"/>
  <c r="H1990" i="19"/>
  <c r="G1990" i="19"/>
  <c r="F1990" i="19"/>
  <c r="E1990" i="19"/>
  <c r="D1990" i="19"/>
  <c r="A1990" i="19" s="1"/>
  <c r="C1990" i="19"/>
  <c r="H1989" i="19"/>
  <c r="G1989" i="19"/>
  <c r="F1989" i="19"/>
  <c r="E1989" i="19"/>
  <c r="D1989" i="19"/>
  <c r="A1989" i="19" s="1"/>
  <c r="C1989" i="19"/>
  <c r="H1988" i="19"/>
  <c r="G1988" i="19"/>
  <c r="F1988" i="19"/>
  <c r="E1988" i="19"/>
  <c r="D1988" i="19"/>
  <c r="C1988" i="19"/>
  <c r="A1988" i="19" s="1"/>
  <c r="H1987" i="19"/>
  <c r="G1987" i="19"/>
  <c r="F1987" i="19"/>
  <c r="E1987" i="19"/>
  <c r="D1987" i="19"/>
  <c r="A1987" i="19" s="1"/>
  <c r="C1987" i="19"/>
  <c r="H1986" i="19"/>
  <c r="G1986" i="19"/>
  <c r="F1986" i="19"/>
  <c r="E1986" i="19"/>
  <c r="D1986" i="19"/>
  <c r="A1986" i="19" s="1"/>
  <c r="C1986" i="19"/>
  <c r="H1985" i="19"/>
  <c r="G1985" i="19"/>
  <c r="F1985" i="19"/>
  <c r="E1985" i="19"/>
  <c r="D1985" i="19"/>
  <c r="C1985" i="19"/>
  <c r="H1984" i="19"/>
  <c r="G1984" i="19"/>
  <c r="F1984" i="19"/>
  <c r="E1984" i="19"/>
  <c r="D1984" i="19"/>
  <c r="C1984" i="19"/>
  <c r="H1983" i="19"/>
  <c r="G1983" i="19"/>
  <c r="F1983" i="19"/>
  <c r="E1983" i="19"/>
  <c r="D1983" i="19"/>
  <c r="C1983" i="19"/>
  <c r="A1983" i="19" s="1"/>
  <c r="H1982" i="19"/>
  <c r="G1982" i="19"/>
  <c r="F1982" i="19"/>
  <c r="E1982" i="19"/>
  <c r="D1982" i="19"/>
  <c r="A1982" i="19" s="1"/>
  <c r="C1982" i="19"/>
  <c r="H1981" i="19"/>
  <c r="G1981" i="19"/>
  <c r="F1981" i="19"/>
  <c r="E1981" i="19"/>
  <c r="D1981" i="19"/>
  <c r="A1981" i="19" s="1"/>
  <c r="C1981" i="19"/>
  <c r="H1980" i="19"/>
  <c r="G1980" i="19"/>
  <c r="F1980" i="19"/>
  <c r="E1980" i="19"/>
  <c r="D1980" i="19"/>
  <c r="C1980" i="19"/>
  <c r="A1980" i="19"/>
  <c r="H1979" i="19"/>
  <c r="G1979" i="19"/>
  <c r="F1979" i="19"/>
  <c r="E1979" i="19"/>
  <c r="D1979" i="19"/>
  <c r="C1979" i="19"/>
  <c r="A1979" i="19" s="1"/>
  <c r="H1978" i="19"/>
  <c r="G1978" i="19"/>
  <c r="F1978" i="19"/>
  <c r="E1978" i="19"/>
  <c r="D1978" i="19"/>
  <c r="A1978" i="19" s="1"/>
  <c r="C1978" i="19"/>
  <c r="H1977" i="19"/>
  <c r="G1977" i="19"/>
  <c r="F1977" i="19"/>
  <c r="E1977" i="19"/>
  <c r="D1977" i="19"/>
  <c r="C1977" i="19"/>
  <c r="A1977" i="19"/>
  <c r="H1976" i="19"/>
  <c r="G1976" i="19"/>
  <c r="F1976" i="19"/>
  <c r="E1976" i="19"/>
  <c r="D1976" i="19"/>
  <c r="C1976" i="19"/>
  <c r="H1975" i="19"/>
  <c r="G1975" i="19"/>
  <c r="F1975" i="19"/>
  <c r="E1975" i="19"/>
  <c r="D1975" i="19"/>
  <c r="C1975" i="19"/>
  <c r="H1974" i="19"/>
  <c r="G1974" i="19"/>
  <c r="F1974" i="19"/>
  <c r="E1974" i="19"/>
  <c r="D1974" i="19"/>
  <c r="C1974" i="19"/>
  <c r="A1974" i="19" s="1"/>
  <c r="H1973" i="19"/>
  <c r="G1973" i="19"/>
  <c r="F1973" i="19"/>
  <c r="E1973" i="19"/>
  <c r="D1973" i="19"/>
  <c r="A1973" i="19" s="1"/>
  <c r="C1973" i="19"/>
  <c r="H1972" i="19"/>
  <c r="G1972" i="19"/>
  <c r="F1972" i="19"/>
  <c r="E1972" i="19"/>
  <c r="D1972" i="19"/>
  <c r="A1972" i="19" s="1"/>
  <c r="C1972" i="19"/>
  <c r="H1971" i="19"/>
  <c r="G1971" i="19"/>
  <c r="F1971" i="19"/>
  <c r="E1971" i="19"/>
  <c r="D1971" i="19"/>
  <c r="A1971" i="19" s="1"/>
  <c r="C1971" i="19"/>
  <c r="H1970" i="19"/>
  <c r="G1970" i="19"/>
  <c r="F1970" i="19"/>
  <c r="E1970" i="19"/>
  <c r="D1970" i="19"/>
  <c r="C1970" i="19"/>
  <c r="A1970" i="19" s="1"/>
  <c r="H1969" i="19"/>
  <c r="G1969" i="19"/>
  <c r="F1969" i="19"/>
  <c r="E1969" i="19"/>
  <c r="D1969" i="19"/>
  <c r="A1969" i="19" s="1"/>
  <c r="C1969" i="19"/>
  <c r="H1968" i="19"/>
  <c r="G1968" i="19"/>
  <c r="F1968" i="19"/>
  <c r="E1968" i="19"/>
  <c r="D1968" i="19"/>
  <c r="C1968" i="19"/>
  <c r="A1968" i="19"/>
  <c r="H1967" i="19"/>
  <c r="G1967" i="19"/>
  <c r="F1967" i="19"/>
  <c r="E1967" i="19"/>
  <c r="D1967" i="19"/>
  <c r="C1967" i="19"/>
  <c r="H1966" i="19"/>
  <c r="G1966" i="19"/>
  <c r="F1966" i="19"/>
  <c r="E1966" i="19"/>
  <c r="D1966" i="19"/>
  <c r="C1966" i="19"/>
  <c r="H1965" i="19"/>
  <c r="G1965" i="19"/>
  <c r="F1965" i="19"/>
  <c r="E1965" i="19"/>
  <c r="D1965" i="19"/>
  <c r="C1965" i="19"/>
  <c r="A1965" i="19" s="1"/>
  <c r="H1964" i="19"/>
  <c r="G1964" i="19"/>
  <c r="F1964" i="19"/>
  <c r="E1964" i="19"/>
  <c r="D1964" i="19"/>
  <c r="A1964" i="19" s="1"/>
  <c r="C1964" i="19"/>
  <c r="H1963" i="19"/>
  <c r="G1963" i="19"/>
  <c r="F1963" i="19"/>
  <c r="E1963" i="19"/>
  <c r="D1963" i="19"/>
  <c r="A1963" i="19" s="1"/>
  <c r="C1963" i="19"/>
  <c r="H1962" i="19"/>
  <c r="G1962" i="19"/>
  <c r="F1962" i="19"/>
  <c r="E1962" i="19"/>
  <c r="D1962" i="19"/>
  <c r="A1962" i="19" s="1"/>
  <c r="C1962" i="19"/>
  <c r="H1961" i="19"/>
  <c r="G1961" i="19"/>
  <c r="F1961" i="19"/>
  <c r="E1961" i="19"/>
  <c r="D1961" i="19"/>
  <c r="C1961" i="19"/>
  <c r="H1960" i="19"/>
  <c r="G1960" i="19"/>
  <c r="F1960" i="19"/>
  <c r="E1960" i="19"/>
  <c r="D1960" i="19"/>
  <c r="A1960" i="19" s="1"/>
  <c r="C1960" i="19"/>
  <c r="H1959" i="19"/>
  <c r="G1959" i="19"/>
  <c r="F1959" i="19"/>
  <c r="E1959" i="19"/>
  <c r="D1959" i="19"/>
  <c r="A1959" i="19" s="1"/>
  <c r="C1959" i="19"/>
  <c r="H1958" i="19"/>
  <c r="G1958" i="19"/>
  <c r="F1958" i="19"/>
  <c r="E1958" i="19"/>
  <c r="D1958" i="19"/>
  <c r="C1958" i="19"/>
  <c r="H1957" i="19"/>
  <c r="G1957" i="19"/>
  <c r="F1957" i="19"/>
  <c r="E1957" i="19"/>
  <c r="D1957" i="19"/>
  <c r="C1957" i="19"/>
  <c r="H1956" i="19"/>
  <c r="G1956" i="19"/>
  <c r="F1956" i="19"/>
  <c r="E1956" i="19"/>
  <c r="D1956" i="19"/>
  <c r="C1956" i="19"/>
  <c r="H1955" i="19"/>
  <c r="G1955" i="19"/>
  <c r="F1955" i="19"/>
  <c r="E1955" i="19"/>
  <c r="D1955" i="19"/>
  <c r="A1955" i="19" s="1"/>
  <c r="C1955" i="19"/>
  <c r="H1954" i="19"/>
  <c r="G1954" i="19"/>
  <c r="F1954" i="19"/>
  <c r="E1954" i="19"/>
  <c r="D1954" i="19"/>
  <c r="A1954" i="19" s="1"/>
  <c r="C1954" i="19"/>
  <c r="H1953" i="19"/>
  <c r="G1953" i="19"/>
  <c r="F1953" i="19"/>
  <c r="E1953" i="19"/>
  <c r="D1953" i="19"/>
  <c r="C1953" i="19"/>
  <c r="A1953" i="19"/>
  <c r="H1952" i="19"/>
  <c r="G1952" i="19"/>
  <c r="F1952" i="19"/>
  <c r="E1952" i="19"/>
  <c r="D1952" i="19"/>
  <c r="C1952" i="19"/>
  <c r="A1952" i="19" s="1"/>
  <c r="H1951" i="19"/>
  <c r="G1951" i="19"/>
  <c r="F1951" i="19"/>
  <c r="E1951" i="19"/>
  <c r="D1951" i="19"/>
  <c r="A1951" i="19" s="1"/>
  <c r="C1951" i="19"/>
  <c r="H1950" i="19"/>
  <c r="G1950" i="19"/>
  <c r="F1950" i="19"/>
  <c r="E1950" i="19"/>
  <c r="D1950" i="19"/>
  <c r="A1950" i="19" s="1"/>
  <c r="C1950" i="19"/>
  <c r="H1949" i="19"/>
  <c r="G1949" i="19"/>
  <c r="F1949" i="19"/>
  <c r="E1949" i="19"/>
  <c r="D1949" i="19"/>
  <c r="C1949" i="19"/>
  <c r="H1948" i="19"/>
  <c r="G1948" i="19"/>
  <c r="F1948" i="19"/>
  <c r="E1948" i="19"/>
  <c r="D1948" i="19"/>
  <c r="C1948" i="19"/>
  <c r="H1947" i="19"/>
  <c r="G1947" i="19"/>
  <c r="F1947" i="19"/>
  <c r="E1947" i="19"/>
  <c r="D1947" i="19"/>
  <c r="C1947" i="19"/>
  <c r="H1946" i="19"/>
  <c r="G1946" i="19"/>
  <c r="F1946" i="19"/>
  <c r="E1946" i="19"/>
  <c r="D1946" i="19"/>
  <c r="A1946" i="19" s="1"/>
  <c r="C1946" i="19"/>
  <c r="H1945" i="19"/>
  <c r="G1945" i="19"/>
  <c r="F1945" i="19"/>
  <c r="E1945" i="19"/>
  <c r="D1945" i="19"/>
  <c r="A1945" i="19" s="1"/>
  <c r="C1945" i="19"/>
  <c r="H1944" i="19"/>
  <c r="G1944" i="19"/>
  <c r="F1944" i="19"/>
  <c r="E1944" i="19"/>
  <c r="D1944" i="19"/>
  <c r="A1944" i="19" s="1"/>
  <c r="C1944" i="19"/>
  <c r="H1943" i="19"/>
  <c r="G1943" i="19"/>
  <c r="F1943" i="19"/>
  <c r="E1943" i="19"/>
  <c r="D1943" i="19"/>
  <c r="C1943" i="19"/>
  <c r="H1942" i="19"/>
  <c r="G1942" i="19"/>
  <c r="F1942" i="19"/>
  <c r="E1942" i="19"/>
  <c r="D1942" i="19"/>
  <c r="A1942" i="19" s="1"/>
  <c r="C1942" i="19"/>
  <c r="H1941" i="19"/>
  <c r="G1941" i="19"/>
  <c r="F1941" i="19"/>
  <c r="E1941" i="19"/>
  <c r="D1941" i="19"/>
  <c r="C1941" i="19"/>
  <c r="A1941" i="19"/>
  <c r="H1940" i="19"/>
  <c r="G1940" i="19"/>
  <c r="F1940" i="19"/>
  <c r="E1940" i="19"/>
  <c r="D1940" i="19"/>
  <c r="C1940" i="19"/>
  <c r="H1939" i="19"/>
  <c r="G1939" i="19"/>
  <c r="F1939" i="19"/>
  <c r="E1939" i="19"/>
  <c r="D1939" i="19"/>
  <c r="C1939" i="19"/>
  <c r="H1938" i="19"/>
  <c r="G1938" i="19"/>
  <c r="F1938" i="19"/>
  <c r="E1938" i="19"/>
  <c r="D1938" i="19"/>
  <c r="C1938" i="19"/>
  <c r="A1938" i="19" s="1"/>
  <c r="H1937" i="19"/>
  <c r="G1937" i="19"/>
  <c r="F1937" i="19"/>
  <c r="E1937" i="19"/>
  <c r="D1937" i="19"/>
  <c r="A1937" i="19" s="1"/>
  <c r="C1937" i="19"/>
  <c r="H1936" i="19"/>
  <c r="G1936" i="19"/>
  <c r="F1936" i="19"/>
  <c r="E1936" i="19"/>
  <c r="D1936" i="19"/>
  <c r="A1936" i="19" s="1"/>
  <c r="C1936" i="19"/>
  <c r="H1935" i="19"/>
  <c r="G1935" i="19"/>
  <c r="F1935" i="19"/>
  <c r="E1935" i="19"/>
  <c r="D1935" i="19"/>
  <c r="A1935" i="19" s="1"/>
  <c r="C1935" i="19"/>
  <c r="H1934" i="19"/>
  <c r="G1934" i="19"/>
  <c r="F1934" i="19"/>
  <c r="E1934" i="19"/>
  <c r="D1934" i="19"/>
  <c r="C1934" i="19"/>
  <c r="H1933" i="19"/>
  <c r="G1933" i="19"/>
  <c r="F1933" i="19"/>
  <c r="E1933" i="19"/>
  <c r="D1933" i="19"/>
  <c r="A1933" i="19" s="1"/>
  <c r="C1933" i="19"/>
  <c r="H1932" i="19"/>
  <c r="G1932" i="19"/>
  <c r="F1932" i="19"/>
  <c r="E1932" i="19"/>
  <c r="D1932" i="19"/>
  <c r="A1932" i="19" s="1"/>
  <c r="C1932" i="19"/>
  <c r="H1931" i="19"/>
  <c r="G1931" i="19"/>
  <c r="F1931" i="19"/>
  <c r="E1931" i="19"/>
  <c r="D1931" i="19"/>
  <c r="C1931" i="19"/>
  <c r="H1930" i="19"/>
  <c r="G1930" i="19"/>
  <c r="F1930" i="19"/>
  <c r="E1930" i="19"/>
  <c r="D1930" i="19"/>
  <c r="C1930" i="19"/>
  <c r="H1929" i="19"/>
  <c r="G1929" i="19"/>
  <c r="F1929" i="19"/>
  <c r="E1929" i="19"/>
  <c r="D1929" i="19"/>
  <c r="C1929" i="19"/>
  <c r="H1928" i="19"/>
  <c r="G1928" i="19"/>
  <c r="F1928" i="19"/>
  <c r="E1928" i="19"/>
  <c r="D1928" i="19"/>
  <c r="A1928" i="19" s="1"/>
  <c r="C1928" i="19"/>
  <c r="H1927" i="19"/>
  <c r="G1927" i="19"/>
  <c r="F1927" i="19"/>
  <c r="E1927" i="19"/>
  <c r="D1927" i="19"/>
  <c r="A1927" i="19" s="1"/>
  <c r="C1927" i="19"/>
  <c r="H1926" i="19"/>
  <c r="G1926" i="19"/>
  <c r="F1926" i="19"/>
  <c r="E1926" i="19"/>
  <c r="D1926" i="19"/>
  <c r="C1926" i="19"/>
  <c r="A1926" i="19"/>
  <c r="H1925" i="19"/>
  <c r="G1925" i="19"/>
  <c r="F1925" i="19"/>
  <c r="E1925" i="19"/>
  <c r="D1925" i="19"/>
  <c r="C1925" i="19"/>
  <c r="A1925" i="19" s="1"/>
  <c r="H1924" i="19"/>
  <c r="G1924" i="19"/>
  <c r="F1924" i="19"/>
  <c r="E1924" i="19"/>
  <c r="D1924" i="19"/>
  <c r="A1924" i="19" s="1"/>
  <c r="C1924" i="19"/>
  <c r="H1923" i="19"/>
  <c r="G1923" i="19"/>
  <c r="F1923" i="19"/>
  <c r="E1923" i="19"/>
  <c r="D1923" i="19"/>
  <c r="A1923" i="19" s="1"/>
  <c r="C1923" i="19"/>
  <c r="H1922" i="19"/>
  <c r="G1922" i="19"/>
  <c r="F1922" i="19"/>
  <c r="E1922" i="19"/>
  <c r="D1922" i="19"/>
  <c r="C1922" i="19"/>
  <c r="H1921" i="19"/>
  <c r="G1921" i="19"/>
  <c r="F1921" i="19"/>
  <c r="E1921" i="19"/>
  <c r="D1921" i="19"/>
  <c r="C1921" i="19"/>
  <c r="H1920" i="19"/>
  <c r="G1920" i="19"/>
  <c r="F1920" i="19"/>
  <c r="E1920" i="19"/>
  <c r="D1920" i="19"/>
  <c r="C1920" i="19"/>
  <c r="H1919" i="19"/>
  <c r="G1919" i="19"/>
  <c r="F1919" i="19"/>
  <c r="E1919" i="19"/>
  <c r="D1919" i="19"/>
  <c r="A1919" i="19" s="1"/>
  <c r="C1919" i="19"/>
  <c r="H1918" i="19"/>
  <c r="G1918" i="19"/>
  <c r="F1918" i="19"/>
  <c r="E1918" i="19"/>
  <c r="D1918" i="19"/>
  <c r="A1918" i="19" s="1"/>
  <c r="C1918" i="19"/>
  <c r="H1917" i="19"/>
  <c r="G1917" i="19"/>
  <c r="F1917" i="19"/>
  <c r="E1917" i="19"/>
  <c r="D1917" i="19"/>
  <c r="A1917" i="19" s="1"/>
  <c r="C1917" i="19"/>
  <c r="H1916" i="19"/>
  <c r="G1916" i="19"/>
  <c r="F1916" i="19"/>
  <c r="E1916" i="19"/>
  <c r="D1916" i="19"/>
  <c r="C1916" i="19"/>
  <c r="H1915" i="19"/>
  <c r="G1915" i="19"/>
  <c r="F1915" i="19"/>
  <c r="E1915" i="19"/>
  <c r="D1915" i="19"/>
  <c r="A1915" i="19" s="1"/>
  <c r="C1915" i="19"/>
  <c r="H1914" i="19"/>
  <c r="G1914" i="19"/>
  <c r="F1914" i="19"/>
  <c r="E1914" i="19"/>
  <c r="D1914" i="19"/>
  <c r="C1914" i="19"/>
  <c r="A1914" i="19"/>
  <c r="H1913" i="19"/>
  <c r="G1913" i="19"/>
  <c r="F1913" i="19"/>
  <c r="E1913" i="19"/>
  <c r="D1913" i="19"/>
  <c r="C1913" i="19"/>
  <c r="H1912" i="19"/>
  <c r="G1912" i="19"/>
  <c r="F1912" i="19"/>
  <c r="E1912" i="19"/>
  <c r="D1912" i="19"/>
  <c r="C1912" i="19"/>
  <c r="H1911" i="19"/>
  <c r="G1911" i="19"/>
  <c r="F1911" i="19"/>
  <c r="E1911" i="19"/>
  <c r="D1911" i="19"/>
  <c r="C1911" i="19"/>
  <c r="A1911" i="19" s="1"/>
  <c r="H1910" i="19"/>
  <c r="G1910" i="19"/>
  <c r="F1910" i="19"/>
  <c r="E1910" i="19"/>
  <c r="D1910" i="19"/>
  <c r="A1910" i="19" s="1"/>
  <c r="C1910" i="19"/>
  <c r="H1909" i="19"/>
  <c r="G1909" i="19"/>
  <c r="F1909" i="19"/>
  <c r="E1909" i="19"/>
  <c r="D1909" i="19"/>
  <c r="A1909" i="19" s="1"/>
  <c r="C1909" i="19"/>
  <c r="H1908" i="19"/>
  <c r="G1908" i="19"/>
  <c r="F1908" i="19"/>
  <c r="E1908" i="19"/>
  <c r="D1908" i="19"/>
  <c r="A1908" i="19" s="1"/>
  <c r="C1908" i="19"/>
  <c r="H1907" i="19"/>
  <c r="G1907" i="19"/>
  <c r="F1907" i="19"/>
  <c r="E1907" i="19"/>
  <c r="D1907" i="19"/>
  <c r="C1907" i="19"/>
  <c r="A1907" i="19" s="1"/>
  <c r="H1906" i="19"/>
  <c r="G1906" i="19"/>
  <c r="F1906" i="19"/>
  <c r="E1906" i="19"/>
  <c r="D1906" i="19"/>
  <c r="A1906" i="19" s="1"/>
  <c r="C1906" i="19"/>
  <c r="H1905" i="19"/>
  <c r="G1905" i="19"/>
  <c r="F1905" i="19"/>
  <c r="E1905" i="19"/>
  <c r="D1905" i="19"/>
  <c r="C1905" i="19"/>
  <c r="A1905" i="19"/>
  <c r="H1904" i="19"/>
  <c r="G1904" i="19"/>
  <c r="F1904" i="19"/>
  <c r="E1904" i="19"/>
  <c r="D1904" i="19"/>
  <c r="C1904" i="19"/>
  <c r="H1903" i="19"/>
  <c r="G1903" i="19"/>
  <c r="F1903" i="19"/>
  <c r="E1903" i="19"/>
  <c r="D1903" i="19"/>
  <c r="C1903" i="19"/>
  <c r="H1902" i="19"/>
  <c r="G1902" i="19"/>
  <c r="F1902" i="19"/>
  <c r="E1902" i="19"/>
  <c r="D1902" i="19"/>
  <c r="C1902" i="19"/>
  <c r="A1902" i="19" s="1"/>
  <c r="H1901" i="19"/>
  <c r="G1901" i="19"/>
  <c r="F1901" i="19"/>
  <c r="E1901" i="19"/>
  <c r="D1901" i="19"/>
  <c r="C1901" i="19"/>
  <c r="H1900" i="19"/>
  <c r="G1900" i="19"/>
  <c r="F1900" i="19"/>
  <c r="E1900" i="19"/>
  <c r="D1900" i="19"/>
  <c r="C1900" i="19"/>
  <c r="H1899" i="19"/>
  <c r="G1899" i="19"/>
  <c r="F1899" i="19"/>
  <c r="E1899" i="19"/>
  <c r="D1899" i="19"/>
  <c r="C1899" i="19"/>
  <c r="A1899" i="19" s="1"/>
  <c r="H1898" i="19"/>
  <c r="G1898" i="19"/>
  <c r="F1898" i="19"/>
  <c r="E1898" i="19"/>
  <c r="D1898" i="19"/>
  <c r="C1898" i="19"/>
  <c r="H1897" i="19"/>
  <c r="G1897" i="19"/>
  <c r="F1897" i="19"/>
  <c r="E1897" i="19"/>
  <c r="D1897" i="19"/>
  <c r="A1897" i="19" s="1"/>
  <c r="C1897" i="19"/>
  <c r="H1896" i="19"/>
  <c r="G1896" i="19"/>
  <c r="F1896" i="19"/>
  <c r="E1896" i="19"/>
  <c r="D1896" i="19"/>
  <c r="C1896" i="19"/>
  <c r="H1895" i="19"/>
  <c r="G1895" i="19"/>
  <c r="F1895" i="19"/>
  <c r="E1895" i="19"/>
  <c r="D1895" i="19"/>
  <c r="C1895" i="19"/>
  <c r="H1894" i="19"/>
  <c r="G1894" i="19"/>
  <c r="F1894" i="19"/>
  <c r="E1894" i="19"/>
  <c r="D1894" i="19"/>
  <c r="C1894" i="19"/>
  <c r="H1893" i="19"/>
  <c r="G1893" i="19"/>
  <c r="F1893" i="19"/>
  <c r="E1893" i="19"/>
  <c r="A1893" i="19" s="1"/>
  <c r="D1893" i="19"/>
  <c r="C1893" i="19"/>
  <c r="H1892" i="19"/>
  <c r="G1892" i="19"/>
  <c r="F1892" i="19"/>
  <c r="E1892" i="19"/>
  <c r="D1892" i="19"/>
  <c r="C1892" i="19"/>
  <c r="A1892" i="19" s="1"/>
  <c r="H1891" i="19"/>
  <c r="G1891" i="19"/>
  <c r="F1891" i="19"/>
  <c r="E1891" i="19"/>
  <c r="D1891" i="19"/>
  <c r="C1891" i="19"/>
  <c r="A1891" i="19"/>
  <c r="H1890" i="19"/>
  <c r="G1890" i="19"/>
  <c r="F1890" i="19"/>
  <c r="E1890" i="19"/>
  <c r="D1890" i="19"/>
  <c r="C1890" i="19"/>
  <c r="H1889" i="19"/>
  <c r="G1889" i="19"/>
  <c r="F1889" i="19"/>
  <c r="E1889" i="19"/>
  <c r="D1889" i="19"/>
  <c r="C1889" i="19"/>
  <c r="H1888" i="19"/>
  <c r="G1888" i="19"/>
  <c r="F1888" i="19"/>
  <c r="E1888" i="19"/>
  <c r="D1888" i="19"/>
  <c r="C1888" i="19"/>
  <c r="H1887" i="19"/>
  <c r="G1887" i="19"/>
  <c r="F1887" i="19"/>
  <c r="E1887" i="19"/>
  <c r="D1887" i="19"/>
  <c r="C1887" i="19"/>
  <c r="A1887" i="19"/>
  <c r="H1886" i="19"/>
  <c r="G1886" i="19"/>
  <c r="F1886" i="19"/>
  <c r="E1886" i="19"/>
  <c r="D1886" i="19"/>
  <c r="C1886" i="19"/>
  <c r="A1886" i="19" s="1"/>
  <c r="H1885" i="19"/>
  <c r="G1885" i="19"/>
  <c r="F1885" i="19"/>
  <c r="E1885" i="19"/>
  <c r="D1885" i="19"/>
  <c r="A1885" i="19" s="1"/>
  <c r="C1885" i="19"/>
  <c r="H1884" i="19"/>
  <c r="G1884" i="19"/>
  <c r="F1884" i="19"/>
  <c r="E1884" i="19"/>
  <c r="D1884" i="19"/>
  <c r="C1884" i="19"/>
  <c r="H1883" i="19"/>
  <c r="G1883" i="19"/>
  <c r="F1883" i="19"/>
  <c r="E1883" i="19"/>
  <c r="D1883" i="19"/>
  <c r="C1883" i="19"/>
  <c r="H1882" i="19"/>
  <c r="G1882" i="19"/>
  <c r="F1882" i="19"/>
  <c r="E1882" i="19"/>
  <c r="D1882" i="19"/>
  <c r="C1882" i="19"/>
  <c r="H1881" i="19"/>
  <c r="G1881" i="19"/>
  <c r="F1881" i="19"/>
  <c r="E1881" i="19"/>
  <c r="D1881" i="19"/>
  <c r="C1881" i="19"/>
  <c r="A1881" i="19"/>
  <c r="H1880" i="19"/>
  <c r="G1880" i="19"/>
  <c r="F1880" i="19"/>
  <c r="E1880" i="19"/>
  <c r="A1880" i="19" s="1"/>
  <c r="D1880" i="19"/>
  <c r="C1880" i="19"/>
  <c r="H1879" i="19"/>
  <c r="G1879" i="19"/>
  <c r="F1879" i="19"/>
  <c r="E1879" i="19"/>
  <c r="D1879" i="19"/>
  <c r="C1879" i="19"/>
  <c r="A1879" i="19"/>
  <c r="H1878" i="19"/>
  <c r="G1878" i="19"/>
  <c r="F1878" i="19"/>
  <c r="E1878" i="19"/>
  <c r="D1878" i="19"/>
  <c r="C1878" i="19"/>
  <c r="H1877" i="19"/>
  <c r="G1877" i="19"/>
  <c r="F1877" i="19"/>
  <c r="E1877" i="19"/>
  <c r="D1877" i="19"/>
  <c r="C1877" i="19"/>
  <c r="H1876" i="19"/>
  <c r="G1876" i="19"/>
  <c r="F1876" i="19"/>
  <c r="E1876" i="19"/>
  <c r="D1876" i="19"/>
  <c r="C1876" i="19"/>
  <c r="H1875" i="19"/>
  <c r="G1875" i="19"/>
  <c r="F1875" i="19"/>
  <c r="E1875" i="19"/>
  <c r="D1875" i="19"/>
  <c r="C1875" i="19"/>
  <c r="A1875" i="19" s="1"/>
  <c r="H1874" i="19"/>
  <c r="G1874" i="19"/>
  <c r="F1874" i="19"/>
  <c r="E1874" i="19"/>
  <c r="D1874" i="19"/>
  <c r="C1874" i="19"/>
  <c r="A1874" i="19"/>
  <c r="H1873" i="19"/>
  <c r="G1873" i="19"/>
  <c r="F1873" i="19"/>
  <c r="E1873" i="19"/>
  <c r="D1873" i="19"/>
  <c r="C1873" i="19"/>
  <c r="A1873" i="19" s="1"/>
  <c r="H1872" i="19"/>
  <c r="G1872" i="19"/>
  <c r="F1872" i="19"/>
  <c r="E1872" i="19"/>
  <c r="D1872" i="19"/>
  <c r="A1872" i="19" s="1"/>
  <c r="C1872" i="19"/>
  <c r="H1871" i="19"/>
  <c r="G1871" i="19"/>
  <c r="F1871" i="19"/>
  <c r="E1871" i="19"/>
  <c r="D1871" i="19"/>
  <c r="A1871" i="19" s="1"/>
  <c r="C1871" i="19"/>
  <c r="H1870" i="19"/>
  <c r="G1870" i="19"/>
  <c r="F1870" i="19"/>
  <c r="E1870" i="19"/>
  <c r="D1870" i="19"/>
  <c r="A1870" i="19" s="1"/>
  <c r="C1870" i="19"/>
  <c r="H1869" i="19"/>
  <c r="G1869" i="19"/>
  <c r="F1869" i="19"/>
  <c r="E1869" i="19"/>
  <c r="D1869" i="19"/>
  <c r="A1869" i="19" s="1"/>
  <c r="C1869" i="19"/>
  <c r="H1868" i="19"/>
  <c r="G1868" i="19"/>
  <c r="F1868" i="19"/>
  <c r="E1868" i="19"/>
  <c r="A1868" i="19" s="1"/>
  <c r="D1868" i="19"/>
  <c r="C1868" i="19"/>
  <c r="H1867" i="19"/>
  <c r="G1867" i="19"/>
  <c r="F1867" i="19"/>
  <c r="E1867" i="19"/>
  <c r="D1867" i="19"/>
  <c r="C1867" i="19"/>
  <c r="A1867" i="19"/>
  <c r="H1866" i="19"/>
  <c r="G1866" i="19"/>
  <c r="F1866" i="19"/>
  <c r="E1866" i="19"/>
  <c r="D1866" i="19"/>
  <c r="C1866" i="19"/>
  <c r="H1865" i="19"/>
  <c r="G1865" i="19"/>
  <c r="F1865" i="19"/>
  <c r="E1865" i="19"/>
  <c r="D1865" i="19"/>
  <c r="C1865" i="19"/>
  <c r="H1864" i="19"/>
  <c r="G1864" i="19"/>
  <c r="F1864" i="19"/>
  <c r="E1864" i="19"/>
  <c r="D1864" i="19"/>
  <c r="C1864" i="19"/>
  <c r="H1863" i="19"/>
  <c r="G1863" i="19"/>
  <c r="F1863" i="19"/>
  <c r="E1863" i="19"/>
  <c r="D1863" i="19"/>
  <c r="C1863" i="19"/>
  <c r="A1863" i="19" s="1"/>
  <c r="H1862" i="19"/>
  <c r="G1862" i="19"/>
  <c r="F1862" i="19"/>
  <c r="E1862" i="19"/>
  <c r="D1862" i="19"/>
  <c r="C1862" i="19"/>
  <c r="A1862" i="19"/>
  <c r="H1861" i="19"/>
  <c r="G1861" i="19"/>
  <c r="F1861" i="19"/>
  <c r="E1861" i="19"/>
  <c r="D1861" i="19"/>
  <c r="C1861" i="19"/>
  <c r="A1861" i="19" s="1"/>
  <c r="H1860" i="19"/>
  <c r="G1860" i="19"/>
  <c r="F1860" i="19"/>
  <c r="E1860" i="19"/>
  <c r="D1860" i="19"/>
  <c r="A1860" i="19" s="1"/>
  <c r="C1860" i="19"/>
  <c r="H1859" i="19"/>
  <c r="G1859" i="19"/>
  <c r="F1859" i="19"/>
  <c r="E1859" i="19"/>
  <c r="D1859" i="19"/>
  <c r="A1859" i="19" s="1"/>
  <c r="C1859" i="19"/>
  <c r="H1858" i="19"/>
  <c r="G1858" i="19"/>
  <c r="F1858" i="19"/>
  <c r="E1858" i="19"/>
  <c r="D1858" i="19"/>
  <c r="A1858" i="19" s="1"/>
  <c r="C1858" i="19"/>
  <c r="H1857" i="19"/>
  <c r="G1857" i="19"/>
  <c r="F1857" i="19"/>
  <c r="E1857" i="19"/>
  <c r="D1857" i="19"/>
  <c r="A1857" i="19" s="1"/>
  <c r="C1857" i="19"/>
  <c r="H1856" i="19"/>
  <c r="G1856" i="19"/>
  <c r="F1856" i="19"/>
  <c r="E1856" i="19"/>
  <c r="A1856" i="19" s="1"/>
  <c r="D1856" i="19"/>
  <c r="C1856" i="19"/>
  <c r="H1855" i="19"/>
  <c r="G1855" i="19"/>
  <c r="F1855" i="19"/>
  <c r="E1855" i="19"/>
  <c r="D1855" i="19"/>
  <c r="C1855" i="19"/>
  <c r="A1855" i="19"/>
  <c r="H1854" i="19"/>
  <c r="G1854" i="19"/>
  <c r="F1854" i="19"/>
  <c r="E1854" i="19"/>
  <c r="D1854" i="19"/>
  <c r="C1854" i="19"/>
  <c r="H1853" i="19"/>
  <c r="G1853" i="19"/>
  <c r="F1853" i="19"/>
  <c r="E1853" i="19"/>
  <c r="D1853" i="19"/>
  <c r="C1853" i="19"/>
  <c r="H1852" i="19"/>
  <c r="G1852" i="19"/>
  <c r="F1852" i="19"/>
  <c r="E1852" i="19"/>
  <c r="D1852" i="19"/>
  <c r="C1852" i="19"/>
  <c r="H1851" i="19"/>
  <c r="G1851" i="19"/>
  <c r="F1851" i="19"/>
  <c r="E1851" i="19"/>
  <c r="D1851" i="19"/>
  <c r="C1851" i="19"/>
  <c r="A1851" i="19" s="1"/>
  <c r="H1850" i="19"/>
  <c r="G1850" i="19"/>
  <c r="F1850" i="19"/>
  <c r="E1850" i="19"/>
  <c r="D1850" i="19"/>
  <c r="C1850" i="19"/>
  <c r="A1850" i="19"/>
  <c r="H1849" i="19"/>
  <c r="G1849" i="19"/>
  <c r="F1849" i="19"/>
  <c r="E1849" i="19"/>
  <c r="D1849" i="19"/>
  <c r="C1849" i="19"/>
  <c r="A1849" i="19" s="1"/>
  <c r="H1848" i="19"/>
  <c r="G1848" i="19"/>
  <c r="F1848" i="19"/>
  <c r="E1848" i="19"/>
  <c r="D1848" i="19"/>
  <c r="A1848" i="19" s="1"/>
  <c r="C1848" i="19"/>
  <c r="H1847" i="19"/>
  <c r="G1847" i="19"/>
  <c r="F1847" i="19"/>
  <c r="E1847" i="19"/>
  <c r="D1847" i="19"/>
  <c r="A1847" i="19" s="1"/>
  <c r="C1847" i="19"/>
  <c r="H1846" i="19"/>
  <c r="G1846" i="19"/>
  <c r="F1846" i="19"/>
  <c r="E1846" i="19"/>
  <c r="D1846" i="19"/>
  <c r="A1846" i="19" s="1"/>
  <c r="C1846" i="19"/>
  <c r="H1845" i="19"/>
  <c r="G1845" i="19"/>
  <c r="F1845" i="19"/>
  <c r="E1845" i="19"/>
  <c r="D1845" i="19"/>
  <c r="A1845" i="19" s="1"/>
  <c r="C1845" i="19"/>
  <c r="H1844" i="19"/>
  <c r="G1844" i="19"/>
  <c r="F1844" i="19"/>
  <c r="E1844" i="19"/>
  <c r="A1844" i="19" s="1"/>
  <c r="D1844" i="19"/>
  <c r="C1844" i="19"/>
  <c r="H1843" i="19"/>
  <c r="G1843" i="19"/>
  <c r="F1843" i="19"/>
  <c r="E1843" i="19"/>
  <c r="D1843" i="19"/>
  <c r="C1843" i="19"/>
  <c r="A1843" i="19"/>
  <c r="H1842" i="19"/>
  <c r="G1842" i="19"/>
  <c r="F1842" i="19"/>
  <c r="E1842" i="19"/>
  <c r="D1842" i="19"/>
  <c r="C1842" i="19"/>
  <c r="H1841" i="19"/>
  <c r="G1841" i="19"/>
  <c r="F1841" i="19"/>
  <c r="E1841" i="19"/>
  <c r="D1841" i="19"/>
  <c r="C1841" i="19"/>
  <c r="H1840" i="19"/>
  <c r="G1840" i="19"/>
  <c r="F1840" i="19"/>
  <c r="E1840" i="19"/>
  <c r="D1840" i="19"/>
  <c r="C1840" i="19"/>
  <c r="H1839" i="19"/>
  <c r="G1839" i="19"/>
  <c r="F1839" i="19"/>
  <c r="E1839" i="19"/>
  <c r="D1839" i="19"/>
  <c r="C1839" i="19"/>
  <c r="A1839" i="19" s="1"/>
  <c r="H1838" i="19"/>
  <c r="G1838" i="19"/>
  <c r="F1838" i="19"/>
  <c r="E1838" i="19"/>
  <c r="D1838" i="19"/>
  <c r="C1838" i="19"/>
  <c r="A1838" i="19"/>
  <c r="H1837" i="19"/>
  <c r="G1837" i="19"/>
  <c r="F1837" i="19"/>
  <c r="E1837" i="19"/>
  <c r="D1837" i="19"/>
  <c r="C1837" i="19"/>
  <c r="A1837" i="19" s="1"/>
  <c r="H1836" i="19"/>
  <c r="G1836" i="19"/>
  <c r="F1836" i="19"/>
  <c r="E1836" i="19"/>
  <c r="D1836" i="19"/>
  <c r="A1836" i="19" s="1"/>
  <c r="C1836" i="19"/>
  <c r="H1835" i="19"/>
  <c r="G1835" i="19"/>
  <c r="F1835" i="19"/>
  <c r="E1835" i="19"/>
  <c r="D1835" i="19"/>
  <c r="A1835" i="19" s="1"/>
  <c r="C1835" i="19"/>
  <c r="H1834" i="19"/>
  <c r="G1834" i="19"/>
  <c r="F1834" i="19"/>
  <c r="E1834" i="19"/>
  <c r="D1834" i="19"/>
  <c r="A1834" i="19" s="1"/>
  <c r="C1834" i="19"/>
  <c r="H1833" i="19"/>
  <c r="G1833" i="19"/>
  <c r="F1833" i="19"/>
  <c r="E1833" i="19"/>
  <c r="D1833" i="19"/>
  <c r="A1833" i="19" s="1"/>
  <c r="C1833" i="19"/>
  <c r="H1832" i="19"/>
  <c r="G1832" i="19"/>
  <c r="F1832" i="19"/>
  <c r="E1832" i="19"/>
  <c r="A1832" i="19" s="1"/>
  <c r="D1832" i="19"/>
  <c r="C1832" i="19"/>
  <c r="H1831" i="19"/>
  <c r="G1831" i="19"/>
  <c r="F1831" i="19"/>
  <c r="E1831" i="19"/>
  <c r="D1831" i="19"/>
  <c r="C1831" i="19"/>
  <c r="A1831" i="19"/>
  <c r="H1830" i="19"/>
  <c r="G1830" i="19"/>
  <c r="F1830" i="19"/>
  <c r="E1830" i="19"/>
  <c r="D1830" i="19"/>
  <c r="C1830" i="19"/>
  <c r="H1829" i="19"/>
  <c r="G1829" i="19"/>
  <c r="F1829" i="19"/>
  <c r="E1829" i="19"/>
  <c r="D1829" i="19"/>
  <c r="C1829" i="19"/>
  <c r="H1828" i="19"/>
  <c r="G1828" i="19"/>
  <c r="F1828" i="19"/>
  <c r="E1828" i="19"/>
  <c r="D1828" i="19"/>
  <c r="C1828" i="19"/>
  <c r="H1827" i="19"/>
  <c r="G1827" i="19"/>
  <c r="F1827" i="19"/>
  <c r="E1827" i="19"/>
  <c r="D1827" i="19"/>
  <c r="C1827" i="19"/>
  <c r="A1827" i="19" s="1"/>
  <c r="H1826" i="19"/>
  <c r="G1826" i="19"/>
  <c r="F1826" i="19"/>
  <c r="E1826" i="19"/>
  <c r="D1826" i="19"/>
  <c r="C1826" i="19"/>
  <c r="A1826" i="19"/>
  <c r="H1825" i="19"/>
  <c r="G1825" i="19"/>
  <c r="F1825" i="19"/>
  <c r="E1825" i="19"/>
  <c r="D1825" i="19"/>
  <c r="C1825" i="19"/>
  <c r="A1825" i="19" s="1"/>
  <c r="H1824" i="19"/>
  <c r="G1824" i="19"/>
  <c r="F1824" i="19"/>
  <c r="E1824" i="19"/>
  <c r="D1824" i="19"/>
  <c r="A1824" i="19" s="1"/>
  <c r="C1824" i="19"/>
  <c r="H1823" i="19"/>
  <c r="G1823" i="19"/>
  <c r="F1823" i="19"/>
  <c r="E1823" i="19"/>
  <c r="D1823" i="19"/>
  <c r="A1823" i="19" s="1"/>
  <c r="C1823" i="19"/>
  <c r="H1822" i="19"/>
  <c r="G1822" i="19"/>
  <c r="F1822" i="19"/>
  <c r="E1822" i="19"/>
  <c r="D1822" i="19"/>
  <c r="A1822" i="19" s="1"/>
  <c r="C1822" i="19"/>
  <c r="H1821" i="19"/>
  <c r="G1821" i="19"/>
  <c r="F1821" i="19"/>
  <c r="E1821" i="19"/>
  <c r="D1821" i="19"/>
  <c r="A1821" i="19" s="1"/>
  <c r="C1821" i="19"/>
  <c r="H1820" i="19"/>
  <c r="G1820" i="19"/>
  <c r="F1820" i="19"/>
  <c r="E1820" i="19"/>
  <c r="A1820" i="19" s="1"/>
  <c r="D1820" i="19"/>
  <c r="C1820" i="19"/>
  <c r="H1819" i="19"/>
  <c r="G1819" i="19"/>
  <c r="F1819" i="19"/>
  <c r="E1819" i="19"/>
  <c r="D1819" i="19"/>
  <c r="C1819" i="19"/>
  <c r="A1819" i="19"/>
  <c r="H1818" i="19"/>
  <c r="G1818" i="19"/>
  <c r="F1818" i="19"/>
  <c r="E1818" i="19"/>
  <c r="D1818" i="19"/>
  <c r="C1818" i="19"/>
  <c r="H1817" i="19"/>
  <c r="G1817" i="19"/>
  <c r="F1817" i="19"/>
  <c r="E1817" i="19"/>
  <c r="D1817" i="19"/>
  <c r="C1817" i="19"/>
  <c r="H1816" i="19"/>
  <c r="G1816" i="19"/>
  <c r="F1816" i="19"/>
  <c r="E1816" i="19"/>
  <c r="D1816" i="19"/>
  <c r="C1816" i="19"/>
  <c r="H1815" i="19"/>
  <c r="G1815" i="19"/>
  <c r="F1815" i="19"/>
  <c r="E1815" i="19"/>
  <c r="D1815" i="19"/>
  <c r="C1815" i="19"/>
  <c r="A1815" i="19" s="1"/>
  <c r="H1814" i="19"/>
  <c r="G1814" i="19"/>
  <c r="F1814" i="19"/>
  <c r="E1814" i="19"/>
  <c r="D1814" i="19"/>
  <c r="C1814" i="19"/>
  <c r="A1814" i="19"/>
  <c r="H1813" i="19"/>
  <c r="G1813" i="19"/>
  <c r="F1813" i="19"/>
  <c r="E1813" i="19"/>
  <c r="D1813" i="19"/>
  <c r="C1813" i="19"/>
  <c r="A1813" i="19" s="1"/>
  <c r="H1812" i="19"/>
  <c r="G1812" i="19"/>
  <c r="F1812" i="19"/>
  <c r="E1812" i="19"/>
  <c r="D1812" i="19"/>
  <c r="A1812" i="19" s="1"/>
  <c r="C1812" i="19"/>
  <c r="H1811" i="19"/>
  <c r="G1811" i="19"/>
  <c r="F1811" i="19"/>
  <c r="E1811" i="19"/>
  <c r="D1811" i="19"/>
  <c r="A1811" i="19" s="1"/>
  <c r="C1811" i="19"/>
  <c r="H1810" i="19"/>
  <c r="G1810" i="19"/>
  <c r="F1810" i="19"/>
  <c r="E1810" i="19"/>
  <c r="D1810" i="19"/>
  <c r="A1810" i="19" s="1"/>
  <c r="C1810" i="19"/>
  <c r="H1809" i="19"/>
  <c r="G1809" i="19"/>
  <c r="F1809" i="19"/>
  <c r="E1809" i="19"/>
  <c r="D1809" i="19"/>
  <c r="A1809" i="19" s="1"/>
  <c r="C1809" i="19"/>
  <c r="H1808" i="19"/>
  <c r="G1808" i="19"/>
  <c r="F1808" i="19"/>
  <c r="E1808" i="19"/>
  <c r="A1808" i="19" s="1"/>
  <c r="D1808" i="19"/>
  <c r="C1808" i="19"/>
  <c r="H1807" i="19"/>
  <c r="G1807" i="19"/>
  <c r="F1807" i="19"/>
  <c r="E1807" i="19"/>
  <c r="D1807" i="19"/>
  <c r="C1807" i="19"/>
  <c r="A1807" i="19"/>
  <c r="H1806" i="19"/>
  <c r="G1806" i="19"/>
  <c r="F1806" i="19"/>
  <c r="E1806" i="19"/>
  <c r="D1806" i="19"/>
  <c r="C1806" i="19"/>
  <c r="H1805" i="19"/>
  <c r="G1805" i="19"/>
  <c r="F1805" i="19"/>
  <c r="E1805" i="19"/>
  <c r="D1805" i="19"/>
  <c r="C1805" i="19"/>
  <c r="H1804" i="19"/>
  <c r="G1804" i="19"/>
  <c r="F1804" i="19"/>
  <c r="E1804" i="19"/>
  <c r="D1804" i="19"/>
  <c r="C1804" i="19"/>
  <c r="H1803" i="19"/>
  <c r="G1803" i="19"/>
  <c r="F1803" i="19"/>
  <c r="E1803" i="19"/>
  <c r="D1803" i="19"/>
  <c r="C1803" i="19"/>
  <c r="A1803" i="19" s="1"/>
  <c r="H1802" i="19"/>
  <c r="G1802" i="19"/>
  <c r="F1802" i="19"/>
  <c r="E1802" i="19"/>
  <c r="D1802" i="19"/>
  <c r="C1802" i="19"/>
  <c r="A1802" i="19"/>
  <c r="H1801" i="19"/>
  <c r="G1801" i="19"/>
  <c r="F1801" i="19"/>
  <c r="E1801" i="19"/>
  <c r="D1801" i="19"/>
  <c r="C1801" i="19"/>
  <c r="A1801" i="19" s="1"/>
  <c r="H1800" i="19"/>
  <c r="G1800" i="19"/>
  <c r="F1800" i="19"/>
  <c r="E1800" i="19"/>
  <c r="D1800" i="19"/>
  <c r="A1800" i="19" s="1"/>
  <c r="C1800" i="19"/>
  <c r="H1799" i="19"/>
  <c r="G1799" i="19"/>
  <c r="F1799" i="19"/>
  <c r="E1799" i="19"/>
  <c r="D1799" i="19"/>
  <c r="A1799" i="19" s="1"/>
  <c r="C1799" i="19"/>
  <c r="H1798" i="19"/>
  <c r="G1798" i="19"/>
  <c r="F1798" i="19"/>
  <c r="E1798" i="19"/>
  <c r="D1798" i="19"/>
  <c r="A1798" i="19" s="1"/>
  <c r="C1798" i="19"/>
  <c r="H1797" i="19"/>
  <c r="G1797" i="19"/>
  <c r="F1797" i="19"/>
  <c r="E1797" i="19"/>
  <c r="D1797" i="19"/>
  <c r="A1797" i="19" s="1"/>
  <c r="C1797" i="19"/>
  <c r="H1796" i="19"/>
  <c r="G1796" i="19"/>
  <c r="F1796" i="19"/>
  <c r="E1796" i="19"/>
  <c r="A1796" i="19" s="1"/>
  <c r="D1796" i="19"/>
  <c r="C1796" i="19"/>
  <c r="H1795" i="19"/>
  <c r="G1795" i="19"/>
  <c r="F1795" i="19"/>
  <c r="E1795" i="19"/>
  <c r="D1795" i="19"/>
  <c r="C1795" i="19"/>
  <c r="A1795" i="19"/>
  <c r="H1794" i="19"/>
  <c r="G1794" i="19"/>
  <c r="F1794" i="19"/>
  <c r="E1794" i="19"/>
  <c r="D1794" i="19"/>
  <c r="C1794" i="19"/>
  <c r="H1793" i="19"/>
  <c r="G1793" i="19"/>
  <c r="F1793" i="19"/>
  <c r="E1793" i="19"/>
  <c r="D1793" i="19"/>
  <c r="C1793" i="19"/>
  <c r="H1792" i="19"/>
  <c r="G1792" i="19"/>
  <c r="F1792" i="19"/>
  <c r="E1792" i="19"/>
  <c r="D1792" i="19"/>
  <c r="C1792" i="19"/>
  <c r="H1791" i="19"/>
  <c r="G1791" i="19"/>
  <c r="F1791" i="19"/>
  <c r="E1791" i="19"/>
  <c r="D1791" i="19"/>
  <c r="C1791" i="19"/>
  <c r="A1791" i="19" s="1"/>
  <c r="H1790" i="19"/>
  <c r="G1790" i="19"/>
  <c r="F1790" i="19"/>
  <c r="E1790" i="19"/>
  <c r="D1790" i="19"/>
  <c r="C1790" i="19"/>
  <c r="A1790" i="19"/>
  <c r="H1789" i="19"/>
  <c r="G1789" i="19"/>
  <c r="F1789" i="19"/>
  <c r="E1789" i="19"/>
  <c r="D1789" i="19"/>
  <c r="C1789" i="19"/>
  <c r="A1789" i="19" s="1"/>
  <c r="H1788" i="19"/>
  <c r="G1788" i="19"/>
  <c r="F1788" i="19"/>
  <c r="E1788" i="19"/>
  <c r="D1788" i="19"/>
  <c r="A1788" i="19" s="1"/>
  <c r="C1788" i="19"/>
  <c r="H1787" i="19"/>
  <c r="G1787" i="19"/>
  <c r="F1787" i="19"/>
  <c r="E1787" i="19"/>
  <c r="D1787" i="19"/>
  <c r="A1787" i="19" s="1"/>
  <c r="C1787" i="19"/>
  <c r="H1786" i="19"/>
  <c r="G1786" i="19"/>
  <c r="F1786" i="19"/>
  <c r="E1786" i="19"/>
  <c r="D1786" i="19"/>
  <c r="A1786" i="19" s="1"/>
  <c r="C1786" i="19"/>
  <c r="H1785" i="19"/>
  <c r="G1785" i="19"/>
  <c r="F1785" i="19"/>
  <c r="E1785" i="19"/>
  <c r="D1785" i="19"/>
  <c r="A1785" i="19" s="1"/>
  <c r="C1785" i="19"/>
  <c r="H1784" i="19"/>
  <c r="G1784" i="19"/>
  <c r="F1784" i="19"/>
  <c r="E1784" i="19"/>
  <c r="A1784" i="19" s="1"/>
  <c r="D1784" i="19"/>
  <c r="C1784" i="19"/>
  <c r="H1783" i="19"/>
  <c r="G1783" i="19"/>
  <c r="F1783" i="19"/>
  <c r="E1783" i="19"/>
  <c r="D1783" i="19"/>
  <c r="C1783" i="19"/>
  <c r="A1783" i="19"/>
  <c r="H1782" i="19"/>
  <c r="G1782" i="19"/>
  <c r="F1782" i="19"/>
  <c r="E1782" i="19"/>
  <c r="D1782" i="19"/>
  <c r="C1782" i="19"/>
  <c r="H1781" i="19"/>
  <c r="G1781" i="19"/>
  <c r="F1781" i="19"/>
  <c r="E1781" i="19"/>
  <c r="D1781" i="19"/>
  <c r="C1781" i="19"/>
  <c r="H1780" i="19"/>
  <c r="G1780" i="19"/>
  <c r="F1780" i="19"/>
  <c r="E1780" i="19"/>
  <c r="D1780" i="19"/>
  <c r="C1780" i="19"/>
  <c r="H1779" i="19"/>
  <c r="G1779" i="19"/>
  <c r="F1779" i="19"/>
  <c r="E1779" i="19"/>
  <c r="D1779" i="19"/>
  <c r="C1779" i="19"/>
  <c r="A1779" i="19" s="1"/>
  <c r="H1778" i="19"/>
  <c r="G1778" i="19"/>
  <c r="F1778" i="19"/>
  <c r="E1778" i="19"/>
  <c r="D1778" i="19"/>
  <c r="C1778" i="19"/>
  <c r="A1778" i="19"/>
  <c r="H1777" i="19"/>
  <c r="G1777" i="19"/>
  <c r="F1777" i="19"/>
  <c r="E1777" i="19"/>
  <c r="D1777" i="19"/>
  <c r="C1777" i="19"/>
  <c r="A1777" i="19" s="1"/>
  <c r="H1776" i="19"/>
  <c r="G1776" i="19"/>
  <c r="F1776" i="19"/>
  <c r="E1776" i="19"/>
  <c r="D1776" i="19"/>
  <c r="A1776" i="19" s="1"/>
  <c r="C1776" i="19"/>
  <c r="H1775" i="19"/>
  <c r="G1775" i="19"/>
  <c r="F1775" i="19"/>
  <c r="E1775" i="19"/>
  <c r="D1775" i="19"/>
  <c r="A1775" i="19" s="1"/>
  <c r="C1775" i="19"/>
  <c r="H1774" i="19"/>
  <c r="G1774" i="19"/>
  <c r="F1774" i="19"/>
  <c r="E1774" i="19"/>
  <c r="D1774" i="19"/>
  <c r="A1774" i="19" s="1"/>
  <c r="C1774" i="19"/>
  <c r="H1773" i="19"/>
  <c r="G1773" i="19"/>
  <c r="F1773" i="19"/>
  <c r="E1773" i="19"/>
  <c r="D1773" i="19"/>
  <c r="A1773" i="19" s="1"/>
  <c r="C1773" i="19"/>
  <c r="H1772" i="19"/>
  <c r="G1772" i="19"/>
  <c r="F1772" i="19"/>
  <c r="E1772" i="19"/>
  <c r="A1772" i="19" s="1"/>
  <c r="D1772" i="19"/>
  <c r="C1772" i="19"/>
  <c r="H1771" i="19"/>
  <c r="G1771" i="19"/>
  <c r="F1771" i="19"/>
  <c r="E1771" i="19"/>
  <c r="D1771" i="19"/>
  <c r="C1771" i="19"/>
  <c r="A1771" i="19"/>
  <c r="H1770" i="19"/>
  <c r="G1770" i="19"/>
  <c r="F1770" i="19"/>
  <c r="E1770" i="19"/>
  <c r="D1770" i="19"/>
  <c r="C1770" i="19"/>
  <c r="H1769" i="19"/>
  <c r="G1769" i="19"/>
  <c r="F1769" i="19"/>
  <c r="E1769" i="19"/>
  <c r="D1769" i="19"/>
  <c r="C1769" i="19"/>
  <c r="H1768" i="19"/>
  <c r="G1768" i="19"/>
  <c r="F1768" i="19"/>
  <c r="E1768" i="19"/>
  <c r="D1768" i="19"/>
  <c r="C1768" i="19"/>
  <c r="H1767" i="19"/>
  <c r="G1767" i="19"/>
  <c r="F1767" i="19"/>
  <c r="E1767" i="19"/>
  <c r="D1767" i="19"/>
  <c r="C1767" i="19"/>
  <c r="A1767" i="19" s="1"/>
  <c r="H1766" i="19"/>
  <c r="G1766" i="19"/>
  <c r="F1766" i="19"/>
  <c r="E1766" i="19"/>
  <c r="D1766" i="19"/>
  <c r="C1766" i="19"/>
  <c r="A1766" i="19"/>
  <c r="H1765" i="19"/>
  <c r="G1765" i="19"/>
  <c r="F1765" i="19"/>
  <c r="E1765" i="19"/>
  <c r="D1765" i="19"/>
  <c r="C1765" i="19"/>
  <c r="A1765" i="19" s="1"/>
  <c r="H1764" i="19"/>
  <c r="G1764" i="19"/>
  <c r="F1764" i="19"/>
  <c r="E1764" i="19"/>
  <c r="D1764" i="19"/>
  <c r="A1764" i="19" s="1"/>
  <c r="C1764" i="19"/>
  <c r="H1763" i="19"/>
  <c r="G1763" i="19"/>
  <c r="F1763" i="19"/>
  <c r="E1763" i="19"/>
  <c r="D1763" i="19"/>
  <c r="A1763" i="19" s="1"/>
  <c r="C1763" i="19"/>
  <c r="H1762" i="19"/>
  <c r="G1762" i="19"/>
  <c r="F1762" i="19"/>
  <c r="E1762" i="19"/>
  <c r="D1762" i="19"/>
  <c r="A1762" i="19" s="1"/>
  <c r="C1762" i="19"/>
  <c r="H1761" i="19"/>
  <c r="G1761" i="19"/>
  <c r="F1761" i="19"/>
  <c r="E1761" i="19"/>
  <c r="D1761" i="19"/>
  <c r="A1761" i="19" s="1"/>
  <c r="C1761" i="19"/>
  <c r="H1760" i="19"/>
  <c r="G1760" i="19"/>
  <c r="F1760" i="19"/>
  <c r="E1760" i="19"/>
  <c r="A1760" i="19" s="1"/>
  <c r="D1760" i="19"/>
  <c r="C1760" i="19"/>
  <c r="H1759" i="19"/>
  <c r="G1759" i="19"/>
  <c r="F1759" i="19"/>
  <c r="E1759" i="19"/>
  <c r="D1759" i="19"/>
  <c r="C1759" i="19"/>
  <c r="A1759" i="19"/>
  <c r="H1758" i="19"/>
  <c r="G1758" i="19"/>
  <c r="F1758" i="19"/>
  <c r="E1758" i="19"/>
  <c r="D1758" i="19"/>
  <c r="C1758" i="19"/>
  <c r="H1757" i="19"/>
  <c r="G1757" i="19"/>
  <c r="F1757" i="19"/>
  <c r="E1757" i="19"/>
  <c r="D1757" i="19"/>
  <c r="C1757" i="19"/>
  <c r="H1756" i="19"/>
  <c r="G1756" i="19"/>
  <c r="F1756" i="19"/>
  <c r="E1756" i="19"/>
  <c r="D1756" i="19"/>
  <c r="C1756" i="19"/>
  <c r="H1755" i="19"/>
  <c r="G1755" i="19"/>
  <c r="F1755" i="19"/>
  <c r="E1755" i="19"/>
  <c r="D1755" i="19"/>
  <c r="C1755" i="19"/>
  <c r="A1755" i="19" s="1"/>
  <c r="H1754" i="19"/>
  <c r="G1754" i="19"/>
  <c r="F1754" i="19"/>
  <c r="E1754" i="19"/>
  <c r="D1754" i="19"/>
  <c r="C1754" i="19"/>
  <c r="A1754" i="19"/>
  <c r="H1753" i="19"/>
  <c r="G1753" i="19"/>
  <c r="F1753" i="19"/>
  <c r="E1753" i="19"/>
  <c r="D1753" i="19"/>
  <c r="C1753" i="19"/>
  <c r="A1753" i="19" s="1"/>
  <c r="H1752" i="19"/>
  <c r="G1752" i="19"/>
  <c r="F1752" i="19"/>
  <c r="E1752" i="19"/>
  <c r="D1752" i="19"/>
  <c r="A1752" i="19" s="1"/>
  <c r="C1752" i="19"/>
  <c r="H1751" i="19"/>
  <c r="G1751" i="19"/>
  <c r="F1751" i="19"/>
  <c r="E1751" i="19"/>
  <c r="D1751" i="19"/>
  <c r="A1751" i="19" s="1"/>
  <c r="C1751" i="19"/>
  <c r="H1750" i="19"/>
  <c r="G1750" i="19"/>
  <c r="F1750" i="19"/>
  <c r="E1750" i="19"/>
  <c r="D1750" i="19"/>
  <c r="A1750" i="19" s="1"/>
  <c r="C1750" i="19"/>
  <c r="H1749" i="19"/>
  <c r="G1749" i="19"/>
  <c r="F1749" i="19"/>
  <c r="E1749" i="19"/>
  <c r="D1749" i="19"/>
  <c r="A1749" i="19" s="1"/>
  <c r="C1749" i="19"/>
  <c r="H1748" i="19"/>
  <c r="G1748" i="19"/>
  <c r="F1748" i="19"/>
  <c r="E1748" i="19"/>
  <c r="A1748" i="19" s="1"/>
  <c r="D1748" i="19"/>
  <c r="C1748" i="19"/>
  <c r="H1747" i="19"/>
  <c r="G1747" i="19"/>
  <c r="F1747" i="19"/>
  <c r="E1747" i="19"/>
  <c r="D1747" i="19"/>
  <c r="C1747" i="19"/>
  <c r="A1747" i="19"/>
  <c r="H1746" i="19"/>
  <c r="G1746" i="19"/>
  <c r="F1746" i="19"/>
  <c r="E1746" i="19"/>
  <c r="D1746" i="19"/>
  <c r="C1746" i="19"/>
  <c r="H1745" i="19"/>
  <c r="G1745" i="19"/>
  <c r="F1745" i="19"/>
  <c r="E1745" i="19"/>
  <c r="D1745" i="19"/>
  <c r="C1745" i="19"/>
  <c r="H1744" i="19"/>
  <c r="G1744" i="19"/>
  <c r="F1744" i="19"/>
  <c r="E1744" i="19"/>
  <c r="D1744" i="19"/>
  <c r="C1744" i="19"/>
  <c r="H1743" i="19"/>
  <c r="G1743" i="19"/>
  <c r="F1743" i="19"/>
  <c r="E1743" i="19"/>
  <c r="D1743" i="19"/>
  <c r="C1743" i="19"/>
  <c r="A1743" i="19" s="1"/>
  <c r="H1742" i="19"/>
  <c r="G1742" i="19"/>
  <c r="F1742" i="19"/>
  <c r="E1742" i="19"/>
  <c r="D1742" i="19"/>
  <c r="C1742" i="19"/>
  <c r="A1742" i="19"/>
  <c r="H1741" i="19"/>
  <c r="G1741" i="19"/>
  <c r="F1741" i="19"/>
  <c r="E1741" i="19"/>
  <c r="D1741" i="19"/>
  <c r="C1741" i="19"/>
  <c r="A1741" i="19" s="1"/>
  <c r="H1740" i="19"/>
  <c r="G1740" i="19"/>
  <c r="F1740" i="19"/>
  <c r="E1740" i="19"/>
  <c r="D1740" i="19"/>
  <c r="A1740" i="19" s="1"/>
  <c r="C1740" i="19"/>
  <c r="H1739" i="19"/>
  <c r="G1739" i="19"/>
  <c r="F1739" i="19"/>
  <c r="E1739" i="19"/>
  <c r="D1739" i="19"/>
  <c r="A1739" i="19" s="1"/>
  <c r="C1739" i="19"/>
  <c r="H1738" i="19"/>
  <c r="G1738" i="19"/>
  <c r="F1738" i="19"/>
  <c r="E1738" i="19"/>
  <c r="D1738" i="19"/>
  <c r="A1738" i="19" s="1"/>
  <c r="C1738" i="19"/>
  <c r="H1737" i="19"/>
  <c r="G1737" i="19"/>
  <c r="F1737" i="19"/>
  <c r="E1737" i="19"/>
  <c r="D1737" i="19"/>
  <c r="A1737" i="19" s="1"/>
  <c r="C1737" i="19"/>
  <c r="H1736" i="19"/>
  <c r="G1736" i="19"/>
  <c r="F1736" i="19"/>
  <c r="E1736" i="19"/>
  <c r="A1736" i="19" s="1"/>
  <c r="D1736" i="19"/>
  <c r="C1736" i="19"/>
  <c r="H1735" i="19"/>
  <c r="G1735" i="19"/>
  <c r="F1735" i="19"/>
  <c r="E1735" i="19"/>
  <c r="D1735" i="19"/>
  <c r="C1735" i="19"/>
  <c r="A1735" i="19"/>
  <c r="H1734" i="19"/>
  <c r="G1734" i="19"/>
  <c r="F1734" i="19"/>
  <c r="E1734" i="19"/>
  <c r="D1734" i="19"/>
  <c r="C1734" i="19"/>
  <c r="H1733" i="19"/>
  <c r="G1733" i="19"/>
  <c r="F1733" i="19"/>
  <c r="E1733" i="19"/>
  <c r="D1733" i="19"/>
  <c r="C1733" i="19"/>
  <c r="H1732" i="19"/>
  <c r="G1732" i="19"/>
  <c r="F1732" i="19"/>
  <c r="E1732" i="19"/>
  <c r="D1732" i="19"/>
  <c r="C1732" i="19"/>
  <c r="H1731" i="19"/>
  <c r="G1731" i="19"/>
  <c r="F1731" i="19"/>
  <c r="E1731" i="19"/>
  <c r="D1731" i="19"/>
  <c r="C1731" i="19"/>
  <c r="A1731" i="19" s="1"/>
  <c r="H1730" i="19"/>
  <c r="G1730" i="19"/>
  <c r="F1730" i="19"/>
  <c r="E1730" i="19"/>
  <c r="D1730" i="19"/>
  <c r="C1730" i="19"/>
  <c r="A1730" i="19"/>
  <c r="H1729" i="19"/>
  <c r="G1729" i="19"/>
  <c r="F1729" i="19"/>
  <c r="E1729" i="19"/>
  <c r="D1729" i="19"/>
  <c r="C1729" i="19"/>
  <c r="A1729" i="19" s="1"/>
  <c r="H1728" i="19"/>
  <c r="G1728" i="19"/>
  <c r="F1728" i="19"/>
  <c r="E1728" i="19"/>
  <c r="D1728" i="19"/>
  <c r="A1728" i="19" s="1"/>
  <c r="C1728" i="19"/>
  <c r="H1727" i="19"/>
  <c r="G1727" i="19"/>
  <c r="F1727" i="19"/>
  <c r="E1727" i="19"/>
  <c r="D1727" i="19"/>
  <c r="A1727" i="19" s="1"/>
  <c r="C1727" i="19"/>
  <c r="H1726" i="19"/>
  <c r="G1726" i="19"/>
  <c r="F1726" i="19"/>
  <c r="E1726" i="19"/>
  <c r="D1726" i="19"/>
  <c r="A1726" i="19" s="1"/>
  <c r="C1726" i="19"/>
  <c r="H1725" i="19"/>
  <c r="G1725" i="19"/>
  <c r="F1725" i="19"/>
  <c r="E1725" i="19"/>
  <c r="D1725" i="19"/>
  <c r="A1725" i="19" s="1"/>
  <c r="C1725" i="19"/>
  <c r="H1724" i="19"/>
  <c r="G1724" i="19"/>
  <c r="F1724" i="19"/>
  <c r="E1724" i="19"/>
  <c r="A1724" i="19" s="1"/>
  <c r="D1724" i="19"/>
  <c r="C1724" i="19"/>
  <c r="H1723" i="19"/>
  <c r="G1723" i="19"/>
  <c r="F1723" i="19"/>
  <c r="E1723" i="19"/>
  <c r="D1723" i="19"/>
  <c r="C1723" i="19"/>
  <c r="A1723" i="19"/>
  <c r="H1722" i="19"/>
  <c r="G1722" i="19"/>
  <c r="F1722" i="19"/>
  <c r="E1722" i="19"/>
  <c r="D1722" i="19"/>
  <c r="C1722" i="19"/>
  <c r="H1721" i="19"/>
  <c r="G1721" i="19"/>
  <c r="F1721" i="19"/>
  <c r="E1721" i="19"/>
  <c r="D1721" i="19"/>
  <c r="C1721" i="19"/>
  <c r="H1720" i="19"/>
  <c r="G1720" i="19"/>
  <c r="F1720" i="19"/>
  <c r="E1720" i="19"/>
  <c r="D1720" i="19"/>
  <c r="C1720" i="19"/>
  <c r="H1719" i="19"/>
  <c r="G1719" i="19"/>
  <c r="F1719" i="19"/>
  <c r="E1719" i="19"/>
  <c r="D1719" i="19"/>
  <c r="C1719" i="19"/>
  <c r="A1719" i="19" s="1"/>
  <c r="H1718" i="19"/>
  <c r="G1718" i="19"/>
  <c r="F1718" i="19"/>
  <c r="E1718" i="19"/>
  <c r="D1718" i="19"/>
  <c r="C1718" i="19"/>
  <c r="A1718" i="19"/>
  <c r="H1717" i="19"/>
  <c r="G1717" i="19"/>
  <c r="F1717" i="19"/>
  <c r="E1717" i="19"/>
  <c r="D1717" i="19"/>
  <c r="C1717" i="19"/>
  <c r="A1717" i="19" s="1"/>
  <c r="H1716" i="19"/>
  <c r="G1716" i="19"/>
  <c r="F1716" i="19"/>
  <c r="E1716" i="19"/>
  <c r="D1716" i="19"/>
  <c r="A1716" i="19" s="1"/>
  <c r="C1716" i="19"/>
  <c r="H1715" i="19"/>
  <c r="G1715" i="19"/>
  <c r="F1715" i="19"/>
  <c r="E1715" i="19"/>
  <c r="D1715" i="19"/>
  <c r="A1715" i="19" s="1"/>
  <c r="C1715" i="19"/>
  <c r="H1714" i="19"/>
  <c r="G1714" i="19"/>
  <c r="F1714" i="19"/>
  <c r="E1714" i="19"/>
  <c r="D1714" i="19"/>
  <c r="A1714" i="19" s="1"/>
  <c r="C1714" i="19"/>
  <c r="H1713" i="19"/>
  <c r="G1713" i="19"/>
  <c r="F1713" i="19"/>
  <c r="E1713" i="19"/>
  <c r="D1713" i="19"/>
  <c r="A1713" i="19" s="1"/>
  <c r="C1713" i="19"/>
  <c r="H1712" i="19"/>
  <c r="G1712" i="19"/>
  <c r="F1712" i="19"/>
  <c r="E1712" i="19"/>
  <c r="A1712" i="19" s="1"/>
  <c r="D1712" i="19"/>
  <c r="C1712" i="19"/>
  <c r="H1711" i="19"/>
  <c r="G1711" i="19"/>
  <c r="F1711" i="19"/>
  <c r="E1711" i="19"/>
  <c r="D1711" i="19"/>
  <c r="C1711" i="19"/>
  <c r="A1711" i="19"/>
  <c r="H1710" i="19"/>
  <c r="G1710" i="19"/>
  <c r="F1710" i="19"/>
  <c r="E1710" i="19"/>
  <c r="D1710" i="19"/>
  <c r="C1710" i="19"/>
  <c r="H1709" i="19"/>
  <c r="G1709" i="19"/>
  <c r="F1709" i="19"/>
  <c r="E1709" i="19"/>
  <c r="D1709" i="19"/>
  <c r="C1709" i="19"/>
  <c r="H1708" i="19"/>
  <c r="G1708" i="19"/>
  <c r="F1708" i="19"/>
  <c r="E1708" i="19"/>
  <c r="D1708" i="19"/>
  <c r="C1708" i="19"/>
  <c r="H1707" i="19"/>
  <c r="G1707" i="19"/>
  <c r="F1707" i="19"/>
  <c r="E1707" i="19"/>
  <c r="D1707" i="19"/>
  <c r="C1707" i="19"/>
  <c r="A1707" i="19" s="1"/>
  <c r="H1706" i="19"/>
  <c r="G1706" i="19"/>
  <c r="F1706" i="19"/>
  <c r="E1706" i="19"/>
  <c r="D1706" i="19"/>
  <c r="C1706" i="19"/>
  <c r="A1706" i="19"/>
  <c r="H1705" i="19"/>
  <c r="G1705" i="19"/>
  <c r="F1705" i="19"/>
  <c r="E1705" i="19"/>
  <c r="D1705" i="19"/>
  <c r="C1705" i="19"/>
  <c r="A1705" i="19" s="1"/>
  <c r="H1704" i="19"/>
  <c r="G1704" i="19"/>
  <c r="F1704" i="19"/>
  <c r="E1704" i="19"/>
  <c r="D1704" i="19"/>
  <c r="A1704" i="19" s="1"/>
  <c r="C1704" i="19"/>
  <c r="H1703" i="19"/>
  <c r="G1703" i="19"/>
  <c r="F1703" i="19"/>
  <c r="E1703" i="19"/>
  <c r="D1703" i="19"/>
  <c r="A1703" i="19" s="1"/>
  <c r="C1703" i="19"/>
  <c r="H1702" i="19"/>
  <c r="G1702" i="19"/>
  <c r="F1702" i="19"/>
  <c r="E1702" i="19"/>
  <c r="D1702" i="19"/>
  <c r="A1702" i="19" s="1"/>
  <c r="C1702" i="19"/>
  <c r="H1701" i="19"/>
  <c r="G1701" i="19"/>
  <c r="F1701" i="19"/>
  <c r="E1701" i="19"/>
  <c r="D1701" i="19"/>
  <c r="A1701" i="19" s="1"/>
  <c r="C1701" i="19"/>
  <c r="H1700" i="19"/>
  <c r="G1700" i="19"/>
  <c r="F1700" i="19"/>
  <c r="E1700" i="19"/>
  <c r="A1700" i="19" s="1"/>
  <c r="D1700" i="19"/>
  <c r="C1700" i="19"/>
  <c r="H1699" i="19"/>
  <c r="G1699" i="19"/>
  <c r="F1699" i="19"/>
  <c r="E1699" i="19"/>
  <c r="D1699" i="19"/>
  <c r="C1699" i="19"/>
  <c r="A1699" i="19"/>
  <c r="H1698" i="19"/>
  <c r="G1698" i="19"/>
  <c r="F1698" i="19"/>
  <c r="E1698" i="19"/>
  <c r="D1698" i="19"/>
  <c r="C1698" i="19"/>
  <c r="H1697" i="19"/>
  <c r="G1697" i="19"/>
  <c r="F1697" i="19"/>
  <c r="E1697" i="19"/>
  <c r="D1697" i="19"/>
  <c r="C1697" i="19"/>
  <c r="H1696" i="19"/>
  <c r="G1696" i="19"/>
  <c r="F1696" i="19"/>
  <c r="E1696" i="19"/>
  <c r="D1696" i="19"/>
  <c r="C1696" i="19"/>
  <c r="H1695" i="19"/>
  <c r="G1695" i="19"/>
  <c r="F1695" i="19"/>
  <c r="E1695" i="19"/>
  <c r="D1695" i="19"/>
  <c r="C1695" i="19"/>
  <c r="A1695" i="19" s="1"/>
  <c r="H1694" i="19"/>
  <c r="G1694" i="19"/>
  <c r="F1694" i="19"/>
  <c r="E1694" i="19"/>
  <c r="D1694" i="19"/>
  <c r="C1694" i="19"/>
  <c r="A1694" i="19"/>
  <c r="H1693" i="19"/>
  <c r="G1693" i="19"/>
  <c r="F1693" i="19"/>
  <c r="E1693" i="19"/>
  <c r="D1693" i="19"/>
  <c r="C1693" i="19"/>
  <c r="A1693" i="19" s="1"/>
  <c r="H1692" i="19"/>
  <c r="G1692" i="19"/>
  <c r="F1692" i="19"/>
  <c r="E1692" i="19"/>
  <c r="D1692" i="19"/>
  <c r="A1692" i="19" s="1"/>
  <c r="C1692" i="19"/>
  <c r="H1691" i="19"/>
  <c r="G1691" i="19"/>
  <c r="F1691" i="19"/>
  <c r="E1691" i="19"/>
  <c r="D1691" i="19"/>
  <c r="A1691" i="19" s="1"/>
  <c r="C1691" i="19"/>
  <c r="H1690" i="19"/>
  <c r="G1690" i="19"/>
  <c r="F1690" i="19"/>
  <c r="E1690" i="19"/>
  <c r="D1690" i="19"/>
  <c r="A1690" i="19" s="1"/>
  <c r="C1690" i="19"/>
  <c r="H1689" i="19"/>
  <c r="G1689" i="19"/>
  <c r="F1689" i="19"/>
  <c r="E1689" i="19"/>
  <c r="D1689" i="19"/>
  <c r="A1689" i="19" s="1"/>
  <c r="C1689" i="19"/>
  <c r="H1688" i="19"/>
  <c r="G1688" i="19"/>
  <c r="F1688" i="19"/>
  <c r="E1688" i="19"/>
  <c r="A1688" i="19" s="1"/>
  <c r="D1688" i="19"/>
  <c r="C1688" i="19"/>
  <c r="H1687" i="19"/>
  <c r="G1687" i="19"/>
  <c r="F1687" i="19"/>
  <c r="E1687" i="19"/>
  <c r="D1687" i="19"/>
  <c r="C1687" i="19"/>
  <c r="A1687" i="19"/>
  <c r="H1686" i="19"/>
  <c r="G1686" i="19"/>
  <c r="F1686" i="19"/>
  <c r="E1686" i="19"/>
  <c r="D1686" i="19"/>
  <c r="C1686" i="19"/>
  <c r="H1685" i="19"/>
  <c r="G1685" i="19"/>
  <c r="F1685" i="19"/>
  <c r="E1685" i="19"/>
  <c r="D1685" i="19"/>
  <c r="C1685" i="19"/>
  <c r="H1684" i="19"/>
  <c r="G1684" i="19"/>
  <c r="F1684" i="19"/>
  <c r="E1684" i="19"/>
  <c r="D1684" i="19"/>
  <c r="C1684" i="19"/>
  <c r="H1683" i="19"/>
  <c r="G1683" i="19"/>
  <c r="F1683" i="19"/>
  <c r="E1683" i="19"/>
  <c r="D1683" i="19"/>
  <c r="C1683" i="19"/>
  <c r="A1683" i="19" s="1"/>
  <c r="H1682" i="19"/>
  <c r="G1682" i="19"/>
  <c r="F1682" i="19"/>
  <c r="E1682" i="19"/>
  <c r="D1682" i="19"/>
  <c r="C1682" i="19"/>
  <c r="A1682" i="19"/>
  <c r="H1681" i="19"/>
  <c r="G1681" i="19"/>
  <c r="F1681" i="19"/>
  <c r="E1681" i="19"/>
  <c r="D1681" i="19"/>
  <c r="C1681" i="19"/>
  <c r="A1681" i="19" s="1"/>
  <c r="H1680" i="19"/>
  <c r="G1680" i="19"/>
  <c r="F1680" i="19"/>
  <c r="E1680" i="19"/>
  <c r="D1680" i="19"/>
  <c r="A1680" i="19" s="1"/>
  <c r="C1680" i="19"/>
  <c r="H1679" i="19"/>
  <c r="G1679" i="19"/>
  <c r="F1679" i="19"/>
  <c r="E1679" i="19"/>
  <c r="D1679" i="19"/>
  <c r="A1679" i="19" s="1"/>
  <c r="C1679" i="19"/>
  <c r="H1678" i="19"/>
  <c r="G1678" i="19"/>
  <c r="F1678" i="19"/>
  <c r="E1678" i="19"/>
  <c r="D1678" i="19"/>
  <c r="A1678" i="19" s="1"/>
  <c r="C1678" i="19"/>
  <c r="H1677" i="19"/>
  <c r="G1677" i="19"/>
  <c r="F1677" i="19"/>
  <c r="E1677" i="19"/>
  <c r="D1677" i="19"/>
  <c r="A1677" i="19" s="1"/>
  <c r="C1677" i="19"/>
  <c r="H1676" i="19"/>
  <c r="G1676" i="19"/>
  <c r="F1676" i="19"/>
  <c r="E1676" i="19"/>
  <c r="A1676" i="19" s="1"/>
  <c r="D1676" i="19"/>
  <c r="C1676" i="19"/>
  <c r="H1675" i="19"/>
  <c r="G1675" i="19"/>
  <c r="F1675" i="19"/>
  <c r="E1675" i="19"/>
  <c r="D1675" i="19"/>
  <c r="C1675" i="19"/>
  <c r="A1675" i="19"/>
  <c r="H1674" i="19"/>
  <c r="G1674" i="19"/>
  <c r="F1674" i="19"/>
  <c r="E1674" i="19"/>
  <c r="D1674" i="19"/>
  <c r="C1674" i="19"/>
  <c r="H1673" i="19"/>
  <c r="G1673" i="19"/>
  <c r="F1673" i="19"/>
  <c r="E1673" i="19"/>
  <c r="D1673" i="19"/>
  <c r="C1673" i="19"/>
  <c r="H1672" i="19"/>
  <c r="G1672" i="19"/>
  <c r="F1672" i="19"/>
  <c r="E1672" i="19"/>
  <c r="D1672" i="19"/>
  <c r="C1672" i="19"/>
  <c r="H1671" i="19"/>
  <c r="G1671" i="19"/>
  <c r="F1671" i="19"/>
  <c r="E1671" i="19"/>
  <c r="D1671" i="19"/>
  <c r="C1671" i="19"/>
  <c r="A1671" i="19" s="1"/>
  <c r="H1670" i="19"/>
  <c r="G1670" i="19"/>
  <c r="F1670" i="19"/>
  <c r="E1670" i="19"/>
  <c r="D1670" i="19"/>
  <c r="C1670" i="19"/>
  <c r="A1670" i="19"/>
  <c r="H1669" i="19"/>
  <c r="G1669" i="19"/>
  <c r="F1669" i="19"/>
  <c r="E1669" i="19"/>
  <c r="D1669" i="19"/>
  <c r="C1669" i="19"/>
  <c r="A1669" i="19" s="1"/>
  <c r="H1668" i="19"/>
  <c r="G1668" i="19"/>
  <c r="F1668" i="19"/>
  <c r="E1668" i="19"/>
  <c r="D1668" i="19"/>
  <c r="A1668" i="19" s="1"/>
  <c r="C1668" i="19"/>
  <c r="H1667" i="19"/>
  <c r="G1667" i="19"/>
  <c r="F1667" i="19"/>
  <c r="E1667" i="19"/>
  <c r="D1667" i="19"/>
  <c r="A1667" i="19" s="1"/>
  <c r="C1667" i="19"/>
  <c r="H1666" i="19"/>
  <c r="G1666" i="19"/>
  <c r="F1666" i="19"/>
  <c r="E1666" i="19"/>
  <c r="D1666" i="19"/>
  <c r="A1666" i="19" s="1"/>
  <c r="C1666" i="19"/>
  <c r="H1665" i="19"/>
  <c r="G1665" i="19"/>
  <c r="F1665" i="19"/>
  <c r="E1665" i="19"/>
  <c r="D1665" i="19"/>
  <c r="A1665" i="19" s="1"/>
  <c r="C1665" i="19"/>
  <c r="H1664" i="19"/>
  <c r="G1664" i="19"/>
  <c r="F1664" i="19"/>
  <c r="E1664" i="19"/>
  <c r="A1664" i="19" s="1"/>
  <c r="D1664" i="19"/>
  <c r="C1664" i="19"/>
  <c r="H1663" i="19"/>
  <c r="G1663" i="19"/>
  <c r="F1663" i="19"/>
  <c r="E1663" i="19"/>
  <c r="D1663" i="19"/>
  <c r="C1663" i="19"/>
  <c r="A1663" i="19"/>
  <c r="H1662" i="19"/>
  <c r="G1662" i="19"/>
  <c r="F1662" i="19"/>
  <c r="E1662" i="19"/>
  <c r="D1662" i="19"/>
  <c r="C1662" i="19"/>
  <c r="H1661" i="19"/>
  <c r="G1661" i="19"/>
  <c r="F1661" i="19"/>
  <c r="E1661" i="19"/>
  <c r="D1661" i="19"/>
  <c r="C1661" i="19"/>
  <c r="H1660" i="19"/>
  <c r="G1660" i="19"/>
  <c r="F1660" i="19"/>
  <c r="E1660" i="19"/>
  <c r="D1660" i="19"/>
  <c r="C1660" i="19"/>
  <c r="H1659" i="19"/>
  <c r="G1659" i="19"/>
  <c r="F1659" i="19"/>
  <c r="E1659" i="19"/>
  <c r="D1659" i="19"/>
  <c r="C1659" i="19"/>
  <c r="A1659" i="19" s="1"/>
  <c r="H1658" i="19"/>
  <c r="G1658" i="19"/>
  <c r="F1658" i="19"/>
  <c r="E1658" i="19"/>
  <c r="D1658" i="19"/>
  <c r="C1658" i="19"/>
  <c r="A1658" i="19"/>
  <c r="H1657" i="19"/>
  <c r="G1657" i="19"/>
  <c r="F1657" i="19"/>
  <c r="E1657" i="19"/>
  <c r="D1657" i="19"/>
  <c r="C1657" i="19"/>
  <c r="A1657" i="19" s="1"/>
  <c r="H1656" i="19"/>
  <c r="G1656" i="19"/>
  <c r="F1656" i="19"/>
  <c r="E1656" i="19"/>
  <c r="D1656" i="19"/>
  <c r="A1656" i="19" s="1"/>
  <c r="C1656" i="19"/>
  <c r="H1655" i="19"/>
  <c r="G1655" i="19"/>
  <c r="F1655" i="19"/>
  <c r="E1655" i="19"/>
  <c r="D1655" i="19"/>
  <c r="A1655" i="19" s="1"/>
  <c r="C1655" i="19"/>
  <c r="H1654" i="19"/>
  <c r="G1654" i="19"/>
  <c r="F1654" i="19"/>
  <c r="E1654" i="19"/>
  <c r="D1654" i="19"/>
  <c r="A1654" i="19" s="1"/>
  <c r="C1654" i="19"/>
  <c r="H1653" i="19"/>
  <c r="G1653" i="19"/>
  <c r="F1653" i="19"/>
  <c r="E1653" i="19"/>
  <c r="D1653" i="19"/>
  <c r="A1653" i="19" s="1"/>
  <c r="C1653" i="19"/>
  <c r="H1652" i="19"/>
  <c r="G1652" i="19"/>
  <c r="F1652" i="19"/>
  <c r="E1652" i="19"/>
  <c r="A1652" i="19" s="1"/>
  <c r="D1652" i="19"/>
  <c r="C1652" i="19"/>
  <c r="H1651" i="19"/>
  <c r="G1651" i="19"/>
  <c r="F1651" i="19"/>
  <c r="E1651" i="19"/>
  <c r="D1651" i="19"/>
  <c r="C1651" i="19"/>
  <c r="A1651" i="19"/>
  <c r="H1650" i="19"/>
  <c r="G1650" i="19"/>
  <c r="F1650" i="19"/>
  <c r="E1650" i="19"/>
  <c r="D1650" i="19"/>
  <c r="C1650" i="19"/>
  <c r="H1649" i="19"/>
  <c r="G1649" i="19"/>
  <c r="F1649" i="19"/>
  <c r="E1649" i="19"/>
  <c r="D1649" i="19"/>
  <c r="C1649" i="19"/>
  <c r="H1648" i="19"/>
  <c r="G1648" i="19"/>
  <c r="F1648" i="19"/>
  <c r="E1648" i="19"/>
  <c r="D1648" i="19"/>
  <c r="C1648" i="19"/>
  <c r="H1647" i="19"/>
  <c r="G1647" i="19"/>
  <c r="F1647" i="19"/>
  <c r="E1647" i="19"/>
  <c r="D1647" i="19"/>
  <c r="C1647" i="19"/>
  <c r="A1647" i="19" s="1"/>
  <c r="H1646" i="19"/>
  <c r="G1646" i="19"/>
  <c r="F1646" i="19"/>
  <c r="E1646" i="19"/>
  <c r="D1646" i="19"/>
  <c r="C1646" i="19"/>
  <c r="A1646" i="19"/>
  <c r="H1645" i="19"/>
  <c r="G1645" i="19"/>
  <c r="F1645" i="19"/>
  <c r="E1645" i="19"/>
  <c r="D1645" i="19"/>
  <c r="C1645" i="19"/>
  <c r="A1645" i="19" s="1"/>
  <c r="H1644" i="19"/>
  <c r="G1644" i="19"/>
  <c r="F1644" i="19"/>
  <c r="E1644" i="19"/>
  <c r="D1644" i="19"/>
  <c r="A1644" i="19" s="1"/>
  <c r="C1644" i="19"/>
  <c r="H1643" i="19"/>
  <c r="G1643" i="19"/>
  <c r="F1643" i="19"/>
  <c r="E1643" i="19"/>
  <c r="D1643" i="19"/>
  <c r="A1643" i="19" s="1"/>
  <c r="C1643" i="19"/>
  <c r="H1642" i="19"/>
  <c r="G1642" i="19"/>
  <c r="F1642" i="19"/>
  <c r="E1642" i="19"/>
  <c r="D1642" i="19"/>
  <c r="A1642" i="19" s="1"/>
  <c r="C1642" i="19"/>
  <c r="H1641" i="19"/>
  <c r="G1641" i="19"/>
  <c r="F1641" i="19"/>
  <c r="E1641" i="19"/>
  <c r="D1641" i="19"/>
  <c r="A1641" i="19" s="1"/>
  <c r="C1641" i="19"/>
  <c r="H1640" i="19"/>
  <c r="G1640" i="19"/>
  <c r="F1640" i="19"/>
  <c r="E1640" i="19"/>
  <c r="A1640" i="19" s="1"/>
  <c r="D1640" i="19"/>
  <c r="C1640" i="19"/>
  <c r="H1639" i="19"/>
  <c r="G1639" i="19"/>
  <c r="F1639" i="19"/>
  <c r="E1639" i="19"/>
  <c r="D1639" i="19"/>
  <c r="C1639" i="19"/>
  <c r="A1639" i="19"/>
  <c r="H1638" i="19"/>
  <c r="G1638" i="19"/>
  <c r="F1638" i="19"/>
  <c r="E1638" i="19"/>
  <c r="D1638" i="19"/>
  <c r="C1638" i="19"/>
  <c r="H1637" i="19"/>
  <c r="G1637" i="19"/>
  <c r="F1637" i="19"/>
  <c r="E1637" i="19"/>
  <c r="D1637" i="19"/>
  <c r="C1637" i="19"/>
  <c r="H1636" i="19"/>
  <c r="G1636" i="19"/>
  <c r="F1636" i="19"/>
  <c r="E1636" i="19"/>
  <c r="D1636" i="19"/>
  <c r="C1636" i="19"/>
  <c r="H1635" i="19"/>
  <c r="G1635" i="19"/>
  <c r="F1635" i="19"/>
  <c r="E1635" i="19"/>
  <c r="D1635" i="19"/>
  <c r="C1635" i="19"/>
  <c r="A1635" i="19" s="1"/>
  <c r="H1634" i="19"/>
  <c r="G1634" i="19"/>
  <c r="F1634" i="19"/>
  <c r="E1634" i="19"/>
  <c r="D1634" i="19"/>
  <c r="C1634" i="19"/>
  <c r="A1634" i="19"/>
  <c r="H1633" i="19"/>
  <c r="G1633" i="19"/>
  <c r="F1633" i="19"/>
  <c r="E1633" i="19"/>
  <c r="D1633" i="19"/>
  <c r="C1633" i="19"/>
  <c r="A1633" i="19" s="1"/>
  <c r="H1632" i="19"/>
  <c r="G1632" i="19"/>
  <c r="F1632" i="19"/>
  <c r="E1632" i="19"/>
  <c r="D1632" i="19"/>
  <c r="A1632" i="19" s="1"/>
  <c r="C1632" i="19"/>
  <c r="H1631" i="19"/>
  <c r="G1631" i="19"/>
  <c r="F1631" i="19"/>
  <c r="E1631" i="19"/>
  <c r="D1631" i="19"/>
  <c r="A1631" i="19" s="1"/>
  <c r="C1631" i="19"/>
  <c r="H1630" i="19"/>
  <c r="G1630" i="19"/>
  <c r="F1630" i="19"/>
  <c r="E1630" i="19"/>
  <c r="D1630" i="19"/>
  <c r="A1630" i="19" s="1"/>
  <c r="C1630" i="19"/>
  <c r="H1629" i="19"/>
  <c r="G1629" i="19"/>
  <c r="F1629" i="19"/>
  <c r="E1629" i="19"/>
  <c r="D1629" i="19"/>
  <c r="A1629" i="19" s="1"/>
  <c r="C1629" i="19"/>
  <c r="H1628" i="19"/>
  <c r="G1628" i="19"/>
  <c r="F1628" i="19"/>
  <c r="E1628" i="19"/>
  <c r="A1628" i="19" s="1"/>
  <c r="D1628" i="19"/>
  <c r="C1628" i="19"/>
  <c r="H1627" i="19"/>
  <c r="G1627" i="19"/>
  <c r="F1627" i="19"/>
  <c r="E1627" i="19"/>
  <c r="D1627" i="19"/>
  <c r="C1627" i="19"/>
  <c r="A1627" i="19"/>
  <c r="H1626" i="19"/>
  <c r="G1626" i="19"/>
  <c r="F1626" i="19"/>
  <c r="E1626" i="19"/>
  <c r="D1626" i="19"/>
  <c r="C1626" i="19"/>
  <c r="H1625" i="19"/>
  <c r="G1625" i="19"/>
  <c r="F1625" i="19"/>
  <c r="E1625" i="19"/>
  <c r="D1625" i="19"/>
  <c r="C1625" i="19"/>
  <c r="H1624" i="19"/>
  <c r="G1624" i="19"/>
  <c r="F1624" i="19"/>
  <c r="E1624" i="19"/>
  <c r="D1624" i="19"/>
  <c r="C1624" i="19"/>
  <c r="H1623" i="19"/>
  <c r="G1623" i="19"/>
  <c r="F1623" i="19"/>
  <c r="E1623" i="19"/>
  <c r="D1623" i="19"/>
  <c r="C1623" i="19"/>
  <c r="A1623" i="19" s="1"/>
  <c r="H1622" i="19"/>
  <c r="G1622" i="19"/>
  <c r="F1622" i="19"/>
  <c r="E1622" i="19"/>
  <c r="D1622" i="19"/>
  <c r="C1622" i="19"/>
  <c r="A1622" i="19"/>
  <c r="H1621" i="19"/>
  <c r="G1621" i="19"/>
  <c r="F1621" i="19"/>
  <c r="E1621" i="19"/>
  <c r="D1621" i="19"/>
  <c r="C1621" i="19"/>
  <c r="A1621" i="19" s="1"/>
  <c r="H1620" i="19"/>
  <c r="G1620" i="19"/>
  <c r="F1620" i="19"/>
  <c r="E1620" i="19"/>
  <c r="D1620" i="19"/>
  <c r="A1620" i="19" s="1"/>
  <c r="C1620" i="19"/>
  <c r="H1619" i="19"/>
  <c r="G1619" i="19"/>
  <c r="F1619" i="19"/>
  <c r="E1619" i="19"/>
  <c r="D1619" i="19"/>
  <c r="A1619" i="19" s="1"/>
  <c r="C1619" i="19"/>
  <c r="H1618" i="19"/>
  <c r="G1618" i="19"/>
  <c r="F1618" i="19"/>
  <c r="E1618" i="19"/>
  <c r="D1618" i="19"/>
  <c r="A1618" i="19" s="1"/>
  <c r="C1618" i="19"/>
  <c r="H1617" i="19"/>
  <c r="G1617" i="19"/>
  <c r="F1617" i="19"/>
  <c r="E1617" i="19"/>
  <c r="D1617" i="19"/>
  <c r="A1617" i="19" s="1"/>
  <c r="C1617" i="19"/>
  <c r="H1616" i="19"/>
  <c r="G1616" i="19"/>
  <c r="F1616" i="19"/>
  <c r="E1616" i="19"/>
  <c r="A1616" i="19" s="1"/>
  <c r="D1616" i="19"/>
  <c r="C1616" i="19"/>
  <c r="H1615" i="19"/>
  <c r="G1615" i="19"/>
  <c r="F1615" i="19"/>
  <c r="E1615" i="19"/>
  <c r="D1615" i="19"/>
  <c r="C1615" i="19"/>
  <c r="A1615" i="19"/>
  <c r="H1614" i="19"/>
  <c r="G1614" i="19"/>
  <c r="F1614" i="19"/>
  <c r="E1614" i="19"/>
  <c r="D1614" i="19"/>
  <c r="C1614" i="19"/>
  <c r="H1613" i="19"/>
  <c r="G1613" i="19"/>
  <c r="F1613" i="19"/>
  <c r="E1613" i="19"/>
  <c r="D1613" i="19"/>
  <c r="C1613" i="19"/>
  <c r="H1612" i="19"/>
  <c r="G1612" i="19"/>
  <c r="F1612" i="19"/>
  <c r="E1612" i="19"/>
  <c r="D1612" i="19"/>
  <c r="C1612" i="19"/>
  <c r="H1611" i="19"/>
  <c r="G1611" i="19"/>
  <c r="F1611" i="19"/>
  <c r="E1611" i="19"/>
  <c r="D1611" i="19"/>
  <c r="C1611" i="19"/>
  <c r="A1611" i="19" s="1"/>
  <c r="H1610" i="19"/>
  <c r="G1610" i="19"/>
  <c r="F1610" i="19"/>
  <c r="E1610" i="19"/>
  <c r="D1610" i="19"/>
  <c r="C1610" i="19"/>
  <c r="A1610" i="19"/>
  <c r="H1609" i="19"/>
  <c r="G1609" i="19"/>
  <c r="F1609" i="19"/>
  <c r="E1609" i="19"/>
  <c r="D1609" i="19"/>
  <c r="C1609" i="19"/>
  <c r="A1609" i="19" s="1"/>
  <c r="H1608" i="19"/>
  <c r="G1608" i="19"/>
  <c r="F1608" i="19"/>
  <c r="E1608" i="19"/>
  <c r="D1608" i="19"/>
  <c r="A1608" i="19" s="1"/>
  <c r="C1608" i="19"/>
  <c r="H1607" i="19"/>
  <c r="G1607" i="19"/>
  <c r="F1607" i="19"/>
  <c r="E1607" i="19"/>
  <c r="D1607" i="19"/>
  <c r="A1607" i="19" s="1"/>
  <c r="C1607" i="19"/>
  <c r="H1606" i="19"/>
  <c r="G1606" i="19"/>
  <c r="F1606" i="19"/>
  <c r="E1606" i="19"/>
  <c r="D1606" i="19"/>
  <c r="A1606" i="19" s="1"/>
  <c r="C1606" i="19"/>
  <c r="H1605" i="19"/>
  <c r="G1605" i="19"/>
  <c r="F1605" i="19"/>
  <c r="E1605" i="19"/>
  <c r="D1605" i="19"/>
  <c r="A1605" i="19" s="1"/>
  <c r="C1605" i="19"/>
  <c r="H1604" i="19"/>
  <c r="G1604" i="19"/>
  <c r="F1604" i="19"/>
  <c r="E1604" i="19"/>
  <c r="A1604" i="19" s="1"/>
  <c r="D1604" i="19"/>
  <c r="C1604" i="19"/>
  <c r="H1603" i="19"/>
  <c r="G1603" i="19"/>
  <c r="F1603" i="19"/>
  <c r="E1603" i="19"/>
  <c r="D1603" i="19"/>
  <c r="C1603" i="19"/>
  <c r="A1603" i="19"/>
  <c r="H1602" i="19"/>
  <c r="G1602" i="19"/>
  <c r="F1602" i="19"/>
  <c r="E1602" i="19"/>
  <c r="D1602" i="19"/>
  <c r="C1602" i="19"/>
  <c r="H1601" i="19"/>
  <c r="G1601" i="19"/>
  <c r="F1601" i="19"/>
  <c r="E1601" i="19"/>
  <c r="D1601" i="19"/>
  <c r="C1601" i="19"/>
  <c r="H1600" i="19"/>
  <c r="G1600" i="19"/>
  <c r="F1600" i="19"/>
  <c r="E1600" i="19"/>
  <c r="D1600" i="19"/>
  <c r="C1600" i="19"/>
  <c r="H1599" i="19"/>
  <c r="G1599" i="19"/>
  <c r="F1599" i="19"/>
  <c r="E1599" i="19"/>
  <c r="D1599" i="19"/>
  <c r="C1599" i="19"/>
  <c r="A1599" i="19" s="1"/>
  <c r="H1598" i="19"/>
  <c r="G1598" i="19"/>
  <c r="F1598" i="19"/>
  <c r="E1598" i="19"/>
  <c r="D1598" i="19"/>
  <c r="C1598" i="19"/>
  <c r="A1598" i="19"/>
  <c r="H1597" i="19"/>
  <c r="G1597" i="19"/>
  <c r="F1597" i="19"/>
  <c r="E1597" i="19"/>
  <c r="D1597" i="19"/>
  <c r="C1597" i="19"/>
  <c r="A1597" i="19" s="1"/>
  <c r="H1596" i="19"/>
  <c r="G1596" i="19"/>
  <c r="F1596" i="19"/>
  <c r="E1596" i="19"/>
  <c r="D1596" i="19"/>
  <c r="A1596" i="19" s="1"/>
  <c r="C1596" i="19"/>
  <c r="H1595" i="19"/>
  <c r="G1595" i="19"/>
  <c r="F1595" i="19"/>
  <c r="E1595" i="19"/>
  <c r="D1595" i="19"/>
  <c r="A1595" i="19" s="1"/>
  <c r="C1595" i="19"/>
  <c r="H1594" i="19"/>
  <c r="G1594" i="19"/>
  <c r="F1594" i="19"/>
  <c r="E1594" i="19"/>
  <c r="D1594" i="19"/>
  <c r="A1594" i="19" s="1"/>
  <c r="C1594" i="19"/>
  <c r="H1593" i="19"/>
  <c r="G1593" i="19"/>
  <c r="F1593" i="19"/>
  <c r="E1593" i="19"/>
  <c r="D1593" i="19"/>
  <c r="A1593" i="19" s="1"/>
  <c r="C1593" i="19"/>
  <c r="H1592" i="19"/>
  <c r="G1592" i="19"/>
  <c r="F1592" i="19"/>
  <c r="E1592" i="19"/>
  <c r="A1592" i="19" s="1"/>
  <c r="D1592" i="19"/>
  <c r="C1592" i="19"/>
  <c r="H1591" i="19"/>
  <c r="G1591" i="19"/>
  <c r="F1591" i="19"/>
  <c r="E1591" i="19"/>
  <c r="D1591" i="19"/>
  <c r="C1591" i="19"/>
  <c r="A1591" i="19"/>
  <c r="H1590" i="19"/>
  <c r="G1590" i="19"/>
  <c r="F1590" i="19"/>
  <c r="E1590" i="19"/>
  <c r="D1590" i="19"/>
  <c r="C1590" i="19"/>
  <c r="H1589" i="19"/>
  <c r="G1589" i="19"/>
  <c r="F1589" i="19"/>
  <c r="E1589" i="19"/>
  <c r="D1589" i="19"/>
  <c r="C1589" i="19"/>
  <c r="H1588" i="19"/>
  <c r="G1588" i="19"/>
  <c r="F1588" i="19"/>
  <c r="E1588" i="19"/>
  <c r="D1588" i="19"/>
  <c r="C1588" i="19"/>
  <c r="H1587" i="19"/>
  <c r="G1587" i="19"/>
  <c r="F1587" i="19"/>
  <c r="E1587" i="19"/>
  <c r="D1587" i="19"/>
  <c r="C1587" i="19"/>
  <c r="A1587" i="19" s="1"/>
  <c r="H1586" i="19"/>
  <c r="G1586" i="19"/>
  <c r="F1586" i="19"/>
  <c r="E1586" i="19"/>
  <c r="D1586" i="19"/>
  <c r="C1586" i="19"/>
  <c r="A1586" i="19"/>
  <c r="H1585" i="19"/>
  <c r="G1585" i="19"/>
  <c r="F1585" i="19"/>
  <c r="E1585" i="19"/>
  <c r="D1585" i="19"/>
  <c r="C1585" i="19"/>
  <c r="A1585" i="19" s="1"/>
  <c r="H1584" i="19"/>
  <c r="G1584" i="19"/>
  <c r="F1584" i="19"/>
  <c r="E1584" i="19"/>
  <c r="D1584" i="19"/>
  <c r="C1584" i="19"/>
  <c r="H1583" i="19"/>
  <c r="G1583" i="19"/>
  <c r="F1583" i="19"/>
  <c r="E1583" i="19"/>
  <c r="D1583" i="19"/>
  <c r="C1583" i="19"/>
  <c r="H1582" i="19"/>
  <c r="G1582" i="19"/>
  <c r="F1582" i="19"/>
  <c r="E1582" i="19"/>
  <c r="D1582" i="19"/>
  <c r="C1582" i="19"/>
  <c r="A1582" i="19" s="1"/>
  <c r="H1581" i="19"/>
  <c r="G1581" i="19"/>
  <c r="F1581" i="19"/>
  <c r="E1581" i="19"/>
  <c r="D1581" i="19"/>
  <c r="C1581" i="19"/>
  <c r="A1581" i="19" s="1"/>
  <c r="H1580" i="19"/>
  <c r="G1580" i="19"/>
  <c r="F1580" i="19"/>
  <c r="E1580" i="19"/>
  <c r="A1580" i="19" s="1"/>
  <c r="D1580" i="19"/>
  <c r="C1580" i="19"/>
  <c r="H1579" i="19"/>
  <c r="G1579" i="19"/>
  <c r="F1579" i="19"/>
  <c r="E1579" i="19"/>
  <c r="D1579" i="19"/>
  <c r="C1579" i="19"/>
  <c r="H1578" i="19"/>
  <c r="G1578" i="19"/>
  <c r="F1578" i="19"/>
  <c r="E1578" i="19"/>
  <c r="D1578" i="19"/>
  <c r="C1578" i="19"/>
  <c r="H1577" i="19"/>
  <c r="G1577" i="19"/>
  <c r="F1577" i="19"/>
  <c r="E1577" i="19"/>
  <c r="D1577" i="19"/>
  <c r="C1577" i="19"/>
  <c r="A1577" i="19"/>
  <c r="H1576" i="19"/>
  <c r="G1576" i="19"/>
  <c r="F1576" i="19"/>
  <c r="E1576" i="19"/>
  <c r="D1576" i="19"/>
  <c r="C1576" i="19"/>
  <c r="A1576" i="19" s="1"/>
  <c r="H1575" i="19"/>
  <c r="G1575" i="19"/>
  <c r="F1575" i="19"/>
  <c r="E1575" i="19"/>
  <c r="D1575" i="19"/>
  <c r="C1575" i="19"/>
  <c r="H1574" i="19"/>
  <c r="G1574" i="19"/>
  <c r="F1574" i="19"/>
  <c r="E1574" i="19"/>
  <c r="D1574" i="19"/>
  <c r="C1574" i="19"/>
  <c r="H1573" i="19"/>
  <c r="G1573" i="19"/>
  <c r="F1573" i="19"/>
  <c r="E1573" i="19"/>
  <c r="D1573" i="19"/>
  <c r="C1573" i="19"/>
  <c r="A1573" i="19" s="1"/>
  <c r="H1572" i="19"/>
  <c r="G1572" i="19"/>
  <c r="F1572" i="19"/>
  <c r="E1572" i="19"/>
  <c r="D1572" i="19"/>
  <c r="C1572" i="19"/>
  <c r="A1572" i="19"/>
  <c r="H1571" i="19"/>
  <c r="G1571" i="19"/>
  <c r="F1571" i="19"/>
  <c r="E1571" i="19"/>
  <c r="D1571" i="19"/>
  <c r="C1571" i="19"/>
  <c r="A1571" i="19" s="1"/>
  <c r="H1570" i="19"/>
  <c r="G1570" i="19"/>
  <c r="F1570" i="19"/>
  <c r="E1570" i="19"/>
  <c r="D1570" i="19"/>
  <c r="A1570" i="19" s="1"/>
  <c r="C1570" i="19"/>
  <c r="H1569" i="19"/>
  <c r="G1569" i="19"/>
  <c r="F1569" i="19"/>
  <c r="E1569" i="19"/>
  <c r="D1569" i="19"/>
  <c r="A1569" i="19" s="1"/>
  <c r="C1569" i="19"/>
  <c r="H1568" i="19"/>
  <c r="G1568" i="19"/>
  <c r="F1568" i="19"/>
  <c r="E1568" i="19"/>
  <c r="D1568" i="19"/>
  <c r="C1568" i="19"/>
  <c r="A1568" i="19" s="1"/>
  <c r="H1567" i="19"/>
  <c r="G1567" i="19"/>
  <c r="F1567" i="19"/>
  <c r="E1567" i="19"/>
  <c r="D1567" i="19"/>
  <c r="C1567" i="19"/>
  <c r="H1566" i="19"/>
  <c r="G1566" i="19"/>
  <c r="F1566" i="19"/>
  <c r="E1566" i="19"/>
  <c r="D1566" i="19"/>
  <c r="C1566" i="19"/>
  <c r="H1565" i="19"/>
  <c r="G1565" i="19"/>
  <c r="F1565" i="19"/>
  <c r="E1565" i="19"/>
  <c r="A1565" i="19" s="1"/>
  <c r="D1565" i="19"/>
  <c r="C1565" i="19"/>
  <c r="H1564" i="19"/>
  <c r="G1564" i="19"/>
  <c r="F1564" i="19"/>
  <c r="E1564" i="19"/>
  <c r="D1564" i="19"/>
  <c r="C1564" i="19"/>
  <c r="A1564" i="19" s="1"/>
  <c r="H1563" i="19"/>
  <c r="G1563" i="19"/>
  <c r="F1563" i="19"/>
  <c r="E1563" i="19"/>
  <c r="D1563" i="19"/>
  <c r="C1563" i="19"/>
  <c r="H1562" i="19"/>
  <c r="G1562" i="19"/>
  <c r="F1562" i="19"/>
  <c r="E1562" i="19"/>
  <c r="D1562" i="19"/>
  <c r="C1562" i="19"/>
  <c r="A1562" i="19"/>
  <c r="H1561" i="19"/>
  <c r="G1561" i="19"/>
  <c r="F1561" i="19"/>
  <c r="E1561" i="19"/>
  <c r="D1561" i="19"/>
  <c r="C1561" i="19"/>
  <c r="A1561" i="19" s="1"/>
  <c r="H1560" i="19"/>
  <c r="G1560" i="19"/>
  <c r="F1560" i="19"/>
  <c r="E1560" i="19"/>
  <c r="D1560" i="19"/>
  <c r="C1560" i="19"/>
  <c r="H1559" i="19"/>
  <c r="G1559" i="19"/>
  <c r="F1559" i="19"/>
  <c r="E1559" i="19"/>
  <c r="D1559" i="19"/>
  <c r="C1559" i="19"/>
  <c r="A1559" i="19" s="1"/>
  <c r="H1558" i="19"/>
  <c r="G1558" i="19"/>
  <c r="F1558" i="19"/>
  <c r="E1558" i="19"/>
  <c r="D1558" i="19"/>
  <c r="C1558" i="19"/>
  <c r="H1557" i="19"/>
  <c r="G1557" i="19"/>
  <c r="F1557" i="19"/>
  <c r="E1557" i="19"/>
  <c r="D1557" i="19"/>
  <c r="A1557" i="19" s="1"/>
  <c r="C1557" i="19"/>
  <c r="H1556" i="19"/>
  <c r="G1556" i="19"/>
  <c r="F1556" i="19"/>
  <c r="E1556" i="19"/>
  <c r="D1556" i="19"/>
  <c r="C1556" i="19"/>
  <c r="A1556" i="19"/>
  <c r="H1555" i="19"/>
  <c r="G1555" i="19"/>
  <c r="F1555" i="19"/>
  <c r="E1555" i="19"/>
  <c r="D1555" i="19"/>
  <c r="C1555" i="19"/>
  <c r="A1555" i="19" s="1"/>
  <c r="H1554" i="19"/>
  <c r="G1554" i="19"/>
  <c r="F1554" i="19"/>
  <c r="E1554" i="19"/>
  <c r="D1554" i="19"/>
  <c r="C1554" i="19"/>
  <c r="H1553" i="19"/>
  <c r="G1553" i="19"/>
  <c r="F1553" i="19"/>
  <c r="E1553" i="19"/>
  <c r="D1553" i="19"/>
  <c r="C1553" i="19"/>
  <c r="A1553" i="19" s="1"/>
  <c r="H1552" i="19"/>
  <c r="G1552" i="19"/>
  <c r="F1552" i="19"/>
  <c r="E1552" i="19"/>
  <c r="D1552" i="19"/>
  <c r="C1552" i="19"/>
  <c r="H1551" i="19"/>
  <c r="G1551" i="19"/>
  <c r="F1551" i="19"/>
  <c r="E1551" i="19"/>
  <c r="D1551" i="19"/>
  <c r="C1551" i="19"/>
  <c r="H1550" i="19"/>
  <c r="G1550" i="19"/>
  <c r="F1550" i="19"/>
  <c r="E1550" i="19"/>
  <c r="D1550" i="19"/>
  <c r="C1550" i="19"/>
  <c r="A1550" i="19" s="1"/>
  <c r="H1549" i="19"/>
  <c r="G1549" i="19"/>
  <c r="F1549" i="19"/>
  <c r="E1549" i="19"/>
  <c r="D1549" i="19"/>
  <c r="C1549" i="19"/>
  <c r="H1548" i="19"/>
  <c r="G1548" i="19"/>
  <c r="F1548" i="19"/>
  <c r="E1548" i="19"/>
  <c r="D1548" i="19"/>
  <c r="C1548" i="19"/>
  <c r="H1547" i="19"/>
  <c r="G1547" i="19"/>
  <c r="F1547" i="19"/>
  <c r="E1547" i="19"/>
  <c r="A1547" i="19" s="1"/>
  <c r="D1547" i="19"/>
  <c r="C1547" i="19"/>
  <c r="H1546" i="19"/>
  <c r="G1546" i="19"/>
  <c r="F1546" i="19"/>
  <c r="E1546" i="19"/>
  <c r="D1546" i="19"/>
  <c r="C1546" i="19"/>
  <c r="A1546" i="19" s="1"/>
  <c r="H1545" i="19"/>
  <c r="G1545" i="19"/>
  <c r="F1545" i="19"/>
  <c r="E1545" i="19"/>
  <c r="D1545" i="19"/>
  <c r="C1545" i="19"/>
  <c r="H1544" i="19"/>
  <c r="G1544" i="19"/>
  <c r="F1544" i="19"/>
  <c r="E1544" i="19"/>
  <c r="D1544" i="19"/>
  <c r="C1544" i="19"/>
  <c r="A1544" i="19"/>
  <c r="H1543" i="19"/>
  <c r="G1543" i="19"/>
  <c r="F1543" i="19"/>
  <c r="E1543" i="19"/>
  <c r="D1543" i="19"/>
  <c r="C1543" i="19"/>
  <c r="A1543" i="19" s="1"/>
  <c r="H1542" i="19"/>
  <c r="G1542" i="19"/>
  <c r="F1542" i="19"/>
  <c r="E1542" i="19"/>
  <c r="D1542" i="19"/>
  <c r="C1542" i="19"/>
  <c r="H1541" i="19"/>
  <c r="G1541" i="19"/>
  <c r="F1541" i="19"/>
  <c r="E1541" i="19"/>
  <c r="D1541" i="19"/>
  <c r="C1541" i="19"/>
  <c r="A1541" i="19" s="1"/>
  <c r="H1540" i="19"/>
  <c r="G1540" i="19"/>
  <c r="F1540" i="19"/>
  <c r="E1540" i="19"/>
  <c r="D1540" i="19"/>
  <c r="C1540" i="19"/>
  <c r="H1539" i="19"/>
  <c r="G1539" i="19"/>
  <c r="F1539" i="19"/>
  <c r="E1539" i="19"/>
  <c r="D1539" i="19"/>
  <c r="A1539" i="19" s="1"/>
  <c r="C1539" i="19"/>
  <c r="H1538" i="19"/>
  <c r="G1538" i="19"/>
  <c r="F1538" i="19"/>
  <c r="E1538" i="19"/>
  <c r="D1538" i="19"/>
  <c r="C1538" i="19"/>
  <c r="A1538" i="19"/>
  <c r="H1537" i="19"/>
  <c r="G1537" i="19"/>
  <c r="F1537" i="19"/>
  <c r="E1537" i="19"/>
  <c r="D1537" i="19"/>
  <c r="C1537" i="19"/>
  <c r="A1537" i="19" s="1"/>
  <c r="H1536" i="19"/>
  <c r="G1536" i="19"/>
  <c r="F1536" i="19"/>
  <c r="E1536" i="19"/>
  <c r="D1536" i="19"/>
  <c r="C1536" i="19"/>
  <c r="H1535" i="19"/>
  <c r="G1535" i="19"/>
  <c r="F1535" i="19"/>
  <c r="E1535" i="19"/>
  <c r="D1535" i="19"/>
  <c r="C1535" i="19"/>
  <c r="A1535" i="19" s="1"/>
  <c r="H1534" i="19"/>
  <c r="G1534" i="19"/>
  <c r="F1534" i="19"/>
  <c r="E1534" i="19"/>
  <c r="D1534" i="19"/>
  <c r="C1534" i="19"/>
  <c r="H1533" i="19"/>
  <c r="G1533" i="19"/>
  <c r="F1533" i="19"/>
  <c r="E1533" i="19"/>
  <c r="D1533" i="19"/>
  <c r="C1533" i="19"/>
  <c r="H1532" i="19"/>
  <c r="G1532" i="19"/>
  <c r="F1532" i="19"/>
  <c r="E1532" i="19"/>
  <c r="D1532" i="19"/>
  <c r="C1532" i="19"/>
  <c r="A1532" i="19" s="1"/>
  <c r="H1531" i="19"/>
  <c r="G1531" i="19"/>
  <c r="F1531" i="19"/>
  <c r="E1531" i="19"/>
  <c r="D1531" i="19"/>
  <c r="C1531" i="19"/>
  <c r="H1530" i="19"/>
  <c r="G1530" i="19"/>
  <c r="F1530" i="19"/>
  <c r="E1530" i="19"/>
  <c r="D1530" i="19"/>
  <c r="C1530" i="19"/>
  <c r="H1529" i="19"/>
  <c r="G1529" i="19"/>
  <c r="F1529" i="19"/>
  <c r="E1529" i="19"/>
  <c r="D1529" i="19"/>
  <c r="A1529" i="19" s="1"/>
  <c r="C1529" i="19"/>
  <c r="H1528" i="19"/>
  <c r="G1528" i="19"/>
  <c r="F1528" i="19"/>
  <c r="E1528" i="19"/>
  <c r="D1528" i="19"/>
  <c r="C1528" i="19"/>
  <c r="A1528" i="19" s="1"/>
  <c r="H1527" i="19"/>
  <c r="G1527" i="19"/>
  <c r="F1527" i="19"/>
  <c r="E1527" i="19"/>
  <c r="D1527" i="19"/>
  <c r="C1527" i="19"/>
  <c r="H1526" i="19"/>
  <c r="G1526" i="19"/>
  <c r="F1526" i="19"/>
  <c r="E1526" i="19"/>
  <c r="D1526" i="19"/>
  <c r="C1526" i="19"/>
  <c r="A1526" i="19"/>
  <c r="H1525" i="19"/>
  <c r="G1525" i="19"/>
  <c r="F1525" i="19"/>
  <c r="E1525" i="19"/>
  <c r="D1525" i="19"/>
  <c r="C1525" i="19"/>
  <c r="A1525" i="19" s="1"/>
  <c r="H1524" i="19"/>
  <c r="G1524" i="19"/>
  <c r="F1524" i="19"/>
  <c r="E1524" i="19"/>
  <c r="D1524" i="19"/>
  <c r="C1524" i="19"/>
  <c r="H1523" i="19"/>
  <c r="G1523" i="19"/>
  <c r="F1523" i="19"/>
  <c r="E1523" i="19"/>
  <c r="D1523" i="19"/>
  <c r="C1523" i="19"/>
  <c r="A1523" i="19" s="1"/>
  <c r="H1522" i="19"/>
  <c r="G1522" i="19"/>
  <c r="F1522" i="19"/>
  <c r="E1522" i="19"/>
  <c r="D1522" i="19"/>
  <c r="C1522" i="19"/>
  <c r="H1521" i="19"/>
  <c r="G1521" i="19"/>
  <c r="F1521" i="19"/>
  <c r="E1521" i="19"/>
  <c r="D1521" i="19"/>
  <c r="A1521" i="19" s="1"/>
  <c r="C1521" i="19"/>
  <c r="H1520" i="19"/>
  <c r="G1520" i="19"/>
  <c r="F1520" i="19"/>
  <c r="E1520" i="19"/>
  <c r="D1520" i="19"/>
  <c r="C1520" i="19"/>
  <c r="A1520" i="19"/>
  <c r="H1519" i="19"/>
  <c r="G1519" i="19"/>
  <c r="F1519" i="19"/>
  <c r="E1519" i="19"/>
  <c r="D1519" i="19"/>
  <c r="C1519" i="19"/>
  <c r="A1519" i="19" s="1"/>
  <c r="H1518" i="19"/>
  <c r="G1518" i="19"/>
  <c r="F1518" i="19"/>
  <c r="E1518" i="19"/>
  <c r="D1518" i="19"/>
  <c r="C1518" i="19"/>
  <c r="H1517" i="19"/>
  <c r="G1517" i="19"/>
  <c r="F1517" i="19"/>
  <c r="E1517" i="19"/>
  <c r="D1517" i="19"/>
  <c r="C1517" i="19"/>
  <c r="A1517" i="19" s="1"/>
  <c r="H1516" i="19"/>
  <c r="G1516" i="19"/>
  <c r="F1516" i="19"/>
  <c r="E1516" i="19"/>
  <c r="D1516" i="19"/>
  <c r="C1516" i="19"/>
  <c r="H1515" i="19"/>
  <c r="G1515" i="19"/>
  <c r="F1515" i="19"/>
  <c r="E1515" i="19"/>
  <c r="D1515" i="19"/>
  <c r="C1515" i="19"/>
  <c r="H1514" i="19"/>
  <c r="G1514" i="19"/>
  <c r="F1514" i="19"/>
  <c r="E1514" i="19"/>
  <c r="D1514" i="19"/>
  <c r="C1514" i="19"/>
  <c r="A1514" i="19" s="1"/>
  <c r="H1513" i="19"/>
  <c r="G1513" i="19"/>
  <c r="F1513" i="19"/>
  <c r="E1513" i="19"/>
  <c r="D1513" i="19"/>
  <c r="C1513" i="19"/>
  <c r="H1512" i="19"/>
  <c r="G1512" i="19"/>
  <c r="F1512" i="19"/>
  <c r="E1512" i="19"/>
  <c r="D1512" i="19"/>
  <c r="C1512" i="19"/>
  <c r="H1511" i="19"/>
  <c r="G1511" i="19"/>
  <c r="F1511" i="19"/>
  <c r="E1511" i="19"/>
  <c r="D1511" i="19"/>
  <c r="C1511" i="19"/>
  <c r="A1511" i="19" s="1"/>
  <c r="H1510" i="19"/>
  <c r="G1510" i="19"/>
  <c r="F1510" i="19"/>
  <c r="E1510" i="19"/>
  <c r="D1510" i="19"/>
  <c r="C1510" i="19"/>
  <c r="A1510" i="19" s="1"/>
  <c r="H1509" i="19"/>
  <c r="G1509" i="19"/>
  <c r="F1509" i="19"/>
  <c r="E1509" i="19"/>
  <c r="D1509" i="19"/>
  <c r="C1509" i="19"/>
  <c r="H1508" i="19"/>
  <c r="G1508" i="19"/>
  <c r="F1508" i="19"/>
  <c r="E1508" i="19"/>
  <c r="D1508" i="19"/>
  <c r="C1508" i="19"/>
  <c r="A1508" i="19"/>
  <c r="H1507" i="19"/>
  <c r="G1507" i="19"/>
  <c r="F1507" i="19"/>
  <c r="E1507" i="19"/>
  <c r="D1507" i="19"/>
  <c r="C1507" i="19"/>
  <c r="A1507" i="19" s="1"/>
  <c r="H1506" i="19"/>
  <c r="G1506" i="19"/>
  <c r="F1506" i="19"/>
  <c r="E1506" i="19"/>
  <c r="D1506" i="19"/>
  <c r="C1506" i="19"/>
  <c r="H1505" i="19"/>
  <c r="G1505" i="19"/>
  <c r="F1505" i="19"/>
  <c r="E1505" i="19"/>
  <c r="D1505" i="19"/>
  <c r="C1505" i="19"/>
  <c r="A1505" i="19" s="1"/>
  <c r="H1504" i="19"/>
  <c r="G1504" i="19"/>
  <c r="F1504" i="19"/>
  <c r="E1504" i="19"/>
  <c r="D1504" i="19"/>
  <c r="C1504" i="19"/>
  <c r="H1503" i="19"/>
  <c r="G1503" i="19"/>
  <c r="F1503" i="19"/>
  <c r="E1503" i="19"/>
  <c r="D1503" i="19"/>
  <c r="A1503" i="19" s="1"/>
  <c r="C1503" i="19"/>
  <c r="H1502" i="19"/>
  <c r="G1502" i="19"/>
  <c r="F1502" i="19"/>
  <c r="E1502" i="19"/>
  <c r="D1502" i="19"/>
  <c r="C1502" i="19"/>
  <c r="A1502" i="19"/>
  <c r="H1501" i="19"/>
  <c r="G1501" i="19"/>
  <c r="F1501" i="19"/>
  <c r="E1501" i="19"/>
  <c r="D1501" i="19"/>
  <c r="C1501" i="19"/>
  <c r="A1501" i="19" s="1"/>
  <c r="H1500" i="19"/>
  <c r="G1500" i="19"/>
  <c r="F1500" i="19"/>
  <c r="E1500" i="19"/>
  <c r="D1500" i="19"/>
  <c r="C1500" i="19"/>
  <c r="H1499" i="19"/>
  <c r="G1499" i="19"/>
  <c r="F1499" i="19"/>
  <c r="E1499" i="19"/>
  <c r="D1499" i="19"/>
  <c r="C1499" i="19"/>
  <c r="A1499" i="19" s="1"/>
  <c r="H1498" i="19"/>
  <c r="G1498" i="19"/>
  <c r="F1498" i="19"/>
  <c r="E1498" i="19"/>
  <c r="D1498" i="19"/>
  <c r="C1498" i="19"/>
  <c r="H1497" i="19"/>
  <c r="G1497" i="19"/>
  <c r="F1497" i="19"/>
  <c r="E1497" i="19"/>
  <c r="D1497" i="19"/>
  <c r="C1497" i="19"/>
  <c r="H1496" i="19"/>
  <c r="G1496" i="19"/>
  <c r="F1496" i="19"/>
  <c r="E1496" i="19"/>
  <c r="D1496" i="19"/>
  <c r="C1496" i="19"/>
  <c r="A1496" i="19" s="1"/>
  <c r="H1495" i="19"/>
  <c r="G1495" i="19"/>
  <c r="F1495" i="19"/>
  <c r="E1495" i="19"/>
  <c r="D1495" i="19"/>
  <c r="C1495" i="19"/>
  <c r="H1494" i="19"/>
  <c r="G1494" i="19"/>
  <c r="F1494" i="19"/>
  <c r="E1494" i="19"/>
  <c r="D1494" i="19"/>
  <c r="C1494" i="19"/>
  <c r="H1493" i="19"/>
  <c r="G1493" i="19"/>
  <c r="F1493" i="19"/>
  <c r="E1493" i="19"/>
  <c r="A1493" i="19" s="1"/>
  <c r="D1493" i="19"/>
  <c r="C1493" i="19"/>
  <c r="H1492" i="19"/>
  <c r="G1492" i="19"/>
  <c r="F1492" i="19"/>
  <c r="E1492" i="19"/>
  <c r="D1492" i="19"/>
  <c r="C1492" i="19"/>
  <c r="A1492" i="19" s="1"/>
  <c r="H1491" i="19"/>
  <c r="G1491" i="19"/>
  <c r="F1491" i="19"/>
  <c r="E1491" i="19"/>
  <c r="D1491" i="19"/>
  <c r="C1491" i="19"/>
  <c r="H1490" i="19"/>
  <c r="G1490" i="19"/>
  <c r="F1490" i="19"/>
  <c r="E1490" i="19"/>
  <c r="D1490" i="19"/>
  <c r="C1490" i="19"/>
  <c r="A1490" i="19"/>
  <c r="H1489" i="19"/>
  <c r="G1489" i="19"/>
  <c r="F1489" i="19"/>
  <c r="E1489" i="19"/>
  <c r="D1489" i="19"/>
  <c r="C1489" i="19"/>
  <c r="A1489" i="19" s="1"/>
  <c r="H1488" i="19"/>
  <c r="G1488" i="19"/>
  <c r="F1488" i="19"/>
  <c r="E1488" i="19"/>
  <c r="D1488" i="19"/>
  <c r="C1488" i="19"/>
  <c r="H1487" i="19"/>
  <c r="G1487" i="19"/>
  <c r="F1487" i="19"/>
  <c r="E1487" i="19"/>
  <c r="D1487" i="19"/>
  <c r="C1487" i="19"/>
  <c r="A1487" i="19" s="1"/>
  <c r="H1486" i="19"/>
  <c r="G1486" i="19"/>
  <c r="F1486" i="19"/>
  <c r="E1486" i="19"/>
  <c r="D1486" i="19"/>
  <c r="C1486" i="19"/>
  <c r="H1485" i="19"/>
  <c r="G1485" i="19"/>
  <c r="F1485" i="19"/>
  <c r="E1485" i="19"/>
  <c r="D1485" i="19"/>
  <c r="A1485" i="19" s="1"/>
  <c r="C1485" i="19"/>
  <c r="H1484" i="19"/>
  <c r="G1484" i="19"/>
  <c r="F1484" i="19"/>
  <c r="E1484" i="19"/>
  <c r="D1484" i="19"/>
  <c r="C1484" i="19"/>
  <c r="A1484" i="19"/>
  <c r="H1483" i="19"/>
  <c r="G1483" i="19"/>
  <c r="F1483" i="19"/>
  <c r="E1483" i="19"/>
  <c r="D1483" i="19"/>
  <c r="C1483" i="19"/>
  <c r="A1483" i="19" s="1"/>
  <c r="H1482" i="19"/>
  <c r="G1482" i="19"/>
  <c r="F1482" i="19"/>
  <c r="E1482" i="19"/>
  <c r="D1482" i="19"/>
  <c r="C1482" i="19"/>
  <c r="H1481" i="19"/>
  <c r="G1481" i="19"/>
  <c r="F1481" i="19"/>
  <c r="E1481" i="19"/>
  <c r="D1481" i="19"/>
  <c r="C1481" i="19"/>
  <c r="A1481" i="19" s="1"/>
  <c r="H1480" i="19"/>
  <c r="G1480" i="19"/>
  <c r="F1480" i="19"/>
  <c r="E1480" i="19"/>
  <c r="D1480" i="19"/>
  <c r="C1480" i="19"/>
  <c r="H1479" i="19"/>
  <c r="G1479" i="19"/>
  <c r="F1479" i="19"/>
  <c r="E1479" i="19"/>
  <c r="D1479" i="19"/>
  <c r="C1479" i="19"/>
  <c r="H1478" i="19"/>
  <c r="G1478" i="19"/>
  <c r="F1478" i="19"/>
  <c r="E1478" i="19"/>
  <c r="D1478" i="19"/>
  <c r="C1478" i="19"/>
  <c r="A1478" i="19" s="1"/>
  <c r="H1477" i="19"/>
  <c r="G1477" i="19"/>
  <c r="F1477" i="19"/>
  <c r="E1477" i="19"/>
  <c r="D1477" i="19"/>
  <c r="C1477" i="19"/>
  <c r="H1476" i="19"/>
  <c r="G1476" i="19"/>
  <c r="F1476" i="19"/>
  <c r="E1476" i="19"/>
  <c r="D1476" i="19"/>
  <c r="C1476" i="19"/>
  <c r="H1475" i="19"/>
  <c r="G1475" i="19"/>
  <c r="F1475" i="19"/>
  <c r="E1475" i="19"/>
  <c r="A1475" i="19" s="1"/>
  <c r="D1475" i="19"/>
  <c r="C1475" i="19"/>
  <c r="H1474" i="19"/>
  <c r="G1474" i="19"/>
  <c r="F1474" i="19"/>
  <c r="E1474" i="19"/>
  <c r="D1474" i="19"/>
  <c r="C1474" i="19"/>
  <c r="A1474" i="19" s="1"/>
  <c r="H1473" i="19"/>
  <c r="G1473" i="19"/>
  <c r="F1473" i="19"/>
  <c r="E1473" i="19"/>
  <c r="D1473" i="19"/>
  <c r="C1473" i="19"/>
  <c r="H1472" i="19"/>
  <c r="G1472" i="19"/>
  <c r="F1472" i="19"/>
  <c r="E1472" i="19"/>
  <c r="D1472" i="19"/>
  <c r="C1472" i="19"/>
  <c r="A1472" i="19"/>
  <c r="H1471" i="19"/>
  <c r="G1471" i="19"/>
  <c r="F1471" i="19"/>
  <c r="E1471" i="19"/>
  <c r="D1471" i="19"/>
  <c r="C1471" i="19"/>
  <c r="A1471" i="19" s="1"/>
  <c r="H1470" i="19"/>
  <c r="G1470" i="19"/>
  <c r="F1470" i="19"/>
  <c r="E1470" i="19"/>
  <c r="D1470" i="19"/>
  <c r="C1470" i="19"/>
  <c r="H1469" i="19"/>
  <c r="G1469" i="19"/>
  <c r="F1469" i="19"/>
  <c r="E1469" i="19"/>
  <c r="D1469" i="19"/>
  <c r="C1469" i="19"/>
  <c r="A1469" i="19" s="1"/>
  <c r="H1468" i="19"/>
  <c r="G1468" i="19"/>
  <c r="F1468" i="19"/>
  <c r="E1468" i="19"/>
  <c r="D1468" i="19"/>
  <c r="C1468" i="19"/>
  <c r="H1467" i="19"/>
  <c r="G1467" i="19"/>
  <c r="F1467" i="19"/>
  <c r="E1467" i="19"/>
  <c r="D1467" i="19"/>
  <c r="A1467" i="19" s="1"/>
  <c r="C1467" i="19"/>
  <c r="H1466" i="19"/>
  <c r="G1466" i="19"/>
  <c r="F1466" i="19"/>
  <c r="E1466" i="19"/>
  <c r="D1466" i="19"/>
  <c r="C1466" i="19"/>
  <c r="A1466" i="19"/>
  <c r="H1465" i="19"/>
  <c r="G1465" i="19"/>
  <c r="F1465" i="19"/>
  <c r="E1465" i="19"/>
  <c r="D1465" i="19"/>
  <c r="C1465" i="19"/>
  <c r="A1465" i="19" s="1"/>
  <c r="H1464" i="19"/>
  <c r="G1464" i="19"/>
  <c r="F1464" i="19"/>
  <c r="E1464" i="19"/>
  <c r="D1464" i="19"/>
  <c r="C1464" i="19"/>
  <c r="H1463" i="19"/>
  <c r="G1463" i="19"/>
  <c r="F1463" i="19"/>
  <c r="E1463" i="19"/>
  <c r="D1463" i="19"/>
  <c r="C1463" i="19"/>
  <c r="A1463" i="19" s="1"/>
  <c r="H1462" i="19"/>
  <c r="G1462" i="19"/>
  <c r="F1462" i="19"/>
  <c r="E1462" i="19"/>
  <c r="D1462" i="19"/>
  <c r="C1462" i="19"/>
  <c r="H1461" i="19"/>
  <c r="G1461" i="19"/>
  <c r="F1461" i="19"/>
  <c r="E1461" i="19"/>
  <c r="D1461" i="19"/>
  <c r="C1461" i="19"/>
  <c r="H1460" i="19"/>
  <c r="G1460" i="19"/>
  <c r="F1460" i="19"/>
  <c r="E1460" i="19"/>
  <c r="D1460" i="19"/>
  <c r="C1460" i="19"/>
  <c r="A1460" i="19" s="1"/>
  <c r="H1459" i="19"/>
  <c r="G1459" i="19"/>
  <c r="F1459" i="19"/>
  <c r="E1459" i="19"/>
  <c r="D1459" i="19"/>
  <c r="C1459" i="19"/>
  <c r="H1458" i="19"/>
  <c r="G1458" i="19"/>
  <c r="F1458" i="19"/>
  <c r="E1458" i="19"/>
  <c r="D1458" i="19"/>
  <c r="C1458" i="19"/>
  <c r="H1457" i="19"/>
  <c r="G1457" i="19"/>
  <c r="F1457" i="19"/>
  <c r="E1457" i="19"/>
  <c r="A1457" i="19" s="1"/>
  <c r="D1457" i="19"/>
  <c r="C1457" i="19"/>
  <c r="H1456" i="19"/>
  <c r="G1456" i="19"/>
  <c r="F1456" i="19"/>
  <c r="E1456" i="19"/>
  <c r="D1456" i="19"/>
  <c r="C1456" i="19"/>
  <c r="A1456" i="19" s="1"/>
  <c r="H1455" i="19"/>
  <c r="G1455" i="19"/>
  <c r="F1455" i="19"/>
  <c r="E1455" i="19"/>
  <c r="D1455" i="19"/>
  <c r="C1455" i="19"/>
  <c r="H1454" i="19"/>
  <c r="G1454" i="19"/>
  <c r="F1454" i="19"/>
  <c r="E1454" i="19"/>
  <c r="D1454" i="19"/>
  <c r="C1454" i="19"/>
  <c r="A1454" i="19"/>
  <c r="H1453" i="19"/>
  <c r="G1453" i="19"/>
  <c r="F1453" i="19"/>
  <c r="E1453" i="19"/>
  <c r="D1453" i="19"/>
  <c r="C1453" i="19"/>
  <c r="A1453" i="19" s="1"/>
  <c r="H1452" i="19"/>
  <c r="G1452" i="19"/>
  <c r="F1452" i="19"/>
  <c r="E1452" i="19"/>
  <c r="D1452" i="19"/>
  <c r="C1452" i="19"/>
  <c r="H1451" i="19"/>
  <c r="G1451" i="19"/>
  <c r="F1451" i="19"/>
  <c r="E1451" i="19"/>
  <c r="D1451" i="19"/>
  <c r="C1451" i="19"/>
  <c r="A1451" i="19" s="1"/>
  <c r="H1450" i="19"/>
  <c r="G1450" i="19"/>
  <c r="F1450" i="19"/>
  <c r="E1450" i="19"/>
  <c r="D1450" i="19"/>
  <c r="C1450" i="19"/>
  <c r="H1449" i="19"/>
  <c r="G1449" i="19"/>
  <c r="F1449" i="19"/>
  <c r="E1449" i="19"/>
  <c r="D1449" i="19"/>
  <c r="A1449" i="19" s="1"/>
  <c r="C1449" i="19"/>
  <c r="H1448" i="19"/>
  <c r="G1448" i="19"/>
  <c r="F1448" i="19"/>
  <c r="E1448" i="19"/>
  <c r="D1448" i="19"/>
  <c r="C1448" i="19"/>
  <c r="A1448" i="19"/>
  <c r="H1447" i="19"/>
  <c r="G1447" i="19"/>
  <c r="F1447" i="19"/>
  <c r="E1447" i="19"/>
  <c r="D1447" i="19"/>
  <c r="C1447" i="19"/>
  <c r="A1447" i="19" s="1"/>
  <c r="H1446" i="19"/>
  <c r="G1446" i="19"/>
  <c r="F1446" i="19"/>
  <c r="E1446" i="19"/>
  <c r="D1446" i="19"/>
  <c r="C1446" i="19"/>
  <c r="H1445" i="19"/>
  <c r="G1445" i="19"/>
  <c r="F1445" i="19"/>
  <c r="E1445" i="19"/>
  <c r="D1445" i="19"/>
  <c r="C1445" i="19"/>
  <c r="A1445" i="19" s="1"/>
  <c r="H1444" i="19"/>
  <c r="G1444" i="19"/>
  <c r="F1444" i="19"/>
  <c r="E1444" i="19"/>
  <c r="D1444" i="19"/>
  <c r="C1444" i="19"/>
  <c r="H1443" i="19"/>
  <c r="G1443" i="19"/>
  <c r="F1443" i="19"/>
  <c r="E1443" i="19"/>
  <c r="D1443" i="19"/>
  <c r="C1443" i="19"/>
  <c r="H1442" i="19"/>
  <c r="G1442" i="19"/>
  <c r="F1442" i="19"/>
  <c r="E1442" i="19"/>
  <c r="D1442" i="19"/>
  <c r="C1442" i="19"/>
  <c r="A1442" i="19" s="1"/>
  <c r="H1441" i="19"/>
  <c r="G1441" i="19"/>
  <c r="F1441" i="19"/>
  <c r="E1441" i="19"/>
  <c r="D1441" i="19"/>
  <c r="C1441" i="19"/>
  <c r="H1440" i="19"/>
  <c r="G1440" i="19"/>
  <c r="F1440" i="19"/>
  <c r="E1440" i="19"/>
  <c r="D1440" i="19"/>
  <c r="C1440" i="19"/>
  <c r="H1439" i="19"/>
  <c r="G1439" i="19"/>
  <c r="F1439" i="19"/>
  <c r="E1439" i="19"/>
  <c r="D1439" i="19"/>
  <c r="A1439" i="19" s="1"/>
  <c r="C1439" i="19"/>
  <c r="H1438" i="19"/>
  <c r="G1438" i="19"/>
  <c r="F1438" i="19"/>
  <c r="E1438" i="19"/>
  <c r="D1438" i="19"/>
  <c r="C1438" i="19"/>
  <c r="A1438" i="19" s="1"/>
  <c r="H1437" i="19"/>
  <c r="G1437" i="19"/>
  <c r="F1437" i="19"/>
  <c r="E1437" i="19"/>
  <c r="D1437" i="19"/>
  <c r="C1437" i="19"/>
  <c r="H1436" i="19"/>
  <c r="G1436" i="19"/>
  <c r="F1436" i="19"/>
  <c r="E1436" i="19"/>
  <c r="D1436" i="19"/>
  <c r="C1436" i="19"/>
  <c r="A1436" i="19"/>
  <c r="H1435" i="19"/>
  <c r="G1435" i="19"/>
  <c r="F1435" i="19"/>
  <c r="E1435" i="19"/>
  <c r="D1435" i="19"/>
  <c r="C1435" i="19"/>
  <c r="A1435" i="19" s="1"/>
  <c r="H1434" i="19"/>
  <c r="G1434" i="19"/>
  <c r="F1434" i="19"/>
  <c r="E1434" i="19"/>
  <c r="D1434" i="19"/>
  <c r="C1434" i="19"/>
  <c r="H1433" i="19"/>
  <c r="G1433" i="19"/>
  <c r="F1433" i="19"/>
  <c r="E1433" i="19"/>
  <c r="D1433" i="19"/>
  <c r="C1433" i="19"/>
  <c r="A1433" i="19" s="1"/>
  <c r="H1432" i="19"/>
  <c r="G1432" i="19"/>
  <c r="F1432" i="19"/>
  <c r="E1432" i="19"/>
  <c r="D1432" i="19"/>
  <c r="C1432" i="19"/>
  <c r="H1431" i="19"/>
  <c r="G1431" i="19"/>
  <c r="F1431" i="19"/>
  <c r="E1431" i="19"/>
  <c r="D1431" i="19"/>
  <c r="A1431" i="19" s="1"/>
  <c r="C1431" i="19"/>
  <c r="H1430" i="19"/>
  <c r="G1430" i="19"/>
  <c r="F1430" i="19"/>
  <c r="E1430" i="19"/>
  <c r="D1430" i="19"/>
  <c r="C1430" i="19"/>
  <c r="A1430" i="19"/>
  <c r="H1429" i="19"/>
  <c r="G1429" i="19"/>
  <c r="F1429" i="19"/>
  <c r="E1429" i="19"/>
  <c r="D1429" i="19"/>
  <c r="C1429" i="19"/>
  <c r="A1429" i="19" s="1"/>
  <c r="H1428" i="19"/>
  <c r="G1428" i="19"/>
  <c r="F1428" i="19"/>
  <c r="E1428" i="19"/>
  <c r="D1428" i="19"/>
  <c r="C1428" i="19"/>
  <c r="H1427" i="19"/>
  <c r="G1427" i="19"/>
  <c r="F1427" i="19"/>
  <c r="E1427" i="19"/>
  <c r="D1427" i="19"/>
  <c r="C1427" i="19"/>
  <c r="A1427" i="19" s="1"/>
  <c r="H1426" i="19"/>
  <c r="G1426" i="19"/>
  <c r="F1426" i="19"/>
  <c r="E1426" i="19"/>
  <c r="D1426" i="19"/>
  <c r="C1426" i="19"/>
  <c r="H1425" i="19"/>
  <c r="G1425" i="19"/>
  <c r="F1425" i="19"/>
  <c r="E1425" i="19"/>
  <c r="D1425" i="19"/>
  <c r="C1425" i="19"/>
  <c r="H1424" i="19"/>
  <c r="G1424" i="19"/>
  <c r="F1424" i="19"/>
  <c r="E1424" i="19"/>
  <c r="D1424" i="19"/>
  <c r="C1424" i="19"/>
  <c r="A1424" i="19" s="1"/>
  <c r="H1423" i="19"/>
  <c r="G1423" i="19"/>
  <c r="F1423" i="19"/>
  <c r="E1423" i="19"/>
  <c r="D1423" i="19"/>
  <c r="C1423" i="19"/>
  <c r="H1422" i="19"/>
  <c r="G1422" i="19"/>
  <c r="F1422" i="19"/>
  <c r="E1422" i="19"/>
  <c r="D1422" i="19"/>
  <c r="C1422" i="19"/>
  <c r="H1421" i="19"/>
  <c r="G1421" i="19"/>
  <c r="F1421" i="19"/>
  <c r="E1421" i="19"/>
  <c r="D1421" i="19"/>
  <c r="A1421" i="19" s="1"/>
  <c r="C1421" i="19"/>
  <c r="H1420" i="19"/>
  <c r="G1420" i="19"/>
  <c r="F1420" i="19"/>
  <c r="E1420" i="19"/>
  <c r="D1420" i="19"/>
  <c r="C1420" i="19"/>
  <c r="A1420" i="19" s="1"/>
  <c r="H1419" i="19"/>
  <c r="G1419" i="19"/>
  <c r="F1419" i="19"/>
  <c r="E1419" i="19"/>
  <c r="D1419" i="19"/>
  <c r="C1419" i="19"/>
  <c r="H1418" i="19"/>
  <c r="G1418" i="19"/>
  <c r="F1418" i="19"/>
  <c r="E1418" i="19"/>
  <c r="D1418" i="19"/>
  <c r="C1418" i="19"/>
  <c r="A1418" i="19"/>
  <c r="H1417" i="19"/>
  <c r="G1417" i="19"/>
  <c r="F1417" i="19"/>
  <c r="E1417" i="19"/>
  <c r="D1417" i="19"/>
  <c r="C1417" i="19"/>
  <c r="A1417" i="19" s="1"/>
  <c r="H1416" i="19"/>
  <c r="G1416" i="19"/>
  <c r="F1416" i="19"/>
  <c r="E1416" i="19"/>
  <c r="D1416" i="19"/>
  <c r="C1416" i="19"/>
  <c r="H1415" i="19"/>
  <c r="G1415" i="19"/>
  <c r="F1415" i="19"/>
  <c r="E1415" i="19"/>
  <c r="D1415" i="19"/>
  <c r="C1415" i="19"/>
  <c r="A1415" i="19" s="1"/>
  <c r="H1414" i="19"/>
  <c r="G1414" i="19"/>
  <c r="F1414" i="19"/>
  <c r="E1414" i="19"/>
  <c r="D1414" i="19"/>
  <c r="C1414" i="19"/>
  <c r="H1413" i="19"/>
  <c r="G1413" i="19"/>
  <c r="F1413" i="19"/>
  <c r="E1413" i="19"/>
  <c r="D1413" i="19"/>
  <c r="A1413" i="19" s="1"/>
  <c r="C1413" i="19"/>
  <c r="H1412" i="19"/>
  <c r="G1412" i="19"/>
  <c r="F1412" i="19"/>
  <c r="E1412" i="19"/>
  <c r="D1412" i="19"/>
  <c r="C1412" i="19"/>
  <c r="A1412" i="19"/>
  <c r="H1411" i="19"/>
  <c r="G1411" i="19"/>
  <c r="F1411" i="19"/>
  <c r="E1411" i="19"/>
  <c r="D1411" i="19"/>
  <c r="C1411" i="19"/>
  <c r="A1411" i="19" s="1"/>
  <c r="H1410" i="19"/>
  <c r="G1410" i="19"/>
  <c r="F1410" i="19"/>
  <c r="E1410" i="19"/>
  <c r="D1410" i="19"/>
  <c r="C1410" i="19"/>
  <c r="H1409" i="19"/>
  <c r="G1409" i="19"/>
  <c r="F1409" i="19"/>
  <c r="E1409" i="19"/>
  <c r="D1409" i="19"/>
  <c r="C1409" i="19"/>
  <c r="A1409" i="19" s="1"/>
  <c r="H1408" i="19"/>
  <c r="G1408" i="19"/>
  <c r="F1408" i="19"/>
  <c r="E1408" i="19"/>
  <c r="D1408" i="19"/>
  <c r="C1408" i="19"/>
  <c r="H1407" i="19"/>
  <c r="G1407" i="19"/>
  <c r="F1407" i="19"/>
  <c r="E1407" i="19"/>
  <c r="D1407" i="19"/>
  <c r="C1407" i="19"/>
  <c r="H1406" i="19"/>
  <c r="G1406" i="19"/>
  <c r="F1406" i="19"/>
  <c r="E1406" i="19"/>
  <c r="D1406" i="19"/>
  <c r="C1406" i="19"/>
  <c r="A1406" i="19" s="1"/>
  <c r="H1405" i="19"/>
  <c r="G1405" i="19"/>
  <c r="F1405" i="19"/>
  <c r="E1405" i="19"/>
  <c r="D1405" i="19"/>
  <c r="C1405" i="19"/>
  <c r="H1404" i="19"/>
  <c r="G1404" i="19"/>
  <c r="F1404" i="19"/>
  <c r="E1404" i="19"/>
  <c r="D1404" i="19"/>
  <c r="C1404" i="19"/>
  <c r="H1403" i="19"/>
  <c r="G1403" i="19"/>
  <c r="F1403" i="19"/>
  <c r="E1403" i="19"/>
  <c r="D1403" i="19"/>
  <c r="A1403" i="19" s="1"/>
  <c r="C1403" i="19"/>
  <c r="H1402" i="19"/>
  <c r="G1402" i="19"/>
  <c r="F1402" i="19"/>
  <c r="E1402" i="19"/>
  <c r="D1402" i="19"/>
  <c r="C1402" i="19"/>
  <c r="A1402" i="19" s="1"/>
  <c r="H1401" i="19"/>
  <c r="G1401" i="19"/>
  <c r="F1401" i="19"/>
  <c r="E1401" i="19"/>
  <c r="D1401" i="19"/>
  <c r="C1401" i="19"/>
  <c r="H1400" i="19"/>
  <c r="G1400" i="19"/>
  <c r="F1400" i="19"/>
  <c r="E1400" i="19"/>
  <c r="D1400" i="19"/>
  <c r="C1400" i="19"/>
  <c r="A1400" i="19"/>
  <c r="H1399" i="19"/>
  <c r="G1399" i="19"/>
  <c r="F1399" i="19"/>
  <c r="E1399" i="19"/>
  <c r="D1399" i="19"/>
  <c r="C1399" i="19"/>
  <c r="A1399" i="19" s="1"/>
  <c r="H1398" i="19"/>
  <c r="G1398" i="19"/>
  <c r="F1398" i="19"/>
  <c r="E1398" i="19"/>
  <c r="D1398" i="19"/>
  <c r="C1398" i="19"/>
  <c r="H1397" i="19"/>
  <c r="G1397" i="19"/>
  <c r="F1397" i="19"/>
  <c r="E1397" i="19"/>
  <c r="D1397" i="19"/>
  <c r="C1397" i="19"/>
  <c r="A1397" i="19" s="1"/>
  <c r="H1396" i="19"/>
  <c r="G1396" i="19"/>
  <c r="F1396" i="19"/>
  <c r="E1396" i="19"/>
  <c r="D1396" i="19"/>
  <c r="C1396" i="19"/>
  <c r="H1395" i="19"/>
  <c r="G1395" i="19"/>
  <c r="F1395" i="19"/>
  <c r="E1395" i="19"/>
  <c r="D1395" i="19"/>
  <c r="A1395" i="19" s="1"/>
  <c r="C1395" i="19"/>
  <c r="H1394" i="19"/>
  <c r="G1394" i="19"/>
  <c r="F1394" i="19"/>
  <c r="E1394" i="19"/>
  <c r="D1394" i="19"/>
  <c r="C1394" i="19"/>
  <c r="A1394" i="19"/>
  <c r="H1393" i="19"/>
  <c r="G1393" i="19"/>
  <c r="F1393" i="19"/>
  <c r="E1393" i="19"/>
  <c r="D1393" i="19"/>
  <c r="C1393" i="19"/>
  <c r="A1393" i="19" s="1"/>
  <c r="H1392" i="19"/>
  <c r="G1392" i="19"/>
  <c r="F1392" i="19"/>
  <c r="E1392" i="19"/>
  <c r="D1392" i="19"/>
  <c r="C1392" i="19"/>
  <c r="H1391" i="19"/>
  <c r="G1391" i="19"/>
  <c r="F1391" i="19"/>
  <c r="E1391" i="19"/>
  <c r="D1391" i="19"/>
  <c r="C1391" i="19"/>
  <c r="A1391" i="19" s="1"/>
  <c r="H1390" i="19"/>
  <c r="G1390" i="19"/>
  <c r="F1390" i="19"/>
  <c r="E1390" i="19"/>
  <c r="D1390" i="19"/>
  <c r="C1390" i="19"/>
  <c r="H1389" i="19"/>
  <c r="G1389" i="19"/>
  <c r="F1389" i="19"/>
  <c r="E1389" i="19"/>
  <c r="D1389" i="19"/>
  <c r="C1389" i="19"/>
  <c r="H1388" i="19"/>
  <c r="G1388" i="19"/>
  <c r="F1388" i="19"/>
  <c r="E1388" i="19"/>
  <c r="D1388" i="19"/>
  <c r="C1388" i="19"/>
  <c r="A1388" i="19" s="1"/>
  <c r="H1387" i="19"/>
  <c r="G1387" i="19"/>
  <c r="F1387" i="19"/>
  <c r="E1387" i="19"/>
  <c r="D1387" i="19"/>
  <c r="C1387" i="19"/>
  <c r="H1386" i="19"/>
  <c r="G1386" i="19"/>
  <c r="F1386" i="19"/>
  <c r="E1386" i="19"/>
  <c r="D1386" i="19"/>
  <c r="C1386" i="19"/>
  <c r="H1385" i="19"/>
  <c r="G1385" i="19"/>
  <c r="F1385" i="19"/>
  <c r="E1385" i="19"/>
  <c r="A1385" i="19" s="1"/>
  <c r="D1385" i="19"/>
  <c r="C1385" i="19"/>
  <c r="H1384" i="19"/>
  <c r="G1384" i="19"/>
  <c r="F1384" i="19"/>
  <c r="E1384" i="19"/>
  <c r="D1384" i="19"/>
  <c r="C1384" i="19"/>
  <c r="A1384" i="19" s="1"/>
  <c r="H1383" i="19"/>
  <c r="G1383" i="19"/>
  <c r="F1383" i="19"/>
  <c r="E1383" i="19"/>
  <c r="D1383" i="19"/>
  <c r="C1383" i="19"/>
  <c r="H1382" i="19"/>
  <c r="G1382" i="19"/>
  <c r="F1382" i="19"/>
  <c r="E1382" i="19"/>
  <c r="D1382" i="19"/>
  <c r="C1382" i="19"/>
  <c r="A1382" i="19"/>
  <c r="H1381" i="19"/>
  <c r="G1381" i="19"/>
  <c r="F1381" i="19"/>
  <c r="E1381" i="19"/>
  <c r="D1381" i="19"/>
  <c r="C1381" i="19"/>
  <c r="A1381" i="19" s="1"/>
  <c r="H1380" i="19"/>
  <c r="G1380" i="19"/>
  <c r="F1380" i="19"/>
  <c r="E1380" i="19"/>
  <c r="D1380" i="19"/>
  <c r="C1380" i="19"/>
  <c r="H1379" i="19"/>
  <c r="G1379" i="19"/>
  <c r="F1379" i="19"/>
  <c r="E1379" i="19"/>
  <c r="D1379" i="19"/>
  <c r="C1379" i="19"/>
  <c r="A1379" i="19" s="1"/>
  <c r="H1378" i="19"/>
  <c r="G1378" i="19"/>
  <c r="F1378" i="19"/>
  <c r="E1378" i="19"/>
  <c r="D1378" i="19"/>
  <c r="C1378" i="19"/>
  <c r="H1377" i="19"/>
  <c r="G1377" i="19"/>
  <c r="F1377" i="19"/>
  <c r="E1377" i="19"/>
  <c r="D1377" i="19"/>
  <c r="A1377" i="19" s="1"/>
  <c r="C1377" i="19"/>
  <c r="H1376" i="19"/>
  <c r="G1376" i="19"/>
  <c r="F1376" i="19"/>
  <c r="E1376" i="19"/>
  <c r="D1376" i="19"/>
  <c r="C1376" i="19"/>
  <c r="A1376" i="19"/>
  <c r="H1375" i="19"/>
  <c r="G1375" i="19"/>
  <c r="F1375" i="19"/>
  <c r="E1375" i="19"/>
  <c r="D1375" i="19"/>
  <c r="C1375" i="19"/>
  <c r="A1375" i="19" s="1"/>
  <c r="H1374" i="19"/>
  <c r="G1374" i="19"/>
  <c r="F1374" i="19"/>
  <c r="E1374" i="19"/>
  <c r="D1374" i="19"/>
  <c r="C1374" i="19"/>
  <c r="H1373" i="19"/>
  <c r="G1373" i="19"/>
  <c r="F1373" i="19"/>
  <c r="E1373" i="19"/>
  <c r="D1373" i="19"/>
  <c r="C1373" i="19"/>
  <c r="A1373" i="19" s="1"/>
  <c r="H1372" i="19"/>
  <c r="G1372" i="19"/>
  <c r="F1372" i="19"/>
  <c r="E1372" i="19"/>
  <c r="D1372" i="19"/>
  <c r="C1372" i="19"/>
  <c r="H1371" i="19"/>
  <c r="G1371" i="19"/>
  <c r="F1371" i="19"/>
  <c r="E1371" i="19"/>
  <c r="D1371" i="19"/>
  <c r="C1371" i="19"/>
  <c r="H1370" i="19"/>
  <c r="G1370" i="19"/>
  <c r="F1370" i="19"/>
  <c r="E1370" i="19"/>
  <c r="D1370" i="19"/>
  <c r="C1370" i="19"/>
  <c r="A1370" i="19" s="1"/>
  <c r="H1369" i="19"/>
  <c r="G1369" i="19"/>
  <c r="F1369" i="19"/>
  <c r="E1369" i="19"/>
  <c r="D1369" i="19"/>
  <c r="C1369" i="19"/>
  <c r="H1368" i="19"/>
  <c r="G1368" i="19"/>
  <c r="F1368" i="19"/>
  <c r="E1368" i="19"/>
  <c r="D1368" i="19"/>
  <c r="C1368" i="19"/>
  <c r="H1367" i="19"/>
  <c r="G1367" i="19"/>
  <c r="F1367" i="19"/>
  <c r="E1367" i="19"/>
  <c r="A1367" i="19" s="1"/>
  <c r="D1367" i="19"/>
  <c r="C1367" i="19"/>
  <c r="H1366" i="19"/>
  <c r="G1366" i="19"/>
  <c r="F1366" i="19"/>
  <c r="E1366" i="19"/>
  <c r="D1366" i="19"/>
  <c r="C1366" i="19"/>
  <c r="A1366" i="19" s="1"/>
  <c r="H1365" i="19"/>
  <c r="G1365" i="19"/>
  <c r="F1365" i="19"/>
  <c r="E1365" i="19"/>
  <c r="D1365" i="19"/>
  <c r="C1365" i="19"/>
  <c r="H1364" i="19"/>
  <c r="G1364" i="19"/>
  <c r="F1364" i="19"/>
  <c r="E1364" i="19"/>
  <c r="D1364" i="19"/>
  <c r="C1364" i="19"/>
  <c r="A1364" i="19"/>
  <c r="H1363" i="19"/>
  <c r="G1363" i="19"/>
  <c r="F1363" i="19"/>
  <c r="E1363" i="19"/>
  <c r="D1363" i="19"/>
  <c r="C1363" i="19"/>
  <c r="A1363" i="19" s="1"/>
  <c r="H1362" i="19"/>
  <c r="G1362" i="19"/>
  <c r="F1362" i="19"/>
  <c r="E1362" i="19"/>
  <c r="D1362" i="19"/>
  <c r="C1362" i="19"/>
  <c r="H1361" i="19"/>
  <c r="G1361" i="19"/>
  <c r="F1361" i="19"/>
  <c r="E1361" i="19"/>
  <c r="D1361" i="19"/>
  <c r="C1361" i="19"/>
  <c r="A1361" i="19" s="1"/>
  <c r="H1360" i="19"/>
  <c r="G1360" i="19"/>
  <c r="F1360" i="19"/>
  <c r="E1360" i="19"/>
  <c r="D1360" i="19"/>
  <c r="C1360" i="19"/>
  <c r="H1359" i="19"/>
  <c r="G1359" i="19"/>
  <c r="F1359" i="19"/>
  <c r="E1359" i="19"/>
  <c r="D1359" i="19"/>
  <c r="A1359" i="19" s="1"/>
  <c r="C1359" i="19"/>
  <c r="H1358" i="19"/>
  <c r="G1358" i="19"/>
  <c r="F1358" i="19"/>
  <c r="E1358" i="19"/>
  <c r="D1358" i="19"/>
  <c r="C1358" i="19"/>
  <c r="A1358" i="19"/>
  <c r="H1357" i="19"/>
  <c r="G1357" i="19"/>
  <c r="F1357" i="19"/>
  <c r="E1357" i="19"/>
  <c r="D1357" i="19"/>
  <c r="C1357" i="19"/>
  <c r="A1357" i="19" s="1"/>
  <c r="H1356" i="19"/>
  <c r="G1356" i="19"/>
  <c r="F1356" i="19"/>
  <c r="E1356" i="19"/>
  <c r="D1356" i="19"/>
  <c r="C1356" i="19"/>
  <c r="H1355" i="19"/>
  <c r="G1355" i="19"/>
  <c r="F1355" i="19"/>
  <c r="E1355" i="19"/>
  <c r="D1355" i="19"/>
  <c r="C1355" i="19"/>
  <c r="A1355" i="19" s="1"/>
  <c r="H1354" i="19"/>
  <c r="G1354" i="19"/>
  <c r="F1354" i="19"/>
  <c r="E1354" i="19"/>
  <c r="D1354" i="19"/>
  <c r="C1354" i="19"/>
  <c r="H1353" i="19"/>
  <c r="G1353" i="19"/>
  <c r="F1353" i="19"/>
  <c r="E1353" i="19"/>
  <c r="D1353" i="19"/>
  <c r="C1353" i="19"/>
  <c r="H1352" i="19"/>
  <c r="G1352" i="19"/>
  <c r="F1352" i="19"/>
  <c r="E1352" i="19"/>
  <c r="D1352" i="19"/>
  <c r="C1352" i="19"/>
  <c r="A1352" i="19" s="1"/>
  <c r="H1351" i="19"/>
  <c r="G1351" i="19"/>
  <c r="F1351" i="19"/>
  <c r="E1351" i="19"/>
  <c r="D1351" i="19"/>
  <c r="C1351" i="19"/>
  <c r="H1350" i="19"/>
  <c r="G1350" i="19"/>
  <c r="F1350" i="19"/>
  <c r="E1350" i="19"/>
  <c r="D1350" i="19"/>
  <c r="C1350" i="19"/>
  <c r="H1349" i="19"/>
  <c r="G1349" i="19"/>
  <c r="F1349" i="19"/>
  <c r="E1349" i="19"/>
  <c r="A1349" i="19" s="1"/>
  <c r="D1349" i="19"/>
  <c r="C1349" i="19"/>
  <c r="H1348" i="19"/>
  <c r="G1348" i="19"/>
  <c r="F1348" i="19"/>
  <c r="E1348" i="19"/>
  <c r="D1348" i="19"/>
  <c r="C1348" i="19"/>
  <c r="A1348" i="19" s="1"/>
  <c r="H1347" i="19"/>
  <c r="G1347" i="19"/>
  <c r="F1347" i="19"/>
  <c r="E1347" i="19"/>
  <c r="D1347" i="19"/>
  <c r="C1347" i="19"/>
  <c r="H1346" i="19"/>
  <c r="G1346" i="19"/>
  <c r="F1346" i="19"/>
  <c r="E1346" i="19"/>
  <c r="D1346" i="19"/>
  <c r="C1346" i="19"/>
  <c r="A1346" i="19"/>
  <c r="H1345" i="19"/>
  <c r="G1345" i="19"/>
  <c r="F1345" i="19"/>
  <c r="E1345" i="19"/>
  <c r="D1345" i="19"/>
  <c r="C1345" i="19"/>
  <c r="A1345" i="19" s="1"/>
  <c r="H1344" i="19"/>
  <c r="G1344" i="19"/>
  <c r="F1344" i="19"/>
  <c r="E1344" i="19"/>
  <c r="D1344" i="19"/>
  <c r="C1344" i="19"/>
  <c r="H1343" i="19"/>
  <c r="G1343" i="19"/>
  <c r="F1343" i="19"/>
  <c r="E1343" i="19"/>
  <c r="D1343" i="19"/>
  <c r="C1343" i="19"/>
  <c r="A1343" i="19" s="1"/>
  <c r="H1342" i="19"/>
  <c r="G1342" i="19"/>
  <c r="F1342" i="19"/>
  <c r="E1342" i="19"/>
  <c r="D1342" i="19"/>
  <c r="C1342" i="19"/>
  <c r="H1341" i="19"/>
  <c r="G1341" i="19"/>
  <c r="F1341" i="19"/>
  <c r="E1341" i="19"/>
  <c r="D1341" i="19"/>
  <c r="A1341" i="19" s="1"/>
  <c r="C1341" i="19"/>
  <c r="H1340" i="19"/>
  <c r="G1340" i="19"/>
  <c r="F1340" i="19"/>
  <c r="E1340" i="19"/>
  <c r="D1340" i="19"/>
  <c r="C1340" i="19"/>
  <c r="A1340" i="19"/>
  <c r="H1339" i="19"/>
  <c r="G1339" i="19"/>
  <c r="F1339" i="19"/>
  <c r="E1339" i="19"/>
  <c r="D1339" i="19"/>
  <c r="C1339" i="19"/>
  <c r="A1339" i="19" s="1"/>
  <c r="H1338" i="19"/>
  <c r="G1338" i="19"/>
  <c r="F1338" i="19"/>
  <c r="E1338" i="19"/>
  <c r="D1338" i="19"/>
  <c r="C1338" i="19"/>
  <c r="H1337" i="19"/>
  <c r="G1337" i="19"/>
  <c r="F1337" i="19"/>
  <c r="E1337" i="19"/>
  <c r="D1337" i="19"/>
  <c r="C1337" i="19"/>
  <c r="A1337" i="19" s="1"/>
  <c r="H1336" i="19"/>
  <c r="G1336" i="19"/>
  <c r="F1336" i="19"/>
  <c r="E1336" i="19"/>
  <c r="D1336" i="19"/>
  <c r="C1336" i="19"/>
  <c r="H1335" i="19"/>
  <c r="G1335" i="19"/>
  <c r="F1335" i="19"/>
  <c r="E1335" i="19"/>
  <c r="D1335" i="19"/>
  <c r="C1335" i="19"/>
  <c r="H1334" i="19"/>
  <c r="G1334" i="19"/>
  <c r="F1334" i="19"/>
  <c r="E1334" i="19"/>
  <c r="D1334" i="19"/>
  <c r="C1334" i="19"/>
  <c r="A1334" i="19" s="1"/>
  <c r="H1333" i="19"/>
  <c r="G1333" i="19"/>
  <c r="F1333" i="19"/>
  <c r="E1333" i="19"/>
  <c r="D1333" i="19"/>
  <c r="C1333" i="19"/>
  <c r="H1332" i="19"/>
  <c r="G1332" i="19"/>
  <c r="F1332" i="19"/>
  <c r="E1332" i="19"/>
  <c r="D1332" i="19"/>
  <c r="C1332" i="19"/>
  <c r="H1331" i="19"/>
  <c r="G1331" i="19"/>
  <c r="F1331" i="19"/>
  <c r="E1331" i="19"/>
  <c r="A1331" i="19" s="1"/>
  <c r="D1331" i="19"/>
  <c r="C1331" i="19"/>
  <c r="H1330" i="19"/>
  <c r="G1330" i="19"/>
  <c r="F1330" i="19"/>
  <c r="E1330" i="19"/>
  <c r="D1330" i="19"/>
  <c r="C1330" i="19"/>
  <c r="A1330" i="19" s="1"/>
  <c r="H1329" i="19"/>
  <c r="G1329" i="19"/>
  <c r="F1329" i="19"/>
  <c r="E1329" i="19"/>
  <c r="D1329" i="19"/>
  <c r="C1329" i="19"/>
  <c r="H1328" i="19"/>
  <c r="G1328" i="19"/>
  <c r="F1328" i="19"/>
  <c r="E1328" i="19"/>
  <c r="D1328" i="19"/>
  <c r="C1328" i="19"/>
  <c r="A1328" i="19" s="1"/>
  <c r="H1327" i="19"/>
  <c r="G1327" i="19"/>
  <c r="F1327" i="19"/>
  <c r="E1327" i="19"/>
  <c r="D1327" i="19"/>
  <c r="C1327" i="19"/>
  <c r="A1327" i="19" s="1"/>
  <c r="H1326" i="19"/>
  <c r="G1326" i="19"/>
  <c r="F1326" i="19"/>
  <c r="E1326" i="19"/>
  <c r="D1326" i="19"/>
  <c r="C1326" i="19"/>
  <c r="H1325" i="19"/>
  <c r="G1325" i="19"/>
  <c r="F1325" i="19"/>
  <c r="E1325" i="19"/>
  <c r="D1325" i="19"/>
  <c r="C1325" i="19"/>
  <c r="A1325" i="19" s="1"/>
  <c r="H1324" i="19"/>
  <c r="G1324" i="19"/>
  <c r="F1324" i="19"/>
  <c r="E1324" i="19"/>
  <c r="D1324" i="19"/>
  <c r="C1324" i="19"/>
  <c r="H1323" i="19"/>
  <c r="G1323" i="19"/>
  <c r="F1323" i="19"/>
  <c r="E1323" i="19"/>
  <c r="D1323" i="19"/>
  <c r="A1323" i="19" s="1"/>
  <c r="C1323" i="19"/>
  <c r="H1322" i="19"/>
  <c r="G1322" i="19"/>
  <c r="F1322" i="19"/>
  <c r="E1322" i="19"/>
  <c r="D1322" i="19"/>
  <c r="C1322" i="19"/>
  <c r="A1322" i="19"/>
  <c r="H1321" i="19"/>
  <c r="G1321" i="19"/>
  <c r="F1321" i="19"/>
  <c r="E1321" i="19"/>
  <c r="D1321" i="19"/>
  <c r="C1321" i="19"/>
  <c r="A1321" i="19" s="1"/>
  <c r="H1320" i="19"/>
  <c r="G1320" i="19"/>
  <c r="F1320" i="19"/>
  <c r="E1320" i="19"/>
  <c r="D1320" i="19"/>
  <c r="C1320" i="19"/>
  <c r="H1319" i="19"/>
  <c r="G1319" i="19"/>
  <c r="F1319" i="19"/>
  <c r="E1319" i="19"/>
  <c r="D1319" i="19"/>
  <c r="C1319" i="19"/>
  <c r="A1319" i="19" s="1"/>
  <c r="H1318" i="19"/>
  <c r="G1318" i="19"/>
  <c r="F1318" i="19"/>
  <c r="E1318" i="19"/>
  <c r="D1318" i="19"/>
  <c r="C1318" i="19"/>
  <c r="H1317" i="19"/>
  <c r="G1317" i="19"/>
  <c r="F1317" i="19"/>
  <c r="E1317" i="19"/>
  <c r="D1317" i="19"/>
  <c r="C1317" i="19"/>
  <c r="H1316" i="19"/>
  <c r="G1316" i="19"/>
  <c r="F1316" i="19"/>
  <c r="E1316" i="19"/>
  <c r="D1316" i="19"/>
  <c r="C1316" i="19"/>
  <c r="A1316" i="19" s="1"/>
  <c r="H1315" i="19"/>
  <c r="G1315" i="19"/>
  <c r="F1315" i="19"/>
  <c r="E1315" i="19"/>
  <c r="D1315" i="19"/>
  <c r="C1315" i="19"/>
  <c r="H1314" i="19"/>
  <c r="G1314" i="19"/>
  <c r="F1314" i="19"/>
  <c r="E1314" i="19"/>
  <c r="D1314" i="19"/>
  <c r="C1314" i="19"/>
  <c r="H1313" i="19"/>
  <c r="G1313" i="19"/>
  <c r="F1313" i="19"/>
  <c r="E1313" i="19"/>
  <c r="A1313" i="19" s="1"/>
  <c r="D1313" i="19"/>
  <c r="C1313" i="19"/>
  <c r="H1312" i="19"/>
  <c r="G1312" i="19"/>
  <c r="F1312" i="19"/>
  <c r="E1312" i="19"/>
  <c r="D1312" i="19"/>
  <c r="C1312" i="19"/>
  <c r="A1312" i="19" s="1"/>
  <c r="H1311" i="19"/>
  <c r="G1311" i="19"/>
  <c r="F1311" i="19"/>
  <c r="E1311" i="19"/>
  <c r="D1311" i="19"/>
  <c r="C1311" i="19"/>
  <c r="H1310" i="19"/>
  <c r="G1310" i="19"/>
  <c r="F1310" i="19"/>
  <c r="E1310" i="19"/>
  <c r="D1310" i="19"/>
  <c r="C1310" i="19"/>
  <c r="A1310" i="19" s="1"/>
  <c r="H1309" i="19"/>
  <c r="G1309" i="19"/>
  <c r="F1309" i="19"/>
  <c r="E1309" i="19"/>
  <c r="D1309" i="19"/>
  <c r="C1309" i="19"/>
  <c r="A1309" i="19" s="1"/>
  <c r="H1308" i="19"/>
  <c r="G1308" i="19"/>
  <c r="F1308" i="19"/>
  <c r="E1308" i="19"/>
  <c r="D1308" i="19"/>
  <c r="C1308" i="19"/>
  <c r="H1307" i="19"/>
  <c r="G1307" i="19"/>
  <c r="F1307" i="19"/>
  <c r="E1307" i="19"/>
  <c r="D1307" i="19"/>
  <c r="C1307" i="19"/>
  <c r="A1307" i="19" s="1"/>
  <c r="H1306" i="19"/>
  <c r="G1306" i="19"/>
  <c r="F1306" i="19"/>
  <c r="E1306" i="19"/>
  <c r="D1306" i="19"/>
  <c r="C1306" i="19"/>
  <c r="H1305" i="19"/>
  <c r="G1305" i="19"/>
  <c r="F1305" i="19"/>
  <c r="E1305" i="19"/>
  <c r="D1305" i="19"/>
  <c r="A1305" i="19" s="1"/>
  <c r="C1305" i="19"/>
  <c r="H1304" i="19"/>
  <c r="G1304" i="19"/>
  <c r="F1304" i="19"/>
  <c r="E1304" i="19"/>
  <c r="D1304" i="19"/>
  <c r="C1304" i="19"/>
  <c r="A1304" i="19"/>
  <c r="H1303" i="19"/>
  <c r="G1303" i="19"/>
  <c r="F1303" i="19"/>
  <c r="E1303" i="19"/>
  <c r="D1303" i="19"/>
  <c r="C1303" i="19"/>
  <c r="A1303" i="19" s="1"/>
  <c r="H1302" i="19"/>
  <c r="G1302" i="19"/>
  <c r="F1302" i="19"/>
  <c r="E1302" i="19"/>
  <c r="D1302" i="19"/>
  <c r="C1302" i="19"/>
  <c r="H1301" i="19"/>
  <c r="G1301" i="19"/>
  <c r="F1301" i="19"/>
  <c r="E1301" i="19"/>
  <c r="D1301" i="19"/>
  <c r="C1301" i="19"/>
  <c r="A1301" i="19" s="1"/>
  <c r="H1300" i="19"/>
  <c r="G1300" i="19"/>
  <c r="F1300" i="19"/>
  <c r="E1300" i="19"/>
  <c r="D1300" i="19"/>
  <c r="C1300" i="19"/>
  <c r="H1299" i="19"/>
  <c r="G1299" i="19"/>
  <c r="F1299" i="19"/>
  <c r="E1299" i="19"/>
  <c r="D1299" i="19"/>
  <c r="C1299" i="19"/>
  <c r="H1298" i="19"/>
  <c r="G1298" i="19"/>
  <c r="F1298" i="19"/>
  <c r="E1298" i="19"/>
  <c r="D1298" i="19"/>
  <c r="C1298" i="19"/>
  <c r="A1298" i="19" s="1"/>
  <c r="H1297" i="19"/>
  <c r="G1297" i="19"/>
  <c r="F1297" i="19"/>
  <c r="E1297" i="19"/>
  <c r="D1297" i="19"/>
  <c r="C1297" i="19"/>
  <c r="H1296" i="19"/>
  <c r="G1296" i="19"/>
  <c r="F1296" i="19"/>
  <c r="E1296" i="19"/>
  <c r="D1296" i="19"/>
  <c r="C1296" i="19"/>
  <c r="H1295" i="19"/>
  <c r="G1295" i="19"/>
  <c r="F1295" i="19"/>
  <c r="E1295" i="19"/>
  <c r="A1295" i="19" s="1"/>
  <c r="D1295" i="19"/>
  <c r="C1295" i="19"/>
  <c r="H1294" i="19"/>
  <c r="G1294" i="19"/>
  <c r="F1294" i="19"/>
  <c r="E1294" i="19"/>
  <c r="D1294" i="19"/>
  <c r="C1294" i="19"/>
  <c r="A1294" i="19" s="1"/>
  <c r="H1293" i="19"/>
  <c r="G1293" i="19"/>
  <c r="F1293" i="19"/>
  <c r="E1293" i="19"/>
  <c r="D1293" i="19"/>
  <c r="C1293" i="19"/>
  <c r="H1292" i="19"/>
  <c r="G1292" i="19"/>
  <c r="F1292" i="19"/>
  <c r="E1292" i="19"/>
  <c r="D1292" i="19"/>
  <c r="C1292" i="19"/>
  <c r="A1292" i="19" s="1"/>
  <c r="H1291" i="19"/>
  <c r="G1291" i="19"/>
  <c r="F1291" i="19"/>
  <c r="E1291" i="19"/>
  <c r="D1291" i="19"/>
  <c r="C1291" i="19"/>
  <c r="A1291" i="19" s="1"/>
  <c r="H1290" i="19"/>
  <c r="G1290" i="19"/>
  <c r="F1290" i="19"/>
  <c r="E1290" i="19"/>
  <c r="D1290" i="19"/>
  <c r="C1290" i="19"/>
  <c r="H1289" i="19"/>
  <c r="G1289" i="19"/>
  <c r="F1289" i="19"/>
  <c r="E1289" i="19"/>
  <c r="D1289" i="19"/>
  <c r="C1289" i="19"/>
  <c r="A1289" i="19" s="1"/>
  <c r="H1288" i="19"/>
  <c r="G1288" i="19"/>
  <c r="F1288" i="19"/>
  <c r="E1288" i="19"/>
  <c r="D1288" i="19"/>
  <c r="C1288" i="19"/>
  <c r="H1287" i="19"/>
  <c r="G1287" i="19"/>
  <c r="F1287" i="19"/>
  <c r="E1287" i="19"/>
  <c r="D1287" i="19"/>
  <c r="A1287" i="19" s="1"/>
  <c r="C1287" i="19"/>
  <c r="H1286" i="19"/>
  <c r="G1286" i="19"/>
  <c r="F1286" i="19"/>
  <c r="E1286" i="19"/>
  <c r="D1286" i="19"/>
  <c r="C1286" i="19"/>
  <c r="A1286" i="19"/>
  <c r="H1285" i="19"/>
  <c r="G1285" i="19"/>
  <c r="F1285" i="19"/>
  <c r="E1285" i="19"/>
  <c r="D1285" i="19"/>
  <c r="C1285" i="19"/>
  <c r="A1285" i="19" s="1"/>
  <c r="H1284" i="19"/>
  <c r="G1284" i="19"/>
  <c r="F1284" i="19"/>
  <c r="E1284" i="19"/>
  <c r="D1284" i="19"/>
  <c r="C1284" i="19"/>
  <c r="H1283" i="19"/>
  <c r="G1283" i="19"/>
  <c r="F1283" i="19"/>
  <c r="E1283" i="19"/>
  <c r="D1283" i="19"/>
  <c r="C1283" i="19"/>
  <c r="A1283" i="19" s="1"/>
  <c r="H1282" i="19"/>
  <c r="G1282" i="19"/>
  <c r="F1282" i="19"/>
  <c r="E1282" i="19"/>
  <c r="D1282" i="19"/>
  <c r="C1282" i="19"/>
  <c r="H1281" i="19"/>
  <c r="G1281" i="19"/>
  <c r="F1281" i="19"/>
  <c r="E1281" i="19"/>
  <c r="D1281" i="19"/>
  <c r="C1281" i="19"/>
  <c r="H1280" i="19"/>
  <c r="G1280" i="19"/>
  <c r="F1280" i="19"/>
  <c r="E1280" i="19"/>
  <c r="D1280" i="19"/>
  <c r="C1280" i="19"/>
  <c r="A1280" i="19" s="1"/>
  <c r="H1279" i="19"/>
  <c r="G1279" i="19"/>
  <c r="F1279" i="19"/>
  <c r="E1279" i="19"/>
  <c r="D1279" i="19"/>
  <c r="C1279" i="19"/>
  <c r="H1278" i="19"/>
  <c r="G1278" i="19"/>
  <c r="F1278" i="19"/>
  <c r="E1278" i="19"/>
  <c r="D1278" i="19"/>
  <c r="C1278" i="19"/>
  <c r="H1277" i="19"/>
  <c r="G1277" i="19"/>
  <c r="F1277" i="19"/>
  <c r="E1277" i="19"/>
  <c r="D1277" i="19"/>
  <c r="C1277" i="19"/>
  <c r="A1277" i="19" s="1"/>
  <c r="H1276" i="19"/>
  <c r="G1276" i="19"/>
  <c r="F1276" i="19"/>
  <c r="E1276" i="19"/>
  <c r="D1276" i="19"/>
  <c r="C1276" i="19"/>
  <c r="A1276" i="19" s="1"/>
  <c r="H1275" i="19"/>
  <c r="G1275" i="19"/>
  <c r="F1275" i="19"/>
  <c r="E1275" i="19"/>
  <c r="D1275" i="19"/>
  <c r="C1275" i="19"/>
  <c r="H1274" i="19"/>
  <c r="G1274" i="19"/>
  <c r="F1274" i="19"/>
  <c r="E1274" i="19"/>
  <c r="D1274" i="19"/>
  <c r="C1274" i="19"/>
  <c r="A1274" i="19" s="1"/>
  <c r="H1273" i="19"/>
  <c r="G1273" i="19"/>
  <c r="F1273" i="19"/>
  <c r="E1273" i="19"/>
  <c r="D1273" i="19"/>
  <c r="C1273" i="19"/>
  <c r="H1272" i="19"/>
  <c r="G1272" i="19"/>
  <c r="F1272" i="19"/>
  <c r="E1272" i="19"/>
  <c r="D1272" i="19"/>
  <c r="C1272" i="19"/>
  <c r="H1271" i="19"/>
  <c r="G1271" i="19"/>
  <c r="F1271" i="19"/>
  <c r="E1271" i="19"/>
  <c r="D1271" i="19"/>
  <c r="C1271" i="19"/>
  <c r="A1271" i="19" s="1"/>
  <c r="H1270" i="19"/>
  <c r="G1270" i="19"/>
  <c r="F1270" i="19"/>
  <c r="E1270" i="19"/>
  <c r="D1270" i="19"/>
  <c r="C1270" i="19"/>
  <c r="H1269" i="19"/>
  <c r="G1269" i="19"/>
  <c r="F1269" i="19"/>
  <c r="E1269" i="19"/>
  <c r="D1269" i="19"/>
  <c r="A1269" i="19" s="1"/>
  <c r="C1269" i="19"/>
  <c r="H1268" i="19"/>
  <c r="G1268" i="19"/>
  <c r="F1268" i="19"/>
  <c r="E1268" i="19"/>
  <c r="D1268" i="19"/>
  <c r="C1268" i="19"/>
  <c r="A1268" i="19"/>
  <c r="H1267" i="19"/>
  <c r="G1267" i="19"/>
  <c r="F1267" i="19"/>
  <c r="E1267" i="19"/>
  <c r="D1267" i="19"/>
  <c r="C1267" i="19"/>
  <c r="A1267" i="19" s="1"/>
  <c r="H1266" i="19"/>
  <c r="G1266" i="19"/>
  <c r="F1266" i="19"/>
  <c r="E1266" i="19"/>
  <c r="D1266" i="19"/>
  <c r="C1266" i="19"/>
  <c r="H1265" i="19"/>
  <c r="G1265" i="19"/>
  <c r="F1265" i="19"/>
  <c r="E1265" i="19"/>
  <c r="D1265" i="19"/>
  <c r="C1265" i="19"/>
  <c r="A1265" i="19" s="1"/>
  <c r="H1264" i="19"/>
  <c r="G1264" i="19"/>
  <c r="F1264" i="19"/>
  <c r="E1264" i="19"/>
  <c r="D1264" i="19"/>
  <c r="C1264" i="19"/>
  <c r="H1263" i="19"/>
  <c r="G1263" i="19"/>
  <c r="F1263" i="19"/>
  <c r="E1263" i="19"/>
  <c r="D1263" i="19"/>
  <c r="C1263" i="19"/>
  <c r="H1262" i="19"/>
  <c r="G1262" i="19"/>
  <c r="F1262" i="19"/>
  <c r="E1262" i="19"/>
  <c r="D1262" i="19"/>
  <c r="C1262" i="19"/>
  <c r="A1262" i="19" s="1"/>
  <c r="H1261" i="19"/>
  <c r="G1261" i="19"/>
  <c r="F1261" i="19"/>
  <c r="E1261" i="19"/>
  <c r="D1261" i="19"/>
  <c r="C1261" i="19"/>
  <c r="H1260" i="19"/>
  <c r="G1260" i="19"/>
  <c r="F1260" i="19"/>
  <c r="E1260" i="19"/>
  <c r="D1260" i="19"/>
  <c r="C1260" i="19"/>
  <c r="H1259" i="19"/>
  <c r="G1259" i="19"/>
  <c r="F1259" i="19"/>
  <c r="E1259" i="19"/>
  <c r="D1259" i="19"/>
  <c r="C1259" i="19"/>
  <c r="A1259" i="19" s="1"/>
  <c r="H1258" i="19"/>
  <c r="G1258" i="19"/>
  <c r="F1258" i="19"/>
  <c r="E1258" i="19"/>
  <c r="D1258" i="19"/>
  <c r="C1258" i="19"/>
  <c r="A1258" i="19" s="1"/>
  <c r="H1257" i="19"/>
  <c r="G1257" i="19"/>
  <c r="F1257" i="19"/>
  <c r="E1257" i="19"/>
  <c r="D1257" i="19"/>
  <c r="C1257" i="19"/>
  <c r="H1256" i="19"/>
  <c r="G1256" i="19"/>
  <c r="F1256" i="19"/>
  <c r="E1256" i="19"/>
  <c r="D1256" i="19"/>
  <c r="C1256" i="19"/>
  <c r="A1256" i="19" s="1"/>
  <c r="H1255" i="19"/>
  <c r="G1255" i="19"/>
  <c r="F1255" i="19"/>
  <c r="E1255" i="19"/>
  <c r="D1255" i="19"/>
  <c r="C1255" i="19"/>
  <c r="H1254" i="19"/>
  <c r="G1254" i="19"/>
  <c r="F1254" i="19"/>
  <c r="E1254" i="19"/>
  <c r="D1254" i="19"/>
  <c r="C1254" i="19"/>
  <c r="H1253" i="19"/>
  <c r="G1253" i="19"/>
  <c r="F1253" i="19"/>
  <c r="E1253" i="19"/>
  <c r="D1253" i="19"/>
  <c r="C1253" i="19"/>
  <c r="A1253" i="19" s="1"/>
  <c r="H1252" i="19"/>
  <c r="G1252" i="19"/>
  <c r="F1252" i="19"/>
  <c r="E1252" i="19"/>
  <c r="D1252" i="19"/>
  <c r="C1252" i="19"/>
  <c r="H1251" i="19"/>
  <c r="G1251" i="19"/>
  <c r="F1251" i="19"/>
  <c r="E1251" i="19"/>
  <c r="D1251" i="19"/>
  <c r="C1251" i="19"/>
  <c r="H1250" i="19"/>
  <c r="G1250" i="19"/>
  <c r="F1250" i="19"/>
  <c r="E1250" i="19"/>
  <c r="D1250" i="19"/>
  <c r="C1250" i="19"/>
  <c r="A1250" i="19"/>
  <c r="H1249" i="19"/>
  <c r="G1249" i="19"/>
  <c r="F1249" i="19"/>
  <c r="E1249" i="19"/>
  <c r="D1249" i="19"/>
  <c r="C1249" i="19"/>
  <c r="A1249" i="19" s="1"/>
  <c r="H1248" i="19"/>
  <c r="G1248" i="19"/>
  <c r="F1248" i="19"/>
  <c r="E1248" i="19"/>
  <c r="D1248" i="19"/>
  <c r="C1248" i="19"/>
  <c r="H1247" i="19"/>
  <c r="G1247" i="19"/>
  <c r="F1247" i="19"/>
  <c r="E1247" i="19"/>
  <c r="D1247" i="19"/>
  <c r="C1247" i="19"/>
  <c r="A1247" i="19" s="1"/>
  <c r="H1246" i="19"/>
  <c r="G1246" i="19"/>
  <c r="F1246" i="19"/>
  <c r="E1246" i="19"/>
  <c r="D1246" i="19"/>
  <c r="C1246" i="19"/>
  <c r="H1245" i="19"/>
  <c r="G1245" i="19"/>
  <c r="F1245" i="19"/>
  <c r="E1245" i="19"/>
  <c r="D1245" i="19"/>
  <c r="C1245" i="19"/>
  <c r="H1244" i="19"/>
  <c r="G1244" i="19"/>
  <c r="F1244" i="19"/>
  <c r="E1244" i="19"/>
  <c r="D1244" i="19"/>
  <c r="C1244" i="19"/>
  <c r="A1244" i="19" s="1"/>
  <c r="H1243" i="19"/>
  <c r="G1243" i="19"/>
  <c r="F1243" i="19"/>
  <c r="E1243" i="19"/>
  <c r="D1243" i="19"/>
  <c r="C1243" i="19"/>
  <c r="H1242" i="19"/>
  <c r="G1242" i="19"/>
  <c r="F1242" i="19"/>
  <c r="E1242" i="19"/>
  <c r="D1242" i="19"/>
  <c r="C1242" i="19"/>
  <c r="H1241" i="19"/>
  <c r="G1241" i="19"/>
  <c r="F1241" i="19"/>
  <c r="E1241" i="19"/>
  <c r="D1241" i="19"/>
  <c r="C1241" i="19"/>
  <c r="A1241" i="19" s="1"/>
  <c r="H1240" i="19"/>
  <c r="G1240" i="19"/>
  <c r="F1240" i="19"/>
  <c r="E1240" i="19"/>
  <c r="D1240" i="19"/>
  <c r="C1240" i="19"/>
  <c r="H1239" i="19"/>
  <c r="G1239" i="19"/>
  <c r="F1239" i="19"/>
  <c r="E1239" i="19"/>
  <c r="D1239" i="19"/>
  <c r="C1239" i="19"/>
  <c r="H1238" i="19"/>
  <c r="G1238" i="19"/>
  <c r="F1238" i="19"/>
  <c r="E1238" i="19"/>
  <c r="D1238" i="19"/>
  <c r="C1238" i="19"/>
  <c r="A1238" i="19" s="1"/>
  <c r="H1237" i="19"/>
  <c r="G1237" i="19"/>
  <c r="F1237" i="19"/>
  <c r="E1237" i="19"/>
  <c r="D1237" i="19"/>
  <c r="C1237" i="19"/>
  <c r="H1236" i="19"/>
  <c r="G1236" i="19"/>
  <c r="F1236" i="19"/>
  <c r="E1236" i="19"/>
  <c r="D1236" i="19"/>
  <c r="C1236" i="19"/>
  <c r="H1235" i="19"/>
  <c r="G1235" i="19"/>
  <c r="F1235" i="19"/>
  <c r="E1235" i="19"/>
  <c r="D1235" i="19"/>
  <c r="C1235" i="19"/>
  <c r="A1235" i="19" s="1"/>
  <c r="H1234" i="19"/>
  <c r="G1234" i="19"/>
  <c r="F1234" i="19"/>
  <c r="E1234" i="19"/>
  <c r="D1234" i="19"/>
  <c r="C1234" i="19"/>
  <c r="H1233" i="19"/>
  <c r="G1233" i="19"/>
  <c r="F1233" i="19"/>
  <c r="E1233" i="19"/>
  <c r="D1233" i="19"/>
  <c r="A1233" i="19" s="1"/>
  <c r="C1233" i="19"/>
  <c r="H1232" i="19"/>
  <c r="G1232" i="19"/>
  <c r="F1232" i="19"/>
  <c r="E1232" i="19"/>
  <c r="D1232" i="19"/>
  <c r="C1232" i="19"/>
  <c r="A1232" i="19"/>
  <c r="H1231" i="19"/>
  <c r="G1231" i="19"/>
  <c r="F1231" i="19"/>
  <c r="E1231" i="19"/>
  <c r="D1231" i="19"/>
  <c r="C1231" i="19"/>
  <c r="A1231" i="19" s="1"/>
  <c r="H1230" i="19"/>
  <c r="G1230" i="19"/>
  <c r="F1230" i="19"/>
  <c r="E1230" i="19"/>
  <c r="D1230" i="19"/>
  <c r="C1230" i="19"/>
  <c r="H1229" i="19"/>
  <c r="G1229" i="19"/>
  <c r="F1229" i="19"/>
  <c r="E1229" i="19"/>
  <c r="D1229" i="19"/>
  <c r="C1229" i="19"/>
  <c r="A1229" i="19" s="1"/>
  <c r="H1228" i="19"/>
  <c r="G1228" i="19"/>
  <c r="F1228" i="19"/>
  <c r="E1228" i="19"/>
  <c r="D1228" i="19"/>
  <c r="C1228" i="19"/>
  <c r="H1227" i="19"/>
  <c r="G1227" i="19"/>
  <c r="F1227" i="19"/>
  <c r="E1227" i="19"/>
  <c r="D1227" i="19"/>
  <c r="C1227" i="19"/>
  <c r="H1226" i="19"/>
  <c r="G1226" i="19"/>
  <c r="F1226" i="19"/>
  <c r="E1226" i="19"/>
  <c r="D1226" i="19"/>
  <c r="C1226" i="19"/>
  <c r="A1226" i="19" s="1"/>
  <c r="H1225" i="19"/>
  <c r="G1225" i="19"/>
  <c r="F1225" i="19"/>
  <c r="E1225" i="19"/>
  <c r="D1225" i="19"/>
  <c r="C1225" i="19"/>
  <c r="H1224" i="19"/>
  <c r="G1224" i="19"/>
  <c r="F1224" i="19"/>
  <c r="E1224" i="19"/>
  <c r="D1224" i="19"/>
  <c r="C1224" i="19"/>
  <c r="H1223" i="19"/>
  <c r="G1223" i="19"/>
  <c r="F1223" i="19"/>
  <c r="E1223" i="19"/>
  <c r="D1223" i="19"/>
  <c r="C1223" i="19"/>
  <c r="A1223" i="19" s="1"/>
  <c r="H1222" i="19"/>
  <c r="G1222" i="19"/>
  <c r="F1222" i="19"/>
  <c r="E1222" i="19"/>
  <c r="D1222" i="19"/>
  <c r="C1222" i="19"/>
  <c r="A1222" i="19" s="1"/>
  <c r="H1221" i="19"/>
  <c r="G1221" i="19"/>
  <c r="F1221" i="19"/>
  <c r="E1221" i="19"/>
  <c r="D1221" i="19"/>
  <c r="C1221" i="19"/>
  <c r="H1220" i="19"/>
  <c r="G1220" i="19"/>
  <c r="F1220" i="19"/>
  <c r="E1220" i="19"/>
  <c r="D1220" i="19"/>
  <c r="C1220" i="19"/>
  <c r="A1220" i="19" s="1"/>
  <c r="H1219" i="19"/>
  <c r="G1219" i="19"/>
  <c r="F1219" i="19"/>
  <c r="E1219" i="19"/>
  <c r="D1219" i="19"/>
  <c r="C1219" i="19"/>
  <c r="H1218" i="19"/>
  <c r="G1218" i="19"/>
  <c r="F1218" i="19"/>
  <c r="E1218" i="19"/>
  <c r="D1218" i="19"/>
  <c r="C1218" i="19"/>
  <c r="H1217" i="19"/>
  <c r="G1217" i="19"/>
  <c r="F1217" i="19"/>
  <c r="E1217" i="19"/>
  <c r="D1217" i="19"/>
  <c r="C1217" i="19"/>
  <c r="A1217" i="19" s="1"/>
  <c r="H1216" i="19"/>
  <c r="G1216" i="19"/>
  <c r="F1216" i="19"/>
  <c r="E1216" i="19"/>
  <c r="D1216" i="19"/>
  <c r="C1216" i="19"/>
  <c r="H1215" i="19"/>
  <c r="G1215" i="19"/>
  <c r="F1215" i="19"/>
  <c r="E1215" i="19"/>
  <c r="D1215" i="19"/>
  <c r="A1215" i="19" s="1"/>
  <c r="C1215" i="19"/>
  <c r="H1214" i="19"/>
  <c r="G1214" i="19"/>
  <c r="F1214" i="19"/>
  <c r="E1214" i="19"/>
  <c r="D1214" i="19"/>
  <c r="C1214" i="19"/>
  <c r="A1214" i="19"/>
  <c r="H1213" i="19"/>
  <c r="G1213" i="19"/>
  <c r="F1213" i="19"/>
  <c r="E1213" i="19"/>
  <c r="D1213" i="19"/>
  <c r="C1213" i="19"/>
  <c r="A1213" i="19" s="1"/>
  <c r="H1212" i="19"/>
  <c r="G1212" i="19"/>
  <c r="F1212" i="19"/>
  <c r="E1212" i="19"/>
  <c r="D1212" i="19"/>
  <c r="C1212" i="19"/>
  <c r="H1211" i="19"/>
  <c r="G1211" i="19"/>
  <c r="F1211" i="19"/>
  <c r="E1211" i="19"/>
  <c r="D1211" i="19"/>
  <c r="C1211" i="19"/>
  <c r="A1211" i="19" s="1"/>
  <c r="H1210" i="19"/>
  <c r="G1210" i="19"/>
  <c r="F1210" i="19"/>
  <c r="E1210" i="19"/>
  <c r="D1210" i="19"/>
  <c r="C1210" i="19"/>
  <c r="H1209" i="19"/>
  <c r="G1209" i="19"/>
  <c r="F1209" i="19"/>
  <c r="E1209" i="19"/>
  <c r="D1209" i="19"/>
  <c r="C1209" i="19"/>
  <c r="H1208" i="19"/>
  <c r="G1208" i="19"/>
  <c r="F1208" i="19"/>
  <c r="E1208" i="19"/>
  <c r="D1208" i="19"/>
  <c r="C1208" i="19"/>
  <c r="A1208" i="19" s="1"/>
  <c r="H1207" i="19"/>
  <c r="G1207" i="19"/>
  <c r="F1207" i="19"/>
  <c r="E1207" i="19"/>
  <c r="D1207" i="19"/>
  <c r="C1207" i="19"/>
  <c r="H1206" i="19"/>
  <c r="G1206" i="19"/>
  <c r="F1206" i="19"/>
  <c r="E1206" i="19"/>
  <c r="D1206" i="19"/>
  <c r="C1206" i="19"/>
  <c r="H1205" i="19"/>
  <c r="G1205" i="19"/>
  <c r="F1205" i="19"/>
  <c r="E1205" i="19"/>
  <c r="A1205" i="19" s="1"/>
  <c r="D1205" i="19"/>
  <c r="C1205" i="19"/>
  <c r="H1204" i="19"/>
  <c r="G1204" i="19"/>
  <c r="F1204" i="19"/>
  <c r="E1204" i="19"/>
  <c r="D1204" i="19"/>
  <c r="C1204" i="19"/>
  <c r="A1204" i="19" s="1"/>
  <c r="H1203" i="19"/>
  <c r="G1203" i="19"/>
  <c r="F1203" i="19"/>
  <c r="E1203" i="19"/>
  <c r="D1203" i="19"/>
  <c r="C1203" i="19"/>
  <c r="H1202" i="19"/>
  <c r="G1202" i="19"/>
  <c r="F1202" i="19"/>
  <c r="E1202" i="19"/>
  <c r="D1202" i="19"/>
  <c r="C1202" i="19"/>
  <c r="A1202" i="19" s="1"/>
  <c r="H1201" i="19"/>
  <c r="G1201" i="19"/>
  <c r="F1201" i="19"/>
  <c r="E1201" i="19"/>
  <c r="D1201" i="19"/>
  <c r="C1201" i="19"/>
  <c r="H1200" i="19"/>
  <c r="G1200" i="19"/>
  <c r="F1200" i="19"/>
  <c r="E1200" i="19"/>
  <c r="D1200" i="19"/>
  <c r="C1200" i="19"/>
  <c r="H1199" i="19"/>
  <c r="G1199" i="19"/>
  <c r="F1199" i="19"/>
  <c r="E1199" i="19"/>
  <c r="D1199" i="19"/>
  <c r="C1199" i="19"/>
  <c r="A1199" i="19" s="1"/>
  <c r="H1198" i="19"/>
  <c r="G1198" i="19"/>
  <c r="F1198" i="19"/>
  <c r="E1198" i="19"/>
  <c r="D1198" i="19"/>
  <c r="C1198" i="19"/>
  <c r="H1197" i="19"/>
  <c r="G1197" i="19"/>
  <c r="F1197" i="19"/>
  <c r="E1197" i="19"/>
  <c r="D1197" i="19"/>
  <c r="A1197" i="19" s="1"/>
  <c r="C1197" i="19"/>
  <c r="H1196" i="19"/>
  <c r="G1196" i="19"/>
  <c r="F1196" i="19"/>
  <c r="E1196" i="19"/>
  <c r="D1196" i="19"/>
  <c r="C1196" i="19"/>
  <c r="A1196" i="19"/>
  <c r="H1195" i="19"/>
  <c r="G1195" i="19"/>
  <c r="F1195" i="19"/>
  <c r="E1195" i="19"/>
  <c r="D1195" i="19"/>
  <c r="C1195" i="19"/>
  <c r="A1195" i="19" s="1"/>
  <c r="H1194" i="19"/>
  <c r="G1194" i="19"/>
  <c r="F1194" i="19"/>
  <c r="E1194" i="19"/>
  <c r="D1194" i="19"/>
  <c r="C1194" i="19"/>
  <c r="H1193" i="19"/>
  <c r="G1193" i="19"/>
  <c r="F1193" i="19"/>
  <c r="E1193" i="19"/>
  <c r="D1193" i="19"/>
  <c r="C1193" i="19"/>
  <c r="A1193" i="19" s="1"/>
  <c r="H1192" i="19"/>
  <c r="G1192" i="19"/>
  <c r="F1192" i="19"/>
  <c r="E1192" i="19"/>
  <c r="D1192" i="19"/>
  <c r="C1192" i="19"/>
  <c r="H1191" i="19"/>
  <c r="G1191" i="19"/>
  <c r="F1191" i="19"/>
  <c r="E1191" i="19"/>
  <c r="D1191" i="19"/>
  <c r="C1191" i="19"/>
  <c r="H1190" i="19"/>
  <c r="G1190" i="19"/>
  <c r="F1190" i="19"/>
  <c r="E1190" i="19"/>
  <c r="D1190" i="19"/>
  <c r="C1190" i="19"/>
  <c r="A1190" i="19" s="1"/>
  <c r="H1189" i="19"/>
  <c r="G1189" i="19"/>
  <c r="F1189" i="19"/>
  <c r="E1189" i="19"/>
  <c r="D1189" i="19"/>
  <c r="C1189" i="19"/>
  <c r="H1188" i="19"/>
  <c r="G1188" i="19"/>
  <c r="F1188" i="19"/>
  <c r="E1188" i="19"/>
  <c r="D1188" i="19"/>
  <c r="C1188" i="19"/>
  <c r="H1187" i="19"/>
  <c r="G1187" i="19"/>
  <c r="F1187" i="19"/>
  <c r="E1187" i="19"/>
  <c r="A1187" i="19" s="1"/>
  <c r="D1187" i="19"/>
  <c r="C1187" i="19"/>
  <c r="H1186" i="19"/>
  <c r="G1186" i="19"/>
  <c r="F1186" i="19"/>
  <c r="E1186" i="19"/>
  <c r="D1186" i="19"/>
  <c r="C1186" i="19"/>
  <c r="A1186" i="19" s="1"/>
  <c r="H1185" i="19"/>
  <c r="G1185" i="19"/>
  <c r="F1185" i="19"/>
  <c r="E1185" i="19"/>
  <c r="D1185" i="19"/>
  <c r="C1185" i="19"/>
  <c r="H1184" i="19"/>
  <c r="G1184" i="19"/>
  <c r="F1184" i="19"/>
  <c r="E1184" i="19"/>
  <c r="D1184" i="19"/>
  <c r="C1184" i="19"/>
  <c r="A1184" i="19" s="1"/>
  <c r="H1183" i="19"/>
  <c r="G1183" i="19"/>
  <c r="F1183" i="19"/>
  <c r="E1183" i="19"/>
  <c r="D1183" i="19"/>
  <c r="C1183" i="19"/>
  <c r="H1182" i="19"/>
  <c r="G1182" i="19"/>
  <c r="F1182" i="19"/>
  <c r="E1182" i="19"/>
  <c r="D1182" i="19"/>
  <c r="C1182" i="19"/>
  <c r="H1181" i="19"/>
  <c r="G1181" i="19"/>
  <c r="F1181" i="19"/>
  <c r="E1181" i="19"/>
  <c r="D1181" i="19"/>
  <c r="C1181" i="19"/>
  <c r="A1181" i="19" s="1"/>
  <c r="H1180" i="19"/>
  <c r="G1180" i="19"/>
  <c r="F1180" i="19"/>
  <c r="E1180" i="19"/>
  <c r="D1180" i="19"/>
  <c r="C1180" i="19"/>
  <c r="H1179" i="19"/>
  <c r="G1179" i="19"/>
  <c r="F1179" i="19"/>
  <c r="E1179" i="19"/>
  <c r="D1179" i="19"/>
  <c r="A1179" i="19" s="1"/>
  <c r="C1179" i="19"/>
  <c r="H1178" i="19"/>
  <c r="G1178" i="19"/>
  <c r="F1178" i="19"/>
  <c r="E1178" i="19"/>
  <c r="D1178" i="19"/>
  <c r="C1178" i="19"/>
  <c r="A1178" i="19"/>
  <c r="H1177" i="19"/>
  <c r="G1177" i="19"/>
  <c r="F1177" i="19"/>
  <c r="E1177" i="19"/>
  <c r="D1177" i="19"/>
  <c r="C1177" i="19"/>
  <c r="A1177" i="19" s="1"/>
  <c r="H1176" i="19"/>
  <c r="G1176" i="19"/>
  <c r="F1176" i="19"/>
  <c r="E1176" i="19"/>
  <c r="D1176" i="19"/>
  <c r="C1176" i="19"/>
  <c r="H1175" i="19"/>
  <c r="G1175" i="19"/>
  <c r="F1175" i="19"/>
  <c r="E1175" i="19"/>
  <c r="D1175" i="19"/>
  <c r="C1175" i="19"/>
  <c r="A1175" i="19" s="1"/>
  <c r="H1174" i="19"/>
  <c r="G1174" i="19"/>
  <c r="F1174" i="19"/>
  <c r="E1174" i="19"/>
  <c r="D1174" i="19"/>
  <c r="C1174" i="19"/>
  <c r="H1173" i="19"/>
  <c r="G1173" i="19"/>
  <c r="F1173" i="19"/>
  <c r="E1173" i="19"/>
  <c r="D1173" i="19"/>
  <c r="C1173" i="19"/>
  <c r="H1172" i="19"/>
  <c r="G1172" i="19"/>
  <c r="F1172" i="19"/>
  <c r="E1172" i="19"/>
  <c r="D1172" i="19"/>
  <c r="C1172" i="19"/>
  <c r="A1172" i="19" s="1"/>
  <c r="H1171" i="19"/>
  <c r="G1171" i="19"/>
  <c r="F1171" i="19"/>
  <c r="E1171" i="19"/>
  <c r="D1171" i="19"/>
  <c r="C1171" i="19"/>
  <c r="H1170" i="19"/>
  <c r="G1170" i="19"/>
  <c r="F1170" i="19"/>
  <c r="E1170" i="19"/>
  <c r="D1170" i="19"/>
  <c r="C1170" i="19"/>
  <c r="H1169" i="19"/>
  <c r="G1169" i="19"/>
  <c r="F1169" i="19"/>
  <c r="E1169" i="19"/>
  <c r="D1169" i="19"/>
  <c r="C1169" i="19"/>
  <c r="A1169" i="19" s="1"/>
  <c r="H1168" i="19"/>
  <c r="G1168" i="19"/>
  <c r="F1168" i="19"/>
  <c r="E1168" i="19"/>
  <c r="D1168" i="19"/>
  <c r="C1168" i="19"/>
  <c r="A1168" i="19" s="1"/>
  <c r="H1167" i="19"/>
  <c r="G1167" i="19"/>
  <c r="F1167" i="19"/>
  <c r="E1167" i="19"/>
  <c r="D1167" i="19"/>
  <c r="C1167" i="19"/>
  <c r="H1166" i="19"/>
  <c r="G1166" i="19"/>
  <c r="F1166" i="19"/>
  <c r="E1166" i="19"/>
  <c r="D1166" i="19"/>
  <c r="C1166" i="19"/>
  <c r="A1166" i="19" s="1"/>
  <c r="H1165" i="19"/>
  <c r="G1165" i="19"/>
  <c r="F1165" i="19"/>
  <c r="E1165" i="19"/>
  <c r="D1165" i="19"/>
  <c r="C1165" i="19"/>
  <c r="A1165" i="19" s="1"/>
  <c r="H1164" i="19"/>
  <c r="G1164" i="19"/>
  <c r="F1164" i="19"/>
  <c r="E1164" i="19"/>
  <c r="D1164" i="19"/>
  <c r="C1164" i="19"/>
  <c r="H1163" i="19"/>
  <c r="G1163" i="19"/>
  <c r="F1163" i="19"/>
  <c r="E1163" i="19"/>
  <c r="D1163" i="19"/>
  <c r="C1163" i="19"/>
  <c r="A1163" i="19" s="1"/>
  <c r="H1162" i="19"/>
  <c r="G1162" i="19"/>
  <c r="F1162" i="19"/>
  <c r="E1162" i="19"/>
  <c r="D1162" i="19"/>
  <c r="C1162" i="19"/>
  <c r="H1161" i="19"/>
  <c r="G1161" i="19"/>
  <c r="F1161" i="19"/>
  <c r="E1161" i="19"/>
  <c r="D1161" i="19"/>
  <c r="A1161" i="19" s="1"/>
  <c r="C1161" i="19"/>
  <c r="H1160" i="19"/>
  <c r="G1160" i="19"/>
  <c r="F1160" i="19"/>
  <c r="E1160" i="19"/>
  <c r="D1160" i="19"/>
  <c r="C1160" i="19"/>
  <c r="A1160" i="19"/>
  <c r="H1159" i="19"/>
  <c r="G1159" i="19"/>
  <c r="F1159" i="19"/>
  <c r="E1159" i="19"/>
  <c r="D1159" i="19"/>
  <c r="C1159" i="19"/>
  <c r="A1159" i="19" s="1"/>
  <c r="H1158" i="19"/>
  <c r="G1158" i="19"/>
  <c r="F1158" i="19"/>
  <c r="E1158" i="19"/>
  <c r="D1158" i="19"/>
  <c r="C1158" i="19"/>
  <c r="H1157" i="19"/>
  <c r="G1157" i="19"/>
  <c r="F1157" i="19"/>
  <c r="E1157" i="19"/>
  <c r="D1157" i="19"/>
  <c r="C1157" i="19"/>
  <c r="A1157" i="19" s="1"/>
  <c r="H1156" i="19"/>
  <c r="G1156" i="19"/>
  <c r="F1156" i="19"/>
  <c r="E1156" i="19"/>
  <c r="D1156" i="19"/>
  <c r="C1156" i="19"/>
  <c r="H1155" i="19"/>
  <c r="G1155" i="19"/>
  <c r="F1155" i="19"/>
  <c r="E1155" i="19"/>
  <c r="D1155" i="19"/>
  <c r="C1155" i="19"/>
  <c r="H1154" i="19"/>
  <c r="G1154" i="19"/>
  <c r="F1154" i="19"/>
  <c r="E1154" i="19"/>
  <c r="D1154" i="19"/>
  <c r="C1154" i="19"/>
  <c r="A1154" i="19" s="1"/>
  <c r="H1153" i="19"/>
  <c r="G1153" i="19"/>
  <c r="F1153" i="19"/>
  <c r="E1153" i="19"/>
  <c r="D1153" i="19"/>
  <c r="C1153" i="19"/>
  <c r="H1152" i="19"/>
  <c r="G1152" i="19"/>
  <c r="F1152" i="19"/>
  <c r="E1152" i="19"/>
  <c r="D1152" i="19"/>
  <c r="C1152" i="19"/>
  <c r="H1151" i="19"/>
  <c r="G1151" i="19"/>
  <c r="F1151" i="19"/>
  <c r="E1151" i="19"/>
  <c r="A1151" i="19" s="1"/>
  <c r="D1151" i="19"/>
  <c r="C1151" i="19"/>
  <c r="H1150" i="19"/>
  <c r="G1150" i="19"/>
  <c r="F1150" i="19"/>
  <c r="E1150" i="19"/>
  <c r="D1150" i="19"/>
  <c r="C1150" i="19"/>
  <c r="A1150" i="19" s="1"/>
  <c r="H1149" i="19"/>
  <c r="G1149" i="19"/>
  <c r="F1149" i="19"/>
  <c r="E1149" i="19"/>
  <c r="D1149" i="19"/>
  <c r="C1149" i="19"/>
  <c r="H1148" i="19"/>
  <c r="G1148" i="19"/>
  <c r="F1148" i="19"/>
  <c r="E1148" i="19"/>
  <c r="D1148" i="19"/>
  <c r="C1148" i="19"/>
  <c r="A1148" i="19" s="1"/>
  <c r="H1147" i="19"/>
  <c r="G1147" i="19"/>
  <c r="F1147" i="19"/>
  <c r="E1147" i="19"/>
  <c r="D1147" i="19"/>
  <c r="C1147" i="19"/>
  <c r="H1146" i="19"/>
  <c r="G1146" i="19"/>
  <c r="F1146" i="19"/>
  <c r="E1146" i="19"/>
  <c r="D1146" i="19"/>
  <c r="C1146" i="19"/>
  <c r="H1145" i="19"/>
  <c r="G1145" i="19"/>
  <c r="F1145" i="19"/>
  <c r="E1145" i="19"/>
  <c r="D1145" i="19"/>
  <c r="C1145" i="19"/>
  <c r="A1145" i="19" s="1"/>
  <c r="H1144" i="19"/>
  <c r="G1144" i="19"/>
  <c r="F1144" i="19"/>
  <c r="E1144" i="19"/>
  <c r="D1144" i="19"/>
  <c r="C1144" i="19"/>
  <c r="H1143" i="19"/>
  <c r="G1143" i="19"/>
  <c r="F1143" i="19"/>
  <c r="E1143" i="19"/>
  <c r="D1143" i="19"/>
  <c r="C1143" i="19"/>
  <c r="H1142" i="19"/>
  <c r="G1142" i="19"/>
  <c r="F1142" i="19"/>
  <c r="E1142" i="19"/>
  <c r="D1142" i="19"/>
  <c r="C1142" i="19"/>
  <c r="A1142" i="19"/>
  <c r="H1141" i="19"/>
  <c r="G1141" i="19"/>
  <c r="F1141" i="19"/>
  <c r="E1141" i="19"/>
  <c r="D1141" i="19"/>
  <c r="C1141" i="19"/>
  <c r="A1141" i="19" s="1"/>
  <c r="H1140" i="19"/>
  <c r="G1140" i="19"/>
  <c r="F1140" i="19"/>
  <c r="E1140" i="19"/>
  <c r="D1140" i="19"/>
  <c r="C1140" i="19"/>
  <c r="H1139" i="19"/>
  <c r="G1139" i="19"/>
  <c r="F1139" i="19"/>
  <c r="E1139" i="19"/>
  <c r="D1139" i="19"/>
  <c r="C1139" i="19"/>
  <c r="A1139" i="19" s="1"/>
  <c r="H1138" i="19"/>
  <c r="G1138" i="19"/>
  <c r="F1138" i="19"/>
  <c r="E1138" i="19"/>
  <c r="D1138" i="19"/>
  <c r="C1138" i="19"/>
  <c r="H1137" i="19"/>
  <c r="G1137" i="19"/>
  <c r="F1137" i="19"/>
  <c r="E1137" i="19"/>
  <c r="D1137" i="19"/>
  <c r="C1137" i="19"/>
  <c r="H1136" i="19"/>
  <c r="G1136" i="19"/>
  <c r="F1136" i="19"/>
  <c r="E1136" i="19"/>
  <c r="D1136" i="19"/>
  <c r="C1136" i="19"/>
  <c r="A1136" i="19" s="1"/>
  <c r="H1135" i="19"/>
  <c r="G1135" i="19"/>
  <c r="F1135" i="19"/>
  <c r="E1135" i="19"/>
  <c r="D1135" i="19"/>
  <c r="C1135" i="19"/>
  <c r="H1134" i="19"/>
  <c r="G1134" i="19"/>
  <c r="F1134" i="19"/>
  <c r="E1134" i="19"/>
  <c r="D1134" i="19"/>
  <c r="C1134" i="19"/>
  <c r="H1133" i="19"/>
  <c r="G1133" i="19"/>
  <c r="F1133" i="19"/>
  <c r="E1133" i="19"/>
  <c r="A1133" i="19" s="1"/>
  <c r="D1133" i="19"/>
  <c r="C1133" i="19"/>
  <c r="H1132" i="19"/>
  <c r="G1132" i="19"/>
  <c r="F1132" i="19"/>
  <c r="E1132" i="19"/>
  <c r="D1132" i="19"/>
  <c r="C1132" i="19"/>
  <c r="A1132" i="19" s="1"/>
  <c r="H1131" i="19"/>
  <c r="G1131" i="19"/>
  <c r="F1131" i="19"/>
  <c r="E1131" i="19"/>
  <c r="D1131" i="19"/>
  <c r="C1131" i="19"/>
  <c r="H1130" i="19"/>
  <c r="G1130" i="19"/>
  <c r="F1130" i="19"/>
  <c r="E1130" i="19"/>
  <c r="D1130" i="19"/>
  <c r="C1130" i="19"/>
  <c r="A1130" i="19" s="1"/>
  <c r="H1129" i="19"/>
  <c r="G1129" i="19"/>
  <c r="F1129" i="19"/>
  <c r="E1129" i="19"/>
  <c r="D1129" i="19"/>
  <c r="C1129" i="19"/>
  <c r="H1128" i="19"/>
  <c r="G1128" i="19"/>
  <c r="F1128" i="19"/>
  <c r="E1128" i="19"/>
  <c r="D1128" i="19"/>
  <c r="C1128" i="19"/>
  <c r="H1127" i="19"/>
  <c r="G1127" i="19"/>
  <c r="F1127" i="19"/>
  <c r="E1127" i="19"/>
  <c r="D1127" i="19"/>
  <c r="C1127" i="19"/>
  <c r="A1127" i="19" s="1"/>
  <c r="H1126" i="19"/>
  <c r="G1126" i="19"/>
  <c r="F1126" i="19"/>
  <c r="E1126" i="19"/>
  <c r="D1126" i="19"/>
  <c r="C1126" i="19"/>
  <c r="H1125" i="19"/>
  <c r="G1125" i="19"/>
  <c r="F1125" i="19"/>
  <c r="E1125" i="19"/>
  <c r="D1125" i="19"/>
  <c r="A1125" i="19" s="1"/>
  <c r="C1125" i="19"/>
  <c r="H1124" i="19"/>
  <c r="G1124" i="19"/>
  <c r="F1124" i="19"/>
  <c r="E1124" i="19"/>
  <c r="D1124" i="19"/>
  <c r="C1124" i="19"/>
  <c r="A1124" i="19"/>
  <c r="H1123" i="19"/>
  <c r="G1123" i="19"/>
  <c r="F1123" i="19"/>
  <c r="E1123" i="19"/>
  <c r="D1123" i="19"/>
  <c r="C1123" i="19"/>
  <c r="A1123" i="19" s="1"/>
  <c r="H1122" i="19"/>
  <c r="G1122" i="19"/>
  <c r="F1122" i="19"/>
  <c r="E1122" i="19"/>
  <c r="D1122" i="19"/>
  <c r="C1122" i="19"/>
  <c r="H1121" i="19"/>
  <c r="G1121" i="19"/>
  <c r="F1121" i="19"/>
  <c r="E1121" i="19"/>
  <c r="D1121" i="19"/>
  <c r="C1121" i="19"/>
  <c r="A1121" i="19" s="1"/>
  <c r="H1120" i="19"/>
  <c r="G1120" i="19"/>
  <c r="F1120" i="19"/>
  <c r="E1120" i="19"/>
  <c r="D1120" i="19"/>
  <c r="C1120" i="19"/>
  <c r="H1119" i="19"/>
  <c r="G1119" i="19"/>
  <c r="F1119" i="19"/>
  <c r="E1119" i="19"/>
  <c r="D1119" i="19"/>
  <c r="C1119" i="19"/>
  <c r="H1118" i="19"/>
  <c r="G1118" i="19"/>
  <c r="F1118" i="19"/>
  <c r="E1118" i="19"/>
  <c r="D1118" i="19"/>
  <c r="C1118" i="19"/>
  <c r="A1118" i="19" s="1"/>
  <c r="H1117" i="19"/>
  <c r="G1117" i="19"/>
  <c r="F1117" i="19"/>
  <c r="E1117" i="19"/>
  <c r="D1117" i="19"/>
  <c r="C1117" i="19"/>
  <c r="H1116" i="19"/>
  <c r="G1116" i="19"/>
  <c r="F1116" i="19"/>
  <c r="E1116" i="19"/>
  <c r="D1116" i="19"/>
  <c r="C1116" i="19"/>
  <c r="H1115" i="19"/>
  <c r="G1115" i="19"/>
  <c r="F1115" i="19"/>
  <c r="E1115" i="19"/>
  <c r="D1115" i="19"/>
  <c r="C1115" i="19"/>
  <c r="A1115" i="19" s="1"/>
  <c r="H1114" i="19"/>
  <c r="G1114" i="19"/>
  <c r="F1114" i="19"/>
  <c r="E1114" i="19"/>
  <c r="D1114" i="19"/>
  <c r="C1114" i="19"/>
  <c r="H1113" i="19"/>
  <c r="G1113" i="19"/>
  <c r="F1113" i="19"/>
  <c r="E1113" i="19"/>
  <c r="D1113" i="19"/>
  <c r="C1113" i="19"/>
  <c r="H1112" i="19"/>
  <c r="G1112" i="19"/>
  <c r="F1112" i="19"/>
  <c r="E1112" i="19"/>
  <c r="D1112" i="19"/>
  <c r="C1112" i="19"/>
  <c r="A1112" i="19" s="1"/>
  <c r="H1111" i="19"/>
  <c r="G1111" i="19"/>
  <c r="F1111" i="19"/>
  <c r="E1111" i="19"/>
  <c r="D1111" i="19"/>
  <c r="C1111" i="19"/>
  <c r="H1110" i="19"/>
  <c r="G1110" i="19"/>
  <c r="F1110" i="19"/>
  <c r="E1110" i="19"/>
  <c r="D1110" i="19"/>
  <c r="C1110" i="19"/>
  <c r="H1109" i="19"/>
  <c r="G1109" i="19"/>
  <c r="F1109" i="19"/>
  <c r="E1109" i="19"/>
  <c r="D1109" i="19"/>
  <c r="C1109" i="19"/>
  <c r="A1109" i="19" s="1"/>
  <c r="H1108" i="19"/>
  <c r="G1108" i="19"/>
  <c r="F1108" i="19"/>
  <c r="E1108" i="19"/>
  <c r="D1108" i="19"/>
  <c r="C1108" i="19"/>
  <c r="H1107" i="19"/>
  <c r="G1107" i="19"/>
  <c r="F1107" i="19"/>
  <c r="E1107" i="19"/>
  <c r="D1107" i="19"/>
  <c r="A1107" i="19" s="1"/>
  <c r="C1107" i="19"/>
  <c r="H1106" i="19"/>
  <c r="G1106" i="19"/>
  <c r="F1106" i="19"/>
  <c r="E1106" i="19"/>
  <c r="D1106" i="19"/>
  <c r="C1106" i="19"/>
  <c r="A1106" i="19"/>
  <c r="H1105" i="19"/>
  <c r="G1105" i="19"/>
  <c r="F1105" i="19"/>
  <c r="E1105" i="19"/>
  <c r="D1105" i="19"/>
  <c r="C1105" i="19"/>
  <c r="A1105" i="19" s="1"/>
  <c r="H1104" i="19"/>
  <c r="G1104" i="19"/>
  <c r="F1104" i="19"/>
  <c r="E1104" i="19"/>
  <c r="D1104" i="19"/>
  <c r="C1104" i="19"/>
  <c r="H1103" i="19"/>
  <c r="G1103" i="19"/>
  <c r="F1103" i="19"/>
  <c r="E1103" i="19"/>
  <c r="D1103" i="19"/>
  <c r="C1103" i="19"/>
  <c r="A1103" i="19" s="1"/>
  <c r="H1102" i="19"/>
  <c r="G1102" i="19"/>
  <c r="F1102" i="19"/>
  <c r="E1102" i="19"/>
  <c r="D1102" i="19"/>
  <c r="C1102" i="19"/>
  <c r="H1101" i="19"/>
  <c r="G1101" i="19"/>
  <c r="F1101" i="19"/>
  <c r="E1101" i="19"/>
  <c r="D1101" i="19"/>
  <c r="C1101" i="19"/>
  <c r="H1100" i="19"/>
  <c r="G1100" i="19"/>
  <c r="F1100" i="19"/>
  <c r="E1100" i="19"/>
  <c r="D1100" i="19"/>
  <c r="A1100" i="19" s="1"/>
  <c r="C1100" i="19"/>
  <c r="H1099" i="19"/>
  <c r="G1099" i="19"/>
  <c r="F1099" i="19"/>
  <c r="E1099" i="19"/>
  <c r="D1099" i="19"/>
  <c r="C1099" i="19"/>
  <c r="H1098" i="19"/>
  <c r="G1098" i="19"/>
  <c r="F1098" i="19"/>
  <c r="E1098" i="19"/>
  <c r="D1098" i="19"/>
  <c r="C1098" i="19"/>
  <c r="H1097" i="19"/>
  <c r="G1097" i="19"/>
  <c r="F1097" i="19"/>
  <c r="E1097" i="19"/>
  <c r="D1097" i="19"/>
  <c r="C1097" i="19"/>
  <c r="A1097" i="19" s="1"/>
  <c r="H1096" i="19"/>
  <c r="G1096" i="19"/>
  <c r="F1096" i="19"/>
  <c r="E1096" i="19"/>
  <c r="D1096" i="19"/>
  <c r="C1096" i="19"/>
  <c r="H1095" i="19"/>
  <c r="G1095" i="19"/>
  <c r="F1095" i="19"/>
  <c r="E1095" i="19"/>
  <c r="D1095" i="19"/>
  <c r="C1095" i="19"/>
  <c r="H1094" i="19"/>
  <c r="G1094" i="19"/>
  <c r="F1094" i="19"/>
  <c r="E1094" i="19"/>
  <c r="D1094" i="19"/>
  <c r="C1094" i="19"/>
  <c r="A1094" i="19"/>
  <c r="H1093" i="19"/>
  <c r="G1093" i="19"/>
  <c r="F1093" i="19"/>
  <c r="E1093" i="19"/>
  <c r="D1093" i="19"/>
  <c r="C1093" i="19"/>
  <c r="A1093" i="19" s="1"/>
  <c r="H1092" i="19"/>
  <c r="G1092" i="19"/>
  <c r="F1092" i="19"/>
  <c r="E1092" i="19"/>
  <c r="D1092" i="19"/>
  <c r="C1092" i="19"/>
  <c r="H1091" i="19"/>
  <c r="G1091" i="19"/>
  <c r="F1091" i="19"/>
  <c r="E1091" i="19"/>
  <c r="D1091" i="19"/>
  <c r="C1091" i="19"/>
  <c r="A1091" i="19" s="1"/>
  <c r="H1090" i="19"/>
  <c r="G1090" i="19"/>
  <c r="F1090" i="19"/>
  <c r="E1090" i="19"/>
  <c r="D1090" i="19"/>
  <c r="C1090" i="19"/>
  <c r="H1089" i="19"/>
  <c r="G1089" i="19"/>
  <c r="F1089" i="19"/>
  <c r="E1089" i="19"/>
  <c r="D1089" i="19"/>
  <c r="A1089" i="19" s="1"/>
  <c r="C1089" i="19"/>
  <c r="H1088" i="19"/>
  <c r="G1088" i="19"/>
  <c r="F1088" i="19"/>
  <c r="E1088" i="19"/>
  <c r="D1088" i="19"/>
  <c r="C1088" i="19"/>
  <c r="A1088" i="19"/>
  <c r="H1087" i="19"/>
  <c r="G1087" i="19"/>
  <c r="F1087" i="19"/>
  <c r="E1087" i="19"/>
  <c r="D1087" i="19"/>
  <c r="C1087" i="19"/>
  <c r="A1087" i="19" s="1"/>
  <c r="H1086" i="19"/>
  <c r="G1086" i="19"/>
  <c r="F1086" i="19"/>
  <c r="E1086" i="19"/>
  <c r="D1086" i="19"/>
  <c r="C1086" i="19"/>
  <c r="H1085" i="19"/>
  <c r="G1085" i="19"/>
  <c r="F1085" i="19"/>
  <c r="E1085" i="19"/>
  <c r="D1085" i="19"/>
  <c r="C1085" i="19"/>
  <c r="A1085" i="19" s="1"/>
  <c r="H1084" i="19"/>
  <c r="G1084" i="19"/>
  <c r="F1084" i="19"/>
  <c r="E1084" i="19"/>
  <c r="D1084" i="19"/>
  <c r="C1084" i="19"/>
  <c r="H1083" i="19"/>
  <c r="G1083" i="19"/>
  <c r="F1083" i="19"/>
  <c r="E1083" i="19"/>
  <c r="D1083" i="19"/>
  <c r="C1083" i="19"/>
  <c r="H1082" i="19"/>
  <c r="G1082" i="19"/>
  <c r="F1082" i="19"/>
  <c r="E1082" i="19"/>
  <c r="D1082" i="19"/>
  <c r="A1082" i="19" s="1"/>
  <c r="C1082" i="19"/>
  <c r="H1081" i="19"/>
  <c r="G1081" i="19"/>
  <c r="F1081" i="19"/>
  <c r="E1081" i="19"/>
  <c r="D1081" i="19"/>
  <c r="C1081" i="19"/>
  <c r="H1080" i="19"/>
  <c r="G1080" i="19"/>
  <c r="F1080" i="19"/>
  <c r="E1080" i="19"/>
  <c r="D1080" i="19"/>
  <c r="C1080" i="19"/>
  <c r="H1079" i="19"/>
  <c r="G1079" i="19"/>
  <c r="F1079" i="19"/>
  <c r="E1079" i="19"/>
  <c r="D1079" i="19"/>
  <c r="C1079" i="19"/>
  <c r="A1079" i="19" s="1"/>
  <c r="H1078" i="19"/>
  <c r="G1078" i="19"/>
  <c r="F1078" i="19"/>
  <c r="E1078" i="19"/>
  <c r="D1078" i="19"/>
  <c r="C1078" i="19"/>
  <c r="H1077" i="19"/>
  <c r="G1077" i="19"/>
  <c r="F1077" i="19"/>
  <c r="E1077" i="19"/>
  <c r="D1077" i="19"/>
  <c r="C1077" i="19"/>
  <c r="H1076" i="19"/>
  <c r="G1076" i="19"/>
  <c r="F1076" i="19"/>
  <c r="E1076" i="19"/>
  <c r="D1076" i="19"/>
  <c r="C1076" i="19"/>
  <c r="A1076" i="19"/>
  <c r="H1075" i="19"/>
  <c r="G1075" i="19"/>
  <c r="F1075" i="19"/>
  <c r="E1075" i="19"/>
  <c r="D1075" i="19"/>
  <c r="C1075" i="19"/>
  <c r="A1075" i="19" s="1"/>
  <c r="H1074" i="19"/>
  <c r="G1074" i="19"/>
  <c r="F1074" i="19"/>
  <c r="E1074" i="19"/>
  <c r="D1074" i="19"/>
  <c r="C1074" i="19"/>
  <c r="H1073" i="19"/>
  <c r="G1073" i="19"/>
  <c r="F1073" i="19"/>
  <c r="E1073" i="19"/>
  <c r="D1073" i="19"/>
  <c r="C1073" i="19"/>
  <c r="A1073" i="19" s="1"/>
  <c r="H1072" i="19"/>
  <c r="G1072" i="19"/>
  <c r="F1072" i="19"/>
  <c r="E1072" i="19"/>
  <c r="D1072" i="19"/>
  <c r="C1072" i="19"/>
  <c r="H1071" i="19"/>
  <c r="G1071" i="19"/>
  <c r="F1071" i="19"/>
  <c r="E1071" i="19"/>
  <c r="D1071" i="19"/>
  <c r="A1071" i="19" s="1"/>
  <c r="C1071" i="19"/>
  <c r="H1070" i="19"/>
  <c r="G1070" i="19"/>
  <c r="F1070" i="19"/>
  <c r="E1070" i="19"/>
  <c r="D1070" i="19"/>
  <c r="C1070" i="19"/>
  <c r="A1070" i="19"/>
  <c r="H1069" i="19"/>
  <c r="G1069" i="19"/>
  <c r="F1069" i="19"/>
  <c r="E1069" i="19"/>
  <c r="D1069" i="19"/>
  <c r="C1069" i="19"/>
  <c r="A1069" i="19" s="1"/>
  <c r="H1068" i="19"/>
  <c r="G1068" i="19"/>
  <c r="F1068" i="19"/>
  <c r="E1068" i="19"/>
  <c r="D1068" i="19"/>
  <c r="C1068" i="19"/>
  <c r="H1067" i="19"/>
  <c r="G1067" i="19"/>
  <c r="F1067" i="19"/>
  <c r="E1067" i="19"/>
  <c r="D1067" i="19"/>
  <c r="C1067" i="19"/>
  <c r="A1067" i="19" s="1"/>
  <c r="H1066" i="19"/>
  <c r="G1066" i="19"/>
  <c r="F1066" i="19"/>
  <c r="E1066" i="19"/>
  <c r="D1066" i="19"/>
  <c r="C1066" i="19"/>
  <c r="H1065" i="19"/>
  <c r="G1065" i="19"/>
  <c r="F1065" i="19"/>
  <c r="E1065" i="19"/>
  <c r="D1065" i="19"/>
  <c r="C1065" i="19"/>
  <c r="H1064" i="19"/>
  <c r="G1064" i="19"/>
  <c r="F1064" i="19"/>
  <c r="E1064" i="19"/>
  <c r="D1064" i="19"/>
  <c r="C1064" i="19"/>
  <c r="A1064" i="19" s="1"/>
  <c r="H1063" i="19"/>
  <c r="G1063" i="19"/>
  <c r="F1063" i="19"/>
  <c r="E1063" i="19"/>
  <c r="D1063" i="19"/>
  <c r="C1063" i="19"/>
  <c r="H1062" i="19"/>
  <c r="G1062" i="19"/>
  <c r="F1062" i="19"/>
  <c r="E1062" i="19"/>
  <c r="D1062" i="19"/>
  <c r="C1062" i="19"/>
  <c r="H1061" i="19"/>
  <c r="G1061" i="19"/>
  <c r="F1061" i="19"/>
  <c r="E1061" i="19"/>
  <c r="D1061" i="19"/>
  <c r="C1061" i="19"/>
  <c r="A1061" i="19" s="1"/>
  <c r="H1060" i="19"/>
  <c r="G1060" i="19"/>
  <c r="F1060" i="19"/>
  <c r="E1060" i="19"/>
  <c r="D1060" i="19"/>
  <c r="C1060" i="19"/>
  <c r="H1059" i="19"/>
  <c r="G1059" i="19"/>
  <c r="F1059" i="19"/>
  <c r="E1059" i="19"/>
  <c r="D1059" i="19"/>
  <c r="C1059" i="19"/>
  <c r="H1058" i="19"/>
  <c r="G1058" i="19"/>
  <c r="F1058" i="19"/>
  <c r="E1058" i="19"/>
  <c r="D1058" i="19"/>
  <c r="C1058" i="19"/>
  <c r="A1058" i="19"/>
  <c r="H1057" i="19"/>
  <c r="G1057" i="19"/>
  <c r="F1057" i="19"/>
  <c r="E1057" i="19"/>
  <c r="D1057" i="19"/>
  <c r="C1057" i="19"/>
  <c r="A1057" i="19" s="1"/>
  <c r="H1056" i="19"/>
  <c r="G1056" i="19"/>
  <c r="F1056" i="19"/>
  <c r="E1056" i="19"/>
  <c r="D1056" i="19"/>
  <c r="C1056" i="19"/>
  <c r="H1055" i="19"/>
  <c r="G1055" i="19"/>
  <c r="F1055" i="19"/>
  <c r="E1055" i="19"/>
  <c r="D1055" i="19"/>
  <c r="C1055" i="19"/>
  <c r="A1055" i="19" s="1"/>
  <c r="H1054" i="19"/>
  <c r="G1054" i="19"/>
  <c r="F1054" i="19"/>
  <c r="E1054" i="19"/>
  <c r="D1054" i="19"/>
  <c r="C1054" i="19"/>
  <c r="H1053" i="19"/>
  <c r="G1053" i="19"/>
  <c r="F1053" i="19"/>
  <c r="E1053" i="19"/>
  <c r="D1053" i="19"/>
  <c r="A1053" i="19" s="1"/>
  <c r="C1053" i="19"/>
  <c r="H1052" i="19"/>
  <c r="G1052" i="19"/>
  <c r="F1052" i="19"/>
  <c r="E1052" i="19"/>
  <c r="D1052" i="19"/>
  <c r="C1052" i="19"/>
  <c r="A1052" i="19"/>
  <c r="H1051" i="19"/>
  <c r="G1051" i="19"/>
  <c r="F1051" i="19"/>
  <c r="E1051" i="19"/>
  <c r="D1051" i="19"/>
  <c r="C1051" i="19"/>
  <c r="A1051" i="19" s="1"/>
  <c r="H1050" i="19"/>
  <c r="G1050" i="19"/>
  <c r="F1050" i="19"/>
  <c r="E1050" i="19"/>
  <c r="D1050" i="19"/>
  <c r="C1050" i="19"/>
  <c r="H1049" i="19"/>
  <c r="G1049" i="19"/>
  <c r="F1049" i="19"/>
  <c r="E1049" i="19"/>
  <c r="D1049" i="19"/>
  <c r="C1049" i="19"/>
  <c r="A1049" i="19" s="1"/>
  <c r="H1048" i="19"/>
  <c r="G1048" i="19"/>
  <c r="F1048" i="19"/>
  <c r="E1048" i="19"/>
  <c r="D1048" i="19"/>
  <c r="C1048" i="19"/>
  <c r="H1047" i="19"/>
  <c r="G1047" i="19"/>
  <c r="F1047" i="19"/>
  <c r="E1047" i="19"/>
  <c r="D1047" i="19"/>
  <c r="C1047" i="19"/>
  <c r="H1046" i="19"/>
  <c r="G1046" i="19"/>
  <c r="F1046" i="19"/>
  <c r="E1046" i="19"/>
  <c r="D1046" i="19"/>
  <c r="C1046" i="19"/>
  <c r="A1046" i="19" s="1"/>
  <c r="H1045" i="19"/>
  <c r="G1045" i="19"/>
  <c r="F1045" i="19"/>
  <c r="E1045" i="19"/>
  <c r="D1045" i="19"/>
  <c r="C1045" i="19"/>
  <c r="H1044" i="19"/>
  <c r="G1044" i="19"/>
  <c r="F1044" i="19"/>
  <c r="E1044" i="19"/>
  <c r="D1044" i="19"/>
  <c r="C1044" i="19"/>
  <c r="H1043" i="19"/>
  <c r="G1043" i="19"/>
  <c r="F1043" i="19"/>
  <c r="E1043" i="19"/>
  <c r="D1043" i="19"/>
  <c r="C1043" i="19"/>
  <c r="A1043" i="19" s="1"/>
  <c r="H1042" i="19"/>
  <c r="G1042" i="19"/>
  <c r="F1042" i="19"/>
  <c r="E1042" i="19"/>
  <c r="D1042" i="19"/>
  <c r="C1042" i="19"/>
  <c r="H1041" i="19"/>
  <c r="G1041" i="19"/>
  <c r="F1041" i="19"/>
  <c r="E1041" i="19"/>
  <c r="D1041" i="19"/>
  <c r="C1041" i="19"/>
  <c r="H1040" i="19"/>
  <c r="G1040" i="19"/>
  <c r="F1040" i="19"/>
  <c r="E1040" i="19"/>
  <c r="D1040" i="19"/>
  <c r="C1040" i="19"/>
  <c r="A1040" i="19"/>
  <c r="H1039" i="19"/>
  <c r="G1039" i="19"/>
  <c r="F1039" i="19"/>
  <c r="E1039" i="19"/>
  <c r="D1039" i="19"/>
  <c r="C1039" i="19"/>
  <c r="A1039" i="19" s="1"/>
  <c r="H1038" i="19"/>
  <c r="G1038" i="19"/>
  <c r="F1038" i="19"/>
  <c r="E1038" i="19"/>
  <c r="D1038" i="19"/>
  <c r="C1038" i="19"/>
  <c r="H1037" i="19"/>
  <c r="G1037" i="19"/>
  <c r="F1037" i="19"/>
  <c r="E1037" i="19"/>
  <c r="D1037" i="19"/>
  <c r="C1037" i="19"/>
  <c r="A1037" i="19" s="1"/>
  <c r="H1036" i="19"/>
  <c r="G1036" i="19"/>
  <c r="F1036" i="19"/>
  <c r="E1036" i="19"/>
  <c r="D1036" i="19"/>
  <c r="C1036" i="19"/>
  <c r="H1035" i="19"/>
  <c r="G1035" i="19"/>
  <c r="F1035" i="19"/>
  <c r="E1035" i="19"/>
  <c r="D1035" i="19"/>
  <c r="A1035" i="19" s="1"/>
  <c r="C1035" i="19"/>
  <c r="H1034" i="19"/>
  <c r="G1034" i="19"/>
  <c r="F1034" i="19"/>
  <c r="E1034" i="19"/>
  <c r="D1034" i="19"/>
  <c r="A1034" i="19" s="1"/>
  <c r="C1034" i="19"/>
  <c r="H1033" i="19"/>
  <c r="G1033" i="19"/>
  <c r="F1033" i="19"/>
  <c r="E1033" i="19"/>
  <c r="D1033" i="19"/>
  <c r="C1033" i="19"/>
  <c r="A1033" i="19" s="1"/>
  <c r="H1032" i="19"/>
  <c r="G1032" i="19"/>
  <c r="F1032" i="19"/>
  <c r="E1032" i="19"/>
  <c r="D1032" i="19"/>
  <c r="C1032" i="19"/>
  <c r="H1031" i="19"/>
  <c r="G1031" i="19"/>
  <c r="F1031" i="19"/>
  <c r="E1031" i="19"/>
  <c r="D1031" i="19"/>
  <c r="C1031" i="19"/>
  <c r="A1031" i="19" s="1"/>
  <c r="H1030" i="19"/>
  <c r="G1030" i="19"/>
  <c r="F1030" i="19"/>
  <c r="E1030" i="19"/>
  <c r="D1030" i="19"/>
  <c r="C1030" i="19"/>
  <c r="H1029" i="19"/>
  <c r="G1029" i="19"/>
  <c r="F1029" i="19"/>
  <c r="E1029" i="19"/>
  <c r="D1029" i="19"/>
  <c r="C1029" i="19"/>
  <c r="H1028" i="19"/>
  <c r="G1028" i="19"/>
  <c r="F1028" i="19"/>
  <c r="E1028" i="19"/>
  <c r="D1028" i="19"/>
  <c r="C1028" i="19"/>
  <c r="A1028" i="19" s="1"/>
  <c r="H1027" i="19"/>
  <c r="G1027" i="19"/>
  <c r="F1027" i="19"/>
  <c r="E1027" i="19"/>
  <c r="D1027" i="19"/>
  <c r="C1027" i="19"/>
  <c r="H1026" i="19"/>
  <c r="G1026" i="19"/>
  <c r="F1026" i="19"/>
  <c r="E1026" i="19"/>
  <c r="D1026" i="19"/>
  <c r="C1026" i="19"/>
  <c r="H1025" i="19"/>
  <c r="G1025" i="19"/>
  <c r="F1025" i="19"/>
  <c r="E1025" i="19"/>
  <c r="D1025" i="19"/>
  <c r="C1025" i="19"/>
  <c r="A1025" i="19" s="1"/>
  <c r="H1024" i="19"/>
  <c r="G1024" i="19"/>
  <c r="F1024" i="19"/>
  <c r="E1024" i="19"/>
  <c r="D1024" i="19"/>
  <c r="C1024" i="19"/>
  <c r="H1023" i="19"/>
  <c r="G1023" i="19"/>
  <c r="F1023" i="19"/>
  <c r="E1023" i="19"/>
  <c r="D1023" i="19"/>
  <c r="C1023" i="19"/>
  <c r="H1022" i="19"/>
  <c r="G1022" i="19"/>
  <c r="F1022" i="19"/>
  <c r="E1022" i="19"/>
  <c r="D1022" i="19"/>
  <c r="C1022" i="19"/>
  <c r="A1022" i="19"/>
  <c r="H1021" i="19"/>
  <c r="G1021" i="19"/>
  <c r="F1021" i="19"/>
  <c r="E1021" i="19"/>
  <c r="D1021" i="19"/>
  <c r="C1021" i="19"/>
  <c r="A1021" i="19" s="1"/>
  <c r="H1020" i="19"/>
  <c r="G1020" i="19"/>
  <c r="F1020" i="19"/>
  <c r="E1020" i="19"/>
  <c r="D1020" i="19"/>
  <c r="C1020" i="19"/>
  <c r="H1019" i="19"/>
  <c r="G1019" i="19"/>
  <c r="F1019" i="19"/>
  <c r="E1019" i="19"/>
  <c r="D1019" i="19"/>
  <c r="C1019" i="19"/>
  <c r="A1019" i="19" s="1"/>
  <c r="H1018" i="19"/>
  <c r="G1018" i="19"/>
  <c r="F1018" i="19"/>
  <c r="E1018" i="19"/>
  <c r="D1018" i="19"/>
  <c r="C1018" i="19"/>
  <c r="H1017" i="19"/>
  <c r="G1017" i="19"/>
  <c r="F1017" i="19"/>
  <c r="E1017" i="19"/>
  <c r="D1017" i="19"/>
  <c r="A1017" i="19" s="1"/>
  <c r="C1017" i="19"/>
  <c r="H1016" i="19"/>
  <c r="G1016" i="19"/>
  <c r="F1016" i="19"/>
  <c r="E1016" i="19"/>
  <c r="D1016" i="19"/>
  <c r="A1016" i="19" s="1"/>
  <c r="C1016" i="19"/>
  <c r="H1015" i="19"/>
  <c r="G1015" i="19"/>
  <c r="F1015" i="19"/>
  <c r="E1015" i="19"/>
  <c r="D1015" i="19"/>
  <c r="C1015" i="19"/>
  <c r="H1014" i="19"/>
  <c r="G1014" i="19"/>
  <c r="F1014" i="19"/>
  <c r="E1014" i="19"/>
  <c r="D1014" i="19"/>
  <c r="C1014" i="19"/>
  <c r="H1013" i="19"/>
  <c r="G1013" i="19"/>
  <c r="F1013" i="19"/>
  <c r="E1013" i="19"/>
  <c r="D1013" i="19"/>
  <c r="C1013" i="19"/>
  <c r="A1013" i="19" s="1"/>
  <c r="H1012" i="19"/>
  <c r="G1012" i="19"/>
  <c r="F1012" i="19"/>
  <c r="E1012" i="19"/>
  <c r="D1012" i="19"/>
  <c r="C1012" i="19"/>
  <c r="H1011" i="19"/>
  <c r="G1011" i="19"/>
  <c r="F1011" i="19"/>
  <c r="E1011" i="19"/>
  <c r="D1011" i="19"/>
  <c r="C1011" i="19"/>
  <c r="H1010" i="19"/>
  <c r="G1010" i="19"/>
  <c r="F1010" i="19"/>
  <c r="E1010" i="19"/>
  <c r="D1010" i="19"/>
  <c r="C1010" i="19"/>
  <c r="A1010" i="19" s="1"/>
  <c r="H1009" i="19"/>
  <c r="G1009" i="19"/>
  <c r="F1009" i="19"/>
  <c r="E1009" i="19"/>
  <c r="D1009" i="19"/>
  <c r="C1009" i="19"/>
  <c r="H1008" i="19"/>
  <c r="G1008" i="19"/>
  <c r="F1008" i="19"/>
  <c r="E1008" i="19"/>
  <c r="D1008" i="19"/>
  <c r="C1008" i="19"/>
  <c r="H1007" i="19"/>
  <c r="G1007" i="19"/>
  <c r="F1007" i="19"/>
  <c r="E1007" i="19"/>
  <c r="D1007" i="19"/>
  <c r="C1007" i="19"/>
  <c r="A1007" i="19" s="1"/>
  <c r="H1006" i="19"/>
  <c r="G1006" i="19"/>
  <c r="F1006" i="19"/>
  <c r="E1006" i="19"/>
  <c r="D1006" i="19"/>
  <c r="C1006" i="19"/>
  <c r="H1005" i="19"/>
  <c r="G1005" i="19"/>
  <c r="F1005" i="19"/>
  <c r="E1005" i="19"/>
  <c r="D1005" i="19"/>
  <c r="C1005" i="19"/>
  <c r="H1004" i="19"/>
  <c r="G1004" i="19"/>
  <c r="F1004" i="19"/>
  <c r="E1004" i="19"/>
  <c r="D1004" i="19"/>
  <c r="C1004" i="19"/>
  <c r="A1004" i="19"/>
  <c r="H1003" i="19"/>
  <c r="G1003" i="19"/>
  <c r="F1003" i="19"/>
  <c r="E1003" i="19"/>
  <c r="D1003" i="19"/>
  <c r="C1003" i="19"/>
  <c r="A1003" i="19" s="1"/>
  <c r="H1002" i="19"/>
  <c r="G1002" i="19"/>
  <c r="F1002" i="19"/>
  <c r="E1002" i="19"/>
  <c r="D1002" i="19"/>
  <c r="C1002" i="19"/>
  <c r="H1001" i="19"/>
  <c r="G1001" i="19"/>
  <c r="F1001" i="19"/>
  <c r="E1001" i="19"/>
  <c r="D1001" i="19"/>
  <c r="C1001" i="19"/>
  <c r="A1001" i="19" s="1"/>
  <c r="H1000" i="19"/>
  <c r="G1000" i="19"/>
  <c r="F1000" i="19"/>
  <c r="E1000" i="19"/>
  <c r="D1000" i="19"/>
  <c r="C1000" i="19"/>
  <c r="H999" i="19"/>
  <c r="G999" i="19"/>
  <c r="F999" i="19"/>
  <c r="E999" i="19"/>
  <c r="D999" i="19"/>
  <c r="C999" i="19"/>
  <c r="H998" i="19"/>
  <c r="G998" i="19"/>
  <c r="F998" i="19"/>
  <c r="E998" i="19"/>
  <c r="D998" i="19"/>
  <c r="A998" i="19" s="1"/>
  <c r="C998" i="19"/>
  <c r="H997" i="19"/>
  <c r="G997" i="19"/>
  <c r="F997" i="19"/>
  <c r="E997" i="19"/>
  <c r="D997" i="19"/>
  <c r="C997" i="19"/>
  <c r="H996" i="19"/>
  <c r="G996" i="19"/>
  <c r="F996" i="19"/>
  <c r="E996" i="19"/>
  <c r="D996" i="19"/>
  <c r="C996" i="19"/>
  <c r="H995" i="19"/>
  <c r="G995" i="19"/>
  <c r="F995" i="19"/>
  <c r="E995" i="19"/>
  <c r="D995" i="19"/>
  <c r="C995" i="19"/>
  <c r="A995" i="19" s="1"/>
  <c r="H994" i="19"/>
  <c r="G994" i="19"/>
  <c r="F994" i="19"/>
  <c r="E994" i="19"/>
  <c r="D994" i="19"/>
  <c r="C994" i="19"/>
  <c r="H993" i="19"/>
  <c r="G993" i="19"/>
  <c r="F993" i="19"/>
  <c r="E993" i="19"/>
  <c r="D993" i="19"/>
  <c r="C993" i="19"/>
  <c r="H992" i="19"/>
  <c r="G992" i="19"/>
  <c r="F992" i="19"/>
  <c r="E992" i="19"/>
  <c r="D992" i="19"/>
  <c r="C992" i="19"/>
  <c r="A992" i="19" s="1"/>
  <c r="H991" i="19"/>
  <c r="G991" i="19"/>
  <c r="F991" i="19"/>
  <c r="E991" i="19"/>
  <c r="D991" i="19"/>
  <c r="C991" i="19"/>
  <c r="H990" i="19"/>
  <c r="G990" i="19"/>
  <c r="F990" i="19"/>
  <c r="E990" i="19"/>
  <c r="D990" i="19"/>
  <c r="C990" i="19"/>
  <c r="H989" i="19"/>
  <c r="G989" i="19"/>
  <c r="F989" i="19"/>
  <c r="E989" i="19"/>
  <c r="D989" i="19"/>
  <c r="C989" i="19"/>
  <c r="A989" i="19" s="1"/>
  <c r="H988" i="19"/>
  <c r="G988" i="19"/>
  <c r="F988" i="19"/>
  <c r="E988" i="19"/>
  <c r="D988" i="19"/>
  <c r="C988" i="19"/>
  <c r="H987" i="19"/>
  <c r="G987" i="19"/>
  <c r="F987" i="19"/>
  <c r="E987" i="19"/>
  <c r="D987" i="19"/>
  <c r="C987" i="19"/>
  <c r="H986" i="19"/>
  <c r="G986" i="19"/>
  <c r="F986" i="19"/>
  <c r="E986" i="19"/>
  <c r="D986" i="19"/>
  <c r="C986" i="19"/>
  <c r="A986" i="19"/>
  <c r="H985" i="19"/>
  <c r="G985" i="19"/>
  <c r="F985" i="19"/>
  <c r="E985" i="19"/>
  <c r="D985" i="19"/>
  <c r="C985" i="19"/>
  <c r="A985" i="19" s="1"/>
  <c r="H984" i="19"/>
  <c r="G984" i="19"/>
  <c r="F984" i="19"/>
  <c r="E984" i="19"/>
  <c r="D984" i="19"/>
  <c r="C984" i="19"/>
  <c r="H983" i="19"/>
  <c r="G983" i="19"/>
  <c r="F983" i="19"/>
  <c r="E983" i="19"/>
  <c r="D983" i="19"/>
  <c r="C983" i="19"/>
  <c r="A983" i="19" s="1"/>
  <c r="H982" i="19"/>
  <c r="G982" i="19"/>
  <c r="F982" i="19"/>
  <c r="E982" i="19"/>
  <c r="D982" i="19"/>
  <c r="C982" i="19"/>
  <c r="H981" i="19"/>
  <c r="G981" i="19"/>
  <c r="F981" i="19"/>
  <c r="E981" i="19"/>
  <c r="D981" i="19"/>
  <c r="C981" i="19"/>
  <c r="H980" i="19"/>
  <c r="G980" i="19"/>
  <c r="F980" i="19"/>
  <c r="E980" i="19"/>
  <c r="D980" i="19"/>
  <c r="A980" i="19" s="1"/>
  <c r="C980" i="19"/>
  <c r="H979" i="19"/>
  <c r="G979" i="19"/>
  <c r="F979" i="19"/>
  <c r="E979" i="19"/>
  <c r="D979" i="19"/>
  <c r="C979" i="19"/>
  <c r="A979" i="19" s="1"/>
  <c r="H978" i="19"/>
  <c r="G978" i="19"/>
  <c r="F978" i="19"/>
  <c r="E978" i="19"/>
  <c r="D978" i="19"/>
  <c r="C978" i="19"/>
  <c r="H977" i="19"/>
  <c r="G977" i="19"/>
  <c r="F977" i="19"/>
  <c r="E977" i="19"/>
  <c r="D977" i="19"/>
  <c r="C977" i="19"/>
  <c r="A977" i="19" s="1"/>
  <c r="H976" i="19"/>
  <c r="G976" i="19"/>
  <c r="F976" i="19"/>
  <c r="E976" i="19"/>
  <c r="D976" i="19"/>
  <c r="C976" i="19"/>
  <c r="H975" i="19"/>
  <c r="G975" i="19"/>
  <c r="F975" i="19"/>
  <c r="E975" i="19"/>
  <c r="D975" i="19"/>
  <c r="C975" i="19"/>
  <c r="H974" i="19"/>
  <c r="G974" i="19"/>
  <c r="F974" i="19"/>
  <c r="E974" i="19"/>
  <c r="D974" i="19"/>
  <c r="C974" i="19"/>
  <c r="A974" i="19" s="1"/>
  <c r="H973" i="19"/>
  <c r="G973" i="19"/>
  <c r="F973" i="19"/>
  <c r="E973" i="19"/>
  <c r="D973" i="19"/>
  <c r="C973" i="19"/>
  <c r="H972" i="19"/>
  <c r="G972" i="19"/>
  <c r="F972" i="19"/>
  <c r="E972" i="19"/>
  <c r="D972" i="19"/>
  <c r="C972" i="19"/>
  <c r="H971" i="19"/>
  <c r="G971" i="19"/>
  <c r="F971" i="19"/>
  <c r="E971" i="19"/>
  <c r="D971" i="19"/>
  <c r="C971" i="19"/>
  <c r="A971" i="19" s="1"/>
  <c r="H970" i="19"/>
  <c r="G970" i="19"/>
  <c r="F970" i="19"/>
  <c r="E970" i="19"/>
  <c r="D970" i="19"/>
  <c r="C970" i="19"/>
  <c r="H969" i="19"/>
  <c r="G969" i="19"/>
  <c r="F969" i="19"/>
  <c r="E969" i="19"/>
  <c r="D969" i="19"/>
  <c r="C969" i="19"/>
  <c r="H968" i="19"/>
  <c r="G968" i="19"/>
  <c r="F968" i="19"/>
  <c r="E968" i="19"/>
  <c r="D968" i="19"/>
  <c r="C968" i="19"/>
  <c r="A968" i="19"/>
  <c r="H967" i="19"/>
  <c r="G967" i="19"/>
  <c r="F967" i="19"/>
  <c r="E967" i="19"/>
  <c r="D967" i="19"/>
  <c r="C967" i="19"/>
  <c r="A967" i="19" s="1"/>
  <c r="H966" i="19"/>
  <c r="G966" i="19"/>
  <c r="F966" i="19"/>
  <c r="E966" i="19"/>
  <c r="D966" i="19"/>
  <c r="C966" i="19"/>
  <c r="H965" i="19"/>
  <c r="G965" i="19"/>
  <c r="F965" i="19"/>
  <c r="E965" i="19"/>
  <c r="D965" i="19"/>
  <c r="C965" i="19"/>
  <c r="A965" i="19" s="1"/>
  <c r="H964" i="19"/>
  <c r="G964" i="19"/>
  <c r="F964" i="19"/>
  <c r="E964" i="19"/>
  <c r="D964" i="19"/>
  <c r="C964" i="19"/>
  <c r="H963" i="19"/>
  <c r="G963" i="19"/>
  <c r="F963" i="19"/>
  <c r="E963" i="19"/>
  <c r="D963" i="19"/>
  <c r="C963" i="19"/>
  <c r="H962" i="19"/>
  <c r="G962" i="19"/>
  <c r="F962" i="19"/>
  <c r="E962" i="19"/>
  <c r="D962" i="19"/>
  <c r="A962" i="19" s="1"/>
  <c r="C962" i="19"/>
  <c r="H961" i="19"/>
  <c r="G961" i="19"/>
  <c r="F961" i="19"/>
  <c r="E961" i="19"/>
  <c r="D961" i="19"/>
  <c r="C961" i="19"/>
  <c r="A961" i="19" s="1"/>
  <c r="H960" i="19"/>
  <c r="G960" i="19"/>
  <c r="F960" i="19"/>
  <c r="E960" i="19"/>
  <c r="D960" i="19"/>
  <c r="C960" i="19"/>
  <c r="H959" i="19"/>
  <c r="G959" i="19"/>
  <c r="F959" i="19"/>
  <c r="E959" i="19"/>
  <c r="D959" i="19"/>
  <c r="C959" i="19"/>
  <c r="A959" i="19" s="1"/>
  <c r="H958" i="19"/>
  <c r="G958" i="19"/>
  <c r="F958" i="19"/>
  <c r="E958" i="19"/>
  <c r="D958" i="19"/>
  <c r="C958" i="19"/>
  <c r="H957" i="19"/>
  <c r="G957" i="19"/>
  <c r="F957" i="19"/>
  <c r="E957" i="19"/>
  <c r="D957" i="19"/>
  <c r="C957" i="19"/>
  <c r="H956" i="19"/>
  <c r="G956" i="19"/>
  <c r="F956" i="19"/>
  <c r="E956" i="19"/>
  <c r="D956" i="19"/>
  <c r="C956" i="19"/>
  <c r="A956" i="19" s="1"/>
  <c r="H955" i="19"/>
  <c r="G955" i="19"/>
  <c r="F955" i="19"/>
  <c r="E955" i="19"/>
  <c r="D955" i="19"/>
  <c r="C955" i="19"/>
  <c r="H954" i="19"/>
  <c r="G954" i="19"/>
  <c r="F954" i="19"/>
  <c r="E954" i="19"/>
  <c r="D954" i="19"/>
  <c r="C954" i="19"/>
  <c r="H953" i="19"/>
  <c r="G953" i="19"/>
  <c r="F953" i="19"/>
  <c r="E953" i="19"/>
  <c r="D953" i="19"/>
  <c r="C953" i="19"/>
  <c r="A953" i="19" s="1"/>
  <c r="H952" i="19"/>
  <c r="G952" i="19"/>
  <c r="F952" i="19"/>
  <c r="E952" i="19"/>
  <c r="D952" i="19"/>
  <c r="C952" i="19"/>
  <c r="H951" i="19"/>
  <c r="G951" i="19"/>
  <c r="F951" i="19"/>
  <c r="E951" i="19"/>
  <c r="D951" i="19"/>
  <c r="C951" i="19"/>
  <c r="H950" i="19"/>
  <c r="G950" i="19"/>
  <c r="F950" i="19"/>
  <c r="E950" i="19"/>
  <c r="D950" i="19"/>
  <c r="C950" i="19"/>
  <c r="A950" i="19"/>
  <c r="H949" i="19"/>
  <c r="G949" i="19"/>
  <c r="F949" i="19"/>
  <c r="E949" i="19"/>
  <c r="D949" i="19"/>
  <c r="C949" i="19"/>
  <c r="A949" i="19" s="1"/>
  <c r="H948" i="19"/>
  <c r="G948" i="19"/>
  <c r="F948" i="19"/>
  <c r="E948" i="19"/>
  <c r="D948" i="19"/>
  <c r="C948" i="19"/>
  <c r="H947" i="19"/>
  <c r="G947" i="19"/>
  <c r="F947" i="19"/>
  <c r="E947" i="19"/>
  <c r="D947" i="19"/>
  <c r="C947" i="19"/>
  <c r="A947" i="19" s="1"/>
  <c r="H946" i="19"/>
  <c r="G946" i="19"/>
  <c r="F946" i="19"/>
  <c r="E946" i="19"/>
  <c r="D946" i="19"/>
  <c r="C946" i="19"/>
  <c r="H945" i="19"/>
  <c r="G945" i="19"/>
  <c r="F945" i="19"/>
  <c r="E945" i="19"/>
  <c r="D945" i="19"/>
  <c r="C945" i="19"/>
  <c r="H944" i="19"/>
  <c r="G944" i="19"/>
  <c r="F944" i="19"/>
  <c r="E944" i="19"/>
  <c r="D944" i="19"/>
  <c r="C944" i="19"/>
  <c r="A944" i="19"/>
  <c r="H943" i="19"/>
  <c r="G943" i="19"/>
  <c r="F943" i="19"/>
  <c r="E943" i="19"/>
  <c r="D943" i="19"/>
  <c r="C943" i="19"/>
  <c r="A943" i="19" s="1"/>
  <c r="H942" i="19"/>
  <c r="G942" i="19"/>
  <c r="F942" i="19"/>
  <c r="E942" i="19"/>
  <c r="D942" i="19"/>
  <c r="C942" i="19"/>
  <c r="H941" i="19"/>
  <c r="G941" i="19"/>
  <c r="F941" i="19"/>
  <c r="E941" i="19"/>
  <c r="D941" i="19"/>
  <c r="C941" i="19"/>
  <c r="A941" i="19" s="1"/>
  <c r="H940" i="19"/>
  <c r="G940" i="19"/>
  <c r="F940" i="19"/>
  <c r="E940" i="19"/>
  <c r="D940" i="19"/>
  <c r="C940" i="19"/>
  <c r="H939" i="19"/>
  <c r="G939" i="19"/>
  <c r="F939" i="19"/>
  <c r="E939" i="19"/>
  <c r="D939" i="19"/>
  <c r="C939" i="19"/>
  <c r="H938" i="19"/>
  <c r="G938" i="19"/>
  <c r="F938" i="19"/>
  <c r="E938" i="19"/>
  <c r="D938" i="19"/>
  <c r="C938" i="19"/>
  <c r="A938" i="19" s="1"/>
  <c r="H937" i="19"/>
  <c r="G937" i="19"/>
  <c r="F937" i="19"/>
  <c r="E937" i="19"/>
  <c r="D937" i="19"/>
  <c r="C937" i="19"/>
  <c r="H936" i="19"/>
  <c r="G936" i="19"/>
  <c r="F936" i="19"/>
  <c r="E936" i="19"/>
  <c r="D936" i="19"/>
  <c r="C936" i="19"/>
  <c r="H935" i="19"/>
  <c r="G935" i="19"/>
  <c r="F935" i="19"/>
  <c r="E935" i="19"/>
  <c r="D935" i="19"/>
  <c r="C935" i="19"/>
  <c r="A935" i="19" s="1"/>
  <c r="H934" i="19"/>
  <c r="G934" i="19"/>
  <c r="F934" i="19"/>
  <c r="E934" i="19"/>
  <c r="D934" i="19"/>
  <c r="C934" i="19"/>
  <c r="H933" i="19"/>
  <c r="G933" i="19"/>
  <c r="F933" i="19"/>
  <c r="E933" i="19"/>
  <c r="D933" i="19"/>
  <c r="C933" i="19"/>
  <c r="H932" i="19"/>
  <c r="G932" i="19"/>
  <c r="F932" i="19"/>
  <c r="E932" i="19"/>
  <c r="D932" i="19"/>
  <c r="C932" i="19"/>
  <c r="A932" i="19"/>
  <c r="H931" i="19"/>
  <c r="G931" i="19"/>
  <c r="F931" i="19"/>
  <c r="E931" i="19"/>
  <c r="D931" i="19"/>
  <c r="C931" i="19"/>
  <c r="A931" i="19" s="1"/>
  <c r="H930" i="19"/>
  <c r="G930" i="19"/>
  <c r="F930" i="19"/>
  <c r="E930" i="19"/>
  <c r="D930" i="19"/>
  <c r="C930" i="19"/>
  <c r="H929" i="19"/>
  <c r="G929" i="19"/>
  <c r="F929" i="19"/>
  <c r="E929" i="19"/>
  <c r="D929" i="19"/>
  <c r="C929" i="19"/>
  <c r="A929" i="19" s="1"/>
  <c r="H928" i="19"/>
  <c r="G928" i="19"/>
  <c r="F928" i="19"/>
  <c r="E928" i="19"/>
  <c r="D928" i="19"/>
  <c r="C928" i="19"/>
  <c r="H927" i="19"/>
  <c r="G927" i="19"/>
  <c r="F927" i="19"/>
  <c r="E927" i="19"/>
  <c r="D927" i="19"/>
  <c r="C927" i="19"/>
  <c r="H926" i="19"/>
  <c r="G926" i="19"/>
  <c r="F926" i="19"/>
  <c r="E926" i="19"/>
  <c r="D926" i="19"/>
  <c r="C926" i="19"/>
  <c r="A926" i="19"/>
  <c r="H925" i="19"/>
  <c r="G925" i="19"/>
  <c r="F925" i="19"/>
  <c r="E925" i="19"/>
  <c r="D925" i="19"/>
  <c r="C925" i="19"/>
  <c r="A925" i="19" s="1"/>
  <c r="H924" i="19"/>
  <c r="G924" i="19"/>
  <c r="F924" i="19"/>
  <c r="E924" i="19"/>
  <c r="D924" i="19"/>
  <c r="C924" i="19"/>
  <c r="H923" i="19"/>
  <c r="G923" i="19"/>
  <c r="F923" i="19"/>
  <c r="E923" i="19"/>
  <c r="D923" i="19"/>
  <c r="C923" i="19"/>
  <c r="A923" i="19" s="1"/>
  <c r="H922" i="19"/>
  <c r="G922" i="19"/>
  <c r="F922" i="19"/>
  <c r="E922" i="19"/>
  <c r="D922" i="19"/>
  <c r="C922" i="19"/>
  <c r="H921" i="19"/>
  <c r="G921" i="19"/>
  <c r="F921" i="19"/>
  <c r="E921" i="19"/>
  <c r="D921" i="19"/>
  <c r="C921" i="19"/>
  <c r="H920" i="19"/>
  <c r="G920" i="19"/>
  <c r="F920" i="19"/>
  <c r="E920" i="19"/>
  <c r="D920" i="19"/>
  <c r="C920" i="19"/>
  <c r="A920" i="19" s="1"/>
  <c r="H919" i="19"/>
  <c r="G919" i="19"/>
  <c r="F919" i="19"/>
  <c r="E919" i="19"/>
  <c r="D919" i="19"/>
  <c r="C919" i="19"/>
  <c r="H918" i="19"/>
  <c r="G918" i="19"/>
  <c r="F918" i="19"/>
  <c r="E918" i="19"/>
  <c r="D918" i="19"/>
  <c r="C918" i="19"/>
  <c r="H917" i="19"/>
  <c r="G917" i="19"/>
  <c r="F917" i="19"/>
  <c r="E917" i="19"/>
  <c r="D917" i="19"/>
  <c r="C917" i="19"/>
  <c r="A917" i="19" s="1"/>
  <c r="H916" i="19"/>
  <c r="G916" i="19"/>
  <c r="F916" i="19"/>
  <c r="E916" i="19"/>
  <c r="D916" i="19"/>
  <c r="C916" i="19"/>
  <c r="H915" i="19"/>
  <c r="G915" i="19"/>
  <c r="F915" i="19"/>
  <c r="E915" i="19"/>
  <c r="D915" i="19"/>
  <c r="C915" i="19"/>
  <c r="H914" i="19"/>
  <c r="G914" i="19"/>
  <c r="F914" i="19"/>
  <c r="E914" i="19"/>
  <c r="D914" i="19"/>
  <c r="C914" i="19"/>
  <c r="A914" i="19"/>
  <c r="H913" i="19"/>
  <c r="G913" i="19"/>
  <c r="F913" i="19"/>
  <c r="E913" i="19"/>
  <c r="D913" i="19"/>
  <c r="C913" i="19"/>
  <c r="A913" i="19" s="1"/>
  <c r="H912" i="19"/>
  <c r="G912" i="19"/>
  <c r="F912" i="19"/>
  <c r="E912" i="19"/>
  <c r="D912" i="19"/>
  <c r="C912" i="19"/>
  <c r="H911" i="19"/>
  <c r="G911" i="19"/>
  <c r="F911" i="19"/>
  <c r="E911" i="19"/>
  <c r="D911" i="19"/>
  <c r="C911" i="19"/>
  <c r="A911" i="19" s="1"/>
  <c r="H910" i="19"/>
  <c r="G910" i="19"/>
  <c r="F910" i="19"/>
  <c r="E910" i="19"/>
  <c r="D910" i="19"/>
  <c r="C910" i="19"/>
  <c r="H909" i="19"/>
  <c r="G909" i="19"/>
  <c r="F909" i="19"/>
  <c r="E909" i="19"/>
  <c r="D909" i="19"/>
  <c r="C909" i="19"/>
  <c r="H908" i="19"/>
  <c r="G908" i="19"/>
  <c r="F908" i="19"/>
  <c r="E908" i="19"/>
  <c r="D908" i="19"/>
  <c r="C908" i="19"/>
  <c r="A908" i="19"/>
  <c r="H907" i="19"/>
  <c r="G907" i="19"/>
  <c r="F907" i="19"/>
  <c r="E907" i="19"/>
  <c r="D907" i="19"/>
  <c r="C907" i="19"/>
  <c r="A907" i="19" s="1"/>
  <c r="H906" i="19"/>
  <c r="G906" i="19"/>
  <c r="F906" i="19"/>
  <c r="E906" i="19"/>
  <c r="D906" i="19"/>
  <c r="C906" i="19"/>
  <c r="H905" i="19"/>
  <c r="G905" i="19"/>
  <c r="F905" i="19"/>
  <c r="E905" i="19"/>
  <c r="D905" i="19"/>
  <c r="C905" i="19"/>
  <c r="A905" i="19" s="1"/>
  <c r="H904" i="19"/>
  <c r="G904" i="19"/>
  <c r="F904" i="19"/>
  <c r="E904" i="19"/>
  <c r="D904" i="19"/>
  <c r="C904" i="19"/>
  <c r="H903" i="19"/>
  <c r="G903" i="19"/>
  <c r="F903" i="19"/>
  <c r="E903" i="19"/>
  <c r="D903" i="19"/>
  <c r="C903" i="19"/>
  <c r="H902" i="19"/>
  <c r="G902" i="19"/>
  <c r="F902" i="19"/>
  <c r="E902" i="19"/>
  <c r="D902" i="19"/>
  <c r="C902" i="19"/>
  <c r="A902" i="19" s="1"/>
  <c r="H901" i="19"/>
  <c r="G901" i="19"/>
  <c r="F901" i="19"/>
  <c r="E901" i="19"/>
  <c r="D901" i="19"/>
  <c r="C901" i="19"/>
  <c r="H900" i="19"/>
  <c r="G900" i="19"/>
  <c r="F900" i="19"/>
  <c r="E900" i="19"/>
  <c r="D900" i="19"/>
  <c r="C900" i="19"/>
  <c r="H899" i="19"/>
  <c r="G899" i="19"/>
  <c r="F899" i="19"/>
  <c r="E899" i="19"/>
  <c r="D899" i="19"/>
  <c r="C899" i="19"/>
  <c r="A899" i="19" s="1"/>
  <c r="H898" i="19"/>
  <c r="G898" i="19"/>
  <c r="F898" i="19"/>
  <c r="E898" i="19"/>
  <c r="D898" i="19"/>
  <c r="C898" i="19"/>
  <c r="H897" i="19"/>
  <c r="G897" i="19"/>
  <c r="F897" i="19"/>
  <c r="E897" i="19"/>
  <c r="D897" i="19"/>
  <c r="C897" i="19"/>
  <c r="H896" i="19"/>
  <c r="G896" i="19"/>
  <c r="F896" i="19"/>
  <c r="E896" i="19"/>
  <c r="D896" i="19"/>
  <c r="C896" i="19"/>
  <c r="A896" i="19"/>
  <c r="H895" i="19"/>
  <c r="G895" i="19"/>
  <c r="F895" i="19"/>
  <c r="E895" i="19"/>
  <c r="D895" i="19"/>
  <c r="C895" i="19"/>
  <c r="A895" i="19" s="1"/>
  <c r="H894" i="19"/>
  <c r="G894" i="19"/>
  <c r="F894" i="19"/>
  <c r="E894" i="19"/>
  <c r="D894" i="19"/>
  <c r="C894" i="19"/>
  <c r="H893" i="19"/>
  <c r="G893" i="19"/>
  <c r="F893" i="19"/>
  <c r="E893" i="19"/>
  <c r="D893" i="19"/>
  <c r="C893" i="19"/>
  <c r="A893" i="19" s="1"/>
  <c r="H892" i="19"/>
  <c r="G892" i="19"/>
  <c r="F892" i="19"/>
  <c r="E892" i="19"/>
  <c r="D892" i="19"/>
  <c r="C892" i="19"/>
  <c r="H891" i="19"/>
  <c r="G891" i="19"/>
  <c r="F891" i="19"/>
  <c r="E891" i="19"/>
  <c r="D891" i="19"/>
  <c r="C891" i="19"/>
  <c r="H890" i="19"/>
  <c r="G890" i="19"/>
  <c r="F890" i="19"/>
  <c r="E890" i="19"/>
  <c r="D890" i="19"/>
  <c r="C890" i="19"/>
  <c r="A890" i="19"/>
  <c r="H889" i="19"/>
  <c r="G889" i="19"/>
  <c r="F889" i="19"/>
  <c r="E889" i="19"/>
  <c r="D889" i="19"/>
  <c r="C889" i="19"/>
  <c r="A889" i="19" s="1"/>
  <c r="H888" i="19"/>
  <c r="G888" i="19"/>
  <c r="F888" i="19"/>
  <c r="E888" i="19"/>
  <c r="D888" i="19"/>
  <c r="C888" i="19"/>
  <c r="H887" i="19"/>
  <c r="G887" i="19"/>
  <c r="F887" i="19"/>
  <c r="E887" i="19"/>
  <c r="D887" i="19"/>
  <c r="C887" i="19"/>
  <c r="A887" i="19" s="1"/>
  <c r="H886" i="19"/>
  <c r="G886" i="19"/>
  <c r="F886" i="19"/>
  <c r="E886" i="19"/>
  <c r="D886" i="19"/>
  <c r="C886" i="19"/>
  <c r="H885" i="19"/>
  <c r="G885" i="19"/>
  <c r="F885" i="19"/>
  <c r="E885" i="19"/>
  <c r="D885" i="19"/>
  <c r="C885" i="19"/>
  <c r="H884" i="19"/>
  <c r="G884" i="19"/>
  <c r="F884" i="19"/>
  <c r="E884" i="19"/>
  <c r="D884" i="19"/>
  <c r="C884" i="19"/>
  <c r="A884" i="19" s="1"/>
  <c r="H883" i="19"/>
  <c r="G883" i="19"/>
  <c r="F883" i="19"/>
  <c r="E883" i="19"/>
  <c r="D883" i="19"/>
  <c r="C883" i="19"/>
  <c r="H882" i="19"/>
  <c r="G882" i="19"/>
  <c r="F882" i="19"/>
  <c r="E882" i="19"/>
  <c r="D882" i="19"/>
  <c r="C882" i="19"/>
  <c r="H881" i="19"/>
  <c r="G881" i="19"/>
  <c r="F881" i="19"/>
  <c r="E881" i="19"/>
  <c r="D881" i="19"/>
  <c r="C881" i="19"/>
  <c r="A881" i="19" s="1"/>
  <c r="H880" i="19"/>
  <c r="G880" i="19"/>
  <c r="F880" i="19"/>
  <c r="E880" i="19"/>
  <c r="D880" i="19"/>
  <c r="C880" i="19"/>
  <c r="H879" i="19"/>
  <c r="G879" i="19"/>
  <c r="F879" i="19"/>
  <c r="E879" i="19"/>
  <c r="D879" i="19"/>
  <c r="C879" i="19"/>
  <c r="H878" i="19"/>
  <c r="G878" i="19"/>
  <c r="F878" i="19"/>
  <c r="E878" i="19"/>
  <c r="D878" i="19"/>
  <c r="C878" i="19"/>
  <c r="A878" i="19"/>
  <c r="H877" i="19"/>
  <c r="G877" i="19"/>
  <c r="F877" i="19"/>
  <c r="E877" i="19"/>
  <c r="D877" i="19"/>
  <c r="C877" i="19"/>
  <c r="A877" i="19" s="1"/>
  <c r="H876" i="19"/>
  <c r="G876" i="19"/>
  <c r="F876" i="19"/>
  <c r="E876" i="19"/>
  <c r="D876" i="19"/>
  <c r="C876" i="19"/>
  <c r="H875" i="19"/>
  <c r="G875" i="19"/>
  <c r="F875" i="19"/>
  <c r="E875" i="19"/>
  <c r="D875" i="19"/>
  <c r="C875" i="19"/>
  <c r="A875" i="19" s="1"/>
  <c r="H874" i="19"/>
  <c r="G874" i="19"/>
  <c r="F874" i="19"/>
  <c r="E874" i="19"/>
  <c r="D874" i="19"/>
  <c r="C874" i="19"/>
  <c r="H873" i="19"/>
  <c r="G873" i="19"/>
  <c r="F873" i="19"/>
  <c r="E873" i="19"/>
  <c r="D873" i="19"/>
  <c r="C873" i="19"/>
  <c r="H872" i="19"/>
  <c r="G872" i="19"/>
  <c r="F872" i="19"/>
  <c r="E872" i="19"/>
  <c r="D872" i="19"/>
  <c r="C872" i="19"/>
  <c r="A872" i="19"/>
  <c r="H871" i="19"/>
  <c r="G871" i="19"/>
  <c r="F871" i="19"/>
  <c r="E871" i="19"/>
  <c r="D871" i="19"/>
  <c r="C871" i="19"/>
  <c r="A871" i="19" s="1"/>
  <c r="H870" i="19"/>
  <c r="G870" i="19"/>
  <c r="F870" i="19"/>
  <c r="E870" i="19"/>
  <c r="D870" i="19"/>
  <c r="C870" i="19"/>
  <c r="H869" i="19"/>
  <c r="G869" i="19"/>
  <c r="F869" i="19"/>
  <c r="E869" i="19"/>
  <c r="D869" i="19"/>
  <c r="C869" i="19"/>
  <c r="A869" i="19" s="1"/>
  <c r="H868" i="19"/>
  <c r="G868" i="19"/>
  <c r="F868" i="19"/>
  <c r="E868" i="19"/>
  <c r="D868" i="19"/>
  <c r="C868" i="19"/>
  <c r="H867" i="19"/>
  <c r="G867" i="19"/>
  <c r="F867" i="19"/>
  <c r="E867" i="19"/>
  <c r="D867" i="19"/>
  <c r="C867" i="19"/>
  <c r="H866" i="19"/>
  <c r="G866" i="19"/>
  <c r="F866" i="19"/>
  <c r="E866" i="19"/>
  <c r="D866" i="19"/>
  <c r="C866" i="19"/>
  <c r="A866" i="19" s="1"/>
  <c r="H865" i="19"/>
  <c r="G865" i="19"/>
  <c r="F865" i="19"/>
  <c r="E865" i="19"/>
  <c r="D865" i="19"/>
  <c r="C865" i="19"/>
  <c r="H864" i="19"/>
  <c r="G864" i="19"/>
  <c r="F864" i="19"/>
  <c r="E864" i="19"/>
  <c r="D864" i="19"/>
  <c r="C864" i="19"/>
  <c r="H863" i="19"/>
  <c r="G863" i="19"/>
  <c r="F863" i="19"/>
  <c r="E863" i="19"/>
  <c r="D863" i="19"/>
  <c r="C863" i="19"/>
  <c r="A863" i="19" s="1"/>
  <c r="H862" i="19"/>
  <c r="G862" i="19"/>
  <c r="F862" i="19"/>
  <c r="E862" i="19"/>
  <c r="D862" i="19"/>
  <c r="C862" i="19"/>
  <c r="H861" i="19"/>
  <c r="G861" i="19"/>
  <c r="F861" i="19"/>
  <c r="E861" i="19"/>
  <c r="D861" i="19"/>
  <c r="C861" i="19"/>
  <c r="H860" i="19"/>
  <c r="G860" i="19"/>
  <c r="F860" i="19"/>
  <c r="E860" i="19"/>
  <c r="D860" i="19"/>
  <c r="C860" i="19"/>
  <c r="A860" i="19"/>
  <c r="H859" i="19"/>
  <c r="G859" i="19"/>
  <c r="F859" i="19"/>
  <c r="E859" i="19"/>
  <c r="D859" i="19"/>
  <c r="C859" i="19"/>
  <c r="A859" i="19" s="1"/>
  <c r="H858" i="19"/>
  <c r="G858" i="19"/>
  <c r="F858" i="19"/>
  <c r="E858" i="19"/>
  <c r="D858" i="19"/>
  <c r="C858" i="19"/>
  <c r="H857" i="19"/>
  <c r="G857" i="19"/>
  <c r="F857" i="19"/>
  <c r="E857" i="19"/>
  <c r="D857" i="19"/>
  <c r="C857" i="19"/>
  <c r="A857" i="19" s="1"/>
  <c r="H856" i="19"/>
  <c r="G856" i="19"/>
  <c r="F856" i="19"/>
  <c r="E856" i="19"/>
  <c r="D856" i="19"/>
  <c r="C856" i="19"/>
  <c r="H855" i="19"/>
  <c r="G855" i="19"/>
  <c r="F855" i="19"/>
  <c r="E855" i="19"/>
  <c r="D855" i="19"/>
  <c r="C855" i="19"/>
  <c r="H854" i="19"/>
  <c r="G854" i="19"/>
  <c r="F854" i="19"/>
  <c r="E854" i="19"/>
  <c r="D854" i="19"/>
  <c r="C854" i="19"/>
  <c r="A854" i="19"/>
  <c r="H853" i="19"/>
  <c r="G853" i="19"/>
  <c r="F853" i="19"/>
  <c r="E853" i="19"/>
  <c r="D853" i="19"/>
  <c r="C853" i="19"/>
  <c r="A853" i="19" s="1"/>
  <c r="H852" i="19"/>
  <c r="G852" i="19"/>
  <c r="F852" i="19"/>
  <c r="E852" i="19"/>
  <c r="D852" i="19"/>
  <c r="C852" i="19"/>
  <c r="H851" i="19"/>
  <c r="G851" i="19"/>
  <c r="F851" i="19"/>
  <c r="E851" i="19"/>
  <c r="D851" i="19"/>
  <c r="C851" i="19"/>
  <c r="A851" i="19" s="1"/>
  <c r="H850" i="19"/>
  <c r="G850" i="19"/>
  <c r="F850" i="19"/>
  <c r="E850" i="19"/>
  <c r="D850" i="19"/>
  <c r="C850" i="19"/>
  <c r="H849" i="19"/>
  <c r="G849" i="19"/>
  <c r="F849" i="19"/>
  <c r="E849" i="19"/>
  <c r="D849" i="19"/>
  <c r="C849" i="19"/>
  <c r="H848" i="19"/>
  <c r="G848" i="19"/>
  <c r="F848" i="19"/>
  <c r="E848" i="19"/>
  <c r="D848" i="19"/>
  <c r="C848" i="19"/>
  <c r="A848" i="19" s="1"/>
  <c r="H847" i="19"/>
  <c r="G847" i="19"/>
  <c r="F847" i="19"/>
  <c r="E847" i="19"/>
  <c r="D847" i="19"/>
  <c r="C847" i="19"/>
  <c r="H846" i="19"/>
  <c r="G846" i="19"/>
  <c r="F846" i="19"/>
  <c r="E846" i="19"/>
  <c r="D846" i="19"/>
  <c r="C846" i="19"/>
  <c r="H845" i="19"/>
  <c r="G845" i="19"/>
  <c r="F845" i="19"/>
  <c r="E845" i="19"/>
  <c r="D845" i="19"/>
  <c r="C845" i="19"/>
  <c r="A845" i="19" s="1"/>
  <c r="H844" i="19"/>
  <c r="G844" i="19"/>
  <c r="F844" i="19"/>
  <c r="E844" i="19"/>
  <c r="D844" i="19"/>
  <c r="C844" i="19"/>
  <c r="H843" i="19"/>
  <c r="G843" i="19"/>
  <c r="F843" i="19"/>
  <c r="E843" i="19"/>
  <c r="D843" i="19"/>
  <c r="C843" i="19"/>
  <c r="H842" i="19"/>
  <c r="G842" i="19"/>
  <c r="F842" i="19"/>
  <c r="E842" i="19"/>
  <c r="D842" i="19"/>
  <c r="C842" i="19"/>
  <c r="A842" i="19"/>
  <c r="H841" i="19"/>
  <c r="G841" i="19"/>
  <c r="F841" i="19"/>
  <c r="E841" i="19"/>
  <c r="D841" i="19"/>
  <c r="C841" i="19"/>
  <c r="A841" i="19" s="1"/>
  <c r="H840" i="19"/>
  <c r="G840" i="19"/>
  <c r="F840" i="19"/>
  <c r="E840" i="19"/>
  <c r="D840" i="19"/>
  <c r="C840" i="19"/>
  <c r="H839" i="19"/>
  <c r="G839" i="19"/>
  <c r="F839" i="19"/>
  <c r="E839" i="19"/>
  <c r="D839" i="19"/>
  <c r="C839" i="19"/>
  <c r="A839" i="19" s="1"/>
  <c r="H838" i="19"/>
  <c r="G838" i="19"/>
  <c r="F838" i="19"/>
  <c r="E838" i="19"/>
  <c r="D838" i="19"/>
  <c r="C838" i="19"/>
  <c r="H837" i="19"/>
  <c r="G837" i="19"/>
  <c r="F837" i="19"/>
  <c r="E837" i="19"/>
  <c r="D837" i="19"/>
  <c r="C837" i="19"/>
  <c r="H836" i="19"/>
  <c r="G836" i="19"/>
  <c r="F836" i="19"/>
  <c r="E836" i="19"/>
  <c r="D836" i="19"/>
  <c r="C836" i="19"/>
  <c r="A836" i="19"/>
  <c r="H835" i="19"/>
  <c r="G835" i="19"/>
  <c r="F835" i="19"/>
  <c r="E835" i="19"/>
  <c r="D835" i="19"/>
  <c r="C835" i="19"/>
  <c r="A835" i="19" s="1"/>
  <c r="H834" i="19"/>
  <c r="G834" i="19"/>
  <c r="F834" i="19"/>
  <c r="E834" i="19"/>
  <c r="D834" i="19"/>
  <c r="C834" i="19"/>
  <c r="H833" i="19"/>
  <c r="G833" i="19"/>
  <c r="F833" i="19"/>
  <c r="E833" i="19"/>
  <c r="D833" i="19"/>
  <c r="C833" i="19"/>
  <c r="A833" i="19" s="1"/>
  <c r="H832" i="19"/>
  <c r="G832" i="19"/>
  <c r="F832" i="19"/>
  <c r="E832" i="19"/>
  <c r="D832" i="19"/>
  <c r="C832" i="19"/>
  <c r="H831" i="19"/>
  <c r="G831" i="19"/>
  <c r="F831" i="19"/>
  <c r="E831" i="19"/>
  <c r="D831" i="19"/>
  <c r="C831" i="19"/>
  <c r="H830" i="19"/>
  <c r="G830" i="19"/>
  <c r="F830" i="19"/>
  <c r="E830" i="19"/>
  <c r="D830" i="19"/>
  <c r="C830" i="19"/>
  <c r="A830" i="19" s="1"/>
  <c r="H829" i="19"/>
  <c r="G829" i="19"/>
  <c r="F829" i="19"/>
  <c r="E829" i="19"/>
  <c r="D829" i="19"/>
  <c r="C829" i="19"/>
  <c r="H828" i="19"/>
  <c r="G828" i="19"/>
  <c r="F828" i="19"/>
  <c r="E828" i="19"/>
  <c r="D828" i="19"/>
  <c r="C828" i="19"/>
  <c r="H827" i="19"/>
  <c r="G827" i="19"/>
  <c r="F827" i="19"/>
  <c r="E827" i="19"/>
  <c r="D827" i="19"/>
  <c r="C827" i="19"/>
  <c r="A827" i="19" s="1"/>
  <c r="H826" i="19"/>
  <c r="G826" i="19"/>
  <c r="F826" i="19"/>
  <c r="E826" i="19"/>
  <c r="D826" i="19"/>
  <c r="C826" i="19"/>
  <c r="H825" i="19"/>
  <c r="G825" i="19"/>
  <c r="F825" i="19"/>
  <c r="E825" i="19"/>
  <c r="D825" i="19"/>
  <c r="C825" i="19"/>
  <c r="H824" i="19"/>
  <c r="G824" i="19"/>
  <c r="F824" i="19"/>
  <c r="E824" i="19"/>
  <c r="D824" i="19"/>
  <c r="C824" i="19"/>
  <c r="A824" i="19"/>
  <c r="H823" i="19"/>
  <c r="G823" i="19"/>
  <c r="F823" i="19"/>
  <c r="E823" i="19"/>
  <c r="D823" i="19"/>
  <c r="C823" i="19"/>
  <c r="A823" i="19" s="1"/>
  <c r="H822" i="19"/>
  <c r="G822" i="19"/>
  <c r="F822" i="19"/>
  <c r="E822" i="19"/>
  <c r="D822" i="19"/>
  <c r="C822" i="19"/>
  <c r="H821" i="19"/>
  <c r="G821" i="19"/>
  <c r="F821" i="19"/>
  <c r="E821" i="19"/>
  <c r="D821" i="19"/>
  <c r="C821" i="19"/>
  <c r="A821" i="19" s="1"/>
  <c r="H820" i="19"/>
  <c r="G820" i="19"/>
  <c r="F820" i="19"/>
  <c r="E820" i="19"/>
  <c r="D820" i="19"/>
  <c r="C820" i="19"/>
  <c r="H819" i="19"/>
  <c r="G819" i="19"/>
  <c r="F819" i="19"/>
  <c r="E819" i="19"/>
  <c r="D819" i="19"/>
  <c r="C819" i="19"/>
  <c r="H818" i="19"/>
  <c r="G818" i="19"/>
  <c r="F818" i="19"/>
  <c r="E818" i="19"/>
  <c r="D818" i="19"/>
  <c r="C818" i="19"/>
  <c r="A818" i="19"/>
  <c r="H817" i="19"/>
  <c r="G817" i="19"/>
  <c r="F817" i="19"/>
  <c r="E817" i="19"/>
  <c r="D817" i="19"/>
  <c r="C817" i="19"/>
  <c r="A817" i="19" s="1"/>
  <c r="H816" i="19"/>
  <c r="G816" i="19"/>
  <c r="F816" i="19"/>
  <c r="E816" i="19"/>
  <c r="D816" i="19"/>
  <c r="C816" i="19"/>
  <c r="H815" i="19"/>
  <c r="G815" i="19"/>
  <c r="F815" i="19"/>
  <c r="E815" i="19"/>
  <c r="D815" i="19"/>
  <c r="C815" i="19"/>
  <c r="A815" i="19" s="1"/>
  <c r="H814" i="19"/>
  <c r="G814" i="19"/>
  <c r="F814" i="19"/>
  <c r="E814" i="19"/>
  <c r="D814" i="19"/>
  <c r="C814" i="19"/>
  <c r="H813" i="19"/>
  <c r="G813" i="19"/>
  <c r="F813" i="19"/>
  <c r="E813" i="19"/>
  <c r="D813" i="19"/>
  <c r="C813" i="19"/>
  <c r="H812" i="19"/>
  <c r="G812" i="19"/>
  <c r="F812" i="19"/>
  <c r="E812" i="19"/>
  <c r="D812" i="19"/>
  <c r="C812" i="19"/>
  <c r="A812" i="19" s="1"/>
  <c r="H811" i="19"/>
  <c r="G811" i="19"/>
  <c r="F811" i="19"/>
  <c r="E811" i="19"/>
  <c r="D811" i="19"/>
  <c r="C811" i="19"/>
  <c r="H810" i="19"/>
  <c r="G810" i="19"/>
  <c r="F810" i="19"/>
  <c r="E810" i="19"/>
  <c r="D810" i="19"/>
  <c r="C810" i="19"/>
  <c r="H809" i="19"/>
  <c r="G809" i="19"/>
  <c r="F809" i="19"/>
  <c r="E809" i="19"/>
  <c r="D809" i="19"/>
  <c r="C809" i="19"/>
  <c r="A809" i="19" s="1"/>
  <c r="H808" i="19"/>
  <c r="G808" i="19"/>
  <c r="F808" i="19"/>
  <c r="E808" i="19"/>
  <c r="D808" i="19"/>
  <c r="C808" i="19"/>
  <c r="H807" i="19"/>
  <c r="G807" i="19"/>
  <c r="F807" i="19"/>
  <c r="E807" i="19"/>
  <c r="D807" i="19"/>
  <c r="C807" i="19"/>
  <c r="H806" i="19"/>
  <c r="G806" i="19"/>
  <c r="F806" i="19"/>
  <c r="E806" i="19"/>
  <c r="D806" i="19"/>
  <c r="C806" i="19"/>
  <c r="A806" i="19"/>
  <c r="H805" i="19"/>
  <c r="G805" i="19"/>
  <c r="F805" i="19"/>
  <c r="E805" i="19"/>
  <c r="D805" i="19"/>
  <c r="C805" i="19"/>
  <c r="A805" i="19" s="1"/>
  <c r="H804" i="19"/>
  <c r="G804" i="19"/>
  <c r="F804" i="19"/>
  <c r="E804" i="19"/>
  <c r="D804" i="19"/>
  <c r="C804" i="19"/>
  <c r="H803" i="19"/>
  <c r="G803" i="19"/>
  <c r="F803" i="19"/>
  <c r="E803" i="19"/>
  <c r="D803" i="19"/>
  <c r="C803" i="19"/>
  <c r="A803" i="19" s="1"/>
  <c r="H802" i="19"/>
  <c r="G802" i="19"/>
  <c r="F802" i="19"/>
  <c r="E802" i="19"/>
  <c r="D802" i="19"/>
  <c r="C802" i="19"/>
  <c r="H801" i="19"/>
  <c r="G801" i="19"/>
  <c r="F801" i="19"/>
  <c r="E801" i="19"/>
  <c r="D801" i="19"/>
  <c r="C801" i="19"/>
  <c r="H800" i="19"/>
  <c r="G800" i="19"/>
  <c r="F800" i="19"/>
  <c r="E800" i="19"/>
  <c r="D800" i="19"/>
  <c r="C800" i="19"/>
  <c r="A800" i="19"/>
  <c r="H799" i="19"/>
  <c r="G799" i="19"/>
  <c r="F799" i="19"/>
  <c r="E799" i="19"/>
  <c r="D799" i="19"/>
  <c r="C799" i="19"/>
  <c r="A799" i="19" s="1"/>
  <c r="H798" i="19"/>
  <c r="G798" i="19"/>
  <c r="F798" i="19"/>
  <c r="E798" i="19"/>
  <c r="D798" i="19"/>
  <c r="C798" i="19"/>
  <c r="H797" i="19"/>
  <c r="G797" i="19"/>
  <c r="F797" i="19"/>
  <c r="E797" i="19"/>
  <c r="D797" i="19"/>
  <c r="C797" i="19"/>
  <c r="A797" i="19" s="1"/>
  <c r="H796" i="19"/>
  <c r="G796" i="19"/>
  <c r="F796" i="19"/>
  <c r="E796" i="19"/>
  <c r="D796" i="19"/>
  <c r="C796" i="19"/>
  <c r="H795" i="19"/>
  <c r="G795" i="19"/>
  <c r="F795" i="19"/>
  <c r="E795" i="19"/>
  <c r="D795" i="19"/>
  <c r="C795" i="19"/>
  <c r="H794" i="19"/>
  <c r="G794" i="19"/>
  <c r="F794" i="19"/>
  <c r="E794" i="19"/>
  <c r="D794" i="19"/>
  <c r="C794" i="19"/>
  <c r="A794" i="19" s="1"/>
  <c r="H793" i="19"/>
  <c r="G793" i="19"/>
  <c r="F793" i="19"/>
  <c r="E793" i="19"/>
  <c r="D793" i="19"/>
  <c r="C793" i="19"/>
  <c r="H792" i="19"/>
  <c r="G792" i="19"/>
  <c r="F792" i="19"/>
  <c r="E792" i="19"/>
  <c r="D792" i="19"/>
  <c r="C792" i="19"/>
  <c r="H791" i="19"/>
  <c r="G791" i="19"/>
  <c r="F791" i="19"/>
  <c r="E791" i="19"/>
  <c r="D791" i="19"/>
  <c r="C791" i="19"/>
  <c r="A791" i="19" s="1"/>
  <c r="H790" i="19"/>
  <c r="G790" i="19"/>
  <c r="F790" i="19"/>
  <c r="E790" i="19"/>
  <c r="D790" i="19"/>
  <c r="C790" i="19"/>
  <c r="H789" i="19"/>
  <c r="G789" i="19"/>
  <c r="F789" i="19"/>
  <c r="E789" i="19"/>
  <c r="D789" i="19"/>
  <c r="C789" i="19"/>
  <c r="H788" i="19"/>
  <c r="G788" i="19"/>
  <c r="F788" i="19"/>
  <c r="E788" i="19"/>
  <c r="D788" i="19"/>
  <c r="C788" i="19"/>
  <c r="A788" i="19"/>
  <c r="H787" i="19"/>
  <c r="G787" i="19"/>
  <c r="F787" i="19"/>
  <c r="E787" i="19"/>
  <c r="D787" i="19"/>
  <c r="C787" i="19"/>
  <c r="A787" i="19" s="1"/>
  <c r="H786" i="19"/>
  <c r="G786" i="19"/>
  <c r="F786" i="19"/>
  <c r="E786" i="19"/>
  <c r="D786" i="19"/>
  <c r="C786" i="19"/>
  <c r="H785" i="19"/>
  <c r="G785" i="19"/>
  <c r="F785" i="19"/>
  <c r="E785" i="19"/>
  <c r="D785" i="19"/>
  <c r="C785" i="19"/>
  <c r="A785" i="19" s="1"/>
  <c r="H784" i="19"/>
  <c r="G784" i="19"/>
  <c r="F784" i="19"/>
  <c r="E784" i="19"/>
  <c r="D784" i="19"/>
  <c r="C784" i="19"/>
  <c r="H783" i="19"/>
  <c r="G783" i="19"/>
  <c r="F783" i="19"/>
  <c r="E783" i="19"/>
  <c r="D783" i="19"/>
  <c r="C783" i="19"/>
  <c r="H782" i="19"/>
  <c r="G782" i="19"/>
  <c r="F782" i="19"/>
  <c r="E782" i="19"/>
  <c r="D782" i="19"/>
  <c r="C782" i="19"/>
  <c r="A782" i="19"/>
  <c r="H781" i="19"/>
  <c r="G781" i="19"/>
  <c r="F781" i="19"/>
  <c r="E781" i="19"/>
  <c r="D781" i="19"/>
  <c r="C781" i="19"/>
  <c r="A781" i="19" s="1"/>
  <c r="H780" i="19"/>
  <c r="G780" i="19"/>
  <c r="F780" i="19"/>
  <c r="E780" i="19"/>
  <c r="D780" i="19"/>
  <c r="C780" i="19"/>
  <c r="H779" i="19"/>
  <c r="G779" i="19"/>
  <c r="F779" i="19"/>
  <c r="E779" i="19"/>
  <c r="D779" i="19"/>
  <c r="C779" i="19"/>
  <c r="A779" i="19" s="1"/>
  <c r="H778" i="19"/>
  <c r="G778" i="19"/>
  <c r="F778" i="19"/>
  <c r="E778" i="19"/>
  <c r="D778" i="19"/>
  <c r="C778" i="19"/>
  <c r="H777" i="19"/>
  <c r="G777" i="19"/>
  <c r="F777" i="19"/>
  <c r="E777" i="19"/>
  <c r="D777" i="19"/>
  <c r="C777" i="19"/>
  <c r="H776" i="19"/>
  <c r="G776" i="19"/>
  <c r="F776" i="19"/>
  <c r="E776" i="19"/>
  <c r="D776" i="19"/>
  <c r="C776" i="19"/>
  <c r="A776" i="19" s="1"/>
  <c r="H775" i="19"/>
  <c r="G775" i="19"/>
  <c r="F775" i="19"/>
  <c r="E775" i="19"/>
  <c r="D775" i="19"/>
  <c r="C775" i="19"/>
  <c r="H774" i="19"/>
  <c r="G774" i="19"/>
  <c r="F774" i="19"/>
  <c r="E774" i="19"/>
  <c r="D774" i="19"/>
  <c r="C774" i="19"/>
  <c r="H773" i="19"/>
  <c r="G773" i="19"/>
  <c r="F773" i="19"/>
  <c r="E773" i="19"/>
  <c r="D773" i="19"/>
  <c r="C773" i="19"/>
  <c r="A773" i="19" s="1"/>
  <c r="H772" i="19"/>
  <c r="G772" i="19"/>
  <c r="F772" i="19"/>
  <c r="E772" i="19"/>
  <c r="D772" i="19"/>
  <c r="C772" i="19"/>
  <c r="H771" i="19"/>
  <c r="G771" i="19"/>
  <c r="F771" i="19"/>
  <c r="E771" i="19"/>
  <c r="D771" i="19"/>
  <c r="C771" i="19"/>
  <c r="H770" i="19"/>
  <c r="G770" i="19"/>
  <c r="F770" i="19"/>
  <c r="E770" i="19"/>
  <c r="D770" i="19"/>
  <c r="C770" i="19"/>
  <c r="A770" i="19"/>
  <c r="H769" i="19"/>
  <c r="G769" i="19"/>
  <c r="F769" i="19"/>
  <c r="E769" i="19"/>
  <c r="D769" i="19"/>
  <c r="C769" i="19"/>
  <c r="A769" i="19" s="1"/>
  <c r="H768" i="19"/>
  <c r="G768" i="19"/>
  <c r="F768" i="19"/>
  <c r="E768" i="19"/>
  <c r="D768" i="19"/>
  <c r="C768" i="19"/>
  <c r="H767" i="19"/>
  <c r="G767" i="19"/>
  <c r="F767" i="19"/>
  <c r="E767" i="19"/>
  <c r="D767" i="19"/>
  <c r="C767" i="19"/>
  <c r="A767" i="19" s="1"/>
  <c r="H766" i="19"/>
  <c r="G766" i="19"/>
  <c r="F766" i="19"/>
  <c r="E766" i="19"/>
  <c r="D766" i="19"/>
  <c r="C766" i="19"/>
  <c r="H765" i="19"/>
  <c r="G765" i="19"/>
  <c r="F765" i="19"/>
  <c r="E765" i="19"/>
  <c r="D765" i="19"/>
  <c r="C765" i="19"/>
  <c r="H764" i="19"/>
  <c r="G764" i="19"/>
  <c r="F764" i="19"/>
  <c r="E764" i="19"/>
  <c r="D764" i="19"/>
  <c r="C764" i="19"/>
  <c r="A764" i="19"/>
  <c r="H763" i="19"/>
  <c r="G763" i="19"/>
  <c r="F763" i="19"/>
  <c r="E763" i="19"/>
  <c r="D763" i="19"/>
  <c r="C763" i="19"/>
  <c r="A763" i="19" s="1"/>
  <c r="H762" i="19"/>
  <c r="G762" i="19"/>
  <c r="F762" i="19"/>
  <c r="E762" i="19"/>
  <c r="D762" i="19"/>
  <c r="C762" i="19"/>
  <c r="H761" i="19"/>
  <c r="G761" i="19"/>
  <c r="F761" i="19"/>
  <c r="E761" i="19"/>
  <c r="D761" i="19"/>
  <c r="C761" i="19"/>
  <c r="A761" i="19" s="1"/>
  <c r="H760" i="19"/>
  <c r="G760" i="19"/>
  <c r="F760" i="19"/>
  <c r="E760" i="19"/>
  <c r="D760" i="19"/>
  <c r="C760" i="19"/>
  <c r="H759" i="19"/>
  <c r="G759" i="19"/>
  <c r="F759" i="19"/>
  <c r="E759" i="19"/>
  <c r="D759" i="19"/>
  <c r="C759" i="19"/>
  <c r="H758" i="19"/>
  <c r="G758" i="19"/>
  <c r="F758" i="19"/>
  <c r="E758" i="19"/>
  <c r="D758" i="19"/>
  <c r="C758" i="19"/>
  <c r="A758" i="19" s="1"/>
  <c r="H757" i="19"/>
  <c r="G757" i="19"/>
  <c r="F757" i="19"/>
  <c r="E757" i="19"/>
  <c r="D757" i="19"/>
  <c r="C757" i="19"/>
  <c r="H756" i="19"/>
  <c r="G756" i="19"/>
  <c r="F756" i="19"/>
  <c r="E756" i="19"/>
  <c r="D756" i="19"/>
  <c r="C756" i="19"/>
  <c r="H755" i="19"/>
  <c r="G755" i="19"/>
  <c r="F755" i="19"/>
  <c r="E755" i="19"/>
  <c r="D755" i="19"/>
  <c r="C755" i="19"/>
  <c r="A755" i="19" s="1"/>
  <c r="H754" i="19"/>
  <c r="G754" i="19"/>
  <c r="F754" i="19"/>
  <c r="E754" i="19"/>
  <c r="D754" i="19"/>
  <c r="C754" i="19"/>
  <c r="H753" i="19"/>
  <c r="G753" i="19"/>
  <c r="F753" i="19"/>
  <c r="E753" i="19"/>
  <c r="D753" i="19"/>
  <c r="C753" i="19"/>
  <c r="H752" i="19"/>
  <c r="G752" i="19"/>
  <c r="F752" i="19"/>
  <c r="E752" i="19"/>
  <c r="D752" i="19"/>
  <c r="C752" i="19"/>
  <c r="A752" i="19"/>
  <c r="H751" i="19"/>
  <c r="G751" i="19"/>
  <c r="F751" i="19"/>
  <c r="E751" i="19"/>
  <c r="D751" i="19"/>
  <c r="C751" i="19"/>
  <c r="A751" i="19" s="1"/>
  <c r="H750" i="19"/>
  <c r="G750" i="19"/>
  <c r="F750" i="19"/>
  <c r="E750" i="19"/>
  <c r="D750" i="19"/>
  <c r="C750" i="19"/>
  <c r="H749" i="19"/>
  <c r="G749" i="19"/>
  <c r="F749" i="19"/>
  <c r="E749" i="19"/>
  <c r="D749" i="19"/>
  <c r="C749" i="19"/>
  <c r="A749" i="19" s="1"/>
  <c r="H748" i="19"/>
  <c r="G748" i="19"/>
  <c r="F748" i="19"/>
  <c r="E748" i="19"/>
  <c r="D748" i="19"/>
  <c r="C748" i="19"/>
  <c r="H747" i="19"/>
  <c r="G747" i="19"/>
  <c r="F747" i="19"/>
  <c r="E747" i="19"/>
  <c r="D747" i="19"/>
  <c r="C747" i="19"/>
  <c r="H746" i="19"/>
  <c r="G746" i="19"/>
  <c r="F746" i="19"/>
  <c r="E746" i="19"/>
  <c r="D746" i="19"/>
  <c r="A746" i="19" s="1"/>
  <c r="C746" i="19"/>
  <c r="H745" i="19"/>
  <c r="G745" i="19"/>
  <c r="F745" i="19"/>
  <c r="E745" i="19"/>
  <c r="D745" i="19"/>
  <c r="C745" i="19"/>
  <c r="A745" i="19" s="1"/>
  <c r="H744" i="19"/>
  <c r="G744" i="19"/>
  <c r="F744" i="19"/>
  <c r="E744" i="19"/>
  <c r="D744" i="19"/>
  <c r="C744" i="19"/>
  <c r="H743" i="19"/>
  <c r="G743" i="19"/>
  <c r="F743" i="19"/>
  <c r="E743" i="19"/>
  <c r="D743" i="19"/>
  <c r="C743" i="19"/>
  <c r="A743" i="19" s="1"/>
  <c r="H742" i="19"/>
  <c r="G742" i="19"/>
  <c r="F742" i="19"/>
  <c r="E742" i="19"/>
  <c r="D742" i="19"/>
  <c r="C742" i="19"/>
  <c r="H741" i="19"/>
  <c r="G741" i="19"/>
  <c r="F741" i="19"/>
  <c r="E741" i="19"/>
  <c r="D741" i="19"/>
  <c r="C741" i="19"/>
  <c r="H740" i="19"/>
  <c r="G740" i="19"/>
  <c r="F740" i="19"/>
  <c r="E740" i="19"/>
  <c r="D740" i="19"/>
  <c r="C740" i="19"/>
  <c r="A740" i="19" s="1"/>
  <c r="H739" i="19"/>
  <c r="G739" i="19"/>
  <c r="F739" i="19"/>
  <c r="E739" i="19"/>
  <c r="D739" i="19"/>
  <c r="C739" i="19"/>
  <c r="H738" i="19"/>
  <c r="G738" i="19"/>
  <c r="F738" i="19"/>
  <c r="E738" i="19"/>
  <c r="D738" i="19"/>
  <c r="C738" i="19"/>
  <c r="H737" i="19"/>
  <c r="G737" i="19"/>
  <c r="F737" i="19"/>
  <c r="E737" i="19"/>
  <c r="D737" i="19"/>
  <c r="C737" i="19"/>
  <c r="A737" i="19" s="1"/>
  <c r="H736" i="19"/>
  <c r="G736" i="19"/>
  <c r="F736" i="19"/>
  <c r="E736" i="19"/>
  <c r="D736" i="19"/>
  <c r="C736" i="19"/>
  <c r="H735" i="19"/>
  <c r="G735" i="19"/>
  <c r="F735" i="19"/>
  <c r="E735" i="19"/>
  <c r="D735" i="19"/>
  <c r="C735" i="19"/>
  <c r="H734" i="19"/>
  <c r="G734" i="19"/>
  <c r="F734" i="19"/>
  <c r="E734" i="19"/>
  <c r="D734" i="19"/>
  <c r="C734" i="19"/>
  <c r="A734" i="19"/>
  <c r="H733" i="19"/>
  <c r="G733" i="19"/>
  <c r="F733" i="19"/>
  <c r="E733" i="19"/>
  <c r="D733" i="19"/>
  <c r="C733" i="19"/>
  <c r="A733" i="19" s="1"/>
  <c r="H732" i="19"/>
  <c r="G732" i="19"/>
  <c r="F732" i="19"/>
  <c r="E732" i="19"/>
  <c r="D732" i="19"/>
  <c r="C732" i="19"/>
  <c r="H731" i="19"/>
  <c r="G731" i="19"/>
  <c r="F731" i="19"/>
  <c r="E731" i="19"/>
  <c r="D731" i="19"/>
  <c r="C731" i="19"/>
  <c r="A731" i="19" s="1"/>
  <c r="H730" i="19"/>
  <c r="G730" i="19"/>
  <c r="F730" i="19"/>
  <c r="E730" i="19"/>
  <c r="D730" i="19"/>
  <c r="C730" i="19"/>
  <c r="H729" i="19"/>
  <c r="G729" i="19"/>
  <c r="F729" i="19"/>
  <c r="E729" i="19"/>
  <c r="D729" i="19"/>
  <c r="C729" i="19"/>
  <c r="H728" i="19"/>
  <c r="G728" i="19"/>
  <c r="F728" i="19"/>
  <c r="E728" i="19"/>
  <c r="D728" i="19"/>
  <c r="C728" i="19"/>
  <c r="A728" i="19"/>
  <c r="H727" i="19"/>
  <c r="G727" i="19"/>
  <c r="F727" i="19"/>
  <c r="E727" i="19"/>
  <c r="D727" i="19"/>
  <c r="C727" i="19"/>
  <c r="A727" i="19" s="1"/>
  <c r="H726" i="19"/>
  <c r="G726" i="19"/>
  <c r="F726" i="19"/>
  <c r="E726" i="19"/>
  <c r="D726" i="19"/>
  <c r="C726" i="19"/>
  <c r="H725" i="19"/>
  <c r="G725" i="19"/>
  <c r="F725" i="19"/>
  <c r="E725" i="19"/>
  <c r="D725" i="19"/>
  <c r="C725" i="19"/>
  <c r="A725" i="19" s="1"/>
  <c r="H724" i="19"/>
  <c r="G724" i="19"/>
  <c r="F724" i="19"/>
  <c r="E724" i="19"/>
  <c r="D724" i="19"/>
  <c r="C724" i="19"/>
  <c r="H723" i="19"/>
  <c r="G723" i="19"/>
  <c r="F723" i="19"/>
  <c r="E723" i="19"/>
  <c r="D723" i="19"/>
  <c r="C723" i="19"/>
  <c r="H722" i="19"/>
  <c r="G722" i="19"/>
  <c r="F722" i="19"/>
  <c r="E722" i="19"/>
  <c r="D722" i="19"/>
  <c r="C722" i="19"/>
  <c r="A722" i="19" s="1"/>
  <c r="H721" i="19"/>
  <c r="G721" i="19"/>
  <c r="F721" i="19"/>
  <c r="E721" i="19"/>
  <c r="D721" i="19"/>
  <c r="C721" i="19"/>
  <c r="H720" i="19"/>
  <c r="G720" i="19"/>
  <c r="F720" i="19"/>
  <c r="E720" i="19"/>
  <c r="D720" i="19"/>
  <c r="C720" i="19"/>
  <c r="H719" i="19"/>
  <c r="G719" i="19"/>
  <c r="F719" i="19"/>
  <c r="E719" i="19"/>
  <c r="D719" i="19"/>
  <c r="C719" i="19"/>
  <c r="A719" i="19" s="1"/>
  <c r="H718" i="19"/>
  <c r="G718" i="19"/>
  <c r="F718" i="19"/>
  <c r="E718" i="19"/>
  <c r="D718" i="19"/>
  <c r="C718" i="19"/>
  <c r="H717" i="19"/>
  <c r="G717" i="19"/>
  <c r="F717" i="19"/>
  <c r="E717" i="19"/>
  <c r="D717" i="19"/>
  <c r="C717" i="19"/>
  <c r="H716" i="19"/>
  <c r="G716" i="19"/>
  <c r="F716" i="19"/>
  <c r="E716" i="19"/>
  <c r="D716" i="19"/>
  <c r="C716" i="19"/>
  <c r="A716" i="19"/>
  <c r="H715" i="19"/>
  <c r="G715" i="19"/>
  <c r="F715" i="19"/>
  <c r="E715" i="19"/>
  <c r="D715" i="19"/>
  <c r="C715" i="19"/>
  <c r="A715" i="19" s="1"/>
  <c r="H714" i="19"/>
  <c r="G714" i="19"/>
  <c r="F714" i="19"/>
  <c r="E714" i="19"/>
  <c r="D714" i="19"/>
  <c r="C714" i="19"/>
  <c r="H713" i="19"/>
  <c r="G713" i="19"/>
  <c r="F713" i="19"/>
  <c r="E713" i="19"/>
  <c r="D713" i="19"/>
  <c r="C713" i="19"/>
  <c r="A713" i="19" s="1"/>
  <c r="H712" i="19"/>
  <c r="G712" i="19"/>
  <c r="F712" i="19"/>
  <c r="E712" i="19"/>
  <c r="D712" i="19"/>
  <c r="C712" i="19"/>
  <c r="H711" i="19"/>
  <c r="G711" i="19"/>
  <c r="F711" i="19"/>
  <c r="E711" i="19"/>
  <c r="D711" i="19"/>
  <c r="C711" i="19"/>
  <c r="H710" i="19"/>
  <c r="G710" i="19"/>
  <c r="F710" i="19"/>
  <c r="E710" i="19"/>
  <c r="D710" i="19"/>
  <c r="C710" i="19"/>
  <c r="A710" i="19"/>
  <c r="H709" i="19"/>
  <c r="G709" i="19"/>
  <c r="F709" i="19"/>
  <c r="E709" i="19"/>
  <c r="D709" i="19"/>
  <c r="C709" i="19"/>
  <c r="A709" i="19" s="1"/>
  <c r="H708" i="19"/>
  <c r="G708" i="19"/>
  <c r="F708" i="19"/>
  <c r="E708" i="19"/>
  <c r="D708" i="19"/>
  <c r="C708" i="19"/>
  <c r="H707" i="19"/>
  <c r="G707" i="19"/>
  <c r="F707" i="19"/>
  <c r="E707" i="19"/>
  <c r="D707" i="19"/>
  <c r="C707" i="19"/>
  <c r="A707" i="19" s="1"/>
  <c r="H706" i="19"/>
  <c r="G706" i="19"/>
  <c r="F706" i="19"/>
  <c r="E706" i="19"/>
  <c r="D706" i="19"/>
  <c r="C706" i="19"/>
  <c r="H705" i="19"/>
  <c r="G705" i="19"/>
  <c r="F705" i="19"/>
  <c r="E705" i="19"/>
  <c r="D705" i="19"/>
  <c r="C705" i="19"/>
  <c r="H704" i="19"/>
  <c r="G704" i="19"/>
  <c r="F704" i="19"/>
  <c r="E704" i="19"/>
  <c r="D704" i="19"/>
  <c r="C704" i="19"/>
  <c r="A704" i="19" s="1"/>
  <c r="H703" i="19"/>
  <c r="G703" i="19"/>
  <c r="F703" i="19"/>
  <c r="E703" i="19"/>
  <c r="D703" i="19"/>
  <c r="C703" i="19"/>
  <c r="H702" i="19"/>
  <c r="G702" i="19"/>
  <c r="F702" i="19"/>
  <c r="E702" i="19"/>
  <c r="D702" i="19"/>
  <c r="C702" i="19"/>
  <c r="H701" i="19"/>
  <c r="G701" i="19"/>
  <c r="F701" i="19"/>
  <c r="E701" i="19"/>
  <c r="D701" i="19"/>
  <c r="C701" i="19"/>
  <c r="A701" i="19" s="1"/>
  <c r="H700" i="19"/>
  <c r="G700" i="19"/>
  <c r="F700" i="19"/>
  <c r="E700" i="19"/>
  <c r="D700" i="19"/>
  <c r="C700" i="19"/>
  <c r="H699" i="19"/>
  <c r="G699" i="19"/>
  <c r="F699" i="19"/>
  <c r="E699" i="19"/>
  <c r="D699" i="19"/>
  <c r="C699" i="19"/>
  <c r="H698" i="19"/>
  <c r="G698" i="19"/>
  <c r="F698" i="19"/>
  <c r="E698" i="19"/>
  <c r="D698" i="19"/>
  <c r="C698" i="19"/>
  <c r="A698" i="19"/>
  <c r="H697" i="19"/>
  <c r="G697" i="19"/>
  <c r="F697" i="19"/>
  <c r="E697" i="19"/>
  <c r="D697" i="19"/>
  <c r="C697" i="19"/>
  <c r="A697" i="19" s="1"/>
  <c r="H696" i="19"/>
  <c r="G696" i="19"/>
  <c r="F696" i="19"/>
  <c r="E696" i="19"/>
  <c r="D696" i="19"/>
  <c r="C696" i="19"/>
  <c r="H695" i="19"/>
  <c r="G695" i="19"/>
  <c r="F695" i="19"/>
  <c r="E695" i="19"/>
  <c r="D695" i="19"/>
  <c r="C695" i="19"/>
  <c r="A695" i="19" s="1"/>
  <c r="H694" i="19"/>
  <c r="G694" i="19"/>
  <c r="F694" i="19"/>
  <c r="E694" i="19"/>
  <c r="D694" i="19"/>
  <c r="C694" i="19"/>
  <c r="H693" i="19"/>
  <c r="G693" i="19"/>
  <c r="F693" i="19"/>
  <c r="E693" i="19"/>
  <c r="D693" i="19"/>
  <c r="C693" i="19"/>
  <c r="H692" i="19"/>
  <c r="G692" i="19"/>
  <c r="F692" i="19"/>
  <c r="E692" i="19"/>
  <c r="D692" i="19"/>
  <c r="C692" i="19"/>
  <c r="A692" i="19"/>
  <c r="H691" i="19"/>
  <c r="G691" i="19"/>
  <c r="F691" i="19"/>
  <c r="E691" i="19"/>
  <c r="D691" i="19"/>
  <c r="C691" i="19"/>
  <c r="A691" i="19" s="1"/>
  <c r="H690" i="19"/>
  <c r="G690" i="19"/>
  <c r="F690" i="19"/>
  <c r="E690" i="19"/>
  <c r="D690" i="19"/>
  <c r="C690" i="19"/>
  <c r="H689" i="19"/>
  <c r="G689" i="19"/>
  <c r="F689" i="19"/>
  <c r="E689" i="19"/>
  <c r="D689" i="19"/>
  <c r="C689" i="19"/>
  <c r="A689" i="19" s="1"/>
  <c r="H688" i="19"/>
  <c r="G688" i="19"/>
  <c r="F688" i="19"/>
  <c r="E688" i="19"/>
  <c r="D688" i="19"/>
  <c r="C688" i="19"/>
  <c r="H687" i="19"/>
  <c r="G687" i="19"/>
  <c r="F687" i="19"/>
  <c r="E687" i="19"/>
  <c r="D687" i="19"/>
  <c r="C687" i="19"/>
  <c r="H686" i="19"/>
  <c r="G686" i="19"/>
  <c r="F686" i="19"/>
  <c r="E686" i="19"/>
  <c r="D686" i="19"/>
  <c r="C686" i="19"/>
  <c r="A686" i="19" s="1"/>
  <c r="H685" i="19"/>
  <c r="G685" i="19"/>
  <c r="F685" i="19"/>
  <c r="E685" i="19"/>
  <c r="D685" i="19"/>
  <c r="C685" i="19"/>
  <c r="H684" i="19"/>
  <c r="G684" i="19"/>
  <c r="F684" i="19"/>
  <c r="E684" i="19"/>
  <c r="D684" i="19"/>
  <c r="C684" i="19"/>
  <c r="H683" i="19"/>
  <c r="G683" i="19"/>
  <c r="F683" i="19"/>
  <c r="E683" i="19"/>
  <c r="D683" i="19"/>
  <c r="C683" i="19"/>
  <c r="A683" i="19" s="1"/>
  <c r="H682" i="19"/>
  <c r="G682" i="19"/>
  <c r="F682" i="19"/>
  <c r="E682" i="19"/>
  <c r="D682" i="19"/>
  <c r="C682" i="19"/>
  <c r="H681" i="19"/>
  <c r="G681" i="19"/>
  <c r="F681" i="19"/>
  <c r="E681" i="19"/>
  <c r="D681" i="19"/>
  <c r="C681" i="19"/>
  <c r="H680" i="19"/>
  <c r="G680" i="19"/>
  <c r="F680" i="19"/>
  <c r="E680" i="19"/>
  <c r="D680" i="19"/>
  <c r="C680" i="19"/>
  <c r="A680" i="19"/>
  <c r="H679" i="19"/>
  <c r="G679" i="19"/>
  <c r="F679" i="19"/>
  <c r="E679" i="19"/>
  <c r="D679" i="19"/>
  <c r="C679" i="19"/>
  <c r="A679" i="19" s="1"/>
  <c r="H678" i="19"/>
  <c r="G678" i="19"/>
  <c r="F678" i="19"/>
  <c r="E678" i="19"/>
  <c r="D678" i="19"/>
  <c r="C678" i="19"/>
  <c r="H677" i="19"/>
  <c r="G677" i="19"/>
  <c r="F677" i="19"/>
  <c r="E677" i="19"/>
  <c r="D677" i="19"/>
  <c r="C677" i="19"/>
  <c r="A677" i="19" s="1"/>
  <c r="H676" i="19"/>
  <c r="G676" i="19"/>
  <c r="F676" i="19"/>
  <c r="E676" i="19"/>
  <c r="D676" i="19"/>
  <c r="C676" i="19"/>
  <c r="H675" i="19"/>
  <c r="G675" i="19"/>
  <c r="F675" i="19"/>
  <c r="E675" i="19"/>
  <c r="D675" i="19"/>
  <c r="C675" i="19"/>
  <c r="H674" i="19"/>
  <c r="G674" i="19"/>
  <c r="F674" i="19"/>
  <c r="E674" i="19"/>
  <c r="D674" i="19"/>
  <c r="C674" i="19"/>
  <c r="A674" i="19"/>
  <c r="H673" i="19"/>
  <c r="G673" i="19"/>
  <c r="F673" i="19"/>
  <c r="E673" i="19"/>
  <c r="D673" i="19"/>
  <c r="C673" i="19"/>
  <c r="A673" i="19" s="1"/>
  <c r="H672" i="19"/>
  <c r="G672" i="19"/>
  <c r="F672" i="19"/>
  <c r="E672" i="19"/>
  <c r="D672" i="19"/>
  <c r="C672" i="19"/>
  <c r="H671" i="19"/>
  <c r="G671" i="19"/>
  <c r="F671" i="19"/>
  <c r="E671" i="19"/>
  <c r="D671" i="19"/>
  <c r="C671" i="19"/>
  <c r="A671" i="19" s="1"/>
  <c r="H670" i="19"/>
  <c r="G670" i="19"/>
  <c r="F670" i="19"/>
  <c r="E670" i="19"/>
  <c r="D670" i="19"/>
  <c r="C670" i="19"/>
  <c r="H669" i="19"/>
  <c r="G669" i="19"/>
  <c r="F669" i="19"/>
  <c r="E669" i="19"/>
  <c r="D669" i="19"/>
  <c r="C669" i="19"/>
  <c r="H668" i="19"/>
  <c r="G668" i="19"/>
  <c r="F668" i="19"/>
  <c r="E668" i="19"/>
  <c r="D668" i="19"/>
  <c r="C668" i="19"/>
  <c r="A668" i="19" s="1"/>
  <c r="H667" i="19"/>
  <c r="G667" i="19"/>
  <c r="F667" i="19"/>
  <c r="E667" i="19"/>
  <c r="D667" i="19"/>
  <c r="C667" i="19"/>
  <c r="H666" i="19"/>
  <c r="G666" i="19"/>
  <c r="F666" i="19"/>
  <c r="E666" i="19"/>
  <c r="D666" i="19"/>
  <c r="C666" i="19"/>
  <c r="H665" i="19"/>
  <c r="G665" i="19"/>
  <c r="F665" i="19"/>
  <c r="E665" i="19"/>
  <c r="D665" i="19"/>
  <c r="C665" i="19"/>
  <c r="A665" i="19" s="1"/>
  <c r="H664" i="19"/>
  <c r="G664" i="19"/>
  <c r="F664" i="19"/>
  <c r="E664" i="19"/>
  <c r="D664" i="19"/>
  <c r="C664" i="19"/>
  <c r="H663" i="19"/>
  <c r="G663" i="19"/>
  <c r="F663" i="19"/>
  <c r="E663" i="19"/>
  <c r="D663" i="19"/>
  <c r="C663" i="19"/>
  <c r="H662" i="19"/>
  <c r="G662" i="19"/>
  <c r="F662" i="19"/>
  <c r="E662" i="19"/>
  <c r="D662" i="19"/>
  <c r="C662" i="19"/>
  <c r="A662" i="19"/>
  <c r="H661" i="19"/>
  <c r="G661" i="19"/>
  <c r="F661" i="19"/>
  <c r="E661" i="19"/>
  <c r="D661" i="19"/>
  <c r="C661" i="19"/>
  <c r="A661" i="19" s="1"/>
  <c r="H660" i="19"/>
  <c r="G660" i="19"/>
  <c r="F660" i="19"/>
  <c r="E660" i="19"/>
  <c r="D660" i="19"/>
  <c r="C660" i="19"/>
  <c r="H659" i="19"/>
  <c r="G659" i="19"/>
  <c r="F659" i="19"/>
  <c r="E659" i="19"/>
  <c r="D659" i="19"/>
  <c r="C659" i="19"/>
  <c r="A659" i="19" s="1"/>
  <c r="H658" i="19"/>
  <c r="G658" i="19"/>
  <c r="F658" i="19"/>
  <c r="E658" i="19"/>
  <c r="D658" i="19"/>
  <c r="C658" i="19"/>
  <c r="H657" i="19"/>
  <c r="G657" i="19"/>
  <c r="F657" i="19"/>
  <c r="E657" i="19"/>
  <c r="D657" i="19"/>
  <c r="C657" i="19"/>
  <c r="H656" i="19"/>
  <c r="G656" i="19"/>
  <c r="F656" i="19"/>
  <c r="E656" i="19"/>
  <c r="D656" i="19"/>
  <c r="C656" i="19"/>
  <c r="A656" i="19"/>
  <c r="H655" i="19"/>
  <c r="G655" i="19"/>
  <c r="F655" i="19"/>
  <c r="E655" i="19"/>
  <c r="D655" i="19"/>
  <c r="C655" i="19"/>
  <c r="A655" i="19" s="1"/>
  <c r="H654" i="19"/>
  <c r="G654" i="19"/>
  <c r="F654" i="19"/>
  <c r="E654" i="19"/>
  <c r="D654" i="19"/>
  <c r="C654" i="19"/>
  <c r="H653" i="19"/>
  <c r="G653" i="19"/>
  <c r="F653" i="19"/>
  <c r="E653" i="19"/>
  <c r="D653" i="19"/>
  <c r="C653" i="19"/>
  <c r="A653" i="19" s="1"/>
  <c r="H652" i="19"/>
  <c r="G652" i="19"/>
  <c r="F652" i="19"/>
  <c r="E652" i="19"/>
  <c r="D652" i="19"/>
  <c r="C652" i="19"/>
  <c r="H651" i="19"/>
  <c r="G651" i="19"/>
  <c r="F651" i="19"/>
  <c r="E651" i="19"/>
  <c r="D651" i="19"/>
  <c r="C651" i="19"/>
  <c r="H650" i="19"/>
  <c r="G650" i="19"/>
  <c r="F650" i="19"/>
  <c r="E650" i="19"/>
  <c r="D650" i="19"/>
  <c r="C650" i="19"/>
  <c r="A650" i="19" s="1"/>
  <c r="H649" i="19"/>
  <c r="G649" i="19"/>
  <c r="F649" i="19"/>
  <c r="E649" i="19"/>
  <c r="D649" i="19"/>
  <c r="C649" i="19"/>
  <c r="H648" i="19"/>
  <c r="G648" i="19"/>
  <c r="F648" i="19"/>
  <c r="E648" i="19"/>
  <c r="D648" i="19"/>
  <c r="C648" i="19"/>
  <c r="H647" i="19"/>
  <c r="G647" i="19"/>
  <c r="F647" i="19"/>
  <c r="E647" i="19"/>
  <c r="D647" i="19"/>
  <c r="C647" i="19"/>
  <c r="A647" i="19" s="1"/>
  <c r="H646" i="19"/>
  <c r="G646" i="19"/>
  <c r="F646" i="19"/>
  <c r="E646" i="19"/>
  <c r="D646" i="19"/>
  <c r="C646" i="19"/>
  <c r="H645" i="19"/>
  <c r="G645" i="19"/>
  <c r="F645" i="19"/>
  <c r="E645" i="19"/>
  <c r="D645" i="19"/>
  <c r="C645" i="19"/>
  <c r="H644" i="19"/>
  <c r="G644" i="19"/>
  <c r="F644" i="19"/>
  <c r="E644" i="19"/>
  <c r="D644" i="19"/>
  <c r="C644" i="19"/>
  <c r="A644" i="19"/>
  <c r="H643" i="19"/>
  <c r="G643" i="19"/>
  <c r="F643" i="19"/>
  <c r="E643" i="19"/>
  <c r="D643" i="19"/>
  <c r="C643" i="19"/>
  <c r="A643" i="19" s="1"/>
  <c r="H642" i="19"/>
  <c r="G642" i="19"/>
  <c r="F642" i="19"/>
  <c r="E642" i="19"/>
  <c r="D642" i="19"/>
  <c r="C642" i="19"/>
  <c r="H641" i="19"/>
  <c r="G641" i="19"/>
  <c r="F641" i="19"/>
  <c r="E641" i="19"/>
  <c r="D641" i="19"/>
  <c r="C641" i="19"/>
  <c r="A641" i="19" s="1"/>
  <c r="H640" i="19"/>
  <c r="G640" i="19"/>
  <c r="F640" i="19"/>
  <c r="E640" i="19"/>
  <c r="D640" i="19"/>
  <c r="C640" i="19"/>
  <c r="H639" i="19"/>
  <c r="G639" i="19"/>
  <c r="F639" i="19"/>
  <c r="E639" i="19"/>
  <c r="D639" i="19"/>
  <c r="C639" i="19"/>
  <c r="H638" i="19"/>
  <c r="G638" i="19"/>
  <c r="F638" i="19"/>
  <c r="E638" i="19"/>
  <c r="D638" i="19"/>
  <c r="C638" i="19"/>
  <c r="A638" i="19"/>
  <c r="H637" i="19"/>
  <c r="G637" i="19"/>
  <c r="F637" i="19"/>
  <c r="E637" i="19"/>
  <c r="D637" i="19"/>
  <c r="C637" i="19"/>
  <c r="A637" i="19" s="1"/>
  <c r="H636" i="19"/>
  <c r="G636" i="19"/>
  <c r="F636" i="19"/>
  <c r="E636" i="19"/>
  <c r="D636" i="19"/>
  <c r="C636" i="19"/>
  <c r="H635" i="19"/>
  <c r="G635" i="19"/>
  <c r="F635" i="19"/>
  <c r="E635" i="19"/>
  <c r="D635" i="19"/>
  <c r="C635" i="19"/>
  <c r="A635" i="19" s="1"/>
  <c r="H634" i="19"/>
  <c r="G634" i="19"/>
  <c r="F634" i="19"/>
  <c r="E634" i="19"/>
  <c r="D634" i="19"/>
  <c r="C634" i="19"/>
  <c r="H633" i="19"/>
  <c r="G633" i="19"/>
  <c r="F633" i="19"/>
  <c r="E633" i="19"/>
  <c r="D633" i="19"/>
  <c r="C633" i="19"/>
  <c r="H632" i="19"/>
  <c r="G632" i="19"/>
  <c r="F632" i="19"/>
  <c r="E632" i="19"/>
  <c r="D632" i="19"/>
  <c r="C632" i="19"/>
  <c r="A632" i="19" s="1"/>
  <c r="H631" i="19"/>
  <c r="G631" i="19"/>
  <c r="F631" i="19"/>
  <c r="E631" i="19"/>
  <c r="D631" i="19"/>
  <c r="C631" i="19"/>
  <c r="H630" i="19"/>
  <c r="G630" i="19"/>
  <c r="F630" i="19"/>
  <c r="E630" i="19"/>
  <c r="D630" i="19"/>
  <c r="C630" i="19"/>
  <c r="H629" i="19"/>
  <c r="G629" i="19"/>
  <c r="F629" i="19"/>
  <c r="E629" i="19"/>
  <c r="D629" i="19"/>
  <c r="C629" i="19"/>
  <c r="A629" i="19" s="1"/>
  <c r="H628" i="19"/>
  <c r="G628" i="19"/>
  <c r="F628" i="19"/>
  <c r="E628" i="19"/>
  <c r="D628" i="19"/>
  <c r="C628" i="19"/>
  <c r="H627" i="19"/>
  <c r="G627" i="19"/>
  <c r="F627" i="19"/>
  <c r="E627" i="19"/>
  <c r="D627" i="19"/>
  <c r="C627" i="19"/>
  <c r="H626" i="19"/>
  <c r="G626" i="19"/>
  <c r="F626" i="19"/>
  <c r="E626" i="19"/>
  <c r="D626" i="19"/>
  <c r="C626" i="19"/>
  <c r="A626" i="19"/>
  <c r="H625" i="19"/>
  <c r="G625" i="19"/>
  <c r="F625" i="19"/>
  <c r="E625" i="19"/>
  <c r="D625" i="19"/>
  <c r="C625" i="19"/>
  <c r="A625" i="19" s="1"/>
  <c r="H624" i="19"/>
  <c r="G624" i="19"/>
  <c r="F624" i="19"/>
  <c r="E624" i="19"/>
  <c r="D624" i="19"/>
  <c r="C624" i="19"/>
  <c r="H623" i="19"/>
  <c r="G623" i="19"/>
  <c r="F623" i="19"/>
  <c r="E623" i="19"/>
  <c r="D623" i="19"/>
  <c r="C623" i="19"/>
  <c r="A623" i="19" s="1"/>
  <c r="H622" i="19"/>
  <c r="G622" i="19"/>
  <c r="F622" i="19"/>
  <c r="E622" i="19"/>
  <c r="D622" i="19"/>
  <c r="C622" i="19"/>
  <c r="H621" i="19"/>
  <c r="G621" i="19"/>
  <c r="F621" i="19"/>
  <c r="E621" i="19"/>
  <c r="D621" i="19"/>
  <c r="C621" i="19"/>
  <c r="H620" i="19"/>
  <c r="G620" i="19"/>
  <c r="F620" i="19"/>
  <c r="E620" i="19"/>
  <c r="D620" i="19"/>
  <c r="C620" i="19"/>
  <c r="A620" i="19"/>
  <c r="H619" i="19"/>
  <c r="G619" i="19"/>
  <c r="F619" i="19"/>
  <c r="E619" i="19"/>
  <c r="D619" i="19"/>
  <c r="C619" i="19"/>
  <c r="A619" i="19" s="1"/>
  <c r="H618" i="19"/>
  <c r="G618" i="19"/>
  <c r="F618" i="19"/>
  <c r="E618" i="19"/>
  <c r="D618" i="19"/>
  <c r="C618" i="19"/>
  <c r="H617" i="19"/>
  <c r="G617" i="19"/>
  <c r="F617" i="19"/>
  <c r="E617" i="19"/>
  <c r="D617" i="19"/>
  <c r="C617" i="19"/>
  <c r="A617" i="19" s="1"/>
  <c r="H616" i="19"/>
  <c r="G616" i="19"/>
  <c r="F616" i="19"/>
  <c r="E616" i="19"/>
  <c r="D616" i="19"/>
  <c r="C616" i="19"/>
  <c r="H615" i="19"/>
  <c r="G615" i="19"/>
  <c r="F615" i="19"/>
  <c r="E615" i="19"/>
  <c r="D615" i="19"/>
  <c r="C615" i="19"/>
  <c r="H614" i="19"/>
  <c r="G614" i="19"/>
  <c r="F614" i="19"/>
  <c r="E614" i="19"/>
  <c r="D614" i="19"/>
  <c r="C614" i="19"/>
  <c r="A614" i="19" s="1"/>
  <c r="H613" i="19"/>
  <c r="G613" i="19"/>
  <c r="F613" i="19"/>
  <c r="E613" i="19"/>
  <c r="D613" i="19"/>
  <c r="C613" i="19"/>
  <c r="H612" i="19"/>
  <c r="G612" i="19"/>
  <c r="F612" i="19"/>
  <c r="E612" i="19"/>
  <c r="D612" i="19"/>
  <c r="C612" i="19"/>
  <c r="H611" i="19"/>
  <c r="G611" i="19"/>
  <c r="F611" i="19"/>
  <c r="E611" i="19"/>
  <c r="D611" i="19"/>
  <c r="C611" i="19"/>
  <c r="A611" i="19" s="1"/>
  <c r="H610" i="19"/>
  <c r="G610" i="19"/>
  <c r="F610" i="19"/>
  <c r="E610" i="19"/>
  <c r="D610" i="19"/>
  <c r="C610" i="19"/>
  <c r="H609" i="19"/>
  <c r="G609" i="19"/>
  <c r="F609" i="19"/>
  <c r="E609" i="19"/>
  <c r="D609" i="19"/>
  <c r="C609" i="19"/>
  <c r="H608" i="19"/>
  <c r="G608" i="19"/>
  <c r="F608" i="19"/>
  <c r="E608" i="19"/>
  <c r="D608" i="19"/>
  <c r="C608" i="19"/>
  <c r="A608" i="19"/>
  <c r="H607" i="19"/>
  <c r="G607" i="19"/>
  <c r="F607" i="19"/>
  <c r="E607" i="19"/>
  <c r="D607" i="19"/>
  <c r="C607" i="19"/>
  <c r="A607" i="19" s="1"/>
  <c r="H606" i="19"/>
  <c r="G606" i="19"/>
  <c r="F606" i="19"/>
  <c r="E606" i="19"/>
  <c r="D606" i="19"/>
  <c r="C606" i="19"/>
  <c r="H605" i="19"/>
  <c r="G605" i="19"/>
  <c r="F605" i="19"/>
  <c r="E605" i="19"/>
  <c r="D605" i="19"/>
  <c r="C605" i="19"/>
  <c r="A605" i="19" s="1"/>
  <c r="H604" i="19"/>
  <c r="G604" i="19"/>
  <c r="F604" i="19"/>
  <c r="E604" i="19"/>
  <c r="D604" i="19"/>
  <c r="C604" i="19"/>
  <c r="H603" i="19"/>
  <c r="G603" i="19"/>
  <c r="F603" i="19"/>
  <c r="E603" i="19"/>
  <c r="D603" i="19"/>
  <c r="C603" i="19"/>
  <c r="H602" i="19"/>
  <c r="G602" i="19"/>
  <c r="F602" i="19"/>
  <c r="E602" i="19"/>
  <c r="D602" i="19"/>
  <c r="C602" i="19"/>
  <c r="A602" i="19"/>
  <c r="H601" i="19"/>
  <c r="G601" i="19"/>
  <c r="F601" i="19"/>
  <c r="E601" i="19"/>
  <c r="D601" i="19"/>
  <c r="C601" i="19"/>
  <c r="A601" i="19" s="1"/>
  <c r="H600" i="19"/>
  <c r="G600" i="19"/>
  <c r="F600" i="19"/>
  <c r="E600" i="19"/>
  <c r="D600" i="19"/>
  <c r="C600" i="19"/>
  <c r="H599" i="19"/>
  <c r="G599" i="19"/>
  <c r="F599" i="19"/>
  <c r="E599" i="19"/>
  <c r="D599" i="19"/>
  <c r="C599" i="19"/>
  <c r="A599" i="19" s="1"/>
  <c r="H598" i="19"/>
  <c r="G598" i="19"/>
  <c r="F598" i="19"/>
  <c r="E598" i="19"/>
  <c r="D598" i="19"/>
  <c r="C598" i="19"/>
  <c r="H597" i="19"/>
  <c r="G597" i="19"/>
  <c r="F597" i="19"/>
  <c r="E597" i="19"/>
  <c r="D597" i="19"/>
  <c r="C597" i="19"/>
  <c r="H596" i="19"/>
  <c r="G596" i="19"/>
  <c r="F596" i="19"/>
  <c r="E596" i="19"/>
  <c r="D596" i="19"/>
  <c r="C596" i="19"/>
  <c r="A596" i="19" s="1"/>
  <c r="H595" i="19"/>
  <c r="G595" i="19"/>
  <c r="F595" i="19"/>
  <c r="E595" i="19"/>
  <c r="D595" i="19"/>
  <c r="C595" i="19"/>
  <c r="H594" i="19"/>
  <c r="G594" i="19"/>
  <c r="F594" i="19"/>
  <c r="E594" i="19"/>
  <c r="D594" i="19"/>
  <c r="C594" i="19"/>
  <c r="H593" i="19"/>
  <c r="G593" i="19"/>
  <c r="F593" i="19"/>
  <c r="E593" i="19"/>
  <c r="D593" i="19"/>
  <c r="C593" i="19"/>
  <c r="A593" i="19" s="1"/>
  <c r="H592" i="19"/>
  <c r="G592" i="19"/>
  <c r="F592" i="19"/>
  <c r="E592" i="19"/>
  <c r="D592" i="19"/>
  <c r="C592" i="19"/>
  <c r="H591" i="19"/>
  <c r="G591" i="19"/>
  <c r="F591" i="19"/>
  <c r="E591" i="19"/>
  <c r="D591" i="19"/>
  <c r="C591" i="19"/>
  <c r="H590" i="19"/>
  <c r="G590" i="19"/>
  <c r="F590" i="19"/>
  <c r="E590" i="19"/>
  <c r="D590" i="19"/>
  <c r="C590" i="19"/>
  <c r="A590" i="19"/>
  <c r="H589" i="19"/>
  <c r="G589" i="19"/>
  <c r="F589" i="19"/>
  <c r="E589" i="19"/>
  <c r="D589" i="19"/>
  <c r="C589" i="19"/>
  <c r="A589" i="19" s="1"/>
  <c r="H588" i="19"/>
  <c r="G588" i="19"/>
  <c r="F588" i="19"/>
  <c r="E588" i="19"/>
  <c r="D588" i="19"/>
  <c r="C588" i="19"/>
  <c r="H587" i="19"/>
  <c r="G587" i="19"/>
  <c r="F587" i="19"/>
  <c r="E587" i="19"/>
  <c r="D587" i="19"/>
  <c r="C587" i="19"/>
  <c r="A587" i="19" s="1"/>
  <c r="H586" i="19"/>
  <c r="G586" i="19"/>
  <c r="F586" i="19"/>
  <c r="E586" i="19"/>
  <c r="D586" i="19"/>
  <c r="C586" i="19"/>
  <c r="H585" i="19"/>
  <c r="G585" i="19"/>
  <c r="F585" i="19"/>
  <c r="E585" i="19"/>
  <c r="D585" i="19"/>
  <c r="C585" i="19"/>
  <c r="H584" i="19"/>
  <c r="G584" i="19"/>
  <c r="F584" i="19"/>
  <c r="E584" i="19"/>
  <c r="D584" i="19"/>
  <c r="C584" i="19"/>
  <c r="A584" i="19"/>
  <c r="H583" i="19"/>
  <c r="G583" i="19"/>
  <c r="F583" i="19"/>
  <c r="E583" i="19"/>
  <c r="D583" i="19"/>
  <c r="C583" i="19"/>
  <c r="A583" i="19" s="1"/>
  <c r="H582" i="19"/>
  <c r="G582" i="19"/>
  <c r="F582" i="19"/>
  <c r="E582" i="19"/>
  <c r="D582" i="19"/>
  <c r="C582" i="19"/>
  <c r="H581" i="19"/>
  <c r="G581" i="19"/>
  <c r="F581" i="19"/>
  <c r="E581" i="19"/>
  <c r="D581" i="19"/>
  <c r="C581" i="19"/>
  <c r="A581" i="19" s="1"/>
  <c r="H580" i="19"/>
  <c r="G580" i="19"/>
  <c r="F580" i="19"/>
  <c r="E580" i="19"/>
  <c r="D580" i="19"/>
  <c r="C580" i="19"/>
  <c r="H579" i="19"/>
  <c r="G579" i="19"/>
  <c r="F579" i="19"/>
  <c r="E579" i="19"/>
  <c r="D579" i="19"/>
  <c r="C579" i="19"/>
  <c r="H578" i="19"/>
  <c r="G578" i="19"/>
  <c r="F578" i="19"/>
  <c r="E578" i="19"/>
  <c r="D578" i="19"/>
  <c r="C578" i="19"/>
  <c r="A578" i="19" s="1"/>
  <c r="H577" i="19"/>
  <c r="G577" i="19"/>
  <c r="F577" i="19"/>
  <c r="E577" i="19"/>
  <c r="D577" i="19"/>
  <c r="C577" i="19"/>
  <c r="H576" i="19"/>
  <c r="G576" i="19"/>
  <c r="F576" i="19"/>
  <c r="E576" i="19"/>
  <c r="D576" i="19"/>
  <c r="C576" i="19"/>
  <c r="H575" i="19"/>
  <c r="G575" i="19"/>
  <c r="F575" i="19"/>
  <c r="E575" i="19"/>
  <c r="D575" i="19"/>
  <c r="C575" i="19"/>
  <c r="A575" i="19" s="1"/>
  <c r="H574" i="19"/>
  <c r="G574" i="19"/>
  <c r="F574" i="19"/>
  <c r="E574" i="19"/>
  <c r="D574" i="19"/>
  <c r="C574" i="19"/>
  <c r="H573" i="19"/>
  <c r="G573" i="19"/>
  <c r="F573" i="19"/>
  <c r="E573" i="19"/>
  <c r="D573" i="19"/>
  <c r="C573" i="19"/>
  <c r="H572" i="19"/>
  <c r="G572" i="19"/>
  <c r="F572" i="19"/>
  <c r="E572" i="19"/>
  <c r="D572" i="19"/>
  <c r="C572" i="19"/>
  <c r="A572" i="19"/>
  <c r="H571" i="19"/>
  <c r="G571" i="19"/>
  <c r="F571" i="19"/>
  <c r="E571" i="19"/>
  <c r="D571" i="19"/>
  <c r="C571" i="19"/>
  <c r="A571" i="19" s="1"/>
  <c r="H570" i="19"/>
  <c r="G570" i="19"/>
  <c r="F570" i="19"/>
  <c r="E570" i="19"/>
  <c r="D570" i="19"/>
  <c r="C570" i="19"/>
  <c r="H569" i="19"/>
  <c r="G569" i="19"/>
  <c r="F569" i="19"/>
  <c r="E569" i="19"/>
  <c r="D569" i="19"/>
  <c r="C569" i="19"/>
  <c r="A569" i="19" s="1"/>
  <c r="H568" i="19"/>
  <c r="G568" i="19"/>
  <c r="F568" i="19"/>
  <c r="E568" i="19"/>
  <c r="D568" i="19"/>
  <c r="C568" i="19"/>
  <c r="H567" i="19"/>
  <c r="G567" i="19"/>
  <c r="F567" i="19"/>
  <c r="E567" i="19"/>
  <c r="D567" i="19"/>
  <c r="C567" i="19"/>
  <c r="H566" i="19"/>
  <c r="G566" i="19"/>
  <c r="F566" i="19"/>
  <c r="E566" i="19"/>
  <c r="D566" i="19"/>
  <c r="C566" i="19"/>
  <c r="A566" i="19"/>
  <c r="H565" i="19"/>
  <c r="G565" i="19"/>
  <c r="F565" i="19"/>
  <c r="E565" i="19"/>
  <c r="D565" i="19"/>
  <c r="C565" i="19"/>
  <c r="A565" i="19" s="1"/>
  <c r="H564" i="19"/>
  <c r="G564" i="19"/>
  <c r="F564" i="19"/>
  <c r="E564" i="19"/>
  <c r="D564" i="19"/>
  <c r="C564" i="19"/>
  <c r="H563" i="19"/>
  <c r="G563" i="19"/>
  <c r="F563" i="19"/>
  <c r="E563" i="19"/>
  <c r="D563" i="19"/>
  <c r="C563" i="19"/>
  <c r="A563" i="19" s="1"/>
  <c r="H562" i="19"/>
  <c r="G562" i="19"/>
  <c r="F562" i="19"/>
  <c r="E562" i="19"/>
  <c r="D562" i="19"/>
  <c r="C562" i="19"/>
  <c r="H561" i="19"/>
  <c r="G561" i="19"/>
  <c r="F561" i="19"/>
  <c r="E561" i="19"/>
  <c r="D561" i="19"/>
  <c r="C561" i="19"/>
  <c r="H560" i="19"/>
  <c r="G560" i="19"/>
  <c r="F560" i="19"/>
  <c r="E560" i="19"/>
  <c r="D560" i="19"/>
  <c r="C560" i="19"/>
  <c r="A560" i="19" s="1"/>
  <c r="H559" i="19"/>
  <c r="G559" i="19"/>
  <c r="F559" i="19"/>
  <c r="E559" i="19"/>
  <c r="D559" i="19"/>
  <c r="C559" i="19"/>
  <c r="H558" i="19"/>
  <c r="G558" i="19"/>
  <c r="F558" i="19"/>
  <c r="E558" i="19"/>
  <c r="D558" i="19"/>
  <c r="C558" i="19"/>
  <c r="H557" i="19"/>
  <c r="G557" i="19"/>
  <c r="F557" i="19"/>
  <c r="E557" i="19"/>
  <c r="D557" i="19"/>
  <c r="C557" i="19"/>
  <c r="A557" i="19" s="1"/>
  <c r="H556" i="19"/>
  <c r="G556" i="19"/>
  <c r="F556" i="19"/>
  <c r="E556" i="19"/>
  <c r="D556" i="19"/>
  <c r="C556" i="19"/>
  <c r="H555" i="19"/>
  <c r="G555" i="19"/>
  <c r="F555" i="19"/>
  <c r="E555" i="19"/>
  <c r="D555" i="19"/>
  <c r="C555" i="19"/>
  <c r="H554" i="19"/>
  <c r="G554" i="19"/>
  <c r="F554" i="19"/>
  <c r="E554" i="19"/>
  <c r="D554" i="19"/>
  <c r="C554" i="19"/>
  <c r="A554" i="19"/>
  <c r="H553" i="19"/>
  <c r="G553" i="19"/>
  <c r="F553" i="19"/>
  <c r="E553" i="19"/>
  <c r="D553" i="19"/>
  <c r="C553" i="19"/>
  <c r="A553" i="19" s="1"/>
  <c r="H552" i="19"/>
  <c r="G552" i="19"/>
  <c r="F552" i="19"/>
  <c r="E552" i="19"/>
  <c r="D552" i="19"/>
  <c r="C552" i="19"/>
  <c r="H551" i="19"/>
  <c r="G551" i="19"/>
  <c r="F551" i="19"/>
  <c r="E551" i="19"/>
  <c r="D551" i="19"/>
  <c r="C551" i="19"/>
  <c r="A551" i="19" s="1"/>
  <c r="H550" i="19"/>
  <c r="G550" i="19"/>
  <c r="F550" i="19"/>
  <c r="E550" i="19"/>
  <c r="D550" i="19"/>
  <c r="C550" i="19"/>
  <c r="H549" i="19"/>
  <c r="G549" i="19"/>
  <c r="F549" i="19"/>
  <c r="E549" i="19"/>
  <c r="D549" i="19"/>
  <c r="C549" i="19"/>
  <c r="H548" i="19"/>
  <c r="G548" i="19"/>
  <c r="F548" i="19"/>
  <c r="E548" i="19"/>
  <c r="D548" i="19"/>
  <c r="C548" i="19"/>
  <c r="A548" i="19"/>
  <c r="H547" i="19"/>
  <c r="G547" i="19"/>
  <c r="F547" i="19"/>
  <c r="E547" i="19"/>
  <c r="D547" i="19"/>
  <c r="C547" i="19"/>
  <c r="A547" i="19" s="1"/>
  <c r="H546" i="19"/>
  <c r="G546" i="19"/>
  <c r="F546" i="19"/>
  <c r="E546" i="19"/>
  <c r="D546" i="19"/>
  <c r="C546" i="19"/>
  <c r="H545" i="19"/>
  <c r="G545" i="19"/>
  <c r="F545" i="19"/>
  <c r="E545" i="19"/>
  <c r="D545" i="19"/>
  <c r="C545" i="19"/>
  <c r="A545" i="19" s="1"/>
  <c r="H544" i="19"/>
  <c r="G544" i="19"/>
  <c r="F544" i="19"/>
  <c r="E544" i="19"/>
  <c r="D544" i="19"/>
  <c r="C544" i="19"/>
  <c r="H543" i="19"/>
  <c r="G543" i="19"/>
  <c r="F543" i="19"/>
  <c r="E543" i="19"/>
  <c r="D543" i="19"/>
  <c r="C543" i="19"/>
  <c r="H542" i="19"/>
  <c r="G542" i="19"/>
  <c r="F542" i="19"/>
  <c r="E542" i="19"/>
  <c r="D542" i="19"/>
  <c r="C542" i="19"/>
  <c r="A542" i="19" s="1"/>
  <c r="H541" i="19"/>
  <c r="G541" i="19"/>
  <c r="F541" i="19"/>
  <c r="E541" i="19"/>
  <c r="D541" i="19"/>
  <c r="C541" i="19"/>
  <c r="H540" i="19"/>
  <c r="G540" i="19"/>
  <c r="F540" i="19"/>
  <c r="E540" i="19"/>
  <c r="D540" i="19"/>
  <c r="C540" i="19"/>
  <c r="H539" i="19"/>
  <c r="G539" i="19"/>
  <c r="F539" i="19"/>
  <c r="E539" i="19"/>
  <c r="D539" i="19"/>
  <c r="C539" i="19"/>
  <c r="A539" i="19" s="1"/>
  <c r="H538" i="19"/>
  <c r="G538" i="19"/>
  <c r="F538" i="19"/>
  <c r="E538" i="19"/>
  <c r="D538" i="19"/>
  <c r="C538" i="19"/>
  <c r="H537" i="19"/>
  <c r="G537" i="19"/>
  <c r="F537" i="19"/>
  <c r="E537" i="19"/>
  <c r="D537" i="19"/>
  <c r="C537" i="19"/>
  <c r="H536" i="19"/>
  <c r="G536" i="19"/>
  <c r="F536" i="19"/>
  <c r="E536" i="19"/>
  <c r="D536" i="19"/>
  <c r="C536" i="19"/>
  <c r="A536" i="19"/>
  <c r="H535" i="19"/>
  <c r="G535" i="19"/>
  <c r="F535" i="19"/>
  <c r="E535" i="19"/>
  <c r="D535" i="19"/>
  <c r="C535" i="19"/>
  <c r="A535" i="19" s="1"/>
  <c r="H534" i="19"/>
  <c r="G534" i="19"/>
  <c r="F534" i="19"/>
  <c r="E534" i="19"/>
  <c r="D534" i="19"/>
  <c r="C534" i="19"/>
  <c r="H533" i="19"/>
  <c r="G533" i="19"/>
  <c r="F533" i="19"/>
  <c r="E533" i="19"/>
  <c r="D533" i="19"/>
  <c r="C533" i="19"/>
  <c r="A533" i="19" s="1"/>
  <c r="H532" i="19"/>
  <c r="G532" i="19"/>
  <c r="F532" i="19"/>
  <c r="E532" i="19"/>
  <c r="D532" i="19"/>
  <c r="C532" i="19"/>
  <c r="H531" i="19"/>
  <c r="G531" i="19"/>
  <c r="F531" i="19"/>
  <c r="E531" i="19"/>
  <c r="D531" i="19"/>
  <c r="C531" i="19"/>
  <c r="H530" i="19"/>
  <c r="G530" i="19"/>
  <c r="F530" i="19"/>
  <c r="E530" i="19"/>
  <c r="D530" i="19"/>
  <c r="C530" i="19"/>
  <c r="A530" i="19"/>
  <c r="H529" i="19"/>
  <c r="G529" i="19"/>
  <c r="F529" i="19"/>
  <c r="E529" i="19"/>
  <c r="D529" i="19"/>
  <c r="C529" i="19"/>
  <c r="A529" i="19" s="1"/>
  <c r="H528" i="19"/>
  <c r="G528" i="19"/>
  <c r="F528" i="19"/>
  <c r="E528" i="19"/>
  <c r="D528" i="19"/>
  <c r="C528" i="19"/>
  <c r="H527" i="19"/>
  <c r="G527" i="19"/>
  <c r="F527" i="19"/>
  <c r="E527" i="19"/>
  <c r="D527" i="19"/>
  <c r="C527" i="19"/>
  <c r="A527" i="19" s="1"/>
  <c r="H526" i="19"/>
  <c r="G526" i="19"/>
  <c r="F526" i="19"/>
  <c r="E526" i="19"/>
  <c r="D526" i="19"/>
  <c r="C526" i="19"/>
  <c r="H525" i="19"/>
  <c r="G525" i="19"/>
  <c r="F525" i="19"/>
  <c r="E525" i="19"/>
  <c r="D525" i="19"/>
  <c r="C525" i="19"/>
  <c r="A525" i="19" s="1"/>
  <c r="H524" i="19"/>
  <c r="G524" i="19"/>
  <c r="F524" i="19"/>
  <c r="E524" i="19"/>
  <c r="D524" i="19"/>
  <c r="C524" i="19"/>
  <c r="A524" i="19" s="1"/>
  <c r="H523" i="19"/>
  <c r="G523" i="19"/>
  <c r="F523" i="19"/>
  <c r="E523" i="19"/>
  <c r="D523" i="19"/>
  <c r="C523" i="19"/>
  <c r="H522" i="19"/>
  <c r="G522" i="19"/>
  <c r="F522" i="19"/>
  <c r="E522" i="19"/>
  <c r="D522" i="19"/>
  <c r="C522" i="19"/>
  <c r="A522" i="19"/>
  <c r="H521" i="19"/>
  <c r="G521" i="19"/>
  <c r="F521" i="19"/>
  <c r="E521" i="19"/>
  <c r="D521" i="19"/>
  <c r="C521" i="19"/>
  <c r="H520" i="19"/>
  <c r="G520" i="19"/>
  <c r="F520" i="19"/>
  <c r="E520" i="19"/>
  <c r="D520" i="19"/>
  <c r="C520" i="19"/>
  <c r="A520" i="19" s="1"/>
  <c r="H519" i="19"/>
  <c r="G519" i="19"/>
  <c r="F519" i="19"/>
  <c r="E519" i="19"/>
  <c r="D519" i="19"/>
  <c r="C519" i="19"/>
  <c r="H518" i="19"/>
  <c r="G518" i="19"/>
  <c r="F518" i="19"/>
  <c r="E518" i="19"/>
  <c r="D518" i="19"/>
  <c r="C518" i="19"/>
  <c r="A518" i="19" s="1"/>
  <c r="H517" i="19"/>
  <c r="G517" i="19"/>
  <c r="F517" i="19"/>
  <c r="E517" i="19"/>
  <c r="D517" i="19"/>
  <c r="C517" i="19"/>
  <c r="H516" i="19"/>
  <c r="G516" i="19"/>
  <c r="F516" i="19"/>
  <c r="E516" i="19"/>
  <c r="D516" i="19"/>
  <c r="C516" i="19"/>
  <c r="A516" i="19"/>
  <c r="H515" i="19"/>
  <c r="G515" i="19"/>
  <c r="F515" i="19"/>
  <c r="E515" i="19"/>
  <c r="D515" i="19"/>
  <c r="C515" i="19"/>
  <c r="A515" i="19" s="1"/>
  <c r="H514" i="19"/>
  <c r="G514" i="19"/>
  <c r="F514" i="19"/>
  <c r="E514" i="19"/>
  <c r="D514" i="19"/>
  <c r="C514" i="19"/>
  <c r="H513" i="19"/>
  <c r="G513" i="19"/>
  <c r="F513" i="19"/>
  <c r="E513" i="19"/>
  <c r="D513" i="19"/>
  <c r="C513" i="19"/>
  <c r="A513" i="19" s="1"/>
  <c r="H512" i="19"/>
  <c r="G512" i="19"/>
  <c r="F512" i="19"/>
  <c r="E512" i="19"/>
  <c r="D512" i="19"/>
  <c r="C512" i="19"/>
  <c r="H511" i="19"/>
  <c r="G511" i="19"/>
  <c r="F511" i="19"/>
  <c r="E511" i="19"/>
  <c r="D511" i="19"/>
  <c r="C511" i="19"/>
  <c r="H510" i="19"/>
  <c r="G510" i="19"/>
  <c r="F510" i="19"/>
  <c r="E510" i="19"/>
  <c r="D510" i="19"/>
  <c r="C510" i="19"/>
  <c r="H509" i="19"/>
  <c r="G509" i="19"/>
  <c r="F509" i="19"/>
  <c r="E509" i="19"/>
  <c r="D509" i="19"/>
  <c r="C509" i="19"/>
  <c r="A509" i="19" s="1"/>
  <c r="H508" i="19"/>
  <c r="G508" i="19"/>
  <c r="F508" i="19"/>
  <c r="E508" i="19"/>
  <c r="D508" i="19"/>
  <c r="C508" i="19"/>
  <c r="H507" i="19"/>
  <c r="G507" i="19"/>
  <c r="F507" i="19"/>
  <c r="E507" i="19"/>
  <c r="D507" i="19"/>
  <c r="C507" i="19"/>
  <c r="A507" i="19"/>
  <c r="H506" i="19"/>
  <c r="G506" i="19"/>
  <c r="F506" i="19"/>
  <c r="E506" i="19"/>
  <c r="D506" i="19"/>
  <c r="C506" i="19"/>
  <c r="A506" i="19" s="1"/>
  <c r="H505" i="19"/>
  <c r="G505" i="19"/>
  <c r="F505" i="19"/>
  <c r="E505" i="19"/>
  <c r="D505" i="19"/>
  <c r="C505" i="19"/>
  <c r="H504" i="19"/>
  <c r="G504" i="19"/>
  <c r="F504" i="19"/>
  <c r="E504" i="19"/>
  <c r="D504" i="19"/>
  <c r="C504" i="19"/>
  <c r="A504" i="19"/>
  <c r="H503" i="19"/>
  <c r="G503" i="19"/>
  <c r="F503" i="19"/>
  <c r="E503" i="19"/>
  <c r="D503" i="19"/>
  <c r="C503" i="19"/>
  <c r="H502" i="19"/>
  <c r="G502" i="19"/>
  <c r="F502" i="19"/>
  <c r="E502" i="19"/>
  <c r="D502" i="19"/>
  <c r="C502" i="19"/>
  <c r="A502" i="19" s="1"/>
  <c r="H501" i="19"/>
  <c r="G501" i="19"/>
  <c r="F501" i="19"/>
  <c r="E501" i="19"/>
  <c r="D501" i="19"/>
  <c r="C501" i="19"/>
  <c r="H500" i="19"/>
  <c r="G500" i="19"/>
  <c r="F500" i="19"/>
  <c r="E500" i="19"/>
  <c r="D500" i="19"/>
  <c r="C500" i="19"/>
  <c r="A500" i="19" s="1"/>
  <c r="H499" i="19"/>
  <c r="G499" i="19"/>
  <c r="F499" i="19"/>
  <c r="E499" i="19"/>
  <c r="D499" i="19"/>
  <c r="C499" i="19"/>
  <c r="H498" i="19"/>
  <c r="G498" i="19"/>
  <c r="F498" i="19"/>
  <c r="E498" i="19"/>
  <c r="D498" i="19"/>
  <c r="C498" i="19"/>
  <c r="A498" i="19" s="1"/>
  <c r="H497" i="19"/>
  <c r="G497" i="19"/>
  <c r="F497" i="19"/>
  <c r="E497" i="19"/>
  <c r="D497" i="19"/>
  <c r="C497" i="19"/>
  <c r="A497" i="19" s="1"/>
  <c r="H496" i="19"/>
  <c r="G496" i="19"/>
  <c r="F496" i="19"/>
  <c r="E496" i="19"/>
  <c r="D496" i="19"/>
  <c r="C496" i="19"/>
  <c r="H495" i="19"/>
  <c r="G495" i="19"/>
  <c r="F495" i="19"/>
  <c r="E495" i="19"/>
  <c r="D495" i="19"/>
  <c r="C495" i="19"/>
  <c r="A495" i="19"/>
  <c r="H494" i="19"/>
  <c r="G494" i="19"/>
  <c r="F494" i="19"/>
  <c r="E494" i="19"/>
  <c r="D494" i="19"/>
  <c r="C494" i="19"/>
  <c r="H493" i="19"/>
  <c r="G493" i="19"/>
  <c r="F493" i="19"/>
  <c r="E493" i="19"/>
  <c r="D493" i="19"/>
  <c r="C493" i="19"/>
  <c r="A493" i="19" s="1"/>
  <c r="H492" i="19"/>
  <c r="G492" i="19"/>
  <c r="F492" i="19"/>
  <c r="E492" i="19"/>
  <c r="D492" i="19"/>
  <c r="C492" i="19"/>
  <c r="H491" i="19"/>
  <c r="G491" i="19"/>
  <c r="F491" i="19"/>
  <c r="E491" i="19"/>
  <c r="D491" i="19"/>
  <c r="C491" i="19"/>
  <c r="A491" i="19" s="1"/>
  <c r="H490" i="19"/>
  <c r="G490" i="19"/>
  <c r="F490" i="19"/>
  <c r="E490" i="19"/>
  <c r="D490" i="19"/>
  <c r="C490" i="19"/>
  <c r="H489" i="19"/>
  <c r="G489" i="19"/>
  <c r="F489" i="19"/>
  <c r="E489" i="19"/>
  <c r="D489" i="19"/>
  <c r="A489" i="19" s="1"/>
  <c r="C489" i="19"/>
  <c r="H488" i="19"/>
  <c r="G488" i="19"/>
  <c r="F488" i="19"/>
  <c r="E488" i="19"/>
  <c r="D488" i="19"/>
  <c r="C488" i="19"/>
  <c r="A488" i="19" s="1"/>
  <c r="H487" i="19"/>
  <c r="G487" i="19"/>
  <c r="F487" i="19"/>
  <c r="E487" i="19"/>
  <c r="D487" i="19"/>
  <c r="C487" i="19"/>
  <c r="H486" i="19"/>
  <c r="G486" i="19"/>
  <c r="F486" i="19"/>
  <c r="E486" i="19"/>
  <c r="D486" i="19"/>
  <c r="C486" i="19"/>
  <c r="A486" i="19" s="1"/>
  <c r="H485" i="19"/>
  <c r="G485" i="19"/>
  <c r="F485" i="19"/>
  <c r="E485" i="19"/>
  <c r="D485" i="19"/>
  <c r="C485" i="19"/>
  <c r="H484" i="19"/>
  <c r="G484" i="19"/>
  <c r="F484" i="19"/>
  <c r="E484" i="19"/>
  <c r="D484" i="19"/>
  <c r="C484" i="19"/>
  <c r="H483" i="19"/>
  <c r="G483" i="19"/>
  <c r="F483" i="19"/>
  <c r="E483" i="19"/>
  <c r="D483" i="19"/>
  <c r="C483" i="19"/>
  <c r="H482" i="19"/>
  <c r="G482" i="19"/>
  <c r="F482" i="19"/>
  <c r="E482" i="19"/>
  <c r="D482" i="19"/>
  <c r="C482" i="19"/>
  <c r="A482" i="19" s="1"/>
  <c r="H481" i="19"/>
  <c r="G481" i="19"/>
  <c r="F481" i="19"/>
  <c r="E481" i="19"/>
  <c r="D481" i="19"/>
  <c r="C481" i="19"/>
  <c r="H480" i="19"/>
  <c r="G480" i="19"/>
  <c r="F480" i="19"/>
  <c r="E480" i="19"/>
  <c r="D480" i="19"/>
  <c r="C480" i="19"/>
  <c r="A480" i="19"/>
  <c r="H479" i="19"/>
  <c r="G479" i="19"/>
  <c r="F479" i="19"/>
  <c r="E479" i="19"/>
  <c r="D479" i="19"/>
  <c r="C479" i="19"/>
  <c r="A479" i="19" s="1"/>
  <c r="H478" i="19"/>
  <c r="G478" i="19"/>
  <c r="F478" i="19"/>
  <c r="E478" i="19"/>
  <c r="D478" i="19"/>
  <c r="C478" i="19"/>
  <c r="H477" i="19"/>
  <c r="G477" i="19"/>
  <c r="F477" i="19"/>
  <c r="E477" i="19"/>
  <c r="D477" i="19"/>
  <c r="A477" i="19" s="1"/>
  <c r="C477" i="19"/>
  <c r="H476" i="19"/>
  <c r="G476" i="19"/>
  <c r="F476" i="19"/>
  <c r="E476" i="19"/>
  <c r="D476" i="19"/>
  <c r="C476" i="19"/>
  <c r="H475" i="19"/>
  <c r="G475" i="19"/>
  <c r="F475" i="19"/>
  <c r="E475" i="19"/>
  <c r="D475" i="19"/>
  <c r="C475" i="19"/>
  <c r="A475" i="19" s="1"/>
  <c r="H474" i="19"/>
  <c r="G474" i="19"/>
  <c r="F474" i="19"/>
  <c r="E474" i="19"/>
  <c r="D474" i="19"/>
  <c r="C474" i="19"/>
  <c r="H473" i="19"/>
  <c r="G473" i="19"/>
  <c r="F473" i="19"/>
  <c r="E473" i="19"/>
  <c r="D473" i="19"/>
  <c r="C473" i="19"/>
  <c r="A473" i="19" s="1"/>
  <c r="H472" i="19"/>
  <c r="G472" i="19"/>
  <c r="F472" i="19"/>
  <c r="E472" i="19"/>
  <c r="D472" i="19"/>
  <c r="C472" i="19"/>
  <c r="H471" i="19"/>
  <c r="G471" i="19"/>
  <c r="F471" i="19"/>
  <c r="E471" i="19"/>
  <c r="D471" i="19"/>
  <c r="C471" i="19"/>
  <c r="A471" i="19" s="1"/>
  <c r="H470" i="19"/>
  <c r="G470" i="19"/>
  <c r="F470" i="19"/>
  <c r="E470" i="19"/>
  <c r="D470" i="19"/>
  <c r="C470" i="19"/>
  <c r="A470" i="19" s="1"/>
  <c r="H469" i="19"/>
  <c r="G469" i="19"/>
  <c r="F469" i="19"/>
  <c r="E469" i="19"/>
  <c r="D469" i="19"/>
  <c r="C469" i="19"/>
  <c r="H468" i="19"/>
  <c r="G468" i="19"/>
  <c r="F468" i="19"/>
  <c r="E468" i="19"/>
  <c r="D468" i="19"/>
  <c r="C468" i="19"/>
  <c r="A468" i="19"/>
  <c r="H467" i="19"/>
  <c r="G467" i="19"/>
  <c r="F467" i="19"/>
  <c r="E467" i="19"/>
  <c r="D467" i="19"/>
  <c r="C467" i="19"/>
  <c r="H466" i="19"/>
  <c r="G466" i="19"/>
  <c r="F466" i="19"/>
  <c r="E466" i="19"/>
  <c r="D466" i="19"/>
  <c r="C466" i="19"/>
  <c r="A466" i="19" s="1"/>
  <c r="H465" i="19"/>
  <c r="G465" i="19"/>
  <c r="F465" i="19"/>
  <c r="E465" i="19"/>
  <c r="D465" i="19"/>
  <c r="C465" i="19"/>
  <c r="H464" i="19"/>
  <c r="G464" i="19"/>
  <c r="F464" i="19"/>
  <c r="E464" i="19"/>
  <c r="D464" i="19"/>
  <c r="C464" i="19"/>
  <c r="A464" i="19" s="1"/>
  <c r="H463" i="19"/>
  <c r="G463" i="19"/>
  <c r="F463" i="19"/>
  <c r="E463" i="19"/>
  <c r="D463" i="19"/>
  <c r="C463" i="19"/>
  <c r="H462" i="19"/>
  <c r="G462" i="19"/>
  <c r="F462" i="19"/>
  <c r="E462" i="19"/>
  <c r="D462" i="19"/>
  <c r="A462" i="19" s="1"/>
  <c r="C462" i="19"/>
  <c r="H461" i="19"/>
  <c r="G461" i="19"/>
  <c r="F461" i="19"/>
  <c r="E461" i="19"/>
  <c r="D461" i="19"/>
  <c r="C461" i="19"/>
  <c r="A461" i="19" s="1"/>
  <c r="H460" i="19"/>
  <c r="G460" i="19"/>
  <c r="F460" i="19"/>
  <c r="E460" i="19"/>
  <c r="D460" i="19"/>
  <c r="C460" i="19"/>
  <c r="H459" i="19"/>
  <c r="G459" i="19"/>
  <c r="F459" i="19"/>
  <c r="E459" i="19"/>
  <c r="D459" i="19"/>
  <c r="C459" i="19"/>
  <c r="A459" i="19" s="1"/>
  <c r="H458" i="19"/>
  <c r="G458" i="19"/>
  <c r="F458" i="19"/>
  <c r="E458" i="19"/>
  <c r="D458" i="19"/>
  <c r="C458" i="19"/>
  <c r="H457" i="19"/>
  <c r="G457" i="19"/>
  <c r="F457" i="19"/>
  <c r="E457" i="19"/>
  <c r="D457" i="19"/>
  <c r="C457" i="19"/>
  <c r="H456" i="19"/>
  <c r="G456" i="19"/>
  <c r="F456" i="19"/>
  <c r="E456" i="19"/>
  <c r="D456" i="19"/>
  <c r="C456" i="19"/>
  <c r="H455" i="19"/>
  <c r="G455" i="19"/>
  <c r="F455" i="19"/>
  <c r="E455" i="19"/>
  <c r="D455" i="19"/>
  <c r="C455" i="19"/>
  <c r="A455" i="19" s="1"/>
  <c r="H454" i="19"/>
  <c r="G454" i="19"/>
  <c r="F454" i="19"/>
  <c r="E454" i="19"/>
  <c r="D454" i="19"/>
  <c r="C454" i="19"/>
  <c r="H453" i="19"/>
  <c r="G453" i="19"/>
  <c r="F453" i="19"/>
  <c r="E453" i="19"/>
  <c r="D453" i="19"/>
  <c r="C453" i="19"/>
  <c r="A453" i="19"/>
  <c r="H452" i="19"/>
  <c r="G452" i="19"/>
  <c r="F452" i="19"/>
  <c r="E452" i="19"/>
  <c r="D452" i="19"/>
  <c r="C452" i="19"/>
  <c r="A452" i="19" s="1"/>
  <c r="H451" i="19"/>
  <c r="G451" i="19"/>
  <c r="F451" i="19"/>
  <c r="E451" i="19"/>
  <c r="D451" i="19"/>
  <c r="C451" i="19"/>
  <c r="H450" i="19"/>
  <c r="G450" i="19"/>
  <c r="F450" i="19"/>
  <c r="E450" i="19"/>
  <c r="D450" i="19"/>
  <c r="A450" i="19" s="1"/>
  <c r="C450" i="19"/>
  <c r="H449" i="19"/>
  <c r="G449" i="19"/>
  <c r="F449" i="19"/>
  <c r="E449" i="19"/>
  <c r="D449" i="19"/>
  <c r="C449" i="19"/>
  <c r="H448" i="19"/>
  <c r="G448" i="19"/>
  <c r="F448" i="19"/>
  <c r="E448" i="19"/>
  <c r="D448" i="19"/>
  <c r="C448" i="19"/>
  <c r="A448" i="19" s="1"/>
  <c r="H447" i="19"/>
  <c r="G447" i="19"/>
  <c r="F447" i="19"/>
  <c r="E447" i="19"/>
  <c r="D447" i="19"/>
  <c r="C447" i="19"/>
  <c r="H446" i="19"/>
  <c r="G446" i="19"/>
  <c r="F446" i="19"/>
  <c r="E446" i="19"/>
  <c r="D446" i="19"/>
  <c r="C446" i="19"/>
  <c r="A446" i="19" s="1"/>
  <c r="H445" i="19"/>
  <c r="G445" i="19"/>
  <c r="F445" i="19"/>
  <c r="E445" i="19"/>
  <c r="D445" i="19"/>
  <c r="C445" i="19"/>
  <c r="H444" i="19"/>
  <c r="G444" i="19"/>
  <c r="F444" i="19"/>
  <c r="E444" i="19"/>
  <c r="D444" i="19"/>
  <c r="C444" i="19"/>
  <c r="H443" i="19"/>
  <c r="G443" i="19"/>
  <c r="F443" i="19"/>
  <c r="E443" i="19"/>
  <c r="D443" i="19"/>
  <c r="C443" i="19"/>
  <c r="H442" i="19"/>
  <c r="G442" i="19"/>
  <c r="F442" i="19"/>
  <c r="E442" i="19"/>
  <c r="D442" i="19"/>
  <c r="C442" i="19"/>
  <c r="H441" i="19"/>
  <c r="G441" i="19"/>
  <c r="F441" i="19"/>
  <c r="E441" i="19"/>
  <c r="D441" i="19"/>
  <c r="C441" i="19"/>
  <c r="A441" i="19"/>
  <c r="H440" i="19"/>
  <c r="G440" i="19"/>
  <c r="F440" i="19"/>
  <c r="E440" i="19"/>
  <c r="D440" i="19"/>
  <c r="C440" i="19"/>
  <c r="H439" i="19"/>
  <c r="G439" i="19"/>
  <c r="F439" i="19"/>
  <c r="E439" i="19"/>
  <c r="D439" i="19"/>
  <c r="C439" i="19"/>
  <c r="A439" i="19" s="1"/>
  <c r="H438" i="19"/>
  <c r="G438" i="19"/>
  <c r="F438" i="19"/>
  <c r="E438" i="19"/>
  <c r="D438" i="19"/>
  <c r="C438" i="19"/>
  <c r="H437" i="19"/>
  <c r="G437" i="19"/>
  <c r="F437" i="19"/>
  <c r="E437" i="19"/>
  <c r="D437" i="19"/>
  <c r="C437" i="19"/>
  <c r="A437" i="19" s="1"/>
  <c r="H436" i="19"/>
  <c r="G436" i="19"/>
  <c r="F436" i="19"/>
  <c r="E436" i="19"/>
  <c r="D436" i="19"/>
  <c r="C436" i="19"/>
  <c r="H435" i="19"/>
  <c r="G435" i="19"/>
  <c r="F435" i="19"/>
  <c r="E435" i="19"/>
  <c r="D435" i="19"/>
  <c r="C435" i="19"/>
  <c r="A435" i="19"/>
  <c r="H434" i="19"/>
  <c r="G434" i="19"/>
  <c r="F434" i="19"/>
  <c r="E434" i="19"/>
  <c r="D434" i="19"/>
  <c r="C434" i="19"/>
  <c r="A434" i="19" s="1"/>
  <c r="H433" i="19"/>
  <c r="G433" i="19"/>
  <c r="F433" i="19"/>
  <c r="E433" i="19"/>
  <c r="D433" i="19"/>
  <c r="C433" i="19"/>
  <c r="H432" i="19"/>
  <c r="G432" i="19"/>
  <c r="F432" i="19"/>
  <c r="E432" i="19"/>
  <c r="D432" i="19"/>
  <c r="C432" i="19"/>
  <c r="A432" i="19" s="1"/>
  <c r="H431" i="19"/>
  <c r="G431" i="19"/>
  <c r="F431" i="19"/>
  <c r="E431" i="19"/>
  <c r="D431" i="19"/>
  <c r="C431" i="19"/>
  <c r="H430" i="19"/>
  <c r="G430" i="19"/>
  <c r="F430" i="19"/>
  <c r="E430" i="19"/>
  <c r="D430" i="19"/>
  <c r="C430" i="19"/>
  <c r="H429" i="19"/>
  <c r="G429" i="19"/>
  <c r="F429" i="19"/>
  <c r="E429" i="19"/>
  <c r="D429" i="19"/>
  <c r="C429" i="19"/>
  <c r="H428" i="19"/>
  <c r="G428" i="19"/>
  <c r="F428" i="19"/>
  <c r="E428" i="19"/>
  <c r="D428" i="19"/>
  <c r="C428" i="19"/>
  <c r="A428" i="19" s="1"/>
  <c r="H427" i="19"/>
  <c r="G427" i="19"/>
  <c r="F427" i="19"/>
  <c r="E427" i="19"/>
  <c r="D427" i="19"/>
  <c r="C427" i="19"/>
  <c r="H426" i="19"/>
  <c r="G426" i="19"/>
  <c r="F426" i="19"/>
  <c r="E426" i="19"/>
  <c r="D426" i="19"/>
  <c r="C426" i="19"/>
  <c r="A426" i="19"/>
  <c r="H425" i="19"/>
  <c r="G425" i="19"/>
  <c r="F425" i="19"/>
  <c r="E425" i="19"/>
  <c r="D425" i="19"/>
  <c r="C425" i="19"/>
  <c r="A425" i="19" s="1"/>
  <c r="H424" i="19"/>
  <c r="G424" i="19"/>
  <c r="F424" i="19"/>
  <c r="E424" i="19"/>
  <c r="D424" i="19"/>
  <c r="C424" i="19"/>
  <c r="H423" i="19"/>
  <c r="G423" i="19"/>
  <c r="F423" i="19"/>
  <c r="E423" i="19"/>
  <c r="D423" i="19"/>
  <c r="A423" i="19" s="1"/>
  <c r="C423" i="19"/>
  <c r="H422" i="19"/>
  <c r="G422" i="19"/>
  <c r="F422" i="19"/>
  <c r="E422" i="19"/>
  <c r="D422" i="19"/>
  <c r="C422" i="19"/>
  <c r="H421" i="19"/>
  <c r="G421" i="19"/>
  <c r="F421" i="19"/>
  <c r="E421" i="19"/>
  <c r="D421" i="19"/>
  <c r="C421" i="19"/>
  <c r="H420" i="19"/>
  <c r="G420" i="19"/>
  <c r="F420" i="19"/>
  <c r="E420" i="19"/>
  <c r="D420" i="19"/>
  <c r="C420" i="19"/>
  <c r="H419" i="19"/>
  <c r="G419" i="19"/>
  <c r="F419" i="19"/>
  <c r="E419" i="19"/>
  <c r="D419" i="19"/>
  <c r="C419" i="19"/>
  <c r="H418" i="19"/>
  <c r="G418" i="19"/>
  <c r="F418" i="19"/>
  <c r="E418" i="19"/>
  <c r="D418" i="19"/>
  <c r="C418" i="19"/>
  <c r="H417" i="19"/>
  <c r="G417" i="19"/>
  <c r="F417" i="19"/>
  <c r="E417" i="19"/>
  <c r="D417" i="19"/>
  <c r="C417" i="19"/>
  <c r="A417" i="19" s="1"/>
  <c r="H416" i="19"/>
  <c r="G416" i="19"/>
  <c r="F416" i="19"/>
  <c r="E416" i="19"/>
  <c r="D416" i="19"/>
  <c r="C416" i="19"/>
  <c r="H415" i="19"/>
  <c r="G415" i="19"/>
  <c r="F415" i="19"/>
  <c r="E415" i="19"/>
  <c r="D415" i="19"/>
  <c r="C415" i="19"/>
  <c r="H414" i="19"/>
  <c r="G414" i="19"/>
  <c r="F414" i="19"/>
  <c r="E414" i="19"/>
  <c r="D414" i="19"/>
  <c r="C414" i="19"/>
  <c r="A414" i="19"/>
  <c r="H413" i="19"/>
  <c r="G413" i="19"/>
  <c r="F413" i="19"/>
  <c r="E413" i="19"/>
  <c r="D413" i="19"/>
  <c r="C413" i="19"/>
  <c r="H412" i="19"/>
  <c r="G412" i="19"/>
  <c r="F412" i="19"/>
  <c r="E412" i="19"/>
  <c r="D412" i="19"/>
  <c r="C412" i="19"/>
  <c r="A412" i="19" s="1"/>
  <c r="H411" i="19"/>
  <c r="G411" i="19"/>
  <c r="F411" i="19"/>
  <c r="E411" i="19"/>
  <c r="D411" i="19"/>
  <c r="C411" i="19"/>
  <c r="H410" i="19"/>
  <c r="G410" i="19"/>
  <c r="F410" i="19"/>
  <c r="E410" i="19"/>
  <c r="D410" i="19"/>
  <c r="C410" i="19"/>
  <c r="A410" i="19" s="1"/>
  <c r="H409" i="19"/>
  <c r="G409" i="19"/>
  <c r="F409" i="19"/>
  <c r="E409" i="19"/>
  <c r="D409" i="19"/>
  <c r="C409" i="19"/>
  <c r="H408" i="19"/>
  <c r="G408" i="19"/>
  <c r="F408" i="19"/>
  <c r="E408" i="19"/>
  <c r="D408" i="19"/>
  <c r="A408" i="19" s="1"/>
  <c r="C408" i="19"/>
  <c r="H407" i="19"/>
  <c r="G407" i="19"/>
  <c r="F407" i="19"/>
  <c r="E407" i="19"/>
  <c r="D407" i="19"/>
  <c r="C407" i="19"/>
  <c r="H406" i="19"/>
  <c r="G406" i="19"/>
  <c r="F406" i="19"/>
  <c r="E406" i="19"/>
  <c r="D406" i="19"/>
  <c r="C406" i="19"/>
  <c r="H405" i="19"/>
  <c r="G405" i="19"/>
  <c r="F405" i="19"/>
  <c r="E405" i="19"/>
  <c r="D405" i="19"/>
  <c r="C405" i="19"/>
  <c r="H404" i="19"/>
  <c r="G404" i="19"/>
  <c r="F404" i="19"/>
  <c r="E404" i="19"/>
  <c r="D404" i="19"/>
  <c r="C404" i="19"/>
  <c r="H403" i="19"/>
  <c r="G403" i="19"/>
  <c r="F403" i="19"/>
  <c r="E403" i="19"/>
  <c r="D403" i="19"/>
  <c r="C403" i="19"/>
  <c r="H402" i="19"/>
  <c r="G402" i="19"/>
  <c r="F402" i="19"/>
  <c r="E402" i="19"/>
  <c r="D402" i="19"/>
  <c r="C402" i="19"/>
  <c r="H401" i="19"/>
  <c r="G401" i="19"/>
  <c r="F401" i="19"/>
  <c r="E401" i="19"/>
  <c r="D401" i="19"/>
  <c r="A401" i="19" s="1"/>
  <c r="C401" i="19"/>
  <c r="H400" i="19"/>
  <c r="G400" i="19"/>
  <c r="F400" i="19"/>
  <c r="E400" i="19"/>
  <c r="D400" i="19"/>
  <c r="C400" i="19"/>
  <c r="H399" i="19"/>
  <c r="G399" i="19"/>
  <c r="F399" i="19"/>
  <c r="E399" i="19"/>
  <c r="D399" i="19"/>
  <c r="C399" i="19"/>
  <c r="A399" i="19"/>
  <c r="H398" i="19"/>
  <c r="G398" i="19"/>
  <c r="F398" i="19"/>
  <c r="E398" i="19"/>
  <c r="D398" i="19"/>
  <c r="C398" i="19"/>
  <c r="A398" i="19" s="1"/>
  <c r="H397" i="19"/>
  <c r="G397" i="19"/>
  <c r="F397" i="19"/>
  <c r="E397" i="19"/>
  <c r="D397" i="19"/>
  <c r="C397" i="19"/>
  <c r="H396" i="19"/>
  <c r="G396" i="19"/>
  <c r="F396" i="19"/>
  <c r="E396" i="19"/>
  <c r="D396" i="19"/>
  <c r="C396" i="19"/>
  <c r="A396" i="19"/>
  <c r="H395" i="19"/>
  <c r="G395" i="19"/>
  <c r="F395" i="19"/>
  <c r="E395" i="19"/>
  <c r="D395" i="19"/>
  <c r="C395" i="19"/>
  <c r="H394" i="19"/>
  <c r="G394" i="19"/>
  <c r="F394" i="19"/>
  <c r="E394" i="19"/>
  <c r="D394" i="19"/>
  <c r="C394" i="19"/>
  <c r="A394" i="19" s="1"/>
  <c r="H393" i="19"/>
  <c r="G393" i="19"/>
  <c r="F393" i="19"/>
  <c r="E393" i="19"/>
  <c r="D393" i="19"/>
  <c r="C393" i="19"/>
  <c r="H392" i="19"/>
  <c r="G392" i="19"/>
  <c r="F392" i="19"/>
  <c r="E392" i="19"/>
  <c r="D392" i="19"/>
  <c r="C392" i="19"/>
  <c r="A392" i="19" s="1"/>
  <c r="H391" i="19"/>
  <c r="G391" i="19"/>
  <c r="F391" i="19"/>
  <c r="E391" i="19"/>
  <c r="D391" i="19"/>
  <c r="C391" i="19"/>
  <c r="H390" i="19"/>
  <c r="G390" i="19"/>
  <c r="F390" i="19"/>
  <c r="E390" i="19"/>
  <c r="D390" i="19"/>
  <c r="C390" i="19"/>
  <c r="A390" i="19" s="1"/>
  <c r="H389" i="19"/>
  <c r="G389" i="19"/>
  <c r="F389" i="19"/>
  <c r="E389" i="19"/>
  <c r="D389" i="19"/>
  <c r="A389" i="19" s="1"/>
  <c r="C389" i="19"/>
  <c r="H388" i="19"/>
  <c r="G388" i="19"/>
  <c r="F388" i="19"/>
  <c r="E388" i="19"/>
  <c r="D388" i="19"/>
  <c r="C388" i="19"/>
  <c r="H387" i="19"/>
  <c r="G387" i="19"/>
  <c r="F387" i="19"/>
  <c r="E387" i="19"/>
  <c r="D387" i="19"/>
  <c r="C387" i="19"/>
  <c r="A387" i="19"/>
  <c r="H386" i="19"/>
  <c r="G386" i="19"/>
  <c r="F386" i="19"/>
  <c r="E386" i="19"/>
  <c r="D386" i="19"/>
  <c r="C386" i="19"/>
  <c r="H385" i="19"/>
  <c r="G385" i="19"/>
  <c r="F385" i="19"/>
  <c r="E385" i="19"/>
  <c r="D385" i="19"/>
  <c r="C385" i="19"/>
  <c r="A385" i="19" s="1"/>
  <c r="H384" i="19"/>
  <c r="G384" i="19"/>
  <c r="F384" i="19"/>
  <c r="E384" i="19"/>
  <c r="D384" i="19"/>
  <c r="C384" i="19"/>
  <c r="H383" i="19"/>
  <c r="G383" i="19"/>
  <c r="F383" i="19"/>
  <c r="E383" i="19"/>
  <c r="D383" i="19"/>
  <c r="C383" i="19"/>
  <c r="A383" i="19" s="1"/>
  <c r="H382" i="19"/>
  <c r="G382" i="19"/>
  <c r="F382" i="19"/>
  <c r="E382" i="19"/>
  <c r="D382" i="19"/>
  <c r="C382" i="19"/>
  <c r="H381" i="19"/>
  <c r="G381" i="19"/>
  <c r="F381" i="19"/>
  <c r="E381" i="19"/>
  <c r="D381" i="19"/>
  <c r="A381" i="19" s="1"/>
  <c r="C381" i="19"/>
  <c r="H380" i="19"/>
  <c r="G380" i="19"/>
  <c r="F380" i="19"/>
  <c r="E380" i="19"/>
  <c r="D380" i="19"/>
  <c r="C380" i="19"/>
  <c r="H379" i="19"/>
  <c r="G379" i="19"/>
  <c r="F379" i="19"/>
  <c r="E379" i="19"/>
  <c r="D379" i="19"/>
  <c r="C379" i="19"/>
  <c r="H378" i="19"/>
  <c r="G378" i="19"/>
  <c r="F378" i="19"/>
  <c r="E378" i="19"/>
  <c r="D378" i="19"/>
  <c r="C378" i="19"/>
  <c r="H377" i="19"/>
  <c r="G377" i="19"/>
  <c r="F377" i="19"/>
  <c r="E377" i="19"/>
  <c r="D377" i="19"/>
  <c r="C377" i="19"/>
  <c r="H376" i="19"/>
  <c r="G376" i="19"/>
  <c r="F376" i="19"/>
  <c r="E376" i="19"/>
  <c r="D376" i="19"/>
  <c r="C376" i="19"/>
  <c r="H375" i="19"/>
  <c r="G375" i="19"/>
  <c r="F375" i="19"/>
  <c r="E375" i="19"/>
  <c r="D375" i="19"/>
  <c r="C375" i="19"/>
  <c r="H374" i="19"/>
  <c r="G374" i="19"/>
  <c r="F374" i="19"/>
  <c r="E374" i="19"/>
  <c r="D374" i="19"/>
  <c r="C374" i="19"/>
  <c r="H373" i="19"/>
  <c r="G373" i="19"/>
  <c r="F373" i="19"/>
  <c r="E373" i="19"/>
  <c r="D373" i="19"/>
  <c r="C373" i="19"/>
  <c r="H372" i="19"/>
  <c r="G372" i="19"/>
  <c r="F372" i="19"/>
  <c r="E372" i="19"/>
  <c r="D372" i="19"/>
  <c r="C372" i="19"/>
  <c r="A372" i="19"/>
  <c r="H371" i="19"/>
  <c r="G371" i="19"/>
  <c r="F371" i="19"/>
  <c r="E371" i="19"/>
  <c r="D371" i="19"/>
  <c r="C371" i="19"/>
  <c r="A371" i="19" s="1"/>
  <c r="H370" i="19"/>
  <c r="G370" i="19"/>
  <c r="F370" i="19"/>
  <c r="E370" i="19"/>
  <c r="D370" i="19"/>
  <c r="C370" i="19"/>
  <c r="H369" i="19"/>
  <c r="G369" i="19"/>
  <c r="F369" i="19"/>
  <c r="E369" i="19"/>
  <c r="D369" i="19"/>
  <c r="A369" i="19" s="1"/>
  <c r="C369" i="19"/>
  <c r="H368" i="19"/>
  <c r="G368" i="19"/>
  <c r="F368" i="19"/>
  <c r="E368" i="19"/>
  <c r="D368" i="19"/>
  <c r="C368" i="19"/>
  <c r="H367" i="19"/>
  <c r="G367" i="19"/>
  <c r="F367" i="19"/>
  <c r="E367" i="19"/>
  <c r="D367" i="19"/>
  <c r="C367" i="19"/>
  <c r="H366" i="19"/>
  <c r="G366" i="19"/>
  <c r="F366" i="19"/>
  <c r="E366" i="19"/>
  <c r="D366" i="19"/>
  <c r="C366" i="19"/>
  <c r="H365" i="19"/>
  <c r="G365" i="19"/>
  <c r="F365" i="19"/>
  <c r="E365" i="19"/>
  <c r="D365" i="19"/>
  <c r="C365" i="19"/>
  <c r="H364" i="19"/>
  <c r="G364" i="19"/>
  <c r="F364" i="19"/>
  <c r="E364" i="19"/>
  <c r="D364" i="19"/>
  <c r="C364" i="19"/>
  <c r="H363" i="19"/>
  <c r="G363" i="19"/>
  <c r="F363" i="19"/>
  <c r="E363" i="19"/>
  <c r="D363" i="19"/>
  <c r="C363" i="19"/>
  <c r="H362" i="19"/>
  <c r="G362" i="19"/>
  <c r="F362" i="19"/>
  <c r="E362" i="19"/>
  <c r="D362" i="19"/>
  <c r="A362" i="19" s="1"/>
  <c r="C362" i="19"/>
  <c r="H361" i="19"/>
  <c r="G361" i="19"/>
  <c r="F361" i="19"/>
  <c r="E361" i="19"/>
  <c r="D361" i="19"/>
  <c r="C361" i="19"/>
  <c r="H360" i="19"/>
  <c r="G360" i="19"/>
  <c r="F360" i="19"/>
  <c r="E360" i="19"/>
  <c r="D360" i="19"/>
  <c r="C360" i="19"/>
  <c r="A360" i="19"/>
  <c r="H359" i="19"/>
  <c r="G359" i="19"/>
  <c r="F359" i="19"/>
  <c r="E359" i="19"/>
  <c r="D359" i="19"/>
  <c r="C359" i="19"/>
  <c r="H358" i="19"/>
  <c r="G358" i="19"/>
  <c r="F358" i="19"/>
  <c r="E358" i="19"/>
  <c r="D358" i="19"/>
  <c r="C358" i="19"/>
  <c r="A358" i="19" s="1"/>
  <c r="H357" i="19"/>
  <c r="G357" i="19"/>
  <c r="F357" i="19"/>
  <c r="E357" i="19"/>
  <c r="D357" i="19"/>
  <c r="C357" i="19"/>
  <c r="H356" i="19"/>
  <c r="G356" i="19"/>
  <c r="F356" i="19"/>
  <c r="E356" i="19"/>
  <c r="D356" i="19"/>
  <c r="C356" i="19"/>
  <c r="A356" i="19" s="1"/>
  <c r="H355" i="19"/>
  <c r="G355" i="19"/>
  <c r="F355" i="19"/>
  <c r="E355" i="19"/>
  <c r="D355" i="19"/>
  <c r="C355" i="19"/>
  <c r="H354" i="19"/>
  <c r="G354" i="19"/>
  <c r="F354" i="19"/>
  <c r="E354" i="19"/>
  <c r="D354" i="19"/>
  <c r="C354" i="19"/>
  <c r="A354" i="19"/>
  <c r="H353" i="19"/>
  <c r="G353" i="19"/>
  <c r="F353" i="19"/>
  <c r="E353" i="19"/>
  <c r="D353" i="19"/>
  <c r="C353" i="19"/>
  <c r="A353" i="19" s="1"/>
  <c r="H352" i="19"/>
  <c r="G352" i="19"/>
  <c r="F352" i="19"/>
  <c r="E352" i="19"/>
  <c r="D352" i="19"/>
  <c r="C352" i="19"/>
  <c r="H351" i="19"/>
  <c r="G351" i="19"/>
  <c r="F351" i="19"/>
  <c r="E351" i="19"/>
  <c r="D351" i="19"/>
  <c r="C351" i="19"/>
  <c r="A351" i="19" s="1"/>
  <c r="H350" i="19"/>
  <c r="G350" i="19"/>
  <c r="F350" i="19"/>
  <c r="E350" i="19"/>
  <c r="D350" i="19"/>
  <c r="C350" i="19"/>
  <c r="H349" i="19"/>
  <c r="G349" i="19"/>
  <c r="F349" i="19"/>
  <c r="E349" i="19"/>
  <c r="D349" i="19"/>
  <c r="C349" i="19"/>
  <c r="H348" i="19"/>
  <c r="G348" i="19"/>
  <c r="F348" i="19"/>
  <c r="E348" i="19"/>
  <c r="D348" i="19"/>
  <c r="C348" i="19"/>
  <c r="H347" i="19"/>
  <c r="G347" i="19"/>
  <c r="F347" i="19"/>
  <c r="E347" i="19"/>
  <c r="D347" i="19"/>
  <c r="A347" i="19" s="1"/>
  <c r="C347" i="19"/>
  <c r="H346" i="19"/>
  <c r="G346" i="19"/>
  <c r="F346" i="19"/>
  <c r="E346" i="19"/>
  <c r="D346" i="19"/>
  <c r="C346" i="19"/>
  <c r="H345" i="19"/>
  <c r="G345" i="19"/>
  <c r="F345" i="19"/>
  <c r="E345" i="19"/>
  <c r="D345" i="19"/>
  <c r="C345" i="19"/>
  <c r="A345" i="19"/>
  <c r="H344" i="19"/>
  <c r="G344" i="19"/>
  <c r="F344" i="19"/>
  <c r="E344" i="19"/>
  <c r="D344" i="19"/>
  <c r="C344" i="19"/>
  <c r="A344" i="19" s="1"/>
  <c r="H343" i="19"/>
  <c r="G343" i="19"/>
  <c r="F343" i="19"/>
  <c r="E343" i="19"/>
  <c r="D343" i="19"/>
  <c r="C343" i="19"/>
  <c r="H342" i="19"/>
  <c r="G342" i="19"/>
  <c r="F342" i="19"/>
  <c r="E342" i="19"/>
  <c r="D342" i="19"/>
  <c r="A342" i="19" s="1"/>
  <c r="C342" i="19"/>
  <c r="H341" i="19"/>
  <c r="G341" i="19"/>
  <c r="F341" i="19"/>
  <c r="E341" i="19"/>
  <c r="D341" i="19"/>
  <c r="C341" i="19"/>
  <c r="H340" i="19"/>
  <c r="G340" i="19"/>
  <c r="F340" i="19"/>
  <c r="E340" i="19"/>
  <c r="D340" i="19"/>
  <c r="C340" i="19"/>
  <c r="H339" i="19"/>
  <c r="G339" i="19"/>
  <c r="F339" i="19"/>
  <c r="E339" i="19"/>
  <c r="D339" i="19"/>
  <c r="C339" i="19"/>
  <c r="H338" i="19"/>
  <c r="G338" i="19"/>
  <c r="F338" i="19"/>
  <c r="E338" i="19"/>
  <c r="D338" i="19"/>
  <c r="C338" i="19"/>
  <c r="H337" i="19"/>
  <c r="G337" i="19"/>
  <c r="F337" i="19"/>
  <c r="E337" i="19"/>
  <c r="D337" i="19"/>
  <c r="C337" i="19"/>
  <c r="H336" i="19"/>
  <c r="G336" i="19"/>
  <c r="F336" i="19"/>
  <c r="E336" i="19"/>
  <c r="D336" i="19"/>
  <c r="C336" i="19"/>
  <c r="H335" i="19"/>
  <c r="G335" i="19"/>
  <c r="F335" i="19"/>
  <c r="E335" i="19"/>
  <c r="A335" i="19" s="1"/>
  <c r="D335" i="19"/>
  <c r="C335" i="19"/>
  <c r="H334" i="19"/>
  <c r="G334" i="19"/>
  <c r="F334" i="19"/>
  <c r="E334" i="19"/>
  <c r="D334" i="19"/>
  <c r="C334" i="19"/>
  <c r="A334" i="19" s="1"/>
  <c r="H333" i="19"/>
  <c r="G333" i="19"/>
  <c r="F333" i="19"/>
  <c r="E333" i="19"/>
  <c r="D333" i="19"/>
  <c r="C333" i="19"/>
  <c r="A333" i="19" s="1"/>
  <c r="H332" i="19"/>
  <c r="G332" i="19"/>
  <c r="F332" i="19"/>
  <c r="E332" i="19"/>
  <c r="D332" i="19"/>
  <c r="A332" i="19" s="1"/>
  <c r="C332" i="19"/>
  <c r="H331" i="19"/>
  <c r="G331" i="19"/>
  <c r="F331" i="19"/>
  <c r="E331" i="19"/>
  <c r="D331" i="19"/>
  <c r="C331" i="19"/>
  <c r="H330" i="19"/>
  <c r="G330" i="19"/>
  <c r="F330" i="19"/>
  <c r="E330" i="19"/>
  <c r="D330" i="19"/>
  <c r="A330" i="19" s="1"/>
  <c r="C330" i="19"/>
  <c r="H329" i="19"/>
  <c r="G329" i="19"/>
  <c r="F329" i="19"/>
  <c r="E329" i="19"/>
  <c r="D329" i="19"/>
  <c r="A329" i="19" s="1"/>
  <c r="C329" i="19"/>
  <c r="H328" i="19"/>
  <c r="G328" i="19"/>
  <c r="F328" i="19"/>
  <c r="E328" i="19"/>
  <c r="D328" i="19"/>
  <c r="C328" i="19"/>
  <c r="H327" i="19"/>
  <c r="G327" i="19"/>
  <c r="F327" i="19"/>
  <c r="E327" i="19"/>
  <c r="D327" i="19"/>
  <c r="C327" i="19"/>
  <c r="A327" i="19"/>
  <c r="H326" i="19"/>
  <c r="G326" i="19"/>
  <c r="F326" i="19"/>
  <c r="E326" i="19"/>
  <c r="D326" i="19"/>
  <c r="C326" i="19"/>
  <c r="A326" i="19" s="1"/>
  <c r="H325" i="19"/>
  <c r="G325" i="19"/>
  <c r="F325" i="19"/>
  <c r="E325" i="19"/>
  <c r="D325" i="19"/>
  <c r="C325" i="19"/>
  <c r="H324" i="19"/>
  <c r="G324" i="19"/>
  <c r="F324" i="19"/>
  <c r="E324" i="19"/>
  <c r="D324" i="19"/>
  <c r="C324" i="19"/>
  <c r="A324" i="19" s="1"/>
  <c r="H323" i="19"/>
  <c r="G323" i="19"/>
  <c r="F323" i="19"/>
  <c r="E323" i="19"/>
  <c r="D323" i="19"/>
  <c r="C323" i="19"/>
  <c r="H322" i="19"/>
  <c r="G322" i="19"/>
  <c r="F322" i="19"/>
  <c r="E322" i="19"/>
  <c r="D322" i="19"/>
  <c r="C322" i="19"/>
  <c r="H321" i="19"/>
  <c r="G321" i="19"/>
  <c r="F321" i="19"/>
  <c r="E321" i="19"/>
  <c r="D321" i="19"/>
  <c r="C321" i="19"/>
  <c r="H320" i="19"/>
  <c r="G320" i="19"/>
  <c r="F320" i="19"/>
  <c r="E320" i="19"/>
  <c r="A320" i="19" s="1"/>
  <c r="D320" i="19"/>
  <c r="C320" i="19"/>
  <c r="H319" i="19"/>
  <c r="G319" i="19"/>
  <c r="F319" i="19"/>
  <c r="E319" i="19"/>
  <c r="D319" i="19"/>
  <c r="C319" i="19"/>
  <c r="A319" i="19" s="1"/>
  <c r="H318" i="19"/>
  <c r="G318" i="19"/>
  <c r="F318" i="19"/>
  <c r="E318" i="19"/>
  <c r="D318" i="19"/>
  <c r="C318" i="19"/>
  <c r="A318" i="19" s="1"/>
  <c r="H317" i="19"/>
  <c r="G317" i="19"/>
  <c r="F317" i="19"/>
  <c r="E317" i="19"/>
  <c r="D317" i="19"/>
  <c r="A317" i="19" s="1"/>
  <c r="C317" i="19"/>
  <c r="H316" i="19"/>
  <c r="G316" i="19"/>
  <c r="F316" i="19"/>
  <c r="E316" i="19"/>
  <c r="D316" i="19"/>
  <c r="C316" i="19"/>
  <c r="H315" i="19"/>
  <c r="G315" i="19"/>
  <c r="F315" i="19"/>
  <c r="E315" i="19"/>
  <c r="D315" i="19"/>
  <c r="C315" i="19"/>
  <c r="A315" i="19"/>
  <c r="H314" i="19"/>
  <c r="G314" i="19"/>
  <c r="F314" i="19"/>
  <c r="E314" i="19"/>
  <c r="D314" i="19"/>
  <c r="C314" i="19"/>
  <c r="H313" i="19"/>
  <c r="G313" i="19"/>
  <c r="F313" i="19"/>
  <c r="E313" i="19"/>
  <c r="D313" i="19"/>
  <c r="C313" i="19"/>
  <c r="A313" i="19" s="1"/>
  <c r="H312" i="19"/>
  <c r="G312" i="19"/>
  <c r="F312" i="19"/>
  <c r="E312" i="19"/>
  <c r="D312" i="19"/>
  <c r="C312" i="19"/>
  <c r="H311" i="19"/>
  <c r="G311" i="19"/>
  <c r="F311" i="19"/>
  <c r="E311" i="19"/>
  <c r="D311" i="19"/>
  <c r="C311" i="19"/>
  <c r="A311" i="19" s="1"/>
  <c r="H310" i="19"/>
  <c r="G310" i="19"/>
  <c r="F310" i="19"/>
  <c r="E310" i="19"/>
  <c r="D310" i="19"/>
  <c r="C310" i="19"/>
  <c r="H309" i="19"/>
  <c r="G309" i="19"/>
  <c r="F309" i="19"/>
  <c r="E309" i="19"/>
  <c r="D309" i="19"/>
  <c r="C309" i="19"/>
  <c r="A309" i="19" s="1"/>
  <c r="H308" i="19"/>
  <c r="G308" i="19"/>
  <c r="F308" i="19"/>
  <c r="E308" i="19"/>
  <c r="A308" i="19" s="1"/>
  <c r="D308" i="19"/>
  <c r="C308" i="19"/>
  <c r="H307" i="19"/>
  <c r="G307" i="19"/>
  <c r="F307" i="19"/>
  <c r="E307" i="19"/>
  <c r="D307" i="19"/>
  <c r="C307" i="19"/>
  <c r="A307" i="19" s="1"/>
  <c r="H306" i="19"/>
  <c r="G306" i="19"/>
  <c r="F306" i="19"/>
  <c r="E306" i="19"/>
  <c r="D306" i="19"/>
  <c r="C306" i="19"/>
  <c r="A306" i="19" s="1"/>
  <c r="H305" i="19"/>
  <c r="G305" i="19"/>
  <c r="F305" i="19"/>
  <c r="E305" i="19"/>
  <c r="D305" i="19"/>
  <c r="A305" i="19" s="1"/>
  <c r="C305" i="19"/>
  <c r="H304" i="19"/>
  <c r="G304" i="19"/>
  <c r="F304" i="19"/>
  <c r="E304" i="19"/>
  <c r="D304" i="19"/>
  <c r="C304" i="19"/>
  <c r="H303" i="19"/>
  <c r="G303" i="19"/>
  <c r="F303" i="19"/>
  <c r="E303" i="19"/>
  <c r="D303" i="19"/>
  <c r="A303" i="19" s="1"/>
  <c r="C303" i="19"/>
  <c r="H302" i="19"/>
  <c r="G302" i="19"/>
  <c r="F302" i="19"/>
  <c r="E302" i="19"/>
  <c r="D302" i="19"/>
  <c r="A302" i="19" s="1"/>
  <c r="C302" i="19"/>
  <c r="H301" i="19"/>
  <c r="G301" i="19"/>
  <c r="F301" i="19"/>
  <c r="E301" i="19"/>
  <c r="D301" i="19"/>
  <c r="C301" i="19"/>
  <c r="H300" i="19"/>
  <c r="G300" i="19"/>
  <c r="F300" i="19"/>
  <c r="E300" i="19"/>
  <c r="D300" i="19"/>
  <c r="C300" i="19"/>
  <c r="A300" i="19"/>
  <c r="H299" i="19"/>
  <c r="G299" i="19"/>
  <c r="F299" i="19"/>
  <c r="E299" i="19"/>
  <c r="D299" i="19"/>
  <c r="C299" i="19"/>
  <c r="A299" i="19" s="1"/>
  <c r="H298" i="19"/>
  <c r="G298" i="19"/>
  <c r="F298" i="19"/>
  <c r="E298" i="19"/>
  <c r="D298" i="19"/>
  <c r="C298" i="19"/>
  <c r="H297" i="19"/>
  <c r="G297" i="19"/>
  <c r="F297" i="19"/>
  <c r="E297" i="19"/>
  <c r="D297" i="19"/>
  <c r="C297" i="19"/>
  <c r="A297" i="19" s="1"/>
  <c r="H296" i="19"/>
  <c r="G296" i="19"/>
  <c r="F296" i="19"/>
  <c r="E296" i="19"/>
  <c r="D296" i="19"/>
  <c r="C296" i="19"/>
  <c r="H295" i="19"/>
  <c r="G295" i="19"/>
  <c r="F295" i="19"/>
  <c r="E295" i="19"/>
  <c r="D295" i="19"/>
  <c r="C295" i="19"/>
  <c r="H294" i="19"/>
  <c r="G294" i="19"/>
  <c r="F294" i="19"/>
  <c r="E294" i="19"/>
  <c r="D294" i="19"/>
  <c r="C294" i="19"/>
  <c r="H293" i="19"/>
  <c r="G293" i="19"/>
  <c r="F293" i="19"/>
  <c r="E293" i="19"/>
  <c r="A293" i="19" s="1"/>
  <c r="D293" i="19"/>
  <c r="C293" i="19"/>
  <c r="H292" i="19"/>
  <c r="G292" i="19"/>
  <c r="F292" i="19"/>
  <c r="E292" i="19"/>
  <c r="D292" i="19"/>
  <c r="C292" i="19"/>
  <c r="A292" i="19" s="1"/>
  <c r="H291" i="19"/>
  <c r="G291" i="19"/>
  <c r="F291" i="19"/>
  <c r="E291" i="19"/>
  <c r="D291" i="19"/>
  <c r="C291" i="19"/>
  <c r="A291" i="19" s="1"/>
  <c r="H290" i="19"/>
  <c r="G290" i="19"/>
  <c r="F290" i="19"/>
  <c r="E290" i="19"/>
  <c r="D290" i="19"/>
  <c r="A290" i="19" s="1"/>
  <c r="C290" i="19"/>
  <c r="H289" i="19"/>
  <c r="G289" i="19"/>
  <c r="F289" i="19"/>
  <c r="E289" i="19"/>
  <c r="D289" i="19"/>
  <c r="C289" i="19"/>
  <c r="H288" i="19"/>
  <c r="G288" i="19"/>
  <c r="F288" i="19"/>
  <c r="E288" i="19"/>
  <c r="D288" i="19"/>
  <c r="C288" i="19"/>
  <c r="A288" i="19"/>
  <c r="H287" i="19"/>
  <c r="G287" i="19"/>
  <c r="F287" i="19"/>
  <c r="E287" i="19"/>
  <c r="D287" i="19"/>
  <c r="C287" i="19"/>
  <c r="H286" i="19"/>
  <c r="G286" i="19"/>
  <c r="F286" i="19"/>
  <c r="E286" i="19"/>
  <c r="D286" i="19"/>
  <c r="C286" i="19"/>
  <c r="A286" i="19" s="1"/>
  <c r="H285" i="19"/>
  <c r="G285" i="19"/>
  <c r="F285" i="19"/>
  <c r="E285" i="19"/>
  <c r="D285" i="19"/>
  <c r="C285" i="19"/>
  <c r="H284" i="19"/>
  <c r="G284" i="19"/>
  <c r="F284" i="19"/>
  <c r="E284" i="19"/>
  <c r="D284" i="19"/>
  <c r="C284" i="19"/>
  <c r="A284" i="19" s="1"/>
  <c r="H283" i="19"/>
  <c r="G283" i="19"/>
  <c r="F283" i="19"/>
  <c r="E283" i="19"/>
  <c r="D283" i="19"/>
  <c r="C283" i="19"/>
  <c r="A283" i="19" s="1"/>
  <c r="H282" i="19"/>
  <c r="G282" i="19"/>
  <c r="F282" i="19"/>
  <c r="E282" i="19"/>
  <c r="D282" i="19"/>
  <c r="C282" i="19"/>
  <c r="A282" i="19" s="1"/>
  <c r="H281" i="19"/>
  <c r="G281" i="19"/>
  <c r="F281" i="19"/>
  <c r="E281" i="19"/>
  <c r="D281" i="19"/>
  <c r="C281" i="19"/>
  <c r="A281" i="19" s="1"/>
  <c r="H280" i="19"/>
  <c r="G280" i="19"/>
  <c r="F280" i="19"/>
  <c r="E280" i="19"/>
  <c r="D280" i="19"/>
  <c r="C280" i="19"/>
  <c r="A280" i="19" s="1"/>
  <c r="H279" i="19"/>
  <c r="G279" i="19"/>
  <c r="F279" i="19"/>
  <c r="E279" i="19"/>
  <c r="D279" i="19"/>
  <c r="C279" i="19"/>
  <c r="A279" i="19" s="1"/>
  <c r="H278" i="19"/>
  <c r="G278" i="19"/>
  <c r="F278" i="19"/>
  <c r="E278" i="19"/>
  <c r="D278" i="19"/>
  <c r="C278" i="19"/>
  <c r="A278" i="19" s="1"/>
  <c r="H277" i="19"/>
  <c r="G277" i="19"/>
  <c r="F277" i="19"/>
  <c r="E277" i="19"/>
  <c r="D277" i="19"/>
  <c r="C277" i="19"/>
  <c r="A277" i="19" s="1"/>
  <c r="H276" i="19"/>
  <c r="G276" i="19"/>
  <c r="F276" i="19"/>
  <c r="E276" i="19"/>
  <c r="D276" i="19"/>
  <c r="C276" i="19"/>
  <c r="A276" i="19" s="1"/>
  <c r="H275" i="19"/>
  <c r="G275" i="19"/>
  <c r="F275" i="19"/>
  <c r="E275" i="19"/>
  <c r="D275" i="19"/>
  <c r="C275" i="19"/>
  <c r="A275" i="19" s="1"/>
  <c r="H274" i="19"/>
  <c r="G274" i="19"/>
  <c r="F274" i="19"/>
  <c r="E274" i="19"/>
  <c r="D274" i="19"/>
  <c r="C274" i="19"/>
  <c r="A274" i="19" s="1"/>
  <c r="H273" i="19"/>
  <c r="G273" i="19"/>
  <c r="F273" i="19"/>
  <c r="E273" i="19"/>
  <c r="D273" i="19"/>
  <c r="C273" i="19"/>
  <c r="A273" i="19" s="1"/>
  <c r="H272" i="19"/>
  <c r="G272" i="19"/>
  <c r="F272" i="19"/>
  <c r="E272" i="19"/>
  <c r="D272" i="19"/>
  <c r="C272" i="19"/>
  <c r="H271" i="19"/>
  <c r="G271" i="19"/>
  <c r="F271" i="19"/>
  <c r="E271" i="19"/>
  <c r="D271" i="19"/>
  <c r="C271" i="19"/>
  <c r="A271" i="19" s="1"/>
  <c r="H270" i="19"/>
  <c r="G270" i="19"/>
  <c r="F270" i="19"/>
  <c r="E270" i="19"/>
  <c r="D270" i="19"/>
  <c r="C270" i="19"/>
  <c r="A270" i="19" s="1"/>
  <c r="H269" i="19"/>
  <c r="G269" i="19"/>
  <c r="F269" i="19"/>
  <c r="E269" i="19"/>
  <c r="D269" i="19"/>
  <c r="C269" i="19"/>
  <c r="H268" i="19"/>
  <c r="G268" i="19"/>
  <c r="F268" i="19"/>
  <c r="E268" i="19"/>
  <c r="D268" i="19"/>
  <c r="C268" i="19"/>
  <c r="A268" i="19" s="1"/>
  <c r="H267" i="19"/>
  <c r="G267" i="19"/>
  <c r="F267" i="19"/>
  <c r="E267" i="19"/>
  <c r="D267" i="19"/>
  <c r="C267" i="19"/>
  <c r="A267" i="19" s="1"/>
  <c r="H266" i="19"/>
  <c r="G266" i="19"/>
  <c r="F266" i="19"/>
  <c r="E266" i="19"/>
  <c r="D266" i="19"/>
  <c r="C266" i="19"/>
  <c r="H265" i="19"/>
  <c r="G265" i="19"/>
  <c r="F265" i="19"/>
  <c r="E265" i="19"/>
  <c r="D265" i="19"/>
  <c r="C265" i="19"/>
  <c r="A265" i="19" s="1"/>
  <c r="H264" i="19"/>
  <c r="G264" i="19"/>
  <c r="F264" i="19"/>
  <c r="E264" i="19"/>
  <c r="D264" i="19"/>
  <c r="C264" i="19"/>
  <c r="A264" i="19" s="1"/>
  <c r="H263" i="19"/>
  <c r="G263" i="19"/>
  <c r="F263" i="19"/>
  <c r="E263" i="19"/>
  <c r="D263" i="19"/>
  <c r="C263" i="19"/>
  <c r="H262" i="19"/>
  <c r="G262" i="19"/>
  <c r="F262" i="19"/>
  <c r="E262" i="19"/>
  <c r="D262" i="19"/>
  <c r="C262" i="19"/>
  <c r="A262" i="19" s="1"/>
  <c r="H261" i="19"/>
  <c r="G261" i="19"/>
  <c r="F261" i="19"/>
  <c r="E261" i="19"/>
  <c r="D261" i="19"/>
  <c r="C261" i="19"/>
  <c r="A261" i="19" s="1"/>
  <c r="H260" i="19"/>
  <c r="G260" i="19"/>
  <c r="F260" i="19"/>
  <c r="E260" i="19"/>
  <c r="D260" i="19"/>
  <c r="C260" i="19"/>
  <c r="H259" i="19"/>
  <c r="G259" i="19"/>
  <c r="F259" i="19"/>
  <c r="E259" i="19"/>
  <c r="D259" i="19"/>
  <c r="C259" i="19"/>
  <c r="A259" i="19" s="1"/>
  <c r="H258" i="19"/>
  <c r="G258" i="19"/>
  <c r="F258" i="19"/>
  <c r="E258" i="19"/>
  <c r="D258" i="19"/>
  <c r="C258" i="19"/>
  <c r="A258" i="19" s="1"/>
  <c r="H257" i="19"/>
  <c r="G257" i="19"/>
  <c r="F257" i="19"/>
  <c r="E257" i="19"/>
  <c r="D257" i="19"/>
  <c r="C257" i="19"/>
  <c r="H256" i="19"/>
  <c r="G256" i="19"/>
  <c r="F256" i="19"/>
  <c r="E256" i="19"/>
  <c r="D256" i="19"/>
  <c r="C256" i="19"/>
  <c r="A256" i="19" s="1"/>
  <c r="H255" i="19"/>
  <c r="G255" i="19"/>
  <c r="F255" i="19"/>
  <c r="E255" i="19"/>
  <c r="D255" i="19"/>
  <c r="C255" i="19"/>
  <c r="A255" i="19" s="1"/>
  <c r="H254" i="19"/>
  <c r="G254" i="19"/>
  <c r="F254" i="19"/>
  <c r="E254" i="19"/>
  <c r="D254" i="19"/>
  <c r="C254" i="19"/>
  <c r="H253" i="19"/>
  <c r="G253" i="19"/>
  <c r="F253" i="19"/>
  <c r="E253" i="19"/>
  <c r="D253" i="19"/>
  <c r="C253" i="19"/>
  <c r="A253" i="19" s="1"/>
  <c r="H252" i="19"/>
  <c r="G252" i="19"/>
  <c r="F252" i="19"/>
  <c r="E252" i="19"/>
  <c r="D252" i="19"/>
  <c r="C252" i="19"/>
  <c r="A252" i="19" s="1"/>
  <c r="H251" i="19"/>
  <c r="G251" i="19"/>
  <c r="F251" i="19"/>
  <c r="E251" i="19"/>
  <c r="D251" i="19"/>
  <c r="C251" i="19"/>
  <c r="H250" i="19"/>
  <c r="G250" i="19"/>
  <c r="F250" i="19"/>
  <c r="E250" i="19"/>
  <c r="D250" i="19"/>
  <c r="C250" i="19"/>
  <c r="A250" i="19" s="1"/>
  <c r="H249" i="19"/>
  <c r="G249" i="19"/>
  <c r="F249" i="19"/>
  <c r="E249" i="19"/>
  <c r="D249" i="19"/>
  <c r="C249" i="19"/>
  <c r="A249" i="19" s="1"/>
  <c r="H248" i="19"/>
  <c r="G248" i="19"/>
  <c r="F248" i="19"/>
  <c r="E248" i="19"/>
  <c r="D248" i="19"/>
  <c r="C248" i="19"/>
  <c r="H247" i="19"/>
  <c r="G247" i="19"/>
  <c r="F247" i="19"/>
  <c r="E247" i="19"/>
  <c r="D247" i="19"/>
  <c r="C247" i="19"/>
  <c r="A247" i="19" s="1"/>
  <c r="H246" i="19"/>
  <c r="G246" i="19"/>
  <c r="F246" i="19"/>
  <c r="E246" i="19"/>
  <c r="D246" i="19"/>
  <c r="C246" i="19"/>
  <c r="A246" i="19" s="1"/>
  <c r="H245" i="19"/>
  <c r="G245" i="19"/>
  <c r="F245" i="19"/>
  <c r="E245" i="19"/>
  <c r="D245" i="19"/>
  <c r="C245" i="19"/>
  <c r="H244" i="19"/>
  <c r="G244" i="19"/>
  <c r="F244" i="19"/>
  <c r="E244" i="19"/>
  <c r="D244" i="19"/>
  <c r="C244" i="19"/>
  <c r="A244" i="19" s="1"/>
  <c r="H243" i="19"/>
  <c r="G243" i="19"/>
  <c r="F243" i="19"/>
  <c r="E243" i="19"/>
  <c r="D243" i="19"/>
  <c r="C243" i="19"/>
  <c r="A243" i="19" s="1"/>
  <c r="H242" i="19"/>
  <c r="G242" i="19"/>
  <c r="F242" i="19"/>
  <c r="E242" i="19"/>
  <c r="D242" i="19"/>
  <c r="C242" i="19"/>
  <c r="H241" i="19"/>
  <c r="G241" i="19"/>
  <c r="F241" i="19"/>
  <c r="E241" i="19"/>
  <c r="D241" i="19"/>
  <c r="C241" i="19"/>
  <c r="A241" i="19" s="1"/>
  <c r="H240" i="19"/>
  <c r="G240" i="19"/>
  <c r="F240" i="19"/>
  <c r="E240" i="19"/>
  <c r="D240" i="19"/>
  <c r="C240" i="19"/>
  <c r="A240" i="19" s="1"/>
  <c r="H239" i="19"/>
  <c r="G239" i="19"/>
  <c r="F239" i="19"/>
  <c r="E239" i="19"/>
  <c r="D239" i="19"/>
  <c r="C239" i="19"/>
  <c r="H238" i="19"/>
  <c r="G238" i="19"/>
  <c r="F238" i="19"/>
  <c r="E238" i="19"/>
  <c r="D238" i="19"/>
  <c r="C238" i="19"/>
  <c r="A238" i="19" s="1"/>
  <c r="H237" i="19"/>
  <c r="G237" i="19"/>
  <c r="F237" i="19"/>
  <c r="E237" i="19"/>
  <c r="D237" i="19"/>
  <c r="C237" i="19"/>
  <c r="A237" i="19" s="1"/>
  <c r="H236" i="19"/>
  <c r="G236" i="19"/>
  <c r="F236" i="19"/>
  <c r="E236" i="19"/>
  <c r="D236" i="19"/>
  <c r="C236" i="19"/>
  <c r="H235" i="19"/>
  <c r="G235" i="19"/>
  <c r="F235" i="19"/>
  <c r="E235" i="19"/>
  <c r="D235" i="19"/>
  <c r="C235" i="19"/>
  <c r="A235" i="19" s="1"/>
  <c r="H234" i="19"/>
  <c r="G234" i="19"/>
  <c r="F234" i="19"/>
  <c r="E234" i="19"/>
  <c r="D234" i="19"/>
  <c r="C234" i="19"/>
  <c r="A234" i="19" s="1"/>
  <c r="H233" i="19"/>
  <c r="G233" i="19"/>
  <c r="F233" i="19"/>
  <c r="E233" i="19"/>
  <c r="D233" i="19"/>
  <c r="C233" i="19"/>
  <c r="H232" i="19"/>
  <c r="G232" i="19"/>
  <c r="F232" i="19"/>
  <c r="E232" i="19"/>
  <c r="D232" i="19"/>
  <c r="C232" i="19"/>
  <c r="A232" i="19" s="1"/>
  <c r="H231" i="19"/>
  <c r="G231" i="19"/>
  <c r="F231" i="19"/>
  <c r="E231" i="19"/>
  <c r="D231" i="19"/>
  <c r="C231" i="19"/>
  <c r="A231" i="19" s="1"/>
  <c r="H230" i="19"/>
  <c r="G230" i="19"/>
  <c r="F230" i="19"/>
  <c r="E230" i="19"/>
  <c r="D230" i="19"/>
  <c r="C230" i="19"/>
  <c r="H229" i="19"/>
  <c r="G229" i="19"/>
  <c r="F229" i="19"/>
  <c r="E229" i="19"/>
  <c r="D229" i="19"/>
  <c r="C229" i="19"/>
  <c r="A229" i="19" s="1"/>
  <c r="H228" i="19"/>
  <c r="G228" i="19"/>
  <c r="F228" i="19"/>
  <c r="E228" i="19"/>
  <c r="D228" i="19"/>
  <c r="C228" i="19"/>
  <c r="A228" i="19" s="1"/>
  <c r="H227" i="19"/>
  <c r="G227" i="19"/>
  <c r="F227" i="19"/>
  <c r="E227" i="19"/>
  <c r="D227" i="19"/>
  <c r="C227" i="19"/>
  <c r="H226" i="19"/>
  <c r="G226" i="19"/>
  <c r="F226" i="19"/>
  <c r="E226" i="19"/>
  <c r="D226" i="19"/>
  <c r="C226" i="19"/>
  <c r="A226" i="19" s="1"/>
  <c r="H225" i="19"/>
  <c r="G225" i="19"/>
  <c r="F225" i="19"/>
  <c r="E225" i="19"/>
  <c r="D225" i="19"/>
  <c r="C225" i="19"/>
  <c r="A225" i="19" s="1"/>
  <c r="H224" i="19"/>
  <c r="G224" i="19"/>
  <c r="F224" i="19"/>
  <c r="E224" i="19"/>
  <c r="D224" i="19"/>
  <c r="C224" i="19"/>
  <c r="H223" i="19"/>
  <c r="G223" i="19"/>
  <c r="F223" i="19"/>
  <c r="E223" i="19"/>
  <c r="D223" i="19"/>
  <c r="C223" i="19"/>
  <c r="A223" i="19" s="1"/>
  <c r="H222" i="19"/>
  <c r="G222" i="19"/>
  <c r="F222" i="19"/>
  <c r="E222" i="19"/>
  <c r="D222" i="19"/>
  <c r="C222" i="19"/>
  <c r="A222" i="19" s="1"/>
  <c r="H221" i="19"/>
  <c r="G221" i="19"/>
  <c r="F221" i="19"/>
  <c r="E221" i="19"/>
  <c r="D221" i="19"/>
  <c r="C221" i="19"/>
  <c r="H220" i="19"/>
  <c r="G220" i="19"/>
  <c r="F220" i="19"/>
  <c r="E220" i="19"/>
  <c r="D220" i="19"/>
  <c r="C220" i="19"/>
  <c r="A220" i="19" s="1"/>
  <c r="H219" i="19"/>
  <c r="G219" i="19"/>
  <c r="F219" i="19"/>
  <c r="E219" i="19"/>
  <c r="D219" i="19"/>
  <c r="C219" i="19"/>
  <c r="A219" i="19" s="1"/>
  <c r="H218" i="19"/>
  <c r="G218" i="19"/>
  <c r="F218" i="19"/>
  <c r="E218" i="19"/>
  <c r="D218" i="19"/>
  <c r="C218" i="19"/>
  <c r="H217" i="19"/>
  <c r="G217" i="19"/>
  <c r="F217" i="19"/>
  <c r="E217" i="19"/>
  <c r="D217" i="19"/>
  <c r="C217" i="19"/>
  <c r="A217" i="19" s="1"/>
  <c r="H216" i="19"/>
  <c r="G216" i="19"/>
  <c r="F216" i="19"/>
  <c r="E216" i="19"/>
  <c r="D216" i="19"/>
  <c r="C216" i="19"/>
  <c r="A216" i="19" s="1"/>
  <c r="H215" i="19"/>
  <c r="G215" i="19"/>
  <c r="F215" i="19"/>
  <c r="E215" i="19"/>
  <c r="D215" i="19"/>
  <c r="C215" i="19"/>
  <c r="H214" i="19"/>
  <c r="G214" i="19"/>
  <c r="F214" i="19"/>
  <c r="E214" i="19"/>
  <c r="D214" i="19"/>
  <c r="C214" i="19"/>
  <c r="A214" i="19" s="1"/>
  <c r="H213" i="19"/>
  <c r="G213" i="19"/>
  <c r="F213" i="19"/>
  <c r="E213" i="19"/>
  <c r="D213" i="19"/>
  <c r="C213" i="19"/>
  <c r="A213" i="19" s="1"/>
  <c r="H212" i="19"/>
  <c r="G212" i="19"/>
  <c r="F212" i="19"/>
  <c r="E212" i="19"/>
  <c r="D212" i="19"/>
  <c r="C212" i="19"/>
  <c r="H211" i="19"/>
  <c r="G211" i="19"/>
  <c r="F211" i="19"/>
  <c r="E211" i="19"/>
  <c r="D211" i="19"/>
  <c r="C211" i="19"/>
  <c r="A211" i="19" s="1"/>
  <c r="H210" i="19"/>
  <c r="G210" i="19"/>
  <c r="F210" i="19"/>
  <c r="E210" i="19"/>
  <c r="D210" i="19"/>
  <c r="C210" i="19"/>
  <c r="A210" i="19" s="1"/>
  <c r="H209" i="19"/>
  <c r="G209" i="19"/>
  <c r="F209" i="19"/>
  <c r="E209" i="19"/>
  <c r="D209" i="19"/>
  <c r="C209" i="19"/>
  <c r="H208" i="19"/>
  <c r="G208" i="19"/>
  <c r="F208" i="19"/>
  <c r="E208" i="19"/>
  <c r="D208" i="19"/>
  <c r="C208" i="19"/>
  <c r="A208" i="19" s="1"/>
  <c r="H207" i="19"/>
  <c r="G207" i="19"/>
  <c r="F207" i="19"/>
  <c r="E207" i="19"/>
  <c r="D207" i="19"/>
  <c r="C207" i="19"/>
  <c r="A207" i="19" s="1"/>
  <c r="H206" i="19"/>
  <c r="G206" i="19"/>
  <c r="F206" i="19"/>
  <c r="E206" i="19"/>
  <c r="D206" i="19"/>
  <c r="C206" i="19"/>
  <c r="H205" i="19"/>
  <c r="G205" i="19"/>
  <c r="F205" i="19"/>
  <c r="E205" i="19"/>
  <c r="D205" i="19"/>
  <c r="C205" i="19"/>
  <c r="A205" i="19" s="1"/>
  <c r="H204" i="19"/>
  <c r="G204" i="19"/>
  <c r="F204" i="19"/>
  <c r="E204" i="19"/>
  <c r="D204" i="19"/>
  <c r="C204" i="19"/>
  <c r="A204" i="19" s="1"/>
  <c r="H203" i="19"/>
  <c r="G203" i="19"/>
  <c r="F203" i="19"/>
  <c r="E203" i="19"/>
  <c r="D203" i="19"/>
  <c r="C203" i="19"/>
  <c r="H202" i="19"/>
  <c r="G202" i="19"/>
  <c r="F202" i="19"/>
  <c r="E202" i="19"/>
  <c r="D202" i="19"/>
  <c r="C202" i="19"/>
  <c r="A202" i="19" s="1"/>
  <c r="H201" i="19"/>
  <c r="G201" i="19"/>
  <c r="F201" i="19"/>
  <c r="E201" i="19"/>
  <c r="D201" i="19"/>
  <c r="C201" i="19"/>
  <c r="A201" i="19" s="1"/>
  <c r="H200" i="19"/>
  <c r="G200" i="19"/>
  <c r="F200" i="19"/>
  <c r="E200" i="19"/>
  <c r="D200" i="19"/>
  <c r="C200" i="19"/>
  <c r="H199" i="19"/>
  <c r="G199" i="19"/>
  <c r="F199" i="19"/>
  <c r="E199" i="19"/>
  <c r="D199" i="19"/>
  <c r="C199" i="19"/>
  <c r="A199" i="19" s="1"/>
  <c r="H198" i="19"/>
  <c r="G198" i="19"/>
  <c r="F198" i="19"/>
  <c r="E198" i="19"/>
  <c r="D198" i="19"/>
  <c r="C198" i="19"/>
  <c r="A198" i="19" s="1"/>
  <c r="H197" i="19"/>
  <c r="G197" i="19"/>
  <c r="F197" i="19"/>
  <c r="E197" i="19"/>
  <c r="D197" i="19"/>
  <c r="C197" i="19"/>
  <c r="H196" i="19"/>
  <c r="G196" i="19"/>
  <c r="F196" i="19"/>
  <c r="E196" i="19"/>
  <c r="D196" i="19"/>
  <c r="C196" i="19"/>
  <c r="A196" i="19" s="1"/>
  <c r="H195" i="19"/>
  <c r="G195" i="19"/>
  <c r="F195" i="19"/>
  <c r="E195" i="19"/>
  <c r="D195" i="19"/>
  <c r="C195" i="19"/>
  <c r="A195" i="19" s="1"/>
  <c r="H194" i="19"/>
  <c r="G194" i="19"/>
  <c r="F194" i="19"/>
  <c r="E194" i="19"/>
  <c r="D194" i="19"/>
  <c r="C194" i="19"/>
  <c r="H193" i="19"/>
  <c r="G193" i="19"/>
  <c r="F193" i="19"/>
  <c r="E193" i="19"/>
  <c r="D193" i="19"/>
  <c r="C193" i="19"/>
  <c r="A193" i="19" s="1"/>
  <c r="H192" i="19"/>
  <c r="G192" i="19"/>
  <c r="F192" i="19"/>
  <c r="E192" i="19"/>
  <c r="D192" i="19"/>
  <c r="C192" i="19"/>
  <c r="A192" i="19" s="1"/>
  <c r="H191" i="19"/>
  <c r="G191" i="19"/>
  <c r="F191" i="19"/>
  <c r="E191" i="19"/>
  <c r="D191" i="19"/>
  <c r="C191" i="19"/>
  <c r="H190" i="19"/>
  <c r="G190" i="19"/>
  <c r="F190" i="19"/>
  <c r="E190" i="19"/>
  <c r="D190" i="19"/>
  <c r="C190" i="19"/>
  <c r="A190" i="19" s="1"/>
  <c r="H189" i="19"/>
  <c r="G189" i="19"/>
  <c r="F189" i="19"/>
  <c r="E189" i="19"/>
  <c r="D189" i="19"/>
  <c r="C189" i="19"/>
  <c r="A189" i="19" s="1"/>
  <c r="H188" i="19"/>
  <c r="G188" i="19"/>
  <c r="F188" i="19"/>
  <c r="E188" i="19"/>
  <c r="D188" i="19"/>
  <c r="C188" i="19"/>
  <c r="H187" i="19"/>
  <c r="G187" i="19"/>
  <c r="F187" i="19"/>
  <c r="E187" i="19"/>
  <c r="D187" i="19"/>
  <c r="C187" i="19"/>
  <c r="A187" i="19" s="1"/>
  <c r="H186" i="19"/>
  <c r="G186" i="19"/>
  <c r="F186" i="19"/>
  <c r="E186" i="19"/>
  <c r="D186" i="19"/>
  <c r="C186" i="19"/>
  <c r="A186" i="19" s="1"/>
  <c r="H185" i="19"/>
  <c r="G185" i="19"/>
  <c r="F185" i="19"/>
  <c r="E185" i="19"/>
  <c r="D185" i="19"/>
  <c r="C185" i="19"/>
  <c r="H184" i="19"/>
  <c r="G184" i="19"/>
  <c r="F184" i="19"/>
  <c r="E184" i="19"/>
  <c r="D184" i="19"/>
  <c r="C184" i="19"/>
  <c r="A184" i="19" s="1"/>
  <c r="H183" i="19"/>
  <c r="G183" i="19"/>
  <c r="F183" i="19"/>
  <c r="E183" i="19"/>
  <c r="D183" i="19"/>
  <c r="C183" i="19"/>
  <c r="A183" i="19" s="1"/>
  <c r="H182" i="19"/>
  <c r="G182" i="19"/>
  <c r="F182" i="19"/>
  <c r="E182" i="19"/>
  <c r="D182" i="19"/>
  <c r="C182" i="19"/>
  <c r="H181" i="19"/>
  <c r="G181" i="19"/>
  <c r="F181" i="19"/>
  <c r="E181" i="19"/>
  <c r="D181" i="19"/>
  <c r="C181" i="19"/>
  <c r="A181" i="19" s="1"/>
  <c r="H180" i="19"/>
  <c r="G180" i="19"/>
  <c r="F180" i="19"/>
  <c r="E180" i="19"/>
  <c r="D180" i="19"/>
  <c r="C180" i="19"/>
  <c r="A180" i="19" s="1"/>
  <c r="H179" i="19"/>
  <c r="G179" i="19"/>
  <c r="F179" i="19"/>
  <c r="E179" i="19"/>
  <c r="D179" i="19"/>
  <c r="C179" i="19"/>
  <c r="H178" i="19"/>
  <c r="G178" i="19"/>
  <c r="F178" i="19"/>
  <c r="E178" i="19"/>
  <c r="D178" i="19"/>
  <c r="C178" i="19"/>
  <c r="A178" i="19" s="1"/>
  <c r="H177" i="19"/>
  <c r="G177" i="19"/>
  <c r="F177" i="19"/>
  <c r="E177" i="19"/>
  <c r="D177" i="19"/>
  <c r="C177" i="19"/>
  <c r="A177" i="19" s="1"/>
  <c r="H176" i="19"/>
  <c r="G176" i="19"/>
  <c r="F176" i="19"/>
  <c r="E176" i="19"/>
  <c r="D176" i="19"/>
  <c r="C176" i="19"/>
  <c r="H175" i="19"/>
  <c r="G175" i="19"/>
  <c r="F175" i="19"/>
  <c r="E175" i="19"/>
  <c r="D175" i="19"/>
  <c r="C175" i="19"/>
  <c r="A175" i="19" s="1"/>
  <c r="H174" i="19"/>
  <c r="G174" i="19"/>
  <c r="F174" i="19"/>
  <c r="E174" i="19"/>
  <c r="D174" i="19"/>
  <c r="C174" i="19"/>
  <c r="A174" i="19" s="1"/>
  <c r="H173" i="19"/>
  <c r="G173" i="19"/>
  <c r="F173" i="19"/>
  <c r="E173" i="19"/>
  <c r="D173" i="19"/>
  <c r="C173" i="19"/>
  <c r="H172" i="19"/>
  <c r="G172" i="19"/>
  <c r="F172" i="19"/>
  <c r="E172" i="19"/>
  <c r="D172" i="19"/>
  <c r="C172" i="19"/>
  <c r="A172" i="19" s="1"/>
  <c r="H171" i="19"/>
  <c r="G171" i="19"/>
  <c r="F171" i="19"/>
  <c r="E171" i="19"/>
  <c r="D171" i="19"/>
  <c r="C171" i="19"/>
  <c r="A171" i="19" s="1"/>
  <c r="H170" i="19"/>
  <c r="G170" i="19"/>
  <c r="F170" i="19"/>
  <c r="E170" i="19"/>
  <c r="D170" i="19"/>
  <c r="C170" i="19"/>
  <c r="H169" i="19"/>
  <c r="G169" i="19"/>
  <c r="F169" i="19"/>
  <c r="E169" i="19"/>
  <c r="D169" i="19"/>
  <c r="C169" i="19"/>
  <c r="A169" i="19" s="1"/>
  <c r="H168" i="19"/>
  <c r="G168" i="19"/>
  <c r="F168" i="19"/>
  <c r="E168" i="19"/>
  <c r="D168" i="19"/>
  <c r="C168" i="19"/>
  <c r="A168" i="19" s="1"/>
  <c r="H167" i="19"/>
  <c r="G167" i="19"/>
  <c r="F167" i="19"/>
  <c r="E167" i="19"/>
  <c r="D167" i="19"/>
  <c r="C167" i="19"/>
  <c r="H166" i="19"/>
  <c r="G166" i="19"/>
  <c r="F166" i="19"/>
  <c r="E166" i="19"/>
  <c r="D166" i="19"/>
  <c r="C166" i="19"/>
  <c r="A166" i="19" s="1"/>
  <c r="H165" i="19"/>
  <c r="G165" i="19"/>
  <c r="F165" i="19"/>
  <c r="E165" i="19"/>
  <c r="D165" i="19"/>
  <c r="C165" i="19"/>
  <c r="A165" i="19" s="1"/>
  <c r="H164" i="19"/>
  <c r="G164" i="19"/>
  <c r="F164" i="19"/>
  <c r="E164" i="19"/>
  <c r="D164" i="19"/>
  <c r="C164" i="19"/>
  <c r="H163" i="19"/>
  <c r="G163" i="19"/>
  <c r="F163" i="19"/>
  <c r="E163" i="19"/>
  <c r="D163" i="19"/>
  <c r="C163" i="19"/>
  <c r="A163" i="19" s="1"/>
  <c r="H162" i="19"/>
  <c r="G162" i="19"/>
  <c r="F162" i="19"/>
  <c r="E162" i="19"/>
  <c r="D162" i="19"/>
  <c r="C162" i="19"/>
  <c r="A162" i="19" s="1"/>
  <c r="H161" i="19"/>
  <c r="G161" i="19"/>
  <c r="F161" i="19"/>
  <c r="E161" i="19"/>
  <c r="D161" i="19"/>
  <c r="C161" i="19"/>
  <c r="H160" i="19"/>
  <c r="G160" i="19"/>
  <c r="F160" i="19"/>
  <c r="E160" i="19"/>
  <c r="D160" i="19"/>
  <c r="C160" i="19"/>
  <c r="A160" i="19" s="1"/>
  <c r="H159" i="19"/>
  <c r="G159" i="19"/>
  <c r="F159" i="19"/>
  <c r="E159" i="19"/>
  <c r="D159" i="19"/>
  <c r="C159" i="19"/>
  <c r="A159" i="19" s="1"/>
  <c r="H158" i="19"/>
  <c r="G158" i="19"/>
  <c r="F158" i="19"/>
  <c r="E158" i="19"/>
  <c r="D158" i="19"/>
  <c r="C158" i="19"/>
  <c r="H157" i="19"/>
  <c r="G157" i="19"/>
  <c r="F157" i="19"/>
  <c r="E157" i="19"/>
  <c r="D157" i="19"/>
  <c r="C157" i="19"/>
  <c r="A157" i="19" s="1"/>
  <c r="H156" i="19"/>
  <c r="G156" i="19"/>
  <c r="F156" i="19"/>
  <c r="E156" i="19"/>
  <c r="D156" i="19"/>
  <c r="C156" i="19"/>
  <c r="A156" i="19" s="1"/>
  <c r="H155" i="19"/>
  <c r="G155" i="19"/>
  <c r="F155" i="19"/>
  <c r="E155" i="19"/>
  <c r="D155" i="19"/>
  <c r="C155" i="19"/>
  <c r="H154" i="19"/>
  <c r="G154" i="19"/>
  <c r="F154" i="19"/>
  <c r="E154" i="19"/>
  <c r="D154" i="19"/>
  <c r="C154" i="19"/>
  <c r="A154" i="19" s="1"/>
  <c r="H153" i="19"/>
  <c r="G153" i="19"/>
  <c r="F153" i="19"/>
  <c r="E153" i="19"/>
  <c r="D153" i="19"/>
  <c r="C153" i="19"/>
  <c r="A153" i="19" s="1"/>
  <c r="H152" i="19"/>
  <c r="G152" i="19"/>
  <c r="F152" i="19"/>
  <c r="E152" i="19"/>
  <c r="D152" i="19"/>
  <c r="C152" i="19"/>
  <c r="H151" i="19"/>
  <c r="G151" i="19"/>
  <c r="F151" i="19"/>
  <c r="E151" i="19"/>
  <c r="D151" i="19"/>
  <c r="C151" i="19"/>
  <c r="A151" i="19" s="1"/>
  <c r="H150" i="19"/>
  <c r="G150" i="19"/>
  <c r="F150" i="19"/>
  <c r="E150" i="19"/>
  <c r="D150" i="19"/>
  <c r="C150" i="19"/>
  <c r="A150" i="19" s="1"/>
  <c r="H149" i="19"/>
  <c r="G149" i="19"/>
  <c r="F149" i="19"/>
  <c r="E149" i="19"/>
  <c r="D149" i="19"/>
  <c r="C149" i="19"/>
  <c r="H148" i="19"/>
  <c r="G148" i="19"/>
  <c r="F148" i="19"/>
  <c r="E148" i="19"/>
  <c r="D148" i="19"/>
  <c r="C148" i="19"/>
  <c r="A148" i="19" s="1"/>
  <c r="H147" i="19"/>
  <c r="G147" i="19"/>
  <c r="F147" i="19"/>
  <c r="E147" i="19"/>
  <c r="D147" i="19"/>
  <c r="C147" i="19"/>
  <c r="A147" i="19" s="1"/>
  <c r="H146" i="19"/>
  <c r="G146" i="19"/>
  <c r="F146" i="19"/>
  <c r="E146" i="19"/>
  <c r="D146" i="19"/>
  <c r="C146" i="19"/>
  <c r="H145" i="19"/>
  <c r="G145" i="19"/>
  <c r="F145" i="19"/>
  <c r="E145" i="19"/>
  <c r="D145" i="19"/>
  <c r="C145" i="19"/>
  <c r="A145" i="19" s="1"/>
  <c r="H144" i="19"/>
  <c r="G144" i="19"/>
  <c r="F144" i="19"/>
  <c r="E144" i="19"/>
  <c r="D144" i="19"/>
  <c r="C144" i="19"/>
  <c r="A144" i="19" s="1"/>
  <c r="H143" i="19"/>
  <c r="G143" i="19"/>
  <c r="F143" i="19"/>
  <c r="E143" i="19"/>
  <c r="D143" i="19"/>
  <c r="C143" i="19"/>
  <c r="H142" i="19"/>
  <c r="G142" i="19"/>
  <c r="F142" i="19"/>
  <c r="E142" i="19"/>
  <c r="D142" i="19"/>
  <c r="C142" i="19"/>
  <c r="A142" i="19" s="1"/>
  <c r="H141" i="19"/>
  <c r="G141" i="19"/>
  <c r="F141" i="19"/>
  <c r="E141" i="19"/>
  <c r="D141" i="19"/>
  <c r="C141" i="19"/>
  <c r="A141" i="19" s="1"/>
  <c r="H140" i="19"/>
  <c r="G140" i="19"/>
  <c r="F140" i="19"/>
  <c r="E140" i="19"/>
  <c r="D140" i="19"/>
  <c r="C140" i="19"/>
  <c r="H139" i="19"/>
  <c r="G139" i="19"/>
  <c r="F139" i="19"/>
  <c r="E139" i="19"/>
  <c r="D139" i="19"/>
  <c r="C139" i="19"/>
  <c r="A139" i="19" s="1"/>
  <c r="H138" i="19"/>
  <c r="G138" i="19"/>
  <c r="F138" i="19"/>
  <c r="E138" i="19"/>
  <c r="D138" i="19"/>
  <c r="C138" i="19"/>
  <c r="A138" i="19" s="1"/>
  <c r="H137" i="19"/>
  <c r="G137" i="19"/>
  <c r="F137" i="19"/>
  <c r="E137" i="19"/>
  <c r="D137" i="19"/>
  <c r="C137" i="19"/>
  <c r="H136" i="19"/>
  <c r="G136" i="19"/>
  <c r="F136" i="19"/>
  <c r="E136" i="19"/>
  <c r="D136" i="19"/>
  <c r="C136" i="19"/>
  <c r="A136" i="19" s="1"/>
  <c r="H135" i="19"/>
  <c r="G135" i="19"/>
  <c r="F135" i="19"/>
  <c r="E135" i="19"/>
  <c r="D135" i="19"/>
  <c r="C135" i="19"/>
  <c r="A135" i="19" s="1"/>
  <c r="H134" i="19"/>
  <c r="G134" i="19"/>
  <c r="F134" i="19"/>
  <c r="E134" i="19"/>
  <c r="D134" i="19"/>
  <c r="C134" i="19"/>
  <c r="H133" i="19"/>
  <c r="G133" i="19"/>
  <c r="F133" i="19"/>
  <c r="E133" i="19"/>
  <c r="D133" i="19"/>
  <c r="C133" i="19"/>
  <c r="A133" i="19" s="1"/>
  <c r="H132" i="19"/>
  <c r="G132" i="19"/>
  <c r="F132" i="19"/>
  <c r="E132" i="19"/>
  <c r="D132" i="19"/>
  <c r="C132" i="19"/>
  <c r="A132" i="19" s="1"/>
  <c r="H131" i="19"/>
  <c r="G131" i="19"/>
  <c r="F131" i="19"/>
  <c r="E131" i="19"/>
  <c r="D131" i="19"/>
  <c r="C131" i="19"/>
  <c r="H130" i="19"/>
  <c r="G130" i="19"/>
  <c r="F130" i="19"/>
  <c r="E130" i="19"/>
  <c r="D130" i="19"/>
  <c r="C130" i="19"/>
  <c r="A130" i="19" s="1"/>
  <c r="H129" i="19"/>
  <c r="G129" i="19"/>
  <c r="F129" i="19"/>
  <c r="E129" i="19"/>
  <c r="D129" i="19"/>
  <c r="C129" i="19"/>
  <c r="A129" i="19" s="1"/>
  <c r="H128" i="19"/>
  <c r="G128" i="19"/>
  <c r="F128" i="19"/>
  <c r="E128" i="19"/>
  <c r="D128" i="19"/>
  <c r="C128" i="19"/>
  <c r="H127" i="19"/>
  <c r="G127" i="19"/>
  <c r="F127" i="19"/>
  <c r="E127" i="19"/>
  <c r="D127" i="19"/>
  <c r="C127" i="19"/>
  <c r="A127" i="19" s="1"/>
  <c r="H126" i="19"/>
  <c r="G126" i="19"/>
  <c r="F126" i="19"/>
  <c r="E126" i="19"/>
  <c r="D126" i="19"/>
  <c r="C126" i="19"/>
  <c r="A126" i="19" s="1"/>
  <c r="H125" i="19"/>
  <c r="G125" i="19"/>
  <c r="F125" i="19"/>
  <c r="E125" i="19"/>
  <c r="D125" i="19"/>
  <c r="C125" i="19"/>
  <c r="H124" i="19"/>
  <c r="G124" i="19"/>
  <c r="F124" i="19"/>
  <c r="E124" i="19"/>
  <c r="D124" i="19"/>
  <c r="C124" i="19"/>
  <c r="A124" i="19" s="1"/>
  <c r="H123" i="19"/>
  <c r="G123" i="19"/>
  <c r="F123" i="19"/>
  <c r="E123" i="19"/>
  <c r="D123" i="19"/>
  <c r="C123" i="19"/>
  <c r="A123" i="19" s="1"/>
  <c r="H122" i="19"/>
  <c r="G122" i="19"/>
  <c r="F122" i="19"/>
  <c r="E122" i="19"/>
  <c r="D122" i="19"/>
  <c r="C122" i="19"/>
  <c r="H121" i="19"/>
  <c r="G121" i="19"/>
  <c r="F121" i="19"/>
  <c r="E121" i="19"/>
  <c r="D121" i="19"/>
  <c r="C121" i="19"/>
  <c r="A121" i="19" s="1"/>
  <c r="H120" i="19"/>
  <c r="G120" i="19"/>
  <c r="F120" i="19"/>
  <c r="E120" i="19"/>
  <c r="D120" i="19"/>
  <c r="C120" i="19"/>
  <c r="A120" i="19" s="1"/>
  <c r="H119" i="19"/>
  <c r="G119" i="19"/>
  <c r="F119" i="19"/>
  <c r="E119" i="19"/>
  <c r="D119" i="19"/>
  <c r="C119" i="19"/>
  <c r="H118" i="19"/>
  <c r="G118" i="19"/>
  <c r="F118" i="19"/>
  <c r="E118" i="19"/>
  <c r="D118" i="19"/>
  <c r="C118" i="19"/>
  <c r="A118" i="19" s="1"/>
  <c r="H117" i="19"/>
  <c r="G117" i="19"/>
  <c r="F117" i="19"/>
  <c r="E117" i="19"/>
  <c r="D117" i="19"/>
  <c r="C117" i="19"/>
  <c r="A117" i="19" s="1"/>
  <c r="H116" i="19"/>
  <c r="G116" i="19"/>
  <c r="F116" i="19"/>
  <c r="E116" i="19"/>
  <c r="D116" i="19"/>
  <c r="C116" i="19"/>
  <c r="H115" i="19"/>
  <c r="G115" i="19"/>
  <c r="F115" i="19"/>
  <c r="E115" i="19"/>
  <c r="D115" i="19"/>
  <c r="C115" i="19"/>
  <c r="A115" i="19" s="1"/>
  <c r="H114" i="19"/>
  <c r="G114" i="19"/>
  <c r="F114" i="19"/>
  <c r="E114" i="19"/>
  <c r="D114" i="19"/>
  <c r="C114" i="19"/>
  <c r="A114" i="19" s="1"/>
  <c r="H113" i="19"/>
  <c r="G113" i="19"/>
  <c r="F113" i="19"/>
  <c r="E113" i="19"/>
  <c r="D113" i="19"/>
  <c r="C113" i="19"/>
  <c r="H112" i="19"/>
  <c r="G112" i="19"/>
  <c r="F112" i="19"/>
  <c r="E112" i="19"/>
  <c r="D112" i="19"/>
  <c r="C112" i="19"/>
  <c r="A112" i="19" s="1"/>
  <c r="H111" i="19"/>
  <c r="G111" i="19"/>
  <c r="F111" i="19"/>
  <c r="E111" i="19"/>
  <c r="D111" i="19"/>
  <c r="C111" i="19"/>
  <c r="A111" i="19" s="1"/>
  <c r="H110" i="19"/>
  <c r="G110" i="19"/>
  <c r="F110" i="19"/>
  <c r="E110" i="19"/>
  <c r="D110" i="19"/>
  <c r="C110" i="19"/>
  <c r="H109" i="19"/>
  <c r="G109" i="19"/>
  <c r="F109" i="19"/>
  <c r="E109" i="19"/>
  <c r="D109" i="19"/>
  <c r="C109" i="19"/>
  <c r="A109" i="19" s="1"/>
  <c r="H108" i="19"/>
  <c r="G108" i="19"/>
  <c r="F108" i="19"/>
  <c r="E108" i="19"/>
  <c r="D108" i="19"/>
  <c r="C108" i="19"/>
  <c r="A108" i="19" s="1"/>
  <c r="H107" i="19"/>
  <c r="G107" i="19"/>
  <c r="F107" i="19"/>
  <c r="E107" i="19"/>
  <c r="D107" i="19"/>
  <c r="C107" i="19"/>
  <c r="H106" i="19"/>
  <c r="G106" i="19"/>
  <c r="F106" i="19"/>
  <c r="E106" i="19"/>
  <c r="D106" i="19"/>
  <c r="C106" i="19"/>
  <c r="A106" i="19" s="1"/>
  <c r="H105" i="19"/>
  <c r="G105" i="19"/>
  <c r="F105" i="19"/>
  <c r="E105" i="19"/>
  <c r="D105" i="19"/>
  <c r="C105" i="19"/>
  <c r="A105" i="19" s="1"/>
  <c r="H104" i="19"/>
  <c r="G104" i="19"/>
  <c r="F104" i="19"/>
  <c r="E104" i="19"/>
  <c r="D104" i="19"/>
  <c r="C104" i="19"/>
  <c r="H103" i="19"/>
  <c r="G103" i="19"/>
  <c r="F103" i="19"/>
  <c r="E103" i="19"/>
  <c r="D103" i="19"/>
  <c r="C103" i="19"/>
  <c r="A103" i="19" s="1"/>
  <c r="H102" i="19"/>
  <c r="G102" i="19"/>
  <c r="F102" i="19"/>
  <c r="E102" i="19"/>
  <c r="D102" i="19"/>
  <c r="C102" i="19"/>
  <c r="A102" i="19" s="1"/>
  <c r="H101" i="19"/>
  <c r="G101" i="19"/>
  <c r="F101" i="19"/>
  <c r="E101" i="19"/>
  <c r="D101" i="19"/>
  <c r="C101" i="19"/>
  <c r="H100" i="19"/>
  <c r="G100" i="19"/>
  <c r="F100" i="19"/>
  <c r="E100" i="19"/>
  <c r="D100" i="19"/>
  <c r="C100" i="19"/>
  <c r="A100" i="19" s="1"/>
  <c r="H99" i="19"/>
  <c r="G99" i="19"/>
  <c r="F99" i="19"/>
  <c r="E99" i="19"/>
  <c r="D99" i="19"/>
  <c r="C99" i="19"/>
  <c r="A99" i="19" s="1"/>
  <c r="H98" i="19"/>
  <c r="G98" i="19"/>
  <c r="F98" i="19"/>
  <c r="E98" i="19"/>
  <c r="D98" i="19"/>
  <c r="C98" i="19"/>
  <c r="H97" i="19"/>
  <c r="G97" i="19"/>
  <c r="F97" i="19"/>
  <c r="E97" i="19"/>
  <c r="D97" i="19"/>
  <c r="C97" i="19"/>
  <c r="A97" i="19" s="1"/>
  <c r="H96" i="19"/>
  <c r="G96" i="19"/>
  <c r="F96" i="19"/>
  <c r="E96" i="19"/>
  <c r="D96" i="19"/>
  <c r="C96" i="19"/>
  <c r="A96" i="19" s="1"/>
  <c r="H95" i="19"/>
  <c r="G95" i="19"/>
  <c r="F95" i="19"/>
  <c r="E95" i="19"/>
  <c r="D95" i="19"/>
  <c r="C95" i="19"/>
  <c r="H94" i="19"/>
  <c r="G94" i="19"/>
  <c r="F94" i="19"/>
  <c r="E94" i="19"/>
  <c r="D94" i="19"/>
  <c r="C94" i="19"/>
  <c r="A94" i="19" s="1"/>
  <c r="H93" i="19"/>
  <c r="G93" i="19"/>
  <c r="F93" i="19"/>
  <c r="E93" i="19"/>
  <c r="D93" i="19"/>
  <c r="C93" i="19"/>
  <c r="A93" i="19" s="1"/>
  <c r="H92" i="19"/>
  <c r="G92" i="19"/>
  <c r="F92" i="19"/>
  <c r="E92" i="19"/>
  <c r="D92" i="19"/>
  <c r="C92" i="19"/>
  <c r="H91" i="19"/>
  <c r="G91" i="19"/>
  <c r="F91" i="19"/>
  <c r="E91" i="19"/>
  <c r="D91" i="19"/>
  <c r="C91" i="19"/>
  <c r="A91" i="19" s="1"/>
  <c r="H90" i="19"/>
  <c r="G90" i="19"/>
  <c r="F90" i="19"/>
  <c r="E90" i="19"/>
  <c r="D90" i="19"/>
  <c r="C90" i="19"/>
  <c r="A90" i="19" s="1"/>
  <c r="H89" i="19"/>
  <c r="G89" i="19"/>
  <c r="F89" i="19"/>
  <c r="E89" i="19"/>
  <c r="D89" i="19"/>
  <c r="C89" i="19"/>
  <c r="H88" i="19"/>
  <c r="G88" i="19"/>
  <c r="F88" i="19"/>
  <c r="E88" i="19"/>
  <c r="D88" i="19"/>
  <c r="C88" i="19"/>
  <c r="A88" i="19" s="1"/>
  <c r="H87" i="19"/>
  <c r="G87" i="19"/>
  <c r="F87" i="19"/>
  <c r="E87" i="19"/>
  <c r="D87" i="19"/>
  <c r="C87" i="19"/>
  <c r="A87" i="19" s="1"/>
  <c r="H86" i="19"/>
  <c r="G86" i="19"/>
  <c r="F86" i="19"/>
  <c r="E86" i="19"/>
  <c r="D86" i="19"/>
  <c r="C86" i="19"/>
  <c r="H85" i="19"/>
  <c r="G85" i="19"/>
  <c r="F85" i="19"/>
  <c r="E85" i="19"/>
  <c r="D85" i="19"/>
  <c r="C85" i="19"/>
  <c r="A85" i="19" s="1"/>
  <c r="H84" i="19"/>
  <c r="G84" i="19"/>
  <c r="F84" i="19"/>
  <c r="E84" i="19"/>
  <c r="D84" i="19"/>
  <c r="C84" i="19"/>
  <c r="A84" i="19" s="1"/>
  <c r="H83" i="19"/>
  <c r="G83" i="19"/>
  <c r="F83" i="19"/>
  <c r="E83" i="19"/>
  <c r="D83" i="19"/>
  <c r="C83" i="19"/>
  <c r="H82" i="19"/>
  <c r="G82" i="19"/>
  <c r="F82" i="19"/>
  <c r="E82" i="19"/>
  <c r="D82" i="19"/>
  <c r="C82" i="19"/>
  <c r="A82" i="19" s="1"/>
  <c r="H81" i="19"/>
  <c r="G81" i="19"/>
  <c r="F81" i="19"/>
  <c r="E81" i="19"/>
  <c r="D81" i="19"/>
  <c r="C81" i="19"/>
  <c r="A81" i="19" s="1"/>
  <c r="H80" i="19"/>
  <c r="G80" i="19"/>
  <c r="F80" i="19"/>
  <c r="E80" i="19"/>
  <c r="D80" i="19"/>
  <c r="C80" i="19"/>
  <c r="H79" i="19"/>
  <c r="G79" i="19"/>
  <c r="F79" i="19"/>
  <c r="E79" i="19"/>
  <c r="D79" i="19"/>
  <c r="C79" i="19"/>
  <c r="A79" i="19" s="1"/>
  <c r="H78" i="19"/>
  <c r="G78" i="19"/>
  <c r="F78" i="19"/>
  <c r="E78" i="19"/>
  <c r="D78" i="19"/>
  <c r="C78" i="19"/>
  <c r="A78" i="19" s="1"/>
  <c r="H77" i="19"/>
  <c r="G77" i="19"/>
  <c r="F77" i="19"/>
  <c r="E77" i="19"/>
  <c r="D77" i="19"/>
  <c r="C77" i="19"/>
  <c r="H76" i="19"/>
  <c r="G76" i="19"/>
  <c r="F76" i="19"/>
  <c r="E76" i="19"/>
  <c r="D76" i="19"/>
  <c r="C76" i="19"/>
  <c r="A76" i="19" s="1"/>
  <c r="H75" i="19"/>
  <c r="G75" i="19"/>
  <c r="F75" i="19"/>
  <c r="E75" i="19"/>
  <c r="D75" i="19"/>
  <c r="C75" i="19"/>
  <c r="A75" i="19" s="1"/>
  <c r="H74" i="19"/>
  <c r="G74" i="19"/>
  <c r="F74" i="19"/>
  <c r="E74" i="19"/>
  <c r="D74" i="19"/>
  <c r="C74" i="19"/>
  <c r="H73" i="19"/>
  <c r="G73" i="19"/>
  <c r="F73" i="19"/>
  <c r="E73" i="19"/>
  <c r="D73" i="19"/>
  <c r="C73" i="19"/>
  <c r="A73" i="19" s="1"/>
  <c r="H72" i="19"/>
  <c r="G72" i="19"/>
  <c r="F72" i="19"/>
  <c r="E72" i="19"/>
  <c r="D72" i="19"/>
  <c r="C72" i="19"/>
  <c r="A72" i="19" s="1"/>
  <c r="H71" i="19"/>
  <c r="G71" i="19"/>
  <c r="F71" i="19"/>
  <c r="E71" i="19"/>
  <c r="D71" i="19"/>
  <c r="C71" i="19"/>
  <c r="H70" i="19"/>
  <c r="G70" i="19"/>
  <c r="F70" i="19"/>
  <c r="E70" i="19"/>
  <c r="D70" i="19"/>
  <c r="C70" i="19"/>
  <c r="A70" i="19" s="1"/>
  <c r="H69" i="19"/>
  <c r="G69" i="19"/>
  <c r="F69" i="19"/>
  <c r="E69" i="19"/>
  <c r="D69" i="19"/>
  <c r="C69" i="19"/>
  <c r="A69" i="19" s="1"/>
  <c r="H68" i="19"/>
  <c r="G68" i="19"/>
  <c r="F68" i="19"/>
  <c r="E68" i="19"/>
  <c r="D68" i="19"/>
  <c r="C68" i="19"/>
  <c r="H67" i="19"/>
  <c r="G67" i="19"/>
  <c r="F67" i="19"/>
  <c r="E67" i="19"/>
  <c r="D67" i="19"/>
  <c r="C67" i="19"/>
  <c r="A67" i="19" s="1"/>
  <c r="H66" i="19"/>
  <c r="G66" i="19"/>
  <c r="F66" i="19"/>
  <c r="E66" i="19"/>
  <c r="D66" i="19"/>
  <c r="C66" i="19"/>
  <c r="A66" i="19" s="1"/>
  <c r="H65" i="19"/>
  <c r="G65" i="19"/>
  <c r="F65" i="19"/>
  <c r="E65" i="19"/>
  <c r="D65" i="19"/>
  <c r="C65" i="19"/>
  <c r="H64" i="19"/>
  <c r="G64" i="19"/>
  <c r="F64" i="19"/>
  <c r="E64" i="19"/>
  <c r="D64" i="19"/>
  <c r="C64" i="19"/>
  <c r="A64" i="19" s="1"/>
  <c r="H63" i="19"/>
  <c r="G63" i="19"/>
  <c r="F63" i="19"/>
  <c r="E63" i="19"/>
  <c r="D63" i="19"/>
  <c r="C63" i="19"/>
  <c r="A63" i="19" s="1"/>
  <c r="H62" i="19"/>
  <c r="G62" i="19"/>
  <c r="F62" i="19"/>
  <c r="E62" i="19"/>
  <c r="D62" i="19"/>
  <c r="C62" i="19"/>
  <c r="H61" i="19"/>
  <c r="G61" i="19"/>
  <c r="F61" i="19"/>
  <c r="E61" i="19"/>
  <c r="D61" i="19"/>
  <c r="C61" i="19"/>
  <c r="A61" i="19" s="1"/>
  <c r="H60" i="19"/>
  <c r="G60" i="19"/>
  <c r="F60" i="19"/>
  <c r="E60" i="19"/>
  <c r="D60" i="19"/>
  <c r="C60" i="19"/>
  <c r="A60" i="19" s="1"/>
  <c r="H59" i="19"/>
  <c r="G59" i="19"/>
  <c r="F59" i="19"/>
  <c r="E59" i="19"/>
  <c r="D59" i="19"/>
  <c r="C59" i="19"/>
  <c r="H58" i="19"/>
  <c r="G58" i="19"/>
  <c r="F58" i="19"/>
  <c r="E58" i="19"/>
  <c r="D58" i="19"/>
  <c r="C58" i="19"/>
  <c r="A58" i="19" s="1"/>
  <c r="H57" i="19"/>
  <c r="G57" i="19"/>
  <c r="F57" i="19"/>
  <c r="E57" i="19"/>
  <c r="D57" i="19"/>
  <c r="C57" i="19"/>
  <c r="A57" i="19" s="1"/>
  <c r="H56" i="19"/>
  <c r="G56" i="19"/>
  <c r="F56" i="19"/>
  <c r="E56" i="19"/>
  <c r="D56" i="19"/>
  <c r="C56" i="19"/>
  <c r="H55" i="19"/>
  <c r="G55" i="19"/>
  <c r="F55" i="19"/>
  <c r="E55" i="19"/>
  <c r="D55" i="19"/>
  <c r="C55" i="19"/>
  <c r="A55" i="19" s="1"/>
  <c r="H54" i="19"/>
  <c r="G54" i="19"/>
  <c r="F54" i="19"/>
  <c r="E54" i="19"/>
  <c r="D54" i="19"/>
  <c r="C54" i="19"/>
  <c r="A54" i="19" s="1"/>
  <c r="H53" i="19"/>
  <c r="G53" i="19"/>
  <c r="F53" i="19"/>
  <c r="E53" i="19"/>
  <c r="D53" i="19"/>
  <c r="C53" i="19"/>
  <c r="H52" i="19"/>
  <c r="G52" i="19"/>
  <c r="F52" i="19"/>
  <c r="E52" i="19"/>
  <c r="D52" i="19"/>
  <c r="C52" i="19"/>
  <c r="A52" i="19" s="1"/>
  <c r="H51" i="19"/>
  <c r="G51" i="19"/>
  <c r="F51" i="19"/>
  <c r="E51" i="19"/>
  <c r="D51" i="19"/>
  <c r="C51" i="19"/>
  <c r="A51" i="19" s="1"/>
  <c r="H50" i="19"/>
  <c r="G50" i="19"/>
  <c r="F50" i="19"/>
  <c r="E50" i="19"/>
  <c r="D50" i="19"/>
  <c r="C50" i="19"/>
  <c r="H49" i="19"/>
  <c r="G49" i="19"/>
  <c r="F49" i="19"/>
  <c r="E49" i="19"/>
  <c r="D49" i="19"/>
  <c r="C49" i="19"/>
  <c r="A49" i="19" s="1"/>
  <c r="H48" i="19"/>
  <c r="G48" i="19"/>
  <c r="F48" i="19"/>
  <c r="E48" i="19"/>
  <c r="D48" i="19"/>
  <c r="C48" i="19"/>
  <c r="A48" i="19" s="1"/>
  <c r="H47" i="19"/>
  <c r="G47" i="19"/>
  <c r="F47" i="19"/>
  <c r="E47" i="19"/>
  <c r="D47" i="19"/>
  <c r="C47" i="19"/>
  <c r="H46" i="19"/>
  <c r="G46" i="19"/>
  <c r="F46" i="19"/>
  <c r="E46" i="19"/>
  <c r="D46" i="19"/>
  <c r="C46" i="19"/>
  <c r="A46" i="19" s="1"/>
  <c r="H45" i="19"/>
  <c r="G45" i="19"/>
  <c r="F45" i="19"/>
  <c r="E45" i="19"/>
  <c r="D45" i="19"/>
  <c r="C45" i="19"/>
  <c r="A45" i="19" s="1"/>
  <c r="H44" i="19"/>
  <c r="G44" i="19"/>
  <c r="F44" i="19"/>
  <c r="E44" i="19"/>
  <c r="D44" i="19"/>
  <c r="C44" i="19"/>
  <c r="H43" i="19"/>
  <c r="G43" i="19"/>
  <c r="F43" i="19"/>
  <c r="E43" i="19"/>
  <c r="D43" i="19"/>
  <c r="C43" i="19"/>
  <c r="A43" i="19" s="1"/>
  <c r="H42" i="19"/>
  <c r="G42" i="19"/>
  <c r="F42" i="19"/>
  <c r="E42" i="19"/>
  <c r="D42" i="19"/>
  <c r="C42" i="19"/>
  <c r="A42" i="19" s="1"/>
  <c r="H41" i="19"/>
  <c r="G41" i="19"/>
  <c r="F41" i="19"/>
  <c r="E41" i="19"/>
  <c r="D41" i="19"/>
  <c r="C41" i="19"/>
  <c r="H40" i="19"/>
  <c r="G40" i="19"/>
  <c r="F40" i="19"/>
  <c r="E40" i="19"/>
  <c r="D40" i="19"/>
  <c r="C40" i="19"/>
  <c r="A40" i="19" s="1"/>
  <c r="H39" i="19"/>
  <c r="G39" i="19"/>
  <c r="F39" i="19"/>
  <c r="E39" i="19"/>
  <c r="D39" i="19"/>
  <c r="C39" i="19"/>
  <c r="A39" i="19" s="1"/>
  <c r="H38" i="19"/>
  <c r="G38" i="19"/>
  <c r="F38" i="19"/>
  <c r="E38" i="19"/>
  <c r="D38" i="19"/>
  <c r="C38" i="19"/>
  <c r="H37" i="19"/>
  <c r="G37" i="19"/>
  <c r="F37" i="19"/>
  <c r="E37" i="19"/>
  <c r="D37" i="19"/>
  <c r="C37" i="19"/>
  <c r="A37" i="19" s="1"/>
  <c r="H36" i="19"/>
  <c r="G36" i="19"/>
  <c r="F36" i="19"/>
  <c r="E36" i="19"/>
  <c r="D36" i="19"/>
  <c r="C36" i="19"/>
  <c r="A36" i="19" s="1"/>
  <c r="H35" i="19"/>
  <c r="G35" i="19"/>
  <c r="F35" i="19"/>
  <c r="E35" i="19"/>
  <c r="D35" i="19"/>
  <c r="C35" i="19"/>
  <c r="H34" i="19"/>
  <c r="G34" i="19"/>
  <c r="F34" i="19"/>
  <c r="E34" i="19"/>
  <c r="D34" i="19"/>
  <c r="C34" i="19"/>
  <c r="A34" i="19" s="1"/>
  <c r="H33" i="19"/>
  <c r="G33" i="19"/>
  <c r="F33" i="19"/>
  <c r="E33" i="19"/>
  <c r="D33" i="19"/>
  <c r="C33" i="19"/>
  <c r="A33" i="19" s="1"/>
  <c r="H32" i="19"/>
  <c r="G32" i="19"/>
  <c r="F32" i="19"/>
  <c r="E32" i="19"/>
  <c r="D32" i="19"/>
  <c r="C32" i="19"/>
  <c r="H31" i="19"/>
  <c r="G31" i="19"/>
  <c r="F31" i="19"/>
  <c r="E31" i="19"/>
  <c r="D31" i="19"/>
  <c r="C31" i="19"/>
  <c r="A31" i="19" s="1"/>
  <c r="H30" i="19"/>
  <c r="G30" i="19"/>
  <c r="F30" i="19"/>
  <c r="E30" i="19"/>
  <c r="D30" i="19"/>
  <c r="C30" i="19"/>
  <c r="A30" i="19" s="1"/>
  <c r="H29" i="19"/>
  <c r="G29" i="19"/>
  <c r="F29" i="19"/>
  <c r="E29" i="19"/>
  <c r="D29" i="19"/>
  <c r="C29" i="19"/>
  <c r="H28" i="19"/>
  <c r="G28" i="19"/>
  <c r="F28" i="19"/>
  <c r="E28" i="19"/>
  <c r="D28" i="19"/>
  <c r="C28" i="19"/>
  <c r="A28" i="19" s="1"/>
  <c r="H27" i="19"/>
  <c r="G27" i="19"/>
  <c r="F27" i="19"/>
  <c r="E27" i="19"/>
  <c r="D27" i="19"/>
  <c r="C27" i="19"/>
  <c r="A27" i="19" s="1"/>
  <c r="H26" i="19"/>
  <c r="G26" i="19"/>
  <c r="F26" i="19"/>
  <c r="E26" i="19"/>
  <c r="D26" i="19"/>
  <c r="C26" i="19"/>
  <c r="H25" i="19"/>
  <c r="G25" i="19"/>
  <c r="F25" i="19"/>
  <c r="E25" i="19"/>
  <c r="D25" i="19"/>
  <c r="C25" i="19"/>
  <c r="A25" i="19" s="1"/>
  <c r="H24" i="19"/>
  <c r="G24" i="19"/>
  <c r="F24" i="19"/>
  <c r="E24" i="19"/>
  <c r="D24" i="19"/>
  <c r="C24" i="19"/>
  <c r="A24" i="19" s="1"/>
  <c r="H23" i="19"/>
  <c r="G23" i="19"/>
  <c r="F23" i="19"/>
  <c r="E23" i="19"/>
  <c r="D23" i="19"/>
  <c r="C23" i="19"/>
  <c r="H22" i="19"/>
  <c r="G22" i="19"/>
  <c r="F22" i="19"/>
  <c r="E22" i="19"/>
  <c r="D22" i="19"/>
  <c r="C22" i="19"/>
  <c r="A22" i="19" s="1"/>
  <c r="H21" i="19"/>
  <c r="G21" i="19"/>
  <c r="F21" i="19"/>
  <c r="E21" i="19"/>
  <c r="D21" i="19"/>
  <c r="C21" i="19"/>
  <c r="A21" i="19" s="1"/>
  <c r="H20" i="19"/>
  <c r="G20" i="19"/>
  <c r="F20" i="19"/>
  <c r="E20" i="19"/>
  <c r="D20" i="19"/>
  <c r="C20" i="19"/>
  <c r="H19" i="19"/>
  <c r="G19" i="19"/>
  <c r="F19" i="19"/>
  <c r="E19" i="19"/>
  <c r="D19" i="19"/>
  <c r="C19" i="19"/>
  <c r="A19" i="19" s="1"/>
  <c r="H18" i="19"/>
  <c r="G18" i="19"/>
  <c r="F18" i="19"/>
  <c r="E18" i="19"/>
  <c r="D18" i="19"/>
  <c r="C18" i="19"/>
  <c r="A18" i="19" s="1"/>
  <c r="H17" i="19"/>
  <c r="G17" i="19"/>
  <c r="F17" i="19"/>
  <c r="E17" i="19"/>
  <c r="D17" i="19"/>
  <c r="C17" i="19"/>
  <c r="H16" i="19"/>
  <c r="G16" i="19"/>
  <c r="F16" i="19"/>
  <c r="E16" i="19"/>
  <c r="D16" i="19"/>
  <c r="C16" i="19"/>
  <c r="A16" i="19" s="1"/>
  <c r="H15" i="19"/>
  <c r="G15" i="19"/>
  <c r="F15" i="19"/>
  <c r="E15" i="19"/>
  <c r="D15" i="19"/>
  <c r="C15" i="19"/>
  <c r="A15" i="19" s="1"/>
  <c r="H14" i="19"/>
  <c r="G14" i="19"/>
  <c r="F14" i="19"/>
  <c r="E14" i="19"/>
  <c r="D14" i="19"/>
  <c r="C14" i="19"/>
  <c r="H13" i="19"/>
  <c r="G13" i="19"/>
  <c r="F13" i="19"/>
  <c r="E13" i="19"/>
  <c r="D13" i="19"/>
  <c r="C13" i="19"/>
  <c r="A13" i="19" s="1"/>
  <c r="H12" i="19"/>
  <c r="G12" i="19"/>
  <c r="F12" i="19"/>
  <c r="E12" i="19"/>
  <c r="D12" i="19"/>
  <c r="C12" i="19"/>
  <c r="A12" i="19" s="1"/>
  <c r="H11" i="19"/>
  <c r="G11" i="19"/>
  <c r="F11" i="19"/>
  <c r="E11" i="19"/>
  <c r="D11" i="19"/>
  <c r="C11" i="19"/>
  <c r="H10" i="19"/>
  <c r="G10" i="19"/>
  <c r="F10" i="19"/>
  <c r="E10" i="19"/>
  <c r="D10" i="19"/>
  <c r="C10" i="19"/>
  <c r="A10" i="19" s="1"/>
  <c r="H9" i="19"/>
  <c r="G9" i="19"/>
  <c r="F9" i="19"/>
  <c r="E9" i="19"/>
  <c r="D9" i="19"/>
  <c r="C9" i="19"/>
  <c r="A9" i="19" s="1"/>
  <c r="H8" i="19"/>
  <c r="G8" i="19"/>
  <c r="F8" i="19"/>
  <c r="E8" i="19"/>
  <c r="D8" i="19"/>
  <c r="C8" i="19"/>
  <c r="H7" i="19"/>
  <c r="G7" i="19"/>
  <c r="F7" i="19"/>
  <c r="E7" i="19"/>
  <c r="D7" i="19"/>
  <c r="C7" i="19"/>
  <c r="A7" i="19" s="1"/>
  <c r="H6" i="19"/>
  <c r="G6" i="19"/>
  <c r="F6" i="19"/>
  <c r="E6" i="19"/>
  <c r="D6" i="19"/>
  <c r="C6" i="19"/>
  <c r="A6" i="19" s="1"/>
  <c r="H5" i="19"/>
  <c r="G5" i="19"/>
  <c r="F5" i="19"/>
  <c r="E5" i="19"/>
  <c r="D5" i="19"/>
  <c r="C5" i="19"/>
  <c r="H4" i="19"/>
  <c r="G4" i="19"/>
  <c r="F4" i="19"/>
  <c r="E4" i="19"/>
  <c r="D4" i="19"/>
  <c r="C4" i="19"/>
  <c r="A4" i="19" s="1"/>
  <c r="H3" i="19"/>
  <c r="G3" i="19"/>
  <c r="F3" i="19"/>
  <c r="E3" i="19"/>
  <c r="D3" i="19"/>
  <c r="C3" i="19"/>
  <c r="A3" i="19" s="1"/>
  <c r="H2" i="19"/>
  <c r="G2" i="19"/>
  <c r="F2" i="19"/>
  <c r="E2" i="19"/>
  <c r="D2" i="19"/>
  <c r="C2" i="19"/>
  <c r="DH171" i="18"/>
  <c r="DG171" i="18"/>
  <c r="DF171" i="18"/>
  <c r="DE171" i="18"/>
  <c r="DD171" i="18"/>
  <c r="DC171" i="18"/>
  <c r="DB171" i="18"/>
  <c r="DA171" i="18"/>
  <c r="CZ171" i="18"/>
  <c r="CY171" i="18"/>
  <c r="CX171" i="18"/>
  <c r="CW171" i="18"/>
  <c r="DH170" i="18"/>
  <c r="DG170" i="18"/>
  <c r="DF170" i="18"/>
  <c r="DE170" i="18"/>
  <c r="DD170" i="18"/>
  <c r="DC170" i="18"/>
  <c r="DB170" i="18"/>
  <c r="DA170" i="18"/>
  <c r="CZ170" i="18"/>
  <c r="CY170" i="18"/>
  <c r="CX170" i="18"/>
  <c r="CW170" i="18"/>
  <c r="DH169" i="18"/>
  <c r="DG169" i="18"/>
  <c r="DF169" i="18"/>
  <c r="DE169" i="18"/>
  <c r="DD169" i="18"/>
  <c r="DC169" i="18"/>
  <c r="DB169" i="18"/>
  <c r="DA169" i="18"/>
  <c r="CZ169" i="18"/>
  <c r="CY169" i="18"/>
  <c r="CX169" i="18"/>
  <c r="CW169" i="18"/>
  <c r="DH168" i="18"/>
  <c r="DG168" i="18"/>
  <c r="DF168" i="18"/>
  <c r="DE168" i="18"/>
  <c r="DD168" i="18"/>
  <c r="DC168" i="18"/>
  <c r="DB168" i="18"/>
  <c r="DA168" i="18"/>
  <c r="CZ168" i="18"/>
  <c r="CY168" i="18"/>
  <c r="CX168" i="18"/>
  <c r="CW168" i="18"/>
  <c r="DH167" i="18"/>
  <c r="DG167" i="18"/>
  <c r="DF167" i="18"/>
  <c r="DE167" i="18"/>
  <c r="DD167" i="18"/>
  <c r="DC167" i="18"/>
  <c r="DB167" i="18"/>
  <c r="DA167" i="18"/>
  <c r="CZ167" i="18"/>
  <c r="CY167" i="18"/>
  <c r="CX167" i="18"/>
  <c r="CW167" i="18"/>
  <c r="DH166" i="18"/>
  <c r="DG166" i="18"/>
  <c r="DF166" i="18"/>
  <c r="DE166" i="18"/>
  <c r="DD166" i="18"/>
  <c r="DC166" i="18"/>
  <c r="DB166" i="18"/>
  <c r="DA166" i="18"/>
  <c r="CZ166" i="18"/>
  <c r="CY166" i="18"/>
  <c r="CX166" i="18"/>
  <c r="CW166" i="18"/>
  <c r="DH165" i="18"/>
  <c r="DG165" i="18"/>
  <c r="DF165" i="18"/>
  <c r="DE165" i="18"/>
  <c r="DD165" i="18"/>
  <c r="DC165" i="18"/>
  <c r="DB165" i="18"/>
  <c r="DA165" i="18"/>
  <c r="CZ165" i="18"/>
  <c r="CY165" i="18"/>
  <c r="CX165" i="18"/>
  <c r="CW165" i="18"/>
  <c r="DH164" i="18"/>
  <c r="DG164" i="18"/>
  <c r="DF164" i="18"/>
  <c r="DE164" i="18"/>
  <c r="DD164" i="18"/>
  <c r="DC164" i="18"/>
  <c r="DB164" i="18"/>
  <c r="DA164" i="18"/>
  <c r="CZ164" i="18"/>
  <c r="CY164" i="18"/>
  <c r="CX164" i="18"/>
  <c r="CW164" i="18"/>
  <c r="DH163" i="18"/>
  <c r="DG163" i="18"/>
  <c r="DF163" i="18"/>
  <c r="DE163" i="18"/>
  <c r="DD163" i="18"/>
  <c r="DC163" i="18"/>
  <c r="DB163" i="18"/>
  <c r="DA163" i="18"/>
  <c r="CZ163" i="18"/>
  <c r="CY163" i="18"/>
  <c r="CX163" i="18"/>
  <c r="CW163" i="18"/>
  <c r="DH162" i="18"/>
  <c r="DG162" i="18"/>
  <c r="DF162" i="18"/>
  <c r="DE162" i="18"/>
  <c r="DD162" i="18"/>
  <c r="DC162" i="18"/>
  <c r="DB162" i="18"/>
  <c r="DA162" i="18"/>
  <c r="CZ162" i="18"/>
  <c r="CY162" i="18"/>
  <c r="CX162" i="18"/>
  <c r="CW162" i="18"/>
  <c r="DH161" i="18"/>
  <c r="DG161" i="18"/>
  <c r="DF161" i="18"/>
  <c r="DE161" i="18"/>
  <c r="DD161" i="18"/>
  <c r="DC161" i="18"/>
  <c r="DB161" i="18"/>
  <c r="DA161" i="18"/>
  <c r="CZ161" i="18"/>
  <c r="CY161" i="18"/>
  <c r="CX161" i="18"/>
  <c r="CW161" i="18"/>
  <c r="DH160" i="18"/>
  <c r="DG160" i="18"/>
  <c r="DF160" i="18"/>
  <c r="DE160" i="18"/>
  <c r="DD160" i="18"/>
  <c r="DC160" i="18"/>
  <c r="DB160" i="18"/>
  <c r="DA160" i="18"/>
  <c r="CZ160" i="18"/>
  <c r="CY160" i="18"/>
  <c r="CX160" i="18"/>
  <c r="CW160" i="18"/>
  <c r="DH159" i="18"/>
  <c r="DG159" i="18"/>
  <c r="DF159" i="18"/>
  <c r="DE159" i="18"/>
  <c r="DD159" i="18"/>
  <c r="DC159" i="18"/>
  <c r="DB159" i="18"/>
  <c r="DA159" i="18"/>
  <c r="CZ159" i="18"/>
  <c r="CY159" i="18"/>
  <c r="CX159" i="18"/>
  <c r="CW159" i="18"/>
  <c r="DH158" i="18"/>
  <c r="DG158" i="18"/>
  <c r="DF158" i="18"/>
  <c r="DE158" i="18"/>
  <c r="DD158" i="18"/>
  <c r="DC158" i="18"/>
  <c r="DB158" i="18"/>
  <c r="DA158" i="18"/>
  <c r="CZ158" i="18"/>
  <c r="CY158" i="18"/>
  <c r="CX158" i="18"/>
  <c r="CW158" i="18"/>
  <c r="DH157" i="18"/>
  <c r="DG157" i="18"/>
  <c r="DF157" i="18"/>
  <c r="DE157" i="18"/>
  <c r="DD157" i="18"/>
  <c r="DC157" i="18"/>
  <c r="DB157" i="18"/>
  <c r="DA157" i="18"/>
  <c r="CZ157" i="18"/>
  <c r="CY157" i="18"/>
  <c r="CX157" i="18"/>
  <c r="CW157" i="18"/>
  <c r="DH156" i="18"/>
  <c r="DG156" i="18"/>
  <c r="DF156" i="18"/>
  <c r="DE156" i="18"/>
  <c r="DD156" i="18"/>
  <c r="DC156" i="18"/>
  <c r="DB156" i="18"/>
  <c r="DA156" i="18"/>
  <c r="CZ156" i="18"/>
  <c r="CY156" i="18"/>
  <c r="CX156" i="18"/>
  <c r="CW156" i="18"/>
  <c r="DH155" i="18"/>
  <c r="DG155" i="18"/>
  <c r="DF155" i="18"/>
  <c r="DE155" i="18"/>
  <c r="DD155" i="18"/>
  <c r="DC155" i="18"/>
  <c r="DB155" i="18"/>
  <c r="DA155" i="18"/>
  <c r="CZ155" i="18"/>
  <c r="CY155" i="18"/>
  <c r="CX155" i="18"/>
  <c r="CW155" i="18"/>
  <c r="DH154" i="18"/>
  <c r="DG154" i="18"/>
  <c r="DF154" i="18"/>
  <c r="DE154" i="18"/>
  <c r="DD154" i="18"/>
  <c r="DC154" i="18"/>
  <c r="DB154" i="18"/>
  <c r="DA154" i="18"/>
  <c r="CZ154" i="18"/>
  <c r="CY154" i="18"/>
  <c r="CX154" i="18"/>
  <c r="CW154" i="18"/>
  <c r="DH153" i="18"/>
  <c r="DG153" i="18"/>
  <c r="DF153" i="18"/>
  <c r="DE153" i="18"/>
  <c r="DD153" i="18"/>
  <c r="DC153" i="18"/>
  <c r="DB153" i="18"/>
  <c r="DA153" i="18"/>
  <c r="CZ153" i="18"/>
  <c r="CY153" i="18"/>
  <c r="CX153" i="18"/>
  <c r="CW153" i="18"/>
  <c r="DH152" i="18"/>
  <c r="DG152" i="18"/>
  <c r="DF152" i="18"/>
  <c r="DE152" i="18"/>
  <c r="DD152" i="18"/>
  <c r="DC152" i="18"/>
  <c r="DB152" i="18"/>
  <c r="DA152" i="18"/>
  <c r="CZ152" i="18"/>
  <c r="CY152" i="18"/>
  <c r="CX152" i="18"/>
  <c r="CW152" i="18"/>
  <c r="DH151" i="18"/>
  <c r="DG151" i="18"/>
  <c r="DF151" i="18"/>
  <c r="DE151" i="18"/>
  <c r="DD151" i="18"/>
  <c r="DC151" i="18"/>
  <c r="DB151" i="18"/>
  <c r="DA151" i="18"/>
  <c r="CZ151" i="18"/>
  <c r="CY151" i="18"/>
  <c r="CX151" i="18"/>
  <c r="CW151" i="18"/>
  <c r="DH150" i="18"/>
  <c r="DG150" i="18"/>
  <c r="DF150" i="18"/>
  <c r="DE150" i="18"/>
  <c r="DD150" i="18"/>
  <c r="DC150" i="18"/>
  <c r="DB150" i="18"/>
  <c r="DA150" i="18"/>
  <c r="CZ150" i="18"/>
  <c r="CY150" i="18"/>
  <c r="CX150" i="18"/>
  <c r="CW150" i="18"/>
  <c r="DH149" i="18"/>
  <c r="DG149" i="18"/>
  <c r="DF149" i="18"/>
  <c r="DE149" i="18"/>
  <c r="DD149" i="18"/>
  <c r="DC149" i="18"/>
  <c r="DB149" i="18"/>
  <c r="DA149" i="18"/>
  <c r="CZ149" i="18"/>
  <c r="CY149" i="18"/>
  <c r="CX149" i="18"/>
  <c r="CW149" i="18"/>
  <c r="DH148" i="18"/>
  <c r="DG148" i="18"/>
  <c r="DF148" i="18"/>
  <c r="DE148" i="18"/>
  <c r="DD148" i="18"/>
  <c r="DC148" i="18"/>
  <c r="DB148" i="18"/>
  <c r="DA148" i="18"/>
  <c r="CZ148" i="18"/>
  <c r="CY148" i="18"/>
  <c r="CX148" i="18"/>
  <c r="CW148" i="18"/>
  <c r="DH147" i="18"/>
  <c r="DG147" i="18"/>
  <c r="DF147" i="18"/>
  <c r="DE147" i="18"/>
  <c r="DD147" i="18"/>
  <c r="DC147" i="18"/>
  <c r="DB147" i="18"/>
  <c r="DA147" i="18"/>
  <c r="CZ147" i="18"/>
  <c r="CY147" i="18"/>
  <c r="CX147" i="18"/>
  <c r="CW147" i="18"/>
  <c r="DH146" i="18"/>
  <c r="DG146" i="18"/>
  <c r="DF146" i="18"/>
  <c r="DE146" i="18"/>
  <c r="DD146" i="18"/>
  <c r="DC146" i="18"/>
  <c r="DB146" i="18"/>
  <c r="DA146" i="18"/>
  <c r="CZ146" i="18"/>
  <c r="CY146" i="18"/>
  <c r="CX146" i="18"/>
  <c r="CW146" i="18"/>
  <c r="DH145" i="18"/>
  <c r="DG145" i="18"/>
  <c r="DF145" i="18"/>
  <c r="DE145" i="18"/>
  <c r="DD145" i="18"/>
  <c r="DC145" i="18"/>
  <c r="DB145" i="18"/>
  <c r="DA145" i="18"/>
  <c r="CZ145" i="18"/>
  <c r="CY145" i="18"/>
  <c r="CX145" i="18"/>
  <c r="CW145" i="18"/>
  <c r="DH144" i="18"/>
  <c r="DG144" i="18"/>
  <c r="DF144" i="18"/>
  <c r="DE144" i="18"/>
  <c r="DD144" i="18"/>
  <c r="DC144" i="18"/>
  <c r="DB144" i="18"/>
  <c r="DA144" i="18"/>
  <c r="CZ144" i="18"/>
  <c r="CY144" i="18"/>
  <c r="CX144" i="18"/>
  <c r="CW144" i="18"/>
  <c r="DH143" i="18"/>
  <c r="DG143" i="18"/>
  <c r="DF143" i="18"/>
  <c r="DE143" i="18"/>
  <c r="DD143" i="18"/>
  <c r="DC143" i="18"/>
  <c r="DB143" i="18"/>
  <c r="DA143" i="18"/>
  <c r="CZ143" i="18"/>
  <c r="CY143" i="18"/>
  <c r="CX143" i="18"/>
  <c r="CW143" i="18"/>
  <c r="DH142" i="18"/>
  <c r="DG142" i="18"/>
  <c r="DF142" i="18"/>
  <c r="DE142" i="18"/>
  <c r="DD142" i="18"/>
  <c r="DC142" i="18"/>
  <c r="DB142" i="18"/>
  <c r="DA142" i="18"/>
  <c r="CZ142" i="18"/>
  <c r="CY142" i="18"/>
  <c r="CX142" i="18"/>
  <c r="CW142" i="18"/>
  <c r="DH141" i="18"/>
  <c r="DG141" i="18"/>
  <c r="DF141" i="18"/>
  <c r="DE141" i="18"/>
  <c r="DD141" i="18"/>
  <c r="DC141" i="18"/>
  <c r="DB141" i="18"/>
  <c r="DA141" i="18"/>
  <c r="CZ141" i="18"/>
  <c r="CY141" i="18"/>
  <c r="CX141" i="18"/>
  <c r="CW141" i="18"/>
  <c r="DH140" i="18"/>
  <c r="DG140" i="18"/>
  <c r="DF140" i="18"/>
  <c r="DE140" i="18"/>
  <c r="DD140" i="18"/>
  <c r="DC140" i="18"/>
  <c r="DB140" i="18"/>
  <c r="DA140" i="18"/>
  <c r="CZ140" i="18"/>
  <c r="CY140" i="18"/>
  <c r="CX140" i="18"/>
  <c r="CW140" i="18"/>
  <c r="DH139" i="18"/>
  <c r="DG139" i="18"/>
  <c r="DF139" i="18"/>
  <c r="DE139" i="18"/>
  <c r="DD139" i="18"/>
  <c r="DC139" i="18"/>
  <c r="DB139" i="18"/>
  <c r="DA139" i="18"/>
  <c r="CZ139" i="18"/>
  <c r="CY139" i="18"/>
  <c r="CX139" i="18"/>
  <c r="CW139" i="18"/>
  <c r="DH138" i="18"/>
  <c r="DG138" i="18"/>
  <c r="DF138" i="18"/>
  <c r="DE138" i="18"/>
  <c r="DD138" i="18"/>
  <c r="DC138" i="18"/>
  <c r="DB138" i="18"/>
  <c r="DA138" i="18"/>
  <c r="CZ138" i="18"/>
  <c r="CY138" i="18"/>
  <c r="CX138" i="18"/>
  <c r="CW138" i="18"/>
  <c r="DH137" i="18"/>
  <c r="DG137" i="18"/>
  <c r="DF137" i="18"/>
  <c r="DE137" i="18"/>
  <c r="DD137" i="18"/>
  <c r="DC137" i="18"/>
  <c r="DB137" i="18"/>
  <c r="DA137" i="18"/>
  <c r="CZ137" i="18"/>
  <c r="CY137" i="18"/>
  <c r="CX137" i="18"/>
  <c r="CW137" i="18"/>
  <c r="DH136" i="18"/>
  <c r="DG136" i="18"/>
  <c r="DF136" i="18"/>
  <c r="DE136" i="18"/>
  <c r="DD136" i="18"/>
  <c r="DC136" i="18"/>
  <c r="DB136" i="18"/>
  <c r="DA136" i="18"/>
  <c r="CZ136" i="18"/>
  <c r="CY136" i="18"/>
  <c r="CX136" i="18"/>
  <c r="CW136" i="18"/>
  <c r="DH135" i="18"/>
  <c r="DG135" i="18"/>
  <c r="DF135" i="18"/>
  <c r="DE135" i="18"/>
  <c r="DD135" i="18"/>
  <c r="DC135" i="18"/>
  <c r="DB135" i="18"/>
  <c r="DA135" i="18"/>
  <c r="CZ135" i="18"/>
  <c r="CY135" i="18"/>
  <c r="CX135" i="18"/>
  <c r="CW135" i="18"/>
  <c r="DH134" i="18"/>
  <c r="DG134" i="18"/>
  <c r="DF134" i="18"/>
  <c r="DE134" i="18"/>
  <c r="DD134" i="18"/>
  <c r="DC134" i="18"/>
  <c r="DB134" i="18"/>
  <c r="DA134" i="18"/>
  <c r="CZ134" i="18"/>
  <c r="CY134" i="18"/>
  <c r="CX134" i="18"/>
  <c r="CW134" i="18"/>
  <c r="DH133" i="18"/>
  <c r="DG133" i="18"/>
  <c r="DF133" i="18"/>
  <c r="DE133" i="18"/>
  <c r="DD133" i="18"/>
  <c r="DC133" i="18"/>
  <c r="DB133" i="18"/>
  <c r="DA133" i="18"/>
  <c r="CZ133" i="18"/>
  <c r="CY133" i="18"/>
  <c r="CX133" i="18"/>
  <c r="CW133" i="18"/>
  <c r="DH132" i="18"/>
  <c r="DG132" i="18"/>
  <c r="DF132" i="18"/>
  <c r="DE132" i="18"/>
  <c r="DD132" i="18"/>
  <c r="DC132" i="18"/>
  <c r="DB132" i="18"/>
  <c r="DA132" i="18"/>
  <c r="CZ132" i="18"/>
  <c r="CY132" i="18"/>
  <c r="CX132" i="18"/>
  <c r="CW132" i="18"/>
  <c r="DH131" i="18"/>
  <c r="DG131" i="18"/>
  <c r="DF131" i="18"/>
  <c r="DE131" i="18"/>
  <c r="DD131" i="18"/>
  <c r="DC131" i="18"/>
  <c r="DB131" i="18"/>
  <c r="DA131" i="18"/>
  <c r="CZ131" i="18"/>
  <c r="CY131" i="18"/>
  <c r="CX131" i="18"/>
  <c r="CW131" i="18"/>
  <c r="DH130" i="18"/>
  <c r="DG130" i="18"/>
  <c r="DF130" i="18"/>
  <c r="DE130" i="18"/>
  <c r="DD130" i="18"/>
  <c r="DC130" i="18"/>
  <c r="DB130" i="18"/>
  <c r="DA130" i="18"/>
  <c r="CZ130" i="18"/>
  <c r="CY130" i="18"/>
  <c r="CX130" i="18"/>
  <c r="CW130" i="18"/>
  <c r="DH129" i="18"/>
  <c r="DG129" i="18"/>
  <c r="DF129" i="18"/>
  <c r="DE129" i="18"/>
  <c r="DD129" i="18"/>
  <c r="DC129" i="18"/>
  <c r="DB129" i="18"/>
  <c r="DA129" i="18"/>
  <c r="CZ129" i="18"/>
  <c r="CY129" i="18"/>
  <c r="CX129" i="18"/>
  <c r="CW129" i="18"/>
  <c r="DH128" i="18"/>
  <c r="DG128" i="18"/>
  <c r="DF128" i="18"/>
  <c r="DE128" i="18"/>
  <c r="DD128" i="18"/>
  <c r="DC128" i="18"/>
  <c r="DB128" i="18"/>
  <c r="DA128" i="18"/>
  <c r="CZ128" i="18"/>
  <c r="CY128" i="18"/>
  <c r="CX128" i="18"/>
  <c r="CW128" i="18"/>
  <c r="DH127" i="18"/>
  <c r="DG127" i="18"/>
  <c r="DF127" i="18"/>
  <c r="DE127" i="18"/>
  <c r="DD127" i="18"/>
  <c r="DC127" i="18"/>
  <c r="DB127" i="18"/>
  <c r="DA127" i="18"/>
  <c r="CZ127" i="18"/>
  <c r="CY127" i="18"/>
  <c r="CX127" i="18"/>
  <c r="CW127" i="18"/>
  <c r="DH126" i="18"/>
  <c r="DG126" i="18"/>
  <c r="DF126" i="18"/>
  <c r="DE126" i="18"/>
  <c r="DD126" i="18"/>
  <c r="DC126" i="18"/>
  <c r="DB126" i="18"/>
  <c r="DA126" i="18"/>
  <c r="CZ126" i="18"/>
  <c r="CY126" i="18"/>
  <c r="CX126" i="18"/>
  <c r="CW126" i="18"/>
  <c r="DH125" i="18"/>
  <c r="DG125" i="18"/>
  <c r="DF125" i="18"/>
  <c r="DE125" i="18"/>
  <c r="DD125" i="18"/>
  <c r="DC125" i="18"/>
  <c r="DB125" i="18"/>
  <c r="DA125" i="18"/>
  <c r="CZ125" i="18"/>
  <c r="CY125" i="18"/>
  <c r="CX125" i="18"/>
  <c r="CW125" i="18"/>
  <c r="DH124" i="18"/>
  <c r="DG124" i="18"/>
  <c r="DF124" i="18"/>
  <c r="DE124" i="18"/>
  <c r="DD124" i="18"/>
  <c r="DC124" i="18"/>
  <c r="DB124" i="18"/>
  <c r="DA124" i="18"/>
  <c r="CZ124" i="18"/>
  <c r="CY124" i="18"/>
  <c r="CX124" i="18"/>
  <c r="CW124" i="18"/>
  <c r="DH123" i="18"/>
  <c r="DG123" i="18"/>
  <c r="DF123" i="18"/>
  <c r="DE123" i="18"/>
  <c r="DD123" i="18"/>
  <c r="DC123" i="18"/>
  <c r="DB123" i="18"/>
  <c r="DA123" i="18"/>
  <c r="CZ123" i="18"/>
  <c r="CY123" i="18"/>
  <c r="CX123" i="18"/>
  <c r="CW123" i="18"/>
  <c r="DH122" i="18"/>
  <c r="DG122" i="18"/>
  <c r="DF122" i="18"/>
  <c r="DE122" i="18"/>
  <c r="DD122" i="18"/>
  <c r="DC122" i="18"/>
  <c r="DB122" i="18"/>
  <c r="DA122" i="18"/>
  <c r="CZ122" i="18"/>
  <c r="CY122" i="18"/>
  <c r="CX122" i="18"/>
  <c r="CW122" i="18"/>
  <c r="DH121" i="18"/>
  <c r="DG121" i="18"/>
  <c r="DF121" i="18"/>
  <c r="DE121" i="18"/>
  <c r="DD121" i="18"/>
  <c r="DC121" i="18"/>
  <c r="DB121" i="18"/>
  <c r="DA121" i="18"/>
  <c r="CZ121" i="18"/>
  <c r="CY121" i="18"/>
  <c r="CX121" i="18"/>
  <c r="CW121" i="18"/>
  <c r="DH120" i="18"/>
  <c r="DG120" i="18"/>
  <c r="DF120" i="18"/>
  <c r="DE120" i="18"/>
  <c r="DD120" i="18"/>
  <c r="DC120" i="18"/>
  <c r="DB120" i="18"/>
  <c r="DA120" i="18"/>
  <c r="CZ120" i="18"/>
  <c r="CY120" i="18"/>
  <c r="CX120" i="18"/>
  <c r="CW120" i="18"/>
  <c r="DH119" i="18"/>
  <c r="DG119" i="18"/>
  <c r="DF119" i="18"/>
  <c r="DE119" i="18"/>
  <c r="DD119" i="18"/>
  <c r="DC119" i="18"/>
  <c r="DB119" i="18"/>
  <c r="DA119" i="18"/>
  <c r="CZ119" i="18"/>
  <c r="CY119" i="18"/>
  <c r="CX119" i="18"/>
  <c r="CW119" i="18"/>
  <c r="DH118" i="18"/>
  <c r="DG118" i="18"/>
  <c r="DF118" i="18"/>
  <c r="DE118" i="18"/>
  <c r="DD118" i="18"/>
  <c r="DC118" i="18"/>
  <c r="DB118" i="18"/>
  <c r="DA118" i="18"/>
  <c r="CZ118" i="18"/>
  <c r="CY118" i="18"/>
  <c r="CX118" i="18"/>
  <c r="CW118" i="18"/>
  <c r="DH117" i="18"/>
  <c r="DG117" i="18"/>
  <c r="DF117" i="18"/>
  <c r="DE117" i="18"/>
  <c r="DD117" i="18"/>
  <c r="DC117" i="18"/>
  <c r="DB117" i="18"/>
  <c r="DA117" i="18"/>
  <c r="CZ117" i="18"/>
  <c r="CY117" i="18"/>
  <c r="CX117" i="18"/>
  <c r="CW117" i="18"/>
  <c r="DH116" i="18"/>
  <c r="DG116" i="18"/>
  <c r="DF116" i="18"/>
  <c r="DE116" i="18"/>
  <c r="DD116" i="18"/>
  <c r="DC116" i="18"/>
  <c r="DB116" i="18"/>
  <c r="DA116" i="18"/>
  <c r="CZ116" i="18"/>
  <c r="CY116" i="18"/>
  <c r="CX116" i="18"/>
  <c r="CW116" i="18"/>
  <c r="DH115" i="18"/>
  <c r="DG115" i="18"/>
  <c r="DF115" i="18"/>
  <c r="DE115" i="18"/>
  <c r="DD115" i="18"/>
  <c r="DC115" i="18"/>
  <c r="DB115" i="18"/>
  <c r="DA115" i="18"/>
  <c r="CZ115" i="18"/>
  <c r="CY115" i="18"/>
  <c r="CX115" i="18"/>
  <c r="CW115" i="18"/>
  <c r="DH114" i="18"/>
  <c r="DG114" i="18"/>
  <c r="DF114" i="18"/>
  <c r="DE114" i="18"/>
  <c r="DD114" i="18"/>
  <c r="DC114" i="18"/>
  <c r="DB114" i="18"/>
  <c r="DA114" i="18"/>
  <c r="CZ114" i="18"/>
  <c r="CY114" i="18"/>
  <c r="CX114" i="18"/>
  <c r="CW114" i="18"/>
  <c r="DH113" i="18"/>
  <c r="DG113" i="18"/>
  <c r="DF113" i="18"/>
  <c r="DE113" i="18"/>
  <c r="DD113" i="18"/>
  <c r="DC113" i="18"/>
  <c r="DB113" i="18"/>
  <c r="DA113" i="18"/>
  <c r="CZ113" i="18"/>
  <c r="CY113" i="18"/>
  <c r="CX113" i="18"/>
  <c r="CW113" i="18"/>
  <c r="DH112" i="18"/>
  <c r="DG112" i="18"/>
  <c r="DF112" i="18"/>
  <c r="DE112" i="18"/>
  <c r="DD112" i="18"/>
  <c r="DC112" i="18"/>
  <c r="DB112" i="18"/>
  <c r="DA112" i="18"/>
  <c r="CZ112" i="18"/>
  <c r="CY112" i="18"/>
  <c r="CX112" i="18"/>
  <c r="CW112" i="18"/>
  <c r="DH111" i="18"/>
  <c r="DG111" i="18"/>
  <c r="DF111" i="18"/>
  <c r="DE111" i="18"/>
  <c r="DD111" i="18"/>
  <c r="DC111" i="18"/>
  <c r="DB111" i="18"/>
  <c r="DA111" i="18"/>
  <c r="CZ111" i="18"/>
  <c r="CY111" i="18"/>
  <c r="CX111" i="18"/>
  <c r="CW111" i="18"/>
  <c r="DH110" i="18"/>
  <c r="DG110" i="18"/>
  <c r="DF110" i="18"/>
  <c r="DE110" i="18"/>
  <c r="DD110" i="18"/>
  <c r="DC110" i="18"/>
  <c r="DB110" i="18"/>
  <c r="DA110" i="18"/>
  <c r="CZ110" i="18"/>
  <c r="CY110" i="18"/>
  <c r="CX110" i="18"/>
  <c r="CW110" i="18"/>
  <c r="DH109" i="18"/>
  <c r="DG109" i="18"/>
  <c r="DF109" i="18"/>
  <c r="DE109" i="18"/>
  <c r="DD109" i="18"/>
  <c r="DC109" i="18"/>
  <c r="DB109" i="18"/>
  <c r="DA109" i="18"/>
  <c r="CZ109" i="18"/>
  <c r="CY109" i="18"/>
  <c r="CX109" i="18"/>
  <c r="CW109" i="18"/>
  <c r="DH108" i="18"/>
  <c r="DG108" i="18"/>
  <c r="DF108" i="18"/>
  <c r="DE108" i="18"/>
  <c r="DD108" i="18"/>
  <c r="DC108" i="18"/>
  <c r="DB108" i="18"/>
  <c r="DA108" i="18"/>
  <c r="CZ108" i="18"/>
  <c r="CY108" i="18"/>
  <c r="CX108" i="18"/>
  <c r="CW108" i="18"/>
  <c r="DH107" i="18"/>
  <c r="DG107" i="18"/>
  <c r="DF107" i="18"/>
  <c r="DE107" i="18"/>
  <c r="DD107" i="18"/>
  <c r="DC107" i="18"/>
  <c r="DB107" i="18"/>
  <c r="DA107" i="18"/>
  <c r="CZ107" i="18"/>
  <c r="CY107" i="18"/>
  <c r="CX107" i="18"/>
  <c r="CW107" i="18"/>
  <c r="DH106" i="18"/>
  <c r="DG106" i="18"/>
  <c r="DF106" i="18"/>
  <c r="DE106" i="18"/>
  <c r="DD106" i="18"/>
  <c r="DC106" i="18"/>
  <c r="DB106" i="18"/>
  <c r="DA106" i="18"/>
  <c r="CZ106" i="18"/>
  <c r="CY106" i="18"/>
  <c r="CX106" i="18"/>
  <c r="CW106" i="18"/>
  <c r="DH105" i="18"/>
  <c r="DG105" i="18"/>
  <c r="DF105" i="18"/>
  <c r="DE105" i="18"/>
  <c r="DD105" i="18"/>
  <c r="DC105" i="18"/>
  <c r="DB105" i="18"/>
  <c r="DA105" i="18"/>
  <c r="CZ105" i="18"/>
  <c r="CY105" i="18"/>
  <c r="CX105" i="18"/>
  <c r="CW105" i="18"/>
  <c r="DH104" i="18"/>
  <c r="DG104" i="18"/>
  <c r="DF104" i="18"/>
  <c r="DE104" i="18"/>
  <c r="DD104" i="18"/>
  <c r="DC104" i="18"/>
  <c r="DB104" i="18"/>
  <c r="DA104" i="18"/>
  <c r="CZ104" i="18"/>
  <c r="CY104" i="18"/>
  <c r="CX104" i="18"/>
  <c r="CW104" i="18"/>
  <c r="DH103" i="18"/>
  <c r="DG103" i="18"/>
  <c r="DF103" i="18"/>
  <c r="DE103" i="18"/>
  <c r="DD103" i="18"/>
  <c r="DC103" i="18"/>
  <c r="DB103" i="18"/>
  <c r="DA103" i="18"/>
  <c r="CZ103" i="18"/>
  <c r="CY103" i="18"/>
  <c r="CX103" i="18"/>
  <c r="CW103" i="18"/>
  <c r="DH102" i="18"/>
  <c r="DG102" i="18"/>
  <c r="DF102" i="18"/>
  <c r="DE102" i="18"/>
  <c r="DD102" i="18"/>
  <c r="DC102" i="18"/>
  <c r="DB102" i="18"/>
  <c r="DA102" i="18"/>
  <c r="CZ102" i="18"/>
  <c r="CY102" i="18"/>
  <c r="CX102" i="18"/>
  <c r="CW102" i="18"/>
  <c r="DH101" i="18"/>
  <c r="DG101" i="18"/>
  <c r="DF101" i="18"/>
  <c r="DE101" i="18"/>
  <c r="DD101" i="18"/>
  <c r="DC101" i="18"/>
  <c r="DB101" i="18"/>
  <c r="DA101" i="18"/>
  <c r="CZ101" i="18"/>
  <c r="CY101" i="18"/>
  <c r="CX101" i="18"/>
  <c r="CW101" i="18"/>
  <c r="DH100" i="18"/>
  <c r="DG100" i="18"/>
  <c r="DF100" i="18"/>
  <c r="DE100" i="18"/>
  <c r="DD100" i="18"/>
  <c r="DC100" i="18"/>
  <c r="DB100" i="18"/>
  <c r="DA100" i="18"/>
  <c r="CZ100" i="18"/>
  <c r="CY100" i="18"/>
  <c r="CX100" i="18"/>
  <c r="CW100" i="18"/>
  <c r="DH99" i="18"/>
  <c r="DG99" i="18"/>
  <c r="DF99" i="18"/>
  <c r="DE99" i="18"/>
  <c r="DD99" i="18"/>
  <c r="DC99" i="18"/>
  <c r="DB99" i="18"/>
  <c r="DA99" i="18"/>
  <c r="CZ99" i="18"/>
  <c r="CY99" i="18"/>
  <c r="CX99" i="18"/>
  <c r="CW99" i="18"/>
  <c r="DH98" i="18"/>
  <c r="DG98" i="18"/>
  <c r="DF98" i="18"/>
  <c r="DE98" i="18"/>
  <c r="DD98" i="18"/>
  <c r="DC98" i="18"/>
  <c r="DB98" i="18"/>
  <c r="DA98" i="18"/>
  <c r="CZ98" i="18"/>
  <c r="CY98" i="18"/>
  <c r="CX98" i="18"/>
  <c r="CW98" i="18"/>
  <c r="DH97" i="18"/>
  <c r="DG97" i="18"/>
  <c r="DF97" i="18"/>
  <c r="DE97" i="18"/>
  <c r="DD97" i="18"/>
  <c r="DC97" i="18"/>
  <c r="DB97" i="18"/>
  <c r="DA97" i="18"/>
  <c r="CZ97" i="18"/>
  <c r="CY97" i="18"/>
  <c r="CX97" i="18"/>
  <c r="CW97" i="18"/>
  <c r="DH96" i="18"/>
  <c r="DG96" i="18"/>
  <c r="DF96" i="18"/>
  <c r="DE96" i="18"/>
  <c r="DD96" i="18"/>
  <c r="DC96" i="18"/>
  <c r="DB96" i="18"/>
  <c r="DA96" i="18"/>
  <c r="CZ96" i="18"/>
  <c r="CY96" i="18"/>
  <c r="CX96" i="18"/>
  <c r="CW96" i="18"/>
  <c r="DH95" i="18"/>
  <c r="DG95" i="18"/>
  <c r="DF95" i="18"/>
  <c r="DE95" i="18"/>
  <c r="DD95" i="18"/>
  <c r="DC95" i="18"/>
  <c r="DB95" i="18"/>
  <c r="DA95" i="18"/>
  <c r="CZ95" i="18"/>
  <c r="CY95" i="18"/>
  <c r="CX95" i="18"/>
  <c r="CW95" i="18"/>
  <c r="DH94" i="18"/>
  <c r="DG94" i="18"/>
  <c r="DF94" i="18"/>
  <c r="DE94" i="18"/>
  <c r="DD94" i="18"/>
  <c r="DC94" i="18"/>
  <c r="DB94" i="18"/>
  <c r="DA94" i="18"/>
  <c r="CZ94" i="18"/>
  <c r="CY94" i="18"/>
  <c r="CX94" i="18"/>
  <c r="CW94" i="18"/>
  <c r="DH93" i="18"/>
  <c r="DG93" i="18"/>
  <c r="DF93" i="18"/>
  <c r="DE93" i="18"/>
  <c r="DD93" i="18"/>
  <c r="DC93" i="18"/>
  <c r="DB93" i="18"/>
  <c r="DA93" i="18"/>
  <c r="CZ93" i="18"/>
  <c r="CY93" i="18"/>
  <c r="CX93" i="18"/>
  <c r="CW93" i="18"/>
  <c r="DH92" i="18"/>
  <c r="DG92" i="18"/>
  <c r="DF92" i="18"/>
  <c r="DE92" i="18"/>
  <c r="DD92" i="18"/>
  <c r="DC92" i="18"/>
  <c r="DB92" i="18"/>
  <c r="DA92" i="18"/>
  <c r="CZ92" i="18"/>
  <c r="CY92" i="18"/>
  <c r="CX92" i="18"/>
  <c r="CW92" i="18"/>
  <c r="DH91" i="18"/>
  <c r="DG91" i="18"/>
  <c r="DF91" i="18"/>
  <c r="DE91" i="18"/>
  <c r="DD91" i="18"/>
  <c r="DC91" i="18"/>
  <c r="DB91" i="18"/>
  <c r="DA91" i="18"/>
  <c r="CZ91" i="18"/>
  <c r="CY91" i="18"/>
  <c r="CX91" i="18"/>
  <c r="CW91" i="18"/>
  <c r="DH90" i="18"/>
  <c r="DG90" i="18"/>
  <c r="DF90" i="18"/>
  <c r="DE90" i="18"/>
  <c r="DD90" i="18"/>
  <c r="DC90" i="18"/>
  <c r="DB90" i="18"/>
  <c r="DA90" i="18"/>
  <c r="CZ90" i="18"/>
  <c r="CY90" i="18"/>
  <c r="CX90" i="18"/>
  <c r="CW90" i="18"/>
  <c r="DH89" i="18"/>
  <c r="DG89" i="18"/>
  <c r="DF89" i="18"/>
  <c r="DE89" i="18"/>
  <c r="DD89" i="18"/>
  <c r="DC89" i="18"/>
  <c r="DB89" i="18"/>
  <c r="DA89" i="18"/>
  <c r="CZ89" i="18"/>
  <c r="CY89" i="18"/>
  <c r="CX89" i="18"/>
  <c r="CW89" i="18"/>
  <c r="DH88" i="18"/>
  <c r="DG88" i="18"/>
  <c r="DF88" i="18"/>
  <c r="DE88" i="18"/>
  <c r="DD88" i="18"/>
  <c r="DC88" i="18"/>
  <c r="DB88" i="18"/>
  <c r="DA88" i="18"/>
  <c r="CZ88" i="18"/>
  <c r="CY88" i="18"/>
  <c r="CX88" i="18"/>
  <c r="CW88" i="18"/>
  <c r="DH87" i="18"/>
  <c r="DG87" i="18"/>
  <c r="DF87" i="18"/>
  <c r="DE87" i="18"/>
  <c r="DD87" i="18"/>
  <c r="DC87" i="18"/>
  <c r="DB87" i="18"/>
  <c r="DA87" i="18"/>
  <c r="CZ87" i="18"/>
  <c r="CY87" i="18"/>
  <c r="CX87" i="18"/>
  <c r="CW87" i="18"/>
  <c r="DH86" i="18"/>
  <c r="DG86" i="18"/>
  <c r="DF86" i="18"/>
  <c r="DE86" i="18"/>
  <c r="DD86" i="18"/>
  <c r="DC86" i="18"/>
  <c r="DB86" i="18"/>
  <c r="DA86" i="18"/>
  <c r="CZ86" i="18"/>
  <c r="CY86" i="18"/>
  <c r="CX86" i="18"/>
  <c r="CW86" i="18"/>
  <c r="DH85" i="18"/>
  <c r="DG85" i="18"/>
  <c r="DF85" i="18"/>
  <c r="DE85" i="18"/>
  <c r="DD85" i="18"/>
  <c r="DC85" i="18"/>
  <c r="DB85" i="18"/>
  <c r="DA85" i="18"/>
  <c r="CZ85" i="18"/>
  <c r="CY85" i="18"/>
  <c r="CX85" i="18"/>
  <c r="CW85" i="18"/>
  <c r="DH84" i="18"/>
  <c r="DG84" i="18"/>
  <c r="DF84" i="18"/>
  <c r="DE84" i="18"/>
  <c r="DD84" i="18"/>
  <c r="DC84" i="18"/>
  <c r="DB84" i="18"/>
  <c r="DA84" i="18"/>
  <c r="CZ84" i="18"/>
  <c r="CY84" i="18"/>
  <c r="CX84" i="18"/>
  <c r="CW84" i="18"/>
  <c r="DH83" i="18"/>
  <c r="DG83" i="18"/>
  <c r="DF83" i="18"/>
  <c r="DE83" i="18"/>
  <c r="DD83" i="18"/>
  <c r="DC83" i="18"/>
  <c r="DB83" i="18"/>
  <c r="DA83" i="18"/>
  <c r="CZ83" i="18"/>
  <c r="CY83" i="18"/>
  <c r="CX83" i="18"/>
  <c r="CW83" i="18"/>
  <c r="DH82" i="18"/>
  <c r="DG82" i="18"/>
  <c r="DF82" i="18"/>
  <c r="DE82" i="18"/>
  <c r="DD82" i="18"/>
  <c r="DC82" i="18"/>
  <c r="DB82" i="18"/>
  <c r="DA82" i="18"/>
  <c r="CZ82" i="18"/>
  <c r="CY82" i="18"/>
  <c r="CX82" i="18"/>
  <c r="CW82" i="18"/>
  <c r="DH81" i="18"/>
  <c r="DG81" i="18"/>
  <c r="DF81" i="18"/>
  <c r="DE81" i="18"/>
  <c r="DD81" i="18"/>
  <c r="DC81" i="18"/>
  <c r="DB81" i="18"/>
  <c r="DA81" i="18"/>
  <c r="CZ81" i="18"/>
  <c r="CY81" i="18"/>
  <c r="CX81" i="18"/>
  <c r="CW81" i="18"/>
  <c r="DH80" i="18"/>
  <c r="DG80" i="18"/>
  <c r="DF80" i="18"/>
  <c r="DE80" i="18"/>
  <c r="DD80" i="18"/>
  <c r="DC80" i="18"/>
  <c r="DB80" i="18"/>
  <c r="DA80" i="18"/>
  <c r="CZ80" i="18"/>
  <c r="CY80" i="18"/>
  <c r="CX80" i="18"/>
  <c r="CW80" i="18"/>
  <c r="DH79" i="18"/>
  <c r="DG79" i="18"/>
  <c r="DF79" i="18"/>
  <c r="DE79" i="18"/>
  <c r="DD79" i="18"/>
  <c r="DC79" i="18"/>
  <c r="DB79" i="18"/>
  <c r="DA79" i="18"/>
  <c r="CZ79" i="18"/>
  <c r="CY79" i="18"/>
  <c r="CX79" i="18"/>
  <c r="CW79" i="18"/>
  <c r="DH78" i="18"/>
  <c r="DG78" i="18"/>
  <c r="DF78" i="18"/>
  <c r="DE78" i="18"/>
  <c r="DD78" i="18"/>
  <c r="DC78" i="18"/>
  <c r="DB78" i="18"/>
  <c r="DA78" i="18"/>
  <c r="CZ78" i="18"/>
  <c r="CY78" i="18"/>
  <c r="CX78" i="18"/>
  <c r="CW78" i="18"/>
  <c r="DH77" i="18"/>
  <c r="DG77" i="18"/>
  <c r="DF77" i="18"/>
  <c r="DE77" i="18"/>
  <c r="DD77" i="18"/>
  <c r="DC77" i="18"/>
  <c r="DB77" i="18"/>
  <c r="DA77" i="18"/>
  <c r="CZ77" i="18"/>
  <c r="CY77" i="18"/>
  <c r="CX77" i="18"/>
  <c r="CW77" i="18"/>
  <c r="DH76" i="18"/>
  <c r="DG76" i="18"/>
  <c r="DF76" i="18"/>
  <c r="DE76" i="18"/>
  <c r="DD76" i="18"/>
  <c r="DC76" i="18"/>
  <c r="DB76" i="18"/>
  <c r="DA76" i="18"/>
  <c r="CZ76" i="18"/>
  <c r="CY76" i="18"/>
  <c r="CX76" i="18"/>
  <c r="CW76" i="18"/>
  <c r="DH75" i="18"/>
  <c r="DG75" i="18"/>
  <c r="DF75" i="18"/>
  <c r="DE75" i="18"/>
  <c r="DD75" i="18"/>
  <c r="DC75" i="18"/>
  <c r="DB75" i="18"/>
  <c r="DA75" i="18"/>
  <c r="CZ75" i="18"/>
  <c r="CY75" i="18"/>
  <c r="CX75" i="18"/>
  <c r="CW75" i="18"/>
  <c r="DH74" i="18"/>
  <c r="DG74" i="18"/>
  <c r="DF74" i="18"/>
  <c r="DE74" i="18"/>
  <c r="DD74" i="18"/>
  <c r="DC74" i="18"/>
  <c r="DB74" i="18"/>
  <c r="DA74" i="18"/>
  <c r="CZ74" i="18"/>
  <c r="CY74" i="18"/>
  <c r="CX74" i="18"/>
  <c r="CW74" i="18"/>
  <c r="DH73" i="18"/>
  <c r="DG73" i="18"/>
  <c r="DF73" i="18"/>
  <c r="DE73" i="18"/>
  <c r="DD73" i="18"/>
  <c r="DC73" i="18"/>
  <c r="DB73" i="18"/>
  <c r="DA73" i="18"/>
  <c r="CZ73" i="18"/>
  <c r="CY73" i="18"/>
  <c r="CX73" i="18"/>
  <c r="CW73" i="18"/>
  <c r="DH72" i="18"/>
  <c r="DG72" i="18"/>
  <c r="DF72" i="18"/>
  <c r="DE72" i="18"/>
  <c r="DD72" i="18"/>
  <c r="DC72" i="18"/>
  <c r="DB72" i="18"/>
  <c r="DA72" i="18"/>
  <c r="CZ72" i="18"/>
  <c r="CY72" i="18"/>
  <c r="CX72" i="18"/>
  <c r="CW72" i="18"/>
  <c r="DH71" i="18"/>
  <c r="DG71" i="18"/>
  <c r="DF71" i="18"/>
  <c r="DE71" i="18"/>
  <c r="DD71" i="18"/>
  <c r="DC71" i="18"/>
  <c r="DB71" i="18"/>
  <c r="DA71" i="18"/>
  <c r="CZ71" i="18"/>
  <c r="CY71" i="18"/>
  <c r="CX71" i="18"/>
  <c r="CW71" i="18"/>
  <c r="DH70" i="18"/>
  <c r="DG70" i="18"/>
  <c r="DF70" i="18"/>
  <c r="DE70" i="18"/>
  <c r="DD70" i="18"/>
  <c r="DC70" i="18"/>
  <c r="DB70" i="18"/>
  <c r="DA70" i="18"/>
  <c r="CZ70" i="18"/>
  <c r="CY70" i="18"/>
  <c r="CX70" i="18"/>
  <c r="CW70" i="18"/>
  <c r="DH69" i="18"/>
  <c r="DG69" i="18"/>
  <c r="DF69" i="18"/>
  <c r="DE69" i="18"/>
  <c r="DD69" i="18"/>
  <c r="DC69" i="18"/>
  <c r="DB69" i="18"/>
  <c r="DA69" i="18"/>
  <c r="CZ69" i="18"/>
  <c r="CY69" i="18"/>
  <c r="CX69" i="18"/>
  <c r="CW69" i="18"/>
  <c r="DH68" i="18"/>
  <c r="DG68" i="18"/>
  <c r="DF68" i="18"/>
  <c r="DE68" i="18"/>
  <c r="DD68" i="18"/>
  <c r="DC68" i="18"/>
  <c r="DB68" i="18"/>
  <c r="DA68" i="18"/>
  <c r="CZ68" i="18"/>
  <c r="CY68" i="18"/>
  <c r="CX68" i="18"/>
  <c r="CW68" i="18"/>
  <c r="DH67" i="18"/>
  <c r="DG67" i="18"/>
  <c r="DF67" i="18"/>
  <c r="DE67" i="18"/>
  <c r="DD67" i="18"/>
  <c r="DC67" i="18"/>
  <c r="DB67" i="18"/>
  <c r="DA67" i="18"/>
  <c r="CZ67" i="18"/>
  <c r="CY67" i="18"/>
  <c r="CX67" i="18"/>
  <c r="CW67" i="18"/>
  <c r="DH66" i="18"/>
  <c r="DG66" i="18"/>
  <c r="DF66" i="18"/>
  <c r="DE66" i="18"/>
  <c r="DD66" i="18"/>
  <c r="DC66" i="18"/>
  <c r="DB66" i="18"/>
  <c r="DA66" i="18"/>
  <c r="CZ66" i="18"/>
  <c r="CY66" i="18"/>
  <c r="CX66" i="18"/>
  <c r="CW66" i="18"/>
  <c r="DH65" i="18"/>
  <c r="DG65" i="18"/>
  <c r="DF65" i="18"/>
  <c r="DE65" i="18"/>
  <c r="DD65" i="18"/>
  <c r="DC65" i="18"/>
  <c r="DB65" i="18"/>
  <c r="DA65" i="18"/>
  <c r="CZ65" i="18"/>
  <c r="CY65" i="18"/>
  <c r="CX65" i="18"/>
  <c r="CW65" i="18"/>
  <c r="DH64" i="18"/>
  <c r="DG64" i="18"/>
  <c r="DF64" i="18"/>
  <c r="DE64" i="18"/>
  <c r="DD64" i="18"/>
  <c r="DC64" i="18"/>
  <c r="DB64" i="18"/>
  <c r="DA64" i="18"/>
  <c r="CZ64" i="18"/>
  <c r="CY64" i="18"/>
  <c r="CX64" i="18"/>
  <c r="CW64" i="18"/>
  <c r="DH63" i="18"/>
  <c r="DG63" i="18"/>
  <c r="DF63" i="18"/>
  <c r="DE63" i="18"/>
  <c r="DD63" i="18"/>
  <c r="DC63" i="18"/>
  <c r="DB63" i="18"/>
  <c r="DA63" i="18"/>
  <c r="CZ63" i="18"/>
  <c r="CY63" i="18"/>
  <c r="CX63" i="18"/>
  <c r="CW63" i="18"/>
  <c r="DH62" i="18"/>
  <c r="DG62" i="18"/>
  <c r="DF62" i="18"/>
  <c r="DE62" i="18"/>
  <c r="DD62" i="18"/>
  <c r="DC62" i="18"/>
  <c r="DB62" i="18"/>
  <c r="DA62" i="18"/>
  <c r="CZ62" i="18"/>
  <c r="CY62" i="18"/>
  <c r="CX62" i="18"/>
  <c r="CW62" i="18"/>
  <c r="DH61" i="18"/>
  <c r="DG61" i="18"/>
  <c r="DF61" i="18"/>
  <c r="DE61" i="18"/>
  <c r="DD61" i="18"/>
  <c r="DC61" i="18"/>
  <c r="DB61" i="18"/>
  <c r="DA61" i="18"/>
  <c r="CZ61" i="18"/>
  <c r="CY61" i="18"/>
  <c r="CX61" i="18"/>
  <c r="CW61" i="18"/>
  <c r="DH60" i="18"/>
  <c r="DG60" i="18"/>
  <c r="DF60" i="18"/>
  <c r="DE60" i="18"/>
  <c r="DD60" i="18"/>
  <c r="DC60" i="18"/>
  <c r="DB60" i="18"/>
  <c r="DA60" i="18"/>
  <c r="CZ60" i="18"/>
  <c r="CY60" i="18"/>
  <c r="CX60" i="18"/>
  <c r="CW60" i="18"/>
  <c r="DH59" i="18"/>
  <c r="DG59" i="18"/>
  <c r="DF59" i="18"/>
  <c r="DE59" i="18"/>
  <c r="DD59" i="18"/>
  <c r="DC59" i="18"/>
  <c r="DB59" i="18"/>
  <c r="DA59" i="18"/>
  <c r="CZ59" i="18"/>
  <c r="CY59" i="18"/>
  <c r="CX59" i="18"/>
  <c r="CW59" i="18"/>
  <c r="DH58" i="18"/>
  <c r="DG58" i="18"/>
  <c r="DF58" i="18"/>
  <c r="DE58" i="18"/>
  <c r="DD58" i="18"/>
  <c r="DC58" i="18"/>
  <c r="DB58" i="18"/>
  <c r="DA58" i="18"/>
  <c r="CZ58" i="18"/>
  <c r="CY58" i="18"/>
  <c r="CX58" i="18"/>
  <c r="CW58" i="18"/>
  <c r="DH57" i="18"/>
  <c r="DG57" i="18"/>
  <c r="DF57" i="18"/>
  <c r="DE57" i="18"/>
  <c r="DD57" i="18"/>
  <c r="DC57" i="18"/>
  <c r="DB57" i="18"/>
  <c r="DA57" i="18"/>
  <c r="CZ57" i="18"/>
  <c r="CY57" i="18"/>
  <c r="CX57" i="18"/>
  <c r="CW57" i="18"/>
  <c r="DH56" i="18"/>
  <c r="DG56" i="18"/>
  <c r="DF56" i="18"/>
  <c r="DE56" i="18"/>
  <c r="DD56" i="18"/>
  <c r="DC56" i="18"/>
  <c r="DB56" i="18"/>
  <c r="DA56" i="18"/>
  <c r="CZ56" i="18"/>
  <c r="CY56" i="18"/>
  <c r="CX56" i="18"/>
  <c r="CW56" i="18"/>
  <c r="DH55" i="18"/>
  <c r="DG55" i="18"/>
  <c r="DF55" i="18"/>
  <c r="DE55" i="18"/>
  <c r="DD55" i="18"/>
  <c r="DC55" i="18"/>
  <c r="DB55" i="18"/>
  <c r="DA55" i="18"/>
  <c r="CZ55" i="18"/>
  <c r="CY55" i="18"/>
  <c r="CX55" i="18"/>
  <c r="CW55" i="18"/>
  <c r="DH54" i="18"/>
  <c r="DG54" i="18"/>
  <c r="DF54" i="18"/>
  <c r="DE54" i="18"/>
  <c r="DD54" i="18"/>
  <c r="DC54" i="18"/>
  <c r="DB54" i="18"/>
  <c r="DA54" i="18"/>
  <c r="CZ54" i="18"/>
  <c r="CY54" i="18"/>
  <c r="CX54" i="18"/>
  <c r="CW54" i="18"/>
  <c r="DH53" i="18"/>
  <c r="DG53" i="18"/>
  <c r="DF53" i="18"/>
  <c r="DE53" i="18"/>
  <c r="DD53" i="18"/>
  <c r="DC53" i="18"/>
  <c r="DB53" i="18"/>
  <c r="DA53" i="18"/>
  <c r="CZ53" i="18"/>
  <c r="CY53" i="18"/>
  <c r="CX53" i="18"/>
  <c r="CW53" i="18"/>
  <c r="DH52" i="18"/>
  <c r="DG52" i="18"/>
  <c r="DF52" i="18"/>
  <c r="DE52" i="18"/>
  <c r="DD52" i="18"/>
  <c r="DC52" i="18"/>
  <c r="DB52" i="18"/>
  <c r="DA52" i="18"/>
  <c r="CZ52" i="18"/>
  <c r="CY52" i="18"/>
  <c r="CX52" i="18"/>
  <c r="CW52" i="18"/>
  <c r="DH51" i="18"/>
  <c r="DG51" i="18"/>
  <c r="DF51" i="18"/>
  <c r="DE51" i="18"/>
  <c r="DD51" i="18"/>
  <c r="DC51" i="18"/>
  <c r="DB51" i="18"/>
  <c r="DA51" i="18"/>
  <c r="CZ51" i="18"/>
  <c r="CY51" i="18"/>
  <c r="CX51" i="18"/>
  <c r="CW51" i="18"/>
  <c r="DH50" i="18"/>
  <c r="DG50" i="18"/>
  <c r="DF50" i="18"/>
  <c r="DE50" i="18"/>
  <c r="DD50" i="18"/>
  <c r="DC50" i="18"/>
  <c r="DB50" i="18"/>
  <c r="DA50" i="18"/>
  <c r="CZ50" i="18"/>
  <c r="CY50" i="18"/>
  <c r="CX50" i="18"/>
  <c r="CW50" i="18"/>
  <c r="DH49" i="18"/>
  <c r="DG49" i="18"/>
  <c r="DF49" i="18"/>
  <c r="DE49" i="18"/>
  <c r="DD49" i="18"/>
  <c r="DC49" i="18"/>
  <c r="DB49" i="18"/>
  <c r="DA49" i="18"/>
  <c r="CZ49" i="18"/>
  <c r="CY49" i="18"/>
  <c r="CX49" i="18"/>
  <c r="CW49" i="18"/>
  <c r="DH48" i="18"/>
  <c r="DG48" i="18"/>
  <c r="DF48" i="18"/>
  <c r="DE48" i="18"/>
  <c r="DD48" i="18"/>
  <c r="DC48" i="18"/>
  <c r="DB48" i="18"/>
  <c r="DA48" i="18"/>
  <c r="CZ48" i="18"/>
  <c r="CY48" i="18"/>
  <c r="CX48" i="18"/>
  <c r="CW48" i="18"/>
  <c r="DH47" i="18"/>
  <c r="DG47" i="18"/>
  <c r="DF47" i="18"/>
  <c r="DE47" i="18"/>
  <c r="DD47" i="18"/>
  <c r="DC47" i="18"/>
  <c r="DB47" i="18"/>
  <c r="DA47" i="18"/>
  <c r="CZ47" i="18"/>
  <c r="CY47" i="18"/>
  <c r="CX47" i="18"/>
  <c r="CW47" i="18"/>
  <c r="DH46" i="18"/>
  <c r="DG46" i="18"/>
  <c r="DF46" i="18"/>
  <c r="DE46" i="18"/>
  <c r="DD46" i="18"/>
  <c r="DC46" i="18"/>
  <c r="DB46" i="18"/>
  <c r="DA46" i="18"/>
  <c r="CZ46" i="18"/>
  <c r="CY46" i="18"/>
  <c r="CX46" i="18"/>
  <c r="CW46" i="18"/>
  <c r="DH45" i="18"/>
  <c r="DG45" i="18"/>
  <c r="DF45" i="18"/>
  <c r="DE45" i="18"/>
  <c r="DD45" i="18"/>
  <c r="DC45" i="18"/>
  <c r="DB45" i="18"/>
  <c r="DA45" i="18"/>
  <c r="CZ45" i="18"/>
  <c r="CY45" i="18"/>
  <c r="CX45" i="18"/>
  <c r="CW45" i="18"/>
  <c r="DH44" i="18"/>
  <c r="DG44" i="18"/>
  <c r="DF44" i="18"/>
  <c r="DE44" i="18"/>
  <c r="DD44" i="18"/>
  <c r="DC44" i="18"/>
  <c r="DB44" i="18"/>
  <c r="DA44" i="18"/>
  <c r="CZ44" i="18"/>
  <c r="CY44" i="18"/>
  <c r="CX44" i="18"/>
  <c r="CW44" i="18"/>
  <c r="DH43" i="18"/>
  <c r="DG43" i="18"/>
  <c r="DF43" i="18"/>
  <c r="DE43" i="18"/>
  <c r="DD43" i="18"/>
  <c r="DC43" i="18"/>
  <c r="DB43" i="18"/>
  <c r="DA43" i="18"/>
  <c r="CZ43" i="18"/>
  <c r="CY43" i="18"/>
  <c r="CX43" i="18"/>
  <c r="CW43" i="18"/>
  <c r="DH42" i="18"/>
  <c r="DG42" i="18"/>
  <c r="DF42" i="18"/>
  <c r="DE42" i="18"/>
  <c r="DD42" i="18"/>
  <c r="DC42" i="18"/>
  <c r="DB42" i="18"/>
  <c r="DA42" i="18"/>
  <c r="CZ42" i="18"/>
  <c r="CY42" i="18"/>
  <c r="CX42" i="18"/>
  <c r="CW42" i="18"/>
  <c r="DH41" i="18"/>
  <c r="DG41" i="18"/>
  <c r="DF41" i="18"/>
  <c r="DE41" i="18"/>
  <c r="DD41" i="18"/>
  <c r="DC41" i="18"/>
  <c r="DB41" i="18"/>
  <c r="DA41" i="18"/>
  <c r="CZ41" i="18"/>
  <c r="CY41" i="18"/>
  <c r="CX41" i="18"/>
  <c r="CW41" i="18"/>
  <c r="DH40" i="18"/>
  <c r="DG40" i="18"/>
  <c r="DF40" i="18"/>
  <c r="DE40" i="18"/>
  <c r="DD40" i="18"/>
  <c r="DC40" i="18"/>
  <c r="DB40" i="18"/>
  <c r="DA40" i="18"/>
  <c r="CZ40" i="18"/>
  <c r="CY40" i="18"/>
  <c r="CX40" i="18"/>
  <c r="CW40" i="18"/>
  <c r="DH39" i="18"/>
  <c r="DG39" i="18"/>
  <c r="DF39" i="18"/>
  <c r="DE39" i="18"/>
  <c r="DD39" i="18"/>
  <c r="DC39" i="18"/>
  <c r="DB39" i="18"/>
  <c r="DA39" i="18"/>
  <c r="CZ39" i="18"/>
  <c r="CY39" i="18"/>
  <c r="CX39" i="18"/>
  <c r="CW39" i="18"/>
  <c r="DH38" i="18"/>
  <c r="DG38" i="18"/>
  <c r="DF38" i="18"/>
  <c r="DE38" i="18"/>
  <c r="DD38" i="18"/>
  <c r="DC38" i="18"/>
  <c r="DB38" i="18"/>
  <c r="DA38" i="18"/>
  <c r="CZ38" i="18"/>
  <c r="CY38" i="18"/>
  <c r="CX38" i="18"/>
  <c r="CW38" i="18"/>
  <c r="DH37" i="18"/>
  <c r="DG37" i="18"/>
  <c r="DF37" i="18"/>
  <c r="DE37" i="18"/>
  <c r="DD37" i="18"/>
  <c r="DC37" i="18"/>
  <c r="DB37" i="18"/>
  <c r="DA37" i="18"/>
  <c r="CZ37" i="18"/>
  <c r="CY37" i="18"/>
  <c r="CX37" i="18"/>
  <c r="CW37" i="18"/>
  <c r="DH36" i="18"/>
  <c r="DG36" i="18"/>
  <c r="DF36" i="18"/>
  <c r="DE36" i="18"/>
  <c r="DD36" i="18"/>
  <c r="DC36" i="18"/>
  <c r="DB36" i="18"/>
  <c r="DA36" i="18"/>
  <c r="CZ36" i="18"/>
  <c r="CY36" i="18"/>
  <c r="CX36" i="18"/>
  <c r="CW36" i="18"/>
  <c r="DH35" i="18"/>
  <c r="DG35" i="18"/>
  <c r="DF35" i="18"/>
  <c r="DE35" i="18"/>
  <c r="DD35" i="18"/>
  <c r="DC35" i="18"/>
  <c r="DB35" i="18"/>
  <c r="DA35" i="18"/>
  <c r="CZ35" i="18"/>
  <c r="CY35" i="18"/>
  <c r="CX35" i="18"/>
  <c r="CW35" i="18"/>
  <c r="AK35" i="18"/>
  <c r="AJ35" i="18"/>
  <c r="AI35" i="18"/>
  <c r="AH35" i="18"/>
  <c r="AG35" i="18"/>
  <c r="AF35" i="18"/>
  <c r="AE35" i="18"/>
  <c r="AD35" i="18"/>
  <c r="AC35" i="18"/>
  <c r="AB35" i="18"/>
  <c r="AA35" i="18"/>
  <c r="Z35" i="18"/>
  <c r="DH34" i="18"/>
  <c r="DG34" i="18"/>
  <c r="DF34" i="18"/>
  <c r="DE34" i="18"/>
  <c r="DD34" i="18"/>
  <c r="DC34" i="18"/>
  <c r="DB34" i="18"/>
  <c r="DA34" i="18"/>
  <c r="CZ34" i="18"/>
  <c r="CY34" i="18"/>
  <c r="CX34" i="18"/>
  <c r="CW34" i="18"/>
  <c r="AK34" i="18"/>
  <c r="AJ34" i="18"/>
  <c r="AI34" i="18"/>
  <c r="AH34" i="18"/>
  <c r="AG34" i="18"/>
  <c r="AF34" i="18"/>
  <c r="AE34" i="18"/>
  <c r="AD34" i="18"/>
  <c r="AC34" i="18"/>
  <c r="AB34" i="18"/>
  <c r="AA34" i="18"/>
  <c r="Z34" i="18"/>
  <c r="O34" i="18"/>
  <c r="I34" i="18"/>
  <c r="DH33" i="18"/>
  <c r="DG33" i="18"/>
  <c r="DF33" i="18"/>
  <c r="DE33" i="18"/>
  <c r="DD33" i="18"/>
  <c r="DC33" i="18"/>
  <c r="DB33" i="18"/>
  <c r="DA33" i="18"/>
  <c r="CZ33" i="18"/>
  <c r="CY33" i="18"/>
  <c r="CX33" i="18"/>
  <c r="CW33" i="18"/>
  <c r="O33" i="18"/>
  <c r="I33" i="18"/>
  <c r="DH32" i="18"/>
  <c r="DG32" i="18"/>
  <c r="DF32" i="18"/>
  <c r="DE32" i="18"/>
  <c r="DD32" i="18"/>
  <c r="DC32" i="18"/>
  <c r="DB32" i="18"/>
  <c r="DA32" i="18"/>
  <c r="CZ32" i="18"/>
  <c r="CY32" i="18"/>
  <c r="CX32" i="18"/>
  <c r="CW32" i="18"/>
  <c r="O32" i="18"/>
  <c r="I32" i="18"/>
  <c r="DH31" i="18"/>
  <c r="DG31" i="18"/>
  <c r="DF31" i="18"/>
  <c r="DE31" i="18"/>
  <c r="DD31" i="18"/>
  <c r="DC31" i="18"/>
  <c r="DB31" i="18"/>
  <c r="DA31" i="18"/>
  <c r="CZ31" i="18"/>
  <c r="CY31" i="18"/>
  <c r="CX31" i="18"/>
  <c r="CW31" i="18"/>
  <c r="O31" i="18"/>
  <c r="I31" i="18"/>
  <c r="DH30" i="18"/>
  <c r="DG30" i="18"/>
  <c r="DF30" i="18"/>
  <c r="DE30" i="18"/>
  <c r="DD30" i="18"/>
  <c r="DC30" i="18"/>
  <c r="DB30" i="18"/>
  <c r="DA30" i="18"/>
  <c r="CZ30" i="18"/>
  <c r="CY30" i="18"/>
  <c r="CX30" i="18"/>
  <c r="CW30" i="18"/>
  <c r="O30" i="18"/>
  <c r="I30" i="18"/>
  <c r="DH29" i="18"/>
  <c r="DG29" i="18"/>
  <c r="DF29" i="18"/>
  <c r="DE29" i="18"/>
  <c r="DD29" i="18"/>
  <c r="DC29" i="18"/>
  <c r="DB29" i="18"/>
  <c r="DA29" i="18"/>
  <c r="CZ29" i="18"/>
  <c r="CY29" i="18"/>
  <c r="CX29" i="18"/>
  <c r="CW29" i="18"/>
  <c r="O29" i="18"/>
  <c r="I29" i="18"/>
  <c r="DH28" i="18"/>
  <c r="DG28" i="18"/>
  <c r="DF28" i="18"/>
  <c r="DE28" i="18"/>
  <c r="DD28" i="18"/>
  <c r="DC28" i="18"/>
  <c r="DB28" i="18"/>
  <c r="DA28" i="18"/>
  <c r="CZ28" i="18"/>
  <c r="CY28" i="18"/>
  <c r="CX28" i="18"/>
  <c r="CW28" i="18"/>
  <c r="O28" i="18"/>
  <c r="I28" i="18"/>
  <c r="DH27" i="18"/>
  <c r="DG27" i="18"/>
  <c r="DF27" i="18"/>
  <c r="DE27" i="18"/>
  <c r="DD27" i="18"/>
  <c r="DC27" i="18"/>
  <c r="DB27" i="18"/>
  <c r="DA27" i="18"/>
  <c r="CZ27" i="18"/>
  <c r="CY27" i="18"/>
  <c r="CX27" i="18"/>
  <c r="CW27" i="18"/>
  <c r="O27" i="18"/>
  <c r="I27" i="18"/>
  <c r="DH26" i="18"/>
  <c r="DG26" i="18"/>
  <c r="DF26" i="18"/>
  <c r="DE26" i="18"/>
  <c r="DD26" i="18"/>
  <c r="DC26" i="18"/>
  <c r="DB26" i="18"/>
  <c r="DA26" i="18"/>
  <c r="CZ26" i="18"/>
  <c r="CY26" i="18"/>
  <c r="CX26" i="18"/>
  <c r="CW26" i="18"/>
  <c r="O26" i="18"/>
  <c r="I26" i="18"/>
  <c r="DH25" i="18"/>
  <c r="DG25" i="18"/>
  <c r="DF25" i="18"/>
  <c r="DE25" i="18"/>
  <c r="DD25" i="18"/>
  <c r="DC25" i="18"/>
  <c r="DB25" i="18"/>
  <c r="DA25" i="18"/>
  <c r="CZ25" i="18"/>
  <c r="CY25" i="18"/>
  <c r="CX25" i="18"/>
  <c r="CW25" i="18"/>
  <c r="O25" i="18"/>
  <c r="I25" i="18"/>
  <c r="DH24" i="18"/>
  <c r="DG24" i="18"/>
  <c r="DF24" i="18"/>
  <c r="DE24" i="18"/>
  <c r="DD24" i="18"/>
  <c r="DC24" i="18"/>
  <c r="DB24" i="18"/>
  <c r="DA24" i="18"/>
  <c r="CZ24" i="18"/>
  <c r="CY24" i="18"/>
  <c r="CX24" i="18"/>
  <c r="CW24" i="18"/>
  <c r="O24" i="18"/>
  <c r="I24" i="18"/>
  <c r="DH23" i="18"/>
  <c r="DG23" i="18"/>
  <c r="DF23" i="18"/>
  <c r="DE23" i="18"/>
  <c r="DD23" i="18"/>
  <c r="DC23" i="18"/>
  <c r="DB23" i="18"/>
  <c r="DA23" i="18"/>
  <c r="CZ23" i="18"/>
  <c r="CY23" i="18"/>
  <c r="CX23" i="18"/>
  <c r="CW23" i="18"/>
  <c r="O23" i="18"/>
  <c r="I23" i="18"/>
  <c r="DH22" i="18"/>
  <c r="DG22" i="18"/>
  <c r="DF22" i="18"/>
  <c r="DE22" i="18"/>
  <c r="DD22" i="18"/>
  <c r="DC22" i="18"/>
  <c r="DB22" i="18"/>
  <c r="DA22" i="18"/>
  <c r="CZ22" i="18"/>
  <c r="CY22" i="18"/>
  <c r="CX22" i="18"/>
  <c r="CW22" i="18"/>
  <c r="O22" i="18"/>
  <c r="I22" i="18"/>
  <c r="DH21" i="18"/>
  <c r="DG21" i="18"/>
  <c r="DF21" i="18"/>
  <c r="DE21" i="18"/>
  <c r="DD21" i="18"/>
  <c r="DC21" i="18"/>
  <c r="DB21" i="18"/>
  <c r="DA21" i="18"/>
  <c r="CZ21" i="18"/>
  <c r="CY21" i="18"/>
  <c r="CX21" i="18"/>
  <c r="CW21" i="18"/>
  <c r="O21" i="18"/>
  <c r="I21" i="18"/>
  <c r="DH20" i="18"/>
  <c r="DG20" i="18"/>
  <c r="DF20" i="18"/>
  <c r="DE20" i="18"/>
  <c r="DD20" i="18"/>
  <c r="DC20" i="18"/>
  <c r="DB20" i="18"/>
  <c r="DA20" i="18"/>
  <c r="CZ20" i="18"/>
  <c r="CY20" i="18"/>
  <c r="CX20" i="18"/>
  <c r="CW20" i="18"/>
  <c r="O20" i="18"/>
  <c r="I20" i="18"/>
  <c r="C22" i="18"/>
  <c r="DH19" i="18"/>
  <c r="DG19" i="18"/>
  <c r="DF19" i="18"/>
  <c r="DE19" i="18"/>
  <c r="DD19" i="18"/>
  <c r="DC19" i="18"/>
  <c r="DB19" i="18"/>
  <c r="DA19" i="18"/>
  <c r="CZ19" i="18"/>
  <c r="CY19" i="18"/>
  <c r="CX19" i="18"/>
  <c r="CW19" i="18"/>
  <c r="O19" i="18"/>
  <c r="I19" i="18"/>
  <c r="C21" i="18"/>
  <c r="DH18" i="18"/>
  <c r="DG18" i="18"/>
  <c r="DF18" i="18"/>
  <c r="DE18" i="18"/>
  <c r="DD18" i="18"/>
  <c r="DC18" i="18"/>
  <c r="DB18" i="18"/>
  <c r="DA18" i="18"/>
  <c r="CZ18" i="18"/>
  <c r="CY18" i="18"/>
  <c r="CX18" i="18"/>
  <c r="CW18" i="18"/>
  <c r="O18" i="18"/>
  <c r="I18" i="18"/>
  <c r="C20" i="18"/>
  <c r="DH17" i="18"/>
  <c r="DG17" i="18"/>
  <c r="DF17" i="18"/>
  <c r="DE17" i="18"/>
  <c r="DD17" i="18"/>
  <c r="DC17" i="18"/>
  <c r="DB17" i="18"/>
  <c r="DA17" i="18"/>
  <c r="CZ17" i="18"/>
  <c r="CY17" i="18"/>
  <c r="CX17" i="18"/>
  <c r="CW17" i="18"/>
  <c r="O17" i="18"/>
  <c r="I17" i="18"/>
  <c r="C19" i="18"/>
  <c r="DH16" i="18"/>
  <c r="DG16" i="18"/>
  <c r="DF16" i="18"/>
  <c r="DE16" i="18"/>
  <c r="DD16" i="18"/>
  <c r="DC16" i="18"/>
  <c r="DB16" i="18"/>
  <c r="DA16" i="18"/>
  <c r="CZ16" i="18"/>
  <c r="CY16" i="18"/>
  <c r="CX16" i="18"/>
  <c r="CW16" i="18"/>
  <c r="O16" i="18"/>
  <c r="I16" i="18"/>
  <c r="C18" i="18"/>
  <c r="DH15" i="18"/>
  <c r="DG15" i="18"/>
  <c r="DF15" i="18"/>
  <c r="DE15" i="18"/>
  <c r="DD15" i="18"/>
  <c r="DC15" i="18"/>
  <c r="DB15" i="18"/>
  <c r="DA15" i="18"/>
  <c r="CZ15" i="18"/>
  <c r="CY15" i="18"/>
  <c r="CX15" i="18"/>
  <c r="CW15" i="18"/>
  <c r="O15" i="18"/>
  <c r="I15" i="18"/>
  <c r="C17" i="18"/>
  <c r="DH14" i="18"/>
  <c r="DG14" i="18"/>
  <c r="DF14" i="18"/>
  <c r="DE14" i="18"/>
  <c r="DD14" i="18"/>
  <c r="DC14" i="18"/>
  <c r="DB14" i="18"/>
  <c r="DA14" i="18"/>
  <c r="CZ14" i="18"/>
  <c r="CY14" i="18"/>
  <c r="CX14" i="18"/>
  <c r="CW14" i="18"/>
  <c r="O14" i="18"/>
  <c r="I14" i="18"/>
  <c r="C16" i="18"/>
  <c r="DH13" i="18"/>
  <c r="DG13" i="18"/>
  <c r="DF13" i="18"/>
  <c r="DE13" i="18"/>
  <c r="DD13" i="18"/>
  <c r="DC13" i="18"/>
  <c r="DB13" i="18"/>
  <c r="DA13" i="18"/>
  <c r="CZ13" i="18"/>
  <c r="CY13" i="18"/>
  <c r="CX13" i="18"/>
  <c r="CW13" i="18"/>
  <c r="O13" i="18"/>
  <c r="I13" i="18"/>
  <c r="C15" i="18"/>
  <c r="DH12" i="18"/>
  <c r="DG12" i="18"/>
  <c r="DF12" i="18"/>
  <c r="DE12" i="18"/>
  <c r="DD12" i="18"/>
  <c r="DC12" i="18"/>
  <c r="DB12" i="18"/>
  <c r="DA12" i="18"/>
  <c r="CZ12" i="18"/>
  <c r="CY12" i="18"/>
  <c r="CX12" i="18"/>
  <c r="CW12" i="18"/>
  <c r="O12" i="18"/>
  <c r="I12" i="18"/>
  <c r="C14" i="18"/>
  <c r="DH11" i="18"/>
  <c r="DG11" i="18"/>
  <c r="DF11" i="18"/>
  <c r="DE11" i="18"/>
  <c r="DD11" i="18"/>
  <c r="DC11" i="18"/>
  <c r="DB11" i="18"/>
  <c r="DA11" i="18"/>
  <c r="CZ11" i="18"/>
  <c r="CY11" i="18"/>
  <c r="CX11" i="18"/>
  <c r="CW11" i="18"/>
  <c r="O11" i="18"/>
  <c r="I11" i="18"/>
  <c r="C13" i="18"/>
  <c r="DH10" i="18"/>
  <c r="DG10" i="18"/>
  <c r="DF10" i="18"/>
  <c r="DE10" i="18"/>
  <c r="DD10" i="18"/>
  <c r="DC10" i="18"/>
  <c r="DB10" i="18"/>
  <c r="DA10" i="18"/>
  <c r="CZ10" i="18"/>
  <c r="CY10" i="18"/>
  <c r="CX10" i="18"/>
  <c r="CW10" i="18"/>
  <c r="O10" i="18"/>
  <c r="I10" i="18"/>
  <c r="C12" i="18"/>
  <c r="DH9" i="18"/>
  <c r="DG9" i="18"/>
  <c r="DF9" i="18"/>
  <c r="DE9" i="18"/>
  <c r="DD9" i="18"/>
  <c r="DC9" i="18"/>
  <c r="DB9" i="18"/>
  <c r="DA9" i="18"/>
  <c r="CZ9" i="18"/>
  <c r="CY9" i="18"/>
  <c r="CX9" i="18"/>
  <c r="CW9" i="18"/>
  <c r="O9" i="18"/>
  <c r="I9" i="18"/>
  <c r="C11" i="18"/>
  <c r="DH8" i="18"/>
  <c r="DG8" i="18"/>
  <c r="DF8" i="18"/>
  <c r="DE8" i="18"/>
  <c r="DD8" i="18"/>
  <c r="DC8" i="18"/>
  <c r="DB8" i="18"/>
  <c r="DA8" i="18"/>
  <c r="CZ8" i="18"/>
  <c r="CY8" i="18"/>
  <c r="CX8" i="18"/>
  <c r="CW8" i="18"/>
  <c r="O8" i="18"/>
  <c r="I8" i="18"/>
  <c r="DH7" i="18"/>
  <c r="DG7" i="18"/>
  <c r="DF7" i="18"/>
  <c r="DE7" i="18"/>
  <c r="DD7" i="18"/>
  <c r="DC7" i="18"/>
  <c r="DB7" i="18"/>
  <c r="DA7" i="18"/>
  <c r="CZ7" i="18"/>
  <c r="CY7" i="18"/>
  <c r="CX7" i="18"/>
  <c r="CW7" i="18"/>
  <c r="O7" i="18"/>
  <c r="I7" i="18"/>
  <c r="DH6" i="18"/>
  <c r="DG6" i="18"/>
  <c r="DF6" i="18"/>
  <c r="DE6" i="18"/>
  <c r="DD6" i="18"/>
  <c r="DC6" i="18"/>
  <c r="DB6" i="18"/>
  <c r="DA6" i="18"/>
  <c r="CZ6" i="18"/>
  <c r="CY6" i="18"/>
  <c r="CX6" i="18"/>
  <c r="CW6" i="18"/>
  <c r="O6" i="18"/>
  <c r="I6" i="18"/>
  <c r="G6" i="18"/>
  <c r="G7" i="18" s="1"/>
  <c r="G8" i="18" s="1"/>
  <c r="G9" i="18" s="1"/>
  <c r="G10" i="18" s="1"/>
  <c r="G11" i="18" s="1"/>
  <c r="G12" i="18" s="1"/>
  <c r="G13" i="18" s="1"/>
  <c r="G14" i="18" s="1"/>
  <c r="G15" i="18" s="1"/>
  <c r="G16" i="18" s="1"/>
  <c r="G17" i="18" s="1"/>
  <c r="G18" i="18" s="1"/>
  <c r="G19" i="18" s="1"/>
  <c r="G20" i="18" s="1"/>
  <c r="G21" i="18" s="1"/>
  <c r="G22" i="18" s="1"/>
  <c r="G23" i="18" s="1"/>
  <c r="G24" i="18" s="1"/>
  <c r="G25" i="18" s="1"/>
  <c r="G26" i="18" s="1"/>
  <c r="G27" i="18" s="1"/>
  <c r="G28" i="18" s="1"/>
  <c r="G29" i="18" s="1"/>
  <c r="G30" i="18" s="1"/>
  <c r="G31" i="18" s="1"/>
  <c r="G32" i="18" s="1"/>
  <c r="G33" i="18" s="1"/>
  <c r="G34" i="18" s="1"/>
  <c r="B8" i="18"/>
  <c r="DH5" i="18"/>
  <c r="DG5" i="18"/>
  <c r="DF5" i="18"/>
  <c r="DE5" i="18"/>
  <c r="DD5" i="18"/>
  <c r="DC5" i="18"/>
  <c r="DB5" i="18"/>
  <c r="DA5" i="18"/>
  <c r="CZ5" i="18"/>
  <c r="CY5" i="18"/>
  <c r="CX5" i="18"/>
  <c r="CW5" i="18"/>
  <c r="CV5" i="18"/>
  <c r="CV6" i="18" s="1"/>
  <c r="CV7" i="18" s="1"/>
  <c r="CV8" i="18" s="1"/>
  <c r="CV9" i="18" s="1"/>
  <c r="CV10" i="18" s="1"/>
  <c r="CV11" i="18" s="1"/>
  <c r="CV12" i="18" s="1"/>
  <c r="CV13" i="18" s="1"/>
  <c r="CV14" i="18" s="1"/>
  <c r="CV15" i="18" s="1"/>
  <c r="CV16" i="18" s="1"/>
  <c r="CV17" i="18" s="1"/>
  <c r="CV18" i="18" s="1"/>
  <c r="CV19" i="18" s="1"/>
  <c r="CV20" i="18" s="1"/>
  <c r="CV21" i="18" s="1"/>
  <c r="CV22" i="18" s="1"/>
  <c r="CV23" i="18" s="1"/>
  <c r="CV24" i="18" s="1"/>
  <c r="CV25" i="18" s="1"/>
  <c r="CV26" i="18" s="1"/>
  <c r="CV27" i="18" s="1"/>
  <c r="CV28" i="18" s="1"/>
  <c r="CV29" i="18" s="1"/>
  <c r="CV30" i="18" s="1"/>
  <c r="CV31" i="18" s="1"/>
  <c r="CV32" i="18" s="1"/>
  <c r="CV33" i="18" s="1"/>
  <c r="CV34" i="18" s="1"/>
  <c r="CV35" i="18" s="1"/>
  <c r="CV36" i="18" s="1"/>
  <c r="CV37" i="18" s="1"/>
  <c r="CV38" i="18" s="1"/>
  <c r="CV39" i="18" s="1"/>
  <c r="CV40" i="18" s="1"/>
  <c r="CV41" i="18" s="1"/>
  <c r="CV42" i="18" s="1"/>
  <c r="CV43" i="18" s="1"/>
  <c r="CV44" i="18" s="1"/>
  <c r="CV45" i="18" s="1"/>
  <c r="CV46" i="18" s="1"/>
  <c r="CV47" i="18" s="1"/>
  <c r="CV48" i="18" s="1"/>
  <c r="CV49" i="18" s="1"/>
  <c r="CV50" i="18" s="1"/>
  <c r="CV51" i="18" s="1"/>
  <c r="CV52" i="18" s="1"/>
  <c r="CV53" i="18" s="1"/>
  <c r="CV54" i="18" s="1"/>
  <c r="CV55" i="18" s="1"/>
  <c r="CV56" i="18" s="1"/>
  <c r="CV57" i="18" s="1"/>
  <c r="CV58" i="18" s="1"/>
  <c r="CV59" i="18" s="1"/>
  <c r="CV60" i="18" s="1"/>
  <c r="CV61" i="18" s="1"/>
  <c r="CV62" i="18" s="1"/>
  <c r="CV63" i="18" s="1"/>
  <c r="CV64" i="18" s="1"/>
  <c r="CV65" i="18" s="1"/>
  <c r="CV66" i="18" s="1"/>
  <c r="CV67" i="18" s="1"/>
  <c r="CV68" i="18" s="1"/>
  <c r="CV69" i="18" s="1"/>
  <c r="CV70" i="18" s="1"/>
  <c r="CV71" i="18" s="1"/>
  <c r="CV72" i="18" s="1"/>
  <c r="CV73" i="18" s="1"/>
  <c r="CV74" i="18" s="1"/>
  <c r="CV75" i="18" s="1"/>
  <c r="CV76" i="18" s="1"/>
  <c r="CV77" i="18" s="1"/>
  <c r="CV78" i="18" s="1"/>
  <c r="CV79" i="18" s="1"/>
  <c r="CV80" i="18" s="1"/>
  <c r="CV81" i="18" s="1"/>
  <c r="CV82" i="18" s="1"/>
  <c r="CV83" i="18" s="1"/>
  <c r="CV84" i="18" s="1"/>
  <c r="CV85" i="18" s="1"/>
  <c r="CV86" i="18" s="1"/>
  <c r="CV87" i="18" s="1"/>
  <c r="CV88" i="18" s="1"/>
  <c r="CV89" i="18" s="1"/>
  <c r="CV90" i="18" s="1"/>
  <c r="CV91" i="18" s="1"/>
  <c r="CV92" i="18" s="1"/>
  <c r="CV93" i="18" s="1"/>
  <c r="CV94" i="18" s="1"/>
  <c r="CV95" i="18" s="1"/>
  <c r="CV96" i="18" s="1"/>
  <c r="CV97" i="18" s="1"/>
  <c r="CV98" i="18" s="1"/>
  <c r="CV99" i="18" s="1"/>
  <c r="CV100" i="18" s="1"/>
  <c r="CV101" i="18" s="1"/>
  <c r="CV102" i="18" s="1"/>
  <c r="CV103" i="18" s="1"/>
  <c r="CV104" i="18" s="1"/>
  <c r="CV105" i="18" s="1"/>
  <c r="CV106" i="18" s="1"/>
  <c r="CV107" i="18" s="1"/>
  <c r="CV108" i="18" s="1"/>
  <c r="CV109" i="18" s="1"/>
  <c r="CV110" i="18" s="1"/>
  <c r="CV111" i="18" s="1"/>
  <c r="CV112" i="18" s="1"/>
  <c r="CV113" i="18" s="1"/>
  <c r="CV114" i="18" s="1"/>
  <c r="CV115" i="18" s="1"/>
  <c r="CV116" i="18" s="1"/>
  <c r="CV117" i="18" s="1"/>
  <c r="CV118" i="18" s="1"/>
  <c r="CV119" i="18" s="1"/>
  <c r="CV120" i="18" s="1"/>
  <c r="CV121" i="18" s="1"/>
  <c r="CV122" i="18" s="1"/>
  <c r="CV123" i="18" s="1"/>
  <c r="CV124" i="18" s="1"/>
  <c r="CV125" i="18" s="1"/>
  <c r="CV126" i="18" s="1"/>
  <c r="CV127" i="18" s="1"/>
  <c r="CV128" i="18" s="1"/>
  <c r="CV129" i="18" s="1"/>
  <c r="CV130" i="18" s="1"/>
  <c r="CV131" i="18" s="1"/>
  <c r="CV132" i="18" s="1"/>
  <c r="CV133" i="18" s="1"/>
  <c r="CV134" i="18" s="1"/>
  <c r="CV135" i="18" s="1"/>
  <c r="CV136" i="18" s="1"/>
  <c r="CV137" i="18" s="1"/>
  <c r="CV138" i="18" s="1"/>
  <c r="CV139" i="18" s="1"/>
  <c r="CV140" i="18" s="1"/>
  <c r="CV141" i="18" s="1"/>
  <c r="CV142" i="18" s="1"/>
  <c r="CV143" i="18" s="1"/>
  <c r="CV144" i="18" s="1"/>
  <c r="CV145" i="18" s="1"/>
  <c r="CV146" i="18" s="1"/>
  <c r="CV147" i="18" s="1"/>
  <c r="CV148" i="18" s="1"/>
  <c r="CV149" i="18" s="1"/>
  <c r="CV150" i="18" s="1"/>
  <c r="CV151" i="18" s="1"/>
  <c r="CV152" i="18" s="1"/>
  <c r="CV153" i="18" s="1"/>
  <c r="CV154" i="18" s="1"/>
  <c r="CV155" i="18" s="1"/>
  <c r="CV156" i="18" s="1"/>
  <c r="CV157" i="18" s="1"/>
  <c r="CV158" i="18" s="1"/>
  <c r="CV159" i="18" s="1"/>
  <c r="CV160" i="18" s="1"/>
  <c r="CV161" i="18" s="1"/>
  <c r="CV162" i="18" s="1"/>
  <c r="CV163" i="18" s="1"/>
  <c r="CV164" i="18" s="1"/>
  <c r="CV165" i="18" s="1"/>
  <c r="CV166" i="18" s="1"/>
  <c r="CV167" i="18" s="1"/>
  <c r="CV168" i="18" s="1"/>
  <c r="CV169" i="18" s="1"/>
  <c r="CV170" i="18" s="1"/>
  <c r="CV171" i="18" s="1"/>
  <c r="CT5" i="18"/>
  <c r="CT6" i="18" s="1"/>
  <c r="CT7" i="18" s="1"/>
  <c r="CT8" i="18" s="1"/>
  <c r="CT9" i="18" s="1"/>
  <c r="CT10" i="18" s="1"/>
  <c r="CT11" i="18" s="1"/>
  <c r="CT12" i="18" s="1"/>
  <c r="CT13" i="18" s="1"/>
  <c r="CT14" i="18" s="1"/>
  <c r="CT15" i="18" s="1"/>
  <c r="CT16" i="18" s="1"/>
  <c r="CT17" i="18" s="1"/>
  <c r="CT18" i="18" s="1"/>
  <c r="CT19" i="18" s="1"/>
  <c r="CT20" i="18" s="1"/>
  <c r="CT21" i="18" s="1"/>
  <c r="CT22" i="18" s="1"/>
  <c r="CT23" i="18" s="1"/>
  <c r="CT24" i="18" s="1"/>
  <c r="CT25" i="18" s="1"/>
  <c r="CT26" i="18" s="1"/>
  <c r="CT27" i="18" s="1"/>
  <c r="CT28" i="18" s="1"/>
  <c r="CT29" i="18" s="1"/>
  <c r="CT30" i="18" s="1"/>
  <c r="CT31" i="18" s="1"/>
  <c r="CT32" i="18" s="1"/>
  <c r="CT33" i="18" s="1"/>
  <c r="CT34" i="18" s="1"/>
  <c r="CT35" i="18" s="1"/>
  <c r="CT36" i="18" s="1"/>
  <c r="CT37" i="18" s="1"/>
  <c r="CT38" i="18" s="1"/>
  <c r="CT39" i="18" s="1"/>
  <c r="CT40" i="18" s="1"/>
  <c r="CT41" i="18" s="1"/>
  <c r="CT42" i="18" s="1"/>
  <c r="CT43" i="18" s="1"/>
  <c r="CT44" i="18" s="1"/>
  <c r="CT45" i="18" s="1"/>
  <c r="CT46" i="18" s="1"/>
  <c r="CT47" i="18" s="1"/>
  <c r="CT48" i="18" s="1"/>
  <c r="CT49" i="18" s="1"/>
  <c r="CT50" i="18" s="1"/>
  <c r="CT51" i="18" s="1"/>
  <c r="CT52" i="18" s="1"/>
  <c r="CT53" i="18" s="1"/>
  <c r="CT54" i="18" s="1"/>
  <c r="CT55" i="18" s="1"/>
  <c r="CT56" i="18" s="1"/>
  <c r="CT57" i="18" s="1"/>
  <c r="CT58" i="18" s="1"/>
  <c r="CT59" i="18" s="1"/>
  <c r="CT60" i="18" s="1"/>
  <c r="CT61" i="18" s="1"/>
  <c r="CT62" i="18" s="1"/>
  <c r="CT63" i="18" s="1"/>
  <c r="CT64" i="18" s="1"/>
  <c r="CT65" i="18" s="1"/>
  <c r="CT66" i="18" s="1"/>
  <c r="CT67" i="18" s="1"/>
  <c r="CT68" i="18" s="1"/>
  <c r="CT69" i="18" s="1"/>
  <c r="CT70" i="18" s="1"/>
  <c r="CT71" i="18" s="1"/>
  <c r="CT72" i="18" s="1"/>
  <c r="CT73" i="18" s="1"/>
  <c r="CT74" i="18" s="1"/>
  <c r="CT75" i="18" s="1"/>
  <c r="CT76" i="18" s="1"/>
  <c r="CT77" i="18" s="1"/>
  <c r="CT78" i="18" s="1"/>
  <c r="CT79" i="18" s="1"/>
  <c r="CT80" i="18" s="1"/>
  <c r="CT81" i="18" s="1"/>
  <c r="CT82" i="18" s="1"/>
  <c r="CT83" i="18" s="1"/>
  <c r="CT84" i="18" s="1"/>
  <c r="CT85" i="18" s="1"/>
  <c r="CT86" i="18" s="1"/>
  <c r="CT87" i="18" s="1"/>
  <c r="CT88" i="18" s="1"/>
  <c r="CT89" i="18" s="1"/>
  <c r="CT90" i="18" s="1"/>
  <c r="CT91" i="18" s="1"/>
  <c r="CT92" i="18" s="1"/>
  <c r="CT93" i="18" s="1"/>
  <c r="CT94" i="18" s="1"/>
  <c r="CT95" i="18" s="1"/>
  <c r="CT96" i="18" s="1"/>
  <c r="CT97" i="18" s="1"/>
  <c r="CT98" i="18" s="1"/>
  <c r="CT99" i="18" s="1"/>
  <c r="CT100" i="18" s="1"/>
  <c r="CT101" i="18" s="1"/>
  <c r="CT102" i="18" s="1"/>
  <c r="CT103" i="18" s="1"/>
  <c r="CT104" i="18" s="1"/>
  <c r="CT105" i="18" s="1"/>
  <c r="CT106" i="18" s="1"/>
  <c r="CT107" i="18" s="1"/>
  <c r="CT108" i="18" s="1"/>
  <c r="CT109" i="18" s="1"/>
  <c r="CT110" i="18" s="1"/>
  <c r="CT111" i="18" s="1"/>
  <c r="CT112" i="18" s="1"/>
  <c r="CT113" i="18" s="1"/>
  <c r="CT114" i="18" s="1"/>
  <c r="CT115" i="18" s="1"/>
  <c r="CT116" i="18" s="1"/>
  <c r="CT117" i="18" s="1"/>
  <c r="CT118" i="18" s="1"/>
  <c r="CT119" i="18" s="1"/>
  <c r="CT120" i="18" s="1"/>
  <c r="CT121" i="18" s="1"/>
  <c r="CT122" i="18" s="1"/>
  <c r="CT123" i="18" s="1"/>
  <c r="CT124" i="18" s="1"/>
  <c r="CT125" i="18" s="1"/>
  <c r="CT126" i="18" s="1"/>
  <c r="CT127" i="18" s="1"/>
  <c r="CT128" i="18" s="1"/>
  <c r="CT129" i="18" s="1"/>
  <c r="CT130" i="18" s="1"/>
  <c r="CT131" i="18" s="1"/>
  <c r="CT132" i="18" s="1"/>
  <c r="CT133" i="18" s="1"/>
  <c r="CT134" i="18" s="1"/>
  <c r="CT135" i="18" s="1"/>
  <c r="CT136" i="18" s="1"/>
  <c r="CT137" i="18" s="1"/>
  <c r="CT138" i="18" s="1"/>
  <c r="CT139" i="18" s="1"/>
  <c r="CT140" i="18" s="1"/>
  <c r="CT141" i="18" s="1"/>
  <c r="CT142" i="18" s="1"/>
  <c r="CT143" i="18" s="1"/>
  <c r="CT144" i="18" s="1"/>
  <c r="CT145" i="18" s="1"/>
  <c r="CT146" i="18" s="1"/>
  <c r="CT147" i="18" s="1"/>
  <c r="CT148" i="18" s="1"/>
  <c r="CT149" i="18" s="1"/>
  <c r="CT150" i="18" s="1"/>
  <c r="CT151" i="18" s="1"/>
  <c r="CT152" i="18" s="1"/>
  <c r="CT153" i="18" s="1"/>
  <c r="CT154" i="18" s="1"/>
  <c r="CT155" i="18" s="1"/>
  <c r="CT156" i="18" s="1"/>
  <c r="CT157" i="18" s="1"/>
  <c r="CT158" i="18" s="1"/>
  <c r="CT159" i="18" s="1"/>
  <c r="CT160" i="18" s="1"/>
  <c r="CT161" i="18" s="1"/>
  <c r="CT162" i="18" s="1"/>
  <c r="CT163" i="18" s="1"/>
  <c r="CT164" i="18" s="1"/>
  <c r="CT165" i="18" s="1"/>
  <c r="CT166" i="18" s="1"/>
  <c r="CT167" i="18" s="1"/>
  <c r="CT168" i="18" s="1"/>
  <c r="CT169" i="18" s="1"/>
  <c r="CT170" i="18" s="1"/>
  <c r="CT171" i="18" s="1"/>
  <c r="U5" i="18"/>
  <c r="O5" i="18"/>
  <c r="I5" i="18"/>
  <c r="H5" i="18"/>
  <c r="DH4" i="18"/>
  <c r="DG4" i="18"/>
  <c r="DF4" i="18"/>
  <c r="DE4" i="18"/>
  <c r="DD4" i="18"/>
  <c r="DC4" i="18"/>
  <c r="DB4" i="18"/>
  <c r="DA4" i="18"/>
  <c r="CZ4" i="18"/>
  <c r="CY4" i="18"/>
  <c r="CX4" i="18"/>
  <c r="CW4" i="18"/>
  <c r="B252" i="10"/>
  <c r="B251" i="10"/>
  <c r="B247" i="10"/>
  <c r="D216" i="10"/>
  <c r="D212" i="10"/>
  <c r="D210" i="10"/>
  <c r="D209" i="10"/>
  <c r="D199" i="10"/>
  <c r="D194" i="10"/>
  <c r="B143" i="10"/>
  <c r="C143" i="10" s="1"/>
  <c r="C142" i="10"/>
  <c r="C141" i="10"/>
  <c r="B139" i="10"/>
  <c r="C122" i="10"/>
  <c r="B121" i="10"/>
  <c r="B250" i="10" s="1"/>
  <c r="B118" i="10"/>
  <c r="C91" i="10"/>
  <c r="C90" i="10"/>
  <c r="B88" i="10"/>
  <c r="B79" i="10"/>
  <c r="B80" i="10" s="1"/>
  <c r="C76" i="10"/>
  <c r="D177" i="10" s="1"/>
  <c r="B76" i="10"/>
  <c r="B75" i="10"/>
  <c r="D178" i="10" s="1"/>
  <c r="B74" i="10"/>
  <c r="B73" i="10"/>
  <c r="B102" i="10" s="1"/>
  <c r="B68" i="10"/>
  <c r="D220" i="10" s="1"/>
  <c r="B67" i="10"/>
  <c r="B66" i="10"/>
  <c r="B65" i="10"/>
  <c r="B64" i="10"/>
  <c r="B97" i="10" s="1"/>
  <c r="B61" i="10"/>
  <c r="B59" i="10"/>
  <c r="B96" i="10" s="1"/>
  <c r="B57" i="10"/>
  <c r="D203" i="10" s="1"/>
  <c r="B56" i="10"/>
  <c r="B117" i="10" s="1"/>
  <c r="C117" i="10" s="1"/>
  <c r="D193" i="10" s="1"/>
  <c r="B55" i="10"/>
  <c r="B95" i="10" s="1"/>
  <c r="C24" i="10"/>
  <c r="D202" i="10" s="1"/>
  <c r="E21" i="10"/>
  <c r="C21" i="10"/>
  <c r="D192" i="10" s="1"/>
  <c r="D176" i="10"/>
  <c r="E17" i="10"/>
  <c r="E57" i="10" s="1"/>
  <c r="B13" i="10"/>
  <c r="B63" i="10" l="1"/>
  <c r="B98" i="10" s="1"/>
  <c r="E72" i="10" s="1"/>
  <c r="A285" i="19"/>
  <c r="A287" i="19"/>
  <c r="A289" i="19"/>
  <c r="A301" i="19"/>
  <c r="A312" i="19"/>
  <c r="A314" i="19"/>
  <c r="A316" i="19"/>
  <c r="A328" i="19"/>
  <c r="D179" i="10"/>
  <c r="A2" i="19"/>
  <c r="A5" i="19"/>
  <c r="A8" i="19"/>
  <c r="A11" i="19"/>
  <c r="A14" i="19"/>
  <c r="A17" i="19"/>
  <c r="A20" i="19"/>
  <c r="A23" i="19"/>
  <c r="A26" i="19"/>
  <c r="A29" i="19"/>
  <c r="A32" i="19"/>
  <c r="A35" i="19"/>
  <c r="A38" i="19"/>
  <c r="A41" i="19"/>
  <c r="A44" i="19"/>
  <c r="A47" i="19"/>
  <c r="A50" i="19"/>
  <c r="A53" i="19"/>
  <c r="A56" i="19"/>
  <c r="A59" i="19"/>
  <c r="A62" i="19"/>
  <c r="A65" i="19"/>
  <c r="A68" i="19"/>
  <c r="A71" i="19"/>
  <c r="A74" i="19"/>
  <c r="A77" i="19"/>
  <c r="A80" i="19"/>
  <c r="A83" i="19"/>
  <c r="A86" i="19"/>
  <c r="A89" i="19"/>
  <c r="A92" i="19"/>
  <c r="A95" i="19"/>
  <c r="A98" i="19"/>
  <c r="A101" i="19"/>
  <c r="A104" i="19"/>
  <c r="A107" i="19"/>
  <c r="A110" i="19"/>
  <c r="A113" i="19"/>
  <c r="A116" i="19"/>
  <c r="A119" i="19"/>
  <c r="A122" i="19"/>
  <c r="A125" i="19"/>
  <c r="A128" i="19"/>
  <c r="A131" i="19"/>
  <c r="A134" i="19"/>
  <c r="A137" i="19"/>
  <c r="A140" i="19"/>
  <c r="A143" i="19"/>
  <c r="A146" i="19"/>
  <c r="A149" i="19"/>
  <c r="A152" i="19"/>
  <c r="A155" i="19"/>
  <c r="A158" i="19"/>
  <c r="A161" i="19"/>
  <c r="A164" i="19"/>
  <c r="A167" i="19"/>
  <c r="A170" i="19"/>
  <c r="A173" i="19"/>
  <c r="A176" i="19"/>
  <c r="A179" i="19"/>
  <c r="A182" i="19"/>
  <c r="A185" i="19"/>
  <c r="A188" i="19"/>
  <c r="A191" i="19"/>
  <c r="A194" i="19"/>
  <c r="A197" i="19"/>
  <c r="A200" i="19"/>
  <c r="A203" i="19"/>
  <c r="A206" i="19"/>
  <c r="A209" i="19"/>
  <c r="A212" i="19"/>
  <c r="A215" i="19"/>
  <c r="A218" i="19"/>
  <c r="A221" i="19"/>
  <c r="A224" i="19"/>
  <c r="A227" i="19"/>
  <c r="A230" i="19"/>
  <c r="A233" i="19"/>
  <c r="A236" i="19"/>
  <c r="A239" i="19"/>
  <c r="A242" i="19"/>
  <c r="A245" i="19"/>
  <c r="A248" i="19"/>
  <c r="A251" i="19"/>
  <c r="A254" i="19"/>
  <c r="A257" i="19"/>
  <c r="A260" i="19"/>
  <c r="A263" i="19"/>
  <c r="A266" i="19"/>
  <c r="A269" i="19"/>
  <c r="A272" i="19"/>
  <c r="A304" i="19"/>
  <c r="A331" i="19"/>
  <c r="A363" i="19"/>
  <c r="A365" i="19"/>
  <c r="A367" i="19"/>
  <c r="A405" i="19"/>
  <c r="A407" i="19"/>
  <c r="A443" i="19"/>
  <c r="A444" i="19"/>
  <c r="A295" i="19"/>
  <c r="A322" i="19"/>
  <c r="A336" i="19"/>
  <c r="A338" i="19"/>
  <c r="A340" i="19"/>
  <c r="A378" i="19"/>
  <c r="A380" i="19"/>
  <c r="A416" i="19"/>
  <c r="A419" i="19"/>
  <c r="A421" i="19"/>
  <c r="A294" i="19"/>
  <c r="A296" i="19"/>
  <c r="A298" i="19"/>
  <c r="A310" i="19"/>
  <c r="A321" i="19"/>
  <c r="A323" i="19"/>
  <c r="A325" i="19"/>
  <c r="A374" i="19"/>
  <c r="A349" i="19"/>
  <c r="A376" i="19"/>
  <c r="A403" i="19"/>
  <c r="A430" i="19"/>
  <c r="A457" i="19"/>
  <c r="A484" i="19"/>
  <c r="A511" i="19"/>
  <c r="A541" i="19"/>
  <c r="A559" i="19"/>
  <c r="A577" i="19"/>
  <c r="A595" i="19"/>
  <c r="A613" i="19"/>
  <c r="A631" i="19"/>
  <c r="A649" i="19"/>
  <c r="A667" i="19"/>
  <c r="A685" i="19"/>
  <c r="A703" i="19"/>
  <c r="A721" i="19"/>
  <c r="A739" i="19"/>
  <c r="A757" i="19"/>
  <c r="A775" i="19"/>
  <c r="A793" i="19"/>
  <c r="A811" i="19"/>
  <c r="A829" i="19"/>
  <c r="A847" i="19"/>
  <c r="A865" i="19"/>
  <c r="A883" i="19"/>
  <c r="A901" i="19"/>
  <c r="A919" i="19"/>
  <c r="A937" i="19"/>
  <c r="A955" i="19"/>
  <c r="A973" i="19"/>
  <c r="A991" i="19"/>
  <c r="A1009" i="19"/>
  <c r="A1027" i="19"/>
  <c r="A1045" i="19"/>
  <c r="A1063" i="19"/>
  <c r="A1081" i="19"/>
  <c r="A1099" i="19"/>
  <c r="A1117" i="19"/>
  <c r="A1135" i="19"/>
  <c r="A1153" i="19"/>
  <c r="A1171" i="19"/>
  <c r="A1189" i="19"/>
  <c r="A1207" i="19"/>
  <c r="A1225" i="19"/>
  <c r="A1243" i="19"/>
  <c r="A1261" i="19"/>
  <c r="A1279" i="19"/>
  <c r="A1297" i="19"/>
  <c r="A1315" i="19"/>
  <c r="A1333" i="19"/>
  <c r="A1351" i="19"/>
  <c r="A1369" i="19"/>
  <c r="A1387" i="19"/>
  <c r="A1405" i="19"/>
  <c r="A1423" i="19"/>
  <c r="A1441" i="19"/>
  <c r="A1459" i="19"/>
  <c r="A1477" i="19"/>
  <c r="A1495" i="19"/>
  <c r="A1513" i="19"/>
  <c r="A1531" i="19"/>
  <c r="A1549" i="19"/>
  <c r="A1567" i="19"/>
  <c r="A1578" i="19"/>
  <c r="A1579" i="19"/>
  <c r="A1916" i="19"/>
  <c r="A1943" i="19"/>
  <c r="A337" i="19"/>
  <c r="A348" i="19"/>
  <c r="A350" i="19"/>
  <c r="A352" i="19"/>
  <c r="A364" i="19"/>
  <c r="A375" i="19"/>
  <c r="A377" i="19"/>
  <c r="A379" i="19"/>
  <c r="A391" i="19"/>
  <c r="A402" i="19"/>
  <c r="A404" i="19"/>
  <c r="A406" i="19"/>
  <c r="A418" i="19"/>
  <c r="A429" i="19"/>
  <c r="A431" i="19"/>
  <c r="A433" i="19"/>
  <c r="A445" i="19"/>
  <c r="A456" i="19"/>
  <c r="A458" i="19"/>
  <c r="A460" i="19"/>
  <c r="A472" i="19"/>
  <c r="A483" i="19"/>
  <c r="A485" i="19"/>
  <c r="A487" i="19"/>
  <c r="A499" i="19"/>
  <c r="A510" i="19"/>
  <c r="A512" i="19"/>
  <c r="A514" i="19"/>
  <c r="A526" i="19"/>
  <c r="A544" i="19"/>
  <c r="A562" i="19"/>
  <c r="A580" i="19"/>
  <c r="A598" i="19"/>
  <c r="A616" i="19"/>
  <c r="A634" i="19"/>
  <c r="A652" i="19"/>
  <c r="A670" i="19"/>
  <c r="A688" i="19"/>
  <c r="A706" i="19"/>
  <c r="A724" i="19"/>
  <c r="A742" i="19"/>
  <c r="A760" i="19"/>
  <c r="A778" i="19"/>
  <c r="A796" i="19"/>
  <c r="A814" i="19"/>
  <c r="A832" i="19"/>
  <c r="A850" i="19"/>
  <c r="A868" i="19"/>
  <c r="A886" i="19"/>
  <c r="A904" i="19"/>
  <c r="A922" i="19"/>
  <c r="A940" i="19"/>
  <c r="A958" i="19"/>
  <c r="A976" i="19"/>
  <c r="A994" i="19"/>
  <c r="A1008" i="19"/>
  <c r="A1012" i="19"/>
  <c r="A1026" i="19"/>
  <c r="A1030" i="19"/>
  <c r="A1044" i="19"/>
  <c r="A1048" i="19"/>
  <c r="A1062" i="19"/>
  <c r="A1066" i="19"/>
  <c r="A1080" i="19"/>
  <c r="A1084" i="19"/>
  <c r="A1098" i="19"/>
  <c r="A1102" i="19"/>
  <c r="A1116" i="19"/>
  <c r="A1120" i="19"/>
  <c r="A1134" i="19"/>
  <c r="A1138" i="19"/>
  <c r="A1152" i="19"/>
  <c r="A1156" i="19"/>
  <c r="A1170" i="19"/>
  <c r="A1174" i="19"/>
  <c r="A1188" i="19"/>
  <c r="A1192" i="19"/>
  <c r="A1206" i="19"/>
  <c r="A1210" i="19"/>
  <c r="A1224" i="19"/>
  <c r="A1228" i="19"/>
  <c r="A1242" i="19"/>
  <c r="A1246" i="19"/>
  <c r="A1260" i="19"/>
  <c r="A1264" i="19"/>
  <c r="A1278" i="19"/>
  <c r="A1282" i="19"/>
  <c r="A1296" i="19"/>
  <c r="A1300" i="19"/>
  <c r="A1314" i="19"/>
  <c r="A1318" i="19"/>
  <c r="A1332" i="19"/>
  <c r="A1336" i="19"/>
  <c r="A1350" i="19"/>
  <c r="A1354" i="19"/>
  <c r="A1368" i="19"/>
  <c r="A1372" i="19"/>
  <c r="A1386" i="19"/>
  <c r="A1390" i="19"/>
  <c r="A1404" i="19"/>
  <c r="A1408" i="19"/>
  <c r="A1422" i="19"/>
  <c r="A1426" i="19"/>
  <c r="A1440" i="19"/>
  <c r="A1444" i="19"/>
  <c r="A1458" i="19"/>
  <c r="A1462" i="19"/>
  <c r="A1476" i="19"/>
  <c r="A1480" i="19"/>
  <c r="A1494" i="19"/>
  <c r="A1498" i="19"/>
  <c r="A1512" i="19"/>
  <c r="A1516" i="19"/>
  <c r="A1530" i="19"/>
  <c r="A1534" i="19"/>
  <c r="A1548" i="19"/>
  <c r="A1552" i="19"/>
  <c r="A1566" i="19"/>
  <c r="A1898" i="19"/>
  <c r="A1920" i="19"/>
  <c r="A1947" i="19"/>
  <c r="A997" i="19"/>
  <c r="A1015" i="19"/>
  <c r="A339" i="19"/>
  <c r="A341" i="19"/>
  <c r="A343" i="19"/>
  <c r="A355" i="19"/>
  <c r="A366" i="19"/>
  <c r="A368" i="19"/>
  <c r="A370" i="19"/>
  <c r="A382" i="19"/>
  <c r="A393" i="19"/>
  <c r="A395" i="19"/>
  <c r="A397" i="19"/>
  <c r="A409" i="19"/>
  <c r="A420" i="19"/>
  <c r="A422" i="19"/>
  <c r="A424" i="19"/>
  <c r="A436" i="19"/>
  <c r="A447" i="19"/>
  <c r="A449" i="19"/>
  <c r="A451" i="19"/>
  <c r="A463" i="19"/>
  <c r="A474" i="19"/>
  <c r="A476" i="19"/>
  <c r="A478" i="19"/>
  <c r="A490" i="19"/>
  <c r="A501" i="19"/>
  <c r="A503" i="19"/>
  <c r="A505" i="19"/>
  <c r="A517" i="19"/>
  <c r="A528" i="19"/>
  <c r="A532" i="19"/>
  <c r="A550" i="19"/>
  <c r="A568" i="19"/>
  <c r="A586" i="19"/>
  <c r="A604" i="19"/>
  <c r="A622" i="19"/>
  <c r="A640" i="19"/>
  <c r="A651" i="19"/>
  <c r="A658" i="19"/>
  <c r="A676" i="19"/>
  <c r="A694" i="19"/>
  <c r="A705" i="19"/>
  <c r="A712" i="19"/>
  <c r="A730" i="19"/>
  <c r="A748" i="19"/>
  <c r="A766" i="19"/>
  <c r="A784" i="19"/>
  <c r="A802" i="19"/>
  <c r="A820" i="19"/>
  <c r="A838" i="19"/>
  <c r="A856" i="19"/>
  <c r="A874" i="19"/>
  <c r="A892" i="19"/>
  <c r="A910" i="19"/>
  <c r="A928" i="19"/>
  <c r="A946" i="19"/>
  <c r="A964" i="19"/>
  <c r="A982" i="19"/>
  <c r="A1000" i="19"/>
  <c r="A1018" i="19"/>
  <c r="A1036" i="19"/>
  <c r="A1054" i="19"/>
  <c r="A1072" i="19"/>
  <c r="A1090" i="19"/>
  <c r="A1108" i="19"/>
  <c r="A1126" i="19"/>
  <c r="A1144" i="19"/>
  <c r="A1162" i="19"/>
  <c r="A1180" i="19"/>
  <c r="A1198" i="19"/>
  <c r="A1216" i="19"/>
  <c r="A1234" i="19"/>
  <c r="A1252" i="19"/>
  <c r="A1270" i="19"/>
  <c r="A1288" i="19"/>
  <c r="A1306" i="19"/>
  <c r="A1324" i="19"/>
  <c r="A1342" i="19"/>
  <c r="A1360" i="19"/>
  <c r="A1378" i="19"/>
  <c r="A1396" i="19"/>
  <c r="A1414" i="19"/>
  <c r="A1432" i="19"/>
  <c r="A1450" i="19"/>
  <c r="A1468" i="19"/>
  <c r="A1486" i="19"/>
  <c r="A1504" i="19"/>
  <c r="A1522" i="19"/>
  <c r="A1540" i="19"/>
  <c r="A1558" i="19"/>
  <c r="A1583" i="19"/>
  <c r="A1584" i="19"/>
  <c r="A1900" i="19"/>
  <c r="A1901" i="19"/>
  <c r="A1903" i="19"/>
  <c r="A1904" i="19"/>
  <c r="A1929" i="19"/>
  <c r="A1956" i="19"/>
  <c r="A1961" i="19"/>
  <c r="A1111" i="19"/>
  <c r="A1129" i="19"/>
  <c r="A1143" i="19"/>
  <c r="A1147" i="19"/>
  <c r="A1183" i="19"/>
  <c r="A1201" i="19"/>
  <c r="A1219" i="19"/>
  <c r="A1237" i="19"/>
  <c r="A1251" i="19"/>
  <c r="A1255" i="19"/>
  <c r="A1273" i="19"/>
  <c r="A1888" i="19"/>
  <c r="A1889" i="19"/>
  <c r="A1890" i="19"/>
  <c r="A1934" i="19"/>
  <c r="A346" i="19"/>
  <c r="A357" i="19"/>
  <c r="A359" i="19"/>
  <c r="A361" i="19"/>
  <c r="A373" i="19"/>
  <c r="A384" i="19"/>
  <c r="A386" i="19"/>
  <c r="A388" i="19"/>
  <c r="A400" i="19"/>
  <c r="A411" i="19"/>
  <c r="A413" i="19"/>
  <c r="A415" i="19"/>
  <c r="A427" i="19"/>
  <c r="A438" i="19"/>
  <c r="A440" i="19"/>
  <c r="A442" i="19"/>
  <c r="A454" i="19"/>
  <c r="A465" i="19"/>
  <c r="A467" i="19"/>
  <c r="A469" i="19"/>
  <c r="A481" i="19"/>
  <c r="A492" i="19"/>
  <c r="A494" i="19"/>
  <c r="A496" i="19"/>
  <c r="A508" i="19"/>
  <c r="A519" i="19"/>
  <c r="A521" i="19"/>
  <c r="A523" i="19"/>
  <c r="A538" i="19"/>
  <c r="A556" i="19"/>
  <c r="A574" i="19"/>
  <c r="A592" i="19"/>
  <c r="A610" i="19"/>
  <c r="A628" i="19"/>
  <c r="A646" i="19"/>
  <c r="A664" i="19"/>
  <c r="A682" i="19"/>
  <c r="A700" i="19"/>
  <c r="A718" i="19"/>
  <c r="A736" i="19"/>
  <c r="A754" i="19"/>
  <c r="A772" i="19"/>
  <c r="A790" i="19"/>
  <c r="A808" i="19"/>
  <c r="A826" i="19"/>
  <c r="A844" i="19"/>
  <c r="A862" i="19"/>
  <c r="A880" i="19"/>
  <c r="A898" i="19"/>
  <c r="A916" i="19"/>
  <c r="A934" i="19"/>
  <c r="A952" i="19"/>
  <c r="A970" i="19"/>
  <c r="A988" i="19"/>
  <c r="A1006" i="19"/>
  <c r="A1024" i="19"/>
  <c r="A1042" i="19"/>
  <c r="A1060" i="19"/>
  <c r="A1078" i="19"/>
  <c r="A1096" i="19"/>
  <c r="A1114" i="19"/>
  <c r="A1240" i="19"/>
  <c r="A1574" i="19"/>
  <c r="A1575" i="19"/>
  <c r="A1588" i="19"/>
  <c r="A1589" i="19"/>
  <c r="A1590" i="19"/>
  <c r="A1600" i="19"/>
  <c r="A1601" i="19"/>
  <c r="A1602" i="19"/>
  <c r="A1612" i="19"/>
  <c r="A1613" i="19"/>
  <c r="A1614" i="19"/>
  <c r="A1624" i="19"/>
  <c r="A1625" i="19"/>
  <c r="A1626" i="19"/>
  <c r="A1636" i="19"/>
  <c r="A1637" i="19"/>
  <c r="A1638" i="19"/>
  <c r="A1648" i="19"/>
  <c r="A1649" i="19"/>
  <c r="A1650" i="19"/>
  <c r="A1660" i="19"/>
  <c r="A1661" i="19"/>
  <c r="A1662" i="19"/>
  <c r="A1672" i="19"/>
  <c r="A1673" i="19"/>
  <c r="A1674" i="19"/>
  <c r="A1684" i="19"/>
  <c r="A1685" i="19"/>
  <c r="A1686" i="19"/>
  <c r="A1696" i="19"/>
  <c r="A1697" i="19"/>
  <c r="A1698" i="19"/>
  <c r="A1708" i="19"/>
  <c r="A1709" i="19"/>
  <c r="A1710" i="19"/>
  <c r="A1720" i="19"/>
  <c r="A1721" i="19"/>
  <c r="A1722" i="19"/>
  <c r="A1732" i="19"/>
  <c r="A1733" i="19"/>
  <c r="A1734" i="19"/>
  <c r="A1744" i="19"/>
  <c r="A1745" i="19"/>
  <c r="A1746" i="19"/>
  <c r="A1756" i="19"/>
  <c r="A1757" i="19"/>
  <c r="A1758" i="19"/>
  <c r="A1768" i="19"/>
  <c r="A1769" i="19"/>
  <c r="A1770" i="19"/>
  <c r="A1780" i="19"/>
  <c r="A1781" i="19"/>
  <c r="A1782" i="19"/>
  <c r="A1792" i="19"/>
  <c r="A1793" i="19"/>
  <c r="A1794" i="19"/>
  <c r="A1804" i="19"/>
  <c r="A1805" i="19"/>
  <c r="A1806" i="19"/>
  <c r="A1816" i="19"/>
  <c r="A1817" i="19"/>
  <c r="A1818" i="19"/>
  <c r="A1828" i="19"/>
  <c r="A1829" i="19"/>
  <c r="A1830" i="19"/>
  <c r="A1840" i="19"/>
  <c r="A1841" i="19"/>
  <c r="A1842" i="19"/>
  <c r="A1852" i="19"/>
  <c r="A1853" i="19"/>
  <c r="A1854" i="19"/>
  <c r="A1864" i="19"/>
  <c r="A1865" i="19"/>
  <c r="A1866" i="19"/>
  <c r="A1876" i="19"/>
  <c r="A1877" i="19"/>
  <c r="A1878" i="19"/>
  <c r="A1882" i="19"/>
  <c r="A1883" i="19"/>
  <c r="A1884" i="19"/>
  <c r="A1894" i="19"/>
  <c r="A1895" i="19"/>
  <c r="A1896" i="19"/>
  <c r="A1921" i="19"/>
  <c r="A1922" i="19"/>
  <c r="A1948" i="19"/>
  <c r="A1949" i="19"/>
  <c r="A1975" i="19"/>
  <c r="A1976" i="19"/>
  <c r="A2002" i="19"/>
  <c r="A2003" i="19"/>
  <c r="A2029" i="19"/>
  <c r="A2030" i="19"/>
  <c r="A2056" i="19"/>
  <c r="A2057" i="19"/>
  <c r="A2083" i="19"/>
  <c r="A2084" i="19"/>
  <c r="A2110" i="19"/>
  <c r="A2111" i="19"/>
  <c r="A2137" i="19"/>
  <c r="A2138" i="19"/>
  <c r="A2164" i="19"/>
  <c r="A2165" i="19"/>
  <c r="A2191" i="19"/>
  <c r="A2192" i="19"/>
  <c r="A2218" i="19"/>
  <c r="A2219" i="19"/>
  <c r="A2234" i="19"/>
  <c r="A2237" i="19"/>
  <c r="A2252" i="19"/>
  <c r="A2255" i="19"/>
  <c r="A2279" i="19"/>
  <c r="A2282" i="19"/>
  <c r="A2297" i="19"/>
  <c r="A2300" i="19"/>
  <c r="A2314" i="19"/>
  <c r="A2316" i="19"/>
  <c r="A2317" i="19"/>
  <c r="A2319" i="19"/>
  <c r="A2321" i="19"/>
  <c r="A2342" i="19"/>
  <c r="A2345" i="19"/>
  <c r="A2360" i="19"/>
  <c r="A2363" i="19"/>
  <c r="A2378" i="19"/>
  <c r="A2381" i="19"/>
  <c r="A2396" i="19"/>
  <c r="A2399" i="19"/>
  <c r="A2417" i="19"/>
  <c r="A2435" i="19"/>
  <c r="A2453" i="19"/>
  <c r="A2471" i="19"/>
  <c r="A2489" i="19"/>
  <c r="A2507" i="19"/>
  <c r="A2525" i="19"/>
  <c r="A2543" i="19"/>
  <c r="A2561" i="19"/>
  <c r="A2579" i="19"/>
  <c r="A2597" i="19"/>
  <c r="A2615" i="19"/>
  <c r="A2633" i="19"/>
  <c r="A2651" i="19"/>
  <c r="A2669" i="19"/>
  <c r="A2687" i="19"/>
  <c r="A2705" i="19"/>
  <c r="A2723" i="19"/>
  <c r="A2741" i="19"/>
  <c r="A2759" i="19"/>
  <c r="A2777" i="19"/>
  <c r="A2795" i="19"/>
  <c r="A2813" i="19"/>
  <c r="A2831" i="19"/>
  <c r="A2849" i="19"/>
  <c r="A2867" i="19"/>
  <c r="A2885" i="19"/>
  <c r="A2903" i="19"/>
  <c r="A2921" i="19"/>
  <c r="A2939" i="19"/>
  <c r="A2957" i="19"/>
  <c r="A2975" i="19"/>
  <c r="A2993" i="19"/>
  <c r="A3011" i="19"/>
  <c r="A3029" i="19"/>
  <c r="A3047" i="19"/>
  <c r="A3065" i="19"/>
  <c r="A3083" i="19"/>
  <c r="A3101" i="19"/>
  <c r="A3119" i="19"/>
  <c r="A3137" i="19"/>
  <c r="A3155" i="19"/>
  <c r="A3173" i="19"/>
  <c r="A3191" i="19"/>
  <c r="A3209" i="19"/>
  <c r="A3227" i="19"/>
  <c r="A3245" i="19"/>
  <c r="A3266" i="19"/>
  <c r="A3287" i="19"/>
  <c r="A3309" i="19"/>
  <c r="A3311" i="19"/>
  <c r="A3332" i="19"/>
  <c r="A3353" i="19"/>
  <c r="A3377" i="19"/>
  <c r="A3404" i="19"/>
  <c r="A3435" i="19"/>
  <c r="A3438" i="19"/>
  <c r="A3440" i="19"/>
  <c r="A3471" i="19"/>
  <c r="A3474" i="19"/>
  <c r="A3476" i="19"/>
  <c r="A3507" i="19"/>
  <c r="A3510" i="19"/>
  <c r="A3512" i="19"/>
  <c r="A3543" i="19"/>
  <c r="A3546" i="19"/>
  <c r="A3548" i="19"/>
  <c r="A3579" i="19"/>
  <c r="A3582" i="19"/>
  <c r="A3599" i="19"/>
  <c r="A3600" i="19"/>
  <c r="A3617" i="19"/>
  <c r="A3618" i="19"/>
  <c r="A3636" i="19"/>
  <c r="A3639" i="19"/>
  <c r="A3663" i="19"/>
  <c r="A3666" i="19"/>
  <c r="A3713" i="19"/>
  <c r="A3716" i="19"/>
  <c r="A3718" i="19"/>
  <c r="A3767" i="19"/>
  <c r="A3770" i="19"/>
  <c r="A3772" i="19"/>
  <c r="A3821" i="19"/>
  <c r="A3824" i="19"/>
  <c r="A3826" i="19"/>
  <c r="A3875" i="19"/>
  <c r="A3878" i="19"/>
  <c r="A3880" i="19"/>
  <c r="A2303" i="19"/>
  <c r="A2380" i="19"/>
  <c r="A2398" i="19"/>
  <c r="A2420" i="19"/>
  <c r="A2438" i="19"/>
  <c r="A2456" i="19"/>
  <c r="A2474" i="19"/>
  <c r="A2492" i="19"/>
  <c r="A2510" i="19"/>
  <c r="A2528" i="19"/>
  <c r="A2546" i="19"/>
  <c r="A2564" i="19"/>
  <c r="A2582" i="19"/>
  <c r="A2600" i="19"/>
  <c r="A2618" i="19"/>
  <c r="A2636" i="19"/>
  <c r="A2654" i="19"/>
  <c r="A2672" i="19"/>
  <c r="A2690" i="19"/>
  <c r="A2708" i="19"/>
  <c r="A2726" i="19"/>
  <c r="A2744" i="19"/>
  <c r="A2762" i="19"/>
  <c r="A2780" i="19"/>
  <c r="A2798" i="19"/>
  <c r="A2816" i="19"/>
  <c r="A2834" i="19"/>
  <c r="A2852" i="19"/>
  <c r="A2870" i="19"/>
  <c r="A2888" i="19"/>
  <c r="A2906" i="19"/>
  <c r="A2924" i="19"/>
  <c r="A2942" i="19"/>
  <c r="A2960" i="19"/>
  <c r="A2978" i="19"/>
  <c r="A2996" i="19"/>
  <c r="A3014" i="19"/>
  <c r="A3032" i="19"/>
  <c r="A3050" i="19"/>
  <c r="A3068" i="19"/>
  <c r="A3086" i="19"/>
  <c r="A3104" i="19"/>
  <c r="A3122" i="19"/>
  <c r="A3140" i="19"/>
  <c r="A3158" i="19"/>
  <c r="A3176" i="19"/>
  <c r="A3194" i="19"/>
  <c r="A3212" i="19"/>
  <c r="A3230" i="19"/>
  <c r="A3248" i="19"/>
  <c r="A3269" i="19"/>
  <c r="A3291" i="19"/>
  <c r="A3293" i="19"/>
  <c r="A3314" i="19"/>
  <c r="A3335" i="19"/>
  <c r="A3356" i="19"/>
  <c r="A3381" i="19"/>
  <c r="A3383" i="19"/>
  <c r="A3408" i="19"/>
  <c r="A3410" i="19"/>
  <c r="A3444" i="19"/>
  <c r="A3446" i="19"/>
  <c r="A3480" i="19"/>
  <c r="A3482" i="19"/>
  <c r="A3516" i="19"/>
  <c r="A3518" i="19"/>
  <c r="A3552" i="19"/>
  <c r="A3553" i="19"/>
  <c r="A3554" i="19"/>
  <c r="A3585" i="19"/>
  <c r="A3603" i="19"/>
  <c r="A3621" i="19"/>
  <c r="A1912" i="19"/>
  <c r="A1913" i="19"/>
  <c r="A1939" i="19"/>
  <c r="A1940" i="19"/>
  <c r="A1966" i="19"/>
  <c r="A1967" i="19"/>
  <c r="A1993" i="19"/>
  <c r="A1994" i="19"/>
  <c r="A2020" i="19"/>
  <c r="A2021" i="19"/>
  <c r="A2047" i="19"/>
  <c r="A2048" i="19"/>
  <c r="A2074" i="19"/>
  <c r="A2075" i="19"/>
  <c r="A2101" i="19"/>
  <c r="A2102" i="19"/>
  <c r="A2128" i="19"/>
  <c r="A2129" i="19"/>
  <c r="A2155" i="19"/>
  <c r="A2156" i="19"/>
  <c r="A2182" i="19"/>
  <c r="A2183" i="19"/>
  <c r="A2209" i="19"/>
  <c r="A2210" i="19"/>
  <c r="A2261" i="19"/>
  <c r="A2264" i="19"/>
  <c r="A2323" i="19"/>
  <c r="A2325" i="19"/>
  <c r="A2326" i="19"/>
  <c r="A2328" i="19"/>
  <c r="A2330" i="19"/>
  <c r="A2348" i="19"/>
  <c r="A2351" i="19"/>
  <c r="A2366" i="19"/>
  <c r="A2369" i="19"/>
  <c r="A2384" i="19"/>
  <c r="A2387" i="19"/>
  <c r="A2402" i="19"/>
  <c r="A2405" i="19"/>
  <c r="A2423" i="19"/>
  <c r="A2441" i="19"/>
  <c r="A2459" i="19"/>
  <c r="A2477" i="19"/>
  <c r="A2495" i="19"/>
  <c r="A2513" i="19"/>
  <c r="A2531" i="19"/>
  <c r="A2549" i="19"/>
  <c r="A2567" i="19"/>
  <c r="A2585" i="19"/>
  <c r="A2603" i="19"/>
  <c r="A2621" i="19"/>
  <c r="A2639" i="19"/>
  <c r="A2657" i="19"/>
  <c r="A2675" i="19"/>
  <c r="A2693" i="19"/>
  <c r="A2711" i="19"/>
  <c r="A2729" i="19"/>
  <c r="A2747" i="19"/>
  <c r="A2765" i="19"/>
  <c r="A2783" i="19"/>
  <c r="A2801" i="19"/>
  <c r="A2819" i="19"/>
  <c r="A2837" i="19"/>
  <c r="A2855" i="19"/>
  <c r="A2873" i="19"/>
  <c r="A3584" i="19"/>
  <c r="A3602" i="19"/>
  <c r="A3620" i="19"/>
  <c r="A3641" i="19"/>
  <c r="A3642" i="19"/>
  <c r="A3677" i="19"/>
  <c r="A3731" i="19"/>
  <c r="A3785" i="19"/>
  <c r="A3839" i="19"/>
  <c r="A3893" i="19"/>
  <c r="A2228" i="19"/>
  <c r="A2243" i="19"/>
  <c r="A2246" i="19"/>
  <c r="A2262" i="19"/>
  <c r="A2263" i="19"/>
  <c r="A2265" i="19"/>
  <c r="A2267" i="19"/>
  <c r="A2288" i="19"/>
  <c r="A2291" i="19"/>
  <c r="A2306" i="19"/>
  <c r="A2309" i="19"/>
  <c r="A2333" i="19"/>
  <c r="A2350" i="19"/>
  <c r="A2368" i="19"/>
  <c r="A2386" i="19"/>
  <c r="A2404" i="19"/>
  <c r="A2426" i="19"/>
  <c r="A2444" i="19"/>
  <c r="A2462" i="19"/>
  <c r="A2480" i="19"/>
  <c r="A2498" i="19"/>
  <c r="A2516" i="19"/>
  <c r="A2534" i="19"/>
  <c r="A2552" i="19"/>
  <c r="A2570" i="19"/>
  <c r="A2588" i="19"/>
  <c r="A2606" i="19"/>
  <c r="A2624" i="19"/>
  <c r="A2642" i="19"/>
  <c r="A2660" i="19"/>
  <c r="A2678" i="19"/>
  <c r="A2696" i="19"/>
  <c r="A2714" i="19"/>
  <c r="A2732" i="19"/>
  <c r="A2750" i="19"/>
  <c r="A2768" i="19"/>
  <c r="A2786" i="19"/>
  <c r="A2804" i="19"/>
  <c r="A2822" i="19"/>
  <c r="A2840" i="19"/>
  <c r="A2858" i="19"/>
  <c r="A2876" i="19"/>
  <c r="A2894" i="19"/>
  <c r="A2912" i="19"/>
  <c r="A2930" i="19"/>
  <c r="A2948" i="19"/>
  <c r="A2966" i="19"/>
  <c r="A2984" i="19"/>
  <c r="A3002" i="19"/>
  <c r="A3020" i="19"/>
  <c r="A3038" i="19"/>
  <c r="A3056" i="19"/>
  <c r="A3074" i="19"/>
  <c r="A3092" i="19"/>
  <c r="A3110" i="19"/>
  <c r="A3128" i="19"/>
  <c r="A3146" i="19"/>
  <c r="A3164" i="19"/>
  <c r="A3182" i="19"/>
  <c r="A3200" i="19"/>
  <c r="A3218" i="19"/>
  <c r="A3236" i="19"/>
  <c r="A3255" i="19"/>
  <c r="A3257" i="19"/>
  <c r="A3278" i="19"/>
  <c r="A3299" i="19"/>
  <c r="A3341" i="19"/>
  <c r="A3363" i="19"/>
  <c r="A3365" i="19"/>
  <c r="A3420" i="19"/>
  <c r="A3422" i="19"/>
  <c r="A3456" i="19"/>
  <c r="A3458" i="19"/>
  <c r="A3492" i="19"/>
  <c r="A3494" i="19"/>
  <c r="A3528" i="19"/>
  <c r="A3530" i="19"/>
  <c r="A3564" i="19"/>
  <c r="A3566" i="19"/>
  <c r="A3591" i="19"/>
  <c r="A1930" i="19"/>
  <c r="A1931" i="19"/>
  <c r="A1957" i="19"/>
  <c r="A1958" i="19"/>
  <c r="A1984" i="19"/>
  <c r="A1985" i="19"/>
  <c r="A2011" i="19"/>
  <c r="A2012" i="19"/>
  <c r="A2038" i="19"/>
  <c r="A2039" i="19"/>
  <c r="A2065" i="19"/>
  <c r="A2066" i="19"/>
  <c r="A2092" i="19"/>
  <c r="A2093" i="19"/>
  <c r="A2119" i="19"/>
  <c r="A2120" i="19"/>
  <c r="A2146" i="19"/>
  <c r="A2147" i="19"/>
  <c r="A2173" i="19"/>
  <c r="A2174" i="19"/>
  <c r="A2200" i="19"/>
  <c r="A2201" i="19"/>
  <c r="A2227" i="19"/>
  <c r="A2229" i="19"/>
  <c r="A2231" i="19"/>
  <c r="A2244" i="19"/>
  <c r="A2245" i="19"/>
  <c r="A2247" i="19"/>
  <c r="A2249" i="19"/>
  <c r="A2270" i="19"/>
  <c r="A2273" i="19"/>
  <c r="A2289" i="19"/>
  <c r="A2290" i="19"/>
  <c r="A2292" i="19"/>
  <c r="A2294" i="19"/>
  <c r="A2307" i="19"/>
  <c r="A2308" i="19"/>
  <c r="A2310" i="19"/>
  <c r="A2312" i="19"/>
  <c r="A2332" i="19"/>
  <c r="A2334" i="19"/>
  <c r="A2336" i="19"/>
  <c r="A2339" i="19"/>
  <c r="A2354" i="19"/>
  <c r="A2357" i="19"/>
  <c r="A2372" i="19"/>
  <c r="A2375" i="19"/>
  <c r="A2390" i="19"/>
  <c r="A2393" i="19"/>
  <c r="A2408" i="19"/>
  <c r="A2411" i="19"/>
  <c r="A2429" i="19"/>
  <c r="A2447" i="19"/>
  <c r="A2465" i="19"/>
  <c r="A2483" i="19"/>
  <c r="A2501" i="19"/>
  <c r="A2519" i="19"/>
  <c r="A2537" i="19"/>
  <c r="A2555" i="19"/>
  <c r="A2573" i="19"/>
  <c r="A2591" i="19"/>
  <c r="A2609" i="19"/>
  <c r="A2627" i="19"/>
  <c r="A2645" i="19"/>
  <c r="A2663" i="19"/>
  <c r="A2681" i="19"/>
  <c r="A2699" i="19"/>
  <c r="A2717" i="19"/>
  <c r="A2735" i="19"/>
  <c r="A2753" i="19"/>
  <c r="A2771" i="19"/>
  <c r="A2789" i="19"/>
  <c r="A2807" i="19"/>
  <c r="A2825" i="19"/>
  <c r="A2843" i="19"/>
  <c r="A2861" i="19"/>
  <c r="A2879" i="19"/>
  <c r="A2897" i="19"/>
  <c r="A2915" i="19"/>
  <c r="A2933" i="19"/>
  <c r="A2951" i="19"/>
  <c r="A2969" i="19"/>
  <c r="A2987" i="19"/>
  <c r="A3005" i="19"/>
  <c r="A3023" i="19"/>
  <c r="A3041" i="19"/>
  <c r="A3059" i="19"/>
  <c r="A3077" i="19"/>
  <c r="A3095" i="19"/>
  <c r="A3113" i="19"/>
  <c r="A3131" i="19"/>
  <c r="A3149" i="19"/>
  <c r="A3167" i="19"/>
  <c r="A3185" i="19"/>
  <c r="A3203" i="19"/>
  <c r="A3221" i="19"/>
  <c r="A3239" i="19"/>
  <c r="A3260" i="19"/>
  <c r="A3281" i="19"/>
  <c r="A3302" i="19"/>
  <c r="A3323" i="19"/>
  <c r="A3345" i="19"/>
  <c r="A3347" i="19"/>
  <c r="A3368" i="19"/>
  <c r="A3426" i="19"/>
  <c r="A3428" i="19"/>
  <c r="A3462" i="19"/>
  <c r="A3464" i="19"/>
  <c r="A3498" i="19"/>
  <c r="A3500" i="19"/>
  <c r="A3534" i="19"/>
  <c r="A3536" i="19"/>
  <c r="A3570" i="19"/>
  <c r="A3571" i="19"/>
  <c r="A3572" i="19"/>
  <c r="A3594" i="19"/>
  <c r="A3612" i="19"/>
  <c r="A3630" i="19"/>
  <c r="A3657" i="19"/>
  <c r="A3695" i="19"/>
  <c r="A3749" i="19"/>
  <c r="A3803" i="19"/>
  <c r="A3857" i="19"/>
  <c r="A3911" i="19"/>
  <c r="A3419" i="19"/>
  <c r="A3437" i="19"/>
  <c r="A3455" i="19"/>
  <c r="A3473" i="19"/>
  <c r="A3491" i="19"/>
  <c r="A3509" i="19"/>
  <c r="A3527" i="19"/>
  <c r="A3544" i="19"/>
  <c r="A3545" i="19"/>
  <c r="A3562" i="19"/>
  <c r="A3563" i="19"/>
  <c r="A3580" i="19"/>
  <c r="A3581" i="19"/>
  <c r="A3637" i="19"/>
  <c r="A3652" i="19"/>
  <c r="A3664" i="19"/>
  <c r="A3675" i="19"/>
  <c r="A3679" i="19"/>
  <c r="A3693" i="19"/>
  <c r="A3697" i="19"/>
  <c r="A3711" i="19"/>
  <c r="A3715" i="19"/>
  <c r="A3729" i="19"/>
  <c r="A3733" i="19"/>
  <c r="A3747" i="19"/>
  <c r="A3751" i="19"/>
  <c r="A3765" i="19"/>
  <c r="A3769" i="19"/>
  <c r="A3783" i="19"/>
  <c r="A3787" i="19"/>
  <c r="A3801" i="19"/>
  <c r="A3805" i="19"/>
  <c r="A3819" i="19"/>
  <c r="A3823" i="19"/>
  <c r="A3837" i="19"/>
  <c r="A3841" i="19"/>
  <c r="A3855" i="19"/>
  <c r="A3859" i="19"/>
  <c r="A3873" i="19"/>
  <c r="A3877" i="19"/>
  <c r="A3891" i="19"/>
  <c r="A3895" i="19"/>
  <c r="A3909" i="19"/>
  <c r="A3913" i="19"/>
  <c r="A3927" i="19"/>
  <c r="A3931" i="19"/>
  <c r="A3945" i="19"/>
  <c r="A3949" i="19"/>
  <c r="A3963" i="19"/>
  <c r="A3967" i="19"/>
  <c r="A3981" i="19"/>
  <c r="A3985" i="19"/>
  <c r="A3999" i="19"/>
  <c r="A4003" i="19"/>
  <c r="A4017" i="19"/>
  <c r="A4021" i="19"/>
  <c r="A4035" i="19"/>
  <c r="A4039" i="19"/>
  <c r="A4053" i="19"/>
  <c r="A4057" i="19"/>
  <c r="A4077" i="19"/>
  <c r="A4078" i="19"/>
  <c r="A4089" i="19"/>
  <c r="A4110" i="19"/>
  <c r="A4131" i="19"/>
  <c r="A4132" i="19"/>
  <c r="A4143" i="19"/>
  <c r="A4181" i="19"/>
  <c r="A4194" i="19"/>
  <c r="A4196" i="19"/>
  <c r="A4200" i="19"/>
  <c r="A4222" i="19"/>
  <c r="A4225" i="19"/>
  <c r="A4241" i="19"/>
  <c r="A4242" i="19"/>
  <c r="A4246" i="19"/>
  <c r="A4280" i="19"/>
  <c r="A4282" i="19"/>
  <c r="A4293" i="19"/>
  <c r="A4324" i="19"/>
  <c r="A4352" i="19"/>
  <c r="A4354" i="19"/>
  <c r="A4365" i="19"/>
  <c r="A4396" i="19"/>
  <c r="A4424" i="19"/>
  <c r="A4426" i="19"/>
  <c r="A4437" i="19"/>
  <c r="A4468" i="19"/>
  <c r="A4520" i="19"/>
  <c r="A4570" i="19"/>
  <c r="A4625" i="19"/>
  <c r="A4632" i="19"/>
  <c r="A4754" i="19"/>
  <c r="A3389" i="19"/>
  <c r="A3407" i="19"/>
  <c r="A3425" i="19"/>
  <c r="A3443" i="19"/>
  <c r="A3461" i="19"/>
  <c r="A3479" i="19"/>
  <c r="A3497" i="19"/>
  <c r="A3515" i="19"/>
  <c r="A3533" i="19"/>
  <c r="A3551" i="19"/>
  <c r="A3569" i="19"/>
  <c r="A3643" i="19"/>
  <c r="A3655" i="19"/>
  <c r="A3670" i="19"/>
  <c r="A3681" i="19"/>
  <c r="A3685" i="19"/>
  <c r="A3699" i="19"/>
  <c r="A3703" i="19"/>
  <c r="A3717" i="19"/>
  <c r="A3721" i="19"/>
  <c r="A3735" i="19"/>
  <c r="A3739" i="19"/>
  <c r="A3753" i="19"/>
  <c r="A3757" i="19"/>
  <c r="A3771" i="19"/>
  <c r="A3775" i="19"/>
  <c r="A3789" i="19"/>
  <c r="A3793" i="19"/>
  <c r="A3807" i="19"/>
  <c r="A3811" i="19"/>
  <c r="A3825" i="19"/>
  <c r="A3829" i="19"/>
  <c r="A3843" i="19"/>
  <c r="A3847" i="19"/>
  <c r="A3861" i="19"/>
  <c r="A3865" i="19"/>
  <c r="A3879" i="19"/>
  <c r="A3883" i="19"/>
  <c r="A3897" i="19"/>
  <c r="A3901" i="19"/>
  <c r="A3915" i="19"/>
  <c r="A3919" i="19"/>
  <c r="A3933" i="19"/>
  <c r="A3937" i="19"/>
  <c r="A3951" i="19"/>
  <c r="A3955" i="19"/>
  <c r="A3969" i="19"/>
  <c r="A3973" i="19"/>
  <c r="A3987" i="19"/>
  <c r="A3991" i="19"/>
  <c r="A4005" i="19"/>
  <c r="A4009" i="19"/>
  <c r="A4023" i="19"/>
  <c r="A4027" i="19"/>
  <c r="A4041" i="19"/>
  <c r="A4045" i="19"/>
  <c r="A4059" i="19"/>
  <c r="A4060" i="19"/>
  <c r="A4071" i="19"/>
  <c r="A4092" i="19"/>
  <c r="A4113" i="19"/>
  <c r="A4114" i="19"/>
  <c r="A4125" i="19"/>
  <c r="A4146" i="19"/>
  <c r="A4160" i="19"/>
  <c r="A4170" i="19"/>
  <c r="A4186" i="19"/>
  <c r="A4205" i="19"/>
  <c r="A4206" i="19"/>
  <c r="A4210" i="19"/>
  <c r="A4227" i="19"/>
  <c r="A4253" i="19"/>
  <c r="A4255" i="19"/>
  <c r="A4269" i="19"/>
  <c r="A4300" i="19"/>
  <c r="A4311" i="19"/>
  <c r="A4328" i="19"/>
  <c r="A4330" i="19"/>
  <c r="A4341" i="19"/>
  <c r="A4372" i="19"/>
  <c r="A4383" i="19"/>
  <c r="A4400" i="19"/>
  <c r="A4402" i="19"/>
  <c r="A4413" i="19"/>
  <c r="A4444" i="19"/>
  <c r="A4455" i="19"/>
  <c r="A4472" i="19"/>
  <c r="A4474" i="19"/>
  <c r="A4485" i="19"/>
  <c r="A4488" i="19"/>
  <c r="A4502" i="19"/>
  <c r="A4512" i="19"/>
  <c r="A4529" i="19"/>
  <c r="A4588" i="19"/>
  <c r="A4668" i="19"/>
  <c r="A4826" i="19"/>
  <c r="A3687" i="19"/>
  <c r="A3705" i="19"/>
  <c r="A3723" i="19"/>
  <c r="A3741" i="19"/>
  <c r="A3759" i="19"/>
  <c r="A3777" i="19"/>
  <c r="A3795" i="19"/>
  <c r="A3813" i="19"/>
  <c r="A3831" i="19"/>
  <c r="A3849" i="19"/>
  <c r="A3867" i="19"/>
  <c r="A3885" i="19"/>
  <c r="A3903" i="19"/>
  <c r="A3921" i="19"/>
  <c r="A3939" i="19"/>
  <c r="A3957" i="19"/>
  <c r="A3975" i="19"/>
  <c r="A3993" i="19"/>
  <c r="A4011" i="19"/>
  <c r="A4029" i="19"/>
  <c r="A4047" i="19"/>
  <c r="A4074" i="19"/>
  <c r="A4095" i="19"/>
  <c r="A4096" i="19"/>
  <c r="A4107" i="19"/>
  <c r="A4128" i="19"/>
  <c r="A4149" i="19"/>
  <c r="A4150" i="19"/>
  <c r="A4236" i="19"/>
  <c r="A4287" i="19"/>
  <c r="A4317" i="19"/>
  <c r="A4359" i="19"/>
  <c r="A4389" i="19"/>
  <c r="A4431" i="19"/>
  <c r="A4461" i="19"/>
  <c r="A3254" i="19"/>
  <c r="A3272" i="19"/>
  <c r="A3290" i="19"/>
  <c r="A3308" i="19"/>
  <c r="A3326" i="19"/>
  <c r="A3344" i="19"/>
  <c r="A3362" i="19"/>
  <c r="A3380" i="19"/>
  <c r="A3398" i="19"/>
  <c r="A3416" i="19"/>
  <c r="A3434" i="19"/>
  <c r="A3452" i="19"/>
  <c r="A3470" i="19"/>
  <c r="A3488" i="19"/>
  <c r="A3506" i="19"/>
  <c r="A3524" i="19"/>
  <c r="A3542" i="19"/>
  <c r="A3560" i="19"/>
  <c r="A3578" i="19"/>
  <c r="A3589" i="19"/>
  <c r="A3598" i="19"/>
  <c r="A3607" i="19"/>
  <c r="A3616" i="19"/>
  <c r="A3625" i="19"/>
  <c r="A3632" i="19"/>
  <c r="A3633" i="19"/>
  <c r="A3647" i="19"/>
  <c r="A3659" i="19"/>
  <c r="A3660" i="19"/>
  <c r="A3676" i="19"/>
  <c r="A3690" i="19"/>
  <c r="A3694" i="19"/>
  <c r="A3708" i="19"/>
  <c r="A3712" i="19"/>
  <c r="A3726" i="19"/>
  <c r="A3730" i="19"/>
  <c r="A3744" i="19"/>
  <c r="A3748" i="19"/>
  <c r="A3762" i="19"/>
  <c r="A3766" i="19"/>
  <c r="A3780" i="19"/>
  <c r="A3784" i="19"/>
  <c r="A3798" i="19"/>
  <c r="A3802" i="19"/>
  <c r="A3816" i="19"/>
  <c r="A3820" i="19"/>
  <c r="A3834" i="19"/>
  <c r="A3838" i="19"/>
  <c r="A3852" i="19"/>
  <c r="A3856" i="19"/>
  <c r="A3870" i="19"/>
  <c r="A3874" i="19"/>
  <c r="A3888" i="19"/>
  <c r="A3892" i="19"/>
  <c r="A3906" i="19"/>
  <c r="A3910" i="19"/>
  <c r="A3924" i="19"/>
  <c r="A3928" i="19"/>
  <c r="A3942" i="19"/>
  <c r="A3946" i="19"/>
  <c r="A3960" i="19"/>
  <c r="A3964" i="19"/>
  <c r="A3978" i="19"/>
  <c r="A3982" i="19"/>
  <c r="A3996" i="19"/>
  <c r="A4000" i="19"/>
  <c r="A4014" i="19"/>
  <c r="A4018" i="19"/>
  <c r="A4032" i="19"/>
  <c r="A4036" i="19"/>
  <c r="A4050" i="19"/>
  <c r="A4054" i="19"/>
  <c r="A4065" i="19"/>
  <c r="A4086" i="19"/>
  <c r="A4087" i="19"/>
  <c r="A4098" i="19"/>
  <c r="A4119" i="19"/>
  <c r="A4140" i="19"/>
  <c r="A4141" i="19"/>
  <c r="A4152" i="19"/>
  <c r="A4164" i="19"/>
  <c r="A4176" i="19"/>
  <c r="A4177" i="19"/>
  <c r="A4195" i="19"/>
  <c r="A4197" i="19"/>
  <c r="A4198" i="19"/>
  <c r="A4201" i="19"/>
  <c r="A4214" i="19"/>
  <c r="A4215" i="19"/>
  <c r="A4218" i="19"/>
  <c r="A4240" i="19"/>
  <c r="A4243" i="19"/>
  <c r="A4259" i="19"/>
  <c r="A4260" i="19"/>
  <c r="A4264" i="19"/>
  <c r="A4275" i="19"/>
  <c r="A4292" i="19"/>
  <c r="A4294" i="19"/>
  <c r="A4305" i="19"/>
  <c r="A4336" i="19"/>
  <c r="A4347" i="19"/>
  <c r="A4364" i="19"/>
  <c r="A4366" i="19"/>
  <c r="A4377" i="19"/>
  <c r="A4408" i="19"/>
  <c r="A4419" i="19"/>
  <c r="A4436" i="19"/>
  <c r="A4438" i="19"/>
  <c r="A4449" i="19"/>
  <c r="A4480" i="19"/>
  <c r="A4498" i="19"/>
  <c r="A4500" i="19"/>
  <c r="A4514" i="19"/>
  <c r="A4525" i="19"/>
  <c r="A4547" i="19"/>
  <c r="A4561" i="19"/>
  <c r="A4614" i="19"/>
  <c r="A4722" i="19"/>
  <c r="A4167" i="19"/>
  <c r="A4168" i="19"/>
  <c r="A4179" i="19"/>
  <c r="A4189" i="19"/>
  <c r="A4191" i="19"/>
  <c r="A4192" i="19"/>
  <c r="A4213" i="19"/>
  <c r="A4216" i="19"/>
  <c r="A4231" i="19"/>
  <c r="A4234" i="19"/>
  <c r="A4249" i="19"/>
  <c r="A4252" i="19"/>
  <c r="A4508" i="19"/>
  <c r="A4526" i="19"/>
  <c r="A4544" i="19"/>
  <c r="A4562" i="19"/>
  <c r="A4580" i="19"/>
  <c r="A4601" i="19"/>
  <c r="A4606" i="19"/>
  <c r="A4623" i="19"/>
  <c r="A4624" i="19"/>
  <c r="A4641" i="19"/>
  <c r="A4642" i="19"/>
  <c r="A4660" i="19"/>
  <c r="A4677" i="19"/>
  <c r="A4678" i="19"/>
  <c r="A4695" i="19"/>
  <c r="A4696" i="19"/>
  <c r="A4714" i="19"/>
  <c r="A4735" i="19"/>
  <c r="A4757" i="19"/>
  <c r="A4767" i="19"/>
  <c r="A4771" i="19"/>
  <c r="A4793" i="19"/>
  <c r="A4803" i="19"/>
  <c r="A4804" i="19"/>
  <c r="A4807" i="19"/>
  <c r="A4829" i="19"/>
  <c r="A5176" i="19"/>
  <c r="A5177" i="19"/>
  <c r="A5215" i="19"/>
  <c r="A5216" i="19"/>
  <c r="A5217" i="19"/>
  <c r="A5220" i="19"/>
  <c r="A5235" i="19"/>
  <c r="A5238" i="19"/>
  <c r="A5264" i="19"/>
  <c r="A5270" i="19"/>
  <c r="A5271" i="19"/>
  <c r="A5274" i="19"/>
  <c r="A5277" i="19"/>
  <c r="A5280" i="19"/>
  <c r="A5367" i="19"/>
  <c r="A5376" i="19"/>
  <c r="A5379" i="19"/>
  <c r="A4554" i="19"/>
  <c r="A4565" i="19"/>
  <c r="A4572" i="19"/>
  <c r="A4583" i="19"/>
  <c r="A4586" i="19"/>
  <c r="A4590" i="19"/>
  <c r="A4604" i="19"/>
  <c r="A4609" i="19"/>
  <c r="A4622" i="19"/>
  <c r="A4627" i="19"/>
  <c r="A4640" i="19"/>
  <c r="A4645" i="19"/>
  <c r="A4658" i="19"/>
  <c r="A4663" i="19"/>
  <c r="A4676" i="19"/>
  <c r="A4681" i="19"/>
  <c r="A4694" i="19"/>
  <c r="A4699" i="19"/>
  <c r="A4712" i="19"/>
  <c r="A4717" i="19"/>
  <c r="A4741" i="19"/>
  <c r="A4763" i="19"/>
  <c r="A4773" i="19"/>
  <c r="A4777" i="19"/>
  <c r="A4799" i="19"/>
  <c r="A4809" i="19"/>
  <c r="A4810" i="19"/>
  <c r="A4813" i="19"/>
  <c r="A4835" i="19"/>
  <c r="A4838" i="19"/>
  <c r="A4841" i="19"/>
  <c r="A4844" i="19"/>
  <c r="A4847" i="19"/>
  <c r="A4850" i="19"/>
  <c r="A4853" i="19"/>
  <c r="A4856" i="19"/>
  <c r="A4859" i="19"/>
  <c r="A4862" i="19"/>
  <c r="A4865" i="19"/>
  <c r="A4868" i="19"/>
  <c r="A4871" i="19"/>
  <c r="A4874" i="19"/>
  <c r="A4877" i="19"/>
  <c r="A4880" i="19"/>
  <c r="A4883" i="19"/>
  <c r="A4886" i="19"/>
  <c r="A4889" i="19"/>
  <c r="A4892" i="19"/>
  <c r="A4895" i="19"/>
  <c r="A4898" i="19"/>
  <c r="A4901" i="19"/>
  <c r="A4904" i="19"/>
  <c r="A4907" i="19"/>
  <c r="A4910" i="19"/>
  <c r="A4913" i="19"/>
  <c r="A4916" i="19"/>
  <c r="A4919" i="19"/>
  <c r="A4922" i="19"/>
  <c r="A4925" i="19"/>
  <c r="A4928" i="19"/>
  <c r="A4931" i="19"/>
  <c r="A4934" i="19"/>
  <c r="A4937" i="19"/>
  <c r="A4940" i="19"/>
  <c r="A4943" i="19"/>
  <c r="A4946" i="19"/>
  <c r="A4949" i="19"/>
  <c r="A4952" i="19"/>
  <c r="A4955" i="19"/>
  <c r="A4958" i="19"/>
  <c r="A4961" i="19"/>
  <c r="A4964" i="19"/>
  <c r="A4967" i="19"/>
  <c r="A4970" i="19"/>
  <c r="A4973" i="19"/>
  <c r="A4976" i="19"/>
  <c r="A4979" i="19"/>
  <c r="A4982" i="19"/>
  <c r="A4985" i="19"/>
  <c r="A4988" i="19"/>
  <c r="A4991" i="19"/>
  <c r="A4994" i="19"/>
  <c r="A4997" i="19"/>
  <c r="A5000" i="19"/>
  <c r="A5003" i="19"/>
  <c r="A5006" i="19"/>
  <c r="A5009" i="19"/>
  <c r="A5012" i="19"/>
  <c r="A5015" i="19"/>
  <c r="A5018" i="19"/>
  <c r="A5021" i="19"/>
  <c r="A5024" i="19"/>
  <c r="A5027" i="19"/>
  <c r="A5030" i="19"/>
  <c r="A5033" i="19"/>
  <c r="A5036" i="19"/>
  <c r="A5039" i="19"/>
  <c r="A5042" i="19"/>
  <c r="A5045" i="19"/>
  <c r="A5048" i="19"/>
  <c r="A5051" i="19"/>
  <c r="A5054" i="19"/>
  <c r="A5057" i="19"/>
  <c r="A5060" i="19"/>
  <c r="A5063" i="19"/>
  <c r="A5066" i="19"/>
  <c r="A5069" i="19"/>
  <c r="A5072" i="19"/>
  <c r="A5075" i="19"/>
  <c r="A5078" i="19"/>
  <c r="A5081" i="19"/>
  <c r="A5084" i="19"/>
  <c r="A5087" i="19"/>
  <c r="A5090" i="19"/>
  <c r="A5093" i="19"/>
  <c r="A5096" i="19"/>
  <c r="A5099" i="19"/>
  <c r="A5102" i="19"/>
  <c r="A5105" i="19"/>
  <c r="A5108" i="19"/>
  <c r="A5111" i="19"/>
  <c r="A5114" i="19"/>
  <c r="A5117" i="19"/>
  <c r="A5120" i="19"/>
  <c r="A5123" i="19"/>
  <c r="A5126" i="19"/>
  <c r="A5129" i="19"/>
  <c r="A5132" i="19"/>
  <c r="A5135" i="19"/>
  <c r="A5138" i="19"/>
  <c r="A5141" i="19"/>
  <c r="A5144" i="19"/>
  <c r="A5147" i="19"/>
  <c r="A5150" i="19"/>
  <c r="A5153" i="19"/>
  <c r="A5156" i="19"/>
  <c r="A5178" i="19"/>
  <c r="A5218" i="19"/>
  <c r="A5219" i="19"/>
  <c r="A5266" i="19"/>
  <c r="A5269" i="19"/>
  <c r="A5272" i="19"/>
  <c r="A5275" i="19"/>
  <c r="A5276" i="19"/>
  <c r="A5278" i="19"/>
  <c r="A5279" i="19"/>
  <c r="A5288" i="19"/>
  <c r="A5289" i="19"/>
  <c r="A5292" i="19"/>
  <c r="A5295" i="19"/>
  <c r="A5298" i="19"/>
  <c r="A5394" i="19"/>
  <c r="A4499" i="19"/>
  <c r="A4517" i="19"/>
  <c r="A4535" i="19"/>
  <c r="A4553" i="19"/>
  <c r="A4571" i="19"/>
  <c r="A4592" i="19"/>
  <c r="A4612" i="19"/>
  <c r="A4630" i="19"/>
  <c r="A4648" i="19"/>
  <c r="A4666" i="19"/>
  <c r="A4684" i="19"/>
  <c r="A4702" i="19"/>
  <c r="A4720" i="19"/>
  <c r="A4739" i="19"/>
  <c r="A4753" i="19"/>
  <c r="A4775" i="19"/>
  <c r="A4785" i="19"/>
  <c r="A4786" i="19"/>
  <c r="A4789" i="19"/>
  <c r="A4811" i="19"/>
  <c r="A4821" i="19"/>
  <c r="A4822" i="19"/>
  <c r="A4825" i="19"/>
  <c r="A5165" i="19"/>
  <c r="A5182" i="19"/>
  <c r="A5183" i="19"/>
  <c r="A5205" i="19"/>
  <c r="A5223" i="19"/>
  <c r="A5245" i="19"/>
  <c r="A5246" i="19"/>
  <c r="A5318" i="19"/>
  <c r="A5324" i="19"/>
  <c r="A5325" i="19"/>
  <c r="A5328" i="19"/>
  <c r="A5331" i="19"/>
  <c r="A5334" i="19"/>
  <c r="A4538" i="19"/>
  <c r="A4556" i="19"/>
  <c r="A4574" i="19"/>
  <c r="A4595" i="19"/>
  <c r="A4613" i="19"/>
  <c r="A4617" i="19"/>
  <c r="A4631" i="19"/>
  <c r="A4635" i="19"/>
  <c r="A4649" i="19"/>
  <c r="A4653" i="19"/>
  <c r="A4667" i="19"/>
  <c r="A4671" i="19"/>
  <c r="A4685" i="19"/>
  <c r="A4689" i="19"/>
  <c r="A4703" i="19"/>
  <c r="A4707" i="19"/>
  <c r="A4721" i="19"/>
  <c r="A4725" i="19"/>
  <c r="A4726" i="19"/>
  <c r="A4728" i="19"/>
  <c r="A4745" i="19"/>
  <c r="A4755" i="19"/>
  <c r="A4759" i="19"/>
  <c r="A4781" i="19"/>
  <c r="A4791" i="19"/>
  <c r="A4792" i="19"/>
  <c r="A4795" i="19"/>
  <c r="A4817" i="19"/>
  <c r="A4827" i="19"/>
  <c r="A4828" i="19"/>
  <c r="A4831" i="19"/>
  <c r="A5188" i="19"/>
  <c r="A5189" i="19"/>
  <c r="A5190" i="19"/>
  <c r="A5193" i="19"/>
  <c r="A5208" i="19"/>
  <c r="A5211" i="19"/>
  <c r="A5230" i="19"/>
  <c r="A5231" i="19"/>
  <c r="A5342" i="19"/>
  <c r="A5343" i="19"/>
  <c r="A5346" i="19"/>
  <c r="A5349" i="19"/>
  <c r="A5352" i="19"/>
  <c r="A5172" i="19"/>
  <c r="A5175" i="19"/>
  <c r="A5199" i="19"/>
  <c r="A5202" i="19"/>
  <c r="A5226" i="19"/>
  <c r="A5229" i="19"/>
  <c r="A5253" i="19"/>
  <c r="A5256" i="19"/>
  <c r="A5259" i="19"/>
  <c r="A5262" i="19"/>
  <c r="A5302" i="19"/>
  <c r="A5305" i="19"/>
  <c r="A5307" i="19"/>
  <c r="A5310" i="19"/>
  <c r="A5313" i="19"/>
  <c r="A5316" i="19"/>
  <c r="A5356" i="19"/>
  <c r="A5357" i="19"/>
  <c r="A5361" i="19"/>
  <c r="A5383" i="19"/>
  <c r="A5388" i="19"/>
  <c r="A5163" i="19"/>
  <c r="A5173" i="19"/>
  <c r="A5174" i="19"/>
  <c r="A5187" i="19"/>
  <c r="A5200" i="19"/>
  <c r="A5201" i="19"/>
  <c r="A5214" i="19"/>
  <c r="A5227" i="19"/>
  <c r="A5228" i="19"/>
  <c r="A5241" i="19"/>
  <c r="A5254" i="19"/>
  <c r="A5257" i="19"/>
  <c r="A5258" i="19"/>
  <c r="A5260" i="19"/>
  <c r="A5261" i="19"/>
  <c r="A5263" i="19"/>
  <c r="A5265" i="19"/>
  <c r="A5268" i="19"/>
  <c r="A5308" i="19"/>
  <c r="A5311" i="19"/>
  <c r="A5312" i="19"/>
  <c r="A5314" i="19"/>
  <c r="A5315" i="19"/>
  <c r="A5317" i="19"/>
  <c r="A5319" i="19"/>
  <c r="A5322" i="19"/>
  <c r="A5359" i="19"/>
  <c r="A5362" i="19"/>
  <c r="A5386" i="19"/>
  <c r="A5389" i="19"/>
  <c r="A5370" i="19"/>
  <c r="A5397" i="19"/>
  <c r="A5400" i="19"/>
  <c r="A5403" i="19"/>
  <c r="A5406" i="19"/>
  <c r="A5409" i="19"/>
  <c r="A5412" i="19"/>
  <c r="A5415" i="19"/>
  <c r="A5418" i="19"/>
  <c r="A5421" i="19"/>
  <c r="A5424" i="19"/>
  <c r="A5427" i="19"/>
  <c r="A5430" i="19"/>
  <c r="A5433" i="19"/>
  <c r="A5436" i="19"/>
  <c r="A5439" i="19"/>
  <c r="A5442" i="19"/>
  <c r="A5445" i="19"/>
  <c r="A5448" i="19"/>
  <c r="A5451" i="19"/>
  <c r="A5454" i="19"/>
  <c r="A5457" i="19"/>
  <c r="A5460" i="19"/>
  <c r="A5463" i="19"/>
  <c r="A5466" i="19"/>
  <c r="A5469" i="19"/>
  <c r="A5472" i="19"/>
  <c r="A5475" i="19"/>
  <c r="A5478" i="19"/>
  <c r="A5481" i="19"/>
  <c r="A5484" i="19"/>
  <c r="A5487" i="19"/>
  <c r="A5490" i="19"/>
  <c r="A5493" i="19"/>
  <c r="A5496" i="19"/>
  <c r="A5499" i="19"/>
  <c r="A5502" i="19"/>
  <c r="A5505" i="19"/>
  <c r="A5508" i="19"/>
  <c r="A5511" i="19"/>
  <c r="A5514" i="19"/>
  <c r="A5517" i="19"/>
  <c r="A5520" i="19"/>
  <c r="A5523" i="19"/>
  <c r="A5526" i="19"/>
  <c r="A5529" i="19"/>
  <c r="A5532" i="19"/>
  <c r="A5535" i="19"/>
  <c r="A5538" i="19"/>
  <c r="A5541" i="19"/>
  <c r="A5544" i="19"/>
  <c r="A5547" i="19"/>
  <c r="A5550" i="19"/>
  <c r="A5553" i="19"/>
  <c r="A5556" i="19"/>
  <c r="A5559" i="19"/>
  <c r="A5562" i="19"/>
  <c r="A5565" i="19"/>
  <c r="A5568" i="19"/>
  <c r="A5571" i="19"/>
  <c r="A5574" i="19"/>
  <c r="A5577" i="19"/>
  <c r="A5580" i="19"/>
  <c r="A5583" i="19"/>
  <c r="A5586" i="19"/>
  <c r="A5589" i="19"/>
  <c r="A5592" i="19"/>
  <c r="A5595" i="19"/>
  <c r="A5598" i="19"/>
  <c r="A5601" i="19"/>
  <c r="A5604" i="19"/>
  <c r="A5607" i="19"/>
  <c r="A5610" i="19"/>
  <c r="A5613" i="19"/>
  <c r="A5616" i="19"/>
  <c r="A5619" i="19"/>
  <c r="A5622" i="19"/>
  <c r="A5625" i="19"/>
  <c r="A5628" i="19"/>
  <c r="A5631" i="19"/>
  <c r="A5634" i="19"/>
  <c r="A5637" i="19"/>
  <c r="A5640" i="19"/>
  <c r="A5643" i="19"/>
  <c r="A5646" i="19"/>
  <c r="A5649" i="19"/>
  <c r="A5652" i="19"/>
  <c r="A5655" i="19"/>
  <c r="A5658" i="19"/>
  <c r="A5661" i="19"/>
  <c r="A5664" i="19"/>
  <c r="A5667" i="19"/>
  <c r="A5670" i="19"/>
  <c r="A5673" i="19"/>
  <c r="A5676" i="19"/>
  <c r="A5281" i="19"/>
  <c r="A5283" i="19"/>
  <c r="A5286" i="19"/>
  <c r="A5326" i="19"/>
  <c r="A5329" i="19"/>
  <c r="A5330" i="19"/>
  <c r="A5332" i="19"/>
  <c r="A5333" i="19"/>
  <c r="A5335" i="19"/>
  <c r="A5337" i="19"/>
  <c r="A5340" i="19"/>
  <c r="A5368" i="19"/>
  <c r="A5371" i="19"/>
  <c r="A5395" i="19"/>
  <c r="A5398" i="19"/>
  <c r="A5401" i="19"/>
  <c r="A5402" i="19"/>
  <c r="A5404" i="19"/>
  <c r="A5407" i="19"/>
  <c r="A5410" i="19"/>
  <c r="A5413" i="19"/>
  <c r="A5414" i="19"/>
  <c r="A5416" i="19"/>
  <c r="A5419" i="19"/>
  <c r="A5420" i="19"/>
  <c r="A5422" i="19"/>
  <c r="A5425" i="19"/>
  <c r="A5428" i="19"/>
  <c r="A5431" i="19"/>
  <c r="A5432" i="19"/>
  <c r="A5434" i="19"/>
  <c r="A5437" i="19"/>
  <c r="A5438" i="19"/>
  <c r="A5440" i="19"/>
  <c r="A5443" i="19"/>
  <c r="A5446" i="19"/>
  <c r="A5449" i="19"/>
  <c r="A5450" i="19"/>
  <c r="A5452" i="19"/>
  <c r="A5455" i="19"/>
  <c r="A5456" i="19"/>
  <c r="A5458" i="19"/>
  <c r="A5461" i="19"/>
  <c r="A5464" i="19"/>
  <c r="A5467" i="19"/>
  <c r="A5468" i="19"/>
  <c r="A5470" i="19"/>
  <c r="A5473" i="19"/>
  <c r="A5474" i="19"/>
  <c r="A5476" i="19"/>
  <c r="A5479" i="19"/>
  <c r="A5482" i="19"/>
  <c r="A5485" i="19"/>
  <c r="A5488" i="19"/>
  <c r="A5491" i="19"/>
  <c r="A5494" i="19"/>
  <c r="A5497" i="19"/>
  <c r="A5500" i="19"/>
  <c r="A5503" i="19"/>
  <c r="A5506" i="19"/>
  <c r="A5509" i="19"/>
  <c r="A5512" i="19"/>
  <c r="A5515" i="19"/>
  <c r="A5518" i="19"/>
  <c r="A5521" i="19"/>
  <c r="A5524" i="19"/>
  <c r="A5527" i="19"/>
  <c r="A5530" i="19"/>
  <c r="A5533" i="19"/>
  <c r="A5536" i="19"/>
  <c r="A5539" i="19"/>
  <c r="A5542" i="19"/>
  <c r="A5545" i="19"/>
  <c r="A5548" i="19"/>
  <c r="A5551" i="19"/>
  <c r="A5554" i="19"/>
  <c r="A5557" i="19"/>
  <c r="A5560" i="19"/>
  <c r="A5563" i="19"/>
  <c r="A5566" i="19"/>
  <c r="A5569" i="19"/>
  <c r="A5572" i="19"/>
  <c r="A5679" i="19"/>
  <c r="A5682" i="19"/>
  <c r="A5685" i="19"/>
  <c r="A5688" i="19"/>
  <c r="A5691" i="19"/>
  <c r="A5694" i="19"/>
  <c r="A5697" i="19"/>
  <c r="A5700" i="19"/>
  <c r="A5703" i="19"/>
  <c r="A5706" i="19"/>
  <c r="A5709" i="19"/>
  <c r="A5712" i="19"/>
  <c r="A5715" i="19"/>
  <c r="A5718" i="19"/>
  <c r="A5721" i="19"/>
  <c r="A5724" i="19"/>
  <c r="A5727" i="19"/>
  <c r="A5730" i="19"/>
  <c r="A5733" i="19"/>
  <c r="A5736" i="19"/>
  <c r="A5739" i="19"/>
  <c r="A5742" i="19"/>
  <c r="A5745" i="19"/>
  <c r="A5748" i="19"/>
  <c r="A5751" i="19"/>
  <c r="A5754" i="19"/>
  <c r="A5757" i="19"/>
  <c r="A5760" i="19"/>
  <c r="A5763" i="19"/>
  <c r="A5766" i="19"/>
  <c r="A5769" i="19"/>
  <c r="A5772" i="19"/>
  <c r="A5775" i="19"/>
  <c r="A5778" i="19"/>
  <c r="A5781" i="19"/>
  <c r="A5784" i="19"/>
  <c r="A5787" i="19"/>
  <c r="A5790" i="19"/>
  <c r="A5793" i="19"/>
  <c r="A5796" i="19"/>
  <c r="A5799" i="19"/>
  <c r="A5802" i="19"/>
  <c r="A5805" i="19"/>
  <c r="A5808" i="19"/>
  <c r="A5811" i="19"/>
  <c r="A5814" i="19"/>
  <c r="A5817" i="19"/>
  <c r="A5820" i="19"/>
  <c r="A5823" i="19"/>
  <c r="A5826" i="19"/>
  <c r="A5829" i="19"/>
  <c r="A5832" i="19"/>
  <c r="A5835" i="19"/>
  <c r="A5838" i="19"/>
  <c r="A5841" i="19"/>
  <c r="A5844" i="19"/>
  <c r="A5847" i="19"/>
  <c r="A5850" i="19"/>
  <c r="A5853" i="19"/>
  <c r="A5856" i="19"/>
  <c r="A5859" i="19"/>
  <c r="A5862" i="19"/>
  <c r="A5865" i="19"/>
  <c r="A5868" i="19"/>
  <c r="A5871" i="19"/>
  <c r="A5874" i="19"/>
  <c r="A5877" i="19"/>
  <c r="A5880" i="19"/>
  <c r="A5883" i="19"/>
  <c r="A5886" i="19"/>
  <c r="A5889" i="19"/>
  <c r="A5892" i="19"/>
  <c r="A5893" i="19"/>
  <c r="A5895" i="19"/>
  <c r="A5896" i="19"/>
  <c r="A5898" i="19"/>
  <c r="A5899" i="19"/>
  <c r="A5901" i="19"/>
  <c r="A5904" i="19"/>
  <c r="A5905" i="19"/>
  <c r="A5906" i="19"/>
  <c r="A5907" i="19"/>
  <c r="A5908" i="19"/>
  <c r="A5909" i="19"/>
  <c r="A5910" i="19"/>
  <c r="A5911" i="19"/>
  <c r="A5913" i="19"/>
  <c r="A5914" i="19"/>
  <c r="A5916" i="19"/>
  <c r="A5917" i="19"/>
  <c r="A5918" i="19"/>
  <c r="A5919" i="19"/>
  <c r="A5920" i="19"/>
  <c r="A5921" i="19"/>
  <c r="A5922" i="19"/>
  <c r="A5923" i="19"/>
  <c r="A5924" i="19"/>
  <c r="A5925" i="19"/>
  <c r="A5926" i="19"/>
  <c r="A5927" i="19"/>
  <c r="A5928" i="19"/>
  <c r="A5929" i="19"/>
  <c r="A5931" i="19"/>
  <c r="A5932" i="19"/>
  <c r="A5934" i="19"/>
  <c r="A5935" i="19"/>
  <c r="A5936" i="19"/>
  <c r="A5937" i="19"/>
  <c r="A5938" i="19"/>
  <c r="A5940" i="19"/>
  <c r="A5941" i="19"/>
  <c r="A5942" i="19"/>
  <c r="A5943" i="19"/>
  <c r="A5944" i="19"/>
  <c r="A5945" i="19"/>
  <c r="A5946" i="19"/>
  <c r="A5947" i="19"/>
  <c r="A5949" i="19"/>
  <c r="A5950" i="19"/>
  <c r="A5952" i="19"/>
  <c r="A5953" i="19"/>
  <c r="A5954" i="19"/>
  <c r="A5955" i="19"/>
  <c r="A5956" i="19"/>
  <c r="A5957" i="19"/>
  <c r="A5958" i="19"/>
  <c r="A5959" i="19"/>
  <c r="A5960" i="19"/>
  <c r="A5961" i="19"/>
  <c r="A5984" i="19"/>
  <c r="A5575" i="19"/>
  <c r="A5578" i="19"/>
  <c r="A5581" i="19"/>
  <c r="A5584" i="19"/>
  <c r="A5587" i="19"/>
  <c r="A5590" i="19"/>
  <c r="A5593" i="19"/>
  <c r="A5596" i="19"/>
  <c r="A5599" i="19"/>
  <c r="A5602" i="19"/>
  <c r="A5605" i="19"/>
  <c r="A5608" i="19"/>
  <c r="A5611" i="19"/>
  <c r="A5614" i="19"/>
  <c r="A5617" i="19"/>
  <c r="A5620" i="19"/>
  <c r="A5623" i="19"/>
  <c r="A5626" i="19"/>
  <c r="A5629" i="19"/>
  <c r="A5632" i="19"/>
  <c r="A5635" i="19"/>
  <c r="A5638" i="19"/>
  <c r="A5641" i="19"/>
  <c r="A5644" i="19"/>
  <c r="A5647" i="19"/>
  <c r="A5650" i="19"/>
  <c r="A5653" i="19"/>
  <c r="A5656" i="19"/>
  <c r="A5659" i="19"/>
  <c r="A5662" i="19"/>
  <c r="A5665" i="19"/>
  <c r="A5668" i="19"/>
  <c r="A5671" i="19"/>
  <c r="A5674" i="19"/>
  <c r="A5677" i="19"/>
  <c r="A5680" i="19"/>
  <c r="A5683" i="19"/>
  <c r="A5686" i="19"/>
  <c r="A5689" i="19"/>
  <c r="A5692" i="19"/>
  <c r="A5695" i="19"/>
  <c r="A5698" i="19"/>
  <c r="A5701" i="19"/>
  <c r="A5704" i="19"/>
  <c r="A5707" i="19"/>
  <c r="A5710" i="19"/>
  <c r="A5713" i="19"/>
  <c r="A5716" i="19"/>
  <c r="A5719" i="19"/>
  <c r="A5722" i="19"/>
  <c r="A5725" i="19"/>
  <c r="A5728" i="19"/>
  <c r="A5731" i="19"/>
  <c r="A5734" i="19"/>
  <c r="A5737" i="19"/>
  <c r="A5740" i="19"/>
  <c r="A5743" i="19"/>
  <c r="A5746" i="19"/>
  <c r="A5749" i="19"/>
  <c r="A5752" i="19"/>
  <c r="A5755" i="19"/>
  <c r="A5758" i="19"/>
  <c r="A5761" i="19"/>
  <c r="A5764" i="19"/>
  <c r="A5767" i="19"/>
  <c r="A5770" i="19"/>
  <c r="A5773" i="19"/>
  <c r="A5776" i="19"/>
  <c r="A5779" i="19"/>
  <c r="A5782" i="19"/>
  <c r="A5785" i="19"/>
  <c r="A5788" i="19"/>
  <c r="A5791" i="19"/>
  <c r="A5794" i="19"/>
  <c r="A5797" i="19"/>
  <c r="A5800" i="19"/>
  <c r="A5803" i="19"/>
  <c r="A5806" i="19"/>
  <c r="A5809" i="19"/>
  <c r="A5812" i="19"/>
  <c r="A5815" i="19"/>
  <c r="A5818" i="19"/>
  <c r="A5821" i="19"/>
  <c r="A5824" i="19"/>
  <c r="A5827" i="19"/>
  <c r="A5995" i="19"/>
  <c r="A5996" i="19"/>
  <c r="A5997" i="19"/>
  <c r="A5991" i="19"/>
  <c r="A6011" i="19"/>
  <c r="A6078" i="19"/>
  <c r="A6119" i="19"/>
  <c r="A6161" i="19"/>
  <c r="A6200" i="19"/>
  <c r="A6242" i="19"/>
  <c r="A6016" i="19"/>
  <c r="A6017" i="19"/>
  <c r="A6019" i="19"/>
  <c r="A6022" i="19"/>
  <c r="A6023" i="19"/>
  <c r="A6024" i="19"/>
  <c r="A6812" i="19"/>
  <c r="A6813" i="19"/>
  <c r="A6830" i="19"/>
  <c r="A6831" i="19"/>
  <c r="A6851" i="19"/>
  <c r="A6877" i="19"/>
  <c r="A6878" i="19"/>
  <c r="A6879" i="19"/>
  <c r="A6905" i="19"/>
  <c r="A6936" i="19"/>
  <c r="A5981" i="19"/>
  <c r="A5986" i="19"/>
  <c r="A5987" i="19"/>
  <c r="A5988" i="19"/>
  <c r="A6009" i="19"/>
  <c r="A6013" i="19"/>
  <c r="A6014" i="19"/>
  <c r="A6015" i="19"/>
  <c r="A6036" i="19"/>
  <c r="A6039" i="19"/>
  <c r="A6061" i="19"/>
  <c r="A6079" i="19"/>
  <c r="A6080" i="19"/>
  <c r="A6094" i="19"/>
  <c r="A6095" i="19"/>
  <c r="A6108" i="19"/>
  <c r="A6120" i="19"/>
  <c r="A6121" i="19"/>
  <c r="A6135" i="19"/>
  <c r="A6147" i="19"/>
  <c r="A6148" i="19"/>
  <c r="A6162" i="19"/>
  <c r="A6174" i="19"/>
  <c r="A6175" i="19"/>
  <c r="A6189" i="19"/>
  <c r="A6201" i="19"/>
  <c r="A6202" i="19"/>
  <c r="A6216" i="19"/>
  <c r="A6228" i="19"/>
  <c r="A6229" i="19"/>
  <c r="A6243" i="19"/>
  <c r="A6255" i="19"/>
  <c r="A6256" i="19"/>
  <c r="A6270" i="19"/>
  <c r="A6282" i="19"/>
  <c r="A6283" i="19"/>
  <c r="A6297" i="19"/>
  <c r="A6309" i="19"/>
  <c r="A6310" i="19"/>
  <c r="A6324" i="19"/>
  <c r="A6336" i="19"/>
  <c r="A6337" i="19"/>
  <c r="A6351" i="19"/>
  <c r="A6363" i="19"/>
  <c r="A6364" i="19"/>
  <c r="A6378" i="19"/>
  <c r="A6390" i="19"/>
  <c r="A6391" i="19"/>
  <c r="A6405" i="19"/>
  <c r="A6417" i="19"/>
  <c r="A6418" i="19"/>
  <c r="A6432" i="19"/>
  <c r="A6444" i="19"/>
  <c r="A6445" i="19"/>
  <c r="A6459" i="19"/>
  <c r="A6471" i="19"/>
  <c r="A6472" i="19"/>
  <c r="A6486" i="19"/>
  <c r="A6498" i="19"/>
  <c r="A6499" i="19"/>
  <c r="A6844" i="19"/>
  <c r="A6854" i="19"/>
  <c r="A6855" i="19"/>
  <c r="A6870" i="19"/>
  <c r="A6898" i="19"/>
  <c r="A6908" i="19"/>
  <c r="A6909" i="19"/>
  <c r="A6042" i="19"/>
  <c r="A6047" i="19"/>
  <c r="A6048" i="19"/>
  <c r="A6066" i="19"/>
  <c r="A6083" i="19"/>
  <c r="A6099" i="19"/>
  <c r="A6111" i="19"/>
  <c r="A6112" i="19"/>
  <c r="A6126" i="19"/>
  <c r="A6138" i="19"/>
  <c r="A6139" i="19"/>
  <c r="A6153" i="19"/>
  <c r="A6165" i="19"/>
  <c r="A6166" i="19"/>
  <c r="A6180" i="19"/>
  <c r="A6192" i="19"/>
  <c r="A6193" i="19"/>
  <c r="A6207" i="19"/>
  <c r="A6219" i="19"/>
  <c r="A6220" i="19"/>
  <c r="A6234" i="19"/>
  <c r="A6246" i="19"/>
  <c r="A6247" i="19"/>
  <c r="A6261" i="19"/>
  <c r="A6273" i="19"/>
  <c r="A6274" i="19"/>
  <c r="A6288" i="19"/>
  <c r="A6300" i="19"/>
  <c r="A6301" i="19"/>
  <c r="A6315" i="19"/>
  <c r="A6327" i="19"/>
  <c r="A6328" i="19"/>
  <c r="A6342" i="19"/>
  <c r="A6354" i="19"/>
  <c r="A6355" i="19"/>
  <c r="A6369" i="19"/>
  <c r="A6381" i="19"/>
  <c r="A6382" i="19"/>
  <c r="A6396" i="19"/>
  <c r="A6408" i="19"/>
  <c r="A6409" i="19"/>
  <c r="A6423" i="19"/>
  <c r="A6435" i="19"/>
  <c r="A6436" i="19"/>
  <c r="A6450" i="19"/>
  <c r="A6462" i="19"/>
  <c r="A6463" i="19"/>
  <c r="A6477" i="19"/>
  <c r="A6489" i="19"/>
  <c r="A6490" i="19"/>
  <c r="A6872" i="19"/>
  <c r="A6873" i="19"/>
  <c r="A5962" i="19"/>
  <c r="A5963" i="19"/>
  <c r="A5964" i="19"/>
  <c r="A5965" i="19"/>
  <c r="A5967" i="19"/>
  <c r="A5968" i="19"/>
  <c r="A5970" i="19"/>
  <c r="A5971" i="19"/>
  <c r="A5972" i="19"/>
  <c r="A5973" i="19"/>
  <c r="A5974" i="19"/>
  <c r="A5975" i="19"/>
  <c r="A5994" i="19"/>
  <c r="A5999" i="19"/>
  <c r="A6001" i="19"/>
  <c r="A6021" i="19"/>
  <c r="A6026" i="19"/>
  <c r="A6028" i="19"/>
  <c r="A6050" i="19"/>
  <c r="A6068" i="19"/>
  <c r="A6070" i="19"/>
  <c r="A6071" i="19"/>
  <c r="A6072" i="19"/>
  <c r="A6073" i="19"/>
  <c r="A6085" i="19"/>
  <c r="A6086" i="19"/>
  <c r="A6114" i="19"/>
  <c r="A6115" i="19"/>
  <c r="A6141" i="19"/>
  <c r="A6142" i="19"/>
  <c r="A6168" i="19"/>
  <c r="A6169" i="19"/>
  <c r="A6195" i="19"/>
  <c r="A6196" i="19"/>
  <c r="A6222" i="19"/>
  <c r="A6223" i="19"/>
  <c r="A6249" i="19"/>
  <c r="A6250" i="19"/>
  <c r="A6276" i="19"/>
  <c r="A6277" i="19"/>
  <c r="A6303" i="19"/>
  <c r="A6304" i="19"/>
  <c r="A6330" i="19"/>
  <c r="A6331" i="19"/>
  <c r="A6357" i="19"/>
  <c r="A6358" i="19"/>
  <c r="A6384" i="19"/>
  <c r="A6385" i="19"/>
  <c r="A6411" i="19"/>
  <c r="A6412" i="19"/>
  <c r="A6438" i="19"/>
  <c r="A6439" i="19"/>
  <c r="A6465" i="19"/>
  <c r="A6466" i="19"/>
  <c r="A6492" i="19"/>
  <c r="A6493" i="19"/>
  <c r="A6504" i="19"/>
  <c r="A6513" i="19"/>
  <c r="A6522" i="19"/>
  <c r="A6531" i="19"/>
  <c r="A6540" i="19"/>
  <c r="A6549" i="19"/>
  <c r="A6558" i="19"/>
  <c r="A6567" i="19"/>
  <c r="A6576" i="19"/>
  <c r="A6585" i="19"/>
  <c r="A6594" i="19"/>
  <c r="A6603" i="19"/>
  <c r="A6612" i="19"/>
  <c r="A6621" i="19"/>
  <c r="A6630" i="19"/>
  <c r="A6639" i="19"/>
  <c r="A6648" i="19"/>
  <c r="A6657" i="19"/>
  <c r="A6666" i="19"/>
  <c r="A6675" i="19"/>
  <c r="A6684" i="19"/>
  <c r="A6693" i="19"/>
  <c r="A6702" i="19"/>
  <c r="A6711" i="19"/>
  <c r="A6720" i="19"/>
  <c r="A6729" i="19"/>
  <c r="A6738" i="19"/>
  <c r="A6747" i="19"/>
  <c r="A6756" i="19"/>
  <c r="A6765" i="19"/>
  <c r="A6774" i="19"/>
  <c r="A6783" i="19"/>
  <c r="A6800" i="19"/>
  <c r="A6801" i="19"/>
  <c r="A6818" i="19"/>
  <c r="A6819" i="19"/>
  <c r="A6836" i="19"/>
  <c r="A6837" i="19"/>
  <c r="A5830" i="19"/>
  <c r="A5833" i="19"/>
  <c r="A5836" i="19"/>
  <c r="A5839" i="19"/>
  <c r="A5842" i="19"/>
  <c r="A5845" i="19"/>
  <c r="A5848" i="19"/>
  <c r="A5851" i="19"/>
  <c r="A5854" i="19"/>
  <c r="A5857" i="19"/>
  <c r="A5860" i="19"/>
  <c r="A5863" i="19"/>
  <c r="A5866" i="19"/>
  <c r="A5869" i="19"/>
  <c r="A5872" i="19"/>
  <c r="A5875" i="19"/>
  <c r="A5878" i="19"/>
  <c r="A5881" i="19"/>
  <c r="A5884" i="19"/>
  <c r="A5887" i="19"/>
  <c r="A5890" i="19"/>
  <c r="A5902" i="19"/>
  <c r="A5976" i="19"/>
  <c r="A5979" i="19"/>
  <c r="A5980" i="19"/>
  <c r="A6000" i="19"/>
  <c r="A6004" i="19"/>
  <c r="A6005" i="19"/>
  <c r="A6006" i="19"/>
  <c r="A6027" i="19"/>
  <c r="A6031" i="19"/>
  <c r="A6032" i="19"/>
  <c r="A6033" i="19"/>
  <c r="A6051" i="19"/>
  <c r="A6069" i="19"/>
  <c r="A6088" i="19"/>
  <c r="A6089" i="19"/>
  <c r="A6090" i="19"/>
  <c r="A6091" i="19"/>
  <c r="A6102" i="19"/>
  <c r="A6103" i="19"/>
  <c r="A6117" i="19"/>
  <c r="A6129" i="19"/>
  <c r="A6130" i="19"/>
  <c r="A6144" i="19"/>
  <c r="A6156" i="19"/>
  <c r="A6157" i="19"/>
  <c r="A6171" i="19"/>
  <c r="A6183" i="19"/>
  <c r="A6184" i="19"/>
  <c r="A6198" i="19"/>
  <c r="A6210" i="19"/>
  <c r="A6211" i="19"/>
  <c r="A6225" i="19"/>
  <c r="A6237" i="19"/>
  <c r="A6238" i="19"/>
  <c r="A6252" i="19"/>
  <c r="A6264" i="19"/>
  <c r="A6265" i="19"/>
  <c r="A6279" i="19"/>
  <c r="A6291" i="19"/>
  <c r="A6292" i="19"/>
  <c r="A6306" i="19"/>
  <c r="A6318" i="19"/>
  <c r="A6319" i="19"/>
  <c r="A6333" i="19"/>
  <c r="A6345" i="19"/>
  <c r="A6346" i="19"/>
  <c r="A6360" i="19"/>
  <c r="A6372" i="19"/>
  <c r="A6373" i="19"/>
  <c r="A6387" i="19"/>
  <c r="A6399" i="19"/>
  <c r="A6400" i="19"/>
  <c r="A6414" i="19"/>
  <c r="A6426" i="19"/>
  <c r="A6427" i="19"/>
  <c r="A6441" i="19"/>
  <c r="A6453" i="19"/>
  <c r="A6454" i="19"/>
  <c r="A6468" i="19"/>
  <c r="A6480" i="19"/>
  <c r="A6481" i="19"/>
  <c r="A6495" i="19"/>
  <c r="A6848" i="19"/>
  <c r="A6849" i="19"/>
  <c r="A6852" i="19"/>
  <c r="A6880" i="19"/>
  <c r="A6890" i="19"/>
  <c r="A6891" i="19"/>
  <c r="A6906" i="19"/>
  <c r="A6916" i="19"/>
  <c r="A6917" i="19"/>
  <c r="A6934" i="19"/>
  <c r="A6935" i="19"/>
  <c r="A6952" i="19"/>
  <c r="A6953" i="19"/>
  <c r="A6970" i="19"/>
  <c r="A6971" i="19"/>
  <c r="A6988" i="19"/>
  <c r="A6989" i="19"/>
  <c r="A7006" i="19"/>
  <c r="A7007" i="19"/>
  <c r="A7024" i="19"/>
  <c r="A7025" i="19"/>
  <c r="A7042" i="19"/>
  <c r="A7043" i="19"/>
  <c r="A7060" i="19"/>
  <c r="A7061" i="19"/>
  <c r="A7078" i="19"/>
  <c r="A7079" i="19"/>
  <c r="A7096" i="19"/>
  <c r="A7097" i="19"/>
  <c r="A7114" i="19"/>
  <c r="A7115" i="19"/>
  <c r="A7132" i="19"/>
  <c r="A7133" i="19"/>
  <c r="A7150" i="19"/>
  <c r="A7151" i="19"/>
  <c r="A7168" i="19"/>
  <c r="A7170" i="19"/>
  <c r="A7204" i="19"/>
  <c r="A7205" i="19"/>
  <c r="A7216" i="19"/>
  <c r="A7237" i="19"/>
  <c r="A7258" i="19"/>
  <c r="A7259" i="19"/>
  <c r="A7270" i="19"/>
  <c r="A7292" i="19"/>
  <c r="A7300" i="19"/>
  <c r="A7312" i="19"/>
  <c r="A7333" i="19"/>
  <c r="A7348" i="19"/>
  <c r="A7360" i="19"/>
  <c r="A7375" i="19"/>
  <c r="A7391" i="19"/>
  <c r="A7392" i="19"/>
  <c r="A7394" i="19"/>
  <c r="A7409" i="19"/>
  <c r="A7410" i="19"/>
  <c r="A7412" i="19"/>
  <c r="A6920" i="19"/>
  <c r="A6937" i="19"/>
  <c r="A6938" i="19"/>
  <c r="A6955" i="19"/>
  <c r="A6956" i="19"/>
  <c r="A6973" i="19"/>
  <c r="A6974" i="19"/>
  <c r="A6991" i="19"/>
  <c r="A6992" i="19"/>
  <c r="A7009" i="19"/>
  <c r="A7010" i="19"/>
  <c r="A7027" i="19"/>
  <c r="A7028" i="19"/>
  <c r="A7045" i="19"/>
  <c r="A7046" i="19"/>
  <c r="A7063" i="19"/>
  <c r="A7064" i="19"/>
  <c r="A7081" i="19"/>
  <c r="A7082" i="19"/>
  <c r="A7099" i="19"/>
  <c r="A7100" i="19"/>
  <c r="A7117" i="19"/>
  <c r="A7118" i="19"/>
  <c r="A7135" i="19"/>
  <c r="A7136" i="19"/>
  <c r="A7153" i="19"/>
  <c r="A7154" i="19"/>
  <c r="A7173" i="19"/>
  <c r="A7174" i="19"/>
  <c r="A7175" i="19"/>
  <c r="A7195" i="19"/>
  <c r="A7196" i="19"/>
  <c r="A7207" i="19"/>
  <c r="A7228" i="19"/>
  <c r="A7249" i="19"/>
  <c r="A7250" i="19"/>
  <c r="A7261" i="19"/>
  <c r="A7282" i="19"/>
  <c r="A7291" i="19"/>
  <c r="A7303" i="19"/>
  <c r="A7337" i="19"/>
  <c r="A7338" i="19"/>
  <c r="A7364" i="19"/>
  <c r="A7365" i="19"/>
  <c r="A7393" i="19"/>
  <c r="A7396" i="19"/>
  <c r="A6925" i="19"/>
  <c r="A6926" i="19"/>
  <c r="A6943" i="19"/>
  <c r="A6944" i="19"/>
  <c r="A6961" i="19"/>
  <c r="A6962" i="19"/>
  <c r="A6979" i="19"/>
  <c r="A6980" i="19"/>
  <c r="A6997" i="19"/>
  <c r="A6998" i="19"/>
  <c r="A7015" i="19"/>
  <c r="A7016" i="19"/>
  <c r="A7033" i="19"/>
  <c r="A7034" i="19"/>
  <c r="A7051" i="19"/>
  <c r="A7052" i="19"/>
  <c r="A7069" i="19"/>
  <c r="A7070" i="19"/>
  <c r="A7087" i="19"/>
  <c r="A7088" i="19"/>
  <c r="A7105" i="19"/>
  <c r="A7106" i="19"/>
  <c r="A7123" i="19"/>
  <c r="A7124" i="19"/>
  <c r="A7141" i="19"/>
  <c r="A7142" i="19"/>
  <c r="A7159" i="19"/>
  <c r="A7160" i="19"/>
  <c r="A7178" i="19"/>
  <c r="A7182" i="19"/>
  <c r="A7183" i="19"/>
  <c r="A7184" i="19"/>
  <c r="A7210" i="19"/>
  <c r="A7231" i="19"/>
  <c r="A7232" i="19"/>
  <c r="A7243" i="19"/>
  <c r="A7264" i="19"/>
  <c r="A7285" i="19"/>
  <c r="A7306" i="19"/>
  <c r="A7319" i="19"/>
  <c r="A7327" i="19"/>
  <c r="A7355" i="19"/>
  <c r="A7356" i="19"/>
  <c r="A7382" i="19"/>
  <c r="A7383" i="19"/>
  <c r="A7385" i="19"/>
  <c r="A7401" i="19"/>
  <c r="A7403" i="19"/>
  <c r="A7181" i="19"/>
  <c r="A6866" i="19"/>
  <c r="A6867" i="19"/>
  <c r="A6884" i="19"/>
  <c r="A6885" i="19"/>
  <c r="A6902" i="19"/>
  <c r="A6903" i="19"/>
  <c r="A6913" i="19"/>
  <c r="A6914" i="19"/>
  <c r="A6931" i="19"/>
  <c r="A6932" i="19"/>
  <c r="A6949" i="19"/>
  <c r="A6950" i="19"/>
  <c r="A6967" i="19"/>
  <c r="A6968" i="19"/>
  <c r="A6985" i="19"/>
  <c r="A6986" i="19"/>
  <c r="A7003" i="19"/>
  <c r="A7004" i="19"/>
  <c r="A7021" i="19"/>
  <c r="A7022" i="19"/>
  <c r="A7039" i="19"/>
  <c r="A7040" i="19"/>
  <c r="A7057" i="19"/>
  <c r="A7058" i="19"/>
  <c r="A7075" i="19"/>
  <c r="A7076" i="19"/>
  <c r="A7093" i="19"/>
  <c r="A7094" i="19"/>
  <c r="A7111" i="19"/>
  <c r="A7112" i="19"/>
  <c r="A7129" i="19"/>
  <c r="A7130" i="19"/>
  <c r="A7147" i="19"/>
  <c r="A7148" i="19"/>
  <c r="A7165" i="19"/>
  <c r="A7166" i="19"/>
  <c r="A7187" i="19"/>
  <c r="A7192" i="19"/>
  <c r="A7213" i="19"/>
  <c r="A7214" i="19"/>
  <c r="A7225" i="19"/>
  <c r="A7246" i="19"/>
  <c r="A7267" i="19"/>
  <c r="A7268" i="19"/>
  <c r="A7279" i="19"/>
  <c r="A7288" i="19"/>
  <c r="A7321" i="19"/>
  <c r="A7387" i="19"/>
  <c r="A7399" i="19"/>
  <c r="A7408" i="19"/>
  <c r="A7417" i="19"/>
  <c r="A7426" i="19"/>
  <c r="A7435" i="19"/>
  <c r="A7444" i="19"/>
  <c r="A7471" i="19"/>
  <c r="A7472" i="19"/>
  <c r="A7489" i="19"/>
  <c r="A7490" i="19"/>
  <c r="A7507" i="19"/>
  <c r="A7508" i="19"/>
  <c r="A7525" i="19"/>
  <c r="A7526" i="19"/>
  <c r="A7543" i="19"/>
  <c r="A7544" i="19"/>
  <c r="A7620" i="19"/>
  <c r="A7621" i="19"/>
  <c r="A7638" i="19"/>
  <c r="A7639" i="19"/>
  <c r="A7656" i="19"/>
  <c r="A7657" i="19"/>
  <c r="A7674" i="19"/>
  <c r="A7675" i="19"/>
  <c r="A7692" i="19"/>
  <c r="A7693" i="19"/>
  <c r="A7710" i="19"/>
  <c r="A7711" i="19"/>
  <c r="A7728" i="19"/>
  <c r="A7729" i="19"/>
  <c r="A7746" i="19"/>
  <c r="A7747" i="19"/>
  <c r="A7764" i="19"/>
  <c r="A7765" i="19"/>
  <c r="A7782" i="19"/>
  <c r="A7783" i="19"/>
  <c r="A7800" i="19"/>
  <c r="A7801" i="19"/>
  <c r="A7818" i="19"/>
  <c r="A7819" i="19"/>
  <c r="A7839" i="19"/>
  <c r="A7856" i="19"/>
  <c r="A7874" i="19"/>
  <c r="A7931" i="19"/>
  <c r="A7336" i="19"/>
  <c r="A7345" i="19"/>
  <c r="A7354" i="19"/>
  <c r="A7363" i="19"/>
  <c r="A7372" i="19"/>
  <c r="A7381" i="19"/>
  <c r="A7390" i="19"/>
  <c r="A7564" i="19"/>
  <c r="A7573" i="19"/>
  <c r="A7582" i="19"/>
  <c r="A7591" i="19"/>
  <c r="A7600" i="19"/>
  <c r="A7609" i="19"/>
  <c r="A7623" i="19"/>
  <c r="A7624" i="19"/>
  <c r="A7641" i="19"/>
  <c r="A7642" i="19"/>
  <c r="A7659" i="19"/>
  <c r="A7660" i="19"/>
  <c r="A7677" i="19"/>
  <c r="A7678" i="19"/>
  <c r="A7695" i="19"/>
  <c r="A7696" i="19"/>
  <c r="A7713" i="19"/>
  <c r="A7714" i="19"/>
  <c r="A7731" i="19"/>
  <c r="A7732" i="19"/>
  <c r="A7749" i="19"/>
  <c r="A7750" i="19"/>
  <c r="A7767" i="19"/>
  <c r="A7768" i="19"/>
  <c r="A7785" i="19"/>
  <c r="A7786" i="19"/>
  <c r="A7803" i="19"/>
  <c r="A7804" i="19"/>
  <c r="A7821" i="19"/>
  <c r="A7822" i="19"/>
  <c r="A7838" i="19"/>
  <c r="A7843" i="19"/>
  <c r="A7877" i="19"/>
  <c r="A7455" i="19"/>
  <c r="A7457" i="19"/>
  <c r="A7465" i="19"/>
  <c r="A7466" i="19"/>
  <c r="A7483" i="19"/>
  <c r="A7484" i="19"/>
  <c r="A7501" i="19"/>
  <c r="A7502" i="19"/>
  <c r="A7519" i="19"/>
  <c r="A7520" i="19"/>
  <c r="A7537" i="19"/>
  <c r="A7538" i="19"/>
  <c r="A7555" i="19"/>
  <c r="A7556" i="19"/>
  <c r="A7863" i="19"/>
  <c r="A7558" i="19"/>
  <c r="A7567" i="19"/>
  <c r="A7576" i="19"/>
  <c r="A7585" i="19"/>
  <c r="A7594" i="19"/>
  <c r="A7603" i="19"/>
  <c r="A7612" i="19"/>
  <c r="A7629" i="19"/>
  <c r="A7630" i="19"/>
  <c r="A7647" i="19"/>
  <c r="A7648" i="19"/>
  <c r="A7665" i="19"/>
  <c r="A7666" i="19"/>
  <c r="A7683" i="19"/>
  <c r="A7684" i="19"/>
  <c r="A7701" i="19"/>
  <c r="A7702" i="19"/>
  <c r="A7719" i="19"/>
  <c r="A7720" i="19"/>
  <c r="A7737" i="19"/>
  <c r="A7738" i="19"/>
  <c r="A7755" i="19"/>
  <c r="A7756" i="19"/>
  <c r="A7773" i="19"/>
  <c r="A7774" i="19"/>
  <c r="A7791" i="19"/>
  <c r="A7792" i="19"/>
  <c r="A7809" i="19"/>
  <c r="A7810" i="19"/>
  <c r="A7827" i="19"/>
  <c r="A7828" i="19"/>
  <c r="A7846" i="19"/>
  <c r="A7847" i="19"/>
  <c r="A7867" i="19"/>
  <c r="A7898" i="19"/>
  <c r="A7561" i="19"/>
  <c r="A7570" i="19"/>
  <c r="A7579" i="19"/>
  <c r="A7588" i="19"/>
  <c r="A7597" i="19"/>
  <c r="A7606" i="19"/>
  <c r="A7617" i="19"/>
  <c r="A7618" i="19"/>
  <c r="A7635" i="19"/>
  <c r="A7636" i="19"/>
  <c r="A7653" i="19"/>
  <c r="A7654" i="19"/>
  <c r="A7671" i="19"/>
  <c r="A7672" i="19"/>
  <c r="A7689" i="19"/>
  <c r="A7690" i="19"/>
  <c r="A7707" i="19"/>
  <c r="A7708" i="19"/>
  <c r="A7725" i="19"/>
  <c r="A7726" i="19"/>
  <c r="A7743" i="19"/>
  <c r="A7744" i="19"/>
  <c r="A7761" i="19"/>
  <c r="A7762" i="19"/>
  <c r="A7779" i="19"/>
  <c r="A7780" i="19"/>
  <c r="A7797" i="19"/>
  <c r="A7798" i="19"/>
  <c r="A7815" i="19"/>
  <c r="A7816" i="19"/>
  <c r="A7833" i="19"/>
  <c r="A7834" i="19"/>
  <c r="A7835" i="19"/>
  <c r="A7869" i="19"/>
  <c r="A7890" i="19"/>
  <c r="A7891" i="19"/>
  <c r="A7902" i="19"/>
  <c r="A7923" i="19"/>
  <c r="A7947" i="19"/>
  <c r="A7959" i="19"/>
  <c r="A7960" i="19"/>
  <c r="A7974" i="19"/>
  <c r="A7986" i="19"/>
  <c r="A7987" i="19"/>
  <c r="A8001" i="19"/>
  <c r="A8013" i="19"/>
  <c r="A8014" i="19"/>
  <c r="A8028" i="19"/>
  <c r="A8040" i="19"/>
  <c r="A8041" i="19"/>
  <c r="A8055" i="19"/>
  <c r="A8067" i="19"/>
  <c r="A8068" i="19"/>
  <c r="A8082" i="19"/>
  <c r="A8094" i="19"/>
  <c r="A8095" i="19"/>
  <c r="A8109" i="19"/>
  <c r="A8121" i="19"/>
  <c r="A8122" i="19"/>
  <c r="A8149" i="19"/>
  <c r="A8176" i="19"/>
  <c r="A8206" i="19"/>
  <c r="A8207" i="19"/>
  <c r="A8208" i="19"/>
  <c r="A8209" i="19"/>
  <c r="A8224" i="19"/>
  <c r="A8225" i="19"/>
  <c r="A8226" i="19"/>
  <c r="A8227" i="19"/>
  <c r="A8242" i="19"/>
  <c r="A8243" i="19"/>
  <c r="A8244" i="19"/>
  <c r="A8245" i="19"/>
  <c r="A8269" i="19"/>
  <c r="A8270" i="19"/>
  <c r="A8281" i="19"/>
  <c r="A8293" i="19"/>
  <c r="A8294" i="19"/>
  <c r="A8305" i="19"/>
  <c r="A8317" i="19"/>
  <c r="A8329" i="19"/>
  <c r="A8330" i="19"/>
  <c r="A8343" i="19"/>
  <c r="A7881" i="19"/>
  <c r="A7882" i="19"/>
  <c r="A7893" i="19"/>
  <c r="A7914" i="19"/>
  <c r="A7935" i="19"/>
  <c r="A7936" i="19"/>
  <c r="A7962" i="19"/>
  <c r="A7963" i="19"/>
  <c r="A7989" i="19"/>
  <c r="A7990" i="19"/>
  <c r="A8016" i="19"/>
  <c r="A8017" i="19"/>
  <c r="A8043" i="19"/>
  <c r="A8044" i="19"/>
  <c r="A8070" i="19"/>
  <c r="A8071" i="19"/>
  <c r="A8097" i="19"/>
  <c r="A8098" i="19"/>
  <c r="A8124" i="19"/>
  <c r="A8125" i="19"/>
  <c r="A8139" i="19"/>
  <c r="A8152" i="19"/>
  <c r="A8154" i="19"/>
  <c r="A8166" i="19"/>
  <c r="A8179" i="19"/>
  <c r="A8181" i="19"/>
  <c r="A8192" i="19"/>
  <c r="A8257" i="19"/>
  <c r="A8258" i="19"/>
  <c r="A8272" i="19"/>
  <c r="A8296" i="19"/>
  <c r="A8332" i="19"/>
  <c r="A8345" i="19"/>
  <c r="A8347" i="19"/>
  <c r="A8348" i="19"/>
  <c r="A8142" i="19"/>
  <c r="A8169" i="19"/>
  <c r="A8353" i="19"/>
  <c r="A8354" i="19"/>
  <c r="A8356" i="19"/>
  <c r="A8357" i="19"/>
  <c r="A8360" i="19"/>
  <c r="A8362" i="19"/>
  <c r="A8363" i="19"/>
  <c r="A8365" i="19"/>
  <c r="A8366" i="19"/>
  <c r="A8369" i="19"/>
  <c r="A8372" i="19"/>
  <c r="A8374" i="19"/>
  <c r="A8375" i="19"/>
  <c r="A8378" i="19"/>
  <c r="A8380" i="19"/>
  <c r="A8381" i="19"/>
  <c r="A8383" i="19"/>
  <c r="A8384" i="19"/>
  <c r="A8387" i="19"/>
  <c r="A8389" i="19"/>
  <c r="A8390" i="19"/>
  <c r="A8392" i="19"/>
  <c r="A8393" i="19"/>
  <c r="A8396" i="19"/>
  <c r="A7840" i="19"/>
  <c r="A7841" i="19"/>
  <c r="A7852" i="19"/>
  <c r="A7853" i="19"/>
  <c r="A7864" i="19"/>
  <c r="A7865" i="19"/>
  <c r="A7875" i="19"/>
  <c r="A7896" i="19"/>
  <c r="A7917" i="19"/>
  <c r="A7918" i="19"/>
  <c r="A7929" i="19"/>
  <c r="A7953" i="19"/>
  <c r="A7954" i="19"/>
  <c r="A7980" i="19"/>
  <c r="A7981" i="19"/>
  <c r="A8007" i="19"/>
  <c r="A8008" i="19"/>
  <c r="A8034" i="19"/>
  <c r="A8035" i="19"/>
  <c r="A8061" i="19"/>
  <c r="A8062" i="19"/>
  <c r="A8088" i="19"/>
  <c r="A8089" i="19"/>
  <c r="A8115" i="19"/>
  <c r="A8116" i="19"/>
  <c r="A8143" i="19"/>
  <c r="A8145" i="19"/>
  <c r="A8157" i="19"/>
  <c r="A8170" i="19"/>
  <c r="A8172" i="19"/>
  <c r="A8184" i="19"/>
  <c r="A8251" i="19"/>
  <c r="A8263" i="19"/>
  <c r="A8275" i="19"/>
  <c r="A8276" i="19"/>
  <c r="A8287" i="19"/>
  <c r="A8288" i="19"/>
  <c r="A8299" i="19"/>
  <c r="A8323" i="19"/>
  <c r="A8324" i="19"/>
  <c r="A8335" i="19"/>
  <c r="A8352" i="19"/>
  <c r="A7887" i="19"/>
  <c r="A7908" i="19"/>
  <c r="A7909" i="19"/>
  <c r="A7920" i="19"/>
  <c r="A7941" i="19"/>
  <c r="A7942" i="19"/>
  <c r="A7956" i="19"/>
  <c r="A7968" i="19"/>
  <c r="A7969" i="19"/>
  <c r="A7983" i="19"/>
  <c r="A7995" i="19"/>
  <c r="A7996" i="19"/>
  <c r="A8010" i="19"/>
  <c r="A8022" i="19"/>
  <c r="A8023" i="19"/>
  <c r="A8037" i="19"/>
  <c r="A8049" i="19"/>
  <c r="A8050" i="19"/>
  <c r="A8064" i="19"/>
  <c r="A8076" i="19"/>
  <c r="A8077" i="19"/>
  <c r="A8091" i="19"/>
  <c r="A8103" i="19"/>
  <c r="A8104" i="19"/>
  <c r="A8118" i="19"/>
  <c r="A8130" i="19"/>
  <c r="A8131" i="19"/>
  <c r="A8133" i="19"/>
  <c r="A8158" i="19"/>
  <c r="A8160" i="19"/>
  <c r="A8185" i="19"/>
  <c r="A8187" i="19"/>
  <c r="A8200" i="19"/>
  <c r="A8201" i="19"/>
  <c r="A8202" i="19"/>
  <c r="A8203" i="19"/>
  <c r="A8218" i="19"/>
  <c r="A8219" i="19"/>
  <c r="A8220" i="19"/>
  <c r="A8221" i="19"/>
  <c r="A8236" i="19"/>
  <c r="A8237" i="19"/>
  <c r="A8238" i="19"/>
  <c r="A8239" i="19"/>
  <c r="A8278" i="19"/>
  <c r="A8290" i="19"/>
  <c r="A8311" i="19"/>
  <c r="A8312" i="19"/>
  <c r="A8326" i="19"/>
  <c r="A8399" i="19"/>
  <c r="A8401" i="19"/>
  <c r="A8402" i="19"/>
  <c r="A8405" i="19"/>
  <c r="A8408" i="19"/>
  <c r="A8410" i="19"/>
  <c r="A8411" i="19"/>
  <c r="A8414" i="19"/>
  <c r="A8416" i="19"/>
  <c r="A8417" i="19"/>
  <c r="A8419" i="19"/>
  <c r="A8420" i="19"/>
  <c r="A8423" i="19"/>
  <c r="A8426" i="19"/>
  <c r="A8427" i="19"/>
  <c r="A8428" i="19"/>
  <c r="A8429" i="19"/>
  <c r="A8432" i="19"/>
  <c r="A8433" i="19"/>
  <c r="A8434" i="19"/>
  <c r="A8435" i="19"/>
  <c r="A8436" i="19"/>
  <c r="A8437" i="19"/>
  <c r="A8438" i="19"/>
  <c r="A8441" i="19"/>
  <c r="A8442" i="19"/>
  <c r="A8443" i="19"/>
  <c r="A8444" i="19"/>
  <c r="A8445" i="19"/>
  <c r="A8446" i="19"/>
  <c r="A8447" i="19"/>
  <c r="A8450" i="19"/>
  <c r="A8453" i="19"/>
  <c r="A8454" i="19"/>
  <c r="A8455" i="19"/>
  <c r="A8456" i="19"/>
  <c r="A8459" i="19"/>
  <c r="A8460" i="19"/>
  <c r="A8461" i="19"/>
  <c r="A8462" i="19"/>
  <c r="A8463" i="19"/>
  <c r="A8464" i="19"/>
  <c r="A8465" i="19"/>
  <c r="A8468" i="19"/>
  <c r="A8469" i="19"/>
  <c r="A8470" i="19"/>
  <c r="A8471" i="19"/>
  <c r="A8472" i="19"/>
  <c r="A8473" i="19"/>
  <c r="A8474" i="19"/>
  <c r="A8477" i="19"/>
  <c r="A8480" i="19"/>
  <c r="A8481" i="19"/>
  <c r="A8482" i="19"/>
  <c r="A8483" i="19"/>
  <c r="A8486" i="19"/>
  <c r="A8521" i="19"/>
  <c r="A8526" i="19"/>
  <c r="A8553" i="19"/>
  <c r="A8555" i="19"/>
  <c r="A8556" i="19"/>
  <c r="A8580" i="19"/>
  <c r="A8607" i="19"/>
  <c r="A8609" i="19"/>
  <c r="A8610" i="19"/>
  <c r="A8634" i="19"/>
  <c r="A8710" i="19"/>
  <c r="A8711" i="19"/>
  <c r="A8722" i="19"/>
  <c r="A8731" i="19"/>
  <c r="A8740" i="19"/>
  <c r="A8749" i="19"/>
  <c r="A8758" i="19"/>
  <c r="A8760" i="19"/>
  <c r="A8490" i="19"/>
  <c r="A8492" i="19"/>
  <c r="A8493" i="19"/>
  <c r="A8496" i="19"/>
  <c r="A8499" i="19"/>
  <c r="A8500" i="19"/>
  <c r="A8501" i="19"/>
  <c r="A8502" i="19"/>
  <c r="A8505" i="19"/>
  <c r="A8508" i="19"/>
  <c r="A8509" i="19"/>
  <c r="A8524" i="19"/>
  <c r="A8527" i="19"/>
  <c r="A8528" i="19"/>
  <c r="A8529" i="19"/>
  <c r="A8531" i="19"/>
  <c r="A8532" i="19"/>
  <c r="A8557" i="19"/>
  <c r="A8558" i="19"/>
  <c r="A8562" i="19"/>
  <c r="A8578" i="19"/>
  <c r="A8581" i="19"/>
  <c r="A8582" i="19"/>
  <c r="A8583" i="19"/>
  <c r="A8585" i="19"/>
  <c r="A8586" i="19"/>
  <c r="A8611" i="19"/>
  <c r="A8612" i="19"/>
  <c r="A8616" i="19"/>
  <c r="A8632" i="19"/>
  <c r="A8636" i="19"/>
  <c r="A8637" i="19"/>
  <c r="A8639" i="19"/>
  <c r="A8640" i="19"/>
  <c r="A8642" i="19"/>
  <c r="A8643" i="19"/>
  <c r="A8646" i="19"/>
  <c r="A8648" i="19"/>
  <c r="A8649" i="19"/>
  <c r="A8651" i="19"/>
  <c r="A8652" i="19"/>
  <c r="A8654" i="19"/>
  <c r="A8655" i="19"/>
  <c r="A8658" i="19"/>
  <c r="A8660" i="19"/>
  <c r="A8661" i="19"/>
  <c r="A8664" i="19"/>
  <c r="A8666" i="19"/>
  <c r="A8667" i="19"/>
  <c r="A8669" i="19"/>
  <c r="A8670" i="19"/>
  <c r="A8673" i="19"/>
  <c r="A8675" i="19"/>
  <c r="A8676" i="19"/>
  <c r="A8678" i="19"/>
  <c r="A8679" i="19"/>
  <c r="A8681" i="19"/>
  <c r="A8682" i="19"/>
  <c r="A8685" i="19"/>
  <c r="A8687" i="19"/>
  <c r="A8688" i="19"/>
  <c r="A8691" i="19"/>
  <c r="A8693" i="19"/>
  <c r="A8694" i="19"/>
  <c r="A8696" i="19"/>
  <c r="A8697" i="19"/>
  <c r="A8700" i="19"/>
  <c r="A8702" i="19"/>
  <c r="A8713" i="19"/>
  <c r="A8761" i="19"/>
  <c r="A8537" i="19"/>
  <c r="A8538" i="19"/>
  <c r="A8591" i="19"/>
  <c r="A8592" i="19"/>
  <c r="A8514" i="19"/>
  <c r="A8535" i="19"/>
  <c r="A8536" i="19"/>
  <c r="A8539" i="19"/>
  <c r="A8540" i="19"/>
  <c r="A8543" i="19"/>
  <c r="A8544" i="19"/>
  <c r="A8568" i="19"/>
  <c r="A8589" i="19"/>
  <c r="A8590" i="19"/>
  <c r="A8593" i="19"/>
  <c r="A8594" i="19"/>
  <c r="A8597" i="19"/>
  <c r="A8598" i="19"/>
  <c r="A8622" i="19"/>
  <c r="A8704" i="19"/>
  <c r="A8716" i="19"/>
  <c r="A8517" i="19"/>
  <c r="A8518" i="19"/>
  <c r="A8551" i="19"/>
  <c r="A8571" i="19"/>
  <c r="A8572" i="19"/>
  <c r="A8575" i="19"/>
  <c r="A8605" i="19"/>
  <c r="A8625" i="19"/>
  <c r="A8626" i="19"/>
  <c r="A8629" i="19"/>
  <c r="A8707" i="19"/>
  <c r="A8708" i="19"/>
  <c r="A8719" i="19"/>
  <c r="A8720" i="19"/>
  <c r="B5" i="18"/>
  <c r="G3" i="18" s="1"/>
  <c r="U7" i="18"/>
  <c r="U13" i="18"/>
  <c r="U19" i="18"/>
  <c r="U25" i="18"/>
  <c r="U31" i="18"/>
  <c r="U8" i="18"/>
  <c r="U14" i="18"/>
  <c r="U20" i="18"/>
  <c r="U26" i="18"/>
  <c r="U32" i="18"/>
  <c r="U9" i="18"/>
  <c r="U15" i="18"/>
  <c r="U21" i="18"/>
  <c r="U27" i="18"/>
  <c r="U33" i="18"/>
  <c r="U30" i="18"/>
  <c r="U10" i="18"/>
  <c r="U16" i="18"/>
  <c r="U22" i="18"/>
  <c r="U28" i="18"/>
  <c r="U34" i="18"/>
  <c r="U11" i="18"/>
  <c r="U17" i="18"/>
  <c r="U23" i="18"/>
  <c r="U29" i="18"/>
  <c r="U6" i="18"/>
  <c r="U12" i="18"/>
  <c r="U18" i="18"/>
  <c r="U24" i="18"/>
  <c r="D182" i="10"/>
  <c r="B60" i="10"/>
  <c r="E73" i="10" s="1"/>
  <c r="B144" i="10"/>
  <c r="B149" i="10" s="1"/>
  <c r="B58" i="10"/>
  <c r="B62" i="10"/>
  <c r="E71" i="10" s="1"/>
  <c r="B129" i="10"/>
  <c r="I6" i="19"/>
  <c r="I153" i="19"/>
  <c r="I8" i="19"/>
  <c r="I9" i="19"/>
  <c r="I11" i="19"/>
  <c r="I12" i="19"/>
  <c r="I14" i="19"/>
  <c r="I15" i="19"/>
  <c r="I17" i="19"/>
  <c r="I18" i="19"/>
  <c r="I20" i="19"/>
  <c r="I21" i="19"/>
  <c r="I23" i="19"/>
  <c r="I24" i="19"/>
  <c r="I26" i="19"/>
  <c r="I27" i="19"/>
  <c r="I29" i="19"/>
  <c r="I30" i="19"/>
  <c r="I32" i="19"/>
  <c r="I33" i="19"/>
  <c r="I35" i="19"/>
  <c r="I36" i="19"/>
  <c r="I38" i="19"/>
  <c r="I39" i="19"/>
  <c r="I41" i="19"/>
  <c r="I42" i="19"/>
  <c r="I736" i="19"/>
  <c r="I3868" i="19"/>
  <c r="I234" i="19"/>
  <c r="I60" i="19"/>
  <c r="I204" i="19"/>
  <c r="I349" i="19"/>
  <c r="I270" i="19"/>
  <c r="I75" i="19"/>
  <c r="I102" i="19"/>
  <c r="I104" i="19"/>
  <c r="I105" i="19"/>
  <c r="I107" i="19"/>
  <c r="I108" i="19"/>
  <c r="I110" i="19"/>
  <c r="I111" i="19"/>
  <c r="I113" i="19"/>
  <c r="I114" i="19"/>
  <c r="I116" i="19"/>
  <c r="I119" i="19"/>
  <c r="I122" i="19"/>
  <c r="I123" i="19"/>
  <c r="I125" i="19"/>
  <c r="I126" i="19"/>
  <c r="I128" i="19"/>
  <c r="I129" i="19"/>
  <c r="I131" i="19"/>
  <c r="I132" i="19"/>
  <c r="I134" i="19"/>
  <c r="I135" i="19"/>
  <c r="I137" i="19"/>
  <c r="I138" i="19"/>
  <c r="I140" i="19"/>
  <c r="I141" i="19"/>
  <c r="I143" i="19"/>
  <c r="I144" i="19"/>
  <c r="I146" i="19"/>
  <c r="I147" i="19"/>
  <c r="I150" i="19"/>
  <c r="I152" i="19"/>
  <c r="I156" i="19"/>
  <c r="I158" i="19"/>
  <c r="I159" i="19"/>
  <c r="I161" i="19"/>
  <c r="I162" i="19"/>
  <c r="I164" i="19"/>
  <c r="I165" i="19"/>
  <c r="I167" i="19"/>
  <c r="I168" i="19"/>
  <c r="I170" i="19"/>
  <c r="I171" i="19"/>
  <c r="I173" i="19"/>
  <c r="I174" i="19"/>
  <c r="I176" i="19"/>
  <c r="I177" i="19"/>
  <c r="I179" i="19"/>
  <c r="I180" i="19"/>
  <c r="I182" i="19"/>
  <c r="I183" i="19"/>
  <c r="I363" i="19"/>
  <c r="I390" i="19"/>
  <c r="I417" i="19"/>
  <c r="I444" i="19"/>
  <c r="I117" i="19"/>
  <c r="I155" i="19"/>
  <c r="I276" i="19"/>
  <c r="I279" i="19"/>
  <c r="I282" i="19"/>
  <c r="I286" i="19"/>
  <c r="I313" i="19"/>
  <c r="I340" i="19"/>
  <c r="I367" i="19"/>
  <c r="I394" i="19"/>
  <c r="I421" i="19"/>
  <c r="I448" i="19"/>
  <c r="I120" i="19"/>
  <c r="I300" i="19"/>
  <c r="I327" i="19"/>
  <c r="I149" i="19"/>
  <c r="I77" i="19"/>
  <c r="I78" i="19"/>
  <c r="I80" i="19"/>
  <c r="I81" i="19"/>
  <c r="I83" i="19"/>
  <c r="I84" i="19"/>
  <c r="I86" i="19"/>
  <c r="I87" i="19"/>
  <c r="I89" i="19"/>
  <c r="I90" i="19"/>
  <c r="I92" i="19"/>
  <c r="I93" i="19"/>
  <c r="I95" i="19"/>
  <c r="I96" i="19"/>
  <c r="I98" i="19"/>
  <c r="I99" i="19"/>
  <c r="I101" i="19"/>
  <c r="I272" i="19"/>
  <c r="I273" i="19"/>
  <c r="I309" i="19"/>
  <c r="I336" i="19"/>
  <c r="I376" i="19"/>
  <c r="I403" i="19"/>
  <c r="I430" i="19"/>
  <c r="I457" i="19"/>
  <c r="I484" i="19"/>
  <c r="I511" i="19"/>
  <c r="I754" i="19"/>
  <c r="I772" i="19"/>
  <c r="I790" i="19"/>
  <c r="I808" i="19"/>
  <c r="I826" i="19"/>
  <c r="I844" i="19"/>
  <c r="I862" i="19"/>
  <c r="I880" i="19"/>
  <c r="I898" i="19"/>
  <c r="I916" i="19"/>
  <c r="I934" i="19"/>
  <c r="I952" i="19"/>
  <c r="I970" i="19"/>
  <c r="I988" i="19"/>
  <c r="I1006" i="19"/>
  <c r="I1024" i="19"/>
  <c r="I1042" i="19"/>
  <c r="I1060" i="19"/>
  <c r="I1078" i="19"/>
  <c r="I1096" i="19"/>
  <c r="I1114" i="19"/>
  <c r="I1132" i="19"/>
  <c r="I1150" i="19"/>
  <c r="I1168" i="19"/>
  <c r="I1186" i="19"/>
  <c r="I1204" i="19"/>
  <c r="I1222" i="19"/>
  <c r="I1240" i="19"/>
  <c r="I1258" i="19"/>
  <c r="I1276" i="19"/>
  <c r="I1294" i="19"/>
  <c r="I1312" i="19"/>
  <c r="I1330" i="19"/>
  <c r="I1348" i="19"/>
  <c r="I1366" i="19"/>
  <c r="I1384" i="19"/>
  <c r="I1402" i="19"/>
  <c r="I1420" i="19"/>
  <c r="I1438" i="19"/>
  <c r="I1456" i="19"/>
  <c r="I1474" i="19"/>
  <c r="I1492" i="19"/>
  <c r="I1510" i="19"/>
  <c r="I1528" i="19"/>
  <c r="I1546" i="19"/>
  <c r="I1564" i="19"/>
  <c r="I2354" i="19"/>
  <c r="I2390" i="19"/>
  <c r="I471" i="19"/>
  <c r="I498" i="19"/>
  <c r="I525" i="19"/>
  <c r="I475" i="19"/>
  <c r="I502" i="19"/>
  <c r="I529" i="19"/>
  <c r="I547" i="19"/>
  <c r="I565" i="19"/>
  <c r="I583" i="19"/>
  <c r="I601" i="19"/>
  <c r="I619" i="19"/>
  <c r="I637" i="19"/>
  <c r="I655" i="19"/>
  <c r="I673" i="19"/>
  <c r="I691" i="19"/>
  <c r="I709" i="19"/>
  <c r="I727" i="19"/>
  <c r="I2275" i="19"/>
  <c r="I2" i="19"/>
  <c r="I3" i="19"/>
  <c r="I5" i="19"/>
  <c r="I185" i="19"/>
  <c r="I186" i="19"/>
  <c r="I188" i="19"/>
  <c r="I189" i="19"/>
  <c r="I191" i="19"/>
  <c r="I192" i="19"/>
  <c r="I194" i="19"/>
  <c r="I195" i="19"/>
  <c r="I197" i="19"/>
  <c r="I198" i="19"/>
  <c r="I200" i="19"/>
  <c r="I201" i="19"/>
  <c r="I203" i="19"/>
  <c r="I304" i="19"/>
  <c r="I331" i="19"/>
  <c r="I354" i="19"/>
  <c r="I381" i="19"/>
  <c r="I408" i="19"/>
  <c r="I435" i="19"/>
  <c r="I462" i="19"/>
  <c r="I489" i="19"/>
  <c r="I516" i="19"/>
  <c r="I745" i="19"/>
  <c r="I763" i="19"/>
  <c r="I781" i="19"/>
  <c r="I799" i="19"/>
  <c r="I817" i="19"/>
  <c r="I835" i="19"/>
  <c r="I853" i="19"/>
  <c r="I871" i="19"/>
  <c r="I889" i="19"/>
  <c r="I907" i="19"/>
  <c r="I925" i="19"/>
  <c r="I943" i="19"/>
  <c r="I961" i="19"/>
  <c r="I979" i="19"/>
  <c r="I997" i="19"/>
  <c r="I1015" i="19"/>
  <c r="I1033" i="19"/>
  <c r="I1051" i="19"/>
  <c r="I1069" i="19"/>
  <c r="I1087" i="19"/>
  <c r="I1105" i="19"/>
  <c r="I1123" i="19"/>
  <c r="I1141" i="19"/>
  <c r="I1159" i="19"/>
  <c r="I1177" i="19"/>
  <c r="I1195" i="19"/>
  <c r="I1213" i="19"/>
  <c r="I1231" i="19"/>
  <c r="I1249" i="19"/>
  <c r="I1267" i="19"/>
  <c r="I1285" i="19"/>
  <c r="I1303" i="19"/>
  <c r="I1321" i="19"/>
  <c r="I1339" i="19"/>
  <c r="I1357" i="19"/>
  <c r="I1375" i="19"/>
  <c r="I1393" i="19"/>
  <c r="I1411" i="19"/>
  <c r="I1429" i="19"/>
  <c r="I1447" i="19"/>
  <c r="I1465" i="19"/>
  <c r="I1483" i="19"/>
  <c r="I1501" i="19"/>
  <c r="I1519" i="19"/>
  <c r="I1537" i="19"/>
  <c r="I1555" i="19"/>
  <c r="I2252" i="19"/>
  <c r="I2489" i="19"/>
  <c r="I2651" i="19"/>
  <c r="I2813" i="19"/>
  <c r="I2975" i="19"/>
  <c r="I44" i="19"/>
  <c r="I45" i="19"/>
  <c r="I47" i="19"/>
  <c r="I48" i="19"/>
  <c r="I50" i="19"/>
  <c r="I51" i="19"/>
  <c r="I53" i="19"/>
  <c r="I54" i="19"/>
  <c r="I56" i="19"/>
  <c r="I57" i="19"/>
  <c r="I59" i="19"/>
  <c r="I206" i="19"/>
  <c r="I207" i="19"/>
  <c r="I209" i="19"/>
  <c r="I210" i="19"/>
  <c r="I212" i="19"/>
  <c r="I213" i="19"/>
  <c r="I215" i="19"/>
  <c r="I216" i="19"/>
  <c r="I218" i="19"/>
  <c r="I219" i="19"/>
  <c r="I221" i="19"/>
  <c r="I222" i="19"/>
  <c r="I224" i="19"/>
  <c r="I225" i="19"/>
  <c r="I227" i="19"/>
  <c r="I228" i="19"/>
  <c r="I230" i="19"/>
  <c r="I231" i="19"/>
  <c r="I233" i="19"/>
  <c r="I291" i="19"/>
  <c r="I318" i="19"/>
  <c r="I345" i="19"/>
  <c r="I358" i="19"/>
  <c r="I385" i="19"/>
  <c r="I412" i="19"/>
  <c r="I439" i="19"/>
  <c r="I466" i="19"/>
  <c r="I493" i="19"/>
  <c r="I520" i="19"/>
  <c r="I1586" i="19"/>
  <c r="I1598" i="19"/>
  <c r="I1610" i="19"/>
  <c r="I1622" i="19"/>
  <c r="I1634" i="19"/>
  <c r="I1646" i="19"/>
  <c r="I1658" i="19"/>
  <c r="I1670" i="19"/>
  <c r="I1682" i="19"/>
  <c r="I1694" i="19"/>
  <c r="I1706" i="19"/>
  <c r="I1718" i="19"/>
  <c r="I1730" i="19"/>
  <c r="I1742" i="19"/>
  <c r="I1754" i="19"/>
  <c r="I1766" i="19"/>
  <c r="I1778" i="19"/>
  <c r="I1790" i="19"/>
  <c r="I1802" i="19"/>
  <c r="I1814" i="19"/>
  <c r="I1826" i="19"/>
  <c r="I1838" i="19"/>
  <c r="I1850" i="19"/>
  <c r="I1862" i="19"/>
  <c r="I1874" i="19"/>
  <c r="I1886" i="19"/>
  <c r="I1898" i="19"/>
  <c r="I1925" i="19"/>
  <c r="I1952" i="19"/>
  <c r="I1979" i="19"/>
  <c r="I2006" i="19"/>
  <c r="I2033" i="19"/>
  <c r="I2060" i="19"/>
  <c r="I2087" i="19"/>
  <c r="I2114" i="19"/>
  <c r="I2141" i="19"/>
  <c r="I2168" i="19"/>
  <c r="I2195" i="19"/>
  <c r="I2222" i="19"/>
  <c r="I2456" i="19"/>
  <c r="I2618" i="19"/>
  <c r="I2780" i="19"/>
  <c r="I2942" i="19"/>
  <c r="I3724" i="19"/>
  <c r="I62" i="19"/>
  <c r="I63" i="19"/>
  <c r="I65" i="19"/>
  <c r="I66" i="19"/>
  <c r="I68" i="19"/>
  <c r="I69" i="19"/>
  <c r="I71" i="19"/>
  <c r="I72" i="19"/>
  <c r="I74" i="19"/>
  <c r="I236" i="19"/>
  <c r="I237" i="19"/>
  <c r="I239" i="19"/>
  <c r="I240" i="19"/>
  <c r="I242" i="19"/>
  <c r="I243" i="19"/>
  <c r="I245" i="19"/>
  <c r="I246" i="19"/>
  <c r="I248" i="19"/>
  <c r="I249" i="19"/>
  <c r="I251" i="19"/>
  <c r="I252" i="19"/>
  <c r="I254" i="19"/>
  <c r="I255" i="19"/>
  <c r="I257" i="19"/>
  <c r="I258" i="19"/>
  <c r="I260" i="19"/>
  <c r="I261" i="19"/>
  <c r="I263" i="19"/>
  <c r="I264" i="19"/>
  <c r="I266" i="19"/>
  <c r="I267" i="19"/>
  <c r="I269" i="19"/>
  <c r="I295" i="19"/>
  <c r="I322" i="19"/>
  <c r="I372" i="19"/>
  <c r="I399" i="19"/>
  <c r="I426" i="19"/>
  <c r="I453" i="19"/>
  <c r="I480" i="19"/>
  <c r="I507" i="19"/>
  <c r="I538" i="19"/>
  <c r="I556" i="19"/>
  <c r="I574" i="19"/>
  <c r="I592" i="19"/>
  <c r="I610" i="19"/>
  <c r="I628" i="19"/>
  <c r="I646" i="19"/>
  <c r="I664" i="19"/>
  <c r="I682" i="19"/>
  <c r="I700" i="19"/>
  <c r="I718" i="19"/>
  <c r="I1573" i="19"/>
  <c r="V6" i="18"/>
  <c r="V12" i="18"/>
  <c r="V18" i="18"/>
  <c r="V24" i="18"/>
  <c r="V30" i="18"/>
  <c r="V29" i="18"/>
  <c r="V7" i="18"/>
  <c r="V13" i="18"/>
  <c r="V19" i="18"/>
  <c r="V25" i="18"/>
  <c r="V31" i="18"/>
  <c r="V23" i="18"/>
  <c r="V8" i="18"/>
  <c r="V14" i="18"/>
  <c r="V20" i="18"/>
  <c r="V26" i="18"/>
  <c r="V32" i="18"/>
  <c r="V5" i="18"/>
  <c r="V9" i="18"/>
  <c r="V15" i="18"/>
  <c r="V21" i="18"/>
  <c r="V27" i="18"/>
  <c r="V33" i="18"/>
  <c r="V17" i="18"/>
  <c r="V10" i="18"/>
  <c r="V16" i="18"/>
  <c r="V22" i="18"/>
  <c r="V28" i="18"/>
  <c r="V34" i="18"/>
  <c r="V11" i="18"/>
  <c r="D204" i="10"/>
  <c r="D205" i="10"/>
  <c r="B127" i="10"/>
  <c r="B249" i="10"/>
  <c r="I287" i="19"/>
  <c r="I296" i="19"/>
  <c r="I305" i="19"/>
  <c r="I314" i="19"/>
  <c r="I323" i="19"/>
  <c r="I332" i="19"/>
  <c r="I341" i="19"/>
  <c r="I350" i="19"/>
  <c r="I359" i="19"/>
  <c r="I368" i="19"/>
  <c r="I377" i="19"/>
  <c r="I386" i="19"/>
  <c r="I395" i="19"/>
  <c r="I404" i="19"/>
  <c r="I413" i="19"/>
  <c r="I422" i="19"/>
  <c r="I431" i="19"/>
  <c r="I440" i="19"/>
  <c r="I449" i="19"/>
  <c r="I458" i="19"/>
  <c r="I467" i="19"/>
  <c r="I476" i="19"/>
  <c r="I485" i="19"/>
  <c r="I494" i="19"/>
  <c r="I503" i="19"/>
  <c r="I512" i="19"/>
  <c r="I521" i="19"/>
  <c r="I530" i="19"/>
  <c r="I531" i="19"/>
  <c r="A537" i="19"/>
  <c r="I539" i="19"/>
  <c r="I540" i="19"/>
  <c r="A546" i="19"/>
  <c r="I548" i="19"/>
  <c r="I549" i="19"/>
  <c r="A555" i="19"/>
  <c r="I557" i="19"/>
  <c r="I558" i="19"/>
  <c r="A564" i="19"/>
  <c r="I566" i="19"/>
  <c r="I567" i="19"/>
  <c r="A573" i="19"/>
  <c r="I575" i="19"/>
  <c r="I576" i="19"/>
  <c r="A582" i="19"/>
  <c r="I584" i="19"/>
  <c r="I585" i="19"/>
  <c r="A591" i="19"/>
  <c r="I593" i="19"/>
  <c r="I594" i="19"/>
  <c r="A600" i="19"/>
  <c r="I602" i="19"/>
  <c r="I603" i="19"/>
  <c r="A609" i="19"/>
  <c r="I611" i="19"/>
  <c r="I612" i="19"/>
  <c r="A618" i="19"/>
  <c r="I620" i="19"/>
  <c r="I621" i="19"/>
  <c r="A627" i="19"/>
  <c r="I629" i="19"/>
  <c r="I630" i="19"/>
  <c r="A636" i="19"/>
  <c r="I638" i="19"/>
  <c r="I639" i="19"/>
  <c r="A645" i="19"/>
  <c r="I647" i="19"/>
  <c r="I648" i="19"/>
  <c r="A654" i="19"/>
  <c r="I656" i="19"/>
  <c r="I657" i="19"/>
  <c r="A663" i="19"/>
  <c r="I665" i="19"/>
  <c r="I666" i="19"/>
  <c r="A672" i="19"/>
  <c r="I674" i="19"/>
  <c r="I675" i="19"/>
  <c r="A681" i="19"/>
  <c r="I683" i="19"/>
  <c r="I684" i="19"/>
  <c r="A690" i="19"/>
  <c r="I692" i="19"/>
  <c r="I693" i="19"/>
  <c r="A699" i="19"/>
  <c r="I701" i="19"/>
  <c r="I702" i="19"/>
  <c r="A708" i="19"/>
  <c r="I710" i="19"/>
  <c r="I711" i="19"/>
  <c r="A717" i="19"/>
  <c r="I719" i="19"/>
  <c r="I720" i="19"/>
  <c r="A726" i="19"/>
  <c r="I728" i="19"/>
  <c r="I729" i="19"/>
  <c r="A735" i="19"/>
  <c r="I737" i="19"/>
  <c r="I738" i="19"/>
  <c r="A744" i="19"/>
  <c r="I746" i="19"/>
  <c r="I747" i="19"/>
  <c r="A753" i="19"/>
  <c r="I755" i="19"/>
  <c r="I756" i="19"/>
  <c r="A762" i="19"/>
  <c r="I764" i="19"/>
  <c r="I765" i="19"/>
  <c r="A771" i="19"/>
  <c r="I773" i="19"/>
  <c r="I774" i="19"/>
  <c r="A780" i="19"/>
  <c r="I782" i="19"/>
  <c r="I783" i="19"/>
  <c r="A789" i="19"/>
  <c r="I791" i="19"/>
  <c r="I792" i="19"/>
  <c r="A798" i="19"/>
  <c r="I800" i="19"/>
  <c r="I801" i="19"/>
  <c r="A807" i="19"/>
  <c r="I809" i="19"/>
  <c r="I810" i="19"/>
  <c r="A816" i="19"/>
  <c r="I818" i="19"/>
  <c r="I819" i="19"/>
  <c r="A825" i="19"/>
  <c r="I827" i="19"/>
  <c r="I828" i="19"/>
  <c r="A834" i="19"/>
  <c r="I836" i="19"/>
  <c r="I837" i="19"/>
  <c r="A843" i="19"/>
  <c r="I845" i="19"/>
  <c r="I846" i="19"/>
  <c r="A852" i="19"/>
  <c r="I854" i="19"/>
  <c r="I855" i="19"/>
  <c r="A861" i="19"/>
  <c r="I863" i="19"/>
  <c r="I864" i="19"/>
  <c r="A870" i="19"/>
  <c r="I872" i="19"/>
  <c r="I873" i="19"/>
  <c r="A879" i="19"/>
  <c r="I881" i="19"/>
  <c r="I882" i="19"/>
  <c r="A888" i="19"/>
  <c r="I890" i="19"/>
  <c r="I891" i="19"/>
  <c r="A897" i="19"/>
  <c r="I899" i="19"/>
  <c r="I900" i="19"/>
  <c r="A906" i="19"/>
  <c r="I908" i="19"/>
  <c r="I909" i="19"/>
  <c r="A915" i="19"/>
  <c r="I917" i="19"/>
  <c r="I918" i="19"/>
  <c r="A924" i="19"/>
  <c r="I926" i="19"/>
  <c r="I927" i="19"/>
  <c r="A933" i="19"/>
  <c r="I935" i="19"/>
  <c r="I936" i="19"/>
  <c r="A942" i="19"/>
  <c r="I944" i="19"/>
  <c r="I945" i="19"/>
  <c r="A951" i="19"/>
  <c r="I953" i="19"/>
  <c r="I954" i="19"/>
  <c r="A960" i="19"/>
  <c r="I962" i="19"/>
  <c r="I963" i="19"/>
  <c r="A969" i="19"/>
  <c r="I971" i="19"/>
  <c r="I972" i="19"/>
  <c r="A978" i="19"/>
  <c r="I980" i="19"/>
  <c r="I981" i="19"/>
  <c r="A987" i="19"/>
  <c r="I989" i="19"/>
  <c r="I990" i="19"/>
  <c r="A996" i="19"/>
  <c r="I998" i="19"/>
  <c r="I999" i="19"/>
  <c r="A1005" i="19"/>
  <c r="I1007" i="19"/>
  <c r="I1008" i="19"/>
  <c r="A1014" i="19"/>
  <c r="I1016" i="19"/>
  <c r="I1017" i="19"/>
  <c r="A1023" i="19"/>
  <c r="I1025" i="19"/>
  <c r="I1026" i="19"/>
  <c r="A1032" i="19"/>
  <c r="I1034" i="19"/>
  <c r="I1035" i="19"/>
  <c r="A1041" i="19"/>
  <c r="I1043" i="19"/>
  <c r="I1044" i="19"/>
  <c r="A1050" i="19"/>
  <c r="I1052" i="19"/>
  <c r="I1053" i="19"/>
  <c r="A1059" i="19"/>
  <c r="I1061" i="19"/>
  <c r="I1062" i="19"/>
  <c r="A1068" i="19"/>
  <c r="I1070" i="19"/>
  <c r="I1071" i="19"/>
  <c r="A1077" i="19"/>
  <c r="I1079" i="19"/>
  <c r="I1080" i="19"/>
  <c r="A1086" i="19"/>
  <c r="I1088" i="19"/>
  <c r="I1089" i="19"/>
  <c r="A1095" i="19"/>
  <c r="I1097" i="19"/>
  <c r="I1098" i="19"/>
  <c r="A1104" i="19"/>
  <c r="I1106" i="19"/>
  <c r="I1107" i="19"/>
  <c r="A1113" i="19"/>
  <c r="I1115" i="19"/>
  <c r="I1116" i="19"/>
  <c r="A1122" i="19"/>
  <c r="I1124" i="19"/>
  <c r="I1125" i="19"/>
  <c r="A1131" i="19"/>
  <c r="I1133" i="19"/>
  <c r="I1134" i="19"/>
  <c r="A1140" i="19"/>
  <c r="I1142" i="19"/>
  <c r="I1143" i="19"/>
  <c r="A1149" i="19"/>
  <c r="I1151" i="19"/>
  <c r="I1152" i="19"/>
  <c r="A1158" i="19"/>
  <c r="I1160" i="19"/>
  <c r="I1161" i="19"/>
  <c r="A1167" i="19"/>
  <c r="I1169" i="19"/>
  <c r="I1170" i="19"/>
  <c r="A1176" i="19"/>
  <c r="I1178" i="19"/>
  <c r="I1179" i="19"/>
  <c r="A1185" i="19"/>
  <c r="I1187" i="19"/>
  <c r="I1188" i="19"/>
  <c r="A1194" i="19"/>
  <c r="I1196" i="19"/>
  <c r="I1197" i="19"/>
  <c r="A1203" i="19"/>
  <c r="I1205" i="19"/>
  <c r="I1206" i="19"/>
  <c r="A1212" i="19"/>
  <c r="I1214" i="19"/>
  <c r="I1215" i="19"/>
  <c r="A1221" i="19"/>
  <c r="I1223" i="19"/>
  <c r="I1224" i="19"/>
  <c r="A1230" i="19"/>
  <c r="I1232" i="19"/>
  <c r="I1233" i="19"/>
  <c r="A1239" i="19"/>
  <c r="I1241" i="19"/>
  <c r="I1242" i="19"/>
  <c r="A1248" i="19"/>
  <c r="I1250" i="19"/>
  <c r="I1251" i="19"/>
  <c r="A1257" i="19"/>
  <c r="I1259" i="19"/>
  <c r="I1260" i="19"/>
  <c r="A1266" i="19"/>
  <c r="I1268" i="19"/>
  <c r="I1269" i="19"/>
  <c r="A1275" i="19"/>
  <c r="I1277" i="19"/>
  <c r="I1278" i="19"/>
  <c r="A1284" i="19"/>
  <c r="I1286" i="19"/>
  <c r="I1287" i="19"/>
  <c r="A1293" i="19"/>
  <c r="I1295" i="19"/>
  <c r="I1296" i="19"/>
  <c r="A1302" i="19"/>
  <c r="I1304" i="19"/>
  <c r="I1305" i="19"/>
  <c r="A1311" i="19"/>
  <c r="I1313" i="19"/>
  <c r="I1314" i="19"/>
  <c r="A1320" i="19"/>
  <c r="I1322" i="19"/>
  <c r="I1323" i="19"/>
  <c r="A1329" i="19"/>
  <c r="I1331" i="19"/>
  <c r="I1332" i="19"/>
  <c r="A1338" i="19"/>
  <c r="I1340" i="19"/>
  <c r="I1341" i="19"/>
  <c r="A1347" i="19"/>
  <c r="I1349" i="19"/>
  <c r="I1350" i="19"/>
  <c r="A1356" i="19"/>
  <c r="I1358" i="19"/>
  <c r="I1359" i="19"/>
  <c r="A1365" i="19"/>
  <c r="I1367" i="19"/>
  <c r="I1368" i="19"/>
  <c r="A1374" i="19"/>
  <c r="I1376" i="19"/>
  <c r="I1377" i="19"/>
  <c r="A1383" i="19"/>
  <c r="I1385" i="19"/>
  <c r="I1386" i="19"/>
  <c r="A1392" i="19"/>
  <c r="I1394" i="19"/>
  <c r="I1395" i="19"/>
  <c r="A1401" i="19"/>
  <c r="I1403" i="19"/>
  <c r="I1404" i="19"/>
  <c r="A1410" i="19"/>
  <c r="I1412" i="19"/>
  <c r="I1413" i="19"/>
  <c r="A1419" i="19"/>
  <c r="I1421" i="19"/>
  <c r="I1422" i="19"/>
  <c r="A1428" i="19"/>
  <c r="I1430" i="19"/>
  <c r="I1431" i="19"/>
  <c r="A1437" i="19"/>
  <c r="I1439" i="19"/>
  <c r="I1440" i="19"/>
  <c r="A1446" i="19"/>
  <c r="I1448" i="19"/>
  <c r="I1449" i="19"/>
  <c r="A1455" i="19"/>
  <c r="I1457" i="19"/>
  <c r="I1458" i="19"/>
  <c r="A1464" i="19"/>
  <c r="I1466" i="19"/>
  <c r="I1467" i="19"/>
  <c r="A1473" i="19"/>
  <c r="I1475" i="19"/>
  <c r="I1476" i="19"/>
  <c r="A1482" i="19"/>
  <c r="I1484" i="19"/>
  <c r="I1485" i="19"/>
  <c r="A1491" i="19"/>
  <c r="I1493" i="19"/>
  <c r="I1494" i="19"/>
  <c r="A1500" i="19"/>
  <c r="I1502" i="19"/>
  <c r="I1503" i="19"/>
  <c r="A1509" i="19"/>
  <c r="I1511" i="19"/>
  <c r="I1512" i="19"/>
  <c r="A1518" i="19"/>
  <c r="I1520" i="19"/>
  <c r="I1521" i="19"/>
  <c r="A1527" i="19"/>
  <c r="I1529" i="19"/>
  <c r="I1530" i="19"/>
  <c r="A1536" i="19"/>
  <c r="I1538" i="19"/>
  <c r="I1539" i="19"/>
  <c r="A1545" i="19"/>
  <c r="I1547" i="19"/>
  <c r="I1548" i="19"/>
  <c r="A1554" i="19"/>
  <c r="I1556" i="19"/>
  <c r="I1557" i="19"/>
  <c r="A1563" i="19"/>
  <c r="I1565" i="19"/>
  <c r="I1566" i="19"/>
  <c r="I1576" i="19"/>
  <c r="I2296" i="19"/>
  <c r="I3059" i="19"/>
  <c r="I3140" i="19"/>
  <c r="I3221" i="19"/>
  <c r="I3302" i="19"/>
  <c r="I3383" i="19"/>
  <c r="I3464" i="19"/>
  <c r="I3545" i="19"/>
  <c r="I3796" i="19"/>
  <c r="I4650" i="19"/>
  <c r="I4" i="19"/>
  <c r="I7" i="19"/>
  <c r="I10" i="19"/>
  <c r="I13" i="19"/>
  <c r="I16" i="19"/>
  <c r="I19" i="19"/>
  <c r="I22" i="19"/>
  <c r="I25" i="19"/>
  <c r="I28" i="19"/>
  <c r="I31" i="19"/>
  <c r="I34" i="19"/>
  <c r="I37" i="19"/>
  <c r="I40" i="19"/>
  <c r="I43" i="19"/>
  <c r="I46" i="19"/>
  <c r="I49" i="19"/>
  <c r="I52" i="19"/>
  <c r="I55" i="19"/>
  <c r="I58" i="19"/>
  <c r="I61" i="19"/>
  <c r="I64" i="19"/>
  <c r="I67" i="19"/>
  <c r="I70" i="19"/>
  <c r="I73" i="19"/>
  <c r="I76" i="19"/>
  <c r="I79" i="19"/>
  <c r="I82" i="19"/>
  <c r="I85" i="19"/>
  <c r="I88" i="19"/>
  <c r="I91" i="19"/>
  <c r="I94" i="19"/>
  <c r="I97" i="19"/>
  <c r="I100" i="19"/>
  <c r="I103" i="19"/>
  <c r="I106" i="19"/>
  <c r="I109" i="19"/>
  <c r="I112" i="19"/>
  <c r="I115" i="19"/>
  <c r="I118" i="19"/>
  <c r="I121" i="19"/>
  <c r="I124" i="19"/>
  <c r="I127" i="19"/>
  <c r="I130" i="19"/>
  <c r="I133" i="19"/>
  <c r="I136" i="19"/>
  <c r="I139" i="19"/>
  <c r="I142" i="19"/>
  <c r="I145" i="19"/>
  <c r="I148" i="19"/>
  <c r="I151" i="19"/>
  <c r="I154" i="19"/>
  <c r="I157" i="19"/>
  <c r="I160" i="19"/>
  <c r="I163" i="19"/>
  <c r="I166" i="19"/>
  <c r="I169" i="19"/>
  <c r="I172" i="19"/>
  <c r="I175" i="19"/>
  <c r="I178" i="19"/>
  <c r="I181" i="19"/>
  <c r="I184" i="19"/>
  <c r="I187" i="19"/>
  <c r="I190" i="19"/>
  <c r="I193" i="19"/>
  <c r="I196" i="19"/>
  <c r="I199" i="19"/>
  <c r="I202" i="19"/>
  <c r="I205" i="19"/>
  <c r="I208" i="19"/>
  <c r="I211" i="19"/>
  <c r="I214" i="19"/>
  <c r="I217" i="19"/>
  <c r="I220" i="19"/>
  <c r="I223" i="19"/>
  <c r="I226" i="19"/>
  <c r="I229" i="19"/>
  <c r="I232" i="19"/>
  <c r="I235" i="19"/>
  <c r="I238" i="19"/>
  <c r="I241" i="19"/>
  <c r="I244" i="19"/>
  <c r="I247" i="19"/>
  <c r="I250" i="19"/>
  <c r="I253" i="19"/>
  <c r="I256" i="19"/>
  <c r="I259" i="19"/>
  <c r="I262" i="19"/>
  <c r="I265" i="19"/>
  <c r="I268" i="19"/>
  <c r="I271" i="19"/>
  <c r="I274" i="19"/>
  <c r="I277" i="19"/>
  <c r="I280" i="19"/>
  <c r="I283" i="19"/>
  <c r="I288" i="19"/>
  <c r="I292" i="19"/>
  <c r="I297" i="19"/>
  <c r="I301" i="19"/>
  <c r="I306" i="19"/>
  <c r="I310" i="19"/>
  <c r="I315" i="19"/>
  <c r="I319" i="19"/>
  <c r="I324" i="19"/>
  <c r="I328" i="19"/>
  <c r="I333" i="19"/>
  <c r="I337" i="19"/>
  <c r="I342" i="19"/>
  <c r="I346" i="19"/>
  <c r="I351" i="19"/>
  <c r="I355" i="19"/>
  <c r="I360" i="19"/>
  <c r="I364" i="19"/>
  <c r="I369" i="19"/>
  <c r="I373" i="19"/>
  <c r="I378" i="19"/>
  <c r="I382" i="19"/>
  <c r="I387" i="19"/>
  <c r="I391" i="19"/>
  <c r="I396" i="19"/>
  <c r="I400" i="19"/>
  <c r="I405" i="19"/>
  <c r="I409" i="19"/>
  <c r="I414" i="19"/>
  <c r="I418" i="19"/>
  <c r="I423" i="19"/>
  <c r="I427" i="19"/>
  <c r="I432" i="19"/>
  <c r="I436" i="19"/>
  <c r="I441" i="19"/>
  <c r="I445" i="19"/>
  <c r="I450" i="19"/>
  <c r="I454" i="19"/>
  <c r="I459" i="19"/>
  <c r="I463" i="19"/>
  <c r="I468" i="19"/>
  <c r="I472" i="19"/>
  <c r="I477" i="19"/>
  <c r="I481" i="19"/>
  <c r="I486" i="19"/>
  <c r="I490" i="19"/>
  <c r="I495" i="19"/>
  <c r="I499" i="19"/>
  <c r="I504" i="19"/>
  <c r="I508" i="19"/>
  <c r="I513" i="19"/>
  <c r="I517" i="19"/>
  <c r="I522" i="19"/>
  <c r="I526" i="19"/>
  <c r="I532" i="19"/>
  <c r="I541" i="19"/>
  <c r="I550" i="19"/>
  <c r="I559" i="19"/>
  <c r="I568" i="19"/>
  <c r="I577" i="19"/>
  <c r="I586" i="19"/>
  <c r="I595" i="19"/>
  <c r="I604" i="19"/>
  <c r="I613" i="19"/>
  <c r="I622" i="19"/>
  <c r="I631" i="19"/>
  <c r="I640" i="19"/>
  <c r="I649" i="19"/>
  <c r="I658" i="19"/>
  <c r="I667" i="19"/>
  <c r="I676" i="19"/>
  <c r="I685" i="19"/>
  <c r="I694" i="19"/>
  <c r="I703" i="19"/>
  <c r="I712" i="19"/>
  <c r="I721" i="19"/>
  <c r="I730" i="19"/>
  <c r="I739" i="19"/>
  <c r="I748" i="19"/>
  <c r="I757" i="19"/>
  <c r="I766" i="19"/>
  <c r="I775" i="19"/>
  <c r="I784" i="19"/>
  <c r="I793" i="19"/>
  <c r="I802" i="19"/>
  <c r="I811" i="19"/>
  <c r="I820" i="19"/>
  <c r="I829" i="19"/>
  <c r="I838" i="19"/>
  <c r="I847" i="19"/>
  <c r="I856" i="19"/>
  <c r="I865" i="19"/>
  <c r="I874" i="19"/>
  <c r="I883" i="19"/>
  <c r="I892" i="19"/>
  <c r="I901" i="19"/>
  <c r="I910" i="19"/>
  <c r="I919" i="19"/>
  <c r="I928" i="19"/>
  <c r="I937" i="19"/>
  <c r="I946" i="19"/>
  <c r="I955" i="19"/>
  <c r="I964" i="19"/>
  <c r="I973" i="19"/>
  <c r="I982" i="19"/>
  <c r="I991" i="19"/>
  <c r="I1000" i="19"/>
  <c r="I1009" i="19"/>
  <c r="I1018" i="19"/>
  <c r="I1027" i="19"/>
  <c r="I1036" i="19"/>
  <c r="I1045" i="19"/>
  <c r="I1054" i="19"/>
  <c r="I1063" i="19"/>
  <c r="I1072" i="19"/>
  <c r="I1081" i="19"/>
  <c r="I1090" i="19"/>
  <c r="I1099" i="19"/>
  <c r="I1108" i="19"/>
  <c r="I1117" i="19"/>
  <c r="I1126" i="19"/>
  <c r="I1135" i="19"/>
  <c r="I1144" i="19"/>
  <c r="I1153" i="19"/>
  <c r="I1162" i="19"/>
  <c r="I1171" i="19"/>
  <c r="I1180" i="19"/>
  <c r="I1189" i="19"/>
  <c r="I1198" i="19"/>
  <c r="I1207" i="19"/>
  <c r="I1216" i="19"/>
  <c r="I1225" i="19"/>
  <c r="I1234" i="19"/>
  <c r="I1243" i="19"/>
  <c r="I1252" i="19"/>
  <c r="I1261" i="19"/>
  <c r="I1270" i="19"/>
  <c r="I1279" i="19"/>
  <c r="I1288" i="19"/>
  <c r="I1297" i="19"/>
  <c r="I1306" i="19"/>
  <c r="I1315" i="19"/>
  <c r="I1324" i="19"/>
  <c r="I1333" i="19"/>
  <c r="I1342" i="19"/>
  <c r="I1351" i="19"/>
  <c r="I1360" i="19"/>
  <c r="I1369" i="19"/>
  <c r="I1378" i="19"/>
  <c r="I1387" i="19"/>
  <c r="I1396" i="19"/>
  <c r="I1405" i="19"/>
  <c r="I1414" i="19"/>
  <c r="I1423" i="19"/>
  <c r="I1432" i="19"/>
  <c r="I1441" i="19"/>
  <c r="I1450" i="19"/>
  <c r="I1459" i="19"/>
  <c r="I1468" i="19"/>
  <c r="I1477" i="19"/>
  <c r="I1486" i="19"/>
  <c r="I1495" i="19"/>
  <c r="I1504" i="19"/>
  <c r="I1513" i="19"/>
  <c r="I1522" i="19"/>
  <c r="I1531" i="19"/>
  <c r="I1540" i="19"/>
  <c r="I1549" i="19"/>
  <c r="I1558" i="19"/>
  <c r="I1567" i="19"/>
  <c r="I1579" i="19"/>
  <c r="I1916" i="19"/>
  <c r="I1943" i="19"/>
  <c r="I1970" i="19"/>
  <c r="I1997" i="19"/>
  <c r="I2024" i="19"/>
  <c r="I2051" i="19"/>
  <c r="I2078" i="19"/>
  <c r="I2105" i="19"/>
  <c r="I2132" i="19"/>
  <c r="I2159" i="19"/>
  <c r="I2186" i="19"/>
  <c r="I2213" i="19"/>
  <c r="I2242" i="19"/>
  <c r="I2318" i="19"/>
  <c r="I2342" i="19"/>
  <c r="I2378" i="19"/>
  <c r="I2510" i="19"/>
  <c r="I2543" i="19"/>
  <c r="I2672" i="19"/>
  <c r="I2705" i="19"/>
  <c r="I2834" i="19"/>
  <c r="I2867" i="19"/>
  <c r="I2996" i="19"/>
  <c r="B119" i="10"/>
  <c r="I8760" i="19"/>
  <c r="I8697" i="19"/>
  <c r="I8693" i="19"/>
  <c r="I8688" i="19"/>
  <c r="I8684" i="19"/>
  <c r="I8679" i="19"/>
  <c r="I8675" i="19"/>
  <c r="I8670" i="19"/>
  <c r="I8666" i="19"/>
  <c r="I8661" i="19"/>
  <c r="I8657" i="19"/>
  <c r="I8652" i="19"/>
  <c r="I8648" i="19"/>
  <c r="I8643" i="19"/>
  <c r="I8639" i="19"/>
  <c r="I8628" i="19"/>
  <c r="I8621" i="19"/>
  <c r="I8610" i="19"/>
  <c r="I8603" i="19"/>
  <c r="I8592" i="19"/>
  <c r="I8585" i="19"/>
  <c r="I8574" i="19"/>
  <c r="I8567" i="19"/>
  <c r="I8549" i="19"/>
  <c r="I8520" i="19"/>
  <c r="I8513" i="19"/>
  <c r="I8506" i="19"/>
  <c r="I8503" i="19"/>
  <c r="I8699" i="19"/>
  <c r="I8685" i="19"/>
  <c r="I8672" i="19"/>
  <c r="I8658" i="19"/>
  <c r="I8645" i="19"/>
  <c r="I8633" i="19"/>
  <c r="I8622" i="19"/>
  <c r="I8579" i="19"/>
  <c r="I8568" i="19"/>
  <c r="I8525" i="19"/>
  <c r="I8514" i="19"/>
  <c r="I8504" i="19"/>
  <c r="I8495" i="19"/>
  <c r="I8696" i="19"/>
  <c r="I8682" i="19"/>
  <c r="I8669" i="19"/>
  <c r="I8655" i="19"/>
  <c r="I8642" i="19"/>
  <c r="I8609" i="19"/>
  <c r="I8598" i="19"/>
  <c r="I8555" i="19"/>
  <c r="I8544" i="19"/>
  <c r="I8502" i="19"/>
  <c r="I8493" i="19"/>
  <c r="I8487" i="19"/>
  <c r="I8484" i="19"/>
  <c r="I8481" i="19"/>
  <c r="I8478" i="19"/>
  <c r="I8475" i="19"/>
  <c r="I8472" i="19"/>
  <c r="I8469" i="19"/>
  <c r="I8466" i="19"/>
  <c r="I8463" i="19"/>
  <c r="I8460" i="19"/>
  <c r="I8457" i="19"/>
  <c r="I8454" i="19"/>
  <c r="I8451" i="19"/>
  <c r="I8448" i="19"/>
  <c r="I8445" i="19"/>
  <c r="I8442" i="19"/>
  <c r="I8439" i="19"/>
  <c r="I8436" i="19"/>
  <c r="I8433" i="19"/>
  <c r="I8430" i="19"/>
  <c r="I8427" i="19"/>
  <c r="I8694" i="19"/>
  <c r="I8681" i="19"/>
  <c r="I8667" i="19"/>
  <c r="I8654" i="19"/>
  <c r="I8640" i="19"/>
  <c r="I8597" i="19"/>
  <c r="I8586" i="19"/>
  <c r="I8543" i="19"/>
  <c r="I8532" i="19"/>
  <c r="I8501" i="19"/>
  <c r="I8492" i="19"/>
  <c r="I8690" i="19"/>
  <c r="I8676" i="19"/>
  <c r="I8663" i="19"/>
  <c r="I8649" i="19"/>
  <c r="I8615" i="19"/>
  <c r="I8604" i="19"/>
  <c r="I8561" i="19"/>
  <c r="I8550" i="19"/>
  <c r="I8507" i="19"/>
  <c r="I8498" i="19"/>
  <c r="I8691" i="19"/>
  <c r="I8651" i="19"/>
  <c r="I8627" i="19"/>
  <c r="I8508" i="19"/>
  <c r="I8486" i="19"/>
  <c r="I8477" i="19"/>
  <c r="I8468" i="19"/>
  <c r="I8459" i="19"/>
  <c r="I8450" i="19"/>
  <c r="I8441" i="19"/>
  <c r="I8432" i="19"/>
  <c r="I8423" i="19"/>
  <c r="I8414" i="19"/>
  <c r="I8405" i="19"/>
  <c r="I8396" i="19"/>
  <c r="I8387" i="19"/>
  <c r="I8378" i="19"/>
  <c r="I8369" i="19"/>
  <c r="I8360" i="19"/>
  <c r="I8687" i="19"/>
  <c r="I8646" i="19"/>
  <c r="I8580" i="19"/>
  <c r="I8505" i="19"/>
  <c r="I8485" i="19"/>
  <c r="I8476" i="19"/>
  <c r="I8467" i="19"/>
  <c r="I8458" i="19"/>
  <c r="I8449" i="19"/>
  <c r="I8440" i="19"/>
  <c r="I8431" i="19"/>
  <c r="I8422" i="19"/>
  <c r="I8413" i="19"/>
  <c r="I8404" i="19"/>
  <c r="I8395" i="19"/>
  <c r="I8386" i="19"/>
  <c r="I8377" i="19"/>
  <c r="I8368" i="19"/>
  <c r="I8359" i="19"/>
  <c r="I8348" i="19"/>
  <c r="I8341" i="19"/>
  <c r="I8678" i="19"/>
  <c r="I8562" i="19"/>
  <c r="I8537" i="19"/>
  <c r="I8519" i="19"/>
  <c r="I8499" i="19"/>
  <c r="I8483" i="19"/>
  <c r="I8474" i="19"/>
  <c r="I8465" i="19"/>
  <c r="I8456" i="19"/>
  <c r="I8447" i="19"/>
  <c r="I8438" i="19"/>
  <c r="I8429" i="19"/>
  <c r="I8420" i="19"/>
  <c r="I8411" i="19"/>
  <c r="I8402" i="19"/>
  <c r="I8393" i="19"/>
  <c r="I8384" i="19"/>
  <c r="I8375" i="19"/>
  <c r="I8366" i="19"/>
  <c r="I8357" i="19"/>
  <c r="I8664" i="19"/>
  <c r="I8616" i="19"/>
  <c r="I8591" i="19"/>
  <c r="I8573" i="19"/>
  <c r="I8490" i="19"/>
  <c r="I8480" i="19"/>
  <c r="I8471" i="19"/>
  <c r="I8462" i="19"/>
  <c r="I8453" i="19"/>
  <c r="I8444" i="19"/>
  <c r="I8435" i="19"/>
  <c r="I8426" i="19"/>
  <c r="I8417" i="19"/>
  <c r="I8408" i="19"/>
  <c r="I8399" i="19"/>
  <c r="I8390" i="19"/>
  <c r="I8381" i="19"/>
  <c r="I8372" i="19"/>
  <c r="I8363" i="19"/>
  <c r="I8354" i="19"/>
  <c r="I8673" i="19"/>
  <c r="I8482" i="19"/>
  <c r="I8455" i="19"/>
  <c r="I8428" i="19"/>
  <c r="I8401" i="19"/>
  <c r="I8374" i="19"/>
  <c r="I8190" i="19"/>
  <c r="I8187" i="19"/>
  <c r="I8184" i="19"/>
  <c r="I8181" i="19"/>
  <c r="I8178" i="19"/>
  <c r="I8175" i="19"/>
  <c r="I8172" i="19"/>
  <c r="I8169" i="19"/>
  <c r="I8166" i="19"/>
  <c r="I8163" i="19"/>
  <c r="I8160" i="19"/>
  <c r="I8157" i="19"/>
  <c r="I8154" i="19"/>
  <c r="I8151" i="19"/>
  <c r="I8148" i="19"/>
  <c r="I8145" i="19"/>
  <c r="I8142" i="19"/>
  <c r="I8139" i="19"/>
  <c r="I8136" i="19"/>
  <c r="I8660" i="19"/>
  <c r="I8479" i="19"/>
  <c r="I8452" i="19"/>
  <c r="I8425" i="19"/>
  <c r="I8398" i="19"/>
  <c r="I8371" i="19"/>
  <c r="I8473" i="19"/>
  <c r="I8446" i="19"/>
  <c r="I8419" i="19"/>
  <c r="I8392" i="19"/>
  <c r="I8365" i="19"/>
  <c r="I8347" i="19"/>
  <c r="I8526" i="19"/>
  <c r="I8496" i="19"/>
  <c r="I8464" i="19"/>
  <c r="I8437" i="19"/>
  <c r="I8410" i="19"/>
  <c r="I8383" i="19"/>
  <c r="I8356" i="19"/>
  <c r="I8416" i="19"/>
  <c r="I8634" i="19"/>
  <c r="I8407" i="19"/>
  <c r="I8470" i="19"/>
  <c r="I8389" i="19"/>
  <c r="I8461" i="19"/>
  <c r="I8380" i="19"/>
  <c r="I8342" i="19"/>
  <c r="I8443" i="19"/>
  <c r="I8362" i="19"/>
  <c r="I8434" i="19"/>
  <c r="I8353" i="19"/>
  <c r="I7447" i="19"/>
  <c r="I7444" i="19"/>
  <c r="I7441" i="19"/>
  <c r="I7438" i="19"/>
  <c r="I7435" i="19"/>
  <c r="I7432" i="19"/>
  <c r="I7429" i="19"/>
  <c r="I7426" i="19"/>
  <c r="I7423" i="19"/>
  <c r="I7420" i="19"/>
  <c r="I7417" i="19"/>
  <c r="I7414" i="19"/>
  <c r="I7411" i="19"/>
  <c r="I7408" i="19"/>
  <c r="I7405" i="19"/>
  <c r="I7402" i="19"/>
  <c r="I7399" i="19"/>
  <c r="I7457" i="19"/>
  <c r="I7191" i="19"/>
  <c r="I7451" i="19"/>
  <c r="I5979" i="19"/>
  <c r="I5972" i="19"/>
  <c r="I5969" i="19"/>
  <c r="I5966" i="19"/>
  <c r="I5963" i="19"/>
  <c r="I5960" i="19"/>
  <c r="I5957" i="19"/>
  <c r="I5954" i="19"/>
  <c r="I5951" i="19"/>
  <c r="I5948" i="19"/>
  <c r="I5945" i="19"/>
  <c r="I5942" i="19"/>
  <c r="I5939" i="19"/>
  <c r="I5936" i="19"/>
  <c r="I5933" i="19"/>
  <c r="I5930" i="19"/>
  <c r="I5927" i="19"/>
  <c r="I5924" i="19"/>
  <c r="I5921" i="19"/>
  <c r="I5918" i="19"/>
  <c r="I5915" i="19"/>
  <c r="I5912" i="19"/>
  <c r="I5909" i="19"/>
  <c r="I5906" i="19"/>
  <c r="I5974" i="19"/>
  <c r="I5971" i="19"/>
  <c r="I5968" i="19"/>
  <c r="I5965" i="19"/>
  <c r="I5962" i="19"/>
  <c r="I5959" i="19"/>
  <c r="I5956" i="19"/>
  <c r="I5953" i="19"/>
  <c r="I5950" i="19"/>
  <c r="I5947" i="19"/>
  <c r="I5944" i="19"/>
  <c r="I5941" i="19"/>
  <c r="I5938" i="19"/>
  <c r="I5935" i="19"/>
  <c r="I5932" i="19"/>
  <c r="I5929" i="19"/>
  <c r="I5926" i="19"/>
  <c r="I5923" i="19"/>
  <c r="I5920" i="19"/>
  <c r="I5917" i="19"/>
  <c r="I5914" i="19"/>
  <c r="I5911" i="19"/>
  <c r="I5908" i="19"/>
  <c r="I5899" i="19"/>
  <c r="I5896" i="19"/>
  <c r="I5973" i="19"/>
  <c r="I5955" i="19"/>
  <c r="I5937" i="19"/>
  <c r="I5919" i="19"/>
  <c r="I5901" i="19"/>
  <c r="I5883" i="19"/>
  <c r="I5865" i="19"/>
  <c r="I5847" i="19"/>
  <c r="I5829" i="19"/>
  <c r="I5811" i="19"/>
  <c r="I5793" i="19"/>
  <c r="I5775" i="19"/>
  <c r="I5757" i="19"/>
  <c r="I5739" i="19"/>
  <c r="I5721" i="19"/>
  <c r="I5703" i="19"/>
  <c r="I5685" i="19"/>
  <c r="I5667" i="19"/>
  <c r="I5649" i="19"/>
  <c r="I5631" i="19"/>
  <c r="I5613" i="19"/>
  <c r="I5595" i="19"/>
  <c r="I5577" i="19"/>
  <c r="I5559" i="19"/>
  <c r="I5541" i="19"/>
  <c r="I5523" i="19"/>
  <c r="I5505" i="19"/>
  <c r="I5487" i="19"/>
  <c r="I5469" i="19"/>
  <c r="I5451" i="19"/>
  <c r="I5433" i="19"/>
  <c r="I5415" i="19"/>
  <c r="I5397" i="19"/>
  <c r="I5388" i="19"/>
  <c r="I5379" i="19"/>
  <c r="I5370" i="19"/>
  <c r="I5361" i="19"/>
  <c r="I5352" i="19"/>
  <c r="I5346" i="19"/>
  <c r="I5340" i="19"/>
  <c r="I5334" i="19"/>
  <c r="I5328" i="19"/>
  <c r="I5322" i="19"/>
  <c r="I5316" i="19"/>
  <c r="I5310" i="19"/>
  <c r="I5304" i="19"/>
  <c r="I5298" i="19"/>
  <c r="I5292" i="19"/>
  <c r="I5286" i="19"/>
  <c r="I5280" i="19"/>
  <c r="I5274" i="19"/>
  <c r="I5268" i="19"/>
  <c r="I5262" i="19"/>
  <c r="I5256" i="19"/>
  <c r="I5970" i="19"/>
  <c r="I5952" i="19"/>
  <c r="I5934" i="19"/>
  <c r="I5916" i="19"/>
  <c r="I5898" i="19"/>
  <c r="I5880" i="19"/>
  <c r="I5862" i="19"/>
  <c r="I5844" i="19"/>
  <c r="I5826" i="19"/>
  <c r="I5808" i="19"/>
  <c r="I5790" i="19"/>
  <c r="I5772" i="19"/>
  <c r="I5754" i="19"/>
  <c r="I5736" i="19"/>
  <c r="I5718" i="19"/>
  <c r="I5700" i="19"/>
  <c r="I5682" i="19"/>
  <c r="I5664" i="19"/>
  <c r="I5646" i="19"/>
  <c r="I5628" i="19"/>
  <c r="I5610" i="19"/>
  <c r="I5592" i="19"/>
  <c r="I5574" i="19"/>
  <c r="I5556" i="19"/>
  <c r="I5538" i="19"/>
  <c r="I5520" i="19"/>
  <c r="I5502" i="19"/>
  <c r="I5484" i="19"/>
  <c r="I5466" i="19"/>
  <c r="I5448" i="19"/>
  <c r="I5430" i="19"/>
  <c r="I5412" i="19"/>
  <c r="I5967" i="19"/>
  <c r="I5949" i="19"/>
  <c r="I5931" i="19"/>
  <c r="I5913" i="19"/>
  <c r="I5895" i="19"/>
  <c r="I5877" i="19"/>
  <c r="I5859" i="19"/>
  <c r="I5841" i="19"/>
  <c r="I5823" i="19"/>
  <c r="I5805" i="19"/>
  <c r="I5787" i="19"/>
  <c r="I5769" i="19"/>
  <c r="I5751" i="19"/>
  <c r="I5733" i="19"/>
  <c r="I5715" i="19"/>
  <c r="I5697" i="19"/>
  <c r="I5679" i="19"/>
  <c r="I5661" i="19"/>
  <c r="I5643" i="19"/>
  <c r="I5625" i="19"/>
  <c r="I5607" i="19"/>
  <c r="I5589" i="19"/>
  <c r="I5571" i="19"/>
  <c r="I5553" i="19"/>
  <c r="I5535" i="19"/>
  <c r="I5517" i="19"/>
  <c r="I5499" i="19"/>
  <c r="I5481" i="19"/>
  <c r="I5463" i="19"/>
  <c r="I5445" i="19"/>
  <c r="I5427" i="19"/>
  <c r="I5409" i="19"/>
  <c r="I5980" i="19"/>
  <c r="I5961" i="19"/>
  <c r="I5943" i="19"/>
  <c r="I5925" i="19"/>
  <c r="I5907" i="19"/>
  <c r="I5889" i="19"/>
  <c r="I5871" i="19"/>
  <c r="I5853" i="19"/>
  <c r="I5835" i="19"/>
  <c r="I5817" i="19"/>
  <c r="I5799" i="19"/>
  <c r="I5781" i="19"/>
  <c r="I5763" i="19"/>
  <c r="I5745" i="19"/>
  <c r="I5727" i="19"/>
  <c r="I5709" i="19"/>
  <c r="I5691" i="19"/>
  <c r="I5673" i="19"/>
  <c r="I5655" i="19"/>
  <c r="I5637" i="19"/>
  <c r="I5619" i="19"/>
  <c r="I5601" i="19"/>
  <c r="I5583" i="19"/>
  <c r="I5565" i="19"/>
  <c r="I5547" i="19"/>
  <c r="I5529" i="19"/>
  <c r="I5511" i="19"/>
  <c r="I5493" i="19"/>
  <c r="I5475" i="19"/>
  <c r="I5457" i="19"/>
  <c r="I5439" i="19"/>
  <c r="I5421" i="19"/>
  <c r="I5403" i="19"/>
  <c r="I8700" i="19"/>
  <c r="I5946" i="19"/>
  <c r="I5892" i="19"/>
  <c r="I5838" i="19"/>
  <c r="I5784" i="19"/>
  <c r="I5730" i="19"/>
  <c r="I5676" i="19"/>
  <c r="I5622" i="19"/>
  <c r="I5568" i="19"/>
  <c r="I5514" i="19"/>
  <c r="I5460" i="19"/>
  <c r="I5406" i="19"/>
  <c r="I5349" i="19"/>
  <c r="I5331" i="19"/>
  <c r="I5313" i="19"/>
  <c r="I5295" i="19"/>
  <c r="I5277" i="19"/>
  <c r="I5259" i="19"/>
  <c r="I5151" i="19"/>
  <c r="I5142" i="19"/>
  <c r="I5133" i="19"/>
  <c r="I5124" i="19"/>
  <c r="I5115" i="19"/>
  <c r="I5106" i="19"/>
  <c r="I5097" i="19"/>
  <c r="I5088" i="19"/>
  <c r="I5079" i="19"/>
  <c r="I5070" i="19"/>
  <c r="I5061" i="19"/>
  <c r="I5052" i="19"/>
  <c r="I5043" i="19"/>
  <c r="I5034" i="19"/>
  <c r="I5025" i="19"/>
  <c r="I5016" i="19"/>
  <c r="I5007" i="19"/>
  <c r="I4998" i="19"/>
  <c r="I4989" i="19"/>
  <c r="I4980" i="19"/>
  <c r="I4971" i="19"/>
  <c r="I4962" i="19"/>
  <c r="I4953" i="19"/>
  <c r="I4944" i="19"/>
  <c r="I4935" i="19"/>
  <c r="I4926" i="19"/>
  <c r="I4917" i="19"/>
  <c r="I4908" i="19"/>
  <c r="I4899" i="19"/>
  <c r="I4890" i="19"/>
  <c r="I4881" i="19"/>
  <c r="I4872" i="19"/>
  <c r="I4863" i="19"/>
  <c r="I4854" i="19"/>
  <c r="I4845" i="19"/>
  <c r="I4836" i="19"/>
  <c r="I4830" i="19"/>
  <c r="I4824" i="19"/>
  <c r="I4818" i="19"/>
  <c r="I4812" i="19"/>
  <c r="I4806" i="19"/>
  <c r="I4800" i="19"/>
  <c r="I4794" i="19"/>
  <c r="I4788" i="19"/>
  <c r="I4782" i="19"/>
  <c r="I4776" i="19"/>
  <c r="I4770" i="19"/>
  <c r="I4764" i="19"/>
  <c r="I4758" i="19"/>
  <c r="I4752" i="19"/>
  <c r="I4746" i="19"/>
  <c r="I4740" i="19"/>
  <c r="I4734" i="19"/>
  <c r="I4729" i="19"/>
  <c r="I4717" i="19"/>
  <c r="I4710" i="19"/>
  <c r="I4699" i="19"/>
  <c r="I4692" i="19"/>
  <c r="I4681" i="19"/>
  <c r="I4674" i="19"/>
  <c r="I4663" i="19"/>
  <c r="I4656" i="19"/>
  <c r="I4645" i="19"/>
  <c r="I4638" i="19"/>
  <c r="I4627" i="19"/>
  <c r="I4620" i="19"/>
  <c r="I4609" i="19"/>
  <c r="I4602" i="19"/>
  <c r="I4599" i="19"/>
  <c r="I4596" i="19"/>
  <c r="I4593" i="19"/>
  <c r="I4590" i="19"/>
  <c r="I4587" i="19"/>
  <c r="I4584" i="19"/>
  <c r="I4581" i="19"/>
  <c r="I4578" i="19"/>
  <c r="I4575" i="19"/>
  <c r="I4572" i="19"/>
  <c r="I4569" i="19"/>
  <c r="I4566" i="19"/>
  <c r="I4563" i="19"/>
  <c r="I4560" i="19"/>
  <c r="I4557" i="19"/>
  <c r="I4554" i="19"/>
  <c r="I4551" i="19"/>
  <c r="I4548" i="19"/>
  <c r="I4545" i="19"/>
  <c r="I4542" i="19"/>
  <c r="I4539" i="19"/>
  <c r="I4536" i="19"/>
  <c r="I4533" i="19"/>
  <c r="I4530" i="19"/>
  <c r="I4527" i="19"/>
  <c r="I4524" i="19"/>
  <c r="I4521" i="19"/>
  <c r="I4518" i="19"/>
  <c r="I4515" i="19"/>
  <c r="I4512" i="19"/>
  <c r="I4509" i="19"/>
  <c r="I4506" i="19"/>
  <c r="I4503" i="19"/>
  <c r="I4500" i="19"/>
  <c r="I4497" i="19"/>
  <c r="I4494" i="19"/>
  <c r="I5940" i="19"/>
  <c r="I5886" i="19"/>
  <c r="I5832" i="19"/>
  <c r="I5778" i="19"/>
  <c r="I5724" i="19"/>
  <c r="I5670" i="19"/>
  <c r="I5616" i="19"/>
  <c r="I5562" i="19"/>
  <c r="I5508" i="19"/>
  <c r="I5454" i="19"/>
  <c r="I5400" i="19"/>
  <c r="I5247" i="19"/>
  <c r="I5238" i="19"/>
  <c r="I5229" i="19"/>
  <c r="I5220" i="19"/>
  <c r="I5211" i="19"/>
  <c r="I5202" i="19"/>
  <c r="I5193" i="19"/>
  <c r="I5184" i="19"/>
  <c r="I5175" i="19"/>
  <c r="I5166" i="19"/>
  <c r="I5149" i="19"/>
  <c r="I5140" i="19"/>
  <c r="I5131" i="19"/>
  <c r="I5122" i="19"/>
  <c r="I5113" i="19"/>
  <c r="I5104" i="19"/>
  <c r="I5095" i="19"/>
  <c r="I5086" i="19"/>
  <c r="I5077" i="19"/>
  <c r="I5068" i="19"/>
  <c r="I5059" i="19"/>
  <c r="I5050" i="19"/>
  <c r="I5041" i="19"/>
  <c r="I5032" i="19"/>
  <c r="I5023" i="19"/>
  <c r="I5014" i="19"/>
  <c r="I5005" i="19"/>
  <c r="I4996" i="19"/>
  <c r="I4987" i="19"/>
  <c r="I4978" i="19"/>
  <c r="I4969" i="19"/>
  <c r="I4960" i="19"/>
  <c r="I4951" i="19"/>
  <c r="I4942" i="19"/>
  <c r="I4933" i="19"/>
  <c r="I4924" i="19"/>
  <c r="I4915" i="19"/>
  <c r="I4906" i="19"/>
  <c r="I4897" i="19"/>
  <c r="I4888" i="19"/>
  <c r="I4879" i="19"/>
  <c r="I4870" i="19"/>
  <c r="I4861" i="19"/>
  <c r="I4852" i="19"/>
  <c r="I4843" i="19"/>
  <c r="I4728" i="19"/>
  <c r="I4720" i="19"/>
  <c r="I4713" i="19"/>
  <c r="I4702" i="19"/>
  <c r="I4695" i="19"/>
  <c r="I4684" i="19"/>
  <c r="I4677" i="19"/>
  <c r="I4666" i="19"/>
  <c r="I4659" i="19"/>
  <c r="I4648" i="19"/>
  <c r="I4641" i="19"/>
  <c r="I4630" i="19"/>
  <c r="I4623" i="19"/>
  <c r="I4612" i="19"/>
  <c r="I4605" i="19"/>
  <c r="I5928" i="19"/>
  <c r="I5874" i="19"/>
  <c r="I5820" i="19"/>
  <c r="I5766" i="19"/>
  <c r="I5712" i="19"/>
  <c r="I5658" i="19"/>
  <c r="I5604" i="19"/>
  <c r="I5550" i="19"/>
  <c r="I5496" i="19"/>
  <c r="I5442" i="19"/>
  <c r="I5343" i="19"/>
  <c r="I5325" i="19"/>
  <c r="I5307" i="19"/>
  <c r="I5289" i="19"/>
  <c r="I5271" i="19"/>
  <c r="I5253" i="19"/>
  <c r="I5244" i="19"/>
  <c r="I5235" i="19"/>
  <c r="I5226" i="19"/>
  <c r="I5217" i="19"/>
  <c r="I5208" i="19"/>
  <c r="I5199" i="19"/>
  <c r="I5190" i="19"/>
  <c r="I5181" i="19"/>
  <c r="I5172" i="19"/>
  <c r="I5157" i="19"/>
  <c r="I5148" i="19"/>
  <c r="I5139" i="19"/>
  <c r="I5130" i="19"/>
  <c r="I5121" i="19"/>
  <c r="I5112" i="19"/>
  <c r="I5103" i="19"/>
  <c r="I5094" i="19"/>
  <c r="I5085" i="19"/>
  <c r="I5076" i="19"/>
  <c r="I5067" i="19"/>
  <c r="I5058" i="19"/>
  <c r="I5049" i="19"/>
  <c r="I5040" i="19"/>
  <c r="I5031" i="19"/>
  <c r="I5022" i="19"/>
  <c r="I5013" i="19"/>
  <c r="I5004" i="19"/>
  <c r="I4995" i="19"/>
  <c r="I4986" i="19"/>
  <c r="I4977" i="19"/>
  <c r="I4968" i="19"/>
  <c r="I4959" i="19"/>
  <c r="I4950" i="19"/>
  <c r="I4941" i="19"/>
  <c r="I4932" i="19"/>
  <c r="I4923" i="19"/>
  <c r="I4914" i="19"/>
  <c r="I4905" i="19"/>
  <c r="I4896" i="19"/>
  <c r="I4887" i="19"/>
  <c r="I4878" i="19"/>
  <c r="I4869" i="19"/>
  <c r="I4860" i="19"/>
  <c r="I4851" i="19"/>
  <c r="I4842" i="19"/>
  <c r="I4834" i="19"/>
  <c r="I4828" i="19"/>
  <c r="I4822" i="19"/>
  <c r="I4816" i="19"/>
  <c r="I4810" i="19"/>
  <c r="I4804" i="19"/>
  <c r="I4798" i="19"/>
  <c r="I4792" i="19"/>
  <c r="I4786" i="19"/>
  <c r="I4780" i="19"/>
  <c r="I4774" i="19"/>
  <c r="I4768" i="19"/>
  <c r="I4762" i="19"/>
  <c r="I4756" i="19"/>
  <c r="I4750" i="19"/>
  <c r="I4744" i="19"/>
  <c r="I4738" i="19"/>
  <c r="I4732" i="19"/>
  <c r="I5922" i="19"/>
  <c r="I5868" i="19"/>
  <c r="I5814" i="19"/>
  <c r="I5760" i="19"/>
  <c r="I5706" i="19"/>
  <c r="I5652" i="19"/>
  <c r="I5598" i="19"/>
  <c r="I5544" i="19"/>
  <c r="I5490" i="19"/>
  <c r="I5436" i="19"/>
  <c r="I5163" i="19"/>
  <c r="I5155" i="19"/>
  <c r="I5146" i="19"/>
  <c r="I5137" i="19"/>
  <c r="I5128" i="19"/>
  <c r="I5119" i="19"/>
  <c r="I5110" i="19"/>
  <c r="I5101" i="19"/>
  <c r="I5092" i="19"/>
  <c r="I5083" i="19"/>
  <c r="I5074" i="19"/>
  <c r="I5065" i="19"/>
  <c r="I5056" i="19"/>
  <c r="I5047" i="19"/>
  <c r="I5038" i="19"/>
  <c r="I5029" i="19"/>
  <c r="I5020" i="19"/>
  <c r="I5011" i="19"/>
  <c r="I5002" i="19"/>
  <c r="I4993" i="19"/>
  <c r="I4984" i="19"/>
  <c r="I4975" i="19"/>
  <c r="I4966" i="19"/>
  <c r="I4957" i="19"/>
  <c r="I4948" i="19"/>
  <c r="I4939" i="19"/>
  <c r="I4930" i="19"/>
  <c r="I4921" i="19"/>
  <c r="I4912" i="19"/>
  <c r="I4903" i="19"/>
  <c r="I4894" i="19"/>
  <c r="I4885" i="19"/>
  <c r="I4876" i="19"/>
  <c r="I4867" i="19"/>
  <c r="I4858" i="19"/>
  <c r="I4849" i="19"/>
  <c r="I4840" i="19"/>
  <c r="I4833" i="19"/>
  <c r="I4827" i="19"/>
  <c r="I4821" i="19"/>
  <c r="I4815" i="19"/>
  <c r="I4809" i="19"/>
  <c r="I4803" i="19"/>
  <c r="I4797" i="19"/>
  <c r="I4791" i="19"/>
  <c r="I4785" i="19"/>
  <c r="I4779" i="19"/>
  <c r="I4773" i="19"/>
  <c r="I4767" i="19"/>
  <c r="I4761" i="19"/>
  <c r="I4755" i="19"/>
  <c r="I4749" i="19"/>
  <c r="I4743" i="19"/>
  <c r="I4737" i="19"/>
  <c r="I5910" i="19"/>
  <c r="I5748" i="19"/>
  <c r="I5586" i="19"/>
  <c r="I5424" i="19"/>
  <c r="I5154" i="19"/>
  <c r="I5127" i="19"/>
  <c r="I5100" i="19"/>
  <c r="I5073" i="19"/>
  <c r="I5046" i="19"/>
  <c r="I5019" i="19"/>
  <c r="I4992" i="19"/>
  <c r="I4965" i="19"/>
  <c r="I4938" i="19"/>
  <c r="I4911" i="19"/>
  <c r="I4884" i="19"/>
  <c r="I4857" i="19"/>
  <c r="I4726" i="19"/>
  <c r="I5904" i="19"/>
  <c r="I5742" i="19"/>
  <c r="I5580" i="19"/>
  <c r="I5418" i="19"/>
  <c r="I5337" i="19"/>
  <c r="I5301" i="19"/>
  <c r="I5265" i="19"/>
  <c r="I5152" i="19"/>
  <c r="I5125" i="19"/>
  <c r="I5098" i="19"/>
  <c r="I5071" i="19"/>
  <c r="I5044" i="19"/>
  <c r="I5017" i="19"/>
  <c r="I4990" i="19"/>
  <c r="I4963" i="19"/>
  <c r="I4936" i="19"/>
  <c r="I4909" i="19"/>
  <c r="I4882" i="19"/>
  <c r="I4855" i="19"/>
  <c r="I4831" i="19"/>
  <c r="I4813" i="19"/>
  <c r="I4795" i="19"/>
  <c r="I4777" i="19"/>
  <c r="I4759" i="19"/>
  <c r="I4741" i="19"/>
  <c r="I4725" i="19"/>
  <c r="I4714" i="19"/>
  <c r="I4671" i="19"/>
  <c r="I4660" i="19"/>
  <c r="I4617" i="19"/>
  <c r="I4606" i="19"/>
  <c r="I4258" i="19"/>
  <c r="I4249" i="19"/>
  <c r="I4240" i="19"/>
  <c r="I4231" i="19"/>
  <c r="I4222" i="19"/>
  <c r="I4213" i="19"/>
  <c r="I4204" i="19"/>
  <c r="I4192" i="19"/>
  <c r="I4185" i="19"/>
  <c r="I5856" i="19"/>
  <c r="I5694" i="19"/>
  <c r="I5532" i="19"/>
  <c r="I5145" i="19"/>
  <c r="I5118" i="19"/>
  <c r="I5091" i="19"/>
  <c r="I5064" i="19"/>
  <c r="I5037" i="19"/>
  <c r="I5010" i="19"/>
  <c r="I4983" i="19"/>
  <c r="I4956" i="19"/>
  <c r="I4929" i="19"/>
  <c r="I4902" i="19"/>
  <c r="I4875" i="19"/>
  <c r="I4848" i="19"/>
  <c r="I5964" i="19"/>
  <c r="I5802" i="19"/>
  <c r="I5640" i="19"/>
  <c r="I5478" i="19"/>
  <c r="I5319" i="19"/>
  <c r="I5283" i="19"/>
  <c r="I5136" i="19"/>
  <c r="I5109" i="19"/>
  <c r="I5082" i="19"/>
  <c r="I5055" i="19"/>
  <c r="I5028" i="19"/>
  <c r="I5001" i="19"/>
  <c r="I4974" i="19"/>
  <c r="I4947" i="19"/>
  <c r="I4920" i="19"/>
  <c r="I4893" i="19"/>
  <c r="I4866" i="19"/>
  <c r="I4839" i="19"/>
  <c r="I5958" i="19"/>
  <c r="I5796" i="19"/>
  <c r="I5634" i="19"/>
  <c r="I5472" i="19"/>
  <c r="I5526" i="19"/>
  <c r="I5143" i="19"/>
  <c r="I5062" i="19"/>
  <c r="I4981" i="19"/>
  <c r="I4900" i="19"/>
  <c r="I4789" i="19"/>
  <c r="I4747" i="19"/>
  <c r="I4707" i="19"/>
  <c r="I4635" i="19"/>
  <c r="I4486" i="19"/>
  <c r="I4468" i="19"/>
  <c r="I4450" i="19"/>
  <c r="I4432" i="19"/>
  <c r="I4414" i="19"/>
  <c r="I4396" i="19"/>
  <c r="I4378" i="19"/>
  <c r="I4360" i="19"/>
  <c r="I4342" i="19"/>
  <c r="I4324" i="19"/>
  <c r="I4306" i="19"/>
  <c r="I4288" i="19"/>
  <c r="I4270" i="19"/>
  <c r="I4261" i="19"/>
  <c r="I4252" i="19"/>
  <c r="I4243" i="19"/>
  <c r="I4234" i="19"/>
  <c r="I4225" i="19"/>
  <c r="I4216" i="19"/>
  <c r="I4207" i="19"/>
  <c r="I4197" i="19"/>
  <c r="I3670" i="19"/>
  <c r="I3661" i="19"/>
  <c r="I3652" i="19"/>
  <c r="I3643" i="19"/>
  <c r="I3634" i="19"/>
  <c r="I3625" i="19"/>
  <c r="I3616" i="19"/>
  <c r="I3607" i="19"/>
  <c r="I3598" i="19"/>
  <c r="I3589" i="19"/>
  <c r="I5134" i="19"/>
  <c r="I5053" i="19"/>
  <c r="I4972" i="19"/>
  <c r="I4891" i="19"/>
  <c r="I4807" i="19"/>
  <c r="I4765" i="19"/>
  <c r="I4678" i="19"/>
  <c r="I4186" i="19"/>
  <c r="I3580" i="19"/>
  <c r="I3577" i="19"/>
  <c r="I3574" i="19"/>
  <c r="I3571" i="19"/>
  <c r="I3568" i="19"/>
  <c r="I3565" i="19"/>
  <c r="I3562" i="19"/>
  <c r="I3559" i="19"/>
  <c r="I3556" i="19"/>
  <c r="I3553" i="19"/>
  <c r="I3550" i="19"/>
  <c r="I3547" i="19"/>
  <c r="I3544" i="19"/>
  <c r="I3541" i="19"/>
  <c r="I5116" i="19"/>
  <c r="I5035" i="19"/>
  <c r="I4954" i="19"/>
  <c r="I4873" i="19"/>
  <c r="I4825" i="19"/>
  <c r="I4783" i="19"/>
  <c r="I4689" i="19"/>
  <c r="I4492" i="19"/>
  <c r="I4474" i="19"/>
  <c r="I4456" i="19"/>
  <c r="I4438" i="19"/>
  <c r="I4420" i="19"/>
  <c r="I4402" i="19"/>
  <c r="I4384" i="19"/>
  <c r="I4366" i="19"/>
  <c r="I4348" i="19"/>
  <c r="I4330" i="19"/>
  <c r="I4312" i="19"/>
  <c r="I4294" i="19"/>
  <c r="I4276" i="19"/>
  <c r="I4051" i="19"/>
  <c r="I4045" i="19"/>
  <c r="I4039" i="19"/>
  <c r="I4033" i="19"/>
  <c r="I4027" i="19"/>
  <c r="I4021" i="19"/>
  <c r="I4015" i="19"/>
  <c r="I4009" i="19"/>
  <c r="I4003" i="19"/>
  <c r="I3997" i="19"/>
  <c r="I3991" i="19"/>
  <c r="I3985" i="19"/>
  <c r="I3979" i="19"/>
  <c r="I3973" i="19"/>
  <c r="I3967" i="19"/>
  <c r="I3961" i="19"/>
  <c r="I3955" i="19"/>
  <c r="I3949" i="19"/>
  <c r="I3943" i="19"/>
  <c r="I3937" i="19"/>
  <c r="I3931" i="19"/>
  <c r="I3925" i="19"/>
  <c r="I3919" i="19"/>
  <c r="I3913" i="19"/>
  <c r="I3907" i="19"/>
  <c r="I3901" i="19"/>
  <c r="I3895" i="19"/>
  <c r="I3889" i="19"/>
  <c r="I3883" i="19"/>
  <c r="I3877" i="19"/>
  <c r="I3871" i="19"/>
  <c r="I3865" i="19"/>
  <c r="I3859" i="19"/>
  <c r="I3853" i="19"/>
  <c r="I3847" i="19"/>
  <c r="I3841" i="19"/>
  <c r="I3835" i="19"/>
  <c r="I3829" i="19"/>
  <c r="I3823" i="19"/>
  <c r="I3817" i="19"/>
  <c r="I3811" i="19"/>
  <c r="I3805" i="19"/>
  <c r="I3799" i="19"/>
  <c r="I3793" i="19"/>
  <c r="I3787" i="19"/>
  <c r="I3781" i="19"/>
  <c r="I3775" i="19"/>
  <c r="I3769" i="19"/>
  <c r="I3763" i="19"/>
  <c r="I3757" i="19"/>
  <c r="I3751" i="19"/>
  <c r="I3745" i="19"/>
  <c r="I3739" i="19"/>
  <c r="I3733" i="19"/>
  <c r="I3727" i="19"/>
  <c r="I3721" i="19"/>
  <c r="I3715" i="19"/>
  <c r="I3709" i="19"/>
  <c r="I3703" i="19"/>
  <c r="I3697" i="19"/>
  <c r="I3691" i="19"/>
  <c r="I3685" i="19"/>
  <c r="I3679" i="19"/>
  <c r="I3673" i="19"/>
  <c r="I3664" i="19"/>
  <c r="I3655" i="19"/>
  <c r="I3646" i="19"/>
  <c r="I5107" i="19"/>
  <c r="I5026" i="19"/>
  <c r="I4945" i="19"/>
  <c r="I4864" i="19"/>
  <c r="I4801" i="19"/>
  <c r="I4735" i="19"/>
  <c r="I4642" i="19"/>
  <c r="I4191" i="19"/>
  <c r="I5850" i="19"/>
  <c r="I5089" i="19"/>
  <c r="I5008" i="19"/>
  <c r="I4927" i="19"/>
  <c r="I4846" i="19"/>
  <c r="I4819" i="19"/>
  <c r="I4753" i="19"/>
  <c r="I4653" i="19"/>
  <c r="I4480" i="19"/>
  <c r="I4462" i="19"/>
  <c r="I4444" i="19"/>
  <c r="I4426" i="19"/>
  <c r="I4408" i="19"/>
  <c r="I4390" i="19"/>
  <c r="I4372" i="19"/>
  <c r="I4354" i="19"/>
  <c r="I4336" i="19"/>
  <c r="I4318" i="19"/>
  <c r="I4300" i="19"/>
  <c r="I4282" i="19"/>
  <c r="I4264" i="19"/>
  <c r="I4255" i="19"/>
  <c r="I4246" i="19"/>
  <c r="I4237" i="19"/>
  <c r="I4228" i="19"/>
  <c r="I4219" i="19"/>
  <c r="I4210" i="19"/>
  <c r="I4201" i="19"/>
  <c r="I4918" i="19"/>
  <c r="I4837" i="19"/>
  <c r="I4771" i="19"/>
  <c r="I3578" i="19"/>
  <c r="I3569" i="19"/>
  <c r="I3560" i="19"/>
  <c r="I3551" i="19"/>
  <c r="I3542" i="19"/>
  <c r="I3533" i="19"/>
  <c r="I3524" i="19"/>
  <c r="I3515" i="19"/>
  <c r="I3506" i="19"/>
  <c r="I3497" i="19"/>
  <c r="I3488" i="19"/>
  <c r="I3479" i="19"/>
  <c r="I3470" i="19"/>
  <c r="I3461" i="19"/>
  <c r="I3452" i="19"/>
  <c r="I3443" i="19"/>
  <c r="I3434" i="19"/>
  <c r="I3425" i="19"/>
  <c r="I3416" i="19"/>
  <c r="I3407" i="19"/>
  <c r="I3398" i="19"/>
  <c r="I3389" i="19"/>
  <c r="I3380" i="19"/>
  <c r="I3371" i="19"/>
  <c r="I3362" i="19"/>
  <c r="I3353" i="19"/>
  <c r="I3344" i="19"/>
  <c r="I3335" i="19"/>
  <c r="I3326" i="19"/>
  <c r="I3317" i="19"/>
  <c r="I3308" i="19"/>
  <c r="I3299" i="19"/>
  <c r="I3290" i="19"/>
  <c r="I3281" i="19"/>
  <c r="I3272" i="19"/>
  <c r="I3263" i="19"/>
  <c r="I3254" i="19"/>
  <c r="I3245" i="19"/>
  <c r="I3236" i="19"/>
  <c r="I3227" i="19"/>
  <c r="I3218" i="19"/>
  <c r="I3209" i="19"/>
  <c r="I3200" i="19"/>
  <c r="I3191" i="19"/>
  <c r="I3182" i="19"/>
  <c r="I3173" i="19"/>
  <c r="I3164" i="19"/>
  <c r="I3155" i="19"/>
  <c r="I3146" i="19"/>
  <c r="I3137" i="19"/>
  <c r="I3128" i="19"/>
  <c r="I3119" i="19"/>
  <c r="I3110" i="19"/>
  <c r="I3101" i="19"/>
  <c r="I3092" i="19"/>
  <c r="I3083" i="19"/>
  <c r="I3074" i="19"/>
  <c r="I3065" i="19"/>
  <c r="I3056" i="19"/>
  <c r="I3047" i="19"/>
  <c r="I3038" i="19"/>
  <c r="I3029" i="19"/>
  <c r="I3020" i="19"/>
  <c r="I4696" i="19"/>
  <c r="I4054" i="19"/>
  <c r="I4042" i="19"/>
  <c r="I4030" i="19"/>
  <c r="I4018" i="19"/>
  <c r="I4006" i="19"/>
  <c r="I3994" i="19"/>
  <c r="I3982" i="19"/>
  <c r="I3970" i="19"/>
  <c r="I3958" i="19"/>
  <c r="I3946" i="19"/>
  <c r="I3934" i="19"/>
  <c r="I3922" i="19"/>
  <c r="I3910" i="19"/>
  <c r="I3898" i="19"/>
  <c r="I3886" i="19"/>
  <c r="I3874" i="19"/>
  <c r="I3862" i="19"/>
  <c r="I3850" i="19"/>
  <c r="I3838" i="19"/>
  <c r="I3826" i="19"/>
  <c r="I3814" i="19"/>
  <c r="I3802" i="19"/>
  <c r="I3790" i="19"/>
  <c r="I3778" i="19"/>
  <c r="I3766" i="19"/>
  <c r="I3754" i="19"/>
  <c r="I3742" i="19"/>
  <c r="I3730" i="19"/>
  <c r="I3718" i="19"/>
  <c r="I3706" i="19"/>
  <c r="I3694" i="19"/>
  <c r="I3682" i="19"/>
  <c r="I4624" i="19"/>
  <c r="I4198" i="19"/>
  <c r="I3575" i="19"/>
  <c r="I3566" i="19"/>
  <c r="I3557" i="19"/>
  <c r="I3548" i="19"/>
  <c r="I3539" i="19"/>
  <c r="I3530" i="19"/>
  <c r="I3521" i="19"/>
  <c r="I3512" i="19"/>
  <c r="I3503" i="19"/>
  <c r="I3494" i="19"/>
  <c r="I3485" i="19"/>
  <c r="I3476" i="19"/>
  <c r="I3467" i="19"/>
  <c r="I3458" i="19"/>
  <c r="I3449" i="19"/>
  <c r="I3440" i="19"/>
  <c r="I3431" i="19"/>
  <c r="I3422" i="19"/>
  <c r="I3413" i="19"/>
  <c r="I3404" i="19"/>
  <c r="I3395" i="19"/>
  <c r="I3386" i="19"/>
  <c r="I3377" i="19"/>
  <c r="I3368" i="19"/>
  <c r="I3359" i="19"/>
  <c r="I3350" i="19"/>
  <c r="I3341" i="19"/>
  <c r="I3332" i="19"/>
  <c r="I3323" i="19"/>
  <c r="I3314" i="19"/>
  <c r="I3305" i="19"/>
  <c r="I3296" i="19"/>
  <c r="I3287" i="19"/>
  <c r="I3278" i="19"/>
  <c r="I3269" i="19"/>
  <c r="I3260" i="19"/>
  <c r="I3251" i="19"/>
  <c r="I3242" i="19"/>
  <c r="I3233" i="19"/>
  <c r="I3224" i="19"/>
  <c r="I3215" i="19"/>
  <c r="I3206" i="19"/>
  <c r="I3197" i="19"/>
  <c r="I3188" i="19"/>
  <c r="I3179" i="19"/>
  <c r="I3170" i="19"/>
  <c r="I3161" i="19"/>
  <c r="I3152" i="19"/>
  <c r="I3143" i="19"/>
  <c r="I3134" i="19"/>
  <c r="I3125" i="19"/>
  <c r="I3116" i="19"/>
  <c r="I3107" i="19"/>
  <c r="I3098" i="19"/>
  <c r="I3089" i="19"/>
  <c r="I3080" i="19"/>
  <c r="I3071" i="19"/>
  <c r="I3062" i="19"/>
  <c r="I3053" i="19"/>
  <c r="I3044" i="19"/>
  <c r="I3035" i="19"/>
  <c r="I3026" i="19"/>
  <c r="I3017" i="19"/>
  <c r="I3008" i="19"/>
  <c r="I2999" i="19"/>
  <c r="I2990" i="19"/>
  <c r="I2981" i="19"/>
  <c r="I2972" i="19"/>
  <c r="I2963" i="19"/>
  <c r="I2954" i="19"/>
  <c r="I2945" i="19"/>
  <c r="I2936" i="19"/>
  <c r="I2927" i="19"/>
  <c r="I2918" i="19"/>
  <c r="I2909" i="19"/>
  <c r="I2900" i="19"/>
  <c r="I2891" i="19"/>
  <c r="I2882" i="19"/>
  <c r="I2873" i="19"/>
  <c r="I2864" i="19"/>
  <c r="I2855" i="19"/>
  <c r="I2846" i="19"/>
  <c r="I2837" i="19"/>
  <c r="I2828" i="19"/>
  <c r="I2819" i="19"/>
  <c r="I2810" i="19"/>
  <c r="I2801" i="19"/>
  <c r="I2792" i="19"/>
  <c r="I2783" i="19"/>
  <c r="I2774" i="19"/>
  <c r="I2765" i="19"/>
  <c r="I2756" i="19"/>
  <c r="I2747" i="19"/>
  <c r="I2738" i="19"/>
  <c r="I2729" i="19"/>
  <c r="I2720" i="19"/>
  <c r="I2711" i="19"/>
  <c r="I2702" i="19"/>
  <c r="I2693" i="19"/>
  <c r="I2684" i="19"/>
  <c r="I2675" i="19"/>
  <c r="I2666" i="19"/>
  <c r="I2657" i="19"/>
  <c r="I2648" i="19"/>
  <c r="I2639" i="19"/>
  <c r="I2630" i="19"/>
  <c r="I2621" i="19"/>
  <c r="I2612" i="19"/>
  <c r="I2603" i="19"/>
  <c r="I2594" i="19"/>
  <c r="I2585" i="19"/>
  <c r="I2576" i="19"/>
  <c r="I2567" i="19"/>
  <c r="I2558" i="19"/>
  <c r="I2549" i="19"/>
  <c r="I2540" i="19"/>
  <c r="I2531" i="19"/>
  <c r="I2522" i="19"/>
  <c r="I2513" i="19"/>
  <c r="I2504" i="19"/>
  <c r="I2495" i="19"/>
  <c r="I2486" i="19"/>
  <c r="I2477" i="19"/>
  <c r="I2468" i="19"/>
  <c r="I2459" i="19"/>
  <c r="I2450" i="19"/>
  <c r="I2441" i="19"/>
  <c r="I2432" i="19"/>
  <c r="I2423" i="19"/>
  <c r="I2414" i="19"/>
  <c r="I2330" i="19"/>
  <c r="I2321" i="19"/>
  <c r="I2312" i="19"/>
  <c r="I2303" i="19"/>
  <c r="I2294" i="19"/>
  <c r="I2285" i="19"/>
  <c r="I2276" i="19"/>
  <c r="I2267" i="19"/>
  <c r="I2258" i="19"/>
  <c r="I2249" i="19"/>
  <c r="I2240" i="19"/>
  <c r="I2231" i="19"/>
  <c r="I5688" i="19"/>
  <c r="I5080" i="19"/>
  <c r="I4024" i="19"/>
  <c r="I3952" i="19"/>
  <c r="I3880" i="19"/>
  <c r="I3808" i="19"/>
  <c r="I3736" i="19"/>
  <c r="I3005" i="19"/>
  <c r="I2984" i="19"/>
  <c r="I2951" i="19"/>
  <c r="I2930" i="19"/>
  <c r="I2897" i="19"/>
  <c r="I2876" i="19"/>
  <c r="I2843" i="19"/>
  <c r="I2822" i="19"/>
  <c r="I2789" i="19"/>
  <c r="I2768" i="19"/>
  <c r="I2735" i="19"/>
  <c r="I2714" i="19"/>
  <c r="I2681" i="19"/>
  <c r="I2660" i="19"/>
  <c r="I2627" i="19"/>
  <c r="I2606" i="19"/>
  <c r="I2573" i="19"/>
  <c r="I2552" i="19"/>
  <c r="I2519" i="19"/>
  <c r="I2498" i="19"/>
  <c r="I2465" i="19"/>
  <c r="I2444" i="19"/>
  <c r="I2411" i="19"/>
  <c r="I2399" i="19"/>
  <c r="I2387" i="19"/>
  <c r="I2375" i="19"/>
  <c r="I2363" i="19"/>
  <c r="I2351" i="19"/>
  <c r="I2339" i="19"/>
  <c r="I2327" i="19"/>
  <c r="I2315" i="19"/>
  <c r="I2273" i="19"/>
  <c r="I2261" i="19"/>
  <c r="I4036" i="19"/>
  <c r="I3964" i="19"/>
  <c r="I3892" i="19"/>
  <c r="I3820" i="19"/>
  <c r="I3748" i="19"/>
  <c r="I3676" i="19"/>
  <c r="I3581" i="19"/>
  <c r="I3554" i="19"/>
  <c r="I3527" i="19"/>
  <c r="I3500" i="19"/>
  <c r="I3473" i="19"/>
  <c r="I3446" i="19"/>
  <c r="I3419" i="19"/>
  <c r="I3392" i="19"/>
  <c r="I3365" i="19"/>
  <c r="I3338" i="19"/>
  <c r="I3311" i="19"/>
  <c r="I3284" i="19"/>
  <c r="I3257" i="19"/>
  <c r="I3230" i="19"/>
  <c r="I3203" i="19"/>
  <c r="I3176" i="19"/>
  <c r="I3149" i="19"/>
  <c r="I3122" i="19"/>
  <c r="I3095" i="19"/>
  <c r="I3068" i="19"/>
  <c r="I3041" i="19"/>
  <c r="I3014" i="19"/>
  <c r="I2993" i="19"/>
  <c r="I2960" i="19"/>
  <c r="I2939" i="19"/>
  <c r="I2906" i="19"/>
  <c r="I2885" i="19"/>
  <c r="I2852" i="19"/>
  <c r="I2831" i="19"/>
  <c r="I2798" i="19"/>
  <c r="I2777" i="19"/>
  <c r="I2744" i="19"/>
  <c r="I2723" i="19"/>
  <c r="I2690" i="19"/>
  <c r="I2669" i="19"/>
  <c r="I2636" i="19"/>
  <c r="I2615" i="19"/>
  <c r="I2582" i="19"/>
  <c r="I2561" i="19"/>
  <c r="I2528" i="19"/>
  <c r="I2507" i="19"/>
  <c r="I2474" i="19"/>
  <c r="I2453" i="19"/>
  <c r="I2420" i="19"/>
  <c r="I2324" i="19"/>
  <c r="I2282" i="19"/>
  <c r="I2270" i="19"/>
  <c r="I2228" i="19"/>
  <c r="I4048" i="19"/>
  <c r="I3976" i="19"/>
  <c r="I3904" i="19"/>
  <c r="I3832" i="19"/>
  <c r="I3760" i="19"/>
  <c r="I3688" i="19"/>
  <c r="I3002" i="19"/>
  <c r="I2969" i="19"/>
  <c r="I2948" i="19"/>
  <c r="I2915" i="19"/>
  <c r="I2894" i="19"/>
  <c r="I2861" i="19"/>
  <c r="I2840" i="19"/>
  <c r="I2807" i="19"/>
  <c r="I2786" i="19"/>
  <c r="I2753" i="19"/>
  <c r="I2732" i="19"/>
  <c r="I2699" i="19"/>
  <c r="I2678" i="19"/>
  <c r="I2645" i="19"/>
  <c r="I2624" i="19"/>
  <c r="I2591" i="19"/>
  <c r="I2570" i="19"/>
  <c r="I2537" i="19"/>
  <c r="I2516" i="19"/>
  <c r="I2483" i="19"/>
  <c r="I2462" i="19"/>
  <c r="I2429" i="19"/>
  <c r="I2333" i="19"/>
  <c r="I2291" i="19"/>
  <c r="I2279" i="19"/>
  <c r="I2237" i="19"/>
  <c r="I4999" i="19"/>
  <c r="I3988" i="19"/>
  <c r="I3916" i="19"/>
  <c r="I3844" i="19"/>
  <c r="I3772" i="19"/>
  <c r="I3700" i="19"/>
  <c r="I3563" i="19"/>
  <c r="I3536" i="19"/>
  <c r="I3509" i="19"/>
  <c r="I3482" i="19"/>
  <c r="I3455" i="19"/>
  <c r="I3428" i="19"/>
  <c r="I3401" i="19"/>
  <c r="I3374" i="19"/>
  <c r="I3347" i="19"/>
  <c r="I3320" i="19"/>
  <c r="I3293" i="19"/>
  <c r="I3266" i="19"/>
  <c r="I3239" i="19"/>
  <c r="I3212" i="19"/>
  <c r="I3185" i="19"/>
  <c r="I3158" i="19"/>
  <c r="I3131" i="19"/>
  <c r="I3104" i="19"/>
  <c r="I3077" i="19"/>
  <c r="I3050" i="19"/>
  <c r="I3023" i="19"/>
  <c r="I3011" i="19"/>
  <c r="I2978" i="19"/>
  <c r="I2957" i="19"/>
  <c r="I2924" i="19"/>
  <c r="I2903" i="19"/>
  <c r="I2870" i="19"/>
  <c r="I2849" i="19"/>
  <c r="I2816" i="19"/>
  <c r="I2795" i="19"/>
  <c r="I2762" i="19"/>
  <c r="I2741" i="19"/>
  <c r="I2708" i="19"/>
  <c r="I2687" i="19"/>
  <c r="I2654" i="19"/>
  <c r="I2633" i="19"/>
  <c r="I2600" i="19"/>
  <c r="I2579" i="19"/>
  <c r="I2546" i="19"/>
  <c r="I2525" i="19"/>
  <c r="I2492" i="19"/>
  <c r="I2471" i="19"/>
  <c r="I2438" i="19"/>
  <c r="I2417" i="19"/>
  <c r="I2405" i="19"/>
  <c r="I2393" i="19"/>
  <c r="I2381" i="19"/>
  <c r="I2369" i="19"/>
  <c r="I2357" i="19"/>
  <c r="I2345" i="19"/>
  <c r="I2300" i="19"/>
  <c r="I2288" i="19"/>
  <c r="I2246" i="19"/>
  <c r="I2234" i="19"/>
  <c r="I4000" i="19"/>
  <c r="I3928" i="19"/>
  <c r="I3856" i="19"/>
  <c r="I3784" i="19"/>
  <c r="I3712" i="19"/>
  <c r="I2987" i="19"/>
  <c r="I2966" i="19"/>
  <c r="I2933" i="19"/>
  <c r="I2912" i="19"/>
  <c r="I2879" i="19"/>
  <c r="I2858" i="19"/>
  <c r="I2825" i="19"/>
  <c r="I2804" i="19"/>
  <c r="I2771" i="19"/>
  <c r="I2750" i="19"/>
  <c r="I2717" i="19"/>
  <c r="I2696" i="19"/>
  <c r="I2663" i="19"/>
  <c r="I2642" i="19"/>
  <c r="I2609" i="19"/>
  <c r="I2588" i="19"/>
  <c r="I2555" i="19"/>
  <c r="I2534" i="19"/>
  <c r="I2501" i="19"/>
  <c r="I2480" i="19"/>
  <c r="I2447" i="19"/>
  <c r="I2426" i="19"/>
  <c r="I2309" i="19"/>
  <c r="I2297" i="19"/>
  <c r="I2255" i="19"/>
  <c r="I2243" i="19"/>
  <c r="I284" i="19"/>
  <c r="I293" i="19"/>
  <c r="I302" i="19"/>
  <c r="I311" i="19"/>
  <c r="I320" i="19"/>
  <c r="I329" i="19"/>
  <c r="I338" i="19"/>
  <c r="I347" i="19"/>
  <c r="I356" i="19"/>
  <c r="I365" i="19"/>
  <c r="I374" i="19"/>
  <c r="I383" i="19"/>
  <c r="I392" i="19"/>
  <c r="I401" i="19"/>
  <c r="I410" i="19"/>
  <c r="I419" i="19"/>
  <c r="I428" i="19"/>
  <c r="I437" i="19"/>
  <c r="I446" i="19"/>
  <c r="I455" i="19"/>
  <c r="I464" i="19"/>
  <c r="I473" i="19"/>
  <c r="I482" i="19"/>
  <c r="I491" i="19"/>
  <c r="I500" i="19"/>
  <c r="I509" i="19"/>
  <c r="I518" i="19"/>
  <c r="I527" i="19"/>
  <c r="A531" i="19"/>
  <c r="I533" i="19"/>
  <c r="I534" i="19"/>
  <c r="A540" i="19"/>
  <c r="I542" i="19"/>
  <c r="I543" i="19"/>
  <c r="A549" i="19"/>
  <c r="I551" i="19"/>
  <c r="I552" i="19"/>
  <c r="A558" i="19"/>
  <c r="I560" i="19"/>
  <c r="I561" i="19"/>
  <c r="A567" i="19"/>
  <c r="I569" i="19"/>
  <c r="I570" i="19"/>
  <c r="A576" i="19"/>
  <c r="I578" i="19"/>
  <c r="I579" i="19"/>
  <c r="A585" i="19"/>
  <c r="I587" i="19"/>
  <c r="I588" i="19"/>
  <c r="A594" i="19"/>
  <c r="I596" i="19"/>
  <c r="I597" i="19"/>
  <c r="A603" i="19"/>
  <c r="I605" i="19"/>
  <c r="I606" i="19"/>
  <c r="A612" i="19"/>
  <c r="I614" i="19"/>
  <c r="I615" i="19"/>
  <c r="A621" i="19"/>
  <c r="I623" i="19"/>
  <c r="I624" i="19"/>
  <c r="A630" i="19"/>
  <c r="I632" i="19"/>
  <c r="I633" i="19"/>
  <c r="A639" i="19"/>
  <c r="I641" i="19"/>
  <c r="I642" i="19"/>
  <c r="A648" i="19"/>
  <c r="I650" i="19"/>
  <c r="I651" i="19"/>
  <c r="A657" i="19"/>
  <c r="I659" i="19"/>
  <c r="I660" i="19"/>
  <c r="A666" i="19"/>
  <c r="I668" i="19"/>
  <c r="I669" i="19"/>
  <c r="A675" i="19"/>
  <c r="I677" i="19"/>
  <c r="I678" i="19"/>
  <c r="A684" i="19"/>
  <c r="I686" i="19"/>
  <c r="I687" i="19"/>
  <c r="A693" i="19"/>
  <c r="I695" i="19"/>
  <c r="I696" i="19"/>
  <c r="A702" i="19"/>
  <c r="I704" i="19"/>
  <c r="I705" i="19"/>
  <c r="A711" i="19"/>
  <c r="I713" i="19"/>
  <c r="I714" i="19"/>
  <c r="A720" i="19"/>
  <c r="I722" i="19"/>
  <c r="I723" i="19"/>
  <c r="A729" i="19"/>
  <c r="I731" i="19"/>
  <c r="I732" i="19"/>
  <c r="A738" i="19"/>
  <c r="I740" i="19"/>
  <c r="I741" i="19"/>
  <c r="A747" i="19"/>
  <c r="I749" i="19"/>
  <c r="I750" i="19"/>
  <c r="A756" i="19"/>
  <c r="I758" i="19"/>
  <c r="I759" i="19"/>
  <c r="A765" i="19"/>
  <c r="I767" i="19"/>
  <c r="I768" i="19"/>
  <c r="A774" i="19"/>
  <c r="I776" i="19"/>
  <c r="I777" i="19"/>
  <c r="A783" i="19"/>
  <c r="I785" i="19"/>
  <c r="I786" i="19"/>
  <c r="A792" i="19"/>
  <c r="I794" i="19"/>
  <c r="I795" i="19"/>
  <c r="A801" i="19"/>
  <c r="I803" i="19"/>
  <c r="I804" i="19"/>
  <c r="A810" i="19"/>
  <c r="I812" i="19"/>
  <c r="I813" i="19"/>
  <c r="A819" i="19"/>
  <c r="I821" i="19"/>
  <c r="I822" i="19"/>
  <c r="A828" i="19"/>
  <c r="I830" i="19"/>
  <c r="I831" i="19"/>
  <c r="A837" i="19"/>
  <c r="I839" i="19"/>
  <c r="I840" i="19"/>
  <c r="A846" i="19"/>
  <c r="I848" i="19"/>
  <c r="I849" i="19"/>
  <c r="A855" i="19"/>
  <c r="I857" i="19"/>
  <c r="I858" i="19"/>
  <c r="A864" i="19"/>
  <c r="I866" i="19"/>
  <c r="I867" i="19"/>
  <c r="A873" i="19"/>
  <c r="I875" i="19"/>
  <c r="I876" i="19"/>
  <c r="A882" i="19"/>
  <c r="I884" i="19"/>
  <c r="I885" i="19"/>
  <c r="A891" i="19"/>
  <c r="I893" i="19"/>
  <c r="I894" i="19"/>
  <c r="A900" i="19"/>
  <c r="I902" i="19"/>
  <c r="I903" i="19"/>
  <c r="A909" i="19"/>
  <c r="I911" i="19"/>
  <c r="I912" i="19"/>
  <c r="A918" i="19"/>
  <c r="I920" i="19"/>
  <c r="I921" i="19"/>
  <c r="A927" i="19"/>
  <c r="I929" i="19"/>
  <c r="I930" i="19"/>
  <c r="A936" i="19"/>
  <c r="I938" i="19"/>
  <c r="I939" i="19"/>
  <c r="A945" i="19"/>
  <c r="I947" i="19"/>
  <c r="I948" i="19"/>
  <c r="A954" i="19"/>
  <c r="I956" i="19"/>
  <c r="I957" i="19"/>
  <c r="A963" i="19"/>
  <c r="I965" i="19"/>
  <c r="I966" i="19"/>
  <c r="A972" i="19"/>
  <c r="I974" i="19"/>
  <c r="I975" i="19"/>
  <c r="A981" i="19"/>
  <c r="I983" i="19"/>
  <c r="I984" i="19"/>
  <c r="A990" i="19"/>
  <c r="I992" i="19"/>
  <c r="I993" i="19"/>
  <c r="A999" i="19"/>
  <c r="I1001" i="19"/>
  <c r="I1002" i="19"/>
  <c r="I1010" i="19"/>
  <c r="I1011" i="19"/>
  <c r="I1019" i="19"/>
  <c r="I1020" i="19"/>
  <c r="I1028" i="19"/>
  <c r="I1029" i="19"/>
  <c r="I1037" i="19"/>
  <c r="I1038" i="19"/>
  <c r="I1046" i="19"/>
  <c r="I1047" i="19"/>
  <c r="I1055" i="19"/>
  <c r="I1056" i="19"/>
  <c r="I1064" i="19"/>
  <c r="I1065" i="19"/>
  <c r="I1073" i="19"/>
  <c r="I1074" i="19"/>
  <c r="I1082" i="19"/>
  <c r="I1083" i="19"/>
  <c r="I1091" i="19"/>
  <c r="I1092" i="19"/>
  <c r="I1100" i="19"/>
  <c r="I1101" i="19"/>
  <c r="I1109" i="19"/>
  <c r="I1110" i="19"/>
  <c r="I1118" i="19"/>
  <c r="I1119" i="19"/>
  <c r="I1127" i="19"/>
  <c r="I1128" i="19"/>
  <c r="I1136" i="19"/>
  <c r="I1137" i="19"/>
  <c r="I1145" i="19"/>
  <c r="I1146" i="19"/>
  <c r="I1154" i="19"/>
  <c r="I1155" i="19"/>
  <c r="I1163" i="19"/>
  <c r="I1164" i="19"/>
  <c r="I1172" i="19"/>
  <c r="I1173" i="19"/>
  <c r="I1181" i="19"/>
  <c r="I1182" i="19"/>
  <c r="I1190" i="19"/>
  <c r="I1191" i="19"/>
  <c r="I1199" i="19"/>
  <c r="I1200" i="19"/>
  <c r="I1208" i="19"/>
  <c r="I1209" i="19"/>
  <c r="I1217" i="19"/>
  <c r="I1218" i="19"/>
  <c r="I1226" i="19"/>
  <c r="I1227" i="19"/>
  <c r="I1235" i="19"/>
  <c r="I1236" i="19"/>
  <c r="I1244" i="19"/>
  <c r="I1245" i="19"/>
  <c r="I1253" i="19"/>
  <c r="I1254" i="19"/>
  <c r="I1262" i="19"/>
  <c r="I1263" i="19"/>
  <c r="I1271" i="19"/>
  <c r="I1272" i="19"/>
  <c r="I1280" i="19"/>
  <c r="I1281" i="19"/>
  <c r="I1289" i="19"/>
  <c r="I1290" i="19"/>
  <c r="I1298" i="19"/>
  <c r="I1299" i="19"/>
  <c r="I1307" i="19"/>
  <c r="I1308" i="19"/>
  <c r="I1316" i="19"/>
  <c r="I1317" i="19"/>
  <c r="I1325" i="19"/>
  <c r="I1326" i="19"/>
  <c r="I1334" i="19"/>
  <c r="I1335" i="19"/>
  <c r="I1343" i="19"/>
  <c r="I1344" i="19"/>
  <c r="I1352" i="19"/>
  <c r="I1353" i="19"/>
  <c r="I1361" i="19"/>
  <c r="I1362" i="19"/>
  <c r="I1370" i="19"/>
  <c r="I1371" i="19"/>
  <c r="I1379" i="19"/>
  <c r="I1380" i="19"/>
  <c r="I1388" i="19"/>
  <c r="I1389" i="19"/>
  <c r="I1397" i="19"/>
  <c r="I1398" i="19"/>
  <c r="I1406" i="19"/>
  <c r="I1407" i="19"/>
  <c r="I1415" i="19"/>
  <c r="I1416" i="19"/>
  <c r="I1424" i="19"/>
  <c r="I1425" i="19"/>
  <c r="I1433" i="19"/>
  <c r="I1434" i="19"/>
  <c r="I1442" i="19"/>
  <c r="I1443" i="19"/>
  <c r="I1451" i="19"/>
  <c r="I1452" i="19"/>
  <c r="I1460" i="19"/>
  <c r="I1461" i="19"/>
  <c r="I1469" i="19"/>
  <c r="I1470" i="19"/>
  <c r="I1478" i="19"/>
  <c r="I1479" i="19"/>
  <c r="I1487" i="19"/>
  <c r="I1488" i="19"/>
  <c r="I1496" i="19"/>
  <c r="I1497" i="19"/>
  <c r="I1505" i="19"/>
  <c r="I1506" i="19"/>
  <c r="I1514" i="19"/>
  <c r="I1515" i="19"/>
  <c r="I1523" i="19"/>
  <c r="I1524" i="19"/>
  <c r="I1532" i="19"/>
  <c r="I1533" i="19"/>
  <c r="I1541" i="19"/>
  <c r="I1542" i="19"/>
  <c r="I1550" i="19"/>
  <c r="I1551" i="19"/>
  <c r="I1559" i="19"/>
  <c r="I1560" i="19"/>
  <c r="I1570" i="19"/>
  <c r="I1592" i="19"/>
  <c r="I1604" i="19"/>
  <c r="I1616" i="19"/>
  <c r="I1628" i="19"/>
  <c r="I1640" i="19"/>
  <c r="I1652" i="19"/>
  <c r="I1664" i="19"/>
  <c r="I1676" i="19"/>
  <c r="I1688" i="19"/>
  <c r="I1700" i="19"/>
  <c r="I1712" i="19"/>
  <c r="I1724" i="19"/>
  <c r="I1736" i="19"/>
  <c r="I1748" i="19"/>
  <c r="I1760" i="19"/>
  <c r="I1772" i="19"/>
  <c r="I1784" i="19"/>
  <c r="I1796" i="19"/>
  <c r="I1808" i="19"/>
  <c r="I1820" i="19"/>
  <c r="I1832" i="19"/>
  <c r="I1844" i="19"/>
  <c r="I1856" i="19"/>
  <c r="I1868" i="19"/>
  <c r="I1880" i="19"/>
  <c r="I1892" i="19"/>
  <c r="I2264" i="19"/>
  <c r="I3032" i="19"/>
  <c r="I3113" i="19"/>
  <c r="I3194" i="19"/>
  <c r="I3275" i="19"/>
  <c r="I3356" i="19"/>
  <c r="I3437" i="19"/>
  <c r="I3518" i="19"/>
  <c r="I3940" i="19"/>
  <c r="I275" i="19"/>
  <c r="I278" i="19"/>
  <c r="I281" i="19"/>
  <c r="I285" i="19"/>
  <c r="I289" i="19"/>
  <c r="I294" i="19"/>
  <c r="I298" i="19"/>
  <c r="I303" i="19"/>
  <c r="I307" i="19"/>
  <c r="I312" i="19"/>
  <c r="I316" i="19"/>
  <c r="I321" i="19"/>
  <c r="I325" i="19"/>
  <c r="I330" i="19"/>
  <c r="I334" i="19"/>
  <c r="I339" i="19"/>
  <c r="I343" i="19"/>
  <c r="I348" i="19"/>
  <c r="I352" i="19"/>
  <c r="I357" i="19"/>
  <c r="I361" i="19"/>
  <c r="I366" i="19"/>
  <c r="I370" i="19"/>
  <c r="I375" i="19"/>
  <c r="I379" i="19"/>
  <c r="I384" i="19"/>
  <c r="I388" i="19"/>
  <c r="I393" i="19"/>
  <c r="I397" i="19"/>
  <c r="I402" i="19"/>
  <c r="I406" i="19"/>
  <c r="I411" i="19"/>
  <c r="I415" i="19"/>
  <c r="I420" i="19"/>
  <c r="I424" i="19"/>
  <c r="I429" i="19"/>
  <c r="I433" i="19"/>
  <c r="I438" i="19"/>
  <c r="I442" i="19"/>
  <c r="I447" i="19"/>
  <c r="I451" i="19"/>
  <c r="I456" i="19"/>
  <c r="I460" i="19"/>
  <c r="I465" i="19"/>
  <c r="I469" i="19"/>
  <c r="I474" i="19"/>
  <c r="I478" i="19"/>
  <c r="I483" i="19"/>
  <c r="I487" i="19"/>
  <c r="I492" i="19"/>
  <c r="I496" i="19"/>
  <c r="I501" i="19"/>
  <c r="I505" i="19"/>
  <c r="I510" i="19"/>
  <c r="I514" i="19"/>
  <c r="I519" i="19"/>
  <c r="I523" i="19"/>
  <c r="I528" i="19"/>
  <c r="I535" i="19"/>
  <c r="I544" i="19"/>
  <c r="I553" i="19"/>
  <c r="I562" i="19"/>
  <c r="I571" i="19"/>
  <c r="I580" i="19"/>
  <c r="I589" i="19"/>
  <c r="I598" i="19"/>
  <c r="I607" i="19"/>
  <c r="I616" i="19"/>
  <c r="I625" i="19"/>
  <c r="I634" i="19"/>
  <c r="I643" i="19"/>
  <c r="I652" i="19"/>
  <c r="I661" i="19"/>
  <c r="I670" i="19"/>
  <c r="I679" i="19"/>
  <c r="I688" i="19"/>
  <c r="I697" i="19"/>
  <c r="I706" i="19"/>
  <c r="I715" i="19"/>
  <c r="I724" i="19"/>
  <c r="I733" i="19"/>
  <c r="I742" i="19"/>
  <c r="I751" i="19"/>
  <c r="I760" i="19"/>
  <c r="I769" i="19"/>
  <c r="I778" i="19"/>
  <c r="I787" i="19"/>
  <c r="I796" i="19"/>
  <c r="I805" i="19"/>
  <c r="I814" i="19"/>
  <c r="I823" i="19"/>
  <c r="I832" i="19"/>
  <c r="I841" i="19"/>
  <c r="I850" i="19"/>
  <c r="I859" i="19"/>
  <c r="I868" i="19"/>
  <c r="I877" i="19"/>
  <c r="I886" i="19"/>
  <c r="I895" i="19"/>
  <c r="I904" i="19"/>
  <c r="I913" i="19"/>
  <c r="I922" i="19"/>
  <c r="I931" i="19"/>
  <c r="I940" i="19"/>
  <c r="I949" i="19"/>
  <c r="I958" i="19"/>
  <c r="I967" i="19"/>
  <c r="I976" i="19"/>
  <c r="I985" i="19"/>
  <c r="I994" i="19"/>
  <c r="I1003" i="19"/>
  <c r="I1012" i="19"/>
  <c r="I1021" i="19"/>
  <c r="I1030" i="19"/>
  <c r="I1039" i="19"/>
  <c r="I1048" i="19"/>
  <c r="I1057" i="19"/>
  <c r="I1066" i="19"/>
  <c r="I1075" i="19"/>
  <c r="I1084" i="19"/>
  <c r="I1093" i="19"/>
  <c r="I1102" i="19"/>
  <c r="I1111" i="19"/>
  <c r="I1120" i="19"/>
  <c r="I1129" i="19"/>
  <c r="I1138" i="19"/>
  <c r="I1147" i="19"/>
  <c r="I1156" i="19"/>
  <c r="I1165" i="19"/>
  <c r="I1174" i="19"/>
  <c r="I1183" i="19"/>
  <c r="I1192" i="19"/>
  <c r="I1201" i="19"/>
  <c r="I1210" i="19"/>
  <c r="I1219" i="19"/>
  <c r="I1228" i="19"/>
  <c r="I1237" i="19"/>
  <c r="I1246" i="19"/>
  <c r="I1255" i="19"/>
  <c r="I1264" i="19"/>
  <c r="I1273" i="19"/>
  <c r="I1282" i="19"/>
  <c r="I1291" i="19"/>
  <c r="I1300" i="19"/>
  <c r="I1309" i="19"/>
  <c r="I1318" i="19"/>
  <c r="I1327" i="19"/>
  <c r="I1336" i="19"/>
  <c r="I1345" i="19"/>
  <c r="I1354" i="19"/>
  <c r="I1363" i="19"/>
  <c r="I1372" i="19"/>
  <c r="I1381" i="19"/>
  <c r="I1390" i="19"/>
  <c r="I1399" i="19"/>
  <c r="I1408" i="19"/>
  <c r="I1417" i="19"/>
  <c r="I1426" i="19"/>
  <c r="I1435" i="19"/>
  <c r="I1444" i="19"/>
  <c r="I1453" i="19"/>
  <c r="I1462" i="19"/>
  <c r="I1471" i="19"/>
  <c r="I1480" i="19"/>
  <c r="I1489" i="19"/>
  <c r="I1498" i="19"/>
  <c r="I1507" i="19"/>
  <c r="I1516" i="19"/>
  <c r="I1525" i="19"/>
  <c r="I1534" i="19"/>
  <c r="I1543" i="19"/>
  <c r="I1552" i="19"/>
  <c r="I1561" i="19"/>
  <c r="I1581" i="19"/>
  <c r="I1907" i="19"/>
  <c r="I1934" i="19"/>
  <c r="I1961" i="19"/>
  <c r="I1988" i="19"/>
  <c r="I2015" i="19"/>
  <c r="I2042" i="19"/>
  <c r="I2069" i="19"/>
  <c r="I2096" i="19"/>
  <c r="I2123" i="19"/>
  <c r="I2150" i="19"/>
  <c r="I2177" i="19"/>
  <c r="I2204" i="19"/>
  <c r="I2366" i="19"/>
  <c r="I2402" i="19"/>
  <c r="I2435" i="19"/>
  <c r="I2564" i="19"/>
  <c r="I2597" i="19"/>
  <c r="I2726" i="19"/>
  <c r="I2759" i="19"/>
  <c r="I2888" i="19"/>
  <c r="I2921" i="19"/>
  <c r="I4012" i="19"/>
  <c r="B147" i="10"/>
  <c r="C147" i="10" s="1"/>
  <c r="I290" i="19"/>
  <c r="I299" i="19"/>
  <c r="I308" i="19"/>
  <c r="I317" i="19"/>
  <c r="I326" i="19"/>
  <c r="I335" i="19"/>
  <c r="I344" i="19"/>
  <c r="I353" i="19"/>
  <c r="I362" i="19"/>
  <c r="I371" i="19"/>
  <c r="I380" i="19"/>
  <c r="I389" i="19"/>
  <c r="I398" i="19"/>
  <c r="I407" i="19"/>
  <c r="I416" i="19"/>
  <c r="I425" i="19"/>
  <c r="I434" i="19"/>
  <c r="I443" i="19"/>
  <c r="I452" i="19"/>
  <c r="I461" i="19"/>
  <c r="I470" i="19"/>
  <c r="I479" i="19"/>
  <c r="I488" i="19"/>
  <c r="I497" i="19"/>
  <c r="I506" i="19"/>
  <c r="I515" i="19"/>
  <c r="I524" i="19"/>
  <c r="A534" i="19"/>
  <c r="I536" i="19"/>
  <c r="I537" i="19"/>
  <c r="A543" i="19"/>
  <c r="I545" i="19"/>
  <c r="I546" i="19"/>
  <c r="A552" i="19"/>
  <c r="I554" i="19"/>
  <c r="I555" i="19"/>
  <c r="A561" i="19"/>
  <c r="I563" i="19"/>
  <c r="I564" i="19"/>
  <c r="A570" i="19"/>
  <c r="I572" i="19"/>
  <c r="I573" i="19"/>
  <c r="A579" i="19"/>
  <c r="I581" i="19"/>
  <c r="I582" i="19"/>
  <c r="A588" i="19"/>
  <c r="I590" i="19"/>
  <c r="I591" i="19"/>
  <c r="A597" i="19"/>
  <c r="I599" i="19"/>
  <c r="I600" i="19"/>
  <c r="A606" i="19"/>
  <c r="I608" i="19"/>
  <c r="I609" i="19"/>
  <c r="A615" i="19"/>
  <c r="I617" i="19"/>
  <c r="I618" i="19"/>
  <c r="A624" i="19"/>
  <c r="I626" i="19"/>
  <c r="I627" i="19"/>
  <c r="A633" i="19"/>
  <c r="I635" i="19"/>
  <c r="I636" i="19"/>
  <c r="A642" i="19"/>
  <c r="I644" i="19"/>
  <c r="I645" i="19"/>
  <c r="I653" i="19"/>
  <c r="I654" i="19"/>
  <c r="A660" i="19"/>
  <c r="I662" i="19"/>
  <c r="I663" i="19"/>
  <c r="A669" i="19"/>
  <c r="I671" i="19"/>
  <c r="I672" i="19"/>
  <c r="A678" i="19"/>
  <c r="I680" i="19"/>
  <c r="I681" i="19"/>
  <c r="A687" i="19"/>
  <c r="I689" i="19"/>
  <c r="I690" i="19"/>
  <c r="A696" i="19"/>
  <c r="I698" i="19"/>
  <c r="I699" i="19"/>
  <c r="I707" i="19"/>
  <c r="I708" i="19"/>
  <c r="A714" i="19"/>
  <c r="I716" i="19"/>
  <c r="I717" i="19"/>
  <c r="A723" i="19"/>
  <c r="I725" i="19"/>
  <c r="I726" i="19"/>
  <c r="A732" i="19"/>
  <c r="I734" i="19"/>
  <c r="I735" i="19"/>
  <c r="A741" i="19"/>
  <c r="I743" i="19"/>
  <c r="I744" i="19"/>
  <c r="A750" i="19"/>
  <c r="I752" i="19"/>
  <c r="I753" i="19"/>
  <c r="A759" i="19"/>
  <c r="I761" i="19"/>
  <c r="I762" i="19"/>
  <c r="A768" i="19"/>
  <c r="I770" i="19"/>
  <c r="I771" i="19"/>
  <c r="A777" i="19"/>
  <c r="I779" i="19"/>
  <c r="I780" i="19"/>
  <c r="A786" i="19"/>
  <c r="I788" i="19"/>
  <c r="I789" i="19"/>
  <c r="A795" i="19"/>
  <c r="I797" i="19"/>
  <c r="I798" i="19"/>
  <c r="A804" i="19"/>
  <c r="I806" i="19"/>
  <c r="I807" i="19"/>
  <c r="A813" i="19"/>
  <c r="I815" i="19"/>
  <c r="I816" i="19"/>
  <c r="A822" i="19"/>
  <c r="I824" i="19"/>
  <c r="I825" i="19"/>
  <c r="A831" i="19"/>
  <c r="I833" i="19"/>
  <c r="I834" i="19"/>
  <c r="A840" i="19"/>
  <c r="I842" i="19"/>
  <c r="I843" i="19"/>
  <c r="A849" i="19"/>
  <c r="I851" i="19"/>
  <c r="I852" i="19"/>
  <c r="A858" i="19"/>
  <c r="I860" i="19"/>
  <c r="I861" i="19"/>
  <c r="A867" i="19"/>
  <c r="I869" i="19"/>
  <c r="I870" i="19"/>
  <c r="A876" i="19"/>
  <c r="I878" i="19"/>
  <c r="I879" i="19"/>
  <c r="A885" i="19"/>
  <c r="I887" i="19"/>
  <c r="I888" i="19"/>
  <c r="A894" i="19"/>
  <c r="I896" i="19"/>
  <c r="I897" i="19"/>
  <c r="A903" i="19"/>
  <c r="I905" i="19"/>
  <c r="I906" i="19"/>
  <c r="A912" i="19"/>
  <c r="I914" i="19"/>
  <c r="I915" i="19"/>
  <c r="A921" i="19"/>
  <c r="I923" i="19"/>
  <c r="I924" i="19"/>
  <c r="A930" i="19"/>
  <c r="I932" i="19"/>
  <c r="I933" i="19"/>
  <c r="A939" i="19"/>
  <c r="I941" i="19"/>
  <c r="I942" i="19"/>
  <c r="A948" i="19"/>
  <c r="I950" i="19"/>
  <c r="I951" i="19"/>
  <c r="A957" i="19"/>
  <c r="I959" i="19"/>
  <c r="I960" i="19"/>
  <c r="A966" i="19"/>
  <c r="I968" i="19"/>
  <c r="I969" i="19"/>
  <c r="A975" i="19"/>
  <c r="I977" i="19"/>
  <c r="I978" i="19"/>
  <c r="A984" i="19"/>
  <c r="I986" i="19"/>
  <c r="I987" i="19"/>
  <c r="A993" i="19"/>
  <c r="I995" i="19"/>
  <c r="I996" i="19"/>
  <c r="A1002" i="19"/>
  <c r="I1004" i="19"/>
  <c r="I1005" i="19"/>
  <c r="A1011" i="19"/>
  <c r="I1013" i="19"/>
  <c r="I1014" i="19"/>
  <c r="A1020" i="19"/>
  <c r="I1022" i="19"/>
  <c r="I1023" i="19"/>
  <c r="A1029" i="19"/>
  <c r="I1031" i="19"/>
  <c r="I1032" i="19"/>
  <c r="A1038" i="19"/>
  <c r="I1040" i="19"/>
  <c r="I1041" i="19"/>
  <c r="A1047" i="19"/>
  <c r="I1049" i="19"/>
  <c r="I1050" i="19"/>
  <c r="A1056" i="19"/>
  <c r="I1058" i="19"/>
  <c r="I1059" i="19"/>
  <c r="A1065" i="19"/>
  <c r="I1067" i="19"/>
  <c r="I1068" i="19"/>
  <c r="A1074" i="19"/>
  <c r="I1076" i="19"/>
  <c r="I1077" i="19"/>
  <c r="A1083" i="19"/>
  <c r="I1085" i="19"/>
  <c r="I1086" i="19"/>
  <c r="A1092" i="19"/>
  <c r="I1094" i="19"/>
  <c r="I1095" i="19"/>
  <c r="A1101" i="19"/>
  <c r="I1103" i="19"/>
  <c r="I1104" i="19"/>
  <c r="A1110" i="19"/>
  <c r="I1112" i="19"/>
  <c r="I1113" i="19"/>
  <c r="A1119" i="19"/>
  <c r="I1121" i="19"/>
  <c r="I1122" i="19"/>
  <c r="A1128" i="19"/>
  <c r="I1130" i="19"/>
  <c r="I1131" i="19"/>
  <c r="A1137" i="19"/>
  <c r="I1139" i="19"/>
  <c r="I1140" i="19"/>
  <c r="A1146" i="19"/>
  <c r="I1148" i="19"/>
  <c r="I1149" i="19"/>
  <c r="A1155" i="19"/>
  <c r="I1157" i="19"/>
  <c r="I1158" i="19"/>
  <c r="A1164" i="19"/>
  <c r="I1166" i="19"/>
  <c r="I1167" i="19"/>
  <c r="A1173" i="19"/>
  <c r="I1175" i="19"/>
  <c r="I1176" i="19"/>
  <c r="A1182" i="19"/>
  <c r="I1184" i="19"/>
  <c r="I1185" i="19"/>
  <c r="A1191" i="19"/>
  <c r="I1193" i="19"/>
  <c r="I1194" i="19"/>
  <c r="A1200" i="19"/>
  <c r="I1202" i="19"/>
  <c r="I1203" i="19"/>
  <c r="A1209" i="19"/>
  <c r="I1211" i="19"/>
  <c r="I1212" i="19"/>
  <c r="A1218" i="19"/>
  <c r="I1220" i="19"/>
  <c r="I1221" i="19"/>
  <c r="A1227" i="19"/>
  <c r="I1229" i="19"/>
  <c r="I1230" i="19"/>
  <c r="A1236" i="19"/>
  <c r="I1238" i="19"/>
  <c r="I1239" i="19"/>
  <c r="A1245" i="19"/>
  <c r="I1247" i="19"/>
  <c r="I1248" i="19"/>
  <c r="A1254" i="19"/>
  <c r="I1256" i="19"/>
  <c r="I1257" i="19"/>
  <c r="A1263" i="19"/>
  <c r="I1265" i="19"/>
  <c r="I1266" i="19"/>
  <c r="A1272" i="19"/>
  <c r="I1274" i="19"/>
  <c r="I1275" i="19"/>
  <c r="A1281" i="19"/>
  <c r="I1283" i="19"/>
  <c r="I1284" i="19"/>
  <c r="A1290" i="19"/>
  <c r="I1292" i="19"/>
  <c r="I1293" i="19"/>
  <c r="A1299" i="19"/>
  <c r="I1301" i="19"/>
  <c r="I1302" i="19"/>
  <c r="A1308" i="19"/>
  <c r="I1310" i="19"/>
  <c r="I1311" i="19"/>
  <c r="A1317" i="19"/>
  <c r="I1319" i="19"/>
  <c r="I1320" i="19"/>
  <c r="A1326" i="19"/>
  <c r="I1328" i="19"/>
  <c r="I1329" i="19"/>
  <c r="A1335" i="19"/>
  <c r="I1337" i="19"/>
  <c r="I1338" i="19"/>
  <c r="A1344" i="19"/>
  <c r="I1346" i="19"/>
  <c r="I1347" i="19"/>
  <c r="A1353" i="19"/>
  <c r="I1355" i="19"/>
  <c r="I1356" i="19"/>
  <c r="A1362" i="19"/>
  <c r="I1364" i="19"/>
  <c r="I1365" i="19"/>
  <c r="A1371" i="19"/>
  <c r="I1373" i="19"/>
  <c r="I1374" i="19"/>
  <c r="A1380" i="19"/>
  <c r="I1382" i="19"/>
  <c r="I1383" i="19"/>
  <c r="A1389" i="19"/>
  <c r="I1391" i="19"/>
  <c r="I1392" i="19"/>
  <c r="A1398" i="19"/>
  <c r="I1400" i="19"/>
  <c r="I1401" i="19"/>
  <c r="A1407" i="19"/>
  <c r="I1409" i="19"/>
  <c r="I1410" i="19"/>
  <c r="A1416" i="19"/>
  <c r="I1418" i="19"/>
  <c r="I1419" i="19"/>
  <c r="A1425" i="19"/>
  <c r="I1427" i="19"/>
  <c r="I1428" i="19"/>
  <c r="A1434" i="19"/>
  <c r="I1436" i="19"/>
  <c r="I1437" i="19"/>
  <c r="A1443" i="19"/>
  <c r="I1445" i="19"/>
  <c r="I1446" i="19"/>
  <c r="A1452" i="19"/>
  <c r="I1454" i="19"/>
  <c r="I1455" i="19"/>
  <c r="A1461" i="19"/>
  <c r="I1463" i="19"/>
  <c r="I1464" i="19"/>
  <c r="A1470" i="19"/>
  <c r="I1472" i="19"/>
  <c r="I1473" i="19"/>
  <c r="A1479" i="19"/>
  <c r="I1481" i="19"/>
  <c r="I1482" i="19"/>
  <c r="A1488" i="19"/>
  <c r="I1490" i="19"/>
  <c r="I1491" i="19"/>
  <c r="A1497" i="19"/>
  <c r="I1499" i="19"/>
  <c r="I1500" i="19"/>
  <c r="A1506" i="19"/>
  <c r="I1508" i="19"/>
  <c r="I1509" i="19"/>
  <c r="A1515" i="19"/>
  <c r="I1517" i="19"/>
  <c r="I1518" i="19"/>
  <c r="A1524" i="19"/>
  <c r="I1526" i="19"/>
  <c r="I1527" i="19"/>
  <c r="A1533" i="19"/>
  <c r="I1535" i="19"/>
  <c r="I1536" i="19"/>
  <c r="A1542" i="19"/>
  <c r="I1544" i="19"/>
  <c r="I1545" i="19"/>
  <c r="A1551" i="19"/>
  <c r="I1553" i="19"/>
  <c r="I1554" i="19"/>
  <c r="A1560" i="19"/>
  <c r="I1562" i="19"/>
  <c r="I1563" i="19"/>
  <c r="I1572" i="19"/>
  <c r="I1582" i="19"/>
  <c r="I2306" i="19"/>
  <c r="I2329" i="19"/>
  <c r="I3086" i="19"/>
  <c r="I3167" i="19"/>
  <c r="I3248" i="19"/>
  <c r="I3329" i="19"/>
  <c r="I3410" i="19"/>
  <c r="I3491" i="19"/>
  <c r="I3572" i="19"/>
  <c r="I1568" i="19"/>
  <c r="I1577" i="19"/>
  <c r="I1587" i="19"/>
  <c r="I1593" i="19"/>
  <c r="I1599" i="19"/>
  <c r="I1605" i="19"/>
  <c r="I1611" i="19"/>
  <c r="I1617" i="19"/>
  <c r="I1623" i="19"/>
  <c r="I1629" i="19"/>
  <c r="I1635" i="19"/>
  <c r="I1641" i="19"/>
  <c r="I1647" i="19"/>
  <c r="I1653" i="19"/>
  <c r="I1659" i="19"/>
  <c r="I1665" i="19"/>
  <c r="I1671" i="19"/>
  <c r="I1677" i="19"/>
  <c r="I1683" i="19"/>
  <c r="I1689" i="19"/>
  <c r="I1695" i="19"/>
  <c r="I1701" i="19"/>
  <c r="I1707" i="19"/>
  <c r="I1713" i="19"/>
  <c r="I1719" i="19"/>
  <c r="I1725" i="19"/>
  <c r="I1731" i="19"/>
  <c r="I1737" i="19"/>
  <c r="I1743" i="19"/>
  <c r="I1749" i="19"/>
  <c r="I1755" i="19"/>
  <c r="I1761" i="19"/>
  <c r="I1767" i="19"/>
  <c r="I1773" i="19"/>
  <c r="I1779" i="19"/>
  <c r="I1785" i="19"/>
  <c r="I1791" i="19"/>
  <c r="I1797" i="19"/>
  <c r="I1803" i="19"/>
  <c r="I1809" i="19"/>
  <c r="I1815" i="19"/>
  <c r="I1821" i="19"/>
  <c r="I1827" i="19"/>
  <c r="I1833" i="19"/>
  <c r="I1839" i="19"/>
  <c r="I1845" i="19"/>
  <c r="I1851" i="19"/>
  <c r="I1857" i="19"/>
  <c r="I1863" i="19"/>
  <c r="I1869" i="19"/>
  <c r="I1875" i="19"/>
  <c r="I1881" i="19"/>
  <c r="I1887" i="19"/>
  <c r="I1893" i="19"/>
  <c r="I1899" i="19"/>
  <c r="I1900" i="19"/>
  <c r="I1908" i="19"/>
  <c r="I1909" i="19"/>
  <c r="I1917" i="19"/>
  <c r="I1918" i="19"/>
  <c r="I1926" i="19"/>
  <c r="I1927" i="19"/>
  <c r="I1935" i="19"/>
  <c r="I1936" i="19"/>
  <c r="I1944" i="19"/>
  <c r="I1945" i="19"/>
  <c r="I1953" i="19"/>
  <c r="I1954" i="19"/>
  <c r="I1962" i="19"/>
  <c r="I1963" i="19"/>
  <c r="I1971" i="19"/>
  <c r="I1972" i="19"/>
  <c r="I1980" i="19"/>
  <c r="I1981" i="19"/>
  <c r="I1989" i="19"/>
  <c r="I1990" i="19"/>
  <c r="I1998" i="19"/>
  <c r="I1999" i="19"/>
  <c r="I2007" i="19"/>
  <c r="I2008" i="19"/>
  <c r="I2016" i="19"/>
  <c r="I2017" i="19"/>
  <c r="I2025" i="19"/>
  <c r="I2026" i="19"/>
  <c r="I2034" i="19"/>
  <c r="I2035" i="19"/>
  <c r="I2043" i="19"/>
  <c r="I2044" i="19"/>
  <c r="I2052" i="19"/>
  <c r="I2053" i="19"/>
  <c r="I2061" i="19"/>
  <c r="I2062" i="19"/>
  <c r="I2070" i="19"/>
  <c r="I2071" i="19"/>
  <c r="I2079" i="19"/>
  <c r="I2080" i="19"/>
  <c r="I2088" i="19"/>
  <c r="I2089" i="19"/>
  <c r="I2097" i="19"/>
  <c r="I2098" i="19"/>
  <c r="I2106" i="19"/>
  <c r="I2107" i="19"/>
  <c r="I2115" i="19"/>
  <c r="I2116" i="19"/>
  <c r="I2124" i="19"/>
  <c r="I2125" i="19"/>
  <c r="I2133" i="19"/>
  <c r="I2134" i="19"/>
  <c r="I2142" i="19"/>
  <c r="I2143" i="19"/>
  <c r="I2151" i="19"/>
  <c r="I2152" i="19"/>
  <c r="I2160" i="19"/>
  <c r="I2161" i="19"/>
  <c r="I2169" i="19"/>
  <c r="I2170" i="19"/>
  <c r="I2178" i="19"/>
  <c r="I2179" i="19"/>
  <c r="I2187" i="19"/>
  <c r="I2188" i="19"/>
  <c r="I2196" i="19"/>
  <c r="I2197" i="19"/>
  <c r="I2205" i="19"/>
  <c r="I2206" i="19"/>
  <c r="I2214" i="19"/>
  <c r="I2215" i="19"/>
  <c r="I2223" i="19"/>
  <c r="I2224" i="19"/>
  <c r="I2233" i="19"/>
  <c r="I2266" i="19"/>
  <c r="I2287" i="19"/>
  <c r="I2320" i="19"/>
  <c r="I2343" i="19"/>
  <c r="I2344" i="19"/>
  <c r="I2355" i="19"/>
  <c r="I2356" i="19"/>
  <c r="I2367" i="19"/>
  <c r="I2368" i="19"/>
  <c r="I2379" i="19"/>
  <c r="I2380" i="19"/>
  <c r="I2391" i="19"/>
  <c r="I2392" i="19"/>
  <c r="I2403" i="19"/>
  <c r="I2404" i="19"/>
  <c r="I1569" i="19"/>
  <c r="I1578" i="19"/>
  <c r="I1588" i="19"/>
  <c r="I1594" i="19"/>
  <c r="I1600" i="19"/>
  <c r="I1606" i="19"/>
  <c r="I1612" i="19"/>
  <c r="I1618" i="19"/>
  <c r="I1624" i="19"/>
  <c r="I1630" i="19"/>
  <c r="I1636" i="19"/>
  <c r="I1642" i="19"/>
  <c r="I1648" i="19"/>
  <c r="I1654" i="19"/>
  <c r="I1660" i="19"/>
  <c r="I1666" i="19"/>
  <c r="I1672" i="19"/>
  <c r="I1678" i="19"/>
  <c r="I1684" i="19"/>
  <c r="I1690" i="19"/>
  <c r="I1696" i="19"/>
  <c r="I1702" i="19"/>
  <c r="I1708" i="19"/>
  <c r="I1714" i="19"/>
  <c r="I1720" i="19"/>
  <c r="I1726" i="19"/>
  <c r="I1732" i="19"/>
  <c r="I1738" i="19"/>
  <c r="I1744" i="19"/>
  <c r="I1750" i="19"/>
  <c r="I1756" i="19"/>
  <c r="I1762" i="19"/>
  <c r="I1768" i="19"/>
  <c r="I1774" i="19"/>
  <c r="I1780" i="19"/>
  <c r="I1786" i="19"/>
  <c r="I1792" i="19"/>
  <c r="I1798" i="19"/>
  <c r="I1804" i="19"/>
  <c r="I1810" i="19"/>
  <c r="I1816" i="19"/>
  <c r="I1822" i="19"/>
  <c r="I1828" i="19"/>
  <c r="I1834" i="19"/>
  <c r="I1840" i="19"/>
  <c r="I1846" i="19"/>
  <c r="I1852" i="19"/>
  <c r="I1858" i="19"/>
  <c r="I1864" i="19"/>
  <c r="I1870" i="19"/>
  <c r="I1876" i="19"/>
  <c r="I1882" i="19"/>
  <c r="I1888" i="19"/>
  <c r="I1894" i="19"/>
  <c r="I1901" i="19"/>
  <c r="I1910" i="19"/>
  <c r="I1919" i="19"/>
  <c r="I1928" i="19"/>
  <c r="I1937" i="19"/>
  <c r="I1946" i="19"/>
  <c r="I1955" i="19"/>
  <c r="I1964" i="19"/>
  <c r="I1973" i="19"/>
  <c r="I1982" i="19"/>
  <c r="I1991" i="19"/>
  <c r="I2000" i="19"/>
  <c r="I2009" i="19"/>
  <c r="I2018" i="19"/>
  <c r="I2027" i="19"/>
  <c r="I2036" i="19"/>
  <c r="I2045" i="19"/>
  <c r="I2054" i="19"/>
  <c r="I2063" i="19"/>
  <c r="I2072" i="19"/>
  <c r="I2081" i="19"/>
  <c r="I2090" i="19"/>
  <c r="I2099" i="19"/>
  <c r="I2108" i="19"/>
  <c r="I2117" i="19"/>
  <c r="I2126" i="19"/>
  <c r="I2135" i="19"/>
  <c r="I2144" i="19"/>
  <c r="I2153" i="19"/>
  <c r="I2162" i="19"/>
  <c r="I2171" i="19"/>
  <c r="I2180" i="19"/>
  <c r="I2189" i="19"/>
  <c r="I2198" i="19"/>
  <c r="I2207" i="19"/>
  <c r="I2216" i="19"/>
  <c r="I2225" i="19"/>
  <c r="I2257" i="19"/>
  <c r="I2278" i="19"/>
  <c r="I2311" i="19"/>
  <c r="I2332" i="19"/>
  <c r="I4072" i="19"/>
  <c r="I4126" i="19"/>
  <c r="I4180" i="19"/>
  <c r="I5000" i="19"/>
  <c r="I1574" i="19"/>
  <c r="I1583" i="19"/>
  <c r="I1589" i="19"/>
  <c r="I1595" i="19"/>
  <c r="I1601" i="19"/>
  <c r="I1607" i="19"/>
  <c r="I1613" i="19"/>
  <c r="I1619" i="19"/>
  <c r="I1625" i="19"/>
  <c r="I1631" i="19"/>
  <c r="I1637" i="19"/>
  <c r="I1643" i="19"/>
  <c r="I1649" i="19"/>
  <c r="I1655" i="19"/>
  <c r="I1661" i="19"/>
  <c r="I1667" i="19"/>
  <c r="I1673" i="19"/>
  <c r="I1679" i="19"/>
  <c r="I1685" i="19"/>
  <c r="I1691" i="19"/>
  <c r="I1697" i="19"/>
  <c r="I1703" i="19"/>
  <c r="I1709" i="19"/>
  <c r="I1715" i="19"/>
  <c r="I1721" i="19"/>
  <c r="I1727" i="19"/>
  <c r="I1733" i="19"/>
  <c r="I1739" i="19"/>
  <c r="I1745" i="19"/>
  <c r="I1751" i="19"/>
  <c r="I1757" i="19"/>
  <c r="I1763" i="19"/>
  <c r="I1769" i="19"/>
  <c r="I1775" i="19"/>
  <c r="I1781" i="19"/>
  <c r="I1787" i="19"/>
  <c r="I1793" i="19"/>
  <c r="I1799" i="19"/>
  <c r="I1805" i="19"/>
  <c r="I1811" i="19"/>
  <c r="I1817" i="19"/>
  <c r="I1823" i="19"/>
  <c r="I1829" i="19"/>
  <c r="I1835" i="19"/>
  <c r="I1841" i="19"/>
  <c r="I1847" i="19"/>
  <c r="I1853" i="19"/>
  <c r="I1859" i="19"/>
  <c r="I1865" i="19"/>
  <c r="I1871" i="19"/>
  <c r="I1877" i="19"/>
  <c r="I1883" i="19"/>
  <c r="I1889" i="19"/>
  <c r="I1895" i="19"/>
  <c r="I1902" i="19"/>
  <c r="I1903" i="19"/>
  <c r="I1911" i="19"/>
  <c r="I1912" i="19"/>
  <c r="I1920" i="19"/>
  <c r="I1921" i="19"/>
  <c r="I1929" i="19"/>
  <c r="I1930" i="19"/>
  <c r="I1938" i="19"/>
  <c r="I1939" i="19"/>
  <c r="I1947" i="19"/>
  <c r="I1948" i="19"/>
  <c r="I1956" i="19"/>
  <c r="I1957" i="19"/>
  <c r="I1965" i="19"/>
  <c r="I1966" i="19"/>
  <c r="I1974" i="19"/>
  <c r="I1975" i="19"/>
  <c r="I1983" i="19"/>
  <c r="I1984" i="19"/>
  <c r="I1992" i="19"/>
  <c r="I1993" i="19"/>
  <c r="I2001" i="19"/>
  <c r="I2002" i="19"/>
  <c r="I2010" i="19"/>
  <c r="I2011" i="19"/>
  <c r="I2019" i="19"/>
  <c r="I2020" i="19"/>
  <c r="I2028" i="19"/>
  <c r="I2029" i="19"/>
  <c r="I2037" i="19"/>
  <c r="I2038" i="19"/>
  <c r="I2046" i="19"/>
  <c r="I2047" i="19"/>
  <c r="I2055" i="19"/>
  <c r="I2056" i="19"/>
  <c r="I2064" i="19"/>
  <c r="I2065" i="19"/>
  <c r="I2073" i="19"/>
  <c r="I2074" i="19"/>
  <c r="I2082" i="19"/>
  <c r="I2083" i="19"/>
  <c r="I2091" i="19"/>
  <c r="I2092" i="19"/>
  <c r="I2100" i="19"/>
  <c r="I2101" i="19"/>
  <c r="I2109" i="19"/>
  <c r="I2110" i="19"/>
  <c r="I2118" i="19"/>
  <c r="I2119" i="19"/>
  <c r="I2127" i="19"/>
  <c r="I2128" i="19"/>
  <c r="I2136" i="19"/>
  <c r="I2137" i="19"/>
  <c r="I2145" i="19"/>
  <c r="I2146" i="19"/>
  <c r="I2154" i="19"/>
  <c r="I2155" i="19"/>
  <c r="I2163" i="19"/>
  <c r="I2164" i="19"/>
  <c r="I2172" i="19"/>
  <c r="I2173" i="19"/>
  <c r="I2181" i="19"/>
  <c r="I2182" i="19"/>
  <c r="I2190" i="19"/>
  <c r="I2191" i="19"/>
  <c r="I2199" i="19"/>
  <c r="I2200" i="19"/>
  <c r="I2208" i="19"/>
  <c r="I2209" i="19"/>
  <c r="I2217" i="19"/>
  <c r="I2218" i="19"/>
  <c r="I2226" i="19"/>
  <c r="I2248" i="19"/>
  <c r="I2269" i="19"/>
  <c r="I2302" i="19"/>
  <c r="I2323" i="19"/>
  <c r="I2336" i="19"/>
  <c r="I2348" i="19"/>
  <c r="I2360" i="19"/>
  <c r="I2372" i="19"/>
  <c r="I2384" i="19"/>
  <c r="I2396" i="19"/>
  <c r="I2408" i="19"/>
  <c r="I1575" i="19"/>
  <c r="I1584" i="19"/>
  <c r="I1590" i="19"/>
  <c r="I1596" i="19"/>
  <c r="I1602" i="19"/>
  <c r="I1608" i="19"/>
  <c r="I1614" i="19"/>
  <c r="I1620" i="19"/>
  <c r="I1626" i="19"/>
  <c r="I1632" i="19"/>
  <c r="I1638" i="19"/>
  <c r="I1644" i="19"/>
  <c r="I1650" i="19"/>
  <c r="I1656" i="19"/>
  <c r="I1662" i="19"/>
  <c r="I1668" i="19"/>
  <c r="I1674" i="19"/>
  <c r="I1680" i="19"/>
  <c r="I1686" i="19"/>
  <c r="I1692" i="19"/>
  <c r="I1698" i="19"/>
  <c r="I1704" i="19"/>
  <c r="I1710" i="19"/>
  <c r="I1716" i="19"/>
  <c r="I1722" i="19"/>
  <c r="I1728" i="19"/>
  <c r="I1734" i="19"/>
  <c r="I1740" i="19"/>
  <c r="I1746" i="19"/>
  <c r="I1752" i="19"/>
  <c r="I1758" i="19"/>
  <c r="I1764" i="19"/>
  <c r="I1770" i="19"/>
  <c r="I1776" i="19"/>
  <c r="I1782" i="19"/>
  <c r="I1788" i="19"/>
  <c r="I1794" i="19"/>
  <c r="I1800" i="19"/>
  <c r="I1806" i="19"/>
  <c r="I1812" i="19"/>
  <c r="I1818" i="19"/>
  <c r="I1824" i="19"/>
  <c r="I1830" i="19"/>
  <c r="I1836" i="19"/>
  <c r="I1842" i="19"/>
  <c r="I1848" i="19"/>
  <c r="I1854" i="19"/>
  <c r="I1860" i="19"/>
  <c r="I1866" i="19"/>
  <c r="I1872" i="19"/>
  <c r="I1878" i="19"/>
  <c r="I1884" i="19"/>
  <c r="I1890" i="19"/>
  <c r="I1896" i="19"/>
  <c r="I1904" i="19"/>
  <c r="I1913" i="19"/>
  <c r="I1922" i="19"/>
  <c r="I1931" i="19"/>
  <c r="I1940" i="19"/>
  <c r="I1949" i="19"/>
  <c r="I1958" i="19"/>
  <c r="I1967" i="19"/>
  <c r="I1976" i="19"/>
  <c r="I1985" i="19"/>
  <c r="I1994" i="19"/>
  <c r="I2003" i="19"/>
  <c r="I2012" i="19"/>
  <c r="I2021" i="19"/>
  <c r="I2030" i="19"/>
  <c r="I2039" i="19"/>
  <c r="I2048" i="19"/>
  <c r="I2057" i="19"/>
  <c r="I2066" i="19"/>
  <c r="I2075" i="19"/>
  <c r="I2084" i="19"/>
  <c r="I2093" i="19"/>
  <c r="I2102" i="19"/>
  <c r="I2111" i="19"/>
  <c r="I2120" i="19"/>
  <c r="I2129" i="19"/>
  <c r="I2138" i="19"/>
  <c r="I2147" i="19"/>
  <c r="I2156" i="19"/>
  <c r="I2165" i="19"/>
  <c r="I2174" i="19"/>
  <c r="I2183" i="19"/>
  <c r="I2192" i="19"/>
  <c r="I2201" i="19"/>
  <c r="I2210" i="19"/>
  <c r="I2219" i="19"/>
  <c r="I2239" i="19"/>
  <c r="I2260" i="19"/>
  <c r="I2293" i="19"/>
  <c r="I2314" i="19"/>
  <c r="I2337" i="19"/>
  <c r="I2338" i="19"/>
  <c r="I2349" i="19"/>
  <c r="I2350" i="19"/>
  <c r="I2361" i="19"/>
  <c r="I2362" i="19"/>
  <c r="I2373" i="19"/>
  <c r="I2374" i="19"/>
  <c r="I2385" i="19"/>
  <c r="I2386" i="19"/>
  <c r="I2397" i="19"/>
  <c r="I2398" i="19"/>
  <c r="I2409" i="19"/>
  <c r="I2410" i="19"/>
  <c r="I3590" i="19"/>
  <c r="I3599" i="19"/>
  <c r="I3608" i="19"/>
  <c r="I3617" i="19"/>
  <c r="I3626" i="19"/>
  <c r="I3637" i="19"/>
  <c r="I3649" i="19"/>
  <c r="I1571" i="19"/>
  <c r="I1580" i="19"/>
  <c r="I1585" i="19"/>
  <c r="I1591" i="19"/>
  <c r="I1597" i="19"/>
  <c r="I1603" i="19"/>
  <c r="I1609" i="19"/>
  <c r="I1615" i="19"/>
  <c r="I1621" i="19"/>
  <c r="I1627" i="19"/>
  <c r="I1633" i="19"/>
  <c r="I1639" i="19"/>
  <c r="I1645" i="19"/>
  <c r="I1651" i="19"/>
  <c r="I1657" i="19"/>
  <c r="I1663" i="19"/>
  <c r="I1669" i="19"/>
  <c r="I1675" i="19"/>
  <c r="I1681" i="19"/>
  <c r="I1687" i="19"/>
  <c r="I1693" i="19"/>
  <c r="I1699" i="19"/>
  <c r="I1705" i="19"/>
  <c r="I1711" i="19"/>
  <c r="I1717" i="19"/>
  <c r="I1723" i="19"/>
  <c r="I1729" i="19"/>
  <c r="I1735" i="19"/>
  <c r="I1741" i="19"/>
  <c r="I1747" i="19"/>
  <c r="I1753" i="19"/>
  <c r="I1759" i="19"/>
  <c r="I1765" i="19"/>
  <c r="I1771" i="19"/>
  <c r="I1777" i="19"/>
  <c r="I1783" i="19"/>
  <c r="I1789" i="19"/>
  <c r="I1795" i="19"/>
  <c r="I1801" i="19"/>
  <c r="I1807" i="19"/>
  <c r="I1813" i="19"/>
  <c r="I1819" i="19"/>
  <c r="I1825" i="19"/>
  <c r="I1831" i="19"/>
  <c r="I1837" i="19"/>
  <c r="I1843" i="19"/>
  <c r="I1849" i="19"/>
  <c r="I1855" i="19"/>
  <c r="I1861" i="19"/>
  <c r="I1867" i="19"/>
  <c r="I1873" i="19"/>
  <c r="I1879" i="19"/>
  <c r="I1885" i="19"/>
  <c r="I1891" i="19"/>
  <c r="I1897" i="19"/>
  <c r="I1905" i="19"/>
  <c r="I1906" i="19"/>
  <c r="I1914" i="19"/>
  <c r="I1915" i="19"/>
  <c r="I1923" i="19"/>
  <c r="I1924" i="19"/>
  <c r="I1932" i="19"/>
  <c r="I1933" i="19"/>
  <c r="I1941" i="19"/>
  <c r="I1942" i="19"/>
  <c r="I1950" i="19"/>
  <c r="I1951" i="19"/>
  <c r="I1959" i="19"/>
  <c r="I1960" i="19"/>
  <c r="I1968" i="19"/>
  <c r="I1969" i="19"/>
  <c r="I1977" i="19"/>
  <c r="I1978" i="19"/>
  <c r="I1986" i="19"/>
  <c r="I1987" i="19"/>
  <c r="I1995" i="19"/>
  <c r="I1996" i="19"/>
  <c r="I2004" i="19"/>
  <c r="I2005" i="19"/>
  <c r="I2013" i="19"/>
  <c r="I2014" i="19"/>
  <c r="I2022" i="19"/>
  <c r="I2023" i="19"/>
  <c r="I2031" i="19"/>
  <c r="I2032" i="19"/>
  <c r="I2040" i="19"/>
  <c r="I2041" i="19"/>
  <c r="I2049" i="19"/>
  <c r="I2050" i="19"/>
  <c r="I2058" i="19"/>
  <c r="I2059" i="19"/>
  <c r="I2067" i="19"/>
  <c r="I2068" i="19"/>
  <c r="I2076" i="19"/>
  <c r="I2077" i="19"/>
  <c r="I2085" i="19"/>
  <c r="I2086" i="19"/>
  <c r="I2094" i="19"/>
  <c r="I2095" i="19"/>
  <c r="I2103" i="19"/>
  <c r="I2104" i="19"/>
  <c r="I2112" i="19"/>
  <c r="I2113" i="19"/>
  <c r="I2121" i="19"/>
  <c r="I2122" i="19"/>
  <c r="I2130" i="19"/>
  <c r="I2131" i="19"/>
  <c r="I2139" i="19"/>
  <c r="I2140" i="19"/>
  <c r="I2148" i="19"/>
  <c r="I2149" i="19"/>
  <c r="I2157" i="19"/>
  <c r="I2158" i="19"/>
  <c r="I2166" i="19"/>
  <c r="I2167" i="19"/>
  <c r="I2175" i="19"/>
  <c r="I2176" i="19"/>
  <c r="I2184" i="19"/>
  <c r="I2185" i="19"/>
  <c r="I2193" i="19"/>
  <c r="I2194" i="19"/>
  <c r="I2202" i="19"/>
  <c r="I2203" i="19"/>
  <c r="I2211" i="19"/>
  <c r="I2212" i="19"/>
  <c r="I2220" i="19"/>
  <c r="I2221" i="19"/>
  <c r="I2230" i="19"/>
  <c r="I2251" i="19"/>
  <c r="I2284" i="19"/>
  <c r="I2305" i="19"/>
  <c r="I2235" i="19"/>
  <c r="I2244" i="19"/>
  <c r="I2253" i="19"/>
  <c r="I2262" i="19"/>
  <c r="I2271" i="19"/>
  <c r="I2280" i="19"/>
  <c r="I2289" i="19"/>
  <c r="I2298" i="19"/>
  <c r="I2307" i="19"/>
  <c r="I2316" i="19"/>
  <c r="I2325" i="19"/>
  <c r="I2334" i="19"/>
  <c r="I2335" i="19"/>
  <c r="I2340" i="19"/>
  <c r="I2341" i="19"/>
  <c r="I2346" i="19"/>
  <c r="I2347" i="19"/>
  <c r="I2352" i="19"/>
  <c r="I2353" i="19"/>
  <c r="I2358" i="19"/>
  <c r="I2359" i="19"/>
  <c r="I2364" i="19"/>
  <c r="I2365" i="19"/>
  <c r="I2370" i="19"/>
  <c r="I2371" i="19"/>
  <c r="I2376" i="19"/>
  <c r="I2377" i="19"/>
  <c r="I2382" i="19"/>
  <c r="I2383" i="19"/>
  <c r="I2388" i="19"/>
  <c r="I2389" i="19"/>
  <c r="I2394" i="19"/>
  <c r="I2395" i="19"/>
  <c r="I2400" i="19"/>
  <c r="I2401" i="19"/>
  <c r="I2406" i="19"/>
  <c r="I2407" i="19"/>
  <c r="I2412" i="19"/>
  <c r="I2413" i="19"/>
  <c r="A2419" i="19"/>
  <c r="I2421" i="19"/>
  <c r="I2422" i="19"/>
  <c r="A2428" i="19"/>
  <c r="I2430" i="19"/>
  <c r="I2431" i="19"/>
  <c r="A2437" i="19"/>
  <c r="I2439" i="19"/>
  <c r="I2440" i="19"/>
  <c r="A2446" i="19"/>
  <c r="I2448" i="19"/>
  <c r="I2449" i="19"/>
  <c r="A2455" i="19"/>
  <c r="I2457" i="19"/>
  <c r="I2458" i="19"/>
  <c r="A2464" i="19"/>
  <c r="I2466" i="19"/>
  <c r="I2467" i="19"/>
  <c r="A2473" i="19"/>
  <c r="I2475" i="19"/>
  <c r="I2476" i="19"/>
  <c r="A2482" i="19"/>
  <c r="I2484" i="19"/>
  <c r="I2485" i="19"/>
  <c r="A2491" i="19"/>
  <c r="I2493" i="19"/>
  <c r="I2494" i="19"/>
  <c r="A2500" i="19"/>
  <c r="I2502" i="19"/>
  <c r="I2503" i="19"/>
  <c r="A2509" i="19"/>
  <c r="I2511" i="19"/>
  <c r="I2512" i="19"/>
  <c r="A2518" i="19"/>
  <c r="I2520" i="19"/>
  <c r="I2521" i="19"/>
  <c r="A2527" i="19"/>
  <c r="I2529" i="19"/>
  <c r="I2530" i="19"/>
  <c r="A2536" i="19"/>
  <c r="I2538" i="19"/>
  <c r="I2539" i="19"/>
  <c r="A2545" i="19"/>
  <c r="I2547" i="19"/>
  <c r="I2548" i="19"/>
  <c r="A2554" i="19"/>
  <c r="I2556" i="19"/>
  <c r="I2557" i="19"/>
  <c r="A2563" i="19"/>
  <c r="I2565" i="19"/>
  <c r="I2566" i="19"/>
  <c r="A2572" i="19"/>
  <c r="I2574" i="19"/>
  <c r="I2575" i="19"/>
  <c r="A2581" i="19"/>
  <c r="I2583" i="19"/>
  <c r="I2584" i="19"/>
  <c r="A2590" i="19"/>
  <c r="I2592" i="19"/>
  <c r="I2593" i="19"/>
  <c r="A2599" i="19"/>
  <c r="I2601" i="19"/>
  <c r="I2602" i="19"/>
  <c r="A2608" i="19"/>
  <c r="I2610" i="19"/>
  <c r="I2611" i="19"/>
  <c r="A2617" i="19"/>
  <c r="I2619" i="19"/>
  <c r="I2620" i="19"/>
  <c r="A2626" i="19"/>
  <c r="I2628" i="19"/>
  <c r="I2629" i="19"/>
  <c r="A2635" i="19"/>
  <c r="I2637" i="19"/>
  <c r="I2638" i="19"/>
  <c r="A2644" i="19"/>
  <c r="I2646" i="19"/>
  <c r="I2647" i="19"/>
  <c r="A2653" i="19"/>
  <c r="I2655" i="19"/>
  <c r="I2656" i="19"/>
  <c r="A2662" i="19"/>
  <c r="I2664" i="19"/>
  <c r="I2665" i="19"/>
  <c r="A2671" i="19"/>
  <c r="I2673" i="19"/>
  <c r="I2674" i="19"/>
  <c r="A2680" i="19"/>
  <c r="I2682" i="19"/>
  <c r="I2683" i="19"/>
  <c r="A2689" i="19"/>
  <c r="I2691" i="19"/>
  <c r="I2692" i="19"/>
  <c r="A2698" i="19"/>
  <c r="I2700" i="19"/>
  <c r="I2701" i="19"/>
  <c r="A2707" i="19"/>
  <c r="I2709" i="19"/>
  <c r="I2710" i="19"/>
  <c r="A2716" i="19"/>
  <c r="I2718" i="19"/>
  <c r="I2719" i="19"/>
  <c r="A2725" i="19"/>
  <c r="I2727" i="19"/>
  <c r="I2728" i="19"/>
  <c r="A2734" i="19"/>
  <c r="I2736" i="19"/>
  <c r="I2737" i="19"/>
  <c r="A2743" i="19"/>
  <c r="I2745" i="19"/>
  <c r="I2746" i="19"/>
  <c r="A2752" i="19"/>
  <c r="I2754" i="19"/>
  <c r="I2755" i="19"/>
  <c r="A2761" i="19"/>
  <c r="I2763" i="19"/>
  <c r="I2764" i="19"/>
  <c r="A2770" i="19"/>
  <c r="I2772" i="19"/>
  <c r="I2773" i="19"/>
  <c r="A2779" i="19"/>
  <c r="I2781" i="19"/>
  <c r="I2782" i="19"/>
  <c r="A2788" i="19"/>
  <c r="I2790" i="19"/>
  <c r="I2791" i="19"/>
  <c r="A2797" i="19"/>
  <c r="I2799" i="19"/>
  <c r="I2800" i="19"/>
  <c r="A2806" i="19"/>
  <c r="I2808" i="19"/>
  <c r="I2809" i="19"/>
  <c r="A2815" i="19"/>
  <c r="I2817" i="19"/>
  <c r="I2818" i="19"/>
  <c r="A2824" i="19"/>
  <c r="I2826" i="19"/>
  <c r="I2827" i="19"/>
  <c r="A2833" i="19"/>
  <c r="I2835" i="19"/>
  <c r="I2836" i="19"/>
  <c r="A2842" i="19"/>
  <c r="I2844" i="19"/>
  <c r="I2845" i="19"/>
  <c r="A2851" i="19"/>
  <c r="I2853" i="19"/>
  <c r="I2854" i="19"/>
  <c r="A2860" i="19"/>
  <c r="I2862" i="19"/>
  <c r="I2863" i="19"/>
  <c r="A2869" i="19"/>
  <c r="I2871" i="19"/>
  <c r="I2872" i="19"/>
  <c r="A2878" i="19"/>
  <c r="I2880" i="19"/>
  <c r="I2881" i="19"/>
  <c r="A2887" i="19"/>
  <c r="I2889" i="19"/>
  <c r="I2890" i="19"/>
  <c r="A2896" i="19"/>
  <c r="I2898" i="19"/>
  <c r="I2899" i="19"/>
  <c r="A2905" i="19"/>
  <c r="I2907" i="19"/>
  <c r="I2908" i="19"/>
  <c r="A2914" i="19"/>
  <c r="I2916" i="19"/>
  <c r="I2917" i="19"/>
  <c r="A2923" i="19"/>
  <c r="I2925" i="19"/>
  <c r="I2926" i="19"/>
  <c r="A2932" i="19"/>
  <c r="I2934" i="19"/>
  <c r="I2935" i="19"/>
  <c r="A2941" i="19"/>
  <c r="I2943" i="19"/>
  <c r="I2944" i="19"/>
  <c r="A2950" i="19"/>
  <c r="I2952" i="19"/>
  <c r="I2953" i="19"/>
  <c r="A2959" i="19"/>
  <c r="I2961" i="19"/>
  <c r="I2962" i="19"/>
  <c r="A2968" i="19"/>
  <c r="I2970" i="19"/>
  <c r="I2971" i="19"/>
  <c r="A2977" i="19"/>
  <c r="I2979" i="19"/>
  <c r="I2980" i="19"/>
  <c r="A2986" i="19"/>
  <c r="I2988" i="19"/>
  <c r="I2989" i="19"/>
  <c r="A2995" i="19"/>
  <c r="I2997" i="19"/>
  <c r="I2998" i="19"/>
  <c r="A3004" i="19"/>
  <c r="I3006" i="19"/>
  <c r="I3007" i="19"/>
  <c r="A3013" i="19"/>
  <c r="I3015" i="19"/>
  <c r="I3016" i="19"/>
  <c r="A3022" i="19"/>
  <c r="I3024" i="19"/>
  <c r="I3025" i="19"/>
  <c r="A3031" i="19"/>
  <c r="I3033" i="19"/>
  <c r="I3034" i="19"/>
  <c r="A3040" i="19"/>
  <c r="I3042" i="19"/>
  <c r="I3043" i="19"/>
  <c r="A3049" i="19"/>
  <c r="I3051" i="19"/>
  <c r="I3052" i="19"/>
  <c r="A3058" i="19"/>
  <c r="I3060" i="19"/>
  <c r="I3061" i="19"/>
  <c r="A3067" i="19"/>
  <c r="I3069" i="19"/>
  <c r="I3070" i="19"/>
  <c r="A3076" i="19"/>
  <c r="I3078" i="19"/>
  <c r="I3079" i="19"/>
  <c r="A3085" i="19"/>
  <c r="I3087" i="19"/>
  <c r="I3088" i="19"/>
  <c r="A3094" i="19"/>
  <c r="I3096" i="19"/>
  <c r="I3097" i="19"/>
  <c r="A3103" i="19"/>
  <c r="I3105" i="19"/>
  <c r="I3106" i="19"/>
  <c r="A3112" i="19"/>
  <c r="I3114" i="19"/>
  <c r="I3115" i="19"/>
  <c r="A3121" i="19"/>
  <c r="I3123" i="19"/>
  <c r="I3124" i="19"/>
  <c r="A3130" i="19"/>
  <c r="I3132" i="19"/>
  <c r="I3133" i="19"/>
  <c r="A3139" i="19"/>
  <c r="I3141" i="19"/>
  <c r="I3142" i="19"/>
  <c r="A3148" i="19"/>
  <c r="I3150" i="19"/>
  <c r="I3151" i="19"/>
  <c r="A3157" i="19"/>
  <c r="I3159" i="19"/>
  <c r="I3160" i="19"/>
  <c r="A3166" i="19"/>
  <c r="I3168" i="19"/>
  <c r="I3169" i="19"/>
  <c r="A3175" i="19"/>
  <c r="I3177" i="19"/>
  <c r="I3178" i="19"/>
  <c r="A3184" i="19"/>
  <c r="I3186" i="19"/>
  <c r="I3187" i="19"/>
  <c r="A3193" i="19"/>
  <c r="I3195" i="19"/>
  <c r="I3196" i="19"/>
  <c r="A3202" i="19"/>
  <c r="I3204" i="19"/>
  <c r="I3205" i="19"/>
  <c r="A3211" i="19"/>
  <c r="I3213" i="19"/>
  <c r="I3214" i="19"/>
  <c r="A3220" i="19"/>
  <c r="I3222" i="19"/>
  <c r="I3223" i="19"/>
  <c r="A3229" i="19"/>
  <c r="I3231" i="19"/>
  <c r="I3232" i="19"/>
  <c r="A3238" i="19"/>
  <c r="I3240" i="19"/>
  <c r="I3241" i="19"/>
  <c r="A3247" i="19"/>
  <c r="I3249" i="19"/>
  <c r="I3250" i="19"/>
  <c r="A3256" i="19"/>
  <c r="I3258" i="19"/>
  <c r="I3259" i="19"/>
  <c r="A3265" i="19"/>
  <c r="I3267" i="19"/>
  <c r="I3268" i="19"/>
  <c r="A3274" i="19"/>
  <c r="I3276" i="19"/>
  <c r="I3277" i="19"/>
  <c r="A3283" i="19"/>
  <c r="I3285" i="19"/>
  <c r="I3286" i="19"/>
  <c r="A3292" i="19"/>
  <c r="I3294" i="19"/>
  <c r="I3295" i="19"/>
  <c r="A3301" i="19"/>
  <c r="I3303" i="19"/>
  <c r="I3304" i="19"/>
  <c r="A3310" i="19"/>
  <c r="I3312" i="19"/>
  <c r="I3313" i="19"/>
  <c r="A3319" i="19"/>
  <c r="I3321" i="19"/>
  <c r="I3322" i="19"/>
  <c r="A3328" i="19"/>
  <c r="I3330" i="19"/>
  <c r="I3331" i="19"/>
  <c r="A3337" i="19"/>
  <c r="I3339" i="19"/>
  <c r="I3340" i="19"/>
  <c r="A3346" i="19"/>
  <c r="I3348" i="19"/>
  <c r="I3349" i="19"/>
  <c r="A3355" i="19"/>
  <c r="I3357" i="19"/>
  <c r="I3358" i="19"/>
  <c r="A3364" i="19"/>
  <c r="I3366" i="19"/>
  <c r="I3367" i="19"/>
  <c r="A3373" i="19"/>
  <c r="I3375" i="19"/>
  <c r="I3376" i="19"/>
  <c r="A3382" i="19"/>
  <c r="I3384" i="19"/>
  <c r="I3385" i="19"/>
  <c r="A3391" i="19"/>
  <c r="I3393" i="19"/>
  <c r="I3394" i="19"/>
  <c r="A3400" i="19"/>
  <c r="I3402" i="19"/>
  <c r="I3403" i="19"/>
  <c r="A3409" i="19"/>
  <c r="I3411" i="19"/>
  <c r="I3412" i="19"/>
  <c r="A3418" i="19"/>
  <c r="I3420" i="19"/>
  <c r="I3421" i="19"/>
  <c r="A3427" i="19"/>
  <c r="I3429" i="19"/>
  <c r="I3430" i="19"/>
  <c r="A3436" i="19"/>
  <c r="I3438" i="19"/>
  <c r="I3439" i="19"/>
  <c r="A3445" i="19"/>
  <c r="I3447" i="19"/>
  <c r="I3448" i="19"/>
  <c r="A3454" i="19"/>
  <c r="I3456" i="19"/>
  <c r="I3457" i="19"/>
  <c r="A3463" i="19"/>
  <c r="I3465" i="19"/>
  <c r="I3466" i="19"/>
  <c r="A3472" i="19"/>
  <c r="I3474" i="19"/>
  <c r="I3475" i="19"/>
  <c r="A3481" i="19"/>
  <c r="I3483" i="19"/>
  <c r="I3484" i="19"/>
  <c r="A3490" i="19"/>
  <c r="I3492" i="19"/>
  <c r="I3493" i="19"/>
  <c r="A3499" i="19"/>
  <c r="I3501" i="19"/>
  <c r="I3502" i="19"/>
  <c r="A3508" i="19"/>
  <c r="I3510" i="19"/>
  <c r="I3511" i="19"/>
  <c r="A3517" i="19"/>
  <c r="I3519" i="19"/>
  <c r="I3520" i="19"/>
  <c r="A3526" i="19"/>
  <c r="I3528" i="19"/>
  <c r="I3529" i="19"/>
  <c r="A3535" i="19"/>
  <c r="I3537" i="19"/>
  <c r="I3538" i="19"/>
  <c r="I3546" i="19"/>
  <c r="I3555" i="19"/>
  <c r="I3564" i="19"/>
  <c r="I3573" i="19"/>
  <c r="A3588" i="19"/>
  <c r="A3597" i="19"/>
  <c r="A3606" i="19"/>
  <c r="A3615" i="19"/>
  <c r="A3624" i="19"/>
  <c r="I3653" i="19"/>
  <c r="I4063" i="19"/>
  <c r="I4117" i="19"/>
  <c r="I4171" i="19"/>
  <c r="I5081" i="19"/>
  <c r="I5689" i="19"/>
  <c r="I5690" i="19"/>
  <c r="I2227" i="19"/>
  <c r="I2236" i="19"/>
  <c r="I2245" i="19"/>
  <c r="I2254" i="19"/>
  <c r="I2263" i="19"/>
  <c r="I2272" i="19"/>
  <c r="I2281" i="19"/>
  <c r="I2290" i="19"/>
  <c r="I2299" i="19"/>
  <c r="I2308" i="19"/>
  <c r="I2317" i="19"/>
  <c r="I2326" i="19"/>
  <c r="A3547" i="19"/>
  <c r="A3556" i="19"/>
  <c r="A3565" i="19"/>
  <c r="A3574" i="19"/>
  <c r="I3583" i="19"/>
  <c r="I3592" i="19"/>
  <c r="I3601" i="19"/>
  <c r="I3610" i="19"/>
  <c r="I3619" i="19"/>
  <c r="I3628" i="19"/>
  <c r="I3640" i="19"/>
  <c r="A3651" i="19"/>
  <c r="I3667" i="19"/>
  <c r="I4108" i="19"/>
  <c r="I4162" i="19"/>
  <c r="I4498" i="19"/>
  <c r="I4516" i="19"/>
  <c r="I4534" i="19"/>
  <c r="I4552" i="19"/>
  <c r="I4570" i="19"/>
  <c r="I4588" i="19"/>
  <c r="I4730" i="19"/>
  <c r="I5168" i="19"/>
  <c r="I5169" i="19"/>
  <c r="I5195" i="19"/>
  <c r="I5196" i="19"/>
  <c r="I5222" i="19"/>
  <c r="I5223" i="19"/>
  <c r="I5249" i="19"/>
  <c r="I5250" i="19"/>
  <c r="I2232" i="19"/>
  <c r="I2241" i="19"/>
  <c r="I2250" i="19"/>
  <c r="I2259" i="19"/>
  <c r="I2268" i="19"/>
  <c r="I2277" i="19"/>
  <c r="I2286" i="19"/>
  <c r="I2295" i="19"/>
  <c r="I2304" i="19"/>
  <c r="I2313" i="19"/>
  <c r="I2322" i="19"/>
  <c r="I2331" i="19"/>
  <c r="A2335" i="19"/>
  <c r="A2341" i="19"/>
  <c r="A2347" i="19"/>
  <c r="A2353" i="19"/>
  <c r="A2359" i="19"/>
  <c r="A2365" i="19"/>
  <c r="A2371" i="19"/>
  <c r="A2377" i="19"/>
  <c r="A2383" i="19"/>
  <c r="A2389" i="19"/>
  <c r="A2395" i="19"/>
  <c r="A2401" i="19"/>
  <c r="A2407" i="19"/>
  <c r="A2413" i="19"/>
  <c r="I2415" i="19"/>
  <c r="I2416" i="19"/>
  <c r="A2422" i="19"/>
  <c r="I2424" i="19"/>
  <c r="I2425" i="19"/>
  <c r="A2431" i="19"/>
  <c r="I2433" i="19"/>
  <c r="I2434" i="19"/>
  <c r="A2440" i="19"/>
  <c r="I2442" i="19"/>
  <c r="I2443" i="19"/>
  <c r="A2449" i="19"/>
  <c r="I2451" i="19"/>
  <c r="I2452" i="19"/>
  <c r="A2458" i="19"/>
  <c r="I2460" i="19"/>
  <c r="I2461" i="19"/>
  <c r="A2467" i="19"/>
  <c r="I2469" i="19"/>
  <c r="I2470" i="19"/>
  <c r="A2476" i="19"/>
  <c r="I2478" i="19"/>
  <c r="I2479" i="19"/>
  <c r="A2485" i="19"/>
  <c r="I2487" i="19"/>
  <c r="I2488" i="19"/>
  <c r="A2494" i="19"/>
  <c r="I2496" i="19"/>
  <c r="I2497" i="19"/>
  <c r="A2503" i="19"/>
  <c r="I2505" i="19"/>
  <c r="I2506" i="19"/>
  <c r="A2512" i="19"/>
  <c r="I2514" i="19"/>
  <c r="I2515" i="19"/>
  <c r="A2521" i="19"/>
  <c r="I2523" i="19"/>
  <c r="I2524" i="19"/>
  <c r="A2530" i="19"/>
  <c r="I2532" i="19"/>
  <c r="I2533" i="19"/>
  <c r="A2539" i="19"/>
  <c r="I2541" i="19"/>
  <c r="I2542" i="19"/>
  <c r="A2548" i="19"/>
  <c r="I2550" i="19"/>
  <c r="I2551" i="19"/>
  <c r="A2557" i="19"/>
  <c r="I2559" i="19"/>
  <c r="I2560" i="19"/>
  <c r="A2566" i="19"/>
  <c r="I2568" i="19"/>
  <c r="I2569" i="19"/>
  <c r="A2575" i="19"/>
  <c r="I2577" i="19"/>
  <c r="I2578" i="19"/>
  <c r="A2584" i="19"/>
  <c r="I2586" i="19"/>
  <c r="I2587" i="19"/>
  <c r="A2593" i="19"/>
  <c r="I2595" i="19"/>
  <c r="I2596" i="19"/>
  <c r="A2602" i="19"/>
  <c r="I2604" i="19"/>
  <c r="I2605" i="19"/>
  <c r="A2611" i="19"/>
  <c r="I2613" i="19"/>
  <c r="I2614" i="19"/>
  <c r="A2620" i="19"/>
  <c r="I2622" i="19"/>
  <c r="I2623" i="19"/>
  <c r="A2629" i="19"/>
  <c r="I2631" i="19"/>
  <c r="I2632" i="19"/>
  <c r="A2638" i="19"/>
  <c r="I2640" i="19"/>
  <c r="I2641" i="19"/>
  <c r="A2647" i="19"/>
  <c r="I2649" i="19"/>
  <c r="I2650" i="19"/>
  <c r="A2656" i="19"/>
  <c r="I2658" i="19"/>
  <c r="I2659" i="19"/>
  <c r="A2665" i="19"/>
  <c r="I2667" i="19"/>
  <c r="I2668" i="19"/>
  <c r="A2674" i="19"/>
  <c r="I2676" i="19"/>
  <c r="I2677" i="19"/>
  <c r="A2683" i="19"/>
  <c r="I2685" i="19"/>
  <c r="I2686" i="19"/>
  <c r="A2692" i="19"/>
  <c r="I2694" i="19"/>
  <c r="I2695" i="19"/>
  <c r="A2701" i="19"/>
  <c r="I2703" i="19"/>
  <c r="I2704" i="19"/>
  <c r="A2710" i="19"/>
  <c r="I2712" i="19"/>
  <c r="I2713" i="19"/>
  <c r="A2719" i="19"/>
  <c r="I2721" i="19"/>
  <c r="I2722" i="19"/>
  <c r="A2728" i="19"/>
  <c r="I2730" i="19"/>
  <c r="I2731" i="19"/>
  <c r="A2737" i="19"/>
  <c r="I2739" i="19"/>
  <c r="I2740" i="19"/>
  <c r="A2746" i="19"/>
  <c r="I2748" i="19"/>
  <c r="I2749" i="19"/>
  <c r="A2755" i="19"/>
  <c r="I2757" i="19"/>
  <c r="I2758" i="19"/>
  <c r="A2764" i="19"/>
  <c r="I2766" i="19"/>
  <c r="I2767" i="19"/>
  <c r="A2773" i="19"/>
  <c r="I2775" i="19"/>
  <c r="I2776" i="19"/>
  <c r="A2782" i="19"/>
  <c r="I2784" i="19"/>
  <c r="I2785" i="19"/>
  <c r="A2791" i="19"/>
  <c r="I2793" i="19"/>
  <c r="I2794" i="19"/>
  <c r="A2800" i="19"/>
  <c r="I2802" i="19"/>
  <c r="I2803" i="19"/>
  <c r="A2809" i="19"/>
  <c r="I2811" i="19"/>
  <c r="I2812" i="19"/>
  <c r="A2818" i="19"/>
  <c r="I2820" i="19"/>
  <c r="I2821" i="19"/>
  <c r="A2827" i="19"/>
  <c r="I2829" i="19"/>
  <c r="I2830" i="19"/>
  <c r="A2836" i="19"/>
  <c r="I2838" i="19"/>
  <c r="I2839" i="19"/>
  <c r="A2845" i="19"/>
  <c r="I2847" i="19"/>
  <c r="I2848" i="19"/>
  <c r="A2854" i="19"/>
  <c r="I2856" i="19"/>
  <c r="I2857" i="19"/>
  <c r="A2863" i="19"/>
  <c r="I2865" i="19"/>
  <c r="I2866" i="19"/>
  <c r="A2872" i="19"/>
  <c r="I2874" i="19"/>
  <c r="I2875" i="19"/>
  <c r="A2881" i="19"/>
  <c r="I2883" i="19"/>
  <c r="I2884" i="19"/>
  <c r="A2890" i="19"/>
  <c r="I2892" i="19"/>
  <c r="I2893" i="19"/>
  <c r="A2899" i="19"/>
  <c r="I2901" i="19"/>
  <c r="I2902" i="19"/>
  <c r="A2908" i="19"/>
  <c r="I2910" i="19"/>
  <c r="I2911" i="19"/>
  <c r="A2917" i="19"/>
  <c r="I2919" i="19"/>
  <c r="I2920" i="19"/>
  <c r="A2926" i="19"/>
  <c r="I2928" i="19"/>
  <c r="I2929" i="19"/>
  <c r="A2935" i="19"/>
  <c r="I2937" i="19"/>
  <c r="I2938" i="19"/>
  <c r="A2944" i="19"/>
  <c r="I2946" i="19"/>
  <c r="I2947" i="19"/>
  <c r="A2953" i="19"/>
  <c r="I2955" i="19"/>
  <c r="I2956" i="19"/>
  <c r="A2962" i="19"/>
  <c r="I2964" i="19"/>
  <c r="I2965" i="19"/>
  <c r="A2971" i="19"/>
  <c r="I2973" i="19"/>
  <c r="I2974" i="19"/>
  <c r="A2980" i="19"/>
  <c r="I2982" i="19"/>
  <c r="I2983" i="19"/>
  <c r="A2989" i="19"/>
  <c r="I2991" i="19"/>
  <c r="I2992" i="19"/>
  <c r="A2998" i="19"/>
  <c r="I3000" i="19"/>
  <c r="I3001" i="19"/>
  <c r="A3007" i="19"/>
  <c r="I3009" i="19"/>
  <c r="I3010" i="19"/>
  <c r="A3016" i="19"/>
  <c r="I3018" i="19"/>
  <c r="I3019" i="19"/>
  <c r="A3025" i="19"/>
  <c r="I3027" i="19"/>
  <c r="I3028" i="19"/>
  <c r="A3034" i="19"/>
  <c r="I3036" i="19"/>
  <c r="I3037" i="19"/>
  <c r="A3043" i="19"/>
  <c r="I3045" i="19"/>
  <c r="I3046" i="19"/>
  <c r="A3052" i="19"/>
  <c r="I3054" i="19"/>
  <c r="I3055" i="19"/>
  <c r="A3061" i="19"/>
  <c r="I3063" i="19"/>
  <c r="I3064" i="19"/>
  <c r="A3070" i="19"/>
  <c r="I3072" i="19"/>
  <c r="I3073" i="19"/>
  <c r="A3079" i="19"/>
  <c r="I3081" i="19"/>
  <c r="I3082" i="19"/>
  <c r="A3088" i="19"/>
  <c r="I3090" i="19"/>
  <c r="I3091" i="19"/>
  <c r="A3097" i="19"/>
  <c r="I3099" i="19"/>
  <c r="I3100" i="19"/>
  <c r="A3106" i="19"/>
  <c r="I3108" i="19"/>
  <c r="I3109" i="19"/>
  <c r="A3115" i="19"/>
  <c r="I3117" i="19"/>
  <c r="I3118" i="19"/>
  <c r="A3124" i="19"/>
  <c r="I3126" i="19"/>
  <c r="I3127" i="19"/>
  <c r="A3133" i="19"/>
  <c r="I3135" i="19"/>
  <c r="I3136" i="19"/>
  <c r="A3142" i="19"/>
  <c r="I3144" i="19"/>
  <c r="I3145" i="19"/>
  <c r="A3151" i="19"/>
  <c r="I3153" i="19"/>
  <c r="I3154" i="19"/>
  <c r="A3160" i="19"/>
  <c r="I3162" i="19"/>
  <c r="I3163" i="19"/>
  <c r="A3169" i="19"/>
  <c r="I3171" i="19"/>
  <c r="I3172" i="19"/>
  <c r="A3178" i="19"/>
  <c r="I3180" i="19"/>
  <c r="I3181" i="19"/>
  <c r="A3187" i="19"/>
  <c r="I3189" i="19"/>
  <c r="I3190" i="19"/>
  <c r="A3196" i="19"/>
  <c r="I3198" i="19"/>
  <c r="I3199" i="19"/>
  <c r="A3205" i="19"/>
  <c r="I3207" i="19"/>
  <c r="I3208" i="19"/>
  <c r="A3214" i="19"/>
  <c r="I3216" i="19"/>
  <c r="I3217" i="19"/>
  <c r="A3223" i="19"/>
  <c r="I3225" i="19"/>
  <c r="I3226" i="19"/>
  <c r="A3232" i="19"/>
  <c r="I3234" i="19"/>
  <c r="I3235" i="19"/>
  <c r="A3241" i="19"/>
  <c r="I3243" i="19"/>
  <c r="I3244" i="19"/>
  <c r="A3250" i="19"/>
  <c r="I3252" i="19"/>
  <c r="I3253" i="19"/>
  <c r="A3259" i="19"/>
  <c r="I3261" i="19"/>
  <c r="I3262" i="19"/>
  <c r="A3268" i="19"/>
  <c r="I3270" i="19"/>
  <c r="I3271" i="19"/>
  <c r="A3277" i="19"/>
  <c r="I3279" i="19"/>
  <c r="I3280" i="19"/>
  <c r="A3286" i="19"/>
  <c r="I3288" i="19"/>
  <c r="I3289" i="19"/>
  <c r="A3295" i="19"/>
  <c r="I3297" i="19"/>
  <c r="I3298" i="19"/>
  <c r="A3304" i="19"/>
  <c r="I3306" i="19"/>
  <c r="I3307" i="19"/>
  <c r="A3313" i="19"/>
  <c r="I3315" i="19"/>
  <c r="I3316" i="19"/>
  <c r="A3322" i="19"/>
  <c r="I3324" i="19"/>
  <c r="I3325" i="19"/>
  <c r="A3331" i="19"/>
  <c r="I3333" i="19"/>
  <c r="I3334" i="19"/>
  <c r="A3340" i="19"/>
  <c r="I3342" i="19"/>
  <c r="I3343" i="19"/>
  <c r="A3349" i="19"/>
  <c r="I3351" i="19"/>
  <c r="I3352" i="19"/>
  <c r="A3358" i="19"/>
  <c r="I3360" i="19"/>
  <c r="I3361" i="19"/>
  <c r="A3367" i="19"/>
  <c r="I3369" i="19"/>
  <c r="I3370" i="19"/>
  <c r="A3376" i="19"/>
  <c r="I3378" i="19"/>
  <c r="I3379" i="19"/>
  <c r="A3385" i="19"/>
  <c r="I3387" i="19"/>
  <c r="I3388" i="19"/>
  <c r="A3394" i="19"/>
  <c r="I3396" i="19"/>
  <c r="I3397" i="19"/>
  <c r="A3403" i="19"/>
  <c r="I3405" i="19"/>
  <c r="I3406" i="19"/>
  <c r="A3412" i="19"/>
  <c r="I3414" i="19"/>
  <c r="I3415" i="19"/>
  <c r="A3421" i="19"/>
  <c r="I3423" i="19"/>
  <c r="I3424" i="19"/>
  <c r="A3430" i="19"/>
  <c r="I3432" i="19"/>
  <c r="I3433" i="19"/>
  <c r="A3439" i="19"/>
  <c r="I3441" i="19"/>
  <c r="I3442" i="19"/>
  <c r="A3448" i="19"/>
  <c r="I3450" i="19"/>
  <c r="I3451" i="19"/>
  <c r="A3457" i="19"/>
  <c r="I3459" i="19"/>
  <c r="I3460" i="19"/>
  <c r="A3466" i="19"/>
  <c r="I3468" i="19"/>
  <c r="I3469" i="19"/>
  <c r="A3475" i="19"/>
  <c r="I3477" i="19"/>
  <c r="I3478" i="19"/>
  <c r="A3484" i="19"/>
  <c r="I3486" i="19"/>
  <c r="I3487" i="19"/>
  <c r="A3493" i="19"/>
  <c r="I3495" i="19"/>
  <c r="I3496" i="19"/>
  <c r="A3502" i="19"/>
  <c r="I3504" i="19"/>
  <c r="I3505" i="19"/>
  <c r="A3511" i="19"/>
  <c r="I3513" i="19"/>
  <c r="I3514" i="19"/>
  <c r="A3520" i="19"/>
  <c r="I3522" i="19"/>
  <c r="I3523" i="19"/>
  <c r="A3529" i="19"/>
  <c r="I3531" i="19"/>
  <c r="I3532" i="19"/>
  <c r="A3538" i="19"/>
  <c r="I3540" i="19"/>
  <c r="I3549" i="19"/>
  <c r="I3558" i="19"/>
  <c r="I3567" i="19"/>
  <c r="I3576" i="19"/>
  <c r="I3644" i="19"/>
  <c r="I3671" i="19"/>
  <c r="I4099" i="19"/>
  <c r="I4153" i="19"/>
  <c r="A3541" i="19"/>
  <c r="A3550" i="19"/>
  <c r="A3559" i="19"/>
  <c r="A3568" i="19"/>
  <c r="A3577" i="19"/>
  <c r="I3586" i="19"/>
  <c r="I3595" i="19"/>
  <c r="I3604" i="19"/>
  <c r="I3613" i="19"/>
  <c r="I3622" i="19"/>
  <c r="I3631" i="19"/>
  <c r="I3658" i="19"/>
  <c r="I4090" i="19"/>
  <c r="I4144" i="19"/>
  <c r="I4838" i="19"/>
  <c r="I2229" i="19"/>
  <c r="I2238" i="19"/>
  <c r="I2247" i="19"/>
  <c r="I2256" i="19"/>
  <c r="I2265" i="19"/>
  <c r="I2274" i="19"/>
  <c r="I2283" i="19"/>
  <c r="I2292" i="19"/>
  <c r="I2301" i="19"/>
  <c r="I2310" i="19"/>
  <c r="I2319" i="19"/>
  <c r="I2328" i="19"/>
  <c r="A2416" i="19"/>
  <c r="I2418" i="19"/>
  <c r="I2419" i="19"/>
  <c r="A2425" i="19"/>
  <c r="I2427" i="19"/>
  <c r="I2428" i="19"/>
  <c r="A2434" i="19"/>
  <c r="I2436" i="19"/>
  <c r="I2437" i="19"/>
  <c r="A2443" i="19"/>
  <c r="I2445" i="19"/>
  <c r="I2446" i="19"/>
  <c r="A2452" i="19"/>
  <c r="I2454" i="19"/>
  <c r="I2455" i="19"/>
  <c r="A2461" i="19"/>
  <c r="I2463" i="19"/>
  <c r="I2464" i="19"/>
  <c r="A2470" i="19"/>
  <c r="I2472" i="19"/>
  <c r="I2473" i="19"/>
  <c r="A2479" i="19"/>
  <c r="I2481" i="19"/>
  <c r="I2482" i="19"/>
  <c r="A2488" i="19"/>
  <c r="I2490" i="19"/>
  <c r="I2491" i="19"/>
  <c r="A2497" i="19"/>
  <c r="I2499" i="19"/>
  <c r="I2500" i="19"/>
  <c r="A2506" i="19"/>
  <c r="I2508" i="19"/>
  <c r="I2509" i="19"/>
  <c r="A2515" i="19"/>
  <c r="I2517" i="19"/>
  <c r="I2518" i="19"/>
  <c r="A2524" i="19"/>
  <c r="I2526" i="19"/>
  <c r="I2527" i="19"/>
  <c r="A2533" i="19"/>
  <c r="I2535" i="19"/>
  <c r="I2536" i="19"/>
  <c r="A2542" i="19"/>
  <c r="I2544" i="19"/>
  <c r="I2545" i="19"/>
  <c r="A2551" i="19"/>
  <c r="I2553" i="19"/>
  <c r="I2554" i="19"/>
  <c r="A2560" i="19"/>
  <c r="I2562" i="19"/>
  <c r="I2563" i="19"/>
  <c r="A2569" i="19"/>
  <c r="I2571" i="19"/>
  <c r="I2572" i="19"/>
  <c r="A2578" i="19"/>
  <c r="I2580" i="19"/>
  <c r="I2581" i="19"/>
  <c r="A2587" i="19"/>
  <c r="I2589" i="19"/>
  <c r="I2590" i="19"/>
  <c r="A2596" i="19"/>
  <c r="I2598" i="19"/>
  <c r="I2599" i="19"/>
  <c r="A2605" i="19"/>
  <c r="I2607" i="19"/>
  <c r="I2608" i="19"/>
  <c r="A2614" i="19"/>
  <c r="I2616" i="19"/>
  <c r="I2617" i="19"/>
  <c r="A2623" i="19"/>
  <c r="I2625" i="19"/>
  <c r="I2626" i="19"/>
  <c r="A2632" i="19"/>
  <c r="I2634" i="19"/>
  <c r="I2635" i="19"/>
  <c r="A2641" i="19"/>
  <c r="I2643" i="19"/>
  <c r="I2644" i="19"/>
  <c r="A2650" i="19"/>
  <c r="I2652" i="19"/>
  <c r="I2653" i="19"/>
  <c r="A2659" i="19"/>
  <c r="I2661" i="19"/>
  <c r="I2662" i="19"/>
  <c r="A2668" i="19"/>
  <c r="I2670" i="19"/>
  <c r="I2671" i="19"/>
  <c r="A2677" i="19"/>
  <c r="I2679" i="19"/>
  <c r="I2680" i="19"/>
  <c r="A2686" i="19"/>
  <c r="I2688" i="19"/>
  <c r="I2689" i="19"/>
  <c r="A2695" i="19"/>
  <c r="I2697" i="19"/>
  <c r="I2698" i="19"/>
  <c r="A2704" i="19"/>
  <c r="I2706" i="19"/>
  <c r="I2707" i="19"/>
  <c r="A2713" i="19"/>
  <c r="I2715" i="19"/>
  <c r="I2716" i="19"/>
  <c r="A2722" i="19"/>
  <c r="I2724" i="19"/>
  <c r="I2725" i="19"/>
  <c r="A2731" i="19"/>
  <c r="I2733" i="19"/>
  <c r="I2734" i="19"/>
  <c r="A2740" i="19"/>
  <c r="I2742" i="19"/>
  <c r="I2743" i="19"/>
  <c r="A2749" i="19"/>
  <c r="I2751" i="19"/>
  <c r="I2752" i="19"/>
  <c r="A2758" i="19"/>
  <c r="I2760" i="19"/>
  <c r="I2761" i="19"/>
  <c r="A2767" i="19"/>
  <c r="I2769" i="19"/>
  <c r="I2770" i="19"/>
  <c r="A2776" i="19"/>
  <c r="I2778" i="19"/>
  <c r="I2779" i="19"/>
  <c r="A2785" i="19"/>
  <c r="I2787" i="19"/>
  <c r="I2788" i="19"/>
  <c r="A2794" i="19"/>
  <c r="I2796" i="19"/>
  <c r="I2797" i="19"/>
  <c r="A2803" i="19"/>
  <c r="I2805" i="19"/>
  <c r="I2806" i="19"/>
  <c r="A2812" i="19"/>
  <c r="I2814" i="19"/>
  <c r="I2815" i="19"/>
  <c r="A2821" i="19"/>
  <c r="I2823" i="19"/>
  <c r="I2824" i="19"/>
  <c r="A2830" i="19"/>
  <c r="I2832" i="19"/>
  <c r="I2833" i="19"/>
  <c r="A2839" i="19"/>
  <c r="I2841" i="19"/>
  <c r="I2842" i="19"/>
  <c r="A2848" i="19"/>
  <c r="I2850" i="19"/>
  <c r="I2851" i="19"/>
  <c r="A2857" i="19"/>
  <c r="I2859" i="19"/>
  <c r="I2860" i="19"/>
  <c r="A2866" i="19"/>
  <c r="I2868" i="19"/>
  <c r="I2869" i="19"/>
  <c r="A2875" i="19"/>
  <c r="I2877" i="19"/>
  <c r="I2878" i="19"/>
  <c r="A2884" i="19"/>
  <c r="I2886" i="19"/>
  <c r="I2887" i="19"/>
  <c r="A2893" i="19"/>
  <c r="I2895" i="19"/>
  <c r="I2896" i="19"/>
  <c r="A2902" i="19"/>
  <c r="I2904" i="19"/>
  <c r="I2905" i="19"/>
  <c r="A2911" i="19"/>
  <c r="I2913" i="19"/>
  <c r="I2914" i="19"/>
  <c r="A2920" i="19"/>
  <c r="I2922" i="19"/>
  <c r="I2923" i="19"/>
  <c r="A2929" i="19"/>
  <c r="I2931" i="19"/>
  <c r="I2932" i="19"/>
  <c r="A2938" i="19"/>
  <c r="I2940" i="19"/>
  <c r="I2941" i="19"/>
  <c r="A2947" i="19"/>
  <c r="I2949" i="19"/>
  <c r="I2950" i="19"/>
  <c r="A2956" i="19"/>
  <c r="I2958" i="19"/>
  <c r="I2959" i="19"/>
  <c r="A2965" i="19"/>
  <c r="I2967" i="19"/>
  <c r="I2968" i="19"/>
  <c r="A2974" i="19"/>
  <c r="I2976" i="19"/>
  <c r="I2977" i="19"/>
  <c r="A2983" i="19"/>
  <c r="I2985" i="19"/>
  <c r="I2986" i="19"/>
  <c r="A2992" i="19"/>
  <c r="I2994" i="19"/>
  <c r="I2995" i="19"/>
  <c r="A3001" i="19"/>
  <c r="I3003" i="19"/>
  <c r="I3004" i="19"/>
  <c r="A3010" i="19"/>
  <c r="I3012" i="19"/>
  <c r="I3013" i="19"/>
  <c r="A3019" i="19"/>
  <c r="I3021" i="19"/>
  <c r="I3022" i="19"/>
  <c r="A3028" i="19"/>
  <c r="I3030" i="19"/>
  <c r="I3031" i="19"/>
  <c r="A3037" i="19"/>
  <c r="I3039" i="19"/>
  <c r="I3040" i="19"/>
  <c r="A3046" i="19"/>
  <c r="I3048" i="19"/>
  <c r="I3049" i="19"/>
  <c r="A3055" i="19"/>
  <c r="I3057" i="19"/>
  <c r="I3058" i="19"/>
  <c r="A3064" i="19"/>
  <c r="I3066" i="19"/>
  <c r="I3067" i="19"/>
  <c r="A3073" i="19"/>
  <c r="I3075" i="19"/>
  <c r="I3076" i="19"/>
  <c r="A3082" i="19"/>
  <c r="I3084" i="19"/>
  <c r="I3085" i="19"/>
  <c r="A3091" i="19"/>
  <c r="I3093" i="19"/>
  <c r="I3094" i="19"/>
  <c r="A3100" i="19"/>
  <c r="I3102" i="19"/>
  <c r="I3103" i="19"/>
  <c r="A3109" i="19"/>
  <c r="I3111" i="19"/>
  <c r="I3112" i="19"/>
  <c r="A3118" i="19"/>
  <c r="I3120" i="19"/>
  <c r="I3121" i="19"/>
  <c r="A3127" i="19"/>
  <c r="I3129" i="19"/>
  <c r="I3130" i="19"/>
  <c r="A3136" i="19"/>
  <c r="I3138" i="19"/>
  <c r="I3139" i="19"/>
  <c r="A3145" i="19"/>
  <c r="I3147" i="19"/>
  <c r="I3148" i="19"/>
  <c r="A3154" i="19"/>
  <c r="I3156" i="19"/>
  <c r="I3157" i="19"/>
  <c r="A3163" i="19"/>
  <c r="I3165" i="19"/>
  <c r="I3166" i="19"/>
  <c r="A3172" i="19"/>
  <c r="I3174" i="19"/>
  <c r="I3175" i="19"/>
  <c r="A3181" i="19"/>
  <c r="I3183" i="19"/>
  <c r="I3184" i="19"/>
  <c r="A3190" i="19"/>
  <c r="I3192" i="19"/>
  <c r="I3193" i="19"/>
  <c r="A3199" i="19"/>
  <c r="I3201" i="19"/>
  <c r="I3202" i="19"/>
  <c r="A3208" i="19"/>
  <c r="I3210" i="19"/>
  <c r="I3211" i="19"/>
  <c r="A3217" i="19"/>
  <c r="I3219" i="19"/>
  <c r="I3220" i="19"/>
  <c r="A3226" i="19"/>
  <c r="I3228" i="19"/>
  <c r="I3229" i="19"/>
  <c r="A3235" i="19"/>
  <c r="I3237" i="19"/>
  <c r="I3238" i="19"/>
  <c r="A3244" i="19"/>
  <c r="I3246" i="19"/>
  <c r="I3247" i="19"/>
  <c r="A3253" i="19"/>
  <c r="I3255" i="19"/>
  <c r="I3256" i="19"/>
  <c r="A3262" i="19"/>
  <c r="I3264" i="19"/>
  <c r="I3265" i="19"/>
  <c r="A3271" i="19"/>
  <c r="I3273" i="19"/>
  <c r="I3274" i="19"/>
  <c r="A3280" i="19"/>
  <c r="I3282" i="19"/>
  <c r="I3283" i="19"/>
  <c r="A3289" i="19"/>
  <c r="I3291" i="19"/>
  <c r="I3292" i="19"/>
  <c r="A3298" i="19"/>
  <c r="I3300" i="19"/>
  <c r="I3301" i="19"/>
  <c r="A3307" i="19"/>
  <c r="I3309" i="19"/>
  <c r="I3310" i="19"/>
  <c r="A3316" i="19"/>
  <c r="I3318" i="19"/>
  <c r="I3319" i="19"/>
  <c r="A3325" i="19"/>
  <c r="I3327" i="19"/>
  <c r="I3328" i="19"/>
  <c r="A3334" i="19"/>
  <c r="I3336" i="19"/>
  <c r="I3337" i="19"/>
  <c r="A3343" i="19"/>
  <c r="I3345" i="19"/>
  <c r="I3346" i="19"/>
  <c r="A3352" i="19"/>
  <c r="I3354" i="19"/>
  <c r="I3355" i="19"/>
  <c r="A3361" i="19"/>
  <c r="I3363" i="19"/>
  <c r="I3364" i="19"/>
  <c r="A3370" i="19"/>
  <c r="I3372" i="19"/>
  <c r="I3373" i="19"/>
  <c r="A3379" i="19"/>
  <c r="I3381" i="19"/>
  <c r="I3382" i="19"/>
  <c r="A3388" i="19"/>
  <c r="I3390" i="19"/>
  <c r="I3391" i="19"/>
  <c r="A3397" i="19"/>
  <c r="I3399" i="19"/>
  <c r="I3400" i="19"/>
  <c r="A3406" i="19"/>
  <c r="I3408" i="19"/>
  <c r="I3409" i="19"/>
  <c r="A3415" i="19"/>
  <c r="I3417" i="19"/>
  <c r="I3418" i="19"/>
  <c r="A3424" i="19"/>
  <c r="I3426" i="19"/>
  <c r="I3427" i="19"/>
  <c r="A3433" i="19"/>
  <c r="I3435" i="19"/>
  <c r="I3436" i="19"/>
  <c r="A3442" i="19"/>
  <c r="I3444" i="19"/>
  <c r="I3445" i="19"/>
  <c r="A3451" i="19"/>
  <c r="I3453" i="19"/>
  <c r="I3454" i="19"/>
  <c r="A3460" i="19"/>
  <c r="I3462" i="19"/>
  <c r="I3463" i="19"/>
  <c r="A3469" i="19"/>
  <c r="I3471" i="19"/>
  <c r="I3472" i="19"/>
  <c r="A3478" i="19"/>
  <c r="I3480" i="19"/>
  <c r="I3481" i="19"/>
  <c r="A3487" i="19"/>
  <c r="I3489" i="19"/>
  <c r="I3490" i="19"/>
  <c r="A3496" i="19"/>
  <c r="I3498" i="19"/>
  <c r="I3499" i="19"/>
  <c r="A3505" i="19"/>
  <c r="I3507" i="19"/>
  <c r="I3508" i="19"/>
  <c r="A3514" i="19"/>
  <c r="I3516" i="19"/>
  <c r="I3517" i="19"/>
  <c r="A3523" i="19"/>
  <c r="I3525" i="19"/>
  <c r="I3526" i="19"/>
  <c r="A3532" i="19"/>
  <c r="I3534" i="19"/>
  <c r="I3535" i="19"/>
  <c r="I3543" i="19"/>
  <c r="I3552" i="19"/>
  <c r="I3561" i="19"/>
  <c r="I3570" i="19"/>
  <c r="I3579" i="19"/>
  <c r="A3634" i="19"/>
  <c r="I3635" i="19"/>
  <c r="A3661" i="19"/>
  <c r="I3662" i="19"/>
  <c r="I4081" i="19"/>
  <c r="I4135" i="19"/>
  <c r="I4188" i="19"/>
  <c r="I4189" i="19"/>
  <c r="I4919" i="19"/>
  <c r="I3582" i="19"/>
  <c r="I3591" i="19"/>
  <c r="I3600" i="19"/>
  <c r="I3609" i="19"/>
  <c r="I3618" i="19"/>
  <c r="I3627" i="19"/>
  <c r="I3636" i="19"/>
  <c r="I3645" i="19"/>
  <c r="I3654" i="19"/>
  <c r="I3663" i="19"/>
  <c r="I3672" i="19"/>
  <c r="I3677" i="19"/>
  <c r="I3678" i="19"/>
  <c r="I3683" i="19"/>
  <c r="I3684" i="19"/>
  <c r="I3689" i="19"/>
  <c r="I3690" i="19"/>
  <c r="I3695" i="19"/>
  <c r="I3696" i="19"/>
  <c r="I3701" i="19"/>
  <c r="I3702" i="19"/>
  <c r="I3707" i="19"/>
  <c r="I3708" i="19"/>
  <c r="I3713" i="19"/>
  <c r="I3714" i="19"/>
  <c r="I3719" i="19"/>
  <c r="I3720" i="19"/>
  <c r="I3725" i="19"/>
  <c r="I3726" i="19"/>
  <c r="I3731" i="19"/>
  <c r="I3732" i="19"/>
  <c r="I3737" i="19"/>
  <c r="I3738" i="19"/>
  <c r="I3743" i="19"/>
  <c r="I3744" i="19"/>
  <c r="I3749" i="19"/>
  <c r="I3750" i="19"/>
  <c r="I3755" i="19"/>
  <c r="I3756" i="19"/>
  <c r="I3761" i="19"/>
  <c r="I3762" i="19"/>
  <c r="I3767" i="19"/>
  <c r="I3768" i="19"/>
  <c r="I3773" i="19"/>
  <c r="I3774" i="19"/>
  <c r="I3779" i="19"/>
  <c r="I3780" i="19"/>
  <c r="I3785" i="19"/>
  <c r="I3786" i="19"/>
  <c r="I3791" i="19"/>
  <c r="I3792" i="19"/>
  <c r="I3797" i="19"/>
  <c r="I3798" i="19"/>
  <c r="I3803" i="19"/>
  <c r="I3804" i="19"/>
  <c r="I3809" i="19"/>
  <c r="I3810" i="19"/>
  <c r="I3815" i="19"/>
  <c r="I3816" i="19"/>
  <c r="I3821" i="19"/>
  <c r="I3822" i="19"/>
  <c r="I3827" i="19"/>
  <c r="I3828" i="19"/>
  <c r="I3833" i="19"/>
  <c r="I3834" i="19"/>
  <c r="I3839" i="19"/>
  <c r="I3840" i="19"/>
  <c r="I3845" i="19"/>
  <c r="I3846" i="19"/>
  <c r="I3851" i="19"/>
  <c r="I3852" i="19"/>
  <c r="I3857" i="19"/>
  <c r="I3858" i="19"/>
  <c r="I3863" i="19"/>
  <c r="I3864" i="19"/>
  <c r="I3869" i="19"/>
  <c r="I3870" i="19"/>
  <c r="I3875" i="19"/>
  <c r="I3876" i="19"/>
  <c r="I3881" i="19"/>
  <c r="I3882" i="19"/>
  <c r="I3887" i="19"/>
  <c r="I3888" i="19"/>
  <c r="I3893" i="19"/>
  <c r="I3894" i="19"/>
  <c r="I3899" i="19"/>
  <c r="I3900" i="19"/>
  <c r="I3905" i="19"/>
  <c r="I3906" i="19"/>
  <c r="I3911" i="19"/>
  <c r="I3912" i="19"/>
  <c r="I3917" i="19"/>
  <c r="I3918" i="19"/>
  <c r="I3923" i="19"/>
  <c r="I3924" i="19"/>
  <c r="I3929" i="19"/>
  <c r="I3930" i="19"/>
  <c r="I3935" i="19"/>
  <c r="I3936" i="19"/>
  <c r="I3941" i="19"/>
  <c r="I3942" i="19"/>
  <c r="I3947" i="19"/>
  <c r="I3948" i="19"/>
  <c r="I3953" i="19"/>
  <c r="I3954" i="19"/>
  <c r="I3959" i="19"/>
  <c r="I3960" i="19"/>
  <c r="I3965" i="19"/>
  <c r="I3966" i="19"/>
  <c r="I3971" i="19"/>
  <c r="I3972" i="19"/>
  <c r="I3977" i="19"/>
  <c r="I3978" i="19"/>
  <c r="I3983" i="19"/>
  <c r="I3984" i="19"/>
  <c r="I3989" i="19"/>
  <c r="I3990" i="19"/>
  <c r="I3995" i="19"/>
  <c r="I3996" i="19"/>
  <c r="I4001" i="19"/>
  <c r="I4002" i="19"/>
  <c r="I4007" i="19"/>
  <c r="I4008" i="19"/>
  <c r="I4013" i="19"/>
  <c r="I4014" i="19"/>
  <c r="I4019" i="19"/>
  <c r="I4020" i="19"/>
  <c r="I4025" i="19"/>
  <c r="I4026" i="19"/>
  <c r="I4031" i="19"/>
  <c r="I4032" i="19"/>
  <c r="I4037" i="19"/>
  <c r="I4038" i="19"/>
  <c r="I4043" i="19"/>
  <c r="I4044" i="19"/>
  <c r="I4049" i="19"/>
  <c r="I4050" i="19"/>
  <c r="I4055" i="19"/>
  <c r="I4056" i="19"/>
  <c r="I4064" i="19"/>
  <c r="I4065" i="19"/>
  <c r="I4073" i="19"/>
  <c r="I4074" i="19"/>
  <c r="I4082" i="19"/>
  <c r="I4083" i="19"/>
  <c r="I4091" i="19"/>
  <c r="I4092" i="19"/>
  <c r="I4100" i="19"/>
  <c r="I4101" i="19"/>
  <c r="I4109" i="19"/>
  <c r="I4110" i="19"/>
  <c r="I4118" i="19"/>
  <c r="I4119" i="19"/>
  <c r="I4127" i="19"/>
  <c r="I4128" i="19"/>
  <c r="I4136" i="19"/>
  <c r="I4137" i="19"/>
  <c r="I4145" i="19"/>
  <c r="I4146" i="19"/>
  <c r="I4154" i="19"/>
  <c r="I4155" i="19"/>
  <c r="I4163" i="19"/>
  <c r="I4164" i="19"/>
  <c r="I4172" i="19"/>
  <c r="I4173" i="19"/>
  <c r="I4181" i="19"/>
  <c r="I4182" i="19"/>
  <c r="I4190" i="19"/>
  <c r="I4273" i="19"/>
  <c r="I4291" i="19"/>
  <c r="I4309" i="19"/>
  <c r="I4327" i="19"/>
  <c r="I4345" i="19"/>
  <c r="I4363" i="19"/>
  <c r="I4381" i="19"/>
  <c r="I4399" i="19"/>
  <c r="I4417" i="19"/>
  <c r="I4435" i="19"/>
  <c r="I4453" i="19"/>
  <c r="I4471" i="19"/>
  <c r="I4489" i="19"/>
  <c r="I4501" i="19"/>
  <c r="I4519" i="19"/>
  <c r="I4537" i="19"/>
  <c r="I4555" i="19"/>
  <c r="I4573" i="19"/>
  <c r="I4591" i="19"/>
  <c r="I4610" i="19"/>
  <c r="I4639" i="19"/>
  <c r="I4668" i="19"/>
  <c r="I4711" i="19"/>
  <c r="I4847" i="19"/>
  <c r="I4928" i="19"/>
  <c r="I5009" i="19"/>
  <c r="I5090" i="19"/>
  <c r="I5851" i="19"/>
  <c r="I5852" i="19"/>
  <c r="I3587" i="19"/>
  <c r="I3596" i="19"/>
  <c r="I3605" i="19"/>
  <c r="I3614" i="19"/>
  <c r="I3623" i="19"/>
  <c r="I3632" i="19"/>
  <c r="I3641" i="19"/>
  <c r="I3650" i="19"/>
  <c r="I3659" i="19"/>
  <c r="I3668" i="19"/>
  <c r="I4057" i="19"/>
  <c r="I4066" i="19"/>
  <c r="I4075" i="19"/>
  <c r="I4084" i="19"/>
  <c r="I4093" i="19"/>
  <c r="I4102" i="19"/>
  <c r="I4111" i="19"/>
  <c r="I4120" i="19"/>
  <c r="I4129" i="19"/>
  <c r="I4138" i="19"/>
  <c r="I4147" i="19"/>
  <c r="I4156" i="19"/>
  <c r="I4165" i="19"/>
  <c r="I4174" i="19"/>
  <c r="I4183" i="19"/>
  <c r="I4504" i="19"/>
  <c r="I4522" i="19"/>
  <c r="I4540" i="19"/>
  <c r="I4558" i="19"/>
  <c r="I4576" i="19"/>
  <c r="I4594" i="19"/>
  <c r="I4686" i="19"/>
  <c r="I4700" i="19"/>
  <c r="I4865" i="19"/>
  <c r="I4946" i="19"/>
  <c r="I5027" i="19"/>
  <c r="I5108" i="19"/>
  <c r="I5186" i="19"/>
  <c r="I5187" i="19"/>
  <c r="I5213" i="19"/>
  <c r="I5214" i="19"/>
  <c r="I5240" i="19"/>
  <c r="I5241" i="19"/>
  <c r="I3588" i="19"/>
  <c r="I3597" i="19"/>
  <c r="I3606" i="19"/>
  <c r="I3615" i="19"/>
  <c r="I3624" i="19"/>
  <c r="I3633" i="19"/>
  <c r="I3642" i="19"/>
  <c r="I3651" i="19"/>
  <c r="I3660" i="19"/>
  <c r="I3669" i="19"/>
  <c r="I4058" i="19"/>
  <c r="I4059" i="19"/>
  <c r="I4067" i="19"/>
  <c r="I4068" i="19"/>
  <c r="I4076" i="19"/>
  <c r="I4077" i="19"/>
  <c r="I4085" i="19"/>
  <c r="I4086" i="19"/>
  <c r="I4094" i="19"/>
  <c r="I4095" i="19"/>
  <c r="I4103" i="19"/>
  <c r="I4104" i="19"/>
  <c r="I4112" i="19"/>
  <c r="I4113" i="19"/>
  <c r="I4121" i="19"/>
  <c r="I4122" i="19"/>
  <c r="I4130" i="19"/>
  <c r="I4131" i="19"/>
  <c r="I4139" i="19"/>
  <c r="I4140" i="19"/>
  <c r="I4148" i="19"/>
  <c r="I4149" i="19"/>
  <c r="I4157" i="19"/>
  <c r="I4158" i="19"/>
  <c r="I4166" i="19"/>
  <c r="I4167" i="19"/>
  <c r="I4175" i="19"/>
  <c r="I4176" i="19"/>
  <c r="I4184" i="19"/>
  <c r="I4194" i="19"/>
  <c r="I4203" i="19"/>
  <c r="I4212" i="19"/>
  <c r="I4221" i="19"/>
  <c r="I4230" i="19"/>
  <c r="I4239" i="19"/>
  <c r="I4248" i="19"/>
  <c r="I4257" i="19"/>
  <c r="I4267" i="19"/>
  <c r="I4285" i="19"/>
  <c r="I4303" i="19"/>
  <c r="I4321" i="19"/>
  <c r="I4339" i="19"/>
  <c r="I4357" i="19"/>
  <c r="I4375" i="19"/>
  <c r="I4393" i="19"/>
  <c r="I4411" i="19"/>
  <c r="I4429" i="19"/>
  <c r="I4447" i="19"/>
  <c r="I4465" i="19"/>
  <c r="I4483" i="19"/>
  <c r="I4507" i="19"/>
  <c r="I4525" i="19"/>
  <c r="I4543" i="19"/>
  <c r="I4561" i="19"/>
  <c r="I4579" i="19"/>
  <c r="I4597" i="19"/>
  <c r="I4614" i="19"/>
  <c r="I4657" i="19"/>
  <c r="A4674" i="19"/>
  <c r="I4675" i="19"/>
  <c r="I4718" i="19"/>
  <c r="I4874" i="19"/>
  <c r="I4955" i="19"/>
  <c r="I5036" i="19"/>
  <c r="I5117" i="19"/>
  <c r="I3584" i="19"/>
  <c r="I3593" i="19"/>
  <c r="I3602" i="19"/>
  <c r="I3611" i="19"/>
  <c r="I3620" i="19"/>
  <c r="I3629" i="19"/>
  <c r="I3638" i="19"/>
  <c r="I3647" i="19"/>
  <c r="I3656" i="19"/>
  <c r="I3665" i="19"/>
  <c r="I3674" i="19"/>
  <c r="I3675" i="19"/>
  <c r="I3680" i="19"/>
  <c r="I3681" i="19"/>
  <c r="I3686" i="19"/>
  <c r="I3687" i="19"/>
  <c r="I3692" i="19"/>
  <c r="I3693" i="19"/>
  <c r="I3698" i="19"/>
  <c r="I3699" i="19"/>
  <c r="I3704" i="19"/>
  <c r="I3705" i="19"/>
  <c r="I3710" i="19"/>
  <c r="I3711" i="19"/>
  <c r="I3716" i="19"/>
  <c r="I3717" i="19"/>
  <c r="I3722" i="19"/>
  <c r="I3723" i="19"/>
  <c r="I3728" i="19"/>
  <c r="I3729" i="19"/>
  <c r="I3734" i="19"/>
  <c r="I3735" i="19"/>
  <c r="I3740" i="19"/>
  <c r="I3741" i="19"/>
  <c r="I3746" i="19"/>
  <c r="I3747" i="19"/>
  <c r="I3752" i="19"/>
  <c r="I3753" i="19"/>
  <c r="I3758" i="19"/>
  <c r="I3759" i="19"/>
  <c r="I3764" i="19"/>
  <c r="I3765" i="19"/>
  <c r="I3770" i="19"/>
  <c r="I3771" i="19"/>
  <c r="I3776" i="19"/>
  <c r="I3777" i="19"/>
  <c r="I3782" i="19"/>
  <c r="I3783" i="19"/>
  <c r="I3788" i="19"/>
  <c r="I3789" i="19"/>
  <c r="I3794" i="19"/>
  <c r="I3795" i="19"/>
  <c r="I3800" i="19"/>
  <c r="I3801" i="19"/>
  <c r="I3806" i="19"/>
  <c r="I3807" i="19"/>
  <c r="I3812" i="19"/>
  <c r="I3813" i="19"/>
  <c r="I3818" i="19"/>
  <c r="I3819" i="19"/>
  <c r="I3824" i="19"/>
  <c r="I3825" i="19"/>
  <c r="I3830" i="19"/>
  <c r="I3831" i="19"/>
  <c r="I3836" i="19"/>
  <c r="I3837" i="19"/>
  <c r="I3842" i="19"/>
  <c r="I3843" i="19"/>
  <c r="I3848" i="19"/>
  <c r="I3849" i="19"/>
  <c r="I3854" i="19"/>
  <c r="I3855" i="19"/>
  <c r="I3860" i="19"/>
  <c r="I3861" i="19"/>
  <c r="I3866" i="19"/>
  <c r="I3867" i="19"/>
  <c r="I3872" i="19"/>
  <c r="I3873" i="19"/>
  <c r="I3878" i="19"/>
  <c r="I3879" i="19"/>
  <c r="I3884" i="19"/>
  <c r="I3885" i="19"/>
  <c r="I3890" i="19"/>
  <c r="I3891" i="19"/>
  <c r="I3896" i="19"/>
  <c r="I3897" i="19"/>
  <c r="I3902" i="19"/>
  <c r="I3903" i="19"/>
  <c r="I3908" i="19"/>
  <c r="I3909" i="19"/>
  <c r="I3914" i="19"/>
  <c r="I3915" i="19"/>
  <c r="I3920" i="19"/>
  <c r="I3921" i="19"/>
  <c r="I3926" i="19"/>
  <c r="I3927" i="19"/>
  <c r="I3932" i="19"/>
  <c r="I3933" i="19"/>
  <c r="I3938" i="19"/>
  <c r="I3939" i="19"/>
  <c r="I3944" i="19"/>
  <c r="I3945" i="19"/>
  <c r="I3950" i="19"/>
  <c r="I3951" i="19"/>
  <c r="I3956" i="19"/>
  <c r="I3957" i="19"/>
  <c r="I3962" i="19"/>
  <c r="I3963" i="19"/>
  <c r="I3968" i="19"/>
  <c r="I3969" i="19"/>
  <c r="I3974" i="19"/>
  <c r="I3975" i="19"/>
  <c r="I3980" i="19"/>
  <c r="I3981" i="19"/>
  <c r="I3986" i="19"/>
  <c r="I3987" i="19"/>
  <c r="I3992" i="19"/>
  <c r="I3993" i="19"/>
  <c r="I3998" i="19"/>
  <c r="I3999" i="19"/>
  <c r="I4004" i="19"/>
  <c r="I4005" i="19"/>
  <c r="I4010" i="19"/>
  <c r="I4011" i="19"/>
  <c r="I4016" i="19"/>
  <c r="I4017" i="19"/>
  <c r="I4022" i="19"/>
  <c r="I4023" i="19"/>
  <c r="I4028" i="19"/>
  <c r="I4029" i="19"/>
  <c r="I4034" i="19"/>
  <c r="I4035" i="19"/>
  <c r="I4040" i="19"/>
  <c r="I4041" i="19"/>
  <c r="I4046" i="19"/>
  <c r="I4047" i="19"/>
  <c r="I4052" i="19"/>
  <c r="I4053" i="19"/>
  <c r="I4060" i="19"/>
  <c r="I4069" i="19"/>
  <c r="I4078" i="19"/>
  <c r="I4087" i="19"/>
  <c r="I4096" i="19"/>
  <c r="I4105" i="19"/>
  <c r="I4114" i="19"/>
  <c r="I4123" i="19"/>
  <c r="I4132" i="19"/>
  <c r="I4141" i="19"/>
  <c r="I4150" i="19"/>
  <c r="I4159" i="19"/>
  <c r="I4168" i="19"/>
  <c r="I4177" i="19"/>
  <c r="A4185" i="19"/>
  <c r="A4193" i="19"/>
  <c r="I4195" i="19"/>
  <c r="I4206" i="19"/>
  <c r="I4215" i="19"/>
  <c r="I4224" i="19"/>
  <c r="I4233" i="19"/>
  <c r="I4242" i="19"/>
  <c r="I4251" i="19"/>
  <c r="I4260" i="19"/>
  <c r="A4509" i="19"/>
  <c r="I4510" i="19"/>
  <c r="A4527" i="19"/>
  <c r="I4528" i="19"/>
  <c r="A4545" i="19"/>
  <c r="I4546" i="19"/>
  <c r="A4563" i="19"/>
  <c r="I4564" i="19"/>
  <c r="A4581" i="19"/>
  <c r="I4582" i="19"/>
  <c r="A4599" i="19"/>
  <c r="I4600" i="19"/>
  <c r="I4632" i="19"/>
  <c r="I4646" i="19"/>
  <c r="I4704" i="19"/>
  <c r="I4892" i="19"/>
  <c r="I4973" i="19"/>
  <c r="I5054" i="19"/>
  <c r="I5135" i="19"/>
  <c r="I3585" i="19"/>
  <c r="I3594" i="19"/>
  <c r="I3603" i="19"/>
  <c r="I3612" i="19"/>
  <c r="I3621" i="19"/>
  <c r="I3630" i="19"/>
  <c r="I3639" i="19"/>
  <c r="I3648" i="19"/>
  <c r="I3657" i="19"/>
  <c r="I3666" i="19"/>
  <c r="I4061" i="19"/>
  <c r="I4062" i="19"/>
  <c r="I4070" i="19"/>
  <c r="I4071" i="19"/>
  <c r="I4079" i="19"/>
  <c r="I4080" i="19"/>
  <c r="I4088" i="19"/>
  <c r="I4089" i="19"/>
  <c r="I4097" i="19"/>
  <c r="I4098" i="19"/>
  <c r="I4106" i="19"/>
  <c r="I4107" i="19"/>
  <c r="I4115" i="19"/>
  <c r="I4116" i="19"/>
  <c r="I4124" i="19"/>
  <c r="I4125" i="19"/>
  <c r="I4133" i="19"/>
  <c r="I4134" i="19"/>
  <c r="I4142" i="19"/>
  <c r="I4143" i="19"/>
  <c r="I4151" i="19"/>
  <c r="I4152" i="19"/>
  <c r="I4160" i="19"/>
  <c r="I4161" i="19"/>
  <c r="I4169" i="19"/>
  <c r="I4170" i="19"/>
  <c r="I4178" i="19"/>
  <c r="I4179" i="19"/>
  <c r="I4279" i="19"/>
  <c r="I4297" i="19"/>
  <c r="I4315" i="19"/>
  <c r="I4333" i="19"/>
  <c r="I4351" i="19"/>
  <c r="I4369" i="19"/>
  <c r="I4387" i="19"/>
  <c r="I4405" i="19"/>
  <c r="I4423" i="19"/>
  <c r="I4441" i="19"/>
  <c r="I4459" i="19"/>
  <c r="I4477" i="19"/>
  <c r="I4495" i="19"/>
  <c r="I4513" i="19"/>
  <c r="I4531" i="19"/>
  <c r="I4549" i="19"/>
  <c r="I4567" i="19"/>
  <c r="I4585" i="19"/>
  <c r="I4603" i="19"/>
  <c r="I4621" i="19"/>
  <c r="I4664" i="19"/>
  <c r="I4693" i="19"/>
  <c r="I4722" i="19"/>
  <c r="I4901" i="19"/>
  <c r="I4982" i="19"/>
  <c r="I5063" i="19"/>
  <c r="I5144" i="19"/>
  <c r="I5282" i="19"/>
  <c r="I5527" i="19"/>
  <c r="I5528" i="19"/>
  <c r="I5318" i="19"/>
  <c r="I5355" i="19"/>
  <c r="I5382" i="19"/>
  <c r="I5473" i="19"/>
  <c r="I5474" i="19"/>
  <c r="I5635" i="19"/>
  <c r="I5636" i="19"/>
  <c r="I5797" i="19"/>
  <c r="I5798" i="19"/>
  <c r="I4187" i="19"/>
  <c r="I4202" i="19"/>
  <c r="I4211" i="19"/>
  <c r="I4220" i="19"/>
  <c r="I4229" i="19"/>
  <c r="I4238" i="19"/>
  <c r="I4247" i="19"/>
  <c r="I4256" i="19"/>
  <c r="I4265" i="19"/>
  <c r="I4266" i="19"/>
  <c r="I4271" i="19"/>
  <c r="I4272" i="19"/>
  <c r="I4277" i="19"/>
  <c r="I4278" i="19"/>
  <c r="I4283" i="19"/>
  <c r="I4284" i="19"/>
  <c r="I4289" i="19"/>
  <c r="I4290" i="19"/>
  <c r="I4295" i="19"/>
  <c r="I4296" i="19"/>
  <c r="I4301" i="19"/>
  <c r="I4302" i="19"/>
  <c r="I4307" i="19"/>
  <c r="I4308" i="19"/>
  <c r="I4313" i="19"/>
  <c r="I4314" i="19"/>
  <c r="I4319" i="19"/>
  <c r="I4320" i="19"/>
  <c r="I4325" i="19"/>
  <c r="I4326" i="19"/>
  <c r="I4331" i="19"/>
  <c r="I4332" i="19"/>
  <c r="I4337" i="19"/>
  <c r="I4338" i="19"/>
  <c r="I4343" i="19"/>
  <c r="I4344" i="19"/>
  <c r="I4349" i="19"/>
  <c r="I4350" i="19"/>
  <c r="I4355" i="19"/>
  <c r="I4356" i="19"/>
  <c r="I4361" i="19"/>
  <c r="I4362" i="19"/>
  <c r="I4367" i="19"/>
  <c r="I4368" i="19"/>
  <c r="I4373" i="19"/>
  <c r="I4374" i="19"/>
  <c r="I4379" i="19"/>
  <c r="I4380" i="19"/>
  <c r="I4385" i="19"/>
  <c r="I4386" i="19"/>
  <c r="I4391" i="19"/>
  <c r="I4392" i="19"/>
  <c r="I4397" i="19"/>
  <c r="I4398" i="19"/>
  <c r="I4403" i="19"/>
  <c r="I4404" i="19"/>
  <c r="I4409" i="19"/>
  <c r="I4410" i="19"/>
  <c r="I4415" i="19"/>
  <c r="I4416" i="19"/>
  <c r="I4421" i="19"/>
  <c r="I4422" i="19"/>
  <c r="I4427" i="19"/>
  <c r="I4428" i="19"/>
  <c r="I4433" i="19"/>
  <c r="I4434" i="19"/>
  <c r="I4439" i="19"/>
  <c r="I4440" i="19"/>
  <c r="I4445" i="19"/>
  <c r="I4446" i="19"/>
  <c r="I4451" i="19"/>
  <c r="I4452" i="19"/>
  <c r="I4457" i="19"/>
  <c r="I4458" i="19"/>
  <c r="I4463" i="19"/>
  <c r="I4464" i="19"/>
  <c r="I4469" i="19"/>
  <c r="I4470" i="19"/>
  <c r="I4475" i="19"/>
  <c r="I4476" i="19"/>
  <c r="I4481" i="19"/>
  <c r="I4482" i="19"/>
  <c r="I4487" i="19"/>
  <c r="I4488" i="19"/>
  <c r="I4493" i="19"/>
  <c r="I4502" i="19"/>
  <c r="I4511" i="19"/>
  <c r="I4520" i="19"/>
  <c r="I4529" i="19"/>
  <c r="I4538" i="19"/>
  <c r="I4547" i="19"/>
  <c r="I4556" i="19"/>
  <c r="I4565" i="19"/>
  <c r="I4574" i="19"/>
  <c r="I4583" i="19"/>
  <c r="I4592" i="19"/>
  <c r="I4601" i="19"/>
  <c r="I4611" i="19"/>
  <c r="A4619" i="19"/>
  <c r="I4633" i="19"/>
  <c r="I4643" i="19"/>
  <c r="I4644" i="19"/>
  <c r="A4652" i="19"/>
  <c r="I4654" i="19"/>
  <c r="I4665" i="19"/>
  <c r="A4673" i="19"/>
  <c r="I4687" i="19"/>
  <c r="I4697" i="19"/>
  <c r="I4698" i="19"/>
  <c r="A4706" i="19"/>
  <c r="I4708" i="19"/>
  <c r="I4719" i="19"/>
  <c r="I4731" i="19"/>
  <c r="I4748" i="19"/>
  <c r="I4766" i="19"/>
  <c r="I4784" i="19"/>
  <c r="I4802" i="19"/>
  <c r="I4820" i="19"/>
  <c r="I5284" i="19"/>
  <c r="I5320" i="19"/>
  <c r="I5358" i="19"/>
  <c r="I5385" i="19"/>
  <c r="I5479" i="19"/>
  <c r="I5480" i="19"/>
  <c r="I5641" i="19"/>
  <c r="I5642" i="19"/>
  <c r="I5803" i="19"/>
  <c r="I5804" i="19"/>
  <c r="I6002" i="19"/>
  <c r="I6004" i="19"/>
  <c r="I6029" i="19"/>
  <c r="I6031" i="19"/>
  <c r="I6052" i="19"/>
  <c r="I6074" i="19"/>
  <c r="I6101" i="19"/>
  <c r="I6102" i="19"/>
  <c r="I6116" i="19"/>
  <c r="I6117" i="19"/>
  <c r="I6128" i="19"/>
  <c r="I6129" i="19"/>
  <c r="I6143" i="19"/>
  <c r="I6144" i="19"/>
  <c r="I6155" i="19"/>
  <c r="I6156" i="19"/>
  <c r="I6170" i="19"/>
  <c r="I6171" i="19"/>
  <c r="I6182" i="19"/>
  <c r="I6183" i="19"/>
  <c r="I6197" i="19"/>
  <c r="I6198" i="19"/>
  <c r="I6209" i="19"/>
  <c r="I6210" i="19"/>
  <c r="I6224" i="19"/>
  <c r="I6225" i="19"/>
  <c r="I6236" i="19"/>
  <c r="I6237" i="19"/>
  <c r="I6251" i="19"/>
  <c r="I6252" i="19"/>
  <c r="I6263" i="19"/>
  <c r="I6264" i="19"/>
  <c r="I6278" i="19"/>
  <c r="I6279" i="19"/>
  <c r="I6290" i="19"/>
  <c r="I6291" i="19"/>
  <c r="I6317" i="19"/>
  <c r="I6318" i="19"/>
  <c r="I6505" i="19"/>
  <c r="I6514" i="19"/>
  <c r="I6523" i="19"/>
  <c r="I6532" i="19"/>
  <c r="I6541" i="19"/>
  <c r="I6550" i="19"/>
  <c r="I6559" i="19"/>
  <c r="I6568" i="19"/>
  <c r="I6577" i="19"/>
  <c r="I6586" i="19"/>
  <c r="I6595" i="19"/>
  <c r="I6604" i="19"/>
  <c r="I6613" i="19"/>
  <c r="I6622" i="19"/>
  <c r="I6631" i="19"/>
  <c r="I6640" i="19"/>
  <c r="I6649" i="19"/>
  <c r="I6658" i="19"/>
  <c r="I6667" i="19"/>
  <c r="I6676" i="19"/>
  <c r="I6685" i="19"/>
  <c r="I6694" i="19"/>
  <c r="I6703" i="19"/>
  <c r="I6712" i="19"/>
  <c r="I6721" i="19"/>
  <c r="I6730" i="19"/>
  <c r="I6739" i="19"/>
  <c r="I6748" i="19"/>
  <c r="I6757" i="19"/>
  <c r="I6766" i="19"/>
  <c r="I6775" i="19"/>
  <c r="I6784" i="19"/>
  <c r="I6802" i="19"/>
  <c r="I6820" i="19"/>
  <c r="I6838" i="19"/>
  <c r="I6856" i="19"/>
  <c r="I6874" i="19"/>
  <c r="I6892" i="19"/>
  <c r="I6910" i="19"/>
  <c r="I6911" i="19"/>
  <c r="I6927" i="19"/>
  <c r="I6928" i="19"/>
  <c r="I6929" i="19"/>
  <c r="I6945" i="19"/>
  <c r="I6946" i="19"/>
  <c r="I6947" i="19"/>
  <c r="I6963" i="19"/>
  <c r="I6964" i="19"/>
  <c r="I6965" i="19"/>
  <c r="I6981" i="19"/>
  <c r="I6982" i="19"/>
  <c r="I6983" i="19"/>
  <c r="I6999" i="19"/>
  <c r="I7000" i="19"/>
  <c r="I7001" i="19"/>
  <c r="I7017" i="19"/>
  <c r="I7018" i="19"/>
  <c r="I7019" i="19"/>
  <c r="I7035" i="19"/>
  <c r="I7036" i="19"/>
  <c r="I7037" i="19"/>
  <c r="I7053" i="19"/>
  <c r="I7054" i="19"/>
  <c r="I7055" i="19"/>
  <c r="I7071" i="19"/>
  <c r="I7072" i="19"/>
  <c r="I7073" i="19"/>
  <c r="I7089" i="19"/>
  <c r="I7090" i="19"/>
  <c r="I7091" i="19"/>
  <c r="I7107" i="19"/>
  <c r="I7108" i="19"/>
  <c r="I7109" i="19"/>
  <c r="I7125" i="19"/>
  <c r="I7126" i="19"/>
  <c r="I7127" i="19"/>
  <c r="I7143" i="19"/>
  <c r="I7144" i="19"/>
  <c r="I7145" i="19"/>
  <c r="I7161" i="19"/>
  <c r="I7162" i="19"/>
  <c r="I7163" i="19"/>
  <c r="I7185" i="19"/>
  <c r="I7188" i="19"/>
  <c r="I7233" i="19"/>
  <c r="I7234" i="19"/>
  <c r="I7559" i="19"/>
  <c r="I7568" i="19"/>
  <c r="I7577" i="19"/>
  <c r="I7586" i="19"/>
  <c r="I7595" i="19"/>
  <c r="I7604" i="19"/>
  <c r="I7613" i="19"/>
  <c r="I7614" i="19"/>
  <c r="I7615" i="19"/>
  <c r="I7631" i="19"/>
  <c r="I7632" i="19"/>
  <c r="I7633" i="19"/>
  <c r="I7649" i="19"/>
  <c r="I7650" i="19"/>
  <c r="I7651" i="19"/>
  <c r="I7667" i="19"/>
  <c r="I7668" i="19"/>
  <c r="I7669" i="19"/>
  <c r="I7685" i="19"/>
  <c r="I7686" i="19"/>
  <c r="I7687" i="19"/>
  <c r="I7703" i="19"/>
  <c r="I7704" i="19"/>
  <c r="I7705" i="19"/>
  <c r="I7721" i="19"/>
  <c r="I7722" i="19"/>
  <c r="I7723" i="19"/>
  <c r="I7739" i="19"/>
  <c r="I7740" i="19"/>
  <c r="I7741" i="19"/>
  <c r="I7757" i="19"/>
  <c r="I7758" i="19"/>
  <c r="I7759" i="19"/>
  <c r="I7775" i="19"/>
  <c r="I7776" i="19"/>
  <c r="I7777" i="19"/>
  <c r="I7793" i="19"/>
  <c r="I7794" i="19"/>
  <c r="I7795" i="19"/>
  <c r="I7811" i="19"/>
  <c r="I7812" i="19"/>
  <c r="I7813" i="19"/>
  <c r="I7829" i="19"/>
  <c r="I7830" i="19"/>
  <c r="I7831" i="19"/>
  <c r="I7910" i="19"/>
  <c r="I7911" i="19"/>
  <c r="I4199" i="19"/>
  <c r="I4208" i="19"/>
  <c r="I4217" i="19"/>
  <c r="I4226" i="19"/>
  <c r="I4235" i="19"/>
  <c r="I4244" i="19"/>
  <c r="I4253" i="19"/>
  <c r="I4262" i="19"/>
  <c r="A4266" i="19"/>
  <c r="A4272" i="19"/>
  <c r="A4278" i="19"/>
  <c r="A4284" i="19"/>
  <c r="A4290" i="19"/>
  <c r="A4296" i="19"/>
  <c r="A4302" i="19"/>
  <c r="A4308" i="19"/>
  <c r="A4314" i="19"/>
  <c r="A4320" i="19"/>
  <c r="A4326" i="19"/>
  <c r="A4332" i="19"/>
  <c r="A4338" i="19"/>
  <c r="A4344" i="19"/>
  <c r="A4350" i="19"/>
  <c r="A4356" i="19"/>
  <c r="A4362" i="19"/>
  <c r="A4368" i="19"/>
  <c r="A4374" i="19"/>
  <c r="A4380" i="19"/>
  <c r="A4386" i="19"/>
  <c r="A4392" i="19"/>
  <c r="A4398" i="19"/>
  <c r="A4404" i="19"/>
  <c r="A4410" i="19"/>
  <c r="A4416" i="19"/>
  <c r="A4422" i="19"/>
  <c r="A4428" i="19"/>
  <c r="A4434" i="19"/>
  <c r="A4440" i="19"/>
  <c r="A4446" i="19"/>
  <c r="A4452" i="19"/>
  <c r="A4458" i="19"/>
  <c r="A4464" i="19"/>
  <c r="A4470" i="19"/>
  <c r="A4476" i="19"/>
  <c r="A4482" i="19"/>
  <c r="I4496" i="19"/>
  <c r="I4505" i="19"/>
  <c r="I4514" i="19"/>
  <c r="I4523" i="19"/>
  <c r="I4532" i="19"/>
  <c r="I4541" i="19"/>
  <c r="I4550" i="19"/>
  <c r="I4559" i="19"/>
  <c r="I4568" i="19"/>
  <c r="I4577" i="19"/>
  <c r="I4586" i="19"/>
  <c r="I4595" i="19"/>
  <c r="I4615" i="19"/>
  <c r="I4625" i="19"/>
  <c r="I4626" i="19"/>
  <c r="A4634" i="19"/>
  <c r="I4636" i="19"/>
  <c r="I4647" i="19"/>
  <c r="A4655" i="19"/>
  <c r="I4669" i="19"/>
  <c r="I4679" i="19"/>
  <c r="I4680" i="19"/>
  <c r="A4688" i="19"/>
  <c r="I4690" i="19"/>
  <c r="I4701" i="19"/>
  <c r="A4709" i="19"/>
  <c r="I4723" i="19"/>
  <c r="I4736" i="19"/>
  <c r="I4754" i="19"/>
  <c r="I4772" i="19"/>
  <c r="I4790" i="19"/>
  <c r="I4808" i="19"/>
  <c r="I4826" i="19"/>
  <c r="I5162" i="19"/>
  <c r="I5264" i="19"/>
  <c r="I5300" i="19"/>
  <c r="I5336" i="19"/>
  <c r="I5533" i="19"/>
  <c r="I5534" i="19"/>
  <c r="I5695" i="19"/>
  <c r="I5696" i="19"/>
  <c r="I5857" i="19"/>
  <c r="I5858" i="19"/>
  <c r="I4196" i="19"/>
  <c r="I4200" i="19"/>
  <c r="I4209" i="19"/>
  <c r="I4218" i="19"/>
  <c r="I4227" i="19"/>
  <c r="I4236" i="19"/>
  <c r="I4245" i="19"/>
  <c r="I4254" i="19"/>
  <c r="I4263" i="19"/>
  <c r="I4268" i="19"/>
  <c r="I4269" i="19"/>
  <c r="I4274" i="19"/>
  <c r="I4275" i="19"/>
  <c r="I4280" i="19"/>
  <c r="I4281" i="19"/>
  <c r="I4286" i="19"/>
  <c r="I4287" i="19"/>
  <c r="I4292" i="19"/>
  <c r="I4293" i="19"/>
  <c r="I4298" i="19"/>
  <c r="I4299" i="19"/>
  <c r="I4304" i="19"/>
  <c r="I4305" i="19"/>
  <c r="I4310" i="19"/>
  <c r="I4311" i="19"/>
  <c r="I4316" i="19"/>
  <c r="I4317" i="19"/>
  <c r="I4322" i="19"/>
  <c r="I4323" i="19"/>
  <c r="I4328" i="19"/>
  <c r="I4329" i="19"/>
  <c r="I4334" i="19"/>
  <c r="I4335" i="19"/>
  <c r="I4340" i="19"/>
  <c r="I4341" i="19"/>
  <c r="I4346" i="19"/>
  <c r="I4347" i="19"/>
  <c r="I4352" i="19"/>
  <c r="I4353" i="19"/>
  <c r="I4358" i="19"/>
  <c r="I4359" i="19"/>
  <c r="I4364" i="19"/>
  <c r="I4365" i="19"/>
  <c r="I4370" i="19"/>
  <c r="I4371" i="19"/>
  <c r="I4376" i="19"/>
  <c r="I4377" i="19"/>
  <c r="I4382" i="19"/>
  <c r="I4383" i="19"/>
  <c r="I4388" i="19"/>
  <c r="I4389" i="19"/>
  <c r="I4394" i="19"/>
  <c r="I4395" i="19"/>
  <c r="I4400" i="19"/>
  <c r="I4401" i="19"/>
  <c r="I4406" i="19"/>
  <c r="I4407" i="19"/>
  <c r="I4412" i="19"/>
  <c r="I4413" i="19"/>
  <c r="I4418" i="19"/>
  <c r="I4419" i="19"/>
  <c r="I4424" i="19"/>
  <c r="I4425" i="19"/>
  <c r="I4430" i="19"/>
  <c r="I4431" i="19"/>
  <c r="I4436" i="19"/>
  <c r="I4437" i="19"/>
  <c r="I4442" i="19"/>
  <c r="I4443" i="19"/>
  <c r="I4448" i="19"/>
  <c r="I4449" i="19"/>
  <c r="I4454" i="19"/>
  <c r="I4455" i="19"/>
  <c r="I4460" i="19"/>
  <c r="I4461" i="19"/>
  <c r="I4466" i="19"/>
  <c r="I4467" i="19"/>
  <c r="I4472" i="19"/>
  <c r="I4473" i="19"/>
  <c r="I4478" i="19"/>
  <c r="I4479" i="19"/>
  <c r="I4484" i="19"/>
  <c r="I4485" i="19"/>
  <c r="I4490" i="19"/>
  <c r="I4491" i="19"/>
  <c r="A4497" i="19"/>
  <c r="A4506" i="19"/>
  <c r="A4515" i="19"/>
  <c r="A4524" i="19"/>
  <c r="A4533" i="19"/>
  <c r="A4542" i="19"/>
  <c r="A4551" i="19"/>
  <c r="A4560" i="19"/>
  <c r="A4569" i="19"/>
  <c r="A4578" i="19"/>
  <c r="A4587" i="19"/>
  <c r="A4596" i="19"/>
  <c r="A4605" i="19"/>
  <c r="I4628" i="19"/>
  <c r="A4638" i="19"/>
  <c r="A4659" i="19"/>
  <c r="I4682" i="19"/>
  <c r="A4692" i="19"/>
  <c r="A4713" i="19"/>
  <c r="I4856" i="19"/>
  <c r="I4883" i="19"/>
  <c r="I4910" i="19"/>
  <c r="I4937" i="19"/>
  <c r="I4964" i="19"/>
  <c r="I4991" i="19"/>
  <c r="I5018" i="19"/>
  <c r="I5045" i="19"/>
  <c r="I5072" i="19"/>
  <c r="I5099" i="19"/>
  <c r="I5126" i="19"/>
  <c r="I5153" i="19"/>
  <c r="I5177" i="19"/>
  <c r="I5178" i="19"/>
  <c r="I5204" i="19"/>
  <c r="I5205" i="19"/>
  <c r="I5231" i="19"/>
  <c r="I5232" i="19"/>
  <c r="I5266" i="19"/>
  <c r="I5302" i="19"/>
  <c r="I5338" i="19"/>
  <c r="I5419" i="19"/>
  <c r="I5420" i="19"/>
  <c r="I5581" i="19"/>
  <c r="I5582" i="19"/>
  <c r="I5743" i="19"/>
  <c r="I5744" i="19"/>
  <c r="I5905" i="19"/>
  <c r="I4193" i="19"/>
  <c r="I4205" i="19"/>
  <c r="I4214" i="19"/>
  <c r="I4223" i="19"/>
  <c r="I4232" i="19"/>
  <c r="I4241" i="19"/>
  <c r="I4250" i="19"/>
  <c r="I4259" i="19"/>
  <c r="A4491" i="19"/>
  <c r="I4499" i="19"/>
  <c r="I4508" i="19"/>
  <c r="I4517" i="19"/>
  <c r="I4526" i="19"/>
  <c r="I4535" i="19"/>
  <c r="I4544" i="19"/>
  <c r="I4553" i="19"/>
  <c r="I4562" i="19"/>
  <c r="I4571" i="19"/>
  <c r="I4580" i="19"/>
  <c r="I4589" i="19"/>
  <c r="I4598" i="19"/>
  <c r="I4607" i="19"/>
  <c r="I4608" i="19"/>
  <c r="A4616" i="19"/>
  <c r="I4618" i="19"/>
  <c r="I4629" i="19"/>
  <c r="A4637" i="19"/>
  <c r="I4651" i="19"/>
  <c r="I4661" i="19"/>
  <c r="I4662" i="19"/>
  <c r="A4670" i="19"/>
  <c r="I4672" i="19"/>
  <c r="I4683" i="19"/>
  <c r="A4691" i="19"/>
  <c r="I4705" i="19"/>
  <c r="I4715" i="19"/>
  <c r="I4716" i="19"/>
  <c r="A4724" i="19"/>
  <c r="I4742" i="19"/>
  <c r="I4760" i="19"/>
  <c r="I4778" i="19"/>
  <c r="I4796" i="19"/>
  <c r="I4814" i="19"/>
  <c r="I4832" i="19"/>
  <c r="I5425" i="19"/>
  <c r="I5426" i="19"/>
  <c r="I5587" i="19"/>
  <c r="I5588" i="19"/>
  <c r="I5749" i="19"/>
  <c r="I5750" i="19"/>
  <c r="I4604" i="19"/>
  <c r="I4622" i="19"/>
  <c r="I4640" i="19"/>
  <c r="I4658" i="19"/>
  <c r="I4676" i="19"/>
  <c r="I4694" i="19"/>
  <c r="I4712" i="19"/>
  <c r="I4727" i="19"/>
  <c r="A4737" i="19"/>
  <c r="A4743" i="19"/>
  <c r="A4749" i="19"/>
  <c r="I4841" i="19"/>
  <c r="I4850" i="19"/>
  <c r="I4859" i="19"/>
  <c r="I4868" i="19"/>
  <c r="I4877" i="19"/>
  <c r="I4886" i="19"/>
  <c r="I4895" i="19"/>
  <c r="I4904" i="19"/>
  <c r="I4913" i="19"/>
  <c r="I4922" i="19"/>
  <c r="I4931" i="19"/>
  <c r="I4940" i="19"/>
  <c r="I4949" i="19"/>
  <c r="I4958" i="19"/>
  <c r="I4967" i="19"/>
  <c r="I4976" i="19"/>
  <c r="I4985" i="19"/>
  <c r="I4994" i="19"/>
  <c r="I5003" i="19"/>
  <c r="I5012" i="19"/>
  <c r="I5021" i="19"/>
  <c r="I5030" i="19"/>
  <c r="I5039" i="19"/>
  <c r="I5048" i="19"/>
  <c r="I5057" i="19"/>
  <c r="I5066" i="19"/>
  <c r="I5075" i="19"/>
  <c r="I5084" i="19"/>
  <c r="I5093" i="19"/>
  <c r="I5102" i="19"/>
  <c r="I5111" i="19"/>
  <c r="I5120" i="19"/>
  <c r="I5129" i="19"/>
  <c r="I5138" i="19"/>
  <c r="I5147" i="19"/>
  <c r="I5156" i="19"/>
  <c r="I5171" i="19"/>
  <c r="I5180" i="19"/>
  <c r="I5189" i="19"/>
  <c r="I5198" i="19"/>
  <c r="I5207" i="19"/>
  <c r="I5216" i="19"/>
  <c r="I5225" i="19"/>
  <c r="I5234" i="19"/>
  <c r="I5243" i="19"/>
  <c r="I5252" i="19"/>
  <c r="I5270" i="19"/>
  <c r="I5288" i="19"/>
  <c r="I5306" i="19"/>
  <c r="I5324" i="19"/>
  <c r="I5342" i="19"/>
  <c r="I5364" i="19"/>
  <c r="I5391" i="19"/>
  <c r="I5437" i="19"/>
  <c r="I5438" i="19"/>
  <c r="I5491" i="19"/>
  <c r="I5492" i="19"/>
  <c r="I5545" i="19"/>
  <c r="I5546" i="19"/>
  <c r="I5599" i="19"/>
  <c r="I5600" i="19"/>
  <c r="I5653" i="19"/>
  <c r="I5654" i="19"/>
  <c r="I5707" i="19"/>
  <c r="I5708" i="19"/>
  <c r="I5761" i="19"/>
  <c r="I5762" i="19"/>
  <c r="I5815" i="19"/>
  <c r="I5816" i="19"/>
  <c r="I5869" i="19"/>
  <c r="I5870" i="19"/>
  <c r="I5977" i="19"/>
  <c r="I4619" i="19"/>
  <c r="I4637" i="19"/>
  <c r="I4655" i="19"/>
  <c r="I4673" i="19"/>
  <c r="I4691" i="19"/>
  <c r="I4709" i="19"/>
  <c r="A4732" i="19"/>
  <c r="A4738" i="19"/>
  <c r="A4744" i="19"/>
  <c r="A4750" i="19"/>
  <c r="A4756" i="19"/>
  <c r="A4762" i="19"/>
  <c r="A4768" i="19"/>
  <c r="A4774" i="19"/>
  <c r="A4842" i="19"/>
  <c r="A4851" i="19"/>
  <c r="A4860" i="19"/>
  <c r="A4869" i="19"/>
  <c r="A4878" i="19"/>
  <c r="A4887" i="19"/>
  <c r="A4896" i="19"/>
  <c r="A4905" i="19"/>
  <c r="A4914" i="19"/>
  <c r="A4923" i="19"/>
  <c r="A4932" i="19"/>
  <c r="A4941" i="19"/>
  <c r="A4950" i="19"/>
  <c r="A4959" i="19"/>
  <c r="A4968" i="19"/>
  <c r="A4977" i="19"/>
  <c r="A4986" i="19"/>
  <c r="A4995" i="19"/>
  <c r="A5004" i="19"/>
  <c r="A5013" i="19"/>
  <c r="A5022" i="19"/>
  <c r="A5031" i="19"/>
  <c r="A5040" i="19"/>
  <c r="A5049" i="19"/>
  <c r="A5058" i="19"/>
  <c r="A5067" i="19"/>
  <c r="A5076" i="19"/>
  <c r="A5085" i="19"/>
  <c r="A5094" i="19"/>
  <c r="A5103" i="19"/>
  <c r="A5112" i="19"/>
  <c r="A5121" i="19"/>
  <c r="A5130" i="19"/>
  <c r="A5139" i="19"/>
  <c r="A5148" i="19"/>
  <c r="A5157" i="19"/>
  <c r="I5254" i="19"/>
  <c r="A5267" i="19"/>
  <c r="I5272" i="19"/>
  <c r="A5285" i="19"/>
  <c r="I5290" i="19"/>
  <c r="A5303" i="19"/>
  <c r="I5308" i="19"/>
  <c r="A5321" i="19"/>
  <c r="I5326" i="19"/>
  <c r="A5339" i="19"/>
  <c r="I5344" i="19"/>
  <c r="I5367" i="19"/>
  <c r="I5394" i="19"/>
  <c r="I5443" i="19"/>
  <c r="I5444" i="19"/>
  <c r="I5497" i="19"/>
  <c r="I5498" i="19"/>
  <c r="I5551" i="19"/>
  <c r="I5552" i="19"/>
  <c r="I5605" i="19"/>
  <c r="I5606" i="19"/>
  <c r="I5659" i="19"/>
  <c r="I5660" i="19"/>
  <c r="I5713" i="19"/>
  <c r="I5714" i="19"/>
  <c r="I5767" i="19"/>
  <c r="I5768" i="19"/>
  <c r="I5821" i="19"/>
  <c r="I5822" i="19"/>
  <c r="I5875" i="19"/>
  <c r="I5876" i="19"/>
  <c r="I5984" i="19"/>
  <c r="I5986" i="19"/>
  <c r="I6011" i="19"/>
  <c r="I6013" i="19"/>
  <c r="I6038" i="19"/>
  <c r="I6059" i="19"/>
  <c r="I4616" i="19"/>
  <c r="I4634" i="19"/>
  <c r="I4652" i="19"/>
  <c r="I4670" i="19"/>
  <c r="I4688" i="19"/>
  <c r="I4706" i="19"/>
  <c r="I4724" i="19"/>
  <c r="I4733" i="19"/>
  <c r="I4739" i="19"/>
  <c r="I4745" i="19"/>
  <c r="I4751" i="19"/>
  <c r="I4757" i="19"/>
  <c r="I4763" i="19"/>
  <c r="I4769" i="19"/>
  <c r="I4775" i="19"/>
  <c r="I4781" i="19"/>
  <c r="I4787" i="19"/>
  <c r="I4793" i="19"/>
  <c r="I4799" i="19"/>
  <c r="I4805" i="19"/>
  <c r="I4811" i="19"/>
  <c r="I4817" i="19"/>
  <c r="I4823" i="19"/>
  <c r="I4829" i="19"/>
  <c r="I4835" i="19"/>
  <c r="I4844" i="19"/>
  <c r="I4853" i="19"/>
  <c r="I4862" i="19"/>
  <c r="I4871" i="19"/>
  <c r="I4880" i="19"/>
  <c r="I4889" i="19"/>
  <c r="I4898" i="19"/>
  <c r="I4907" i="19"/>
  <c r="I4916" i="19"/>
  <c r="I4925" i="19"/>
  <c r="I4934" i="19"/>
  <c r="I4943" i="19"/>
  <c r="I4952" i="19"/>
  <c r="I4961" i="19"/>
  <c r="I4970" i="19"/>
  <c r="I4979" i="19"/>
  <c r="I4988" i="19"/>
  <c r="I4997" i="19"/>
  <c r="I5006" i="19"/>
  <c r="I5015" i="19"/>
  <c r="I5024" i="19"/>
  <c r="I5033" i="19"/>
  <c r="I5042" i="19"/>
  <c r="I5051" i="19"/>
  <c r="I5060" i="19"/>
  <c r="I5069" i="19"/>
  <c r="I5078" i="19"/>
  <c r="I5087" i="19"/>
  <c r="I5096" i="19"/>
  <c r="I5105" i="19"/>
  <c r="I5114" i="19"/>
  <c r="I5123" i="19"/>
  <c r="I5132" i="19"/>
  <c r="I5141" i="19"/>
  <c r="I5150" i="19"/>
  <c r="I5159" i="19"/>
  <c r="I5258" i="19"/>
  <c r="I5276" i="19"/>
  <c r="I5294" i="19"/>
  <c r="I5312" i="19"/>
  <c r="I5330" i="19"/>
  <c r="I5348" i="19"/>
  <c r="I5373" i="19"/>
  <c r="I5401" i="19"/>
  <c r="I5402" i="19"/>
  <c r="I5455" i="19"/>
  <c r="I5456" i="19"/>
  <c r="I5509" i="19"/>
  <c r="I5510" i="19"/>
  <c r="I5563" i="19"/>
  <c r="I5564" i="19"/>
  <c r="I5617" i="19"/>
  <c r="I5618" i="19"/>
  <c r="I5671" i="19"/>
  <c r="I5672" i="19"/>
  <c r="I5725" i="19"/>
  <c r="I5726" i="19"/>
  <c r="I5779" i="19"/>
  <c r="I5780" i="19"/>
  <c r="I5833" i="19"/>
  <c r="I5834" i="19"/>
  <c r="I5887" i="19"/>
  <c r="I5888" i="19"/>
  <c r="A5939" i="19"/>
  <c r="I4613" i="19"/>
  <c r="I4631" i="19"/>
  <c r="I4649" i="19"/>
  <c r="I4667" i="19"/>
  <c r="I4685" i="19"/>
  <c r="I4703" i="19"/>
  <c r="I4721" i="19"/>
  <c r="A4729" i="19"/>
  <c r="A4734" i="19"/>
  <c r="A4740" i="19"/>
  <c r="A4746" i="19"/>
  <c r="A4752" i="19"/>
  <c r="A4758" i="19"/>
  <c r="A4764" i="19"/>
  <c r="A4770" i="19"/>
  <c r="A4776" i="19"/>
  <c r="A4782" i="19"/>
  <c r="A4788" i="19"/>
  <c r="A4794" i="19"/>
  <c r="A4800" i="19"/>
  <c r="A4806" i="19"/>
  <c r="A4812" i="19"/>
  <c r="A4818" i="19"/>
  <c r="A4824" i="19"/>
  <c r="A4830" i="19"/>
  <c r="A4836" i="19"/>
  <c r="A4845" i="19"/>
  <c r="A4854" i="19"/>
  <c r="A4863" i="19"/>
  <c r="A4872" i="19"/>
  <c r="A4881" i="19"/>
  <c r="A4890" i="19"/>
  <c r="A4899" i="19"/>
  <c r="A4908" i="19"/>
  <c r="A4917" i="19"/>
  <c r="A4926" i="19"/>
  <c r="A4935" i="19"/>
  <c r="A4944" i="19"/>
  <c r="A4953" i="19"/>
  <c r="A4962" i="19"/>
  <c r="A4971" i="19"/>
  <c r="A4980" i="19"/>
  <c r="A4989" i="19"/>
  <c r="A4998" i="19"/>
  <c r="A5007" i="19"/>
  <c r="A5016" i="19"/>
  <c r="A5025" i="19"/>
  <c r="A5034" i="19"/>
  <c r="A5043" i="19"/>
  <c r="A5052" i="19"/>
  <c r="A5061" i="19"/>
  <c r="A5070" i="19"/>
  <c r="A5079" i="19"/>
  <c r="A5088" i="19"/>
  <c r="A5097" i="19"/>
  <c r="A5106" i="19"/>
  <c r="A5115" i="19"/>
  <c r="A5124" i="19"/>
  <c r="A5133" i="19"/>
  <c r="A5142" i="19"/>
  <c r="A5151" i="19"/>
  <c r="I5160" i="19"/>
  <c r="A5255" i="19"/>
  <c r="I5260" i="19"/>
  <c r="A5273" i="19"/>
  <c r="I5278" i="19"/>
  <c r="A5291" i="19"/>
  <c r="I5296" i="19"/>
  <c r="A5309" i="19"/>
  <c r="I5314" i="19"/>
  <c r="A5327" i="19"/>
  <c r="I5332" i="19"/>
  <c r="A5345" i="19"/>
  <c r="I5350" i="19"/>
  <c r="I5376" i="19"/>
  <c r="I5407" i="19"/>
  <c r="I5408" i="19"/>
  <c r="I5461" i="19"/>
  <c r="I5462" i="19"/>
  <c r="I5515" i="19"/>
  <c r="I5516" i="19"/>
  <c r="I5569" i="19"/>
  <c r="I5570" i="19"/>
  <c r="I5623" i="19"/>
  <c r="I5624" i="19"/>
  <c r="I5677" i="19"/>
  <c r="I5678" i="19"/>
  <c r="I5731" i="19"/>
  <c r="I5732" i="19"/>
  <c r="I5785" i="19"/>
  <c r="I5786" i="19"/>
  <c r="I5839" i="19"/>
  <c r="I5840" i="19"/>
  <c r="I5893" i="19"/>
  <c r="I5894" i="19"/>
  <c r="I8701" i="19"/>
  <c r="I8724" i="19"/>
  <c r="I8725" i="19"/>
  <c r="I8733" i="19"/>
  <c r="I8734" i="19"/>
  <c r="I8742" i="19"/>
  <c r="I8743" i="19"/>
  <c r="I8751" i="19"/>
  <c r="I8752" i="19"/>
  <c r="I5158" i="19"/>
  <c r="I5167" i="19"/>
  <c r="I5176" i="19"/>
  <c r="I5185" i="19"/>
  <c r="I5194" i="19"/>
  <c r="I5203" i="19"/>
  <c r="I5212" i="19"/>
  <c r="I5221" i="19"/>
  <c r="I5230" i="19"/>
  <c r="I5239" i="19"/>
  <c r="I5248" i="19"/>
  <c r="A5354" i="19"/>
  <c r="I5356" i="19"/>
  <c r="I5357" i="19"/>
  <c r="A5363" i="19"/>
  <c r="I5365" i="19"/>
  <c r="I5366" i="19"/>
  <c r="A5372" i="19"/>
  <c r="I5374" i="19"/>
  <c r="I5375" i="19"/>
  <c r="A5381" i="19"/>
  <c r="I5383" i="19"/>
  <c r="I5384" i="19"/>
  <c r="A5390" i="19"/>
  <c r="I5392" i="19"/>
  <c r="I5393" i="19"/>
  <c r="A5399" i="19"/>
  <c r="I5404" i="19"/>
  <c r="I5405" i="19"/>
  <c r="A5417" i="19"/>
  <c r="I5422" i="19"/>
  <c r="I5423" i="19"/>
  <c r="A5435" i="19"/>
  <c r="I5440" i="19"/>
  <c r="I5441" i="19"/>
  <c r="A5453" i="19"/>
  <c r="I5458" i="19"/>
  <c r="I5459" i="19"/>
  <c r="A5471" i="19"/>
  <c r="I5476" i="19"/>
  <c r="I5477" i="19"/>
  <c r="I5494" i="19"/>
  <c r="I5495" i="19"/>
  <c r="I5512" i="19"/>
  <c r="I5513" i="19"/>
  <c r="I5530" i="19"/>
  <c r="I5531" i="19"/>
  <c r="I5548" i="19"/>
  <c r="I5549" i="19"/>
  <c r="I5566" i="19"/>
  <c r="I5567" i="19"/>
  <c r="I5584" i="19"/>
  <c r="I5585" i="19"/>
  <c r="I5602" i="19"/>
  <c r="I5603" i="19"/>
  <c r="I5620" i="19"/>
  <c r="I5621" i="19"/>
  <c r="I5638" i="19"/>
  <c r="I5639" i="19"/>
  <c r="I5656" i="19"/>
  <c r="I5657" i="19"/>
  <c r="I5674" i="19"/>
  <c r="I5675" i="19"/>
  <c r="I5692" i="19"/>
  <c r="I5693" i="19"/>
  <c r="I5710" i="19"/>
  <c r="I5711" i="19"/>
  <c r="I5728" i="19"/>
  <c r="I5729" i="19"/>
  <c r="I5746" i="19"/>
  <c r="I5747" i="19"/>
  <c r="I5764" i="19"/>
  <c r="I5765" i="19"/>
  <c r="I5782" i="19"/>
  <c r="I5783" i="19"/>
  <c r="I5800" i="19"/>
  <c r="I5801" i="19"/>
  <c r="I5818" i="19"/>
  <c r="I5819" i="19"/>
  <c r="I5836" i="19"/>
  <c r="I5837" i="19"/>
  <c r="I5854" i="19"/>
  <c r="I5855" i="19"/>
  <c r="I5872" i="19"/>
  <c r="I5873" i="19"/>
  <c r="I5890" i="19"/>
  <c r="I5891" i="19"/>
  <c r="I5982" i="19"/>
  <c r="I5983" i="19"/>
  <c r="I6007" i="19"/>
  <c r="I6010" i="19"/>
  <c r="I6034" i="19"/>
  <c r="I6037" i="19"/>
  <c r="I6055" i="19"/>
  <c r="I6092" i="19"/>
  <c r="I5164" i="19"/>
  <c r="I5173" i="19"/>
  <c r="I5182" i="19"/>
  <c r="I5191" i="19"/>
  <c r="I5200" i="19"/>
  <c r="I5209" i="19"/>
  <c r="I5218" i="19"/>
  <c r="I5227" i="19"/>
  <c r="I5236" i="19"/>
  <c r="I5245" i="19"/>
  <c r="I5255" i="19"/>
  <c r="I5261" i="19"/>
  <c r="I5267" i="19"/>
  <c r="I5273" i="19"/>
  <c r="I5279" i="19"/>
  <c r="I5285" i="19"/>
  <c r="I5291" i="19"/>
  <c r="I5297" i="19"/>
  <c r="I5303" i="19"/>
  <c r="I5309" i="19"/>
  <c r="I5315" i="19"/>
  <c r="I5321" i="19"/>
  <c r="I5327" i="19"/>
  <c r="I5333" i="19"/>
  <c r="I5339" i="19"/>
  <c r="I5345" i="19"/>
  <c r="I5351" i="19"/>
  <c r="I5359" i="19"/>
  <c r="I5360" i="19"/>
  <c r="I5368" i="19"/>
  <c r="I5369" i="19"/>
  <c r="A5375" i="19"/>
  <c r="I5377" i="19"/>
  <c r="I5378" i="19"/>
  <c r="A5384" i="19"/>
  <c r="I5386" i="19"/>
  <c r="I5387" i="19"/>
  <c r="A5393" i="19"/>
  <c r="I5395" i="19"/>
  <c r="I5396" i="19"/>
  <c r="A5405" i="19"/>
  <c r="I5410" i="19"/>
  <c r="I5411" i="19"/>
  <c r="A5423" i="19"/>
  <c r="I5428" i="19"/>
  <c r="I5429" i="19"/>
  <c r="A5441" i="19"/>
  <c r="I5446" i="19"/>
  <c r="I5447" i="19"/>
  <c r="A5459" i="19"/>
  <c r="I5464" i="19"/>
  <c r="I5465" i="19"/>
  <c r="A5477" i="19"/>
  <c r="I5482" i="19"/>
  <c r="I5483" i="19"/>
  <c r="I5500" i="19"/>
  <c r="I5501" i="19"/>
  <c r="I5518" i="19"/>
  <c r="I5519" i="19"/>
  <c r="I5536" i="19"/>
  <c r="I5537" i="19"/>
  <c r="I5554" i="19"/>
  <c r="I5555" i="19"/>
  <c r="I5572" i="19"/>
  <c r="I5573" i="19"/>
  <c r="I5590" i="19"/>
  <c r="I5591" i="19"/>
  <c r="I5608" i="19"/>
  <c r="I5609" i="19"/>
  <c r="I5626" i="19"/>
  <c r="I5627" i="19"/>
  <c r="I5644" i="19"/>
  <c r="I5645" i="19"/>
  <c r="I5662" i="19"/>
  <c r="I5663" i="19"/>
  <c r="I5680" i="19"/>
  <c r="I5681" i="19"/>
  <c r="I5698" i="19"/>
  <c r="I5699" i="19"/>
  <c r="I5716" i="19"/>
  <c r="I5717" i="19"/>
  <c r="I5734" i="19"/>
  <c r="I5735" i="19"/>
  <c r="I5752" i="19"/>
  <c r="I5753" i="19"/>
  <c r="I5770" i="19"/>
  <c r="I5771" i="19"/>
  <c r="I5788" i="19"/>
  <c r="I5789" i="19"/>
  <c r="I5806" i="19"/>
  <c r="I5807" i="19"/>
  <c r="I5824" i="19"/>
  <c r="I5825" i="19"/>
  <c r="I5842" i="19"/>
  <c r="I5843" i="19"/>
  <c r="I5860" i="19"/>
  <c r="I5861" i="19"/>
  <c r="I5878" i="19"/>
  <c r="I5879" i="19"/>
  <c r="I5897" i="19"/>
  <c r="A5912" i="19"/>
  <c r="A5930" i="19"/>
  <c r="A5948" i="19"/>
  <c r="A5966" i="19"/>
  <c r="I5989" i="19"/>
  <c r="I5992" i="19"/>
  <c r="I6016" i="19"/>
  <c r="I6019" i="19"/>
  <c r="I6064" i="19"/>
  <c r="I5165" i="19"/>
  <c r="I5174" i="19"/>
  <c r="I5183" i="19"/>
  <c r="I5192" i="19"/>
  <c r="I5201" i="19"/>
  <c r="I5210" i="19"/>
  <c r="I5219" i="19"/>
  <c r="I5228" i="19"/>
  <c r="I5237" i="19"/>
  <c r="I5246" i="19"/>
  <c r="A5408" i="19"/>
  <c r="I5413" i="19"/>
  <c r="I5414" i="19"/>
  <c r="A5426" i="19"/>
  <c r="I5431" i="19"/>
  <c r="I5432" i="19"/>
  <c r="A5444" i="19"/>
  <c r="I5449" i="19"/>
  <c r="I5450" i="19"/>
  <c r="A5462" i="19"/>
  <c r="I5467" i="19"/>
  <c r="I5468" i="19"/>
  <c r="A5480" i="19"/>
  <c r="I5485" i="19"/>
  <c r="I5486" i="19"/>
  <c r="I5503" i="19"/>
  <c r="I5504" i="19"/>
  <c r="I5521" i="19"/>
  <c r="I5522" i="19"/>
  <c r="I5539" i="19"/>
  <c r="I5540" i="19"/>
  <c r="I5557" i="19"/>
  <c r="I5558" i="19"/>
  <c r="I5575" i="19"/>
  <c r="I5576" i="19"/>
  <c r="I5593" i="19"/>
  <c r="I5594" i="19"/>
  <c r="I5611" i="19"/>
  <c r="I5612" i="19"/>
  <c r="I5629" i="19"/>
  <c r="I5630" i="19"/>
  <c r="I5647" i="19"/>
  <c r="I5648" i="19"/>
  <c r="I5665" i="19"/>
  <c r="I5666" i="19"/>
  <c r="I5683" i="19"/>
  <c r="I5684" i="19"/>
  <c r="I5701" i="19"/>
  <c r="I5702" i="19"/>
  <c r="I5719" i="19"/>
  <c r="I5720" i="19"/>
  <c r="I5737" i="19"/>
  <c r="I5738" i="19"/>
  <c r="I5755" i="19"/>
  <c r="I5756" i="19"/>
  <c r="I5773" i="19"/>
  <c r="I5774" i="19"/>
  <c r="I5791" i="19"/>
  <c r="I5792" i="19"/>
  <c r="I5809" i="19"/>
  <c r="I5810" i="19"/>
  <c r="I5827" i="19"/>
  <c r="I5828" i="19"/>
  <c r="I5845" i="19"/>
  <c r="I5846" i="19"/>
  <c r="I5863" i="19"/>
  <c r="I5864" i="19"/>
  <c r="I5881" i="19"/>
  <c r="I5882" i="19"/>
  <c r="I5900" i="19"/>
  <c r="A5915" i="19"/>
  <c r="A5933" i="19"/>
  <c r="A5951" i="19"/>
  <c r="A5969" i="19"/>
  <c r="I5993" i="19"/>
  <c r="I5995" i="19"/>
  <c r="I6020" i="19"/>
  <c r="I6022" i="19"/>
  <c r="I6046" i="19"/>
  <c r="I6065" i="19"/>
  <c r="I6082" i="19"/>
  <c r="I5161" i="19"/>
  <c r="I5170" i="19"/>
  <c r="I5179" i="19"/>
  <c r="I5188" i="19"/>
  <c r="I5197" i="19"/>
  <c r="I5206" i="19"/>
  <c r="I5215" i="19"/>
  <c r="I5224" i="19"/>
  <c r="I5233" i="19"/>
  <c r="I5242" i="19"/>
  <c r="I5251" i="19"/>
  <c r="I5257" i="19"/>
  <c r="I5263" i="19"/>
  <c r="I5269" i="19"/>
  <c r="I5275" i="19"/>
  <c r="I5281" i="19"/>
  <c r="I5287" i="19"/>
  <c r="I5293" i="19"/>
  <c r="I5299" i="19"/>
  <c r="I5305" i="19"/>
  <c r="I5311" i="19"/>
  <c r="I5317" i="19"/>
  <c r="I5323" i="19"/>
  <c r="I5329" i="19"/>
  <c r="I5335" i="19"/>
  <c r="I5341" i="19"/>
  <c r="I5347" i="19"/>
  <c r="I5353" i="19"/>
  <c r="I5354" i="19"/>
  <c r="A5360" i="19"/>
  <c r="I5362" i="19"/>
  <c r="I5363" i="19"/>
  <c r="A5369" i="19"/>
  <c r="I5371" i="19"/>
  <c r="I5372" i="19"/>
  <c r="A5378" i="19"/>
  <c r="I5380" i="19"/>
  <c r="I5381" i="19"/>
  <c r="A5387" i="19"/>
  <c r="I5389" i="19"/>
  <c r="I5390" i="19"/>
  <c r="A5396" i="19"/>
  <c r="I5398" i="19"/>
  <c r="I5399" i="19"/>
  <c r="A5411" i="19"/>
  <c r="I5416" i="19"/>
  <c r="I5417" i="19"/>
  <c r="A5429" i="19"/>
  <c r="I5434" i="19"/>
  <c r="I5435" i="19"/>
  <c r="A5447" i="19"/>
  <c r="I5452" i="19"/>
  <c r="I5453" i="19"/>
  <c r="A5465" i="19"/>
  <c r="I5470" i="19"/>
  <c r="I5471" i="19"/>
  <c r="A5483" i="19"/>
  <c r="I5488" i="19"/>
  <c r="I5489" i="19"/>
  <c r="I5506" i="19"/>
  <c r="I5507" i="19"/>
  <c r="I5524" i="19"/>
  <c r="I5525" i="19"/>
  <c r="I5542" i="19"/>
  <c r="I5543" i="19"/>
  <c r="I5560" i="19"/>
  <c r="I5561" i="19"/>
  <c r="I5578" i="19"/>
  <c r="I5579" i="19"/>
  <c r="I5596" i="19"/>
  <c r="I5597" i="19"/>
  <c r="I5614" i="19"/>
  <c r="I5615" i="19"/>
  <c r="I5632" i="19"/>
  <c r="I5633" i="19"/>
  <c r="I5650" i="19"/>
  <c r="I5651" i="19"/>
  <c r="I5668" i="19"/>
  <c r="I5669" i="19"/>
  <c r="I5686" i="19"/>
  <c r="I5687" i="19"/>
  <c r="I5704" i="19"/>
  <c r="I5705" i="19"/>
  <c r="I5722" i="19"/>
  <c r="I5723" i="19"/>
  <c r="I5740" i="19"/>
  <c r="I5741" i="19"/>
  <c r="I5758" i="19"/>
  <c r="I5759" i="19"/>
  <c r="I5776" i="19"/>
  <c r="I5777" i="19"/>
  <c r="I5794" i="19"/>
  <c r="I5795" i="19"/>
  <c r="I5812" i="19"/>
  <c r="I5813" i="19"/>
  <c r="I5830" i="19"/>
  <c r="I5831" i="19"/>
  <c r="I5848" i="19"/>
  <c r="I5849" i="19"/>
  <c r="I5866" i="19"/>
  <c r="I5867" i="19"/>
  <c r="I5884" i="19"/>
  <c r="I5885" i="19"/>
  <c r="I5902" i="19"/>
  <c r="I5903" i="19"/>
  <c r="I5976" i="19"/>
  <c r="I5998" i="19"/>
  <c r="I6001" i="19"/>
  <c r="I6025" i="19"/>
  <c r="I6028" i="19"/>
  <c r="I5981" i="19"/>
  <c r="I5985" i="19"/>
  <c r="I5994" i="19"/>
  <c r="I6003" i="19"/>
  <c r="I6012" i="19"/>
  <c r="I6021" i="19"/>
  <c r="I6030" i="19"/>
  <c r="I6040" i="19"/>
  <c r="A6045" i="19"/>
  <c r="I6053" i="19"/>
  <c r="I6060" i="19"/>
  <c r="I6067" i="19"/>
  <c r="I6075" i="19"/>
  <c r="I6084" i="19"/>
  <c r="I6093" i="19"/>
  <c r="I6104" i="19"/>
  <c r="I6105" i="19"/>
  <c r="I6118" i="19"/>
  <c r="I6131" i="19"/>
  <c r="I6132" i="19"/>
  <c r="I6145" i="19"/>
  <c r="I6158" i="19"/>
  <c r="I6159" i="19"/>
  <c r="I6172" i="19"/>
  <c r="I6185" i="19"/>
  <c r="I6186" i="19"/>
  <c r="I6199" i="19"/>
  <c r="I6212" i="19"/>
  <c r="I6213" i="19"/>
  <c r="I6226" i="19"/>
  <c r="I6239" i="19"/>
  <c r="I6240" i="19"/>
  <c r="I6253" i="19"/>
  <c r="I6266" i="19"/>
  <c r="I6267" i="19"/>
  <c r="I6280" i="19"/>
  <c r="I6293" i="19"/>
  <c r="I6294" i="19"/>
  <c r="I6307" i="19"/>
  <c r="I6320" i="19"/>
  <c r="I6321" i="19"/>
  <c r="I6334" i="19"/>
  <c r="I6361" i="19"/>
  <c r="I6388" i="19"/>
  <c r="I6415" i="19"/>
  <c r="I6442" i="19"/>
  <c r="I6469" i="19"/>
  <c r="I6496" i="19"/>
  <c r="I5978" i="19"/>
  <c r="I5990" i="19"/>
  <c r="I5999" i="19"/>
  <c r="I6008" i="19"/>
  <c r="I6017" i="19"/>
  <c r="I6026" i="19"/>
  <c r="I6035" i="19"/>
  <c r="I6041" i="19"/>
  <c r="I6047" i="19"/>
  <c r="I6061" i="19"/>
  <c r="I6068" i="19"/>
  <c r="I6076" i="19"/>
  <c r="I6086" i="19"/>
  <c r="I6094" i="19"/>
  <c r="I6107" i="19"/>
  <c r="I6108" i="19"/>
  <c r="I6119" i="19"/>
  <c r="I6120" i="19"/>
  <c r="I6134" i="19"/>
  <c r="I6135" i="19"/>
  <c r="I6146" i="19"/>
  <c r="I6147" i="19"/>
  <c r="I6161" i="19"/>
  <c r="I6162" i="19"/>
  <c r="I6173" i="19"/>
  <c r="I6174" i="19"/>
  <c r="I6188" i="19"/>
  <c r="I6189" i="19"/>
  <c r="I6200" i="19"/>
  <c r="I6201" i="19"/>
  <c r="I6215" i="19"/>
  <c r="I6216" i="19"/>
  <c r="I6227" i="19"/>
  <c r="I6228" i="19"/>
  <c r="I6242" i="19"/>
  <c r="I6243" i="19"/>
  <c r="I6254" i="19"/>
  <c r="I6255" i="19"/>
  <c r="I6269" i="19"/>
  <c r="I6270" i="19"/>
  <c r="I6281" i="19"/>
  <c r="I6282" i="19"/>
  <c r="I6296" i="19"/>
  <c r="I6297" i="19"/>
  <c r="I6308" i="19"/>
  <c r="I6309" i="19"/>
  <c r="I5975" i="19"/>
  <c r="I5991" i="19"/>
  <c r="I6000" i="19"/>
  <c r="I6009" i="19"/>
  <c r="I6018" i="19"/>
  <c r="I6027" i="19"/>
  <c r="I6036" i="19"/>
  <c r="I6042" i="19"/>
  <c r="I6049" i="19"/>
  <c r="A6054" i="19"/>
  <c r="I6062" i="19"/>
  <c r="I6069" i="19"/>
  <c r="I6078" i="19"/>
  <c r="I6087" i="19"/>
  <c r="I6096" i="19"/>
  <c r="I6109" i="19"/>
  <c r="I6122" i="19"/>
  <c r="I6123" i="19"/>
  <c r="I6136" i="19"/>
  <c r="I6149" i="19"/>
  <c r="I6150" i="19"/>
  <c r="I6163" i="19"/>
  <c r="I6176" i="19"/>
  <c r="I6177" i="19"/>
  <c r="I6190" i="19"/>
  <c r="I6203" i="19"/>
  <c r="I6204" i="19"/>
  <c r="I6217" i="19"/>
  <c r="I6230" i="19"/>
  <c r="I6231" i="19"/>
  <c r="I6244" i="19"/>
  <c r="I6257" i="19"/>
  <c r="I6258" i="19"/>
  <c r="I6271" i="19"/>
  <c r="I6284" i="19"/>
  <c r="I6285" i="19"/>
  <c r="I6298" i="19"/>
  <c r="I6311" i="19"/>
  <c r="I6312" i="19"/>
  <c r="I6325" i="19"/>
  <c r="I6352" i="19"/>
  <c r="I6379" i="19"/>
  <c r="I6406" i="19"/>
  <c r="I6433" i="19"/>
  <c r="I6460" i="19"/>
  <c r="I6487" i="19"/>
  <c r="I5987" i="19"/>
  <c r="I5996" i="19"/>
  <c r="I6005" i="19"/>
  <c r="I6014" i="19"/>
  <c r="I6023" i="19"/>
  <c r="I6032" i="19"/>
  <c r="I6043" i="19"/>
  <c r="I6050" i="19"/>
  <c r="I6056" i="19"/>
  <c r="I6070" i="19"/>
  <c r="I6080" i="19"/>
  <c r="I6088" i="19"/>
  <c r="I6098" i="19"/>
  <c r="I6099" i="19"/>
  <c r="I6110" i="19"/>
  <c r="I6111" i="19"/>
  <c r="I6125" i="19"/>
  <c r="I6126" i="19"/>
  <c r="I6137" i="19"/>
  <c r="I6138" i="19"/>
  <c r="I6152" i="19"/>
  <c r="I6153" i="19"/>
  <c r="I6164" i="19"/>
  <c r="I6165" i="19"/>
  <c r="I6179" i="19"/>
  <c r="I6180" i="19"/>
  <c r="I6191" i="19"/>
  <c r="I6192" i="19"/>
  <c r="I6206" i="19"/>
  <c r="I6207" i="19"/>
  <c r="I6218" i="19"/>
  <c r="I6219" i="19"/>
  <c r="I6233" i="19"/>
  <c r="I6234" i="19"/>
  <c r="I6245" i="19"/>
  <c r="I6246" i="19"/>
  <c r="I6260" i="19"/>
  <c r="I6261" i="19"/>
  <c r="I6272" i="19"/>
  <c r="I6273" i="19"/>
  <c r="I6287" i="19"/>
  <c r="I6288" i="19"/>
  <c r="I6299" i="19"/>
  <c r="I6300" i="19"/>
  <c r="I6326" i="19"/>
  <c r="I6327" i="19"/>
  <c r="I5988" i="19"/>
  <c r="I5997" i="19"/>
  <c r="I6006" i="19"/>
  <c r="I6015" i="19"/>
  <c r="I6024" i="19"/>
  <c r="I6033" i="19"/>
  <c r="I6044" i="19"/>
  <c r="I6051" i="19"/>
  <c r="I6058" i="19"/>
  <c r="A6063" i="19"/>
  <c r="I6072" i="19"/>
  <c r="I6081" i="19"/>
  <c r="I6090" i="19"/>
  <c r="I6100" i="19"/>
  <c r="I6113" i="19"/>
  <c r="I6114" i="19"/>
  <c r="I6127" i="19"/>
  <c r="I6140" i="19"/>
  <c r="I6141" i="19"/>
  <c r="I6154" i="19"/>
  <c r="I6167" i="19"/>
  <c r="I6168" i="19"/>
  <c r="I6181" i="19"/>
  <c r="I6194" i="19"/>
  <c r="I6195" i="19"/>
  <c r="I6208" i="19"/>
  <c r="I6221" i="19"/>
  <c r="I6222" i="19"/>
  <c r="I6235" i="19"/>
  <c r="I6248" i="19"/>
  <c r="I6249" i="19"/>
  <c r="I6262" i="19"/>
  <c r="I6275" i="19"/>
  <c r="I6276" i="19"/>
  <c r="I6289" i="19"/>
  <c r="I6302" i="19"/>
  <c r="I6303" i="19"/>
  <c r="I6316" i="19"/>
  <c r="I6329" i="19"/>
  <c r="I6330" i="19"/>
  <c r="I6343" i="19"/>
  <c r="I6370" i="19"/>
  <c r="I6397" i="19"/>
  <c r="I6424" i="19"/>
  <c r="I6451" i="19"/>
  <c r="I6478" i="19"/>
  <c r="I6335" i="19"/>
  <c r="I6336" i="19"/>
  <c r="I6344" i="19"/>
  <c r="I6345" i="19"/>
  <c r="I6353" i="19"/>
  <c r="I6354" i="19"/>
  <c r="I6362" i="19"/>
  <c r="I6363" i="19"/>
  <c r="I6371" i="19"/>
  <c r="I6372" i="19"/>
  <c r="I6380" i="19"/>
  <c r="I6381" i="19"/>
  <c r="I6389" i="19"/>
  <c r="I6390" i="19"/>
  <c r="I6398" i="19"/>
  <c r="I6399" i="19"/>
  <c r="I6407" i="19"/>
  <c r="I6408" i="19"/>
  <c r="I6416" i="19"/>
  <c r="I6417" i="19"/>
  <c r="I6425" i="19"/>
  <c r="I6426" i="19"/>
  <c r="I6434" i="19"/>
  <c r="I6435" i="19"/>
  <c r="I6443" i="19"/>
  <c r="I6444" i="19"/>
  <c r="I6452" i="19"/>
  <c r="I6453" i="19"/>
  <c r="I6461" i="19"/>
  <c r="I6462" i="19"/>
  <c r="I6470" i="19"/>
  <c r="I6471" i="19"/>
  <c r="I6479" i="19"/>
  <c r="I6480" i="19"/>
  <c r="I6488" i="19"/>
  <c r="I6489" i="19"/>
  <c r="I6497" i="19"/>
  <c r="I6498" i="19"/>
  <c r="I6506" i="19"/>
  <c r="I6507" i="19"/>
  <c r="I6515" i="19"/>
  <c r="I6516" i="19"/>
  <c r="I6524" i="19"/>
  <c r="I6525" i="19"/>
  <c r="I6533" i="19"/>
  <c r="I6534" i="19"/>
  <c r="I6542" i="19"/>
  <c r="I6543" i="19"/>
  <c r="I6551" i="19"/>
  <c r="I6552" i="19"/>
  <c r="I6560" i="19"/>
  <c r="I6561" i="19"/>
  <c r="I6569" i="19"/>
  <c r="I6570" i="19"/>
  <c r="I6578" i="19"/>
  <c r="I6579" i="19"/>
  <c r="I6587" i="19"/>
  <c r="I6588" i="19"/>
  <c r="I6596" i="19"/>
  <c r="I6597" i="19"/>
  <c r="I6605" i="19"/>
  <c r="I6606" i="19"/>
  <c r="I6614" i="19"/>
  <c r="I6615" i="19"/>
  <c r="I6623" i="19"/>
  <c r="I6624" i="19"/>
  <c r="I6632" i="19"/>
  <c r="I6633" i="19"/>
  <c r="I6641" i="19"/>
  <c r="I6642" i="19"/>
  <c r="I6650" i="19"/>
  <c r="I6651" i="19"/>
  <c r="I6659" i="19"/>
  <c r="I6660" i="19"/>
  <c r="I6668" i="19"/>
  <c r="I6669" i="19"/>
  <c r="I6677" i="19"/>
  <c r="I6678" i="19"/>
  <c r="I6686" i="19"/>
  <c r="I6687" i="19"/>
  <c r="I6695" i="19"/>
  <c r="I6696" i="19"/>
  <c r="I6704" i="19"/>
  <c r="I6705" i="19"/>
  <c r="I6713" i="19"/>
  <c r="I6714" i="19"/>
  <c r="I6722" i="19"/>
  <c r="I6723" i="19"/>
  <c r="I6731" i="19"/>
  <c r="I6732" i="19"/>
  <c r="I6740" i="19"/>
  <c r="I6741" i="19"/>
  <c r="I6749" i="19"/>
  <c r="I6750" i="19"/>
  <c r="I6758" i="19"/>
  <c r="I6759" i="19"/>
  <c r="I6767" i="19"/>
  <c r="I6768" i="19"/>
  <c r="I6776" i="19"/>
  <c r="I6777" i="19"/>
  <c r="I6039" i="19"/>
  <c r="I6048" i="19"/>
  <c r="I6057" i="19"/>
  <c r="I6066" i="19"/>
  <c r="I6071" i="19"/>
  <c r="I6077" i="19"/>
  <c r="I6083" i="19"/>
  <c r="I6089" i="19"/>
  <c r="I6095" i="19"/>
  <c r="I6103" i="19"/>
  <c r="I6112" i="19"/>
  <c r="I6121" i="19"/>
  <c r="I6130" i="19"/>
  <c r="I6139" i="19"/>
  <c r="I6148" i="19"/>
  <c r="I6157" i="19"/>
  <c r="I6166" i="19"/>
  <c r="I6175" i="19"/>
  <c r="I6184" i="19"/>
  <c r="I6193" i="19"/>
  <c r="I6202" i="19"/>
  <c r="I6211" i="19"/>
  <c r="I6220" i="19"/>
  <c r="I6229" i="19"/>
  <c r="I6238" i="19"/>
  <c r="I6247" i="19"/>
  <c r="I6256" i="19"/>
  <c r="I6265" i="19"/>
  <c r="I6274" i="19"/>
  <c r="I6283" i="19"/>
  <c r="I6292" i="19"/>
  <c r="I6301" i="19"/>
  <c r="I6310" i="19"/>
  <c r="I6319" i="19"/>
  <c r="I6328" i="19"/>
  <c r="I6337" i="19"/>
  <c r="I6346" i="19"/>
  <c r="I6355" i="19"/>
  <c r="I6364" i="19"/>
  <c r="I6373" i="19"/>
  <c r="I6382" i="19"/>
  <c r="I6391" i="19"/>
  <c r="I6400" i="19"/>
  <c r="I6409" i="19"/>
  <c r="I6418" i="19"/>
  <c r="I6427" i="19"/>
  <c r="I6436" i="19"/>
  <c r="I6445" i="19"/>
  <c r="I6454" i="19"/>
  <c r="I6463" i="19"/>
  <c r="I6472" i="19"/>
  <c r="I6481" i="19"/>
  <c r="I6490" i="19"/>
  <c r="I6499" i="19"/>
  <c r="I6508" i="19"/>
  <c r="I6517" i="19"/>
  <c r="I6526" i="19"/>
  <c r="I6535" i="19"/>
  <c r="I6544" i="19"/>
  <c r="I6553" i="19"/>
  <c r="I6562" i="19"/>
  <c r="I6571" i="19"/>
  <c r="I6580" i="19"/>
  <c r="I6589" i="19"/>
  <c r="I6598" i="19"/>
  <c r="I6607" i="19"/>
  <c r="I6616" i="19"/>
  <c r="I6625" i="19"/>
  <c r="I6634" i="19"/>
  <c r="I6643" i="19"/>
  <c r="I6652" i="19"/>
  <c r="I6661" i="19"/>
  <c r="I6670" i="19"/>
  <c r="I6679" i="19"/>
  <c r="I6688" i="19"/>
  <c r="I6697" i="19"/>
  <c r="I6706" i="19"/>
  <c r="I6715" i="19"/>
  <c r="I6724" i="19"/>
  <c r="I6733" i="19"/>
  <c r="I6742" i="19"/>
  <c r="I6751" i="19"/>
  <c r="I6760" i="19"/>
  <c r="I6769" i="19"/>
  <c r="I6778" i="19"/>
  <c r="I6796" i="19"/>
  <c r="I6814" i="19"/>
  <c r="I6832" i="19"/>
  <c r="I6850" i="19"/>
  <c r="I6868" i="19"/>
  <c r="I6886" i="19"/>
  <c r="I6904" i="19"/>
  <c r="I6338" i="19"/>
  <c r="I6339" i="19"/>
  <c r="I6347" i="19"/>
  <c r="I6348" i="19"/>
  <c r="I6356" i="19"/>
  <c r="I6357" i="19"/>
  <c r="I6365" i="19"/>
  <c r="I6366" i="19"/>
  <c r="I6374" i="19"/>
  <c r="I6375" i="19"/>
  <c r="I6383" i="19"/>
  <c r="I6384" i="19"/>
  <c r="I6392" i="19"/>
  <c r="I6393" i="19"/>
  <c r="I6401" i="19"/>
  <c r="I6402" i="19"/>
  <c r="I6410" i="19"/>
  <c r="I6411" i="19"/>
  <c r="I6419" i="19"/>
  <c r="I6420" i="19"/>
  <c r="I6428" i="19"/>
  <c r="I6429" i="19"/>
  <c r="I6437" i="19"/>
  <c r="I6438" i="19"/>
  <c r="I6446" i="19"/>
  <c r="I6447" i="19"/>
  <c r="I6455" i="19"/>
  <c r="I6456" i="19"/>
  <c r="I6464" i="19"/>
  <c r="I6465" i="19"/>
  <c r="I6473" i="19"/>
  <c r="I6474" i="19"/>
  <c r="I6482" i="19"/>
  <c r="I6483" i="19"/>
  <c r="I6491" i="19"/>
  <c r="I6492" i="19"/>
  <c r="I6500" i="19"/>
  <c r="I6501" i="19"/>
  <c r="I6509" i="19"/>
  <c r="I6510" i="19"/>
  <c r="I6518" i="19"/>
  <c r="I6519" i="19"/>
  <c r="I6527" i="19"/>
  <c r="I6528" i="19"/>
  <c r="I6536" i="19"/>
  <c r="I6537" i="19"/>
  <c r="I6545" i="19"/>
  <c r="I6546" i="19"/>
  <c r="I6554" i="19"/>
  <c r="I6555" i="19"/>
  <c r="I6563" i="19"/>
  <c r="I6564" i="19"/>
  <c r="I6572" i="19"/>
  <c r="I6573" i="19"/>
  <c r="I6581" i="19"/>
  <c r="I6582" i="19"/>
  <c r="I6590" i="19"/>
  <c r="I6591" i="19"/>
  <c r="I6599" i="19"/>
  <c r="I6600" i="19"/>
  <c r="I6608" i="19"/>
  <c r="I6609" i="19"/>
  <c r="I6617" i="19"/>
  <c r="I6618" i="19"/>
  <c r="I6626" i="19"/>
  <c r="I6627" i="19"/>
  <c r="I6635" i="19"/>
  <c r="I6636" i="19"/>
  <c r="I6644" i="19"/>
  <c r="I6645" i="19"/>
  <c r="I6653" i="19"/>
  <c r="I6654" i="19"/>
  <c r="I6662" i="19"/>
  <c r="I6663" i="19"/>
  <c r="I6671" i="19"/>
  <c r="I6672" i="19"/>
  <c r="I6680" i="19"/>
  <c r="I6681" i="19"/>
  <c r="I6689" i="19"/>
  <c r="I6690" i="19"/>
  <c r="I6698" i="19"/>
  <c r="I6699" i="19"/>
  <c r="I6707" i="19"/>
  <c r="I6708" i="19"/>
  <c r="I6716" i="19"/>
  <c r="I6717" i="19"/>
  <c r="I6725" i="19"/>
  <c r="I6726" i="19"/>
  <c r="I6734" i="19"/>
  <c r="I6735" i="19"/>
  <c r="I6743" i="19"/>
  <c r="I6744" i="19"/>
  <c r="I6752" i="19"/>
  <c r="I6753" i="19"/>
  <c r="I6761" i="19"/>
  <c r="I6762" i="19"/>
  <c r="I6770" i="19"/>
  <c r="I6771" i="19"/>
  <c r="I6779" i="19"/>
  <c r="I6780" i="19"/>
  <c r="I6045" i="19"/>
  <c r="I6054" i="19"/>
  <c r="I6063" i="19"/>
  <c r="I6073" i="19"/>
  <c r="I6079" i="19"/>
  <c r="I6085" i="19"/>
  <c r="I6091" i="19"/>
  <c r="I6097" i="19"/>
  <c r="I6106" i="19"/>
  <c r="I6115" i="19"/>
  <c r="I6124" i="19"/>
  <c r="I6133" i="19"/>
  <c r="I6142" i="19"/>
  <c r="I6151" i="19"/>
  <c r="I6160" i="19"/>
  <c r="I6169" i="19"/>
  <c r="I6178" i="19"/>
  <c r="I6187" i="19"/>
  <c r="I6196" i="19"/>
  <c r="I6205" i="19"/>
  <c r="I6214" i="19"/>
  <c r="I6223" i="19"/>
  <c r="I6232" i="19"/>
  <c r="I6241" i="19"/>
  <c r="I6250" i="19"/>
  <c r="I6259" i="19"/>
  <c r="I6268" i="19"/>
  <c r="I6277" i="19"/>
  <c r="I6286" i="19"/>
  <c r="I6295" i="19"/>
  <c r="I6304" i="19"/>
  <c r="I6313" i="19"/>
  <c r="I6322" i="19"/>
  <c r="I6331" i="19"/>
  <c r="I6340" i="19"/>
  <c r="I6349" i="19"/>
  <c r="I6358" i="19"/>
  <c r="I6367" i="19"/>
  <c r="I6376" i="19"/>
  <c r="I6385" i="19"/>
  <c r="I6394" i="19"/>
  <c r="I6403" i="19"/>
  <c r="I6412" i="19"/>
  <c r="I6421" i="19"/>
  <c r="I6430" i="19"/>
  <c r="I6439" i="19"/>
  <c r="I6448" i="19"/>
  <c r="I6457" i="19"/>
  <c r="I6466" i="19"/>
  <c r="I6475" i="19"/>
  <c r="I6484" i="19"/>
  <c r="I6493" i="19"/>
  <c r="I6502" i="19"/>
  <c r="I6511" i="19"/>
  <c r="I6520" i="19"/>
  <c r="I6529" i="19"/>
  <c r="I6538" i="19"/>
  <c r="I6547" i="19"/>
  <c r="I6556" i="19"/>
  <c r="I6565" i="19"/>
  <c r="I6574" i="19"/>
  <c r="I6583" i="19"/>
  <c r="I6592" i="19"/>
  <c r="I6601" i="19"/>
  <c r="I6610" i="19"/>
  <c r="I6619" i="19"/>
  <c r="I6628" i="19"/>
  <c r="I6637" i="19"/>
  <c r="I6646" i="19"/>
  <c r="I6655" i="19"/>
  <c r="I6664" i="19"/>
  <c r="I6673" i="19"/>
  <c r="I6682" i="19"/>
  <c r="I6691" i="19"/>
  <c r="I6700" i="19"/>
  <c r="I6709" i="19"/>
  <c r="I6718" i="19"/>
  <c r="I6727" i="19"/>
  <c r="I6736" i="19"/>
  <c r="I6745" i="19"/>
  <c r="I6754" i="19"/>
  <c r="I6763" i="19"/>
  <c r="I6772" i="19"/>
  <c r="I6781" i="19"/>
  <c r="I6790" i="19"/>
  <c r="I6808" i="19"/>
  <c r="I6826" i="19"/>
  <c r="I6844" i="19"/>
  <c r="I6862" i="19"/>
  <c r="I6880" i="19"/>
  <c r="I6898" i="19"/>
  <c r="I6305" i="19"/>
  <c r="I6306" i="19"/>
  <c r="I6314" i="19"/>
  <c r="I6315" i="19"/>
  <c r="I6323" i="19"/>
  <c r="I6324" i="19"/>
  <c r="I6332" i="19"/>
  <c r="I6333" i="19"/>
  <c r="I6341" i="19"/>
  <c r="I6342" i="19"/>
  <c r="I6350" i="19"/>
  <c r="I6351" i="19"/>
  <c r="I6359" i="19"/>
  <c r="I6360" i="19"/>
  <c r="I6368" i="19"/>
  <c r="I6369" i="19"/>
  <c r="I6377" i="19"/>
  <c r="I6378" i="19"/>
  <c r="I6386" i="19"/>
  <c r="I6387" i="19"/>
  <c r="I6395" i="19"/>
  <c r="I6396" i="19"/>
  <c r="I6404" i="19"/>
  <c r="I6405" i="19"/>
  <c r="I6413" i="19"/>
  <c r="I6414" i="19"/>
  <c r="I6422" i="19"/>
  <c r="I6423" i="19"/>
  <c r="I6431" i="19"/>
  <c r="I6432" i="19"/>
  <c r="I6440" i="19"/>
  <c r="I6441" i="19"/>
  <c r="I6449" i="19"/>
  <c r="I6450" i="19"/>
  <c r="I6458" i="19"/>
  <c r="I6459" i="19"/>
  <c r="I6467" i="19"/>
  <c r="I6468" i="19"/>
  <c r="I6476" i="19"/>
  <c r="I6477" i="19"/>
  <c r="I6485" i="19"/>
  <c r="I6486" i="19"/>
  <c r="I6494" i="19"/>
  <c r="I6495" i="19"/>
  <c r="I6503" i="19"/>
  <c r="I6504" i="19"/>
  <c r="I6512" i="19"/>
  <c r="I6513" i="19"/>
  <c r="I6521" i="19"/>
  <c r="I6522" i="19"/>
  <c r="I6530" i="19"/>
  <c r="I6531" i="19"/>
  <c r="I6539" i="19"/>
  <c r="I6540" i="19"/>
  <c r="I6548" i="19"/>
  <c r="I6549" i="19"/>
  <c r="I6557" i="19"/>
  <c r="I6558" i="19"/>
  <c r="I6566" i="19"/>
  <c r="I6567" i="19"/>
  <c r="I6575" i="19"/>
  <c r="I6576" i="19"/>
  <c r="I6584" i="19"/>
  <c r="I6585" i="19"/>
  <c r="I6593" i="19"/>
  <c r="I6594" i="19"/>
  <c r="I6602" i="19"/>
  <c r="I6603" i="19"/>
  <c r="I6611" i="19"/>
  <c r="I6612" i="19"/>
  <c r="I6620" i="19"/>
  <c r="I6621" i="19"/>
  <c r="I6629" i="19"/>
  <c r="I6630" i="19"/>
  <c r="I6638" i="19"/>
  <c r="I6639" i="19"/>
  <c r="I6647" i="19"/>
  <c r="I6648" i="19"/>
  <c r="I6656" i="19"/>
  <c r="I6657" i="19"/>
  <c r="I6665" i="19"/>
  <c r="I6666" i="19"/>
  <c r="I6674" i="19"/>
  <c r="I6675" i="19"/>
  <c r="I6683" i="19"/>
  <c r="I6684" i="19"/>
  <c r="I6692" i="19"/>
  <c r="I6693" i="19"/>
  <c r="I6701" i="19"/>
  <c r="I6702" i="19"/>
  <c r="I6710" i="19"/>
  <c r="I6711" i="19"/>
  <c r="I6719" i="19"/>
  <c r="I6720" i="19"/>
  <c r="I6728" i="19"/>
  <c r="I6729" i="19"/>
  <c r="I6737" i="19"/>
  <c r="I6738" i="19"/>
  <c r="I6746" i="19"/>
  <c r="I6747" i="19"/>
  <c r="I6755" i="19"/>
  <c r="I6756" i="19"/>
  <c r="I6764" i="19"/>
  <c r="I6765" i="19"/>
  <c r="I6773" i="19"/>
  <c r="I6774" i="19"/>
  <c r="I6782" i="19"/>
  <c r="I6783" i="19"/>
  <c r="I6785" i="19"/>
  <c r="I6791" i="19"/>
  <c r="I6797" i="19"/>
  <c r="I6803" i="19"/>
  <c r="I6809" i="19"/>
  <c r="I6815" i="19"/>
  <c r="I6821" i="19"/>
  <c r="I6827" i="19"/>
  <c r="I6833" i="19"/>
  <c r="I6839" i="19"/>
  <c r="I6845" i="19"/>
  <c r="I6851" i="19"/>
  <c r="I6857" i="19"/>
  <c r="I6863" i="19"/>
  <c r="I6869" i="19"/>
  <c r="I6875" i="19"/>
  <c r="I6881" i="19"/>
  <c r="I6887" i="19"/>
  <c r="I6893" i="19"/>
  <c r="I6899" i="19"/>
  <c r="I6905" i="19"/>
  <c r="I6912" i="19"/>
  <c r="I6913" i="19"/>
  <c r="I6914" i="19"/>
  <c r="I6930" i="19"/>
  <c r="I6931" i="19"/>
  <c r="I6932" i="19"/>
  <c r="I6948" i="19"/>
  <c r="I6949" i="19"/>
  <c r="I6950" i="19"/>
  <c r="I6966" i="19"/>
  <c r="I6967" i="19"/>
  <c r="I6968" i="19"/>
  <c r="I6984" i="19"/>
  <c r="I6985" i="19"/>
  <c r="I6986" i="19"/>
  <c r="I7002" i="19"/>
  <c r="I7003" i="19"/>
  <c r="I7004" i="19"/>
  <c r="I7020" i="19"/>
  <c r="I7021" i="19"/>
  <c r="I7022" i="19"/>
  <c r="I7038" i="19"/>
  <c r="I7039" i="19"/>
  <c r="I7040" i="19"/>
  <c r="I7056" i="19"/>
  <c r="I7057" i="19"/>
  <c r="I7058" i="19"/>
  <c r="I7074" i="19"/>
  <c r="I7075" i="19"/>
  <c r="I7076" i="19"/>
  <c r="I7092" i="19"/>
  <c r="I7093" i="19"/>
  <c r="I7094" i="19"/>
  <c r="I7110" i="19"/>
  <c r="I7111" i="19"/>
  <c r="I7112" i="19"/>
  <c r="I7128" i="19"/>
  <c r="I7129" i="19"/>
  <c r="I7130" i="19"/>
  <c r="I7146" i="19"/>
  <c r="I7147" i="19"/>
  <c r="I7148" i="19"/>
  <c r="I7164" i="19"/>
  <c r="I7165" i="19"/>
  <c r="I7166" i="19"/>
  <c r="I7190" i="19"/>
  <c r="I7224" i="19"/>
  <c r="I7225" i="19"/>
  <c r="I7278" i="19"/>
  <c r="I7279" i="19"/>
  <c r="I7287" i="19"/>
  <c r="I7288" i="19"/>
  <c r="I7296" i="19"/>
  <c r="I7297" i="19"/>
  <c r="I7305" i="19"/>
  <c r="I7306" i="19"/>
  <c r="I7314" i="19"/>
  <c r="I7315" i="19"/>
  <c r="I7323" i="19"/>
  <c r="I7324" i="19"/>
  <c r="I7332" i="19"/>
  <c r="I7333" i="19"/>
  <c r="I7341" i="19"/>
  <c r="I7342" i="19"/>
  <c r="I7350" i="19"/>
  <c r="I7351" i="19"/>
  <c r="I7359" i="19"/>
  <c r="I7360" i="19"/>
  <c r="I7368" i="19"/>
  <c r="I7369" i="19"/>
  <c r="I7377" i="19"/>
  <c r="I7378" i="19"/>
  <c r="I7386" i="19"/>
  <c r="I7387" i="19"/>
  <c r="I7395" i="19"/>
  <c r="I7396" i="19"/>
  <c r="I7404" i="19"/>
  <c r="I7413" i="19"/>
  <c r="I7422" i="19"/>
  <c r="I7431" i="19"/>
  <c r="I7440" i="19"/>
  <c r="I7449" i="19"/>
  <c r="I6786" i="19"/>
  <c r="I6792" i="19"/>
  <c r="I6798" i="19"/>
  <c r="I6804" i="19"/>
  <c r="I6810" i="19"/>
  <c r="I6816" i="19"/>
  <c r="I6822" i="19"/>
  <c r="I6828" i="19"/>
  <c r="I6834" i="19"/>
  <c r="I6840" i="19"/>
  <c r="I6846" i="19"/>
  <c r="I6852" i="19"/>
  <c r="I6858" i="19"/>
  <c r="I6864" i="19"/>
  <c r="I6870" i="19"/>
  <c r="I6876" i="19"/>
  <c r="I6882" i="19"/>
  <c r="I6888" i="19"/>
  <c r="I6894" i="19"/>
  <c r="I6900" i="19"/>
  <c r="I6906" i="19"/>
  <c r="I6915" i="19"/>
  <c r="I6916" i="19"/>
  <c r="I6917" i="19"/>
  <c r="I6933" i="19"/>
  <c r="I6934" i="19"/>
  <c r="I6935" i="19"/>
  <c r="I6951" i="19"/>
  <c r="I6952" i="19"/>
  <c r="I6953" i="19"/>
  <c r="I6969" i="19"/>
  <c r="I6970" i="19"/>
  <c r="I6971" i="19"/>
  <c r="I6987" i="19"/>
  <c r="I6988" i="19"/>
  <c r="I6989" i="19"/>
  <c r="I7005" i="19"/>
  <c r="I7006" i="19"/>
  <c r="I7007" i="19"/>
  <c r="I7023" i="19"/>
  <c r="I7024" i="19"/>
  <c r="I7025" i="19"/>
  <c r="I7041" i="19"/>
  <c r="I7042" i="19"/>
  <c r="I7043" i="19"/>
  <c r="I7059" i="19"/>
  <c r="I7060" i="19"/>
  <c r="I7061" i="19"/>
  <c r="I7077" i="19"/>
  <c r="I7078" i="19"/>
  <c r="I7079" i="19"/>
  <c r="I7095" i="19"/>
  <c r="I7096" i="19"/>
  <c r="I7097" i="19"/>
  <c r="I7113" i="19"/>
  <c r="I7114" i="19"/>
  <c r="I7115" i="19"/>
  <c r="I7131" i="19"/>
  <c r="I7132" i="19"/>
  <c r="I7133" i="19"/>
  <c r="I7149" i="19"/>
  <c r="I7150" i="19"/>
  <c r="I7151" i="19"/>
  <c r="I7167" i="19"/>
  <c r="I7170" i="19"/>
  <c r="I7215" i="19"/>
  <c r="I7216" i="19"/>
  <c r="I7269" i="19"/>
  <c r="I7270" i="19"/>
  <c r="I6787" i="19"/>
  <c r="I6793" i="19"/>
  <c r="I6799" i="19"/>
  <c r="I6805" i="19"/>
  <c r="I6811" i="19"/>
  <c r="I6817" i="19"/>
  <c r="I6823" i="19"/>
  <c r="I6829" i="19"/>
  <c r="I6835" i="19"/>
  <c r="I6841" i="19"/>
  <c r="I6847" i="19"/>
  <c r="I6853" i="19"/>
  <c r="I6859" i="19"/>
  <c r="I6865" i="19"/>
  <c r="I6871" i="19"/>
  <c r="I6877" i="19"/>
  <c r="I6883" i="19"/>
  <c r="I6889" i="19"/>
  <c r="I6895" i="19"/>
  <c r="I6901" i="19"/>
  <c r="I6907" i="19"/>
  <c r="I6918" i="19"/>
  <c r="I6919" i="19"/>
  <c r="I6920" i="19"/>
  <c r="I6936" i="19"/>
  <c r="I6937" i="19"/>
  <c r="I6938" i="19"/>
  <c r="I6954" i="19"/>
  <c r="I6955" i="19"/>
  <c r="I6956" i="19"/>
  <c r="I6972" i="19"/>
  <c r="I6973" i="19"/>
  <c r="I6974" i="19"/>
  <c r="I6990" i="19"/>
  <c r="I6991" i="19"/>
  <c r="I6992" i="19"/>
  <c r="I7008" i="19"/>
  <c r="I7009" i="19"/>
  <c r="I7010" i="19"/>
  <c r="I7026" i="19"/>
  <c r="I7027" i="19"/>
  <c r="I7028" i="19"/>
  <c r="I7044" i="19"/>
  <c r="I7045" i="19"/>
  <c r="I7046" i="19"/>
  <c r="I7062" i="19"/>
  <c r="I7063" i="19"/>
  <c r="I7064" i="19"/>
  <c r="I7080" i="19"/>
  <c r="I7081" i="19"/>
  <c r="I7082" i="19"/>
  <c r="I7098" i="19"/>
  <c r="I7099" i="19"/>
  <c r="I7100" i="19"/>
  <c r="I7116" i="19"/>
  <c r="I7117" i="19"/>
  <c r="I7118" i="19"/>
  <c r="I7134" i="19"/>
  <c r="I7135" i="19"/>
  <c r="I7136" i="19"/>
  <c r="I7152" i="19"/>
  <c r="I7153" i="19"/>
  <c r="I7154" i="19"/>
  <c r="I7171" i="19"/>
  <c r="I7173" i="19"/>
  <c r="I7206" i="19"/>
  <c r="I7207" i="19"/>
  <c r="I7260" i="19"/>
  <c r="I7261" i="19"/>
  <c r="I6788" i="19"/>
  <c r="I6794" i="19"/>
  <c r="I6800" i="19"/>
  <c r="I6806" i="19"/>
  <c r="I6812" i="19"/>
  <c r="I6818" i="19"/>
  <c r="I6824" i="19"/>
  <c r="I6830" i="19"/>
  <c r="I6836" i="19"/>
  <c r="I6842" i="19"/>
  <c r="I6848" i="19"/>
  <c r="I6854" i="19"/>
  <c r="I6860" i="19"/>
  <c r="I6866" i="19"/>
  <c r="I6872" i="19"/>
  <c r="I6878" i="19"/>
  <c r="I6884" i="19"/>
  <c r="I6890" i="19"/>
  <c r="I6896" i="19"/>
  <c r="I6902" i="19"/>
  <c r="I6908" i="19"/>
  <c r="I6921" i="19"/>
  <c r="I6922" i="19"/>
  <c r="I6923" i="19"/>
  <c r="I6939" i="19"/>
  <c r="I6940" i="19"/>
  <c r="I6941" i="19"/>
  <c r="I6957" i="19"/>
  <c r="I6958" i="19"/>
  <c r="I6959" i="19"/>
  <c r="I6975" i="19"/>
  <c r="I6976" i="19"/>
  <c r="I6977" i="19"/>
  <c r="I6993" i="19"/>
  <c r="I6994" i="19"/>
  <c r="I6995" i="19"/>
  <c r="I7011" i="19"/>
  <c r="I7012" i="19"/>
  <c r="I7013" i="19"/>
  <c r="I7029" i="19"/>
  <c r="I7030" i="19"/>
  <c r="I7031" i="19"/>
  <c r="I7047" i="19"/>
  <c r="I7048" i="19"/>
  <c r="I7049" i="19"/>
  <c r="I7065" i="19"/>
  <c r="I7066" i="19"/>
  <c r="I7067" i="19"/>
  <c r="I7083" i="19"/>
  <c r="I7084" i="19"/>
  <c r="I7085" i="19"/>
  <c r="I7101" i="19"/>
  <c r="I7102" i="19"/>
  <c r="I7103" i="19"/>
  <c r="I7119" i="19"/>
  <c r="I7120" i="19"/>
  <c r="I7121" i="19"/>
  <c r="I7137" i="19"/>
  <c r="I7138" i="19"/>
  <c r="I7139" i="19"/>
  <c r="I7155" i="19"/>
  <c r="I7156" i="19"/>
  <c r="I7157" i="19"/>
  <c r="I7176" i="19"/>
  <c r="I7179" i="19"/>
  <c r="I7197" i="19"/>
  <c r="I7198" i="19"/>
  <c r="I7251" i="19"/>
  <c r="I7252" i="19"/>
  <c r="I6789" i="19"/>
  <c r="I6795" i="19"/>
  <c r="I6801" i="19"/>
  <c r="I6807" i="19"/>
  <c r="I6813" i="19"/>
  <c r="I6819" i="19"/>
  <c r="I6825" i="19"/>
  <c r="I6831" i="19"/>
  <c r="I6837" i="19"/>
  <c r="I6843" i="19"/>
  <c r="I6849" i="19"/>
  <c r="I6855" i="19"/>
  <c r="I6861" i="19"/>
  <c r="I6867" i="19"/>
  <c r="I6873" i="19"/>
  <c r="I6879" i="19"/>
  <c r="I6885" i="19"/>
  <c r="I6891" i="19"/>
  <c r="I6897" i="19"/>
  <c r="I6903" i="19"/>
  <c r="I6909" i="19"/>
  <c r="I6924" i="19"/>
  <c r="I6925" i="19"/>
  <c r="I6926" i="19"/>
  <c r="I6942" i="19"/>
  <c r="I6943" i="19"/>
  <c r="I6944" i="19"/>
  <c r="I6960" i="19"/>
  <c r="I6961" i="19"/>
  <c r="I6962" i="19"/>
  <c r="I6978" i="19"/>
  <c r="I6979" i="19"/>
  <c r="I6980" i="19"/>
  <c r="I6996" i="19"/>
  <c r="I6997" i="19"/>
  <c r="I6998" i="19"/>
  <c r="I7014" i="19"/>
  <c r="I7015" i="19"/>
  <c r="I7016" i="19"/>
  <c r="I7032" i="19"/>
  <c r="I7033" i="19"/>
  <c r="I7034" i="19"/>
  <c r="I7050" i="19"/>
  <c r="I7051" i="19"/>
  <c r="I7052" i="19"/>
  <c r="I7068" i="19"/>
  <c r="I7069" i="19"/>
  <c r="I7070" i="19"/>
  <c r="I7086" i="19"/>
  <c r="I7087" i="19"/>
  <c r="I7088" i="19"/>
  <c r="I7104" i="19"/>
  <c r="I7105" i="19"/>
  <c r="I7106" i="19"/>
  <c r="I7122" i="19"/>
  <c r="I7123" i="19"/>
  <c r="I7124" i="19"/>
  <c r="I7140" i="19"/>
  <c r="I7141" i="19"/>
  <c r="I7142" i="19"/>
  <c r="I7158" i="19"/>
  <c r="I7159" i="19"/>
  <c r="I7160" i="19"/>
  <c r="I7180" i="19"/>
  <c r="I7182" i="19"/>
  <c r="I7242" i="19"/>
  <c r="I7243" i="19"/>
  <c r="I7172" i="19"/>
  <c r="I7181" i="19"/>
  <c r="I7199" i="19"/>
  <c r="I7208" i="19"/>
  <c r="I7217" i="19"/>
  <c r="I7226" i="19"/>
  <c r="I7235" i="19"/>
  <c r="I7244" i="19"/>
  <c r="I7253" i="19"/>
  <c r="I7262" i="19"/>
  <c r="I7271" i="19"/>
  <c r="I7280" i="19"/>
  <c r="I7289" i="19"/>
  <c r="I7298" i="19"/>
  <c r="I7307" i="19"/>
  <c r="I7316" i="19"/>
  <c r="I7325" i="19"/>
  <c r="I7334" i="19"/>
  <c r="I7343" i="19"/>
  <c r="I7352" i="19"/>
  <c r="I7361" i="19"/>
  <c r="I7370" i="19"/>
  <c r="I7379" i="19"/>
  <c r="I7388" i="19"/>
  <c r="I7397" i="19"/>
  <c r="I7406" i="19"/>
  <c r="I7415" i="19"/>
  <c r="I7424" i="19"/>
  <c r="I7433" i="19"/>
  <c r="I7442" i="19"/>
  <c r="I7461" i="19"/>
  <c r="I7479" i="19"/>
  <c r="I7497" i="19"/>
  <c r="I7515" i="19"/>
  <c r="I7533" i="19"/>
  <c r="I7551" i="19"/>
  <c r="I7168" i="19"/>
  <c r="I7177" i="19"/>
  <c r="I7186" i="19"/>
  <c r="I7192" i="19"/>
  <c r="I7200" i="19"/>
  <c r="I7201" i="19"/>
  <c r="I7209" i="19"/>
  <c r="I7210" i="19"/>
  <c r="I7218" i="19"/>
  <c r="I7219" i="19"/>
  <c r="I7227" i="19"/>
  <c r="I7228" i="19"/>
  <c r="I7236" i="19"/>
  <c r="I7237" i="19"/>
  <c r="I7245" i="19"/>
  <c r="I7246" i="19"/>
  <c r="I7254" i="19"/>
  <c r="I7255" i="19"/>
  <c r="I7263" i="19"/>
  <c r="I7264" i="19"/>
  <c r="I7272" i="19"/>
  <c r="I7273" i="19"/>
  <c r="I7281" i="19"/>
  <c r="I7282" i="19"/>
  <c r="I7290" i="19"/>
  <c r="I7291" i="19"/>
  <c r="I7299" i="19"/>
  <c r="I7300" i="19"/>
  <c r="I7308" i="19"/>
  <c r="I7309" i="19"/>
  <c r="I7317" i="19"/>
  <c r="I7318" i="19"/>
  <c r="I7326" i="19"/>
  <c r="I7327" i="19"/>
  <c r="I7335" i="19"/>
  <c r="I7336" i="19"/>
  <c r="I7344" i="19"/>
  <c r="I7345" i="19"/>
  <c r="I7353" i="19"/>
  <c r="I7354" i="19"/>
  <c r="I7362" i="19"/>
  <c r="I7363" i="19"/>
  <c r="I7371" i="19"/>
  <c r="I7372" i="19"/>
  <c r="I7380" i="19"/>
  <c r="I7381" i="19"/>
  <c r="I7389" i="19"/>
  <c r="I7390" i="19"/>
  <c r="I7398" i="19"/>
  <c r="I7407" i="19"/>
  <c r="I7416" i="19"/>
  <c r="I7425" i="19"/>
  <c r="I7434" i="19"/>
  <c r="I7443" i="19"/>
  <c r="I7169" i="19"/>
  <c r="I7178" i="19"/>
  <c r="I7187" i="19"/>
  <c r="I7193" i="19"/>
  <c r="I7202" i="19"/>
  <c r="I7211" i="19"/>
  <c r="I7220" i="19"/>
  <c r="I7229" i="19"/>
  <c r="I7238" i="19"/>
  <c r="I7247" i="19"/>
  <c r="I7256" i="19"/>
  <c r="I7265" i="19"/>
  <c r="I7274" i="19"/>
  <c r="I7283" i="19"/>
  <c r="I7292" i="19"/>
  <c r="I7301" i="19"/>
  <c r="I7310" i="19"/>
  <c r="I7319" i="19"/>
  <c r="I7328" i="19"/>
  <c r="I7337" i="19"/>
  <c r="I7346" i="19"/>
  <c r="I7355" i="19"/>
  <c r="I7364" i="19"/>
  <c r="I7373" i="19"/>
  <c r="I7382" i="19"/>
  <c r="I7391" i="19"/>
  <c r="I7400" i="19"/>
  <c r="I7409" i="19"/>
  <c r="I7418" i="19"/>
  <c r="I7427" i="19"/>
  <c r="I7436" i="19"/>
  <c r="I7445" i="19"/>
  <c r="I7473" i="19"/>
  <c r="I7491" i="19"/>
  <c r="I7509" i="19"/>
  <c r="I7527" i="19"/>
  <c r="I7545" i="19"/>
  <c r="I7174" i="19"/>
  <c r="I7183" i="19"/>
  <c r="I7194" i="19"/>
  <c r="I7195" i="19"/>
  <c r="I7203" i="19"/>
  <c r="I7204" i="19"/>
  <c r="I7212" i="19"/>
  <c r="I7213" i="19"/>
  <c r="I7221" i="19"/>
  <c r="I7222" i="19"/>
  <c r="I7230" i="19"/>
  <c r="I7231" i="19"/>
  <c r="I7239" i="19"/>
  <c r="I7240" i="19"/>
  <c r="I7248" i="19"/>
  <c r="I7249" i="19"/>
  <c r="I7257" i="19"/>
  <c r="I7258" i="19"/>
  <c r="I7266" i="19"/>
  <c r="I7267" i="19"/>
  <c r="I7275" i="19"/>
  <c r="I7276" i="19"/>
  <c r="I7284" i="19"/>
  <c r="I7285" i="19"/>
  <c r="I7293" i="19"/>
  <c r="I7294" i="19"/>
  <c r="I7302" i="19"/>
  <c r="I7303" i="19"/>
  <c r="I7311" i="19"/>
  <c r="I7312" i="19"/>
  <c r="I7320" i="19"/>
  <c r="I7321" i="19"/>
  <c r="I7329" i="19"/>
  <c r="I7330" i="19"/>
  <c r="I7338" i="19"/>
  <c r="I7339" i="19"/>
  <c r="I7347" i="19"/>
  <c r="I7348" i="19"/>
  <c r="I7356" i="19"/>
  <c r="I7357" i="19"/>
  <c r="I7365" i="19"/>
  <c r="I7366" i="19"/>
  <c r="I7374" i="19"/>
  <c r="I7375" i="19"/>
  <c r="I7383" i="19"/>
  <c r="I7384" i="19"/>
  <c r="I7392" i="19"/>
  <c r="I7393" i="19"/>
  <c r="I7401" i="19"/>
  <c r="I7410" i="19"/>
  <c r="I7419" i="19"/>
  <c r="I7428" i="19"/>
  <c r="I7437" i="19"/>
  <c r="I7446" i="19"/>
  <c r="I7454" i="19"/>
  <c r="I7175" i="19"/>
  <c r="I7184" i="19"/>
  <c r="I7189" i="19"/>
  <c r="I7196" i="19"/>
  <c r="I7205" i="19"/>
  <c r="I7214" i="19"/>
  <c r="I7223" i="19"/>
  <c r="I7232" i="19"/>
  <c r="I7241" i="19"/>
  <c r="I7250" i="19"/>
  <c r="I7259" i="19"/>
  <c r="I7268" i="19"/>
  <c r="I7277" i="19"/>
  <c r="I7286" i="19"/>
  <c r="I7295" i="19"/>
  <c r="I7304" i="19"/>
  <c r="I7313" i="19"/>
  <c r="I7322" i="19"/>
  <c r="I7331" i="19"/>
  <c r="I7340" i="19"/>
  <c r="I7349" i="19"/>
  <c r="I7358" i="19"/>
  <c r="I7367" i="19"/>
  <c r="I7376" i="19"/>
  <c r="I7385" i="19"/>
  <c r="I7394" i="19"/>
  <c r="A7402" i="19"/>
  <c r="I7403" i="19"/>
  <c r="A7411" i="19"/>
  <c r="I7412" i="19"/>
  <c r="A7420" i="19"/>
  <c r="I7421" i="19"/>
  <c r="A7429" i="19"/>
  <c r="I7430" i="19"/>
  <c r="A7438" i="19"/>
  <c r="I7439" i="19"/>
  <c r="A7447" i="19"/>
  <c r="I7448" i="19"/>
  <c r="I7456" i="19"/>
  <c r="I7467" i="19"/>
  <c r="I7485" i="19"/>
  <c r="I7503" i="19"/>
  <c r="I7521" i="19"/>
  <c r="I7539" i="19"/>
  <c r="I7452" i="19"/>
  <c r="I7462" i="19"/>
  <c r="I7468" i="19"/>
  <c r="I7474" i="19"/>
  <c r="I7480" i="19"/>
  <c r="I7486" i="19"/>
  <c r="I7492" i="19"/>
  <c r="I7498" i="19"/>
  <c r="I7504" i="19"/>
  <c r="I7510" i="19"/>
  <c r="I7516" i="19"/>
  <c r="I7522" i="19"/>
  <c r="I7528" i="19"/>
  <c r="I7534" i="19"/>
  <c r="I7540" i="19"/>
  <c r="I7546" i="19"/>
  <c r="I7552" i="19"/>
  <c r="I7560" i="19"/>
  <c r="I7561" i="19"/>
  <c r="I7569" i="19"/>
  <c r="I7570" i="19"/>
  <c r="I7578" i="19"/>
  <c r="I7579" i="19"/>
  <c r="I7587" i="19"/>
  <c r="I7588" i="19"/>
  <c r="I7596" i="19"/>
  <c r="I7597" i="19"/>
  <c r="I7605" i="19"/>
  <c r="I7606" i="19"/>
  <c r="I7616" i="19"/>
  <c r="I7617" i="19"/>
  <c r="I7618" i="19"/>
  <c r="I7634" i="19"/>
  <c r="I7635" i="19"/>
  <c r="I7636" i="19"/>
  <c r="I7652" i="19"/>
  <c r="I7653" i="19"/>
  <c r="I7654" i="19"/>
  <c r="I7670" i="19"/>
  <c r="I7671" i="19"/>
  <c r="I7672" i="19"/>
  <c r="I7688" i="19"/>
  <c r="I7689" i="19"/>
  <c r="I7690" i="19"/>
  <c r="I7706" i="19"/>
  <c r="I7707" i="19"/>
  <c r="I7708" i="19"/>
  <c r="I7724" i="19"/>
  <c r="I7725" i="19"/>
  <c r="I7726" i="19"/>
  <c r="I7742" i="19"/>
  <c r="I7743" i="19"/>
  <c r="I7744" i="19"/>
  <c r="I7760" i="19"/>
  <c r="I7761" i="19"/>
  <c r="I7762" i="19"/>
  <c r="I7778" i="19"/>
  <c r="I7779" i="19"/>
  <c r="I7780" i="19"/>
  <c r="I7796" i="19"/>
  <c r="I7797" i="19"/>
  <c r="I7798" i="19"/>
  <c r="I7814" i="19"/>
  <c r="I7815" i="19"/>
  <c r="I7816" i="19"/>
  <c r="I7832" i="19"/>
  <c r="I7833" i="19"/>
  <c r="I7901" i="19"/>
  <c r="I7902" i="19"/>
  <c r="I7453" i="19"/>
  <c r="I7463" i="19"/>
  <c r="I7469" i="19"/>
  <c r="I7475" i="19"/>
  <c r="I7481" i="19"/>
  <c r="I7487" i="19"/>
  <c r="I7493" i="19"/>
  <c r="I7499" i="19"/>
  <c r="I7505" i="19"/>
  <c r="I7511" i="19"/>
  <c r="I7517" i="19"/>
  <c r="I7523" i="19"/>
  <c r="I7529" i="19"/>
  <c r="I7535" i="19"/>
  <c r="I7541" i="19"/>
  <c r="I7547" i="19"/>
  <c r="I7553" i="19"/>
  <c r="I7562" i="19"/>
  <c r="I7571" i="19"/>
  <c r="I7580" i="19"/>
  <c r="I7589" i="19"/>
  <c r="I7598" i="19"/>
  <c r="I7607" i="19"/>
  <c r="I7619" i="19"/>
  <c r="I7620" i="19"/>
  <c r="I7621" i="19"/>
  <c r="I7637" i="19"/>
  <c r="I7638" i="19"/>
  <c r="I7639" i="19"/>
  <c r="I7655" i="19"/>
  <c r="I7656" i="19"/>
  <c r="I7657" i="19"/>
  <c r="I7673" i="19"/>
  <c r="I7674" i="19"/>
  <c r="I7675" i="19"/>
  <c r="I7691" i="19"/>
  <c r="I7692" i="19"/>
  <c r="I7693" i="19"/>
  <c r="I7709" i="19"/>
  <c r="I7710" i="19"/>
  <c r="I7711" i="19"/>
  <c r="I7727" i="19"/>
  <c r="I7728" i="19"/>
  <c r="I7729" i="19"/>
  <c r="I7745" i="19"/>
  <c r="I7746" i="19"/>
  <c r="I7747" i="19"/>
  <c r="I7763" i="19"/>
  <c r="I7764" i="19"/>
  <c r="I7765" i="19"/>
  <c r="I7781" i="19"/>
  <c r="I7782" i="19"/>
  <c r="I7783" i="19"/>
  <c r="I7799" i="19"/>
  <c r="I7800" i="19"/>
  <c r="I7801" i="19"/>
  <c r="I7817" i="19"/>
  <c r="I7818" i="19"/>
  <c r="I7819" i="19"/>
  <c r="I7836" i="19"/>
  <c r="I7848" i="19"/>
  <c r="I7860" i="19"/>
  <c r="I7892" i="19"/>
  <c r="I7893" i="19"/>
  <c r="I7948" i="19"/>
  <c r="I7961" i="19"/>
  <c r="I7962" i="19"/>
  <c r="I7975" i="19"/>
  <c r="I7988" i="19"/>
  <c r="I7989" i="19"/>
  <c r="I8002" i="19"/>
  <c r="I8015" i="19"/>
  <c r="I8016" i="19"/>
  <c r="I8029" i="19"/>
  <c r="I8042" i="19"/>
  <c r="I8043" i="19"/>
  <c r="I8056" i="19"/>
  <c r="I8083" i="19"/>
  <c r="I8110" i="19"/>
  <c r="I8137" i="19"/>
  <c r="I8164" i="19"/>
  <c r="I8191" i="19"/>
  <c r="I8228" i="19"/>
  <c r="I8306" i="19"/>
  <c r="I7458" i="19"/>
  <c r="I7464" i="19"/>
  <c r="I7470" i="19"/>
  <c r="I7476" i="19"/>
  <c r="I7482" i="19"/>
  <c r="I7488" i="19"/>
  <c r="I7494" i="19"/>
  <c r="I7500" i="19"/>
  <c r="I7506" i="19"/>
  <c r="I7512" i="19"/>
  <c r="I7518" i="19"/>
  <c r="I7524" i="19"/>
  <c r="I7530" i="19"/>
  <c r="I7536" i="19"/>
  <c r="I7542" i="19"/>
  <c r="I7548" i="19"/>
  <c r="I7554" i="19"/>
  <c r="I7555" i="19"/>
  <c r="I7563" i="19"/>
  <c r="I7564" i="19"/>
  <c r="I7572" i="19"/>
  <c r="I7573" i="19"/>
  <c r="I7581" i="19"/>
  <c r="I7582" i="19"/>
  <c r="I7590" i="19"/>
  <c r="I7591" i="19"/>
  <c r="I7599" i="19"/>
  <c r="I7600" i="19"/>
  <c r="I7608" i="19"/>
  <c r="I7609" i="19"/>
  <c r="I7622" i="19"/>
  <c r="I7623" i="19"/>
  <c r="I7624" i="19"/>
  <c r="I7640" i="19"/>
  <c r="I7641" i="19"/>
  <c r="I7642" i="19"/>
  <c r="I7658" i="19"/>
  <c r="I7659" i="19"/>
  <c r="I7660" i="19"/>
  <c r="I7676" i="19"/>
  <c r="I7677" i="19"/>
  <c r="I7678" i="19"/>
  <c r="I7694" i="19"/>
  <c r="I7695" i="19"/>
  <c r="I7696" i="19"/>
  <c r="I7712" i="19"/>
  <c r="I7713" i="19"/>
  <c r="I7714" i="19"/>
  <c r="I7730" i="19"/>
  <c r="I7731" i="19"/>
  <c r="I7732" i="19"/>
  <c r="I7748" i="19"/>
  <c r="I7749" i="19"/>
  <c r="I7750" i="19"/>
  <c r="I7766" i="19"/>
  <c r="I7767" i="19"/>
  <c r="I7768" i="19"/>
  <c r="I7784" i="19"/>
  <c r="I7785" i="19"/>
  <c r="I7786" i="19"/>
  <c r="I7802" i="19"/>
  <c r="I7803" i="19"/>
  <c r="I7804" i="19"/>
  <c r="I7820" i="19"/>
  <c r="I7821" i="19"/>
  <c r="I7822" i="19"/>
  <c r="I7883" i="19"/>
  <c r="I7884" i="19"/>
  <c r="I7937" i="19"/>
  <c r="I7938" i="19"/>
  <c r="I7450" i="19"/>
  <c r="I7459" i="19"/>
  <c r="I7465" i="19"/>
  <c r="I7471" i="19"/>
  <c r="I7477" i="19"/>
  <c r="I7483" i="19"/>
  <c r="I7489" i="19"/>
  <c r="I7495" i="19"/>
  <c r="I7501" i="19"/>
  <c r="I7507" i="19"/>
  <c r="I7513" i="19"/>
  <c r="I7519" i="19"/>
  <c r="I7525" i="19"/>
  <c r="I7531" i="19"/>
  <c r="I7537" i="19"/>
  <c r="I7543" i="19"/>
  <c r="I7549" i="19"/>
  <c r="I7556" i="19"/>
  <c r="I7565" i="19"/>
  <c r="I7574" i="19"/>
  <c r="I7583" i="19"/>
  <c r="I7592" i="19"/>
  <c r="I7601" i="19"/>
  <c r="I7610" i="19"/>
  <c r="I7625" i="19"/>
  <c r="I7626" i="19"/>
  <c r="I7627" i="19"/>
  <c r="I7643" i="19"/>
  <c r="I7644" i="19"/>
  <c r="I7645" i="19"/>
  <c r="I7661" i="19"/>
  <c r="I7662" i="19"/>
  <c r="I7663" i="19"/>
  <c r="I7679" i="19"/>
  <c r="I7680" i="19"/>
  <c r="I7681" i="19"/>
  <c r="I7697" i="19"/>
  <c r="I7698" i="19"/>
  <c r="I7699" i="19"/>
  <c r="I7715" i="19"/>
  <c r="I7716" i="19"/>
  <c r="I7717" i="19"/>
  <c r="I7733" i="19"/>
  <c r="I7734" i="19"/>
  <c r="I7735" i="19"/>
  <c r="I7751" i="19"/>
  <c r="I7752" i="19"/>
  <c r="I7753" i="19"/>
  <c r="I7769" i="19"/>
  <c r="I7770" i="19"/>
  <c r="I7771" i="19"/>
  <c r="I7787" i="19"/>
  <c r="I7788" i="19"/>
  <c r="I7789" i="19"/>
  <c r="I7805" i="19"/>
  <c r="I7806" i="19"/>
  <c r="I7807" i="19"/>
  <c r="I7823" i="19"/>
  <c r="I7824" i="19"/>
  <c r="I7825" i="19"/>
  <c r="I7874" i="19"/>
  <c r="I7875" i="19"/>
  <c r="I7928" i="19"/>
  <c r="I7929" i="19"/>
  <c r="I7455" i="19"/>
  <c r="I7460" i="19"/>
  <c r="I7466" i="19"/>
  <c r="I7472" i="19"/>
  <c r="I7478" i="19"/>
  <c r="I7484" i="19"/>
  <c r="I7490" i="19"/>
  <c r="I7496" i="19"/>
  <c r="I7502" i="19"/>
  <c r="I7508" i="19"/>
  <c r="I7514" i="19"/>
  <c r="I7520" i="19"/>
  <c r="I7526" i="19"/>
  <c r="I7532" i="19"/>
  <c r="I7538" i="19"/>
  <c r="I7544" i="19"/>
  <c r="I7550" i="19"/>
  <c r="I7557" i="19"/>
  <c r="I7558" i="19"/>
  <c r="I7566" i="19"/>
  <c r="I7567" i="19"/>
  <c r="I7575" i="19"/>
  <c r="I7576" i="19"/>
  <c r="I7584" i="19"/>
  <c r="I7585" i="19"/>
  <c r="I7593" i="19"/>
  <c r="I7594" i="19"/>
  <c r="I7602" i="19"/>
  <c r="I7603" i="19"/>
  <c r="I7611" i="19"/>
  <c r="I7612" i="19"/>
  <c r="I7628" i="19"/>
  <c r="I7629" i="19"/>
  <c r="I7630" i="19"/>
  <c r="I7646" i="19"/>
  <c r="I7647" i="19"/>
  <c r="I7648" i="19"/>
  <c r="I7664" i="19"/>
  <c r="I7665" i="19"/>
  <c r="I7666" i="19"/>
  <c r="I7682" i="19"/>
  <c r="I7683" i="19"/>
  <c r="I7684" i="19"/>
  <c r="I7700" i="19"/>
  <c r="I7701" i="19"/>
  <c r="I7702" i="19"/>
  <c r="I7718" i="19"/>
  <c r="I7719" i="19"/>
  <c r="I7720" i="19"/>
  <c r="I7736" i="19"/>
  <c r="I7737" i="19"/>
  <c r="I7738" i="19"/>
  <c r="I7754" i="19"/>
  <c r="I7755" i="19"/>
  <c r="I7756" i="19"/>
  <c r="I7772" i="19"/>
  <c r="I7773" i="19"/>
  <c r="I7774" i="19"/>
  <c r="I7790" i="19"/>
  <c r="I7791" i="19"/>
  <c r="I7792" i="19"/>
  <c r="I7808" i="19"/>
  <c r="I7809" i="19"/>
  <c r="I7810" i="19"/>
  <c r="I7826" i="19"/>
  <c r="I7827" i="19"/>
  <c r="I7828" i="19"/>
  <c r="I7842" i="19"/>
  <c r="I7854" i="19"/>
  <c r="I7866" i="19"/>
  <c r="I7919" i="19"/>
  <c r="I7920" i="19"/>
  <c r="I7837" i="19"/>
  <c r="I7843" i="19"/>
  <c r="I7849" i="19"/>
  <c r="I7855" i="19"/>
  <c r="I7861" i="19"/>
  <c r="I7867" i="19"/>
  <c r="I7876" i="19"/>
  <c r="I7885" i="19"/>
  <c r="I7894" i="19"/>
  <c r="I7903" i="19"/>
  <c r="I7912" i="19"/>
  <c r="I7921" i="19"/>
  <c r="I7930" i="19"/>
  <c r="I7939" i="19"/>
  <c r="I7949" i="19"/>
  <c r="I7950" i="19"/>
  <c r="I7964" i="19"/>
  <c r="I7965" i="19"/>
  <c r="I7976" i="19"/>
  <c r="I7977" i="19"/>
  <c r="I7991" i="19"/>
  <c r="I7992" i="19"/>
  <c r="I8003" i="19"/>
  <c r="I8004" i="19"/>
  <c r="I8030" i="19"/>
  <c r="I8031" i="19"/>
  <c r="I8273" i="19"/>
  <c r="I7838" i="19"/>
  <c r="I7844" i="19"/>
  <c r="I7850" i="19"/>
  <c r="I7856" i="19"/>
  <c r="I7862" i="19"/>
  <c r="I7868" i="19"/>
  <c r="I7869" i="19"/>
  <c r="I7877" i="19"/>
  <c r="I7878" i="19"/>
  <c r="I7886" i="19"/>
  <c r="I7887" i="19"/>
  <c r="I7895" i="19"/>
  <c r="I7896" i="19"/>
  <c r="I7904" i="19"/>
  <c r="I7905" i="19"/>
  <c r="I7913" i="19"/>
  <c r="I7914" i="19"/>
  <c r="I7922" i="19"/>
  <c r="I7923" i="19"/>
  <c r="I7931" i="19"/>
  <c r="I7932" i="19"/>
  <c r="I7940" i="19"/>
  <c r="I7941" i="19"/>
  <c r="I7952" i="19"/>
  <c r="I7953" i="19"/>
  <c r="I7966" i="19"/>
  <c r="I7979" i="19"/>
  <c r="I7980" i="19"/>
  <c r="I7993" i="19"/>
  <c r="I8006" i="19"/>
  <c r="I8007" i="19"/>
  <c r="I8020" i="19"/>
  <c r="I8033" i="19"/>
  <c r="I8034" i="19"/>
  <c r="I8047" i="19"/>
  <c r="I8074" i="19"/>
  <c r="I8101" i="19"/>
  <c r="I8128" i="19"/>
  <c r="I8155" i="19"/>
  <c r="I8182" i="19"/>
  <c r="I8216" i="19"/>
  <c r="I7839" i="19"/>
  <c r="I7845" i="19"/>
  <c r="I7851" i="19"/>
  <c r="I7857" i="19"/>
  <c r="I7863" i="19"/>
  <c r="I7870" i="19"/>
  <c r="I7879" i="19"/>
  <c r="I7888" i="19"/>
  <c r="I7897" i="19"/>
  <c r="I7906" i="19"/>
  <c r="I7915" i="19"/>
  <c r="I7924" i="19"/>
  <c r="I7943" i="19"/>
  <c r="I7944" i="19"/>
  <c r="I7955" i="19"/>
  <c r="I7956" i="19"/>
  <c r="I7967" i="19"/>
  <c r="I7968" i="19"/>
  <c r="I7982" i="19"/>
  <c r="I7983" i="19"/>
  <c r="I7994" i="19"/>
  <c r="I7995" i="19"/>
  <c r="I8009" i="19"/>
  <c r="I8010" i="19"/>
  <c r="I8021" i="19"/>
  <c r="I8022" i="19"/>
  <c r="I8048" i="19"/>
  <c r="I8049" i="19"/>
  <c r="I8252" i="19"/>
  <c r="I7834" i="19"/>
  <c r="I7840" i="19"/>
  <c r="I7846" i="19"/>
  <c r="I7852" i="19"/>
  <c r="I7858" i="19"/>
  <c r="I7864" i="19"/>
  <c r="I7871" i="19"/>
  <c r="I7872" i="19"/>
  <c r="I7880" i="19"/>
  <c r="I7881" i="19"/>
  <c r="I7889" i="19"/>
  <c r="I7890" i="19"/>
  <c r="I7898" i="19"/>
  <c r="I7899" i="19"/>
  <c r="I7907" i="19"/>
  <c r="I7908" i="19"/>
  <c r="I7916" i="19"/>
  <c r="I7917" i="19"/>
  <c r="I7925" i="19"/>
  <c r="I7926" i="19"/>
  <c r="I7934" i="19"/>
  <c r="I7935" i="19"/>
  <c r="I7945" i="19"/>
  <c r="I7957" i="19"/>
  <c r="I7970" i="19"/>
  <c r="I7971" i="19"/>
  <c r="I7984" i="19"/>
  <c r="I7997" i="19"/>
  <c r="I7998" i="19"/>
  <c r="I8011" i="19"/>
  <c r="I8024" i="19"/>
  <c r="I8025" i="19"/>
  <c r="I8038" i="19"/>
  <c r="I8065" i="19"/>
  <c r="I8092" i="19"/>
  <c r="I8119" i="19"/>
  <c r="I8146" i="19"/>
  <c r="I8173" i="19"/>
  <c r="I8204" i="19"/>
  <c r="I8240" i="19"/>
  <c r="I8327" i="19"/>
  <c r="I7835" i="19"/>
  <c r="I7841" i="19"/>
  <c r="I7847" i="19"/>
  <c r="I7853" i="19"/>
  <c r="I7859" i="19"/>
  <c r="I7865" i="19"/>
  <c r="I7873" i="19"/>
  <c r="I7882" i="19"/>
  <c r="I7891" i="19"/>
  <c r="I7900" i="19"/>
  <c r="I7909" i="19"/>
  <c r="I7918" i="19"/>
  <c r="I7927" i="19"/>
  <c r="I7936" i="19"/>
  <c r="I7946" i="19"/>
  <c r="I7947" i="19"/>
  <c r="I7958" i="19"/>
  <c r="I7959" i="19"/>
  <c r="I7973" i="19"/>
  <c r="I7974" i="19"/>
  <c r="I7985" i="19"/>
  <c r="I7986" i="19"/>
  <c r="I8000" i="19"/>
  <c r="I8001" i="19"/>
  <c r="I8012" i="19"/>
  <c r="I8013" i="19"/>
  <c r="I8039" i="19"/>
  <c r="I8040" i="19"/>
  <c r="I8057" i="19"/>
  <c r="I8058" i="19"/>
  <c r="I8066" i="19"/>
  <c r="I8067" i="19"/>
  <c r="I8075" i="19"/>
  <c r="I8076" i="19"/>
  <c r="I8084" i="19"/>
  <c r="I8085" i="19"/>
  <c r="I8093" i="19"/>
  <c r="I8094" i="19"/>
  <c r="I8102" i="19"/>
  <c r="I8103" i="19"/>
  <c r="I8111" i="19"/>
  <c r="I8112" i="19"/>
  <c r="I8120" i="19"/>
  <c r="I8121" i="19"/>
  <c r="I8129" i="19"/>
  <c r="I8130" i="19"/>
  <c r="I8138" i="19"/>
  <c r="I8147" i="19"/>
  <c r="I8156" i="19"/>
  <c r="I8165" i="19"/>
  <c r="I8174" i="19"/>
  <c r="I8183" i="19"/>
  <c r="I8193" i="19"/>
  <c r="I8264" i="19"/>
  <c r="I8297" i="19"/>
  <c r="I8318" i="19"/>
  <c r="I7933" i="19"/>
  <c r="I7942" i="19"/>
  <c r="I7951" i="19"/>
  <c r="I7960" i="19"/>
  <c r="I7969" i="19"/>
  <c r="I7978" i="19"/>
  <c r="I7987" i="19"/>
  <c r="I7996" i="19"/>
  <c r="I8005" i="19"/>
  <c r="I8014" i="19"/>
  <c r="I8023" i="19"/>
  <c r="I8032" i="19"/>
  <c r="I8041" i="19"/>
  <c r="I8050" i="19"/>
  <c r="I8059" i="19"/>
  <c r="I8068" i="19"/>
  <c r="I8077" i="19"/>
  <c r="I8086" i="19"/>
  <c r="I8095" i="19"/>
  <c r="I8104" i="19"/>
  <c r="I8113" i="19"/>
  <c r="I8122" i="19"/>
  <c r="I8131" i="19"/>
  <c r="I8140" i="19"/>
  <c r="I8149" i="19"/>
  <c r="I8158" i="19"/>
  <c r="I8167" i="19"/>
  <c r="I8176" i="19"/>
  <c r="I8185" i="19"/>
  <c r="I8196" i="19"/>
  <c r="I8208" i="19"/>
  <c r="I8220" i="19"/>
  <c r="I8232" i="19"/>
  <c r="I8244" i="19"/>
  <c r="I8255" i="19"/>
  <c r="I8288" i="19"/>
  <c r="I8309" i="19"/>
  <c r="A8341" i="19"/>
  <c r="I8552" i="19"/>
  <c r="I8553" i="19"/>
  <c r="I8727" i="19"/>
  <c r="I8728" i="19"/>
  <c r="I8736" i="19"/>
  <c r="I8737" i="19"/>
  <c r="I8745" i="19"/>
  <c r="I8746" i="19"/>
  <c r="I8754" i="19"/>
  <c r="I8755" i="19"/>
  <c r="I8051" i="19"/>
  <c r="I8052" i="19"/>
  <c r="I8060" i="19"/>
  <c r="I8061" i="19"/>
  <c r="I8069" i="19"/>
  <c r="I8070" i="19"/>
  <c r="I8078" i="19"/>
  <c r="I8079" i="19"/>
  <c r="I8087" i="19"/>
  <c r="I8088" i="19"/>
  <c r="I8096" i="19"/>
  <c r="I8097" i="19"/>
  <c r="I8105" i="19"/>
  <c r="I8106" i="19"/>
  <c r="I8114" i="19"/>
  <c r="I8115" i="19"/>
  <c r="I8123" i="19"/>
  <c r="I8124" i="19"/>
  <c r="I8132" i="19"/>
  <c r="I8133" i="19"/>
  <c r="I8141" i="19"/>
  <c r="I8150" i="19"/>
  <c r="I8159" i="19"/>
  <c r="I8168" i="19"/>
  <c r="I8177" i="19"/>
  <c r="I8186" i="19"/>
  <c r="A8195" i="19"/>
  <c r="I8198" i="19"/>
  <c r="I8210" i="19"/>
  <c r="I8222" i="19"/>
  <c r="I8234" i="19"/>
  <c r="I8246" i="19"/>
  <c r="I8279" i="19"/>
  <c r="I8300" i="19"/>
  <c r="I8333" i="19"/>
  <c r="I7954" i="19"/>
  <c r="I7963" i="19"/>
  <c r="I7972" i="19"/>
  <c r="I7981" i="19"/>
  <c r="I7990" i="19"/>
  <c r="I7999" i="19"/>
  <c r="I8008" i="19"/>
  <c r="I8017" i="19"/>
  <c r="I8026" i="19"/>
  <c r="I8035" i="19"/>
  <c r="I8044" i="19"/>
  <c r="I8053" i="19"/>
  <c r="I8062" i="19"/>
  <c r="I8071" i="19"/>
  <c r="I8080" i="19"/>
  <c r="I8089" i="19"/>
  <c r="I8098" i="19"/>
  <c r="I8107" i="19"/>
  <c r="I8116" i="19"/>
  <c r="I8125" i="19"/>
  <c r="I8134" i="19"/>
  <c r="I8143" i="19"/>
  <c r="I8152" i="19"/>
  <c r="I8161" i="19"/>
  <c r="I8170" i="19"/>
  <c r="I8179" i="19"/>
  <c r="I8188" i="19"/>
  <c r="I8270" i="19"/>
  <c r="I8291" i="19"/>
  <c r="I8324" i="19"/>
  <c r="I8346" i="19"/>
  <c r="A8407" i="19"/>
  <c r="A8487" i="19"/>
  <c r="A8488" i="19"/>
  <c r="I8489" i="19"/>
  <c r="I8559" i="19"/>
  <c r="I8613" i="19"/>
  <c r="I8636" i="19"/>
  <c r="I8018" i="19"/>
  <c r="I8019" i="19"/>
  <c r="I8027" i="19"/>
  <c r="I8028" i="19"/>
  <c r="I8036" i="19"/>
  <c r="I8037" i="19"/>
  <c r="I8045" i="19"/>
  <c r="I8046" i="19"/>
  <c r="I8054" i="19"/>
  <c r="I8055" i="19"/>
  <c r="I8063" i="19"/>
  <c r="I8064" i="19"/>
  <c r="I8072" i="19"/>
  <c r="I8073" i="19"/>
  <c r="I8081" i="19"/>
  <c r="I8082" i="19"/>
  <c r="I8090" i="19"/>
  <c r="I8091" i="19"/>
  <c r="I8099" i="19"/>
  <c r="I8100" i="19"/>
  <c r="I8108" i="19"/>
  <c r="I8109" i="19"/>
  <c r="I8117" i="19"/>
  <c r="I8118" i="19"/>
  <c r="I8126" i="19"/>
  <c r="I8127" i="19"/>
  <c r="I8135" i="19"/>
  <c r="I8144" i="19"/>
  <c r="I8153" i="19"/>
  <c r="I8162" i="19"/>
  <c r="I8171" i="19"/>
  <c r="I8180" i="19"/>
  <c r="I8189" i="19"/>
  <c r="I8202" i="19"/>
  <c r="I8214" i="19"/>
  <c r="I8226" i="19"/>
  <c r="I8238" i="19"/>
  <c r="I8261" i="19"/>
  <c r="I8282" i="19"/>
  <c r="I8315" i="19"/>
  <c r="I8336" i="19"/>
  <c r="I8192" i="19"/>
  <c r="I8197" i="19"/>
  <c r="I8203" i="19"/>
  <c r="I8209" i="19"/>
  <c r="I8215" i="19"/>
  <c r="I8221" i="19"/>
  <c r="I8227" i="19"/>
  <c r="I8233" i="19"/>
  <c r="I8239" i="19"/>
  <c r="I8245" i="19"/>
  <c r="I8253" i="19"/>
  <c r="I8254" i="19"/>
  <c r="I8262" i="19"/>
  <c r="I8263" i="19"/>
  <c r="I8271" i="19"/>
  <c r="I8272" i="19"/>
  <c r="I8280" i="19"/>
  <c r="I8281" i="19"/>
  <c r="I8289" i="19"/>
  <c r="I8290" i="19"/>
  <c r="I8298" i="19"/>
  <c r="I8299" i="19"/>
  <c r="I8307" i="19"/>
  <c r="I8308" i="19"/>
  <c r="I8316" i="19"/>
  <c r="I8317" i="19"/>
  <c r="I8325" i="19"/>
  <c r="I8326" i="19"/>
  <c r="I8334" i="19"/>
  <c r="I8335" i="19"/>
  <c r="I8344" i="19"/>
  <c r="I8345" i="19"/>
  <c r="I8497" i="19"/>
  <c r="I8528" i="19"/>
  <c r="I8199" i="19"/>
  <c r="I8205" i="19"/>
  <c r="I8211" i="19"/>
  <c r="I8217" i="19"/>
  <c r="I8223" i="19"/>
  <c r="I8229" i="19"/>
  <c r="I8235" i="19"/>
  <c r="I8241" i="19"/>
  <c r="I8247" i="19"/>
  <c r="I8248" i="19"/>
  <c r="I8256" i="19"/>
  <c r="I8257" i="19"/>
  <c r="I8265" i="19"/>
  <c r="I8266" i="19"/>
  <c r="I8274" i="19"/>
  <c r="I8275" i="19"/>
  <c r="I8283" i="19"/>
  <c r="I8284" i="19"/>
  <c r="I8292" i="19"/>
  <c r="I8293" i="19"/>
  <c r="I8301" i="19"/>
  <c r="I8302" i="19"/>
  <c r="I8310" i="19"/>
  <c r="I8311" i="19"/>
  <c r="I8319" i="19"/>
  <c r="I8320" i="19"/>
  <c r="I8328" i="19"/>
  <c r="I8329" i="19"/>
  <c r="I8337" i="19"/>
  <c r="I8338" i="19"/>
  <c r="I8194" i="19"/>
  <c r="I8200" i="19"/>
  <c r="I8206" i="19"/>
  <c r="I8212" i="19"/>
  <c r="I8218" i="19"/>
  <c r="I8224" i="19"/>
  <c r="I8230" i="19"/>
  <c r="I8236" i="19"/>
  <c r="I8242" i="19"/>
  <c r="I8249" i="19"/>
  <c r="I8258" i="19"/>
  <c r="I8267" i="19"/>
  <c r="I8276" i="19"/>
  <c r="I8285" i="19"/>
  <c r="I8294" i="19"/>
  <c r="I8303" i="19"/>
  <c r="I8312" i="19"/>
  <c r="I8321" i="19"/>
  <c r="I8330" i="19"/>
  <c r="I8339" i="19"/>
  <c r="I8350" i="19"/>
  <c r="A8371" i="19"/>
  <c r="A8398" i="19"/>
  <c r="A8424" i="19"/>
  <c r="A8425" i="19"/>
  <c r="A8451" i="19"/>
  <c r="A8452" i="19"/>
  <c r="A8478" i="19"/>
  <c r="A8479" i="19"/>
  <c r="I8516" i="19"/>
  <c r="I8517" i="19"/>
  <c r="I8595" i="19"/>
  <c r="I8195" i="19"/>
  <c r="I8201" i="19"/>
  <c r="I8207" i="19"/>
  <c r="I8213" i="19"/>
  <c r="I8219" i="19"/>
  <c r="I8225" i="19"/>
  <c r="I8231" i="19"/>
  <c r="I8237" i="19"/>
  <c r="I8243" i="19"/>
  <c r="I8250" i="19"/>
  <c r="I8251" i="19"/>
  <c r="I8259" i="19"/>
  <c r="I8260" i="19"/>
  <c r="I8268" i="19"/>
  <c r="I8269" i="19"/>
  <c r="I8277" i="19"/>
  <c r="I8278" i="19"/>
  <c r="I8286" i="19"/>
  <c r="I8287" i="19"/>
  <c r="I8295" i="19"/>
  <c r="I8296" i="19"/>
  <c r="I8304" i="19"/>
  <c r="I8305" i="19"/>
  <c r="I8313" i="19"/>
  <c r="I8314" i="19"/>
  <c r="I8322" i="19"/>
  <c r="I8323" i="19"/>
  <c r="I8331" i="19"/>
  <c r="I8332" i="19"/>
  <c r="I8340" i="19"/>
  <c r="A8349" i="19"/>
  <c r="I8351" i="19"/>
  <c r="I8570" i="19"/>
  <c r="I8571" i="19"/>
  <c r="I8674" i="19"/>
  <c r="I8343" i="19"/>
  <c r="I8355" i="19"/>
  <c r="I8364" i="19"/>
  <c r="I8373" i="19"/>
  <c r="I8382" i="19"/>
  <c r="I8391" i="19"/>
  <c r="I8400" i="19"/>
  <c r="I8409" i="19"/>
  <c r="I8418" i="19"/>
  <c r="I8491" i="19"/>
  <c r="I8530" i="19"/>
  <c r="I8531" i="19"/>
  <c r="I8618" i="19"/>
  <c r="I8665" i="19"/>
  <c r="I8358" i="19"/>
  <c r="I8367" i="19"/>
  <c r="I8376" i="19"/>
  <c r="I8385" i="19"/>
  <c r="I8394" i="19"/>
  <c r="I8403" i="19"/>
  <c r="I8412" i="19"/>
  <c r="I8421" i="19"/>
  <c r="I8500" i="19"/>
  <c r="I8538" i="19"/>
  <c r="I8564" i="19"/>
  <c r="I8602" i="19"/>
  <c r="I8638" i="19"/>
  <c r="I8352" i="19"/>
  <c r="A8359" i="19"/>
  <c r="A8368" i="19"/>
  <c r="A8377" i="19"/>
  <c r="A8386" i="19"/>
  <c r="A8395" i="19"/>
  <c r="A8404" i="19"/>
  <c r="A8413" i="19"/>
  <c r="A8422" i="19"/>
  <c r="A8430" i="19"/>
  <c r="A8431" i="19"/>
  <c r="A8439" i="19"/>
  <c r="A8440" i="19"/>
  <c r="A8448" i="19"/>
  <c r="A8449" i="19"/>
  <c r="A8457" i="19"/>
  <c r="A8458" i="19"/>
  <c r="A8466" i="19"/>
  <c r="A8467" i="19"/>
  <c r="A8475" i="19"/>
  <c r="A8476" i="19"/>
  <c r="A8484" i="19"/>
  <c r="A8485" i="19"/>
  <c r="I8541" i="19"/>
  <c r="I8582" i="19"/>
  <c r="I8606" i="19"/>
  <c r="I8607" i="19"/>
  <c r="I8624" i="19"/>
  <c r="I8625" i="19"/>
  <c r="I8647" i="19"/>
  <c r="I8349" i="19"/>
  <c r="I8361" i="19"/>
  <c r="I8370" i="19"/>
  <c r="I8379" i="19"/>
  <c r="I8388" i="19"/>
  <c r="I8397" i="19"/>
  <c r="I8406" i="19"/>
  <c r="I8415" i="19"/>
  <c r="I8424" i="19"/>
  <c r="I8510" i="19"/>
  <c r="I8548" i="19"/>
  <c r="I8584" i="19"/>
  <c r="I8692" i="19"/>
  <c r="A8498" i="19"/>
  <c r="A8506" i="19"/>
  <c r="A8507" i="19"/>
  <c r="I8518" i="19"/>
  <c r="I8529" i="19"/>
  <c r="I8540" i="19"/>
  <c r="A8549" i="19"/>
  <c r="A8561" i="19"/>
  <c r="I8572" i="19"/>
  <c r="I8583" i="19"/>
  <c r="I8594" i="19"/>
  <c r="A8603" i="19"/>
  <c r="A8615" i="19"/>
  <c r="I8626" i="19"/>
  <c r="I8637" i="19"/>
  <c r="I8650" i="19"/>
  <c r="A8663" i="19"/>
  <c r="I8677" i="19"/>
  <c r="A8690" i="19"/>
  <c r="I8715" i="19"/>
  <c r="I8716" i="19"/>
  <c r="I8511" i="19"/>
  <c r="I8522" i="19"/>
  <c r="I8554" i="19"/>
  <c r="I8565" i="19"/>
  <c r="I8576" i="19"/>
  <c r="I8608" i="19"/>
  <c r="I8619" i="19"/>
  <c r="I8630" i="19"/>
  <c r="I8641" i="19"/>
  <c r="I8668" i="19"/>
  <c r="I8695" i="19"/>
  <c r="I8706" i="19"/>
  <c r="I8707" i="19"/>
  <c r="I8718" i="19"/>
  <c r="I8719" i="19"/>
  <c r="I8494" i="19"/>
  <c r="I8512" i="19"/>
  <c r="I8523" i="19"/>
  <c r="I8534" i="19"/>
  <c r="I8535" i="19"/>
  <c r="I8546" i="19"/>
  <c r="I8556" i="19"/>
  <c r="I8566" i="19"/>
  <c r="I8577" i="19"/>
  <c r="I8588" i="19"/>
  <c r="I8589" i="19"/>
  <c r="I8600" i="19"/>
  <c r="I8620" i="19"/>
  <c r="I8631" i="19"/>
  <c r="I8656" i="19"/>
  <c r="I8683" i="19"/>
  <c r="I8709" i="19"/>
  <c r="I8710" i="19"/>
  <c r="I8488" i="19"/>
  <c r="A8495" i="19"/>
  <c r="A8503" i="19"/>
  <c r="A8504" i="19"/>
  <c r="A8513" i="19"/>
  <c r="A8525" i="19"/>
  <c r="I8536" i="19"/>
  <c r="I8547" i="19"/>
  <c r="I8558" i="19"/>
  <c r="A8567" i="19"/>
  <c r="A8579" i="19"/>
  <c r="I8590" i="19"/>
  <c r="I8601" i="19"/>
  <c r="I8612" i="19"/>
  <c r="A8621" i="19"/>
  <c r="A8633" i="19"/>
  <c r="A8645" i="19"/>
  <c r="A8657" i="19"/>
  <c r="I8659" i="19"/>
  <c r="A8672" i="19"/>
  <c r="A8684" i="19"/>
  <c r="I8686" i="19"/>
  <c r="A8699" i="19"/>
  <c r="I8515" i="19"/>
  <c r="I8533" i="19"/>
  <c r="I8551" i="19"/>
  <c r="I8569" i="19"/>
  <c r="I8587" i="19"/>
  <c r="I8605" i="19"/>
  <c r="I8623" i="19"/>
  <c r="I8708" i="19"/>
  <c r="I8717" i="19"/>
  <c r="I8726" i="19"/>
  <c r="I8735" i="19"/>
  <c r="I8744" i="19"/>
  <c r="I8753" i="19"/>
  <c r="I8509" i="19"/>
  <c r="I8527" i="19"/>
  <c r="I8545" i="19"/>
  <c r="I8563" i="19"/>
  <c r="I8581" i="19"/>
  <c r="I8599" i="19"/>
  <c r="I8617" i="19"/>
  <c r="I8635" i="19"/>
  <c r="I8702" i="19"/>
  <c r="I8711" i="19"/>
  <c r="I8720" i="19"/>
  <c r="I8729" i="19"/>
  <c r="I8738" i="19"/>
  <c r="I8747" i="19"/>
  <c r="I8756" i="19"/>
  <c r="I8524" i="19"/>
  <c r="I8542" i="19"/>
  <c r="I8560" i="19"/>
  <c r="I8578" i="19"/>
  <c r="I8596" i="19"/>
  <c r="I8614" i="19"/>
  <c r="I8632" i="19"/>
  <c r="I8644" i="19"/>
  <c r="I8653" i="19"/>
  <c r="I8662" i="19"/>
  <c r="I8671" i="19"/>
  <c r="I8680" i="19"/>
  <c r="I8689" i="19"/>
  <c r="I8698" i="19"/>
  <c r="I8703" i="19"/>
  <c r="I8704" i="19"/>
  <c r="I8712" i="19"/>
  <c r="I8713" i="19"/>
  <c r="I8721" i="19"/>
  <c r="I8722" i="19"/>
  <c r="I8730" i="19"/>
  <c r="I8731" i="19"/>
  <c r="I8739" i="19"/>
  <c r="I8740" i="19"/>
  <c r="I8748" i="19"/>
  <c r="I8749" i="19"/>
  <c r="I8757" i="19"/>
  <c r="I8758" i="19"/>
  <c r="I8521" i="19"/>
  <c r="I8539" i="19"/>
  <c r="I8557" i="19"/>
  <c r="I8575" i="19"/>
  <c r="I8593" i="19"/>
  <c r="I8611" i="19"/>
  <c r="I8629" i="19"/>
  <c r="I8705" i="19"/>
  <c r="I8714" i="19"/>
  <c r="I8723" i="19"/>
  <c r="I8732" i="19"/>
  <c r="I8741" i="19"/>
  <c r="I8750" i="19"/>
  <c r="I8759" i="19"/>
  <c r="I8761" i="19"/>
  <c r="D129" i="10" l="1"/>
  <c r="G25" i="10"/>
  <c r="H36" i="10" s="1"/>
  <c r="L28" i="18"/>
  <c r="T28" i="18"/>
  <c r="L27" i="18"/>
  <c r="T27" i="18"/>
  <c r="L26" i="18"/>
  <c r="T26" i="18"/>
  <c r="T25" i="18"/>
  <c r="L25" i="18"/>
  <c r="T24" i="18"/>
  <c r="L24" i="18"/>
  <c r="L22" i="18"/>
  <c r="T22" i="18"/>
  <c r="L21" i="18"/>
  <c r="T21" i="18"/>
  <c r="L20" i="18"/>
  <c r="T20" i="18"/>
  <c r="T19" i="18"/>
  <c r="L19" i="18"/>
  <c r="T18" i="18"/>
  <c r="L18" i="18"/>
  <c r="L16" i="18"/>
  <c r="T16" i="18"/>
  <c r="L15" i="18"/>
  <c r="T15" i="18"/>
  <c r="L14" i="18"/>
  <c r="T14" i="18"/>
  <c r="T13" i="18"/>
  <c r="L13" i="18"/>
  <c r="T12" i="18"/>
  <c r="L12" i="18"/>
  <c r="L10" i="18"/>
  <c r="T10" i="18"/>
  <c r="L9" i="18"/>
  <c r="T9" i="18"/>
  <c r="L8" i="18"/>
  <c r="T8" i="18"/>
  <c r="T7" i="18"/>
  <c r="L7" i="18"/>
  <c r="T6" i="18"/>
  <c r="L6" i="18"/>
  <c r="L11" i="18"/>
  <c r="T11" i="18"/>
  <c r="L17" i="18"/>
  <c r="T17" i="18"/>
  <c r="L5" i="18"/>
  <c r="T5" i="18"/>
  <c r="L23" i="18"/>
  <c r="T23" i="18"/>
  <c r="L29" i="18"/>
  <c r="T29" i="18"/>
  <c r="L34" i="18"/>
  <c r="T34" i="18"/>
  <c r="L33" i="18"/>
  <c r="T33" i="18"/>
  <c r="L32" i="18"/>
  <c r="T32" i="18"/>
  <c r="T31" i="18"/>
  <c r="L31" i="18"/>
  <c r="T30" i="18"/>
  <c r="L30" i="18"/>
  <c r="C144" i="10"/>
  <c r="B145" i="10"/>
  <c r="V36" i="18"/>
  <c r="C119" i="10"/>
  <c r="B248" i="10"/>
  <c r="K33" i="10" l="1"/>
  <c r="K32" i="10"/>
  <c r="K31" i="10"/>
  <c r="B82" i="10"/>
  <c r="B83" i="10" s="1"/>
  <c r="D180" i="10"/>
  <c r="B19" i="10"/>
  <c r="B138" i="10"/>
  <c r="C138" i="10" s="1"/>
  <c r="C145" i="10"/>
  <c r="B231" i="10" l="1"/>
  <c r="B101" i="10"/>
  <c r="E31" i="10" s="1"/>
  <c r="B156" i="10"/>
  <c r="B51" i="10" l="1"/>
  <c r="E51" i="10" s="1"/>
  <c r="D211" i="10"/>
  <c r="B235" i="10" s="1"/>
  <c r="B152" i="10"/>
  <c r="B104" i="10"/>
  <c r="B105" i="10"/>
  <c r="E75" i="10"/>
  <c r="B120" i="10"/>
  <c r="E29" i="10" s="1"/>
  <c r="B140" i="10"/>
  <c r="E74" i="10"/>
  <c r="B47" i="10" l="1"/>
  <c r="E47" i="10" s="1"/>
  <c r="E35" i="10"/>
  <c r="B146" i="10"/>
  <c r="B110" i="10"/>
  <c r="B107" i="10"/>
  <c r="B106" i="10"/>
  <c r="B128" i="10"/>
  <c r="B130" i="10" s="1"/>
  <c r="G22" i="10" s="1"/>
  <c r="H37" i="10" s="1"/>
  <c r="E33" i="10"/>
  <c r="E236" i="10"/>
  <c r="D213" i="10"/>
  <c r="J31" i="10" l="1"/>
  <c r="L31" i="10" s="1"/>
  <c r="J32" i="10"/>
  <c r="L32" i="10" s="1"/>
  <c r="J33" i="10"/>
  <c r="L33" i="10" s="1"/>
  <c r="D130" i="10"/>
  <c r="B131" i="10"/>
  <c r="B161" i="10" s="1"/>
  <c r="B155" i="10"/>
  <c r="B153" i="10" s="1"/>
  <c r="B230" i="10"/>
  <c r="B168" i="10"/>
  <c r="C146" i="10"/>
  <c r="C148" i="10" s="1"/>
  <c r="B254" i="10" l="1"/>
  <c r="B167" i="10"/>
  <c r="B166" i="10"/>
  <c r="B44" i="10" s="1"/>
  <c r="B15" i="10"/>
  <c r="B49" i="10"/>
  <c r="E49" i="10" s="1"/>
  <c r="B243" i="10"/>
  <c r="B160" i="10"/>
  <c r="B159" i="10"/>
  <c r="E44" i="10" s="1"/>
  <c r="C238" i="10" s="1"/>
  <c r="E42" i="10" l="1"/>
  <c r="E43" i="10" s="1"/>
  <c r="B163" i="10"/>
  <c r="B242" i="10" s="1"/>
  <c r="B162" i="10"/>
  <c r="B241" i="10" s="1"/>
  <c r="B154" i="10"/>
  <c r="B45" i="10"/>
  <c r="B169" i="10"/>
  <c r="B170" i="10"/>
  <c r="B42" i="10"/>
  <c r="B43" i="10" s="1"/>
  <c r="E45" i="10" l="1"/>
  <c r="B46" i="10"/>
  <c r="B234" i="10"/>
  <c r="B33" i="10"/>
  <c r="B48" i="10" l="1"/>
  <c r="E48" i="10" s="1"/>
  <c r="E46" i="10"/>
</calcChain>
</file>

<file path=xl/comments1.xml><?xml version="1.0" encoding="utf-8"?>
<comments xmlns="http://schemas.openxmlformats.org/spreadsheetml/2006/main">
  <authors>
    <author>Geoff Rosenberg</author>
  </authors>
  <commentList>
    <comment ref="A12" authorId="0">
      <text>
        <r>
          <rPr>
            <b/>
            <sz val="9"/>
            <color indexed="81"/>
            <rFont val="Tahoma"/>
            <family val="2"/>
          </rPr>
          <t>Geoff Rosenberg:</t>
        </r>
        <r>
          <rPr>
            <sz val="9"/>
            <color indexed="81"/>
            <rFont val="Tahoma"/>
            <family val="2"/>
          </rPr>
          <t xml:space="preserve">
Inverter capacity adequate to hit target project capacity (in MW) at this power factor.</t>
        </r>
      </text>
    </comment>
    <comment ref="E13" authorId="0">
      <text>
        <r>
          <rPr>
            <b/>
            <sz val="9"/>
            <color indexed="81"/>
            <rFont val="Tahoma"/>
            <family val="2"/>
          </rPr>
          <t>Geoff Rosenberg:</t>
        </r>
        <r>
          <rPr>
            <sz val="9"/>
            <color indexed="81"/>
            <rFont val="Tahoma"/>
            <family val="2"/>
          </rPr>
          <t xml:space="preserve">
Used to fine-tune the Final System Capacity</t>
        </r>
      </text>
    </comment>
    <comment ref="B18" authorId="0">
      <text>
        <r>
          <rPr>
            <b/>
            <sz val="9"/>
            <color indexed="81"/>
            <rFont val="Tahoma"/>
            <family val="2"/>
          </rPr>
          <t>Geoff Rosenberg:</t>
        </r>
        <r>
          <rPr>
            <sz val="9"/>
            <color indexed="81"/>
            <rFont val="Tahoma"/>
            <family val="2"/>
          </rPr>
          <t xml:space="preserve">
For Emerson CT inverters, directly affects the nameplate rating of the inverter, as well as the MPP range</t>
        </r>
      </text>
    </comment>
    <comment ref="E42" authorId="0">
      <text>
        <r>
          <rPr>
            <b/>
            <sz val="9"/>
            <color indexed="81"/>
            <rFont val="Tahoma"/>
            <family val="2"/>
          </rPr>
          <t>Geoff Rosenberg:</t>
        </r>
        <r>
          <rPr>
            <sz val="9"/>
            <color indexed="81"/>
            <rFont val="Tahoma"/>
            <family val="2"/>
          </rPr>
          <t xml:space="preserve">
Single Axis Tracking Option</t>
        </r>
      </text>
    </comment>
    <comment ref="D71" authorId="0">
      <text>
        <r>
          <rPr>
            <b/>
            <sz val="9"/>
            <color indexed="81"/>
            <rFont val="Tahoma"/>
            <family val="2"/>
          </rPr>
          <t>Geoff Rosenberg:</t>
        </r>
        <r>
          <rPr>
            <sz val="9"/>
            <color indexed="81"/>
            <rFont val="Tahoma"/>
            <family val="2"/>
          </rPr>
          <t xml:space="preserve">
Summer operating voltage</t>
        </r>
      </text>
    </comment>
    <comment ref="A72" authorId="0">
      <text>
        <r>
          <rPr>
            <b/>
            <sz val="9"/>
            <color indexed="81"/>
            <rFont val="Tahoma"/>
            <family val="2"/>
          </rPr>
          <t>Geoff Rosenberg:</t>
        </r>
        <r>
          <rPr>
            <sz val="9"/>
            <color indexed="81"/>
            <rFont val="Tahoma"/>
            <family val="2"/>
          </rPr>
          <t xml:space="preserve">
Function of output voltage (MPPT range).  The current rating (customizable) also effects this.  To reduce the degrees of freedom of this problem, we're assuming this is left at the nameplate</t>
        </r>
      </text>
    </comment>
    <comment ref="D72" authorId="0">
      <text>
        <r>
          <rPr>
            <b/>
            <sz val="9"/>
            <color indexed="81"/>
            <rFont val="Tahoma"/>
            <family val="2"/>
          </rPr>
          <t>Geoff Rosenberg:</t>
        </r>
        <r>
          <rPr>
            <sz val="9"/>
            <color indexed="81"/>
            <rFont val="Tahoma"/>
            <family val="2"/>
          </rPr>
          <t xml:space="preserve">
Winter Operating voltage</t>
        </r>
      </text>
    </comment>
    <comment ref="D73" authorId="0">
      <text>
        <r>
          <rPr>
            <b/>
            <sz val="9"/>
            <color indexed="81"/>
            <rFont val="Tahoma"/>
            <family val="2"/>
          </rPr>
          <t>Geoff Rosenberg:</t>
        </r>
        <r>
          <rPr>
            <sz val="9"/>
            <color indexed="81"/>
            <rFont val="Tahoma"/>
            <family val="2"/>
          </rPr>
          <t xml:space="preserve">
Inverter DC voltage during startup in a cold morning</t>
        </r>
      </text>
    </comment>
    <comment ref="A78" authorId="0">
      <text>
        <r>
          <rPr>
            <b/>
            <sz val="9"/>
            <color indexed="81"/>
            <rFont val="Tahoma"/>
            <family val="2"/>
          </rPr>
          <t>Geoff Rosenberg:</t>
        </r>
        <r>
          <rPr>
            <sz val="9"/>
            <color indexed="81"/>
            <rFont val="Tahoma"/>
            <family val="2"/>
          </rPr>
          <t xml:space="preserve">
Use this as input to the Emerson PV efficiency calculator.</t>
        </r>
      </text>
    </comment>
    <comment ref="A96" authorId="0">
      <text>
        <r>
          <rPr>
            <b/>
            <sz val="9"/>
            <color indexed="81"/>
            <rFont val="Tahoma"/>
            <family val="2"/>
          </rPr>
          <t>Geoff Rosenberg:</t>
        </r>
        <r>
          <rPr>
            <sz val="9"/>
            <color indexed="81"/>
            <rFont val="Tahoma"/>
            <family val="2"/>
          </rPr>
          <t xml:space="preserve">
At STC</t>
        </r>
      </text>
    </comment>
    <comment ref="A98" authorId="0">
      <text>
        <r>
          <rPr>
            <b/>
            <sz val="9"/>
            <color indexed="81"/>
            <rFont val="Tahoma"/>
            <family val="2"/>
          </rPr>
          <t>Geoff Rosenberg:</t>
        </r>
        <r>
          <rPr>
            <sz val="9"/>
            <color indexed="81"/>
            <rFont val="Tahoma"/>
            <family val="2"/>
          </rPr>
          <t xml:space="preserve">
At specified Minimum temp
</t>
        </r>
      </text>
    </comment>
    <comment ref="A109" authorId="0">
      <text>
        <r>
          <rPr>
            <b/>
            <sz val="9"/>
            <color indexed="81"/>
            <rFont val="Tahoma"/>
            <family val="2"/>
          </rPr>
          <t>Geoff Rosenberg:</t>
        </r>
        <r>
          <rPr>
            <sz val="9"/>
            <color indexed="81"/>
            <rFont val="Tahoma"/>
            <family val="2"/>
          </rPr>
          <t xml:space="preserve">
~1 MW AC blocks</t>
        </r>
      </text>
    </comment>
    <comment ref="A118" authorId="0">
      <text>
        <r>
          <rPr>
            <b/>
            <sz val="9"/>
            <color indexed="81"/>
            <rFont val="Tahoma"/>
            <family val="2"/>
          </rPr>
          <t>Geoff Rosenberg:</t>
        </r>
        <r>
          <rPr>
            <sz val="9"/>
            <color indexed="81"/>
            <rFont val="Tahoma"/>
            <family val="2"/>
          </rPr>
          <t xml:space="preserve">
L=R</t>
        </r>
      </text>
    </comment>
    <comment ref="A120" authorId="0">
      <text>
        <r>
          <rPr>
            <b/>
            <sz val="9"/>
            <color indexed="81"/>
            <rFont val="Tahoma"/>
            <family val="2"/>
          </rPr>
          <t>Geoff Rosenberg:</t>
        </r>
        <r>
          <rPr>
            <sz val="9"/>
            <color indexed="81"/>
            <rFont val="Tahoma"/>
            <family val="2"/>
          </rPr>
          <t xml:space="preserve">
4 trackers per block, 3 strings per row</t>
        </r>
      </text>
    </comment>
    <comment ref="A121" authorId="0">
      <text>
        <r>
          <rPr>
            <b/>
            <sz val="9"/>
            <color indexed="81"/>
            <rFont val="Tahoma"/>
            <family val="2"/>
          </rPr>
          <t>Geoff Rosenberg:</t>
        </r>
        <r>
          <rPr>
            <sz val="9"/>
            <color indexed="81"/>
            <rFont val="Tahoma"/>
            <family val="2"/>
          </rPr>
          <t xml:space="preserve">
Assuming 3 strings per row</t>
        </r>
      </text>
    </comment>
    <comment ref="A122" authorId="0">
      <text>
        <r>
          <rPr>
            <b/>
            <sz val="9"/>
            <color indexed="81"/>
            <rFont val="Tahoma"/>
            <family val="2"/>
          </rPr>
          <t>Geoff Rosenberg:</t>
        </r>
        <r>
          <rPr>
            <sz val="9"/>
            <color indexed="81"/>
            <rFont val="Tahoma"/>
            <family val="2"/>
          </rPr>
          <t xml:space="preserve">
Frame increasing the NS length of the tracker</t>
        </r>
      </text>
    </comment>
    <comment ref="A125" authorId="0">
      <text>
        <r>
          <rPr>
            <b/>
            <sz val="9"/>
            <color indexed="81"/>
            <rFont val="Tahoma"/>
            <family val="2"/>
          </rPr>
          <t>Geoff Rosenberg:</t>
        </r>
        <r>
          <rPr>
            <sz val="9"/>
            <color indexed="81"/>
            <rFont val="Tahoma"/>
            <family val="2"/>
          </rPr>
          <t xml:space="preserve">
Runs NS</t>
        </r>
      </text>
    </comment>
    <comment ref="A126" authorId="0">
      <text>
        <r>
          <rPr>
            <b/>
            <sz val="9"/>
            <color indexed="81"/>
            <rFont val="Tahoma"/>
            <family val="2"/>
          </rPr>
          <t>Geoff Rosenberg:</t>
        </r>
        <r>
          <rPr>
            <sz val="9"/>
            <color indexed="81"/>
            <rFont val="Tahoma"/>
            <family val="2"/>
          </rPr>
          <t xml:space="preserve">
Runs EW</t>
        </r>
      </text>
    </comment>
    <comment ref="A129" authorId="0">
      <text>
        <r>
          <rPr>
            <b/>
            <sz val="9"/>
            <color indexed="81"/>
            <rFont val="Tahoma"/>
            <family val="2"/>
          </rPr>
          <t>Geoff Rosenberg:</t>
        </r>
        <r>
          <rPr>
            <sz val="9"/>
            <color indexed="81"/>
            <rFont val="Tahoma"/>
            <family val="2"/>
          </rPr>
          <t xml:space="preserve">
No Setback</t>
        </r>
      </text>
    </comment>
    <comment ref="A130" authorId="0">
      <text>
        <r>
          <rPr>
            <b/>
            <sz val="9"/>
            <color indexed="81"/>
            <rFont val="Tahoma"/>
            <family val="2"/>
          </rPr>
          <t>Geoff Rosenberg:</t>
        </r>
        <r>
          <rPr>
            <sz val="9"/>
            <color indexed="81"/>
            <rFont val="Tahoma"/>
            <family val="2"/>
          </rPr>
          <t xml:space="preserve">
No Setback</t>
        </r>
      </text>
    </comment>
    <comment ref="A131" authorId="0">
      <text>
        <r>
          <rPr>
            <b/>
            <sz val="9"/>
            <color indexed="81"/>
            <rFont val="Tahoma"/>
            <family val="2"/>
          </rPr>
          <t>Geoff Rosenberg:</t>
        </r>
        <r>
          <rPr>
            <sz val="9"/>
            <color indexed="81"/>
            <rFont val="Tahoma"/>
            <family val="2"/>
          </rPr>
          <t xml:space="preserve">
Not including setbacks</t>
        </r>
      </text>
    </comment>
    <comment ref="A139" authorId="0">
      <text>
        <r>
          <rPr>
            <b/>
            <sz val="9"/>
            <color indexed="81"/>
            <rFont val="Tahoma"/>
            <family val="2"/>
          </rPr>
          <t>Geoff Rosenberg:</t>
        </r>
        <r>
          <rPr>
            <sz val="9"/>
            <color indexed="81"/>
            <rFont val="Tahoma"/>
            <family val="2"/>
          </rPr>
          <t xml:space="preserve">
Panels along EW edge</t>
        </r>
      </text>
    </comment>
    <comment ref="A140" authorId="0">
      <text>
        <r>
          <rPr>
            <b/>
            <sz val="9"/>
            <color indexed="81"/>
            <rFont val="Tahoma"/>
            <family val="2"/>
          </rPr>
          <t>Geoff Rosenberg:</t>
        </r>
        <r>
          <rPr>
            <sz val="9"/>
            <color indexed="81"/>
            <rFont val="Tahoma"/>
            <family val="2"/>
          </rPr>
          <t xml:space="preserve">
6 Strings per Row</t>
        </r>
      </text>
    </comment>
    <comment ref="A141" authorId="0">
      <text>
        <r>
          <rPr>
            <b/>
            <sz val="9"/>
            <color indexed="81"/>
            <rFont val="Tahoma"/>
            <family val="2"/>
          </rPr>
          <t>Geoff Rosenberg:</t>
        </r>
        <r>
          <rPr>
            <sz val="9"/>
            <color indexed="81"/>
            <rFont val="Tahoma"/>
            <family val="2"/>
          </rPr>
          <t xml:space="preserve">
Road  bisects block, runs NS</t>
        </r>
      </text>
    </comment>
    <comment ref="A142" authorId="0">
      <text>
        <r>
          <rPr>
            <b/>
            <sz val="9"/>
            <color indexed="81"/>
            <rFont val="Tahoma"/>
            <family val="2"/>
          </rPr>
          <t>Geoff Rosenberg:</t>
        </r>
        <r>
          <rPr>
            <sz val="9"/>
            <color indexed="81"/>
            <rFont val="Tahoma"/>
            <family val="2"/>
          </rPr>
          <t xml:space="preserve">
Runs EW</t>
        </r>
      </text>
    </comment>
    <comment ref="A144" authorId="0">
      <text>
        <r>
          <rPr>
            <b/>
            <sz val="9"/>
            <color indexed="81"/>
            <rFont val="Tahoma"/>
            <family val="2"/>
          </rPr>
          <t>Geoff Rosenberg:</t>
        </r>
        <r>
          <rPr>
            <sz val="9"/>
            <color indexed="81"/>
            <rFont val="Tahoma"/>
            <family val="2"/>
          </rPr>
          <t xml:space="preserve">
Does not include panel frame</t>
        </r>
      </text>
    </comment>
    <comment ref="A145" authorId="0">
      <text>
        <r>
          <rPr>
            <b/>
            <sz val="9"/>
            <color indexed="81"/>
            <rFont val="Tahoma"/>
            <family val="2"/>
          </rPr>
          <t>Geoff Rosenberg:</t>
        </r>
        <r>
          <rPr>
            <sz val="9"/>
            <color indexed="81"/>
            <rFont val="Tahoma"/>
            <family val="2"/>
          </rPr>
          <t xml:space="preserve">
NS width of the row (actual row width including frame, projected onto the ground)</t>
        </r>
      </text>
    </comment>
    <comment ref="A146" authorId="0">
      <text>
        <r>
          <rPr>
            <b/>
            <sz val="9"/>
            <color indexed="81"/>
            <rFont val="Tahoma"/>
            <family val="2"/>
          </rPr>
          <t>Geoff Rosenberg:</t>
        </r>
        <r>
          <rPr>
            <sz val="9"/>
            <color indexed="81"/>
            <rFont val="Tahoma"/>
            <family val="2"/>
          </rPr>
          <t xml:space="preserve">
No setback</t>
        </r>
      </text>
    </comment>
    <comment ref="A147" authorId="0">
      <text>
        <r>
          <rPr>
            <b/>
            <sz val="9"/>
            <color indexed="81"/>
            <rFont val="Tahoma"/>
            <family val="2"/>
          </rPr>
          <t>Geoff Rosenberg:</t>
        </r>
        <r>
          <rPr>
            <sz val="9"/>
            <color indexed="81"/>
            <rFont val="Tahoma"/>
            <family val="2"/>
          </rPr>
          <t xml:space="preserve">
No Setback</t>
        </r>
      </text>
    </comment>
    <comment ref="A148" authorId="0">
      <text>
        <r>
          <rPr>
            <b/>
            <sz val="9"/>
            <color indexed="81"/>
            <rFont val="Tahoma"/>
            <family val="2"/>
          </rPr>
          <t>Geoff Rosenberg:</t>
        </r>
        <r>
          <rPr>
            <sz val="9"/>
            <color indexed="81"/>
            <rFont val="Tahoma"/>
            <family val="2"/>
          </rPr>
          <t xml:space="preserve">
Not including setbacks</t>
        </r>
      </text>
    </comment>
    <comment ref="A149" authorId="0">
      <text>
        <r>
          <rPr>
            <b/>
            <sz val="9"/>
            <color indexed="81"/>
            <rFont val="Tahoma"/>
            <family val="2"/>
          </rPr>
          <t>Geoff Rosenberg:</t>
        </r>
        <r>
          <rPr>
            <sz val="9"/>
            <color indexed="81"/>
            <rFont val="Tahoma"/>
            <family val="2"/>
          </rPr>
          <t xml:space="preserve">
Simply the row width divided by the pitch, does not account for setbacks, roads, etc.  This is what will appear in PVSyst after designing array using "unlimited sheds"</t>
        </r>
      </text>
    </comment>
    <comment ref="A159" authorId="0">
      <text>
        <r>
          <rPr>
            <b/>
            <sz val="9"/>
            <color indexed="81"/>
            <rFont val="Tahoma"/>
            <family val="2"/>
          </rPr>
          <t>Geoff Rosenberg:</t>
        </r>
        <r>
          <rPr>
            <sz val="9"/>
            <color indexed="81"/>
            <rFont val="Tahoma"/>
            <family val="2"/>
          </rPr>
          <t xml:space="preserve">
Using single module Portrait layout, including setbacks.
Panel area per block/ground area per block, inclusive of setbacks</t>
        </r>
      </text>
    </comment>
    <comment ref="A161" authorId="0">
      <text>
        <r>
          <rPr>
            <b/>
            <sz val="9"/>
            <color indexed="81"/>
            <rFont val="Tahoma"/>
            <family val="2"/>
          </rPr>
          <t>Geoff Rosenberg:</t>
        </r>
        <r>
          <rPr>
            <sz val="9"/>
            <color indexed="81"/>
            <rFont val="Tahoma"/>
            <family val="2"/>
          </rPr>
          <t xml:space="preserve">
Assuming blocks layed out in a grid shape, including setbacks</t>
        </r>
      </text>
    </comment>
    <comment ref="A166" authorId="0">
      <text>
        <r>
          <rPr>
            <b/>
            <sz val="9"/>
            <color indexed="81"/>
            <rFont val="Tahoma"/>
            <family val="2"/>
          </rPr>
          <t>Geoff Rosenberg:</t>
        </r>
        <r>
          <rPr>
            <sz val="9"/>
            <color indexed="81"/>
            <rFont val="Tahoma"/>
            <family val="2"/>
          </rPr>
          <t xml:space="preserve">
Accounting for roads, setbacks, etc</t>
        </r>
      </text>
    </comment>
    <comment ref="A168" authorId="0">
      <text>
        <r>
          <rPr>
            <b/>
            <sz val="9"/>
            <color indexed="81"/>
            <rFont val="Tahoma"/>
            <family val="2"/>
          </rPr>
          <t>Geoff Rosenberg:</t>
        </r>
        <r>
          <rPr>
            <sz val="9"/>
            <color indexed="81"/>
            <rFont val="Tahoma"/>
            <family val="2"/>
          </rPr>
          <t xml:space="preserve">
Including setbacks</t>
        </r>
      </text>
    </comment>
    <comment ref="C216" authorId="0">
      <text>
        <r>
          <rPr>
            <b/>
            <sz val="9"/>
            <color indexed="81"/>
            <rFont val="Tahoma"/>
            <family val="2"/>
          </rPr>
          <t>Geoff Rosenberg:</t>
        </r>
        <r>
          <rPr>
            <sz val="9"/>
            <color indexed="81"/>
            <rFont val="Tahoma"/>
            <family val="2"/>
          </rPr>
          <t xml:space="preserve">
Wind speed: 1 m/s 
Ambient temp: 20
G = 800,
Module efficiency = 0% (open circuit)</t>
        </r>
      </text>
    </comment>
    <comment ref="D222" authorId="0">
      <text>
        <r>
          <rPr>
            <b/>
            <sz val="9"/>
            <color indexed="81"/>
            <rFont val="Tahoma"/>
            <family val="2"/>
          </rPr>
          <t>Geoff Rosenberg:</t>
        </r>
        <r>
          <rPr>
            <sz val="9"/>
            <color indexed="81"/>
            <rFont val="Tahoma"/>
            <family val="2"/>
          </rPr>
          <t xml:space="preserve">
5% used for the APS RFP in accordance with APS Az Sun RFP Technical Datasheet Request</t>
        </r>
      </text>
    </comment>
    <comment ref="E222" authorId="0">
      <text>
        <r>
          <rPr>
            <b/>
            <sz val="9"/>
            <color indexed="81"/>
            <rFont val="Tahoma"/>
            <family val="2"/>
          </rPr>
          <t>Geoff Rosenberg:</t>
        </r>
        <r>
          <rPr>
            <sz val="9"/>
            <color indexed="81"/>
            <rFont val="Tahoma"/>
            <family val="2"/>
          </rPr>
          <t xml:space="preserve">
Actual value here should reflect the cleaning schedule.  This is an O&amp;M question that needs to be accounted for financially.</t>
        </r>
      </text>
    </comment>
    <comment ref="F298" authorId="0">
      <text>
        <r>
          <rPr>
            <b/>
            <sz val="9"/>
            <color indexed="81"/>
            <rFont val="Tahoma"/>
            <family val="2"/>
          </rPr>
          <t>Geoff Rosenberg:</t>
        </r>
        <r>
          <rPr>
            <sz val="9"/>
            <color indexed="81"/>
            <rFont val="Tahoma"/>
            <family val="2"/>
          </rPr>
          <t xml:space="preserve">
Double circuit 12 kV line</t>
        </r>
      </text>
    </comment>
    <comment ref="C311" authorId="0">
      <text>
        <r>
          <rPr>
            <b/>
            <sz val="9"/>
            <color indexed="81"/>
            <rFont val="Tahoma"/>
            <family val="2"/>
          </rPr>
          <t>Geoff Rosenberg:</t>
        </r>
        <r>
          <rPr>
            <sz val="9"/>
            <color indexed="81"/>
            <rFont val="Tahoma"/>
            <family val="2"/>
          </rPr>
          <t xml:space="preserve">
At 340 Vac output</t>
        </r>
      </text>
    </comment>
    <comment ref="A322" authorId="0">
      <text>
        <r>
          <rPr>
            <b/>
            <sz val="9"/>
            <color indexed="81"/>
            <rFont val="Tahoma"/>
            <family val="2"/>
          </rPr>
          <t>Geoff Rosenberg:</t>
        </r>
        <r>
          <rPr>
            <sz val="9"/>
            <color indexed="81"/>
            <rFont val="Tahoma"/>
            <family val="2"/>
          </rPr>
          <t xml:space="preserve">
Actually a 550 kVA inverter, but derated to 500 at 50C</t>
        </r>
      </text>
    </comment>
  </commentList>
</comments>
</file>

<file path=xl/comments2.xml><?xml version="1.0" encoding="utf-8"?>
<comments xmlns="http://schemas.openxmlformats.org/spreadsheetml/2006/main">
  <authors>
    <author>Geoff Rosenberg</author>
  </authors>
  <commentList>
    <comment ref="S2" authorId="0">
      <text>
        <r>
          <rPr>
            <b/>
            <sz val="9"/>
            <color indexed="81"/>
            <rFont val="Tahoma"/>
            <family val="2"/>
          </rPr>
          <t>Geoff Rosenberg:</t>
        </r>
        <r>
          <rPr>
            <sz val="9"/>
            <color indexed="81"/>
            <rFont val="Tahoma"/>
            <family val="2"/>
          </rPr>
          <t xml:space="preserve">
There was no case 6 with the correct file name...</t>
        </r>
      </text>
    </comment>
    <comment ref="A12" authorId="0">
      <text>
        <r>
          <rPr>
            <b/>
            <sz val="9"/>
            <color indexed="81"/>
            <rFont val="Tahoma"/>
            <family val="2"/>
          </rPr>
          <t>Geoff Rosenberg:</t>
        </r>
        <r>
          <rPr>
            <sz val="9"/>
            <color indexed="81"/>
            <rFont val="Tahoma"/>
            <family val="2"/>
          </rPr>
          <t xml:space="preserve">
PTC rating for the CS6X-305P: 275 Watts
PTC rating for the MS165GGp-04: Not published in datasheet, but can be calculated as approximately 145 Watts.  See datasheet.
PTC assumed to be: 1000 w/m2, 20 C ambient, 1 m/s wind speed</t>
        </r>
      </text>
    </comment>
    <comment ref="A14" authorId="0">
      <text>
        <r>
          <rPr>
            <b/>
            <sz val="9"/>
            <color indexed="81"/>
            <rFont val="Tahoma"/>
            <family val="2"/>
          </rPr>
          <t>Geoff Rosenberg:</t>
        </r>
        <r>
          <rPr>
            <sz val="9"/>
            <color indexed="81"/>
            <rFont val="Tahoma"/>
            <family val="2"/>
          </rPr>
          <t xml:space="preserve">
Assuming Emerson SPV1800 CEC weighted efficiency rating of 0.9681</t>
        </r>
      </text>
    </comment>
  </commentList>
</comments>
</file>

<file path=xl/comments3.xml><?xml version="1.0" encoding="utf-8"?>
<comments xmlns="http://schemas.openxmlformats.org/spreadsheetml/2006/main">
  <authors>
    <author>Geoff Rosenberg</author>
  </authors>
  <commentList>
    <comment ref="N5" authorId="0">
      <text>
        <r>
          <rPr>
            <b/>
            <sz val="9"/>
            <color indexed="81"/>
            <rFont val="Tahoma"/>
            <family val="2"/>
          </rPr>
          <t>Geoff Rosenberg:</t>
        </r>
        <r>
          <rPr>
            <sz val="9"/>
            <color indexed="81"/>
            <rFont val="Tahoma"/>
            <family val="2"/>
          </rPr>
          <t xml:space="preserve">
Handled in PVSyst</t>
        </r>
      </text>
    </comment>
  </commentList>
</comments>
</file>

<file path=xl/sharedStrings.xml><?xml version="1.0" encoding="utf-8"?>
<sst xmlns="http://schemas.openxmlformats.org/spreadsheetml/2006/main" count="1193" uniqueCount="557">
  <si>
    <t>Project Name</t>
  </si>
  <si>
    <t>Inverter Transformer Voltage</t>
  </si>
  <si>
    <t>Interconnection Voltage</t>
  </si>
  <si>
    <t>Fixed Tilt</t>
  </si>
  <si>
    <t>Year</t>
  </si>
  <si>
    <t>Hour</t>
  </si>
  <si>
    <t>Option #</t>
  </si>
  <si>
    <t>Solar Panel</t>
  </si>
  <si>
    <t>STP280-24/Vd</t>
  </si>
  <si>
    <t>Inverter</t>
  </si>
  <si>
    <t>SPV 900</t>
  </si>
  <si>
    <t>SPV 300</t>
  </si>
  <si>
    <t>Mounting System</t>
  </si>
  <si>
    <t>GCR</t>
  </si>
  <si>
    <t>DCAC</t>
  </si>
  <si>
    <t>DC/AC Ratio</t>
  </si>
  <si>
    <t>Target DC/AC Ratio</t>
  </si>
  <si>
    <t>Inputs</t>
  </si>
  <si>
    <t>Block information</t>
  </si>
  <si>
    <t>Paneldata</t>
  </si>
  <si>
    <t>Target Configuration</t>
  </si>
  <si>
    <t>Temperature Information</t>
  </si>
  <si>
    <t>Row pitch</t>
  </si>
  <si>
    <t>Minimum Daytime Temperature</t>
  </si>
  <si>
    <t>Row clearance</t>
  </si>
  <si>
    <t>Model #</t>
  </si>
  <si>
    <t>Manufacturer</t>
  </si>
  <si>
    <t>Rated Power</t>
  </si>
  <si>
    <t>Length</t>
  </si>
  <si>
    <t>Width</t>
  </si>
  <si>
    <t>Voc</t>
  </si>
  <si>
    <t>Vmp</t>
  </si>
  <si>
    <t>Isc</t>
  </si>
  <si>
    <t>Imp</t>
  </si>
  <si>
    <t>OC Voltage Temperature Coefficient [%/C]</t>
  </si>
  <si>
    <t>MP Power Temp Coefficient (%/C)</t>
  </si>
  <si>
    <t>UL Certified</t>
  </si>
  <si>
    <t>Emerson</t>
  </si>
  <si>
    <t>Winter Operating Temperature</t>
  </si>
  <si>
    <t>Panel width (single in landscape)</t>
  </si>
  <si>
    <t>Suntech</t>
  </si>
  <si>
    <t>SMA</t>
  </si>
  <si>
    <t>Summer Operating Temperature</t>
  </si>
  <si>
    <t>Panels per tracker row</t>
  </si>
  <si>
    <t>DA 145</t>
  </si>
  <si>
    <t>DuPont Apollo</t>
  </si>
  <si>
    <t>Electrical String Parameters</t>
  </si>
  <si>
    <t>Tracker Driveshaft Width</t>
  </si>
  <si>
    <t>DA 145-C3</t>
  </si>
  <si>
    <t># of Modules per String (in series)</t>
  </si>
  <si>
    <t>Inverter Current Derate Factor (100% = maximum)</t>
  </si>
  <si>
    <t>CHSM6610P</t>
  </si>
  <si>
    <t>Astronergy</t>
  </si>
  <si>
    <t>NS clearance between trackers</t>
  </si>
  <si>
    <t>STP 290-24/Vd</t>
  </si>
  <si>
    <t>Block DC Capacity</t>
  </si>
  <si>
    <t>Single Axis Tracker Layout Parameters</t>
  </si>
  <si>
    <t>Block AC Capacity</t>
  </si>
  <si>
    <t>Pitch/Row Spacing (CL - CL)</t>
  </si>
  <si>
    <t>Plant # Panels</t>
  </si>
  <si>
    <t>Fixed Tilt Layout Parameters</t>
  </si>
  <si>
    <t>Plant # Inverters</t>
  </si>
  <si>
    <t>Pitch/Row Spacing (CL - CL) ft</t>
  </si>
  <si>
    <t>Tilt Angle</t>
  </si>
  <si>
    <t>Solar Frontier</t>
  </si>
  <si>
    <t>Canadian Solar</t>
  </si>
  <si>
    <t>Solar Module</t>
  </si>
  <si>
    <t>CNPV</t>
  </si>
  <si>
    <t>First Solar</t>
  </si>
  <si>
    <t>Efficiency</t>
  </si>
  <si>
    <t>Rated Power (W @STC)</t>
  </si>
  <si>
    <t>Length (in)</t>
  </si>
  <si>
    <t>Width (in)</t>
  </si>
  <si>
    <t>Solar Panel Area (ft2)</t>
  </si>
  <si>
    <t>Voc (VDC)</t>
  </si>
  <si>
    <t>Voc (Min Temp) (VDC)</t>
  </si>
  <si>
    <t>VMP (V)</t>
  </si>
  <si>
    <t>VMP (Max Temp)</t>
  </si>
  <si>
    <t>ISC (A)</t>
  </si>
  <si>
    <t>IMP (A)</t>
  </si>
  <si>
    <t>O.C. Voltage Temp. Coefficient [%/C]</t>
  </si>
  <si>
    <t>Humidity</t>
  </si>
  <si>
    <t>M.P. Power Temp Coefficient. [%/C]</t>
  </si>
  <si>
    <t>Inverter Data (45 Celsius ambient)</t>
  </si>
  <si>
    <t>Full and Half Block Inverter</t>
  </si>
  <si>
    <t>Rated kVA</t>
  </si>
  <si>
    <t>Internal DC Landing Points</t>
  </si>
  <si>
    <t>DC Current Rating</t>
  </si>
  <si>
    <t>DC Voltage Rating</t>
  </si>
  <si>
    <t>MPPT low</t>
  </si>
  <si>
    <t>MPPT high</t>
  </si>
  <si>
    <t xml:space="preserve">AC Current Rating </t>
  </si>
  <si>
    <t>Length [Ft]</t>
  </si>
  <si>
    <t>Width [Ft]</t>
  </si>
  <si>
    <t>Height [ft]</t>
  </si>
  <si>
    <t>Warranty</t>
  </si>
  <si>
    <t>Power Factor</t>
  </si>
  <si>
    <t>SPV 1800</t>
  </si>
  <si>
    <t>String VMP (Summer)</t>
  </si>
  <si>
    <t>SPV 600</t>
  </si>
  <si>
    <t>PVS-250-UL</t>
  </si>
  <si>
    <t>Inverter Nameplate (effective)</t>
  </si>
  <si>
    <t>String VMP (Min operating Temp)</t>
  </si>
  <si>
    <t>String Voc (Min Temp)</t>
  </si>
  <si>
    <t>DC Current rating (A)</t>
  </si>
  <si>
    <t>Array Imp</t>
  </si>
  <si>
    <t>500HE-US</t>
  </si>
  <si>
    <t>DC Voltage Rating (v)</t>
  </si>
  <si>
    <t>Array Isc</t>
  </si>
  <si>
    <t>500 CP</t>
  </si>
  <si>
    <t>MPPT Absolute range (Vdc)</t>
  </si>
  <si>
    <t>Satcon</t>
  </si>
  <si>
    <t>AC Current Rating</t>
  </si>
  <si>
    <t>SC 800 MV</t>
  </si>
  <si>
    <t>AC Current (Derated)</t>
  </si>
  <si>
    <t>Protect PV 500-UL</t>
  </si>
  <si>
    <t>AEG</t>
  </si>
  <si>
    <t>Full Block Inverter Housing</t>
  </si>
  <si>
    <t>Protect PV 630-UL</t>
  </si>
  <si>
    <t># of Inverters per block</t>
  </si>
  <si>
    <t>SPV 2100</t>
  </si>
  <si>
    <t>SPV 2400</t>
  </si>
  <si>
    <t>SPV 2700</t>
  </si>
  <si>
    <t>Civil Infrastructure</t>
  </si>
  <si>
    <t>Tracker Acces Road Length</t>
  </si>
  <si>
    <t>Function of Configuration</t>
  </si>
  <si>
    <t>Setbacks (single axis)</t>
  </si>
  <si>
    <t>EW setback (fixed tilt)</t>
  </si>
  <si>
    <t>NS Setback  (fixed tilt)</t>
  </si>
  <si>
    <t>Single and half Block Electrical Sizing Calculations</t>
  </si>
  <si>
    <t>String Rated Power (W)</t>
  </si>
  <si>
    <t>String Voc (VDC)</t>
  </si>
  <si>
    <t>VMP (Min Temp) (V)</t>
  </si>
  <si>
    <t>Inverter Input</t>
  </si>
  <si>
    <t># Strings per inverter</t>
  </si>
  <si>
    <t># of Inputs</t>
  </si>
  <si>
    <t># of Modules/Block</t>
  </si>
  <si>
    <t># Strings per block</t>
  </si>
  <si>
    <t>Total Module Area (ft ^2)</t>
  </si>
  <si>
    <t>Total Rated DC Power (kW)</t>
  </si>
  <si>
    <t>Single Axis Tracking</t>
  </si>
  <si>
    <t>Tracker # 1</t>
  </si>
  <si>
    <t>[ft]</t>
  </si>
  <si>
    <t>[m]</t>
  </si>
  <si>
    <t>Array Technologies</t>
  </si>
  <si>
    <t>Dual Tracker HZ Solar Tracker</t>
  </si>
  <si>
    <t>Module Configuration</t>
  </si>
  <si>
    <t>Single Module in Portrait</t>
  </si>
  <si>
    <t>Collector Width</t>
  </si>
  <si>
    <t>Inactive Band</t>
  </si>
  <si>
    <t>Row Clearance (ft)</t>
  </si>
  <si>
    <t># rows per tracker</t>
  </si>
  <si>
    <t>North South Panel Frame width (in)</t>
  </si>
  <si>
    <t>Driveshaft Width</t>
  </si>
  <si>
    <t>Tracker Acces Road Width (ft)</t>
  </si>
  <si>
    <t>Tracker Corridor Width (ft)</t>
  </si>
  <si>
    <t>Tracker NS [ft]</t>
  </si>
  <si>
    <t>Tracker EW [ft]</t>
  </si>
  <si>
    <t>Block NS</t>
  </si>
  <si>
    <t>Block EW</t>
  </si>
  <si>
    <t>Block Area (ft^2)</t>
  </si>
  <si>
    <t>Fixed Tilt (triple in landscape)</t>
  </si>
  <si>
    <t>N/A</t>
  </si>
  <si>
    <t>Triple in Landscape</t>
  </si>
  <si>
    <t>Panels per row along east/west edge</t>
  </si>
  <si>
    <t>NS road width (ft)</t>
  </si>
  <si>
    <t>EW road width (ft)</t>
  </si>
  <si>
    <t>Panel frame width (ft)</t>
  </si>
  <si>
    <t>Row Width (ft)</t>
  </si>
  <si>
    <t>Row Width (ft) (projected onto ground)</t>
  </si>
  <si>
    <t>Block NS Dimension (ft)</t>
  </si>
  <si>
    <t>Block EW dimension (ft)</t>
  </si>
  <si>
    <t>Block Area (acres)</t>
  </si>
  <si>
    <t>Final Block Electrical Capacity</t>
  </si>
  <si>
    <t>DC Capacity</t>
  </si>
  <si>
    <t>AC Capacity</t>
  </si>
  <si>
    <t>Final Electrical Configuration</t>
  </si>
  <si>
    <t>Modules Required</t>
  </si>
  <si>
    <t># of full Blocks</t>
  </si>
  <si>
    <t>Single Axis Tracker Land Usage</t>
  </si>
  <si>
    <t>Ground Coverage Ratio</t>
  </si>
  <si>
    <t>Total Project Area Requirement (Acres)</t>
  </si>
  <si>
    <t>Total Area per block (Acres)</t>
  </si>
  <si>
    <t>Acres/MW (DC)</t>
  </si>
  <si>
    <t>Acres/MW (AC)</t>
  </si>
  <si>
    <t>Fixed Tilt (triple in landscape) Land Usage</t>
  </si>
  <si>
    <t>Total Project Area (Acres)</t>
  </si>
  <si>
    <t>Corresponding PVSyst Inputs</t>
  </si>
  <si>
    <t>Inverter Configuration (Pvsyst Inverter Library)</t>
  </si>
  <si>
    <t>Page</t>
  </si>
  <si>
    <t>Section</t>
  </si>
  <si>
    <t>Field</t>
  </si>
  <si>
    <t>Input Value</t>
  </si>
  <si>
    <t>Source</t>
  </si>
  <si>
    <t>Grid Inverter Definition</t>
  </si>
  <si>
    <t>Main Parameter</t>
  </si>
  <si>
    <t>Minimum MPP Voltage</t>
  </si>
  <si>
    <t>Modifications from Integrated Power Systems Recommendation</t>
  </si>
  <si>
    <t>Maximum MPP Voltage</t>
  </si>
  <si>
    <t>Absolute Max PV Voltage</t>
  </si>
  <si>
    <t>Grid Voltage</t>
  </si>
  <si>
    <t>Nominal AC Power</t>
  </si>
  <si>
    <t>Nominal AC Current</t>
  </si>
  <si>
    <t>Tracking</t>
  </si>
  <si>
    <t>Orientation</t>
  </si>
  <si>
    <t>Main</t>
  </si>
  <si>
    <t>Field Type</t>
  </si>
  <si>
    <t>Tracking N-S Axis</t>
  </si>
  <si>
    <t>Axis and limiting angles</t>
  </si>
  <si>
    <t>Axis Tilt</t>
  </si>
  <si>
    <t>Per Array-Tech</t>
  </si>
  <si>
    <t>Axis Az.</t>
  </si>
  <si>
    <t>Phi min.</t>
  </si>
  <si>
    <t>Phi Max.</t>
  </si>
  <si>
    <t>Heliostat Parameters</t>
  </si>
  <si>
    <t>Pitch [m]</t>
  </si>
  <si>
    <t>Collector Width [m]</t>
  </si>
  <si>
    <t>Panel Length (long dimension)</t>
  </si>
  <si>
    <t>L/R inactive bands</t>
  </si>
  <si>
    <t>Panel Frame (inactive area)</t>
  </si>
  <si>
    <t>Fixed</t>
  </si>
  <si>
    <t>Unlimited Sheds</t>
  </si>
  <si>
    <t>Orientation Parameters</t>
  </si>
  <si>
    <t>Plane Tilt</t>
  </si>
  <si>
    <t>Azimuth</t>
  </si>
  <si>
    <t>Sheds parameters</t>
  </si>
  <si>
    <t>Pitch</t>
  </si>
  <si>
    <t>Coll. Band width</t>
  </si>
  <si>
    <t>3 panels in landscape</t>
  </si>
  <si>
    <t>Top inactive band</t>
  </si>
  <si>
    <t>Typical. Rack dimensions</t>
  </si>
  <si>
    <t>Bottom inactive band</t>
  </si>
  <si>
    <t>Electrical Layout</t>
  </si>
  <si>
    <t>System</t>
  </si>
  <si>
    <t>Select PV module</t>
  </si>
  <si>
    <t>Select the Inverter</t>
  </si>
  <si>
    <t>Inverter choice</t>
  </si>
  <si>
    <t>Design the Array</t>
  </si>
  <si>
    <t>Nbre Strings</t>
  </si>
  <si>
    <t>Thermal Parameter</t>
  </si>
  <si>
    <t>Uc</t>
  </si>
  <si>
    <t>Uv</t>
  </si>
  <si>
    <t>NOCT Temp (Calculated)</t>
  </si>
  <si>
    <t>Ohmic Losses</t>
  </si>
  <si>
    <t>DC Wiring Loss percentage</t>
  </si>
  <si>
    <t>GCL Recommendation</t>
  </si>
  <si>
    <t>External Transformer Iron Loss [W]</t>
  </si>
  <si>
    <t>Integrated Power Systems Recommendation</t>
  </si>
  <si>
    <t>External Transformer Resistive/Inductive Loss</t>
  </si>
  <si>
    <t>Module Quality - Mismatch</t>
  </si>
  <si>
    <t>Module Efficiency Loss/DC Health</t>
  </si>
  <si>
    <t>Panel Warranty</t>
  </si>
  <si>
    <t>Power Loss at MPP</t>
  </si>
  <si>
    <t>Soiling Loss</t>
  </si>
  <si>
    <t>Yearly Loss Factor</t>
  </si>
  <si>
    <t>3% for dusty desert locations, 1.5% for rainy areas (Recommendation)</t>
  </si>
  <si>
    <t>IAM losses</t>
  </si>
  <si>
    <t>b0</t>
  </si>
  <si>
    <t>PVSyst Default value</t>
  </si>
  <si>
    <t>Gen Tie Information</t>
  </si>
  <si>
    <t>Voltage kV</t>
  </si>
  <si>
    <t>Conductor Size</t>
  </si>
  <si>
    <t>R (ohm/3 miles)</t>
  </si>
  <si>
    <t>X (ohm/3 miles)</t>
  </si>
  <si>
    <t>336 kcmil al</t>
  </si>
  <si>
    <t>337 kcmil al</t>
  </si>
  <si>
    <t>556 kcmil al</t>
  </si>
  <si>
    <t>1113 kcmil al</t>
  </si>
  <si>
    <t>MV Xfrmrs</t>
  </si>
  <si>
    <t>Title</t>
  </si>
  <si>
    <t>Low Side Voltage [V]</t>
  </si>
  <si>
    <t>Hide side Voltage</t>
  </si>
  <si>
    <t>Size (MVA)</t>
  </si>
  <si>
    <t>Unit Price</t>
  </si>
  <si>
    <t>Transformer Price</t>
  </si>
  <si>
    <t>340</t>
  </si>
  <si>
    <t>1</t>
  </si>
  <si>
    <t>1.5</t>
  </si>
  <si>
    <t>2</t>
  </si>
  <si>
    <t>2.5</t>
  </si>
  <si>
    <t>HV Xfrmrs</t>
  </si>
  <si>
    <t>20</t>
  </si>
  <si>
    <t>100</t>
  </si>
  <si>
    <t>Actual DC:AC Ratio</t>
  </si>
  <si>
    <t>TMY</t>
  </si>
  <si>
    <t>SDGE Weekday Hour of Day Value Factor</t>
  </si>
  <si>
    <t>SCE Weekday Hour of Day Value Factor</t>
  </si>
  <si>
    <t>PGE Weekday Hour of Day Value Factor</t>
  </si>
  <si>
    <t>SDGE Weekend Hour of Day Value Factor</t>
  </si>
  <si>
    <t>SCE Weekend Hour of Day Value Factor</t>
  </si>
  <si>
    <t>PGE Weekend Hour of Day Value Factor</t>
  </si>
  <si>
    <t>Jan</t>
  </si>
  <si>
    <t>Mar</t>
  </si>
  <si>
    <t>Apr</t>
  </si>
  <si>
    <t>May</t>
  </si>
  <si>
    <t>Jun</t>
  </si>
  <si>
    <t>Jul</t>
  </si>
  <si>
    <t>Aug</t>
  </si>
  <si>
    <t>Sep</t>
  </si>
  <si>
    <t>Oct</t>
  </si>
  <si>
    <t>Nov</t>
  </si>
  <si>
    <t>Dec</t>
  </si>
  <si>
    <t>Acres Per Block</t>
  </si>
  <si>
    <t xml:space="preserve">VMP (Min Temp) </t>
  </si>
  <si>
    <t>447 kcmil al</t>
  </si>
  <si>
    <t>636 kcmil al</t>
  </si>
  <si>
    <t>795 kcmil al</t>
  </si>
  <si>
    <t>CS6X - 295P</t>
  </si>
  <si>
    <t>1st year warrantied performance</t>
  </si>
  <si>
    <t>Module Nominal Efficiency</t>
  </si>
  <si>
    <t>Year 1 Warrantied Performance</t>
  </si>
  <si>
    <t>Packing Factor (For Use in SAM)</t>
  </si>
  <si>
    <t>Effective Inverter Nameplate</t>
  </si>
  <si>
    <t>Desired Block AC Capacity</t>
  </si>
  <si>
    <t>Trackers Per Block</t>
  </si>
  <si>
    <t>Strings Per Row</t>
  </si>
  <si>
    <t>SPV 1200</t>
  </si>
  <si>
    <t>SPV 1500</t>
  </si>
  <si>
    <t>Minimum Vmpp search range</t>
  </si>
  <si>
    <t>Effective Vrms</t>
  </si>
  <si>
    <t>Inverter Efficiency</t>
  </si>
  <si>
    <t>Use Values from Emerson Inverter Mods. Spreadsheet</t>
  </si>
  <si>
    <t>Half Block</t>
  </si>
  <si>
    <t>PVSyst</t>
  </si>
  <si>
    <t>Hanwha Solar One</t>
  </si>
  <si>
    <t>SF 260 (295 Wdc)</t>
  </si>
  <si>
    <t>SF 260 (290 Wdc)</t>
  </si>
  <si>
    <t>630 HE-US</t>
  </si>
  <si>
    <t>DC Circuit Reference Information (per inverter)</t>
  </si>
  <si>
    <t>Coverage ratio as apperas in PVSYST</t>
  </si>
  <si>
    <t>Nb. of inverters</t>
  </si>
  <si>
    <t>Modules in series</t>
  </si>
  <si>
    <t>DC Circuit Pmp @ Summer Operating Temperature (For APS RFP)</t>
  </si>
  <si>
    <t>Acres Per MWdc</t>
  </si>
  <si>
    <t>Acres Per MWac</t>
  </si>
  <si>
    <t>AC Cable Loss Method</t>
  </si>
  <si>
    <t>GT Loss Method</t>
  </si>
  <si>
    <t># Blocks</t>
  </si>
  <si>
    <t>BOS Switch Yard (ft^2)</t>
  </si>
  <si>
    <t>SCE - EO</t>
  </si>
  <si>
    <t>Uniform Weekday Hour of Day Value Factor</t>
  </si>
  <si>
    <t>Uniform Weekend Hour of Day Value Factor</t>
  </si>
  <si>
    <t>SDG&amp;E - FCDS</t>
  </si>
  <si>
    <t>SCE - FCDS</t>
  </si>
  <si>
    <t>PG&amp;E - FCDS</t>
  </si>
  <si>
    <t>SDG&amp;E - EO</t>
  </si>
  <si>
    <t>PG&amp;E - EO</t>
  </si>
  <si>
    <t>Gen Tie Length</t>
  </si>
  <si>
    <t>Single Axis Average Rows per Tracker</t>
  </si>
  <si>
    <t>Interconnection Costs</t>
  </si>
  <si>
    <t>Project Capacity</t>
  </si>
  <si>
    <t>IC Voltage</t>
  </si>
  <si>
    <t>New Switchyard Costs</t>
  </si>
  <si>
    <t>Switchgear (Full equip)</t>
  </si>
  <si>
    <t>GSU xfrmr</t>
  </si>
  <si>
    <t>GT Costs/mile</t>
  </si>
  <si>
    <t xml:space="preserve">GSU Transformer Impedence </t>
  </si>
  <si>
    <t>Total Price Per Mile</t>
  </si>
  <si>
    <t>Sections per block</t>
  </si>
  <si>
    <t>Strings per section Row</t>
  </si>
  <si>
    <t>Average Rows per Quadrant</t>
  </si>
  <si>
    <t>SAT Strings per Block, based on layout information</t>
  </si>
  <si>
    <t>FT Strings per block, based on layout information</t>
  </si>
  <si>
    <t>CS6X-305P</t>
  </si>
  <si>
    <t>Strings per block</t>
  </si>
  <si>
    <t>Nb. of sheds</t>
  </si>
  <si>
    <t>Matlab</t>
  </si>
  <si>
    <t>IA Limitation</t>
  </si>
  <si>
    <t># Gen Tie Circuits</t>
  </si>
  <si>
    <t># Medium Voltage Circuits</t>
  </si>
  <si>
    <t>Availability</t>
  </si>
  <si>
    <t>Specific Yield (post Availability)</t>
  </si>
  <si>
    <t>8760 Output File Name</t>
  </si>
  <si>
    <t>Minimum Land Requirement</t>
  </si>
  <si>
    <t>Annual Degradation</t>
  </si>
  <si>
    <t>Annual AC Cable Loss Fraction</t>
  </si>
  <si>
    <t>Annual GSU Loss Fraction</t>
  </si>
  <si>
    <t>Annual Gen Tie Loss Fraction</t>
  </si>
  <si>
    <t>GSU Transformer Loss Method</t>
  </si>
  <si>
    <t>Month</t>
  </si>
  <si>
    <t>Hour (Ending)</t>
  </si>
  <si>
    <t>Rev</t>
  </si>
  <si>
    <t>Changes</t>
  </si>
  <si>
    <t>Date</t>
  </si>
  <si>
    <t>Culprit</t>
  </si>
  <si>
    <t>Performance Ratio</t>
  </si>
  <si>
    <t>Annual GHI [kwh/m2]</t>
  </si>
  <si>
    <t>CGR</t>
  </si>
  <si>
    <t>Power Factor Requirement</t>
  </si>
  <si>
    <t>Plant apparent power requirement [MVA]</t>
  </si>
  <si>
    <t>Updated the script to take POA irradiance from PVSyst to calculate Performance Ratio.  Also updated to report annual GHI.</t>
  </si>
  <si>
    <t>Updated the system configuration spreadsheet to take target AC capacity as input, and then size the plant MVA capacity according to power factor requirement.  Added RAM pivot tables.</t>
  </si>
  <si>
    <t>Active Case</t>
  </si>
  <si>
    <t>Available Cases</t>
  </si>
  <si>
    <t>Row Labels</t>
  </si>
  <si>
    <t>Grand Total</t>
  </si>
  <si>
    <t>Column Labels</t>
  </si>
  <si>
    <t>Feb</t>
  </si>
  <si>
    <t>SCE</t>
  </si>
  <si>
    <t>SDGE</t>
  </si>
  <si>
    <t>LGIA Limit [MW]</t>
  </si>
  <si>
    <t>Weekday</t>
  </si>
  <si>
    <t>Average of Active Case (Cap. Factor)</t>
  </si>
  <si>
    <t>Monday</t>
  </si>
  <si>
    <t>Tuesday</t>
  </si>
  <si>
    <t>Wednesday</t>
  </si>
  <si>
    <t>Thursday</t>
  </si>
  <si>
    <t>Friday</t>
  </si>
  <si>
    <t>Saturday</t>
  </si>
  <si>
    <t>Sunday</t>
  </si>
  <si>
    <t>January</t>
  </si>
  <si>
    <t>February</t>
  </si>
  <si>
    <t>March</t>
  </si>
  <si>
    <t>April</t>
  </si>
  <si>
    <t>June</t>
  </si>
  <si>
    <t>July</t>
  </si>
  <si>
    <t>August</t>
  </si>
  <si>
    <t>September</t>
  </si>
  <si>
    <t>October</t>
  </si>
  <si>
    <t>November</t>
  </si>
  <si>
    <t>December</t>
  </si>
  <si>
    <t>Hour Beginning</t>
  </si>
  <si>
    <t>Hour Ending</t>
  </si>
  <si>
    <t>Average of Active Case [MW]</t>
  </si>
  <si>
    <t>Press ctrl+F5 to refresh pivot tables</t>
  </si>
  <si>
    <t>PG&amp;E</t>
  </si>
  <si>
    <t>Monthly Generation</t>
  </si>
  <si>
    <t xml:space="preserve">Yr </t>
  </si>
  <si>
    <t>Target Project Capacity (MWac)</t>
  </si>
  <si>
    <t>Minimum Land Requirement (Ha)</t>
  </si>
  <si>
    <t>Added Capacity Factor output on the Financial Model Inputs sheet.</t>
  </si>
  <si>
    <t>SAT</t>
  </si>
  <si>
    <t>FT</t>
  </si>
  <si>
    <t>DAT</t>
  </si>
  <si>
    <t>Color Coding</t>
  </si>
  <si>
    <t>Green</t>
  </si>
  <si>
    <t>Copied</t>
  </si>
  <si>
    <t>Blue</t>
  </si>
  <si>
    <t>Input</t>
  </si>
  <si>
    <t>Black</t>
  </si>
  <si>
    <t>Calculation Result</t>
  </si>
  <si>
    <t>Financial Model Inputs</t>
  </si>
  <si>
    <t>Resulting PV System Parameters (See Below for PVSyst Inputs)</t>
  </si>
  <si>
    <t>Select Module</t>
  </si>
  <si>
    <t>Select Inverter</t>
  </si>
  <si>
    <t>Copy/Paste to Financial Model Inputs</t>
  </si>
  <si>
    <t>Boyega Ajayi - Formatting of Sheet</t>
  </si>
  <si>
    <t>BA</t>
  </si>
  <si>
    <t>Performance Summary</t>
  </si>
  <si>
    <t>Contract Capacity (MW)</t>
  </si>
  <si>
    <t>MW DC</t>
  </si>
  <si>
    <t>Capacity Factor</t>
  </si>
  <si>
    <t>Degradation</t>
  </si>
  <si>
    <t>Clipping</t>
  </si>
  <si>
    <t>Yearly Generation (MWH) Post Availability</t>
  </si>
  <si>
    <t>Total Generation</t>
  </si>
  <si>
    <t>Undegraded Fraction</t>
  </si>
  <si>
    <t>Timestamp</t>
  </si>
  <si>
    <t>Day</t>
  </si>
  <si>
    <t>Active Case [MW]</t>
  </si>
  <si>
    <t>Active Case (Cap. Factor)</t>
  </si>
  <si>
    <t>(blank)</t>
  </si>
  <si>
    <t>DC Capacity [MWp]</t>
  </si>
  <si>
    <t>AC Capacity [MVA]</t>
  </si>
  <si>
    <t>Monthly Output [MWh]</t>
  </si>
  <si>
    <t>Quarterly TOD Weights</t>
  </si>
  <si>
    <t>Q1</t>
  </si>
  <si>
    <t>Q2</t>
  </si>
  <si>
    <t>Q3</t>
  </si>
  <si>
    <t>Q4</t>
  </si>
  <si>
    <t>Performance Model Reference Information</t>
  </si>
  <si>
    <t>Annual Capacity Factor (Post Availability)</t>
  </si>
  <si>
    <t>Annual Output [MWh] (post Availability)</t>
  </si>
  <si>
    <t>PVSyst Timeseries File Name</t>
  </si>
  <si>
    <t>PVSyst Met File Description</t>
  </si>
  <si>
    <t>PVSyst Met File Name</t>
  </si>
  <si>
    <t>PVSyst Project Description</t>
  </si>
  <si>
    <t>PVSyst Project File Name</t>
  </si>
  <si>
    <t>PVSyst Simulation Variant Description</t>
  </si>
  <si>
    <t>PVSyst Simulation Variant File Name</t>
  </si>
  <si>
    <t>PVSyst Simulation Timestamp</t>
  </si>
  <si>
    <t>Matlab Processing Performed</t>
  </si>
  <si>
    <t>Step 1 - System Configuration Sheet</t>
  </si>
  <si>
    <t>General</t>
  </si>
  <si>
    <t>Determine Location (SolarReserve to provie Google KMZ)</t>
  </si>
  <si>
    <t>Determine Project Paramaters and Limitations (I.e -MW AC Size, Tramsission , Technology, Solar Resource)</t>
  </si>
  <si>
    <t>Naming Convention</t>
  </si>
  <si>
    <t>DC Size</t>
  </si>
  <si>
    <t>Example</t>
  </si>
  <si>
    <t>AC Size</t>
  </si>
  <si>
    <t>45 MW AC</t>
  </si>
  <si>
    <t>50 MW DC</t>
  </si>
  <si>
    <t>Technology (Single Axis or Ground Mount)</t>
  </si>
  <si>
    <t>50 MWDC_45MWAC_0.45GCR_SAT.csv</t>
  </si>
  <si>
    <t>Solar Resource</t>
  </si>
  <si>
    <t xml:space="preserve">Meteonorm </t>
  </si>
  <si>
    <t xml:space="preserve">Solar Prospector - NREL - Satellite </t>
  </si>
  <si>
    <t>TMY 3 Data Set - NREL Met Stations</t>
  </si>
  <si>
    <t>3 Tier - Satellite Data</t>
  </si>
  <si>
    <t>Solar Anywhere</t>
  </si>
  <si>
    <t>Technology</t>
  </si>
  <si>
    <t xml:space="preserve">Singe Axis </t>
  </si>
  <si>
    <t>Ground Mount</t>
  </si>
  <si>
    <t>Default Equipment</t>
  </si>
  <si>
    <t>Emerson Inverter</t>
  </si>
  <si>
    <t>Canadian Solar Panel</t>
  </si>
  <si>
    <t>Use System Configuration Sheet to establish parameters for Scenarios</t>
  </si>
  <si>
    <t>Step 2- Run Pvsyst for Different Scenarios and Output a CSV  File</t>
  </si>
  <si>
    <t>Copy Parameters for PVsyst Run from System Configuration Sheet (Row 36-49) unto Financial Model Inputs Sheet (Row 5-15)</t>
  </si>
  <si>
    <t>* Make sure Paramaetrs copied match CSV File</t>
  </si>
  <si>
    <t>CSV File Outputs</t>
  </si>
  <si>
    <t>System Operating Conditions</t>
  </si>
  <si>
    <t>Energy Injected into Grid</t>
  </si>
  <si>
    <t>Incident Irradiance in Collector Plane</t>
  </si>
  <si>
    <t>Global Incident in coll.plane</t>
  </si>
  <si>
    <t>Meteorological Data</t>
  </si>
  <si>
    <t>Horizontal Global Irradiation</t>
  </si>
  <si>
    <t>* Do not modify anything in Financial Model Inputs Sheet</t>
  </si>
  <si>
    <t>Dimension CAD should Name CSV File according to Naming Convention</t>
  </si>
  <si>
    <t>CSV Filename</t>
  </si>
  <si>
    <t>Interconnection Limit [MW AC]</t>
  </si>
  <si>
    <t>Annual In Plane Irradiance [kwh/m2]</t>
  </si>
  <si>
    <t>MS165GGp-04</t>
  </si>
  <si>
    <t>DC:AC Ratio</t>
  </si>
  <si>
    <t>Miasole</t>
  </si>
  <si>
    <t>DC Capacity (PTC Rating)</t>
  </si>
  <si>
    <t>CEC - AC Capacity</t>
  </si>
  <si>
    <t>DC Capacity [PTC Conditions]</t>
  </si>
  <si>
    <t>AC Capacity [CEC]</t>
  </si>
  <si>
    <t>Emerson CEC weighted efficiency</t>
  </si>
  <si>
    <t>Module STC to PTC Conversion Factor</t>
  </si>
  <si>
    <t>Single Axis</t>
  </si>
  <si>
    <t>Custom TOD - LADWP</t>
  </si>
  <si>
    <t>Annual Interconnection Clipping</t>
  </si>
  <si>
    <t>Weekdays</t>
  </si>
  <si>
    <t>through</t>
  </si>
  <si>
    <t>Added user-entered definitions of utility "weekdays" on the TOD sheet</t>
  </si>
  <si>
    <t>Added calculation of the plant's CEC defined AC capacity</t>
  </si>
  <si>
    <t>Rows per tracker (3 of 4)</t>
  </si>
  <si>
    <t>SAT Block EW Dimension, plus one road width [ft]</t>
  </si>
  <si>
    <t>SAT Block EW Dimension, plus one road width [m]</t>
  </si>
  <si>
    <t>SAT Block NS Dimension, plus one road width [ft]</t>
  </si>
  <si>
    <t>SAT Block NS Dimension, plus one road width [m]</t>
  </si>
  <si>
    <t>EW blocks</t>
  </si>
  <si>
    <t>NS blocks</t>
  </si>
  <si>
    <t>Total blocks</t>
  </si>
  <si>
    <t>EW Layout dimension [m]</t>
  </si>
  <si>
    <t>NS Layout dimension [m]</t>
  </si>
  <si>
    <t>Area (Hectares)</t>
  </si>
  <si>
    <t>Matlab Script Rev. Date</t>
  </si>
  <si>
    <t>Annual Plane of Array [kwh/m2]</t>
  </si>
  <si>
    <t>Added Satcon PowerGate 210 kW capacity inverter</t>
  </si>
  <si>
    <t>PVS-210-UL</t>
  </si>
  <si>
    <t>750 CP</t>
  </si>
  <si>
    <t>PWM Haircut</t>
  </si>
  <si>
    <t>PWM Haircut [Vdc]</t>
  </si>
  <si>
    <t>Added SMA 750 kVA inverter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</si>
</sst>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75">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 numFmtId="165" formatCode="0.000"/>
    <numFmt numFmtId="166" formatCode="&quot;$&quot;#,##0.00"/>
    <numFmt numFmtId="167" formatCode="0.0%"/>
    <numFmt numFmtId="168" formatCode="0.0"/>
    <numFmt numFmtId="169" formatCode="0.0000"/>
    <numFmt numFmtId="170" formatCode="_(* #,##0_);_(* \(#,##0\);_(* &quot;-&quot;??_);_(@_)"/>
    <numFmt numFmtId="171" formatCode="#,##0.0"/>
    <numFmt numFmtId="172" formatCode="#,##0.0_);\(#,##0.0\)"/>
    <numFmt numFmtId="173" formatCode="_(* #,##0.0_);_(* \(#,##0.0\);_(* &quot;-&quot;??_);_(@_)"/>
    <numFmt numFmtId="174" formatCode="0.000%"/>
    <numFmt numFmtId="175" formatCode="_-&quot;£&quot;* #,##0_-;\-&quot;£&quot;* #,##0_-;_-&quot;£&quot;* &quot;-&quot;_-;_-@_-"/>
    <numFmt numFmtId="176" formatCode="_-* #,##0_-;\-* #,##0_-;_-* &quot;-&quot;_-;_-@_-"/>
    <numFmt numFmtId="177" formatCode="_-&quot;£&quot;* #,##0.00_-;\-&quot;£&quot;* #,##0.00_-;_-&quot;£&quot;* &quot;-&quot;??_-;_-@_-"/>
    <numFmt numFmtId="178" formatCode="mm/dd/yy;@"/>
    <numFmt numFmtId="179" formatCode="_(&quot;$&quot;* #,##0_);_(&quot;$&quot;* \(#,##0\);_(&quot;$&quot;* &quot;-&quot;??_);_(@_)"/>
    <numFmt numFmtId="180" formatCode="_(* #,##0.0_);_(* \(#,##0.0\);_(* &quot;-&quot;?_);_(@_)"/>
    <numFmt numFmtId="181" formatCode="_(* #,##0_);_(* \(#,##0\);_(* &quot;-&quot;?_);_(@_)"/>
    <numFmt numFmtId="182" formatCode="_(&quot;$&quot;* #,##0.0_);_(&quot;$&quot;* \(#,##0.0\);_(&quot;$&quot;* &quot;-&quot;??_);_(@_)"/>
    <numFmt numFmtId="183" formatCode="0.00_);\(0.00\)"/>
    <numFmt numFmtId="184" formatCode="0.000000"/>
    <numFmt numFmtId="185" formatCode="#,##0.0000_);\(#,##0.0000\)"/>
    <numFmt numFmtId="186" formatCode="_-* #,##0.0_-;\-* #,##0.0_-;_-* &quot;-&quot;??_-;_-@_-"/>
    <numFmt numFmtId="187" formatCode="#,##0.000_);\(#,##0.000\)"/>
    <numFmt numFmtId="188" formatCode="&quot;$&quot;#,##0.0_);\(&quot;$&quot;#,##0.0\)"/>
    <numFmt numFmtId="189" formatCode=";;;"/>
    <numFmt numFmtId="190" formatCode="0.0%_);\(0.0%\)"/>
    <numFmt numFmtId="191" formatCode="_(\£* #,##0_);_(\£* \(#,##0\);_(\£* &quot;-&quot;_);_(@_)"/>
    <numFmt numFmtId="192" formatCode="_(\£* #,##0.0_);_(\£* \(#,##0.0\);_(\£* &quot;-&quot;_);_(@_)"/>
    <numFmt numFmtId="193" formatCode="_(\£* #,##0.00_);_(\£* \(#,##0.00\);_(\£* &quot;-&quot;_);_(@_)"/>
    <numFmt numFmtId="194" formatCode="_(* #,##0\p_);_(* \(#,##0\p\);_(* &quot;-&quot;\ \p_);_(@_)"/>
    <numFmt numFmtId="195" formatCode="_(* #,##0.00\p_);_(* \(#,##0.00\p\);_(* &quot;-&quot;\ \p_);_(@_)"/>
    <numFmt numFmtId="196" formatCode="\£#,##0.00"/>
    <numFmt numFmtId="197" formatCode="d\.m\.yy"/>
    <numFmt numFmtId="198" formatCode="[Black][=0]#,##0.0_);\(#,##0.0\);[Red]\3\,##0.0"/>
    <numFmt numFmtId="199" formatCode="#,##0.0_);[Red]\(#,##0.0\)"/>
    <numFmt numFmtId="200" formatCode="&quot;$&quot;\ \ \ #,##0;&quot;$&quot;\ \ \(#,##0\)"/>
    <numFmt numFmtId="201" formatCode="#,##0\ ;\(#,##0\);\-\ \ \ \ \ "/>
    <numFmt numFmtId="202" formatCode="#,##0\ ;\(#,##0\);\–\ \ \ \ \ "/>
    <numFmt numFmtId="203" formatCode="#,##0.00&quot; $&quot;;\-#,##0.00&quot; $&quot;"/>
    <numFmt numFmtId="204" formatCode="0.00;[Red]0.00"/>
    <numFmt numFmtId="205" formatCode="#,##0.00&quot; F&quot;_);\(#,##0.00&quot; F&quot;\)"/>
    <numFmt numFmtId="206" formatCode="_(* #,##0.00000_);_(* \(#,##0.00000\);_(* &quot;-&quot;??_);_(@_)"/>
    <numFmt numFmtId="207" formatCode="#,##0.000\¢;\(#,##0.000\¢\)"/>
    <numFmt numFmtId="208" formatCode="&quot;$&quot;#,##0.00&quot;(l)&quot;_);\(&quot;$&quot;#,##0.00&quot;(l)&quot;\)"/>
    <numFmt numFmtId="209" formatCode="0.000_)"/>
    <numFmt numFmtId="210" formatCode="#,##0_);[Red]\(#,##0\);&quot;-&quot;_);@_)"/>
    <numFmt numFmtId="211" formatCode="[Blue]0%"/>
    <numFmt numFmtId="212" formatCode="_(* #,##0.00_);_(* \(#,##0.00\);_(* &quot;-&quot;_);_(@_)"/>
    <numFmt numFmtId="213" formatCode="#,##0.000_%_);\(#,##0.000\)_%;**;@_%_)"/>
    <numFmt numFmtId="214" formatCode="_-* #,##0.00\ _€_-;\-* #,##0.00\ _€_-;_-* &quot;-&quot;??\ _€_-;_-@_-"/>
    <numFmt numFmtId="215" formatCode="0.0%;\(0.0%\)"/>
    <numFmt numFmtId="216" formatCode="#,##0.000"/>
    <numFmt numFmtId="217" formatCode="&quot;$&quot;#,##0.00_);\(&quot;$&quot;#,##0.00\);&quot;$&quot;#,##0.00_);@_)"/>
    <numFmt numFmtId="218" formatCode="&quot;$&quot;#,##0.0;\(&quot;$&quot;#,##0.0\);&quot;$&quot;#,##0.0"/>
    <numFmt numFmtId="219" formatCode="&quot;$&quot;#,##0.000_);\(&quot;$&quot;#,##0.000\)"/>
    <numFmt numFmtId="220" formatCode="&quot;$&quot;#,##0_);[Red]\(&quot;$&quot;#,##0\);&quot;-&quot;_);@_)"/>
    <numFmt numFmtId="221" formatCode="#,##0.00000_);\(#,##0.00000\)"/>
    <numFmt numFmtId="222" formatCode="_-* #,##0.00\ &quot;€&quot;_-;\-* #,##0.00\ &quot;€&quot;_-;_-* &quot;-&quot;??\ &quot;€&quot;_-;_-@_-"/>
    <numFmt numFmtId="223" formatCode="\$#"/>
    <numFmt numFmtId="224" formatCode="mmm\-yyyy"/>
    <numFmt numFmtId="225" formatCode="mm/dd/yy"/>
    <numFmt numFmtId="226" formatCode="&quot;$&quot;#,##0"/>
    <numFmt numFmtId="227" formatCode="0.0\x"/>
    <numFmt numFmtId="228" formatCode="#.00"/>
    <numFmt numFmtId="229" formatCode="\«#,##0;_(* #,##0;_(* &quot;-&quot;??_);_(@_)"/>
    <numFmt numFmtId="230" formatCode="General_)"/>
    <numFmt numFmtId="231" formatCode="0.00%;\(0.00%\)"/>
    <numFmt numFmtId="232" formatCode="[Blue]0.0%"/>
    <numFmt numFmtId="233" formatCode="[Red][&gt;8760]General;[Black][&lt;=8760]General"/>
    <numFmt numFmtId="234" formatCode="_(&quot;$&quot;* #,##0.0_);_(&quot;$&quot;* \(#,##0.0\);_(&quot;$&quot;* &quot;-&quot;_);_(@_)"/>
    <numFmt numFmtId="235" formatCode="[Red][=1]General;[Black][&lt;&gt;1]General"/>
    <numFmt numFmtId="236" formatCode="_-* #,##0\ _P_t_s_-;\-* #,##0\ _P_t_s_-;_-* &quot;-&quot;\ _P_t_s_-;_-@_-"/>
    <numFmt numFmtId="237" formatCode="_-* #,##0\ _F_-;\-* #,##0\ _F_-;_-* &quot;-&quot;\ _F_-;_-@_-"/>
    <numFmt numFmtId="238" formatCode="_-* #,##0.00\ _F_-;\-* #,##0.00\ _F_-;_-* &quot;-&quot;??\ _F_-;_-@_-"/>
    <numFmt numFmtId="239" formatCode="_-* #,##0\ &quot;F&quot;_-;\-* #,##0\ &quot;F&quot;_-;_-* &quot;-&quot;\ &quot;F&quot;_-;_-@_-"/>
    <numFmt numFmtId="240" formatCode="_-* #,##0.00\ &quot;F&quot;_-;\-* #,##0.00\ &quot;F&quot;_-;_-* &quot;-&quot;??\ &quot;F&quot;_-;_-@_-"/>
    <numFmt numFmtId="241" formatCode="_(* #,##0.0\x_);_(* \(#,##0.0\x\);_(* &quot;-&quot;??_);_(@_)"/>
    <numFmt numFmtId="242" formatCode="0.0\x_);\(0.0\x\)"/>
    <numFmt numFmtId="243" formatCode="_(* #,##0.00\ ___);_(* \(#,##0.00\ __\);_(* &quot;-&quot;??_);_(@_)"/>
    <numFmt numFmtId="244" formatCode="&quot;$&quot;#,##0.0"/>
    <numFmt numFmtId="245" formatCode="_(* #,##0\ ___);_(* \(#,##0\ __\);_(* &quot;-&quot;??_);_(@_)"/>
    <numFmt numFmtId="246" formatCode="_(* #,##0\ \x_);_(* \(#,##0\ \x\);_(* &quot;-&quot;??_);_(@_)"/>
    <numFmt numFmtId="247" formatCode="0.00_);\(0.00\);0.00_);@_)"/>
    <numFmt numFmtId="248" formatCode="_(* #,##0.0\ ___);_(* \(#,##0.0\ __\);_(* &quot;-&quot;??_);_(@_)"/>
    <numFmt numFmtId="249" formatCode="_(* #,##0.0\ \x_);_(* \(#,##0.0\ \x\);_(* &quot;-&quot;??_);_(@_)"/>
    <numFmt numFmtId="250" formatCode="0.0;[Red]0.0"/>
    <numFmt numFmtId="251" formatCode="#,##0.0\x_);\(#,##0.0\x\);&quot;-x&quot;_);@_)"/>
    <numFmt numFmtId="252" formatCode="#,##0.000_);[Red]\(#,##0.000\);&quot;--  &quot;"/>
    <numFmt numFmtId="253" formatCode="#,##0.000_);[Red]\(#,##0.000\)"/>
    <numFmt numFmtId="254" formatCode="#,##0\ \ \ ;[Red]\(#,##0\)\ \ ;\—\ \ \ \ "/>
    <numFmt numFmtId="255" formatCode="0.0_%"/>
    <numFmt numFmtId="256" formatCode="_(0.0%;_(* \(0.0\)%"/>
    <numFmt numFmtId="257" formatCode="0_);\(0\)"/>
    <numFmt numFmtId="258" formatCode="[&lt;0]&quot;&quot;;[Black][&gt;0]\(00.0%\);General"/>
    <numFmt numFmtId="259" formatCode="_(&quot;$&quot;* #,##0.00_);_(&quot;$&quot;* \(#,##0.00\);_(* &quot;-&quot;_);_(@_)"/>
    <numFmt numFmtId="260" formatCode="_(&quot;$&quot;* #,##0.0_);_(&quot;$&quot;* \(#,##0.0\);_(* &quot;-&quot;_);_(@_)"/>
    <numFmt numFmtId="261" formatCode="_(* #,##0.0_);_(* \(#,##0.0\);_(* &quot;-&quot;_);_(@_)"/>
    <numFmt numFmtId="262" formatCode="#,##0&quot; $&quot;;\-#,##0&quot; $&quot;"/>
    <numFmt numFmtId="263" formatCode="#,##0&quot; $&quot;;[Red]\-#,##0&quot; $&quot;"/>
    <numFmt numFmtId="264" formatCode="0.000_);\(0.000\)"/>
    <numFmt numFmtId="265" formatCode="&quot;Yes&quot;;;\ &quot;No&quot;"/>
    <numFmt numFmtId="266" formatCode="[$$-409]#,##0.0_ ;\-[$$-409]#,##0.0\ "/>
    <numFmt numFmtId="267" formatCode="#.##\ &quot;MWac&quot;"/>
    <numFmt numFmtId="268" formatCode="[$$-409]#,##0.000_ ;\-[$$-409]#,##0.000\ "/>
    <numFmt numFmtId="269" formatCode="###.##\ \f\t"/>
    <numFmt numFmtId="270" formatCode="#.#\ &quot;C&quot;"/>
    <numFmt numFmtId="271" formatCode="#.#\ &quot;in&quot;"/>
    <numFmt numFmtId="272" formatCode="#\ &quot;W&quot;"/>
    <numFmt numFmtId="273" formatCode="#\ &quot;in&quot;"/>
    <numFmt numFmtId="274" formatCode="#.#\ &quot;Vdc&quot;"/>
    <numFmt numFmtId="275" formatCode="#.##\ &quot;A&quot;"/>
    <numFmt numFmtId="276" formatCode="#.##\ &quot;MWdc&quot;"/>
    <numFmt numFmtId="277" formatCode="#.00\ \f\t"/>
    <numFmt numFmtId="278" formatCode="#.##\ &quot;m&quot;"/>
    <numFmt numFmtId="279" formatCode="#.0\ \f\t"/>
    <numFmt numFmtId="280" formatCode="#.#0\ &quot;m&quot;"/>
    <numFmt numFmtId="281" formatCode="#\ &quot;deg&quot;"/>
    <numFmt numFmtId="282" formatCode="#.000&quot;:1&quot;"/>
    <numFmt numFmtId="283" formatCode="#\ &quot;Wdc&quot;"/>
    <numFmt numFmtId="284" formatCode="#.0\ &quot;in&quot;"/>
    <numFmt numFmtId="285" formatCode="#.00\ \f\t\2"/>
    <numFmt numFmtId="286" formatCode="#.0\ &quot;Vdc&quot;"/>
    <numFmt numFmtId="287" formatCode="#.00\ &quot;Adc&quot;"/>
    <numFmt numFmtId="288" formatCode="0.##\ &quot;%/C&quot;"/>
    <numFmt numFmtId="289" formatCode="#\ \k\V\A"/>
    <numFmt numFmtId="290" formatCode="#,###\ \A"/>
    <numFmt numFmtId="291" formatCode="#,###\ \V"/>
    <numFmt numFmtId="292" formatCode="#.#\ \V"/>
    <numFmt numFmtId="293" formatCode="#.0\ &quot;A&quot;"/>
    <numFmt numFmtId="294" formatCode="#\ \f\t"/>
    <numFmt numFmtId="295" formatCode="#.0\ &quot;Wdc&quot;"/>
    <numFmt numFmtId="296" formatCode="#.00\ &quot;Vdc&quot;"/>
    <numFmt numFmtId="297" formatCode="#.00\ &quot;A&quot;"/>
    <numFmt numFmtId="298" formatCode="###.##\ &quot;m&quot;"/>
    <numFmt numFmtId="299" formatCode="###.##\ &quot;ft&quot;"/>
    <numFmt numFmtId="300" formatCode="###.00\ &quot;ft&quot;"/>
    <numFmt numFmtId="301" formatCode="#,##0.0000"/>
    <numFmt numFmtId="302" formatCode="#,###\ \f\t\2"/>
    <numFmt numFmtId="303" formatCode="#\ &quot;V&quot;"/>
    <numFmt numFmtId="304" formatCode="#\ &quot;kW&quot;"/>
    <numFmt numFmtId="305" formatCode="#\ &quot;A&quot;"/>
    <numFmt numFmtId="306" formatCode="#0.00&quot; Acres&quot;"/>
    <numFmt numFmtId="307" formatCode="#.00\ &quot;m&quot;"/>
    <numFmt numFmtId="308" formatCode="#.#0\ &quot;Acres&quot;"/>
    <numFmt numFmtId="309" formatCode="#.0\ \k\V"/>
    <numFmt numFmtId="310" formatCode="0.00000"/>
    <numFmt numFmtId="311" formatCode="#.#0\ &quot;MWac&quot;"/>
    <numFmt numFmtId="312" formatCode="###.#0\ &quot;m&quot;"/>
    <numFmt numFmtId="313" formatCode="#\ \V"/>
    <numFmt numFmtId="314" formatCode="#.#\ &quot;A&quot;"/>
    <numFmt numFmtId="315" formatCode="#.##\ &quot;in&quot;"/>
    <numFmt numFmtId="316" formatCode="#.#####\ &quot;MWac&quot;"/>
    <numFmt numFmtId="317" formatCode="#.######\ &quot;MWac&quot;"/>
    <numFmt numFmtId="318" formatCode="0\ &quot;MWac&quot;"/>
    <numFmt numFmtId="319" formatCode="0.00\ &quot;Ohm&quot;"/>
    <numFmt numFmtId="320" formatCode="0\ &quot;deg&quot;"/>
    <numFmt numFmtId="321" formatCode="[$$-409]#,##0.0000_ ;\-[$$-409]#,##0.0000\ "/>
    <numFmt numFmtId="322" formatCode="#.#0\ &quot;Miles&quot;"/>
    <numFmt numFmtId="323" formatCode="#.00\ &quot;KV&quot;"/>
    <numFmt numFmtId="324" formatCode="#.00\ \k\V"/>
    <numFmt numFmtId="325" formatCode="#.00\ &quot;MWac&quot;"/>
    <numFmt numFmtId="326" formatCode="#.#####\ &quot;MVA&quot;"/>
    <numFmt numFmtId="327" formatCode="#.###\ &quot;MVA&quot;"/>
    <numFmt numFmtId="328" formatCode="#.#0\ &quot;Ha&quot;"/>
    <numFmt numFmtId="329" formatCode="0.0\ &quot;Ha&quot;"/>
    <numFmt numFmtId="330" formatCode="#.#0\ &quot;MVA&quot;"/>
  </numFmts>
  <fonts count="24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11"/>
      <color indexed="8"/>
      <name val="Calibri"/>
      <family val="2"/>
    </font>
    <font>
      <sz val="8"/>
      <name val="Arial"/>
      <family val="2"/>
    </font>
    <font>
      <b/>
      <sz val="8"/>
      <name val="Arial"/>
      <family val="2"/>
    </font>
    <font>
      <sz val="9"/>
      <name val="Arial"/>
      <family val="2"/>
    </font>
    <font>
      <b/>
      <sz val="9"/>
      <name val="Arial"/>
      <family val="2"/>
    </font>
    <font>
      <sz val="8"/>
      <color indexed="12"/>
      <name val="Arial"/>
      <family val="2"/>
    </font>
    <font>
      <sz val="12"/>
      <name val="Arial"/>
      <family val="2"/>
    </font>
    <font>
      <b/>
      <sz val="12"/>
      <name val="Arial"/>
      <family val="2"/>
    </font>
    <font>
      <sz val="11"/>
      <color indexed="9"/>
      <name val="Calibri"/>
      <family val="2"/>
    </font>
    <font>
      <sz val="10"/>
      <color indexed="8"/>
      <name val="Arial"/>
      <family val="2"/>
    </font>
    <font>
      <b/>
      <sz val="10"/>
      <color indexed="8"/>
      <name val="Arial"/>
      <family val="2"/>
    </font>
    <font>
      <sz val="10"/>
      <color indexed="12"/>
      <name val="Arial"/>
      <family val="2"/>
    </font>
    <font>
      <b/>
      <sz val="10"/>
      <color indexed="9"/>
      <name val="Arial"/>
      <family val="2"/>
    </font>
    <font>
      <b/>
      <i/>
      <sz val="10"/>
      <color indexed="8"/>
      <name val="Arial"/>
      <family val="2"/>
    </font>
    <font>
      <b/>
      <sz val="12"/>
      <color indexed="9"/>
      <name val="Arial"/>
      <family val="2"/>
    </font>
    <font>
      <sz val="12"/>
      <color indexed="8"/>
      <name val="Times New Roman"/>
      <family val="1"/>
    </font>
    <font>
      <u/>
      <sz val="11"/>
      <color theme="10"/>
      <name val="Calibri"/>
      <family val="2"/>
    </font>
    <font>
      <b/>
      <sz val="11"/>
      <color indexed="8"/>
      <name val="Calibri"/>
      <family val="2"/>
    </font>
    <font>
      <b/>
      <i/>
      <sz val="16"/>
      <color rgb="FFFF0000"/>
      <name val="Arial"/>
      <family val="2"/>
    </font>
    <font>
      <sz val="12"/>
      <name val="Times New Roman"/>
      <family val="1"/>
    </font>
    <font>
      <sz val="8"/>
      <name val="Times New Roman"/>
      <family val="1"/>
    </font>
    <font>
      <sz val="10"/>
      <name val="Times New Roman"/>
      <family val="1"/>
    </font>
    <font>
      <i/>
      <sz val="12"/>
      <name val="Times New Roman"/>
      <family val="1"/>
    </font>
    <font>
      <i/>
      <sz val="9"/>
      <color indexed="8"/>
      <name val="Arial"/>
      <family val="2"/>
    </font>
    <font>
      <sz val="8"/>
      <color indexed="8"/>
      <name val="Times New Roman"/>
      <family val="1"/>
    </font>
    <font>
      <sz val="8"/>
      <color indexed="14"/>
      <name val="Times New Roman"/>
      <family val="1"/>
    </font>
    <font>
      <sz val="10"/>
      <name val="MS Sans Serif"/>
      <family val="2"/>
    </font>
    <font>
      <sz val="14"/>
      <name val="Times New Roman"/>
      <family val="1"/>
    </font>
    <font>
      <sz val="18"/>
      <name val="Times New Roman"/>
      <family val="1"/>
    </font>
    <font>
      <sz val="11"/>
      <color indexed="26"/>
      <name val="Calibri"/>
      <family val="2"/>
    </font>
    <font>
      <sz val="12"/>
      <name val="Arial MT"/>
    </font>
    <font>
      <sz val="9"/>
      <name val="Times New Roman"/>
      <family val="1"/>
    </font>
    <font>
      <sz val="10"/>
      <color indexed="8"/>
      <name val="Times New Roman"/>
      <family val="1"/>
    </font>
    <font>
      <sz val="8"/>
      <color indexed="10"/>
      <name val="Arial"/>
      <family val="2"/>
    </font>
    <font>
      <sz val="8"/>
      <name val="Times"/>
      <family val="1"/>
    </font>
    <font>
      <sz val="8"/>
      <color indexed="17"/>
      <name val="Arial"/>
      <family val="2"/>
    </font>
    <font>
      <sz val="12"/>
      <color indexed="12"/>
      <name val="Times New Roman"/>
      <family val="1"/>
    </font>
    <font>
      <sz val="9"/>
      <name val="Palatino"/>
      <family val="1"/>
      <charset val="177"/>
    </font>
    <font>
      <sz val="11"/>
      <color indexed="20"/>
      <name val="Calibri"/>
      <family val="2"/>
    </font>
    <font>
      <sz val="8"/>
      <color indexed="12"/>
      <name val="Times New Roman"/>
      <family val="1"/>
    </font>
    <font>
      <b/>
      <sz val="18"/>
      <name val="Times New Roman"/>
      <family val="1"/>
    </font>
    <font>
      <i/>
      <sz val="14"/>
      <name val="Arial"/>
      <family val="2"/>
    </font>
    <font>
      <sz val="8"/>
      <color indexed="8"/>
      <name val="Arial"/>
      <family val="2"/>
    </font>
    <font>
      <sz val="8"/>
      <name val="Tms Rmn"/>
    </font>
    <font>
      <sz val="10"/>
      <name val="Helv"/>
      <charset val="177"/>
    </font>
    <font>
      <b/>
      <sz val="12"/>
      <name val="Helv"/>
    </font>
    <font>
      <sz val="10"/>
      <color indexed="12"/>
      <name val="Times New Roman"/>
      <family val="1"/>
    </font>
    <font>
      <sz val="8"/>
      <name val="Helv"/>
    </font>
    <font>
      <sz val="12"/>
      <name val="Tms Rmn"/>
    </font>
    <font>
      <b/>
      <sz val="12"/>
      <name val="Times New Roman"/>
      <family val="1"/>
    </font>
    <font>
      <sz val="11"/>
      <name val="Arial Narrow"/>
      <family val="2"/>
    </font>
    <font>
      <sz val="11"/>
      <name val="Times New Roman"/>
      <family val="1"/>
    </font>
    <font>
      <b/>
      <sz val="14"/>
      <color indexed="8"/>
      <name val="Times New Roman"/>
      <family val="1"/>
    </font>
    <font>
      <u val="singleAccounting"/>
      <sz val="10"/>
      <name val="Arial"/>
      <family val="2"/>
    </font>
    <font>
      <b/>
      <sz val="10"/>
      <color indexed="8"/>
      <name val="Times New Roman"/>
      <family val="1"/>
    </font>
    <font>
      <sz val="24"/>
      <name val="Times New Roman"/>
      <family val="1"/>
    </font>
    <font>
      <sz val="12"/>
      <name val="±¼¸²Ã¼"/>
      <family val="3"/>
      <charset val="129"/>
    </font>
    <font>
      <b/>
      <sz val="11"/>
      <color indexed="52"/>
      <name val="Calibri"/>
      <family val="2"/>
    </font>
    <font>
      <b/>
      <sz val="8"/>
      <name val="Times New Roman"/>
      <family val="1"/>
    </font>
    <font>
      <sz val="10"/>
      <name val="Helvetica"/>
      <family val="2"/>
    </font>
    <font>
      <sz val="10"/>
      <color indexed="18"/>
      <name val="Times New Roman"/>
      <family val="1"/>
    </font>
    <font>
      <b/>
      <sz val="11"/>
      <color indexed="26"/>
      <name val="Calibri"/>
      <family val="2"/>
    </font>
    <font>
      <b/>
      <sz val="11"/>
      <color indexed="9"/>
      <name val="Calibri"/>
      <family val="2"/>
    </font>
    <font>
      <sz val="10"/>
      <name val="Geneva"/>
      <family val="2"/>
    </font>
    <font>
      <sz val="10"/>
      <name val="Courier New"/>
      <family val="3"/>
    </font>
    <font>
      <sz val="10"/>
      <name val="Palatino"/>
      <family val="1"/>
    </font>
    <font>
      <sz val="8"/>
      <name val="Comic Sans MS"/>
      <family val="4"/>
    </font>
    <font>
      <sz val="11"/>
      <name val="Tms Rmn"/>
    </font>
    <font>
      <sz val="8"/>
      <name val="Palatino"/>
      <family val="1"/>
    </font>
    <font>
      <b/>
      <sz val="10"/>
      <color indexed="0"/>
      <name val="Helvetica Neue"/>
    </font>
    <font>
      <sz val="12"/>
      <color indexed="8"/>
      <name val="Courier"/>
      <family val="3"/>
    </font>
    <font>
      <sz val="10"/>
      <color indexed="12"/>
      <name val="Geneva"/>
      <family val="2"/>
    </font>
    <font>
      <sz val="10"/>
      <color indexed="10"/>
      <name val="Arial"/>
      <family val="2"/>
    </font>
    <font>
      <sz val="24"/>
      <name val="MS Sans Serif"/>
      <family val="2"/>
    </font>
    <font>
      <sz val="10"/>
      <name val="Courier"/>
      <family val="3"/>
    </font>
    <font>
      <sz val="10"/>
      <color indexed="17"/>
      <name val="Palatino"/>
      <family val="1"/>
    </font>
    <font>
      <sz val="10"/>
      <name val="Tms Rmn"/>
    </font>
    <font>
      <u/>
      <sz val="8"/>
      <color indexed="12"/>
      <name val="Times New Roman"/>
      <family val="1"/>
    </font>
    <font>
      <u val="doubleAccounting"/>
      <sz val="10"/>
      <name val="Arial"/>
      <family val="2"/>
    </font>
    <font>
      <b/>
      <i/>
      <sz val="8"/>
      <color indexed="12"/>
      <name val="Helvetica-Narrow"/>
      <family val="2"/>
    </font>
    <font>
      <b/>
      <sz val="8"/>
      <name val="Arial Narrow"/>
      <family val="2"/>
    </font>
    <font>
      <sz val="12"/>
      <name val="Helv"/>
    </font>
    <font>
      <i/>
      <sz val="11"/>
      <color indexed="23"/>
      <name val="Calibri"/>
      <family val="2"/>
    </font>
    <font>
      <sz val="18"/>
      <name val="Arial"/>
      <family val="2"/>
    </font>
    <font>
      <sz val="1"/>
      <color indexed="8"/>
      <name val="Courier"/>
      <family val="3"/>
    </font>
    <font>
      <i/>
      <sz val="12"/>
      <name val="Arial"/>
      <family val="2"/>
    </font>
    <font>
      <i/>
      <sz val="1"/>
      <color indexed="8"/>
      <name val="Courier"/>
      <family val="3"/>
    </font>
    <font>
      <sz val="9"/>
      <name val="Arial Narrow"/>
      <family val="2"/>
    </font>
    <font>
      <sz val="11"/>
      <color indexed="17"/>
      <name val="Calibri"/>
      <family val="2"/>
    </font>
    <font>
      <b/>
      <i/>
      <sz val="14"/>
      <color indexed="9"/>
      <name val="Arial"/>
      <family val="2"/>
    </font>
    <font>
      <b/>
      <sz val="15"/>
      <color indexed="62"/>
      <name val="Calibri"/>
      <family val="2"/>
    </font>
    <font>
      <b/>
      <sz val="15"/>
      <color indexed="56"/>
      <name val="Calibri"/>
      <family val="2"/>
    </font>
    <font>
      <b/>
      <sz val="15"/>
      <color indexed="62"/>
      <name val="Calibri"/>
      <family val="2"/>
      <scheme val="minor"/>
    </font>
    <font>
      <b/>
      <sz val="10"/>
      <color indexed="10"/>
      <name val="Arial"/>
      <family val="2"/>
    </font>
    <font>
      <b/>
      <sz val="13"/>
      <color indexed="62"/>
      <name val="Calibri"/>
      <family val="2"/>
    </font>
    <font>
      <sz val="18"/>
      <name val="Helvetica-Black"/>
    </font>
    <font>
      <b/>
      <sz val="13"/>
      <color indexed="56"/>
      <name val="Calibri"/>
      <family val="2"/>
    </font>
    <font>
      <b/>
      <sz val="13"/>
      <color indexed="62"/>
      <name val="Calibri"/>
      <family val="2"/>
      <scheme val="minor"/>
    </font>
    <font>
      <b/>
      <sz val="11"/>
      <color indexed="62"/>
      <name val="Calibri"/>
      <family val="2"/>
    </font>
    <font>
      <i/>
      <sz val="14"/>
      <name val="Palatino"/>
      <family val="1"/>
    </font>
    <font>
      <b/>
      <sz val="11"/>
      <color indexed="56"/>
      <name val="Calibri"/>
      <family val="2"/>
    </font>
    <font>
      <b/>
      <sz val="11"/>
      <color indexed="62"/>
      <name val="Calibri"/>
      <family val="2"/>
      <scheme val="minor"/>
    </font>
    <font>
      <sz val="10"/>
      <name val="Helv"/>
    </font>
    <font>
      <b/>
      <i/>
      <sz val="22"/>
      <name val="Times New Roman"/>
      <family val="1"/>
    </font>
    <font>
      <b/>
      <sz val="8"/>
      <name val="MS Sans Serif"/>
      <family val="2"/>
    </font>
    <font>
      <i/>
      <sz val="7"/>
      <name val="Arial"/>
      <family val="2"/>
    </font>
    <font>
      <sz val="11"/>
      <color indexed="62"/>
      <name val="Calibri"/>
      <family val="2"/>
    </font>
    <font>
      <sz val="11"/>
      <color indexed="54"/>
      <name val="Calibri"/>
      <family val="2"/>
      <scheme val="minor"/>
    </font>
    <font>
      <sz val="8"/>
      <color indexed="12"/>
      <name val="Helv"/>
    </font>
    <font>
      <b/>
      <sz val="10"/>
      <name val="MS Sans Serif"/>
      <family val="2"/>
    </font>
    <font>
      <sz val="10"/>
      <name val="GillSans Light"/>
      <family val="2"/>
    </font>
    <font>
      <sz val="11"/>
      <color indexed="52"/>
      <name val="Calibri"/>
      <family val="2"/>
    </font>
    <font>
      <sz val="12"/>
      <color indexed="9"/>
      <name val="Helv"/>
    </font>
    <font>
      <sz val="18"/>
      <color indexed="17"/>
      <name val="Arial"/>
      <family val="2"/>
    </font>
    <font>
      <b/>
      <sz val="14"/>
      <name val="Times New Roman"/>
      <family val="1"/>
    </font>
    <font>
      <sz val="7"/>
      <name val="Arial"/>
      <family val="2"/>
    </font>
    <font>
      <sz val="10"/>
      <color indexed="32"/>
      <name val="Arial"/>
      <family val="2"/>
    </font>
    <font>
      <sz val="10"/>
      <name val="Arial"/>
      <family val="2"/>
      <charset val="177"/>
    </font>
    <font>
      <sz val="11"/>
      <color indexed="60"/>
      <name val="Calibri"/>
      <family val="2"/>
    </font>
    <font>
      <sz val="7"/>
      <name val="Small Fonts"/>
      <family val="2"/>
    </font>
    <font>
      <b/>
      <i/>
      <sz val="16"/>
      <name val="Helv"/>
    </font>
    <font>
      <sz val="10"/>
      <name val="MS Serif"/>
      <family val="1"/>
    </font>
    <font>
      <sz val="10"/>
      <color indexed="0"/>
      <name val="Helvetica Neue"/>
    </font>
    <font>
      <i/>
      <sz val="2"/>
      <color indexed="9"/>
      <name val="Tms Rmn"/>
    </font>
    <font>
      <sz val="9"/>
      <name val="MS Sans Serif"/>
      <family val="2"/>
    </font>
    <font>
      <b/>
      <sz val="13.5"/>
      <name val="MS Sans Serif"/>
      <family val="2"/>
    </font>
    <font>
      <b/>
      <sz val="11"/>
      <color indexed="63"/>
      <name val="Calibri"/>
      <family val="2"/>
    </font>
    <font>
      <sz val="10"/>
      <color indexed="8"/>
      <name val="Arial"/>
      <family val="2"/>
      <charset val="177"/>
    </font>
    <font>
      <b/>
      <i/>
      <sz val="10"/>
      <color indexed="8"/>
      <name val="Arial"/>
      <family val="2"/>
      <charset val="177"/>
    </font>
    <font>
      <b/>
      <sz val="10"/>
      <color indexed="9"/>
      <name val="Arial"/>
      <family val="2"/>
      <charset val="177"/>
    </font>
    <font>
      <b/>
      <sz val="11"/>
      <color indexed="21"/>
      <name val="Arial"/>
      <family val="2"/>
      <charset val="177"/>
    </font>
    <font>
      <b/>
      <sz val="22"/>
      <color indexed="21"/>
      <name val="Times New Roman"/>
      <family val="1"/>
      <charset val="177"/>
    </font>
    <font>
      <i/>
      <sz val="12"/>
      <color indexed="8"/>
      <name val="Times New Roman"/>
      <family val="1"/>
    </font>
    <font>
      <b/>
      <sz val="26"/>
      <name val="Times New Roman"/>
      <family val="1"/>
    </font>
    <font>
      <sz val="10"/>
      <color indexed="16"/>
      <name val="Helvetica-Black"/>
    </font>
    <font>
      <b/>
      <sz val="20"/>
      <name val="Times New Roman"/>
      <family val="1"/>
    </font>
    <font>
      <b/>
      <u/>
      <sz val="10"/>
      <name val="Helv"/>
    </font>
    <font>
      <sz val="10"/>
      <color indexed="10"/>
      <name val="Arial"/>
      <family val="2"/>
      <charset val="177"/>
    </font>
    <font>
      <sz val="8"/>
      <name val="Wingdings"/>
      <charset val="2"/>
    </font>
    <font>
      <sz val="10"/>
      <color indexed="23"/>
      <name val="MS Sans Serif"/>
      <family val="2"/>
    </font>
    <font>
      <b/>
      <sz val="12"/>
      <name val="MS Sans Serif"/>
      <family val="2"/>
    </font>
    <font>
      <sz val="10"/>
      <color indexed="10"/>
      <name val="Arial Narrow"/>
      <family val="2"/>
    </font>
    <font>
      <sz val="8"/>
      <name val="MS Sans Serif"/>
      <family val="2"/>
    </font>
    <font>
      <strike/>
      <sz val="10"/>
      <name val="Arial"/>
      <family val="2"/>
    </font>
    <font>
      <b/>
      <sz val="14"/>
      <color indexed="9"/>
      <name val="Arial"/>
      <family val="2"/>
    </font>
    <font>
      <b/>
      <sz val="14"/>
      <name val="Arial"/>
      <family val="2"/>
    </font>
    <font>
      <sz val="8"/>
      <color indexed="9"/>
      <name val="Arial"/>
      <family val="2"/>
    </font>
    <font>
      <i/>
      <sz val="8"/>
      <name val="Arial"/>
      <family val="2"/>
    </font>
    <font>
      <b/>
      <i/>
      <sz val="8"/>
      <color indexed="9"/>
      <name val="Arial"/>
      <family val="2"/>
    </font>
    <font>
      <b/>
      <sz val="8"/>
      <color indexed="9"/>
      <name val="Arial"/>
      <family val="2"/>
    </font>
    <font>
      <b/>
      <sz val="8"/>
      <color indexed="8"/>
      <name val="Arial"/>
      <family val="2"/>
    </font>
    <font>
      <b/>
      <u/>
      <sz val="8"/>
      <name val="Arial"/>
      <family val="2"/>
    </font>
    <font>
      <b/>
      <sz val="16"/>
      <name val="Arial"/>
      <family val="2"/>
    </font>
    <font>
      <i/>
      <sz val="8"/>
      <color indexed="8"/>
      <name val="Arial"/>
      <family val="2"/>
    </font>
    <font>
      <sz val="8"/>
      <color indexed="39"/>
      <name val="Arial"/>
      <family val="2"/>
    </font>
    <font>
      <b/>
      <i/>
      <sz val="18"/>
      <color indexed="16"/>
      <name val="Arial Black"/>
      <family val="2"/>
    </font>
    <font>
      <b/>
      <i/>
      <sz val="12"/>
      <color indexed="8"/>
      <name val="Arial"/>
      <family val="2"/>
    </font>
    <font>
      <b/>
      <i/>
      <sz val="9"/>
      <color indexed="8"/>
      <name val="Arial"/>
      <family val="2"/>
    </font>
    <font>
      <b/>
      <sz val="10"/>
      <name val="GillSans"/>
      <family val="2"/>
    </font>
    <font>
      <b/>
      <sz val="10"/>
      <name val="Times New Roman"/>
      <family val="1"/>
    </font>
    <font>
      <b/>
      <sz val="9"/>
      <name val="Palatino"/>
      <family val="1"/>
    </font>
    <font>
      <sz val="9"/>
      <color indexed="21"/>
      <name val="Helvetica-Black"/>
    </font>
    <font>
      <sz val="9"/>
      <name val="Helvetica-Black"/>
    </font>
    <font>
      <sz val="7"/>
      <name val="Palatino"/>
      <family val="1"/>
    </font>
    <font>
      <b/>
      <sz val="11"/>
      <name val="Times New Roman"/>
      <family val="1"/>
    </font>
    <font>
      <b/>
      <sz val="18"/>
      <color indexed="62"/>
      <name val="Cambria"/>
      <family val="2"/>
    </font>
    <font>
      <b/>
      <i/>
      <sz val="20"/>
      <name val="Arial"/>
      <family val="2"/>
    </font>
    <font>
      <b/>
      <sz val="18"/>
      <color indexed="56"/>
      <name val="Cambria"/>
      <family val="2"/>
    </font>
    <font>
      <b/>
      <sz val="18"/>
      <color indexed="62"/>
      <name val="Cambria"/>
      <family val="2"/>
      <scheme val="major"/>
    </font>
    <font>
      <b/>
      <sz val="11"/>
      <color indexed="9"/>
      <name val="GillSans"/>
      <family val="2"/>
    </font>
    <font>
      <b/>
      <sz val="8"/>
      <name val="Comic Sans MS"/>
      <family val="4"/>
    </font>
    <font>
      <b/>
      <sz val="7"/>
      <color indexed="12"/>
      <name val="Arial"/>
      <family val="2"/>
    </font>
    <font>
      <sz val="8"/>
      <color indexed="18"/>
      <name val="Times New Roman"/>
      <family val="1"/>
    </font>
    <font>
      <sz val="11"/>
      <color indexed="10"/>
      <name val="Calibri"/>
      <family val="2"/>
    </font>
    <font>
      <sz val="11"/>
      <color theme="1"/>
      <name val="Arial"/>
      <family val="2"/>
    </font>
    <font>
      <u/>
      <sz val="10"/>
      <color theme="10"/>
      <name val="Arial"/>
      <family val="2"/>
    </font>
    <font>
      <u/>
      <sz val="10"/>
      <color theme="11"/>
      <name val="Arial"/>
      <family val="2"/>
    </font>
    <font>
      <sz val="11"/>
      <color theme="1"/>
      <name val="Calibri"/>
      <family val="1"/>
      <scheme val="minor"/>
    </font>
    <font>
      <b/>
      <sz val="12"/>
      <name val="Calibri"/>
      <family val="2"/>
      <scheme val="minor"/>
    </font>
    <font>
      <sz val="12"/>
      <name val="Calibri"/>
      <family val="2"/>
      <scheme val="minor"/>
    </font>
    <font>
      <b/>
      <sz val="9"/>
      <color indexed="81"/>
      <name val="Tahoma"/>
      <family val="2"/>
    </font>
    <font>
      <sz val="9"/>
      <color indexed="81"/>
      <name val="Tahoma"/>
      <family val="2"/>
    </font>
    <font>
      <sz val="9"/>
      <color rgb="FF006600"/>
      <name val="Arial"/>
      <family val="2"/>
    </font>
    <font>
      <sz val="9"/>
      <color rgb="FF7030A0"/>
      <name val="Arial"/>
      <family val="2"/>
    </font>
    <font>
      <sz val="9"/>
      <color rgb="FFFF6600"/>
      <name val="Arial"/>
      <family val="2"/>
    </font>
    <font>
      <sz val="11"/>
      <color theme="1"/>
      <name val="Calibri"/>
      <family val="2"/>
    </font>
    <font>
      <sz val="11"/>
      <color rgb="FF0000FF"/>
      <name val="Calibri"/>
      <family val="2"/>
    </font>
    <font>
      <b/>
      <sz val="11"/>
      <color rgb="FF0000FF"/>
      <name val="Calibri"/>
      <family val="2"/>
    </font>
    <font>
      <sz val="9"/>
      <color rgb="FF1F497D"/>
      <name val="Arial"/>
      <family val="2"/>
    </font>
    <font>
      <sz val="12"/>
      <color theme="1"/>
      <name val="Calibri"/>
      <family val="2"/>
      <scheme val="minor"/>
    </font>
    <font>
      <sz val="12"/>
      <color rgb="FF008000"/>
      <name val="Calibri"/>
      <family val="2"/>
      <scheme val="minor"/>
    </font>
    <font>
      <b/>
      <sz val="12"/>
      <color rgb="FF008000"/>
      <name val="Calibri"/>
      <family val="2"/>
      <scheme val="minor"/>
    </font>
    <font>
      <sz val="11"/>
      <color rgb="FF0000FF"/>
      <name val="Calibri"/>
      <family val="2"/>
      <scheme val="minor"/>
    </font>
    <font>
      <sz val="12"/>
      <color rgb="FF00B050"/>
      <name val="Calibri"/>
      <family val="2"/>
      <scheme val="minor"/>
    </font>
    <font>
      <sz val="12"/>
      <color rgb="FF0000FF"/>
      <name val="Calibri"/>
      <family val="2"/>
      <scheme val="minor"/>
    </font>
    <font>
      <b/>
      <sz val="12"/>
      <color theme="1"/>
      <name val="Calibri"/>
      <family val="2"/>
      <scheme val="minor"/>
    </font>
    <font>
      <sz val="12"/>
      <color indexed="12"/>
      <name val="Arial"/>
      <family val="2"/>
    </font>
    <font>
      <sz val="12"/>
      <name val="Calibri"/>
      <family val="2"/>
    </font>
    <font>
      <b/>
      <sz val="12"/>
      <name val="Calibri"/>
      <family val="2"/>
    </font>
    <font>
      <sz val="12"/>
      <color rgb="FF000000"/>
      <name val="Calibri"/>
      <family val="2"/>
    </font>
    <font>
      <sz val="12"/>
      <color indexed="12"/>
      <name val="Calibri"/>
      <family val="2"/>
      <scheme val="minor"/>
    </font>
    <font>
      <b/>
      <sz val="12"/>
      <color rgb="FF0000FF"/>
      <name val="Calibri"/>
      <family val="2"/>
      <scheme val="minor"/>
    </font>
    <font>
      <b/>
      <sz val="8"/>
      <color rgb="FF0000FF"/>
      <name val="Arial"/>
      <family val="2"/>
    </font>
    <font>
      <b/>
      <sz val="12"/>
      <color rgb="FFFFC000"/>
      <name val="Calibri"/>
      <family val="2"/>
      <scheme val="minor"/>
    </font>
    <font>
      <sz val="10"/>
      <color rgb="FF0000FF"/>
      <name val="Arial"/>
      <family val="2"/>
    </font>
    <font>
      <sz val="10"/>
      <color theme="1"/>
      <name val="Calibri"/>
      <family val="2"/>
    </font>
    <font>
      <sz val="10"/>
      <color rgb="FF1F497D"/>
      <name val="Arial"/>
      <family val="2"/>
    </font>
    <font>
      <sz val="10"/>
      <color rgb="FF000000"/>
      <name val="Calibri"/>
      <family val="2"/>
    </font>
    <font>
      <sz val="10"/>
      <color rgb="FF16365C"/>
      <name val="Arial"/>
      <family val="2"/>
    </font>
    <font>
      <sz val="10"/>
      <color rgb="FF0000FF"/>
      <name val="Calibri"/>
      <family val="2"/>
    </font>
    <font>
      <b/>
      <sz val="8"/>
      <color theme="1"/>
      <name val="Arial"/>
      <family val="2"/>
    </font>
    <font>
      <sz val="11"/>
      <color rgb="FF008000"/>
      <name val="Calibri"/>
      <family val="2"/>
      <scheme val="minor"/>
    </font>
    <font>
      <sz val="10"/>
      <name val="Calibri"/>
      <family val="2"/>
      <scheme val="minor"/>
    </font>
    <font>
      <b/>
      <sz val="14"/>
      <color rgb="FF0000FF"/>
      <name val="Arial"/>
      <family val="2"/>
    </font>
    <font>
      <b/>
      <u/>
      <sz val="12"/>
      <name val="Calibri"/>
      <family val="2"/>
      <scheme val="minor"/>
    </font>
    <font>
      <b/>
      <sz val="8"/>
      <color theme="1"/>
      <name val="Calibri"/>
      <family val="2"/>
      <scheme val="minor"/>
    </font>
    <font>
      <sz val="8"/>
      <color theme="1"/>
      <name val="Calibri"/>
      <family val="2"/>
      <scheme val="minor"/>
    </font>
    <font>
      <sz val="11"/>
      <name val="Calibri"/>
      <family val="2"/>
      <scheme val="minor"/>
    </font>
    <font>
      <i/>
      <sz val="12"/>
      <name val="Calibri"/>
      <family val="2"/>
      <scheme val="minor"/>
    </font>
    <font>
      <sz val="10"/>
      <color theme="1"/>
      <name val="Calibri"/>
      <family val="2"/>
      <scheme val="minor"/>
    </font>
    <font>
      <b/>
      <sz val="10"/>
      <color theme="1"/>
      <name val="Calibri"/>
      <family val="2"/>
      <scheme val="minor"/>
    </font>
    <font>
      <b/>
      <u/>
      <sz val="10"/>
      <color theme="1"/>
      <name val="Calibri"/>
      <family val="2"/>
      <scheme val="minor"/>
    </font>
  </fonts>
  <fills count="9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indexed="9"/>
        <bgColor indexed="64"/>
      </patternFill>
    </fill>
    <fill>
      <patternFill patternType="solid">
        <fgColor indexed="43"/>
        <bgColor indexed="64"/>
      </patternFill>
    </fill>
    <fill>
      <patternFill patternType="solid">
        <fgColor theme="0" tint="-0.14999847407452621"/>
        <bgColor indexed="64"/>
      </patternFill>
    </fill>
    <fill>
      <patternFill patternType="solid">
        <fgColor indexed="42"/>
        <bgColor indexed="64"/>
      </patternFill>
    </fill>
    <fill>
      <patternFill patternType="solid">
        <fgColor indexed="31"/>
      </patternFill>
    </fill>
    <fill>
      <patternFill patternType="solid">
        <fgColor indexed="9"/>
      </patternFill>
    </fill>
    <fill>
      <patternFill patternType="solid">
        <fgColor indexed="44"/>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49"/>
      </patternFill>
    </fill>
    <fill>
      <patternFill patternType="solid">
        <fgColor indexed="30"/>
      </patternFill>
    </fill>
    <fill>
      <patternFill patternType="solid">
        <fgColor indexed="40"/>
      </patternFill>
    </fill>
    <fill>
      <patternFill patternType="solid">
        <fgColor indexed="36"/>
      </patternFill>
    </fill>
    <fill>
      <patternFill patternType="solid">
        <fgColor indexed="61"/>
      </patternFill>
    </fill>
    <fill>
      <patternFill patternType="solid">
        <fgColor indexed="52"/>
      </patternFill>
    </fill>
    <fill>
      <patternFill patternType="gray0625">
        <fgColor indexed="11"/>
        <bgColor indexed="25"/>
      </patternFill>
    </fill>
    <fill>
      <patternFill patternType="solid">
        <fgColor indexed="62"/>
      </patternFill>
    </fill>
    <fill>
      <patternFill patternType="solid">
        <fgColor indexed="10"/>
      </patternFill>
    </fill>
    <fill>
      <patternFill patternType="solid">
        <fgColor indexed="57"/>
      </patternFill>
    </fill>
    <fill>
      <patternFill patternType="solid">
        <fgColor indexed="13"/>
      </patternFill>
    </fill>
    <fill>
      <patternFill patternType="solid">
        <fgColor indexed="54"/>
      </patternFill>
    </fill>
    <fill>
      <patternFill patternType="solid">
        <fgColor indexed="53"/>
      </patternFill>
    </fill>
    <fill>
      <patternFill patternType="solid">
        <fgColor indexed="44"/>
        <bgColor indexed="64"/>
      </patternFill>
    </fill>
    <fill>
      <patternFill patternType="solid">
        <fgColor indexed="22"/>
        <bgColor indexed="64"/>
      </patternFill>
    </fill>
    <fill>
      <patternFill patternType="solid">
        <fgColor indexed="24"/>
        <bgColor indexed="25"/>
      </patternFill>
    </fill>
    <fill>
      <patternFill patternType="solid">
        <fgColor indexed="26"/>
        <bgColor indexed="64"/>
      </patternFill>
    </fill>
    <fill>
      <patternFill patternType="lightGray">
        <fgColor indexed="15"/>
      </patternFill>
    </fill>
    <fill>
      <patternFill patternType="solid">
        <fgColor indexed="55"/>
      </patternFill>
    </fill>
    <fill>
      <patternFill patternType="lightGray">
        <fgColor indexed="12"/>
      </patternFill>
    </fill>
    <fill>
      <patternFill patternType="solid">
        <fgColor indexed="32"/>
        <bgColor indexed="32"/>
      </patternFill>
    </fill>
    <fill>
      <patternFill patternType="solid">
        <fgColor indexed="63"/>
      </patternFill>
    </fill>
    <fill>
      <patternFill patternType="solid">
        <fgColor indexed="18"/>
        <bgColor indexed="18"/>
      </patternFill>
    </fill>
    <fill>
      <patternFill patternType="solid">
        <fgColor indexed="15"/>
      </patternFill>
    </fill>
    <fill>
      <patternFill patternType="solid">
        <fgColor indexed="14"/>
      </patternFill>
    </fill>
    <fill>
      <patternFill patternType="solid">
        <fgColor indexed="12"/>
      </patternFill>
    </fill>
    <fill>
      <patternFill patternType="solid">
        <fgColor indexed="21"/>
        <bgColor indexed="64"/>
      </patternFill>
    </fill>
    <fill>
      <patternFill patternType="lightGray">
        <fgColor indexed="38"/>
        <bgColor indexed="23"/>
      </patternFill>
    </fill>
    <fill>
      <patternFill patternType="gray0625"/>
    </fill>
    <fill>
      <patternFill patternType="gray0625">
        <fgColor indexed="14"/>
        <bgColor indexed="25"/>
      </patternFill>
    </fill>
    <fill>
      <patternFill patternType="mediumGray">
        <fgColor indexed="22"/>
      </patternFill>
    </fill>
    <fill>
      <patternFill patternType="solid">
        <fgColor indexed="16"/>
        <bgColor indexed="25"/>
      </patternFill>
    </fill>
    <fill>
      <patternFill patternType="darkVertical"/>
    </fill>
    <fill>
      <patternFill patternType="solid">
        <fgColor indexed="63"/>
        <bgColor indexed="64"/>
      </patternFill>
    </fill>
    <fill>
      <patternFill patternType="solid">
        <fgColor indexed="49"/>
        <bgColor indexed="64"/>
      </patternFill>
    </fill>
    <fill>
      <patternFill patternType="solid">
        <fgColor indexed="58"/>
        <bgColor indexed="64"/>
      </patternFill>
    </fill>
    <fill>
      <patternFill patternType="solid">
        <fgColor indexed="8"/>
        <bgColor indexed="64"/>
      </patternFill>
    </fill>
    <fill>
      <patternFill patternType="solid">
        <fgColor indexed="62"/>
        <bgColor indexed="64"/>
      </patternFill>
    </fill>
    <fill>
      <patternFill patternType="solid">
        <fgColor indexed="16"/>
        <bgColor indexed="64"/>
      </patternFill>
    </fill>
    <fill>
      <patternFill patternType="mediumGray"/>
    </fill>
    <fill>
      <patternFill patternType="solid">
        <fgColor theme="3" tint="0.79998168889431442"/>
        <bgColor indexed="64"/>
      </patternFill>
    </fill>
    <fill>
      <patternFill patternType="solid">
        <fgColor rgb="FFDCE6F1"/>
        <bgColor rgb="FF000000"/>
      </patternFill>
    </fill>
    <fill>
      <patternFill patternType="solid">
        <fgColor rgb="FFFFDD71"/>
        <bgColor indexed="64"/>
      </patternFill>
    </fill>
    <fill>
      <patternFill patternType="solid">
        <fgColor rgb="FFFFFF00"/>
        <bgColor indexed="64"/>
      </patternFill>
    </fill>
    <fill>
      <patternFill patternType="solid">
        <fgColor theme="2" tint="-9.9978637043366805E-2"/>
        <bgColor indexed="64"/>
      </patternFill>
    </fill>
  </fills>
  <borders count="7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right/>
      <top/>
      <bottom style="thin">
        <color indexed="64"/>
      </bottom>
      <diagonal/>
    </border>
    <border>
      <left style="thin">
        <color indexed="64"/>
      </left>
      <right/>
      <top/>
      <bottom/>
      <diagonal/>
    </border>
    <border>
      <left style="medium">
        <color indexed="64"/>
      </left>
      <right style="thin">
        <color indexed="64"/>
      </right>
      <top/>
      <bottom/>
      <diagonal/>
    </border>
    <border>
      <left/>
      <right style="thin">
        <color indexed="64"/>
      </right>
      <top/>
      <bottom/>
      <diagonal/>
    </border>
    <border>
      <left style="thin">
        <color indexed="8"/>
      </left>
      <right/>
      <top style="thin">
        <color indexed="8"/>
      </top>
      <bottom/>
      <diagonal/>
    </border>
    <border>
      <left style="thin">
        <color indexed="8"/>
      </left>
      <right style="thin">
        <color indexed="8"/>
      </right>
      <top style="thin">
        <color indexed="8"/>
      </top>
      <bottom style="thin">
        <color indexed="8"/>
      </bottom>
      <diagonal/>
    </border>
    <border>
      <left style="medium">
        <color indexed="64"/>
      </left>
      <right/>
      <top/>
      <bottom/>
      <diagonal/>
    </border>
    <border>
      <left/>
      <right/>
      <top style="medium">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top style="thin">
        <color indexed="64"/>
      </top>
      <bottom style="double">
        <color indexed="64"/>
      </bottom>
      <diagonal/>
    </border>
    <border>
      <left/>
      <right/>
      <top style="medium">
        <color auto="1"/>
      </top>
      <bottom style="thin">
        <color indexed="64"/>
      </bottom>
      <diagonal/>
    </border>
    <border>
      <left style="hair">
        <color indexed="64"/>
      </left>
      <right style="hair">
        <color indexed="64"/>
      </right>
      <top style="hair">
        <color indexed="64"/>
      </top>
      <bottom style="hair">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double">
        <color indexed="64"/>
      </left>
      <right/>
      <top/>
      <bottom style="hair">
        <color indexed="64"/>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right/>
      <top/>
      <bottom style="thin">
        <color indexed="4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ck">
        <color indexed="64"/>
      </left>
      <right style="thick">
        <color indexed="64"/>
      </right>
      <top/>
      <bottom/>
      <diagonal/>
    </border>
    <border>
      <left style="double">
        <color indexed="64"/>
      </left>
      <right style="thin">
        <color indexed="64"/>
      </right>
      <top/>
      <bottom/>
      <diagonal/>
    </border>
    <border>
      <left/>
      <right style="thin">
        <color indexed="8"/>
      </right>
      <top style="thin">
        <color indexed="8"/>
      </top>
      <bottom/>
      <diagonal/>
    </border>
    <border>
      <left/>
      <right/>
      <top style="double">
        <color indexed="64"/>
      </top>
      <bottom style="double">
        <color indexed="64"/>
      </bottom>
      <diagonal/>
    </border>
    <border>
      <left/>
      <right/>
      <top/>
      <bottom style="dotted">
        <color auto="1"/>
      </bottom>
      <diagonal/>
    </border>
    <border>
      <left style="dotted">
        <color indexed="12"/>
      </left>
      <right style="dotted">
        <color indexed="12"/>
      </right>
      <top style="dotted">
        <color indexed="12"/>
      </top>
      <bottom style="dotted">
        <color indexed="12"/>
      </bottom>
      <diagonal/>
    </border>
    <border>
      <left style="hair">
        <color indexed="8"/>
      </left>
      <right style="hair">
        <color indexed="8"/>
      </right>
      <top style="hair">
        <color indexed="8"/>
      </top>
      <bottom style="hair">
        <color indexed="8"/>
      </bottom>
      <diagonal/>
    </border>
    <border>
      <left/>
      <right/>
      <top/>
      <bottom style="thin">
        <color indexed="22"/>
      </bottom>
      <diagonal/>
    </border>
    <border>
      <left/>
      <right/>
      <top/>
      <bottom style="thick">
        <color indexed="49"/>
      </bottom>
      <diagonal/>
    </border>
    <border>
      <left/>
      <right/>
      <top/>
      <bottom style="thick">
        <color indexed="62"/>
      </bottom>
      <diagonal/>
    </border>
    <border>
      <left/>
      <right/>
      <top/>
      <bottom style="thick">
        <color indexed="40"/>
      </bottom>
      <diagonal/>
    </border>
    <border>
      <left/>
      <right/>
      <top/>
      <bottom style="thick">
        <color indexed="22"/>
      </bottom>
      <diagonal/>
    </border>
    <border>
      <left/>
      <right/>
      <top/>
      <bottom style="thick">
        <color indexed="44"/>
      </bottom>
      <diagonal/>
    </border>
    <border>
      <left/>
      <right/>
      <top/>
      <bottom style="medium">
        <color indexed="49"/>
      </bottom>
      <diagonal/>
    </border>
    <border>
      <left/>
      <right/>
      <top/>
      <bottom style="medium">
        <color indexed="30"/>
      </bottom>
      <diagonal/>
    </border>
    <border>
      <left/>
      <right/>
      <top/>
      <bottom style="medium">
        <color indexed="40"/>
      </bottom>
      <diagonal/>
    </border>
    <border>
      <left/>
      <right/>
      <top/>
      <bottom style="thick">
        <color indexed="64"/>
      </bottom>
      <diagonal/>
    </border>
    <border>
      <left style="double">
        <color indexed="64"/>
      </left>
      <right style="double">
        <color indexed="64"/>
      </right>
      <top style="double">
        <color indexed="64"/>
      </top>
      <bottom style="double">
        <color indexed="64"/>
      </bottom>
      <diagonal/>
    </border>
    <border>
      <left style="thick">
        <color indexed="64"/>
      </left>
      <right/>
      <top style="thick">
        <color indexed="64"/>
      </top>
      <bottom/>
      <diagonal/>
    </border>
    <border>
      <left style="thick">
        <color indexed="64"/>
      </left>
      <right/>
      <top style="thick">
        <color indexed="64"/>
      </top>
      <bottom style="thick">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8"/>
      </bottom>
      <diagonal/>
    </border>
    <border>
      <left/>
      <right/>
      <top style="medium">
        <color indexed="23"/>
      </top>
      <bottom style="medium">
        <color indexed="23"/>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right/>
      <top/>
      <bottom style="dotted">
        <color indexed="55"/>
      </bottom>
      <diagonal/>
    </border>
    <border>
      <left/>
      <right style="medium">
        <color indexed="64"/>
      </right>
      <top/>
      <bottom/>
      <diagonal/>
    </border>
    <border>
      <left/>
      <right/>
      <top/>
      <bottom style="medium">
        <color auto="1"/>
      </bottom>
      <diagonal/>
    </border>
    <border>
      <left/>
      <right/>
      <top/>
      <bottom style="thin">
        <color auto="1"/>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style="medium">
        <color indexed="64"/>
      </left>
      <right style="medium">
        <color indexed="64"/>
      </right>
      <top/>
      <bottom style="medium">
        <color indexed="64"/>
      </bottom>
      <diagonal/>
    </border>
    <border>
      <left/>
      <right/>
      <top style="medium">
        <color indexed="23"/>
      </top>
      <bottom style="medium">
        <color indexed="23"/>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auto="1"/>
      </top>
      <bottom style="thin">
        <color indexed="64"/>
      </bottom>
      <diagonal/>
    </border>
    <border>
      <left/>
      <right/>
      <top/>
      <bottom style="medium">
        <color indexed="64"/>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23"/>
      </top>
      <bottom style="medium">
        <color indexed="2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64"/>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top style="medium">
        <color indexed="23"/>
      </top>
      <bottom style="medium">
        <color indexed="23"/>
      </bottom>
      <diagonal/>
    </border>
    <border>
      <left style="thin">
        <color indexed="64"/>
      </left>
      <right style="thin">
        <color indexed="64"/>
      </right>
      <top style="thin">
        <color indexed="64"/>
      </top>
      <bottom style="thin">
        <color indexed="64"/>
      </bottom>
      <diagonal/>
    </border>
    <border>
      <left/>
      <right/>
      <top style="medium">
        <color auto="1"/>
      </top>
      <bottom style="medium">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23"/>
      </top>
      <bottom style="medium">
        <color indexed="2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auto="1"/>
      </top>
      <bottom style="thin">
        <color indexed="64"/>
      </bottom>
      <diagonal/>
    </border>
    <border>
      <left/>
      <right/>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23"/>
      </top>
      <bottom style="medium">
        <color indexed="23"/>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23"/>
      </top>
      <bottom style="medium">
        <color indexed="2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auto="1"/>
      </top>
      <bottom style="thin">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23"/>
      </top>
      <bottom style="medium">
        <color indexed="2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23"/>
      </top>
      <bottom style="medium">
        <color indexed="2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auto="1"/>
      </top>
      <bottom style="thin">
        <color indexed="64"/>
      </bottom>
      <diagonal/>
    </border>
    <border>
      <left style="medium">
        <color indexed="64"/>
      </left>
      <right style="thin">
        <color indexed="64"/>
      </right>
      <top style="thin">
        <color indexed="64"/>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64"/>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auto="1"/>
      </top>
      <bottom style="medium">
        <color indexed="64"/>
      </bottom>
      <diagonal/>
    </border>
    <border>
      <left/>
      <right/>
      <top style="medium">
        <color indexed="23"/>
      </top>
      <bottom style="medium">
        <color indexed="23"/>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style="medium">
        <color auto="1"/>
      </left>
      <right/>
      <top style="medium">
        <color auto="1"/>
      </top>
      <bottom style="thin">
        <color auto="1"/>
      </bottom>
      <diagonal/>
    </border>
    <border>
      <left/>
      <right/>
      <top style="medium">
        <color indexed="23"/>
      </top>
      <bottom style="medium">
        <color indexed="23"/>
      </bottom>
      <diagonal/>
    </border>
    <border>
      <left/>
      <right/>
      <top style="medium">
        <color auto="1"/>
      </top>
      <bottom style="medium">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23"/>
      </top>
      <bottom style="medium">
        <color indexed="23"/>
      </bottom>
      <diagonal/>
    </border>
    <border>
      <left/>
      <right/>
      <top style="medium">
        <color auto="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top style="medium">
        <color indexed="23"/>
      </top>
      <bottom style="medium">
        <color indexed="23"/>
      </bottom>
      <diagonal/>
    </border>
    <border>
      <left/>
      <right/>
      <top style="medium">
        <color auto="1"/>
      </top>
      <bottom style="thin">
        <color indexed="64"/>
      </bottom>
      <diagonal/>
    </border>
    <border>
      <left/>
      <right/>
      <top style="medium">
        <color indexed="64"/>
      </top>
      <bottom style="thin">
        <color indexed="64"/>
      </bottom>
      <diagonal/>
    </border>
    <border>
      <left/>
      <right/>
      <top style="medium">
        <color indexed="64"/>
      </top>
      <bottom style="medium">
        <color indexed="64"/>
      </bottom>
      <diagonal/>
    </border>
    <border>
      <left/>
      <right/>
      <top style="medium">
        <color indexed="23"/>
      </top>
      <bottom style="medium">
        <color indexed="23"/>
      </bottom>
      <diagonal/>
    </border>
    <border>
      <left/>
      <right/>
      <top style="medium">
        <color auto="1"/>
      </top>
      <bottom style="thin">
        <color indexed="64"/>
      </bottom>
      <diagonal/>
    </border>
    <border>
      <left/>
      <right/>
      <top style="medium">
        <color auto="1"/>
      </top>
      <bottom style="medium">
        <color indexed="64"/>
      </bottom>
      <diagonal/>
    </border>
    <border>
      <left/>
      <right/>
      <top style="medium">
        <color indexed="64"/>
      </top>
      <bottom style="medium">
        <color indexed="64"/>
      </bottom>
      <diagonal/>
    </border>
    <border>
      <left/>
      <right/>
      <top style="medium">
        <color indexed="23"/>
      </top>
      <bottom style="medium">
        <color indexed="23"/>
      </bottom>
      <diagonal/>
    </border>
    <border>
      <left/>
      <right/>
      <top style="medium">
        <color indexed="23"/>
      </top>
      <bottom style="medium">
        <color indexed="23"/>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style="thin">
        <color indexed="24"/>
      </left>
      <right style="thin">
        <color indexed="24"/>
      </right>
      <top style="thin">
        <color indexed="24"/>
      </top>
      <bottom style="thin">
        <color indexed="24"/>
      </bottom>
      <diagonal/>
    </border>
    <border>
      <left style="thin">
        <color indexed="0"/>
      </left>
      <right style="thin">
        <color indexed="0"/>
      </right>
      <top style="thin">
        <color indexed="0"/>
      </top>
      <bottom style="thin">
        <color indexed="0"/>
      </bottom>
      <diagonal/>
    </border>
    <border>
      <left style="thin">
        <color indexed="9"/>
      </left>
      <right style="thin">
        <color indexed="9"/>
      </right>
      <top style="thin">
        <color indexed="9"/>
      </top>
      <bottom style="thin">
        <color indexed="9"/>
      </bottom>
      <diagonal/>
    </border>
    <border>
      <left/>
      <right/>
      <top/>
      <bottom style="medium">
        <color indexed="8"/>
      </bottom>
      <diagonal/>
    </border>
    <border>
      <left/>
      <right style="medium">
        <color indexed="8"/>
      </right>
      <top/>
      <bottom style="medium">
        <color indexed="8"/>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medium">
        <color indexed="49"/>
      </bottom>
      <diagonal/>
    </border>
    <border>
      <left/>
      <right/>
      <top/>
      <bottom style="medium">
        <color indexed="30"/>
      </bottom>
      <diagonal/>
    </border>
    <border>
      <left/>
      <right/>
      <top/>
      <bottom style="medium">
        <color indexed="4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right/>
      <top style="thin">
        <color indexed="49"/>
      </top>
      <bottom style="double">
        <color indexed="49"/>
      </bottom>
      <diagonal/>
    </border>
    <border>
      <left/>
      <right/>
      <top style="thin">
        <color indexed="62"/>
      </top>
      <bottom style="double">
        <color indexed="62"/>
      </bottom>
      <diagonal/>
    </border>
    <border>
      <left/>
      <right/>
      <top style="thin">
        <color indexed="40"/>
      </top>
      <bottom style="double">
        <color indexed="4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top style="medium">
        <color auto="1"/>
      </top>
      <bottom style="medium">
        <color indexed="64"/>
      </bottom>
      <diagonal/>
    </border>
    <border>
      <left/>
      <right/>
      <top style="medium">
        <color indexed="23"/>
      </top>
      <bottom style="medium">
        <color indexed="23"/>
      </bottom>
      <diagonal/>
    </border>
    <border>
      <left/>
      <right/>
      <top style="medium">
        <color auto="1"/>
      </top>
      <bottom style="medium">
        <color indexed="64"/>
      </bottom>
      <diagonal/>
    </border>
    <border>
      <left/>
      <right/>
      <top style="medium">
        <color auto="1"/>
      </top>
      <bottom style="thin">
        <color indexed="64"/>
      </bottom>
      <diagonal/>
    </border>
    <border>
      <left/>
      <right/>
      <top style="medium">
        <color indexed="23"/>
      </top>
      <bottom style="medium">
        <color indexed="23"/>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indexed="64"/>
      </right>
      <top style="thin">
        <color indexed="64"/>
      </top>
      <bottom style="hair">
        <color indexed="64"/>
      </bottom>
      <diagonal/>
    </border>
    <border>
      <left style="medium">
        <color auto="1"/>
      </left>
      <right style="thin">
        <color indexed="64"/>
      </right>
      <top style="hair">
        <color indexed="64"/>
      </top>
      <bottom style="thin">
        <color indexed="64"/>
      </bottom>
      <diagonal/>
    </border>
    <border>
      <left style="medium">
        <color auto="1"/>
      </left>
      <right style="thin">
        <color indexed="64"/>
      </right>
      <top/>
      <bottom style="hair">
        <color indexed="64"/>
      </bottom>
      <diagonal/>
    </border>
    <border>
      <left style="medium">
        <color auto="1"/>
      </left>
      <right style="thin">
        <color indexed="64"/>
      </right>
      <top style="hair">
        <color indexed="64"/>
      </top>
      <bottom style="medium">
        <color auto="1"/>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auto="1"/>
      </right>
      <top/>
      <bottom style="medium">
        <color auto="1"/>
      </bottom>
      <diagonal/>
    </border>
    <border>
      <left style="medium">
        <color auto="1"/>
      </left>
      <right/>
      <top style="thin">
        <color indexed="64"/>
      </top>
      <bottom style="hair">
        <color indexed="64"/>
      </bottom>
      <diagonal/>
    </border>
    <border>
      <left style="medium">
        <color auto="1"/>
      </left>
      <right/>
      <top/>
      <bottom style="hair">
        <color indexed="64"/>
      </bottom>
      <diagonal/>
    </border>
    <border>
      <left style="medium">
        <color auto="1"/>
      </left>
      <right/>
      <top style="hair">
        <color indexed="64"/>
      </top>
      <bottom style="medium">
        <color auto="1"/>
      </bottom>
      <diagonal/>
    </border>
    <border>
      <left style="medium">
        <color auto="1"/>
      </left>
      <right/>
      <top style="hair">
        <color indexed="64"/>
      </top>
      <bottom style="thin">
        <color indexed="64"/>
      </bottom>
      <diagonal/>
    </border>
    <border>
      <left/>
      <right style="medium">
        <color indexed="64"/>
      </right>
      <top/>
      <bottom style="thick">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medium">
        <color indexed="64"/>
      </top>
      <bottom/>
      <diagonal/>
    </border>
  </borders>
  <cellStyleXfs count="42878">
    <xf numFmtId="266" fontId="0" fillId="0" borderId="0"/>
    <xf numFmtId="44" fontId="1" fillId="0" borderId="0" applyFont="0" applyFill="0" applyBorder="0" applyAlignment="0" applyProtection="0"/>
    <xf numFmtId="9" fontId="1" fillId="0" borderId="0" applyFont="0" applyFill="0" applyBorder="0" applyAlignment="0" applyProtection="0"/>
    <xf numFmtId="266" fontId="1" fillId="0" borderId="0"/>
    <xf numFmtId="266" fontId="2" fillId="0" borderId="0" applyNumberFormat="0" applyFill="0" applyBorder="0" applyAlignment="0" applyProtection="0"/>
    <xf numFmtId="266" fontId="3" fillId="0" borderId="1" applyNumberFormat="0" applyFill="0" applyAlignment="0" applyProtection="0"/>
    <xf numFmtId="266" fontId="4" fillId="0" borderId="2" applyNumberFormat="0" applyFill="0" applyAlignment="0" applyProtection="0"/>
    <xf numFmtId="266" fontId="5" fillId="0" borderId="3" applyNumberFormat="0" applyFill="0" applyAlignment="0" applyProtection="0"/>
    <xf numFmtId="266" fontId="5" fillId="0" borderId="0" applyNumberFormat="0" applyFill="0" applyBorder="0" applyAlignment="0" applyProtection="0"/>
    <xf numFmtId="266" fontId="6" fillId="2" borderId="0" applyNumberFormat="0" applyBorder="0" applyAlignment="0" applyProtection="0"/>
    <xf numFmtId="266" fontId="7" fillId="3" borderId="0" applyNumberFormat="0" applyBorder="0" applyAlignment="0" applyProtection="0"/>
    <xf numFmtId="266" fontId="8" fillId="4" borderId="0" applyNumberFormat="0" applyBorder="0" applyAlignment="0" applyProtection="0"/>
    <xf numFmtId="266" fontId="9" fillId="5" borderId="4" applyNumberFormat="0" applyAlignment="0" applyProtection="0"/>
    <xf numFmtId="266" fontId="10" fillId="6" borderId="5" applyNumberFormat="0" applyAlignment="0" applyProtection="0"/>
    <xf numFmtId="266" fontId="11" fillId="6" borderId="4" applyNumberFormat="0" applyAlignment="0" applyProtection="0"/>
    <xf numFmtId="266" fontId="12" fillId="0" borderId="6" applyNumberFormat="0" applyFill="0" applyAlignment="0" applyProtection="0"/>
    <xf numFmtId="266" fontId="13" fillId="7" borderId="7" applyNumberFormat="0" applyAlignment="0" applyProtection="0"/>
    <xf numFmtId="266" fontId="14" fillId="0" borderId="0" applyNumberFormat="0" applyFill="0" applyBorder="0" applyAlignment="0" applyProtection="0"/>
    <xf numFmtId="266" fontId="1" fillId="8" borderId="8" applyNumberFormat="0" applyFont="0" applyAlignment="0" applyProtection="0"/>
    <xf numFmtId="266" fontId="15" fillId="0" borderId="0" applyNumberFormat="0" applyFill="0" applyBorder="0" applyAlignment="0" applyProtection="0"/>
    <xf numFmtId="266" fontId="16" fillId="0" borderId="9" applyNumberFormat="0" applyFill="0" applyAlignment="0" applyProtection="0"/>
    <xf numFmtId="266" fontId="17" fillId="9" borderId="0" applyNumberFormat="0" applyBorder="0" applyAlignment="0" applyProtection="0"/>
    <xf numFmtId="266" fontId="1" fillId="10" borderId="0" applyNumberFormat="0" applyBorder="0" applyAlignment="0" applyProtection="0"/>
    <xf numFmtId="266" fontId="1" fillId="11" borderId="0" applyNumberFormat="0" applyBorder="0" applyAlignment="0" applyProtection="0"/>
    <xf numFmtId="266" fontId="17" fillId="12" borderId="0" applyNumberFormat="0" applyBorder="0" applyAlignment="0" applyProtection="0"/>
    <xf numFmtId="266" fontId="17" fillId="13" borderId="0" applyNumberFormat="0" applyBorder="0" applyAlignment="0" applyProtection="0"/>
    <xf numFmtId="266" fontId="1" fillId="14" borderId="0" applyNumberFormat="0" applyBorder="0" applyAlignment="0" applyProtection="0"/>
    <xf numFmtId="266" fontId="1" fillId="15" borderId="0" applyNumberFormat="0" applyBorder="0" applyAlignment="0" applyProtection="0"/>
    <xf numFmtId="266" fontId="17" fillId="16" borderId="0" applyNumberFormat="0" applyBorder="0" applyAlignment="0" applyProtection="0"/>
    <xf numFmtId="266" fontId="17" fillId="17" borderId="0" applyNumberFormat="0" applyBorder="0" applyAlignment="0" applyProtection="0"/>
    <xf numFmtId="266" fontId="1" fillId="18" borderId="0" applyNumberFormat="0" applyBorder="0" applyAlignment="0" applyProtection="0"/>
    <xf numFmtId="266" fontId="1" fillId="19" borderId="0" applyNumberFormat="0" applyBorder="0" applyAlignment="0" applyProtection="0"/>
    <xf numFmtId="266" fontId="17" fillId="20" borderId="0" applyNumberFormat="0" applyBorder="0" applyAlignment="0" applyProtection="0"/>
    <xf numFmtId="266" fontId="17" fillId="21" borderId="0" applyNumberFormat="0" applyBorder="0" applyAlignment="0" applyProtection="0"/>
    <xf numFmtId="266" fontId="1" fillId="22" borderId="0" applyNumberFormat="0" applyBorder="0" applyAlignment="0" applyProtection="0"/>
    <xf numFmtId="266" fontId="1" fillId="23" borderId="0" applyNumberFormat="0" applyBorder="0" applyAlignment="0" applyProtection="0"/>
    <xf numFmtId="266" fontId="17" fillId="24" borderId="0" applyNumberFormat="0" applyBorder="0" applyAlignment="0" applyProtection="0"/>
    <xf numFmtId="266" fontId="17" fillId="25" borderId="0" applyNumberFormat="0" applyBorder="0" applyAlignment="0" applyProtection="0"/>
    <xf numFmtId="266" fontId="1" fillId="26" borderId="0" applyNumberFormat="0" applyBorder="0" applyAlignment="0" applyProtection="0"/>
    <xf numFmtId="266" fontId="1" fillId="27" borderId="0" applyNumberFormat="0" applyBorder="0" applyAlignment="0" applyProtection="0"/>
    <xf numFmtId="266" fontId="17" fillId="28" borderId="0" applyNumberFormat="0" applyBorder="0" applyAlignment="0" applyProtection="0"/>
    <xf numFmtId="266" fontId="17" fillId="29" borderId="0" applyNumberFormat="0" applyBorder="0" applyAlignment="0" applyProtection="0"/>
    <xf numFmtId="266" fontId="1" fillId="30" borderId="0" applyNumberFormat="0" applyBorder="0" applyAlignment="0" applyProtection="0"/>
    <xf numFmtId="266" fontId="1" fillId="31" borderId="0" applyNumberFormat="0" applyBorder="0" applyAlignment="0" applyProtection="0"/>
    <xf numFmtId="266" fontId="17" fillId="32" borderId="0" applyNumberFormat="0" applyBorder="0" applyAlignment="0" applyProtection="0"/>
    <xf numFmtId="266" fontId="18" fillId="0" borderId="0"/>
    <xf numFmtId="266" fontId="18" fillId="0" borderId="0" applyNumberFormat="0" applyFill="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18" borderId="0" applyNumberFormat="0" applyBorder="0" applyAlignment="0" applyProtection="0"/>
    <xf numFmtId="266" fontId="1" fillId="18" borderId="0" applyNumberFormat="0" applyBorder="0" applyAlignment="0" applyProtection="0"/>
    <xf numFmtId="266" fontId="1" fillId="18" borderId="0" applyNumberFormat="0" applyBorder="0" applyAlignment="0" applyProtection="0"/>
    <xf numFmtId="266" fontId="1" fillId="22" borderId="0" applyNumberFormat="0" applyBorder="0" applyAlignment="0" applyProtection="0"/>
    <xf numFmtId="266" fontId="1" fillId="22" borderId="0" applyNumberFormat="0" applyBorder="0" applyAlignment="0" applyProtection="0"/>
    <xf numFmtId="266" fontId="1" fillId="22" borderId="0" applyNumberFormat="0" applyBorder="0" applyAlignment="0" applyProtection="0"/>
    <xf numFmtId="266" fontId="1" fillId="22" borderId="0" applyNumberFormat="0" applyBorder="0" applyAlignment="0" applyProtection="0"/>
    <xf numFmtId="266" fontId="1" fillId="26" borderId="0" applyNumberFormat="0" applyBorder="0" applyAlignment="0" applyProtection="0"/>
    <xf numFmtId="266" fontId="1" fillId="26" borderId="0" applyNumberFormat="0" applyBorder="0" applyAlignment="0" applyProtection="0"/>
    <xf numFmtId="266" fontId="1" fillId="26" borderId="0" applyNumberFormat="0" applyBorder="0" applyAlignment="0" applyProtection="0"/>
    <xf numFmtId="266" fontId="1" fillId="26" borderId="0" applyNumberFormat="0" applyBorder="0" applyAlignment="0" applyProtection="0"/>
    <xf numFmtId="266" fontId="1" fillId="26" borderId="0" applyNumberFormat="0" applyBorder="0" applyAlignment="0" applyProtection="0"/>
    <xf numFmtId="266" fontId="1" fillId="30" borderId="0" applyNumberFormat="0" applyBorder="0" applyAlignment="0" applyProtection="0"/>
    <xf numFmtId="266" fontId="1" fillId="30" borderId="0" applyNumberFormat="0" applyBorder="0" applyAlignment="0" applyProtection="0"/>
    <xf numFmtId="266" fontId="1" fillId="30" borderId="0" applyNumberFormat="0" applyBorder="0" applyAlignment="0" applyProtection="0"/>
    <xf numFmtId="266" fontId="1" fillId="30" borderId="0" applyNumberFormat="0" applyBorder="0" applyAlignment="0" applyProtection="0"/>
    <xf numFmtId="266" fontId="1" fillId="11" borderId="0" applyNumberFormat="0" applyBorder="0" applyAlignment="0" applyProtection="0"/>
    <xf numFmtId="266" fontId="1" fillId="11" borderId="0" applyNumberFormat="0" applyBorder="0" applyAlignment="0" applyProtection="0"/>
    <xf numFmtId="266" fontId="1" fillId="11" borderId="0" applyNumberFormat="0" applyBorder="0" applyAlignment="0" applyProtection="0"/>
    <xf numFmtId="266" fontId="1" fillId="15" borderId="0" applyNumberFormat="0" applyBorder="0" applyAlignment="0" applyProtection="0"/>
    <xf numFmtId="266" fontId="1" fillId="15" borderId="0" applyNumberFormat="0" applyBorder="0" applyAlignment="0" applyProtection="0"/>
    <xf numFmtId="266" fontId="1" fillId="15"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23" borderId="0" applyNumberFormat="0" applyBorder="0" applyAlignment="0" applyProtection="0"/>
    <xf numFmtId="266" fontId="1" fillId="23" borderId="0" applyNumberFormat="0" applyBorder="0" applyAlignment="0" applyProtection="0"/>
    <xf numFmtId="266" fontId="1" fillId="23" borderId="0" applyNumberFormat="0" applyBorder="0" applyAlignment="0" applyProtection="0"/>
    <xf numFmtId="266" fontId="1" fillId="27" borderId="0" applyNumberFormat="0" applyBorder="0" applyAlignment="0" applyProtection="0"/>
    <xf numFmtId="266" fontId="1" fillId="27" borderId="0" applyNumberFormat="0" applyBorder="0" applyAlignment="0" applyProtection="0"/>
    <xf numFmtId="266" fontId="1" fillId="27" borderId="0" applyNumberFormat="0" applyBorder="0" applyAlignment="0" applyProtection="0"/>
    <xf numFmtId="266" fontId="1" fillId="31" borderId="0" applyNumberFormat="0" applyBorder="0" applyAlignment="0" applyProtection="0"/>
    <xf numFmtId="266" fontId="1" fillId="31" borderId="0" applyNumberFormat="0" applyBorder="0" applyAlignment="0" applyProtection="0"/>
    <xf numFmtId="266" fontId="1" fillId="31" borderId="0" applyNumberFormat="0" applyBorder="0" applyAlignment="0" applyProtection="0"/>
    <xf numFmtId="43" fontId="18" fillId="0" borderId="0" applyFont="0" applyFill="0" applyBorder="0" applyAlignment="0" applyProtection="0"/>
    <xf numFmtId="43"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 fillId="0" borderId="0" applyFont="0" applyFill="0" applyBorder="0" applyAlignment="0" applyProtection="0"/>
    <xf numFmtId="44" fontId="18" fillId="0" borderId="0" applyFont="0" applyFill="0" applyBorder="0" applyAlignment="0" applyProtection="0"/>
    <xf numFmtId="266" fontId="1" fillId="0" borderId="0"/>
    <xf numFmtId="266" fontId="18" fillId="0" borderId="0"/>
    <xf numFmtId="266" fontId="1"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 fillId="8" borderId="8" applyNumberFormat="0" applyFont="0" applyAlignment="0" applyProtection="0"/>
    <xf numFmtId="266" fontId="1" fillId="8" borderId="8" applyNumberFormat="0" applyFont="0" applyAlignment="0" applyProtection="0"/>
    <xf numFmtId="266" fontId="1" fillId="8" borderId="8" applyNumberFormat="0" applyFont="0" applyAlignment="0" applyProtection="0"/>
    <xf numFmtId="266" fontId="1" fillId="8" borderId="8"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266" fontId="1" fillId="0" borderId="0"/>
    <xf numFmtId="44" fontId="20"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44" fontId="20" fillId="0" borderId="0" applyFont="0" applyFill="0" applyBorder="0" applyAlignment="0" applyProtection="0"/>
    <xf numFmtId="266" fontId="18" fillId="0" borderId="0"/>
    <xf numFmtId="266" fontId="18" fillId="0" borderId="0"/>
    <xf numFmtId="9" fontId="20" fillId="0" borderId="0" applyFont="0" applyFill="0" applyBorder="0" applyAlignment="0" applyProtection="0"/>
    <xf numFmtId="9" fontId="20" fillId="0" borderId="0" applyFont="0" applyFill="0" applyBorder="0" applyAlignment="0" applyProtection="0"/>
    <xf numFmtId="184" fontId="18" fillId="0" borderId="0">
      <alignment horizontal="left" wrapText="1"/>
    </xf>
    <xf numFmtId="44" fontId="20" fillId="0" borderId="0" applyFont="0" applyFill="0" applyBorder="0" applyAlignment="0" applyProtection="0"/>
    <xf numFmtId="185" fontId="38" fillId="0" borderId="0" applyFill="0" applyBorder="0"/>
    <xf numFmtId="181" fontId="18" fillId="35" borderId="0" applyBorder="0" applyProtection="0"/>
    <xf numFmtId="185" fontId="19" fillId="0" borderId="26"/>
    <xf numFmtId="266" fontId="1" fillId="0" borderId="0"/>
    <xf numFmtId="266" fontId="36" fillId="0" borderId="0" applyNumberFormat="0" applyFill="0" applyBorder="0" applyAlignment="0" applyProtection="0">
      <alignment vertical="top"/>
      <protection locked="0"/>
    </xf>
    <xf numFmtId="164" fontId="1" fillId="0" borderId="0" applyFont="0" applyFill="0" applyBorder="0" applyAlignment="0" applyProtection="0"/>
    <xf numFmtId="266" fontId="18" fillId="0" borderId="0"/>
    <xf numFmtId="43" fontId="18" fillId="0" borderId="0" applyFont="0" applyFill="0" applyBorder="0" applyAlignment="0" applyProtection="0"/>
    <xf numFmtId="266" fontId="18" fillId="0" borderId="0" applyNumberFormat="0" applyFill="0" applyBorder="0" applyAlignment="0" applyProtection="0"/>
    <xf numFmtId="43" fontId="18" fillId="0" borderId="0" applyFont="0" applyFill="0" applyBorder="0" applyAlignment="0" applyProtection="0"/>
    <xf numFmtId="266" fontId="18" fillId="0" borderId="0"/>
    <xf numFmtId="172" fontId="39" fillId="0" borderId="0"/>
    <xf numFmtId="266" fontId="18" fillId="0" borderId="0" applyNumberFormat="0" applyFill="0" applyBorder="0" applyAlignment="0" applyProtection="0"/>
    <xf numFmtId="5" fontId="39" fillId="0" borderId="0" applyFont="0" applyFill="0" applyBorder="0" applyAlignment="0" applyProtection="0"/>
    <xf numFmtId="266" fontId="40" fillId="0" borderId="0">
      <alignment horizontal="right"/>
    </xf>
    <xf numFmtId="266" fontId="40" fillId="0" borderId="0">
      <alignment horizontal="right"/>
    </xf>
    <xf numFmtId="7" fontId="39"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18" fillId="0" borderId="0"/>
    <xf numFmtId="266" fontId="39" fillId="0" borderId="0"/>
    <xf numFmtId="266" fontId="39" fillId="0" borderId="0"/>
    <xf numFmtId="266" fontId="39" fillId="0" borderId="0" applyFont="0" applyFill="0" applyBorder="0" applyAlignment="0" applyProtection="0"/>
    <xf numFmtId="167" fontId="39" fillId="0" borderId="0" applyFont="0" applyFill="0" applyBorder="0" applyAlignment="0" applyProtection="0"/>
    <xf numFmtId="9" fontId="39" fillId="0" borderId="0"/>
    <xf numFmtId="266" fontId="39" fillId="0" borderId="0"/>
    <xf numFmtId="37" fontId="39" fillId="0" borderId="12" applyFont="0" applyFill="0" applyBorder="0" applyAlignment="0" applyProtection="0"/>
    <xf numFmtId="266" fontId="39" fillId="0" borderId="12" applyFont="0" applyFill="0" applyBorder="0" applyAlignment="0" applyProtection="0"/>
    <xf numFmtId="266" fontId="39" fillId="0" borderId="0"/>
    <xf numFmtId="172" fontId="41" fillId="0" borderId="0"/>
    <xf numFmtId="187" fontId="39" fillId="0" borderId="26"/>
    <xf numFmtId="266" fontId="41" fillId="0" borderId="0"/>
    <xf numFmtId="39" fontId="41" fillId="0" borderId="0" applyFont="0" applyFill="0" applyBorder="0" applyAlignment="0" applyProtection="0"/>
    <xf numFmtId="266" fontId="41" fillId="0" borderId="0" applyFont="0" applyFill="0" applyBorder="0" applyAlignment="0" applyProtection="0"/>
    <xf numFmtId="187" fontId="39" fillId="0" borderId="0" applyFont="0" applyFill="0" applyBorder="0" applyAlignment="0" applyProtection="0"/>
    <xf numFmtId="172" fontId="41" fillId="0" borderId="0" applyFont="0" applyFill="0" applyBorder="0" applyAlignment="0" applyProtection="0"/>
    <xf numFmtId="266" fontId="39" fillId="0" borderId="0"/>
    <xf numFmtId="167" fontId="42" fillId="0" borderId="0">
      <alignment horizontal="right"/>
    </xf>
    <xf numFmtId="39" fontId="39" fillId="0" borderId="0" applyFont="0" applyFill="0" applyBorder="0" applyAlignment="0" applyProtection="0"/>
    <xf numFmtId="266" fontId="39" fillId="0" borderId="0" applyFont="0" applyFill="0" applyBorder="0" applyAlignment="0" applyProtection="0"/>
    <xf numFmtId="187" fontId="39" fillId="0" borderId="0" applyFont="0" applyFill="0" applyBorder="0" applyAlignment="0" applyProtection="0"/>
    <xf numFmtId="266" fontId="39" fillId="0" borderId="0"/>
    <xf numFmtId="266" fontId="39" fillId="0" borderId="0"/>
    <xf numFmtId="39" fontId="39" fillId="0" borderId="0"/>
    <xf numFmtId="266" fontId="39" fillId="0" borderId="0"/>
    <xf numFmtId="172" fontId="39" fillId="0" borderId="13"/>
    <xf numFmtId="188" fontId="39" fillId="0" borderId="0"/>
    <xf numFmtId="189" fontId="41" fillId="0" borderId="0" applyFont="0" applyFill="0" applyBorder="0" applyAlignment="0"/>
    <xf numFmtId="266" fontId="19" fillId="0" borderId="0" applyNumberFormat="0" applyFill="0" applyBorder="0" applyAlignment="0" applyProtection="0"/>
    <xf numFmtId="184" fontId="18" fillId="0" borderId="0">
      <alignment horizontal="left" wrapText="1"/>
    </xf>
    <xf numFmtId="184" fontId="18" fillId="0" borderId="0">
      <alignment horizontal="left" wrapText="1"/>
    </xf>
    <xf numFmtId="184" fontId="18" fillId="0" borderId="0">
      <alignment horizontal="left" wrapText="1"/>
    </xf>
    <xf numFmtId="184" fontId="18" fillId="0" borderId="0">
      <alignment horizontal="left" wrapText="1"/>
    </xf>
    <xf numFmtId="190" fontId="43" fillId="0" borderId="0"/>
    <xf numFmtId="266" fontId="39" fillId="0" borderId="0"/>
    <xf numFmtId="184" fontId="18" fillId="0" borderId="0">
      <alignment horizontal="left" wrapText="1"/>
    </xf>
    <xf numFmtId="184" fontId="18" fillId="0" borderId="0">
      <alignment horizontal="left" wrapText="1"/>
    </xf>
    <xf numFmtId="266" fontId="19" fillId="0" borderId="0" applyNumberFormat="0" applyFill="0" applyBorder="0" applyAlignment="0" applyProtection="0"/>
    <xf numFmtId="266" fontId="18" fillId="0" borderId="0">
      <alignment vertical="top"/>
    </xf>
    <xf numFmtId="266" fontId="18" fillId="0" borderId="0">
      <alignment vertical="top"/>
    </xf>
    <xf numFmtId="266" fontId="18" fillId="0" borderId="0" applyNumberFormat="0" applyFill="0" applyBorder="0" applyAlignment="0" applyProtection="0"/>
    <xf numFmtId="266" fontId="39" fillId="0" borderId="0" applyFont="0" applyFill="0" applyBorder="0" applyAlignment="0" applyProtection="0"/>
    <xf numFmtId="191" fontId="44" fillId="0" borderId="0" applyFont="0" applyFill="0" applyBorder="0" applyAlignment="0" applyProtection="0"/>
    <xf numFmtId="192" fontId="44" fillId="0" borderId="0" applyFont="0" applyFill="0" applyBorder="0" applyAlignment="0" applyProtection="0"/>
    <xf numFmtId="193" fontId="44" fillId="0" borderId="0" applyFont="0" applyFill="0" applyBorder="0" applyAlignment="0" applyProtection="0"/>
    <xf numFmtId="194" fontId="44" fillId="0" borderId="0" applyFont="0" applyFill="0" applyBorder="0" applyAlignment="0" applyProtection="0"/>
    <xf numFmtId="195" fontId="44" fillId="0" borderId="0" applyFont="0" applyFill="0" applyBorder="0" applyAlignment="0" applyProtection="0"/>
    <xf numFmtId="196" fontId="45" fillId="0" borderId="0" applyFont="0" applyFill="0" applyBorder="0" applyAlignment="0" applyProtection="0"/>
    <xf numFmtId="266" fontId="39" fillId="0" borderId="0" applyFont="0" applyFill="0" applyBorder="0" applyAlignment="0" applyProtection="0"/>
    <xf numFmtId="266" fontId="18" fillId="0" borderId="0"/>
    <xf numFmtId="3" fontId="41" fillId="0" borderId="0" applyFont="0" applyFill="0" applyBorder="0" applyAlignment="0" applyProtection="0"/>
    <xf numFmtId="9" fontId="18" fillId="0" borderId="0"/>
    <xf numFmtId="266" fontId="46" fillId="0" borderId="0"/>
    <xf numFmtId="266" fontId="46" fillId="0" borderId="0"/>
    <xf numFmtId="2" fontId="46" fillId="0" borderId="0"/>
    <xf numFmtId="10" fontId="46" fillId="0" borderId="0"/>
    <xf numFmtId="1" fontId="46" fillId="0" borderId="0"/>
    <xf numFmtId="3" fontId="41" fillId="0" borderId="0" applyFont="0" applyFill="0" applyBorder="0" applyAlignment="0" applyProtection="0"/>
    <xf numFmtId="266" fontId="46" fillId="0" borderId="0"/>
    <xf numFmtId="38" fontId="41" fillId="0" borderId="30"/>
    <xf numFmtId="38" fontId="41" fillId="0" borderId="30"/>
    <xf numFmtId="266" fontId="41" fillId="0" borderId="30"/>
    <xf numFmtId="266" fontId="41" fillId="0" borderId="30"/>
    <xf numFmtId="266" fontId="39" fillId="0" borderId="0"/>
    <xf numFmtId="266" fontId="39" fillId="0" borderId="0"/>
    <xf numFmtId="1" fontId="41" fillId="0" borderId="0" applyAlignment="0"/>
    <xf numFmtId="266" fontId="41" fillId="0" borderId="0" applyNumberFormat="0" applyFill="0" applyBorder="0" applyAlignment="0" applyProtection="0">
      <alignment horizontal="left"/>
    </xf>
    <xf numFmtId="172" fontId="39" fillId="0" borderId="0" applyNumberFormat="0" applyFill="0" applyBorder="0" applyAlignment="0" applyProtection="0"/>
    <xf numFmtId="266" fontId="47" fillId="0" borderId="0" applyNumberFormat="0" applyFill="0" applyBorder="0" applyAlignment="0" applyProtection="0"/>
    <xf numFmtId="266" fontId="48" fillId="0" borderId="0" applyNumberFormat="0" applyFill="0" applyBorder="0" applyAlignment="0" applyProtection="0">
      <alignment horizontal="centerContinuous"/>
    </xf>
    <xf numFmtId="266" fontId="39" fillId="0" borderId="0"/>
    <xf numFmtId="266" fontId="20" fillId="38"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38" borderId="0" applyNumberFormat="0" applyBorder="0" applyAlignment="0" applyProtection="0"/>
    <xf numFmtId="266" fontId="20" fillId="39" borderId="0" applyNumberFormat="0" applyBorder="0" applyAlignment="0" applyProtection="0"/>
    <xf numFmtId="266" fontId="1" fillId="40"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38" borderId="0" applyNumberFormat="0" applyBorder="0" applyAlignment="0" applyProtection="0"/>
    <xf numFmtId="266" fontId="1" fillId="40" borderId="0" applyNumberFormat="0" applyBorder="0" applyAlignment="0" applyProtection="0"/>
    <xf numFmtId="266" fontId="1" fillId="10" borderId="0" applyNumberFormat="0" applyBorder="0" applyAlignment="0" applyProtection="0"/>
    <xf numFmtId="266" fontId="1" fillId="38" borderId="0" applyNumberFormat="0" applyBorder="0" applyAlignment="0" applyProtection="0"/>
    <xf numFmtId="266" fontId="20" fillId="39" borderId="0" applyNumberFormat="0" applyBorder="0" applyAlignment="0" applyProtection="0"/>
    <xf numFmtId="266" fontId="20" fillId="41"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41" borderId="0" applyNumberFormat="0" applyBorder="0" applyAlignment="0" applyProtection="0"/>
    <xf numFmtId="266" fontId="20" fillId="42" borderId="0" applyNumberFormat="0" applyBorder="0" applyAlignment="0" applyProtection="0"/>
    <xf numFmtId="266" fontId="1" fillId="42" borderId="0" applyNumberFormat="0" applyBorder="0" applyAlignment="0" applyProtection="0"/>
    <xf numFmtId="266" fontId="20" fillId="42"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41" borderId="0" applyNumberFormat="0" applyBorder="0" applyAlignment="0" applyProtection="0"/>
    <xf numFmtId="266" fontId="1" fillId="42"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41" borderId="0" applyNumberFormat="0" applyBorder="0" applyAlignment="0" applyProtection="0"/>
    <xf numFmtId="266" fontId="20" fillId="43" borderId="0" applyNumberFormat="0" applyBorder="0" applyAlignment="0" applyProtection="0"/>
    <xf numFmtId="266" fontId="20" fillId="44" borderId="0" applyNumberFormat="0" applyBorder="0" applyAlignment="0" applyProtection="0"/>
    <xf numFmtId="266" fontId="20" fillId="44" borderId="0" applyNumberFormat="0" applyBorder="0" applyAlignment="0" applyProtection="0"/>
    <xf numFmtId="266" fontId="20" fillId="44" borderId="0" applyNumberFormat="0" applyBorder="0" applyAlignment="0" applyProtection="0"/>
    <xf numFmtId="266" fontId="20" fillId="43" borderId="0" applyNumberFormat="0" applyBorder="0" applyAlignment="0" applyProtection="0"/>
    <xf numFmtId="266" fontId="20" fillId="44" borderId="0" applyNumberFormat="0" applyBorder="0" applyAlignment="0" applyProtection="0"/>
    <xf numFmtId="266" fontId="1" fillId="43" borderId="0" applyNumberFormat="0" applyBorder="0" applyAlignment="0" applyProtection="0"/>
    <xf numFmtId="266" fontId="20" fillId="44" borderId="0" applyNumberFormat="0" applyBorder="0" applyAlignment="0" applyProtection="0"/>
    <xf numFmtId="266" fontId="1" fillId="43" borderId="0" applyNumberFormat="0" applyBorder="0" applyAlignment="0" applyProtection="0"/>
    <xf numFmtId="266" fontId="20" fillId="45"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45" borderId="0" applyNumberFormat="0" applyBorder="0" applyAlignment="0" applyProtection="0"/>
    <xf numFmtId="266" fontId="20" fillId="39" borderId="0" applyNumberFormat="0" applyBorder="0" applyAlignment="0" applyProtection="0"/>
    <xf numFmtId="266" fontId="1" fillId="45" borderId="0" applyNumberFormat="0" applyBorder="0" applyAlignment="0" applyProtection="0"/>
    <xf numFmtId="266" fontId="1" fillId="45" borderId="0" applyNumberFormat="0" applyBorder="0" applyAlignment="0" applyProtection="0"/>
    <xf numFmtId="266" fontId="20" fillId="39" borderId="0" applyNumberFormat="0" applyBorder="0" applyAlignment="0" applyProtection="0"/>
    <xf numFmtId="266" fontId="20" fillId="46" borderId="0" applyNumberFormat="0" applyBorder="0" applyAlignment="0" applyProtection="0"/>
    <xf numFmtId="266" fontId="20" fillId="46" borderId="0" applyNumberFormat="0" applyBorder="0" applyAlignment="0" applyProtection="0"/>
    <xf numFmtId="266" fontId="1" fillId="40" borderId="0" applyNumberFormat="0" applyBorder="0" applyAlignment="0" applyProtection="0"/>
    <xf numFmtId="266" fontId="1" fillId="26" borderId="0" applyNumberFormat="0" applyBorder="0" applyAlignment="0" applyProtection="0"/>
    <xf numFmtId="266" fontId="1" fillId="40" borderId="0" applyNumberFormat="0" applyBorder="0" applyAlignment="0" applyProtection="0"/>
    <xf numFmtId="266" fontId="20" fillId="46"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1" fillId="44" borderId="0" applyNumberFormat="0" applyBorder="0" applyAlignment="0" applyProtection="0"/>
    <xf numFmtId="266" fontId="1" fillId="30" borderId="0" applyNumberFormat="0" applyBorder="0" applyAlignment="0" applyProtection="0"/>
    <xf numFmtId="266" fontId="1" fillId="44" borderId="0" applyNumberFormat="0" applyBorder="0" applyAlignment="0" applyProtection="0"/>
    <xf numFmtId="266" fontId="20" fillId="42" borderId="0" applyNumberFormat="0" applyBorder="0" applyAlignment="0" applyProtection="0"/>
    <xf numFmtId="266" fontId="41" fillId="0" borderId="0" applyNumberFormat="0" applyFill="0" applyBorder="0" applyAlignment="0" applyProtection="0"/>
    <xf numFmtId="266" fontId="20" fillId="40"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0"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8" borderId="0" applyNumberFormat="0" applyBorder="0" applyAlignment="0" applyProtection="0"/>
    <xf numFmtId="266" fontId="20" fillId="48" borderId="0" applyNumberFormat="0" applyBorder="0" applyAlignment="0" applyProtection="0"/>
    <xf numFmtId="266" fontId="1" fillId="42" borderId="0" applyNumberFormat="0" applyBorder="0" applyAlignment="0" applyProtection="0"/>
    <xf numFmtId="266" fontId="1" fillId="15" borderId="0" applyNumberFormat="0" applyBorder="0" applyAlignment="0" applyProtection="0"/>
    <xf numFmtId="266" fontId="1" fillId="42" borderId="0" applyNumberFormat="0" applyBorder="0" applyAlignment="0" applyProtection="0"/>
    <xf numFmtId="266" fontId="20" fillId="48" borderId="0" applyNumberFormat="0" applyBorder="0" applyAlignment="0" applyProtection="0"/>
    <xf numFmtId="266" fontId="1" fillId="15" borderId="0" applyNumberFormat="0" applyBorder="0" applyAlignment="0" applyProtection="0"/>
    <xf numFmtId="266" fontId="20" fillId="49" borderId="0" applyNumberFormat="0" applyBorder="0" applyAlignment="0" applyProtection="0"/>
    <xf numFmtId="266" fontId="20" fillId="50" borderId="0" applyNumberFormat="0" applyBorder="0" applyAlignment="0" applyProtection="0"/>
    <xf numFmtId="266" fontId="20" fillId="50" borderId="0" applyNumberFormat="0" applyBorder="0" applyAlignment="0" applyProtection="0"/>
    <xf numFmtId="266" fontId="20" fillId="50" borderId="0" applyNumberFormat="0" applyBorder="0" applyAlignment="0" applyProtection="0"/>
    <xf numFmtId="266" fontId="20" fillId="49" borderId="0" applyNumberFormat="0" applyBorder="0" applyAlignment="0" applyProtection="0"/>
    <xf numFmtId="266" fontId="20" fillId="50" borderId="0" applyNumberFormat="0" applyBorder="0" applyAlignment="0" applyProtection="0"/>
    <xf numFmtId="266" fontId="1" fillId="50" borderId="0" applyNumberFormat="0" applyBorder="0" applyAlignment="0" applyProtection="0"/>
    <xf numFmtId="266" fontId="20" fillId="50"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49" borderId="0" applyNumberFormat="0" applyBorder="0" applyAlignment="0" applyProtection="0"/>
    <xf numFmtId="266" fontId="1" fillId="50"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49" borderId="0" applyNumberFormat="0" applyBorder="0" applyAlignment="0" applyProtection="0"/>
    <xf numFmtId="266" fontId="20" fillId="45"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5"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0" borderId="0" applyNumberFormat="0" applyBorder="0" applyAlignment="0" applyProtection="0"/>
    <xf numFmtId="266" fontId="20" fillId="40" borderId="0" applyNumberFormat="0" applyBorder="0" applyAlignment="0" applyProtection="0"/>
    <xf numFmtId="9" fontId="20" fillId="0" borderId="0" applyFont="0" applyFill="0" applyBorder="0" applyAlignment="0" applyProtection="0"/>
    <xf numFmtId="266" fontId="20" fillId="40" borderId="0" applyNumberFormat="0" applyBorder="0" applyAlignment="0" applyProtection="0"/>
    <xf numFmtId="266" fontId="20" fillId="51"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51" borderId="0" applyNumberFormat="0" applyBorder="0" applyAlignment="0" applyProtection="0"/>
    <xf numFmtId="266" fontId="20" fillId="42" borderId="0" applyNumberFormat="0" applyBorder="0" applyAlignment="0" applyProtection="0"/>
    <xf numFmtId="266" fontId="1" fillId="44" borderId="0" applyNumberFormat="0" applyBorder="0" applyAlignment="0" applyProtection="0"/>
    <xf numFmtId="266" fontId="20" fillId="42" borderId="0" applyNumberFormat="0" applyBorder="0" applyAlignment="0" applyProtection="0"/>
    <xf numFmtId="266" fontId="1" fillId="31" borderId="0" applyNumberFormat="0" applyBorder="0" applyAlignment="0" applyProtection="0"/>
    <xf numFmtId="266" fontId="1" fillId="44" borderId="0" applyNumberFormat="0" applyBorder="0" applyAlignment="0" applyProtection="0"/>
    <xf numFmtId="266" fontId="1" fillId="31" borderId="0" applyNumberFormat="0" applyBorder="0" applyAlignment="0" applyProtection="0"/>
    <xf numFmtId="266" fontId="1" fillId="31" borderId="0" applyNumberFormat="0" applyBorder="0" applyAlignment="0" applyProtection="0"/>
    <xf numFmtId="266" fontId="39" fillId="0" borderId="0" applyBorder="0"/>
    <xf numFmtId="39" fontId="41" fillId="0" borderId="18"/>
    <xf numFmtId="266" fontId="41" fillId="0" borderId="18"/>
    <xf numFmtId="266" fontId="49" fillId="52" borderId="0" applyNumberFormat="0" applyBorder="0" applyAlignment="0" applyProtection="0"/>
    <xf numFmtId="266" fontId="28" fillId="53"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3" borderId="0" applyNumberFormat="0" applyBorder="0" applyAlignment="0" applyProtection="0"/>
    <xf numFmtId="266" fontId="17" fillId="54" borderId="0" applyNumberFormat="0" applyBorder="0" applyAlignment="0" applyProtection="0"/>
    <xf numFmtId="266" fontId="17" fillId="12" borderId="0" applyNumberFormat="0" applyBorder="0" applyAlignment="0" applyProtection="0"/>
    <xf numFmtId="266" fontId="17" fillId="12" borderId="0" applyNumberFormat="0" applyBorder="0" applyAlignment="0" applyProtection="0"/>
    <xf numFmtId="266" fontId="17" fillId="54" borderId="0" applyNumberFormat="0" applyBorder="0" applyAlignment="0" applyProtection="0"/>
    <xf numFmtId="266" fontId="17" fillId="12" borderId="0" applyNumberFormat="0" applyBorder="0" applyAlignment="0" applyProtection="0"/>
    <xf numFmtId="266" fontId="49" fillId="48" borderId="0" applyNumberFormat="0" applyBorder="0" applyAlignment="0" applyProtection="0"/>
    <xf numFmtId="266" fontId="28" fillId="48" borderId="0" applyNumberFormat="0" applyBorder="0" applyAlignment="0" applyProtection="0"/>
    <xf numFmtId="266" fontId="49" fillId="48" borderId="0" applyNumberFormat="0" applyBorder="0" applyAlignment="0" applyProtection="0"/>
    <xf numFmtId="266" fontId="49" fillId="48" borderId="0" applyNumberFormat="0" applyBorder="0" applyAlignment="0" applyProtection="0"/>
    <xf numFmtId="266" fontId="28" fillId="48" borderId="0" applyNumberFormat="0" applyBorder="0" applyAlignment="0" applyProtection="0"/>
    <xf numFmtId="266" fontId="17" fillId="51" borderId="0" applyNumberFormat="0" applyBorder="0" applyAlignment="0" applyProtection="0"/>
    <xf numFmtId="266" fontId="17" fillId="16" borderId="0" applyNumberFormat="0" applyBorder="0" applyAlignment="0" applyProtection="0"/>
    <xf numFmtId="266" fontId="17" fillId="16" borderId="0" applyNumberFormat="0" applyBorder="0" applyAlignment="0" applyProtection="0"/>
    <xf numFmtId="266" fontId="17" fillId="51" borderId="0" applyNumberFormat="0" applyBorder="0" applyAlignment="0" applyProtection="0"/>
    <xf numFmtId="266" fontId="17" fillId="16" borderId="0" applyNumberFormat="0" applyBorder="0" applyAlignment="0" applyProtection="0"/>
    <xf numFmtId="266" fontId="49" fillId="50" borderId="0" applyNumberFormat="0" applyBorder="0" applyAlignment="0" applyProtection="0"/>
    <xf numFmtId="266" fontId="28" fillId="49" borderId="0" applyNumberFormat="0" applyBorder="0" applyAlignment="0" applyProtection="0"/>
    <xf numFmtId="266" fontId="49" fillId="50" borderId="0" applyNumberFormat="0" applyBorder="0" applyAlignment="0" applyProtection="0"/>
    <xf numFmtId="266" fontId="49" fillId="50" borderId="0" applyNumberFormat="0" applyBorder="0" applyAlignment="0" applyProtection="0"/>
    <xf numFmtId="266" fontId="28" fillId="49" borderId="0" applyNumberFormat="0" applyBorder="0" applyAlignment="0" applyProtection="0"/>
    <xf numFmtId="266" fontId="17" fillId="50" borderId="0" applyNumberFormat="0" applyBorder="0" applyAlignment="0" applyProtection="0"/>
    <xf numFmtId="266" fontId="17" fillId="20" borderId="0" applyNumberFormat="0" applyBorder="0" applyAlignment="0" applyProtection="0"/>
    <xf numFmtId="266" fontId="17" fillId="20" borderId="0" applyNumberFormat="0" applyBorder="0" applyAlignment="0" applyProtection="0"/>
    <xf numFmtId="266" fontId="17" fillId="20" borderId="0" applyNumberFormat="0" applyBorder="0" applyAlignment="0" applyProtection="0"/>
    <xf numFmtId="266" fontId="17" fillId="49" borderId="0" applyNumberFormat="0" applyBorder="0" applyAlignment="0" applyProtection="0"/>
    <xf numFmtId="266" fontId="17" fillId="50" borderId="0" applyNumberFormat="0" applyBorder="0" applyAlignment="0" applyProtection="0"/>
    <xf numFmtId="266" fontId="17" fillId="20" borderId="0" applyNumberFormat="0" applyBorder="0" applyAlignment="0" applyProtection="0"/>
    <xf numFmtId="266" fontId="17" fillId="20" borderId="0" applyNumberFormat="0" applyBorder="0" applyAlignment="0" applyProtection="0"/>
    <xf numFmtId="266" fontId="17" fillId="49" borderId="0" applyNumberFormat="0" applyBorder="0" applyAlignment="0" applyProtection="0"/>
    <xf numFmtId="266" fontId="49" fillId="47" borderId="0" applyNumberFormat="0" applyBorder="0" applyAlignment="0" applyProtection="0"/>
    <xf numFmtId="266" fontId="28" fillId="55" borderId="0" applyNumberFormat="0" applyBorder="0" applyAlignment="0" applyProtection="0"/>
    <xf numFmtId="266" fontId="49" fillId="47" borderId="0" applyNumberFormat="0" applyBorder="0" applyAlignment="0" applyProtection="0"/>
    <xf numFmtId="266" fontId="49" fillId="47" borderId="0" applyNumberFormat="0" applyBorder="0" applyAlignment="0" applyProtection="0"/>
    <xf numFmtId="266" fontId="28" fillId="55" borderId="0" applyNumberFormat="0" applyBorder="0" applyAlignment="0" applyProtection="0"/>
    <xf numFmtId="266" fontId="17" fillId="56" borderId="0" applyNumberFormat="0" applyBorder="0" applyAlignment="0" applyProtection="0"/>
    <xf numFmtId="266" fontId="17" fillId="24" borderId="0" applyNumberFormat="0" applyBorder="0" applyAlignment="0" applyProtection="0"/>
    <xf numFmtId="266" fontId="17" fillId="24" borderId="0" applyNumberFormat="0" applyBorder="0" applyAlignment="0" applyProtection="0"/>
    <xf numFmtId="266" fontId="17" fillId="24" borderId="0" applyNumberFormat="0" applyBorder="0" applyAlignment="0" applyProtection="0"/>
    <xf numFmtId="266" fontId="17" fillId="55" borderId="0" applyNumberFormat="0" applyBorder="0" applyAlignment="0" applyProtection="0"/>
    <xf numFmtId="266" fontId="17" fillId="56" borderId="0" applyNumberFormat="0" applyBorder="0" applyAlignment="0" applyProtection="0"/>
    <xf numFmtId="266" fontId="17" fillId="24" borderId="0" applyNumberFormat="0" applyBorder="0" applyAlignment="0" applyProtection="0"/>
    <xf numFmtId="266" fontId="17" fillId="24" borderId="0" applyNumberFormat="0" applyBorder="0" applyAlignment="0" applyProtection="0"/>
    <xf numFmtId="266" fontId="17" fillId="55" borderId="0" applyNumberFormat="0" applyBorder="0" applyAlignment="0" applyProtection="0"/>
    <xf numFmtId="266" fontId="49" fillId="52" borderId="0" applyNumberFormat="0" applyBorder="0" applyAlignment="0" applyProtection="0"/>
    <xf numFmtId="266" fontId="28" fillId="52"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2" borderId="0" applyNumberFormat="0" applyBorder="0" applyAlignment="0" applyProtection="0"/>
    <xf numFmtId="266" fontId="17" fillId="54" borderId="0" applyNumberFormat="0" applyBorder="0" applyAlignment="0" applyProtection="0"/>
    <xf numFmtId="266" fontId="17" fillId="28" borderId="0" applyNumberFormat="0" applyBorder="0" applyAlignment="0" applyProtection="0"/>
    <xf numFmtId="266" fontId="17" fillId="28" borderId="0" applyNumberFormat="0" applyBorder="0" applyAlignment="0" applyProtection="0"/>
    <xf numFmtId="266" fontId="17" fillId="54" borderId="0" applyNumberFormat="0" applyBorder="0" applyAlignment="0" applyProtection="0"/>
    <xf numFmtId="266" fontId="17" fillId="28" borderId="0" applyNumberFormat="0" applyBorder="0" applyAlignment="0" applyProtection="0"/>
    <xf numFmtId="266" fontId="49" fillId="42" borderId="0" applyNumberFormat="0" applyBorder="0" applyAlignment="0" applyProtection="0"/>
    <xf numFmtId="266" fontId="28" fillId="57" borderId="0" applyNumberFormat="0" applyBorder="0" applyAlignment="0" applyProtection="0"/>
    <xf numFmtId="266" fontId="49" fillId="42" borderId="0" applyNumberFormat="0" applyBorder="0" applyAlignment="0" applyProtection="0"/>
    <xf numFmtId="266" fontId="49" fillId="42" borderId="0" applyNumberFormat="0" applyBorder="0" applyAlignment="0" applyProtection="0"/>
    <xf numFmtId="266" fontId="28" fillId="57" borderId="0" applyNumberFormat="0" applyBorder="0" applyAlignment="0" applyProtection="0"/>
    <xf numFmtId="266" fontId="17" fillId="48" borderId="0" applyNumberFormat="0" applyBorder="0" applyAlignment="0" applyProtection="0"/>
    <xf numFmtId="266" fontId="17" fillId="32" borderId="0" applyNumberFormat="0" applyBorder="0" applyAlignment="0" applyProtection="0"/>
    <xf numFmtId="266" fontId="17" fillId="32" borderId="0" applyNumberFormat="0" applyBorder="0" applyAlignment="0" applyProtection="0"/>
    <xf numFmtId="266" fontId="17" fillId="32" borderId="0" applyNumberFormat="0" applyBorder="0" applyAlignment="0" applyProtection="0"/>
    <xf numFmtId="266" fontId="17" fillId="57" borderId="0" applyNumberFormat="0" applyBorder="0" applyAlignment="0" applyProtection="0"/>
    <xf numFmtId="266" fontId="17" fillId="48" borderId="0" applyNumberFormat="0" applyBorder="0" applyAlignment="0" applyProtection="0"/>
    <xf numFmtId="266" fontId="17" fillId="32" borderId="0" applyNumberFormat="0" applyBorder="0" applyAlignment="0" applyProtection="0"/>
    <xf numFmtId="266" fontId="17" fillId="32" borderId="0" applyNumberFormat="0" applyBorder="0" applyAlignment="0" applyProtection="0"/>
    <xf numFmtId="266" fontId="17" fillId="57" borderId="0" applyNumberFormat="0" applyBorder="0" applyAlignment="0" applyProtection="0"/>
    <xf numFmtId="37" fontId="50" fillId="0" borderId="0">
      <alignment horizontal="center"/>
    </xf>
    <xf numFmtId="266" fontId="50" fillId="0" borderId="0">
      <alignment horizontal="center"/>
    </xf>
    <xf numFmtId="39" fontId="41" fillId="0" borderId="18"/>
    <xf numFmtId="266" fontId="41" fillId="0" borderId="18"/>
    <xf numFmtId="266" fontId="51" fillId="0" borderId="0" applyNumberFormat="0" applyFill="0" applyBorder="0" applyAlignment="0" applyProtection="0">
      <alignment horizontal="left"/>
    </xf>
    <xf numFmtId="266" fontId="39" fillId="0" borderId="0" applyFont="0" applyFill="0" applyBorder="0" applyAlignment="0" applyProtection="0"/>
    <xf numFmtId="266" fontId="26" fillId="58" borderId="31" applyNumberFormat="0" applyFont="0" applyAlignment="0" applyProtection="0">
      <alignment vertical="top"/>
    </xf>
    <xf numFmtId="266" fontId="26" fillId="58" borderId="31" applyNumberFormat="0" applyFont="0" applyAlignment="0" applyProtection="0">
      <alignment vertical="top"/>
    </xf>
    <xf numFmtId="266" fontId="26" fillId="43" borderId="32" applyNumberFormat="0" applyFont="0" applyBorder="0" applyProtection="0"/>
    <xf numFmtId="266" fontId="26" fillId="43" borderId="32" applyNumberFormat="0" applyFont="0" applyBorder="0" applyProtection="0"/>
    <xf numFmtId="266" fontId="52" fillId="0" borderId="12" applyFont="0" applyFill="0" applyBorder="0" applyAlignment="0" applyProtection="0"/>
    <xf numFmtId="266" fontId="49" fillId="52" borderId="0" applyNumberFormat="0" applyBorder="0" applyAlignment="0" applyProtection="0"/>
    <xf numFmtId="266" fontId="28" fillId="59"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9" borderId="0" applyNumberFormat="0" applyBorder="0" applyAlignment="0" applyProtection="0"/>
    <xf numFmtId="266" fontId="17" fillId="54" borderId="0" applyNumberFormat="0" applyBorder="0" applyAlignment="0" applyProtection="0"/>
    <xf numFmtId="266" fontId="17" fillId="9" borderId="0" applyNumberFormat="0" applyBorder="0" applyAlignment="0" applyProtection="0"/>
    <xf numFmtId="266" fontId="17" fillId="9" borderId="0" applyNumberFormat="0" applyBorder="0" applyAlignment="0" applyProtection="0"/>
    <xf numFmtId="266" fontId="17" fillId="54" borderId="0" applyNumberFormat="0" applyBorder="0" applyAlignment="0" applyProtection="0"/>
    <xf numFmtId="266" fontId="17" fillId="9" borderId="0" applyNumberFormat="0" applyBorder="0" applyAlignment="0" applyProtection="0"/>
    <xf numFmtId="266" fontId="49" fillId="60" borderId="0" applyNumberFormat="0" applyBorder="0" applyAlignment="0" applyProtection="0"/>
    <xf numFmtId="266" fontId="28" fillId="60" borderId="0" applyNumberFormat="0" applyBorder="0" applyAlignment="0" applyProtection="0"/>
    <xf numFmtId="266" fontId="49" fillId="60" borderId="0" applyNumberFormat="0" applyBorder="0" applyAlignment="0" applyProtection="0"/>
    <xf numFmtId="266" fontId="49" fillId="60" borderId="0" applyNumberFormat="0" applyBorder="0" applyAlignment="0" applyProtection="0"/>
    <xf numFmtId="266" fontId="28" fillId="60" borderId="0" applyNumberFormat="0" applyBorder="0" applyAlignment="0" applyProtection="0"/>
    <xf numFmtId="266" fontId="17" fillId="51" borderId="0" applyNumberFormat="0" applyBorder="0" applyAlignment="0" applyProtection="0"/>
    <xf numFmtId="266" fontId="17" fillId="13" borderId="0" applyNumberFormat="0" applyBorder="0" applyAlignment="0" applyProtection="0"/>
    <xf numFmtId="266" fontId="17" fillId="13" borderId="0" applyNumberFormat="0" applyBorder="0" applyAlignment="0" applyProtection="0"/>
    <xf numFmtId="266" fontId="17" fillId="51" borderId="0" applyNumberFormat="0" applyBorder="0" applyAlignment="0" applyProtection="0"/>
    <xf numFmtId="266" fontId="17" fillId="13" borderId="0" applyNumberFormat="0" applyBorder="0" applyAlignment="0" applyProtection="0"/>
    <xf numFmtId="266" fontId="49" fillId="61" borderId="0" applyNumberFormat="0" applyBorder="0" applyAlignment="0" applyProtection="0"/>
    <xf numFmtId="266" fontId="28" fillId="61" borderId="0" applyNumberFormat="0" applyBorder="0" applyAlignment="0" applyProtection="0"/>
    <xf numFmtId="266" fontId="49" fillId="61" borderId="0" applyNumberFormat="0" applyBorder="0" applyAlignment="0" applyProtection="0"/>
    <xf numFmtId="266" fontId="49" fillId="61" borderId="0" applyNumberFormat="0" applyBorder="0" applyAlignment="0" applyProtection="0"/>
    <xf numFmtId="266" fontId="28" fillId="61" borderId="0" applyNumberFormat="0" applyBorder="0" applyAlignment="0" applyProtection="0"/>
    <xf numFmtId="266" fontId="17" fillId="62" borderId="0" applyNumberFormat="0" applyBorder="0" applyAlignment="0" applyProtection="0"/>
    <xf numFmtId="266" fontId="17" fillId="17" borderId="0" applyNumberFormat="0" applyBorder="0" applyAlignment="0" applyProtection="0"/>
    <xf numFmtId="266" fontId="17" fillId="17" borderId="0" applyNumberFormat="0" applyBorder="0" applyAlignment="0" applyProtection="0"/>
    <xf numFmtId="266" fontId="17" fillId="62" borderId="0" applyNumberFormat="0" applyBorder="0" applyAlignment="0" applyProtection="0"/>
    <xf numFmtId="266" fontId="17" fillId="17" borderId="0" applyNumberFormat="0" applyBorder="0" applyAlignment="0" applyProtection="0"/>
    <xf numFmtId="266" fontId="49" fillId="63" borderId="0" applyNumberFormat="0" applyBorder="0" applyAlignment="0" applyProtection="0"/>
    <xf numFmtId="266" fontId="28" fillId="55" borderId="0" applyNumberFormat="0" applyBorder="0" applyAlignment="0" applyProtection="0"/>
    <xf numFmtId="266" fontId="49" fillId="63" borderId="0" applyNumberFormat="0" applyBorder="0" applyAlignment="0" applyProtection="0"/>
    <xf numFmtId="266" fontId="49" fillId="63" borderId="0" applyNumberFormat="0" applyBorder="0" applyAlignment="0" applyProtection="0"/>
    <xf numFmtId="266" fontId="28" fillId="55" borderId="0" applyNumberFormat="0" applyBorder="0" applyAlignment="0" applyProtection="0"/>
    <xf numFmtId="266" fontId="17" fillId="56" borderId="0" applyNumberFormat="0" applyBorder="0" applyAlignment="0" applyProtection="0"/>
    <xf numFmtId="266" fontId="17" fillId="21" borderId="0" applyNumberFormat="0" applyBorder="0" applyAlignment="0" applyProtection="0"/>
    <xf numFmtId="266" fontId="17" fillId="21" borderId="0" applyNumberFormat="0" applyBorder="0" applyAlignment="0" applyProtection="0"/>
    <xf numFmtId="266" fontId="17" fillId="56" borderId="0" applyNumberFormat="0" applyBorder="0" applyAlignment="0" applyProtection="0"/>
    <xf numFmtId="266" fontId="17" fillId="21" borderId="0" applyNumberFormat="0" applyBorder="0" applyAlignment="0" applyProtection="0"/>
    <xf numFmtId="266" fontId="49" fillId="52" borderId="0" applyNumberFormat="0" applyBorder="0" applyAlignment="0" applyProtection="0"/>
    <xf numFmtId="266" fontId="28" fillId="52"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2" borderId="0" applyNumberFormat="0" applyBorder="0" applyAlignment="0" applyProtection="0"/>
    <xf numFmtId="266" fontId="17" fillId="25" borderId="0" applyNumberFormat="0" applyBorder="0" applyAlignment="0" applyProtection="0"/>
    <xf numFmtId="266" fontId="49" fillId="64" borderId="0" applyNumberFormat="0" applyBorder="0" applyAlignment="0" applyProtection="0"/>
    <xf numFmtId="266" fontId="28" fillId="64" borderId="0" applyNumberFormat="0" applyBorder="0" applyAlignment="0" applyProtection="0"/>
    <xf numFmtId="266" fontId="49" fillId="64" borderId="0" applyNumberFormat="0" applyBorder="0" applyAlignment="0" applyProtection="0"/>
    <xf numFmtId="266" fontId="49" fillId="64" borderId="0" applyNumberFormat="0" applyBorder="0" applyAlignment="0" applyProtection="0"/>
    <xf numFmtId="266" fontId="28" fillId="64" borderId="0" applyNumberFormat="0" applyBorder="0" applyAlignment="0" applyProtection="0"/>
    <xf numFmtId="266" fontId="17" fillId="29" borderId="0" applyNumberFormat="0" applyBorder="0" applyAlignment="0" applyProtection="0"/>
    <xf numFmtId="180" fontId="21" fillId="0" borderId="0" applyFont="0" applyFill="0" applyBorder="0" applyProtection="0">
      <alignment horizontal="right"/>
    </xf>
    <xf numFmtId="266" fontId="18" fillId="0" borderId="0" applyFont="0" applyFill="0" applyBorder="0" applyAlignment="0" applyProtection="0"/>
    <xf numFmtId="266" fontId="21" fillId="0" borderId="0" applyNumberFormat="0" applyAlignment="0"/>
    <xf numFmtId="197" fontId="41" fillId="65" borderId="33">
      <alignment horizontal="center" vertical="center"/>
    </xf>
    <xf numFmtId="197" fontId="41" fillId="65" borderId="33">
      <alignment horizontal="center" vertical="center"/>
    </xf>
    <xf numFmtId="38" fontId="53" fillId="0" borderId="0" applyNumberFormat="0" applyFill="0" applyBorder="0" applyAlignment="0" applyProtection="0"/>
    <xf numFmtId="266" fontId="53" fillId="0" borderId="0" applyNumberFormat="0" applyFill="0" applyBorder="0" applyAlignment="0" applyProtection="0"/>
    <xf numFmtId="266" fontId="54" fillId="0" borderId="0"/>
    <xf numFmtId="266" fontId="40" fillId="0" borderId="0">
      <alignment horizontal="center" wrapText="1"/>
      <protection locked="0"/>
    </xf>
    <xf numFmtId="266" fontId="18" fillId="0" borderId="0" applyNumberFormat="0" applyFill="0" applyBorder="0" applyAlignment="0" applyProtection="0"/>
    <xf numFmtId="266" fontId="18" fillId="0" borderId="0" applyNumberFormat="0" applyFill="0" applyBorder="0" applyAlignment="0" applyProtection="0"/>
    <xf numFmtId="266" fontId="26" fillId="0" borderId="0" applyNumberFormat="0" applyFill="0" applyBorder="0" applyAlignment="0" applyProtection="0"/>
    <xf numFmtId="266" fontId="21" fillId="0" borderId="34" applyNumberFormat="0" applyFill="0" applyAlignment="0" applyProtection="0"/>
    <xf numFmtId="266" fontId="21" fillId="0" borderId="34" applyNumberFormat="0" applyFill="0" applyAlignment="0" applyProtection="0"/>
    <xf numFmtId="38" fontId="55" fillId="0" borderId="0" applyNumberFormat="0" applyFill="0" applyBorder="0" applyAlignment="0" applyProtection="0"/>
    <xf numFmtId="266" fontId="55" fillId="0" borderId="0" applyNumberFormat="0" applyFill="0" applyBorder="0" applyAlignment="0" applyProtection="0"/>
    <xf numFmtId="266" fontId="18" fillId="0" borderId="0" applyFont="0" applyFill="0" applyBorder="0" applyAlignment="0" applyProtection="0"/>
    <xf numFmtId="198" fontId="18" fillId="0" borderId="0" applyFont="0" applyFill="0" applyBorder="0" applyAlignment="0" applyProtection="0"/>
    <xf numFmtId="44" fontId="56" fillId="0" borderId="0" applyNumberFormat="0" applyFill="0" applyBorder="0" applyAlignment="0" applyProtection="0"/>
    <xf numFmtId="266" fontId="39" fillId="0" borderId="0"/>
    <xf numFmtId="266" fontId="39" fillId="0" borderId="0"/>
    <xf numFmtId="266" fontId="56" fillId="0" borderId="0"/>
    <xf numFmtId="266" fontId="35" fillId="0" borderId="0"/>
    <xf numFmtId="44" fontId="56" fillId="0" borderId="0" applyNumberFormat="0" applyFill="0" applyBorder="0" applyAlignment="0" applyProtection="0"/>
    <xf numFmtId="266" fontId="56" fillId="0" borderId="0" applyNumberFormat="0" applyFill="0" applyBorder="0" applyAlignment="0" applyProtection="0"/>
    <xf numFmtId="266" fontId="57" fillId="66" borderId="0">
      <alignment horizontal="left"/>
    </xf>
    <xf numFmtId="266" fontId="58" fillId="41" borderId="0" applyNumberFormat="0" applyBorder="0" applyAlignment="0" applyProtection="0"/>
    <xf numFmtId="266" fontId="7" fillId="3" borderId="0" applyNumberFormat="0" applyBorder="0" applyAlignment="0" applyProtection="0"/>
    <xf numFmtId="199" fontId="40" fillId="0" borderId="0" applyFont="0" applyFill="0" applyBorder="0" applyAlignment="0" applyProtection="0"/>
    <xf numFmtId="266" fontId="59" fillId="0" borderId="0" applyNumberFormat="0" applyBorder="0"/>
    <xf numFmtId="38" fontId="60" fillId="0" borderId="0" applyNumberFormat="0" applyFill="0" applyBorder="0" applyAlignment="0" applyProtection="0"/>
    <xf numFmtId="266" fontId="60" fillId="0" borderId="0" applyNumberFormat="0" applyFill="0" applyBorder="0" applyAlignment="0" applyProtection="0"/>
    <xf numFmtId="266" fontId="35" fillId="0" borderId="0" applyNumberFormat="0" applyBorder="0" applyAlignment="0"/>
    <xf numFmtId="266" fontId="56" fillId="0" borderId="0"/>
    <xf numFmtId="266" fontId="35" fillId="0" borderId="0" applyNumberFormat="0" applyFill="0" applyBorder="0" applyAlignment="0" applyProtection="0"/>
    <xf numFmtId="3" fontId="61" fillId="67" borderId="0" applyNumberFormat="0" applyBorder="0" applyAlignment="0" applyProtection="0">
      <alignment vertical="top"/>
    </xf>
    <xf numFmtId="3" fontId="61" fillId="67" borderId="0" applyNumberFormat="0" applyBorder="0" applyAlignment="0" applyProtection="0">
      <alignment vertical="top"/>
    </xf>
    <xf numFmtId="188" fontId="62" fillId="0" borderId="35" applyNumberFormat="0" applyFill="0" applyBorder="0" applyAlignment="0" applyProtection="0">
      <alignment horizontal="right"/>
    </xf>
    <xf numFmtId="3" fontId="61" fillId="67" borderId="0" applyNumberFormat="0" applyBorder="0" applyAlignment="0" applyProtection="0">
      <alignment vertical="top"/>
    </xf>
    <xf numFmtId="3" fontId="61" fillId="67" borderId="0" applyNumberFormat="0" applyBorder="0" applyAlignment="0" applyProtection="0">
      <alignment vertical="top"/>
    </xf>
    <xf numFmtId="3" fontId="61" fillId="67" borderId="0" applyNumberFormat="0" applyBorder="0" applyAlignment="0" applyProtection="0">
      <alignment vertical="top"/>
    </xf>
    <xf numFmtId="266" fontId="63" fillId="0" borderId="0"/>
    <xf numFmtId="187" fontId="63" fillId="0" borderId="0"/>
    <xf numFmtId="266" fontId="63" fillId="0" borderId="0"/>
    <xf numFmtId="167" fontId="41" fillId="0" borderId="0"/>
    <xf numFmtId="266" fontId="18" fillId="0" borderId="0"/>
    <xf numFmtId="266" fontId="63" fillId="0" borderId="0"/>
    <xf numFmtId="167" fontId="18" fillId="0" borderId="0"/>
    <xf numFmtId="266" fontId="63" fillId="0" borderId="0">
      <alignment horizontal="right"/>
    </xf>
    <xf numFmtId="266" fontId="63" fillId="0" borderId="0">
      <alignment horizontal="right"/>
    </xf>
    <xf numFmtId="266" fontId="18" fillId="0" borderId="0">
      <alignment horizontal="right"/>
    </xf>
    <xf numFmtId="266" fontId="40" fillId="0" borderId="0">
      <alignment horizontal="right"/>
    </xf>
    <xf numFmtId="200" fontId="18" fillId="0" borderId="0" applyFont="0" applyFill="0" applyBorder="0" applyAlignment="0" applyProtection="0">
      <alignment horizontal="right"/>
    </xf>
    <xf numFmtId="266" fontId="64" fillId="0" borderId="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41" fillId="0" borderId="0"/>
    <xf numFmtId="266" fontId="41" fillId="0" borderId="0"/>
    <xf numFmtId="266" fontId="18" fillId="0" borderId="0"/>
    <xf numFmtId="266" fontId="41" fillId="0" borderId="0"/>
    <xf numFmtId="188" fontId="41" fillId="0" borderId="0"/>
    <xf numFmtId="7" fontId="66" fillId="0" borderId="0">
      <alignment horizontal="right"/>
      <protection locked="0"/>
    </xf>
    <xf numFmtId="266" fontId="18" fillId="0" borderId="0" applyNumberFormat="0" applyFill="0" applyBorder="0" applyAlignment="0" applyProtection="0"/>
    <xf numFmtId="266" fontId="67" fillId="0" borderId="0" applyBorder="0" applyProtection="0"/>
    <xf numFmtId="266" fontId="67" fillId="0" borderId="0"/>
    <xf numFmtId="266" fontId="68" fillId="0" borderId="0" applyNumberFormat="0" applyFill="0" applyBorder="0" applyAlignment="0" applyProtection="0"/>
    <xf numFmtId="266" fontId="69" fillId="0" borderId="12" applyNumberFormat="0" applyFill="0" applyAlignment="0" applyProtection="0"/>
    <xf numFmtId="266" fontId="70" fillId="0" borderId="30"/>
    <xf numFmtId="266" fontId="40" fillId="0" borderId="20" applyNumberFormat="0" applyFont="0" applyFill="0" applyAlignment="0" applyProtection="0"/>
    <xf numFmtId="266" fontId="40" fillId="0" borderId="37" applyNumberFormat="0" applyFont="0" applyFill="0" applyAlignment="0" applyProtection="0"/>
    <xf numFmtId="201" fontId="71" fillId="0" borderId="20" applyNumberFormat="0" applyFill="0" applyAlignment="0" applyProtection="0">
      <alignment horizontal="center"/>
    </xf>
    <xf numFmtId="202" fontId="71" fillId="0" borderId="12" applyFill="0" applyAlignment="0" applyProtection="0">
      <alignment horizontal="center"/>
    </xf>
    <xf numFmtId="266" fontId="72" fillId="0" borderId="0" applyNumberFormat="0">
      <alignment horizontal="center"/>
      <protection hidden="1"/>
    </xf>
    <xf numFmtId="39" fontId="73" fillId="0" borderId="0" applyFont="0" applyFill="0" applyBorder="0" applyAlignment="0" applyProtection="0"/>
    <xf numFmtId="266" fontId="73" fillId="0" borderId="0" applyFont="0" applyFill="0" applyBorder="0" applyAlignment="0" applyProtection="0"/>
    <xf numFmtId="266" fontId="39" fillId="0" borderId="0" applyFont="0" applyFill="0" applyBorder="0" applyAlignment="0" applyProtection="0"/>
    <xf numFmtId="266" fontId="74" fillId="0" borderId="0"/>
    <xf numFmtId="266" fontId="74" fillId="0" borderId="0"/>
    <xf numFmtId="266" fontId="74" fillId="0" borderId="0"/>
    <xf numFmtId="266" fontId="75" fillId="0" borderId="0" applyNumberFormat="0" applyFont="0" applyFill="0" applyBorder="0" applyProtection="0">
      <alignment horizontal="centerContinuous"/>
    </xf>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5" fillId="0" borderId="0" applyNumberFormat="0" applyFont="0" applyFill="0" applyBorder="0" applyProtection="0">
      <alignment horizontal="centerContinuous"/>
    </xf>
    <xf numFmtId="266" fontId="74" fillId="0" borderId="0"/>
    <xf numFmtId="266" fontId="74" fillId="0" borderId="0"/>
    <xf numFmtId="266" fontId="74" fillId="0" borderId="0"/>
    <xf numFmtId="266" fontId="74" fillId="0" borderId="0"/>
    <xf numFmtId="266" fontId="74" fillId="0" borderId="0"/>
    <xf numFmtId="266" fontId="76" fillId="0" borderId="0"/>
    <xf numFmtId="203" fontId="18" fillId="0" borderId="0" applyFill="0" applyBorder="0" applyAlignment="0"/>
    <xf numFmtId="203" fontId="18" fillId="0" borderId="0" applyFill="0" applyBorder="0" applyAlignment="0"/>
    <xf numFmtId="180" fontId="18" fillId="0" borderId="0" applyFill="0" applyBorder="0" applyAlignment="0"/>
    <xf numFmtId="204" fontId="18" fillId="0" borderId="0" applyFill="0" applyBorder="0" applyAlignment="0"/>
    <xf numFmtId="205" fontId="18" fillId="0" borderId="0" applyFill="0" applyBorder="0" applyAlignment="0"/>
    <xf numFmtId="203" fontId="18" fillId="0" borderId="0" applyFill="0" applyBorder="0" applyAlignment="0"/>
    <xf numFmtId="206" fontId="18" fillId="0" borderId="0" applyFill="0" applyBorder="0" applyAlignment="0"/>
    <xf numFmtId="203" fontId="18" fillId="0" borderId="0" applyFill="0" applyBorder="0" applyAlignment="0"/>
    <xf numFmtId="266" fontId="77" fillId="39" borderId="38" applyNumberFormat="0" applyAlignment="0" applyProtection="0"/>
    <xf numFmtId="266" fontId="77" fillId="47" borderId="38" applyNumberFormat="0" applyAlignment="0" applyProtection="0"/>
    <xf numFmtId="266" fontId="77" fillId="39" borderId="38" applyNumberFormat="0" applyAlignment="0" applyProtection="0"/>
    <xf numFmtId="266" fontId="77" fillId="39" borderId="38" applyNumberFormat="0" applyAlignment="0" applyProtection="0"/>
    <xf numFmtId="266" fontId="77" fillId="47" borderId="38" applyNumberFormat="0" applyAlignment="0" applyProtection="0"/>
    <xf numFmtId="266" fontId="11" fillId="39" borderId="4" applyNumberFormat="0" applyAlignment="0" applyProtection="0"/>
    <xf numFmtId="266" fontId="11" fillId="6" borderId="4" applyNumberFormat="0" applyAlignment="0" applyProtection="0"/>
    <xf numFmtId="266" fontId="11" fillId="6" borderId="4" applyNumberFormat="0" applyAlignment="0" applyProtection="0"/>
    <xf numFmtId="266" fontId="11" fillId="39" borderId="4" applyNumberFormat="0" applyAlignment="0" applyProtection="0"/>
    <xf numFmtId="266" fontId="11" fillId="6" borderId="4" applyNumberFormat="0" applyAlignment="0" applyProtection="0"/>
    <xf numFmtId="266" fontId="46" fillId="0" borderId="0"/>
    <xf numFmtId="39" fontId="40" fillId="69" borderId="0" applyNumberFormat="0" applyFont="0" applyBorder="0" applyAlignment="0"/>
    <xf numFmtId="266" fontId="40" fillId="69" borderId="0" applyNumberFormat="0" applyFont="0" applyBorder="0" applyAlignment="0"/>
    <xf numFmtId="199" fontId="78" fillId="0" borderId="0" applyFont="0" applyFill="0" applyBorder="0" applyAlignment="0" applyProtection="0"/>
    <xf numFmtId="207" fontId="79" fillId="0" borderId="0" applyFont="0" applyAlignment="0"/>
    <xf numFmtId="207" fontId="79" fillId="0" borderId="0" applyFont="0" applyAlignment="0"/>
    <xf numFmtId="1" fontId="80" fillId="0" borderId="0"/>
    <xf numFmtId="266" fontId="81" fillId="70" borderId="39" applyNumberFormat="0" applyAlignment="0" applyProtection="0"/>
    <xf numFmtId="266" fontId="82" fillId="70" borderId="39" applyNumberFormat="0" applyAlignment="0" applyProtection="0"/>
    <xf numFmtId="266" fontId="81" fillId="70" borderId="39" applyNumberFormat="0" applyAlignment="0" applyProtection="0"/>
    <xf numFmtId="266" fontId="81" fillId="70" borderId="39" applyNumberFormat="0" applyAlignment="0" applyProtection="0"/>
    <xf numFmtId="266" fontId="82" fillId="70" borderId="39" applyNumberFormat="0" applyAlignment="0" applyProtection="0"/>
    <xf numFmtId="266" fontId="13" fillId="7" borderId="7" applyNumberFormat="0" applyAlignment="0" applyProtection="0"/>
    <xf numFmtId="3" fontId="83" fillId="0" borderId="0"/>
    <xf numFmtId="266" fontId="84" fillId="0" borderId="0" applyNumberFormat="0" applyFill="0" applyBorder="0" applyAlignment="0" applyProtection="0"/>
    <xf numFmtId="208" fontId="67" fillId="0" borderId="12">
      <alignment horizontal="right"/>
    </xf>
    <xf numFmtId="266" fontId="46" fillId="0" borderId="0">
      <alignment horizontal="center" wrapText="1"/>
      <protection hidden="1"/>
    </xf>
    <xf numFmtId="3" fontId="85" fillId="0" borderId="40" applyNumberFormat="0" applyAlignment="0">
      <alignment horizontal="right"/>
    </xf>
    <xf numFmtId="266" fontId="22" fillId="0" borderId="21">
      <alignment horizontal="center"/>
    </xf>
    <xf numFmtId="17" fontId="86" fillId="0" borderId="0" applyNumberFormat="0" applyFill="0" applyBorder="0" applyAlignment="0" applyProtection="0"/>
    <xf numFmtId="19" fontId="86" fillId="0" borderId="0" applyNumberFormat="0" applyFill="0" applyBorder="0" applyAlignment="0" applyProtection="0"/>
    <xf numFmtId="21" fontId="86" fillId="0" borderId="0" applyNumberFormat="0" applyFill="0" applyBorder="0" applyAlignment="0" applyProtection="0"/>
    <xf numFmtId="199" fontId="86" fillId="0" borderId="0" applyNumberFormat="0" applyFill="0" applyBorder="0" applyAlignment="0" applyProtection="0"/>
    <xf numFmtId="209" fontId="87" fillId="0" borderId="0"/>
    <xf numFmtId="209" fontId="87" fillId="0" borderId="0"/>
    <xf numFmtId="209" fontId="87" fillId="0" borderId="0"/>
    <xf numFmtId="209" fontId="87" fillId="0" borderId="0"/>
    <xf numFmtId="209" fontId="87" fillId="0" borderId="0"/>
    <xf numFmtId="209" fontId="87" fillId="0" borderId="0"/>
    <xf numFmtId="209" fontId="87" fillId="0" borderId="0"/>
    <xf numFmtId="209" fontId="87" fillId="0" borderId="0"/>
    <xf numFmtId="172" fontId="66" fillId="0" borderId="0" applyFont="0" applyFill="0" applyBorder="0" applyAlignment="0" applyProtection="0"/>
    <xf numFmtId="39" fontId="66" fillId="0" borderId="0" applyFont="0" applyFill="0" applyBorder="0" applyAlignment="0" applyProtection="0"/>
    <xf numFmtId="266" fontId="66" fillId="0" borderId="0" applyFont="0" applyFill="0" applyBorder="0" applyAlignment="0" applyProtection="0"/>
    <xf numFmtId="37" fontId="39" fillId="0" borderId="0"/>
    <xf numFmtId="266" fontId="39" fillId="0" borderId="0"/>
    <xf numFmtId="266" fontId="44" fillId="0" borderId="0" applyFont="0"/>
    <xf numFmtId="266" fontId="21" fillId="0" borderId="0" applyFont="0" applyFill="0" applyBorder="0" applyAlignment="0" applyProtection="0"/>
    <xf numFmtId="210" fontId="79" fillId="0" borderId="41" applyBorder="0">
      <alignment horizontal="center"/>
    </xf>
    <xf numFmtId="210" fontId="79" fillId="0" borderId="41" applyBorder="0">
      <alignment horizontal="center"/>
    </xf>
    <xf numFmtId="203" fontId="18" fillId="0" borderId="0" applyFont="0" applyFill="0" applyBorder="0" applyAlignment="0" applyProtection="0"/>
    <xf numFmtId="210" fontId="79" fillId="0" borderId="41" applyBorder="0">
      <alignment horizontal="center"/>
    </xf>
    <xf numFmtId="210" fontId="79" fillId="0" borderId="41" applyBorder="0">
      <alignment horizontal="center"/>
    </xf>
    <xf numFmtId="210" fontId="79" fillId="0" borderId="41" applyBorder="0">
      <alignment horizontal="center"/>
    </xf>
    <xf numFmtId="210" fontId="79" fillId="0" borderId="41" applyBorder="0">
      <alignment horizontal="center"/>
    </xf>
    <xf numFmtId="210" fontId="79" fillId="0" borderId="41" applyBorder="0">
      <alignment horizontal="center"/>
    </xf>
    <xf numFmtId="210" fontId="79" fillId="0" borderId="41" applyBorder="0">
      <alignment horizontal="center"/>
    </xf>
    <xf numFmtId="211" fontId="67" fillId="0" borderId="0" applyFont="0" applyFill="0" applyBorder="0" applyAlignment="0" applyProtection="0"/>
    <xf numFmtId="212" fontId="39" fillId="0" borderId="0"/>
    <xf numFmtId="167" fontId="40" fillId="0" borderId="0" applyFont="0" applyFill="0" applyBorder="0" applyAlignment="0" applyProtection="0">
      <alignment horizontal="right"/>
    </xf>
    <xf numFmtId="169" fontId="40" fillId="0" borderId="0" applyFont="0" applyFill="0" applyBorder="0" applyAlignment="0" applyProtection="0"/>
    <xf numFmtId="266" fontId="88" fillId="0" borderId="0" applyFont="0" applyFill="0" applyBorder="0" applyAlignment="0" applyProtection="0">
      <alignment horizontal="right"/>
    </xf>
    <xf numFmtId="266" fontId="4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67" fillId="0" borderId="0" applyFont="0" applyFill="0" applyBorder="0" applyAlignment="0" applyProtection="0">
      <alignment horizontal="right"/>
    </xf>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213" fontId="88" fillId="0" borderId="0" applyFont="0" applyFill="0" applyBorder="0" applyAlignment="0" applyProtection="0"/>
    <xf numFmtId="43" fontId="20" fillId="0" borderId="0" applyFont="0" applyFill="0" applyBorder="0" applyAlignment="0" applyProtection="0"/>
    <xf numFmtId="21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43" fontId="18" fillId="0" borderId="0" applyFont="0" applyFill="0" applyBorder="0" applyAlignment="0" applyProtection="0"/>
    <xf numFmtId="21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21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21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215" fontId="41" fillId="0" borderId="0" applyFont="0" applyFill="0" applyBorder="0" applyAlignment="0" applyProtection="0"/>
    <xf numFmtId="172" fontId="18" fillId="0" borderId="0" applyFont="0" applyFill="0" applyBorder="0" applyAlignment="0" applyProtection="0"/>
    <xf numFmtId="39" fontId="18" fillId="0" borderId="0" applyFont="0" applyFill="0" applyBorder="0" applyAlignment="0" applyProtection="0"/>
    <xf numFmtId="266" fontId="18" fillId="0" borderId="0" applyFont="0" applyFill="0" applyBorder="0" applyAlignment="0" applyProtection="0"/>
    <xf numFmtId="3" fontId="90" fillId="0" borderId="0">
      <protection locked="0"/>
    </xf>
    <xf numFmtId="266" fontId="64" fillId="0" borderId="0"/>
    <xf numFmtId="3" fontId="90" fillId="0" borderId="0">
      <protection locked="0"/>
    </xf>
    <xf numFmtId="3" fontId="18" fillId="0" borderId="0" applyFont="0" applyFill="0" applyBorder="0" applyAlignment="0" applyProtection="0"/>
    <xf numFmtId="3" fontId="90" fillId="0" borderId="0">
      <protection locked="0"/>
    </xf>
    <xf numFmtId="3" fontId="18" fillId="0" borderId="0" applyFont="0" applyFill="0" applyBorder="0" applyAlignment="0" applyProtection="0"/>
    <xf numFmtId="3" fontId="90" fillId="0" borderId="0">
      <protection locked="0"/>
    </xf>
    <xf numFmtId="3" fontId="90" fillId="0" borderId="0">
      <protection locked="0"/>
    </xf>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90" fillId="0" borderId="0">
      <protection locked="0"/>
    </xf>
    <xf numFmtId="3" fontId="18" fillId="0" borderId="0" applyFont="0" applyFill="0" applyBorder="0" applyAlignment="0" applyProtection="0"/>
    <xf numFmtId="3" fontId="90" fillId="0" borderId="0">
      <protection locked="0"/>
    </xf>
    <xf numFmtId="3" fontId="90" fillId="0" borderId="0">
      <protection locked="0"/>
    </xf>
    <xf numFmtId="3" fontId="90" fillId="0" borderId="0">
      <protection locked="0"/>
    </xf>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3" fontId="90" fillId="0" borderId="0">
      <protection locked="0"/>
    </xf>
    <xf numFmtId="3" fontId="90" fillId="0" borderId="0">
      <protection locked="0"/>
    </xf>
    <xf numFmtId="3" fontId="90" fillId="0" borderId="0">
      <protection locked="0"/>
    </xf>
    <xf numFmtId="3" fontId="18" fillId="0" borderId="0" applyFont="0" applyFill="0" applyBorder="0" applyAlignment="0" applyProtection="0"/>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90" fillId="0" borderId="0">
      <protection locked="0"/>
    </xf>
    <xf numFmtId="3" fontId="90" fillId="0" borderId="0">
      <protection locked="0"/>
    </xf>
    <xf numFmtId="3" fontId="90" fillId="0" borderId="0">
      <protection locked="0"/>
    </xf>
    <xf numFmtId="3" fontId="18" fillId="0" borderId="0" applyFont="0" applyFill="0" applyBorder="0" applyAlignment="0" applyProtection="0"/>
    <xf numFmtId="3" fontId="90" fillId="0" borderId="0">
      <protection locked="0"/>
    </xf>
    <xf numFmtId="3" fontId="90" fillId="0" borderId="0">
      <protection locked="0"/>
    </xf>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3" fontId="90" fillId="0" borderId="0">
      <protection locked="0"/>
    </xf>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3" fontId="90" fillId="0" borderId="0">
      <protection locked="0"/>
    </xf>
    <xf numFmtId="3" fontId="18" fillId="0" borderId="0" applyFont="0" applyFill="0" applyBorder="0" applyAlignment="0" applyProtection="0"/>
    <xf numFmtId="3" fontId="90" fillId="0" borderId="0">
      <protection locked="0"/>
    </xf>
    <xf numFmtId="3" fontId="18" fillId="0" borderId="0" applyFont="0" applyFill="0" applyBorder="0" applyAlignment="0" applyProtection="0"/>
    <xf numFmtId="3" fontId="18" fillId="0" borderId="0" applyFont="0" applyFill="0" applyBorder="0" applyAlignment="0" applyProtection="0"/>
    <xf numFmtId="266" fontId="83" fillId="0" borderId="0" applyFont="0" applyFill="0" applyBorder="0" applyAlignment="0" applyProtection="0"/>
    <xf numFmtId="266" fontId="64" fillId="0" borderId="0"/>
    <xf numFmtId="4" fontId="91" fillId="0" borderId="10" applyFont="0" applyFill="0" applyBorder="0" applyAlignment="0" applyProtection="0"/>
    <xf numFmtId="216" fontId="83" fillId="0" borderId="0" applyFont="0" applyFill="0" applyBorder="0" applyAlignment="0" applyProtection="0"/>
    <xf numFmtId="266" fontId="92" fillId="0" borderId="0" applyFont="0" applyFill="0" applyBorder="0" applyAlignment="0" applyProtection="0"/>
    <xf numFmtId="266" fontId="93" fillId="71" borderId="0">
      <alignment horizontal="center" vertical="center" wrapText="1"/>
    </xf>
    <xf numFmtId="266" fontId="18" fillId="0" borderId="0" applyFill="0" applyBorder="0">
      <alignment horizontal="left"/>
    </xf>
    <xf numFmtId="266" fontId="52" fillId="0" borderId="10" applyProtection="0">
      <alignment horizontal="center" vertical="top" wrapText="1"/>
      <protection hidden="1"/>
    </xf>
    <xf numFmtId="266" fontId="18" fillId="0" borderId="0" applyNumberFormat="0" applyAlignment="0">
      <alignment horizontal="left"/>
    </xf>
    <xf numFmtId="266" fontId="94" fillId="0" borderId="0" applyNumberFormat="0" applyAlignment="0"/>
    <xf numFmtId="266" fontId="39" fillId="0" borderId="20" applyNumberFormat="0" applyFont="0" applyFill="0" applyBorder="0" applyProtection="0">
      <alignment horizontal="centerContinuous"/>
    </xf>
    <xf numFmtId="2" fontId="39" fillId="0" borderId="12" applyNumberFormat="0" applyFont="0" applyFill="0" applyProtection="0">
      <alignment horizontal="centerContinuous"/>
    </xf>
    <xf numFmtId="6" fontId="46" fillId="0" borderId="0" applyFont="0" applyFill="0" applyBorder="0" applyAlignment="0" applyProtection="0"/>
    <xf numFmtId="266" fontId="46" fillId="0" borderId="0" applyFill="0" applyBorder="0">
      <alignment horizontal="right"/>
      <protection locked="0"/>
    </xf>
    <xf numFmtId="266" fontId="66" fillId="0" borderId="0" applyFont="0" applyFill="0" applyBorder="0" applyAlignment="0" applyProtection="0"/>
    <xf numFmtId="217" fontId="39" fillId="0" borderId="0" applyFont="0" applyBorder="0" applyAlignment="0" applyProtection="0">
      <alignment horizontal="right"/>
    </xf>
    <xf numFmtId="188" fontId="66" fillId="0" borderId="0" applyFont="0" applyFill="0" applyBorder="0" applyAlignment="0" applyProtection="0"/>
    <xf numFmtId="218" fontId="40" fillId="0" borderId="0" applyFont="0" applyFill="0" applyBorder="0" applyAlignment="0" applyProtection="0">
      <protection locked="0"/>
    </xf>
    <xf numFmtId="218" fontId="40" fillId="0" borderId="0" applyFont="0" applyFill="0" applyBorder="0" applyAlignment="0" applyProtection="0">
      <protection locked="0"/>
    </xf>
    <xf numFmtId="219" fontId="39" fillId="0" borderId="0"/>
    <xf numFmtId="42" fontId="18" fillId="0" borderId="0">
      <alignment horizontal="right"/>
    </xf>
    <xf numFmtId="220" fontId="79" fillId="0" borderId="26" applyFont="0" applyFill="0" applyBorder="0" applyAlignment="0" applyProtection="0"/>
    <xf numFmtId="220" fontId="79" fillId="0" borderId="26" applyFont="0" applyFill="0" applyBorder="0" applyAlignment="0" applyProtection="0"/>
    <xf numFmtId="203" fontId="18" fillId="0" borderId="0"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1" fontId="18" fillId="0" borderId="0" applyFont="0" applyFill="0" applyBorder="0" applyAlignment="0" applyProtection="0"/>
    <xf numFmtId="8" fontId="18" fillId="0" borderId="42">
      <protection locked="0"/>
    </xf>
    <xf numFmtId="211" fontId="67" fillId="0" borderId="0" applyFont="0" applyFill="0" applyBorder="0" applyAlignment="0" applyProtection="0">
      <alignment horizontal="right"/>
    </xf>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23" fillId="0" borderId="0" applyFont="0" applyFill="0" applyBorder="0" applyAlignment="0" applyProtection="0"/>
    <xf numFmtId="168" fontId="40" fillId="0" borderId="0" applyFont="0" applyFill="0" applyBorder="0" applyAlignment="0" applyProtection="0">
      <alignment horizontal="right"/>
    </xf>
    <xf numFmtId="44" fontId="23"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89" fillId="0" borderId="0" applyFont="0" applyFill="0" applyBorder="0" applyAlignment="0" applyProtection="0"/>
    <xf numFmtId="44" fontId="89" fillId="0" borderId="0" applyFont="0" applyFill="0" applyBorder="0" applyAlignment="0" applyProtection="0"/>
    <xf numFmtId="44" fontId="89"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222" fontId="18" fillId="0" borderId="0" applyFont="0" applyFill="0" applyBorder="0" applyAlignment="0" applyProtection="0"/>
    <xf numFmtId="44" fontId="23" fillId="0" borderId="0" applyFont="0" applyFill="0" applyBorder="0" applyAlignment="0" applyProtection="0"/>
    <xf numFmtId="44" fontId="23" fillId="0" borderId="0" applyFont="0" applyFill="0" applyBorder="0" applyAlignment="0" applyProtection="0"/>
    <xf numFmtId="44" fontId="23"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20"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8" fontId="86" fillId="0" borderId="0" applyFont="0" applyFill="0" applyBorder="0" applyAlignment="0" applyProtection="0"/>
    <xf numFmtId="188" fontId="18" fillId="0" borderId="0" applyFont="0" applyFill="0" applyBorder="0" applyAlignment="0" applyProtection="0"/>
    <xf numFmtId="7" fontId="18" fillId="0" borderId="0" applyFont="0" applyFill="0" applyBorder="0" applyAlignment="0" applyProtection="0"/>
    <xf numFmtId="223" fontId="90" fillId="0" borderId="0">
      <protection locked="0"/>
    </xf>
    <xf numFmtId="223" fontId="90" fillId="0" borderId="0">
      <protection locked="0"/>
    </xf>
    <xf numFmtId="169" fontId="18" fillId="0" borderId="0" applyFill="0" applyBorder="0">
      <alignment horizontal="right"/>
    </xf>
    <xf numFmtId="223" fontId="90" fillId="0" borderId="0">
      <protection locked="0"/>
    </xf>
    <xf numFmtId="223" fontId="90" fillId="0" borderId="0">
      <protection locked="0"/>
    </xf>
    <xf numFmtId="223" fontId="90" fillId="0" borderId="0">
      <protection locked="0"/>
    </xf>
    <xf numFmtId="165" fontId="18" fillId="0" borderId="0" applyFill="0" applyBorder="0">
      <alignment horizontal="right"/>
    </xf>
    <xf numFmtId="170" fontId="18" fillId="0" borderId="12" applyFill="0" applyBorder="0">
      <alignment horizontal="right"/>
    </xf>
    <xf numFmtId="187" fontId="83" fillId="0" borderId="0" applyFont="0" applyFill="0" applyBorder="0" applyAlignment="0" applyProtection="0"/>
    <xf numFmtId="7" fontId="67" fillId="0" borderId="0" applyFill="0" applyBorder="0" applyProtection="0"/>
    <xf numFmtId="266" fontId="95" fillId="0" borderId="0"/>
    <xf numFmtId="266" fontId="39" fillId="0" borderId="0" applyFont="0" applyFill="0" applyBorder="0" applyAlignment="0" applyProtection="0"/>
    <xf numFmtId="266" fontId="90" fillId="0" borderId="0">
      <protection locked="0"/>
    </xf>
    <xf numFmtId="15" fontId="86" fillId="0" borderId="0" applyFont="0" applyFill="0" applyBorder="0" applyAlignment="0" applyProtection="0"/>
    <xf numFmtId="17" fontId="86" fillId="0" borderId="0" applyFont="0" applyFill="0" applyBorder="0" applyAlignment="0" applyProtection="0"/>
    <xf numFmtId="19" fontId="86" fillId="0" borderId="0" applyFont="0" applyFill="0" applyBorder="0" applyAlignment="0" applyProtection="0"/>
    <xf numFmtId="21" fontId="86" fillId="0" borderId="0" applyFont="0" applyFill="0" applyBorder="0" applyAlignment="0" applyProtection="0"/>
    <xf numFmtId="224" fontId="22" fillId="0" borderId="12"/>
    <xf numFmtId="17" fontId="86" fillId="0" borderId="0" applyFont="0" applyFill="0" applyBorder="0" applyAlignment="0" applyProtection="0"/>
    <xf numFmtId="19" fontId="86" fillId="0" borderId="0" applyFont="0" applyFill="0" applyBorder="0" applyAlignment="0" applyProtection="0"/>
    <xf numFmtId="21" fontId="86" fillId="0" borderId="0" applyFont="0" applyFill="0" applyBorder="0" applyAlignment="0" applyProtection="0"/>
    <xf numFmtId="199" fontId="86" fillId="0" borderId="0" applyFont="0" applyFill="0" applyBorder="0" applyAlignment="0" applyProtection="0"/>
    <xf numFmtId="266" fontId="41" fillId="0" borderId="0" applyFont="0" applyFill="0" applyBorder="0" applyAlignment="0" applyProtection="0"/>
    <xf numFmtId="266" fontId="90" fillId="0" borderId="0">
      <protection locked="0"/>
    </xf>
    <xf numFmtId="14" fontId="96" fillId="0" borderId="0"/>
    <xf numFmtId="266" fontId="90" fillId="0" borderId="0">
      <protection locked="0"/>
    </xf>
    <xf numFmtId="14" fontId="96" fillId="0" borderId="0"/>
    <xf numFmtId="16" fontId="96" fillId="0" borderId="0"/>
    <xf numFmtId="18" fontId="96" fillId="0" borderId="0"/>
    <xf numFmtId="20" fontId="96" fillId="0" borderId="0"/>
    <xf numFmtId="16" fontId="96" fillId="0" borderId="0"/>
    <xf numFmtId="18" fontId="96" fillId="0" borderId="0"/>
    <xf numFmtId="20" fontId="96" fillId="0" borderId="0"/>
    <xf numFmtId="266" fontId="90" fillId="0" borderId="0">
      <protection locked="0"/>
    </xf>
    <xf numFmtId="266" fontId="90" fillId="0" borderId="0">
      <protection locked="0"/>
    </xf>
    <xf numFmtId="266" fontId="90" fillId="0" borderId="0">
      <protection locked="0"/>
    </xf>
    <xf numFmtId="14"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266" fontId="90" fillId="0" borderId="0">
      <protection locked="0"/>
    </xf>
    <xf numFmtId="16" fontId="96" fillId="0" borderId="0"/>
    <xf numFmtId="18" fontId="96" fillId="0" borderId="0"/>
    <xf numFmtId="20" fontId="96" fillId="0" borderId="0"/>
    <xf numFmtId="14" fontId="96" fillId="0" borderId="0"/>
    <xf numFmtId="266" fontId="90" fillId="0" borderId="0">
      <protection locked="0"/>
    </xf>
    <xf numFmtId="266" fontId="90" fillId="0" borderId="0">
      <protection locked="0"/>
    </xf>
    <xf numFmtId="266" fontId="90" fillId="0" borderId="0">
      <protection locked="0"/>
    </xf>
    <xf numFmtId="266" fontId="90" fillId="0" borderId="0">
      <protection locked="0"/>
    </xf>
    <xf numFmtId="14"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266" fontId="90" fillId="0" borderId="0">
      <protection locked="0"/>
    </xf>
    <xf numFmtId="266" fontId="90" fillId="0" borderId="0">
      <protection locked="0"/>
    </xf>
    <xf numFmtId="266" fontId="90" fillId="0" borderId="0">
      <protection locked="0"/>
    </xf>
    <xf numFmtId="14" fontId="96" fillId="0" borderId="0"/>
    <xf numFmtId="14" fontId="96" fillId="0" borderId="0"/>
    <xf numFmtId="16" fontId="96" fillId="0" borderId="0"/>
    <xf numFmtId="18" fontId="96" fillId="0" borderId="0"/>
    <xf numFmtId="20"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266" fontId="90" fillId="0" borderId="0">
      <protection locked="0"/>
    </xf>
    <xf numFmtId="14"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14" fontId="96" fillId="0" borderId="0"/>
    <xf numFmtId="266" fontId="90" fillId="0" borderId="0">
      <protection locked="0"/>
    </xf>
    <xf numFmtId="266" fontId="90" fillId="0" borderId="0">
      <protection locked="0"/>
    </xf>
    <xf numFmtId="14" fontId="96" fillId="0" borderId="0"/>
    <xf numFmtId="16" fontId="96" fillId="0" borderId="0"/>
    <xf numFmtId="18" fontId="96" fillId="0" borderId="0"/>
    <xf numFmtId="20" fontId="96" fillId="0" borderId="0"/>
    <xf numFmtId="14" fontId="96" fillId="0" borderId="0"/>
    <xf numFmtId="266" fontId="90" fillId="0" borderId="0">
      <protection locked="0"/>
    </xf>
    <xf numFmtId="14" fontId="96" fillId="0" borderId="0"/>
    <xf numFmtId="16" fontId="96" fillId="0" borderId="0"/>
    <xf numFmtId="18" fontId="96" fillId="0" borderId="0"/>
    <xf numFmtId="20" fontId="96" fillId="0" borderId="0"/>
    <xf numFmtId="16" fontId="96" fillId="0" borderId="0"/>
    <xf numFmtId="18" fontId="96" fillId="0" borderId="0"/>
    <xf numFmtId="20" fontId="96" fillId="0" borderId="0"/>
    <xf numFmtId="14" fontId="96" fillId="0" borderId="0"/>
    <xf numFmtId="266" fontId="90" fillId="0" borderId="0">
      <protection locked="0"/>
    </xf>
    <xf numFmtId="14" fontId="96" fillId="0" borderId="0"/>
    <xf numFmtId="16" fontId="96" fillId="0" borderId="0"/>
    <xf numFmtId="18" fontId="96" fillId="0" borderId="0"/>
    <xf numFmtId="20"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14" fontId="96" fillId="0" borderId="0"/>
    <xf numFmtId="16" fontId="96" fillId="0" borderId="0"/>
    <xf numFmtId="18" fontId="96" fillId="0" borderId="0"/>
    <xf numFmtId="20" fontId="96" fillId="0" borderId="0"/>
    <xf numFmtId="225" fontId="40" fillId="0" borderId="0" applyFont="0" applyFill="0" applyBorder="0" applyAlignment="0" applyProtection="0"/>
    <xf numFmtId="14" fontId="29" fillId="0" borderId="0" applyFill="0" applyBorder="0" applyAlignment="0"/>
    <xf numFmtId="16" fontId="29" fillId="0" borderId="0" applyFill="0" applyBorder="0" applyAlignment="0"/>
    <xf numFmtId="18" fontId="29" fillId="0" borderId="0" applyFill="0" applyBorder="0" applyAlignment="0"/>
    <xf numFmtId="20" fontId="29" fillId="0" borderId="0" applyFill="0" applyBorder="0" applyAlignment="0"/>
    <xf numFmtId="266" fontId="40" fillId="0" borderId="0" applyFont="0" applyFill="0" applyBorder="0" applyProtection="0">
      <alignment horizontal="right"/>
    </xf>
    <xf numFmtId="14" fontId="97" fillId="0" borderId="0">
      <alignment horizontal="right"/>
      <protection locked="0"/>
    </xf>
    <xf numFmtId="16" fontId="97" fillId="0" borderId="0">
      <alignment horizontal="right"/>
      <protection locked="0"/>
    </xf>
    <xf numFmtId="18" fontId="97" fillId="0" borderId="0">
      <alignment horizontal="right"/>
      <protection locked="0"/>
    </xf>
    <xf numFmtId="20" fontId="97" fillId="0" borderId="0">
      <alignment horizontal="right"/>
      <protection locked="0"/>
    </xf>
    <xf numFmtId="266" fontId="40" fillId="0" borderId="0"/>
    <xf numFmtId="14" fontId="78" fillId="0" borderId="0" applyFont="0" applyFill="0" applyBorder="0" applyAlignment="0" applyProtection="0">
      <alignment horizontal="center"/>
    </xf>
    <xf numFmtId="16" fontId="78" fillId="0" borderId="0" applyFont="0" applyFill="0" applyBorder="0" applyAlignment="0" applyProtection="0">
      <alignment horizontal="center"/>
    </xf>
    <xf numFmtId="18" fontId="78" fillId="0" borderId="0" applyFont="0" applyFill="0" applyBorder="0" applyAlignment="0" applyProtection="0">
      <alignment horizontal="center"/>
    </xf>
    <xf numFmtId="20" fontId="78" fillId="0" borderId="0" applyFont="0" applyFill="0" applyBorder="0" applyAlignment="0" applyProtection="0">
      <alignment horizontal="center"/>
    </xf>
    <xf numFmtId="226" fontId="18" fillId="0" borderId="0" applyFont="0" applyFill="0" applyBorder="0" applyAlignment="0" applyProtection="0">
      <alignment horizontal="center"/>
    </xf>
    <xf numFmtId="266" fontId="46" fillId="0" borderId="0"/>
    <xf numFmtId="38" fontId="46" fillId="0" borderId="43">
      <alignment vertical="center"/>
    </xf>
    <xf numFmtId="266" fontId="46" fillId="0" borderId="43">
      <alignment vertical="center"/>
    </xf>
    <xf numFmtId="176" fontId="18" fillId="0" borderId="0" applyFont="0" applyFill="0" applyBorder="0" applyAlignment="0" applyProtection="0"/>
    <xf numFmtId="164" fontId="18" fillId="0" borderId="0" applyFont="0" applyFill="0" applyBorder="0" applyAlignment="0" applyProtection="0"/>
    <xf numFmtId="8" fontId="40" fillId="0" borderId="0" applyFont="0" applyFill="0" applyBorder="0" applyAlignment="0" applyProtection="0"/>
    <xf numFmtId="188" fontId="40" fillId="0" borderId="0"/>
    <xf numFmtId="188" fontId="59" fillId="0" borderId="0">
      <protection locked="0"/>
    </xf>
    <xf numFmtId="7" fontId="40" fillId="0" borderId="0"/>
    <xf numFmtId="266" fontId="31" fillId="0" borderId="0"/>
    <xf numFmtId="266" fontId="29" fillId="0" borderId="0">
      <alignment horizontal="right"/>
    </xf>
    <xf numFmtId="188" fontId="18" fillId="0" borderId="26" applyFill="0" applyBorder="0">
      <alignment horizontal="right"/>
    </xf>
    <xf numFmtId="185" fontId="18" fillId="0" borderId="0" applyFont="0" applyFill="0" applyBorder="0" applyAlignment="0" applyProtection="0"/>
    <xf numFmtId="4" fontId="39" fillId="0" borderId="0" applyFont="0" applyFill="0" applyBorder="0" applyAlignment="0" applyProtection="0"/>
    <xf numFmtId="166" fontId="45" fillId="0" borderId="0" applyFont="0" applyFill="0" applyBorder="0" applyAlignment="0" applyProtection="0"/>
    <xf numFmtId="6" fontId="40" fillId="0" borderId="0" applyFont="0" applyFill="0" applyBorder="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227" fontId="40" fillId="0" borderId="44" applyNumberFormat="0" applyFont="0" applyFill="0" applyAlignment="0" applyProtection="0"/>
    <xf numFmtId="42" fontId="98" fillId="0" borderId="0" applyFill="0" applyBorder="0" applyAlignment="0" applyProtection="0"/>
    <xf numFmtId="266" fontId="84" fillId="0" borderId="0"/>
    <xf numFmtId="167" fontId="99" fillId="66" borderId="45" applyNumberFormat="0" applyAlignment="0" applyProtection="0">
      <alignment vertical="top"/>
    </xf>
    <xf numFmtId="266" fontId="100" fillId="0" borderId="15" applyFill="0" applyBorder="0" applyAlignment="0"/>
    <xf numFmtId="37" fontId="101" fillId="72" borderId="0" applyNumberFormat="0" applyFont="0" applyBorder="0" applyAlignment="0" applyProtection="0"/>
    <xf numFmtId="266" fontId="101" fillId="72" borderId="0" applyNumberFormat="0" applyFont="0" applyBorder="0" applyAlignment="0" applyProtection="0"/>
    <xf numFmtId="203" fontId="18" fillId="0" borderId="0" applyFill="0" applyBorder="0" applyAlignment="0"/>
    <xf numFmtId="203" fontId="18" fillId="0" borderId="0" applyFill="0" applyBorder="0" applyAlignment="0"/>
    <xf numFmtId="203" fontId="18" fillId="0" borderId="0" applyFill="0" applyBorder="0" applyAlignment="0"/>
    <xf numFmtId="206" fontId="18" fillId="0" borderId="0" applyFill="0" applyBorder="0" applyAlignment="0"/>
    <xf numFmtId="203" fontId="18" fillId="0" borderId="0" applyFill="0" applyBorder="0" applyAlignment="0"/>
    <xf numFmtId="266" fontId="18" fillId="0" borderId="0" applyNumberFormat="0" applyAlignment="0">
      <alignment horizontal="left"/>
    </xf>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02" fillId="0" borderId="0" applyNumberFormat="0" applyFill="0" applyBorder="0" applyAlignment="0" applyProtection="0"/>
    <xf numFmtId="266" fontId="15" fillId="0" borderId="0" applyNumberFormat="0" applyFill="0" applyBorder="0" applyAlignment="0" applyProtection="0"/>
    <xf numFmtId="266" fontId="39" fillId="0" borderId="0" applyNumberFormat="0" applyFill="0" applyBorder="0" applyAlignment="0" applyProtection="0"/>
    <xf numFmtId="266" fontId="103" fillId="0" borderId="0" applyProtection="0"/>
    <xf numFmtId="266" fontId="103" fillId="0" borderId="0" applyProtection="0"/>
    <xf numFmtId="266" fontId="104" fillId="0" borderId="0">
      <protection locked="0"/>
    </xf>
    <xf numFmtId="266" fontId="103" fillId="0" borderId="0" applyProtection="0"/>
    <xf numFmtId="266" fontId="103" fillId="0" borderId="0" applyProtection="0"/>
    <xf numFmtId="266" fontId="103" fillId="0" borderId="0" applyProtection="0"/>
    <xf numFmtId="266" fontId="21" fillId="0" borderId="0" applyProtection="0"/>
    <xf numFmtId="266" fontId="21" fillId="0" borderId="0" applyProtection="0"/>
    <xf numFmtId="266" fontId="104" fillId="0" borderId="0">
      <protection locked="0"/>
    </xf>
    <xf numFmtId="266" fontId="21" fillId="0" borderId="0" applyProtection="0"/>
    <xf numFmtId="266" fontId="21" fillId="0" borderId="0" applyProtection="0"/>
    <xf numFmtId="266" fontId="21" fillId="0" borderId="0" applyProtection="0"/>
    <xf numFmtId="266" fontId="105" fillId="0" borderId="0" applyProtection="0"/>
    <xf numFmtId="266" fontId="105" fillId="0" borderId="0" applyProtection="0"/>
    <xf numFmtId="266" fontId="106" fillId="0" borderId="0">
      <protection locked="0"/>
    </xf>
    <xf numFmtId="266" fontId="105" fillId="0" borderId="0" applyProtection="0"/>
    <xf numFmtId="266" fontId="105" fillId="0" borderId="0" applyProtection="0"/>
    <xf numFmtId="266" fontId="105" fillId="0" borderId="0" applyProtection="0"/>
    <xf numFmtId="266" fontId="39" fillId="0" borderId="0" applyProtection="0"/>
    <xf numFmtId="266" fontId="39" fillId="0" borderId="0" applyProtection="0"/>
    <xf numFmtId="266" fontId="104" fillId="0" borderId="0">
      <protection locked="0"/>
    </xf>
    <xf numFmtId="266" fontId="39" fillId="0" borderId="0" applyProtection="0"/>
    <xf numFmtId="266" fontId="104" fillId="0" borderId="0">
      <protection locked="0"/>
    </xf>
    <xf numFmtId="266" fontId="39" fillId="0" borderId="0" applyProtection="0"/>
    <xf numFmtId="266" fontId="39" fillId="0" borderId="0" applyProtection="0"/>
    <xf numFmtId="266" fontId="39" fillId="0" borderId="0" applyProtection="0"/>
    <xf numFmtId="266" fontId="48" fillId="0" borderId="0" applyProtection="0"/>
    <xf numFmtId="266" fontId="48" fillId="0" borderId="0" applyProtection="0"/>
    <xf numFmtId="266" fontId="104" fillId="0" borderId="0">
      <protection locked="0"/>
    </xf>
    <xf numFmtId="266" fontId="48" fillId="0" borderId="0" applyProtection="0"/>
    <xf numFmtId="266" fontId="48" fillId="0" borderId="0" applyProtection="0"/>
    <xf numFmtId="266" fontId="48" fillId="0" borderId="0" applyProtection="0"/>
    <xf numFmtId="266" fontId="40" fillId="0" borderId="0" applyProtection="0"/>
    <xf numFmtId="266" fontId="40" fillId="0" borderId="0" applyProtection="0"/>
    <xf numFmtId="266" fontId="104" fillId="0" borderId="0">
      <protection locked="0"/>
    </xf>
    <xf numFmtId="266" fontId="40" fillId="0" borderId="0" applyProtection="0"/>
    <xf numFmtId="266" fontId="40" fillId="0" borderId="0" applyProtection="0"/>
    <xf numFmtId="266" fontId="40" fillId="0" borderId="0" applyProtection="0"/>
    <xf numFmtId="266" fontId="42" fillId="0" borderId="0" applyProtection="0"/>
    <xf numFmtId="266" fontId="42" fillId="0" borderId="0" applyProtection="0"/>
    <xf numFmtId="266" fontId="106" fillId="0" borderId="0">
      <protection locked="0"/>
    </xf>
    <xf numFmtId="266" fontId="42" fillId="0" borderId="0" applyProtection="0"/>
    <xf numFmtId="266" fontId="42" fillId="0" borderId="0" applyProtection="0"/>
    <xf numFmtId="266" fontId="42" fillId="0" borderId="0" applyProtection="0"/>
    <xf numFmtId="228" fontId="90" fillId="0" borderId="0">
      <protection locked="0"/>
    </xf>
    <xf numFmtId="228" fontId="90" fillId="0" borderId="0">
      <protection locked="0"/>
    </xf>
    <xf numFmtId="266" fontId="21" fillId="0" borderId="10" applyFont="0" applyFill="0" applyBorder="0" applyAlignment="0" applyProtection="0"/>
    <xf numFmtId="266" fontId="21" fillId="0" borderId="10" applyFont="0" applyFill="0" applyBorder="0" applyAlignment="0" applyProtection="0"/>
    <xf numFmtId="228" fontId="90" fillId="0" borderId="0">
      <protection locked="0"/>
    </xf>
    <xf numFmtId="228" fontId="90" fillId="0" borderId="0">
      <protection locked="0"/>
    </xf>
    <xf numFmtId="228" fontId="90" fillId="0" borderId="0">
      <protection locked="0"/>
    </xf>
    <xf numFmtId="1" fontId="83" fillId="0" borderId="0" applyFont="0" applyFill="0" applyBorder="0" applyAlignment="0" applyProtection="0"/>
    <xf numFmtId="266" fontId="67" fillId="0" borderId="0" applyFill="0" applyBorder="0" applyProtection="0"/>
    <xf numFmtId="229" fontId="21" fillId="0" borderId="0">
      <alignment horizontal="left"/>
    </xf>
    <xf numFmtId="229" fontId="21" fillId="0" borderId="0">
      <alignment horizontal="left"/>
    </xf>
    <xf numFmtId="266" fontId="41" fillId="0" borderId="0" applyFont="0" applyFill="0" applyBorder="0" applyAlignment="0" applyProtection="0"/>
    <xf numFmtId="178" fontId="21" fillId="0" borderId="0" applyFont="0" applyFill="0" applyBorder="0" applyProtection="0">
      <alignment horizontal="right"/>
    </xf>
    <xf numFmtId="227" fontId="18" fillId="0" borderId="24" applyFont="0" applyFill="0" applyBorder="0" applyAlignment="0" applyProtection="0"/>
    <xf numFmtId="167" fontId="83" fillId="0" borderId="0" applyFont="0" applyFill="0" applyBorder="0" applyAlignment="0" applyProtection="0"/>
    <xf numFmtId="227" fontId="18" fillId="0" borderId="21" applyFont="0" applyFill="0" applyBorder="0" applyAlignment="0" applyProtection="0"/>
    <xf numFmtId="266" fontId="18" fillId="0" borderId="0"/>
    <xf numFmtId="230" fontId="107" fillId="0" borderId="46" applyNumberFormat="0" applyAlignment="0"/>
    <xf numFmtId="266" fontId="108" fillId="43" borderId="0" applyNumberFormat="0" applyBorder="0" applyAlignment="0" applyProtection="0"/>
    <xf numFmtId="266" fontId="6" fillId="2" borderId="0" applyNumberFormat="0" applyBorder="0" applyAlignment="0" applyProtection="0"/>
    <xf numFmtId="188" fontId="21" fillId="0" borderId="47" applyNumberFormat="0" applyFont="0" applyFill="0" applyAlignment="0" applyProtection="0">
      <alignment horizontal="right"/>
    </xf>
    <xf numFmtId="5" fontId="26" fillId="58" borderId="31" applyNumberFormat="0" applyAlignment="0" applyProtection="0">
      <alignment vertical="top"/>
    </xf>
    <xf numFmtId="5" fontId="26" fillId="58" borderId="31" applyNumberFormat="0" applyAlignment="0" applyProtection="0">
      <alignment vertical="top"/>
    </xf>
    <xf numFmtId="188" fontId="55" fillId="0" borderId="35" applyNumberFormat="0" applyFill="0" applyBorder="0" applyAlignment="0" applyProtection="0">
      <alignment horizontal="right"/>
    </xf>
    <xf numFmtId="5" fontId="26" fillId="58" borderId="31" applyNumberFormat="0" applyAlignment="0" applyProtection="0">
      <alignment vertical="top"/>
    </xf>
    <xf numFmtId="188" fontId="55" fillId="0" borderId="35" applyNumberFormat="0" applyFill="0" applyBorder="0" applyAlignment="0" applyProtection="0">
      <alignment horizontal="right"/>
    </xf>
    <xf numFmtId="5" fontId="26" fillId="58" borderId="31" applyNumberFormat="0" applyAlignment="0" applyProtection="0">
      <alignment vertical="top"/>
    </xf>
    <xf numFmtId="5" fontId="26" fillId="58" borderId="31" applyNumberFormat="0" applyAlignment="0" applyProtection="0">
      <alignment vertical="top"/>
    </xf>
    <xf numFmtId="5" fontId="26" fillId="58" borderId="31" applyNumberFormat="0" applyAlignment="0" applyProtection="0">
      <alignment vertical="top"/>
    </xf>
    <xf numFmtId="38" fontId="21" fillId="66" borderId="0" applyNumberFormat="0" applyBorder="0" applyAlignment="0" applyProtection="0"/>
    <xf numFmtId="38" fontId="21" fillId="66" borderId="0" applyNumberFormat="0" applyBorder="0" applyAlignment="0" applyProtection="0"/>
    <xf numFmtId="266" fontId="21" fillId="66" borderId="0" applyNumberFormat="0" applyBorder="0" applyAlignment="0" applyProtection="0"/>
    <xf numFmtId="266" fontId="21" fillId="66" borderId="0" applyNumberFormat="0" applyBorder="0" applyAlignment="0" applyProtection="0"/>
    <xf numFmtId="179" fontId="18" fillId="0" borderId="0" applyFill="0" applyBorder="0" applyAlignment="0" applyProtection="0"/>
    <xf numFmtId="231" fontId="22" fillId="68" borderId="10" applyNumberFormat="0" applyFont="0" applyAlignment="0"/>
    <xf numFmtId="232" fontId="67" fillId="0" borderId="0" applyFont="0" applyFill="0" applyBorder="0" applyAlignment="0" applyProtection="0">
      <alignment horizontal="right"/>
    </xf>
    <xf numFmtId="182" fontId="18" fillId="0" borderId="0" applyNumberFormat="0" applyFill="0" applyBorder="0" applyProtection="0">
      <alignment horizontal="right"/>
    </xf>
    <xf numFmtId="266" fontId="27" fillId="0" borderId="19" applyNumberFormat="0" applyAlignment="0" applyProtection="0">
      <alignment horizontal="left" vertical="center"/>
    </xf>
    <xf numFmtId="266" fontId="27" fillId="0" borderId="27">
      <alignment horizontal="left" vertical="center"/>
    </xf>
    <xf numFmtId="266" fontId="109" fillId="73" borderId="0" applyProtection="0"/>
    <xf numFmtId="266" fontId="110" fillId="0" borderId="48" applyNumberFormat="0" applyFill="0" applyAlignment="0" applyProtection="0"/>
    <xf numFmtId="266" fontId="111" fillId="0" borderId="49" applyNumberFormat="0" applyFill="0" applyAlignment="0" applyProtection="0"/>
    <xf numFmtId="266" fontId="110" fillId="0" borderId="48" applyNumberFormat="0" applyFill="0" applyAlignment="0" applyProtection="0"/>
    <xf numFmtId="266" fontId="110" fillId="0" borderId="48" applyNumberFormat="0" applyFill="0" applyAlignment="0" applyProtection="0"/>
    <xf numFmtId="266" fontId="111" fillId="0" borderId="49" applyNumberFormat="0" applyFill="0" applyAlignment="0" applyProtection="0"/>
    <xf numFmtId="266" fontId="112" fillId="0" borderId="50" applyNumberFormat="0" applyFill="0" applyAlignment="0" applyProtection="0"/>
    <xf numFmtId="266" fontId="110" fillId="0" borderId="50" applyNumberFormat="0" applyFill="0" applyAlignment="0" applyProtection="0"/>
    <xf numFmtId="266" fontId="112" fillId="0" borderId="50" applyNumberFormat="0" applyFill="0" applyAlignment="0" applyProtection="0"/>
    <xf numFmtId="266" fontId="110" fillId="0" borderId="50" applyNumberFormat="0" applyFill="0" applyAlignment="0" applyProtection="0"/>
    <xf numFmtId="266" fontId="112" fillId="0" borderId="50" applyNumberFormat="0" applyFill="0" applyAlignment="0" applyProtection="0"/>
    <xf numFmtId="266" fontId="110" fillId="0" borderId="50" applyNumberFormat="0" applyFill="0" applyAlignment="0" applyProtection="0"/>
    <xf numFmtId="266" fontId="110" fillId="0" borderId="50" applyNumberFormat="0" applyFill="0" applyAlignment="0" applyProtection="0"/>
    <xf numFmtId="266" fontId="112" fillId="0" borderId="50" applyNumberFormat="0" applyFill="0" applyAlignment="0" applyProtection="0"/>
    <xf numFmtId="266" fontId="110" fillId="0" borderId="50" applyNumberFormat="0" applyFill="0" applyAlignment="0" applyProtection="0"/>
    <xf numFmtId="266" fontId="3" fillId="0" borderId="1" applyNumberFormat="0" applyFill="0" applyAlignment="0" applyProtection="0"/>
    <xf numFmtId="266" fontId="3" fillId="0" borderId="1" applyNumberFormat="0" applyFill="0" applyAlignment="0" applyProtection="0"/>
    <xf numFmtId="266" fontId="112" fillId="0" borderId="50" applyNumberFormat="0" applyFill="0" applyAlignment="0" applyProtection="0"/>
    <xf numFmtId="266" fontId="110" fillId="0" borderId="50" applyNumberFormat="0" applyFill="0" applyAlignment="0" applyProtection="0"/>
    <xf numFmtId="266" fontId="3" fillId="0" borderId="1" applyNumberFormat="0" applyFill="0" applyAlignment="0" applyProtection="0"/>
    <xf numFmtId="266" fontId="109" fillId="73" borderId="0" applyProtection="0"/>
    <xf numFmtId="266" fontId="109" fillId="73" borderId="0" applyProtection="0"/>
    <xf numFmtId="266" fontId="109" fillId="73" borderId="0" applyProtection="0"/>
    <xf numFmtId="266" fontId="109" fillId="73" borderId="0" applyProtection="0"/>
    <xf numFmtId="49" fontId="113" fillId="0" borderId="10">
      <alignment horizontal="center"/>
    </xf>
    <xf numFmtId="266" fontId="113" fillId="0" borderId="10">
      <alignment horizontal="center"/>
    </xf>
    <xf numFmtId="49" fontId="113" fillId="0" borderId="10">
      <alignment horizontal="center"/>
    </xf>
    <xf numFmtId="266" fontId="113" fillId="0" borderId="10">
      <alignment horizontal="center"/>
    </xf>
    <xf numFmtId="49" fontId="113" fillId="0" borderId="10">
      <alignment horizontal="center"/>
    </xf>
    <xf numFmtId="266" fontId="113" fillId="0" borderId="10">
      <alignment horizontal="center"/>
    </xf>
    <xf numFmtId="49" fontId="113" fillId="0" borderId="10">
      <alignment horizontal="center"/>
    </xf>
    <xf numFmtId="266" fontId="113" fillId="0" borderId="10">
      <alignment horizontal="center"/>
    </xf>
    <xf numFmtId="266" fontId="109" fillId="73" borderId="0" applyProtection="0"/>
    <xf numFmtId="266" fontId="109" fillId="73" borderId="0" applyProtection="0"/>
    <xf numFmtId="266" fontId="114" fillId="0" borderId="51" applyNumberFormat="0" applyFill="0" applyAlignment="0" applyProtection="0"/>
    <xf numFmtId="266" fontId="115" fillId="0" borderId="0" applyProtection="0">
      <alignment horizontal="left"/>
    </xf>
    <xf numFmtId="266" fontId="114" fillId="0" borderId="51" applyNumberFormat="0" applyFill="0" applyAlignment="0" applyProtection="0"/>
    <xf numFmtId="266" fontId="114" fillId="0" borderId="51" applyNumberFormat="0" applyFill="0" applyAlignment="0" applyProtection="0"/>
    <xf numFmtId="266" fontId="116" fillId="0" borderId="51" applyNumberFormat="0" applyFill="0" applyAlignment="0" applyProtection="0"/>
    <xf numFmtId="266" fontId="116" fillId="0" borderId="51" applyNumberFormat="0" applyFill="0" applyAlignment="0" applyProtection="0"/>
    <xf numFmtId="266" fontId="116" fillId="0" borderId="51" applyNumberFormat="0" applyFill="0" applyAlignment="0" applyProtection="0"/>
    <xf numFmtId="266" fontId="115" fillId="0" borderId="0" applyProtection="0">
      <alignment horizontal="left"/>
    </xf>
    <xf numFmtId="266" fontId="115" fillId="0" borderId="0" applyProtection="0">
      <alignment horizontal="left"/>
    </xf>
    <xf numFmtId="266" fontId="117" fillId="0" borderId="52" applyNumberFormat="0" applyFill="0" applyAlignment="0" applyProtection="0"/>
    <xf numFmtId="266" fontId="4" fillId="0" borderId="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4" fillId="0" borderId="2" applyNumberFormat="0" applyFill="0" applyAlignment="0" applyProtection="0"/>
    <xf numFmtId="266" fontId="4" fillId="0" borderId="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4" fillId="0" borderId="2" applyNumberFormat="0" applyFill="0" applyAlignment="0" applyProtection="0"/>
    <xf numFmtId="266" fontId="4" fillId="0" borderId="2" applyNumberFormat="0" applyFill="0" applyAlignment="0" applyProtection="0"/>
    <xf numFmtId="266" fontId="4" fillId="0" borderId="2" applyNumberFormat="0" applyFill="0" applyAlignment="0" applyProtection="0"/>
    <xf numFmtId="266" fontId="115" fillId="0" borderId="0" applyProtection="0">
      <alignment horizontal="left"/>
    </xf>
    <xf numFmtId="266" fontId="109" fillId="73" borderId="0" applyProtection="0"/>
    <xf numFmtId="266" fontId="109" fillId="73" borderId="0" applyProtection="0"/>
    <xf numFmtId="49" fontId="113" fillId="0" borderId="10">
      <alignment horizontal="center"/>
    </xf>
    <xf numFmtId="266" fontId="113" fillId="0" borderId="10">
      <alignment horizontal="center"/>
    </xf>
    <xf numFmtId="49" fontId="113" fillId="0" borderId="10">
      <alignment horizontal="center"/>
    </xf>
    <xf numFmtId="266" fontId="113" fillId="0" borderId="10">
      <alignment horizontal="center"/>
    </xf>
    <xf numFmtId="266" fontId="109" fillId="73" borderId="0" applyProtection="0"/>
    <xf numFmtId="266" fontId="109" fillId="73" borderId="0" applyProtection="0"/>
    <xf numFmtId="266" fontId="109" fillId="73" borderId="0" applyProtection="0"/>
    <xf numFmtId="49" fontId="113" fillId="0" borderId="10">
      <alignment horizontal="center"/>
    </xf>
    <xf numFmtId="49" fontId="113" fillId="0" borderId="10">
      <alignment horizontal="center"/>
    </xf>
    <xf numFmtId="49" fontId="113" fillId="0" borderId="10">
      <alignment horizontal="center"/>
    </xf>
    <xf numFmtId="266" fontId="118" fillId="0" borderId="53" applyNumberFormat="0" applyFill="0" applyAlignment="0" applyProtection="0"/>
    <xf numFmtId="266" fontId="119" fillId="0" borderId="0" applyProtection="0">
      <alignment horizontal="left"/>
    </xf>
    <xf numFmtId="266" fontId="118" fillId="0" borderId="53" applyNumberFormat="0" applyFill="0" applyAlignment="0" applyProtection="0"/>
    <xf numFmtId="266" fontId="118" fillId="0" borderId="53"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9" fillId="0" borderId="0" applyProtection="0">
      <alignment horizontal="left"/>
    </xf>
    <xf numFmtId="266" fontId="119" fillId="0" borderId="0" applyProtection="0">
      <alignment horizontal="left"/>
    </xf>
    <xf numFmtId="266" fontId="121" fillId="0" borderId="55" applyNumberFormat="0" applyFill="0" applyAlignment="0" applyProtection="0"/>
    <xf numFmtId="266" fontId="5" fillId="0" borderId="3"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5" fillId="0" borderId="3" applyNumberFormat="0" applyFill="0" applyAlignment="0" applyProtection="0"/>
    <xf numFmtId="266" fontId="5" fillId="0" borderId="3"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5" fillId="0" borderId="3" applyNumberFormat="0" applyFill="0" applyAlignment="0" applyProtection="0"/>
    <xf numFmtId="266" fontId="5" fillId="0" borderId="3" applyNumberFormat="0" applyFill="0" applyAlignment="0" applyProtection="0"/>
    <xf numFmtId="266" fontId="5" fillId="0" borderId="3" applyNumberFormat="0" applyFill="0" applyAlignment="0" applyProtection="0"/>
    <xf numFmtId="266" fontId="119" fillId="0" borderId="0" applyProtection="0">
      <alignment horizontal="left"/>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266" fontId="118" fillId="0" borderId="0" applyNumberFormat="0" applyFill="0" applyBorder="0" applyAlignment="0" applyProtection="0"/>
    <xf numFmtId="266" fontId="120" fillId="0" borderId="0" applyNumberFormat="0" applyFill="0" applyBorder="0" applyAlignment="0" applyProtection="0"/>
    <xf numFmtId="266" fontId="118" fillId="0" borderId="0" applyNumberFormat="0" applyFill="0" applyBorder="0" applyAlignment="0" applyProtection="0"/>
    <xf numFmtId="266" fontId="118" fillId="0" borderId="0" applyNumberFormat="0" applyFill="0" applyBorder="0" applyAlignment="0" applyProtection="0"/>
    <xf numFmtId="266" fontId="120"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5" fillId="0" borderId="0" applyNumberFormat="0" applyFill="0" applyBorder="0" applyAlignment="0" applyProtection="0"/>
    <xf numFmtId="266" fontId="5"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5" fillId="0" borderId="0" applyNumberFormat="0" applyFill="0" applyBorder="0" applyAlignment="0" applyProtection="0"/>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266" fontId="109" fillId="73" borderId="0" applyProtection="0"/>
    <xf numFmtId="266" fontId="109" fillId="73" borderId="0" applyProtection="0"/>
    <xf numFmtId="266" fontId="109" fillId="73" borderId="0" applyProtection="0"/>
    <xf numFmtId="266" fontId="109" fillId="73" borderId="0" applyProtection="0"/>
    <xf numFmtId="266" fontId="113" fillId="0" borderId="10">
      <alignment horizontal="center"/>
    </xf>
    <xf numFmtId="49" fontId="113" fillId="0" borderId="10">
      <alignment horizontal="center"/>
    </xf>
    <xf numFmtId="266" fontId="109" fillId="73" borderId="0" applyProtection="0"/>
    <xf numFmtId="266" fontId="109" fillId="73" borderId="0" applyProtection="0"/>
    <xf numFmtId="266" fontId="109" fillId="73" borderId="0" applyProtection="0"/>
    <xf numFmtId="266" fontId="109" fillId="73" borderId="0" applyProtection="0"/>
    <xf numFmtId="172" fontId="122" fillId="0" borderId="0">
      <alignment horizontal="right"/>
    </xf>
    <xf numFmtId="172" fontId="122" fillId="0" borderId="0">
      <alignment horizontal="left"/>
    </xf>
    <xf numFmtId="203" fontId="18" fillId="0" borderId="0">
      <protection locked="0"/>
    </xf>
    <xf numFmtId="266" fontId="123" fillId="0" borderId="56" applyNumberFormat="0" applyFill="0" applyBorder="0" applyAlignment="0" applyProtection="0">
      <alignment horizontal="left"/>
    </xf>
    <xf numFmtId="266" fontId="124" fillId="0" borderId="0">
      <alignment horizontal="center"/>
    </xf>
    <xf numFmtId="266" fontId="18" fillId="0" borderId="0" applyNumberFormat="0" applyFill="0" applyBorder="0" applyProtection="0">
      <alignment wrapText="1"/>
    </xf>
    <xf numFmtId="266" fontId="18" fillId="0" borderId="0" applyNumberFormat="0" applyFill="0" applyBorder="0" applyProtection="0">
      <alignment wrapText="1"/>
    </xf>
    <xf numFmtId="266" fontId="18" fillId="0" borderId="0" applyNumberFormat="0" applyFill="0" applyBorder="0" applyProtection="0">
      <alignment horizontal="justify" vertical="top" wrapText="1"/>
    </xf>
    <xf numFmtId="266" fontId="18" fillId="0" borderId="0" applyNumberFormat="0" applyFill="0" applyBorder="0" applyProtection="0">
      <alignment horizontal="justify" vertical="top" wrapText="1"/>
    </xf>
    <xf numFmtId="266" fontId="31" fillId="0" borderId="57" applyNumberFormat="0" applyFill="0" applyAlignment="0" applyProtection="0"/>
    <xf numFmtId="266" fontId="31" fillId="0" borderId="57" applyNumberFormat="0" applyFill="0" applyAlignment="0" applyProtection="0"/>
    <xf numFmtId="199" fontId="40" fillId="0" borderId="0" applyFont="0" applyFill="0" applyBorder="0" applyAlignment="0" applyProtection="0"/>
    <xf numFmtId="266" fontId="125" fillId="0" borderId="0"/>
    <xf numFmtId="167" fontId="18" fillId="68" borderId="0"/>
    <xf numFmtId="10" fontId="18" fillId="68" borderId="0"/>
    <xf numFmtId="37" fontId="18" fillId="68" borderId="0"/>
    <xf numFmtId="266" fontId="18" fillId="68" borderId="0"/>
    <xf numFmtId="10" fontId="21" fillId="68" borderId="10" applyNumberFormat="0" applyBorder="0" applyAlignment="0" applyProtection="0"/>
    <xf numFmtId="10" fontId="21" fillId="68" borderId="10" applyNumberForma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7" fillId="48" borderId="4" applyNumberFormat="0" applyAlignment="0" applyProtection="0"/>
    <xf numFmtId="266" fontId="9" fillId="5" borderId="4" applyNumberFormat="0" applyAlignment="0" applyProtection="0"/>
    <xf numFmtId="266" fontId="127" fillId="48" borderId="4" applyNumberFormat="0" applyAlignment="0" applyProtection="0"/>
    <xf numFmtId="266" fontId="127" fillId="48" borderId="4" applyNumberFormat="0" applyAlignment="0" applyProtection="0"/>
    <xf numFmtId="266" fontId="127" fillId="48" borderId="4" applyNumberFormat="0" applyAlignment="0" applyProtection="0"/>
    <xf numFmtId="266" fontId="127" fillId="48" borderId="4" applyNumberFormat="0" applyAlignment="0" applyProtection="0"/>
    <xf numFmtId="266" fontId="9" fillId="5" borderId="4" applyNumberFormat="0" applyAlignment="0" applyProtection="0"/>
    <xf numFmtId="266" fontId="9" fillId="5" borderId="4" applyNumberFormat="0" applyAlignment="0" applyProtection="0"/>
    <xf numFmtId="266" fontId="127" fillId="48" borderId="4" applyNumberFormat="0" applyAlignment="0" applyProtection="0"/>
    <xf numFmtId="266" fontId="126" fillId="42" borderId="38" applyNumberFormat="0" applyAlignment="0" applyProtection="0"/>
    <xf numFmtId="266" fontId="9" fillId="5" borderId="4" applyNumberFormat="0" applyAlignment="0" applyProtection="0"/>
    <xf numFmtId="266" fontId="9" fillId="5" borderId="4" applyNumberFormat="0" applyAlignment="0" applyProtection="0"/>
    <xf numFmtId="266" fontId="127" fillId="48" borderId="4"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126" fillId="42" borderId="38" applyNumberFormat="0" applyAlignment="0" applyProtection="0"/>
    <xf numFmtId="266" fontId="126" fillId="42" borderId="38" applyNumberFormat="0" applyAlignment="0" applyProtection="0"/>
    <xf numFmtId="266" fontId="9" fillId="5" borderId="4" applyNumberFormat="0" applyAlignment="0" applyProtection="0"/>
    <xf numFmtId="266" fontId="9" fillId="5" borderId="4" applyNumberFormat="0" applyAlignment="0" applyProtection="0"/>
    <xf numFmtId="266" fontId="127" fillId="48" borderId="4" applyNumberFormat="0" applyAlignment="0" applyProtection="0"/>
    <xf numFmtId="266" fontId="126" fillId="42" borderId="38" applyNumberFormat="0" applyAlignment="0" applyProtection="0"/>
    <xf numFmtId="266" fontId="9" fillId="5" borderId="4" applyNumberFormat="0" applyAlignment="0" applyProtection="0"/>
    <xf numFmtId="266" fontId="9" fillId="5" borderId="4" applyNumberFormat="0" applyAlignment="0" applyProtection="0"/>
    <xf numFmtId="266" fontId="127" fillId="48" borderId="4" applyNumberFormat="0" applyAlignment="0" applyProtection="0"/>
    <xf numFmtId="266" fontId="126" fillId="42" borderId="38" applyNumberFormat="0" applyAlignment="0" applyProtection="0"/>
    <xf numFmtId="266" fontId="9" fillId="5" borderId="4" applyNumberFormat="0" applyAlignment="0" applyProtection="0"/>
    <xf numFmtId="266" fontId="9" fillId="5" borderId="4" applyNumberFormat="0" applyAlignment="0" applyProtection="0"/>
    <xf numFmtId="266" fontId="127" fillId="48" borderId="4" applyNumberFormat="0" applyAlignment="0" applyProtection="0"/>
    <xf numFmtId="266" fontId="126" fillId="42" borderId="38"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9" fillId="5" borderId="4"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9" fillId="5" borderId="4" applyNumberFormat="0" applyAlignment="0" applyProtection="0"/>
    <xf numFmtId="266" fontId="9" fillId="5" borderId="4" applyNumberFormat="0" applyAlignment="0" applyProtection="0"/>
    <xf numFmtId="266" fontId="9" fillId="5" borderId="4"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9" fillId="5" borderId="4"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9" fillId="5" borderId="4" applyNumberFormat="0" applyAlignment="0" applyProtection="0"/>
    <xf numFmtId="266" fontId="9" fillId="5" borderId="4"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9" fillId="5" borderId="4" applyNumberFormat="0" applyAlignment="0" applyProtection="0"/>
    <xf numFmtId="266" fontId="126" fillId="42" borderId="38" applyNumberFormat="0" applyAlignment="0" applyProtection="0"/>
    <xf numFmtId="266" fontId="126" fillId="42" borderId="38" applyNumberFormat="0" applyAlignment="0" applyProtection="0"/>
    <xf numFmtId="266" fontId="9" fillId="5" borderId="4" applyNumberFormat="0" applyAlignment="0" applyProtection="0"/>
    <xf numFmtId="266" fontId="9" fillId="5" borderId="4" applyNumberFormat="0" applyAlignment="0" applyProtection="0"/>
    <xf numFmtId="266" fontId="126" fillId="42" borderId="38" applyNumberFormat="0" applyAlignment="0" applyProtection="0"/>
    <xf numFmtId="266" fontId="9" fillId="5" borderId="4" applyNumberFormat="0" applyAlignment="0" applyProtection="0"/>
    <xf numFmtId="266" fontId="126" fillId="42" borderId="38" applyNumberFormat="0" applyAlignment="0" applyProtection="0"/>
    <xf numFmtId="266" fontId="122" fillId="74" borderId="58" applyNumberFormat="0" applyFont="0" applyBorder="0" applyAlignment="0" applyProtection="0"/>
    <xf numFmtId="266" fontId="126" fillId="42" borderId="38"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38" applyNumberFormat="0" applyAlignment="0" applyProtection="0"/>
    <xf numFmtId="167" fontId="91" fillId="0" borderId="10" applyNumberFormat="0" applyFill="0" applyAlignment="0" applyProtection="0"/>
    <xf numFmtId="172" fontId="101" fillId="75" borderId="0"/>
    <xf numFmtId="37" fontId="18" fillId="68" borderId="0"/>
    <xf numFmtId="266" fontId="18" fillId="68" borderId="0"/>
    <xf numFmtId="266" fontId="18" fillId="74" borderId="59" applyBorder="0" applyAlignment="0" applyProtection="0"/>
    <xf numFmtId="266" fontId="18" fillId="0" borderId="0"/>
    <xf numFmtId="172" fontId="56" fillId="0" borderId="0" applyNumberFormat="0" applyFill="0" applyBorder="0" applyAlignment="0">
      <protection locked="0"/>
    </xf>
    <xf numFmtId="266" fontId="18" fillId="0" borderId="0"/>
    <xf numFmtId="266" fontId="18" fillId="0" borderId="0"/>
    <xf numFmtId="266" fontId="18" fillId="0" borderId="0"/>
    <xf numFmtId="167" fontId="128" fillId="0" borderId="0"/>
    <xf numFmtId="266" fontId="18" fillId="0" borderId="0"/>
    <xf numFmtId="38" fontId="21" fillId="76" borderId="0" applyNumberFormat="0" applyFont="0" applyBorder="0" applyAlignment="0" applyProtection="0"/>
    <xf numFmtId="266" fontId="21" fillId="76" borderId="0" applyNumberFormat="0" applyFont="0" applyBorder="0" applyAlignment="0" applyProtection="0"/>
    <xf numFmtId="266" fontId="46" fillId="0" borderId="0" applyFill="0" applyBorder="0">
      <alignment horizontal="right"/>
      <protection locked="0"/>
    </xf>
    <xf numFmtId="266" fontId="129" fillId="62" borderId="17">
      <alignment horizontal="left" vertical="center" wrapText="1"/>
    </xf>
    <xf numFmtId="266" fontId="46" fillId="0" borderId="0" applyFont="0" applyFill="0" applyBorder="0" applyAlignment="0" applyProtection="0"/>
    <xf numFmtId="266" fontId="46" fillId="0" borderId="0" applyFont="0" applyFill="0" applyBorder="0" applyAlignment="0" applyProtection="0"/>
    <xf numFmtId="266" fontId="130" fillId="0" borderId="0" applyNumberFormat="0" applyFill="0" applyBorder="0" applyProtection="0">
      <alignment horizontal="left" vertical="center"/>
    </xf>
    <xf numFmtId="266" fontId="40" fillId="0" borderId="0">
      <alignment horizontal="left"/>
    </xf>
    <xf numFmtId="233" fontId="26" fillId="0" borderId="0" applyFill="0" applyBorder="0" applyAlignment="0" applyProtection="0">
      <alignment horizontal="center"/>
    </xf>
    <xf numFmtId="233" fontId="26" fillId="0" borderId="0" applyFill="0" applyBorder="0" applyAlignment="0" applyProtection="0">
      <alignment horizontal="center"/>
    </xf>
    <xf numFmtId="203" fontId="18" fillId="0" borderId="0" applyFill="0" applyBorder="0" applyAlignment="0"/>
    <xf numFmtId="203" fontId="18" fillId="0" borderId="0" applyFill="0" applyBorder="0" applyAlignment="0"/>
    <xf numFmtId="203" fontId="18" fillId="0" borderId="0" applyFill="0" applyBorder="0" applyAlignment="0"/>
    <xf numFmtId="206" fontId="18" fillId="0" borderId="0" applyFill="0" applyBorder="0" applyAlignment="0"/>
    <xf numFmtId="203" fontId="18" fillId="0" borderId="0" applyFill="0" applyBorder="0" applyAlignment="0"/>
    <xf numFmtId="266" fontId="131" fillId="0" borderId="60" applyNumberFormat="0" applyFill="0" applyAlignment="0" applyProtection="0"/>
    <xf numFmtId="266" fontId="12" fillId="0" borderId="6" applyNumberFormat="0" applyFill="0" applyAlignment="0" applyProtection="0"/>
    <xf numFmtId="172" fontId="132" fillId="77" borderId="0"/>
    <xf numFmtId="266" fontId="41" fillId="0" borderId="0" applyFont="0" applyFill="0" applyBorder="0" applyAlignment="0" applyProtection="0"/>
    <xf numFmtId="266" fontId="18" fillId="0" borderId="14" applyBorder="0"/>
    <xf numFmtId="172" fontId="133" fillId="37" borderId="0" applyNumberFormat="0" applyFont="0" applyFill="0" applyBorder="0" applyAlignment="0">
      <alignment horizontal="centerContinuous"/>
    </xf>
    <xf numFmtId="234" fontId="18" fillId="0" borderId="0">
      <alignment horizontal="left"/>
    </xf>
    <xf numFmtId="38" fontId="134" fillId="0" borderId="0" applyNumberFormat="0" applyFill="0" applyBorder="0" applyAlignment="0" applyProtection="0"/>
    <xf numFmtId="266" fontId="134" fillId="0" borderId="0" applyNumberFormat="0" applyFill="0" applyBorder="0" applyAlignment="0" applyProtection="0"/>
    <xf numFmtId="235" fontId="26" fillId="0" borderId="0" applyFill="0" applyBorder="0" applyAlignment="0" applyProtection="0">
      <alignment horizontal="center"/>
    </xf>
    <xf numFmtId="10" fontId="135" fillId="0" borderId="0"/>
    <xf numFmtId="179" fontId="18" fillId="0" borderId="0" applyFill="0" applyBorder="0" applyAlignment="0" applyProtection="0"/>
    <xf numFmtId="236" fontId="18" fillId="0" borderId="0" applyFont="0" applyFill="0" applyBorder="0" applyAlignment="0" applyProtection="0"/>
    <xf numFmtId="214" fontId="18" fillId="0" borderId="0" applyFont="0" applyFill="0" applyBorder="0" applyAlignment="0" applyProtection="0"/>
    <xf numFmtId="237" fontId="18" fillId="0" borderId="0" applyFont="0" applyFill="0" applyBorder="0" applyAlignment="0" applyProtection="0"/>
    <xf numFmtId="238" fontId="18" fillId="0" borderId="0" applyFont="0" applyFill="0" applyBorder="0" applyAlignment="0" applyProtection="0"/>
    <xf numFmtId="266" fontId="21" fillId="0" borderId="0" applyFont="0" applyFill="0" applyBorder="0" applyAlignment="0" applyProtection="0"/>
    <xf numFmtId="37" fontId="136" fillId="0" borderId="0"/>
    <xf numFmtId="239" fontId="18" fillId="0" borderId="0" applyFont="0" applyFill="0" applyBorder="0" applyAlignment="0" applyProtection="0"/>
    <xf numFmtId="240" fontId="18" fillId="0" borderId="0" applyFont="0" applyFill="0" applyBorder="0" applyAlignment="0" applyProtection="0"/>
    <xf numFmtId="266" fontId="21" fillId="0" borderId="0" applyFont="0" applyFill="0" applyBorder="0" applyProtection="0">
      <alignment horizontal="right"/>
    </xf>
    <xf numFmtId="266" fontId="137" fillId="0" borderId="0" applyNumberFormat="0">
      <alignment horizontal="right"/>
    </xf>
    <xf numFmtId="241" fontId="21" fillId="0" borderId="0" applyFill="0" applyBorder="0" applyProtection="0">
      <alignment horizontal="right"/>
    </xf>
    <xf numFmtId="242" fontId="40" fillId="0" borderId="0" applyFont="0" applyFill="0" applyBorder="0" applyAlignment="0" applyProtection="0"/>
    <xf numFmtId="243" fontId="39" fillId="0" borderId="0" applyFont="0" applyFill="0" applyBorder="0" applyAlignment="0" applyProtection="0"/>
    <xf numFmtId="244" fontId="18" fillId="0" borderId="0" applyFont="0" applyFill="0" applyBorder="0" applyAlignment="0" applyProtection="0"/>
    <xf numFmtId="245" fontId="39" fillId="0" borderId="0" applyFont="0" applyFill="0" applyBorder="0" applyAlignment="0" applyProtection="0"/>
    <xf numFmtId="246" fontId="40" fillId="0" borderId="0" applyFont="0" applyFill="0" applyBorder="0" applyAlignment="0" applyProtection="0"/>
    <xf numFmtId="247" fontId="18" fillId="0" borderId="0" applyFont="0" applyFill="0" applyBorder="0" applyAlignment="0" applyProtection="0"/>
    <xf numFmtId="248" fontId="39" fillId="0" borderId="0" applyFont="0" applyFill="0" applyBorder="0" applyAlignment="0" applyProtection="0"/>
    <xf numFmtId="249" fontId="39" fillId="0" borderId="0" applyFont="0" applyFill="0" applyBorder="0" applyAlignment="0" applyProtection="0"/>
    <xf numFmtId="250" fontId="18" fillId="0" borderId="0" applyFont="0" applyFill="0" applyBorder="0" applyAlignment="0" applyProtection="0"/>
    <xf numFmtId="266" fontId="67" fillId="0" borderId="0"/>
    <xf numFmtId="266" fontId="18" fillId="0" borderId="0">
      <alignment horizontal="center"/>
    </xf>
    <xf numFmtId="266" fontId="18" fillId="0" borderId="0"/>
    <xf numFmtId="227" fontId="18" fillId="0" borderId="0" applyFont="0" applyFill="0" applyBorder="0" applyAlignment="0" applyProtection="0"/>
    <xf numFmtId="180" fontId="25" fillId="0" borderId="0" applyFont="0" applyFill="0" applyBorder="0" applyAlignment="0"/>
    <xf numFmtId="38" fontId="113" fillId="0" borderId="0" applyNumberFormat="0" applyFill="0" applyBorder="0" applyAlignment="0" applyProtection="0"/>
    <xf numFmtId="266" fontId="113" fillId="0" borderId="0" applyNumberFormat="0" applyFill="0" applyBorder="0" applyAlignment="0" applyProtection="0"/>
    <xf numFmtId="266" fontId="138" fillId="50" borderId="0" applyNumberFormat="0" applyBorder="0" applyAlignment="0" applyProtection="0"/>
    <xf numFmtId="266" fontId="8" fillId="44" borderId="0" applyNumberFormat="0" applyBorder="0" applyAlignment="0" applyProtection="0"/>
    <xf numFmtId="266" fontId="8" fillId="4" borderId="0" applyNumberFormat="0" applyBorder="0" applyAlignment="0" applyProtection="0"/>
    <xf numFmtId="266" fontId="8" fillId="4" borderId="0" applyNumberFormat="0" applyBorder="0" applyAlignment="0" applyProtection="0"/>
    <xf numFmtId="266" fontId="8" fillId="44" borderId="0" applyNumberFormat="0" applyBorder="0" applyAlignment="0" applyProtection="0"/>
    <xf numFmtId="266" fontId="8" fillId="4" borderId="0" applyNumberFormat="0" applyBorder="0" applyAlignment="0" applyProtection="0"/>
    <xf numFmtId="251" fontId="41" fillId="0" borderId="0" applyFont="0" applyFill="0" applyBorder="0" applyAlignment="0" applyProtection="0"/>
    <xf numFmtId="266" fontId="101" fillId="0" borderId="0" applyFont="0" applyFill="0" applyBorder="0" applyAlignment="0" applyProtection="0">
      <alignment horizontal="center"/>
    </xf>
    <xf numFmtId="266" fontId="71" fillId="0" borderId="0" applyNumberFormat="0" applyFill="0" applyAlignment="0" applyProtection="0"/>
    <xf numFmtId="37" fontId="139" fillId="0" borderId="0"/>
    <xf numFmtId="266" fontId="139" fillId="0" borderId="0"/>
    <xf numFmtId="172" fontId="96" fillId="0" borderId="0"/>
    <xf numFmtId="252" fontId="21" fillId="0" borderId="0" applyFont="0" applyFill="0" applyBorder="0" applyAlignment="0" applyProtection="0">
      <alignment horizontal="right"/>
    </xf>
    <xf numFmtId="266" fontId="140" fillId="0" borderId="0"/>
    <xf numFmtId="174" fontId="141" fillId="0" borderId="0"/>
    <xf numFmtId="266" fontId="140" fillId="0" borderId="0"/>
    <xf numFmtId="266" fontId="140" fillId="0" borderId="0"/>
    <xf numFmtId="266" fontId="140" fillId="0" borderId="0"/>
    <xf numFmtId="38" fontId="21" fillId="0" borderId="10" applyFont="0" applyFill="0" applyBorder="0" applyAlignment="0" applyProtection="0"/>
    <xf numFmtId="266" fontId="21" fillId="0" borderId="10" applyFont="0" applyFill="0" applyBorder="0" applyAlignment="0" applyProtection="0"/>
    <xf numFmtId="253" fontId="21" fillId="0" borderId="0" applyFont="0" applyFill="0" applyBorder="0" applyAlignment="0" applyProtection="0"/>
    <xf numFmtId="266" fontId="18" fillId="0" borderId="0" applyNumberFormat="0" applyFill="0" applyBorder="0" applyAlignment="0" applyProtection="0"/>
    <xf numFmtId="266" fontId="18" fillId="0" borderId="0"/>
    <xf numFmtId="266" fontId="1"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applyNumberFormat="0" applyFill="0" applyBorder="0" applyAlignment="0" applyProtection="0"/>
    <xf numFmtId="266" fontId="18" fillId="0" borderId="0" applyNumberFormat="0" applyFill="0" applyBorder="0" applyAlignment="0" applyProtection="0"/>
    <xf numFmtId="266" fontId="18" fillId="0" borderId="0"/>
    <xf numFmtId="266" fontId="1" fillId="0" borderId="0"/>
    <xf numFmtId="266" fontId="18" fillId="0" borderId="0"/>
    <xf numFmtId="266" fontId="18" fillId="0" borderId="0" applyNumberFormat="0" applyFill="0" applyBorder="0" applyAlignment="0" applyProtection="0"/>
    <xf numFmtId="266" fontId="1"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xf numFmtId="266" fontId="18" fillId="0" borderId="0"/>
    <xf numFmtId="266" fontId="142" fillId="0" borderId="0" applyNumberFormat="0" applyFill="0" applyBorder="0" applyProtection="0"/>
    <xf numFmtId="266" fontId="18" fillId="0" borderId="0"/>
    <xf numFmtId="266" fontId="142" fillId="0" borderId="0" applyNumberFormat="0" applyFill="0" applyBorder="0" applyProtection="0"/>
    <xf numFmtId="266" fontId="1"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 fillId="0" borderId="0"/>
    <xf numFmtId="266" fontId="18" fillId="0" borderId="0"/>
    <xf numFmtId="266" fontId="1" fillId="0" borderId="0"/>
    <xf numFmtId="266" fontId="18" fillId="0" borderId="0"/>
    <xf numFmtId="266" fontId="18" fillId="0" borderId="0"/>
    <xf numFmtId="266" fontId="1" fillId="0" borderId="0"/>
    <xf numFmtId="266" fontId="18" fillId="0" borderId="0"/>
    <xf numFmtId="266" fontId="23" fillId="0" borderId="0"/>
    <xf numFmtId="266" fontId="1" fillId="0" borderId="0"/>
    <xf numFmtId="266" fontId="23" fillId="0" borderId="0"/>
    <xf numFmtId="266" fontId="1" fillId="0" borderId="0"/>
    <xf numFmtId="266" fontId="142" fillId="0" borderId="0" applyNumberFormat="0" applyFill="0" applyBorder="0" applyProtection="0"/>
    <xf numFmtId="266" fontId="142" fillId="0" borderId="0" applyNumberFormat="0" applyFill="0" applyBorder="0" applyProtection="0"/>
    <xf numFmtId="266" fontId="142" fillId="0" borderId="0" applyNumberFormat="0" applyFill="0" applyBorder="0" applyProtection="0"/>
    <xf numFmtId="266" fontId="18" fillId="0" borderId="0"/>
    <xf numFmtId="266" fontId="1" fillId="0" borderId="0"/>
    <xf numFmtId="266" fontId="18" fillId="0" borderId="0"/>
    <xf numFmtId="266" fontId="18" fillId="0" borderId="0"/>
    <xf numFmtId="266" fontId="1" fillId="0" borderId="0"/>
    <xf numFmtId="184" fontId="18" fillId="0" borderId="0">
      <alignment horizontal="left" wrapText="1"/>
    </xf>
    <xf numFmtId="266" fontId="1" fillId="0" borderId="0"/>
    <xf numFmtId="184" fontId="18" fillId="0" borderId="0">
      <alignment horizontal="left" wrapText="1"/>
    </xf>
    <xf numFmtId="266" fontId="1" fillId="0" borderId="0"/>
    <xf numFmtId="184" fontId="18" fillId="0" borderId="0">
      <alignment horizontal="left" wrapText="1"/>
    </xf>
    <xf numFmtId="266" fontId="1" fillId="0" borderId="0"/>
    <xf numFmtId="266" fontId="23" fillId="0" borderId="0"/>
    <xf numFmtId="266" fontId="23" fillId="0" borderId="0"/>
    <xf numFmtId="266" fontId="23" fillId="0" borderId="0"/>
    <xf numFmtId="184" fontId="18" fillId="0" borderId="0">
      <alignment horizontal="left" wrapText="1"/>
    </xf>
    <xf numFmtId="266" fontId="1" fillId="0" borderId="0"/>
    <xf numFmtId="266" fontId="18" fillId="0" borderId="0"/>
    <xf numFmtId="266" fontId="18" fillId="0" borderId="0"/>
    <xf numFmtId="266" fontId="1" fillId="0" borderId="0"/>
    <xf numFmtId="266" fontId="18" fillId="0" borderId="0"/>
    <xf numFmtId="266" fontId="18" fillId="0" borderId="0"/>
    <xf numFmtId="266" fontId="1"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8" fillId="0" borderId="0"/>
    <xf numFmtId="266" fontId="1" fillId="0" borderId="0"/>
    <xf numFmtId="266" fontId="1" fillId="0" borderId="0"/>
    <xf numFmtId="266" fontId="1" fillId="0" borderId="0"/>
    <xf numFmtId="184" fontId="18" fillId="0" borderId="0">
      <alignment horizontal="left" wrapText="1"/>
    </xf>
    <xf numFmtId="266" fontId="1" fillId="0" borderId="0"/>
    <xf numFmtId="184" fontId="18" fillId="0" borderId="0">
      <alignment horizontal="left" wrapText="1"/>
    </xf>
    <xf numFmtId="184" fontId="18" fillId="0" borderId="0">
      <alignment horizontal="left" wrapText="1"/>
    </xf>
    <xf numFmtId="266" fontId="1" fillId="0" borderId="0"/>
    <xf numFmtId="184" fontId="18" fillId="0" borderId="0">
      <alignment horizontal="left" wrapText="1"/>
    </xf>
    <xf numFmtId="266" fontId="1" fillId="0" borderId="0"/>
    <xf numFmtId="266" fontId="1" fillId="0" borderId="0"/>
    <xf numFmtId="266" fontId="1" fillId="0" borderId="0"/>
    <xf numFmtId="266" fontId="18" fillId="0" borderId="0"/>
    <xf numFmtId="266" fontId="18" fillId="0" borderId="0"/>
    <xf numFmtId="266" fontId="18" fillId="0" borderId="0"/>
    <xf numFmtId="184" fontId="18" fillId="0" borderId="0">
      <alignment horizontal="left" wrapText="1"/>
    </xf>
    <xf numFmtId="266" fontId="1" fillId="0" borderId="0"/>
    <xf numFmtId="184" fontId="18" fillId="0" borderId="0">
      <alignment horizontal="left" wrapText="1"/>
    </xf>
    <xf numFmtId="184" fontId="18" fillId="0" borderId="0">
      <alignment horizontal="left" wrapText="1"/>
    </xf>
    <xf numFmtId="266" fontId="18" fillId="0" borderId="0"/>
    <xf numFmtId="266" fontId="1" fillId="0" borderId="0"/>
    <xf numFmtId="266" fontId="18" fillId="0" borderId="0"/>
    <xf numFmtId="266" fontId="1" fillId="0" borderId="0"/>
    <xf numFmtId="266" fontId="1" fillId="0" borderId="0"/>
    <xf numFmtId="266" fontId="1" fillId="0" borderId="0"/>
    <xf numFmtId="266" fontId="1" fillId="0" borderId="0"/>
    <xf numFmtId="266" fontId="18" fillId="0" borderId="0"/>
    <xf numFmtId="266" fontId="18" fillId="0" borderId="0"/>
    <xf numFmtId="184" fontId="18" fillId="0" borderId="0">
      <alignment horizontal="left" wrapText="1"/>
    </xf>
    <xf numFmtId="184" fontId="18" fillId="0" borderId="0">
      <alignment horizontal="left" wrapText="1"/>
    </xf>
    <xf numFmtId="184" fontId="18" fillId="0" borderId="0">
      <alignment horizontal="left" wrapText="1"/>
    </xf>
    <xf numFmtId="184" fontId="18" fillId="0" borderId="0">
      <alignment horizontal="left" wrapText="1"/>
    </xf>
    <xf numFmtId="266" fontId="18"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8" fillId="0" borderId="0"/>
    <xf numFmtId="266" fontId="1" fillId="0" borderId="0"/>
    <xf numFmtId="266" fontId="18" fillId="0" borderId="0" applyNumberFormat="0" applyFill="0" applyBorder="0" applyAlignment="0" applyProtection="0"/>
    <xf numFmtId="266" fontId="18" fillId="0" borderId="0"/>
    <xf numFmtId="266" fontId="1" fillId="0" borderId="0"/>
    <xf numFmtId="266" fontId="18" fillId="0" borderId="0"/>
    <xf numFmtId="266" fontId="1" fillId="0" borderId="0"/>
    <xf numFmtId="184" fontId="18" fillId="0" borderId="0">
      <alignment horizontal="left" wrapText="1"/>
    </xf>
    <xf numFmtId="184" fontId="18" fillId="0" borderId="0">
      <alignment horizontal="left" wrapText="1"/>
    </xf>
    <xf numFmtId="266" fontId="1" fillId="0" borderId="0"/>
    <xf numFmtId="266" fontId="1" fillId="0" borderId="0"/>
    <xf numFmtId="184" fontId="18" fillId="0" borderId="0">
      <alignment horizontal="left" wrapText="1"/>
    </xf>
    <xf numFmtId="184" fontId="18" fillId="0" borderId="0">
      <alignment horizontal="left" wrapText="1"/>
    </xf>
    <xf numFmtId="266" fontId="1" fillId="0" borderId="0"/>
    <xf numFmtId="266" fontId="1" fillId="0" borderId="0"/>
    <xf numFmtId="184" fontId="18" fillId="0" borderId="0">
      <alignment horizontal="left" wrapText="1"/>
    </xf>
    <xf numFmtId="266" fontId="1" fillId="0" borderId="0"/>
    <xf numFmtId="266" fontId="18" fillId="0" borderId="0"/>
    <xf numFmtId="266" fontId="1" fillId="0" borderId="0"/>
    <xf numFmtId="266" fontId="18" fillId="0" borderId="0"/>
    <xf numFmtId="266" fontId="18" fillId="0" borderId="0"/>
    <xf numFmtId="266" fontId="18" fillId="0" borderId="0" applyNumberFormat="0" applyFill="0" applyBorder="0" applyAlignment="0" applyProtection="0"/>
    <xf numFmtId="266" fontId="18" fillId="0" borderId="0"/>
    <xf numFmtId="266" fontId="1"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25" fontId="18" fillId="0" borderId="0"/>
    <xf numFmtId="266" fontId="18" fillId="0" borderId="0"/>
    <xf numFmtId="38" fontId="44" fillId="0" borderId="0"/>
    <xf numFmtId="266" fontId="44" fillId="0" borderId="0"/>
    <xf numFmtId="266" fontId="18" fillId="0" borderId="0"/>
    <xf numFmtId="266" fontId="85" fillId="0" borderId="0"/>
    <xf numFmtId="266" fontId="20" fillId="8" borderId="8" applyNumberFormat="0" applyFont="0" applyAlignment="0" applyProtection="0"/>
    <xf numFmtId="266" fontId="20" fillId="8" borderId="8" applyNumberFormat="0" applyFont="0" applyAlignment="0" applyProtection="0"/>
    <xf numFmtId="266" fontId="18" fillId="44" borderId="61"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8" fillId="44" borderId="61"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18" fillId="44" borderId="61"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143" fillId="0" borderId="0" applyNumberFormat="0" applyFill="0" applyBorder="0" applyAlignment="0" applyProtection="0"/>
    <xf numFmtId="172" fontId="31" fillId="0" borderId="0" applyFill="0" applyBorder="0">
      <alignment horizontal="right"/>
    </xf>
    <xf numFmtId="266" fontId="144" fillId="0" borderId="0">
      <alignment horizontal="right"/>
    </xf>
    <xf numFmtId="266" fontId="144" fillId="0" borderId="0">
      <alignment horizontal="right"/>
    </xf>
    <xf numFmtId="266" fontId="144" fillId="0" borderId="0">
      <alignment horizontal="right"/>
    </xf>
    <xf numFmtId="1" fontId="59" fillId="0" borderId="0">
      <alignment horizontal="right"/>
      <protection locked="0"/>
    </xf>
    <xf numFmtId="168" fontId="44" fillId="0" borderId="0">
      <alignment horizontal="right"/>
      <protection locked="0"/>
    </xf>
    <xf numFmtId="172" fontId="59" fillId="0" borderId="0">
      <protection locked="0"/>
    </xf>
    <xf numFmtId="2" fontId="44" fillId="0" borderId="0">
      <alignment horizontal="right"/>
      <protection locked="0"/>
    </xf>
    <xf numFmtId="2" fontId="59" fillId="0" borderId="0">
      <alignment horizontal="right"/>
      <protection locked="0"/>
    </xf>
    <xf numFmtId="254" fontId="71" fillId="0" borderId="0" applyFill="0" applyBorder="0" applyAlignment="0" applyProtection="0"/>
    <xf numFmtId="244" fontId="18" fillId="0" borderId="0" applyFill="0" applyBorder="0">
      <alignment horizontal="right"/>
    </xf>
    <xf numFmtId="183" fontId="18" fillId="0" borderId="0" applyFill="0" applyBorder="0">
      <alignment horizontal="right"/>
    </xf>
    <xf numFmtId="174" fontId="122" fillId="0" borderId="0" applyFill="0" applyBorder="0">
      <alignment horizontal="right"/>
    </xf>
    <xf numFmtId="5" fontId="39" fillId="0" borderId="0"/>
    <xf numFmtId="266" fontId="41" fillId="0" borderId="0" applyFont="0" applyFill="0" applyBorder="0" applyAlignment="0" applyProtection="0"/>
    <xf numFmtId="266" fontId="41" fillId="0" borderId="0" applyFont="0" applyFill="0" applyBorder="0" applyAlignment="0" applyProtection="0"/>
    <xf numFmtId="266" fontId="67" fillId="0" borderId="0" applyBorder="0" applyProtection="0"/>
    <xf numFmtId="266" fontId="41" fillId="0" borderId="0"/>
    <xf numFmtId="266" fontId="145" fillId="0" borderId="0">
      <alignment horizontal="left"/>
    </xf>
    <xf numFmtId="266" fontId="122" fillId="0" borderId="25" applyNumberFormat="0" applyFont="0" applyFill="0" applyAlignment="0" applyProtection="0"/>
    <xf numFmtId="266" fontId="146" fillId="39" borderId="62" applyNumberFormat="0" applyAlignment="0" applyProtection="0"/>
    <xf numFmtId="266" fontId="146" fillId="47" borderId="62" applyNumberFormat="0" applyAlignment="0" applyProtection="0"/>
    <xf numFmtId="266" fontId="146" fillId="39" borderId="62" applyNumberFormat="0" applyAlignment="0" applyProtection="0"/>
    <xf numFmtId="266" fontId="146" fillId="39" borderId="62" applyNumberFormat="0" applyAlignment="0" applyProtection="0"/>
    <xf numFmtId="266" fontId="146" fillId="47" borderId="62" applyNumberFormat="0" applyAlignment="0" applyProtection="0"/>
    <xf numFmtId="266" fontId="10" fillId="39" borderId="5" applyNumberFormat="0" applyAlignment="0" applyProtection="0"/>
    <xf numFmtId="266" fontId="10" fillId="6" borderId="5" applyNumberFormat="0" applyAlignment="0" applyProtection="0"/>
    <xf numFmtId="266" fontId="10" fillId="6" borderId="5" applyNumberFormat="0" applyAlignment="0" applyProtection="0"/>
    <xf numFmtId="266" fontId="10" fillId="39" borderId="5" applyNumberFormat="0" applyAlignment="0" applyProtection="0"/>
    <xf numFmtId="266" fontId="10" fillId="6" borderId="5" applyNumberFormat="0" applyAlignment="0" applyProtection="0"/>
    <xf numFmtId="40" fontId="147" fillId="34" borderId="0">
      <alignment horizontal="right"/>
    </xf>
    <xf numFmtId="1" fontId="147" fillId="34" borderId="0">
      <alignment horizontal="right"/>
    </xf>
    <xf numFmtId="266" fontId="148" fillId="68" borderId="0">
      <alignment horizontal="center"/>
    </xf>
    <xf numFmtId="266" fontId="149" fillId="78" borderId="15"/>
    <xf numFmtId="266" fontId="150" fillId="0" borderId="0" applyBorder="0">
      <alignment horizontal="centerContinuous"/>
    </xf>
    <xf numFmtId="266" fontId="151" fillId="0" borderId="0" applyBorder="0">
      <alignment horizontal="centerContinuous"/>
    </xf>
    <xf numFmtId="266" fontId="39" fillId="79" borderId="0" applyNumberFormat="0" applyFont="0" applyBorder="0" applyAlignment="0"/>
    <xf numFmtId="9" fontId="39" fillId="0" borderId="0" applyFont="0" applyFill="0" applyBorder="0" applyAlignment="0" applyProtection="0"/>
    <xf numFmtId="266" fontId="39" fillId="0" borderId="0" applyNumberFormat="0"/>
    <xf numFmtId="266" fontId="39" fillId="0" borderId="0"/>
    <xf numFmtId="266" fontId="152" fillId="0" borderId="12" applyNumberFormat="0" applyFont="0" applyBorder="0"/>
    <xf numFmtId="266" fontId="152" fillId="0" borderId="12" applyFont="0" applyFill="0" applyBorder="0" applyAlignment="0" applyProtection="0"/>
    <xf numFmtId="266" fontId="56" fillId="0" borderId="0"/>
    <xf numFmtId="10" fontId="39" fillId="0" borderId="0" applyFont="0" applyFill="0" applyBorder="0" applyAlignment="0" applyProtection="0"/>
    <xf numFmtId="266" fontId="52" fillId="0" borderId="0" applyFont="0" applyFill="0" applyBorder="0" applyAlignment="0" applyProtection="0"/>
    <xf numFmtId="266" fontId="153" fillId="0" borderId="0" applyProtection="0">
      <alignment horizontal="left"/>
    </xf>
    <xf numFmtId="266" fontId="153" fillId="0" borderId="0" applyFill="0" applyBorder="0" applyProtection="0">
      <alignment horizontal="left"/>
    </xf>
    <xf numFmtId="266" fontId="60" fillId="0" borderId="0" applyFill="0" applyBorder="0" applyProtection="0">
      <alignment horizontal="left"/>
    </xf>
    <xf numFmtId="1" fontId="154" fillId="0" borderId="0" applyProtection="0">
      <alignment horizontal="right" vertical="center"/>
    </xf>
    <xf numFmtId="266" fontId="155" fillId="0" borderId="0" applyNumberFormat="0" applyFill="0" applyBorder="0" applyAlignment="0" applyProtection="0"/>
    <xf numFmtId="266" fontId="67" fillId="0" borderId="0">
      <alignment horizontal="center"/>
    </xf>
    <xf numFmtId="266" fontId="156" fillId="0" borderId="0">
      <alignment horizontal="center"/>
    </xf>
    <xf numFmtId="266" fontId="46" fillId="0" borderId="0"/>
    <xf numFmtId="172" fontId="39" fillId="0" borderId="0"/>
    <xf numFmtId="266" fontId="74" fillId="80" borderId="10" applyNumberFormat="0" applyProtection="0">
      <alignment horizontal="center" vertical="top" wrapText="1"/>
      <protection hidden="1"/>
    </xf>
    <xf numFmtId="14" fontId="40" fillId="0" borderId="0">
      <alignment horizontal="center" wrapText="1"/>
      <protection locked="0"/>
    </xf>
    <xf numFmtId="16" fontId="40" fillId="0" borderId="0">
      <alignment horizontal="center" wrapText="1"/>
      <protection locked="0"/>
    </xf>
    <xf numFmtId="18" fontId="40" fillId="0" borderId="0">
      <alignment horizontal="center" wrapText="1"/>
      <protection locked="0"/>
    </xf>
    <xf numFmtId="20" fontId="40" fillId="0" borderId="0">
      <alignment horizontal="center" wrapText="1"/>
      <protection locked="0"/>
    </xf>
    <xf numFmtId="167" fontId="40" fillId="0" borderId="0">
      <alignment horizontal="right"/>
    </xf>
    <xf numFmtId="266" fontId="64" fillId="0" borderId="0"/>
    <xf numFmtId="167" fontId="18" fillId="0" borderId="0" applyFont="0" applyFill="0" applyBorder="0" applyAlignment="0" applyProtection="0"/>
    <xf numFmtId="167" fontId="40" fillId="0" borderId="0"/>
    <xf numFmtId="9" fontId="41" fillId="0" borderId="0" applyFont="0" applyFill="0" applyBorder="0" applyAlignment="0" applyProtection="0"/>
    <xf numFmtId="10" fontId="41" fillId="0" borderId="0" applyFont="0" applyFill="0" applyBorder="0" applyAlignment="0" applyProtection="0"/>
    <xf numFmtId="205" fontId="18" fillId="0" borderId="0" applyFont="0" applyFill="0" applyBorder="0" applyAlignment="0" applyProtection="0"/>
    <xf numFmtId="186" fontId="18"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255" fontId="39" fillId="0" borderId="0" applyFont="0" applyFill="0" applyBorder="0" applyAlignment="0" applyProtection="0"/>
    <xf numFmtId="256" fontId="39"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alignment vertical="top"/>
    </xf>
    <xf numFmtId="9" fontId="18" fillId="0" borderId="0" applyFont="0" applyFill="0" applyBorder="0" applyAlignment="0" applyProtection="0">
      <alignment vertical="top"/>
    </xf>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10" fontId="40" fillId="0" borderId="0">
      <alignment horizontal="right"/>
    </xf>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266" fontId="18" fillId="0" borderId="0" applyFont="0" applyFill="0" applyBorder="0" applyProtection="0">
      <alignment horizontal="right"/>
    </xf>
    <xf numFmtId="266" fontId="41" fillId="0" borderId="0" applyFont="0" applyFill="0" applyBorder="0" applyAlignment="0" applyProtection="0"/>
    <xf numFmtId="9" fontId="18" fillId="0" borderId="0" applyFont="0" applyFill="0" applyBorder="0" applyAlignment="0" applyProtection="0"/>
    <xf numFmtId="167" fontId="18" fillId="0" borderId="0"/>
    <xf numFmtId="10" fontId="18" fillId="0" borderId="0" applyFont="0" applyFill="0" applyBorder="0" applyAlignment="0" applyProtection="0"/>
    <xf numFmtId="174" fontId="18" fillId="0" borderId="0"/>
    <xf numFmtId="167" fontId="122" fillId="0" borderId="0"/>
    <xf numFmtId="167" fontId="59" fillId="0" borderId="0"/>
    <xf numFmtId="257" fontId="18" fillId="0" borderId="0"/>
    <xf numFmtId="10" fontId="59" fillId="0" borderId="0">
      <protection locked="0"/>
    </xf>
    <xf numFmtId="266" fontId="46" fillId="0" borderId="0" applyFill="0" applyBorder="0">
      <alignment horizontal="right"/>
      <protection locked="0"/>
    </xf>
    <xf numFmtId="171" fontId="18" fillId="0" borderId="0" applyFont="0" applyFill="0" applyBorder="0" applyAlignment="0" applyProtection="0"/>
    <xf numFmtId="266" fontId="67" fillId="0" borderId="0" applyFill="0" applyBorder="0" applyProtection="0"/>
    <xf numFmtId="3" fontId="26" fillId="81" borderId="0" applyNumberFormat="0" applyBorder="0" applyAlignment="0" applyProtection="0">
      <alignment vertical="top"/>
    </xf>
    <xf numFmtId="3" fontId="26" fillId="81" borderId="0" applyNumberFormat="0" applyBorder="0" applyAlignment="0" applyProtection="0">
      <alignment vertical="top"/>
    </xf>
    <xf numFmtId="199" fontId="40" fillId="0" borderId="0" applyFont="0" applyFill="0" applyBorder="0" applyAlignment="0" applyProtection="0">
      <protection locked="0"/>
    </xf>
    <xf numFmtId="266" fontId="18" fillId="0" borderId="0"/>
    <xf numFmtId="266" fontId="18" fillId="0" borderId="0"/>
    <xf numFmtId="203" fontId="18" fillId="0" borderId="0" applyFill="0" applyBorder="0" applyAlignment="0"/>
    <xf numFmtId="203" fontId="18" fillId="0" borderId="0" applyFill="0" applyBorder="0" applyAlignment="0"/>
    <xf numFmtId="203" fontId="18" fillId="0" borderId="0" applyFill="0" applyBorder="0" applyAlignment="0"/>
    <xf numFmtId="206" fontId="18" fillId="0" borderId="0" applyFill="0" applyBorder="0" applyAlignment="0"/>
    <xf numFmtId="203" fontId="18" fillId="0" borderId="0" applyFill="0" applyBorder="0" applyAlignment="0"/>
    <xf numFmtId="38" fontId="40" fillId="0" borderId="0" applyFont="0" applyFill="0" applyBorder="0" applyAlignment="0" applyProtection="0"/>
    <xf numFmtId="266" fontId="40" fillId="0" borderId="0" applyFont="0" applyFill="0" applyBorder="0" applyAlignment="0" applyProtection="0"/>
    <xf numFmtId="219" fontId="122" fillId="0" borderId="0" applyProtection="0">
      <alignment horizontal="right"/>
    </xf>
    <xf numFmtId="266" fontId="66" fillId="0" borderId="0" applyFont="0" applyFill="0" applyBorder="0" applyAlignment="0" applyProtection="0"/>
    <xf numFmtId="266" fontId="66" fillId="0" borderId="0" applyFont="0" applyFill="0" applyBorder="0" applyAlignment="0" applyProtection="0"/>
    <xf numFmtId="188" fontId="41" fillId="0" borderId="0"/>
    <xf numFmtId="219" fontId="122" fillId="0" borderId="0">
      <alignment horizontal="right"/>
      <protection locked="0"/>
    </xf>
    <xf numFmtId="5" fontId="96" fillId="0" borderId="0"/>
    <xf numFmtId="38" fontId="25" fillId="0" borderId="0" applyNumberFormat="0" applyFill="0" applyBorder="0" applyAlignment="0" applyProtection="0"/>
    <xf numFmtId="266" fontId="25" fillId="0" borderId="0" applyNumberFormat="0" applyFill="0" applyBorder="0" applyAlignment="0" applyProtection="0"/>
    <xf numFmtId="266" fontId="46" fillId="0" borderId="0" applyNumberFormat="0" applyFont="0" applyFill="0" applyBorder="0" applyAlignment="0" applyProtection="0">
      <alignment horizontal="left"/>
    </xf>
    <xf numFmtId="15" fontId="46" fillId="0" borderId="0" applyFont="0" applyFill="0" applyBorder="0" applyAlignment="0" applyProtection="0"/>
    <xf numFmtId="17" fontId="46" fillId="0" borderId="0" applyFont="0" applyFill="0" applyBorder="0" applyAlignment="0" applyProtection="0"/>
    <xf numFmtId="19" fontId="46" fillId="0" borderId="0" applyFont="0" applyFill="0" applyBorder="0" applyAlignment="0" applyProtection="0"/>
    <xf numFmtId="21" fontId="46" fillId="0" borderId="0" applyFont="0" applyFill="0" applyBorder="0" applyAlignment="0" applyProtection="0"/>
    <xf numFmtId="4" fontId="46" fillId="0" borderId="0" applyFont="0" applyFill="0" applyBorder="0" applyAlignment="0" applyProtection="0"/>
    <xf numFmtId="266" fontId="18" fillId="0" borderId="20">
      <alignment horizontal="center"/>
    </xf>
    <xf numFmtId="3" fontId="46" fillId="0" borderId="0" applyFont="0" applyFill="0" applyBorder="0" applyAlignment="0" applyProtection="0"/>
    <xf numFmtId="266" fontId="46" fillId="82" borderId="0" applyNumberFormat="0" applyFont="0" applyBorder="0" applyAlignment="0" applyProtection="0"/>
    <xf numFmtId="7" fontId="39" fillId="0" borderId="0" applyNumberFormat="0"/>
    <xf numFmtId="3" fontId="26" fillId="83" borderId="0" applyNumberFormat="0" applyFont="0" applyBorder="0" applyAlignment="0" applyProtection="0">
      <alignment vertical="top"/>
    </xf>
    <xf numFmtId="3" fontId="26" fillId="83" borderId="0" applyNumberFormat="0" applyFont="0" applyBorder="0" applyAlignment="0" applyProtection="0">
      <alignment vertical="top"/>
    </xf>
    <xf numFmtId="266" fontId="157" fillId="0" borderId="0"/>
    <xf numFmtId="3" fontId="26" fillId="83" borderId="0" applyNumberFormat="0" applyFont="0" applyBorder="0" applyAlignment="0" applyProtection="0">
      <alignment vertical="top"/>
    </xf>
    <xf numFmtId="266" fontId="157" fillId="0" borderId="0"/>
    <xf numFmtId="3" fontId="26" fillId="83" borderId="0" applyNumberFormat="0" applyFont="0" applyBorder="0" applyAlignment="0" applyProtection="0">
      <alignment vertical="top"/>
    </xf>
    <xf numFmtId="3" fontId="26" fillId="83" borderId="0" applyNumberFormat="0" applyFont="0" applyBorder="0" applyAlignment="0" applyProtection="0">
      <alignment vertical="top"/>
    </xf>
    <xf numFmtId="3" fontId="26" fillId="83" borderId="0" applyNumberFormat="0" applyFont="0" applyBorder="0" applyAlignment="0" applyProtection="0">
      <alignment vertical="top"/>
    </xf>
    <xf numFmtId="199" fontId="53" fillId="0" borderId="0" applyNumberFormat="0" applyFill="0" applyBorder="0" applyAlignment="0" applyProtection="0"/>
    <xf numFmtId="266" fontId="158" fillId="84" borderId="0" applyNumberFormat="0" applyFont="0" applyBorder="0" applyAlignment="0">
      <alignment horizontal="center"/>
    </xf>
    <xf numFmtId="225" fontId="67" fillId="0" borderId="0" applyNumberFormat="0" applyFill="0" applyBorder="0" applyAlignment="0" applyProtection="0">
      <alignment horizontal="left"/>
    </xf>
    <xf numFmtId="266" fontId="18" fillId="0" borderId="0" applyNumberFormat="0" applyFill="0" applyBorder="0" applyProtection="0">
      <alignment horizontal="right" vertical="center"/>
    </xf>
    <xf numFmtId="266" fontId="26" fillId="0" borderId="0" applyFont="0" applyFill="0" applyBorder="0" applyAlignment="0" applyProtection="0">
      <alignment vertical="top"/>
    </xf>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52" fillId="0" borderId="63">
      <protection locked="0"/>
    </xf>
    <xf numFmtId="266" fontId="52" fillId="0" borderId="63">
      <alignment horizontal="centerContinuous"/>
    </xf>
    <xf numFmtId="266" fontId="52" fillId="0" borderId="63">
      <protection locked="0"/>
    </xf>
    <xf numFmtId="266" fontId="52" fillId="0" borderId="0"/>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63">
      <protection locked="0"/>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63">
      <protection locked="0"/>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protection locked="0"/>
    </xf>
    <xf numFmtId="266" fontId="52" fillId="0" borderId="63">
      <alignment horizontal="centerContinuous"/>
    </xf>
    <xf numFmtId="266" fontId="52" fillId="0" borderId="0"/>
    <xf numFmtId="266" fontId="52" fillId="0" borderId="0"/>
    <xf numFmtId="266" fontId="52" fillId="0" borderId="63">
      <alignment horizontal="centerContinuous"/>
    </xf>
    <xf numFmtId="266" fontId="52" fillId="0" borderId="0"/>
    <xf numFmtId="172" fontId="52" fillId="0" borderId="0"/>
    <xf numFmtId="172" fontId="52" fillId="0" borderId="0"/>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172" fontId="52" fillId="0" borderId="0"/>
    <xf numFmtId="266" fontId="52" fillId="0" borderId="0"/>
    <xf numFmtId="266" fontId="52" fillId="0" borderId="0"/>
    <xf numFmtId="172" fontId="52" fillId="0" borderId="0"/>
    <xf numFmtId="266" fontId="52" fillId="0" borderId="0"/>
    <xf numFmtId="266" fontId="52" fillId="0" borderId="0"/>
    <xf numFmtId="266" fontId="52" fillId="0" borderId="63">
      <protection locked="0"/>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63">
      <protection locked="0"/>
    </xf>
    <xf numFmtId="266" fontId="52" fillId="0" borderId="63">
      <alignment horizontal="centerContinuous"/>
    </xf>
    <xf numFmtId="266" fontId="52" fillId="0" borderId="0"/>
    <xf numFmtId="266" fontId="52" fillId="0" borderId="0"/>
    <xf numFmtId="172" fontId="52" fillId="0" borderId="0"/>
    <xf numFmtId="266" fontId="52" fillId="0" borderId="0"/>
    <xf numFmtId="266" fontId="52" fillId="0" borderId="0"/>
    <xf numFmtId="266" fontId="52" fillId="0" borderId="63">
      <protection locked="0"/>
    </xf>
    <xf numFmtId="266" fontId="52" fillId="0" borderId="0"/>
    <xf numFmtId="266" fontId="52" fillId="0" borderId="63">
      <protection locked="0"/>
    </xf>
    <xf numFmtId="266" fontId="52" fillId="0" borderId="63">
      <alignment horizontal="centerContinuous"/>
    </xf>
    <xf numFmtId="172" fontId="52" fillId="0" borderId="0"/>
    <xf numFmtId="266" fontId="52" fillId="0" borderId="0"/>
    <xf numFmtId="266" fontId="52" fillId="0" borderId="0"/>
    <xf numFmtId="266" fontId="52" fillId="0" borderId="63">
      <alignment horizontal="centerContinuous"/>
    </xf>
    <xf numFmtId="266" fontId="52" fillId="0" borderId="63">
      <alignment horizontal="centerContinuous"/>
    </xf>
    <xf numFmtId="266" fontId="52" fillId="0" borderId="63">
      <protection locked="0"/>
    </xf>
    <xf numFmtId="172" fontId="52" fillId="0" borderId="0"/>
    <xf numFmtId="266" fontId="52" fillId="0" borderId="0"/>
    <xf numFmtId="266" fontId="52" fillId="0" borderId="63">
      <protection locked="0"/>
    </xf>
    <xf numFmtId="266" fontId="52" fillId="0" borderId="0"/>
    <xf numFmtId="266" fontId="52" fillId="0" borderId="63">
      <alignment horizontal="centerContinuous"/>
    </xf>
    <xf numFmtId="266" fontId="52" fillId="0" borderId="63">
      <protection locked="0"/>
    </xf>
    <xf numFmtId="266" fontId="52" fillId="0" borderId="63">
      <protection locked="0"/>
    </xf>
    <xf numFmtId="266" fontId="52" fillId="0" borderId="63">
      <protection locked="0"/>
    </xf>
    <xf numFmtId="266" fontId="52" fillId="0" borderId="0"/>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266" fontId="52" fillId="0" borderId="0"/>
    <xf numFmtId="266" fontId="52" fillId="0" borderId="0"/>
    <xf numFmtId="266" fontId="52" fillId="0" borderId="63">
      <protection locked="0"/>
    </xf>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172" fontId="52" fillId="0" borderId="0"/>
    <xf numFmtId="266" fontId="52" fillId="0" borderId="0"/>
    <xf numFmtId="172" fontId="52" fillId="0" borderId="0"/>
    <xf numFmtId="266" fontId="52" fillId="0" borderId="63">
      <alignment horizontal="centerContinuous"/>
    </xf>
    <xf numFmtId="266" fontId="52" fillId="0" borderId="63">
      <protection locked="0"/>
    </xf>
    <xf numFmtId="266" fontId="52" fillId="0" borderId="0"/>
    <xf numFmtId="266" fontId="52" fillId="0" borderId="63">
      <alignment horizontal="centerContinuous"/>
    </xf>
    <xf numFmtId="266" fontId="52" fillId="0" borderId="63">
      <protection locked="0"/>
    </xf>
    <xf numFmtId="172" fontId="52" fillId="0" borderId="0"/>
    <xf numFmtId="266" fontId="52" fillId="0" borderId="0"/>
    <xf numFmtId="266" fontId="52" fillId="0" borderId="63">
      <alignment horizontal="centerContinuous"/>
    </xf>
    <xf numFmtId="172" fontId="52" fillId="0" borderId="0"/>
    <xf numFmtId="266" fontId="52" fillId="0" borderId="0"/>
    <xf numFmtId="266" fontId="52" fillId="0" borderId="63">
      <alignment horizontal="centerContinuous"/>
    </xf>
    <xf numFmtId="172" fontId="52" fillId="0" borderId="0"/>
    <xf numFmtId="266" fontId="52" fillId="0" borderId="63">
      <alignment horizontal="centerContinuous"/>
    </xf>
    <xf numFmtId="266" fontId="52" fillId="0" borderId="63">
      <protection locked="0"/>
    </xf>
    <xf numFmtId="266" fontId="52" fillId="0" borderId="0"/>
    <xf numFmtId="266" fontId="52" fillId="0" borderId="63">
      <alignment horizontal="centerContinuous"/>
    </xf>
    <xf numFmtId="266" fontId="52" fillId="0" borderId="63">
      <protection locked="0"/>
    </xf>
    <xf numFmtId="266" fontId="52" fillId="0" borderId="63">
      <protection locked="0"/>
    </xf>
    <xf numFmtId="266" fontId="52" fillId="0" borderId="63">
      <alignment horizontal="centerContinuous"/>
    </xf>
    <xf numFmtId="172" fontId="52" fillId="0" borderId="0"/>
    <xf numFmtId="266" fontId="52" fillId="0" borderId="0"/>
    <xf numFmtId="172" fontId="52" fillId="0" borderId="0"/>
    <xf numFmtId="266" fontId="52" fillId="0" borderId="63">
      <alignment horizontal="centerContinuous"/>
    </xf>
    <xf numFmtId="266" fontId="52" fillId="0" borderId="63">
      <protection locked="0"/>
    </xf>
    <xf numFmtId="266" fontId="52" fillId="0" borderId="0"/>
    <xf numFmtId="266" fontId="52" fillId="0" borderId="0"/>
    <xf numFmtId="266" fontId="52" fillId="0" borderId="63">
      <alignment horizontal="centerContinuous"/>
    </xf>
    <xf numFmtId="266" fontId="52" fillId="0" borderId="63">
      <protection locked="0"/>
    </xf>
    <xf numFmtId="266" fontId="52" fillId="0" borderId="63">
      <alignment horizontal="centerContinuous"/>
    </xf>
    <xf numFmtId="266" fontId="52" fillId="0" borderId="0"/>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172" fontId="52" fillId="0" borderId="0"/>
    <xf numFmtId="266" fontId="52" fillId="0" borderId="0"/>
    <xf numFmtId="266" fontId="52" fillId="0" borderId="63">
      <alignment horizontal="centerContinuous"/>
    </xf>
    <xf numFmtId="172" fontId="52" fillId="0" borderId="0"/>
    <xf numFmtId="266" fontId="52" fillId="0" borderId="0"/>
    <xf numFmtId="172" fontId="52" fillId="0" borderId="0"/>
    <xf numFmtId="266" fontId="52" fillId="0" borderId="63">
      <alignment horizontal="centerContinuous"/>
    </xf>
    <xf numFmtId="266" fontId="52" fillId="0" borderId="0"/>
    <xf numFmtId="266" fontId="52" fillId="0" borderId="0"/>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0"/>
    <xf numFmtId="266" fontId="52" fillId="0" borderId="63">
      <protection locked="0"/>
    </xf>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0"/>
    <xf numFmtId="266" fontId="52" fillId="0" borderId="63">
      <alignment horizontal="centerContinuous"/>
    </xf>
    <xf numFmtId="266" fontId="52" fillId="0" borderId="0"/>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protection locked="0"/>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0"/>
    <xf numFmtId="266" fontId="52" fillId="0" borderId="63">
      <protection locked="0"/>
    </xf>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protection locked="0"/>
    </xf>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172" fontId="52" fillId="0" borderId="0"/>
    <xf numFmtId="266" fontId="52" fillId="0" borderId="63">
      <protection locked="0"/>
    </xf>
    <xf numFmtId="172" fontId="52" fillId="0" borderId="0"/>
    <xf numFmtId="266" fontId="52" fillId="0" borderId="0"/>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0"/>
    <xf numFmtId="266" fontId="52" fillId="0" borderId="63">
      <alignment horizontal="centerContinuous"/>
    </xf>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172" fontId="52" fillId="0" borderId="0"/>
    <xf numFmtId="266" fontId="52" fillId="0" borderId="0"/>
    <xf numFmtId="266" fontId="52" fillId="0" borderId="63">
      <alignment horizontal="centerContinuous"/>
    </xf>
    <xf numFmtId="266" fontId="52" fillId="0" borderId="63">
      <protection locked="0"/>
    </xf>
    <xf numFmtId="266" fontId="52" fillId="0" borderId="63">
      <protection locked="0"/>
    </xf>
    <xf numFmtId="266" fontId="52" fillId="0" borderId="63">
      <protection locked="0"/>
    </xf>
    <xf numFmtId="266" fontId="52" fillId="0" borderId="0"/>
    <xf numFmtId="172" fontId="52" fillId="0" borderId="0"/>
    <xf numFmtId="172" fontId="52" fillId="0" borderId="0"/>
    <xf numFmtId="266" fontId="52" fillId="0" borderId="0"/>
    <xf numFmtId="266" fontId="52" fillId="0" borderId="0"/>
    <xf numFmtId="172" fontId="52" fillId="0" borderId="0"/>
    <xf numFmtId="266" fontId="52" fillId="0" borderId="0"/>
    <xf numFmtId="266" fontId="52" fillId="0" borderId="63">
      <alignment horizontal="centerContinuous"/>
    </xf>
    <xf numFmtId="172" fontId="52" fillId="0" borderId="0"/>
    <xf numFmtId="266" fontId="52" fillId="0" borderId="0"/>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266" fontId="18" fillId="0" borderId="64">
      <alignment vertical="center"/>
    </xf>
    <xf numFmtId="266" fontId="96" fillId="0" borderId="29"/>
    <xf numFmtId="266" fontId="159" fillId="0" borderId="0" applyFill="0" applyBorder="0">
      <alignment horizontal="right"/>
      <protection hidden="1"/>
    </xf>
    <xf numFmtId="266" fontId="160" fillId="71" borderId="10">
      <alignment horizontal="center" vertical="center" wrapText="1"/>
      <protection hidden="1"/>
    </xf>
    <xf numFmtId="266" fontId="41" fillId="85" borderId="0" applyNumberFormat="0" applyFont="0" applyBorder="0" applyAlignment="0" applyProtection="0"/>
    <xf numFmtId="266" fontId="158" fillId="1" borderId="27" applyNumberFormat="0" applyFont="0" applyAlignment="0">
      <alignment horizontal="center"/>
    </xf>
    <xf numFmtId="266" fontId="41" fillId="0" borderId="0"/>
    <xf numFmtId="199" fontId="40" fillId="0" borderId="0" applyFont="0" applyFill="0" applyBorder="0" applyAlignment="0" applyProtection="0"/>
    <xf numFmtId="42" fontId="73" fillId="0" borderId="0" applyFill="0" applyBorder="0" applyAlignment="0" applyProtection="0"/>
    <xf numFmtId="266" fontId="71" fillId="0" borderId="12" applyNumberFormat="0" applyFill="0" applyAlignment="0" applyProtection="0"/>
    <xf numFmtId="258" fontId="19" fillId="0" borderId="0" applyFill="0" applyBorder="0" applyAlignment="0" applyProtection="0">
      <alignment horizontal="center"/>
    </xf>
    <xf numFmtId="266" fontId="161" fillId="86" borderId="0"/>
    <xf numFmtId="258" fontId="19" fillId="0" borderId="0" applyFill="0" applyBorder="0" applyAlignment="0" applyProtection="0">
      <alignment horizontal="center"/>
    </xf>
    <xf numFmtId="258" fontId="19" fillId="0" borderId="0" applyFill="0" applyBorder="0" applyAlignment="0" applyProtection="0">
      <alignment horizontal="center"/>
    </xf>
    <xf numFmtId="258" fontId="19" fillId="0" borderId="0" applyFill="0" applyBorder="0" applyAlignment="0" applyProtection="0">
      <alignment horizontal="center"/>
    </xf>
    <xf numFmtId="266" fontId="162" fillId="0" borderId="0" applyNumberFormat="0" applyFill="0" applyBorder="0" applyAlignment="0">
      <alignment horizontal="center"/>
    </xf>
    <xf numFmtId="266" fontId="46" fillId="0" borderId="0"/>
    <xf numFmtId="266" fontId="18" fillId="87" borderId="0"/>
    <xf numFmtId="266" fontId="85" fillId="0" borderId="0">
      <alignment horizontal="center"/>
    </xf>
    <xf numFmtId="266" fontId="85" fillId="0" borderId="0">
      <alignment horizontal="center"/>
    </xf>
    <xf numFmtId="266" fontId="163" fillId="0" borderId="0"/>
    <xf numFmtId="266" fontId="39" fillId="0" borderId="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266" fontId="23" fillId="0" borderId="0">
      <alignment vertical="top"/>
    </xf>
    <xf numFmtId="41" fontId="18" fillId="0" borderId="0" applyFont="0" applyFill="0" applyBorder="0" applyAlignment="0" applyProtection="0"/>
    <xf numFmtId="266" fontId="23" fillId="0" borderId="0">
      <alignment vertical="top"/>
    </xf>
    <xf numFmtId="266" fontId="23" fillId="0" borderId="0">
      <alignment vertical="top"/>
    </xf>
    <xf numFmtId="266" fontId="164" fillId="85" borderId="0" applyNumberFormat="0" applyBorder="0" applyAlignment="0" applyProtection="0"/>
    <xf numFmtId="266" fontId="164" fillId="85" borderId="0" applyNumberFormat="0" applyBorder="0" applyAlignment="0" applyProtection="0"/>
    <xf numFmtId="4" fontId="21" fillId="0" borderId="0" applyFill="0" applyBorder="0" applyProtection="0">
      <alignment horizontal="right"/>
    </xf>
    <xf numFmtId="266" fontId="164" fillId="85" borderId="0" applyNumberFormat="0" applyBorder="0" applyAlignment="0" applyProtection="0"/>
    <xf numFmtId="266" fontId="164" fillId="85" borderId="0" applyNumberFormat="0" applyBorder="0" applyAlignment="0" applyProtection="0"/>
    <xf numFmtId="266" fontId="164" fillId="85" borderId="0" applyNumberFormat="0" applyBorder="0" applyAlignment="0" applyProtection="0"/>
    <xf numFmtId="266" fontId="165" fillId="0" borderId="0" applyNumberFormat="0" applyFill="0" applyBorder="0" applyAlignment="0" applyProtection="0"/>
    <xf numFmtId="266" fontId="165" fillId="0" borderId="0" applyNumberFormat="0" applyFill="0" applyBorder="0" applyAlignment="0" applyProtection="0"/>
    <xf numFmtId="266" fontId="21" fillId="0" borderId="0" applyNumberFormat="0" applyFill="0" applyBorder="0" applyProtection="0">
      <alignment horizontal="left"/>
    </xf>
    <xf numFmtId="266" fontId="165" fillId="0" borderId="0" applyNumberFormat="0" applyFill="0" applyBorder="0" applyAlignment="0" applyProtection="0"/>
    <xf numFmtId="266" fontId="21" fillId="0" borderId="0" applyNumberFormat="0" applyFill="0" applyBorder="0" applyProtection="0">
      <alignment horizontal="left"/>
    </xf>
    <xf numFmtId="266" fontId="165" fillId="0" borderId="0" applyNumberFormat="0" applyFill="0" applyBorder="0" applyAlignment="0" applyProtection="0"/>
    <xf numFmtId="266" fontId="165" fillId="0" borderId="0" applyNumberFormat="0" applyFill="0" applyBorder="0" applyAlignment="0" applyProtection="0"/>
    <xf numFmtId="266" fontId="165" fillId="0" borderId="0" applyNumberFormat="0" applyFill="0" applyBorder="0" applyAlignment="0" applyProtection="0"/>
    <xf numFmtId="266" fontId="34" fillId="85" borderId="0" applyNumberFormat="0" applyBorder="0" applyAlignment="0" applyProtection="0"/>
    <xf numFmtId="266" fontId="34" fillId="85" borderId="0" applyNumberFormat="0" applyBorder="0" applyAlignment="0" applyProtection="0"/>
    <xf numFmtId="171" fontId="21" fillId="0" borderId="0" applyFill="0" applyBorder="0" applyProtection="0">
      <alignment horizontal="left" vertical="top" wrapText="1"/>
    </xf>
    <xf numFmtId="266" fontId="34" fillId="85" borderId="0" applyNumberFormat="0" applyBorder="0" applyAlignment="0" applyProtection="0"/>
    <xf numFmtId="171" fontId="21" fillId="0" borderId="0" applyFill="0" applyBorder="0" applyProtection="0">
      <alignment horizontal="left" vertical="top" wrapText="1"/>
    </xf>
    <xf numFmtId="266" fontId="34" fillId="85" borderId="0" applyNumberFormat="0" applyBorder="0" applyAlignment="0" applyProtection="0"/>
    <xf numFmtId="266" fontId="34" fillId="85" borderId="0" applyNumberFormat="0" applyBorder="0" applyAlignment="0" applyProtection="0"/>
    <xf numFmtId="266" fontId="34" fillId="85" borderId="0" applyNumberFormat="0" applyBorder="0" applyAlignment="0" applyProtection="0"/>
    <xf numFmtId="266" fontId="27" fillId="0" borderId="0" applyNumberFormat="0" applyFill="0" applyBorder="0" applyAlignment="0" applyProtection="0"/>
    <xf numFmtId="266" fontId="27" fillId="0" borderId="0" applyNumberFormat="0" applyFill="0" applyBorder="0" applyAlignment="0" applyProtection="0"/>
    <xf numFmtId="266" fontId="21" fillId="0" borderId="0" applyNumberFormat="0" applyFill="0" applyBorder="0" applyProtection="0">
      <alignment horizontal="left" vertical="top" wrapText="1"/>
    </xf>
    <xf numFmtId="266" fontId="27" fillId="0" borderId="0" applyNumberFormat="0" applyFill="0" applyBorder="0" applyAlignment="0" applyProtection="0"/>
    <xf numFmtId="266" fontId="21" fillId="0" borderId="0" applyNumberFormat="0" applyFill="0" applyBorder="0" applyProtection="0">
      <alignment horizontal="left" vertical="top" wrapText="1"/>
    </xf>
    <xf numFmtId="266" fontId="27" fillId="0" borderId="0" applyNumberFormat="0" applyFill="0" applyBorder="0" applyAlignment="0" applyProtection="0"/>
    <xf numFmtId="266" fontId="27" fillId="0" borderId="0" applyNumberFormat="0" applyFill="0" applyBorder="0" applyAlignment="0" applyProtection="0"/>
    <xf numFmtId="266" fontId="27" fillId="0" borderId="0" applyNumberFormat="0" applyFill="0" applyBorder="0" applyAlignment="0" applyProtection="0"/>
    <xf numFmtId="266" fontId="19" fillId="85" borderId="0" applyNumberFormat="0" applyBorder="0" applyAlignment="0" applyProtection="0"/>
    <xf numFmtId="266" fontId="19" fillId="85" borderId="0" applyNumberFormat="0" applyBorder="0" applyAlignment="0" applyProtection="0"/>
    <xf numFmtId="266" fontId="21" fillId="0" borderId="0" applyNumberFormat="0" applyFill="0" applyBorder="0" applyProtection="0">
      <alignment horizontal="left" vertical="top" wrapText="1"/>
    </xf>
    <xf numFmtId="266" fontId="19" fillId="85" borderId="0" applyNumberFormat="0" applyBorder="0" applyAlignment="0" applyProtection="0"/>
    <xf numFmtId="266" fontId="21" fillId="0" borderId="0" applyNumberFormat="0" applyFill="0" applyBorder="0" applyProtection="0">
      <alignment horizontal="left" vertical="top" wrapText="1"/>
    </xf>
    <xf numFmtId="266" fontId="19" fillId="85" borderId="0" applyNumberFormat="0" applyBorder="0" applyAlignment="0" applyProtection="0"/>
    <xf numFmtId="266" fontId="19" fillId="85" borderId="0" applyNumberFormat="0" applyBorder="0" applyAlignment="0" applyProtection="0"/>
    <xf numFmtId="266" fontId="19" fillId="85" borderId="0" applyNumberFormat="0" applyBorder="0" applyAlignment="0" applyProtection="0"/>
    <xf numFmtId="266" fontId="32" fillId="88" borderId="0" applyNumberFormat="0" applyBorder="0" applyAlignment="0" applyProtection="0"/>
    <xf numFmtId="266" fontId="32" fillId="88" borderId="0" applyNumberFormat="0" applyBorder="0" applyAlignment="0" applyProtection="0"/>
    <xf numFmtId="171" fontId="166" fillId="89" borderId="0" applyBorder="0" applyProtection="0">
      <alignment horizontal="left" vertical="top" wrapText="1"/>
    </xf>
    <xf numFmtId="266" fontId="32" fillId="88" borderId="0" applyNumberFormat="0" applyBorder="0" applyAlignment="0" applyProtection="0"/>
    <xf numFmtId="171" fontId="166" fillId="89" borderId="0" applyBorder="0" applyProtection="0">
      <alignment horizontal="left" vertical="top" wrapText="1"/>
    </xf>
    <xf numFmtId="266" fontId="32" fillId="88" borderId="0" applyNumberFormat="0" applyBorder="0" applyAlignment="0" applyProtection="0"/>
    <xf numFmtId="266" fontId="32" fillId="88" borderId="0" applyNumberFormat="0" applyBorder="0" applyAlignment="0" applyProtection="0"/>
    <xf numFmtId="266" fontId="32" fillId="88" borderId="0" applyNumberFormat="0" applyBorder="0" applyAlignment="0" applyProtection="0"/>
    <xf numFmtId="266" fontId="32" fillId="88" borderId="0" applyNumberFormat="0" applyBorder="0" applyProtection="0">
      <alignment horizontal="center"/>
    </xf>
    <xf numFmtId="266" fontId="32" fillId="88" borderId="0" applyNumberFormat="0" applyBorder="0" applyProtection="0">
      <alignment horizontal="center"/>
    </xf>
    <xf numFmtId="171" fontId="167" fillId="0" borderId="0" applyFill="0" applyBorder="0" applyProtection="0">
      <alignment horizontal="left" vertical="top" wrapText="1"/>
    </xf>
    <xf numFmtId="266" fontId="32" fillId="88" borderId="0" applyNumberFormat="0" applyBorder="0" applyProtection="0">
      <alignment horizontal="center"/>
    </xf>
    <xf numFmtId="171" fontId="167" fillId="0" borderId="0" applyFill="0" applyBorder="0" applyProtection="0">
      <alignment horizontal="left" vertical="top" wrapText="1"/>
    </xf>
    <xf numFmtId="266" fontId="32" fillId="88" borderId="0" applyNumberFormat="0" applyBorder="0" applyProtection="0">
      <alignment horizontal="center"/>
    </xf>
    <xf numFmtId="266" fontId="32" fillId="88" borderId="0" applyNumberFormat="0" applyBorder="0" applyProtection="0">
      <alignment horizontal="center"/>
    </xf>
    <xf numFmtId="266" fontId="32" fillId="88" borderId="0" applyNumberFormat="0" applyBorder="0" applyProtection="0">
      <alignment horizontal="center"/>
    </xf>
    <xf numFmtId="266" fontId="168" fillId="88" borderId="0" applyNumberFormat="0" applyBorder="0" applyAlignment="0" applyProtection="0"/>
    <xf numFmtId="266" fontId="168" fillId="88" borderId="0" applyNumberFormat="0" applyBorder="0" applyAlignment="0" applyProtection="0"/>
    <xf numFmtId="266" fontId="169" fillId="89" borderId="0" applyNumberFormat="0" applyBorder="0" applyProtection="0">
      <alignment vertical="top" wrapText="1"/>
    </xf>
    <xf numFmtId="266" fontId="168" fillId="88" borderId="0" applyNumberFormat="0" applyBorder="0" applyAlignment="0" applyProtection="0"/>
    <xf numFmtId="266" fontId="168" fillId="88" borderId="0" applyNumberFormat="0" applyBorder="0" applyAlignment="0" applyProtection="0"/>
    <xf numFmtId="266" fontId="168" fillId="88" borderId="0" applyNumberFormat="0" applyBorder="0" applyAlignment="0" applyProtection="0"/>
    <xf numFmtId="266" fontId="18" fillId="0" borderId="0" applyNumberFormat="0" applyFont="0" applyFill="0" applyBorder="0" applyProtection="0">
      <alignment horizontal="right"/>
    </xf>
    <xf numFmtId="266" fontId="18" fillId="0" borderId="0" applyNumberFormat="0" applyFont="0" applyFill="0" applyBorder="0" applyProtection="0">
      <alignment horizontal="right"/>
    </xf>
    <xf numFmtId="266" fontId="170" fillId="85" borderId="0" applyNumberFormat="0" applyBorder="0" applyProtection="0">
      <alignment vertical="top" wrapText="1"/>
    </xf>
    <xf numFmtId="266" fontId="18" fillId="0" borderId="0" applyNumberFormat="0" applyFont="0" applyFill="0" applyBorder="0" applyProtection="0">
      <alignment horizontal="right"/>
    </xf>
    <xf numFmtId="266" fontId="170" fillId="85" borderId="0" applyNumberFormat="0" applyBorder="0" applyProtection="0">
      <alignment vertical="top" wrapText="1"/>
    </xf>
    <xf numFmtId="266" fontId="18" fillId="0" borderId="0" applyNumberFormat="0" applyFont="0" applyFill="0" applyBorder="0" applyProtection="0">
      <alignment horizontal="right"/>
    </xf>
    <xf numFmtId="266" fontId="18" fillId="0" borderId="0" applyNumberFormat="0" applyFont="0" applyFill="0" applyBorder="0" applyProtection="0">
      <alignment horizontal="right"/>
    </xf>
    <xf numFmtId="266" fontId="18" fillId="0" borderId="0" applyNumberFormat="0" applyFont="0" applyFill="0" applyBorder="0" applyProtection="0">
      <alignment horizontal="right"/>
    </xf>
    <xf numFmtId="41" fontId="18" fillId="0" borderId="0" applyFont="0" applyFill="0" applyBorder="0" applyAlignment="0" applyProtection="0"/>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171" fontId="171" fillId="0" borderId="0" applyFill="0" applyBorder="0" applyProtection="0">
      <alignment horizontal="left" wrapText="1"/>
    </xf>
    <xf numFmtId="266" fontId="18" fillId="0" borderId="0" applyNumberFormat="0" applyFont="0" applyFill="0" applyBorder="0" applyProtection="0">
      <alignment horizontal="left"/>
    </xf>
    <xf numFmtId="171" fontId="171" fillId="0" borderId="0" applyFill="0" applyBorder="0" applyProtection="0">
      <alignment horizontal="left" wrapText="1"/>
    </xf>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21" fillId="0" borderId="0" applyNumberFormat="0" applyFill="0" applyBorder="0" applyAlignment="0" applyProtection="0"/>
    <xf numFmtId="266" fontId="21" fillId="0" borderId="0" applyNumberFormat="0" applyFill="0" applyBorder="0" applyAlignment="0" applyProtection="0"/>
    <xf numFmtId="3" fontId="22" fillId="0" borderId="0" applyFill="0" applyBorder="0" applyProtection="0">
      <alignment horizontal="left" wrapText="1"/>
    </xf>
    <xf numFmtId="3" fontId="22" fillId="0" borderId="0" applyFill="0" applyBorder="0" applyProtection="0">
      <alignment horizontal="left" wrapText="1"/>
    </xf>
    <xf numFmtId="266" fontId="21" fillId="0" borderId="0" applyNumberFormat="0" applyFill="0" applyBorder="0" applyAlignment="0" applyProtection="0"/>
    <xf numFmtId="266" fontId="21" fillId="0" borderId="0" applyNumberFormat="0" applyFill="0" applyBorder="0" applyAlignment="0" applyProtection="0"/>
    <xf numFmtId="266" fontId="21" fillId="0" borderId="0" applyNumberFormat="0" applyFill="0" applyBorder="0" applyAlignment="0" applyProtection="0"/>
    <xf numFmtId="266" fontId="22" fillId="0" borderId="0" applyNumberFormat="0" applyFill="0" applyBorder="0" applyAlignment="0" applyProtection="0"/>
    <xf numFmtId="266" fontId="22" fillId="0" borderId="0" applyNumberFormat="0" applyFill="0" applyBorder="0" applyAlignment="0" applyProtection="0"/>
    <xf numFmtId="266" fontId="172" fillId="0" borderId="56" applyNumberFormat="0" applyFill="0" applyProtection="0">
      <alignment horizontal="left" vertical="top" wrapText="1"/>
    </xf>
    <xf numFmtId="266" fontId="22" fillId="0" borderId="0" applyNumberFormat="0" applyFill="0" applyBorder="0" applyAlignment="0" applyProtection="0"/>
    <xf numFmtId="266" fontId="172" fillId="0" borderId="56" applyNumberFormat="0" applyFill="0" applyProtection="0">
      <alignment horizontal="left" vertical="top" wrapText="1"/>
    </xf>
    <xf numFmtId="266" fontId="22" fillId="0" borderId="0" applyNumberFormat="0" applyFill="0" applyBorder="0" applyAlignment="0" applyProtection="0"/>
    <xf numFmtId="266" fontId="22" fillId="0" borderId="0" applyNumberFormat="0" applyFill="0" applyBorder="0" applyAlignment="0" applyProtection="0"/>
    <xf numFmtId="266" fontId="22" fillId="0" borderId="0" applyNumberFormat="0" applyFill="0" applyBorder="0" applyAlignment="0" applyProtection="0"/>
    <xf numFmtId="266" fontId="18" fillId="89" borderId="0" applyNumberFormat="0" applyBorder="0" applyAlignment="0" applyProtection="0"/>
    <xf numFmtId="266" fontId="18" fillId="89" borderId="0" applyNumberFormat="0" applyBorder="0" applyAlignment="0" applyProtection="0"/>
    <xf numFmtId="225" fontId="21" fillId="0" borderId="0" applyFill="0" applyBorder="0" applyProtection="0">
      <alignment horizontal="left" wrapText="1"/>
    </xf>
    <xf numFmtId="266" fontId="18" fillId="89" borderId="0" applyNumberFormat="0" applyBorder="0" applyAlignment="0" applyProtection="0"/>
    <xf numFmtId="225" fontId="21" fillId="0" borderId="0" applyFill="0" applyBorder="0" applyProtection="0">
      <alignment horizontal="left" wrapText="1"/>
    </xf>
    <xf numFmtId="266" fontId="18" fillId="89" borderId="0" applyNumberFormat="0" applyBorder="0" applyAlignment="0" applyProtection="0"/>
    <xf numFmtId="266" fontId="18" fillId="89" borderId="0" applyNumberFormat="0" applyBorder="0" applyAlignment="0" applyProtection="0"/>
    <xf numFmtId="266" fontId="18" fillId="89" borderId="0" applyNumberFormat="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71" fontId="22" fillId="0" borderId="0" applyFill="0" applyBorder="0" applyProtection="0">
      <alignment horizontal="center" wrapText="1"/>
    </xf>
    <xf numFmtId="169" fontId="18" fillId="0" borderId="0" applyFont="0" applyFill="0" applyBorder="0" applyAlignment="0" applyProtection="0"/>
    <xf numFmtId="171" fontId="22" fillId="0" borderId="0" applyFill="0" applyBorder="0" applyProtection="0">
      <alignment horizontal="center" wrapText="1"/>
    </xf>
    <xf numFmtId="171" fontId="22" fillId="0" borderId="0" applyFill="0" applyBorder="0" applyProtection="0">
      <alignment horizontal="center" wrapText="1"/>
    </xf>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2" fontId="18" fillId="0" borderId="0" applyFont="0" applyFill="0" applyBorder="0" applyAlignment="0" applyProtection="0"/>
    <xf numFmtId="2" fontId="18" fillId="0" borderId="0" applyFont="0" applyFill="0" applyBorder="0" applyAlignment="0" applyProtection="0"/>
    <xf numFmtId="171" fontId="171" fillId="0" borderId="0" applyFill="0" applyBorder="0" applyProtection="0">
      <alignment horizontal="center" wrapText="1"/>
    </xf>
    <xf numFmtId="2" fontId="18" fillId="0" borderId="0" applyFont="0" applyFill="0" applyBorder="0" applyAlignment="0" applyProtection="0"/>
    <xf numFmtId="171" fontId="171" fillId="0" borderId="0" applyFill="0" applyBorder="0" applyProtection="0">
      <alignment horizontal="center" wrapText="1"/>
    </xf>
    <xf numFmtId="2" fontId="18" fillId="0" borderId="0" applyFont="0" applyFill="0" applyBorder="0" applyAlignment="0" applyProtection="0"/>
    <xf numFmtId="2" fontId="18" fillId="0" borderId="0" applyFont="0" applyFill="0" applyBorder="0" applyAlignment="0" applyProtection="0"/>
    <xf numFmtId="2"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73" fillId="85" borderId="0" applyBorder="0" applyProtection="0">
      <alignment horizontal="left" wrapText="1"/>
    </xf>
    <xf numFmtId="168" fontId="18" fillId="0" borderId="0" applyFont="0" applyFill="0" applyBorder="0" applyAlignment="0" applyProtection="0"/>
    <xf numFmtId="171" fontId="173" fillId="85" borderId="0" applyBorder="0" applyProtection="0">
      <alignment horizontal="left" wrapText="1"/>
    </xf>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266" fontId="22" fillId="0" borderId="0" applyNumberFormat="0" applyFill="0" applyBorder="0" applyProtection="0">
      <alignment horizontal="left" vertical="top" wrapText="1"/>
    </xf>
    <xf numFmtId="266" fontId="22" fillId="0" borderId="0" applyNumberFormat="0" applyFill="0" applyBorder="0" applyProtection="0">
      <alignment horizontal="left" vertical="top" wrapText="1"/>
    </xf>
    <xf numFmtId="266" fontId="22" fillId="0" borderId="0" applyNumberFormat="0" applyFill="0" applyBorder="0" applyProtection="0">
      <alignment horizontal="left" wrapText="1"/>
    </xf>
    <xf numFmtId="266" fontId="22" fillId="0" borderId="0" applyNumberFormat="0" applyFill="0" applyBorder="0" applyProtection="0">
      <alignment horizontal="left" wrapText="1"/>
    </xf>
    <xf numFmtId="266" fontId="18" fillId="0" borderId="20" applyNumberFormat="0" applyFont="0" applyFill="0" applyAlignment="0" applyProtection="0"/>
    <xf numFmtId="266" fontId="18" fillId="0" borderId="20" applyNumberFormat="0" applyFont="0" applyFill="0" applyAlignment="0" applyProtection="0"/>
    <xf numFmtId="266" fontId="22" fillId="0" borderId="0" applyNumberFormat="0" applyFill="0" applyBorder="0" applyProtection="0">
      <alignment horizontal="left"/>
    </xf>
    <xf numFmtId="266" fontId="18" fillId="0" borderId="20" applyNumberFormat="0" applyFont="0" applyFill="0" applyAlignment="0" applyProtection="0"/>
    <xf numFmtId="266" fontId="22" fillId="0" borderId="0" applyNumberFormat="0" applyFill="0" applyBorder="0" applyProtection="0">
      <alignment horizontal="left"/>
    </xf>
    <xf numFmtId="266" fontId="22" fillId="0" borderId="0" applyNumberFormat="0" applyFill="0" applyBorder="0" applyProtection="0">
      <alignment horizontal="left"/>
    </xf>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41" fontId="18" fillId="0" borderId="0" applyFont="0" applyFill="0" applyBorder="0" applyAlignment="0" applyProtection="0"/>
    <xf numFmtId="266" fontId="22" fillId="0" borderId="0" applyNumberFormat="0" applyFill="0" applyBorder="0" applyProtection="0">
      <alignment horizontal="right" vertical="top" wrapText="1"/>
    </xf>
    <xf numFmtId="266" fontId="22" fillId="0" borderId="0" applyNumberFormat="0" applyFill="0" applyBorder="0" applyProtection="0">
      <alignment horizontal="right" vertical="top" wrapText="1"/>
    </xf>
    <xf numFmtId="266" fontId="22" fillId="0" borderId="0" applyNumberFormat="0" applyFill="0" applyBorder="0" applyProtection="0">
      <alignment horizontal="right" wrapText="1"/>
    </xf>
    <xf numFmtId="266" fontId="22" fillId="0" borderId="0" applyNumberFormat="0" applyFill="0" applyBorder="0" applyProtection="0">
      <alignment horizontal="right" wrapText="1"/>
    </xf>
    <xf numFmtId="266" fontId="22" fillId="0" borderId="0" applyNumberFormat="0" applyFill="0" applyBorder="0" applyProtection="0">
      <alignment horizontal="center" vertical="top" wrapText="1"/>
    </xf>
    <xf numFmtId="266" fontId="22" fillId="0" borderId="0" applyNumberFormat="0" applyFill="0" applyBorder="0" applyProtection="0">
      <alignment horizontal="center" vertical="top" wrapText="1"/>
    </xf>
    <xf numFmtId="266" fontId="22" fillId="0" borderId="0" applyNumberFormat="0" applyFill="0" applyBorder="0" applyProtection="0">
      <alignment horizontal="center" wrapText="1"/>
    </xf>
    <xf numFmtId="266" fontId="22" fillId="0" borderId="0" applyNumberFormat="0" applyFill="0" applyBorder="0" applyProtection="0">
      <alignment horizontal="center" wrapText="1"/>
    </xf>
    <xf numFmtId="266" fontId="171" fillId="0" borderId="0" applyNumberFormat="0" applyFill="0" applyBorder="0" applyProtection="0">
      <alignment horizontal="left" vertical="top" wrapText="1"/>
    </xf>
    <xf numFmtId="4" fontId="171" fillId="0" borderId="0" applyFill="0" applyBorder="0" applyProtection="0">
      <alignment horizontal="left" vertical="top" wrapText="1"/>
    </xf>
    <xf numFmtId="266" fontId="171" fillId="0" borderId="0" applyNumberFormat="0" applyFill="0" applyBorder="0" applyProtection="0">
      <alignment horizontal="left" wrapText="1"/>
    </xf>
    <xf numFmtId="266" fontId="171" fillId="0" borderId="0" applyNumberFormat="0" applyFill="0" applyBorder="0" applyProtection="0">
      <alignment horizontal="right" vertical="top" wrapText="1"/>
    </xf>
    <xf numFmtId="266" fontId="171" fillId="0" borderId="0" applyNumberFormat="0" applyFill="0" applyBorder="0" applyProtection="0">
      <alignment horizontal="right" wrapText="1"/>
    </xf>
    <xf numFmtId="266" fontId="171" fillId="0" borderId="0" applyNumberFormat="0" applyFill="0" applyBorder="0" applyProtection="0">
      <alignment horizontal="center" vertical="top" wrapText="1"/>
    </xf>
    <xf numFmtId="266" fontId="23" fillId="0" borderId="0">
      <alignment vertical="top"/>
    </xf>
    <xf numFmtId="266" fontId="171" fillId="0" borderId="0" applyNumberFormat="0" applyFill="0" applyBorder="0" applyProtection="0">
      <alignment horizontal="center" wrapText="1"/>
    </xf>
    <xf numFmtId="266" fontId="167" fillId="0" borderId="0" applyNumberFormat="0" applyFill="0" applyBorder="0" applyProtection="0">
      <alignment horizontal="left" vertical="top" wrapText="1"/>
    </xf>
    <xf numFmtId="266" fontId="167" fillId="0" borderId="0" applyNumberFormat="0" applyFill="0" applyBorder="0" applyProtection="0">
      <alignment horizontal="left" wrapText="1"/>
    </xf>
    <xf numFmtId="266" fontId="167" fillId="0" borderId="0" applyNumberFormat="0" applyFill="0" applyBorder="0" applyProtection="0">
      <alignment horizontal="right" vertical="top" wrapText="1"/>
    </xf>
    <xf numFmtId="266" fontId="167" fillId="0" borderId="0" applyNumberFormat="0" applyFill="0" applyBorder="0" applyProtection="0">
      <alignment horizontal="right" wrapText="1"/>
    </xf>
    <xf numFmtId="266" fontId="167" fillId="0" borderId="0" applyNumberFormat="0" applyFill="0" applyBorder="0" applyProtection="0">
      <alignment horizontal="center" vertical="top" wrapText="1"/>
    </xf>
    <xf numFmtId="266" fontId="167" fillId="0" borderId="0" applyNumberFormat="0" applyFill="0" applyBorder="0" applyProtection="0">
      <alignment horizontal="center" wrapText="1"/>
    </xf>
    <xf numFmtId="266" fontId="169" fillId="89" borderId="0" applyNumberFormat="0" applyBorder="0" applyProtection="0">
      <alignment horizontal="left" wrapText="1"/>
    </xf>
    <xf numFmtId="266" fontId="169" fillId="89" borderId="0" applyNumberFormat="0" applyBorder="0" applyProtection="0">
      <alignment horizontal="left"/>
    </xf>
    <xf numFmtId="266" fontId="169" fillId="89" borderId="0" applyNumberFormat="0" applyBorder="0" applyProtection="0">
      <alignment horizontal="right"/>
    </xf>
    <xf numFmtId="266" fontId="23" fillId="0" borderId="0">
      <alignment vertical="top"/>
    </xf>
    <xf numFmtId="266" fontId="170" fillId="85" borderId="0" applyNumberFormat="0" applyBorder="0" applyProtection="0">
      <alignment vertical="top" wrapText="1"/>
    </xf>
    <xf numFmtId="216" fontId="170" fillId="85" borderId="0" applyBorder="0" applyProtection="0">
      <alignment vertical="top" wrapText="1"/>
    </xf>
    <xf numFmtId="4" fontId="21" fillId="0" borderId="0" applyFill="0" applyBorder="0" applyProtection="0">
      <alignment horizontal="right"/>
    </xf>
    <xf numFmtId="216" fontId="21" fillId="0" borderId="0" applyFill="0" applyBorder="0" applyProtection="0">
      <alignment horizontal="right"/>
    </xf>
    <xf numFmtId="3" fontId="21" fillId="0" borderId="0" applyFill="0" applyBorder="0" applyProtection="0">
      <alignment horizontal="right"/>
    </xf>
    <xf numFmtId="171" fontId="21" fillId="0" borderId="0" applyFill="0" applyBorder="0" applyProtection="0">
      <alignment horizontal="right"/>
    </xf>
    <xf numFmtId="4" fontId="22" fillId="0" borderId="0" applyFill="0" applyBorder="0" applyProtection="0">
      <alignment horizontal="right"/>
    </xf>
    <xf numFmtId="4" fontId="22" fillId="0" borderId="0" applyFill="0" applyBorder="0" applyProtection="0">
      <alignment horizontal="right"/>
    </xf>
    <xf numFmtId="4" fontId="167" fillId="0" borderId="0" applyFill="0" applyBorder="0" applyProtection="0">
      <alignment horizontal="right"/>
    </xf>
    <xf numFmtId="266" fontId="165" fillId="0" borderId="56" applyNumberFormat="0" applyFill="0" applyProtection="0">
      <alignment horizontal="left" vertical="top"/>
    </xf>
    <xf numFmtId="266" fontId="165" fillId="0" borderId="56" applyNumberFormat="0" applyFill="0" applyProtection="0">
      <alignment horizontal="left" vertical="top"/>
    </xf>
    <xf numFmtId="266" fontId="23" fillId="0" borderId="0">
      <alignment vertical="top"/>
    </xf>
    <xf numFmtId="4" fontId="21" fillId="0" borderId="0" applyFill="0" applyBorder="0" applyProtection="0">
      <alignment horizontal="left"/>
    </xf>
    <xf numFmtId="4" fontId="21" fillId="0" borderId="0" applyFill="0" applyBorder="0" applyProtection="0">
      <alignment horizontal="center"/>
    </xf>
    <xf numFmtId="259" fontId="21" fillId="0" borderId="0" applyFill="0" applyBorder="0" applyProtection="0">
      <alignment horizontal="right"/>
    </xf>
    <xf numFmtId="260" fontId="21" fillId="0" borderId="0" applyFill="0" applyBorder="0" applyProtection="0">
      <alignment horizontal="right"/>
    </xf>
    <xf numFmtId="261" fontId="21" fillId="0" borderId="0" applyFill="0" applyBorder="0" applyProtection="0">
      <alignment horizontal="right"/>
    </xf>
    <xf numFmtId="225" fontId="21" fillId="0" borderId="0" applyFill="0" applyBorder="0" applyProtection="0">
      <alignment horizontal="right"/>
    </xf>
    <xf numFmtId="227" fontId="21" fillId="0" borderId="0" applyFill="0" applyBorder="0" applyProtection="0">
      <alignment horizontal="right"/>
    </xf>
    <xf numFmtId="4" fontId="21" fillId="0" borderId="0" applyFill="0" applyBorder="0" applyProtection="0">
      <alignment horizontal="center"/>
    </xf>
    <xf numFmtId="171" fontId="21" fillId="0" borderId="0" applyFill="0" applyBorder="0" applyProtection="0">
      <alignment horizontal="center"/>
    </xf>
    <xf numFmtId="266" fontId="21" fillId="0" borderId="0" applyNumberFormat="0" applyFill="0" applyBorder="0" applyProtection="0">
      <alignment horizontal="left" vertical="top" wrapText="1"/>
    </xf>
    <xf numFmtId="266" fontId="23" fillId="0" borderId="0">
      <alignment vertical="top"/>
    </xf>
    <xf numFmtId="260" fontId="174" fillId="0" borderId="0" applyFill="0" applyBorder="0" applyProtection="0">
      <alignment horizontal="right"/>
    </xf>
    <xf numFmtId="259" fontId="174" fillId="0" borderId="0" applyFill="0" applyBorder="0" applyProtection="0">
      <alignment horizontal="right"/>
    </xf>
    <xf numFmtId="261" fontId="174" fillId="0" borderId="0" applyFill="0" applyBorder="0" applyProtection="0">
      <alignment horizontal="right"/>
    </xf>
    <xf numFmtId="14" fontId="174" fillId="0" borderId="0" applyFill="0" applyBorder="0" applyProtection="0">
      <alignment horizontal="right"/>
    </xf>
    <xf numFmtId="16" fontId="174" fillId="0" borderId="0" applyFill="0" applyBorder="0" applyProtection="0">
      <alignment horizontal="right"/>
    </xf>
    <xf numFmtId="18" fontId="174" fillId="0" borderId="0" applyFill="0" applyBorder="0" applyProtection="0">
      <alignment horizontal="right"/>
    </xf>
    <xf numFmtId="20" fontId="174" fillId="0" borderId="0" applyFill="0" applyBorder="0" applyProtection="0">
      <alignment horizontal="right"/>
    </xf>
    <xf numFmtId="266" fontId="135" fillId="0" borderId="0" applyNumberFormat="0" applyFill="0" applyBorder="0" applyProtection="0">
      <alignment horizontal="left"/>
    </xf>
    <xf numFmtId="266" fontId="22" fillId="0" borderId="56" applyNumberFormat="0" applyFill="0" applyProtection="0"/>
    <xf numFmtId="266" fontId="22" fillId="0" borderId="56" applyNumberFormat="0" applyFill="0" applyProtection="0"/>
    <xf numFmtId="266" fontId="19" fillId="0" borderId="0" applyNumberFormat="0" applyFill="0" applyBorder="0" applyProtection="0"/>
    <xf numFmtId="266" fontId="19" fillId="0" borderId="0" applyNumberFormat="0" applyFill="0" applyBorder="0" applyProtection="0"/>
    <xf numFmtId="266" fontId="22" fillId="0" borderId="56" applyNumberFormat="0" applyFill="0" applyProtection="0">
      <alignment horizontal="center"/>
    </xf>
    <xf numFmtId="266" fontId="22" fillId="0" borderId="56" applyNumberFormat="0" applyFill="0" applyProtection="0">
      <alignment horizontal="center"/>
    </xf>
    <xf numFmtId="266" fontId="22" fillId="0" borderId="0" applyNumberFormat="0" applyFill="0" applyBorder="0" applyProtection="0">
      <alignment horizontal="center"/>
    </xf>
    <xf numFmtId="266" fontId="22" fillId="0" borderId="0" applyNumberFormat="0" applyFill="0" applyBorder="0" applyProtection="0">
      <alignment horizontal="center"/>
    </xf>
    <xf numFmtId="266" fontId="22" fillId="0" borderId="0" applyNumberFormat="0" applyFill="0" applyBorder="0" applyProtection="0"/>
    <xf numFmtId="266" fontId="22" fillId="0" borderId="0" applyNumberFormat="0" applyFill="0" applyBorder="0" applyProtection="0"/>
    <xf numFmtId="41" fontId="18" fillId="0" borderId="0" applyFont="0" applyFill="0" applyBorder="0" applyAlignment="0" applyProtection="0"/>
    <xf numFmtId="266" fontId="22" fillId="0" borderId="0" applyNumberFormat="0" applyFill="0" applyBorder="0" applyProtection="0"/>
    <xf numFmtId="266" fontId="22" fillId="0" borderId="0" applyNumberFormat="0" applyFill="0" applyBorder="0" applyProtection="0"/>
    <xf numFmtId="266" fontId="29" fillId="0" borderId="0" applyNumberFormat="0" applyBorder="0" applyAlignment="0"/>
    <xf numFmtId="266" fontId="29" fillId="0" borderId="0" applyNumberFormat="0" applyBorder="0" applyAlignment="0"/>
    <xf numFmtId="266" fontId="30" fillId="0" borderId="0" applyNumberFormat="0" applyBorder="0" applyAlignment="0"/>
    <xf numFmtId="266" fontId="30" fillId="0" borderId="0" applyNumberFormat="0" applyBorder="0" applyAlignment="0"/>
    <xf numFmtId="266" fontId="175" fillId="0" borderId="0" applyNumberFormat="0" applyBorder="0" applyAlignment="0"/>
    <xf numFmtId="266" fontId="30" fillId="0" borderId="0" applyNumberFormat="0" applyBorder="0" applyAlignment="0"/>
    <xf numFmtId="266" fontId="175" fillId="0" borderId="0" applyNumberFormat="0" applyBorder="0" applyAlignment="0"/>
    <xf numFmtId="266" fontId="30" fillId="0" borderId="0" applyNumberFormat="0" applyBorder="0" applyAlignment="0"/>
    <xf numFmtId="266" fontId="30" fillId="0" borderId="0" applyNumberFormat="0" applyBorder="0" applyAlignment="0"/>
    <xf numFmtId="266" fontId="30" fillId="0" borderId="0" applyNumberFormat="0" applyBorder="0" applyAlignment="0"/>
    <xf numFmtId="266" fontId="176" fillId="0" borderId="0" applyNumberFormat="0" applyBorder="0" applyAlignment="0"/>
    <xf numFmtId="266" fontId="177" fillId="0" borderId="0" applyNumberFormat="0" applyBorder="0" applyAlignment="0"/>
    <xf numFmtId="266" fontId="62" fillId="0" borderId="0" applyNumberFormat="0" applyBorder="0" applyAlignment="0"/>
    <xf numFmtId="266" fontId="74" fillId="0" borderId="0" applyNumberFormat="0" applyBorder="0" applyAlignment="0"/>
    <xf numFmtId="266" fontId="31" fillId="0" borderId="0" applyNumberFormat="0" applyBorder="0" applyAlignment="0"/>
    <xf numFmtId="266" fontId="33" fillId="0" borderId="0" applyNumberFormat="0" applyBorder="0" applyAlignment="0"/>
    <xf numFmtId="266" fontId="178" fillId="0" borderId="0" applyNumberFormat="0" applyFill="0" applyBorder="0" applyProtection="0">
      <alignment horizontal="left" vertical="center"/>
    </xf>
    <xf numFmtId="266" fontId="60" fillId="0" borderId="0"/>
    <xf numFmtId="40" fontId="18" fillId="0" borderId="0" applyBorder="0">
      <alignment horizontal="right"/>
    </xf>
    <xf numFmtId="1" fontId="18" fillId="0" borderId="0" applyBorder="0">
      <alignment horizontal="right"/>
    </xf>
    <xf numFmtId="167" fontId="51" fillId="0" borderId="0"/>
    <xf numFmtId="266" fontId="179" fillId="0" borderId="0">
      <alignment horizontal="center"/>
    </xf>
    <xf numFmtId="266" fontId="179" fillId="0" borderId="0">
      <alignment horizontal="center"/>
    </xf>
    <xf numFmtId="266" fontId="51" fillId="0" borderId="0"/>
    <xf numFmtId="266" fontId="51" fillId="0" borderId="0"/>
    <xf numFmtId="167" fontId="51" fillId="0" borderId="0"/>
    <xf numFmtId="266" fontId="24" fillId="0" borderId="0" applyFill="0" applyBorder="0" applyProtection="0">
      <alignment horizontal="center" vertical="center"/>
    </xf>
    <xf numFmtId="266" fontId="180" fillId="0" borderId="0" applyBorder="0" applyProtection="0">
      <alignment vertical="center"/>
    </xf>
    <xf numFmtId="227" fontId="40" fillId="0" borderId="12" applyBorder="0" applyProtection="0">
      <alignment horizontal="right" vertical="center"/>
    </xf>
    <xf numFmtId="266" fontId="181" fillId="90" borderId="0" applyBorder="0" applyProtection="0">
      <alignment horizontal="centerContinuous" vertical="center"/>
    </xf>
    <xf numFmtId="266" fontId="181" fillId="88" borderId="12" applyBorder="0" applyProtection="0">
      <alignment horizontal="centerContinuous" vertical="center"/>
    </xf>
    <xf numFmtId="266" fontId="18" fillId="0" borderId="0" applyBorder="0" applyProtection="0">
      <alignment vertical="center"/>
    </xf>
    <xf numFmtId="266" fontId="24" fillId="0" borderId="0" applyFill="0" applyBorder="0" applyProtection="0"/>
    <xf numFmtId="266" fontId="85" fillId="0" borderId="0"/>
    <xf numFmtId="266" fontId="182" fillId="0" borderId="0" applyFill="0" applyBorder="0" applyProtection="0">
      <alignment horizontal="left"/>
    </xf>
    <xf numFmtId="266" fontId="183" fillId="0" borderId="13" applyFill="0" applyBorder="0" applyProtection="0">
      <alignment horizontal="left" vertical="top"/>
    </xf>
    <xf numFmtId="266" fontId="179" fillId="0" borderId="0">
      <alignment horizontal="centerContinuous"/>
    </xf>
    <xf numFmtId="266" fontId="78" fillId="0" borderId="0"/>
    <xf numFmtId="49" fontId="86" fillId="0" borderId="0" applyFont="0" applyFill="0" applyBorder="0" applyAlignment="0" applyProtection="0"/>
    <xf numFmtId="266" fontId="18" fillId="0" borderId="0"/>
    <xf numFmtId="266" fontId="86" fillId="0" borderId="0" applyFont="0" applyFill="0" applyBorder="0" applyAlignment="0" applyProtection="0"/>
    <xf numFmtId="172" fontId="122" fillId="0" borderId="0">
      <alignment horizontal="left"/>
      <protection locked="0"/>
    </xf>
    <xf numFmtId="266" fontId="18" fillId="0" borderId="0"/>
    <xf numFmtId="49" fontId="29" fillId="0" borderId="0" applyFill="0" applyBorder="0" applyAlignment="0"/>
    <xf numFmtId="266" fontId="29" fillId="0" borderId="0" applyFill="0" applyBorder="0" applyAlignment="0"/>
    <xf numFmtId="262" fontId="18" fillId="0" borderId="0" applyFill="0" applyBorder="0" applyAlignment="0"/>
    <xf numFmtId="263" fontId="18" fillId="0" borderId="0" applyFill="0" applyBorder="0" applyAlignment="0"/>
    <xf numFmtId="188" fontId="21" fillId="0" borderId="35" applyNumberFormat="0" applyFont="0" applyFill="0" applyAlignment="0" applyProtection="0">
      <alignment horizontal="right"/>
    </xf>
    <xf numFmtId="173" fontId="21" fillId="0" borderId="12" applyNumberFormat="0" applyFont="0" applyFill="0" applyAlignment="0" applyProtection="0">
      <alignment horizontal="right"/>
    </xf>
    <xf numFmtId="266" fontId="21" fillId="0" borderId="0" applyFont="0" applyFill="0" applyBorder="0" applyAlignment="0" applyProtection="0"/>
    <xf numFmtId="266" fontId="41" fillId="0" borderId="0" applyNumberFormat="0" applyFill="0" applyBorder="0" applyAlignment="0" applyProtection="0"/>
    <xf numFmtId="266" fontId="39" fillId="0" borderId="0" applyNumberFormat="0" applyFill="0" applyBorder="0" applyAlignment="0" applyProtection="0"/>
    <xf numFmtId="40" fontId="184" fillId="0" borderId="0"/>
    <xf numFmtId="1" fontId="184" fillId="0" borderId="0"/>
    <xf numFmtId="266" fontId="18" fillId="0" borderId="0">
      <alignment horizontal="center"/>
    </xf>
    <xf numFmtId="266" fontId="41" fillId="0" borderId="0">
      <alignment horizontal="center"/>
    </xf>
    <xf numFmtId="266" fontId="185" fillId="0" borderId="0" applyNumberFormat="0" applyFill="0" applyBorder="0" applyAlignment="0" applyProtection="0"/>
    <xf numFmtId="266" fontId="186" fillId="0" borderId="0"/>
    <xf numFmtId="266" fontId="185" fillId="0" borderId="0" applyNumberFormat="0" applyFill="0" applyBorder="0" applyAlignment="0" applyProtection="0"/>
    <xf numFmtId="266" fontId="185" fillId="0" borderId="0" applyNumberFormat="0" applyFill="0" applyBorder="0" applyAlignment="0" applyProtection="0"/>
    <xf numFmtId="266" fontId="187" fillId="0" borderId="0" applyNumberFormat="0" applyFill="0" applyBorder="0" applyAlignment="0" applyProtection="0"/>
    <xf numFmtId="266" fontId="187" fillId="0" borderId="0" applyNumberFormat="0" applyFill="0" applyBorder="0" applyAlignment="0" applyProtection="0"/>
    <xf numFmtId="266" fontId="187" fillId="0" borderId="0" applyNumberFormat="0" applyFill="0" applyBorder="0" applyAlignment="0" applyProtection="0"/>
    <xf numFmtId="266" fontId="186" fillId="0" borderId="0"/>
    <xf numFmtId="266" fontId="186" fillId="0" borderId="0"/>
    <xf numFmtId="266" fontId="188" fillId="0" borderId="0" applyNumberFormat="0" applyFill="0" applyBorder="0" applyAlignment="0" applyProtection="0"/>
    <xf numFmtId="266" fontId="2" fillId="0" borderId="0" applyNumberFormat="0" applyFill="0" applyBorder="0" applyAlignment="0" applyProtection="0"/>
    <xf numFmtId="266" fontId="185"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185"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2" fillId="0" borderId="0" applyNumberFormat="0" applyFill="0" applyBorder="0" applyAlignment="0" applyProtection="0"/>
    <xf numFmtId="266" fontId="2"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2" fillId="0" borderId="0" applyNumberFormat="0" applyFill="0" applyBorder="0" applyAlignment="0" applyProtection="0"/>
    <xf numFmtId="266" fontId="2" fillId="0" borderId="0" applyNumberFormat="0" applyFill="0" applyBorder="0" applyAlignment="0" applyProtection="0"/>
    <xf numFmtId="266" fontId="2" fillId="0" borderId="0" applyNumberFormat="0" applyFill="0" applyBorder="0" applyAlignment="0" applyProtection="0"/>
    <xf numFmtId="266" fontId="186" fillId="0" borderId="0"/>
    <xf numFmtId="266" fontId="189" fillId="91" borderId="0" applyNumberFormat="0" applyBorder="0" applyProtection="0">
      <alignment horizontal="left" vertical="center"/>
    </xf>
    <xf numFmtId="183" fontId="18" fillId="0" borderId="0">
      <alignment horizontal="centerContinuous"/>
    </xf>
    <xf numFmtId="183" fontId="18" fillId="0" borderId="16">
      <alignment horizontal="centerContinuous"/>
    </xf>
    <xf numFmtId="49" fontId="190" fillId="66" borderId="0" applyNumberFormat="0" applyFill="0" applyBorder="0" applyAlignment="0" applyProtection="0"/>
    <xf numFmtId="266" fontId="190" fillId="66" borderId="0" applyNumberFormat="0" applyFill="0" applyBorder="0" applyAlignment="0" applyProtection="0"/>
    <xf numFmtId="183" fontId="18" fillId="0" borderId="0">
      <alignment horizontal="centerContinuous"/>
      <protection locked="0"/>
    </xf>
    <xf numFmtId="183" fontId="18" fillId="0" borderId="0">
      <alignment horizontal="left"/>
    </xf>
    <xf numFmtId="230" fontId="51" fillId="0" borderId="0">
      <alignment horizontal="center"/>
    </xf>
    <xf numFmtId="199" fontId="51" fillId="0" borderId="0" applyNumberFormat="0" applyFill="0" applyBorder="0" applyAlignment="0" applyProtection="0"/>
    <xf numFmtId="172" fontId="122" fillId="0" borderId="0">
      <alignment horizontal="left"/>
    </xf>
    <xf numFmtId="266" fontId="46" fillId="0" borderId="0" applyBorder="0"/>
    <xf numFmtId="266" fontId="51" fillId="0" borderId="0"/>
    <xf numFmtId="266" fontId="37" fillId="0" borderId="65" applyNumberFormat="0" applyFill="0" applyAlignment="0" applyProtection="0"/>
    <xf numFmtId="203" fontId="18" fillId="0" borderId="28">
      <protection locked="0"/>
    </xf>
    <xf numFmtId="266" fontId="37" fillId="0" borderId="65" applyNumberFormat="0" applyFill="0" applyAlignment="0" applyProtection="0"/>
    <xf numFmtId="266" fontId="37" fillId="0" borderId="65" applyNumberFormat="0" applyFill="0" applyAlignment="0" applyProtection="0"/>
    <xf numFmtId="266" fontId="37" fillId="0" borderId="66" applyNumberFormat="0" applyFill="0" applyAlignment="0" applyProtection="0"/>
    <xf numFmtId="266" fontId="37" fillId="0" borderId="66" applyNumberFormat="0" applyFill="0" applyAlignment="0" applyProtection="0"/>
    <xf numFmtId="266" fontId="37" fillId="0" borderId="66" applyNumberFormat="0" applyFill="0" applyAlignment="0" applyProtection="0"/>
    <xf numFmtId="203" fontId="18" fillId="0" borderId="28">
      <protection locked="0"/>
    </xf>
    <xf numFmtId="203" fontId="18" fillId="0" borderId="28">
      <protection locked="0"/>
    </xf>
    <xf numFmtId="266" fontId="16" fillId="0" borderId="67"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16" fillId="0" borderId="67"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03" fontId="18" fillId="0" borderId="28">
      <protection locked="0"/>
    </xf>
    <xf numFmtId="264" fontId="18" fillId="0" borderId="0">
      <alignment horizontal="right"/>
    </xf>
    <xf numFmtId="266" fontId="52" fillId="0" borderId="12" applyNumberFormat="0" applyFont="0" applyFill="0" applyAlignment="0" applyProtection="0"/>
    <xf numFmtId="266" fontId="39" fillId="0" borderId="12" applyNumberFormat="0" applyFont="0" applyFill="0" applyProtection="0">
      <alignment horizontal="centerContinuous"/>
    </xf>
    <xf numFmtId="266" fontId="39" fillId="0" borderId="12" applyNumberFormat="0" applyFont="0" applyFill="0" applyProtection="0">
      <alignment horizontal="centerContinuous"/>
    </xf>
    <xf numFmtId="5" fontId="39" fillId="0" borderId="11" applyNumberFormat="0" applyFont="0" applyFill="0" applyAlignment="0" applyProtection="0"/>
    <xf numFmtId="230" fontId="191" fillId="0" borderId="0">
      <alignment horizontal="left"/>
      <protection locked="0"/>
    </xf>
    <xf numFmtId="266" fontId="39" fillId="0" borderId="0">
      <alignment horizontal="right"/>
    </xf>
    <xf numFmtId="266" fontId="41" fillId="0" borderId="68" applyNumberFormat="0" applyFont="0" applyAlignment="0">
      <alignment horizontal="left"/>
    </xf>
    <xf numFmtId="266" fontId="18" fillId="0" borderId="0">
      <alignment horizontal="fill"/>
    </xf>
    <xf numFmtId="37" fontId="21" fillId="35" borderId="0" applyNumberFormat="0" applyBorder="0" applyAlignment="0" applyProtection="0"/>
    <xf numFmtId="37" fontId="21" fillId="35" borderId="0" applyNumberFormat="0" applyBorder="0" applyAlignment="0" applyProtection="0"/>
    <xf numFmtId="266" fontId="21" fillId="35" borderId="0" applyNumberFormat="0" applyBorder="0" applyAlignment="0" applyProtection="0"/>
    <xf numFmtId="266" fontId="21" fillId="35" borderId="0" applyNumberFormat="0" applyBorder="0" applyAlignment="0" applyProtection="0"/>
    <xf numFmtId="37" fontId="21" fillId="0" borderId="0"/>
    <xf numFmtId="266" fontId="21" fillId="0" borderId="0"/>
    <xf numFmtId="37" fontId="21" fillId="35" borderId="0" applyNumberFormat="0" applyBorder="0" applyAlignment="0" applyProtection="0"/>
    <xf numFmtId="38" fontId="192" fillId="0" borderId="0" applyNumberFormat="0" applyBorder="0" applyAlignment="0">
      <protection locked="0"/>
    </xf>
    <xf numFmtId="266" fontId="192" fillId="0" borderId="0" applyNumberFormat="0" applyBorder="0" applyAlignment="0">
      <protection locked="0"/>
    </xf>
    <xf numFmtId="266" fontId="40" fillId="0" borderId="0" applyNumberFormat="0"/>
    <xf numFmtId="172" fontId="56" fillId="0" borderId="0"/>
    <xf numFmtId="266" fontId="46" fillId="0" borderId="0" applyFont="0" applyFill="0" applyBorder="0" applyAlignment="0" applyProtection="0"/>
    <xf numFmtId="266" fontId="46" fillId="0" borderId="0" applyFont="0" applyFill="0" applyBorder="0" applyAlignment="0" applyProtection="0"/>
    <xf numFmtId="266" fontId="85" fillId="0" borderId="0" applyNumberFormat="0"/>
    <xf numFmtId="266" fontId="18" fillId="0" borderId="0" applyNumberFormat="0"/>
    <xf numFmtId="266" fontId="85" fillId="0" borderId="0" applyNumberFormat="0"/>
    <xf numFmtId="266" fontId="85" fillId="0" borderId="0" applyNumberFormat="0"/>
    <xf numFmtId="266" fontId="18" fillId="0" borderId="0" applyNumberFormat="0"/>
    <xf numFmtId="266" fontId="85" fillId="0" borderId="0" applyNumberFormat="0"/>
    <xf numFmtId="175" fontId="18" fillId="0" borderId="0" applyFont="0" applyFill="0" applyBorder="0" applyAlignment="0" applyProtection="0"/>
    <xf numFmtId="177" fontId="18" fillId="0" borderId="0" applyFont="0" applyFill="0" applyBorder="0" applyAlignment="0" applyProtection="0"/>
    <xf numFmtId="266" fontId="193" fillId="0" borderId="0" applyNumberFormat="0" applyFill="0" applyBorder="0" applyAlignment="0" applyProtection="0"/>
    <xf numFmtId="266" fontId="14" fillId="0" borderId="0" applyNumberFormat="0" applyFill="0" applyBorder="0" applyAlignment="0" applyProtection="0"/>
    <xf numFmtId="37" fontId="41" fillId="0" borderId="0"/>
    <xf numFmtId="266" fontId="41" fillId="0" borderId="0"/>
    <xf numFmtId="1" fontId="40" fillId="0" borderId="0" applyFont="0" applyFill="0" applyBorder="0" applyAlignment="0" applyProtection="0"/>
    <xf numFmtId="266" fontId="39" fillId="0" borderId="0" applyFont="0" applyFill="0" applyBorder="0" applyAlignment="0" applyProtection="0"/>
    <xf numFmtId="266" fontId="39" fillId="0" borderId="0" applyFont="0" applyFill="0" applyBorder="0" applyAlignment="0" applyProtection="0"/>
    <xf numFmtId="180" fontId="40" fillId="0" borderId="12" applyBorder="0" applyProtection="0">
      <alignment horizontal="right"/>
    </xf>
    <xf numFmtId="14" fontId="18" fillId="68" borderId="10" applyNumberFormat="0" applyFont="0" applyAlignment="0" applyProtection="0">
      <alignment horizontal="centerContinuous"/>
    </xf>
    <xf numFmtId="14" fontId="18" fillId="68" borderId="10" applyNumberFormat="0" applyFont="0" applyAlignment="0" applyProtection="0">
      <alignment horizontal="centerContinuous"/>
    </xf>
    <xf numFmtId="16" fontId="18" fillId="68" borderId="10" applyNumberFormat="0" applyFont="0" applyAlignment="0" applyProtection="0">
      <alignment horizontal="centerContinuous"/>
    </xf>
    <xf numFmtId="18" fontId="18" fillId="68" borderId="10" applyNumberFormat="0" applyFont="0" applyAlignment="0" applyProtection="0">
      <alignment horizontal="centerContinuous"/>
    </xf>
    <xf numFmtId="20" fontId="18" fillId="68" borderId="10" applyNumberFormat="0" applyFont="0" applyAlignment="0" applyProtection="0">
      <alignment horizontal="centerContinuous"/>
    </xf>
    <xf numFmtId="16" fontId="18" fillId="68" borderId="10" applyNumberFormat="0" applyFont="0" applyAlignment="0" applyProtection="0">
      <alignment horizontal="centerContinuous"/>
    </xf>
    <xf numFmtId="18" fontId="18" fillId="68" borderId="10" applyNumberFormat="0" applyFont="0" applyAlignment="0" applyProtection="0">
      <alignment horizontal="centerContinuous"/>
    </xf>
    <xf numFmtId="20" fontId="18" fillId="68" borderId="10" applyNumberFormat="0" applyFont="0" applyAlignment="0" applyProtection="0">
      <alignment horizontal="centerContinuous"/>
    </xf>
    <xf numFmtId="39" fontId="73" fillId="0" borderId="0" applyFont="0" applyFill="0" applyBorder="0" applyAlignment="0" applyProtection="0"/>
    <xf numFmtId="266" fontId="73" fillId="0" borderId="0" applyFont="0" applyFill="0" applyBorder="0" applyAlignment="0" applyProtection="0"/>
    <xf numFmtId="265" fontId="21" fillId="0" borderId="0" applyFont="0" applyFill="0" applyBorder="0" applyProtection="0">
      <alignment horizontal="right"/>
    </xf>
    <xf numFmtId="266" fontId="18" fillId="0" borderId="0" applyFont="0" applyFill="0" applyBorder="0" applyAlignment="0" applyProtection="0"/>
    <xf numFmtId="266" fontId="18" fillId="0" borderId="0" applyFont="0" applyFill="0" applyBorder="0" applyAlignment="0" applyProtection="0"/>
    <xf numFmtId="266" fontId="18" fillId="0" borderId="0"/>
    <xf numFmtId="44" fontId="18" fillId="0" borderId="0" applyFont="0" applyFill="0" applyBorder="0" applyAlignment="0" applyProtection="0"/>
    <xf numFmtId="42" fontId="18" fillId="0" borderId="0" applyFont="0" applyFill="0" applyBorder="0" applyAlignment="0" applyProtection="0"/>
    <xf numFmtId="266" fontId="194" fillId="92" borderId="0" applyAlignment="0"/>
    <xf numFmtId="266" fontId="26" fillId="58" borderId="31" applyNumberFormat="0" applyFont="0" applyAlignment="0" applyProtection="0">
      <alignment vertical="top"/>
    </xf>
    <xf numFmtId="266" fontId="26" fillId="58" borderId="31" applyNumberFormat="0" applyFont="0" applyAlignment="0" applyProtection="0">
      <alignment vertical="top"/>
    </xf>
    <xf numFmtId="266" fontId="26" fillId="43" borderId="32" applyNumberFormat="0" applyFont="0" applyBorder="0" applyProtection="0"/>
    <xf numFmtId="266" fontId="26" fillId="43" borderId="32" applyNumberFormat="0" applyFont="0" applyBorder="0" applyProtection="0"/>
    <xf numFmtId="266" fontId="21" fillId="0" borderId="34" applyNumberFormat="0" applyFill="0" applyAlignment="0" applyProtection="0"/>
    <xf numFmtId="266" fontId="21" fillId="0" borderId="34" applyNumberFormat="0" applyFill="0" applyAlignment="0" applyProtection="0"/>
    <xf numFmtId="266" fontId="77" fillId="39" borderId="38" applyNumberFormat="0" applyAlignment="0" applyProtection="0"/>
    <xf numFmtId="266" fontId="77" fillId="47" borderId="38" applyNumberFormat="0" applyAlignment="0" applyProtection="0"/>
    <xf numFmtId="266" fontId="77" fillId="39" borderId="38" applyNumberFormat="0" applyAlignment="0" applyProtection="0"/>
    <xf numFmtId="266" fontId="77" fillId="39" borderId="38" applyNumberFormat="0" applyAlignment="0" applyProtection="0"/>
    <xf numFmtId="266" fontId="77" fillId="47" borderId="38" applyNumberFormat="0" applyAlignment="0" applyProtection="0"/>
    <xf numFmtId="8" fontId="18" fillId="0" borderId="42">
      <protection locked="0"/>
    </xf>
    <xf numFmtId="5" fontId="26" fillId="58" borderId="31" applyNumberFormat="0" applyAlignment="0" applyProtection="0">
      <alignment vertical="top"/>
    </xf>
    <xf numFmtId="5" fontId="26" fillId="58" borderId="31" applyNumberFormat="0" applyAlignment="0" applyProtection="0">
      <alignment vertical="top"/>
    </xf>
    <xf numFmtId="5" fontId="26" fillId="58" borderId="31" applyNumberFormat="0" applyAlignment="0" applyProtection="0">
      <alignment vertical="top"/>
    </xf>
    <xf numFmtId="5" fontId="26" fillId="58" borderId="31" applyNumberFormat="0" applyAlignment="0" applyProtection="0">
      <alignment vertical="top"/>
    </xf>
    <xf numFmtId="5" fontId="26" fillId="58" borderId="31" applyNumberFormat="0" applyAlignment="0" applyProtection="0">
      <alignment vertical="top"/>
    </xf>
    <xf numFmtId="5" fontId="26" fillId="58" borderId="31" applyNumberFormat="0" applyAlignment="0" applyProtection="0">
      <alignment vertical="top"/>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9" fillId="62" borderId="17">
      <alignment horizontal="left" vertical="center" wrapText="1"/>
    </xf>
    <xf numFmtId="266" fontId="18" fillId="44" borderId="61" applyNumberFormat="0" applyFont="0" applyAlignment="0" applyProtection="0"/>
    <xf numFmtId="266" fontId="18" fillId="44" borderId="61" applyNumberFormat="0" applyFont="0" applyAlignment="0" applyProtection="0"/>
    <xf numFmtId="266" fontId="18" fillId="44" borderId="61" applyNumberFormat="0" applyFont="0" applyAlignment="0" applyProtection="0"/>
    <xf numFmtId="266" fontId="146" fillId="39" borderId="62" applyNumberFormat="0" applyAlignment="0" applyProtection="0"/>
    <xf numFmtId="266" fontId="146" fillId="47" borderId="62" applyNumberFormat="0" applyAlignment="0" applyProtection="0"/>
    <xf numFmtId="266" fontId="146" fillId="39" borderId="62" applyNumberFormat="0" applyAlignment="0" applyProtection="0"/>
    <xf numFmtId="266" fontId="146" fillId="39" borderId="62" applyNumberFormat="0" applyAlignment="0" applyProtection="0"/>
    <xf numFmtId="266" fontId="146" fillId="47" borderId="62" applyNumberFormat="0" applyAlignment="0" applyProtection="0"/>
    <xf numFmtId="183" fontId="18" fillId="0" borderId="16">
      <alignment horizontal="centerContinuous"/>
    </xf>
    <xf numFmtId="266" fontId="37" fillId="0" borderId="65" applyNumberFormat="0" applyFill="0" applyAlignment="0" applyProtection="0"/>
    <xf numFmtId="266" fontId="37" fillId="0" borderId="65" applyNumberFormat="0" applyFill="0" applyAlignment="0" applyProtection="0"/>
    <xf numFmtId="266" fontId="37" fillId="0" borderId="65" applyNumberFormat="0" applyFill="0" applyAlignment="0" applyProtection="0"/>
    <xf numFmtId="266" fontId="37" fillId="0" borderId="66" applyNumberFormat="0" applyFill="0" applyAlignment="0" applyProtection="0"/>
    <xf numFmtId="266" fontId="37" fillId="0" borderId="66" applyNumberFormat="0" applyFill="0" applyAlignment="0" applyProtection="0"/>
    <xf numFmtId="266" fontId="37" fillId="0" borderId="66" applyNumberFormat="0" applyFill="0" applyAlignment="0" applyProtection="0"/>
    <xf numFmtId="266" fontId="16" fillId="0" borderId="67" applyNumberFormat="0" applyFill="0" applyAlignment="0" applyProtection="0"/>
    <xf numFmtId="266" fontId="16" fillId="0" borderId="67" applyNumberFormat="0" applyFill="0" applyAlignment="0" applyProtection="0"/>
    <xf numFmtId="266" fontId="18" fillId="0" borderId="0"/>
    <xf numFmtId="266" fontId="18" fillId="0" borderId="0"/>
    <xf numFmtId="44" fontId="18" fillId="0" borderId="0" applyFont="0" applyFill="0" applyBorder="0" applyAlignment="0" applyProtection="0"/>
    <xf numFmtId="9" fontId="18" fillId="0" borderId="0" applyFont="0" applyFill="0" applyBorder="0" applyAlignment="0" applyProtection="0"/>
    <xf numFmtId="266" fontId="1" fillId="0" borderId="0"/>
    <xf numFmtId="43" fontId="20" fillId="0" borderId="0" applyFont="0" applyFill="0" applyBorder="0" applyAlignment="0" applyProtection="0"/>
    <xf numFmtId="44" fontId="20" fillId="0" borderId="0" applyFont="0" applyFill="0" applyBorder="0" applyAlignment="0" applyProtection="0"/>
    <xf numFmtId="9" fontId="20" fillId="0" borderId="0" applyFont="0" applyFill="0" applyBorder="0" applyAlignment="0" applyProtection="0"/>
    <xf numFmtId="266" fontId="126" fillId="42" borderId="38" applyNumberFormat="0" applyAlignment="0" applyProtection="0"/>
    <xf numFmtId="266" fontId="18" fillId="0" borderId="70" applyNumberFormat="0" applyFont="0" applyFill="0" applyAlignment="0" applyProtection="0"/>
    <xf numFmtId="266" fontId="18" fillId="0" borderId="70" applyNumberFormat="0" applyFont="0" applyFill="0" applyAlignment="0" applyProtection="0"/>
    <xf numFmtId="266" fontId="18" fillId="0" borderId="70" applyNumberFormat="0" applyFont="0" applyFill="0" applyAlignment="0" applyProtection="0"/>
    <xf numFmtId="266" fontId="18" fillId="0" borderId="70" applyNumberFormat="0" applyFont="0" applyFill="0" applyAlignment="0" applyProtection="0"/>
    <xf numFmtId="266" fontId="18" fillId="0" borderId="70" applyNumberFormat="0" applyFont="0" applyFill="0" applyAlignment="0" applyProtection="0"/>
    <xf numFmtId="266" fontId="18" fillId="0" borderId="70" applyNumberFormat="0" applyFont="0" applyFill="0" applyAlignment="0" applyProtection="0"/>
    <xf numFmtId="266" fontId="18" fillId="0" borderId="73">
      <alignment vertical="center"/>
    </xf>
    <xf numFmtId="266" fontId="18" fillId="0" borderId="73">
      <alignment vertical="center"/>
    </xf>
    <xf numFmtId="266" fontId="18" fillId="0" borderId="75">
      <alignment vertical="center"/>
    </xf>
    <xf numFmtId="266" fontId="71" fillId="0" borderId="71" applyNumberFormat="0" applyFill="0" applyAlignment="0" applyProtection="0"/>
    <xf numFmtId="266" fontId="96" fillId="0" borderId="72"/>
    <xf numFmtId="266" fontId="18" fillId="0" borderId="73">
      <alignment vertical="center"/>
    </xf>
    <xf numFmtId="266" fontId="40" fillId="0" borderId="20" applyNumberFormat="0" applyFont="0" applyFill="0" applyAlignment="0" applyProtection="0"/>
    <xf numFmtId="201" fontId="71" fillId="0" borderId="20" applyNumberFormat="0" applyFill="0" applyAlignment="0" applyProtection="0">
      <alignment horizontal="center"/>
    </xf>
    <xf numFmtId="266" fontId="18" fillId="0" borderId="70">
      <alignment horizontal="center"/>
    </xf>
    <xf numFmtId="266" fontId="83" fillId="0" borderId="0" applyFont="0" applyFill="0" applyBorder="0" applyAlignment="0" applyProtection="0"/>
    <xf numFmtId="266" fontId="83" fillId="0" borderId="0" applyFont="0" applyFill="0" applyBorder="0" applyAlignment="0" applyProtection="0"/>
    <xf numFmtId="3" fontId="83" fillId="0" borderId="0"/>
    <xf numFmtId="266" fontId="83" fillId="0" borderId="0" applyFont="0" applyFill="0" applyBorder="0" applyAlignment="0" applyProtection="0"/>
    <xf numFmtId="4" fontId="91" fillId="0" borderId="10" applyFont="0" applyFill="0" applyBorder="0" applyAlignment="0" applyProtection="0"/>
    <xf numFmtId="266" fontId="52" fillId="0" borderId="10" applyProtection="0">
      <alignment horizontal="center" vertical="top" wrapText="1"/>
      <protection hidden="1"/>
    </xf>
    <xf numFmtId="266" fontId="39" fillId="0" borderId="20" applyNumberFormat="0" applyFont="0" applyFill="0" applyBorder="0" applyProtection="0">
      <alignment horizontal="centerContinuous"/>
    </xf>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20" fontId="79" fillId="0" borderId="26" applyFont="0" applyFill="0" applyBorder="0" applyAlignment="0" applyProtection="0"/>
    <xf numFmtId="266" fontId="152" fillId="0" borderId="71" applyFont="0" applyFill="0" applyBorder="0" applyAlignment="0" applyProtection="0"/>
    <xf numFmtId="266" fontId="152" fillId="0" borderId="71" applyNumberFormat="0" applyFont="0" applyBorder="0"/>
    <xf numFmtId="266" fontId="146" fillId="47" borderId="62" applyNumberFormat="0" applyAlignment="0" applyProtection="0"/>
    <xf numFmtId="266" fontId="146" fillId="39" borderId="62" applyNumberFormat="0" applyAlignment="0" applyProtection="0"/>
    <xf numFmtId="266" fontId="146" fillId="39" borderId="62" applyNumberFormat="0" applyAlignment="0" applyProtection="0"/>
    <xf numFmtId="266" fontId="146" fillId="47" borderId="62" applyNumberFormat="0" applyAlignment="0" applyProtection="0"/>
    <xf numFmtId="266" fontId="146" fillId="39" borderId="62" applyNumberFormat="0" applyAlignment="0" applyProtection="0"/>
    <xf numFmtId="266" fontId="18" fillId="44" borderId="61" applyNumberFormat="0" applyFont="0" applyAlignment="0" applyProtection="0"/>
    <xf numFmtId="266" fontId="18" fillId="44" borderId="61" applyNumberFormat="0" applyFont="0" applyAlignment="0" applyProtection="0"/>
    <xf numFmtId="266" fontId="18" fillId="44" borderId="61" applyNumberFormat="0" applyFont="0" applyAlignment="0" applyProtection="0"/>
    <xf numFmtId="266" fontId="83" fillId="0" borderId="0" applyFont="0" applyFill="0" applyBorder="0" applyAlignment="0" applyProtection="0"/>
    <xf numFmtId="4" fontId="91" fillId="0" borderId="10" applyFont="0" applyFill="0" applyBorder="0" applyAlignment="0" applyProtection="0"/>
    <xf numFmtId="216" fontId="83" fillId="0" borderId="0" applyFont="0" applyFill="0" applyBorder="0" applyAlignment="0" applyProtection="0"/>
    <xf numFmtId="188" fontId="18" fillId="0" borderId="26" applyFill="0" applyBorder="0">
      <alignment horizontal="right"/>
    </xf>
    <xf numFmtId="187" fontId="83" fillId="0" borderId="0" applyFont="0" applyFill="0" applyBorder="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9" fillId="62" borderId="17">
      <alignment horizontal="left" vertical="center" wrapText="1"/>
    </xf>
    <xf numFmtId="266" fontId="27" fillId="0" borderId="74" applyNumberFormat="0" applyAlignment="0" applyProtection="0">
      <alignment horizontal="left" vertical="center"/>
    </xf>
    <xf numFmtId="266" fontId="126" fillId="42" borderId="38" applyNumberFormat="0" applyAlignment="0" applyProtection="0"/>
    <xf numFmtId="266" fontId="27" fillId="0" borderId="74" applyNumberFormat="0" applyAlignment="0" applyProtection="0">
      <alignment horizontal="left" vertical="center"/>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21" fillId="0" borderId="10" applyFont="0" applyFill="0" applyBorder="0" applyAlignment="0" applyProtection="0"/>
    <xf numFmtId="266" fontId="21" fillId="0" borderId="10" applyFont="0" applyFill="0" applyBorder="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27" fontId="18" fillId="0" borderId="21" applyFont="0" applyFill="0" applyBorder="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31" fontId="22" fillId="68" borderId="10" applyNumberFormat="0" applyFont="0" applyAlignment="0"/>
    <xf numFmtId="266" fontId="126" fillId="42" borderId="38" applyNumberFormat="0" applyAlignment="0" applyProtection="0"/>
    <xf numFmtId="266" fontId="27" fillId="0" borderId="27">
      <alignment horizontal="left" vertical="center"/>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49" fontId="113" fillId="0" borderId="10">
      <alignment horizontal="center"/>
    </xf>
    <xf numFmtId="266" fontId="113" fillId="0" borderId="10">
      <alignment horizontal="center"/>
    </xf>
    <xf numFmtId="49" fontId="113" fillId="0" borderId="10">
      <alignment horizontal="center"/>
    </xf>
    <xf numFmtId="266" fontId="113" fillId="0" borderId="10">
      <alignment horizontal="center"/>
    </xf>
    <xf numFmtId="49" fontId="113" fillId="0" borderId="10">
      <alignment horizontal="center"/>
    </xf>
    <xf numFmtId="266" fontId="126" fillId="42" borderId="38" applyNumberFormat="0" applyAlignment="0" applyProtection="0"/>
    <xf numFmtId="266" fontId="113" fillId="0" borderId="10">
      <alignment horizontal="center"/>
    </xf>
    <xf numFmtId="49" fontId="113" fillId="0" borderId="10">
      <alignment horizontal="center"/>
    </xf>
    <xf numFmtId="266" fontId="113" fillId="0" borderId="10">
      <alignment horizontal="center"/>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49" fontId="113" fillId="0" borderId="10">
      <alignment horizontal="center"/>
    </xf>
    <xf numFmtId="266" fontId="113" fillId="0" borderId="10">
      <alignment horizontal="center"/>
    </xf>
    <xf numFmtId="49" fontId="113" fillId="0" borderId="10">
      <alignment horizontal="center"/>
    </xf>
    <xf numFmtId="266" fontId="113" fillId="0" borderId="10">
      <alignment horizontal="center"/>
    </xf>
    <xf numFmtId="49" fontId="113" fillId="0" borderId="10">
      <alignment horizontal="center"/>
    </xf>
    <xf numFmtId="49" fontId="113" fillId="0" borderId="10">
      <alignment horizontal="center"/>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1" fontId="83" fillId="0" borderId="0" applyFont="0" applyFill="0" applyBorder="0" applyAlignment="0" applyProtection="0"/>
    <xf numFmtId="167" fontId="83" fillId="0" borderId="0" applyFont="0" applyFill="0" applyBorder="0" applyAlignment="0" applyProtection="0"/>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49" fontId="113" fillId="0" borderId="10">
      <alignment horizontal="center"/>
    </xf>
    <xf numFmtId="266" fontId="27" fillId="0" borderId="19" applyNumberFormat="0" applyAlignment="0" applyProtection="0">
      <alignment horizontal="left" vertical="center"/>
    </xf>
    <xf numFmtId="266" fontId="126" fillId="42" borderId="38" applyNumberFormat="0" applyAlignment="0" applyProtection="0"/>
    <xf numFmtId="49" fontId="113" fillId="0" borderId="10">
      <alignment horizontal="center"/>
    </xf>
    <xf numFmtId="49" fontId="113" fillId="0" borderId="10">
      <alignment horizontal="center"/>
    </xf>
    <xf numFmtId="49" fontId="113" fillId="0" borderId="10">
      <alignment horizontal="center"/>
    </xf>
    <xf numFmtId="266" fontId="118" fillId="0" borderId="55" applyNumberFormat="0" applyFill="0" applyAlignment="0" applyProtection="0"/>
    <xf numFmtId="266" fontId="121" fillId="0" borderId="55" applyNumberFormat="0" applyFill="0" applyAlignment="0" applyProtection="0"/>
    <xf numFmtId="49" fontId="113" fillId="0" borderId="10">
      <alignment horizontal="center"/>
    </xf>
    <xf numFmtId="49" fontId="113" fillId="0" borderId="10">
      <alignment horizontal="center"/>
    </xf>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49" fontId="113" fillId="0" borderId="10">
      <alignment horizontal="center"/>
    </xf>
    <xf numFmtId="266" fontId="121" fillId="0" borderId="55" applyNumberFormat="0" applyFill="0" applyAlignment="0" applyProtection="0"/>
    <xf numFmtId="266" fontId="126" fillId="42" borderId="38" applyNumberFormat="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26" fillId="42" borderId="38" applyNumberFormat="0" applyAlignment="0" applyProtection="0"/>
    <xf numFmtId="266" fontId="118" fillId="0" borderId="53" applyNumberFormat="0" applyFill="0" applyAlignment="0" applyProtection="0"/>
    <xf numFmtId="266" fontId="126" fillId="42" borderId="38" applyNumberFormat="0" applyAlignment="0" applyProtection="0"/>
    <xf numFmtId="266" fontId="113" fillId="0" borderId="10">
      <alignment horizontal="center"/>
    </xf>
    <xf numFmtId="49" fontId="113" fillId="0" borderId="10">
      <alignment horizontal="center"/>
    </xf>
    <xf numFmtId="266" fontId="126" fillId="42" borderId="38" applyNumberFormat="0" applyAlignment="0" applyProtection="0"/>
    <xf numFmtId="266" fontId="126" fillId="42" borderId="38" applyNumberFormat="0" applyAlignment="0" applyProtection="0"/>
    <xf numFmtId="266" fontId="118" fillId="0" borderId="55" applyNumberFormat="0" applyFill="0" applyAlignment="0" applyProtection="0"/>
    <xf numFmtId="10" fontId="21" fillId="68" borderId="10" applyNumberFormat="0" applyBorder="0" applyAlignment="0" applyProtection="0"/>
    <xf numFmtId="10" fontId="21" fillId="68" borderId="10" applyNumberFormat="0" applyBorder="0" applyAlignment="0" applyProtection="0"/>
    <xf numFmtId="266" fontId="126" fillId="42" borderId="38" applyNumberFormat="0" applyAlignment="0" applyProtection="0"/>
    <xf numFmtId="266" fontId="121" fillId="0" borderId="55" applyNumberFormat="0" applyFill="0" applyAlignment="0" applyProtection="0"/>
    <xf numFmtId="266" fontId="126" fillId="42" borderId="38" applyNumberFormat="0" applyAlignment="0" applyProtection="0"/>
    <xf numFmtId="266" fontId="118" fillId="0" borderId="55" applyNumberFormat="0" applyFill="0" applyAlignment="0" applyProtection="0"/>
    <xf numFmtId="266" fontId="126" fillId="42" borderId="38" applyNumberFormat="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5" applyNumberFormat="0" applyFill="0" applyAlignment="0" applyProtection="0"/>
    <xf numFmtId="266" fontId="118" fillId="0" borderId="53"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5" applyNumberFormat="0" applyFill="0" applyAlignment="0" applyProtection="0"/>
    <xf numFmtId="266" fontId="118" fillId="0" borderId="53"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6" fillId="42" borderId="38" applyNumberFormat="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5" fontId="26" fillId="58" borderId="31" applyNumberFormat="0" applyAlignment="0" applyProtection="0">
      <alignment vertical="top"/>
    </xf>
    <xf numFmtId="5" fontId="26" fillId="58" borderId="31" applyNumberFormat="0" applyAlignment="0" applyProtection="0">
      <alignment vertical="top"/>
    </xf>
    <xf numFmtId="5" fontId="26" fillId="58" borderId="31" applyNumberFormat="0" applyAlignment="0" applyProtection="0">
      <alignment vertical="top"/>
    </xf>
    <xf numFmtId="188" fontId="55" fillId="0" borderId="35" applyNumberFormat="0" applyFill="0" applyBorder="0" applyAlignment="0" applyProtection="0">
      <alignment horizontal="right"/>
    </xf>
    <xf numFmtId="5" fontId="26" fillId="58" borderId="31" applyNumberFormat="0" applyAlignment="0" applyProtection="0">
      <alignment vertical="top"/>
    </xf>
    <xf numFmtId="188" fontId="55" fillId="0" borderId="35" applyNumberFormat="0" applyFill="0" applyBorder="0" applyAlignment="0" applyProtection="0">
      <alignment horizontal="right"/>
    </xf>
    <xf numFmtId="5" fontId="26" fillId="58" borderId="31" applyNumberFormat="0" applyAlignment="0" applyProtection="0">
      <alignment vertical="top"/>
    </xf>
    <xf numFmtId="5" fontId="26" fillId="58" borderId="31" applyNumberFormat="0" applyAlignment="0" applyProtection="0">
      <alignment vertical="top"/>
    </xf>
    <xf numFmtId="266" fontId="118" fillId="0" borderId="53" applyNumberFormat="0" applyFill="0" applyAlignment="0" applyProtection="0"/>
    <xf numFmtId="266" fontId="126" fillId="42" borderId="38" applyNumberFormat="0" applyAlignment="0" applyProtection="0"/>
    <xf numFmtId="266" fontId="118" fillId="0" borderId="53" applyNumberFormat="0" applyFill="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167" fontId="91" fillId="0" borderId="10" applyNumberFormat="0" applyFill="0" applyAlignment="0" applyProtection="0"/>
    <xf numFmtId="266" fontId="126" fillId="42" borderId="38" applyNumberFormat="0" applyAlignment="0" applyProtection="0"/>
    <xf numFmtId="266" fontId="126" fillId="42" borderId="38" applyNumberFormat="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266" fontId="126" fillId="42" borderId="38" applyNumberFormat="0" applyAlignment="0" applyProtection="0"/>
    <xf numFmtId="38" fontId="21" fillId="0" borderId="10" applyFont="0" applyFill="0" applyBorder="0" applyAlignment="0" applyProtection="0"/>
    <xf numFmtId="266" fontId="21" fillId="0" borderId="10" applyFont="0" applyFill="0" applyBorder="0" applyAlignment="0" applyProtection="0"/>
    <xf numFmtId="266" fontId="126" fillId="42" borderId="38" applyNumberFormat="0" applyAlignment="0" applyProtection="0"/>
    <xf numFmtId="167" fontId="91" fillId="0" borderId="10" applyNumberFormat="0" applyFill="0" applyAlignment="0" applyProtection="0"/>
    <xf numFmtId="224" fontId="22" fillId="0" borderId="71"/>
    <xf numFmtId="170" fontId="18" fillId="0" borderId="71" applyFill="0" applyBorder="0">
      <alignment horizontal="right"/>
    </xf>
    <xf numFmtId="266" fontId="122" fillId="0" borderId="25" applyNumberFormat="0" applyFont="0" applyFill="0" applyAlignment="0" applyProtection="0"/>
    <xf numFmtId="8" fontId="18" fillId="0" borderId="42">
      <protection locked="0"/>
    </xf>
    <xf numFmtId="2" fontId="39" fillId="0" borderId="71" applyNumberFormat="0" applyFont="0" applyFill="0" applyProtection="0">
      <alignment horizontal="centerContinuous"/>
    </xf>
    <xf numFmtId="266" fontId="39" fillId="0" borderId="70" applyNumberFormat="0" applyFont="0" applyFill="0" applyBorder="0" applyProtection="0">
      <alignment horizontal="centerContinuous"/>
    </xf>
    <xf numFmtId="266" fontId="74" fillId="80" borderId="10" applyNumberFormat="0" applyProtection="0">
      <alignment horizontal="center" vertical="top" wrapText="1"/>
      <protection hidden="1"/>
    </xf>
    <xf numFmtId="266" fontId="83" fillId="0" borderId="0" applyFont="0" applyFill="0" applyBorder="0" applyAlignment="0" applyProtection="0"/>
    <xf numFmtId="266" fontId="83" fillId="0" borderId="0" applyFont="0" applyFill="0" applyBorder="0" applyAlignment="0" applyProtection="0"/>
    <xf numFmtId="266" fontId="83" fillId="0" borderId="0" applyFont="0" applyFill="0" applyBorder="0" applyAlignment="0" applyProtection="0"/>
    <xf numFmtId="266" fontId="83" fillId="0" borderId="0" applyFont="0" applyFill="0" applyBorder="0" applyAlignment="0" applyProtection="0"/>
    <xf numFmtId="266" fontId="18" fillId="0" borderId="20">
      <alignment horizontal="center"/>
    </xf>
    <xf numFmtId="208" fontId="67" fillId="0" borderId="71">
      <alignment horizontal="right"/>
    </xf>
    <xf numFmtId="266" fontId="77" fillId="47" borderId="38" applyNumberFormat="0" applyAlignment="0" applyProtection="0"/>
    <xf numFmtId="266" fontId="77" fillId="39" borderId="38" applyNumberFormat="0" applyAlignment="0" applyProtection="0"/>
    <xf numFmtId="266" fontId="77" fillId="39" borderId="38" applyNumberFormat="0" applyAlignment="0" applyProtection="0"/>
    <xf numFmtId="266" fontId="77" fillId="47" borderId="38" applyNumberFormat="0" applyAlignment="0" applyProtection="0"/>
    <xf numFmtId="266" fontId="77" fillId="39" borderId="38" applyNumberFormat="0" applyAlignment="0" applyProtection="0"/>
    <xf numFmtId="202" fontId="71" fillId="0" borderId="71" applyFill="0" applyAlignment="0" applyProtection="0">
      <alignment horizontal="center"/>
    </xf>
    <xf numFmtId="201" fontId="71" fillId="0" borderId="70" applyNumberFormat="0" applyFill="0" applyAlignment="0" applyProtection="0">
      <alignment horizontal="center"/>
    </xf>
    <xf numFmtId="266" fontId="40" fillId="0" borderId="70" applyNumberFormat="0" applyFont="0" applyFill="0" applyAlignment="0" applyProtection="0"/>
    <xf numFmtId="266" fontId="69" fillId="0" borderId="71" applyNumberFormat="0" applyFill="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188" fontId="62" fillId="0" borderId="35" applyNumberFormat="0" applyFill="0" applyBorder="0" applyAlignment="0" applyProtection="0">
      <alignment horizontal="right"/>
    </xf>
    <xf numFmtId="266" fontId="21" fillId="0" borderId="34" applyNumberFormat="0" applyFill="0" applyAlignment="0" applyProtection="0"/>
    <xf numFmtId="266" fontId="21" fillId="0" borderId="34" applyNumberFormat="0" applyFill="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188" fontId="62" fillId="0" borderId="35" applyNumberFormat="0" applyFill="0" applyBorder="0" applyAlignment="0" applyProtection="0">
      <alignment horizontal="right"/>
    </xf>
    <xf numFmtId="266" fontId="52" fillId="0" borderId="71" applyFont="0" applyFill="0" applyBorder="0" applyAlignment="0" applyProtection="0"/>
    <xf numFmtId="266" fontId="26" fillId="43" borderId="32" applyNumberFormat="0" applyFont="0" applyBorder="0" applyProtection="0"/>
    <xf numFmtId="266" fontId="26" fillId="43" borderId="32" applyNumberFormat="0" applyFont="0" applyBorder="0" applyProtection="0"/>
    <xf numFmtId="266" fontId="26" fillId="58" borderId="31" applyNumberFormat="0" applyFont="0" applyAlignment="0" applyProtection="0">
      <alignment vertical="top"/>
    </xf>
    <xf numFmtId="266" fontId="26" fillId="58" borderId="31" applyNumberFormat="0" applyFont="0" applyAlignment="0" applyProtection="0">
      <alignment vertical="top"/>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188" fontId="62" fillId="0" borderId="35" applyNumberFormat="0" applyFill="0" applyBorder="0" applyAlignment="0" applyProtection="0">
      <alignment horizontal="right"/>
    </xf>
    <xf numFmtId="188" fontId="62" fillId="0" borderId="35" applyNumberFormat="0" applyFill="0" applyBorder="0" applyAlignment="0" applyProtection="0">
      <alignment horizontal="right"/>
    </xf>
    <xf numFmtId="266" fontId="18" fillId="0" borderId="73">
      <alignment vertical="center"/>
    </xf>
    <xf numFmtId="266" fontId="18" fillId="0" borderId="73">
      <alignment vertical="center"/>
    </xf>
    <xf numFmtId="266" fontId="96" fillId="0" borderId="72"/>
    <xf numFmtId="266" fontId="160" fillId="71" borderId="10">
      <alignment horizontal="center" vertical="center" wrapText="1"/>
      <protection hidden="1"/>
    </xf>
    <xf numFmtId="266" fontId="158" fillId="1" borderId="27" applyNumberFormat="0" applyFont="0" applyAlignment="0">
      <alignment horizontal="center"/>
    </xf>
    <xf numFmtId="266" fontId="18" fillId="0" borderId="75">
      <alignment vertical="center"/>
    </xf>
    <xf numFmtId="266" fontId="96" fillId="0" borderId="72"/>
    <xf numFmtId="266" fontId="18" fillId="0" borderId="64">
      <alignment vertical="center"/>
    </xf>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39" fillId="0" borderId="71" applyFont="0" applyFill="0" applyBorder="0" applyAlignment="0" applyProtection="0"/>
    <xf numFmtId="37" fontId="39" fillId="0" borderId="71" applyFont="0" applyFill="0" applyBorder="0" applyAlignment="0" applyProtection="0"/>
    <xf numFmtId="49" fontId="113" fillId="0" borderId="10">
      <alignment horizontal="center"/>
    </xf>
    <xf numFmtId="266" fontId="126" fillId="42" borderId="38" applyNumberFormat="0" applyAlignment="0" applyProtection="0"/>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266" fontId="178" fillId="0" borderId="0" applyNumberFormat="0" applyFill="0" applyBorder="0" applyProtection="0">
      <alignment horizontal="left" vertical="center"/>
    </xf>
    <xf numFmtId="266" fontId="189" fillId="91" borderId="0" applyNumberFormat="0" applyBorder="0" applyProtection="0">
      <alignment horizontal="left" vertical="center"/>
    </xf>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266" fontId="196" fillId="0" borderId="0" applyNumberFormat="0" applyFill="0" applyBorder="0" applyAlignment="0" applyProtection="0"/>
    <xf numFmtId="266" fontId="195" fillId="0" borderId="0" applyNumberForma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266" fontId="18" fillId="0" borderId="0"/>
    <xf numFmtId="227" fontId="40" fillId="0" borderId="71" applyBorder="0" applyProtection="0">
      <alignment horizontal="right" vertical="center"/>
    </xf>
    <xf numFmtId="266" fontId="181" fillId="88" borderId="71" applyBorder="0" applyProtection="0">
      <alignment horizontal="centerContinuous" vertical="center"/>
    </xf>
    <xf numFmtId="188" fontId="21" fillId="0" borderId="35" applyNumberFormat="0" applyFont="0" applyFill="0" applyAlignment="0" applyProtection="0">
      <alignment horizontal="right"/>
    </xf>
    <xf numFmtId="173" fontId="21" fillId="0" borderId="71" applyNumberFormat="0" applyFont="0" applyFill="0" applyAlignment="0" applyProtection="0">
      <alignment horizontal="right"/>
    </xf>
    <xf numFmtId="187" fontId="39" fillId="0" borderId="26"/>
    <xf numFmtId="183" fontId="18" fillId="0" borderId="16">
      <alignment horizontal="centerContinuous"/>
    </xf>
    <xf numFmtId="266" fontId="37" fillId="0" borderId="65" applyNumberFormat="0" applyFill="0" applyAlignment="0" applyProtection="0"/>
    <xf numFmtId="266" fontId="37" fillId="0" borderId="65" applyNumberFormat="0" applyFill="0" applyAlignment="0" applyProtection="0"/>
    <xf numFmtId="266" fontId="37" fillId="0" borderId="65" applyNumberFormat="0" applyFill="0" applyAlignment="0" applyProtection="0"/>
    <xf numFmtId="266" fontId="37" fillId="0" borderId="66" applyNumberFormat="0" applyFill="0" applyAlignment="0" applyProtection="0"/>
    <xf numFmtId="266" fontId="37" fillId="0" borderId="66" applyNumberFormat="0" applyFill="0" applyAlignment="0" applyProtection="0"/>
    <xf numFmtId="266" fontId="37" fillId="0" borderId="66" applyNumberFormat="0" applyFill="0" applyAlignment="0" applyProtection="0"/>
    <xf numFmtId="266" fontId="16" fillId="0" borderId="67" applyNumberFormat="0" applyFill="0" applyAlignment="0" applyProtection="0"/>
    <xf numFmtId="266" fontId="16" fillId="0" borderId="67" applyNumberFormat="0" applyFill="0" applyAlignment="0" applyProtection="0"/>
    <xf numFmtId="188" fontId="21" fillId="0" borderId="35" applyNumberFormat="0" applyFont="0" applyFill="0" applyAlignment="0" applyProtection="0">
      <alignment horizontal="right"/>
    </xf>
    <xf numFmtId="266" fontId="52" fillId="0" borderId="71" applyNumberFormat="0" applyFont="0" applyFill="0" applyAlignment="0" applyProtection="0"/>
    <xf numFmtId="266" fontId="39" fillId="0" borderId="71" applyNumberFormat="0" applyFont="0" applyFill="0" applyProtection="0">
      <alignment horizontal="centerContinuous"/>
    </xf>
    <xf numFmtId="266" fontId="39" fillId="0" borderId="71" applyNumberFormat="0" applyFont="0" applyFill="0" applyProtection="0">
      <alignment horizontal="centerContinuous"/>
    </xf>
    <xf numFmtId="185" fontId="19" fillId="0" borderId="26"/>
    <xf numFmtId="180" fontId="40" fillId="0" borderId="71" applyBorder="0" applyProtection="0">
      <alignment horizontal="right"/>
    </xf>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9" fontId="20" fillId="0" borderId="0" applyFont="0" applyFill="0" applyBorder="0" applyAlignment="0" applyProtection="0"/>
    <xf numFmtId="14" fontId="18" fillId="68" borderId="10" applyNumberFormat="0" applyFont="0" applyAlignment="0" applyProtection="0">
      <alignment horizontal="centerContinuous"/>
    </xf>
    <xf numFmtId="14" fontId="18" fillId="68" borderId="10" applyNumberFormat="0" applyFont="0" applyAlignment="0" applyProtection="0">
      <alignment horizontal="centerContinuous"/>
    </xf>
    <xf numFmtId="16" fontId="18" fillId="68" borderId="10" applyNumberFormat="0" applyFont="0" applyAlignment="0" applyProtection="0">
      <alignment horizontal="centerContinuous"/>
    </xf>
    <xf numFmtId="18" fontId="18" fillId="68" borderId="10" applyNumberFormat="0" applyFont="0" applyAlignment="0" applyProtection="0">
      <alignment horizontal="centerContinuous"/>
    </xf>
    <xf numFmtId="20" fontId="18" fillId="68" borderId="10" applyNumberFormat="0" applyFont="0" applyAlignment="0" applyProtection="0">
      <alignment horizontal="centerContinuous"/>
    </xf>
    <xf numFmtId="16" fontId="18" fillId="68" borderId="10" applyNumberFormat="0" applyFont="0" applyAlignment="0" applyProtection="0">
      <alignment horizontal="centerContinuous"/>
    </xf>
    <xf numFmtId="18" fontId="18" fillId="68" borderId="10" applyNumberFormat="0" applyFont="0" applyAlignment="0" applyProtection="0">
      <alignment horizontal="centerContinuous"/>
    </xf>
    <xf numFmtId="20" fontId="18" fillId="68" borderId="10" applyNumberFormat="0" applyFont="0" applyAlignment="0" applyProtection="0">
      <alignment horizontal="centerContinuous"/>
    </xf>
    <xf numFmtId="44" fontId="20" fillId="0" borderId="0" applyFont="0" applyFill="0" applyBorder="0" applyAlignment="0" applyProtection="0"/>
    <xf numFmtId="43" fontId="20" fillId="0" borderId="0" applyFont="0" applyFill="0" applyBorder="0" applyAlignment="0" applyProtection="0"/>
    <xf numFmtId="266" fontId="1" fillId="0" borderId="0"/>
    <xf numFmtId="188" fontId="21" fillId="0" borderId="35" applyNumberFormat="0" applyFont="0" applyFill="0" applyAlignment="0" applyProtection="0">
      <alignment horizontal="right"/>
    </xf>
    <xf numFmtId="188" fontId="21" fillId="0" borderId="35" applyNumberFormat="0" applyFont="0" applyFill="0" applyAlignment="0" applyProtection="0">
      <alignment horizontal="right"/>
    </xf>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266" fontId="18" fillId="0" borderId="0"/>
    <xf numFmtId="44" fontId="18" fillId="0" borderId="0" applyFont="0" applyFill="0" applyBorder="0" applyAlignment="0" applyProtection="0"/>
    <xf numFmtId="9" fontId="18" fillId="0" borderId="0" applyFont="0" applyFill="0" applyBorder="0" applyAlignment="0" applyProtection="0"/>
    <xf numFmtId="266" fontId="18" fillId="0" borderId="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266" fontId="18" fillId="0" borderId="0"/>
    <xf numFmtId="266" fontId="1" fillId="0" borderId="0"/>
    <xf numFmtId="43" fontId="20" fillId="0" borderId="0" applyFont="0" applyFill="0" applyBorder="0" applyAlignment="0" applyProtection="0"/>
    <xf numFmtId="44" fontId="20" fillId="0" borderId="0" applyFont="0" applyFill="0" applyBorder="0" applyAlignment="0" applyProtection="0"/>
    <xf numFmtId="9"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 fontId="91" fillId="0" borderId="10" applyFont="0" applyFill="0" applyBorder="0" applyAlignment="0" applyProtection="0"/>
    <xf numFmtId="167" fontId="91" fillId="0" borderId="10" applyNumberFormat="0" applyFill="0" applyAlignment="0" applyProtection="0"/>
    <xf numFmtId="266" fontId="18" fillId="0" borderId="77">
      <alignment vertical="center"/>
    </xf>
    <xf numFmtId="9"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266" fontId="1" fillId="0" borderId="0"/>
    <xf numFmtId="266" fontId="1" fillId="0" borderId="0"/>
    <xf numFmtId="43" fontId="20" fillId="0" borderId="0" applyFont="0" applyFill="0" applyBorder="0" applyAlignment="0" applyProtection="0"/>
    <xf numFmtId="266" fontId="67" fillId="0" borderId="0" applyFill="0" applyBorder="0" applyProtection="0"/>
    <xf numFmtId="44" fontId="20" fillId="0" borderId="0" applyFont="0" applyFill="0" applyBorder="0" applyAlignment="0" applyProtection="0"/>
    <xf numFmtId="266" fontId="69" fillId="0" borderId="71" applyNumberFormat="0" applyFill="0" applyAlignment="0" applyProtection="0"/>
    <xf numFmtId="9" fontId="20" fillId="0" borderId="0" applyFont="0" applyFill="0" applyBorder="0" applyAlignment="0" applyProtection="0"/>
    <xf numFmtId="266" fontId="49" fillId="42" borderId="0" applyNumberFormat="0" applyBorder="0" applyAlignment="0" applyProtection="0"/>
    <xf numFmtId="266" fontId="151" fillId="0" borderId="0" applyBorder="0">
      <alignment horizontal="centerContinuous"/>
    </xf>
    <xf numFmtId="266" fontId="119" fillId="0" borderId="0" applyProtection="0">
      <alignment horizontal="left"/>
    </xf>
    <xf numFmtId="266" fontId="5" fillId="0" borderId="3" applyNumberFormat="0" applyFill="0" applyAlignment="0" applyProtection="0"/>
    <xf numFmtId="266" fontId="5" fillId="0" borderId="3" applyNumberFormat="0" applyFill="0" applyAlignment="0" applyProtection="0"/>
    <xf numFmtId="266" fontId="121" fillId="0" borderId="87" applyNumberFormat="0" applyFill="0" applyAlignment="0" applyProtection="0"/>
    <xf numFmtId="266" fontId="119" fillId="0" borderId="0" applyProtection="0">
      <alignment horizontal="left"/>
    </xf>
    <xf numFmtId="266" fontId="90" fillId="0" borderId="0">
      <protection locked="0"/>
    </xf>
    <xf numFmtId="266" fontId="170" fillId="85" borderId="0" applyNumberFormat="0" applyBorder="0" applyProtection="0">
      <alignment vertical="top" wrapText="1"/>
    </xf>
    <xf numFmtId="266" fontId="185" fillId="0" borderId="0" applyNumberFormat="0" applyFill="0" applyBorder="0" applyAlignment="0" applyProtection="0"/>
    <xf numFmtId="266" fontId="185" fillId="0" borderId="0" applyNumberFormat="0" applyFill="0" applyBorder="0" applyAlignment="0" applyProtection="0"/>
    <xf numFmtId="266" fontId="186" fillId="0" borderId="0"/>
    <xf numFmtId="266" fontId="185" fillId="0" borderId="0" applyNumberFormat="0" applyFill="0" applyBorder="0" applyAlignment="0" applyProtection="0"/>
    <xf numFmtId="266" fontId="41" fillId="0" borderId="0">
      <alignment horizontal="center"/>
    </xf>
    <xf numFmtId="266" fontId="18" fillId="0" borderId="0">
      <alignment horizontal="center"/>
    </xf>
    <xf numFmtId="266" fontId="39" fillId="0" borderId="0" applyNumberFormat="0" applyFill="0" applyBorder="0" applyAlignment="0" applyProtection="0"/>
    <xf numFmtId="266" fontId="41" fillId="0" borderId="0" applyNumberFormat="0" applyFill="0" applyBorder="0" applyAlignment="0" applyProtection="0"/>
    <xf numFmtId="266" fontId="21" fillId="0" borderId="0" applyFont="0" applyFill="0" applyBorder="0" applyAlignment="0" applyProtection="0"/>
    <xf numFmtId="266" fontId="18" fillId="0" borderId="0" applyFont="0" applyFill="0" applyBorder="0" applyAlignment="0" applyProtection="0"/>
    <xf numFmtId="266" fontId="29" fillId="0" borderId="0" applyFill="0" applyBorder="0" applyAlignment="0"/>
    <xf numFmtId="266" fontId="18" fillId="0" borderId="0"/>
    <xf numFmtId="266" fontId="86" fillId="0" borderId="0" applyFont="0" applyFill="0" applyBorder="0" applyAlignment="0" applyProtection="0"/>
    <xf numFmtId="266" fontId="18" fillId="0" borderId="0"/>
    <xf numFmtId="266" fontId="78" fillId="0" borderId="0"/>
    <xf numFmtId="266" fontId="183" fillId="0" borderId="13" applyFill="0" applyBorder="0" applyProtection="0">
      <alignment horizontal="left" vertical="top"/>
    </xf>
    <xf numFmtId="266" fontId="182" fillId="0" borderId="0" applyFill="0" applyBorder="0" applyProtection="0">
      <alignment horizontal="left"/>
    </xf>
    <xf numFmtId="266" fontId="85" fillId="0" borderId="0"/>
    <xf numFmtId="266" fontId="24" fillId="0" borderId="0" applyFill="0" applyBorder="0" applyProtection="0"/>
    <xf numFmtId="266" fontId="181" fillId="88" borderId="12" applyBorder="0" applyProtection="0">
      <alignment horizontal="centerContinuous" vertical="center"/>
    </xf>
    <xf numFmtId="266" fontId="181" fillId="90" borderId="0" applyBorder="0" applyProtection="0">
      <alignment horizontal="centerContinuous" vertical="center"/>
    </xf>
    <xf numFmtId="266" fontId="180" fillId="0" borderId="0" applyBorder="0" applyProtection="0">
      <alignment vertical="center"/>
    </xf>
    <xf numFmtId="266" fontId="24" fillId="0" borderId="0" applyFill="0" applyBorder="0" applyProtection="0">
      <alignment horizontal="center" vertical="center"/>
    </xf>
    <xf numFmtId="266" fontId="51" fillId="0" borderId="0"/>
    <xf numFmtId="266" fontId="51" fillId="0" borderId="0"/>
    <xf numFmtId="266" fontId="179" fillId="0" borderId="0">
      <alignment horizontal="center"/>
    </xf>
    <xf numFmtId="266" fontId="179" fillId="0" borderId="0">
      <alignment horizontal="center"/>
    </xf>
    <xf numFmtId="266" fontId="60" fillId="0" borderId="0"/>
    <xf numFmtId="266" fontId="178" fillId="0" borderId="0" applyNumberFormat="0" applyFill="0" applyBorder="0" applyProtection="0">
      <alignment horizontal="left" vertical="center"/>
    </xf>
    <xf numFmtId="266" fontId="33" fillId="0" borderId="0" applyNumberFormat="0" applyBorder="0" applyAlignment="0"/>
    <xf numFmtId="266" fontId="31" fillId="0" borderId="0" applyNumberFormat="0" applyBorder="0" applyAlignment="0"/>
    <xf numFmtId="266" fontId="74" fillId="0" borderId="0" applyNumberFormat="0" applyBorder="0" applyAlignment="0"/>
    <xf numFmtId="266" fontId="62" fillId="0" borderId="0" applyNumberFormat="0" applyBorder="0" applyAlignment="0"/>
    <xf numFmtId="266" fontId="177" fillId="0" borderId="0" applyNumberFormat="0" applyBorder="0" applyAlignment="0"/>
    <xf numFmtId="266" fontId="176" fillId="0" borderId="0" applyNumberFormat="0" applyBorder="0" applyAlignment="0"/>
    <xf numFmtId="266" fontId="30" fillId="0" borderId="0" applyNumberFormat="0" applyBorder="0" applyAlignment="0"/>
    <xf numFmtId="266" fontId="30" fillId="0" borderId="0" applyNumberFormat="0" applyBorder="0" applyAlignment="0"/>
    <xf numFmtId="266" fontId="30" fillId="0" borderId="0" applyNumberFormat="0" applyBorder="0" applyAlignment="0"/>
    <xf numFmtId="266" fontId="175" fillId="0" borderId="0" applyNumberFormat="0" applyBorder="0" applyAlignment="0"/>
    <xf numFmtId="266" fontId="30" fillId="0" borderId="0" applyNumberFormat="0" applyBorder="0" applyAlignment="0"/>
    <xf numFmtId="266" fontId="175" fillId="0" borderId="0" applyNumberFormat="0" applyBorder="0" applyAlignment="0"/>
    <xf numFmtId="266" fontId="30" fillId="0" borderId="0" applyNumberFormat="0" applyBorder="0" applyAlignment="0"/>
    <xf numFmtId="266" fontId="30" fillId="0" borderId="0" applyNumberFormat="0" applyBorder="0" applyAlignment="0"/>
    <xf numFmtId="266" fontId="29" fillId="0" borderId="0" applyNumberFormat="0" applyBorder="0" applyAlignment="0"/>
    <xf numFmtId="266" fontId="29" fillId="0" borderId="0" applyNumberFormat="0" applyBorder="0" applyAlignment="0"/>
    <xf numFmtId="266" fontId="22" fillId="0" borderId="0" applyNumberFormat="0" applyFill="0" applyBorder="0" applyProtection="0"/>
    <xf numFmtId="266" fontId="22" fillId="0" borderId="0" applyNumberFormat="0" applyFill="0" applyBorder="0" applyProtection="0"/>
    <xf numFmtId="266" fontId="22" fillId="0" borderId="0" applyNumberFormat="0" applyFill="0" applyBorder="0" applyProtection="0"/>
    <xf numFmtId="266" fontId="22" fillId="0" borderId="0" applyNumberFormat="0" applyFill="0" applyBorder="0" applyProtection="0"/>
    <xf numFmtId="266" fontId="22" fillId="0" borderId="0" applyNumberFormat="0" applyFill="0" applyBorder="0" applyProtection="0">
      <alignment horizontal="center"/>
    </xf>
    <xf numFmtId="266" fontId="22" fillId="0" borderId="0" applyNumberFormat="0" applyFill="0" applyBorder="0" applyProtection="0">
      <alignment horizontal="center"/>
    </xf>
    <xf numFmtId="266" fontId="22" fillId="0" borderId="56" applyNumberFormat="0" applyFill="0" applyProtection="0">
      <alignment horizontal="center"/>
    </xf>
    <xf numFmtId="266" fontId="22" fillId="0" borderId="56" applyNumberFormat="0" applyFill="0" applyProtection="0">
      <alignment horizontal="center"/>
    </xf>
    <xf numFmtId="266" fontId="19" fillId="0" borderId="0" applyNumberFormat="0" applyFill="0" applyBorder="0" applyProtection="0"/>
    <xf numFmtId="266" fontId="19" fillId="0" borderId="0" applyNumberFormat="0" applyFill="0" applyBorder="0" applyProtection="0"/>
    <xf numFmtId="266" fontId="22" fillId="0" borderId="56" applyNumberFormat="0" applyFill="0" applyProtection="0"/>
    <xf numFmtId="266" fontId="22" fillId="0" borderId="56" applyNumberFormat="0" applyFill="0" applyProtection="0"/>
    <xf numFmtId="266" fontId="135" fillId="0" borderId="0" applyNumberFormat="0" applyFill="0" applyBorder="0" applyProtection="0">
      <alignment horizontal="left"/>
    </xf>
    <xf numFmtId="266" fontId="23" fillId="0" borderId="0">
      <alignment vertical="top"/>
    </xf>
    <xf numFmtId="266" fontId="21" fillId="0" borderId="0" applyNumberFormat="0" applyFill="0" applyBorder="0" applyProtection="0">
      <alignment horizontal="left" vertical="top" wrapText="1"/>
    </xf>
    <xf numFmtId="266" fontId="26" fillId="0" borderId="0" applyFont="0" applyFill="0" applyBorder="0" applyAlignment="0" applyProtection="0"/>
    <xf numFmtId="266" fontId="23" fillId="0" borderId="0">
      <alignment vertical="top"/>
    </xf>
    <xf numFmtId="266" fontId="165" fillId="0" borderId="56" applyNumberFormat="0" applyFill="0" applyProtection="0">
      <alignment horizontal="left" vertical="top"/>
    </xf>
    <xf numFmtId="266" fontId="165" fillId="0" borderId="56" applyNumberFormat="0" applyFill="0" applyProtection="0">
      <alignment horizontal="left" vertical="top"/>
    </xf>
    <xf numFmtId="266" fontId="23" fillId="0" borderId="0">
      <alignment vertical="top"/>
    </xf>
    <xf numFmtId="266" fontId="169" fillId="89" borderId="0" applyNumberFormat="0" applyBorder="0" applyProtection="0">
      <alignment horizontal="right"/>
    </xf>
    <xf numFmtId="266" fontId="169" fillId="89" borderId="0" applyNumberFormat="0" applyBorder="0" applyProtection="0">
      <alignment horizontal="left"/>
    </xf>
    <xf numFmtId="266" fontId="169" fillId="89" borderId="0" applyNumberFormat="0" applyBorder="0" applyProtection="0">
      <alignment horizontal="left" wrapText="1"/>
    </xf>
    <xf numFmtId="266" fontId="167" fillId="0" borderId="0" applyNumberFormat="0" applyFill="0" applyBorder="0" applyProtection="0">
      <alignment horizontal="center" wrapText="1"/>
    </xf>
    <xf numFmtId="266" fontId="167" fillId="0" borderId="0" applyNumberFormat="0" applyFill="0" applyBorder="0" applyProtection="0">
      <alignment horizontal="center" vertical="top" wrapText="1"/>
    </xf>
    <xf numFmtId="266" fontId="167" fillId="0" borderId="0" applyNumberFormat="0" applyFill="0" applyBorder="0" applyProtection="0">
      <alignment horizontal="right" wrapText="1"/>
    </xf>
    <xf numFmtId="266" fontId="167" fillId="0" borderId="0" applyNumberFormat="0" applyFill="0" applyBorder="0" applyProtection="0">
      <alignment horizontal="right" vertical="top" wrapText="1"/>
    </xf>
    <xf numFmtId="266" fontId="167" fillId="0" borderId="0" applyNumberFormat="0" applyFill="0" applyBorder="0" applyProtection="0">
      <alignment horizontal="left" wrapText="1"/>
    </xf>
    <xf numFmtId="266" fontId="167" fillId="0" borderId="0" applyNumberFormat="0" applyFill="0" applyBorder="0" applyProtection="0">
      <alignment horizontal="left" vertical="top" wrapText="1"/>
    </xf>
    <xf numFmtId="266" fontId="171" fillId="0" borderId="0" applyNumberFormat="0" applyFill="0" applyBorder="0" applyProtection="0">
      <alignment horizontal="center" wrapText="1"/>
    </xf>
    <xf numFmtId="266" fontId="23" fillId="0" borderId="0">
      <alignment vertical="top"/>
    </xf>
    <xf numFmtId="266" fontId="171" fillId="0" borderId="0" applyNumberFormat="0" applyFill="0" applyBorder="0" applyProtection="0">
      <alignment horizontal="center" vertical="top" wrapText="1"/>
    </xf>
    <xf numFmtId="266" fontId="171" fillId="0" borderId="0" applyNumberFormat="0" applyFill="0" applyBorder="0" applyProtection="0">
      <alignment horizontal="right" wrapText="1"/>
    </xf>
    <xf numFmtId="266" fontId="171" fillId="0" borderId="0" applyNumberFormat="0" applyFill="0" applyBorder="0" applyProtection="0">
      <alignment horizontal="right" vertical="top" wrapText="1"/>
    </xf>
    <xf numFmtId="266" fontId="171" fillId="0" borderId="0" applyNumberFormat="0" applyFill="0" applyBorder="0" applyProtection="0">
      <alignment horizontal="left" wrapText="1"/>
    </xf>
    <xf numFmtId="266" fontId="171" fillId="0" borderId="0" applyNumberFormat="0" applyFill="0" applyBorder="0" applyProtection="0">
      <alignment horizontal="left" vertical="top" wrapText="1"/>
    </xf>
    <xf numFmtId="266" fontId="22" fillId="0" borderId="0" applyNumberFormat="0" applyFill="0" applyBorder="0" applyProtection="0">
      <alignment horizontal="center" wrapText="1"/>
    </xf>
    <xf numFmtId="266" fontId="22" fillId="0" borderId="0" applyNumberFormat="0" applyFill="0" applyBorder="0" applyProtection="0">
      <alignment horizontal="center" wrapText="1"/>
    </xf>
    <xf numFmtId="266" fontId="22" fillId="0" borderId="0" applyNumberFormat="0" applyFill="0" applyBorder="0" applyProtection="0">
      <alignment horizontal="center" vertical="top" wrapText="1"/>
    </xf>
    <xf numFmtId="266" fontId="22" fillId="0" borderId="0" applyNumberFormat="0" applyFill="0" applyBorder="0" applyProtection="0">
      <alignment horizontal="center" vertical="top" wrapText="1"/>
    </xf>
    <xf numFmtId="266" fontId="22" fillId="0" borderId="0" applyNumberFormat="0" applyFill="0" applyBorder="0" applyProtection="0">
      <alignment horizontal="right" wrapText="1"/>
    </xf>
    <xf numFmtId="266" fontId="22" fillId="0" borderId="0" applyNumberFormat="0" applyFill="0" applyBorder="0" applyProtection="0">
      <alignment horizontal="right" wrapText="1"/>
    </xf>
    <xf numFmtId="266" fontId="22" fillId="0" borderId="0" applyNumberFormat="0" applyFill="0" applyBorder="0" applyProtection="0">
      <alignment horizontal="right" vertical="top" wrapText="1"/>
    </xf>
    <xf numFmtId="266" fontId="22" fillId="0" borderId="0" applyNumberFormat="0" applyFill="0" applyBorder="0" applyProtection="0">
      <alignment horizontal="right" vertical="top" wrapText="1"/>
    </xf>
    <xf numFmtId="266" fontId="18" fillId="0" borderId="70" applyNumberFormat="0" applyFont="0" applyFill="0" applyAlignment="0" applyProtection="0"/>
    <xf numFmtId="266" fontId="18" fillId="0" borderId="70" applyNumberFormat="0" applyFont="0" applyFill="0" applyAlignment="0" applyProtection="0"/>
    <xf numFmtId="266" fontId="18" fillId="0" borderId="70" applyNumberFormat="0" applyFont="0" applyFill="0" applyAlignment="0" applyProtection="0"/>
    <xf numFmtId="266" fontId="22" fillId="0" borderId="0" applyNumberFormat="0" applyFill="0" applyBorder="0" applyProtection="0">
      <alignment horizontal="left"/>
    </xf>
    <xf numFmtId="266" fontId="22" fillId="0" borderId="0" applyNumberFormat="0" applyFill="0" applyBorder="0" applyProtection="0">
      <alignment horizontal="left"/>
    </xf>
    <xf numFmtId="266" fontId="18" fillId="0" borderId="70" applyNumberFormat="0" applyFont="0" applyFill="0" applyAlignment="0" applyProtection="0"/>
    <xf numFmtId="266" fontId="22" fillId="0" borderId="0" applyNumberFormat="0" applyFill="0" applyBorder="0" applyProtection="0">
      <alignment horizontal="left"/>
    </xf>
    <xf numFmtId="266" fontId="18" fillId="0" borderId="70" applyNumberFormat="0" applyFont="0" applyFill="0" applyAlignment="0" applyProtection="0"/>
    <xf numFmtId="266" fontId="18" fillId="0" borderId="70" applyNumberFormat="0" applyFont="0" applyFill="0" applyAlignment="0" applyProtection="0"/>
    <xf numFmtId="266" fontId="22" fillId="0" borderId="0" applyNumberFormat="0" applyFill="0" applyBorder="0" applyProtection="0">
      <alignment horizontal="left" wrapText="1"/>
    </xf>
    <xf numFmtId="266" fontId="22" fillId="0" borderId="0" applyNumberFormat="0" applyFill="0" applyBorder="0" applyProtection="0">
      <alignment horizontal="left" wrapText="1"/>
    </xf>
    <xf numFmtId="266" fontId="22" fillId="0" borderId="0" applyNumberFormat="0" applyFill="0" applyBorder="0" applyProtection="0">
      <alignment horizontal="left" vertical="top" wrapText="1"/>
    </xf>
    <xf numFmtId="266" fontId="22" fillId="0" borderId="0" applyNumberFormat="0" applyFill="0" applyBorder="0" applyProtection="0">
      <alignment horizontal="left" vertical="top" wrapText="1"/>
    </xf>
    <xf numFmtId="266" fontId="39" fillId="0" borderId="71" applyFont="0" applyFill="0" applyBorder="0" applyAlignment="0" applyProtection="0"/>
    <xf numFmtId="266" fontId="18" fillId="89" borderId="0" applyNumberFormat="0" applyBorder="0" applyAlignment="0" applyProtection="0"/>
    <xf numFmtId="266" fontId="18" fillId="89" borderId="0" applyNumberFormat="0" applyBorder="0" applyAlignment="0" applyProtection="0"/>
    <xf numFmtId="266" fontId="18" fillId="89" borderId="0" applyNumberFormat="0" applyBorder="0" applyAlignment="0" applyProtection="0"/>
    <xf numFmtId="266" fontId="18" fillId="89" borderId="0" applyNumberFormat="0" applyBorder="0" applyAlignment="0" applyProtection="0"/>
    <xf numFmtId="266" fontId="18" fillId="89" borderId="0" applyNumberFormat="0" applyBorder="0" applyAlignment="0" applyProtection="0"/>
    <xf numFmtId="266" fontId="18" fillId="89" borderId="0" applyNumberFormat="0" applyBorder="0" applyAlignment="0" applyProtection="0"/>
    <xf numFmtId="266" fontId="22" fillId="0" borderId="0" applyNumberFormat="0" applyFill="0" applyBorder="0" applyAlignment="0" applyProtection="0"/>
    <xf numFmtId="266" fontId="22" fillId="0" borderId="0" applyNumberFormat="0" applyFill="0" applyBorder="0" applyAlignment="0" applyProtection="0"/>
    <xf numFmtId="266" fontId="22" fillId="0" borderId="0" applyNumberFormat="0" applyFill="0" applyBorder="0" applyAlignment="0" applyProtection="0"/>
    <xf numFmtId="266" fontId="172" fillId="0" borderId="56" applyNumberFormat="0" applyFill="0" applyProtection="0">
      <alignment horizontal="left" vertical="top" wrapText="1"/>
    </xf>
    <xf numFmtId="266" fontId="22" fillId="0" borderId="0" applyNumberFormat="0" applyFill="0" applyBorder="0" applyAlignment="0" applyProtection="0"/>
    <xf numFmtId="266" fontId="172" fillId="0" borderId="56" applyNumberFormat="0" applyFill="0" applyProtection="0">
      <alignment horizontal="left" vertical="top" wrapText="1"/>
    </xf>
    <xf numFmtId="266" fontId="22" fillId="0" borderId="0" applyNumberFormat="0" applyFill="0" applyBorder="0" applyAlignment="0" applyProtection="0"/>
    <xf numFmtId="266" fontId="22" fillId="0" borderId="0" applyNumberFormat="0" applyFill="0" applyBorder="0" applyAlignment="0" applyProtection="0"/>
    <xf numFmtId="266" fontId="21" fillId="0" borderId="0" applyNumberFormat="0" applyFill="0" applyBorder="0" applyAlignment="0" applyProtection="0"/>
    <xf numFmtId="266" fontId="21" fillId="0" borderId="0" applyNumberFormat="0" applyFill="0" applyBorder="0" applyAlignment="0" applyProtection="0"/>
    <xf numFmtId="266" fontId="21" fillId="0" borderId="0" applyNumberFormat="0" applyFill="0" applyBorder="0" applyAlignment="0" applyProtection="0"/>
    <xf numFmtId="266" fontId="21" fillId="0" borderId="0" applyNumberFormat="0" applyFill="0" applyBorder="0" applyAlignment="0" applyProtection="0"/>
    <xf numFmtId="266" fontId="21" fillId="0" borderId="0" applyNumberFormat="0" applyFill="0" applyBorder="0" applyAlignment="0" applyProtection="0"/>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18" fillId="0" borderId="0" applyNumberFormat="0" applyFont="0" applyFill="0" applyBorder="0" applyProtection="0">
      <alignment horizontal="left"/>
    </xf>
    <xf numFmtId="266" fontId="18" fillId="0" borderId="0" applyNumberFormat="0" applyFont="0" applyFill="0" applyBorder="0" applyProtection="0">
      <alignment horizontal="right"/>
    </xf>
    <xf numFmtId="266" fontId="18" fillId="0" borderId="0" applyNumberFormat="0" applyFont="0" applyFill="0" applyBorder="0" applyProtection="0">
      <alignment horizontal="right"/>
    </xf>
    <xf numFmtId="266" fontId="18" fillId="0" borderId="0" applyNumberFormat="0" applyFont="0" applyFill="0" applyBorder="0" applyProtection="0">
      <alignment horizontal="right"/>
    </xf>
    <xf numFmtId="266" fontId="170" fillId="85" borderId="0" applyNumberFormat="0" applyBorder="0" applyProtection="0">
      <alignment vertical="top" wrapText="1"/>
    </xf>
    <xf numFmtId="266" fontId="18" fillId="0" borderId="0" applyNumberFormat="0" applyFont="0" applyFill="0" applyBorder="0" applyProtection="0">
      <alignment horizontal="right"/>
    </xf>
    <xf numFmtId="266" fontId="170" fillId="85" borderId="0" applyNumberFormat="0" applyBorder="0" applyProtection="0">
      <alignment vertical="top" wrapText="1"/>
    </xf>
    <xf numFmtId="266" fontId="18" fillId="0" borderId="0" applyNumberFormat="0" applyFont="0" applyFill="0" applyBorder="0" applyProtection="0">
      <alignment horizontal="right"/>
    </xf>
    <xf numFmtId="266" fontId="18" fillId="0" borderId="0" applyNumberFormat="0" applyFont="0" applyFill="0" applyBorder="0" applyProtection="0">
      <alignment horizontal="right"/>
    </xf>
    <xf numFmtId="266" fontId="168" fillId="88" borderId="0" applyNumberFormat="0" applyBorder="0" applyAlignment="0" applyProtection="0"/>
    <xf numFmtId="266" fontId="168" fillId="88" borderId="0" applyNumberFormat="0" applyBorder="0" applyAlignment="0" applyProtection="0"/>
    <xf numFmtId="266" fontId="168" fillId="88" borderId="0" applyNumberFormat="0" applyBorder="0" applyAlignment="0" applyProtection="0"/>
    <xf numFmtId="266" fontId="169" fillId="89" borderId="0" applyNumberFormat="0" applyBorder="0" applyProtection="0">
      <alignment vertical="top" wrapText="1"/>
    </xf>
    <xf numFmtId="266" fontId="168" fillId="88" borderId="0" applyNumberFormat="0" applyBorder="0" applyAlignment="0" applyProtection="0"/>
    <xf numFmtId="266" fontId="168" fillId="88" borderId="0" applyNumberFormat="0" applyBorder="0" applyAlignment="0" applyProtection="0"/>
    <xf numFmtId="266" fontId="32" fillId="88" borderId="0" applyNumberFormat="0" applyBorder="0" applyProtection="0">
      <alignment horizontal="center"/>
    </xf>
    <xf numFmtId="266" fontId="32" fillId="88" borderId="0" applyNumberFormat="0" applyBorder="0" applyProtection="0">
      <alignment horizontal="center"/>
    </xf>
    <xf numFmtId="266" fontId="32" fillId="88" borderId="0" applyNumberFormat="0" applyBorder="0" applyProtection="0">
      <alignment horizontal="center"/>
    </xf>
    <xf numFmtId="266" fontId="32" fillId="88" borderId="0" applyNumberFormat="0" applyBorder="0" applyProtection="0">
      <alignment horizontal="center"/>
    </xf>
    <xf numFmtId="266" fontId="32" fillId="88" borderId="0" applyNumberFormat="0" applyBorder="0" applyProtection="0">
      <alignment horizontal="center"/>
    </xf>
    <xf numFmtId="266" fontId="32" fillId="88" borderId="0" applyNumberFormat="0" applyBorder="0" applyProtection="0">
      <alignment horizontal="center"/>
    </xf>
    <xf numFmtId="266" fontId="32" fillId="88" borderId="0" applyNumberFormat="0" applyBorder="0" applyAlignment="0" applyProtection="0"/>
    <xf numFmtId="266" fontId="32" fillId="88" borderId="0" applyNumberFormat="0" applyBorder="0" applyAlignment="0" applyProtection="0"/>
    <xf numFmtId="266" fontId="32" fillId="88" borderId="0" applyNumberFormat="0" applyBorder="0" applyAlignment="0" applyProtection="0"/>
    <xf numFmtId="266" fontId="32" fillId="88" borderId="0" applyNumberFormat="0" applyBorder="0" applyAlignment="0" applyProtection="0"/>
    <xf numFmtId="266" fontId="32" fillId="88" borderId="0" applyNumberFormat="0" applyBorder="0" applyAlignment="0" applyProtection="0"/>
    <xf numFmtId="266" fontId="32" fillId="88" borderId="0" applyNumberFormat="0" applyBorder="0" applyAlignment="0" applyProtection="0"/>
    <xf numFmtId="266" fontId="19" fillId="85" borderId="0" applyNumberFormat="0" applyBorder="0" applyAlignment="0" applyProtection="0"/>
    <xf numFmtId="266" fontId="19" fillId="85" borderId="0" applyNumberFormat="0" applyBorder="0" applyAlignment="0" applyProtection="0"/>
    <xf numFmtId="266" fontId="19" fillId="85" borderId="0" applyNumberFormat="0" applyBorder="0" applyAlignment="0" applyProtection="0"/>
    <xf numFmtId="266" fontId="21" fillId="0" borderId="0" applyNumberFormat="0" applyFill="0" applyBorder="0" applyProtection="0">
      <alignment horizontal="left" vertical="top" wrapText="1"/>
    </xf>
    <xf numFmtId="266" fontId="19" fillId="85" borderId="0" applyNumberFormat="0" applyBorder="0" applyAlignment="0" applyProtection="0"/>
    <xf numFmtId="266" fontId="21" fillId="0" borderId="0" applyNumberFormat="0" applyFill="0" applyBorder="0" applyProtection="0">
      <alignment horizontal="left" vertical="top" wrapText="1"/>
    </xf>
    <xf numFmtId="266" fontId="19" fillId="85" borderId="0" applyNumberFormat="0" applyBorder="0" applyAlignment="0" applyProtection="0"/>
    <xf numFmtId="266" fontId="19" fillId="85" borderId="0" applyNumberFormat="0" applyBorder="0" applyAlignment="0" applyProtection="0"/>
    <xf numFmtId="266" fontId="27" fillId="0" borderId="0" applyNumberFormat="0" applyFill="0" applyBorder="0" applyAlignment="0" applyProtection="0"/>
    <xf numFmtId="266" fontId="27" fillId="0" borderId="0" applyNumberFormat="0" applyFill="0" applyBorder="0" applyAlignment="0" applyProtection="0"/>
    <xf numFmtId="266" fontId="27" fillId="0" borderId="0" applyNumberFormat="0" applyFill="0" applyBorder="0" applyAlignment="0" applyProtection="0"/>
    <xf numFmtId="266" fontId="21" fillId="0" borderId="0" applyNumberFormat="0" applyFill="0" applyBorder="0" applyProtection="0">
      <alignment horizontal="left" vertical="top" wrapText="1"/>
    </xf>
    <xf numFmtId="266" fontId="27" fillId="0" borderId="0" applyNumberFormat="0" applyFill="0" applyBorder="0" applyAlignment="0" applyProtection="0"/>
    <xf numFmtId="266" fontId="21" fillId="0" borderId="0" applyNumberFormat="0" applyFill="0" applyBorder="0" applyProtection="0">
      <alignment horizontal="left" vertical="top" wrapText="1"/>
    </xf>
    <xf numFmtId="266" fontId="27" fillId="0" borderId="0" applyNumberFormat="0" applyFill="0" applyBorder="0" applyAlignment="0" applyProtection="0"/>
    <xf numFmtId="266" fontId="27" fillId="0" borderId="0" applyNumberFormat="0" applyFill="0" applyBorder="0" applyAlignment="0" applyProtection="0"/>
    <xf numFmtId="266" fontId="34" fillId="85" borderId="0" applyNumberFormat="0" applyBorder="0" applyAlignment="0" applyProtection="0"/>
    <xf numFmtId="266" fontId="34" fillId="85" borderId="0" applyNumberFormat="0" applyBorder="0" applyAlignment="0" applyProtection="0"/>
    <xf numFmtId="266" fontId="34" fillId="85" borderId="0" applyNumberFormat="0" applyBorder="0" applyAlignment="0" applyProtection="0"/>
    <xf numFmtId="266" fontId="34" fillId="85" borderId="0" applyNumberFormat="0" applyBorder="0" applyAlignment="0" applyProtection="0"/>
    <xf numFmtId="266" fontId="34" fillId="85" borderId="0" applyNumberFormat="0" applyBorder="0" applyAlignment="0" applyProtection="0"/>
    <xf numFmtId="266" fontId="34" fillId="85" borderId="0" applyNumberFormat="0" applyBorder="0" applyAlignment="0" applyProtection="0"/>
    <xf numFmtId="266" fontId="165" fillId="0" borderId="0" applyNumberFormat="0" applyFill="0" applyBorder="0" applyAlignment="0" applyProtection="0"/>
    <xf numFmtId="266" fontId="165" fillId="0" borderId="0" applyNumberFormat="0" applyFill="0" applyBorder="0" applyAlignment="0" applyProtection="0"/>
    <xf numFmtId="266" fontId="165" fillId="0" borderId="0" applyNumberFormat="0" applyFill="0" applyBorder="0" applyAlignment="0" applyProtection="0"/>
    <xf numFmtId="266" fontId="21" fillId="0" borderId="0" applyNumberFormat="0" applyFill="0" applyBorder="0" applyProtection="0">
      <alignment horizontal="left"/>
    </xf>
    <xf numFmtId="266" fontId="165" fillId="0" borderId="0" applyNumberFormat="0" applyFill="0" applyBorder="0" applyAlignment="0" applyProtection="0"/>
    <xf numFmtId="266" fontId="21" fillId="0" borderId="0" applyNumberFormat="0" applyFill="0" applyBorder="0" applyProtection="0">
      <alignment horizontal="left"/>
    </xf>
    <xf numFmtId="266" fontId="165" fillId="0" borderId="0" applyNumberFormat="0" applyFill="0" applyBorder="0" applyAlignment="0" applyProtection="0"/>
    <xf numFmtId="266" fontId="165" fillId="0" borderId="0" applyNumberFormat="0" applyFill="0" applyBorder="0" applyAlignment="0" applyProtection="0"/>
    <xf numFmtId="266" fontId="164" fillId="85" borderId="0" applyNumberFormat="0" applyBorder="0" applyAlignment="0" applyProtection="0"/>
    <xf numFmtId="266" fontId="164" fillId="85" borderId="0" applyNumberFormat="0" applyBorder="0" applyAlignment="0" applyProtection="0"/>
    <xf numFmtId="266" fontId="164" fillId="85" borderId="0" applyNumberFormat="0" applyBorder="0" applyAlignment="0" applyProtection="0"/>
    <xf numFmtId="266" fontId="164" fillId="85" borderId="0" applyNumberFormat="0" applyBorder="0" applyAlignment="0" applyProtection="0"/>
    <xf numFmtId="266" fontId="164" fillId="85" borderId="0" applyNumberFormat="0" applyBorder="0" applyAlignment="0" applyProtection="0"/>
    <xf numFmtId="266" fontId="23" fillId="0" borderId="0">
      <alignment vertical="top"/>
    </xf>
    <xf numFmtId="266" fontId="23" fillId="0" borderId="0">
      <alignment vertical="top"/>
    </xf>
    <xf numFmtId="266" fontId="23" fillId="0" borderId="0">
      <alignment vertical="top"/>
    </xf>
    <xf numFmtId="266" fontId="39" fillId="0" borderId="0"/>
    <xf numFmtId="266" fontId="163" fillId="0" borderId="0"/>
    <xf numFmtId="266" fontId="85" fillId="0" borderId="0">
      <alignment horizontal="center"/>
    </xf>
    <xf numFmtId="266" fontId="85" fillId="0" borderId="0">
      <alignment horizontal="center"/>
    </xf>
    <xf numFmtId="266" fontId="162" fillId="0" borderId="0" applyNumberFormat="0" applyFill="0" applyBorder="0" applyAlignment="0">
      <alignment horizontal="center"/>
    </xf>
    <xf numFmtId="266" fontId="161" fillId="86" borderId="0"/>
    <xf numFmtId="266" fontId="71" fillId="0" borderId="12" applyNumberFormat="0" applyFill="0" applyAlignment="0" applyProtection="0"/>
    <xf numFmtId="266" fontId="18" fillId="0" borderId="0">
      <alignment vertical="top"/>
    </xf>
    <xf numFmtId="266" fontId="158" fillId="1" borderId="98" applyNumberFormat="0" applyFont="0" applyAlignment="0">
      <alignment horizontal="center"/>
    </xf>
    <xf numFmtId="266" fontId="41" fillId="85" borderId="0" applyNumberFormat="0" applyFont="0" applyBorder="0" applyAlignment="0" applyProtection="0"/>
    <xf numFmtId="266" fontId="160" fillId="71" borderId="95">
      <alignment horizontal="center" vertical="center" wrapText="1"/>
      <protection hidden="1"/>
    </xf>
    <xf numFmtId="266" fontId="159" fillId="0" borderId="0" applyFill="0" applyBorder="0">
      <alignment horizontal="right"/>
      <protection hidden="1"/>
    </xf>
    <xf numFmtId="266" fontId="96" fillId="0" borderId="72"/>
    <xf numFmtId="266" fontId="18" fillId="0" borderId="77">
      <alignment vertical="center"/>
    </xf>
    <xf numFmtId="266" fontId="52" fillId="0" borderId="63">
      <alignment horizontal="centerContinuous"/>
    </xf>
    <xf numFmtId="266" fontId="52" fillId="0" borderId="63">
      <protection locked="0"/>
    </xf>
    <xf numFmtId="266" fontId="52" fillId="0" borderId="0"/>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protection locked="0"/>
    </xf>
    <xf numFmtId="266" fontId="52" fillId="0" borderId="63">
      <protection locked="0"/>
    </xf>
    <xf numFmtId="266" fontId="52" fillId="0" borderId="63">
      <protection locked="0"/>
    </xf>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266" fontId="52" fillId="0" borderId="63">
      <alignment horizontal="centerContinuous"/>
    </xf>
    <xf numFmtId="266" fontId="52" fillId="0" borderId="63">
      <protection locked="0"/>
    </xf>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266" fontId="52" fillId="0" borderId="0"/>
    <xf numFmtId="266" fontId="52" fillId="0" borderId="0"/>
    <xf numFmtId="266" fontId="26" fillId="58" borderId="78" applyNumberFormat="0" applyFont="0" applyAlignment="0" applyProtection="0">
      <alignment vertical="top"/>
    </xf>
    <xf numFmtId="266" fontId="26" fillId="58" borderId="78" applyNumberFormat="0" applyFont="0" applyAlignment="0" applyProtection="0">
      <alignment vertical="top"/>
    </xf>
    <xf numFmtId="266" fontId="26" fillId="43" borderId="79" applyNumberFormat="0" applyFont="0" applyBorder="0" applyProtection="0"/>
    <xf numFmtId="266" fontId="26" fillId="43" borderId="79" applyNumberFormat="0" applyFont="0" applyBorder="0" applyProtection="0"/>
    <xf numFmtId="266" fontId="52" fillId="0" borderId="0"/>
    <xf numFmtId="266" fontId="52" fillId="0" borderId="63">
      <protection locked="0"/>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0"/>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63">
      <alignment horizontal="centerContinuous"/>
    </xf>
    <xf numFmtId="266" fontId="52" fillId="0" borderId="0"/>
    <xf numFmtId="266" fontId="52" fillId="0" borderId="0"/>
    <xf numFmtId="266" fontId="52" fillId="0" borderId="63">
      <protection locked="0"/>
    </xf>
    <xf numFmtId="266" fontId="52" fillId="0" borderId="63">
      <alignment horizontal="centerContinuous"/>
    </xf>
    <xf numFmtId="266" fontId="52" fillId="0" borderId="0"/>
    <xf numFmtId="266" fontId="52" fillId="0" borderId="63">
      <alignment horizontal="centerContinuous"/>
    </xf>
    <xf numFmtId="266" fontId="52" fillId="0" borderId="63">
      <protection locked="0"/>
    </xf>
    <xf numFmtId="266" fontId="52" fillId="0" borderId="63">
      <protection locked="0"/>
    </xf>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266" fontId="52" fillId="0" borderId="63">
      <alignment horizontal="centerContinuous"/>
    </xf>
    <xf numFmtId="266" fontId="21" fillId="0" borderId="80" applyNumberFormat="0" applyFill="0" applyAlignment="0" applyProtection="0"/>
    <xf numFmtId="266" fontId="21" fillId="0" borderId="80" applyNumberFormat="0" applyFill="0" applyAlignment="0" applyProtection="0"/>
    <xf numFmtId="266" fontId="52" fillId="0" borderId="0"/>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266" fontId="52" fillId="0" borderId="0"/>
    <xf numFmtId="266" fontId="52" fillId="0" borderId="63">
      <protection locked="0"/>
    </xf>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0"/>
    <xf numFmtId="188" fontId="62" fillId="0" borderId="81" applyNumberFormat="0" applyFill="0" applyBorder="0" applyAlignment="0" applyProtection="0">
      <alignment horizontal="right"/>
    </xf>
    <xf numFmtId="266" fontId="52" fillId="0" borderId="0"/>
    <xf numFmtId="266" fontId="52" fillId="0" borderId="63">
      <alignment horizontal="centerContinuous"/>
    </xf>
    <xf numFmtId="266" fontId="52" fillId="0" borderId="63">
      <protection locked="0"/>
    </xf>
    <xf numFmtId="266" fontId="52" fillId="0" borderId="0"/>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63">
      <alignment horizontal="centerContinuous"/>
    </xf>
    <xf numFmtId="266" fontId="52" fillId="0" borderId="0"/>
    <xf numFmtId="266" fontId="65" fillId="68" borderId="82" applyNumberFormat="0" applyBorder="0" applyAlignment="0" applyProtection="0"/>
    <xf numFmtId="188" fontId="25" fillId="0" borderId="81" applyNumberFormat="0" applyFill="0" applyBorder="0" applyAlignment="0" applyProtection="0">
      <alignment horizontal="right"/>
    </xf>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266" fontId="52" fillId="0" borderId="0"/>
    <xf numFmtId="266" fontId="52" fillId="0" borderId="0"/>
    <xf numFmtId="266" fontId="52" fillId="0" borderId="63">
      <alignment horizontal="centerContinuous"/>
    </xf>
    <xf numFmtId="266" fontId="52" fillId="0" borderId="0"/>
    <xf numFmtId="266" fontId="52" fillId="0" borderId="63">
      <protection locked="0"/>
    </xf>
    <xf numFmtId="266" fontId="52" fillId="0" borderId="63">
      <protection locked="0"/>
    </xf>
    <xf numFmtId="266" fontId="52" fillId="0" borderId="63">
      <protection locked="0"/>
    </xf>
    <xf numFmtId="266" fontId="52" fillId="0" borderId="63">
      <alignment horizontal="centerContinuous"/>
    </xf>
    <xf numFmtId="266" fontId="52" fillId="0" borderId="0"/>
    <xf numFmtId="266" fontId="52" fillId="0" borderId="63">
      <protection locked="0"/>
    </xf>
    <xf numFmtId="266" fontId="52" fillId="0" borderId="0"/>
    <xf numFmtId="266" fontId="52" fillId="0" borderId="63">
      <protection locked="0"/>
    </xf>
    <xf numFmtId="266" fontId="52" fillId="0" borderId="63">
      <alignment horizontal="centerContinuous"/>
    </xf>
    <xf numFmtId="266" fontId="52" fillId="0" borderId="63">
      <alignment horizontal="centerContinuous"/>
    </xf>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266" fontId="52" fillId="0" borderId="63">
      <protection locked="0"/>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63">
      <protection locked="0"/>
    </xf>
    <xf numFmtId="266" fontId="52" fillId="0" borderId="63">
      <protection locked="0"/>
    </xf>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protection locked="0"/>
    </xf>
    <xf numFmtId="266" fontId="52" fillId="0" borderId="0"/>
    <xf numFmtId="266" fontId="52" fillId="0" borderId="0"/>
    <xf numFmtId="266" fontId="52" fillId="0" borderId="0"/>
    <xf numFmtId="266" fontId="52" fillId="0" borderId="0"/>
    <xf numFmtId="266" fontId="52" fillId="0" borderId="0"/>
    <xf numFmtId="266" fontId="52" fillId="0" borderId="63">
      <protection locked="0"/>
    </xf>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0"/>
    <xf numFmtId="266" fontId="52" fillId="0" borderId="63">
      <alignment horizontal="centerContinuous"/>
    </xf>
    <xf numFmtId="266" fontId="52" fillId="0" borderId="63">
      <protection locked="0"/>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63">
      <protection locked="0"/>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alignment horizontal="centerContinuous"/>
    </xf>
    <xf numFmtId="266" fontId="52" fillId="0" borderId="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63">
      <protection locked="0"/>
    </xf>
    <xf numFmtId="266" fontId="52" fillId="0" borderId="0"/>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266" fontId="52" fillId="0" borderId="63">
      <alignment horizontal="centerContinuous"/>
    </xf>
    <xf numFmtId="266" fontId="52" fillId="0" borderId="0"/>
    <xf numFmtId="266" fontId="52" fillId="0" borderId="0"/>
    <xf numFmtId="266" fontId="52" fillId="0" borderId="0"/>
    <xf numFmtId="266" fontId="52" fillId="0" borderId="0"/>
    <xf numFmtId="266" fontId="52" fillId="0" borderId="0"/>
    <xf numFmtId="266" fontId="52" fillId="0" borderId="63">
      <protection locked="0"/>
    </xf>
    <xf numFmtId="266" fontId="52" fillId="0" borderId="63">
      <alignment horizontal="centerContinuous"/>
    </xf>
    <xf numFmtId="266" fontId="52" fillId="0" borderId="63">
      <protection locked="0"/>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alignment vertical="top"/>
    </xf>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alignment vertical="top"/>
    </xf>
    <xf numFmtId="266" fontId="18" fillId="0" borderId="0" applyNumberFormat="0" applyFill="0" applyBorder="0" applyProtection="0">
      <alignment horizontal="right" vertical="center"/>
    </xf>
    <xf numFmtId="266" fontId="158" fillId="84" borderId="0" applyNumberFormat="0" applyFont="0" applyBorder="0" applyAlignment="0">
      <alignment horizontal="center"/>
    </xf>
    <xf numFmtId="266" fontId="157" fillId="0" borderId="0"/>
    <xf numFmtId="266" fontId="157" fillId="0" borderId="0"/>
    <xf numFmtId="266" fontId="46" fillId="82" borderId="0" applyNumberFormat="0" applyFont="0" applyBorder="0" applyAlignment="0" applyProtection="0"/>
    <xf numFmtId="266" fontId="18" fillId="0" borderId="70">
      <alignment horizontal="center"/>
    </xf>
    <xf numFmtId="266" fontId="46" fillId="0" borderId="0" applyNumberFormat="0" applyFont="0" applyFill="0" applyBorder="0" applyAlignment="0" applyProtection="0">
      <alignment horizontal="left"/>
    </xf>
    <xf numFmtId="266" fontId="25" fillId="0" borderId="0" applyNumberFormat="0" applyFill="0" applyBorder="0" applyAlignment="0" applyProtection="0"/>
    <xf numFmtId="266" fontId="66" fillId="0" borderId="0" applyFont="0" applyFill="0" applyBorder="0" applyAlignment="0" applyProtection="0"/>
    <xf numFmtId="266" fontId="66" fillId="0" borderId="0" applyFont="0" applyFill="0" applyBorder="0" applyAlignment="0" applyProtection="0"/>
    <xf numFmtId="266" fontId="40" fillId="0" borderId="0" applyFont="0" applyFill="0" applyBorder="0" applyAlignment="0" applyProtection="0"/>
    <xf numFmtId="266" fontId="18" fillId="0" borderId="0"/>
    <xf numFmtId="266" fontId="18" fillId="0" borderId="0"/>
    <xf numFmtId="266" fontId="46" fillId="0" borderId="0" applyFill="0" applyBorder="0">
      <alignment horizontal="right"/>
      <protection locked="0"/>
    </xf>
    <xf numFmtId="266" fontId="41" fillId="0" borderId="0" applyFont="0" applyFill="0" applyBorder="0" applyAlignment="0" applyProtection="0"/>
    <xf numFmtId="266" fontId="18" fillId="0" borderId="0" applyFont="0" applyFill="0" applyBorder="0" applyProtection="0">
      <alignment horizontal="right"/>
    </xf>
    <xf numFmtId="266" fontId="64" fillId="0" borderId="0"/>
    <xf numFmtId="266" fontId="74" fillId="80" borderId="95" applyNumberFormat="0" applyProtection="0">
      <alignment horizontal="center" vertical="top" wrapText="1"/>
      <protection hidden="1"/>
    </xf>
    <xf numFmtId="266" fontId="46" fillId="0" borderId="0"/>
    <xf numFmtId="266" fontId="156" fillId="0" borderId="0">
      <alignment horizontal="center"/>
    </xf>
    <xf numFmtId="266" fontId="67" fillId="0" borderId="0">
      <alignment horizontal="center"/>
    </xf>
    <xf numFmtId="266" fontId="155" fillId="0" borderId="0" applyNumberFormat="0" applyFill="0" applyBorder="0" applyAlignment="0" applyProtection="0"/>
    <xf numFmtId="266" fontId="60" fillId="0" borderId="0" applyFill="0" applyBorder="0" applyProtection="0">
      <alignment horizontal="left"/>
    </xf>
    <xf numFmtId="8" fontId="18" fillId="0" borderId="84">
      <protection locked="0"/>
    </xf>
    <xf numFmtId="266" fontId="153" fillId="0" borderId="0" applyFill="0" applyBorder="0" applyProtection="0">
      <alignment horizontal="left"/>
    </xf>
    <xf numFmtId="266" fontId="153" fillId="0" borderId="0" applyProtection="0">
      <alignment horizontal="left"/>
    </xf>
    <xf numFmtId="266" fontId="52" fillId="0" borderId="0" applyFont="0" applyFill="0" applyBorder="0" applyAlignment="0" applyProtection="0"/>
    <xf numFmtId="266" fontId="56" fillId="0" borderId="0"/>
    <xf numFmtId="266" fontId="152" fillId="0" borderId="12" applyFont="0" applyFill="0" applyBorder="0" applyAlignment="0" applyProtection="0"/>
    <xf numFmtId="266" fontId="152" fillId="0" borderId="12" applyNumberFormat="0" applyFont="0" applyBorder="0"/>
    <xf numFmtId="266" fontId="39" fillId="0" borderId="0"/>
    <xf numFmtId="266" fontId="39" fillId="0" borderId="0" applyNumberFormat="0"/>
    <xf numFmtId="266" fontId="150" fillId="0" borderId="0" applyBorder="0">
      <alignment horizontal="centerContinuous"/>
    </xf>
    <xf numFmtId="266" fontId="149" fillId="78" borderId="15"/>
    <xf numFmtId="266" fontId="148" fillId="68" borderId="0">
      <alignment horizontal="center"/>
    </xf>
    <xf numFmtId="266" fontId="10" fillId="6" borderId="5" applyNumberFormat="0" applyAlignment="0" applyProtection="0"/>
    <xf numFmtId="266" fontId="10" fillId="39" borderId="5" applyNumberFormat="0" applyAlignment="0" applyProtection="0"/>
    <xf numFmtId="266" fontId="10" fillId="6" borderId="5" applyNumberFormat="0" applyAlignment="0" applyProtection="0"/>
    <xf numFmtId="266" fontId="10" fillId="6" borderId="5" applyNumberFormat="0" applyAlignment="0" applyProtection="0"/>
    <xf numFmtId="266" fontId="10" fillId="39" borderId="5" applyNumberFormat="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22" fillId="0" borderId="96" applyNumberFormat="0" applyFont="0" applyFill="0" applyAlignment="0" applyProtection="0"/>
    <xf numFmtId="266" fontId="145" fillId="0" borderId="0">
      <alignment horizontal="left"/>
    </xf>
    <xf numFmtId="266" fontId="67" fillId="0" borderId="0" applyBorder="0" applyProtection="0"/>
    <xf numFmtId="266" fontId="144" fillId="0" borderId="0">
      <alignment horizontal="right"/>
    </xf>
    <xf numFmtId="266" fontId="144" fillId="0" borderId="0">
      <alignment horizontal="right"/>
    </xf>
    <xf numFmtId="266" fontId="144" fillId="0" borderId="0">
      <alignment horizontal="right"/>
    </xf>
    <xf numFmtId="266" fontId="143" fillId="0" borderId="0" applyNumberFormat="0" applyFill="0" applyBorder="0" applyAlignment="0" applyProtection="0"/>
    <xf numFmtId="266" fontId="1" fillId="8" borderId="8" applyNumberFormat="0" applyFont="0" applyAlignment="0" applyProtection="0"/>
    <xf numFmtId="266" fontId="20" fillId="8" borderId="8" applyNumberFormat="0" applyFont="0" applyAlignment="0" applyProtection="0"/>
    <xf numFmtId="266" fontId="18" fillId="44" borderId="89"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8" fillId="44" borderId="89"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1" fillId="8" borderId="8"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18" fillId="44" borderId="89" applyNumberFormat="0" applyFont="0" applyAlignment="0" applyProtection="0"/>
    <xf numFmtId="266" fontId="20" fillId="8" borderId="8" applyNumberFormat="0" applyFont="0" applyAlignment="0" applyProtection="0"/>
    <xf numFmtId="266" fontId="20" fillId="8" borderId="8" applyNumberFormat="0" applyFont="0" applyAlignment="0" applyProtection="0"/>
    <xf numFmtId="266" fontId="85" fillId="0" borderId="0"/>
    <xf numFmtId="266" fontId="18" fillId="0" borderId="0"/>
    <xf numFmtId="266" fontId="44"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 fillId="0" borderId="0"/>
    <xf numFmtId="266" fontId="18" fillId="0" borderId="0" applyNumberFormat="0" applyFill="0" applyBorder="0" applyAlignment="0" applyProtection="0"/>
    <xf numFmtId="266" fontId="18" fillId="0" borderId="0"/>
    <xf numFmtId="266" fontId="18" fillId="0" borderId="0"/>
    <xf numFmtId="266" fontId="1" fillId="0" borderId="0"/>
    <xf numFmtId="266" fontId="18"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8" fillId="0" borderId="0"/>
    <xf numFmtId="266" fontId="1" fillId="0" borderId="0"/>
    <xf numFmtId="266" fontId="18" fillId="0" borderId="0"/>
    <xf numFmtId="266" fontId="18" fillId="0" borderId="0" applyNumberFormat="0" applyFill="0" applyBorder="0" applyAlignment="0" applyProtection="0"/>
    <xf numFmtId="266" fontId="1"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8" fillId="0" borderId="0"/>
    <xf numFmtId="266" fontId="1" fillId="0" borderId="0"/>
    <xf numFmtId="266" fontId="18" fillId="0" borderId="0"/>
    <xf numFmtId="266" fontId="1"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8" fillId="0" borderId="0"/>
    <xf numFmtId="266" fontId="1" fillId="0" borderId="0"/>
    <xf numFmtId="266" fontId="18" fillId="0" borderId="0"/>
    <xf numFmtId="266" fontId="18" fillId="0" borderId="0"/>
    <xf numFmtId="266" fontId="1" fillId="0" borderId="0"/>
    <xf numFmtId="266" fontId="18" fillId="0" borderId="0"/>
    <xf numFmtId="266" fontId="18" fillId="0" borderId="0"/>
    <xf numFmtId="266" fontId="1" fillId="0" borderId="0"/>
    <xf numFmtId="266" fontId="23" fillId="0" borderId="0"/>
    <xf numFmtId="266" fontId="23" fillId="0" borderId="0"/>
    <xf numFmtId="266" fontId="23" fillId="0" borderId="0"/>
    <xf numFmtId="266" fontId="1" fillId="0" borderId="0"/>
    <xf numFmtId="266" fontId="1" fillId="0" borderId="0"/>
    <xf numFmtId="266" fontId="1" fillId="0" borderId="0"/>
    <xf numFmtId="266" fontId="1" fillId="0" borderId="0"/>
    <xf numFmtId="266" fontId="18" fillId="0" borderId="0"/>
    <xf numFmtId="266" fontId="18" fillId="0" borderId="0"/>
    <xf numFmtId="266" fontId="1" fillId="0" borderId="0"/>
    <xf numFmtId="266" fontId="18" fillId="0" borderId="0"/>
    <xf numFmtId="266" fontId="142" fillId="0" borderId="0" applyNumberFormat="0" applyFill="0" applyBorder="0" applyProtection="0"/>
    <xf numFmtId="266" fontId="142" fillId="0" borderId="0" applyNumberFormat="0" applyFill="0" applyBorder="0" applyProtection="0"/>
    <xf numFmtId="266" fontId="142" fillId="0" borderId="0" applyNumberFormat="0" applyFill="0" applyBorder="0" applyProtection="0"/>
    <xf numFmtId="266" fontId="1" fillId="0" borderId="0"/>
    <xf numFmtId="266" fontId="23" fillId="0" borderId="0"/>
    <xf numFmtId="266" fontId="1" fillId="0" borderId="0"/>
    <xf numFmtId="266" fontId="23" fillId="0" borderId="0"/>
    <xf numFmtId="266" fontId="18" fillId="0" borderId="0"/>
    <xf numFmtId="266" fontId="1" fillId="0" borderId="0"/>
    <xf numFmtId="266" fontId="18" fillId="0" borderId="0"/>
    <xf numFmtId="266" fontId="18" fillId="0" borderId="0"/>
    <xf numFmtId="266" fontId="1" fillId="0" borderId="0"/>
    <xf numFmtId="266" fontId="18" fillId="0" borderId="0"/>
    <xf numFmtId="266" fontId="1"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 fillId="0" borderId="0"/>
    <xf numFmtId="266" fontId="1" fillId="0" borderId="0"/>
    <xf numFmtId="266" fontId="1" fillId="0" borderId="0"/>
    <xf numFmtId="266" fontId="1" fillId="0" borderId="0"/>
    <xf numFmtId="266" fontId="1" fillId="0" borderId="0"/>
    <xf numFmtId="266" fontId="142" fillId="0" borderId="0" applyNumberFormat="0" applyFill="0" applyBorder="0" applyProtection="0"/>
    <xf numFmtId="266" fontId="18" fillId="0" borderId="0"/>
    <xf numFmtId="266" fontId="142" fillId="0" borderId="0" applyNumberFormat="0" applyFill="0" applyBorder="0" applyProtection="0"/>
    <xf numFmtId="266" fontId="18" fillId="0" borderId="0"/>
    <xf numFmtId="266" fontId="18" fillId="0" borderId="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 fillId="0" borderId="0"/>
    <xf numFmtId="266" fontId="18" fillId="0" borderId="0" applyNumberFormat="0" applyFill="0" applyBorder="0" applyAlignment="0" applyProtection="0"/>
    <xf numFmtId="266" fontId="18" fillId="0" borderId="0"/>
    <xf numFmtId="266" fontId="1" fillId="0" borderId="0"/>
    <xf numFmtId="266" fontId="18" fillId="0" borderId="0"/>
    <xf numFmtId="266" fontId="18" fillId="0" borderId="0" applyNumberFormat="0" applyFill="0" applyBorder="0" applyAlignment="0" applyProtection="0"/>
    <xf numFmtId="266" fontId="18" fillId="0" borderId="0" applyNumberFormat="0" applyFill="0" applyBorder="0" applyAlignment="0" applyProtection="0"/>
    <xf numFmtId="266" fontId="18" fillId="0" borderId="0"/>
    <xf numFmtId="266" fontId="18" fillId="0" borderId="0"/>
    <xf numFmtId="266" fontId="18" fillId="0" borderId="0"/>
    <xf numFmtId="266" fontId="18" fillId="0" borderId="0"/>
    <xf numFmtId="266" fontId="18" fillId="0" borderId="0"/>
    <xf numFmtId="266" fontId="18" fillId="0" borderId="0"/>
    <xf numFmtId="266" fontId="18" fillId="0" borderId="0"/>
    <xf numFmtId="266" fontId="1" fillId="0" borderId="0"/>
    <xf numFmtId="266" fontId="18" fillId="0" borderId="0"/>
    <xf numFmtId="266" fontId="18" fillId="0" borderId="0" applyNumberFormat="0" applyFill="0" applyBorder="0" applyAlignment="0" applyProtection="0"/>
    <xf numFmtId="266" fontId="21" fillId="0" borderId="95" applyFont="0" applyFill="0" applyBorder="0" applyAlignment="0" applyProtection="0"/>
    <xf numFmtId="38" fontId="21" fillId="0" borderId="95" applyFont="0" applyFill="0" applyBorder="0" applyAlignment="0" applyProtection="0"/>
    <xf numFmtId="266" fontId="140" fillId="0" borderId="0"/>
    <xf numFmtId="266" fontId="140" fillId="0" borderId="0"/>
    <xf numFmtId="266" fontId="140" fillId="0" borderId="0"/>
    <xf numFmtId="266" fontId="140" fillId="0" borderId="0"/>
    <xf numFmtId="266" fontId="139" fillId="0" borderId="0"/>
    <xf numFmtId="266" fontId="71" fillId="0" borderId="0" applyNumberFormat="0" applyFill="0" applyAlignment="0" applyProtection="0"/>
    <xf numFmtId="266" fontId="101" fillId="0" borderId="0" applyFont="0" applyFill="0" applyBorder="0" applyAlignment="0" applyProtection="0">
      <alignment horizontal="center"/>
    </xf>
    <xf numFmtId="266" fontId="8" fillId="4" borderId="0" applyNumberFormat="0" applyBorder="0" applyAlignment="0" applyProtection="0"/>
    <xf numFmtId="266" fontId="8" fillId="44" borderId="0" applyNumberFormat="0" applyBorder="0" applyAlignment="0" applyProtection="0"/>
    <xf numFmtId="266" fontId="8" fillId="4" borderId="0" applyNumberFormat="0" applyBorder="0" applyAlignment="0" applyProtection="0"/>
    <xf numFmtId="266" fontId="8" fillId="4" borderId="0" applyNumberFormat="0" applyBorder="0" applyAlignment="0" applyProtection="0"/>
    <xf numFmtId="266" fontId="8" fillId="44" borderId="0" applyNumberFormat="0" applyBorder="0" applyAlignment="0" applyProtection="0"/>
    <xf numFmtId="266" fontId="138" fillId="50" borderId="0" applyNumberFormat="0" applyBorder="0" applyAlignment="0" applyProtection="0"/>
    <xf numFmtId="266" fontId="113" fillId="0" borderId="0" applyNumberFormat="0" applyFill="0" applyBorder="0" applyAlignment="0" applyProtection="0"/>
    <xf numFmtId="266" fontId="18" fillId="0" borderId="0"/>
    <xf numFmtId="266" fontId="18" fillId="0" borderId="0">
      <alignment horizontal="center"/>
    </xf>
    <xf numFmtId="266" fontId="67" fillId="0" borderId="0"/>
    <xf numFmtId="266" fontId="26" fillId="58" borderId="78" applyNumberFormat="0" applyFont="0" applyAlignment="0" applyProtection="0">
      <alignment vertical="top"/>
    </xf>
    <xf numFmtId="266" fontId="21" fillId="0" borderId="0" applyFont="0" applyFill="0" applyBorder="0" applyProtection="0">
      <alignment horizontal="right"/>
    </xf>
    <xf numFmtId="266" fontId="26" fillId="58" borderId="78" applyNumberFormat="0" applyFont="0" applyAlignment="0" applyProtection="0">
      <alignment vertical="top"/>
    </xf>
    <xf numFmtId="266" fontId="26" fillId="43" borderId="79" applyNumberFormat="0" applyFont="0" applyBorder="0" applyProtection="0"/>
    <xf numFmtId="266" fontId="26" fillId="43" borderId="79" applyNumberFormat="0" applyFont="0" applyBorder="0" applyProtection="0"/>
    <xf numFmtId="266" fontId="21" fillId="0" borderId="0" applyFont="0" applyFill="0" applyBorder="0" applyAlignment="0" applyProtection="0"/>
    <xf numFmtId="266" fontId="52" fillId="0" borderId="71" applyFont="0" applyFill="0" applyBorder="0" applyAlignment="0" applyProtection="0"/>
    <xf numFmtId="266" fontId="134" fillId="0" borderId="0" applyNumberFormat="0" applyFill="0" applyBorder="0" applyAlignment="0" applyProtection="0"/>
    <xf numFmtId="266" fontId="18" fillId="0" borderId="14" applyBorder="0"/>
    <xf numFmtId="266" fontId="41" fillId="0" borderId="0" applyFont="0" applyFill="0" applyBorder="0" applyAlignment="0" applyProtection="0"/>
    <xf numFmtId="266" fontId="12" fillId="0" borderId="6" applyNumberFormat="0" applyFill="0" applyAlignment="0" applyProtection="0"/>
    <xf numFmtId="266" fontId="131" fillId="0" borderId="60" applyNumberFormat="0" applyFill="0" applyAlignment="0" applyProtection="0"/>
    <xf numFmtId="266" fontId="40" fillId="0" borderId="0">
      <alignment horizontal="left"/>
    </xf>
    <xf numFmtId="266" fontId="129" fillId="62" borderId="88">
      <alignment horizontal="left" vertical="center" wrapText="1"/>
    </xf>
    <xf numFmtId="266" fontId="46" fillId="0" borderId="0" applyFill="0" applyBorder="0">
      <alignment horizontal="right"/>
      <protection locked="0"/>
    </xf>
    <xf numFmtId="266" fontId="21" fillId="76" borderId="0" applyNumberFormat="0" applyFont="0" applyBorder="0" applyAlignment="0" applyProtection="0"/>
    <xf numFmtId="266" fontId="18" fillId="0" borderId="0"/>
    <xf numFmtId="266" fontId="18" fillId="0" borderId="0"/>
    <xf numFmtId="266" fontId="18" fillId="0" borderId="0"/>
    <xf numFmtId="266" fontId="18" fillId="0" borderId="0"/>
    <xf numFmtId="266" fontId="18" fillId="0" borderId="0"/>
    <xf numFmtId="266" fontId="18" fillId="74" borderId="59" applyBorder="0" applyAlignment="0" applyProtection="0"/>
    <xf numFmtId="266" fontId="18" fillId="68" borderId="0"/>
    <xf numFmtId="167" fontId="91" fillId="0" borderId="95" applyNumberFormat="0" applyFill="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9" fillId="5" borderId="4" applyNumberFormat="0" applyAlignment="0" applyProtection="0"/>
    <xf numFmtId="266" fontId="126" fillId="42" borderId="83"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266" fontId="9" fillId="5" borderId="4" applyNumberFormat="0" applyAlignment="0" applyProtection="0"/>
    <xf numFmtId="266" fontId="126" fillId="42" borderId="83" applyNumberFormat="0" applyAlignment="0" applyProtection="0"/>
    <xf numFmtId="266" fontId="9" fillId="5" borderId="4" applyNumberFormat="0" applyAlignment="0" applyProtection="0"/>
    <xf numFmtId="266" fontId="9" fillId="5" borderId="4" applyNumberFormat="0" applyAlignment="0" applyProtection="0"/>
    <xf numFmtId="266" fontId="126" fillId="42" borderId="83" applyNumberFormat="0" applyAlignment="0" applyProtection="0"/>
    <xf numFmtId="266" fontId="126" fillId="42" borderId="83"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9" fillId="5" borderId="4" applyNumberFormat="0" applyAlignment="0" applyProtection="0"/>
    <xf numFmtId="266" fontId="9" fillId="5" borderId="4"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9" fillId="5" borderId="4" applyNumberFormat="0" applyAlignment="0" applyProtection="0"/>
    <xf numFmtId="266" fontId="9" fillId="5" borderId="4" applyNumberFormat="0" applyAlignment="0" applyProtection="0"/>
    <xf numFmtId="266" fontId="9" fillId="5" borderId="4" applyNumberFormat="0" applyAlignment="0" applyProtection="0"/>
    <xf numFmtId="266" fontId="9" fillId="5" borderId="4"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9" fillId="5" borderId="4"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266" fontId="126" fillId="42" borderId="83" applyNumberFormat="0" applyAlignment="0" applyProtection="0"/>
    <xf numFmtId="266" fontId="127" fillId="48" borderId="4" applyNumberFormat="0" applyAlignment="0" applyProtection="0"/>
    <xf numFmtId="266" fontId="9" fillId="5" borderId="4" applyNumberFormat="0" applyAlignment="0" applyProtection="0"/>
    <xf numFmtId="266" fontId="9" fillId="5" borderId="4" applyNumberFormat="0" applyAlignment="0" applyProtection="0"/>
    <xf numFmtId="266" fontId="126" fillId="42" borderId="83" applyNumberFormat="0" applyAlignment="0" applyProtection="0"/>
    <xf numFmtId="266" fontId="127" fillId="48" borderId="4" applyNumberFormat="0" applyAlignment="0" applyProtection="0"/>
    <xf numFmtId="266" fontId="9" fillId="5" borderId="4" applyNumberFormat="0" applyAlignment="0" applyProtection="0"/>
    <xf numFmtId="266" fontId="9" fillId="5" borderId="4" applyNumberFormat="0" applyAlignment="0" applyProtection="0"/>
    <xf numFmtId="266" fontId="126" fillId="42" borderId="83" applyNumberFormat="0" applyAlignment="0" applyProtection="0"/>
    <xf numFmtId="266" fontId="127" fillId="48" borderId="4" applyNumberFormat="0" applyAlignment="0" applyProtection="0"/>
    <xf numFmtId="266" fontId="9" fillId="5" borderId="4" applyNumberFormat="0" applyAlignment="0" applyProtection="0"/>
    <xf numFmtId="266" fontId="9" fillId="5" borderId="4" applyNumberFormat="0" applyAlignment="0" applyProtection="0"/>
    <xf numFmtId="266" fontId="126" fillId="42" borderId="83" applyNumberFormat="0" applyAlignment="0" applyProtection="0"/>
    <xf numFmtId="266" fontId="126" fillId="42" borderId="83"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266" fontId="127" fillId="48" borderId="4" applyNumberFormat="0" applyAlignment="0" applyProtection="0"/>
    <xf numFmtId="266" fontId="9" fillId="5" borderId="4" applyNumberFormat="0" applyAlignment="0" applyProtection="0"/>
    <xf numFmtId="266" fontId="9" fillId="5" borderId="4" applyNumberFormat="0" applyAlignment="0" applyProtection="0"/>
    <xf numFmtId="266" fontId="126" fillId="42" borderId="83" applyNumberFormat="0" applyAlignment="0" applyProtection="0"/>
    <xf numFmtId="266" fontId="127" fillId="48" borderId="4" applyNumberFormat="0" applyAlignment="0" applyProtection="0"/>
    <xf numFmtId="266" fontId="9" fillId="5" borderId="4" applyNumberFormat="0" applyAlignment="0" applyProtection="0"/>
    <xf numFmtId="5" fontId="26" fillId="58" borderId="78" applyNumberFormat="0" applyAlignment="0" applyProtection="0">
      <alignment vertical="top"/>
    </xf>
    <xf numFmtId="5" fontId="26" fillId="58" borderId="78" applyNumberFormat="0" applyAlignment="0" applyProtection="0">
      <alignment vertical="top"/>
    </xf>
    <xf numFmtId="188" fontId="55" fillId="0" borderId="81" applyNumberFormat="0" applyFill="0" applyBorder="0" applyAlignment="0" applyProtection="0">
      <alignment horizontal="right"/>
    </xf>
    <xf numFmtId="5" fontId="26" fillId="58" borderId="78" applyNumberFormat="0" applyAlignment="0" applyProtection="0">
      <alignment vertical="top"/>
    </xf>
    <xf numFmtId="188" fontId="55" fillId="0" borderId="81" applyNumberFormat="0" applyFill="0" applyBorder="0" applyAlignment="0" applyProtection="0">
      <alignment horizontal="right"/>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266" fontId="9" fillId="5" borderId="4" applyNumberFormat="0" applyAlignment="0" applyProtection="0"/>
    <xf numFmtId="266" fontId="127" fillId="48" borderId="4" applyNumberFormat="0" applyAlignment="0" applyProtection="0"/>
    <xf numFmtId="266" fontId="127" fillId="48" borderId="4" applyNumberFormat="0" applyAlignment="0" applyProtection="0"/>
    <xf numFmtId="266" fontId="127" fillId="48" borderId="4" applyNumberFormat="0" applyAlignment="0" applyProtection="0"/>
    <xf numFmtId="266" fontId="127" fillId="48" borderId="4" applyNumberFormat="0" applyAlignment="0" applyProtection="0"/>
    <xf numFmtId="266" fontId="9" fillId="5" borderId="4" applyNumberFormat="0" applyAlignment="0" applyProtection="0"/>
    <xf numFmtId="266" fontId="127" fillId="48" borderId="4" applyNumberFormat="0" applyAlignment="0" applyProtection="0"/>
    <xf numFmtId="266" fontId="122" fillId="74" borderId="58" applyNumberFormat="0" applyFont="0" applyBorder="0" applyAlignment="0" applyProtection="0"/>
    <xf numFmtId="266" fontId="27" fillId="0" borderId="74" applyNumberFormat="0" applyAlignment="0" applyProtection="0">
      <alignment horizontal="left" vertical="center"/>
    </xf>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6" fillId="42" borderId="83" applyNumberFormat="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266" fontId="122" fillId="74" borderId="58" applyNumberFormat="0" applyFont="0" applyBorder="0" applyAlignment="0" applyProtection="0"/>
    <xf numFmtId="266" fontId="126" fillId="42" borderId="83" applyNumberFormat="0" applyAlignment="0" applyProtection="0"/>
    <xf numFmtId="10" fontId="21" fillId="68" borderId="95" applyNumberFormat="0" applyBorder="0" applyAlignment="0" applyProtection="0"/>
    <xf numFmtId="10" fontId="21" fillId="68" borderId="95" applyNumberFormat="0" applyBorder="0" applyAlignment="0" applyProtection="0"/>
    <xf numFmtId="266" fontId="18" fillId="68" borderId="0"/>
    <xf numFmtId="266" fontId="31" fillId="0" borderId="57" applyNumberFormat="0" applyFill="0" applyAlignment="0" applyProtection="0"/>
    <xf numFmtId="266" fontId="31" fillId="0" borderId="57" applyNumberFormat="0" applyFill="0" applyAlignment="0" applyProtection="0"/>
    <xf numFmtId="266" fontId="18" fillId="0" borderId="0" applyNumberFormat="0" applyFill="0" applyBorder="0" applyProtection="0">
      <alignment horizontal="justify" vertical="top" wrapText="1"/>
    </xf>
    <xf numFmtId="266" fontId="18" fillId="0" borderId="0" applyNumberFormat="0" applyFill="0" applyBorder="0" applyProtection="0">
      <alignment horizontal="justify" vertical="top" wrapText="1"/>
    </xf>
    <xf numFmtId="266" fontId="18" fillId="0" borderId="0" applyNumberFormat="0" applyFill="0" applyBorder="0" applyProtection="0">
      <alignment wrapText="1"/>
    </xf>
    <xf numFmtId="266" fontId="118" fillId="0" borderId="85" applyNumberFormat="0" applyFill="0" applyAlignment="0" applyProtection="0"/>
    <xf numFmtId="266" fontId="18" fillId="0" borderId="0" applyNumberFormat="0" applyFill="0" applyBorder="0" applyProtection="0">
      <alignment wrapText="1"/>
    </xf>
    <xf numFmtId="266" fontId="118" fillId="0" borderId="85" applyNumberFormat="0" applyFill="0" applyAlignment="0" applyProtection="0"/>
    <xf numFmtId="266" fontId="118" fillId="0" borderId="85"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4" fillId="0" borderId="0">
      <alignment horizontal="center"/>
    </xf>
    <xf numFmtId="266" fontId="123" fillId="0" borderId="56" applyNumberFormat="0" applyFill="0" applyBorder="0" applyAlignment="0" applyProtection="0">
      <alignment horizontal="left"/>
    </xf>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09" fillId="73" borderId="0" applyProtection="0"/>
    <xf numFmtId="266" fontId="109" fillId="73" borderId="0" applyProtection="0"/>
    <xf numFmtId="266" fontId="109" fillId="73" borderId="0" applyProtection="0"/>
    <xf numFmtId="266" fontId="109" fillId="73" borderId="0" applyProtection="0"/>
    <xf numFmtId="49" fontId="113" fillId="0" borderId="95">
      <alignment horizontal="center"/>
    </xf>
    <xf numFmtId="266" fontId="113" fillId="0" borderId="95">
      <alignment horizontal="center"/>
    </xf>
    <xf numFmtId="266" fontId="109" fillId="73" borderId="0" applyProtection="0"/>
    <xf numFmtId="266" fontId="109" fillId="73" borderId="0" applyProtection="0"/>
    <xf numFmtId="266" fontId="109" fillId="73" borderId="0" applyProtection="0"/>
    <xf numFmtId="266" fontId="109" fillId="73" borderId="0" applyProtection="0"/>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266" fontId="5"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5" fillId="0" borderId="0" applyNumberFormat="0" applyFill="0" applyBorder="0" applyAlignment="0" applyProtection="0"/>
    <xf numFmtId="266" fontId="5"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18" fillId="0" borderId="0" applyNumberFormat="0" applyFill="0" applyBorder="0" applyAlignment="0" applyProtection="0"/>
    <xf numFmtId="266" fontId="121" fillId="0" borderId="0" applyNumberFormat="0" applyFill="0" applyBorder="0" applyAlignment="0" applyProtection="0"/>
    <xf numFmtId="266" fontId="120" fillId="0" borderId="0" applyNumberFormat="0" applyFill="0" applyBorder="0" applyAlignment="0" applyProtection="0"/>
    <xf numFmtId="266" fontId="118" fillId="0" borderId="0" applyNumberFormat="0" applyFill="0" applyBorder="0" applyAlignment="0" applyProtection="0"/>
    <xf numFmtId="266" fontId="118" fillId="0" borderId="0" applyNumberFormat="0" applyFill="0" applyBorder="0" applyAlignment="0" applyProtection="0"/>
    <xf numFmtId="266" fontId="120" fillId="0" borderId="0" applyNumberFormat="0" applyFill="0" applyBorder="0" applyAlignment="0" applyProtection="0"/>
    <xf numFmtId="266" fontId="118" fillId="0" borderId="0" applyNumberFormat="0" applyFill="0" applyBorder="0" applyAlignment="0" applyProtection="0"/>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266" fontId="119" fillId="0" borderId="0" applyProtection="0">
      <alignment horizontal="left"/>
    </xf>
    <xf numFmtId="266" fontId="5" fillId="0" borderId="3" applyNumberFormat="0" applyFill="0" applyAlignment="0" applyProtection="0"/>
    <xf numFmtId="266" fontId="5" fillId="0" borderId="3" applyNumberFormat="0" applyFill="0" applyAlignment="0" applyProtection="0"/>
    <xf numFmtId="266" fontId="5" fillId="0" borderId="3"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5" fillId="0" borderId="3"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266" fontId="118" fillId="0" borderId="85" applyNumberFormat="0" applyFill="0" applyAlignment="0" applyProtection="0"/>
    <xf numFmtId="266" fontId="119" fillId="0" borderId="0" applyProtection="0">
      <alignment horizontal="left"/>
    </xf>
    <xf numFmtId="266" fontId="118" fillId="0" borderId="85" applyNumberFormat="0" applyFill="0" applyAlignment="0" applyProtection="0"/>
    <xf numFmtId="49" fontId="113" fillId="0" borderId="95">
      <alignment horizontal="center"/>
    </xf>
    <xf numFmtId="266" fontId="126" fillId="42" borderId="83" applyNumberFormat="0" applyAlignment="0" applyProtection="0"/>
    <xf numFmtId="49" fontId="113" fillId="0" borderId="95">
      <alignment horizontal="center"/>
    </xf>
    <xf numFmtId="266" fontId="126" fillId="42" borderId="83" applyNumberFormat="0" applyAlignment="0" applyProtection="0"/>
    <xf numFmtId="49" fontId="113" fillId="0" borderId="95">
      <alignment horizontal="center"/>
    </xf>
    <xf numFmtId="266" fontId="126" fillId="42" borderId="83" applyNumberFormat="0" applyAlignment="0" applyProtection="0"/>
    <xf numFmtId="266" fontId="109" fillId="73" borderId="0" applyProtection="0"/>
    <xf numFmtId="266" fontId="109" fillId="73" borderId="0" applyProtection="0"/>
    <xf numFmtId="266" fontId="109" fillId="73" borderId="0" applyProtection="0"/>
    <xf numFmtId="266" fontId="113" fillId="0" borderId="95">
      <alignment horizontal="center"/>
    </xf>
    <xf numFmtId="49" fontId="113" fillId="0" borderId="95">
      <alignment horizontal="center"/>
    </xf>
    <xf numFmtId="266" fontId="113" fillId="0" borderId="95">
      <alignment horizontal="center"/>
    </xf>
    <xf numFmtId="49" fontId="113" fillId="0" borderId="95">
      <alignment horizontal="center"/>
    </xf>
    <xf numFmtId="266" fontId="109" fillId="73" borderId="0" applyProtection="0"/>
    <xf numFmtId="266" fontId="126" fillId="42" borderId="83" applyNumberFormat="0" applyAlignment="0" applyProtection="0"/>
    <xf numFmtId="266" fontId="126" fillId="42" borderId="83" applyNumberFormat="0" applyAlignment="0" applyProtection="0"/>
    <xf numFmtId="266" fontId="109" fillId="73" borderId="0" applyProtection="0"/>
    <xf numFmtId="266" fontId="115" fillId="0" borderId="0" applyProtection="0">
      <alignment horizontal="left"/>
    </xf>
    <xf numFmtId="266" fontId="4" fillId="0" borderId="2" applyNumberFormat="0" applyFill="0" applyAlignment="0" applyProtection="0"/>
    <xf numFmtId="266" fontId="4" fillId="0" borderId="2" applyNumberFormat="0" applyFill="0" applyAlignment="0" applyProtection="0"/>
    <xf numFmtId="266" fontId="4" fillId="0" borderId="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4" fillId="0" borderId="2" applyNumberFormat="0" applyFill="0" applyAlignment="0" applyProtection="0"/>
    <xf numFmtId="266" fontId="4" fillId="0" borderId="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117" fillId="0" borderId="52" applyNumberFormat="0" applyFill="0" applyAlignment="0" applyProtection="0"/>
    <xf numFmtId="266" fontId="114" fillId="0" borderId="52" applyNumberFormat="0" applyFill="0" applyAlignment="0" applyProtection="0"/>
    <xf numFmtId="266" fontId="4" fillId="0" borderId="2" applyNumberFormat="0" applyFill="0" applyAlignment="0" applyProtection="0"/>
    <xf numFmtId="266" fontId="117" fillId="0" borderId="52" applyNumberFormat="0" applyFill="0" applyAlignment="0" applyProtection="0"/>
    <xf numFmtId="266" fontId="115" fillId="0" borderId="0" applyProtection="0">
      <alignment horizontal="left"/>
    </xf>
    <xf numFmtId="266" fontId="126" fillId="42" borderId="83" applyNumberFormat="0" applyAlignment="0" applyProtection="0"/>
    <xf numFmtId="266" fontId="115" fillId="0" borderId="0" applyProtection="0">
      <alignment horizontal="left"/>
    </xf>
    <xf numFmtId="266" fontId="116" fillId="0" borderId="51" applyNumberFormat="0" applyFill="0" applyAlignment="0" applyProtection="0"/>
    <xf numFmtId="266" fontId="116" fillId="0" borderId="51" applyNumberFormat="0" applyFill="0" applyAlignment="0" applyProtection="0"/>
    <xf numFmtId="266" fontId="116" fillId="0" borderId="51" applyNumberFormat="0" applyFill="0" applyAlignment="0" applyProtection="0"/>
    <xf numFmtId="266" fontId="114" fillId="0" borderId="51" applyNumberFormat="0" applyFill="0" applyAlignment="0" applyProtection="0"/>
    <xf numFmtId="266" fontId="114" fillId="0" borderId="51" applyNumberFormat="0" applyFill="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15" fillId="0" borderId="0" applyProtection="0">
      <alignment horizontal="left"/>
    </xf>
    <xf numFmtId="266" fontId="114" fillId="0" borderId="51" applyNumberFormat="0" applyFill="0" applyAlignment="0" applyProtection="0"/>
    <xf numFmtId="266" fontId="109" fillId="73" borderId="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09" fillId="73" borderId="0" applyProtection="0"/>
    <xf numFmtId="266" fontId="113" fillId="0" borderId="95">
      <alignment horizontal="center"/>
    </xf>
    <xf numFmtId="49" fontId="113" fillId="0" borderId="95">
      <alignment horizontal="center"/>
    </xf>
    <xf numFmtId="266" fontId="126" fillId="42" borderId="83" applyNumberFormat="0" applyAlignment="0" applyProtection="0"/>
    <xf numFmtId="266" fontId="113" fillId="0" borderId="95">
      <alignment horizontal="center"/>
    </xf>
    <xf numFmtId="49" fontId="113" fillId="0" borderId="95">
      <alignment horizontal="center"/>
    </xf>
    <xf numFmtId="266" fontId="113" fillId="0" borderId="95">
      <alignment horizontal="center"/>
    </xf>
    <xf numFmtId="49" fontId="113" fillId="0" borderId="95">
      <alignment horizontal="center"/>
    </xf>
    <xf numFmtId="266" fontId="113" fillId="0" borderId="95">
      <alignment horizontal="center"/>
    </xf>
    <xf numFmtId="49" fontId="113" fillId="0" borderId="95">
      <alignment horizontal="center"/>
    </xf>
    <xf numFmtId="266" fontId="109" fillId="73" borderId="0" applyProtection="0"/>
    <xf numFmtId="266" fontId="109" fillId="73" borderId="0" applyProtection="0"/>
    <xf numFmtId="266" fontId="109" fillId="73" borderId="0" applyProtection="0"/>
    <xf numFmtId="266" fontId="109" fillId="73" borderId="0" applyProtection="0"/>
    <xf numFmtId="266" fontId="3" fillId="0" borderId="1" applyNumberFormat="0" applyFill="0" applyAlignment="0" applyProtection="0"/>
    <xf numFmtId="266" fontId="110" fillId="0" borderId="50" applyNumberFormat="0" applyFill="0" applyAlignment="0" applyProtection="0"/>
    <xf numFmtId="266" fontId="126" fillId="42" borderId="83" applyNumberFormat="0" applyAlignment="0" applyProtection="0"/>
    <xf numFmtId="266" fontId="112" fillId="0" borderId="50" applyNumberFormat="0" applyFill="0" applyAlignment="0" applyProtection="0"/>
    <xf numFmtId="266" fontId="3" fillId="0" borderId="1" applyNumberFormat="0" applyFill="0" applyAlignment="0" applyProtection="0"/>
    <xf numFmtId="266" fontId="3" fillId="0" borderId="1" applyNumberFormat="0" applyFill="0" applyAlignment="0" applyProtection="0"/>
    <xf numFmtId="266" fontId="126" fillId="42" borderId="83" applyNumberFormat="0" applyAlignment="0" applyProtection="0"/>
    <xf numFmtId="266" fontId="110" fillId="0" borderId="50" applyNumberFormat="0" applyFill="0" applyAlignment="0" applyProtection="0"/>
    <xf numFmtId="266" fontId="126" fillId="42" borderId="83" applyNumberFormat="0" applyAlignment="0" applyProtection="0"/>
    <xf numFmtId="266" fontId="126" fillId="42" borderId="83" applyNumberFormat="0" applyAlignment="0" applyProtection="0"/>
    <xf numFmtId="266" fontId="112" fillId="0" borderId="50" applyNumberFormat="0" applyFill="0" applyAlignment="0" applyProtection="0"/>
    <xf numFmtId="266" fontId="110" fillId="0" borderId="50" applyNumberFormat="0" applyFill="0" applyAlignment="0" applyProtection="0"/>
    <xf numFmtId="266" fontId="110" fillId="0" borderId="50" applyNumberFormat="0" applyFill="0" applyAlignment="0" applyProtection="0"/>
    <xf numFmtId="266" fontId="126" fillId="42" borderId="83" applyNumberFormat="0" applyAlignment="0" applyProtection="0"/>
    <xf numFmtId="266" fontId="112" fillId="0" borderId="50" applyNumberFormat="0" applyFill="0" applyAlignment="0" applyProtection="0"/>
    <xf numFmtId="266" fontId="110" fillId="0" borderId="50" applyNumberFormat="0" applyFill="0" applyAlignment="0" applyProtection="0"/>
    <xf numFmtId="266" fontId="112" fillId="0" borderId="50" applyNumberFormat="0" applyFill="0" applyAlignment="0" applyProtection="0"/>
    <xf numFmtId="266" fontId="126" fillId="42" borderId="83" applyNumberFormat="0" applyAlignment="0" applyProtection="0"/>
    <xf numFmtId="266" fontId="110" fillId="0" borderId="50" applyNumberFormat="0" applyFill="0" applyAlignment="0" applyProtection="0"/>
    <xf numFmtId="266" fontId="112" fillId="0" borderId="50" applyNumberFormat="0" applyFill="0" applyAlignment="0" applyProtection="0"/>
    <xf numFmtId="266" fontId="111" fillId="0" borderId="49" applyNumberFormat="0" applyFill="0" applyAlignment="0" applyProtection="0"/>
    <xf numFmtId="266" fontId="126" fillId="42" borderId="83" applyNumberFormat="0" applyAlignment="0" applyProtection="0"/>
    <xf numFmtId="266" fontId="126" fillId="42" borderId="83" applyNumberFormat="0" applyAlignment="0" applyProtection="0"/>
    <xf numFmtId="266" fontId="110" fillId="0" borderId="48" applyNumberFormat="0" applyFill="0" applyAlignment="0" applyProtection="0"/>
    <xf numFmtId="266" fontId="110" fillId="0" borderId="48" applyNumberFormat="0" applyFill="0" applyAlignment="0" applyProtection="0"/>
    <xf numFmtId="266" fontId="111" fillId="0" borderId="49" applyNumberFormat="0" applyFill="0" applyAlignment="0" applyProtection="0"/>
    <xf numFmtId="266" fontId="110" fillId="0" borderId="48" applyNumberFormat="0" applyFill="0" applyAlignment="0" applyProtection="0"/>
    <xf numFmtId="266" fontId="109" fillId="73" borderId="0" applyProtection="0"/>
    <xf numFmtId="266" fontId="27" fillId="0" borderId="98">
      <alignment horizontal="left" vertical="center"/>
    </xf>
    <xf numFmtId="266" fontId="27" fillId="0" borderId="74" applyNumberFormat="0" applyAlignment="0" applyProtection="0">
      <alignment horizontal="left" vertical="center"/>
    </xf>
    <xf numFmtId="266" fontId="126" fillId="42" borderId="83" applyNumberFormat="0" applyAlignment="0" applyProtection="0"/>
    <xf numFmtId="231" fontId="22" fillId="68" borderId="95" applyNumberFormat="0" applyFont="0" applyAlignment="0"/>
    <xf numFmtId="266" fontId="21" fillId="66" borderId="0" applyNumberFormat="0" applyBorder="0" applyAlignment="0" applyProtection="0"/>
    <xf numFmtId="266" fontId="21" fillId="66" borderId="0" applyNumberFormat="0" applyBorder="0" applyAlignment="0" applyProtection="0"/>
    <xf numFmtId="266" fontId="126" fillId="42" borderId="83" applyNumberFormat="0" applyAlignment="0" applyProtection="0"/>
    <xf numFmtId="266" fontId="6" fillId="2" borderId="0" applyNumberFormat="0" applyBorder="0" applyAlignment="0" applyProtection="0"/>
    <xf numFmtId="266" fontId="108" fillId="43" borderId="0" applyNumberFormat="0" applyBorder="0" applyAlignment="0" applyProtection="0"/>
    <xf numFmtId="266" fontId="126" fillId="42" borderId="83" applyNumberFormat="0" applyAlignment="0" applyProtection="0"/>
    <xf numFmtId="266" fontId="126" fillId="42" borderId="83" applyNumberFormat="0" applyAlignment="0" applyProtection="0"/>
    <xf numFmtId="266" fontId="18" fillId="0" borderId="0"/>
    <xf numFmtId="227" fontId="18" fillId="0" borderId="99" applyFon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41" fillId="0" borderId="0" applyFont="0" applyFill="0" applyBorder="0" applyAlignment="0" applyProtection="0"/>
    <xf numFmtId="266" fontId="67" fillId="0" borderId="0" applyFill="0" applyBorder="0" applyProtection="0"/>
    <xf numFmtId="266" fontId="126" fillId="42" borderId="83" applyNumberFormat="0" applyAlignment="0" applyProtection="0"/>
    <xf numFmtId="266" fontId="21" fillId="0" borderId="95" applyFont="0" applyFill="0" applyBorder="0" applyAlignment="0" applyProtection="0"/>
    <xf numFmtId="266" fontId="21" fillId="0" borderId="95" applyFont="0" applyFill="0" applyBorder="0" applyAlignment="0" applyProtection="0"/>
    <xf numFmtId="266" fontId="42" fillId="0" borderId="0" applyProtection="0"/>
    <xf numFmtId="266" fontId="42" fillId="0" borderId="0" applyProtection="0"/>
    <xf numFmtId="266" fontId="42" fillId="0" borderId="0" applyProtection="0"/>
    <xf numFmtId="266" fontId="106" fillId="0" borderId="0">
      <protection locked="0"/>
    </xf>
    <xf numFmtId="266" fontId="42" fillId="0" borderId="0" applyProtection="0"/>
    <xf numFmtId="266" fontId="42" fillId="0" borderId="0" applyProtection="0"/>
    <xf numFmtId="266" fontId="40" fillId="0" borderId="0" applyProtection="0"/>
    <xf numFmtId="266" fontId="126" fillId="42" borderId="83" applyNumberFormat="0" applyAlignment="0" applyProtection="0"/>
    <xf numFmtId="266" fontId="40" fillId="0" borderId="0" applyProtection="0"/>
    <xf numFmtId="266" fontId="40" fillId="0" borderId="0" applyProtection="0"/>
    <xf numFmtId="266" fontId="126" fillId="42" borderId="83" applyNumberFormat="0" applyAlignment="0" applyProtection="0"/>
    <xf numFmtId="266" fontId="104" fillId="0" borderId="0">
      <protection locked="0"/>
    </xf>
    <xf numFmtId="266" fontId="40" fillId="0" borderId="0" applyProtection="0"/>
    <xf numFmtId="266" fontId="40" fillId="0" borderId="0" applyProtection="0"/>
    <xf numFmtId="266" fontId="48" fillId="0" borderId="0" applyProtection="0"/>
    <xf numFmtId="266" fontId="48" fillId="0" borderId="0" applyProtection="0"/>
    <xf numFmtId="266" fontId="48" fillId="0" borderId="0" applyProtection="0"/>
    <xf numFmtId="266" fontId="104" fillId="0" borderId="0">
      <protection locked="0"/>
    </xf>
    <xf numFmtId="266" fontId="48" fillId="0" borderId="0" applyProtection="0"/>
    <xf numFmtId="266" fontId="48" fillId="0" borderId="0" applyProtection="0"/>
    <xf numFmtId="266" fontId="39" fillId="0" borderId="0" applyProtection="0"/>
    <xf numFmtId="266" fontId="39" fillId="0" borderId="0" applyProtection="0"/>
    <xf numFmtId="266" fontId="39" fillId="0" borderId="0" applyProtection="0"/>
    <xf numFmtId="266" fontId="104" fillId="0" borderId="0">
      <protection locked="0"/>
    </xf>
    <xf numFmtId="266" fontId="39" fillId="0" borderId="0" applyProtection="0"/>
    <xf numFmtId="266" fontId="104" fillId="0" borderId="0">
      <protection locked="0"/>
    </xf>
    <xf numFmtId="266" fontId="129" fillId="62" borderId="88">
      <alignment horizontal="left" vertical="center" wrapText="1"/>
    </xf>
    <xf numFmtId="266" fontId="39" fillId="0" borderId="0" applyProtection="0"/>
    <xf numFmtId="266" fontId="39" fillId="0" borderId="0" applyProtection="0"/>
    <xf numFmtId="266" fontId="105" fillId="0" borderId="0" applyProtection="0"/>
    <xf numFmtId="266" fontId="105" fillId="0" borderId="0" applyProtection="0"/>
    <xf numFmtId="266" fontId="105" fillId="0" borderId="0" applyProtection="0"/>
    <xf numFmtId="266" fontId="106" fillId="0" borderId="0">
      <protection locked="0"/>
    </xf>
    <xf numFmtId="266" fontId="105" fillId="0" borderId="0" applyProtection="0"/>
    <xf numFmtId="266" fontId="105" fillId="0" borderId="0" applyProtection="0"/>
    <xf numFmtId="266" fontId="21" fillId="0" borderId="0" applyProtection="0"/>
    <xf numFmtId="266" fontId="21" fillId="0" borderId="0" applyProtection="0"/>
    <xf numFmtId="266" fontId="21" fillId="0" borderId="0" applyProtection="0"/>
    <xf numFmtId="266" fontId="104" fillId="0" borderId="0">
      <protection locked="0"/>
    </xf>
    <xf numFmtId="266" fontId="21" fillId="0" borderId="0" applyProtection="0"/>
    <xf numFmtId="266" fontId="21" fillId="0" borderId="0" applyProtection="0"/>
    <xf numFmtId="266" fontId="103" fillId="0" borderId="0" applyProtection="0"/>
    <xf numFmtId="266" fontId="103" fillId="0" borderId="0" applyProtection="0"/>
    <xf numFmtId="266" fontId="103" fillId="0" borderId="0" applyProtection="0"/>
    <xf numFmtId="266" fontId="104" fillId="0" borderId="0">
      <protection locked="0"/>
    </xf>
    <xf numFmtId="266" fontId="103" fillId="0" borderId="0" applyProtection="0"/>
    <xf numFmtId="266" fontId="103" fillId="0" borderId="0" applyProtection="0"/>
    <xf numFmtId="266" fontId="39" fillId="0" borderId="0" applyNumberFormat="0" applyFill="0" applyBorder="0" applyAlignment="0" applyProtection="0"/>
    <xf numFmtId="266" fontId="15" fillId="0" borderId="0" applyNumberFormat="0" applyFill="0" applyBorder="0" applyAlignment="0" applyProtection="0"/>
    <xf numFmtId="266" fontId="102" fillId="0" borderId="0" applyNumberForma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NumberFormat="0" applyAlignment="0">
      <alignment horizontal="left"/>
    </xf>
    <xf numFmtId="266" fontId="101" fillId="72" borderId="0" applyNumberFormat="0" applyFont="0" applyBorder="0" applyAlignment="0" applyProtection="0"/>
    <xf numFmtId="266" fontId="100" fillId="0" borderId="15" applyFill="0" applyBorder="0" applyAlignment="0"/>
    <xf numFmtId="266" fontId="84" fillId="0" borderId="0"/>
    <xf numFmtId="266" fontId="21" fillId="0" borderId="80" applyNumberFormat="0" applyFill="0" applyAlignment="0" applyProtection="0"/>
    <xf numFmtId="266" fontId="21" fillId="0" borderId="80" applyNumberFormat="0" applyFill="0" applyAlignment="0" applyProtection="0"/>
    <xf numFmtId="266" fontId="35" fillId="0" borderId="0" applyNumberFormat="0" applyBorder="0" applyAlignment="0"/>
    <xf numFmtId="266" fontId="56" fillId="0" borderId="0"/>
    <xf numFmtId="188" fontId="62" fillId="0" borderId="81" applyNumberFormat="0" applyFill="0" applyBorder="0" applyAlignment="0" applyProtection="0">
      <alignment horizontal="right"/>
    </xf>
    <xf numFmtId="266" fontId="65" fillId="68" borderId="82" applyNumberFormat="0" applyBorder="0" applyAlignment="0" applyProtection="0"/>
    <xf numFmtId="188" fontId="25" fillId="0" borderId="81" applyNumberFormat="0" applyFill="0" applyBorder="0" applyAlignment="0" applyProtection="0">
      <alignment horizontal="right"/>
    </xf>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266" fontId="74" fillId="0" borderId="0"/>
    <xf numFmtId="266" fontId="74" fillId="0" borderId="0"/>
    <xf numFmtId="188" fontId="18" fillId="0" borderId="97" applyFill="0" applyBorder="0">
      <alignment horizontal="right"/>
    </xf>
    <xf numFmtId="266" fontId="29" fillId="0" borderId="0">
      <alignment horizontal="right"/>
    </xf>
    <xf numFmtId="266" fontId="31" fillId="0" borderId="0"/>
    <xf numFmtId="266" fontId="46" fillId="0" borderId="43">
      <alignment vertical="center"/>
    </xf>
    <xf numFmtId="266" fontId="46" fillId="0" borderId="0"/>
    <xf numFmtId="266" fontId="40" fillId="0" borderId="0"/>
    <xf numFmtId="266" fontId="74" fillId="0" borderId="0"/>
    <xf numFmtId="266" fontId="74" fillId="0" borderId="0"/>
    <xf numFmtId="266" fontId="90" fillId="0" borderId="0">
      <protection locked="0"/>
    </xf>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18" fillId="44" borderId="89" applyNumberFormat="0" applyFont="0" applyAlignment="0" applyProtection="0"/>
    <xf numFmtId="266" fontId="90" fillId="0" borderId="0">
      <protection locked="0"/>
    </xf>
    <xf numFmtId="266" fontId="90" fillId="0" borderId="0">
      <protection locked="0"/>
    </xf>
    <xf numFmtId="266" fontId="90" fillId="0" borderId="0">
      <protection locked="0"/>
    </xf>
    <xf numFmtId="266" fontId="90" fillId="0" borderId="0">
      <protection locked="0"/>
    </xf>
    <xf numFmtId="266" fontId="90" fillId="0" borderId="0">
      <protection locked="0"/>
    </xf>
    <xf numFmtId="266" fontId="41" fillId="0" borderId="0" applyFont="0" applyFill="0" applyBorder="0" applyAlignment="0" applyProtection="0"/>
    <xf numFmtId="266" fontId="18" fillId="44" borderId="89" applyNumberFormat="0" applyFont="0" applyAlignment="0" applyProtection="0"/>
    <xf numFmtId="266" fontId="18" fillId="44" borderId="89" applyNumberFormat="0" applyFont="0" applyAlignment="0" applyProtection="0"/>
    <xf numFmtId="266" fontId="90" fillId="0" borderId="0">
      <protection locked="0"/>
    </xf>
    <xf numFmtId="266" fontId="39" fillId="0" borderId="0" applyFont="0" applyFill="0" applyBorder="0" applyAlignment="0" applyProtection="0"/>
    <xf numFmtId="266" fontId="95" fillId="0" borderId="0"/>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266" fontId="83" fillId="0" borderId="0"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66" fontId="66" fillId="0" borderId="0" applyFont="0" applyFill="0" applyBorder="0" applyAlignment="0" applyProtection="0"/>
    <xf numFmtId="266" fontId="46" fillId="0" borderId="0" applyFill="0" applyBorder="0">
      <alignment horizontal="right"/>
      <protection locked="0"/>
    </xf>
    <xf numFmtId="266" fontId="39" fillId="0" borderId="70" applyNumberFormat="0" applyFont="0" applyFill="0" applyBorder="0" applyProtection="0">
      <alignment horizontal="centerContinuous"/>
    </xf>
    <xf numFmtId="266" fontId="94" fillId="0" borderId="0" applyNumberFormat="0" applyAlignment="0"/>
    <xf numFmtId="266" fontId="18" fillId="0" borderId="0" applyNumberFormat="0" applyAlignment="0">
      <alignment horizontal="left"/>
    </xf>
    <xf numFmtId="266" fontId="52" fillId="0" borderId="95" applyProtection="0">
      <alignment horizontal="center" vertical="top" wrapText="1"/>
      <protection hidden="1"/>
    </xf>
    <xf numFmtId="266" fontId="18" fillId="0" borderId="0" applyFill="0" applyBorder="0">
      <alignment horizontal="left"/>
    </xf>
    <xf numFmtId="266" fontId="93" fillId="71" borderId="0">
      <alignment horizontal="center" vertical="center" wrapText="1"/>
    </xf>
    <xf numFmtId="266" fontId="92" fillId="0" borderId="0" applyFont="0" applyFill="0" applyBorder="0" applyAlignment="0" applyProtection="0"/>
    <xf numFmtId="4" fontId="91" fillId="0" borderId="95" applyFont="0" applyFill="0" applyBorder="0" applyAlignment="0" applyProtection="0"/>
    <xf numFmtId="266" fontId="64" fillId="0" borderId="0"/>
    <xf numFmtId="266" fontId="83" fillId="0" borderId="0" applyFont="0" applyFill="0" applyBorder="0" applyAlignment="0" applyProtection="0"/>
    <xf numFmtId="8" fontId="18" fillId="0" borderId="84">
      <protection locked="0"/>
    </xf>
    <xf numFmtId="266" fontId="64" fillId="0" borderId="0"/>
    <xf numFmtId="266" fontId="18" fillId="0" borderId="0" applyFont="0" applyFill="0" applyBorder="0" applyAlignment="0" applyProtection="0"/>
    <xf numFmtId="266" fontId="90" fillId="0" borderId="0">
      <protection locked="0"/>
    </xf>
    <xf numFmtId="266" fontId="41" fillId="0" borderId="0" applyFont="0" applyFill="0" applyBorder="0" applyAlignment="0" applyProtection="0"/>
    <xf numFmtId="266" fontId="21" fillId="0" borderId="0" applyFont="0" applyFill="0" applyBorder="0" applyAlignment="0" applyProtection="0"/>
    <xf numFmtId="266" fontId="44" fillId="0" borderId="0" applyFont="0"/>
    <xf numFmtId="266" fontId="39" fillId="0" borderId="0"/>
    <xf numFmtId="266" fontId="66" fillId="0" borderId="0" applyFont="0" applyFill="0" applyBorder="0" applyAlignment="0" applyProtection="0"/>
    <xf numFmtId="266" fontId="46" fillId="0" borderId="0">
      <alignment horizontal="center" wrapText="1"/>
      <protection hidden="1"/>
    </xf>
    <xf numFmtId="266" fontId="84" fillId="0" borderId="0" applyNumberFormat="0" applyFill="0" applyBorder="0" applyAlignment="0" applyProtection="0"/>
    <xf numFmtId="266" fontId="13" fillId="7" borderId="7" applyNumberFormat="0" applyAlignment="0" applyProtection="0"/>
    <xf numFmtId="266" fontId="82" fillId="70" borderId="39" applyNumberFormat="0" applyAlignment="0" applyProtection="0"/>
    <xf numFmtId="266" fontId="81" fillId="70" borderId="39" applyNumberFormat="0" applyAlignment="0" applyProtection="0"/>
    <xf numFmtId="266" fontId="81" fillId="70" borderId="39" applyNumberFormat="0" applyAlignment="0" applyProtection="0"/>
    <xf numFmtId="266" fontId="82" fillId="70" borderId="39" applyNumberFormat="0" applyAlignment="0" applyProtection="0"/>
    <xf numFmtId="266" fontId="81" fillId="70" borderId="39" applyNumberFormat="0" applyAlignment="0" applyProtection="0"/>
    <xf numFmtId="266" fontId="40" fillId="69" borderId="0" applyNumberFormat="0" applyFont="0" applyBorder="0" applyAlignment="0"/>
    <xf numFmtId="266" fontId="46" fillId="0" borderId="0"/>
    <xf numFmtId="266" fontId="11" fillId="6" borderId="4" applyNumberFormat="0" applyAlignment="0" applyProtection="0"/>
    <xf numFmtId="266" fontId="11" fillId="39" borderId="4" applyNumberFormat="0" applyAlignment="0" applyProtection="0"/>
    <xf numFmtId="266" fontId="11" fillId="6" borderId="4" applyNumberFormat="0" applyAlignment="0" applyProtection="0"/>
    <xf numFmtId="266" fontId="11" fillId="6" borderId="4" applyNumberFormat="0" applyAlignment="0" applyProtection="0"/>
    <xf numFmtId="266" fontId="11" fillId="39" borderId="4" applyNumberFormat="0" applyAlignment="0" applyProtection="0"/>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66" fontId="74" fillId="0" borderId="0"/>
    <xf numFmtId="266" fontId="74" fillId="0" borderId="0"/>
    <xf numFmtId="266" fontId="74" fillId="0" borderId="0"/>
    <xf numFmtId="266" fontId="74" fillId="0" borderId="0"/>
    <xf numFmtId="266" fontId="74" fillId="0" borderId="0"/>
    <xf numFmtId="266" fontId="75" fillId="0" borderId="0" applyNumberFormat="0" applyFont="0" applyFill="0" applyBorder="0" applyProtection="0">
      <alignment horizontal="centerContinuous"/>
    </xf>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4" fillId="0" borderId="0"/>
    <xf numFmtId="266" fontId="75" fillId="0" borderId="0" applyNumberFormat="0" applyFont="0" applyFill="0" applyBorder="0" applyProtection="0">
      <alignment horizontal="centerContinuous"/>
    </xf>
    <xf numFmtId="266" fontId="74" fillId="0" borderId="0"/>
    <xf numFmtId="266" fontId="74" fillId="0" borderId="0"/>
    <xf numFmtId="266" fontId="74" fillId="0" borderId="0"/>
    <xf numFmtId="266" fontId="39" fillId="0" borderId="0" applyFont="0" applyFill="0" applyBorder="0" applyAlignment="0" applyProtection="0"/>
    <xf numFmtId="266" fontId="73" fillId="0" borderId="0" applyFont="0" applyFill="0" applyBorder="0" applyAlignment="0" applyProtection="0"/>
    <xf numFmtId="266" fontId="72" fillId="0" borderId="0" applyNumberFormat="0">
      <alignment horizontal="center"/>
      <protection hidden="1"/>
    </xf>
    <xf numFmtId="266" fontId="40" fillId="0" borderId="37" applyNumberFormat="0" applyFont="0" applyFill="0" applyAlignment="0" applyProtection="0"/>
    <xf numFmtId="266" fontId="40" fillId="0" borderId="70" applyNumberFormat="0" applyFont="0" applyFill="0" applyAlignment="0" applyProtection="0"/>
    <xf numFmtId="266" fontId="70" fillId="0" borderId="30"/>
    <xf numFmtId="266" fontId="69" fillId="0" borderId="12" applyNumberFormat="0" applyFill="0" applyAlignment="0" applyProtection="0"/>
    <xf numFmtId="266" fontId="68" fillId="0" borderId="0" applyNumberFormat="0" applyFill="0" applyBorder="0" applyAlignment="0" applyProtection="0"/>
    <xf numFmtId="266" fontId="67" fillId="0" borderId="0"/>
    <xf numFmtId="266" fontId="67" fillId="0" borderId="0" applyBorder="0" applyProtection="0"/>
    <xf numFmtId="266" fontId="41" fillId="0" borderId="0"/>
    <xf numFmtId="266" fontId="18" fillId="0" borderId="0"/>
    <xf numFmtId="266" fontId="41" fillId="0" borderId="0"/>
    <xf numFmtId="266" fontId="41" fillId="0" borderId="0"/>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266" fontId="64" fillId="0" borderId="0"/>
    <xf numFmtId="266" fontId="40" fillId="0" borderId="0">
      <alignment horizontal="right"/>
    </xf>
    <xf numFmtId="266" fontId="63" fillId="0" borderId="0">
      <alignment horizontal="right"/>
    </xf>
    <xf numFmtId="266" fontId="63" fillId="0" borderId="0">
      <alignment horizontal="right"/>
    </xf>
    <xf numFmtId="266" fontId="63" fillId="0" borderId="0"/>
    <xf numFmtId="266" fontId="18" fillId="0" borderId="0"/>
    <xf numFmtId="266" fontId="63" fillId="0" borderId="0"/>
    <xf numFmtId="266" fontId="63" fillId="0" borderId="0"/>
    <xf numFmtId="266" fontId="56" fillId="0" borderId="0"/>
    <xf numFmtId="266" fontId="35" fillId="0" borderId="0" applyNumberFormat="0" applyBorder="0" applyAlignment="0"/>
    <xf numFmtId="266" fontId="60" fillId="0" borderId="0" applyNumberFormat="0" applyFill="0" applyBorder="0" applyAlignment="0" applyProtection="0"/>
    <xf numFmtId="266" fontId="59" fillId="0" borderId="0" applyNumberFormat="0" applyBorder="0"/>
    <xf numFmtId="266" fontId="7" fillId="3" borderId="0" applyNumberFormat="0" applyBorder="0" applyAlignment="0" applyProtection="0"/>
    <xf numFmtId="266" fontId="58" fillId="41" borderId="0" applyNumberFormat="0" applyBorder="0" applyAlignment="0" applyProtection="0"/>
    <xf numFmtId="266" fontId="57" fillId="66" borderId="0">
      <alignment horizontal="left"/>
    </xf>
    <xf numFmtId="266" fontId="56" fillId="0" borderId="0" applyNumberFormat="0" applyFill="0" applyBorder="0" applyAlignment="0" applyProtection="0"/>
    <xf numFmtId="266" fontId="35" fillId="0" borderId="0"/>
    <xf numFmtId="266" fontId="56" fillId="0" borderId="0"/>
    <xf numFmtId="266" fontId="39" fillId="0" borderId="0"/>
    <xf numFmtId="266" fontId="39" fillId="0" borderId="0"/>
    <xf numFmtId="266" fontId="55" fillId="0" borderId="0" applyNumberFormat="0" applyFill="0" applyBorder="0" applyAlignment="0" applyProtection="0"/>
    <xf numFmtId="266" fontId="21" fillId="0" borderId="80" applyNumberFormat="0" applyFill="0" applyAlignment="0" applyProtection="0"/>
    <xf numFmtId="266" fontId="21" fillId="0" borderId="80" applyNumberFormat="0" applyFill="0" applyAlignment="0" applyProtection="0"/>
    <xf numFmtId="266" fontId="26" fillId="0" borderId="0" applyNumberFormat="0" applyFill="0" applyBorder="0" applyAlignment="0" applyProtection="0"/>
    <xf numFmtId="266" fontId="18" fillId="0" borderId="0" applyNumberFormat="0" applyFill="0" applyBorder="0" applyAlignment="0" applyProtection="0"/>
    <xf numFmtId="266" fontId="18" fillId="0" borderId="0" applyNumberFormat="0" applyFill="0" applyBorder="0" applyAlignment="0" applyProtection="0"/>
    <xf numFmtId="266" fontId="40" fillId="0" borderId="0">
      <alignment horizontal="center" wrapText="1"/>
      <protection locked="0"/>
    </xf>
    <xf numFmtId="266" fontId="54" fillId="0" borderId="0"/>
    <xf numFmtId="266" fontId="53" fillId="0" borderId="0" applyNumberFormat="0" applyFill="0" applyBorder="0" applyAlignment="0" applyProtection="0"/>
    <xf numFmtId="266" fontId="21" fillId="0" borderId="0" applyNumberFormat="0" applyAlignment="0"/>
    <xf numFmtId="266" fontId="18" fillId="0" borderId="0" applyFont="0" applyFill="0" applyBorder="0" applyAlignment="0" applyProtection="0"/>
    <xf numFmtId="266" fontId="17" fillId="29" borderId="0" applyNumberFormat="0" applyBorder="0" applyAlignment="0" applyProtection="0"/>
    <xf numFmtId="266" fontId="28" fillId="64" borderId="0" applyNumberFormat="0" applyBorder="0" applyAlignment="0" applyProtection="0"/>
    <xf numFmtId="266" fontId="49" fillId="64" borderId="0" applyNumberFormat="0" applyBorder="0" applyAlignment="0" applyProtection="0"/>
    <xf numFmtId="266" fontId="49" fillId="64" borderId="0" applyNumberFormat="0" applyBorder="0" applyAlignment="0" applyProtection="0"/>
    <xf numFmtId="266" fontId="28" fillId="64" borderId="0" applyNumberFormat="0" applyBorder="0" applyAlignment="0" applyProtection="0"/>
    <xf numFmtId="266" fontId="49" fillId="64" borderId="0" applyNumberFormat="0" applyBorder="0" applyAlignment="0" applyProtection="0"/>
    <xf numFmtId="266" fontId="17" fillId="25" borderId="0" applyNumberFormat="0" applyBorder="0" applyAlignment="0" applyProtection="0"/>
    <xf numFmtId="266" fontId="28" fillId="52"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2" borderId="0" applyNumberFormat="0" applyBorder="0" applyAlignment="0" applyProtection="0"/>
    <xf numFmtId="266" fontId="49" fillId="52" borderId="0" applyNumberFormat="0" applyBorder="0" applyAlignment="0" applyProtection="0"/>
    <xf numFmtId="266" fontId="17" fillId="21" borderId="0" applyNumberFormat="0" applyBorder="0" applyAlignment="0" applyProtection="0"/>
    <xf numFmtId="266" fontId="17" fillId="56" borderId="0" applyNumberFormat="0" applyBorder="0" applyAlignment="0" applyProtection="0"/>
    <xf numFmtId="266" fontId="17" fillId="21" borderId="0" applyNumberFormat="0" applyBorder="0" applyAlignment="0" applyProtection="0"/>
    <xf numFmtId="266" fontId="17" fillId="21" borderId="0" applyNumberFormat="0" applyBorder="0" applyAlignment="0" applyProtection="0"/>
    <xf numFmtId="266" fontId="17" fillId="56" borderId="0" applyNumberFormat="0" applyBorder="0" applyAlignment="0" applyProtection="0"/>
    <xf numFmtId="266" fontId="28" fillId="55" borderId="0" applyNumberFormat="0" applyBorder="0" applyAlignment="0" applyProtection="0"/>
    <xf numFmtId="266" fontId="49" fillId="63" borderId="0" applyNumberFormat="0" applyBorder="0" applyAlignment="0" applyProtection="0"/>
    <xf numFmtId="266" fontId="49" fillId="63" borderId="0" applyNumberFormat="0" applyBorder="0" applyAlignment="0" applyProtection="0"/>
    <xf numFmtId="266" fontId="28" fillId="55" borderId="0" applyNumberFormat="0" applyBorder="0" applyAlignment="0" applyProtection="0"/>
    <xf numFmtId="266" fontId="49" fillId="63" borderId="0" applyNumberFormat="0" applyBorder="0" applyAlignment="0" applyProtection="0"/>
    <xf numFmtId="266" fontId="17" fillId="17" borderId="0" applyNumberFormat="0" applyBorder="0" applyAlignment="0" applyProtection="0"/>
    <xf numFmtId="266" fontId="17" fillId="62" borderId="0" applyNumberFormat="0" applyBorder="0" applyAlignment="0" applyProtection="0"/>
    <xf numFmtId="266" fontId="17" fillId="17" borderId="0" applyNumberFormat="0" applyBorder="0" applyAlignment="0" applyProtection="0"/>
    <xf numFmtId="266" fontId="17" fillId="17" borderId="0" applyNumberFormat="0" applyBorder="0" applyAlignment="0" applyProtection="0"/>
    <xf numFmtId="266" fontId="17" fillId="62" borderId="0" applyNumberFormat="0" applyBorder="0" applyAlignment="0" applyProtection="0"/>
    <xf numFmtId="266" fontId="28" fillId="61" borderId="0" applyNumberFormat="0" applyBorder="0" applyAlignment="0" applyProtection="0"/>
    <xf numFmtId="266" fontId="49" fillId="61" borderId="0" applyNumberFormat="0" applyBorder="0" applyAlignment="0" applyProtection="0"/>
    <xf numFmtId="266" fontId="49" fillId="61" borderId="0" applyNumberFormat="0" applyBorder="0" applyAlignment="0" applyProtection="0"/>
    <xf numFmtId="266" fontId="28" fillId="61" borderId="0" applyNumberFormat="0" applyBorder="0" applyAlignment="0" applyProtection="0"/>
    <xf numFmtId="266" fontId="49" fillId="61" borderId="0" applyNumberFormat="0" applyBorder="0" applyAlignment="0" applyProtection="0"/>
    <xf numFmtId="266" fontId="17" fillId="13" borderId="0" applyNumberFormat="0" applyBorder="0" applyAlignment="0" applyProtection="0"/>
    <xf numFmtId="266" fontId="17" fillId="51" borderId="0" applyNumberFormat="0" applyBorder="0" applyAlignment="0" applyProtection="0"/>
    <xf numFmtId="266" fontId="17" fillId="13" borderId="0" applyNumberFormat="0" applyBorder="0" applyAlignment="0" applyProtection="0"/>
    <xf numFmtId="266" fontId="17" fillId="13" borderId="0" applyNumberFormat="0" applyBorder="0" applyAlignment="0" applyProtection="0"/>
    <xf numFmtId="266" fontId="17" fillId="51" borderId="0" applyNumberFormat="0" applyBorder="0" applyAlignment="0" applyProtection="0"/>
    <xf numFmtId="266" fontId="28" fillId="60" borderId="0" applyNumberFormat="0" applyBorder="0" applyAlignment="0" applyProtection="0"/>
    <xf numFmtId="266" fontId="49" fillId="60" borderId="0" applyNumberFormat="0" applyBorder="0" applyAlignment="0" applyProtection="0"/>
    <xf numFmtId="266" fontId="49" fillId="60" borderId="0" applyNumberFormat="0" applyBorder="0" applyAlignment="0" applyProtection="0"/>
    <xf numFmtId="266" fontId="28" fillId="60" borderId="0" applyNumberFormat="0" applyBorder="0" applyAlignment="0" applyProtection="0"/>
    <xf numFmtId="266" fontId="49" fillId="60" borderId="0" applyNumberFormat="0" applyBorder="0" applyAlignment="0" applyProtection="0"/>
    <xf numFmtId="266" fontId="17" fillId="9" borderId="0" applyNumberFormat="0" applyBorder="0" applyAlignment="0" applyProtection="0"/>
    <xf numFmtId="266" fontId="17" fillId="54" borderId="0" applyNumberFormat="0" applyBorder="0" applyAlignment="0" applyProtection="0"/>
    <xf numFmtId="266" fontId="17" fillId="9" borderId="0" applyNumberFormat="0" applyBorder="0" applyAlignment="0" applyProtection="0"/>
    <xf numFmtId="266" fontId="17" fillId="9" borderId="0" applyNumberFormat="0" applyBorder="0" applyAlignment="0" applyProtection="0"/>
    <xf numFmtId="266" fontId="17" fillId="54" borderId="0" applyNumberFormat="0" applyBorder="0" applyAlignment="0" applyProtection="0"/>
    <xf numFmtId="266" fontId="28" fillId="59"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9" borderId="0" applyNumberFormat="0" applyBorder="0" applyAlignment="0" applyProtection="0"/>
    <xf numFmtId="266" fontId="49" fillId="52" borderId="0" applyNumberFormat="0" applyBorder="0" applyAlignment="0" applyProtection="0"/>
    <xf numFmtId="266" fontId="52" fillId="0" borderId="12" applyFont="0" applyFill="0" applyBorder="0" applyAlignment="0" applyProtection="0"/>
    <xf numFmtId="266" fontId="26" fillId="43" borderId="79" applyNumberFormat="0" applyFont="0" applyBorder="0" applyProtection="0"/>
    <xf numFmtId="266" fontId="18" fillId="0" borderId="77">
      <alignment vertical="center"/>
    </xf>
    <xf numFmtId="266" fontId="96" fillId="0" borderId="72"/>
    <xf numFmtId="266" fontId="26" fillId="43" borderId="79" applyNumberFormat="0" applyFont="0" applyBorder="0" applyProtection="0"/>
    <xf numFmtId="266" fontId="26" fillId="58" borderId="78" applyNumberFormat="0" applyFont="0" applyAlignment="0" applyProtection="0">
      <alignment vertical="top"/>
    </xf>
    <xf numFmtId="266" fontId="26" fillId="58" borderId="78" applyNumberFormat="0" applyFont="0" applyAlignment="0" applyProtection="0">
      <alignment vertical="top"/>
    </xf>
    <xf numFmtId="266" fontId="39" fillId="0" borderId="0" applyFont="0" applyFill="0" applyBorder="0" applyAlignment="0" applyProtection="0"/>
    <xf numFmtId="266" fontId="51" fillId="0" borderId="0" applyNumberFormat="0" applyFill="0" applyBorder="0" applyAlignment="0" applyProtection="0">
      <alignment horizontal="left"/>
    </xf>
    <xf numFmtId="266" fontId="41" fillId="0" borderId="18"/>
    <xf numFmtId="266" fontId="50" fillId="0" borderId="0">
      <alignment horizontal="center"/>
    </xf>
    <xf numFmtId="266" fontId="17" fillId="57" borderId="0" applyNumberFormat="0" applyBorder="0" applyAlignment="0" applyProtection="0"/>
    <xf numFmtId="266" fontId="17" fillId="32" borderId="0" applyNumberFormat="0" applyBorder="0" applyAlignment="0" applyProtection="0"/>
    <xf numFmtId="266" fontId="17" fillId="32" borderId="0" applyNumberFormat="0" applyBorder="0" applyAlignment="0" applyProtection="0"/>
    <xf numFmtId="266" fontId="17" fillId="48" borderId="0" applyNumberFormat="0" applyBorder="0" applyAlignment="0" applyProtection="0"/>
    <xf numFmtId="266" fontId="17" fillId="57" borderId="0" applyNumberFormat="0" applyBorder="0" applyAlignment="0" applyProtection="0"/>
    <xf numFmtId="266" fontId="17" fillId="32" borderId="0" applyNumberFormat="0" applyBorder="0" applyAlignment="0" applyProtection="0"/>
    <xf numFmtId="266" fontId="17" fillId="32" borderId="0" applyNumberFormat="0" applyBorder="0" applyAlignment="0" applyProtection="0"/>
    <xf numFmtId="266" fontId="17" fillId="32" borderId="0" applyNumberFormat="0" applyBorder="0" applyAlignment="0" applyProtection="0"/>
    <xf numFmtId="266" fontId="17" fillId="48" borderId="0" applyNumberFormat="0" applyBorder="0" applyAlignment="0" applyProtection="0"/>
    <xf numFmtId="266" fontId="28" fillId="57" borderId="0" applyNumberFormat="0" applyBorder="0" applyAlignment="0" applyProtection="0"/>
    <xf numFmtId="266" fontId="49" fillId="42" borderId="0" applyNumberFormat="0" applyBorder="0" applyAlignment="0" applyProtection="0"/>
    <xf numFmtId="266" fontId="28" fillId="57" borderId="0" applyNumberFormat="0" applyBorder="0" applyAlignment="0" applyProtection="0"/>
    <xf numFmtId="266" fontId="49" fillId="42" borderId="0" applyNumberFormat="0" applyBorder="0" applyAlignment="0" applyProtection="0"/>
    <xf numFmtId="266" fontId="17" fillId="28" borderId="0" applyNumberFormat="0" applyBorder="0" applyAlignment="0" applyProtection="0"/>
    <xf numFmtId="266" fontId="17" fillId="54" borderId="0" applyNumberFormat="0" applyBorder="0" applyAlignment="0" applyProtection="0"/>
    <xf numFmtId="266" fontId="17" fillId="28" borderId="0" applyNumberFormat="0" applyBorder="0" applyAlignment="0" applyProtection="0"/>
    <xf numFmtId="266" fontId="17" fillId="28" borderId="0" applyNumberFormat="0" applyBorder="0" applyAlignment="0" applyProtection="0"/>
    <xf numFmtId="266" fontId="17" fillId="54" borderId="0" applyNumberFormat="0" applyBorder="0" applyAlignment="0" applyProtection="0"/>
    <xf numFmtId="266" fontId="28" fillId="52"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2" borderId="0" applyNumberFormat="0" applyBorder="0" applyAlignment="0" applyProtection="0"/>
    <xf numFmtId="266" fontId="49" fillId="52" borderId="0" applyNumberFormat="0" applyBorder="0" applyAlignment="0" applyProtection="0"/>
    <xf numFmtId="266" fontId="17" fillId="55" borderId="0" applyNumberFormat="0" applyBorder="0" applyAlignment="0" applyProtection="0"/>
    <xf numFmtId="266" fontId="17" fillId="24" borderId="0" applyNumberFormat="0" applyBorder="0" applyAlignment="0" applyProtection="0"/>
    <xf numFmtId="266" fontId="17" fillId="24" borderId="0" applyNumberFormat="0" applyBorder="0" applyAlignment="0" applyProtection="0"/>
    <xf numFmtId="266" fontId="17" fillId="56" borderId="0" applyNumberFormat="0" applyBorder="0" applyAlignment="0" applyProtection="0"/>
    <xf numFmtId="266" fontId="17" fillId="55" borderId="0" applyNumberFormat="0" applyBorder="0" applyAlignment="0" applyProtection="0"/>
    <xf numFmtId="266" fontId="17" fillId="24" borderId="0" applyNumberFormat="0" applyBorder="0" applyAlignment="0" applyProtection="0"/>
    <xf numFmtId="266" fontId="17" fillId="24" borderId="0" applyNumberFormat="0" applyBorder="0" applyAlignment="0" applyProtection="0"/>
    <xf numFmtId="266" fontId="17" fillId="24" borderId="0" applyNumberFormat="0" applyBorder="0" applyAlignment="0" applyProtection="0"/>
    <xf numFmtId="266" fontId="17" fillId="56" borderId="0" applyNumberFormat="0" applyBorder="0" applyAlignment="0" applyProtection="0"/>
    <xf numFmtId="266" fontId="28" fillId="55" borderId="0" applyNumberFormat="0" applyBorder="0" applyAlignment="0" applyProtection="0"/>
    <xf numFmtId="266" fontId="49" fillId="47" borderId="0" applyNumberFormat="0" applyBorder="0" applyAlignment="0" applyProtection="0"/>
    <xf numFmtId="266" fontId="49" fillId="47" borderId="0" applyNumberFormat="0" applyBorder="0" applyAlignment="0" applyProtection="0"/>
    <xf numFmtId="266" fontId="28" fillId="55" borderId="0" applyNumberFormat="0" applyBorder="0" applyAlignment="0" applyProtection="0"/>
    <xf numFmtId="266" fontId="49" fillId="47" borderId="0" applyNumberFormat="0" applyBorder="0" applyAlignment="0" applyProtection="0"/>
    <xf numFmtId="266" fontId="17" fillId="49" borderId="0" applyNumberFormat="0" applyBorder="0" applyAlignment="0" applyProtection="0"/>
    <xf numFmtId="266" fontId="17" fillId="20" borderId="0" applyNumberFormat="0" applyBorder="0" applyAlignment="0" applyProtection="0"/>
    <xf numFmtId="266" fontId="17" fillId="20" borderId="0" applyNumberFormat="0" applyBorder="0" applyAlignment="0" applyProtection="0"/>
    <xf numFmtId="266" fontId="17" fillId="50" borderId="0" applyNumberFormat="0" applyBorder="0" applyAlignment="0" applyProtection="0"/>
    <xf numFmtId="266" fontId="17" fillId="49" borderId="0" applyNumberFormat="0" applyBorder="0" applyAlignment="0" applyProtection="0"/>
    <xf numFmtId="266" fontId="17" fillId="20" borderId="0" applyNumberFormat="0" applyBorder="0" applyAlignment="0" applyProtection="0"/>
    <xf numFmtId="266" fontId="17" fillId="20" borderId="0" applyNumberFormat="0" applyBorder="0" applyAlignment="0" applyProtection="0"/>
    <xf numFmtId="266" fontId="17" fillId="20" borderId="0" applyNumberFormat="0" applyBorder="0" applyAlignment="0" applyProtection="0"/>
    <xf numFmtId="266" fontId="17" fillId="50" borderId="0" applyNumberFormat="0" applyBorder="0" applyAlignment="0" applyProtection="0"/>
    <xf numFmtId="266" fontId="28" fillId="49" borderId="0" applyNumberFormat="0" applyBorder="0" applyAlignment="0" applyProtection="0"/>
    <xf numFmtId="266" fontId="49" fillId="50" borderId="0" applyNumberFormat="0" applyBorder="0" applyAlignment="0" applyProtection="0"/>
    <xf numFmtId="266" fontId="49" fillId="50" borderId="0" applyNumberFormat="0" applyBorder="0" applyAlignment="0" applyProtection="0"/>
    <xf numFmtId="266" fontId="28" fillId="49" borderId="0" applyNumberFormat="0" applyBorder="0" applyAlignment="0" applyProtection="0"/>
    <xf numFmtId="266" fontId="49" fillId="50" borderId="0" applyNumberFormat="0" applyBorder="0" applyAlignment="0" applyProtection="0"/>
    <xf numFmtId="266" fontId="17" fillId="16" borderId="0" applyNumberFormat="0" applyBorder="0" applyAlignment="0" applyProtection="0"/>
    <xf numFmtId="266" fontId="17" fillId="51" borderId="0" applyNumberFormat="0" applyBorder="0" applyAlignment="0" applyProtection="0"/>
    <xf numFmtId="266" fontId="17" fillId="16" borderId="0" applyNumberFormat="0" applyBorder="0" applyAlignment="0" applyProtection="0"/>
    <xf numFmtId="266" fontId="17" fillId="16" borderId="0" applyNumberFormat="0" applyBorder="0" applyAlignment="0" applyProtection="0"/>
    <xf numFmtId="266" fontId="17" fillId="51" borderId="0" applyNumberFormat="0" applyBorder="0" applyAlignment="0" applyProtection="0"/>
    <xf numFmtId="266" fontId="28" fillId="48" borderId="0" applyNumberFormat="0" applyBorder="0" applyAlignment="0" applyProtection="0"/>
    <xf numFmtId="266" fontId="49" fillId="48" borderId="0" applyNumberFormat="0" applyBorder="0" applyAlignment="0" applyProtection="0"/>
    <xf numFmtId="266" fontId="49" fillId="48" borderId="0" applyNumberFormat="0" applyBorder="0" applyAlignment="0" applyProtection="0"/>
    <xf numFmtId="266" fontId="28" fillId="48" borderId="0" applyNumberFormat="0" applyBorder="0" applyAlignment="0" applyProtection="0"/>
    <xf numFmtId="266" fontId="49" fillId="48" borderId="0" applyNumberFormat="0" applyBorder="0" applyAlignment="0" applyProtection="0"/>
    <xf numFmtId="266" fontId="17" fillId="12" borderId="0" applyNumberFormat="0" applyBorder="0" applyAlignment="0" applyProtection="0"/>
    <xf numFmtId="266" fontId="17" fillId="54" borderId="0" applyNumberFormat="0" applyBorder="0" applyAlignment="0" applyProtection="0"/>
    <xf numFmtId="266" fontId="17" fillId="12" borderId="0" applyNumberFormat="0" applyBorder="0" applyAlignment="0" applyProtection="0"/>
    <xf numFmtId="266" fontId="17" fillId="12" borderId="0" applyNumberFormat="0" applyBorder="0" applyAlignment="0" applyProtection="0"/>
    <xf numFmtId="266" fontId="17" fillId="54" borderId="0" applyNumberFormat="0" applyBorder="0" applyAlignment="0" applyProtection="0"/>
    <xf numFmtId="266" fontId="28" fillId="53" borderId="0" applyNumberFormat="0" applyBorder="0" applyAlignment="0" applyProtection="0"/>
    <xf numFmtId="266" fontId="49" fillId="52" borderId="0" applyNumberFormat="0" applyBorder="0" applyAlignment="0" applyProtection="0"/>
    <xf numFmtId="266" fontId="49" fillId="52" borderId="0" applyNumberFormat="0" applyBorder="0" applyAlignment="0" applyProtection="0"/>
    <xf numFmtId="266" fontId="28" fillId="53" borderId="0" applyNumberFormat="0" applyBorder="0" applyAlignment="0" applyProtection="0"/>
    <xf numFmtId="266" fontId="49" fillId="52" borderId="0" applyNumberFormat="0" applyBorder="0" applyAlignment="0" applyProtection="0"/>
    <xf numFmtId="266" fontId="41" fillId="0" borderId="18"/>
    <xf numFmtId="266" fontId="39" fillId="0" borderId="0" applyBorder="0"/>
    <xf numFmtId="266" fontId="1" fillId="31" borderId="0" applyNumberFormat="0" applyBorder="0" applyAlignment="0" applyProtection="0"/>
    <xf numFmtId="266" fontId="1" fillId="31" borderId="0" applyNumberFormat="0" applyBorder="0" applyAlignment="0" applyProtection="0"/>
    <xf numFmtId="266" fontId="1" fillId="44" borderId="0" applyNumberFormat="0" applyBorder="0" applyAlignment="0" applyProtection="0"/>
    <xf numFmtId="266" fontId="1" fillId="31" borderId="0" applyNumberFormat="0" applyBorder="0" applyAlignment="0" applyProtection="0"/>
    <xf numFmtId="266" fontId="20" fillId="42" borderId="0" applyNumberFormat="0" applyBorder="0" applyAlignment="0" applyProtection="0"/>
    <xf numFmtId="266" fontId="1" fillId="44" borderId="0" applyNumberFormat="0" applyBorder="0" applyAlignment="0" applyProtection="0"/>
    <xf numFmtId="266" fontId="1" fillId="31" borderId="0" applyNumberFormat="0" applyBorder="0" applyAlignment="0" applyProtection="0"/>
    <xf numFmtId="266" fontId="20" fillId="42" borderId="0" applyNumberFormat="0" applyBorder="0" applyAlignment="0" applyProtection="0"/>
    <xf numFmtId="266" fontId="1" fillId="31" borderId="0" applyNumberFormat="0" applyBorder="0" applyAlignment="0" applyProtection="0"/>
    <xf numFmtId="266" fontId="20" fillId="51"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51" borderId="0" applyNumberFormat="0" applyBorder="0" applyAlignment="0" applyProtection="0"/>
    <xf numFmtId="266" fontId="1" fillId="31" borderId="0" applyNumberFormat="0" applyBorder="0" applyAlignment="0" applyProtection="0"/>
    <xf numFmtId="266" fontId="20" fillId="40" borderId="0" applyNumberFormat="0" applyBorder="0" applyAlignment="0" applyProtection="0"/>
    <xf numFmtId="266" fontId="1" fillId="27" borderId="0" applyNumberFormat="0" applyBorder="0" applyAlignment="0" applyProtection="0"/>
    <xf numFmtId="266" fontId="1" fillId="27" borderId="0" applyNumberFormat="0" applyBorder="0" applyAlignment="0" applyProtection="0"/>
    <xf numFmtId="266" fontId="20" fillId="40" borderId="0" applyNumberFormat="0" applyBorder="0" applyAlignment="0" applyProtection="0"/>
    <xf numFmtId="266" fontId="20" fillId="40" borderId="0" applyNumberFormat="0" applyBorder="0" applyAlignment="0" applyProtection="0"/>
    <xf numFmtId="266" fontId="1" fillId="27" borderId="0" applyNumberFormat="0" applyBorder="0" applyAlignment="0" applyProtection="0"/>
    <xf numFmtId="266" fontId="20" fillId="47" borderId="0" applyNumberFormat="0" applyBorder="0" applyAlignment="0" applyProtection="0"/>
    <xf numFmtId="266" fontId="1" fillId="23" borderId="0" applyNumberFormat="0" applyBorder="0" applyAlignment="0" applyProtection="0"/>
    <xf numFmtId="266" fontId="20" fillId="47" borderId="0" applyNumberFormat="0" applyBorder="0" applyAlignment="0" applyProtection="0"/>
    <xf numFmtId="266" fontId="1" fillId="23" borderId="0" applyNumberFormat="0" applyBorder="0" applyAlignment="0" applyProtection="0"/>
    <xf numFmtId="266" fontId="20" fillId="45"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5" borderId="0" applyNumberFormat="0" applyBorder="0" applyAlignment="0" applyProtection="0"/>
    <xf numFmtId="266" fontId="1" fillId="23" borderId="0" applyNumberFormat="0" applyBorder="0" applyAlignment="0" applyProtection="0"/>
    <xf numFmtId="266" fontId="1" fillId="49"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1" fillId="50" borderId="0" applyNumberFormat="0" applyBorder="0" applyAlignment="0" applyProtection="0"/>
    <xf numFmtId="266" fontId="1" fillId="49" borderId="0" applyNumberFormat="0" applyBorder="0" applyAlignment="0" applyProtection="0"/>
    <xf numFmtId="266" fontId="1" fillId="19" borderId="0" applyNumberFormat="0" applyBorder="0" applyAlignment="0" applyProtection="0"/>
    <xf numFmtId="266" fontId="1" fillId="19" borderId="0" applyNumberFormat="0" applyBorder="0" applyAlignment="0" applyProtection="0"/>
    <xf numFmtId="266" fontId="20" fillId="50" borderId="0" applyNumberFormat="0" applyBorder="0" applyAlignment="0" applyProtection="0"/>
    <xf numFmtId="266" fontId="1" fillId="50" borderId="0" applyNumberFormat="0" applyBorder="0" applyAlignment="0" applyProtection="0"/>
    <xf numFmtId="266" fontId="1" fillId="19" borderId="0" applyNumberFormat="0" applyBorder="0" applyAlignment="0" applyProtection="0"/>
    <xf numFmtId="266" fontId="20" fillId="50" borderId="0" applyNumberFormat="0" applyBorder="0" applyAlignment="0" applyProtection="0"/>
    <xf numFmtId="266" fontId="1" fillId="19" borderId="0" applyNumberFormat="0" applyBorder="0" applyAlignment="0" applyProtection="0"/>
    <xf numFmtId="266" fontId="20" fillId="49" borderId="0" applyNumberFormat="0" applyBorder="0" applyAlignment="0" applyProtection="0"/>
    <xf numFmtId="266" fontId="20" fillId="50" borderId="0" applyNumberFormat="0" applyBorder="0" applyAlignment="0" applyProtection="0"/>
    <xf numFmtId="266" fontId="20" fillId="50" borderId="0" applyNumberFormat="0" applyBorder="0" applyAlignment="0" applyProtection="0"/>
    <xf numFmtId="266" fontId="20" fillId="50" borderId="0" applyNumberFormat="0" applyBorder="0" applyAlignment="0" applyProtection="0"/>
    <xf numFmtId="266" fontId="20" fillId="49" borderId="0" applyNumberFormat="0" applyBorder="0" applyAlignment="0" applyProtection="0"/>
    <xf numFmtId="266" fontId="1" fillId="19" borderId="0" applyNumberFormat="0" applyBorder="0" applyAlignment="0" applyProtection="0"/>
    <xf numFmtId="266" fontId="1" fillId="15" borderId="0" applyNumberFormat="0" applyBorder="0" applyAlignment="0" applyProtection="0"/>
    <xf numFmtId="266" fontId="20" fillId="48" borderId="0" applyNumberFormat="0" applyBorder="0" applyAlignment="0" applyProtection="0"/>
    <xf numFmtId="266" fontId="1" fillId="42" borderId="0" applyNumberFormat="0" applyBorder="0" applyAlignment="0" applyProtection="0"/>
    <xf numFmtId="266" fontId="1" fillId="15" borderId="0" applyNumberFormat="0" applyBorder="0" applyAlignment="0" applyProtection="0"/>
    <xf numFmtId="266" fontId="1" fillId="15" borderId="0" applyNumberFormat="0" applyBorder="0" applyAlignment="0" applyProtection="0"/>
    <xf numFmtId="266" fontId="1" fillId="42" borderId="0" applyNumberFormat="0" applyBorder="0" applyAlignment="0" applyProtection="0"/>
    <xf numFmtId="266" fontId="1" fillId="15" borderId="0" applyNumberFormat="0" applyBorder="0" applyAlignment="0" applyProtection="0"/>
    <xf numFmtId="266" fontId="20" fillId="48" borderId="0" applyNumberFormat="0" applyBorder="0" applyAlignment="0" applyProtection="0"/>
    <xf numFmtId="266" fontId="20" fillId="48" borderId="0" applyNumberFormat="0" applyBorder="0" applyAlignment="0" applyProtection="0"/>
    <xf numFmtId="266" fontId="1" fillId="15" borderId="0" applyNumberFormat="0" applyBorder="0" applyAlignment="0" applyProtection="0"/>
    <xf numFmtId="266" fontId="20" fillId="47" borderId="0" applyNumberFormat="0" applyBorder="0" applyAlignment="0" applyProtection="0"/>
    <xf numFmtId="266" fontId="1" fillId="11" borderId="0" applyNumberFormat="0" applyBorder="0" applyAlignment="0" applyProtection="0"/>
    <xf numFmtId="266" fontId="20" fillId="47" borderId="0" applyNumberFormat="0" applyBorder="0" applyAlignment="0" applyProtection="0"/>
    <xf numFmtId="266" fontId="1" fillId="11" borderId="0" applyNumberFormat="0" applyBorder="0" applyAlignment="0" applyProtection="0"/>
    <xf numFmtId="266" fontId="20" fillId="40"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7" borderId="0" applyNumberFormat="0" applyBorder="0" applyAlignment="0" applyProtection="0"/>
    <xf numFmtId="266" fontId="20" fillId="40" borderId="0" applyNumberFormat="0" applyBorder="0" applyAlignment="0" applyProtection="0"/>
    <xf numFmtId="266" fontId="1" fillId="11" borderId="0" applyNumberFormat="0" applyBorder="0" applyAlignment="0" applyProtection="0"/>
    <xf numFmtId="266" fontId="41" fillId="0" borderId="0" applyNumberFormat="0" applyFill="0" applyBorder="0" applyAlignment="0" applyProtection="0"/>
    <xf numFmtId="266" fontId="20" fillId="42" borderId="0" applyNumberFormat="0" applyBorder="0" applyAlignment="0" applyProtection="0"/>
    <xf numFmtId="266" fontId="1" fillId="30" borderId="0" applyNumberFormat="0" applyBorder="0" applyAlignment="0" applyProtection="0"/>
    <xf numFmtId="266" fontId="1" fillId="44" borderId="0" applyNumberFormat="0" applyBorder="0" applyAlignment="0" applyProtection="0"/>
    <xf numFmtId="266" fontId="1" fillId="30" borderId="0" applyNumberFormat="0" applyBorder="0" applyAlignment="0" applyProtection="0"/>
    <xf numFmtId="266" fontId="1" fillId="30" borderId="0" applyNumberFormat="0" applyBorder="0" applyAlignment="0" applyProtection="0"/>
    <xf numFmtId="266" fontId="1" fillId="44" borderId="0" applyNumberFormat="0" applyBorder="0" applyAlignment="0" applyProtection="0"/>
    <xf numFmtId="266" fontId="1" fillId="30"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1" fillId="30" borderId="0" applyNumberFormat="0" applyBorder="0" applyAlignment="0" applyProtection="0"/>
    <xf numFmtId="266" fontId="20" fillId="46" borderId="0" applyNumberFormat="0" applyBorder="0" applyAlignment="0" applyProtection="0"/>
    <xf numFmtId="266" fontId="1" fillId="26" borderId="0" applyNumberFormat="0" applyBorder="0" applyAlignment="0" applyProtection="0"/>
    <xf numFmtId="266" fontId="1" fillId="26" borderId="0" applyNumberFormat="0" applyBorder="0" applyAlignment="0" applyProtection="0"/>
    <xf numFmtId="266" fontId="1" fillId="40" borderId="0" applyNumberFormat="0" applyBorder="0" applyAlignment="0" applyProtection="0"/>
    <xf numFmtId="266" fontId="1" fillId="26" borderId="0" applyNumberFormat="0" applyBorder="0" applyAlignment="0" applyProtection="0"/>
    <xf numFmtId="266" fontId="1" fillId="26" borderId="0" applyNumberFormat="0" applyBorder="0" applyAlignment="0" applyProtection="0"/>
    <xf numFmtId="266" fontId="1" fillId="40" borderId="0" applyNumberFormat="0" applyBorder="0" applyAlignment="0" applyProtection="0"/>
    <xf numFmtId="266" fontId="1" fillId="26" borderId="0" applyNumberFormat="0" applyBorder="0" applyAlignment="0" applyProtection="0"/>
    <xf numFmtId="266" fontId="20" fillId="46" borderId="0" applyNumberFormat="0" applyBorder="0" applyAlignment="0" applyProtection="0"/>
    <xf numFmtId="266" fontId="20" fillId="46" borderId="0" applyNumberFormat="0" applyBorder="0" applyAlignment="0" applyProtection="0"/>
    <xf numFmtId="266" fontId="1" fillId="26" borderId="0" applyNumberFormat="0" applyBorder="0" applyAlignment="0" applyProtection="0"/>
    <xf numFmtId="266" fontId="20" fillId="39" borderId="0" applyNumberFormat="0" applyBorder="0" applyAlignment="0" applyProtection="0"/>
    <xf numFmtId="266" fontId="1" fillId="45" borderId="0" applyNumberFormat="0" applyBorder="0" applyAlignment="0" applyProtection="0"/>
    <xf numFmtId="266" fontId="1" fillId="22" borderId="0" applyNumberFormat="0" applyBorder="0" applyAlignment="0" applyProtection="0"/>
    <xf numFmtId="266" fontId="1" fillId="45" borderId="0" applyNumberFormat="0" applyBorder="0" applyAlignment="0" applyProtection="0"/>
    <xf numFmtId="266" fontId="1" fillId="22" borderId="0" applyNumberFormat="0" applyBorder="0" applyAlignment="0" applyProtection="0"/>
    <xf numFmtId="266" fontId="20" fillId="39" borderId="0" applyNumberFormat="0" applyBorder="0" applyAlignment="0" applyProtection="0"/>
    <xf numFmtId="266" fontId="1" fillId="22" borderId="0" applyNumberFormat="0" applyBorder="0" applyAlignment="0" applyProtection="0"/>
    <xf numFmtId="266" fontId="20" fillId="45"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45" borderId="0" applyNumberFormat="0" applyBorder="0" applyAlignment="0" applyProtection="0"/>
    <xf numFmtId="266" fontId="1" fillId="22" borderId="0" applyNumberFormat="0" applyBorder="0" applyAlignment="0" applyProtection="0"/>
    <xf numFmtId="266" fontId="1" fillId="43" borderId="0" applyNumberFormat="0" applyBorder="0" applyAlignment="0" applyProtection="0"/>
    <xf numFmtId="266" fontId="20" fillId="44" borderId="0" applyNumberFormat="0" applyBorder="0" applyAlignment="0" applyProtection="0"/>
    <xf numFmtId="266" fontId="1" fillId="43" borderId="0" applyNumberFormat="0" applyBorder="0" applyAlignment="0" applyProtection="0"/>
    <xf numFmtId="266" fontId="1" fillId="18" borderId="0" applyNumberFormat="0" applyBorder="0" applyAlignment="0" applyProtection="0"/>
    <xf numFmtId="266" fontId="20" fillId="44" borderId="0" applyNumberFormat="0" applyBorder="0" applyAlignment="0" applyProtection="0"/>
    <xf numFmtId="266" fontId="1" fillId="18" borderId="0" applyNumberFormat="0" applyBorder="0" applyAlignment="0" applyProtection="0"/>
    <xf numFmtId="266" fontId="20" fillId="43" borderId="0" applyNumberFormat="0" applyBorder="0" applyAlignment="0" applyProtection="0"/>
    <xf numFmtId="266" fontId="20" fillId="44" borderId="0" applyNumberFormat="0" applyBorder="0" applyAlignment="0" applyProtection="0"/>
    <xf numFmtId="266" fontId="20" fillId="44" borderId="0" applyNumberFormat="0" applyBorder="0" applyAlignment="0" applyProtection="0"/>
    <xf numFmtId="266" fontId="20" fillId="44" borderId="0" applyNumberFormat="0" applyBorder="0" applyAlignment="0" applyProtection="0"/>
    <xf numFmtId="266" fontId="20" fillId="43" borderId="0" applyNumberFormat="0" applyBorder="0" applyAlignment="0" applyProtection="0"/>
    <xf numFmtId="266" fontId="1" fillId="18" borderId="0" applyNumberFormat="0" applyBorder="0" applyAlignment="0" applyProtection="0"/>
    <xf numFmtId="266" fontId="1" fillId="41"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1" fillId="42" borderId="0" applyNumberFormat="0" applyBorder="0" applyAlignment="0" applyProtection="0"/>
    <xf numFmtId="266" fontId="1" fillId="41" borderId="0" applyNumberFormat="0" applyBorder="0" applyAlignment="0" applyProtection="0"/>
    <xf numFmtId="266" fontId="1" fillId="14" borderId="0" applyNumberFormat="0" applyBorder="0" applyAlignment="0" applyProtection="0"/>
    <xf numFmtId="266" fontId="1" fillId="14" borderId="0" applyNumberFormat="0" applyBorder="0" applyAlignment="0" applyProtection="0"/>
    <xf numFmtId="266" fontId="20" fillId="42" borderId="0" applyNumberFormat="0" applyBorder="0" applyAlignment="0" applyProtection="0"/>
    <xf numFmtId="266" fontId="1" fillId="42" borderId="0" applyNumberFormat="0" applyBorder="0" applyAlignment="0" applyProtection="0"/>
    <xf numFmtId="266" fontId="1" fillId="14" borderId="0" applyNumberFormat="0" applyBorder="0" applyAlignment="0" applyProtection="0"/>
    <xf numFmtId="266" fontId="20" fillId="42" borderId="0" applyNumberFormat="0" applyBorder="0" applyAlignment="0" applyProtection="0"/>
    <xf numFmtId="266" fontId="1" fillId="14" borderId="0" applyNumberFormat="0" applyBorder="0" applyAlignment="0" applyProtection="0"/>
    <xf numFmtId="266" fontId="20" fillId="41"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42" borderId="0" applyNumberFormat="0" applyBorder="0" applyAlignment="0" applyProtection="0"/>
    <xf numFmtId="266" fontId="20" fillId="41" borderId="0" applyNumberFormat="0" applyBorder="0" applyAlignment="0" applyProtection="0"/>
    <xf numFmtId="266" fontId="1" fillId="14" borderId="0" applyNumberFormat="0" applyBorder="0" applyAlignment="0" applyProtection="0"/>
    <xf numFmtId="266" fontId="20" fillId="39" borderId="0" applyNumberFormat="0" applyBorder="0" applyAlignment="0" applyProtection="0"/>
    <xf numFmtId="266" fontId="1" fillId="38"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40" borderId="0" applyNumberFormat="0" applyBorder="0" applyAlignment="0" applyProtection="0"/>
    <xf numFmtId="266" fontId="1" fillId="38"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10" borderId="0" applyNumberFormat="0" applyBorder="0" applyAlignment="0" applyProtection="0"/>
    <xf numFmtId="266" fontId="1" fillId="40" borderId="0" applyNumberFormat="0" applyBorder="0" applyAlignment="0" applyProtection="0"/>
    <xf numFmtId="266" fontId="1" fillId="10" borderId="0" applyNumberFormat="0" applyBorder="0" applyAlignment="0" applyProtection="0"/>
    <xf numFmtId="266" fontId="20" fillId="39" borderId="0" applyNumberFormat="0" applyBorder="0" applyAlignment="0" applyProtection="0"/>
    <xf numFmtId="266" fontId="1" fillId="10" borderId="0" applyNumberFormat="0" applyBorder="0" applyAlignment="0" applyProtection="0"/>
    <xf numFmtId="266" fontId="20" fillId="38"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39" borderId="0" applyNumberFormat="0" applyBorder="0" applyAlignment="0" applyProtection="0"/>
    <xf numFmtId="266" fontId="20" fillId="38" borderId="0" applyNumberFormat="0" applyBorder="0" applyAlignment="0" applyProtection="0"/>
    <xf numFmtId="266" fontId="1" fillId="10" borderId="0" applyNumberFormat="0" applyBorder="0" applyAlignment="0" applyProtection="0"/>
    <xf numFmtId="266" fontId="39" fillId="0" borderId="0"/>
    <xf numFmtId="266" fontId="48" fillId="0" borderId="0" applyNumberFormat="0" applyFill="0" applyBorder="0" applyAlignment="0" applyProtection="0">
      <alignment horizontal="centerContinuous"/>
    </xf>
    <xf numFmtId="266" fontId="47" fillId="0" borderId="0" applyNumberFormat="0" applyFill="0" applyBorder="0" applyAlignment="0" applyProtection="0"/>
    <xf numFmtId="266" fontId="41" fillId="0" borderId="0" applyNumberFormat="0" applyFill="0" applyBorder="0" applyAlignment="0" applyProtection="0">
      <alignment horizontal="left"/>
    </xf>
    <xf numFmtId="266" fontId="39" fillId="0" borderId="0"/>
    <xf numFmtId="266" fontId="39" fillId="0" borderId="0"/>
    <xf numFmtId="266" fontId="41" fillId="0" borderId="30"/>
    <xf numFmtId="266" fontId="41" fillId="0" borderId="30"/>
    <xf numFmtId="266" fontId="46" fillId="0" borderId="0"/>
    <xf numFmtId="266" fontId="46" fillId="0" borderId="0"/>
    <xf numFmtId="266" fontId="46" fillId="0" borderId="0"/>
    <xf numFmtId="266" fontId="18" fillId="0" borderId="0"/>
    <xf numFmtId="266" fontId="39" fillId="0" borderId="0" applyFont="0" applyFill="0" applyBorder="0" applyAlignment="0" applyProtection="0"/>
    <xf numFmtId="266" fontId="39" fillId="0" borderId="0" applyFont="0" applyFill="0" applyBorder="0" applyAlignment="0" applyProtection="0"/>
    <xf numFmtId="266" fontId="18" fillId="0" borderId="0" applyNumberFormat="0" applyFill="0" applyBorder="0" applyAlignment="0" applyProtection="0"/>
    <xf numFmtId="266" fontId="18" fillId="0" borderId="0">
      <alignment vertical="top"/>
    </xf>
    <xf numFmtId="266" fontId="18" fillId="0" borderId="0">
      <alignment vertical="top"/>
    </xf>
    <xf numFmtId="266" fontId="19" fillId="0" borderId="0" applyNumberFormat="0" applyFill="0" applyBorder="0" applyAlignment="0" applyProtection="0"/>
    <xf numFmtId="266" fontId="39" fillId="0" borderId="0"/>
    <xf numFmtId="266" fontId="19" fillId="0" borderId="0" applyNumberFormat="0" applyFill="0" applyBorder="0" applyAlignment="0" applyProtection="0"/>
    <xf numFmtId="266" fontId="39" fillId="0" borderId="0"/>
    <xf numFmtId="266" fontId="39" fillId="0" borderId="0"/>
    <xf numFmtId="266" fontId="39" fillId="0" borderId="0"/>
    <xf numFmtId="188" fontId="21" fillId="0" borderId="81" applyNumberFormat="0" applyFont="0" applyFill="0" applyAlignment="0" applyProtection="0">
      <alignment horizontal="right"/>
    </xf>
    <xf numFmtId="266" fontId="39" fillId="0" borderId="0" applyFont="0" applyFill="0" applyBorder="0" applyAlignment="0" applyProtection="0"/>
    <xf numFmtId="266" fontId="39" fillId="0" borderId="0"/>
    <xf numFmtId="266" fontId="41" fillId="0" borderId="0" applyFont="0" applyFill="0" applyBorder="0" applyAlignment="0" applyProtection="0"/>
    <xf numFmtId="187" fontId="39" fillId="0" borderId="97"/>
    <xf numFmtId="266" fontId="39" fillId="0" borderId="0"/>
    <xf numFmtId="266" fontId="39" fillId="0" borderId="12" applyFont="0" applyFill="0" applyBorder="0" applyAlignment="0" applyProtection="0"/>
    <xf numFmtId="266" fontId="39" fillId="0" borderId="0"/>
    <xf numFmtId="266" fontId="39" fillId="0" borderId="0" applyFont="0" applyFill="0" applyBorder="0" applyAlignment="0" applyProtection="0"/>
    <xf numFmtId="266" fontId="39" fillId="0" borderId="0"/>
    <xf numFmtId="266" fontId="39" fillId="0" borderId="0"/>
    <xf numFmtId="266" fontId="18" fillId="0" borderId="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183" fontId="18" fillId="0" borderId="91">
      <alignment horizontal="centerContinuous"/>
    </xf>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26" fillId="0" borderId="0" applyFont="0" applyFill="0" applyBorder="0" applyAlignment="0" applyProtection="0"/>
    <xf numFmtId="266" fontId="37" fillId="0" borderId="92" applyNumberFormat="0" applyFill="0" applyAlignment="0" applyProtection="0"/>
    <xf numFmtId="266" fontId="26" fillId="0" borderId="0" applyFont="0" applyFill="0" applyBorder="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26" fillId="0" borderId="0" applyFont="0" applyFill="0" applyBorder="0" applyAlignment="0" applyProtection="0"/>
    <xf numFmtId="266" fontId="18" fillId="0" borderId="0" applyFont="0" applyFill="0" applyBorder="0" applyAlignment="0" applyProtection="0"/>
    <xf numFmtId="266" fontId="16" fillId="0" borderId="94" applyNumberFormat="0" applyFill="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6" fillId="0" borderId="94" applyNumberFormat="0" applyFill="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18" fillId="0" borderId="0" applyFont="0" applyFill="0" applyBorder="0" applyAlignment="0" applyProtection="0"/>
    <xf numFmtId="266" fontId="40" fillId="0" borderId="0">
      <alignment horizontal="right"/>
    </xf>
    <xf numFmtId="266" fontId="40" fillId="0" borderId="0">
      <alignment horizontal="right"/>
    </xf>
    <xf numFmtId="266" fontId="18" fillId="0" borderId="0" applyNumberFormat="0" applyFill="0" applyBorder="0" applyAlignment="0" applyProtection="0"/>
    <xf numFmtId="266" fontId="18" fillId="0" borderId="0"/>
    <xf numFmtId="266" fontId="18" fillId="0" borderId="0" applyNumberFormat="0" applyFill="0" applyBorder="0" applyAlignment="0" applyProtection="0"/>
    <xf numFmtId="266" fontId="18" fillId="0" borderId="0"/>
    <xf numFmtId="266" fontId="36" fillId="0" borderId="0" applyNumberFormat="0" applyFill="0" applyBorder="0" applyAlignment="0" applyProtection="0">
      <alignment vertical="top"/>
      <protection locked="0"/>
    </xf>
    <xf numFmtId="266" fontId="1" fillId="0" borderId="0"/>
    <xf numFmtId="185" fontId="19" fillId="0" borderId="97"/>
    <xf numFmtId="266" fontId="36" fillId="0" borderId="0" applyNumberFormat="0" applyFill="0" applyBorder="0" applyAlignment="0" applyProtection="0">
      <alignment vertical="top"/>
      <protection locked="0"/>
    </xf>
    <xf numFmtId="9" fontId="20" fillId="0" borderId="0" applyFont="0" applyFill="0" applyBorder="0" applyAlignment="0" applyProtection="0"/>
    <xf numFmtId="266" fontId="18" fillId="0" borderId="0"/>
    <xf numFmtId="266" fontId="18" fillId="0" borderId="0"/>
    <xf numFmtId="44" fontId="20" fillId="0" borderId="0" applyFont="0" applyFill="0" applyBorder="0" applyAlignment="0" applyProtection="0"/>
    <xf numFmtId="43" fontId="20" fillId="0" borderId="0" applyFont="0" applyFill="0" applyBorder="0" applyAlignment="0" applyProtection="0"/>
    <xf numFmtId="266" fontId="1" fillId="0" borderId="0"/>
    <xf numFmtId="266" fontId="18" fillId="0" borderId="0"/>
    <xf numFmtId="266" fontId="187" fillId="0" borderId="0" applyNumberFormat="0" applyFill="0" applyBorder="0" applyAlignment="0" applyProtection="0"/>
    <xf numFmtId="266" fontId="187" fillId="0" borderId="0" applyNumberFormat="0" applyFill="0" applyBorder="0" applyAlignment="0" applyProtection="0"/>
    <xf numFmtId="266" fontId="187" fillId="0" borderId="0" applyNumberFormat="0" applyFill="0" applyBorder="0" applyAlignment="0" applyProtection="0"/>
    <xf numFmtId="266" fontId="186" fillId="0" borderId="0"/>
    <xf numFmtId="266" fontId="186" fillId="0" borderId="0"/>
    <xf numFmtId="266" fontId="188" fillId="0" borderId="0" applyNumberFormat="0" applyFill="0" applyBorder="0" applyAlignment="0" applyProtection="0"/>
    <xf numFmtId="266" fontId="2" fillId="0" borderId="0" applyNumberFormat="0" applyFill="0" applyBorder="0" applyAlignment="0" applyProtection="0"/>
    <xf numFmtId="266" fontId="185"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185"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2" fillId="0" borderId="0" applyNumberFormat="0" applyFill="0" applyBorder="0" applyAlignment="0" applyProtection="0"/>
    <xf numFmtId="266" fontId="2" fillId="0" borderId="0" applyNumberFormat="0" applyFill="0" applyBorder="0" applyAlignment="0" applyProtection="0"/>
    <xf numFmtId="266" fontId="188" fillId="0" borderId="0" applyNumberFormat="0" applyFill="0" applyBorder="0" applyAlignment="0" applyProtection="0"/>
    <xf numFmtId="266" fontId="185" fillId="0" borderId="0" applyNumberFormat="0" applyFill="0" applyBorder="0" applyAlignment="0" applyProtection="0"/>
    <xf numFmtId="266" fontId="2" fillId="0" borderId="0" applyNumberFormat="0" applyFill="0" applyBorder="0" applyAlignment="0" applyProtection="0"/>
    <xf numFmtId="266" fontId="2" fillId="0" borderId="0" applyNumberFormat="0" applyFill="0" applyBorder="0" applyAlignment="0" applyProtection="0"/>
    <xf numFmtId="266" fontId="2" fillId="0" borderId="0" applyNumberFormat="0" applyFill="0" applyBorder="0" applyAlignment="0" applyProtection="0"/>
    <xf numFmtId="266" fontId="186" fillId="0" borderId="0"/>
    <xf numFmtId="266" fontId="189" fillId="91" borderId="0" applyNumberFormat="0" applyBorder="0" applyProtection="0">
      <alignment horizontal="left" vertical="center"/>
    </xf>
    <xf numFmtId="266" fontId="190" fillId="66" borderId="0" applyNumberFormat="0" applyFill="0" applyBorder="0" applyAlignment="0" applyProtection="0"/>
    <xf numFmtId="266" fontId="18" fillId="0" borderId="0"/>
    <xf numFmtId="266" fontId="46" fillId="0" borderId="0" applyBorder="0"/>
    <xf numFmtId="266" fontId="51" fillId="0" borderId="0"/>
    <xf numFmtId="266" fontId="37" fillId="0" borderId="92" applyNumberFormat="0" applyFill="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16" fillId="0" borderId="94"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16" fillId="0" borderId="94"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16" fillId="0" borderId="9" applyNumberFormat="0" applyFill="0" applyAlignment="0" applyProtection="0"/>
    <xf numFmtId="266" fontId="52" fillId="0" borderId="12" applyNumberFormat="0" applyFont="0" applyFill="0" applyAlignment="0" applyProtection="0"/>
    <xf numFmtId="266" fontId="39" fillId="0" borderId="12" applyNumberFormat="0" applyFont="0" applyFill="0" applyProtection="0">
      <alignment horizontal="centerContinuous"/>
    </xf>
    <xf numFmtId="266" fontId="39" fillId="0" borderId="12" applyNumberFormat="0" applyFont="0" applyFill="0" applyProtection="0">
      <alignment horizontal="centerContinuous"/>
    </xf>
    <xf numFmtId="266" fontId="39" fillId="0" borderId="0">
      <alignment horizontal="right"/>
    </xf>
    <xf numFmtId="266" fontId="41" fillId="0" borderId="68" applyNumberFormat="0" applyFont="0" applyAlignment="0">
      <alignment horizontal="left"/>
    </xf>
    <xf numFmtId="266" fontId="21" fillId="35" borderId="0" applyNumberFormat="0" applyBorder="0" applyAlignment="0" applyProtection="0"/>
    <xf numFmtId="266" fontId="21" fillId="35" borderId="0" applyNumberFormat="0" applyBorder="0" applyAlignment="0" applyProtection="0"/>
    <xf numFmtId="266" fontId="21" fillId="0" borderId="0"/>
    <xf numFmtId="266" fontId="192" fillId="0" borderId="0" applyNumberFormat="0" applyBorder="0" applyAlignment="0">
      <protection locked="0"/>
    </xf>
    <xf numFmtId="266" fontId="40" fillId="0" borderId="0" applyNumberFormat="0"/>
    <xf numFmtId="9" fontId="20" fillId="0" borderId="0" applyFont="0" applyFill="0" applyBorder="0" applyAlignment="0" applyProtection="0"/>
    <xf numFmtId="266" fontId="85" fillId="0" borderId="0" applyNumberFormat="0"/>
    <xf numFmtId="266" fontId="18" fillId="0" borderId="0" applyNumberFormat="0"/>
    <xf numFmtId="266" fontId="85" fillId="0" borderId="0" applyNumberFormat="0"/>
    <xf numFmtId="266" fontId="85" fillId="0" borderId="0" applyNumberFormat="0"/>
    <xf numFmtId="266" fontId="18" fillId="0" borderId="0" applyNumberFormat="0"/>
    <xf numFmtId="266" fontId="85" fillId="0" borderId="0" applyNumberFormat="0"/>
    <xf numFmtId="266" fontId="193" fillId="0" borderId="0" applyNumberFormat="0" applyFill="0" applyBorder="0" applyAlignment="0" applyProtection="0"/>
    <xf numFmtId="266" fontId="14" fillId="0" borderId="0" applyNumberFormat="0" applyFill="0" applyBorder="0" applyAlignment="0" applyProtection="0"/>
    <xf numFmtId="266" fontId="41" fillId="0" borderId="0"/>
    <xf numFmtId="266" fontId="39" fillId="0" borderId="0" applyFont="0" applyFill="0" applyBorder="0" applyAlignment="0" applyProtection="0"/>
    <xf numFmtId="266" fontId="39" fillId="0" borderId="0" applyFont="0" applyFill="0" applyBorder="0" applyAlignment="0" applyProtection="0"/>
    <xf numFmtId="44" fontId="20" fillId="0" borderId="0" applyFont="0" applyFill="0" applyBorder="0" applyAlignment="0" applyProtection="0"/>
    <xf numFmtId="14" fontId="18" fillId="68" borderId="95" applyNumberFormat="0" applyFont="0" applyAlignment="0" applyProtection="0">
      <alignment horizontal="centerContinuous"/>
    </xf>
    <xf numFmtId="14" fontId="18" fillId="68" borderId="95" applyNumberFormat="0" applyFont="0" applyAlignment="0" applyProtection="0">
      <alignment horizontal="centerContinuous"/>
    </xf>
    <xf numFmtId="16" fontId="18" fillId="68" borderId="95" applyNumberFormat="0" applyFont="0" applyAlignment="0" applyProtection="0">
      <alignment horizontal="centerContinuous"/>
    </xf>
    <xf numFmtId="18" fontId="18" fillId="68" borderId="95" applyNumberFormat="0" applyFont="0" applyAlignment="0" applyProtection="0">
      <alignment horizontal="centerContinuous"/>
    </xf>
    <xf numFmtId="20" fontId="18" fillId="68" borderId="95" applyNumberFormat="0" applyFont="0" applyAlignment="0" applyProtection="0">
      <alignment horizontal="centerContinuous"/>
    </xf>
    <xf numFmtId="16" fontId="18" fillId="68" borderId="95" applyNumberFormat="0" applyFont="0" applyAlignment="0" applyProtection="0">
      <alignment horizontal="centerContinuous"/>
    </xf>
    <xf numFmtId="18" fontId="18" fillId="68" borderId="95" applyNumberFormat="0" applyFont="0" applyAlignment="0" applyProtection="0">
      <alignment horizontal="centerContinuous"/>
    </xf>
    <xf numFmtId="20" fontId="18" fillId="68" borderId="95" applyNumberFormat="0" applyFont="0" applyAlignment="0" applyProtection="0">
      <alignment horizontal="centerContinuous"/>
    </xf>
    <xf numFmtId="266" fontId="73" fillId="0" borderId="0" applyFont="0" applyFill="0" applyBorder="0" applyAlignment="0" applyProtection="0"/>
    <xf numFmtId="43" fontId="20" fillId="0" borderId="0" applyFont="0" applyFill="0" applyBorder="0" applyAlignment="0" applyProtection="0"/>
    <xf numFmtId="266" fontId="1" fillId="0" borderId="0"/>
    <xf numFmtId="266" fontId="194" fillId="92" borderId="0" applyAlignment="0"/>
    <xf numFmtId="5" fontId="26" fillId="58" borderId="78" applyNumberFormat="0" applyAlignment="0" applyProtection="0">
      <alignment vertical="top"/>
    </xf>
    <xf numFmtId="5" fontId="26" fillId="58" borderId="78" applyNumberFormat="0" applyAlignment="0" applyProtection="0">
      <alignment vertical="top"/>
    </xf>
    <xf numFmtId="188" fontId="55" fillId="0" borderId="81" applyNumberFormat="0" applyFill="0" applyBorder="0" applyAlignment="0" applyProtection="0">
      <alignment horizontal="right"/>
    </xf>
    <xf numFmtId="5" fontId="26" fillId="58" borderId="78" applyNumberFormat="0" applyAlignment="0" applyProtection="0">
      <alignment vertical="top"/>
    </xf>
    <xf numFmtId="188" fontId="55" fillId="0" borderId="81" applyNumberFormat="0" applyFill="0" applyBorder="0" applyAlignment="0" applyProtection="0">
      <alignment horizontal="right"/>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266" fontId="27" fillId="0" borderId="100" applyNumberFormat="0" applyAlignment="0" applyProtection="0">
      <alignment horizontal="left" vertical="center"/>
    </xf>
    <xf numFmtId="266" fontId="109" fillId="73" borderId="0" applyProtection="0"/>
    <xf numFmtId="266" fontId="118" fillId="0" borderId="85" applyNumberFormat="0" applyFill="0" applyAlignment="0" applyProtection="0"/>
    <xf numFmtId="266" fontId="118" fillId="0" borderId="85" applyNumberFormat="0" applyFill="0" applyAlignment="0" applyProtection="0"/>
    <xf numFmtId="266" fontId="118" fillId="0" borderId="85"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09" fillId="73" borderId="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9" fillId="62" borderId="88">
      <alignment horizontal="left" vertical="center" wrapText="1"/>
    </xf>
    <xf numFmtId="266" fontId="18" fillId="44" borderId="89" applyNumberFormat="0" applyFont="0" applyAlignment="0" applyProtection="0"/>
    <xf numFmtId="266" fontId="18" fillId="44" borderId="89" applyNumberFormat="0" applyFont="0" applyAlignment="0" applyProtection="0"/>
    <xf numFmtId="266" fontId="18" fillId="44" borderId="89" applyNumberFormat="0" applyFont="0" applyAlignment="0" applyProtection="0"/>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266" fontId="152" fillId="0" borderId="71" applyNumberFormat="0" applyFont="0" applyBorder="0"/>
    <xf numFmtId="266" fontId="152" fillId="0" borderId="71" applyFont="0" applyFill="0" applyBorder="0" applyAlignment="0" applyProtection="0"/>
    <xf numFmtId="266" fontId="46" fillId="0" borderId="0"/>
    <xf numFmtId="266" fontId="26" fillId="0" borderId="0" applyFont="0" applyFill="0" applyBorder="0" applyAlignment="0" applyProtection="0">
      <alignment vertical="top"/>
    </xf>
    <xf numFmtId="266" fontId="52" fillId="0" borderId="63">
      <protection locked="0"/>
    </xf>
    <xf numFmtId="266" fontId="52" fillId="0" borderId="0"/>
    <xf numFmtId="266" fontId="52" fillId="0" borderId="0"/>
    <xf numFmtId="266" fontId="52" fillId="0" borderId="63">
      <protection locked="0"/>
    </xf>
    <xf numFmtId="266" fontId="18" fillId="0" borderId="77">
      <alignment vertical="center"/>
    </xf>
    <xf numFmtId="266" fontId="96" fillId="0" borderId="101"/>
    <xf numFmtId="266" fontId="71" fillId="0" borderId="71" applyNumberFormat="0" applyFill="0" applyAlignment="0" applyProtection="0"/>
    <xf numFmtId="266" fontId="181" fillId="88" borderId="71" applyBorder="0" applyProtection="0">
      <alignment horizontal="centerContinuous" vertical="center"/>
    </xf>
    <xf numFmtId="188" fontId="21" fillId="0" borderId="81" applyNumberFormat="0" applyFont="0" applyFill="0" applyAlignment="0" applyProtection="0">
      <alignment horizontal="right"/>
    </xf>
    <xf numFmtId="183" fontId="18" fillId="0" borderId="91">
      <alignment horizontal="centerContinuous"/>
    </xf>
    <xf numFmtId="266" fontId="37" fillId="0" borderId="92" applyNumberFormat="0" applyFill="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16" fillId="0" borderId="94" applyNumberFormat="0" applyFill="0" applyAlignment="0" applyProtection="0"/>
    <xf numFmtId="266" fontId="16" fillId="0" borderId="94" applyNumberFormat="0" applyFill="0" applyAlignment="0" applyProtection="0"/>
    <xf numFmtId="266" fontId="52" fillId="0" borderId="71" applyNumberFormat="0" applyFont="0" applyFill="0" applyAlignment="0" applyProtection="0"/>
    <xf numFmtId="266" fontId="39" fillId="0" borderId="71" applyNumberFormat="0" applyFont="0" applyFill="0" applyProtection="0">
      <alignment horizontal="centerContinuous"/>
    </xf>
    <xf numFmtId="266" fontId="39" fillId="0" borderId="71" applyNumberFormat="0" applyFont="0" applyFill="0" applyProtection="0">
      <alignment horizontal="centerContinuous"/>
    </xf>
    <xf numFmtId="266" fontId="39" fillId="0" borderId="0" applyFont="0" applyFill="0" applyBorder="0" applyAlignment="0" applyProtection="0"/>
    <xf numFmtId="266" fontId="1" fillId="0" borderId="0"/>
    <xf numFmtId="266" fontId="1" fillId="0" borderId="0"/>
    <xf numFmtId="266" fontId="1" fillId="0" borderId="0"/>
    <xf numFmtId="266" fontId="18" fillId="0" borderId="0"/>
    <xf numFmtId="266" fontId="18" fillId="0" borderId="0"/>
    <xf numFmtId="266" fontId="197" fillId="0" borderId="0"/>
    <xf numFmtId="266" fontId="18" fillId="0" borderId="0"/>
    <xf numFmtId="266" fontId="197" fillId="0" borderId="0"/>
    <xf numFmtId="266" fontId="1" fillId="0" borderId="0"/>
    <xf numFmtId="266" fontId="18" fillId="0" borderId="0"/>
    <xf numFmtId="266" fontId="18" fillId="0" borderId="0"/>
    <xf numFmtId="266" fontId="1" fillId="0" borderId="0"/>
    <xf numFmtId="43" fontId="1" fillId="0" borderId="0" applyFont="0" applyFill="0" applyBorder="0" applyAlignment="0" applyProtection="0"/>
    <xf numFmtId="266" fontId="1" fillId="0" borderId="0"/>
    <xf numFmtId="266" fontId="2" fillId="0" borderId="0" applyNumberFormat="0" applyFill="0" applyBorder="0" applyAlignment="0" applyProtection="0"/>
    <xf numFmtId="266" fontId="3" fillId="0" borderId="1" applyNumberFormat="0" applyFill="0" applyAlignment="0" applyProtection="0"/>
    <xf numFmtId="266" fontId="4" fillId="0" borderId="2" applyNumberFormat="0" applyFill="0" applyAlignment="0" applyProtection="0"/>
    <xf numFmtId="266" fontId="5" fillId="0" borderId="3" applyNumberFormat="0" applyFill="0" applyAlignment="0" applyProtection="0"/>
    <xf numFmtId="266" fontId="5" fillId="0" borderId="0" applyNumberFormat="0" applyFill="0" applyBorder="0" applyAlignment="0" applyProtection="0"/>
    <xf numFmtId="266" fontId="6" fillId="2" borderId="0" applyNumberFormat="0" applyBorder="0" applyAlignment="0" applyProtection="0"/>
    <xf numFmtId="266" fontId="7" fillId="3" borderId="0" applyNumberFormat="0" applyBorder="0" applyAlignment="0" applyProtection="0"/>
    <xf numFmtId="266" fontId="8" fillId="4" borderId="0" applyNumberFormat="0" applyBorder="0" applyAlignment="0" applyProtection="0"/>
    <xf numFmtId="266" fontId="9" fillId="5" borderId="4" applyNumberFormat="0" applyAlignment="0" applyProtection="0"/>
    <xf numFmtId="266" fontId="10" fillId="6" borderId="5" applyNumberFormat="0" applyAlignment="0" applyProtection="0"/>
    <xf numFmtId="266" fontId="11" fillId="6" borderId="4" applyNumberFormat="0" applyAlignment="0" applyProtection="0"/>
    <xf numFmtId="266" fontId="12" fillId="0" borderId="6" applyNumberFormat="0" applyFill="0" applyAlignment="0" applyProtection="0"/>
    <xf numFmtId="266" fontId="13" fillId="7" borderId="7" applyNumberFormat="0" applyAlignment="0" applyProtection="0"/>
    <xf numFmtId="266" fontId="14" fillId="0" borderId="0" applyNumberFormat="0" applyFill="0" applyBorder="0" applyAlignment="0" applyProtection="0"/>
    <xf numFmtId="266" fontId="1" fillId="8" borderId="8" applyNumberFormat="0" applyFont="0" applyAlignment="0" applyProtection="0"/>
    <xf numFmtId="266" fontId="15" fillId="0" borderId="0" applyNumberFormat="0" applyFill="0" applyBorder="0" applyAlignment="0" applyProtection="0"/>
    <xf numFmtId="266" fontId="16" fillId="0" borderId="9" applyNumberFormat="0" applyFill="0" applyAlignment="0" applyProtection="0"/>
    <xf numFmtId="266" fontId="17" fillId="9" borderId="0" applyNumberFormat="0" applyBorder="0" applyAlignment="0" applyProtection="0"/>
    <xf numFmtId="266" fontId="1" fillId="10" borderId="0" applyNumberFormat="0" applyBorder="0" applyAlignment="0" applyProtection="0"/>
    <xf numFmtId="266" fontId="1" fillId="11" borderId="0" applyNumberFormat="0" applyBorder="0" applyAlignment="0" applyProtection="0"/>
    <xf numFmtId="266" fontId="17" fillId="12" borderId="0" applyNumberFormat="0" applyBorder="0" applyAlignment="0" applyProtection="0"/>
    <xf numFmtId="266" fontId="17" fillId="13" borderId="0" applyNumberFormat="0" applyBorder="0" applyAlignment="0" applyProtection="0"/>
    <xf numFmtId="266" fontId="1" fillId="14" borderId="0" applyNumberFormat="0" applyBorder="0" applyAlignment="0" applyProtection="0"/>
    <xf numFmtId="266" fontId="1" fillId="15" borderId="0" applyNumberFormat="0" applyBorder="0" applyAlignment="0" applyProtection="0"/>
    <xf numFmtId="266" fontId="17" fillId="16" borderId="0" applyNumberFormat="0" applyBorder="0" applyAlignment="0" applyProtection="0"/>
    <xf numFmtId="266" fontId="17" fillId="17" borderId="0" applyNumberFormat="0" applyBorder="0" applyAlignment="0" applyProtection="0"/>
    <xf numFmtId="266" fontId="1" fillId="18" borderId="0" applyNumberFormat="0" applyBorder="0" applyAlignment="0" applyProtection="0"/>
    <xf numFmtId="266" fontId="1" fillId="19" borderId="0" applyNumberFormat="0" applyBorder="0" applyAlignment="0" applyProtection="0"/>
    <xf numFmtId="266" fontId="17" fillId="20" borderId="0" applyNumberFormat="0" applyBorder="0" applyAlignment="0" applyProtection="0"/>
    <xf numFmtId="266" fontId="17" fillId="21" borderId="0" applyNumberFormat="0" applyBorder="0" applyAlignment="0" applyProtection="0"/>
    <xf numFmtId="266" fontId="1" fillId="22" borderId="0" applyNumberFormat="0" applyBorder="0" applyAlignment="0" applyProtection="0"/>
    <xf numFmtId="266" fontId="1" fillId="23" borderId="0" applyNumberFormat="0" applyBorder="0" applyAlignment="0" applyProtection="0"/>
    <xf numFmtId="266" fontId="17" fillId="24" borderId="0" applyNumberFormat="0" applyBorder="0" applyAlignment="0" applyProtection="0"/>
    <xf numFmtId="266" fontId="17" fillId="25" borderId="0" applyNumberFormat="0" applyBorder="0" applyAlignment="0" applyProtection="0"/>
    <xf numFmtId="266" fontId="1" fillId="26" borderId="0" applyNumberFormat="0" applyBorder="0" applyAlignment="0" applyProtection="0"/>
    <xf numFmtId="266" fontId="1" fillId="27" borderId="0" applyNumberFormat="0" applyBorder="0" applyAlignment="0" applyProtection="0"/>
    <xf numFmtId="266" fontId="17" fillId="28" borderId="0" applyNumberFormat="0" applyBorder="0" applyAlignment="0" applyProtection="0"/>
    <xf numFmtId="266" fontId="17" fillId="29" borderId="0" applyNumberFormat="0" applyBorder="0" applyAlignment="0" applyProtection="0"/>
    <xf numFmtId="266" fontId="1" fillId="30" borderId="0" applyNumberFormat="0" applyBorder="0" applyAlignment="0" applyProtection="0"/>
    <xf numFmtId="266" fontId="1" fillId="31" borderId="0" applyNumberFormat="0" applyBorder="0" applyAlignment="0" applyProtection="0"/>
    <xf numFmtId="266" fontId="17" fillId="32" borderId="0" applyNumberFormat="0" applyBorder="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18" fillId="0" borderId="85" applyNumberFormat="0" applyFill="0" applyAlignment="0" applyProtection="0"/>
    <xf numFmtId="266" fontId="27" fillId="0" borderId="103" applyNumberFormat="0" applyAlignment="0" applyProtection="0">
      <alignment horizontal="left" vertical="center"/>
    </xf>
    <xf numFmtId="266" fontId="18" fillId="0" borderId="75">
      <alignment vertical="center"/>
    </xf>
    <xf numFmtId="164" fontId="1" fillId="0" borderId="0"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266" fontId="196" fillId="0" borderId="0" applyNumberFormat="0" applyFill="0" applyBorder="0" applyAlignment="0" applyProtection="0"/>
    <xf numFmtId="266" fontId="18" fillId="0" borderId="75">
      <alignment vertical="center"/>
    </xf>
    <xf numFmtId="266" fontId="18" fillId="0" borderId="75">
      <alignment vertical="center"/>
    </xf>
    <xf numFmtId="266" fontId="18" fillId="0" borderId="75">
      <alignment vertical="center"/>
    </xf>
    <xf numFmtId="266" fontId="18" fillId="0" borderId="75">
      <alignment vertical="center"/>
    </xf>
    <xf numFmtId="266" fontId="118" fillId="0" borderId="85" applyNumberFormat="0" applyFill="0" applyAlignment="0" applyProtection="0"/>
    <xf numFmtId="266" fontId="120" fillId="0" borderId="86"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96" fillId="0" borderId="0" applyNumberFormat="0" applyFill="0" applyBorder="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21" fillId="0" borderId="87"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102" applyNumberFormat="0" applyFont="0" applyFill="0" applyAlignment="0" applyProtection="0"/>
    <xf numFmtId="201" fontId="71" fillId="0" borderId="102" applyNumberFormat="0" applyFill="0" applyAlignment="0" applyProtection="0">
      <alignment horizontal="center"/>
    </xf>
    <xf numFmtId="266" fontId="18" fillId="0" borderId="75">
      <alignment vertical="center"/>
    </xf>
    <xf numFmtId="266" fontId="196" fillId="0" borderId="0" applyNumberFormat="0" applyFill="0" applyBorder="0" applyAlignment="0" applyProtection="0"/>
    <xf numFmtId="266" fontId="18" fillId="0" borderId="75">
      <alignment vertical="center"/>
    </xf>
    <xf numFmtId="266" fontId="196" fillId="0" borderId="0" applyNumberFormat="0" applyFill="0" applyBorder="0" applyAlignment="0" applyProtection="0"/>
    <xf numFmtId="266" fontId="121" fillId="0" borderId="87" applyNumberFormat="0" applyFill="0" applyAlignment="0" applyProtection="0"/>
    <xf numFmtId="266" fontId="196" fillId="0" borderId="0" applyNumberFormat="0" applyFill="0" applyBorder="0" applyAlignment="0" applyProtection="0"/>
    <xf numFmtId="266" fontId="18" fillId="0" borderId="75">
      <alignment vertical="center"/>
    </xf>
    <xf numFmtId="266" fontId="1" fillId="0" borderId="0"/>
    <xf numFmtId="188" fontId="21" fillId="0" borderId="35" applyNumberFormat="0" applyFont="0" applyFill="0" applyAlignment="0" applyProtection="0">
      <alignment horizontal="right"/>
    </xf>
    <xf numFmtId="266" fontId="196" fillId="0" borderId="0" applyNumberFormat="0" applyFill="0" applyBorder="0" applyAlignment="0" applyProtection="0"/>
    <xf numFmtId="188" fontId="21" fillId="0" borderId="35" applyNumberFormat="0" applyFont="0" applyFill="0" applyAlignment="0" applyProtection="0">
      <alignment horizontal="right"/>
    </xf>
    <xf numFmtId="266" fontId="39" fillId="0" borderId="102" applyNumberFormat="0" applyFont="0" applyFill="0" applyBorder="0" applyProtection="0">
      <alignment horizontal="centerContinuous"/>
    </xf>
    <xf numFmtId="188" fontId="21" fillId="0" borderId="35"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188" fontId="62" fillId="0" borderId="35" applyNumberFormat="0" applyFill="0" applyBorder="0" applyAlignment="0" applyProtection="0">
      <alignment horizontal="right"/>
    </xf>
    <xf numFmtId="188" fontId="62" fillId="0" borderId="35" applyNumberFormat="0" applyFill="0" applyBorder="0" applyAlignment="0" applyProtection="0">
      <alignment horizontal="right"/>
    </xf>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62" fillId="0" borderId="35" applyNumberFormat="0" applyFill="0" applyBorder="0" applyAlignment="0" applyProtection="0">
      <alignment horizontal="right"/>
    </xf>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8" fillId="0" borderId="75">
      <alignment vertical="center"/>
    </xf>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18" fillId="0" borderId="75">
      <alignment vertical="center"/>
    </xf>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8" fillId="0" borderId="75">
      <alignment vertical="center"/>
    </xf>
    <xf numFmtId="266" fontId="18" fillId="0" borderId="7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43" fontId="1" fillId="0" borderId="0" applyFont="0" applyFill="0" applyBorder="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8" fillId="0" borderId="75">
      <alignment vertical="center"/>
    </xf>
    <xf numFmtId="266" fontId="18" fillId="0" borderId="102">
      <alignment horizontal="center"/>
    </xf>
    <xf numFmtId="266" fontId="18" fillId="0" borderId="75">
      <alignment vertical="center"/>
    </xf>
    <xf numFmtId="266" fontId="18" fillId="0" borderId="75">
      <alignment vertical="center"/>
    </xf>
    <xf numFmtId="266" fontId="18" fillId="0" borderId="7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266" fontId="196" fillId="0" borderId="0" applyNumberFormat="0" applyFill="0" applyBorder="0" applyAlignment="0" applyProtection="0"/>
    <xf numFmtId="266" fontId="18" fillId="0" borderId="75">
      <alignment vertical="center"/>
    </xf>
    <xf numFmtId="266" fontId="18" fillId="0" borderId="102" applyNumberFormat="0" applyFont="0" applyFill="0" applyAlignment="0" applyProtection="0"/>
    <xf numFmtId="266" fontId="18" fillId="0" borderId="102" applyNumberFormat="0" applyFont="0" applyFill="0" applyAlignment="0" applyProtection="0"/>
    <xf numFmtId="266" fontId="196" fillId="0" borderId="0" applyNumberFormat="0" applyFill="0" applyBorder="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196" fillId="0" borderId="0" applyNumberFormat="0" applyFill="0" applyBorder="0" applyAlignment="0" applyProtection="0"/>
    <xf numFmtId="266" fontId="18" fillId="0" borderId="75">
      <alignment vertical="center"/>
    </xf>
    <xf numFmtId="266" fontId="18" fillId="0" borderId="75">
      <alignment vertical="center"/>
    </xf>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8" fillId="0" borderId="75">
      <alignment vertical="center"/>
    </xf>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1" fillId="0" borderId="0"/>
    <xf numFmtId="43" fontId="1" fillId="0" borderId="0" applyFont="0" applyFill="0" applyBorder="0" applyAlignment="0" applyProtection="0"/>
    <xf numFmtId="266" fontId="1" fillId="0" borderId="0"/>
    <xf numFmtId="266" fontId="26" fillId="58" borderId="78" applyNumberFormat="0" applyFont="0" applyAlignment="0" applyProtection="0">
      <alignment vertical="top"/>
    </xf>
    <xf numFmtId="266" fontId="26" fillId="58" borderId="78" applyNumberFormat="0" applyFont="0" applyAlignment="0" applyProtection="0">
      <alignment vertical="top"/>
    </xf>
    <xf numFmtId="266" fontId="26" fillId="43" borderId="32" applyNumberFormat="0" applyFont="0" applyBorder="0" applyProtection="0"/>
    <xf numFmtId="266" fontId="26" fillId="43" borderId="32" applyNumberFormat="0" applyFont="0" applyBorder="0" applyProtection="0"/>
    <xf numFmtId="266" fontId="21" fillId="0" borderId="80" applyNumberFormat="0" applyFill="0" applyAlignment="0" applyProtection="0"/>
    <xf numFmtId="266" fontId="21" fillId="0" borderId="80" applyNumberFormat="0" applyFill="0" applyAlignment="0" applyProtection="0"/>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8" fontId="18" fillId="0" borderId="42">
      <protection locked="0"/>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9" fillId="62" borderId="88">
      <alignment horizontal="left" vertical="center" wrapText="1"/>
    </xf>
    <xf numFmtId="266" fontId="18" fillId="44" borderId="89" applyNumberFormat="0" applyFont="0" applyAlignment="0" applyProtection="0"/>
    <xf numFmtId="266" fontId="18" fillId="44" borderId="89" applyNumberFormat="0" applyFont="0" applyAlignment="0" applyProtection="0"/>
    <xf numFmtId="266" fontId="18" fillId="44" borderId="89" applyNumberFormat="0" applyFont="0" applyAlignment="0" applyProtection="0"/>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183" fontId="18" fillId="0" borderId="91">
      <alignment horizontal="centerContinuous"/>
    </xf>
    <xf numFmtId="266" fontId="37" fillId="0" borderId="92" applyNumberFormat="0" applyFill="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16" fillId="0" borderId="94" applyNumberFormat="0" applyFill="0" applyAlignment="0" applyProtection="0"/>
    <xf numFmtId="266" fontId="16" fillId="0" borderId="94" applyNumberFormat="0" applyFill="0" applyAlignment="0" applyProtection="0"/>
    <xf numFmtId="266" fontId="18" fillId="0" borderId="0"/>
    <xf numFmtId="44" fontId="18" fillId="0" borderId="0" applyFont="0" applyFill="0" applyBorder="0" applyAlignment="0" applyProtection="0"/>
    <xf numFmtId="9" fontId="18" fillId="0" borderId="0" applyFont="0" applyFill="0" applyBorder="0" applyAlignment="0" applyProtection="0"/>
    <xf numFmtId="266" fontId="196" fillId="0" borderId="0" applyNumberFormat="0" applyFill="0" applyBorder="0" applyAlignment="0" applyProtection="0"/>
    <xf numFmtId="266" fontId="126" fillId="42" borderId="83" applyNumberFormat="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77">
      <alignment vertical="center"/>
    </xf>
    <xf numFmtId="266" fontId="18" fillId="0" borderId="77">
      <alignment vertical="center"/>
    </xf>
    <xf numFmtId="266" fontId="18" fillId="0" borderId="75">
      <alignment vertical="center"/>
    </xf>
    <xf numFmtId="266" fontId="96" fillId="0" borderId="101"/>
    <xf numFmtId="266" fontId="18" fillId="0" borderId="77">
      <alignment vertical="center"/>
    </xf>
    <xf numFmtId="266" fontId="40" fillId="0" borderId="102" applyNumberFormat="0" applyFont="0" applyFill="0" applyAlignment="0" applyProtection="0"/>
    <xf numFmtId="201" fontId="71" fillId="0" borderId="102" applyNumberFormat="0" applyFill="0" applyAlignment="0" applyProtection="0">
      <alignment horizontal="center"/>
    </xf>
    <xf numFmtId="266" fontId="18" fillId="0" borderId="20">
      <alignment horizontal="center"/>
    </xf>
    <xf numFmtId="266" fontId="83" fillId="0" borderId="0" applyFont="0" applyFill="0" applyBorder="0" applyAlignment="0" applyProtection="0"/>
    <xf numFmtId="266" fontId="83" fillId="0" borderId="0" applyFont="0" applyFill="0" applyBorder="0" applyAlignment="0" applyProtection="0"/>
    <xf numFmtId="3" fontId="83" fillId="0" borderId="0"/>
    <xf numFmtId="266" fontId="83" fillId="0" borderId="0" applyFont="0" applyFill="0" applyBorder="0" applyAlignment="0" applyProtection="0"/>
    <xf numFmtId="4" fontId="91" fillId="0" borderId="95" applyFont="0" applyFill="0" applyBorder="0" applyAlignment="0" applyProtection="0"/>
    <xf numFmtId="266" fontId="52" fillId="0" borderId="95" applyProtection="0">
      <alignment horizontal="center" vertical="top" wrapText="1"/>
      <protection hidden="1"/>
    </xf>
    <xf numFmtId="266" fontId="39" fillId="0" borderId="102" applyNumberFormat="0" applyFont="0" applyFill="0" applyBorder="0" applyProtection="0">
      <alignment horizontal="centerContinuous"/>
    </xf>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20" fontId="79" fillId="0" borderId="97" applyFont="0" applyFill="0" applyBorder="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8" fillId="44" borderId="89" applyNumberFormat="0" applyFont="0" applyAlignment="0" applyProtection="0"/>
    <xf numFmtId="266" fontId="18" fillId="44" borderId="89" applyNumberFormat="0" applyFont="0" applyAlignment="0" applyProtection="0"/>
    <xf numFmtId="266" fontId="18" fillId="44" borderId="89" applyNumberFormat="0" applyFont="0" applyAlignment="0" applyProtection="0"/>
    <xf numFmtId="266" fontId="83" fillId="0" borderId="0" applyFont="0" applyFill="0" applyBorder="0" applyAlignment="0" applyProtection="0"/>
    <xf numFmtId="4" fontId="91" fillId="0" borderId="95" applyFont="0" applyFill="0" applyBorder="0" applyAlignment="0" applyProtection="0"/>
    <xf numFmtId="216" fontId="83" fillId="0" borderId="0" applyFont="0" applyFill="0" applyBorder="0" applyAlignment="0" applyProtection="0"/>
    <xf numFmtId="188" fontId="18" fillId="0" borderId="97" applyFill="0" applyBorder="0">
      <alignment horizontal="right"/>
    </xf>
    <xf numFmtId="187" fontId="83" fillId="0" borderId="0" applyFon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9" fillId="62" borderId="88">
      <alignment horizontal="left" vertical="center" wrapText="1"/>
    </xf>
    <xf numFmtId="266" fontId="27" fillId="0" borderId="74" applyNumberFormat="0" applyAlignment="0" applyProtection="0">
      <alignment horizontal="left" vertical="center"/>
    </xf>
    <xf numFmtId="266" fontId="126" fillId="42" borderId="83" applyNumberFormat="0" applyAlignment="0" applyProtection="0"/>
    <xf numFmtId="266" fontId="27" fillId="0" borderId="74" applyNumberFormat="0" applyAlignment="0" applyProtection="0">
      <alignment horizontal="left" vertical="center"/>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21" fillId="0" borderId="95" applyFont="0" applyFill="0" applyBorder="0" applyAlignment="0" applyProtection="0"/>
    <xf numFmtId="266" fontId="21" fillId="0" borderId="95" applyFon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27" fontId="18" fillId="0" borderId="99" applyFon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31" fontId="22" fillId="68" borderId="95" applyNumberFormat="0" applyFont="0" applyAlignment="0"/>
    <xf numFmtId="266" fontId="126" fillId="42" borderId="83" applyNumberFormat="0" applyAlignment="0" applyProtection="0"/>
    <xf numFmtId="266" fontId="27" fillId="0" borderId="98">
      <alignment horizontal="left" vertical="center"/>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49" fontId="113" fillId="0" borderId="95">
      <alignment horizontal="center"/>
    </xf>
    <xf numFmtId="266" fontId="113" fillId="0" borderId="95">
      <alignment horizontal="center"/>
    </xf>
    <xf numFmtId="49" fontId="113" fillId="0" borderId="95">
      <alignment horizontal="center"/>
    </xf>
    <xf numFmtId="266" fontId="113" fillId="0" borderId="95">
      <alignment horizontal="center"/>
    </xf>
    <xf numFmtId="49" fontId="113" fillId="0" borderId="95">
      <alignment horizontal="center"/>
    </xf>
    <xf numFmtId="266" fontId="126" fillId="42" borderId="83" applyNumberFormat="0" applyAlignment="0" applyProtection="0"/>
    <xf numFmtId="266" fontId="113" fillId="0" borderId="95">
      <alignment horizontal="center"/>
    </xf>
    <xf numFmtId="49" fontId="113" fillId="0" borderId="95">
      <alignment horizontal="center"/>
    </xf>
    <xf numFmtId="266" fontId="113" fillId="0" borderId="95">
      <alignment horizontal="center"/>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49" fontId="113" fillId="0" borderId="95">
      <alignment horizontal="center"/>
    </xf>
    <xf numFmtId="266" fontId="113" fillId="0" borderId="95">
      <alignment horizontal="center"/>
    </xf>
    <xf numFmtId="49" fontId="113" fillId="0" borderId="95">
      <alignment horizontal="center"/>
    </xf>
    <xf numFmtId="266" fontId="113" fillId="0" borderId="95">
      <alignment horizontal="center"/>
    </xf>
    <xf numFmtId="49" fontId="113" fillId="0" borderId="95">
      <alignment horizontal="center"/>
    </xf>
    <xf numFmtId="49" fontId="113" fillId="0" borderId="95">
      <alignment horizontal="center"/>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1" fontId="83" fillId="0" borderId="0" applyFont="0" applyFill="0" applyBorder="0" applyAlignment="0" applyProtection="0"/>
    <xf numFmtId="167" fontId="83" fillId="0" borderId="0" applyFont="0" applyFill="0" applyBorder="0" applyAlignment="0" applyProtection="0"/>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49" fontId="113" fillId="0" borderId="95">
      <alignment horizontal="center"/>
    </xf>
    <xf numFmtId="266" fontId="27" fillId="0" borderId="74" applyNumberFormat="0" applyAlignment="0" applyProtection="0">
      <alignment horizontal="left" vertical="center"/>
    </xf>
    <xf numFmtId="266" fontId="126" fillId="42" borderId="83" applyNumberFormat="0" applyAlignment="0" applyProtection="0"/>
    <xf numFmtId="49" fontId="113" fillId="0" borderId="95">
      <alignment horizontal="center"/>
    </xf>
    <xf numFmtId="49" fontId="113" fillId="0" borderId="95">
      <alignment horizontal="center"/>
    </xf>
    <xf numFmtId="49" fontId="113" fillId="0" borderId="95">
      <alignment horizontal="center"/>
    </xf>
    <xf numFmtId="266" fontId="118" fillId="0" borderId="87" applyNumberFormat="0" applyFill="0" applyAlignment="0" applyProtection="0"/>
    <xf numFmtId="266" fontId="121" fillId="0" borderId="87" applyNumberFormat="0" applyFill="0" applyAlignment="0" applyProtection="0"/>
    <xf numFmtId="49" fontId="113" fillId="0" borderId="95">
      <alignment horizontal="center"/>
    </xf>
    <xf numFmtId="49" fontId="113" fillId="0" borderId="95">
      <alignment horizontal="center"/>
    </xf>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49" fontId="113" fillId="0" borderId="95">
      <alignment horizontal="center"/>
    </xf>
    <xf numFmtId="266" fontId="121" fillId="0" borderId="87" applyNumberFormat="0" applyFill="0" applyAlignment="0" applyProtection="0"/>
    <xf numFmtId="266" fontId="126" fillId="42" borderId="83" applyNumberFormat="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266" fontId="118" fillId="0" borderId="85" applyNumberFormat="0" applyFill="0" applyAlignment="0" applyProtection="0"/>
    <xf numFmtId="266" fontId="126" fillId="42" borderId="83" applyNumberFormat="0" applyAlignment="0" applyProtection="0"/>
    <xf numFmtId="266" fontId="118" fillId="0" borderId="85" applyNumberFormat="0" applyFill="0" applyAlignment="0" applyProtection="0"/>
    <xf numFmtId="266" fontId="126" fillId="42" borderId="83" applyNumberFormat="0" applyAlignment="0" applyProtection="0"/>
    <xf numFmtId="266" fontId="113" fillId="0" borderId="95">
      <alignment horizontal="center"/>
    </xf>
    <xf numFmtId="49" fontId="113" fillId="0" borderId="95">
      <alignment horizontal="center"/>
    </xf>
    <xf numFmtId="266" fontId="126" fillId="42" borderId="83" applyNumberFormat="0" applyAlignment="0" applyProtection="0"/>
    <xf numFmtId="266" fontId="126" fillId="42" borderId="83" applyNumberFormat="0" applyAlignment="0" applyProtection="0"/>
    <xf numFmtId="266" fontId="118" fillId="0" borderId="87" applyNumberFormat="0" applyFill="0" applyAlignment="0" applyProtection="0"/>
    <xf numFmtId="10" fontId="21" fillId="68" borderId="95" applyNumberFormat="0" applyBorder="0" applyAlignment="0" applyProtection="0"/>
    <xf numFmtId="10" fontId="21" fillId="68" borderId="95" applyNumberFormat="0" applyBorder="0" applyAlignment="0" applyProtection="0"/>
    <xf numFmtId="266" fontId="126" fillId="42" borderId="83" applyNumberFormat="0" applyAlignment="0" applyProtection="0"/>
    <xf numFmtId="266" fontId="121" fillId="0" borderId="87" applyNumberFormat="0" applyFill="0" applyAlignment="0" applyProtection="0"/>
    <xf numFmtId="266" fontId="126" fillId="42" borderId="83" applyNumberFormat="0" applyAlignment="0" applyProtection="0"/>
    <xf numFmtId="266" fontId="118" fillId="0" borderId="87" applyNumberFormat="0" applyFill="0" applyAlignment="0" applyProtection="0"/>
    <xf numFmtId="266" fontId="126" fillId="42" borderId="83" applyNumberFormat="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266" fontId="118" fillId="0" borderId="85" applyNumberFormat="0" applyFill="0" applyAlignment="0" applyProtection="0"/>
    <xf numFmtId="266" fontId="118" fillId="0" borderId="87" applyNumberFormat="0" applyFill="0" applyAlignment="0" applyProtection="0"/>
    <xf numFmtId="266" fontId="118" fillId="0" borderId="85"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266" fontId="118" fillId="0" borderId="85" applyNumberFormat="0" applyFill="0" applyAlignment="0" applyProtection="0"/>
    <xf numFmtId="266" fontId="118" fillId="0" borderId="87" applyNumberFormat="0" applyFill="0" applyAlignment="0" applyProtection="0"/>
    <xf numFmtId="266" fontId="118" fillId="0" borderId="85"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26" fillId="42" borderId="83" applyNumberFormat="0" applyAlignment="0" applyProtection="0"/>
    <xf numFmtId="266" fontId="120" fillId="0" borderId="86"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188" fontId="55" fillId="0" borderId="81" applyNumberFormat="0" applyFill="0" applyBorder="0" applyAlignment="0" applyProtection="0">
      <alignment horizontal="right"/>
    </xf>
    <xf numFmtId="5" fontId="26" fillId="58" borderId="78" applyNumberFormat="0" applyAlignment="0" applyProtection="0">
      <alignment vertical="top"/>
    </xf>
    <xf numFmtId="188" fontId="55" fillId="0" borderId="81" applyNumberFormat="0" applyFill="0" applyBorder="0" applyAlignment="0" applyProtection="0">
      <alignment horizontal="right"/>
    </xf>
    <xf numFmtId="5" fontId="26" fillId="58" borderId="78" applyNumberFormat="0" applyAlignment="0" applyProtection="0">
      <alignment vertical="top"/>
    </xf>
    <xf numFmtId="5" fontId="26" fillId="58" borderId="78" applyNumberFormat="0" applyAlignment="0" applyProtection="0">
      <alignment vertical="top"/>
    </xf>
    <xf numFmtId="266" fontId="118" fillId="0" borderId="85" applyNumberFormat="0" applyFill="0" applyAlignment="0" applyProtection="0"/>
    <xf numFmtId="266" fontId="126" fillId="42" borderId="83" applyNumberFormat="0" applyAlignment="0" applyProtection="0"/>
    <xf numFmtId="266" fontId="118" fillId="0" borderId="85" applyNumberFormat="0" applyFill="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188" fontId="55" fillId="0" borderId="81" applyNumberFormat="0" applyFill="0" applyBorder="0" applyAlignment="0" applyProtection="0">
      <alignment horizontal="right"/>
    </xf>
    <xf numFmtId="188" fontId="55" fillId="0" borderId="81" applyNumberFormat="0" applyFill="0" applyBorder="0" applyAlignment="0" applyProtection="0">
      <alignment horizontal="right"/>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188" fontId="55" fillId="0" borderId="81" applyNumberFormat="0" applyFill="0" applyBorder="0" applyAlignment="0" applyProtection="0">
      <alignment horizontal="right"/>
    </xf>
    <xf numFmtId="188" fontId="55" fillId="0" borderId="81" applyNumberFormat="0" applyFill="0" applyBorder="0" applyAlignment="0" applyProtection="0">
      <alignment horizontal="right"/>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167" fontId="91" fillId="0" borderId="95" applyNumberFormat="0" applyFill="0" applyAlignment="0" applyProtection="0"/>
    <xf numFmtId="266" fontId="126" fillId="42" borderId="83" applyNumberFormat="0" applyAlignment="0" applyProtection="0"/>
    <xf numFmtId="266" fontId="126" fillId="42" borderId="83" applyNumberFormat="0" applyAlignment="0" applyProtection="0"/>
    <xf numFmtId="188" fontId="55" fillId="0" borderId="81" applyNumberFormat="0" applyFill="0" applyBorder="0" applyAlignment="0" applyProtection="0">
      <alignment horizontal="right"/>
    </xf>
    <xf numFmtId="188" fontId="55" fillId="0" borderId="81" applyNumberFormat="0" applyFill="0" applyBorder="0" applyAlignment="0" applyProtection="0">
      <alignment horizontal="right"/>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38" fontId="21" fillId="0" borderId="95" applyFont="0" applyFill="0" applyBorder="0" applyAlignment="0" applyProtection="0"/>
    <xf numFmtId="266" fontId="21" fillId="0" borderId="95" applyFont="0" applyFill="0" applyBorder="0" applyAlignment="0" applyProtection="0"/>
    <xf numFmtId="266" fontId="126" fillId="42" borderId="83" applyNumberFormat="0" applyAlignment="0" applyProtection="0"/>
    <xf numFmtId="167" fontId="91" fillId="0" borderId="95" applyNumberFormat="0" applyFill="0" applyAlignment="0" applyProtection="0"/>
    <xf numFmtId="188" fontId="55" fillId="0" borderId="35" applyNumberFormat="0" applyFill="0" applyBorder="0" applyAlignment="0" applyProtection="0">
      <alignment horizontal="right"/>
    </xf>
    <xf numFmtId="266" fontId="122" fillId="0" borderId="96" applyNumberFormat="0" applyFont="0" applyFill="0" applyAlignment="0" applyProtection="0"/>
    <xf numFmtId="266" fontId="39" fillId="0" borderId="20" applyNumberFormat="0" applyFont="0" applyFill="0" applyBorder="0" applyProtection="0">
      <alignment horizontal="centerContinuous"/>
    </xf>
    <xf numFmtId="266" fontId="74" fillId="80" borderId="95" applyNumberFormat="0" applyProtection="0">
      <alignment horizontal="center" vertical="top" wrapText="1"/>
      <protection hidden="1"/>
    </xf>
    <xf numFmtId="266" fontId="83" fillId="0" borderId="0" applyFont="0" applyFill="0" applyBorder="0" applyAlignment="0" applyProtection="0"/>
    <xf numFmtId="266" fontId="83" fillId="0" borderId="0" applyFont="0" applyFill="0" applyBorder="0" applyAlignment="0" applyProtection="0"/>
    <xf numFmtId="266" fontId="83" fillId="0" borderId="0" applyFont="0" applyFill="0" applyBorder="0" applyAlignment="0" applyProtection="0"/>
    <xf numFmtId="266" fontId="83" fillId="0" borderId="0" applyFont="0" applyFill="0" applyBorder="0" applyAlignment="0" applyProtection="0"/>
    <xf numFmtId="266" fontId="18" fillId="0" borderId="102">
      <alignment horizontal="center"/>
    </xf>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01" fontId="71" fillId="0" borderId="20" applyNumberFormat="0" applyFill="0" applyAlignment="0" applyProtection="0">
      <alignment horizontal="center"/>
    </xf>
    <xf numFmtId="266" fontId="40" fillId="0" borderId="20" applyNumberFormat="0" applyFont="0" applyFill="0" applyAlignment="0" applyProtection="0"/>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188" fontId="25" fillId="0" borderId="81" applyNumberFormat="0" applyFill="0" applyBorder="0" applyAlignment="0" applyProtection="0">
      <alignment horizontal="right"/>
    </xf>
    <xf numFmtId="266" fontId="65" fillId="68" borderId="82" applyNumberFormat="0" applyBorder="0" applyAlignment="0" applyProtection="0"/>
    <xf numFmtId="188" fontId="62" fillId="0" borderId="81" applyNumberFormat="0" applyFill="0" applyBorder="0" applyAlignment="0" applyProtection="0">
      <alignment horizontal="right"/>
    </xf>
    <xf numFmtId="266" fontId="21" fillId="0" borderId="80" applyNumberFormat="0" applyFill="0" applyAlignment="0" applyProtection="0"/>
    <xf numFmtId="266" fontId="21" fillId="0" borderId="80" applyNumberFormat="0" applyFill="0" applyAlignment="0" applyProtection="0"/>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188" fontId="25" fillId="0" borderId="81" applyNumberFormat="0" applyFill="0" applyBorder="0" applyAlignment="0" applyProtection="0">
      <alignment horizontal="right"/>
    </xf>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188" fontId="25" fillId="0" borderId="81" applyNumberFormat="0" applyFill="0" applyBorder="0" applyAlignment="0" applyProtection="0">
      <alignment horizontal="right"/>
    </xf>
    <xf numFmtId="266" fontId="65" fillId="68" borderId="82" applyNumberFormat="0" applyBorder="0" applyAlignment="0" applyProtection="0"/>
    <xf numFmtId="188" fontId="62" fillId="0" borderId="81" applyNumberFormat="0" applyFill="0" applyBorder="0" applyAlignment="0" applyProtection="0">
      <alignment horizontal="right"/>
    </xf>
    <xf numFmtId="266" fontId="26" fillId="58" borderId="78" applyNumberFormat="0" applyFont="0" applyAlignment="0" applyProtection="0">
      <alignment vertical="top"/>
    </xf>
    <xf numFmtId="266" fontId="26" fillId="58" borderId="78" applyNumberFormat="0" applyFont="0" applyAlignment="0" applyProtection="0">
      <alignment vertical="top"/>
    </xf>
    <xf numFmtId="266" fontId="65" fillId="68" borderId="82" applyNumberFormat="0" applyBorder="0" applyAlignment="0" applyProtection="0"/>
    <xf numFmtId="266" fontId="65" fillId="68" borderId="82" applyNumberFormat="0" applyBorder="0" applyAlignment="0" applyProtection="0"/>
    <xf numFmtId="266" fontId="65" fillId="68" borderId="82" applyNumberFormat="0" applyBorder="0" applyAlignment="0" applyProtection="0"/>
    <xf numFmtId="188" fontId="25" fillId="0" borderId="81" applyNumberFormat="0" applyFill="0" applyBorder="0" applyAlignment="0" applyProtection="0">
      <alignment horizontal="right"/>
    </xf>
    <xf numFmtId="266" fontId="65" fillId="68" borderId="82" applyNumberFormat="0" applyBorder="0" applyAlignment="0" applyProtection="0"/>
    <xf numFmtId="188" fontId="62" fillId="0" borderId="81" applyNumberFormat="0" applyFill="0" applyBorder="0" applyAlignment="0" applyProtection="0">
      <alignment horizontal="right"/>
    </xf>
    <xf numFmtId="188" fontId="62" fillId="0" borderId="81" applyNumberFormat="0" applyFill="0" applyBorder="0" applyAlignment="0" applyProtection="0">
      <alignment horizontal="right"/>
    </xf>
    <xf numFmtId="266" fontId="18" fillId="0" borderId="77">
      <alignment vertical="center"/>
    </xf>
    <xf numFmtId="266" fontId="18" fillId="0" borderId="77">
      <alignment vertical="center"/>
    </xf>
    <xf numFmtId="266" fontId="96" fillId="0" borderId="101"/>
    <xf numFmtId="266" fontId="160" fillId="71" borderId="95">
      <alignment horizontal="center" vertical="center" wrapText="1"/>
      <protection hidden="1"/>
    </xf>
    <xf numFmtId="266" fontId="158" fillId="1" borderId="98" applyNumberFormat="0" applyFont="0" applyAlignment="0">
      <alignment horizontal="center"/>
    </xf>
    <xf numFmtId="266" fontId="18" fillId="0" borderId="75">
      <alignment vertical="center"/>
    </xf>
    <xf numFmtId="266" fontId="96" fillId="0" borderId="101"/>
    <xf numFmtId="266" fontId="18" fillId="0" borderId="77">
      <alignment vertical="center"/>
    </xf>
    <xf numFmtId="266" fontId="18" fillId="0" borderId="102" applyNumberFormat="0" applyFont="0" applyFill="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18" fillId="0" borderId="102" applyNumberFormat="0" applyFont="0" applyFill="0" applyAlignment="0" applyProtection="0"/>
    <xf numFmtId="266" fontId="27" fillId="0" borderId="103" applyNumberFormat="0" applyAlignment="0" applyProtection="0">
      <alignment horizontal="left" vertical="center"/>
    </xf>
    <xf numFmtId="49" fontId="113" fillId="0" borderId="95">
      <alignment horizontal="center"/>
    </xf>
    <xf numFmtId="266" fontId="126" fillId="42" borderId="83" applyNumberFormat="0" applyAlignment="0" applyProtection="0"/>
    <xf numFmtId="266" fontId="196" fillId="0" borderId="0" applyNumberFormat="0" applyFill="0" applyBorder="0" applyAlignment="0" applyProtection="0"/>
    <xf numFmtId="266" fontId="178" fillId="0" borderId="0" applyNumberFormat="0" applyFill="0" applyBorder="0" applyProtection="0">
      <alignment horizontal="left" vertical="center"/>
    </xf>
    <xf numFmtId="266" fontId="189" fillId="91" borderId="0" applyNumberFormat="0" applyBorder="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0"/>
    <xf numFmtId="188" fontId="21" fillId="0" borderId="81" applyNumberFormat="0" applyFont="0" applyFill="0" applyAlignment="0" applyProtection="0">
      <alignment horizontal="right"/>
    </xf>
    <xf numFmtId="187" fontId="39" fillId="0" borderId="97"/>
    <xf numFmtId="183" fontId="18" fillId="0" borderId="91">
      <alignment horizontal="centerContinuous"/>
    </xf>
    <xf numFmtId="266" fontId="37" fillId="0" borderId="92" applyNumberFormat="0" applyFill="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16" fillId="0" borderId="94" applyNumberFormat="0" applyFill="0" applyAlignment="0" applyProtection="0"/>
    <xf numFmtId="266" fontId="16" fillId="0" borderId="94" applyNumberFormat="0" applyFill="0" applyAlignment="0" applyProtection="0"/>
    <xf numFmtId="188" fontId="21" fillId="0" borderId="81" applyNumberFormat="0" applyFont="0" applyFill="0" applyAlignment="0" applyProtection="0">
      <alignment horizontal="right"/>
    </xf>
    <xf numFmtId="266" fontId="196" fillId="0" borderId="0" applyNumberFormat="0" applyFill="0" applyBorder="0" applyAlignment="0" applyProtection="0"/>
    <xf numFmtId="185" fontId="19" fillId="0" borderId="97"/>
    <xf numFmtId="266" fontId="196" fillId="0" borderId="0" applyNumberFormat="0" applyFill="0" applyBorder="0" applyAlignment="0" applyProtection="0"/>
    <xf numFmtId="266" fontId="196" fillId="0" borderId="0" applyNumberFormat="0" applyFill="0" applyBorder="0" applyAlignment="0" applyProtection="0"/>
    <xf numFmtId="14" fontId="18" fillId="68" borderId="95" applyNumberFormat="0" applyFont="0" applyAlignment="0" applyProtection="0">
      <alignment horizontal="centerContinuous"/>
    </xf>
    <xf numFmtId="14" fontId="18" fillId="68" borderId="95" applyNumberFormat="0" applyFont="0" applyAlignment="0" applyProtection="0">
      <alignment horizontal="centerContinuous"/>
    </xf>
    <xf numFmtId="16" fontId="18" fillId="68" borderId="95" applyNumberFormat="0" applyFont="0" applyAlignment="0" applyProtection="0">
      <alignment horizontal="centerContinuous"/>
    </xf>
    <xf numFmtId="18" fontId="18" fillId="68" borderId="95" applyNumberFormat="0" applyFont="0" applyAlignment="0" applyProtection="0">
      <alignment horizontal="centerContinuous"/>
    </xf>
    <xf numFmtId="20" fontId="18" fillId="68" borderId="95" applyNumberFormat="0" applyFont="0" applyAlignment="0" applyProtection="0">
      <alignment horizontal="centerContinuous"/>
    </xf>
    <xf numFmtId="16" fontId="18" fillId="68" borderId="95" applyNumberFormat="0" applyFont="0" applyAlignment="0" applyProtection="0">
      <alignment horizontal="centerContinuous"/>
    </xf>
    <xf numFmtId="18" fontId="18" fillId="68" borderId="95" applyNumberFormat="0" applyFont="0" applyAlignment="0" applyProtection="0">
      <alignment horizontal="centerContinuous"/>
    </xf>
    <xf numFmtId="20" fontId="18" fillId="68" borderId="95" applyNumberFormat="0" applyFont="0" applyAlignment="0" applyProtection="0">
      <alignment horizontal="centerContinuous"/>
    </xf>
    <xf numFmtId="266" fontId="196" fillId="0" borderId="0" applyNumberFormat="0" applyFill="0" applyBorder="0" applyAlignment="0" applyProtection="0"/>
    <xf numFmtId="188" fontId="21" fillId="0" borderId="81" applyNumberFormat="0" applyFont="0" applyFill="0" applyAlignment="0" applyProtection="0">
      <alignment horizontal="right"/>
    </xf>
    <xf numFmtId="188" fontId="21" fillId="0" borderId="81"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95" applyFont="0" applyFill="0" applyBorder="0" applyAlignment="0" applyProtection="0"/>
    <xf numFmtId="167" fontId="91" fillId="0" borderId="95" applyNumberFormat="0" applyFill="0" applyAlignment="0" applyProtection="0"/>
    <xf numFmtId="266" fontId="18" fillId="0" borderId="7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55" applyNumberFormat="0" applyFill="0" applyAlignment="0" applyProtection="0"/>
    <xf numFmtId="266" fontId="181" fillId="88" borderId="71" applyBorder="0" applyProtection="0">
      <alignment horizontal="centerContinuous" vertical="center"/>
    </xf>
    <xf numFmtId="266" fontId="196" fillId="0" borderId="0" applyNumberFormat="0" applyFill="0" applyBorder="0" applyAlignment="0" applyProtection="0"/>
    <xf numFmtId="43" fontId="1" fillId="0" borderId="0" applyFont="0" applyFill="0" applyBorder="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27" fillId="0" borderId="103" applyNumberFormat="0" applyAlignment="0" applyProtection="0">
      <alignment horizontal="left" vertical="center"/>
    </xf>
    <xf numFmtId="266" fontId="1" fillId="0" borderId="0"/>
    <xf numFmtId="266" fontId="196" fillId="0" borderId="0" applyNumberFormat="0" applyFill="0" applyBorder="0" applyAlignment="0" applyProtection="0"/>
    <xf numFmtId="266" fontId="196" fillId="0" borderId="0" applyNumberFormat="0" applyFill="0" applyBorder="0" applyAlignment="0" applyProtection="0"/>
    <xf numFmtId="266" fontId="71" fillId="0" borderId="71" applyNumberFormat="0" applyFill="0" applyAlignment="0" applyProtection="0"/>
    <xf numFmtId="266" fontId="96" fillId="0" borderId="101"/>
    <xf numFmtId="266" fontId="18" fillId="0" borderId="75">
      <alignment vertical="center"/>
    </xf>
    <xf numFmtId="266" fontId="26" fillId="58" borderId="78" applyNumberFormat="0" applyFont="0" applyAlignment="0" applyProtection="0">
      <alignment vertical="top"/>
    </xf>
    <xf numFmtId="266" fontId="26" fillId="58" borderId="78" applyNumberFormat="0" applyFont="0" applyAlignment="0" applyProtection="0">
      <alignment vertical="top"/>
    </xf>
    <xf numFmtId="266" fontId="26" fillId="43" borderId="32" applyNumberFormat="0" applyFont="0" applyBorder="0" applyProtection="0"/>
    <xf numFmtId="266" fontId="26" fillId="43" borderId="32" applyNumberFormat="0" applyFont="0" applyBorder="0" applyProtection="0"/>
    <xf numFmtId="266" fontId="196" fillId="0" borderId="0" applyNumberFormat="0" applyFill="0" applyBorder="0" applyAlignment="0" applyProtection="0"/>
    <xf numFmtId="266" fontId="21" fillId="0" borderId="80" applyNumberFormat="0" applyFill="0" applyAlignment="0" applyProtection="0"/>
    <xf numFmtId="266" fontId="21" fillId="0" borderId="80" applyNumberFormat="0" applyFill="0" applyAlignment="0" applyProtection="0"/>
    <xf numFmtId="188" fontId="62" fillId="0" borderId="35" applyNumberFormat="0" applyFill="0" applyBorder="0" applyAlignment="0" applyProtection="0">
      <alignment horizontal="right"/>
    </xf>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266" fontId="18" fillId="0" borderId="20">
      <alignment horizontal="center"/>
    </xf>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8" fillId="0" borderId="75">
      <alignment vertical="center"/>
    </xf>
    <xf numFmtId="8" fontId="18" fillId="0" borderId="42">
      <protection locked="0"/>
    </xf>
    <xf numFmtId="266" fontId="152" fillId="0" borderId="71" applyFont="0" applyFill="0" applyBorder="0" applyAlignment="0" applyProtection="0"/>
    <xf numFmtId="266" fontId="152" fillId="0" borderId="71" applyNumberFormat="0" applyFont="0" applyBorder="0"/>
    <xf numFmtId="43" fontId="1" fillId="0" borderId="0" applyFont="0" applyFill="0" applyBorder="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8" fillId="44" borderId="89" applyNumberFormat="0" applyFont="0" applyAlignment="0" applyProtection="0"/>
    <xf numFmtId="266" fontId="18" fillId="44" borderId="89" applyNumberFormat="0" applyFont="0" applyAlignment="0" applyProtection="0"/>
    <xf numFmtId="266" fontId="18" fillId="44" borderId="89"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32" applyNumberFormat="0" applyFont="0" applyBorder="0" applyProtection="0"/>
    <xf numFmtId="266" fontId="26" fillId="43" borderId="32" applyNumberFormat="0" applyFont="0" applyBorder="0" applyProtection="0"/>
    <xf numFmtId="266" fontId="129" fillId="62" borderId="88">
      <alignment horizontal="left" vertical="center" wrapText="1"/>
    </xf>
    <xf numFmtId="266" fontId="126" fillId="42" borderId="83" applyNumberFormat="0" applyAlignment="0" applyProtection="0"/>
    <xf numFmtId="266" fontId="126" fillId="42" borderId="83" applyNumberFormat="0" applyAlignment="0" applyProtection="0"/>
    <xf numFmtId="266" fontId="27" fillId="0" borderId="103" applyNumberFormat="0" applyAlignment="0" applyProtection="0">
      <alignment horizontal="left" vertical="center"/>
    </xf>
    <xf numFmtId="266" fontId="126" fillId="42" borderId="83"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8" fillId="0" borderId="75">
      <alignment vertical="center"/>
    </xf>
    <xf numFmtId="266" fontId="18" fillId="0" borderId="75">
      <alignment vertical="center"/>
    </xf>
    <xf numFmtId="266" fontId="196" fillId="0" borderId="0" applyNumberForma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5" fontId="26" fillId="58" borderId="78" applyNumberFormat="0" applyAlignment="0" applyProtection="0">
      <alignment vertical="top"/>
    </xf>
    <xf numFmtId="5" fontId="26" fillId="58" borderId="78" applyNumberFormat="0" applyAlignment="0" applyProtection="0">
      <alignment vertical="top"/>
    </xf>
    <xf numFmtId="188" fontId="55" fillId="0" borderId="35" applyNumberFormat="0" applyFill="0" applyBorder="0" applyAlignment="0" applyProtection="0">
      <alignment horizontal="right"/>
    </xf>
    <xf numFmtId="5" fontId="26" fillId="58" borderId="78" applyNumberFormat="0" applyAlignment="0" applyProtection="0">
      <alignment vertical="top"/>
    </xf>
    <xf numFmtId="188" fontId="55" fillId="0" borderId="35" applyNumberFormat="0" applyFill="0" applyBorder="0" applyAlignment="0" applyProtection="0">
      <alignment horizontal="right"/>
    </xf>
    <xf numFmtId="5" fontId="26" fillId="58" borderId="78" applyNumberFormat="0" applyAlignment="0" applyProtection="0">
      <alignment vertical="top"/>
    </xf>
    <xf numFmtId="5" fontId="26" fillId="58" borderId="78" applyNumberFormat="0" applyAlignment="0" applyProtection="0">
      <alignment vertical="top"/>
    </xf>
    <xf numFmtId="5" fontId="26" fillId="58" borderId="78" applyNumberFormat="0" applyAlignment="0" applyProtection="0">
      <alignment vertical="top"/>
    </xf>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96" fillId="0" borderId="0" applyNumberFormat="0" applyFill="0" applyBorder="0" applyAlignment="0" applyProtection="0"/>
    <xf numFmtId="266" fontId="126" fillId="42" borderId="83" applyNumberFormat="0" applyAlignment="0" applyProtection="0"/>
    <xf numFmtId="266" fontId="126" fillId="42" borderId="83" applyNumberFormat="0" applyAlignment="0" applyProtection="0"/>
    <xf numFmtId="266" fontId="196" fillId="0" borderId="0" applyNumberFormat="0" applyFill="0" applyBorder="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6" fillId="42" borderId="83" applyNumberFormat="0" applyAlignment="0" applyProtection="0"/>
    <xf numFmtId="266" fontId="129" fillId="62" borderId="88">
      <alignment horizontal="left" vertical="center" wrapText="1"/>
    </xf>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1" fillId="0" borderId="0"/>
    <xf numFmtId="43" fontId="1" fillId="0" borderId="0" applyFont="0" applyFill="0" applyBorder="0" applyAlignment="0" applyProtection="0"/>
    <xf numFmtId="188" fontId="62" fillId="0" borderId="35" applyNumberFormat="0" applyFill="0" applyBorder="0" applyAlignment="0" applyProtection="0">
      <alignment horizontal="right"/>
    </xf>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18" fillId="44" borderId="89" applyNumberFormat="0" applyFont="0" applyAlignment="0" applyProtection="0"/>
    <xf numFmtId="266" fontId="27" fillId="0" borderId="103" applyNumberFormat="0" applyAlignment="0" applyProtection="0">
      <alignment horizontal="left" vertical="center"/>
    </xf>
    <xf numFmtId="266" fontId="18" fillId="44" borderId="89" applyNumberFormat="0" applyFont="0" applyAlignment="0" applyProtection="0"/>
    <xf numFmtId="266" fontId="18" fillId="44" borderId="89" applyNumberFormat="0" applyFont="0" applyAlignment="0" applyProtection="0"/>
    <xf numFmtId="188" fontId="55" fillId="0" borderId="35" applyNumberFormat="0" applyFill="0" applyBorder="0" applyAlignment="0" applyProtection="0">
      <alignment horizontal="right"/>
    </xf>
    <xf numFmtId="266" fontId="146" fillId="39" borderId="90" applyNumberFormat="0" applyAlignment="0" applyProtection="0"/>
    <xf numFmtId="266" fontId="146" fillId="47" borderId="90" applyNumberFormat="0" applyAlignment="0" applyProtection="0"/>
    <xf numFmtId="266" fontId="146" fillId="39" borderId="90" applyNumberFormat="0" applyAlignment="0" applyProtection="0"/>
    <xf numFmtId="266" fontId="146" fillId="39" borderId="90" applyNumberFormat="0" applyAlignment="0" applyProtection="0"/>
    <xf numFmtId="266" fontId="146" fillId="47" borderId="9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20" applyNumberFormat="0" applyFont="0" applyFill="0" applyBorder="0" applyProtection="0">
      <alignment horizontal="centerContinuous"/>
    </xf>
    <xf numFmtId="8" fontId="18" fillId="0" borderId="42">
      <protection locked="0"/>
    </xf>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77" fillId="47" borderId="83" applyNumberFormat="0" applyAlignment="0" applyProtection="0"/>
    <xf numFmtId="266" fontId="77" fillId="39" borderId="83" applyNumberFormat="0" applyAlignment="0" applyProtection="0"/>
    <xf numFmtId="266" fontId="77" fillId="39" borderId="83" applyNumberFormat="0" applyAlignment="0" applyProtection="0"/>
    <xf numFmtId="266" fontId="77" fillId="47" borderId="83" applyNumberFormat="0" applyAlignment="0" applyProtection="0"/>
    <xf numFmtId="266" fontId="77" fillId="39" borderId="83" applyNumberFormat="0" applyAlignment="0" applyProtection="0"/>
    <xf numFmtId="266" fontId="196" fillId="0" borderId="0" applyNumberFormat="0" applyFill="0" applyBorder="0" applyAlignment="0" applyProtection="0"/>
    <xf numFmtId="266" fontId="40" fillId="0" borderId="20" applyNumberFormat="0" applyFont="0" applyFill="0" applyAlignment="0" applyProtection="0"/>
    <xf numFmtId="266" fontId="69" fillId="0" borderId="71" applyNumberFormat="0" applyFill="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21" fillId="0" borderId="80" applyNumberFormat="0" applyFill="0" applyAlignment="0" applyProtection="0"/>
    <xf numFmtId="266" fontId="21" fillId="0" borderId="8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52" fillId="0" borderId="71" applyFont="0" applyFill="0" applyBorder="0" applyAlignment="0" applyProtection="0"/>
    <xf numFmtId="266" fontId="26" fillId="43" borderId="32" applyNumberFormat="0" applyFont="0" applyBorder="0" applyProtection="0"/>
    <xf numFmtId="266" fontId="18" fillId="0" borderId="75">
      <alignment vertical="center"/>
    </xf>
    <xf numFmtId="266" fontId="96" fillId="0" borderId="101"/>
    <xf numFmtId="266" fontId="26" fillId="43" borderId="32" applyNumberFormat="0" applyFont="0" applyBorder="0" applyProtection="0"/>
    <xf numFmtId="266" fontId="26" fillId="58" borderId="78" applyNumberFormat="0" applyFont="0" applyAlignment="0" applyProtection="0">
      <alignment vertical="top"/>
    </xf>
    <xf numFmtId="266" fontId="26" fillId="58" borderId="78"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85"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18" fillId="0" borderId="87" applyNumberFormat="0" applyFill="0" applyAlignment="0" applyProtection="0"/>
    <xf numFmtId="266" fontId="118" fillId="0" borderId="87" applyNumberFormat="0" applyFill="0" applyAlignment="0" applyProtection="0"/>
    <xf numFmtId="266" fontId="121" fillId="0" borderId="87" applyNumberFormat="0" applyFill="0" applyAlignment="0" applyProtection="0"/>
    <xf numFmtId="266" fontId="121" fillId="0" borderId="87" applyNumberFormat="0" applyFill="0" applyAlignment="0" applyProtection="0"/>
    <xf numFmtId="266" fontId="120" fillId="0" borderId="86" applyNumberFormat="0" applyFill="0" applyAlignment="0" applyProtection="0"/>
    <xf numFmtId="266" fontId="120" fillId="0" borderId="86" applyNumberFormat="0" applyFill="0" applyAlignment="0" applyProtection="0"/>
    <xf numFmtId="266" fontId="118" fillId="0" borderId="85" applyNumberFormat="0" applyFill="0" applyAlignment="0" applyProtection="0"/>
    <xf numFmtId="266" fontId="118" fillId="0" borderId="85" applyNumberFormat="0" applyFill="0" applyAlignment="0" applyProtection="0"/>
    <xf numFmtId="266" fontId="118" fillId="0" borderId="87" applyNumberFormat="0" applyFill="0" applyAlignment="0" applyProtection="0"/>
    <xf numFmtId="266" fontId="27" fillId="0" borderId="103" applyNumberFormat="0" applyAlignment="0" applyProtection="0">
      <alignment horizontal="left" vertical="center"/>
    </xf>
    <xf numFmtId="188" fontId="21" fillId="0" borderId="35" applyNumberFormat="0" applyFont="0" applyFill="0" applyAlignment="0" applyProtection="0">
      <alignment horizontal="right"/>
    </xf>
    <xf numFmtId="266" fontId="39" fillId="0" borderId="71"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183" fontId="18" fillId="0" borderId="91">
      <alignment horizontal="centerContinuous"/>
    </xf>
    <xf numFmtId="266" fontId="37" fillId="0" borderId="92" applyNumberFormat="0" applyFill="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16" fillId="0" borderId="94" applyNumberFormat="0" applyFill="0" applyAlignment="0" applyProtection="0"/>
    <xf numFmtId="266" fontId="16" fillId="0" borderId="9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2"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37" fillId="0" borderId="93" applyNumberFormat="0" applyFill="0" applyAlignment="0" applyProtection="0"/>
    <xf numFmtId="266" fontId="16" fillId="0" borderId="94" applyNumberFormat="0" applyFill="0" applyAlignment="0" applyProtection="0"/>
    <xf numFmtId="266" fontId="16" fillId="0" borderId="94" applyNumberFormat="0" applyFill="0" applyAlignment="0" applyProtection="0"/>
    <xf numFmtId="266" fontId="52" fillId="0" borderId="71" applyNumberFormat="0" applyFont="0" applyFill="0" applyAlignment="0" applyProtection="0"/>
    <xf numFmtId="266" fontId="39" fillId="0" borderId="71" applyNumberFormat="0" applyFont="0" applyFill="0" applyProtection="0">
      <alignment horizontal="centerContinuous"/>
    </xf>
    <xf numFmtId="266" fontId="39" fillId="0" borderId="71" applyNumberFormat="0" applyFont="0" applyFill="0" applyProtection="0">
      <alignment horizontal="centerContinuous"/>
    </xf>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27" fillId="0" borderId="103" applyNumberFormat="0" applyAlignment="0" applyProtection="0">
      <alignment horizontal="left" vertical="center"/>
    </xf>
    <xf numFmtId="266" fontId="118" fillId="0" borderId="53"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18" fillId="0" borderId="75">
      <alignment vertical="center"/>
    </xf>
    <xf numFmtId="188" fontId="21" fillId="0" borderId="35" applyNumberFormat="0" applyFont="0" applyFill="0" applyAlignment="0" applyProtection="0">
      <alignment horizontal="right"/>
    </xf>
    <xf numFmtId="266" fontId="1" fillId="0" borderId="0"/>
    <xf numFmtId="266" fontId="2" fillId="0" borderId="0" applyNumberFormat="0" applyFill="0" applyBorder="0" applyAlignment="0" applyProtection="0"/>
    <xf numFmtId="266" fontId="3" fillId="0" borderId="1" applyNumberFormat="0" applyFill="0" applyAlignment="0" applyProtection="0"/>
    <xf numFmtId="266" fontId="4" fillId="0" borderId="2" applyNumberFormat="0" applyFill="0" applyAlignment="0" applyProtection="0"/>
    <xf numFmtId="266" fontId="5" fillId="0" borderId="3" applyNumberFormat="0" applyFill="0" applyAlignment="0" applyProtection="0"/>
    <xf numFmtId="266" fontId="5" fillId="0" borderId="0" applyNumberFormat="0" applyFill="0" applyBorder="0" applyAlignment="0" applyProtection="0"/>
    <xf numFmtId="266" fontId="6" fillId="2" borderId="0" applyNumberFormat="0" applyBorder="0" applyAlignment="0" applyProtection="0"/>
    <xf numFmtId="266" fontId="7" fillId="3" borderId="0" applyNumberFormat="0" applyBorder="0" applyAlignment="0" applyProtection="0"/>
    <xf numFmtId="266" fontId="8" fillId="4" borderId="0" applyNumberFormat="0" applyBorder="0" applyAlignment="0" applyProtection="0"/>
    <xf numFmtId="266" fontId="9" fillId="5" borderId="4" applyNumberFormat="0" applyAlignment="0" applyProtection="0"/>
    <xf numFmtId="266" fontId="10" fillId="6" borderId="5" applyNumberFormat="0" applyAlignment="0" applyProtection="0"/>
    <xf numFmtId="266" fontId="11" fillId="6" borderId="4" applyNumberFormat="0" applyAlignment="0" applyProtection="0"/>
    <xf numFmtId="266" fontId="12" fillId="0" borderId="6" applyNumberFormat="0" applyFill="0" applyAlignment="0" applyProtection="0"/>
    <xf numFmtId="266" fontId="13" fillId="7" borderId="7" applyNumberFormat="0" applyAlignment="0" applyProtection="0"/>
    <xf numFmtId="266" fontId="14" fillId="0" borderId="0" applyNumberFormat="0" applyFill="0" applyBorder="0" applyAlignment="0" applyProtection="0"/>
    <xf numFmtId="266" fontId="1" fillId="8" borderId="8" applyNumberFormat="0" applyFont="0" applyAlignment="0" applyProtection="0"/>
    <xf numFmtId="266" fontId="15" fillId="0" borderId="0" applyNumberFormat="0" applyFill="0" applyBorder="0" applyAlignment="0" applyProtection="0"/>
    <xf numFmtId="266" fontId="16" fillId="0" borderId="9" applyNumberFormat="0" applyFill="0" applyAlignment="0" applyProtection="0"/>
    <xf numFmtId="266" fontId="17" fillId="9" borderId="0" applyNumberFormat="0" applyBorder="0" applyAlignment="0" applyProtection="0"/>
    <xf numFmtId="266" fontId="1" fillId="10" borderId="0" applyNumberFormat="0" applyBorder="0" applyAlignment="0" applyProtection="0"/>
    <xf numFmtId="266" fontId="1" fillId="11" borderId="0" applyNumberFormat="0" applyBorder="0" applyAlignment="0" applyProtection="0"/>
    <xf numFmtId="266" fontId="17" fillId="12" borderId="0" applyNumberFormat="0" applyBorder="0" applyAlignment="0" applyProtection="0"/>
    <xf numFmtId="266" fontId="17" fillId="13" borderId="0" applyNumberFormat="0" applyBorder="0" applyAlignment="0" applyProtection="0"/>
    <xf numFmtId="266" fontId="1" fillId="14" borderId="0" applyNumberFormat="0" applyBorder="0" applyAlignment="0" applyProtection="0"/>
    <xf numFmtId="266" fontId="1" fillId="15" borderId="0" applyNumberFormat="0" applyBorder="0" applyAlignment="0" applyProtection="0"/>
    <xf numFmtId="266" fontId="17" fillId="16" borderId="0" applyNumberFormat="0" applyBorder="0" applyAlignment="0" applyProtection="0"/>
    <xf numFmtId="266" fontId="17" fillId="17" borderId="0" applyNumberFormat="0" applyBorder="0" applyAlignment="0" applyProtection="0"/>
    <xf numFmtId="266" fontId="1" fillId="18" borderId="0" applyNumberFormat="0" applyBorder="0" applyAlignment="0" applyProtection="0"/>
    <xf numFmtId="266" fontId="1" fillId="19" borderId="0" applyNumberFormat="0" applyBorder="0" applyAlignment="0" applyProtection="0"/>
    <xf numFmtId="266" fontId="17" fillId="20" borderId="0" applyNumberFormat="0" applyBorder="0" applyAlignment="0" applyProtection="0"/>
    <xf numFmtId="266" fontId="17" fillId="21" borderId="0" applyNumberFormat="0" applyBorder="0" applyAlignment="0" applyProtection="0"/>
    <xf numFmtId="266" fontId="1" fillId="22" borderId="0" applyNumberFormat="0" applyBorder="0" applyAlignment="0" applyProtection="0"/>
    <xf numFmtId="266" fontId="1" fillId="23" borderId="0" applyNumberFormat="0" applyBorder="0" applyAlignment="0" applyProtection="0"/>
    <xf numFmtId="266" fontId="17" fillId="24" borderId="0" applyNumberFormat="0" applyBorder="0" applyAlignment="0" applyProtection="0"/>
    <xf numFmtId="266" fontId="17" fillId="25" borderId="0" applyNumberFormat="0" applyBorder="0" applyAlignment="0" applyProtection="0"/>
    <xf numFmtId="266" fontId="1" fillId="26" borderId="0" applyNumberFormat="0" applyBorder="0" applyAlignment="0" applyProtection="0"/>
    <xf numFmtId="266" fontId="1" fillId="27" borderId="0" applyNumberFormat="0" applyBorder="0" applyAlignment="0" applyProtection="0"/>
    <xf numFmtId="266" fontId="17" fillId="28" borderId="0" applyNumberFormat="0" applyBorder="0" applyAlignment="0" applyProtection="0"/>
    <xf numFmtId="266" fontId="17" fillId="29" borderId="0" applyNumberFormat="0" applyBorder="0" applyAlignment="0" applyProtection="0"/>
    <xf numFmtId="266" fontId="1" fillId="30" borderId="0" applyNumberFormat="0" applyBorder="0" applyAlignment="0" applyProtection="0"/>
    <xf numFmtId="266" fontId="1" fillId="31" borderId="0" applyNumberFormat="0" applyBorder="0" applyAlignment="0" applyProtection="0"/>
    <xf numFmtId="266" fontId="17" fillId="32" borderId="0" applyNumberFormat="0" applyBorder="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5">
      <alignment vertical="center"/>
    </xf>
    <xf numFmtId="266" fontId="196" fillId="0" borderId="0" applyNumberFormat="0" applyFill="0" applyBorder="0" applyAlignment="0" applyProtection="0"/>
    <xf numFmtId="266" fontId="18" fillId="0" borderId="75">
      <alignment vertical="center"/>
    </xf>
    <xf numFmtId="266" fontId="18" fillId="0" borderId="7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18" fillId="0" borderId="75">
      <alignment vertical="center"/>
    </xf>
    <xf numFmtId="266" fontId="18" fillId="0" borderId="75">
      <alignment vertical="center"/>
    </xf>
    <xf numFmtId="266" fontId="196" fillId="0" borderId="0" applyNumberFormat="0" applyFill="0" applyBorder="0" applyAlignment="0" applyProtection="0"/>
    <xf numFmtId="266" fontId="18" fillId="0" borderId="75">
      <alignment vertical="center"/>
    </xf>
    <xf numFmtId="266" fontId="27" fillId="0" borderId="103" applyNumberFormat="0" applyAlignment="0" applyProtection="0">
      <alignment horizontal="left" vertical="center"/>
    </xf>
    <xf numFmtId="266" fontId="27" fillId="0" borderId="103" applyNumberFormat="0" applyAlignment="0" applyProtection="0">
      <alignment horizontal="left" vertical="center"/>
    </xf>
    <xf numFmtId="266" fontId="196" fillId="0" borderId="0" applyNumberFormat="0" applyFill="0" applyBorder="0" applyAlignment="0" applyProtection="0"/>
    <xf numFmtId="266" fontId="18" fillId="0" borderId="75">
      <alignment vertical="center"/>
    </xf>
    <xf numFmtId="266" fontId="1"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 fillId="0" borderId="0"/>
    <xf numFmtId="266" fontId="196" fillId="0" borderId="0" applyNumberFormat="0" applyFill="0" applyBorder="0" applyAlignment="0" applyProtection="0"/>
    <xf numFmtId="266" fontId="27" fillId="0" borderId="129" applyNumberFormat="0" applyAlignment="0" applyProtection="0">
      <alignment horizontal="left" vertical="center"/>
    </xf>
    <xf numFmtId="266" fontId="37" fillId="0" borderId="595" applyNumberFormat="0" applyFill="0" applyAlignment="0" applyProtection="0"/>
    <xf numFmtId="49" fontId="113" fillId="0" borderId="151">
      <alignment horizontal="center"/>
    </xf>
    <xf numFmtId="266" fontId="126" fillId="42" borderId="361" applyNumberFormat="0" applyAlignment="0" applyProtection="0"/>
    <xf numFmtId="266" fontId="9" fillId="5" borderId="4" applyNumberFormat="0" applyAlignment="0" applyProtection="0"/>
    <xf numFmtId="266" fontId="146" fillId="47" borderId="546" applyNumberFormat="0" applyAlignment="0" applyProtection="0"/>
    <xf numFmtId="266" fontId="121" fillId="0" borderId="284" applyNumberFormat="0" applyFill="0" applyAlignment="0" applyProtection="0"/>
    <xf numFmtId="266" fontId="126" fillId="42" borderId="498" applyNumberFormat="0" applyAlignment="0" applyProtection="0"/>
    <xf numFmtId="266" fontId="146" fillId="39" borderId="260" applyNumberFormat="0" applyAlignment="0" applyProtection="0"/>
    <xf numFmtId="5" fontId="26" fillId="58" borderId="382" applyNumberFormat="0" applyAlignment="0" applyProtection="0">
      <alignment vertical="top"/>
    </xf>
    <xf numFmtId="266" fontId="120" fillId="0" borderId="390" applyNumberFormat="0" applyFill="0" applyAlignment="0" applyProtection="0"/>
    <xf numFmtId="49" fontId="113" fillId="0" borderId="190">
      <alignment horizontal="center"/>
    </xf>
    <xf numFmtId="266" fontId="196" fillId="0" borderId="0" applyNumberFormat="0" applyFill="0" applyBorder="0" applyAlignment="0" applyProtection="0"/>
    <xf numFmtId="266" fontId="126" fillId="42" borderId="195" applyNumberFormat="0" applyAlignment="0" applyProtection="0"/>
    <xf numFmtId="266" fontId="120" fillId="0" borderId="283" applyNumberFormat="0" applyFill="0" applyAlignment="0" applyProtection="0"/>
    <xf numFmtId="266" fontId="126" fillId="42" borderId="139" applyNumberFormat="0" applyAlignment="0" applyProtection="0"/>
    <xf numFmtId="266" fontId="27" fillId="0" borderId="191" applyNumberFormat="0" applyAlignment="0" applyProtection="0">
      <alignment horizontal="left" vertical="center"/>
    </xf>
    <xf numFmtId="49" fontId="113" fillId="0" borderId="173">
      <alignment horizontal="center"/>
    </xf>
    <xf numFmtId="231" fontId="22" fillId="68" borderId="238" applyNumberFormat="0" applyFont="0" applyAlignment="0"/>
    <xf numFmtId="266" fontId="21" fillId="0" borderId="166" applyNumberFormat="0" applyFill="0" applyAlignment="0" applyProtection="0"/>
    <xf numFmtId="266" fontId="126" fillId="42" borderId="139" applyNumberFormat="0" applyAlignment="0" applyProtection="0"/>
    <xf numFmtId="266" fontId="196" fillId="0" borderId="0" applyNumberFormat="0" applyFill="0" applyBorder="0" applyAlignment="0" applyProtection="0"/>
    <xf numFmtId="266" fontId="21" fillId="0" borderId="310" applyNumberFormat="0" applyFill="0" applyAlignment="0" applyProtection="0"/>
    <xf numFmtId="266" fontId="126" fillId="42" borderId="498" applyNumberFormat="0" applyAlignment="0" applyProtection="0"/>
    <xf numFmtId="266" fontId="121" fillId="0" borderId="284" applyNumberFormat="0" applyFill="0" applyAlignment="0" applyProtection="0"/>
    <xf numFmtId="266" fontId="160" fillId="71" borderId="344">
      <alignment horizontal="center" vertical="center" wrapText="1"/>
      <protection hidden="1"/>
    </xf>
    <xf numFmtId="266" fontId="26" fillId="43" borderId="383" applyNumberFormat="0" applyFont="0" applyBorder="0" applyProtection="0"/>
    <xf numFmtId="266" fontId="65" fillId="68" borderId="138" applyNumberFormat="0" applyBorder="0" applyAlignment="0" applyProtection="0"/>
    <xf numFmtId="10" fontId="21" fillId="68" borderId="597" applyNumberFormat="0" applyBorder="0" applyAlignment="0" applyProtection="0"/>
    <xf numFmtId="266" fontId="113" fillId="0" borderId="204">
      <alignment horizontal="center"/>
    </xf>
    <xf numFmtId="266" fontId="37" fillId="0" borderId="202" applyNumberFormat="0" applyFill="0" applyAlignment="0" applyProtection="0"/>
    <xf numFmtId="266" fontId="26" fillId="43" borderId="309" applyNumberFormat="0" applyFont="0" applyBorder="0" applyProtection="0"/>
    <xf numFmtId="266" fontId="196" fillId="0" borderId="0" applyNumberFormat="0" applyFill="0" applyBorder="0" applyAlignment="0" applyProtection="0"/>
    <xf numFmtId="266" fontId="26" fillId="58" borderId="185" applyNumberFormat="0" applyFont="0" applyAlignment="0" applyProtection="0">
      <alignment vertical="top"/>
    </xf>
    <xf numFmtId="266" fontId="126" fillId="42" borderId="225" applyNumberFormat="0" applyAlignment="0" applyProtection="0"/>
    <xf numFmtId="266" fontId="16" fillId="0" borderId="237" applyNumberFormat="0" applyFill="0" applyAlignment="0" applyProtection="0"/>
    <xf numFmtId="266" fontId="126" fillId="42" borderId="195" applyNumberFormat="0" applyAlignment="0" applyProtection="0"/>
    <xf numFmtId="266" fontId="27" fillId="0" borderId="183" applyNumberFormat="0" applyAlignment="0" applyProtection="0">
      <alignment horizontal="left" vertical="center"/>
    </xf>
    <xf numFmtId="266" fontId="126" fillId="42" borderId="334" applyNumberFormat="0" applyAlignment="0" applyProtection="0"/>
    <xf numFmtId="266" fontId="77" fillId="39" borderId="470" applyNumberFormat="0" applyAlignment="0" applyProtection="0"/>
    <xf numFmtId="220" fontId="79" fillId="0" borderId="175" applyFont="0" applyFill="0" applyBorder="0" applyAlignment="0" applyProtection="0"/>
    <xf numFmtId="266" fontId="146" fillId="39" borderId="169" applyNumberFormat="0" applyAlignment="0" applyProtection="0"/>
    <xf numFmtId="266" fontId="146" fillId="39" borderId="568" applyNumberFormat="0" applyAlignment="0" applyProtection="0"/>
    <xf numFmtId="266" fontId="77" fillId="47" borderId="167" applyNumberFormat="0" applyAlignment="0" applyProtection="0"/>
    <xf numFmtId="266" fontId="126" fillId="42" borderId="188" applyNumberFormat="0" applyAlignment="0" applyProtection="0"/>
    <xf numFmtId="266" fontId="113" fillId="0" borderId="265">
      <alignment horizontal="center"/>
    </xf>
    <xf numFmtId="266" fontId="126" fillId="42" borderId="167" applyNumberFormat="0" applyAlignment="0" applyProtection="0"/>
    <xf numFmtId="266" fontId="16" fillId="0" borderId="343" applyNumberFormat="0" applyFill="0" applyAlignment="0" applyProtection="0"/>
    <xf numFmtId="266" fontId="126" fillId="42" borderId="167" applyNumberFormat="0" applyAlignment="0" applyProtection="0"/>
    <xf numFmtId="266" fontId="126" fillId="42" borderId="167" applyNumberFormat="0" applyAlignment="0" applyProtection="0"/>
    <xf numFmtId="266" fontId="126" fillId="42" borderId="564" applyNumberFormat="0" applyAlignment="0" applyProtection="0"/>
    <xf numFmtId="49" fontId="113" fillId="0" borderId="423">
      <alignment horizontal="center"/>
    </xf>
    <xf numFmtId="266" fontId="96" fillId="0" borderId="250"/>
    <xf numFmtId="266" fontId="126" fillId="42" borderId="311" applyNumberFormat="0" applyAlignment="0" applyProtection="0"/>
    <xf numFmtId="266" fontId="126" fillId="42" borderId="414" applyNumberFormat="0" applyAlignment="0" applyProtection="0"/>
    <xf numFmtId="266" fontId="18" fillId="44" borderId="231" applyNumberFormat="0" applyFont="0" applyAlignment="0" applyProtection="0"/>
    <xf numFmtId="266" fontId="126" fillId="42" borderId="440" applyNumberFormat="0" applyAlignment="0" applyProtection="0"/>
    <xf numFmtId="266" fontId="196" fillId="0" borderId="0" applyNumberFormat="0" applyFill="0" applyBorder="0" applyAlignment="0" applyProtection="0"/>
    <xf numFmtId="10" fontId="21" fillId="68" borderId="190" applyNumberFormat="0" applyBorder="0" applyAlignment="0" applyProtection="0"/>
    <xf numFmtId="266" fontId="126" fillId="42" borderId="518" applyNumberFormat="0" applyAlignment="0" applyProtection="0"/>
    <xf numFmtId="266" fontId="18" fillId="44" borderId="145" applyNumberFormat="0" applyFont="0" applyAlignment="0" applyProtection="0"/>
    <xf numFmtId="188" fontId="62" fillId="0" borderId="468" applyNumberFormat="0" applyFill="0" applyBorder="0" applyAlignment="0" applyProtection="0">
      <alignment horizontal="right"/>
    </xf>
    <xf numFmtId="266" fontId="18" fillId="44" borderId="145" applyNumberFormat="0" applyFont="0" applyAlignment="0" applyProtection="0"/>
    <xf numFmtId="266" fontId="196" fillId="0" borderId="0" applyNumberFormat="0" applyFill="0" applyBorder="0" applyAlignment="0" applyProtection="0"/>
    <xf numFmtId="266" fontId="126" fillId="42" borderId="387" applyNumberFormat="0" applyAlignment="0" applyProtection="0"/>
    <xf numFmtId="266" fontId="120" fillId="0" borderId="283" applyNumberFormat="0" applyFill="0" applyAlignment="0" applyProtection="0"/>
    <xf numFmtId="49" fontId="113" fillId="0" borderId="265">
      <alignment horizontal="center"/>
    </xf>
    <xf numFmtId="266" fontId="126" fillId="42" borderId="334" applyNumberFormat="0" applyAlignment="0" applyProtection="0"/>
    <xf numFmtId="266" fontId="96" fillId="0" borderId="299"/>
    <xf numFmtId="38" fontId="21" fillId="0" borderId="450" applyFont="0" applyFill="0" applyBorder="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185" fontId="19" fillId="0" borderId="529"/>
    <xf numFmtId="266" fontId="27" fillId="0" borderId="210" applyNumberFormat="0" applyAlignment="0" applyProtection="0">
      <alignment horizontal="left" vertical="center"/>
    </xf>
    <xf numFmtId="266" fontId="126" fillId="42" borderId="195" applyNumberFormat="0" applyAlignment="0" applyProtection="0"/>
    <xf numFmtId="266" fontId="18" fillId="44" borderId="393" applyNumberFormat="0" applyFont="0" applyAlignment="0" applyProtection="0"/>
    <xf numFmtId="164" fontId="1" fillId="0" borderId="0" applyFont="0" applyFill="0" applyBorder="0" applyAlignment="0" applyProtection="0"/>
    <xf numFmtId="266" fontId="126" fillId="42" borderId="225" applyNumberFormat="0" applyAlignment="0" applyProtection="0"/>
    <xf numFmtId="266" fontId="26" fillId="58" borderId="134" applyNumberFormat="0" applyFont="0" applyAlignment="0" applyProtection="0">
      <alignment vertical="top"/>
    </xf>
    <xf numFmtId="266" fontId="18" fillId="44" borderId="417" applyNumberFormat="0" applyFont="0" applyAlignment="0" applyProtection="0"/>
    <xf numFmtId="231" fontId="22" fillId="68" borderId="190" applyNumberFormat="0" applyFont="0" applyAlignment="0"/>
    <xf numFmtId="266" fontId="26" fillId="43" borderId="135" applyNumberFormat="0" applyFont="0" applyBorder="0" applyProtection="0"/>
    <xf numFmtId="266" fontId="21" fillId="0" borderId="277" applyNumberFormat="0" applyFill="0" applyAlignment="0" applyProtection="0"/>
    <xf numFmtId="266" fontId="113" fillId="0" borderId="190">
      <alignment horizontal="center"/>
    </xf>
    <xf numFmtId="266" fontId="26" fillId="58" borderId="192" applyNumberFormat="0" applyFont="0" applyAlignment="0" applyProtection="0">
      <alignment vertical="top"/>
    </xf>
    <xf numFmtId="266" fontId="126" fillId="42" borderId="195" applyNumberFormat="0" applyAlignment="0" applyProtection="0"/>
    <xf numFmtId="266" fontId="126" fillId="42" borderId="518" applyNumberFormat="0" applyAlignment="0" applyProtection="0"/>
    <xf numFmtId="266" fontId="126" fillId="42" borderId="440" applyNumberFormat="0" applyAlignment="0" applyProtection="0"/>
    <xf numFmtId="266" fontId="126" fillId="42" borderId="195" applyNumberFormat="0" applyAlignment="0" applyProtection="0"/>
    <xf numFmtId="266" fontId="113" fillId="0" borderId="507">
      <alignment horizontal="center"/>
    </xf>
    <xf numFmtId="266" fontId="18" fillId="0" borderId="209">
      <alignment vertical="center"/>
    </xf>
    <xf numFmtId="266" fontId="120" fillId="0" borderId="228" applyNumberFormat="0" applyFill="0" applyAlignment="0" applyProtection="0"/>
    <xf numFmtId="266" fontId="118" fillId="0" borderId="282" applyNumberFormat="0" applyFill="0" applyAlignment="0" applyProtection="0"/>
    <xf numFmtId="266" fontId="126" fillId="42" borderId="518" applyNumberFormat="0" applyAlignment="0" applyProtection="0"/>
    <xf numFmtId="49" fontId="113" fillId="0" borderId="450">
      <alignment horizontal="center"/>
    </xf>
    <xf numFmtId="266" fontId="113" fillId="0" borderId="190">
      <alignment horizontal="center"/>
    </xf>
    <xf numFmtId="266" fontId="21" fillId="0" borderId="277" applyNumberFormat="0" applyFill="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95" applyNumberFormat="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27" fillId="0" borderId="132" applyNumberFormat="0" applyAlignment="0" applyProtection="0">
      <alignment horizontal="left" vertical="center"/>
    </xf>
    <xf numFmtId="5" fontId="26" fillId="58" borderId="134" applyNumberFormat="0" applyAlignment="0" applyProtection="0">
      <alignment vertical="top"/>
    </xf>
    <xf numFmtId="188" fontId="55" fillId="0" borderId="137" applyNumberFormat="0" applyFill="0" applyBorder="0" applyAlignment="0" applyProtection="0">
      <alignment horizontal="right"/>
    </xf>
    <xf numFmtId="188" fontId="55" fillId="0" borderId="137" applyNumberFormat="0" applyFill="0" applyBorder="0" applyAlignment="0" applyProtection="0">
      <alignment horizontal="right"/>
    </xf>
    <xf numFmtId="5" fontId="26" fillId="58" borderId="134" applyNumberFormat="0" applyAlignment="0" applyProtection="0">
      <alignment vertical="top"/>
    </xf>
    <xf numFmtId="266" fontId="126" fillId="42" borderId="225" applyNumberFormat="0" applyAlignment="0" applyProtection="0"/>
    <xf numFmtId="18" fontId="18" fillId="68" borderId="151" applyNumberFormat="0" applyFont="0" applyAlignment="0" applyProtection="0">
      <alignment horizontal="centerContinuous"/>
    </xf>
    <xf numFmtId="20" fontId="18" fillId="68" borderId="151" applyNumberFormat="0" applyFont="0" applyAlignment="0" applyProtection="0">
      <alignment horizontal="centerContinuous"/>
    </xf>
    <xf numFmtId="16" fontId="18" fillId="68" borderId="151" applyNumberFormat="0" applyFont="0" applyAlignment="0" applyProtection="0">
      <alignment horizontal="centerContinuous"/>
    </xf>
    <xf numFmtId="14" fontId="18" fillId="68" borderId="151" applyNumberFormat="0" applyFont="0" applyAlignment="0" applyProtection="0">
      <alignment horizontal="centerContinuous"/>
    </xf>
    <xf numFmtId="266" fontId="126" fillId="42" borderId="195"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266" fontId="16" fillId="0" borderId="203" applyNumberFormat="0" applyFill="0" applyAlignment="0" applyProtection="0"/>
    <xf numFmtId="266" fontId="126" fillId="42" borderId="545" applyNumberFormat="0" applyAlignment="0" applyProtection="0"/>
    <xf numFmtId="49" fontId="113" fillId="0" borderId="450">
      <alignment horizontal="center"/>
    </xf>
    <xf numFmtId="49" fontId="113" fillId="0" borderId="204">
      <alignment horizontal="center"/>
    </xf>
    <xf numFmtId="220" fontId="79" fillId="0" borderId="206" applyFont="0" applyFill="0" applyBorder="0" applyAlignment="0" applyProtection="0"/>
    <xf numFmtId="266" fontId="126" fillId="42" borderId="195" applyNumberFormat="0" applyAlignment="0" applyProtection="0"/>
    <xf numFmtId="266" fontId="126" fillId="42" borderId="280" applyNumberFormat="0" applyAlignment="0" applyProtection="0"/>
    <xf numFmtId="266" fontId="16" fillId="0" borderId="150" applyNumberFormat="0" applyFill="0" applyAlignment="0" applyProtection="0"/>
    <xf numFmtId="266" fontId="146" fillId="39" borderId="502" applyNumberFormat="0" applyAlignment="0" applyProtection="0"/>
    <xf numFmtId="266" fontId="16" fillId="0" borderId="150" applyNumberFormat="0" applyFill="0" applyAlignment="0" applyProtection="0"/>
    <xf numFmtId="266" fontId="37" fillId="0" borderId="149"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27" fillId="0" borderId="40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58"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8" fillId="0" borderId="178">
      <alignment vertical="center"/>
    </xf>
    <xf numFmtId="266" fontId="126" fillId="42" borderId="19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1" fillId="0" borderId="384" applyNumberFormat="0" applyFill="0" applyAlignment="0" applyProtection="0"/>
    <xf numFmtId="266" fontId="77" fillId="39" borderId="195" applyNumberFormat="0" applyAlignment="0" applyProtection="0"/>
    <xf numFmtId="266" fontId="126" fillId="42" borderId="585" applyNumberFormat="0" applyAlignment="0" applyProtection="0"/>
    <xf numFmtId="266" fontId="196" fillId="0" borderId="0" applyNumberFormat="0" applyFill="0" applyBorder="0" applyAlignment="0" applyProtection="0"/>
    <xf numFmtId="266" fontId="16" fillId="0" borderId="172" applyNumberFormat="0" applyFill="0" applyAlignment="0" applyProtection="0"/>
    <xf numFmtId="266" fontId="37" fillId="0" borderId="171" applyNumberFormat="0" applyFill="0" applyAlignment="0" applyProtection="0"/>
    <xf numFmtId="266" fontId="37" fillId="0" borderId="17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229" applyNumberFormat="0" applyFill="0" applyAlignment="0" applyProtection="0"/>
    <xf numFmtId="266" fontId="77" fillId="47" borderId="195" applyNumberFormat="0" applyAlignment="0" applyProtection="0"/>
    <xf numFmtId="266" fontId="126" fillId="42" borderId="195" applyNumberFormat="0" applyAlignment="0" applyProtection="0"/>
    <xf numFmtId="266" fontId="18" fillId="44" borderId="314" applyNumberFormat="0" applyFont="0" applyAlignment="0" applyProtection="0"/>
    <xf numFmtId="266" fontId="77" fillId="39" borderId="225" applyNumberFormat="0" applyAlignment="0" applyProtection="0"/>
    <xf numFmtId="266" fontId="77" fillId="47" borderId="498" applyNumberFormat="0" applyAlignment="0" applyProtection="0"/>
    <xf numFmtId="266" fontId="126" fillId="42" borderId="311" applyNumberFormat="0" applyAlignment="0" applyProtection="0"/>
    <xf numFmtId="266" fontId="146" fillId="39" borderId="2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6" fillId="0" borderId="15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149" applyNumberFormat="0" applyFill="0" applyAlignment="0" applyProtection="0"/>
    <xf numFmtId="266" fontId="37" fillId="0" borderId="149"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126" fillId="42" borderId="387" applyNumberFormat="0" applyAlignment="0" applyProtection="0"/>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37" fillId="0" borderId="171" applyNumberFormat="0" applyFill="0" applyAlignment="0" applyProtection="0"/>
    <xf numFmtId="266" fontId="37" fillId="0" borderId="171"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196" fillId="0" borderId="0" applyNumberFormat="0" applyFill="0" applyBorder="0" applyAlignment="0" applyProtection="0"/>
    <xf numFmtId="16" fontId="18" fillId="68" borderId="204" applyNumberFormat="0" applyFont="0" applyAlignment="0" applyProtection="0">
      <alignment horizontal="centerContinuous"/>
    </xf>
    <xf numFmtId="266" fontId="126" fillId="42" borderId="3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46" fillId="47" borderId="394" applyNumberFormat="0" applyAlignment="0" applyProtection="0"/>
    <xf numFmtId="266" fontId="126" fillId="42" borderId="470" applyNumberFormat="0" applyAlignment="0" applyProtection="0"/>
    <xf numFmtId="266" fontId="126" fillId="42" borderId="387" applyNumberFormat="0" applyAlignment="0" applyProtection="0"/>
    <xf numFmtId="187" fontId="39" fillId="0" borderId="153"/>
    <xf numFmtId="188" fontId="21" fillId="0" borderId="137" applyNumberFormat="0" applyFont="0" applyFill="0" applyAlignment="0" applyProtection="0">
      <alignment horizontal="right"/>
    </xf>
    <xf numFmtId="266" fontId="146" fillId="47" borderId="418" applyNumberFormat="0" applyAlignment="0" applyProtection="0"/>
    <xf numFmtId="266" fontId="27" fillId="0" borderId="243" applyNumberFormat="0" applyAlignment="0" applyProtection="0">
      <alignment horizontal="left" vertical="center"/>
    </xf>
    <xf numFmtId="266" fontId="37" fillId="0" borderId="263" applyNumberFormat="0" applyFill="0" applyAlignment="0" applyProtection="0"/>
    <xf numFmtId="266" fontId="37" fillId="0" borderId="317" applyNumberFormat="0" applyFill="0" applyAlignment="0" applyProtection="0"/>
    <xf numFmtId="266" fontId="37" fillId="0" borderId="26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238">
      <alignment horizontal="center"/>
    </xf>
    <xf numFmtId="266" fontId="126" fillId="42" borderId="195" applyNumberFormat="0" applyAlignment="0" applyProtection="0"/>
    <xf numFmtId="266" fontId="37" fillId="0" borderId="479" applyNumberFormat="0" applyFill="0" applyAlignment="0" applyProtection="0"/>
    <xf numFmtId="49" fontId="113" fillId="0" borderId="482">
      <alignment horizontal="center"/>
    </xf>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8" fillId="0" borderId="409">
      <alignment vertical="center"/>
    </xf>
    <xf numFmtId="266" fontId="126" fillId="42" borderId="311" applyNumberFormat="0" applyAlignment="0" applyProtection="0"/>
    <xf numFmtId="266" fontId="77" fillId="39" borderId="498" applyNumberFormat="0" applyAlignment="0" applyProtection="0"/>
    <xf numFmtId="266" fontId="129" fillId="62" borderId="197">
      <alignment horizontal="left" vertical="center" wrapText="1"/>
    </xf>
    <xf numFmtId="266" fontId="126" fillId="42" borderId="585" applyNumberFormat="0" applyAlignment="0" applyProtection="0"/>
    <xf numFmtId="266" fontId="126" fillId="42" borderId="334" applyNumberFormat="0" applyAlignment="0" applyProtection="0"/>
    <xf numFmtId="220" fontId="79" fillId="0" borderId="240"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197">
      <alignment horizontal="left" vertical="center" wrapText="1"/>
    </xf>
    <xf numFmtId="266" fontId="126" fillId="42" borderId="280" applyNumberFormat="0" applyAlignment="0" applyProtection="0"/>
    <xf numFmtId="266" fontId="126" fillId="42" borderId="195" applyNumberFormat="0" applyAlignment="0" applyProtection="0"/>
    <xf numFmtId="266" fontId="18" fillId="0" borderId="555">
      <alignment vertical="center"/>
    </xf>
    <xf numFmtId="266" fontId="37" fillId="0" borderId="201" applyNumberFormat="0" applyFill="0" applyAlignment="0" applyProtection="0"/>
    <xf numFmtId="187" fontId="39" fillId="0" borderId="322"/>
    <xf numFmtId="266" fontId="37" fillId="0" borderId="201" applyNumberFormat="0" applyFill="0" applyAlignment="0" applyProtection="0"/>
    <xf numFmtId="49" fontId="113" fillId="0" borderId="265">
      <alignment horizontal="center"/>
    </xf>
    <xf numFmtId="266" fontId="26" fillId="58" borderId="164" applyNumberFormat="0" applyFont="0" applyAlignment="0" applyProtection="0">
      <alignment vertical="top"/>
    </xf>
    <xf numFmtId="167" fontId="91" fillId="0" borderId="265" applyNumberFormat="0" applyFill="0" applyAlignment="0" applyProtection="0"/>
    <xf numFmtId="266" fontId="126" fillId="42" borderId="387" applyNumberFormat="0" applyAlignment="0" applyProtection="0"/>
    <xf numFmtId="266" fontId="26" fillId="43" borderId="165" applyNumberFormat="0" applyFont="0" applyBorder="0" applyProtection="0"/>
    <xf numFmtId="266" fontId="77" fillId="47" borderId="188" applyNumberFormat="0" applyAlignment="0" applyProtection="0"/>
    <xf numFmtId="266" fontId="158" fillId="1" borderId="323" applyNumberFormat="0" applyFont="0" applyAlignment="0">
      <alignment horizontal="center"/>
    </xf>
    <xf numFmtId="266" fontId="126" fillId="42" borderId="195" applyNumberFormat="0" applyAlignment="0" applyProtection="0"/>
    <xf numFmtId="266" fontId="126" fillId="42" borderId="387" applyNumberFormat="0" applyAlignment="0" applyProtection="0"/>
    <xf numFmtId="266" fontId="196" fillId="0" borderId="0" applyNumberFormat="0" applyFill="0" applyBorder="0" applyAlignment="0" applyProtection="0"/>
    <xf numFmtId="266" fontId="18" fillId="44" borderId="364" applyNumberFormat="0" applyFont="0" applyAlignment="0" applyProtection="0"/>
    <xf numFmtId="266" fontId="18" fillId="44" borderId="591" applyNumberFormat="0" applyFont="0" applyAlignment="0" applyProtection="0"/>
    <xf numFmtId="266" fontId="126" fillId="42" borderId="188"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49" fontId="113" fillId="0" borderId="190">
      <alignment horizontal="center"/>
    </xf>
    <xf numFmtId="266" fontId="126" fillId="42" borderId="188" applyNumberFormat="0" applyAlignment="0" applyProtection="0"/>
    <xf numFmtId="49" fontId="113" fillId="0" borderId="399">
      <alignment horizontal="center"/>
    </xf>
    <xf numFmtId="266" fontId="126" fillId="42" borderId="188" applyNumberFormat="0" applyAlignment="0" applyProtection="0"/>
    <xf numFmtId="266" fontId="77" fillId="39" borderId="167" applyNumberFormat="0" applyAlignment="0" applyProtection="0"/>
    <xf numFmtId="266" fontId="146" fillId="47" borderId="444" applyNumberFormat="0" applyAlignment="0" applyProtection="0"/>
    <xf numFmtId="266" fontId="52" fillId="0" borderId="173" applyProtection="0">
      <alignment horizontal="center" vertical="top" wrapText="1"/>
      <protection hidden="1"/>
    </xf>
    <xf numFmtId="220" fontId="79" fillId="0" borderId="175" applyFont="0" applyFill="0" applyBorder="0" applyAlignment="0" applyProtection="0"/>
    <xf numFmtId="5" fontId="26" fillId="58" borderId="275" applyNumberFormat="0" applyAlignment="0" applyProtection="0">
      <alignment vertical="top"/>
    </xf>
    <xf numFmtId="266" fontId="37" fillId="0" borderId="448" applyNumberFormat="0" applyFill="0" applyAlignment="0" applyProtection="0"/>
    <xf numFmtId="266" fontId="122" fillId="0" borderId="371" applyNumberFormat="0" applyFont="0" applyFill="0" applyAlignment="0" applyProtection="0"/>
    <xf numFmtId="266" fontId="126" fillId="42" borderId="258" applyNumberFormat="0" applyAlignment="0" applyProtection="0"/>
    <xf numFmtId="10" fontId="21" fillId="68" borderId="620" applyNumberFormat="0" applyBorder="0" applyAlignment="0" applyProtection="0"/>
    <xf numFmtId="266" fontId="146" fillId="39" borderId="418" applyNumberFormat="0" applyAlignment="0" applyProtection="0"/>
    <xf numFmtId="266" fontId="77" fillId="39" borderId="195" applyNumberFormat="0" applyAlignment="0" applyProtection="0"/>
    <xf numFmtId="266" fontId="21" fillId="0" borderId="173" applyFont="0" applyFill="0" applyBorder="0" applyAlignment="0" applyProtection="0"/>
    <xf numFmtId="5" fontId="26" fillId="58" borderId="220" applyNumberFormat="0" applyAlignment="0" applyProtection="0">
      <alignment vertical="top"/>
    </xf>
    <xf numFmtId="266" fontId="126" fillId="42" borderId="167" applyNumberFormat="0" applyAlignment="0" applyProtection="0"/>
    <xf numFmtId="266" fontId="126" fillId="42" borderId="361" applyNumberFormat="0" applyAlignment="0" applyProtection="0"/>
    <xf numFmtId="18" fontId="18" fillId="68" borderId="550" applyNumberFormat="0" applyFont="0" applyAlignment="0" applyProtection="0">
      <alignment horizontal="centerContinuous"/>
    </xf>
    <xf numFmtId="266" fontId="126" fillId="42" borderId="167" applyNumberFormat="0" applyAlignment="0" applyProtection="0"/>
    <xf numFmtId="266" fontId="26" fillId="58" borderId="134" applyNumberFormat="0" applyFont="0" applyAlignment="0" applyProtection="0">
      <alignment vertical="top"/>
    </xf>
    <xf numFmtId="266" fontId="26" fillId="58" borderId="134" applyNumberFormat="0" applyFont="0" applyAlignment="0" applyProtection="0">
      <alignment vertical="top"/>
    </xf>
    <xf numFmtId="266" fontId="126" fillId="42" borderId="167" applyNumberFormat="0" applyAlignment="0" applyProtection="0"/>
    <xf numFmtId="266" fontId="39" fillId="0" borderId="404" applyNumberFormat="0" applyFont="0" applyFill="0" applyBorder="0" applyProtection="0">
      <alignment horizontal="centerContinuous"/>
    </xf>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37" fillId="0" borderId="342" applyNumberFormat="0" applyFill="0" applyAlignment="0" applyProtection="0"/>
    <xf numFmtId="49" fontId="113" fillId="0" borderId="173">
      <alignment horizontal="center"/>
    </xf>
    <xf numFmtId="266" fontId="113" fillId="0" borderId="173">
      <alignment horizontal="center"/>
    </xf>
    <xf numFmtId="20" fontId="18" fillId="68" borderId="190" applyNumberFormat="0" applyFont="0" applyAlignment="0" applyProtection="0">
      <alignment horizontal="centerContinuous"/>
    </xf>
    <xf numFmtId="266" fontId="126" fillId="42" borderId="167" applyNumberFormat="0" applyAlignment="0" applyProtection="0"/>
    <xf numFmtId="266" fontId="126" fillId="42" borderId="414" applyNumberFormat="0" applyAlignment="0" applyProtection="0"/>
    <xf numFmtId="266" fontId="18" fillId="0" borderId="409">
      <alignment vertical="center"/>
    </xf>
    <xf numFmtId="49" fontId="113" fillId="0" borderId="173">
      <alignment horizontal="center"/>
    </xf>
    <xf numFmtId="266" fontId="16" fillId="0" borderId="237" applyNumberFormat="0" applyFill="0" applyAlignment="0" applyProtection="0"/>
    <xf numFmtId="266" fontId="146" fillId="47" borderId="287" applyNumberFormat="0" applyAlignment="0" applyProtection="0"/>
    <xf numFmtId="49" fontId="113" fillId="0" borderId="173">
      <alignment horizontal="center"/>
    </xf>
    <xf numFmtId="49" fontId="113" fillId="0" borderId="597">
      <alignment horizontal="center"/>
    </xf>
    <xf numFmtId="266" fontId="126" fillId="42" borderId="564" applyNumberFormat="0" applyAlignment="0" applyProtection="0"/>
    <xf numFmtId="266" fontId="126" fillId="42" borderId="611" applyNumberFormat="0" applyAlignment="0" applyProtection="0"/>
    <xf numFmtId="266" fontId="196" fillId="0" borderId="0" applyNumberFormat="0" applyFill="0" applyBorder="0" applyAlignment="0" applyProtection="0"/>
    <xf numFmtId="266" fontId="120" fillId="0" borderId="228" applyNumberFormat="0" applyFill="0" applyAlignment="0" applyProtection="0"/>
    <xf numFmtId="266" fontId="26" fillId="58" borderId="580" applyNumberFormat="0" applyFont="0" applyAlignment="0" applyProtection="0">
      <alignment vertical="top"/>
    </xf>
    <xf numFmtId="266" fontId="77" fillId="47" borderId="470" applyNumberFormat="0" applyAlignment="0" applyProtection="0"/>
    <xf numFmtId="266" fontId="126" fillId="42" borderId="564" applyNumberFormat="0" applyAlignment="0" applyProtection="0"/>
    <xf numFmtId="266" fontId="65" fillId="68" borderId="138" applyNumberFormat="0" applyBorder="0" applyAlignment="0" applyProtection="0"/>
    <xf numFmtId="266" fontId="65" fillId="68" borderId="138" applyNumberFormat="0" applyBorder="0" applyAlignment="0" applyProtection="0"/>
    <xf numFmtId="266" fontId="118" fillId="0" borderId="589" applyNumberFormat="0" applyFill="0" applyAlignment="0" applyProtection="0"/>
    <xf numFmtId="266" fontId="196" fillId="0" borderId="0" applyNumberFormat="0" applyFill="0" applyBorder="0" applyAlignment="0" applyProtection="0"/>
    <xf numFmtId="266" fontId="74" fillId="80" borderId="265" applyNumberFormat="0" applyProtection="0">
      <alignment horizontal="center" vertical="top" wrapText="1"/>
      <protection hidden="1"/>
    </xf>
    <xf numFmtId="266" fontId="126" fillId="42" borderId="564" applyNumberFormat="0" applyAlignment="0" applyProtection="0"/>
    <xf numFmtId="266" fontId="77" fillId="39" borderId="361" applyNumberFormat="0" applyAlignment="0" applyProtection="0"/>
    <xf numFmtId="266" fontId="21" fillId="0" borderId="190" applyFont="0" applyFill="0" applyBorder="0" applyAlignment="0" applyProtection="0"/>
    <xf numFmtId="49" fontId="113" fillId="0" borderId="190">
      <alignment horizontal="center"/>
    </xf>
    <xf numFmtId="266" fontId="126" fillId="42" borderId="440" applyNumberFormat="0" applyAlignment="0" applyProtection="0"/>
    <xf numFmtId="266" fontId="120" fillId="0" borderId="283" applyNumberFormat="0" applyFill="0" applyAlignment="0" applyProtection="0"/>
    <xf numFmtId="266" fontId="126" fillId="42" borderId="280" applyNumberFormat="0" applyAlignment="0" applyProtection="0"/>
    <xf numFmtId="266" fontId="21" fillId="0" borderId="173" applyFont="0" applyFill="0" applyBorder="0" applyAlignment="0" applyProtection="0"/>
    <xf numFmtId="10" fontId="21" fillId="68" borderId="190" applyNumberFormat="0" applyBorder="0" applyAlignment="0" applyProtection="0"/>
    <xf numFmtId="266" fontId="196" fillId="0" borderId="0" applyNumberFormat="0" applyFill="0" applyBorder="0" applyAlignment="0" applyProtection="0"/>
    <xf numFmtId="266" fontId="118" fillId="0" borderId="284" applyNumberFormat="0" applyFill="0" applyAlignment="0" applyProtection="0"/>
    <xf numFmtId="5" fontId="26" fillId="58" borderId="542" applyNumberFormat="0" applyAlignment="0" applyProtection="0">
      <alignment vertical="top"/>
    </xf>
    <xf numFmtId="266" fontId="146" fillId="47" borderId="546" applyNumberFormat="0" applyAlignment="0" applyProtection="0"/>
    <xf numFmtId="38" fontId="21" fillId="0" borderId="190" applyFont="0" applyFill="0" applyBorder="0" applyAlignment="0" applyProtection="0"/>
    <xf numFmtId="266" fontId="26" fillId="58" borderId="382" applyNumberFormat="0" applyFont="0" applyAlignment="0" applyProtection="0">
      <alignment vertical="top"/>
    </xf>
    <xf numFmtId="266" fontId="196" fillId="0" borderId="0" applyNumberFormat="0" applyFill="0" applyBorder="0" applyAlignment="0" applyProtection="0"/>
    <xf numFmtId="266" fontId="77" fillId="39" borderId="139" applyNumberFormat="0" applyAlignment="0" applyProtection="0"/>
    <xf numFmtId="266" fontId="77" fillId="39" borderId="139" applyNumberFormat="0" applyAlignment="0" applyProtection="0"/>
    <xf numFmtId="266" fontId="126" fillId="42" borderId="387" applyNumberFormat="0" applyAlignment="0" applyProtection="0"/>
    <xf numFmtId="266" fontId="27" fillId="0" borderId="306" applyNumberFormat="0" applyAlignment="0" applyProtection="0">
      <alignment horizontal="left" vertical="center"/>
    </xf>
    <xf numFmtId="266" fontId="126" fillId="42" borderId="334" applyNumberFormat="0" applyAlignment="0" applyProtection="0"/>
    <xf numFmtId="14" fontId="18" fillId="68" borderId="344" applyNumberFormat="0" applyFont="0" applyAlignment="0" applyProtection="0">
      <alignment horizontal="centerContinuous"/>
    </xf>
    <xf numFmtId="266" fontId="121" fillId="0" borderId="474" applyNumberFormat="0" applyFill="0" applyAlignment="0" applyProtection="0"/>
    <xf numFmtId="266" fontId="196" fillId="0" borderId="0" applyNumberFormat="0" applyFill="0" applyBorder="0" applyAlignment="0" applyProtection="0"/>
    <xf numFmtId="266" fontId="18" fillId="44" borderId="168"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266" fontId="77" fillId="47" borderId="361" applyNumberFormat="0" applyAlignment="0" applyProtection="0"/>
    <xf numFmtId="266" fontId="126" fillId="42" borderId="387" applyNumberFormat="0" applyAlignment="0" applyProtection="0"/>
    <xf numFmtId="266" fontId="52" fillId="0" borderId="151" applyProtection="0">
      <alignment horizontal="center" vertical="top" wrapText="1"/>
      <protection hidden="1"/>
    </xf>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26" fillId="42" borderId="225" applyNumberFormat="0" applyAlignment="0" applyProtection="0"/>
    <xf numFmtId="220" fontId="79" fillId="0" borderId="206" applyFont="0" applyFill="0" applyBorder="0" applyAlignment="0" applyProtection="0"/>
    <xf numFmtId="266" fontId="18" fillId="0" borderId="532">
      <alignment vertical="center"/>
    </xf>
    <xf numFmtId="266" fontId="21" fillId="0" borderId="344" applyFont="0" applyFill="0" applyBorder="0" applyAlignment="0" applyProtection="0"/>
    <xf numFmtId="220" fontId="79" fillId="0" borderId="322" applyFont="0" applyFill="0" applyBorder="0" applyAlignment="0" applyProtection="0"/>
    <xf numFmtId="266" fontId="18" fillId="44" borderId="145" applyNumberFormat="0" applyFont="0" applyAlignment="0" applyProtection="0"/>
    <xf numFmtId="188" fontId="62" fillId="0" borderId="223" applyNumberFormat="0" applyFill="0" applyBorder="0" applyAlignment="0" applyProtection="0">
      <alignment horizontal="right"/>
    </xf>
    <xf numFmtId="266" fontId="18" fillId="0" borderId="209">
      <alignment vertical="center"/>
    </xf>
    <xf numFmtId="266" fontId="126" fillId="42" borderId="195" applyNumberFormat="0" applyAlignment="0" applyProtection="0"/>
    <xf numFmtId="266" fontId="77" fillId="39" borderId="139" applyNumberFormat="0" applyAlignment="0" applyProtection="0"/>
    <xf numFmtId="266" fontId="77" fillId="39" borderId="139"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10" fontId="21" fillId="68" borderId="265"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266" fontId="21" fillId="0" borderId="136" applyNumberFormat="0" applyFill="0" applyAlignment="0" applyProtection="0"/>
    <xf numFmtId="266" fontId="77" fillId="47" borderId="387"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387" applyNumberFormat="0" applyAlignment="0" applyProtection="0"/>
    <xf numFmtId="266" fontId="18" fillId="0" borderId="302">
      <alignment vertical="center"/>
    </xf>
    <xf numFmtId="266" fontId="18" fillId="0" borderId="352">
      <alignment vertical="center"/>
    </xf>
    <xf numFmtId="188" fontId="62" fillId="0" borderId="583" applyNumberFormat="0" applyFill="0" applyBorder="0" applyAlignment="0" applyProtection="0">
      <alignment horizontal="right"/>
    </xf>
    <xf numFmtId="266" fontId="113" fillId="0" borderId="423">
      <alignment horizontal="center"/>
    </xf>
    <xf numFmtId="266" fontId="26" fillId="43" borderId="193" applyNumberFormat="0" applyFont="0" applyBorder="0" applyProtection="0"/>
    <xf numFmtId="266" fontId="126" fillId="42" borderId="518" applyNumberFormat="0" applyAlignment="0" applyProtection="0"/>
    <xf numFmtId="266" fontId="118" fillId="0" borderId="587" applyNumberFormat="0" applyFill="0" applyAlignment="0" applyProtection="0"/>
    <xf numFmtId="266" fontId="126" fillId="42" borderId="188" applyNumberFormat="0" applyAlignment="0" applyProtection="0"/>
    <xf numFmtId="266" fontId="129" fillId="62" borderId="144">
      <alignment horizontal="left" vertical="center" wrapText="1"/>
    </xf>
    <xf numFmtId="266" fontId="126" fillId="42" borderId="188" applyNumberFormat="0" applyAlignment="0" applyProtection="0"/>
    <xf numFmtId="266" fontId="126" fillId="42" borderId="334" applyNumberFormat="0" applyAlignment="0" applyProtection="0"/>
    <xf numFmtId="266" fontId="77" fillId="39" borderId="280" applyNumberFormat="0" applyAlignment="0" applyProtection="0"/>
    <xf numFmtId="266" fontId="18" fillId="0" borderId="460">
      <alignment vertical="center"/>
    </xf>
    <xf numFmtId="220" fontId="79" fillId="0" borderId="425" applyFont="0" applyFill="0" applyBorder="0" applyAlignment="0" applyProtection="0"/>
    <xf numFmtId="266" fontId="118" fillId="0" borderId="284" applyNumberFormat="0" applyFill="0" applyAlignment="0" applyProtection="0"/>
    <xf numFmtId="18" fontId="18" fillId="68" borderId="482" applyNumberFormat="0" applyFont="0" applyAlignment="0" applyProtection="0">
      <alignment horizontal="centerContinuous"/>
    </xf>
    <xf numFmtId="266" fontId="26" fillId="58" borderId="411" applyNumberFormat="0" applyFont="0" applyAlignment="0" applyProtection="0">
      <alignment vertical="top"/>
    </xf>
    <xf numFmtId="266" fontId="113" fillId="0" borderId="190">
      <alignment horizontal="center"/>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31" fontId="22" fillId="68" borderId="151" applyNumberFormat="0" applyFont="0" applyAlignment="0"/>
    <xf numFmtId="266" fontId="27" fillId="0" borderId="132" applyNumberFormat="0" applyAlignment="0" applyProtection="0">
      <alignment horizontal="left" vertical="center"/>
    </xf>
    <xf numFmtId="266" fontId="146" fillId="39" borderId="394" applyNumberFormat="0" applyAlignment="0" applyProtection="0"/>
    <xf numFmtId="266" fontId="126" fillId="42" borderId="139" applyNumberFormat="0" applyAlignment="0" applyProtection="0"/>
    <xf numFmtId="266" fontId="37" fillId="0" borderId="318" applyNumberFormat="0" applyFill="0" applyAlignment="0" applyProtection="0"/>
    <xf numFmtId="49" fontId="113" fillId="0" borderId="550">
      <alignment horizontal="center"/>
    </xf>
    <xf numFmtId="231" fontId="22" fillId="68" borderId="320" applyNumberFormat="0" applyFont="0" applyAlignment="0"/>
    <xf numFmtId="266" fontId="120" fillId="0" borderId="473" applyNumberFormat="0" applyFill="0" applyAlignment="0" applyProtection="0"/>
    <xf numFmtId="266" fontId="129" fillId="62" borderId="392">
      <alignment horizontal="left" vertical="center" wrapText="1"/>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37" fillId="0" borderId="524" applyNumberFormat="0" applyFill="0" applyAlignment="0" applyProtection="0"/>
    <xf numFmtId="266" fontId="126" fillId="42" borderId="470" applyNumberFormat="0" applyAlignment="0" applyProtection="0"/>
    <xf numFmtId="266" fontId="121" fillId="0" borderId="284" applyNumberFormat="0" applyFill="0" applyAlignment="0" applyProtection="0"/>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266" fontId="196" fillId="0" borderId="0" applyNumberFormat="0" applyFill="0" applyBorder="0" applyAlignment="0" applyProtection="0"/>
    <xf numFmtId="266" fontId="126" fillId="42" borderId="139" applyNumberFormat="0" applyAlignment="0" applyProtection="0"/>
    <xf numFmtId="266" fontId="126" fillId="42" borderId="139" applyNumberFormat="0" applyAlignment="0" applyProtection="0"/>
    <xf numFmtId="266" fontId="18" fillId="44" borderId="198" applyNumberFormat="0" applyFont="0" applyAlignment="0" applyProtection="0"/>
    <xf numFmtId="266" fontId="126" fillId="42" borderId="139" applyNumberFormat="0" applyAlignment="0" applyProtection="0"/>
    <xf numFmtId="266" fontId="126" fillId="42" borderId="139" applyNumberFormat="0" applyAlignment="0" applyProtection="0"/>
    <xf numFmtId="266" fontId="122" fillId="0" borderId="345" applyNumberFormat="0" applyFont="0" applyFill="0" applyAlignment="0" applyProtection="0"/>
    <xf numFmtId="266" fontId="126" fillId="42" borderId="280" applyNumberFormat="0" applyAlignment="0" applyProtection="0"/>
    <xf numFmtId="266" fontId="121" fillId="0" borderId="391" applyNumberFormat="0" applyFill="0" applyAlignment="0" applyProtection="0"/>
    <xf numFmtId="266" fontId="126" fillId="42" borderId="280" applyNumberFormat="0" applyAlignment="0" applyProtection="0"/>
    <xf numFmtId="266" fontId="118" fillId="0" borderId="589" applyNumberFormat="0" applyFill="0" applyAlignment="0" applyProtection="0"/>
    <xf numFmtId="49" fontId="113" fillId="0" borderId="423">
      <alignment horizontal="center"/>
    </xf>
    <xf numFmtId="266" fontId="126" fillId="42" borderId="280" applyNumberFormat="0" applyAlignment="0" applyProtection="0"/>
    <xf numFmtId="266" fontId="126" fillId="42" borderId="139" applyNumberFormat="0" applyAlignment="0" applyProtection="0"/>
    <xf numFmtId="266" fontId="113" fillId="0" borderId="151">
      <alignment horizontal="center"/>
    </xf>
    <xf numFmtId="49" fontId="113" fillId="0" borderId="151">
      <alignment horizontal="center"/>
    </xf>
    <xf numFmtId="266" fontId="113" fillId="0" borderId="151">
      <alignment horizontal="center"/>
    </xf>
    <xf numFmtId="266" fontId="126" fillId="42" borderId="518" applyNumberFormat="0" applyAlignment="0" applyProtection="0"/>
    <xf numFmtId="266" fontId="18" fillId="0" borderId="158">
      <alignment vertical="center"/>
    </xf>
    <xf numFmtId="49" fontId="113" fillId="0" borderId="151">
      <alignment horizontal="center"/>
    </xf>
    <xf numFmtId="49" fontId="113" fillId="0" borderId="151">
      <alignment horizontal="center"/>
    </xf>
    <xf numFmtId="266" fontId="126" fillId="42" borderId="139" applyNumberFormat="0" applyAlignment="0" applyProtection="0"/>
    <xf numFmtId="266" fontId="118" fillId="0" borderId="141" applyNumberFormat="0" applyFill="0" applyAlignment="0" applyProtection="0"/>
    <xf numFmtId="266" fontId="120" fillId="0" borderId="142"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49" fontId="113" fillId="0" borderId="344">
      <alignment horizontal="center"/>
    </xf>
    <xf numFmtId="266" fontId="118" fillId="0" borderId="14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38" fontId="21" fillId="0" borderId="204" applyFont="0" applyFill="0" applyBorder="0" applyAlignment="0" applyProtection="0"/>
    <xf numFmtId="266" fontId="126" fillId="42" borderId="195" applyNumberFormat="0" applyAlignment="0" applyProtection="0"/>
    <xf numFmtId="266" fontId="126" fillId="42" borderId="195" applyNumberFormat="0" applyAlignment="0" applyProtection="0"/>
    <xf numFmtId="266" fontId="37" fillId="0" borderId="421"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26" fillId="58" borderId="275" applyNumberFormat="0" applyFont="0" applyAlignment="0" applyProtection="0">
      <alignment vertical="top"/>
    </xf>
    <xf numFmtId="266" fontId="118" fillId="0" borderId="282" applyNumberFormat="0" applyFill="0" applyAlignment="0" applyProtection="0"/>
    <xf numFmtId="49" fontId="113" fillId="0" borderId="151">
      <alignment horizontal="center"/>
    </xf>
    <xf numFmtId="266" fontId="126" fillId="42" borderId="195" applyNumberFormat="0" applyAlignment="0" applyProtection="0"/>
    <xf numFmtId="5" fontId="26" fillId="58" borderId="192" applyNumberFormat="0" applyAlignment="0" applyProtection="0">
      <alignment vertical="top"/>
    </xf>
    <xf numFmtId="266" fontId="21" fillId="0" borderId="194"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96" fillId="0" borderId="0" applyNumberFormat="0" applyFill="0" applyBorder="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10" fontId="21" fillId="68" borderId="151" applyNumberFormat="0" applyBorder="0" applyAlignment="0" applyProtection="0"/>
    <xf numFmtId="266" fontId="196" fillId="0" borderId="0" applyNumberFormat="0" applyFill="0" applyBorder="0" applyAlignment="0" applyProtection="0"/>
    <xf numFmtId="266" fontId="65" fillId="68" borderId="224" applyNumberFormat="0" applyBorder="0" applyAlignment="0" applyProtection="0"/>
    <xf numFmtId="266" fontId="37" fillId="0" borderId="571" applyNumberFormat="0" applyFill="0" applyAlignment="0" applyProtection="0"/>
    <xf numFmtId="49" fontId="113" fillId="0" borderId="293">
      <alignment horizontal="center"/>
    </xf>
    <xf numFmtId="266" fontId="27" fillId="0" borderId="132" applyNumberFormat="0" applyAlignment="0" applyProtection="0">
      <alignment horizontal="left" vertical="center"/>
    </xf>
    <xf numFmtId="266" fontId="146" fillId="39" borderId="394" applyNumberFormat="0" applyAlignment="0" applyProtection="0"/>
    <xf numFmtId="266" fontId="16" fillId="0" borderId="549" applyNumberFormat="0" applyFill="0" applyAlignment="0" applyProtection="0"/>
    <xf numFmtId="266" fontId="146" fillId="47" borderId="315" applyNumberFormat="0" applyAlignment="0" applyProtection="0"/>
    <xf numFmtId="266" fontId="196" fillId="0" borderId="0" applyNumberFormat="0" applyFill="0" applyBorder="0" applyAlignment="0" applyProtection="0"/>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39" applyNumberFormat="0" applyAlignment="0" applyProtection="0"/>
    <xf numFmtId="266" fontId="126" fillId="42" borderId="139" applyNumberFormat="0" applyAlignment="0" applyProtection="0"/>
    <xf numFmtId="266" fontId="126" fillId="42" borderId="585" applyNumberFormat="0" applyAlignment="0" applyProtection="0"/>
    <xf numFmtId="266" fontId="126" fillId="42" borderId="139" applyNumberFormat="0" applyAlignment="0" applyProtection="0"/>
    <xf numFmtId="266" fontId="126" fillId="42" borderId="139" applyNumberFormat="0" applyAlignment="0" applyProtection="0"/>
    <xf numFmtId="266" fontId="118" fillId="0" borderId="391" applyNumberFormat="0" applyFill="0" applyAlignment="0" applyProtection="0"/>
    <xf numFmtId="49" fontId="113" fillId="0" borderId="204">
      <alignment horizontal="center"/>
    </xf>
    <xf numFmtId="16" fontId="18" fillId="68" borderId="344" applyNumberFormat="0" applyFont="0" applyAlignment="0" applyProtection="0">
      <alignment horizontal="centerContinuous"/>
    </xf>
    <xf numFmtId="266" fontId="126" fillId="42" borderId="139" applyNumberFormat="0" applyAlignment="0" applyProtection="0"/>
    <xf numFmtId="49" fontId="113" fillId="0" borderId="370">
      <alignment horizontal="center"/>
    </xf>
    <xf numFmtId="266" fontId="16" fillId="0" borderId="449" applyNumberFormat="0" applyFill="0" applyAlignment="0" applyProtection="0"/>
    <xf numFmtId="266" fontId="118" fillId="0" borderId="284" applyNumberFormat="0" applyFill="0" applyAlignment="0" applyProtection="0"/>
    <xf numFmtId="266" fontId="126" fillId="42" borderId="195" applyNumberFormat="0" applyAlignment="0" applyProtection="0"/>
    <xf numFmtId="266" fontId="126" fillId="42" borderId="139" applyNumberFormat="0" applyAlignment="0" applyProtection="0"/>
    <xf numFmtId="266" fontId="126" fillId="42" borderId="195"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49" fontId="113" fillId="0" borderId="344">
      <alignment horizontal="center"/>
    </xf>
    <xf numFmtId="266" fontId="129" fillId="62" borderId="197">
      <alignment horizontal="left" vertical="center" wrapText="1"/>
    </xf>
    <xf numFmtId="266" fontId="26" fillId="58" borderId="192" applyNumberFormat="0" applyFont="0" applyAlignment="0" applyProtection="0">
      <alignment vertical="top"/>
    </xf>
    <xf numFmtId="266" fontId="126" fillId="42" borderId="334" applyNumberFormat="0" applyAlignment="0" applyProtection="0"/>
    <xf numFmtId="266" fontId="126" fillId="42" borderId="518" applyNumberFormat="0" applyAlignment="0" applyProtection="0"/>
    <xf numFmtId="266" fontId="126" fillId="42" borderId="564" applyNumberFormat="0" applyAlignment="0" applyProtection="0"/>
    <xf numFmtId="266" fontId="126" fillId="42" borderId="139" applyNumberFormat="0" applyAlignment="0" applyProtection="0"/>
    <xf numFmtId="266" fontId="146" fillId="47" borderId="568" applyNumberFormat="0" applyAlignment="0" applyProtection="0"/>
    <xf numFmtId="167" fontId="91" fillId="0" borderId="151" applyNumberFormat="0" applyFill="0" applyAlignment="0" applyProtection="0"/>
    <xf numFmtId="188" fontId="55" fillId="0" borderId="468" applyNumberFormat="0" applyFill="0" applyBorder="0" applyAlignment="0" applyProtection="0">
      <alignment horizontal="right"/>
    </xf>
    <xf numFmtId="266" fontId="126" fillId="42" borderId="498" applyNumberFormat="0" applyAlignment="0" applyProtection="0"/>
    <xf numFmtId="266" fontId="126" fillId="42" borderId="361" applyNumberFormat="0" applyAlignment="0" applyProtection="0"/>
    <xf numFmtId="266" fontId="126" fillId="42" borderId="334" applyNumberFormat="0" applyAlignment="0" applyProtection="0"/>
    <xf numFmtId="266" fontId="129" fillId="62" borderId="144">
      <alignment horizontal="left" vertical="center" wrapText="1"/>
    </xf>
    <xf numFmtId="266" fontId="196" fillId="0" borderId="0" applyNumberFormat="0" applyFill="0" applyBorder="0" applyAlignment="0" applyProtection="0"/>
    <xf numFmtId="266" fontId="196" fillId="0" borderId="0" applyNumberFormat="0" applyFill="0" applyBorder="0" applyAlignment="0" applyProtection="0"/>
    <xf numFmtId="187" fontId="39" fillId="0" borderId="452"/>
    <xf numFmtId="266" fontId="26" fillId="43" borderId="135" applyNumberFormat="0" applyFont="0" applyBorder="0" applyProtection="0"/>
    <xf numFmtId="266" fontId="26" fillId="58" borderId="134" applyNumberFormat="0" applyFont="0" applyAlignment="0" applyProtection="0">
      <alignment vertical="top"/>
    </xf>
    <xf numFmtId="266" fontId="96" fillId="0" borderId="494"/>
    <xf numFmtId="188" fontId="55" fillId="0" borderId="385" applyNumberFormat="0" applyFill="0" applyBorder="0" applyAlignment="0" applyProtection="0">
      <alignment horizontal="right"/>
    </xf>
    <xf numFmtId="266" fontId="26" fillId="58" borderId="220" applyNumberFormat="0" applyFont="0" applyAlignment="0" applyProtection="0">
      <alignment vertical="top"/>
    </xf>
    <xf numFmtId="38" fontId="21" fillId="0" borderId="151" applyFont="0" applyFill="0" applyBorder="0" applyAlignment="0" applyProtection="0"/>
    <xf numFmtId="266" fontId="21" fillId="0" borderId="151" applyFont="0" applyFill="0" applyBorder="0" applyAlignment="0" applyProtection="0"/>
    <xf numFmtId="266" fontId="126" fillId="42" borderId="498" applyNumberFormat="0" applyAlignment="0" applyProtection="0"/>
    <xf numFmtId="266" fontId="126" fillId="42" borderId="518" applyNumberFormat="0" applyAlignment="0" applyProtection="0"/>
    <xf numFmtId="266" fontId="126" fillId="42" borderId="387" applyNumberFormat="0" applyAlignment="0" applyProtection="0"/>
    <xf numFmtId="49" fontId="113" fillId="0" borderId="423">
      <alignment horizontal="center"/>
    </xf>
    <xf numFmtId="266" fontId="126" fillId="42" borderId="280" applyNumberFormat="0" applyAlignment="0" applyProtection="0"/>
    <xf numFmtId="266" fontId="21" fillId="0" borderId="467" applyNumberFormat="0" applyFill="0" applyAlignment="0" applyProtection="0"/>
    <xf numFmtId="266" fontId="126" fillId="42" borderId="280" applyNumberFormat="0" applyAlignment="0" applyProtection="0"/>
    <xf numFmtId="266" fontId="146" fillId="39" borderId="338" applyNumberFormat="0" applyAlignment="0" applyProtection="0"/>
    <xf numFmtId="220" fontId="79" fillId="0" borderId="484" applyFont="0" applyFill="0" applyBorder="0" applyAlignment="0" applyProtection="0"/>
    <xf numFmtId="266" fontId="146" fillId="39" borderId="568" applyNumberFormat="0" applyAlignment="0" applyProtection="0"/>
    <xf numFmtId="266" fontId="126" fillId="42" borderId="470" applyNumberFormat="0" applyAlignment="0" applyProtection="0"/>
    <xf numFmtId="266" fontId="146" fillId="39" borderId="260" applyNumberFormat="0" applyAlignment="0" applyProtection="0"/>
    <xf numFmtId="266" fontId="126" fillId="42" borderId="414" applyNumberFormat="0" applyAlignment="0" applyProtection="0"/>
    <xf numFmtId="266" fontId="37" fillId="0" borderId="448" applyNumberFormat="0" applyFill="0" applyAlignment="0" applyProtection="0"/>
    <xf numFmtId="266" fontId="18" fillId="0" borderId="407">
      <alignment vertical="center"/>
    </xf>
    <xf numFmtId="220" fontId="79" fillId="0" borderId="322" applyFont="0" applyFill="0" applyBorder="0" applyAlignment="0" applyProtection="0"/>
    <xf numFmtId="266" fontId="126" fillId="42" borderId="334" applyNumberFormat="0" applyAlignment="0" applyProtection="0"/>
    <xf numFmtId="49" fontId="113" fillId="0" borderId="370">
      <alignment horizontal="center"/>
    </xf>
    <xf numFmtId="266" fontId="18" fillId="0" borderId="490">
      <alignment vertical="center"/>
    </xf>
    <xf numFmtId="49" fontId="113" fillId="0" borderId="370">
      <alignment horizontal="center"/>
    </xf>
    <xf numFmtId="266" fontId="196" fillId="0" borderId="0" applyNumberFormat="0" applyFill="0" applyBorder="0" applyAlignment="0" applyProtection="0"/>
    <xf numFmtId="266" fontId="52" fillId="0" borderId="344" applyProtection="0">
      <alignment horizontal="center" vertical="top" wrapText="1"/>
      <protection hidden="1"/>
    </xf>
    <xf numFmtId="266" fontId="126" fillId="42" borderId="334" applyNumberFormat="0" applyAlignment="0" applyProtection="0"/>
    <xf numFmtId="266" fontId="126" fillId="42" borderId="361" applyNumberFormat="0" applyAlignment="0" applyProtection="0"/>
    <xf numFmtId="266" fontId="113" fillId="0" borderId="344">
      <alignment horizontal="center"/>
    </xf>
    <xf numFmtId="266" fontId="126" fillId="42" borderId="334" applyNumberFormat="0" applyAlignment="0" applyProtection="0"/>
    <xf numFmtId="266" fontId="126" fillId="42" borderId="545" applyNumberFormat="0" applyAlignment="0" applyProtection="0"/>
    <xf numFmtId="266" fontId="118" fillId="0" borderId="391" applyNumberFormat="0" applyFill="0" applyAlignment="0" applyProtection="0"/>
    <xf numFmtId="266" fontId="126" fillId="42" borderId="470" applyNumberFormat="0" applyAlignment="0" applyProtection="0"/>
    <xf numFmtId="266" fontId="196" fillId="0" borderId="0" applyNumberFormat="0" applyFill="0" applyBorder="0" applyAlignment="0" applyProtection="0"/>
    <xf numFmtId="266" fontId="121" fillId="0" borderId="589" applyNumberFormat="0" applyFill="0" applyAlignment="0" applyProtection="0"/>
    <xf numFmtId="49" fontId="113" fillId="0" borderId="370">
      <alignment horizontal="center"/>
    </xf>
    <xf numFmtId="266" fontId="18" fillId="44" borderId="393" applyNumberFormat="0" applyFont="0" applyAlignment="0" applyProtection="0"/>
    <xf numFmtId="266" fontId="18" fillId="44" borderId="443" applyNumberFormat="0" applyFont="0" applyAlignment="0" applyProtection="0"/>
    <xf numFmtId="266" fontId="37" fillId="0" borderId="368" applyNumberFormat="0" applyFill="0" applyAlignment="0" applyProtection="0"/>
    <xf numFmtId="266" fontId="196" fillId="0" borderId="0" applyNumberFormat="0" applyFill="0" applyBorder="0" applyAlignment="0" applyProtection="0"/>
    <xf numFmtId="49" fontId="113" fillId="0" borderId="550">
      <alignment horizontal="center"/>
    </xf>
    <xf numFmtId="266" fontId="126" fillId="42" borderId="470" applyNumberFormat="0" applyAlignment="0" applyProtection="0"/>
    <xf numFmtId="266" fontId="65" fillId="68" borderId="386" applyNumberFormat="0" applyBorder="0" applyAlignment="0" applyProtection="0"/>
    <xf numFmtId="266" fontId="126" fillId="42" borderId="585" applyNumberFormat="0" applyAlignment="0" applyProtection="0"/>
    <xf numFmtId="266" fontId="196" fillId="0" borderId="0" applyNumberFormat="0" applyFill="0" applyBorder="0" applyAlignment="0" applyProtection="0"/>
    <xf numFmtId="266" fontId="26" fillId="43" borderId="332" applyNumberFormat="0" applyFont="0" applyBorder="0" applyProtection="0"/>
    <xf numFmtId="266" fontId="96" fillId="0" borderId="433"/>
    <xf numFmtId="266" fontId="126" fillId="42" borderId="414" applyNumberFormat="0" applyAlignment="0" applyProtection="0"/>
    <xf numFmtId="266" fontId="121" fillId="0" borderId="391" applyNumberFormat="0" applyFill="0" applyAlignment="0" applyProtection="0"/>
    <xf numFmtId="266" fontId="113" fillId="0" borderId="450">
      <alignment horizontal="center"/>
    </xf>
    <xf numFmtId="266" fontId="196" fillId="0" borderId="0" applyNumberFormat="0" applyFill="0" applyBorder="0" applyAlignment="0" applyProtection="0"/>
    <xf numFmtId="266" fontId="126" fillId="42" borderId="440" applyNumberFormat="0" applyAlignment="0" applyProtection="0"/>
    <xf numFmtId="266" fontId="113" fillId="0" borderId="293">
      <alignment horizontal="center"/>
    </xf>
    <xf numFmtId="49" fontId="113" fillId="0" borderId="190">
      <alignment horizontal="center"/>
    </xf>
    <xf numFmtId="266" fontId="16" fillId="0" borderId="292" applyNumberFormat="0" applyFill="0" applyAlignment="0" applyProtection="0"/>
    <xf numFmtId="266" fontId="126" fillId="42" borderId="280" applyNumberFormat="0" applyAlignment="0" applyProtection="0"/>
    <xf numFmtId="266" fontId="146" fillId="39" borderId="287" applyNumberFormat="0" applyAlignment="0" applyProtection="0"/>
    <xf numFmtId="188" fontId="21" fillId="0" borderId="278" applyNumberFormat="0" applyFont="0" applyFill="0" applyAlignment="0" applyProtection="0">
      <alignment horizontal="right"/>
    </xf>
    <xf numFmtId="49" fontId="113" fillId="0" borderId="190">
      <alignment horizontal="center"/>
    </xf>
    <xf numFmtId="266" fontId="65" fillId="68" borderId="469" applyNumberFormat="0" applyBorder="0" applyAlignment="0" applyProtection="0"/>
    <xf numFmtId="266" fontId="126" fillId="42" borderId="545" applyNumberFormat="0" applyAlignment="0" applyProtection="0"/>
    <xf numFmtId="266" fontId="126" fillId="42" borderId="585" applyNumberFormat="0" applyAlignment="0" applyProtection="0"/>
    <xf numFmtId="266" fontId="18" fillId="44" borderId="145" applyNumberFormat="0" applyFont="0" applyAlignment="0" applyProtection="0"/>
    <xf numFmtId="266" fontId="18" fillId="44" borderId="286" applyNumberFormat="0" applyFont="0" applyAlignment="0" applyProtection="0"/>
    <xf numFmtId="266" fontId="37" fillId="0" borderId="291" applyNumberFormat="0" applyFill="0" applyAlignment="0" applyProtection="0"/>
    <xf numFmtId="266" fontId="118" fillId="0" borderId="472" applyNumberFormat="0" applyFill="0" applyAlignment="0" applyProtection="0"/>
    <xf numFmtId="49" fontId="113" fillId="0" borderId="482">
      <alignment horizontal="center"/>
    </xf>
    <xf numFmtId="220" fontId="79" fillId="0" borderId="575" applyFont="0" applyFill="0" applyBorder="0" applyAlignment="0" applyProtection="0"/>
    <xf numFmtId="266" fontId="126" fillId="42" borderId="564" applyNumberFormat="0" applyAlignment="0" applyProtection="0"/>
    <xf numFmtId="266" fontId="16" fillId="0" borderId="481" applyNumberFormat="0" applyFill="0" applyAlignment="0" applyProtection="0"/>
    <xf numFmtId="266" fontId="126" fillId="42" borderId="280" applyNumberFormat="0" applyAlignment="0" applyProtection="0"/>
    <xf numFmtId="266" fontId="65" fillId="68" borderId="224" applyNumberFormat="0" applyBorder="0" applyAlignment="0" applyProtection="0"/>
    <xf numFmtId="266" fontId="122" fillId="0" borderId="152" applyNumberFormat="0" applyFont="0" applyFill="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46" fillId="39" borderId="146" applyNumberFormat="0" applyAlignment="0" applyProtection="0"/>
    <xf numFmtId="266" fontId="146" fillId="47" borderId="146" applyNumberFormat="0" applyAlignment="0" applyProtection="0"/>
    <xf numFmtId="266" fontId="126" fillId="42" borderId="564" applyNumberFormat="0" applyAlignment="0" applyProtection="0"/>
    <xf numFmtId="266" fontId="126" fillId="42" borderId="498" applyNumberFormat="0" applyAlignment="0" applyProtection="0"/>
    <xf numFmtId="266" fontId="18" fillId="44" borderId="476" applyNumberFormat="0" applyFont="0" applyAlignment="0" applyProtection="0"/>
    <xf numFmtId="266" fontId="118" fillId="0" borderId="589" applyNumberFormat="0" applyFill="0" applyAlignment="0" applyProtection="0"/>
    <xf numFmtId="183" fontId="18" fillId="0" borderId="366">
      <alignment horizontal="centerContinuous"/>
    </xf>
    <xf numFmtId="49" fontId="113" fillId="0" borderId="370">
      <alignment horizontal="center"/>
    </xf>
    <xf numFmtId="266" fontId="126" fillId="42" borderId="225" applyNumberFormat="0" applyAlignment="0" applyProtection="0"/>
    <xf numFmtId="5" fontId="26" fillId="58" borderId="220" applyNumberFormat="0" applyAlignment="0" applyProtection="0">
      <alignment vertical="top"/>
    </xf>
    <xf numFmtId="8" fontId="18" fillId="0" borderId="140">
      <protection locked="0"/>
    </xf>
    <xf numFmtId="266" fontId="126" fillId="42" borderId="225" applyNumberFormat="0" applyAlignment="0" applyProtection="0"/>
    <xf numFmtId="266" fontId="18" fillId="0" borderId="557">
      <alignment vertical="center"/>
    </xf>
    <xf numFmtId="266" fontId="126" fillId="42" borderId="225" applyNumberFormat="0" applyAlignment="0" applyProtection="0"/>
    <xf numFmtId="266" fontId="196" fillId="0" borderId="0" applyNumberFormat="0" applyFill="0" applyBorder="0" applyAlignment="0" applyProtection="0"/>
    <xf numFmtId="266" fontId="74" fillId="80" borderId="151" applyNumberFormat="0" applyProtection="0">
      <alignment horizontal="center" vertical="top" wrapText="1"/>
      <protection hidden="1"/>
    </xf>
    <xf numFmtId="266" fontId="120" fillId="0" borderId="473" applyNumberFormat="0" applyFill="0" applyAlignment="0" applyProtection="0"/>
    <xf numFmtId="266" fontId="126" fillId="42" borderId="258" applyNumberFormat="0" applyAlignment="0" applyProtection="0"/>
    <xf numFmtId="266" fontId="118" fillId="0" borderId="229" applyNumberFormat="0" applyFill="0" applyAlignment="0" applyProtection="0"/>
    <xf numFmtId="266" fontId="113" fillId="0" borderId="320">
      <alignment horizontal="center"/>
    </xf>
    <xf numFmtId="266" fontId="121" fillId="0" borderId="284" applyNumberFormat="0" applyFill="0" applyAlignment="0" applyProtection="0"/>
    <xf numFmtId="49" fontId="113" fillId="0" borderId="238">
      <alignment horizontal="center"/>
    </xf>
    <xf numFmtId="266" fontId="118" fillId="0" borderId="229" applyNumberFormat="0" applyFill="0" applyAlignment="0" applyProtection="0"/>
    <xf numFmtId="266" fontId="26" fillId="43" borderId="221" applyNumberFormat="0" applyFont="0" applyBorder="0" applyProtection="0"/>
    <xf numFmtId="266" fontId="52" fillId="0" borderId="620" applyProtection="0">
      <alignment horizontal="center" vertical="top" wrapText="1"/>
      <protection hidden="1"/>
    </xf>
    <xf numFmtId="266" fontId="196" fillId="0" borderId="0" applyNumberFormat="0" applyFill="0" applyBorder="0" applyAlignment="0" applyProtection="0"/>
    <xf numFmtId="4" fontId="91" fillId="0" borderId="450" applyFont="0" applyFill="0" applyBorder="0" applyAlignment="0" applyProtection="0"/>
    <xf numFmtId="266" fontId="37" fillId="0" borderId="318" applyNumberFormat="0" applyFill="0" applyAlignment="0" applyProtection="0"/>
    <xf numFmtId="49" fontId="113" fillId="0" borderId="190">
      <alignment horizontal="center"/>
    </xf>
    <xf numFmtId="266" fontId="16" fillId="0" borderId="619" applyNumberFormat="0" applyFill="0" applyAlignment="0" applyProtection="0"/>
    <xf numFmtId="266" fontId="126" fillId="42" borderId="195" applyNumberFormat="0" applyAlignment="0" applyProtection="0"/>
    <xf numFmtId="266" fontId="77" fillId="39" borderId="49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190">
      <alignment horizontal="center"/>
    </xf>
    <xf numFmtId="187" fontId="39" fillId="0" borderId="240"/>
    <xf numFmtId="49" fontId="113" fillId="0" borderId="293">
      <alignment horizontal="center"/>
    </xf>
    <xf numFmtId="266" fontId="1" fillId="0" borderId="0"/>
    <xf numFmtId="266" fontId="18" fillId="0" borderId="434">
      <alignment vertical="center"/>
    </xf>
    <xf numFmtId="49" fontId="113" fillId="0" borderId="265">
      <alignment horizontal="center"/>
    </xf>
    <xf numFmtId="49" fontId="113" fillId="0" borderId="265">
      <alignment horizontal="center"/>
    </xf>
    <xf numFmtId="266" fontId="146" fillId="39" borderId="477" applyNumberFormat="0" applyAlignment="0" applyProtection="0"/>
    <xf numFmtId="266" fontId="77" fillId="47" borderId="414" applyNumberFormat="0" applyAlignment="0" applyProtection="0"/>
    <xf numFmtId="266" fontId="37" fillId="0" borderId="548" applyNumberFormat="0" applyFill="0" applyAlignment="0" applyProtection="0"/>
    <xf numFmtId="220" fontId="79" fillId="0" borderId="240" applyFont="0" applyFill="0" applyBorder="0" applyAlignment="0" applyProtection="0"/>
    <xf numFmtId="266" fontId="18" fillId="0" borderId="555">
      <alignment vertical="center"/>
    </xf>
    <xf numFmtId="49" fontId="113" fillId="0" borderId="399">
      <alignment horizontal="center"/>
    </xf>
    <xf numFmtId="266" fontId="118" fillId="0" borderId="229" applyNumberFormat="0" applyFill="0" applyAlignment="0" applyProtection="0"/>
    <xf numFmtId="266" fontId="27" fillId="0" borderId="218" applyNumberFormat="0" applyAlignment="0" applyProtection="0">
      <alignment horizontal="left" vertical="center"/>
    </xf>
    <xf numFmtId="10" fontId="21" fillId="68" borderId="370" applyNumberFormat="0" applyBorder="0" applyAlignment="0" applyProtection="0"/>
    <xf numFmtId="266" fontId="52" fillId="0" borderId="573" applyProtection="0">
      <alignment horizontal="center" vertical="top" wrapText="1"/>
      <protection hidden="1"/>
    </xf>
    <xf numFmtId="266" fontId="118" fillId="0" borderId="589" applyNumberFormat="0" applyFill="0" applyAlignment="0" applyProtection="0"/>
    <xf numFmtId="266" fontId="18" fillId="0" borderId="405">
      <alignment vertical="center"/>
    </xf>
    <xf numFmtId="266" fontId="126" fillId="42" borderId="56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466" applyNumberFormat="0" applyFont="0" applyBorder="0" applyProtection="0"/>
    <xf numFmtId="14" fontId="18" fillId="68" borderId="399" applyNumberFormat="0" applyFont="0" applyAlignment="0" applyProtection="0">
      <alignment horizontal="centerContinuous"/>
    </xf>
    <xf numFmtId="266" fontId="196" fillId="0" borderId="0" applyNumberFormat="0" applyFill="0" applyBorder="0" applyAlignment="0" applyProtection="0"/>
    <xf numFmtId="266" fontId="126" fillId="42" borderId="470" applyNumberFormat="0" applyAlignment="0" applyProtection="0"/>
    <xf numFmtId="266" fontId="77" fillId="39" borderId="545" applyNumberFormat="0" applyAlignment="0" applyProtection="0"/>
    <xf numFmtId="266" fontId="18" fillId="44" borderId="337" applyNumberFormat="0" applyFont="0" applyAlignment="0" applyProtection="0"/>
    <xf numFmtId="5" fontId="26" fillId="58" borderId="192" applyNumberFormat="0" applyAlignment="0" applyProtection="0">
      <alignment vertical="top"/>
    </xf>
    <xf numFmtId="266" fontId="77" fillId="47" borderId="225" applyNumberFormat="0" applyAlignment="0" applyProtection="0"/>
    <xf numFmtId="266" fontId="126" fillId="42" borderId="334" applyNumberFormat="0" applyAlignment="0" applyProtection="0"/>
    <xf numFmtId="266" fontId="126" fillId="42" borderId="334" applyNumberFormat="0" applyAlignment="0" applyProtection="0"/>
    <xf numFmtId="188" fontId="25" fillId="0" borderId="223" applyNumberFormat="0" applyFill="0" applyBorder="0" applyAlignment="0" applyProtection="0">
      <alignment horizontal="right"/>
    </xf>
    <xf numFmtId="266" fontId="18" fillId="44" borderId="443" applyNumberFormat="0" applyFont="0" applyAlignment="0" applyProtection="0"/>
    <xf numFmtId="266" fontId="196" fillId="0" borderId="0" applyNumberFormat="0" applyFill="0" applyBorder="0" applyAlignment="0" applyProtection="0"/>
    <xf numFmtId="266" fontId="21" fillId="0" borderId="222" applyNumberFormat="0" applyFill="0" applyAlignment="0" applyProtection="0"/>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188" fontId="25" fillId="0" borderId="137" applyNumberFormat="0" applyFill="0" applyBorder="0" applyAlignment="0" applyProtection="0">
      <alignment horizontal="right"/>
    </xf>
    <xf numFmtId="266" fontId="65" fillId="68" borderId="138" applyNumberFormat="0" applyBorder="0" applyAlignment="0" applyProtection="0"/>
    <xf numFmtId="266" fontId="26" fillId="43" borderId="186" applyNumberFormat="0" applyFont="0" applyBorder="0" applyProtection="0"/>
    <xf numFmtId="266" fontId="18" fillId="0" borderId="603">
      <alignment vertical="center"/>
    </xf>
    <xf numFmtId="266" fontId="126" fillId="42" borderId="440" applyNumberFormat="0" applyAlignment="0" applyProtection="0"/>
    <xf numFmtId="266" fontId="126" fillId="42" borderId="564" applyNumberFormat="0" applyAlignment="0" applyProtection="0"/>
    <xf numFmtId="266" fontId="18" fillId="44" borderId="614" applyNumberFormat="0" applyFont="0" applyAlignment="0" applyProtection="0"/>
    <xf numFmtId="266" fontId="18" fillId="0" borderId="233">
      <alignment vertical="center"/>
    </xf>
    <xf numFmtId="188" fontId="62" fillId="0" borderId="137" applyNumberFormat="0" applyFill="0" applyBorder="0" applyAlignment="0" applyProtection="0">
      <alignment horizontal="right"/>
    </xf>
    <xf numFmtId="266" fontId="126" fillId="42" borderId="280" applyNumberFormat="0" applyAlignment="0" applyProtection="0"/>
    <xf numFmtId="266" fontId="118" fillId="0" borderId="284" applyNumberFormat="0" applyFill="0" applyAlignment="0" applyProtection="0"/>
    <xf numFmtId="266" fontId="121" fillId="0" borderId="284" applyNumberFormat="0" applyFill="0" applyAlignment="0" applyProtection="0"/>
    <xf numFmtId="266" fontId="126" fillId="42" borderId="280" applyNumberFormat="0" applyAlignment="0" applyProtection="0"/>
    <xf numFmtId="266" fontId="21" fillId="0" borderId="187" applyNumberFormat="0" applyFill="0" applyAlignment="0" applyProtection="0"/>
    <xf numFmtId="5" fontId="26" fillId="58" borderId="465" applyNumberFormat="0" applyAlignment="0" applyProtection="0">
      <alignment vertical="top"/>
    </xf>
    <xf numFmtId="266" fontId="77" fillId="39" borderId="311" applyNumberFormat="0" applyAlignment="0" applyProtection="0"/>
    <xf numFmtId="187" fontId="39" fillId="0" borderId="267"/>
    <xf numFmtId="14" fontId="18" fillId="68" borderId="450" applyNumberFormat="0" applyFont="0" applyAlignment="0" applyProtection="0">
      <alignment horizontal="centerContinuous"/>
    </xf>
    <xf numFmtId="5" fontId="26" fillId="58" borderId="275" applyNumberFormat="0" applyAlignment="0" applyProtection="0">
      <alignment vertical="top"/>
    </xf>
    <xf numFmtId="266" fontId="18" fillId="44" borderId="364" applyNumberFormat="0" applyFont="0" applyAlignment="0" applyProtection="0"/>
    <xf numFmtId="266" fontId="21" fillId="0" borderId="136" applyNumberFormat="0" applyFill="0" applyAlignment="0" applyProtection="0"/>
    <xf numFmtId="266" fontId="21" fillId="0" borderId="136" applyNumberFormat="0" applyFill="0" applyAlignment="0" applyProtection="0"/>
    <xf numFmtId="266" fontId="21" fillId="0" borderId="310" applyNumberFormat="0" applyFill="0" applyAlignment="0" applyProtection="0"/>
    <xf numFmtId="266" fontId="146" fillId="47" borderId="615" applyNumberFormat="0" applyAlignment="0" applyProtection="0"/>
    <xf numFmtId="14" fontId="18" fillId="68" borderId="370" applyNumberFormat="0" applyFont="0" applyAlignment="0" applyProtection="0">
      <alignment horizontal="centerContinuous"/>
    </xf>
    <xf numFmtId="266" fontId="18" fillId="0" borderId="376">
      <alignment vertical="center"/>
    </xf>
    <xf numFmtId="266" fontId="37" fillId="0" borderId="524" applyNumberFormat="0" applyFill="0" applyAlignment="0" applyProtection="0"/>
    <xf numFmtId="266" fontId="37" fillId="0" borderId="291" applyNumberFormat="0" applyFill="0" applyAlignment="0" applyProtection="0"/>
    <xf numFmtId="5" fontId="26" fillId="58" borderId="358" applyNumberFormat="0" applyAlignment="0" applyProtection="0">
      <alignment vertical="top"/>
    </xf>
    <xf numFmtId="266" fontId="121" fillId="0" borderId="229" applyNumberFormat="0" applyFill="0" applyAlignment="0" applyProtection="0"/>
    <xf numFmtId="266" fontId="126" fillId="42" borderId="334"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8" fillId="44" borderId="314" applyNumberFormat="0" applyFont="0" applyAlignment="0" applyProtection="0"/>
    <xf numFmtId="266" fontId="126" fillId="42" borderId="334" applyNumberFormat="0" applyAlignment="0" applyProtection="0"/>
    <xf numFmtId="20" fontId="18" fillId="68" borderId="482" applyNumberFormat="0" applyFont="0" applyAlignment="0" applyProtection="0">
      <alignment horizontal="centerContinuous"/>
    </xf>
    <xf numFmtId="266" fontId="21" fillId="0" borderId="277" applyNumberFormat="0" applyFill="0" applyAlignment="0" applyProtection="0"/>
    <xf numFmtId="266" fontId="18" fillId="0" borderId="214">
      <alignment vertical="center"/>
    </xf>
    <xf numFmtId="266" fontId="77" fillId="39" borderId="188" applyNumberFormat="0" applyAlignment="0" applyProtection="0"/>
    <xf numFmtId="266" fontId="77" fillId="39" borderId="188" applyNumberFormat="0" applyAlignment="0" applyProtection="0"/>
    <xf numFmtId="49" fontId="113" fillId="0" borderId="265">
      <alignment horizontal="center"/>
    </xf>
    <xf numFmtId="266" fontId="160" fillId="71" borderId="527">
      <alignment horizontal="center" vertical="center" wrapText="1"/>
      <protection hidden="1"/>
    </xf>
    <xf numFmtId="266" fontId="196" fillId="0" borderId="0" applyNumberFormat="0" applyFill="0" applyBorder="0" applyAlignment="0" applyProtection="0"/>
    <xf numFmtId="20" fontId="18" fillId="68" borderId="370" applyNumberFormat="0" applyFont="0" applyAlignment="0" applyProtection="0">
      <alignment horizontal="centerContinuous"/>
    </xf>
    <xf numFmtId="18" fontId="18" fillId="68" borderId="482" applyNumberFormat="0" applyFont="0" applyAlignment="0" applyProtection="0">
      <alignment horizontal="centerContinuous"/>
    </xf>
    <xf numFmtId="266" fontId="77" fillId="47" borderId="361" applyNumberFormat="0" applyAlignment="0" applyProtection="0"/>
    <xf numFmtId="266" fontId="126" fillId="42" borderId="334" applyNumberFormat="0" applyAlignment="0" applyProtection="0"/>
    <xf numFmtId="49" fontId="113" fillId="0" borderId="190">
      <alignment horizontal="center"/>
    </xf>
    <xf numFmtId="49" fontId="113" fillId="0" borderId="190">
      <alignment horizontal="center"/>
    </xf>
    <xf numFmtId="266" fontId="126" fillId="42" borderId="440" applyNumberFormat="0" applyAlignment="0" applyProtection="0"/>
    <xf numFmtId="266" fontId="26" fillId="43" borderId="332" applyNumberFormat="0" applyFont="0" applyBorder="0" applyProtection="0"/>
    <xf numFmtId="266" fontId="126" fillId="42" borderId="440" applyNumberFormat="0" applyAlignment="0" applyProtection="0"/>
    <xf numFmtId="16" fontId="18" fillId="68" borderId="527" applyNumberFormat="0" applyFont="0" applyAlignment="0" applyProtection="0">
      <alignment horizontal="centerContinuous"/>
    </xf>
    <xf numFmtId="266" fontId="52" fillId="0" borderId="482" applyProtection="0">
      <alignment horizontal="center" vertical="top" wrapText="1"/>
      <protection hidden="1"/>
    </xf>
    <xf numFmtId="266" fontId="126" fillId="42" borderId="280" applyNumberFormat="0" applyAlignment="0" applyProtection="0"/>
    <xf numFmtId="49" fontId="113" fillId="0" borderId="190">
      <alignment horizontal="center"/>
    </xf>
    <xf numFmtId="49" fontId="113" fillId="0" borderId="423">
      <alignment horizontal="center"/>
    </xf>
    <xf numFmtId="266" fontId="26" fillId="43" borderId="135" applyNumberFormat="0" applyFont="0" applyBorder="0" applyProtection="0"/>
    <xf numFmtId="231" fontId="22" fillId="68" borderId="620" applyNumberFormat="0" applyFont="0" applyAlignment="0"/>
    <xf numFmtId="266" fontId="196" fillId="0" borderId="0" applyNumberFormat="0" applyFill="0" applyBorder="0" applyAlignment="0" applyProtection="0"/>
    <xf numFmtId="266" fontId="126" fillId="42" borderId="334" applyNumberFormat="0" applyAlignment="0" applyProtection="0"/>
    <xf numFmtId="266" fontId="37" fillId="0" borderId="396" applyNumberFormat="0" applyFill="0" applyAlignment="0" applyProtection="0"/>
    <xf numFmtId="266" fontId="113" fillId="0" borderId="550">
      <alignment horizontal="center"/>
    </xf>
    <xf numFmtId="266" fontId="27" fillId="0" borderId="453">
      <alignment horizontal="left" vertical="center"/>
    </xf>
    <xf numFmtId="4" fontId="91" fillId="0" borderId="527" applyFont="0" applyFill="0" applyBorder="0" applyAlignment="0" applyProtection="0"/>
    <xf numFmtId="266" fontId="126" fillId="42" borderId="585" applyNumberFormat="0" applyAlignment="0" applyProtection="0"/>
    <xf numFmtId="266" fontId="77" fillId="47" borderId="518" applyNumberFormat="0" applyAlignment="0" applyProtection="0"/>
    <xf numFmtId="266" fontId="118" fillId="0" borderId="474" applyNumberFormat="0" applyFill="0" applyAlignment="0" applyProtection="0"/>
    <xf numFmtId="266" fontId="74" fillId="80" borderId="190" applyNumberFormat="0" applyProtection="0">
      <alignment horizontal="center" vertical="top" wrapText="1"/>
      <protection hidden="1"/>
    </xf>
    <xf numFmtId="266" fontId="126" fillId="42" borderId="311" applyNumberFormat="0" applyAlignment="0" applyProtection="0"/>
    <xf numFmtId="18" fontId="18" fillId="68" borderId="370" applyNumberFormat="0" applyFont="0" applyAlignment="0" applyProtection="0">
      <alignment horizontal="centerContinuous"/>
    </xf>
    <xf numFmtId="266" fontId="18" fillId="0" borderId="355">
      <alignment vertical="center"/>
    </xf>
    <xf numFmtId="266" fontId="126" fillId="42" borderId="334" applyNumberFormat="0" applyAlignment="0" applyProtection="0"/>
    <xf numFmtId="266" fontId="196" fillId="0" borderId="0" applyNumberFormat="0" applyFill="0" applyBorder="0" applyAlignment="0" applyProtection="0"/>
    <xf numFmtId="4" fontId="91" fillId="0" borderId="507" applyFont="0" applyFill="0" applyBorder="0" applyAlignment="0" applyProtection="0"/>
    <xf numFmtId="266" fontId="96" fillId="0" borderId="133"/>
    <xf numFmtId="49" fontId="113" fillId="0" borderId="550">
      <alignment horizontal="center"/>
    </xf>
    <xf numFmtId="266" fontId="160" fillId="71" borderId="151">
      <alignment horizontal="center" vertical="center" wrapText="1"/>
      <protection hidden="1"/>
    </xf>
    <xf numFmtId="10" fontId="21" fillId="68" borderId="527" applyNumberFormat="0" applyBorder="0" applyAlignment="0" applyProtection="0"/>
    <xf numFmtId="266" fontId="158" fillId="1" borderId="154" applyNumberFormat="0" applyFont="0" applyAlignment="0">
      <alignment horizontal="center"/>
    </xf>
    <xf numFmtId="5" fontId="26" fillId="58" borderId="192" applyNumberFormat="0" applyAlignment="0" applyProtection="0">
      <alignment vertical="top"/>
    </xf>
    <xf numFmtId="266" fontId="18" fillId="44" borderId="567" applyNumberFormat="0" applyFont="0" applyAlignment="0" applyProtection="0"/>
    <xf numFmtId="266" fontId="126" fillId="42" borderId="188"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188" applyNumberFormat="0" applyAlignment="0" applyProtection="0"/>
    <xf numFmtId="14" fontId="18" fillId="68" borderId="482" applyNumberFormat="0" applyFont="0" applyAlignment="0" applyProtection="0">
      <alignment horizontal="centerContinuous"/>
    </xf>
    <xf numFmtId="266" fontId="18" fillId="44" borderId="259" applyNumberFormat="0" applyFont="0" applyAlignment="0" applyProtection="0"/>
    <xf numFmtId="266" fontId="126" fillId="42" borderId="414" applyNumberFormat="0" applyAlignment="0" applyProtection="0"/>
    <xf numFmtId="49" fontId="113" fillId="0" borderId="265">
      <alignment horizontal="center"/>
    </xf>
    <xf numFmtId="266" fontId="77" fillId="47" borderId="258" applyNumberFormat="0" applyAlignment="0" applyProtection="0"/>
    <xf numFmtId="266" fontId="18" fillId="44" borderId="521" applyNumberFormat="0" applyFont="0" applyAlignment="0" applyProtection="0"/>
    <xf numFmtId="266" fontId="121" fillId="0" borderId="284" applyNumberFormat="0" applyFill="0" applyAlignment="0" applyProtection="0"/>
    <xf numFmtId="266" fontId="126" fillId="42" borderId="188" applyNumberFormat="0" applyAlignment="0" applyProtection="0"/>
    <xf numFmtId="183" fontId="18" fillId="0" borderId="289">
      <alignment horizontal="centerContinuous"/>
    </xf>
    <xf numFmtId="266" fontId="126" fillId="42" borderId="188" applyNumberFormat="0" applyAlignment="0" applyProtection="0"/>
    <xf numFmtId="266" fontId="126" fillId="42" borderId="361" applyNumberFormat="0" applyAlignment="0" applyProtection="0"/>
    <xf numFmtId="5" fontId="26" fillId="58" borderId="185" applyNumberFormat="0" applyAlignment="0" applyProtection="0">
      <alignment vertical="top"/>
    </xf>
    <xf numFmtId="266" fontId="37" fillId="0" borderId="291" applyNumberFormat="0" applyFill="0" applyAlignment="0" applyProtection="0"/>
    <xf numFmtId="266" fontId="37" fillId="0" borderId="263" applyNumberFormat="0" applyFill="0" applyAlignment="0" applyProtection="0"/>
    <xf numFmtId="266" fontId="146" fillId="39" borderId="394" applyNumberFormat="0" applyAlignment="0" applyProtection="0"/>
    <xf numFmtId="49" fontId="113" fillId="0" borderId="527">
      <alignment horizontal="center"/>
    </xf>
    <xf numFmtId="266" fontId="126" fillId="42" borderId="188" applyNumberFormat="0" applyAlignment="0" applyProtection="0"/>
    <xf numFmtId="266" fontId="126" fillId="42" borderId="188" applyNumberFormat="0" applyAlignment="0" applyProtection="0"/>
    <xf numFmtId="266" fontId="126" fillId="42" borderId="188" applyNumberFormat="0" applyAlignment="0" applyProtection="0"/>
    <xf numFmtId="5" fontId="26" fillId="58" borderId="465" applyNumberFormat="0" applyAlignment="0" applyProtection="0">
      <alignment vertical="top"/>
    </xf>
    <xf numFmtId="266" fontId="196" fillId="0" borderId="0" applyNumberFormat="0" applyFill="0" applyBorder="0" applyAlignment="0" applyProtection="0"/>
    <xf numFmtId="266" fontId="126" fillId="42" borderId="440" applyNumberFormat="0" applyAlignment="0" applyProtection="0"/>
    <xf numFmtId="266" fontId="26" fillId="58" borderId="465" applyNumberFormat="0" applyFont="0" applyAlignment="0" applyProtection="0">
      <alignment vertical="top"/>
    </xf>
    <xf numFmtId="49" fontId="113" fillId="0" borderId="190">
      <alignment horizontal="center"/>
    </xf>
    <xf numFmtId="18" fontId="18" fillId="68" borderId="190" applyNumberFormat="0" applyFont="0" applyAlignment="0" applyProtection="0">
      <alignment horizontal="centerContinuous"/>
    </xf>
    <xf numFmtId="49" fontId="113" fillId="0" borderId="238">
      <alignment horizontal="center"/>
    </xf>
    <xf numFmtId="164" fontId="1" fillId="0" borderId="0" applyFont="0" applyFill="0" applyBorder="0" applyAlignment="0" applyProtection="0"/>
    <xf numFmtId="266" fontId="77" fillId="47" borderId="280" applyNumberFormat="0" applyAlignment="0" applyProtection="0"/>
    <xf numFmtId="49" fontId="113" fillId="0" borderId="423">
      <alignment horizontal="center"/>
    </xf>
    <xf numFmtId="266" fontId="77" fillId="39" borderId="311" applyNumberFormat="0" applyAlignment="0" applyProtection="0"/>
    <xf numFmtId="5" fontId="26" fillId="58" borderId="382" applyNumberFormat="0" applyAlignment="0" applyProtection="0">
      <alignment vertical="top"/>
    </xf>
    <xf numFmtId="266" fontId="18" fillId="0" borderId="409">
      <alignment vertical="center"/>
    </xf>
    <xf numFmtId="266" fontId="126" fillId="42" borderId="188" applyNumberFormat="0" applyAlignment="0" applyProtection="0"/>
    <xf numFmtId="49" fontId="113" fillId="0" borderId="507">
      <alignment horizontal="center"/>
    </xf>
    <xf numFmtId="266" fontId="77" fillId="39" borderId="195" applyNumberFormat="0" applyAlignment="0" applyProtection="0"/>
    <xf numFmtId="266" fontId="196" fillId="0" borderId="0" applyNumberFormat="0" applyFill="0" applyBorder="0" applyAlignment="0" applyProtection="0"/>
    <xf numFmtId="49" fontId="113" fillId="0" borderId="423">
      <alignment horizontal="center"/>
    </xf>
    <xf numFmtId="266" fontId="126" fillId="42" borderId="188" applyNumberFormat="0" applyAlignment="0" applyProtection="0"/>
    <xf numFmtId="220" fontId="79" fillId="0" borderId="346" applyFont="0" applyFill="0" applyBorder="0" applyAlignment="0" applyProtection="0"/>
    <xf numFmtId="266" fontId="77" fillId="47" borderId="195" applyNumberFormat="0" applyAlignment="0" applyProtection="0"/>
    <xf numFmtId="266" fontId="122" fillId="0" borderId="205" applyNumberFormat="0" applyFont="0" applyFill="0" applyAlignment="0" applyProtection="0"/>
    <xf numFmtId="266" fontId="146" fillId="47" borderId="199" applyNumberFormat="0" applyAlignment="0" applyProtection="0"/>
    <xf numFmtId="266" fontId="126" fillId="42" borderId="611" applyNumberFormat="0" applyAlignment="0" applyProtection="0"/>
    <xf numFmtId="266" fontId="113" fillId="0" borderId="370">
      <alignment horizontal="center"/>
    </xf>
    <xf numFmtId="266" fontId="146" fillId="39" borderId="502" applyNumberFormat="0" applyAlignment="0" applyProtection="0"/>
    <xf numFmtId="266" fontId="126" fillId="42" borderId="361" applyNumberFormat="0" applyAlignment="0" applyProtection="0"/>
    <xf numFmtId="266" fontId="126" fillId="42" borderId="311" applyNumberFormat="0" applyAlignment="0" applyProtection="0"/>
    <xf numFmtId="5" fontId="26" fillId="58" borderId="437" applyNumberFormat="0" applyAlignment="0" applyProtection="0">
      <alignment vertical="top"/>
    </xf>
    <xf numFmtId="183" fontId="18" fillId="0" borderId="366">
      <alignment horizontal="centerContinuous"/>
    </xf>
    <xf numFmtId="266" fontId="196" fillId="0" borderId="0" applyNumberFormat="0" applyFill="0" applyBorder="0" applyAlignment="0" applyProtection="0"/>
    <xf numFmtId="266" fontId="126" fillId="42" borderId="225" applyNumberFormat="0" applyAlignment="0" applyProtection="0"/>
    <xf numFmtId="266" fontId="77" fillId="39" borderId="334" applyNumberFormat="0" applyAlignment="0" applyProtection="0"/>
    <xf numFmtId="266" fontId="126" fillId="42" borderId="311" applyNumberFormat="0" applyAlignment="0" applyProtection="0"/>
    <xf numFmtId="266" fontId="96" fillId="0" borderId="330"/>
    <xf numFmtId="266" fontId="37" fillId="0" borderId="570" applyNumberFormat="0" applyFill="0" applyAlignment="0" applyProtection="0"/>
    <xf numFmtId="266" fontId="37" fillId="0" borderId="235" applyNumberFormat="0" applyFill="0" applyAlignment="0" applyProtection="0"/>
    <xf numFmtId="266" fontId="26" fillId="43" borderId="276" applyNumberFormat="0" applyFont="0" applyBorder="0" applyProtection="0"/>
    <xf numFmtId="266" fontId="37" fillId="0" borderId="318" applyNumberFormat="0" applyFill="0" applyAlignment="0" applyProtection="0"/>
    <xf numFmtId="266" fontId="37" fillId="0" borderId="202" applyNumberFormat="0" applyFill="0" applyAlignment="0" applyProtection="0"/>
    <xf numFmtId="266" fontId="126" fillId="42" borderId="585" applyNumberFormat="0" applyAlignment="0" applyProtection="0"/>
    <xf numFmtId="266" fontId="77" fillId="39" borderId="258" applyNumberFormat="0" applyAlignment="0" applyProtection="0"/>
    <xf numFmtId="20" fontId="18" fillId="68" borderId="204" applyNumberFormat="0" applyFont="0" applyAlignment="0" applyProtection="0">
      <alignment horizontal="centerContinuous"/>
    </xf>
    <xf numFmtId="266" fontId="26" fillId="43" borderId="186" applyNumberFormat="0" applyFont="0" applyBorder="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37" fillId="0" borderId="201" applyNumberFormat="0" applyFill="0" applyAlignment="0" applyProtection="0"/>
    <xf numFmtId="5" fontId="26" fillId="58" borderId="515" applyNumberFormat="0" applyAlignment="0" applyProtection="0">
      <alignment vertical="top"/>
    </xf>
    <xf numFmtId="185" fontId="19" fillId="0" borderId="322"/>
    <xf numFmtId="266" fontId="126" fillId="42" borderId="258" applyNumberFormat="0" applyAlignment="0" applyProtection="0"/>
    <xf numFmtId="266" fontId="77" fillId="47" borderId="280" applyNumberFormat="0" applyAlignment="0" applyProtection="0"/>
    <xf numFmtId="266" fontId="18" fillId="0" borderId="209">
      <alignment vertical="center"/>
    </xf>
    <xf numFmtId="266" fontId="196" fillId="0" borderId="0" applyNumberFormat="0" applyFill="0" applyBorder="0" applyAlignment="0" applyProtection="0"/>
    <xf numFmtId="188" fontId="25" fillId="0" borderId="583" applyNumberFormat="0" applyFill="0" applyBorder="0" applyAlignment="0" applyProtection="0">
      <alignment horizontal="right"/>
    </xf>
    <xf numFmtId="266" fontId="196" fillId="0" borderId="0" applyNumberFormat="0" applyFill="0" applyBorder="0" applyAlignment="0" applyProtection="0"/>
    <xf numFmtId="18" fontId="18" fillId="68" borderId="293" applyNumberFormat="0" applyFont="0" applyAlignment="0" applyProtection="0">
      <alignment horizontal="centerContinuous"/>
    </xf>
    <xf numFmtId="5" fontId="26" fillId="58" borderId="192" applyNumberFormat="0" applyAlignment="0" applyProtection="0">
      <alignment vertical="top"/>
    </xf>
    <xf numFmtId="266" fontId="18" fillId="0" borderId="209">
      <alignment vertical="center"/>
    </xf>
    <xf numFmtId="266" fontId="18" fillId="44" borderId="198" applyNumberFormat="0" applyFont="0" applyAlignment="0" applyProtection="0"/>
    <xf numFmtId="220" fontId="79" fillId="0" borderId="206" applyFon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49" fontId="113" fillId="0" borderId="204">
      <alignment horizontal="center"/>
    </xf>
    <xf numFmtId="266" fontId="196" fillId="0" borderId="0" applyNumberFormat="0" applyFill="0" applyBorder="0" applyAlignment="0" applyProtection="0"/>
    <xf numFmtId="266" fontId="126" fillId="42" borderId="195" applyNumberFormat="0" applyAlignment="0" applyProtection="0"/>
    <xf numFmtId="5" fontId="26" fillId="58" borderId="192" applyNumberFormat="0" applyAlignment="0" applyProtection="0">
      <alignment vertical="top"/>
    </xf>
    <xf numFmtId="49" fontId="113" fillId="0" borderId="204">
      <alignment horizontal="center"/>
    </xf>
    <xf numFmtId="266" fontId="26" fillId="58" borderId="192" applyNumberFormat="0" applyFont="0" applyAlignment="0" applyProtection="0">
      <alignment vertical="top"/>
    </xf>
    <xf numFmtId="266" fontId="118" fillId="0" borderId="229" applyNumberFormat="0" applyFill="0" applyAlignment="0" applyProtection="0"/>
    <xf numFmtId="266" fontId="196" fillId="0" borderId="0" applyNumberFormat="0" applyFill="0" applyBorder="0" applyAlignment="0" applyProtection="0"/>
    <xf numFmtId="266" fontId="37" fillId="0" borderId="20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8" fontId="18" fillId="0" borderId="281">
      <protection locked="0"/>
    </xf>
    <xf numFmtId="266" fontId="27" fillId="0" borderId="303" applyNumberFormat="0" applyAlignment="0" applyProtection="0">
      <alignment horizontal="left" vertical="center"/>
    </xf>
    <xf numFmtId="266" fontId="126" fillId="42" borderId="225" applyNumberFormat="0" applyAlignment="0" applyProtection="0"/>
    <xf numFmtId="266" fontId="196" fillId="0" borderId="0" applyNumberFormat="0" applyFill="0" applyBorder="0" applyAlignment="0" applyProtection="0"/>
    <xf numFmtId="266" fontId="26" fillId="43" borderId="256" applyNumberFormat="0" applyFont="0" applyBorder="0" applyProtection="0"/>
    <xf numFmtId="5" fontId="26" fillId="58" borderId="465" applyNumberFormat="0" applyAlignment="0" applyProtection="0">
      <alignment vertical="top"/>
    </xf>
    <xf numFmtId="266" fontId="16" fillId="0" borderId="292" applyNumberFormat="0" applyFill="0" applyAlignment="0" applyProtection="0"/>
    <xf numFmtId="266" fontId="27" fillId="0" borderId="18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52" fillId="0" borderId="320" applyProtection="0">
      <alignment horizontal="center" vertical="top" wrapText="1"/>
      <protection hidden="1"/>
    </xf>
    <xf numFmtId="266" fontId="126" fillId="42" borderId="518" applyNumberFormat="0" applyAlignment="0" applyProtection="0"/>
    <xf numFmtId="266" fontId="146" fillId="39" borderId="232" applyNumberFormat="0" applyAlignment="0" applyProtection="0"/>
    <xf numFmtId="266" fontId="21" fillId="0" borderId="582" applyNumberFormat="0" applyFill="0" applyAlignment="0" applyProtection="0"/>
    <xf numFmtId="266" fontId="126" fillId="42" borderId="361" applyNumberFormat="0" applyAlignment="0" applyProtection="0"/>
    <xf numFmtId="49" fontId="113" fillId="0" borderId="344">
      <alignment horizontal="center"/>
    </xf>
    <xf numFmtId="49" fontId="113" fillId="0" borderId="370">
      <alignment horizontal="center"/>
    </xf>
    <xf numFmtId="266" fontId="18" fillId="0" borderId="209">
      <alignment vertical="center"/>
    </xf>
    <xf numFmtId="266" fontId="18" fillId="44" borderId="198" applyNumberFormat="0" applyFont="0" applyAlignment="0" applyProtection="0"/>
    <xf numFmtId="266" fontId="121" fillId="0" borderId="143" applyNumberFormat="0" applyFill="0" applyAlignment="0" applyProtection="0"/>
    <xf numFmtId="266" fontId="77" fillId="47" borderId="225" applyNumberFormat="0" applyAlignment="0" applyProtection="0"/>
    <xf numFmtId="266" fontId="146" fillId="47" borderId="287" applyNumberFormat="0" applyAlignment="0" applyProtection="0"/>
    <xf numFmtId="266" fontId="18" fillId="0" borderId="376">
      <alignment vertical="center"/>
    </xf>
    <xf numFmtId="266" fontId="126" fillId="42" borderId="167" applyNumberFormat="0" applyAlignment="0" applyProtection="0"/>
    <xf numFmtId="266" fontId="77" fillId="39" borderId="258" applyNumberFormat="0" applyAlignment="0" applyProtection="0"/>
    <xf numFmtId="266" fontId="77" fillId="47" borderId="195" applyNumberFormat="0" applyAlignment="0" applyProtection="0"/>
    <xf numFmtId="266" fontId="126" fillId="42" borderId="258" applyNumberFormat="0" applyAlignment="0" applyProtection="0"/>
    <xf numFmtId="266" fontId="26" fillId="58" borderId="437" applyNumberFormat="0" applyFont="0" applyAlignment="0" applyProtection="0">
      <alignment vertical="top"/>
    </xf>
    <xf numFmtId="266" fontId="126" fillId="42" borderId="611" applyNumberFormat="0" applyAlignment="0" applyProtection="0"/>
    <xf numFmtId="266" fontId="77" fillId="39" borderId="545" applyNumberFormat="0" applyAlignment="0" applyProtection="0"/>
    <xf numFmtId="266" fontId="77" fillId="39" borderId="195" applyNumberFormat="0" applyAlignment="0" applyProtection="0"/>
    <xf numFmtId="266" fontId="18" fillId="0" borderId="131">
      <alignment vertical="center"/>
    </xf>
    <xf numFmtId="266" fontId="26" fillId="43" borderId="193" applyNumberFormat="0" applyFont="0" applyBorder="0" applyProtection="0"/>
    <xf numFmtId="266" fontId="126" fillId="42" borderId="258" applyNumberFormat="0" applyAlignment="0" applyProtection="0"/>
    <xf numFmtId="266" fontId="196" fillId="0" borderId="0" applyNumberFormat="0" applyFill="0" applyBorder="0" applyAlignment="0" applyProtection="0"/>
    <xf numFmtId="266" fontId="18" fillId="44" borderId="443" applyNumberFormat="0" applyFont="0" applyAlignment="0" applyProtection="0"/>
    <xf numFmtId="266" fontId="196" fillId="0" borderId="0" applyNumberFormat="0" applyFill="0" applyBorder="0" applyAlignment="0" applyProtection="0"/>
    <xf numFmtId="266" fontId="26" fillId="43" borderId="609" applyNumberFormat="0" applyFont="0" applyBorder="0" applyProtection="0"/>
    <xf numFmtId="49" fontId="113" fillId="0" borderId="507">
      <alignment horizontal="center"/>
    </xf>
    <xf numFmtId="266" fontId="113" fillId="0" borderId="190">
      <alignment horizontal="center"/>
    </xf>
    <xf numFmtId="266" fontId="37" fillId="0" borderId="448" applyNumberFormat="0" applyFill="0" applyAlignment="0" applyProtection="0"/>
    <xf numFmtId="49" fontId="113" fillId="0" borderId="190">
      <alignment horizontal="center"/>
    </xf>
    <xf numFmtId="266" fontId="126" fillId="42" borderId="498" applyNumberFormat="0" applyAlignment="0" applyProtection="0"/>
    <xf numFmtId="266" fontId="18" fillId="44" borderId="591" applyNumberFormat="0" applyFont="0" applyAlignment="0" applyProtection="0"/>
    <xf numFmtId="266" fontId="113" fillId="0" borderId="190">
      <alignment horizontal="center"/>
    </xf>
    <xf numFmtId="266" fontId="37" fillId="0" borderId="262" applyNumberFormat="0" applyFill="0" applyAlignment="0" applyProtection="0"/>
    <xf numFmtId="18" fontId="18" fillId="68" borderId="370" applyNumberFormat="0" applyFont="0" applyAlignment="0" applyProtection="0">
      <alignment horizontal="centerContinuous"/>
    </xf>
    <xf numFmtId="266" fontId="126" fillId="42" borderId="585" applyNumberFormat="0" applyAlignment="0" applyProtection="0"/>
    <xf numFmtId="49" fontId="113" fillId="0" borderId="190">
      <alignment horizontal="center"/>
    </xf>
    <xf numFmtId="266" fontId="146" fillId="39" borderId="287" applyNumberFormat="0" applyAlignment="0" applyProtection="0"/>
    <xf numFmtId="266" fontId="126" fillId="42" borderId="311" applyNumberFormat="0" applyAlignment="0" applyProtection="0"/>
    <xf numFmtId="266" fontId="146" fillId="47" borderId="260" applyNumberFormat="0" applyAlignment="0" applyProtection="0"/>
    <xf numFmtId="266" fontId="9" fillId="5" borderId="4" applyNumberFormat="0" applyAlignment="0" applyProtection="0"/>
    <xf numFmtId="266" fontId="27" fillId="0" borderId="210" applyNumberFormat="0" applyAlignment="0" applyProtection="0">
      <alignment horizontal="left" vertical="center"/>
    </xf>
    <xf numFmtId="266" fontId="196" fillId="0" borderId="0" applyNumberFormat="0" applyFill="0" applyBorder="0" applyAlignment="0" applyProtection="0"/>
    <xf numFmtId="266" fontId="21" fillId="0" borderId="370" applyFont="0" applyFill="0" applyBorder="0" applyAlignment="0" applyProtection="0"/>
    <xf numFmtId="266" fontId="113" fillId="0" borderId="204">
      <alignment horizontal="center"/>
    </xf>
    <xf numFmtId="49" fontId="113" fillId="0" borderId="238">
      <alignment horizontal="center"/>
    </xf>
    <xf numFmtId="266" fontId="21" fillId="0" borderId="277" applyNumberFormat="0" applyFill="0" applyAlignment="0" applyProtection="0"/>
    <xf numFmtId="266" fontId="77" fillId="39" borderId="280" applyNumberFormat="0" applyAlignment="0" applyProtection="0"/>
    <xf numFmtId="4" fontId="91" fillId="0" borderId="482" applyFont="0" applyFill="0" applyBorder="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4" fontId="18" fillId="68" borderId="293"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0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34" applyNumberFormat="0" applyAlignment="0" applyProtection="0"/>
    <xf numFmtId="266" fontId="196" fillId="0" borderId="0" applyNumberFormat="0" applyFill="0" applyBorder="0" applyAlignment="0" applyProtection="0"/>
    <xf numFmtId="49" fontId="113" fillId="0" borderId="265">
      <alignment horizontal="center"/>
    </xf>
    <xf numFmtId="266" fontId="26" fillId="58" borderId="220" applyNumberFormat="0" applyFont="0" applyAlignment="0" applyProtection="0">
      <alignment vertical="top"/>
    </xf>
    <xf numFmtId="266" fontId="126" fillId="42" borderId="564" applyNumberFormat="0" applyAlignment="0" applyProtection="0"/>
    <xf numFmtId="183" fontId="18" fillId="0" borderId="234">
      <alignment horizontal="centerContinuous"/>
    </xf>
    <xf numFmtId="266" fontId="26" fillId="58" borderId="275" applyNumberFormat="0" applyFont="0" applyAlignment="0" applyProtection="0">
      <alignment vertical="top"/>
    </xf>
    <xf numFmtId="266" fontId="196" fillId="0" borderId="0" applyNumberFormat="0" applyFill="0" applyBorder="0" applyAlignment="0" applyProtection="0"/>
    <xf numFmtId="266" fontId="37" fillId="0" borderId="525" applyNumberFormat="0" applyFill="0" applyAlignment="0" applyProtection="0"/>
    <xf numFmtId="266" fontId="18" fillId="44" borderId="337" applyNumberFormat="0" applyFont="0" applyAlignment="0" applyProtection="0"/>
    <xf numFmtId="266" fontId="77" fillId="39" borderId="518" applyNumberFormat="0" applyAlignment="0" applyProtection="0"/>
    <xf numFmtId="266" fontId="21" fillId="0" borderId="187" applyNumberFormat="0" applyFill="0" applyAlignment="0" applyProtection="0"/>
    <xf numFmtId="8" fontId="18" fillId="0" borderId="362">
      <protection locked="0"/>
    </xf>
    <xf numFmtId="266" fontId="18" fillId="0" borderId="128">
      <alignment vertical="center"/>
    </xf>
    <xf numFmtId="266" fontId="196" fillId="0" borderId="0" applyNumberFormat="0" applyFill="0" applyBorder="0" applyAlignment="0" applyProtection="0"/>
    <xf numFmtId="266" fontId="126" fillId="42" borderId="167" applyNumberFormat="0" applyAlignment="0" applyProtection="0"/>
    <xf numFmtId="266" fontId="126" fillId="42" borderId="470" applyNumberFormat="0" applyAlignment="0" applyProtection="0"/>
    <xf numFmtId="266" fontId="126" fillId="42" borderId="334" applyNumberFormat="0" applyAlignment="0" applyProtection="0"/>
    <xf numFmtId="266" fontId="26" fillId="43" borderId="108" applyNumberFormat="0" applyFont="0" applyBorder="0" applyProtection="0"/>
    <xf numFmtId="266" fontId="26" fillId="43" borderId="108" applyNumberFormat="0" applyFont="0" applyBorder="0" applyProtection="0"/>
    <xf numFmtId="266" fontId="129" fillId="62" borderId="500">
      <alignment horizontal="left" vertical="center" wrapText="1"/>
    </xf>
    <xf numFmtId="266" fontId="126" fillId="42" borderId="167" applyNumberFormat="0" applyAlignment="0" applyProtection="0"/>
    <xf numFmtId="266" fontId="126" fillId="42" borderId="167" applyNumberFormat="0" applyAlignment="0" applyProtection="0"/>
    <xf numFmtId="266" fontId="160" fillId="71" borderId="293">
      <alignment horizontal="center" vertical="center" wrapText="1"/>
      <protection hidden="1"/>
    </xf>
    <xf numFmtId="266" fontId="18" fillId="0" borderId="491">
      <alignment vertical="center"/>
    </xf>
    <xf numFmtId="266" fontId="146" fillId="39" borderId="315" applyNumberFormat="0" applyAlignment="0" applyProtection="0"/>
    <xf numFmtId="18" fontId="18" fillId="68" borderId="527" applyNumberFormat="0" applyFont="0" applyAlignment="0" applyProtection="0">
      <alignment horizontal="centerContinuous"/>
    </xf>
    <xf numFmtId="5" fontId="26" fillId="58" borderId="164" applyNumberFormat="0" applyAlignment="0" applyProtection="0">
      <alignment vertical="top"/>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49" fontId="113" fillId="0" borderId="423">
      <alignment horizontal="center"/>
    </xf>
    <xf numFmtId="266" fontId="196" fillId="0" borderId="0" applyNumberFormat="0" applyFill="0" applyBorder="0" applyAlignment="0" applyProtection="0"/>
    <xf numFmtId="266" fontId="126" fillId="42" borderId="518" applyNumberFormat="0" applyAlignment="0" applyProtection="0"/>
    <xf numFmtId="220" fontId="79" fillId="0" borderId="529" applyFont="0" applyFill="0" applyBorder="0" applyAlignment="0" applyProtection="0"/>
    <xf numFmtId="266" fontId="26" fillId="43" borderId="332" applyNumberFormat="0" applyFont="0" applyBorder="0" applyProtection="0"/>
    <xf numFmtId="266" fontId="21" fillId="0" borderId="360" applyNumberFormat="0" applyFill="0" applyAlignment="0" applyProtection="0"/>
    <xf numFmtId="266" fontId="77" fillId="47" borderId="280" applyNumberFormat="0" applyAlignment="0" applyProtection="0"/>
    <xf numFmtId="8" fontId="18" fillId="0" borderId="111">
      <protection locked="0"/>
    </xf>
    <xf numFmtId="266" fontId="120" fillId="0" borderId="228" applyNumberFormat="0" applyFill="0" applyAlignment="0" applyProtection="0"/>
    <xf numFmtId="188" fontId="21" fillId="0" borderId="468" applyNumberFormat="0" applyFont="0" applyFill="0" applyAlignment="0" applyProtection="0">
      <alignment horizontal="right"/>
    </xf>
    <xf numFmtId="266" fontId="77" fillId="39" borderId="334" applyNumberFormat="0" applyAlignment="0" applyProtection="0"/>
    <xf numFmtId="266" fontId="126" fillId="42" borderId="440" applyNumberFormat="0" applyAlignment="0" applyProtection="0"/>
    <xf numFmtId="266" fontId="113" fillId="0" borderId="507">
      <alignment horizontal="center"/>
    </xf>
    <xf numFmtId="266" fontId="129" fillId="62" borderId="442">
      <alignment horizontal="left" vertical="center" wrapText="1"/>
    </xf>
    <xf numFmtId="266" fontId="18" fillId="44" borderId="198" applyNumberFormat="0" applyFont="0" applyAlignment="0" applyProtection="0"/>
    <xf numFmtId="266" fontId="126" fillId="42" borderId="414" applyNumberFormat="0" applyAlignment="0" applyProtection="0"/>
    <xf numFmtId="266" fontId="118" fillId="0" borderId="227" applyNumberFormat="0" applyFill="0" applyAlignment="0" applyProtection="0"/>
    <xf numFmtId="266" fontId="27" fillId="0" borderId="406" applyNumberFormat="0" applyAlignment="0" applyProtection="0">
      <alignment horizontal="left" vertical="center"/>
    </xf>
    <xf numFmtId="266" fontId="126" fillId="42" borderId="258" applyNumberFormat="0" applyAlignment="0" applyProtection="0"/>
    <xf numFmtId="266" fontId="146" fillId="39" borderId="502" applyNumberFormat="0" applyAlignment="0" applyProtection="0"/>
    <xf numFmtId="266" fontId="196" fillId="0" borderId="0" applyNumberFormat="0" applyFill="0" applyBorder="0" applyAlignment="0" applyProtection="0"/>
    <xf numFmtId="266" fontId="113" fillId="0" borderId="507">
      <alignment horizontal="center"/>
    </xf>
    <xf numFmtId="49" fontId="113" fillId="0" borderId="204">
      <alignment horizontal="center"/>
    </xf>
    <xf numFmtId="266" fontId="126" fillId="42" borderId="195" applyNumberFormat="0" applyAlignment="0" applyProtection="0"/>
    <xf numFmtId="4" fontId="91" fillId="0" borderId="204" applyFont="0" applyFill="0" applyBorder="0" applyAlignment="0" applyProtection="0"/>
    <xf numFmtId="49" fontId="113" fillId="0" borderId="190">
      <alignment horizontal="center"/>
    </xf>
    <xf numFmtId="266" fontId="129" fillId="62" borderId="475">
      <alignment horizontal="left" vertical="center" wrapText="1"/>
    </xf>
    <xf numFmtId="266" fontId="129" fillId="62" borderId="285">
      <alignment horizontal="left" vertical="center" wrapText="1"/>
    </xf>
    <xf numFmtId="266" fontId="37" fillId="0" borderId="201" applyNumberFormat="0" applyFill="0" applyAlignment="0" applyProtection="0"/>
    <xf numFmtId="266" fontId="18" fillId="0" borderId="209">
      <alignment vertical="center"/>
    </xf>
    <xf numFmtId="266" fontId="196" fillId="0" borderId="0" applyNumberFormat="0" applyFill="0" applyBorder="0" applyAlignment="0" applyProtection="0"/>
    <xf numFmtId="266" fontId="122" fillId="0" borderId="321" applyNumberFormat="0" applyFont="0" applyFill="0" applyAlignment="0" applyProtection="0"/>
    <xf numFmtId="266" fontId="129" fillId="62" borderId="197">
      <alignment horizontal="left" vertical="center" wrapText="1"/>
    </xf>
    <xf numFmtId="266" fontId="146" fillId="39" borderId="522" applyNumberFormat="0" applyAlignment="0" applyProtection="0"/>
    <xf numFmtId="266" fontId="16" fillId="0" borderId="319" applyNumberFormat="0" applyFill="0" applyAlignment="0" applyProtection="0"/>
    <xf numFmtId="266" fontId="126" fillId="42" borderId="225" applyNumberFormat="0" applyAlignment="0" applyProtection="0"/>
    <xf numFmtId="266" fontId="126" fillId="42" borderId="564" applyNumberFormat="0" applyAlignment="0" applyProtection="0"/>
    <xf numFmtId="266" fontId="18" fillId="44" borderId="198" applyNumberFormat="0" applyFont="0" applyAlignment="0" applyProtection="0"/>
    <xf numFmtId="266" fontId="37" fillId="0" borderId="202" applyNumberFormat="0" applyFill="0" applyAlignment="0" applyProtection="0"/>
    <xf numFmtId="266" fontId="21" fillId="0" borderId="333" applyNumberFormat="0" applyFill="0" applyAlignment="0" applyProtection="0"/>
    <xf numFmtId="266" fontId="37" fillId="0" borderId="290" applyNumberFormat="0" applyFill="0" applyAlignment="0" applyProtection="0"/>
    <xf numFmtId="266" fontId="126" fillId="42" borderId="334" applyNumberFormat="0" applyAlignment="0" applyProtection="0"/>
    <xf numFmtId="266" fontId="77" fillId="39" borderId="195" applyNumberFormat="0" applyAlignment="0" applyProtection="0"/>
    <xf numFmtId="266" fontId="126" fillId="42" borderId="195" applyNumberFormat="0" applyAlignment="0" applyProtection="0"/>
    <xf numFmtId="266" fontId="26" fillId="58" borderId="515" applyNumberFormat="0" applyFont="0" applyAlignment="0" applyProtection="0">
      <alignment vertical="top"/>
    </xf>
    <xf numFmtId="266" fontId="113" fillId="0" borderId="265">
      <alignment horizontal="center"/>
    </xf>
    <xf numFmtId="266" fontId="126" fillId="42" borderId="195" applyNumberFormat="0" applyAlignment="0" applyProtection="0"/>
    <xf numFmtId="164" fontId="1" fillId="0" borderId="0" applyFont="0" applyFill="0" applyBorder="0" applyAlignment="0" applyProtection="0"/>
    <xf numFmtId="266" fontId="146" fillId="39" borderId="338" applyNumberFormat="0" applyAlignment="0" applyProtection="0"/>
    <xf numFmtId="266" fontId="126" fillId="42" borderId="195" applyNumberFormat="0" applyAlignment="0" applyProtection="0"/>
    <xf numFmtId="266" fontId="27" fillId="0" borderId="127" applyNumberFormat="0" applyAlignment="0" applyProtection="0">
      <alignment horizontal="left" vertical="center"/>
    </xf>
    <xf numFmtId="266" fontId="126" fillId="42" borderId="258" applyNumberFormat="0" applyAlignment="0" applyProtection="0"/>
    <xf numFmtId="266" fontId="77" fillId="47" borderId="334" applyNumberFormat="0" applyAlignment="0" applyProtection="0"/>
    <xf numFmtId="266" fontId="196" fillId="0" borderId="0" applyNumberFormat="0" applyFill="0" applyBorder="0" applyAlignment="0" applyProtection="0"/>
    <xf numFmtId="20" fontId="18" fillId="68" borderId="293" applyNumberFormat="0" applyFont="0" applyAlignment="0" applyProtection="0">
      <alignment horizontal="centerContinuous"/>
    </xf>
    <xf numFmtId="266" fontId="118" fillId="0" borderId="229" applyNumberFormat="0" applyFill="0" applyAlignment="0" applyProtection="0"/>
    <xf numFmtId="266" fontId="126" fillId="42" borderId="195" applyNumberFormat="0" applyAlignment="0" applyProtection="0"/>
    <xf numFmtId="266" fontId="77" fillId="39" borderId="387" applyNumberFormat="0" applyAlignment="0" applyProtection="0"/>
    <xf numFmtId="5" fontId="26" fillId="58" borderId="515" applyNumberFormat="0" applyAlignment="0" applyProtection="0">
      <alignment vertical="top"/>
    </xf>
    <xf numFmtId="266" fontId="126" fillId="42" borderId="470" applyNumberFormat="0" applyAlignment="0" applyProtection="0"/>
    <xf numFmtId="266" fontId="16" fillId="0" borderId="203" applyNumberFormat="0" applyFill="0" applyAlignment="0" applyProtection="0"/>
    <xf numFmtId="5" fontId="26" fillId="58" borderId="220" applyNumberFormat="0" applyAlignment="0" applyProtection="0">
      <alignment vertical="top"/>
    </xf>
    <xf numFmtId="266" fontId="126" fillId="42" borderId="518" applyNumberFormat="0" applyAlignment="0" applyProtection="0"/>
    <xf numFmtId="266" fontId="120" fillId="0" borderId="390" applyNumberFormat="0" applyFill="0" applyAlignment="0" applyProtection="0"/>
    <xf numFmtId="231" fontId="22" fillId="68" borderId="573" applyNumberFormat="0" applyFont="0" applyAlignment="0"/>
    <xf numFmtId="5" fontId="26" fillId="58" borderId="308" applyNumberFormat="0" applyAlignment="0" applyProtection="0">
      <alignment vertical="top"/>
    </xf>
    <xf numFmtId="266" fontId="126" fillId="42" borderId="225" applyNumberFormat="0" applyAlignment="0" applyProtection="0"/>
    <xf numFmtId="227" fontId="18" fillId="0" borderId="486" applyFont="0" applyFill="0" applyBorder="0" applyAlignment="0" applyProtection="0"/>
    <xf numFmtId="266" fontId="118" fillId="0" borderId="389" applyNumberFormat="0" applyFill="0" applyAlignment="0" applyProtection="0"/>
    <xf numFmtId="220" fontId="79" fillId="0" borderId="206" applyFont="0" applyFill="0" applyBorder="0" applyAlignment="0" applyProtection="0"/>
    <xf numFmtId="266" fontId="21" fillId="0" borderId="194" applyNumberFormat="0" applyFill="0" applyAlignment="0" applyProtection="0"/>
    <xf numFmtId="266" fontId="126" fillId="42" borderId="195" applyNumberFormat="0" applyAlignment="0" applyProtection="0"/>
    <xf numFmtId="266" fontId="196" fillId="0" borderId="0" applyNumberFormat="0" applyFill="0" applyBorder="0" applyAlignment="0" applyProtection="0"/>
    <xf numFmtId="220" fontId="79" fillId="0" borderId="599" applyFont="0" applyFill="0" applyBorder="0" applyAlignment="0" applyProtection="0"/>
    <xf numFmtId="49" fontId="113" fillId="0" borderId="204">
      <alignment horizontal="center"/>
    </xf>
    <xf numFmtId="266" fontId="126" fillId="42" borderId="258" applyNumberFormat="0" applyAlignment="0" applyProtection="0"/>
    <xf numFmtId="266" fontId="21" fillId="0" borderId="360" applyNumberFormat="0" applyFill="0" applyAlignment="0" applyProtection="0"/>
    <xf numFmtId="5" fontId="26" fillId="58" borderId="192" applyNumberFormat="0" applyAlignment="0" applyProtection="0">
      <alignment vertical="top"/>
    </xf>
    <xf numFmtId="266" fontId="126" fillId="42" borderId="387" applyNumberFormat="0" applyAlignment="0" applyProtection="0"/>
    <xf numFmtId="266" fontId="27" fillId="0" borderId="129" applyNumberFormat="0" applyAlignment="0" applyProtection="0">
      <alignment horizontal="left" vertical="center"/>
    </xf>
    <xf numFmtId="266" fontId="126" fillId="42" borderId="387" applyNumberFormat="0" applyAlignment="0" applyProtection="0"/>
    <xf numFmtId="266" fontId="126" fillId="42" borderId="258" applyNumberFormat="0" applyAlignment="0" applyProtection="0"/>
    <xf numFmtId="266" fontId="126" fillId="42" borderId="564" applyNumberFormat="0" applyAlignment="0" applyProtection="0"/>
    <xf numFmtId="266" fontId="126" fillId="42" borderId="195" applyNumberFormat="0" applyAlignment="0" applyProtection="0"/>
    <xf numFmtId="266" fontId="37" fillId="0" borderId="479" applyNumberFormat="0" applyFill="0" applyAlignment="0" applyProtection="0"/>
    <xf numFmtId="220" fontId="79" fillId="0" borderId="206" applyFont="0" applyFill="0" applyBorder="0" applyAlignment="0" applyProtection="0"/>
    <xf numFmtId="266" fontId="77" fillId="47" borderId="225" applyNumberFormat="0" applyAlignment="0" applyProtection="0"/>
    <xf numFmtId="5" fontId="26" fillId="58" borderId="465" applyNumberFormat="0" applyAlignment="0" applyProtection="0">
      <alignment vertical="top"/>
    </xf>
    <xf numFmtId="266" fontId="126" fillId="42" borderId="195" applyNumberFormat="0" applyAlignment="0" applyProtection="0"/>
    <xf numFmtId="266" fontId="52" fillId="0" borderId="204" applyProtection="0">
      <alignment horizontal="center" vertical="top" wrapText="1"/>
      <protection hidden="1"/>
    </xf>
    <xf numFmtId="266" fontId="126" fillId="42" borderId="225" applyNumberFormat="0" applyAlignment="0" applyProtection="0"/>
    <xf numFmtId="266" fontId="18" fillId="44" borderId="231" applyNumberFormat="0" applyFont="0" applyAlignment="0" applyProtection="0"/>
    <xf numFmtId="266" fontId="1" fillId="0" borderId="0"/>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27" fontId="18" fillId="0" borderId="403" applyFont="0" applyFill="0" applyBorder="0" applyAlignment="0" applyProtection="0"/>
    <xf numFmtId="266" fontId="126" fillId="42" borderId="25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0" fillId="0" borderId="228" applyNumberFormat="0" applyFill="0" applyAlignment="0" applyProtection="0"/>
    <xf numFmtId="266" fontId="129" fillId="62" borderId="313">
      <alignment horizontal="left" vertical="center" wrapText="1"/>
    </xf>
    <xf numFmtId="266" fontId="37" fillId="0" borderId="504" applyNumberFormat="0" applyFill="0" applyAlignment="0" applyProtection="0"/>
    <xf numFmtId="266" fontId="146" fillId="47" borderId="522" applyNumberFormat="0" applyAlignment="0" applyProtection="0"/>
    <xf numFmtId="5" fontId="26" fillId="58" borderId="331" applyNumberFormat="0" applyAlignment="0" applyProtection="0">
      <alignment vertical="top"/>
    </xf>
    <xf numFmtId="5" fontId="26" fillId="58" borderId="358" applyNumberFormat="0" applyAlignment="0" applyProtection="0">
      <alignment vertical="top"/>
    </xf>
    <xf numFmtId="266" fontId="37" fillId="0" borderId="290" applyNumberFormat="0" applyFill="0" applyAlignment="0" applyProtection="0"/>
    <xf numFmtId="266" fontId="113" fillId="0" borderId="450">
      <alignment horizontal="center"/>
    </xf>
    <xf numFmtId="5" fontId="26" fillId="58" borderId="465" applyNumberFormat="0" applyAlignment="0" applyProtection="0">
      <alignment vertical="top"/>
    </xf>
    <xf numFmtId="266" fontId="196" fillId="0" borderId="0" applyNumberFormat="0" applyFill="0" applyBorder="0" applyAlignment="0" applyProtection="0"/>
    <xf numFmtId="266" fontId="126" fillId="42" borderId="440" applyNumberFormat="0" applyAlignment="0" applyProtection="0"/>
    <xf numFmtId="266" fontId="196" fillId="0" borderId="0" applyNumberFormat="0" applyFill="0" applyBorder="0" applyAlignment="0" applyProtection="0"/>
    <xf numFmtId="266" fontId="26" fillId="58" borderId="255" applyNumberFormat="0" applyFont="0" applyAlignment="0" applyProtection="0">
      <alignment vertical="top"/>
    </xf>
    <xf numFmtId="266" fontId="126" fillId="42" borderId="498" applyNumberFormat="0" applyAlignment="0" applyProtection="0"/>
    <xf numFmtId="5" fontId="26" fillId="58" borderId="542" applyNumberFormat="0" applyAlignment="0" applyProtection="0">
      <alignment vertical="top"/>
    </xf>
    <xf numFmtId="188" fontId="25" fillId="0" borderId="583" applyNumberFormat="0" applyFill="0" applyBorder="0" applyAlignment="0" applyProtection="0">
      <alignment horizontal="right"/>
    </xf>
    <xf numFmtId="266" fontId="18" fillId="0" borderId="379">
      <alignment vertical="center"/>
    </xf>
    <xf numFmtId="188" fontId="21" fillId="0" borderId="278" applyNumberFormat="0" applyFont="0" applyFill="0" applyAlignment="0" applyProtection="0">
      <alignment horizontal="right"/>
    </xf>
    <xf numFmtId="266" fontId="126" fillId="42" borderId="440" applyNumberFormat="0" applyAlignment="0" applyProtection="0"/>
    <xf numFmtId="266" fontId="118" fillId="0" borderId="284" applyNumberFormat="0" applyFill="0" applyAlignment="0" applyProtection="0"/>
    <xf numFmtId="266" fontId="37" fillId="0" borderId="236" applyNumberFormat="0" applyFill="0" applyAlignment="0" applyProtection="0"/>
    <xf numFmtId="266" fontId="18" fillId="0" borderId="302">
      <alignment vertical="center"/>
    </xf>
    <xf numFmtId="266" fontId="26" fillId="43" borderId="412" applyNumberFormat="0" applyFont="0" applyBorder="0" applyProtection="0"/>
    <xf numFmtId="49" fontId="113" fillId="0" borderId="190">
      <alignment horizontal="center"/>
    </xf>
    <xf numFmtId="4" fontId="91" fillId="0" borderId="204" applyFont="0" applyFill="0" applyBorder="0" applyAlignment="0" applyProtection="0"/>
    <xf numFmtId="14" fontId="18" fillId="68" borderId="204" applyNumberFormat="0" applyFont="0" applyAlignment="0" applyProtection="0">
      <alignment horizontal="centerContinuous"/>
    </xf>
    <xf numFmtId="266" fontId="18" fillId="44" borderId="231" applyNumberFormat="0" applyFont="0" applyAlignment="0" applyProtection="0"/>
    <xf numFmtId="266" fontId="196" fillId="0" borderId="0" applyNumberFormat="0" applyFill="0" applyBorder="0" applyAlignment="0" applyProtection="0"/>
    <xf numFmtId="266" fontId="118" fillId="0" borderId="227" applyNumberFormat="0" applyFill="0" applyAlignment="0" applyProtection="0"/>
    <xf numFmtId="266" fontId="126" fillId="42" borderId="498" applyNumberFormat="0" applyAlignment="0" applyProtection="0"/>
    <xf numFmtId="49" fontId="113" fillId="0" borderId="204">
      <alignment horizontal="center"/>
    </xf>
    <xf numFmtId="266" fontId="113" fillId="0" borderId="204">
      <alignment horizontal="center"/>
    </xf>
    <xf numFmtId="266" fontId="126" fillId="42" borderId="195" applyNumberFormat="0" applyAlignment="0" applyProtection="0"/>
    <xf numFmtId="227" fontId="18" fillId="0" borderId="208" applyFont="0" applyFill="0" applyBorder="0" applyAlignment="0" applyProtection="0"/>
    <xf numFmtId="188" fontId="18" fillId="0" borderId="206" applyFill="0" applyBorder="0">
      <alignment horizontal="right"/>
    </xf>
    <xf numFmtId="266" fontId="126" fillId="42" borderId="195" applyNumberFormat="0" applyAlignment="0" applyProtection="0"/>
    <xf numFmtId="266" fontId="37" fillId="0" borderId="201" applyNumberFormat="0" applyFill="0" applyAlignment="0" applyProtection="0"/>
    <xf numFmtId="266" fontId="37" fillId="0" borderId="202"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77" fillId="47" borderId="195" applyNumberFormat="0" applyAlignment="0" applyProtection="0"/>
    <xf numFmtId="266" fontId="27" fillId="0" borderId="210" applyNumberFormat="0" applyAlignment="0" applyProtection="0">
      <alignment horizontal="left" vertical="center"/>
    </xf>
    <xf numFmtId="14" fontId="18" fillId="68" borderId="204" applyNumberFormat="0" applyFont="0" applyAlignment="0" applyProtection="0">
      <alignment horizontal="centerContinuous"/>
    </xf>
    <xf numFmtId="266" fontId="9" fillId="5" borderId="4"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49" fontId="113" fillId="0" borderId="550">
      <alignment horizontal="center"/>
    </xf>
    <xf numFmtId="266" fontId="126" fillId="42" borderId="225" applyNumberFormat="0" applyAlignment="0" applyProtection="0"/>
    <xf numFmtId="266" fontId="37" fillId="0" borderId="291" applyNumberFormat="0" applyFill="0" applyAlignment="0" applyProtection="0"/>
    <xf numFmtId="266" fontId="126" fillId="42" borderId="225" applyNumberFormat="0" applyAlignment="0" applyProtection="0"/>
    <xf numFmtId="266" fontId="196" fillId="0" borderId="0" applyNumberFormat="0" applyFill="0" applyBorder="0" applyAlignment="0" applyProtection="0"/>
    <xf numFmtId="49" fontId="113" fillId="0" borderId="204">
      <alignment horizontal="center"/>
    </xf>
    <xf numFmtId="266" fontId="126" fillId="42" borderId="195" applyNumberFormat="0" applyAlignment="0" applyProtection="0"/>
    <xf numFmtId="266" fontId="18" fillId="44" borderId="286" applyNumberFormat="0" applyFont="0" applyAlignment="0" applyProtection="0"/>
    <xf numFmtId="266" fontId="126" fillId="42" borderId="225" applyNumberFormat="0" applyAlignment="0" applyProtection="0"/>
    <xf numFmtId="266" fontId="196" fillId="0" borderId="0" applyNumberFormat="0" applyFill="0" applyBorder="0" applyAlignment="0" applyProtection="0"/>
    <xf numFmtId="187" fontId="39" fillId="0" borderId="206"/>
    <xf numFmtId="49" fontId="113" fillId="0" borderId="550">
      <alignment horizontal="center"/>
    </xf>
    <xf numFmtId="266" fontId="196" fillId="0" borderId="0" applyNumberFormat="0" applyFill="0" applyBorder="0" applyAlignment="0" applyProtection="0"/>
    <xf numFmtId="266" fontId="18" fillId="44" borderId="198" applyNumberFormat="0" applyFont="0" applyAlignment="0" applyProtection="0"/>
    <xf numFmtId="266" fontId="146" fillId="39" borderId="199" applyNumberFormat="0" applyAlignment="0" applyProtection="0"/>
    <xf numFmtId="187" fontId="39" fillId="0" borderId="509"/>
    <xf numFmtId="266" fontId="16" fillId="0" borderId="449" applyNumberFormat="0" applyFill="0" applyAlignment="0" applyProtection="0"/>
    <xf numFmtId="266" fontId="126" fillId="42" borderId="188" applyNumberFormat="0" applyAlignment="0" applyProtection="0"/>
    <xf numFmtId="266" fontId="26" fillId="43" borderId="516" applyNumberFormat="0" applyFont="0" applyBorder="0" applyProtection="0"/>
    <xf numFmtId="266" fontId="126" fillId="42" borderId="188" applyNumberFormat="0" applyAlignment="0" applyProtection="0"/>
    <xf numFmtId="14" fontId="18" fillId="68" borderId="190" applyNumberFormat="0" applyFont="0" applyAlignment="0" applyProtection="0">
      <alignment horizontal="centerContinuous"/>
    </xf>
    <xf numFmtId="266" fontId="120" fillId="0" borderId="228" applyNumberFormat="0" applyFill="0" applyAlignment="0" applyProtection="0"/>
    <xf numFmtId="266" fontId="126" fillId="42" borderId="545" applyNumberFormat="0" applyAlignment="0" applyProtection="0"/>
    <xf numFmtId="16" fontId="18" fillId="68" borderId="344" applyNumberFormat="0" applyFont="0" applyAlignment="0" applyProtection="0">
      <alignment horizontal="centerContinuous"/>
    </xf>
    <xf numFmtId="266" fontId="126" fillId="42" borderId="188" applyNumberFormat="0" applyAlignment="0" applyProtection="0"/>
    <xf numFmtId="266" fontId="126" fillId="42" borderId="311" applyNumberFormat="0" applyAlignment="0" applyProtection="0"/>
    <xf numFmtId="266" fontId="27" fillId="0" borderId="183" applyNumberFormat="0" applyAlignment="0" applyProtection="0">
      <alignment horizontal="left" vertical="center"/>
    </xf>
    <xf numFmtId="5" fontId="26" fillId="58" borderId="185" applyNumberFormat="0" applyAlignment="0" applyProtection="0">
      <alignment vertical="top"/>
    </xf>
    <xf numFmtId="5" fontId="26" fillId="58" borderId="185" applyNumberFormat="0" applyAlignment="0" applyProtection="0">
      <alignment vertical="top"/>
    </xf>
    <xf numFmtId="266" fontId="126" fillId="42" borderId="188" applyNumberFormat="0" applyAlignment="0" applyProtection="0"/>
    <xf numFmtId="14" fontId="18" fillId="68" borderId="344" applyNumberFormat="0" applyFont="0" applyAlignment="0" applyProtection="0">
      <alignment horizontal="centerContinuous"/>
    </xf>
    <xf numFmtId="266" fontId="37" fillId="0" borderId="479" applyNumberFormat="0" applyFill="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611" applyNumberFormat="0" applyAlignment="0" applyProtection="0"/>
    <xf numFmtId="266" fontId="126" fillId="42" borderId="188" applyNumberFormat="0" applyAlignment="0" applyProtection="0"/>
    <xf numFmtId="266" fontId="126" fillId="42" borderId="361" applyNumberFormat="0" applyAlignment="0" applyProtection="0"/>
    <xf numFmtId="266" fontId="146" fillId="39" borderId="477" applyNumberFormat="0" applyAlignment="0" applyProtection="0"/>
    <xf numFmtId="266" fontId="18" fillId="44" borderId="591" applyNumberFormat="0" applyFont="0" applyAlignment="0" applyProtection="0"/>
    <xf numFmtId="266" fontId="26" fillId="58" borderId="331" applyNumberFormat="0" applyFont="0" applyAlignment="0" applyProtection="0">
      <alignment vertical="top"/>
    </xf>
    <xf numFmtId="49" fontId="113" fillId="0" borderId="482">
      <alignment horizontal="center"/>
    </xf>
    <xf numFmtId="266" fontId="126" fillId="42" borderId="387" applyNumberFormat="0" applyAlignment="0" applyProtection="0"/>
    <xf numFmtId="266" fontId="121" fillId="0" borderId="474" applyNumberFormat="0" applyFill="0" applyAlignment="0" applyProtection="0"/>
    <xf numFmtId="266" fontId="37" fillId="0" borderId="317" applyNumberFormat="0" applyFill="0" applyAlignment="0" applyProtection="0"/>
    <xf numFmtId="188" fontId="21" fillId="0" borderId="385" applyNumberFormat="0" applyFont="0" applyFill="0" applyAlignment="0" applyProtection="0">
      <alignment horizontal="right"/>
    </xf>
    <xf numFmtId="266" fontId="26" fillId="58" borderId="608" applyNumberFormat="0" applyFont="0" applyAlignment="0" applyProtection="0">
      <alignment vertical="top"/>
    </xf>
    <xf numFmtId="266" fontId="27" fillId="0" borderId="347">
      <alignment horizontal="left" vertical="center"/>
    </xf>
    <xf numFmtId="266" fontId="77" fillId="39" borderId="311" applyNumberFormat="0" applyAlignment="0" applyProtection="0"/>
    <xf numFmtId="266" fontId="126" fillId="42" borderId="585" applyNumberFormat="0" applyAlignment="0" applyProtection="0"/>
    <xf numFmtId="266" fontId="126" fillId="42" borderId="311" applyNumberFormat="0" applyAlignment="0" applyProtection="0"/>
    <xf numFmtId="266" fontId="96" fillId="0" borderId="381"/>
    <xf numFmtId="266" fontId="26" fillId="58" borderId="608" applyNumberFormat="0" applyFont="0" applyAlignment="0" applyProtection="0">
      <alignment vertical="top"/>
    </xf>
    <xf numFmtId="266" fontId="146" fillId="47" borderId="522" applyNumberFormat="0" applyAlignment="0" applyProtection="0"/>
    <xf numFmtId="49" fontId="113" fillId="0" borderId="399">
      <alignment horizontal="center"/>
    </xf>
    <xf numFmtId="266" fontId="126" fillId="42" borderId="545" applyNumberFormat="0" applyAlignment="0" applyProtection="0"/>
    <xf numFmtId="266" fontId="126" fillId="42" borderId="334" applyNumberFormat="0" applyAlignment="0" applyProtection="0"/>
    <xf numFmtId="266" fontId="126" fillId="42" borderId="440" applyNumberFormat="0" applyAlignment="0" applyProtection="0"/>
    <xf numFmtId="266" fontId="129" fillId="62" borderId="566">
      <alignment horizontal="left" vertical="center" wrapText="1"/>
    </xf>
    <xf numFmtId="266" fontId="196" fillId="0" borderId="0" applyNumberFormat="0" applyFill="0" applyBorder="0" applyAlignment="0" applyProtection="0"/>
    <xf numFmtId="49" fontId="113" fillId="0" borderId="344">
      <alignment horizontal="center"/>
    </xf>
    <xf numFmtId="266" fontId="21" fillId="0" borderId="190" applyFont="0" applyFill="0" applyBorder="0" applyAlignment="0" applyProtection="0"/>
    <xf numFmtId="266" fontId="16" fillId="0" borderId="481" applyNumberFormat="0" applyFill="0" applyAlignment="0" applyProtection="0"/>
    <xf numFmtId="266" fontId="77" fillId="39" borderId="280" applyNumberFormat="0" applyAlignment="0" applyProtection="0"/>
    <xf numFmtId="49" fontId="113" fillId="0" borderId="190">
      <alignment horizontal="center"/>
    </xf>
    <xf numFmtId="266" fontId="196" fillId="0" borderId="0" applyNumberFormat="0" applyFill="0" applyBorder="0" applyAlignment="0" applyProtection="0"/>
    <xf numFmtId="266" fontId="113" fillId="0" borderId="190">
      <alignment horizontal="center"/>
    </xf>
    <xf numFmtId="220" fontId="79" fillId="0" borderId="372" applyFont="0" applyFill="0" applyBorder="0" applyAlignment="0" applyProtection="0"/>
    <xf numFmtId="49" fontId="113" fillId="0" borderId="320">
      <alignment horizontal="center"/>
    </xf>
    <xf numFmtId="266" fontId="77" fillId="39" borderId="440" applyNumberFormat="0" applyAlignment="0" applyProtection="0"/>
    <xf numFmtId="49" fontId="113" fillId="0" borderId="527">
      <alignment horizontal="center"/>
    </xf>
    <xf numFmtId="266" fontId="96" fillId="0" borderId="330"/>
    <xf numFmtId="266" fontId="77" fillId="47" borderId="188" applyNumberFormat="0" applyAlignment="0" applyProtection="0"/>
    <xf numFmtId="266" fontId="77" fillId="47" borderId="188" applyNumberFormat="0" applyAlignment="0" applyProtection="0"/>
    <xf numFmtId="266" fontId="21" fillId="0" borderId="190" applyFont="0" applyFill="0" applyBorder="0" applyAlignment="0" applyProtection="0"/>
    <xf numFmtId="220" fontId="79" fillId="0" borderId="322" applyFont="0" applyFill="0" applyBorder="0" applyAlignment="0" applyProtection="0"/>
    <xf numFmtId="266" fontId="146" fillId="47" borderId="338"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8" fillId="44" borderId="521" applyNumberFormat="0" applyFont="0" applyAlignment="0" applyProtection="0"/>
    <xf numFmtId="266" fontId="18" fillId="44" borderId="476" applyNumberFormat="0" applyFont="0" applyAlignment="0" applyProtection="0"/>
    <xf numFmtId="188" fontId="25" fillId="0" borderId="278" applyNumberFormat="0" applyFill="0" applyBorder="0" applyAlignment="0" applyProtection="0">
      <alignment horizontal="right"/>
    </xf>
    <xf numFmtId="266" fontId="113" fillId="0" borderId="293">
      <alignment horizontal="center"/>
    </xf>
    <xf numFmtId="266" fontId="18" fillId="44" borderId="591" applyNumberFormat="0" applyFont="0" applyAlignment="0" applyProtection="0"/>
    <xf numFmtId="266" fontId="160" fillId="71" borderId="370">
      <alignment horizontal="center" vertical="center" wrapText="1"/>
      <protection hidden="1"/>
    </xf>
    <xf numFmtId="266" fontId="26" fillId="43" borderId="186" applyNumberFormat="0" applyFont="0" applyBorder="0" applyProtection="0"/>
    <xf numFmtId="266" fontId="26" fillId="58" borderId="185" applyNumberFormat="0" applyFont="0" applyAlignment="0" applyProtection="0">
      <alignment vertical="top"/>
    </xf>
    <xf numFmtId="266" fontId="118" fillId="0" borderId="391" applyNumberFormat="0" applyFill="0" applyAlignment="0" applyProtection="0"/>
    <xf numFmtId="266" fontId="26" fillId="43" borderId="516" applyNumberFormat="0" applyFont="0" applyBorder="0" applyProtection="0"/>
    <xf numFmtId="266" fontId="77" fillId="39" borderId="387" applyNumberFormat="0" applyAlignment="0" applyProtection="0"/>
    <xf numFmtId="266" fontId="26" fillId="58" borderId="275" applyNumberFormat="0" applyFont="0" applyAlignment="0" applyProtection="0">
      <alignment vertical="top"/>
    </xf>
    <xf numFmtId="266" fontId="146" fillId="47" borderId="502" applyNumberFormat="0" applyAlignment="0" applyProtection="0"/>
    <xf numFmtId="38" fontId="21" fillId="0" borderId="527" applyFont="0" applyFill="0" applyBorder="0" applyAlignment="0" applyProtection="0"/>
    <xf numFmtId="266" fontId="37" fillId="0" borderId="480" applyNumberFormat="0" applyFill="0" applyAlignment="0" applyProtection="0"/>
    <xf numFmtId="266" fontId="9" fillId="5" borderId="4" applyNumberFormat="0" applyAlignment="0" applyProtection="0"/>
    <xf numFmtId="266" fontId="126" fillId="42" borderId="498" applyNumberFormat="0" applyAlignment="0" applyProtection="0"/>
    <xf numFmtId="49" fontId="113" fillId="0" borderId="423">
      <alignment horizontal="center"/>
    </xf>
    <xf numFmtId="266" fontId="37" fillId="0" borderId="448" applyNumberFormat="0" applyFill="0" applyAlignment="0" applyProtection="0"/>
    <xf numFmtId="266" fontId="146" fillId="47" borderId="365" applyNumberFormat="0" applyAlignment="0" applyProtection="0"/>
    <xf numFmtId="266" fontId="126" fillId="42" borderId="225" applyNumberFormat="0" applyAlignment="0" applyProtection="0"/>
    <xf numFmtId="188" fontId="55" fillId="0" borderId="223" applyNumberFormat="0" applyFill="0" applyBorder="0" applyAlignment="0" applyProtection="0">
      <alignment horizontal="right"/>
    </xf>
    <xf numFmtId="266" fontId="77" fillId="39" borderId="311" applyNumberFormat="0" applyAlignment="0" applyProtection="0"/>
    <xf numFmtId="266" fontId="120" fillId="0" borderId="228" applyNumberFormat="0" applyFill="0" applyAlignment="0" applyProtection="0"/>
    <xf numFmtId="266" fontId="126" fillId="42" borderId="225" applyNumberFormat="0" applyAlignment="0" applyProtection="0"/>
    <xf numFmtId="266" fontId="27" fillId="0" borderId="241">
      <alignment horizontal="left" vertical="center"/>
    </xf>
    <xf numFmtId="266" fontId="126" fillId="42" borderId="225" applyNumberFormat="0" applyAlignment="0" applyProtection="0"/>
    <xf numFmtId="266" fontId="113" fillId="0" borderId="527">
      <alignment horizontal="center"/>
    </xf>
    <xf numFmtId="38" fontId="21" fillId="0" borderId="265" applyFont="0" applyFill="0" applyBorder="0" applyAlignment="0" applyProtection="0"/>
    <xf numFmtId="49" fontId="113" fillId="0" borderId="399">
      <alignment horizontal="center"/>
    </xf>
    <xf numFmtId="266" fontId="146" fillId="39" borderId="477" applyNumberFormat="0" applyAlignment="0" applyProtection="0"/>
    <xf numFmtId="266" fontId="196" fillId="0" borderId="0" applyNumberFormat="0" applyFill="0" applyBorder="0" applyAlignment="0" applyProtection="0"/>
    <xf numFmtId="266" fontId="18" fillId="0" borderId="557">
      <alignment vertical="center"/>
    </xf>
    <xf numFmtId="266" fontId="26" fillId="43" borderId="581" applyNumberFormat="0" applyFont="0" applyBorder="0" applyProtection="0"/>
    <xf numFmtId="266" fontId="126" fillId="42" borderId="440" applyNumberFormat="0" applyAlignment="0" applyProtection="0"/>
    <xf numFmtId="266" fontId="196" fillId="0" borderId="0" applyNumberFormat="0" applyFill="0" applyBorder="0" applyAlignment="0" applyProtection="0"/>
    <xf numFmtId="266" fontId="77" fillId="47" borderId="225" applyNumberFormat="0" applyAlignment="0" applyProtection="0"/>
    <xf numFmtId="266" fontId="196" fillId="0" borderId="0" applyNumberFormat="0" applyFill="0" applyBorder="0" applyAlignment="0" applyProtection="0"/>
    <xf numFmtId="266" fontId="18" fillId="0" borderId="304">
      <alignment vertical="center"/>
    </xf>
    <xf numFmtId="266" fontId="196" fillId="0" borderId="0" applyNumberFormat="0" applyFill="0" applyBorder="0" applyAlignment="0" applyProtection="0"/>
    <xf numFmtId="266" fontId="52" fillId="0" borderId="527" applyProtection="0">
      <alignment horizontal="center" vertical="top" wrapText="1"/>
      <protection hidden="1"/>
    </xf>
    <xf numFmtId="220" fontId="79" fillId="0" borderId="295" applyFont="0" applyFill="0" applyBorder="0" applyAlignment="0" applyProtection="0"/>
    <xf numFmtId="266" fontId="18" fillId="0" borderId="532">
      <alignment vertical="center"/>
    </xf>
    <xf numFmtId="266" fontId="16" fillId="0" borderId="481" applyNumberFormat="0" applyFill="0" applyAlignment="0" applyProtection="0"/>
    <xf numFmtId="266" fontId="16" fillId="0" borderId="549" applyNumberFormat="0" applyFill="0" applyAlignment="0" applyProtection="0"/>
    <xf numFmtId="220" fontId="79" fillId="0" borderId="295" applyFont="0" applyFill="0" applyBorder="0" applyAlignment="0" applyProtection="0"/>
    <xf numFmtId="266" fontId="126" fillId="42" borderId="195" applyNumberFormat="0" applyAlignment="0" applyProtection="0"/>
    <xf numFmtId="266" fontId="37" fillId="0" borderId="548" applyNumberFormat="0" applyFill="0" applyAlignment="0" applyProtection="0"/>
    <xf numFmtId="266" fontId="196" fillId="0" borderId="0" applyNumberFormat="0" applyFill="0" applyBorder="0" applyAlignment="0" applyProtection="0"/>
    <xf numFmtId="49" fontId="113" fillId="0" borderId="190">
      <alignment horizontal="center"/>
    </xf>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80" applyNumberFormat="0" applyAlignment="0" applyProtection="0"/>
    <xf numFmtId="266" fontId="126" fillId="42" borderId="334" applyNumberFormat="0" applyAlignment="0" applyProtection="0"/>
    <xf numFmtId="266" fontId="37" fillId="0" borderId="524" applyNumberFormat="0" applyFill="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225" applyNumberFormat="0" applyAlignment="0" applyProtection="0"/>
    <xf numFmtId="266" fontId="18" fillId="0" borderId="603">
      <alignment vertical="center"/>
    </xf>
    <xf numFmtId="266" fontId="126" fillId="42" borderId="258" applyNumberFormat="0" applyAlignment="0" applyProtection="0"/>
    <xf numFmtId="266" fontId="65" fillId="68" borderId="279" applyNumberFormat="0" applyBorder="0" applyAlignment="0" applyProtection="0"/>
    <xf numFmtId="266" fontId="126" fillId="42" borderId="440" applyNumberFormat="0" applyAlignment="0" applyProtection="0"/>
    <xf numFmtId="266" fontId="77" fillId="47" borderId="440" applyNumberFormat="0" applyAlignment="0" applyProtection="0"/>
    <xf numFmtId="266" fontId="18" fillId="44" borderId="259" applyNumberFormat="0" applyFont="0" applyAlignment="0" applyProtection="0"/>
    <xf numFmtId="266" fontId="37" fillId="0" borderId="448" applyNumberFormat="0" applyFill="0" applyAlignment="0" applyProtection="0"/>
    <xf numFmtId="10" fontId="21" fillId="68" borderId="450" applyNumberFormat="0" applyBorder="0" applyAlignment="0" applyProtection="0"/>
    <xf numFmtId="266" fontId="126" fillId="42" borderId="195" applyNumberFormat="0" applyAlignment="0" applyProtection="0"/>
    <xf numFmtId="266" fontId="113" fillId="0" borderId="399">
      <alignment horizontal="center"/>
    </xf>
    <xf numFmtId="266" fontId="26" fillId="43" borderId="496" applyNumberFormat="0" applyFont="0" applyBorder="0" applyProtection="0"/>
    <xf numFmtId="266" fontId="113" fillId="0" borderId="265">
      <alignment horizontal="center"/>
    </xf>
    <xf numFmtId="266" fontId="77" fillId="47" borderId="311" applyNumberFormat="0" applyAlignment="0" applyProtection="0"/>
    <xf numFmtId="49" fontId="113" fillId="0" borderId="507">
      <alignment horizontal="center"/>
    </xf>
    <xf numFmtId="266" fontId="18" fillId="0" borderId="302">
      <alignment vertical="center"/>
    </xf>
    <xf numFmtId="266" fontId="126" fillId="42" borderId="545" applyNumberFormat="0" applyAlignment="0" applyProtection="0"/>
    <xf numFmtId="220" fontId="79" fillId="0" borderId="295" applyFont="0" applyFill="0" applyBorder="0" applyAlignment="0" applyProtection="0"/>
    <xf numFmtId="266" fontId="18" fillId="44" borderId="476" applyNumberFormat="0" applyFont="0" applyAlignment="0" applyProtection="0"/>
    <xf numFmtId="266" fontId="146" fillId="39" borderId="315" applyNumberFormat="0" applyAlignment="0" applyProtection="0"/>
    <xf numFmtId="49" fontId="113" fillId="0" borderId="423">
      <alignment horizontal="center"/>
    </xf>
    <xf numFmtId="266" fontId="196" fillId="0" borderId="0" applyNumberFormat="0" applyFill="0" applyBorder="0" applyAlignment="0" applyProtection="0"/>
    <xf numFmtId="266" fontId="37" fillId="0" borderId="397" applyNumberFormat="0" applyFill="0" applyAlignment="0" applyProtection="0"/>
    <xf numFmtId="266" fontId="65" fillId="68" borderId="386" applyNumberFormat="0" applyBorder="0" applyAlignment="0" applyProtection="0"/>
    <xf numFmtId="266" fontId="146" fillId="39" borderId="444" applyNumberFormat="0" applyAlignment="0" applyProtection="0"/>
    <xf numFmtId="266" fontId="196" fillId="0" borderId="0" applyNumberFormat="0" applyFill="0" applyBorder="0" applyAlignment="0" applyProtection="0"/>
    <xf numFmtId="266" fontId="129" fillId="62" borderId="336">
      <alignment horizontal="left" vertical="center" wrapText="1"/>
    </xf>
    <xf numFmtId="266" fontId="21" fillId="0" borderId="563" applyNumberFormat="0" applyFill="0" applyAlignment="0" applyProtection="0"/>
    <xf numFmtId="266" fontId="96" fillId="0" borderId="219"/>
    <xf numFmtId="266" fontId="196" fillId="0" borderId="0" applyNumberFormat="0" applyFill="0" applyBorder="0" applyAlignment="0" applyProtection="0"/>
    <xf numFmtId="266" fontId="126" fillId="42" borderId="564" applyNumberFormat="0" applyAlignment="0" applyProtection="0"/>
    <xf numFmtId="266" fontId="18" fillId="0" borderId="339">
      <alignment vertical="center"/>
    </xf>
    <xf numFmtId="266" fontId="126" fillId="42" borderId="225" applyNumberFormat="0" applyAlignment="0" applyProtection="0"/>
    <xf numFmtId="266" fontId="196" fillId="0" borderId="0" applyNumberFormat="0" applyFill="0" applyBorder="0" applyAlignment="0" applyProtection="0"/>
    <xf numFmtId="266" fontId="126" fillId="42" borderId="225" applyNumberFormat="0" applyAlignment="0" applyProtection="0"/>
    <xf numFmtId="266" fontId="96" fillId="0" borderId="307"/>
    <xf numFmtId="266" fontId="126" fillId="42" borderId="361" applyNumberFormat="0" applyAlignment="0" applyProtection="0"/>
    <xf numFmtId="266" fontId="126" fillId="42" borderId="387" applyNumberFormat="0" applyAlignment="0" applyProtection="0"/>
    <xf numFmtId="266" fontId="126" fillId="42" borderId="470" applyNumberFormat="0" applyAlignment="0" applyProtection="0"/>
    <xf numFmtId="266" fontId="18" fillId="44" borderId="231" applyNumberFormat="0" applyFont="0" applyAlignment="0" applyProtection="0"/>
    <xf numFmtId="266" fontId="37" fillId="0" borderId="480" applyNumberFormat="0" applyFill="0" applyAlignment="0" applyProtection="0"/>
    <xf numFmtId="266" fontId="126" fillId="42" borderId="440" applyNumberFormat="0" applyAlignment="0" applyProtection="0"/>
    <xf numFmtId="49" fontId="113" fillId="0" borderId="597">
      <alignment horizontal="center"/>
    </xf>
    <xf numFmtId="266" fontId="26" fillId="58" borderId="382" applyNumberFormat="0" applyFont="0" applyAlignment="0" applyProtection="0">
      <alignment vertical="top"/>
    </xf>
    <xf numFmtId="266" fontId="196" fillId="0" borderId="0" applyNumberFormat="0" applyFill="0" applyBorder="0" applyAlignment="0" applyProtection="0"/>
    <xf numFmtId="266" fontId="126" fillId="42" borderId="387" applyNumberFormat="0" applyAlignment="0" applyProtection="0"/>
    <xf numFmtId="266" fontId="65" fillId="68" borderId="584" applyNumberFormat="0" applyBorder="0" applyAlignment="0" applyProtection="0"/>
    <xf numFmtId="266" fontId="52" fillId="0" borderId="507" applyProtection="0">
      <alignment horizontal="center" vertical="top" wrapText="1"/>
      <protection hidden="1"/>
    </xf>
    <xf numFmtId="266" fontId="196" fillId="0" borderId="0" applyNumberFormat="0" applyFill="0" applyBorder="0" applyAlignment="0" applyProtection="0"/>
    <xf numFmtId="266" fontId="126" fillId="42" borderId="440" applyNumberFormat="0" applyAlignment="0" applyProtection="0"/>
    <xf numFmtId="266" fontId="126" fillId="42" borderId="334" applyNumberFormat="0" applyAlignment="0" applyProtection="0"/>
    <xf numFmtId="266" fontId="126" fillId="42" borderId="585" applyNumberFormat="0" applyAlignment="0" applyProtection="0"/>
    <xf numFmtId="266" fontId="121" fillId="0" borderId="391" applyNumberFormat="0" applyFill="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26" fillId="43" borderId="359" applyNumberFormat="0" applyFont="0" applyBorder="0" applyProtection="0"/>
    <xf numFmtId="266" fontId="126" fillId="42" borderId="498" applyNumberFormat="0" applyAlignment="0" applyProtection="0"/>
    <xf numFmtId="18" fontId="18" fillId="68" borderId="450" applyNumberFormat="0" applyFont="0" applyAlignment="0" applyProtection="0">
      <alignment horizontal="centerContinuous"/>
    </xf>
    <xf numFmtId="266" fontId="113" fillId="0" borderId="190">
      <alignment horizontal="center"/>
    </xf>
    <xf numFmtId="266" fontId="118" fillId="0" borderId="391" applyNumberFormat="0" applyFill="0" applyAlignment="0" applyProtection="0"/>
    <xf numFmtId="266" fontId="126" fillId="42" borderId="334" applyNumberFormat="0" applyAlignment="0" applyProtection="0"/>
    <xf numFmtId="49" fontId="113" fillId="0" borderId="190">
      <alignment horizontal="center"/>
    </xf>
    <xf numFmtId="49" fontId="113" fillId="0" borderId="190">
      <alignment horizontal="center"/>
    </xf>
    <xf numFmtId="266" fontId="37" fillId="0" borderId="447" applyNumberFormat="0" applyFill="0" applyAlignment="0" applyProtection="0"/>
    <xf numFmtId="49" fontId="113" fillId="0" borderId="190">
      <alignment horizontal="center"/>
    </xf>
    <xf numFmtId="49" fontId="113" fillId="0" borderId="190">
      <alignment horizontal="center"/>
    </xf>
    <xf numFmtId="266" fontId="126" fillId="42" borderId="280" applyNumberFormat="0" applyAlignment="0" applyProtection="0"/>
    <xf numFmtId="266" fontId="120" fillId="0" borderId="283" applyNumberFormat="0" applyFill="0" applyAlignment="0" applyProtection="0"/>
    <xf numFmtId="266" fontId="126" fillId="42" borderId="387" applyNumberFormat="0" applyAlignment="0" applyProtection="0"/>
    <xf numFmtId="266" fontId="77" fillId="39" borderId="414" applyNumberFormat="0" applyAlignment="0" applyProtection="0"/>
    <xf numFmtId="220" fontId="79" fillId="0" borderId="295" applyFont="0" applyFill="0" applyBorder="0" applyAlignment="0" applyProtection="0"/>
    <xf numFmtId="266" fontId="146" fillId="39" borderId="287" applyNumberFormat="0" applyAlignment="0" applyProtection="0"/>
    <xf numFmtId="266" fontId="37" fillId="0" borderId="480" applyNumberFormat="0" applyFill="0" applyAlignment="0" applyProtection="0"/>
    <xf numFmtId="266" fontId="196" fillId="0" borderId="0" applyNumberFormat="0" applyFill="0" applyBorder="0" applyAlignment="0" applyProtection="0"/>
    <xf numFmtId="16" fontId="18" fillId="68" borderId="399" applyNumberFormat="0" applyFont="0" applyAlignment="0" applyProtection="0">
      <alignment horizontal="centerContinuous"/>
    </xf>
    <xf numFmtId="266" fontId="126" fillId="42" borderId="440" applyNumberFormat="0" applyAlignment="0" applyProtection="0"/>
    <xf numFmtId="266" fontId="18" fillId="44" borderId="337" applyNumberFormat="0" applyFont="0" applyAlignment="0" applyProtection="0"/>
    <xf numFmtId="266" fontId="26" fillId="43" borderId="466" applyNumberFormat="0" applyFont="0" applyBorder="0" applyProtection="0"/>
    <xf numFmtId="266" fontId="196" fillId="0" borderId="0" applyNumberFormat="0" applyFill="0" applyBorder="0" applyAlignment="0" applyProtection="0"/>
    <xf numFmtId="220" fontId="79" fillId="0" borderId="401" applyFont="0" applyFill="0" applyBorder="0" applyAlignment="0" applyProtection="0"/>
    <xf numFmtId="49" fontId="113" fillId="0" borderId="620">
      <alignment horizontal="center"/>
    </xf>
    <xf numFmtId="266" fontId="126" fillId="42" borderId="361" applyNumberFormat="0" applyAlignment="0" applyProtection="0"/>
    <xf numFmtId="266" fontId="196" fillId="0" borderId="0" applyNumberFormat="0" applyFill="0" applyBorder="0" applyAlignment="0" applyProtection="0"/>
    <xf numFmtId="266" fontId="122" fillId="0" borderId="508" applyNumberFormat="0" applyFont="0" applyFill="0" applyAlignment="0" applyProtection="0"/>
    <xf numFmtId="266" fontId="1" fillId="0" borderId="0"/>
    <xf numFmtId="266" fontId="118" fillId="0" borderId="391" applyNumberFormat="0" applyFill="0" applyAlignment="0" applyProtection="0"/>
    <xf numFmtId="266" fontId="196" fillId="0" borderId="0" applyNumberFormat="0" applyFill="0" applyBorder="0" applyAlignment="0" applyProtection="0"/>
    <xf numFmtId="266" fontId="126" fillId="42" borderId="414"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46" fillId="39" borderId="365" applyNumberFormat="0" applyAlignment="0" applyProtection="0"/>
    <xf numFmtId="266" fontId="9" fillId="5" borderId="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58" borderId="382" applyNumberFormat="0" applyFont="0" applyAlignment="0" applyProtection="0">
      <alignment vertical="top"/>
    </xf>
    <xf numFmtId="266" fontId="18" fillId="0" borderId="329">
      <alignment vertical="center"/>
    </xf>
    <xf numFmtId="266" fontId="113" fillId="0" borderId="399">
      <alignment horizontal="center"/>
    </xf>
    <xf numFmtId="266" fontId="118" fillId="0" borderId="587" applyNumberFormat="0" applyFill="0" applyAlignment="0" applyProtection="0"/>
    <xf numFmtId="266" fontId="196" fillId="0" borderId="0" applyNumberFormat="0" applyFill="0" applyBorder="0" applyAlignment="0" applyProtection="0"/>
    <xf numFmtId="220" fontId="79" fillId="0" borderId="425" applyFont="0" applyFill="0" applyBorder="0" applyAlignment="0" applyProtection="0"/>
    <xf numFmtId="49" fontId="113" fillId="0" borderId="344">
      <alignment horizontal="center"/>
    </xf>
    <xf numFmtId="266" fontId="196" fillId="0" borderId="0" applyNumberFormat="0" applyFill="0" applyBorder="0" applyAlignment="0" applyProtection="0"/>
    <xf numFmtId="188" fontId="18" fillId="0" borderId="529" applyFill="0" applyBorder="0">
      <alignment horizontal="right"/>
    </xf>
    <xf numFmtId="266" fontId="126" fillId="42" borderId="387" applyNumberFormat="0" applyAlignment="0" applyProtection="0"/>
    <xf numFmtId="266" fontId="126" fillId="42" borderId="564" applyNumberFormat="0" applyAlignment="0" applyProtection="0"/>
    <xf numFmtId="266" fontId="18" fillId="0" borderId="555">
      <alignment vertical="center"/>
    </xf>
    <xf numFmtId="266" fontId="77" fillId="47" borderId="361" applyNumberFormat="0" applyAlignment="0" applyProtection="0"/>
    <xf numFmtId="266" fontId="21" fillId="0" borderId="482" applyFont="0" applyFill="0" applyBorder="0" applyAlignment="0" applyProtection="0"/>
    <xf numFmtId="266" fontId="18" fillId="44" borderId="417" applyNumberFormat="0" applyFont="0" applyAlignment="0" applyProtection="0"/>
    <xf numFmtId="266" fontId="146" fillId="47" borderId="315" applyNumberFormat="0" applyAlignment="0" applyProtection="0"/>
    <xf numFmtId="266" fontId="126" fillId="42" borderId="280" applyNumberFormat="0" applyAlignment="0" applyProtection="0"/>
    <xf numFmtId="266" fontId="121" fillId="0" borderId="391" applyNumberFormat="0" applyFill="0" applyAlignment="0" applyProtection="0"/>
    <xf numFmtId="266" fontId="126" fillId="42" borderId="387" applyNumberFormat="0" applyAlignment="0" applyProtection="0"/>
    <xf numFmtId="266" fontId="74" fillId="80" borderId="344" applyNumberFormat="0" applyProtection="0">
      <alignment horizontal="center" vertical="top" wrapText="1"/>
      <protection hidden="1"/>
    </xf>
    <xf numFmtId="167" fontId="91" fillId="0" borderId="190" applyNumberFormat="0" applyFill="0" applyAlignment="0" applyProtection="0"/>
    <xf numFmtId="266" fontId="126" fillId="42" borderId="225" applyNumberFormat="0" applyAlignment="0" applyProtection="0"/>
    <xf numFmtId="266" fontId="196" fillId="0" borderId="0" applyNumberFormat="0" applyFill="0" applyBorder="0" applyAlignment="0" applyProtection="0"/>
    <xf numFmtId="266" fontId="146" fillId="39" borderId="444" applyNumberFormat="0" applyAlignment="0" applyProtection="0"/>
    <xf numFmtId="220" fontId="79" fillId="0" borderId="267" applyFont="0" applyFill="0" applyBorder="0" applyAlignment="0" applyProtection="0"/>
    <xf numFmtId="266" fontId="120" fillId="0" borderId="473" applyNumberFormat="0" applyFill="0" applyAlignment="0" applyProtection="0"/>
    <xf numFmtId="266" fontId="21" fillId="0" borderId="550" applyFont="0" applyFill="0" applyBorder="0" applyAlignment="0" applyProtection="0"/>
    <xf numFmtId="266" fontId="126" fillId="42" borderId="518" applyNumberFormat="0" applyAlignment="0" applyProtection="0"/>
    <xf numFmtId="266" fontId="18" fillId="0" borderId="405">
      <alignment vertical="center"/>
    </xf>
    <xf numFmtId="266" fontId="126" fillId="42" borderId="414" applyNumberFormat="0" applyAlignment="0" applyProtection="0"/>
    <xf numFmtId="266" fontId="129" fillId="62" borderId="520">
      <alignment horizontal="left" vertical="center" wrapText="1"/>
    </xf>
    <xf numFmtId="266" fontId="18" fillId="0" borderId="248">
      <alignment vertical="center"/>
    </xf>
    <xf numFmtId="266" fontId="37" fillId="0" borderId="525" applyNumberFormat="0" applyFill="0" applyAlignment="0" applyProtection="0"/>
    <xf numFmtId="266" fontId="26" fillId="43" borderId="332" applyNumberFormat="0" applyFont="0" applyBorder="0" applyProtection="0"/>
    <xf numFmtId="266" fontId="196" fillId="0" borderId="0" applyNumberFormat="0" applyFill="0" applyBorder="0" applyAlignment="0" applyProtection="0"/>
    <xf numFmtId="266" fontId="18" fillId="0" borderId="462">
      <alignment vertical="center"/>
    </xf>
    <xf numFmtId="266" fontId="27" fillId="0" borderId="249" applyNumberFormat="0" applyAlignment="0" applyProtection="0">
      <alignment horizontal="left" vertical="center"/>
    </xf>
    <xf numFmtId="266" fontId="196" fillId="0" borderId="0" applyNumberFormat="0" applyFill="0" applyBorder="0" applyAlignment="0" applyProtection="0"/>
    <xf numFmtId="266" fontId="146" fillId="39" borderId="199" applyNumberFormat="0" applyAlignment="0" applyProtection="0"/>
    <xf numFmtId="49" fontId="113" fillId="0" borderId="620">
      <alignment horizontal="center"/>
    </xf>
    <xf numFmtId="266" fontId="196" fillId="0" borderId="0" applyNumberFormat="0" applyFill="0" applyBorder="0" applyAlignment="0" applyProtection="0"/>
    <xf numFmtId="266" fontId="126" fillId="42" borderId="498" applyNumberFormat="0" applyAlignment="0" applyProtection="0"/>
    <xf numFmtId="8" fontId="18" fillId="0" borderId="362">
      <protection locked="0"/>
    </xf>
    <xf numFmtId="266" fontId="196" fillId="0" borderId="0" applyNumberFormat="0" applyFill="0" applyBorder="0" applyAlignment="0" applyProtection="0"/>
    <xf numFmtId="266" fontId="26" fillId="58" borderId="192" applyNumberFormat="0" applyFont="0" applyAlignment="0" applyProtection="0">
      <alignment vertical="top"/>
    </xf>
    <xf numFmtId="266" fontId="126" fillId="42" borderId="361" applyNumberFormat="0" applyAlignment="0" applyProtection="0"/>
    <xf numFmtId="167" fontId="91" fillId="0" borderId="204" applyNumberFormat="0" applyFill="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188" fontId="55" fillId="0" borderId="278" applyNumberFormat="0" applyFill="0" applyBorder="0" applyAlignment="0" applyProtection="0">
      <alignment horizontal="right"/>
    </xf>
    <xf numFmtId="266" fontId="16" fillId="0" borderId="422" applyNumberFormat="0" applyFill="0" applyAlignment="0" applyProtection="0"/>
    <xf numFmtId="266" fontId="126" fillId="42" borderId="611" applyNumberFormat="0" applyAlignment="0" applyProtection="0"/>
    <xf numFmtId="10" fontId="21" fillId="68" borderId="204" applyNumberFormat="0" applyBorder="0" applyAlignment="0" applyProtection="0"/>
    <xf numFmtId="266" fontId="126" fillId="42" borderId="334" applyNumberFormat="0" applyAlignment="0" applyProtection="0"/>
    <xf numFmtId="266" fontId="126" fillId="42" borderId="414" applyNumberFormat="0" applyAlignment="0" applyProtection="0"/>
    <xf numFmtId="49" fontId="113" fillId="0" borderId="204">
      <alignment horizontal="center"/>
    </xf>
    <xf numFmtId="185" fontId="19" fillId="0" borderId="295"/>
    <xf numFmtId="49" fontId="113" fillId="0" borderId="204">
      <alignment horizontal="center"/>
    </xf>
    <xf numFmtId="49" fontId="113" fillId="0" borderId="204">
      <alignment horizontal="center"/>
    </xf>
    <xf numFmtId="266" fontId="118" fillId="0" borderId="284" applyNumberFormat="0" applyFill="0" applyAlignment="0" applyProtection="0"/>
    <xf numFmtId="5" fontId="26" fillId="58" borderId="275" applyNumberFormat="0" applyAlignment="0" applyProtection="0">
      <alignment vertical="top"/>
    </xf>
    <xf numFmtId="266" fontId="126" fillId="42" borderId="280" applyNumberFormat="0" applyAlignment="0" applyProtection="0"/>
    <xf numFmtId="49" fontId="113" fillId="0" borderId="450">
      <alignment horizontal="center"/>
    </xf>
    <xf numFmtId="266" fontId="126" fillId="42" borderId="470" applyNumberFormat="0" applyAlignment="0" applyProtection="0"/>
    <xf numFmtId="266" fontId="37" fillId="0" borderId="525" applyNumberFormat="0" applyFill="0" applyAlignment="0" applyProtection="0"/>
    <xf numFmtId="49" fontId="113" fillId="0" borderId="204">
      <alignment horizontal="center"/>
    </xf>
    <xf numFmtId="266" fontId="196" fillId="0" borderId="0" applyNumberFormat="0" applyFill="0" applyBorder="0" applyAlignment="0" applyProtection="0"/>
    <xf numFmtId="266" fontId="129" fillId="62" borderId="197">
      <alignment horizontal="left" vertical="center" wrapText="1"/>
    </xf>
    <xf numFmtId="266" fontId="126" fillId="42" borderId="585" applyNumberFormat="0" applyAlignment="0" applyProtection="0"/>
    <xf numFmtId="220" fontId="79" fillId="0" borderId="206" applyFont="0" applyFill="0" applyBorder="0" applyAlignment="0" applyProtection="0"/>
    <xf numFmtId="266" fontId="122" fillId="0" borderId="451" applyNumberFormat="0" applyFont="0" applyFill="0" applyAlignment="0" applyProtection="0"/>
    <xf numFmtId="266" fontId="126" fillId="42" borderId="361" applyNumberFormat="0" applyAlignment="0" applyProtection="0"/>
    <xf numFmtId="5" fontId="26" fillId="58" borderId="561" applyNumberFormat="0" applyAlignment="0" applyProtection="0">
      <alignment vertical="top"/>
    </xf>
    <xf numFmtId="188" fontId="25" fillId="0" borderId="223" applyNumberFormat="0" applyFill="0" applyBorder="0" applyAlignment="0" applyProtection="0">
      <alignment horizontal="right"/>
    </xf>
    <xf numFmtId="266" fontId="26" fillId="43" borderId="193" applyNumberFormat="0" applyFont="0" applyBorder="0" applyProtection="0"/>
    <xf numFmtId="266" fontId="26" fillId="43" borderId="332" applyNumberFormat="0" applyFont="0" applyBorder="0" applyProtection="0"/>
    <xf numFmtId="266" fontId="121" fillId="0" borderId="589" applyNumberFormat="0" applyFill="0" applyAlignment="0" applyProtection="0"/>
    <xf numFmtId="266" fontId="126" fillId="42" borderId="361" applyNumberFormat="0" applyAlignment="0" applyProtection="0"/>
    <xf numFmtId="266" fontId="126" fillId="42" borderId="334" applyNumberFormat="0" applyAlignment="0" applyProtection="0"/>
    <xf numFmtId="266" fontId="18" fillId="0" borderId="302">
      <alignment vertical="center"/>
    </xf>
    <xf numFmtId="266" fontId="126" fillId="42" borderId="585" applyNumberFormat="0" applyAlignment="0" applyProtection="0"/>
    <xf numFmtId="266" fontId="118" fillId="0" borderId="284" applyNumberFormat="0" applyFill="0" applyAlignment="0" applyProtection="0"/>
    <xf numFmtId="266" fontId="118" fillId="0" borderId="229" applyNumberFormat="0" applyFill="0" applyAlignment="0" applyProtection="0"/>
    <xf numFmtId="266" fontId="126" fillId="42" borderId="225" applyNumberFormat="0" applyAlignment="0" applyProtection="0"/>
    <xf numFmtId="266" fontId="126" fillId="42" borderId="225" applyNumberFormat="0" applyAlignment="0" applyProtection="0"/>
    <xf numFmtId="266" fontId="126" fillId="42" borderId="195" applyNumberFormat="0" applyAlignment="0" applyProtection="0"/>
    <xf numFmtId="266" fontId="18" fillId="44" borderId="198" applyNumberFormat="0" applyFont="0" applyAlignment="0" applyProtection="0"/>
    <xf numFmtId="266" fontId="146" fillId="39" borderId="260" applyNumberFormat="0" applyAlignment="0" applyProtection="0"/>
    <xf numFmtId="183" fontId="18" fillId="0" borderId="200">
      <alignment horizontal="centerContinuous"/>
    </xf>
    <xf numFmtId="266" fontId="37" fillId="0" borderId="202" applyNumberFormat="0" applyFill="0" applyAlignment="0" applyProtection="0"/>
    <xf numFmtId="18" fontId="18" fillId="68" borderId="344" applyNumberFormat="0" applyFont="0" applyAlignment="0" applyProtection="0">
      <alignment horizontal="centerContinuous"/>
    </xf>
    <xf numFmtId="266" fontId="126" fillId="42" borderId="518"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18" fillId="0" borderId="209">
      <alignment vertical="center"/>
    </xf>
    <xf numFmtId="266" fontId="27" fillId="0" borderId="210" applyNumberFormat="0" applyAlignment="0" applyProtection="0">
      <alignment horizontal="left" vertical="center"/>
    </xf>
    <xf numFmtId="266" fontId="18" fillId="0" borderId="209">
      <alignment vertical="center"/>
    </xf>
    <xf numFmtId="266" fontId="27" fillId="0" borderId="2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58" applyNumberFormat="0" applyAlignment="0" applyProtection="0"/>
    <xf numFmtId="266" fontId="18" fillId="0" borderId="432">
      <alignment vertical="center"/>
    </xf>
    <xf numFmtId="266" fontId="27" fillId="0" borderId="210" applyNumberFormat="0" applyAlignment="0" applyProtection="0">
      <alignment horizontal="left" vertical="center"/>
    </xf>
    <xf numFmtId="266" fontId="77" fillId="39" borderId="195" applyNumberFormat="0" applyAlignment="0" applyProtection="0"/>
    <xf numFmtId="266" fontId="126" fillId="42" borderId="195" applyNumberFormat="0" applyAlignment="0" applyProtection="0"/>
    <xf numFmtId="266" fontId="146" fillId="47" borderId="199" applyNumberFormat="0" applyAlignment="0" applyProtection="0"/>
    <xf numFmtId="266" fontId="126" fillId="42" borderId="258" applyNumberFormat="0" applyAlignment="0" applyProtection="0"/>
    <xf numFmtId="266" fontId="121" fillId="0" borderId="474"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13" fillId="0" borderId="204">
      <alignment horizontal="center"/>
    </xf>
    <xf numFmtId="266" fontId="126" fillId="42" borderId="195" applyNumberFormat="0" applyAlignment="0" applyProtection="0"/>
    <xf numFmtId="266" fontId="126" fillId="42" borderId="195" applyNumberFormat="0" applyAlignment="0" applyProtection="0"/>
    <xf numFmtId="49" fontId="113" fillId="0" borderId="204">
      <alignment horizontal="center"/>
    </xf>
    <xf numFmtId="266" fontId="196" fillId="0" borderId="0" applyNumberFormat="0" applyFill="0" applyBorder="0" applyAlignment="0" applyProtection="0"/>
    <xf numFmtId="266" fontId="77" fillId="47" borderId="414"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167" fontId="91" fillId="0" borderId="204" applyNumberFormat="0" applyFill="0" applyAlignment="0" applyProtection="0"/>
    <xf numFmtId="266" fontId="77" fillId="39" borderId="195" applyNumberFormat="0" applyAlignment="0" applyProtection="0"/>
    <xf numFmtId="266" fontId="120" fillId="0" borderId="228" applyNumberFormat="0" applyFill="0" applyAlignment="0" applyProtection="0"/>
    <xf numFmtId="266" fontId="126" fillId="42" borderId="225" applyNumberFormat="0" applyAlignment="0" applyProtection="0"/>
    <xf numFmtId="266" fontId="121" fillId="0" borderId="229" applyNumberFormat="0" applyFill="0" applyAlignment="0" applyProtection="0"/>
    <xf numFmtId="266" fontId="126" fillId="42" borderId="564" applyNumberFormat="0" applyAlignment="0" applyProtection="0"/>
    <xf numFmtId="266" fontId="158" fillId="1" borderId="207" applyNumberFormat="0" applyFont="0" applyAlignment="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6" fillId="0" borderId="20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85" applyNumberFormat="0" applyAlignment="0" applyProtection="0"/>
    <xf numFmtId="266" fontId="121" fillId="0" borderId="284" applyNumberFormat="0" applyFill="0" applyAlignment="0" applyProtection="0"/>
    <xf numFmtId="49" fontId="113" fillId="0" borderId="238">
      <alignment horizontal="center"/>
    </xf>
    <xf numFmtId="266" fontId="18" fillId="0" borderId="209">
      <alignment vertical="center"/>
    </xf>
    <xf numFmtId="231" fontId="22" fillId="68" borderId="204" applyNumberFormat="0" applyFont="0" applyAlignment="0"/>
    <xf numFmtId="266" fontId="113" fillId="0" borderId="204">
      <alignment horizontal="center"/>
    </xf>
    <xf numFmtId="266" fontId="18" fillId="0" borderId="603">
      <alignment vertical="center"/>
    </xf>
    <xf numFmtId="266" fontId="1" fillId="0" borderId="0"/>
    <xf numFmtId="266" fontId="196" fillId="0" borderId="0" applyNumberFormat="0" applyFill="0" applyBorder="0" applyAlignment="0" applyProtection="0"/>
    <xf numFmtId="266" fontId="126" fillId="42" borderId="280" applyNumberFormat="0" applyAlignment="0" applyProtection="0"/>
    <xf numFmtId="16" fontId="18" fillId="68" borderId="370" applyNumberFormat="0" applyFont="0" applyAlignment="0" applyProtection="0">
      <alignment horizontal="centerContinuous"/>
    </xf>
    <xf numFmtId="266" fontId="52" fillId="0" borderId="190" applyProtection="0">
      <alignment horizontal="center" vertical="top" wrapText="1"/>
      <protection hidden="1"/>
    </xf>
    <xf numFmtId="5" fontId="26" fillId="58" borderId="275" applyNumberFormat="0" applyAlignment="0" applyProtection="0">
      <alignment vertical="top"/>
    </xf>
    <xf numFmtId="266" fontId="196" fillId="0" borderId="0" applyNumberFormat="0" applyFill="0" applyBorder="0" applyAlignment="0" applyProtection="0"/>
    <xf numFmtId="266" fontId="126" fillId="42" borderId="545" applyNumberFormat="0" applyAlignment="0" applyProtection="0"/>
    <xf numFmtId="266" fontId="126" fillId="42" borderId="280"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8" fillId="0" borderId="158">
      <alignment vertical="center"/>
    </xf>
    <xf numFmtId="266" fontId="18" fillId="0" borderId="158">
      <alignment vertical="center"/>
    </xf>
    <xf numFmtId="266" fontId="26" fillId="58" borderId="308" applyNumberFormat="0" applyFont="0" applyAlignment="0" applyProtection="0">
      <alignment vertical="top"/>
    </xf>
    <xf numFmtId="220" fontId="79" fillId="0" borderId="622" applyFont="0" applyFill="0" applyBorder="0" applyAlignment="0" applyProtection="0"/>
    <xf numFmtId="266" fontId="126" fillId="42" borderId="361" applyNumberFormat="0" applyAlignment="0" applyProtection="0"/>
    <xf numFmtId="266" fontId="126" fillId="42" borderId="470" applyNumberFormat="0" applyAlignment="0" applyProtection="0"/>
    <xf numFmtId="266" fontId="126" fillId="42" borderId="280" applyNumberFormat="0" applyAlignment="0" applyProtection="0"/>
    <xf numFmtId="266" fontId="126" fillId="42" borderId="440" applyNumberFormat="0" applyAlignment="0" applyProtection="0"/>
    <xf numFmtId="266" fontId="146" fillId="39" borderId="232" applyNumberFormat="0" applyAlignment="0" applyProtection="0"/>
    <xf numFmtId="266" fontId="126" fillId="42" borderId="498" applyNumberFormat="0" applyAlignment="0" applyProtection="0"/>
    <xf numFmtId="266" fontId="21" fillId="0" borderId="238" applyFont="0" applyFill="0" applyBorder="0" applyAlignment="0" applyProtection="0"/>
    <xf numFmtId="266" fontId="126" fillId="42" borderId="585" applyNumberFormat="0" applyAlignment="0" applyProtection="0"/>
    <xf numFmtId="266" fontId="96" fillId="0" borderId="307"/>
    <xf numFmtId="49" fontId="113" fillId="0" borderId="55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482">
      <alignment horizontal="center"/>
    </xf>
    <xf numFmtId="266" fontId="18" fillId="0" borderId="434">
      <alignment vertical="center"/>
    </xf>
    <xf numFmtId="266" fontId="146" fillId="39" borderId="568" applyNumberFormat="0" applyAlignment="0" applyProtection="0"/>
    <xf numFmtId="266" fontId="196" fillId="0" borderId="0" applyNumberFormat="0" applyFill="0" applyBorder="0" applyAlignment="0" applyProtection="0"/>
    <xf numFmtId="266" fontId="18" fillId="44" borderId="231" applyNumberFormat="0" applyFont="0" applyAlignment="0" applyProtection="0"/>
    <xf numFmtId="266" fontId="37" fillId="0" borderId="291" applyNumberFormat="0" applyFill="0" applyAlignment="0" applyProtection="0"/>
    <xf numFmtId="266" fontId="126" fillId="42" borderId="545" applyNumberFormat="0" applyAlignment="0" applyProtection="0"/>
    <xf numFmtId="266" fontId="77" fillId="47" borderId="311" applyNumberFormat="0" applyAlignment="0" applyProtection="0"/>
    <xf numFmtId="266" fontId="196" fillId="0" borderId="0" applyNumberFormat="0" applyFill="0" applyBorder="0" applyAlignment="0" applyProtection="0"/>
    <xf numFmtId="266" fontId="118" fillId="0" borderId="391" applyNumberFormat="0" applyFill="0" applyAlignment="0" applyProtection="0"/>
    <xf numFmtId="266" fontId="27" fillId="0" borderId="127" applyNumberFormat="0" applyAlignment="0" applyProtection="0">
      <alignment horizontal="left" vertical="center"/>
    </xf>
    <xf numFmtId="266" fontId="196" fillId="0" borderId="0" applyNumberFormat="0" applyFill="0" applyBorder="0" applyAlignment="0" applyProtection="0"/>
    <xf numFmtId="266" fontId="37" fillId="0" borderId="341" applyNumberFormat="0" applyFill="0" applyAlignment="0" applyProtection="0"/>
    <xf numFmtId="49" fontId="113" fillId="0" borderId="370">
      <alignment horizontal="center"/>
    </xf>
    <xf numFmtId="49" fontId="113" fillId="0" borderId="399">
      <alignment horizontal="center"/>
    </xf>
    <xf numFmtId="266" fontId="126" fillId="42" borderId="440" applyNumberFormat="0" applyAlignment="0" applyProtection="0"/>
    <xf numFmtId="266" fontId="21" fillId="0" borderId="497" applyNumberFormat="0" applyFill="0" applyAlignment="0" applyProtection="0"/>
    <xf numFmtId="266" fontId="26" fillId="58" borderId="255" applyNumberFormat="0" applyFont="0" applyAlignment="0" applyProtection="0">
      <alignment vertical="top"/>
    </xf>
    <xf numFmtId="220" fontId="79" fillId="0" borderId="322" applyFont="0" applyFill="0" applyBorder="0" applyAlignment="0" applyProtection="0"/>
    <xf numFmtId="49" fontId="113" fillId="0" borderId="190">
      <alignment horizontal="center"/>
    </xf>
    <xf numFmtId="266" fontId="196" fillId="0" borderId="0" applyNumberFormat="0" applyFill="0" applyBorder="0" applyAlignment="0" applyProtection="0"/>
    <xf numFmtId="266" fontId="77" fillId="47" borderId="258" applyNumberFormat="0" applyAlignment="0" applyProtection="0"/>
    <xf numFmtId="266" fontId="146" fillId="39" borderId="615" applyNumberFormat="0" applyAlignment="0" applyProtection="0"/>
    <xf numFmtId="266" fontId="18" fillId="0" borderId="352">
      <alignment vertical="center"/>
    </xf>
    <xf numFmtId="49" fontId="113" fillId="0" borderId="293">
      <alignment horizontal="center"/>
    </xf>
    <xf numFmtId="49" fontId="113" fillId="0" borderId="190">
      <alignment horizontal="center"/>
    </xf>
    <xf numFmtId="266" fontId="196" fillId="0" borderId="0" applyNumberFormat="0" applyFill="0" applyBorder="0" applyAlignment="0" applyProtection="0"/>
    <xf numFmtId="266" fontId="126" fillId="42" borderId="280" applyNumberFormat="0" applyAlignment="0" applyProtection="0"/>
    <xf numFmtId="266" fontId="196" fillId="0" borderId="0" applyNumberFormat="0" applyFill="0" applyBorder="0" applyAlignment="0" applyProtection="0"/>
    <xf numFmtId="266" fontId="126" fillId="42" borderId="387" applyNumberFormat="0" applyAlignment="0" applyProtection="0"/>
    <xf numFmtId="16" fontId="18" fillId="68" borderId="293" applyNumberFormat="0" applyFont="0" applyAlignment="0" applyProtection="0">
      <alignment horizontal="centerContinuous"/>
    </xf>
    <xf numFmtId="266" fontId="77" fillId="39" borderId="334" applyNumberFormat="0" applyAlignment="0" applyProtection="0"/>
    <xf numFmtId="266" fontId="126" fillId="42" borderId="188" applyNumberFormat="0" applyAlignment="0" applyProtection="0"/>
    <xf numFmtId="266" fontId="126" fillId="42" borderId="258" applyNumberFormat="0" applyAlignment="0" applyProtection="0"/>
    <xf numFmtId="266" fontId="126" fillId="42" borderId="188" applyNumberFormat="0" applyAlignment="0" applyProtection="0"/>
    <xf numFmtId="266" fontId="126" fillId="42" borderId="188" applyNumberFormat="0" applyAlignment="0" applyProtection="0"/>
    <xf numFmtId="266" fontId="126" fillId="42" borderId="361" applyNumberFormat="0" applyAlignment="0" applyProtection="0"/>
    <xf numFmtId="266" fontId="18" fillId="0" borderId="158">
      <alignment vertical="center"/>
    </xf>
    <xf numFmtId="266" fontId="126" fillId="42" borderId="498" applyNumberFormat="0" applyAlignment="0" applyProtection="0"/>
    <xf numFmtId="266" fontId="16" fillId="0" borderId="264" applyNumberFormat="0" applyFill="0" applyAlignment="0" applyProtection="0"/>
    <xf numFmtId="18" fontId="18" fillId="68" borderId="238" applyNumberFormat="0" applyFont="0" applyAlignment="0" applyProtection="0">
      <alignment horizontal="centerContinuous"/>
    </xf>
    <xf numFmtId="266" fontId="196" fillId="0" borderId="0" applyNumberFormat="0" applyFill="0" applyBorder="0" applyAlignment="0" applyProtection="0"/>
    <xf numFmtId="266" fontId="37" fillId="0" borderId="20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550">
      <alignment horizontal="center"/>
    </xf>
    <xf numFmtId="266" fontId="126" fillId="42" borderId="258" applyNumberFormat="0" applyAlignment="0" applyProtection="0"/>
    <xf numFmtId="266" fontId="126" fillId="42" borderId="258" applyNumberFormat="0" applyAlignment="0" applyProtection="0"/>
    <xf numFmtId="266" fontId="65" fillId="68" borderId="224" applyNumberFormat="0" applyBorder="0" applyAlignment="0" applyProtection="0"/>
    <xf numFmtId="266" fontId="37" fillId="0" borderId="524" applyNumberFormat="0" applyFill="0" applyAlignment="0" applyProtection="0"/>
    <xf numFmtId="49" fontId="113" fillId="0" borderId="507">
      <alignment horizontal="center"/>
    </xf>
    <xf numFmtId="266" fontId="77" fillId="47" borderId="225" applyNumberFormat="0" applyAlignment="0" applyProtection="0"/>
    <xf numFmtId="266" fontId="126" fillId="42" borderId="195" applyNumberFormat="0" applyAlignment="0" applyProtection="0"/>
    <xf numFmtId="266" fontId="96" fillId="0" borderId="184"/>
    <xf numFmtId="266" fontId="77" fillId="47" borderId="195" applyNumberFormat="0" applyAlignment="0" applyProtection="0"/>
    <xf numFmtId="49" fontId="113" fillId="0" borderId="190">
      <alignment horizontal="center"/>
    </xf>
    <xf numFmtId="266" fontId="18" fillId="0" borderId="305">
      <alignment vertical="center"/>
    </xf>
    <xf numFmtId="266" fontId="126" fillId="42" borderId="258" applyNumberFormat="0" applyAlignment="0" applyProtection="0"/>
    <xf numFmtId="266" fontId="37" fillId="0" borderId="317" applyNumberFormat="0" applyFill="0" applyAlignment="0" applyProtection="0"/>
    <xf numFmtId="266" fontId="21" fillId="0" borderId="293" applyFont="0" applyFill="0" applyBorder="0" applyAlignment="0" applyProtection="0"/>
    <xf numFmtId="266" fontId="9" fillId="5" borderId="4" applyNumberFormat="0" applyAlignment="0" applyProtection="0"/>
    <xf numFmtId="266" fontId="126" fillId="42" borderId="225" applyNumberFormat="0" applyAlignment="0" applyProtection="0"/>
    <xf numFmtId="266" fontId="126" fillId="42" borderId="440" applyNumberFormat="0" applyAlignment="0" applyProtection="0"/>
    <xf numFmtId="38" fontId="21" fillId="0" borderId="370" applyFont="0" applyFill="0" applyBorder="0" applyAlignment="0" applyProtection="0"/>
    <xf numFmtId="266" fontId="126" fillId="42" borderId="195" applyNumberFormat="0" applyAlignment="0" applyProtection="0"/>
    <xf numFmtId="266" fontId="77" fillId="47" borderId="280" applyNumberFormat="0" applyAlignment="0" applyProtection="0"/>
    <xf numFmtId="10" fontId="21" fillId="68" borderId="550" applyNumberFormat="0" applyBorder="0" applyAlignment="0" applyProtection="0"/>
    <xf numFmtId="18" fontId="18" fillId="68" borderId="344" applyNumberFormat="0" applyFont="0" applyAlignment="0" applyProtection="0">
      <alignment horizontal="centerContinuous"/>
    </xf>
    <xf numFmtId="266" fontId="126" fillId="42" borderId="440" applyNumberFormat="0" applyAlignment="0" applyProtection="0"/>
    <xf numFmtId="266" fontId="126" fillId="42" borderId="414" applyNumberFormat="0" applyAlignment="0" applyProtection="0"/>
    <xf numFmtId="266" fontId="126" fillId="42" borderId="414" applyNumberFormat="0" applyAlignment="0" applyProtection="0"/>
    <xf numFmtId="266" fontId="121" fillId="0" borderId="391" applyNumberFormat="0" applyFill="0" applyAlignment="0" applyProtection="0"/>
    <xf numFmtId="188" fontId="55" fillId="0" borderId="278" applyNumberFormat="0" applyFill="0" applyBorder="0" applyAlignment="0" applyProtection="0">
      <alignment horizontal="right"/>
    </xf>
    <xf numFmtId="266" fontId="77" fillId="39" borderId="387" applyNumberFormat="0" applyAlignment="0" applyProtection="0"/>
    <xf numFmtId="185" fontId="19" fillId="0" borderId="575"/>
    <xf numFmtId="266" fontId="126" fillId="42" borderId="311"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38" fontId="21" fillId="0" borderId="190" applyFont="0" applyFill="0" applyBorder="0" applyAlignment="0" applyProtection="0"/>
    <xf numFmtId="266" fontId="18" fillId="0" borderId="302">
      <alignment vertical="center"/>
    </xf>
    <xf numFmtId="266" fontId="196" fillId="0" borderId="0" applyNumberFormat="0" applyFill="0" applyBorder="0" applyAlignment="0" applyProtection="0"/>
    <xf numFmtId="266" fontId="126" fillId="42" borderId="195" applyNumberFormat="0" applyAlignment="0" applyProtection="0"/>
    <xf numFmtId="266" fontId="126" fillId="42" borderId="498" applyNumberFormat="0" applyAlignment="0" applyProtection="0"/>
    <xf numFmtId="266" fontId="126" fillId="42" borderId="195" applyNumberFormat="0" applyAlignment="0" applyProtection="0"/>
    <xf numFmtId="266" fontId="126" fillId="42" borderId="195" applyNumberFormat="0" applyAlignment="0" applyProtection="0"/>
    <xf numFmtId="18" fontId="18" fillId="68" borderId="293" applyNumberFormat="0" applyFont="0" applyAlignment="0" applyProtection="0">
      <alignment horizontal="centerContinuous"/>
    </xf>
    <xf numFmtId="266" fontId="18" fillId="0" borderId="557">
      <alignment vertical="center"/>
    </xf>
    <xf numFmtId="266" fontId="121" fillId="0" borderId="284" applyNumberFormat="0" applyFill="0" applyAlignment="0" applyProtection="0"/>
    <xf numFmtId="10" fontId="21" fillId="68" borderId="204" applyNumberFormat="0" applyBorder="0" applyAlignment="0" applyProtection="0"/>
    <xf numFmtId="266" fontId="129" fillId="62" borderId="285">
      <alignment horizontal="left" vertical="center" wrapText="1"/>
    </xf>
    <xf numFmtId="266" fontId="96" fillId="0" borderId="213"/>
    <xf numFmtId="266" fontId="126" fillId="42" borderId="195" applyNumberFormat="0" applyAlignment="0" applyProtection="0"/>
    <xf numFmtId="49" fontId="113" fillId="0" borderId="204">
      <alignment horizontal="center"/>
    </xf>
    <xf numFmtId="266" fontId="126" fillId="42" borderId="195" applyNumberFormat="0" applyAlignment="0" applyProtection="0"/>
    <xf numFmtId="266" fontId="126" fillId="42" borderId="195" applyNumberFormat="0" applyAlignment="0" applyProtection="0"/>
    <xf numFmtId="266" fontId="27" fillId="0" borderId="191" applyNumberFormat="0" applyAlignment="0" applyProtection="0">
      <alignment horizontal="left" vertical="center"/>
    </xf>
    <xf numFmtId="266" fontId="146" fillId="47" borderId="568" applyNumberFormat="0" applyAlignment="0" applyProtection="0"/>
    <xf numFmtId="266" fontId="16" fillId="0" borderId="203" applyNumberFormat="0" applyFill="0" applyAlignment="0" applyProtection="0"/>
    <xf numFmtId="183" fontId="18" fillId="0" borderId="200">
      <alignment horizontal="centerContinuous"/>
    </xf>
    <xf numFmtId="266" fontId="126" fillId="42" borderId="195" applyNumberFormat="0" applyAlignment="0" applyProtection="0"/>
    <xf numFmtId="266" fontId="126" fillId="42" borderId="195" applyNumberFormat="0" applyAlignment="0" applyProtection="0"/>
    <xf numFmtId="266" fontId="77" fillId="39" borderId="195"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266" fontId="196" fillId="0" borderId="0" applyNumberFormat="0" applyFill="0" applyBorder="0" applyAlignment="0" applyProtection="0"/>
    <xf numFmtId="266" fontId="18" fillId="0" borderId="209">
      <alignment vertical="center"/>
    </xf>
    <xf numFmtId="266" fontId="120" fillId="0" borderId="228" applyNumberFormat="0" applyFill="0" applyAlignment="0" applyProtection="0"/>
    <xf numFmtId="266" fontId="126" fillId="42" borderId="387" applyNumberFormat="0" applyAlignment="0" applyProtection="0"/>
    <xf numFmtId="266" fontId="196" fillId="0" borderId="0" applyNumberFormat="0" applyFill="0" applyBorder="0" applyAlignment="0" applyProtection="0"/>
    <xf numFmtId="266" fontId="21" fillId="0" borderId="450" applyFont="0" applyFill="0" applyBorder="0" applyAlignment="0" applyProtection="0"/>
    <xf numFmtId="266" fontId="18" fillId="0" borderId="209">
      <alignment vertical="center"/>
    </xf>
    <xf numFmtId="266" fontId="196" fillId="0" borderId="0" applyNumberFormat="0" applyFill="0" applyBorder="0" applyAlignment="0" applyProtection="0"/>
    <xf numFmtId="266" fontId="126" fillId="42" borderId="225" applyNumberFormat="0" applyAlignment="0" applyProtection="0"/>
    <xf numFmtId="266" fontId="18" fillId="0" borderId="434">
      <alignment vertical="center"/>
    </xf>
    <xf numFmtId="266" fontId="18" fillId="44" borderId="337" applyNumberFormat="0" applyFont="0" applyAlignment="0" applyProtection="0"/>
    <xf numFmtId="266" fontId="37" fillId="0" borderId="201" applyNumberFormat="0" applyFill="0" applyAlignment="0" applyProtection="0"/>
    <xf numFmtId="266" fontId="37" fillId="0" borderId="202" applyNumberFormat="0" applyFill="0" applyAlignment="0" applyProtection="0"/>
    <xf numFmtId="18" fontId="18" fillId="68" borderId="204" applyNumberFormat="0" applyFont="0" applyAlignment="0" applyProtection="0">
      <alignment horizontal="centerContinuous"/>
    </xf>
    <xf numFmtId="266" fontId="16" fillId="0" borderId="203" applyNumberFormat="0" applyFill="0" applyAlignment="0" applyProtection="0"/>
    <xf numFmtId="266" fontId="126" fillId="42" borderId="195" applyNumberFormat="0" applyAlignment="0" applyProtection="0"/>
    <xf numFmtId="266" fontId="37" fillId="0" borderId="235" applyNumberFormat="0" applyFill="0" applyAlignment="0" applyProtection="0"/>
    <xf numFmtId="266" fontId="118" fillId="0" borderId="227" applyNumberFormat="0" applyFill="0" applyAlignment="0" applyProtection="0"/>
    <xf numFmtId="266" fontId="196" fillId="0" borderId="0" applyNumberFormat="0" applyFill="0" applyBorder="0" applyAlignment="0" applyProtection="0"/>
    <xf numFmtId="266" fontId="16" fillId="0" borderId="237" applyNumberFormat="0" applyFill="0" applyAlignment="0" applyProtection="0"/>
    <xf numFmtId="266" fontId="118" fillId="0" borderId="282" applyNumberFormat="0" applyFill="0" applyAlignment="0" applyProtection="0"/>
    <xf numFmtId="266" fontId="122" fillId="0" borderId="528" applyNumberFormat="0" applyFont="0" applyFill="0" applyAlignment="0" applyProtection="0"/>
    <xf numFmtId="266" fontId="146" fillId="47" borderId="522" applyNumberFormat="0" applyAlignment="0" applyProtection="0"/>
    <xf numFmtId="266" fontId="37" fillId="0" borderId="235" applyNumberFormat="0" applyFill="0" applyAlignment="0" applyProtection="0"/>
    <xf numFmtId="49" fontId="113" fillId="0" borderId="265">
      <alignment horizontal="center"/>
    </xf>
    <xf numFmtId="266" fontId="18" fillId="0" borderId="434">
      <alignment vertical="center"/>
    </xf>
    <xf numFmtId="266" fontId="126" fillId="42" borderId="564" applyNumberFormat="0" applyAlignment="0" applyProtection="0"/>
    <xf numFmtId="266" fontId="21" fillId="0" borderId="222" applyNumberFormat="0" applyFill="0" applyAlignment="0" applyProtection="0"/>
    <xf numFmtId="266" fontId="196" fillId="0" borderId="0" applyNumberFormat="0" applyFill="0" applyBorder="0" applyAlignment="0" applyProtection="0"/>
    <xf numFmtId="266" fontId="126" fillId="42" borderId="225" applyNumberFormat="0" applyAlignment="0" applyProtection="0"/>
    <xf numFmtId="266" fontId="118" fillId="0" borderId="472" applyNumberFormat="0" applyFill="0" applyAlignment="0" applyProtection="0"/>
    <xf numFmtId="266" fontId="126" fillId="42" borderId="225" applyNumberFormat="0" applyAlignment="0" applyProtection="0"/>
    <xf numFmtId="266" fontId="126" fillId="42" borderId="225" applyNumberFormat="0" applyAlignment="0" applyProtection="0"/>
    <xf numFmtId="266" fontId="18" fillId="44" borderId="476" applyNumberFormat="0" applyFont="0" applyAlignment="0" applyProtection="0"/>
    <xf numFmtId="266" fontId="121" fillId="0" borderId="391" applyNumberFormat="0" applyFill="0" applyAlignment="0" applyProtection="0"/>
    <xf numFmtId="266" fontId="77" fillId="39" borderId="195" applyNumberFormat="0" applyAlignment="0" applyProtection="0"/>
    <xf numFmtId="266" fontId="18" fillId="0" borderId="352">
      <alignment vertical="center"/>
    </xf>
    <xf numFmtId="266" fontId="16" fillId="0" borderId="506" applyNumberFormat="0" applyFill="0" applyAlignment="0" applyProtection="0"/>
    <xf numFmtId="220" fontId="79" fillId="0" borderId="529" applyFont="0" applyFill="0" applyBorder="0" applyAlignment="0" applyProtection="0"/>
    <xf numFmtId="266" fontId="160" fillId="71" borderId="173">
      <alignment horizontal="center" vertical="center" wrapText="1"/>
      <protection hidden="1"/>
    </xf>
    <xf numFmtId="266" fontId="96" fillId="0" borderId="163"/>
    <xf numFmtId="266" fontId="196" fillId="0" borderId="0" applyNumberFormat="0" applyFill="0" applyBorder="0" applyAlignment="0" applyProtection="0"/>
    <xf numFmtId="266" fontId="126" fillId="42" borderId="28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344">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311" applyNumberFormat="0" applyAlignment="0" applyProtection="0"/>
    <xf numFmtId="231" fontId="22" fillId="68" borderId="204" applyNumberFormat="0" applyFont="0" applyAlignment="0"/>
    <xf numFmtId="49" fontId="113" fillId="0" borderId="204">
      <alignment horizontal="center"/>
    </xf>
    <xf numFmtId="266" fontId="126" fillId="42" borderId="195" applyNumberFormat="0" applyAlignment="0" applyProtection="0"/>
    <xf numFmtId="49" fontId="113" fillId="0" borderId="573">
      <alignment horizontal="center"/>
    </xf>
    <xf numFmtId="49" fontId="113" fillId="0" borderId="507">
      <alignment horizontal="center"/>
    </xf>
    <xf numFmtId="266" fontId="113" fillId="0" borderId="370">
      <alignment horizontal="center"/>
    </xf>
    <xf numFmtId="266" fontId="146" fillId="39" borderId="365" applyNumberFormat="0" applyAlignment="0" applyProtection="0"/>
    <xf numFmtId="49" fontId="113" fillId="0" borderId="204">
      <alignment horizontal="center"/>
    </xf>
    <xf numFmtId="49" fontId="113" fillId="0" borderId="204">
      <alignment horizontal="center"/>
    </xf>
    <xf numFmtId="49" fontId="113" fillId="0" borderId="204">
      <alignment horizontal="center"/>
    </xf>
    <xf numFmtId="266" fontId="146" fillId="47" borderId="287" applyNumberFormat="0" applyAlignment="0" applyProtection="0"/>
    <xf numFmtId="266" fontId="26" fillId="58" borderId="164" applyNumberFormat="0" applyFont="0" applyAlignment="0" applyProtection="0">
      <alignment vertical="top"/>
    </xf>
    <xf numFmtId="266" fontId="26" fillId="58" borderId="164" applyNumberFormat="0" applyFont="0" applyAlignment="0" applyProtection="0">
      <alignment vertical="top"/>
    </xf>
    <xf numFmtId="266" fontId="26" fillId="43" borderId="165" applyNumberFormat="0" applyFont="0" applyBorder="0" applyProtection="0"/>
    <xf numFmtId="266" fontId="126" fillId="42" borderId="518" applyNumberFormat="0" applyAlignment="0" applyProtection="0"/>
    <xf numFmtId="49" fontId="113" fillId="0" borderId="204">
      <alignment horizontal="center"/>
    </xf>
    <xf numFmtId="49" fontId="113" fillId="0" borderId="204">
      <alignment horizontal="center"/>
    </xf>
    <xf numFmtId="266" fontId="26" fillId="43" borderId="438" applyNumberFormat="0" applyFont="0" applyBorder="0" applyProtection="0"/>
    <xf numFmtId="14" fontId="18" fillId="68" borderId="370" applyNumberFormat="0" applyFont="0" applyAlignment="0" applyProtection="0">
      <alignment horizontal="centerContinuous"/>
    </xf>
    <xf numFmtId="266" fontId="77" fillId="47" borderId="414" applyNumberFormat="0" applyAlignment="0" applyProtection="0"/>
    <xf numFmtId="266" fontId="126" fillId="42" borderId="611" applyNumberFormat="0" applyAlignment="0" applyProtection="0"/>
    <xf numFmtId="266" fontId="126" fillId="42" borderId="498" applyNumberFormat="0" applyAlignment="0" applyProtection="0"/>
    <xf numFmtId="10" fontId="21" fillId="68" borderId="204" applyNumberFormat="0" applyBorder="0" applyAlignment="0" applyProtection="0"/>
    <xf numFmtId="266" fontId="126" fillId="42" borderId="280" applyNumberFormat="0" applyAlignment="0" applyProtection="0"/>
    <xf numFmtId="5" fontId="26" fillId="58" borderId="275" applyNumberFormat="0" applyAlignment="0" applyProtection="0">
      <alignment vertical="top"/>
    </xf>
    <xf numFmtId="220" fontId="79" fillId="0" borderId="552" applyFont="0" applyFill="0" applyBorder="0" applyAlignment="0" applyProtection="0"/>
    <xf numFmtId="266" fontId="21" fillId="0" borderId="497" applyNumberFormat="0" applyFill="0" applyAlignment="0" applyProtection="0"/>
    <xf numFmtId="5" fontId="26" fillId="58" borderId="192" applyNumberFormat="0" applyAlignment="0" applyProtection="0">
      <alignment vertical="top"/>
    </xf>
    <xf numFmtId="266" fontId="126" fillId="42" borderId="195" applyNumberFormat="0" applyAlignment="0" applyProtection="0"/>
    <xf numFmtId="266" fontId="126" fillId="42" borderId="195" applyNumberFormat="0" applyAlignment="0" applyProtection="0"/>
    <xf numFmtId="266" fontId="21" fillId="0" borderId="166" applyNumberFormat="0" applyFill="0" applyAlignment="0" applyProtection="0"/>
    <xf numFmtId="266" fontId="126" fillId="42" borderId="195" applyNumberFormat="0" applyAlignment="0" applyProtection="0"/>
    <xf numFmtId="49" fontId="113" fillId="0" borderId="527">
      <alignment horizontal="center"/>
    </xf>
    <xf numFmtId="266" fontId="77" fillId="47" borderId="311"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16" fontId="18" fillId="68" borderId="550" applyNumberFormat="0" applyFont="0" applyAlignment="0" applyProtection="0">
      <alignment horizontal="centerContinuous"/>
    </xf>
    <xf numFmtId="266" fontId="113" fillId="0" borderId="450">
      <alignment horizontal="center"/>
    </xf>
    <xf numFmtId="188" fontId="21" fillId="0" borderId="385" applyNumberFormat="0" applyFont="0" applyFill="0" applyAlignment="0" applyProtection="0">
      <alignment horizontal="right"/>
    </xf>
    <xf numFmtId="266" fontId="146" fillId="39" borderId="502" applyNumberFormat="0" applyAlignment="0" applyProtection="0"/>
    <xf numFmtId="266" fontId="21" fillId="0" borderId="384" applyNumberFormat="0" applyFill="0" applyAlignment="0" applyProtection="0"/>
    <xf numFmtId="266" fontId="146" fillId="39" borderId="338" applyNumberFormat="0" applyAlignment="0" applyProtection="0"/>
    <xf numFmtId="266" fontId="27" fillId="0" borderId="410" applyNumberFormat="0" applyAlignment="0" applyProtection="0">
      <alignment horizontal="left" vertical="center"/>
    </xf>
    <xf numFmtId="49" fontId="113" fillId="0" borderId="344">
      <alignment horizontal="center"/>
    </xf>
    <xf numFmtId="266" fontId="196" fillId="0" borderId="0" applyNumberFormat="0" applyFill="0" applyBorder="0" applyAlignment="0" applyProtection="0"/>
    <xf numFmtId="266" fontId="146" fillId="39" borderId="338" applyNumberFormat="0" applyAlignment="0" applyProtection="0"/>
    <xf numFmtId="266" fontId="126" fillId="42" borderId="498" applyNumberFormat="0" applyAlignment="0" applyProtection="0"/>
    <xf numFmtId="266" fontId="118" fillId="0" borderId="472" applyNumberFormat="0" applyFill="0" applyAlignment="0" applyProtection="0"/>
    <xf numFmtId="266" fontId="118" fillId="0" borderId="391" applyNumberFormat="0" applyFill="0" applyAlignment="0" applyProtection="0"/>
    <xf numFmtId="266" fontId="146" fillId="39" borderId="477" applyNumberFormat="0" applyAlignment="0" applyProtection="0"/>
    <xf numFmtId="188" fontId="55" fillId="0" borderId="468" applyNumberFormat="0" applyFill="0" applyBorder="0" applyAlignment="0" applyProtection="0">
      <alignment horizontal="right"/>
    </xf>
    <xf numFmtId="183" fontId="18" fillId="0" borderId="478">
      <alignment horizontal="centerContinuous"/>
    </xf>
    <xf numFmtId="266" fontId="126" fillId="42" borderId="518" applyNumberFormat="0" applyAlignment="0" applyProtection="0"/>
    <xf numFmtId="266" fontId="126" fillId="42" borderId="518" applyNumberFormat="0" applyAlignment="0" applyProtection="0"/>
    <xf numFmtId="266" fontId="26" fillId="43" borderId="609" applyNumberFormat="0" applyFont="0" applyBorder="0" applyProtection="0"/>
    <xf numFmtId="266" fontId="196" fillId="0" borderId="0" applyNumberFormat="0" applyFill="0" applyBorder="0" applyAlignment="0" applyProtection="0"/>
    <xf numFmtId="266" fontId="21" fillId="0" borderId="497" applyNumberFormat="0" applyFill="0" applyAlignment="0" applyProtection="0"/>
    <xf numFmtId="266" fontId="96" fillId="0" borderId="357"/>
    <xf numFmtId="220" fontId="79" fillId="0" borderId="372" applyFont="0" applyFill="0" applyBorder="0" applyAlignment="0" applyProtection="0"/>
    <xf numFmtId="266" fontId="126" fillId="42" borderId="564" applyNumberFormat="0" applyAlignment="0" applyProtection="0"/>
    <xf numFmtId="266" fontId="77" fillId="47" borderId="167" applyNumberFormat="0" applyAlignment="0" applyProtection="0"/>
    <xf numFmtId="266" fontId="77" fillId="39" borderId="167" applyNumberFormat="0" applyAlignment="0" applyProtection="0"/>
    <xf numFmtId="266" fontId="77" fillId="47" borderId="167" applyNumberFormat="0" applyAlignment="0" applyProtection="0"/>
    <xf numFmtId="266" fontId="196" fillId="0" borderId="0" applyNumberFormat="0" applyFill="0" applyBorder="0" applyAlignment="0" applyProtection="0"/>
    <xf numFmtId="266" fontId="146" fillId="39" borderId="199" applyNumberFormat="0" applyAlignment="0" applyProtection="0"/>
    <xf numFmtId="266" fontId="126" fillId="42" borderId="498" applyNumberFormat="0" applyAlignment="0" applyProtection="0"/>
    <xf numFmtId="266" fontId="146" fillId="47" borderId="477" applyNumberFormat="0" applyAlignment="0" applyProtection="0"/>
    <xf numFmtId="266" fontId="118" fillId="0" borderId="589" applyNumberFormat="0" applyFill="0" applyAlignment="0" applyProtection="0"/>
    <xf numFmtId="266" fontId="158" fillId="1" borderId="268" applyNumberFormat="0" applyFont="0" applyAlignment="0">
      <alignment horizontal="center"/>
    </xf>
    <xf numFmtId="266" fontId="74" fillId="80" borderId="173" applyNumberFormat="0" applyProtection="0">
      <alignment horizontal="center" vertical="top" wrapText="1"/>
      <protection hidden="1"/>
    </xf>
    <xf numFmtId="266" fontId="196" fillId="0" borderId="0" applyNumberFormat="0" applyFill="0" applyBorder="0" applyAlignment="0" applyProtection="0"/>
    <xf numFmtId="14" fontId="18" fillId="68" borderId="190" applyNumberFormat="0" applyFont="0" applyAlignment="0" applyProtection="0">
      <alignment horizontal="centerContinuous"/>
    </xf>
    <xf numFmtId="266" fontId="126" fillId="42" borderId="498" applyNumberFormat="0" applyAlignment="0" applyProtection="0"/>
    <xf numFmtId="266" fontId="26" fillId="58" borderId="331" applyNumberFormat="0" applyFont="0" applyAlignment="0" applyProtection="0">
      <alignment vertical="top"/>
    </xf>
    <xf numFmtId="266" fontId="146" fillId="39" borderId="169" applyNumberFormat="0" applyAlignment="0" applyProtection="0"/>
    <xf numFmtId="266" fontId="146" fillId="47" borderId="169" applyNumberFormat="0" applyAlignment="0" applyProtection="0"/>
    <xf numFmtId="266" fontId="27" fillId="0" borderId="559" applyNumberFormat="0" applyAlignment="0" applyProtection="0">
      <alignment horizontal="left" vertical="center"/>
    </xf>
    <xf numFmtId="49" fontId="113" fillId="0" borderId="450">
      <alignment horizontal="center"/>
    </xf>
    <xf numFmtId="266" fontId="18" fillId="44" borderId="168" applyNumberFormat="0" applyFont="0" applyAlignment="0" applyProtection="0"/>
    <xf numFmtId="266" fontId="196" fillId="0" borderId="0" applyNumberFormat="0" applyFill="0" applyBorder="0" applyAlignment="0" applyProtection="0"/>
    <xf numFmtId="266" fontId="18" fillId="44" borderId="168" applyNumberFormat="0" applyFont="0" applyAlignment="0" applyProtection="0"/>
    <xf numFmtId="266" fontId="21" fillId="0" borderId="517" applyNumberFormat="0" applyFill="0" applyAlignment="0" applyProtection="0"/>
    <xf numFmtId="38" fontId="21" fillId="0" borderId="320" applyFont="0" applyFill="0" applyBorder="0" applyAlignment="0" applyProtection="0"/>
    <xf numFmtId="266" fontId="26" fillId="58" borderId="308" applyNumberFormat="0" applyFont="0" applyAlignment="0" applyProtection="0">
      <alignment vertical="top"/>
    </xf>
    <xf numFmtId="266" fontId="126" fillId="42" borderId="311" applyNumberFormat="0" applyAlignment="0" applyProtection="0"/>
    <xf numFmtId="266" fontId="126" fillId="42" borderId="440" applyNumberFormat="0" applyAlignment="0" applyProtection="0"/>
    <xf numFmtId="266" fontId="37" fillId="0" borderId="290" applyNumberFormat="0" applyFill="0" applyAlignment="0" applyProtection="0"/>
    <xf numFmtId="266" fontId="126" fillId="42" borderId="280" applyNumberFormat="0" applyAlignment="0" applyProtection="0"/>
    <xf numFmtId="266" fontId="37" fillId="0" borderId="447" applyNumberFormat="0" applyFill="0" applyAlignment="0" applyProtection="0"/>
    <xf numFmtId="266" fontId="77" fillId="47" borderId="334" applyNumberFormat="0" applyAlignment="0" applyProtection="0"/>
    <xf numFmtId="266" fontId="18" fillId="0" borderId="462">
      <alignment vertical="center"/>
    </xf>
    <xf numFmtId="38" fontId="21" fillId="0" borderId="293" applyFont="0" applyFill="0" applyBorder="0" applyAlignment="0" applyProtection="0"/>
    <xf numFmtId="266" fontId="18" fillId="44" borderId="591" applyNumberFormat="0" applyFont="0" applyAlignment="0" applyProtection="0"/>
    <xf numFmtId="266" fontId="126" fillId="42" borderId="564" applyNumberFormat="0" applyAlignment="0" applyProtection="0"/>
    <xf numFmtId="266" fontId="37" fillId="0" borderId="342" applyNumberFormat="0" applyFill="0" applyAlignment="0" applyProtection="0"/>
    <xf numFmtId="266" fontId="18" fillId="44" borderId="314" applyNumberFormat="0" applyFont="0" applyAlignment="0" applyProtection="0"/>
    <xf numFmtId="49" fontId="113" fillId="0" borderId="450">
      <alignment horizontal="center"/>
    </xf>
    <xf numFmtId="266" fontId="126" fillId="42" borderId="470" applyNumberFormat="0" applyAlignment="0" applyProtection="0"/>
    <xf numFmtId="266" fontId="196" fillId="0" borderId="0" applyNumberFormat="0" applyFill="0" applyBorder="0" applyAlignment="0" applyProtection="0"/>
    <xf numFmtId="266" fontId="120" fillId="0" borderId="588" applyNumberFormat="0" applyFill="0" applyAlignment="0" applyProtection="0"/>
    <xf numFmtId="5" fontId="26" fillId="58" borderId="542" applyNumberFormat="0" applyAlignment="0" applyProtection="0">
      <alignment vertical="top"/>
    </xf>
    <xf numFmtId="266" fontId="21" fillId="0" borderId="467" applyNumberFormat="0" applyFill="0" applyAlignment="0" applyProtection="0"/>
    <xf numFmtId="266" fontId="126" fillId="42" borderId="361" applyNumberFormat="0" applyAlignment="0" applyProtection="0"/>
    <xf numFmtId="266" fontId="126" fillId="42" borderId="334" applyNumberFormat="0" applyAlignment="0" applyProtection="0"/>
    <xf numFmtId="187" fontId="39" fillId="0" borderId="599"/>
    <xf numFmtId="266" fontId="126" fillId="42" borderId="564" applyNumberFormat="0" applyAlignment="0" applyProtection="0"/>
    <xf numFmtId="266" fontId="126" fillId="42" borderId="498" applyNumberFormat="0" applyAlignment="0" applyProtection="0"/>
    <xf numFmtId="266" fontId="121" fillId="0" borderId="284" applyNumberFormat="0" applyFill="0" applyAlignment="0" applyProtection="0"/>
    <xf numFmtId="266" fontId="21" fillId="0" borderId="423" applyFont="0" applyFill="0" applyBorder="0" applyAlignment="0" applyProtection="0"/>
    <xf numFmtId="266" fontId="126" fillId="42" borderId="564" applyNumberFormat="0" applyAlignment="0" applyProtection="0"/>
    <xf numFmtId="266" fontId="118" fillId="0" borderId="284" applyNumberFormat="0" applyFill="0" applyAlignment="0" applyProtection="0"/>
    <xf numFmtId="49" fontId="113" fillId="0" borderId="190">
      <alignment horizontal="center"/>
    </xf>
    <xf numFmtId="220" fontId="79" fillId="0" borderId="295" applyFont="0" applyFill="0" applyBorder="0" applyAlignment="0" applyProtection="0"/>
    <xf numFmtId="266" fontId="126" fillId="42" borderId="518" applyNumberFormat="0" applyAlignment="0" applyProtection="0"/>
    <xf numFmtId="266" fontId="196" fillId="0" borderId="0" applyNumberFormat="0" applyFill="0" applyBorder="0" applyAlignment="0" applyProtection="0"/>
    <xf numFmtId="266" fontId="26" fillId="58" borderId="192" applyNumberFormat="0" applyFont="0" applyAlignment="0" applyProtection="0">
      <alignment vertical="top"/>
    </xf>
    <xf numFmtId="266" fontId="77" fillId="47" borderId="440" applyNumberFormat="0" applyAlignment="0" applyProtection="0"/>
    <xf numFmtId="266" fontId="126" fillId="42" borderId="258" applyNumberFormat="0" applyAlignment="0" applyProtection="0"/>
    <xf numFmtId="266" fontId="16" fillId="0" borderId="596" applyNumberFormat="0" applyFill="0" applyAlignment="0" applyProtection="0"/>
    <xf numFmtId="266" fontId="126" fillId="42" borderId="387" applyNumberFormat="0" applyAlignment="0" applyProtection="0"/>
    <xf numFmtId="266" fontId="40" fillId="0" borderId="404" applyNumberFormat="0" applyFont="0" applyFill="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5" fontId="26" fillId="58" borderId="275" applyNumberFormat="0" applyAlignment="0" applyProtection="0">
      <alignment vertical="top"/>
    </xf>
    <xf numFmtId="49" fontId="113" fillId="0" borderId="62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320">
      <alignment horizontal="center"/>
    </xf>
    <xf numFmtId="49" fontId="113" fillId="0" borderId="399">
      <alignment horizontal="center"/>
    </xf>
    <xf numFmtId="266" fontId="27" fillId="0" borderId="162" applyNumberFormat="0" applyAlignment="0" applyProtection="0">
      <alignment horizontal="left" vertical="center"/>
    </xf>
    <xf numFmtId="188" fontId="25" fillId="0" borderId="468" applyNumberFormat="0" applyFill="0" applyBorder="0" applyAlignment="0" applyProtection="0">
      <alignment horizontal="right"/>
    </xf>
    <xf numFmtId="266" fontId="77" fillId="47" borderId="38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6" fillId="0" borderId="369" applyNumberFormat="0" applyFill="0" applyAlignment="0" applyProtection="0"/>
    <xf numFmtId="266" fontId="9" fillId="5" borderId="4" applyNumberFormat="0" applyAlignment="0" applyProtection="0"/>
    <xf numFmtId="188" fontId="55" fillId="0" borderId="223" applyNumberFormat="0" applyFill="0" applyBorder="0" applyAlignment="0" applyProtection="0">
      <alignment horizontal="right"/>
    </xf>
    <xf numFmtId="266" fontId="126" fillId="42" borderId="225" applyNumberFormat="0" applyAlignment="0" applyProtection="0"/>
    <xf numFmtId="266" fontId="126" fillId="42" borderId="545" applyNumberFormat="0" applyAlignment="0" applyProtection="0"/>
    <xf numFmtId="266" fontId="118" fillId="0" borderId="229" applyNumberFormat="0" applyFill="0" applyAlignment="0" applyProtection="0"/>
    <xf numFmtId="266" fontId="118" fillId="0" borderId="227" applyNumberFormat="0" applyFill="0" applyAlignment="0" applyProtection="0"/>
    <xf numFmtId="266" fontId="126" fillId="42" borderId="167" applyNumberFormat="0" applyAlignment="0" applyProtection="0"/>
    <xf numFmtId="266" fontId="126" fillId="42" borderId="167" applyNumberFormat="0" applyAlignment="0" applyProtection="0"/>
    <xf numFmtId="220" fontId="79" fillId="0" borderId="240" applyFont="0" applyFill="0" applyBorder="0" applyAlignment="0" applyProtection="0"/>
    <xf numFmtId="49" fontId="113" fillId="0" borderId="265">
      <alignment horizontal="center"/>
    </xf>
    <xf numFmtId="266" fontId="126" fillId="42" borderId="470" applyNumberFormat="0" applyAlignment="0" applyProtection="0"/>
    <xf numFmtId="266" fontId="126" fillId="42" borderId="564"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49" fontId="113" fillId="0" borderId="173">
      <alignment horizontal="center"/>
    </xf>
    <xf numFmtId="266" fontId="40" fillId="0" borderId="301" applyNumberFormat="0" applyFont="0" applyFill="0" applyAlignment="0" applyProtection="0"/>
    <xf numFmtId="185" fontId="19" fillId="0" borderId="267"/>
    <xf numFmtId="266" fontId="126" fillId="42" borderId="498" applyNumberFormat="0" applyAlignment="0" applyProtection="0"/>
    <xf numFmtId="266" fontId="21" fillId="0" borderId="527" applyFont="0" applyFill="0" applyBorder="0" applyAlignment="0" applyProtection="0"/>
    <xf numFmtId="49" fontId="113" fillId="0" borderId="423">
      <alignment horizontal="center"/>
    </xf>
    <xf numFmtId="266" fontId="196" fillId="0" borderId="0" applyNumberFormat="0" applyFill="0" applyBorder="0" applyAlignment="0" applyProtection="0"/>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266" fontId="160" fillId="71" borderId="399">
      <alignment horizontal="center" vertical="center" wrapText="1"/>
      <protection hidden="1"/>
    </xf>
    <xf numFmtId="49" fontId="113" fillId="0" borderId="507">
      <alignment horizontal="center"/>
    </xf>
    <xf numFmtId="266" fontId="26" fillId="43" borderId="359" applyNumberFormat="0" applyFont="0" applyBorder="0" applyProtection="0"/>
    <xf numFmtId="266" fontId="18" fillId="0" borderId="376">
      <alignment vertical="center"/>
    </xf>
    <xf numFmtId="266" fontId="126" fillId="42" borderId="414" applyNumberFormat="0" applyAlignment="0" applyProtection="0"/>
    <xf numFmtId="266" fontId="26" fillId="43" borderId="496" applyNumberFormat="0" applyFont="0" applyBorder="0" applyProtection="0"/>
    <xf numFmtId="266" fontId="126" fillId="42" borderId="167" applyNumberFormat="0" applyAlignment="0" applyProtection="0"/>
    <xf numFmtId="49" fontId="113" fillId="0" borderId="173">
      <alignment horizontal="center"/>
    </xf>
    <xf numFmtId="266" fontId="196" fillId="0" borderId="0" applyNumberFormat="0" applyFill="0" applyBorder="0" applyAlignment="0" applyProtection="0"/>
    <xf numFmtId="266" fontId="65" fillId="68" borderId="279" applyNumberFormat="0" applyBorder="0" applyAlignment="0" applyProtection="0"/>
    <xf numFmtId="49" fontId="113" fillId="0" borderId="173">
      <alignment horizontal="center"/>
    </xf>
    <xf numFmtId="266" fontId="27" fillId="0" borderId="356" applyNumberFormat="0" applyAlignment="0" applyProtection="0">
      <alignment horizontal="left" vertical="center"/>
    </xf>
    <xf numFmtId="266" fontId="37" fillId="0" borderId="571" applyNumberFormat="0" applyFill="0" applyAlignment="0" applyProtection="0"/>
    <xf numFmtId="49" fontId="113" fillId="0" borderId="265">
      <alignment horizontal="center"/>
    </xf>
    <xf numFmtId="266" fontId="18" fillId="0" borderId="405">
      <alignment vertical="center"/>
    </xf>
    <xf numFmtId="266" fontId="196" fillId="0" borderId="0" applyNumberFormat="0" applyFill="0" applyBorder="0" applyAlignment="0" applyProtection="0"/>
    <xf numFmtId="49" fontId="113" fillId="0" borderId="173">
      <alignment horizontal="center"/>
    </xf>
    <xf numFmtId="266" fontId="126" fillId="42" borderId="280" applyNumberFormat="0" applyAlignment="0" applyProtection="0"/>
    <xf numFmtId="5" fontId="26" fillId="58" borderId="255" applyNumberFormat="0" applyAlignment="0" applyProtection="0">
      <alignment vertical="top"/>
    </xf>
    <xf numFmtId="266" fontId="77" fillId="47" borderId="470" applyNumberFormat="0" applyAlignment="0" applyProtection="0"/>
    <xf numFmtId="266" fontId="77" fillId="39" borderId="414" applyNumberFormat="0" applyAlignment="0" applyProtection="0"/>
    <xf numFmtId="266" fontId="196" fillId="0" borderId="0" applyNumberFormat="0" applyFill="0" applyBorder="0" applyAlignment="0" applyProtection="0"/>
    <xf numFmtId="266" fontId="113" fillId="0" borderId="190">
      <alignment horizontal="center"/>
    </xf>
    <xf numFmtId="188" fontId="62" fillId="0" borderId="278" applyNumberFormat="0" applyFill="0" applyBorder="0" applyAlignment="0" applyProtection="0">
      <alignment horizontal="right"/>
    </xf>
    <xf numFmtId="266" fontId="37" fillId="0" borderId="524" applyNumberFormat="0" applyFill="0" applyAlignment="0" applyProtection="0"/>
    <xf numFmtId="266" fontId="126" fillId="42" borderId="585" applyNumberFormat="0" applyAlignment="0" applyProtection="0"/>
    <xf numFmtId="266" fontId="126" fillId="42" borderId="3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1" fillId="0" borderId="166" applyNumberFormat="0" applyFill="0" applyAlignment="0" applyProtection="0"/>
    <xf numFmtId="266" fontId="126" fillId="42" borderId="188" applyNumberFormat="0" applyAlignment="0" applyProtection="0"/>
    <xf numFmtId="266" fontId="126" fillId="42" borderId="545" applyNumberFormat="0" applyAlignment="0" applyProtection="0"/>
    <xf numFmtId="188" fontId="18" fillId="0" borderId="175" applyFill="0" applyBorder="0">
      <alignment horizontal="right"/>
    </xf>
    <xf numFmtId="266" fontId="146" fillId="47" borderId="592" applyNumberFormat="0" applyAlignment="0" applyProtection="0"/>
    <xf numFmtId="266" fontId="77" fillId="39" borderId="167" applyNumberFormat="0" applyAlignment="0" applyProtection="0"/>
    <xf numFmtId="266" fontId="126" fillId="42" borderId="470" applyNumberFormat="0" applyAlignment="0" applyProtection="0"/>
    <xf numFmtId="266" fontId="126" fillId="42" borderId="280" applyNumberFormat="0" applyAlignment="0" applyProtection="0"/>
    <xf numFmtId="266" fontId="126" fillId="42" borderId="611" applyNumberFormat="0" applyAlignment="0" applyProtection="0"/>
    <xf numFmtId="266" fontId="126" fillId="42" borderId="440" applyNumberFormat="0" applyAlignment="0" applyProtection="0"/>
    <xf numFmtId="266" fontId="146" fillId="39" borderId="169" applyNumberFormat="0" applyAlignment="0" applyProtection="0"/>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66" fontId="126" fillId="42" borderId="470" applyNumberFormat="0" applyAlignment="0" applyProtection="0"/>
    <xf numFmtId="266" fontId="77" fillId="39" borderId="518" applyNumberFormat="0" applyAlignment="0" applyProtection="0"/>
    <xf numFmtId="4" fontId="91" fillId="0" borderId="173" applyFont="0" applyFill="0" applyBorder="0" applyAlignment="0" applyProtection="0"/>
    <xf numFmtId="266" fontId="27" fillId="0" borderId="463" applyNumberFormat="0" applyAlignment="0" applyProtection="0">
      <alignment horizontal="left" vertical="center"/>
    </xf>
    <xf numFmtId="266" fontId="113" fillId="0" borderId="527">
      <alignment horizontal="center"/>
    </xf>
    <xf numFmtId="49" fontId="113" fillId="0" borderId="423">
      <alignment horizontal="center"/>
    </xf>
    <xf numFmtId="266" fontId="126" fillId="42" borderId="258" applyNumberFormat="0" applyAlignment="0" applyProtection="0"/>
    <xf numFmtId="266" fontId="113" fillId="0" borderId="293">
      <alignment horizontal="center"/>
    </xf>
    <xf numFmtId="266" fontId="77" fillId="47" borderId="167"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188" applyNumberFormat="0" applyAlignment="0" applyProtection="0"/>
    <xf numFmtId="266" fontId="26" fillId="58" borderId="465" applyNumberFormat="0" applyFont="0" applyAlignment="0" applyProtection="0">
      <alignment vertical="top"/>
    </xf>
    <xf numFmtId="266" fontId="126" fillId="42" borderId="188" applyNumberFormat="0" applyAlignment="0" applyProtection="0"/>
    <xf numFmtId="266" fontId="120" fillId="0" borderId="283" applyNumberFormat="0" applyFill="0" applyAlignment="0" applyProtection="0"/>
    <xf numFmtId="266" fontId="196" fillId="0" borderId="0" applyNumberFormat="0" applyFill="0" applyBorder="0" applyAlignment="0" applyProtection="0"/>
    <xf numFmtId="266" fontId="96" fillId="0" borderId="213"/>
    <xf numFmtId="266" fontId="196" fillId="0" borderId="0" applyNumberFormat="0" applyFill="0" applyBorder="0" applyAlignment="0" applyProtection="0"/>
    <xf numFmtId="266" fontId="146" fillId="39" borderId="365" applyNumberFormat="0" applyAlignment="0" applyProtection="0"/>
    <xf numFmtId="266" fontId="21" fillId="0" borderId="497" applyNumberFormat="0" applyFill="0" applyAlignment="0" applyProtection="0"/>
    <xf numFmtId="266" fontId="146" fillId="39" borderId="418" applyNumberFormat="0" applyAlignment="0" applyProtection="0"/>
    <xf numFmtId="266" fontId="126" fillId="42" borderId="414" applyNumberFormat="0" applyAlignment="0" applyProtection="0"/>
    <xf numFmtId="266" fontId="26" fillId="58" borderId="308" applyNumberFormat="0" applyFont="0" applyAlignment="0" applyProtection="0">
      <alignment vertical="top"/>
    </xf>
    <xf numFmtId="266" fontId="126" fillId="42" borderId="188" applyNumberFormat="0" applyAlignment="0" applyProtection="0"/>
    <xf numFmtId="266" fontId="126" fillId="42" borderId="611" applyNumberFormat="0" applyAlignment="0" applyProtection="0"/>
    <xf numFmtId="266" fontId="21" fillId="0" borderId="166" applyNumberFormat="0" applyFill="0" applyAlignment="0" applyProtection="0"/>
    <xf numFmtId="266" fontId="126" fillId="42" borderId="195" applyNumberFormat="0" applyAlignment="0" applyProtection="0"/>
    <xf numFmtId="266" fontId="146" fillId="39" borderId="365" applyNumberFormat="0" applyAlignment="0" applyProtection="0"/>
    <xf numFmtId="266" fontId="126" fillId="42" borderId="195" applyNumberFormat="0" applyAlignment="0" applyProtection="0"/>
    <xf numFmtId="49" fontId="113" fillId="0" borderId="204">
      <alignment horizontal="center"/>
    </xf>
    <xf numFmtId="266" fontId="126" fillId="42" borderId="225" applyNumberFormat="0" applyAlignment="0" applyProtection="0"/>
    <xf numFmtId="266" fontId="18" fillId="0" borderId="161">
      <alignment vertical="center"/>
    </xf>
    <xf numFmtId="266" fontId="26" fillId="43" borderId="165" applyNumberFormat="0" applyFont="0" applyBorder="0" applyProtection="0"/>
    <xf numFmtId="220" fontId="79" fillId="0" borderId="267" applyFont="0" applyFill="0" applyBorder="0" applyAlignment="0" applyProtection="0"/>
    <xf numFmtId="49" fontId="113" fillId="0" borderId="527">
      <alignment horizontal="center"/>
    </xf>
    <xf numFmtId="266" fontId="37" fillId="0" borderId="236" applyNumberFormat="0" applyFill="0" applyAlignment="0" applyProtection="0"/>
    <xf numFmtId="266" fontId="126" fillId="42" borderId="545" applyNumberFormat="0" applyAlignment="0" applyProtection="0"/>
    <xf numFmtId="266" fontId="96" fillId="0" borderId="184"/>
    <xf numFmtId="266" fontId="126" fillId="42" borderId="195" applyNumberFormat="0" applyAlignment="0" applyProtection="0"/>
    <xf numFmtId="266" fontId="37" fillId="0" borderId="202" applyNumberFormat="0" applyFill="0" applyAlignment="0" applyProtection="0"/>
    <xf numFmtId="266" fontId="196" fillId="0" borderId="0" applyNumberFormat="0" applyFill="0" applyBorder="0" applyAlignment="0" applyProtection="0"/>
    <xf numFmtId="5" fontId="26" fillId="58" borderId="358" applyNumberFormat="0" applyAlignment="0" applyProtection="0">
      <alignment vertical="top"/>
    </xf>
    <xf numFmtId="266" fontId="113" fillId="0" borderId="293">
      <alignment horizontal="center"/>
    </xf>
    <xf numFmtId="266" fontId="18" fillId="0" borderId="209">
      <alignment vertical="center"/>
    </xf>
    <xf numFmtId="266" fontId="118" fillId="0" borderId="229" applyNumberFormat="0" applyFill="0" applyAlignment="0" applyProtection="0"/>
    <xf numFmtId="266" fontId="196" fillId="0" borderId="0" applyNumberFormat="0" applyFill="0" applyBorder="0" applyAlignment="0" applyProtection="0"/>
    <xf numFmtId="266" fontId="126" fillId="42" borderId="258" applyNumberFormat="0" applyAlignment="0" applyProtection="0"/>
    <xf numFmtId="266" fontId="27" fillId="0" borderId="210" applyNumberFormat="0" applyAlignment="0" applyProtection="0">
      <alignment horizontal="left" vertical="center"/>
    </xf>
    <xf numFmtId="266" fontId="21" fillId="0" borderId="194" applyNumberFormat="0" applyFill="0" applyAlignment="0" applyProtection="0"/>
    <xf numFmtId="266" fontId="126" fillId="42" borderId="195" applyNumberFormat="0" applyAlignment="0" applyProtection="0"/>
    <xf numFmtId="266" fontId="146" fillId="47" borderId="502" applyNumberFormat="0" applyAlignment="0" applyProtection="0"/>
    <xf numFmtId="266" fontId="77" fillId="39" borderId="361"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49" fontId="113" fillId="0" borderId="204">
      <alignment horizontal="center"/>
    </xf>
    <xf numFmtId="266" fontId="196" fillId="0" borderId="0" applyNumberFormat="0" applyFill="0" applyBorder="0" applyAlignment="0" applyProtection="0"/>
    <xf numFmtId="266" fontId="26" fillId="58" borderId="495" applyNumberFormat="0" applyFont="0" applyAlignment="0" applyProtection="0">
      <alignment vertical="top"/>
    </xf>
    <xf numFmtId="266" fontId="126" fillId="42" borderId="195" applyNumberFormat="0" applyAlignment="0" applyProtection="0"/>
    <xf numFmtId="49" fontId="113" fillId="0" borderId="238">
      <alignment horizontal="center"/>
    </xf>
    <xf numFmtId="266" fontId="18" fillId="0" borderId="178">
      <alignment vertical="center"/>
    </xf>
    <xf numFmtId="266" fontId="18" fillId="0" borderId="209">
      <alignment vertical="center"/>
    </xf>
    <xf numFmtId="266" fontId="126" fillId="42" borderId="22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0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55" fillId="0" borderId="278" applyNumberFormat="0" applyFill="0" applyBorder="0" applyAlignment="0" applyProtection="0">
      <alignment horizontal="right"/>
    </xf>
    <xf numFmtId="167" fontId="91" fillId="0" borderId="204" applyNumberFormat="0" applyFill="0" applyAlignment="0" applyProtection="0"/>
    <xf numFmtId="266" fontId="146" fillId="47" borderId="232" applyNumberFormat="0" applyAlignment="0" applyProtection="0"/>
    <xf numFmtId="266" fontId="126" fillId="42" borderId="225" applyNumberFormat="0" applyAlignment="0" applyProtection="0"/>
    <xf numFmtId="266" fontId="126" fillId="42" borderId="258" applyNumberFormat="0" applyAlignment="0" applyProtection="0"/>
    <xf numFmtId="266" fontId="146" fillId="39" borderId="260" applyNumberFormat="0" applyAlignment="0" applyProtection="0"/>
    <xf numFmtId="49" fontId="113" fillId="0" borderId="527">
      <alignment horizontal="center"/>
    </xf>
    <xf numFmtId="266" fontId="126" fillId="42" borderId="564" applyNumberFormat="0" applyAlignment="0" applyProtection="0"/>
    <xf numFmtId="220" fontId="79" fillId="0" borderId="267" applyFont="0" applyFill="0" applyBorder="0" applyAlignment="0" applyProtection="0"/>
    <xf numFmtId="266" fontId="21" fillId="0" borderId="265" applyFont="0" applyFill="0" applyBorder="0" applyAlignment="0" applyProtection="0"/>
    <xf numFmtId="266" fontId="126" fillId="42" borderId="58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5" fontId="26" fillId="58" borderId="580" applyNumberFormat="0" applyAlignment="0" applyProtection="0">
      <alignment vertical="top"/>
    </xf>
    <xf numFmtId="266" fontId="37" fillId="0" borderId="201" applyNumberFormat="0" applyFill="0" applyAlignment="0" applyProtection="0"/>
    <xf numFmtId="266" fontId="196" fillId="0" borderId="0" applyNumberFormat="0" applyFill="0" applyBorder="0" applyAlignment="0" applyProtection="0"/>
    <xf numFmtId="266" fontId="37" fillId="0" borderId="171" applyNumberFormat="0" applyFill="0" applyAlignment="0" applyProtection="0"/>
    <xf numFmtId="266" fontId="18" fillId="0" borderId="189">
      <alignment vertical="center"/>
    </xf>
    <xf numFmtId="266" fontId="16" fillId="0" borderId="172" applyNumberFormat="0" applyFill="0" applyAlignment="0" applyProtection="0"/>
    <xf numFmtId="266" fontId="196" fillId="0" borderId="0" applyNumberFormat="0" applyFill="0" applyBorder="0" applyAlignment="0" applyProtection="0"/>
    <xf numFmtId="266" fontId="118" fillId="0" borderId="589" applyNumberFormat="0" applyFill="0" applyAlignment="0" applyProtection="0"/>
    <xf numFmtId="5" fontId="26" fillId="58" borderId="437" applyNumberFormat="0" applyAlignment="0" applyProtection="0">
      <alignment vertical="top"/>
    </xf>
    <xf numFmtId="266" fontId="126" fillId="42" borderId="195" applyNumberFormat="0" applyAlignment="0" applyProtection="0"/>
    <xf numFmtId="266" fontId="196" fillId="0" borderId="0" applyNumberFormat="0" applyFill="0" applyBorder="0" applyAlignment="0" applyProtection="0"/>
    <xf numFmtId="16" fontId="18" fillId="68" borderId="190" applyNumberFormat="0" applyFont="0" applyAlignment="0" applyProtection="0">
      <alignment horizontal="centerContinuous"/>
    </xf>
    <xf numFmtId="5" fontId="26" fillId="58" borderId="331" applyNumberFormat="0" applyAlignment="0" applyProtection="0">
      <alignment vertical="top"/>
    </xf>
    <xf numFmtId="266" fontId="21" fillId="0" borderId="204" applyFont="0" applyFill="0" applyBorder="0" applyAlignment="0" applyProtection="0"/>
    <xf numFmtId="38" fontId="21" fillId="0" borderId="482" applyFont="0" applyFill="0" applyBorder="0" applyAlignment="0" applyProtection="0"/>
    <xf numFmtId="266" fontId="26" fillId="58" borderId="192"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02" applyNumberFormat="0" applyFill="0" applyAlignment="0" applyProtection="0"/>
    <xf numFmtId="266" fontId="196" fillId="0" borderId="0" applyNumberFormat="0" applyFill="0" applyBorder="0" applyAlignment="0" applyProtection="0"/>
    <xf numFmtId="266" fontId="37" fillId="0" borderId="170" applyNumberFormat="0" applyFill="0" applyAlignment="0" applyProtection="0"/>
    <xf numFmtId="266" fontId="37" fillId="0" borderId="170" applyNumberFormat="0" applyFill="0" applyAlignment="0" applyProtection="0"/>
    <xf numFmtId="266" fontId="77" fillId="47" borderId="334"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26" fillId="43" borderId="165" applyNumberFormat="0" applyFont="0" applyBorder="0" applyProtection="0"/>
    <xf numFmtId="16" fontId="18" fillId="68" borderId="190" applyNumberFormat="0" applyFont="0" applyAlignment="0" applyProtection="0">
      <alignment horizontal="centerContinuous"/>
    </xf>
    <xf numFmtId="14" fontId="18" fillId="68" borderId="550" applyNumberFormat="0" applyFont="0" applyAlignment="0" applyProtection="0">
      <alignment horizontal="centerContinuous"/>
    </xf>
    <xf numFmtId="164" fontId="1" fillId="0" borderId="0"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213"/>
    <xf numFmtId="266" fontId="196" fillId="0" borderId="0" applyNumberFormat="0" applyFill="0" applyBorder="0" applyAlignment="0" applyProtection="0"/>
    <xf numFmtId="266" fontId="77" fillId="39" borderId="258" applyNumberFormat="0" applyAlignment="0" applyProtection="0"/>
    <xf numFmtId="5" fontId="26" fillId="58" borderId="358" applyNumberFormat="0" applyAlignment="0" applyProtection="0">
      <alignment vertical="top"/>
    </xf>
    <xf numFmtId="266" fontId="120" fillId="0" borderId="473" applyNumberFormat="0" applyFill="0" applyAlignment="0" applyProtection="0"/>
    <xf numFmtId="266" fontId="37" fillId="0" borderId="290" applyNumberFormat="0" applyFill="0" applyAlignment="0" applyProtection="0"/>
    <xf numFmtId="266" fontId="126" fillId="42" borderId="188" applyNumberFormat="0" applyAlignment="0" applyProtection="0"/>
    <xf numFmtId="266" fontId="126" fillId="42" borderId="440" applyNumberFormat="0" applyAlignment="0" applyProtection="0"/>
    <xf numFmtId="266" fontId="126" fillId="42" borderId="387" applyNumberFormat="0" applyAlignment="0" applyProtection="0"/>
    <xf numFmtId="266" fontId="26" fillId="43" borderId="256" applyNumberFormat="0" applyFont="0" applyBorder="0" applyProtection="0"/>
    <xf numFmtId="266" fontId="126" fillId="42" borderId="498" applyNumberFormat="0" applyAlignment="0" applyProtection="0"/>
    <xf numFmtId="266" fontId="37" fillId="0" borderId="368" applyNumberFormat="0" applyFill="0" applyAlignment="0" applyProtection="0"/>
    <xf numFmtId="266" fontId="160" fillId="71" borderId="423">
      <alignment horizontal="center" vertical="center" wrapText="1"/>
      <protection hidden="1"/>
    </xf>
    <xf numFmtId="266" fontId="26" fillId="58" borderId="192" applyNumberFormat="0" applyFont="0" applyAlignment="0" applyProtection="0">
      <alignment vertical="top"/>
    </xf>
    <xf numFmtId="266" fontId="113" fillId="0" borderId="204">
      <alignment horizontal="center"/>
    </xf>
    <xf numFmtId="266" fontId="126" fillId="42" borderId="225" applyNumberFormat="0" applyAlignment="0" applyProtection="0"/>
    <xf numFmtId="266" fontId="27" fillId="0" borderId="218" applyNumberFormat="0" applyAlignment="0" applyProtection="0">
      <alignment horizontal="left" vertical="center"/>
    </xf>
    <xf numFmtId="266" fontId="129" fillId="62" borderId="230">
      <alignment horizontal="left" vertical="center" wrapText="1"/>
    </xf>
    <xf numFmtId="266" fontId="26" fillId="58" borderId="164" applyNumberFormat="0" applyFont="0" applyAlignment="0" applyProtection="0">
      <alignment vertical="top"/>
    </xf>
    <xf numFmtId="10" fontId="21" fillId="68" borderId="265" applyNumberFormat="0" applyBorder="0" applyAlignment="0" applyProtection="0"/>
    <xf numFmtId="266" fontId="121" fillId="0" borderId="229" applyNumberFormat="0" applyFill="0" applyAlignment="0" applyProtection="0"/>
    <xf numFmtId="266" fontId="18" fillId="0" borderId="233">
      <alignment vertical="center"/>
    </xf>
    <xf numFmtId="266" fontId="18" fillId="0" borderId="182">
      <alignment vertical="center"/>
    </xf>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20" fontId="79" fillId="0" borderId="206" applyFont="0" applyFill="0" applyBorder="0" applyAlignment="0" applyProtection="0"/>
    <xf numFmtId="266" fontId="126" fillId="42" borderId="195" applyNumberFormat="0" applyAlignment="0" applyProtection="0"/>
    <xf numFmtId="49" fontId="113" fillId="0" borderId="190">
      <alignment horizontal="center"/>
    </xf>
    <xf numFmtId="266" fontId="126" fillId="42" borderId="167" applyNumberFormat="0" applyAlignment="0" applyProtection="0"/>
    <xf numFmtId="49" fontId="113" fillId="0" borderId="293">
      <alignment horizontal="center"/>
    </xf>
    <xf numFmtId="266" fontId="37" fillId="0" borderId="479" applyNumberFormat="0" applyFill="0" applyAlignment="0" applyProtection="0"/>
    <xf numFmtId="266" fontId="126" fillId="42" borderId="188" applyNumberFormat="0" applyAlignment="0" applyProtection="0"/>
    <xf numFmtId="266" fontId="126" fillId="42" borderId="387" applyNumberFormat="0" applyAlignment="0" applyProtection="0"/>
    <xf numFmtId="266" fontId="126" fillId="42" borderId="188" applyNumberFormat="0" applyAlignment="0" applyProtection="0"/>
    <xf numFmtId="266" fontId="126" fillId="42" borderId="280" applyNumberFormat="0" applyAlignment="0" applyProtection="0"/>
    <xf numFmtId="266" fontId="126" fillId="42" borderId="195" applyNumberFormat="0" applyAlignment="0" applyProtection="0"/>
    <xf numFmtId="220" fontId="79" fillId="0" borderId="175" applyFont="0" applyFill="0" applyBorder="0" applyAlignment="0" applyProtection="0"/>
    <xf numFmtId="266" fontId="27" fillId="0" borderId="377" applyNumberFormat="0" applyAlignment="0" applyProtection="0">
      <alignment horizontal="left" vertical="center"/>
    </xf>
    <xf numFmtId="49" fontId="113" fillId="0" borderId="204">
      <alignment horizontal="center"/>
    </xf>
    <xf numFmtId="49" fontId="113" fillId="0" borderId="173">
      <alignment horizontal="center"/>
    </xf>
    <xf numFmtId="266" fontId="126" fillId="42" borderId="470" applyNumberFormat="0" applyAlignment="0" applyProtection="0"/>
    <xf numFmtId="266" fontId="126" fillId="42" borderId="585" applyNumberFormat="0" applyAlignment="0" applyProtection="0"/>
    <xf numFmtId="266" fontId="126" fillId="42" borderId="361" applyNumberFormat="0" applyAlignment="0" applyProtection="0"/>
    <xf numFmtId="266" fontId="26" fillId="43" borderId="438" applyNumberFormat="0" applyFont="0" applyBorder="0" applyProtection="0"/>
    <xf numFmtId="266" fontId="118" fillId="0" borderId="227" applyNumberFormat="0" applyFill="0" applyAlignment="0" applyProtection="0"/>
    <xf numFmtId="266" fontId="126" fillId="42" borderId="518"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 fillId="0" borderId="0"/>
    <xf numFmtId="266" fontId="26" fillId="43" borderId="466" applyNumberFormat="0" applyFont="0" applyBorder="0" applyProtection="0"/>
    <xf numFmtId="266" fontId="146" fillId="47" borderId="260" applyNumberFormat="0" applyAlignment="0" applyProtection="0"/>
    <xf numFmtId="266" fontId="26" fillId="43" borderId="79" applyNumberFormat="0" applyFont="0" applyBorder="0" applyProtection="0"/>
    <xf numFmtId="266" fontId="26" fillId="43" borderId="79" applyNumberFormat="0" applyFont="0" applyBorder="0" applyProtection="0"/>
    <xf numFmtId="266" fontId="118" fillId="0" borderId="143" applyNumberFormat="0" applyFill="0" applyAlignment="0" applyProtection="0"/>
    <xf numFmtId="266" fontId="120" fillId="0" borderId="142" applyNumberFormat="0" applyFill="0" applyAlignment="0" applyProtection="0"/>
    <xf numFmtId="266" fontId="18" fillId="0" borderId="261">
      <alignment vertical="center"/>
    </xf>
    <xf numFmtId="8" fontId="18" fillId="0" borderId="84">
      <protection locked="0"/>
    </xf>
    <xf numFmtId="266" fontId="77" fillId="47" borderId="258" applyNumberFormat="0" applyAlignment="0" applyProtection="0"/>
    <xf numFmtId="266" fontId="18" fillId="44" borderId="231" applyNumberFormat="0" applyFont="0" applyAlignment="0" applyProtection="0"/>
    <xf numFmtId="266" fontId="126" fillId="42" borderId="518" applyNumberFormat="0" applyAlignment="0" applyProtection="0"/>
    <xf numFmtId="266" fontId="126" fillId="42" borderId="195" applyNumberFormat="0" applyAlignment="0" applyProtection="0"/>
    <xf numFmtId="266" fontId="26" fillId="43" borderId="609" applyNumberFormat="0" applyFont="0" applyBorder="0" applyProtection="0"/>
    <xf numFmtId="266" fontId="126" fillId="42" borderId="585" applyNumberFormat="0" applyAlignment="0" applyProtection="0"/>
    <xf numFmtId="266" fontId="26" fillId="58" borderId="465" applyNumberFormat="0" applyFont="0" applyAlignment="0" applyProtection="0">
      <alignment vertical="top"/>
    </xf>
    <xf numFmtId="266" fontId="26" fillId="58" borderId="411" applyNumberFormat="0" applyFont="0" applyAlignment="0" applyProtection="0">
      <alignment vertical="top"/>
    </xf>
    <xf numFmtId="266" fontId="126" fillId="42" borderId="188" applyNumberFormat="0" applyAlignment="0" applyProtection="0"/>
    <xf numFmtId="266" fontId="126" fillId="42" borderId="611" applyNumberFormat="0" applyAlignment="0" applyProtection="0"/>
    <xf numFmtId="266" fontId="26" fillId="43" borderId="256" applyNumberFormat="0" applyFont="0" applyBorder="0" applyProtection="0"/>
    <xf numFmtId="266" fontId="126" fillId="42" borderId="188" applyNumberFormat="0" applyAlignment="0" applyProtection="0"/>
    <xf numFmtId="266" fontId="126" fillId="42" borderId="280" applyNumberFormat="0" applyAlignment="0" applyProtection="0"/>
    <xf numFmtId="5" fontId="26" fillId="58" borderId="185" applyNumberFormat="0" applyAlignment="0" applyProtection="0">
      <alignment vertical="top"/>
    </xf>
    <xf numFmtId="266" fontId="126" fillId="42" borderId="188" applyNumberFormat="0" applyAlignment="0" applyProtection="0"/>
    <xf numFmtId="266" fontId="126" fillId="42" borderId="188" applyNumberFormat="0" applyAlignment="0" applyProtection="0"/>
    <xf numFmtId="266" fontId="18" fillId="0" borderId="436">
      <alignment vertical="center"/>
    </xf>
    <xf numFmtId="266" fontId="146" fillId="47" borderId="260"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266" fontId="120" fillId="0" borderId="390" applyNumberFormat="0" applyFill="0" applyAlignment="0" applyProtection="0"/>
    <xf numFmtId="49" fontId="113" fillId="0" borderId="399">
      <alignment horizontal="center"/>
    </xf>
    <xf numFmtId="266" fontId="18" fillId="44" borderId="443" applyNumberFormat="0" applyFont="0" applyAlignment="0" applyProtection="0"/>
    <xf numFmtId="266" fontId="126" fillId="42" borderId="334" applyNumberFormat="0" applyAlignment="0" applyProtection="0"/>
    <xf numFmtId="49" fontId="113" fillId="0" borderId="190">
      <alignment horizontal="center"/>
    </xf>
    <xf numFmtId="266" fontId="21" fillId="0" borderId="187" applyNumberFormat="0" applyFill="0" applyAlignment="0" applyProtection="0"/>
    <xf numFmtId="266" fontId="126" fillId="42" borderId="387" applyNumberFormat="0" applyAlignment="0" applyProtection="0"/>
    <xf numFmtId="266" fontId="18" fillId="0" borderId="532">
      <alignment vertical="center"/>
    </xf>
    <xf numFmtId="266" fontId="126" fillId="42" borderId="545" applyNumberFormat="0" applyAlignment="0" applyProtection="0"/>
    <xf numFmtId="220" fontId="79" fillId="0" borderId="346" applyFont="0" applyFill="0" applyBorder="0" applyAlignment="0" applyProtection="0"/>
    <xf numFmtId="266" fontId="126" fillId="42" borderId="22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37" fillId="0" borderId="448"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21" fillId="0" borderId="204" applyFont="0" applyFill="0" applyBorder="0" applyAlignment="0" applyProtection="0"/>
    <xf numFmtId="266" fontId="196" fillId="0" borderId="0" applyNumberFormat="0" applyFill="0" applyBorder="0" applyAlignment="0" applyProtection="0"/>
    <xf numFmtId="266" fontId="126" fillId="42" borderId="280" applyNumberFormat="0" applyAlignment="0" applyProtection="0"/>
    <xf numFmtId="266" fontId="196" fillId="0" borderId="0" applyNumberFormat="0" applyFill="0" applyBorder="0" applyAlignment="0" applyProtection="0"/>
    <xf numFmtId="266" fontId="18" fillId="0" borderId="261">
      <alignment vertical="center"/>
    </xf>
    <xf numFmtId="266" fontId="26" fillId="43" borderId="309" applyNumberFormat="0" applyFont="0" applyBorder="0" applyProtection="0"/>
    <xf numFmtId="220" fontId="79" fillId="0" borderId="206" applyFont="0" applyFill="0" applyBorder="0" applyAlignment="0" applyProtection="0"/>
    <xf numFmtId="266" fontId="126" fillId="42" borderId="414" applyNumberFormat="0" applyAlignment="0" applyProtection="0"/>
    <xf numFmtId="20" fontId="18" fillId="68" borderId="238" applyNumberFormat="0" applyFont="0" applyAlignment="0" applyProtection="0">
      <alignment horizontal="centerContinuous"/>
    </xf>
    <xf numFmtId="266" fontId="26" fillId="58" borderId="134" applyNumberFormat="0" applyFont="0" applyAlignment="0" applyProtection="0">
      <alignment vertical="top"/>
    </xf>
    <xf numFmtId="49" fontId="113" fillId="0" borderId="344">
      <alignment horizontal="center"/>
    </xf>
    <xf numFmtId="49" fontId="113" fillId="0" borderId="320">
      <alignment horizontal="center"/>
    </xf>
    <xf numFmtId="266" fontId="158" fillId="1" borderId="347" applyNumberFormat="0" applyFont="0" applyAlignment="0">
      <alignment horizontal="center"/>
    </xf>
    <xf numFmtId="266" fontId="126" fillId="42" borderId="258" applyNumberFormat="0" applyAlignment="0" applyProtection="0"/>
    <xf numFmtId="266" fontId="27" fillId="0" borderId="176">
      <alignment horizontal="left" vertical="center"/>
    </xf>
    <xf numFmtId="266" fontId="126" fillId="42" borderId="334" applyNumberFormat="0" applyAlignment="0" applyProtection="0"/>
    <xf numFmtId="266" fontId="77" fillId="39" borderId="258" applyNumberFormat="0" applyAlignment="0" applyProtection="0"/>
    <xf numFmtId="266" fontId="126" fillId="42" borderId="167" applyNumberFormat="0" applyAlignment="0" applyProtection="0"/>
    <xf numFmtId="266" fontId="126" fillId="42" borderId="167" applyNumberFormat="0" applyAlignment="0" applyProtection="0"/>
    <xf numFmtId="266" fontId="18" fillId="0" borderId="104">
      <alignment vertical="center"/>
    </xf>
    <xf numFmtId="266" fontId="18" fillId="0" borderId="104">
      <alignment vertical="center"/>
    </xf>
    <xf numFmtId="266" fontId="18" fillId="0" borderId="105">
      <alignment vertical="center"/>
    </xf>
    <xf numFmtId="266" fontId="146" fillId="47" borderId="365" applyNumberFormat="0" applyAlignment="0" applyProtection="0"/>
    <xf numFmtId="266" fontId="18" fillId="0" borderId="104">
      <alignment vertical="center"/>
    </xf>
    <xf numFmtId="266" fontId="126" fillId="42" borderId="139" applyNumberFormat="0" applyAlignment="0" applyProtection="0"/>
    <xf numFmtId="266" fontId="113" fillId="0" borderId="204">
      <alignment horizontal="center"/>
    </xf>
    <xf numFmtId="5" fontId="26" fillId="58" borderId="255" applyNumberFormat="0" applyAlignment="0" applyProtection="0">
      <alignment vertical="top"/>
    </xf>
    <xf numFmtId="266" fontId="126" fillId="42" borderId="225" applyNumberFormat="0" applyAlignment="0" applyProtection="0"/>
    <xf numFmtId="266" fontId="37" fillId="0" borderId="368" applyNumberFormat="0" applyFill="0" applyAlignment="0" applyProtection="0"/>
    <xf numFmtId="266" fontId="77" fillId="39" borderId="139" applyNumberFormat="0" applyAlignment="0" applyProtection="0"/>
    <xf numFmtId="266" fontId="77" fillId="47" borderId="611" applyNumberFormat="0" applyAlignment="0" applyProtection="0"/>
    <xf numFmtId="266" fontId="196" fillId="0" borderId="0" applyNumberFormat="0" applyFill="0" applyBorder="0" applyAlignment="0" applyProtection="0"/>
    <xf numFmtId="266" fontId="146" fillId="47" borderId="232" applyNumberFormat="0" applyAlignment="0" applyProtection="0"/>
    <xf numFmtId="4" fontId="91" fillId="0" borderId="190" applyFont="0" applyFill="0" applyBorder="0" applyAlignment="0" applyProtection="0"/>
    <xf numFmtId="266" fontId="74" fillId="80" borderId="238" applyNumberFormat="0" applyProtection="0">
      <alignment horizontal="center" vertical="top" wrapText="1"/>
      <protection hidden="1"/>
    </xf>
    <xf numFmtId="266" fontId="196" fillId="0" borderId="0" applyNumberFormat="0" applyFill="0" applyBorder="0" applyAlignment="0" applyProtection="0"/>
    <xf numFmtId="266" fontId="126" fillId="42" borderId="225" applyNumberFormat="0" applyAlignment="0" applyProtection="0"/>
    <xf numFmtId="220" fontId="79" fillId="0" borderId="401" applyFon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311" applyNumberFormat="0" applyAlignment="0" applyProtection="0"/>
    <xf numFmtId="266" fontId="126" fillId="42" borderId="195" applyNumberFormat="0" applyAlignment="0" applyProtection="0"/>
    <xf numFmtId="266" fontId="96" fillId="0" borderId="381"/>
    <xf numFmtId="266" fontId="126" fillId="42" borderId="545" applyNumberFormat="0" applyAlignment="0" applyProtection="0"/>
    <xf numFmtId="266" fontId="122" fillId="0" borderId="205" applyNumberFormat="0" applyFont="0" applyFill="0" applyAlignment="0" applyProtection="0"/>
    <xf numFmtId="266" fontId="126" fillId="42" borderId="225" applyNumberFormat="0" applyAlignment="0" applyProtection="0"/>
    <xf numFmtId="266" fontId="126" fillId="42" borderId="225" applyNumberFormat="0" applyAlignment="0" applyProtection="0"/>
    <xf numFmtId="266" fontId="126" fillId="42" borderId="387" applyNumberFormat="0" applyAlignment="0" applyProtection="0"/>
    <xf numFmtId="266" fontId="129" fillId="62" borderId="230">
      <alignment horizontal="left" vertical="center" wrapText="1"/>
    </xf>
    <xf numFmtId="49" fontId="113" fillId="0" borderId="190">
      <alignment horizontal="center"/>
    </xf>
    <xf numFmtId="266" fontId="126" fillId="42" borderId="470" applyNumberFormat="0" applyAlignment="0" applyProtection="0"/>
    <xf numFmtId="266" fontId="126" fillId="42" borderId="361" applyNumberFormat="0" applyAlignment="0" applyProtection="0"/>
    <xf numFmtId="266" fontId="37" fillId="0" borderId="318" applyNumberFormat="0" applyFill="0" applyAlignment="0" applyProtection="0"/>
    <xf numFmtId="14" fontId="18" fillId="68" borderId="293" applyNumberFormat="0" applyFont="0" applyAlignment="0" applyProtection="0">
      <alignment horizontal="centerContinuous"/>
    </xf>
    <xf numFmtId="266" fontId="18" fillId="0" borderId="182">
      <alignment vertical="center"/>
    </xf>
    <xf numFmtId="266" fontId="126" fillId="42" borderId="361" applyNumberFormat="0" applyAlignment="0" applyProtection="0"/>
    <xf numFmtId="266" fontId="196" fillId="0" borderId="0" applyNumberFormat="0" applyFill="0" applyBorder="0" applyAlignment="0" applyProtection="0"/>
    <xf numFmtId="266" fontId="126" fillId="42" borderId="280" applyNumberFormat="0" applyAlignment="0" applyProtection="0"/>
    <xf numFmtId="49" fontId="113" fillId="0" borderId="265">
      <alignment horizontal="center"/>
    </xf>
    <xf numFmtId="266" fontId="126" fillId="42" borderId="280" applyNumberFormat="0" applyAlignment="0" applyProtection="0"/>
    <xf numFmtId="266" fontId="196" fillId="0" borderId="0" applyNumberFormat="0" applyFill="0" applyBorder="0" applyAlignment="0" applyProtection="0"/>
    <xf numFmtId="266" fontId="1" fillId="0" borderId="0"/>
    <xf numFmtId="266" fontId="126" fillId="42" borderId="387" applyNumberFormat="0" applyAlignment="0" applyProtection="0"/>
    <xf numFmtId="266" fontId="126" fillId="42" borderId="334" applyNumberFormat="0" applyAlignment="0" applyProtection="0"/>
    <xf numFmtId="266" fontId="21" fillId="0" borderId="194" applyNumberFormat="0" applyFill="0" applyAlignment="0" applyProtection="0"/>
    <xf numFmtId="266" fontId="26" fillId="43" borderId="359" applyNumberFormat="0" applyFont="0" applyBorder="0" applyProtection="0"/>
    <xf numFmtId="5" fontId="26" fillId="58" borderId="580" applyNumberFormat="0" applyAlignment="0" applyProtection="0">
      <alignment vertical="top"/>
    </xf>
    <xf numFmtId="266" fontId="26" fillId="43" borderId="221" applyNumberFormat="0" applyFont="0" applyBorder="0" applyProtection="0"/>
    <xf numFmtId="220" fontId="79" fillId="0" borderId="322" applyFont="0" applyFill="0" applyBorder="0" applyAlignment="0" applyProtection="0"/>
    <xf numFmtId="16" fontId="18" fillId="68" borderId="204" applyNumberFormat="0" applyFont="0" applyAlignment="0" applyProtection="0">
      <alignment horizontal="centerContinuous"/>
    </xf>
    <xf numFmtId="266" fontId="18" fillId="0" borderId="305">
      <alignment vertical="center"/>
    </xf>
    <xf numFmtId="266" fontId="196" fillId="0" borderId="0" applyNumberFormat="0" applyFill="0" applyBorder="0" applyAlignment="0" applyProtection="0"/>
    <xf numFmtId="266" fontId="113" fillId="0" borderId="573">
      <alignment horizontal="center"/>
    </xf>
    <xf numFmtId="266" fontId="146" fillId="39" borderId="394" applyNumberFormat="0" applyAlignment="0" applyProtection="0"/>
    <xf numFmtId="266" fontId="126" fillId="42" borderId="188" applyNumberFormat="0" applyAlignment="0" applyProtection="0"/>
    <xf numFmtId="227" fontId="18" fillId="0" borderId="269" applyFont="0" applyFill="0" applyBorder="0" applyAlignment="0" applyProtection="0"/>
    <xf numFmtId="266" fontId="118" fillId="0" borderId="284" applyNumberFormat="0" applyFill="0" applyAlignment="0" applyProtection="0"/>
    <xf numFmtId="266" fontId="196" fillId="0" borderId="0" applyNumberFormat="0" applyFill="0" applyBorder="0" applyAlignment="0" applyProtection="0"/>
    <xf numFmtId="5" fontId="26" fillId="58" borderId="185" applyNumberFormat="0" applyAlignment="0" applyProtection="0">
      <alignment vertical="top"/>
    </xf>
    <xf numFmtId="266" fontId="126" fillId="42" borderId="188" applyNumberFormat="0" applyAlignment="0" applyProtection="0"/>
    <xf numFmtId="266" fontId="113" fillId="0" borderId="190">
      <alignment horizontal="center"/>
    </xf>
    <xf numFmtId="266" fontId="37" fillId="0" borderId="291" applyNumberFormat="0" applyFill="0" applyAlignment="0" applyProtection="0"/>
    <xf numFmtId="49" fontId="113" fillId="0" borderId="204">
      <alignment horizontal="center"/>
    </xf>
    <xf numFmtId="188" fontId="62" fillId="0" borderId="278" applyNumberFormat="0" applyFill="0" applyBorder="0" applyAlignment="0" applyProtection="0">
      <alignment horizontal="right"/>
    </xf>
    <xf numFmtId="266" fontId="126" fillId="42" borderId="195" applyNumberFormat="0" applyAlignment="0" applyProtection="0"/>
    <xf numFmtId="266" fontId="126" fillId="42" borderId="195" applyNumberFormat="0" applyAlignment="0" applyProtection="0"/>
    <xf numFmtId="266" fontId="113" fillId="0" borderId="204">
      <alignment horizontal="center"/>
    </xf>
    <xf numFmtId="266" fontId="126" fillId="42" borderId="387" applyNumberFormat="0" applyAlignment="0" applyProtection="0"/>
    <xf numFmtId="266" fontId="113" fillId="0" borderId="204">
      <alignment horizontal="center"/>
    </xf>
    <xf numFmtId="266" fontId="126" fillId="42" borderId="387" applyNumberFormat="0" applyAlignment="0" applyProtection="0"/>
    <xf numFmtId="266" fontId="77" fillId="39" borderId="188" applyNumberFormat="0" applyAlignment="0" applyProtection="0"/>
    <xf numFmtId="266" fontId="18" fillId="44" borderId="286" applyNumberFormat="0" applyFont="0" applyAlignment="0" applyProtection="0"/>
    <xf numFmtId="188" fontId="62" fillId="0" borderId="223"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8" fillId="0" borderId="189">
      <alignment vertical="center"/>
    </xf>
    <xf numFmtId="266" fontId="126" fillId="42" borderId="195" applyNumberFormat="0" applyAlignment="0" applyProtection="0"/>
    <xf numFmtId="266" fontId="146" fillId="39" borderId="199" applyNumberFormat="0" applyAlignment="0" applyProtection="0"/>
    <xf numFmtId="49" fontId="113" fillId="0" borderId="204">
      <alignment horizontal="center"/>
    </xf>
    <xf numFmtId="266" fontId="126" fillId="42" borderId="585" applyNumberFormat="0" applyAlignment="0" applyProtection="0"/>
    <xf numFmtId="266" fontId="37" fillId="0" borderId="202" applyNumberFormat="0" applyFill="0" applyAlignment="0" applyProtection="0"/>
    <xf numFmtId="266" fontId="65" fillId="68" borderId="224" applyNumberFormat="0" applyBorder="0" applyAlignment="0" applyProtection="0"/>
    <xf numFmtId="266" fontId="118" fillId="0" borderId="389" applyNumberFormat="0" applyFill="0" applyAlignment="0" applyProtection="0"/>
    <xf numFmtId="266" fontId="26" fillId="58" borderId="192" applyNumberFormat="0" applyFont="0" applyAlignment="0" applyProtection="0">
      <alignment vertical="top"/>
    </xf>
    <xf numFmtId="266" fontId="126" fillId="42" borderId="414" applyNumberFormat="0" applyAlignment="0" applyProtection="0"/>
    <xf numFmtId="231" fontId="22" fillId="68" borderId="450" applyNumberFormat="0" applyFont="0" applyAlignment="0"/>
    <xf numFmtId="266" fontId="126" fillId="42" borderId="387" applyNumberFormat="0" applyAlignment="0" applyProtection="0"/>
    <xf numFmtId="266" fontId="126" fillId="42" borderId="334" applyNumberFormat="0" applyAlignment="0" applyProtection="0"/>
    <xf numFmtId="8" fontId="18" fillId="0" borderId="196">
      <protection locked="0"/>
    </xf>
    <xf numFmtId="266" fontId="126" fillId="42" borderId="280" applyNumberFormat="0" applyAlignment="0" applyProtection="0"/>
    <xf numFmtId="266" fontId="126" fillId="42" borderId="387" applyNumberFormat="0" applyAlignment="0" applyProtection="0"/>
    <xf numFmtId="266" fontId="126" fillId="42" borderId="518" applyNumberFormat="0" applyAlignment="0" applyProtection="0"/>
    <xf numFmtId="266" fontId="39" fillId="0" borderId="301" applyNumberFormat="0" applyFont="0" applyFill="0" applyBorder="0" applyProtection="0">
      <alignment horizontal="centerContinuous"/>
    </xf>
    <xf numFmtId="266" fontId="196" fillId="0" borderId="0" applyNumberFormat="0" applyFill="0" applyBorder="0" applyAlignment="0" applyProtection="0"/>
    <xf numFmtId="266" fontId="126" fillId="42" borderId="280" applyNumberFormat="0" applyAlignment="0" applyProtection="0"/>
    <xf numFmtId="266" fontId="146" fillId="39" borderId="232" applyNumberFormat="0" applyAlignment="0" applyProtection="0"/>
    <xf numFmtId="266" fontId="196" fillId="0" borderId="0" applyNumberFormat="0" applyFill="0" applyBorder="0" applyAlignment="0" applyProtection="0"/>
    <xf numFmtId="266" fontId="77" fillId="47" borderId="188" applyNumberFormat="0" applyAlignment="0" applyProtection="0"/>
    <xf numFmtId="266" fontId="160" fillId="71" borderId="204">
      <alignment horizontal="center" vertical="center" wrapText="1"/>
      <protection hidden="1"/>
    </xf>
    <xf numFmtId="266" fontId="77" fillId="39" borderId="195" applyNumberFormat="0" applyAlignment="0" applyProtection="0"/>
    <xf numFmtId="266" fontId="126" fillId="42" borderId="195" applyNumberFormat="0" applyAlignment="0" applyProtection="0"/>
    <xf numFmtId="5" fontId="26" fillId="58" borderId="192" applyNumberFormat="0" applyAlignment="0" applyProtection="0">
      <alignment vertical="top"/>
    </xf>
    <xf numFmtId="266" fontId="126" fillId="42" borderId="225" applyNumberFormat="0" applyAlignment="0" applyProtection="0"/>
    <xf numFmtId="266" fontId="37" fillId="0" borderId="524" applyNumberFormat="0" applyFill="0" applyAlignment="0" applyProtection="0"/>
    <xf numFmtId="164" fontId="1" fillId="0" borderId="0" applyFont="0" applyFill="0" applyBorder="0" applyAlignment="0" applyProtection="0"/>
    <xf numFmtId="266" fontId="113" fillId="0" borderId="204">
      <alignment horizontal="center"/>
    </xf>
    <xf numFmtId="266" fontId="27" fillId="0" borderId="408" applyNumberFormat="0" applyAlignment="0" applyProtection="0">
      <alignment horizontal="left" vertical="center"/>
    </xf>
    <xf numFmtId="266" fontId="146" fillId="39" borderId="568" applyNumberFormat="0" applyAlignment="0" applyProtection="0"/>
    <xf numFmtId="266" fontId="196" fillId="0" borderId="0" applyNumberFormat="0" applyFill="0" applyBorder="0" applyAlignment="0" applyProtection="0"/>
    <xf numFmtId="266" fontId="160" fillId="71" borderId="265">
      <alignment horizontal="center" vertical="center" wrapText="1"/>
      <protection hidden="1"/>
    </xf>
    <xf numFmtId="266" fontId="126" fillId="42" borderId="334" applyNumberFormat="0" applyAlignment="0" applyProtection="0"/>
    <xf numFmtId="16" fontId="18" fillId="68" borderId="204" applyNumberFormat="0" applyFont="0" applyAlignment="0" applyProtection="0">
      <alignment horizontal="centerContinuous"/>
    </xf>
    <xf numFmtId="266" fontId="126" fillId="42" borderId="195" applyNumberFormat="0" applyAlignment="0" applyProtection="0"/>
    <xf numFmtId="266" fontId="146" fillId="47" borderId="232" applyNumberFormat="0" applyAlignment="0" applyProtection="0"/>
    <xf numFmtId="266" fontId="126" fillId="42" borderId="611" applyNumberFormat="0" applyAlignment="0" applyProtection="0"/>
    <xf numFmtId="167" fontId="91" fillId="0" borderId="482"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77" fillId="47" borderId="280" applyNumberFormat="0" applyAlignment="0" applyProtection="0"/>
    <xf numFmtId="266" fontId="196" fillId="0" borderId="0" applyNumberFormat="0" applyFill="0" applyBorder="0" applyAlignment="0" applyProtection="0"/>
    <xf numFmtId="266" fontId="113" fillId="0" borderId="238">
      <alignment horizontal="center"/>
    </xf>
    <xf numFmtId="266" fontId="126" fillId="42" borderId="470" applyNumberFormat="0" applyAlignment="0" applyProtection="0"/>
    <xf numFmtId="266" fontId="126" fillId="42" borderId="387" applyNumberFormat="0" applyAlignment="0" applyProtection="0"/>
    <xf numFmtId="266" fontId="126" fillId="42" borderId="195" applyNumberFormat="0" applyAlignment="0" applyProtection="0"/>
    <xf numFmtId="266" fontId="126" fillId="42" borderId="611" applyNumberFormat="0" applyAlignment="0" applyProtection="0"/>
    <xf numFmtId="266" fontId="126" fillId="42" borderId="334" applyNumberFormat="0" applyAlignment="0" applyProtection="0"/>
    <xf numFmtId="266" fontId="16" fillId="0" borderId="369" applyNumberFormat="0" applyFill="0" applyAlignment="0" applyProtection="0"/>
    <xf numFmtId="266" fontId="77" fillId="39" borderId="195" applyNumberFormat="0" applyAlignment="0" applyProtection="0"/>
    <xf numFmtId="266" fontId="1" fillId="0" borderId="0"/>
    <xf numFmtId="266" fontId="16" fillId="0" borderId="549" applyNumberFormat="0" applyFill="0" applyAlignment="0" applyProtection="0"/>
    <xf numFmtId="266" fontId="126" fillId="42" borderId="225" applyNumberFormat="0" applyAlignment="0" applyProtection="0"/>
    <xf numFmtId="266" fontId="27" fillId="0" borderId="191" applyNumberFormat="0" applyAlignment="0" applyProtection="0">
      <alignment horizontal="left" vertical="center"/>
    </xf>
    <xf numFmtId="16" fontId="18" fillId="68" borderId="293" applyNumberFormat="0" applyFont="0" applyAlignment="0" applyProtection="0">
      <alignment horizontal="centerContinuous"/>
    </xf>
    <xf numFmtId="266" fontId="9" fillId="5" borderId="4" applyNumberFormat="0" applyAlignment="0" applyProtection="0"/>
    <xf numFmtId="266" fontId="21" fillId="0" borderId="310" applyNumberFormat="0" applyFill="0" applyAlignment="0" applyProtection="0"/>
    <xf numFmtId="266" fontId="118" fillId="0" borderId="284" applyNumberFormat="0" applyFill="0" applyAlignment="0" applyProtection="0"/>
    <xf numFmtId="266" fontId="26" fillId="43" borderId="276" applyNumberFormat="0" applyFont="0" applyBorder="0" applyProtection="0"/>
    <xf numFmtId="266" fontId="126" fillId="42" borderId="311" applyNumberFormat="0" applyAlignment="0" applyProtection="0"/>
    <xf numFmtId="220" fontId="79" fillId="0" borderId="622"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40" applyNumberFormat="0" applyAlignment="0" applyProtection="0"/>
    <xf numFmtId="49" fontId="113" fillId="0" borderId="204">
      <alignment horizontal="center"/>
    </xf>
    <xf numFmtId="266" fontId="26" fillId="58" borderId="580" applyNumberFormat="0" applyFont="0" applyAlignment="0" applyProtection="0">
      <alignment vertical="top"/>
    </xf>
    <xf numFmtId="266" fontId="196" fillId="0" borderId="0" applyNumberFormat="0" applyFill="0" applyBorder="0" applyAlignment="0" applyProtection="0"/>
    <xf numFmtId="266" fontId="18" fillId="0" borderId="128">
      <alignment vertical="center"/>
    </xf>
    <xf numFmtId="266" fontId="126" fillId="42" borderId="361" applyNumberFormat="0" applyAlignment="0" applyProtection="0"/>
    <xf numFmtId="266" fontId="26" fillId="58" borderId="308" applyNumberFormat="0" applyFont="0" applyAlignment="0" applyProtection="0">
      <alignment vertical="top"/>
    </xf>
    <xf numFmtId="266" fontId="118" fillId="0" borderId="229" applyNumberFormat="0" applyFill="0" applyAlignment="0" applyProtection="0"/>
    <xf numFmtId="266" fontId="126" fillId="42" borderId="195" applyNumberFormat="0" applyAlignment="0" applyProtection="0"/>
    <xf numFmtId="266" fontId="26" fillId="58" borderId="275" applyNumberFormat="0" applyFont="0" applyAlignment="0" applyProtection="0">
      <alignment vertical="top"/>
    </xf>
    <xf numFmtId="266" fontId="113" fillId="0" borderId="423">
      <alignment horizontal="center"/>
    </xf>
    <xf numFmtId="164" fontId="1" fillId="0" borderId="0" applyFont="0" applyFill="0" applyBorder="0" applyAlignment="0" applyProtection="0"/>
    <xf numFmtId="266" fontId="126" fillId="42" borderId="387" applyNumberFormat="0" applyAlignment="0" applyProtection="0"/>
    <xf numFmtId="266" fontId="121" fillId="0" borderId="284" applyNumberFormat="0" applyFill="0" applyAlignment="0" applyProtection="0"/>
    <xf numFmtId="266" fontId="196" fillId="0" borderId="0" applyNumberFormat="0" applyFill="0" applyBorder="0" applyAlignment="0" applyProtection="0"/>
    <xf numFmtId="266" fontId="37" fillId="0" borderId="570" applyNumberFormat="0" applyFill="0" applyAlignment="0" applyProtection="0"/>
    <xf numFmtId="266" fontId="126" fillId="42" borderId="280" applyNumberFormat="0" applyAlignment="0" applyProtection="0"/>
    <xf numFmtId="185" fontId="19" fillId="0" borderId="599"/>
    <xf numFmtId="266" fontId="37" fillId="0" borderId="524" applyNumberFormat="0" applyFill="0" applyAlignment="0" applyProtection="0"/>
    <xf numFmtId="266" fontId="37" fillId="0" borderId="617" applyNumberFormat="0" applyFill="0" applyAlignment="0" applyProtection="0"/>
    <xf numFmtId="266" fontId="126" fillId="42" borderId="470" applyNumberFormat="0" applyAlignment="0" applyProtection="0"/>
    <xf numFmtId="266" fontId="18" fillId="0" borderId="217">
      <alignment vertical="center"/>
    </xf>
    <xf numFmtId="266" fontId="96" fillId="0" borderId="184"/>
    <xf numFmtId="266" fontId="27" fillId="0" borderId="353" applyNumberFormat="0" applyAlignment="0" applyProtection="0">
      <alignment horizontal="left" vertical="center"/>
    </xf>
    <xf numFmtId="266" fontId="18" fillId="0" borderId="329">
      <alignment vertical="center"/>
    </xf>
    <xf numFmtId="266" fontId="196" fillId="0" borderId="0" applyNumberFormat="0" applyFill="0" applyBorder="0" applyAlignment="0" applyProtection="0"/>
    <xf numFmtId="49" fontId="113" fillId="0" borderId="320">
      <alignment horizontal="center"/>
    </xf>
    <xf numFmtId="266" fontId="37" fillId="0" borderId="368" applyNumberFormat="0" applyFill="0" applyAlignment="0" applyProtection="0"/>
    <xf numFmtId="49" fontId="113" fillId="0" borderId="527">
      <alignment horizontal="center"/>
    </xf>
    <xf numFmtId="266" fontId="121" fillId="0" borderId="474" applyNumberFormat="0" applyFill="0" applyAlignment="0" applyProtection="0"/>
    <xf numFmtId="266" fontId="65" fillId="68" borderId="469" applyNumberFormat="0" applyBorder="0" applyAlignment="0" applyProtection="0"/>
    <xf numFmtId="266" fontId="77" fillId="39" borderId="225" applyNumberFormat="0" applyAlignment="0" applyProtection="0"/>
    <xf numFmtId="266" fontId="126" fillId="42" borderId="518" applyNumberFormat="0" applyAlignment="0" applyProtection="0"/>
    <xf numFmtId="266" fontId="16" fillId="0" borderId="526" applyNumberFormat="0" applyFill="0" applyAlignment="0" applyProtection="0"/>
    <xf numFmtId="49" fontId="113" fillId="0" borderId="550">
      <alignment horizontal="center"/>
    </xf>
    <xf numFmtId="266" fontId="18" fillId="0" borderId="131">
      <alignment vertical="center"/>
    </xf>
    <xf numFmtId="266" fontId="196" fillId="0" borderId="0" applyNumberFormat="0" applyFill="0" applyBorder="0" applyAlignment="0" applyProtection="0"/>
    <xf numFmtId="8" fontId="18" fillId="0" borderId="84">
      <protection locked="0"/>
    </xf>
    <xf numFmtId="266" fontId="196" fillId="0" borderId="0" applyNumberFormat="0" applyFill="0" applyBorder="0" applyAlignment="0" applyProtection="0"/>
    <xf numFmtId="266" fontId="1" fillId="0" borderId="0"/>
    <xf numFmtId="266" fontId="77" fillId="47" borderId="139" applyNumberFormat="0" applyAlignment="0" applyProtection="0"/>
    <xf numFmtId="266" fontId="126" fillId="42" borderId="225" applyNumberFormat="0" applyAlignment="0" applyProtection="0"/>
    <xf numFmtId="266" fontId="126" fillId="42" borderId="258" applyNumberFormat="0" applyAlignment="0" applyProtection="0"/>
    <xf numFmtId="266" fontId="126" fillId="42" borderId="361" applyNumberFormat="0" applyAlignment="0" applyProtection="0"/>
    <xf numFmtId="49" fontId="113" fillId="0" borderId="423">
      <alignment horizontal="center"/>
    </xf>
    <xf numFmtId="266" fontId="77" fillId="39" borderId="334" applyNumberFormat="0" applyAlignment="0" applyProtection="0"/>
    <xf numFmtId="16" fontId="18" fillId="68" borderId="597" applyNumberFormat="0" applyFont="0" applyAlignment="0" applyProtection="0">
      <alignment horizontal="centerContinuous"/>
    </xf>
    <xf numFmtId="49" fontId="113" fillId="0" borderId="204">
      <alignment horizontal="center"/>
    </xf>
    <xf numFmtId="20" fontId="18" fillId="68" borderId="344" applyNumberFormat="0" applyFont="0" applyAlignment="0" applyProtection="0">
      <alignment horizontal="centerContinuous"/>
    </xf>
    <xf numFmtId="266" fontId="126" fillId="42" borderId="139" applyNumberFormat="0" applyAlignment="0" applyProtection="0"/>
    <xf numFmtId="5" fontId="26" fillId="58" borderId="134" applyNumberFormat="0" applyAlignment="0" applyProtection="0">
      <alignment vertical="top"/>
    </xf>
    <xf numFmtId="266" fontId="37" fillId="0" borderId="236" applyNumberFormat="0" applyFill="0" applyAlignment="0" applyProtection="0"/>
    <xf numFmtId="10" fontId="21" fillId="68" borderId="151" applyNumberFormat="0" applyBorder="0" applyAlignment="0" applyProtection="0"/>
    <xf numFmtId="266" fontId="126" fillId="42" borderId="139" applyNumberFormat="0" applyAlignment="0" applyProtection="0"/>
    <xf numFmtId="49" fontId="113" fillId="0" borderId="151">
      <alignment horizontal="center"/>
    </xf>
    <xf numFmtId="266" fontId="120" fillId="0" borderId="142" applyNumberFormat="0" applyFill="0" applyAlignment="0" applyProtection="0"/>
    <xf numFmtId="266" fontId="121" fillId="0" borderId="143" applyNumberFormat="0" applyFill="0" applyAlignment="0" applyProtection="0"/>
    <xf numFmtId="49" fontId="113" fillId="0" borderId="399">
      <alignment horizontal="center"/>
    </xf>
    <xf numFmtId="266" fontId="126" fillId="42" borderId="139" applyNumberFormat="0" applyAlignment="0" applyProtection="0"/>
    <xf numFmtId="266" fontId="77" fillId="39" borderId="564" applyNumberFormat="0" applyAlignment="0" applyProtection="0"/>
    <xf numFmtId="266" fontId="126" fillId="42" borderId="139" applyNumberFormat="0" applyAlignment="0" applyProtection="0"/>
    <xf numFmtId="266" fontId="126" fillId="42" borderId="139" applyNumberFormat="0" applyAlignment="0" applyProtection="0"/>
    <xf numFmtId="266" fontId="120" fillId="0" borderId="390" applyNumberFormat="0" applyFill="0" applyAlignment="0" applyProtection="0"/>
    <xf numFmtId="8" fontId="18" fillId="0" borderId="281">
      <protection locked="0"/>
    </xf>
    <xf numFmtId="266" fontId="146" fillId="39" borderId="199" applyNumberFormat="0" applyAlignment="0" applyProtection="0"/>
    <xf numFmtId="49" fontId="113" fillId="0" borderId="151">
      <alignment horizontal="center"/>
    </xf>
    <xf numFmtId="266" fontId="26" fillId="43" borderId="79" applyNumberFormat="0" applyFont="0" applyBorder="0" applyProtection="0"/>
    <xf numFmtId="266" fontId="26" fillId="43" borderId="79" applyNumberFormat="0" applyFont="0" applyBorder="0" applyProtection="0"/>
    <xf numFmtId="266" fontId="126" fillId="42" borderId="188" applyNumberFormat="0" applyAlignment="0" applyProtection="0"/>
    <xf numFmtId="266" fontId="126" fillId="42" borderId="139" applyNumberFormat="0" applyAlignment="0" applyProtection="0"/>
    <xf numFmtId="266" fontId="113" fillId="0" borderId="344">
      <alignment horizontal="center"/>
    </xf>
    <xf numFmtId="266" fontId="126" fillId="42" borderId="225" applyNumberFormat="0" applyAlignment="0" applyProtection="0"/>
    <xf numFmtId="266" fontId="126" fillId="42" borderId="139" applyNumberFormat="0" applyAlignment="0" applyProtection="0"/>
    <xf numFmtId="49" fontId="113" fillId="0" borderId="151">
      <alignment horizontal="center"/>
    </xf>
    <xf numFmtId="266" fontId="126" fillId="42" borderId="195" applyNumberFormat="0" applyAlignment="0" applyProtection="0"/>
    <xf numFmtId="266" fontId="18" fillId="0" borderId="104">
      <alignment vertical="center"/>
    </xf>
    <xf numFmtId="266" fontId="18" fillId="0" borderId="104">
      <alignment vertical="center"/>
    </xf>
    <xf numFmtId="49" fontId="113" fillId="0" borderId="293">
      <alignment horizontal="center"/>
    </xf>
    <xf numFmtId="266" fontId="126" fillId="42" borderId="585" applyNumberFormat="0" applyAlignment="0" applyProtection="0"/>
    <xf numFmtId="266" fontId="18" fillId="0" borderId="105">
      <alignment vertical="center"/>
    </xf>
    <xf numFmtId="266" fontId="21" fillId="0" borderId="467" applyNumberFormat="0" applyFill="0" applyAlignment="0" applyProtection="0"/>
    <xf numFmtId="266" fontId="18" fillId="0" borderId="104">
      <alignment vertical="center"/>
    </xf>
    <xf numFmtId="266" fontId="126" fillId="42" borderId="167" applyNumberFormat="0" applyAlignment="0" applyProtection="0"/>
    <xf numFmtId="266" fontId="113" fillId="0" borderId="173">
      <alignment horizontal="center"/>
    </xf>
    <xf numFmtId="266" fontId="126" fillId="42" borderId="167" applyNumberFormat="0" applyAlignment="0" applyProtection="0"/>
    <xf numFmtId="266" fontId="126" fillId="42" borderId="258" applyNumberFormat="0" applyAlignment="0" applyProtection="0"/>
    <xf numFmtId="231" fontId="22" fillId="68" borderId="173" applyNumberFormat="0" applyFont="0" applyAlignment="0"/>
    <xf numFmtId="266" fontId="196" fillId="0" borderId="0" applyNumberFormat="0" applyFill="0" applyBorder="0" applyAlignment="0" applyProtection="0"/>
    <xf numFmtId="49" fontId="113" fillId="0" borderId="238">
      <alignment horizontal="center"/>
    </xf>
    <xf numFmtId="266" fontId="126" fillId="42" borderId="518" applyNumberFormat="0" applyAlignment="0" applyProtection="0"/>
    <xf numFmtId="266" fontId="196" fillId="0" borderId="0" applyNumberFormat="0" applyFill="0" applyBorder="0" applyAlignment="0" applyProtection="0"/>
    <xf numFmtId="266" fontId="113" fillId="0" borderId="190">
      <alignment horizontal="center"/>
    </xf>
    <xf numFmtId="266" fontId="16" fillId="0" borderId="319" applyNumberFormat="0" applyFill="0" applyAlignment="0" applyProtection="0"/>
    <xf numFmtId="266" fontId="196" fillId="0" borderId="0" applyNumberFormat="0" applyFill="0" applyBorder="0" applyAlignment="0" applyProtection="0"/>
    <xf numFmtId="266" fontId="77" fillId="47" borderId="19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1" fillId="0" borderId="265"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25" applyNumberFormat="0" applyAlignment="0" applyProtection="0"/>
    <xf numFmtId="266" fontId="196" fillId="0" borderId="0" applyNumberFormat="0" applyFill="0" applyBorder="0" applyAlignment="0" applyProtection="0"/>
    <xf numFmtId="266" fontId="126" fillId="42" borderId="225" applyNumberFormat="0" applyAlignment="0" applyProtection="0"/>
    <xf numFmtId="266" fontId="196" fillId="0" borderId="0" applyNumberFormat="0" applyFill="0" applyBorder="0" applyAlignment="0" applyProtection="0"/>
    <xf numFmtId="266" fontId="37" fillId="0" borderId="448"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2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186" applyNumberFormat="0" applyFont="0" applyBorder="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46" fillId="39" borderId="199" applyNumberFormat="0" applyAlignment="0" applyProtection="0"/>
    <xf numFmtId="266" fontId="196" fillId="0" borderId="0" applyNumberFormat="0" applyFill="0" applyBorder="0" applyAlignment="0" applyProtection="0"/>
    <xf numFmtId="49" fontId="113" fillId="0" borderId="190">
      <alignment horizontal="center"/>
    </xf>
    <xf numFmtId="266" fontId="146" fillId="39" borderId="338" applyNumberFormat="0" applyAlignment="0" applyProtection="0"/>
    <xf numFmtId="266" fontId="77" fillId="47" borderId="440" applyNumberFormat="0" applyAlignment="0" applyProtection="0"/>
    <xf numFmtId="266" fontId="18" fillId="0" borderId="302">
      <alignment vertical="center"/>
    </xf>
    <xf numFmtId="266" fontId="96" fillId="0" borderId="433"/>
    <xf numFmtId="266" fontId="126" fillId="42" borderId="361" applyNumberFormat="0" applyAlignment="0" applyProtection="0"/>
    <xf numFmtId="266" fontId="196" fillId="0" borderId="0" applyNumberFormat="0" applyFill="0" applyBorder="0" applyAlignment="0" applyProtection="0"/>
    <xf numFmtId="220" fontId="79" fillId="0" borderId="206" applyFont="0" applyFill="0" applyBorder="0" applyAlignment="0" applyProtection="0"/>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49" fontId="113" fillId="0" borderId="293">
      <alignment horizontal="center"/>
    </xf>
    <xf numFmtId="14" fontId="18" fillId="68" borderId="450" applyNumberFormat="0" applyFont="0" applyAlignment="0" applyProtection="0">
      <alignment horizontal="centerContinuous"/>
    </xf>
    <xf numFmtId="266" fontId="126" fillId="42" borderId="440" applyNumberFormat="0" applyAlignment="0" applyProtection="0"/>
    <xf numFmtId="266" fontId="126" fillId="42" borderId="440" applyNumberFormat="0" applyAlignment="0" applyProtection="0"/>
    <xf numFmtId="266" fontId="122" fillId="0" borderId="174" applyNumberFormat="0" applyFont="0" applyFill="0" applyAlignment="0" applyProtection="0"/>
    <xf numFmtId="266" fontId="196" fillId="0" borderId="0" applyNumberFormat="0" applyFill="0" applyBorder="0" applyAlignment="0" applyProtection="0"/>
    <xf numFmtId="266" fontId="26" fillId="58" borderId="515" applyNumberFormat="0" applyFont="0" applyAlignment="0" applyProtection="0">
      <alignment vertical="top"/>
    </xf>
    <xf numFmtId="266" fontId="18" fillId="0" borderId="460">
      <alignment vertical="center"/>
    </xf>
    <xf numFmtId="5" fontId="26" fillId="58" borderId="358" applyNumberFormat="0" applyAlignment="0" applyProtection="0">
      <alignment vertical="top"/>
    </xf>
    <xf numFmtId="49" fontId="113" fillId="0" borderId="423">
      <alignment horizontal="center"/>
    </xf>
    <xf numFmtId="266" fontId="37" fillId="0" borderId="235" applyNumberFormat="0" applyFill="0" applyAlignment="0" applyProtection="0"/>
    <xf numFmtId="266" fontId="196" fillId="0" borderId="0" applyNumberFormat="0" applyFill="0" applyBorder="0" applyAlignment="0" applyProtection="0"/>
    <xf numFmtId="266" fontId="126" fillId="42" borderId="440" applyNumberFormat="0" applyAlignment="0" applyProtection="0"/>
    <xf numFmtId="266" fontId="21" fillId="0" borderId="413" applyNumberFormat="0" applyFill="0" applyAlignment="0" applyProtection="0"/>
    <xf numFmtId="266" fontId="21" fillId="0" borderId="187" applyNumberFormat="0" applyFill="0" applyAlignment="0" applyProtection="0"/>
    <xf numFmtId="14" fontId="18" fillId="68" borderId="204" applyNumberFormat="0" applyFont="0" applyAlignment="0" applyProtection="0">
      <alignment horizontal="centerContinuous"/>
    </xf>
    <xf numFmtId="266" fontId="126" fillId="42" borderId="167" applyNumberFormat="0" applyAlignment="0" applyProtection="0"/>
    <xf numFmtId="266" fontId="9" fillId="5" borderId="4" applyNumberFormat="0" applyAlignment="0" applyProtection="0"/>
    <xf numFmtId="266" fontId="16" fillId="0" borderId="292" applyNumberFormat="0" applyFill="0" applyAlignment="0" applyProtection="0"/>
    <xf numFmtId="266" fontId="37" fillId="0" borderId="262" applyNumberFormat="0" applyFill="0" applyAlignment="0" applyProtection="0"/>
    <xf numFmtId="266" fontId="146" fillId="47" borderId="287" applyNumberFormat="0" applyAlignment="0" applyProtection="0"/>
    <xf numFmtId="266" fontId="126" fillId="42" borderId="518" applyNumberFormat="0" applyAlignment="0" applyProtection="0"/>
    <xf numFmtId="188" fontId="21" fillId="0" borderId="223" applyNumberFormat="0" applyFont="0" applyFill="0" applyAlignment="0" applyProtection="0">
      <alignment horizontal="right"/>
    </xf>
    <xf numFmtId="49" fontId="113" fillId="0" borderId="344">
      <alignment horizontal="center"/>
    </xf>
    <xf numFmtId="266" fontId="77" fillId="47" borderId="518" applyNumberFormat="0" applyAlignment="0" applyProtection="0"/>
    <xf numFmtId="231" fontId="22" fillId="68" borderId="293" applyNumberFormat="0" applyFont="0" applyAlignment="0"/>
    <xf numFmtId="266" fontId="77" fillId="39" borderId="440" applyNumberFormat="0" applyAlignment="0" applyProtection="0"/>
    <xf numFmtId="266" fontId="27" fillId="0" borderId="159" applyNumberFormat="0" applyAlignment="0" applyProtection="0">
      <alignment horizontal="left" vertical="center"/>
    </xf>
    <xf numFmtId="188" fontId="55" fillId="0" borderId="385" applyNumberFormat="0" applyFill="0" applyBorder="0" applyAlignment="0" applyProtection="0">
      <alignment horizontal="right"/>
    </xf>
    <xf numFmtId="185" fontId="19" fillId="0" borderId="484"/>
    <xf numFmtId="49" fontId="113" fillId="0" borderId="450">
      <alignment horizontal="center"/>
    </xf>
    <xf numFmtId="266" fontId="77" fillId="47" borderId="414" applyNumberFormat="0" applyAlignment="0" applyProtection="0"/>
    <xf numFmtId="266" fontId="26" fillId="58" borderId="382" applyNumberFormat="0" applyFont="0" applyAlignment="0" applyProtection="0">
      <alignment vertical="top"/>
    </xf>
    <xf numFmtId="266" fontId="120" fillId="0" borderId="283" applyNumberFormat="0" applyFill="0" applyAlignment="0" applyProtection="0"/>
    <xf numFmtId="266" fontId="196" fillId="0" borderId="0" applyNumberFormat="0" applyFill="0" applyBorder="0" applyAlignment="0" applyProtection="0"/>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09">
      <alignment vertical="center"/>
    </xf>
    <xf numFmtId="266" fontId="18" fillId="44" borderId="364" applyNumberFormat="0" applyFont="0" applyAlignment="0" applyProtection="0"/>
    <xf numFmtId="266" fontId="146" fillId="39" borderId="365" applyNumberFormat="0" applyAlignment="0" applyProtection="0"/>
    <xf numFmtId="266" fontId="126" fillId="42" borderId="518" applyNumberFormat="0" applyAlignment="0" applyProtection="0"/>
    <xf numFmtId="5" fontId="26" fillId="58" borderId="542" applyNumberFormat="0" applyAlignment="0" applyProtection="0">
      <alignment vertical="top"/>
    </xf>
    <xf numFmtId="266" fontId="18" fillId="0" borderId="104">
      <alignment vertical="center"/>
    </xf>
    <xf numFmtId="266" fontId="77" fillId="39" borderId="564" applyNumberFormat="0" applyAlignment="0" applyProtection="0"/>
    <xf numFmtId="5" fontId="26" fillId="58" borderId="308" applyNumberFormat="0" applyAlignment="0" applyProtection="0">
      <alignment vertical="top"/>
    </xf>
    <xf numFmtId="266" fontId="196" fillId="0" borderId="0" applyNumberFormat="0" applyFill="0" applyBorder="0" applyAlignment="0" applyProtection="0"/>
    <xf numFmtId="266" fontId="126" fillId="42" borderId="470" applyNumberFormat="0" applyAlignment="0" applyProtection="0"/>
    <xf numFmtId="266" fontId="196" fillId="0" borderId="0" applyNumberFormat="0" applyFill="0" applyBorder="0" applyAlignment="0" applyProtection="0"/>
    <xf numFmtId="188" fontId="18" fillId="0" borderId="599" applyFill="0" applyBorder="0">
      <alignment horizontal="right"/>
    </xf>
    <xf numFmtId="266" fontId="126" fillId="42" borderId="139" applyNumberFormat="0" applyAlignment="0" applyProtection="0"/>
    <xf numFmtId="266" fontId="118" fillId="0" borderId="284" applyNumberFormat="0" applyFill="0" applyAlignment="0" applyProtection="0"/>
    <xf numFmtId="188" fontId="62" fillId="0" borderId="137" applyNumberFormat="0" applyFill="0" applyBorder="0" applyAlignment="0" applyProtection="0">
      <alignment horizontal="right"/>
    </xf>
    <xf numFmtId="266" fontId="146" fillId="47" borderId="232" applyNumberFormat="0" applyAlignment="0" applyProtection="0"/>
    <xf numFmtId="266" fontId="126" fillId="42" borderId="195" applyNumberFormat="0" applyAlignment="0" applyProtection="0"/>
    <xf numFmtId="266" fontId="126" fillId="42" borderId="361" applyNumberFormat="0" applyAlignment="0" applyProtection="0"/>
    <xf numFmtId="266" fontId="126" fillId="42" borderId="334" applyNumberFormat="0" applyAlignment="0" applyProtection="0"/>
    <xf numFmtId="220" fontId="79" fillId="0" borderId="240" applyFont="0" applyFill="0" applyBorder="0" applyAlignment="0" applyProtection="0"/>
    <xf numFmtId="220" fontId="79" fillId="0" borderId="175" applyFont="0" applyFill="0" applyBorder="0" applyAlignment="0" applyProtection="0"/>
    <xf numFmtId="266" fontId="37" fillId="0" borderId="317" applyNumberFormat="0" applyFill="0" applyAlignment="0" applyProtection="0"/>
    <xf numFmtId="266" fontId="126" fillId="42" borderId="225"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49" fontId="113" fillId="0" borderId="190">
      <alignment horizontal="center"/>
    </xf>
    <xf numFmtId="266" fontId="196" fillId="0" borderId="0" applyNumberFormat="0" applyFill="0" applyBorder="0" applyAlignment="0" applyProtection="0"/>
    <xf numFmtId="266" fontId="126" fillId="42" borderId="258" applyNumberFormat="0" applyAlignment="0" applyProtection="0"/>
    <xf numFmtId="18" fontId="18" fillId="68" borderId="204" applyNumberFormat="0" applyFont="0" applyAlignment="0" applyProtection="0">
      <alignment horizontal="centerContinuous"/>
    </xf>
    <xf numFmtId="266" fontId="37" fillId="0" borderId="201" applyNumberFormat="0" applyFill="0" applyAlignment="0" applyProtection="0"/>
    <xf numFmtId="266" fontId="196" fillId="0" borderId="0" applyNumberFormat="0" applyFill="0" applyBorder="0" applyAlignment="0" applyProtection="0"/>
    <xf numFmtId="266" fontId="37" fillId="0" borderId="235" applyNumberFormat="0" applyFill="0" applyAlignment="0" applyProtection="0"/>
    <xf numFmtId="231" fontId="22" fillId="68" borderId="265" applyNumberFormat="0" applyFont="0" applyAlignment="0"/>
    <xf numFmtId="266" fontId="37" fillId="0" borderId="236" applyNumberFormat="0" applyFill="0" applyAlignment="0" applyProtection="0"/>
    <xf numFmtId="266" fontId="77" fillId="39" borderId="518" applyNumberFormat="0" applyAlignment="0" applyProtection="0"/>
    <xf numFmtId="49" fontId="113" fillId="0" borderId="238">
      <alignment horizontal="center"/>
    </xf>
    <xf numFmtId="266" fontId="74" fillId="80" borderId="204" applyNumberFormat="0" applyProtection="0">
      <alignment horizontal="center" vertical="top" wrapText="1"/>
      <protection hidden="1"/>
    </xf>
    <xf numFmtId="266" fontId="196" fillId="0" borderId="0" applyNumberFormat="0" applyFill="0" applyBorder="0" applyAlignment="0" applyProtection="0"/>
    <xf numFmtId="49" fontId="113" fillId="0" borderId="204">
      <alignment horizontal="center"/>
    </xf>
    <xf numFmtId="266" fontId="27" fillId="0" borderId="207">
      <alignment horizontal="left" vertical="center"/>
    </xf>
    <xf numFmtId="266" fontId="18" fillId="44" borderId="198" applyNumberFormat="0" applyFont="0" applyAlignment="0" applyProtection="0"/>
    <xf numFmtId="266" fontId="126" fillId="42" borderId="195" applyNumberFormat="0" applyAlignment="0" applyProtection="0"/>
    <xf numFmtId="5" fontId="26" fillId="58" borderId="192" applyNumberFormat="0" applyAlignment="0" applyProtection="0">
      <alignment vertical="top"/>
    </xf>
    <xf numFmtId="266" fontId="27" fillId="0" borderId="210" applyNumberFormat="0" applyAlignment="0" applyProtection="0">
      <alignment horizontal="left" vertical="center"/>
    </xf>
    <xf numFmtId="5" fontId="26" fillId="58" borderId="331"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10" fontId="21" fillId="68" borderId="320" applyNumberFormat="0" applyBorder="0" applyAlignment="0" applyProtection="0"/>
    <xf numFmtId="266" fontId="26" fillId="58" borderId="185" applyNumberFormat="0" applyFont="0" applyAlignment="0" applyProtection="0">
      <alignment vertical="top"/>
    </xf>
    <xf numFmtId="266" fontId="16" fillId="0" borderId="203" applyNumberFormat="0" applyFill="0" applyAlignment="0" applyProtection="0"/>
    <xf numFmtId="266" fontId="77" fillId="39" borderId="414" applyNumberFormat="0" applyAlignment="0" applyProtection="0"/>
    <xf numFmtId="266" fontId="126" fillId="42" borderId="334" applyNumberFormat="0" applyAlignment="0" applyProtection="0"/>
    <xf numFmtId="266" fontId="121" fillId="0" borderId="391" applyNumberFormat="0" applyFill="0" applyAlignment="0" applyProtection="0"/>
    <xf numFmtId="266" fontId="21" fillId="0" borderId="333" applyNumberFormat="0" applyFill="0" applyAlignment="0" applyProtection="0"/>
    <xf numFmtId="266" fontId="126" fillId="42" borderId="225" applyNumberFormat="0" applyAlignment="0" applyProtection="0"/>
    <xf numFmtId="266" fontId="77" fillId="39" borderId="188" applyNumberFormat="0" applyAlignment="0" applyProtection="0"/>
    <xf numFmtId="266" fontId="126" fillId="42" borderId="225" applyNumberFormat="0" applyAlignment="0" applyProtection="0"/>
    <xf numFmtId="266" fontId="126" fillId="42" borderId="195" applyNumberFormat="0" applyAlignment="0" applyProtection="0"/>
    <xf numFmtId="266" fontId="126" fillId="42" borderId="440" applyNumberFormat="0" applyAlignment="0" applyProtection="0"/>
    <xf numFmtId="266" fontId="146" fillId="39" borderId="287" applyNumberFormat="0" applyAlignment="0" applyProtection="0"/>
    <xf numFmtId="5" fontId="26" fillId="58" borderId="192" applyNumberFormat="0" applyAlignment="0" applyProtection="0">
      <alignment vertical="top"/>
    </xf>
    <xf numFmtId="187" fontId="39" fillId="0" borderId="401"/>
    <xf numFmtId="266" fontId="16" fillId="0" borderId="292" applyNumberFormat="0" applyFill="0" applyAlignment="0" applyProtection="0"/>
    <xf numFmtId="266" fontId="26" fillId="43" borderId="609" applyNumberFormat="0" applyFont="0" applyBorder="0" applyProtection="0"/>
    <xf numFmtId="266" fontId="126" fillId="42" borderId="188" applyNumberFormat="0" applyAlignment="0" applyProtection="0"/>
    <xf numFmtId="266" fontId="26" fillId="43" borderId="193" applyNumberFormat="0" applyFont="0" applyBorder="0" applyProtection="0"/>
    <xf numFmtId="266" fontId="126" fillId="42" borderId="225" applyNumberFormat="0" applyAlignment="0" applyProtection="0"/>
    <xf numFmtId="4" fontId="91" fillId="0" borderId="370" applyFont="0" applyFill="0" applyBorder="0" applyAlignment="0" applyProtection="0"/>
    <xf numFmtId="266" fontId="18" fillId="44" borderId="364" applyNumberFormat="0" applyFont="0" applyAlignment="0" applyProtection="0"/>
    <xf numFmtId="266" fontId="126" fillId="42" borderId="518" applyNumberFormat="0" applyAlignment="0" applyProtection="0"/>
    <xf numFmtId="266" fontId="126" fillId="42" borderId="188" applyNumberFormat="0" applyAlignment="0" applyProtection="0"/>
    <xf numFmtId="266" fontId="96" fillId="0" borderId="381"/>
    <xf numFmtId="266" fontId="146" fillId="39" borderId="169" applyNumberFormat="0" applyAlignment="0" applyProtection="0"/>
    <xf numFmtId="266" fontId="18" fillId="44" borderId="168" applyNumberFormat="0" applyFont="0" applyAlignment="0" applyProtection="0"/>
    <xf numFmtId="266" fontId="126" fillId="42" borderId="414" applyNumberFormat="0" applyAlignment="0" applyProtection="0"/>
    <xf numFmtId="266" fontId="126" fillId="42" borderId="280" applyNumberFormat="0" applyAlignment="0" applyProtection="0"/>
    <xf numFmtId="266" fontId="77" fillId="39" borderId="167" applyNumberFormat="0" applyAlignment="0" applyProtection="0"/>
    <xf numFmtId="266" fontId="77" fillId="39" borderId="167" applyNumberFormat="0" applyAlignment="0" applyProtection="0"/>
    <xf numFmtId="266" fontId="126" fillId="42" borderId="361" applyNumberFormat="0" applyAlignment="0" applyProtection="0"/>
    <xf numFmtId="266" fontId="126" fillId="42" borderId="518" applyNumberFormat="0" applyAlignment="0" applyProtection="0"/>
    <xf numFmtId="49" fontId="113" fillId="0" borderId="573">
      <alignment horizontal="center"/>
    </xf>
    <xf numFmtId="266" fontId="21" fillId="0" borderId="166" applyNumberFormat="0" applyFill="0" applyAlignment="0" applyProtection="0"/>
    <xf numFmtId="266" fontId="126" fillId="42" borderId="414" applyNumberFormat="0" applyAlignment="0" applyProtection="0"/>
    <xf numFmtId="49" fontId="113" fillId="0" borderId="550">
      <alignment horizontal="center"/>
    </xf>
    <xf numFmtId="266" fontId="16" fillId="0" borderId="343" applyNumberFormat="0" applyFill="0" applyAlignment="0" applyProtection="0"/>
    <xf numFmtId="5" fontId="26" fillId="58" borderId="358" applyNumberFormat="0" applyAlignment="0" applyProtection="0">
      <alignment vertical="top"/>
    </xf>
    <xf numFmtId="266" fontId="37" fillId="0" borderId="341" applyNumberFormat="0" applyFill="0" applyAlignment="0" applyProtection="0"/>
    <xf numFmtId="266" fontId="113" fillId="0" borderId="370">
      <alignment horizontal="center"/>
    </xf>
    <xf numFmtId="266" fontId="18" fillId="44" borderId="198" applyNumberFormat="0" applyFont="0" applyAlignment="0" applyProtection="0"/>
    <xf numFmtId="266" fontId="196" fillId="0" borderId="0" applyNumberFormat="0" applyFill="0" applyBorder="0" applyAlignment="0" applyProtection="0"/>
    <xf numFmtId="49" fontId="113" fillId="0" borderId="190">
      <alignment horizontal="center"/>
    </xf>
    <xf numFmtId="266" fontId="18" fillId="44" borderId="286" applyNumberFormat="0" applyFon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18" fillId="0" borderId="284" applyNumberFormat="0" applyFill="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49" fontId="113" fillId="0" borderId="173">
      <alignment horizontal="center"/>
    </xf>
    <xf numFmtId="266" fontId="126" fillId="42" borderId="167" applyNumberFormat="0" applyAlignment="0" applyProtection="0"/>
    <xf numFmtId="266" fontId="113" fillId="0" borderId="173">
      <alignment horizontal="center"/>
    </xf>
    <xf numFmtId="266" fontId="77" fillId="39" borderId="258" applyNumberFormat="0" applyAlignment="0" applyProtection="0"/>
    <xf numFmtId="49" fontId="113" fillId="0" borderId="173">
      <alignment horizontal="center"/>
    </xf>
    <xf numFmtId="266" fontId="21" fillId="0" borderId="257" applyNumberFormat="0" applyFill="0" applyAlignment="0" applyProtection="0"/>
    <xf numFmtId="49" fontId="113" fillId="0" borderId="450">
      <alignment horizontal="center"/>
    </xf>
    <xf numFmtId="266" fontId="146" fillId="39" borderId="287" applyNumberFormat="0" applyAlignment="0" applyProtection="0"/>
    <xf numFmtId="49" fontId="113" fillId="0" borderId="173">
      <alignment horizontal="center"/>
    </xf>
    <xf numFmtId="20" fontId="18" fillId="68" borderId="482" applyNumberFormat="0" applyFont="0" applyAlignment="0" applyProtection="0">
      <alignment horizontal="centerContinuous"/>
    </xf>
    <xf numFmtId="10" fontId="21" fillId="68" borderId="173" applyNumberFormat="0" applyBorder="0" applyAlignment="0" applyProtection="0"/>
    <xf numFmtId="266" fontId="126" fillId="42" borderId="167" applyNumberFormat="0" applyAlignment="0" applyProtection="0"/>
    <xf numFmtId="10" fontId="21" fillId="68" borderId="173" applyNumberFormat="0" applyBorder="0" applyAlignment="0" applyProtection="0"/>
    <xf numFmtId="266" fontId="126" fillId="42" borderId="311" applyNumberFormat="0" applyAlignment="0" applyProtection="0"/>
    <xf numFmtId="266" fontId="96" fillId="0" borderId="534"/>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564" applyNumberFormat="0" applyAlignment="0" applyProtection="0"/>
    <xf numFmtId="266" fontId="65" fillId="68" borderId="386" applyNumberFormat="0" applyBorder="0" applyAlignment="0" applyProtection="0"/>
    <xf numFmtId="167" fontId="91" fillId="0" borderId="173" applyNumberFormat="0" applyFill="0" applyAlignment="0" applyProtection="0"/>
    <xf numFmtId="266" fontId="126" fillId="42" borderId="167" applyNumberFormat="0" applyAlignment="0" applyProtection="0"/>
    <xf numFmtId="49" fontId="113" fillId="0" borderId="344">
      <alignment horizontal="center"/>
    </xf>
    <xf numFmtId="266" fontId="196" fillId="0" borderId="0" applyNumberFormat="0" applyFill="0" applyBorder="0" applyAlignment="0" applyProtection="0"/>
    <xf numFmtId="266" fontId="37" fillId="0" borderId="367" applyNumberFormat="0" applyFill="0" applyAlignment="0" applyProtection="0"/>
    <xf numFmtId="266" fontId="113" fillId="0" borderId="190">
      <alignment horizontal="center"/>
    </xf>
    <xf numFmtId="266" fontId="77" fillId="39" borderId="545" applyNumberFormat="0" applyAlignment="0" applyProtection="0"/>
    <xf numFmtId="266" fontId="37" fillId="0" borderId="570" applyNumberFormat="0" applyFill="0" applyAlignment="0" applyProtection="0"/>
    <xf numFmtId="266" fontId="126" fillId="42" borderId="280" applyNumberFormat="0" applyAlignment="0" applyProtection="0"/>
    <xf numFmtId="38" fontId="21" fillId="0" borderId="173" applyFont="0" applyFill="0" applyBorder="0" applyAlignment="0" applyProtection="0"/>
    <xf numFmtId="266" fontId="126" fillId="42" borderId="518" applyNumberFormat="0" applyAlignment="0" applyProtection="0"/>
    <xf numFmtId="49" fontId="113" fillId="0" borderId="190">
      <alignment horizontal="center"/>
    </xf>
    <xf numFmtId="38" fontId="21" fillId="0" borderId="597" applyFont="0" applyFill="0" applyBorder="0" applyAlignment="0" applyProtection="0"/>
    <xf numFmtId="188" fontId="21" fillId="0" borderId="468" applyNumberFormat="0" applyFont="0" applyFill="0" applyAlignment="0" applyProtection="0">
      <alignment horizontal="right"/>
    </xf>
    <xf numFmtId="266" fontId="126" fillId="42" borderId="585" applyNumberFormat="0" applyAlignment="0" applyProtection="0"/>
    <xf numFmtId="266" fontId="21" fillId="0" borderId="344" applyFont="0" applyFill="0" applyBorder="0" applyAlignment="0" applyProtection="0"/>
    <xf numFmtId="5" fontId="26" fillId="58" borderId="580" applyNumberFormat="0" applyAlignment="0" applyProtection="0">
      <alignment vertical="top"/>
    </xf>
    <xf numFmtId="266" fontId="126" fillId="42" borderId="498" applyNumberFormat="0" applyAlignment="0" applyProtection="0"/>
    <xf numFmtId="20" fontId="18" fillId="68" borderId="399" applyNumberFormat="0" applyFont="0" applyAlignment="0" applyProtection="0">
      <alignment horizontal="centerContinuous"/>
    </xf>
    <xf numFmtId="266" fontId="196" fillId="0" borderId="0" applyNumberFormat="0" applyFill="0" applyBorder="0" applyAlignment="0" applyProtection="0"/>
    <xf numFmtId="266" fontId="52" fillId="0" borderId="399" applyProtection="0">
      <alignment horizontal="center" vertical="top" wrapText="1"/>
      <protection hidden="1"/>
    </xf>
    <xf numFmtId="266" fontId="146" fillId="47" borderId="615" applyNumberFormat="0" applyAlignment="0" applyProtection="0"/>
    <xf numFmtId="8" fontId="18" fillId="0" borderId="499">
      <protection locked="0"/>
    </xf>
    <xf numFmtId="266" fontId="126" fillId="42" borderId="564" applyNumberFormat="0" applyAlignment="0" applyProtection="0"/>
    <xf numFmtId="266" fontId="37" fillId="0" borderId="368" applyNumberFormat="0" applyFill="0" applyAlignment="0" applyProtection="0"/>
    <xf numFmtId="266" fontId="196" fillId="0" borderId="0" applyNumberFormat="0" applyFill="0" applyBorder="0" applyAlignment="0" applyProtection="0"/>
    <xf numFmtId="266" fontId="126" fillId="42" borderId="470" applyNumberFormat="0" applyAlignment="0" applyProtection="0"/>
    <xf numFmtId="266" fontId="118" fillId="0" borderId="589" applyNumberFormat="0" applyFill="0" applyAlignment="0" applyProtection="0"/>
    <xf numFmtId="266" fontId="118" fillId="0" borderId="472" applyNumberFormat="0" applyFill="0" applyAlignment="0" applyProtection="0"/>
    <xf numFmtId="49" fontId="113" fillId="0" borderId="293">
      <alignment horizontal="center"/>
    </xf>
    <xf numFmtId="5" fontId="26" fillId="58" borderId="411" applyNumberFormat="0" applyAlignment="0" applyProtection="0">
      <alignment vertical="top"/>
    </xf>
    <xf numFmtId="266" fontId="146" fillId="39" borderId="169" applyNumberFormat="0" applyAlignment="0" applyProtection="0"/>
    <xf numFmtId="49" fontId="113" fillId="0" borderId="450">
      <alignment horizontal="center"/>
    </xf>
    <xf numFmtId="266" fontId="27" fillId="0" borderId="210" applyNumberFormat="0" applyAlignment="0" applyProtection="0">
      <alignment horizontal="left" vertical="center"/>
    </xf>
    <xf numFmtId="266" fontId="158" fillId="1" borderId="123" applyNumberFormat="0" applyFont="0" applyAlignment="0">
      <alignment horizontal="center"/>
    </xf>
    <xf numFmtId="266" fontId="160" fillId="71" borderId="120">
      <alignment horizontal="center" vertical="center" wrapText="1"/>
      <protection hidden="1"/>
    </xf>
    <xf numFmtId="266" fontId="37" fillId="0" borderId="479" applyNumberFormat="0" applyFill="0" applyAlignment="0" applyProtection="0"/>
    <xf numFmtId="266" fontId="96" fillId="0" borderId="106"/>
    <xf numFmtId="266" fontId="18" fillId="0" borderId="115">
      <alignment vertical="center"/>
    </xf>
    <xf numFmtId="266" fontId="146" fillId="39" borderId="338" applyNumberFormat="0" applyAlignment="0" applyProtection="0"/>
    <xf numFmtId="266" fontId="37" fillId="0" borderId="570" applyNumberFormat="0" applyFill="0" applyAlignment="0" applyProtection="0"/>
    <xf numFmtId="266" fontId="18" fillId="44" borderId="501" applyNumberFormat="0" applyFont="0" applyAlignment="0" applyProtection="0"/>
    <xf numFmtId="266" fontId="196" fillId="0" borderId="0" applyNumberFormat="0" applyFill="0" applyBorder="0" applyAlignment="0" applyProtection="0"/>
    <xf numFmtId="266" fontId="146" fillId="39" borderId="418" applyNumberFormat="0" applyAlignment="0" applyProtection="0"/>
    <xf numFmtId="266" fontId="18" fillId="44" borderId="198" applyNumberFormat="0" applyFont="0" applyAlignment="0" applyProtection="0"/>
    <xf numFmtId="49" fontId="113" fillId="0" borderId="597">
      <alignment horizontal="center"/>
    </xf>
    <xf numFmtId="266" fontId="126" fillId="42" borderId="518" applyNumberFormat="0" applyAlignment="0" applyProtection="0"/>
    <xf numFmtId="266" fontId="77" fillId="39" borderId="167" applyNumberFormat="0" applyAlignment="0" applyProtection="0"/>
    <xf numFmtId="266" fontId="77" fillId="39" borderId="167" applyNumberFormat="0" applyAlignment="0" applyProtection="0"/>
    <xf numFmtId="266" fontId="129" fillId="62" borderId="363">
      <alignment horizontal="left" vertical="center" wrapText="1"/>
    </xf>
    <xf numFmtId="266" fontId="126" fillId="42" borderId="498" applyNumberFormat="0" applyAlignment="0" applyProtection="0"/>
    <xf numFmtId="266" fontId="146" fillId="47" borderId="418" applyNumberFormat="0" applyAlignment="0" applyProtection="0"/>
    <xf numFmtId="14" fontId="18" fillId="68" borderId="573" applyNumberFormat="0" applyFont="0" applyAlignment="0" applyProtection="0">
      <alignment horizontal="centerContinuous"/>
    </xf>
    <xf numFmtId="266" fontId="126" fillId="42" borderId="518" applyNumberFormat="0" applyAlignment="0" applyProtection="0"/>
    <xf numFmtId="266" fontId="196" fillId="0" borderId="0" applyNumberFormat="0" applyFill="0" applyBorder="0" applyAlignment="0" applyProtection="0"/>
    <xf numFmtId="266" fontId="121" fillId="0" borderId="589" applyNumberFormat="0" applyFill="0" applyAlignment="0" applyProtection="0"/>
    <xf numFmtId="266" fontId="126" fillId="42" borderId="440" applyNumberFormat="0" applyAlignment="0" applyProtection="0"/>
    <xf numFmtId="266" fontId="126" fillId="42" borderId="334" applyNumberFormat="0" applyAlignment="0" applyProtection="0"/>
    <xf numFmtId="266" fontId="21" fillId="0" borderId="439" applyNumberFormat="0" applyFill="0" applyAlignment="0" applyProtection="0"/>
    <xf numFmtId="266" fontId="26" fillId="58" borderId="495" applyNumberFormat="0" applyFont="0" applyAlignment="0" applyProtection="0">
      <alignment vertical="top"/>
    </xf>
    <xf numFmtId="266" fontId="126" fillId="42" borderId="334" applyNumberFormat="0" applyAlignment="0" applyProtection="0"/>
    <xf numFmtId="49" fontId="113" fillId="0" borderId="450">
      <alignment horizontal="center"/>
    </xf>
    <xf numFmtId="266" fontId="126" fillId="42" borderId="195" applyNumberFormat="0" applyAlignment="0" applyProtection="0"/>
    <xf numFmtId="266" fontId="16" fillId="0" borderId="526" applyNumberFormat="0" applyFill="0" applyAlignment="0" applyProtection="0"/>
    <xf numFmtId="266" fontId="126" fillId="42" borderId="195" applyNumberFormat="0" applyAlignment="0" applyProtection="0"/>
    <xf numFmtId="266" fontId="126" fillId="42" borderId="470" applyNumberFormat="0" applyAlignment="0" applyProtection="0"/>
    <xf numFmtId="266" fontId="126" fillId="42" borderId="195" applyNumberFormat="0" applyAlignment="0" applyProtection="0"/>
    <xf numFmtId="49" fontId="113" fillId="0" borderId="293">
      <alignment horizontal="center"/>
    </xf>
    <xf numFmtId="266" fontId="26" fillId="58" borderId="107" applyNumberFormat="0" applyFont="0" applyAlignment="0" applyProtection="0">
      <alignment vertical="top"/>
    </xf>
    <xf numFmtId="266" fontId="26" fillId="58" borderId="107" applyNumberFormat="0" applyFont="0" applyAlignment="0" applyProtection="0">
      <alignment vertical="top"/>
    </xf>
    <xf numFmtId="266" fontId="26" fillId="43" borderId="108" applyNumberFormat="0" applyFont="0" applyBorder="0" applyProtection="0"/>
    <xf numFmtId="266" fontId="26" fillId="43" borderId="108" applyNumberFormat="0" applyFont="0" applyBorder="0" applyProtection="0"/>
    <xf numFmtId="266" fontId="118" fillId="0" borderId="282" applyNumberFormat="0" applyFill="0" applyAlignment="0" applyProtection="0"/>
    <xf numFmtId="49" fontId="113" fillId="0" borderId="450">
      <alignment horizontal="center"/>
    </xf>
    <xf numFmtId="266" fontId="126" fillId="42" borderId="280" applyNumberFormat="0" applyAlignment="0" applyProtection="0"/>
    <xf numFmtId="266" fontId="126" fillId="42" borderId="280" applyNumberFormat="0" applyAlignment="0" applyProtection="0"/>
    <xf numFmtId="49" fontId="113" fillId="0" borderId="204">
      <alignment horizontal="center"/>
    </xf>
    <xf numFmtId="266" fontId="121" fillId="0" borderId="284" applyNumberFormat="0" applyFill="0" applyAlignment="0" applyProtection="0"/>
    <xf numFmtId="266" fontId="146" fillId="47" borderId="568"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27" fillId="0" borderId="207">
      <alignment horizontal="left" vertical="center"/>
    </xf>
    <xf numFmtId="266" fontId="126" fillId="42" borderId="518"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61">
      <alignment vertical="center"/>
    </xf>
    <xf numFmtId="266" fontId="158" fillId="1" borderId="176" applyNumberFormat="0" applyFont="0" applyAlignment="0">
      <alignment horizontal="center"/>
    </xf>
    <xf numFmtId="183" fontId="18" fillId="0" borderId="569">
      <alignment horizontal="centerContinuous"/>
    </xf>
    <xf numFmtId="188" fontId="18" fillId="0" borderId="206" applyFill="0" applyBorder="0">
      <alignment horizontal="right"/>
    </xf>
    <xf numFmtId="266" fontId="126" fillId="42" borderId="225" applyNumberFormat="0" applyAlignment="0" applyProtection="0"/>
    <xf numFmtId="266" fontId="126" fillId="42" borderId="225" applyNumberFormat="0" applyAlignment="0" applyProtection="0"/>
    <xf numFmtId="266" fontId="118" fillId="0" borderId="472" applyNumberFormat="0" applyFill="0" applyAlignment="0" applyProtection="0"/>
    <xf numFmtId="49" fontId="113" fillId="0" borderId="344">
      <alignment horizontal="center"/>
    </xf>
    <xf numFmtId="266" fontId="77" fillId="39" borderId="225" applyNumberFormat="0" applyAlignment="0" applyProtection="0"/>
    <xf numFmtId="266" fontId="96" fillId="0" borderId="250"/>
    <xf numFmtId="220" fontId="79" fillId="0" borderId="240" applyFont="0" applyFill="0" applyBorder="0" applyAlignment="0" applyProtection="0"/>
    <xf numFmtId="18" fontId="18" fillId="68" borderId="550" applyNumberFormat="0" applyFont="0" applyAlignment="0" applyProtection="0">
      <alignment horizontal="centerContinuous"/>
    </xf>
    <xf numFmtId="266" fontId="118" fillId="0" borderId="391" applyNumberFormat="0" applyFill="0" applyAlignment="0" applyProtection="0"/>
    <xf numFmtId="266" fontId="21" fillId="0" borderId="109" applyNumberFormat="0" applyFill="0" applyAlignment="0" applyProtection="0"/>
    <xf numFmtId="266" fontId="21" fillId="0" borderId="109" applyNumberFormat="0" applyFill="0" applyAlignment="0" applyProtection="0"/>
    <xf numFmtId="5" fontId="26" fillId="58" borderId="331" applyNumberFormat="0" applyAlignment="0" applyProtection="0">
      <alignment vertical="top"/>
    </xf>
    <xf numFmtId="266" fontId="77" fillId="47" borderId="611" applyNumberFormat="0" applyAlignment="0" applyProtection="0"/>
    <xf numFmtId="266" fontId="126" fillId="42" borderId="280" applyNumberFormat="0" applyAlignment="0" applyProtection="0"/>
    <xf numFmtId="38" fontId="21" fillId="0" borderId="550" applyFont="0" applyFill="0" applyBorder="0" applyAlignment="0" applyProtection="0"/>
    <xf numFmtId="183" fontId="18" fillId="0" borderId="316">
      <alignment horizontal="centerContinuous"/>
    </xf>
    <xf numFmtId="266" fontId="118" fillId="0" borderId="284" applyNumberFormat="0" applyFill="0" applyAlignment="0" applyProtection="0"/>
    <xf numFmtId="266" fontId="37" fillId="0" borderId="263" applyNumberFormat="0" applyFill="0" applyAlignment="0" applyProtection="0"/>
    <xf numFmtId="266" fontId="27" fillId="0" borderId="380" applyNumberFormat="0" applyAlignment="0" applyProtection="0">
      <alignment horizontal="left" vertical="center"/>
    </xf>
    <xf numFmtId="266" fontId="16" fillId="0" borderId="237" applyNumberFormat="0" applyFill="0" applyAlignment="0" applyProtection="0"/>
    <xf numFmtId="49" fontId="113" fillId="0" borderId="507">
      <alignment horizontal="center"/>
    </xf>
    <xf numFmtId="266" fontId="37" fillId="0" borderId="201" applyNumberFormat="0" applyFill="0" applyAlignment="0" applyProtection="0"/>
    <xf numFmtId="266" fontId="118" fillId="0" borderId="284" applyNumberFormat="0" applyFill="0" applyAlignment="0" applyProtection="0"/>
    <xf numFmtId="266" fontId="126" fillId="42" borderId="334" applyNumberFormat="0" applyAlignment="0" applyProtection="0"/>
    <xf numFmtId="266" fontId="16" fillId="0" borderId="203" applyNumberFormat="0" applyFill="0" applyAlignment="0" applyProtection="0"/>
    <xf numFmtId="266" fontId="126" fillId="42" borderId="195" applyNumberFormat="0" applyAlignment="0" applyProtection="0"/>
    <xf numFmtId="266" fontId="126" fillId="42" borderId="387" applyNumberFormat="0" applyAlignment="0" applyProtection="0"/>
    <xf numFmtId="38" fontId="21" fillId="0" borderId="238" applyFont="0" applyFill="0" applyBorder="0" applyAlignment="0" applyProtection="0"/>
    <xf numFmtId="266" fontId="21" fillId="0" borderId="238" applyFont="0" applyFill="0" applyBorder="0" applyAlignment="0" applyProtection="0"/>
    <xf numFmtId="266" fontId="126" fillId="42" borderId="611" applyNumberFormat="0" applyAlignment="0" applyProtection="0"/>
    <xf numFmtId="266" fontId="146" fillId="39" borderId="199" applyNumberFormat="0" applyAlignment="0" applyProtection="0"/>
    <xf numFmtId="266" fontId="18" fillId="0" borderId="209">
      <alignment vertical="center"/>
    </xf>
    <xf numFmtId="266" fontId="196" fillId="0" borderId="0" applyNumberFormat="0" applyFill="0" applyBorder="0" applyAlignment="0" applyProtection="0"/>
    <xf numFmtId="49" fontId="113" fillId="0" borderId="320">
      <alignment horizontal="center"/>
    </xf>
    <xf numFmtId="266" fontId="196" fillId="0" borderId="0" applyNumberFormat="0" applyFill="0" applyBorder="0" applyAlignment="0" applyProtection="0"/>
    <xf numFmtId="266" fontId="18" fillId="0" borderId="209">
      <alignment vertical="center"/>
    </xf>
    <xf numFmtId="5" fontId="26" fillId="58" borderId="192" applyNumberFormat="0" applyAlignment="0" applyProtection="0">
      <alignment vertical="top"/>
    </xf>
    <xf numFmtId="266" fontId="27" fillId="0" borderId="210" applyNumberFormat="0" applyAlignment="0" applyProtection="0">
      <alignment horizontal="left" vertical="center"/>
    </xf>
    <xf numFmtId="266" fontId="120" fillId="0" borderId="228" applyNumberFormat="0" applyFill="0" applyAlignment="0" applyProtection="0"/>
    <xf numFmtId="266" fontId="126" fillId="42" borderId="139" applyNumberFormat="0" applyAlignment="0" applyProtection="0"/>
    <xf numFmtId="266" fontId="126" fillId="42" borderId="195" applyNumberFormat="0" applyAlignment="0" applyProtection="0"/>
    <xf numFmtId="266" fontId="126" fillId="42" borderId="195" applyNumberFormat="0" applyAlignment="0" applyProtection="0"/>
    <xf numFmtId="266" fontId="26" fillId="58" borderId="192" applyNumberFormat="0" applyFont="0" applyAlignment="0" applyProtection="0">
      <alignment vertical="top"/>
    </xf>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49" fontId="113" fillId="0" borderId="204">
      <alignment horizontal="center"/>
    </xf>
    <xf numFmtId="266" fontId="196" fillId="0" borderId="0" applyNumberFormat="0" applyFill="0" applyBorder="0" applyAlignment="0" applyProtection="0"/>
    <xf numFmtId="266" fontId="126" fillId="42" borderId="195" applyNumberFormat="0" applyAlignment="0" applyProtection="0"/>
    <xf numFmtId="266" fontId="126" fillId="42" borderId="258" applyNumberFormat="0" applyAlignment="0" applyProtection="0"/>
    <xf numFmtId="49" fontId="113" fillId="0" borderId="293">
      <alignment horizontal="center"/>
    </xf>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77" fillId="47" borderId="498" applyNumberFormat="0" applyAlignment="0" applyProtection="0"/>
    <xf numFmtId="266" fontId="121" fillId="0" borderId="474" applyNumberFormat="0" applyFill="0" applyAlignment="0" applyProtection="0"/>
    <xf numFmtId="266" fontId="26" fillId="43" borderId="562" applyNumberFormat="0" applyFont="0" applyBorder="0" applyProtection="0"/>
    <xf numFmtId="49" fontId="113" fillId="0" borderId="399">
      <alignment horizontal="center"/>
    </xf>
    <xf numFmtId="5" fontId="26" fillId="58" borderId="275" applyNumberFormat="0" applyAlignment="0" applyProtection="0">
      <alignment vertical="top"/>
    </xf>
    <xf numFmtId="266" fontId="26" fillId="43" borderId="581" applyNumberFormat="0" applyFont="0" applyBorder="0" applyProtection="0"/>
    <xf numFmtId="266" fontId="18" fillId="0" borderId="161">
      <alignment vertical="center"/>
    </xf>
    <xf numFmtId="266" fontId="65" fillId="68" borderId="224" applyNumberFormat="0" applyBorder="0" applyAlignment="0" applyProtection="0"/>
    <xf numFmtId="220" fontId="79" fillId="0" borderId="452" applyFont="0" applyFill="0" applyBorder="0" applyAlignment="0" applyProtection="0"/>
    <xf numFmtId="266" fontId="126" fillId="42" borderId="387"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87" applyNumberFormat="0" applyAlignment="0" applyProtection="0"/>
    <xf numFmtId="266" fontId="121" fillId="0" borderId="284" applyNumberFormat="0" applyFill="0" applyAlignment="0" applyProtection="0"/>
    <xf numFmtId="266" fontId="18" fillId="44" borderId="286" applyNumberFormat="0" applyFont="0" applyAlignment="0" applyProtection="0"/>
    <xf numFmtId="266" fontId="126" fillId="42" borderId="470" applyNumberFormat="0" applyAlignment="0" applyProtection="0"/>
    <xf numFmtId="266" fontId="26" fillId="58" borderId="437" applyNumberFormat="0" applyFont="0" applyAlignment="0" applyProtection="0">
      <alignment vertical="top"/>
    </xf>
    <xf numFmtId="266" fontId="196" fillId="0" borderId="0" applyNumberFormat="0" applyFill="0" applyBorder="0" applyAlignment="0" applyProtection="0"/>
    <xf numFmtId="20" fontId="18" fillId="68" borderId="204" applyNumberFormat="0" applyFont="0" applyAlignment="0" applyProtection="0">
      <alignment horizontal="centerContinuous"/>
    </xf>
    <xf numFmtId="49" fontId="113" fillId="0" borderId="597">
      <alignment horizontal="center"/>
    </xf>
    <xf numFmtId="266" fontId="196" fillId="0" borderId="0" applyNumberFormat="0" applyFill="0" applyBorder="0" applyAlignment="0" applyProtection="0"/>
    <xf numFmtId="266" fontId="126" fillId="42" borderId="195" applyNumberFormat="0" applyAlignment="0" applyProtection="0"/>
    <xf numFmtId="266" fontId="26" fillId="43" borderId="562" applyNumberFormat="0" applyFont="0" applyBorder="0" applyProtection="0"/>
    <xf numFmtId="49" fontId="113" fillId="0" borderId="204">
      <alignment horizontal="center"/>
    </xf>
    <xf numFmtId="266" fontId="126" fillId="42" borderId="440" applyNumberFormat="0" applyAlignment="0" applyProtection="0"/>
    <xf numFmtId="14" fontId="18" fillId="68" borderId="204" applyNumberFormat="0" applyFont="0" applyAlignment="0" applyProtection="0">
      <alignment horizontal="centerContinuous"/>
    </xf>
    <xf numFmtId="266" fontId="126" fillId="42" borderId="195"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47" borderId="387" applyNumberFormat="0" applyAlignment="0" applyProtection="0"/>
    <xf numFmtId="266" fontId="196" fillId="0" borderId="0" applyNumberFormat="0" applyFill="0" applyBorder="0" applyAlignment="0" applyProtection="0"/>
    <xf numFmtId="18" fontId="18" fillId="68" borderId="573" applyNumberFormat="0" applyFont="0" applyAlignment="0" applyProtection="0">
      <alignment horizontal="centerContinuous"/>
    </xf>
    <xf numFmtId="266" fontId="18" fillId="44" borderId="501"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479" applyNumberFormat="0" applyFill="0" applyAlignment="0" applyProtection="0"/>
    <xf numFmtId="266" fontId="18" fillId="0" borderId="160">
      <alignment vertical="center"/>
    </xf>
    <xf numFmtId="266" fontId="74" fillId="80" borderId="293" applyNumberFormat="0" applyProtection="0">
      <alignment horizontal="center" vertical="top" wrapText="1"/>
      <protection hidden="1"/>
    </xf>
    <xf numFmtId="266" fontId="18" fillId="44" borderId="476" applyNumberFormat="0" applyFont="0" applyAlignment="0" applyProtection="0"/>
    <xf numFmtId="5" fontId="26" fillId="58" borderId="255" applyNumberFormat="0" applyAlignment="0" applyProtection="0">
      <alignment vertical="top"/>
    </xf>
    <xf numFmtId="266" fontId="126" fillId="42" borderId="188" applyNumberFormat="0" applyAlignment="0" applyProtection="0"/>
    <xf numFmtId="266" fontId="126" fillId="42" borderId="387" applyNumberFormat="0" applyAlignment="0" applyProtection="0"/>
    <xf numFmtId="266" fontId="196" fillId="0" borderId="0" applyNumberFormat="0" applyFill="0" applyBorder="0" applyAlignment="0" applyProtection="0"/>
    <xf numFmtId="266" fontId="18" fillId="0" borderId="288">
      <alignment vertical="center"/>
    </xf>
    <xf numFmtId="49" fontId="113" fillId="0" borderId="507">
      <alignment horizontal="center"/>
    </xf>
    <xf numFmtId="49" fontId="113" fillId="0" borderId="620">
      <alignment horizontal="center"/>
    </xf>
    <xf numFmtId="266" fontId="37" fillId="0" borderId="447" applyNumberFormat="0" applyFill="0" applyAlignment="0" applyProtection="0"/>
    <xf numFmtId="266" fontId="118" fillId="0" borderId="284" applyNumberFormat="0" applyFill="0" applyAlignment="0" applyProtection="0"/>
    <xf numFmtId="266" fontId="37" fillId="0" borderId="570" applyNumberFormat="0" applyFill="0" applyAlignment="0" applyProtection="0"/>
    <xf numFmtId="266" fontId="126" fillId="42" borderId="440" applyNumberFormat="0" applyAlignment="0" applyProtection="0"/>
    <xf numFmtId="266" fontId="77" fillId="39" borderId="225" applyNumberFormat="0" applyAlignment="0" applyProtection="0"/>
    <xf numFmtId="266" fontId="129" fillId="62" borderId="520">
      <alignment horizontal="left" vertical="center" wrapText="1"/>
    </xf>
    <xf numFmtId="266" fontId="196" fillId="0" borderId="0" applyNumberFormat="0" applyFill="0" applyBorder="0" applyAlignment="0" applyProtection="0"/>
    <xf numFmtId="266" fontId="18" fillId="0" borderId="462">
      <alignment vertical="center"/>
    </xf>
    <xf numFmtId="266" fontId="118" fillId="0" borderId="282" applyNumberFormat="0" applyFill="0" applyAlignment="0" applyProtection="0"/>
    <xf numFmtId="266" fontId="126" fillId="42" borderId="361" applyNumberFormat="0" applyAlignment="0" applyProtection="0"/>
    <xf numFmtId="266" fontId="121" fillId="0" borderId="474" applyNumberFormat="0" applyFill="0" applyAlignment="0" applyProtection="0"/>
    <xf numFmtId="266" fontId="126" fillId="42" borderId="564" applyNumberFormat="0" applyAlignment="0" applyProtection="0"/>
    <xf numFmtId="49" fontId="113" fillId="0" borderId="573">
      <alignment horizontal="center"/>
    </xf>
    <xf numFmtId="266" fontId="96" fillId="0" borderId="534"/>
    <xf numFmtId="266" fontId="16" fillId="0" borderId="292" applyNumberFormat="0" applyFill="0" applyAlignment="0" applyProtection="0"/>
    <xf numFmtId="266" fontId="21" fillId="0" borderId="222" applyNumberFormat="0" applyFill="0" applyAlignment="0" applyProtection="0"/>
    <xf numFmtId="188" fontId="18" fillId="0" borderId="240" applyFill="0" applyBorder="0">
      <alignment horizontal="right"/>
    </xf>
    <xf numFmtId="266" fontId="126" fillId="42" borderId="195" applyNumberFormat="0" applyAlignment="0" applyProtection="0"/>
    <xf numFmtId="266" fontId="196" fillId="0" borderId="0" applyNumberFormat="0" applyFill="0" applyBorder="0" applyAlignment="0" applyProtection="0"/>
    <xf numFmtId="188" fontId="21" fillId="0" borderId="223" applyNumberFormat="0" applyFont="0" applyFill="0" applyAlignment="0" applyProtection="0">
      <alignment horizontal="right"/>
    </xf>
    <xf numFmtId="266" fontId="74" fillId="80" borderId="120" applyNumberFormat="0" applyProtection="0">
      <alignment horizontal="center" vertical="top" wrapText="1"/>
      <protection hidden="1"/>
    </xf>
    <xf numFmtId="266" fontId="37" fillId="0" borderId="262" applyNumberFormat="0" applyFill="0" applyAlignment="0" applyProtection="0"/>
    <xf numFmtId="8" fontId="18" fillId="0" borderId="111">
      <protection locked="0"/>
    </xf>
    <xf numFmtId="266" fontId="126" fillId="42" borderId="440" applyNumberFormat="0" applyAlignment="0" applyProtection="0"/>
    <xf numFmtId="266" fontId="77" fillId="47" borderId="414" applyNumberFormat="0" applyAlignment="0" applyProtection="0"/>
    <xf numFmtId="266" fontId="77" fillId="39" borderId="225" applyNumberFormat="0" applyAlignment="0" applyProtection="0"/>
    <xf numFmtId="266" fontId="126" fillId="42" borderId="414" applyNumberFormat="0" applyAlignment="0" applyProtection="0"/>
    <xf numFmtId="266" fontId="126" fillId="42" borderId="225" applyNumberFormat="0" applyAlignment="0" applyProtection="0"/>
    <xf numFmtId="266" fontId="77" fillId="47" borderId="195" applyNumberFormat="0" applyAlignment="0" applyProtection="0"/>
    <xf numFmtId="220" fontId="79" fillId="0" borderId="206" applyFont="0" applyFill="0" applyBorder="0" applyAlignment="0" applyProtection="0"/>
    <xf numFmtId="266" fontId="146" fillId="47" borderId="199" applyNumberFormat="0" applyAlignment="0" applyProtection="0"/>
    <xf numFmtId="266" fontId="77" fillId="39" borderId="440" applyNumberFormat="0" applyAlignment="0" applyProtection="0"/>
    <xf numFmtId="20" fontId="18" fillId="68" borderId="293" applyNumberFormat="0" applyFont="0" applyAlignment="0" applyProtection="0">
      <alignment horizontal="centerContinuous"/>
    </xf>
    <xf numFmtId="266" fontId="9" fillId="5" borderId="4" applyNumberFormat="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22" fillId="0" borderId="121" applyNumberFormat="0" applyFont="0" applyFill="0" applyAlignment="0" applyProtection="0"/>
    <xf numFmtId="49" fontId="113" fillId="0" borderId="204">
      <alignment horizontal="center"/>
    </xf>
    <xf numFmtId="266" fontId="146" fillId="39" borderId="444" applyNumberFormat="0" applyAlignment="0" applyProtection="0"/>
    <xf numFmtId="49" fontId="113" fillId="0" borderId="370">
      <alignment horizontal="center"/>
    </xf>
    <xf numFmtId="266" fontId="120" fillId="0" borderId="283" applyNumberFormat="0" applyFill="0" applyAlignment="0" applyProtection="0"/>
    <xf numFmtId="266" fontId="126" fillId="42" borderId="195" applyNumberFormat="0" applyAlignment="0" applyProtection="0"/>
    <xf numFmtId="266" fontId="77" fillId="39" borderId="440" applyNumberFormat="0" applyAlignment="0" applyProtection="0"/>
    <xf numFmtId="266" fontId="126" fillId="42" borderId="498" applyNumberFormat="0" applyAlignment="0" applyProtection="0"/>
    <xf numFmtId="266" fontId="18" fillId="44" borderId="113" applyNumberFormat="0" applyFont="0" applyAlignment="0" applyProtection="0"/>
    <xf numFmtId="266" fontId="18" fillId="0" borderId="339">
      <alignment vertical="center"/>
    </xf>
    <xf numFmtId="266" fontId="126" fillId="42" borderId="387" applyNumberFormat="0" applyAlignment="0" applyProtection="0"/>
    <xf numFmtId="266" fontId="196" fillId="0" borderId="0" applyNumberFormat="0" applyFill="0" applyBorder="0" applyAlignment="0" applyProtection="0"/>
    <xf numFmtId="266" fontId="27" fillId="0" borderId="356" applyNumberFormat="0" applyAlignment="0" applyProtection="0">
      <alignment horizontal="left" vertical="center"/>
    </xf>
    <xf numFmtId="266" fontId="18" fillId="44" borderId="113" applyNumberFormat="0" applyFont="0" applyAlignment="0" applyProtection="0"/>
    <xf numFmtId="266" fontId="18" fillId="44" borderId="337" applyNumberFormat="0" applyFont="0" applyAlignment="0" applyProtection="0"/>
    <xf numFmtId="266" fontId="196" fillId="0" borderId="0" applyNumberFormat="0" applyFill="0" applyBorder="0" applyAlignment="0" applyProtection="0"/>
    <xf numFmtId="266" fontId="21" fillId="0" borderId="384" applyNumberFormat="0" applyFill="0" applyAlignment="0" applyProtection="0"/>
    <xf numFmtId="5" fontId="26" fillId="58" borderId="358" applyNumberFormat="0" applyAlignment="0" applyProtection="0">
      <alignment vertical="top"/>
    </xf>
    <xf numFmtId="266" fontId="196" fillId="0" borderId="0" applyNumberFormat="0" applyFill="0" applyBorder="0" applyAlignment="0" applyProtection="0"/>
    <xf numFmtId="266" fontId="26" fillId="58" borderId="308" applyNumberFormat="0" applyFont="0" applyAlignment="0" applyProtection="0">
      <alignment vertical="top"/>
    </xf>
    <xf numFmtId="266" fontId="18" fillId="44" borderId="198" applyNumberFormat="0" applyFont="0" applyAlignment="0" applyProtection="0"/>
    <xf numFmtId="266" fontId="74" fillId="80" borderId="204" applyNumberFormat="0" applyProtection="0">
      <alignment horizontal="center" vertical="top" wrapText="1"/>
      <protection hidden="1"/>
    </xf>
    <xf numFmtId="266" fontId="18" fillId="44" borderId="113" applyNumberFormat="0" applyFont="0" applyAlignment="0" applyProtection="0"/>
    <xf numFmtId="266" fontId="37" fillId="0" borderId="290" applyNumberFormat="0" applyFill="0" applyAlignment="0" applyProtection="0"/>
    <xf numFmtId="266" fontId="27" fillId="0" borderId="485">
      <alignment horizontal="left" vertical="center"/>
    </xf>
    <xf numFmtId="266" fontId="77" fillId="39" borderId="334" applyNumberFormat="0" applyAlignment="0" applyProtection="0"/>
    <xf numFmtId="231" fontId="22" fillId="68" borderId="423" applyNumberFormat="0" applyFont="0" applyAlignment="0"/>
    <xf numFmtId="266" fontId="26" fillId="58" borderId="192" applyNumberFormat="0" applyFont="0" applyAlignment="0" applyProtection="0">
      <alignment vertical="top"/>
    </xf>
    <xf numFmtId="266" fontId="27" fillId="0" borderId="607" applyNumberFormat="0" applyAlignment="0" applyProtection="0">
      <alignment horizontal="left" vertical="center"/>
    </xf>
    <xf numFmtId="10" fontId="21" fillId="68" borderId="399" applyNumberFormat="0" applyBorder="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22" fillId="0" borderId="574" applyNumberFormat="0" applyFont="0" applyFill="0" applyAlignment="0" applyProtection="0"/>
    <xf numFmtId="266" fontId="126" fillId="42" borderId="440" applyNumberFormat="0" applyAlignment="0" applyProtection="0"/>
    <xf numFmtId="49" fontId="113" fillId="0" borderId="450">
      <alignment horizontal="center"/>
    </xf>
    <xf numFmtId="266" fontId="126" fillId="42" borderId="387" applyNumberFormat="0" applyAlignment="0" applyProtection="0"/>
    <xf numFmtId="10" fontId="21" fillId="68" borderId="190" applyNumberFormat="0" applyBorder="0" applyAlignment="0" applyProtection="0"/>
    <xf numFmtId="266" fontId="126" fillId="42" borderId="280" applyNumberFormat="0" applyAlignment="0" applyProtection="0"/>
    <xf numFmtId="266" fontId="77" fillId="47" borderId="387" applyNumberFormat="0" applyAlignment="0" applyProtection="0"/>
    <xf numFmtId="266" fontId="113" fillId="0" borderId="450">
      <alignment horizontal="center"/>
    </xf>
    <xf numFmtId="266" fontId="77" fillId="47" borderId="311" applyNumberFormat="0" applyAlignment="0" applyProtection="0"/>
    <xf numFmtId="266" fontId="77" fillId="39" borderId="334" applyNumberFormat="0" applyAlignment="0" applyProtection="0"/>
    <xf numFmtId="266" fontId="37" fillId="0" borderId="571" applyNumberFormat="0" applyFill="0" applyAlignment="0" applyProtection="0"/>
    <xf numFmtId="266" fontId="26" fillId="58" borderId="608" applyNumberFormat="0" applyFont="0" applyAlignment="0" applyProtection="0">
      <alignment vertical="top"/>
    </xf>
    <xf numFmtId="266" fontId="1" fillId="0" borderId="0"/>
    <xf numFmtId="266" fontId="160" fillId="71" borderId="190">
      <alignment horizontal="center" vertical="center" wrapText="1"/>
      <protection hidden="1"/>
    </xf>
    <xf numFmtId="266" fontId="126" fillId="42" borderId="564" applyNumberFormat="0" applyAlignment="0" applyProtection="0"/>
    <xf numFmtId="49" fontId="113" fillId="0" borderId="344">
      <alignment horizontal="center"/>
    </xf>
    <xf numFmtId="266" fontId="26" fillId="58" borderId="308" applyNumberFormat="0" applyFont="0" applyAlignment="0" applyProtection="0">
      <alignment vertical="top"/>
    </xf>
    <xf numFmtId="266" fontId="146" fillId="39" borderId="418" applyNumberFormat="0" applyAlignment="0" applyProtection="0"/>
    <xf numFmtId="220" fontId="79" fillId="0" borderId="484" applyFont="0" applyFill="0" applyBorder="0" applyAlignment="0" applyProtection="0"/>
    <xf numFmtId="266" fontId="146" fillId="39" borderId="568" applyNumberFormat="0" applyAlignment="0" applyProtection="0"/>
    <xf numFmtId="49" fontId="113" fillId="0" borderId="399">
      <alignment horizontal="center"/>
    </xf>
    <xf numFmtId="266" fontId="37" fillId="0" borderId="318" applyNumberFormat="0" applyFill="0" applyAlignment="0" applyProtection="0"/>
    <xf numFmtId="220" fontId="79" fillId="0" borderId="346" applyFont="0" applyFill="0" applyBorder="0" applyAlignment="0" applyProtection="0"/>
    <xf numFmtId="10" fontId="21" fillId="68" borderId="399" applyNumberFormat="0" applyBorder="0" applyAlignment="0" applyProtection="0"/>
    <xf numFmtId="5" fontId="26" fillId="58" borderId="411" applyNumberFormat="0" applyAlignment="0" applyProtection="0">
      <alignment vertical="top"/>
    </xf>
    <xf numFmtId="266" fontId="21" fillId="0" borderId="482" applyFont="0" applyFill="0" applyBorder="0" applyAlignment="0" applyProtection="0"/>
    <xf numFmtId="266" fontId="113" fillId="0" borderId="423">
      <alignment horizontal="center"/>
    </xf>
    <xf numFmtId="266" fontId="77" fillId="39" borderId="470" applyNumberFormat="0" applyAlignment="0" applyProtection="0"/>
    <xf numFmtId="266" fontId="126" fillId="42" borderId="387" applyNumberFormat="0" applyAlignment="0" applyProtection="0"/>
    <xf numFmtId="49" fontId="113" fillId="0" borderId="507">
      <alignment horizontal="center"/>
    </xf>
    <xf numFmtId="266" fontId="26" fillId="43" borderId="516" applyNumberFormat="0" applyFont="0" applyBorder="0" applyProtection="0"/>
    <xf numFmtId="266" fontId="126" fillId="42" borderId="470" applyNumberFormat="0" applyAlignment="0" applyProtection="0"/>
    <xf numFmtId="49" fontId="113" fillId="0" borderId="293">
      <alignment horizontal="center"/>
    </xf>
    <xf numFmtId="266" fontId="196" fillId="0" borderId="0" applyNumberFormat="0" applyFill="0" applyBorder="0" applyAlignment="0" applyProtection="0"/>
    <xf numFmtId="266" fontId="65" fillId="68" borderId="279" applyNumberFormat="0" applyBorder="0" applyAlignment="0" applyProtection="0"/>
    <xf numFmtId="5" fontId="26" fillId="58" borderId="275" applyNumberFormat="0" applyAlignment="0" applyProtection="0">
      <alignment vertical="top"/>
    </xf>
    <xf numFmtId="266" fontId="126" fillId="42" borderId="280" applyNumberFormat="0" applyAlignment="0" applyProtection="0"/>
    <xf numFmtId="49" fontId="113" fillId="0" borderId="190">
      <alignment horizontal="center"/>
    </xf>
    <xf numFmtId="266" fontId="18" fillId="0" borderId="557">
      <alignment vertical="center"/>
    </xf>
    <xf numFmtId="266" fontId="126" fillId="42" borderId="334" applyNumberFormat="0" applyAlignment="0" applyProtection="0"/>
    <xf numFmtId="164" fontId="1" fillId="0" borderId="0" applyFont="0" applyFill="0" applyBorder="0" applyAlignment="0" applyProtection="0"/>
    <xf numFmtId="266" fontId="126" fillId="42" borderId="361" applyNumberFormat="0" applyAlignment="0" applyProtection="0"/>
    <xf numFmtId="266" fontId="118" fillId="0" borderId="589" applyNumberFormat="0" applyFill="0" applyAlignment="0" applyProtection="0"/>
    <xf numFmtId="266" fontId="74" fillId="80" borderId="423" applyNumberFormat="0" applyProtection="0">
      <alignment horizontal="center" vertical="top" wrapText="1"/>
      <protection hidden="1"/>
    </xf>
    <xf numFmtId="266" fontId="126" fillId="42" borderId="470" applyNumberFormat="0" applyAlignment="0" applyProtection="0"/>
    <xf numFmtId="266" fontId="18" fillId="0" borderId="288">
      <alignment vertical="center"/>
    </xf>
    <xf numFmtId="266" fontId="126" fillId="42" borderId="311" applyNumberFormat="0" applyAlignment="0" applyProtection="0"/>
    <xf numFmtId="266" fontId="21" fillId="0" borderId="277" applyNumberFormat="0" applyFill="0" applyAlignment="0" applyProtection="0"/>
    <xf numFmtId="266" fontId="18" fillId="0" borderId="409">
      <alignment vertical="center"/>
    </xf>
    <xf numFmtId="266" fontId="65" fillId="68" borderId="279" applyNumberFormat="0" applyBorder="0" applyAlignment="0" applyProtection="0"/>
    <xf numFmtId="266" fontId="65" fillId="68" borderId="224" applyNumberFormat="0" applyBorder="0" applyAlignment="0" applyProtection="0"/>
    <xf numFmtId="266" fontId="146" fillId="47" borderId="338" applyNumberFormat="0" applyAlignment="0" applyProtection="0"/>
    <xf numFmtId="266" fontId="126" fillId="42" borderId="334" applyNumberFormat="0" applyAlignment="0" applyProtection="0"/>
    <xf numFmtId="266" fontId="26" fillId="58" borderId="515" applyNumberFormat="0" applyFont="0" applyAlignment="0" applyProtection="0">
      <alignment vertical="top"/>
    </xf>
    <xf numFmtId="266" fontId="126" fillId="42" borderId="545" applyNumberFormat="0" applyAlignment="0" applyProtection="0"/>
    <xf numFmtId="266" fontId="122" fillId="0" borderId="598" applyNumberFormat="0" applyFont="0" applyFill="0" applyAlignment="0" applyProtection="0"/>
    <xf numFmtId="266" fontId="158" fillId="1" borderId="373" applyNumberFormat="0" applyFont="0" applyAlignment="0">
      <alignment horizontal="center"/>
    </xf>
    <xf numFmtId="266" fontId="126" fillId="42" borderId="225" applyNumberFormat="0" applyAlignment="0" applyProtection="0"/>
    <xf numFmtId="49" fontId="113" fillId="0" borderId="238">
      <alignment horizontal="center"/>
    </xf>
    <xf numFmtId="266" fontId="118" fillId="0" borderId="229" applyNumberFormat="0" applyFill="0" applyAlignment="0" applyProtection="0"/>
    <xf numFmtId="8" fontId="18" fillId="0" borderId="226">
      <protection locked="0"/>
    </xf>
    <xf numFmtId="266" fontId="126" fillId="42" borderId="280" applyNumberFormat="0" applyAlignment="0" applyProtection="0"/>
    <xf numFmtId="266" fontId="118" fillId="0" borderId="284" applyNumberFormat="0" applyFill="0" applyAlignment="0" applyProtection="0"/>
    <xf numFmtId="49" fontId="113" fillId="0" borderId="450">
      <alignment horizontal="center"/>
    </xf>
    <xf numFmtId="201" fontId="71" fillId="0" borderId="301" applyNumberFormat="0" applyFill="0" applyAlignment="0" applyProtection="0">
      <alignment horizontal="center"/>
    </xf>
    <xf numFmtId="185" fontId="19" fillId="0" borderId="240"/>
    <xf numFmtId="266" fontId="126" fillId="42" borderId="361" applyNumberFormat="0" applyAlignment="0" applyProtection="0"/>
    <xf numFmtId="266" fontId="196" fillId="0" borderId="0" applyNumberFormat="0" applyFill="0" applyBorder="0" applyAlignment="0" applyProtection="0"/>
    <xf numFmtId="164" fontId="1" fillId="0" borderId="0" applyFont="0" applyFill="0" applyBorder="0" applyAlignment="0" applyProtection="0"/>
    <xf numFmtId="18" fontId="18" fillId="68" borderId="527" applyNumberFormat="0" applyFont="0" applyAlignment="0" applyProtection="0">
      <alignment horizontal="centerContinuous"/>
    </xf>
    <xf numFmtId="266" fontId="196" fillId="0" borderId="0" applyNumberFormat="0" applyFill="0" applyBorder="0" applyAlignment="0" applyProtection="0"/>
    <xf numFmtId="220" fontId="79" fillId="0" borderId="346" applyFont="0" applyFill="0" applyBorder="0" applyAlignment="0" applyProtection="0"/>
    <xf numFmtId="266" fontId="16" fillId="0" borderId="619"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266" fontId="21" fillId="0" borderId="120" applyFont="0" applyFill="0" applyBorder="0" applyAlignment="0" applyProtection="0"/>
    <xf numFmtId="38" fontId="21" fillId="0" borderId="120" applyFont="0" applyFill="0" applyBorder="0" applyAlignment="0" applyProtection="0"/>
    <xf numFmtId="266" fontId="126" fillId="42" borderId="545" applyNumberFormat="0" applyAlignment="0" applyProtection="0"/>
    <xf numFmtId="266" fontId="196" fillId="0" borderId="0" applyNumberFormat="0" applyFill="0" applyBorder="0" applyAlignment="0" applyProtection="0"/>
    <xf numFmtId="266" fontId="118" fillId="0" borderId="391" applyNumberFormat="0" applyFill="0" applyAlignment="0" applyProtection="0"/>
    <xf numFmtId="266" fontId="16" fillId="0" borderId="619" applyNumberFormat="0" applyFill="0" applyAlignment="0" applyProtection="0"/>
    <xf numFmtId="49" fontId="113" fillId="0" borderId="320">
      <alignment horizontal="center"/>
    </xf>
    <xf numFmtId="266" fontId="126" fillId="42" borderId="280" applyNumberFormat="0" applyAlignment="0" applyProtection="0"/>
    <xf numFmtId="20" fontId="18" fillId="68" borderId="370" applyNumberFormat="0" applyFont="0" applyAlignment="0" applyProtection="0">
      <alignment horizontal="centerContinuous"/>
    </xf>
    <xf numFmtId="266" fontId="65" fillId="68" borderId="224" applyNumberFormat="0" applyBorder="0" applyAlignment="0" applyProtection="0"/>
    <xf numFmtId="5" fontId="26" fillId="58" borderId="220" applyNumberFormat="0" applyAlignment="0" applyProtection="0">
      <alignment vertical="top"/>
    </xf>
    <xf numFmtId="266" fontId="77" fillId="39" borderId="585" applyNumberFormat="0" applyAlignment="0" applyProtection="0"/>
    <xf numFmtId="266" fontId="26" fillId="58" borderId="107" applyNumberFormat="0" applyFont="0" applyAlignment="0" applyProtection="0">
      <alignment vertical="top"/>
    </xf>
    <xf numFmtId="266" fontId="196" fillId="0" borderId="0" applyNumberFormat="0" applyFill="0" applyBorder="0" applyAlignment="0" applyProtection="0"/>
    <xf numFmtId="266" fontId="26" fillId="58" borderId="107" applyNumberFormat="0" applyFont="0" applyAlignment="0" applyProtection="0">
      <alignment vertical="top"/>
    </xf>
    <xf numFmtId="266" fontId="26" fillId="43" borderId="108" applyNumberFormat="0" applyFont="0" applyBorder="0" applyProtection="0"/>
    <xf numFmtId="266" fontId="26" fillId="43" borderId="108" applyNumberFormat="0" applyFont="0" applyBorder="0" applyProtection="0"/>
    <xf numFmtId="266" fontId="126" fillId="42" borderId="225" applyNumberFormat="0" applyAlignment="0" applyProtection="0"/>
    <xf numFmtId="266" fontId="96" fillId="0" borderId="211"/>
    <xf numFmtId="266" fontId="121" fillId="0" borderId="391" applyNumberFormat="0" applyFill="0" applyAlignment="0" applyProtection="0"/>
    <xf numFmtId="266" fontId="146" fillId="39" borderId="287" applyNumberFormat="0" applyAlignment="0" applyProtection="0"/>
    <xf numFmtId="266" fontId="37" fillId="0" borderId="291" applyNumberFormat="0" applyFill="0" applyAlignment="0" applyProtection="0"/>
    <xf numFmtId="266" fontId="77" fillId="39" borderId="195" applyNumberFormat="0" applyAlignment="0" applyProtection="0"/>
    <xf numFmtId="266" fontId="77" fillId="47" borderId="195" applyNumberFormat="0" applyAlignment="0" applyProtection="0"/>
    <xf numFmtId="266" fontId="126" fillId="42" borderId="258" applyNumberFormat="0" applyAlignment="0" applyProtection="0"/>
    <xf numFmtId="266" fontId="129" fillId="62" borderId="112">
      <alignment horizontal="left" vertical="center" wrapText="1"/>
    </xf>
    <xf numFmtId="220" fontId="79" fillId="0" borderId="240" applyFont="0" applyFill="0" applyBorder="0" applyAlignment="0" applyProtection="0"/>
    <xf numFmtId="266" fontId="196" fillId="0" borderId="0" applyNumberFormat="0" applyFill="0" applyBorder="0" applyAlignment="0" applyProtection="0"/>
    <xf numFmtId="266" fontId="126" fillId="42" borderId="387" applyNumberFormat="0" applyAlignment="0" applyProtection="0"/>
    <xf numFmtId="266" fontId="126" fillId="42" borderId="225" applyNumberFormat="0" applyAlignment="0" applyProtection="0"/>
    <xf numFmtId="49" fontId="113" fillId="0" borderId="482">
      <alignment horizontal="center"/>
    </xf>
    <xf numFmtId="266" fontId="121" fillId="0" borderId="229" applyNumberFormat="0" applyFill="0" applyAlignment="0" applyProtection="0"/>
    <xf numFmtId="5" fontId="26" fillId="58" borderId="220" applyNumberFormat="0" applyAlignment="0" applyProtection="0">
      <alignment vertical="top"/>
    </xf>
    <xf numFmtId="167" fontId="91" fillId="0" borderId="120" applyNumberFormat="0" applyFill="0" applyAlignment="0" applyProtection="0"/>
    <xf numFmtId="266" fontId="126" fillId="42" borderId="110" applyNumberFormat="0" applyAlignment="0" applyProtection="0"/>
    <xf numFmtId="266" fontId="126" fillId="42" borderId="110" applyNumberFormat="0" applyAlignment="0" applyProtection="0"/>
    <xf numFmtId="266" fontId="126" fillId="42" borderId="564" applyNumberFormat="0" applyAlignment="0" applyProtection="0"/>
    <xf numFmtId="266" fontId="77" fillId="47" borderId="498" applyNumberFormat="0" applyAlignment="0" applyProtection="0"/>
    <xf numFmtId="266" fontId="126" fillId="42" borderId="470" applyNumberFormat="0" applyAlignment="0" applyProtection="0"/>
    <xf numFmtId="266" fontId="118" fillId="0" borderId="589" applyNumberFormat="0" applyFill="0" applyAlignment="0" applyProtection="0"/>
    <xf numFmtId="266" fontId="146" fillId="39" borderId="232" applyNumberFormat="0" applyAlignment="0" applyProtection="0"/>
    <xf numFmtId="266" fontId="126" fillId="42" borderId="110" applyNumberFormat="0" applyAlignment="0" applyProtection="0"/>
    <xf numFmtId="266" fontId="158" fillId="1" borderId="296" applyNumberFormat="0" applyFont="0" applyAlignment="0">
      <alignment horizontal="center"/>
    </xf>
    <xf numFmtId="5" fontId="26" fillId="58" borderId="608" applyNumberFormat="0" applyAlignment="0" applyProtection="0">
      <alignment vertical="top"/>
    </xf>
    <xf numFmtId="266" fontId="65" fillId="68" borderId="279" applyNumberFormat="0" applyBorder="0" applyAlignment="0" applyProtection="0"/>
    <xf numFmtId="266" fontId="196" fillId="0" borderId="0" applyNumberFormat="0" applyFill="0" applyBorder="0" applyAlignment="0" applyProtection="0"/>
    <xf numFmtId="266" fontId="26" fillId="58" borderId="185" applyNumberFormat="0" applyFont="0" applyAlignment="0" applyProtection="0">
      <alignment vertical="top"/>
    </xf>
    <xf numFmtId="266" fontId="126" fillId="42" borderId="110" applyNumberFormat="0" applyAlignment="0" applyProtection="0"/>
    <xf numFmtId="49" fontId="113" fillId="0" borderId="482">
      <alignment horizontal="center"/>
    </xf>
    <xf numFmtId="266" fontId="126" fillId="42" borderId="110" applyNumberFormat="0" applyAlignment="0" applyProtection="0"/>
    <xf numFmtId="266" fontId="126" fillId="42" borderId="110" applyNumberFormat="0" applyAlignment="0" applyProtection="0"/>
    <xf numFmtId="266" fontId="118" fillId="0" borderId="284" applyNumberFormat="0" applyFill="0" applyAlignment="0" applyProtection="0"/>
    <xf numFmtId="266" fontId="196" fillId="0" borderId="0" applyNumberForma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564" applyNumberFormat="0" applyAlignment="0" applyProtection="0"/>
    <xf numFmtId="266" fontId="26" fillId="58" borderId="437" applyNumberFormat="0" applyFont="0" applyAlignment="0" applyProtection="0">
      <alignment vertical="top"/>
    </xf>
    <xf numFmtId="266" fontId="118" fillId="0" borderId="284" applyNumberFormat="0" applyFill="0" applyAlignment="0" applyProtection="0"/>
    <xf numFmtId="266" fontId="126" fillId="42" borderId="110"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8" fillId="0" borderId="216">
      <alignment vertical="center"/>
    </xf>
    <xf numFmtId="266" fontId="77" fillId="39" borderId="188" applyNumberFormat="0" applyAlignment="0" applyProtection="0"/>
    <xf numFmtId="183" fontId="18" fillId="0" borderId="593">
      <alignment horizontal="centerContinuous"/>
    </xf>
    <xf numFmtId="266" fontId="21" fillId="0" borderId="563" applyNumberFormat="0" applyFill="0" applyAlignment="0" applyProtection="0"/>
    <xf numFmtId="49" fontId="113" fillId="0" borderId="190">
      <alignment horizontal="center"/>
    </xf>
    <xf numFmtId="266" fontId="126" fillId="42" borderId="110" applyNumberFormat="0" applyAlignment="0" applyProtection="0"/>
    <xf numFmtId="266" fontId="126" fillId="42" borderId="498" applyNumberFormat="0" applyAlignment="0" applyProtection="0"/>
    <xf numFmtId="266" fontId="120" fillId="0" borderId="390" applyNumberFormat="0" applyFill="0" applyAlignment="0" applyProtection="0"/>
    <xf numFmtId="49" fontId="113" fillId="0" borderId="190">
      <alignment horizontal="center"/>
    </xf>
    <xf numFmtId="49" fontId="113" fillId="0" borderId="190">
      <alignment horizontal="center"/>
    </xf>
    <xf numFmtId="266" fontId="196" fillId="0" borderId="0" applyNumberFormat="0" applyFill="0" applyBorder="0" applyAlignment="0" applyProtection="0"/>
    <xf numFmtId="266" fontId="18" fillId="0" borderId="327">
      <alignment vertical="center"/>
    </xf>
    <xf numFmtId="266" fontId="126" fillId="42" borderId="110" applyNumberFormat="0" applyAlignment="0" applyProtection="0"/>
    <xf numFmtId="266" fontId="126" fillId="42" borderId="110" applyNumberFormat="0" applyAlignment="0" applyProtection="0"/>
    <xf numFmtId="266" fontId="37" fillId="0" borderId="341" applyNumberFormat="0" applyFill="0" applyAlignment="0" applyProtection="0"/>
    <xf numFmtId="231" fontId="22" fillId="68" borderId="344" applyNumberFormat="0" applyFont="0" applyAlignment="0"/>
    <xf numFmtId="266" fontId="126" fillId="42" borderId="110" applyNumberFormat="0" applyAlignment="0" applyProtection="0"/>
    <xf numFmtId="266" fontId="129" fillId="62" borderId="442">
      <alignment horizontal="left" vertical="center" wrapText="1"/>
    </xf>
    <xf numFmtId="5" fontId="26" fillId="58" borderId="495" applyNumberFormat="0" applyAlignment="0" applyProtection="0">
      <alignment vertical="top"/>
    </xf>
    <xf numFmtId="266" fontId="126" fillId="42" borderId="414" applyNumberFormat="0" applyAlignment="0" applyProtection="0"/>
    <xf numFmtId="266" fontId="126" fillId="42" borderId="110" applyNumberFormat="0" applyAlignment="0" applyProtection="0"/>
    <xf numFmtId="266" fontId="146" fillId="39" borderId="546"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26" fillId="43" borderId="438" applyNumberFormat="0" applyFont="0" applyBorder="0" applyProtection="0"/>
    <xf numFmtId="266" fontId="196" fillId="0" borderId="0" applyNumberFormat="0" applyFill="0" applyBorder="0" applyAlignment="0" applyProtection="0"/>
    <xf numFmtId="266" fontId="126" fillId="42" borderId="311" applyNumberFormat="0" applyAlignment="0" applyProtection="0"/>
    <xf numFmtId="266" fontId="126" fillId="42" borderId="110" applyNumberFormat="0" applyAlignment="0" applyProtection="0"/>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266" fontId="126" fillId="42" borderId="564" applyNumberFormat="0" applyAlignment="0" applyProtection="0"/>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266" fontId="146" fillId="47" borderId="338" applyNumberFormat="0" applyAlignment="0" applyProtection="0"/>
    <xf numFmtId="266" fontId="146" fillId="47" borderId="592" applyNumberFormat="0" applyAlignment="0" applyProtection="0"/>
    <xf numFmtId="188" fontId="55" fillId="0" borderId="385" applyNumberFormat="0" applyFill="0" applyBorder="0" applyAlignment="0" applyProtection="0">
      <alignment horizontal="right"/>
    </xf>
    <xf numFmtId="266" fontId="126" fillId="42" borderId="440" applyNumberFormat="0" applyAlignment="0" applyProtection="0"/>
    <xf numFmtId="266" fontId="126" fillId="42" borderId="387" applyNumberFormat="0" applyAlignment="0" applyProtection="0"/>
    <xf numFmtId="266" fontId="126" fillId="42" borderId="470" applyNumberFormat="0" applyAlignment="0" applyProtection="0"/>
    <xf numFmtId="183" fontId="18" fillId="0" borderId="478">
      <alignment horizontal="centerContinuous"/>
    </xf>
    <xf numFmtId="266" fontId="126" fillId="42" borderId="110" applyNumberFormat="0" applyAlignment="0" applyProtection="0"/>
    <xf numFmtId="266" fontId="126" fillId="42" borderId="414"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88" applyNumberFormat="0" applyAlignment="0" applyProtection="0"/>
    <xf numFmtId="266" fontId="126" fillId="42" borderId="188" applyNumberFormat="0" applyAlignment="0" applyProtection="0"/>
    <xf numFmtId="266" fontId="126" fillId="42" borderId="361"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1" fillId="0" borderId="474" applyNumberFormat="0" applyFill="0" applyAlignment="0" applyProtection="0"/>
    <xf numFmtId="266" fontId="120" fillId="0" borderId="390" applyNumberFormat="0" applyFill="0" applyAlignment="0" applyProtection="0"/>
    <xf numFmtId="266" fontId="126" fillId="42" borderId="440" applyNumberFormat="0" applyAlignment="0" applyProtection="0"/>
    <xf numFmtId="266" fontId="126" fillId="42" borderId="188" applyNumberFormat="0" applyAlignment="0" applyProtection="0"/>
    <xf numFmtId="266" fontId="126" fillId="42" borderId="110" applyNumberFormat="0" applyAlignment="0" applyProtection="0"/>
    <xf numFmtId="266" fontId="121" fillId="0" borderId="589" applyNumberFormat="0" applyFill="0" applyAlignment="0" applyProtection="0"/>
    <xf numFmtId="266" fontId="113" fillId="0" borderId="238">
      <alignment horizontal="center"/>
    </xf>
    <xf numFmtId="266" fontId="196" fillId="0" borderId="0" applyNumberFormat="0" applyFill="0" applyBorder="0" applyAlignment="0" applyProtection="0"/>
    <xf numFmtId="266" fontId="121" fillId="0" borderId="391" applyNumberFormat="0" applyFill="0" applyAlignment="0" applyProtection="0"/>
    <xf numFmtId="266" fontId="126" fillId="42" borderId="188" applyNumberFormat="0" applyAlignment="0" applyProtection="0"/>
    <xf numFmtId="266" fontId="74" fillId="80" borderId="507" applyNumberFormat="0" applyProtection="0">
      <alignment horizontal="center" vertical="top" wrapText="1"/>
      <protection hidden="1"/>
    </xf>
    <xf numFmtId="266" fontId="196" fillId="0" borderId="0" applyNumberFormat="0" applyFill="0" applyBorder="0" applyAlignment="0" applyProtection="0"/>
    <xf numFmtId="266" fontId="26" fillId="58" borderId="331" applyNumberFormat="0" applyFont="0" applyAlignment="0" applyProtection="0">
      <alignment vertical="top"/>
    </xf>
    <xf numFmtId="266" fontId="21" fillId="0" borderId="497" applyNumberFormat="0" applyFill="0" applyAlignment="0" applyProtection="0"/>
    <xf numFmtId="266" fontId="126" fillId="42" borderId="414" applyNumberFormat="0" applyAlignment="0" applyProtection="0"/>
    <xf numFmtId="266" fontId="26" fillId="43" borderId="466" applyNumberFormat="0" applyFont="0" applyBorder="0" applyProtection="0"/>
    <xf numFmtId="266" fontId="18" fillId="0" borderId="327">
      <alignment vertical="center"/>
    </xf>
    <xf numFmtId="266" fontId="126" fillId="42" borderId="110" applyNumberFormat="0" applyAlignment="0" applyProtection="0"/>
    <xf numFmtId="266" fontId="126" fillId="42" borderId="110" applyNumberFormat="0" applyAlignment="0" applyProtection="0"/>
    <xf numFmtId="164" fontId="1" fillId="0" borderId="0" applyFont="0" applyFill="0" applyBorder="0" applyAlignment="0" applyProtection="0"/>
    <xf numFmtId="266" fontId="16" fillId="0" borderId="264" applyNumberFormat="0" applyFill="0" applyAlignment="0" applyProtection="0"/>
    <xf numFmtId="266" fontId="126" fillId="42" borderId="498" applyNumberFormat="0" applyAlignment="0" applyProtection="0"/>
    <xf numFmtId="266" fontId="126" fillId="42" borderId="334" applyNumberFormat="0" applyAlignment="0" applyProtection="0"/>
    <xf numFmtId="5" fontId="26" fillId="58" borderId="358" applyNumberFormat="0" applyAlignment="0" applyProtection="0">
      <alignment vertical="top"/>
    </xf>
    <xf numFmtId="266" fontId="126" fillId="42" borderId="110" applyNumberFormat="0" applyAlignment="0" applyProtection="0"/>
    <xf numFmtId="266" fontId="126" fillId="42" borderId="110" applyNumberFormat="0" applyAlignment="0" applyProtection="0"/>
    <xf numFmtId="266" fontId="126" fillId="42" borderId="258" applyNumberFormat="0" applyAlignment="0" applyProtection="0"/>
    <xf numFmtId="266" fontId="126" fillId="42" borderId="110" applyNumberFormat="0" applyAlignment="0" applyProtection="0"/>
    <xf numFmtId="10" fontId="21" fillId="68" borderId="120" applyNumberFormat="0" applyBorder="0" applyAlignment="0" applyProtection="0"/>
    <xf numFmtId="10" fontId="21" fillId="68" borderId="120" applyNumberFormat="0" applyBorder="0" applyAlignment="0" applyProtection="0"/>
    <xf numFmtId="266" fontId="121" fillId="0" borderId="284" applyNumberFormat="0" applyFill="0" applyAlignment="0" applyProtection="0"/>
    <xf numFmtId="266" fontId="126" fillId="42" borderId="195" applyNumberFormat="0" applyAlignment="0" applyProtection="0"/>
    <xf numFmtId="266" fontId="126" fillId="42" borderId="195" applyNumberFormat="0" applyAlignment="0" applyProtection="0"/>
    <xf numFmtId="266" fontId="146" fillId="39" borderId="199" applyNumberFormat="0" applyAlignment="0" applyProtection="0"/>
    <xf numFmtId="266" fontId="126" fillId="42" borderId="195" applyNumberFormat="0" applyAlignment="0" applyProtection="0"/>
    <xf numFmtId="266" fontId="126" fillId="42" borderId="440" applyNumberFormat="0" applyAlignment="0" applyProtection="0"/>
    <xf numFmtId="266" fontId="21" fillId="0" borderId="204" applyFont="0" applyFill="0" applyBorder="0" applyAlignment="0" applyProtection="0"/>
    <xf numFmtId="266" fontId="18" fillId="44" borderId="443" applyNumberFormat="0" applyFont="0" applyAlignment="0" applyProtection="0"/>
    <xf numFmtId="266" fontId="126" fillId="42" borderId="361" applyNumberFormat="0" applyAlignment="0" applyProtection="0"/>
    <xf numFmtId="266" fontId="18" fillId="0" borderId="178">
      <alignment vertical="center"/>
    </xf>
    <xf numFmtId="266" fontId="126" fillId="42" borderId="387" applyNumberFormat="0" applyAlignment="0" applyProtection="0"/>
    <xf numFmtId="266" fontId="18" fillId="0" borderId="405">
      <alignment vertical="center"/>
    </xf>
    <xf numFmtId="266" fontId="126" fillId="42" borderId="225" applyNumberFormat="0" applyAlignment="0" applyProtection="0"/>
    <xf numFmtId="49" fontId="113" fillId="0" borderId="265">
      <alignment horizontal="center"/>
    </xf>
    <xf numFmtId="49" fontId="113" fillId="0" borderId="507">
      <alignment horizontal="center"/>
    </xf>
    <xf numFmtId="266" fontId="126" fillId="42" borderId="334" applyNumberFormat="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126" fillId="42" borderId="334"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49" fontId="113" fillId="0" borderId="120">
      <alignment horizontal="center"/>
    </xf>
    <xf numFmtId="266" fontId="113" fillId="0" borderId="120">
      <alignment horizontal="center"/>
    </xf>
    <xf numFmtId="183" fontId="18" fillId="0" borderId="200">
      <alignment horizontal="centerContinuous"/>
    </xf>
    <xf numFmtId="266" fontId="196" fillId="0" borderId="0" applyNumberFormat="0" applyFill="0" applyBorder="0" applyAlignment="0" applyProtection="0"/>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266" fontId="126" fillId="42" borderId="414" applyNumberFormat="0" applyAlignment="0" applyProtection="0"/>
    <xf numFmtId="266" fontId="113" fillId="0" borderId="190">
      <alignment horizontal="center"/>
    </xf>
    <xf numFmtId="266" fontId="37" fillId="0" borderId="341" applyNumberFormat="0" applyFill="0" applyAlignment="0" applyProtection="0"/>
    <xf numFmtId="5" fontId="26" fillId="58" borderId="437" applyNumberFormat="0" applyAlignment="0" applyProtection="0">
      <alignment vertical="top"/>
    </xf>
    <xf numFmtId="266" fontId="196" fillId="0" borderId="0" applyNumberFormat="0" applyFill="0" applyBorder="0" applyAlignment="0" applyProtection="0"/>
    <xf numFmtId="49" fontId="113" fillId="0" borderId="190">
      <alignment horizontal="center"/>
    </xf>
    <xf numFmtId="266" fontId="18" fillId="44" borderId="231" applyNumberFormat="0" applyFont="0" applyAlignment="0" applyProtection="0"/>
    <xf numFmtId="164" fontId="1" fillId="0" borderId="0" applyFont="0" applyFill="0" applyBorder="0" applyAlignment="0" applyProtection="0"/>
    <xf numFmtId="49" fontId="113" fillId="0" borderId="450">
      <alignment horizontal="center"/>
    </xf>
    <xf numFmtId="266" fontId="196" fillId="0" borderId="0" applyNumberFormat="0" applyFill="0" applyBorder="0" applyAlignment="0" applyProtection="0"/>
    <xf numFmtId="220" fontId="79" fillId="0" borderId="267" applyFont="0" applyFill="0" applyBorder="0" applyAlignment="0" applyProtection="0"/>
    <xf numFmtId="5" fontId="26" fillId="58" borderId="331" applyNumberFormat="0" applyAlignment="0" applyProtection="0">
      <alignment vertical="top"/>
    </xf>
    <xf numFmtId="266" fontId="126" fillId="42" borderId="387" applyNumberFormat="0" applyAlignment="0" applyProtection="0"/>
    <xf numFmtId="266" fontId="18" fillId="0" borderId="182">
      <alignment vertic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49" fontId="113" fillId="0" borderId="265">
      <alignment horizontal="center"/>
    </xf>
    <xf numFmtId="266" fontId="18" fillId="0" borderId="252">
      <alignment vertical="center"/>
    </xf>
    <xf numFmtId="266" fontId="21" fillId="0" borderId="194" applyNumberFormat="0" applyFill="0" applyAlignment="0" applyProtection="0"/>
    <xf numFmtId="49" fontId="113" fillId="0" borderId="344">
      <alignment horizontal="center"/>
    </xf>
    <xf numFmtId="266" fontId="26" fillId="43" borderId="108" applyNumberFormat="0" applyFont="0" applyBorder="0" applyProtection="0"/>
    <xf numFmtId="266" fontId="126" fillId="42" borderId="225" applyNumberFormat="0" applyAlignment="0" applyProtection="0"/>
    <xf numFmtId="266" fontId="196" fillId="0" borderId="0" applyNumberFormat="0" applyFill="0" applyBorder="0" applyAlignment="0" applyProtection="0"/>
    <xf numFmtId="266" fontId="18" fillId="44" borderId="314" applyNumberFormat="0" applyFont="0" applyAlignment="0" applyProtection="0"/>
    <xf numFmtId="266" fontId="21" fillId="0" borderId="265" applyFont="0" applyFill="0" applyBorder="0" applyAlignment="0" applyProtection="0"/>
    <xf numFmtId="266" fontId="126" fillId="42" borderId="361" applyNumberFormat="0" applyAlignment="0" applyProtection="0"/>
    <xf numFmtId="266" fontId="18" fillId="0" borderId="130">
      <alignment vertic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120">
      <alignment horizontal="center"/>
    </xf>
    <xf numFmtId="266" fontId="126" fillId="42" borderId="110" applyNumberFormat="0" applyAlignment="0" applyProtection="0"/>
    <xf numFmtId="49" fontId="113" fillId="0" borderId="120">
      <alignment horizontal="center"/>
    </xf>
    <xf numFmtId="266" fontId="126" fillId="42" borderId="110" applyNumberFormat="0" applyAlignment="0" applyProtection="0"/>
    <xf numFmtId="49" fontId="113" fillId="0" borderId="120">
      <alignment horizontal="center"/>
    </xf>
    <xf numFmtId="266" fontId="126" fillId="42" borderId="110" applyNumberFormat="0" applyAlignment="0" applyProtection="0"/>
    <xf numFmtId="5" fontId="26" fillId="58" borderId="192" applyNumberFormat="0" applyAlignment="0" applyProtection="0">
      <alignment vertical="top"/>
    </xf>
    <xf numFmtId="266" fontId="113" fillId="0" borderId="120">
      <alignment horizontal="center"/>
    </xf>
    <xf numFmtId="49" fontId="113" fillId="0" borderId="120">
      <alignment horizontal="center"/>
    </xf>
    <xf numFmtId="266" fontId="113" fillId="0" borderId="120">
      <alignment horizontal="center"/>
    </xf>
    <xf numFmtId="49" fontId="113" fillId="0" borderId="120">
      <alignment horizontal="center"/>
    </xf>
    <xf numFmtId="266" fontId="126" fillId="42" borderId="110" applyNumberFormat="0" applyAlignment="0" applyProtection="0"/>
    <xf numFmtId="266" fontId="126" fillId="42" borderId="110" applyNumberFormat="0" applyAlignment="0" applyProtection="0"/>
    <xf numFmtId="266" fontId="129" fillId="62" borderId="285">
      <alignment horizontal="left" vertical="center" wrapText="1"/>
    </xf>
    <xf numFmtId="49" fontId="113" fillId="0" borderId="204">
      <alignment horizontal="center"/>
    </xf>
    <xf numFmtId="266" fontId="39" fillId="0" borderId="602" applyNumberFormat="0" applyFont="0" applyFill="0" applyBorder="0" applyProtection="0">
      <alignment horizontal="centerContinuous"/>
    </xf>
    <xf numFmtId="220" fontId="79" fillId="0" borderId="206" applyFont="0" applyFill="0" applyBorder="0" applyAlignment="0" applyProtection="0"/>
    <xf numFmtId="10" fontId="21" fillId="68" borderId="238" applyNumberFormat="0" applyBorder="0" applyAlignment="0" applyProtection="0"/>
    <xf numFmtId="4" fontId="91" fillId="0" borderId="204" applyFont="0" applyFill="0" applyBorder="0" applyAlignment="0" applyProtection="0"/>
    <xf numFmtId="227" fontId="18" fillId="0" borderId="374" applyFont="0" applyFill="0" applyBorder="0" applyAlignment="0" applyProtection="0"/>
    <xf numFmtId="266" fontId="126" fillId="42" borderId="470" applyNumberFormat="0" applyAlignment="0" applyProtection="0"/>
    <xf numFmtId="49" fontId="113" fillId="0" borderId="293">
      <alignment horizontal="center"/>
    </xf>
    <xf numFmtId="266" fontId="126" fillId="42" borderId="225" applyNumberFormat="0" applyAlignment="0" applyProtection="0"/>
    <xf numFmtId="266" fontId="196" fillId="0" borderId="0" applyNumberFormat="0" applyFill="0" applyBorder="0" applyAlignment="0" applyProtection="0"/>
    <xf numFmtId="266" fontId="126" fillId="42" borderId="110" applyNumberFormat="0" applyAlignment="0" applyProtection="0"/>
    <xf numFmtId="185" fontId="19" fillId="0" borderId="401"/>
    <xf numFmtId="266" fontId="37" fillId="0" borderId="201" applyNumberFormat="0" applyFill="0" applyAlignment="0" applyProtection="0"/>
    <xf numFmtId="49" fontId="113" fillId="0" borderId="190">
      <alignment horizontal="center"/>
    </xf>
    <xf numFmtId="266" fontId="196" fillId="0" borderId="0" applyNumberFormat="0" applyFill="0" applyBorder="0" applyAlignment="0" applyProtection="0"/>
    <xf numFmtId="187" fontId="39" fillId="0" borderId="206"/>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414"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95" applyNumberFormat="0" applyAlignment="0" applyProtection="0"/>
    <xf numFmtId="266" fontId="113" fillId="0" borderId="120">
      <alignment horizontal="center"/>
    </xf>
    <xf numFmtId="49" fontId="113" fillId="0" borderId="120">
      <alignment horizontal="center"/>
    </xf>
    <xf numFmtId="266" fontId="126" fillId="42" borderId="110" applyNumberFormat="0" applyAlignment="0" applyProtection="0"/>
    <xf numFmtId="266" fontId="113" fillId="0" borderId="120">
      <alignment horizontal="center"/>
    </xf>
    <xf numFmtId="49" fontId="113" fillId="0" borderId="120">
      <alignment horizontal="center"/>
    </xf>
    <xf numFmtId="266" fontId="113" fillId="0" borderId="120">
      <alignment horizontal="center"/>
    </xf>
    <xf numFmtId="49" fontId="113" fillId="0" borderId="120">
      <alignment horizontal="center"/>
    </xf>
    <xf numFmtId="266" fontId="113" fillId="0" borderId="120">
      <alignment horizontal="center"/>
    </xf>
    <xf numFmtId="49" fontId="113" fillId="0" borderId="120">
      <alignment horizontal="center"/>
    </xf>
    <xf numFmtId="266" fontId="126" fillId="42" borderId="334" applyNumberFormat="0" applyAlignment="0" applyProtection="0"/>
    <xf numFmtId="49" fontId="113" fillId="0" borderId="399">
      <alignment horizontal="center"/>
    </xf>
    <xf numFmtId="266" fontId="126" fillId="42" borderId="22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10" applyNumberFormat="0" applyAlignment="0" applyProtection="0"/>
    <xf numFmtId="167" fontId="91" fillId="0" borderId="423" applyNumberFormat="0" applyFill="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49" fontId="113" fillId="0" borderId="507">
      <alignment horizontal="center"/>
    </xf>
    <xf numFmtId="266" fontId="37" fillId="0" borderId="263" applyNumberFormat="0" applyFill="0" applyAlignment="0" applyProtection="0"/>
    <xf numFmtId="266" fontId="196" fillId="0" borderId="0" applyNumberFormat="0" applyFill="0" applyBorder="0" applyAlignment="0" applyProtection="0"/>
    <xf numFmtId="266" fontId="126" fillId="42" borderId="110" applyNumberFormat="0" applyAlignment="0" applyProtection="0"/>
    <xf numFmtId="266" fontId="21" fillId="0" borderId="597" applyFont="0" applyFill="0" applyBorder="0" applyAlignment="0" applyProtection="0"/>
    <xf numFmtId="266" fontId="126" fillId="42" borderId="195" applyNumberFormat="0" applyAlignment="0" applyProtection="0"/>
    <xf numFmtId="266" fontId="16" fillId="0" borderId="203" applyNumberFormat="0" applyFill="0" applyAlignment="0" applyProtection="0"/>
    <xf numFmtId="266" fontId="126" fillId="42" borderId="110" applyNumberFormat="0" applyAlignment="0" applyProtection="0"/>
    <xf numFmtId="266" fontId="126" fillId="42" borderId="195" applyNumberFormat="0" applyAlignment="0" applyProtection="0"/>
    <xf numFmtId="183" fontId="18" fillId="0" borderId="200">
      <alignment horizontal="centerContinuous"/>
    </xf>
    <xf numFmtId="266" fontId="126" fillId="42" borderId="110" applyNumberFormat="0" applyAlignment="0" applyProtection="0"/>
    <xf numFmtId="266" fontId="126" fillId="42" borderId="110" applyNumberFormat="0" applyAlignment="0" applyProtection="0"/>
    <xf numFmtId="266" fontId="16" fillId="0" borderId="526" applyNumberFormat="0" applyFill="0" applyAlignment="0" applyProtection="0"/>
    <xf numFmtId="266" fontId="126" fillId="42" borderId="195" applyNumberFormat="0" applyAlignment="0" applyProtection="0"/>
    <xf numFmtId="266" fontId="126" fillId="42" borderId="334" applyNumberFormat="0" applyAlignment="0" applyProtection="0"/>
    <xf numFmtId="266" fontId="27" fillId="0" borderId="123">
      <alignment horizontal="left" vertical="center"/>
    </xf>
    <xf numFmtId="266" fontId="37" fillId="0" borderId="547" applyNumberFormat="0" applyFill="0" applyAlignment="0" applyProtection="0"/>
    <xf numFmtId="266" fontId="126" fillId="42" borderId="110" applyNumberFormat="0" applyAlignment="0" applyProtection="0"/>
    <xf numFmtId="231" fontId="22" fillId="68" borderId="120" applyNumberFormat="0" applyFont="0" applyAlignment="0"/>
    <xf numFmtId="266" fontId="126" fillId="42" borderId="280" applyNumberFormat="0" applyAlignment="0" applyProtection="0"/>
    <xf numFmtId="266" fontId="146" fillId="39" borderId="232"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27" fontId="18" fillId="0" borderId="124" applyFon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611" applyNumberFormat="0" applyAlignment="0" applyProtection="0"/>
    <xf numFmtId="5" fontId="26" fillId="58" borderId="331" applyNumberFormat="0" applyAlignment="0" applyProtection="0">
      <alignment vertical="top"/>
    </xf>
    <xf numFmtId="266" fontId="126" fillId="42" borderId="110" applyNumberFormat="0" applyAlignment="0" applyProtection="0"/>
    <xf numFmtId="266" fontId="21" fillId="0" borderId="120" applyFont="0" applyFill="0" applyBorder="0" applyAlignment="0" applyProtection="0"/>
    <xf numFmtId="266" fontId="21" fillId="0" borderId="120" applyFont="0" applyFill="0" applyBorder="0" applyAlignment="0" applyProtection="0"/>
    <xf numFmtId="266" fontId="126" fillId="42" borderId="167" applyNumberFormat="0" applyAlignment="0" applyProtection="0"/>
    <xf numFmtId="266" fontId="113" fillId="0" borderId="173">
      <alignment horizontal="center"/>
    </xf>
    <xf numFmtId="266" fontId="126" fillId="42" borderId="545" applyNumberFormat="0" applyAlignment="0" applyProtection="0"/>
    <xf numFmtId="5" fontId="26" fillId="58" borderId="164" applyNumberFormat="0" applyAlignment="0" applyProtection="0">
      <alignment vertical="top"/>
    </xf>
    <xf numFmtId="266" fontId="196" fillId="0" borderId="0" applyNumberFormat="0" applyFill="0" applyBorder="0" applyAlignment="0" applyProtection="0"/>
    <xf numFmtId="266" fontId="126" fillId="42" borderId="110" applyNumberFormat="0" applyAlignment="0" applyProtection="0"/>
    <xf numFmtId="266" fontId="126" fillId="42" borderId="167" applyNumberFormat="0" applyAlignment="0" applyProtection="0"/>
    <xf numFmtId="266" fontId="126" fillId="42" borderId="110" applyNumberFormat="0" applyAlignment="0" applyProtection="0"/>
    <xf numFmtId="266" fontId="18" fillId="0" borderId="128">
      <alignment vertical="center"/>
    </xf>
    <xf numFmtId="266" fontId="126" fillId="42" borderId="167" applyNumberFormat="0" applyAlignment="0" applyProtection="0"/>
    <xf numFmtId="266" fontId="113" fillId="0" borderId="423">
      <alignment horizontal="center"/>
    </xf>
    <xf numFmtId="266" fontId="18" fillId="0" borderId="130">
      <alignment vertical="center"/>
    </xf>
    <xf numFmtId="266" fontId="18" fillId="0" borderId="128">
      <alignment vertical="center"/>
    </xf>
    <xf numFmtId="266" fontId="65" fillId="68" borderId="224" applyNumberFormat="0" applyBorder="0" applyAlignment="0" applyProtection="0"/>
    <xf numFmtId="49" fontId="113" fillId="0" borderId="265">
      <alignment horizontal="center"/>
    </xf>
    <xf numFmtId="266" fontId="16" fillId="0" borderId="203" applyNumberFormat="0" applyFill="0" applyAlignment="0" applyProtection="0"/>
    <xf numFmtId="266" fontId="37" fillId="0" borderId="342" applyNumberFormat="0" applyFill="0" applyAlignment="0" applyProtection="0"/>
    <xf numFmtId="49" fontId="113" fillId="0" borderId="19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112">
      <alignment horizontal="left" vertical="center" wrapText="1"/>
    </xf>
    <xf numFmtId="266" fontId="37" fillId="0" borderId="262" applyNumberFormat="0" applyFill="0" applyAlignment="0" applyProtection="0"/>
    <xf numFmtId="266" fontId="18" fillId="0" borderId="209">
      <alignment vertical="center"/>
    </xf>
    <xf numFmtId="266" fontId="18" fillId="0" borderId="209">
      <alignment vertical="center"/>
    </xf>
    <xf numFmtId="266" fontId="126" fillId="42" borderId="611" applyNumberFormat="0" applyAlignment="0" applyProtection="0"/>
    <xf numFmtId="266" fontId="196" fillId="0" borderId="0" applyNumberFormat="0" applyFill="0" applyBorder="0" applyAlignment="0" applyProtection="0"/>
    <xf numFmtId="266" fontId="18" fillId="0" borderId="214">
      <alignment vertical="center"/>
    </xf>
    <xf numFmtId="266" fontId="196" fillId="0" borderId="0" applyNumberFormat="0" applyFill="0" applyBorder="0" applyAlignment="0" applyProtection="0"/>
    <xf numFmtId="266" fontId="18" fillId="0" borderId="20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9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597">
      <alignment horizontal="center"/>
    </xf>
    <xf numFmtId="188" fontId="18" fillId="0" borderId="509" applyFill="0" applyBorder="0">
      <alignment horizontal="right"/>
    </xf>
    <xf numFmtId="266" fontId="196" fillId="0" borderId="0" applyNumberFormat="0" applyFill="0" applyBorder="0" applyAlignment="0" applyProtection="0"/>
    <xf numFmtId="266" fontId="126" fillId="42"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46" fillId="47" borderId="546" applyNumberFormat="0" applyAlignment="0" applyProtection="0"/>
    <xf numFmtId="266" fontId="196" fillId="0" borderId="0" applyNumberFormat="0" applyFill="0" applyBorder="0" applyAlignment="0" applyProtection="0"/>
    <xf numFmtId="266" fontId="37" fillId="0" borderId="480" applyNumberFormat="0" applyFill="0" applyAlignment="0" applyProtection="0"/>
    <xf numFmtId="5" fontId="26" fillId="58" borderId="561" applyNumberFormat="0" applyAlignment="0" applyProtection="0">
      <alignment vertical="top"/>
    </xf>
    <xf numFmtId="266" fontId="126" fillId="42" borderId="611" applyNumberFormat="0" applyAlignment="0" applyProtection="0"/>
    <xf numFmtId="266" fontId="196" fillId="0" borderId="0" applyNumberFormat="0" applyFill="0" applyBorder="0" applyAlignment="0" applyProtection="0"/>
    <xf numFmtId="266" fontId="26" fillId="43" borderId="581" applyNumberFormat="0" applyFont="0" applyBorder="0" applyProtection="0"/>
    <xf numFmtId="266" fontId="146" fillId="39" borderId="338" applyNumberFormat="0" applyAlignment="0" applyProtection="0"/>
    <xf numFmtId="266" fontId="65" fillId="68" borderId="224" applyNumberFormat="0" applyBorder="0" applyAlignment="0" applyProtection="0"/>
    <xf numFmtId="5" fontId="26" fillId="58" borderId="185" applyNumberFormat="0" applyAlignment="0" applyProtection="0">
      <alignment vertical="top"/>
    </xf>
    <xf numFmtId="49" fontId="113" fillId="0" borderId="190">
      <alignment horizontal="center"/>
    </xf>
    <xf numFmtId="266" fontId="21" fillId="0" borderId="109" applyNumberFormat="0" applyFill="0" applyAlignment="0" applyProtection="0"/>
    <xf numFmtId="266" fontId="21" fillId="0" borderId="109" applyNumberFormat="0" applyFill="0" applyAlignment="0" applyProtection="0"/>
    <xf numFmtId="266" fontId="113" fillId="0" borderId="204">
      <alignment horizontal="center"/>
    </xf>
    <xf numFmtId="266" fontId="126" fillId="42" borderId="195" applyNumberFormat="0" applyAlignment="0" applyProtection="0"/>
    <xf numFmtId="266" fontId="113" fillId="0" borderId="238">
      <alignment horizontal="center"/>
    </xf>
    <xf numFmtId="49" fontId="113" fillId="0" borderId="265">
      <alignment horizontal="center"/>
    </xf>
    <xf numFmtId="266" fontId="126" fillId="42" borderId="414" applyNumberFormat="0" applyAlignment="0" applyProtection="0"/>
    <xf numFmtId="266" fontId="26" fillId="43" borderId="193" applyNumberFormat="0" applyFont="0" applyBorder="0" applyProtection="0"/>
    <xf numFmtId="188" fontId="18" fillId="0" borderId="122" applyFill="0" applyBorder="0">
      <alignment horizontal="right"/>
    </xf>
    <xf numFmtId="266" fontId="18" fillId="0" borderId="178">
      <alignment vertical="center"/>
    </xf>
    <xf numFmtId="266" fontId="126" fillId="42" borderId="195" applyNumberFormat="0" applyAlignment="0" applyProtection="0"/>
    <xf numFmtId="266" fontId="126" fillId="42" borderId="195" applyNumberFormat="0" applyAlignment="0" applyProtection="0"/>
    <xf numFmtId="266" fontId="126" fillId="42" borderId="585" applyNumberFormat="0" applyAlignment="0" applyProtection="0"/>
    <xf numFmtId="167" fontId="91" fillId="0" borderId="550" applyNumberFormat="0" applyFill="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266" fontId="77" fillId="39" borderId="188" applyNumberFormat="0" applyAlignment="0" applyProtection="0"/>
    <xf numFmtId="266" fontId="121" fillId="0" borderId="589" applyNumberFormat="0" applyFill="0" applyAlignment="0" applyProtection="0"/>
    <xf numFmtId="49" fontId="113" fillId="0" borderId="238">
      <alignment horizontal="center"/>
    </xf>
    <xf numFmtId="266" fontId="16" fillId="0" borderId="506" applyNumberFormat="0" applyFill="0" applyAlignment="0" applyProtection="0"/>
    <xf numFmtId="266" fontId="18" fillId="44" borderId="286" applyNumberFormat="0" applyFont="0" applyAlignment="0" applyProtection="0"/>
    <xf numFmtId="266" fontId="126" fillId="42" borderId="585" applyNumberFormat="0" applyAlignment="0" applyProtection="0"/>
    <xf numFmtId="266" fontId="196" fillId="0" borderId="0" applyNumberFormat="0" applyFill="0" applyBorder="0" applyAlignment="0" applyProtection="0"/>
    <xf numFmtId="266" fontId="18" fillId="44" borderId="113" applyNumberFormat="0" applyFont="0" applyAlignment="0" applyProtection="0"/>
    <xf numFmtId="266" fontId="120" fillId="0" borderId="473" applyNumberFormat="0" applyFill="0" applyAlignment="0" applyProtection="0"/>
    <xf numFmtId="266" fontId="126" fillId="42" borderId="258" applyNumberFormat="0" applyAlignment="0" applyProtection="0"/>
    <xf numFmtId="266" fontId="18" fillId="44" borderId="259" applyNumberFormat="0" applyFont="0" applyAlignment="0" applyProtection="0"/>
    <xf numFmtId="266" fontId="77" fillId="47" borderId="518" applyNumberFormat="0" applyAlignment="0" applyProtection="0"/>
    <xf numFmtId="266" fontId="126" fillId="42" borderId="414" applyNumberFormat="0" applyAlignment="0" applyProtection="0"/>
    <xf numFmtId="266" fontId="21" fillId="0" borderId="360" applyNumberFormat="0" applyFill="0" applyAlignment="0" applyProtection="0"/>
    <xf numFmtId="266" fontId="18" fillId="44" borderId="113" applyNumberFormat="0" applyFont="0" applyAlignment="0" applyProtection="0"/>
    <xf numFmtId="266" fontId="18" fillId="44" borderId="113" applyNumberFormat="0" applyFont="0" applyAlignment="0" applyProtection="0"/>
    <xf numFmtId="266" fontId="77" fillId="39" borderId="361" applyNumberFormat="0" applyAlignment="0" applyProtection="0"/>
    <xf numFmtId="266" fontId="196" fillId="0" borderId="0" applyNumberFormat="0" applyFill="0" applyBorder="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266" fontId="126" fillId="42" borderId="280" applyNumberFormat="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66" fontId="196" fillId="0" borderId="0" applyNumberFormat="0" applyFill="0" applyBorder="0" applyAlignment="0" applyProtection="0"/>
    <xf numFmtId="266" fontId="126" fillId="42" borderId="414" applyNumberFormat="0" applyAlignment="0" applyProtection="0"/>
    <xf numFmtId="266" fontId="196" fillId="0" borderId="0" applyNumberFormat="0" applyFill="0" applyBorder="0" applyAlignment="0" applyProtection="0"/>
    <xf numFmtId="14" fontId="18" fillId="68" borderId="527" applyNumberFormat="0" applyFont="0" applyAlignment="0" applyProtection="0">
      <alignment horizontal="centerContinuous"/>
    </xf>
    <xf numFmtId="266" fontId="52" fillId="0" borderId="120" applyProtection="0">
      <alignment horizontal="center" vertical="top" wrapText="1"/>
      <protection hidden="1"/>
    </xf>
    <xf numFmtId="266" fontId="126" fillId="42" borderId="361" applyNumberFormat="0" applyAlignment="0" applyProtection="0"/>
    <xf numFmtId="4" fontId="91" fillId="0" borderId="120" applyFont="0" applyFill="0" applyBorder="0" applyAlignment="0" applyProtection="0"/>
    <xf numFmtId="266" fontId="37" fillId="0" borderId="291" applyNumberFormat="0" applyFill="0" applyAlignment="0" applyProtection="0"/>
    <xf numFmtId="8" fontId="18" fillId="0" borderId="111">
      <protection locked="0"/>
    </xf>
    <xf numFmtId="266" fontId="96" fillId="0" borderId="431"/>
    <xf numFmtId="5" fontId="26" fillId="58" borderId="358" applyNumberFormat="0" applyAlignment="0" applyProtection="0">
      <alignment vertical="top"/>
    </xf>
    <xf numFmtId="266" fontId="126" fillId="42" borderId="361" applyNumberFormat="0" applyAlignment="0" applyProtection="0"/>
    <xf numFmtId="266" fontId="196" fillId="0" borderId="0" applyNumberFormat="0" applyFill="0" applyBorder="0" applyAlignment="0" applyProtection="0"/>
    <xf numFmtId="266" fontId="113" fillId="0" borderId="573">
      <alignment horizontal="center"/>
    </xf>
    <xf numFmtId="266" fontId="126" fillId="42" borderId="334" applyNumberFormat="0" applyAlignment="0" applyProtection="0"/>
    <xf numFmtId="188" fontId="18" fillId="0" borderId="322" applyFill="0" applyBorder="0">
      <alignment horizontal="right"/>
    </xf>
    <xf numFmtId="5" fontId="26" fillId="58" borderId="561" applyNumberFormat="0" applyAlignment="0" applyProtection="0">
      <alignment vertical="top"/>
    </xf>
    <xf numFmtId="266" fontId="118" fillId="0" borderId="589" applyNumberFormat="0" applyFill="0" applyAlignment="0" applyProtection="0"/>
    <xf numFmtId="266" fontId="126" fillId="42" borderId="258" applyNumberFormat="0" applyAlignment="0" applyProtection="0"/>
    <xf numFmtId="266" fontId="21" fillId="0" borderId="467" applyNumberFormat="0" applyFill="0" applyAlignment="0" applyProtection="0"/>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266" fontId="126" fillId="42" borderId="361" applyNumberFormat="0" applyAlignment="0" applyProtection="0"/>
    <xf numFmtId="266" fontId="146" fillId="39" borderId="394" applyNumberFormat="0" applyAlignment="0" applyProtection="0"/>
    <xf numFmtId="266" fontId="126" fillId="42" borderId="470" applyNumberFormat="0" applyAlignment="0" applyProtection="0"/>
    <xf numFmtId="187" fontId="39" fillId="0" borderId="622"/>
    <xf numFmtId="227" fontId="18" fillId="0" borderId="427" applyFont="0" applyFill="0" applyBorder="0" applyAlignment="0" applyProtection="0"/>
    <xf numFmtId="49" fontId="113" fillId="0" borderId="620">
      <alignment horizontal="center"/>
    </xf>
    <xf numFmtId="266" fontId="146" fillId="47" borderId="615" applyNumberFormat="0" applyAlignment="0" applyProtection="0"/>
    <xf numFmtId="266" fontId="126" fillId="42" borderId="414" applyNumberFormat="0" applyAlignment="0" applyProtection="0"/>
    <xf numFmtId="266" fontId="26" fillId="43" borderId="135" applyNumberFormat="0" applyFont="0" applyBorder="0" applyProtection="0"/>
    <xf numFmtId="266" fontId="26" fillId="58" borderId="134" applyNumberFormat="0" applyFont="0" applyAlignment="0" applyProtection="0">
      <alignment vertical="top"/>
    </xf>
    <xf numFmtId="266" fontId="126" fillId="42" borderId="167" applyNumberFormat="0" applyAlignment="0" applyProtection="0"/>
    <xf numFmtId="266" fontId="21" fillId="0" borderId="360" applyNumberFormat="0" applyFill="0" applyAlignment="0" applyProtection="0"/>
    <xf numFmtId="266" fontId="129" fillId="62" borderId="590">
      <alignment horizontal="left" vertical="center" wrapText="1"/>
    </xf>
    <xf numFmtId="266" fontId="146" fillId="39" borderId="365" applyNumberFormat="0" applyAlignment="0" applyProtection="0"/>
    <xf numFmtId="266" fontId="196" fillId="0" borderId="0" applyNumberFormat="0" applyFill="0" applyBorder="0" applyAlignment="0" applyProtection="0"/>
    <xf numFmtId="266" fontId="126" fillId="42" borderId="139" applyNumberFormat="0" applyAlignment="0" applyProtection="0"/>
    <xf numFmtId="266" fontId="146" fillId="39" borderId="394" applyNumberFormat="0" applyAlignment="0" applyProtection="0"/>
    <xf numFmtId="8" fontId="18" fillId="0" borderId="335">
      <protection locked="0"/>
    </xf>
    <xf numFmtId="266" fontId="196" fillId="0" borderId="0" applyNumberFormat="0" applyFill="0" applyBorder="0" applyAlignment="0" applyProtection="0"/>
    <xf numFmtId="266" fontId="18" fillId="0" borderId="274">
      <alignment vertical="center"/>
    </xf>
    <xf numFmtId="266" fontId="126" fillId="42" borderId="139" applyNumberFormat="0" applyAlignment="0" applyProtection="0"/>
    <xf numFmtId="266" fontId="121" fillId="0" borderId="391" applyNumberFormat="0" applyFill="0" applyAlignment="0" applyProtection="0"/>
    <xf numFmtId="266" fontId="126" fillId="42" borderId="334" applyNumberFormat="0" applyAlignment="0" applyProtection="0"/>
    <xf numFmtId="266" fontId="126" fillId="42" borderId="195" applyNumberFormat="0" applyAlignment="0" applyProtection="0"/>
    <xf numFmtId="266" fontId="126" fillId="42" borderId="139" applyNumberFormat="0" applyAlignment="0" applyProtection="0"/>
    <xf numFmtId="266" fontId="126" fillId="42" borderId="611" applyNumberFormat="0" applyAlignment="0" applyProtection="0"/>
    <xf numFmtId="266" fontId="126" fillId="42" borderId="564"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440" applyNumberFormat="0" applyAlignment="0" applyProtection="0"/>
    <xf numFmtId="266" fontId="126" fillId="42" borderId="470" applyNumberFormat="0" applyAlignment="0" applyProtection="0"/>
    <xf numFmtId="266" fontId="126" fillId="42" borderId="311" applyNumberFormat="0" applyAlignment="0" applyProtection="0"/>
    <xf numFmtId="5" fontId="26" fillId="58" borderId="465" applyNumberFormat="0" applyAlignment="0" applyProtection="0">
      <alignment vertical="top"/>
    </xf>
    <xf numFmtId="266" fontId="126" fillId="42" borderId="311" applyNumberFormat="0" applyAlignment="0" applyProtection="0"/>
    <xf numFmtId="266" fontId="113" fillId="0" borderId="204">
      <alignment horizontal="center"/>
    </xf>
    <xf numFmtId="49" fontId="113" fillId="0" borderId="204">
      <alignment horizontal="center"/>
    </xf>
    <xf numFmtId="266" fontId="26" fillId="58" borderId="331" applyNumberFormat="0" applyFont="0" applyAlignment="0" applyProtection="0">
      <alignment vertical="top"/>
    </xf>
    <xf numFmtId="266" fontId="121" fillId="0" borderId="284" applyNumberFormat="0" applyFill="0" applyAlignment="0" applyProtection="0"/>
    <xf numFmtId="49" fontId="113" fillId="0" borderId="204">
      <alignment horizontal="center"/>
    </xf>
    <xf numFmtId="266" fontId="126" fillId="42" borderId="545" applyNumberFormat="0" applyAlignment="0" applyProtection="0"/>
    <xf numFmtId="266" fontId="126" fillId="42" borderId="13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55" fillId="0" borderId="137" applyNumberFormat="0" applyFill="0" applyBorder="0" applyAlignment="0" applyProtection="0">
      <alignment horizontal="right"/>
    </xf>
    <xf numFmtId="188" fontId="55" fillId="0" borderId="137" applyNumberFormat="0" applyFill="0" applyBorder="0" applyAlignment="0" applyProtection="0">
      <alignment horizontal="right"/>
    </xf>
    <xf numFmtId="5" fontId="26" fillId="58" borderId="134" applyNumberFormat="0" applyAlignment="0" applyProtection="0">
      <alignment vertical="top"/>
    </xf>
    <xf numFmtId="266" fontId="196" fillId="0" borderId="0" applyNumberFormat="0" applyFill="0" applyBorder="0" applyAlignment="0" applyProtection="0"/>
    <xf numFmtId="266" fontId="77" fillId="47" borderId="611" applyNumberFormat="0" applyAlignment="0" applyProtection="0"/>
    <xf numFmtId="266" fontId="196" fillId="0" borderId="0" applyNumberFormat="0" applyFill="0" applyBorder="0" applyAlignment="0" applyProtection="0"/>
    <xf numFmtId="266" fontId="126" fillId="42" borderId="258" applyNumberFormat="0" applyAlignment="0" applyProtection="0"/>
    <xf numFmtId="49" fontId="113" fillId="0" borderId="597">
      <alignment horizontal="center"/>
    </xf>
    <xf numFmtId="266" fontId="26" fillId="43" borderId="309" applyNumberFormat="0" applyFont="0" applyBorder="0" applyProtection="0"/>
    <xf numFmtId="266" fontId="120" fillId="0" borderId="142" applyNumberFormat="0" applyFill="0" applyAlignment="0" applyProtection="0"/>
    <xf numFmtId="266" fontId="196" fillId="0" borderId="0" applyNumberFormat="0" applyFill="0" applyBorder="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27" fillId="0" borderId="210" applyNumberFormat="0" applyAlignment="0" applyProtection="0">
      <alignment horizontal="left" vertical="center"/>
    </xf>
    <xf numFmtId="266" fontId="146" fillId="39" borderId="568" applyNumberFormat="0" applyAlignment="0" applyProtection="0"/>
    <xf numFmtId="266" fontId="126" fillId="42" borderId="195" applyNumberFormat="0" applyAlignment="0" applyProtection="0"/>
    <xf numFmtId="266" fontId="27" fillId="0" borderId="215" applyNumberFormat="0" applyAlignment="0" applyProtection="0">
      <alignment horizontal="left" vertical="center"/>
    </xf>
    <xf numFmtId="167" fontId="91" fillId="0" borderId="204" applyNumberFormat="0" applyFill="0" applyAlignment="0" applyProtection="0"/>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266" fontId="196" fillId="0" borderId="0" applyNumberFormat="0" applyFill="0" applyBorder="0" applyAlignment="0" applyProtection="0"/>
    <xf numFmtId="266" fontId="126" fillId="42" borderId="361" applyNumberFormat="0" applyAlignment="0" applyProtection="0"/>
    <xf numFmtId="266" fontId="121" fillId="0" borderId="143" applyNumberFormat="0" applyFill="0" applyAlignment="0" applyProtection="0"/>
    <xf numFmtId="266" fontId="118" fillId="0" borderId="143" applyNumberFormat="0" applyFill="0" applyAlignment="0" applyProtection="0"/>
    <xf numFmtId="266" fontId="21" fillId="0" borderId="109" applyNumberFormat="0" applyFill="0" applyAlignment="0" applyProtection="0"/>
    <xf numFmtId="266" fontId="21" fillId="0" borderId="109" applyNumberFormat="0" applyFill="0" applyAlignment="0" applyProtection="0"/>
    <xf numFmtId="266" fontId="118" fillId="0" borderId="141" applyNumberFormat="0" applyFill="0" applyAlignment="0" applyProtection="0"/>
    <xf numFmtId="49" fontId="113" fillId="0" borderId="151">
      <alignment horizontal="center"/>
    </xf>
    <xf numFmtId="266" fontId="118" fillId="0" borderId="141" applyNumberFormat="0" applyFill="0" applyAlignment="0" applyProtection="0"/>
    <xf numFmtId="266" fontId="126" fillId="42" borderId="139" applyNumberFormat="0" applyAlignment="0" applyProtection="0"/>
    <xf numFmtId="266" fontId="126" fillId="42" borderId="139" applyNumberFormat="0" applyAlignment="0" applyProtection="0"/>
    <xf numFmtId="266" fontId="18" fillId="0" borderId="160">
      <alignment vertical="center"/>
    </xf>
    <xf numFmtId="49" fontId="113" fillId="0" borderId="151">
      <alignment horizontal="center"/>
    </xf>
    <xf numFmtId="266" fontId="126" fillId="42" borderId="139" applyNumberFormat="0" applyAlignment="0" applyProtection="0"/>
    <xf numFmtId="49" fontId="113" fillId="0" borderId="265">
      <alignment horizontal="center"/>
    </xf>
    <xf numFmtId="266" fontId="27" fillId="0" borderId="159" applyNumberFormat="0" applyAlignment="0" applyProtection="0">
      <alignment horizontal="left" vertical="center"/>
    </xf>
    <xf numFmtId="266" fontId="126" fillId="42" borderId="361" applyNumberFormat="0" applyAlignment="0" applyProtection="0"/>
    <xf numFmtId="266" fontId="126" fillId="42" borderId="564" applyNumberFormat="0" applyAlignment="0" applyProtection="0"/>
    <xf numFmtId="49" fontId="113" fillId="0" borderId="320">
      <alignment horizontal="center"/>
    </xf>
    <xf numFmtId="266" fontId="126" fillId="42" borderId="139" applyNumberFormat="0" applyAlignment="0" applyProtection="0"/>
    <xf numFmtId="266" fontId="126" fillId="42" borderId="139" applyNumberFormat="0" applyAlignment="0" applyProtection="0"/>
    <xf numFmtId="266" fontId="74" fillId="80" borderId="597" applyNumberFormat="0" applyProtection="0">
      <alignment horizontal="center" vertical="top" wrapText="1"/>
      <protection hidden="1"/>
    </xf>
    <xf numFmtId="266" fontId="126" fillId="42" borderId="139" applyNumberFormat="0" applyAlignment="0" applyProtection="0"/>
    <xf numFmtId="266" fontId="126" fillId="42" borderId="139" applyNumberFormat="0" applyAlignment="0" applyProtection="0"/>
    <xf numFmtId="8" fontId="18" fillId="0" borderId="226">
      <protection locked="0"/>
    </xf>
    <xf numFmtId="266" fontId="113" fillId="0" borderId="151">
      <alignment horizontal="center"/>
    </xf>
    <xf numFmtId="266" fontId="113" fillId="0" borderId="151">
      <alignment horizontal="center"/>
    </xf>
    <xf numFmtId="266" fontId="113" fillId="0" borderId="151">
      <alignment horizontal="center"/>
    </xf>
    <xf numFmtId="266" fontId="113" fillId="0" borderId="151">
      <alignment horizontal="center"/>
    </xf>
    <xf numFmtId="266" fontId="146" fillId="39" borderId="338" applyNumberFormat="0" applyAlignment="0" applyProtection="0"/>
    <xf numFmtId="266" fontId="126" fillId="42" borderId="139" applyNumberFormat="0" applyAlignment="0" applyProtection="0"/>
    <xf numFmtId="266" fontId="126" fillId="42" borderId="139" applyNumberFormat="0" applyAlignment="0" applyProtection="0"/>
    <xf numFmtId="266" fontId="77" fillId="39" borderId="311" applyNumberFormat="0" applyAlignment="0" applyProtection="0"/>
    <xf numFmtId="266" fontId="126" fillId="42" borderId="470" applyNumberFormat="0" applyAlignment="0" applyProtection="0"/>
    <xf numFmtId="266" fontId="126" fillId="42" borderId="387" applyNumberFormat="0" applyAlignment="0" applyProtection="0"/>
    <xf numFmtId="49" fontId="113" fillId="0" borderId="190">
      <alignment horizontal="center"/>
    </xf>
    <xf numFmtId="266" fontId="126" fillId="42" borderId="139" applyNumberFormat="0" applyAlignment="0" applyProtection="0"/>
    <xf numFmtId="266" fontId="126" fillId="42" borderId="139" applyNumberFormat="0" applyAlignment="0" applyProtection="0"/>
    <xf numFmtId="266" fontId="21" fillId="0" borderId="238" applyFont="0" applyFill="0" applyBorder="0" applyAlignment="0" applyProtection="0"/>
    <xf numFmtId="220" fontId="79" fillId="0" borderId="599" applyFont="0" applyFill="0" applyBorder="0" applyAlignment="0" applyProtection="0"/>
    <xf numFmtId="266" fontId="27" fillId="0" borderId="154">
      <alignment horizontal="left" vertical="center"/>
    </xf>
    <xf numFmtId="266" fontId="126" fillId="42" borderId="139" applyNumberFormat="0" applyAlignment="0" applyProtection="0"/>
    <xf numFmtId="4" fontId="91" fillId="0" borderId="204" applyFont="0" applyFill="0" applyBorder="0" applyAlignment="0" applyProtection="0"/>
    <xf numFmtId="266" fontId="65" fillId="68" borderId="224" applyNumberFormat="0" applyBorder="0" applyAlignment="0" applyProtection="0"/>
    <xf numFmtId="10" fontId="21" fillId="68" borderId="190" applyNumberFormat="0" applyBorder="0" applyAlignment="0" applyProtection="0"/>
    <xf numFmtId="266" fontId="126" fillId="42" borderId="139" applyNumberFormat="0" applyAlignment="0" applyProtection="0"/>
    <xf numFmtId="227" fontId="18" fillId="0" borderId="155" applyFont="0" applyFill="0" applyBorder="0" applyAlignment="0" applyProtection="0"/>
    <xf numFmtId="266" fontId="126" fillId="42" borderId="139" applyNumberFormat="0" applyAlignment="0" applyProtection="0"/>
    <xf numFmtId="266" fontId="21" fillId="0" borderId="151" applyFont="0" applyFill="0" applyBorder="0" applyAlignment="0" applyProtection="0"/>
    <xf numFmtId="266" fontId="77" fillId="39" borderId="387" applyNumberFormat="0" applyAlignment="0" applyProtection="0"/>
    <xf numFmtId="266" fontId="126" fillId="42" borderId="564" applyNumberFormat="0" applyAlignment="0" applyProtection="0"/>
    <xf numFmtId="49" fontId="113" fillId="0" borderId="527">
      <alignment horizontal="center"/>
    </xf>
    <xf numFmtId="266" fontId="126" fillId="42" borderId="139" applyNumberFormat="0" applyAlignment="0" applyProtection="0"/>
    <xf numFmtId="266" fontId="126" fillId="42" borderId="139" applyNumberFormat="0" applyAlignment="0" applyProtection="0"/>
    <xf numFmtId="266" fontId="120" fillId="0" borderId="283" applyNumberFormat="0" applyFill="0" applyAlignment="0" applyProtection="0"/>
    <xf numFmtId="266" fontId="26" fillId="43" borderId="108" applyNumberFormat="0" applyFont="0" applyBorder="0" applyProtection="0"/>
    <xf numFmtId="266" fontId="18" fillId="0" borderId="115">
      <alignment vertical="center"/>
    </xf>
    <xf numFmtId="266" fontId="96" fillId="0" borderId="106"/>
    <xf numFmtId="266" fontId="26" fillId="43" borderId="108" applyNumberFormat="0" applyFont="0" applyBorder="0" applyProtection="0"/>
    <xf numFmtId="266" fontId="26" fillId="58" borderId="107" applyNumberFormat="0" applyFont="0" applyAlignment="0" applyProtection="0">
      <alignment vertical="top"/>
    </xf>
    <xf numFmtId="266" fontId="26" fillId="58" borderId="107" applyNumberFormat="0" applyFont="0" applyAlignment="0" applyProtection="0">
      <alignment vertical="top"/>
    </xf>
    <xf numFmtId="49" fontId="113" fillId="0" borderId="265">
      <alignment horizontal="center"/>
    </xf>
    <xf numFmtId="266" fontId="126" fillId="42" borderId="387" applyNumberFormat="0" applyAlignment="0" applyProtection="0"/>
    <xf numFmtId="266" fontId="196" fillId="0" borderId="0" applyNumberFormat="0" applyFill="0" applyBorder="0" applyAlignment="0" applyProtection="0"/>
    <xf numFmtId="266" fontId="65" fillId="68" borderId="469" applyNumberFormat="0" applyBorder="0" applyAlignment="0" applyProtection="0"/>
    <xf numFmtId="266" fontId="126" fillId="42" borderId="195" applyNumberFormat="0" applyAlignment="0" applyProtection="0"/>
    <xf numFmtId="266" fontId="126" fillId="42" borderId="188" applyNumberFormat="0" applyAlignment="0" applyProtection="0"/>
    <xf numFmtId="266" fontId="196" fillId="0" borderId="0" applyNumberFormat="0" applyFill="0" applyBorder="0" applyAlignment="0" applyProtection="0"/>
    <xf numFmtId="266" fontId="77" fillId="47" borderId="225" applyNumberFormat="0" applyAlignment="0" applyProtection="0"/>
    <xf numFmtId="266" fontId="158" fillId="1" borderId="402" applyNumberFormat="0" applyFont="0" applyAlignment="0">
      <alignment horizontal="center"/>
    </xf>
    <xf numFmtId="266" fontId="126" fillId="42" borderId="195" applyNumberFormat="0" applyAlignment="0" applyProtection="0"/>
    <xf numFmtId="220" fontId="79" fillId="0" borderId="575" applyFont="0" applyFill="0" applyBorder="0" applyAlignment="0" applyProtection="0"/>
    <xf numFmtId="266" fontId="196" fillId="0" borderId="0" applyNumberFormat="0" applyFill="0" applyBorder="0" applyAlignment="0" applyProtection="0"/>
    <xf numFmtId="266" fontId="21" fillId="0" borderId="136" applyNumberFormat="0" applyFill="0" applyAlignment="0" applyProtection="0"/>
    <xf numFmtId="188" fontId="25" fillId="0" borderId="137" applyNumberFormat="0" applyFill="0" applyBorder="0" applyAlignment="0" applyProtection="0">
      <alignment horizontal="right"/>
    </xf>
    <xf numFmtId="266" fontId="196" fillId="0" borderId="0" applyNumberFormat="0" applyFill="0" applyBorder="0" applyAlignment="0" applyProtection="0"/>
    <xf numFmtId="188" fontId="18" fillId="0" borderId="153" applyFill="0" applyBorder="0">
      <alignment horizontal="right"/>
    </xf>
    <xf numFmtId="5" fontId="26" fillId="58" borderId="275" applyNumberFormat="0" applyAlignment="0" applyProtection="0">
      <alignment vertical="top"/>
    </xf>
    <xf numFmtId="266" fontId="126" fillId="42" borderId="361" applyNumberFormat="0" applyAlignment="0" applyProtection="0"/>
    <xf numFmtId="266" fontId="196" fillId="0" borderId="0" applyNumberFormat="0" applyFill="0" applyBorder="0" applyAlignment="0" applyProtection="0"/>
    <xf numFmtId="49" fontId="113" fillId="0" borderId="204">
      <alignment horizontal="center"/>
    </xf>
    <xf numFmtId="266" fontId="77" fillId="39" borderId="139" applyNumberFormat="0" applyAlignment="0" applyProtection="0"/>
    <xf numFmtId="266" fontId="77" fillId="47" borderId="139" applyNumberFormat="0" applyAlignment="0" applyProtection="0"/>
    <xf numFmtId="220" fontId="79" fillId="0" borderId="206" applyFont="0" applyFill="0" applyBorder="0" applyAlignment="0" applyProtection="0"/>
    <xf numFmtId="266" fontId="77" fillId="47" borderId="139" applyNumberFormat="0" applyAlignment="0" applyProtection="0"/>
    <xf numFmtId="49" fontId="113" fillId="0" borderId="450">
      <alignment horizontal="center"/>
    </xf>
    <xf numFmtId="266" fontId="16" fillId="0" borderId="449" applyNumberFormat="0" applyFill="0" applyAlignment="0" applyProtection="0"/>
    <xf numFmtId="266" fontId="126" fillId="42" borderId="195" applyNumberFormat="0" applyAlignment="0" applyProtection="0"/>
    <xf numFmtId="266" fontId="18" fillId="44" borderId="145" applyNumberFormat="0" applyFont="0" applyAlignment="0" applyProtection="0"/>
    <xf numFmtId="266" fontId="126" fillId="42" borderId="440" applyNumberFormat="0" applyAlignment="0" applyProtection="0"/>
    <xf numFmtId="266" fontId="18" fillId="44" borderId="145" applyNumberFormat="0" applyFont="0" applyAlignment="0" applyProtection="0"/>
    <xf numFmtId="266" fontId="146" fillId="39" borderId="146" applyNumberFormat="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66" fontId="146" fillId="47" borderId="146" applyNumberFormat="0" applyAlignment="0" applyProtection="0"/>
    <xf numFmtId="266" fontId="126" fillId="42" borderId="564" applyNumberFormat="0" applyAlignment="0" applyProtection="0"/>
    <xf numFmtId="266" fontId="26" fillId="43" borderId="276" applyNumberFormat="0" applyFont="0" applyBorder="0" applyProtection="0"/>
    <xf numFmtId="220" fontId="79" fillId="0" borderId="401" applyFont="0" applyFill="0" applyBorder="0" applyAlignment="0" applyProtection="0"/>
    <xf numFmtId="266" fontId="18" fillId="44" borderId="198" applyNumberFormat="0" applyFont="0" applyAlignment="0" applyProtection="0"/>
    <xf numFmtId="8" fontId="18" fillId="0" borderId="140">
      <protection locked="0"/>
    </xf>
    <xf numFmtId="4" fontId="91" fillId="0" borderId="151" applyFont="0" applyFill="0" applyBorder="0" applyAlignment="0" applyProtection="0"/>
    <xf numFmtId="266" fontId="77" fillId="47" borderId="585" applyNumberFormat="0" applyAlignment="0" applyProtection="0"/>
    <xf numFmtId="266" fontId="196" fillId="0" borderId="0" applyNumberFormat="0" applyFill="0" applyBorder="0" applyAlignment="0" applyProtection="0"/>
    <xf numFmtId="266" fontId="146" fillId="39" borderId="546" applyNumberFormat="0" applyAlignment="0" applyProtection="0"/>
    <xf numFmtId="266" fontId="126" fillId="42" borderId="585" applyNumberFormat="0" applyAlignment="0" applyProtection="0"/>
    <xf numFmtId="266" fontId="37" fillId="0" borderId="367" applyNumberFormat="0" applyFill="0" applyAlignment="0" applyProtection="0"/>
    <xf numFmtId="266" fontId="126" fillId="42" borderId="470" applyNumberFormat="0" applyAlignment="0" applyProtection="0"/>
    <xf numFmtId="266" fontId="77" fillId="39" borderId="139" applyNumberFormat="0" applyAlignment="0" applyProtection="0"/>
    <xf numFmtId="266" fontId="77" fillId="47" borderId="139" applyNumberFormat="0" applyAlignment="0" applyProtection="0"/>
    <xf numFmtId="266" fontId="77" fillId="47" borderId="139" applyNumberFormat="0" applyAlignment="0" applyProtection="0"/>
    <xf numFmtId="266" fontId="196" fillId="0" borderId="0" applyNumberFormat="0" applyFill="0" applyBorder="0" applyAlignment="0" applyProtection="0"/>
    <xf numFmtId="266" fontId="26" fillId="43" borderId="383" applyNumberFormat="0" applyFont="0" applyBorder="0" applyProtection="0"/>
    <xf numFmtId="266" fontId="126" fillId="42" borderId="470" applyNumberFormat="0" applyAlignment="0" applyProtection="0"/>
    <xf numFmtId="266" fontId="122" fillId="0" borderId="294" applyNumberFormat="0" applyFont="0" applyFill="0" applyAlignment="0" applyProtection="0"/>
    <xf numFmtId="266" fontId="74" fillId="80" borderId="527" applyNumberFormat="0" applyProtection="0">
      <alignment horizontal="center" vertical="top" wrapText="1"/>
      <protection hidden="1"/>
    </xf>
    <xf numFmtId="49" fontId="113" fillId="0" borderId="573">
      <alignment horizontal="center"/>
    </xf>
    <xf numFmtId="266" fontId="196" fillId="0" borderId="0" applyNumberFormat="0" applyFill="0" applyBorder="0" applyAlignment="0" applyProtection="0"/>
    <xf numFmtId="266" fontId="21" fillId="0" borderId="310" applyNumberFormat="0" applyFill="0" applyAlignment="0" applyProtection="0"/>
    <xf numFmtId="266" fontId="18" fillId="0" borderId="288">
      <alignment vertical="center"/>
    </xf>
    <xf numFmtId="266" fontId="126" fillId="42" borderId="311" applyNumberFormat="0" applyAlignment="0" applyProtection="0"/>
    <xf numFmtId="266" fontId="126" fillId="42" borderId="334" applyNumberFormat="0" applyAlignment="0" applyProtection="0"/>
    <xf numFmtId="183" fontId="18" fillId="0" borderId="446">
      <alignment horizontal="centerContinuous"/>
    </xf>
    <xf numFmtId="266" fontId="126" fillId="42" borderId="387" applyNumberFormat="0" applyAlignment="0" applyProtection="0"/>
    <xf numFmtId="266" fontId="18" fillId="44" borderId="259" applyNumberFormat="0" applyFont="0" applyAlignment="0" applyProtection="0"/>
    <xf numFmtId="266" fontId="126" fillId="42" borderId="564" applyNumberFormat="0" applyAlignment="0" applyProtection="0"/>
    <xf numFmtId="266" fontId="126" fillId="42" borderId="280" applyNumberFormat="0" applyAlignment="0" applyProtection="0"/>
    <xf numFmtId="5" fontId="26" fillId="58" borderId="580" applyNumberFormat="0" applyAlignment="0" applyProtection="0">
      <alignment vertical="top"/>
    </xf>
    <xf numFmtId="266" fontId="126" fillId="42" borderId="387" applyNumberFormat="0" applyAlignment="0" applyProtection="0"/>
    <xf numFmtId="266" fontId="126" fillId="42" borderId="280" applyNumberFormat="0" applyAlignment="0" applyProtection="0"/>
    <xf numFmtId="266" fontId="160" fillId="71" borderId="238">
      <alignment horizontal="center" vertical="center" wrapText="1"/>
      <protection hidden="1"/>
    </xf>
    <xf numFmtId="266" fontId="65" fillId="68" borderId="138" applyNumberFormat="0" applyBorder="0" applyAlignment="0" applyProtection="0"/>
    <xf numFmtId="266" fontId="65" fillId="68" borderId="138" applyNumberFormat="0" applyBorder="0" applyAlignment="0" applyProtection="0"/>
    <xf numFmtId="266" fontId="126" fillId="42" borderId="387" applyNumberFormat="0" applyAlignment="0" applyProtection="0"/>
    <xf numFmtId="266" fontId="126" fillId="42" borderId="167" applyNumberFormat="0" applyAlignment="0" applyProtection="0"/>
    <xf numFmtId="266" fontId="126" fillId="42" borderId="225" applyNumberFormat="0" applyAlignment="0" applyProtection="0"/>
    <xf numFmtId="266" fontId="118" fillId="0" borderId="229" applyNumberFormat="0" applyFill="0" applyAlignment="0" applyProtection="0"/>
    <xf numFmtId="266" fontId="126" fillId="42" borderId="225" applyNumberFormat="0" applyAlignment="0" applyProtection="0"/>
    <xf numFmtId="266" fontId="126" fillId="42" borderId="311" applyNumberFormat="0" applyAlignment="0" applyProtection="0"/>
    <xf numFmtId="266" fontId="21" fillId="0" borderId="136" applyNumberFormat="0" applyFill="0" applyAlignment="0" applyProtection="0"/>
    <xf numFmtId="49" fontId="113" fillId="0" borderId="265">
      <alignment horizontal="center"/>
    </xf>
    <xf numFmtId="266" fontId="126" fillId="42" borderId="545" applyNumberFormat="0" applyAlignment="0" applyProtection="0"/>
    <xf numFmtId="266" fontId="77" fillId="39" borderId="258" applyNumberFormat="0" applyAlignment="0" applyProtection="0"/>
    <xf numFmtId="49" fontId="113" fillId="0" borderId="173">
      <alignment horizontal="center"/>
    </xf>
    <xf numFmtId="49" fontId="113" fillId="0" borderId="173">
      <alignment horizontal="center"/>
    </xf>
    <xf numFmtId="16" fontId="18" fillId="68" borderId="482" applyNumberFormat="0" applyFont="0" applyAlignment="0" applyProtection="0">
      <alignment horizontal="centerContinuous"/>
    </xf>
    <xf numFmtId="266" fontId="21" fillId="0" borderId="257" applyNumberFormat="0" applyFill="0" applyAlignment="0" applyProtection="0"/>
    <xf numFmtId="49" fontId="113" fillId="0" borderId="173">
      <alignment horizontal="center"/>
    </xf>
    <xf numFmtId="49" fontId="113" fillId="0" borderId="173">
      <alignment horizontal="center"/>
    </xf>
    <xf numFmtId="266" fontId="126" fillId="42" borderId="387" applyNumberFormat="0" applyAlignment="0" applyProtection="0"/>
    <xf numFmtId="49" fontId="113" fillId="0" borderId="173">
      <alignment horizontal="center"/>
    </xf>
    <xf numFmtId="266" fontId="126" fillId="42" borderId="167" applyNumberFormat="0" applyAlignment="0" applyProtection="0"/>
    <xf numFmtId="266" fontId="77" fillId="39" borderId="611" applyNumberFormat="0" applyAlignment="0" applyProtection="0"/>
    <xf numFmtId="167" fontId="91" fillId="0" borderId="190" applyNumberFormat="0" applyFill="0" applyAlignment="0" applyProtection="0"/>
    <xf numFmtId="266" fontId="126" fillId="42" borderId="167" applyNumberFormat="0" applyAlignment="0" applyProtection="0"/>
    <xf numFmtId="266" fontId="118" fillId="0" borderId="229" applyNumberFormat="0" applyFill="0" applyAlignment="0" applyProtection="0"/>
    <xf numFmtId="266" fontId="77" fillId="47" borderId="440" applyNumberFormat="0" applyAlignment="0" applyProtection="0"/>
    <xf numFmtId="266" fontId="27" fillId="0" borderId="435" applyNumberFormat="0" applyAlignment="0" applyProtection="0">
      <alignment horizontal="left" vertical="center"/>
    </xf>
    <xf numFmtId="266" fontId="126" fillId="42" borderId="167" applyNumberFormat="0" applyAlignment="0" applyProtection="0"/>
    <xf numFmtId="266" fontId="26" fillId="43" borderId="135" applyNumberFormat="0" applyFont="0" applyBorder="0" applyProtection="0"/>
    <xf numFmtId="266" fontId="96" fillId="0" borderId="133"/>
    <xf numFmtId="266" fontId="27" fillId="0" borderId="253" applyNumberFormat="0" applyAlignment="0" applyProtection="0">
      <alignment horizontal="left" vertical="center"/>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26" fillId="43" borderId="309" applyNumberFormat="0" applyFont="0" applyBorder="0" applyProtection="0"/>
    <xf numFmtId="266" fontId="18" fillId="0" borderId="181">
      <alignment vertical="center"/>
    </xf>
    <xf numFmtId="266" fontId="18" fillId="44" borderId="286" applyNumberFormat="0" applyFont="0" applyAlignment="0" applyProtection="0"/>
    <xf numFmtId="266" fontId="126" fillId="42" borderId="195" applyNumberFormat="0" applyAlignment="0" applyProtection="0"/>
    <xf numFmtId="266" fontId="18" fillId="0" borderId="376">
      <alignment vertical="center"/>
    </xf>
    <xf numFmtId="266" fontId="196" fillId="0" borderId="0" applyNumberFormat="0" applyFill="0" applyBorder="0" applyAlignment="0" applyProtection="0"/>
    <xf numFmtId="10" fontId="21" fillId="68" borderId="597" applyNumberFormat="0" applyBorder="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188" applyNumberFormat="0" applyAlignment="0" applyProtection="0"/>
    <xf numFmtId="266" fontId="18" fillId="0" borderId="407">
      <alignment vertical="center"/>
    </xf>
    <xf numFmtId="266" fontId="122" fillId="0" borderId="239" applyNumberFormat="0" applyFont="0" applyFill="0" applyAlignment="0" applyProtection="0"/>
    <xf numFmtId="266" fontId="126" fillId="42" borderId="188" applyNumberFormat="0" applyAlignment="0" applyProtection="0"/>
    <xf numFmtId="266" fontId="77" fillId="47" borderId="167" applyNumberFormat="0" applyAlignment="0" applyProtection="0"/>
    <xf numFmtId="49" fontId="113" fillId="0" borderId="399">
      <alignment horizontal="center"/>
    </xf>
    <xf numFmtId="266" fontId="18" fillId="44" borderId="168" applyNumberFormat="0" applyFont="0" applyAlignment="0" applyProtection="0"/>
    <xf numFmtId="266" fontId="118" fillId="0" borderId="284" applyNumberFormat="0" applyFill="0" applyAlignment="0" applyProtection="0"/>
    <xf numFmtId="266" fontId="146" fillId="47" borderId="169" applyNumberFormat="0" applyAlignment="0" applyProtection="0"/>
    <xf numFmtId="266" fontId="146" fillId="47" borderId="169" applyNumberFormat="0" applyAlignment="0" applyProtection="0"/>
    <xf numFmtId="220" fontId="79" fillId="0" borderId="175" applyFont="0" applyFill="0" applyBorder="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188" applyNumberFormat="0" applyAlignment="0" applyProtection="0"/>
    <xf numFmtId="266" fontId="26" fillId="58" borderId="275" applyNumberFormat="0" applyFont="0" applyAlignment="0" applyProtection="0">
      <alignment vertical="top"/>
    </xf>
    <xf numFmtId="266" fontId="77" fillId="39" borderId="167" applyNumberFormat="0" applyAlignment="0" applyProtection="0"/>
    <xf numFmtId="266" fontId="18" fillId="44" borderId="337" applyNumberFormat="0" applyFont="0" applyAlignment="0" applyProtection="0"/>
    <xf numFmtId="266" fontId="21" fillId="0" borderId="320" applyFont="0" applyFill="0" applyBorder="0" applyAlignment="0" applyProtection="0"/>
    <xf numFmtId="266" fontId="196" fillId="0" borderId="0" applyNumberFormat="0" applyFill="0" applyBorder="0" applyAlignment="0" applyProtection="0"/>
    <xf numFmtId="266" fontId="26" fillId="58" borderId="608" applyNumberFormat="0" applyFont="0" applyAlignment="0" applyProtection="0">
      <alignment vertical="top"/>
    </xf>
    <xf numFmtId="266" fontId="126" fillId="42" borderId="361" applyNumberFormat="0" applyAlignment="0" applyProtection="0"/>
    <xf numFmtId="266" fontId="77" fillId="39" borderId="280" applyNumberFormat="0" applyAlignment="0" applyProtection="0"/>
    <xf numFmtId="266" fontId="126" fillId="42" borderId="334" applyNumberFormat="0" applyAlignment="0" applyProtection="0"/>
    <xf numFmtId="49" fontId="113" fillId="0" borderId="620">
      <alignment horizontal="center"/>
    </xf>
    <xf numFmtId="266" fontId="126" fillId="42" borderId="188" applyNumberFormat="0" applyAlignment="0" applyProtection="0"/>
    <xf numFmtId="266" fontId="146" fillId="47" borderId="199" applyNumberFormat="0" applyAlignment="0" applyProtection="0"/>
    <xf numFmtId="266" fontId="21" fillId="0" borderId="166" applyNumberFormat="0" applyFill="0" applyAlignment="0" applyProtection="0"/>
    <xf numFmtId="266" fontId="126" fillId="42" borderId="564" applyNumberFormat="0" applyAlignment="0" applyProtection="0"/>
    <xf numFmtId="266" fontId="126" fillId="42" borderId="440" applyNumberFormat="0" applyAlignment="0" applyProtection="0"/>
    <xf numFmtId="220" fontId="79" fillId="0" borderId="509" applyFont="0" applyFill="0" applyBorder="0" applyAlignment="0" applyProtection="0"/>
    <xf numFmtId="266" fontId="126" fillId="42" borderId="361" applyNumberFormat="0" applyAlignment="0" applyProtection="0"/>
    <xf numFmtId="266" fontId="126" fillId="42" borderId="195" applyNumberFormat="0" applyAlignment="0" applyProtection="0"/>
    <xf numFmtId="5" fontId="26" fillId="58" borderId="220" applyNumberFormat="0" applyAlignment="0" applyProtection="0">
      <alignment vertical="top"/>
    </xf>
    <xf numFmtId="266" fontId="37" fillId="0" borderId="595" applyNumberFormat="0" applyFill="0" applyAlignment="0" applyProtection="0"/>
    <xf numFmtId="266" fontId="96" fillId="0" borderId="163"/>
    <xf numFmtId="266" fontId="1" fillId="0" borderId="0"/>
    <xf numFmtId="5" fontId="26" fillId="58" borderId="465" applyNumberFormat="0" applyAlignment="0" applyProtection="0">
      <alignment vertical="top"/>
    </xf>
    <xf numFmtId="266" fontId="126" fillId="42" borderId="258" applyNumberFormat="0" applyAlignment="0" applyProtection="0"/>
    <xf numFmtId="14" fontId="18" fillId="68" borderId="597" applyNumberFormat="0" applyFont="0" applyAlignment="0" applyProtection="0">
      <alignment horizontal="centerContinuous"/>
    </xf>
    <xf numFmtId="49" fontId="113" fillId="0" borderId="573">
      <alignment horizontal="center"/>
    </xf>
    <xf numFmtId="266" fontId="37" fillId="0" borderId="235" applyNumberFormat="0" applyFill="0" applyAlignment="0" applyProtection="0"/>
    <xf numFmtId="266" fontId="121" fillId="0" borderId="229" applyNumberFormat="0" applyFill="0" applyAlignment="0" applyProtection="0"/>
    <xf numFmtId="185" fontId="19" fillId="0" borderId="206"/>
    <xf numFmtId="220" fontId="79" fillId="0" borderId="509" applyFont="0" applyFill="0" applyBorder="0" applyAlignment="0" applyProtection="0"/>
    <xf numFmtId="266" fontId="126" fillId="42" borderId="225" applyNumberFormat="0" applyAlignment="0" applyProtection="0"/>
    <xf numFmtId="220" fontId="79" fillId="0" borderId="509" applyFont="0" applyFill="0" applyBorder="0" applyAlignment="0" applyProtection="0"/>
    <xf numFmtId="266" fontId="37" fillId="0" borderId="201" applyNumberFormat="0" applyFill="0" applyAlignment="0" applyProtection="0"/>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126" fillId="42" borderId="387" applyNumberFormat="0" applyAlignment="0" applyProtection="0"/>
    <xf numFmtId="266" fontId="196" fillId="0" borderId="0" applyNumberFormat="0" applyFill="0" applyBorder="0" applyAlignment="0" applyProtection="0"/>
    <xf numFmtId="266" fontId="18" fillId="0" borderId="209">
      <alignment vertical="center"/>
    </xf>
    <xf numFmtId="266" fontId="126" fillId="42" borderId="195" applyNumberFormat="0" applyAlignment="0" applyProtection="0"/>
    <xf numFmtId="266" fontId="37" fillId="0" borderId="201" applyNumberFormat="0" applyFill="0" applyAlignment="0" applyProtection="0"/>
    <xf numFmtId="266" fontId="146" fillId="39" borderId="199" applyNumberFormat="0" applyAlignment="0" applyProtection="0"/>
    <xf numFmtId="220" fontId="79" fillId="0" borderId="206" applyFont="0" applyFill="0" applyBorder="0" applyAlignment="0" applyProtection="0"/>
    <xf numFmtId="266" fontId="21" fillId="0" borderId="204" applyFont="0" applyFill="0" applyBorder="0" applyAlignment="0" applyProtection="0"/>
    <xf numFmtId="266" fontId="126" fillId="42" borderId="195" applyNumberFormat="0" applyAlignment="0" applyProtection="0"/>
    <xf numFmtId="49" fontId="113" fillId="0" borderId="204">
      <alignment horizontal="center"/>
    </xf>
    <xf numFmtId="49" fontId="113" fillId="0" borderId="204">
      <alignment horizontal="center"/>
    </xf>
    <xf numFmtId="266" fontId="77" fillId="39" borderId="195" applyNumberFormat="0" applyAlignment="0" applyProtection="0"/>
    <xf numFmtId="266" fontId="126" fillId="42" borderId="334" applyNumberFormat="0" applyAlignment="0" applyProtection="0"/>
    <xf numFmtId="188" fontId="55" fillId="0" borderId="223" applyNumberFormat="0" applyFill="0" applyBorder="0" applyAlignment="0" applyProtection="0">
      <alignment horizontal="right"/>
    </xf>
    <xf numFmtId="266" fontId="196" fillId="0" borderId="0" applyNumberFormat="0" applyFill="0" applyBorder="0" applyAlignment="0" applyProtection="0"/>
    <xf numFmtId="266" fontId="126" fillId="42" borderId="564" applyNumberFormat="0" applyAlignment="0" applyProtection="0"/>
    <xf numFmtId="266" fontId="146" fillId="47" borderId="287" applyNumberFormat="0" applyAlignment="0" applyProtection="0"/>
    <xf numFmtId="266" fontId="126" fillId="42" borderId="334" applyNumberFormat="0" applyAlignment="0" applyProtection="0"/>
    <xf numFmtId="49" fontId="113" fillId="0" borderId="293">
      <alignment horizontal="center"/>
    </xf>
    <xf numFmtId="266" fontId="37" fillId="0" borderId="34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3" fontId="18" fillId="0" borderId="147">
      <alignment horizontal="centerContinuous"/>
    </xf>
    <xf numFmtId="266" fontId="18" fillId="0" borderId="189">
      <alignment vertical="center"/>
    </xf>
    <xf numFmtId="266" fontId="196" fillId="0" borderId="0" applyNumberFormat="0" applyFill="0" applyBorder="0" applyAlignment="0" applyProtection="0"/>
    <xf numFmtId="266" fontId="37" fillId="0" borderId="149" applyNumberFormat="0" applyFill="0" applyAlignment="0" applyProtection="0"/>
    <xf numFmtId="266" fontId="16" fillId="0" borderId="15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44" borderId="521" applyNumberFormat="0" applyFont="0" applyAlignment="0" applyProtection="0"/>
    <xf numFmtId="266" fontId="18" fillId="44" borderId="393" applyNumberFormat="0" applyFont="0" applyAlignment="0" applyProtection="0"/>
    <xf numFmtId="187" fontId="39" fillId="0" borderId="122"/>
    <xf numFmtId="266" fontId="18" fillId="0" borderId="178">
      <alignment vertical="center"/>
    </xf>
    <xf numFmtId="266" fontId="126" fillId="42" borderId="195" applyNumberFormat="0" applyAlignment="0" applyProtection="0"/>
    <xf numFmtId="266" fontId="18" fillId="44" borderId="393" applyNumberFormat="0" applyFont="0" applyAlignment="0" applyProtection="0"/>
    <xf numFmtId="20" fontId="18" fillId="68" borderId="204" applyNumberFormat="0" applyFont="0" applyAlignment="0" applyProtection="0">
      <alignment horizontal="centerContinuous"/>
    </xf>
    <xf numFmtId="20" fontId="18" fillId="68" borderId="344" applyNumberFormat="0" applyFont="0" applyAlignment="0" applyProtection="0">
      <alignment horizontal="centerContinuous"/>
    </xf>
    <xf numFmtId="185" fontId="19" fillId="0" borderId="153"/>
    <xf numFmtId="266" fontId="37" fillId="0" borderId="618" applyNumberFormat="0" applyFill="0" applyAlignment="0" applyProtection="0"/>
    <xf numFmtId="266" fontId="18" fillId="0" borderId="539">
      <alignment vertical="center"/>
    </xf>
    <xf numFmtId="49" fontId="113" fillId="0" borderId="190">
      <alignment horizontal="center"/>
    </xf>
    <xf numFmtId="266" fontId="146" fillId="39" borderId="199" applyNumberFormat="0" applyAlignment="0" applyProtection="0"/>
    <xf numFmtId="266" fontId="21" fillId="0" borderId="310" applyNumberFormat="0" applyFill="0" applyAlignment="0" applyProtection="0"/>
    <xf numFmtId="266" fontId="146" fillId="47" borderId="199" applyNumberFormat="0" applyAlignment="0" applyProtection="0"/>
    <xf numFmtId="266" fontId="18" fillId="0" borderId="189">
      <alignment vertical="center"/>
    </xf>
    <xf numFmtId="266" fontId="196" fillId="0" borderId="0" applyNumberFormat="0" applyFill="0" applyBorder="0" applyAlignment="0" applyProtection="0"/>
    <xf numFmtId="5" fontId="26" fillId="58" borderId="382" applyNumberFormat="0" applyAlignment="0" applyProtection="0">
      <alignment vertical="top"/>
    </xf>
    <xf numFmtId="164" fontId="1" fillId="0" borderId="0" applyFont="0" applyFill="0" applyBorder="0" applyAlignment="0" applyProtection="0"/>
    <xf numFmtId="266" fontId="18" fillId="44" borderId="314" applyNumberFormat="0" applyFont="0" applyAlignment="0" applyProtection="0"/>
    <xf numFmtId="266" fontId="37" fillId="0" borderId="171" applyNumberFormat="0" applyFill="0" applyAlignment="0" applyProtection="0"/>
    <xf numFmtId="183" fontId="18" fillId="0" borderId="116">
      <alignment horizontal="centerContinuous"/>
    </xf>
    <xf numFmtId="266" fontId="126" fillId="42" borderId="280" applyNumberFormat="0" applyAlignment="0" applyProtection="0"/>
    <xf numFmtId="266" fontId="37" fillId="0" borderId="148"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129" fillId="62" borderId="336">
      <alignment horizontal="left" vertical="center" wrapText="1"/>
    </xf>
    <xf numFmtId="266" fontId="126" fillId="42" borderId="387" applyNumberFormat="0" applyAlignment="0" applyProtection="0"/>
    <xf numFmtId="266" fontId="196" fillId="0" borderId="0" applyNumberFormat="0" applyFill="0" applyBorder="0" applyAlignment="0" applyProtection="0"/>
    <xf numFmtId="266" fontId="37" fillId="0" borderId="117" applyNumberFormat="0" applyFill="0" applyAlignment="0" applyProtection="0"/>
    <xf numFmtId="266" fontId="37" fillId="0" borderId="54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26" fillId="42" borderId="195" applyNumberFormat="0" applyAlignment="0" applyProtection="0"/>
    <xf numFmtId="266" fontId="121" fillId="0" borderId="391" applyNumberFormat="0" applyFill="0" applyAlignment="0" applyProtection="0"/>
    <xf numFmtId="266" fontId="16" fillId="0" borderId="119" applyNumberFormat="0" applyFill="0" applyAlignment="0" applyProtection="0"/>
    <xf numFmtId="266" fontId="126" fillId="42" borderId="518" applyNumberFormat="0" applyAlignment="0" applyProtection="0"/>
    <xf numFmtId="266" fontId="16" fillId="0" borderId="119" applyNumberFormat="0" applyFill="0" applyAlignment="0" applyProtection="0"/>
    <xf numFmtId="167" fontId="91" fillId="0" borderId="344" applyNumberFormat="0" applyFill="0" applyAlignment="0" applyProtection="0"/>
    <xf numFmtId="266" fontId="18" fillId="0" borderId="460">
      <alignment vertical="center"/>
    </xf>
    <xf numFmtId="14" fontId="18" fillId="68" borderId="151" applyNumberFormat="0" applyFont="0" applyAlignment="0" applyProtection="0">
      <alignment horizontal="centerContinuous"/>
    </xf>
    <xf numFmtId="18" fontId="18" fillId="68" borderId="151" applyNumberFormat="0" applyFont="0" applyAlignment="0" applyProtection="0">
      <alignment horizontal="centerContinuous"/>
    </xf>
    <xf numFmtId="16" fontId="18" fillId="68" borderId="151" applyNumberFormat="0" applyFont="0" applyAlignment="0" applyProtection="0">
      <alignment horizontal="centerContinuous"/>
    </xf>
    <xf numFmtId="20" fontId="18" fillId="68" borderId="151" applyNumberFormat="0" applyFont="0" applyAlignment="0" applyProtection="0">
      <alignment horizontal="centerContinuous"/>
    </xf>
    <xf numFmtId="266" fontId="122" fillId="0" borderId="266" applyNumberFormat="0" applyFont="0" applyFill="0" applyAlignment="0" applyProtection="0"/>
    <xf numFmtId="266" fontId="126" fillId="42" borderId="225" applyNumberFormat="0" applyAlignment="0" applyProtection="0"/>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266" fontId="126" fillId="42" borderId="195" applyNumberFormat="0" applyAlignment="0" applyProtection="0"/>
    <xf numFmtId="266" fontId="118" fillId="0" borderId="141"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6" fillId="42" borderId="195"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13" fillId="0" borderId="620">
      <alignment horizontal="center"/>
    </xf>
    <xf numFmtId="266" fontId="77" fillId="47" borderId="440" applyNumberFormat="0" applyAlignment="0" applyProtection="0"/>
    <xf numFmtId="185" fontId="19" fillId="0" borderId="122"/>
    <xf numFmtId="266" fontId="120" fillId="0" borderId="588" applyNumberFormat="0" applyFill="0" applyAlignment="0" applyProtection="0"/>
    <xf numFmtId="266" fontId="18" fillId="44" borderId="393" applyNumberFormat="0" applyFont="0" applyAlignment="0" applyProtection="0"/>
    <xf numFmtId="266" fontId="126" fillId="42" borderId="334" applyNumberFormat="0" applyAlignment="0" applyProtection="0"/>
    <xf numFmtId="266" fontId="16" fillId="0" borderId="398" applyNumberFormat="0" applyFill="0" applyAlignment="0" applyProtection="0"/>
    <xf numFmtId="266" fontId="196" fillId="0" borderId="0" applyNumberFormat="0" applyFill="0" applyBorder="0" applyAlignment="0" applyProtection="0"/>
    <xf numFmtId="266" fontId="18" fillId="0" borderId="233">
      <alignment vertical="center"/>
    </xf>
    <xf numFmtId="266" fontId="126" fillId="42" borderId="258" applyNumberFormat="0" applyAlignment="0" applyProtection="0"/>
    <xf numFmtId="266" fontId="37" fillId="0" borderId="396" applyNumberFormat="0" applyFill="0" applyAlignment="0" applyProtection="0"/>
    <xf numFmtId="5" fontId="26" fillId="58" borderId="192" applyNumberFormat="0" applyAlignment="0" applyProtection="0">
      <alignment vertical="top"/>
    </xf>
    <xf numFmtId="187" fontId="39" fillId="0" borderId="175"/>
    <xf numFmtId="266" fontId="96" fillId="0" borderId="357"/>
    <xf numFmtId="266" fontId="26" fillId="58" borderId="358" applyNumberFormat="0" applyFont="0" applyAlignment="0" applyProtection="0">
      <alignment vertical="top"/>
    </xf>
    <xf numFmtId="266" fontId="196" fillId="0" borderId="0" applyNumberFormat="0" applyFill="0" applyBorder="0" applyAlignment="0" applyProtection="0"/>
    <xf numFmtId="266" fontId="37" fillId="0" borderId="448" applyNumberFormat="0" applyFill="0" applyAlignment="0" applyProtection="0"/>
    <xf numFmtId="266" fontId="16" fillId="0" borderId="172" applyNumberFormat="0" applyFill="0" applyAlignment="0" applyProtection="0"/>
    <xf numFmtId="266" fontId="26" fillId="43" borderId="359" applyNumberFormat="0" applyFont="0" applyBorder="0" applyProtection="0"/>
    <xf numFmtId="266" fontId="37" fillId="0" borderId="170" applyNumberFormat="0" applyFill="0" applyAlignment="0" applyProtection="0"/>
    <xf numFmtId="266" fontId="126" fillId="42" borderId="47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5" fontId="19" fillId="0" borderId="175"/>
    <xf numFmtId="266" fontId="21" fillId="0" borderId="194" applyNumberFormat="0" applyFill="0" applyAlignment="0" applyProtection="0"/>
    <xf numFmtId="266" fontId="196" fillId="0" borderId="0" applyNumberFormat="0" applyFill="0" applyBorder="0" applyAlignment="0" applyProtection="0"/>
    <xf numFmtId="266" fontId="126" fillId="42" borderId="139" applyNumberFormat="0" applyAlignment="0" applyProtection="0"/>
    <xf numFmtId="266" fontId="37" fillId="0" borderId="171"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6" fillId="0" borderId="119" applyNumberFormat="0" applyFill="0" applyAlignment="0" applyProtection="0"/>
    <xf numFmtId="49" fontId="113" fillId="0" borderId="550">
      <alignment horizontal="center"/>
    </xf>
    <xf numFmtId="266" fontId="196" fillId="0" borderId="0" applyNumberFormat="0" applyFill="0" applyBorder="0" applyAlignment="0" applyProtection="0"/>
    <xf numFmtId="266" fontId="126" fillId="42" borderId="585" applyNumberFormat="0" applyAlignment="0" applyProtection="0"/>
    <xf numFmtId="266" fontId="16" fillId="0" borderId="119" applyNumberFormat="0" applyFill="0" applyAlignment="0" applyProtection="0"/>
    <xf numFmtId="266" fontId="121" fillId="0" borderId="589" applyNumberFormat="0" applyFill="0" applyAlignment="0" applyProtection="0"/>
    <xf numFmtId="266" fontId="146" fillId="39" borderId="338" applyNumberFormat="0" applyAlignment="0" applyProtection="0"/>
    <xf numFmtId="266" fontId="126" fillId="42" borderId="564" applyNumberFormat="0" applyAlignment="0" applyProtection="0"/>
    <xf numFmtId="266" fontId="21" fillId="0" borderId="482" applyFont="0" applyFill="0" applyBorder="0" applyAlignment="0" applyProtection="0"/>
    <xf numFmtId="266" fontId="77" fillId="39" borderId="498" applyNumberFormat="0" applyAlignment="0" applyProtection="0"/>
    <xf numFmtId="266" fontId="77" fillId="39" borderId="414" applyNumberFormat="0" applyAlignment="0" applyProtection="0"/>
    <xf numFmtId="266" fontId="126" fillId="42" borderId="311" applyNumberFormat="0" applyAlignment="0" applyProtection="0"/>
    <xf numFmtId="5" fontId="26" fillId="58" borderId="382" applyNumberFormat="0" applyAlignment="0" applyProtection="0">
      <alignment vertical="top"/>
    </xf>
    <xf numFmtId="266" fontId="126" fillId="42" borderId="225" applyNumberFormat="0" applyAlignment="0" applyProtection="0"/>
    <xf numFmtId="49" fontId="113" fillId="0" borderId="507">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46" fillId="47" borderId="199" applyNumberFormat="0" applyAlignment="0" applyProtection="0"/>
    <xf numFmtId="266" fontId="126" fillId="42" borderId="195" applyNumberFormat="0" applyAlignment="0" applyProtection="0"/>
    <xf numFmtId="49" fontId="113" fillId="0" borderId="204">
      <alignment horizontal="center"/>
    </xf>
    <xf numFmtId="266" fontId="27" fillId="0" borderId="296">
      <alignment horizontal="left" vertical="center"/>
    </xf>
    <xf numFmtId="266" fontId="65" fillId="68" borderId="584" applyNumberFormat="0" applyBorder="0" applyAlignment="0" applyProtection="0"/>
    <xf numFmtId="266" fontId="18" fillId="44" borderId="168" applyNumberFormat="0" applyFont="0" applyAlignment="0" applyProtection="0"/>
    <xf numFmtId="49" fontId="113" fillId="0" borderId="173">
      <alignment horizontal="center"/>
    </xf>
    <xf numFmtId="14" fontId="18" fillId="68" borderId="120" applyNumberFormat="0" applyFont="0" applyAlignment="0" applyProtection="0">
      <alignment horizontal="centerContinuous"/>
    </xf>
    <xf numFmtId="14" fontId="18" fillId="68" borderId="120" applyNumberFormat="0" applyFont="0" applyAlignment="0" applyProtection="0">
      <alignment horizontal="centerContinuous"/>
    </xf>
    <xf numFmtId="16" fontId="18" fillId="68" borderId="120" applyNumberFormat="0" applyFont="0" applyAlignment="0" applyProtection="0">
      <alignment horizontal="centerContinuous"/>
    </xf>
    <xf numFmtId="18" fontId="18" fillId="68" borderId="120" applyNumberFormat="0" applyFont="0" applyAlignment="0" applyProtection="0">
      <alignment horizontal="centerContinuous"/>
    </xf>
    <xf numFmtId="20" fontId="18" fillId="68" borderId="120" applyNumberFormat="0" applyFont="0" applyAlignment="0" applyProtection="0">
      <alignment horizontal="centerContinuous"/>
    </xf>
    <xf numFmtId="16" fontId="18" fillId="68" borderId="120" applyNumberFormat="0" applyFont="0" applyAlignment="0" applyProtection="0">
      <alignment horizontal="centerContinuous"/>
    </xf>
    <xf numFmtId="18" fontId="18" fillId="68" borderId="120" applyNumberFormat="0" applyFont="0" applyAlignment="0" applyProtection="0">
      <alignment horizontal="centerContinuous"/>
    </xf>
    <xf numFmtId="20" fontId="18" fillId="68" borderId="120" applyNumberFormat="0" applyFont="0" applyAlignment="0" applyProtection="0">
      <alignment horizontal="centerContinuous"/>
    </xf>
    <xf numFmtId="266" fontId="18" fillId="0" borderId="180">
      <alignment vertical="center"/>
    </xf>
    <xf numFmtId="266" fontId="126" fillId="42" borderId="280" applyNumberFormat="0" applyAlignment="0" applyProtection="0"/>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266" fontId="27" fillId="0" borderId="125" applyNumberFormat="0" applyAlignment="0" applyProtection="0">
      <alignment horizontal="left" vertical="center"/>
    </xf>
    <xf numFmtId="266" fontId="27" fillId="0" borderId="215" applyNumberFormat="0" applyAlignment="0" applyProtection="0">
      <alignment horizontal="left" vertical="center"/>
    </xf>
    <xf numFmtId="266" fontId="126" fillId="42" borderId="188" applyNumberFormat="0" applyAlignment="0" applyProtection="0"/>
    <xf numFmtId="266" fontId="18" fillId="0" borderId="557">
      <alignment vertical="center"/>
    </xf>
    <xf numFmtId="266" fontId="18" fillId="0" borderId="128">
      <alignment vertical="center"/>
    </xf>
    <xf numFmtId="266" fontId="196" fillId="0" borderId="0" applyNumberFormat="0" applyFill="0" applyBorder="0" applyAlignment="0" applyProtection="0"/>
    <xf numFmtId="227" fontId="18" fillId="0" borderId="324" applyFont="0" applyFill="0" applyBorder="0" applyAlignment="0" applyProtection="0"/>
    <xf numFmtId="220" fontId="79" fillId="0" borderId="206" applyFont="0" applyFill="0" applyBorder="0" applyAlignment="0" applyProtection="0"/>
    <xf numFmtId="266" fontId="120" fillId="0" borderId="283" applyNumberFormat="0" applyFill="0" applyAlignment="0" applyProtection="0"/>
    <xf numFmtId="266" fontId="126" fillId="42" borderId="334" applyNumberFormat="0" applyAlignment="0" applyProtection="0"/>
    <xf numFmtId="266" fontId="126" fillId="42" borderId="195" applyNumberFormat="0" applyAlignment="0" applyProtection="0"/>
    <xf numFmtId="266" fontId="18" fillId="44" borderId="198" applyNumberFormat="0" applyFont="0" applyAlignment="0" applyProtection="0"/>
    <xf numFmtId="266" fontId="18" fillId="44" borderId="521" applyNumberFormat="0" applyFon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9" fillId="62" borderId="112">
      <alignment horizontal="left" vertical="center" wrapText="1"/>
    </xf>
    <xf numFmtId="266" fontId="18" fillId="44" borderId="113" applyNumberFormat="0" applyFont="0" applyAlignment="0" applyProtection="0"/>
    <xf numFmtId="266" fontId="18" fillId="44" borderId="113" applyNumberFormat="0" applyFont="0" applyAlignment="0" applyProtection="0"/>
    <xf numFmtId="266" fontId="18" fillId="44" borderId="113" applyNumberFormat="0" applyFont="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266" fontId="126" fillId="42" borderId="225" applyNumberFormat="0" applyAlignment="0" applyProtection="0"/>
    <xf numFmtId="266" fontId="16" fillId="0" borderId="237" applyNumberFormat="0" applyFill="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21" fillId="0" borderId="544" applyNumberFormat="0" applyFill="0" applyAlignment="0" applyProtection="0"/>
    <xf numFmtId="266" fontId="18" fillId="0" borderId="115">
      <alignment vertical="center"/>
    </xf>
    <xf numFmtId="266" fontId="96" fillId="0" borderId="106"/>
    <xf numFmtId="266" fontId="146" fillId="39" borderId="169" applyNumberFormat="0" applyAlignment="0" applyProtection="0"/>
    <xf numFmtId="5" fontId="26" fillId="58" borderId="192" applyNumberFormat="0" applyAlignment="0" applyProtection="0">
      <alignment vertical="top"/>
    </xf>
    <xf numFmtId="266" fontId="196" fillId="0" borderId="0" applyNumberFormat="0" applyFill="0" applyBorder="0" applyAlignment="0" applyProtection="0"/>
    <xf numFmtId="183" fontId="18" fillId="0" borderId="116">
      <alignment horizontal="centerContinuous"/>
    </xf>
    <xf numFmtId="266" fontId="37" fillId="0" borderId="11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6" fillId="0" borderId="119" applyNumberFormat="0" applyFill="0" applyAlignment="0" applyProtection="0"/>
    <xf numFmtId="266" fontId="16" fillId="0" borderId="119" applyNumberFormat="0" applyFill="0" applyAlignment="0" applyProtection="0"/>
    <xf numFmtId="266" fontId="126" fillId="42" borderId="311" applyNumberFormat="0" applyAlignment="0" applyProtection="0"/>
    <xf numFmtId="266" fontId="118" fillId="0" borderId="472" applyNumberFormat="0" applyFill="0" applyAlignment="0" applyProtection="0"/>
    <xf numFmtId="266" fontId="126" fillId="42" borderId="585" applyNumberFormat="0" applyAlignment="0" applyProtection="0"/>
    <xf numFmtId="266" fontId="126" fillId="42" borderId="280" applyNumberFormat="0" applyAlignment="0" applyProtection="0"/>
    <xf numFmtId="266" fontId="16" fillId="0" borderId="449" applyNumberFormat="0" applyFill="0" applyAlignment="0" applyProtection="0"/>
    <xf numFmtId="266" fontId="18" fillId="44" borderId="231" applyNumberFormat="0" applyFont="0" applyAlignment="0" applyProtection="0"/>
    <xf numFmtId="5" fontId="26" fillId="58" borderId="561" applyNumberFormat="0" applyAlignment="0" applyProtection="0">
      <alignment vertical="top"/>
    </xf>
    <xf numFmtId="266" fontId="196" fillId="0" borderId="0" applyNumberFormat="0" applyFill="0" applyBorder="0" applyAlignment="0" applyProtection="0"/>
    <xf numFmtId="266" fontId="1" fillId="0" borderId="0"/>
    <xf numFmtId="266" fontId="126" fillId="42" borderId="564" applyNumberFormat="0" applyAlignment="0" applyProtection="0"/>
    <xf numFmtId="4" fontId="91" fillId="0" borderId="238"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5" fontId="26" fillId="58" borderId="331" applyNumberFormat="0" applyAlignment="0" applyProtection="0">
      <alignment vertical="top"/>
    </xf>
    <xf numFmtId="266" fontId="26" fillId="43" borderId="466" applyNumberFormat="0" applyFont="0" applyBorder="0" applyProtection="0"/>
    <xf numFmtId="49" fontId="113" fillId="0" borderId="399">
      <alignment horizontal="center"/>
    </xf>
    <xf numFmtId="266" fontId="77" fillId="47" borderId="564" applyNumberFormat="0" applyAlignment="0" applyProtection="0"/>
    <xf numFmtId="266" fontId="126" fillId="42" borderId="470" applyNumberFormat="0" applyAlignment="0" applyProtection="0"/>
    <xf numFmtId="266" fontId="196" fillId="0" borderId="0" applyNumberFormat="0" applyFill="0" applyBorder="0" applyAlignment="0" applyProtection="0"/>
    <xf numFmtId="49" fontId="113" fillId="0" borderId="190">
      <alignment horizontal="center"/>
    </xf>
    <xf numFmtId="266" fontId="126" fillId="42" borderId="139" applyNumberFormat="0" applyAlignment="0" applyProtection="0"/>
    <xf numFmtId="266" fontId="126" fillId="42" borderId="195" applyNumberFormat="0" applyAlignment="0" applyProtection="0"/>
    <xf numFmtId="266" fontId="126" fillId="42" borderId="280" applyNumberFormat="0" applyAlignment="0" applyProtection="0"/>
    <xf numFmtId="266" fontId="26" fillId="43" borderId="135" applyNumberFormat="0" applyFont="0" applyBorder="0" applyProtection="0"/>
    <xf numFmtId="266" fontId="65" fillId="68" borderId="469" applyNumberFormat="0" applyBorder="0" applyAlignment="0" applyProtection="0"/>
    <xf numFmtId="49" fontId="113" fillId="0" borderId="173">
      <alignment horizontal="center"/>
    </xf>
    <xf numFmtId="266" fontId="129" fillId="62" borderId="613">
      <alignment horizontal="left" vertical="center" wrapText="1"/>
    </xf>
    <xf numFmtId="266" fontId="126" fillId="42" borderId="139" applyNumberFormat="0" applyAlignment="0" applyProtection="0"/>
    <xf numFmtId="266" fontId="126" fillId="42" borderId="280" applyNumberFormat="0" applyAlignment="0" applyProtection="0"/>
    <xf numFmtId="266" fontId="37" fillId="0" borderId="397" applyNumberFormat="0" applyFill="0" applyAlignment="0" applyProtection="0"/>
    <xf numFmtId="266" fontId="146" fillId="47" borderId="199" applyNumberFormat="0" applyAlignment="0" applyProtection="0"/>
    <xf numFmtId="266" fontId="96" fillId="0" borderId="219"/>
    <xf numFmtId="266" fontId="126" fillId="42" borderId="311" applyNumberFormat="0" applyAlignment="0" applyProtection="0"/>
    <xf numFmtId="266" fontId="37" fillId="0" borderId="342" applyNumberFormat="0" applyFill="0" applyAlignment="0" applyProtection="0"/>
    <xf numFmtId="266" fontId="74" fillId="80" borderId="620" applyNumberFormat="0" applyProtection="0">
      <alignment horizontal="center" vertical="top" wrapText="1"/>
      <protection hidden="1"/>
    </xf>
    <xf numFmtId="266" fontId="126" fillId="42" borderId="611" applyNumberFormat="0" applyAlignment="0" applyProtection="0"/>
    <xf numFmtId="266" fontId="26" fillId="58" borderId="164" applyNumberFormat="0" applyFont="0" applyAlignment="0" applyProtection="0">
      <alignment vertical="top"/>
    </xf>
    <xf numFmtId="266" fontId="120" fillId="0" borderId="283"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18" fillId="0" borderId="53" applyNumberFormat="0" applyFill="0" applyAlignment="0" applyProtection="0"/>
    <xf numFmtId="266" fontId="27" fillId="0" borderId="125" applyNumberFormat="0" applyAlignment="0" applyProtection="0">
      <alignment horizontal="left" vertical="center"/>
    </xf>
    <xf numFmtId="266" fontId="18" fillId="0" borderId="126">
      <alignment vertical="center"/>
    </xf>
    <xf numFmtId="49" fontId="113" fillId="0" borderId="37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266" fontId="196" fillId="0" borderId="0" applyNumberFormat="0" applyFill="0" applyBorder="0" applyAlignment="0" applyProtection="0"/>
    <xf numFmtId="266" fontId="18" fillId="0" borderId="126">
      <alignment vertical="center"/>
    </xf>
    <xf numFmtId="266" fontId="18" fillId="0" borderId="126">
      <alignment vertical="center"/>
    </xf>
    <xf numFmtId="266" fontId="18" fillId="0" borderId="126">
      <alignment vertical="center"/>
    </xf>
    <xf numFmtId="266" fontId="18" fillId="0" borderId="126">
      <alignment vertical="center"/>
    </xf>
    <xf numFmtId="266" fontId="118" fillId="0" borderId="53" applyNumberFormat="0" applyFill="0" applyAlignment="0" applyProtection="0"/>
    <xf numFmtId="266" fontId="120" fillId="0" borderId="54"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96" fillId="0" borderId="0" applyNumberFormat="0" applyFill="0" applyBorder="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20" applyNumberFormat="0" applyFont="0" applyFill="0" applyAlignment="0" applyProtection="0"/>
    <xf numFmtId="201" fontId="71" fillId="0" borderId="20" applyNumberFormat="0" applyFill="0" applyAlignment="0" applyProtection="0">
      <alignment horizontal="center"/>
    </xf>
    <xf numFmtId="266" fontId="18" fillId="0" borderId="126">
      <alignment vertical="center"/>
    </xf>
    <xf numFmtId="266" fontId="196" fillId="0" borderId="0" applyNumberFormat="0" applyFill="0" applyBorder="0" applyAlignment="0" applyProtection="0"/>
    <xf numFmtId="266" fontId="18" fillId="0" borderId="126">
      <alignment vertical="center"/>
    </xf>
    <xf numFmtId="266" fontId="196" fillId="0" borderId="0" applyNumberFormat="0" applyFill="0" applyBorder="0" applyAlignment="0" applyProtection="0"/>
    <xf numFmtId="266" fontId="121" fillId="0" borderId="55" applyNumberFormat="0" applyFill="0" applyAlignment="0" applyProtection="0"/>
    <xf numFmtId="266" fontId="196" fillId="0" borderId="0" applyNumberFormat="0" applyFill="0" applyBorder="0" applyAlignment="0" applyProtection="0"/>
    <xf numFmtId="266" fontId="18" fillId="0" borderId="126">
      <alignment vertical="center"/>
    </xf>
    <xf numFmtId="266" fontId="18" fillId="44" borderId="231" applyNumberFormat="0" applyFont="0" applyAlignment="0" applyProtection="0"/>
    <xf numFmtId="220" fontId="79" fillId="0" borderId="372" applyFont="0" applyFill="0" applyBorder="0" applyAlignment="0" applyProtection="0"/>
    <xf numFmtId="266" fontId="196" fillId="0" borderId="0" applyNumberFormat="0" applyFill="0" applyBorder="0" applyAlignment="0" applyProtection="0"/>
    <xf numFmtId="266" fontId="39" fillId="0" borderId="20"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49" fontId="113" fillId="0" borderId="151">
      <alignment horizontal="center"/>
    </xf>
    <xf numFmtId="49" fontId="113" fillId="0" borderId="151">
      <alignment horizontal="center"/>
    </xf>
    <xf numFmtId="266" fontId="26" fillId="58" borderId="220" applyNumberFormat="0" applyFont="0" applyAlignment="0" applyProtection="0">
      <alignment vertical="top"/>
    </xf>
    <xf numFmtId="266" fontId="126" fillId="42" borderId="139" applyNumberFormat="0" applyAlignment="0" applyProtection="0"/>
    <xf numFmtId="266" fontId="26" fillId="58" borderId="358" applyNumberFormat="0" applyFont="0" applyAlignment="0" applyProtection="0">
      <alignment vertical="top"/>
    </xf>
    <xf numFmtId="266" fontId="126" fillId="42" borderId="139" applyNumberFormat="0" applyAlignment="0" applyProtection="0"/>
    <xf numFmtId="266" fontId="146" fillId="39" borderId="199" applyNumberFormat="0" applyAlignment="0" applyProtection="0"/>
    <xf numFmtId="266" fontId="126" fillId="42" borderId="139" applyNumberFormat="0" applyAlignment="0" applyProtection="0"/>
    <xf numFmtId="266" fontId="126" fillId="42" borderId="139" applyNumberFormat="0" applyAlignment="0" applyProtection="0"/>
    <xf numFmtId="266" fontId="77" fillId="39" borderId="225" applyNumberFormat="0" applyAlignment="0" applyProtection="0"/>
    <xf numFmtId="266" fontId="126" fillId="42" borderId="139" applyNumberFormat="0" applyAlignment="0" applyProtection="0"/>
    <xf numFmtId="49" fontId="113" fillId="0" borderId="151">
      <alignment horizontal="center"/>
    </xf>
    <xf numFmtId="266" fontId="126" fillId="42" borderId="139" applyNumberFormat="0" applyAlignment="0" applyProtection="0"/>
    <xf numFmtId="266" fontId="126" fillId="42" borderId="139" applyNumberFormat="0" applyAlignment="0" applyProtection="0"/>
    <xf numFmtId="266" fontId="126" fillId="42" borderId="280" applyNumberFormat="0" applyAlignment="0" applyProtection="0"/>
    <xf numFmtId="266" fontId="113" fillId="0" borderId="550">
      <alignment horizontal="center"/>
    </xf>
    <xf numFmtId="266" fontId="126" fillId="42" borderId="225" applyNumberFormat="0" applyAlignment="0" applyProtection="0"/>
    <xf numFmtId="266" fontId="121" fillId="0" borderId="589" applyNumberFormat="0" applyFill="0" applyAlignment="0" applyProtection="0"/>
    <xf numFmtId="266" fontId="120" fillId="0" borderId="588"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8" fillId="0" borderId="126">
      <alignment vertical="center"/>
    </xf>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66" fontId="196" fillId="0" borderId="0" applyNumberFormat="0" applyFill="0" applyBorder="0" applyAlignment="0" applyProtection="0"/>
    <xf numFmtId="266" fontId="18" fillId="0" borderId="126">
      <alignment vertical="center"/>
    </xf>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8" fillId="0" borderId="126">
      <alignment vertical="center"/>
    </xf>
    <xf numFmtId="266" fontId="18" fillId="0" borderId="12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266" fontId="126" fillId="42" borderId="545" applyNumberFormat="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8" fillId="0" borderId="126">
      <alignment vertical="center"/>
    </xf>
    <xf numFmtId="266" fontId="18" fillId="0" borderId="20">
      <alignment horizontal="center"/>
    </xf>
    <xf numFmtId="266" fontId="18" fillId="0" borderId="126">
      <alignment vertical="center"/>
    </xf>
    <xf numFmtId="266" fontId="18" fillId="0" borderId="126">
      <alignment vertical="center"/>
    </xf>
    <xf numFmtId="266" fontId="18" fillId="0" borderId="12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266" fontId="196" fillId="0" borderId="0" applyNumberFormat="0" applyFill="0" applyBorder="0" applyAlignment="0" applyProtection="0"/>
    <xf numFmtId="266" fontId="18" fillId="0" borderId="126">
      <alignment vertical="center"/>
    </xf>
    <xf numFmtId="266" fontId="18" fillId="0" borderId="20" applyNumberFormat="0" applyFont="0" applyFill="0" applyAlignment="0" applyProtection="0"/>
    <xf numFmtId="266" fontId="18" fillId="0" borderId="20" applyNumberFormat="0" applyFont="0" applyFill="0" applyAlignment="0" applyProtection="0"/>
    <xf numFmtId="266" fontId="196" fillId="0" borderId="0" applyNumberFormat="0" applyFill="0" applyBorder="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96" fillId="0" borderId="0" applyNumberFormat="0" applyFill="0" applyBorder="0" applyAlignment="0" applyProtection="0"/>
    <xf numFmtId="266" fontId="18" fillId="0" borderId="126">
      <alignment vertical="center"/>
    </xf>
    <xf numFmtId="266" fontId="18" fillId="0" borderId="126">
      <alignment vertical="center"/>
    </xf>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8" fillId="0" borderId="126">
      <alignment vertical="center"/>
    </xf>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20" fontId="79" fillId="0" borderId="240" applyFont="0" applyFill="0" applyBorder="0" applyAlignment="0" applyProtection="0"/>
    <xf numFmtId="266" fontId="52" fillId="0" borderId="238" applyProtection="0">
      <alignment horizontal="center" vertical="top" wrapText="1"/>
      <protection hidden="1"/>
    </xf>
    <xf numFmtId="266" fontId="26" fillId="58" borderId="107" applyNumberFormat="0" applyFont="0" applyAlignment="0" applyProtection="0">
      <alignment vertical="top"/>
    </xf>
    <xf numFmtId="266" fontId="26" fillId="58" borderId="107" applyNumberFormat="0" applyFont="0" applyAlignment="0" applyProtection="0">
      <alignment vertical="top"/>
    </xf>
    <xf numFmtId="266" fontId="26" fillId="43" borderId="79" applyNumberFormat="0" applyFont="0" applyBorder="0" applyProtection="0"/>
    <xf numFmtId="266" fontId="26" fillId="43" borderId="79" applyNumberFormat="0" applyFont="0" applyBorder="0" applyProtection="0"/>
    <xf numFmtId="266" fontId="21" fillId="0" borderId="109" applyNumberFormat="0" applyFill="0" applyAlignment="0" applyProtection="0"/>
    <xf numFmtId="266" fontId="21" fillId="0" borderId="109" applyNumberFormat="0" applyFill="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8" fontId="18" fillId="0" borderId="84">
      <protection locked="0"/>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9" fillId="62" borderId="112">
      <alignment horizontal="left" vertical="center" wrapText="1"/>
    </xf>
    <xf numFmtId="266" fontId="18" fillId="44" borderId="113" applyNumberFormat="0" applyFont="0" applyAlignment="0" applyProtection="0"/>
    <xf numFmtId="266" fontId="18" fillId="44" borderId="113" applyNumberFormat="0" applyFont="0" applyAlignment="0" applyProtection="0"/>
    <xf numFmtId="266" fontId="18" fillId="44" borderId="113" applyNumberFormat="0" applyFont="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183" fontId="18" fillId="0" borderId="116">
      <alignment horizontal="centerContinuous"/>
    </xf>
    <xf numFmtId="266" fontId="37" fillId="0" borderId="11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6" fillId="0" borderId="119" applyNumberFormat="0" applyFill="0" applyAlignment="0" applyProtection="0"/>
    <xf numFmtId="266" fontId="16" fillId="0" borderId="119" applyNumberFormat="0" applyFill="0" applyAlignment="0" applyProtection="0"/>
    <xf numFmtId="266" fontId="126" fillId="42" borderId="585" applyNumberFormat="0" applyAlignment="0" applyProtection="0"/>
    <xf numFmtId="266" fontId="96" fillId="0" borderId="541"/>
    <xf numFmtId="266" fontId="196" fillId="0" borderId="0" applyNumberFormat="0" applyFill="0" applyBorder="0" applyAlignment="0" applyProtection="0"/>
    <xf numFmtId="266" fontId="126" fillId="42" borderId="110" applyNumberFormat="0" applyAlignment="0" applyProtection="0"/>
    <xf numFmtId="266" fontId="27" fillId="0" borderId="162" applyNumberFormat="0" applyAlignment="0" applyProtection="0">
      <alignment horizontal="left" vertical="center"/>
    </xf>
    <xf numFmtId="266" fontId="126" fillId="42" borderId="280" applyNumberFormat="0" applyAlignment="0" applyProtection="0"/>
    <xf numFmtId="16" fontId="18" fillId="68" borderId="238" applyNumberFormat="0" applyFont="0" applyAlignment="0" applyProtection="0">
      <alignment horizontal="centerContinuous"/>
    </xf>
    <xf numFmtId="266" fontId="196" fillId="0" borderId="0" applyNumberFormat="0" applyFill="0" applyBorder="0" applyAlignment="0" applyProtection="0"/>
    <xf numFmtId="266" fontId="26" fillId="43" borderId="309" applyNumberFormat="0" applyFont="0" applyBorder="0" applyProtection="0"/>
    <xf numFmtId="227" fontId="18" fillId="0" borderId="177" applyFont="0" applyFill="0" applyBorder="0" applyAlignment="0" applyProtection="0"/>
    <xf numFmtId="266" fontId="18" fillId="0" borderId="104">
      <alignment vertical="center"/>
    </xf>
    <xf numFmtId="266" fontId="18" fillId="0" borderId="104">
      <alignment vertical="center"/>
    </xf>
    <xf numFmtId="266" fontId="18" fillId="0" borderId="126">
      <alignment vertical="center"/>
    </xf>
    <xf numFmtId="266" fontId="96" fillId="0" borderId="106"/>
    <xf numFmtId="266" fontId="18" fillId="0" borderId="104">
      <alignment vertical="center"/>
    </xf>
    <xf numFmtId="266" fontId="40" fillId="0" borderId="20" applyNumberFormat="0" applyFont="0" applyFill="0" applyAlignment="0" applyProtection="0"/>
    <xf numFmtId="201" fontId="71" fillId="0" borderId="20" applyNumberFormat="0" applyFill="0" applyAlignment="0" applyProtection="0">
      <alignment horizontal="center"/>
    </xf>
    <xf numFmtId="266" fontId="126" fillId="42" borderId="225" applyNumberFormat="0" applyAlignment="0" applyProtection="0"/>
    <xf numFmtId="266" fontId="77" fillId="39" borderId="139" applyNumberFormat="0" applyAlignment="0" applyProtection="0"/>
    <xf numFmtId="4" fontId="91" fillId="0" borderId="120" applyFont="0" applyFill="0" applyBorder="0" applyAlignment="0" applyProtection="0"/>
    <xf numFmtId="266" fontId="52" fillId="0" borderId="120" applyProtection="0">
      <alignment horizontal="center" vertical="top" wrapText="1"/>
      <protection hidden="1"/>
    </xf>
    <xf numFmtId="266" fontId="39" fillId="0" borderId="20" applyNumberFormat="0" applyFont="0" applyFill="0" applyBorder="0" applyProtection="0">
      <alignment horizontal="centerContinuous"/>
    </xf>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20" fontId="79" fillId="0" borderId="122" applyFont="0" applyFill="0" applyBorder="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8" fillId="44" borderId="113" applyNumberFormat="0" applyFont="0" applyAlignment="0" applyProtection="0"/>
    <xf numFmtId="266" fontId="18" fillId="44" borderId="113" applyNumberFormat="0" applyFont="0" applyAlignment="0" applyProtection="0"/>
    <xf numFmtId="266" fontId="18" fillId="44" borderId="113" applyNumberFormat="0" applyFont="0" applyAlignment="0" applyProtection="0"/>
    <xf numFmtId="266" fontId="126" fillId="42" borderId="225" applyNumberFormat="0" applyAlignment="0" applyProtection="0"/>
    <xf numFmtId="4" fontId="91" fillId="0" borderId="120" applyFont="0" applyFill="0" applyBorder="0" applyAlignment="0" applyProtection="0"/>
    <xf numFmtId="188" fontId="18" fillId="0" borderId="122" applyFill="0" applyBorder="0">
      <alignment horizontal="right"/>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9" fillId="62" borderId="112">
      <alignment horizontal="left" vertical="center" wrapText="1"/>
    </xf>
    <xf numFmtId="266" fontId="126" fillId="42" borderId="361" applyNumberFormat="0" applyAlignment="0" applyProtection="0"/>
    <xf numFmtId="266" fontId="126" fillId="42" borderId="110" applyNumberFormat="0" applyAlignment="0" applyProtection="0"/>
    <xf numFmtId="266" fontId="129" fillId="62" borderId="442">
      <alignment horizontal="left" vertical="center" wrapText="1"/>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21" fillId="0" borderId="120" applyFont="0" applyFill="0" applyBorder="0" applyAlignment="0" applyProtection="0"/>
    <xf numFmtId="266" fontId="21" fillId="0" borderId="120" applyFon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27" fontId="18" fillId="0" borderId="124" applyFon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31" fontId="22" fillId="68" borderId="120" applyNumberFormat="0" applyFont="0" applyAlignment="0"/>
    <xf numFmtId="266" fontId="126" fillId="42" borderId="110" applyNumberFormat="0" applyAlignment="0" applyProtection="0"/>
    <xf numFmtId="266" fontId="27" fillId="0" borderId="123">
      <alignment horizontal="left" vertical="center"/>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49" fontId="113" fillId="0" borderId="120">
      <alignment horizontal="center"/>
    </xf>
    <xf numFmtId="266" fontId="113" fillId="0" borderId="120">
      <alignment horizontal="center"/>
    </xf>
    <xf numFmtId="49" fontId="113" fillId="0" borderId="120">
      <alignment horizontal="center"/>
    </xf>
    <xf numFmtId="266" fontId="113" fillId="0" borderId="120">
      <alignment horizontal="center"/>
    </xf>
    <xf numFmtId="49" fontId="113" fillId="0" borderId="120">
      <alignment horizontal="center"/>
    </xf>
    <xf numFmtId="266" fontId="126" fillId="42" borderId="110" applyNumberFormat="0" applyAlignment="0" applyProtection="0"/>
    <xf numFmtId="266" fontId="113" fillId="0" borderId="120">
      <alignment horizontal="center"/>
    </xf>
    <xf numFmtId="49" fontId="113" fillId="0" borderId="120">
      <alignment horizontal="center"/>
    </xf>
    <xf numFmtId="266" fontId="113" fillId="0" borderId="120">
      <alignment horizontal="center"/>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49" fontId="113" fillId="0" borderId="120">
      <alignment horizontal="center"/>
    </xf>
    <xf numFmtId="266" fontId="113" fillId="0" borderId="120">
      <alignment horizontal="center"/>
    </xf>
    <xf numFmtId="49" fontId="113" fillId="0" borderId="120">
      <alignment horizontal="center"/>
    </xf>
    <xf numFmtId="266" fontId="113" fillId="0" borderId="120">
      <alignment horizontal="center"/>
    </xf>
    <xf numFmtId="49" fontId="113" fillId="0" borderId="120">
      <alignment horizontal="center"/>
    </xf>
    <xf numFmtId="49" fontId="113" fillId="0" borderId="120">
      <alignment horizontal="center"/>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5" fontId="26" fillId="58" borderId="580" applyNumberFormat="0" applyAlignment="0" applyProtection="0">
      <alignment vertical="top"/>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49" fontId="113" fillId="0" borderId="120">
      <alignment horizontal="center"/>
    </xf>
    <xf numFmtId="266" fontId="18" fillId="44" borderId="198" applyNumberFormat="0" applyFont="0" applyAlignment="0" applyProtection="0"/>
    <xf numFmtId="266" fontId="126" fillId="42" borderId="110" applyNumberFormat="0" applyAlignment="0" applyProtection="0"/>
    <xf numFmtId="49" fontId="113" fillId="0" borderId="120">
      <alignment horizontal="center"/>
    </xf>
    <xf numFmtId="49" fontId="113" fillId="0" borderId="120">
      <alignment horizontal="center"/>
    </xf>
    <xf numFmtId="49" fontId="113" fillId="0" borderId="120">
      <alignment horizontal="center"/>
    </xf>
    <xf numFmtId="266" fontId="118" fillId="0" borderId="55" applyNumberFormat="0" applyFill="0" applyAlignment="0" applyProtection="0"/>
    <xf numFmtId="266" fontId="121" fillId="0" borderId="55" applyNumberFormat="0" applyFill="0" applyAlignment="0" applyProtection="0"/>
    <xf numFmtId="49" fontId="113" fillId="0" borderId="120">
      <alignment horizontal="center"/>
    </xf>
    <xf numFmtId="49" fontId="113" fillId="0" borderId="120">
      <alignment horizontal="center"/>
    </xf>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49" fontId="113" fillId="0" borderId="120">
      <alignment horizontal="center"/>
    </xf>
    <xf numFmtId="266" fontId="121" fillId="0" borderId="55" applyNumberFormat="0" applyFill="0" applyAlignment="0" applyProtection="0"/>
    <xf numFmtId="266" fontId="126" fillId="42" borderId="110" applyNumberFormat="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26" fillId="42" borderId="110" applyNumberFormat="0" applyAlignment="0" applyProtection="0"/>
    <xf numFmtId="266" fontId="118" fillId="0" borderId="53" applyNumberFormat="0" applyFill="0" applyAlignment="0" applyProtection="0"/>
    <xf numFmtId="266" fontId="126" fillId="42" borderId="110" applyNumberFormat="0" applyAlignment="0" applyProtection="0"/>
    <xf numFmtId="266" fontId="113" fillId="0" borderId="120">
      <alignment horizontal="center"/>
    </xf>
    <xf numFmtId="49" fontId="113" fillId="0" borderId="120">
      <alignment horizontal="center"/>
    </xf>
    <xf numFmtId="266" fontId="126" fillId="42" borderId="110" applyNumberFormat="0" applyAlignment="0" applyProtection="0"/>
    <xf numFmtId="266" fontId="126" fillId="42" borderId="110" applyNumberFormat="0" applyAlignment="0" applyProtection="0"/>
    <xf numFmtId="266" fontId="118" fillId="0" borderId="55" applyNumberFormat="0" applyFill="0" applyAlignment="0" applyProtection="0"/>
    <xf numFmtId="10" fontId="21" fillId="68" borderId="120" applyNumberFormat="0" applyBorder="0" applyAlignment="0" applyProtection="0"/>
    <xf numFmtId="10" fontId="21" fillId="68" borderId="120" applyNumberFormat="0" applyBorder="0" applyAlignment="0" applyProtection="0"/>
    <xf numFmtId="266" fontId="126" fillId="42" borderId="110" applyNumberFormat="0" applyAlignment="0" applyProtection="0"/>
    <xf numFmtId="266" fontId="121" fillId="0" borderId="55" applyNumberFormat="0" applyFill="0" applyAlignment="0" applyProtection="0"/>
    <xf numFmtId="266" fontId="126" fillId="42" borderId="110" applyNumberFormat="0" applyAlignment="0" applyProtection="0"/>
    <xf numFmtId="266" fontId="118" fillId="0" borderId="55" applyNumberFormat="0" applyFill="0" applyAlignment="0" applyProtection="0"/>
    <xf numFmtId="266" fontId="126" fillId="42" borderId="110" applyNumberFormat="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5" applyNumberFormat="0" applyFill="0" applyAlignment="0" applyProtection="0"/>
    <xf numFmtId="266" fontId="118" fillId="0" borderId="53"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5" applyNumberFormat="0" applyFill="0" applyAlignment="0" applyProtection="0"/>
    <xf numFmtId="266" fontId="118" fillId="0" borderId="53"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6" fillId="42" borderId="110" applyNumberFormat="0" applyAlignment="0" applyProtection="0"/>
    <xf numFmtId="266" fontId="120" fillId="0" borderId="54"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188" fontId="55" fillId="0" borderId="35" applyNumberFormat="0" applyFill="0" applyBorder="0" applyAlignment="0" applyProtection="0">
      <alignment horizontal="right"/>
    </xf>
    <xf numFmtId="5" fontId="26" fillId="58" borderId="107" applyNumberFormat="0" applyAlignment="0" applyProtection="0">
      <alignment vertical="top"/>
    </xf>
    <xf numFmtId="188" fontId="55" fillId="0" borderId="35" applyNumberFormat="0" applyFill="0" applyBorder="0" applyAlignment="0" applyProtection="0">
      <alignment horizontal="right"/>
    </xf>
    <xf numFmtId="5" fontId="26" fillId="58" borderId="107" applyNumberFormat="0" applyAlignment="0" applyProtection="0">
      <alignment vertical="top"/>
    </xf>
    <xf numFmtId="5" fontId="26" fillId="58" borderId="107" applyNumberFormat="0" applyAlignment="0" applyProtection="0">
      <alignment vertical="top"/>
    </xf>
    <xf numFmtId="266" fontId="118" fillId="0" borderId="53" applyNumberFormat="0" applyFill="0" applyAlignment="0" applyProtection="0"/>
    <xf numFmtId="266" fontId="126" fillId="42" borderId="110" applyNumberFormat="0" applyAlignment="0" applyProtection="0"/>
    <xf numFmtId="266" fontId="118" fillId="0" borderId="53" applyNumberFormat="0" applyFill="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167" fontId="91" fillId="0" borderId="120" applyNumberFormat="0" applyFill="0" applyAlignment="0" applyProtection="0"/>
    <xf numFmtId="266" fontId="126" fillId="42" borderId="110" applyNumberFormat="0" applyAlignment="0" applyProtection="0"/>
    <xf numFmtId="266" fontId="126" fillId="42" borderId="110" applyNumberFormat="0" applyAlignment="0" applyProtection="0"/>
    <xf numFmtId="188" fontId="55" fillId="0" borderId="35" applyNumberFormat="0" applyFill="0" applyBorder="0" applyAlignment="0" applyProtection="0">
      <alignment horizontal="right"/>
    </xf>
    <xf numFmtId="188" fontId="55" fillId="0" borderId="35" applyNumberFormat="0" applyFill="0" applyBorder="0" applyAlignment="0" applyProtection="0">
      <alignment horizontal="right"/>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38" fontId="21" fillId="0" borderId="120" applyFont="0" applyFill="0" applyBorder="0" applyAlignment="0" applyProtection="0"/>
    <xf numFmtId="266" fontId="21" fillId="0" borderId="120" applyFont="0" applyFill="0" applyBorder="0" applyAlignment="0" applyProtection="0"/>
    <xf numFmtId="266" fontId="126" fillId="42" borderId="110" applyNumberFormat="0" applyAlignment="0" applyProtection="0"/>
    <xf numFmtId="167" fontId="91" fillId="0" borderId="120" applyNumberFormat="0" applyFill="0" applyAlignment="0" applyProtection="0"/>
    <xf numFmtId="227" fontId="18" fillId="0" borderId="208" applyFont="0" applyFill="0" applyBorder="0" applyAlignment="0" applyProtection="0"/>
    <xf numFmtId="266" fontId="122" fillId="0" borderId="121" applyNumberFormat="0" applyFont="0" applyFill="0" applyAlignment="0" applyProtection="0"/>
    <xf numFmtId="266" fontId="126" fillId="42" borderId="498" applyNumberFormat="0" applyAlignment="0" applyProtection="0"/>
    <xf numFmtId="266" fontId="74" fillId="80" borderId="120" applyNumberFormat="0" applyProtection="0">
      <alignment horizontal="center" vertical="top" wrapText="1"/>
      <protection hidden="1"/>
    </xf>
    <xf numFmtId="266" fontId="77" fillId="47" borderId="139" applyNumberFormat="0" applyAlignment="0" applyProtection="0"/>
    <xf numFmtId="266" fontId="77" fillId="39" borderId="139" applyNumberFormat="0" applyAlignment="0" applyProtection="0"/>
    <xf numFmtId="266" fontId="113" fillId="0" borderId="238">
      <alignment horizontal="center"/>
    </xf>
    <xf numFmtId="266" fontId="121" fillId="0" borderId="229" applyNumberFormat="0" applyFill="0" applyAlignment="0" applyProtection="0"/>
    <xf numFmtId="266" fontId="18" fillId="0" borderId="20">
      <alignment horizontal="center"/>
    </xf>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5" fontId="26" fillId="58" borderId="382" applyNumberFormat="0" applyAlignment="0" applyProtection="0">
      <alignment vertical="top"/>
    </xf>
    <xf numFmtId="266" fontId="126" fillId="42" borderId="195" applyNumberFormat="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188" fontId="62" fillId="0" borderId="35" applyNumberFormat="0" applyFill="0" applyBorder="0" applyAlignment="0" applyProtection="0">
      <alignment horizontal="right"/>
    </xf>
    <xf numFmtId="266" fontId="21" fillId="0" borderId="109" applyNumberFormat="0" applyFill="0" applyAlignment="0" applyProtection="0"/>
    <xf numFmtId="266" fontId="21" fillId="0" borderId="109" applyNumberFormat="0" applyFill="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188" fontId="62" fillId="0" borderId="35" applyNumberFormat="0" applyFill="0" applyBorder="0" applyAlignment="0" applyProtection="0">
      <alignment horizontal="right"/>
    </xf>
    <xf numFmtId="266" fontId="26" fillId="58" borderId="107" applyNumberFormat="0" applyFont="0" applyAlignment="0" applyProtection="0">
      <alignment vertical="top"/>
    </xf>
    <xf numFmtId="266" fontId="26" fillId="58" borderId="107" applyNumberFormat="0" applyFont="0" applyAlignment="0" applyProtection="0">
      <alignment vertical="top"/>
    </xf>
    <xf numFmtId="266" fontId="65" fillId="68" borderId="36" applyNumberFormat="0" applyBorder="0" applyAlignment="0" applyProtection="0"/>
    <xf numFmtId="266" fontId="65" fillId="68" borderId="36" applyNumberFormat="0" applyBorder="0" applyAlignment="0" applyProtection="0"/>
    <xf numFmtId="266" fontId="65" fillId="68" borderId="36" applyNumberFormat="0" applyBorder="0" applyAlignment="0" applyProtection="0"/>
    <xf numFmtId="188" fontId="25" fillId="0" borderId="35" applyNumberFormat="0" applyFill="0" applyBorder="0" applyAlignment="0" applyProtection="0">
      <alignment horizontal="right"/>
    </xf>
    <xf numFmtId="266" fontId="65" fillId="68" borderId="36" applyNumberFormat="0" applyBorder="0" applyAlignment="0" applyProtection="0"/>
    <xf numFmtId="188" fontId="62" fillId="0" borderId="35" applyNumberFormat="0" applyFill="0" applyBorder="0" applyAlignment="0" applyProtection="0">
      <alignment horizontal="right"/>
    </xf>
    <xf numFmtId="188" fontId="62" fillId="0" borderId="35" applyNumberFormat="0" applyFill="0" applyBorder="0" applyAlignment="0" applyProtection="0">
      <alignment horizontal="right"/>
    </xf>
    <xf numFmtId="266" fontId="18" fillId="0" borderId="104">
      <alignment vertical="center"/>
    </xf>
    <xf numFmtId="266" fontId="18" fillId="0" borderId="104">
      <alignment vertical="center"/>
    </xf>
    <xf numFmtId="266" fontId="96" fillId="0" borderId="106"/>
    <xf numFmtId="266" fontId="160" fillId="71" borderId="120">
      <alignment horizontal="center" vertical="center" wrapText="1"/>
      <protection hidden="1"/>
    </xf>
    <xf numFmtId="266" fontId="158" fillId="1" borderId="123" applyNumberFormat="0" applyFont="0" applyAlignment="0">
      <alignment horizontal="center"/>
    </xf>
    <xf numFmtId="266" fontId="18" fillId="0" borderId="126">
      <alignment vertical="center"/>
    </xf>
    <xf numFmtId="266" fontId="96" fillId="0" borderId="106"/>
    <xf numFmtId="266" fontId="18" fillId="0" borderId="104">
      <alignment vertical="center"/>
    </xf>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18" fillId="0" borderId="20" applyNumberFormat="0" applyFont="0" applyFill="0" applyAlignment="0" applyProtection="0"/>
    <xf numFmtId="266" fontId="27" fillId="0" borderId="125" applyNumberFormat="0" applyAlignment="0" applyProtection="0">
      <alignment horizontal="left" vertical="center"/>
    </xf>
    <xf numFmtId="49" fontId="113" fillId="0" borderId="120">
      <alignment horizontal="center"/>
    </xf>
    <xf numFmtId="266" fontId="126" fillId="42" borderId="11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5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5" fontId="26" fillId="58" borderId="465" applyNumberFormat="0" applyAlignment="0" applyProtection="0">
      <alignment vertical="top"/>
    </xf>
    <xf numFmtId="188" fontId="21" fillId="0" borderId="35" applyNumberFormat="0" applyFont="0" applyFill="0" applyAlignment="0" applyProtection="0">
      <alignment horizontal="right"/>
    </xf>
    <xf numFmtId="187" fontId="39" fillId="0" borderId="122"/>
    <xf numFmtId="183" fontId="18" fillId="0" borderId="116">
      <alignment horizontal="centerContinuous"/>
    </xf>
    <xf numFmtId="266" fontId="37" fillId="0" borderId="11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6" fillId="0" borderId="119" applyNumberFormat="0" applyFill="0" applyAlignment="0" applyProtection="0"/>
    <xf numFmtId="266" fontId="16" fillId="0" borderId="119" applyNumberFormat="0" applyFill="0" applyAlignment="0" applyProtection="0"/>
    <xf numFmtId="188" fontId="21" fillId="0" borderId="35" applyNumberFormat="0" applyFont="0" applyFill="0" applyAlignment="0" applyProtection="0">
      <alignment horizontal="right"/>
    </xf>
    <xf numFmtId="266" fontId="196" fillId="0" borderId="0" applyNumberFormat="0" applyFill="0" applyBorder="0" applyAlignment="0" applyProtection="0"/>
    <xf numFmtId="185" fontId="19" fillId="0" borderId="122"/>
    <xf numFmtId="266" fontId="196" fillId="0" borderId="0" applyNumberFormat="0" applyFill="0" applyBorder="0" applyAlignment="0" applyProtection="0"/>
    <xf numFmtId="266" fontId="196" fillId="0" borderId="0" applyNumberFormat="0" applyFill="0" applyBorder="0" applyAlignment="0" applyProtection="0"/>
    <xf numFmtId="14" fontId="18" fillId="68" borderId="120" applyNumberFormat="0" applyFont="0" applyAlignment="0" applyProtection="0">
      <alignment horizontal="centerContinuous"/>
    </xf>
    <xf numFmtId="14" fontId="18" fillId="68" borderId="120" applyNumberFormat="0" applyFont="0" applyAlignment="0" applyProtection="0">
      <alignment horizontal="centerContinuous"/>
    </xf>
    <xf numFmtId="16" fontId="18" fillId="68" borderId="120" applyNumberFormat="0" applyFont="0" applyAlignment="0" applyProtection="0">
      <alignment horizontal="centerContinuous"/>
    </xf>
    <xf numFmtId="18" fontId="18" fillId="68" borderId="120" applyNumberFormat="0" applyFont="0" applyAlignment="0" applyProtection="0">
      <alignment horizontal="centerContinuous"/>
    </xf>
    <xf numFmtId="20" fontId="18" fillId="68" borderId="120" applyNumberFormat="0" applyFont="0" applyAlignment="0" applyProtection="0">
      <alignment horizontal="centerContinuous"/>
    </xf>
    <xf numFmtId="16" fontId="18" fillId="68" borderId="120" applyNumberFormat="0" applyFont="0" applyAlignment="0" applyProtection="0">
      <alignment horizontal="centerContinuous"/>
    </xf>
    <xf numFmtId="18" fontId="18" fillId="68" borderId="120" applyNumberFormat="0" applyFont="0" applyAlignment="0" applyProtection="0">
      <alignment horizontal="centerContinuous"/>
    </xf>
    <xf numFmtId="20" fontId="18" fillId="68" borderId="120" applyNumberFormat="0" applyFont="0" applyAlignment="0" applyProtection="0">
      <alignment horizontal="centerContinuous"/>
    </xf>
    <xf numFmtId="266" fontId="196" fillId="0" borderId="0" applyNumberFormat="0" applyFill="0" applyBorder="0" applyAlignment="0" applyProtection="0"/>
    <xf numFmtId="188" fontId="21" fillId="0" borderId="35" applyNumberFormat="0" applyFont="0" applyFill="0" applyAlignment="0" applyProtection="0">
      <alignment horizontal="right"/>
    </xf>
    <xf numFmtId="188" fontId="21" fillId="0" borderId="35"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120" applyFont="0" applyFill="0" applyBorder="0" applyAlignment="0" applyProtection="0"/>
    <xf numFmtId="167" fontId="91" fillId="0" borderId="120" applyNumberFormat="0" applyFill="0" applyAlignment="0" applyProtection="0"/>
    <xf numFmtId="266" fontId="18" fillId="0" borderId="12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389" applyNumberFormat="0" applyFill="0" applyAlignment="0" applyProtection="0"/>
    <xf numFmtId="266" fontId="196" fillId="0" borderId="0" applyNumberFormat="0" applyFill="0" applyBorder="0" applyAlignment="0" applyProtection="0"/>
    <xf numFmtId="266" fontId="113" fillId="0" borderId="320">
      <alignment horizontal="center"/>
    </xf>
    <xf numFmtId="266" fontId="126" fillId="42" borderId="225" applyNumberFormat="0" applyAlignment="0" applyProtection="0"/>
    <xf numFmtId="266" fontId="126" fillId="42" borderId="414" applyNumberFormat="0" applyAlignment="0" applyProtection="0"/>
    <xf numFmtId="266" fontId="96" fillId="0" borderId="254"/>
    <xf numFmtId="266" fontId="126" fillId="42" borderId="167" applyNumberFormat="0" applyAlignment="0" applyProtection="0"/>
    <xf numFmtId="266" fontId="113" fillId="0" borderId="173">
      <alignment horizontal="center"/>
    </xf>
    <xf numFmtId="266" fontId="27" fillId="0" borderId="125" applyNumberFormat="0" applyAlignment="0" applyProtection="0">
      <alignment horizontal="left" vertical="center"/>
    </xf>
    <xf numFmtId="266" fontId="146" fillId="47" borderId="232"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46" fillId="47" borderId="169" applyNumberFormat="0" applyAlignment="0" applyProtection="0"/>
    <xf numFmtId="266" fontId="96" fillId="0" borderId="106"/>
    <xf numFmtId="266" fontId="18" fillId="0" borderId="126">
      <alignment vertical="center"/>
    </xf>
    <xf numFmtId="266" fontId="26" fillId="58" borderId="107" applyNumberFormat="0" applyFont="0" applyAlignment="0" applyProtection="0">
      <alignment vertical="top"/>
    </xf>
    <xf numFmtId="266" fontId="26" fillId="58" borderId="107" applyNumberFormat="0" applyFont="0" applyAlignment="0" applyProtection="0">
      <alignment vertical="top"/>
    </xf>
    <xf numFmtId="266" fontId="26" fillId="43" borderId="79" applyNumberFormat="0" applyFont="0" applyBorder="0" applyProtection="0"/>
    <xf numFmtId="266" fontId="26" fillId="43" borderId="79" applyNumberFormat="0" applyFont="0" applyBorder="0" applyProtection="0"/>
    <xf numFmtId="266" fontId="196" fillId="0" borderId="0" applyNumberFormat="0" applyFill="0" applyBorder="0" applyAlignment="0" applyProtection="0"/>
    <xf numFmtId="266" fontId="21" fillId="0" borderId="109" applyNumberFormat="0" applyFill="0" applyAlignment="0" applyProtection="0"/>
    <xf numFmtId="266" fontId="21" fillId="0" borderId="109" applyNumberFormat="0" applyFill="0" applyAlignment="0" applyProtection="0"/>
    <xf numFmtId="220" fontId="79" fillId="0" borderId="206" applyFont="0" applyFill="0" applyBorder="0" applyAlignment="0" applyProtection="0"/>
    <xf numFmtId="266" fontId="118" fillId="0" borderId="227" applyNumberFormat="0" applyFill="0" applyAlignment="0" applyProtection="0"/>
    <xf numFmtId="38" fontId="21" fillId="0" borderId="620" applyFont="0" applyFill="0" applyBorder="0" applyAlignment="0" applyProtection="0"/>
    <xf numFmtId="266" fontId="21" fillId="0" borderId="399" applyFont="0" applyFill="0" applyBorder="0" applyAlignment="0" applyProtection="0"/>
    <xf numFmtId="266" fontId="126" fillId="42" borderId="139" applyNumberFormat="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8" fillId="0" borderId="126">
      <alignment vertical="center"/>
    </xf>
    <xf numFmtId="8" fontId="18" fillId="0" borderId="84">
      <protection locked="0"/>
    </xf>
    <xf numFmtId="266" fontId="21" fillId="0" borderId="194" applyNumberFormat="0" applyFill="0" applyAlignment="0" applyProtection="0"/>
    <xf numFmtId="266" fontId="126" fillId="42" borderId="518" applyNumberFormat="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8" fillId="44" borderId="113" applyNumberFormat="0" applyFont="0" applyAlignment="0" applyProtection="0"/>
    <xf numFmtId="266" fontId="18" fillId="44" borderId="113" applyNumberFormat="0" applyFont="0" applyAlignment="0" applyProtection="0"/>
    <xf numFmtId="266" fontId="18" fillId="44" borderId="113"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79" applyNumberFormat="0" applyFont="0" applyBorder="0" applyProtection="0"/>
    <xf numFmtId="266" fontId="26" fillId="43" borderId="79" applyNumberFormat="0" applyFont="0" applyBorder="0" applyProtection="0"/>
    <xf numFmtId="266" fontId="129" fillId="62" borderId="112">
      <alignment horizontal="left" vertical="center" wrapText="1"/>
    </xf>
    <xf numFmtId="266" fontId="126" fillId="42" borderId="110" applyNumberFormat="0" applyAlignment="0" applyProtection="0"/>
    <xf numFmtId="266" fontId="126" fillId="42" borderId="110" applyNumberFormat="0" applyAlignment="0" applyProtection="0"/>
    <xf numFmtId="266" fontId="27" fillId="0" borderId="125" applyNumberFormat="0" applyAlignment="0" applyProtection="0">
      <alignment horizontal="left" vertical="center"/>
    </xf>
    <xf numFmtId="266" fontId="126" fillId="42" borderId="11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8" fillId="0" borderId="126">
      <alignment vertical="center"/>
    </xf>
    <xf numFmtId="266" fontId="18" fillId="0" borderId="126">
      <alignment vertical="center"/>
    </xf>
    <xf numFmtId="266" fontId="196" fillId="0" borderId="0" applyNumberForma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5" fontId="26" fillId="58" borderId="107" applyNumberFormat="0" applyAlignment="0" applyProtection="0">
      <alignment vertical="top"/>
    </xf>
    <xf numFmtId="5" fontId="26" fillId="58" borderId="107" applyNumberFormat="0" applyAlignment="0" applyProtection="0">
      <alignment vertical="top"/>
    </xf>
    <xf numFmtId="266" fontId="18" fillId="0" borderId="327">
      <alignment vertical="center"/>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5" fontId="26" fillId="58" borderId="107" applyNumberFormat="0" applyAlignment="0" applyProtection="0">
      <alignment vertical="top"/>
    </xf>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225" applyNumberFormat="0" applyAlignment="0" applyProtection="0"/>
    <xf numFmtId="266" fontId="146" fillId="39" borderId="444" applyNumberFormat="0" applyAlignment="0" applyProtection="0"/>
    <xf numFmtId="266" fontId="126" fillId="42" borderId="545" applyNumberFormat="0" applyAlignment="0" applyProtection="0"/>
    <xf numFmtId="49" fontId="113" fillId="0" borderId="190">
      <alignment horizontal="center"/>
    </xf>
    <xf numFmtId="49" fontId="113" fillId="0" borderId="204">
      <alignment horizontal="center"/>
    </xf>
    <xf numFmtId="266" fontId="126" fillId="42" borderId="361" applyNumberFormat="0" applyAlignment="0" applyProtection="0"/>
    <xf numFmtId="266" fontId="26" fillId="43" borderId="108" applyNumberFormat="0" applyFont="0" applyBorder="0" applyProtection="0"/>
    <xf numFmtId="266" fontId="126" fillId="42" borderId="311" applyNumberFormat="0" applyAlignment="0" applyProtection="0"/>
    <xf numFmtId="5" fontId="26" fillId="58" borderId="275" applyNumberFormat="0" applyAlignment="0" applyProtection="0">
      <alignment vertical="top"/>
    </xf>
    <xf numFmtId="266" fontId="126" fillId="42" borderId="258" applyNumberFormat="0" applyAlignment="0" applyProtection="0"/>
    <xf numFmtId="266" fontId="126" fillId="42" borderId="334" applyNumberFormat="0" applyAlignment="0" applyProtection="0"/>
    <xf numFmtId="266" fontId="26" fillId="43" borderId="332" applyNumberFormat="0" applyFont="0" applyBorder="0" applyProtection="0"/>
    <xf numFmtId="49" fontId="113" fillId="0" borderId="190">
      <alignment horizontal="center"/>
    </xf>
    <xf numFmtId="266" fontId="1" fillId="0" borderId="0"/>
    <xf numFmtId="266" fontId="16" fillId="0" borderId="422" applyNumberFormat="0" applyFill="0" applyAlignment="0" applyProtection="0"/>
    <xf numFmtId="188" fontId="18" fillId="0" borderId="401" applyFill="0" applyBorder="0">
      <alignment horizontal="right"/>
    </xf>
    <xf numFmtId="266" fontId="126" fillId="42" borderId="195" applyNumberFormat="0" applyAlignment="0" applyProtection="0"/>
    <xf numFmtId="266" fontId="126" fillId="42" borderId="258" applyNumberFormat="0" applyAlignment="0" applyProtection="0"/>
    <xf numFmtId="8" fontId="18" fillId="0" borderId="111">
      <protection locked="0"/>
    </xf>
    <xf numFmtId="266" fontId="126" fillId="42" borderId="414" applyNumberFormat="0" applyAlignment="0" applyProtection="0"/>
    <xf numFmtId="231" fontId="22" fillId="68" borderId="507" applyNumberFormat="0" applyFont="0" applyAlignment="0"/>
    <xf numFmtId="266" fontId="126" fillId="42" borderId="518" applyNumberFormat="0" applyAlignment="0" applyProtection="0"/>
    <xf numFmtId="220" fontId="79" fillId="0" borderId="529" applyFont="0" applyFill="0" applyBorder="0" applyAlignment="0" applyProtection="0"/>
    <xf numFmtId="266" fontId="37" fillId="0" borderId="595" applyNumberFormat="0" applyFill="0" applyAlignment="0" applyProtection="0"/>
    <xf numFmtId="266" fontId="18" fillId="0" borderId="128">
      <alignment vertical="center"/>
    </xf>
    <xf numFmtId="266" fontId="126" fillId="42" borderId="28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96" fillId="0" borderId="0" applyNumberFormat="0" applyFill="0" applyBorder="0" applyAlignment="0" applyProtection="0"/>
    <xf numFmtId="266" fontId="126" fillId="42" borderId="110" applyNumberFormat="0" applyAlignment="0" applyProtection="0"/>
    <xf numFmtId="266" fontId="126" fillId="42" borderId="110" applyNumberFormat="0" applyAlignment="0" applyProtection="0"/>
    <xf numFmtId="266" fontId="196" fillId="0" borderId="0" applyNumberFormat="0" applyFill="0" applyBorder="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6" fillId="42" borderId="110" applyNumberFormat="0" applyAlignment="0" applyProtection="0"/>
    <xf numFmtId="266" fontId="129" fillId="62" borderId="112">
      <alignment horizontal="left" vertical="center" wrapText="1"/>
    </xf>
    <xf numFmtId="266" fontId="27" fillId="0" borderId="125" applyNumberFormat="0" applyAlignment="0" applyProtection="0">
      <alignment horizontal="left" vertical="center"/>
    </xf>
    <xf numFmtId="266" fontId="196" fillId="0" borderId="0" applyNumberFormat="0" applyFill="0" applyBorder="0" applyAlignment="0" applyProtection="0"/>
    <xf numFmtId="220" fontId="79" fillId="0" borderId="240" applyFont="0" applyFill="0" applyBorder="0" applyAlignment="0" applyProtection="0"/>
    <xf numFmtId="201" fontId="71" fillId="0" borderId="404" applyNumberFormat="0" applyFill="0" applyAlignment="0" applyProtection="0">
      <alignment horizontal="center"/>
    </xf>
    <xf numFmtId="266" fontId="113" fillId="0" borderId="151">
      <alignment horizontal="center"/>
    </xf>
    <xf numFmtId="266" fontId="126" fillId="42" borderId="414" applyNumberFormat="0" applyAlignment="0" applyProtection="0"/>
    <xf numFmtId="266" fontId="77" fillId="39" borderId="311" applyNumberFormat="0" applyAlignment="0" applyProtection="0"/>
    <xf numFmtId="266" fontId="126" fillId="42" borderId="225" applyNumberFormat="0" applyAlignment="0" applyProtection="0"/>
    <xf numFmtId="266" fontId="126" fillId="42" borderId="139" applyNumberFormat="0" applyAlignment="0" applyProtection="0"/>
    <xf numFmtId="266" fontId="18" fillId="44" borderId="113" applyNumberFormat="0" applyFont="0" applyAlignment="0" applyProtection="0"/>
    <xf numFmtId="266" fontId="27" fillId="0" borderId="125" applyNumberFormat="0" applyAlignment="0" applyProtection="0">
      <alignment horizontal="left" vertical="center"/>
    </xf>
    <xf numFmtId="266" fontId="18" fillId="44" borderId="113" applyNumberFormat="0" applyFont="0" applyAlignment="0" applyProtection="0"/>
    <xf numFmtId="266" fontId="18" fillId="44" borderId="113" applyNumberFormat="0" applyFont="0" applyAlignment="0" applyProtection="0"/>
    <xf numFmtId="266" fontId="77" fillId="47" borderId="564" applyNumberFormat="0" applyAlignment="0" applyProtection="0"/>
    <xf numFmtId="266" fontId="146" fillId="39" borderId="114" applyNumberFormat="0" applyAlignment="0" applyProtection="0"/>
    <xf numFmtId="266" fontId="146" fillId="47" borderId="114" applyNumberFormat="0" applyAlignment="0" applyProtection="0"/>
    <xf numFmtId="266" fontId="146" fillId="39" borderId="114" applyNumberFormat="0" applyAlignment="0" applyProtection="0"/>
    <xf numFmtId="266" fontId="146" fillId="39" borderId="114" applyNumberFormat="0" applyAlignment="0" applyProtection="0"/>
    <xf numFmtId="266" fontId="146" fillId="47" borderId="11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3" fontId="18" fillId="0" borderId="523">
      <alignment horizontal="centerContinuous"/>
    </xf>
    <xf numFmtId="8" fontId="18" fillId="0" borderId="84">
      <protection locked="0"/>
    </xf>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77" fillId="47" borderId="110" applyNumberFormat="0" applyAlignment="0" applyProtection="0"/>
    <xf numFmtId="266" fontId="77" fillId="39" borderId="110" applyNumberFormat="0" applyAlignment="0" applyProtection="0"/>
    <xf numFmtId="266" fontId="77" fillId="39" borderId="110" applyNumberFormat="0" applyAlignment="0" applyProtection="0"/>
    <xf numFmtId="266" fontId="77" fillId="47" borderId="110" applyNumberFormat="0" applyAlignment="0" applyProtection="0"/>
    <xf numFmtId="266" fontId="77" fillId="39" borderId="110" applyNumberFormat="0" applyAlignment="0" applyProtection="0"/>
    <xf numFmtId="266" fontId="196" fillId="0" borderId="0" applyNumberFormat="0" applyFill="0" applyBorder="0" applyAlignment="0" applyProtection="0"/>
    <xf numFmtId="266" fontId="146" fillId="47" borderId="315" applyNumberFormat="0" applyAlignment="0" applyProtection="0"/>
    <xf numFmtId="266" fontId="18" fillId="0" borderId="354">
      <alignment vertical="center"/>
    </xf>
    <xf numFmtId="266" fontId="126" fillId="42" borderId="139" applyNumberFormat="0" applyAlignment="0" applyProtection="0"/>
    <xf numFmtId="266" fontId="126" fillId="42" borderId="258" applyNumberFormat="0" applyAlignment="0" applyProtection="0"/>
    <xf numFmtId="266" fontId="18" fillId="0" borderId="209">
      <alignment vertical="center"/>
    </xf>
    <xf numFmtId="266" fontId="21" fillId="0" borderId="109" applyNumberFormat="0" applyFill="0" applyAlignment="0" applyProtection="0"/>
    <xf numFmtId="266" fontId="21" fillId="0" borderId="10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79" applyNumberFormat="0" applyFont="0" applyBorder="0" applyProtection="0"/>
    <xf numFmtId="266" fontId="18" fillId="0" borderId="126">
      <alignment vertical="center"/>
    </xf>
    <xf numFmtId="266" fontId="96" fillId="0" borderId="106"/>
    <xf numFmtId="266" fontId="26" fillId="43" borderId="79" applyNumberFormat="0" applyFont="0" applyBorder="0" applyProtection="0"/>
    <xf numFmtId="266" fontId="26" fillId="58" borderId="107" applyNumberFormat="0" applyFont="0" applyAlignment="0" applyProtection="0">
      <alignment vertical="top"/>
    </xf>
    <xf numFmtId="266" fontId="26" fillId="58" borderId="107"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53"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18" fillId="0" borderId="55" applyNumberFormat="0" applyFill="0" applyAlignment="0" applyProtection="0"/>
    <xf numFmtId="266" fontId="118" fillId="0" borderId="55" applyNumberFormat="0" applyFill="0" applyAlignment="0" applyProtection="0"/>
    <xf numFmtId="266" fontId="121" fillId="0" borderId="55" applyNumberFormat="0" applyFill="0" applyAlignment="0" applyProtection="0"/>
    <xf numFmtId="266" fontId="121" fillId="0" borderId="55" applyNumberFormat="0" applyFill="0" applyAlignment="0" applyProtection="0"/>
    <xf numFmtId="266" fontId="120" fillId="0" borderId="54" applyNumberFormat="0" applyFill="0" applyAlignment="0" applyProtection="0"/>
    <xf numFmtId="266" fontId="120" fillId="0" borderId="54" applyNumberFormat="0" applyFill="0" applyAlignment="0" applyProtection="0"/>
    <xf numFmtId="266" fontId="118" fillId="0" borderId="53" applyNumberFormat="0" applyFill="0" applyAlignment="0" applyProtection="0"/>
    <xf numFmtId="266" fontId="118" fillId="0" borderId="53" applyNumberFormat="0" applyFill="0" applyAlignment="0" applyProtection="0"/>
    <xf numFmtId="266" fontId="118" fillId="0" borderId="55" applyNumberFormat="0" applyFill="0" applyAlignment="0" applyProtection="0"/>
    <xf numFmtId="266" fontId="27" fillId="0" borderId="125" applyNumberFormat="0" applyAlignment="0" applyProtection="0">
      <alignment horizontal="left" vertical="center"/>
    </xf>
    <xf numFmtId="266" fontId="65" fillId="68" borderId="584" applyNumberFormat="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183" fontId="18" fillId="0" borderId="116">
      <alignment horizontal="centerContinuous"/>
    </xf>
    <xf numFmtId="266" fontId="37" fillId="0" borderId="11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6" fillId="0" borderId="119" applyNumberFormat="0" applyFill="0" applyAlignment="0" applyProtection="0"/>
    <xf numFmtId="266" fontId="16" fillId="0" borderId="11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7"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37" fillId="0" borderId="118" applyNumberFormat="0" applyFill="0" applyAlignment="0" applyProtection="0"/>
    <xf numFmtId="266" fontId="16" fillId="0" borderId="119" applyNumberFormat="0" applyFill="0" applyAlignment="0" applyProtection="0"/>
    <xf numFmtId="266" fontId="16" fillId="0" borderId="119" applyNumberFormat="0" applyFill="0" applyAlignment="0" applyProtection="0"/>
    <xf numFmtId="266" fontId="77" fillId="39" borderId="195" applyNumberFormat="0" applyAlignment="0" applyProtection="0"/>
    <xf numFmtId="266" fontId="65" fillId="68" borderId="386" applyNumberFormat="0" applyBorder="0" applyAlignment="0" applyProtection="0"/>
    <xf numFmtId="5" fontId="26" fillId="58" borderId="465" applyNumberFormat="0" applyAlignment="0" applyProtection="0">
      <alignment vertical="top"/>
    </xf>
    <xf numFmtId="266" fontId="126" fillId="42" borderId="195" applyNumberFormat="0" applyAlignment="0" applyProtection="0"/>
    <xf numFmtId="266" fontId="126" fillId="42" borderId="225" applyNumberFormat="0" applyAlignment="0" applyProtection="0"/>
    <xf numFmtId="266" fontId="27" fillId="0" borderId="125" applyNumberFormat="0" applyAlignment="0" applyProtection="0">
      <alignment horizontal="left" vertical="center"/>
    </xf>
    <xf numFmtId="183" fontId="18" fillId="0" borderId="616">
      <alignment horizontal="centerContinuous"/>
    </xf>
    <xf numFmtId="266" fontId="126" fillId="42" borderId="195" applyNumberFormat="0" applyAlignment="0" applyProtection="0"/>
    <xf numFmtId="266" fontId="18" fillId="0" borderId="302">
      <alignment vertical="center"/>
    </xf>
    <xf numFmtId="266" fontId="21" fillId="0" borderId="204" applyFont="0" applyFill="0" applyBorder="0" applyAlignment="0" applyProtection="0"/>
    <xf numFmtId="266" fontId="27" fillId="0" borderId="191" applyNumberFormat="0" applyAlignment="0" applyProtection="0">
      <alignment horizontal="left" vertical="center"/>
    </xf>
    <xf numFmtId="4" fontId="91" fillId="0" borderId="344" applyFont="0" applyFill="0" applyBorder="0" applyAlignment="0" applyProtection="0"/>
    <xf numFmtId="266" fontId="118" fillId="0" borderId="229" applyNumberFormat="0" applyFill="0" applyAlignment="0" applyProtection="0"/>
    <xf numFmtId="266" fontId="126" fillId="42" borderId="334" applyNumberFormat="0" applyAlignment="0" applyProtection="0"/>
    <xf numFmtId="266" fontId="146" fillId="39" borderId="199" applyNumberFormat="0" applyAlignment="0" applyProtection="0"/>
    <xf numFmtId="266" fontId="65" fillId="68" borderId="386" applyNumberFormat="0" applyBorder="0" applyAlignment="0" applyProtection="0"/>
    <xf numFmtId="266" fontId="126" fillId="42" borderId="311" applyNumberFormat="0" applyAlignment="0" applyProtection="0"/>
    <xf numFmtId="266" fontId="126" fillId="42" borderId="258" applyNumberFormat="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18" fillId="0" borderId="126">
      <alignment vertical="center"/>
    </xf>
    <xf numFmtId="5" fontId="26" fillId="58" borderId="437" applyNumberFormat="0" applyAlignment="0" applyProtection="0">
      <alignment vertical="top"/>
    </xf>
    <xf numFmtId="266" fontId="37" fillId="0" borderId="202" applyNumberFormat="0" applyFill="0" applyAlignment="0" applyProtection="0"/>
    <xf numFmtId="266" fontId="158" fillId="1" borderId="426" applyNumberFormat="0" applyFont="0" applyAlignment="0">
      <alignment horizontal="center"/>
    </xf>
    <xf numFmtId="266" fontId="196" fillId="0" borderId="0" applyNumberFormat="0" applyFill="0" applyBorder="0" applyAlignment="0" applyProtection="0"/>
    <xf numFmtId="266" fontId="160" fillId="71" borderId="450">
      <alignment horizontal="center" vertical="center" wrapText="1"/>
      <protection hidden="1"/>
    </xf>
    <xf numFmtId="266" fontId="26" fillId="43" borderId="516" applyNumberFormat="0" applyFont="0" applyBorder="0" applyProtection="0"/>
    <xf numFmtId="266" fontId="118" fillId="0" borderId="474" applyNumberFormat="0" applyFill="0" applyAlignment="0" applyProtection="0"/>
    <xf numFmtId="266" fontId="196" fillId="0" borderId="0" applyNumberFormat="0" applyFill="0" applyBorder="0" applyAlignment="0" applyProtection="0"/>
    <xf numFmtId="266" fontId="121" fillId="0" borderId="391" applyNumberFormat="0" applyFill="0" applyAlignment="0" applyProtection="0"/>
    <xf numFmtId="18" fontId="18" fillId="68" borderId="238" applyNumberFormat="0" applyFont="0" applyAlignment="0" applyProtection="0">
      <alignment horizontal="centerContinuous"/>
    </xf>
    <xf numFmtId="266" fontId="126" fillId="42" borderId="195" applyNumberFormat="0" applyAlignment="0" applyProtection="0"/>
    <xf numFmtId="266" fontId="196" fillId="0" borderId="0" applyNumberFormat="0" applyFill="0" applyBorder="0" applyAlignment="0" applyProtection="0"/>
    <xf numFmtId="266" fontId="21" fillId="0" borderId="151" applyFont="0" applyFill="0" applyBorder="0" applyAlignment="0" applyProtection="0"/>
    <xf numFmtId="266" fontId="126" fillId="42" borderId="195" applyNumberFormat="0" applyAlignment="0" applyProtection="0"/>
    <xf numFmtId="266" fontId="21" fillId="0" borderId="173" applyFont="0" applyFill="0" applyBorder="0" applyAlignment="0" applyProtection="0"/>
    <xf numFmtId="266" fontId="37" fillId="0" borderId="505" applyNumberFormat="0" applyFill="0" applyAlignment="0" applyProtection="0"/>
    <xf numFmtId="49" fontId="113" fillId="0" borderId="620">
      <alignment horizontal="center"/>
    </xf>
    <xf numFmtId="266" fontId="18" fillId="0" borderId="131">
      <alignment vertical="center"/>
    </xf>
    <xf numFmtId="266" fontId="126" fillId="42" borderId="585" applyNumberFormat="0" applyAlignment="0" applyProtection="0"/>
    <xf numFmtId="266" fontId="126" fillId="42" borderId="361" applyNumberFormat="0" applyAlignment="0" applyProtection="0"/>
    <xf numFmtId="49" fontId="113" fillId="0" borderId="173">
      <alignment horizontal="center"/>
    </xf>
    <xf numFmtId="266" fontId="196" fillId="0" borderId="0" applyNumberFormat="0" applyFill="0" applyBorder="0" applyAlignment="0" applyProtection="0"/>
    <xf numFmtId="266" fontId="126" fillId="42" borderId="139" applyNumberFormat="0" applyAlignment="0" applyProtection="0"/>
    <xf numFmtId="266" fontId="77" fillId="39" borderId="387" applyNumberFormat="0" applyAlignment="0" applyProtection="0"/>
    <xf numFmtId="266" fontId="21" fillId="0" borderId="136" applyNumberFormat="0" applyFill="0" applyAlignment="0" applyProtection="0"/>
    <xf numFmtId="266" fontId="126" fillId="42" borderId="195" applyNumberFormat="0" applyAlignment="0" applyProtection="0"/>
    <xf numFmtId="266" fontId="129" fillId="62" borderId="313">
      <alignment horizontal="left" vertical="center" wrapText="1"/>
    </xf>
    <xf numFmtId="266" fontId="52" fillId="0" borderId="265" applyProtection="0">
      <alignment horizontal="center" vertical="top" wrapText="1"/>
      <protection hidden="1"/>
    </xf>
    <xf numFmtId="266" fontId="126" fillId="42" borderId="167" applyNumberFormat="0" applyAlignment="0" applyProtection="0"/>
    <xf numFmtId="266" fontId="26" fillId="58" borderId="164" applyNumberFormat="0" applyFont="0" applyAlignment="0" applyProtection="0">
      <alignment vertical="top"/>
    </xf>
    <xf numFmtId="266" fontId="18" fillId="0" borderId="158">
      <alignment vertical="center"/>
    </xf>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26">
      <alignment vertical="center"/>
    </xf>
    <xf numFmtId="266" fontId="196" fillId="0" borderId="0" applyNumberFormat="0" applyFill="0" applyBorder="0" applyAlignment="0" applyProtection="0"/>
    <xf numFmtId="266" fontId="18" fillId="0" borderId="126">
      <alignment vertical="center"/>
    </xf>
    <xf numFmtId="266" fontId="18" fillId="0" borderId="12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66" fontId="18" fillId="0" borderId="126">
      <alignment vertical="center"/>
    </xf>
    <xf numFmtId="266" fontId="18" fillId="0" borderId="126">
      <alignment vertical="center"/>
    </xf>
    <xf numFmtId="266" fontId="196" fillId="0" borderId="0" applyNumberFormat="0" applyFill="0" applyBorder="0" applyAlignment="0" applyProtection="0"/>
    <xf numFmtId="266" fontId="18" fillId="0" borderId="126">
      <alignment vertical="center"/>
    </xf>
    <xf numFmtId="266" fontId="27" fillId="0" borderId="125" applyNumberFormat="0" applyAlignment="0" applyProtection="0">
      <alignment horizontal="left" vertical="center"/>
    </xf>
    <xf numFmtId="266" fontId="27" fillId="0" borderId="125" applyNumberFormat="0" applyAlignment="0" applyProtection="0">
      <alignment horizontal="left" vertical="center"/>
    </xf>
    <xf numFmtId="266" fontId="196" fillId="0" borderId="0" applyNumberFormat="0" applyFill="0" applyBorder="0" applyAlignment="0" applyProtection="0"/>
    <xf numFmtId="266" fontId="18" fillId="0" borderId="126">
      <alignment vertical="center"/>
    </xf>
    <xf numFmtId="266" fontId="126" fillId="42" borderId="225" applyNumberFormat="0" applyAlignment="0" applyProtection="0"/>
    <xf numFmtId="188" fontId="55" fillId="0" borderId="468" applyNumberFormat="0" applyFill="0" applyBorder="0" applyAlignment="0" applyProtection="0">
      <alignment horizontal="right"/>
    </xf>
    <xf numFmtId="49" fontId="113" fillId="0" borderId="238">
      <alignment horizontal="center"/>
    </xf>
    <xf numFmtId="266" fontId="21" fillId="0" borderId="582" applyNumberFormat="0" applyFill="0" applyAlignment="0" applyProtection="0"/>
    <xf numFmtId="266" fontId="126" fillId="42" borderId="611" applyNumberFormat="0" applyAlignment="0" applyProtection="0"/>
    <xf numFmtId="266" fontId="126" fillId="42" borderId="440" applyNumberFormat="0" applyAlignment="0" applyProtection="0"/>
    <xf numFmtId="49" fontId="113" fillId="0" borderId="482">
      <alignment horizontal="center"/>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9" fillId="62" borderId="144">
      <alignment horizontal="left" vertical="center" wrapText="1"/>
    </xf>
    <xf numFmtId="266" fontId="18" fillId="44" borderId="145" applyNumberFormat="0" applyFont="0" applyAlignment="0" applyProtection="0"/>
    <xf numFmtId="266" fontId="18" fillId="44" borderId="145" applyNumberFormat="0" applyFont="0" applyAlignment="0" applyProtection="0"/>
    <xf numFmtId="266" fontId="18" fillId="44" borderId="145" applyNumberFormat="0" applyFont="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46" fillId="39" borderId="146" applyNumberFormat="0" applyAlignment="0" applyProtection="0"/>
    <xf numFmtId="266" fontId="146" fillId="47" borderId="146" applyNumberFormat="0" applyAlignment="0" applyProtection="0"/>
    <xf numFmtId="266" fontId="126" fillId="42" borderId="225" applyNumberFormat="0" applyAlignment="0" applyProtection="0"/>
    <xf numFmtId="266" fontId="121" fillId="0" borderId="229" applyNumberFormat="0" applyFill="0" applyAlignment="0" applyProtection="0"/>
    <xf numFmtId="266" fontId="126" fillId="42" borderId="258"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96" fillId="0" borderId="0" applyNumberFormat="0" applyFill="0" applyBorder="0" applyAlignment="0" applyProtection="0"/>
    <xf numFmtId="266" fontId="37" fillId="0" borderId="397" applyNumberFormat="0" applyFill="0" applyAlignment="0" applyProtection="0"/>
    <xf numFmtId="266" fontId="18" fillId="0" borderId="131">
      <alignment vertical="center"/>
    </xf>
    <xf numFmtId="266" fontId="96" fillId="0" borderId="133"/>
    <xf numFmtId="266" fontId="118" fillId="0" borderId="282" applyNumberFormat="0" applyFill="0" applyAlignment="0" applyProtection="0"/>
    <xf numFmtId="188" fontId="21" fillId="0" borderId="137" applyNumberFormat="0" applyFont="0" applyFill="0" applyAlignment="0" applyProtection="0">
      <alignment horizontal="right"/>
    </xf>
    <xf numFmtId="183" fontId="18" fillId="0" borderId="147">
      <alignment horizontal="centerContinuous"/>
    </xf>
    <xf numFmtId="266" fontId="37" fillId="0" borderId="148"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16" fillId="0" borderId="150" applyNumberFormat="0" applyFill="0" applyAlignment="0" applyProtection="0"/>
    <xf numFmtId="266" fontId="16" fillId="0" borderId="150" applyNumberFormat="0" applyFill="0" applyAlignment="0" applyProtection="0"/>
    <xf numFmtId="266" fontId="146" fillId="47" borderId="287" applyNumberFormat="0" applyAlignment="0" applyProtection="0"/>
    <xf numFmtId="266" fontId="77" fillId="47" borderId="545" applyNumberFormat="0" applyAlignment="0" applyProtection="0"/>
    <xf numFmtId="266" fontId="18" fillId="0" borderId="209">
      <alignment vertical="center"/>
    </xf>
    <xf numFmtId="266" fontId="77" fillId="39" borderId="564" applyNumberFormat="0" applyAlignment="0" applyProtection="0"/>
    <xf numFmtId="266" fontId="126" fillId="42" borderId="518" applyNumberFormat="0" applyAlignment="0" applyProtection="0"/>
    <xf numFmtId="266" fontId="126" fillId="42" borderId="258" applyNumberFormat="0" applyAlignment="0" applyProtection="0"/>
    <xf numFmtId="5" fontId="26" fillId="58" borderId="382" applyNumberFormat="0" applyAlignment="0" applyProtection="0">
      <alignment vertical="top"/>
    </xf>
    <xf numFmtId="266" fontId="126" fillId="42" borderId="564" applyNumberFormat="0" applyAlignment="0" applyProtection="0"/>
    <xf numFmtId="266" fontId="126" fillId="42" borderId="440" applyNumberFormat="0" applyAlignment="0" applyProtection="0"/>
    <xf numFmtId="266" fontId="126" fillId="42" borderId="280" applyNumberFormat="0" applyAlignment="0" applyProtection="0"/>
    <xf numFmtId="266" fontId="196" fillId="0" borderId="0" applyNumberFormat="0" applyFill="0" applyBorder="0" applyAlignment="0" applyProtection="0"/>
    <xf numFmtId="164" fontId="1" fillId="0" borderId="0" applyFont="0" applyFill="0" applyBorder="0" applyAlignment="0" applyProtection="0"/>
    <xf numFmtId="266" fontId="77" fillId="39" borderId="225" applyNumberFormat="0" applyAlignment="0" applyProtection="0"/>
    <xf numFmtId="49" fontId="113" fillId="0" borderId="204">
      <alignment horizontal="center"/>
    </xf>
    <xf numFmtId="266" fontId="196" fillId="0" borderId="0" applyNumberFormat="0" applyFill="0" applyBorder="0" applyAlignment="0" applyProtection="0"/>
    <xf numFmtId="266" fontId="126" fillId="42" borderId="258" applyNumberFormat="0" applyAlignment="0" applyProtection="0"/>
    <xf numFmtId="266" fontId="21" fillId="0" borderId="497" applyNumberFormat="0" applyFill="0" applyAlignment="0" applyProtection="0"/>
    <xf numFmtId="266" fontId="126" fillId="42" borderId="387" applyNumberFormat="0" applyAlignment="0" applyProtection="0"/>
    <xf numFmtId="5" fontId="26" fillId="58" borderId="437" applyNumberFormat="0" applyAlignment="0" applyProtection="0">
      <alignment vertical="top"/>
    </xf>
    <xf numFmtId="220" fontId="79" fillId="0" borderId="452" applyFont="0" applyFill="0" applyBorder="0" applyAlignment="0" applyProtection="0"/>
    <xf numFmtId="49" fontId="113" fillId="0" borderId="238">
      <alignment horizontal="center"/>
    </xf>
    <xf numFmtId="266" fontId="158" fillId="1" borderId="241" applyNumberFormat="0" applyFont="0" applyAlignment="0">
      <alignment horizontal="center"/>
    </xf>
    <xf numFmtId="220" fontId="79" fillId="0" borderId="322" applyFont="0" applyFill="0" applyBorder="0" applyAlignment="0" applyProtection="0"/>
    <xf numFmtId="266" fontId="146" fillId="39" borderId="592" applyNumberFormat="0" applyAlignment="0" applyProtection="0"/>
    <xf numFmtId="266" fontId="126" fillId="42" borderId="167" applyNumberFormat="0" applyAlignment="0" applyProtection="0"/>
    <xf numFmtId="5" fontId="26" fillId="58" borderId="192" applyNumberFormat="0" applyAlignment="0" applyProtection="0">
      <alignment vertical="top"/>
    </xf>
    <xf numFmtId="266" fontId="126" fillId="42" borderId="585" applyNumberFormat="0" applyAlignment="0" applyProtection="0"/>
    <xf numFmtId="266" fontId="96" fillId="0" borderId="254"/>
    <xf numFmtId="49" fontId="113" fillId="0" borderId="204">
      <alignment horizontal="center"/>
    </xf>
    <xf numFmtId="266" fontId="77" fillId="39" borderId="334" applyNumberFormat="0" applyAlignment="0" applyProtection="0"/>
    <xf numFmtId="266" fontId="118" fillId="0" borderId="474" applyNumberFormat="0" applyFill="0" applyAlignment="0" applyProtection="0"/>
    <xf numFmtId="266" fontId="126" fillId="42" borderId="188" applyNumberFormat="0" applyAlignment="0" applyProtection="0"/>
    <xf numFmtId="266" fontId="18" fillId="0" borderId="182">
      <alignment vertical="center"/>
    </xf>
    <xf numFmtId="266" fontId="126" fillId="42" borderId="334" applyNumberFormat="0" applyAlignment="0" applyProtection="0"/>
    <xf numFmtId="266" fontId="77" fillId="47" borderId="167" applyNumberFormat="0" applyAlignment="0" applyProtection="0"/>
    <xf numFmtId="266" fontId="126" fillId="42" borderId="167" applyNumberFormat="0" applyAlignment="0" applyProtection="0"/>
    <xf numFmtId="49" fontId="113" fillId="0" borderId="173">
      <alignment horizontal="center"/>
    </xf>
    <xf numFmtId="266" fontId="65" fillId="68" borderId="584" applyNumberFormat="0" applyBorder="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18" fillId="0" borderId="141" applyNumberFormat="0" applyFill="0" applyAlignment="0" applyProtection="0"/>
    <xf numFmtId="266" fontId="27" fillId="0" borderId="157" applyNumberFormat="0" applyAlignment="0" applyProtection="0">
      <alignment horizontal="left" vertical="center"/>
    </xf>
    <xf numFmtId="266" fontId="18" fillId="0" borderId="105">
      <alignment vertical="center"/>
    </xf>
    <xf numFmtId="5" fontId="26" fillId="58" borderId="542"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18" fillId="0" borderId="105">
      <alignment vertical="center"/>
    </xf>
    <xf numFmtId="266" fontId="18" fillId="0" borderId="105">
      <alignment vertical="center"/>
    </xf>
    <xf numFmtId="266" fontId="18" fillId="0" borderId="105">
      <alignment vertical="center"/>
    </xf>
    <xf numFmtId="266" fontId="18" fillId="0" borderId="105">
      <alignment vertical="center"/>
    </xf>
    <xf numFmtId="266" fontId="118" fillId="0" borderId="141" applyNumberFormat="0" applyFill="0" applyAlignment="0" applyProtection="0"/>
    <xf numFmtId="266" fontId="120" fillId="0" borderId="142"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96" fillId="0" borderId="0" applyNumberFormat="0" applyFill="0" applyBorder="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156" applyNumberFormat="0" applyFont="0" applyFill="0" applyAlignment="0" applyProtection="0"/>
    <xf numFmtId="201" fontId="71" fillId="0" borderId="156" applyNumberFormat="0" applyFill="0" applyAlignment="0" applyProtection="0">
      <alignment horizontal="center"/>
    </xf>
    <xf numFmtId="266" fontId="18" fillId="0" borderId="105">
      <alignment vertical="center"/>
    </xf>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121" fillId="0" borderId="143" applyNumberFormat="0" applyFill="0" applyAlignment="0" applyProtection="0"/>
    <xf numFmtId="266" fontId="196" fillId="0" borderId="0" applyNumberFormat="0" applyFill="0" applyBorder="0" applyAlignment="0" applyProtection="0"/>
    <xf numFmtId="266" fontId="18" fillId="0" borderId="105">
      <alignment vertical="center"/>
    </xf>
    <xf numFmtId="266" fontId="126" fillId="42" borderId="280" applyNumberFormat="0" applyAlignment="0" applyProtection="0"/>
    <xf numFmtId="266" fontId="196" fillId="0" borderId="0" applyNumberFormat="0" applyFill="0" applyBorder="0" applyAlignment="0" applyProtection="0"/>
    <xf numFmtId="266" fontId="39" fillId="0" borderId="156" applyNumberFormat="0" applyFont="0" applyFill="0" applyBorder="0" applyProtection="0">
      <alignment horizontal="centerContinuous"/>
    </xf>
    <xf numFmtId="266" fontId="37" fillId="0" borderId="318"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266" fontId="126" fillId="42" borderId="440" applyNumberFormat="0" applyAlignment="0" applyProtection="0"/>
    <xf numFmtId="220" fontId="79" fillId="0" borderId="452" applyFont="0" applyFill="0" applyBorder="0" applyAlignment="0" applyProtection="0"/>
    <xf numFmtId="266" fontId="126" fillId="42" borderId="167" applyNumberFormat="0" applyAlignment="0" applyProtection="0"/>
    <xf numFmtId="266" fontId="21" fillId="0" borderId="222" applyNumberFormat="0" applyFill="0" applyAlignment="0" applyProtection="0"/>
    <xf numFmtId="5" fontId="26" fillId="58" borderId="164" applyNumberFormat="0" applyAlignment="0" applyProtection="0">
      <alignment vertical="top"/>
    </xf>
    <xf numFmtId="266" fontId="126" fillId="42" borderId="167" applyNumberFormat="0" applyAlignment="0" applyProtection="0"/>
    <xf numFmtId="266" fontId="126" fillId="42" borderId="225" applyNumberFormat="0" applyAlignment="0" applyProtection="0"/>
    <xf numFmtId="266" fontId="37" fillId="0" borderId="617" applyNumberFormat="0" applyFill="0" applyAlignment="0" applyProtection="0"/>
    <xf numFmtId="266" fontId="196" fillId="0" borderId="0" applyNumberFormat="0" applyFill="0" applyBorder="0" applyAlignment="0" applyProtection="0"/>
    <xf numFmtId="49" fontId="113" fillId="0" borderId="344">
      <alignment horizontal="center"/>
    </xf>
    <xf numFmtId="266" fontId="196" fillId="0" borderId="0" applyNumberFormat="0" applyFill="0" applyBorder="0" applyAlignment="0" applyProtection="0"/>
    <xf numFmtId="266" fontId="126" fillId="42" borderId="225" applyNumberFormat="0" applyAlignment="0" applyProtection="0"/>
    <xf numFmtId="266" fontId="16" fillId="0" borderId="54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8" fillId="0" borderId="105">
      <alignment vertical="center"/>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8" fillId="0" borderId="105">
      <alignment vertical="center"/>
    </xf>
    <xf numFmtId="266" fontId="18" fillId="0" borderId="1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8" fillId="0" borderId="105">
      <alignment vertical="center"/>
    </xf>
    <xf numFmtId="266" fontId="18" fillId="0" borderId="156">
      <alignment horizontal="center"/>
    </xf>
    <xf numFmtId="266" fontId="18" fillId="0" borderId="105">
      <alignment vertical="center"/>
    </xf>
    <xf numFmtId="266" fontId="18" fillId="0" borderId="105">
      <alignment vertical="center"/>
    </xf>
    <xf numFmtId="266" fontId="18" fillId="0" borderId="1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18" fillId="0" borderId="105">
      <alignment vertical="center"/>
    </xf>
    <xf numFmtId="266" fontId="18" fillId="0" borderId="156" applyNumberFormat="0" applyFont="0" applyFill="0" applyAlignment="0" applyProtection="0"/>
    <xf numFmtId="266" fontId="18" fillId="0" borderId="156" applyNumberFormat="0" applyFont="0" applyFill="0" applyAlignment="0" applyProtection="0"/>
    <xf numFmtId="266" fontId="196" fillId="0" borderId="0" applyNumberFormat="0" applyFill="0" applyBorder="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96" fillId="0" borderId="0" applyNumberFormat="0" applyFill="0" applyBorder="0" applyAlignment="0" applyProtection="0"/>
    <xf numFmtId="266" fontId="18" fillId="0" borderId="105">
      <alignment vertical="center"/>
    </xf>
    <xf numFmtId="266" fontId="18" fillId="0" borderId="105">
      <alignment vertical="center"/>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8" fillId="0" borderId="105">
      <alignment vertical="center"/>
    </xf>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26" fillId="58" borderId="134" applyNumberFormat="0" applyFont="0" applyAlignment="0" applyProtection="0">
      <alignment vertical="top"/>
    </xf>
    <xf numFmtId="266" fontId="26" fillId="58" borderId="134" applyNumberFormat="0" applyFont="0" applyAlignment="0" applyProtection="0">
      <alignment vertical="top"/>
    </xf>
    <xf numFmtId="266" fontId="26" fillId="43" borderId="108" applyNumberFormat="0" applyFont="0" applyBorder="0" applyProtection="0"/>
    <xf numFmtId="266" fontId="26" fillId="43" borderId="108" applyNumberFormat="0" applyFont="0" applyBorder="0" applyProtection="0"/>
    <xf numFmtId="266" fontId="21" fillId="0" borderId="136" applyNumberFormat="0" applyFill="0" applyAlignment="0" applyProtection="0"/>
    <xf numFmtId="266" fontId="21" fillId="0" borderId="136" applyNumberFormat="0" applyFill="0" applyAlignment="0" applyProtection="0"/>
    <xf numFmtId="266" fontId="77" fillId="39" borderId="139" applyNumberFormat="0" applyAlignment="0" applyProtection="0"/>
    <xf numFmtId="266" fontId="77" fillId="47" borderId="139" applyNumberFormat="0" applyAlignment="0" applyProtection="0"/>
    <xf numFmtId="266" fontId="77" fillId="39" borderId="139" applyNumberFormat="0" applyAlignment="0" applyProtection="0"/>
    <xf numFmtId="266" fontId="77" fillId="39" borderId="139" applyNumberFormat="0" applyAlignment="0" applyProtection="0"/>
    <xf numFmtId="266" fontId="77" fillId="47" borderId="139" applyNumberFormat="0" applyAlignment="0" applyProtection="0"/>
    <xf numFmtId="8" fontId="18" fillId="0" borderId="111">
      <protection locked="0"/>
    </xf>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9" fillId="62" borderId="144">
      <alignment horizontal="left" vertical="center" wrapText="1"/>
    </xf>
    <xf numFmtId="266" fontId="18" fillId="44" borderId="145" applyNumberFormat="0" applyFont="0" applyAlignment="0" applyProtection="0"/>
    <xf numFmtId="266" fontId="18" fillId="44" borderId="145" applyNumberFormat="0" applyFont="0" applyAlignment="0" applyProtection="0"/>
    <xf numFmtId="266" fontId="18" fillId="44" borderId="145" applyNumberFormat="0" applyFont="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46" fillId="39" borderId="146" applyNumberFormat="0" applyAlignment="0" applyProtection="0"/>
    <xf numFmtId="266" fontId="146" fillId="47" borderId="146" applyNumberFormat="0" applyAlignment="0" applyProtection="0"/>
    <xf numFmtId="183" fontId="18" fillId="0" borderId="147">
      <alignment horizontal="centerContinuous"/>
    </xf>
    <xf numFmtId="266" fontId="37" fillId="0" borderId="148"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16" fillId="0" borderId="150" applyNumberFormat="0" applyFill="0" applyAlignment="0" applyProtection="0"/>
    <xf numFmtId="266" fontId="16" fillId="0" borderId="150" applyNumberFormat="0" applyFill="0" applyAlignment="0" applyProtection="0"/>
    <xf numFmtId="4" fontId="91" fillId="0" borderId="293" applyFont="0" applyFill="0" applyBorder="0" applyAlignment="0" applyProtection="0"/>
    <xf numFmtId="266" fontId="77" fillId="39" borderId="334" applyNumberFormat="0" applyAlignment="0" applyProtection="0"/>
    <xf numFmtId="266" fontId="196" fillId="0" borderId="0" applyNumberFormat="0" applyFill="0" applyBorder="0" applyAlignment="0" applyProtection="0"/>
    <xf numFmtId="266" fontId="126" fillId="42" borderId="139" applyNumberFormat="0" applyAlignment="0" applyProtection="0"/>
    <xf numFmtId="266" fontId="37" fillId="0" borderId="235" applyNumberFormat="0" applyFill="0" applyAlignment="0" applyProtection="0"/>
    <xf numFmtId="266" fontId="121" fillId="0" borderId="284" applyNumberFormat="0" applyFill="0" applyAlignment="0" applyProtection="0"/>
    <xf numFmtId="266" fontId="196" fillId="0" borderId="0" applyNumberFormat="0" applyFill="0" applyBorder="0" applyAlignment="0" applyProtection="0"/>
    <xf numFmtId="20" fontId="18" fillId="68" borderId="550" applyNumberFormat="0" applyFont="0" applyAlignment="0" applyProtection="0">
      <alignment horizontal="centerContinuous"/>
    </xf>
    <xf numFmtId="266" fontId="121" fillId="0" borderId="391" applyNumberFormat="0" applyFill="0" applyAlignment="0" applyProtection="0"/>
    <xf numFmtId="266" fontId="18" fillId="0" borderId="131">
      <alignment vertical="center"/>
    </xf>
    <xf numFmtId="266" fontId="18" fillId="0" borderId="131">
      <alignment vertical="center"/>
    </xf>
    <xf numFmtId="266" fontId="18" fillId="0" borderId="105">
      <alignment vertical="center"/>
    </xf>
    <xf numFmtId="266" fontId="96" fillId="0" borderId="133"/>
    <xf numFmtId="266" fontId="18" fillId="0" borderId="131">
      <alignment vertical="center"/>
    </xf>
    <xf numFmtId="266" fontId="40" fillId="0" borderId="156" applyNumberFormat="0" applyFont="0" applyFill="0" applyAlignment="0" applyProtection="0"/>
    <xf numFmtId="201" fontId="71" fillId="0" borderId="156" applyNumberFormat="0" applyFill="0" applyAlignment="0" applyProtection="0">
      <alignment horizontal="center"/>
    </xf>
    <xf numFmtId="49" fontId="113" fillId="0" borderId="190">
      <alignment horizontal="center"/>
    </xf>
    <xf numFmtId="266" fontId="126" fillId="42" borderId="414" applyNumberFormat="0" applyAlignment="0" applyProtection="0"/>
    <xf numFmtId="5" fontId="26" fillId="58" borderId="580" applyNumberFormat="0" applyAlignment="0" applyProtection="0">
      <alignment vertical="top"/>
    </xf>
    <xf numFmtId="4" fontId="91" fillId="0" borderId="151" applyFont="0" applyFill="0" applyBorder="0" applyAlignment="0" applyProtection="0"/>
    <xf numFmtId="266" fontId="52" fillId="0" borderId="151" applyProtection="0">
      <alignment horizontal="center" vertical="top" wrapText="1"/>
      <protection hidden="1"/>
    </xf>
    <xf numFmtId="266" fontId="39" fillId="0" borderId="156" applyNumberFormat="0" applyFont="0" applyFill="0" applyBorder="0" applyProtection="0">
      <alignment horizontal="centerContinuous"/>
    </xf>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20" fontId="79" fillId="0" borderId="153" applyFont="0" applyFill="0" applyBorder="0" applyAlignment="0" applyProtection="0"/>
    <xf numFmtId="266" fontId="146" fillId="47" borderId="146" applyNumberFormat="0" applyAlignment="0" applyProtection="0"/>
    <xf numFmtId="266" fontId="146" fillId="39" borderId="146" applyNumberFormat="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8" fillId="44" borderId="145" applyNumberFormat="0" applyFont="0" applyAlignment="0" applyProtection="0"/>
    <xf numFmtId="266" fontId="18" fillId="44" borderId="145" applyNumberFormat="0" applyFont="0" applyAlignment="0" applyProtection="0"/>
    <xf numFmtId="266" fontId="18" fillId="44" borderId="145" applyNumberFormat="0" applyFont="0" applyAlignment="0" applyProtection="0"/>
    <xf numFmtId="38" fontId="21" fillId="0" borderId="204" applyFont="0" applyFill="0" applyBorder="0" applyAlignment="0" applyProtection="0"/>
    <xf numFmtId="4" fontId="91" fillId="0" borderId="151" applyFont="0" applyFill="0" applyBorder="0" applyAlignment="0" applyProtection="0"/>
    <xf numFmtId="266" fontId="126" fillId="42" borderId="195" applyNumberFormat="0" applyAlignment="0" applyProtection="0"/>
    <xf numFmtId="188" fontId="18" fillId="0" borderId="153" applyFill="0" applyBorder="0">
      <alignment horizontal="right"/>
    </xf>
    <xf numFmtId="266" fontId="21" fillId="0" borderId="194" applyNumberFormat="0" applyFill="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9" fillId="62" borderId="144">
      <alignment horizontal="left" vertical="center" wrapText="1"/>
    </xf>
    <xf numFmtId="266" fontId="27" fillId="0" borderId="132" applyNumberFormat="0" applyAlignment="0" applyProtection="0">
      <alignment horizontal="left" vertical="center"/>
    </xf>
    <xf numFmtId="266" fontId="126" fillId="42" borderId="139" applyNumberFormat="0" applyAlignment="0" applyProtection="0"/>
    <xf numFmtId="266" fontId="27" fillId="0" borderId="132" applyNumberFormat="0" applyAlignment="0" applyProtection="0">
      <alignment horizontal="left" vertical="center"/>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21" fillId="0" borderId="151" applyFont="0" applyFill="0" applyBorder="0" applyAlignment="0" applyProtection="0"/>
    <xf numFmtId="266" fontId="21" fillId="0" borderId="151" applyFont="0" applyFill="0" applyBorder="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27" fontId="18" fillId="0" borderId="155" applyFont="0" applyFill="0" applyBorder="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31" fontId="22" fillId="68" borderId="151" applyNumberFormat="0" applyFont="0" applyAlignment="0"/>
    <xf numFmtId="266" fontId="126" fillId="42" borderId="139" applyNumberFormat="0" applyAlignment="0" applyProtection="0"/>
    <xf numFmtId="266" fontId="27" fillId="0" borderId="154">
      <alignment horizontal="left" vertical="center"/>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49" fontId="113" fillId="0" borderId="151">
      <alignment horizontal="center"/>
    </xf>
    <xf numFmtId="266" fontId="113" fillId="0" borderId="151">
      <alignment horizontal="center"/>
    </xf>
    <xf numFmtId="49" fontId="113" fillId="0" borderId="151">
      <alignment horizontal="center"/>
    </xf>
    <xf numFmtId="266" fontId="113" fillId="0" borderId="151">
      <alignment horizontal="center"/>
    </xf>
    <xf numFmtId="49" fontId="113" fillId="0" borderId="151">
      <alignment horizontal="center"/>
    </xf>
    <xf numFmtId="266" fontId="126" fillId="42" borderId="139" applyNumberFormat="0" applyAlignment="0" applyProtection="0"/>
    <xf numFmtId="266" fontId="113" fillId="0" borderId="151">
      <alignment horizontal="center"/>
    </xf>
    <xf numFmtId="49" fontId="113" fillId="0" borderId="151">
      <alignment horizontal="center"/>
    </xf>
    <xf numFmtId="266" fontId="113" fillId="0" borderId="151">
      <alignment horizontal="center"/>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49" fontId="113" fillId="0" borderId="151">
      <alignment horizontal="center"/>
    </xf>
    <xf numFmtId="266" fontId="113" fillId="0" borderId="151">
      <alignment horizontal="center"/>
    </xf>
    <xf numFmtId="49" fontId="113" fillId="0" borderId="151">
      <alignment horizontal="center"/>
    </xf>
    <xf numFmtId="266" fontId="113" fillId="0" borderId="151">
      <alignment horizontal="center"/>
    </xf>
    <xf numFmtId="49" fontId="113" fillId="0" borderId="151">
      <alignment horizontal="center"/>
    </xf>
    <xf numFmtId="49" fontId="113" fillId="0" borderId="151">
      <alignment horizontal="center"/>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96" fillId="0" borderId="0" applyNumberFormat="0" applyFill="0" applyBorder="0" applyAlignment="0" applyProtection="0"/>
    <xf numFmtId="266" fontId="118" fillId="0" borderId="389" applyNumberFormat="0" applyFill="0" applyAlignment="0" applyProtection="0"/>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49" fontId="113" fillId="0" borderId="151">
      <alignment horizontal="center"/>
    </xf>
    <xf numFmtId="266" fontId="27" fillId="0" borderId="132" applyNumberFormat="0" applyAlignment="0" applyProtection="0">
      <alignment horizontal="left" vertical="center"/>
    </xf>
    <xf numFmtId="266" fontId="126" fillId="42" borderId="139" applyNumberFormat="0" applyAlignment="0" applyProtection="0"/>
    <xf numFmtId="49" fontId="113" fillId="0" borderId="151">
      <alignment horizontal="center"/>
    </xf>
    <xf numFmtId="49" fontId="113" fillId="0" borderId="151">
      <alignment horizontal="center"/>
    </xf>
    <xf numFmtId="49" fontId="113" fillId="0" borderId="151">
      <alignment horizontal="center"/>
    </xf>
    <xf numFmtId="266" fontId="118" fillId="0" borderId="143" applyNumberFormat="0" applyFill="0" applyAlignment="0" applyProtection="0"/>
    <xf numFmtId="266" fontId="121" fillId="0" borderId="143" applyNumberFormat="0" applyFill="0" applyAlignment="0" applyProtection="0"/>
    <xf numFmtId="49" fontId="113" fillId="0" borderId="151">
      <alignment horizontal="center"/>
    </xf>
    <xf numFmtId="49" fontId="113" fillId="0" borderId="151">
      <alignment horizontal="center"/>
    </xf>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49" fontId="113" fillId="0" borderId="151">
      <alignment horizontal="center"/>
    </xf>
    <xf numFmtId="266" fontId="121" fillId="0" borderId="143" applyNumberFormat="0" applyFill="0" applyAlignment="0" applyProtection="0"/>
    <xf numFmtId="266" fontId="126" fillId="42" borderId="139" applyNumberFormat="0" applyAlignment="0" applyProtection="0"/>
    <xf numFmtId="266" fontId="120" fillId="0" borderId="142"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26" fillId="42" borderId="139" applyNumberFormat="0" applyAlignment="0" applyProtection="0"/>
    <xf numFmtId="266" fontId="118" fillId="0" borderId="141" applyNumberFormat="0" applyFill="0" applyAlignment="0" applyProtection="0"/>
    <xf numFmtId="266" fontId="126" fillId="42" borderId="139" applyNumberFormat="0" applyAlignment="0" applyProtection="0"/>
    <xf numFmtId="266" fontId="113" fillId="0" borderId="151">
      <alignment horizontal="center"/>
    </xf>
    <xf numFmtId="49" fontId="113" fillId="0" borderId="151">
      <alignment horizontal="center"/>
    </xf>
    <xf numFmtId="266" fontId="126" fillId="42" borderId="139" applyNumberFormat="0" applyAlignment="0" applyProtection="0"/>
    <xf numFmtId="266" fontId="126" fillId="42" borderId="139" applyNumberFormat="0" applyAlignment="0" applyProtection="0"/>
    <xf numFmtId="266" fontId="118" fillId="0" borderId="143" applyNumberFormat="0" applyFill="0" applyAlignment="0" applyProtection="0"/>
    <xf numFmtId="10" fontId="21" fillId="68" borderId="151" applyNumberFormat="0" applyBorder="0" applyAlignment="0" applyProtection="0"/>
    <xf numFmtId="10" fontId="21" fillId="68" borderId="151" applyNumberFormat="0" applyBorder="0" applyAlignment="0" applyProtection="0"/>
    <xf numFmtId="266" fontId="126" fillId="42" borderId="139" applyNumberFormat="0" applyAlignment="0" applyProtection="0"/>
    <xf numFmtId="266" fontId="121" fillId="0" borderId="143" applyNumberFormat="0" applyFill="0" applyAlignment="0" applyProtection="0"/>
    <xf numFmtId="266" fontId="126" fillId="42" borderId="139" applyNumberFormat="0" applyAlignment="0" applyProtection="0"/>
    <xf numFmtId="266" fontId="118" fillId="0" borderId="143" applyNumberFormat="0" applyFill="0" applyAlignment="0" applyProtection="0"/>
    <xf numFmtId="266" fontId="126" fillId="42" borderId="139" applyNumberFormat="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18" fillId="0" borderId="143" applyNumberFormat="0" applyFill="0" applyAlignment="0" applyProtection="0"/>
    <xf numFmtId="266" fontId="118" fillId="0" borderId="141"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18" fillId="0" borderId="143" applyNumberFormat="0" applyFill="0" applyAlignment="0" applyProtection="0"/>
    <xf numFmtId="266" fontId="118" fillId="0" borderId="141"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6" fillId="42" borderId="139" applyNumberFormat="0" applyAlignment="0" applyProtection="0"/>
    <xf numFmtId="266" fontId="120" fillId="0" borderId="142"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188" fontId="55" fillId="0" borderId="137" applyNumberFormat="0" applyFill="0" applyBorder="0" applyAlignment="0" applyProtection="0">
      <alignment horizontal="right"/>
    </xf>
    <xf numFmtId="5" fontId="26" fillId="58" borderId="134" applyNumberFormat="0" applyAlignment="0" applyProtection="0">
      <alignment vertical="top"/>
    </xf>
    <xf numFmtId="188" fontId="55" fillId="0" borderId="137" applyNumberFormat="0" applyFill="0" applyBorder="0" applyAlignment="0" applyProtection="0">
      <alignment horizontal="right"/>
    </xf>
    <xf numFmtId="5" fontId="26" fillId="58" borderId="134" applyNumberFormat="0" applyAlignment="0" applyProtection="0">
      <alignment vertical="top"/>
    </xf>
    <xf numFmtId="5" fontId="26" fillId="58" borderId="134" applyNumberFormat="0" applyAlignment="0" applyProtection="0">
      <alignment vertical="top"/>
    </xf>
    <xf numFmtId="266" fontId="118" fillId="0" borderId="141" applyNumberFormat="0" applyFill="0" applyAlignment="0" applyProtection="0"/>
    <xf numFmtId="266" fontId="126" fillId="42" borderId="139" applyNumberFormat="0" applyAlignment="0" applyProtection="0"/>
    <xf numFmtId="266" fontId="118" fillId="0" borderId="141" applyNumberFormat="0" applyFill="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188" fontId="55" fillId="0" borderId="137" applyNumberFormat="0" applyFill="0" applyBorder="0" applyAlignment="0" applyProtection="0">
      <alignment horizontal="right"/>
    </xf>
    <xf numFmtId="188" fontId="55" fillId="0" borderId="137" applyNumberFormat="0" applyFill="0" applyBorder="0" applyAlignment="0" applyProtection="0">
      <alignment horizontal="right"/>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188" fontId="55" fillId="0" borderId="137" applyNumberFormat="0" applyFill="0" applyBorder="0" applyAlignment="0" applyProtection="0">
      <alignment horizontal="right"/>
    </xf>
    <xf numFmtId="188" fontId="55" fillId="0" borderId="137" applyNumberFormat="0" applyFill="0" applyBorder="0" applyAlignment="0" applyProtection="0">
      <alignment horizontal="right"/>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167" fontId="91" fillId="0" borderId="151" applyNumberFormat="0" applyFill="0" applyAlignment="0" applyProtection="0"/>
    <xf numFmtId="266" fontId="126" fillId="42" borderId="139" applyNumberFormat="0" applyAlignment="0" applyProtection="0"/>
    <xf numFmtId="266" fontId="126" fillId="42" borderId="139" applyNumberFormat="0" applyAlignment="0" applyProtection="0"/>
    <xf numFmtId="188" fontId="55" fillId="0" borderId="137" applyNumberFormat="0" applyFill="0" applyBorder="0" applyAlignment="0" applyProtection="0">
      <alignment horizontal="right"/>
    </xf>
    <xf numFmtId="188" fontId="55" fillId="0" borderId="137" applyNumberFormat="0" applyFill="0" applyBorder="0" applyAlignment="0" applyProtection="0">
      <alignment horizontal="right"/>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38" fontId="21" fillId="0" borderId="151" applyFont="0" applyFill="0" applyBorder="0" applyAlignment="0" applyProtection="0"/>
    <xf numFmtId="266" fontId="21" fillId="0" borderId="151" applyFont="0" applyFill="0" applyBorder="0" applyAlignment="0" applyProtection="0"/>
    <xf numFmtId="266" fontId="126" fillId="42" borderId="139" applyNumberFormat="0" applyAlignment="0" applyProtection="0"/>
    <xf numFmtId="167" fontId="91" fillId="0" borderId="151" applyNumberFormat="0" applyFill="0" applyAlignment="0" applyProtection="0"/>
    <xf numFmtId="266" fontId="122" fillId="0" borderId="152" applyNumberFormat="0" applyFont="0" applyFill="0" applyAlignment="0" applyProtection="0"/>
    <xf numFmtId="266" fontId="18" fillId="0" borderId="492">
      <alignment vertical="center"/>
    </xf>
    <xf numFmtId="266" fontId="74" fillId="80" borderId="151" applyNumberFormat="0" applyProtection="0">
      <alignment horizontal="center" vertical="top" wrapText="1"/>
      <protection hidden="1"/>
    </xf>
    <xf numFmtId="266" fontId="196" fillId="0" borderId="0" applyNumberFormat="0" applyFill="0" applyBorder="0" applyAlignment="0" applyProtection="0"/>
    <xf numFmtId="266" fontId="26" fillId="43" borderId="193" applyNumberFormat="0" applyFont="0" applyBorder="0" applyProtection="0"/>
    <xf numFmtId="266" fontId="126" fillId="42" borderId="258" applyNumberFormat="0" applyAlignment="0" applyProtection="0"/>
    <xf numFmtId="266" fontId="18" fillId="0" borderId="156">
      <alignment horizontal="center"/>
    </xf>
    <xf numFmtId="266" fontId="77" fillId="47" borderId="139" applyNumberFormat="0" applyAlignment="0" applyProtection="0"/>
    <xf numFmtId="266" fontId="77" fillId="39" borderId="139" applyNumberFormat="0" applyAlignment="0" applyProtection="0"/>
    <xf numFmtId="266" fontId="77" fillId="39" borderId="139" applyNumberFormat="0" applyAlignment="0" applyProtection="0"/>
    <xf numFmtId="266" fontId="77" fillId="47" borderId="139" applyNumberFormat="0" applyAlignment="0" applyProtection="0"/>
    <xf numFmtId="266" fontId="77" fillId="39" borderId="139" applyNumberFormat="0" applyAlignment="0" applyProtection="0"/>
    <xf numFmtId="266" fontId="126" fillId="42" borderId="334" applyNumberFormat="0" applyAlignment="0" applyProtection="0"/>
    <xf numFmtId="266" fontId="126" fillId="42" borderId="585" applyNumberFormat="0" applyAlignment="0" applyProtection="0"/>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188" fontId="25" fillId="0" borderId="137" applyNumberFormat="0" applyFill="0" applyBorder="0" applyAlignment="0" applyProtection="0">
      <alignment horizontal="right"/>
    </xf>
    <xf numFmtId="266" fontId="65" fillId="68" borderId="138" applyNumberFormat="0" applyBorder="0" applyAlignment="0" applyProtection="0"/>
    <xf numFmtId="188" fontId="62" fillId="0" borderId="137" applyNumberFormat="0" applyFill="0" applyBorder="0" applyAlignment="0" applyProtection="0">
      <alignment horizontal="right"/>
    </xf>
    <xf numFmtId="266" fontId="21" fillId="0" borderId="136" applyNumberFormat="0" applyFill="0" applyAlignment="0" applyProtection="0"/>
    <xf numFmtId="266" fontId="21" fillId="0" borderId="136" applyNumberFormat="0" applyFill="0" applyAlignment="0" applyProtection="0"/>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188" fontId="25" fillId="0" borderId="137" applyNumberFormat="0" applyFill="0" applyBorder="0" applyAlignment="0" applyProtection="0">
      <alignment horizontal="right"/>
    </xf>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188" fontId="25" fillId="0" borderId="137" applyNumberFormat="0" applyFill="0" applyBorder="0" applyAlignment="0" applyProtection="0">
      <alignment horizontal="right"/>
    </xf>
    <xf numFmtId="266" fontId="65" fillId="68" borderId="138" applyNumberFormat="0" applyBorder="0" applyAlignment="0" applyProtection="0"/>
    <xf numFmtId="188" fontId="62" fillId="0" borderId="137" applyNumberFormat="0" applyFill="0" applyBorder="0" applyAlignment="0" applyProtection="0">
      <alignment horizontal="right"/>
    </xf>
    <xf numFmtId="266" fontId="26" fillId="58" borderId="134" applyNumberFormat="0" applyFont="0" applyAlignment="0" applyProtection="0">
      <alignment vertical="top"/>
    </xf>
    <xf numFmtId="266" fontId="26" fillId="58" borderId="134" applyNumberFormat="0" applyFont="0" applyAlignment="0" applyProtection="0">
      <alignment vertical="top"/>
    </xf>
    <xf numFmtId="266" fontId="65" fillId="68" borderId="138" applyNumberFormat="0" applyBorder="0" applyAlignment="0" applyProtection="0"/>
    <xf numFmtId="266" fontId="65" fillId="68" borderId="138" applyNumberFormat="0" applyBorder="0" applyAlignment="0" applyProtection="0"/>
    <xf numFmtId="266" fontId="65" fillId="68" borderId="138" applyNumberFormat="0" applyBorder="0" applyAlignment="0" applyProtection="0"/>
    <xf numFmtId="188" fontId="25" fillId="0" borderId="137" applyNumberFormat="0" applyFill="0" applyBorder="0" applyAlignment="0" applyProtection="0">
      <alignment horizontal="right"/>
    </xf>
    <xf numFmtId="266" fontId="65" fillId="68" borderId="138" applyNumberFormat="0" applyBorder="0" applyAlignment="0" applyProtection="0"/>
    <xf numFmtId="188" fontId="62" fillId="0" borderId="137" applyNumberFormat="0" applyFill="0" applyBorder="0" applyAlignment="0" applyProtection="0">
      <alignment horizontal="right"/>
    </xf>
    <xf numFmtId="188" fontId="62" fillId="0" borderId="137" applyNumberFormat="0" applyFill="0" applyBorder="0" applyAlignment="0" applyProtection="0">
      <alignment horizontal="right"/>
    </xf>
    <xf numFmtId="266" fontId="18" fillId="0" borderId="131">
      <alignment vertical="center"/>
    </xf>
    <xf numFmtId="266" fontId="18" fillId="0" borderId="131">
      <alignment vertical="center"/>
    </xf>
    <xf numFmtId="266" fontId="96" fillId="0" borderId="133"/>
    <xf numFmtId="266" fontId="160" fillId="71" borderId="151">
      <alignment horizontal="center" vertical="center" wrapText="1"/>
      <protection hidden="1"/>
    </xf>
    <xf numFmtId="266" fontId="158" fillId="1" borderId="154" applyNumberFormat="0" applyFont="0" applyAlignment="0">
      <alignment horizontal="center"/>
    </xf>
    <xf numFmtId="266" fontId="18" fillId="0" borderId="105">
      <alignment vertical="center"/>
    </xf>
    <xf numFmtId="266" fontId="96" fillId="0" borderId="133"/>
    <xf numFmtId="266" fontId="18" fillId="0" borderId="131">
      <alignment vertical="center"/>
    </xf>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27" fillId="0" borderId="157" applyNumberFormat="0" applyAlignment="0" applyProtection="0">
      <alignment horizontal="left" vertical="center"/>
    </xf>
    <xf numFmtId="49" fontId="113" fillId="0" borderId="151">
      <alignment horizontal="center"/>
    </xf>
    <xf numFmtId="266" fontId="126" fillId="42" borderId="139" applyNumberFormat="0" applyAlignment="0" applyProtection="0"/>
    <xf numFmtId="266" fontId="196" fillId="0" borderId="0" applyNumberFormat="0" applyFill="0" applyBorder="0" applyAlignment="0" applyProtection="0"/>
    <xf numFmtId="266" fontId="37" fillId="0" borderId="236" applyNumberFormat="0" applyFill="0" applyAlignment="0" applyProtection="0"/>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396" applyNumberFormat="0" applyFill="0" applyAlignment="0" applyProtection="0"/>
    <xf numFmtId="188" fontId="21" fillId="0" borderId="137" applyNumberFormat="0" applyFont="0" applyFill="0" applyAlignment="0" applyProtection="0">
      <alignment horizontal="right"/>
    </xf>
    <xf numFmtId="187" fontId="39" fillId="0" borderId="153"/>
    <xf numFmtId="183" fontId="18" fillId="0" borderId="147">
      <alignment horizontal="centerContinuous"/>
    </xf>
    <xf numFmtId="266" fontId="37" fillId="0" borderId="148"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16" fillId="0" borderId="150" applyNumberFormat="0" applyFill="0" applyAlignment="0" applyProtection="0"/>
    <xf numFmtId="266" fontId="16" fillId="0" borderId="150" applyNumberFormat="0" applyFill="0" applyAlignment="0" applyProtection="0"/>
    <xf numFmtId="188" fontId="21" fillId="0" borderId="137" applyNumberFormat="0" applyFont="0" applyFill="0" applyAlignment="0" applyProtection="0">
      <alignment horizontal="right"/>
    </xf>
    <xf numFmtId="266" fontId="196" fillId="0" borderId="0" applyNumberFormat="0" applyFill="0" applyBorder="0" applyAlignment="0" applyProtection="0"/>
    <xf numFmtId="185" fontId="19" fillId="0" borderId="153"/>
    <xf numFmtId="266" fontId="196" fillId="0" borderId="0" applyNumberFormat="0" applyFill="0" applyBorder="0" applyAlignment="0" applyProtection="0"/>
    <xf numFmtId="266" fontId="196" fillId="0" borderId="0" applyNumberFormat="0" applyFill="0" applyBorder="0" applyAlignment="0" applyProtection="0"/>
    <xf numFmtId="14" fontId="18" fillId="68" borderId="151" applyNumberFormat="0" applyFont="0" applyAlignment="0" applyProtection="0">
      <alignment horizontal="centerContinuous"/>
    </xf>
    <xf numFmtId="14" fontId="18" fillId="68" borderId="151" applyNumberFormat="0" applyFont="0" applyAlignment="0" applyProtection="0">
      <alignment horizontal="centerContinuous"/>
    </xf>
    <xf numFmtId="16" fontId="18" fillId="68" borderId="151" applyNumberFormat="0" applyFont="0" applyAlignment="0" applyProtection="0">
      <alignment horizontal="centerContinuous"/>
    </xf>
    <xf numFmtId="18" fontId="18" fillId="68" borderId="151" applyNumberFormat="0" applyFont="0" applyAlignment="0" applyProtection="0">
      <alignment horizontal="centerContinuous"/>
    </xf>
    <xf numFmtId="20" fontId="18" fillId="68" borderId="151" applyNumberFormat="0" applyFont="0" applyAlignment="0" applyProtection="0">
      <alignment horizontal="centerContinuous"/>
    </xf>
    <xf numFmtId="16" fontId="18" fillId="68" borderId="151" applyNumberFormat="0" applyFont="0" applyAlignment="0" applyProtection="0">
      <alignment horizontal="centerContinuous"/>
    </xf>
    <xf numFmtId="18" fontId="18" fillId="68" borderId="151" applyNumberFormat="0" applyFont="0" applyAlignment="0" applyProtection="0">
      <alignment horizontal="centerContinuous"/>
    </xf>
    <xf numFmtId="20" fontId="18" fillId="68" borderId="151" applyNumberFormat="0" applyFont="0" applyAlignment="0" applyProtection="0">
      <alignment horizontal="centerContinuous"/>
    </xf>
    <xf numFmtId="266" fontId="196" fillId="0" borderId="0" applyNumberFormat="0" applyFill="0" applyBorder="0" applyAlignment="0" applyProtection="0"/>
    <xf numFmtId="188" fontId="21" fillId="0" borderId="137" applyNumberFormat="0" applyFont="0" applyFill="0" applyAlignment="0" applyProtection="0">
      <alignment horizontal="right"/>
    </xf>
    <xf numFmtId="188" fontId="21" fillId="0" borderId="137"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151" applyFont="0" applyFill="0" applyBorder="0" applyAlignment="0" applyProtection="0"/>
    <xf numFmtId="167" fontId="91" fillId="0" borderId="151" applyNumberFormat="0" applyFill="0" applyAlignment="0" applyProtection="0"/>
    <xf numFmtId="266" fontId="18" fillId="0" borderId="1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221" applyNumberFormat="0" applyFont="0" applyBorder="0" applyProtection="0"/>
    <xf numFmtId="266" fontId="196" fillId="0" borderId="0" applyNumberFormat="0" applyFill="0" applyBorder="0" applyAlignment="0" applyProtection="0"/>
    <xf numFmtId="266" fontId="77" fillId="47" borderId="195" applyNumberFormat="0" applyAlignment="0" applyProtection="0"/>
    <xf numFmtId="220" fontId="79" fillId="0" borderId="484" applyFont="0" applyFill="0" applyBorder="0" applyAlignment="0" applyProtection="0"/>
    <xf numFmtId="220" fontId="79" fillId="0" borderId="599" applyFont="0" applyFill="0" applyBorder="0" applyAlignment="0" applyProtection="0"/>
    <xf numFmtId="266" fontId="126" fillId="42" borderId="225" applyNumberFormat="0" applyAlignment="0" applyProtection="0"/>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87" applyNumberFormat="0" applyAlignment="0" applyProtection="0"/>
    <xf numFmtId="266" fontId="96" fillId="0" borderId="133"/>
    <xf numFmtId="266" fontId="18" fillId="0" borderId="105">
      <alignment vertical="center"/>
    </xf>
    <xf numFmtId="266" fontId="26" fillId="58" borderId="134" applyNumberFormat="0" applyFont="0" applyAlignment="0" applyProtection="0">
      <alignment vertical="top"/>
    </xf>
    <xf numFmtId="266" fontId="26" fillId="58" borderId="134" applyNumberFormat="0" applyFont="0" applyAlignment="0" applyProtection="0">
      <alignment vertical="top"/>
    </xf>
    <xf numFmtId="266" fontId="26" fillId="43" borderId="108" applyNumberFormat="0" applyFont="0" applyBorder="0" applyProtection="0"/>
    <xf numFmtId="266" fontId="26" fillId="43" borderId="108" applyNumberFormat="0" applyFont="0" applyBorder="0" applyProtection="0"/>
    <xf numFmtId="266" fontId="196" fillId="0" borderId="0" applyNumberFormat="0" applyFill="0" applyBorder="0" applyAlignment="0" applyProtection="0"/>
    <xf numFmtId="266" fontId="21" fillId="0" borderId="136" applyNumberFormat="0" applyFill="0" applyAlignment="0" applyProtection="0"/>
    <xf numFmtId="266" fontId="21" fillId="0" borderId="136" applyNumberFormat="0" applyFill="0" applyAlignment="0" applyProtection="0"/>
    <xf numFmtId="266" fontId="126" fillId="42" borderId="167" applyNumberFormat="0" applyAlignment="0" applyProtection="0"/>
    <xf numFmtId="5" fontId="26" fillId="58" borderId="164" applyNumberFormat="0" applyAlignment="0" applyProtection="0">
      <alignment vertical="top"/>
    </xf>
    <xf numFmtId="266" fontId="126" fillId="42" borderId="334" applyNumberFormat="0" applyAlignment="0" applyProtection="0"/>
    <xf numFmtId="266" fontId="126" fillId="42" borderId="167" applyNumberFormat="0" applyAlignment="0" applyProtection="0"/>
    <xf numFmtId="266" fontId="65" fillId="68" borderId="224" applyNumberFormat="0" applyBorder="0" applyAlignment="0" applyProtection="0"/>
    <xf numFmtId="266" fontId="113" fillId="0" borderId="399">
      <alignment horizontal="center"/>
    </xf>
    <xf numFmtId="266" fontId="77" fillId="39" borderId="139" applyNumberFormat="0" applyAlignment="0" applyProtection="0"/>
    <xf numFmtId="266" fontId="77" fillId="47" borderId="139" applyNumberFormat="0" applyAlignment="0" applyProtection="0"/>
    <xf numFmtId="266" fontId="77" fillId="39" borderId="139" applyNumberFormat="0" applyAlignment="0" applyProtection="0"/>
    <xf numFmtId="266" fontId="77" fillId="39" borderId="139" applyNumberFormat="0" applyAlignment="0" applyProtection="0"/>
    <xf numFmtId="266" fontId="77" fillId="47" borderId="139" applyNumberFormat="0" applyAlignment="0" applyProtection="0"/>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8" fillId="0" borderId="105">
      <alignment vertical="center"/>
    </xf>
    <xf numFmtId="8" fontId="18" fillId="0" borderId="111">
      <protection locked="0"/>
    </xf>
    <xf numFmtId="266" fontId="196" fillId="0" borderId="0" applyNumberFormat="0" applyFill="0" applyBorder="0" applyAlignment="0" applyProtection="0"/>
    <xf numFmtId="266" fontId="146" fillId="47" borderId="146" applyNumberFormat="0" applyAlignment="0" applyProtection="0"/>
    <xf numFmtId="266" fontId="146" fillId="39" borderId="146" applyNumberFormat="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8" fillId="44" borderId="145" applyNumberFormat="0" applyFont="0" applyAlignment="0" applyProtection="0"/>
    <xf numFmtId="266" fontId="18" fillId="44" borderId="145" applyNumberFormat="0" applyFont="0" applyAlignment="0" applyProtection="0"/>
    <xf numFmtId="266" fontId="18" fillId="44" borderId="14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108" applyNumberFormat="0" applyFont="0" applyBorder="0" applyProtection="0"/>
    <xf numFmtId="266" fontId="26" fillId="43" borderId="108" applyNumberFormat="0" applyFont="0" applyBorder="0" applyProtection="0"/>
    <xf numFmtId="266" fontId="129" fillId="62" borderId="144">
      <alignment horizontal="left" vertical="center" wrapText="1"/>
    </xf>
    <xf numFmtId="266" fontId="126" fillId="42" borderId="139" applyNumberFormat="0" applyAlignment="0" applyProtection="0"/>
    <xf numFmtId="266" fontId="126" fillId="42" borderId="139" applyNumberFormat="0" applyAlignment="0" applyProtection="0"/>
    <xf numFmtId="266" fontId="27" fillId="0" borderId="157" applyNumberFormat="0" applyAlignment="0" applyProtection="0">
      <alignment horizontal="left" vertical="center"/>
    </xf>
    <xf numFmtId="266" fontId="126" fillId="42" borderId="13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8" fillId="0" borderId="105">
      <alignment vertical="center"/>
    </xf>
    <xf numFmtId="266" fontId="18" fillId="0" borderId="105">
      <alignment vertical="center"/>
    </xf>
    <xf numFmtId="266" fontId="196" fillId="0" borderId="0" applyNumberFormat="0" applyFill="0" applyBorder="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5" fontId="26" fillId="58" borderId="134" applyNumberFormat="0" applyAlignment="0" applyProtection="0">
      <alignment vertical="top"/>
    </xf>
    <xf numFmtId="5" fontId="26" fillId="58" borderId="134" applyNumberFormat="0" applyAlignment="0" applyProtection="0">
      <alignment vertical="top"/>
    </xf>
    <xf numFmtId="266" fontId="160" fillId="71" borderId="507">
      <alignment horizontal="center" vertical="center" wrapText="1"/>
      <protection hidden="1"/>
    </xf>
    <xf numFmtId="5" fontId="26" fillId="58" borderId="134" applyNumberFormat="0" applyAlignment="0" applyProtection="0">
      <alignment vertical="top"/>
    </xf>
    <xf numFmtId="266" fontId="126" fillId="42" borderId="225" applyNumberFormat="0" applyAlignment="0" applyProtection="0"/>
    <xf numFmtId="5" fontId="26" fillId="58" borderId="134" applyNumberFormat="0" applyAlignment="0" applyProtection="0">
      <alignment vertical="top"/>
    </xf>
    <xf numFmtId="5" fontId="26" fillId="58" borderId="134" applyNumberFormat="0" applyAlignment="0" applyProtection="0">
      <alignment vertical="top"/>
    </xf>
    <xf numFmtId="5" fontId="26" fillId="58" borderId="134" applyNumberFormat="0" applyAlignment="0" applyProtection="0">
      <alignment vertical="top"/>
    </xf>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96" fillId="0" borderId="0" applyNumberFormat="0" applyFill="0" applyBorder="0" applyAlignment="0" applyProtection="0"/>
    <xf numFmtId="266" fontId="146" fillId="47" borderId="365" applyNumberFormat="0" applyAlignment="0" applyProtection="0"/>
    <xf numFmtId="5" fontId="26" fillId="58" borderId="382" applyNumberFormat="0" applyAlignment="0" applyProtection="0">
      <alignment vertical="top"/>
    </xf>
    <xf numFmtId="266" fontId="196" fillId="0" borderId="0" applyNumberFormat="0" applyFill="0" applyBorder="0" applyAlignment="0" applyProtection="0"/>
    <xf numFmtId="49" fontId="113" fillId="0" borderId="204">
      <alignment horizontal="center"/>
    </xf>
    <xf numFmtId="266" fontId="196" fillId="0" borderId="0" applyNumberFormat="0" applyFill="0" applyBorder="0" applyAlignment="0" applyProtection="0"/>
    <xf numFmtId="266" fontId="37" fillId="0" borderId="396" applyNumberFormat="0" applyFill="0" applyAlignment="0" applyProtection="0"/>
    <xf numFmtId="266" fontId="126" fillId="42" borderId="195" applyNumberFormat="0" applyAlignment="0" applyProtection="0"/>
    <xf numFmtId="220" fontId="79" fillId="0" borderId="206" applyFont="0" applyFill="0" applyBorder="0" applyAlignment="0" applyProtection="0"/>
    <xf numFmtId="266" fontId="126" fillId="42" borderId="545" applyNumberFormat="0" applyAlignment="0" applyProtection="0"/>
    <xf numFmtId="266" fontId="77" fillId="39" borderId="498" applyNumberFormat="0" applyAlignment="0" applyProtection="0"/>
    <xf numFmtId="266" fontId="37" fillId="0" borderId="594" applyNumberFormat="0" applyFill="0" applyAlignment="0" applyProtection="0"/>
    <xf numFmtId="266" fontId="126" fillId="42" borderId="195" applyNumberFormat="0" applyAlignment="0" applyProtection="0"/>
    <xf numFmtId="266" fontId="146" fillId="39" borderId="232" applyNumberFormat="0" applyAlignment="0" applyProtection="0"/>
    <xf numFmtId="266" fontId="37" fillId="0" borderId="618" applyNumberFormat="0" applyFill="0" applyAlignment="0" applyProtection="0"/>
    <xf numFmtId="266" fontId="37" fillId="0" borderId="290" applyNumberFormat="0" applyFill="0" applyAlignment="0" applyProtection="0"/>
    <xf numFmtId="266" fontId="196" fillId="0" borderId="0" applyNumberFormat="0" applyFill="0" applyBorder="0" applyAlignment="0" applyProtection="0"/>
    <xf numFmtId="8" fontId="18" fillId="0" borderId="499">
      <protection locked="0"/>
    </xf>
    <xf numFmtId="266" fontId="126" fillId="42" borderId="195" applyNumberFormat="0" applyAlignment="0" applyProtection="0"/>
    <xf numFmtId="266" fontId="146" fillId="39" borderId="315"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96" fillId="0" borderId="0" applyNumberFormat="0" applyFill="0" applyBorder="0" applyAlignment="0" applyProtection="0"/>
    <xf numFmtId="266" fontId="126" fillId="42" borderId="139" applyNumberFormat="0" applyAlignment="0" applyProtection="0"/>
    <xf numFmtId="266" fontId="126" fillId="42" borderId="139" applyNumberFormat="0" applyAlignment="0" applyProtection="0"/>
    <xf numFmtId="266" fontId="196" fillId="0" borderId="0" applyNumberFormat="0" applyFill="0" applyBorder="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6" fillId="42" borderId="139" applyNumberFormat="0" applyAlignment="0" applyProtection="0"/>
    <xf numFmtId="266" fontId="129" fillId="62" borderId="144">
      <alignment horizontal="left" vertical="center" wrapText="1"/>
    </xf>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60" fillId="71" borderId="320">
      <alignment horizontal="center" vertical="center" wrapText="1"/>
      <protection hidden="1"/>
    </xf>
    <xf numFmtId="266" fontId="126" fillId="42" borderId="167" applyNumberFormat="0" applyAlignment="0" applyProtection="0"/>
    <xf numFmtId="5" fontId="26" fillId="58" borderId="164" applyNumberFormat="0" applyAlignment="0" applyProtection="0">
      <alignment vertical="top"/>
    </xf>
    <xf numFmtId="266" fontId="122" fillId="0" borderId="483" applyNumberFormat="0" applyFont="0" applyFill="0" applyAlignment="0" applyProtection="0"/>
    <xf numFmtId="5" fontId="26" fillId="58" borderId="437" applyNumberFormat="0" applyAlignment="0" applyProtection="0">
      <alignment vertical="top"/>
    </xf>
    <xf numFmtId="266" fontId="146" fillId="39" borderId="287" applyNumberFormat="0" applyAlignment="0" applyProtection="0"/>
    <xf numFmtId="266" fontId="18" fillId="44" borderId="145" applyNumberFormat="0" applyFont="0" applyAlignment="0" applyProtection="0"/>
    <xf numFmtId="266" fontId="27" fillId="0" borderId="157" applyNumberFormat="0" applyAlignment="0" applyProtection="0">
      <alignment horizontal="left" vertical="center"/>
    </xf>
    <xf numFmtId="266" fontId="18" fillId="44" borderId="145" applyNumberFormat="0" applyFont="0" applyAlignment="0" applyProtection="0"/>
    <xf numFmtId="266" fontId="18" fillId="44" borderId="145" applyNumberFormat="0" applyFont="0" applyAlignment="0" applyProtection="0"/>
    <xf numFmtId="266" fontId="146" fillId="39" borderId="146" applyNumberFormat="0" applyAlignment="0" applyProtection="0"/>
    <xf numFmtId="266" fontId="146" fillId="47" borderId="146" applyNumberFormat="0" applyAlignment="0" applyProtection="0"/>
    <xf numFmtId="266" fontId="146" fillId="39" borderId="146" applyNumberFormat="0" applyAlignment="0" applyProtection="0"/>
    <xf numFmtId="266" fontId="146" fillId="39" borderId="146" applyNumberFormat="0" applyAlignment="0" applyProtection="0"/>
    <xf numFmtId="266" fontId="146" fillId="47" borderId="14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95" applyNumberFormat="0" applyAlignment="0" applyProtection="0"/>
    <xf numFmtId="8" fontId="18" fillId="0" borderId="111">
      <protection locked="0"/>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77" fillId="47" borderId="139" applyNumberFormat="0" applyAlignment="0" applyProtection="0"/>
    <xf numFmtId="266" fontId="77" fillId="39" borderId="139" applyNumberFormat="0" applyAlignment="0" applyProtection="0"/>
    <xf numFmtId="266" fontId="77" fillId="39" borderId="139" applyNumberFormat="0" applyAlignment="0" applyProtection="0"/>
    <xf numFmtId="266" fontId="77" fillId="47" borderId="139" applyNumberFormat="0" applyAlignment="0" applyProtection="0"/>
    <xf numFmtId="266" fontId="77" fillId="39" borderId="139" applyNumberFormat="0" applyAlignment="0" applyProtection="0"/>
    <xf numFmtId="266" fontId="196" fillId="0" borderId="0" applyNumberFormat="0" applyFill="0" applyBorder="0" applyAlignment="0" applyProtection="0"/>
    <xf numFmtId="266" fontId="26" fillId="58" borderId="220" applyNumberFormat="0" applyFont="0" applyAlignment="0" applyProtection="0">
      <alignment vertical="top"/>
    </xf>
    <xf numFmtId="266" fontId="37" fillId="0" borderId="525" applyNumberFormat="0" applyFill="0" applyAlignment="0" applyProtection="0"/>
    <xf numFmtId="5" fontId="26" fillId="58" borderId="164" applyNumberFormat="0" applyAlignment="0" applyProtection="0">
      <alignment vertical="top"/>
    </xf>
    <xf numFmtId="266" fontId="21" fillId="0" borderId="136" applyNumberFormat="0" applyFill="0" applyAlignment="0" applyProtection="0"/>
    <xf numFmtId="266" fontId="21" fillId="0" borderId="13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173">
      <alignment horizontal="center"/>
    </xf>
    <xf numFmtId="266" fontId="26" fillId="43" borderId="108" applyNumberFormat="0" applyFont="0" applyBorder="0" applyProtection="0"/>
    <xf numFmtId="266" fontId="18" fillId="0" borderId="105">
      <alignment vertical="center"/>
    </xf>
    <xf numFmtId="266" fontId="96" fillId="0" borderId="133"/>
    <xf numFmtId="266" fontId="26" fillId="43" borderId="108" applyNumberFormat="0" applyFont="0" applyBorder="0" applyProtection="0"/>
    <xf numFmtId="266" fontId="26" fillId="58" borderId="134" applyNumberFormat="0" applyFont="0" applyAlignment="0" applyProtection="0">
      <alignment vertical="top"/>
    </xf>
    <xf numFmtId="266" fontId="26" fillId="58" borderId="13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141"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18" fillId="0" borderId="143" applyNumberFormat="0" applyFill="0" applyAlignment="0" applyProtection="0"/>
    <xf numFmtId="266" fontId="118" fillId="0" borderId="143" applyNumberFormat="0" applyFill="0" applyAlignment="0" applyProtection="0"/>
    <xf numFmtId="266" fontId="121" fillId="0" borderId="143" applyNumberFormat="0" applyFill="0" applyAlignment="0" applyProtection="0"/>
    <xf numFmtId="266" fontId="121" fillId="0" borderId="143" applyNumberFormat="0" applyFill="0" applyAlignment="0" applyProtection="0"/>
    <xf numFmtId="266" fontId="120" fillId="0" borderId="142" applyNumberFormat="0" applyFill="0" applyAlignment="0" applyProtection="0"/>
    <xf numFmtId="266" fontId="120" fillId="0" borderId="142"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18" fillId="0" borderId="143" applyNumberFormat="0" applyFill="0" applyAlignment="0" applyProtection="0"/>
    <xf numFmtId="266" fontId="27" fillId="0" borderId="157" applyNumberFormat="0" applyAlignment="0" applyProtection="0">
      <alignment horizontal="left" vertical="center"/>
    </xf>
    <xf numFmtId="266" fontId="126" fillId="42" borderId="28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183" fontId="18" fillId="0" borderId="147">
      <alignment horizontal="centerContinuous"/>
    </xf>
    <xf numFmtId="266" fontId="37" fillId="0" borderId="148"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16" fillId="0" borderId="150" applyNumberFormat="0" applyFill="0" applyAlignment="0" applyProtection="0"/>
    <xf numFmtId="266" fontId="16" fillId="0" borderId="15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8"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37" fillId="0" borderId="149" applyNumberFormat="0" applyFill="0" applyAlignment="0" applyProtection="0"/>
    <xf numFmtId="266" fontId="16" fillId="0" borderId="150" applyNumberFormat="0" applyFill="0" applyAlignment="0" applyProtection="0"/>
    <xf numFmtId="266" fontId="16" fillId="0" borderId="150" applyNumberFormat="0" applyFill="0" applyAlignment="0" applyProtection="0"/>
    <xf numFmtId="266" fontId="196" fillId="0" borderId="0" applyNumberFormat="0" applyFill="0" applyBorder="0" applyAlignment="0" applyProtection="0"/>
    <xf numFmtId="185" fontId="19" fillId="0" borderId="452"/>
    <xf numFmtId="266" fontId="196" fillId="0" borderId="0" applyNumberFormat="0" applyFill="0" applyBorder="0" applyAlignment="0" applyProtection="0"/>
    <xf numFmtId="167" fontId="91" fillId="0" borderId="190" applyNumberFormat="0" applyFill="0" applyAlignment="0" applyProtection="0"/>
    <xf numFmtId="266" fontId="126" fillId="42" borderId="585" applyNumberFormat="0" applyAlignment="0" applyProtection="0"/>
    <xf numFmtId="266" fontId="27" fillId="0" borderId="157" applyNumberFormat="0" applyAlignment="0" applyProtection="0">
      <alignment horizontal="left" vertical="center"/>
    </xf>
    <xf numFmtId="185" fontId="19" fillId="0" borderId="206"/>
    <xf numFmtId="5" fontId="26" fillId="58" borderId="495" applyNumberFormat="0" applyAlignment="0" applyProtection="0">
      <alignment vertical="top"/>
    </xf>
    <xf numFmtId="266" fontId="77" fillId="39" borderId="225" applyNumberFormat="0" applyAlignment="0" applyProtection="0"/>
    <xf numFmtId="266" fontId="126" fillId="42" borderId="440" applyNumberFormat="0" applyAlignment="0" applyProtection="0"/>
    <xf numFmtId="266" fontId="126" fillId="42" borderId="225" applyNumberFormat="0" applyAlignment="0" applyProtection="0"/>
    <xf numFmtId="266" fontId="126" fillId="42" borderId="361" applyNumberFormat="0" applyAlignment="0" applyProtection="0"/>
    <xf numFmtId="266" fontId="118" fillId="0" borderId="282" applyNumberFormat="0" applyFill="0" applyAlignment="0" applyProtection="0"/>
    <xf numFmtId="49" fontId="113" fillId="0" borderId="204">
      <alignment horizontal="center"/>
    </xf>
    <xf numFmtId="266" fontId="126" fillId="42" borderId="545"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49" fontId="113" fillId="0" borderId="190">
      <alignment horizontal="center"/>
    </xf>
    <xf numFmtId="183" fontId="18" fillId="0" borderId="523">
      <alignment horizontal="centerContinuous"/>
    </xf>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18" fillId="0" borderId="105">
      <alignment vertical="center"/>
    </xf>
    <xf numFmtId="49" fontId="113" fillId="0" borderId="265">
      <alignment horizontal="center"/>
    </xf>
    <xf numFmtId="266" fontId="18" fillId="0" borderId="189">
      <alignment vertical="center"/>
    </xf>
    <xf numFmtId="266" fontId="126" fillId="42" borderId="414" applyNumberFormat="0" applyAlignment="0" applyProtection="0"/>
    <xf numFmtId="266" fontId="18" fillId="0" borderId="209">
      <alignment vertical="center"/>
    </xf>
    <xf numFmtId="49" fontId="113" fillId="0" borderId="204">
      <alignment horizontal="center"/>
    </xf>
    <xf numFmtId="266" fontId="126" fillId="42" borderId="258" applyNumberFormat="0" applyAlignment="0" applyProtection="0"/>
    <xf numFmtId="167" fontId="91" fillId="0" borderId="320" applyNumberFormat="0" applyFill="0" applyAlignment="0" applyProtection="0"/>
    <xf numFmtId="266" fontId="126" fillId="42" borderId="518" applyNumberFormat="0" applyAlignment="0" applyProtection="0"/>
    <xf numFmtId="266" fontId="126" fillId="42" borderId="498" applyNumberFormat="0" applyAlignment="0" applyProtection="0"/>
    <xf numFmtId="266" fontId="126" fillId="42" borderId="585" applyNumberFormat="0" applyAlignment="0" applyProtection="0"/>
    <xf numFmtId="266" fontId="18" fillId="0" borderId="209">
      <alignment vertical="center"/>
    </xf>
    <xf numFmtId="266" fontId="146" fillId="39" borderId="546" applyNumberFormat="0" applyAlignment="0" applyProtection="0"/>
    <xf numFmtId="266" fontId="18" fillId="0" borderId="158">
      <alignment vertical="center"/>
    </xf>
    <xf numFmtId="266" fontId="120" fillId="0" borderId="283" applyNumberFormat="0" applyFill="0" applyAlignment="0" applyProtection="0"/>
    <xf numFmtId="266" fontId="126" fillId="42" borderId="195" applyNumberFormat="0" applyAlignment="0" applyProtection="0"/>
    <xf numFmtId="266" fontId="126" fillId="42" borderId="498" applyNumberFormat="0" applyAlignment="0" applyProtection="0"/>
    <xf numFmtId="266" fontId="26" fillId="43" borderId="276" applyNumberFormat="0" applyFont="0" applyBorder="0" applyProtection="0"/>
    <xf numFmtId="266" fontId="126" fillId="42" borderId="167" applyNumberFormat="0" applyAlignment="0" applyProtection="0"/>
    <xf numFmtId="266" fontId="118" fillId="0" borderId="282" applyNumberFormat="0" applyFill="0" applyAlignment="0" applyProtection="0"/>
    <xf numFmtId="266" fontId="74" fillId="80" borderId="550" applyNumberFormat="0" applyProtection="0">
      <alignment horizontal="center" vertical="top" wrapText="1"/>
      <protection hidden="1"/>
    </xf>
    <xf numFmtId="49" fontId="113" fillId="0" borderId="399">
      <alignment horizontal="center"/>
    </xf>
    <xf numFmtId="266" fontId="37" fillId="0" borderId="201" applyNumberFormat="0" applyFill="0" applyAlignment="0" applyProtection="0"/>
    <xf numFmtId="266" fontId="126" fillId="42" borderId="414" applyNumberFormat="0" applyAlignment="0" applyProtection="0"/>
    <xf numFmtId="49" fontId="113" fillId="0" borderId="173">
      <alignment horizontal="center"/>
    </xf>
    <xf numFmtId="38" fontId="21" fillId="0" borderId="344" applyFont="0" applyFill="0" applyBorder="0" applyAlignment="0" applyProtection="0"/>
    <xf numFmtId="266" fontId="126" fillId="42" borderId="188" applyNumberFormat="0" applyAlignment="0" applyProtection="0"/>
    <xf numFmtId="266" fontId="18" fillId="0" borderId="558">
      <alignment vertical="center"/>
    </xf>
    <xf numFmtId="266" fontId="18" fillId="0" borderId="302">
      <alignment vertical="center"/>
    </xf>
    <xf numFmtId="227" fontId="18" fillId="0" borderId="242" applyFont="0" applyFill="0" applyBorder="0" applyAlignment="0" applyProtection="0"/>
    <xf numFmtId="266" fontId="77" fillId="39" borderId="167" applyNumberFormat="0" applyAlignment="0" applyProtection="0"/>
    <xf numFmtId="266" fontId="113" fillId="0" borderId="173">
      <alignment horizontal="center"/>
    </xf>
    <xf numFmtId="266" fontId="126" fillId="42" borderId="440"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05">
      <alignment vertical="center"/>
    </xf>
    <xf numFmtId="266" fontId="196" fillId="0" borderId="0" applyNumberFormat="0" applyFill="0" applyBorder="0" applyAlignment="0" applyProtection="0"/>
    <xf numFmtId="266" fontId="18" fillId="0" borderId="105">
      <alignment vertical="center"/>
    </xf>
    <xf numFmtId="266" fontId="18" fillId="0" borderId="1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18" fillId="0" borderId="105">
      <alignment vertical="center"/>
    </xf>
    <xf numFmtId="266" fontId="18" fillId="0" borderId="105">
      <alignment vertical="center"/>
    </xf>
    <xf numFmtId="266" fontId="196" fillId="0" borderId="0" applyNumberFormat="0" applyFill="0" applyBorder="0" applyAlignment="0" applyProtection="0"/>
    <xf numFmtId="266" fontId="18" fillId="0" borderId="105">
      <alignment vertical="center"/>
    </xf>
    <xf numFmtId="266" fontId="27" fillId="0" borderId="157" applyNumberFormat="0" applyAlignment="0" applyProtection="0">
      <alignment horizontal="left" vertical="center"/>
    </xf>
    <xf numFmtId="266" fontId="27" fillId="0" borderId="157" applyNumberFormat="0" applyAlignment="0" applyProtection="0">
      <alignment horizontal="left" vertical="center"/>
    </xf>
    <xf numFmtId="266" fontId="196" fillId="0" borderId="0" applyNumberFormat="0" applyFill="0" applyBorder="0" applyAlignment="0" applyProtection="0"/>
    <xf numFmtId="266" fontId="18" fillId="0" borderId="105">
      <alignment vertical="center"/>
    </xf>
    <xf numFmtId="49" fontId="113" fillId="0" borderId="527">
      <alignment horizontal="center"/>
    </xf>
    <xf numFmtId="188" fontId="25" fillId="0" borderId="278" applyNumberFormat="0" applyFill="0" applyBorder="0" applyAlignment="0" applyProtection="0">
      <alignment horizontal="right"/>
    </xf>
    <xf numFmtId="49" fontId="113" fillId="0" borderId="620">
      <alignment horizontal="center"/>
    </xf>
    <xf numFmtId="266" fontId="126" fillId="42" borderId="311" applyNumberFormat="0" applyAlignment="0" applyProtection="0"/>
    <xf numFmtId="266" fontId="26" fillId="58" borderId="220" applyNumberFormat="0" applyFont="0" applyAlignment="0" applyProtection="0">
      <alignment vertical="top"/>
    </xf>
    <xf numFmtId="266" fontId="146" fillId="47" borderId="394" applyNumberFormat="0" applyAlignment="0" applyProtection="0"/>
    <xf numFmtId="266" fontId="126" fillId="42" borderId="387" applyNumberFormat="0" applyAlignment="0" applyProtection="0"/>
    <xf numFmtId="266" fontId="16" fillId="0" borderId="172" applyNumberFormat="0" applyFill="0" applyAlignment="0" applyProtection="0"/>
    <xf numFmtId="266" fontId="196" fillId="0" borderId="0" applyNumberFormat="0" applyFill="0" applyBorder="0" applyAlignment="0" applyProtection="0"/>
    <xf numFmtId="49" fontId="113" fillId="0" borderId="573">
      <alignment horizontal="center"/>
    </xf>
    <xf numFmtId="266" fontId="126" fillId="42" borderId="470"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8" fillId="44" borderId="198" applyNumberFormat="0" applyFont="0" applyAlignment="0" applyProtection="0"/>
    <xf numFmtId="266" fontId="196" fillId="0" borderId="0" applyNumberFormat="0" applyFill="0" applyBorder="0" applyAlignment="0" applyProtection="0"/>
    <xf numFmtId="266" fontId="52" fillId="0" borderId="204" applyProtection="0">
      <alignment horizontal="center" vertical="top" wrapText="1"/>
      <protection hidden="1"/>
    </xf>
    <xf numFmtId="266" fontId="146" fillId="47" borderId="199"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49" fontId="113" fillId="0" borderId="204">
      <alignment horizontal="center"/>
    </xf>
    <xf numFmtId="266" fontId="126" fillId="42" borderId="414" applyNumberFormat="0" applyAlignment="0" applyProtection="0"/>
    <xf numFmtId="266" fontId="126" fillId="42" borderId="195" applyNumberFormat="0" applyAlignment="0" applyProtection="0"/>
    <xf numFmtId="185" fontId="19" fillId="0" borderId="622"/>
    <xf numFmtId="266" fontId="16" fillId="0" borderId="203" applyNumberFormat="0" applyFill="0" applyAlignment="0" applyProtection="0"/>
    <xf numFmtId="266" fontId="196" fillId="0" borderId="0" applyNumberFormat="0" applyFill="0" applyBorder="0" applyAlignment="0" applyProtection="0"/>
    <xf numFmtId="266" fontId="126" fillId="42" borderId="195" applyNumberFormat="0" applyAlignment="0" applyProtection="0"/>
    <xf numFmtId="266" fontId="77" fillId="47" borderId="195" applyNumberFormat="0" applyAlignment="0" applyProtection="0"/>
    <xf numFmtId="266" fontId="126" fillId="42" borderId="545" applyNumberFormat="0" applyAlignment="0" applyProtection="0"/>
    <xf numFmtId="14" fontId="18" fillId="68" borderId="173" applyNumberFormat="0" applyFont="0" applyAlignment="0" applyProtection="0">
      <alignment horizontal="centerContinuous"/>
    </xf>
    <xf numFmtId="14" fontId="18" fillId="68" borderId="173" applyNumberFormat="0" applyFont="0" applyAlignment="0" applyProtection="0">
      <alignment horizontal="centerContinuous"/>
    </xf>
    <xf numFmtId="16" fontId="18" fillId="68" borderId="173" applyNumberFormat="0" applyFont="0" applyAlignment="0" applyProtection="0">
      <alignment horizontal="centerContinuous"/>
    </xf>
    <xf numFmtId="18" fontId="18" fillId="68" borderId="173" applyNumberFormat="0" applyFont="0" applyAlignment="0" applyProtection="0">
      <alignment horizontal="centerContinuous"/>
    </xf>
    <xf numFmtId="20" fontId="18" fillId="68" borderId="173" applyNumberFormat="0" applyFont="0" applyAlignment="0" applyProtection="0">
      <alignment horizontal="centerContinuous"/>
    </xf>
    <xf numFmtId="16" fontId="18" fillId="68" borderId="173" applyNumberFormat="0" applyFont="0" applyAlignment="0" applyProtection="0">
      <alignment horizontal="centerContinuous"/>
    </xf>
    <xf numFmtId="18" fontId="18" fillId="68" borderId="173" applyNumberFormat="0" applyFont="0" applyAlignment="0" applyProtection="0">
      <alignment horizontal="centerContinuous"/>
    </xf>
    <xf numFmtId="20" fontId="18" fillId="68" borderId="173" applyNumberFormat="0" applyFont="0" applyAlignment="0" applyProtection="0">
      <alignment horizontal="centerContinuous"/>
    </xf>
    <xf numFmtId="266" fontId="113" fillId="0" borderId="620">
      <alignment horizontal="center"/>
    </xf>
    <xf numFmtId="266" fontId="18" fillId="0" borderId="532">
      <alignment vertical="center"/>
    </xf>
    <xf numFmtId="5" fontId="26" fillId="58" borderId="275"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266" fontId="196" fillId="0" borderId="0" applyNumberFormat="0" applyFill="0" applyBorder="0" applyAlignment="0" applyProtection="0"/>
    <xf numFmtId="5" fontId="26" fillId="58" borderId="164" applyNumberFormat="0" applyAlignment="0" applyProtection="0">
      <alignment vertical="top"/>
    </xf>
    <xf numFmtId="266" fontId="77" fillId="39" borderId="280" applyNumberFormat="0" applyAlignment="0" applyProtection="0"/>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266" fontId="27" fillId="0" borderId="162" applyNumberFormat="0" applyAlignment="0" applyProtection="0">
      <alignment horizontal="left" vertical="center"/>
    </xf>
    <xf numFmtId="266" fontId="126" fillId="42" borderId="280" applyNumberFormat="0" applyAlignment="0" applyProtection="0"/>
    <xf numFmtId="266" fontId="27" fillId="0" borderId="408" applyNumberFormat="0" applyAlignment="0" applyProtection="0">
      <alignment horizontal="left" vertical="center"/>
    </xf>
    <xf numFmtId="266" fontId="126" fillId="42" borderId="258" applyNumberFormat="0" applyAlignment="0" applyProtection="0"/>
    <xf numFmtId="266" fontId="52" fillId="0" borderId="190" applyProtection="0">
      <alignment horizontal="center" vertical="top" wrapText="1"/>
      <protection hidden="1"/>
    </xf>
    <xf numFmtId="266" fontId="196" fillId="0" borderId="0" applyNumberFormat="0" applyFill="0" applyBorder="0" applyAlignment="0" applyProtection="0"/>
    <xf numFmtId="16" fontId="18" fillId="68" borderId="399" applyNumberFormat="0" applyFont="0" applyAlignment="0" applyProtection="0">
      <alignment horizontal="centerContinuous"/>
    </xf>
    <xf numFmtId="266" fontId="196" fillId="0" borderId="0" applyNumberFormat="0" applyFill="0" applyBorder="0" applyAlignment="0" applyProtection="0"/>
    <xf numFmtId="266" fontId="126" fillId="42" borderId="280" applyNumberFormat="0" applyAlignment="0" applyProtection="0"/>
    <xf numFmtId="266" fontId="126" fillId="42" borderId="414" applyNumberFormat="0" applyAlignment="0" applyProtection="0"/>
    <xf numFmtId="266" fontId="37" fillId="0" borderId="617" applyNumberFormat="0" applyFill="0" applyAlignment="0" applyProtection="0"/>
    <xf numFmtId="266" fontId="26" fillId="43" borderId="221" applyNumberFormat="0" applyFont="0" applyBorder="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8" fillId="44" borderId="168" applyNumberFormat="0" applyFont="0" applyAlignment="0" applyProtection="0"/>
    <xf numFmtId="266" fontId="18" fillId="44" borderId="168" applyNumberFormat="0" applyFont="0" applyAlignment="0" applyProtection="0"/>
    <xf numFmtId="266" fontId="18" fillId="44" borderId="168" applyNumberFormat="0" applyFont="0" applyAlignment="0" applyProtection="0"/>
    <xf numFmtId="266" fontId="146" fillId="39" borderId="169" applyNumberFormat="0" applyAlignment="0" applyProtection="0"/>
    <xf numFmtId="266" fontId="146" fillId="47" borderId="169" applyNumberFormat="0" applyAlignment="0" applyProtection="0"/>
    <xf numFmtId="266" fontId="146" fillId="39" borderId="169" applyNumberFormat="0" applyAlignment="0" applyProtection="0"/>
    <xf numFmtId="266" fontId="146" fillId="39" borderId="169" applyNumberFormat="0" applyAlignment="0" applyProtection="0"/>
    <xf numFmtId="266" fontId="146" fillId="47" borderId="169" applyNumberFormat="0" applyAlignment="0" applyProtection="0"/>
    <xf numFmtId="266" fontId="126" fillId="42" borderId="470" applyNumberFormat="0" applyAlignment="0" applyProtection="0"/>
    <xf numFmtId="266" fontId="126" fillId="42" borderId="334" applyNumberFormat="0" applyAlignment="0" applyProtection="0"/>
    <xf numFmtId="266" fontId="126" fillId="42" borderId="585" applyNumberFormat="0" applyAlignment="0" applyProtection="0"/>
    <xf numFmtId="5" fontId="26" fillId="58" borderId="275" applyNumberFormat="0" applyAlignment="0" applyProtection="0">
      <alignment vertical="top"/>
    </xf>
    <xf numFmtId="266" fontId="196" fillId="0" borderId="0" applyNumberFormat="0" applyFill="0" applyBorder="0" applyAlignment="0" applyProtection="0"/>
    <xf numFmtId="266" fontId="18" fillId="0" borderId="161">
      <alignment vertical="center"/>
    </xf>
    <xf numFmtId="266" fontId="96" fillId="0" borderId="163"/>
    <xf numFmtId="266" fontId="21" fillId="0" borderId="360" applyNumberFormat="0" applyFill="0" applyAlignment="0" applyProtection="0"/>
    <xf numFmtId="5" fontId="26" fillId="58" borderId="192" applyNumberFormat="0" applyAlignment="0" applyProtection="0">
      <alignment vertical="top"/>
    </xf>
    <xf numFmtId="266" fontId="121" fillId="0" borderId="284"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16" fillId="0" borderId="172" applyNumberFormat="0" applyFill="0" applyAlignment="0" applyProtection="0"/>
    <xf numFmtId="266" fontId="16" fillId="0" borderId="172" applyNumberFormat="0" applyFill="0" applyAlignment="0" applyProtection="0"/>
    <xf numFmtId="266" fontId="146" fillId="47" borderId="199" applyNumberFormat="0" applyAlignment="0" applyProtection="0"/>
    <xf numFmtId="266" fontId="196" fillId="0" borderId="0" applyNumberFormat="0" applyFill="0" applyBorder="0" applyAlignment="0" applyProtection="0"/>
    <xf numFmtId="266" fontId="113" fillId="0" borderId="344">
      <alignment horizontal="center"/>
    </xf>
    <xf numFmtId="266" fontId="37" fillId="0" borderId="548" applyNumberFormat="0" applyFill="0" applyAlignment="0" applyProtection="0"/>
    <xf numFmtId="266" fontId="126" fillId="42" borderId="280" applyNumberFormat="0" applyAlignment="0" applyProtection="0"/>
    <xf numFmtId="266" fontId="126" fillId="42" borderId="440" applyNumberFormat="0" applyAlignment="0" applyProtection="0"/>
    <xf numFmtId="266" fontId="37" fillId="0" borderId="505" applyNumberFormat="0" applyFill="0" applyAlignment="0" applyProtection="0"/>
    <xf numFmtId="266" fontId="126" fillId="42" borderId="311" applyNumberFormat="0" applyAlignment="0" applyProtection="0"/>
    <xf numFmtId="188" fontId="18" fillId="0" borderId="484" applyFill="0" applyBorder="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46" fillId="47" borderId="522" applyNumberFormat="0" applyAlignment="0" applyProtection="0"/>
    <xf numFmtId="266" fontId="18" fillId="0" borderId="445">
      <alignment vertical="center"/>
    </xf>
    <xf numFmtId="266" fontId="21" fillId="0" borderId="333" applyNumberFormat="0" applyFill="0" applyAlignment="0" applyProtection="0"/>
    <xf numFmtId="266" fontId="146" fillId="47" borderId="394" applyNumberFormat="0" applyAlignment="0" applyProtection="0"/>
    <xf numFmtId="227" fontId="18" fillId="0" borderId="348" applyFont="0" applyFill="0" applyBorder="0" applyAlignment="0" applyProtection="0"/>
    <xf numFmtId="266" fontId="37" fillId="0" borderId="235" applyNumberFormat="0" applyFill="0" applyAlignment="0" applyProtection="0"/>
    <xf numFmtId="8" fontId="18" fillId="0" borderId="196">
      <protection locked="0"/>
    </xf>
    <xf numFmtId="266" fontId="126" fillId="42" borderId="387" applyNumberFormat="0" applyAlignment="0" applyProtection="0"/>
    <xf numFmtId="266" fontId="196" fillId="0" borderId="0" applyNumberFormat="0" applyFill="0" applyBorder="0" applyAlignment="0" applyProtection="0"/>
    <xf numFmtId="266" fontId="37" fillId="0" borderId="479" applyNumberFormat="0" applyFill="0" applyAlignment="0" applyProtection="0"/>
    <xf numFmtId="5" fontId="26" fillId="58" borderId="411" applyNumberFormat="0" applyAlignment="0" applyProtection="0">
      <alignment vertical="top"/>
    </xf>
    <xf numFmtId="266" fontId="77" fillId="39" borderId="470" applyNumberFormat="0" applyAlignment="0" applyProtection="0"/>
    <xf numFmtId="4" fontId="91" fillId="0" borderId="620" applyFont="0" applyFill="0" applyBorder="0" applyAlignment="0" applyProtection="0"/>
    <xf numFmtId="266" fontId="146" fillId="39" borderId="199" applyNumberFormat="0" applyAlignment="0" applyProtection="0"/>
    <xf numFmtId="266" fontId="196" fillId="0" borderId="0" applyNumberFormat="0" applyFill="0" applyBorder="0" applyAlignment="0" applyProtection="0"/>
    <xf numFmtId="266" fontId="21" fillId="0" borderId="222" applyNumberFormat="0" applyFill="0" applyAlignment="0" applyProtection="0"/>
    <xf numFmtId="188" fontId="62" fillId="0" borderId="385" applyNumberFormat="0" applyFill="0" applyBorder="0" applyAlignment="0" applyProtection="0">
      <alignment horizontal="right"/>
    </xf>
    <xf numFmtId="266" fontId="126" fillId="42" borderId="225" applyNumberFormat="0" applyAlignment="0" applyProtection="0"/>
    <xf numFmtId="266" fontId="26" fillId="43" borderId="359" applyNumberFormat="0" applyFont="0" applyBorder="0" applyProtection="0"/>
    <xf numFmtId="49" fontId="113" fillId="0" borderId="204">
      <alignment horizontal="center"/>
    </xf>
    <xf numFmtId="266" fontId="27" fillId="0" borderId="191" applyNumberFormat="0" applyAlignment="0" applyProtection="0">
      <alignment horizontal="left" vertical="center"/>
    </xf>
    <xf numFmtId="266" fontId="146" fillId="39" borderId="365" applyNumberFormat="0" applyAlignment="0" applyProtection="0"/>
    <xf numFmtId="266" fontId="126" fillId="42" borderId="58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4" fontId="91" fillId="0" borderId="573" applyFont="0" applyFill="0" applyBorder="0" applyAlignment="0" applyProtection="0"/>
    <xf numFmtId="5" fontId="26" fillId="58" borderId="411" applyNumberFormat="0" applyAlignment="0" applyProtection="0">
      <alignment vertical="top"/>
    </xf>
    <xf numFmtId="266" fontId="126" fillId="42" borderId="387" applyNumberFormat="0" applyAlignment="0" applyProtection="0"/>
    <xf numFmtId="266" fontId="196" fillId="0" borderId="0" applyNumberFormat="0" applyFill="0" applyBorder="0" applyAlignment="0" applyProtection="0"/>
    <xf numFmtId="266" fontId="146" fillId="39" borderId="232" applyNumberFormat="0" applyAlignment="0" applyProtection="0"/>
    <xf numFmtId="266" fontId="118" fillId="0" borderId="227" applyNumberFormat="0" applyFill="0" applyAlignment="0" applyProtection="0"/>
    <xf numFmtId="266" fontId="196" fillId="0" borderId="0" applyNumberFormat="0" applyFill="0" applyBorder="0" applyAlignment="0" applyProtection="0"/>
    <xf numFmtId="266" fontId="118" fillId="0" borderId="229" applyNumberFormat="0" applyFill="0" applyAlignment="0" applyProtection="0"/>
    <xf numFmtId="266" fontId="118" fillId="0" borderId="284" applyNumberFormat="0" applyFill="0" applyAlignment="0" applyProtection="0"/>
    <xf numFmtId="10" fontId="21" fillId="68" borderId="204" applyNumberFormat="0" applyBorder="0" applyAlignment="0" applyProtection="0"/>
    <xf numFmtId="266" fontId="18" fillId="0" borderId="216">
      <alignment vertical="center"/>
    </xf>
    <xf numFmtId="5" fontId="26" fillId="58" borderId="382" applyNumberFormat="0" applyAlignment="0" applyProtection="0">
      <alignment vertical="top"/>
    </xf>
    <xf numFmtId="266" fontId="126" fillId="42" borderId="440" applyNumberFormat="0" applyAlignment="0" applyProtection="0"/>
    <xf numFmtId="266" fontId="126" fillId="42" borderId="387" applyNumberFormat="0" applyAlignment="0" applyProtection="0"/>
    <xf numFmtId="266" fontId="27" fillId="0" borderId="179" applyNumberFormat="0" applyAlignment="0" applyProtection="0">
      <alignment horizontal="left" vertical="center"/>
    </xf>
    <xf numFmtId="266" fontId="18" fillId="0" borderId="1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266" fontId="18" fillId="0" borderId="178">
      <alignment vertical="center"/>
    </xf>
    <xf numFmtId="266" fontId="18" fillId="0" borderId="178">
      <alignment vertical="center"/>
    </xf>
    <xf numFmtId="266" fontId="18" fillId="0" borderId="178">
      <alignment vertical="center"/>
    </xf>
    <xf numFmtId="266" fontId="18" fillId="0" borderId="178">
      <alignment vertical="center"/>
    </xf>
    <xf numFmtId="266" fontId="126" fillId="42" borderId="585" applyNumberFormat="0" applyAlignment="0" applyProtection="0"/>
    <xf numFmtId="266" fontId="26" fillId="43" borderId="496" applyNumberFormat="0" applyFont="0" applyBorder="0" applyProtection="0"/>
    <xf numFmtId="266" fontId="18" fillId="0" borderId="181">
      <alignment vertical="center"/>
    </xf>
    <xf numFmtId="266" fontId="196" fillId="0" borderId="0" applyNumberFormat="0" applyFill="0" applyBorder="0" applyAlignment="0" applyProtection="0"/>
    <xf numFmtId="266" fontId="77" fillId="39" borderId="470" applyNumberFormat="0" applyAlignment="0" applyProtection="0"/>
    <xf numFmtId="266" fontId="26" fillId="58" borderId="255" applyNumberFormat="0" applyFont="0" applyAlignment="0" applyProtection="0">
      <alignment vertical="top"/>
    </xf>
    <xf numFmtId="266" fontId="126" fillId="42" borderId="361" applyNumberFormat="0" applyAlignment="0" applyProtection="0"/>
    <xf numFmtId="266" fontId="21" fillId="0" borderId="597" applyFont="0" applyFill="0" applyBorder="0" applyAlignment="0" applyProtection="0"/>
    <xf numFmtId="266" fontId="126" fillId="42" borderId="25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98" applyNumberFormat="0" applyAlignment="0" applyProtection="0"/>
    <xf numFmtId="266" fontId="18" fillId="0" borderId="178">
      <alignment vertical="center"/>
    </xf>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266" fontId="126" fillId="42" borderId="334" applyNumberFormat="0" applyAlignment="0" applyProtection="0"/>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49" fontId="113" fillId="0" borderId="32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66" fontId="126" fillId="42" borderId="188" applyNumberFormat="0" applyAlignment="0" applyProtection="0"/>
    <xf numFmtId="266" fontId="126" fillId="42" borderId="188" applyNumberFormat="0" applyAlignment="0" applyProtection="0"/>
    <xf numFmtId="266" fontId="26" fillId="43" borderId="581" applyNumberFormat="0" applyFont="0" applyBorder="0" applyProtection="0"/>
    <xf numFmtId="266" fontId="37" fillId="0" borderId="505" applyNumberFormat="0" applyFill="0" applyAlignment="0" applyProtection="0"/>
    <xf numFmtId="266" fontId="196" fillId="0" borderId="0" applyNumberFormat="0" applyFill="0" applyBorder="0" applyAlignment="0" applyProtection="0"/>
    <xf numFmtId="266" fontId="126" fillId="42" borderId="188" applyNumberFormat="0" applyAlignment="0" applyProtection="0"/>
    <xf numFmtId="266" fontId="21" fillId="0" borderId="257" applyNumberFormat="0" applyFill="0" applyAlignment="0" applyProtection="0"/>
    <xf numFmtId="266" fontId="126" fillId="42" borderId="188" applyNumberFormat="0" applyAlignment="0" applyProtection="0"/>
    <xf numFmtId="49" fontId="113" fillId="0" borderId="423">
      <alignment horizontal="center"/>
    </xf>
    <xf numFmtId="266" fontId="77" fillId="39" borderId="361" applyNumberFormat="0" applyAlignment="0" applyProtection="0"/>
    <xf numFmtId="266" fontId="126" fillId="42" borderId="188" applyNumberFormat="0" applyAlignment="0" applyProtection="0"/>
    <xf numFmtId="266" fontId="126" fillId="42" borderId="188" applyNumberFormat="0" applyAlignment="0" applyProtection="0"/>
    <xf numFmtId="266" fontId="18" fillId="0" borderId="3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8" fillId="0" borderId="178">
      <alignment vertical="center"/>
    </xf>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8" fillId="0" borderId="178">
      <alignment vertical="center"/>
    </xf>
    <xf numFmtId="266" fontId="18" fillId="0" borderId="1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20" fontId="79" fillId="0" borderId="509" applyFont="0" applyFill="0" applyBorder="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8" fillId="0" borderId="178">
      <alignment vertical="center"/>
    </xf>
    <xf numFmtId="266" fontId="18" fillId="0" borderId="178">
      <alignment vertical="center"/>
    </xf>
    <xf numFmtId="266" fontId="18" fillId="0" borderId="178">
      <alignment vertical="center"/>
    </xf>
    <xf numFmtId="266" fontId="18" fillId="0" borderId="1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266" fontId="18" fillId="0" borderId="178">
      <alignment vertical="center"/>
    </xf>
    <xf numFmtId="266" fontId="37" fillId="0" borderId="202" applyNumberFormat="0" applyFill="0" applyAlignment="0" applyProtection="0"/>
    <xf numFmtId="266" fontId="196" fillId="0" borderId="0" applyNumberFormat="0" applyFill="0" applyBorder="0" applyAlignment="0" applyProtection="0"/>
    <xf numFmtId="266" fontId="18" fillId="0" borderId="555">
      <alignment vertical="center"/>
    </xf>
    <xf numFmtId="49" fontId="113" fillId="0" borderId="293">
      <alignment horizontal="center"/>
    </xf>
    <xf numFmtId="266" fontId="26" fillId="43" borderId="309" applyNumberFormat="0" applyFont="0" applyBorder="0" applyProtection="0"/>
    <xf numFmtId="266" fontId="126" fillId="42" borderId="195" applyNumberFormat="0" applyAlignment="0" applyProtection="0"/>
    <xf numFmtId="266" fontId="196" fillId="0" borderId="0" applyNumberFormat="0" applyFill="0" applyBorder="0" applyAlignment="0" applyProtection="0"/>
    <xf numFmtId="266" fontId="18" fillId="0" borderId="178">
      <alignment vertical="center"/>
    </xf>
    <xf numFmtId="266" fontId="18" fillId="0" borderId="178">
      <alignment vertical="center"/>
    </xf>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8" fillId="0" borderId="178">
      <alignment vertical="center"/>
    </xf>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26" fillId="43" borderId="276" applyNumberFormat="0" applyFont="0" applyBorder="0" applyProtection="0"/>
    <xf numFmtId="266" fontId="21" fillId="0" borderId="597" applyFont="0" applyFill="0" applyBorder="0" applyAlignment="0" applyProtection="0"/>
    <xf numFmtId="266" fontId="26" fillId="58" borderId="164" applyNumberFormat="0" applyFont="0" applyAlignment="0" applyProtection="0">
      <alignment vertical="top"/>
    </xf>
    <xf numFmtId="266" fontId="26" fillId="58" borderId="164" applyNumberFormat="0" applyFont="0" applyAlignment="0" applyProtection="0">
      <alignment vertical="top"/>
    </xf>
    <xf numFmtId="266" fontId="126" fillId="42" borderId="545" applyNumberFormat="0" applyAlignment="0" applyProtection="0"/>
    <xf numFmtId="266" fontId="21" fillId="0" borderId="166" applyNumberFormat="0" applyFill="0" applyAlignment="0" applyProtection="0"/>
    <xf numFmtId="266" fontId="21" fillId="0" borderId="166" applyNumberFormat="0" applyFill="0" applyAlignment="0" applyProtection="0"/>
    <xf numFmtId="266" fontId="77" fillId="39" borderId="167" applyNumberFormat="0" applyAlignment="0" applyProtection="0"/>
    <xf numFmtId="266" fontId="77" fillId="47" borderId="167" applyNumberFormat="0" applyAlignment="0" applyProtection="0"/>
    <xf numFmtId="266" fontId="77" fillId="39" borderId="167" applyNumberFormat="0" applyAlignment="0" applyProtection="0"/>
    <xf numFmtId="266" fontId="77" fillId="39" borderId="167" applyNumberFormat="0" applyAlignment="0" applyProtection="0"/>
    <xf numFmtId="266" fontId="77" fillId="47" borderId="167" applyNumberFormat="0" applyAlignment="0" applyProtection="0"/>
    <xf numFmtId="266" fontId="196" fillId="0" borderId="0" applyNumberFormat="0" applyFill="0" applyBorder="0" applyAlignment="0" applyProtection="0"/>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18" fillId="44" borderId="168" applyNumberFormat="0" applyFont="0" applyAlignment="0" applyProtection="0"/>
    <xf numFmtId="266" fontId="18" fillId="44" borderId="168" applyNumberFormat="0" applyFont="0" applyAlignment="0" applyProtection="0"/>
    <xf numFmtId="266" fontId="18" fillId="44" borderId="168" applyNumberFormat="0" applyFont="0" applyAlignment="0" applyProtection="0"/>
    <xf numFmtId="266" fontId="146" fillId="39" borderId="169" applyNumberFormat="0" applyAlignment="0" applyProtection="0"/>
    <xf numFmtId="266" fontId="146" fillId="47" borderId="169" applyNumberFormat="0" applyAlignment="0" applyProtection="0"/>
    <xf numFmtId="266" fontId="146" fillId="39" borderId="169" applyNumberFormat="0" applyAlignment="0" applyProtection="0"/>
    <xf numFmtId="266" fontId="146" fillId="39" borderId="169" applyNumberFormat="0" applyAlignment="0" applyProtection="0"/>
    <xf numFmtId="266" fontId="146" fillId="47" borderId="169" applyNumberFormat="0" applyAlignment="0" applyProtection="0"/>
    <xf numFmtId="266" fontId="196" fillId="0" borderId="0" applyNumberFormat="0" applyFill="0" applyBorder="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16" fillId="0" borderId="172" applyNumberFormat="0" applyFill="0" applyAlignment="0" applyProtection="0"/>
    <xf numFmtId="266" fontId="16" fillId="0" borderId="17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95" applyNumberFormat="0" applyAlignment="0" applyProtection="0"/>
    <xf numFmtId="266" fontId="77" fillId="39" borderId="585" applyNumberFormat="0" applyAlignment="0" applyProtection="0"/>
    <xf numFmtId="266" fontId="65" fillId="68" borderId="386" applyNumberFormat="0" applyBorder="0" applyAlignment="0" applyProtection="0"/>
    <xf numFmtId="266" fontId="16" fillId="0" borderId="264" applyNumberFormat="0" applyFill="0" applyAlignment="0" applyProtection="0"/>
    <xf numFmtId="266" fontId="126" fillId="42" borderId="195" applyNumberFormat="0" applyAlignment="0" applyProtection="0"/>
    <xf numFmtId="266" fontId="18" fillId="0" borderId="161">
      <alignment vertical="center"/>
    </xf>
    <xf numFmtId="266" fontId="18" fillId="0" borderId="161">
      <alignment vertical="center"/>
    </xf>
    <xf numFmtId="266" fontId="18" fillId="0" borderId="178">
      <alignment vertical="center"/>
    </xf>
    <xf numFmtId="266" fontId="96" fillId="0" borderId="163"/>
    <xf numFmtId="266" fontId="18" fillId="0" borderId="161">
      <alignment vertical="center"/>
    </xf>
    <xf numFmtId="266" fontId="65" fillId="68" borderId="386" applyNumberFormat="0" applyBorder="0" applyAlignment="0" applyProtection="0"/>
    <xf numFmtId="266" fontId="196" fillId="0" borderId="0" applyNumberFormat="0" applyFill="0" applyBorder="0" applyAlignment="0" applyProtection="0"/>
    <xf numFmtId="266" fontId="126" fillId="42" borderId="188" applyNumberFormat="0" applyAlignment="0" applyProtection="0"/>
    <xf numFmtId="4" fontId="91" fillId="0" borderId="173" applyFont="0" applyFill="0" applyBorder="0" applyAlignment="0" applyProtection="0"/>
    <xf numFmtId="266" fontId="52" fillId="0" borderId="173" applyProtection="0">
      <alignment horizontal="center" vertical="top" wrapText="1"/>
      <protection hidden="1"/>
    </xf>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20" fontId="79" fillId="0" borderId="175" applyFont="0" applyFill="0" applyBorder="0" applyAlignment="0" applyProtection="0"/>
    <xf numFmtId="266" fontId="146" fillId="47" borderId="169" applyNumberFormat="0" applyAlignment="0" applyProtection="0"/>
    <xf numFmtId="266" fontId="146" fillId="39" borderId="169" applyNumberFormat="0" applyAlignment="0" applyProtection="0"/>
    <xf numFmtId="266" fontId="146" fillId="39" borderId="169" applyNumberFormat="0" applyAlignment="0" applyProtection="0"/>
    <xf numFmtId="266" fontId="146" fillId="47" borderId="169" applyNumberFormat="0" applyAlignment="0" applyProtection="0"/>
    <xf numFmtId="266" fontId="146" fillId="39" borderId="169" applyNumberFormat="0" applyAlignment="0" applyProtection="0"/>
    <xf numFmtId="266" fontId="18" fillId="44" borderId="168" applyNumberFormat="0" applyFont="0" applyAlignment="0" applyProtection="0"/>
    <xf numFmtId="266" fontId="18" fillId="44" borderId="168" applyNumberFormat="0" applyFont="0" applyAlignment="0" applyProtection="0"/>
    <xf numFmtId="266" fontId="18" fillId="44" borderId="168" applyNumberFormat="0" applyFont="0" applyAlignment="0" applyProtection="0"/>
    <xf numFmtId="266" fontId="126" fillId="42" borderId="361" applyNumberFormat="0" applyAlignment="0" applyProtection="0"/>
    <xf numFmtId="4" fontId="91" fillId="0" borderId="173" applyFont="0" applyFill="0" applyBorder="0" applyAlignment="0" applyProtection="0"/>
    <xf numFmtId="266" fontId="146" fillId="47" borderId="592" applyNumberFormat="0" applyAlignment="0" applyProtection="0"/>
    <xf numFmtId="188" fontId="18" fillId="0" borderId="175" applyFill="0" applyBorder="0">
      <alignment horizontal="right"/>
    </xf>
    <xf numFmtId="266" fontId="126" fillId="42" borderId="280"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27" fillId="0" borderId="162" applyNumberFormat="0" applyAlignment="0" applyProtection="0">
      <alignment horizontal="left" vertical="center"/>
    </xf>
    <xf numFmtId="266" fontId="126" fillId="42" borderId="167" applyNumberFormat="0" applyAlignment="0" applyProtection="0"/>
    <xf numFmtId="266" fontId="27" fillId="0" borderId="162" applyNumberFormat="0" applyAlignment="0" applyProtection="0">
      <alignment horizontal="left" vertical="center"/>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21" fillId="0" borderId="173" applyFont="0" applyFill="0" applyBorder="0" applyAlignment="0" applyProtection="0"/>
    <xf numFmtId="266" fontId="21" fillId="0" borderId="173" applyFon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27" fontId="18" fillId="0" borderId="177" applyFon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31" fontId="22" fillId="68" borderId="173" applyNumberFormat="0" applyFont="0" applyAlignment="0"/>
    <xf numFmtId="266" fontId="126" fillId="42" borderId="167" applyNumberFormat="0" applyAlignment="0" applyProtection="0"/>
    <xf numFmtId="266" fontId="27" fillId="0" borderId="176">
      <alignment horizontal="left" vertical="center"/>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49" fontId="113" fillId="0" borderId="173">
      <alignment horizontal="center"/>
    </xf>
    <xf numFmtId="266" fontId="113" fillId="0" borderId="173">
      <alignment horizontal="center"/>
    </xf>
    <xf numFmtId="49" fontId="113" fillId="0" borderId="173">
      <alignment horizontal="center"/>
    </xf>
    <xf numFmtId="266" fontId="113" fillId="0" borderId="173">
      <alignment horizontal="center"/>
    </xf>
    <xf numFmtId="49" fontId="113" fillId="0" borderId="173">
      <alignment horizontal="center"/>
    </xf>
    <xf numFmtId="266" fontId="126" fillId="42" borderId="167" applyNumberFormat="0" applyAlignment="0" applyProtection="0"/>
    <xf numFmtId="266" fontId="113" fillId="0" borderId="173">
      <alignment horizontal="center"/>
    </xf>
    <xf numFmtId="49" fontId="113" fillId="0" borderId="173">
      <alignment horizontal="center"/>
    </xf>
    <xf numFmtId="266" fontId="113" fillId="0" borderId="173">
      <alignment horizontal="center"/>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49" fontId="113" fillId="0" borderId="173">
      <alignment horizontal="center"/>
    </xf>
    <xf numFmtId="266" fontId="113" fillId="0" borderId="173">
      <alignment horizontal="center"/>
    </xf>
    <xf numFmtId="49" fontId="113" fillId="0" borderId="173">
      <alignment horizontal="center"/>
    </xf>
    <xf numFmtId="266" fontId="113" fillId="0" borderId="173">
      <alignment horizontal="center"/>
    </xf>
    <xf numFmtId="49" fontId="113" fillId="0" borderId="173">
      <alignment horizontal="center"/>
    </xf>
    <xf numFmtId="49" fontId="113" fillId="0" borderId="173">
      <alignment horizontal="center"/>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611" applyNumberFormat="0" applyAlignment="0" applyProtection="0"/>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49" fontId="113" fillId="0" borderId="173">
      <alignment horizontal="center"/>
    </xf>
    <xf numFmtId="266" fontId="27" fillId="0" borderId="162" applyNumberFormat="0" applyAlignment="0" applyProtection="0">
      <alignment horizontal="left" vertical="center"/>
    </xf>
    <xf numFmtId="266" fontId="126" fillId="42" borderId="167" applyNumberFormat="0" applyAlignment="0" applyProtection="0"/>
    <xf numFmtId="49" fontId="113" fillId="0" borderId="173">
      <alignment horizontal="center"/>
    </xf>
    <xf numFmtId="49" fontId="113" fillId="0" borderId="173">
      <alignment horizontal="center"/>
    </xf>
    <xf numFmtId="49" fontId="113" fillId="0" borderId="173">
      <alignment horizontal="center"/>
    </xf>
    <xf numFmtId="266" fontId="18" fillId="44" borderId="337" applyNumberFormat="0" applyFont="0" applyAlignment="0" applyProtection="0"/>
    <xf numFmtId="266" fontId="121" fillId="0" borderId="284" applyNumberFormat="0" applyFill="0" applyAlignment="0" applyProtection="0"/>
    <xf numFmtId="49" fontId="113" fillId="0" borderId="173">
      <alignment horizontal="center"/>
    </xf>
    <xf numFmtId="49" fontId="113" fillId="0" borderId="173">
      <alignment horizontal="center"/>
    </xf>
    <xf numFmtId="266" fontId="126" fillId="42" borderId="225" applyNumberFormat="0" applyAlignment="0" applyProtection="0"/>
    <xf numFmtId="49" fontId="113" fillId="0" borderId="204">
      <alignment horizontal="center"/>
    </xf>
    <xf numFmtId="266" fontId="21" fillId="0" borderId="399" applyFont="0" applyFill="0" applyBorder="0" applyAlignment="0" applyProtection="0"/>
    <xf numFmtId="49" fontId="113" fillId="0" borderId="173">
      <alignment horizontal="center"/>
    </xf>
    <xf numFmtId="266" fontId="126" fillId="42" borderId="167" applyNumberFormat="0" applyAlignment="0" applyProtection="0"/>
    <xf numFmtId="266" fontId="37" fillId="0" borderId="367" applyNumberFormat="0" applyFill="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13" fillId="0" borderId="173">
      <alignment horizontal="center"/>
    </xf>
    <xf numFmtId="49" fontId="113" fillId="0" borderId="173">
      <alignment horizontal="center"/>
    </xf>
    <xf numFmtId="266" fontId="126" fillId="42" borderId="167" applyNumberFormat="0" applyAlignment="0" applyProtection="0"/>
    <xf numFmtId="266" fontId="126" fillId="42" borderId="167" applyNumberFormat="0" applyAlignment="0" applyProtection="0"/>
    <xf numFmtId="10" fontId="21" fillId="68" borderId="173" applyNumberFormat="0" applyBorder="0" applyAlignment="0" applyProtection="0"/>
    <xf numFmtId="10" fontId="21" fillId="68" borderId="173" applyNumberFormat="0" applyBorder="0" applyAlignment="0" applyProtection="0"/>
    <xf numFmtId="266" fontId="126" fillId="42" borderId="167" applyNumberFormat="0" applyAlignment="0" applyProtection="0"/>
    <xf numFmtId="266" fontId="16" fillId="0" borderId="596" applyNumberFormat="0" applyFill="0" applyAlignment="0" applyProtection="0"/>
    <xf numFmtId="266" fontId="126" fillId="42" borderId="167" applyNumberFormat="0" applyAlignment="0" applyProtection="0"/>
    <xf numFmtId="266" fontId="126" fillId="42" borderId="167" applyNumberFormat="0" applyAlignment="0" applyProtection="0"/>
    <xf numFmtId="49" fontId="113" fillId="0" borderId="320">
      <alignment horizontal="center"/>
    </xf>
    <xf numFmtId="266" fontId="77" fillId="47" borderId="334" applyNumberFormat="0" applyAlignment="0" applyProtection="0"/>
    <xf numFmtId="266" fontId="121" fillId="0" borderId="229" applyNumberFormat="0" applyFill="0" applyAlignment="0" applyProtection="0"/>
    <xf numFmtId="266" fontId="126" fillId="42" borderId="225" applyNumberFormat="0" applyAlignment="0" applyProtection="0"/>
    <xf numFmtId="266" fontId="77" fillId="47" borderId="334" applyNumberFormat="0" applyAlignment="0" applyProtection="0"/>
    <xf numFmtId="49" fontId="113" fillId="0" borderId="265">
      <alignment horizontal="center"/>
    </xf>
    <xf numFmtId="266" fontId="126" fillId="42" borderId="518" applyNumberFormat="0" applyAlignment="0" applyProtection="0"/>
    <xf numFmtId="266" fontId="27" fillId="0" borderId="556" applyNumberFormat="0" applyAlignment="0" applyProtection="0">
      <alignment horizontal="left" vertical="center"/>
    </xf>
    <xf numFmtId="231" fontId="22" fillId="68" borderId="190" applyNumberFormat="0" applyFont="0" applyAlignment="0"/>
    <xf numFmtId="266" fontId="196" fillId="0" borderId="0" applyNumberFormat="0" applyFill="0" applyBorder="0" applyAlignment="0" applyProtection="0"/>
    <xf numFmtId="266" fontId="126" fillId="42" borderId="498" applyNumberFormat="0" applyAlignment="0" applyProtection="0"/>
    <xf numFmtId="266" fontId="27" fillId="0" borderId="19" applyNumberFormat="0" applyAlignment="0" applyProtection="0">
      <alignment horizontal="left" vertical="center"/>
    </xf>
    <xf numFmtId="266" fontId="18" fillId="0" borderId="405">
      <alignment vertical="center"/>
    </xf>
    <xf numFmtId="266" fontId="65" fillId="68" borderId="584" applyNumberFormat="0" applyBorder="0" applyAlignment="0" applyProtection="0"/>
    <xf numFmtId="266" fontId="126" fillId="42" borderId="518" applyNumberFormat="0" applyAlignment="0" applyProtection="0"/>
    <xf numFmtId="266" fontId="27" fillId="0" borderId="253" applyNumberFormat="0" applyAlignment="0" applyProtection="0">
      <alignment horizontal="left" vertical="center"/>
    </xf>
    <xf numFmtId="266" fontId="196" fillId="0" borderId="0" applyNumberFormat="0" applyFill="0" applyBorder="0" applyAlignment="0" applyProtection="0"/>
    <xf numFmtId="266" fontId="77" fillId="39" borderId="440" applyNumberFormat="0" applyAlignment="0" applyProtection="0"/>
    <xf numFmtId="18" fontId="18" fillId="68" borderId="190" applyNumberFormat="0" applyFont="0" applyAlignment="0" applyProtection="0">
      <alignment horizontal="centerContinuous"/>
    </xf>
    <xf numFmtId="266" fontId="126" fillId="42" borderId="258" applyNumberFormat="0" applyAlignment="0" applyProtection="0"/>
    <xf numFmtId="266" fontId="196" fillId="0" borderId="0" applyNumberFormat="0" applyFill="0" applyBorder="0" applyAlignment="0" applyProtection="0"/>
    <xf numFmtId="266" fontId="126" fillId="42" borderId="280" applyNumberFormat="0" applyAlignment="0" applyProtection="0"/>
    <xf numFmtId="266" fontId="126" fillId="42" borderId="387" applyNumberFormat="0" applyAlignment="0" applyProtection="0"/>
    <xf numFmtId="266" fontId="121" fillId="0" borderId="391" applyNumberFormat="0" applyFill="0" applyAlignment="0" applyProtection="0"/>
    <xf numFmtId="49" fontId="113" fillId="0" borderId="450">
      <alignment horizontal="center"/>
    </xf>
    <xf numFmtId="266" fontId="126" fillId="42" borderId="167" applyNumberFormat="0" applyAlignment="0" applyProtection="0"/>
    <xf numFmtId="266" fontId="18" fillId="44" borderId="501" applyNumberFormat="0" applyFont="0" applyAlignment="0" applyProtection="0"/>
    <xf numFmtId="266" fontId="74" fillId="80" borderId="190" applyNumberFormat="0" applyProtection="0">
      <alignment horizontal="center" vertical="top" wrapText="1"/>
      <protection hidden="1"/>
    </xf>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49" fontId="113" fillId="0" borderId="190">
      <alignment horizontal="center"/>
    </xf>
    <xf numFmtId="5" fontId="26" fillId="58" borderId="164" applyNumberFormat="0" applyAlignment="0" applyProtection="0">
      <alignment vertical="top"/>
    </xf>
    <xf numFmtId="266" fontId="26" fillId="58" borderId="542" applyNumberFormat="0" applyFon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266" fontId="126" fillId="42" borderId="167" applyNumberFormat="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10" fontId="21" fillId="68" borderId="293" applyNumberFormat="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167" fontId="91" fillId="0" borderId="173" applyNumberFormat="0" applyFill="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49" fontId="113" fillId="0" borderId="190">
      <alignment horizontal="center"/>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38" fontId="21" fillId="0" borderId="173" applyFont="0" applyFill="0" applyBorder="0" applyAlignment="0" applyProtection="0"/>
    <xf numFmtId="266" fontId="21" fillId="0" borderId="173" applyFont="0" applyFill="0" applyBorder="0" applyAlignment="0" applyProtection="0"/>
    <xf numFmtId="266" fontId="126" fillId="42" borderId="167" applyNumberFormat="0" applyAlignment="0" applyProtection="0"/>
    <xf numFmtId="167" fontId="91" fillId="0" borderId="173" applyNumberFormat="0" applyFill="0" applyAlignment="0" applyProtection="0"/>
    <xf numFmtId="266" fontId="113" fillId="0" borderId="190">
      <alignment horizontal="center"/>
    </xf>
    <xf numFmtId="266" fontId="122" fillId="0" borderId="174" applyNumberFormat="0" applyFont="0" applyFill="0" applyAlignment="0" applyProtection="0"/>
    <xf numFmtId="266" fontId="26" fillId="43" borderId="516" applyNumberFormat="0" applyFont="0" applyBorder="0" applyProtection="0"/>
    <xf numFmtId="266" fontId="74" fillId="80" borderId="173" applyNumberFormat="0" applyProtection="0">
      <alignment horizontal="center" vertical="top" wrapText="1"/>
      <protection hidden="1"/>
    </xf>
    <xf numFmtId="266" fontId="126" fillId="42" borderId="545" applyNumberFormat="0" applyAlignment="0" applyProtection="0"/>
    <xf numFmtId="266" fontId="77" fillId="47" borderId="498" applyNumberFormat="0" applyAlignment="0" applyProtection="0"/>
    <xf numFmtId="266" fontId="77" fillId="47" borderId="167" applyNumberFormat="0" applyAlignment="0" applyProtection="0"/>
    <xf numFmtId="266" fontId="77" fillId="39" borderId="167" applyNumberFormat="0" applyAlignment="0" applyProtection="0"/>
    <xf numFmtId="266" fontId="77" fillId="39" borderId="167" applyNumberFormat="0" applyAlignment="0" applyProtection="0"/>
    <xf numFmtId="266" fontId="77" fillId="47" borderId="167" applyNumberFormat="0" applyAlignment="0" applyProtection="0"/>
    <xf numFmtId="266" fontId="77" fillId="39" borderId="167" applyNumberFormat="0" applyAlignment="0" applyProtection="0"/>
    <xf numFmtId="266" fontId="126" fillId="42" borderId="258" applyNumberFormat="0" applyAlignment="0" applyProtection="0"/>
    <xf numFmtId="266" fontId="18" fillId="44" borderId="591" applyNumberFormat="0" applyFont="0" applyAlignment="0" applyProtection="0"/>
    <xf numFmtId="266" fontId="126" fillId="42" borderId="545" applyNumberFormat="0" applyAlignment="0" applyProtection="0"/>
    <xf numFmtId="266" fontId="126" fillId="42" borderId="611" applyNumberFormat="0" applyAlignment="0" applyProtection="0"/>
    <xf numFmtId="266" fontId="21" fillId="0" borderId="166" applyNumberFormat="0" applyFill="0" applyAlignment="0" applyProtection="0"/>
    <xf numFmtId="266" fontId="21" fillId="0" borderId="166" applyNumberFormat="0" applyFill="0" applyAlignment="0" applyProtection="0"/>
    <xf numFmtId="266" fontId="126" fillId="42" borderId="188" applyNumberFormat="0" applyAlignment="0" applyProtection="0"/>
    <xf numFmtId="266" fontId="126" fillId="42" borderId="188" applyNumberFormat="0" applyAlignment="0" applyProtection="0"/>
    <xf numFmtId="266" fontId="126" fillId="42" borderId="361" applyNumberFormat="0" applyAlignment="0" applyProtection="0"/>
    <xf numFmtId="266" fontId="126" fillId="42" borderId="188" applyNumberFormat="0" applyAlignment="0" applyProtection="0"/>
    <xf numFmtId="266" fontId="126" fillId="42" borderId="188" applyNumberFormat="0" applyAlignment="0" applyProtection="0"/>
    <xf numFmtId="266" fontId="126" fillId="42" borderId="440" applyNumberFormat="0" applyAlignment="0" applyProtection="0"/>
    <xf numFmtId="266" fontId="26" fillId="58" borderId="164" applyNumberFormat="0" applyFont="0" applyAlignment="0" applyProtection="0">
      <alignment vertical="top"/>
    </xf>
    <xf numFmtId="266" fontId="26" fillId="58" borderId="164" applyNumberFormat="0" applyFont="0" applyAlignment="0" applyProtection="0">
      <alignment vertical="top"/>
    </xf>
    <xf numFmtId="266" fontId="126" fillId="42" borderId="258" applyNumberFormat="0" applyAlignment="0" applyProtection="0"/>
    <xf numFmtId="266" fontId="126" fillId="42" borderId="188" applyNumberFormat="0" applyAlignment="0" applyProtection="0"/>
    <xf numFmtId="266" fontId="126" fillId="42" borderId="470" applyNumberFormat="0" applyAlignment="0" applyProtection="0"/>
    <xf numFmtId="266" fontId="126" fillId="42" borderId="518" applyNumberFormat="0" applyAlignment="0" applyProtection="0"/>
    <xf numFmtId="266" fontId="126" fillId="42" borderId="188" applyNumberFormat="0" applyAlignment="0" applyProtection="0"/>
    <xf numFmtId="266" fontId="18" fillId="0" borderId="161">
      <alignment vertical="center"/>
    </xf>
    <xf numFmtId="266" fontId="18" fillId="0" borderId="161">
      <alignment vertical="center"/>
    </xf>
    <xf numFmtId="266" fontId="96" fillId="0" borderId="163"/>
    <xf numFmtId="266" fontId="160" fillId="71" borderId="173">
      <alignment horizontal="center" vertical="center" wrapText="1"/>
      <protection hidden="1"/>
    </xf>
    <xf numFmtId="266" fontId="158" fillId="1" borderId="176" applyNumberFormat="0" applyFont="0" applyAlignment="0">
      <alignment horizontal="center"/>
    </xf>
    <xf numFmtId="266" fontId="18" fillId="0" borderId="178">
      <alignment vertical="center"/>
    </xf>
    <xf numFmtId="266" fontId="96" fillId="0" borderId="163"/>
    <xf numFmtId="266" fontId="18" fillId="0" borderId="161">
      <alignment vertical="center"/>
    </xf>
    <xf numFmtId="266" fontId="126" fillId="42" borderId="195"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16" fontId="18" fillId="68" borderId="204" applyNumberFormat="0" applyFont="0" applyAlignment="0" applyProtection="0">
      <alignment horizontal="centerContinuous"/>
    </xf>
    <xf numFmtId="266" fontId="126" fillId="42" borderId="195" applyNumberFormat="0" applyAlignment="0" applyProtection="0"/>
    <xf numFmtId="266" fontId="27" fillId="0" borderId="179" applyNumberFormat="0" applyAlignment="0" applyProtection="0">
      <alignment horizontal="left" vertical="center"/>
    </xf>
    <xf numFmtId="49" fontId="113" fillId="0" borderId="173">
      <alignment horizontal="center"/>
    </xf>
    <xf numFmtId="266" fontId="126" fillId="42" borderId="167"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37" fillId="0" borderId="20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 fillId="0" borderId="0"/>
    <xf numFmtId="187" fontId="39" fillId="0" borderId="175"/>
    <xf numFmtId="18" fontId="18" fillId="68" borderId="204" applyNumberFormat="0" applyFont="0" applyAlignment="0" applyProtection="0">
      <alignment horizontal="centerContinuous"/>
    </xf>
    <xf numFmtId="266" fontId="37" fillId="0" borderId="170"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16" fillId="0" borderId="172" applyNumberFormat="0" applyFill="0" applyAlignment="0" applyProtection="0"/>
    <xf numFmtId="266" fontId="16" fillId="0" borderId="172" applyNumberFormat="0" applyFill="0" applyAlignment="0" applyProtection="0"/>
    <xf numFmtId="49" fontId="113" fillId="0" borderId="320">
      <alignment horizontal="center"/>
    </xf>
    <xf numFmtId="266" fontId="196" fillId="0" borderId="0" applyNumberFormat="0" applyFill="0" applyBorder="0" applyAlignment="0" applyProtection="0"/>
    <xf numFmtId="185" fontId="19" fillId="0" borderId="175"/>
    <xf numFmtId="266" fontId="196" fillId="0" borderId="0" applyNumberFormat="0" applyFill="0" applyBorder="0" applyAlignment="0" applyProtection="0"/>
    <xf numFmtId="266" fontId="196" fillId="0" borderId="0" applyNumberFormat="0" applyFill="0" applyBorder="0" applyAlignment="0" applyProtection="0"/>
    <xf numFmtId="14" fontId="18" fillId="68" borderId="173" applyNumberFormat="0" applyFont="0" applyAlignment="0" applyProtection="0">
      <alignment horizontal="centerContinuous"/>
    </xf>
    <xf numFmtId="14" fontId="18" fillId="68" borderId="173" applyNumberFormat="0" applyFont="0" applyAlignment="0" applyProtection="0">
      <alignment horizontal="centerContinuous"/>
    </xf>
    <xf numFmtId="16" fontId="18" fillId="68" borderId="173" applyNumberFormat="0" applyFont="0" applyAlignment="0" applyProtection="0">
      <alignment horizontal="centerContinuous"/>
    </xf>
    <xf numFmtId="18" fontId="18" fillId="68" borderId="173" applyNumberFormat="0" applyFont="0" applyAlignment="0" applyProtection="0">
      <alignment horizontal="centerContinuous"/>
    </xf>
    <xf numFmtId="20" fontId="18" fillId="68" borderId="173" applyNumberFormat="0" applyFont="0" applyAlignment="0" applyProtection="0">
      <alignment horizontal="centerContinuous"/>
    </xf>
    <xf numFmtId="16" fontId="18" fillId="68" borderId="173" applyNumberFormat="0" applyFont="0" applyAlignment="0" applyProtection="0">
      <alignment horizontal="centerContinuous"/>
    </xf>
    <xf numFmtId="18" fontId="18" fillId="68" borderId="173" applyNumberFormat="0" applyFont="0" applyAlignment="0" applyProtection="0">
      <alignment horizontal="centerContinuous"/>
    </xf>
    <xf numFmtId="20" fontId="18" fillId="68" borderId="173" applyNumberFormat="0" applyFont="0" applyAlignment="0" applyProtection="0">
      <alignment horizontal="centerContinuous"/>
    </xf>
    <xf numFmtId="266" fontId="196" fillId="0" borderId="0" applyNumberFormat="0" applyFill="0" applyBorder="0" applyAlignment="0" applyProtection="0"/>
    <xf numFmtId="5" fontId="26" fillId="58" borderId="192" applyNumberFormat="0" applyAlignment="0" applyProtection="0">
      <alignment vertical="top"/>
    </xf>
    <xf numFmtId="266" fontId="77" fillId="39"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173" applyFont="0" applyFill="0" applyBorder="0" applyAlignment="0" applyProtection="0"/>
    <xf numFmtId="167" fontId="91" fillId="0" borderId="173" applyNumberFormat="0" applyFill="0" applyAlignment="0" applyProtection="0"/>
    <xf numFmtId="266" fontId="18" fillId="0" borderId="1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65" fillId="68" borderId="279" applyNumberFormat="0" applyBorder="0" applyAlignment="0" applyProtection="0"/>
    <xf numFmtId="266" fontId="196" fillId="0" borderId="0" applyNumberFormat="0" applyFill="0" applyBorder="0" applyAlignment="0" applyProtection="0"/>
    <xf numFmtId="266" fontId="126" fillId="42" borderId="195" applyNumberFormat="0" applyAlignment="0" applyProtection="0"/>
    <xf numFmtId="49" fontId="113" fillId="0" borderId="620">
      <alignment horizontal="center"/>
    </xf>
    <xf numFmtId="49" fontId="113" fillId="0" borderId="265">
      <alignment horizontal="center"/>
    </xf>
    <xf numFmtId="266" fontId="37" fillId="0" borderId="202" applyNumberFormat="0" applyFill="0" applyAlignment="0" applyProtection="0"/>
    <xf numFmtId="266" fontId="126" fillId="42" borderId="195" applyNumberFormat="0" applyAlignment="0" applyProtection="0"/>
    <xf numFmtId="266" fontId="27" fillId="0" borderId="179" applyNumberFormat="0" applyAlignment="0" applyProtection="0">
      <alignment horizontal="left" vertical="center"/>
    </xf>
    <xf numFmtId="266" fontId="146" fillId="39" borderId="39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163"/>
    <xf numFmtId="266" fontId="18" fillId="0" borderId="178">
      <alignment vertical="center"/>
    </xf>
    <xf numFmtId="266" fontId="26" fillId="58" borderId="164" applyNumberFormat="0" applyFont="0" applyAlignment="0" applyProtection="0">
      <alignment vertical="top"/>
    </xf>
    <xf numFmtId="266" fontId="26" fillId="58" borderId="164" applyNumberFormat="0" applyFont="0" applyAlignment="0" applyProtection="0">
      <alignment vertical="top"/>
    </xf>
    <xf numFmtId="266" fontId="26" fillId="58" borderId="465" applyNumberFormat="0" applyFont="0" applyAlignment="0" applyProtection="0">
      <alignment vertical="top"/>
    </xf>
    <xf numFmtId="266" fontId="77" fillId="39" borderId="518" applyNumberFormat="0" applyAlignment="0" applyProtection="0"/>
    <xf numFmtId="266" fontId="196" fillId="0" borderId="0" applyNumberFormat="0" applyFill="0" applyBorder="0" applyAlignment="0" applyProtection="0"/>
    <xf numFmtId="266" fontId="21" fillId="0" borderId="166" applyNumberFormat="0" applyFill="0" applyAlignment="0" applyProtection="0"/>
    <xf numFmtId="266" fontId="21" fillId="0" borderId="166" applyNumberFormat="0" applyFill="0" applyAlignment="0" applyProtection="0"/>
    <xf numFmtId="266" fontId="126" fillId="42" borderId="311" applyNumberFormat="0" applyAlignment="0" applyProtection="0"/>
    <xf numFmtId="266" fontId="146" fillId="47" borderId="546" applyNumberFormat="0" applyAlignment="0" applyProtection="0"/>
    <xf numFmtId="266" fontId="118" fillId="0" borderId="474" applyNumberFormat="0" applyFill="0" applyAlignment="0" applyProtection="0"/>
    <xf numFmtId="266" fontId="126" fillId="42" borderId="188" applyNumberFormat="0" applyAlignment="0" applyProtection="0"/>
    <xf numFmtId="266" fontId="126" fillId="42" borderId="440" applyNumberFormat="0" applyAlignment="0" applyProtection="0"/>
    <xf numFmtId="266" fontId="126" fillId="42" borderId="334" applyNumberFormat="0" applyAlignment="0" applyProtection="0"/>
    <xf numFmtId="266" fontId="77" fillId="39" borderId="167" applyNumberFormat="0" applyAlignment="0" applyProtection="0"/>
    <xf numFmtId="266" fontId="77" fillId="47" borderId="167" applyNumberFormat="0" applyAlignment="0" applyProtection="0"/>
    <xf numFmtId="266" fontId="77" fillId="39" borderId="167" applyNumberFormat="0" applyAlignment="0" applyProtection="0"/>
    <xf numFmtId="266" fontId="77" fillId="39" borderId="167" applyNumberFormat="0" applyAlignment="0" applyProtection="0"/>
    <xf numFmtId="266" fontId="77" fillId="47" borderId="167" applyNumberFormat="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8" fillId="0" borderId="178">
      <alignment vertical="center"/>
    </xf>
    <xf numFmtId="266" fontId="196" fillId="0" borderId="0" applyNumberFormat="0" applyFill="0" applyBorder="0" applyAlignment="0" applyProtection="0"/>
    <xf numFmtId="266" fontId="118" fillId="0" borderId="587" applyNumberFormat="0" applyFill="0" applyAlignment="0" applyProtection="0"/>
    <xf numFmtId="266" fontId="196" fillId="0" borderId="0" applyNumberFormat="0" applyFill="0" applyBorder="0" applyAlignment="0" applyProtection="0"/>
    <xf numFmtId="266" fontId="146" fillId="47" borderId="169" applyNumberFormat="0" applyAlignment="0" applyProtection="0"/>
    <xf numFmtId="266" fontId="146" fillId="39" borderId="169" applyNumberFormat="0" applyAlignment="0" applyProtection="0"/>
    <xf numFmtId="266" fontId="146" fillId="39" borderId="169" applyNumberFormat="0" applyAlignment="0" applyProtection="0"/>
    <xf numFmtId="266" fontId="146" fillId="47" borderId="169" applyNumberFormat="0" applyAlignment="0" applyProtection="0"/>
    <xf numFmtId="266" fontId="146" fillId="39" borderId="169" applyNumberFormat="0" applyAlignment="0" applyProtection="0"/>
    <xf numFmtId="266" fontId="18" fillId="44" borderId="168" applyNumberFormat="0" applyFont="0" applyAlignment="0" applyProtection="0"/>
    <xf numFmtId="266" fontId="18" fillId="44" borderId="168" applyNumberFormat="0" applyFont="0" applyAlignment="0" applyProtection="0"/>
    <xf numFmtId="266" fontId="18" fillId="44" borderId="168"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46" fillId="39" borderId="232" applyNumberFormat="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27" fillId="0" borderId="179" applyNumberFormat="0" applyAlignment="0" applyProtection="0">
      <alignment horizontal="left" vertical="center"/>
    </xf>
    <xf numFmtId="266" fontId="126" fillId="42" borderId="16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8" fillId="0" borderId="178">
      <alignment vertical="center"/>
    </xf>
    <xf numFmtId="266" fontId="18" fillId="0" borderId="178">
      <alignment vertical="center"/>
    </xf>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5" fontId="26" fillId="58" borderId="164" applyNumberFormat="0" applyAlignment="0" applyProtection="0">
      <alignment vertical="top"/>
    </xf>
    <xf numFmtId="5" fontId="26" fillId="58" borderId="164" applyNumberFormat="0" applyAlignment="0" applyProtection="0">
      <alignment vertical="top"/>
    </xf>
    <xf numFmtId="266" fontId="113" fillId="0" borderId="190">
      <alignment horizontal="center"/>
    </xf>
    <xf numFmtId="5" fontId="26" fillId="58" borderId="164" applyNumberFormat="0" applyAlignment="0" applyProtection="0">
      <alignment vertical="top"/>
    </xf>
    <xf numFmtId="266" fontId="196" fillId="0" borderId="0" applyNumberFormat="0" applyFill="0" applyBorder="0" applyAlignment="0" applyProtection="0"/>
    <xf numFmtId="5" fontId="26" fillId="58" borderId="164" applyNumberFormat="0" applyAlignment="0" applyProtection="0">
      <alignment vertical="top"/>
    </xf>
    <xf numFmtId="5" fontId="26" fillId="58" borderId="164" applyNumberFormat="0" applyAlignment="0" applyProtection="0">
      <alignment vertical="top"/>
    </xf>
    <xf numFmtId="5" fontId="26" fillId="58" borderId="164" applyNumberFormat="0" applyAlignment="0" applyProtection="0">
      <alignment vertical="top"/>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9" fillId="62" borderId="363">
      <alignment horizontal="left" vertical="center" wrapText="1"/>
    </xf>
    <xf numFmtId="5" fontId="26" fillId="58" borderId="308" applyNumberFormat="0" applyAlignment="0" applyProtection="0">
      <alignment vertical="top"/>
    </xf>
    <xf numFmtId="266" fontId="18" fillId="0" borderId="352">
      <alignment vertical="center"/>
    </xf>
    <xf numFmtId="266" fontId="126" fillId="42" borderId="440" applyNumberFormat="0" applyAlignment="0" applyProtection="0"/>
    <xf numFmtId="266" fontId="126" fillId="42" borderId="498" applyNumberFormat="0" applyAlignment="0" applyProtection="0"/>
    <xf numFmtId="266" fontId="126" fillId="42" borderId="311" applyNumberFormat="0" applyAlignment="0" applyProtection="0"/>
    <xf numFmtId="266" fontId="18" fillId="0" borderId="379">
      <alignment vertical="center"/>
    </xf>
    <xf numFmtId="266" fontId="126" fillId="42" borderId="440" applyNumberFormat="0" applyAlignment="0" applyProtection="0"/>
    <xf numFmtId="14" fontId="18" fillId="68" borderId="190" applyNumberFormat="0" applyFont="0" applyAlignment="0" applyProtection="0">
      <alignment horizontal="centerContinuous"/>
    </xf>
    <xf numFmtId="266" fontId="77" fillId="47" borderId="54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58" fillId="1" borderId="207" applyNumberFormat="0" applyFont="0" applyAlignment="0">
      <alignment horizontal="center"/>
    </xf>
    <xf numFmtId="266" fontId="21" fillId="0" borderId="190" applyFont="0" applyFill="0" applyBorder="0" applyAlignment="0" applyProtection="0"/>
    <xf numFmtId="266" fontId="196" fillId="0" borderId="0" applyNumberFormat="0" applyFill="0" applyBorder="0" applyAlignment="0" applyProtection="0"/>
    <xf numFmtId="188" fontId="25" fillId="0" borderId="385" applyNumberFormat="0" applyFill="0" applyBorder="0" applyAlignment="0" applyProtection="0">
      <alignment horizontal="right"/>
    </xf>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96" fillId="0" borderId="0" applyNumberFormat="0" applyFill="0" applyBorder="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26" fillId="42" borderId="167" applyNumberFormat="0" applyAlignment="0" applyProtection="0"/>
    <xf numFmtId="266" fontId="18" fillId="44" borderId="314" applyNumberFormat="0" applyFont="0" applyAlignment="0" applyProtection="0"/>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126" fillId="42" borderId="188" applyNumberFormat="0" applyAlignment="0" applyProtection="0"/>
    <xf numFmtId="266" fontId="126" fillId="42" borderId="188" applyNumberFormat="0" applyAlignment="0" applyProtection="0"/>
    <xf numFmtId="266" fontId="77" fillId="39" borderId="258" applyNumberFormat="0" applyAlignment="0" applyProtection="0"/>
    <xf numFmtId="266" fontId="26" fillId="58" borderId="255" applyNumberFormat="0" applyFont="0" applyAlignment="0" applyProtection="0">
      <alignment vertical="top"/>
    </xf>
    <xf numFmtId="266" fontId="126" fillId="42" borderId="440" applyNumberFormat="0" applyAlignment="0" applyProtection="0"/>
    <xf numFmtId="266" fontId="18" fillId="44" borderId="168" applyNumberFormat="0" applyFont="0" applyAlignment="0" applyProtection="0"/>
    <xf numFmtId="266" fontId="27" fillId="0" borderId="179" applyNumberFormat="0" applyAlignment="0" applyProtection="0">
      <alignment horizontal="left" vertical="center"/>
    </xf>
    <xf numFmtId="266" fontId="18" fillId="44" borderId="168" applyNumberFormat="0" applyFont="0" applyAlignment="0" applyProtection="0"/>
    <xf numFmtId="266" fontId="18" fillId="44" borderId="168" applyNumberFormat="0" applyFont="0" applyAlignment="0" applyProtection="0"/>
    <xf numFmtId="49" fontId="113" fillId="0" borderId="190">
      <alignment horizontal="center"/>
    </xf>
    <xf numFmtId="266" fontId="146" fillId="39" borderId="169" applyNumberFormat="0" applyAlignment="0" applyProtection="0"/>
    <xf numFmtId="266" fontId="146" fillId="47" borderId="169" applyNumberFormat="0" applyAlignment="0" applyProtection="0"/>
    <xf numFmtId="266" fontId="146" fillId="39" borderId="169" applyNumberFormat="0" applyAlignment="0" applyProtection="0"/>
    <xf numFmtId="266" fontId="146" fillId="39" borderId="169" applyNumberFormat="0" applyAlignment="0" applyProtection="0"/>
    <xf numFmtId="266" fontId="146" fillId="47" borderId="16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77" fillId="47" borderId="167" applyNumberFormat="0" applyAlignment="0" applyProtection="0"/>
    <xf numFmtId="266" fontId="77" fillId="39" borderId="167" applyNumberFormat="0" applyAlignment="0" applyProtection="0"/>
    <xf numFmtId="266" fontId="77" fillId="39" borderId="167" applyNumberFormat="0" applyAlignment="0" applyProtection="0"/>
    <xf numFmtId="266" fontId="77" fillId="47" borderId="167" applyNumberFormat="0" applyAlignment="0" applyProtection="0"/>
    <xf numFmtId="266" fontId="77" fillId="39" borderId="167" applyNumberFormat="0" applyAlignment="0" applyProtection="0"/>
    <xf numFmtId="266" fontId="196" fillId="0" borderId="0" applyNumberFormat="0" applyFill="0" applyBorder="0" applyAlignment="0" applyProtection="0"/>
    <xf numFmtId="266" fontId="126" fillId="42" borderId="188" applyNumberFormat="0" applyAlignment="0" applyProtection="0"/>
    <xf numFmtId="266" fontId="126" fillId="42" borderId="188" applyNumberFormat="0" applyAlignment="0" applyProtection="0"/>
    <xf numFmtId="266" fontId="21" fillId="0" borderId="166" applyNumberFormat="0" applyFill="0" applyAlignment="0" applyProtection="0"/>
    <xf numFmtId="266" fontId="21" fillId="0" borderId="16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225" applyNumberFormat="0" applyAlignment="0" applyProtection="0"/>
    <xf numFmtId="266" fontId="18" fillId="0" borderId="178">
      <alignment vertical="center"/>
    </xf>
    <xf numFmtId="266" fontId="96" fillId="0" borderId="163"/>
    <xf numFmtId="266" fontId="16" fillId="0" borderId="369" applyNumberFormat="0" applyFill="0" applyAlignment="0" applyProtection="0"/>
    <xf numFmtId="266" fontId="26" fillId="58" borderId="164" applyNumberFormat="0" applyFont="0" applyAlignment="0" applyProtection="0">
      <alignment vertical="top"/>
    </xf>
    <xf numFmtId="266" fontId="26" fillId="58" borderId="16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80" applyNumberFormat="0" applyAlignment="0" applyProtection="0"/>
    <xf numFmtId="266" fontId="126" fillId="42" borderId="280" applyNumberFormat="0" applyAlignment="0" applyProtection="0"/>
    <xf numFmtId="266" fontId="196" fillId="0" borderId="0" applyNumberFormat="0" applyFill="0" applyBorder="0" applyAlignment="0" applyProtection="0"/>
    <xf numFmtId="266" fontId="18" fillId="0" borderId="405">
      <alignment vertical="center"/>
    </xf>
    <xf numFmtId="266" fontId="196" fillId="0" borderId="0" applyNumberFormat="0" applyFill="0" applyBorder="0" applyAlignment="0" applyProtection="0"/>
    <xf numFmtId="266" fontId="37" fillId="0" borderId="236" applyNumberFormat="0" applyFill="0" applyAlignment="0" applyProtection="0"/>
    <xf numFmtId="5" fontId="26" fillId="58" borderId="358" applyNumberFormat="0" applyAlignment="0" applyProtection="0">
      <alignment vertical="top"/>
    </xf>
    <xf numFmtId="266" fontId="146" fillId="39" borderId="477" applyNumberFormat="0" applyAlignment="0" applyProtection="0"/>
    <xf numFmtId="49" fontId="113" fillId="0" borderId="204">
      <alignment horizontal="center"/>
    </xf>
    <xf numFmtId="266" fontId="27" fillId="0" borderId="179" applyNumberFormat="0" applyAlignment="0" applyProtection="0">
      <alignment horizontal="left" vertical="center"/>
    </xf>
    <xf numFmtId="266" fontId="126" fillId="42" borderId="564" applyNumberFormat="0" applyAlignment="0" applyProtection="0"/>
    <xf numFmtId="266" fontId="126" fillId="42" borderId="22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0" fontId="18" fillId="68" borderId="204" applyNumberFormat="0" applyFont="0" applyAlignment="0" applyProtection="0">
      <alignment horizontal="centerContinuous"/>
    </xf>
    <xf numFmtId="266" fontId="37" fillId="0" borderId="170"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16" fillId="0" borderId="172" applyNumberFormat="0" applyFill="0" applyAlignment="0" applyProtection="0"/>
    <xf numFmtId="266" fontId="16" fillId="0" borderId="17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0"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37" fillId="0" borderId="171" applyNumberFormat="0" applyFill="0" applyAlignment="0" applyProtection="0"/>
    <xf numFmtId="266" fontId="16" fillId="0" borderId="172" applyNumberFormat="0" applyFill="0" applyAlignment="0" applyProtection="0"/>
    <xf numFmtId="266" fontId="16" fillId="0" borderId="172" applyNumberFormat="0" applyFill="0" applyAlignment="0" applyProtection="0"/>
    <xf numFmtId="266" fontId="146" fillId="39" borderId="199" applyNumberFormat="0" applyAlignment="0" applyProtection="0"/>
    <xf numFmtId="266" fontId="27" fillId="0" borderId="210" applyNumberFormat="0" applyAlignment="0" applyProtection="0">
      <alignment horizontal="left" vertical="center"/>
    </xf>
    <xf numFmtId="266" fontId="126" fillId="42" borderId="361" applyNumberFormat="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167" fontId="91" fillId="0" borderId="293" applyNumberFormat="0" applyFill="0" applyAlignment="0" applyProtection="0"/>
    <xf numFmtId="266" fontId="196" fillId="0" borderId="0" applyNumberFormat="0" applyFill="0" applyBorder="0" applyAlignment="0" applyProtection="0"/>
    <xf numFmtId="49" fontId="113" fillId="0" borderId="370">
      <alignment horizontal="center"/>
    </xf>
    <xf numFmtId="266" fontId="196" fillId="0" borderId="0" applyNumberFormat="0" applyFill="0" applyBorder="0" applyAlignment="0" applyProtection="0"/>
    <xf numFmtId="266" fontId="126" fillId="42" borderId="470" applyNumberFormat="0" applyAlignment="0" applyProtection="0"/>
    <xf numFmtId="266" fontId="26" fillId="43" borderId="359" applyNumberFormat="0" applyFont="0" applyBorder="0" applyProtection="0"/>
    <xf numFmtId="266" fontId="113" fillId="0" borderId="344">
      <alignment horizontal="center"/>
    </xf>
    <xf numFmtId="266" fontId="118" fillId="0" borderId="229" applyNumberFormat="0" applyFill="0" applyAlignment="0" applyProtection="0"/>
    <xf numFmtId="266" fontId="26" fillId="43" borderId="221" applyNumberFormat="0" applyFont="0" applyBorder="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18" fillId="0" borderId="178">
      <alignment vertical="center"/>
    </xf>
    <xf numFmtId="266" fontId="126" fillId="42" borderId="280" applyNumberFormat="0" applyAlignment="0" applyProtection="0"/>
    <xf numFmtId="266" fontId="77" fillId="39" borderId="361" applyNumberFormat="0" applyAlignment="0" applyProtection="0"/>
    <xf numFmtId="266" fontId="113" fillId="0" borderId="507">
      <alignment horizontal="center"/>
    </xf>
    <xf numFmtId="266" fontId="16" fillId="0" borderId="264" applyNumberFormat="0" applyFill="0" applyAlignment="0" applyProtection="0"/>
    <xf numFmtId="266" fontId="37" fillId="0" borderId="368" applyNumberFormat="0" applyFill="0" applyAlignment="0" applyProtection="0"/>
    <xf numFmtId="266" fontId="18" fillId="0" borderId="209">
      <alignment vertical="center"/>
    </xf>
    <xf numFmtId="266" fontId="196" fillId="0" borderId="0" applyNumberFormat="0" applyFill="0" applyBorder="0" applyAlignment="0" applyProtection="0"/>
    <xf numFmtId="266" fontId="126" fillId="42" borderId="258" applyNumberFormat="0" applyAlignment="0" applyProtection="0"/>
    <xf numFmtId="14" fontId="18" fillId="68" borderId="238" applyNumberFormat="0" applyFont="0" applyAlignment="0" applyProtection="0">
      <alignment horizontal="centerContinuous"/>
    </xf>
    <xf numFmtId="49" fontId="113" fillId="0" borderId="204">
      <alignment horizontal="center"/>
    </xf>
    <xf numFmtId="167" fontId="91" fillId="0" borderId="238" applyNumberFormat="0" applyFill="0" applyAlignment="0" applyProtection="0"/>
    <xf numFmtId="220" fontId="79" fillId="0" borderId="509" applyFon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188" fontId="18" fillId="0" borderId="575" applyFill="0" applyBorder="0">
      <alignment horizontal="right"/>
    </xf>
    <xf numFmtId="5" fontId="26" fillId="58" borderId="192" applyNumberFormat="0" applyAlignment="0" applyProtection="0">
      <alignment vertical="top"/>
    </xf>
    <xf numFmtId="266" fontId="113" fillId="0" borderId="238">
      <alignment horizontal="center"/>
    </xf>
    <xf numFmtId="266" fontId="18" fillId="0" borderId="209">
      <alignment vertical="center"/>
    </xf>
    <xf numFmtId="49" fontId="113" fillId="0" borderId="238">
      <alignment horizontal="center"/>
    </xf>
    <xf numFmtId="266" fontId="126" fillId="42" borderId="195" applyNumberFormat="0" applyAlignment="0" applyProtection="0"/>
    <xf numFmtId="266" fontId="196" fillId="0" borderId="0" applyNumberFormat="0" applyFill="0" applyBorder="0" applyAlignment="0" applyProtection="0"/>
    <xf numFmtId="266" fontId="121" fillId="0" borderId="229" applyNumberFormat="0" applyFill="0" applyAlignment="0" applyProtection="0"/>
    <xf numFmtId="266" fontId="65" fillId="68" borderId="279" applyNumberFormat="0" applyBorder="0" applyAlignment="0" applyProtection="0"/>
    <xf numFmtId="266" fontId="126" fillId="42" borderId="195" applyNumberFormat="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78">
      <alignment vertical="center"/>
    </xf>
    <xf numFmtId="266" fontId="196" fillId="0" borderId="0" applyNumberFormat="0" applyFill="0" applyBorder="0" applyAlignment="0" applyProtection="0"/>
    <xf numFmtId="266" fontId="18" fillId="0" borderId="178">
      <alignment vertical="center"/>
    </xf>
    <xf numFmtId="266" fontId="18" fillId="0" borderId="17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18" fillId="0" borderId="178">
      <alignment vertical="center"/>
    </xf>
    <xf numFmtId="266" fontId="18" fillId="0" borderId="178">
      <alignment vertical="center"/>
    </xf>
    <xf numFmtId="266" fontId="196" fillId="0" borderId="0" applyNumberFormat="0" applyFill="0" applyBorder="0" applyAlignment="0" applyProtection="0"/>
    <xf numFmtId="266" fontId="18" fillId="0" borderId="178">
      <alignment vertical="center"/>
    </xf>
    <xf numFmtId="266" fontId="27" fillId="0" borderId="179" applyNumberFormat="0" applyAlignment="0" applyProtection="0">
      <alignment horizontal="left" vertical="center"/>
    </xf>
    <xf numFmtId="266" fontId="27" fillId="0" borderId="179" applyNumberFormat="0" applyAlignment="0" applyProtection="0">
      <alignment horizontal="left" vertical="center"/>
    </xf>
    <xf numFmtId="266" fontId="196" fillId="0" borderId="0" applyNumberFormat="0" applyFill="0" applyBorder="0" applyAlignment="0" applyProtection="0"/>
    <xf numFmtId="266" fontId="18" fillId="0" borderId="178">
      <alignment vertical="center"/>
    </xf>
    <xf numFmtId="266" fontId="126" fillId="42" borderId="440" applyNumberFormat="0" applyAlignment="0" applyProtection="0"/>
    <xf numFmtId="266" fontId="77" fillId="39" borderId="611" applyNumberFormat="0" applyAlignment="0" applyProtection="0"/>
    <xf numFmtId="266" fontId="126" fillId="42" borderId="518" applyNumberFormat="0" applyAlignment="0" applyProtection="0"/>
    <xf numFmtId="266" fontId="27" fillId="0" borderId="576">
      <alignment horizontal="left" vertical="center"/>
    </xf>
    <xf numFmtId="266" fontId="196" fillId="0" borderId="0" applyNumberFormat="0" applyFill="0" applyBorder="0" applyAlignment="0" applyProtection="0"/>
    <xf numFmtId="266" fontId="21" fillId="0" borderId="257" applyNumberFormat="0" applyFill="0" applyAlignment="0" applyProtection="0"/>
    <xf numFmtId="266" fontId="77" fillId="47" borderId="258" applyNumberFormat="0" applyAlignment="0" applyProtection="0"/>
    <xf numFmtId="10" fontId="21" fillId="68" borderId="293" applyNumberFormat="0" applyBorder="0" applyAlignment="0" applyProtection="0"/>
    <xf numFmtId="266" fontId="37" fillId="0" borderId="262" applyNumberFormat="0" applyFill="0" applyAlignment="0" applyProtection="0"/>
    <xf numFmtId="49" fontId="113" fillId="0" borderId="320">
      <alignment horizontal="center"/>
    </xf>
    <xf numFmtId="188" fontId="18" fillId="0" borderId="295" applyFill="0" applyBorder="0">
      <alignment horizontal="right"/>
    </xf>
    <xf numFmtId="49" fontId="113" fillId="0" borderId="62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47" borderId="311" applyNumberFormat="0" applyAlignment="0" applyProtection="0"/>
    <xf numFmtId="266" fontId="18" fillId="0" borderId="189">
      <alignment vertical="center"/>
    </xf>
    <xf numFmtId="266" fontId="196" fillId="0" borderId="0" applyNumberFormat="0" applyFill="0" applyBorder="0" applyAlignment="0" applyProtection="0"/>
    <xf numFmtId="266" fontId="126" fillId="42" borderId="311" applyNumberFormat="0" applyAlignment="0" applyProtection="0"/>
    <xf numFmtId="14" fontId="18" fillId="68" borderId="399" applyNumberFormat="0" applyFont="0" applyAlignment="0" applyProtection="0">
      <alignment horizontal="centerContinuous"/>
    </xf>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49" fontId="113" fillId="0" borderId="238">
      <alignment horizontal="center"/>
    </xf>
    <xf numFmtId="266" fontId="196" fillId="0" borderId="0" applyNumberFormat="0" applyFill="0" applyBorder="0" applyAlignment="0" applyProtection="0"/>
    <xf numFmtId="5" fontId="26" fillId="58" borderId="308"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1" fillId="0" borderId="19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18" fillId="0" borderId="189">
      <alignment vertical="center"/>
    </xf>
    <xf numFmtId="266" fontId="18" fillId="0" borderId="189">
      <alignment vertical="center"/>
    </xf>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8" fillId="0" borderId="189">
      <alignment vertical="center"/>
    </xf>
    <xf numFmtId="266" fontId="118" fillId="0" borderId="227" applyNumberFormat="0" applyFill="0" applyAlignment="0" applyProtection="0"/>
    <xf numFmtId="266" fontId="196" fillId="0" borderId="0" applyNumberFormat="0" applyFill="0" applyBorder="0" applyAlignment="0" applyProtection="0"/>
    <xf numFmtId="266" fontId="126" fillId="42" borderId="225" applyNumberFormat="0" applyAlignment="0" applyProtection="0"/>
    <xf numFmtId="49" fontId="113" fillId="0" borderId="238">
      <alignment horizontal="center"/>
    </xf>
    <xf numFmtId="266" fontId="196" fillId="0" borderId="0" applyNumberFormat="0" applyFill="0" applyBorder="0" applyAlignment="0" applyProtection="0"/>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13" fillId="0" borderId="320">
      <alignment horizontal="center"/>
    </xf>
    <xf numFmtId="227" fontId="18" fillId="0" borderId="554" applyFont="0" applyFill="0" applyBorder="0" applyAlignment="0" applyProtection="0"/>
    <xf numFmtId="49" fontId="113" fillId="0" borderId="320">
      <alignment horizontal="center"/>
    </xf>
    <xf numFmtId="266" fontId="196" fillId="0" borderId="0" applyNumberFormat="0" applyFill="0" applyBorder="0" applyAlignment="0" applyProtection="0"/>
    <xf numFmtId="49" fontId="113" fillId="0" borderId="550">
      <alignment horizontal="center"/>
    </xf>
    <xf numFmtId="266" fontId="196" fillId="0" borderId="0" applyNumberFormat="0" applyFill="0" applyBorder="0" applyAlignment="0" applyProtection="0"/>
    <xf numFmtId="5" fontId="26" fillId="58" borderId="192" applyNumberFormat="0" applyAlignment="0" applyProtection="0">
      <alignment vertical="top"/>
    </xf>
    <xf numFmtId="266" fontId="126" fillId="42" borderId="361" applyNumberFormat="0" applyAlignment="0" applyProtection="0"/>
    <xf numFmtId="20" fontId="18" fillId="68" borderId="238" applyNumberFormat="0" applyFont="0" applyAlignment="0" applyProtection="0">
      <alignment horizontal="centerContinuous"/>
    </xf>
    <xf numFmtId="266" fontId="126" fillId="42" borderId="334" applyNumberFormat="0" applyAlignment="0" applyProtection="0"/>
    <xf numFmtId="266" fontId="77" fillId="47" borderId="311" applyNumberFormat="0" applyAlignment="0" applyProtection="0"/>
    <xf numFmtId="266" fontId="146" fillId="39" borderId="522" applyNumberFormat="0" applyAlignment="0" applyProtection="0"/>
    <xf numFmtId="266" fontId="121" fillId="0" borderId="229" applyNumberFormat="0" applyFill="0" applyAlignment="0" applyProtection="0"/>
    <xf numFmtId="266" fontId="126" fillId="42" borderId="225" applyNumberFormat="0" applyAlignment="0" applyProtection="0"/>
    <xf numFmtId="266" fontId="126" fillId="42" borderId="225" applyNumberFormat="0" applyAlignment="0" applyProtection="0"/>
    <xf numFmtId="266" fontId="126" fillId="42" borderId="470" applyNumberFormat="0" applyAlignment="0" applyProtection="0"/>
    <xf numFmtId="188" fontId="55" fillId="0" borderId="468" applyNumberFormat="0" applyFill="0" applyBorder="0" applyAlignment="0" applyProtection="0">
      <alignment horizontal="right"/>
    </xf>
    <xf numFmtId="266" fontId="26" fillId="43" borderId="412" applyNumberFormat="0" applyFont="0" applyBorder="0" applyProtection="0"/>
    <xf numFmtId="266" fontId="126" fillId="42" borderId="387" applyNumberFormat="0" applyAlignment="0" applyProtection="0"/>
    <xf numFmtId="266" fontId="37" fillId="0" borderId="447" applyNumberFormat="0" applyFill="0" applyAlignment="0" applyProtection="0"/>
    <xf numFmtId="266" fontId="126" fillId="42" borderId="361" applyNumberFormat="0" applyAlignment="0" applyProtection="0"/>
    <xf numFmtId="266" fontId="126" fillId="42" borderId="585" applyNumberFormat="0" applyAlignment="0" applyProtection="0"/>
    <xf numFmtId="8" fontId="18" fillId="0" borderId="388">
      <protection locked="0"/>
    </xf>
    <xf numFmtId="266" fontId="126" fillId="42" borderId="258" applyNumberFormat="0" applyAlignment="0" applyProtection="0"/>
    <xf numFmtId="266" fontId="126" fillId="42" borderId="280" applyNumberFormat="0" applyAlignment="0" applyProtection="0"/>
    <xf numFmtId="266" fontId="113" fillId="0" borderId="265">
      <alignment horizontal="center"/>
    </xf>
    <xf numFmtId="266" fontId="1" fillId="0" borderId="0"/>
    <xf numFmtId="20" fontId="18" fillId="68" borderId="190" applyNumberFormat="0" applyFont="0" applyAlignment="0" applyProtection="0">
      <alignment horizontal="centerContinuous"/>
    </xf>
    <xf numFmtId="266" fontId="9" fillId="5" borderId="4" applyNumberFormat="0" applyAlignment="0" applyProtection="0"/>
    <xf numFmtId="266" fontId="126" fillId="42" borderId="258" applyNumberFormat="0" applyAlignment="0" applyProtection="0"/>
    <xf numFmtId="266" fontId="126" fillId="42" borderId="280" applyNumberFormat="0" applyAlignment="0" applyProtection="0"/>
    <xf numFmtId="266" fontId="26" fillId="43" borderId="412" applyNumberFormat="0" applyFont="0" applyBorder="0" applyProtection="0"/>
    <xf numFmtId="266" fontId="126" fillId="42" borderId="361" applyNumberFormat="0" applyAlignment="0" applyProtection="0"/>
    <xf numFmtId="266" fontId="146" fillId="39" borderId="477" applyNumberFormat="0" applyAlignment="0" applyProtection="0"/>
    <xf numFmtId="266" fontId="196" fillId="0" borderId="0" applyNumberFormat="0" applyFill="0" applyBorder="0" applyAlignment="0" applyProtection="0"/>
    <xf numFmtId="5" fontId="26" fillId="58" borderId="331" applyNumberFormat="0" applyAlignment="0" applyProtection="0">
      <alignment vertical="top"/>
    </xf>
    <xf numFmtId="266" fontId="126" fillId="42" borderId="311" applyNumberFormat="0" applyAlignment="0" applyProtection="0"/>
    <xf numFmtId="266" fontId="77" fillId="39" borderId="280" applyNumberFormat="0" applyAlignment="0" applyProtection="0"/>
    <xf numFmtId="266" fontId="37" fillId="0" borderId="396" applyNumberFormat="0" applyFill="0" applyAlignment="0" applyProtection="0"/>
    <xf numFmtId="266" fontId="96" fillId="0" borderId="464"/>
    <xf numFmtId="266" fontId="52" fillId="0" borderId="550" applyProtection="0">
      <alignment horizontal="center" vertical="top" wrapText="1"/>
      <protection hidden="1"/>
    </xf>
    <xf numFmtId="266" fontId="126" fillId="42" borderId="258" applyNumberFormat="0" applyAlignment="0" applyProtection="0"/>
    <xf numFmtId="49" fontId="113" fillId="0" borderId="527">
      <alignment horizontal="center"/>
    </xf>
    <xf numFmtId="10" fontId="21" fillId="68" borderId="344" applyNumberFormat="0" applyBorder="0" applyAlignment="0" applyProtection="0"/>
    <xf numFmtId="266" fontId="146" fillId="39" borderId="394" applyNumberFormat="0" applyAlignment="0" applyProtection="0"/>
    <xf numFmtId="266" fontId="74" fillId="80" borderId="320" applyNumberFormat="0" applyProtection="0">
      <alignment horizontal="center" vertical="top" wrapText="1"/>
      <protection hidden="1"/>
    </xf>
    <xf numFmtId="266" fontId="126" fillId="42" borderId="361" applyNumberFormat="0" applyAlignment="0" applyProtection="0"/>
    <xf numFmtId="266" fontId="126" fillId="42" borderId="361" applyNumberFormat="0" applyAlignment="0" applyProtection="0"/>
    <xf numFmtId="266" fontId="126" fillId="42" borderId="470" applyNumberFormat="0" applyAlignment="0" applyProtection="0"/>
    <xf numFmtId="266" fontId="37" fillId="0" borderId="235" applyNumberFormat="0" applyFill="0" applyAlignment="0" applyProtection="0"/>
    <xf numFmtId="266" fontId="121" fillId="0" borderId="229" applyNumberFormat="0" applyFill="0" applyAlignment="0" applyProtection="0"/>
    <xf numFmtId="266" fontId="126" fillId="42" borderId="225" applyNumberFormat="0" applyAlignment="0" applyProtection="0"/>
    <xf numFmtId="266" fontId="126" fillId="42" borderId="225" applyNumberFormat="0" applyAlignment="0" applyProtection="0"/>
    <xf numFmtId="266" fontId="96" fillId="0" borderId="244"/>
    <xf numFmtId="266" fontId="126" fillId="42" borderId="334"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187" fontId="39" fillId="0" borderId="295"/>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82">
      <alignment vertical="center"/>
    </xf>
    <xf numFmtId="266" fontId="18" fillId="0" borderId="182">
      <alignment vertical="center"/>
    </xf>
    <xf numFmtId="266" fontId="18" fillId="0" borderId="189">
      <alignment vertical="center"/>
    </xf>
    <xf numFmtId="266" fontId="96" fillId="0" borderId="184"/>
    <xf numFmtId="266" fontId="18" fillId="0" borderId="182">
      <alignment vertical="center"/>
    </xf>
    <xf numFmtId="266" fontId="21" fillId="0" borderId="222" applyNumberFormat="0" applyFill="0" applyAlignment="0" applyProtection="0"/>
    <xf numFmtId="266" fontId="18" fillId="0" borderId="156">
      <alignment horizontal="center"/>
    </xf>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13" fillId="0" borderId="204">
      <alignment horizontal="center"/>
    </xf>
    <xf numFmtId="266" fontId="126" fillId="42" borderId="195" applyNumberFormat="0" applyAlignment="0" applyProtection="0"/>
    <xf numFmtId="49" fontId="113" fillId="0" borderId="204">
      <alignment horizontal="center"/>
    </xf>
    <xf numFmtId="266" fontId="146" fillId="47" borderId="568" applyNumberFormat="0" applyAlignment="0" applyProtection="0"/>
    <xf numFmtId="266" fontId="113" fillId="0" borderId="204">
      <alignment horizontal="center"/>
    </xf>
    <xf numFmtId="266" fontId="126" fillId="42" borderId="195" applyNumberFormat="0" applyAlignment="0" applyProtection="0"/>
    <xf numFmtId="266" fontId="126" fillId="42" borderId="195" applyNumberFormat="0" applyAlignment="0" applyProtection="0"/>
    <xf numFmtId="266" fontId="126" fillId="42" borderId="334" applyNumberFormat="0" applyAlignment="0" applyProtection="0"/>
    <xf numFmtId="266" fontId="126" fillId="42" borderId="361" applyNumberFormat="0" applyAlignment="0" applyProtection="0"/>
    <xf numFmtId="266" fontId="74" fillId="80" borderId="450" applyNumberFormat="0" applyProtection="0">
      <alignment horizontal="center" vertical="top" wrapText="1"/>
      <protection hidden="1"/>
    </xf>
    <xf numFmtId="266" fontId="126" fillId="42" borderId="518" applyNumberFormat="0" applyAlignment="0" applyProtection="0"/>
    <xf numFmtId="20" fontId="18" fillId="68" borderId="450" applyNumberFormat="0" applyFont="0" applyAlignment="0" applyProtection="0">
      <alignment horizontal="centerContinuous"/>
    </xf>
    <xf numFmtId="266" fontId="126" fillId="42" borderId="195" applyNumberFormat="0" applyAlignment="0" applyProtection="0"/>
    <xf numFmtId="266" fontId="126" fillId="42" borderId="280" applyNumberFormat="0" applyAlignment="0" applyProtection="0"/>
    <xf numFmtId="266" fontId="18" fillId="44" borderId="501" applyNumberFormat="0" applyFont="0" applyAlignment="0" applyProtection="0"/>
    <xf numFmtId="49" fontId="113" fillId="0" borderId="370">
      <alignment horizontal="center"/>
    </xf>
    <xf numFmtId="49" fontId="113" fillId="0" borderId="293">
      <alignment horizontal="center"/>
    </xf>
    <xf numFmtId="266" fontId="26" fillId="58" borderId="358" applyNumberFormat="0" applyFont="0" applyAlignment="0" applyProtection="0">
      <alignment vertical="top"/>
    </xf>
    <xf numFmtId="266" fontId="196" fillId="0" borderId="0" applyNumberFormat="0" applyFill="0" applyBorder="0" applyAlignment="0" applyProtection="0"/>
    <xf numFmtId="5" fontId="26" fillId="58" borderId="608" applyNumberFormat="0" applyAlignment="0" applyProtection="0">
      <alignment vertical="top"/>
    </xf>
    <xf numFmtId="5" fontId="26" fillId="58" borderId="542" applyNumberFormat="0" applyAlignment="0" applyProtection="0">
      <alignment vertical="top"/>
    </xf>
    <xf numFmtId="266" fontId="27" fillId="0" borderId="183" applyNumberFormat="0" applyAlignment="0" applyProtection="0">
      <alignment horizontal="left" vertical="center"/>
    </xf>
    <xf numFmtId="266" fontId="18" fillId="0" borderId="491">
      <alignment vertical="center"/>
    </xf>
    <xf numFmtId="266" fontId="27" fillId="0" borderId="183" applyNumberFormat="0" applyAlignment="0" applyProtection="0">
      <alignment horizontal="left" vertical="center"/>
    </xf>
    <xf numFmtId="266" fontId="37" fillId="0" borderId="547" applyNumberFormat="0" applyFill="0" applyAlignment="0" applyProtection="0"/>
    <xf numFmtId="266" fontId="77" fillId="47" borderId="361" applyNumberFormat="0" applyAlignment="0" applyProtection="0"/>
    <xf numFmtId="266" fontId="126" fillId="42" borderId="470" applyNumberFormat="0" applyAlignment="0" applyProtection="0"/>
    <xf numFmtId="266" fontId="77" fillId="39" borderId="258" applyNumberFormat="0" applyAlignment="0" applyProtection="0"/>
    <xf numFmtId="220" fontId="79" fillId="0" borderId="484" applyFont="0" applyFill="0" applyBorder="0" applyAlignment="0" applyProtection="0"/>
    <xf numFmtId="266" fontId="18" fillId="0" borderId="462">
      <alignment vertical="center"/>
    </xf>
    <xf numFmtId="266" fontId="126" fillId="42" borderId="440" applyNumberFormat="0" applyAlignment="0" applyProtection="0"/>
    <xf numFmtId="266" fontId="196" fillId="0" borderId="0" applyNumberFormat="0" applyFill="0" applyBorder="0" applyAlignment="0" applyProtection="0"/>
    <xf numFmtId="266" fontId="126" fillId="42" borderId="585" applyNumberFormat="0" applyAlignment="0" applyProtection="0"/>
    <xf numFmtId="266" fontId="126" fillId="42" borderId="258" applyNumberFormat="0" applyAlignment="0" applyProtection="0"/>
    <xf numFmtId="266" fontId="126" fillId="42" borderId="470" applyNumberFormat="0" applyAlignment="0" applyProtection="0"/>
    <xf numFmtId="266" fontId="18" fillId="0" borderId="379">
      <alignment vertical="center"/>
    </xf>
    <xf numFmtId="266" fontId="126" fillId="42" borderId="440" applyNumberFormat="0" applyAlignment="0" applyProtection="0"/>
    <xf numFmtId="266" fontId="126" fillId="42" borderId="334" applyNumberFormat="0" applyAlignment="0" applyProtection="0"/>
    <xf numFmtId="49" fontId="113" fillId="0" borderId="293">
      <alignment horizontal="center"/>
    </xf>
    <xf numFmtId="266" fontId="126" fillId="42" borderId="518" applyNumberFormat="0" applyAlignment="0" applyProtection="0"/>
    <xf numFmtId="49" fontId="113" fillId="0" borderId="320">
      <alignment horizontal="center"/>
    </xf>
    <xf numFmtId="5" fontId="26" fillId="58" borderId="542" applyNumberFormat="0" applyAlignment="0" applyProtection="0">
      <alignment vertical="top"/>
    </xf>
    <xf numFmtId="266" fontId="196" fillId="0" borderId="0" applyNumberFormat="0" applyFill="0" applyBorder="0" applyAlignment="0" applyProtection="0"/>
    <xf numFmtId="266" fontId="118" fillId="0" borderId="284" applyNumberFormat="0" applyFill="0" applyAlignment="0" applyProtection="0"/>
    <xf numFmtId="266" fontId="65" fillId="68" borderId="279" applyNumberFormat="0" applyBorder="0" applyAlignment="0" applyProtection="0"/>
    <xf numFmtId="20" fontId="18" fillId="68" borderId="399" applyNumberFormat="0" applyFont="0" applyAlignment="0" applyProtection="0">
      <alignment horizontal="centerContinuous"/>
    </xf>
    <xf numFmtId="266" fontId="26" fillId="43" borderId="438" applyNumberFormat="0" applyFont="0" applyBorder="0" applyProtection="0"/>
    <xf numFmtId="16" fontId="18" fillId="68" borderId="190" applyNumberFormat="0" applyFont="0" applyAlignment="0" applyProtection="0">
      <alignment horizontal="centerContinuous"/>
    </xf>
    <xf numFmtId="49" fontId="113" fillId="0" borderId="238">
      <alignment horizontal="center"/>
    </xf>
    <xf numFmtId="164" fontId="1" fillId="0" borderId="0" applyFont="0" applyFill="0" applyBorder="0" applyAlignment="0" applyProtection="0"/>
    <xf numFmtId="266" fontId="77" fillId="39" borderId="44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77" fillId="47" borderId="258" applyNumberFormat="0" applyAlignment="0" applyProtection="0"/>
    <xf numFmtId="266" fontId="160" fillId="71" borderId="204">
      <alignment horizontal="center" vertical="center" wrapText="1"/>
      <protection hidden="1"/>
    </xf>
    <xf numFmtId="266" fontId="18" fillId="0" borderId="557">
      <alignment vertical="center"/>
    </xf>
    <xf numFmtId="266" fontId="77" fillId="39" borderId="518" applyNumberFormat="0" applyAlignment="0" applyProtection="0"/>
    <xf numFmtId="266" fontId="126" fillId="42" borderId="334" applyNumberFormat="0" applyAlignment="0" applyProtection="0"/>
    <xf numFmtId="266" fontId="120" fillId="0" borderId="473" applyNumberFormat="0" applyFill="0" applyAlignment="0" applyProtection="0"/>
    <xf numFmtId="266" fontId="18" fillId="0" borderId="407">
      <alignment vertical="center"/>
    </xf>
    <xf numFmtId="266" fontId="113" fillId="0" borderId="620">
      <alignment horizontal="center"/>
    </xf>
    <xf numFmtId="266" fontId="126" fillId="42" borderId="585" applyNumberFormat="0" applyAlignment="0" applyProtection="0"/>
    <xf numFmtId="266" fontId="113" fillId="0" borderId="265">
      <alignment horizontal="center"/>
    </xf>
    <xf numFmtId="266" fontId="113" fillId="0" borderId="265">
      <alignment horizontal="center"/>
    </xf>
    <xf numFmtId="4" fontId="91" fillId="0" borderId="190" applyFont="0" applyFill="0" applyBorder="0" applyAlignment="0" applyProtection="0"/>
    <xf numFmtId="4" fontId="91" fillId="0" borderId="190" applyFont="0" applyFill="0" applyBorder="0" applyAlignment="0" applyProtection="0"/>
    <xf numFmtId="266" fontId="113" fillId="0" borderId="423">
      <alignment horizontal="center"/>
    </xf>
    <xf numFmtId="266" fontId="196" fillId="0" borderId="0" applyNumberFormat="0" applyFill="0" applyBorder="0" applyAlignment="0" applyProtection="0"/>
    <xf numFmtId="266" fontId="126" fillId="42" borderId="280" applyNumberFormat="0" applyAlignment="0" applyProtection="0"/>
    <xf numFmtId="266" fontId="126" fillId="42" borderId="361" applyNumberFormat="0" applyAlignment="0" applyProtection="0"/>
    <xf numFmtId="220" fontId="79" fillId="0" borderId="452" applyFont="0" applyFill="0" applyBorder="0" applyAlignment="0" applyProtection="0"/>
    <xf numFmtId="266" fontId="21" fillId="0" borderId="190" applyFont="0" applyFill="0" applyBorder="0" applyAlignment="0" applyProtection="0"/>
    <xf numFmtId="266" fontId="18" fillId="44" borderId="567" applyNumberFormat="0" applyFont="0" applyAlignment="0" applyProtection="0"/>
    <xf numFmtId="266" fontId="18" fillId="44" borderId="501" applyNumberFormat="0" applyFont="0" applyAlignment="0" applyProtection="0"/>
    <xf numFmtId="266" fontId="126" fillId="42" borderId="564" applyNumberFormat="0" applyAlignment="0" applyProtection="0"/>
    <xf numFmtId="266" fontId="77" fillId="47" borderId="280" applyNumberFormat="0" applyAlignment="0" applyProtection="0"/>
    <xf numFmtId="266" fontId="27" fillId="0" borderId="183" applyNumberFormat="0" applyAlignment="0" applyProtection="0">
      <alignment horizontal="left" vertical="center"/>
    </xf>
    <xf numFmtId="266" fontId="18" fillId="0" borderId="212">
      <alignment vertical="center"/>
    </xf>
    <xf numFmtId="266" fontId="126" fillId="42" borderId="585" applyNumberFormat="0" applyAlignment="0" applyProtection="0"/>
    <xf numFmtId="266" fontId="126" fillId="42" borderId="311" applyNumberFormat="0" applyAlignment="0" applyProtection="0"/>
    <xf numFmtId="266" fontId="126" fillId="42" borderId="470" applyNumberFormat="0" applyAlignment="0" applyProtection="0"/>
    <xf numFmtId="266" fontId="160" fillId="71" borderId="190">
      <alignment horizontal="center" vertical="center" wrapText="1"/>
      <protection hidden="1"/>
    </xf>
    <xf numFmtId="266" fontId="126" fillId="42" borderId="44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18" applyNumberFormat="0" applyAlignment="0" applyProtection="0"/>
    <xf numFmtId="266" fontId="18" fillId="0" borderId="603">
      <alignment vertical="center"/>
    </xf>
    <xf numFmtId="220" fontId="79" fillId="0" borderId="622" applyFont="0" applyFill="0" applyBorder="0" applyAlignment="0" applyProtection="0"/>
    <xf numFmtId="164" fontId="1" fillId="0" borderId="0" applyFont="0" applyFill="0" applyBorder="0" applyAlignment="0" applyProtection="0"/>
    <xf numFmtId="266" fontId="77" fillId="39" borderId="585" applyNumberFormat="0" applyAlignment="0" applyProtection="0"/>
    <xf numFmtId="266" fontId="126" fillId="42" borderId="334" applyNumberFormat="0" applyAlignment="0" applyProtection="0"/>
    <xf numFmtId="49" fontId="113" fillId="0" borderId="190">
      <alignment horizontal="center"/>
    </xf>
    <xf numFmtId="266" fontId="77" fillId="39" borderId="498" applyNumberFormat="0" applyAlignment="0" applyProtection="0"/>
    <xf numFmtId="266" fontId="129" fillId="62" borderId="336">
      <alignment horizontal="left" vertical="center" wrapText="1"/>
    </xf>
    <xf numFmtId="266" fontId="126" fillId="42" borderId="498" applyNumberFormat="0" applyAlignment="0" applyProtection="0"/>
    <xf numFmtId="188" fontId="18" fillId="0" borderId="267" applyFill="0" applyBorder="0">
      <alignment horizontal="right"/>
    </xf>
    <xf numFmtId="5" fontId="26" fillId="58" borderId="437" applyNumberFormat="0" applyAlignment="0" applyProtection="0">
      <alignment vertical="top"/>
    </xf>
    <xf numFmtId="266" fontId="21" fillId="0" borderId="190" applyFont="0" applyFill="0" applyBorder="0" applyAlignment="0" applyProtection="0"/>
    <xf numFmtId="266" fontId="196" fillId="0" borderId="0" applyNumberFormat="0" applyFill="0" applyBorder="0" applyAlignment="0" applyProtection="0"/>
    <xf numFmtId="266" fontId="126" fillId="42" borderId="280" applyNumberFormat="0" applyAlignment="0" applyProtection="0"/>
    <xf numFmtId="266" fontId="26" fillId="58" borderId="275" applyNumberFormat="0" applyFont="0" applyAlignment="0" applyProtection="0">
      <alignment vertical="top"/>
    </xf>
    <xf numFmtId="266" fontId="1" fillId="0" borderId="0"/>
    <xf numFmtId="49" fontId="113" fillId="0" borderId="620">
      <alignment horizontal="center"/>
    </xf>
    <xf numFmtId="266" fontId="18" fillId="0" borderId="214">
      <alignment vertical="center"/>
    </xf>
    <xf numFmtId="266" fontId="126" fillId="42" borderId="225" applyNumberFormat="0" applyAlignment="0" applyProtection="0"/>
    <xf numFmtId="266" fontId="37" fillId="0" borderId="618" applyNumberFormat="0" applyFill="0" applyAlignment="0" applyProtection="0"/>
    <xf numFmtId="49" fontId="113" fillId="0" borderId="238">
      <alignment horizontal="center"/>
    </xf>
    <xf numFmtId="266" fontId="126" fillId="42" borderId="334" applyNumberFormat="0" applyAlignment="0" applyProtection="0"/>
    <xf numFmtId="266" fontId="118" fillId="0" borderId="22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90" applyNumberFormat="0" applyFill="0" applyAlignment="0" applyProtection="0"/>
    <xf numFmtId="266" fontId="126" fillId="42" borderId="414" applyNumberFormat="0" applyAlignment="0" applyProtection="0"/>
    <xf numFmtId="266" fontId="126" fillId="42" borderId="414" applyNumberFormat="0" applyAlignment="0" applyProtection="0"/>
    <xf numFmtId="266" fontId="26" fillId="43" borderId="516" applyNumberFormat="0" applyFont="0" applyBorder="0" applyProtection="0"/>
    <xf numFmtId="266" fontId="146" fillId="39" borderId="615"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96" fillId="0" borderId="0" applyNumberFormat="0" applyFill="0" applyBorder="0" applyAlignment="0" applyProtection="0"/>
    <xf numFmtId="266" fontId="26" fillId="43" borderId="496" applyNumberFormat="0" applyFont="0" applyBorder="0" applyProtection="0"/>
    <xf numFmtId="266" fontId="18" fillId="0" borderId="376">
      <alignment vertical="center"/>
    </xf>
    <xf numFmtId="266" fontId="18" fillId="0" borderId="355">
      <alignment vertical="center"/>
    </xf>
    <xf numFmtId="266" fontId="121" fillId="0" borderId="589" applyNumberFormat="0" applyFill="0" applyAlignment="0" applyProtection="0"/>
    <xf numFmtId="266" fontId="37" fillId="0" borderId="480" applyNumberFormat="0" applyFill="0" applyAlignment="0" applyProtection="0"/>
    <xf numFmtId="18" fontId="18" fillId="68" borderId="190" applyNumberFormat="0" applyFont="0" applyAlignment="0" applyProtection="0">
      <alignment horizontal="centerContinuous"/>
    </xf>
    <xf numFmtId="266" fontId="126" fillId="42" borderId="440" applyNumberFormat="0" applyAlignment="0" applyProtection="0"/>
    <xf numFmtId="266" fontId="27" fillId="0" borderId="435" applyNumberFormat="0" applyAlignment="0" applyProtection="0">
      <alignment horizontal="left" vertical="center"/>
    </xf>
    <xf numFmtId="266" fontId="126" fillId="42" borderId="334"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311" applyNumberFormat="0" applyAlignment="0" applyProtection="0"/>
    <xf numFmtId="5" fontId="26" fillId="58" borderId="561" applyNumberFormat="0" applyAlignment="0" applyProtection="0">
      <alignment vertical="top"/>
    </xf>
    <xf numFmtId="266" fontId="146" fillId="47" borderId="418" applyNumberFormat="0" applyAlignment="0" applyProtection="0"/>
    <xf numFmtId="266" fontId="77" fillId="47" borderId="258" applyNumberFormat="0" applyAlignment="0" applyProtection="0"/>
    <xf numFmtId="20" fontId="18" fillId="68" borderId="190" applyNumberFormat="0" applyFont="0" applyAlignment="0" applyProtection="0">
      <alignment horizontal="centerContinuous"/>
    </xf>
    <xf numFmtId="266" fontId="126" fillId="42" borderId="258" applyNumberFormat="0" applyAlignment="0" applyProtection="0"/>
    <xf numFmtId="266" fontId="126" fillId="42" borderId="387" applyNumberFormat="0" applyAlignment="0" applyProtection="0"/>
    <xf numFmtId="4" fontId="91" fillId="0" borderId="190" applyFont="0" applyFill="0" applyBorder="0" applyAlignment="0" applyProtection="0"/>
    <xf numFmtId="266" fontId="126" fillId="42" borderId="258" applyNumberFormat="0" applyAlignment="0" applyProtection="0"/>
    <xf numFmtId="266" fontId="121" fillId="0" borderId="284" applyNumberFormat="0" applyFill="0" applyAlignment="0" applyProtection="0"/>
    <xf numFmtId="266" fontId="126" fillId="42" borderId="440" applyNumberFormat="0" applyAlignment="0" applyProtection="0"/>
    <xf numFmtId="266" fontId="121" fillId="0" borderId="284" applyNumberFormat="0" applyFill="0" applyAlignment="0" applyProtection="0"/>
    <xf numFmtId="266" fontId="16" fillId="0" borderId="369" applyNumberFormat="0" applyFill="0" applyAlignment="0" applyProtection="0"/>
    <xf numFmtId="266" fontId="196" fillId="0" borderId="0" applyNumberFormat="0" applyFill="0" applyBorder="0" applyAlignment="0" applyProtection="0"/>
    <xf numFmtId="49" fontId="113" fillId="0" borderId="238">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587" applyNumberFormat="0" applyFill="0" applyAlignment="0" applyProtection="0"/>
    <xf numFmtId="266" fontId="37" fillId="0" borderId="480" applyNumberFormat="0" applyFill="0" applyAlignment="0" applyProtection="0"/>
    <xf numFmtId="266" fontId="77" fillId="39" borderId="311" applyNumberFormat="0" applyAlignment="0" applyProtection="0"/>
    <xf numFmtId="266" fontId="126" fillId="42" borderId="564" applyNumberFormat="0" applyAlignment="0" applyProtection="0"/>
    <xf numFmtId="49" fontId="113" fillId="0" borderId="265">
      <alignment horizontal="center"/>
    </xf>
    <xf numFmtId="266" fontId="16" fillId="0" borderId="481" applyNumberFormat="0" applyFill="0" applyAlignment="0" applyProtection="0"/>
    <xf numFmtId="266" fontId="126" fillId="42" borderId="258" applyNumberFormat="0" applyAlignment="0" applyProtection="0"/>
    <xf numFmtId="266" fontId="18" fillId="0" borderId="462">
      <alignment vertical="center"/>
    </xf>
    <xf numFmtId="266" fontId="196" fillId="0" borderId="0" applyNumberFormat="0" applyFill="0" applyBorder="0" applyAlignment="0" applyProtection="0"/>
    <xf numFmtId="266" fontId="77" fillId="47" borderId="470" applyNumberFormat="0" applyAlignment="0" applyProtection="0"/>
    <xf numFmtId="266" fontId="126" fillId="42" borderId="498" applyNumberFormat="0" applyAlignment="0" applyProtection="0"/>
    <xf numFmtId="266" fontId="37" fillId="0" borderId="341" applyNumberFormat="0" applyFill="0" applyAlignment="0" applyProtection="0"/>
    <xf numFmtId="266" fontId="196" fillId="0" borderId="0" applyNumberFormat="0" applyFill="0" applyBorder="0" applyAlignment="0" applyProtection="0"/>
    <xf numFmtId="266" fontId="26" fillId="43" borderId="383" applyNumberFormat="0" applyFont="0" applyBorder="0" applyProtection="0"/>
    <xf numFmtId="266" fontId="118" fillId="0" borderId="589" applyNumberFormat="0" applyFill="0" applyAlignment="0" applyProtection="0"/>
    <xf numFmtId="220" fontId="79" fillId="0" borderId="425"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258"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21" fillId="0" borderId="25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156" applyNumberFormat="0" applyFont="0" applyFill="0" applyBorder="0" applyProtection="0">
      <alignment horizontal="centerContinuous"/>
    </xf>
    <xf numFmtId="266" fontId="27" fillId="0" borderId="19" applyNumberFormat="0" applyAlignment="0" applyProtection="0">
      <alignment horizontal="left" vertical="center"/>
    </xf>
    <xf numFmtId="266" fontId="21" fillId="0" borderId="333" applyNumberFormat="0" applyFill="0" applyAlignment="0" applyProtection="0"/>
    <xf numFmtId="8" fontId="18" fillId="0" borderId="565">
      <protection locked="0"/>
    </xf>
    <xf numFmtId="266" fontId="126" fillId="42" borderId="225" applyNumberFormat="0" applyAlignment="0" applyProtection="0"/>
    <xf numFmtId="266" fontId="16" fillId="0" borderId="319" applyNumberFormat="0" applyFill="0" applyAlignment="0" applyProtection="0"/>
    <xf numFmtId="266" fontId="196" fillId="0" borderId="0" applyNumberFormat="0" applyFill="0" applyBorder="0" applyAlignment="0" applyProtection="0"/>
    <xf numFmtId="201" fontId="71" fillId="0" borderId="156" applyNumberFormat="0" applyFill="0" applyAlignment="0" applyProtection="0">
      <alignment horizontal="center"/>
    </xf>
    <xf numFmtId="266" fontId="40" fillId="0" borderId="156" applyNumberFormat="0" applyFont="0" applyFill="0" applyAlignment="0" applyProtection="0"/>
    <xf numFmtId="266" fontId="196" fillId="0" borderId="0" applyNumberFormat="0" applyFill="0" applyBorder="0" applyAlignment="0" applyProtection="0"/>
    <xf numFmtId="266" fontId="37" fillId="0" borderId="341" applyNumberFormat="0" applyFill="0" applyAlignment="0" applyProtection="0"/>
    <xf numFmtId="266" fontId="196" fillId="0" borderId="0" applyNumberFormat="0" applyFill="0" applyBorder="0" applyAlignment="0" applyProtection="0"/>
    <xf numFmtId="5" fontId="26" fillId="58" borderId="220" applyNumberFormat="0" applyAlignment="0" applyProtection="0">
      <alignment vertical="top"/>
    </xf>
    <xf numFmtId="14" fontId="18" fillId="68" borderId="238" applyNumberFormat="0" applyFont="0" applyAlignment="0" applyProtection="0">
      <alignment horizontal="centerContinuous"/>
    </xf>
    <xf numFmtId="266" fontId="18" fillId="44" borderId="337" applyNumberFormat="0" applyFont="0" applyAlignment="0" applyProtection="0"/>
    <xf numFmtId="266" fontId="126" fillId="42" borderId="258" applyNumberFormat="0" applyAlignment="0" applyProtection="0"/>
    <xf numFmtId="188" fontId="18" fillId="0" borderId="372" applyFill="0" applyBorder="0">
      <alignment horizontal="right"/>
    </xf>
    <xf numFmtId="49" fontId="113" fillId="0" borderId="293">
      <alignment horizontal="center"/>
    </xf>
    <xf numFmtId="266" fontId="65" fillId="68" borderId="279" applyNumberFormat="0" applyBorder="0" applyAlignment="0" applyProtection="0"/>
    <xf numFmtId="266" fontId="126" fillId="42" borderId="258" applyNumberFormat="0" applyAlignment="0" applyProtection="0"/>
    <xf numFmtId="266" fontId="126" fillId="42" borderId="280" applyNumberFormat="0" applyAlignment="0" applyProtection="0"/>
    <xf numFmtId="266" fontId="126" fillId="42" borderId="334" applyNumberFormat="0" applyAlignment="0" applyProtection="0"/>
    <xf numFmtId="266" fontId="18" fillId="0" borderId="532">
      <alignment vertical="center"/>
    </xf>
    <xf numFmtId="4" fontId="91" fillId="0" borderId="265" applyFont="0" applyFill="0" applyBorder="0" applyAlignment="0" applyProtection="0"/>
    <xf numFmtId="266" fontId="121" fillId="0" borderId="284" applyNumberFormat="0" applyFill="0" applyAlignment="0" applyProtection="0"/>
    <xf numFmtId="266" fontId="196" fillId="0" borderId="0" applyNumberFormat="0" applyFill="0" applyBorder="0" applyAlignment="0" applyProtection="0"/>
    <xf numFmtId="266" fontId="26" fillId="43" borderId="221" applyNumberFormat="0" applyFont="0" applyBorder="0" applyProtection="0"/>
    <xf numFmtId="188" fontId="55" fillId="0" borderId="278" applyNumberFormat="0" applyFill="0" applyBorder="0" applyAlignment="0" applyProtection="0">
      <alignment horizontal="right"/>
    </xf>
    <xf numFmtId="266" fontId="18" fillId="0" borderId="182">
      <alignment vertical="center"/>
    </xf>
    <xf numFmtId="266" fontId="18" fillId="0" borderId="182">
      <alignment vertical="center"/>
    </xf>
    <xf numFmtId="266" fontId="96" fillId="0" borderId="184"/>
    <xf numFmtId="266" fontId="65" fillId="68" borderId="386" applyNumberFormat="0" applyBorder="0" applyAlignment="0" applyProtection="0"/>
    <xf numFmtId="266" fontId="18" fillId="0" borderId="189">
      <alignment vertical="center"/>
    </xf>
    <xf numFmtId="266" fontId="96" fillId="0" borderId="184"/>
    <xf numFmtId="266" fontId="18" fillId="0" borderId="182">
      <alignment vertical="center"/>
    </xf>
    <xf numFmtId="266" fontId="27" fillId="0" borderId="249" applyNumberFormat="0" applyAlignment="0" applyProtection="0">
      <alignment horizontal="left" vertical="center"/>
    </xf>
    <xf numFmtId="266" fontId="146" fillId="39" borderId="287" applyNumberFormat="0" applyAlignment="0" applyProtection="0"/>
    <xf numFmtId="220" fontId="79" fillId="0" borderId="575" applyFont="0" applyFill="0" applyBorder="0" applyAlignment="0" applyProtection="0"/>
    <xf numFmtId="49" fontId="113" fillId="0" borderId="238">
      <alignment horizontal="center"/>
    </xf>
    <xf numFmtId="266" fontId="126" fillId="42" borderId="225" applyNumberFormat="0" applyAlignment="0" applyProtection="0"/>
    <xf numFmtId="266" fontId="126" fillId="42" borderId="545" applyNumberFormat="0" applyAlignment="0" applyProtection="0"/>
    <xf numFmtId="49" fontId="113" fillId="0" borderId="265">
      <alignment horizontal="center"/>
    </xf>
    <xf numFmtId="266" fontId="126" fillId="42"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8">
      <alignment vertical="center"/>
    </xf>
    <xf numFmtId="266" fontId="126" fillId="42" borderId="311" applyNumberFormat="0" applyAlignment="0" applyProtection="0"/>
    <xf numFmtId="266" fontId="126" fillId="42" borderId="195" applyNumberFormat="0" applyAlignment="0" applyProtection="0"/>
    <xf numFmtId="266" fontId="37" fillId="0" borderId="236" applyNumberFormat="0" applyFill="0" applyAlignment="0" applyProtection="0"/>
    <xf numFmtId="266" fontId="196" fillId="0" borderId="0" applyNumberFormat="0" applyFill="0" applyBorder="0" applyAlignment="0" applyProtection="0"/>
    <xf numFmtId="188" fontId="55" fillId="0" borderId="223" applyNumberFormat="0" applyFill="0" applyBorder="0" applyAlignment="0" applyProtection="0">
      <alignment horizontal="right"/>
    </xf>
    <xf numFmtId="266" fontId="118" fillId="0" borderId="229" applyNumberFormat="0" applyFill="0" applyAlignment="0" applyProtection="0"/>
    <xf numFmtId="266" fontId="126" fillId="42" borderId="225" applyNumberFormat="0" applyAlignment="0" applyProtection="0"/>
    <xf numFmtId="266" fontId="129" fillId="62" borderId="230">
      <alignment horizontal="left" vertical="center" wrapText="1"/>
    </xf>
    <xf numFmtId="183" fontId="18" fillId="0" borderId="234">
      <alignment horizontal="centerContinuous"/>
    </xf>
    <xf numFmtId="266" fontId="37" fillId="0" borderId="480" applyNumberFormat="0" applyFill="0" applyAlignment="0" applyProtection="0"/>
    <xf numFmtId="266" fontId="126" fillId="42" borderId="311" applyNumberFormat="0" applyAlignment="0" applyProtection="0"/>
    <xf numFmtId="266" fontId="196" fillId="0" borderId="0" applyNumberFormat="0" applyFill="0" applyBorder="0" applyAlignment="0" applyProtection="0"/>
    <xf numFmtId="49" fontId="113" fillId="0" borderId="19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9" fillId="5" borderId="4" applyNumberFormat="0" applyAlignment="0" applyProtection="0"/>
    <xf numFmtId="266" fontId="146" fillId="47" borderId="365" applyNumberFormat="0" applyAlignment="0" applyProtection="0"/>
    <xf numFmtId="266" fontId="118" fillId="0" borderId="472" applyNumberFormat="0" applyFill="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14" applyNumberFormat="0" applyAlignment="0" applyProtection="0"/>
    <xf numFmtId="220" fontId="79" fillId="0" borderId="267" applyFont="0" applyFill="0" applyBorder="0" applyAlignment="0" applyProtection="0"/>
    <xf numFmtId="266" fontId="196" fillId="0" borderId="0" applyNumberFormat="0" applyFill="0" applyBorder="0" applyAlignment="0" applyProtection="0"/>
    <xf numFmtId="266" fontId="37" fillId="0" borderId="595" applyNumberForma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156" applyNumberFormat="0" applyFont="0" applyFill="0" applyAlignment="0" applyProtection="0"/>
    <xf numFmtId="266" fontId="18" fillId="0" borderId="3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184"/>
    <xf numFmtId="266" fontId="18" fillId="0" borderId="189">
      <alignment vertical="center"/>
    </xf>
    <xf numFmtId="266" fontId="18" fillId="0" borderId="214">
      <alignment vertical="center"/>
    </xf>
    <xf numFmtId="5" fontId="26" fillId="58" borderId="331" applyNumberFormat="0" applyAlignment="0" applyProtection="0">
      <alignment vertical="top"/>
    </xf>
    <xf numFmtId="5" fontId="26" fillId="58" borderId="192" applyNumberFormat="0" applyAlignment="0" applyProtection="0">
      <alignment vertical="top"/>
    </xf>
    <xf numFmtId="266" fontId="27" fillId="0" borderId="191" applyNumberFormat="0" applyAlignment="0" applyProtection="0">
      <alignment horizontal="left" vertical="center"/>
    </xf>
    <xf numFmtId="266" fontId="196" fillId="0" borderId="0" applyNumberFormat="0" applyFill="0" applyBorder="0" applyAlignment="0" applyProtection="0"/>
    <xf numFmtId="266" fontId="16" fillId="0" borderId="319" applyNumberFormat="0" applyFill="0" applyAlignment="0" applyProtection="0"/>
    <xf numFmtId="5" fontId="26" fillId="58" borderId="220" applyNumberFormat="0" applyAlignment="0" applyProtection="0">
      <alignment vertical="top"/>
    </xf>
    <xf numFmtId="49" fontId="113" fillId="0" borderId="293">
      <alignment horizontal="center"/>
    </xf>
    <xf numFmtId="266" fontId="126" fillId="42" borderId="440" applyNumberFormat="0" applyAlignment="0" applyProtection="0"/>
    <xf numFmtId="5" fontId="26" fillId="58" borderId="220" applyNumberFormat="0" applyAlignment="0" applyProtection="0">
      <alignment vertical="top"/>
    </xf>
    <xf numFmtId="266" fontId="126" fillId="42" borderId="545" applyNumberFormat="0" applyAlignment="0" applyProtection="0"/>
    <xf numFmtId="266" fontId="37" fillId="0" borderId="317" applyNumberFormat="0" applyFill="0" applyAlignment="0" applyProtection="0"/>
    <xf numFmtId="266" fontId="146" fillId="39" borderId="418" applyNumberFormat="0" applyAlignment="0" applyProtection="0"/>
    <xf numFmtId="266" fontId="18" fillId="0" borderId="156">
      <alignment horizontal="center"/>
    </xf>
    <xf numFmtId="266" fontId="196" fillId="0" borderId="0" applyNumberFormat="0" applyFill="0" applyBorder="0" applyAlignment="0" applyProtection="0"/>
    <xf numFmtId="266" fontId="21" fillId="0" borderId="194" applyNumberFormat="0" applyFill="0" applyAlignment="0" applyProtection="0"/>
    <xf numFmtId="266" fontId="18" fillId="0" borderId="189">
      <alignment vertical="center"/>
    </xf>
    <xf numFmtId="266" fontId="26" fillId="58" borderId="561" applyNumberFormat="0" applyFont="0" applyAlignment="0" applyProtection="0">
      <alignment vertical="top"/>
    </xf>
    <xf numFmtId="266" fontId="77" fillId="39" borderId="414" applyNumberFormat="0" applyAlignment="0" applyProtection="0"/>
    <xf numFmtId="266" fontId="126" fillId="42" borderId="414" applyNumberFormat="0" applyAlignment="0" applyProtection="0"/>
    <xf numFmtId="266" fontId="126" fillId="42" borderId="334" applyNumberFormat="0" applyAlignment="0" applyProtection="0"/>
    <xf numFmtId="266" fontId="126" fillId="42" borderId="387" applyNumberFormat="0" applyAlignment="0" applyProtection="0"/>
    <xf numFmtId="266" fontId="120" fillId="0" borderId="390" applyNumberFormat="0" applyFill="0" applyAlignment="0" applyProtection="0"/>
    <xf numFmtId="49" fontId="113" fillId="0" borderId="62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85" applyNumberFormat="0" applyAlignment="0" applyProtection="0"/>
    <xf numFmtId="5" fontId="26" fillId="58" borderId="192" applyNumberFormat="0" applyAlignment="0" applyProtection="0">
      <alignment vertical="top"/>
    </xf>
    <xf numFmtId="266" fontId="26" fillId="43" borderId="516" applyNumberFormat="0" applyFont="0" applyBorder="0" applyProtection="0"/>
    <xf numFmtId="266" fontId="26" fillId="43" borderId="256" applyNumberFormat="0" applyFont="0" applyBorder="0" applyProtection="0"/>
    <xf numFmtId="266" fontId="18" fillId="0" borderId="460">
      <alignment vertical="center"/>
    </xf>
    <xf numFmtId="266" fontId="126" fillId="42" borderId="49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545" applyNumberFormat="0" applyAlignment="0" applyProtection="0"/>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21" fillId="0" borderId="344" applyFont="0" applyFill="0" applyBorder="0" applyAlignment="0" applyProtection="0"/>
    <xf numFmtId="266" fontId="126" fillId="42" borderId="361" applyNumberFormat="0" applyAlignment="0" applyProtection="0"/>
    <xf numFmtId="220" fontId="79" fillId="0" borderId="267" applyFont="0" applyFill="0" applyBorder="0" applyAlignment="0" applyProtection="0"/>
    <xf numFmtId="266" fontId="126" fillId="42" borderId="280" applyNumberFormat="0" applyAlignment="0" applyProtection="0"/>
    <xf numFmtId="49" fontId="113" fillId="0" borderId="507">
      <alignment horizontal="center"/>
    </xf>
    <xf numFmtId="266" fontId="18" fillId="44" borderId="286" applyNumberFormat="0" applyFont="0" applyAlignment="0" applyProtection="0"/>
    <xf numFmtId="266" fontId="196" fillId="0" borderId="0" applyNumberFormat="0" applyFill="0" applyBorder="0" applyAlignment="0" applyProtection="0"/>
    <xf numFmtId="16" fontId="18" fillId="68" borderId="370" applyNumberFormat="0" applyFont="0" applyAlignment="0" applyProtection="0">
      <alignment horizontal="centerContinuous"/>
    </xf>
    <xf numFmtId="266" fontId="77" fillId="39"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11" applyNumberFormat="0" applyAlignment="0" applyProtection="0"/>
    <xf numFmtId="266" fontId="37" fillId="0" borderId="262" applyNumberFormat="0" applyFill="0" applyAlignment="0" applyProtection="0"/>
    <xf numFmtId="220" fontId="79" fillId="0" borderId="295" applyFont="0" applyFill="0" applyBorder="0" applyAlignment="0" applyProtection="0"/>
    <xf numFmtId="18" fontId="18" fillId="68" borderId="190" applyNumberFormat="0" applyFont="0" applyAlignment="0" applyProtection="0">
      <alignment horizontal="centerContinuous"/>
    </xf>
    <xf numFmtId="266" fontId="126" fillId="42" borderId="470"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266" fontId="118" fillId="0" borderId="141"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49" fontId="113" fillId="0" borderId="320">
      <alignment horizontal="center"/>
    </xf>
    <xf numFmtId="266" fontId="18" fillId="0" borderId="355">
      <alignment vertical="center"/>
    </xf>
    <xf numFmtId="266" fontId="18" fillId="0" borderId="538">
      <alignment vertical="center"/>
    </xf>
    <xf numFmtId="5" fontId="26" fillId="58" borderId="411" applyNumberFormat="0" applyAlignment="0" applyProtection="0">
      <alignment vertical="top"/>
    </xf>
    <xf numFmtId="266" fontId="126" fillId="42" borderId="498" applyNumberFormat="0" applyAlignment="0" applyProtection="0"/>
    <xf numFmtId="266" fontId="1" fillId="0" borderId="0"/>
    <xf numFmtId="16" fontId="18" fillId="68" borderId="190"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10" fontId="21" fillId="68" borderId="507" applyNumberFormat="0" applyBorder="0" applyAlignment="0" applyProtection="0"/>
    <xf numFmtId="49" fontId="113" fillId="0" borderId="238">
      <alignment horizontal="center"/>
    </xf>
    <xf numFmtId="8" fontId="18" fillId="0" borderId="335">
      <protection locked="0"/>
    </xf>
    <xf numFmtId="266" fontId="113" fillId="0" borderId="238">
      <alignment horizontal="center"/>
    </xf>
    <xf numFmtId="8" fontId="18" fillId="0" borderId="312">
      <protection locked="0"/>
    </xf>
    <xf numFmtId="266" fontId="113" fillId="0" borderId="507">
      <alignment horizontal="center"/>
    </xf>
    <xf numFmtId="266" fontId="196" fillId="0" borderId="0" applyNumberFormat="0" applyFill="0" applyBorder="0" applyAlignment="0" applyProtection="0"/>
    <xf numFmtId="266" fontId="126" fillId="42" borderId="440" applyNumberFormat="0" applyAlignment="0" applyProtection="0"/>
    <xf numFmtId="266" fontId="77" fillId="47" borderId="545" applyNumberFormat="0" applyAlignment="0" applyProtection="0"/>
    <xf numFmtId="16" fontId="18" fillId="68" borderId="450" applyNumberFormat="0" applyFont="0" applyAlignment="0" applyProtection="0">
      <alignment horizontal="centerContinuous"/>
    </xf>
    <xf numFmtId="266" fontId="121" fillId="0" borderId="391" applyNumberFormat="0" applyFill="0" applyAlignment="0" applyProtection="0"/>
    <xf numFmtId="266" fontId="77" fillId="39" borderId="518" applyNumberFormat="0" applyAlignment="0" applyProtection="0"/>
    <xf numFmtId="266" fontId="146" fillId="47" borderId="232" applyNumberFormat="0" applyAlignment="0" applyProtection="0"/>
    <xf numFmtId="220" fontId="79" fillId="0" borderId="425" applyFont="0" applyFill="0" applyBorder="0" applyAlignment="0" applyProtection="0"/>
    <xf numFmtId="49" fontId="113" fillId="0" borderId="320">
      <alignment horizontal="center"/>
    </xf>
    <xf numFmtId="266" fontId="118" fillId="0" borderId="141"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29" fillId="62" borderId="475">
      <alignment horizontal="left" vertical="center" wrapText="1"/>
    </xf>
    <xf numFmtId="266" fontId="196" fillId="0" borderId="0" applyNumberFormat="0" applyFill="0" applyBorder="0" applyAlignment="0" applyProtection="0"/>
    <xf numFmtId="266" fontId="126" fillId="42" borderId="280" applyNumberFormat="0" applyAlignment="0" applyProtection="0"/>
    <xf numFmtId="49" fontId="113" fillId="0" borderId="238">
      <alignment horizontal="center"/>
    </xf>
    <xf numFmtId="266" fontId="77" fillId="39" borderId="361" applyNumberFormat="0" applyAlignment="0" applyProtection="0"/>
    <xf numFmtId="20" fontId="18" fillId="68" borderId="190" applyNumberFormat="0" applyFont="0" applyAlignment="0" applyProtection="0">
      <alignment horizontal="centerContinuous"/>
    </xf>
    <xf numFmtId="266" fontId="126" fillId="42" borderId="311" applyNumberFormat="0" applyAlignment="0" applyProtection="0"/>
    <xf numFmtId="266" fontId="37" fillId="0" borderId="396" applyNumberFormat="0" applyFill="0" applyAlignment="0" applyProtection="0"/>
    <xf numFmtId="266" fontId="26" fillId="58" borderId="255" applyNumberFormat="0" applyFont="0" applyAlignment="0" applyProtection="0">
      <alignment vertical="top"/>
    </xf>
    <xf numFmtId="266" fontId="126" fillId="42" borderId="518" applyNumberFormat="0" applyAlignment="0" applyProtection="0"/>
    <xf numFmtId="266" fontId="26" fillId="58" borderId="255" applyNumberFormat="0" applyFont="0" applyAlignment="0" applyProtection="0">
      <alignment vertical="top"/>
    </xf>
    <xf numFmtId="266" fontId="37" fillId="0" borderId="263" applyNumberFormat="0" applyFill="0" applyAlignment="0" applyProtection="0"/>
    <xf numFmtId="266" fontId="146" fillId="39" borderId="444" applyNumberFormat="0" applyAlignment="0" applyProtection="0"/>
    <xf numFmtId="266" fontId="37" fillId="0" borderId="595" applyNumberFormat="0" applyFill="0" applyAlignment="0" applyProtection="0"/>
    <xf numFmtId="266" fontId="118" fillId="0" borderId="284" applyNumberFormat="0" applyFill="0" applyAlignment="0" applyProtection="0"/>
    <xf numFmtId="220" fontId="79" fillId="0" borderId="267" applyFont="0" applyFill="0" applyBorder="0" applyAlignment="0" applyProtection="0"/>
    <xf numFmtId="266" fontId="77" fillId="39" borderId="258" applyNumberFormat="0" applyAlignment="0" applyProtection="0"/>
    <xf numFmtId="266" fontId="113" fillId="0" borderId="265">
      <alignment horizontal="center"/>
    </xf>
    <xf numFmtId="266" fontId="126" fillId="42" borderId="258"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20" fontId="79" fillId="0" borderId="484" applyFont="0" applyFill="0" applyBorder="0" applyAlignment="0" applyProtection="0"/>
    <xf numFmtId="266" fontId="146" fillId="39" borderId="502" applyNumberFormat="0" applyAlignment="0" applyProtection="0"/>
    <xf numFmtId="266" fontId="126" fillId="42" borderId="280" applyNumberFormat="0" applyAlignment="0" applyProtection="0"/>
    <xf numFmtId="266" fontId="158" fillId="1" borderId="576" applyNumberFormat="0" applyFont="0" applyAlignment="0">
      <alignment horizontal="center"/>
    </xf>
    <xf numFmtId="266" fontId="196" fillId="0" borderId="0" applyNumberFormat="0" applyFill="0" applyBorder="0" applyAlignment="0" applyProtection="0"/>
    <xf numFmtId="266" fontId="26" fillId="58" borderId="580" applyNumberFormat="0" applyFont="0" applyAlignment="0" applyProtection="0">
      <alignment vertical="top"/>
    </xf>
    <xf numFmtId="266" fontId="126" fillId="42" borderId="334" applyNumberFormat="0" applyAlignment="0" applyProtection="0"/>
    <xf numFmtId="266" fontId="26" fillId="43" borderId="276" applyNumberFormat="0" applyFont="0" applyBorder="0" applyProtection="0"/>
    <xf numFmtId="266" fontId="52" fillId="0" borderId="293" applyProtection="0">
      <alignment horizontal="center" vertical="top" wrapText="1"/>
      <protection hidden="1"/>
    </xf>
    <xf numFmtId="266" fontId="118" fillId="0" borderId="282" applyNumberFormat="0" applyFill="0" applyAlignment="0" applyProtection="0"/>
    <xf numFmtId="266" fontId="18" fillId="44" borderId="259" applyNumberFormat="0" applyFont="0" applyAlignment="0" applyProtection="0"/>
    <xf numFmtId="266" fontId="26" fillId="58" borderId="358" applyNumberFormat="0" applyFont="0" applyAlignment="0" applyProtection="0">
      <alignment vertical="top"/>
    </xf>
    <xf numFmtId="266" fontId="126" fillId="42" borderId="311" applyNumberFormat="0" applyAlignment="0" applyProtection="0"/>
    <xf numFmtId="266" fontId="146" fillId="39" borderId="365" applyNumberFormat="0" applyAlignment="0" applyProtection="0"/>
    <xf numFmtId="266" fontId="146" fillId="47" borderId="592" applyNumberFormat="0" applyAlignment="0" applyProtection="0"/>
    <xf numFmtId="266" fontId="26" fillId="58" borderId="382" applyNumberFormat="0" applyFont="0" applyAlignment="0" applyProtection="0">
      <alignment vertical="top"/>
    </xf>
    <xf numFmtId="266" fontId="77" fillId="39"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156" applyNumberFormat="0" applyFont="0" applyFill="0" applyBorder="0" applyProtection="0">
      <alignment horizontal="centerContinuous"/>
    </xf>
    <xf numFmtId="10" fontId="21" fillId="68" borderId="620" applyNumberFormat="0" applyBorder="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225" applyNumberFormat="0" applyAlignment="0" applyProtection="0"/>
    <xf numFmtId="266" fontId="196" fillId="0" borderId="0" applyNumberFormat="0" applyFill="0" applyBorder="0" applyAlignment="0" applyProtection="0"/>
    <xf numFmtId="49" fontId="113" fillId="0" borderId="238">
      <alignment horizontal="center"/>
    </xf>
    <xf numFmtId="49" fontId="113" fillId="0" borderId="238">
      <alignment horizontal="center"/>
    </xf>
    <xf numFmtId="5" fontId="26" fillId="58" borderId="220" applyNumberFormat="0" applyAlignment="0" applyProtection="0">
      <alignment vertical="top"/>
    </xf>
    <xf numFmtId="266" fontId="196" fillId="0" borderId="0" applyNumberFormat="0" applyFill="0" applyBorder="0" applyAlignment="0" applyProtection="0"/>
    <xf numFmtId="266" fontId="40" fillId="0" borderId="156" applyNumberFormat="0" applyFont="0" applyFill="0" applyAlignment="0" applyProtection="0"/>
    <xf numFmtId="266" fontId="126" fillId="42" borderId="334" applyNumberFormat="0" applyAlignment="0" applyProtection="0"/>
    <xf numFmtId="266" fontId="77" fillId="39" borderId="564" applyNumberFormat="0" applyAlignment="0" applyProtection="0"/>
    <xf numFmtId="220" fontId="79" fillId="0" borderId="267" applyFont="0" applyFill="0" applyBorder="0" applyAlignment="0" applyProtection="0"/>
    <xf numFmtId="266" fontId="118" fillId="0" borderId="282" applyNumberFormat="0" applyFill="0" applyAlignment="0" applyProtection="0"/>
    <xf numFmtId="266" fontId="126" fillId="42" borderId="311" applyNumberFormat="0" applyAlignment="0" applyProtection="0"/>
    <xf numFmtId="5" fontId="26" fillId="58" borderId="220" applyNumberFormat="0" applyAlignment="0" applyProtection="0">
      <alignment vertical="top"/>
    </xf>
    <xf numFmtId="183" fontId="18" fillId="0" borderId="395">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18" fontId="18" fillId="68" borderId="204" applyNumberFormat="0" applyFont="0" applyAlignment="0" applyProtection="0">
      <alignment horizontal="centerContinuous"/>
    </xf>
    <xf numFmtId="5" fontId="26" fillId="58" borderId="192" applyNumberFormat="0" applyAlignment="0" applyProtection="0">
      <alignment vertical="top"/>
    </xf>
    <xf numFmtId="266" fontId="18" fillId="0" borderId="189">
      <alignment vertical="center"/>
    </xf>
    <xf numFmtId="266" fontId="96" fillId="0" borderId="184"/>
    <xf numFmtId="5" fontId="26" fillId="58" borderId="192" applyNumberFormat="0" applyAlignment="0" applyProtection="0">
      <alignment vertical="top"/>
    </xf>
    <xf numFmtId="266" fontId="37" fillId="0" borderId="548"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44" borderId="259" applyNumberFormat="0" applyFont="0" applyAlignment="0" applyProtection="0"/>
    <xf numFmtId="266" fontId="126" fillId="42" borderId="334" applyNumberFormat="0" applyAlignment="0" applyProtection="0"/>
    <xf numFmtId="14" fontId="18" fillId="68" borderId="190" applyNumberFormat="0" applyFont="0" applyAlignment="0" applyProtection="0">
      <alignment horizontal="centerContinuous"/>
    </xf>
    <xf numFmtId="266" fontId="77" fillId="39" borderId="311" applyNumberFormat="0" applyAlignment="0" applyProtection="0"/>
    <xf numFmtId="266" fontId="126" fillId="42" borderId="387" applyNumberFormat="0" applyAlignment="0" applyProtection="0"/>
    <xf numFmtId="266" fontId="121" fillId="0" borderId="229" applyNumberFormat="0" applyFill="0" applyAlignment="0" applyProtection="0"/>
    <xf numFmtId="266" fontId="113" fillId="0" borderId="238">
      <alignment horizontal="center"/>
    </xf>
    <xf numFmtId="49" fontId="113" fillId="0" borderId="573">
      <alignment horizontal="center"/>
    </xf>
    <xf numFmtId="266" fontId="21" fillId="0" borderId="310" applyNumberFormat="0" applyFill="0" applyAlignment="0" applyProtection="0"/>
    <xf numFmtId="266" fontId="27" fillId="0" borderId="353" applyNumberFormat="0" applyAlignment="0" applyProtection="0">
      <alignment horizontal="left" vertical="center"/>
    </xf>
    <xf numFmtId="266" fontId="126" fillId="42" borderId="280" applyNumberFormat="0" applyAlignment="0" applyProtection="0"/>
    <xf numFmtId="266" fontId="146" fillId="39" borderId="260" applyNumberFormat="0" applyAlignment="0" applyProtection="0"/>
    <xf numFmtId="266" fontId="126" fillId="42" borderId="518"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37" fillId="0" borderId="236" applyNumberFormat="0" applyFill="0" applyAlignment="0" applyProtection="0"/>
    <xf numFmtId="266" fontId="126" fillId="42" borderId="498" applyNumberFormat="0" applyAlignment="0" applyProtection="0"/>
    <xf numFmtId="5" fontId="26" fillId="58" borderId="220" applyNumberFormat="0" applyAlignment="0" applyProtection="0">
      <alignment vertical="top"/>
    </xf>
    <xf numFmtId="266" fontId="126" fillId="42" borderId="225" applyNumberFormat="0" applyAlignment="0" applyProtection="0"/>
    <xf numFmtId="266" fontId="126" fillId="42" borderId="225" applyNumberFormat="0" applyAlignment="0" applyProtection="0"/>
    <xf numFmtId="266" fontId="146" fillId="39" borderId="232" applyNumberFormat="0" applyAlignment="0" applyProtection="0"/>
    <xf numFmtId="266" fontId="37" fillId="0" borderId="23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6" fontId="18" fillId="68" borderId="238" applyNumberFormat="0" applyFont="0" applyAlignment="0" applyProtection="0">
      <alignment horizontal="centerContinuous"/>
    </xf>
    <xf numFmtId="266" fontId="118" fillId="0" borderId="227" applyNumberFormat="0" applyFill="0" applyAlignment="0" applyProtection="0"/>
    <xf numFmtId="266" fontId="126" fillId="42" borderId="225" applyNumberFormat="0" applyAlignment="0" applyProtection="0"/>
    <xf numFmtId="266" fontId="126" fillId="42" borderId="225" applyNumberFormat="0" applyAlignment="0" applyProtection="0"/>
    <xf numFmtId="266" fontId="126" fillId="42" borderId="334" applyNumberFormat="0" applyAlignment="0" applyProtection="0"/>
    <xf numFmtId="266" fontId="16" fillId="0" borderId="23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18" fillId="0" borderId="141" applyNumberFormat="0" applyFill="0" applyAlignment="0" applyProtection="0"/>
    <xf numFmtId="266" fontId="118" fillId="0" borderId="141" applyNumberFormat="0" applyFill="0" applyAlignment="0" applyProtection="0"/>
    <xf numFmtId="266" fontId="118" fillId="0" borderId="141" applyNumberFormat="0" applyFill="0" applyAlignment="0" applyProtection="0"/>
    <xf numFmtId="266" fontId="126" fillId="42" borderId="518" applyNumberFormat="0" applyAlignment="0" applyProtection="0"/>
    <xf numFmtId="266" fontId="21" fillId="0" borderId="413" applyNumberFormat="0" applyFill="0" applyAlignment="0" applyProtection="0"/>
    <xf numFmtId="266" fontId="126" fillId="42" borderId="334" applyNumberFormat="0" applyAlignment="0" applyProtection="0"/>
    <xf numFmtId="266" fontId="18" fillId="0" borderId="248">
      <alignment vertical="center"/>
    </xf>
    <xf numFmtId="266" fontId="96" fillId="0" borderId="464"/>
    <xf numFmtId="266" fontId="126" fillId="42" borderId="334" applyNumberFormat="0" applyAlignment="0" applyProtection="0"/>
    <xf numFmtId="266" fontId="126" fillId="42" borderId="414" applyNumberFormat="0" applyAlignment="0" applyProtection="0"/>
    <xf numFmtId="266" fontId="146" fillId="47" borderId="592" applyNumberFormat="0" applyAlignment="0" applyProtection="0"/>
    <xf numFmtId="266" fontId="196" fillId="0" borderId="0" applyNumberFormat="0" applyFill="0" applyBorder="0" applyAlignment="0" applyProtection="0"/>
    <xf numFmtId="49" fontId="113" fillId="0" borderId="320">
      <alignment horizontal="center"/>
    </xf>
    <xf numFmtId="266" fontId="118" fillId="0" borderId="474" applyNumberFormat="0" applyFill="0" applyAlignment="0" applyProtection="0"/>
    <xf numFmtId="266" fontId="196" fillId="0" borderId="0" applyNumberFormat="0" applyFill="0" applyBorder="0" applyAlignment="0" applyProtection="0"/>
    <xf numFmtId="266" fontId="18" fillId="0" borderId="189">
      <alignment vertical="center"/>
    </xf>
    <xf numFmtId="266" fontId="126" fillId="42" borderId="334" applyNumberFormat="0" applyAlignment="0" applyProtection="0"/>
    <xf numFmtId="266" fontId="126" fillId="42" borderId="545" applyNumberFormat="0" applyAlignment="0" applyProtection="0"/>
    <xf numFmtId="266" fontId="118" fillId="0" borderId="284" applyNumberFormat="0" applyFill="0" applyAlignment="0" applyProtection="0"/>
    <xf numFmtId="266" fontId="18" fillId="0" borderId="379">
      <alignment vertical="center"/>
    </xf>
    <xf numFmtId="49" fontId="113" fillId="0" borderId="507">
      <alignment horizontal="center"/>
    </xf>
    <xf numFmtId="266" fontId="18" fillId="44" borderId="521" applyNumberFormat="0" applyFont="0" applyAlignment="0" applyProtection="0"/>
    <xf numFmtId="266" fontId="77" fillId="39" borderId="195" applyNumberFormat="0" applyAlignment="0" applyProtection="0"/>
    <xf numFmtId="266" fontId="1" fillId="0" borderId="0"/>
    <xf numFmtId="167" fontId="91" fillId="0" borderId="190" applyNumberFormat="0" applyFill="0" applyAlignment="0" applyProtection="0"/>
    <xf numFmtId="266" fontId="126" fillId="42" borderId="311" applyNumberFormat="0" applyAlignment="0" applyProtection="0"/>
    <xf numFmtId="49" fontId="113" fillId="0" borderId="573">
      <alignment horizontal="center"/>
    </xf>
    <xf numFmtId="5" fontId="26" fillId="58" borderId="331" applyNumberFormat="0" applyAlignment="0" applyProtection="0">
      <alignment vertical="top"/>
    </xf>
    <xf numFmtId="4" fontId="91" fillId="0" borderId="320" applyFont="0" applyFill="0" applyBorder="0" applyAlignment="0" applyProtection="0"/>
    <xf numFmtId="49" fontId="113" fillId="0" borderId="204">
      <alignment horizontal="center"/>
    </xf>
    <xf numFmtId="266" fontId="126" fillId="42" borderId="195" applyNumberFormat="0" applyAlignment="0" applyProtection="0"/>
    <xf numFmtId="266" fontId="196" fillId="0" borderId="0" applyNumberFormat="0" applyFill="0" applyBorder="0" applyAlignment="0" applyProtection="0"/>
    <xf numFmtId="266" fontId="126" fillId="42" borderId="387" applyNumberFormat="0" applyAlignment="0" applyProtection="0"/>
    <xf numFmtId="266" fontId="126" fillId="42" borderId="195" applyNumberFormat="0" applyAlignment="0" applyProtection="0"/>
    <xf numFmtId="5" fontId="26" fillId="58" borderId="192" applyNumberFormat="0" applyAlignment="0" applyProtection="0">
      <alignment vertical="top"/>
    </xf>
    <xf numFmtId="266" fontId="27" fillId="0" borderId="210" applyNumberFormat="0" applyAlignment="0" applyProtection="0">
      <alignment horizontal="left" vertical="center"/>
    </xf>
    <xf numFmtId="266" fontId="18" fillId="0" borderId="302">
      <alignment vertical="center"/>
    </xf>
    <xf numFmtId="266" fontId="21" fillId="0" borderId="204" applyFont="0" applyFill="0" applyBorder="0" applyAlignment="0" applyProtection="0"/>
    <xf numFmtId="266" fontId="18" fillId="0" borderId="209">
      <alignment vertical="center"/>
    </xf>
    <xf numFmtId="266" fontId="146" fillId="47" borderId="199" applyNumberFormat="0" applyAlignment="0" applyProtection="0"/>
    <xf numFmtId="266" fontId="196" fillId="0" borderId="0" applyNumberFormat="0" applyFill="0" applyBorder="0" applyAlignment="0" applyProtection="0"/>
    <xf numFmtId="49" fontId="113" fillId="0" borderId="370">
      <alignment horizontal="center"/>
    </xf>
    <xf numFmtId="266" fontId="18" fillId="0" borderId="178">
      <alignment vertic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37" fillId="0" borderId="202" applyNumberFormat="0" applyFill="0" applyAlignment="0" applyProtection="0"/>
    <xf numFmtId="266" fontId="146" fillId="39" borderId="199"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6" fillId="0" borderId="596" applyNumberFormat="0" applyFill="0" applyAlignment="0" applyProtection="0"/>
    <xf numFmtId="266" fontId="126" fillId="42" borderId="564" applyNumberFormat="0" applyAlignment="0" applyProtection="0"/>
    <xf numFmtId="266" fontId="18" fillId="0" borderId="189">
      <alignment vertical="center"/>
    </xf>
    <xf numFmtId="266" fontId="18" fillId="0" borderId="189">
      <alignment vertical="center"/>
    </xf>
    <xf numFmtId="266" fontId="196" fillId="0" borderId="0" applyNumberFormat="0" applyFill="0" applyBorder="0" applyAlignment="0" applyProtection="0"/>
    <xf numFmtId="266" fontId="18" fillId="0" borderId="18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189">
      <alignment vertical="center"/>
    </xf>
    <xf numFmtId="266" fontId="16" fillId="0" borderId="343" applyNumberFormat="0" applyFill="0" applyAlignment="0" applyProtection="0"/>
    <xf numFmtId="16" fontId="18" fillId="68" borderId="527" applyNumberFormat="0" applyFont="0" applyAlignment="0" applyProtection="0">
      <alignment horizontal="centerContinuous"/>
    </xf>
    <xf numFmtId="266" fontId="77" fillId="39" borderId="564" applyNumberFormat="0" applyAlignment="0" applyProtection="0"/>
    <xf numFmtId="266" fontId="146" fillId="47" borderId="444" applyNumberFormat="0" applyAlignment="0" applyProtection="0"/>
    <xf numFmtId="187" fontId="39" fillId="0" borderId="425"/>
    <xf numFmtId="266" fontId="118" fillId="0" borderId="58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46" fillId="39" borderId="260" applyNumberFormat="0" applyAlignment="0" applyProtection="0"/>
    <xf numFmtId="266" fontId="18" fillId="0" borderId="209">
      <alignment vertical="center"/>
    </xf>
    <xf numFmtId="266" fontId="26" fillId="58" borderId="192" applyNumberFormat="0" applyFont="0" applyAlignment="0" applyProtection="0">
      <alignment vertical="top"/>
    </xf>
    <xf numFmtId="266" fontId="26" fillId="58" borderId="192" applyNumberFormat="0" applyFont="0" applyAlignment="0" applyProtection="0">
      <alignment vertical="top"/>
    </xf>
    <xf numFmtId="266" fontId="18" fillId="0" borderId="327">
      <alignment vertical="center"/>
    </xf>
    <xf numFmtId="5" fontId="26" fillId="58" borderId="308" applyNumberFormat="0" applyAlignment="0" applyProtection="0">
      <alignment vertical="top"/>
    </xf>
    <xf numFmtId="266" fontId="196" fillId="0" borderId="0" applyNumberFormat="0" applyFill="0" applyBorder="0" applyAlignment="0" applyProtection="0"/>
    <xf numFmtId="266" fontId="21" fillId="0" borderId="194" applyNumberFormat="0" applyFill="0" applyAlignment="0" applyProtection="0"/>
    <xf numFmtId="266" fontId="21" fillId="0" borderId="194" applyNumberFormat="0" applyFill="0" applyAlignment="0" applyProtection="0"/>
    <xf numFmtId="49" fontId="113" fillId="0" borderId="320">
      <alignment horizontal="center"/>
    </xf>
    <xf numFmtId="183" fontId="18" fillId="0" borderId="419">
      <alignment horizontal="centerContinuous"/>
    </xf>
    <xf numFmtId="49" fontId="113" fillId="0" borderId="238">
      <alignment horizontal="center"/>
    </xf>
    <xf numFmtId="266" fontId="121" fillId="0" borderId="229" applyNumberFormat="0" applyFill="0" applyAlignment="0" applyProtection="0"/>
    <xf numFmtId="49" fontId="113" fillId="0" borderId="507">
      <alignment horizontal="center"/>
    </xf>
    <xf numFmtId="266" fontId="77" fillId="39" borderId="195" applyNumberFormat="0" applyAlignment="0" applyProtection="0"/>
    <xf numFmtId="266" fontId="77" fillId="47" borderId="195" applyNumberFormat="0" applyAlignment="0" applyProtection="0"/>
    <xf numFmtId="266" fontId="77" fillId="39" borderId="195" applyNumberFormat="0" applyAlignment="0" applyProtection="0"/>
    <xf numFmtId="266" fontId="77" fillId="39" borderId="195" applyNumberFormat="0" applyAlignment="0" applyProtection="0"/>
    <xf numFmtId="266" fontId="77" fillId="47" borderId="195" applyNumberFormat="0" applyAlignment="0" applyProtection="0"/>
    <xf numFmtId="266" fontId="126" fillId="42" borderId="387" applyNumberFormat="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18" fillId="0" borderId="209">
      <alignment vertical="center"/>
    </xf>
    <xf numFmtId="49" fontId="113" fillId="0" borderId="344">
      <alignment horizontal="center"/>
    </xf>
    <xf numFmtId="266" fontId="146" fillId="47" borderId="199" applyNumberFormat="0" applyAlignment="0" applyProtection="0"/>
    <xf numFmtId="266" fontId="146" fillId="39" borderId="199" applyNumberFormat="0" applyAlignment="0" applyProtection="0"/>
    <xf numFmtId="266" fontId="146" fillId="39" borderId="199" applyNumberFormat="0" applyAlignment="0" applyProtection="0"/>
    <xf numFmtId="266" fontId="146" fillId="47" borderId="199" applyNumberFormat="0" applyAlignment="0" applyProtection="0"/>
    <xf numFmtId="266" fontId="146" fillId="39" borderId="199" applyNumberFormat="0" applyAlignment="0" applyProtection="0"/>
    <xf numFmtId="266" fontId="18" fillId="44" borderId="198" applyNumberFormat="0" applyFont="0" applyAlignment="0" applyProtection="0"/>
    <xf numFmtId="266" fontId="18" fillId="44" borderId="198" applyNumberFormat="0" applyFont="0" applyAlignment="0" applyProtection="0"/>
    <xf numFmtId="266" fontId="18" fillId="44" borderId="198"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197">
      <alignment horizontal="left" vertical="center" wrapText="1"/>
    </xf>
    <xf numFmtId="266" fontId="126" fillId="42" borderId="195" applyNumberFormat="0" applyAlignment="0" applyProtection="0"/>
    <xf numFmtId="266" fontId="126" fillId="42" borderId="195" applyNumberFormat="0" applyAlignment="0" applyProtection="0"/>
    <xf numFmtId="266" fontId="27" fillId="0" borderId="210" applyNumberFormat="0" applyAlignment="0" applyProtection="0">
      <alignment horizontal="left" vertical="center"/>
    </xf>
    <xf numFmtId="266" fontId="126" fillId="42" borderId="19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8" fillId="0" borderId="209">
      <alignment vertical="center"/>
    </xf>
    <xf numFmtId="266" fontId="18" fillId="0" borderId="209">
      <alignment vertical="center"/>
    </xf>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5" fontId="26" fillId="58" borderId="192" applyNumberFormat="0" applyAlignment="0" applyProtection="0">
      <alignment vertical="top"/>
    </xf>
    <xf numFmtId="5" fontId="26" fillId="58" borderId="192" applyNumberFormat="0" applyAlignment="0" applyProtection="0">
      <alignment vertical="top"/>
    </xf>
    <xf numFmtId="5" fontId="26" fillId="58" borderId="192" applyNumberFormat="0" applyAlignment="0" applyProtection="0">
      <alignment vertical="top"/>
    </xf>
    <xf numFmtId="5" fontId="26" fillId="58" borderId="192" applyNumberFormat="0" applyAlignment="0" applyProtection="0">
      <alignment vertical="top"/>
    </xf>
    <xf numFmtId="5" fontId="26" fillId="58" borderId="192" applyNumberFormat="0" applyAlignment="0" applyProtection="0">
      <alignment vertical="top"/>
    </xf>
    <xf numFmtId="5" fontId="26" fillId="58" borderId="192" applyNumberFormat="0" applyAlignment="0" applyProtection="0">
      <alignment vertical="top"/>
    </xf>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65" fillId="68" borderId="386" applyNumberFormat="0" applyBorder="0" applyAlignment="0" applyProtection="0"/>
    <xf numFmtId="266" fontId="126" fillId="42" borderId="334" applyNumberFormat="0" applyAlignment="0" applyProtection="0"/>
    <xf numFmtId="266" fontId="113" fillId="0" borderId="527">
      <alignment horizontal="center"/>
    </xf>
    <xf numFmtId="49" fontId="113" fillId="0" borderId="370">
      <alignment horizontal="center"/>
    </xf>
    <xf numFmtId="266" fontId="26" fillId="58" borderId="608" applyNumberFormat="0" applyFont="0" applyAlignment="0" applyProtection="0">
      <alignment vertical="top"/>
    </xf>
    <xf numFmtId="266" fontId="126" fillId="42" borderId="361" applyNumberFormat="0" applyAlignment="0" applyProtection="0"/>
    <xf numFmtId="266" fontId="146" fillId="39" borderId="315" applyNumberFormat="0" applyAlignment="0" applyProtection="0"/>
    <xf numFmtId="266" fontId="18" fillId="0" borderId="339">
      <alignment vertical="center"/>
    </xf>
    <xf numFmtId="266" fontId="18" fillId="0" borderId="302">
      <alignment vertical="center"/>
    </xf>
    <xf numFmtId="164" fontId="1" fillId="0" borderId="0" applyFont="0" applyFill="0" applyBorder="0" applyAlignment="0" applyProtection="0"/>
    <xf numFmtId="266" fontId="196" fillId="0" borderId="0" applyNumberFormat="0" applyFill="0" applyBorder="0" applyAlignment="0" applyProtection="0"/>
    <xf numFmtId="49" fontId="113" fillId="0" borderId="320">
      <alignment horizontal="center"/>
    </xf>
    <xf numFmtId="266" fontId="16" fillId="0" borderId="292" applyNumberFormat="0" applyFill="0" applyAlignment="0" applyProtection="0"/>
    <xf numFmtId="266" fontId="37" fillId="0" borderId="368" applyNumberFormat="0" applyFill="0" applyAlignment="0" applyProtection="0"/>
    <xf numFmtId="266" fontId="196" fillId="0" borderId="0" applyNumberFormat="0" applyFill="0" applyBorder="0" applyAlignment="0" applyProtection="0"/>
    <xf numFmtId="266" fontId="18" fillId="0" borderId="445">
      <alignment vertical="center"/>
    </xf>
    <xf numFmtId="188" fontId="55" fillId="0" borderId="583" applyNumberFormat="0" applyFill="0" applyBorder="0" applyAlignment="0" applyProtection="0">
      <alignment horizontal="right"/>
    </xf>
    <xf numFmtId="266" fontId="126" fillId="42" borderId="361" applyNumberFormat="0" applyAlignment="0" applyProtection="0"/>
    <xf numFmtId="266" fontId="126" fillId="42" borderId="611" applyNumberFormat="0" applyAlignment="0" applyProtection="0"/>
    <xf numFmtId="266" fontId="18" fillId="0" borderId="407">
      <alignment vertical="center"/>
    </xf>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66" fontId="196" fillId="0" borderId="0" applyNumberFormat="0" applyFill="0" applyBorder="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6" fillId="42" borderId="195" applyNumberFormat="0" applyAlignment="0" applyProtection="0"/>
    <xf numFmtId="266" fontId="129" fillId="62" borderId="197">
      <alignment horizontal="left" vertical="center" wrapText="1"/>
    </xf>
    <xf numFmtId="266" fontId="27" fillId="0" borderId="2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0" fillId="0" borderId="588" applyNumberFormat="0" applyFill="0" applyAlignment="0" applyProtection="0"/>
    <xf numFmtId="266" fontId="126" fillId="42" borderId="225" applyNumberFormat="0" applyAlignment="0" applyProtection="0"/>
    <xf numFmtId="49" fontId="113" fillId="0" borderId="238">
      <alignment horizontal="center"/>
    </xf>
    <xf numFmtId="266" fontId="126" fillId="42" borderId="564" applyNumberFormat="0" applyAlignment="0" applyProtection="0"/>
    <xf numFmtId="266" fontId="18" fillId="0" borderId="606">
      <alignment vertical="center"/>
    </xf>
    <xf numFmtId="266" fontId="121" fillId="0" borderId="229" applyNumberFormat="0" applyFill="0" applyAlignment="0" applyProtection="0"/>
    <xf numFmtId="266" fontId="126" fillId="42" borderId="225" applyNumberFormat="0" applyAlignment="0" applyProtection="0"/>
    <xf numFmtId="266" fontId="18" fillId="44" borderId="198" applyNumberFormat="0" applyFont="0" applyAlignment="0" applyProtection="0"/>
    <xf numFmtId="266" fontId="27" fillId="0" borderId="210" applyNumberFormat="0" applyAlignment="0" applyProtection="0">
      <alignment horizontal="left" vertical="center"/>
    </xf>
    <xf numFmtId="266" fontId="18" fillId="44" borderId="198" applyNumberFormat="0" applyFont="0" applyAlignment="0" applyProtection="0"/>
    <xf numFmtId="266" fontId="18" fillId="44" borderId="198" applyNumberFormat="0" applyFont="0" applyAlignment="0" applyProtection="0"/>
    <xf numFmtId="266" fontId="21" fillId="0" borderId="507" applyFont="0" applyFill="0" applyBorder="0" applyAlignment="0" applyProtection="0"/>
    <xf numFmtId="266" fontId="146" fillId="39" borderId="199" applyNumberFormat="0" applyAlignment="0" applyProtection="0"/>
    <xf numFmtId="266" fontId="146" fillId="47" borderId="199" applyNumberFormat="0" applyAlignment="0" applyProtection="0"/>
    <xf numFmtId="266" fontId="146" fillId="39" borderId="199" applyNumberFormat="0" applyAlignment="0" applyProtection="0"/>
    <xf numFmtId="266" fontId="146" fillId="39" borderId="199" applyNumberFormat="0" applyAlignment="0" applyProtection="0"/>
    <xf numFmtId="266" fontId="146" fillId="47" borderId="19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77" fillId="47" borderId="195" applyNumberFormat="0" applyAlignment="0" applyProtection="0"/>
    <xf numFmtId="266" fontId="77" fillId="39" borderId="195" applyNumberFormat="0" applyAlignment="0" applyProtection="0"/>
    <xf numFmtId="266" fontId="77" fillId="39" borderId="195" applyNumberFormat="0" applyAlignment="0" applyProtection="0"/>
    <xf numFmtId="266" fontId="77" fillId="47" borderId="195" applyNumberFormat="0" applyAlignment="0" applyProtection="0"/>
    <xf numFmtId="266" fontId="77" fillId="39" borderId="195" applyNumberFormat="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545" applyNumberFormat="0" applyAlignment="0" applyProtection="0"/>
    <xf numFmtId="10" fontId="21" fillId="68" borderId="238" applyNumberFormat="0" applyBorder="0" applyAlignment="0" applyProtection="0"/>
    <xf numFmtId="266" fontId="121" fillId="0" borderId="229" applyNumberFormat="0" applyFill="0" applyAlignment="0" applyProtection="0"/>
    <xf numFmtId="266" fontId="126" fillId="42" borderId="470" applyNumberFormat="0" applyAlignment="0" applyProtection="0"/>
    <xf numFmtId="49" fontId="113" fillId="0" borderId="238">
      <alignment horizontal="center"/>
    </xf>
    <xf numFmtId="266" fontId="21" fillId="0" borderId="194" applyNumberFormat="0" applyFill="0" applyAlignment="0" applyProtection="0"/>
    <xf numFmtId="266" fontId="21" fillId="0" borderId="19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344">
      <alignment horizontal="center"/>
    </xf>
    <xf numFmtId="5" fontId="26" fillId="58" borderId="308" applyNumberFormat="0" applyAlignment="0" applyProtection="0">
      <alignment vertical="top"/>
    </xf>
    <xf numFmtId="266" fontId="18" fillId="0" borderId="209">
      <alignment vertical="center"/>
    </xf>
    <xf numFmtId="266" fontId="196" fillId="0" borderId="0" applyNumberFormat="0" applyFill="0" applyBorder="0" applyAlignment="0" applyProtection="0"/>
    <xf numFmtId="266" fontId="26" fillId="58" borderId="192" applyNumberFormat="0" applyFont="0" applyAlignment="0" applyProtection="0">
      <alignment vertical="top"/>
    </xf>
    <xf numFmtId="266" fontId="26" fillId="58" borderId="192"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5" fontId="26" fillId="58" borderId="411" applyNumberFormat="0" applyAlignment="0" applyProtection="0">
      <alignment vertical="top"/>
    </xf>
    <xf numFmtId="20" fontId="18" fillId="68" borderId="450" applyNumberFormat="0" applyFont="0" applyAlignment="0" applyProtection="0">
      <alignment horizontal="centerContinuous"/>
    </xf>
    <xf numFmtId="266" fontId="96" fillId="0" borderId="433"/>
    <xf numFmtId="5" fontId="26" fillId="58" borderId="358"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34" applyNumberFormat="0" applyAlignment="0" applyProtection="0"/>
    <xf numFmtId="266" fontId="196" fillId="0" borderId="0" applyNumberFormat="0" applyFill="0" applyBorder="0" applyAlignment="0" applyProtection="0"/>
    <xf numFmtId="266" fontId="146" fillId="47" borderId="338" applyNumberFormat="0" applyAlignment="0" applyProtection="0"/>
    <xf numFmtId="266" fontId="126" fillId="42" borderId="611" applyNumberFormat="0" applyAlignment="0" applyProtection="0"/>
    <xf numFmtId="266" fontId="129" fillId="62" borderId="363">
      <alignment horizontal="left" vertical="center" wrapText="1"/>
    </xf>
    <xf numFmtId="266" fontId="129" fillId="62" borderId="566">
      <alignment horizontal="left" vertical="center" wrapText="1"/>
    </xf>
    <xf numFmtId="266" fontId="18" fillId="0" borderId="251">
      <alignment vertical="center"/>
    </xf>
    <xf numFmtId="266" fontId="126" fillId="42" borderId="414" applyNumberFormat="0" applyAlignment="0" applyProtection="0"/>
    <xf numFmtId="266" fontId="27" fillId="0" borderId="210" applyNumberFormat="0" applyAlignment="0" applyProtection="0">
      <alignment horizontal="left" vertical="center"/>
    </xf>
    <xf numFmtId="266" fontId="118" fillId="0" borderId="28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09">
      <alignment vertical="center"/>
    </xf>
    <xf numFmtId="183" fontId="18" fillId="0" borderId="200">
      <alignment horizontal="centerContinuous"/>
    </xf>
    <xf numFmtId="266" fontId="37" fillId="0" borderId="201" applyNumberFormat="0" applyFill="0" applyAlignment="0" applyProtection="0"/>
    <xf numFmtId="266" fontId="37" fillId="0" borderId="201" applyNumberFormat="0" applyFill="0" applyAlignment="0" applyProtection="0"/>
    <xf numFmtId="266" fontId="37" fillId="0" borderId="201" applyNumberFormat="0" applyFill="0" applyAlignment="0" applyProtection="0"/>
    <xf numFmtId="266" fontId="37" fillId="0" borderId="202" applyNumberFormat="0" applyFill="0" applyAlignment="0" applyProtection="0"/>
    <xf numFmtId="266" fontId="37" fillId="0" borderId="202" applyNumberFormat="0" applyFill="0" applyAlignment="0" applyProtection="0"/>
    <xf numFmtId="266" fontId="37" fillId="0" borderId="202" applyNumberFormat="0" applyFill="0" applyAlignment="0" applyProtection="0"/>
    <xf numFmtId="266" fontId="16" fillId="0" borderId="203" applyNumberFormat="0" applyFill="0" applyAlignment="0" applyProtection="0"/>
    <xf numFmtId="266" fontId="16" fillId="0" borderId="20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01" applyNumberFormat="0" applyFill="0" applyAlignment="0" applyProtection="0"/>
    <xf numFmtId="266" fontId="37" fillId="0" borderId="201" applyNumberFormat="0" applyFill="0" applyAlignment="0" applyProtection="0"/>
    <xf numFmtId="266" fontId="37" fillId="0" borderId="201" applyNumberFormat="0" applyFill="0" applyAlignment="0" applyProtection="0"/>
    <xf numFmtId="266" fontId="37" fillId="0" borderId="202" applyNumberFormat="0" applyFill="0" applyAlignment="0" applyProtection="0"/>
    <xf numFmtId="266" fontId="37" fillId="0" borderId="202" applyNumberFormat="0" applyFill="0" applyAlignment="0" applyProtection="0"/>
    <xf numFmtId="266" fontId="37" fillId="0" borderId="202" applyNumberFormat="0" applyFill="0" applyAlignment="0" applyProtection="0"/>
    <xf numFmtId="266" fontId="16" fillId="0" borderId="203" applyNumberFormat="0" applyFill="0" applyAlignment="0" applyProtection="0"/>
    <xf numFmtId="266" fontId="16" fillId="0" borderId="203" applyNumberFormat="0" applyFill="0" applyAlignment="0" applyProtection="0"/>
    <xf numFmtId="266" fontId="126" fillId="42" borderId="280" applyNumberFormat="0" applyAlignment="0" applyProtection="0"/>
    <xf numFmtId="266" fontId="26" fillId="58" borderId="411" applyNumberFormat="0" applyFont="0" applyAlignment="0" applyProtection="0">
      <alignment vertical="top"/>
    </xf>
    <xf numFmtId="266" fontId="120" fillId="0" borderId="390" applyNumberFormat="0" applyFill="0" applyAlignment="0" applyProtection="0"/>
    <xf numFmtId="266" fontId="27" fillId="0" borderId="210" applyNumberFormat="0" applyAlignment="0" applyProtection="0">
      <alignment horizontal="left" vertical="center"/>
    </xf>
    <xf numFmtId="49" fontId="113" fillId="0" borderId="293">
      <alignment horizontal="center"/>
    </xf>
    <xf numFmtId="266" fontId="196" fillId="0" borderId="0" applyNumberFormat="0" applyFill="0" applyBorder="0" applyAlignment="0" applyProtection="0"/>
    <xf numFmtId="266" fontId="126" fillId="42" borderId="387" applyNumberFormat="0" applyAlignment="0" applyProtection="0"/>
    <xf numFmtId="266" fontId="18" fillId="0" borderId="214">
      <alignment vertical="center"/>
    </xf>
    <xf numFmtId="266" fontId="37" fillId="0" borderId="504" applyNumberFormat="0" applyFill="0" applyAlignment="0" applyProtection="0"/>
    <xf numFmtId="266" fontId="126" fillId="42" borderId="564" applyNumberFormat="0" applyAlignment="0" applyProtection="0"/>
    <xf numFmtId="5" fontId="26" fillId="58" borderId="437" applyNumberFormat="0" applyAlignment="0" applyProtection="0">
      <alignment vertical="top"/>
    </xf>
    <xf numFmtId="266" fontId="126" fillId="42" borderId="611"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18" fillId="0" borderId="209">
      <alignment vertical="center"/>
    </xf>
    <xf numFmtId="266" fontId="126" fillId="42" borderId="280" applyNumberFormat="0" applyAlignment="0" applyProtection="0"/>
    <xf numFmtId="266" fontId="126" fillId="42" borderId="611" applyNumberFormat="0" applyAlignment="0" applyProtection="0"/>
    <xf numFmtId="266" fontId="27" fillId="0" borderId="435" applyNumberFormat="0" applyAlignment="0" applyProtection="0">
      <alignment horizontal="left" vertical="center"/>
    </xf>
    <xf numFmtId="49" fontId="113" fillId="0" borderId="550">
      <alignment horizontal="center"/>
    </xf>
    <xf numFmtId="266" fontId="126" fillId="42" borderId="334" applyNumberFormat="0" applyAlignment="0" applyProtection="0"/>
    <xf numFmtId="266" fontId="126" fillId="42" borderId="258" applyNumberFormat="0" applyAlignment="0" applyProtection="0"/>
    <xf numFmtId="20" fontId="18" fillId="68" borderId="573" applyNumberFormat="0" applyFont="0" applyAlignment="0" applyProtection="0">
      <alignment horizontal="centerContinuous"/>
    </xf>
    <xf numFmtId="5" fontId="26" fillId="58" borderId="331" applyNumberFormat="0" applyAlignment="0" applyProtection="0">
      <alignment vertical="top"/>
    </xf>
    <xf numFmtId="266" fontId="26" fillId="58" borderId="411" applyNumberFormat="0" applyFont="0" applyAlignment="0" applyProtection="0">
      <alignment vertical="top"/>
    </xf>
    <xf numFmtId="266" fontId="18" fillId="0" borderId="355">
      <alignment vertical="center"/>
    </xf>
    <xf numFmtId="266" fontId="77" fillId="47" borderId="498" applyNumberFormat="0" applyAlignment="0" applyProtection="0"/>
    <xf numFmtId="5" fontId="26" fillId="58" borderId="542" applyNumberFormat="0" applyAlignment="0" applyProtection="0">
      <alignment vertical="top"/>
    </xf>
    <xf numFmtId="266" fontId="18" fillId="0" borderId="462">
      <alignment vertical="center"/>
    </xf>
    <xf numFmtId="266" fontId="126" fillId="42" borderId="280" applyNumberFormat="0" applyAlignment="0" applyProtection="0"/>
    <xf numFmtId="266" fontId="18" fillId="44" borderId="443" applyNumberFormat="0" applyFont="0" applyAlignment="0" applyProtection="0"/>
    <xf numFmtId="266" fontId="65" fillId="68" borderId="224" applyNumberFormat="0" applyBorder="0" applyAlignment="0" applyProtection="0"/>
    <xf numFmtId="266" fontId="146" fillId="47" borderId="338" applyNumberFormat="0" applyAlignment="0" applyProtection="0"/>
    <xf numFmtId="266" fontId="126" fillId="42" borderId="280" applyNumberFormat="0" applyAlignment="0" applyProtection="0"/>
    <xf numFmtId="266" fontId="126" fillId="42" borderId="498" applyNumberFormat="0" applyAlignment="0" applyProtection="0"/>
    <xf numFmtId="266" fontId="21" fillId="0" borderId="320" applyFont="0" applyFill="0" applyBorder="0" applyAlignment="0" applyProtection="0"/>
    <xf numFmtId="5" fontId="26" fillId="58" borderId="437" applyNumberFormat="0" applyAlignment="0" applyProtection="0">
      <alignment vertical="top"/>
    </xf>
    <xf numFmtId="266" fontId="126" fillId="42" borderId="470" applyNumberFormat="0" applyAlignment="0" applyProtection="0"/>
    <xf numFmtId="266" fontId="126" fillId="42" borderId="258" applyNumberFormat="0" applyAlignment="0" applyProtection="0"/>
    <xf numFmtId="266" fontId="77" fillId="47" borderId="387" applyNumberFormat="0" applyAlignment="0" applyProtection="0"/>
    <xf numFmtId="49" fontId="113" fillId="0" borderId="344">
      <alignment horizontal="center"/>
    </xf>
    <xf numFmtId="266" fontId="96" fillId="0" borderId="330"/>
    <xf numFmtId="266" fontId="146" fillId="47" borderId="502" applyNumberFormat="0" applyAlignment="0" applyProtection="0"/>
    <xf numFmtId="8" fontId="18" fillId="0" borderId="312">
      <protection locked="0"/>
    </xf>
    <xf numFmtId="266" fontId="126" fillId="42" borderId="225" applyNumberFormat="0" applyAlignment="0" applyProtection="0"/>
    <xf numFmtId="266" fontId="77" fillId="39" borderId="280" applyNumberFormat="0" applyAlignment="0" applyProtection="0"/>
    <xf numFmtId="266" fontId="26" fillId="58" borderId="220" applyNumberFormat="0" applyFont="0" applyAlignment="0" applyProtection="0">
      <alignment vertical="top"/>
    </xf>
    <xf numFmtId="266" fontId="126" fillId="42" borderId="361" applyNumberFormat="0" applyAlignment="0" applyProtection="0"/>
    <xf numFmtId="266" fontId="126" fillId="42" borderId="280" applyNumberFormat="0" applyAlignment="0" applyProtection="0"/>
    <xf numFmtId="266" fontId="18" fillId="44" borderId="476" applyNumberFormat="0" applyFont="0" applyAlignment="0" applyProtection="0"/>
    <xf numFmtId="266" fontId="77" fillId="39" borderId="387" applyNumberFormat="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27" fillId="0" borderId="2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09">
      <alignment vertical="center"/>
    </xf>
    <xf numFmtId="266" fontId="196" fillId="0" borderId="0" applyNumberFormat="0" applyFill="0" applyBorder="0" applyAlignment="0" applyProtection="0"/>
    <xf numFmtId="266" fontId="18" fillId="0" borderId="209">
      <alignment vertical="center"/>
    </xf>
    <xf numFmtId="266" fontId="18" fillId="0" borderId="20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10" applyNumberFormat="0" applyAlignment="0" applyProtection="0">
      <alignment horizontal="left" vertical="center"/>
    </xf>
    <xf numFmtId="266" fontId="27" fillId="0" borderId="210" applyNumberFormat="0" applyAlignment="0" applyProtection="0">
      <alignment horizontal="left" vertical="center"/>
    </xf>
    <xf numFmtId="266" fontId="27" fillId="0" borderId="210" applyNumberFormat="0" applyAlignment="0" applyProtection="0">
      <alignment horizontal="left" vertical="center"/>
    </xf>
    <xf numFmtId="266" fontId="18" fillId="0" borderId="209">
      <alignment vertical="center"/>
    </xf>
    <xf numFmtId="266" fontId="18" fillId="0" borderId="209">
      <alignment vertical="center"/>
    </xf>
    <xf numFmtId="266" fontId="196" fillId="0" borderId="0" applyNumberFormat="0" applyFill="0" applyBorder="0" applyAlignment="0" applyProtection="0"/>
    <xf numFmtId="266" fontId="18" fillId="0" borderId="209">
      <alignment vertical="center"/>
    </xf>
    <xf numFmtId="266" fontId="27" fillId="0" borderId="210" applyNumberFormat="0" applyAlignment="0" applyProtection="0">
      <alignment horizontal="left" vertical="center"/>
    </xf>
    <xf numFmtId="266" fontId="27" fillId="0" borderId="210" applyNumberFormat="0" applyAlignment="0" applyProtection="0">
      <alignment horizontal="left" vertical="center"/>
    </xf>
    <xf numFmtId="266" fontId="196" fillId="0" borderId="0" applyNumberFormat="0" applyFill="0" applyBorder="0" applyAlignment="0" applyProtection="0"/>
    <xf numFmtId="266" fontId="18" fillId="0" borderId="209">
      <alignment vertical="center"/>
    </xf>
    <xf numFmtId="8" fontId="18" fillId="0" borderId="415">
      <protection locked="0"/>
    </xf>
    <xf numFmtId="266" fontId="18" fillId="0" borderId="460">
      <alignment vertical="center"/>
    </xf>
    <xf numFmtId="266" fontId="196" fillId="0" borderId="0" applyNumberFormat="0" applyFill="0" applyBorder="0" applyAlignment="0" applyProtection="0"/>
    <xf numFmtId="266" fontId="37" fillId="0" borderId="367" applyNumberFormat="0" applyFill="0" applyAlignment="0" applyProtection="0"/>
    <xf numFmtId="266" fontId="27" fillId="0" borderId="349" applyNumberFormat="0" applyAlignment="0" applyProtection="0">
      <alignment horizontal="left" vertical="center"/>
    </xf>
    <xf numFmtId="266" fontId="126" fillId="42" borderId="518" applyNumberFormat="0" applyAlignment="0" applyProtection="0"/>
    <xf numFmtId="266" fontId="126" fillId="42" borderId="440" applyNumberFormat="0" applyAlignment="0" applyProtection="0"/>
    <xf numFmtId="266" fontId="126" fillId="42" borderId="311" applyNumberFormat="0" applyAlignment="0" applyProtection="0"/>
    <xf numFmtId="266" fontId="26" fillId="43" borderId="496" applyNumberFormat="0" applyFont="0" applyBorder="0" applyProtection="0"/>
    <xf numFmtId="266" fontId="126" fillId="42" borderId="545" applyNumberFormat="0" applyAlignment="0" applyProtection="0"/>
    <xf numFmtId="266" fontId="196" fillId="0" borderId="0" applyNumberFormat="0" applyFill="0" applyBorder="0" applyAlignment="0" applyProtection="0"/>
    <xf numFmtId="266" fontId="146" fillId="47" borderId="260" applyNumberFormat="0" applyAlignment="0" applyProtection="0"/>
    <xf numFmtId="266" fontId="18" fillId="0" borderId="352">
      <alignment vertical="center"/>
    </xf>
    <xf numFmtId="220" fontId="79" fillId="0" borderId="575" applyFont="0" applyFill="0" applyBorder="0" applyAlignment="0" applyProtection="0"/>
    <xf numFmtId="49" fontId="113" fillId="0" borderId="344">
      <alignment horizontal="center"/>
    </xf>
    <xf numFmtId="227" fontId="18" fillId="0" borderId="577" applyFont="0" applyFill="0" applyBorder="0" applyAlignment="0" applyProtection="0"/>
    <xf numFmtId="266" fontId="27" fillId="0" borderId="323">
      <alignment horizontal="left" vertical="center"/>
    </xf>
    <xf numFmtId="266" fontId="126" fillId="42" borderId="387" applyNumberFormat="0" applyAlignment="0" applyProtection="0"/>
    <xf numFmtId="49" fontId="113" fillId="0" borderId="265">
      <alignment horizontal="center"/>
    </xf>
    <xf numFmtId="266" fontId="126" fillId="42" borderId="387" applyNumberFormat="0" applyAlignment="0" applyProtection="0"/>
    <xf numFmtId="266" fontId="126" fillId="42" borderId="280" applyNumberFormat="0" applyAlignment="0" applyProtection="0"/>
    <xf numFmtId="183" fontId="18" fillId="0" borderId="340">
      <alignment horizontal="centerContinuous"/>
    </xf>
    <xf numFmtId="5" fontId="26" fillId="58" borderId="331" applyNumberFormat="0" applyAlignment="0" applyProtection="0">
      <alignment vertical="top"/>
    </xf>
    <xf numFmtId="266" fontId="18" fillId="0" borderId="462">
      <alignment vertical="center"/>
    </xf>
    <xf numFmtId="266" fontId="126" fillId="42" borderId="280" applyNumberFormat="0" applyAlignment="0" applyProtection="0"/>
    <xf numFmtId="266" fontId="18" fillId="0" borderId="376">
      <alignment vertical="center"/>
    </xf>
    <xf numFmtId="266" fontId="196" fillId="0" borderId="0" applyNumberFormat="0" applyFill="0" applyBorder="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18" fillId="0" borderId="227" applyNumberFormat="0" applyFill="0" applyAlignment="0" applyProtection="0"/>
    <xf numFmtId="266" fontId="27" fillId="0" borderId="247" applyNumberFormat="0" applyAlignment="0" applyProtection="0">
      <alignment horizontal="left" vertical="center"/>
    </xf>
    <xf numFmtId="266" fontId="18" fillId="0" borderId="246">
      <alignment vertical="center"/>
    </xf>
    <xf numFmtId="266" fontId="126" fillId="42" borderId="47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18" fillId="0" borderId="246">
      <alignment vertical="center"/>
    </xf>
    <xf numFmtId="266" fontId="18" fillId="0" borderId="246">
      <alignment vertical="center"/>
    </xf>
    <xf numFmtId="266" fontId="18" fillId="0" borderId="246">
      <alignment vertical="center"/>
    </xf>
    <xf numFmtId="266" fontId="18" fillId="0" borderId="246">
      <alignment vertical="center"/>
    </xf>
    <xf numFmtId="266" fontId="118" fillId="0" borderId="227" applyNumberFormat="0" applyFill="0" applyAlignment="0" applyProtection="0"/>
    <xf numFmtId="266" fontId="120" fillId="0" borderId="228"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96" fillId="0" borderId="0" applyNumberFormat="0" applyFill="0" applyBorder="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21" fillId="0" borderId="229" applyNumberFormat="0" applyFill="0" applyAlignment="0" applyProtection="0"/>
    <xf numFmtId="266" fontId="120" fillId="0" borderId="228" applyNumberFormat="0" applyFill="0" applyAlignment="0" applyProtection="0"/>
    <xf numFmtId="266" fontId="118" fillId="0" borderId="22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245" applyNumberFormat="0" applyFont="0" applyFill="0" applyAlignment="0" applyProtection="0"/>
    <xf numFmtId="201" fontId="71" fillId="0" borderId="245" applyNumberFormat="0" applyFill="0" applyAlignment="0" applyProtection="0">
      <alignment horizontal="center"/>
    </xf>
    <xf numFmtId="266" fontId="18" fillId="0" borderId="246">
      <alignment vertical="center"/>
    </xf>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121" fillId="0" borderId="229" applyNumberFormat="0" applyFill="0" applyAlignment="0" applyProtection="0"/>
    <xf numFmtId="266" fontId="196" fillId="0" borderId="0" applyNumberFormat="0" applyFill="0" applyBorder="0" applyAlignment="0" applyProtection="0"/>
    <xf numFmtId="266" fontId="18" fillId="0" borderId="246">
      <alignment vertical="center"/>
    </xf>
    <xf numFmtId="266" fontId="126" fillId="42" borderId="280" applyNumberFormat="0" applyAlignment="0" applyProtection="0"/>
    <xf numFmtId="266" fontId="196" fillId="0" borderId="0" applyNumberFormat="0" applyFill="0" applyBorder="0" applyAlignment="0" applyProtection="0"/>
    <xf numFmtId="266" fontId="126" fillId="42" borderId="280" applyNumberFormat="0" applyAlignment="0" applyProtection="0"/>
    <xf numFmtId="266" fontId="39" fillId="0" borderId="245" applyNumberFormat="0" applyFont="0" applyFill="0" applyBorder="0" applyProtection="0">
      <alignment horizontal="centerContinuous"/>
    </xf>
    <xf numFmtId="266" fontId="126" fillId="42" borderId="28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266" fontId="113" fillId="0" borderId="344">
      <alignment horizontal="center"/>
    </xf>
    <xf numFmtId="266" fontId="126" fillId="42" borderId="440" applyNumberFormat="0" applyAlignment="0" applyProtection="0"/>
    <xf numFmtId="5" fontId="26" fillId="58" borderId="255" applyNumberFormat="0" applyAlignment="0" applyProtection="0">
      <alignment vertical="top"/>
    </xf>
    <xf numFmtId="266" fontId="126" fillId="42" borderId="258" applyNumberFormat="0" applyAlignment="0" applyProtection="0"/>
    <xf numFmtId="266" fontId="121" fillId="0" borderId="474" applyNumberFormat="0" applyFill="0" applyAlignment="0" applyProtection="0"/>
    <xf numFmtId="227" fontId="18" fillId="0" borderId="454" applyFont="0" applyFill="0" applyBorder="0" applyAlignment="0" applyProtection="0"/>
    <xf numFmtId="5" fontId="26" fillId="58" borderId="255" applyNumberFormat="0" applyAlignment="0" applyProtection="0">
      <alignment vertical="top"/>
    </xf>
    <xf numFmtId="266" fontId="126" fillId="42" borderId="258" applyNumberFormat="0" applyAlignment="0" applyProtection="0"/>
    <xf numFmtId="266" fontId="126" fillId="42" borderId="258" applyNumberFormat="0" applyAlignment="0" applyProtection="0"/>
    <xf numFmtId="266" fontId="27" fillId="0" borderId="463" applyNumberFormat="0" applyAlignment="0" applyProtection="0">
      <alignment horizontal="left" vertical="center"/>
    </xf>
    <xf numFmtId="266" fontId="196" fillId="0" borderId="0" applyNumberFormat="0" applyFill="0" applyBorder="0" applyAlignment="0" applyProtection="0"/>
    <xf numFmtId="5" fontId="26" fillId="58" borderId="255" applyNumberFormat="0" applyAlignment="0" applyProtection="0">
      <alignment vertical="top"/>
    </xf>
    <xf numFmtId="5" fontId="26" fillId="58" borderId="465"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8" fillId="0" borderId="246">
      <alignment vertical="center"/>
    </xf>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8" fillId="0" borderId="246">
      <alignment vertical="center"/>
    </xf>
    <xf numFmtId="266" fontId="18" fillId="0" borderId="24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8" fillId="0" borderId="246">
      <alignment vertical="center"/>
    </xf>
    <xf numFmtId="266" fontId="18" fillId="0" borderId="245">
      <alignment horizontal="center"/>
    </xf>
    <xf numFmtId="266" fontId="18" fillId="0" borderId="246">
      <alignment vertical="center"/>
    </xf>
    <xf numFmtId="266" fontId="18" fillId="0" borderId="246">
      <alignment vertical="center"/>
    </xf>
    <xf numFmtId="266" fontId="18" fillId="0" borderId="24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18" fillId="0" borderId="246">
      <alignment vertical="center"/>
    </xf>
    <xf numFmtId="266" fontId="18" fillId="0" borderId="245" applyNumberFormat="0" applyFont="0" applyFill="0" applyAlignment="0" applyProtection="0"/>
    <xf numFmtId="266" fontId="18" fillId="0" borderId="245" applyNumberFormat="0" applyFont="0" applyFill="0" applyAlignment="0" applyProtection="0"/>
    <xf numFmtId="266" fontId="196" fillId="0" borderId="0" applyNumberFormat="0" applyFill="0" applyBorder="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96" fillId="0" borderId="0" applyNumberFormat="0" applyFill="0" applyBorder="0" applyAlignment="0" applyProtection="0"/>
    <xf numFmtId="266" fontId="18" fillId="0" borderId="246">
      <alignment vertical="center"/>
    </xf>
    <xf numFmtId="266" fontId="18" fillId="0" borderId="246">
      <alignment vertical="center"/>
    </xf>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8" fillId="0" borderId="246">
      <alignment vertical="center"/>
    </xf>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118" fillId="0" borderId="474" applyNumberFormat="0" applyFill="0" applyAlignment="0" applyProtection="0"/>
    <xf numFmtId="266" fontId="21" fillId="0" borderId="384" applyNumberFormat="0" applyFill="0" applyAlignment="0" applyProtection="0"/>
    <xf numFmtId="49" fontId="113" fillId="0" borderId="370">
      <alignment horizontal="center"/>
    </xf>
    <xf numFmtId="266" fontId="26" fillId="58" borderId="220" applyNumberFormat="0" applyFont="0" applyAlignment="0" applyProtection="0">
      <alignment vertical="top"/>
    </xf>
    <xf numFmtId="266" fontId="26" fillId="58" borderId="220" applyNumberFormat="0" applyFont="0" applyAlignment="0" applyProtection="0">
      <alignment vertical="top"/>
    </xf>
    <xf numFmtId="266" fontId="126" fillId="42" borderId="311" applyNumberFormat="0" applyAlignment="0" applyProtection="0"/>
    <xf numFmtId="266" fontId="21" fillId="0" borderId="222" applyNumberFormat="0" applyFill="0" applyAlignment="0" applyProtection="0"/>
    <xf numFmtId="266" fontId="21" fillId="0" borderId="222" applyNumberFormat="0" applyFill="0" applyAlignment="0" applyProtection="0"/>
    <xf numFmtId="266" fontId="77" fillId="39" borderId="225" applyNumberFormat="0" applyAlignment="0" applyProtection="0"/>
    <xf numFmtId="266" fontId="77" fillId="47" borderId="225" applyNumberFormat="0" applyAlignment="0" applyProtection="0"/>
    <xf numFmtId="266" fontId="77" fillId="39" borderId="225" applyNumberFormat="0" applyAlignment="0" applyProtection="0"/>
    <xf numFmtId="266" fontId="77" fillId="39" borderId="225" applyNumberFormat="0" applyAlignment="0" applyProtection="0"/>
    <xf numFmtId="266" fontId="77" fillId="47" borderId="225" applyNumberFormat="0" applyAlignment="0" applyProtection="0"/>
    <xf numFmtId="220" fontId="79" fillId="0" borderId="452" applyFont="0" applyFill="0" applyBorder="0" applyAlignment="0" applyProtection="0"/>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9" fillId="62" borderId="230">
      <alignment horizontal="left" vertical="center" wrapText="1"/>
    </xf>
    <xf numFmtId="266" fontId="18" fillId="44" borderId="231" applyNumberFormat="0" applyFont="0" applyAlignment="0" applyProtection="0"/>
    <xf numFmtId="266" fontId="18" fillId="44" borderId="231" applyNumberFormat="0" applyFont="0" applyAlignment="0" applyProtection="0"/>
    <xf numFmtId="266" fontId="18" fillId="44" borderId="231" applyNumberFormat="0" applyFont="0" applyAlignment="0" applyProtection="0"/>
    <xf numFmtId="266" fontId="146" fillId="39" borderId="232" applyNumberFormat="0" applyAlignment="0" applyProtection="0"/>
    <xf numFmtId="266" fontId="146" fillId="47" borderId="232" applyNumberFormat="0" applyAlignment="0" applyProtection="0"/>
    <xf numFmtId="266" fontId="146" fillId="39" borderId="232" applyNumberFormat="0" applyAlignment="0" applyProtection="0"/>
    <xf numFmtId="266" fontId="146" fillId="39" borderId="232" applyNumberFormat="0" applyAlignment="0" applyProtection="0"/>
    <xf numFmtId="266" fontId="146" fillId="47" borderId="232" applyNumberFormat="0" applyAlignment="0" applyProtection="0"/>
    <xf numFmtId="183" fontId="18" fillId="0" borderId="234">
      <alignment horizontal="centerContinuous"/>
    </xf>
    <xf numFmtId="266" fontId="37" fillId="0" borderId="235" applyNumberFormat="0" applyFill="0" applyAlignment="0" applyProtection="0"/>
    <xf numFmtId="266" fontId="37" fillId="0" borderId="235" applyNumberFormat="0" applyFill="0" applyAlignment="0" applyProtection="0"/>
    <xf numFmtId="266" fontId="37" fillId="0" borderId="235"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16" fillId="0" borderId="237" applyNumberFormat="0" applyFill="0" applyAlignment="0" applyProtection="0"/>
    <xf numFmtId="266" fontId="16" fillId="0" borderId="237" applyNumberFormat="0" applyFill="0" applyAlignment="0" applyProtection="0"/>
    <xf numFmtId="266" fontId="16" fillId="0" borderId="398" applyNumberFormat="0" applyFill="0" applyAlignment="0" applyProtection="0"/>
    <xf numFmtId="266" fontId="37" fillId="0" borderId="524" applyNumberFormat="0" applyFill="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387" applyNumberFormat="0" applyAlignment="0" applyProtection="0"/>
    <xf numFmtId="266" fontId="65" fillId="68" borderId="279" applyNumberFormat="0" applyBorder="0" applyAlignment="0" applyProtection="0"/>
    <xf numFmtId="266" fontId="21" fillId="0" borderId="277" applyNumberFormat="0" applyFill="0" applyAlignment="0" applyProtection="0"/>
    <xf numFmtId="266" fontId="18" fillId="0" borderId="217">
      <alignment vertical="center"/>
    </xf>
    <xf numFmtId="266" fontId="18" fillId="0" borderId="217">
      <alignment vertical="center"/>
    </xf>
    <xf numFmtId="266" fontId="18" fillId="0" borderId="246">
      <alignment vertical="center"/>
    </xf>
    <xf numFmtId="266" fontId="96" fillId="0" borderId="244"/>
    <xf numFmtId="266" fontId="18" fillId="0" borderId="217">
      <alignment vertical="center"/>
    </xf>
    <xf numFmtId="266" fontId="40" fillId="0" borderId="245" applyNumberFormat="0" applyFont="0" applyFill="0" applyAlignment="0" applyProtection="0"/>
    <xf numFmtId="201" fontId="71" fillId="0" borderId="245" applyNumberFormat="0" applyFill="0" applyAlignment="0" applyProtection="0">
      <alignment horizontal="center"/>
    </xf>
    <xf numFmtId="266" fontId="126" fillId="42" borderId="361" applyNumberFormat="0" applyAlignment="0" applyProtection="0"/>
    <xf numFmtId="266" fontId="18" fillId="0" borderId="305">
      <alignment vertical="center"/>
    </xf>
    <xf numFmtId="4" fontId="91" fillId="0" borderId="238" applyFont="0" applyFill="0" applyBorder="0" applyAlignment="0" applyProtection="0"/>
    <xf numFmtId="266" fontId="52" fillId="0" borderId="238" applyProtection="0">
      <alignment horizontal="center" vertical="top" wrapText="1"/>
      <protection hidden="1"/>
    </xf>
    <xf numFmtId="266" fontId="39" fillId="0" borderId="245" applyNumberFormat="0" applyFont="0" applyFill="0" applyBorder="0" applyProtection="0">
      <alignment horizontal="centerContinuous"/>
    </xf>
    <xf numFmtId="220" fontId="79" fillId="0" borderId="240" applyFont="0" applyFill="0" applyBorder="0" applyAlignment="0" applyProtection="0"/>
    <xf numFmtId="220" fontId="79" fillId="0" borderId="240" applyFont="0" applyFill="0" applyBorder="0" applyAlignment="0" applyProtection="0"/>
    <xf numFmtId="220" fontId="79" fillId="0" borderId="240" applyFont="0" applyFill="0" applyBorder="0" applyAlignment="0" applyProtection="0"/>
    <xf numFmtId="220" fontId="79" fillId="0" borderId="240" applyFont="0" applyFill="0" applyBorder="0" applyAlignment="0" applyProtection="0"/>
    <xf numFmtId="220" fontId="79" fillId="0" borderId="240" applyFont="0" applyFill="0" applyBorder="0" applyAlignment="0" applyProtection="0"/>
    <xf numFmtId="220" fontId="79" fillId="0" borderId="240" applyFont="0" applyFill="0" applyBorder="0" applyAlignment="0" applyProtection="0"/>
    <xf numFmtId="220" fontId="79" fillId="0" borderId="240" applyFont="0" applyFill="0" applyBorder="0" applyAlignment="0" applyProtection="0"/>
    <xf numFmtId="220" fontId="79" fillId="0" borderId="240" applyFont="0" applyFill="0" applyBorder="0" applyAlignment="0" applyProtection="0"/>
    <xf numFmtId="266" fontId="146" fillId="47" borderId="232" applyNumberFormat="0" applyAlignment="0" applyProtection="0"/>
    <xf numFmtId="266" fontId="146" fillId="39" borderId="232" applyNumberFormat="0" applyAlignment="0" applyProtection="0"/>
    <xf numFmtId="266" fontId="146" fillId="39" borderId="232" applyNumberFormat="0" applyAlignment="0" applyProtection="0"/>
    <xf numFmtId="266" fontId="146" fillId="47" borderId="232" applyNumberFormat="0" applyAlignment="0" applyProtection="0"/>
    <xf numFmtId="266" fontId="146" fillId="39" borderId="232" applyNumberFormat="0" applyAlignment="0" applyProtection="0"/>
    <xf numFmtId="266" fontId="18" fillId="44" borderId="231" applyNumberFormat="0" applyFont="0" applyAlignment="0" applyProtection="0"/>
    <xf numFmtId="266" fontId="18" fillId="44" borderId="231" applyNumberFormat="0" applyFont="0" applyAlignment="0" applyProtection="0"/>
    <xf numFmtId="266" fontId="18" fillId="44" borderId="231" applyNumberFormat="0" applyFont="0" applyAlignment="0" applyProtection="0"/>
    <xf numFmtId="4" fontId="91" fillId="0" borderId="238" applyFont="0" applyFill="0" applyBorder="0" applyAlignment="0" applyProtection="0"/>
    <xf numFmtId="188" fontId="18" fillId="0" borderId="240" applyFill="0" applyBorder="0">
      <alignment horizontal="right"/>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9" fillId="62" borderId="230">
      <alignment horizontal="left" vertical="center" wrapText="1"/>
    </xf>
    <xf numFmtId="266" fontId="27" fillId="0" borderId="218" applyNumberFormat="0" applyAlignment="0" applyProtection="0">
      <alignment horizontal="left" vertical="center"/>
    </xf>
    <xf numFmtId="266" fontId="126" fillId="42" borderId="225" applyNumberFormat="0" applyAlignment="0" applyProtection="0"/>
    <xf numFmtId="266" fontId="27" fillId="0" borderId="218" applyNumberFormat="0" applyAlignment="0" applyProtection="0">
      <alignment horizontal="left" vertical="center"/>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21" fillId="0" borderId="238" applyFont="0" applyFill="0" applyBorder="0" applyAlignment="0" applyProtection="0"/>
    <xf numFmtId="266" fontId="21" fillId="0" borderId="238" applyFont="0" applyFill="0" applyBorder="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27" fontId="18" fillId="0" borderId="242" applyFont="0" applyFill="0" applyBorder="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31" fontId="22" fillId="68" borderId="238" applyNumberFormat="0" applyFont="0" applyAlignment="0"/>
    <xf numFmtId="266" fontId="126" fillId="42" borderId="225" applyNumberFormat="0" applyAlignment="0" applyProtection="0"/>
    <xf numFmtId="266" fontId="27" fillId="0" borderId="241">
      <alignment horizontal="left" vertical="center"/>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49" fontId="113" fillId="0" borderId="238">
      <alignment horizontal="center"/>
    </xf>
    <xf numFmtId="266" fontId="113" fillId="0" borderId="238">
      <alignment horizontal="center"/>
    </xf>
    <xf numFmtId="49" fontId="113" fillId="0" borderId="238">
      <alignment horizontal="center"/>
    </xf>
    <xf numFmtId="266" fontId="113" fillId="0" borderId="238">
      <alignment horizontal="center"/>
    </xf>
    <xf numFmtId="49" fontId="113" fillId="0" borderId="238">
      <alignment horizontal="center"/>
    </xf>
    <xf numFmtId="266" fontId="126" fillId="42" borderId="225" applyNumberFormat="0" applyAlignment="0" applyProtection="0"/>
    <xf numFmtId="266" fontId="113" fillId="0" borderId="238">
      <alignment horizontal="center"/>
    </xf>
    <xf numFmtId="49" fontId="113" fillId="0" borderId="238">
      <alignment horizontal="center"/>
    </xf>
    <xf numFmtId="266" fontId="113" fillId="0" borderId="238">
      <alignment horizontal="center"/>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49" fontId="113" fillId="0" borderId="238">
      <alignment horizontal="center"/>
    </xf>
    <xf numFmtId="266" fontId="113" fillId="0" borderId="238">
      <alignment horizontal="center"/>
    </xf>
    <xf numFmtId="49" fontId="113" fillId="0" borderId="238">
      <alignment horizontal="center"/>
    </xf>
    <xf numFmtId="266" fontId="113" fillId="0" borderId="238">
      <alignment horizontal="center"/>
    </xf>
    <xf numFmtId="49" fontId="113" fillId="0" borderId="238">
      <alignment horizontal="center"/>
    </xf>
    <xf numFmtId="49" fontId="113" fillId="0" borderId="238">
      <alignment horizontal="center"/>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518" applyNumberFormat="0" applyAlignment="0" applyProtection="0"/>
    <xf numFmtId="266" fontId="18" fillId="0" borderId="409">
      <alignment vertic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49" fontId="113" fillId="0" borderId="238">
      <alignment horizontal="center"/>
    </xf>
    <xf numFmtId="266" fontId="27" fillId="0" borderId="218" applyNumberFormat="0" applyAlignment="0" applyProtection="0">
      <alignment horizontal="left" vertical="center"/>
    </xf>
    <xf numFmtId="266" fontId="126" fillId="42" borderId="225" applyNumberFormat="0" applyAlignment="0" applyProtection="0"/>
    <xf numFmtId="49" fontId="113" fillId="0" borderId="238">
      <alignment horizontal="center"/>
    </xf>
    <xf numFmtId="49" fontId="113" fillId="0" borderId="238">
      <alignment horizontal="center"/>
    </xf>
    <xf numFmtId="49" fontId="113" fillId="0" borderId="238">
      <alignment horizontal="center"/>
    </xf>
    <xf numFmtId="266" fontId="118" fillId="0" borderId="229" applyNumberFormat="0" applyFill="0" applyAlignment="0" applyProtection="0"/>
    <xf numFmtId="266" fontId="121" fillId="0" borderId="229" applyNumberFormat="0" applyFill="0" applyAlignment="0" applyProtection="0"/>
    <xf numFmtId="49" fontId="113" fillId="0" borderId="238">
      <alignment horizontal="center"/>
    </xf>
    <xf numFmtId="49" fontId="113" fillId="0" borderId="238">
      <alignment horizontal="center"/>
    </xf>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49" fontId="113" fillId="0" borderId="238">
      <alignment horizontal="center"/>
    </xf>
    <xf numFmtId="266" fontId="121" fillId="0" borderId="229" applyNumberFormat="0" applyFill="0" applyAlignment="0" applyProtection="0"/>
    <xf numFmtId="266" fontId="126" fillId="42" borderId="225" applyNumberFormat="0" applyAlignment="0" applyProtection="0"/>
    <xf numFmtId="266" fontId="120" fillId="0" borderId="228"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26" fillId="42" borderId="225" applyNumberFormat="0" applyAlignment="0" applyProtection="0"/>
    <xf numFmtId="266" fontId="118" fillId="0" borderId="227" applyNumberFormat="0" applyFill="0" applyAlignment="0" applyProtection="0"/>
    <xf numFmtId="266" fontId="126" fillId="42" borderId="225" applyNumberFormat="0" applyAlignment="0" applyProtection="0"/>
    <xf numFmtId="266" fontId="113" fillId="0" borderId="238">
      <alignment horizontal="center"/>
    </xf>
    <xf numFmtId="49" fontId="113" fillId="0" borderId="238">
      <alignment horizontal="center"/>
    </xf>
    <xf numFmtId="266" fontId="126" fillId="42" borderId="225" applyNumberFormat="0" applyAlignment="0" applyProtection="0"/>
    <xf numFmtId="266" fontId="126" fillId="42" borderId="225" applyNumberFormat="0" applyAlignment="0" applyProtection="0"/>
    <xf numFmtId="266" fontId="118" fillId="0" borderId="229" applyNumberFormat="0" applyFill="0" applyAlignment="0" applyProtection="0"/>
    <xf numFmtId="10" fontId="21" fillId="68" borderId="238" applyNumberFormat="0" applyBorder="0" applyAlignment="0" applyProtection="0"/>
    <xf numFmtId="10" fontId="21" fillId="68" borderId="238" applyNumberFormat="0" applyBorder="0" applyAlignment="0" applyProtection="0"/>
    <xf numFmtId="266" fontId="126" fillId="42" borderId="225" applyNumberFormat="0" applyAlignment="0" applyProtection="0"/>
    <xf numFmtId="266" fontId="121" fillId="0" borderId="229" applyNumberFormat="0" applyFill="0" applyAlignment="0" applyProtection="0"/>
    <xf numFmtId="266" fontId="126" fillId="42" borderId="225" applyNumberFormat="0" applyAlignment="0" applyProtection="0"/>
    <xf numFmtId="266" fontId="118" fillId="0" borderId="229" applyNumberFormat="0" applyFill="0" applyAlignment="0" applyProtection="0"/>
    <xf numFmtId="266" fontId="126" fillId="42" borderId="225" applyNumberFormat="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18" fillId="0" borderId="229" applyNumberFormat="0" applyFill="0" applyAlignment="0" applyProtection="0"/>
    <xf numFmtId="266" fontId="118" fillId="0" borderId="227"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18" fillId="0" borderId="229" applyNumberFormat="0" applyFill="0" applyAlignment="0" applyProtection="0"/>
    <xf numFmtId="266" fontId="118" fillId="0" borderId="227"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26" fillId="42" borderId="225" applyNumberFormat="0" applyAlignment="0" applyProtection="0"/>
    <xf numFmtId="266" fontId="120" fillId="0" borderId="228"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18" fillId="0" borderId="227" applyNumberFormat="0" applyFill="0" applyAlignment="0" applyProtection="0"/>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188" fontId="55" fillId="0" borderId="223" applyNumberFormat="0" applyFill="0" applyBorder="0" applyAlignment="0" applyProtection="0">
      <alignment horizontal="right"/>
    </xf>
    <xf numFmtId="5" fontId="26" fillId="58" borderId="220" applyNumberFormat="0" applyAlignment="0" applyProtection="0">
      <alignment vertical="top"/>
    </xf>
    <xf numFmtId="188" fontId="55" fillId="0" borderId="223" applyNumberFormat="0" applyFill="0" applyBorder="0" applyAlignment="0" applyProtection="0">
      <alignment horizontal="right"/>
    </xf>
    <xf numFmtId="5" fontId="26" fillId="58" borderId="220" applyNumberFormat="0" applyAlignment="0" applyProtection="0">
      <alignment vertical="top"/>
    </xf>
    <xf numFmtId="5" fontId="26" fillId="58" borderId="220" applyNumberFormat="0" applyAlignment="0" applyProtection="0">
      <alignment vertical="top"/>
    </xf>
    <xf numFmtId="266" fontId="118" fillId="0" borderId="227" applyNumberFormat="0" applyFill="0" applyAlignment="0" applyProtection="0"/>
    <xf numFmtId="266" fontId="126" fillId="42" borderId="225" applyNumberFormat="0" applyAlignment="0" applyProtection="0"/>
    <xf numFmtId="266" fontId="118" fillId="0" borderId="227" applyNumberFormat="0" applyFill="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188" fontId="55" fillId="0" borderId="223" applyNumberFormat="0" applyFill="0" applyBorder="0" applyAlignment="0" applyProtection="0">
      <alignment horizontal="right"/>
    </xf>
    <xf numFmtId="188" fontId="55" fillId="0" borderId="223" applyNumberFormat="0" applyFill="0" applyBorder="0" applyAlignment="0" applyProtection="0">
      <alignment horizontal="right"/>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188" fontId="55" fillId="0" borderId="223" applyNumberFormat="0" applyFill="0" applyBorder="0" applyAlignment="0" applyProtection="0">
      <alignment horizontal="right"/>
    </xf>
    <xf numFmtId="188" fontId="55" fillId="0" borderId="223" applyNumberFormat="0" applyFill="0" applyBorder="0" applyAlignment="0" applyProtection="0">
      <alignment horizontal="right"/>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167" fontId="91" fillId="0" borderId="238" applyNumberFormat="0" applyFill="0" applyAlignment="0" applyProtection="0"/>
    <xf numFmtId="266" fontId="126" fillId="42" borderId="225" applyNumberFormat="0" applyAlignment="0" applyProtection="0"/>
    <xf numFmtId="266" fontId="126" fillId="42" borderId="225" applyNumberFormat="0" applyAlignment="0" applyProtection="0"/>
    <xf numFmtId="188" fontId="55" fillId="0" borderId="223" applyNumberFormat="0" applyFill="0" applyBorder="0" applyAlignment="0" applyProtection="0">
      <alignment horizontal="right"/>
    </xf>
    <xf numFmtId="188" fontId="55" fillId="0" borderId="223" applyNumberFormat="0" applyFill="0" applyBorder="0" applyAlignment="0" applyProtection="0">
      <alignment horizontal="right"/>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38" fontId="21" fillId="0" borderId="238" applyFont="0" applyFill="0" applyBorder="0" applyAlignment="0" applyProtection="0"/>
    <xf numFmtId="266" fontId="21" fillId="0" borderId="238" applyFont="0" applyFill="0" applyBorder="0" applyAlignment="0" applyProtection="0"/>
    <xf numFmtId="266" fontId="126" fillId="42" borderId="225" applyNumberFormat="0" applyAlignment="0" applyProtection="0"/>
    <xf numFmtId="167" fontId="91" fillId="0" borderId="238" applyNumberFormat="0" applyFill="0" applyAlignment="0" applyProtection="0"/>
    <xf numFmtId="266" fontId="122" fillId="0" borderId="239" applyNumberFormat="0" applyFont="0" applyFill="0" applyAlignment="0" applyProtection="0"/>
    <xf numFmtId="266" fontId="126" fillId="42" borderId="440" applyNumberFormat="0" applyAlignment="0" applyProtection="0"/>
    <xf numFmtId="266" fontId="74" fillId="80" borderId="238" applyNumberFormat="0" applyProtection="0">
      <alignment horizontal="center" vertical="top" wrapText="1"/>
      <protection hidden="1"/>
    </xf>
    <xf numFmtId="266" fontId="196" fillId="0" borderId="0" applyNumberFormat="0" applyFill="0" applyBorder="0" applyAlignment="0" applyProtection="0"/>
    <xf numFmtId="8" fontId="18" fillId="0" borderId="441">
      <protection locked="0"/>
    </xf>
    <xf numFmtId="266" fontId="26" fillId="58" borderId="542" applyNumberFormat="0" applyFont="0" applyAlignment="0" applyProtection="0">
      <alignment vertical="top"/>
    </xf>
    <xf numFmtId="266" fontId="37" fillId="0" borderId="368" applyNumberFormat="0" applyFill="0" applyAlignment="0" applyProtection="0"/>
    <xf numFmtId="266" fontId="18" fillId="0" borderId="245">
      <alignment horizontal="center"/>
    </xf>
    <xf numFmtId="266" fontId="77" fillId="47" borderId="225" applyNumberFormat="0" applyAlignment="0" applyProtection="0"/>
    <xf numFmtId="266" fontId="77" fillId="39" borderId="225" applyNumberFormat="0" applyAlignment="0" applyProtection="0"/>
    <xf numFmtId="266" fontId="77" fillId="39" borderId="225" applyNumberFormat="0" applyAlignment="0" applyProtection="0"/>
    <xf numFmtId="266" fontId="77" fillId="47" borderId="225" applyNumberFormat="0" applyAlignment="0" applyProtection="0"/>
    <xf numFmtId="266" fontId="77" fillId="39" borderId="225" applyNumberFormat="0" applyAlignment="0" applyProtection="0"/>
    <xf numFmtId="266" fontId="65" fillId="68" borderId="224" applyNumberFormat="0" applyBorder="0" applyAlignment="0" applyProtection="0"/>
    <xf numFmtId="266" fontId="65" fillId="68" borderId="224" applyNumberFormat="0" applyBorder="0" applyAlignment="0" applyProtection="0"/>
    <xf numFmtId="266" fontId="65" fillId="68" borderId="224" applyNumberFormat="0" applyBorder="0" applyAlignment="0" applyProtection="0"/>
    <xf numFmtId="188" fontId="25" fillId="0" borderId="223" applyNumberFormat="0" applyFill="0" applyBorder="0" applyAlignment="0" applyProtection="0">
      <alignment horizontal="right"/>
    </xf>
    <xf numFmtId="266" fontId="65" fillId="68" borderId="224" applyNumberFormat="0" applyBorder="0" applyAlignment="0" applyProtection="0"/>
    <xf numFmtId="188" fontId="62" fillId="0" borderId="223" applyNumberFormat="0" applyFill="0" applyBorder="0" applyAlignment="0" applyProtection="0">
      <alignment horizontal="right"/>
    </xf>
    <xf numFmtId="266" fontId="21" fillId="0" borderId="222" applyNumberFormat="0" applyFill="0" applyAlignment="0" applyProtection="0"/>
    <xf numFmtId="266" fontId="21" fillId="0" borderId="222" applyNumberFormat="0" applyFill="0" applyAlignment="0" applyProtection="0"/>
    <xf numFmtId="266" fontId="65" fillId="68" borderId="224" applyNumberFormat="0" applyBorder="0" applyAlignment="0" applyProtection="0"/>
    <xf numFmtId="266" fontId="65" fillId="68" borderId="224" applyNumberFormat="0" applyBorder="0" applyAlignment="0" applyProtection="0"/>
    <xf numFmtId="266" fontId="65" fillId="68" borderId="224" applyNumberFormat="0" applyBorder="0" applyAlignment="0" applyProtection="0"/>
    <xf numFmtId="188" fontId="25" fillId="0" borderId="223" applyNumberFormat="0" applyFill="0" applyBorder="0" applyAlignment="0" applyProtection="0">
      <alignment horizontal="right"/>
    </xf>
    <xf numFmtId="266" fontId="65" fillId="68" borderId="224" applyNumberFormat="0" applyBorder="0" applyAlignment="0" applyProtection="0"/>
    <xf numFmtId="266" fontId="65" fillId="68" borderId="224" applyNumberFormat="0" applyBorder="0" applyAlignment="0" applyProtection="0"/>
    <xf numFmtId="266" fontId="65" fillId="68" borderId="224" applyNumberFormat="0" applyBorder="0" applyAlignment="0" applyProtection="0"/>
    <xf numFmtId="266" fontId="65" fillId="68" borderId="224" applyNumberFormat="0" applyBorder="0" applyAlignment="0" applyProtection="0"/>
    <xf numFmtId="188" fontId="25" fillId="0" borderId="223" applyNumberFormat="0" applyFill="0" applyBorder="0" applyAlignment="0" applyProtection="0">
      <alignment horizontal="right"/>
    </xf>
    <xf numFmtId="266" fontId="65" fillId="68" borderId="224" applyNumberFormat="0" applyBorder="0" applyAlignment="0" applyProtection="0"/>
    <xf numFmtId="188" fontId="62" fillId="0" borderId="223" applyNumberFormat="0" applyFill="0" applyBorder="0" applyAlignment="0" applyProtection="0">
      <alignment horizontal="right"/>
    </xf>
    <xf numFmtId="266" fontId="26" fillId="58" borderId="220" applyNumberFormat="0" applyFont="0" applyAlignment="0" applyProtection="0">
      <alignment vertical="top"/>
    </xf>
    <xf numFmtId="266" fontId="26" fillId="58" borderId="220" applyNumberFormat="0" applyFont="0" applyAlignment="0" applyProtection="0">
      <alignment vertical="top"/>
    </xf>
    <xf numFmtId="266" fontId="65" fillId="68" borderId="224" applyNumberFormat="0" applyBorder="0" applyAlignment="0" applyProtection="0"/>
    <xf numFmtId="266" fontId="65" fillId="68" borderId="224" applyNumberFormat="0" applyBorder="0" applyAlignment="0" applyProtection="0"/>
    <xf numFmtId="266" fontId="65" fillId="68" borderId="224" applyNumberFormat="0" applyBorder="0" applyAlignment="0" applyProtection="0"/>
    <xf numFmtId="188" fontId="25" fillId="0" borderId="223" applyNumberFormat="0" applyFill="0" applyBorder="0" applyAlignment="0" applyProtection="0">
      <alignment horizontal="right"/>
    </xf>
    <xf numFmtId="266" fontId="65" fillId="68" borderId="224" applyNumberFormat="0" applyBorder="0" applyAlignment="0" applyProtection="0"/>
    <xf numFmtId="188" fontId="62" fillId="0" borderId="223" applyNumberFormat="0" applyFill="0" applyBorder="0" applyAlignment="0" applyProtection="0">
      <alignment horizontal="right"/>
    </xf>
    <xf numFmtId="188" fontId="62" fillId="0" borderId="223" applyNumberFormat="0" applyFill="0" applyBorder="0" applyAlignment="0" applyProtection="0">
      <alignment horizontal="right"/>
    </xf>
    <xf numFmtId="266" fontId="18" fillId="0" borderId="217">
      <alignment vertical="center"/>
    </xf>
    <xf numFmtId="266" fontId="18" fillId="0" borderId="217">
      <alignment vertical="center"/>
    </xf>
    <xf numFmtId="266" fontId="96" fillId="0" borderId="244"/>
    <xf numFmtId="266" fontId="160" fillId="71" borderId="238">
      <alignment horizontal="center" vertical="center" wrapText="1"/>
      <protection hidden="1"/>
    </xf>
    <xf numFmtId="266" fontId="158" fillId="1" borderId="241" applyNumberFormat="0" applyFont="0" applyAlignment="0">
      <alignment horizontal="center"/>
    </xf>
    <xf numFmtId="266" fontId="18" fillId="0" borderId="246">
      <alignment vertical="center"/>
    </xf>
    <xf numFmtId="266" fontId="96" fillId="0" borderId="244"/>
    <xf numFmtId="266" fontId="18" fillId="0" borderId="217">
      <alignment vertical="center"/>
    </xf>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27" fillId="0" borderId="247" applyNumberFormat="0" applyAlignment="0" applyProtection="0">
      <alignment horizontal="left" vertical="center"/>
    </xf>
    <xf numFmtId="49" fontId="113" fillId="0" borderId="238">
      <alignment horizontal="center"/>
    </xf>
    <xf numFmtId="266" fontId="126" fillId="42" borderId="225" applyNumberFormat="0" applyAlignment="0" applyProtection="0"/>
    <xf numFmtId="266" fontId="196" fillId="0" borderId="0" applyNumberFormat="0" applyFill="0" applyBorder="0" applyAlignment="0" applyProtection="0"/>
    <xf numFmtId="266" fontId="26" fillId="43" borderId="609" applyNumberFormat="0" applyFont="0" applyBorder="0" applyProtection="0"/>
    <xf numFmtId="266" fontId="27" fillId="0" borderId="426">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8" fontId="18" fillId="0" borderId="388">
      <protection locked="0"/>
    </xf>
    <xf numFmtId="188" fontId="21" fillId="0" borderId="223" applyNumberFormat="0" applyFont="0" applyFill="0" applyAlignment="0" applyProtection="0">
      <alignment horizontal="right"/>
    </xf>
    <xf numFmtId="187" fontId="39" fillId="0" borderId="240"/>
    <xf numFmtId="183" fontId="18" fillId="0" borderId="234">
      <alignment horizontal="centerContinuous"/>
    </xf>
    <xf numFmtId="266" fontId="37" fillId="0" borderId="235" applyNumberFormat="0" applyFill="0" applyAlignment="0" applyProtection="0"/>
    <xf numFmtId="266" fontId="37" fillId="0" borderId="235" applyNumberFormat="0" applyFill="0" applyAlignment="0" applyProtection="0"/>
    <xf numFmtId="266" fontId="37" fillId="0" borderId="235"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16" fillId="0" borderId="237" applyNumberFormat="0" applyFill="0" applyAlignment="0" applyProtection="0"/>
    <xf numFmtId="266" fontId="16" fillId="0" borderId="237" applyNumberFormat="0" applyFill="0" applyAlignment="0" applyProtection="0"/>
    <xf numFmtId="188" fontId="21" fillId="0" borderId="223" applyNumberFormat="0" applyFont="0" applyFill="0" applyAlignment="0" applyProtection="0">
      <alignment horizontal="right"/>
    </xf>
    <xf numFmtId="266" fontId="196" fillId="0" borderId="0" applyNumberFormat="0" applyFill="0" applyBorder="0" applyAlignment="0" applyProtection="0"/>
    <xf numFmtId="185" fontId="19" fillId="0" borderId="240"/>
    <xf numFmtId="266" fontId="196" fillId="0" borderId="0" applyNumberFormat="0" applyFill="0" applyBorder="0" applyAlignment="0" applyProtection="0"/>
    <xf numFmtId="266" fontId="196" fillId="0" borderId="0" applyNumberFormat="0" applyFill="0" applyBorder="0" applyAlignment="0" applyProtection="0"/>
    <xf numFmtId="14" fontId="18" fillId="68" borderId="238" applyNumberFormat="0" applyFont="0" applyAlignment="0" applyProtection="0">
      <alignment horizontal="centerContinuous"/>
    </xf>
    <xf numFmtId="14" fontId="18" fillId="68" borderId="238" applyNumberFormat="0" applyFont="0" applyAlignment="0" applyProtection="0">
      <alignment horizontal="centerContinuous"/>
    </xf>
    <xf numFmtId="16" fontId="18" fillId="68" borderId="238" applyNumberFormat="0" applyFont="0" applyAlignment="0" applyProtection="0">
      <alignment horizontal="centerContinuous"/>
    </xf>
    <xf numFmtId="18" fontId="18" fillId="68" borderId="238" applyNumberFormat="0" applyFont="0" applyAlignment="0" applyProtection="0">
      <alignment horizontal="centerContinuous"/>
    </xf>
    <xf numFmtId="20" fontId="18" fillId="68" borderId="238" applyNumberFormat="0" applyFont="0" applyAlignment="0" applyProtection="0">
      <alignment horizontal="centerContinuous"/>
    </xf>
    <xf numFmtId="16" fontId="18" fillId="68" borderId="238" applyNumberFormat="0" applyFont="0" applyAlignment="0" applyProtection="0">
      <alignment horizontal="centerContinuous"/>
    </xf>
    <xf numFmtId="18" fontId="18" fillId="68" borderId="238" applyNumberFormat="0" applyFont="0" applyAlignment="0" applyProtection="0">
      <alignment horizontal="centerContinuous"/>
    </xf>
    <xf numFmtId="20" fontId="18" fillId="68" borderId="238" applyNumberFormat="0" applyFont="0" applyAlignment="0" applyProtection="0">
      <alignment horizontal="centerContinuous"/>
    </xf>
    <xf numFmtId="266" fontId="196" fillId="0" borderId="0" applyNumberFormat="0" applyFill="0" applyBorder="0" applyAlignment="0" applyProtection="0"/>
    <xf numFmtId="188" fontId="21" fillId="0" borderId="223" applyNumberFormat="0" applyFont="0" applyFill="0" applyAlignment="0" applyProtection="0">
      <alignment horizontal="right"/>
    </xf>
    <xf numFmtId="188" fontId="21" fillId="0" borderId="223"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238" applyFont="0" applyFill="0" applyBorder="0" applyAlignment="0" applyProtection="0"/>
    <xf numFmtId="167" fontId="91" fillId="0" borderId="238" applyNumberFormat="0" applyFill="0" applyAlignment="0" applyProtection="0"/>
    <xf numFmtId="266" fontId="18" fillId="0" borderId="246">
      <alignment vertical="center"/>
    </xf>
    <xf numFmtId="266" fontId="196" fillId="0" borderId="0" applyNumberFormat="0" applyFill="0" applyBorder="0" applyAlignment="0" applyProtection="0"/>
    <xf numFmtId="266" fontId="196" fillId="0" borderId="0" applyNumberFormat="0" applyFill="0" applyBorder="0" applyAlignment="0" applyProtection="0"/>
    <xf numFmtId="10" fontId="21" fillId="68" borderId="423" applyNumberFormat="0" applyBorder="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266" fontId="37" fillId="0" borderId="618" applyNumberFormat="0" applyFill="0" applyAlignment="0" applyProtection="0"/>
    <xf numFmtId="266" fontId="146" fillId="39" borderId="615" applyNumberFormat="0" applyAlignment="0" applyProtection="0"/>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244"/>
    <xf numFmtId="266" fontId="18" fillId="0" borderId="246">
      <alignment vertical="center"/>
    </xf>
    <xf numFmtId="266" fontId="26" fillId="58" borderId="220" applyNumberFormat="0" applyFont="0" applyAlignment="0" applyProtection="0">
      <alignment vertical="top"/>
    </xf>
    <xf numFmtId="266" fontId="26" fillId="58" borderId="220" applyNumberFormat="0" applyFont="0" applyAlignment="0" applyProtection="0">
      <alignment vertical="top"/>
    </xf>
    <xf numFmtId="266" fontId="77" fillId="39" borderId="585" applyNumberFormat="0" applyAlignment="0" applyProtection="0"/>
    <xf numFmtId="266" fontId="196" fillId="0" borderId="0" applyNumberFormat="0" applyFill="0" applyBorder="0" applyAlignment="0" applyProtection="0"/>
    <xf numFmtId="266" fontId="21" fillId="0" borderId="222" applyNumberFormat="0" applyFill="0" applyAlignment="0" applyProtection="0"/>
    <xf numFmtId="266" fontId="21" fillId="0" borderId="222" applyNumberFormat="0" applyFill="0" applyAlignment="0" applyProtection="0"/>
    <xf numFmtId="49" fontId="113" fillId="0" borderId="344">
      <alignment horizontal="center"/>
    </xf>
    <xf numFmtId="266" fontId="18" fillId="44" borderId="337" applyNumberFormat="0" applyFont="0" applyAlignment="0" applyProtection="0"/>
    <xf numFmtId="266" fontId="126" fillId="42" borderId="258" applyNumberFormat="0" applyAlignment="0" applyProtection="0"/>
    <xf numFmtId="266" fontId="126" fillId="42" borderId="258" applyNumberFormat="0" applyAlignment="0" applyProtection="0"/>
    <xf numFmtId="266" fontId="77" fillId="39" borderId="225" applyNumberFormat="0" applyAlignment="0" applyProtection="0"/>
    <xf numFmtId="266" fontId="77" fillId="47" borderId="225" applyNumberFormat="0" applyAlignment="0" applyProtection="0"/>
    <xf numFmtId="266" fontId="77" fillId="39" borderId="225" applyNumberFormat="0" applyAlignment="0" applyProtection="0"/>
    <xf numFmtId="266" fontId="77" fillId="39" borderId="225" applyNumberFormat="0" applyAlignment="0" applyProtection="0"/>
    <xf numFmtId="266" fontId="77" fillId="47" borderId="225" applyNumberFormat="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8" fillId="0" borderId="246">
      <alignment vertical="center"/>
    </xf>
    <xf numFmtId="266" fontId="126" fillId="42" borderId="361" applyNumberFormat="0" applyAlignment="0" applyProtection="0"/>
    <xf numFmtId="266" fontId="126" fillId="42" borderId="334" applyNumberFormat="0" applyAlignment="0" applyProtection="0"/>
    <xf numFmtId="266" fontId="113" fillId="0" borderId="344">
      <alignment horizontal="center"/>
    </xf>
    <xf numFmtId="266" fontId="146" fillId="47" borderId="232" applyNumberFormat="0" applyAlignment="0" applyProtection="0"/>
    <xf numFmtId="266" fontId="146" fillId="39" borderId="232" applyNumberFormat="0" applyAlignment="0" applyProtection="0"/>
    <xf numFmtId="266" fontId="146" fillId="39" borderId="232" applyNumberFormat="0" applyAlignment="0" applyProtection="0"/>
    <xf numFmtId="266" fontId="146" fillId="47" borderId="232" applyNumberFormat="0" applyAlignment="0" applyProtection="0"/>
    <xf numFmtId="266" fontId="146" fillId="39" borderId="232" applyNumberFormat="0" applyAlignment="0" applyProtection="0"/>
    <xf numFmtId="266" fontId="18" fillId="44" borderId="231" applyNumberFormat="0" applyFont="0" applyAlignment="0" applyProtection="0"/>
    <xf numFmtId="266" fontId="18" fillId="44" borderId="231" applyNumberFormat="0" applyFont="0" applyAlignment="0" applyProtection="0"/>
    <xf numFmtId="266" fontId="18" fillId="44" borderId="231"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20" fontId="79" fillId="0" borderId="529" applyFont="0" applyFill="0" applyBorder="0" applyAlignment="0" applyProtection="0"/>
    <xf numFmtId="266" fontId="129" fillId="62" borderId="230">
      <alignment horizontal="left" vertical="center" wrapText="1"/>
    </xf>
    <xf numFmtId="266" fontId="126" fillId="42" borderId="225" applyNumberFormat="0" applyAlignment="0" applyProtection="0"/>
    <xf numFmtId="266" fontId="126" fillId="42" borderId="225" applyNumberFormat="0" applyAlignment="0" applyProtection="0"/>
    <xf numFmtId="266" fontId="27" fillId="0" borderId="247" applyNumberFormat="0" applyAlignment="0" applyProtection="0">
      <alignment horizontal="left" vertical="center"/>
    </xf>
    <xf numFmtId="266" fontId="126" fillId="42" borderId="22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8" fillId="0" borderId="246">
      <alignment vertical="center"/>
    </xf>
    <xf numFmtId="266" fontId="18" fillId="0" borderId="246">
      <alignment vertical="center"/>
    </xf>
    <xf numFmtId="266" fontId="196" fillId="0" borderId="0" applyNumberFormat="0" applyFill="0" applyBorder="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5" fontId="26" fillId="58" borderId="220" applyNumberFormat="0" applyAlignment="0" applyProtection="0">
      <alignment vertical="top"/>
    </xf>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37" fillId="0" borderId="50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34" applyNumberFormat="0" applyAlignment="0" applyProtection="0"/>
    <xf numFmtId="220" fontId="79" fillId="0" borderId="346" applyFont="0" applyFill="0" applyBorder="0" applyAlignment="0" applyProtection="0"/>
    <xf numFmtId="266" fontId="37" fillId="0" borderId="479" applyNumberFormat="0" applyFill="0" applyAlignment="0" applyProtection="0"/>
    <xf numFmtId="266" fontId="126" fillId="42" borderId="414" applyNumberFormat="0" applyAlignment="0" applyProtection="0"/>
    <xf numFmtId="266" fontId="146" fillId="47" borderId="444" applyNumberFormat="0" applyAlignment="0" applyProtection="0"/>
    <xf numFmtId="266" fontId="16" fillId="0" borderId="572" applyNumberFormat="0" applyFill="0" applyAlignment="0" applyProtection="0"/>
    <xf numFmtId="187" fontId="39" fillId="0" borderId="575"/>
    <xf numFmtId="266" fontId="77" fillId="39" borderId="414" applyNumberFormat="0" applyAlignment="0" applyProtection="0"/>
    <xf numFmtId="266" fontId="196" fillId="0" borderId="0" applyNumberFormat="0" applyFill="0" applyBorder="0" applyAlignment="0" applyProtection="0"/>
    <xf numFmtId="49" fontId="113" fillId="0" borderId="597">
      <alignment horizontal="center"/>
    </xf>
    <xf numFmtId="266" fontId="126" fillId="42" borderId="611" applyNumberFormat="0" applyAlignment="0" applyProtection="0"/>
    <xf numFmtId="266" fontId="77" fillId="39" borderId="545" applyNumberFormat="0" applyAlignment="0" applyProtection="0"/>
    <xf numFmtId="266" fontId="196" fillId="0" borderId="0" applyNumberFormat="0" applyFill="0" applyBorder="0" applyAlignment="0" applyProtection="0"/>
    <xf numFmtId="220" fontId="79" fillId="0" borderId="575" applyFont="0" applyFill="0" applyBorder="0" applyAlignment="0" applyProtection="0"/>
    <xf numFmtId="266" fontId="37" fillId="0" borderId="448" applyNumberFormat="0" applyFill="0" applyAlignment="0" applyProtection="0"/>
    <xf numFmtId="266" fontId="126" fillId="42" borderId="387"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225" applyNumberFormat="0" applyAlignment="0" applyProtection="0"/>
    <xf numFmtId="266" fontId="196" fillId="0" borderId="0" applyNumberFormat="0" applyFill="0" applyBorder="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6" fillId="42" borderId="225" applyNumberFormat="0" applyAlignment="0" applyProtection="0"/>
    <xf numFmtId="266" fontId="129" fillId="62" borderId="230">
      <alignment horizontal="left" vertical="center" wrapText="1"/>
    </xf>
    <xf numFmtId="266" fontId="27" fillId="0" borderId="247" applyNumberFormat="0" applyAlignment="0" applyProtection="0">
      <alignment horizontal="left" vertical="center"/>
    </xf>
    <xf numFmtId="266" fontId="196" fillId="0" borderId="0" applyNumberFormat="0" applyFill="0" applyBorder="0" applyAlignment="0" applyProtection="0"/>
    <xf numFmtId="49" fontId="113" fillId="0" borderId="370">
      <alignment horizontal="center"/>
    </xf>
    <xf numFmtId="266" fontId="126" fillId="42" borderId="564" applyNumberFormat="0" applyAlignment="0" applyProtection="0"/>
    <xf numFmtId="49" fontId="113" fillId="0" borderId="344">
      <alignment horizontal="center"/>
    </xf>
    <xf numFmtId="266" fontId="18" fillId="44" borderId="231" applyNumberFormat="0" applyFont="0" applyAlignment="0" applyProtection="0"/>
    <xf numFmtId="266" fontId="27" fillId="0" borderId="247" applyNumberFormat="0" applyAlignment="0" applyProtection="0">
      <alignment horizontal="left" vertical="center"/>
    </xf>
    <xf numFmtId="266" fontId="18" fillId="44" borderId="231" applyNumberFormat="0" applyFont="0" applyAlignment="0" applyProtection="0"/>
    <xf numFmtId="266" fontId="18" fillId="44" borderId="231" applyNumberFormat="0" applyFont="0" applyAlignment="0" applyProtection="0"/>
    <xf numFmtId="266" fontId="77" fillId="47" borderId="334" applyNumberFormat="0" applyAlignment="0" applyProtection="0"/>
    <xf numFmtId="266" fontId="146" fillId="39" borderId="232" applyNumberFormat="0" applyAlignment="0" applyProtection="0"/>
    <xf numFmtId="266" fontId="146" fillId="47" borderId="232" applyNumberFormat="0" applyAlignment="0" applyProtection="0"/>
    <xf numFmtId="266" fontId="146" fillId="39" borderId="232" applyNumberFormat="0" applyAlignment="0" applyProtection="0"/>
    <xf numFmtId="266" fontId="146" fillId="39" borderId="232" applyNumberFormat="0" applyAlignment="0" applyProtection="0"/>
    <xf numFmtId="266" fontId="146" fillId="47" borderId="232"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1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77" fillId="47" borderId="225" applyNumberFormat="0" applyAlignment="0" applyProtection="0"/>
    <xf numFmtId="266" fontId="77" fillId="39" borderId="225" applyNumberFormat="0" applyAlignment="0" applyProtection="0"/>
    <xf numFmtId="266" fontId="77" fillId="39" borderId="225" applyNumberFormat="0" applyAlignment="0" applyProtection="0"/>
    <xf numFmtId="266" fontId="77" fillId="47" borderId="225" applyNumberFormat="0" applyAlignment="0" applyProtection="0"/>
    <xf numFmtId="266" fontId="77" fillId="39" borderId="225" applyNumberFormat="0" applyAlignment="0" applyProtection="0"/>
    <xf numFmtId="266" fontId="196" fillId="0" borderId="0" applyNumberFormat="0" applyFill="0" applyBorder="0" applyAlignment="0" applyProtection="0"/>
    <xf numFmtId="266" fontId="26" fillId="43" borderId="383" applyNumberFormat="0" applyFont="0" applyBorder="0" applyProtection="0"/>
    <xf numFmtId="266" fontId="37" fillId="0" borderId="447" applyNumberFormat="0" applyFill="0" applyAlignment="0" applyProtection="0"/>
    <xf numFmtId="266" fontId="126" fillId="42" borderId="258" applyNumberFormat="0" applyAlignment="0" applyProtection="0"/>
    <xf numFmtId="266" fontId="21" fillId="0" borderId="222" applyNumberFormat="0" applyFill="0" applyAlignment="0" applyProtection="0"/>
    <xf numFmtId="266" fontId="21" fillId="0" borderId="22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265">
      <alignment horizontal="center"/>
    </xf>
    <xf numFmtId="266" fontId="65" fillId="68" borderId="386" applyNumberFormat="0" applyBorder="0" applyAlignment="0" applyProtection="0"/>
    <xf numFmtId="266" fontId="18" fillId="0" borderId="246">
      <alignment vertical="center"/>
    </xf>
    <xf numFmtId="266" fontId="96" fillId="0" borderId="244"/>
    <xf numFmtId="266" fontId="26" fillId="58" borderId="220" applyNumberFormat="0" applyFont="0" applyAlignment="0" applyProtection="0">
      <alignment vertical="top"/>
    </xf>
    <xf numFmtId="266" fontId="26" fillId="58" borderId="220"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227"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18" fillId="0" borderId="229" applyNumberFormat="0" applyFill="0" applyAlignment="0" applyProtection="0"/>
    <xf numFmtId="266" fontId="118" fillId="0" borderId="229" applyNumberFormat="0" applyFill="0" applyAlignment="0" applyProtection="0"/>
    <xf numFmtId="266" fontId="121" fillId="0" borderId="229" applyNumberFormat="0" applyFill="0" applyAlignment="0" applyProtection="0"/>
    <xf numFmtId="266" fontId="121" fillId="0" borderId="229" applyNumberFormat="0" applyFill="0" applyAlignment="0" applyProtection="0"/>
    <xf numFmtId="266" fontId="120" fillId="0" borderId="228" applyNumberFormat="0" applyFill="0" applyAlignment="0" applyProtection="0"/>
    <xf numFmtId="266" fontId="120" fillId="0" borderId="228"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18" fillId="0" borderId="229" applyNumberFormat="0" applyFill="0" applyAlignment="0" applyProtection="0"/>
    <xf numFmtId="266" fontId="27" fillId="0" borderId="247" applyNumberFormat="0" applyAlignment="0" applyProtection="0">
      <alignment horizontal="left" vertical="center"/>
    </xf>
    <xf numFmtId="266" fontId="126" fillId="42" borderId="280" applyNumberFormat="0" applyAlignment="0" applyProtection="0"/>
    <xf numFmtId="183" fontId="18" fillId="0" borderId="289">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183" fontId="18" fillId="0" borderId="234">
      <alignment horizontal="centerContinuous"/>
    </xf>
    <xf numFmtId="266" fontId="37" fillId="0" borderId="235" applyNumberFormat="0" applyFill="0" applyAlignment="0" applyProtection="0"/>
    <xf numFmtId="266" fontId="37" fillId="0" borderId="235" applyNumberFormat="0" applyFill="0" applyAlignment="0" applyProtection="0"/>
    <xf numFmtId="266" fontId="37" fillId="0" borderId="235"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16" fillId="0" borderId="237" applyNumberFormat="0" applyFill="0" applyAlignment="0" applyProtection="0"/>
    <xf numFmtId="266" fontId="16" fillId="0" borderId="23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35" applyNumberFormat="0" applyFill="0" applyAlignment="0" applyProtection="0"/>
    <xf numFmtId="266" fontId="37" fillId="0" borderId="235" applyNumberFormat="0" applyFill="0" applyAlignment="0" applyProtection="0"/>
    <xf numFmtId="266" fontId="37" fillId="0" borderId="235"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37" fillId="0" borderId="236" applyNumberFormat="0" applyFill="0" applyAlignment="0" applyProtection="0"/>
    <xf numFmtId="266" fontId="16" fillId="0" borderId="237" applyNumberFormat="0" applyFill="0" applyAlignment="0" applyProtection="0"/>
    <xf numFmtId="266" fontId="16" fillId="0" borderId="237" applyNumberFormat="0" applyFill="0" applyAlignment="0" applyProtection="0"/>
    <xf numFmtId="220" fontId="79" fillId="0" borderId="622" applyFont="0" applyFill="0" applyBorder="0" applyAlignment="0" applyProtection="0"/>
    <xf numFmtId="266" fontId="16" fillId="0" borderId="572" applyNumberFormat="0" applyFill="0" applyAlignment="0" applyProtection="0"/>
    <xf numFmtId="5" fontId="26" fillId="58" borderId="542" applyNumberFormat="0" applyAlignment="0" applyProtection="0">
      <alignment vertical="top"/>
    </xf>
    <xf numFmtId="266" fontId="118" fillId="0" borderId="472" applyNumberFormat="0" applyFill="0" applyAlignment="0" applyProtection="0"/>
    <xf numFmtId="266" fontId="27" fillId="0" borderId="247" applyNumberFormat="0" applyAlignment="0" applyProtection="0">
      <alignment horizontal="left" vertical="center"/>
    </xf>
    <xf numFmtId="266" fontId="126" fillId="42" borderId="387" applyNumberFormat="0" applyAlignment="0" applyProtection="0"/>
    <xf numFmtId="266" fontId="146" fillId="47" borderId="338" applyNumberFormat="0" applyAlignment="0" applyProtection="0"/>
    <xf numFmtId="266" fontId="126" fillId="42" borderId="545"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77" fillId="39" borderId="585" applyNumberFormat="0" applyAlignment="0" applyProtection="0"/>
    <xf numFmtId="266" fontId="37" fillId="0" borderId="594" applyNumberFormat="0" applyFill="0" applyAlignment="0" applyProtection="0"/>
    <xf numFmtId="266" fontId="96" fillId="0" borderId="456"/>
    <xf numFmtId="266" fontId="126" fillId="42" borderId="440" applyNumberFormat="0" applyAlignment="0" applyProtection="0"/>
    <xf numFmtId="266" fontId="126" fillId="42" borderId="334" applyNumberFormat="0" applyAlignment="0" applyProtection="0"/>
    <xf numFmtId="266" fontId="146" fillId="39" borderId="315" applyNumberFormat="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18" fillId="0" borderId="246">
      <alignment vertical="center"/>
    </xf>
    <xf numFmtId="266" fontId="126" fillId="42" borderId="280" applyNumberFormat="0" applyAlignment="0" applyProtection="0"/>
    <xf numFmtId="266" fontId="21" fillId="0" borderId="370" applyFont="0" applyFill="0" applyBorder="0" applyAlignment="0" applyProtection="0"/>
    <xf numFmtId="266" fontId="196" fillId="0" borderId="0" applyNumberFormat="0" applyFill="0" applyBorder="0" applyAlignment="0" applyProtection="0"/>
    <xf numFmtId="266" fontId="118" fillId="0" borderId="589" applyNumberFormat="0" applyFill="0" applyAlignment="0" applyProtection="0"/>
    <xf numFmtId="266" fontId="18" fillId="44" borderId="286" applyNumberFormat="0" applyFont="0" applyAlignment="0" applyProtection="0"/>
    <xf numFmtId="266" fontId="37" fillId="0" borderId="547" applyNumberFormat="0" applyFill="0" applyAlignment="0" applyProtection="0"/>
    <xf numFmtId="266" fontId="113" fillId="0" borderId="620">
      <alignment horizontal="center"/>
    </xf>
    <xf numFmtId="266" fontId="18" fillId="0" borderId="555">
      <alignment vertical="center"/>
    </xf>
    <xf numFmtId="266" fontId="18" fillId="0" borderId="251">
      <alignment vertical="center"/>
    </xf>
    <xf numFmtId="266" fontId="146" fillId="47" borderId="568" applyNumberFormat="0" applyAlignment="0" applyProtection="0"/>
    <xf numFmtId="266" fontId="158" fillId="1" borderId="453" applyNumberFormat="0" applyFont="0" applyAlignment="0">
      <alignment horizontal="center"/>
    </xf>
    <xf numFmtId="266" fontId="126" fillId="42" borderId="518" applyNumberFormat="0" applyAlignment="0" applyProtection="0"/>
    <xf numFmtId="8" fontId="18" fillId="0" borderId="441">
      <protection locked="0"/>
    </xf>
    <xf numFmtId="266" fontId="126" fillId="42" borderId="361" applyNumberFormat="0" applyAlignment="0" applyProtection="0"/>
    <xf numFmtId="266" fontId="196" fillId="0" borderId="0" applyNumberFormat="0" applyFill="0" applyBorder="0" applyAlignment="0" applyProtection="0"/>
    <xf numFmtId="49" fontId="113" fillId="0" borderId="423">
      <alignment horizontal="center"/>
    </xf>
    <xf numFmtId="266" fontId="21" fillId="0" borderId="257" applyNumberFormat="0" applyFill="0" applyAlignment="0" applyProtection="0"/>
    <xf numFmtId="49" fontId="113" fillId="0" borderId="265">
      <alignment horizontal="center"/>
    </xf>
    <xf numFmtId="266" fontId="118" fillId="0" borderId="474" applyNumberFormat="0" applyFill="0" applyAlignment="0" applyProtection="0"/>
    <xf numFmtId="18" fontId="18" fillId="68" borderId="597" applyNumberFormat="0" applyFont="0" applyAlignment="0" applyProtection="0">
      <alignment horizontal="centerContinuous"/>
    </xf>
    <xf numFmtId="266" fontId="126" fillId="42" borderId="334" applyNumberFormat="0" applyAlignment="0" applyProtection="0"/>
    <xf numFmtId="266" fontId="126" fillId="42" borderId="311" applyNumberFormat="0" applyAlignment="0" applyProtection="0"/>
    <xf numFmtId="266" fontId="126" fillId="42" borderId="280" applyNumberFormat="0" applyAlignment="0" applyProtection="0"/>
    <xf numFmtId="266" fontId="126" fillId="42" borderId="258" applyNumberFormat="0" applyAlignment="0" applyProtection="0"/>
    <xf numFmtId="266" fontId="27" fillId="0" borderId="268">
      <alignment horizontal="left" vertical="center"/>
    </xf>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46">
      <alignment vertical="center"/>
    </xf>
    <xf numFmtId="266" fontId="196" fillId="0" borderId="0" applyNumberFormat="0" applyFill="0" applyBorder="0" applyAlignment="0" applyProtection="0"/>
    <xf numFmtId="266" fontId="18" fillId="0" borderId="246">
      <alignment vertical="center"/>
    </xf>
    <xf numFmtId="266" fontId="18" fillId="0" borderId="24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18" fillId="0" borderId="246">
      <alignment vertical="center"/>
    </xf>
    <xf numFmtId="266" fontId="18" fillId="0" borderId="246">
      <alignment vertical="center"/>
    </xf>
    <xf numFmtId="266" fontId="196" fillId="0" borderId="0" applyNumberFormat="0" applyFill="0" applyBorder="0" applyAlignment="0" applyProtection="0"/>
    <xf numFmtId="266" fontId="18" fillId="0" borderId="246">
      <alignment vertical="center"/>
    </xf>
    <xf numFmtId="266" fontId="27" fillId="0" borderId="247" applyNumberFormat="0" applyAlignment="0" applyProtection="0">
      <alignment horizontal="left" vertical="center"/>
    </xf>
    <xf numFmtId="266" fontId="27" fillId="0" borderId="247" applyNumberFormat="0" applyAlignment="0" applyProtection="0">
      <alignment horizontal="left" vertical="center"/>
    </xf>
    <xf numFmtId="266" fontId="196" fillId="0" borderId="0" applyNumberFormat="0" applyFill="0" applyBorder="0" applyAlignment="0" applyProtection="0"/>
    <xf numFmtId="266" fontId="18" fillId="0" borderId="246">
      <alignment vertical="center"/>
    </xf>
    <xf numFmtId="266" fontId="146" fillId="47" borderId="47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67" fontId="91" fillId="0" borderId="370" applyNumberFormat="0" applyFill="0" applyAlignment="0" applyProtection="0"/>
    <xf numFmtId="266" fontId="21" fillId="0" borderId="544" applyNumberFormat="0" applyFill="0" applyAlignment="0" applyProtection="0"/>
    <xf numFmtId="266" fontId="126" fillId="42" borderId="361" applyNumberFormat="0" applyAlignment="0" applyProtection="0"/>
    <xf numFmtId="38" fontId="21" fillId="0" borderId="507" applyFont="0" applyFill="0" applyBorder="0" applyAlignment="0" applyProtection="0"/>
    <xf numFmtId="266" fontId="146" fillId="39" borderId="546" applyNumberFormat="0" applyAlignment="0" applyProtection="0"/>
    <xf numFmtId="266" fontId="113" fillId="0" borderId="507">
      <alignment horizontal="center"/>
    </xf>
    <xf numFmtId="266" fontId="196" fillId="0" borderId="0" applyNumberFormat="0" applyFill="0" applyBorder="0" applyAlignment="0" applyProtection="0"/>
    <xf numFmtId="266" fontId="37" fillId="0" borderId="571" applyNumberFormat="0" applyFill="0" applyAlignment="0" applyProtection="0"/>
    <xf numFmtId="49" fontId="113" fillId="0" borderId="344">
      <alignment horizontal="center"/>
    </xf>
    <xf numFmtId="266" fontId="126" fillId="42" borderId="414" applyNumberFormat="0" applyAlignment="0" applyProtection="0"/>
    <xf numFmtId="14" fontId="18" fillId="68" borderId="265" applyNumberFormat="0" applyFont="0" applyAlignment="0" applyProtection="0">
      <alignment horizontal="centerContinuous"/>
    </xf>
    <xf numFmtId="14" fontId="18" fillId="68" borderId="265" applyNumberFormat="0" applyFont="0" applyAlignment="0" applyProtection="0">
      <alignment horizontal="centerContinuous"/>
    </xf>
    <xf numFmtId="16" fontId="18" fillId="68" borderId="265" applyNumberFormat="0" applyFont="0" applyAlignment="0" applyProtection="0">
      <alignment horizontal="centerContinuous"/>
    </xf>
    <xf numFmtId="18" fontId="18" fillId="68" borderId="265" applyNumberFormat="0" applyFont="0" applyAlignment="0" applyProtection="0">
      <alignment horizontal="centerContinuous"/>
    </xf>
    <xf numFmtId="20" fontId="18" fillId="68" borderId="265" applyNumberFormat="0" applyFont="0" applyAlignment="0" applyProtection="0">
      <alignment horizontal="centerContinuous"/>
    </xf>
    <xf numFmtId="16" fontId="18" fillId="68" borderId="265" applyNumberFormat="0" applyFont="0" applyAlignment="0" applyProtection="0">
      <alignment horizontal="centerContinuous"/>
    </xf>
    <xf numFmtId="18" fontId="18" fillId="68" borderId="265" applyNumberFormat="0" applyFont="0" applyAlignment="0" applyProtection="0">
      <alignment horizontal="centerContinuous"/>
    </xf>
    <xf numFmtId="20" fontId="18" fillId="68" borderId="265" applyNumberFormat="0" applyFont="0" applyAlignment="0" applyProtection="0">
      <alignment horizontal="centerContinuous"/>
    </xf>
    <xf numFmtId="266" fontId="129" fillId="62" borderId="392">
      <alignment horizontal="left" vertical="center" wrapText="1"/>
    </xf>
    <xf numFmtId="5" fontId="26" fillId="58" borderId="255" applyNumberFormat="0" applyAlignment="0" applyProtection="0">
      <alignment vertical="top"/>
    </xf>
    <xf numFmtId="5" fontId="26" fillId="58" borderId="255" applyNumberFormat="0" applyAlignment="0" applyProtection="0">
      <alignment vertical="top"/>
    </xf>
    <xf numFmtId="266" fontId="77" fillId="39" borderId="387" applyNumberFormat="0" applyAlignment="0" applyProtection="0"/>
    <xf numFmtId="5" fontId="26" fillId="58" borderId="255" applyNumberFormat="0" applyAlignment="0" applyProtection="0">
      <alignment vertical="top"/>
    </xf>
    <xf numFmtId="266" fontId="196" fillId="0" borderId="0" applyNumberFormat="0" applyFill="0" applyBorder="0" applyAlignment="0" applyProtection="0"/>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266" fontId="27" fillId="0" borderId="270" applyNumberFormat="0" applyAlignment="0" applyProtection="0">
      <alignment horizontal="left" vertical="center"/>
    </xf>
    <xf numFmtId="266" fontId="37" fillId="0" borderId="341" applyNumberFormat="0" applyFill="0" applyAlignment="0" applyProtection="0"/>
    <xf numFmtId="266" fontId="21" fillId="0" borderId="550" applyFont="0" applyFill="0" applyBorder="0" applyAlignment="0" applyProtection="0"/>
    <xf numFmtId="266" fontId="37" fillId="0" borderId="367" applyNumberFormat="0" applyFill="0" applyAlignment="0" applyProtection="0"/>
    <xf numFmtId="220" fontId="79" fillId="0" borderId="372" applyFont="0" applyFill="0" applyBorder="0" applyAlignment="0" applyProtection="0"/>
    <xf numFmtId="266" fontId="146" fillId="39" borderId="592" applyNumberFormat="0" applyAlignment="0" applyProtection="0"/>
    <xf numFmtId="266" fontId="113" fillId="0" borderId="399">
      <alignment horizontal="center"/>
    </xf>
    <xf numFmtId="266" fontId="18" fillId="0" borderId="407">
      <alignment vertical="center"/>
    </xf>
    <xf numFmtId="266" fontId="37" fillId="0" borderId="420" applyNumberFormat="0" applyFill="0" applyAlignment="0" applyProtection="0"/>
    <xf numFmtId="266" fontId="18" fillId="0" borderId="274">
      <alignment vertical="center"/>
    </xf>
    <xf numFmtId="266" fontId="126" fillId="42" borderId="518" applyNumberFormat="0" applyAlignment="0" applyProtection="0"/>
    <xf numFmtId="266" fontId="126" fillId="42" borderId="361" applyNumberFormat="0" applyAlignment="0" applyProtection="0"/>
    <xf numFmtId="266" fontId="126" fillId="42" borderId="498" applyNumberFormat="0" applyAlignment="0" applyProtection="0"/>
    <xf numFmtId="266" fontId="37" fillId="0" borderId="342" applyNumberFormat="0" applyFill="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37" fillId="0" borderId="396" applyNumberFormat="0" applyFill="0" applyAlignment="0" applyProtection="0"/>
    <xf numFmtId="266" fontId="18" fillId="44" borderId="259" applyNumberFormat="0" applyFont="0" applyAlignment="0" applyProtection="0"/>
    <xf numFmtId="266" fontId="18" fillId="44" borderId="259" applyNumberFormat="0" applyFont="0" applyAlignment="0" applyProtection="0"/>
    <xf numFmtId="266" fontId="18" fillId="44" borderId="259" applyNumberFormat="0" applyFont="0" applyAlignment="0" applyProtection="0"/>
    <xf numFmtId="266" fontId="146" fillId="39" borderId="260" applyNumberFormat="0" applyAlignment="0" applyProtection="0"/>
    <xf numFmtId="266" fontId="146" fillId="47" borderId="260" applyNumberFormat="0" applyAlignment="0" applyProtection="0"/>
    <xf numFmtId="266" fontId="146" fillId="39" borderId="260" applyNumberFormat="0" applyAlignment="0" applyProtection="0"/>
    <xf numFmtId="266" fontId="146" fillId="39" borderId="260" applyNumberFormat="0" applyAlignment="0" applyProtection="0"/>
    <xf numFmtId="266" fontId="146" fillId="47" borderId="260" applyNumberFormat="0" applyAlignment="0" applyProtection="0"/>
    <xf numFmtId="266" fontId="18" fillId="44" borderId="476" applyNumberFormat="0" applyFont="0" applyAlignment="0" applyProtection="0"/>
    <xf numFmtId="266" fontId="126" fillId="42" borderId="545" applyNumberFormat="0" applyAlignment="0" applyProtection="0"/>
    <xf numFmtId="266" fontId="18" fillId="0" borderId="261">
      <alignment vertical="center"/>
    </xf>
    <xf numFmtId="266" fontId="96" fillId="0" borderId="271"/>
    <xf numFmtId="266" fontId="37" fillId="0" borderId="367" applyNumberFormat="0" applyFill="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16" fillId="0" borderId="264" applyNumberFormat="0" applyFill="0" applyAlignment="0" applyProtection="0"/>
    <xf numFmtId="266" fontId="16" fillId="0" borderId="264" applyNumberFormat="0" applyFill="0" applyAlignment="0" applyProtection="0"/>
    <xf numFmtId="266" fontId="27" fillId="0" borderId="530">
      <alignment horizontal="left" vertical="center"/>
    </xf>
    <xf numFmtId="266" fontId="146" fillId="39" borderId="315" applyNumberFormat="0" applyAlignment="0" applyProtection="0"/>
    <xf numFmtId="266" fontId="126" fillId="42" borderId="611" applyNumberFormat="0" applyAlignment="0" applyProtection="0"/>
    <xf numFmtId="49" fontId="113" fillId="0" borderId="320">
      <alignment horizontal="center"/>
    </xf>
    <xf numFmtId="266" fontId="126" fillId="42" borderId="387" applyNumberFormat="0" applyAlignment="0" applyProtection="0"/>
    <xf numFmtId="5" fontId="26" fillId="58" borderId="382" applyNumberFormat="0" applyAlignment="0" applyProtection="0">
      <alignment vertical="top"/>
    </xf>
    <xf numFmtId="266" fontId="196" fillId="0" borderId="0" applyNumberFormat="0" applyFill="0" applyBorder="0" applyAlignment="0" applyProtection="0"/>
    <xf numFmtId="266" fontId="37" fillId="0" borderId="397" applyNumberFormat="0" applyFill="0" applyAlignment="0" applyProtection="0"/>
    <xf numFmtId="266" fontId="126" fillId="42" borderId="440" applyNumberFormat="0" applyAlignment="0" applyProtection="0"/>
    <xf numFmtId="266" fontId="37" fillId="0" borderId="397" applyNumberFormat="0" applyFill="0" applyAlignment="0" applyProtection="0"/>
    <xf numFmtId="266" fontId="126" fillId="42" borderId="498" applyNumberFormat="0" applyAlignment="0" applyProtection="0"/>
    <xf numFmtId="266" fontId="18" fillId="44" borderId="614" applyNumberFormat="0" applyFont="0" applyAlignment="0" applyProtection="0"/>
    <xf numFmtId="49" fontId="113" fillId="0" borderId="550">
      <alignment horizontal="center"/>
    </xf>
    <xf numFmtId="266" fontId="18" fillId="0" borderId="405">
      <alignment vertical="center"/>
    </xf>
    <xf numFmtId="266" fontId="37" fillId="0" borderId="342" applyNumberFormat="0" applyFill="0" applyAlignment="0" applyProtection="0"/>
    <xf numFmtId="266" fontId="196" fillId="0" borderId="0" applyNumberFormat="0" applyFill="0" applyBorder="0" applyAlignment="0" applyProtection="0"/>
    <xf numFmtId="266" fontId="126" fillId="42" borderId="518" applyNumberFormat="0" applyAlignment="0" applyProtection="0"/>
    <xf numFmtId="187" fontId="39" fillId="0" borderId="484"/>
    <xf numFmtId="266" fontId="26" fillId="58" borderId="608" applyNumberFormat="0" applyFont="0" applyAlignment="0" applyProtection="0">
      <alignment vertical="top"/>
    </xf>
    <xf numFmtId="266" fontId="18" fillId="0" borderId="532">
      <alignment vertical="center"/>
    </xf>
    <xf numFmtId="266" fontId="37" fillId="0" borderId="290" applyNumberFormat="0" applyFill="0" applyAlignment="0" applyProtection="0"/>
    <xf numFmtId="220" fontId="79" fillId="0" borderId="372" applyFon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361" applyNumberFormat="0" applyAlignment="0" applyProtection="0"/>
    <xf numFmtId="220" fontId="79" fillId="0" borderId="295" applyFont="0" applyFill="0" applyBorder="0" applyAlignment="0" applyProtection="0"/>
    <xf numFmtId="266" fontId="126" fillId="42" borderId="334" applyNumberFormat="0" applyAlignment="0" applyProtection="0"/>
    <xf numFmtId="266" fontId="126" fillId="42" borderId="334" applyNumberFormat="0" applyAlignment="0" applyProtection="0"/>
    <xf numFmtId="266" fontId="118" fillId="0" borderId="474" applyNumberFormat="0" applyFill="0" applyAlignment="0" applyProtection="0"/>
    <xf numFmtId="49" fontId="113" fillId="0" borderId="320">
      <alignment horizontal="center"/>
    </xf>
    <xf numFmtId="266" fontId="77" fillId="39" borderId="280" applyNumberFormat="0" applyAlignment="0" applyProtection="0"/>
    <xf numFmtId="187" fontId="39" fillId="0" borderId="346"/>
    <xf numFmtId="266" fontId="126" fillId="42" borderId="334" applyNumberFormat="0" applyAlignment="0" applyProtection="0"/>
    <xf numFmtId="266" fontId="27" fillId="0" borderId="463" applyNumberFormat="0" applyAlignment="0" applyProtection="0">
      <alignment horizontal="left" vertical="center"/>
    </xf>
    <xf numFmtId="266" fontId="65" fillId="68" borderId="279" applyNumberFormat="0" applyBorder="0" applyAlignment="0" applyProtection="0"/>
    <xf numFmtId="220" fontId="79" fillId="0" borderId="322" applyFont="0" applyFill="0" applyBorder="0" applyAlignment="0" applyProtection="0"/>
    <xf numFmtId="266" fontId="126" fillId="42" borderId="311" applyNumberFormat="0" applyAlignment="0" applyProtection="0"/>
    <xf numFmtId="266" fontId="18" fillId="0" borderId="532">
      <alignment vertical="center"/>
    </xf>
    <xf numFmtId="266" fontId="27" fillId="0" borderId="273" applyNumberFormat="0" applyAlignment="0" applyProtection="0">
      <alignment horizontal="left" vertical="center"/>
    </xf>
    <xf numFmtId="266" fontId="18" fillId="0" borderId="272">
      <alignment vertical="center"/>
    </xf>
    <xf numFmtId="266" fontId="126" fillId="42" borderId="44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196" fillId="0" borderId="0" applyNumberFormat="0" applyFill="0" applyBorder="0" applyAlignment="0" applyProtection="0"/>
    <xf numFmtId="266" fontId="18" fillId="0" borderId="272">
      <alignment vertical="center"/>
    </xf>
    <xf numFmtId="266" fontId="18" fillId="0" borderId="272">
      <alignment vertical="center"/>
    </xf>
    <xf numFmtId="266" fontId="18" fillId="0" borderId="272">
      <alignment vertical="center"/>
    </xf>
    <xf numFmtId="266" fontId="18" fillId="0" borderId="272">
      <alignment vertical="center"/>
    </xf>
    <xf numFmtId="266" fontId="37" fillId="0" borderId="421" applyNumberFormat="0" applyFill="0" applyAlignment="0" applyProtection="0"/>
    <xf numFmtId="266" fontId="196" fillId="0" borderId="0" applyNumberFormat="0" applyFill="0" applyBorder="0" applyAlignment="0" applyProtection="0"/>
    <xf numFmtId="266" fontId="37" fillId="0" borderId="420" applyNumberFormat="0" applyFill="0" applyAlignment="0" applyProtection="0"/>
    <xf numFmtId="266" fontId="126" fillId="42" borderId="47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357"/>
    <xf numFmtId="266" fontId="126" fillId="42" borderId="361" applyNumberFormat="0" applyAlignment="0" applyProtection="0"/>
    <xf numFmtId="266" fontId="18" fillId="0" borderId="272">
      <alignment vertical="center"/>
    </xf>
    <xf numFmtId="266" fontId="196" fillId="0" borderId="0" applyNumberFormat="0" applyFill="0" applyBorder="0" applyAlignment="0" applyProtection="0"/>
    <xf numFmtId="266" fontId="18" fillId="0" borderId="2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37" fillId="0" borderId="39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21" fillId="0" borderId="293" applyFont="0" applyFill="0" applyBorder="0" applyAlignment="0" applyProtection="0"/>
    <xf numFmtId="5" fontId="26" fillId="58" borderId="561" applyNumberFormat="0" applyAlignment="0" applyProtection="0">
      <alignment vertical="top"/>
    </xf>
    <xf numFmtId="266" fontId="146" fillId="39" borderId="444" applyNumberFormat="0" applyAlignment="0" applyProtection="0"/>
    <xf numFmtId="266" fontId="126" fillId="42" borderId="280" applyNumberFormat="0" applyAlignment="0" applyProtection="0"/>
    <xf numFmtId="266" fontId="126" fillId="42" borderId="280" applyNumberFormat="0" applyAlignment="0" applyProtection="0"/>
    <xf numFmtId="188" fontId="62" fillId="0" borderId="583" applyNumberFormat="0" applyFill="0" applyBorder="0" applyAlignment="0" applyProtection="0">
      <alignment horizontal="right"/>
    </xf>
    <xf numFmtId="266" fontId="126" fillId="42" borderId="280" applyNumberFormat="0" applyAlignment="0" applyProtection="0"/>
    <xf numFmtId="266" fontId="126" fillId="42" borderId="280" applyNumberFormat="0" applyAlignment="0" applyProtection="0"/>
    <xf numFmtId="266" fontId="196" fillId="0" borderId="0" applyNumberFormat="0" applyFill="0" applyBorder="0" applyAlignment="0" applyProtection="0"/>
    <xf numFmtId="49" fontId="113" fillId="0" borderId="293">
      <alignment horizontal="center"/>
    </xf>
    <xf numFmtId="266" fontId="113" fillId="0" borderId="293">
      <alignment horizontal="center"/>
    </xf>
    <xf numFmtId="266" fontId="37" fillId="0" borderId="44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8" fillId="0" borderId="272">
      <alignment vertical="center"/>
    </xf>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18" fillId="0" borderId="272">
      <alignment vertical="center"/>
    </xf>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8" fillId="0" borderId="272">
      <alignment vertical="center"/>
    </xf>
    <xf numFmtId="266" fontId="18" fillId="0" borderId="2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26" fillId="43" borderId="562" applyNumberFormat="0" applyFont="0" applyBorder="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8" fillId="0" borderId="272">
      <alignment vertical="center"/>
    </xf>
    <xf numFmtId="266" fontId="77" fillId="39" borderId="414" applyNumberFormat="0" applyAlignment="0" applyProtection="0"/>
    <xf numFmtId="266" fontId="18" fillId="0" borderId="272">
      <alignment vertical="center"/>
    </xf>
    <xf numFmtId="266" fontId="18" fillId="0" borderId="272">
      <alignment vertical="center"/>
    </xf>
    <xf numFmtId="266" fontId="18" fillId="0" borderId="2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196" fillId="0" borderId="0" applyNumberFormat="0" applyFill="0" applyBorder="0" applyAlignment="0" applyProtection="0"/>
    <xf numFmtId="266" fontId="18" fillId="0" borderId="272">
      <alignment vertical="center"/>
    </xf>
    <xf numFmtId="49" fontId="113" fillId="0" borderId="320">
      <alignment horizontal="center"/>
    </xf>
    <xf numFmtId="266" fontId="126" fillId="42" borderId="311" applyNumberFormat="0" applyAlignment="0" applyProtection="0"/>
    <xf numFmtId="266" fontId="196" fillId="0" borderId="0" applyNumberFormat="0" applyFill="0" applyBorder="0" applyAlignment="0" applyProtection="0"/>
    <xf numFmtId="8" fontId="18" fillId="0" borderId="565">
      <protection locked="0"/>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18" fillId="0" borderId="272">
      <alignment vertical="center"/>
    </xf>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8" fillId="0" borderId="272">
      <alignment vertical="center"/>
    </xf>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126" fillId="42" borderId="440" applyNumberFormat="0" applyAlignment="0" applyProtection="0"/>
    <xf numFmtId="266" fontId="77" fillId="39" borderId="611" applyNumberFormat="0" applyAlignment="0" applyProtection="0"/>
    <xf numFmtId="266" fontId="26" fillId="58" borderId="255" applyNumberFormat="0" applyFont="0" applyAlignment="0" applyProtection="0">
      <alignment vertical="top"/>
    </xf>
    <xf numFmtId="266" fontId="26" fillId="58" borderId="255" applyNumberFormat="0" applyFont="0" applyAlignment="0" applyProtection="0">
      <alignment vertical="top"/>
    </xf>
    <xf numFmtId="266" fontId="158" fillId="1" borderId="485" applyNumberFormat="0" applyFont="0" applyAlignment="0">
      <alignment horizontal="center"/>
    </xf>
    <xf numFmtId="266" fontId="21" fillId="0" borderId="257" applyNumberFormat="0" applyFill="0" applyAlignment="0" applyProtection="0"/>
    <xf numFmtId="266" fontId="21" fillId="0" borderId="257" applyNumberFormat="0" applyFill="0" applyAlignment="0" applyProtection="0"/>
    <xf numFmtId="266" fontId="77" fillId="39" borderId="258" applyNumberFormat="0" applyAlignment="0" applyProtection="0"/>
    <xf numFmtId="266" fontId="77" fillId="47" borderId="258" applyNumberFormat="0" applyAlignment="0" applyProtection="0"/>
    <xf numFmtId="266" fontId="77" fillId="39" borderId="258" applyNumberFormat="0" applyAlignment="0" applyProtection="0"/>
    <xf numFmtId="266" fontId="77" fillId="39" borderId="258" applyNumberFormat="0" applyAlignment="0" applyProtection="0"/>
    <xf numFmtId="266" fontId="77" fillId="47" borderId="258" applyNumberFormat="0" applyAlignment="0" applyProtection="0"/>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37" fillId="0" borderId="447" applyNumberFormat="0" applyFill="0" applyAlignment="0" applyProtection="0"/>
    <xf numFmtId="266" fontId="18" fillId="44" borderId="259" applyNumberFormat="0" applyFont="0" applyAlignment="0" applyProtection="0"/>
    <xf numFmtId="266" fontId="18" fillId="44" borderId="259" applyNumberFormat="0" applyFont="0" applyAlignment="0" applyProtection="0"/>
    <xf numFmtId="266" fontId="18" fillId="44" borderId="259" applyNumberFormat="0" applyFont="0" applyAlignment="0" applyProtection="0"/>
    <xf numFmtId="266" fontId="146" fillId="39" borderId="260" applyNumberFormat="0" applyAlignment="0" applyProtection="0"/>
    <xf numFmtId="266" fontId="146" fillId="47" borderId="260" applyNumberFormat="0" applyAlignment="0" applyProtection="0"/>
    <xf numFmtId="266" fontId="146" fillId="39" borderId="260" applyNumberFormat="0" applyAlignment="0" applyProtection="0"/>
    <xf numFmtId="266" fontId="146" fillId="39" borderId="260" applyNumberFormat="0" applyAlignment="0" applyProtection="0"/>
    <xf numFmtId="266" fontId="146" fillId="47" borderId="260" applyNumberFormat="0" applyAlignment="0" applyProtection="0"/>
    <xf numFmtId="266" fontId="18" fillId="0" borderId="376">
      <alignment vertical="center"/>
    </xf>
    <xf numFmtId="266" fontId="37" fillId="0" borderId="262" applyNumberFormat="0" applyFill="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16" fillId="0" borderId="264" applyNumberFormat="0" applyFill="0" applyAlignment="0" applyProtection="0"/>
    <xf numFmtId="266" fontId="16" fillId="0" borderId="264" applyNumberFormat="0" applyFill="0" applyAlignment="0" applyProtection="0"/>
    <xf numFmtId="266" fontId="18" fillId="0" borderId="327">
      <alignment vertical="center"/>
    </xf>
    <xf numFmtId="266" fontId="126" fillId="42" borderId="440" applyNumberFormat="0" applyAlignment="0" applyProtection="0"/>
    <xf numFmtId="266" fontId="196" fillId="0" borderId="0" applyNumberFormat="0" applyFill="0" applyBorder="0" applyAlignment="0" applyProtection="0"/>
    <xf numFmtId="266" fontId="126" fillId="42" borderId="258" applyNumberFormat="0" applyAlignment="0" applyProtection="0"/>
    <xf numFmtId="266" fontId="126" fillId="42" borderId="311" applyNumberFormat="0" applyAlignment="0" applyProtection="0"/>
    <xf numFmtId="266" fontId="121" fillId="0" borderId="391" applyNumberFormat="0" applyFill="0" applyAlignment="0" applyProtection="0"/>
    <xf numFmtId="49" fontId="113" fillId="0" borderId="320">
      <alignment horizontal="center"/>
    </xf>
    <xf numFmtId="266" fontId="77" fillId="39" borderId="611" applyNumberFormat="0" applyAlignment="0" applyProtection="0"/>
    <xf numFmtId="266" fontId="18" fillId="0" borderId="252">
      <alignment vertical="center"/>
    </xf>
    <xf numFmtId="266" fontId="18" fillId="0" borderId="252">
      <alignment vertical="center"/>
    </xf>
    <xf numFmtId="266" fontId="18" fillId="0" borderId="272">
      <alignment vertical="center"/>
    </xf>
    <xf numFmtId="266" fontId="96" fillId="0" borderId="271"/>
    <xf numFmtId="266" fontId="18" fillId="0" borderId="252">
      <alignment vertical="center"/>
    </xf>
    <xf numFmtId="266" fontId="18" fillId="44" borderId="364" applyNumberFormat="0" applyFont="0" applyAlignment="0" applyProtection="0"/>
    <xf numFmtId="266" fontId="126" fillId="42" borderId="361" applyNumberFormat="0" applyAlignment="0" applyProtection="0"/>
    <xf numFmtId="266" fontId="77" fillId="47" borderId="470" applyNumberFormat="0" applyAlignment="0" applyProtection="0"/>
    <xf numFmtId="49" fontId="113" fillId="0" borderId="620">
      <alignment horizontal="center"/>
    </xf>
    <xf numFmtId="266" fontId="126" fillId="42" borderId="498" applyNumberFormat="0" applyAlignment="0" applyProtection="0"/>
    <xf numFmtId="4" fontId="91" fillId="0" borderId="265" applyFont="0" applyFill="0" applyBorder="0" applyAlignment="0" applyProtection="0"/>
    <xf numFmtId="266" fontId="52" fillId="0" borderId="265" applyProtection="0">
      <alignment horizontal="center" vertical="top" wrapText="1"/>
      <protection hidden="1"/>
    </xf>
    <xf numFmtId="266" fontId="37" fillId="0" borderId="570" applyNumberFormat="0" applyFill="0" applyAlignment="0" applyProtection="0"/>
    <xf numFmtId="220" fontId="79" fillId="0" borderId="267" applyFont="0" applyFill="0" applyBorder="0" applyAlignment="0" applyProtection="0"/>
    <xf numFmtId="220" fontId="79" fillId="0" borderId="267" applyFont="0" applyFill="0" applyBorder="0" applyAlignment="0" applyProtection="0"/>
    <xf numFmtId="220" fontId="79" fillId="0" borderId="267" applyFont="0" applyFill="0" applyBorder="0" applyAlignment="0" applyProtection="0"/>
    <xf numFmtId="220" fontId="79" fillId="0" borderId="267" applyFont="0" applyFill="0" applyBorder="0" applyAlignment="0" applyProtection="0"/>
    <xf numFmtId="220" fontId="79" fillId="0" borderId="267" applyFont="0" applyFill="0" applyBorder="0" applyAlignment="0" applyProtection="0"/>
    <xf numFmtId="220" fontId="79" fillId="0" borderId="267" applyFont="0" applyFill="0" applyBorder="0" applyAlignment="0" applyProtection="0"/>
    <xf numFmtId="220" fontId="79" fillId="0" borderId="267" applyFont="0" applyFill="0" applyBorder="0" applyAlignment="0" applyProtection="0"/>
    <xf numFmtId="220" fontId="79" fillId="0" borderId="267" applyFont="0" applyFill="0" applyBorder="0" applyAlignment="0" applyProtection="0"/>
    <xf numFmtId="266" fontId="146" fillId="47" borderId="260" applyNumberFormat="0" applyAlignment="0" applyProtection="0"/>
    <xf numFmtId="266" fontId="146" fillId="39" borderId="260" applyNumberFormat="0" applyAlignment="0" applyProtection="0"/>
    <xf numFmtId="266" fontId="146" fillId="39" borderId="260" applyNumberFormat="0" applyAlignment="0" applyProtection="0"/>
    <xf numFmtId="266" fontId="146" fillId="47" borderId="260" applyNumberFormat="0" applyAlignment="0" applyProtection="0"/>
    <xf numFmtId="266" fontId="146" fillId="39" borderId="260" applyNumberFormat="0" applyAlignment="0" applyProtection="0"/>
    <xf numFmtId="266" fontId="18" fillId="44" borderId="259" applyNumberFormat="0" applyFont="0" applyAlignment="0" applyProtection="0"/>
    <xf numFmtId="266" fontId="18" fillId="44" borderId="259" applyNumberFormat="0" applyFont="0" applyAlignment="0" applyProtection="0"/>
    <xf numFmtId="266" fontId="18" fillId="44" borderId="259" applyNumberFormat="0" applyFont="0" applyAlignment="0" applyProtection="0"/>
    <xf numFmtId="164" fontId="1" fillId="0" borderId="0" applyFont="0" applyFill="0" applyBorder="0" applyAlignment="0" applyProtection="0"/>
    <xf numFmtId="4" fontId="91" fillId="0" borderId="265" applyFont="0" applyFill="0" applyBorder="0" applyAlignment="0" applyProtection="0"/>
    <xf numFmtId="188" fontId="18" fillId="0" borderId="267" applyFill="0" applyBorder="0">
      <alignment horizontal="right"/>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585" applyNumberFormat="0" applyAlignment="0" applyProtection="0"/>
    <xf numFmtId="266" fontId="27" fillId="0" borderId="253" applyNumberFormat="0" applyAlignment="0" applyProtection="0">
      <alignment horizontal="left" vertical="center"/>
    </xf>
    <xf numFmtId="266" fontId="126" fillId="42" borderId="258" applyNumberFormat="0" applyAlignment="0" applyProtection="0"/>
    <xf numFmtId="266" fontId="27" fillId="0" borderId="253" applyNumberFormat="0" applyAlignment="0" applyProtection="0">
      <alignment horizontal="left" vertical="center"/>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21" fillId="0" borderId="265" applyFont="0" applyFill="0" applyBorder="0" applyAlignment="0" applyProtection="0"/>
    <xf numFmtId="266" fontId="21" fillId="0" borderId="265" applyFon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27" fontId="18" fillId="0" borderId="269" applyFon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31" fontId="22" fillId="68" borderId="265" applyNumberFormat="0" applyFont="0" applyAlignment="0"/>
    <xf numFmtId="266" fontId="126" fillId="42" borderId="258" applyNumberFormat="0" applyAlignment="0" applyProtection="0"/>
    <xf numFmtId="266" fontId="27" fillId="0" borderId="268">
      <alignment horizontal="left" vertical="center"/>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49" fontId="113" fillId="0" borderId="265">
      <alignment horizontal="center"/>
    </xf>
    <xf numFmtId="266" fontId="113" fillId="0" borderId="265">
      <alignment horizontal="center"/>
    </xf>
    <xf numFmtId="49" fontId="113" fillId="0" borderId="265">
      <alignment horizontal="center"/>
    </xf>
    <xf numFmtId="266" fontId="113" fillId="0" borderId="265">
      <alignment horizontal="center"/>
    </xf>
    <xf numFmtId="49" fontId="113" fillId="0" borderId="265">
      <alignment horizontal="center"/>
    </xf>
    <xf numFmtId="266" fontId="126" fillId="42" borderId="258" applyNumberFormat="0" applyAlignment="0" applyProtection="0"/>
    <xf numFmtId="266" fontId="113" fillId="0" borderId="265">
      <alignment horizontal="center"/>
    </xf>
    <xf numFmtId="49" fontId="113" fillId="0" borderId="265">
      <alignment horizontal="center"/>
    </xf>
    <xf numFmtId="266" fontId="113" fillId="0" borderId="265">
      <alignment horizontal="center"/>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49" fontId="113" fillId="0" borderId="265">
      <alignment horizontal="center"/>
    </xf>
    <xf numFmtId="266" fontId="113" fillId="0" borderId="265">
      <alignment horizontal="center"/>
    </xf>
    <xf numFmtId="49" fontId="113" fillId="0" borderId="265">
      <alignment horizontal="center"/>
    </xf>
    <xf numFmtId="266" fontId="113" fillId="0" borderId="265">
      <alignment horizontal="center"/>
    </xf>
    <xf numFmtId="49" fontId="113" fillId="0" borderId="265">
      <alignment horizontal="center"/>
    </xf>
    <xf numFmtId="49" fontId="113" fillId="0" borderId="265">
      <alignment horizontal="center"/>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266" fontId="27" fillId="0" borderId="253" applyNumberFormat="0" applyAlignment="0" applyProtection="0">
      <alignment horizontal="left" vertical="center"/>
    </xf>
    <xf numFmtId="266" fontId="126" fillId="42" borderId="258" applyNumberFormat="0" applyAlignment="0" applyProtection="0"/>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49" fontId="113" fillId="0" borderId="265">
      <alignment horizontal="center"/>
    </xf>
    <xf numFmtId="266" fontId="77" fillId="39" borderId="545" applyNumberFormat="0" applyAlignment="0" applyProtection="0"/>
    <xf numFmtId="266" fontId="126" fillId="42" borderId="361" applyNumberFormat="0" applyAlignment="0" applyProtection="0"/>
    <xf numFmtId="49" fontId="113" fillId="0" borderId="550">
      <alignment horizontal="center"/>
    </xf>
    <xf numFmtId="220" fontId="79" fillId="0" borderId="346" applyFont="0" applyFill="0" applyBorder="0" applyAlignment="0" applyProtection="0"/>
    <xf numFmtId="266" fontId="120" fillId="0" borderId="588" applyNumberFormat="0" applyFill="0" applyAlignment="0" applyProtection="0"/>
    <xf numFmtId="266" fontId="26" fillId="58" borderId="358" applyNumberFormat="0" applyFont="0" applyAlignment="0" applyProtection="0">
      <alignment vertical="top"/>
    </xf>
    <xf numFmtId="49" fontId="113" fillId="0" borderId="265">
      <alignment horizontal="center"/>
    </xf>
    <xf numFmtId="266" fontId="126" fillId="42" borderId="545" applyNumberFormat="0" applyAlignment="0" applyProtection="0"/>
    <xf numFmtId="266" fontId="126" fillId="42" borderId="258" applyNumberFormat="0" applyAlignment="0" applyProtection="0"/>
    <xf numFmtId="266" fontId="18" fillId="44" borderId="393" applyNumberFormat="0" applyFont="0" applyAlignment="0" applyProtection="0"/>
    <xf numFmtId="266" fontId="126" fillId="42" borderId="258" applyNumberFormat="0" applyAlignment="0" applyProtection="0"/>
    <xf numFmtId="266" fontId="126" fillId="42" borderId="258" applyNumberFormat="0" applyAlignment="0" applyProtection="0"/>
    <xf numFmtId="266" fontId="113" fillId="0" borderId="265">
      <alignment horizontal="center"/>
    </xf>
    <xf numFmtId="49" fontId="113" fillId="0" borderId="265">
      <alignment horizontal="center"/>
    </xf>
    <xf numFmtId="266" fontId="126" fillId="42" borderId="258" applyNumberFormat="0" applyAlignment="0" applyProtection="0"/>
    <xf numFmtId="266" fontId="126" fillId="42" borderId="258" applyNumberFormat="0" applyAlignment="0" applyProtection="0"/>
    <xf numFmtId="266" fontId="96" fillId="0" borderId="541"/>
    <xf numFmtId="10" fontId="21" fillId="68" borderId="265" applyNumberFormat="0" applyBorder="0" applyAlignment="0" applyProtection="0"/>
    <xf numFmtId="10" fontId="21" fillId="68" borderId="265" applyNumberFormat="0" applyBorder="0" applyAlignment="0" applyProtection="0"/>
    <xf numFmtId="266" fontId="126" fillId="42" borderId="258" applyNumberFormat="0" applyAlignment="0" applyProtection="0"/>
    <xf numFmtId="266" fontId="126" fillId="42" borderId="545"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387" applyNumberFormat="0" applyAlignment="0" applyProtection="0"/>
    <xf numFmtId="266" fontId="37" fillId="0" borderId="617" applyNumberFormat="0" applyFill="0" applyAlignment="0" applyProtection="0"/>
    <xf numFmtId="266" fontId="126" fillId="42" borderId="361" applyNumberFormat="0" applyAlignment="0" applyProtection="0"/>
    <xf numFmtId="266" fontId="126" fillId="42" borderId="361" applyNumberFormat="0" applyAlignment="0" applyProtection="0"/>
    <xf numFmtId="10" fontId="21" fillId="68" borderId="320" applyNumberFormat="0" applyBorder="0" applyAlignment="0" applyProtection="0"/>
    <xf numFmtId="188" fontId="18" fillId="0" borderId="346" applyFill="0" applyBorder="0">
      <alignment horizontal="right"/>
    </xf>
    <xf numFmtId="266" fontId="26" fillId="43" borderId="543" applyNumberFormat="0" applyFont="0" applyBorder="0" applyProtection="0"/>
    <xf numFmtId="266" fontId="126" fillId="42" borderId="470" applyNumberFormat="0" applyAlignment="0" applyProtection="0"/>
    <xf numFmtId="266" fontId="77" fillId="47" borderId="518" applyNumberFormat="0" applyAlignment="0" applyProtection="0"/>
    <xf numFmtId="266" fontId="37" fillId="0" borderId="594" applyNumberFormat="0" applyFill="0" applyAlignment="0" applyProtection="0"/>
    <xf numFmtId="266" fontId="126" fillId="42" borderId="440" applyNumberFormat="0" applyAlignment="0" applyProtection="0"/>
    <xf numFmtId="266" fontId="126" fillId="42" borderId="334" applyNumberFormat="0" applyAlignment="0" applyProtection="0"/>
    <xf numFmtId="266" fontId="77" fillId="47" borderId="564" applyNumberFormat="0" applyAlignment="0" applyProtection="0"/>
    <xf numFmtId="266" fontId="26" fillId="58" borderId="495" applyNumberFormat="0" applyFont="0" applyAlignment="0" applyProtection="0">
      <alignment vertical="top"/>
    </xf>
    <xf numFmtId="266" fontId="77" fillId="39" borderId="564" applyNumberFormat="0" applyAlignment="0" applyProtection="0"/>
    <xf numFmtId="266" fontId="26" fillId="58" borderId="331" applyNumberFormat="0" applyFont="0" applyAlignment="0" applyProtection="0">
      <alignment vertical="top"/>
    </xf>
    <xf numFmtId="266" fontId="126" fillId="42" borderId="611" applyNumberFormat="0" applyAlignment="0" applyProtection="0"/>
    <xf numFmtId="266" fontId="126" fillId="42" borderId="470" applyNumberFormat="0" applyAlignment="0" applyProtection="0"/>
    <xf numFmtId="266" fontId="126" fillId="42" borderId="258" applyNumberFormat="0" applyAlignment="0" applyProtection="0"/>
    <xf numFmtId="266" fontId="18" fillId="0" borderId="603">
      <alignment vertical="center"/>
    </xf>
    <xf numFmtId="266" fontId="77" fillId="39" borderId="361" applyNumberFormat="0" applyAlignment="0" applyProtection="0"/>
    <xf numFmtId="266" fontId="18" fillId="0" borderId="376">
      <alignment vertical="center"/>
    </xf>
    <xf numFmtId="266" fontId="126" fillId="42" borderId="387" applyNumberFormat="0" applyAlignment="0" applyProtection="0"/>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266" fontId="196" fillId="0" borderId="0" applyNumberFormat="0" applyFill="0" applyBorder="0" applyAlignment="0" applyProtection="0"/>
    <xf numFmtId="5" fontId="26" fillId="58" borderId="255" applyNumberFormat="0" applyAlignment="0" applyProtection="0">
      <alignment vertical="top"/>
    </xf>
    <xf numFmtId="266" fontId="16" fillId="0" borderId="369" applyNumberFormat="0" applyFill="0" applyAlignment="0" applyProtection="0"/>
    <xf numFmtId="5" fontId="26" fillId="58" borderId="255" applyNumberFormat="0" applyAlignment="0" applyProtection="0">
      <alignment vertical="top"/>
    </xf>
    <xf numFmtId="5" fontId="26" fillId="58" borderId="255" applyNumberFormat="0" applyAlignment="0" applyProtection="0">
      <alignment vertical="top"/>
    </xf>
    <xf numFmtId="266" fontId="126" fillId="42" borderId="387" applyNumberFormat="0" applyAlignment="0" applyProtection="0"/>
    <xf numFmtId="266" fontId="126" fillId="42" borderId="258" applyNumberFormat="0" applyAlignment="0" applyProtection="0"/>
    <xf numFmtId="266" fontId="118" fillId="0" borderId="587" applyNumberFormat="0" applyFill="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96" fillId="0" borderId="0" applyNumberFormat="0" applyFill="0" applyBorder="0" applyAlignment="0" applyProtection="0"/>
    <xf numFmtId="266" fontId="26" fillId="58" borderId="358" applyNumberFormat="0" applyFont="0" applyAlignment="0" applyProtection="0">
      <alignment vertical="top"/>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167" fontId="91" fillId="0" borderId="265" applyNumberFormat="0" applyFill="0" applyAlignment="0" applyProtection="0"/>
    <xf numFmtId="266" fontId="126" fillId="42" borderId="258" applyNumberFormat="0" applyAlignment="0" applyProtection="0"/>
    <xf numFmtId="266" fontId="126" fillId="42" borderId="258" applyNumberFormat="0" applyAlignment="0" applyProtection="0"/>
    <xf numFmtId="266" fontId="27" fillId="0" borderId="410" applyNumberFormat="0" applyAlignment="0" applyProtection="0">
      <alignment horizontal="left" vertical="center"/>
    </xf>
    <xf numFmtId="266" fontId="196" fillId="0" borderId="0" applyNumberForma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38" fontId="21" fillId="0" borderId="265" applyFont="0" applyFill="0" applyBorder="0" applyAlignment="0" applyProtection="0"/>
    <xf numFmtId="266" fontId="21" fillId="0" borderId="265" applyFont="0" applyFill="0" applyBorder="0" applyAlignment="0" applyProtection="0"/>
    <xf numFmtId="266" fontId="126" fillId="42" borderId="258" applyNumberFormat="0" applyAlignment="0" applyProtection="0"/>
    <xf numFmtId="167" fontId="91" fillId="0" borderId="265" applyNumberFormat="0" applyFill="0" applyAlignment="0" applyProtection="0"/>
    <xf numFmtId="266" fontId="196" fillId="0" borderId="0" applyNumberFormat="0" applyFill="0" applyBorder="0" applyAlignment="0" applyProtection="0"/>
    <xf numFmtId="266" fontId="122" fillId="0" borderId="266" applyNumberFormat="0" applyFont="0" applyFill="0" applyAlignment="0" applyProtection="0"/>
    <xf numFmtId="266" fontId="74" fillId="80" borderId="265" applyNumberFormat="0" applyProtection="0">
      <alignment horizontal="center" vertical="top" wrapText="1"/>
      <protection hidden="1"/>
    </xf>
    <xf numFmtId="266" fontId="65" fillId="68" borderId="584" applyNumberFormat="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77" fillId="47" borderId="258" applyNumberFormat="0" applyAlignment="0" applyProtection="0"/>
    <xf numFmtId="266" fontId="77" fillId="39" borderId="258" applyNumberFormat="0" applyAlignment="0" applyProtection="0"/>
    <xf numFmtId="266" fontId="77" fillId="39" borderId="258" applyNumberFormat="0" applyAlignment="0" applyProtection="0"/>
    <xf numFmtId="266" fontId="77" fillId="47" borderId="258" applyNumberFormat="0" applyAlignment="0" applyProtection="0"/>
    <xf numFmtId="266" fontId="77" fillId="39" borderId="258" applyNumberFormat="0" applyAlignment="0" applyProtection="0"/>
    <xf numFmtId="266" fontId="126" fillId="42" borderId="361" applyNumberFormat="0" applyAlignment="0" applyProtection="0"/>
    <xf numFmtId="49" fontId="113" fillId="0" borderId="293">
      <alignment horizontal="center"/>
    </xf>
    <xf numFmtId="266" fontId="18" fillId="0" borderId="606">
      <alignment vertical="center"/>
    </xf>
    <xf numFmtId="49" fontId="113" fillId="0" borderId="293">
      <alignment horizontal="center"/>
    </xf>
    <xf numFmtId="188" fontId="55" fillId="0" borderId="583" applyNumberFormat="0" applyFill="0" applyBorder="0" applyAlignment="0" applyProtection="0">
      <alignment horizontal="right"/>
    </xf>
    <xf numFmtId="266" fontId="126" fillId="42" borderId="280" applyNumberFormat="0" applyAlignment="0" applyProtection="0"/>
    <xf numFmtId="266" fontId="18" fillId="44" borderId="393" applyNumberFormat="0" applyFont="0" applyAlignment="0" applyProtection="0"/>
    <xf numFmtId="266" fontId="21" fillId="0" borderId="257" applyNumberFormat="0" applyFill="0" applyAlignment="0" applyProtection="0"/>
    <xf numFmtId="266" fontId="21" fillId="0" borderId="257" applyNumberFormat="0" applyFill="0" applyAlignment="0" applyProtection="0"/>
    <xf numFmtId="167" fontId="91" fillId="0" borderId="507" applyNumberFormat="0" applyFill="0" applyAlignment="0" applyProtection="0"/>
    <xf numFmtId="266" fontId="126" fillId="42" borderId="280" applyNumberFormat="0" applyAlignment="0" applyProtection="0"/>
    <xf numFmtId="49" fontId="113" fillId="0" borderId="293">
      <alignment horizontal="center"/>
    </xf>
    <xf numFmtId="266" fontId="18" fillId="0" borderId="304">
      <alignment vertical="center"/>
    </xf>
    <xf numFmtId="266" fontId="126" fillId="42" borderId="280" applyNumberFormat="0" applyAlignment="0" applyProtection="0"/>
    <xf numFmtId="167" fontId="91" fillId="0" borderId="399" applyNumberFormat="0" applyFill="0" applyAlignment="0" applyProtection="0"/>
    <xf numFmtId="266" fontId="118" fillId="0" borderId="282" applyNumberFormat="0" applyFill="0" applyAlignment="0" applyProtection="0"/>
    <xf numFmtId="266" fontId="21" fillId="0" borderId="293" applyFont="0" applyFill="0" applyBorder="0" applyAlignment="0" applyProtection="0"/>
    <xf numFmtId="266" fontId="26" fillId="58" borderId="255" applyNumberFormat="0" applyFont="0" applyAlignment="0" applyProtection="0">
      <alignment vertical="top"/>
    </xf>
    <xf numFmtId="266" fontId="26" fillId="58" borderId="255" applyNumberFormat="0" applyFont="0" applyAlignment="0" applyProtection="0">
      <alignment vertical="top"/>
    </xf>
    <xf numFmtId="266" fontId="18" fillId="44" borderId="567" applyNumberFormat="0" applyFont="0" applyAlignment="0" applyProtection="0"/>
    <xf numFmtId="266" fontId="18" fillId="0" borderId="557">
      <alignment vertical="center"/>
    </xf>
    <xf numFmtId="49" fontId="113" fillId="0" borderId="293">
      <alignment horizontal="center"/>
    </xf>
    <xf numFmtId="266" fontId="118" fillId="0" borderId="282" applyNumberFormat="0" applyFill="0" applyAlignment="0" applyProtection="0"/>
    <xf numFmtId="266" fontId="126" fillId="42" borderId="280" applyNumberFormat="0" applyAlignment="0" applyProtection="0"/>
    <xf numFmtId="266" fontId="18" fillId="0" borderId="252">
      <alignment vertical="center"/>
    </xf>
    <xf numFmtId="266" fontId="18" fillId="0" borderId="252">
      <alignment vertical="center"/>
    </xf>
    <xf numFmtId="266" fontId="96" fillId="0" borderId="271"/>
    <xf numFmtId="266" fontId="160" fillId="71" borderId="265">
      <alignment horizontal="center" vertical="center" wrapText="1"/>
      <protection hidden="1"/>
    </xf>
    <xf numFmtId="266" fontId="158" fillId="1" borderId="268" applyNumberFormat="0" applyFont="0" applyAlignment="0">
      <alignment horizontal="center"/>
    </xf>
    <xf numFmtId="266" fontId="18" fillId="0" borderId="272">
      <alignment vertical="center"/>
    </xf>
    <xf numFmtId="266" fontId="96" fillId="0" borderId="271"/>
    <xf numFmtId="266" fontId="18" fillId="0" borderId="252">
      <alignment vertical="center"/>
    </xf>
    <xf numFmtId="10" fontId="21" fillId="68" borderId="482" applyNumberFormat="0" applyBorder="0" applyAlignment="0" applyProtection="0"/>
    <xf numFmtId="266" fontId="196" fillId="0" borderId="0" applyNumberFormat="0" applyFill="0" applyBorder="0" applyAlignment="0" applyProtection="0"/>
    <xf numFmtId="266" fontId="126" fillId="42" borderId="585" applyNumberFormat="0" applyAlignment="0" applyProtection="0"/>
    <xf numFmtId="266" fontId="74" fillId="80" borderId="399" applyNumberFormat="0" applyProtection="0">
      <alignment horizontal="center" vertical="top" wrapText="1"/>
      <protection hidden="1"/>
    </xf>
    <xf numFmtId="266" fontId="126" fillId="42" borderId="311" applyNumberFormat="0" applyAlignment="0" applyProtection="0"/>
    <xf numFmtId="266" fontId="126" fillId="42" borderId="311" applyNumberFormat="0" applyAlignment="0" applyProtection="0"/>
    <xf numFmtId="266" fontId="27" fillId="0" borderId="273" applyNumberFormat="0" applyAlignment="0" applyProtection="0">
      <alignment horizontal="left" vertical="center"/>
    </xf>
    <xf numFmtId="49" fontId="113" fillId="0" borderId="265">
      <alignment horizontal="center"/>
    </xf>
    <xf numFmtId="266" fontId="126" fillId="42" borderId="25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396" applyNumberFormat="0" applyFill="0" applyAlignment="0" applyProtection="0"/>
    <xf numFmtId="187" fontId="39" fillId="0" borderId="267"/>
    <xf numFmtId="266" fontId="37" fillId="0" borderId="262" applyNumberFormat="0" applyFill="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16" fillId="0" borderId="264" applyNumberFormat="0" applyFill="0" applyAlignment="0" applyProtection="0"/>
    <xf numFmtId="266" fontId="16" fillId="0" borderId="264" applyNumberFormat="0" applyFill="0" applyAlignment="0" applyProtection="0"/>
    <xf numFmtId="266" fontId="37" fillId="0" borderId="368" applyNumberFormat="0" applyFill="0" applyAlignment="0" applyProtection="0"/>
    <xf numFmtId="266" fontId="196" fillId="0" borderId="0" applyNumberFormat="0" applyFill="0" applyBorder="0" applyAlignment="0" applyProtection="0"/>
    <xf numFmtId="185" fontId="19" fillId="0" borderId="267"/>
    <xf numFmtId="266" fontId="196" fillId="0" borderId="0" applyNumberFormat="0" applyFill="0" applyBorder="0" applyAlignment="0" applyProtection="0"/>
    <xf numFmtId="266" fontId="196" fillId="0" borderId="0" applyNumberFormat="0" applyFill="0" applyBorder="0" applyAlignment="0" applyProtection="0"/>
    <xf numFmtId="14" fontId="18" fillId="68" borderId="265" applyNumberFormat="0" applyFont="0" applyAlignment="0" applyProtection="0">
      <alignment horizontal="centerContinuous"/>
    </xf>
    <xf numFmtId="14" fontId="18" fillId="68" borderId="265" applyNumberFormat="0" applyFont="0" applyAlignment="0" applyProtection="0">
      <alignment horizontal="centerContinuous"/>
    </xf>
    <xf numFmtId="16" fontId="18" fillId="68" borderId="265" applyNumberFormat="0" applyFont="0" applyAlignment="0" applyProtection="0">
      <alignment horizontal="centerContinuous"/>
    </xf>
    <xf numFmtId="18" fontId="18" fillId="68" borderId="265" applyNumberFormat="0" applyFont="0" applyAlignment="0" applyProtection="0">
      <alignment horizontal="centerContinuous"/>
    </xf>
    <xf numFmtId="20" fontId="18" fillId="68" borderId="265" applyNumberFormat="0" applyFont="0" applyAlignment="0" applyProtection="0">
      <alignment horizontal="centerContinuous"/>
    </xf>
    <xf numFmtId="16" fontId="18" fillId="68" borderId="265" applyNumberFormat="0" applyFont="0" applyAlignment="0" applyProtection="0">
      <alignment horizontal="centerContinuous"/>
    </xf>
    <xf numFmtId="18" fontId="18" fillId="68" borderId="265" applyNumberFormat="0" applyFont="0" applyAlignment="0" applyProtection="0">
      <alignment horizontal="centerContinuous"/>
    </xf>
    <xf numFmtId="20" fontId="18" fillId="68" borderId="265" applyNumberFormat="0" applyFont="0" applyAlignment="0" applyProtection="0">
      <alignment horizontal="centerContinuous"/>
    </xf>
    <xf numFmtId="266" fontId="196" fillId="0" borderId="0" applyNumberFormat="0" applyFill="0" applyBorder="0" applyAlignment="0" applyProtection="0"/>
    <xf numFmtId="266" fontId="146" fillId="39" borderId="477" applyNumberFormat="0" applyAlignment="0" applyProtection="0"/>
    <xf numFmtId="49" fontId="113" fillId="0" borderId="45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265" applyFont="0" applyFill="0" applyBorder="0" applyAlignment="0" applyProtection="0"/>
    <xf numFmtId="167" fontId="91" fillId="0" borderId="265" applyNumberFormat="0" applyFill="0" applyAlignment="0" applyProtection="0"/>
    <xf numFmtId="266" fontId="18" fillId="0" borderId="2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450">
      <alignment horizontal="center"/>
    </xf>
    <xf numFmtId="266" fontId="77" fillId="39" borderId="387"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311" applyNumberFormat="0" applyAlignment="0" applyProtection="0"/>
    <xf numFmtId="266" fontId="126" fillId="42" borderId="311" applyNumberFormat="0" applyAlignment="0" applyProtection="0"/>
    <xf numFmtId="266" fontId="18" fillId="44" borderId="443" applyNumberFormat="0" applyFont="0" applyAlignment="0" applyProtection="0"/>
    <xf numFmtId="266" fontId="21" fillId="0" borderId="423" applyFont="0" applyFill="0" applyBorder="0" applyAlignment="0" applyProtection="0"/>
    <xf numFmtId="266" fontId="27" fillId="0" borderId="306" applyNumberFormat="0" applyAlignment="0" applyProtection="0">
      <alignment horizontal="left" vertical="center"/>
    </xf>
    <xf numFmtId="266" fontId="27" fillId="0" borderId="273" applyNumberFormat="0" applyAlignment="0" applyProtection="0">
      <alignment horizontal="left" vertical="center"/>
    </xf>
    <xf numFmtId="5" fontId="26" fillId="58" borderId="437"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271"/>
    <xf numFmtId="266" fontId="18" fillId="0" borderId="272">
      <alignment vertical="center"/>
    </xf>
    <xf numFmtId="266" fontId="26" fillId="58" borderId="255" applyNumberFormat="0" applyFont="0" applyAlignment="0" applyProtection="0">
      <alignment vertical="top"/>
    </xf>
    <xf numFmtId="266" fontId="26" fillId="58" borderId="255"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1" fillId="0" borderId="257" applyNumberFormat="0" applyFill="0" applyAlignment="0" applyProtection="0"/>
    <xf numFmtId="266" fontId="21" fillId="0" borderId="257" applyNumberFormat="0" applyFill="0" applyAlignment="0" applyProtection="0"/>
    <xf numFmtId="227" fontId="18" fillId="0" borderId="297" applyFont="0" applyFill="0" applyBorder="0" applyAlignment="0" applyProtection="0"/>
    <xf numFmtId="266" fontId="196" fillId="0" borderId="0" applyNumberFormat="0" applyFill="0" applyBorder="0" applyAlignment="0" applyProtection="0"/>
    <xf numFmtId="49" fontId="113" fillId="0" borderId="293">
      <alignment horizontal="center"/>
    </xf>
    <xf numFmtId="266" fontId="126" fillId="42" borderId="280" applyNumberFormat="0" applyAlignment="0" applyProtection="0"/>
    <xf numFmtId="266" fontId="113" fillId="0" borderId="293">
      <alignment horizontal="center"/>
    </xf>
    <xf numFmtId="266" fontId="77" fillId="39" borderId="258" applyNumberFormat="0" applyAlignment="0" applyProtection="0"/>
    <xf numFmtId="266" fontId="77" fillId="47" borderId="258" applyNumberFormat="0" applyAlignment="0" applyProtection="0"/>
    <xf numFmtId="266" fontId="77" fillId="39" borderId="258" applyNumberFormat="0" applyAlignment="0" applyProtection="0"/>
    <xf numFmtId="266" fontId="77" fillId="39" borderId="258" applyNumberFormat="0" applyAlignment="0" applyProtection="0"/>
    <xf numFmtId="266" fontId="77" fillId="47" borderId="258" applyNumberFormat="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8" fillId="0" borderId="272">
      <alignment vertical="center"/>
    </xf>
    <xf numFmtId="266" fontId="126" fillId="42" borderId="387" applyNumberFormat="0" applyAlignment="0" applyProtection="0"/>
    <xf numFmtId="266" fontId="21" fillId="0" borderId="370" applyFont="0" applyFill="0" applyBorder="0" applyAlignment="0" applyProtection="0"/>
    <xf numFmtId="266" fontId="146" fillId="47" borderId="260" applyNumberFormat="0" applyAlignment="0" applyProtection="0"/>
    <xf numFmtId="266" fontId="146" fillId="39" borderId="260" applyNumberFormat="0" applyAlignment="0" applyProtection="0"/>
    <xf numFmtId="266" fontId="146" fillId="39" borderId="260" applyNumberFormat="0" applyAlignment="0" applyProtection="0"/>
    <xf numFmtId="266" fontId="146" fillId="47" borderId="260" applyNumberFormat="0" applyAlignment="0" applyProtection="0"/>
    <xf numFmtId="266" fontId="146" fillId="39" borderId="260" applyNumberFormat="0" applyAlignment="0" applyProtection="0"/>
    <xf numFmtId="266" fontId="18" fillId="44" borderId="259" applyNumberFormat="0" applyFont="0" applyAlignment="0" applyProtection="0"/>
    <xf numFmtId="266" fontId="18" fillId="44" borderId="259" applyNumberFormat="0" applyFont="0" applyAlignment="0" applyProtection="0"/>
    <xf numFmtId="266" fontId="18" fillId="44" borderId="259"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1" fillId="0" borderId="439" applyNumberFormat="0" applyFill="0" applyAlignment="0" applyProtection="0"/>
    <xf numFmtId="266" fontId="126" fillId="42" borderId="258" applyNumberFormat="0" applyAlignment="0" applyProtection="0"/>
    <xf numFmtId="266" fontId="126" fillId="42" borderId="258" applyNumberFormat="0" applyAlignment="0" applyProtection="0"/>
    <xf numFmtId="266" fontId="27" fillId="0" borderId="273" applyNumberFormat="0" applyAlignment="0" applyProtection="0">
      <alignment horizontal="left" vertical="center"/>
    </xf>
    <xf numFmtId="266" fontId="126" fillId="42" borderId="25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8" fillId="0" borderId="272">
      <alignment vertical="center"/>
    </xf>
    <xf numFmtId="266" fontId="18" fillId="0" borderId="272">
      <alignment vertical="center"/>
    </xf>
    <xf numFmtId="266" fontId="196" fillId="0" borderId="0" applyNumberForma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5" fontId="26" fillId="58" borderId="255" applyNumberFormat="0" applyAlignment="0" applyProtection="0">
      <alignment vertical="top"/>
    </xf>
    <xf numFmtId="5" fontId="26" fillId="58" borderId="255" applyNumberFormat="0" applyAlignment="0" applyProtection="0">
      <alignment vertical="top"/>
    </xf>
    <xf numFmtId="266" fontId="196" fillId="0" borderId="0" applyNumberFormat="0" applyFill="0" applyBorder="0" applyAlignment="0" applyProtection="0"/>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5" fontId="26" fillId="58" borderId="255" applyNumberFormat="0" applyAlignment="0" applyProtection="0">
      <alignment vertical="top"/>
    </xf>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18" fillId="0" borderId="391" applyNumberFormat="0" applyFill="0" applyAlignment="0" applyProtection="0"/>
    <xf numFmtId="220" fontId="79" fillId="0" borderId="372" applyFont="0" applyFill="0" applyBorder="0" applyAlignment="0" applyProtection="0"/>
    <xf numFmtId="185" fontId="19" fillId="0" borderId="372"/>
    <xf numFmtId="266" fontId="196" fillId="0" borderId="0" applyNumberFormat="0" applyFill="0" applyBorder="0" applyAlignment="0" applyProtection="0"/>
    <xf numFmtId="188" fontId="62" fillId="0" borderId="385" applyNumberFormat="0" applyFill="0" applyBorder="0" applyAlignment="0" applyProtection="0">
      <alignment horizontal="right"/>
    </xf>
    <xf numFmtId="266" fontId="196" fillId="0" borderId="0" applyNumberFormat="0" applyFill="0" applyBorder="0" applyAlignment="0" applyProtection="0"/>
    <xf numFmtId="5" fontId="26" fillId="58" borderId="382" applyNumberFormat="0" applyAlignment="0" applyProtection="0">
      <alignment vertical="top"/>
    </xf>
    <xf numFmtId="266" fontId="126" fillId="42" borderId="361" applyNumberFormat="0" applyAlignment="0" applyProtection="0"/>
    <xf numFmtId="266" fontId="126" fillId="42" borderId="311" applyNumberFormat="0" applyAlignment="0" applyProtection="0"/>
    <xf numFmtId="266" fontId="126" fillId="42" borderId="470" applyNumberFormat="0" applyAlignment="0" applyProtection="0"/>
    <xf numFmtId="266" fontId="121" fillId="0" borderId="391" applyNumberFormat="0" applyFill="0" applyAlignment="0" applyProtection="0"/>
    <xf numFmtId="266" fontId="146" fillId="39" borderId="444" applyNumberFormat="0" applyAlignment="0" applyProtection="0"/>
    <xf numFmtId="266" fontId="126" fillId="42" borderId="545" applyNumberFormat="0" applyAlignment="0" applyProtection="0"/>
    <xf numFmtId="266" fontId="77" fillId="47" borderId="361" applyNumberFormat="0" applyAlignment="0" applyProtection="0"/>
    <xf numFmtId="266" fontId="26" fillId="58" borderId="580" applyNumberFormat="0" applyFont="0" applyAlignment="0" applyProtection="0">
      <alignment vertical="top"/>
    </xf>
    <xf numFmtId="266" fontId="126" fillId="42" borderId="361" applyNumberFormat="0" applyAlignment="0" applyProtection="0"/>
    <xf numFmtId="266" fontId="196" fillId="0" borderId="0" applyNumberForma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96" fillId="0" borderId="0" applyNumberFormat="0" applyFill="0" applyBorder="0" applyAlignment="0" applyProtection="0"/>
    <xf numFmtId="266" fontId="126" fillId="42" borderId="258" applyNumberFormat="0" applyAlignment="0" applyProtection="0"/>
    <xf numFmtId="266" fontId="126" fillId="42" borderId="258" applyNumberFormat="0" applyAlignment="0" applyProtection="0"/>
    <xf numFmtId="266" fontId="196" fillId="0" borderId="0" applyNumberFormat="0" applyFill="0" applyBorder="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126" fillId="42" borderId="258" applyNumberFormat="0" applyAlignment="0" applyProtection="0"/>
    <xf numFmtId="266" fontId="37" fillId="0" borderId="447" applyNumberFormat="0" applyFill="0" applyAlignment="0" applyProtection="0"/>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126" fillId="42" borderId="564" applyNumberFormat="0" applyAlignment="0" applyProtection="0"/>
    <xf numFmtId="266" fontId="126" fillId="42" borderId="280" applyNumberFormat="0" applyAlignment="0" applyProtection="0"/>
    <xf numFmtId="266" fontId="77" fillId="47" borderId="611" applyNumberFormat="0" applyAlignment="0" applyProtection="0"/>
    <xf numFmtId="49" fontId="113" fillId="0" borderId="293">
      <alignment horizontal="center"/>
    </xf>
    <xf numFmtId="266" fontId="126" fillId="42" borderId="280" applyNumberFormat="0" applyAlignment="0" applyProtection="0"/>
    <xf numFmtId="266" fontId="18" fillId="44" borderId="259" applyNumberFormat="0" applyFont="0" applyAlignment="0" applyProtection="0"/>
    <xf numFmtId="266" fontId="27" fillId="0" borderId="273" applyNumberFormat="0" applyAlignment="0" applyProtection="0">
      <alignment horizontal="left" vertical="center"/>
    </xf>
    <xf numFmtId="266" fontId="18" fillId="44" borderId="259" applyNumberFormat="0" applyFont="0" applyAlignment="0" applyProtection="0"/>
    <xf numFmtId="266" fontId="18" fillId="44" borderId="259" applyNumberFormat="0" applyFont="0" applyAlignment="0" applyProtection="0"/>
    <xf numFmtId="266" fontId="196" fillId="0" borderId="0" applyNumberFormat="0" applyFill="0" applyBorder="0" applyAlignment="0" applyProtection="0"/>
    <xf numFmtId="266" fontId="146" fillId="39" borderId="260" applyNumberFormat="0" applyAlignment="0" applyProtection="0"/>
    <xf numFmtId="266" fontId="146" fillId="47" borderId="260" applyNumberFormat="0" applyAlignment="0" applyProtection="0"/>
    <xf numFmtId="266" fontId="146" fillId="39" borderId="260" applyNumberFormat="0" applyAlignment="0" applyProtection="0"/>
    <xf numFmtId="266" fontId="146" fillId="39" borderId="260" applyNumberFormat="0" applyAlignment="0" applyProtection="0"/>
    <xf numFmtId="266" fontId="146" fillId="47" borderId="26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5" fontId="26" fillId="58" borderId="382" applyNumberFormat="0" applyAlignment="0" applyProtection="0">
      <alignment vertical="top"/>
    </xf>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77" fillId="47" borderId="258" applyNumberFormat="0" applyAlignment="0" applyProtection="0"/>
    <xf numFmtId="266" fontId="77" fillId="39" borderId="258" applyNumberFormat="0" applyAlignment="0" applyProtection="0"/>
    <xf numFmtId="266" fontId="77" fillId="39" borderId="258" applyNumberFormat="0" applyAlignment="0" applyProtection="0"/>
    <xf numFmtId="266" fontId="77" fillId="47" borderId="258" applyNumberFormat="0" applyAlignment="0" applyProtection="0"/>
    <xf numFmtId="266" fontId="77" fillId="39" borderId="258" applyNumberFormat="0" applyAlignment="0" applyProtection="0"/>
    <xf numFmtId="266" fontId="196" fillId="0" borderId="0" applyNumberFormat="0" applyFill="0" applyBorder="0" applyAlignment="0" applyProtection="0"/>
    <xf numFmtId="266" fontId="37" fillId="0" borderId="367" applyNumberFormat="0" applyFill="0" applyAlignment="0" applyProtection="0"/>
    <xf numFmtId="49" fontId="113" fillId="0" borderId="293">
      <alignment horizontal="center"/>
    </xf>
    <xf numFmtId="266" fontId="113" fillId="0" borderId="293">
      <alignment horizontal="center"/>
    </xf>
    <xf numFmtId="266" fontId="126" fillId="42" borderId="280" applyNumberFormat="0" applyAlignment="0" applyProtection="0"/>
    <xf numFmtId="266" fontId="126" fillId="42" borderId="280" applyNumberFormat="0" applyAlignment="0" applyProtection="0"/>
    <xf numFmtId="266" fontId="21" fillId="0" borderId="257" applyNumberFormat="0" applyFill="0" applyAlignment="0" applyProtection="0"/>
    <xf numFmtId="266" fontId="21" fillId="0" borderId="25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440" applyNumberFormat="0" applyAlignment="0" applyProtection="0"/>
    <xf numFmtId="266" fontId="16" fillId="0" borderId="481" applyNumberFormat="0" applyFill="0" applyAlignment="0" applyProtection="0"/>
    <xf numFmtId="266" fontId="18" fillId="0" borderId="272">
      <alignment vertical="center"/>
    </xf>
    <xf numFmtId="266" fontId="96" fillId="0" borderId="271"/>
    <xf numFmtId="266" fontId="26" fillId="58" borderId="255" applyNumberFormat="0" applyFont="0" applyAlignment="0" applyProtection="0">
      <alignment vertical="top"/>
    </xf>
    <xf numFmtId="266" fontId="26" fillId="58" borderId="255"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5" fontId="26" fillId="58" borderId="515" applyNumberFormat="0" applyAlignment="0" applyProtection="0">
      <alignment vertical="top"/>
    </xf>
    <xf numFmtId="266" fontId="196" fillId="0" borderId="0" applyNumberFormat="0" applyFill="0" applyBorder="0" applyAlignment="0" applyProtection="0"/>
    <xf numFmtId="266" fontId="126" fillId="42" borderId="564" applyNumberFormat="0" applyAlignment="0" applyProtection="0"/>
    <xf numFmtId="266" fontId="37" fillId="0" borderId="397" applyNumberFormat="0" applyFill="0" applyAlignment="0" applyProtection="0"/>
    <xf numFmtId="49" fontId="113" fillId="0" borderId="550">
      <alignment horizontal="center"/>
    </xf>
    <xf numFmtId="266" fontId="77" fillId="47" borderId="611" applyNumberFormat="0" applyAlignment="0" applyProtection="0"/>
    <xf numFmtId="266" fontId="120" fillId="0" borderId="588" applyNumberFormat="0" applyFill="0" applyAlignment="0" applyProtection="0"/>
    <xf numFmtId="266" fontId="27" fillId="0" borderId="273" applyNumberFormat="0" applyAlignment="0" applyProtection="0">
      <alignment horizontal="left" vertical="center"/>
    </xf>
    <xf numFmtId="201" fontId="71" fillId="0" borderId="489" applyNumberFormat="0" applyFill="0" applyAlignment="0" applyProtection="0">
      <alignment horizontal="center"/>
    </xf>
    <xf numFmtId="266" fontId="37" fillId="0" borderId="29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8" fontId="18" fillId="0" borderId="362">
      <protection locked="0"/>
    </xf>
    <xf numFmtId="266" fontId="37" fillId="0" borderId="262" applyNumberFormat="0" applyFill="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16" fillId="0" borderId="264" applyNumberFormat="0" applyFill="0" applyAlignment="0" applyProtection="0"/>
    <xf numFmtId="266" fontId="16" fillId="0" borderId="26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2"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37" fillId="0" borderId="263" applyNumberFormat="0" applyFill="0" applyAlignment="0" applyProtection="0"/>
    <xf numFmtId="266" fontId="16" fillId="0" borderId="264" applyNumberFormat="0" applyFill="0" applyAlignment="0" applyProtection="0"/>
    <xf numFmtId="266" fontId="16" fillId="0" borderId="264" applyNumberFormat="0" applyFill="0" applyAlignment="0" applyProtection="0"/>
    <xf numFmtId="266" fontId="21" fillId="0" borderId="413" applyNumberFormat="0" applyFill="0" applyAlignment="0" applyProtection="0"/>
    <xf numFmtId="266" fontId="146" fillId="47" borderId="31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27" fillId="0" borderId="273" applyNumberFormat="0" applyAlignment="0" applyProtection="0">
      <alignment horizontal="left" vertical="center"/>
    </xf>
    <xf numFmtId="266" fontId="129" fillId="62" borderId="392">
      <alignment horizontal="left" vertical="center" wrapText="1"/>
    </xf>
    <xf numFmtId="266" fontId="126" fillId="42" borderId="361" applyNumberFormat="0" applyAlignment="0" applyProtection="0"/>
    <xf numFmtId="49" fontId="113" fillId="0" borderId="527">
      <alignment horizontal="center"/>
    </xf>
    <xf numFmtId="10" fontId="21" fillId="68" borderId="507" applyNumberFormat="0" applyBorder="0" applyAlignment="0" applyProtection="0"/>
    <xf numFmtId="5" fontId="26" fillId="58" borderId="358" applyNumberForma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18" fillId="0" borderId="272">
      <alignment vertical="center"/>
    </xf>
    <xf numFmtId="266" fontId="16" fillId="0" borderId="369" applyNumberFormat="0" applyFill="0" applyAlignment="0" applyProtection="0"/>
    <xf numFmtId="5" fontId="26" fillId="58" borderId="382" applyNumberFormat="0" applyAlignment="0" applyProtection="0">
      <alignment vertical="top"/>
    </xf>
    <xf numFmtId="266" fontId="126" fillId="42" borderId="414" applyNumberFormat="0" applyAlignment="0" applyProtection="0"/>
    <xf numFmtId="266" fontId="126" fillId="42" borderId="311" applyNumberFormat="0" applyAlignment="0" applyProtection="0"/>
    <xf numFmtId="266" fontId="196" fillId="0" borderId="0" applyNumberFormat="0" applyFill="0" applyBorder="0" applyAlignment="0" applyProtection="0"/>
    <xf numFmtId="266" fontId="26" fillId="43" borderId="359" applyNumberFormat="0" applyFont="0" applyBorder="0" applyProtection="0"/>
    <xf numFmtId="266" fontId="16" fillId="0" borderId="343" applyNumberFormat="0" applyFill="0" applyAlignment="0" applyProtection="0"/>
    <xf numFmtId="266" fontId="126" fillId="42" borderId="498" applyNumberFormat="0" applyAlignment="0" applyProtection="0"/>
    <xf numFmtId="8" fontId="18" fillId="0" borderId="415">
      <protection locked="0"/>
    </xf>
    <xf numFmtId="266" fontId="16" fillId="0" borderId="526" applyNumberFormat="0" applyFill="0" applyAlignment="0" applyProtection="0"/>
    <xf numFmtId="266" fontId="146" fillId="39" borderId="365" applyNumberFormat="0" applyAlignment="0" applyProtection="0"/>
    <xf numFmtId="266" fontId="65" fillId="68" borderId="584" applyNumberFormat="0" applyBorder="0" applyAlignment="0" applyProtection="0"/>
    <xf numFmtId="266" fontId="37" fillId="0" borderId="290" applyNumberFormat="0" applyFill="0" applyAlignment="0" applyProtection="0"/>
    <xf numFmtId="220" fontId="79" fillId="0" borderId="372" applyFont="0" applyFill="0" applyBorder="0" applyAlignment="0" applyProtection="0"/>
    <xf numFmtId="231" fontId="22" fillId="68" borderId="550" applyNumberFormat="0" applyFont="0" applyAlignment="0"/>
    <xf numFmtId="266" fontId="196" fillId="0" borderId="0" applyNumberFormat="0" applyFill="0" applyBorder="0" applyAlignment="0" applyProtection="0"/>
    <xf numFmtId="220" fontId="79" fillId="0" borderId="295" applyFont="0" applyFill="0" applyBorder="0" applyAlignment="0" applyProtection="0"/>
    <xf numFmtId="266" fontId="126" fillId="42" borderId="387" applyNumberFormat="0" applyAlignment="0" applyProtection="0"/>
    <xf numFmtId="266" fontId="126" fillId="42" borderId="311" applyNumberFormat="0" applyAlignment="0" applyProtection="0"/>
    <xf numFmtId="266" fontId="37" fillId="0" borderId="317" applyNumberFormat="0" applyFill="0" applyAlignment="0" applyProtection="0"/>
    <xf numFmtId="266" fontId="126" fillId="42" borderId="414" applyNumberFormat="0" applyAlignment="0" applyProtection="0"/>
    <xf numFmtId="49" fontId="113" fillId="0" borderId="320">
      <alignment horizontal="center"/>
    </xf>
    <xf numFmtId="266" fontId="77" fillId="39" borderId="280" applyNumberFormat="0" applyAlignment="0" applyProtection="0"/>
    <xf numFmtId="266" fontId="37" fillId="0" borderId="367" applyNumberFormat="0" applyFill="0" applyAlignment="0" applyProtection="0"/>
    <xf numFmtId="266" fontId="126" fillId="42" borderId="518" applyNumberFormat="0" applyAlignment="0" applyProtection="0"/>
    <xf numFmtId="266" fontId="65" fillId="68" borderId="279" applyNumberFormat="0" applyBorder="0" applyAlignment="0" applyProtection="0"/>
    <xf numFmtId="266" fontId="37" fillId="0" borderId="525" applyNumberFormat="0" applyFill="0" applyAlignment="0" applyProtection="0"/>
    <xf numFmtId="220" fontId="79" fillId="0" borderId="322" applyFont="0" applyFill="0" applyBorder="0" applyAlignment="0" applyProtection="0"/>
    <xf numFmtId="266" fontId="126" fillId="42" borderId="311" applyNumberFormat="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272">
      <alignment vertical="center"/>
    </xf>
    <xf numFmtId="266" fontId="196" fillId="0" borderId="0" applyNumberFormat="0" applyFill="0" applyBorder="0" applyAlignment="0" applyProtection="0"/>
    <xf numFmtId="266" fontId="18" fillId="0" borderId="272">
      <alignment vertical="center"/>
    </xf>
    <xf numFmtId="266" fontId="18" fillId="0" borderId="2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18" fillId="0" borderId="272">
      <alignment vertical="center"/>
    </xf>
    <xf numFmtId="266" fontId="18" fillId="0" borderId="272">
      <alignment vertical="center"/>
    </xf>
    <xf numFmtId="266" fontId="196" fillId="0" borderId="0" applyNumberFormat="0" applyFill="0" applyBorder="0" applyAlignment="0" applyProtection="0"/>
    <xf numFmtId="266" fontId="18" fillId="0" borderId="272">
      <alignment vertical="center"/>
    </xf>
    <xf numFmtId="266" fontId="27" fillId="0" borderId="273" applyNumberFormat="0" applyAlignment="0" applyProtection="0">
      <alignment horizontal="left" vertical="center"/>
    </xf>
    <xf numFmtId="266" fontId="27" fillId="0" borderId="273" applyNumberFormat="0" applyAlignment="0" applyProtection="0">
      <alignment horizontal="left" vertical="center"/>
    </xf>
    <xf numFmtId="266" fontId="196" fillId="0" borderId="0" applyNumberFormat="0" applyFill="0" applyBorder="0" applyAlignment="0" applyProtection="0"/>
    <xf numFmtId="266" fontId="18" fillId="0" borderId="272">
      <alignment vertical="center"/>
    </xf>
    <xf numFmtId="49" fontId="113" fillId="0" borderId="507">
      <alignment horizontal="center"/>
    </xf>
    <xf numFmtId="266" fontId="26" fillId="43" borderId="438" applyNumberFormat="0" applyFont="0" applyBorder="0" applyProtection="0"/>
    <xf numFmtId="266" fontId="126" fillId="42" borderId="440" applyNumberFormat="0" applyAlignment="0" applyProtection="0"/>
    <xf numFmtId="266" fontId="77" fillId="47" borderId="518" applyNumberFormat="0" applyAlignment="0" applyProtection="0"/>
    <xf numFmtId="266" fontId="77" fillId="39" borderId="387" applyNumberFormat="0" applyAlignment="0" applyProtection="0"/>
    <xf numFmtId="266" fontId="126" fillId="42" borderId="311" applyNumberFormat="0" applyAlignment="0" applyProtection="0"/>
    <xf numFmtId="266" fontId="77" fillId="47" borderId="54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8" fillId="0" borderId="302">
      <alignment vertical="center"/>
    </xf>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18" fillId="0" borderId="302">
      <alignment vertical="center"/>
    </xf>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8" fillId="0" borderId="302">
      <alignment vertical="center"/>
    </xf>
    <xf numFmtId="266" fontId="18" fillId="0" borderId="30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02">
      <alignment vertical="center"/>
    </xf>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0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8" fillId="0" borderId="302">
      <alignment vertical="center"/>
    </xf>
    <xf numFmtId="266" fontId="18" fillId="0" borderId="301">
      <alignment horizontal="center"/>
    </xf>
    <xf numFmtId="266" fontId="18" fillId="0" borderId="302">
      <alignment vertical="center"/>
    </xf>
    <xf numFmtId="266" fontId="18" fillId="0" borderId="302">
      <alignment vertical="center"/>
    </xf>
    <xf numFmtId="266" fontId="18" fillId="0" borderId="30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02">
      <alignment vertical="center"/>
    </xf>
    <xf numFmtId="266" fontId="196" fillId="0" borderId="0" applyNumberFormat="0" applyFill="0" applyBorder="0" applyAlignment="0" applyProtection="0"/>
    <xf numFmtId="266" fontId="18" fillId="0" borderId="302">
      <alignment vertical="center"/>
    </xf>
    <xf numFmtId="266" fontId="18" fillId="0" borderId="301" applyNumberFormat="0" applyFont="0" applyFill="0" applyAlignment="0" applyProtection="0"/>
    <xf numFmtId="266" fontId="18" fillId="0" borderId="301" applyNumberFormat="0" applyFont="0" applyFill="0" applyAlignment="0" applyProtection="0"/>
    <xf numFmtId="266" fontId="196" fillId="0" borderId="0" applyNumberFormat="0" applyFill="0" applyBorder="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96" fillId="0" borderId="0" applyNumberFormat="0" applyFill="0" applyBorder="0" applyAlignment="0" applyProtection="0"/>
    <xf numFmtId="266" fontId="18" fillId="0" borderId="302">
      <alignment vertical="center"/>
    </xf>
    <xf numFmtId="266" fontId="18" fillId="0" borderId="302">
      <alignment vertical="center"/>
    </xf>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8" fillId="0" borderId="302">
      <alignment vertical="center"/>
    </xf>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129" fillId="62" borderId="416">
      <alignment horizontal="left" vertical="center" wrapText="1"/>
    </xf>
    <xf numFmtId="188" fontId="18" fillId="0" borderId="425" applyFill="0" applyBorder="0">
      <alignment horizontal="right"/>
    </xf>
    <xf numFmtId="266" fontId="26" fillId="58" borderId="275" applyNumberFormat="0" applyFont="0" applyAlignment="0" applyProtection="0">
      <alignment vertical="top"/>
    </xf>
    <xf numFmtId="266" fontId="26" fillId="58" borderId="275" applyNumberFormat="0" applyFont="0" applyAlignment="0" applyProtection="0">
      <alignment vertical="top"/>
    </xf>
    <xf numFmtId="266" fontId="113" fillId="0" borderId="320">
      <alignment horizontal="center"/>
    </xf>
    <xf numFmtId="266" fontId="21" fillId="0" borderId="277" applyNumberFormat="0" applyFill="0" applyAlignment="0" applyProtection="0"/>
    <xf numFmtId="266" fontId="21" fillId="0" borderId="277" applyNumberFormat="0" applyFill="0" applyAlignment="0" applyProtection="0"/>
    <xf numFmtId="266" fontId="77" fillId="39" borderId="280" applyNumberFormat="0" applyAlignment="0" applyProtection="0"/>
    <xf numFmtId="266" fontId="77" fillId="47" borderId="280" applyNumberFormat="0" applyAlignment="0" applyProtection="0"/>
    <xf numFmtId="266" fontId="77" fillId="39" borderId="280" applyNumberFormat="0" applyAlignment="0" applyProtection="0"/>
    <xf numFmtId="266" fontId="77" fillId="39" borderId="280" applyNumberFormat="0" applyAlignment="0" applyProtection="0"/>
    <xf numFmtId="266" fontId="77" fillId="47" borderId="280" applyNumberFormat="0" applyAlignment="0" applyProtection="0"/>
    <xf numFmtId="266" fontId="146" fillId="47" borderId="546" applyNumberFormat="0" applyAlignment="0" applyProtection="0"/>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9" fillId="62" borderId="285">
      <alignment horizontal="left" vertical="center" wrapText="1"/>
    </xf>
    <xf numFmtId="266" fontId="18" fillId="44" borderId="286" applyNumberFormat="0" applyFont="0" applyAlignment="0" applyProtection="0"/>
    <xf numFmtId="266" fontId="18" fillId="44" borderId="286" applyNumberFormat="0" applyFont="0" applyAlignment="0" applyProtection="0"/>
    <xf numFmtId="266" fontId="18" fillId="44" borderId="286" applyNumberFormat="0" applyFont="0" applyAlignment="0" applyProtection="0"/>
    <xf numFmtId="266" fontId="146" fillId="39" borderId="287" applyNumberFormat="0" applyAlignment="0" applyProtection="0"/>
    <xf numFmtId="266" fontId="146" fillId="47" borderId="287" applyNumberFormat="0" applyAlignment="0" applyProtection="0"/>
    <xf numFmtId="266" fontId="146" fillId="39" borderId="287" applyNumberFormat="0" applyAlignment="0" applyProtection="0"/>
    <xf numFmtId="266" fontId="146" fillId="39" borderId="287" applyNumberFormat="0" applyAlignment="0" applyProtection="0"/>
    <xf numFmtId="266" fontId="146" fillId="47" borderId="287" applyNumberFormat="0" applyAlignment="0" applyProtection="0"/>
    <xf numFmtId="183" fontId="18" fillId="0" borderId="289">
      <alignment horizontal="centerContinuous"/>
    </xf>
    <xf numFmtId="266" fontId="37" fillId="0" borderId="290" applyNumberFormat="0" applyFill="0" applyAlignment="0" applyProtection="0"/>
    <xf numFmtId="266" fontId="37" fillId="0" borderId="290" applyNumberFormat="0" applyFill="0" applyAlignment="0" applyProtection="0"/>
    <xf numFmtId="266" fontId="37" fillId="0" borderId="290"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16" fillId="0" borderId="292" applyNumberFormat="0" applyFill="0" applyAlignment="0" applyProtection="0"/>
    <xf numFmtId="266" fontId="16" fillId="0" borderId="292" applyNumberFormat="0" applyFill="0" applyAlignment="0" applyProtection="0"/>
    <xf numFmtId="49" fontId="113" fillId="0" borderId="507">
      <alignment horizontal="center"/>
    </xf>
    <xf numFmtId="266" fontId="196" fillId="0" borderId="0" applyNumberFormat="0" applyFill="0" applyBorder="0" applyAlignment="0" applyProtection="0"/>
    <xf numFmtId="266" fontId="126" fillId="42" borderId="280" applyNumberFormat="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72">
      <alignment vertical="center"/>
    </xf>
    <xf numFmtId="266" fontId="18" fillId="0" borderId="272">
      <alignment vertical="center"/>
    </xf>
    <xf numFmtId="266" fontId="18" fillId="0" borderId="302">
      <alignment vertical="center"/>
    </xf>
    <xf numFmtId="266" fontId="96" fillId="0" borderId="299"/>
    <xf numFmtId="266" fontId="18" fillId="0" borderId="272">
      <alignment vertical="center"/>
    </xf>
    <xf numFmtId="266" fontId="40" fillId="0" borderId="301" applyNumberFormat="0" applyFont="0" applyFill="0" applyAlignment="0" applyProtection="0"/>
    <xf numFmtId="201" fontId="71" fillId="0" borderId="301" applyNumberFormat="0" applyFill="0" applyAlignment="0" applyProtection="0">
      <alignment horizontal="center"/>
    </xf>
    <xf numFmtId="266" fontId="18" fillId="0" borderId="245">
      <alignment horizontal="center"/>
    </xf>
    <xf numFmtId="49" fontId="113" fillId="0" borderId="344">
      <alignment horizontal="center"/>
    </xf>
    <xf numFmtId="4" fontId="91" fillId="0" borderId="293" applyFont="0" applyFill="0" applyBorder="0" applyAlignment="0" applyProtection="0"/>
    <xf numFmtId="266" fontId="52" fillId="0" borderId="293" applyProtection="0">
      <alignment horizontal="center" vertical="top" wrapText="1"/>
      <protection hidden="1"/>
    </xf>
    <xf numFmtId="266" fontId="39" fillId="0" borderId="301" applyNumberFormat="0" applyFont="0" applyFill="0" applyBorder="0" applyProtection="0">
      <alignment horizontal="centerContinuous"/>
    </xf>
    <xf numFmtId="220" fontId="79" fillId="0" borderId="295" applyFont="0" applyFill="0" applyBorder="0" applyAlignment="0" applyProtection="0"/>
    <xf numFmtId="220" fontId="79" fillId="0" borderId="295" applyFont="0" applyFill="0" applyBorder="0" applyAlignment="0" applyProtection="0"/>
    <xf numFmtId="220" fontId="79" fillId="0" borderId="295" applyFont="0" applyFill="0" applyBorder="0" applyAlignment="0" applyProtection="0"/>
    <xf numFmtId="220" fontId="79" fillId="0" borderId="295" applyFont="0" applyFill="0" applyBorder="0" applyAlignment="0" applyProtection="0"/>
    <xf numFmtId="220" fontId="79" fillId="0" borderId="295" applyFont="0" applyFill="0" applyBorder="0" applyAlignment="0" applyProtection="0"/>
    <xf numFmtId="220" fontId="79" fillId="0" borderId="295" applyFont="0" applyFill="0" applyBorder="0" applyAlignment="0" applyProtection="0"/>
    <xf numFmtId="220" fontId="79" fillId="0" borderId="295" applyFont="0" applyFill="0" applyBorder="0" applyAlignment="0" applyProtection="0"/>
    <xf numFmtId="220" fontId="79" fillId="0" borderId="295" applyFont="0" applyFill="0" applyBorder="0" applyAlignment="0" applyProtection="0"/>
    <xf numFmtId="266" fontId="146" fillId="47" borderId="287" applyNumberFormat="0" applyAlignment="0" applyProtection="0"/>
    <xf numFmtId="266" fontId="146" fillId="39" borderId="287" applyNumberFormat="0" applyAlignment="0" applyProtection="0"/>
    <xf numFmtId="266" fontId="146" fillId="39" borderId="287" applyNumberFormat="0" applyAlignment="0" applyProtection="0"/>
    <xf numFmtId="266" fontId="146" fillId="47" borderId="287" applyNumberFormat="0" applyAlignment="0" applyProtection="0"/>
    <xf numFmtId="266" fontId="146" fillId="39" borderId="287" applyNumberFormat="0" applyAlignment="0" applyProtection="0"/>
    <xf numFmtId="266" fontId="18" fillId="44" borderId="286" applyNumberFormat="0" applyFont="0" applyAlignment="0" applyProtection="0"/>
    <xf numFmtId="266" fontId="18" fillId="44" borderId="286" applyNumberFormat="0" applyFont="0" applyAlignment="0" applyProtection="0"/>
    <xf numFmtId="266" fontId="18" fillId="44" borderId="286" applyNumberFormat="0" applyFont="0" applyAlignment="0" applyProtection="0"/>
    <xf numFmtId="266" fontId="77" fillId="39" borderId="585" applyNumberFormat="0" applyAlignment="0" applyProtection="0"/>
    <xf numFmtId="4" fontId="91" fillId="0" borderId="293" applyFont="0" applyFill="0" applyBorder="0" applyAlignment="0" applyProtection="0"/>
    <xf numFmtId="188" fontId="18" fillId="0" borderId="295" applyFill="0" applyBorder="0">
      <alignment horizontal="right"/>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9" fillId="62" borderId="285">
      <alignment horizontal="left" vertical="center" wrapText="1"/>
    </xf>
    <xf numFmtId="266" fontId="27" fillId="0" borderId="273" applyNumberFormat="0" applyAlignment="0" applyProtection="0">
      <alignment horizontal="left" vertical="center"/>
    </xf>
    <xf numFmtId="266" fontId="126" fillId="42" borderId="280" applyNumberFormat="0" applyAlignment="0" applyProtection="0"/>
    <xf numFmtId="266" fontId="27" fillId="0" borderId="273" applyNumberFormat="0" applyAlignment="0" applyProtection="0">
      <alignment horizontal="left" vertical="center"/>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21" fillId="0" borderId="293" applyFont="0" applyFill="0" applyBorder="0" applyAlignment="0" applyProtection="0"/>
    <xf numFmtId="266" fontId="21" fillId="0" borderId="293" applyFont="0" applyFill="0" applyBorder="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27" fontId="18" fillId="0" borderId="297" applyFont="0" applyFill="0" applyBorder="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31" fontId="22" fillId="68" borderId="293" applyNumberFormat="0" applyFont="0" applyAlignment="0"/>
    <xf numFmtId="266" fontId="126" fillId="42" borderId="280" applyNumberFormat="0" applyAlignment="0" applyProtection="0"/>
    <xf numFmtId="266" fontId="27" fillId="0" borderId="296">
      <alignment horizontal="left" vertical="center"/>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49" fontId="113" fillId="0" borderId="293">
      <alignment horizontal="center"/>
    </xf>
    <xf numFmtId="266" fontId="113" fillId="0" borderId="293">
      <alignment horizontal="center"/>
    </xf>
    <xf numFmtId="49" fontId="113" fillId="0" borderId="293">
      <alignment horizontal="center"/>
    </xf>
    <xf numFmtId="266" fontId="113" fillId="0" borderId="293">
      <alignment horizontal="center"/>
    </xf>
    <xf numFmtId="49" fontId="113" fillId="0" borderId="293">
      <alignment horizontal="center"/>
    </xf>
    <xf numFmtId="266" fontId="126" fillId="42" borderId="280" applyNumberFormat="0" applyAlignment="0" applyProtection="0"/>
    <xf numFmtId="266" fontId="113" fillId="0" borderId="293">
      <alignment horizontal="center"/>
    </xf>
    <xf numFmtId="49" fontId="113" fillId="0" borderId="293">
      <alignment horizontal="center"/>
    </xf>
    <xf numFmtId="266" fontId="113" fillId="0" borderId="293">
      <alignment horizontal="center"/>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49" fontId="113" fillId="0" borderId="293">
      <alignment horizontal="center"/>
    </xf>
    <xf numFmtId="266" fontId="113" fillId="0" borderId="293">
      <alignment horizontal="center"/>
    </xf>
    <xf numFmtId="49" fontId="113" fillId="0" borderId="293">
      <alignment horizontal="center"/>
    </xf>
    <xf numFmtId="266" fontId="113" fillId="0" borderId="293">
      <alignment horizontal="center"/>
    </xf>
    <xf numFmtId="49" fontId="113" fillId="0" borderId="293">
      <alignment horizontal="center"/>
    </xf>
    <xf numFmtId="49" fontId="113" fillId="0" borderId="293">
      <alignment horizontal="center"/>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49" fontId="113" fillId="0" borderId="293">
      <alignment horizontal="center"/>
    </xf>
    <xf numFmtId="266" fontId="27" fillId="0" borderId="273" applyNumberFormat="0" applyAlignment="0" applyProtection="0">
      <alignment horizontal="left" vertical="center"/>
    </xf>
    <xf numFmtId="266" fontId="126" fillId="42" borderId="280" applyNumberFormat="0" applyAlignment="0" applyProtection="0"/>
    <xf numFmtId="49" fontId="113" fillId="0" borderId="293">
      <alignment horizontal="center"/>
    </xf>
    <xf numFmtId="49" fontId="113" fillId="0" borderId="293">
      <alignment horizontal="center"/>
    </xf>
    <xf numFmtId="49" fontId="113" fillId="0" borderId="293">
      <alignment horizontal="center"/>
    </xf>
    <xf numFmtId="266" fontId="118" fillId="0" borderId="284" applyNumberFormat="0" applyFill="0" applyAlignment="0" applyProtection="0"/>
    <xf numFmtId="266" fontId="121" fillId="0" borderId="284" applyNumberFormat="0" applyFill="0" applyAlignment="0" applyProtection="0"/>
    <xf numFmtId="49" fontId="113" fillId="0" borderId="293">
      <alignment horizontal="center"/>
    </xf>
    <xf numFmtId="49" fontId="113" fillId="0" borderId="293">
      <alignment horizontal="center"/>
    </xf>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49" fontId="113" fillId="0" borderId="293">
      <alignment horizontal="center"/>
    </xf>
    <xf numFmtId="266" fontId="121" fillId="0" borderId="284" applyNumberFormat="0" applyFill="0" applyAlignment="0" applyProtection="0"/>
    <xf numFmtId="266" fontId="126" fillId="42" borderId="280" applyNumberFormat="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26" fillId="42" borderId="280" applyNumberFormat="0" applyAlignment="0" applyProtection="0"/>
    <xf numFmtId="266" fontId="118" fillId="0" borderId="282" applyNumberFormat="0" applyFill="0" applyAlignment="0" applyProtection="0"/>
    <xf numFmtId="266" fontId="126" fillId="42" borderId="280" applyNumberFormat="0" applyAlignment="0" applyProtection="0"/>
    <xf numFmtId="266" fontId="113" fillId="0" borderId="293">
      <alignment horizontal="center"/>
    </xf>
    <xf numFmtId="49" fontId="113" fillId="0" borderId="293">
      <alignment horizontal="center"/>
    </xf>
    <xf numFmtId="266" fontId="126" fillId="42" borderId="280" applyNumberFormat="0" applyAlignment="0" applyProtection="0"/>
    <xf numFmtId="266" fontId="126" fillId="42" borderId="280" applyNumberFormat="0" applyAlignment="0" applyProtection="0"/>
    <xf numFmtId="266" fontId="118" fillId="0" borderId="284" applyNumberFormat="0" applyFill="0" applyAlignment="0" applyProtection="0"/>
    <xf numFmtId="10" fontId="21" fillId="68" borderId="293" applyNumberFormat="0" applyBorder="0" applyAlignment="0" applyProtection="0"/>
    <xf numFmtId="10" fontId="21" fillId="68" borderId="293" applyNumberFormat="0" applyBorder="0" applyAlignment="0" applyProtection="0"/>
    <xf numFmtId="266" fontId="126" fillId="42" borderId="280" applyNumberFormat="0" applyAlignment="0" applyProtection="0"/>
    <xf numFmtId="266" fontId="121" fillId="0" borderId="284" applyNumberFormat="0" applyFill="0" applyAlignment="0" applyProtection="0"/>
    <xf numFmtId="266" fontId="126" fillId="42" borderId="280" applyNumberFormat="0" applyAlignment="0" applyProtection="0"/>
    <xf numFmtId="266" fontId="118" fillId="0" borderId="284" applyNumberFormat="0" applyFill="0" applyAlignment="0" applyProtection="0"/>
    <xf numFmtId="266" fontId="126" fillId="42" borderId="280" applyNumberFormat="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18" fillId="0" borderId="284" applyNumberFormat="0" applyFill="0" applyAlignment="0" applyProtection="0"/>
    <xf numFmtId="266" fontId="118" fillId="0" borderId="282"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18" fillId="0" borderId="284" applyNumberFormat="0" applyFill="0" applyAlignment="0" applyProtection="0"/>
    <xf numFmtId="266" fontId="118" fillId="0" borderId="282"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26" fillId="42" borderId="280" applyNumberFormat="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2" applyNumberFormat="0" applyFill="0" applyAlignment="0" applyProtection="0"/>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188" fontId="55" fillId="0" borderId="278" applyNumberFormat="0" applyFill="0" applyBorder="0" applyAlignment="0" applyProtection="0">
      <alignment horizontal="right"/>
    </xf>
    <xf numFmtId="5" fontId="26" fillId="58" borderId="275" applyNumberFormat="0" applyAlignment="0" applyProtection="0">
      <alignment vertical="top"/>
    </xf>
    <xf numFmtId="188" fontId="55" fillId="0" borderId="278" applyNumberFormat="0" applyFill="0" applyBorder="0" applyAlignment="0" applyProtection="0">
      <alignment horizontal="right"/>
    </xf>
    <xf numFmtId="5" fontId="26" fillId="58" borderId="275" applyNumberFormat="0" applyAlignment="0" applyProtection="0">
      <alignment vertical="top"/>
    </xf>
    <xf numFmtId="5" fontId="26" fillId="58" borderId="275" applyNumberFormat="0" applyAlignment="0" applyProtection="0">
      <alignment vertical="top"/>
    </xf>
    <xf numFmtId="266" fontId="118" fillId="0" borderId="282" applyNumberFormat="0" applyFill="0" applyAlignment="0" applyProtection="0"/>
    <xf numFmtId="266" fontId="126" fillId="42" borderId="280" applyNumberFormat="0" applyAlignment="0" applyProtection="0"/>
    <xf numFmtId="266" fontId="118" fillId="0" borderId="282" applyNumberFormat="0" applyFill="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167" fontId="91" fillId="0" borderId="293" applyNumberFormat="0" applyFill="0" applyAlignment="0" applyProtection="0"/>
    <xf numFmtId="266" fontId="126" fillId="42" borderId="280" applyNumberFormat="0" applyAlignment="0" applyProtection="0"/>
    <xf numFmtId="266" fontId="126" fillId="42" borderId="280" applyNumberFormat="0" applyAlignment="0" applyProtection="0"/>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38" fontId="21" fillId="0" borderId="293" applyFont="0" applyFill="0" applyBorder="0" applyAlignment="0" applyProtection="0"/>
    <xf numFmtId="266" fontId="21" fillId="0" borderId="293" applyFont="0" applyFill="0" applyBorder="0" applyAlignment="0" applyProtection="0"/>
    <xf numFmtId="266" fontId="126" fillId="42" borderId="280" applyNumberFormat="0" applyAlignment="0" applyProtection="0"/>
    <xf numFmtId="167" fontId="91" fillId="0" borderId="293" applyNumberFormat="0" applyFill="0" applyAlignment="0" applyProtection="0"/>
    <xf numFmtId="266" fontId="65" fillId="68" borderId="469" applyNumberFormat="0" applyBorder="0" applyAlignment="0" applyProtection="0"/>
    <xf numFmtId="266" fontId="122" fillId="0" borderId="294" applyNumberFormat="0" applyFont="0" applyFill="0" applyAlignment="0" applyProtection="0"/>
    <xf numFmtId="266" fontId="39" fillId="0" borderId="245" applyNumberFormat="0" applyFont="0" applyFill="0" applyBorder="0" applyProtection="0">
      <alignment horizontal="centerContinuous"/>
    </xf>
    <xf numFmtId="266" fontId="74" fillId="80" borderId="293" applyNumberFormat="0" applyProtection="0">
      <alignment horizontal="center" vertical="top" wrapText="1"/>
      <protection hidden="1"/>
    </xf>
    <xf numFmtId="266" fontId="96" fillId="0" borderId="464"/>
    <xf numFmtId="266" fontId="77" fillId="39" borderId="518" applyNumberFormat="0" applyAlignment="0" applyProtection="0"/>
    <xf numFmtId="266" fontId="18" fillId="0" borderId="301">
      <alignment horizontal="center"/>
    </xf>
    <xf numFmtId="266" fontId="77" fillId="47" borderId="280" applyNumberFormat="0" applyAlignment="0" applyProtection="0"/>
    <xf numFmtId="266" fontId="77" fillId="39" borderId="280" applyNumberFormat="0" applyAlignment="0" applyProtection="0"/>
    <xf numFmtId="266" fontId="77" fillId="39" borderId="280" applyNumberFormat="0" applyAlignment="0" applyProtection="0"/>
    <xf numFmtId="266" fontId="77" fillId="47" borderId="280" applyNumberFormat="0" applyAlignment="0" applyProtection="0"/>
    <xf numFmtId="266" fontId="77" fillId="39" borderId="280" applyNumberFormat="0" applyAlignment="0" applyProtection="0"/>
    <xf numFmtId="201" fontId="71" fillId="0" borderId="245" applyNumberFormat="0" applyFill="0" applyAlignment="0" applyProtection="0">
      <alignment horizontal="center"/>
    </xf>
    <xf numFmtId="266" fontId="40" fillId="0" borderId="245" applyNumberFormat="0" applyFont="0" applyFill="0" applyAlignment="0" applyProtection="0"/>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188" fontId="62" fillId="0" borderId="278" applyNumberFormat="0" applyFill="0" applyBorder="0" applyAlignment="0" applyProtection="0">
      <alignment horizontal="right"/>
    </xf>
    <xf numFmtId="266" fontId="21" fillId="0" borderId="277" applyNumberFormat="0" applyFill="0" applyAlignment="0" applyProtection="0"/>
    <xf numFmtId="266" fontId="21" fillId="0" borderId="277" applyNumberFormat="0" applyFill="0" applyAlignment="0" applyProtection="0"/>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188" fontId="62" fillId="0" borderId="278" applyNumberFormat="0" applyFill="0" applyBorder="0" applyAlignment="0" applyProtection="0">
      <alignment horizontal="right"/>
    </xf>
    <xf numFmtId="266" fontId="26" fillId="58" borderId="275" applyNumberFormat="0" applyFont="0" applyAlignment="0" applyProtection="0">
      <alignment vertical="top"/>
    </xf>
    <xf numFmtId="266" fontId="26" fillId="58" borderId="275" applyNumberFormat="0" applyFont="0" applyAlignment="0" applyProtection="0">
      <alignment vertical="top"/>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188" fontId="62" fillId="0" borderId="278" applyNumberFormat="0" applyFill="0" applyBorder="0" applyAlignment="0" applyProtection="0">
      <alignment horizontal="right"/>
    </xf>
    <xf numFmtId="188" fontId="62" fillId="0" borderId="278" applyNumberFormat="0" applyFill="0" applyBorder="0" applyAlignment="0" applyProtection="0">
      <alignment horizontal="right"/>
    </xf>
    <xf numFmtId="266" fontId="18" fillId="0" borderId="272">
      <alignment vertical="center"/>
    </xf>
    <xf numFmtId="266" fontId="18" fillId="0" borderId="272">
      <alignment vertical="center"/>
    </xf>
    <xf numFmtId="266" fontId="96" fillId="0" borderId="299"/>
    <xf numFmtId="266" fontId="160" fillId="71" borderId="293">
      <alignment horizontal="center" vertical="center" wrapText="1"/>
      <protection hidden="1"/>
    </xf>
    <xf numFmtId="266" fontId="158" fillId="1" borderId="296" applyNumberFormat="0" applyFont="0" applyAlignment="0">
      <alignment horizontal="center"/>
    </xf>
    <xf numFmtId="266" fontId="18" fillId="0" borderId="302">
      <alignment vertical="center"/>
    </xf>
    <xf numFmtId="266" fontId="96" fillId="0" borderId="299"/>
    <xf numFmtId="266" fontId="18" fillId="0" borderId="272">
      <alignment vertical="center"/>
    </xf>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27" fillId="0" borderId="303" applyNumberFormat="0" applyAlignment="0" applyProtection="0">
      <alignment horizontal="left" vertical="center"/>
    </xf>
    <xf numFmtId="49" fontId="113" fillId="0" borderId="293">
      <alignment horizontal="center"/>
    </xf>
    <xf numFmtId="266" fontId="126" fillId="42" borderId="280" applyNumberFormat="0" applyAlignment="0" applyProtection="0"/>
    <xf numFmtId="266" fontId="196" fillId="0" borderId="0" applyNumberFormat="0" applyFill="0" applyBorder="0" applyAlignment="0" applyProtection="0"/>
    <xf numFmtId="14" fontId="18" fillId="68" borderId="527" applyNumberFormat="0" applyFont="0" applyAlignment="0" applyProtection="0">
      <alignment horizontal="centerContinuous"/>
    </xf>
    <xf numFmtId="266" fontId="126" fillId="42"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278" applyNumberFormat="0" applyFont="0" applyFill="0" applyAlignment="0" applyProtection="0">
      <alignment horizontal="right"/>
    </xf>
    <xf numFmtId="187" fontId="39" fillId="0" borderId="295"/>
    <xf numFmtId="183" fontId="18" fillId="0" borderId="289">
      <alignment horizontal="centerContinuous"/>
    </xf>
    <xf numFmtId="266" fontId="37" fillId="0" borderId="290" applyNumberFormat="0" applyFill="0" applyAlignment="0" applyProtection="0"/>
    <xf numFmtId="266" fontId="37" fillId="0" borderId="290" applyNumberFormat="0" applyFill="0" applyAlignment="0" applyProtection="0"/>
    <xf numFmtId="266" fontId="37" fillId="0" borderId="290"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16" fillId="0" borderId="292" applyNumberFormat="0" applyFill="0" applyAlignment="0" applyProtection="0"/>
    <xf numFmtId="266" fontId="16" fillId="0" borderId="292" applyNumberFormat="0" applyFill="0" applyAlignment="0" applyProtection="0"/>
    <xf numFmtId="188" fontId="21" fillId="0" borderId="278" applyNumberFormat="0" applyFont="0" applyFill="0" applyAlignment="0" applyProtection="0">
      <alignment horizontal="right"/>
    </xf>
    <xf numFmtId="266" fontId="196" fillId="0" borderId="0" applyNumberFormat="0" applyFill="0" applyBorder="0" applyAlignment="0" applyProtection="0"/>
    <xf numFmtId="185" fontId="19" fillId="0" borderId="295"/>
    <xf numFmtId="266" fontId="196" fillId="0" borderId="0" applyNumberFormat="0" applyFill="0" applyBorder="0" applyAlignment="0" applyProtection="0"/>
    <xf numFmtId="266" fontId="196" fillId="0" borderId="0" applyNumberFormat="0" applyFill="0" applyBorder="0" applyAlignment="0" applyProtection="0"/>
    <xf numFmtId="14" fontId="18" fillId="68" borderId="293" applyNumberFormat="0" applyFont="0" applyAlignment="0" applyProtection="0">
      <alignment horizontal="centerContinuous"/>
    </xf>
    <xf numFmtId="14" fontId="18" fillId="68" borderId="293" applyNumberFormat="0" applyFont="0" applyAlignment="0" applyProtection="0">
      <alignment horizontal="centerContinuous"/>
    </xf>
    <xf numFmtId="16" fontId="18" fillId="68" borderId="293" applyNumberFormat="0" applyFont="0" applyAlignment="0" applyProtection="0">
      <alignment horizontal="centerContinuous"/>
    </xf>
    <xf numFmtId="18" fontId="18" fillId="68" borderId="293" applyNumberFormat="0" applyFont="0" applyAlignment="0" applyProtection="0">
      <alignment horizontal="centerContinuous"/>
    </xf>
    <xf numFmtId="20" fontId="18" fillId="68" borderId="293" applyNumberFormat="0" applyFont="0" applyAlignment="0" applyProtection="0">
      <alignment horizontal="centerContinuous"/>
    </xf>
    <xf numFmtId="16" fontId="18" fillId="68" borderId="293" applyNumberFormat="0" applyFont="0" applyAlignment="0" applyProtection="0">
      <alignment horizontal="centerContinuous"/>
    </xf>
    <xf numFmtId="18" fontId="18" fillId="68" borderId="293" applyNumberFormat="0" applyFont="0" applyAlignment="0" applyProtection="0">
      <alignment horizontal="centerContinuous"/>
    </xf>
    <xf numFmtId="20" fontId="18" fillId="68" borderId="293" applyNumberFormat="0" applyFont="0" applyAlignment="0" applyProtection="0">
      <alignment horizontal="centerContinuous"/>
    </xf>
    <xf numFmtId="266" fontId="196" fillId="0" borderId="0" applyNumberFormat="0" applyFill="0" applyBorder="0" applyAlignment="0" applyProtection="0"/>
    <xf numFmtId="188" fontId="21" fillId="0" borderId="278" applyNumberFormat="0" applyFont="0" applyFill="0" applyAlignment="0" applyProtection="0">
      <alignment horizontal="right"/>
    </xf>
    <xf numFmtId="188" fontId="21" fillId="0" borderId="278"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293" applyFont="0" applyFill="0" applyBorder="0" applyAlignment="0" applyProtection="0"/>
    <xf numFmtId="167" fontId="91" fillId="0" borderId="293" applyNumberFormat="0" applyFill="0" applyAlignment="0" applyProtection="0"/>
    <xf numFmtId="266" fontId="18" fillId="0" borderId="30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3" fontId="18" fillId="0" borderId="340">
      <alignment horizontal="centerContinuous"/>
    </xf>
    <xf numFmtId="266" fontId="196" fillId="0" borderId="0" applyNumberFormat="0" applyFill="0" applyBorder="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18" fillId="0" borderId="245" applyNumberFormat="0" applyFont="0" applyFill="0" applyAlignment="0" applyProtection="0"/>
    <xf numFmtId="266" fontId="27" fillId="0" borderId="303" applyNumberFormat="0" applyAlignment="0" applyProtection="0">
      <alignment horizontal="left" vertical="center"/>
    </xf>
    <xf numFmtId="266" fontId="126" fillId="42" borderId="41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71" applyNumberFormat="0" applyFill="0" applyAlignment="0" applyProtection="0"/>
    <xf numFmtId="266" fontId="96" fillId="0" borderId="299"/>
    <xf numFmtId="266" fontId="18" fillId="0" borderId="302">
      <alignment vertical="center"/>
    </xf>
    <xf numFmtId="266" fontId="26" fillId="58" borderId="275" applyNumberFormat="0" applyFont="0" applyAlignment="0" applyProtection="0">
      <alignment vertical="top"/>
    </xf>
    <xf numFmtId="266" fontId="26" fillId="58" borderId="275" applyNumberFormat="0" applyFont="0" applyAlignment="0" applyProtection="0">
      <alignment vertical="top"/>
    </xf>
    <xf numFmtId="49" fontId="113" fillId="0" borderId="320">
      <alignment horizontal="center"/>
    </xf>
    <xf numFmtId="266" fontId="113" fillId="0" borderId="320">
      <alignment horizontal="center"/>
    </xf>
    <xf numFmtId="266" fontId="196" fillId="0" borderId="0" applyNumberFormat="0" applyFill="0" applyBorder="0" applyAlignment="0" applyProtection="0"/>
    <xf numFmtId="266" fontId="21" fillId="0" borderId="277" applyNumberFormat="0" applyFill="0" applyAlignment="0" applyProtection="0"/>
    <xf numFmtId="266" fontId="21" fillId="0" borderId="277" applyNumberFormat="0" applyFill="0" applyAlignment="0" applyProtection="0"/>
    <xf numFmtId="266" fontId="126" fillId="42" borderId="311" applyNumberFormat="0" applyAlignment="0" applyProtection="0"/>
    <xf numFmtId="49" fontId="113" fillId="0" borderId="620">
      <alignment horizontal="center"/>
    </xf>
    <xf numFmtId="266" fontId="126" fillId="42" borderId="311" applyNumberFormat="0" applyAlignment="0" applyProtection="0"/>
    <xf numFmtId="266" fontId="126" fillId="42" borderId="311" applyNumberFormat="0" applyAlignment="0" applyProtection="0"/>
    <xf numFmtId="266" fontId="26" fillId="43" borderId="438" applyNumberFormat="0" applyFont="0" applyBorder="0" applyProtection="0"/>
    <xf numFmtId="266" fontId="77" fillId="39" borderId="280" applyNumberFormat="0" applyAlignment="0" applyProtection="0"/>
    <xf numFmtId="266" fontId="77" fillId="47" borderId="280" applyNumberFormat="0" applyAlignment="0" applyProtection="0"/>
    <xf numFmtId="266" fontId="77" fillId="39" borderId="280" applyNumberFormat="0" applyAlignment="0" applyProtection="0"/>
    <xf numFmtId="266" fontId="77" fillId="39" borderId="280" applyNumberFormat="0" applyAlignment="0" applyProtection="0"/>
    <xf numFmtId="266" fontId="77" fillId="47" borderId="280" applyNumberFormat="0" applyAlignment="0" applyProtection="0"/>
    <xf numFmtId="266" fontId="18" fillId="0" borderId="245">
      <alignment horizontal="center"/>
    </xf>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8" fillId="0" borderId="302">
      <alignment vertical="center"/>
    </xf>
    <xf numFmtId="266" fontId="126" fillId="42" borderId="470" applyNumberFormat="0" applyAlignment="0" applyProtection="0"/>
    <xf numFmtId="266" fontId="18" fillId="0" borderId="606">
      <alignment vertical="center"/>
    </xf>
    <xf numFmtId="266" fontId="126" fillId="42" borderId="585" applyNumberFormat="0" applyAlignment="0" applyProtection="0"/>
    <xf numFmtId="266" fontId="146" fillId="47" borderId="287" applyNumberFormat="0" applyAlignment="0" applyProtection="0"/>
    <xf numFmtId="266" fontId="146" fillId="39" borderId="287" applyNumberFormat="0" applyAlignment="0" applyProtection="0"/>
    <xf numFmtId="266" fontId="146" fillId="39" borderId="287" applyNumberFormat="0" applyAlignment="0" applyProtection="0"/>
    <xf numFmtId="266" fontId="146" fillId="47" borderId="287" applyNumberFormat="0" applyAlignment="0" applyProtection="0"/>
    <xf numFmtId="266" fontId="146" fillId="39" borderId="287" applyNumberFormat="0" applyAlignment="0" applyProtection="0"/>
    <xf numFmtId="266" fontId="18" fillId="44" borderId="286" applyNumberFormat="0" applyFont="0" applyAlignment="0" applyProtection="0"/>
    <xf numFmtId="266" fontId="18" fillId="44" borderId="286" applyNumberFormat="0" applyFont="0" applyAlignment="0" applyProtection="0"/>
    <xf numFmtId="266" fontId="18" fillId="44" borderId="286"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320">
      <alignment horizontal="center"/>
    </xf>
    <xf numFmtId="266" fontId="129" fillId="62" borderId="285">
      <alignment horizontal="left" vertical="center" wrapText="1"/>
    </xf>
    <xf numFmtId="266" fontId="126" fillId="42" borderId="280" applyNumberFormat="0" applyAlignment="0" applyProtection="0"/>
    <xf numFmtId="266" fontId="126" fillId="42" borderId="280" applyNumberFormat="0" applyAlignment="0" applyProtection="0"/>
    <xf numFmtId="266" fontId="27" fillId="0" borderId="303" applyNumberFormat="0" applyAlignment="0" applyProtection="0">
      <alignment horizontal="left" vertical="center"/>
    </xf>
    <xf numFmtId="266" fontId="126" fillId="42" borderId="28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8" fillId="0" borderId="302">
      <alignment vertical="center"/>
    </xf>
    <xf numFmtId="266" fontId="18" fillId="0" borderId="302">
      <alignment vertical="center"/>
    </xf>
    <xf numFmtId="266" fontId="196" fillId="0" borderId="0" applyNumberFormat="0" applyFill="0" applyBorder="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5" fontId="26" fillId="58" borderId="275" applyNumberFormat="0" applyAlignment="0" applyProtection="0">
      <alignment vertical="top"/>
    </xf>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18" fillId="0" borderId="227"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21" fillId="0" borderId="527" applyFont="0" applyFill="0" applyBorder="0" applyAlignment="0" applyProtection="0"/>
    <xf numFmtId="266" fontId="18" fillId="0" borderId="555">
      <alignment vertical="center"/>
    </xf>
    <xf numFmtId="266" fontId="126" fillId="42" borderId="518" applyNumberFormat="0" applyAlignment="0" applyProtection="0"/>
    <xf numFmtId="167" fontId="91" fillId="0" borderId="573" applyNumberFormat="0" applyFill="0" applyAlignment="0" applyProtection="0"/>
    <xf numFmtId="266" fontId="126" fillId="42" borderId="361" applyNumberFormat="0" applyAlignment="0" applyProtection="0"/>
    <xf numFmtId="220" fontId="79" fillId="0" borderId="401" applyFont="0" applyFill="0" applyBorder="0" applyAlignment="0" applyProtection="0"/>
    <xf numFmtId="266" fontId="18" fillId="0" borderId="558">
      <alignment vertical="center"/>
    </xf>
    <xf numFmtId="266" fontId="118" fillId="0" borderId="474" applyNumberFormat="0" applyFill="0" applyAlignment="0" applyProtection="0"/>
    <xf numFmtId="266" fontId="16" fillId="0" borderId="398" applyNumberFormat="0" applyFill="0" applyAlignment="0" applyProtection="0"/>
    <xf numFmtId="187" fontId="39" fillId="0" borderId="372"/>
    <xf numFmtId="266" fontId="126" fillId="42" borderId="518" applyNumberFormat="0" applyAlignment="0" applyProtection="0"/>
    <xf numFmtId="49" fontId="113" fillId="0" borderId="370">
      <alignment horizontal="center"/>
    </xf>
    <xf numFmtId="266" fontId="146" fillId="47" borderId="592" applyNumberFormat="0" applyAlignment="0" applyProtection="0"/>
    <xf numFmtId="266" fontId="37" fillId="0" borderId="594"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96" fillId="0" borderId="0" applyNumberFormat="0" applyFill="0" applyBorder="0" applyAlignment="0" applyProtection="0"/>
    <xf numFmtId="266" fontId="126" fillId="42" borderId="280" applyNumberFormat="0" applyAlignment="0" applyProtection="0"/>
    <xf numFmtId="266" fontId="126" fillId="42" borderId="280" applyNumberFormat="0" applyAlignment="0" applyProtection="0"/>
    <xf numFmtId="266" fontId="196" fillId="0" borderId="0" applyNumberFormat="0" applyFill="0" applyBorder="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6" fillId="42" borderId="280" applyNumberFormat="0" applyAlignment="0" applyProtection="0"/>
    <xf numFmtId="266" fontId="129" fillId="62" borderId="285">
      <alignment horizontal="left" vertical="center" wrapText="1"/>
    </xf>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126" fillId="42" borderId="311" applyNumberFormat="0" applyAlignment="0" applyProtection="0"/>
    <xf numFmtId="266" fontId="126" fillId="42" borderId="311" applyNumberFormat="0" applyAlignment="0" applyProtection="0"/>
    <xf numFmtId="266" fontId="146" fillId="47" borderId="394" applyNumberFormat="0" applyAlignment="0" applyProtection="0"/>
    <xf numFmtId="266" fontId="18" fillId="44" borderId="286" applyNumberFormat="0" applyFont="0" applyAlignment="0" applyProtection="0"/>
    <xf numFmtId="266" fontId="27" fillId="0" borderId="303" applyNumberFormat="0" applyAlignment="0" applyProtection="0">
      <alignment horizontal="left" vertical="center"/>
    </xf>
    <xf numFmtId="266" fontId="18" fillId="44" borderId="286" applyNumberFormat="0" applyFont="0" applyAlignment="0" applyProtection="0"/>
    <xf numFmtId="266" fontId="18" fillId="44" borderId="286" applyNumberFormat="0" applyFont="0" applyAlignment="0" applyProtection="0"/>
    <xf numFmtId="220" fontId="79" fillId="0" borderId="425" applyFont="0" applyFill="0" applyBorder="0" applyAlignment="0" applyProtection="0"/>
    <xf numFmtId="266" fontId="146" fillId="39" borderId="287" applyNumberFormat="0" applyAlignment="0" applyProtection="0"/>
    <xf numFmtId="266" fontId="146" fillId="47" borderId="287" applyNumberFormat="0" applyAlignment="0" applyProtection="0"/>
    <xf numFmtId="266" fontId="146" fillId="39" borderId="287" applyNumberFormat="0" applyAlignment="0" applyProtection="0"/>
    <xf numFmtId="266" fontId="146" fillId="39" borderId="287" applyNumberFormat="0" applyAlignment="0" applyProtection="0"/>
    <xf numFmtId="266" fontId="146" fillId="47" borderId="2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245" applyNumberFormat="0" applyFont="0" applyFill="0" applyBorder="0" applyProtection="0">
      <alignment horizontal="centerContinuous"/>
    </xf>
    <xf numFmtId="266" fontId="126" fillId="42" borderId="564" applyNumberFormat="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77" fillId="47" borderId="280" applyNumberFormat="0" applyAlignment="0" applyProtection="0"/>
    <xf numFmtId="266" fontId="77" fillId="39" borderId="280" applyNumberFormat="0" applyAlignment="0" applyProtection="0"/>
    <xf numFmtId="266" fontId="77" fillId="39" borderId="280" applyNumberFormat="0" applyAlignment="0" applyProtection="0"/>
    <xf numFmtId="266" fontId="77" fillId="47" borderId="280" applyNumberFormat="0" applyAlignment="0" applyProtection="0"/>
    <xf numFmtId="266" fontId="77" fillId="39" borderId="280" applyNumberFormat="0" applyAlignment="0" applyProtection="0"/>
    <xf numFmtId="266" fontId="196" fillId="0" borderId="0" applyNumberFormat="0" applyFill="0" applyBorder="0" applyAlignment="0" applyProtection="0"/>
    <xf numFmtId="266" fontId="40" fillId="0" borderId="245" applyNumberFormat="0" applyFont="0" applyFill="0" applyAlignment="0" applyProtection="0"/>
    <xf numFmtId="266" fontId="26" fillId="43" borderId="562" applyNumberFormat="0" applyFont="0" applyBorder="0" applyProtection="0"/>
    <xf numFmtId="266" fontId="126" fillId="42" borderId="311" applyNumberFormat="0" applyAlignment="0" applyProtection="0"/>
    <xf numFmtId="266" fontId="126" fillId="42" borderId="564" applyNumberFormat="0" applyAlignment="0" applyProtection="0"/>
    <xf numFmtId="266" fontId="126" fillId="42" borderId="311" applyNumberFormat="0" applyAlignment="0" applyProtection="0"/>
    <xf numFmtId="266" fontId="21" fillId="0" borderId="277" applyNumberFormat="0" applyFill="0" applyAlignment="0" applyProtection="0"/>
    <xf numFmtId="266" fontId="21" fillId="0" borderId="27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11" applyNumberFormat="0" applyAlignment="0" applyProtection="0"/>
    <xf numFmtId="49" fontId="113" fillId="0" borderId="320">
      <alignment horizontal="center"/>
    </xf>
    <xf numFmtId="266" fontId="18" fillId="0" borderId="302">
      <alignment vertical="center"/>
    </xf>
    <xf numFmtId="266" fontId="96" fillId="0" borderId="299"/>
    <xf numFmtId="266" fontId="113" fillId="0" borderId="320">
      <alignment horizontal="center"/>
    </xf>
    <xf numFmtId="266" fontId="26" fillId="58" borderId="275" applyNumberFormat="0" applyFont="0" applyAlignment="0" applyProtection="0">
      <alignment vertical="top"/>
    </xf>
    <xf numFmtId="266" fontId="26" fillId="58" borderId="275"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282"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21" fillId="0" borderId="284"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18" fillId="0" borderId="284" applyNumberFormat="0" applyFill="0" applyAlignment="0" applyProtection="0"/>
    <xf numFmtId="266" fontId="27" fillId="0" borderId="303" applyNumberFormat="0" applyAlignment="0" applyProtection="0">
      <alignment horizontal="left" vertical="center"/>
    </xf>
    <xf numFmtId="266" fontId="126" fillId="42"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02">
      <alignment vertical="center"/>
    </xf>
    <xf numFmtId="183" fontId="18" fillId="0" borderId="289">
      <alignment horizontal="centerContinuous"/>
    </xf>
    <xf numFmtId="266" fontId="37" fillId="0" borderId="290" applyNumberFormat="0" applyFill="0" applyAlignment="0" applyProtection="0"/>
    <xf numFmtId="266" fontId="37" fillId="0" borderId="290" applyNumberFormat="0" applyFill="0" applyAlignment="0" applyProtection="0"/>
    <xf numFmtId="266" fontId="37" fillId="0" borderId="290"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16" fillId="0" borderId="292" applyNumberFormat="0" applyFill="0" applyAlignment="0" applyProtection="0"/>
    <xf numFmtId="266" fontId="16" fillId="0" borderId="29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290" applyNumberFormat="0" applyFill="0" applyAlignment="0" applyProtection="0"/>
    <xf numFmtId="266" fontId="37" fillId="0" borderId="290" applyNumberFormat="0" applyFill="0" applyAlignment="0" applyProtection="0"/>
    <xf numFmtId="266" fontId="37" fillId="0" borderId="290"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37" fillId="0" borderId="291" applyNumberFormat="0" applyFill="0" applyAlignment="0" applyProtection="0"/>
    <xf numFmtId="266" fontId="16" fillId="0" borderId="292" applyNumberFormat="0" applyFill="0" applyAlignment="0" applyProtection="0"/>
    <xf numFmtId="266" fontId="16" fillId="0" borderId="292" applyNumberFormat="0" applyFill="0" applyAlignment="0" applyProtection="0"/>
    <xf numFmtId="220" fontId="79" fillId="0" borderId="372" applyFont="0" applyFill="0" applyBorder="0" applyAlignment="0" applyProtection="0"/>
    <xf numFmtId="266" fontId="126" fillId="42" borderId="470" applyNumberFormat="0" applyAlignment="0" applyProtection="0"/>
    <xf numFmtId="266" fontId="27" fillId="0" borderId="303" applyNumberFormat="0" applyAlignment="0" applyProtection="0">
      <alignment horizontal="left" vertical="center"/>
    </xf>
    <xf numFmtId="266" fontId="118" fillId="0" borderId="227" applyNumberFormat="0" applyFill="0" applyAlignment="0" applyProtection="0"/>
    <xf numFmtId="266" fontId="118" fillId="0" borderId="227" applyNumberFormat="0" applyFill="0" applyAlignment="0" applyProtection="0"/>
    <xf numFmtId="266" fontId="118" fillId="0" borderId="227" applyNumberFormat="0" applyFill="0" applyAlignment="0" applyProtection="0"/>
    <xf numFmtId="266" fontId="196" fillId="0" borderId="0" applyNumberFormat="0" applyFill="0" applyBorder="0" applyAlignment="0" applyProtection="0"/>
    <xf numFmtId="266" fontId="18" fillId="44" borderId="364" applyNumberFormat="0" applyFont="0" applyAlignment="0" applyProtection="0"/>
    <xf numFmtId="266" fontId="126" fillId="42" borderId="361" applyNumberFormat="0" applyAlignment="0" applyProtection="0"/>
    <xf numFmtId="266" fontId="9" fillId="5" borderId="4" applyNumberFormat="0" applyAlignment="0" applyProtection="0"/>
    <xf numFmtId="266" fontId="77" fillId="47" borderId="414" applyNumberFormat="0" applyAlignment="0" applyProtection="0"/>
    <xf numFmtId="266" fontId="126" fillId="42" borderId="387"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18" fillId="0" borderId="302">
      <alignment vertical="center"/>
    </xf>
    <xf numFmtId="185" fontId="19" fillId="0" borderId="346"/>
    <xf numFmtId="220" fontId="79" fillId="0" borderId="529" applyFont="0" applyFill="0" applyBorder="0" applyAlignment="0" applyProtection="0"/>
    <xf numFmtId="266" fontId="126" fillId="42"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65" fillId="68" borderId="469" applyNumberFormat="0" applyBorder="0" applyAlignment="0" applyProtection="0"/>
    <xf numFmtId="266" fontId="118" fillId="0" borderId="389" applyNumberFormat="0" applyFill="0" applyAlignment="0" applyProtection="0"/>
    <xf numFmtId="266" fontId="126" fillId="42" borderId="585" applyNumberFormat="0" applyAlignment="0" applyProtection="0"/>
    <xf numFmtId="220" fontId="79" fillId="0" borderId="484" applyFont="0" applyFill="0" applyBorder="0" applyAlignment="0" applyProtection="0"/>
    <xf numFmtId="266" fontId="126" fillId="42" borderId="498" applyNumberFormat="0" applyAlignment="0" applyProtection="0"/>
    <xf numFmtId="49" fontId="113" fillId="0" borderId="399">
      <alignment horizontal="center"/>
    </xf>
    <xf numFmtId="49" fontId="113" fillId="0" borderId="344">
      <alignment horizontal="center"/>
    </xf>
    <xf numFmtId="266" fontId="196" fillId="0" borderId="0" applyNumberFormat="0" applyFill="0" applyBorder="0" applyAlignment="0" applyProtection="0"/>
    <xf numFmtId="266" fontId="126" fillId="42" borderId="361" applyNumberFormat="0" applyAlignment="0" applyProtection="0"/>
    <xf numFmtId="266" fontId="196" fillId="0" borderId="0" applyNumberFormat="0" applyFill="0" applyBorder="0" applyAlignment="0" applyProtection="0"/>
    <xf numFmtId="49" fontId="113" fillId="0" borderId="399">
      <alignment horizontal="center"/>
    </xf>
    <xf numFmtId="266" fontId="118" fillId="0" borderId="391" applyNumberFormat="0" applyFill="0" applyAlignment="0" applyProtection="0"/>
    <xf numFmtId="266" fontId="126" fillId="42" borderId="361" applyNumberFormat="0" applyAlignment="0" applyProtection="0"/>
    <xf numFmtId="266" fontId="126" fillId="42" borderId="334" applyNumberFormat="0" applyAlignment="0" applyProtection="0"/>
    <xf numFmtId="18" fontId="18" fillId="68" borderId="399" applyNumberFormat="0" applyFont="0" applyAlignment="0" applyProtection="0">
      <alignment horizontal="centerContinuous"/>
    </xf>
    <xf numFmtId="266" fontId="126" fillId="42" borderId="334" applyNumberFormat="0" applyAlignment="0" applyProtection="0"/>
    <xf numFmtId="266" fontId="196" fillId="0" borderId="0" applyNumberFormat="0" applyFill="0" applyBorder="0" applyAlignment="0" applyProtection="0"/>
    <xf numFmtId="49" fontId="113" fillId="0" borderId="320">
      <alignment horizontal="center"/>
    </xf>
    <xf numFmtId="266" fontId="196" fillId="0" borderId="0" applyNumberFormat="0" applyFill="0" applyBorder="0" applyAlignment="0" applyProtection="0"/>
    <xf numFmtId="266" fontId="126" fillId="42" borderId="518" applyNumberFormat="0" applyAlignment="0" applyProtection="0"/>
    <xf numFmtId="266" fontId="21" fillId="0" borderId="320" applyFont="0" applyFill="0" applyBorder="0" applyAlignment="0" applyProtection="0"/>
    <xf numFmtId="266" fontId="26" fillId="58" borderId="515" applyNumberFormat="0" applyFont="0" applyAlignment="0" applyProtection="0">
      <alignment vertical="top"/>
    </xf>
    <xf numFmtId="266" fontId="126" fillId="42" borderId="334" applyNumberFormat="0" applyAlignment="0" applyProtection="0"/>
    <xf numFmtId="266" fontId="113" fillId="0" borderId="482">
      <alignment horizontal="center"/>
    </xf>
    <xf numFmtId="266" fontId="126" fillId="42" borderId="311" applyNumberFormat="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02">
      <alignment vertical="center"/>
    </xf>
    <xf numFmtId="266" fontId="196" fillId="0" borderId="0" applyNumberFormat="0" applyFill="0" applyBorder="0" applyAlignment="0" applyProtection="0"/>
    <xf numFmtId="266" fontId="18" fillId="0" borderId="302">
      <alignment vertical="center"/>
    </xf>
    <xf numFmtId="266" fontId="18" fillId="0" borderId="30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18" fillId="0" borderId="302">
      <alignment vertical="center"/>
    </xf>
    <xf numFmtId="266" fontId="18" fillId="0" borderId="302">
      <alignment vertical="center"/>
    </xf>
    <xf numFmtId="266" fontId="196" fillId="0" borderId="0" applyNumberFormat="0" applyFill="0" applyBorder="0" applyAlignment="0" applyProtection="0"/>
    <xf numFmtId="266" fontId="18" fillId="0" borderId="302">
      <alignment vertical="center"/>
    </xf>
    <xf numFmtId="266" fontId="27" fillId="0" borderId="303" applyNumberFormat="0" applyAlignment="0" applyProtection="0">
      <alignment horizontal="left" vertical="center"/>
    </xf>
    <xf numFmtId="266" fontId="27" fillId="0" borderId="303" applyNumberFormat="0" applyAlignment="0" applyProtection="0">
      <alignment horizontal="left" vertical="center"/>
    </xf>
    <xf numFmtId="266" fontId="196" fillId="0" borderId="0" applyNumberFormat="0" applyFill="0" applyBorder="0" applyAlignment="0" applyProtection="0"/>
    <xf numFmtId="266" fontId="18" fillId="0" borderId="302">
      <alignment vertical="center"/>
    </xf>
    <xf numFmtId="266" fontId="126" fillId="42" borderId="564" applyNumberFormat="0" applyAlignment="0" applyProtection="0"/>
    <xf numFmtId="266" fontId="21" fillId="0" borderId="517" applyNumberFormat="0" applyFill="0" applyAlignment="0" applyProtection="0"/>
    <xf numFmtId="266" fontId="126" fillId="42" borderId="518" applyNumberFormat="0" applyAlignment="0" applyProtection="0"/>
    <xf numFmtId="266" fontId="126" fillId="42" borderId="564"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37" fillId="0" borderId="396" applyNumberFormat="0" applyFill="0" applyAlignment="0" applyProtection="0"/>
    <xf numFmtId="266" fontId="16" fillId="0" borderId="398" applyNumberFormat="0" applyFill="0" applyAlignment="0" applyProtection="0"/>
    <xf numFmtId="18" fontId="18" fillId="68" borderId="399" applyNumberFormat="0" applyFont="0" applyAlignment="0" applyProtection="0">
      <alignment horizontal="centerContinuous"/>
    </xf>
    <xf numFmtId="183" fontId="18" fillId="0" borderId="395">
      <alignment horizontal="centerContinuous"/>
    </xf>
    <xf numFmtId="266" fontId="121" fillId="0" borderId="474" applyNumberFormat="0" applyFill="0" applyAlignment="0" applyProtection="0"/>
    <xf numFmtId="266" fontId="37" fillId="0" borderId="367" applyNumberFormat="0" applyFill="0" applyAlignment="0" applyProtection="0"/>
    <xf numFmtId="266" fontId="196" fillId="0" borderId="0" applyNumberFormat="0" applyFill="0" applyBorder="0" applyAlignment="0" applyProtection="0"/>
    <xf numFmtId="266" fontId="126" fillId="42" borderId="387" applyNumberFormat="0" applyAlignment="0" applyProtection="0"/>
    <xf numFmtId="4" fontId="91" fillId="0" borderId="423" applyFont="0" applyFill="0" applyBorder="0" applyAlignment="0" applyProtection="0"/>
    <xf numFmtId="266" fontId="77" fillId="39" borderId="361" applyNumberFormat="0" applyAlignment="0" applyProtection="0"/>
    <xf numFmtId="266" fontId="126" fillId="42" borderId="440" applyNumberFormat="0" applyAlignment="0" applyProtection="0"/>
    <xf numFmtId="266" fontId="18" fillId="0" borderId="405">
      <alignment vertical="center"/>
    </xf>
    <xf numFmtId="266" fontId="126" fillId="42" borderId="414" applyNumberFormat="0" applyAlignment="0" applyProtection="0"/>
    <xf numFmtId="266" fontId="26" fillId="43" borderId="466" applyNumberFormat="0" applyFont="0" applyBorder="0" applyProtection="0"/>
    <xf numFmtId="14" fontId="18" fillId="68" borderId="320" applyNumberFormat="0" applyFont="0" applyAlignment="0" applyProtection="0">
      <alignment horizontal="centerContinuous"/>
    </xf>
    <xf numFmtId="14" fontId="18" fillId="68" borderId="320" applyNumberFormat="0" applyFont="0" applyAlignment="0" applyProtection="0">
      <alignment horizontal="centerContinuous"/>
    </xf>
    <xf numFmtId="16" fontId="18" fillId="68" borderId="320" applyNumberFormat="0" applyFont="0" applyAlignment="0" applyProtection="0">
      <alignment horizontal="centerContinuous"/>
    </xf>
    <xf numFmtId="18" fontId="18" fillId="68" borderId="320" applyNumberFormat="0" applyFont="0" applyAlignment="0" applyProtection="0">
      <alignment horizontal="centerContinuous"/>
    </xf>
    <xf numFmtId="20" fontId="18" fillId="68" borderId="320" applyNumberFormat="0" applyFont="0" applyAlignment="0" applyProtection="0">
      <alignment horizontal="centerContinuous"/>
    </xf>
    <xf numFmtId="16" fontId="18" fillId="68" borderId="320" applyNumberFormat="0" applyFont="0" applyAlignment="0" applyProtection="0">
      <alignment horizontal="centerContinuous"/>
    </xf>
    <xf numFmtId="18" fontId="18" fillId="68" borderId="320" applyNumberFormat="0" applyFont="0" applyAlignment="0" applyProtection="0">
      <alignment horizontal="centerContinuous"/>
    </xf>
    <xf numFmtId="20" fontId="18" fillId="68" borderId="320" applyNumberFormat="0" applyFont="0" applyAlignment="0" applyProtection="0">
      <alignment horizontal="centerContinuous"/>
    </xf>
    <xf numFmtId="266" fontId="26" fillId="58" borderId="331" applyNumberFormat="0" applyFon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266" fontId="126" fillId="42" borderId="545" applyNumberFormat="0" applyAlignment="0" applyProtection="0"/>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266" fontId="27" fillId="0" borderId="306" applyNumberFormat="0" applyAlignment="0" applyProtection="0">
      <alignment horizontal="left" vertical="center"/>
    </xf>
    <xf numFmtId="266" fontId="16" fillId="0" borderId="449" applyNumberFormat="0" applyFill="0" applyAlignment="0" applyProtection="0"/>
    <xf numFmtId="266" fontId="146" fillId="47" borderId="444" applyNumberFormat="0" applyAlignment="0" applyProtection="0"/>
    <xf numFmtId="266" fontId="126" fillId="42" borderId="518" applyNumberFormat="0" applyAlignment="0" applyProtection="0"/>
    <xf numFmtId="49" fontId="113" fillId="0" borderId="423">
      <alignment horizontal="center"/>
    </xf>
    <xf numFmtId="266" fontId="196" fillId="0" borderId="0" applyNumberFormat="0" applyFill="0" applyBorder="0" applyAlignment="0" applyProtection="0"/>
    <xf numFmtId="266" fontId="18" fillId="0" borderId="462">
      <alignment vertical="center"/>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9" fillId="62" borderId="313">
      <alignment horizontal="left" vertical="center" wrapText="1"/>
    </xf>
    <xf numFmtId="266" fontId="18" fillId="44" borderId="314" applyNumberFormat="0" applyFont="0" applyAlignment="0" applyProtection="0"/>
    <xf numFmtId="266" fontId="18" fillId="44" borderId="314" applyNumberFormat="0" applyFont="0" applyAlignment="0" applyProtection="0"/>
    <xf numFmtId="266" fontId="18" fillId="44" borderId="314" applyNumberFormat="0" applyFont="0" applyAlignment="0" applyProtection="0"/>
    <xf numFmtId="266" fontId="146" fillId="39" borderId="315" applyNumberFormat="0" applyAlignment="0" applyProtection="0"/>
    <xf numFmtId="266" fontId="146" fillId="47" borderId="315" applyNumberFormat="0" applyAlignment="0" applyProtection="0"/>
    <xf numFmtId="266" fontId="146" fillId="39" borderId="315" applyNumberFormat="0" applyAlignment="0" applyProtection="0"/>
    <xf numFmtId="266" fontId="146" fillId="39" borderId="315" applyNumberFormat="0" applyAlignment="0" applyProtection="0"/>
    <xf numFmtId="266" fontId="146" fillId="47" borderId="315" applyNumberFormat="0" applyAlignment="0" applyProtection="0"/>
    <xf numFmtId="266" fontId="21" fillId="0" borderId="439" applyNumberFormat="0" applyFill="0" applyAlignment="0" applyProtection="0"/>
    <xf numFmtId="266" fontId="146" fillId="39" borderId="546" applyNumberFormat="0" applyAlignment="0" applyProtection="0"/>
    <xf numFmtId="49" fontId="113" fillId="0" borderId="482">
      <alignment horizontal="center"/>
    </xf>
    <xf numFmtId="231" fontId="22" fillId="68" borderId="482" applyNumberFormat="0" applyFont="0" applyAlignment="0"/>
    <xf numFmtId="266" fontId="18" fillId="0" borderId="305">
      <alignment vertical="center"/>
    </xf>
    <xf numFmtId="266" fontId="96" fillId="0" borderId="307"/>
    <xf numFmtId="266" fontId="196" fillId="0" borderId="0" applyNumberFormat="0" applyFill="0" applyBorder="0" applyAlignment="0" applyProtection="0"/>
    <xf numFmtId="266" fontId="126" fillId="42" borderId="361" applyNumberFormat="0" applyAlignment="0" applyProtection="0"/>
    <xf numFmtId="183" fontId="18" fillId="0" borderId="316">
      <alignment horizontal="centerContinuous"/>
    </xf>
    <xf numFmtId="266" fontId="37" fillId="0" borderId="317" applyNumberFormat="0" applyFill="0" applyAlignment="0" applyProtection="0"/>
    <xf numFmtId="266" fontId="37" fillId="0" borderId="317" applyNumberFormat="0" applyFill="0" applyAlignment="0" applyProtection="0"/>
    <xf numFmtId="266" fontId="37" fillId="0" borderId="317"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16" fillId="0" borderId="319" applyNumberFormat="0" applyFill="0" applyAlignment="0" applyProtection="0"/>
    <xf numFmtId="266" fontId="16" fillId="0" borderId="319" applyNumberFormat="0" applyFill="0" applyAlignment="0" applyProtection="0"/>
    <xf numFmtId="266" fontId="26" fillId="58" borderId="465" applyNumberFormat="0" applyFont="0" applyAlignment="0" applyProtection="0">
      <alignment vertical="top"/>
    </xf>
    <xf numFmtId="266" fontId="37" fillId="0" borderId="420" applyNumberFormat="0" applyFill="0" applyAlignment="0" applyProtection="0"/>
    <xf numFmtId="266" fontId="126" fillId="42" borderId="414" applyNumberFormat="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552" applyFont="0" applyFill="0" applyBorder="0" applyAlignment="0" applyProtection="0"/>
    <xf numFmtId="266" fontId="37" fillId="0" borderId="505" applyNumberFormat="0" applyFill="0" applyAlignment="0" applyProtection="0"/>
    <xf numFmtId="266" fontId="37" fillId="0" borderId="52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47" borderId="470" applyNumberFormat="0" applyAlignment="0" applyProtection="0"/>
    <xf numFmtId="266" fontId="126" fillId="42" borderId="334" applyNumberFormat="0" applyAlignment="0" applyProtection="0"/>
    <xf numFmtId="266" fontId="77" fillId="39" borderId="498" applyNumberFormat="0" applyAlignment="0" applyProtection="0"/>
    <xf numFmtId="266" fontId="196" fillId="0" borderId="0" applyNumberFormat="0" applyFill="0" applyBorder="0" applyAlignment="0" applyProtection="0"/>
    <xf numFmtId="266" fontId="113" fillId="0" borderId="482">
      <alignment horizontal="center"/>
    </xf>
    <xf numFmtId="266" fontId="126" fillId="42" borderId="470" applyNumberFormat="0" applyAlignment="0" applyProtection="0"/>
    <xf numFmtId="5" fontId="26" fillId="58" borderId="495" applyNumberFormat="0" applyAlignment="0" applyProtection="0">
      <alignment vertical="top"/>
    </xf>
    <xf numFmtId="266" fontId="113" fillId="0" borderId="423">
      <alignment horizontal="center"/>
    </xf>
    <xf numFmtId="266" fontId="126" fillId="42" borderId="414" applyNumberFormat="0" applyAlignment="0" applyProtection="0"/>
    <xf numFmtId="49" fontId="113" fillId="0" borderId="370">
      <alignment horizontal="center"/>
    </xf>
    <xf numFmtId="266" fontId="126" fillId="42" borderId="334" applyNumberFormat="0" applyAlignment="0" applyProtection="0"/>
    <xf numFmtId="266" fontId="118" fillId="0" borderId="391" applyNumberFormat="0" applyFill="0" applyAlignment="0" applyProtection="0"/>
    <xf numFmtId="4" fontId="91" fillId="0" borderId="399" applyFont="0" applyFill="0" applyBorder="0" applyAlignment="0" applyProtection="0"/>
    <xf numFmtId="10" fontId="21" fillId="68" borderId="370" applyNumberFormat="0" applyBorder="0" applyAlignment="0" applyProtection="0"/>
    <xf numFmtId="266" fontId="126" fillId="42" borderId="387" applyNumberFormat="0" applyAlignment="0" applyProtection="0"/>
    <xf numFmtId="167" fontId="91" fillId="0" borderId="450" applyNumberFormat="0" applyFill="0" applyAlignment="0" applyProtection="0"/>
    <xf numFmtId="266" fontId="126" fillId="42" borderId="334" applyNumberFormat="0" applyAlignment="0" applyProtection="0"/>
    <xf numFmtId="220" fontId="79" fillId="0" borderId="509" applyFont="0" applyFill="0" applyBorder="0" applyAlignment="0" applyProtection="0"/>
    <xf numFmtId="266" fontId="18" fillId="44" borderId="521" applyNumberFormat="0" applyFont="0" applyAlignment="0" applyProtection="0"/>
    <xf numFmtId="188" fontId="25" fillId="0" borderId="385" applyNumberFormat="0" applyFill="0" applyBorder="0" applyAlignment="0" applyProtection="0">
      <alignment horizontal="right"/>
    </xf>
    <xf numFmtId="220" fontId="79" fillId="0" borderId="346" applyFont="0" applyFill="0" applyBorder="0" applyAlignment="0" applyProtection="0"/>
    <xf numFmtId="266" fontId="126" fillId="42" borderId="334" applyNumberFormat="0" applyAlignment="0" applyProtection="0"/>
    <xf numFmtId="266" fontId="77" fillId="47" borderId="564" applyNumberFormat="0" applyAlignment="0" applyProtection="0"/>
    <xf numFmtId="266" fontId="65" fillId="68" borderId="584" applyNumberFormat="0" applyBorder="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266" fontId="196" fillId="0" borderId="0" applyNumberFormat="0" applyFill="0" applyBorder="0" applyAlignment="0" applyProtection="0"/>
    <xf numFmtId="266" fontId="18" fillId="0" borderId="325">
      <alignment vertical="center"/>
    </xf>
    <xf numFmtId="266" fontId="18" fillId="0" borderId="325">
      <alignment vertical="center"/>
    </xf>
    <xf numFmtId="266" fontId="18" fillId="0" borderId="325">
      <alignment vertical="center"/>
    </xf>
    <xf numFmtId="266" fontId="18" fillId="0" borderId="325">
      <alignment vertical="center"/>
    </xf>
    <xf numFmtId="266" fontId="120" fillId="0" borderId="473" applyNumberFormat="0" applyFill="0" applyAlignment="0" applyProtection="0"/>
    <xf numFmtId="266" fontId="18" fillId="44" borderId="591"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383" applyNumberFormat="0" applyFont="0" applyBorder="0" applyProtection="0"/>
    <xf numFmtId="266" fontId="126" fillId="42" borderId="470" applyNumberFormat="0" applyAlignment="0" applyProtection="0"/>
    <xf numFmtId="266" fontId="21" fillId="0" borderId="61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34" applyNumberFormat="0" applyAlignment="0" applyProtection="0"/>
    <xf numFmtId="183" fontId="18" fillId="0" borderId="569">
      <alignment horizontal="centerContinuous"/>
    </xf>
    <xf numFmtId="266" fontId="18" fillId="0" borderId="325">
      <alignment vertical="center"/>
    </xf>
    <xf numFmtId="266" fontId="196" fillId="0" borderId="0" applyNumberFormat="0" applyFill="0" applyBorder="0" applyAlignment="0" applyProtection="0"/>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266" fontId="21" fillId="0" borderId="450" applyFont="0" applyFill="0" applyBorder="0" applyAlignment="0" applyProtection="0"/>
    <xf numFmtId="188" fontId="21" fillId="0" borderId="278" applyNumberFormat="0" applyFont="0" applyFill="0" applyAlignment="0" applyProtection="0">
      <alignment horizontal="right"/>
    </xf>
    <xf numFmtId="266" fontId="196" fillId="0" borderId="0" applyNumberFormat="0" applyFill="0" applyBorder="0" applyAlignment="0" applyProtection="0"/>
    <xf numFmtId="188" fontId="21" fillId="0" borderId="278" applyNumberFormat="0" applyFont="0" applyFill="0" applyAlignment="0" applyProtection="0">
      <alignment horizontal="right"/>
    </xf>
    <xf numFmtId="188" fontId="21" fillId="0" borderId="278"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188" fontId="62" fillId="0" borderId="278" applyNumberFormat="0" applyFill="0" applyBorder="0" applyAlignment="0" applyProtection="0">
      <alignment horizontal="right"/>
    </xf>
    <xf numFmtId="188" fontId="62" fillId="0" borderId="278" applyNumberFormat="0" applyFill="0" applyBorder="0" applyAlignment="0" applyProtection="0">
      <alignment horizontal="right"/>
    </xf>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62" fillId="0" borderId="278" applyNumberFormat="0" applyFill="0" applyBorder="0" applyAlignment="0" applyProtection="0">
      <alignment horizontal="right"/>
    </xf>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18" fillId="0" borderId="325">
      <alignment vertical="center"/>
    </xf>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266" fontId="122" fillId="0" borderId="551" applyNumberFormat="0" applyFont="0" applyFill="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266" fontId="18" fillId="0" borderId="492">
      <alignment vertical="center"/>
    </xf>
    <xf numFmtId="266" fontId="18" fillId="0" borderId="325">
      <alignment vertical="center"/>
    </xf>
    <xf numFmtId="266" fontId="18" fillId="0" borderId="325">
      <alignment vertical="center"/>
    </xf>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266" fontId="196" fillId="0" borderId="0" applyNumberFormat="0" applyFill="0" applyBorder="0" applyAlignment="0" applyProtection="0"/>
    <xf numFmtId="266" fontId="18" fillId="0" borderId="325">
      <alignment vertical="center"/>
    </xf>
    <xf numFmtId="188" fontId="55" fillId="0" borderId="385" applyNumberFormat="0" applyFill="0" applyBorder="0" applyAlignment="0" applyProtection="0">
      <alignment horizontal="right"/>
    </xf>
    <xf numFmtId="266" fontId="118" fillId="0" borderId="391" applyNumberFormat="0" applyFill="0" applyAlignment="0" applyProtection="0"/>
    <xf numFmtId="266" fontId="196" fillId="0" borderId="0" applyNumberFormat="0" applyFill="0" applyBorder="0" applyAlignment="0" applyProtection="0"/>
    <xf numFmtId="266" fontId="126" fillId="42" borderId="387" applyNumberFormat="0" applyAlignment="0" applyProtection="0"/>
    <xf numFmtId="49" fontId="113" fillId="0" borderId="399">
      <alignment horizontal="center"/>
    </xf>
    <xf numFmtId="266" fontId="196" fillId="0" borderId="0" applyNumberFormat="0" applyFill="0" applyBorder="0" applyAlignment="0" applyProtection="0"/>
    <xf numFmtId="266" fontId="18" fillId="0" borderId="325">
      <alignment vertical="center"/>
    </xf>
    <xf numFmtId="266" fontId="18" fillId="0" borderId="325">
      <alignment vertical="center"/>
    </xf>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126" fillId="42" borderId="518" applyNumberFormat="0" applyAlignment="0" applyProtection="0"/>
    <xf numFmtId="49" fontId="113" fillId="0" borderId="620">
      <alignment horizontal="center"/>
    </xf>
    <xf numFmtId="266" fontId="26" fillId="58" borderId="308" applyNumberFormat="0" applyFont="0" applyAlignment="0" applyProtection="0">
      <alignment vertical="top"/>
    </xf>
    <xf numFmtId="266" fontId="26" fillId="58" borderId="308" applyNumberFormat="0" applyFont="0" applyAlignment="0" applyProtection="0">
      <alignment vertical="top"/>
    </xf>
    <xf numFmtId="266" fontId="21" fillId="0" borderId="333" applyNumberFormat="0" applyFill="0" applyAlignment="0" applyProtection="0"/>
    <xf numFmtId="49" fontId="113" fillId="0" borderId="507">
      <alignment horizontal="center"/>
    </xf>
    <xf numFmtId="266" fontId="21" fillId="0" borderId="310" applyNumberFormat="0" applyFill="0" applyAlignment="0" applyProtection="0"/>
    <xf numFmtId="266" fontId="21" fillId="0" borderId="310" applyNumberFormat="0" applyFill="0" applyAlignment="0" applyProtection="0"/>
    <xf numFmtId="266" fontId="77" fillId="39" borderId="311" applyNumberFormat="0" applyAlignment="0" applyProtection="0"/>
    <xf numFmtId="266" fontId="77" fillId="47" borderId="311" applyNumberFormat="0" applyAlignment="0" applyProtection="0"/>
    <xf numFmtId="266" fontId="77" fillId="39" borderId="311" applyNumberFormat="0" applyAlignment="0" applyProtection="0"/>
    <xf numFmtId="266" fontId="77" fillId="39" borderId="311" applyNumberFormat="0" applyAlignment="0" applyProtection="0"/>
    <xf numFmtId="266" fontId="77" fillId="47" borderId="311" applyNumberFormat="0" applyAlignment="0" applyProtection="0"/>
    <xf numFmtId="266" fontId="126" fillId="42" borderId="518" applyNumberFormat="0" applyAlignment="0" applyProtection="0"/>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9" fillId="62" borderId="313">
      <alignment horizontal="left" vertical="center" wrapText="1"/>
    </xf>
    <xf numFmtId="266" fontId="18" fillId="44" borderId="314" applyNumberFormat="0" applyFont="0" applyAlignment="0" applyProtection="0"/>
    <xf numFmtId="266" fontId="18" fillId="44" borderId="314" applyNumberFormat="0" applyFont="0" applyAlignment="0" applyProtection="0"/>
    <xf numFmtId="266" fontId="18" fillId="44" borderId="314" applyNumberFormat="0" applyFont="0" applyAlignment="0" applyProtection="0"/>
    <xf numFmtId="266" fontId="146" fillId="39" borderId="315" applyNumberFormat="0" applyAlignment="0" applyProtection="0"/>
    <xf numFmtId="266" fontId="146" fillId="47" borderId="315" applyNumberFormat="0" applyAlignment="0" applyProtection="0"/>
    <xf numFmtId="266" fontId="146" fillId="39" borderId="315" applyNumberFormat="0" applyAlignment="0" applyProtection="0"/>
    <xf numFmtId="266" fontId="146" fillId="39" borderId="315" applyNumberFormat="0" applyAlignment="0" applyProtection="0"/>
    <xf numFmtId="266" fontId="146" fillId="47" borderId="315" applyNumberFormat="0" applyAlignment="0" applyProtection="0"/>
    <xf numFmtId="183" fontId="18" fillId="0" borderId="316">
      <alignment horizontal="centerContinuous"/>
    </xf>
    <xf numFmtId="266" fontId="37" fillId="0" borderId="317" applyNumberFormat="0" applyFill="0" applyAlignment="0" applyProtection="0"/>
    <xf numFmtId="266" fontId="37" fillId="0" borderId="317" applyNumberFormat="0" applyFill="0" applyAlignment="0" applyProtection="0"/>
    <xf numFmtId="266" fontId="37" fillId="0" borderId="317"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16" fillId="0" borderId="319" applyNumberFormat="0" applyFill="0" applyAlignment="0" applyProtection="0"/>
    <xf numFmtId="266" fontId="16" fillId="0" borderId="319" applyNumberFormat="0" applyFill="0" applyAlignment="0" applyProtection="0"/>
    <xf numFmtId="266" fontId="196" fillId="0" borderId="0" applyNumberFormat="0" applyFill="0" applyBorder="0" applyAlignment="0" applyProtection="0"/>
    <xf numFmtId="266" fontId="26" fillId="58" borderId="437" applyNumberFormat="0" applyFont="0" applyAlignment="0" applyProtection="0">
      <alignment vertical="top"/>
    </xf>
    <xf numFmtId="266" fontId="196" fillId="0" borderId="0" applyNumberFormat="0" applyFill="0" applyBorder="0" applyAlignment="0" applyProtection="0"/>
    <xf numFmtId="266" fontId="126" fillId="42" borderId="311" applyNumberFormat="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5">
      <alignment vertical="center"/>
    </xf>
    <xf numFmtId="266" fontId="18" fillId="0" borderId="305">
      <alignment vertical="center"/>
    </xf>
    <xf numFmtId="266" fontId="18" fillId="0" borderId="325">
      <alignment vertical="center"/>
    </xf>
    <xf numFmtId="266" fontId="96" fillId="0" borderId="307"/>
    <xf numFmtId="266" fontId="18" fillId="0" borderId="305">
      <alignment vertical="center"/>
    </xf>
    <xf numFmtId="266" fontId="18" fillId="0" borderId="301">
      <alignment horizontal="center"/>
    </xf>
    <xf numFmtId="266" fontId="126" fillId="42" borderId="414" applyNumberFormat="0" applyAlignment="0" applyProtection="0"/>
    <xf numFmtId="4" fontId="91" fillId="0" borderId="320" applyFont="0" applyFill="0" applyBorder="0" applyAlignment="0" applyProtection="0"/>
    <xf numFmtId="266" fontId="52" fillId="0" borderId="320" applyProtection="0">
      <alignment horizontal="center" vertical="top" wrapText="1"/>
      <protection hidden="1"/>
    </xf>
    <xf numFmtId="266" fontId="126" fillId="42" borderId="440" applyNumberFormat="0" applyAlignment="0" applyProtection="0"/>
    <xf numFmtId="220" fontId="79" fillId="0" borderId="322" applyFont="0" applyFill="0" applyBorder="0" applyAlignment="0" applyProtection="0"/>
    <xf numFmtId="220" fontId="79" fillId="0" borderId="322" applyFont="0" applyFill="0" applyBorder="0" applyAlignment="0" applyProtection="0"/>
    <xf numFmtId="220" fontId="79" fillId="0" borderId="322" applyFont="0" applyFill="0" applyBorder="0" applyAlignment="0" applyProtection="0"/>
    <xf numFmtId="220" fontId="79" fillId="0" borderId="322" applyFont="0" applyFill="0" applyBorder="0" applyAlignment="0" applyProtection="0"/>
    <xf numFmtId="220" fontId="79" fillId="0" borderId="322" applyFont="0" applyFill="0" applyBorder="0" applyAlignment="0" applyProtection="0"/>
    <xf numFmtId="220" fontId="79" fillId="0" borderId="322" applyFont="0" applyFill="0" applyBorder="0" applyAlignment="0" applyProtection="0"/>
    <xf numFmtId="220" fontId="79" fillId="0" borderId="322" applyFont="0" applyFill="0" applyBorder="0" applyAlignment="0" applyProtection="0"/>
    <xf numFmtId="220" fontId="79" fillId="0" borderId="322" applyFont="0" applyFill="0" applyBorder="0" applyAlignment="0" applyProtection="0"/>
    <xf numFmtId="266" fontId="146" fillId="47" borderId="315" applyNumberFormat="0" applyAlignment="0" applyProtection="0"/>
    <xf numFmtId="266" fontId="146" fillId="39" borderId="315" applyNumberFormat="0" applyAlignment="0" applyProtection="0"/>
    <xf numFmtId="266" fontId="146" fillId="39" borderId="315" applyNumberFormat="0" applyAlignment="0" applyProtection="0"/>
    <xf numFmtId="266" fontId="146" fillId="47" borderId="315" applyNumberFormat="0" applyAlignment="0" applyProtection="0"/>
    <xf numFmtId="266" fontId="146" fillId="39" borderId="315" applyNumberFormat="0" applyAlignment="0" applyProtection="0"/>
    <xf numFmtId="266" fontId="18" fillId="44" borderId="314" applyNumberFormat="0" applyFont="0" applyAlignment="0" applyProtection="0"/>
    <xf numFmtId="266" fontId="18" fillId="44" borderId="314" applyNumberFormat="0" applyFont="0" applyAlignment="0" applyProtection="0"/>
    <xf numFmtId="266" fontId="18" fillId="44" borderId="314" applyNumberFormat="0" applyFont="0" applyAlignment="0" applyProtection="0"/>
    <xf numFmtId="4" fontId="91" fillId="0" borderId="320" applyFont="0" applyFill="0" applyBorder="0" applyAlignment="0" applyProtection="0"/>
    <xf numFmtId="188" fontId="18" fillId="0" borderId="322" applyFill="0" applyBorder="0">
      <alignment horizontal="right"/>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9" fillId="62" borderId="313">
      <alignment horizontal="left" vertical="center" wrapText="1"/>
    </xf>
    <xf numFmtId="266" fontId="27" fillId="0" borderId="306" applyNumberFormat="0" applyAlignment="0" applyProtection="0">
      <alignment horizontal="left" vertical="center"/>
    </xf>
    <xf numFmtId="266" fontId="126" fillId="42" borderId="311" applyNumberFormat="0" applyAlignment="0" applyProtection="0"/>
    <xf numFmtId="266" fontId="27" fillId="0" borderId="306" applyNumberFormat="0" applyAlignment="0" applyProtection="0">
      <alignment horizontal="left" vertical="center"/>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21" fillId="0" borderId="320" applyFont="0" applyFill="0" applyBorder="0" applyAlignment="0" applyProtection="0"/>
    <xf numFmtId="266" fontId="21" fillId="0" borderId="320" applyFont="0" applyFill="0" applyBorder="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27" fontId="18" fillId="0" borderId="324" applyFont="0" applyFill="0" applyBorder="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31" fontId="22" fillId="68" borderId="320" applyNumberFormat="0" applyFont="0" applyAlignment="0"/>
    <xf numFmtId="266" fontId="126" fillId="42" borderId="311" applyNumberFormat="0" applyAlignment="0" applyProtection="0"/>
    <xf numFmtId="266" fontId="27" fillId="0" borderId="323">
      <alignment horizontal="left" vertical="center"/>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49" fontId="113" fillId="0" borderId="320">
      <alignment horizontal="center"/>
    </xf>
    <xf numFmtId="266" fontId="113" fillId="0" borderId="320">
      <alignment horizontal="center"/>
    </xf>
    <xf numFmtId="49" fontId="113" fillId="0" borderId="320">
      <alignment horizontal="center"/>
    </xf>
    <xf numFmtId="266" fontId="113" fillId="0" borderId="320">
      <alignment horizontal="center"/>
    </xf>
    <xf numFmtId="49" fontId="113" fillId="0" borderId="320">
      <alignment horizontal="center"/>
    </xf>
    <xf numFmtId="266" fontId="126" fillId="42" borderId="311" applyNumberFormat="0" applyAlignment="0" applyProtection="0"/>
    <xf numFmtId="266" fontId="113" fillId="0" borderId="320">
      <alignment horizontal="center"/>
    </xf>
    <xf numFmtId="49" fontId="113" fillId="0" borderId="320">
      <alignment horizontal="center"/>
    </xf>
    <xf numFmtId="266" fontId="113" fillId="0" borderId="320">
      <alignment horizontal="center"/>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49" fontId="113" fillId="0" borderId="320">
      <alignment horizontal="center"/>
    </xf>
    <xf numFmtId="266" fontId="113" fillId="0" borderId="320">
      <alignment horizontal="center"/>
    </xf>
    <xf numFmtId="49" fontId="113" fillId="0" borderId="320">
      <alignment horizontal="center"/>
    </xf>
    <xf numFmtId="266" fontId="113" fillId="0" borderId="320">
      <alignment horizontal="center"/>
    </xf>
    <xf numFmtId="49" fontId="113" fillId="0" borderId="320">
      <alignment horizontal="center"/>
    </xf>
    <xf numFmtId="49" fontId="113" fillId="0" borderId="320">
      <alignment horizontal="center"/>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8" fillId="0" borderId="327">
      <alignment vertical="center"/>
    </xf>
    <xf numFmtId="266" fontId="126" fillId="42" borderId="470" applyNumberFormat="0" applyAlignment="0" applyProtection="0"/>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49" fontId="113" fillId="0" borderId="320">
      <alignment horizontal="center"/>
    </xf>
    <xf numFmtId="266" fontId="27" fillId="0" borderId="306" applyNumberFormat="0" applyAlignment="0" applyProtection="0">
      <alignment horizontal="left" vertical="center"/>
    </xf>
    <xf numFmtId="266" fontId="126" fillId="42" borderId="311" applyNumberFormat="0" applyAlignment="0" applyProtection="0"/>
    <xf numFmtId="49" fontId="113" fillId="0" borderId="320">
      <alignment horizontal="center"/>
    </xf>
    <xf numFmtId="49" fontId="113" fillId="0" borderId="320">
      <alignment horizontal="center"/>
    </xf>
    <xf numFmtId="49" fontId="113" fillId="0" borderId="320">
      <alignment horizontal="center"/>
    </xf>
    <xf numFmtId="164" fontId="1" fillId="0" borderId="0" applyFont="0" applyFill="0" applyBorder="0" applyAlignment="0" applyProtection="0"/>
    <xf numFmtId="49" fontId="113" fillId="0" borderId="320">
      <alignment horizontal="center"/>
    </xf>
    <xf numFmtId="49" fontId="113" fillId="0" borderId="320">
      <alignment horizontal="center"/>
    </xf>
    <xf numFmtId="266" fontId="126" fillId="42" borderId="387" applyNumberFormat="0" applyAlignment="0" applyProtection="0"/>
    <xf numFmtId="49" fontId="113" fillId="0" borderId="320">
      <alignment horizontal="center"/>
    </xf>
    <xf numFmtId="266" fontId="126" fillId="42" borderId="311" applyNumberFormat="0" applyAlignment="0" applyProtection="0"/>
    <xf numFmtId="266" fontId="27" fillId="0" borderId="328" applyNumberFormat="0" applyAlignment="0" applyProtection="0">
      <alignment horizontal="left" vertical="center"/>
    </xf>
    <xf numFmtId="266" fontId="21" fillId="0" borderId="467" applyNumberFormat="0" applyFill="0" applyAlignment="0" applyProtection="0"/>
    <xf numFmtId="266" fontId="126" fillId="42" borderId="311" applyNumberFormat="0" applyAlignment="0" applyProtection="0"/>
    <xf numFmtId="266" fontId="18" fillId="0" borderId="327">
      <alignment vertical="center"/>
    </xf>
    <xf numFmtId="266" fontId="126" fillId="42" borderId="311" applyNumberFormat="0" applyAlignment="0" applyProtection="0"/>
    <xf numFmtId="266" fontId="113" fillId="0" borderId="320">
      <alignment horizontal="center"/>
    </xf>
    <xf numFmtId="49" fontId="113" fillId="0" borderId="320">
      <alignment horizontal="center"/>
    </xf>
    <xf numFmtId="266" fontId="126" fillId="42" borderId="311" applyNumberFormat="0" applyAlignment="0" applyProtection="0"/>
    <xf numFmtId="266" fontId="126" fillId="42" borderId="311" applyNumberFormat="0" applyAlignment="0" applyProtection="0"/>
    <xf numFmtId="10" fontId="21" fillId="68" borderId="320" applyNumberFormat="0" applyBorder="0" applyAlignment="0" applyProtection="0"/>
    <xf numFmtId="10" fontId="21" fillId="68" borderId="320" applyNumberFormat="0" applyBorder="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585" applyNumberFormat="0" applyAlignment="0" applyProtection="0"/>
    <xf numFmtId="266" fontId="27" fillId="0" borderId="553">
      <alignment horizontal="left" vertical="center"/>
    </xf>
    <xf numFmtId="201" fontId="71" fillId="0" borderId="602" applyNumberFormat="0" applyFill="0" applyAlignment="0" applyProtection="0">
      <alignment horizontal="center"/>
    </xf>
    <xf numFmtId="266" fontId="27" fillId="0" borderId="493" applyNumberFormat="0" applyAlignment="0" applyProtection="0">
      <alignment horizontal="left" vertical="center"/>
    </xf>
    <xf numFmtId="266" fontId="16" fillId="0" borderId="398" applyNumberFormat="0" applyFill="0" applyAlignment="0" applyProtection="0"/>
    <xf numFmtId="8" fontId="18" fillId="0" borderId="362">
      <protection locked="0"/>
    </xf>
    <xf numFmtId="49" fontId="113" fillId="0" borderId="620">
      <alignment horizontal="center"/>
    </xf>
    <xf numFmtId="266" fontId="27" fillId="0" borderId="328" applyNumberFormat="0" applyAlignment="0" applyProtection="0">
      <alignment horizontal="left" vertical="center"/>
    </xf>
    <xf numFmtId="266" fontId="196" fillId="0" borderId="0" applyNumberFormat="0" applyFill="0" applyBorder="0" applyAlignment="0" applyProtection="0"/>
    <xf numFmtId="266" fontId="122" fillId="0" borderId="400" applyNumberFormat="0" applyFont="0" applyFill="0" applyAlignment="0" applyProtection="0"/>
    <xf numFmtId="266" fontId="129" fillId="62" borderId="590">
      <alignment horizontal="left" vertical="center" wrapText="1"/>
    </xf>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573">
      <alignment horizontal="center"/>
    </xf>
    <xf numFmtId="266" fontId="146" fillId="47" borderId="444" applyNumberFormat="0" applyAlignment="0" applyProtection="0"/>
    <xf numFmtId="266" fontId="18" fillId="44" borderId="567" applyNumberFormat="0" applyFont="0" applyAlignment="0" applyProtection="0"/>
    <xf numFmtId="266" fontId="18" fillId="0" borderId="606">
      <alignment vertical="center"/>
    </xf>
    <xf numFmtId="8" fontId="18" fillId="0" borderId="612">
      <protection locked="0"/>
    </xf>
    <xf numFmtId="266" fontId="126" fillId="42" borderId="311" applyNumberFormat="0" applyAlignment="0" applyProtection="0"/>
    <xf numFmtId="266" fontId="196" fillId="0" borderId="0" applyNumberFormat="0" applyFill="0" applyBorder="0" applyAlignment="0" applyProtection="0"/>
    <xf numFmtId="266" fontId="121" fillId="0" borderId="474" applyNumberFormat="0" applyFill="0" applyAlignment="0" applyProtection="0"/>
    <xf numFmtId="266" fontId="37" fillId="0" borderId="480" applyNumberFormat="0" applyFill="0" applyAlignment="0" applyProtection="0"/>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266" fontId="26" fillId="43" borderId="543" applyNumberFormat="0" applyFont="0" applyBorder="0" applyProtection="0"/>
    <xf numFmtId="5" fontId="26" fillId="58" borderId="308" applyNumberFormat="0" applyAlignment="0" applyProtection="0">
      <alignment vertical="top"/>
    </xf>
    <xf numFmtId="266" fontId="9" fillId="5" borderId="4" applyNumberFormat="0" applyAlignment="0" applyProtection="0"/>
    <xf numFmtId="5" fontId="26" fillId="58" borderId="308" applyNumberFormat="0" applyAlignment="0" applyProtection="0">
      <alignment vertical="top"/>
    </xf>
    <xf numFmtId="5" fontId="26" fillId="58" borderId="308" applyNumberFormat="0" applyAlignment="0" applyProtection="0">
      <alignment vertical="top"/>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188" fontId="62" fillId="0" borderId="468" applyNumberFormat="0" applyFill="0" applyBorder="0" applyAlignment="0" applyProtection="0">
      <alignment horizontal="right"/>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167" fontId="91" fillId="0" borderId="320" applyNumberFormat="0" applyFill="0" applyAlignment="0" applyProtection="0"/>
    <xf numFmtId="266" fontId="126" fillId="42" borderId="311" applyNumberFormat="0" applyAlignment="0" applyProtection="0"/>
    <xf numFmtId="266" fontId="126" fillId="42" borderId="311" applyNumberFormat="0" applyAlignment="0" applyProtection="0"/>
    <xf numFmtId="266" fontId="26" fillId="43" borderId="359" applyNumberFormat="0" applyFont="0" applyBorder="0" applyProtection="0"/>
    <xf numFmtId="266" fontId="126" fillId="42" borderId="36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38" fontId="21" fillId="0" borderId="320" applyFont="0" applyFill="0" applyBorder="0" applyAlignment="0" applyProtection="0"/>
    <xf numFmtId="266" fontId="21" fillId="0" borderId="320" applyFont="0" applyFill="0" applyBorder="0" applyAlignment="0" applyProtection="0"/>
    <xf numFmtId="266" fontId="126" fillId="42" borderId="311" applyNumberFormat="0" applyAlignment="0" applyProtection="0"/>
    <xf numFmtId="167" fontId="91" fillId="0" borderId="320" applyNumberFormat="0" applyFill="0" applyAlignment="0" applyProtection="0"/>
    <xf numFmtId="188" fontId="55" fillId="0" borderId="278" applyNumberFormat="0" applyFill="0" applyBorder="0" applyAlignment="0" applyProtection="0">
      <alignment horizontal="right"/>
    </xf>
    <xf numFmtId="266" fontId="122" fillId="0" borderId="321" applyNumberFormat="0" applyFont="0" applyFill="0" applyAlignment="0" applyProtection="0"/>
    <xf numFmtId="266" fontId="39" fillId="0" borderId="301" applyNumberFormat="0" applyFont="0" applyFill="0" applyBorder="0" applyProtection="0">
      <alignment horizontal="centerContinuous"/>
    </xf>
    <xf numFmtId="266" fontId="74" fillId="80" borderId="320" applyNumberFormat="0" applyProtection="0">
      <alignment horizontal="center" vertical="top" wrapText="1"/>
      <protection hidden="1"/>
    </xf>
    <xf numFmtId="10" fontId="21" fillId="68" borderId="573" applyNumberFormat="0" applyBorder="0" applyAlignment="0" applyProtection="0"/>
    <xf numFmtId="266" fontId="126" fillId="42" borderId="545" applyNumberFormat="0" applyAlignment="0" applyProtection="0"/>
    <xf numFmtId="266" fontId="126" fillId="42" borderId="585" applyNumberFormat="0" applyAlignment="0" applyProtection="0"/>
    <xf numFmtId="266" fontId="77" fillId="47" borderId="311" applyNumberFormat="0" applyAlignment="0" applyProtection="0"/>
    <xf numFmtId="266" fontId="77" fillId="39" borderId="311" applyNumberFormat="0" applyAlignment="0" applyProtection="0"/>
    <xf numFmtId="266" fontId="77" fillId="39" borderId="311" applyNumberFormat="0" applyAlignment="0" applyProtection="0"/>
    <xf numFmtId="266" fontId="77" fillId="47" borderId="311" applyNumberFormat="0" applyAlignment="0" applyProtection="0"/>
    <xf numFmtId="266" fontId="77" fillId="39" borderId="311" applyNumberFormat="0" applyAlignment="0" applyProtection="0"/>
    <xf numFmtId="201" fontId="71" fillId="0" borderId="301" applyNumberFormat="0" applyFill="0" applyAlignment="0" applyProtection="0">
      <alignment horizontal="center"/>
    </xf>
    <xf numFmtId="266" fontId="40" fillId="0" borderId="301" applyNumberFormat="0" applyFont="0" applyFill="0" applyAlignment="0" applyProtection="0"/>
    <xf numFmtId="49" fontId="113" fillId="0" borderId="597">
      <alignment horizontal="center"/>
    </xf>
    <xf numFmtId="266" fontId="18" fillId="44" borderId="443" applyNumberFormat="0" applyFont="0" applyAlignment="0" applyProtection="0"/>
    <xf numFmtId="49" fontId="113" fillId="0" borderId="344">
      <alignment horizontal="center"/>
    </xf>
    <xf numFmtId="266" fontId="21" fillId="0" borderId="310" applyNumberFormat="0" applyFill="0" applyAlignment="0" applyProtection="0"/>
    <xf numFmtId="266" fontId="21" fillId="0" borderId="310" applyNumberFormat="0" applyFill="0" applyAlignment="0" applyProtection="0"/>
    <xf numFmtId="266" fontId="126" fillId="42" borderId="440" applyNumberFormat="0" applyAlignment="0" applyProtection="0"/>
    <xf numFmtId="10" fontId="21" fillId="68" borderId="344" applyNumberFormat="0" applyBorder="0" applyAlignment="0" applyProtection="0"/>
    <xf numFmtId="266" fontId="40" fillId="0" borderId="489" applyNumberFormat="0" applyFont="0" applyFill="0" applyAlignment="0" applyProtection="0"/>
    <xf numFmtId="220" fontId="79" fillId="0" borderId="484" applyFont="0" applyFill="0" applyBorder="0" applyAlignment="0" applyProtection="0"/>
    <xf numFmtId="266" fontId="126" fillId="42" borderId="518" applyNumberFormat="0" applyAlignment="0" applyProtection="0"/>
    <xf numFmtId="220" fontId="79" fillId="0" borderId="425" applyFont="0" applyFill="0" applyBorder="0" applyAlignment="0" applyProtection="0"/>
    <xf numFmtId="266" fontId="26" fillId="58" borderId="308" applyNumberFormat="0" applyFont="0" applyAlignment="0" applyProtection="0">
      <alignment vertical="top"/>
    </xf>
    <xf numFmtId="266" fontId="26" fillId="58" borderId="308" applyNumberFormat="0" applyFont="0" applyAlignment="0" applyProtection="0">
      <alignment vertical="top"/>
    </xf>
    <xf numFmtId="8" fontId="18" fillId="0" borderId="441">
      <protection locked="0"/>
    </xf>
    <xf numFmtId="266" fontId="113" fillId="0" borderId="344">
      <alignment horizontal="center"/>
    </xf>
    <xf numFmtId="266" fontId="126" fillId="42" borderId="470" applyNumberFormat="0" applyAlignment="0" applyProtection="0"/>
    <xf numFmtId="49" fontId="113" fillId="0" borderId="344">
      <alignment horizontal="center"/>
    </xf>
    <xf numFmtId="266" fontId="18" fillId="0" borderId="305">
      <alignment vertical="center"/>
    </xf>
    <xf numFmtId="266" fontId="18" fillId="0" borderId="305">
      <alignment vertical="center"/>
    </xf>
    <xf numFmtId="266" fontId="96" fillId="0" borderId="307"/>
    <xf numFmtId="266" fontId="160" fillId="71" borderId="320">
      <alignment horizontal="center" vertical="center" wrapText="1"/>
      <protection hidden="1"/>
    </xf>
    <xf numFmtId="266" fontId="158" fillId="1" borderId="323" applyNumberFormat="0" applyFont="0" applyAlignment="0">
      <alignment horizontal="center"/>
    </xf>
    <xf numFmtId="266" fontId="18" fillId="0" borderId="325">
      <alignment vertical="center"/>
    </xf>
    <xf numFmtId="266" fontId="96" fillId="0" borderId="307"/>
    <xf numFmtId="266" fontId="18" fillId="0" borderId="305">
      <alignment vertical="center"/>
    </xf>
    <xf numFmtId="266" fontId="21" fillId="0" borderId="384" applyNumberFormat="0" applyFill="0" applyAlignment="0" applyProtection="0"/>
    <xf numFmtId="266" fontId="121" fillId="0" borderId="391" applyNumberFormat="0" applyFill="0" applyAlignment="0" applyProtection="0"/>
    <xf numFmtId="49" fontId="113" fillId="0" borderId="399">
      <alignment horizontal="center"/>
    </xf>
    <xf numFmtId="266" fontId="126" fillId="42" borderId="387" applyNumberFormat="0" applyAlignment="0" applyProtection="0"/>
    <xf numFmtId="266" fontId="21" fillId="0" borderId="360" applyNumberFormat="0" applyFill="0" applyAlignment="0" applyProtection="0"/>
    <xf numFmtId="266" fontId="27" fillId="0" borderId="326" applyNumberFormat="0" applyAlignment="0" applyProtection="0">
      <alignment horizontal="left" vertical="center"/>
    </xf>
    <xf numFmtId="49" fontId="113" fillId="0" borderId="320">
      <alignment horizontal="center"/>
    </xf>
    <xf numFmtId="266" fontId="126" fillId="42" borderId="311" applyNumberFormat="0" applyAlignment="0" applyProtection="0"/>
    <xf numFmtId="266" fontId="196" fillId="0" borderId="0" applyNumberFormat="0" applyFill="0" applyBorder="0" applyAlignment="0" applyProtection="0"/>
    <xf numFmtId="10" fontId="21" fillId="68" borderId="527" applyNumberFormat="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61" applyNumberFormat="0" applyAlignment="0" applyProtection="0"/>
    <xf numFmtId="187" fontId="39" fillId="0" borderId="322"/>
    <xf numFmtId="183" fontId="18" fillId="0" borderId="316">
      <alignment horizontal="centerContinuous"/>
    </xf>
    <xf numFmtId="266" fontId="37" fillId="0" borderId="317" applyNumberFormat="0" applyFill="0" applyAlignment="0" applyProtection="0"/>
    <xf numFmtId="266" fontId="37" fillId="0" borderId="317" applyNumberFormat="0" applyFill="0" applyAlignment="0" applyProtection="0"/>
    <xf numFmtId="266" fontId="37" fillId="0" borderId="317"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16" fillId="0" borderId="319" applyNumberFormat="0" applyFill="0" applyAlignment="0" applyProtection="0"/>
    <xf numFmtId="266" fontId="16" fillId="0" borderId="319" applyNumberFormat="0" applyFill="0" applyAlignment="0" applyProtection="0"/>
    <xf numFmtId="266" fontId="126" fillId="42" borderId="361" applyNumberFormat="0" applyAlignment="0" applyProtection="0"/>
    <xf numFmtId="266" fontId="196" fillId="0" borderId="0" applyNumberFormat="0" applyFill="0" applyBorder="0" applyAlignment="0" applyProtection="0"/>
    <xf numFmtId="185" fontId="19" fillId="0" borderId="322"/>
    <xf numFmtId="266" fontId="196" fillId="0" borderId="0" applyNumberFormat="0" applyFill="0" applyBorder="0" applyAlignment="0" applyProtection="0"/>
    <xf numFmtId="266" fontId="196" fillId="0" borderId="0" applyNumberFormat="0" applyFill="0" applyBorder="0" applyAlignment="0" applyProtection="0"/>
    <xf numFmtId="14" fontId="18" fillId="68" borderId="320" applyNumberFormat="0" applyFont="0" applyAlignment="0" applyProtection="0">
      <alignment horizontal="centerContinuous"/>
    </xf>
    <xf numFmtId="14" fontId="18" fillId="68" borderId="320" applyNumberFormat="0" applyFont="0" applyAlignment="0" applyProtection="0">
      <alignment horizontal="centerContinuous"/>
    </xf>
    <xf numFmtId="16" fontId="18" fillId="68" borderId="320" applyNumberFormat="0" applyFont="0" applyAlignment="0" applyProtection="0">
      <alignment horizontal="centerContinuous"/>
    </xf>
    <xf numFmtId="18" fontId="18" fillId="68" borderId="320" applyNumberFormat="0" applyFont="0" applyAlignment="0" applyProtection="0">
      <alignment horizontal="centerContinuous"/>
    </xf>
    <xf numFmtId="20" fontId="18" fillId="68" borderId="320" applyNumberFormat="0" applyFont="0" applyAlignment="0" applyProtection="0">
      <alignment horizontal="centerContinuous"/>
    </xf>
    <xf numFmtId="16" fontId="18" fillId="68" borderId="320" applyNumberFormat="0" applyFont="0" applyAlignment="0" applyProtection="0">
      <alignment horizontal="centerContinuous"/>
    </xf>
    <xf numFmtId="18" fontId="18" fillId="68" borderId="320" applyNumberFormat="0" applyFont="0" applyAlignment="0" applyProtection="0">
      <alignment horizontal="centerContinuous"/>
    </xf>
    <xf numFmtId="20" fontId="18" fillId="68" borderId="320" applyNumberFormat="0" applyFont="0" applyAlignment="0" applyProtection="0">
      <alignment horizontal="centerContinuous"/>
    </xf>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320" applyFont="0" applyFill="0" applyBorder="0" applyAlignment="0" applyProtection="0"/>
    <xf numFmtId="167" fontId="91" fillId="0" borderId="320" applyNumberFormat="0" applyFill="0" applyAlignment="0" applyProtection="0"/>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284" applyNumberFormat="0" applyFill="0" applyAlignment="0" applyProtection="0"/>
    <xf numFmtId="266" fontId="196" fillId="0" borderId="0" applyNumberFormat="0" applyFill="0" applyBorder="0" applyAlignment="0" applyProtection="0"/>
    <xf numFmtId="14" fontId="18" fillId="68" borderId="550" applyNumberFormat="0" applyFont="0" applyAlignment="0" applyProtection="0">
      <alignment horizontal="centerContinuous"/>
    </xf>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18" fillId="0" borderId="301" applyNumberFormat="0" applyFont="0" applyFill="0" applyAlignment="0" applyProtection="0"/>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307"/>
    <xf numFmtId="266" fontId="18" fillId="0" borderId="325">
      <alignment vertical="center"/>
    </xf>
    <xf numFmtId="266" fontId="26" fillId="58" borderId="308" applyNumberFormat="0" applyFont="0" applyAlignment="0" applyProtection="0">
      <alignment vertical="top"/>
    </xf>
    <xf numFmtId="266" fontId="26" fillId="58" borderId="308" applyNumberFormat="0" applyFont="0" applyAlignment="0" applyProtection="0">
      <alignment vertical="top"/>
    </xf>
    <xf numFmtId="266" fontId="113" fillId="0" borderId="370">
      <alignment horizontal="center"/>
    </xf>
    <xf numFmtId="266" fontId="196" fillId="0" borderId="0" applyNumberFormat="0" applyFill="0" applyBorder="0" applyAlignment="0" applyProtection="0"/>
    <xf numFmtId="266" fontId="21" fillId="0" borderId="310" applyNumberFormat="0" applyFill="0" applyAlignment="0" applyProtection="0"/>
    <xf numFmtId="266" fontId="21" fillId="0" borderId="310" applyNumberFormat="0" applyFill="0" applyAlignment="0" applyProtection="0"/>
    <xf numFmtId="188" fontId="62" fillId="0" borderId="278" applyNumberFormat="0" applyFill="0" applyBorder="0" applyAlignment="0" applyProtection="0">
      <alignment horizontal="right"/>
    </xf>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266" fontId="77" fillId="39" borderId="311" applyNumberFormat="0" applyAlignment="0" applyProtection="0"/>
    <xf numFmtId="266" fontId="77" fillId="47" borderId="311" applyNumberFormat="0" applyAlignment="0" applyProtection="0"/>
    <xf numFmtId="266" fontId="77" fillId="39" borderId="311" applyNumberFormat="0" applyAlignment="0" applyProtection="0"/>
    <xf numFmtId="266" fontId="77" fillId="39" borderId="311" applyNumberFormat="0" applyAlignment="0" applyProtection="0"/>
    <xf numFmtId="266" fontId="77" fillId="47" borderId="311" applyNumberFormat="0" applyAlignment="0" applyProtection="0"/>
    <xf numFmtId="266" fontId="18" fillId="0" borderId="301">
      <alignment horizontal="center"/>
    </xf>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266" fontId="77" fillId="39" borderId="440" applyNumberFormat="0" applyAlignment="0" applyProtection="0"/>
    <xf numFmtId="266" fontId="26" fillId="43" borderId="412" applyNumberFormat="0" applyFont="0" applyBorder="0" applyProtection="0"/>
    <xf numFmtId="266" fontId="146" fillId="47" borderId="315" applyNumberFormat="0" applyAlignment="0" applyProtection="0"/>
    <xf numFmtId="266" fontId="146" fillId="39" borderId="315" applyNumberFormat="0" applyAlignment="0" applyProtection="0"/>
    <xf numFmtId="266" fontId="146" fillId="39" borderId="315" applyNumberFormat="0" applyAlignment="0" applyProtection="0"/>
    <xf numFmtId="266" fontId="146" fillId="47" borderId="315" applyNumberFormat="0" applyAlignment="0" applyProtection="0"/>
    <xf numFmtId="266" fontId="146" fillId="39" borderId="315" applyNumberFormat="0" applyAlignment="0" applyProtection="0"/>
    <xf numFmtId="266" fontId="18" fillId="44" borderId="314" applyNumberFormat="0" applyFont="0" applyAlignment="0" applyProtection="0"/>
    <xf numFmtId="266" fontId="18" fillId="44" borderId="314" applyNumberFormat="0" applyFont="0" applyAlignment="0" applyProtection="0"/>
    <xf numFmtId="266" fontId="18" fillId="44" borderId="314"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61" applyNumberFormat="0" applyAlignment="0" applyProtection="0"/>
    <xf numFmtId="266" fontId="129" fillId="62" borderId="313">
      <alignment horizontal="left" vertical="center" wrapText="1"/>
    </xf>
    <xf numFmtId="266" fontId="126" fillId="42" borderId="311" applyNumberFormat="0" applyAlignment="0" applyProtection="0"/>
    <xf numFmtId="266" fontId="126" fillId="42" borderId="311" applyNumberFormat="0" applyAlignment="0" applyProtection="0"/>
    <xf numFmtId="266" fontId="27" fillId="0" borderId="326" applyNumberFormat="0" applyAlignment="0" applyProtection="0">
      <alignment horizontal="left" vertical="center"/>
    </xf>
    <xf numFmtId="266" fontId="126" fillId="42" borderId="3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8" fillId="0" borderId="325">
      <alignment vertical="center"/>
    </xf>
    <xf numFmtId="266" fontId="18" fillId="0" borderId="325">
      <alignment vertical="center"/>
    </xf>
    <xf numFmtId="266" fontId="196" fillId="0" borderId="0" applyNumberFormat="0" applyFill="0" applyBorder="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5" fontId="26" fillId="58" borderId="308" applyNumberFormat="0" applyAlignment="0" applyProtection="0">
      <alignment vertical="top"/>
    </xf>
    <xf numFmtId="5" fontId="26" fillId="58" borderId="308" applyNumberFormat="0" applyAlignment="0" applyProtection="0">
      <alignment vertical="top"/>
    </xf>
    <xf numFmtId="188" fontId="55" fillId="0" borderId="278" applyNumberFormat="0" applyFill="0" applyBorder="0" applyAlignment="0" applyProtection="0">
      <alignment horizontal="right"/>
    </xf>
    <xf numFmtId="5" fontId="26" fillId="58" borderId="308" applyNumberFormat="0" applyAlignment="0" applyProtection="0">
      <alignment vertical="top"/>
    </xf>
    <xf numFmtId="188" fontId="55" fillId="0" borderId="278" applyNumberFormat="0" applyFill="0" applyBorder="0" applyAlignment="0" applyProtection="0">
      <alignment horizontal="right"/>
    </xf>
    <xf numFmtId="5" fontId="26" fillId="58" borderId="308" applyNumberFormat="0" applyAlignment="0" applyProtection="0">
      <alignment vertical="top"/>
    </xf>
    <xf numFmtId="5" fontId="26" fillId="58" borderId="308" applyNumberFormat="0" applyAlignment="0" applyProtection="0">
      <alignment vertical="top"/>
    </xf>
    <xf numFmtId="5" fontId="26" fillId="58" borderId="308" applyNumberFormat="0" applyAlignment="0" applyProtection="0">
      <alignment vertical="top"/>
    </xf>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18" fillId="0" borderId="282"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266" fontId="126" fillId="42" borderId="311" applyNumberFormat="0" applyAlignment="0" applyProtection="0"/>
    <xf numFmtId="266" fontId="196" fillId="0" borderId="0" applyNumberFormat="0" applyFill="0" applyBorder="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6" fillId="42" borderId="311" applyNumberFormat="0" applyAlignment="0" applyProtection="0"/>
    <xf numFmtId="266" fontId="129" fillId="62" borderId="313">
      <alignment horizontal="left" vertical="center" wrapText="1"/>
    </xf>
    <xf numFmtId="266" fontId="27" fillId="0" borderId="326" applyNumberFormat="0" applyAlignment="0" applyProtection="0">
      <alignment horizontal="left" vertical="center"/>
    </xf>
    <xf numFmtId="266" fontId="196" fillId="0" borderId="0" applyNumberFormat="0" applyFill="0" applyBorder="0" applyAlignment="0" applyProtection="0"/>
    <xf numFmtId="188" fontId="62" fillId="0" borderId="278" applyNumberFormat="0" applyFill="0" applyBorder="0" applyAlignment="0" applyProtection="0">
      <alignment horizontal="right"/>
    </xf>
    <xf numFmtId="266" fontId="65" fillId="68" borderId="279" applyNumberFormat="0" applyBorder="0" applyAlignment="0" applyProtection="0"/>
    <xf numFmtId="188" fontId="25" fillId="0" borderId="278" applyNumberFormat="0" applyFill="0" applyBorder="0" applyAlignment="0" applyProtection="0">
      <alignment horizontal="right"/>
    </xf>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266" fontId="18" fillId="44" borderId="314" applyNumberFormat="0" applyFont="0" applyAlignment="0" applyProtection="0"/>
    <xf numFmtId="266" fontId="27" fillId="0" borderId="326" applyNumberFormat="0" applyAlignment="0" applyProtection="0">
      <alignment horizontal="left" vertical="center"/>
    </xf>
    <xf numFmtId="266" fontId="18" fillId="44" borderId="314" applyNumberFormat="0" applyFont="0" applyAlignment="0" applyProtection="0"/>
    <xf numFmtId="266" fontId="18" fillId="44" borderId="314" applyNumberFormat="0" applyFont="0" applyAlignment="0" applyProtection="0"/>
    <xf numFmtId="188" fontId="55" fillId="0" borderId="278" applyNumberFormat="0" applyFill="0" applyBorder="0" applyAlignment="0" applyProtection="0">
      <alignment horizontal="right"/>
    </xf>
    <xf numFmtId="266" fontId="146" fillId="39" borderId="315" applyNumberFormat="0" applyAlignment="0" applyProtection="0"/>
    <xf numFmtId="266" fontId="146" fillId="47" borderId="315" applyNumberFormat="0" applyAlignment="0" applyProtection="0"/>
    <xf numFmtId="266" fontId="146" fillId="39" borderId="315" applyNumberFormat="0" applyAlignment="0" applyProtection="0"/>
    <xf numFmtId="266" fontId="146" fillId="39" borderId="315" applyNumberFormat="0" applyAlignment="0" applyProtection="0"/>
    <xf numFmtId="266" fontId="146" fillId="47" borderId="31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301" applyNumberFormat="0" applyFont="0" applyFill="0" applyBorder="0" applyProtection="0">
      <alignment horizontal="centerContinuous"/>
    </xf>
    <xf numFmtId="266" fontId="26" fillId="58" borderId="465" applyNumberFormat="0" applyFont="0" applyAlignment="0" applyProtection="0">
      <alignment vertical="top"/>
    </xf>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77" fillId="47" borderId="311" applyNumberFormat="0" applyAlignment="0" applyProtection="0"/>
    <xf numFmtId="266" fontId="77" fillId="39" borderId="311" applyNumberFormat="0" applyAlignment="0" applyProtection="0"/>
    <xf numFmtId="266" fontId="77" fillId="39" borderId="311" applyNumberFormat="0" applyAlignment="0" applyProtection="0"/>
    <xf numFmtId="266" fontId="77" fillId="47" borderId="311" applyNumberFormat="0" applyAlignment="0" applyProtection="0"/>
    <xf numFmtId="266" fontId="77" fillId="39" borderId="311" applyNumberFormat="0" applyAlignment="0" applyProtection="0"/>
    <xf numFmtId="266" fontId="196" fillId="0" borderId="0" applyNumberFormat="0" applyFill="0" applyBorder="0" applyAlignment="0" applyProtection="0"/>
    <xf numFmtId="266" fontId="40" fillId="0" borderId="301" applyNumberFormat="0" applyFont="0" applyFill="0" applyAlignment="0" applyProtection="0"/>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266" fontId="65" fillId="68" borderId="279" applyNumberFormat="0" applyBorder="0" applyAlignment="0" applyProtection="0"/>
    <xf numFmtId="266" fontId="21" fillId="0" borderId="310" applyNumberFormat="0" applyFill="0" applyAlignment="0" applyProtection="0"/>
    <xf numFmtId="266" fontId="21" fillId="0" borderId="31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359" applyNumberFormat="0" applyFont="0" applyBorder="0" applyProtection="0"/>
    <xf numFmtId="266" fontId="18" fillId="0" borderId="325">
      <alignment vertical="center"/>
    </xf>
    <xf numFmtId="266" fontId="96" fillId="0" borderId="307"/>
    <xf numFmtId="266" fontId="77" fillId="39" borderId="414" applyNumberFormat="0" applyAlignment="0" applyProtection="0"/>
    <xf numFmtId="266" fontId="26" fillId="58" borderId="308" applyNumberFormat="0" applyFont="0" applyAlignment="0" applyProtection="0">
      <alignment vertical="top"/>
    </xf>
    <xf numFmtId="266" fontId="26" fillId="58" borderId="308"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5" fontId="26" fillId="58" borderId="515" applyNumberFormat="0" applyAlignment="0" applyProtection="0">
      <alignment vertical="top"/>
    </xf>
    <xf numFmtId="266" fontId="196" fillId="0" borderId="0" applyNumberFormat="0" applyFill="0" applyBorder="0" applyAlignment="0" applyProtection="0"/>
    <xf numFmtId="49" fontId="113" fillId="0" borderId="423">
      <alignment horizontal="center"/>
    </xf>
    <xf numFmtId="38" fontId="21" fillId="0" borderId="399" applyFont="0" applyFill="0" applyBorder="0" applyAlignment="0" applyProtection="0"/>
    <xf numFmtId="266" fontId="126" fillId="42" borderId="564" applyNumberFormat="0" applyAlignment="0" applyProtection="0"/>
    <xf numFmtId="188" fontId="55" fillId="0" borderId="583" applyNumberFormat="0" applyFill="0" applyBorder="0" applyAlignment="0" applyProtection="0">
      <alignment horizontal="right"/>
    </xf>
    <xf numFmtId="266" fontId="27" fillId="0" borderId="326" applyNumberFormat="0" applyAlignment="0" applyProtection="0">
      <alignment horizontal="left" vertical="center"/>
    </xf>
    <xf numFmtId="188" fontId="21" fillId="0" borderId="278"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183" fontId="18" fillId="0" borderId="316">
      <alignment horizontal="centerContinuous"/>
    </xf>
    <xf numFmtId="266" fontId="37" fillId="0" borderId="317" applyNumberFormat="0" applyFill="0" applyAlignment="0" applyProtection="0"/>
    <xf numFmtId="266" fontId="37" fillId="0" borderId="317" applyNumberFormat="0" applyFill="0" applyAlignment="0" applyProtection="0"/>
    <xf numFmtId="266" fontId="37" fillId="0" borderId="317"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16" fillId="0" borderId="319" applyNumberFormat="0" applyFill="0" applyAlignment="0" applyProtection="0"/>
    <xf numFmtId="266" fontId="16" fillId="0" borderId="31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317" applyNumberFormat="0" applyFill="0" applyAlignment="0" applyProtection="0"/>
    <xf numFmtId="266" fontId="37" fillId="0" borderId="317" applyNumberFormat="0" applyFill="0" applyAlignment="0" applyProtection="0"/>
    <xf numFmtId="266" fontId="37" fillId="0" borderId="317"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37" fillId="0" borderId="318" applyNumberFormat="0" applyFill="0" applyAlignment="0" applyProtection="0"/>
    <xf numFmtId="266" fontId="16" fillId="0" borderId="319" applyNumberFormat="0" applyFill="0" applyAlignment="0" applyProtection="0"/>
    <xf numFmtId="266" fontId="16" fillId="0" borderId="319" applyNumberFormat="0" applyFill="0" applyAlignment="0" applyProtection="0"/>
    <xf numFmtId="266" fontId="118" fillId="0" borderId="472" applyNumberFormat="0" applyFill="0" applyAlignment="0" applyProtection="0"/>
    <xf numFmtId="5" fontId="26" fillId="58" borderId="437" applyNumberFormat="0" applyAlignment="0" applyProtection="0">
      <alignment vertical="top"/>
    </xf>
    <xf numFmtId="188" fontId="55" fillId="0" borderId="278" applyNumberFormat="0" applyFill="0" applyBorder="0" applyAlignment="0" applyProtection="0">
      <alignment horizontal="right"/>
    </xf>
    <xf numFmtId="188" fontId="55" fillId="0" borderId="278" applyNumberFormat="0" applyFill="0" applyBorder="0" applyAlignment="0" applyProtection="0">
      <alignment horizontal="right"/>
    </xf>
    <xf numFmtId="266" fontId="27" fillId="0" borderId="326" applyNumberFormat="0" applyAlignment="0" applyProtection="0">
      <alignment horizontal="left" vertical="center"/>
    </xf>
    <xf numFmtId="266" fontId="118" fillId="0" borderId="282" applyNumberFormat="0" applyFill="0" applyAlignment="0" applyProtection="0"/>
    <xf numFmtId="266" fontId="118" fillId="0" borderId="282" applyNumberFormat="0" applyFill="0" applyAlignment="0" applyProtection="0"/>
    <xf numFmtId="266" fontId="118" fillId="0" borderId="282"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0" fillId="0" borderId="283"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21" fillId="0" borderId="284" applyNumberFormat="0" applyFill="0" applyAlignment="0" applyProtection="0"/>
    <xf numFmtId="266" fontId="118" fillId="0" borderId="284" applyNumberFormat="0" applyFill="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18" fillId="0" borderId="325">
      <alignment vertical="center"/>
    </xf>
    <xf numFmtId="188" fontId="21" fillId="0" borderId="278" applyNumberFormat="0" applyFont="0" applyFill="0" applyAlignment="0" applyProtection="0">
      <alignment horizontal="right"/>
    </xf>
    <xf numFmtId="266" fontId="146" fillId="47" borderId="444" applyNumberFormat="0" applyAlignment="0" applyProtection="0"/>
    <xf numFmtId="266" fontId="18" fillId="0" borderId="536">
      <alignment vertical="center"/>
    </xf>
    <xf numFmtId="220" fontId="79" fillId="0" borderId="425" applyFont="0" applyFill="0" applyBorder="0" applyAlignment="0" applyProtection="0"/>
    <xf numFmtId="266" fontId="118" fillId="0" borderId="391" applyNumberFormat="0" applyFill="0" applyAlignment="0" applyProtection="0"/>
    <xf numFmtId="266" fontId="18" fillId="0" borderId="539">
      <alignment vertical="center"/>
    </xf>
    <xf numFmtId="266" fontId="126" fillId="42" borderId="361" applyNumberFormat="0" applyAlignment="0" applyProtection="0"/>
    <xf numFmtId="49" fontId="113" fillId="0" borderId="344">
      <alignment horizontal="center"/>
    </xf>
    <xf numFmtId="266" fontId="196" fillId="0" borderId="0" applyNumberFormat="0" applyFill="0" applyBorder="0" applyAlignment="0" applyProtection="0"/>
    <xf numFmtId="266" fontId="18" fillId="0" borderId="445">
      <alignment vertical="center"/>
    </xf>
    <xf numFmtId="266" fontId="122" fillId="0" borderId="424" applyNumberFormat="0" applyFont="0" applyFill="0" applyAlignment="0" applyProtection="0"/>
    <xf numFmtId="266" fontId="26" fillId="43" borderId="609" applyNumberFormat="0" applyFont="0" applyBorder="0" applyProtection="0"/>
    <xf numFmtId="49" fontId="113" fillId="0" borderId="527">
      <alignment horizontal="center"/>
    </xf>
    <xf numFmtId="266" fontId="126" fillId="42" borderId="545" applyNumberFormat="0" applyAlignment="0" applyProtection="0"/>
    <xf numFmtId="266" fontId="37" fillId="0" borderId="397" applyNumberFormat="0" applyFill="0" applyAlignment="0" applyProtection="0"/>
    <xf numFmtId="266" fontId="18" fillId="44" borderId="614" applyNumberFormat="0" applyFont="0" applyAlignment="0" applyProtection="0"/>
    <xf numFmtId="266" fontId="146" fillId="47" borderId="502" applyNumberFormat="0" applyAlignment="0" applyProtection="0"/>
    <xf numFmtId="49" fontId="113" fillId="0" borderId="370">
      <alignment horizontal="center"/>
    </xf>
    <xf numFmtId="266" fontId="120" fillId="0" borderId="390" applyNumberFormat="0" applyFill="0" applyAlignment="0" applyProtection="0"/>
    <xf numFmtId="266" fontId="21" fillId="0" borderId="413" applyNumberFormat="0" applyFill="0" applyAlignment="0" applyProtection="0"/>
    <xf numFmtId="266" fontId="126" fillId="42" borderId="334"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37" fillId="0" borderId="421" applyNumberFormat="0" applyFill="0" applyAlignment="0" applyProtection="0"/>
    <xf numFmtId="266" fontId="26" fillId="43" borderId="438" applyNumberFormat="0" applyFont="0" applyBorder="0" applyProtection="0"/>
    <xf numFmtId="266" fontId="126" fillId="42" borderId="564" applyNumberFormat="0" applyAlignment="0" applyProtection="0"/>
    <xf numFmtId="266" fontId="18" fillId="44" borderId="476" applyNumberFormat="0" applyFont="0" applyAlignment="0" applyProtection="0"/>
    <xf numFmtId="266" fontId="146" fillId="47" borderId="365" applyNumberFormat="0" applyAlignment="0" applyProtection="0"/>
    <xf numFmtId="220" fontId="79" fillId="0" borderId="346" applyFont="0" applyFill="0" applyBorder="0" applyAlignment="0" applyProtection="0"/>
    <xf numFmtId="266" fontId="126" fillId="42" borderId="334" applyNumberFormat="0" applyAlignment="0" applyProtection="0"/>
    <xf numFmtId="266" fontId="126" fillId="42" borderId="414" applyNumberFormat="0" applyAlignment="0" applyProtection="0"/>
    <xf numFmtId="266" fontId="21" fillId="0" borderId="333" applyNumberFormat="0" applyFill="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25">
      <alignment vertical="center"/>
    </xf>
    <xf numFmtId="266" fontId="196" fillId="0" borderId="0" applyNumberFormat="0" applyFill="0" applyBorder="0" applyAlignment="0" applyProtection="0"/>
    <xf numFmtId="266" fontId="18" fillId="0" borderId="325">
      <alignment vertical="center"/>
    </xf>
    <xf numFmtId="266" fontId="18" fillId="0" borderId="3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18" fillId="0" borderId="325">
      <alignment vertical="center"/>
    </xf>
    <xf numFmtId="266" fontId="18" fillId="0" borderId="325">
      <alignment vertical="center"/>
    </xf>
    <xf numFmtId="266" fontId="196" fillId="0" borderId="0" applyNumberFormat="0" applyFill="0" applyBorder="0" applyAlignment="0" applyProtection="0"/>
    <xf numFmtId="266" fontId="18" fillId="0" borderId="325">
      <alignment vertical="center"/>
    </xf>
    <xf numFmtId="266" fontId="27" fillId="0" borderId="326" applyNumberFormat="0" applyAlignment="0" applyProtection="0">
      <alignment horizontal="left" vertical="center"/>
    </xf>
    <xf numFmtId="266" fontId="27" fillId="0" borderId="326" applyNumberFormat="0" applyAlignment="0" applyProtection="0">
      <alignment horizontal="left" vertical="center"/>
    </xf>
    <xf numFmtId="266" fontId="196" fillId="0" borderId="0" applyNumberFormat="0" applyFill="0" applyBorder="0" applyAlignment="0" applyProtection="0"/>
    <xf numFmtId="266" fontId="18" fillId="0" borderId="325">
      <alignment vertical="center"/>
    </xf>
    <xf numFmtId="266" fontId="126" fillId="42" borderId="440" applyNumberFormat="0" applyAlignment="0" applyProtection="0"/>
    <xf numFmtId="266" fontId="126" fillId="42" borderId="611" applyNumberFormat="0" applyAlignment="0" applyProtection="0"/>
    <xf numFmtId="49" fontId="113" fillId="0" borderId="450">
      <alignment horizontal="center"/>
    </xf>
    <xf numFmtId="14" fontId="18" fillId="68" borderId="597" applyNumberFormat="0" applyFont="0" applyAlignment="0" applyProtection="0">
      <alignment horizontal="centerContinuous"/>
    </xf>
    <xf numFmtId="266" fontId="126" fillId="42" borderId="440" applyNumberFormat="0" applyAlignment="0" applyProtection="0"/>
    <xf numFmtId="266" fontId="37" fillId="0" borderId="341"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16" fillId="0" borderId="343" applyNumberFormat="0" applyFill="0" applyAlignment="0" applyProtection="0"/>
    <xf numFmtId="266" fontId="16" fillId="0" borderId="343" applyNumberFormat="0" applyFill="0" applyAlignment="0" applyProtection="0"/>
    <xf numFmtId="266" fontId="21" fillId="0" borderId="399" applyFont="0" applyFill="0" applyBorder="0" applyAlignment="0" applyProtection="0"/>
    <xf numFmtId="266" fontId="18" fillId="44" borderId="417" applyNumberFormat="0" applyFont="0" applyAlignment="0" applyProtection="0"/>
    <xf numFmtId="49" fontId="113" fillId="0" borderId="507">
      <alignment horizontal="center"/>
    </xf>
    <xf numFmtId="49" fontId="113" fillId="0" borderId="507">
      <alignment horizontal="center"/>
    </xf>
    <xf numFmtId="266" fontId="18" fillId="0" borderId="532">
      <alignment vertical="center"/>
    </xf>
    <xf numFmtId="266" fontId="196" fillId="0" borderId="0" applyNumberFormat="0" applyFill="0" applyBorder="0" applyAlignment="0" applyProtection="0"/>
    <xf numFmtId="266" fontId="126" fillId="42" borderId="564" applyNumberFormat="0" applyAlignment="0" applyProtection="0"/>
    <xf numFmtId="266" fontId="37" fillId="0" borderId="547" applyNumberFormat="0" applyFill="0" applyAlignment="0" applyProtection="0"/>
    <xf numFmtId="266" fontId="118" fillId="0" borderId="474" applyNumberFormat="0" applyFill="0" applyAlignment="0" applyProtection="0"/>
    <xf numFmtId="266" fontId="126" fillId="42" borderId="545" applyNumberFormat="0" applyAlignment="0" applyProtection="0"/>
    <xf numFmtId="49" fontId="113" fillId="0" borderId="573">
      <alignment horizontal="center"/>
    </xf>
    <xf numFmtId="266" fontId="21" fillId="0" borderId="582" applyNumberFormat="0" applyFill="0" applyAlignment="0" applyProtection="0"/>
    <xf numFmtId="266" fontId="126" fillId="42" borderId="387" applyNumberFormat="0" applyAlignment="0" applyProtection="0"/>
    <xf numFmtId="266" fontId="77" fillId="47" borderId="545" applyNumberFormat="0" applyAlignment="0" applyProtection="0"/>
    <xf numFmtId="266" fontId="113" fillId="0" borderId="573">
      <alignment horizontal="center"/>
    </xf>
    <xf numFmtId="266" fontId="196" fillId="0" borderId="0" applyNumberFormat="0" applyFill="0" applyBorder="0" applyAlignment="0" applyProtection="0"/>
    <xf numFmtId="266" fontId="18" fillId="44" borderId="501" applyNumberFormat="0" applyFont="0" applyAlignment="0" applyProtection="0"/>
    <xf numFmtId="266" fontId="77" fillId="47" borderId="440" applyNumberFormat="0" applyAlignment="0" applyProtection="0"/>
    <xf numFmtId="266" fontId="146" fillId="39" borderId="546" applyNumberFormat="0" applyAlignment="0" applyProtection="0"/>
    <xf numFmtId="266" fontId="126" fillId="42" borderId="470" applyNumberFormat="0" applyAlignment="0" applyProtection="0"/>
    <xf numFmtId="266" fontId="196" fillId="0" borderId="0" applyNumberFormat="0" applyFill="0" applyBorder="0" applyAlignment="0" applyProtection="0"/>
    <xf numFmtId="266" fontId="37" fillId="0" borderId="397" applyNumberFormat="0" applyFill="0" applyAlignment="0" applyProtection="0"/>
    <xf numFmtId="266" fontId="126" fillId="42" borderId="414" applyNumberFormat="0" applyAlignment="0" applyProtection="0"/>
    <xf numFmtId="266" fontId="52" fillId="0" borderId="370" applyProtection="0">
      <alignment horizontal="center" vertical="top" wrapText="1"/>
      <protection hidden="1"/>
    </xf>
    <xf numFmtId="266" fontId="118" fillId="0" borderId="389" applyNumberFormat="0" applyFill="0" applyAlignment="0" applyProtection="0"/>
    <xf numFmtId="266" fontId="18" fillId="44" borderId="364" applyNumberFormat="0" applyFont="0" applyAlignment="0" applyProtection="0"/>
    <xf numFmtId="220" fontId="79" fillId="0" borderId="401" applyFont="0" applyFill="0" applyBorder="0" applyAlignment="0" applyProtection="0"/>
    <xf numFmtId="266" fontId="77" fillId="47" borderId="361" applyNumberFormat="0" applyAlignment="0" applyProtection="0"/>
    <xf numFmtId="266" fontId="18" fillId="44" borderId="393" applyNumberFormat="0" applyFont="0" applyAlignment="0" applyProtection="0"/>
    <xf numFmtId="266" fontId="126" fillId="42" borderId="564" applyNumberFormat="0" applyAlignment="0" applyProtection="0"/>
    <xf numFmtId="266" fontId="126" fillId="42" borderId="564" applyNumberFormat="0" applyAlignment="0" applyProtection="0"/>
    <xf numFmtId="49" fontId="113" fillId="0" borderId="423">
      <alignment horizontal="center"/>
    </xf>
    <xf numFmtId="266" fontId="126" fillId="42" borderId="498" applyNumberFormat="0" applyAlignment="0" applyProtection="0"/>
    <xf numFmtId="266" fontId="21" fillId="0" borderId="517" applyNumberFormat="0" applyFill="0" applyAlignment="0" applyProtection="0"/>
    <xf numFmtId="266" fontId="196" fillId="0" borderId="0" applyNumberFormat="0" applyFill="0" applyBorder="0" applyAlignment="0" applyProtection="0"/>
    <xf numFmtId="266" fontId="126" fillId="42" borderId="545" applyNumberFormat="0" applyAlignment="0" applyProtection="0"/>
    <xf numFmtId="266" fontId="27" fillId="0" borderId="351" applyNumberFormat="0" applyAlignment="0" applyProtection="0">
      <alignment horizontal="left" vertical="center"/>
    </xf>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18" fillId="0" borderId="350">
      <alignment vertical="center"/>
    </xf>
    <xf numFmtId="266" fontId="18" fillId="0" borderId="350">
      <alignment vertical="center"/>
    </xf>
    <xf numFmtId="266" fontId="18" fillId="0" borderId="350">
      <alignment vertical="center"/>
    </xf>
    <xf numFmtId="266" fontId="18" fillId="0" borderId="350">
      <alignment vertical="center"/>
    </xf>
    <xf numFmtId="220" fontId="79" fillId="0" borderId="552" applyFont="0" applyFill="0" applyBorder="0" applyAlignment="0" applyProtection="0"/>
    <xf numFmtId="266" fontId="126" fillId="42" borderId="440" applyNumberFormat="0" applyAlignment="0" applyProtection="0"/>
    <xf numFmtId="266" fontId="26" fillId="43" borderId="562" applyNumberFormat="0" applyFont="0" applyBorder="0" applyProtection="0"/>
    <xf numFmtId="266" fontId="196" fillId="0" borderId="0" applyNumberFormat="0" applyFill="0" applyBorder="0" applyAlignment="0" applyProtection="0"/>
    <xf numFmtId="266" fontId="126" fillId="42" borderId="518" applyNumberFormat="0" applyAlignment="0" applyProtection="0"/>
    <xf numFmtId="49" fontId="113" fillId="0" borderId="482">
      <alignment horizontal="center"/>
    </xf>
    <xf numFmtId="266" fontId="126" fillId="42" borderId="440" applyNumberFormat="0" applyAlignment="0" applyProtection="0"/>
    <xf numFmtId="8" fontId="18" fillId="0" borderId="441">
      <protection locked="0"/>
    </xf>
    <xf numFmtId="49" fontId="113" fillId="0" borderId="450">
      <alignment horizontal="center"/>
    </xf>
    <xf numFmtId="266" fontId="96" fillId="0" borderId="433"/>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370">
      <alignment horizontal="center"/>
    </xf>
    <xf numFmtId="266" fontId="18" fillId="0" borderId="350">
      <alignment vertical="center"/>
    </xf>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49" fontId="113" fillId="0" borderId="527">
      <alignment horizontal="center"/>
    </xf>
    <xf numFmtId="266" fontId="118" fillId="0" borderId="391" applyNumberFormat="0" applyFill="0" applyAlignment="0" applyProtection="0"/>
    <xf numFmtId="266" fontId="196" fillId="0" borderId="0" applyNumberFormat="0" applyFill="0" applyBorder="0" applyAlignment="0" applyProtection="0"/>
    <xf numFmtId="266" fontId="118" fillId="0" borderId="391" applyNumberFormat="0" applyFill="0" applyAlignment="0" applyProtection="0"/>
    <xf numFmtId="266" fontId="18" fillId="44" borderId="364" applyNumberFormat="0" applyFont="0" applyAlignment="0" applyProtection="0"/>
    <xf numFmtId="266" fontId="118" fillId="0" borderId="38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27" fillId="0" borderId="373">
      <alignment horizontal="left" vertical="center"/>
    </xf>
    <xf numFmtId="231" fontId="22" fillId="68" borderId="370" applyNumberFormat="0" applyFont="0" applyAlignment="0"/>
    <xf numFmtId="266" fontId="121" fillId="0" borderId="589" applyNumberFormat="0" applyFill="0" applyAlignment="0" applyProtection="0"/>
    <xf numFmtId="266" fontId="120" fillId="0" borderId="588" applyNumberFormat="0" applyFill="0" applyAlignment="0" applyProtection="0"/>
    <xf numFmtId="266" fontId="126" fillId="42" borderId="361" applyNumberFormat="0" applyAlignment="0" applyProtection="0"/>
    <xf numFmtId="49" fontId="113" fillId="0" borderId="482">
      <alignment horizontal="center"/>
    </xf>
    <xf numFmtId="49" fontId="113" fillId="0" borderId="370">
      <alignment horizontal="center"/>
    </xf>
    <xf numFmtId="266" fontId="126" fillId="42" borderId="361" applyNumberFormat="0" applyAlignment="0" applyProtection="0"/>
    <xf numFmtId="266" fontId="113" fillId="0" borderId="370">
      <alignment horizontal="center"/>
    </xf>
    <xf numFmtId="266" fontId="126" fillId="42" borderId="3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8" fillId="0" borderId="350">
      <alignment vertical="center"/>
    </xf>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8" fillId="0" borderId="350">
      <alignment vertical="center"/>
    </xf>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8" fillId="0" borderId="350">
      <alignment vertical="center"/>
    </xf>
    <xf numFmtId="266" fontId="18" fillId="0" borderId="350">
      <alignment vertical="center"/>
    </xf>
    <xf numFmtId="266" fontId="18" fillId="0" borderId="350">
      <alignment vertical="center"/>
    </xf>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18" fillId="0" borderId="350">
      <alignment vertical="center"/>
    </xf>
    <xf numFmtId="266" fontId="18" fillId="0" borderId="462">
      <alignment vertical="center"/>
    </xf>
    <xf numFmtId="266" fontId="18" fillId="44" borderId="417" applyNumberFormat="0" applyFont="0" applyAlignment="0" applyProtection="0"/>
    <xf numFmtId="266" fontId="196" fillId="0" borderId="0" applyNumberFormat="0" applyFill="0" applyBorder="0" applyAlignment="0" applyProtection="0"/>
    <xf numFmtId="266" fontId="26" fillId="58" borderId="411"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18" fillId="0" borderId="350">
      <alignment vertical="center"/>
    </xf>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8" fillId="0" borderId="350">
      <alignment vertical="center"/>
    </xf>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126" fillId="42" borderId="518" applyNumberFormat="0" applyAlignment="0" applyProtection="0"/>
    <xf numFmtId="266" fontId="126" fillId="42" borderId="518" applyNumberFormat="0" applyAlignment="0" applyProtection="0"/>
    <xf numFmtId="266" fontId="26" fillId="58" borderId="331" applyNumberFormat="0" applyFont="0" applyAlignment="0" applyProtection="0">
      <alignment vertical="top"/>
    </xf>
    <xf numFmtId="266" fontId="26" fillId="58" borderId="331" applyNumberFormat="0" applyFont="0" applyAlignment="0" applyProtection="0">
      <alignment vertical="top"/>
    </xf>
    <xf numFmtId="266" fontId="126" fillId="42" borderId="387" applyNumberFormat="0" applyAlignment="0" applyProtection="0"/>
    <xf numFmtId="266" fontId="196" fillId="0" borderId="0" applyNumberFormat="0" applyFill="0" applyBorder="0" applyAlignment="0" applyProtection="0"/>
    <xf numFmtId="266" fontId="21" fillId="0" borderId="333" applyNumberFormat="0" applyFill="0" applyAlignment="0" applyProtection="0"/>
    <xf numFmtId="266" fontId="21" fillId="0" borderId="333" applyNumberFormat="0" applyFill="0" applyAlignment="0" applyProtection="0"/>
    <xf numFmtId="266" fontId="77" fillId="39" borderId="334" applyNumberFormat="0" applyAlignment="0" applyProtection="0"/>
    <xf numFmtId="266" fontId="77" fillId="47" borderId="334" applyNumberFormat="0" applyAlignment="0" applyProtection="0"/>
    <xf numFmtId="266" fontId="77" fillId="39" borderId="334" applyNumberFormat="0" applyAlignment="0" applyProtection="0"/>
    <xf numFmtId="266" fontId="77" fillId="39" borderId="334" applyNumberFormat="0" applyAlignment="0" applyProtection="0"/>
    <xf numFmtId="266" fontId="77" fillId="47" borderId="334" applyNumberFormat="0" applyAlignment="0" applyProtection="0"/>
    <xf numFmtId="5" fontId="26" fillId="58" borderId="331" applyNumberFormat="0" applyAlignment="0" applyProtection="0">
      <alignment vertical="top"/>
    </xf>
    <xf numFmtId="5" fontId="26" fillId="58" borderId="331" applyNumberFormat="0" applyAlignment="0" applyProtection="0">
      <alignment vertical="top"/>
    </xf>
    <xf numFmtId="5" fontId="26" fillId="58" borderId="331" applyNumberFormat="0" applyAlignment="0" applyProtection="0">
      <alignment vertical="top"/>
    </xf>
    <xf numFmtId="5" fontId="26" fillId="58" borderId="331" applyNumberFormat="0" applyAlignment="0" applyProtection="0">
      <alignment vertical="top"/>
    </xf>
    <xf numFmtId="5" fontId="26" fillId="58" borderId="331" applyNumberFormat="0" applyAlignment="0" applyProtection="0">
      <alignment vertical="top"/>
    </xf>
    <xf numFmtId="5" fontId="26" fillId="58" borderId="331" applyNumberFormat="0" applyAlignment="0" applyProtection="0">
      <alignment vertical="top"/>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9" fillId="62" borderId="336">
      <alignment horizontal="left" vertical="center" wrapText="1"/>
    </xf>
    <xf numFmtId="266" fontId="18" fillId="44" borderId="337" applyNumberFormat="0" applyFont="0" applyAlignment="0" applyProtection="0"/>
    <xf numFmtId="266" fontId="18" fillId="44" borderId="337" applyNumberFormat="0" applyFont="0" applyAlignment="0" applyProtection="0"/>
    <xf numFmtId="266" fontId="18" fillId="44" borderId="337" applyNumberFormat="0" applyFont="0" applyAlignment="0" applyProtection="0"/>
    <xf numFmtId="266" fontId="146" fillId="39" borderId="338" applyNumberFormat="0" applyAlignment="0" applyProtection="0"/>
    <xf numFmtId="266" fontId="146" fillId="47" borderId="338" applyNumberFormat="0" applyAlignment="0" applyProtection="0"/>
    <xf numFmtId="266" fontId="146" fillId="39" borderId="338" applyNumberFormat="0" applyAlignment="0" applyProtection="0"/>
    <xf numFmtId="266" fontId="146" fillId="39" borderId="338" applyNumberFormat="0" applyAlignment="0" applyProtection="0"/>
    <xf numFmtId="266" fontId="146" fillId="47" borderId="338" applyNumberFormat="0" applyAlignment="0" applyProtection="0"/>
    <xf numFmtId="183" fontId="18" fillId="0" borderId="340">
      <alignment horizontal="centerContinuous"/>
    </xf>
    <xf numFmtId="266" fontId="37" fillId="0" borderId="341" applyNumberFormat="0" applyFill="0" applyAlignment="0" applyProtection="0"/>
    <xf numFmtId="266" fontId="37" fillId="0" borderId="341" applyNumberFormat="0" applyFill="0" applyAlignment="0" applyProtection="0"/>
    <xf numFmtId="266" fontId="37" fillId="0" borderId="341"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16" fillId="0" borderId="343" applyNumberFormat="0" applyFill="0" applyAlignment="0" applyProtection="0"/>
    <xf numFmtId="266" fontId="16" fillId="0" borderId="343" applyNumberFormat="0" applyFill="0" applyAlignment="0" applyProtection="0"/>
    <xf numFmtId="266" fontId="16" fillId="0" borderId="506" applyNumberFormat="0" applyFill="0" applyAlignment="0" applyProtection="0"/>
    <xf numFmtId="266" fontId="196" fillId="0" borderId="0" applyNumberFormat="0" applyFill="0" applyBorder="0" applyAlignment="0" applyProtection="0"/>
    <xf numFmtId="266" fontId="126" fillId="42" borderId="334" applyNumberFormat="0" applyAlignment="0" applyProtection="0"/>
    <xf numFmtId="266" fontId="196" fillId="0" borderId="0" applyNumberFormat="0" applyFill="0" applyBorder="0" applyAlignment="0" applyProtection="0"/>
    <xf numFmtId="266" fontId="146" fillId="47" borderId="394" applyNumberFormat="0" applyAlignment="0" applyProtection="0"/>
    <xf numFmtId="266" fontId="18" fillId="0" borderId="327">
      <alignment vertical="center"/>
    </xf>
    <xf numFmtId="266" fontId="18" fillId="0" borderId="327">
      <alignment vertical="center"/>
    </xf>
    <xf numFmtId="266" fontId="18" fillId="0" borderId="350">
      <alignment vertical="center"/>
    </xf>
    <xf numFmtId="266" fontId="96" fillId="0" borderId="330"/>
    <xf numFmtId="266" fontId="18" fillId="0" borderId="327">
      <alignment vertical="center"/>
    </xf>
    <xf numFmtId="266" fontId="126" fillId="42" borderId="440" applyNumberFormat="0" applyAlignment="0" applyProtection="0"/>
    <xf numFmtId="266" fontId="37" fillId="0" borderId="504" applyNumberFormat="0" applyFill="0" applyAlignment="0" applyProtection="0"/>
    <xf numFmtId="266" fontId="37" fillId="0" borderId="571" applyNumberFormat="0" applyFill="0" applyAlignment="0" applyProtection="0"/>
    <xf numFmtId="8" fontId="18" fillId="0" borderId="612">
      <protection locked="0"/>
    </xf>
    <xf numFmtId="4" fontId="91" fillId="0" borderId="344" applyFont="0" applyFill="0" applyBorder="0" applyAlignment="0" applyProtection="0"/>
    <xf numFmtId="266" fontId="52" fillId="0" borderId="344" applyProtection="0">
      <alignment horizontal="center" vertical="top" wrapText="1"/>
      <protection hidden="1"/>
    </xf>
    <xf numFmtId="266" fontId="126" fillId="42" borderId="518" applyNumberFormat="0" applyAlignment="0" applyProtection="0"/>
    <xf numFmtId="220" fontId="79" fillId="0" borderId="346" applyFont="0" applyFill="0" applyBorder="0" applyAlignment="0" applyProtection="0"/>
    <xf numFmtId="220" fontId="79" fillId="0" borderId="346" applyFont="0" applyFill="0" applyBorder="0" applyAlignment="0" applyProtection="0"/>
    <xf numFmtId="220" fontId="79" fillId="0" borderId="346" applyFont="0" applyFill="0" applyBorder="0" applyAlignment="0" applyProtection="0"/>
    <xf numFmtId="220" fontId="79" fillId="0" borderId="346" applyFont="0" applyFill="0" applyBorder="0" applyAlignment="0" applyProtection="0"/>
    <xf numFmtId="220" fontId="79" fillId="0" borderId="346" applyFont="0" applyFill="0" applyBorder="0" applyAlignment="0" applyProtection="0"/>
    <xf numFmtId="220" fontId="79" fillId="0" borderId="346" applyFont="0" applyFill="0" applyBorder="0" applyAlignment="0" applyProtection="0"/>
    <xf numFmtId="220" fontId="79" fillId="0" borderId="346" applyFont="0" applyFill="0" applyBorder="0" applyAlignment="0" applyProtection="0"/>
    <xf numFmtId="220" fontId="79" fillId="0" borderId="346" applyFont="0" applyFill="0" applyBorder="0" applyAlignment="0" applyProtection="0"/>
    <xf numFmtId="266" fontId="146" fillId="47" borderId="338" applyNumberFormat="0" applyAlignment="0" applyProtection="0"/>
    <xf numFmtId="266" fontId="146" fillId="39" borderId="338" applyNumberFormat="0" applyAlignment="0" applyProtection="0"/>
    <xf numFmtId="266" fontId="146" fillId="39" borderId="338" applyNumberFormat="0" applyAlignment="0" applyProtection="0"/>
    <xf numFmtId="266" fontId="146" fillId="47" borderId="338" applyNumberFormat="0" applyAlignment="0" applyProtection="0"/>
    <xf numFmtId="266" fontId="146" fillId="39" borderId="338" applyNumberFormat="0" applyAlignment="0" applyProtection="0"/>
    <xf numFmtId="266" fontId="18" fillId="44" borderId="337" applyNumberFormat="0" applyFont="0" applyAlignment="0" applyProtection="0"/>
    <xf numFmtId="266" fontId="18" fillId="44" borderId="337" applyNumberFormat="0" applyFont="0" applyAlignment="0" applyProtection="0"/>
    <xf numFmtId="266" fontId="18" fillId="44" borderId="337" applyNumberFormat="0" applyFont="0" applyAlignment="0" applyProtection="0"/>
    <xf numFmtId="4" fontId="91" fillId="0" borderId="344" applyFont="0" applyFill="0" applyBorder="0" applyAlignment="0" applyProtection="0"/>
    <xf numFmtId="188" fontId="18" fillId="0" borderId="346" applyFill="0" applyBorder="0">
      <alignment horizontal="right"/>
    </xf>
    <xf numFmtId="266" fontId="126" fillId="42" borderId="545"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9" fillId="62" borderId="336">
      <alignment horizontal="left" vertical="center" wrapText="1"/>
    </xf>
    <xf numFmtId="266" fontId="27" fillId="0" borderId="19" applyNumberFormat="0" applyAlignment="0" applyProtection="0">
      <alignment horizontal="left" vertical="center"/>
    </xf>
    <xf numFmtId="266" fontId="126" fillId="42" borderId="334" applyNumberFormat="0" applyAlignment="0" applyProtection="0"/>
    <xf numFmtId="266" fontId="27" fillId="0" borderId="19" applyNumberFormat="0" applyAlignment="0" applyProtection="0">
      <alignment horizontal="left" vertical="center"/>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21" fillId="0" borderId="344" applyFont="0" applyFill="0" applyBorder="0" applyAlignment="0" applyProtection="0"/>
    <xf numFmtId="266" fontId="21" fillId="0" borderId="344" applyFon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27" fontId="18" fillId="0" borderId="348" applyFon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31" fontId="22" fillId="68" borderId="344" applyNumberFormat="0" applyFont="0" applyAlignment="0"/>
    <xf numFmtId="266" fontId="126" fillId="42" borderId="334" applyNumberFormat="0" applyAlignment="0" applyProtection="0"/>
    <xf numFmtId="266" fontId="27" fillId="0" borderId="347">
      <alignment horizontal="left" vertical="center"/>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49" fontId="113" fillId="0" borderId="344">
      <alignment horizontal="center"/>
    </xf>
    <xf numFmtId="266" fontId="113" fillId="0" borderId="344">
      <alignment horizontal="center"/>
    </xf>
    <xf numFmtId="49" fontId="113" fillId="0" borderId="344">
      <alignment horizontal="center"/>
    </xf>
    <xf numFmtId="266" fontId="113" fillId="0" borderId="344">
      <alignment horizontal="center"/>
    </xf>
    <xf numFmtId="49" fontId="113" fillId="0" borderId="344">
      <alignment horizontal="center"/>
    </xf>
    <xf numFmtId="266" fontId="126" fillId="42" borderId="334" applyNumberFormat="0" applyAlignment="0" applyProtection="0"/>
    <xf numFmtId="266" fontId="113" fillId="0" borderId="344">
      <alignment horizontal="center"/>
    </xf>
    <xf numFmtId="49" fontId="113" fillId="0" borderId="344">
      <alignment horizontal="center"/>
    </xf>
    <xf numFmtId="266" fontId="113" fillId="0" borderId="344">
      <alignment horizontal="center"/>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49" fontId="113" fillId="0" borderId="344">
      <alignment horizontal="center"/>
    </xf>
    <xf numFmtId="266" fontId="113" fillId="0" borderId="344">
      <alignment horizontal="center"/>
    </xf>
    <xf numFmtId="49" fontId="113" fillId="0" borderId="344">
      <alignment horizontal="center"/>
    </xf>
    <xf numFmtId="266" fontId="113" fillId="0" borderId="344">
      <alignment horizontal="center"/>
    </xf>
    <xf numFmtId="49" fontId="113" fillId="0" borderId="344">
      <alignment horizontal="center"/>
    </xf>
    <xf numFmtId="49" fontId="113" fillId="0" borderId="344">
      <alignment horizontal="center"/>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440" applyNumberFormat="0" applyAlignment="0" applyProtection="0"/>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49" fontId="113" fillId="0" borderId="344">
      <alignment horizontal="center"/>
    </xf>
    <xf numFmtId="266" fontId="27" fillId="0" borderId="19" applyNumberFormat="0" applyAlignment="0" applyProtection="0">
      <alignment horizontal="left" vertical="center"/>
    </xf>
    <xf numFmtId="266" fontId="126" fillId="42" borderId="334" applyNumberFormat="0" applyAlignment="0" applyProtection="0"/>
    <xf numFmtId="49" fontId="113" fillId="0" borderId="344">
      <alignment horizontal="center"/>
    </xf>
    <xf numFmtId="49" fontId="113" fillId="0" borderId="344">
      <alignment horizontal="center"/>
    </xf>
    <xf numFmtId="49" fontId="113" fillId="0" borderId="344">
      <alignment horizontal="center"/>
    </xf>
    <xf numFmtId="266" fontId="160" fillId="71" borderId="482">
      <alignment horizontal="center" vertical="center" wrapText="1"/>
      <protection hidden="1"/>
    </xf>
    <xf numFmtId="49" fontId="113" fillId="0" borderId="344">
      <alignment horizontal="center"/>
    </xf>
    <xf numFmtId="49" fontId="113" fillId="0" borderId="344">
      <alignment horizontal="center"/>
    </xf>
    <xf numFmtId="49" fontId="113" fillId="0" borderId="450">
      <alignment horizontal="center"/>
    </xf>
    <xf numFmtId="266" fontId="113" fillId="0" borderId="550">
      <alignment horizontal="center"/>
    </xf>
    <xf numFmtId="266" fontId="18" fillId="0" borderId="354">
      <alignment vertical="center"/>
    </xf>
    <xf numFmtId="266" fontId="77" fillId="39" borderId="585" applyNumberFormat="0" applyAlignment="0" applyProtection="0"/>
    <xf numFmtId="266" fontId="37" fillId="0" borderId="479" applyNumberFormat="0" applyFill="0" applyAlignment="0" applyProtection="0"/>
    <xf numFmtId="49" fontId="113" fillId="0" borderId="344">
      <alignment horizontal="center"/>
    </xf>
    <xf numFmtId="266" fontId="26" fillId="43" borderId="412" applyNumberFormat="0" applyFont="0" applyBorder="0" applyProtection="0"/>
    <xf numFmtId="266" fontId="126" fillId="42" borderId="334" applyNumberFormat="0" applyAlignment="0" applyProtection="0"/>
    <xf numFmtId="266" fontId="126" fillId="42" borderId="470" applyNumberFormat="0" applyAlignment="0" applyProtection="0"/>
    <xf numFmtId="18" fontId="18" fillId="68" borderId="450" applyNumberFormat="0" applyFont="0" applyAlignment="0" applyProtection="0">
      <alignment horizontal="centerContinuous"/>
    </xf>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13" fillId="0" borderId="344">
      <alignment horizontal="center"/>
    </xf>
    <xf numFmtId="49" fontId="113" fillId="0" borderId="344">
      <alignment horizontal="center"/>
    </xf>
    <xf numFmtId="266" fontId="126" fillId="42" borderId="334" applyNumberFormat="0" applyAlignment="0" applyProtection="0"/>
    <xf numFmtId="266" fontId="126" fillId="42" borderId="334" applyNumberFormat="0" applyAlignment="0" applyProtection="0"/>
    <xf numFmtId="266" fontId="126" fillId="42" borderId="414" applyNumberFormat="0" applyAlignment="0" applyProtection="0"/>
    <xf numFmtId="10" fontId="21" fillId="68" borderId="344" applyNumberFormat="0" applyBorder="0" applyAlignment="0" applyProtection="0"/>
    <xf numFmtId="10" fontId="21" fillId="68" borderId="344" applyNumberFormat="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545" applyNumberFormat="0" applyAlignment="0" applyProtection="0"/>
    <xf numFmtId="266" fontId="126" fillId="42" borderId="387" applyNumberFormat="0" applyAlignment="0" applyProtection="0"/>
    <xf numFmtId="5" fontId="26" fillId="58" borderId="515" applyNumberFormat="0" applyAlignment="0" applyProtection="0">
      <alignment vertical="top"/>
    </xf>
    <xf numFmtId="266" fontId="18" fillId="0" borderId="352">
      <alignment vertical="center"/>
    </xf>
    <xf numFmtId="266" fontId="196" fillId="0" borderId="0" applyNumberFormat="0" applyFill="0" applyBorder="0" applyAlignment="0" applyProtection="0"/>
    <xf numFmtId="266" fontId="146" fillId="39" borderId="444" applyNumberFormat="0" applyAlignment="0" applyProtection="0"/>
    <xf numFmtId="266" fontId="26" fillId="58" borderId="437" applyNumberFormat="0" applyFont="0" applyAlignment="0" applyProtection="0">
      <alignment vertical="top"/>
    </xf>
    <xf numFmtId="266" fontId="37" fillId="0" borderId="594" applyNumberFormat="0" applyFill="0" applyAlignment="0" applyProtection="0"/>
    <xf numFmtId="266" fontId="37" fillId="0" borderId="548" applyNumberFormat="0" applyFill="0" applyAlignment="0" applyProtection="0"/>
    <xf numFmtId="266" fontId="9" fillId="5" borderId="4" applyNumberFormat="0" applyAlignment="0" applyProtection="0"/>
    <xf numFmtId="266" fontId="126" fillId="42" borderId="470" applyNumberFormat="0" applyAlignment="0" applyProtection="0"/>
    <xf numFmtId="266" fontId="113" fillId="0" borderId="482">
      <alignment horizontal="center"/>
    </xf>
    <xf numFmtId="266" fontId="37" fillId="0" borderId="547" applyNumberFormat="0" applyFill="0" applyAlignment="0" applyProtection="0"/>
    <xf numFmtId="49" fontId="113" fillId="0" borderId="423">
      <alignment horizontal="center"/>
    </xf>
    <xf numFmtId="266" fontId="126" fillId="42" borderId="585" applyNumberFormat="0" applyAlignment="0" applyProtection="0"/>
    <xf numFmtId="266" fontId="126" fillId="42" borderId="440" applyNumberFormat="0" applyAlignment="0" applyProtection="0"/>
    <xf numFmtId="49" fontId="113" fillId="0" borderId="450">
      <alignment horizontal="center"/>
    </xf>
    <xf numFmtId="266" fontId="18" fillId="0" borderId="557">
      <alignment vertical="center"/>
    </xf>
    <xf numFmtId="266" fontId="126" fillId="42" borderId="334" applyNumberFormat="0" applyAlignment="0" applyProtection="0"/>
    <xf numFmtId="5" fontId="26" fillId="58" borderId="331" applyNumberFormat="0" applyAlignment="0" applyProtection="0">
      <alignment vertical="top"/>
    </xf>
    <xf numFmtId="5" fontId="26" fillId="58" borderId="331" applyNumberFormat="0" applyAlignment="0" applyProtection="0">
      <alignment vertical="top"/>
    </xf>
    <xf numFmtId="5" fontId="26" fillId="58" borderId="331" applyNumberFormat="0" applyAlignment="0" applyProtection="0">
      <alignment vertical="top"/>
    </xf>
    <xf numFmtId="266" fontId="18" fillId="0" borderId="532">
      <alignment vertical="center"/>
    </xf>
    <xf numFmtId="5" fontId="26" fillId="58" borderId="331" applyNumberFormat="0" applyAlignment="0" applyProtection="0">
      <alignment vertical="top"/>
    </xf>
    <xf numFmtId="266" fontId="196" fillId="0" borderId="0" applyNumberFormat="0" applyFill="0" applyBorder="0" applyAlignment="0" applyProtection="0"/>
    <xf numFmtId="5" fontId="26" fillId="58" borderId="331" applyNumberFormat="0" applyAlignment="0" applyProtection="0">
      <alignment vertical="top"/>
    </xf>
    <xf numFmtId="5" fontId="26" fillId="58" borderId="331" applyNumberFormat="0" applyAlignment="0" applyProtection="0">
      <alignment vertical="top"/>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167" fontId="91" fillId="0" borderId="344" applyNumberFormat="0" applyFill="0" applyAlignment="0" applyProtection="0"/>
    <xf numFmtId="266" fontId="126" fillId="42" borderId="334"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37" fillId="0" borderId="504" applyNumberFormat="0" applyFill="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38" fontId="21" fillId="0" borderId="344" applyFont="0" applyFill="0" applyBorder="0" applyAlignment="0" applyProtection="0"/>
    <xf numFmtId="266" fontId="21" fillId="0" borderId="344" applyFont="0" applyFill="0" applyBorder="0" applyAlignment="0" applyProtection="0"/>
    <xf numFmtId="266" fontId="126" fillId="42" borderId="334" applyNumberFormat="0" applyAlignment="0" applyProtection="0"/>
    <xf numFmtId="167" fontId="91" fillId="0" borderId="344" applyNumberFormat="0" applyFill="0" applyAlignment="0" applyProtection="0"/>
    <xf numFmtId="266" fontId="196" fillId="0" borderId="0" applyNumberFormat="0" applyFill="0" applyBorder="0" applyAlignment="0" applyProtection="0"/>
    <xf numFmtId="266" fontId="122" fillId="0" borderId="345" applyNumberFormat="0" applyFont="0" applyFill="0" applyAlignment="0" applyProtection="0"/>
    <xf numFmtId="266" fontId="118" fillId="0" borderId="589" applyNumberFormat="0" applyFill="0" applyAlignment="0" applyProtection="0"/>
    <xf numFmtId="266" fontId="74" fillId="80" borderId="344" applyNumberFormat="0" applyProtection="0">
      <alignment horizontal="center" vertical="top" wrapText="1"/>
      <protection hidden="1"/>
    </xf>
    <xf numFmtId="266" fontId="126" fillId="42" borderId="518" applyNumberFormat="0" applyAlignment="0" applyProtection="0"/>
    <xf numFmtId="266" fontId="196" fillId="0" borderId="0" applyNumberFormat="0" applyFill="0" applyBorder="0" applyAlignment="0" applyProtection="0"/>
    <xf numFmtId="266" fontId="18" fillId="44" borderId="364" applyNumberFormat="0" applyFont="0" applyAlignment="0" applyProtection="0"/>
    <xf numFmtId="266" fontId="77" fillId="47" borderId="334" applyNumberFormat="0" applyAlignment="0" applyProtection="0"/>
    <xf numFmtId="266" fontId="77" fillId="39" borderId="334" applyNumberFormat="0" applyAlignment="0" applyProtection="0"/>
    <xf numFmtId="266" fontId="77" fillId="39" borderId="334" applyNumberFormat="0" applyAlignment="0" applyProtection="0"/>
    <xf numFmtId="266" fontId="77" fillId="47" borderId="334" applyNumberFormat="0" applyAlignment="0" applyProtection="0"/>
    <xf numFmtId="266" fontId="77" fillId="39" borderId="334" applyNumberFormat="0" applyAlignment="0" applyProtection="0"/>
    <xf numFmtId="49" fontId="113" fillId="0" borderId="370">
      <alignment horizontal="center"/>
    </xf>
    <xf numFmtId="266" fontId="126" fillId="42" borderId="440" applyNumberFormat="0" applyAlignment="0" applyProtection="0"/>
    <xf numFmtId="266" fontId="121" fillId="0" borderId="474" applyNumberFormat="0" applyFill="0" applyAlignment="0" applyProtection="0"/>
    <xf numFmtId="8" fontId="18" fillId="0" borderId="471">
      <protection locked="0"/>
    </xf>
    <xf numFmtId="266" fontId="126" fillId="42" borderId="564" applyNumberFormat="0" applyAlignment="0" applyProtection="0"/>
    <xf numFmtId="49" fontId="113" fillId="0" borderId="370">
      <alignment horizontal="center"/>
    </xf>
    <xf numFmtId="266" fontId="21" fillId="0" borderId="333" applyNumberFormat="0" applyFill="0" applyAlignment="0" applyProtection="0"/>
    <xf numFmtId="266" fontId="21" fillId="0" borderId="333" applyNumberFormat="0" applyFill="0" applyAlignment="0" applyProtection="0"/>
    <xf numFmtId="266" fontId="126" fillId="42" borderId="361" applyNumberFormat="0" applyAlignment="0" applyProtection="0"/>
    <xf numFmtId="220" fontId="79" fillId="0" borderId="622" applyFont="0" applyFill="0" applyBorder="0" applyAlignment="0" applyProtection="0"/>
    <xf numFmtId="266" fontId="126" fillId="42" borderId="361" applyNumberFormat="0" applyAlignment="0" applyProtection="0"/>
    <xf numFmtId="49" fontId="113" fillId="0" borderId="370">
      <alignment horizontal="center"/>
    </xf>
    <xf numFmtId="266" fontId="18" fillId="0" borderId="558">
      <alignment vertical="center"/>
    </xf>
    <xf numFmtId="266" fontId="126" fillId="42" borderId="361" applyNumberFormat="0" applyAlignment="0" applyProtection="0"/>
    <xf numFmtId="266" fontId="126" fillId="42" borderId="361" applyNumberFormat="0" applyAlignment="0" applyProtection="0"/>
    <xf numFmtId="266" fontId="21" fillId="0" borderId="439" applyNumberFormat="0" applyFill="0" applyAlignment="0" applyProtection="0"/>
    <xf numFmtId="266" fontId="21" fillId="0" borderId="439" applyNumberFormat="0" applyFill="0" applyAlignment="0" applyProtection="0"/>
    <xf numFmtId="266" fontId="26" fillId="58" borderId="331" applyNumberFormat="0" applyFont="0" applyAlignment="0" applyProtection="0">
      <alignment vertical="top"/>
    </xf>
    <xf numFmtId="266" fontId="26" fillId="58" borderId="331" applyNumberFormat="0" applyFont="0" applyAlignment="0" applyProtection="0">
      <alignment vertical="top"/>
    </xf>
    <xf numFmtId="266" fontId="146" fillId="39" borderId="502" applyNumberFormat="0" applyAlignment="0" applyProtection="0"/>
    <xf numFmtId="266" fontId="126" fillId="42" borderId="361" applyNumberFormat="0" applyAlignment="0" applyProtection="0"/>
    <xf numFmtId="266" fontId="27" fillId="0" borderId="356" applyNumberFormat="0" applyAlignment="0" applyProtection="0">
      <alignment horizontal="left" vertical="center"/>
    </xf>
    <xf numFmtId="266" fontId="126" fillId="42" borderId="414" applyNumberFormat="0" applyAlignment="0" applyProtection="0"/>
    <xf numFmtId="266" fontId="18" fillId="0" borderId="327">
      <alignment vertical="center"/>
    </xf>
    <xf numFmtId="266" fontId="18" fillId="0" borderId="327">
      <alignment vertical="center"/>
    </xf>
    <xf numFmtId="266" fontId="96" fillId="0" borderId="330"/>
    <xf numFmtId="266" fontId="160" fillId="71" borderId="344">
      <alignment horizontal="center" vertical="center" wrapText="1"/>
      <protection hidden="1"/>
    </xf>
    <xf numFmtId="266" fontId="158" fillId="1" borderId="347" applyNumberFormat="0" applyFont="0" applyAlignment="0">
      <alignment horizontal="center"/>
    </xf>
    <xf numFmtId="266" fontId="18" fillId="0" borderId="350">
      <alignment vertical="center"/>
    </xf>
    <xf numFmtId="266" fontId="96" fillId="0" borderId="330"/>
    <xf numFmtId="266" fontId="18" fillId="0" borderId="327">
      <alignment vertical="center"/>
    </xf>
    <xf numFmtId="266" fontId="26" fillId="58" borderId="411" applyNumberFormat="0" applyFont="0" applyAlignment="0" applyProtection="0">
      <alignment vertical="top"/>
    </xf>
    <xf numFmtId="220" fontId="79" fillId="0" borderId="401" applyFont="0" applyFill="0" applyBorder="0" applyAlignment="0" applyProtection="0"/>
    <xf numFmtId="266" fontId="77" fillId="47" borderId="387" applyNumberFormat="0" applyAlignment="0" applyProtection="0"/>
    <xf numFmtId="49" fontId="113" fillId="0" borderId="597">
      <alignment horizontal="center"/>
    </xf>
    <xf numFmtId="266" fontId="27" fillId="0" borderId="351" applyNumberFormat="0" applyAlignment="0" applyProtection="0">
      <alignment horizontal="left" vertical="center"/>
    </xf>
    <xf numFmtId="49" fontId="113" fillId="0" borderId="344">
      <alignment horizontal="center"/>
    </xf>
    <xf numFmtId="266" fontId="126" fillId="42" borderId="334" applyNumberFormat="0" applyAlignment="0" applyProtection="0"/>
    <xf numFmtId="266" fontId="196" fillId="0" borderId="0" applyNumberFormat="0" applyFill="0" applyBorder="0" applyAlignment="0" applyProtection="0"/>
    <xf numFmtId="16" fontId="18" fillId="68" borderId="450" applyNumberFormat="0" applyFont="0" applyAlignment="0" applyProtection="0">
      <alignment horizontal="centerContinuous"/>
    </xf>
    <xf numFmtId="266" fontId="118" fillId="0" borderId="39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266" fontId="118" fillId="0" borderId="389" applyNumberFormat="0" applyFill="0" applyAlignment="0" applyProtection="0"/>
    <xf numFmtId="187" fontId="39" fillId="0" borderId="346"/>
    <xf numFmtId="183" fontId="18" fillId="0" borderId="340">
      <alignment horizontal="centerContinuous"/>
    </xf>
    <xf numFmtId="266" fontId="37" fillId="0" borderId="341" applyNumberFormat="0" applyFill="0" applyAlignment="0" applyProtection="0"/>
    <xf numFmtId="266" fontId="37" fillId="0" borderId="341" applyNumberFormat="0" applyFill="0" applyAlignment="0" applyProtection="0"/>
    <xf numFmtId="266" fontId="37" fillId="0" borderId="341"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16" fillId="0" borderId="343" applyNumberFormat="0" applyFill="0" applyAlignment="0" applyProtection="0"/>
    <xf numFmtId="266" fontId="16" fillId="0" borderId="343" applyNumberFormat="0" applyFill="0" applyAlignment="0" applyProtection="0"/>
    <xf numFmtId="266" fontId="120" fillId="0" borderId="390" applyNumberFormat="0" applyFill="0" applyAlignment="0" applyProtection="0"/>
    <xf numFmtId="266" fontId="196" fillId="0" borderId="0" applyNumberFormat="0" applyFill="0" applyBorder="0" applyAlignment="0" applyProtection="0"/>
    <xf numFmtId="185" fontId="19" fillId="0" borderId="346"/>
    <xf numFmtId="266" fontId="196" fillId="0" borderId="0" applyNumberFormat="0" applyFill="0" applyBorder="0" applyAlignment="0" applyProtection="0"/>
    <xf numFmtId="266" fontId="196" fillId="0" borderId="0" applyNumberFormat="0" applyFill="0" applyBorder="0" applyAlignment="0" applyProtection="0"/>
    <xf numFmtId="14" fontId="18" fillId="68" borderId="344" applyNumberFormat="0" applyFont="0" applyAlignment="0" applyProtection="0">
      <alignment horizontal="centerContinuous"/>
    </xf>
    <xf numFmtId="14" fontId="18" fillId="68" borderId="344" applyNumberFormat="0" applyFont="0" applyAlignment="0" applyProtection="0">
      <alignment horizontal="centerContinuous"/>
    </xf>
    <xf numFmtId="16" fontId="18" fillId="68" borderId="344" applyNumberFormat="0" applyFont="0" applyAlignment="0" applyProtection="0">
      <alignment horizontal="centerContinuous"/>
    </xf>
    <xf numFmtId="18" fontId="18" fillId="68" borderId="344" applyNumberFormat="0" applyFont="0" applyAlignment="0" applyProtection="0">
      <alignment horizontal="centerContinuous"/>
    </xf>
    <xf numFmtId="20" fontId="18" fillId="68" borderId="344" applyNumberFormat="0" applyFont="0" applyAlignment="0" applyProtection="0">
      <alignment horizontal="centerContinuous"/>
    </xf>
    <xf numFmtId="16" fontId="18" fillId="68" borderId="344" applyNumberFormat="0" applyFont="0" applyAlignment="0" applyProtection="0">
      <alignment horizontal="centerContinuous"/>
    </xf>
    <xf numFmtId="18" fontId="18" fillId="68" borderId="344" applyNumberFormat="0" applyFont="0" applyAlignment="0" applyProtection="0">
      <alignment horizontal="centerContinuous"/>
    </xf>
    <xf numFmtId="20" fontId="18" fillId="68" borderId="344" applyNumberFormat="0" applyFont="0" applyAlignment="0" applyProtection="0">
      <alignment horizontal="centerContinuous"/>
    </xf>
    <xf numFmtId="266" fontId="196" fillId="0" borderId="0" applyNumberFormat="0" applyFill="0" applyBorder="0" applyAlignment="0" applyProtection="0"/>
    <xf numFmtId="266" fontId="126" fillId="42" borderId="387" applyNumberFormat="0" applyAlignment="0" applyProtection="0"/>
    <xf numFmtId="266" fontId="118" fillId="0" borderId="39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344" applyFont="0" applyFill="0" applyBorder="0" applyAlignment="0" applyProtection="0"/>
    <xf numFmtId="167" fontId="91" fillId="0" borderId="344" applyNumberFormat="0" applyFill="0" applyAlignment="0" applyProtection="0"/>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220" fontId="79" fillId="0" borderId="401" applyFont="0" applyFill="0" applyBorder="0" applyAlignment="0" applyProtection="0"/>
    <xf numFmtId="266" fontId="129" fillId="62" borderId="416">
      <alignment horizontal="left" vertical="center" wrapText="1"/>
    </xf>
    <xf numFmtId="266" fontId="27" fillId="0" borderId="351" applyNumberFormat="0" applyAlignment="0" applyProtection="0">
      <alignment horizontal="left" vertical="center"/>
    </xf>
    <xf numFmtId="49" fontId="113" fillId="0" borderId="527">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330"/>
    <xf numFmtId="266" fontId="18" fillId="0" borderId="350">
      <alignment vertical="center"/>
    </xf>
    <xf numFmtId="266" fontId="26" fillId="58" borderId="331" applyNumberFormat="0" applyFont="0" applyAlignment="0" applyProtection="0">
      <alignment vertical="top"/>
    </xf>
    <xf numFmtId="266" fontId="26" fillId="58" borderId="331" applyNumberFormat="0" applyFont="0" applyAlignment="0" applyProtection="0">
      <alignment vertical="top"/>
    </xf>
    <xf numFmtId="266" fontId="196" fillId="0" borderId="0" applyNumberFormat="0" applyFill="0" applyBorder="0" applyAlignment="0" applyProtection="0"/>
    <xf numFmtId="266" fontId="21" fillId="0" borderId="333" applyNumberFormat="0" applyFill="0" applyAlignment="0" applyProtection="0"/>
    <xf numFmtId="266" fontId="21" fillId="0" borderId="333" applyNumberFormat="0" applyFill="0" applyAlignment="0" applyProtection="0"/>
    <xf numFmtId="266" fontId="126" fillId="42" borderId="585" applyNumberFormat="0" applyAlignment="0" applyProtection="0"/>
    <xf numFmtId="49" fontId="113" fillId="0" borderId="370">
      <alignment horizontal="center"/>
    </xf>
    <xf numFmtId="266" fontId="126" fillId="42" borderId="361" applyNumberFormat="0" applyAlignment="0" applyProtection="0"/>
    <xf numFmtId="266" fontId="146" fillId="39" borderId="477" applyNumberFormat="0" applyAlignment="0" applyProtection="0"/>
    <xf numFmtId="266" fontId="77" fillId="39" borderId="334" applyNumberFormat="0" applyAlignment="0" applyProtection="0"/>
    <xf numFmtId="266" fontId="77" fillId="47" borderId="334" applyNumberFormat="0" applyAlignment="0" applyProtection="0"/>
    <xf numFmtId="266" fontId="77" fillId="39" borderId="334" applyNumberFormat="0" applyAlignment="0" applyProtection="0"/>
    <xf numFmtId="266" fontId="77" fillId="39" borderId="334" applyNumberFormat="0" applyAlignment="0" applyProtection="0"/>
    <xf numFmtId="266" fontId="77" fillId="47" borderId="334"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8" fillId="0" borderId="350">
      <alignment vertical="center"/>
    </xf>
    <xf numFmtId="266" fontId="74" fillId="80" borderId="370" applyNumberFormat="0" applyProtection="0">
      <alignment horizontal="center" vertical="top" wrapText="1"/>
      <protection hidden="1"/>
    </xf>
    <xf numFmtId="266" fontId="146" fillId="47" borderId="338" applyNumberFormat="0" applyAlignment="0" applyProtection="0"/>
    <xf numFmtId="266" fontId="146" fillId="39" borderId="338" applyNumberFormat="0" applyAlignment="0" applyProtection="0"/>
    <xf numFmtId="266" fontId="146" fillId="39" borderId="338" applyNumberFormat="0" applyAlignment="0" applyProtection="0"/>
    <xf numFmtId="266" fontId="146" fillId="47" borderId="338" applyNumberFormat="0" applyAlignment="0" applyProtection="0"/>
    <xf numFmtId="266" fontId="146" fillId="39" borderId="338" applyNumberFormat="0" applyAlignment="0" applyProtection="0"/>
    <xf numFmtId="266" fontId="18" fillId="44" borderId="337" applyNumberFormat="0" applyFont="0" applyAlignment="0" applyProtection="0"/>
    <xf numFmtId="266" fontId="18" fillId="44" borderId="337" applyNumberFormat="0" applyFont="0" applyAlignment="0" applyProtection="0"/>
    <xf numFmtId="266" fontId="18" fillId="44" borderId="337"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87" applyNumberFormat="0" applyAlignment="0" applyProtection="0"/>
    <xf numFmtId="266" fontId="196" fillId="0" borderId="0" applyNumberFormat="0" applyFill="0" applyBorder="0" applyAlignment="0" applyProtection="0"/>
    <xf numFmtId="266" fontId="129" fillId="62" borderId="336">
      <alignment horizontal="left" vertical="center" wrapText="1"/>
    </xf>
    <xf numFmtId="266" fontId="126" fillId="42" borderId="334" applyNumberFormat="0" applyAlignment="0" applyProtection="0"/>
    <xf numFmtId="266" fontId="126" fillId="42" borderId="334" applyNumberFormat="0" applyAlignment="0" applyProtection="0"/>
    <xf numFmtId="266" fontId="27" fillId="0" borderId="351" applyNumberFormat="0" applyAlignment="0" applyProtection="0">
      <alignment horizontal="left" vertical="center"/>
    </xf>
    <xf numFmtId="266" fontId="126" fillId="42" borderId="33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8" fillId="0" borderId="350">
      <alignment vertical="center"/>
    </xf>
    <xf numFmtId="266" fontId="18" fillId="0" borderId="350">
      <alignment vertical="center"/>
    </xf>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5" fontId="26" fillId="58" borderId="331" applyNumberFormat="0" applyAlignment="0" applyProtection="0">
      <alignment vertical="top"/>
    </xf>
    <xf numFmtId="5" fontId="26" fillId="58" borderId="331" applyNumberFormat="0" applyAlignment="0" applyProtection="0">
      <alignment vertical="top"/>
    </xf>
    <xf numFmtId="266" fontId="37" fillId="0" borderId="547" applyNumberFormat="0" applyFill="0" applyAlignment="0" applyProtection="0"/>
    <xf numFmtId="5" fontId="26" fillId="58" borderId="331" applyNumberFormat="0" applyAlignment="0" applyProtection="0">
      <alignment vertical="top"/>
    </xf>
    <xf numFmtId="266" fontId="196" fillId="0" borderId="0" applyNumberFormat="0" applyFill="0" applyBorder="0" applyAlignment="0" applyProtection="0"/>
    <xf numFmtId="5" fontId="26" fillId="58" borderId="331" applyNumberFormat="0" applyAlignment="0" applyProtection="0">
      <alignment vertical="top"/>
    </xf>
    <xf numFmtId="5" fontId="26" fillId="58" borderId="331" applyNumberFormat="0" applyAlignment="0" applyProtection="0">
      <alignment vertical="top"/>
    </xf>
    <xf numFmtId="5" fontId="26" fillId="58" borderId="331" applyNumberFormat="0" applyAlignment="0" applyProtection="0">
      <alignment vertical="top"/>
    </xf>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470" applyNumberFormat="0" applyAlignment="0" applyProtection="0"/>
    <xf numFmtId="266" fontId="27" fillId="0" borderId="540" applyNumberFormat="0" applyAlignment="0" applyProtection="0">
      <alignment horizontal="left" vertical="center"/>
    </xf>
    <xf numFmtId="49" fontId="113" fillId="0" borderId="450">
      <alignment horizontal="center"/>
    </xf>
    <xf numFmtId="49" fontId="113" fillId="0" borderId="597">
      <alignment horizontal="center"/>
    </xf>
    <xf numFmtId="266" fontId="146" fillId="47" borderId="418" applyNumberFormat="0" applyAlignment="0" applyProtection="0"/>
    <xf numFmtId="266" fontId="126" fillId="42" borderId="440" applyNumberFormat="0" applyAlignment="0" applyProtection="0"/>
    <xf numFmtId="266" fontId="65" fillId="68" borderId="386" applyNumberFormat="0" applyBorder="0" applyAlignment="0" applyProtection="0"/>
    <xf numFmtId="266" fontId="65" fillId="68" borderId="469" applyNumberFormat="0" applyBorder="0" applyAlignment="0" applyProtection="0"/>
    <xf numFmtId="266" fontId="126" fillId="42" borderId="564" applyNumberFormat="0" applyAlignment="0" applyProtection="0"/>
    <xf numFmtId="266" fontId="113" fillId="0" borderId="527">
      <alignment horizontal="center"/>
    </xf>
    <xf numFmtId="266" fontId="126" fillId="42" borderId="585" applyNumberFormat="0" applyAlignment="0" applyProtection="0"/>
    <xf numFmtId="266" fontId="16" fillId="0" borderId="506" applyNumberFormat="0" applyFill="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96" fillId="0" borderId="0" applyNumberFormat="0" applyFill="0" applyBorder="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6" fillId="42" borderId="334" applyNumberFormat="0" applyAlignment="0" applyProtection="0"/>
    <xf numFmtId="266" fontId="129" fillId="62" borderId="336">
      <alignment horizontal="left" vertical="center" wrapText="1"/>
    </xf>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126" fillId="42" borderId="361" applyNumberFormat="0" applyAlignment="0" applyProtection="0"/>
    <xf numFmtId="49" fontId="113" fillId="0" borderId="370">
      <alignment horizontal="center"/>
    </xf>
    <xf numFmtId="266" fontId="126" fillId="42" borderId="361" applyNumberFormat="0" applyAlignment="0" applyProtection="0"/>
    <xf numFmtId="266" fontId="113" fillId="0" borderId="370">
      <alignment horizontal="center"/>
    </xf>
    <xf numFmtId="266" fontId="126" fillId="42" borderId="545" applyNumberFormat="0" applyAlignment="0" applyProtection="0"/>
    <xf numFmtId="266" fontId="18" fillId="44" borderId="337" applyNumberFormat="0" applyFont="0" applyAlignment="0" applyProtection="0"/>
    <xf numFmtId="266" fontId="27" fillId="0" borderId="351" applyNumberFormat="0" applyAlignment="0" applyProtection="0">
      <alignment horizontal="left" vertical="center"/>
    </xf>
    <xf numFmtId="266" fontId="18" fillId="44" borderId="337" applyNumberFormat="0" applyFont="0" applyAlignment="0" applyProtection="0"/>
    <xf numFmtId="266" fontId="18" fillId="44" borderId="337" applyNumberFormat="0" applyFont="0" applyAlignment="0" applyProtection="0"/>
    <xf numFmtId="266" fontId="146" fillId="39" borderId="338" applyNumberFormat="0" applyAlignment="0" applyProtection="0"/>
    <xf numFmtId="266" fontId="146" fillId="47" borderId="338" applyNumberFormat="0" applyAlignment="0" applyProtection="0"/>
    <xf numFmtId="266" fontId="146" fillId="39" borderId="338" applyNumberFormat="0" applyAlignment="0" applyProtection="0"/>
    <xf numFmtId="266" fontId="146" fillId="39" borderId="338" applyNumberFormat="0" applyAlignment="0" applyProtection="0"/>
    <xf numFmtId="266" fontId="146" fillId="47" borderId="33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77" fillId="47" borderId="334" applyNumberFormat="0" applyAlignment="0" applyProtection="0"/>
    <xf numFmtId="266" fontId="77" fillId="39" borderId="334" applyNumberFormat="0" applyAlignment="0" applyProtection="0"/>
    <xf numFmtId="266" fontId="77" fillId="39" borderId="334" applyNumberFormat="0" applyAlignment="0" applyProtection="0"/>
    <xf numFmtId="266" fontId="77" fillId="47" borderId="334" applyNumberFormat="0" applyAlignment="0" applyProtection="0"/>
    <xf numFmtId="266" fontId="77" fillId="39" borderId="334" applyNumberFormat="0" applyAlignment="0" applyProtection="0"/>
    <xf numFmtId="266" fontId="196" fillId="0" borderId="0" applyNumberFormat="0" applyFill="0" applyBorder="0" applyAlignment="0" applyProtection="0"/>
    <xf numFmtId="18" fontId="18" fillId="68" borderId="573" applyNumberFormat="0" applyFont="0" applyAlignment="0" applyProtection="0">
      <alignment horizontal="centerContinuous"/>
    </xf>
    <xf numFmtId="266" fontId="77" fillId="39" borderId="470" applyNumberFormat="0" applyAlignment="0" applyProtection="0"/>
    <xf numFmtId="266" fontId="113" fillId="0" borderId="370">
      <alignment horizontal="center"/>
    </xf>
    <xf numFmtId="49" fontId="113" fillId="0" borderId="370">
      <alignment horizontal="center"/>
    </xf>
    <xf numFmtId="266" fontId="21" fillId="0" borderId="333" applyNumberFormat="0" applyFill="0" applyAlignment="0" applyProtection="0"/>
    <xf numFmtId="266" fontId="21" fillId="0" borderId="33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80" applyNumberFormat="0" applyAlignment="0" applyProtection="0">
      <alignment horizontal="left" vertical="center"/>
    </xf>
    <xf numFmtId="266" fontId="26" fillId="43" borderId="562" applyNumberFormat="0" applyFont="0" applyBorder="0" applyProtection="0"/>
    <xf numFmtId="266" fontId="18" fillId="0" borderId="350">
      <alignment vertical="center"/>
    </xf>
    <xf numFmtId="266" fontId="96" fillId="0" borderId="330"/>
    <xf numFmtId="266" fontId="26" fillId="58" borderId="331" applyNumberFormat="0" applyFont="0" applyAlignment="0" applyProtection="0">
      <alignment vertical="top"/>
    </xf>
    <xf numFmtId="266" fontId="26" fillId="58" borderId="331"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8">
      <alignment vertical="center"/>
    </xf>
    <xf numFmtId="266" fontId="121" fillId="0" borderId="589" applyNumberFormat="0" applyFill="0" applyAlignment="0" applyProtection="0"/>
    <xf numFmtId="266" fontId="118" fillId="0" borderId="472" applyNumberFormat="0" applyFill="0" applyAlignment="0" applyProtection="0"/>
    <xf numFmtId="266" fontId="27" fillId="0" borderId="351" applyNumberFormat="0" applyAlignment="0" applyProtection="0">
      <alignment horizontal="left" vertical="center"/>
    </xf>
    <xf numFmtId="266" fontId="126" fillId="42" borderId="387" applyNumberFormat="0" applyAlignment="0" applyProtection="0"/>
    <xf numFmtId="266" fontId="146" fillId="47" borderId="36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183" fontId="18" fillId="0" borderId="340">
      <alignment horizontal="centerContinuous"/>
    </xf>
    <xf numFmtId="266" fontId="37" fillId="0" borderId="341" applyNumberFormat="0" applyFill="0" applyAlignment="0" applyProtection="0"/>
    <xf numFmtId="266" fontId="37" fillId="0" borderId="341" applyNumberFormat="0" applyFill="0" applyAlignment="0" applyProtection="0"/>
    <xf numFmtId="266" fontId="37" fillId="0" borderId="341"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16" fillId="0" borderId="343" applyNumberFormat="0" applyFill="0" applyAlignment="0" applyProtection="0"/>
    <xf numFmtId="266" fontId="16" fillId="0" borderId="34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341" applyNumberFormat="0" applyFill="0" applyAlignment="0" applyProtection="0"/>
    <xf numFmtId="266" fontId="37" fillId="0" borderId="341" applyNumberFormat="0" applyFill="0" applyAlignment="0" applyProtection="0"/>
    <xf numFmtId="266" fontId="37" fillId="0" borderId="341"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37" fillId="0" borderId="342" applyNumberFormat="0" applyFill="0" applyAlignment="0" applyProtection="0"/>
    <xf numFmtId="266" fontId="16" fillId="0" borderId="343" applyNumberFormat="0" applyFill="0" applyAlignment="0" applyProtection="0"/>
    <xf numFmtId="266" fontId="16" fillId="0" borderId="343" applyNumberFormat="0" applyFill="0" applyAlignment="0" applyProtection="0"/>
    <xf numFmtId="266" fontId="26" fillId="58" borderId="561" applyNumberFormat="0" applyFont="0" applyAlignment="0" applyProtection="0">
      <alignment vertical="top"/>
    </xf>
    <xf numFmtId="266" fontId="196" fillId="0" borderId="0" applyNumberFormat="0" applyFill="0" applyBorder="0" applyAlignment="0" applyProtection="0"/>
    <xf numFmtId="266" fontId="27" fillId="0" borderId="351" applyNumberFormat="0" applyAlignment="0" applyProtection="0">
      <alignment horizontal="left" vertical="center"/>
    </xf>
    <xf numFmtId="49" fontId="113" fillId="0" borderId="620">
      <alignment horizontal="center"/>
    </xf>
    <xf numFmtId="266" fontId="126" fillId="42" borderId="440" applyNumberFormat="0" applyAlignment="0" applyProtection="0"/>
    <xf numFmtId="266" fontId="146" fillId="39" borderId="444" applyNumberFormat="0" applyAlignment="0" applyProtection="0"/>
    <xf numFmtId="5" fontId="26" fillId="58" borderId="437" applyNumberFormat="0" applyAlignment="0" applyProtection="0">
      <alignment vertical="top"/>
    </xf>
    <xf numFmtId="266" fontId="126" fillId="42" borderId="611"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20" fontId="79" fillId="0" borderId="452" applyFont="0" applyFill="0" applyBorder="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18" fillId="0" borderId="350">
      <alignment vertical="center"/>
    </xf>
    <xf numFmtId="266" fontId="126" fillId="42" borderId="387" applyNumberFormat="0" applyAlignment="0" applyProtection="0"/>
    <xf numFmtId="49" fontId="113" fillId="0" borderId="507">
      <alignment horizontal="center"/>
    </xf>
    <xf numFmtId="266" fontId="18" fillId="0" borderId="405">
      <alignment vertical="center"/>
    </xf>
    <xf numFmtId="266" fontId="126" fillId="42" borderId="611" applyNumberFormat="0" applyAlignment="0" applyProtection="0"/>
    <xf numFmtId="266" fontId="126" fillId="42" borderId="611" applyNumberFormat="0" applyAlignment="0" applyProtection="0"/>
    <xf numFmtId="220" fontId="79" fillId="0" borderId="599" applyFont="0" applyFill="0" applyBorder="0" applyAlignment="0" applyProtection="0"/>
    <xf numFmtId="266" fontId="113" fillId="0" borderId="55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438" applyNumberFormat="0" applyFont="0" applyBorder="0" applyProtection="0"/>
    <xf numFmtId="220" fontId="79" fillId="0" borderId="425" applyFont="0" applyFill="0" applyBorder="0" applyAlignment="0" applyProtection="0"/>
    <xf numFmtId="266" fontId="126" fillId="42" borderId="470" applyNumberFormat="0" applyAlignment="0" applyProtection="0"/>
    <xf numFmtId="266" fontId="196" fillId="0" borderId="0" applyNumberFormat="0" applyFill="0" applyBorder="0" applyAlignment="0" applyProtection="0"/>
    <xf numFmtId="266" fontId="158" fillId="1" borderId="600" applyNumberFormat="0" applyFont="0" applyAlignment="0">
      <alignment horizontal="center"/>
    </xf>
    <xf numFmtId="49" fontId="113" fillId="0" borderId="597">
      <alignment horizontal="center"/>
    </xf>
    <xf numFmtId="266" fontId="16" fillId="0" borderId="398" applyNumberFormat="0" applyFill="0" applyAlignment="0" applyProtection="0"/>
    <xf numFmtId="266" fontId="21" fillId="0" borderId="384" applyNumberFormat="0" applyFill="0" applyAlignment="0" applyProtection="0"/>
    <xf numFmtId="266" fontId="118" fillId="0" borderId="391" applyNumberFormat="0" applyFill="0" applyAlignment="0" applyProtection="0"/>
    <xf numFmtId="266" fontId="126" fillId="42" borderId="518" applyNumberFormat="0" applyAlignment="0" applyProtection="0"/>
    <xf numFmtId="266" fontId="21" fillId="0" borderId="413" applyNumberFormat="0" applyFill="0" applyAlignment="0" applyProtection="0"/>
    <xf numFmtId="220" fontId="79" fillId="0" borderId="401" applyFont="0" applyFill="0" applyBorder="0" applyAlignment="0" applyProtection="0"/>
    <xf numFmtId="266" fontId="77" fillId="39" borderId="361" applyNumberFormat="0" applyAlignment="0" applyProtection="0"/>
    <xf numFmtId="266" fontId="146" fillId="39" borderId="394" applyNumberFormat="0" applyAlignment="0" applyProtection="0"/>
    <xf numFmtId="49" fontId="113" fillId="0" borderId="597">
      <alignment horizontal="center"/>
    </xf>
    <xf numFmtId="183" fontId="18" fillId="0" borderId="446">
      <alignment horizontal="centerContinuous"/>
    </xf>
    <xf numFmtId="266" fontId="26" fillId="43" borderId="383" applyNumberFormat="0" applyFont="0" applyBorder="0" applyProtection="0"/>
    <xf numFmtId="266" fontId="118" fillId="0" borderId="389" applyNumberFormat="0" applyFill="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50">
      <alignment vertical="center"/>
    </xf>
    <xf numFmtId="266" fontId="196" fillId="0" borderId="0" applyNumberFormat="0" applyFill="0" applyBorder="0" applyAlignment="0" applyProtection="0"/>
    <xf numFmtId="266" fontId="18" fillId="0" borderId="350">
      <alignment vertical="center"/>
    </xf>
    <xf numFmtId="266" fontId="18" fillId="0" borderId="35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18" fillId="0" borderId="350">
      <alignment vertical="center"/>
    </xf>
    <xf numFmtId="266" fontId="18" fillId="0" borderId="350">
      <alignment vertical="center"/>
    </xf>
    <xf numFmtId="266" fontId="196" fillId="0" borderId="0" applyNumberFormat="0" applyFill="0" applyBorder="0" applyAlignment="0" applyProtection="0"/>
    <xf numFmtId="266" fontId="18" fillId="0" borderId="350">
      <alignment vertical="center"/>
    </xf>
    <xf numFmtId="266" fontId="27" fillId="0" borderId="351" applyNumberFormat="0" applyAlignment="0" applyProtection="0">
      <alignment horizontal="left" vertical="center"/>
    </xf>
    <xf numFmtId="266" fontId="27" fillId="0" borderId="351" applyNumberFormat="0" applyAlignment="0" applyProtection="0">
      <alignment horizontal="left" vertical="center"/>
    </xf>
    <xf numFmtId="266" fontId="196" fillId="0" borderId="0" applyNumberFormat="0" applyFill="0" applyBorder="0" applyAlignment="0" applyProtection="0"/>
    <xf numFmtId="266" fontId="18" fillId="0" borderId="350">
      <alignment vertical="center"/>
    </xf>
    <xf numFmtId="266" fontId="120" fillId="0" borderId="473" applyNumberFormat="0" applyFill="0" applyAlignment="0" applyProtection="0"/>
    <xf numFmtId="266" fontId="77" fillId="47" borderId="6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6">
      <alignment vertical="center"/>
    </xf>
    <xf numFmtId="266" fontId="27" fillId="0" borderId="402">
      <alignment horizontal="left" vertical="center"/>
    </xf>
    <xf numFmtId="266" fontId="118" fillId="0" borderId="589" applyNumberFormat="0" applyFill="0" applyAlignment="0" applyProtection="0"/>
    <xf numFmtId="266" fontId="126" fillId="42" borderId="387" applyNumberFormat="0" applyAlignment="0" applyProtection="0"/>
    <xf numFmtId="266" fontId="77" fillId="39" borderId="470" applyNumberFormat="0" applyAlignment="0" applyProtection="0"/>
    <xf numFmtId="266" fontId="126" fillId="42" borderId="387" applyNumberFormat="0" applyAlignment="0" applyProtection="0"/>
    <xf numFmtId="266" fontId="118" fillId="0" borderId="389" applyNumberFormat="0" applyFill="0" applyAlignment="0" applyProtection="0"/>
    <xf numFmtId="266" fontId="118" fillId="0" borderId="391" applyNumberFormat="0" applyFill="0" applyAlignment="0" applyProtection="0"/>
    <xf numFmtId="266" fontId="196" fillId="0" borderId="0" applyNumberFormat="0" applyFill="0" applyBorder="0" applyAlignment="0" applyProtection="0"/>
    <xf numFmtId="266" fontId="118" fillId="0" borderId="389" applyNumberFormat="0" applyFill="0" applyAlignment="0" applyProtection="0"/>
    <xf numFmtId="231" fontId="22" fillId="68" borderId="399" applyNumberFormat="0" applyFont="0" applyAlignment="0"/>
    <xf numFmtId="266" fontId="118" fillId="0" borderId="391" applyNumberFormat="0" applyFill="0" applyAlignment="0" applyProtection="0"/>
    <xf numFmtId="266" fontId="126" fillId="42" borderId="387" applyNumberFormat="0" applyAlignment="0" applyProtection="0"/>
    <xf numFmtId="5" fontId="26" fillId="58" borderId="495" applyNumberFormat="0" applyAlignment="0" applyProtection="0">
      <alignment vertical="top"/>
    </xf>
    <xf numFmtId="266" fontId="196" fillId="0" borderId="0" applyNumberFormat="0" applyFill="0" applyBorder="0" applyAlignment="0" applyProtection="0"/>
    <xf numFmtId="49" fontId="113" fillId="0" borderId="399">
      <alignment horizontal="center"/>
    </xf>
    <xf numFmtId="266" fontId="77" fillId="39" borderId="470" applyNumberFormat="0" applyAlignment="0" applyProtection="0"/>
    <xf numFmtId="266" fontId="146" fillId="47" borderId="477" applyNumberFormat="0" applyAlignment="0" applyProtection="0"/>
    <xf numFmtId="266" fontId="196" fillId="0" borderId="0" applyNumberFormat="0" applyFill="0" applyBorder="0" applyAlignment="0" applyProtection="0"/>
    <xf numFmtId="49" fontId="113" fillId="0" borderId="573">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8" fillId="0" borderId="376">
      <alignment vertical="center"/>
    </xf>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8" fillId="0" borderId="376">
      <alignment vertical="center"/>
    </xf>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8" fillId="0" borderId="376">
      <alignment vertical="center"/>
    </xf>
    <xf numFmtId="266" fontId="18" fillId="0" borderId="3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6">
      <alignment vertical="center"/>
    </xf>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8" fillId="0" borderId="376">
      <alignment vertical="center"/>
    </xf>
    <xf numFmtId="266" fontId="21" fillId="0" borderId="582" applyNumberFormat="0" applyFill="0" applyAlignment="0" applyProtection="0"/>
    <xf numFmtId="266" fontId="18" fillId="0" borderId="376">
      <alignment vertical="center"/>
    </xf>
    <xf numFmtId="266" fontId="18" fillId="0" borderId="376">
      <alignment vertical="center"/>
    </xf>
    <xf numFmtId="266" fontId="18" fillId="0" borderId="3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6">
      <alignment vertical="center"/>
    </xf>
    <xf numFmtId="266" fontId="196" fillId="0" borderId="0" applyNumberFormat="0" applyFill="0" applyBorder="0" applyAlignment="0" applyProtection="0"/>
    <xf numFmtId="266" fontId="18" fillId="0" borderId="376">
      <alignment vertical="center"/>
    </xf>
    <xf numFmtId="49" fontId="113" fillId="0" borderId="423">
      <alignment horizontal="center"/>
    </xf>
    <xf numFmtId="266" fontId="196" fillId="0" borderId="0" applyNumberFormat="0" applyFill="0" applyBorder="0" applyAlignment="0" applyProtection="0"/>
    <xf numFmtId="49" fontId="113" fillId="0" borderId="423">
      <alignment horizontal="center"/>
    </xf>
    <xf numFmtId="266" fontId="196" fillId="0" borderId="0" applyNumberFormat="0" applyFill="0" applyBorder="0" applyAlignment="0" applyProtection="0"/>
    <xf numFmtId="266" fontId="18" fillId="0" borderId="376">
      <alignment vertical="center"/>
    </xf>
    <xf numFmtId="266" fontId="18" fillId="0" borderId="376">
      <alignment vertical="center"/>
    </xf>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8" fillId="0" borderId="376">
      <alignment vertical="center"/>
    </xf>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26" fillId="58" borderId="358" applyNumberFormat="0" applyFont="0" applyAlignment="0" applyProtection="0">
      <alignment vertical="top"/>
    </xf>
    <xf numFmtId="266" fontId="26" fillId="58" borderId="358" applyNumberFormat="0" applyFont="0" applyAlignment="0" applyProtection="0">
      <alignment vertical="top"/>
    </xf>
    <xf numFmtId="266" fontId="37" fillId="0" borderId="595" applyNumberFormat="0" applyFill="0" applyAlignment="0" applyProtection="0"/>
    <xf numFmtId="266" fontId="21" fillId="0" borderId="360" applyNumberFormat="0" applyFill="0" applyAlignment="0" applyProtection="0"/>
    <xf numFmtId="266" fontId="21" fillId="0" borderId="360" applyNumberFormat="0" applyFill="0" applyAlignment="0" applyProtection="0"/>
    <xf numFmtId="266" fontId="77" fillId="39" borderId="361" applyNumberFormat="0" applyAlignment="0" applyProtection="0"/>
    <xf numFmtId="266" fontId="77" fillId="47" borderId="361" applyNumberFormat="0" applyAlignment="0" applyProtection="0"/>
    <xf numFmtId="266" fontId="77" fillId="39" borderId="361" applyNumberFormat="0" applyAlignment="0" applyProtection="0"/>
    <xf numFmtId="266" fontId="77" fillId="39" borderId="361" applyNumberFormat="0" applyAlignment="0" applyProtection="0"/>
    <xf numFmtId="266" fontId="77" fillId="47" borderId="361" applyNumberFormat="0" applyAlignment="0" applyProtection="0"/>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9" fillId="62" borderId="363">
      <alignment horizontal="left" vertical="center" wrapText="1"/>
    </xf>
    <xf numFmtId="266" fontId="18" fillId="44" borderId="364" applyNumberFormat="0" applyFont="0" applyAlignment="0" applyProtection="0"/>
    <xf numFmtId="266" fontId="18" fillId="44" borderId="364" applyNumberFormat="0" applyFont="0" applyAlignment="0" applyProtection="0"/>
    <xf numFmtId="266" fontId="18" fillId="44" borderId="364" applyNumberFormat="0" applyFont="0" applyAlignment="0" applyProtection="0"/>
    <xf numFmtId="266" fontId="146" fillId="39" borderId="365" applyNumberFormat="0" applyAlignment="0" applyProtection="0"/>
    <xf numFmtId="266" fontId="146" fillId="47" borderId="365" applyNumberFormat="0" applyAlignment="0" applyProtection="0"/>
    <xf numFmtId="266" fontId="146" fillId="39" borderId="365" applyNumberFormat="0" applyAlignment="0" applyProtection="0"/>
    <xf numFmtId="266" fontId="146" fillId="39" borderId="365" applyNumberFormat="0" applyAlignment="0" applyProtection="0"/>
    <xf numFmtId="266" fontId="146" fillId="47" borderId="365" applyNumberFormat="0" applyAlignment="0" applyProtection="0"/>
    <xf numFmtId="183" fontId="18" fillId="0" borderId="366">
      <alignment horizontal="centerContinuous"/>
    </xf>
    <xf numFmtId="266" fontId="37" fillId="0" borderId="367" applyNumberFormat="0" applyFill="0" applyAlignment="0" applyProtection="0"/>
    <xf numFmtId="266" fontId="37" fillId="0" borderId="367" applyNumberFormat="0" applyFill="0" applyAlignment="0" applyProtection="0"/>
    <xf numFmtId="266" fontId="37" fillId="0" borderId="367"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16" fillId="0" borderId="369" applyNumberFormat="0" applyFill="0" applyAlignment="0" applyProtection="0"/>
    <xf numFmtId="266" fontId="16" fillId="0" borderId="369" applyNumberFormat="0" applyFill="0" applyAlignment="0" applyProtection="0"/>
    <xf numFmtId="266" fontId="126" fillId="42" borderId="61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26" fillId="58" borderId="561" applyNumberFormat="0" applyFont="0" applyAlignment="0" applyProtection="0">
      <alignment vertical="top"/>
    </xf>
    <xf numFmtId="49" fontId="113" fillId="0" borderId="423">
      <alignment horizontal="center"/>
    </xf>
    <xf numFmtId="5" fontId="26" fillId="58" borderId="515" applyNumberFormat="0" applyAlignment="0" applyProtection="0">
      <alignment vertical="top"/>
    </xf>
    <xf numFmtId="266" fontId="126" fillId="42" borderId="414" applyNumberFormat="0" applyAlignment="0" applyProtection="0"/>
    <xf numFmtId="266" fontId="18" fillId="0" borderId="355">
      <alignment vertical="center"/>
    </xf>
    <xf numFmtId="266" fontId="18" fillId="0" borderId="355">
      <alignment vertical="center"/>
    </xf>
    <xf numFmtId="266" fontId="18" fillId="0" borderId="376">
      <alignment vertical="center"/>
    </xf>
    <xf numFmtId="266" fontId="96" fillId="0" borderId="357"/>
    <xf numFmtId="266" fontId="18" fillId="0" borderId="355">
      <alignment vertical="center"/>
    </xf>
    <xf numFmtId="49" fontId="113" fillId="0" borderId="399">
      <alignment horizontal="center"/>
    </xf>
    <xf numFmtId="266" fontId="113" fillId="0" borderId="399">
      <alignment horizontal="center"/>
    </xf>
    <xf numFmtId="266" fontId="126" fillId="42" borderId="387" applyNumberFormat="0" applyAlignment="0" applyProtection="0"/>
    <xf numFmtId="4" fontId="91" fillId="0" borderId="370" applyFont="0" applyFill="0" applyBorder="0" applyAlignment="0" applyProtection="0"/>
    <xf numFmtId="266" fontId="52" fillId="0" borderId="370" applyProtection="0">
      <alignment horizontal="center" vertical="top" wrapText="1"/>
      <protection hidden="1"/>
    </xf>
    <xf numFmtId="266" fontId="18" fillId="44" borderId="393" applyNumberFormat="0" applyFont="0" applyAlignment="0" applyProtection="0"/>
    <xf numFmtId="220" fontId="79" fillId="0" borderId="372" applyFont="0" applyFill="0" applyBorder="0" applyAlignment="0" applyProtection="0"/>
    <xf numFmtId="220" fontId="79" fillId="0" borderId="372" applyFont="0" applyFill="0" applyBorder="0" applyAlignment="0" applyProtection="0"/>
    <xf numFmtId="220" fontId="79" fillId="0" borderId="372" applyFont="0" applyFill="0" applyBorder="0" applyAlignment="0" applyProtection="0"/>
    <xf numFmtId="220" fontId="79" fillId="0" borderId="372" applyFont="0" applyFill="0" applyBorder="0" applyAlignment="0" applyProtection="0"/>
    <xf numFmtId="220" fontId="79" fillId="0" borderId="372" applyFont="0" applyFill="0" applyBorder="0" applyAlignment="0" applyProtection="0"/>
    <xf numFmtId="220" fontId="79" fillId="0" borderId="372" applyFont="0" applyFill="0" applyBorder="0" applyAlignment="0" applyProtection="0"/>
    <xf numFmtId="220" fontId="79" fillId="0" borderId="372" applyFont="0" applyFill="0" applyBorder="0" applyAlignment="0" applyProtection="0"/>
    <xf numFmtId="220" fontId="79" fillId="0" borderId="372" applyFont="0" applyFill="0" applyBorder="0" applyAlignment="0" applyProtection="0"/>
    <xf numFmtId="266" fontId="146" fillId="47" borderId="365" applyNumberFormat="0" applyAlignment="0" applyProtection="0"/>
    <xf numFmtId="266" fontId="146" fillId="39" borderId="365" applyNumberFormat="0" applyAlignment="0" applyProtection="0"/>
    <xf numFmtId="266" fontId="146" fillId="39" borderId="365" applyNumberFormat="0" applyAlignment="0" applyProtection="0"/>
    <xf numFmtId="266" fontId="146" fillId="47" borderId="365" applyNumberFormat="0" applyAlignment="0" applyProtection="0"/>
    <xf numFmtId="266" fontId="146" fillId="39" borderId="365" applyNumberFormat="0" applyAlignment="0" applyProtection="0"/>
    <xf numFmtId="266" fontId="18" fillId="44" borderId="364" applyNumberFormat="0" applyFont="0" applyAlignment="0" applyProtection="0"/>
    <xf numFmtId="266" fontId="18" fillId="44" borderId="364" applyNumberFormat="0" applyFont="0" applyAlignment="0" applyProtection="0"/>
    <xf numFmtId="266" fontId="18" fillId="44" borderId="364" applyNumberFormat="0" applyFont="0" applyAlignment="0" applyProtection="0"/>
    <xf numFmtId="266" fontId="37" fillId="0" borderId="618" applyNumberFormat="0" applyFill="0" applyAlignment="0" applyProtection="0"/>
    <xf numFmtId="4" fontId="91" fillId="0" borderId="370" applyFont="0" applyFill="0" applyBorder="0" applyAlignment="0" applyProtection="0"/>
    <xf numFmtId="266" fontId="26" fillId="43" borderId="496" applyNumberFormat="0" applyFont="0" applyBorder="0" applyProtection="0"/>
    <xf numFmtId="188" fontId="18" fillId="0" borderId="372" applyFill="0" applyBorder="0">
      <alignment horizontal="right"/>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9" fillId="62" borderId="363">
      <alignment horizontal="left" vertical="center" wrapText="1"/>
    </xf>
    <xf numFmtId="266" fontId="27" fillId="0" borderId="356" applyNumberFormat="0" applyAlignment="0" applyProtection="0">
      <alignment horizontal="left" vertical="center"/>
    </xf>
    <xf numFmtId="266" fontId="126" fillId="42" borderId="361" applyNumberFormat="0" applyAlignment="0" applyProtection="0"/>
    <xf numFmtId="266" fontId="27" fillId="0" borderId="356" applyNumberFormat="0" applyAlignment="0" applyProtection="0">
      <alignment horizontal="left" vertical="center"/>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21" fillId="0" borderId="370" applyFont="0" applyFill="0" applyBorder="0" applyAlignment="0" applyProtection="0"/>
    <xf numFmtId="266" fontId="21" fillId="0" borderId="370" applyFon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27" fontId="18" fillId="0" borderId="374" applyFon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31" fontId="22" fillId="68" borderId="370" applyNumberFormat="0" applyFont="0" applyAlignment="0"/>
    <xf numFmtId="266" fontId="126" fillId="42" borderId="361" applyNumberFormat="0" applyAlignment="0" applyProtection="0"/>
    <xf numFmtId="266" fontId="27" fillId="0" borderId="373">
      <alignment horizontal="left" vertical="center"/>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49" fontId="113" fillId="0" borderId="370">
      <alignment horizontal="center"/>
    </xf>
    <xf numFmtId="266" fontId="113" fillId="0" borderId="370">
      <alignment horizontal="center"/>
    </xf>
    <xf numFmtId="49" fontId="113" fillId="0" borderId="370">
      <alignment horizontal="center"/>
    </xf>
    <xf numFmtId="266" fontId="113" fillId="0" borderId="370">
      <alignment horizontal="center"/>
    </xf>
    <xf numFmtId="49" fontId="113" fillId="0" borderId="370">
      <alignment horizontal="center"/>
    </xf>
    <xf numFmtId="266" fontId="126" fillId="42" borderId="361" applyNumberFormat="0" applyAlignment="0" applyProtection="0"/>
    <xf numFmtId="266" fontId="113" fillId="0" borderId="370">
      <alignment horizontal="center"/>
    </xf>
    <xf numFmtId="49" fontId="113" fillId="0" borderId="370">
      <alignment horizontal="center"/>
    </xf>
    <xf numFmtId="266" fontId="113" fillId="0" borderId="370">
      <alignment horizontal="center"/>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49" fontId="113" fillId="0" borderId="370">
      <alignment horizontal="center"/>
    </xf>
    <xf numFmtId="266" fontId="113" fillId="0" borderId="370">
      <alignment horizontal="center"/>
    </xf>
    <xf numFmtId="49" fontId="113" fillId="0" borderId="370">
      <alignment horizontal="center"/>
    </xf>
    <xf numFmtId="266" fontId="113" fillId="0" borderId="370">
      <alignment horizontal="center"/>
    </xf>
    <xf numFmtId="49" fontId="113" fillId="0" borderId="370">
      <alignment horizontal="center"/>
    </xf>
    <xf numFmtId="49" fontId="113" fillId="0" borderId="370">
      <alignment horizontal="center"/>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470" applyNumberFormat="0" applyAlignment="0" applyProtection="0"/>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266" fontId="27" fillId="0" borderId="356" applyNumberFormat="0" applyAlignment="0" applyProtection="0">
      <alignment horizontal="left" vertical="center"/>
    </xf>
    <xf numFmtId="266" fontId="126" fillId="42" borderId="361" applyNumberFormat="0" applyAlignment="0" applyProtection="0"/>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49" fontId="113" fillId="0" borderId="370">
      <alignment horizontal="center"/>
    </xf>
    <xf numFmtId="266" fontId="126" fillId="42" borderId="470" applyNumberFormat="0" applyAlignment="0" applyProtection="0"/>
    <xf numFmtId="20" fontId="18" fillId="68" borderId="527" applyNumberFormat="0" applyFont="0" applyAlignment="0" applyProtection="0">
      <alignment horizontal="centerContinuous"/>
    </xf>
    <xf numFmtId="8" fontId="18" fillId="0" borderId="471">
      <protection locked="0"/>
    </xf>
    <xf numFmtId="49" fontId="113" fillId="0" borderId="370">
      <alignment horizontal="center"/>
    </xf>
    <xf numFmtId="266" fontId="126" fillId="42" borderId="361" applyNumberFormat="0" applyAlignment="0" applyProtection="0"/>
    <xf numFmtId="266" fontId="77" fillId="47" borderId="564" applyNumberFormat="0" applyAlignment="0" applyProtection="0"/>
    <xf numFmtId="266" fontId="118" fillId="0" borderId="474" applyNumberFormat="0" applyFill="0" applyAlignment="0" applyProtection="0"/>
    <xf numFmtId="266" fontId="37" fillId="0" borderId="617" applyNumberFormat="0" applyFill="0" applyAlignment="0" applyProtection="0"/>
    <xf numFmtId="4" fontId="91" fillId="0" borderId="597" applyFont="0" applyFill="0" applyBorder="0" applyAlignment="0" applyProtection="0"/>
    <xf numFmtId="266" fontId="126" fillId="42" borderId="361" applyNumberFormat="0" applyAlignment="0" applyProtection="0"/>
    <xf numFmtId="5" fontId="26" fillId="58" borderId="515" applyNumberFormat="0" applyAlignment="0" applyProtection="0">
      <alignment vertical="top"/>
    </xf>
    <xf numFmtId="266" fontId="126" fillId="42" borderId="361" applyNumberFormat="0" applyAlignment="0" applyProtection="0"/>
    <xf numFmtId="266" fontId="113" fillId="0" borderId="370">
      <alignment horizontal="center"/>
    </xf>
    <xf numFmtId="49" fontId="113" fillId="0" borderId="370">
      <alignment horizontal="center"/>
    </xf>
    <xf numFmtId="266" fontId="126" fillId="42" borderId="361" applyNumberFormat="0" applyAlignment="0" applyProtection="0"/>
    <xf numFmtId="266" fontId="126" fillId="42" borderId="361" applyNumberFormat="0" applyAlignment="0" applyProtection="0"/>
    <xf numFmtId="10" fontId="21" fillId="68" borderId="370" applyNumberFormat="0" applyBorder="0" applyAlignment="0" applyProtection="0"/>
    <xf numFmtId="10" fontId="21" fillId="68" borderId="370" applyNumberFormat="0" applyBorder="0" applyAlignment="0" applyProtection="0"/>
    <xf numFmtId="266" fontId="126" fillId="42" borderId="361" applyNumberFormat="0" applyAlignment="0" applyProtection="0"/>
    <xf numFmtId="266" fontId="37" fillId="0" borderId="594" applyNumberFormat="0" applyFill="0" applyAlignment="0" applyProtection="0"/>
    <xf numFmtId="266" fontId="126" fillId="42" borderId="361" applyNumberFormat="0" applyAlignment="0" applyProtection="0"/>
    <xf numFmtId="266" fontId="126" fillId="42" borderId="361" applyNumberFormat="0" applyAlignment="0" applyProtection="0"/>
    <xf numFmtId="266" fontId="9" fillId="5" borderId="4" applyNumberFormat="0" applyAlignment="0" applyProtection="0"/>
    <xf numFmtId="266" fontId="21" fillId="0" borderId="507" applyFont="0" applyFill="0" applyBorder="0" applyAlignment="0" applyProtection="0"/>
    <xf numFmtId="18" fontId="18" fillId="68" borderId="597" applyNumberFormat="0" applyFont="0" applyAlignment="0" applyProtection="0">
      <alignment horizontal="centerContinuous"/>
    </xf>
    <xf numFmtId="266" fontId="121" fillId="0" borderId="589" applyNumberFormat="0" applyFill="0" applyAlignment="0" applyProtection="0"/>
    <xf numFmtId="266" fontId="196" fillId="0" borderId="0" applyNumberFormat="0" applyFill="0" applyBorder="0" applyAlignment="0" applyProtection="0"/>
    <xf numFmtId="49" fontId="113" fillId="0" borderId="482">
      <alignment horizontal="center"/>
    </xf>
    <xf numFmtId="266" fontId="26" fillId="43" borderId="359" applyNumberFormat="0" applyFont="0" applyBorder="0" applyProtection="0"/>
    <xf numFmtId="266" fontId="18" fillId="0" borderId="462">
      <alignment vertical="center"/>
    </xf>
    <xf numFmtId="266" fontId="126" fillId="42" borderId="545" applyNumberFormat="0" applyAlignment="0" applyProtection="0"/>
    <xf numFmtId="266" fontId="126" fillId="42" borderId="498" applyNumberFormat="0" applyAlignment="0" applyProtection="0"/>
    <xf numFmtId="266" fontId="18" fillId="0" borderId="514">
      <alignment vertical="center"/>
    </xf>
    <xf numFmtId="5" fontId="26" fillId="58" borderId="580" applyNumberFormat="0" applyAlignment="0" applyProtection="0">
      <alignment vertical="top"/>
    </xf>
    <xf numFmtId="20" fontId="18" fillId="68" borderId="597" applyNumberFormat="0" applyFont="0" applyAlignment="0" applyProtection="0">
      <alignment horizontal="centerContinuous"/>
    </xf>
    <xf numFmtId="266" fontId="196" fillId="0" borderId="0" applyNumberFormat="0" applyFill="0" applyBorder="0" applyAlignment="0" applyProtection="0"/>
    <xf numFmtId="266" fontId="126" fillId="42" borderId="470" applyNumberFormat="0" applyAlignment="0" applyProtection="0"/>
    <xf numFmtId="266" fontId="21" fillId="0" borderId="413" applyNumberFormat="0" applyFill="0" applyAlignment="0" applyProtection="0"/>
    <xf numFmtId="266" fontId="126" fillId="42" borderId="361" applyNumberFormat="0" applyAlignment="0" applyProtection="0"/>
    <xf numFmtId="266" fontId="26" fillId="58" borderId="542" applyNumberFormat="0" applyFont="0" applyAlignment="0" applyProtection="0">
      <alignment vertical="top"/>
    </xf>
    <xf numFmtId="266" fontId="196" fillId="0" borderId="0" applyNumberFormat="0" applyFill="0" applyBorder="0" applyAlignment="0" applyProtection="0"/>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266" fontId="196" fillId="0" borderId="0" applyNumberFormat="0" applyFill="0" applyBorder="0" applyAlignment="0" applyProtection="0"/>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266" fontId="21" fillId="0" borderId="563" applyNumberFormat="0" applyFill="0" applyAlignment="0" applyProtection="0"/>
    <xf numFmtId="266" fontId="126" fillId="42" borderId="361" applyNumberFormat="0" applyAlignment="0" applyProtection="0"/>
    <xf numFmtId="266" fontId="126" fillId="42" borderId="470"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77" fillId="47" borderId="470"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167" fontId="91" fillId="0" borderId="370" applyNumberFormat="0" applyFill="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38" fontId="21" fillId="0" borderId="370" applyFont="0" applyFill="0" applyBorder="0" applyAlignment="0" applyProtection="0"/>
    <xf numFmtId="266" fontId="21" fillId="0" borderId="370" applyFont="0" applyFill="0" applyBorder="0" applyAlignment="0" applyProtection="0"/>
    <xf numFmtId="266" fontId="126" fillId="42" borderId="361" applyNumberFormat="0" applyAlignment="0" applyProtection="0"/>
    <xf numFmtId="167" fontId="91" fillId="0" borderId="370" applyNumberFormat="0" applyFill="0" applyAlignment="0" applyProtection="0"/>
    <xf numFmtId="266" fontId="196" fillId="0" borderId="0" applyNumberFormat="0" applyFill="0" applyBorder="0" applyAlignment="0" applyProtection="0"/>
    <xf numFmtId="266" fontId="122" fillId="0" borderId="371" applyNumberFormat="0" applyFont="0" applyFill="0" applyAlignment="0" applyProtection="0"/>
    <xf numFmtId="266" fontId="113" fillId="0" borderId="620">
      <alignment horizontal="center"/>
    </xf>
    <xf numFmtId="266" fontId="74" fillId="80" borderId="370" applyNumberFormat="0" applyProtection="0">
      <alignment horizontal="center" vertical="top" wrapText="1"/>
      <protection hidden="1"/>
    </xf>
    <xf numFmtId="266" fontId="77" fillId="47" borderId="361" applyNumberFormat="0" applyAlignment="0" applyProtection="0"/>
    <xf numFmtId="266" fontId="77" fillId="39" borderId="361" applyNumberFormat="0" applyAlignment="0" applyProtection="0"/>
    <xf numFmtId="266" fontId="77" fillId="39" borderId="361" applyNumberFormat="0" applyAlignment="0" applyProtection="0"/>
    <xf numFmtId="266" fontId="77" fillId="47" borderId="361" applyNumberFormat="0" applyAlignment="0" applyProtection="0"/>
    <xf numFmtId="266" fontId="77" fillId="39" borderId="361" applyNumberFormat="0" applyAlignment="0" applyProtection="0"/>
    <xf numFmtId="49" fontId="113" fillId="0" borderId="527">
      <alignment horizontal="center"/>
    </xf>
    <xf numFmtId="266" fontId="126" fillId="42" borderId="387" applyNumberFormat="0" applyAlignment="0" applyProtection="0"/>
    <xf numFmtId="266" fontId="126" fillId="42" borderId="387" applyNumberFormat="0" applyAlignment="0" applyProtection="0"/>
    <xf numFmtId="266" fontId="121" fillId="0" borderId="391" applyNumberFormat="0" applyFill="0" applyAlignment="0" applyProtection="0"/>
    <xf numFmtId="266" fontId="196" fillId="0" borderId="0" applyNumberFormat="0" applyFill="0" applyBorder="0" applyAlignment="0" applyProtection="0"/>
    <xf numFmtId="266" fontId="21" fillId="0" borderId="360" applyNumberFormat="0" applyFill="0" applyAlignment="0" applyProtection="0"/>
    <xf numFmtId="266" fontId="21" fillId="0" borderId="360" applyNumberFormat="0" applyFill="0" applyAlignment="0" applyProtection="0"/>
    <xf numFmtId="49" fontId="113" fillId="0" borderId="399">
      <alignment horizontal="center"/>
    </xf>
    <xf numFmtId="266" fontId="126" fillId="42" borderId="387" applyNumberFormat="0" applyAlignment="0" applyProtection="0"/>
    <xf numFmtId="266" fontId="126" fillId="42" borderId="387" applyNumberFormat="0" applyAlignment="0" applyProtection="0"/>
    <xf numFmtId="266" fontId="121" fillId="0" borderId="391" applyNumberFormat="0" applyFill="0" applyAlignment="0" applyProtection="0"/>
    <xf numFmtId="266" fontId="118" fillId="0" borderId="389" applyNumberFormat="0" applyFill="0" applyAlignment="0" applyProtection="0"/>
    <xf numFmtId="266" fontId="126" fillId="42" borderId="387" applyNumberFormat="0" applyAlignment="0" applyProtection="0"/>
    <xf numFmtId="266" fontId="18" fillId="0" borderId="407">
      <alignment vertical="center"/>
    </xf>
    <xf numFmtId="266" fontId="196" fillId="0" borderId="0" applyNumberFormat="0" applyFill="0" applyBorder="0" applyAlignment="0" applyProtection="0"/>
    <xf numFmtId="14" fontId="18" fillId="68" borderId="482" applyNumberFormat="0" applyFont="0" applyAlignment="0" applyProtection="0">
      <alignment horizontal="centerContinuous"/>
    </xf>
    <xf numFmtId="266" fontId="27" fillId="0" borderId="380" applyNumberFormat="0" applyAlignment="0" applyProtection="0">
      <alignment horizontal="left" vertical="center"/>
    </xf>
    <xf numFmtId="266" fontId="26" fillId="58" borderId="358" applyNumberFormat="0" applyFont="0" applyAlignment="0" applyProtection="0">
      <alignment vertical="top"/>
    </xf>
    <xf numFmtId="266" fontId="26" fillId="58" borderId="358" applyNumberFormat="0" applyFont="0" applyAlignment="0" applyProtection="0">
      <alignment vertical="top"/>
    </xf>
    <xf numFmtId="266" fontId="120" fillId="0" borderId="390" applyNumberFormat="0" applyFill="0" applyAlignment="0" applyProtection="0"/>
    <xf numFmtId="49" fontId="113" fillId="0" borderId="399">
      <alignment horizontal="center"/>
    </xf>
    <xf numFmtId="266" fontId="26" fillId="58" borderId="495" applyNumberFormat="0" applyFont="0" applyAlignment="0" applyProtection="0">
      <alignment vertical="top"/>
    </xf>
    <xf numFmtId="266" fontId="126" fillId="42" borderId="387" applyNumberFormat="0" applyAlignment="0" applyProtection="0"/>
    <xf numFmtId="49" fontId="113" fillId="0" borderId="399">
      <alignment horizontal="center"/>
    </xf>
    <xf numFmtId="266" fontId="18" fillId="0" borderId="355">
      <alignment vertical="center"/>
    </xf>
    <xf numFmtId="266" fontId="18" fillId="0" borderId="355">
      <alignment vertical="center"/>
    </xf>
    <xf numFmtId="266" fontId="96" fillId="0" borderId="357"/>
    <xf numFmtId="266" fontId="160" fillId="71" borderId="370">
      <alignment horizontal="center" vertical="center" wrapText="1"/>
      <protection hidden="1"/>
    </xf>
    <xf numFmtId="266" fontId="158" fillId="1" borderId="373" applyNumberFormat="0" applyFont="0" applyAlignment="0">
      <alignment horizontal="center"/>
    </xf>
    <xf numFmtId="266" fontId="18" fillId="0" borderId="376">
      <alignment vertical="center"/>
    </xf>
    <xf numFmtId="266" fontId="96" fillId="0" borderId="357"/>
    <xf numFmtId="266" fontId="18" fillId="0" borderId="355">
      <alignment vertical="center"/>
    </xf>
    <xf numFmtId="49" fontId="113" fillId="0" borderId="423">
      <alignment horizontal="center"/>
    </xf>
    <xf numFmtId="266" fontId="37" fillId="0" borderId="505" applyNumberFormat="0" applyFill="0" applyAlignment="0" applyProtection="0"/>
    <xf numFmtId="266" fontId="21" fillId="0" borderId="544" applyNumberFormat="0" applyFill="0" applyAlignment="0" applyProtection="0"/>
    <xf numFmtId="266" fontId="126" fillId="42" borderId="414" applyNumberFormat="0" applyAlignment="0" applyProtection="0"/>
    <xf numFmtId="266" fontId="27" fillId="0" borderId="377" applyNumberFormat="0" applyAlignment="0" applyProtection="0">
      <alignment horizontal="left" vertical="center"/>
    </xf>
    <xf numFmtId="49" fontId="113" fillId="0" borderId="370">
      <alignment horizontal="center"/>
    </xf>
    <xf numFmtId="266" fontId="126" fillId="42" borderId="361"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372"/>
    <xf numFmtId="183" fontId="18" fillId="0" borderId="366">
      <alignment horizontal="centerContinuous"/>
    </xf>
    <xf numFmtId="266" fontId="37" fillId="0" borderId="367" applyNumberFormat="0" applyFill="0" applyAlignment="0" applyProtection="0"/>
    <xf numFmtId="266" fontId="37" fillId="0" borderId="367" applyNumberFormat="0" applyFill="0" applyAlignment="0" applyProtection="0"/>
    <xf numFmtId="266" fontId="37" fillId="0" borderId="367"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16" fillId="0" borderId="369" applyNumberFormat="0" applyFill="0" applyAlignment="0" applyProtection="0"/>
    <xf numFmtId="266" fontId="16" fillId="0" borderId="369" applyNumberFormat="0" applyFill="0" applyAlignment="0" applyProtection="0"/>
    <xf numFmtId="220" fontId="79" fillId="0" borderId="622" applyFont="0" applyFill="0" applyBorder="0" applyAlignment="0" applyProtection="0"/>
    <xf numFmtId="266" fontId="196" fillId="0" borderId="0" applyNumberFormat="0" applyFill="0" applyBorder="0" applyAlignment="0" applyProtection="0"/>
    <xf numFmtId="185" fontId="19" fillId="0" borderId="372"/>
    <xf numFmtId="266" fontId="196" fillId="0" borderId="0" applyNumberFormat="0" applyFill="0" applyBorder="0" applyAlignment="0" applyProtection="0"/>
    <xf numFmtId="266" fontId="196" fillId="0" borderId="0" applyNumberFormat="0" applyFill="0" applyBorder="0" applyAlignment="0" applyProtection="0"/>
    <xf numFmtId="14" fontId="18" fillId="68" borderId="370" applyNumberFormat="0" applyFont="0" applyAlignment="0" applyProtection="0">
      <alignment horizontal="centerContinuous"/>
    </xf>
    <xf numFmtId="14" fontId="18" fillId="68" borderId="370" applyNumberFormat="0" applyFont="0" applyAlignment="0" applyProtection="0">
      <alignment horizontal="centerContinuous"/>
    </xf>
    <xf numFmtId="16" fontId="18" fillId="68" borderId="370" applyNumberFormat="0" applyFont="0" applyAlignment="0" applyProtection="0">
      <alignment horizontal="centerContinuous"/>
    </xf>
    <xf numFmtId="18" fontId="18" fillId="68" borderId="370" applyNumberFormat="0" applyFont="0" applyAlignment="0" applyProtection="0">
      <alignment horizontal="centerContinuous"/>
    </xf>
    <xf numFmtId="20" fontId="18" fillId="68" borderId="370" applyNumberFormat="0" applyFont="0" applyAlignment="0" applyProtection="0">
      <alignment horizontal="centerContinuous"/>
    </xf>
    <xf numFmtId="16" fontId="18" fillId="68" borderId="370" applyNumberFormat="0" applyFont="0" applyAlignment="0" applyProtection="0">
      <alignment horizontal="centerContinuous"/>
    </xf>
    <xf numFmtId="18" fontId="18" fillId="68" borderId="370" applyNumberFormat="0" applyFont="0" applyAlignment="0" applyProtection="0">
      <alignment horizontal="centerContinuous"/>
    </xf>
    <xf numFmtId="20" fontId="18" fillId="68" borderId="370" applyNumberFormat="0" applyFont="0" applyAlignment="0" applyProtection="0">
      <alignment horizontal="centerContinuous"/>
    </xf>
    <xf numFmtId="266" fontId="196" fillId="0" borderId="0" applyNumberFormat="0" applyFill="0" applyBorder="0" applyAlignment="0" applyProtection="0"/>
    <xf numFmtId="266" fontId="77" fillId="39"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370" applyFont="0" applyFill="0" applyBorder="0" applyAlignment="0" applyProtection="0"/>
    <xf numFmtId="167" fontId="91" fillId="0" borderId="370" applyNumberFormat="0" applyFill="0" applyAlignment="0" applyProtection="0"/>
    <xf numFmtId="266" fontId="18" fillId="0" borderId="3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470" applyNumberFormat="0" applyAlignment="0" applyProtection="0"/>
    <xf numFmtId="266" fontId="196" fillId="0" borderId="0" applyNumberFormat="0" applyFill="0" applyBorder="0" applyAlignment="0" applyProtection="0"/>
    <xf numFmtId="266" fontId="16" fillId="0" borderId="526" applyNumberFormat="0" applyFill="0" applyAlignment="0" applyProtection="0"/>
    <xf numFmtId="266" fontId="126" fillId="42" borderId="414" applyNumberFormat="0" applyAlignment="0" applyProtection="0"/>
    <xf numFmtId="49" fontId="113" fillId="0" borderId="423">
      <alignment horizontal="center"/>
    </xf>
    <xf numFmtId="266" fontId="113" fillId="0" borderId="423">
      <alignment horizontal="center"/>
    </xf>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26" fillId="58" borderId="515" applyNumberFormat="0" applyFont="0" applyAlignment="0" applyProtection="0">
      <alignment vertical="top"/>
    </xf>
    <xf numFmtId="266" fontId="96" fillId="0" borderId="357"/>
    <xf numFmtId="266" fontId="18" fillId="0" borderId="376">
      <alignment vertical="center"/>
    </xf>
    <xf numFmtId="266" fontId="26" fillId="58" borderId="358" applyNumberFormat="0" applyFont="0" applyAlignment="0" applyProtection="0">
      <alignment vertical="top"/>
    </xf>
    <xf numFmtId="266" fontId="26" fillId="58" borderId="358" applyNumberFormat="0" applyFont="0" applyAlignment="0" applyProtection="0">
      <alignment vertical="top"/>
    </xf>
    <xf numFmtId="266" fontId="196" fillId="0" borderId="0" applyNumberFormat="0" applyFill="0" applyBorder="0" applyAlignment="0" applyProtection="0"/>
    <xf numFmtId="266" fontId="21" fillId="0" borderId="360" applyNumberFormat="0" applyFill="0" applyAlignment="0" applyProtection="0"/>
    <xf numFmtId="266" fontId="21" fillId="0" borderId="360" applyNumberFormat="0" applyFill="0" applyAlignment="0" applyProtection="0"/>
    <xf numFmtId="266" fontId="126" fillId="42" borderId="387" applyNumberFormat="0" applyAlignment="0" applyProtection="0"/>
    <xf numFmtId="266" fontId="113" fillId="0" borderId="399">
      <alignment horizontal="center"/>
    </xf>
    <xf numFmtId="266" fontId="126" fillId="42" borderId="387" applyNumberFormat="0" applyAlignment="0" applyProtection="0"/>
    <xf numFmtId="49" fontId="113" fillId="0" borderId="399">
      <alignment horizontal="center"/>
    </xf>
    <xf numFmtId="266" fontId="118" fillId="0" borderId="391" applyNumberFormat="0" applyFill="0" applyAlignment="0" applyProtection="0"/>
    <xf numFmtId="266" fontId="77" fillId="39" borderId="361" applyNumberFormat="0" applyAlignment="0" applyProtection="0"/>
    <xf numFmtId="266" fontId="77" fillId="47" borderId="361" applyNumberFormat="0" applyAlignment="0" applyProtection="0"/>
    <xf numFmtId="266" fontId="77" fillId="39" borderId="361" applyNumberFormat="0" applyAlignment="0" applyProtection="0"/>
    <xf numFmtId="266" fontId="77" fillId="39" borderId="361" applyNumberFormat="0" applyAlignment="0" applyProtection="0"/>
    <xf numFmtId="266" fontId="77" fillId="47" borderId="361" applyNumberFormat="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8" fillId="0" borderId="376">
      <alignment vertical="center"/>
    </xf>
    <xf numFmtId="266" fontId="196" fillId="0" borderId="0" applyNumberFormat="0" applyFill="0" applyBorder="0" applyAlignment="0" applyProtection="0"/>
    <xf numFmtId="266" fontId="146" fillId="47" borderId="365" applyNumberFormat="0" applyAlignment="0" applyProtection="0"/>
    <xf numFmtId="266" fontId="146" fillId="39" borderId="365" applyNumberFormat="0" applyAlignment="0" applyProtection="0"/>
    <xf numFmtId="266" fontId="146" fillId="39" borderId="365" applyNumberFormat="0" applyAlignment="0" applyProtection="0"/>
    <xf numFmtId="266" fontId="146" fillId="47" borderId="365" applyNumberFormat="0" applyAlignment="0" applyProtection="0"/>
    <xf numFmtId="266" fontId="146" fillId="39" borderId="365" applyNumberFormat="0" applyAlignment="0" applyProtection="0"/>
    <xf numFmtId="266" fontId="18" fillId="44" borderId="364" applyNumberFormat="0" applyFont="0" applyAlignment="0" applyProtection="0"/>
    <xf numFmtId="266" fontId="18" fillId="44" borderId="364" applyNumberFormat="0" applyFont="0" applyAlignment="0" applyProtection="0"/>
    <xf numFmtId="266" fontId="18" fillId="44" borderId="364"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363">
      <alignment horizontal="left" vertical="center" wrapText="1"/>
    </xf>
    <xf numFmtId="266" fontId="126" fillId="42" borderId="361" applyNumberFormat="0" applyAlignment="0" applyProtection="0"/>
    <xf numFmtId="266" fontId="126" fillId="42" borderId="361" applyNumberFormat="0" applyAlignment="0" applyProtection="0"/>
    <xf numFmtId="266" fontId="27" fillId="0" borderId="377" applyNumberFormat="0" applyAlignment="0" applyProtection="0">
      <alignment horizontal="left" vertical="center"/>
    </xf>
    <xf numFmtId="266" fontId="126" fillId="42" borderId="3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8" fillId="0" borderId="376">
      <alignment vertical="center"/>
    </xf>
    <xf numFmtId="266" fontId="18" fillId="0" borderId="376">
      <alignment vertical="center"/>
    </xf>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5" fontId="26" fillId="58" borderId="358" applyNumberFormat="0" applyAlignment="0" applyProtection="0">
      <alignment vertical="top"/>
    </xf>
    <xf numFmtId="5" fontId="26" fillId="58" borderId="358" applyNumberFormat="0" applyAlignment="0" applyProtection="0">
      <alignment vertical="top"/>
    </xf>
    <xf numFmtId="266" fontId="196" fillId="0" borderId="0" applyNumberFormat="0" applyFill="0" applyBorder="0" applyAlignment="0" applyProtection="0"/>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5" fontId="26" fillId="58" borderId="358" applyNumberFormat="0" applyAlignment="0" applyProtection="0">
      <alignment vertical="top"/>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13" fillId="0" borderId="482">
      <alignment horizontal="center"/>
    </xf>
    <xf numFmtId="266" fontId="126" fillId="42" borderId="498" applyNumberFormat="0" applyAlignment="0" applyProtection="0"/>
    <xf numFmtId="266" fontId="121" fillId="0" borderId="474" applyNumberFormat="0" applyFill="0" applyAlignment="0" applyProtection="0"/>
    <xf numFmtId="266" fontId="196" fillId="0" borderId="0" applyNumberFormat="0" applyFill="0" applyBorder="0" applyAlignment="0" applyProtection="0"/>
    <xf numFmtId="266" fontId="126" fillId="42" borderId="564" applyNumberFormat="0" applyAlignment="0" applyProtection="0"/>
    <xf numFmtId="266" fontId="65" fillId="68" borderId="584" applyNumberFormat="0" applyBorder="0" applyAlignment="0" applyProtection="0"/>
    <xf numFmtId="266" fontId="126" fillId="42" borderId="470" applyNumberFormat="0" applyAlignment="0" applyProtection="0"/>
    <xf numFmtId="266" fontId="126" fillId="42" borderId="470" applyNumberFormat="0" applyAlignment="0" applyProtection="0"/>
    <xf numFmtId="20" fontId="18" fillId="68" borderId="550" applyNumberFormat="0" applyFont="0" applyAlignment="0" applyProtection="0">
      <alignment horizontal="centerContinuous"/>
    </xf>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96" fillId="0" borderId="0" applyNumberFormat="0" applyFill="0" applyBorder="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6" fillId="42" borderId="361" applyNumberFormat="0" applyAlignment="0" applyProtection="0"/>
    <xf numFmtId="266" fontId="129" fillId="62" borderId="363">
      <alignment horizontal="left" vertical="center" wrapText="1"/>
    </xf>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6" fillId="0" borderId="549" applyNumberFormat="0" applyFill="0" applyAlignment="0" applyProtection="0"/>
    <xf numFmtId="266" fontId="129" fillId="62" borderId="590">
      <alignment horizontal="left" vertical="center" wrapText="1"/>
    </xf>
    <xf numFmtId="266" fontId="196" fillId="0" borderId="0" applyNumberFormat="0" applyFill="0" applyBorder="0" applyAlignment="0" applyProtection="0"/>
    <xf numFmtId="49" fontId="113" fillId="0" borderId="399">
      <alignment horizontal="center"/>
    </xf>
    <xf numFmtId="266" fontId="118" fillId="0" borderId="391" applyNumberFormat="0" applyFill="0" applyAlignment="0" applyProtection="0"/>
    <xf numFmtId="266" fontId="18" fillId="44" borderId="364" applyNumberFormat="0" applyFont="0" applyAlignment="0" applyProtection="0"/>
    <xf numFmtId="266" fontId="27" fillId="0" borderId="377" applyNumberFormat="0" applyAlignment="0" applyProtection="0">
      <alignment horizontal="left" vertical="center"/>
    </xf>
    <xf numFmtId="266" fontId="18" fillId="44" borderId="364" applyNumberFormat="0" applyFont="0" applyAlignment="0" applyProtection="0"/>
    <xf numFmtId="266" fontId="18" fillId="44" borderId="364" applyNumberFormat="0" applyFont="0" applyAlignment="0" applyProtection="0"/>
    <xf numFmtId="266" fontId="196" fillId="0" borderId="0" applyNumberFormat="0" applyFill="0" applyBorder="0" applyAlignment="0" applyProtection="0"/>
    <xf numFmtId="266" fontId="146" fillId="39" borderId="365" applyNumberFormat="0" applyAlignment="0" applyProtection="0"/>
    <xf numFmtId="266" fontId="146" fillId="47" borderId="365" applyNumberFormat="0" applyAlignment="0" applyProtection="0"/>
    <xf numFmtId="266" fontId="146" fillId="39" borderId="365" applyNumberFormat="0" applyAlignment="0" applyProtection="0"/>
    <xf numFmtId="266" fontId="146" fillId="39" borderId="365" applyNumberFormat="0" applyAlignment="0" applyProtection="0"/>
    <xf numFmtId="266" fontId="146" fillId="47" borderId="36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77" fillId="47" borderId="361" applyNumberFormat="0" applyAlignment="0" applyProtection="0"/>
    <xf numFmtId="266" fontId="77" fillId="39" borderId="361" applyNumberFormat="0" applyAlignment="0" applyProtection="0"/>
    <xf numFmtId="266" fontId="77" fillId="39" borderId="361" applyNumberFormat="0" applyAlignment="0" applyProtection="0"/>
    <xf numFmtId="266" fontId="77" fillId="47" borderId="361" applyNumberFormat="0" applyAlignment="0" applyProtection="0"/>
    <xf numFmtId="266" fontId="77" fillId="39" borderId="361" applyNumberFormat="0" applyAlignment="0" applyProtection="0"/>
    <xf numFmtId="266" fontId="196" fillId="0" borderId="0" applyNumberFormat="0" applyFill="0" applyBorder="0" applyAlignment="0" applyProtection="0"/>
    <xf numFmtId="49" fontId="113" fillId="0" borderId="399">
      <alignment horizontal="center"/>
    </xf>
    <xf numFmtId="266" fontId="118" fillId="0" borderId="391" applyNumberFormat="0" applyFill="0" applyAlignment="0" applyProtection="0"/>
    <xf numFmtId="266" fontId="113" fillId="0" borderId="399">
      <alignment horizontal="center"/>
    </xf>
    <xf numFmtId="266" fontId="21" fillId="0" borderId="360" applyNumberFormat="0" applyFill="0" applyAlignment="0" applyProtection="0"/>
    <xf numFmtId="266" fontId="21" fillId="0" borderId="36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589" applyNumberFormat="0" applyFill="0" applyAlignment="0" applyProtection="0"/>
    <xf numFmtId="266" fontId="18" fillId="0" borderId="376">
      <alignment vertical="center"/>
    </xf>
    <xf numFmtId="266" fontId="96" fillId="0" borderId="357"/>
    <xf numFmtId="266" fontId="26" fillId="58" borderId="358" applyNumberFormat="0" applyFont="0" applyAlignment="0" applyProtection="0">
      <alignment vertical="top"/>
    </xf>
    <xf numFmtId="266" fontId="26" fillId="58" borderId="358"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482">
      <alignment horizontal="center"/>
    </xf>
    <xf numFmtId="266" fontId="146" fillId="39" borderId="568" applyNumberFormat="0" applyAlignment="0" applyProtection="0"/>
    <xf numFmtId="266" fontId="196" fillId="0" borderId="0" applyNumberFormat="0" applyFill="0" applyBorder="0" applyAlignment="0" applyProtection="0"/>
    <xf numFmtId="266" fontId="129" fillId="62" borderId="475">
      <alignment horizontal="left" vertical="center" wrapText="1"/>
    </xf>
    <xf numFmtId="266" fontId="120" fillId="0" borderId="588" applyNumberFormat="0" applyFill="0" applyAlignment="0" applyProtection="0"/>
    <xf numFmtId="266" fontId="27" fillId="0" borderId="377" applyNumberFormat="0" applyAlignment="0" applyProtection="0">
      <alignment horizontal="left" vertical="center"/>
    </xf>
    <xf numFmtId="266" fontId="146" fillId="47" borderId="39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6">
      <alignment vertical="center"/>
    </xf>
    <xf numFmtId="183" fontId="18" fillId="0" borderId="366">
      <alignment horizontal="centerContinuous"/>
    </xf>
    <xf numFmtId="266" fontId="37" fillId="0" borderId="367" applyNumberFormat="0" applyFill="0" applyAlignment="0" applyProtection="0"/>
    <xf numFmtId="266" fontId="37" fillId="0" borderId="367" applyNumberFormat="0" applyFill="0" applyAlignment="0" applyProtection="0"/>
    <xf numFmtId="266" fontId="37" fillId="0" borderId="367"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16" fillId="0" borderId="369" applyNumberFormat="0" applyFill="0" applyAlignment="0" applyProtection="0"/>
    <xf numFmtId="266" fontId="16" fillId="0" borderId="36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367" applyNumberFormat="0" applyFill="0" applyAlignment="0" applyProtection="0"/>
    <xf numFmtId="266" fontId="37" fillId="0" borderId="367" applyNumberFormat="0" applyFill="0" applyAlignment="0" applyProtection="0"/>
    <xf numFmtId="266" fontId="37" fillId="0" borderId="367"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37" fillId="0" borderId="368" applyNumberFormat="0" applyFill="0" applyAlignment="0" applyProtection="0"/>
    <xf numFmtId="266" fontId="16" fillId="0" borderId="369" applyNumberFormat="0" applyFill="0" applyAlignment="0" applyProtection="0"/>
    <xf numFmtId="266" fontId="16" fillId="0" borderId="369" applyNumberFormat="0" applyFill="0" applyAlignment="0" applyProtection="0"/>
    <xf numFmtId="266" fontId="146" fillId="39" borderId="522" applyNumberFormat="0" applyAlignment="0" applyProtection="0"/>
    <xf numFmtId="266" fontId="18" fillId="44" borderId="417" applyNumberFormat="0" applyFont="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77" fillId="39" borderId="440" applyNumberFormat="0" applyAlignment="0" applyProtection="0"/>
    <xf numFmtId="266" fontId="126" fillId="42" borderId="470" applyNumberFormat="0" applyAlignment="0" applyProtection="0"/>
    <xf numFmtId="266" fontId="26" fillId="58" borderId="515" applyNumberFormat="0" applyFont="0" applyAlignment="0" applyProtection="0">
      <alignment vertical="top"/>
    </xf>
    <xf numFmtId="266" fontId="21" fillId="0" borderId="527" applyFont="0" applyFill="0" applyBorder="0" applyAlignment="0" applyProtection="0"/>
    <xf numFmtId="266" fontId="126" fillId="42" borderId="498" applyNumberFormat="0" applyAlignment="0" applyProtection="0"/>
    <xf numFmtId="266" fontId="77" fillId="39" borderId="611" applyNumberFormat="0" applyAlignment="0" applyProtection="0"/>
    <xf numFmtId="266" fontId="77" fillId="39" borderId="585" applyNumberFormat="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18" fillId="0" borderId="376">
      <alignment vertical="center"/>
    </xf>
    <xf numFmtId="266" fontId="77" fillId="39" borderId="545" applyNumberFormat="0" applyAlignment="0" applyProtection="0"/>
    <xf numFmtId="266" fontId="126" fillId="42" borderId="585" applyNumberFormat="0" applyAlignment="0" applyProtection="0"/>
    <xf numFmtId="266" fontId="126" fillId="42" borderId="440" applyNumberFormat="0" applyAlignment="0" applyProtection="0"/>
    <xf numFmtId="164" fontId="1" fillId="0" borderId="0" applyFont="0" applyFill="0" applyBorder="0" applyAlignment="0" applyProtection="0"/>
    <xf numFmtId="266" fontId="27" fillId="0" borderId="45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1" fillId="0" borderId="423" applyFont="0" applyFill="0" applyBorder="0" applyAlignment="0" applyProtection="0"/>
    <xf numFmtId="266" fontId="126" fillId="42" borderId="585" applyNumberFormat="0" applyAlignment="0" applyProtection="0"/>
    <xf numFmtId="266" fontId="26" fillId="43" borderId="412" applyNumberFormat="0" applyFont="0" applyBorder="0" applyProtection="0"/>
    <xf numFmtId="266" fontId="126" fillId="42" borderId="414" applyNumberFormat="0" applyAlignment="0" applyProtection="0"/>
    <xf numFmtId="266" fontId="196" fillId="0" borderId="0" applyNumberFormat="0" applyFill="0" applyBorder="0" applyAlignment="0" applyProtection="0"/>
    <xf numFmtId="266" fontId="26" fillId="58" borderId="382" applyNumberFormat="0" applyFont="0" applyAlignment="0" applyProtection="0">
      <alignment vertical="top"/>
    </xf>
    <xf numFmtId="266" fontId="196" fillId="0" borderId="0" applyNumberFormat="0" applyFill="0" applyBorder="0" applyAlignment="0" applyProtection="0"/>
    <xf numFmtId="266" fontId="126" fillId="42" borderId="545" applyNumberFormat="0" applyAlignment="0" applyProtection="0"/>
    <xf numFmtId="266" fontId="52" fillId="0" borderId="423" applyProtection="0">
      <alignment horizontal="center" vertical="top" wrapText="1"/>
      <protection hidden="1"/>
    </xf>
    <xf numFmtId="266" fontId="65" fillId="68" borderId="386" applyNumberFormat="0" applyBorder="0" applyAlignment="0" applyProtection="0"/>
    <xf numFmtId="266" fontId="26" fillId="58" borderId="437" applyNumberFormat="0" applyFont="0" applyAlignment="0" applyProtection="0">
      <alignment vertical="top"/>
    </xf>
    <xf numFmtId="266" fontId="126" fillId="42" borderId="470" applyNumberFormat="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376">
      <alignment vertical="center"/>
    </xf>
    <xf numFmtId="266" fontId="196" fillId="0" borderId="0" applyNumberFormat="0" applyFill="0" applyBorder="0" applyAlignment="0" applyProtection="0"/>
    <xf numFmtId="266" fontId="18" fillId="0" borderId="376">
      <alignment vertical="center"/>
    </xf>
    <xf numFmtId="266" fontId="18" fillId="0" borderId="3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18" fillId="0" borderId="376">
      <alignment vertical="center"/>
    </xf>
    <xf numFmtId="266" fontId="18" fillId="0" borderId="376">
      <alignment vertical="center"/>
    </xf>
    <xf numFmtId="266" fontId="196" fillId="0" borderId="0" applyNumberFormat="0" applyFill="0" applyBorder="0" applyAlignment="0" applyProtection="0"/>
    <xf numFmtId="266" fontId="18" fillId="0" borderId="376">
      <alignment vertical="center"/>
    </xf>
    <xf numFmtId="266" fontId="27" fillId="0" borderId="377" applyNumberFormat="0" applyAlignment="0" applyProtection="0">
      <alignment horizontal="left" vertical="center"/>
    </xf>
    <xf numFmtId="266" fontId="27" fillId="0" borderId="377" applyNumberFormat="0" applyAlignment="0" applyProtection="0">
      <alignment horizontal="left" vertical="center"/>
    </xf>
    <xf numFmtId="266" fontId="196" fillId="0" borderId="0" applyNumberFormat="0" applyFill="0" applyBorder="0" applyAlignment="0" applyProtection="0"/>
    <xf numFmtId="266" fontId="18" fillId="0" borderId="376">
      <alignment vertical="center"/>
    </xf>
    <xf numFmtId="266" fontId="26" fillId="58" borderId="561" applyNumberFormat="0" applyFont="0" applyAlignment="0" applyProtection="0">
      <alignment vertical="top"/>
    </xf>
    <xf numFmtId="266" fontId="37" fillId="0" borderId="505" applyNumberFormat="0" applyFill="0" applyAlignment="0" applyProtection="0"/>
    <xf numFmtId="220" fontId="79" fillId="0" borderId="575"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05">
      <alignment vertical="center"/>
    </xf>
    <xf numFmtId="266" fontId="126" fillId="42" borderId="414" applyNumberFormat="0" applyAlignment="0" applyProtection="0"/>
    <xf numFmtId="220" fontId="79" fillId="0" borderId="552" applyFont="0" applyFill="0" applyBorder="0" applyAlignment="0" applyProtection="0"/>
    <xf numFmtId="266" fontId="126" fillId="42" borderId="414" applyNumberFormat="0" applyAlignment="0" applyProtection="0"/>
    <xf numFmtId="266" fontId="146" fillId="47" borderId="522" applyNumberFormat="0" applyAlignment="0" applyProtection="0"/>
    <xf numFmtId="266" fontId="77" fillId="39" borderId="498"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185" fontId="19" fillId="0" borderId="509"/>
    <xf numFmtId="266" fontId="18" fillId="0" borderId="434">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8" fillId="0" borderId="405">
      <alignment vertical="center"/>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8" fillId="0" borderId="405">
      <alignment vertical="center"/>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8" fillId="0" borderId="405">
      <alignment vertical="center"/>
    </xf>
    <xf numFmtId="266" fontId="18" fillId="0" borderId="4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05">
      <alignment vertical="center"/>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8" fillId="0" borderId="405">
      <alignment vertical="center"/>
    </xf>
    <xf numFmtId="266" fontId="18" fillId="0" borderId="404">
      <alignment horizontal="center"/>
    </xf>
    <xf numFmtId="266" fontId="18" fillId="0" borderId="405">
      <alignment vertical="center"/>
    </xf>
    <xf numFmtId="266" fontId="18" fillId="0" borderId="405">
      <alignment vertical="center"/>
    </xf>
    <xf numFmtId="266" fontId="18" fillId="0" borderId="4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05">
      <alignment vertical="center"/>
    </xf>
    <xf numFmtId="266" fontId="196" fillId="0" borderId="0" applyNumberFormat="0" applyFill="0" applyBorder="0" applyAlignment="0" applyProtection="0"/>
    <xf numFmtId="266" fontId="18" fillId="0" borderId="405">
      <alignment vertical="center"/>
    </xf>
    <xf numFmtId="266" fontId="18" fillId="0" borderId="404" applyNumberFormat="0" applyFont="0" applyFill="0" applyAlignment="0" applyProtection="0"/>
    <xf numFmtId="266" fontId="18" fillId="0" borderId="404" applyNumberFormat="0" applyFont="0" applyFill="0" applyAlignment="0" applyProtection="0"/>
    <xf numFmtId="266" fontId="196" fillId="0" borderId="0" applyNumberFormat="0" applyFill="0" applyBorder="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96" fillId="0" borderId="0" applyNumberFormat="0" applyFill="0" applyBorder="0" applyAlignment="0" applyProtection="0"/>
    <xf numFmtId="266" fontId="18" fillId="0" borderId="405">
      <alignment vertical="center"/>
    </xf>
    <xf numFmtId="266" fontId="18" fillId="0" borderId="405">
      <alignment vertical="center"/>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8" fillId="0" borderId="405">
      <alignment vertical="center"/>
    </xf>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77" fillId="39" borderId="414" applyNumberFormat="0" applyAlignment="0" applyProtection="0"/>
    <xf numFmtId="266" fontId="26" fillId="58" borderId="382" applyNumberFormat="0" applyFont="0" applyAlignment="0" applyProtection="0">
      <alignment vertical="top"/>
    </xf>
    <xf numFmtId="266" fontId="26" fillId="58" borderId="382" applyNumberFormat="0" applyFont="0" applyAlignment="0" applyProtection="0">
      <alignment vertical="top"/>
    </xf>
    <xf numFmtId="266" fontId="26" fillId="43" borderId="359" applyNumberFormat="0" applyFont="0" applyBorder="0" applyProtection="0"/>
    <xf numFmtId="266" fontId="26" fillId="43" borderId="359" applyNumberFormat="0" applyFont="0" applyBorder="0" applyProtection="0"/>
    <xf numFmtId="266" fontId="21" fillId="0" borderId="384" applyNumberFormat="0" applyFill="0" applyAlignment="0" applyProtection="0"/>
    <xf numFmtId="266" fontId="21" fillId="0" borderId="384" applyNumberFormat="0" applyFill="0" applyAlignment="0" applyProtection="0"/>
    <xf numFmtId="266" fontId="77" fillId="39" borderId="387" applyNumberFormat="0" applyAlignment="0" applyProtection="0"/>
    <xf numFmtId="266" fontId="77" fillId="47" borderId="387" applyNumberFormat="0" applyAlignment="0" applyProtection="0"/>
    <xf numFmtId="266" fontId="77" fillId="39" borderId="387" applyNumberFormat="0" applyAlignment="0" applyProtection="0"/>
    <xf numFmtId="266" fontId="77" fillId="39" borderId="387" applyNumberFormat="0" applyAlignment="0" applyProtection="0"/>
    <xf numFmtId="266" fontId="77" fillId="47" borderId="387" applyNumberFormat="0" applyAlignment="0" applyProtection="0"/>
    <xf numFmtId="8" fontId="18" fillId="0" borderId="362">
      <protection locked="0"/>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9" fillId="62" borderId="392">
      <alignment horizontal="left" vertical="center" wrapText="1"/>
    </xf>
    <xf numFmtId="266" fontId="18" fillId="44" borderId="393" applyNumberFormat="0" applyFont="0" applyAlignment="0" applyProtection="0"/>
    <xf numFmtId="266" fontId="18" fillId="44" borderId="393" applyNumberFormat="0" applyFont="0" applyAlignment="0" applyProtection="0"/>
    <xf numFmtId="266" fontId="18" fillId="44" borderId="393" applyNumberFormat="0" applyFont="0" applyAlignment="0" applyProtection="0"/>
    <xf numFmtId="266" fontId="146" fillId="39" borderId="394" applyNumberFormat="0" applyAlignment="0" applyProtection="0"/>
    <xf numFmtId="266" fontId="146" fillId="47" borderId="394" applyNumberFormat="0" applyAlignment="0" applyProtection="0"/>
    <xf numFmtId="266" fontId="146" fillId="39" borderId="394" applyNumberFormat="0" applyAlignment="0" applyProtection="0"/>
    <xf numFmtId="266" fontId="146" fillId="39" borderId="394" applyNumberFormat="0" applyAlignment="0" applyProtection="0"/>
    <xf numFmtId="266" fontId="146" fillId="47" borderId="394" applyNumberFormat="0" applyAlignment="0" applyProtection="0"/>
    <xf numFmtId="183" fontId="18" fillId="0" borderId="395">
      <alignment horizontal="centerContinuous"/>
    </xf>
    <xf numFmtId="266" fontId="37" fillId="0" borderId="396" applyNumberFormat="0" applyFill="0" applyAlignment="0" applyProtection="0"/>
    <xf numFmtId="266" fontId="37" fillId="0" borderId="396" applyNumberFormat="0" applyFill="0" applyAlignment="0" applyProtection="0"/>
    <xf numFmtId="266" fontId="37" fillId="0" borderId="396"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16" fillId="0" borderId="398" applyNumberFormat="0" applyFill="0" applyAlignment="0" applyProtection="0"/>
    <xf numFmtId="266" fontId="16" fillId="0" borderId="398" applyNumberFormat="0" applyFill="0" applyAlignment="0" applyProtection="0"/>
    <xf numFmtId="266" fontId="121" fillId="0" borderId="474" applyNumberFormat="0" applyFill="0" applyAlignment="0" applyProtection="0"/>
    <xf numFmtId="266" fontId="196" fillId="0" borderId="0" applyNumberFormat="0" applyFill="0" applyBorder="0" applyAlignment="0" applyProtection="0"/>
    <xf numFmtId="266" fontId="126" fillId="42" borderId="387" applyNumberFormat="0" applyAlignment="0" applyProtection="0"/>
    <xf numFmtId="266" fontId="118" fillId="0" borderId="589" applyNumberFormat="0" applyFill="0" applyAlignment="0" applyProtection="0"/>
    <xf numFmtId="266" fontId="126" fillId="42" borderId="470" applyNumberFormat="0" applyAlignment="0" applyProtection="0"/>
    <xf numFmtId="266" fontId="21" fillId="0" borderId="439" applyNumberFormat="0" applyFill="0" applyAlignment="0" applyProtection="0"/>
    <xf numFmtId="266" fontId="18" fillId="0" borderId="379">
      <alignment vertical="center"/>
    </xf>
    <xf numFmtId="266" fontId="18" fillId="0" borderId="379">
      <alignment vertical="center"/>
    </xf>
    <xf numFmtId="266" fontId="18" fillId="0" borderId="405">
      <alignment vertical="center"/>
    </xf>
    <xf numFmtId="266" fontId="96" fillId="0" borderId="381"/>
    <xf numFmtId="266" fontId="18" fillId="0" borderId="379">
      <alignment vertical="center"/>
    </xf>
    <xf numFmtId="266" fontId="40" fillId="0" borderId="404" applyNumberFormat="0" applyFont="0" applyFill="0" applyAlignment="0" applyProtection="0"/>
    <xf numFmtId="201" fontId="71" fillId="0" borderId="404" applyNumberFormat="0" applyFill="0" applyAlignment="0" applyProtection="0">
      <alignment horizontal="center"/>
    </xf>
    <xf numFmtId="266" fontId="65" fillId="68" borderId="469" applyNumberFormat="0" applyBorder="0" applyAlignment="0" applyProtection="0"/>
    <xf numFmtId="266" fontId="18" fillId="44" borderId="567" applyNumberFormat="0" applyFont="0" applyAlignment="0" applyProtection="0"/>
    <xf numFmtId="266" fontId="21" fillId="0" borderId="467" applyNumberFormat="0" applyFill="0" applyAlignment="0" applyProtection="0"/>
    <xf numFmtId="4" fontId="91" fillId="0" borderId="399" applyFont="0" applyFill="0" applyBorder="0" applyAlignment="0" applyProtection="0"/>
    <xf numFmtId="266" fontId="52" fillId="0" borderId="399" applyProtection="0">
      <alignment horizontal="center" vertical="top" wrapText="1"/>
      <protection hidden="1"/>
    </xf>
    <xf numFmtId="266" fontId="39" fillId="0" borderId="404" applyNumberFormat="0" applyFont="0" applyFill="0" applyBorder="0" applyProtection="0">
      <alignment horizontal="centerContinuous"/>
    </xf>
    <xf numFmtId="220" fontId="79" fillId="0" borderId="401" applyFont="0" applyFill="0" applyBorder="0" applyAlignment="0" applyProtection="0"/>
    <xf numFmtId="220" fontId="79" fillId="0" borderId="401" applyFont="0" applyFill="0" applyBorder="0" applyAlignment="0" applyProtection="0"/>
    <xf numFmtId="220" fontId="79" fillId="0" borderId="401" applyFont="0" applyFill="0" applyBorder="0" applyAlignment="0" applyProtection="0"/>
    <xf numFmtId="220" fontId="79" fillId="0" borderId="401" applyFont="0" applyFill="0" applyBorder="0" applyAlignment="0" applyProtection="0"/>
    <xf numFmtId="220" fontId="79" fillId="0" borderId="401" applyFont="0" applyFill="0" applyBorder="0" applyAlignment="0" applyProtection="0"/>
    <xf numFmtId="220" fontId="79" fillId="0" borderId="401" applyFont="0" applyFill="0" applyBorder="0" applyAlignment="0" applyProtection="0"/>
    <xf numFmtId="220" fontId="79" fillId="0" borderId="401" applyFont="0" applyFill="0" applyBorder="0" applyAlignment="0" applyProtection="0"/>
    <xf numFmtId="220" fontId="79" fillId="0" borderId="401" applyFont="0" applyFill="0" applyBorder="0" applyAlignment="0" applyProtection="0"/>
    <xf numFmtId="266" fontId="146" fillId="47" borderId="394" applyNumberFormat="0" applyAlignment="0" applyProtection="0"/>
    <xf numFmtId="266" fontId="146" fillId="39" borderId="394" applyNumberFormat="0" applyAlignment="0" applyProtection="0"/>
    <xf numFmtId="266" fontId="146" fillId="39" borderId="394" applyNumberFormat="0" applyAlignment="0" applyProtection="0"/>
    <xf numFmtId="266" fontId="146" fillId="47" borderId="394" applyNumberFormat="0" applyAlignment="0" applyProtection="0"/>
    <xf numFmtId="266" fontId="146" fillId="39" borderId="394" applyNumberFormat="0" applyAlignment="0" applyProtection="0"/>
    <xf numFmtId="266" fontId="18" fillId="44" borderId="393" applyNumberFormat="0" applyFont="0" applyAlignment="0" applyProtection="0"/>
    <xf numFmtId="266" fontId="18" fillId="44" borderId="393" applyNumberFormat="0" applyFont="0" applyAlignment="0" applyProtection="0"/>
    <xf numFmtId="266" fontId="18" fillId="44" borderId="393" applyNumberFormat="0" applyFont="0" applyAlignment="0" applyProtection="0"/>
    <xf numFmtId="266" fontId="96" fillId="0" borderId="560"/>
    <xf numFmtId="4" fontId="91" fillId="0" borderId="399" applyFont="0" applyFill="0" applyBorder="0" applyAlignment="0" applyProtection="0"/>
    <xf numFmtId="188" fontId="18" fillId="0" borderId="401" applyFill="0" applyBorder="0">
      <alignment horizontal="right"/>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9" fillId="62" borderId="392">
      <alignment horizontal="left" vertical="center" wrapText="1"/>
    </xf>
    <xf numFmtId="266" fontId="27" fillId="0" borderId="380" applyNumberFormat="0" applyAlignment="0" applyProtection="0">
      <alignment horizontal="left" vertical="center"/>
    </xf>
    <xf numFmtId="266" fontId="126" fillId="42" borderId="387" applyNumberFormat="0" applyAlignment="0" applyProtection="0"/>
    <xf numFmtId="266" fontId="27" fillId="0" borderId="380" applyNumberFormat="0" applyAlignment="0" applyProtection="0">
      <alignment horizontal="left" vertical="center"/>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21" fillId="0" borderId="399" applyFont="0" applyFill="0" applyBorder="0" applyAlignment="0" applyProtection="0"/>
    <xf numFmtId="266" fontId="21" fillId="0" borderId="399" applyFont="0" applyFill="0" applyBorder="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27" fontId="18" fillId="0" borderId="403" applyFont="0" applyFill="0" applyBorder="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31" fontId="22" fillId="68" borderId="399" applyNumberFormat="0" applyFont="0" applyAlignment="0"/>
    <xf numFmtId="266" fontId="126" fillId="42" borderId="387" applyNumberFormat="0" applyAlignment="0" applyProtection="0"/>
    <xf numFmtId="266" fontId="27" fillId="0" borderId="402">
      <alignment horizontal="left" vertical="center"/>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49" fontId="113" fillId="0" borderId="399">
      <alignment horizontal="center"/>
    </xf>
    <xf numFmtId="266" fontId="113" fillId="0" borderId="399">
      <alignment horizontal="center"/>
    </xf>
    <xf numFmtId="49" fontId="113" fillId="0" borderId="399">
      <alignment horizontal="center"/>
    </xf>
    <xf numFmtId="266" fontId="113" fillId="0" borderId="399">
      <alignment horizontal="center"/>
    </xf>
    <xf numFmtId="49" fontId="113" fillId="0" borderId="399">
      <alignment horizontal="center"/>
    </xf>
    <xf numFmtId="266" fontId="126" fillId="42" borderId="387" applyNumberFormat="0" applyAlignment="0" applyProtection="0"/>
    <xf numFmtId="266" fontId="113" fillId="0" borderId="399">
      <alignment horizontal="center"/>
    </xf>
    <xf numFmtId="49" fontId="113" fillId="0" borderId="399">
      <alignment horizontal="center"/>
    </xf>
    <xf numFmtId="266" fontId="113" fillId="0" borderId="399">
      <alignment horizontal="center"/>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49" fontId="113" fillId="0" borderId="399">
      <alignment horizontal="center"/>
    </xf>
    <xf numFmtId="266" fontId="113" fillId="0" borderId="399">
      <alignment horizontal="center"/>
    </xf>
    <xf numFmtId="49" fontId="113" fillId="0" borderId="399">
      <alignment horizontal="center"/>
    </xf>
    <xf numFmtId="266" fontId="113" fillId="0" borderId="399">
      <alignment horizontal="center"/>
    </xf>
    <xf numFmtId="49" fontId="113" fillId="0" borderId="399">
      <alignment horizontal="center"/>
    </xf>
    <xf numFmtId="49" fontId="113" fillId="0" borderId="399">
      <alignment horizontal="center"/>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518" applyNumberFormat="0" applyAlignment="0" applyProtection="0"/>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49" fontId="113" fillId="0" borderId="399">
      <alignment horizontal="center"/>
    </xf>
    <xf numFmtId="266" fontId="27" fillId="0" borderId="380" applyNumberFormat="0" applyAlignment="0" applyProtection="0">
      <alignment horizontal="left" vertical="center"/>
    </xf>
    <xf numFmtId="266" fontId="126" fillId="42" borderId="387" applyNumberFormat="0" applyAlignment="0" applyProtection="0"/>
    <xf numFmtId="49" fontId="113" fillId="0" borderId="399">
      <alignment horizontal="center"/>
    </xf>
    <xf numFmtId="49" fontId="113" fillId="0" borderId="399">
      <alignment horizontal="center"/>
    </xf>
    <xf numFmtId="49" fontId="113" fillId="0" borderId="399">
      <alignment horizontal="center"/>
    </xf>
    <xf numFmtId="266" fontId="118" fillId="0" borderId="391" applyNumberFormat="0" applyFill="0" applyAlignment="0" applyProtection="0"/>
    <xf numFmtId="266" fontId="121" fillId="0" borderId="391" applyNumberFormat="0" applyFill="0" applyAlignment="0" applyProtection="0"/>
    <xf numFmtId="49" fontId="113" fillId="0" borderId="399">
      <alignment horizontal="center"/>
    </xf>
    <xf numFmtId="49" fontId="113" fillId="0" borderId="399">
      <alignment horizontal="center"/>
    </xf>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49" fontId="113" fillId="0" borderId="399">
      <alignment horizontal="center"/>
    </xf>
    <xf numFmtId="266" fontId="121" fillId="0" borderId="391" applyNumberFormat="0" applyFill="0" applyAlignment="0" applyProtection="0"/>
    <xf numFmtId="266" fontId="126" fillId="42" borderId="387" applyNumberFormat="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26" fillId="42" borderId="387" applyNumberFormat="0" applyAlignment="0" applyProtection="0"/>
    <xf numFmtId="266" fontId="118" fillId="0" borderId="389" applyNumberFormat="0" applyFill="0" applyAlignment="0" applyProtection="0"/>
    <xf numFmtId="266" fontId="126" fillId="42" borderId="387" applyNumberFormat="0" applyAlignment="0" applyProtection="0"/>
    <xf numFmtId="266" fontId="113" fillId="0" borderId="399">
      <alignment horizontal="center"/>
    </xf>
    <xf numFmtId="49" fontId="113" fillId="0" borderId="399">
      <alignment horizontal="center"/>
    </xf>
    <xf numFmtId="266" fontId="126" fillId="42" borderId="387" applyNumberFormat="0" applyAlignment="0" applyProtection="0"/>
    <xf numFmtId="266" fontId="126" fillId="42" borderId="387" applyNumberFormat="0" applyAlignment="0" applyProtection="0"/>
    <xf numFmtId="266" fontId="118" fillId="0" borderId="391" applyNumberFormat="0" applyFill="0" applyAlignment="0" applyProtection="0"/>
    <xf numFmtId="10" fontId="21" fillId="68" borderId="399" applyNumberFormat="0" applyBorder="0" applyAlignment="0" applyProtection="0"/>
    <xf numFmtId="10" fontId="21" fillId="68" borderId="399" applyNumberFormat="0" applyBorder="0" applyAlignment="0" applyProtection="0"/>
    <xf numFmtId="266" fontId="126" fillId="42" borderId="387" applyNumberFormat="0" applyAlignment="0" applyProtection="0"/>
    <xf numFmtId="266" fontId="121" fillId="0" borderId="391" applyNumberFormat="0" applyFill="0" applyAlignment="0" applyProtection="0"/>
    <xf numFmtId="266" fontId="126" fillId="42" borderId="387" applyNumberFormat="0" applyAlignment="0" applyProtection="0"/>
    <xf numFmtId="266" fontId="118" fillId="0" borderId="391" applyNumberFormat="0" applyFill="0" applyAlignment="0" applyProtection="0"/>
    <xf numFmtId="266" fontId="126" fillId="42" borderId="387" applyNumberFormat="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18" fillId="0" borderId="391" applyNumberFormat="0" applyFill="0" applyAlignment="0" applyProtection="0"/>
    <xf numFmtId="266" fontId="118" fillId="0" borderId="389"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18" fillId="0" borderId="391" applyNumberFormat="0" applyFill="0" applyAlignment="0" applyProtection="0"/>
    <xf numFmtId="266" fontId="118" fillId="0" borderId="389"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26" fillId="42" borderId="387" applyNumberFormat="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89" applyNumberFormat="0" applyFill="0" applyAlignment="0" applyProtection="0"/>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188" fontId="55" fillId="0" borderId="385" applyNumberFormat="0" applyFill="0" applyBorder="0" applyAlignment="0" applyProtection="0">
      <alignment horizontal="right"/>
    </xf>
    <xf numFmtId="5" fontId="26" fillId="58" borderId="382" applyNumberFormat="0" applyAlignment="0" applyProtection="0">
      <alignment vertical="top"/>
    </xf>
    <xf numFmtId="188" fontId="55" fillId="0" borderId="385" applyNumberFormat="0" applyFill="0" applyBorder="0" applyAlignment="0" applyProtection="0">
      <alignment horizontal="right"/>
    </xf>
    <xf numFmtId="5" fontId="26" fillId="58" borderId="382" applyNumberFormat="0" applyAlignment="0" applyProtection="0">
      <alignment vertical="top"/>
    </xf>
    <xf numFmtId="5" fontId="26" fillId="58" borderId="382" applyNumberFormat="0" applyAlignment="0" applyProtection="0">
      <alignment vertical="top"/>
    </xf>
    <xf numFmtId="266" fontId="118" fillId="0" borderId="389" applyNumberFormat="0" applyFill="0" applyAlignment="0" applyProtection="0"/>
    <xf numFmtId="266" fontId="126" fillId="42" borderId="387" applyNumberFormat="0" applyAlignment="0" applyProtection="0"/>
    <xf numFmtId="266" fontId="118" fillId="0" borderId="389" applyNumberFormat="0" applyFill="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167" fontId="91" fillId="0" borderId="399" applyNumberFormat="0" applyFill="0" applyAlignment="0" applyProtection="0"/>
    <xf numFmtId="266" fontId="126" fillId="42" borderId="387" applyNumberFormat="0" applyAlignment="0" applyProtection="0"/>
    <xf numFmtId="266" fontId="126" fillId="42" borderId="387" applyNumberFormat="0" applyAlignment="0" applyProtection="0"/>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38" fontId="21" fillId="0" borderId="399" applyFont="0" applyFill="0" applyBorder="0" applyAlignment="0" applyProtection="0"/>
    <xf numFmtId="266" fontId="21" fillId="0" borderId="399" applyFont="0" applyFill="0" applyBorder="0" applyAlignment="0" applyProtection="0"/>
    <xf numFmtId="266" fontId="126" fillId="42" borderId="387" applyNumberFormat="0" applyAlignment="0" applyProtection="0"/>
    <xf numFmtId="167" fontId="91" fillId="0" borderId="399" applyNumberFormat="0" applyFill="0" applyAlignment="0" applyProtection="0"/>
    <xf numFmtId="266" fontId="122" fillId="0" borderId="400" applyNumberFormat="0" applyFont="0" applyFill="0" applyAlignment="0" applyProtection="0"/>
    <xf numFmtId="266" fontId="74" fillId="80" borderId="399" applyNumberFormat="0" applyProtection="0">
      <alignment horizontal="center" vertical="top" wrapText="1"/>
      <protection hidden="1"/>
    </xf>
    <xf numFmtId="266" fontId="126" fillId="42" borderId="545" applyNumberFormat="0" applyAlignment="0" applyProtection="0"/>
    <xf numFmtId="266" fontId="65" fillId="68" borderId="469" applyNumberFormat="0" applyBorder="0" applyAlignment="0" applyProtection="0"/>
    <xf numFmtId="266" fontId="18" fillId="0" borderId="404">
      <alignment horizontal="center"/>
    </xf>
    <xf numFmtId="266" fontId="77" fillId="47" borderId="387" applyNumberFormat="0" applyAlignment="0" applyProtection="0"/>
    <xf numFmtId="266" fontId="77" fillId="39" borderId="387" applyNumberFormat="0" applyAlignment="0" applyProtection="0"/>
    <xf numFmtId="266" fontId="77" fillId="39" borderId="387" applyNumberFormat="0" applyAlignment="0" applyProtection="0"/>
    <xf numFmtId="266" fontId="77" fillId="47" borderId="387" applyNumberFormat="0" applyAlignment="0" applyProtection="0"/>
    <xf numFmtId="266" fontId="77" fillId="39" borderId="387" applyNumberFormat="0" applyAlignment="0" applyProtection="0"/>
    <xf numFmtId="38" fontId="21" fillId="0" borderId="423" applyFont="0" applyFill="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188" fontId="62" fillId="0" borderId="385" applyNumberFormat="0" applyFill="0" applyBorder="0" applyAlignment="0" applyProtection="0">
      <alignment horizontal="right"/>
    </xf>
    <xf numFmtId="266" fontId="21" fillId="0" borderId="384" applyNumberFormat="0" applyFill="0" applyAlignment="0" applyProtection="0"/>
    <xf numFmtId="266" fontId="21" fillId="0" borderId="384" applyNumberFormat="0" applyFill="0" applyAlignment="0" applyProtection="0"/>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188" fontId="62" fillId="0" borderId="385" applyNumberFormat="0" applyFill="0" applyBorder="0" applyAlignment="0" applyProtection="0">
      <alignment horizontal="right"/>
    </xf>
    <xf numFmtId="266" fontId="26" fillId="58" borderId="382" applyNumberFormat="0" applyFont="0" applyAlignment="0" applyProtection="0">
      <alignment vertical="top"/>
    </xf>
    <xf numFmtId="266" fontId="26" fillId="58" borderId="382" applyNumberFormat="0" applyFont="0" applyAlignment="0" applyProtection="0">
      <alignment vertical="top"/>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188" fontId="62" fillId="0" borderId="385" applyNumberFormat="0" applyFill="0" applyBorder="0" applyAlignment="0" applyProtection="0">
      <alignment horizontal="right"/>
    </xf>
    <xf numFmtId="188" fontId="62" fillId="0" borderId="385" applyNumberFormat="0" applyFill="0" applyBorder="0" applyAlignment="0" applyProtection="0">
      <alignment horizontal="right"/>
    </xf>
    <xf numFmtId="266" fontId="18" fillId="0" borderId="379">
      <alignment vertical="center"/>
    </xf>
    <xf numFmtId="266" fontId="18" fillId="0" borderId="379">
      <alignment vertical="center"/>
    </xf>
    <xf numFmtId="266" fontId="96" fillId="0" borderId="381"/>
    <xf numFmtId="266" fontId="160" fillId="71" borderId="399">
      <alignment horizontal="center" vertical="center" wrapText="1"/>
      <protection hidden="1"/>
    </xf>
    <xf numFmtId="266" fontId="158" fillId="1" borderId="402" applyNumberFormat="0" applyFont="0" applyAlignment="0">
      <alignment horizontal="center"/>
    </xf>
    <xf numFmtId="266" fontId="18" fillId="0" borderId="405">
      <alignment vertical="center"/>
    </xf>
    <xf numFmtId="266" fontId="96" fillId="0" borderId="381"/>
    <xf numFmtId="266" fontId="18" fillId="0" borderId="379">
      <alignment vertical="center"/>
    </xf>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27" fillId="0" borderId="406" applyNumberFormat="0" applyAlignment="0" applyProtection="0">
      <alignment horizontal="left" vertical="center"/>
    </xf>
    <xf numFmtId="49" fontId="113" fillId="0" borderId="399">
      <alignment horizontal="center"/>
    </xf>
    <xf numFmtId="266" fontId="126" fillId="42" borderId="3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46" fillId="39" borderId="592" applyNumberFormat="0" applyAlignment="0" applyProtection="0"/>
    <xf numFmtId="188" fontId="21" fillId="0" borderId="385" applyNumberFormat="0" applyFont="0" applyFill="0" applyAlignment="0" applyProtection="0">
      <alignment horizontal="right"/>
    </xf>
    <xf numFmtId="187" fontId="39" fillId="0" borderId="401"/>
    <xf numFmtId="183" fontId="18" fillId="0" borderId="395">
      <alignment horizontal="centerContinuous"/>
    </xf>
    <xf numFmtId="266" fontId="37" fillId="0" borderId="396" applyNumberFormat="0" applyFill="0" applyAlignment="0" applyProtection="0"/>
    <xf numFmtId="266" fontId="37" fillId="0" borderId="396" applyNumberFormat="0" applyFill="0" applyAlignment="0" applyProtection="0"/>
    <xf numFmtId="266" fontId="37" fillId="0" borderId="396"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16" fillId="0" borderId="398" applyNumberFormat="0" applyFill="0" applyAlignment="0" applyProtection="0"/>
    <xf numFmtId="266" fontId="16" fillId="0" borderId="398" applyNumberFormat="0" applyFill="0" applyAlignment="0" applyProtection="0"/>
    <xf numFmtId="188" fontId="21" fillId="0" borderId="385" applyNumberFormat="0" applyFont="0" applyFill="0" applyAlignment="0" applyProtection="0">
      <alignment horizontal="right"/>
    </xf>
    <xf numFmtId="266" fontId="196" fillId="0" borderId="0" applyNumberFormat="0" applyFill="0" applyBorder="0" applyAlignment="0" applyProtection="0"/>
    <xf numFmtId="185" fontId="19" fillId="0" borderId="401"/>
    <xf numFmtId="266" fontId="196" fillId="0" borderId="0" applyNumberFormat="0" applyFill="0" applyBorder="0" applyAlignment="0" applyProtection="0"/>
    <xf numFmtId="266" fontId="196" fillId="0" borderId="0" applyNumberFormat="0" applyFill="0" applyBorder="0" applyAlignment="0" applyProtection="0"/>
    <xf numFmtId="14" fontId="18" fillId="68" borderId="399" applyNumberFormat="0" applyFont="0" applyAlignment="0" applyProtection="0">
      <alignment horizontal="centerContinuous"/>
    </xf>
    <xf numFmtId="14" fontId="18" fillId="68" borderId="399" applyNumberFormat="0" applyFont="0" applyAlignment="0" applyProtection="0">
      <alignment horizontal="centerContinuous"/>
    </xf>
    <xf numFmtId="16" fontId="18" fillId="68" borderId="399" applyNumberFormat="0" applyFont="0" applyAlignment="0" applyProtection="0">
      <alignment horizontal="centerContinuous"/>
    </xf>
    <xf numFmtId="18" fontId="18" fillId="68" borderId="399" applyNumberFormat="0" applyFont="0" applyAlignment="0" applyProtection="0">
      <alignment horizontal="centerContinuous"/>
    </xf>
    <xf numFmtId="20" fontId="18" fillId="68" borderId="399" applyNumberFormat="0" applyFont="0" applyAlignment="0" applyProtection="0">
      <alignment horizontal="centerContinuous"/>
    </xf>
    <xf numFmtId="16" fontId="18" fillId="68" borderId="399" applyNumberFormat="0" applyFont="0" applyAlignment="0" applyProtection="0">
      <alignment horizontal="centerContinuous"/>
    </xf>
    <xf numFmtId="18" fontId="18" fillId="68" borderId="399" applyNumberFormat="0" applyFont="0" applyAlignment="0" applyProtection="0">
      <alignment horizontal="centerContinuous"/>
    </xf>
    <xf numFmtId="20" fontId="18" fillId="68" borderId="399" applyNumberFormat="0" applyFont="0" applyAlignment="0" applyProtection="0">
      <alignment horizontal="centerContinuous"/>
    </xf>
    <xf numFmtId="266" fontId="196" fillId="0" borderId="0" applyNumberFormat="0" applyFill="0" applyBorder="0" applyAlignment="0" applyProtection="0"/>
    <xf numFmtId="188" fontId="21" fillId="0" borderId="385" applyNumberFormat="0" applyFont="0" applyFill="0" applyAlignment="0" applyProtection="0">
      <alignment horizontal="right"/>
    </xf>
    <xf numFmtId="188" fontId="21" fillId="0" borderId="385"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399" applyFont="0" applyFill="0" applyBorder="0" applyAlignment="0" applyProtection="0"/>
    <xf numFmtId="167" fontId="91" fillId="0" borderId="399" applyNumberFormat="0" applyFill="0" applyAlignment="0" applyProtection="0"/>
    <xf numFmtId="266" fontId="18" fillId="0" borderId="4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37" fillId="0" borderId="44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482">
      <alignment horizontal="center"/>
    </xf>
    <xf numFmtId="49" fontId="113" fillId="0" borderId="482">
      <alignment horizontal="center"/>
    </xf>
    <xf numFmtId="266" fontId="126" fillId="42" borderId="545" applyNumberFormat="0" applyAlignment="0" applyProtection="0"/>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381"/>
    <xf numFmtId="266" fontId="18" fillId="0" borderId="405">
      <alignment vertical="center"/>
    </xf>
    <xf numFmtId="266" fontId="26" fillId="58" borderId="382" applyNumberFormat="0" applyFont="0" applyAlignment="0" applyProtection="0">
      <alignment vertical="top"/>
    </xf>
    <xf numFmtId="266" fontId="26" fillId="58" borderId="382" applyNumberFormat="0" applyFont="0" applyAlignment="0" applyProtection="0">
      <alignment vertical="top"/>
    </xf>
    <xf numFmtId="266" fontId="26" fillId="43" borderId="359" applyNumberFormat="0" applyFont="0" applyBorder="0" applyProtection="0"/>
    <xf numFmtId="266" fontId="26" fillId="43" borderId="359" applyNumberFormat="0" applyFont="0" applyBorder="0" applyProtection="0"/>
    <xf numFmtId="266" fontId="196" fillId="0" borderId="0" applyNumberFormat="0" applyFill="0" applyBorder="0" applyAlignment="0" applyProtection="0"/>
    <xf numFmtId="266" fontId="21" fillId="0" borderId="384" applyNumberFormat="0" applyFill="0" applyAlignment="0" applyProtection="0"/>
    <xf numFmtId="266" fontId="21" fillId="0" borderId="384" applyNumberFormat="0" applyFill="0" applyAlignment="0" applyProtection="0"/>
    <xf numFmtId="266" fontId="126" fillId="42" borderId="414" applyNumberFormat="0" applyAlignment="0" applyProtection="0"/>
    <xf numFmtId="266" fontId="126" fillId="42" borderId="545" applyNumberFormat="0" applyAlignment="0" applyProtection="0"/>
    <xf numFmtId="266" fontId="77" fillId="39" borderId="387" applyNumberFormat="0" applyAlignment="0" applyProtection="0"/>
    <xf numFmtId="266" fontId="77" fillId="47" borderId="387" applyNumberFormat="0" applyAlignment="0" applyProtection="0"/>
    <xf numFmtId="266" fontId="77" fillId="39" borderId="387" applyNumberFormat="0" applyAlignment="0" applyProtection="0"/>
    <xf numFmtId="266" fontId="77" fillId="39" borderId="387" applyNumberFormat="0" applyAlignment="0" applyProtection="0"/>
    <xf numFmtId="266" fontId="77" fillId="47" borderId="3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8" fillId="0" borderId="405">
      <alignment vertical="center"/>
    </xf>
    <xf numFmtId="8" fontId="18" fillId="0" borderId="362">
      <protection locked="0"/>
    </xf>
    <xf numFmtId="220" fontId="79" fillId="0" borderId="529" applyFont="0" applyFill="0" applyBorder="0" applyAlignment="0" applyProtection="0"/>
    <xf numFmtId="266" fontId="146" fillId="47" borderId="394" applyNumberFormat="0" applyAlignment="0" applyProtection="0"/>
    <xf numFmtId="266" fontId="146" fillId="39" borderId="394" applyNumberFormat="0" applyAlignment="0" applyProtection="0"/>
    <xf numFmtId="266" fontId="146" fillId="39" borderId="394" applyNumberFormat="0" applyAlignment="0" applyProtection="0"/>
    <xf numFmtId="266" fontId="146" fillId="47" borderId="394" applyNumberFormat="0" applyAlignment="0" applyProtection="0"/>
    <xf numFmtId="266" fontId="146" fillId="39" borderId="394" applyNumberFormat="0" applyAlignment="0" applyProtection="0"/>
    <xf numFmtId="266" fontId="18" fillId="44" borderId="393" applyNumberFormat="0" applyFont="0" applyAlignment="0" applyProtection="0"/>
    <xf numFmtId="266" fontId="18" fillId="44" borderId="393" applyNumberFormat="0" applyFont="0" applyAlignment="0" applyProtection="0"/>
    <xf numFmtId="266" fontId="18" fillId="44" borderId="393"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359" applyNumberFormat="0" applyFont="0" applyBorder="0" applyProtection="0"/>
    <xf numFmtId="266" fontId="26" fillId="43" borderId="359" applyNumberFormat="0" applyFont="0" applyBorder="0" applyProtection="0"/>
    <xf numFmtId="266" fontId="129" fillId="62" borderId="392">
      <alignment horizontal="left" vertical="center" wrapText="1"/>
    </xf>
    <xf numFmtId="266" fontId="126" fillId="42" borderId="387" applyNumberFormat="0" applyAlignment="0" applyProtection="0"/>
    <xf numFmtId="266" fontId="126" fillId="42" borderId="387" applyNumberFormat="0" applyAlignment="0" applyProtection="0"/>
    <xf numFmtId="266" fontId="27" fillId="0" borderId="406" applyNumberFormat="0" applyAlignment="0" applyProtection="0">
      <alignment horizontal="left" vertical="center"/>
    </xf>
    <xf numFmtId="266" fontId="126" fillId="42" borderId="38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8" fillId="0" borderId="405">
      <alignment vertical="center"/>
    </xf>
    <xf numFmtId="266" fontId="18" fillId="0" borderId="405">
      <alignment vertical="center"/>
    </xf>
    <xf numFmtId="266" fontId="196" fillId="0" borderId="0" applyNumberFormat="0" applyFill="0" applyBorder="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5" fontId="26" fillId="58" borderId="382" applyNumberFormat="0" applyAlignment="0" applyProtection="0">
      <alignment vertical="top"/>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13" fillId="0" borderId="550">
      <alignment horizontal="center"/>
    </xf>
    <xf numFmtId="266" fontId="126" fillId="42" borderId="611" applyNumberFormat="0" applyAlignment="0" applyProtection="0"/>
    <xf numFmtId="266" fontId="37" fillId="0" borderId="548" applyNumberFormat="0" applyFill="0" applyAlignment="0" applyProtection="0"/>
    <xf numFmtId="266" fontId="121" fillId="0" borderId="474" applyNumberFormat="0" applyFill="0" applyAlignment="0" applyProtection="0"/>
    <xf numFmtId="266" fontId="77" fillId="47" borderId="585"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18" fillId="0" borderId="474" applyNumberFormat="0" applyFill="0" applyAlignment="0" applyProtection="0"/>
    <xf numFmtId="266" fontId="146" fillId="39" borderId="592" applyNumberFormat="0" applyAlignment="0" applyProtection="0"/>
    <xf numFmtId="266" fontId="196" fillId="0" borderId="0" applyNumberFormat="0" applyFill="0" applyBorder="0" applyAlignment="0" applyProtection="0"/>
    <xf numFmtId="5" fontId="26" fillId="58" borderId="561" applyNumberFormat="0" applyAlignment="0" applyProtection="0">
      <alignment vertical="top"/>
    </xf>
    <xf numFmtId="5" fontId="26" fillId="58" borderId="515" applyNumberFormat="0" applyAlignment="0" applyProtection="0">
      <alignment vertical="top"/>
    </xf>
    <xf numFmtId="266" fontId="1" fillId="0" borderId="0"/>
    <xf numFmtId="5" fontId="26" fillId="58" borderId="515" applyNumberFormat="0" applyAlignment="0" applyProtection="0">
      <alignment vertical="top"/>
    </xf>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96" fillId="0" borderId="0" applyNumberFormat="0" applyFill="0" applyBorder="0" applyAlignment="0" applyProtection="0"/>
    <xf numFmtId="266" fontId="126" fillId="42" borderId="387" applyNumberFormat="0" applyAlignment="0" applyProtection="0"/>
    <xf numFmtId="266" fontId="126" fillId="42" borderId="387" applyNumberFormat="0" applyAlignment="0" applyProtection="0"/>
    <xf numFmtId="266" fontId="196" fillId="0" borderId="0" applyNumberFormat="0" applyFill="0" applyBorder="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6" fillId="42" borderId="387" applyNumberFormat="0" applyAlignment="0" applyProtection="0"/>
    <xf numFmtId="266" fontId="129" fillId="62" borderId="392">
      <alignment horizontal="left" vertical="center" wrapText="1"/>
    </xf>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26" fillId="42" borderId="611" applyNumberFormat="0" applyAlignment="0" applyProtection="0"/>
    <xf numFmtId="266" fontId="126" fillId="42" borderId="414" applyNumberFormat="0" applyAlignment="0" applyProtection="0"/>
    <xf numFmtId="266" fontId="126" fillId="42" borderId="545" applyNumberFormat="0" applyAlignment="0" applyProtection="0"/>
    <xf numFmtId="266" fontId="126" fillId="42" borderId="414" applyNumberFormat="0" applyAlignment="0" applyProtection="0"/>
    <xf numFmtId="266" fontId="18" fillId="44" borderId="393" applyNumberFormat="0" applyFont="0" applyAlignment="0" applyProtection="0"/>
    <xf numFmtId="266" fontId="27" fillId="0" borderId="406" applyNumberFormat="0" applyAlignment="0" applyProtection="0">
      <alignment horizontal="left" vertical="center"/>
    </xf>
    <xf numFmtId="266" fontId="18" fillId="44" borderId="393" applyNumberFormat="0" applyFont="0" applyAlignment="0" applyProtection="0"/>
    <xf numFmtId="266" fontId="18" fillId="44" borderId="393" applyNumberFormat="0" applyFont="0" applyAlignment="0" applyProtection="0"/>
    <xf numFmtId="266" fontId="146" fillId="47" borderId="568" applyNumberFormat="0" applyAlignment="0" applyProtection="0"/>
    <xf numFmtId="266" fontId="146" fillId="39" borderId="394" applyNumberFormat="0" applyAlignment="0" applyProtection="0"/>
    <xf numFmtId="266" fontId="146" fillId="47" borderId="394" applyNumberFormat="0" applyAlignment="0" applyProtection="0"/>
    <xf numFmtId="266" fontId="146" fillId="39" borderId="394" applyNumberFormat="0" applyAlignment="0" applyProtection="0"/>
    <xf numFmtId="266" fontId="146" fillId="39" borderId="394" applyNumberFormat="0" applyAlignment="0" applyProtection="0"/>
    <xf numFmtId="266" fontId="146" fillId="47" borderId="39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11" applyNumberFormat="0" applyAlignment="0" applyProtection="0"/>
    <xf numFmtId="8" fontId="18" fillId="0" borderId="362">
      <protection locked="0"/>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77" fillId="47" borderId="387" applyNumberFormat="0" applyAlignment="0" applyProtection="0"/>
    <xf numFmtId="266" fontId="77" fillId="39" borderId="387" applyNumberFormat="0" applyAlignment="0" applyProtection="0"/>
    <xf numFmtId="266" fontId="77" fillId="39" borderId="387" applyNumberFormat="0" applyAlignment="0" applyProtection="0"/>
    <xf numFmtId="266" fontId="77" fillId="47" borderId="387" applyNumberFormat="0" applyAlignment="0" applyProtection="0"/>
    <xf numFmtId="266" fontId="77" fillId="39" borderId="387"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21" fillId="0" borderId="384" applyNumberFormat="0" applyFill="0" applyAlignment="0" applyProtection="0"/>
    <xf numFmtId="266" fontId="21" fillId="0" borderId="38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423">
      <alignment horizontal="center"/>
    </xf>
    <xf numFmtId="266" fontId="26" fillId="43" borderId="359" applyNumberFormat="0" applyFont="0" applyBorder="0" applyProtection="0"/>
    <xf numFmtId="266" fontId="18" fillId="0" borderId="405">
      <alignment vertical="center"/>
    </xf>
    <xf numFmtId="266" fontId="96" fillId="0" borderId="381"/>
    <xf numFmtId="266" fontId="26" fillId="43" borderId="359" applyNumberFormat="0" applyFont="0" applyBorder="0" applyProtection="0"/>
    <xf numFmtId="266" fontId="26" fillId="58" borderId="382" applyNumberFormat="0" applyFont="0" applyAlignment="0" applyProtection="0">
      <alignment vertical="top"/>
    </xf>
    <xf numFmtId="266" fontId="26" fillId="58" borderId="382"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389"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21" fillId="0" borderId="391"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18" fillId="0" borderId="391" applyNumberFormat="0" applyFill="0" applyAlignment="0" applyProtection="0"/>
    <xf numFmtId="266" fontId="27" fillId="0" borderId="406" applyNumberFormat="0" applyAlignment="0" applyProtection="0">
      <alignment horizontal="left" vertical="center"/>
    </xf>
    <xf numFmtId="266" fontId="16" fillId="0" borderId="59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05">
      <alignment vertical="center"/>
    </xf>
    <xf numFmtId="183" fontId="18" fillId="0" borderId="395">
      <alignment horizontal="centerContinuous"/>
    </xf>
    <xf numFmtId="266" fontId="37" fillId="0" borderId="396" applyNumberFormat="0" applyFill="0" applyAlignment="0" applyProtection="0"/>
    <xf numFmtId="266" fontId="37" fillId="0" borderId="396" applyNumberFormat="0" applyFill="0" applyAlignment="0" applyProtection="0"/>
    <xf numFmtId="266" fontId="37" fillId="0" borderId="396"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16" fillId="0" borderId="398" applyNumberFormat="0" applyFill="0" applyAlignment="0" applyProtection="0"/>
    <xf numFmtId="266" fontId="16" fillId="0" borderId="398"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396" applyNumberFormat="0" applyFill="0" applyAlignment="0" applyProtection="0"/>
    <xf numFmtId="266" fontId="37" fillId="0" borderId="396" applyNumberFormat="0" applyFill="0" applyAlignment="0" applyProtection="0"/>
    <xf numFmtId="266" fontId="37" fillId="0" borderId="396"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37" fillId="0" borderId="397" applyNumberFormat="0" applyFill="0" applyAlignment="0" applyProtection="0"/>
    <xf numFmtId="266" fontId="16" fillId="0" borderId="398" applyNumberFormat="0" applyFill="0" applyAlignment="0" applyProtection="0"/>
    <xf numFmtId="266" fontId="16" fillId="0" borderId="398" applyNumberFormat="0" applyFill="0" applyAlignment="0" applyProtection="0"/>
    <xf numFmtId="266" fontId="126" fillId="42" borderId="440" applyNumberFormat="0" applyAlignment="0" applyProtection="0"/>
    <xf numFmtId="10" fontId="21" fillId="68" borderId="482" applyNumberFormat="0" applyBorder="0" applyAlignment="0" applyProtection="0"/>
    <xf numFmtId="266" fontId="129" fillId="62" borderId="500">
      <alignment horizontal="left" vertical="center" wrapText="1"/>
    </xf>
    <xf numFmtId="49" fontId="113" fillId="0" borderId="620">
      <alignment horizontal="center"/>
    </xf>
    <xf numFmtId="266" fontId="27" fillId="0" borderId="406" applyNumberFormat="0" applyAlignment="0" applyProtection="0">
      <alignment horizontal="left" vertical="center"/>
    </xf>
    <xf numFmtId="266" fontId="126" fillId="42" borderId="585" applyNumberFormat="0" applyAlignment="0" applyProtection="0"/>
    <xf numFmtId="266" fontId="196" fillId="0" borderId="0" applyNumberFormat="0" applyFill="0" applyBorder="0" applyAlignment="0" applyProtection="0"/>
    <xf numFmtId="266" fontId="18" fillId="44" borderId="567" applyNumberFormat="0" applyFont="0" applyAlignment="0" applyProtection="0"/>
    <xf numFmtId="266" fontId="77" fillId="39" borderId="545" applyNumberFormat="0" applyAlignment="0" applyProtection="0"/>
    <xf numFmtId="266" fontId="18" fillId="0" borderId="462">
      <alignment vertical="center"/>
    </xf>
    <xf numFmtId="266" fontId="21" fillId="0" borderId="517" applyNumberFormat="0" applyFill="0" applyAlignment="0" applyProtection="0"/>
    <xf numFmtId="266" fontId="118" fillId="0" borderId="472" applyNumberFormat="0" applyFill="0" applyAlignment="0" applyProtection="0"/>
    <xf numFmtId="266" fontId="126" fillId="42" borderId="470" applyNumberFormat="0" applyAlignment="0" applyProtection="0"/>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18" fillId="0" borderId="405">
      <alignment vertical="center"/>
    </xf>
    <xf numFmtId="266" fontId="37" fillId="0" borderId="548" applyNumberFormat="0" applyFill="0" applyAlignment="0" applyProtection="0"/>
    <xf numFmtId="266" fontId="146" fillId="39" borderId="522" applyNumberFormat="0" applyAlignment="0" applyProtection="0"/>
    <xf numFmtId="266" fontId="16" fillId="0" borderId="572" applyNumberFormat="0" applyFill="0" applyAlignment="0" applyProtection="0"/>
    <xf numFmtId="49" fontId="113" fillId="0" borderId="597">
      <alignment horizontal="center"/>
    </xf>
    <xf numFmtId="266" fontId="146" fillId="39" borderId="522" applyNumberFormat="0" applyAlignment="0" applyProtection="0"/>
    <xf numFmtId="266" fontId="37" fillId="0" borderId="570" applyNumberFormat="0" applyFill="0" applyAlignment="0" applyProtection="0"/>
    <xf numFmtId="266" fontId="18" fillId="44" borderId="417" applyNumberFormat="0" applyFont="0" applyAlignment="0" applyProtection="0"/>
    <xf numFmtId="266" fontId="126" fillId="42" borderId="440" applyNumberFormat="0" applyAlignment="0" applyProtection="0"/>
    <xf numFmtId="266" fontId="77" fillId="39" borderId="611" applyNumberFormat="0" applyAlignment="0" applyProtection="0"/>
    <xf numFmtId="266" fontId="113" fillId="0" borderId="597">
      <alignment horizontal="center"/>
    </xf>
    <xf numFmtId="266" fontId="122" fillId="0" borderId="621" applyNumberFormat="0" applyFont="0" applyFill="0" applyAlignment="0" applyProtection="0"/>
    <xf numFmtId="49" fontId="113" fillId="0" borderId="423">
      <alignment horizontal="center"/>
    </xf>
    <xf numFmtId="266" fontId="126" fillId="42" borderId="585" applyNumberFormat="0" applyAlignment="0" applyProtection="0"/>
    <xf numFmtId="266" fontId="21" fillId="0" borderId="450" applyFont="0" applyFill="0" applyBorder="0" applyAlignment="0" applyProtection="0"/>
    <xf numFmtId="266" fontId="126" fillId="42" borderId="518" applyNumberFormat="0" applyAlignment="0" applyProtection="0"/>
    <xf numFmtId="10" fontId="21" fillId="68" borderId="423" applyNumberFormat="0" applyBorder="0" applyAlignment="0" applyProtection="0"/>
    <xf numFmtId="266" fontId="126" fillId="42" borderId="440" applyNumberFormat="0" applyAlignment="0" applyProtection="0"/>
    <xf numFmtId="266" fontId="146" fillId="39" borderId="418" applyNumberFormat="0" applyAlignment="0" applyProtection="0"/>
    <xf numFmtId="266" fontId="126" fillId="42" borderId="414" applyNumberFormat="0" applyAlignment="0" applyProtection="0"/>
    <xf numFmtId="49" fontId="113" fillId="0" borderId="450">
      <alignment horizontal="center"/>
    </xf>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05">
      <alignment vertical="center"/>
    </xf>
    <xf numFmtId="266" fontId="196" fillId="0" borderId="0" applyNumberFormat="0" applyFill="0" applyBorder="0" applyAlignment="0" applyProtection="0"/>
    <xf numFmtId="266" fontId="18" fillId="0" borderId="405">
      <alignment vertical="center"/>
    </xf>
    <xf numFmtId="266" fontId="18" fillId="0" borderId="40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18" fillId="0" borderId="405">
      <alignment vertical="center"/>
    </xf>
    <xf numFmtId="266" fontId="18" fillId="0" borderId="405">
      <alignment vertical="center"/>
    </xf>
    <xf numFmtId="266" fontId="196" fillId="0" borderId="0" applyNumberFormat="0" applyFill="0" applyBorder="0" applyAlignment="0" applyProtection="0"/>
    <xf numFmtId="266" fontId="18" fillId="0" borderId="405">
      <alignment vertical="center"/>
    </xf>
    <xf numFmtId="266" fontId="27" fillId="0" borderId="406" applyNumberFormat="0" applyAlignment="0" applyProtection="0">
      <alignment horizontal="left" vertical="center"/>
    </xf>
    <xf numFmtId="266" fontId="27" fillId="0" borderId="406" applyNumberFormat="0" applyAlignment="0" applyProtection="0">
      <alignment horizontal="left" vertical="center"/>
    </xf>
    <xf numFmtId="266" fontId="196" fillId="0" borderId="0" applyNumberFormat="0" applyFill="0" applyBorder="0" applyAlignment="0" applyProtection="0"/>
    <xf numFmtId="266" fontId="18" fillId="0" borderId="405">
      <alignment vertical="center"/>
    </xf>
    <xf numFmtId="49" fontId="113" fillId="0" borderId="550">
      <alignment horizontal="center"/>
    </xf>
    <xf numFmtId="266" fontId="26" fillId="58" borderId="561" applyNumberFormat="0" applyFont="0" applyAlignment="0" applyProtection="0">
      <alignment vertical="top"/>
    </xf>
    <xf numFmtId="266" fontId="196" fillId="0" borderId="0" applyNumberFormat="0" applyFill="0" applyBorder="0" applyAlignment="0" applyProtection="0"/>
    <xf numFmtId="185" fontId="19" fillId="0" borderId="425"/>
    <xf numFmtId="266" fontId="158" fillId="1" borderId="510" applyNumberFormat="0" applyFont="0" applyAlignment="0">
      <alignment horizontal="center"/>
    </xf>
    <xf numFmtId="266" fontId="18" fillId="0" borderId="538">
      <alignment vertical="center"/>
    </xf>
    <xf numFmtId="266" fontId="18" fillId="44" borderId="476" applyNumberFormat="0" applyFont="0" applyAlignment="0" applyProtection="0"/>
    <xf numFmtId="266" fontId="146" fillId="47" borderId="477" applyNumberFormat="0" applyAlignment="0" applyProtection="0"/>
    <xf numFmtId="266" fontId="37" fillId="0" borderId="480" applyNumberFormat="0" applyFill="0" applyAlignment="0" applyProtection="0"/>
    <xf numFmtId="266" fontId="18" fillId="44" borderId="521" applyNumberFormat="0" applyFont="0" applyAlignment="0" applyProtection="0"/>
    <xf numFmtId="266" fontId="9" fillId="5" borderId="4" applyNumberFormat="0" applyAlignment="0" applyProtection="0"/>
    <xf numFmtId="266" fontId="37" fillId="0" borderId="594" applyNumberFormat="0" applyFill="0" applyAlignment="0" applyProtection="0"/>
    <xf numFmtId="266" fontId="27" fillId="0" borderId="463" applyNumberFormat="0" applyAlignment="0" applyProtection="0">
      <alignment horizontal="left" vertical="center"/>
    </xf>
    <xf numFmtId="266" fontId="18" fillId="0" borderId="606">
      <alignment vertical="center"/>
    </xf>
    <xf numFmtId="266" fontId="118" fillId="0" borderId="474" applyNumberFormat="0" applyFill="0" applyAlignment="0" applyProtection="0"/>
    <xf numFmtId="266" fontId="18" fillId="0" borderId="462">
      <alignment vertical="center"/>
    </xf>
    <xf numFmtId="266" fontId="196" fillId="0" borderId="0" applyNumberFormat="0" applyFill="0" applyBorder="0" applyAlignment="0" applyProtection="0"/>
    <xf numFmtId="266" fontId="16" fillId="0" borderId="449" applyNumberFormat="0" applyFill="0" applyAlignment="0" applyProtection="0"/>
    <xf numFmtId="266" fontId="126" fillId="42" borderId="518" applyNumberFormat="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16" fillId="0" borderId="422" applyNumberFormat="0" applyFill="0" applyAlignment="0" applyProtection="0"/>
    <xf numFmtId="266" fontId="160" fillId="71" borderId="620">
      <alignment horizontal="center" vertical="center" wrapText="1"/>
      <protection hidden="1"/>
    </xf>
    <xf numFmtId="266" fontId="16" fillId="0" borderId="422" applyNumberFormat="0" applyFill="0" applyAlignment="0" applyProtection="0"/>
    <xf numFmtId="49" fontId="113" fillId="0" borderId="620">
      <alignment horizontal="center"/>
    </xf>
    <xf numFmtId="167" fontId="91" fillId="0" borderId="527" applyNumberFormat="0" applyFill="0" applyAlignment="0" applyProtection="0"/>
    <xf numFmtId="220" fontId="79" fillId="0" borderId="529" applyFont="0" applyFill="0" applyBorder="0" applyAlignment="0" applyProtection="0"/>
    <xf numFmtId="49" fontId="113" fillId="0" borderId="550">
      <alignment horizontal="center"/>
    </xf>
    <xf numFmtId="266" fontId="16" fillId="0" borderId="526" applyNumberFormat="0" applyFill="0" applyAlignment="0" applyProtection="0"/>
    <xf numFmtId="266" fontId="196" fillId="0" borderId="0" applyNumberFormat="0" applyFill="0" applyBorder="0" applyAlignment="0" applyProtection="0"/>
    <xf numFmtId="266" fontId="96" fillId="0" borderId="541"/>
    <xf numFmtId="5" fontId="26" fillId="58" borderId="465" applyNumberFormat="0" applyAlignment="0" applyProtection="0">
      <alignment vertical="top"/>
    </xf>
    <xf numFmtId="266" fontId="126" fillId="42" borderId="518" applyNumberFormat="0" applyAlignment="0" applyProtection="0"/>
    <xf numFmtId="188" fontId="25" fillId="0" borderId="468" applyNumberFormat="0" applyFill="0" applyBorder="0" applyAlignment="0" applyProtection="0">
      <alignment horizontal="right"/>
    </xf>
    <xf numFmtId="266" fontId="126" fillId="42" borderId="498" applyNumberFormat="0" applyAlignment="0" applyProtection="0"/>
    <xf numFmtId="266" fontId="27" fillId="0" borderId="510">
      <alignment horizontal="left" vertical="center"/>
    </xf>
    <xf numFmtId="266" fontId="18" fillId="0" borderId="492">
      <alignment vertical="center"/>
    </xf>
    <xf numFmtId="14" fontId="18" fillId="68" borderId="423" applyNumberFormat="0" applyFont="0" applyAlignment="0" applyProtection="0">
      <alignment horizontal="centerContinuous"/>
    </xf>
    <xf numFmtId="14" fontId="18" fillId="68" borderId="423" applyNumberFormat="0" applyFont="0" applyAlignment="0" applyProtection="0">
      <alignment horizontal="centerContinuous"/>
    </xf>
    <xf numFmtId="16" fontId="18" fillId="68" borderId="423" applyNumberFormat="0" applyFont="0" applyAlignment="0" applyProtection="0">
      <alignment horizontal="centerContinuous"/>
    </xf>
    <xf numFmtId="18" fontId="18" fillId="68" borderId="423" applyNumberFormat="0" applyFont="0" applyAlignment="0" applyProtection="0">
      <alignment horizontal="centerContinuous"/>
    </xf>
    <xf numFmtId="20" fontId="18" fillId="68" borderId="423" applyNumberFormat="0" applyFont="0" applyAlignment="0" applyProtection="0">
      <alignment horizontal="centerContinuous"/>
    </xf>
    <xf numFmtId="16" fontId="18" fillId="68" borderId="423" applyNumberFormat="0" applyFont="0" applyAlignment="0" applyProtection="0">
      <alignment horizontal="centerContinuous"/>
    </xf>
    <xf numFmtId="18" fontId="18" fillId="68" borderId="423" applyNumberFormat="0" applyFont="0" applyAlignment="0" applyProtection="0">
      <alignment horizontal="centerContinuous"/>
    </xf>
    <xf numFmtId="20" fontId="18" fillId="68" borderId="423" applyNumberFormat="0" applyFont="0" applyAlignment="0" applyProtection="0">
      <alignment horizontal="centerContinuous"/>
    </xf>
    <xf numFmtId="266" fontId="126" fillId="42" borderId="498" applyNumberFormat="0" applyAlignment="0" applyProtection="0"/>
    <xf numFmtId="266" fontId="26" fillId="58" borderId="495" applyNumberFormat="0" applyFon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266" fontId="118" fillId="0" borderId="474" applyNumberFormat="0" applyFill="0" applyAlignment="0" applyProtection="0"/>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266" fontId="27" fillId="0" borderId="410" applyNumberFormat="0" applyAlignment="0" applyProtection="0">
      <alignment horizontal="left" vertical="center"/>
    </xf>
    <xf numFmtId="266" fontId="77" fillId="47" borderId="545" applyNumberFormat="0" applyAlignment="0" applyProtection="0"/>
    <xf numFmtId="266" fontId="77" fillId="47" borderId="585" applyNumberFormat="0" applyAlignment="0" applyProtection="0"/>
    <xf numFmtId="266" fontId="27" fillId="0" borderId="435" applyNumberFormat="0" applyAlignment="0" applyProtection="0">
      <alignment horizontal="left" vertical="center"/>
    </xf>
    <xf numFmtId="266" fontId="96" fillId="0" borderId="433"/>
    <xf numFmtId="266" fontId="96" fillId="0" borderId="534"/>
    <xf numFmtId="266" fontId="18" fillId="44" borderId="521" applyNumberFormat="0" applyFon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9" fillId="62" borderId="416">
      <alignment horizontal="left" vertical="center" wrapText="1"/>
    </xf>
    <xf numFmtId="266" fontId="18" fillId="44" borderId="417" applyNumberFormat="0" applyFont="0" applyAlignment="0" applyProtection="0"/>
    <xf numFmtId="266" fontId="18" fillId="44" borderId="417" applyNumberFormat="0" applyFont="0" applyAlignment="0" applyProtection="0"/>
    <xf numFmtId="266" fontId="18" fillId="44" borderId="417" applyNumberFormat="0" applyFont="0" applyAlignment="0" applyProtection="0"/>
    <xf numFmtId="266" fontId="146" fillId="39" borderId="418" applyNumberFormat="0" applyAlignment="0" applyProtection="0"/>
    <xf numFmtId="266" fontId="146" fillId="47" borderId="418" applyNumberFormat="0" applyAlignment="0" applyProtection="0"/>
    <xf numFmtId="266" fontId="146" fillId="39" borderId="418" applyNumberFormat="0" applyAlignment="0" applyProtection="0"/>
    <xf numFmtId="266" fontId="146" fillId="39" borderId="418" applyNumberFormat="0" applyAlignment="0" applyProtection="0"/>
    <xf numFmtId="266" fontId="146" fillId="47" borderId="418" applyNumberFormat="0" applyAlignment="0" applyProtection="0"/>
    <xf numFmtId="266" fontId="126" fillId="42" borderId="585" applyNumberFormat="0" applyAlignment="0" applyProtection="0"/>
    <xf numFmtId="266" fontId="18" fillId="0" borderId="409">
      <alignment vertical="center"/>
    </xf>
    <xf numFmtId="266" fontId="126" fillId="42" borderId="611" applyNumberFormat="0" applyAlignment="0" applyProtection="0"/>
    <xf numFmtId="266" fontId="196" fillId="0" borderId="0" applyNumberFormat="0" applyFill="0" applyBorder="0" applyAlignment="0" applyProtection="0"/>
    <xf numFmtId="266" fontId="121" fillId="0" borderId="474" applyNumberFormat="0" applyFill="0" applyAlignment="0" applyProtection="0"/>
    <xf numFmtId="183" fontId="18" fillId="0" borderId="419">
      <alignment horizontal="centerContinuous"/>
    </xf>
    <xf numFmtId="266" fontId="37" fillId="0" borderId="420" applyNumberFormat="0" applyFill="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16" fillId="0" borderId="422" applyNumberFormat="0" applyFill="0" applyAlignment="0" applyProtection="0"/>
    <xf numFmtId="266" fontId="16" fillId="0" borderId="422" applyNumberFormat="0" applyFill="0" applyAlignment="0" applyProtection="0"/>
    <xf numFmtId="266" fontId="77" fillId="47" borderId="585" applyNumberFormat="0" applyAlignment="0" applyProtection="0"/>
    <xf numFmtId="266" fontId="77" fillId="39" borderId="564"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37" fillId="0" borderId="548" applyNumberFormat="0" applyFill="0" applyAlignment="0" applyProtection="0"/>
    <xf numFmtId="266" fontId="146" fillId="39" borderId="568" applyNumberFormat="0" applyAlignment="0" applyProtection="0"/>
    <xf numFmtId="266" fontId="146" fillId="39" borderId="568" applyNumberFormat="0" applyAlignment="0" applyProtection="0"/>
    <xf numFmtId="266" fontId="126" fillId="42" borderId="470" applyNumberFormat="0" applyAlignment="0" applyProtection="0"/>
    <xf numFmtId="266" fontId="121" fillId="0" borderId="589" applyNumberFormat="0" applyFill="0" applyAlignment="0" applyProtection="0"/>
    <xf numFmtId="266" fontId="121" fillId="0" borderId="474" applyNumberFormat="0" applyFill="0" applyAlignment="0" applyProtection="0"/>
    <xf numFmtId="49" fontId="113" fillId="0" borderId="450">
      <alignment horizontal="center"/>
    </xf>
    <xf numFmtId="266" fontId="126" fillId="42" borderId="585" applyNumberFormat="0" applyAlignment="0" applyProtection="0"/>
    <xf numFmtId="266" fontId="196" fillId="0" borderId="0" applyNumberFormat="0" applyFill="0" applyBorder="0" applyAlignment="0" applyProtection="0"/>
    <xf numFmtId="38" fontId="21" fillId="0" borderId="573" applyFont="0" applyFill="0" applyBorder="0" applyAlignment="0" applyProtection="0"/>
    <xf numFmtId="16" fontId="18" fillId="68" borderId="482" applyNumberFormat="0" applyFont="0" applyAlignment="0" applyProtection="0">
      <alignment horizontal="centerContinuous"/>
    </xf>
    <xf numFmtId="266" fontId="126" fillId="42" borderId="518" applyNumberFormat="0" applyAlignment="0" applyProtection="0"/>
    <xf numFmtId="167" fontId="91" fillId="0" borderId="597" applyNumberFormat="0" applyFill="0" applyAlignment="0" applyProtection="0"/>
    <xf numFmtId="266" fontId="126" fillId="42" borderId="518" applyNumberFormat="0" applyAlignment="0" applyProtection="0"/>
    <xf numFmtId="266" fontId="26" fillId="58" borderId="495" applyNumberFormat="0" applyFont="0" applyAlignment="0" applyProtection="0">
      <alignment vertical="top"/>
    </xf>
    <xf numFmtId="266" fontId="126" fillId="42" borderId="440" applyNumberFormat="0" applyAlignment="0" applyProtection="0"/>
    <xf numFmtId="10" fontId="21" fillId="68" borderId="550" applyNumberFormat="0" applyBorder="0" applyAlignment="0" applyProtection="0"/>
    <xf numFmtId="266" fontId="113" fillId="0" borderId="450">
      <alignment horizontal="center"/>
    </xf>
    <xf numFmtId="227" fontId="18" fillId="0" borderId="531" applyFont="0" applyFill="0" applyBorder="0" applyAlignment="0" applyProtection="0"/>
    <xf numFmtId="266" fontId="146" fillId="39" borderId="592" applyNumberFormat="0" applyAlignment="0" applyProtection="0"/>
    <xf numFmtId="266" fontId="27" fillId="0" borderId="430" applyNumberFormat="0" applyAlignment="0" applyProtection="0">
      <alignment horizontal="left" vertical="center"/>
    </xf>
    <xf numFmtId="266" fontId="18" fillId="0" borderId="42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18" fillId="0" borderId="429">
      <alignment vertical="center"/>
    </xf>
    <xf numFmtId="266" fontId="18" fillId="0" borderId="429">
      <alignment vertical="center"/>
    </xf>
    <xf numFmtId="266" fontId="18" fillId="0" borderId="429">
      <alignment vertical="center"/>
    </xf>
    <xf numFmtId="266" fontId="18" fillId="0" borderId="429">
      <alignment vertical="center"/>
    </xf>
    <xf numFmtId="266" fontId="21" fillId="0" borderId="517" applyNumberFormat="0" applyFill="0" applyAlignment="0" applyProtection="0"/>
    <xf numFmtId="266" fontId="196" fillId="0" borderId="0" applyNumberFormat="0" applyFill="0" applyBorder="0" applyAlignment="0" applyProtection="0"/>
    <xf numFmtId="266" fontId="146" fillId="39" borderId="522"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47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527">
      <alignment horizontal="center"/>
    </xf>
    <xf numFmtId="266" fontId="18" fillId="0" borderId="429">
      <alignment vertical="center"/>
    </xf>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18" fillId="0" borderId="434">
      <alignment vertical="center"/>
    </xf>
    <xf numFmtId="266" fontId="196" fillId="0" borderId="0" applyNumberFormat="0" applyFill="0" applyBorder="0" applyAlignment="0" applyProtection="0"/>
    <xf numFmtId="266" fontId="18" fillId="0" borderId="429">
      <alignment vertical="center"/>
    </xf>
    <xf numFmtId="188" fontId="21" fillId="0" borderId="385" applyNumberFormat="0" applyFont="0" applyFill="0" applyAlignment="0" applyProtection="0">
      <alignment horizontal="right"/>
    </xf>
    <xf numFmtId="266" fontId="196" fillId="0" borderId="0" applyNumberFormat="0" applyFill="0" applyBorder="0" applyAlignment="0" applyProtection="0"/>
    <xf numFmtId="188" fontId="21" fillId="0" borderId="385" applyNumberFormat="0" applyFont="0" applyFill="0" applyAlignment="0" applyProtection="0">
      <alignment horizontal="right"/>
    </xf>
    <xf numFmtId="266" fontId="126" fillId="42" borderId="518" applyNumberFormat="0" applyAlignment="0" applyProtection="0"/>
    <xf numFmtId="188" fontId="21" fillId="0" borderId="385"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188" fontId="62" fillId="0" borderId="385" applyNumberFormat="0" applyFill="0" applyBorder="0" applyAlignment="0" applyProtection="0">
      <alignment horizontal="right"/>
    </xf>
    <xf numFmtId="188" fontId="62" fillId="0" borderId="385" applyNumberFormat="0" applyFill="0" applyBorder="0" applyAlignment="0" applyProtection="0">
      <alignment horizontal="right"/>
    </xf>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62" fillId="0" borderId="385" applyNumberFormat="0" applyFill="0" applyBorder="0" applyAlignment="0" applyProtection="0">
      <alignment horizontal="right"/>
    </xf>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8" fillId="0" borderId="429">
      <alignment vertical="center"/>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8" fillId="0" borderId="429">
      <alignment vertical="center"/>
    </xf>
    <xf numFmtId="266" fontId="18" fillId="0" borderId="42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8" fillId="0" borderId="429">
      <alignment vertical="center"/>
    </xf>
    <xf numFmtId="266" fontId="18" fillId="0" borderId="461">
      <alignment vertical="center"/>
    </xf>
    <xf numFmtId="266" fontId="18" fillId="0" borderId="429">
      <alignment vertical="center"/>
    </xf>
    <xf numFmtId="266" fontId="18" fillId="0" borderId="429">
      <alignment vertical="center"/>
    </xf>
    <xf numFmtId="266" fontId="18" fillId="0" borderId="42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126" fillId="42" borderId="611" applyNumberFormat="0" applyAlignment="0" applyProtection="0"/>
    <xf numFmtId="266" fontId="196" fillId="0" borderId="0" applyNumberFormat="0" applyFill="0" applyBorder="0" applyAlignment="0" applyProtection="0"/>
    <xf numFmtId="266" fontId="18" fillId="0" borderId="429">
      <alignment vertical="center"/>
    </xf>
    <xf numFmtId="266" fontId="18" fillId="0" borderId="429">
      <alignment vertical="center"/>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8" fillId="0" borderId="429">
      <alignment vertical="center"/>
    </xf>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21" fillId="0" borderId="544" applyNumberFormat="0" applyFill="0" applyAlignment="0" applyProtection="0"/>
    <xf numFmtId="266" fontId="26" fillId="58" borderId="411" applyNumberFormat="0" applyFont="0" applyAlignment="0" applyProtection="0">
      <alignment vertical="top"/>
    </xf>
    <xf numFmtId="266" fontId="26" fillId="58" borderId="411" applyNumberFormat="0" applyFont="0" applyAlignment="0" applyProtection="0">
      <alignment vertical="top"/>
    </xf>
    <xf numFmtId="266" fontId="21" fillId="0" borderId="413" applyNumberFormat="0" applyFill="0" applyAlignment="0" applyProtection="0"/>
    <xf numFmtId="266" fontId="21" fillId="0" borderId="413" applyNumberFormat="0" applyFill="0" applyAlignment="0" applyProtection="0"/>
    <xf numFmtId="266" fontId="77" fillId="39" borderId="414" applyNumberFormat="0" applyAlignment="0" applyProtection="0"/>
    <xf numFmtId="266" fontId="77" fillId="47" borderId="414" applyNumberFormat="0" applyAlignment="0" applyProtection="0"/>
    <xf numFmtId="266" fontId="77" fillId="39" borderId="414" applyNumberFormat="0" applyAlignment="0" applyProtection="0"/>
    <xf numFmtId="266" fontId="77" fillId="39" borderId="414" applyNumberFormat="0" applyAlignment="0" applyProtection="0"/>
    <xf numFmtId="266" fontId="77" fillId="47" borderId="414" applyNumberFormat="0" applyAlignment="0" applyProtection="0"/>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9" fillId="62" borderId="416">
      <alignment horizontal="left" vertical="center" wrapText="1"/>
    </xf>
    <xf numFmtId="266" fontId="18" fillId="44" borderId="417" applyNumberFormat="0" applyFont="0" applyAlignment="0" applyProtection="0"/>
    <xf numFmtId="266" fontId="18" fillId="44" borderId="417" applyNumberFormat="0" applyFont="0" applyAlignment="0" applyProtection="0"/>
    <xf numFmtId="266" fontId="18" fillId="44" borderId="417" applyNumberFormat="0" applyFont="0" applyAlignment="0" applyProtection="0"/>
    <xf numFmtId="266" fontId="146" fillId="39" borderId="418" applyNumberFormat="0" applyAlignment="0" applyProtection="0"/>
    <xf numFmtId="266" fontId="146" fillId="47" borderId="418" applyNumberFormat="0" applyAlignment="0" applyProtection="0"/>
    <xf numFmtId="266" fontId="146" fillId="39" borderId="418" applyNumberFormat="0" applyAlignment="0" applyProtection="0"/>
    <xf numFmtId="266" fontId="146" fillId="39" borderId="418" applyNumberFormat="0" applyAlignment="0" applyProtection="0"/>
    <xf numFmtId="266" fontId="146" fillId="47" borderId="418" applyNumberFormat="0" applyAlignment="0" applyProtection="0"/>
    <xf numFmtId="183" fontId="18" fillId="0" borderId="419">
      <alignment horizontal="centerContinuous"/>
    </xf>
    <xf numFmtId="266" fontId="37" fillId="0" borderId="420" applyNumberFormat="0" applyFill="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16" fillId="0" borderId="422" applyNumberFormat="0" applyFill="0" applyAlignment="0" applyProtection="0"/>
    <xf numFmtId="266" fontId="16" fillId="0" borderId="422" applyNumberFormat="0" applyFill="0" applyAlignment="0" applyProtection="0"/>
    <xf numFmtId="266" fontId="37" fillId="0" borderId="548" applyNumberFormat="0" applyFill="0" applyAlignment="0" applyProtection="0"/>
    <xf numFmtId="266" fontId="196" fillId="0" borderId="0" applyNumberFormat="0" applyFill="0" applyBorder="0" applyAlignment="0" applyProtection="0"/>
    <xf numFmtId="266" fontId="126" fillId="42" borderId="414" applyNumberFormat="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9">
      <alignment vertical="center"/>
    </xf>
    <xf numFmtId="266" fontId="18" fillId="0" borderId="409">
      <alignment vertical="center"/>
    </xf>
    <xf numFmtId="266" fontId="18" fillId="0" borderId="429">
      <alignment vertical="center"/>
    </xf>
    <xf numFmtId="266" fontId="18" fillId="0" borderId="409">
      <alignment vertical="center"/>
    </xf>
    <xf numFmtId="266" fontId="18" fillId="0" borderId="404">
      <alignment horizontal="center"/>
    </xf>
    <xf numFmtId="266" fontId="126" fillId="42" borderId="564" applyNumberFormat="0" applyAlignment="0" applyProtection="0"/>
    <xf numFmtId="4" fontId="91" fillId="0" borderId="423" applyFont="0" applyFill="0" applyBorder="0" applyAlignment="0" applyProtection="0"/>
    <xf numFmtId="266" fontId="52" fillId="0" borderId="423" applyProtection="0">
      <alignment horizontal="center" vertical="top" wrapText="1"/>
      <protection hidden="1"/>
    </xf>
    <xf numFmtId="220" fontId="79" fillId="0" borderId="425" applyFont="0" applyFill="0" applyBorder="0" applyAlignment="0" applyProtection="0"/>
    <xf numFmtId="220" fontId="79" fillId="0" borderId="425" applyFont="0" applyFill="0" applyBorder="0" applyAlignment="0" applyProtection="0"/>
    <xf numFmtId="220" fontId="79" fillId="0" borderId="425" applyFont="0" applyFill="0" applyBorder="0" applyAlignment="0" applyProtection="0"/>
    <xf numFmtId="220" fontId="79" fillId="0" borderId="425" applyFont="0" applyFill="0" applyBorder="0" applyAlignment="0" applyProtection="0"/>
    <xf numFmtId="220" fontId="79" fillId="0" borderId="425" applyFont="0" applyFill="0" applyBorder="0" applyAlignment="0" applyProtection="0"/>
    <xf numFmtId="220" fontId="79" fillId="0" borderId="425" applyFont="0" applyFill="0" applyBorder="0" applyAlignment="0" applyProtection="0"/>
    <xf numFmtId="220" fontId="79" fillId="0" borderId="425" applyFont="0" applyFill="0" applyBorder="0" applyAlignment="0" applyProtection="0"/>
    <xf numFmtId="220" fontId="79" fillId="0" borderId="425" applyFont="0" applyFill="0" applyBorder="0" applyAlignment="0" applyProtection="0"/>
    <xf numFmtId="266" fontId="146" fillId="47" borderId="418" applyNumberFormat="0" applyAlignment="0" applyProtection="0"/>
    <xf numFmtId="266" fontId="146" fillId="39" borderId="418" applyNumberFormat="0" applyAlignment="0" applyProtection="0"/>
    <xf numFmtId="266" fontId="146" fillId="39" borderId="418" applyNumberFormat="0" applyAlignment="0" applyProtection="0"/>
    <xf numFmtId="266" fontId="146" fillId="47" borderId="418" applyNumberFormat="0" applyAlignment="0" applyProtection="0"/>
    <xf numFmtId="266" fontId="146" fillId="39" borderId="418" applyNumberFormat="0" applyAlignment="0" applyProtection="0"/>
    <xf numFmtId="266" fontId="18" fillId="44" borderId="417" applyNumberFormat="0" applyFont="0" applyAlignment="0" applyProtection="0"/>
    <xf numFmtId="266" fontId="18" fillId="44" borderId="417" applyNumberFormat="0" applyFont="0" applyAlignment="0" applyProtection="0"/>
    <xf numFmtId="266" fontId="18" fillId="44" borderId="417" applyNumberFormat="0" applyFont="0" applyAlignment="0" applyProtection="0"/>
    <xf numFmtId="4" fontId="91" fillId="0" borderId="423" applyFont="0" applyFill="0" applyBorder="0" applyAlignment="0" applyProtection="0"/>
    <xf numFmtId="188" fontId="18" fillId="0" borderId="425" applyFill="0" applyBorder="0">
      <alignment horizontal="right"/>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9" fillId="62" borderId="416">
      <alignment horizontal="left" vertical="center" wrapText="1"/>
    </xf>
    <xf numFmtId="266" fontId="27" fillId="0" borderId="410" applyNumberFormat="0" applyAlignment="0" applyProtection="0">
      <alignment horizontal="left" vertical="center"/>
    </xf>
    <xf numFmtId="266" fontId="126" fillId="42" borderId="414" applyNumberFormat="0" applyAlignment="0" applyProtection="0"/>
    <xf numFmtId="266" fontId="27" fillId="0" borderId="410" applyNumberFormat="0" applyAlignment="0" applyProtection="0">
      <alignment horizontal="left" vertical="center"/>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21" fillId="0" borderId="423" applyFont="0" applyFill="0" applyBorder="0" applyAlignment="0" applyProtection="0"/>
    <xf numFmtId="266" fontId="21" fillId="0" borderId="423" applyFont="0" applyFill="0" applyBorder="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27" fontId="18" fillId="0" borderId="427" applyFont="0" applyFill="0" applyBorder="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31" fontId="22" fillId="68" borderId="423" applyNumberFormat="0" applyFont="0" applyAlignment="0"/>
    <xf numFmtId="266" fontId="126" fillId="42" borderId="414" applyNumberFormat="0" applyAlignment="0" applyProtection="0"/>
    <xf numFmtId="266" fontId="27" fillId="0" borderId="426">
      <alignment horizontal="left" vertical="center"/>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49" fontId="113" fillId="0" borderId="423">
      <alignment horizontal="center"/>
    </xf>
    <xf numFmtId="266" fontId="113" fillId="0" borderId="423">
      <alignment horizontal="center"/>
    </xf>
    <xf numFmtId="49" fontId="113" fillId="0" borderId="423">
      <alignment horizontal="center"/>
    </xf>
    <xf numFmtId="266" fontId="113" fillId="0" borderId="423">
      <alignment horizontal="center"/>
    </xf>
    <xf numFmtId="49" fontId="113" fillId="0" borderId="423">
      <alignment horizontal="center"/>
    </xf>
    <xf numFmtId="266" fontId="126" fillId="42" borderId="414" applyNumberFormat="0" applyAlignment="0" applyProtection="0"/>
    <xf numFmtId="266" fontId="113" fillId="0" borderId="423">
      <alignment horizontal="center"/>
    </xf>
    <xf numFmtId="49" fontId="113" fillId="0" borderId="423">
      <alignment horizontal="center"/>
    </xf>
    <xf numFmtId="266" fontId="113" fillId="0" borderId="423">
      <alignment horizontal="center"/>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49" fontId="113" fillId="0" borderId="423">
      <alignment horizontal="center"/>
    </xf>
    <xf numFmtId="266" fontId="113" fillId="0" borderId="423">
      <alignment horizontal="center"/>
    </xf>
    <xf numFmtId="49" fontId="113" fillId="0" borderId="423">
      <alignment horizontal="center"/>
    </xf>
    <xf numFmtId="266" fontId="113" fillId="0" borderId="423">
      <alignment horizontal="center"/>
    </xf>
    <xf numFmtId="49" fontId="113" fillId="0" borderId="423">
      <alignment horizontal="center"/>
    </xf>
    <xf numFmtId="49" fontId="113" fillId="0" borderId="423">
      <alignment horizontal="center"/>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5" fontId="26" fillId="58" borderId="561" applyNumberFormat="0" applyAlignment="0" applyProtection="0">
      <alignment vertical="top"/>
    </xf>
    <xf numFmtId="266" fontId="18" fillId="0" borderId="436">
      <alignment vertic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266" fontId="27" fillId="0" borderId="410" applyNumberFormat="0" applyAlignment="0" applyProtection="0">
      <alignment horizontal="left" vertical="center"/>
    </xf>
    <xf numFmtId="266" fontId="126" fillId="42" borderId="414" applyNumberFormat="0" applyAlignment="0" applyProtection="0"/>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49" fontId="113" fillId="0" borderId="423">
      <alignment horizontal="center"/>
    </xf>
    <xf numFmtId="266" fontId="126" fillId="42" borderId="585" applyNumberFormat="0" applyAlignment="0" applyProtection="0"/>
    <xf numFmtId="266" fontId="126" fillId="42" borderId="518" applyNumberFormat="0" applyAlignment="0" applyProtection="0"/>
    <xf numFmtId="266" fontId="129" fillId="62" borderId="613">
      <alignment horizontal="left" vertical="center" wrapText="1"/>
    </xf>
    <xf numFmtId="49" fontId="113" fillId="0" borderId="423">
      <alignment horizontal="center"/>
    </xf>
    <xf numFmtId="266" fontId="126" fillId="42" borderId="414" applyNumberFormat="0" applyAlignment="0" applyProtection="0"/>
    <xf numFmtId="266" fontId="126" fillId="42" borderId="414" applyNumberFormat="0" applyAlignment="0" applyProtection="0"/>
    <xf numFmtId="266" fontId="146" fillId="47" borderId="546" applyNumberFormat="0" applyAlignment="0" applyProtection="0"/>
    <xf numFmtId="266" fontId="126" fillId="42" borderId="414" applyNumberFormat="0" applyAlignment="0" applyProtection="0"/>
    <xf numFmtId="266" fontId="113" fillId="0" borderId="423">
      <alignment horizontal="center"/>
    </xf>
    <xf numFmtId="49" fontId="113" fillId="0" borderId="423">
      <alignment horizontal="center"/>
    </xf>
    <xf numFmtId="266" fontId="126" fillId="42" borderId="414" applyNumberFormat="0" applyAlignment="0" applyProtection="0"/>
    <xf numFmtId="266" fontId="126" fillId="42" borderId="414" applyNumberFormat="0" applyAlignment="0" applyProtection="0"/>
    <xf numFmtId="10" fontId="21" fillId="68" borderId="423" applyNumberFormat="0" applyBorder="0" applyAlignment="0" applyProtection="0"/>
    <xf numFmtId="10" fontId="21" fillId="68" borderId="423" applyNumberFormat="0" applyBorder="0" applyAlignment="0" applyProtection="0"/>
    <xf numFmtId="266" fontId="126" fillId="42" borderId="414" applyNumberFormat="0" applyAlignment="0" applyProtection="0"/>
    <xf numFmtId="266" fontId="196" fillId="0" borderId="0" applyNumberFormat="0" applyFill="0" applyBorder="0" applyAlignment="0" applyProtection="0"/>
    <xf numFmtId="266" fontId="126" fillId="42" borderId="414" applyNumberFormat="0" applyAlignment="0" applyProtection="0"/>
    <xf numFmtId="266" fontId="126" fillId="42" borderId="414" applyNumberFormat="0" applyAlignment="0" applyProtection="0"/>
    <xf numFmtId="266" fontId="26" fillId="43" borderId="581" applyNumberFormat="0" applyFont="0" applyBorder="0" applyProtection="0"/>
    <xf numFmtId="266" fontId="77" fillId="39" borderId="498" applyNumberFormat="0" applyAlignment="0" applyProtection="0"/>
    <xf numFmtId="266" fontId="9" fillId="5" borderId="4" applyNumberFormat="0" applyAlignment="0" applyProtection="0"/>
    <xf numFmtId="49" fontId="113" fillId="0" borderId="597">
      <alignment horizontal="center"/>
    </xf>
    <xf numFmtId="266" fontId="158" fillId="1" borderId="530" applyNumberFormat="0" applyFont="0" applyAlignment="0">
      <alignment horizontal="center"/>
    </xf>
    <xf numFmtId="266" fontId="77" fillId="39" borderId="564" applyNumberFormat="0" applyAlignment="0" applyProtection="0"/>
    <xf numFmtId="266" fontId="126" fillId="42" borderId="498" applyNumberFormat="0" applyAlignment="0" applyProtection="0"/>
    <xf numFmtId="266" fontId="18" fillId="0" borderId="460">
      <alignment vertical="center"/>
    </xf>
    <xf numFmtId="266" fontId="196" fillId="0" borderId="0" applyNumberFormat="0" applyFill="0" applyBorder="0" applyAlignment="0" applyProtection="0"/>
    <xf numFmtId="266" fontId="146" fillId="39" borderId="522" applyNumberFormat="0" applyAlignment="0" applyProtection="0"/>
    <xf numFmtId="266" fontId="126" fillId="42" borderId="564" applyNumberFormat="0" applyAlignment="0" applyProtection="0"/>
    <xf numFmtId="266" fontId="126" fillId="42" borderId="498" applyNumberFormat="0" applyAlignment="0" applyProtection="0"/>
    <xf numFmtId="266" fontId="126" fillId="42" borderId="414" applyNumberFormat="0" applyAlignment="0" applyProtection="0"/>
    <xf numFmtId="266" fontId="126" fillId="42" borderId="545" applyNumberFormat="0" applyAlignment="0" applyProtection="0"/>
    <xf numFmtId="266" fontId="52" fillId="0" borderId="597" applyProtection="0">
      <alignment horizontal="center" vertical="top" wrapText="1"/>
      <protection hidden="1"/>
    </xf>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49" fontId="113" fillId="0" borderId="482">
      <alignment horizontal="center"/>
    </xf>
    <xf numFmtId="5" fontId="26" fillId="58" borderId="411" applyNumberFormat="0" applyAlignment="0" applyProtection="0">
      <alignment vertical="top"/>
    </xf>
    <xf numFmtId="266" fontId="18" fillId="44" borderId="567" applyNumberFormat="0" applyFont="0" applyAlignment="0" applyProtection="0"/>
    <xf numFmtId="5" fontId="26" fillId="58" borderId="411" applyNumberFormat="0" applyAlignment="0" applyProtection="0">
      <alignment vertical="top"/>
    </xf>
    <xf numFmtId="5" fontId="26" fillId="58" borderId="411" applyNumberFormat="0" applyAlignment="0" applyProtection="0">
      <alignment vertical="top"/>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585"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18" fillId="0" borderId="474" applyNumberFormat="0" applyFill="0" applyAlignment="0" applyProtection="0"/>
    <xf numFmtId="49" fontId="113" fillId="0" borderId="482">
      <alignment horizontal="center"/>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167" fontId="91" fillId="0" borderId="423" applyNumberFormat="0" applyFill="0" applyAlignment="0" applyProtection="0"/>
    <xf numFmtId="266" fontId="126" fillId="42" borderId="414" applyNumberFormat="0" applyAlignment="0" applyProtection="0"/>
    <xf numFmtId="266" fontId="126" fillId="42" borderId="414" applyNumberFormat="0" applyAlignment="0" applyProtection="0"/>
    <xf numFmtId="49" fontId="113" fillId="0" borderId="482">
      <alignment horizontal="center"/>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38" fontId="21" fillId="0" borderId="423" applyFont="0" applyFill="0" applyBorder="0" applyAlignment="0" applyProtection="0"/>
    <xf numFmtId="266" fontId="21" fillId="0" borderId="423" applyFont="0" applyFill="0" applyBorder="0" applyAlignment="0" applyProtection="0"/>
    <xf numFmtId="266" fontId="126" fillId="42" borderId="414" applyNumberFormat="0" applyAlignment="0" applyProtection="0"/>
    <xf numFmtId="167" fontId="91" fillId="0" borderId="423" applyNumberFormat="0" applyFill="0" applyAlignment="0" applyProtection="0"/>
    <xf numFmtId="188" fontId="55" fillId="0" borderId="385" applyNumberFormat="0" applyFill="0" applyBorder="0" applyAlignment="0" applyProtection="0">
      <alignment horizontal="right"/>
    </xf>
    <xf numFmtId="266" fontId="122" fillId="0" borderId="424" applyNumberFormat="0" applyFont="0" applyFill="0" applyAlignment="0" applyProtection="0"/>
    <xf numFmtId="266" fontId="39" fillId="0" borderId="404" applyNumberFormat="0" applyFont="0" applyFill="0" applyBorder="0" applyProtection="0">
      <alignment horizontal="centerContinuous"/>
    </xf>
    <xf numFmtId="266" fontId="74" fillId="80" borderId="423" applyNumberFormat="0" applyProtection="0">
      <alignment horizontal="center" vertical="top" wrapText="1"/>
      <protection hidden="1"/>
    </xf>
    <xf numFmtId="266" fontId="77" fillId="47" borderId="414" applyNumberFormat="0" applyAlignment="0" applyProtection="0"/>
    <xf numFmtId="266" fontId="77" fillId="39" borderId="414" applyNumberFormat="0" applyAlignment="0" applyProtection="0"/>
    <xf numFmtId="266" fontId="77" fillId="39" borderId="414" applyNumberFormat="0" applyAlignment="0" applyProtection="0"/>
    <xf numFmtId="266" fontId="77" fillId="47" borderId="414" applyNumberFormat="0" applyAlignment="0" applyProtection="0"/>
    <xf numFmtId="266" fontId="77" fillId="39" borderId="414" applyNumberFormat="0" applyAlignment="0" applyProtection="0"/>
    <xf numFmtId="201" fontId="71" fillId="0" borderId="404" applyNumberFormat="0" applyFill="0" applyAlignment="0" applyProtection="0">
      <alignment horizontal="center"/>
    </xf>
    <xf numFmtId="266" fontId="40" fillId="0" borderId="404" applyNumberFormat="0" applyFont="0" applyFill="0" applyAlignment="0" applyProtection="0"/>
    <xf numFmtId="266" fontId="26" fillId="43" borderId="438" applyNumberFormat="0" applyFont="0" applyBorder="0" applyProtection="0"/>
    <xf numFmtId="266" fontId="196" fillId="0" borderId="0" applyNumberFormat="0" applyFill="0" applyBorder="0" applyAlignment="0" applyProtection="0"/>
    <xf numFmtId="266" fontId="146" fillId="39" borderId="546" applyNumberFormat="0" applyAlignment="0" applyProtection="0"/>
    <xf numFmtId="266" fontId="21" fillId="0" borderId="582" applyNumberFormat="0" applyFill="0" applyAlignment="0" applyProtection="0"/>
    <xf numFmtId="266" fontId="21" fillId="0" borderId="413" applyNumberFormat="0" applyFill="0" applyAlignment="0" applyProtection="0"/>
    <xf numFmtId="266" fontId="21" fillId="0" borderId="413" applyNumberFormat="0" applyFill="0" applyAlignment="0" applyProtection="0"/>
    <xf numFmtId="266" fontId="126" fillId="42" borderId="585" applyNumberFormat="0" applyAlignment="0" applyProtection="0"/>
    <xf numFmtId="5" fontId="26" fillId="58" borderId="515" applyNumberFormat="0" applyAlignment="0" applyProtection="0">
      <alignment vertical="top"/>
    </xf>
    <xf numFmtId="10" fontId="21" fillId="68" borderId="450" applyNumberFormat="0" applyBorder="0" applyAlignment="0" applyProtection="0"/>
    <xf numFmtId="266" fontId="113" fillId="0" borderId="450">
      <alignment horizontal="center"/>
    </xf>
    <xf numFmtId="266" fontId="26" fillId="58" borderId="411" applyNumberFormat="0" applyFont="0" applyAlignment="0" applyProtection="0">
      <alignment vertical="top"/>
    </xf>
    <xf numFmtId="266" fontId="26" fillId="58" borderId="411" applyNumberFormat="0" applyFont="0" applyAlignment="0" applyProtection="0">
      <alignment vertical="top"/>
    </xf>
    <xf numFmtId="266" fontId="21" fillId="0" borderId="610" applyNumberFormat="0" applyFill="0" applyAlignment="0" applyProtection="0"/>
    <xf numFmtId="266" fontId="126" fillId="42" borderId="545" applyNumberFormat="0" applyAlignment="0" applyProtection="0"/>
    <xf numFmtId="49" fontId="113" fillId="0" borderId="450">
      <alignment horizontal="center"/>
    </xf>
    <xf numFmtId="266" fontId="21" fillId="0" borderId="610" applyNumberFormat="0" applyFill="0" applyAlignment="0" applyProtection="0"/>
    <xf numFmtId="266" fontId="18" fillId="0" borderId="409">
      <alignment vertical="center"/>
    </xf>
    <xf numFmtId="266" fontId="18" fillId="0" borderId="409">
      <alignment vertical="center"/>
    </xf>
    <xf numFmtId="266" fontId="160" fillId="71" borderId="423">
      <alignment horizontal="center" vertical="center" wrapText="1"/>
      <protection hidden="1"/>
    </xf>
    <xf numFmtId="266" fontId="158" fillId="1" borderId="426" applyNumberFormat="0" applyFont="0" applyAlignment="0">
      <alignment horizontal="center"/>
    </xf>
    <xf numFmtId="266" fontId="18" fillId="0" borderId="429">
      <alignment vertical="center"/>
    </xf>
    <xf numFmtId="266" fontId="18" fillId="0" borderId="409">
      <alignment vertical="center"/>
    </xf>
    <xf numFmtId="266" fontId="65" fillId="68" borderId="469" applyNumberFormat="0" applyBorder="0" applyAlignment="0" applyProtection="0"/>
    <xf numFmtId="266" fontId="27" fillId="0" borderId="430" applyNumberFormat="0" applyAlignment="0" applyProtection="0">
      <alignment horizontal="left" vertical="center"/>
    </xf>
    <xf numFmtId="49" fontId="113" fillId="0" borderId="423">
      <alignment horizontal="center"/>
    </xf>
    <xf numFmtId="266" fontId="126" fillId="42" borderId="414" applyNumberFormat="0" applyAlignment="0" applyProtection="0"/>
    <xf numFmtId="266" fontId="196" fillId="0" borderId="0" applyNumberFormat="0" applyFill="0" applyBorder="0" applyAlignment="0" applyProtection="0"/>
    <xf numFmtId="266" fontId="126" fillId="42" borderId="585" applyNumberFormat="0" applyAlignment="0" applyProtection="0"/>
    <xf numFmtId="266" fontId="18" fillId="0" borderId="46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6" fontId="18" fillId="68" borderId="550" applyNumberFormat="0" applyFont="0" applyAlignment="0" applyProtection="0">
      <alignment horizontal="centerContinuous"/>
    </xf>
    <xf numFmtId="266" fontId="120" fillId="0" borderId="473" applyNumberFormat="0" applyFill="0" applyAlignment="0" applyProtection="0"/>
    <xf numFmtId="187" fontId="39" fillId="0" borderId="425"/>
    <xf numFmtId="183" fontId="18" fillId="0" borderId="419">
      <alignment horizontal="centerContinuous"/>
    </xf>
    <xf numFmtId="266" fontId="37" fillId="0" borderId="420" applyNumberFormat="0" applyFill="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16" fillId="0" borderId="422" applyNumberFormat="0" applyFill="0" applyAlignment="0" applyProtection="0"/>
    <xf numFmtId="266" fontId="16" fillId="0" borderId="422" applyNumberFormat="0" applyFill="0" applyAlignment="0" applyProtection="0"/>
    <xf numFmtId="266" fontId="121" fillId="0" borderId="474" applyNumberFormat="0" applyFill="0" applyAlignment="0" applyProtection="0"/>
    <xf numFmtId="266" fontId="196" fillId="0" borderId="0" applyNumberFormat="0" applyFill="0" applyBorder="0" applyAlignment="0" applyProtection="0"/>
    <xf numFmtId="185" fontId="19" fillId="0" borderId="425"/>
    <xf numFmtId="266" fontId="196" fillId="0" borderId="0" applyNumberFormat="0" applyFill="0" applyBorder="0" applyAlignment="0" applyProtection="0"/>
    <xf numFmtId="266" fontId="196" fillId="0" borderId="0" applyNumberFormat="0" applyFill="0" applyBorder="0" applyAlignment="0" applyProtection="0"/>
    <xf numFmtId="14" fontId="18" fillId="68" borderId="423" applyNumberFormat="0" applyFont="0" applyAlignment="0" applyProtection="0">
      <alignment horizontal="centerContinuous"/>
    </xf>
    <xf numFmtId="14" fontId="18" fillId="68" borderId="423" applyNumberFormat="0" applyFont="0" applyAlignment="0" applyProtection="0">
      <alignment horizontal="centerContinuous"/>
    </xf>
    <xf numFmtId="16" fontId="18" fillId="68" borderId="423" applyNumberFormat="0" applyFont="0" applyAlignment="0" applyProtection="0">
      <alignment horizontal="centerContinuous"/>
    </xf>
    <xf numFmtId="18" fontId="18" fillId="68" borderId="423" applyNumberFormat="0" applyFont="0" applyAlignment="0" applyProtection="0">
      <alignment horizontal="centerContinuous"/>
    </xf>
    <xf numFmtId="20" fontId="18" fillId="68" borderId="423" applyNumberFormat="0" applyFont="0" applyAlignment="0" applyProtection="0">
      <alignment horizontal="centerContinuous"/>
    </xf>
    <xf numFmtId="16" fontId="18" fillId="68" borderId="423" applyNumberFormat="0" applyFont="0" applyAlignment="0" applyProtection="0">
      <alignment horizontal="centerContinuous"/>
    </xf>
    <xf numFmtId="18" fontId="18" fillId="68" borderId="423" applyNumberFormat="0" applyFont="0" applyAlignment="0" applyProtection="0">
      <alignment horizontal="centerContinuous"/>
    </xf>
    <xf numFmtId="20" fontId="18" fillId="68" borderId="423" applyNumberFormat="0" applyFont="0" applyAlignment="0" applyProtection="0">
      <alignment horizontal="centerContinuous"/>
    </xf>
    <xf numFmtId="266" fontId="196" fillId="0" borderId="0" applyNumberFormat="0" applyFill="0" applyBorder="0" applyAlignment="0" applyProtection="0"/>
    <xf numFmtId="266" fontId="118" fillId="0" borderId="474" applyNumberFormat="0" applyFill="0" applyAlignment="0" applyProtection="0"/>
    <xf numFmtId="266" fontId="121" fillId="0" borderId="47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423" applyFont="0" applyFill="0" applyBorder="0" applyAlignment="0" applyProtection="0"/>
    <xf numFmtId="167" fontId="91" fillId="0" borderId="423" applyNumberFormat="0" applyFill="0" applyAlignment="0" applyProtection="0"/>
    <xf numFmtId="266" fontId="18" fillId="0" borderId="42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391" applyNumberFormat="0" applyFill="0" applyAlignment="0" applyProtection="0"/>
    <xf numFmtId="266" fontId="1" fillId="0" borderId="0"/>
    <xf numFmtId="266" fontId="196" fillId="0" borderId="0" applyNumberFormat="0" applyFill="0" applyBorder="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18" fillId="0" borderId="404" applyNumberFormat="0" applyFont="0" applyFill="0" applyAlignment="0" applyProtection="0"/>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26" fillId="58" borderId="411" applyNumberFormat="0" applyFont="0" applyAlignment="0" applyProtection="0">
      <alignment vertical="top"/>
    </xf>
    <xf numFmtId="266" fontId="26" fillId="58" borderId="411" applyNumberFormat="0" applyFont="0" applyAlignment="0" applyProtection="0">
      <alignment vertical="top"/>
    </xf>
    <xf numFmtId="266" fontId="120" fillId="0" borderId="473" applyNumberFormat="0" applyFill="0" applyAlignment="0" applyProtection="0"/>
    <xf numFmtId="266" fontId="196" fillId="0" borderId="0" applyNumberFormat="0" applyFill="0" applyBorder="0" applyAlignment="0" applyProtection="0"/>
    <xf numFmtId="266" fontId="21" fillId="0" borderId="413" applyNumberFormat="0" applyFill="0" applyAlignment="0" applyProtection="0"/>
    <xf numFmtId="266" fontId="21" fillId="0" borderId="413" applyNumberFormat="0" applyFill="0" applyAlignment="0" applyProtection="0"/>
    <xf numFmtId="188" fontId="62" fillId="0" borderId="385" applyNumberFormat="0" applyFill="0" applyBorder="0" applyAlignment="0" applyProtection="0">
      <alignment horizontal="right"/>
    </xf>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77" fillId="39" borderId="414" applyNumberFormat="0" applyAlignment="0" applyProtection="0"/>
    <xf numFmtId="266" fontId="77" fillId="47" borderId="414" applyNumberFormat="0" applyAlignment="0" applyProtection="0"/>
    <xf numFmtId="266" fontId="77" fillId="39" borderId="414" applyNumberFormat="0" applyAlignment="0" applyProtection="0"/>
    <xf numFmtId="266" fontId="77" fillId="39" borderId="414" applyNumberFormat="0" applyAlignment="0" applyProtection="0"/>
    <xf numFmtId="266" fontId="77" fillId="47" borderId="414" applyNumberFormat="0" applyAlignment="0" applyProtection="0"/>
    <xf numFmtId="266" fontId="18" fillId="0" borderId="404">
      <alignment horizontal="center"/>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8" fillId="0" borderId="429">
      <alignment vertical="center"/>
    </xf>
    <xf numFmtId="266" fontId="126" fillId="42" borderId="585" applyNumberFormat="0" applyAlignment="0" applyProtection="0"/>
    <xf numFmtId="266" fontId="146" fillId="47" borderId="418" applyNumberFormat="0" applyAlignment="0" applyProtection="0"/>
    <xf numFmtId="266" fontId="146" fillId="39" borderId="418" applyNumberFormat="0" applyAlignment="0" applyProtection="0"/>
    <xf numFmtId="266" fontId="146" fillId="39" borderId="418" applyNumberFormat="0" applyAlignment="0" applyProtection="0"/>
    <xf numFmtId="266" fontId="146" fillId="47" borderId="418" applyNumberFormat="0" applyAlignment="0" applyProtection="0"/>
    <xf numFmtId="266" fontId="146" fillId="39" borderId="418" applyNumberFormat="0" applyAlignment="0" applyProtection="0"/>
    <xf numFmtId="266" fontId="18" fillId="44" borderId="417" applyNumberFormat="0" applyFont="0" applyAlignment="0" applyProtection="0"/>
    <xf numFmtId="266" fontId="18" fillId="44" borderId="417" applyNumberFormat="0" applyFont="0" applyAlignment="0" applyProtection="0"/>
    <xf numFmtId="266" fontId="18" fillId="44" borderId="417"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18" fillId="0" borderId="452" applyFill="0" applyBorder="0">
      <alignment horizontal="right"/>
    </xf>
    <xf numFmtId="266" fontId="129" fillId="62" borderId="416">
      <alignment horizontal="left" vertical="center" wrapText="1"/>
    </xf>
    <xf numFmtId="266" fontId="126" fillId="42" borderId="414" applyNumberFormat="0" applyAlignment="0" applyProtection="0"/>
    <xf numFmtId="266" fontId="126" fillId="42" borderId="414" applyNumberFormat="0" applyAlignment="0" applyProtection="0"/>
    <xf numFmtId="266" fontId="27" fillId="0" borderId="430" applyNumberFormat="0" applyAlignment="0" applyProtection="0">
      <alignment horizontal="left" vertical="center"/>
    </xf>
    <xf numFmtId="266" fontId="126" fillId="42" borderId="41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8" fillId="0" borderId="429">
      <alignment vertical="center"/>
    </xf>
    <xf numFmtId="266" fontId="18" fillId="0" borderId="429">
      <alignment vertical="center"/>
    </xf>
    <xf numFmtId="266" fontId="196" fillId="0" borderId="0" applyNumberFormat="0" applyFill="0" applyBorder="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5" fontId="26" fillId="58" borderId="411" applyNumberFormat="0" applyAlignment="0" applyProtection="0">
      <alignment vertical="top"/>
    </xf>
    <xf numFmtId="5" fontId="26" fillId="58" borderId="411" applyNumberFormat="0" applyAlignment="0" applyProtection="0">
      <alignment vertical="top"/>
    </xf>
    <xf numFmtId="188" fontId="55" fillId="0" borderId="385" applyNumberFormat="0" applyFill="0" applyBorder="0" applyAlignment="0" applyProtection="0">
      <alignment horizontal="right"/>
    </xf>
    <xf numFmtId="5" fontId="26" fillId="58" borderId="411" applyNumberFormat="0" applyAlignment="0" applyProtection="0">
      <alignment vertical="top"/>
    </xf>
    <xf numFmtId="188" fontId="55" fillId="0" borderId="385" applyNumberFormat="0" applyFill="0" applyBorder="0" applyAlignment="0" applyProtection="0">
      <alignment horizontal="right"/>
    </xf>
    <xf numFmtId="5" fontId="26" fillId="58" borderId="411" applyNumberFormat="0" applyAlignment="0" applyProtection="0">
      <alignment vertical="top"/>
    </xf>
    <xf numFmtId="5" fontId="26" fillId="58" borderId="411" applyNumberFormat="0" applyAlignment="0" applyProtection="0">
      <alignment vertical="top"/>
    </xf>
    <xf numFmtId="5" fontId="26" fillId="58" borderId="411" applyNumberFormat="0" applyAlignment="0" applyProtection="0">
      <alignment vertical="top"/>
    </xf>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18" fillId="0" borderId="389"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126" fillId="42" borderId="414" applyNumberFormat="0" applyAlignment="0" applyProtection="0"/>
    <xf numFmtId="266" fontId="126" fillId="42" borderId="414" applyNumberFormat="0" applyAlignment="0" applyProtection="0"/>
    <xf numFmtId="266" fontId="196" fillId="0" borderId="0" applyNumberFormat="0" applyFill="0" applyBorder="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6" fillId="42" borderId="414" applyNumberFormat="0" applyAlignment="0" applyProtection="0"/>
    <xf numFmtId="266" fontId="129" fillId="62" borderId="416">
      <alignment horizontal="left" vertical="center" wrapText="1"/>
    </xf>
    <xf numFmtId="266" fontId="27" fillId="0" borderId="430" applyNumberFormat="0" applyAlignment="0" applyProtection="0">
      <alignment horizontal="left" vertical="center"/>
    </xf>
    <xf numFmtId="266" fontId="196" fillId="0" borderId="0" applyNumberFormat="0" applyFill="0" applyBorder="0" applyAlignment="0" applyProtection="0"/>
    <xf numFmtId="188" fontId="62" fillId="0" borderId="385" applyNumberFormat="0" applyFill="0" applyBorder="0" applyAlignment="0" applyProtection="0">
      <alignment horizontal="right"/>
    </xf>
    <xf numFmtId="266" fontId="65" fillId="68" borderId="386" applyNumberFormat="0" applyBorder="0" applyAlignment="0" applyProtection="0"/>
    <xf numFmtId="188" fontId="25" fillId="0" borderId="385" applyNumberFormat="0" applyFill="0" applyBorder="0" applyAlignment="0" applyProtection="0">
      <alignment horizontal="right"/>
    </xf>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18" fillId="44" borderId="417" applyNumberFormat="0" applyFont="0" applyAlignment="0" applyProtection="0"/>
    <xf numFmtId="266" fontId="27" fillId="0" borderId="430" applyNumberFormat="0" applyAlignment="0" applyProtection="0">
      <alignment horizontal="left" vertical="center"/>
    </xf>
    <xf numFmtId="266" fontId="18" fillId="44" borderId="417" applyNumberFormat="0" applyFont="0" applyAlignment="0" applyProtection="0"/>
    <xf numFmtId="266" fontId="18" fillId="44" borderId="417" applyNumberFormat="0" applyFont="0" applyAlignment="0" applyProtection="0"/>
    <xf numFmtId="188" fontId="55" fillId="0" borderId="385" applyNumberFormat="0" applyFill="0" applyBorder="0" applyAlignment="0" applyProtection="0">
      <alignment horizontal="right"/>
    </xf>
    <xf numFmtId="266" fontId="146" fillId="39" borderId="418" applyNumberFormat="0" applyAlignment="0" applyProtection="0"/>
    <xf numFmtId="266" fontId="146" fillId="47" borderId="418" applyNumberFormat="0" applyAlignment="0" applyProtection="0"/>
    <xf numFmtId="266" fontId="146" fillId="39" borderId="418" applyNumberFormat="0" applyAlignment="0" applyProtection="0"/>
    <xf numFmtId="266" fontId="146" fillId="39" borderId="418" applyNumberFormat="0" applyAlignment="0" applyProtection="0"/>
    <xf numFmtId="266" fontId="146" fillId="47" borderId="4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404" applyNumberFormat="0" applyFont="0" applyFill="0" applyBorder="0" applyProtection="0">
      <alignment horizontal="centerContinuous"/>
    </xf>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77" fillId="47" borderId="414" applyNumberFormat="0" applyAlignment="0" applyProtection="0"/>
    <xf numFmtId="266" fontId="77" fillId="39" borderId="414" applyNumberFormat="0" applyAlignment="0" applyProtection="0"/>
    <xf numFmtId="266" fontId="77" fillId="39" borderId="414" applyNumberFormat="0" applyAlignment="0" applyProtection="0"/>
    <xf numFmtId="266" fontId="77" fillId="47" borderId="414" applyNumberFormat="0" applyAlignment="0" applyProtection="0"/>
    <xf numFmtId="266" fontId="77" fillId="39" borderId="414" applyNumberFormat="0" applyAlignment="0" applyProtection="0"/>
    <xf numFmtId="266" fontId="196" fillId="0" borderId="0" applyNumberFormat="0" applyFill="0" applyBorder="0" applyAlignment="0" applyProtection="0"/>
    <xf numFmtId="266" fontId="40" fillId="0" borderId="404" applyNumberFormat="0" applyFont="0" applyFill="0" applyAlignment="0" applyProtection="0"/>
    <xf numFmtId="266" fontId="126" fillId="42" borderId="518" applyNumberFormat="0" applyAlignment="0" applyProtection="0"/>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65" fillId="68" borderId="386" applyNumberFormat="0" applyBorder="0" applyAlignment="0" applyProtection="0"/>
    <xf numFmtId="266" fontId="21" fillId="0" borderId="413" applyNumberFormat="0" applyFill="0" applyAlignment="0" applyProtection="0"/>
    <xf numFmtId="266" fontId="21" fillId="0" borderId="41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26" fillId="58" borderId="411" applyNumberFormat="0" applyFont="0" applyAlignment="0" applyProtection="0">
      <alignment vertical="top"/>
    </xf>
    <xf numFmtId="266" fontId="26" fillId="58" borderId="411"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6" fillId="0" borderId="549" applyNumberFormat="0" applyFill="0" applyAlignment="0" applyProtection="0"/>
    <xf numFmtId="266" fontId="96" fillId="0" borderId="494"/>
    <xf numFmtId="266" fontId="126" fillId="42" borderId="545" applyNumberFormat="0" applyAlignment="0" applyProtection="0"/>
    <xf numFmtId="266" fontId="74" fillId="80" borderId="482" applyNumberFormat="0" applyProtection="0">
      <alignment horizontal="center" vertical="top" wrapText="1"/>
      <protection hidden="1"/>
    </xf>
    <xf numFmtId="49" fontId="113" fillId="0" borderId="620">
      <alignment horizontal="center"/>
    </xf>
    <xf numFmtId="266" fontId="27" fillId="0" borderId="430" applyNumberFormat="0" applyAlignment="0" applyProtection="0">
      <alignment horizontal="left" vertical="center"/>
    </xf>
    <xf numFmtId="188" fontId="21" fillId="0" borderId="385"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183" fontId="18" fillId="0" borderId="419">
      <alignment horizontal="centerContinuous"/>
    </xf>
    <xf numFmtId="266" fontId="37" fillId="0" borderId="420" applyNumberFormat="0" applyFill="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16" fillId="0" borderId="422" applyNumberFormat="0" applyFill="0" applyAlignment="0" applyProtection="0"/>
    <xf numFmtId="266" fontId="16" fillId="0" borderId="42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0"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37" fillId="0" borderId="421" applyNumberFormat="0" applyFill="0" applyAlignment="0" applyProtection="0"/>
    <xf numFmtId="266" fontId="16" fillId="0" borderId="422" applyNumberFormat="0" applyFill="0" applyAlignment="0" applyProtection="0"/>
    <xf numFmtId="266" fontId="16" fillId="0" borderId="422" applyNumberFormat="0" applyFill="0" applyAlignment="0" applyProtection="0"/>
    <xf numFmtId="266" fontId="77" fillId="39" borderId="498" applyNumberFormat="0" applyAlignment="0" applyProtection="0"/>
    <xf numFmtId="266" fontId="77" fillId="47" borderId="498" applyNumberFormat="0" applyAlignment="0" applyProtection="0"/>
    <xf numFmtId="188" fontId="55" fillId="0" borderId="385" applyNumberFormat="0" applyFill="0" applyBorder="0" applyAlignment="0" applyProtection="0">
      <alignment horizontal="right"/>
    </xf>
    <xf numFmtId="188" fontId="55" fillId="0" borderId="385" applyNumberFormat="0" applyFill="0" applyBorder="0" applyAlignment="0" applyProtection="0">
      <alignment horizontal="right"/>
    </xf>
    <xf numFmtId="266" fontId="27" fillId="0" borderId="430" applyNumberFormat="0" applyAlignment="0" applyProtection="0">
      <alignment horizontal="left" vertical="center"/>
    </xf>
    <xf numFmtId="266" fontId="118" fillId="0" borderId="389" applyNumberFormat="0" applyFill="0" applyAlignment="0" applyProtection="0"/>
    <xf numFmtId="266" fontId="118" fillId="0" borderId="389" applyNumberFormat="0" applyFill="0" applyAlignment="0" applyProtection="0"/>
    <xf numFmtId="266" fontId="118" fillId="0" borderId="389"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0" fillId="0" borderId="390"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21" fillId="0" borderId="391" applyNumberFormat="0" applyFill="0" applyAlignment="0" applyProtection="0"/>
    <xf numFmtId="266" fontId="118" fillId="0" borderId="391" applyNumberFormat="0" applyFill="0" applyAlignment="0" applyProtection="0"/>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18" fillId="0" borderId="429">
      <alignment vertical="center"/>
    </xf>
    <xf numFmtId="188" fontId="21" fillId="0" borderId="385" applyNumberFormat="0" applyFont="0" applyFill="0" applyAlignment="0" applyProtection="0">
      <alignment horizontal="right"/>
    </xf>
    <xf numFmtId="266" fontId="126" fillId="42" borderId="470" applyNumberFormat="0" applyAlignment="0" applyProtection="0"/>
    <xf numFmtId="266" fontId="113" fillId="0" borderId="450">
      <alignment horizontal="center"/>
    </xf>
    <xf numFmtId="266" fontId="26" fillId="43" borderId="562" applyNumberFormat="0" applyFont="0" applyBorder="0" applyProtection="0"/>
    <xf numFmtId="266" fontId="9" fillId="5" borderId="4" applyNumberFormat="0" applyAlignment="0" applyProtection="0"/>
    <xf numFmtId="49" fontId="113" fillId="0" borderId="527">
      <alignment horizontal="center"/>
    </xf>
    <xf numFmtId="164" fontId="1" fillId="0" borderId="0" applyFont="0" applyFill="0" applyBorder="0" applyAlignment="0" applyProtection="0"/>
    <xf numFmtId="49" fontId="113" fillId="0" borderId="507">
      <alignment horizontal="center"/>
    </xf>
    <xf numFmtId="266" fontId="21" fillId="0" borderId="563" applyNumberFormat="0" applyFill="0" applyAlignment="0" applyProtection="0"/>
    <xf numFmtId="5" fontId="26" fillId="58" borderId="465" applyNumberFormat="0" applyAlignment="0" applyProtection="0">
      <alignment vertical="top"/>
    </xf>
    <xf numFmtId="266" fontId="18" fillId="44" borderId="567" applyNumberFormat="0" applyFont="0" applyAlignment="0" applyProtection="0"/>
    <xf numFmtId="266" fontId="126" fillId="42" borderId="470" applyNumberFormat="0" applyAlignment="0" applyProtection="0"/>
    <xf numFmtId="266" fontId="21" fillId="0" borderId="610" applyNumberFormat="0" applyFill="0" applyAlignment="0" applyProtection="0"/>
    <xf numFmtId="266" fontId="126" fillId="42" borderId="440" applyNumberFormat="0" applyAlignment="0" applyProtection="0"/>
    <xf numFmtId="266" fontId="126" fillId="42" borderId="470" applyNumberFormat="0" applyAlignment="0" applyProtection="0"/>
    <xf numFmtId="266" fontId="126" fillId="42" borderId="440" applyNumberFormat="0" applyAlignment="0" applyProtection="0"/>
    <xf numFmtId="266" fontId="126" fillId="42" borderId="545" applyNumberFormat="0" applyAlignment="0" applyProtection="0"/>
    <xf numFmtId="220" fontId="79" fillId="0" borderId="484" applyFont="0" applyFill="0" applyBorder="0" applyAlignment="0" applyProtection="0"/>
    <xf numFmtId="266" fontId="52" fillId="0" borderId="450" applyProtection="0">
      <alignment horizontal="center" vertical="top" wrapText="1"/>
      <protection hidden="1"/>
    </xf>
    <xf numFmtId="49" fontId="113" fillId="0" borderId="450">
      <alignment horizontal="center"/>
    </xf>
    <xf numFmtId="5" fontId="26" fillId="58" borderId="515" applyNumberFormat="0" applyAlignment="0" applyProtection="0">
      <alignment vertical="top"/>
    </xf>
    <xf numFmtId="266" fontId="18" fillId="44" borderId="443" applyNumberFormat="0" applyFont="0" applyAlignment="0" applyProtection="0"/>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29">
      <alignment vertical="center"/>
    </xf>
    <xf numFmtId="266" fontId="196" fillId="0" borderId="0" applyNumberFormat="0" applyFill="0" applyBorder="0" applyAlignment="0" applyProtection="0"/>
    <xf numFmtId="266" fontId="18" fillId="0" borderId="429">
      <alignment vertical="center"/>
    </xf>
    <xf numFmtId="266" fontId="18" fillId="0" borderId="429">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18" fillId="0" borderId="429">
      <alignment vertical="center"/>
    </xf>
    <xf numFmtId="266" fontId="18" fillId="0" borderId="429">
      <alignment vertical="center"/>
    </xf>
    <xf numFmtId="266" fontId="196" fillId="0" borderId="0" applyNumberFormat="0" applyFill="0" applyBorder="0" applyAlignment="0" applyProtection="0"/>
    <xf numFmtId="266" fontId="18" fillId="0" borderId="429">
      <alignment vertical="center"/>
    </xf>
    <xf numFmtId="266" fontId="27" fillId="0" borderId="430" applyNumberFormat="0" applyAlignment="0" applyProtection="0">
      <alignment horizontal="left" vertical="center"/>
    </xf>
    <xf numFmtId="266" fontId="27" fillId="0" borderId="430" applyNumberFormat="0" applyAlignment="0" applyProtection="0">
      <alignment horizontal="left" vertical="center"/>
    </xf>
    <xf numFmtId="266" fontId="196" fillId="0" borderId="0" applyNumberFormat="0" applyFill="0" applyBorder="0" applyAlignment="0" applyProtection="0"/>
    <xf numFmtId="266" fontId="18" fillId="0" borderId="429">
      <alignment vertical="center"/>
    </xf>
    <xf numFmtId="266" fontId="126" fillId="42" borderId="54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77" fillId="39" borderId="611" applyNumberFormat="0" applyAlignment="0" applyProtection="0"/>
    <xf numFmtId="266" fontId="129" fillId="62" borderId="520">
      <alignment horizontal="left" vertical="center" wrapText="1"/>
    </xf>
    <xf numFmtId="188" fontId="18" fillId="0" borderId="552" applyFill="0" applyBorder="0">
      <alignment horizontal="right"/>
    </xf>
    <xf numFmtId="20" fontId="18" fillId="68" borderId="527" applyNumberFormat="0" applyFont="0" applyAlignment="0" applyProtection="0">
      <alignment horizontal="centerContinuous"/>
    </xf>
    <xf numFmtId="266" fontId="196" fillId="0" borderId="0" applyNumberFormat="0" applyFill="0" applyBorder="0" applyAlignment="0" applyProtection="0"/>
    <xf numFmtId="266" fontId="126" fillId="42" borderId="470" applyNumberFormat="0" applyAlignment="0" applyProtection="0"/>
    <xf numFmtId="266" fontId="126" fillId="42" borderId="564" applyNumberFormat="0" applyAlignment="0" applyProtection="0"/>
    <xf numFmtId="266" fontId="26" fillId="58" borderId="542" applyNumberFormat="0" applyFont="0" applyAlignment="0" applyProtection="0">
      <alignment vertical="top"/>
    </xf>
    <xf numFmtId="266" fontId="37" fillId="0" borderId="570" applyNumberFormat="0" applyFill="0" applyAlignment="0" applyProtection="0"/>
    <xf numFmtId="266" fontId="126" fillId="42" borderId="498" applyNumberFormat="0" applyAlignment="0" applyProtection="0"/>
    <xf numFmtId="266" fontId="146" fillId="47" borderId="477" applyNumberFormat="0" applyAlignment="0" applyProtection="0"/>
    <xf numFmtId="266" fontId="16" fillId="0" borderId="481" applyNumberFormat="0" applyFill="0" applyAlignment="0" applyProtection="0"/>
    <xf numFmtId="266" fontId="126" fillId="42" borderId="498" applyNumberFormat="0" applyAlignment="0" applyProtection="0"/>
    <xf numFmtId="266" fontId="77" fillId="47" borderId="564" applyNumberFormat="0" applyAlignment="0" applyProtection="0"/>
    <xf numFmtId="183" fontId="18" fillId="0" borderId="503">
      <alignment horizontal="centerContinuous"/>
    </xf>
    <xf numFmtId="266" fontId="65" fillId="68" borderId="469" applyNumberFormat="0" applyBorder="0" applyAlignment="0" applyProtection="0"/>
    <xf numFmtId="266" fontId="126" fillId="42" borderId="585" applyNumberFormat="0" applyAlignment="0" applyProtection="0"/>
    <xf numFmtId="266" fontId="126" fillId="42" borderId="564" applyNumberFormat="0" applyAlignment="0" applyProtection="0"/>
    <xf numFmtId="220" fontId="79" fillId="0" borderId="509" applyFont="0" applyFill="0" applyBorder="0" applyAlignment="0" applyProtection="0"/>
    <xf numFmtId="266" fontId="126" fillId="42" borderId="498" applyNumberFormat="0" applyAlignment="0" applyProtection="0"/>
    <xf numFmtId="266" fontId="1" fillId="0" borderId="0"/>
    <xf numFmtId="49" fontId="113" fillId="0" borderId="550">
      <alignment horizontal="center"/>
    </xf>
    <xf numFmtId="266" fontId="27" fillId="0" borderId="459" applyNumberFormat="0" applyAlignment="0" applyProtection="0">
      <alignment horizontal="left" vertical="center"/>
    </xf>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18" fillId="0" borderId="458">
      <alignment vertical="center"/>
    </xf>
    <xf numFmtId="266" fontId="18" fillId="0" borderId="458">
      <alignment vertical="center"/>
    </xf>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85" applyNumberFormat="0" applyAlignment="0" applyProtection="0"/>
    <xf numFmtId="266" fontId="118" fillId="0" borderId="474" applyNumberFormat="0" applyFill="0" applyAlignment="0" applyProtection="0"/>
    <xf numFmtId="266" fontId="18" fillId="0" borderId="458">
      <alignment vertical="center"/>
    </xf>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126" fillId="42" borderId="585" applyNumberFormat="0" applyAlignment="0" applyProtection="0"/>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37" fillId="0" borderId="52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266" fontId="126" fillId="42" borderId="470" applyNumberFormat="0" applyAlignment="0" applyProtection="0"/>
    <xf numFmtId="266" fontId="126" fillId="42" borderId="545" applyNumberFormat="0" applyAlignment="0" applyProtection="0"/>
    <xf numFmtId="266" fontId="126" fillId="42" borderId="470" applyNumberFormat="0" applyAlignment="0" applyProtection="0"/>
    <xf numFmtId="49" fontId="113" fillId="0" borderId="482">
      <alignment horizontal="center"/>
    </xf>
    <xf numFmtId="49" fontId="113" fillId="0" borderId="482">
      <alignment horizontal="center"/>
    </xf>
    <xf numFmtId="266" fontId="126" fillId="42" borderId="470" applyNumberFormat="0" applyAlignment="0" applyProtection="0"/>
    <xf numFmtId="266" fontId="118" fillId="0" borderId="474" applyNumberFormat="0" applyFill="0" applyAlignment="0" applyProtection="0"/>
    <xf numFmtId="49" fontId="113" fillId="0" borderId="482">
      <alignment horizontal="center"/>
    </xf>
    <xf numFmtId="266" fontId="118" fillId="0" borderId="47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8" fillId="0" borderId="458">
      <alignment vertical="center"/>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8" fillId="0" borderId="458">
      <alignment vertical="center"/>
    </xf>
    <xf numFmtId="266" fontId="18" fillId="0" borderId="458">
      <alignment vertical="center"/>
    </xf>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126" fillId="42" borderId="498" applyNumberFormat="0" applyAlignment="0" applyProtection="0"/>
    <xf numFmtId="266" fontId="196" fillId="0" borderId="0" applyNumberFormat="0" applyFill="0" applyBorder="0" applyAlignment="0" applyProtection="0"/>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8" fillId="0" borderId="458">
      <alignment vertical="center"/>
    </xf>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26" fillId="58" borderId="437" applyNumberFormat="0" applyFont="0" applyAlignment="0" applyProtection="0">
      <alignment vertical="top"/>
    </xf>
    <xf numFmtId="266" fontId="26" fillId="58" borderId="437" applyNumberFormat="0" applyFont="0" applyAlignment="0" applyProtection="0">
      <alignment vertical="top"/>
    </xf>
    <xf numFmtId="266" fontId="21" fillId="0" borderId="439" applyNumberFormat="0" applyFill="0" applyAlignment="0" applyProtection="0"/>
    <xf numFmtId="266" fontId="21" fillId="0" borderId="439" applyNumberFormat="0" applyFill="0" applyAlignment="0" applyProtection="0"/>
    <xf numFmtId="266" fontId="77" fillId="39" borderId="440" applyNumberFormat="0" applyAlignment="0" applyProtection="0"/>
    <xf numFmtId="266" fontId="77" fillId="47" borderId="440" applyNumberFormat="0" applyAlignment="0" applyProtection="0"/>
    <xf numFmtId="266" fontId="77" fillId="39" borderId="440" applyNumberFormat="0" applyAlignment="0" applyProtection="0"/>
    <xf numFmtId="266" fontId="77" fillId="39" borderId="440" applyNumberFormat="0" applyAlignment="0" applyProtection="0"/>
    <xf numFmtId="266" fontId="77" fillId="47" borderId="440" applyNumberFormat="0" applyAlignment="0" applyProtection="0"/>
    <xf numFmtId="266" fontId="126" fillId="42" borderId="564" applyNumberFormat="0" applyAlignment="0" applyProtection="0"/>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9" fillId="62" borderId="442">
      <alignment horizontal="left" vertical="center" wrapText="1"/>
    </xf>
    <xf numFmtId="266" fontId="18" fillId="44" borderId="443" applyNumberFormat="0" applyFont="0" applyAlignment="0" applyProtection="0"/>
    <xf numFmtId="266" fontId="18" fillId="44" borderId="443" applyNumberFormat="0" applyFont="0" applyAlignment="0" applyProtection="0"/>
    <xf numFmtId="266" fontId="18" fillId="44" borderId="443" applyNumberFormat="0" applyFont="0" applyAlignment="0" applyProtection="0"/>
    <xf numFmtId="266" fontId="146" fillId="39" borderId="444" applyNumberFormat="0" applyAlignment="0" applyProtection="0"/>
    <xf numFmtId="266" fontId="146" fillId="47" borderId="444" applyNumberFormat="0" applyAlignment="0" applyProtection="0"/>
    <xf numFmtId="266" fontId="146" fillId="39" borderId="444" applyNumberFormat="0" applyAlignment="0" applyProtection="0"/>
    <xf numFmtId="266" fontId="146" fillId="39" borderId="444" applyNumberFormat="0" applyAlignment="0" applyProtection="0"/>
    <xf numFmtId="266" fontId="146" fillId="47" borderId="444" applyNumberFormat="0" applyAlignment="0" applyProtection="0"/>
    <xf numFmtId="183" fontId="18" fillId="0" borderId="446">
      <alignment horizontal="centerContinuous"/>
    </xf>
    <xf numFmtId="266" fontId="37" fillId="0" borderId="447" applyNumberFormat="0" applyFill="0" applyAlignment="0" applyProtection="0"/>
    <xf numFmtId="266" fontId="37" fillId="0" borderId="447" applyNumberFormat="0" applyFill="0" applyAlignment="0" applyProtection="0"/>
    <xf numFmtId="266" fontId="37" fillId="0" borderId="447"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16" fillId="0" borderId="449" applyNumberFormat="0" applyFill="0" applyAlignment="0" applyProtection="0"/>
    <xf numFmtId="266" fontId="16" fillId="0" borderId="449" applyNumberFormat="0" applyFill="0" applyAlignment="0" applyProtection="0"/>
    <xf numFmtId="266" fontId="196" fillId="0" borderId="0" applyNumberFormat="0" applyFill="0" applyBorder="0" applyAlignment="0" applyProtection="0"/>
    <xf numFmtId="266" fontId="126" fillId="42" borderId="440" applyNumberFormat="0" applyAlignment="0" applyProtection="0"/>
    <xf numFmtId="227" fontId="18" fillId="0" borderId="511" applyFont="0" applyFill="0" applyBorder="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8" fillId="0" borderId="434">
      <alignment vertical="center"/>
    </xf>
    <xf numFmtId="266" fontId="18" fillId="0" borderId="434">
      <alignment vertical="center"/>
    </xf>
    <xf numFmtId="266" fontId="18" fillId="0" borderId="458">
      <alignment vertical="center"/>
    </xf>
    <xf numFmtId="266" fontId="96" fillId="0" borderId="456"/>
    <xf numFmtId="266" fontId="18" fillId="0" borderId="434">
      <alignment vertical="center"/>
    </xf>
    <xf numFmtId="266" fontId="196" fillId="0" borderId="0" applyNumberFormat="0" applyFill="0" applyBorder="0" applyAlignment="0" applyProtection="0"/>
    <xf numFmtId="266" fontId="121" fillId="0" borderId="474" applyNumberFormat="0" applyFill="0" applyAlignment="0" applyProtection="0"/>
    <xf numFmtId="227" fontId="18" fillId="0" borderId="624" applyFont="0" applyFill="0" applyBorder="0" applyAlignment="0" applyProtection="0"/>
    <xf numFmtId="266" fontId="126" fillId="42" borderId="470" applyNumberFormat="0" applyAlignment="0" applyProtection="0"/>
    <xf numFmtId="4" fontId="91" fillId="0" borderId="450" applyFont="0" applyFill="0" applyBorder="0" applyAlignment="0" applyProtection="0"/>
    <xf numFmtId="266" fontId="52" fillId="0" borderId="450" applyProtection="0">
      <alignment horizontal="center" vertical="top" wrapText="1"/>
      <protection hidden="1"/>
    </xf>
    <xf numFmtId="266" fontId="146" fillId="39" borderId="477" applyNumberFormat="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452" applyFont="0" applyFill="0" applyBorder="0" applyAlignment="0" applyProtection="0"/>
    <xf numFmtId="220" fontId="79" fillId="0" borderId="452" applyFont="0" applyFill="0" applyBorder="0" applyAlignment="0" applyProtection="0"/>
    <xf numFmtId="266" fontId="146" fillId="47" borderId="444" applyNumberFormat="0" applyAlignment="0" applyProtection="0"/>
    <xf numFmtId="266" fontId="146" fillId="39" borderId="444" applyNumberFormat="0" applyAlignment="0" applyProtection="0"/>
    <xf numFmtId="266" fontId="146" fillId="39" borderId="444" applyNumberFormat="0" applyAlignment="0" applyProtection="0"/>
    <xf numFmtId="266" fontId="146" fillId="47" borderId="444" applyNumberFormat="0" applyAlignment="0" applyProtection="0"/>
    <xf numFmtId="266" fontId="146" fillId="39" borderId="444" applyNumberFormat="0" applyAlignment="0" applyProtection="0"/>
    <xf numFmtId="266" fontId="18" fillId="44" borderId="443" applyNumberFormat="0" applyFont="0" applyAlignment="0" applyProtection="0"/>
    <xf numFmtId="266" fontId="18" fillId="44" borderId="443" applyNumberFormat="0" applyFont="0" applyAlignment="0" applyProtection="0"/>
    <xf numFmtId="266" fontId="18" fillId="44" borderId="443" applyNumberFormat="0" applyFont="0" applyAlignment="0" applyProtection="0"/>
    <xf numFmtId="4" fontId="91" fillId="0" borderId="450" applyFont="0" applyFill="0" applyBorder="0" applyAlignment="0" applyProtection="0"/>
    <xf numFmtId="188" fontId="18" fillId="0" borderId="452" applyFill="0" applyBorder="0">
      <alignment horizontal="right"/>
    </xf>
    <xf numFmtId="266" fontId="26" fillId="43" borderId="516" applyNumberFormat="0" applyFont="0" applyBorder="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9" fillId="62" borderId="442">
      <alignment horizontal="left" vertical="center" wrapText="1"/>
    </xf>
    <xf numFmtId="266" fontId="27" fillId="0" borderId="435" applyNumberFormat="0" applyAlignment="0" applyProtection="0">
      <alignment horizontal="left" vertical="center"/>
    </xf>
    <xf numFmtId="266" fontId="126" fillId="42" borderId="440" applyNumberFormat="0" applyAlignment="0" applyProtection="0"/>
    <xf numFmtId="266" fontId="27" fillId="0" borderId="435" applyNumberFormat="0" applyAlignment="0" applyProtection="0">
      <alignment horizontal="left" vertical="center"/>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21" fillId="0" borderId="450" applyFont="0" applyFill="0" applyBorder="0" applyAlignment="0" applyProtection="0"/>
    <xf numFmtId="266" fontId="21" fillId="0" borderId="450" applyFon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27" fontId="18" fillId="0" borderId="454" applyFon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31" fontId="22" fillId="68" borderId="450" applyNumberFormat="0" applyFont="0" applyAlignment="0"/>
    <xf numFmtId="266" fontId="126" fillId="42" borderId="440" applyNumberFormat="0" applyAlignment="0" applyProtection="0"/>
    <xf numFmtId="266" fontId="27" fillId="0" borderId="453">
      <alignment horizontal="left" vertical="center"/>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49" fontId="113" fillId="0" borderId="450">
      <alignment horizontal="center"/>
    </xf>
    <xf numFmtId="266" fontId="113" fillId="0" borderId="450">
      <alignment horizontal="center"/>
    </xf>
    <xf numFmtId="49" fontId="113" fillId="0" borderId="450">
      <alignment horizontal="center"/>
    </xf>
    <xf numFmtId="266" fontId="113" fillId="0" borderId="450">
      <alignment horizontal="center"/>
    </xf>
    <xf numFmtId="49" fontId="113" fillId="0" borderId="450">
      <alignment horizontal="center"/>
    </xf>
    <xf numFmtId="266" fontId="126" fillId="42" borderId="440" applyNumberFormat="0" applyAlignment="0" applyProtection="0"/>
    <xf numFmtId="266" fontId="113" fillId="0" borderId="450">
      <alignment horizontal="center"/>
    </xf>
    <xf numFmtId="49" fontId="113" fillId="0" borderId="450">
      <alignment horizontal="center"/>
    </xf>
    <xf numFmtId="266" fontId="113" fillId="0" borderId="450">
      <alignment horizontal="center"/>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49" fontId="113" fillId="0" borderId="450">
      <alignment horizontal="center"/>
    </xf>
    <xf numFmtId="266" fontId="113" fillId="0" borderId="450">
      <alignment horizontal="center"/>
    </xf>
    <xf numFmtId="49" fontId="113" fillId="0" borderId="450">
      <alignment horizontal="center"/>
    </xf>
    <xf numFmtId="266" fontId="113" fillId="0" borderId="450">
      <alignment horizontal="center"/>
    </xf>
    <xf numFmtId="49" fontId="113" fillId="0" borderId="450">
      <alignment horizontal="center"/>
    </xf>
    <xf numFmtId="49" fontId="113" fillId="0" borderId="450">
      <alignment horizontal="center"/>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266" fontId="27" fillId="0" borderId="435" applyNumberFormat="0" applyAlignment="0" applyProtection="0">
      <alignment horizontal="left" vertical="center"/>
    </xf>
    <xf numFmtId="266" fontId="126" fillId="42" borderId="440" applyNumberFormat="0" applyAlignment="0" applyProtection="0"/>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49" fontId="113" fillId="0" borderId="450">
      <alignment horizontal="center"/>
    </xf>
    <xf numFmtId="266" fontId="196" fillId="0" borderId="0" applyNumberFormat="0" applyFill="0" applyBorder="0" applyAlignment="0" applyProtection="0"/>
    <xf numFmtId="266" fontId="146" fillId="39" borderId="546" applyNumberFormat="0" applyAlignment="0" applyProtection="0"/>
    <xf numFmtId="266" fontId="126" fillId="42" borderId="545" applyNumberFormat="0" applyAlignment="0" applyProtection="0"/>
    <xf numFmtId="49" fontId="113" fillId="0" borderId="450">
      <alignment horizontal="center"/>
    </xf>
    <xf numFmtId="266" fontId="126" fillId="42" borderId="440" applyNumberFormat="0" applyAlignment="0" applyProtection="0"/>
    <xf numFmtId="266" fontId="113" fillId="0" borderId="597">
      <alignment horizontal="center"/>
    </xf>
    <xf numFmtId="266" fontId="126" fillId="42" borderId="440" applyNumberFormat="0" applyAlignment="0" applyProtection="0"/>
    <xf numFmtId="266" fontId="126" fillId="42" borderId="440" applyNumberFormat="0" applyAlignment="0" applyProtection="0"/>
    <xf numFmtId="266" fontId="113" fillId="0" borderId="450">
      <alignment horizontal="center"/>
    </xf>
    <xf numFmtId="49" fontId="113" fillId="0" borderId="450">
      <alignment horizontal="center"/>
    </xf>
    <xf numFmtId="266" fontId="126" fillId="42" borderId="440" applyNumberFormat="0" applyAlignment="0" applyProtection="0"/>
    <xf numFmtId="266" fontId="126" fillId="42" borderId="440" applyNumberFormat="0" applyAlignment="0" applyProtection="0"/>
    <xf numFmtId="10" fontId="21" fillId="68" borderId="450" applyNumberFormat="0" applyBorder="0" applyAlignment="0" applyProtection="0"/>
    <xf numFmtId="10" fontId="21" fillId="68" borderId="450" applyNumberFormat="0" applyBorder="0" applyAlignment="0" applyProtection="0"/>
    <xf numFmtId="266" fontId="126" fillId="42" borderId="440" applyNumberFormat="0" applyAlignment="0" applyProtection="0"/>
    <xf numFmtId="266" fontId="126" fillId="42" borderId="440" applyNumberFormat="0" applyAlignment="0" applyProtection="0"/>
    <xf numFmtId="266" fontId="18" fillId="0" borderId="557">
      <alignment vertical="center"/>
    </xf>
    <xf numFmtId="266" fontId="126" fillId="42" borderId="440" applyNumberFormat="0" applyAlignment="0" applyProtection="0"/>
    <xf numFmtId="266" fontId="196" fillId="0" borderId="0" applyNumberFormat="0" applyFill="0" applyBorder="0" applyAlignment="0" applyProtection="0"/>
    <xf numFmtId="187" fontId="39" fillId="0" borderId="529"/>
    <xf numFmtId="266" fontId="21" fillId="0" borderId="573" applyFont="0" applyFill="0" applyBorder="0" applyAlignment="0" applyProtection="0"/>
    <xf numFmtId="266" fontId="18" fillId="0" borderId="461">
      <alignment vertical="center"/>
    </xf>
    <xf numFmtId="266" fontId="126" fillId="42" borderId="545" applyNumberFormat="0" applyAlignment="0" applyProtection="0"/>
    <xf numFmtId="49" fontId="113" fillId="0" borderId="573">
      <alignment horizontal="center"/>
    </xf>
    <xf numFmtId="266" fontId="126" fillId="42" borderId="545" applyNumberFormat="0" applyAlignment="0" applyProtection="0"/>
    <xf numFmtId="266" fontId="77" fillId="47" borderId="585" applyNumberFormat="0" applyAlignment="0" applyProtection="0"/>
    <xf numFmtId="266" fontId="18" fillId="0" borderId="460">
      <alignment vertical="center"/>
    </xf>
    <xf numFmtId="266" fontId="196" fillId="0" borderId="0" applyNumberFormat="0" applyFill="0" applyBorder="0" applyAlignment="0" applyProtection="0"/>
    <xf numFmtId="266" fontId="16" fillId="0" borderId="572" applyNumberFormat="0" applyFill="0" applyAlignment="0" applyProtection="0"/>
    <xf numFmtId="266" fontId="126" fillId="42" borderId="440" applyNumberFormat="0" applyAlignment="0" applyProtection="0"/>
    <xf numFmtId="266" fontId="126" fillId="42" borderId="564" applyNumberFormat="0" applyAlignment="0" applyProtection="0"/>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266" fontId="26" fillId="58" borderId="542" applyNumberFormat="0" applyFont="0" applyAlignment="0" applyProtection="0">
      <alignment vertical="top"/>
    </xf>
    <xf numFmtId="5" fontId="26" fillId="58" borderId="437" applyNumberFormat="0" applyAlignment="0" applyProtection="0">
      <alignment vertical="top"/>
    </xf>
    <xf numFmtId="266" fontId="196" fillId="0" borderId="0" applyNumberFormat="0" applyFill="0" applyBorder="0" applyAlignment="0" applyProtection="0"/>
    <xf numFmtId="5" fontId="26" fillId="58" borderId="437" applyNumberFormat="0" applyAlignment="0" applyProtection="0">
      <alignment vertical="top"/>
    </xf>
    <xf numFmtId="5" fontId="26" fillId="58" borderId="437" applyNumberFormat="0" applyAlignment="0" applyProtection="0">
      <alignment vertical="top"/>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167" fontId="91" fillId="0" borderId="450" applyNumberFormat="0" applyFill="0" applyAlignment="0" applyProtection="0"/>
    <xf numFmtId="266" fontId="126" fillId="42" borderId="440" applyNumberFormat="0" applyAlignment="0" applyProtection="0"/>
    <xf numFmtId="266" fontId="126" fillId="42" borderId="440" applyNumberFormat="0" applyAlignment="0" applyProtection="0"/>
    <xf numFmtId="266" fontId="26" fillId="43" borderId="581" applyNumberFormat="0" applyFont="0" applyBorder="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38" fontId="21" fillId="0" borderId="450" applyFont="0" applyFill="0" applyBorder="0" applyAlignment="0" applyProtection="0"/>
    <xf numFmtId="266" fontId="21" fillId="0" borderId="450" applyFont="0" applyFill="0" applyBorder="0" applyAlignment="0" applyProtection="0"/>
    <xf numFmtId="266" fontId="126" fillId="42" borderId="440" applyNumberFormat="0" applyAlignment="0" applyProtection="0"/>
    <xf numFmtId="167" fontId="91" fillId="0" borderId="450" applyNumberFormat="0" applyFill="0" applyAlignment="0" applyProtection="0"/>
    <xf numFmtId="8" fontId="18" fillId="0" borderId="586">
      <protection locked="0"/>
    </xf>
    <xf numFmtId="266" fontId="122" fillId="0" borderId="451" applyNumberFormat="0" applyFont="0" applyFill="0" applyAlignment="0" applyProtection="0"/>
    <xf numFmtId="266" fontId="146" fillId="47" borderId="477" applyNumberFormat="0" applyAlignment="0" applyProtection="0"/>
    <xf numFmtId="266" fontId="74" fillId="80" borderId="450" applyNumberFormat="0" applyProtection="0">
      <alignment horizontal="center" vertical="top" wrapText="1"/>
      <protection hidden="1"/>
    </xf>
    <xf numFmtId="266" fontId="18" fillId="0" borderId="558">
      <alignment vertical="center"/>
    </xf>
    <xf numFmtId="266" fontId="77" fillId="47" borderId="440" applyNumberFormat="0" applyAlignment="0" applyProtection="0"/>
    <xf numFmtId="266" fontId="77" fillId="39" borderId="440" applyNumberFormat="0" applyAlignment="0" applyProtection="0"/>
    <xf numFmtId="266" fontId="77" fillId="39" borderId="440" applyNumberFormat="0" applyAlignment="0" applyProtection="0"/>
    <xf numFmtId="266" fontId="77" fillId="47" borderId="440" applyNumberFormat="0" applyAlignment="0" applyProtection="0"/>
    <xf numFmtId="266" fontId="77" fillId="39" borderId="440" applyNumberFormat="0" applyAlignment="0" applyProtection="0"/>
    <xf numFmtId="266" fontId="118" fillId="0" borderId="474" applyNumberFormat="0" applyFill="0" applyAlignment="0" applyProtection="0"/>
    <xf numFmtId="266" fontId="113" fillId="0" borderId="482">
      <alignment horizontal="center"/>
    </xf>
    <xf numFmtId="266" fontId="121" fillId="0" borderId="474" applyNumberFormat="0" applyFill="0" applyAlignment="0" applyProtection="0"/>
    <xf numFmtId="266" fontId="113" fillId="0" borderId="482">
      <alignment horizontal="center"/>
    </xf>
    <xf numFmtId="266" fontId="126" fillId="42" borderId="470" applyNumberFormat="0" applyAlignment="0" applyProtection="0"/>
    <xf numFmtId="49" fontId="113" fillId="0" borderId="482">
      <alignment horizontal="center"/>
    </xf>
    <xf numFmtId="266" fontId="126" fillId="42" borderId="564" applyNumberFormat="0" applyAlignment="0" applyProtection="0"/>
    <xf numFmtId="266" fontId="21" fillId="0" borderId="439" applyNumberFormat="0" applyFill="0" applyAlignment="0" applyProtection="0"/>
    <xf numFmtId="266" fontId="21" fillId="0" borderId="439" applyNumberFormat="0" applyFill="0" applyAlignment="0" applyProtection="0"/>
    <xf numFmtId="266" fontId="118" fillId="0" borderId="474" applyNumberFormat="0" applyFill="0" applyAlignment="0" applyProtection="0"/>
    <xf numFmtId="266" fontId="74" fillId="80" borderId="573" applyNumberFormat="0" applyProtection="0">
      <alignment horizontal="center" vertical="top" wrapText="1"/>
      <protection hidden="1"/>
    </xf>
    <xf numFmtId="49" fontId="113" fillId="0" borderId="482">
      <alignment horizontal="center"/>
    </xf>
    <xf numFmtId="266" fontId="118" fillId="0" borderId="474" applyNumberFormat="0" applyFill="0" applyAlignment="0" applyProtection="0"/>
    <xf numFmtId="266" fontId="126" fillId="42" borderId="470" applyNumberFormat="0" applyAlignment="0" applyProtection="0"/>
    <xf numFmtId="49" fontId="113" fillId="0" borderId="482">
      <alignment horizontal="center"/>
    </xf>
    <xf numFmtId="266" fontId="126" fillId="42" borderId="470" applyNumberFormat="0" applyAlignment="0" applyProtection="0"/>
    <xf numFmtId="266" fontId="26" fillId="58" borderId="437" applyNumberFormat="0" applyFont="0" applyAlignment="0" applyProtection="0">
      <alignment vertical="top"/>
    </xf>
    <xf numFmtId="266" fontId="26" fillId="58" borderId="437" applyNumberFormat="0" applyFont="0" applyAlignment="0" applyProtection="0">
      <alignment vertical="top"/>
    </xf>
    <xf numFmtId="266" fontId="118" fillId="0" borderId="474" applyNumberFormat="0" applyFill="0" applyAlignment="0" applyProtection="0"/>
    <xf numFmtId="49" fontId="113" fillId="0" borderId="482">
      <alignment horizontal="center"/>
    </xf>
    <xf numFmtId="266" fontId="18" fillId="0" borderId="539">
      <alignment vertical="center"/>
    </xf>
    <xf numFmtId="266" fontId="18" fillId="0" borderId="434">
      <alignment vertical="center"/>
    </xf>
    <xf numFmtId="266" fontId="18" fillId="0" borderId="434">
      <alignment vertical="center"/>
    </xf>
    <xf numFmtId="266" fontId="96" fillId="0" borderId="456"/>
    <xf numFmtId="266" fontId="160" fillId="71" borderId="450">
      <alignment horizontal="center" vertical="center" wrapText="1"/>
      <protection hidden="1"/>
    </xf>
    <xf numFmtId="266" fontId="158" fillId="1" borderId="453" applyNumberFormat="0" applyFont="0" applyAlignment="0">
      <alignment horizontal="center"/>
    </xf>
    <xf numFmtId="266" fontId="18" fillId="0" borderId="458">
      <alignment vertical="center"/>
    </xf>
    <xf numFmtId="266" fontId="96" fillId="0" borderId="456"/>
    <xf numFmtId="266" fontId="18" fillId="0" borderId="434">
      <alignment vertical="center"/>
    </xf>
    <xf numFmtId="49" fontId="113" fillId="0" borderId="507">
      <alignment horizontal="center"/>
    </xf>
    <xf numFmtId="266" fontId="126" fillId="42" borderId="545" applyNumberFormat="0" applyAlignment="0" applyProtection="0"/>
    <xf numFmtId="266" fontId="27" fillId="0" borderId="493" applyNumberFormat="0" applyAlignment="0" applyProtection="0">
      <alignment horizontal="left" vertical="center"/>
    </xf>
    <xf numFmtId="266" fontId="27" fillId="0" borderId="459" applyNumberFormat="0" applyAlignment="0" applyProtection="0">
      <alignment horizontal="left" vertical="center"/>
    </xf>
    <xf numFmtId="49" fontId="113" fillId="0" borderId="450">
      <alignment horizontal="center"/>
    </xf>
    <xf numFmtId="266" fontId="126" fillId="42" borderId="440" applyNumberFormat="0" applyAlignment="0" applyProtection="0"/>
    <xf numFmtId="266" fontId="196" fillId="0" borderId="0" applyNumberFormat="0" applyFill="0" applyBorder="0" applyAlignment="0" applyProtection="0"/>
    <xf numFmtId="266" fontId="37" fillId="0" borderId="50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452"/>
    <xf numFmtId="183" fontId="18" fillId="0" borderId="446">
      <alignment horizontal="centerContinuous"/>
    </xf>
    <xf numFmtId="266" fontId="37" fillId="0" borderId="447" applyNumberFormat="0" applyFill="0" applyAlignment="0" applyProtection="0"/>
    <xf numFmtId="266" fontId="37" fillId="0" borderId="447" applyNumberFormat="0" applyFill="0" applyAlignment="0" applyProtection="0"/>
    <xf numFmtId="266" fontId="37" fillId="0" borderId="447"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16" fillId="0" borderId="449" applyNumberFormat="0" applyFill="0" applyAlignment="0" applyProtection="0"/>
    <xf numFmtId="266" fontId="16" fillId="0" borderId="449" applyNumberFormat="0" applyFill="0" applyAlignment="0" applyProtection="0"/>
    <xf numFmtId="266" fontId="18" fillId="0" borderId="557">
      <alignment vertical="center"/>
    </xf>
    <xf numFmtId="266" fontId="196" fillId="0" borderId="0" applyNumberFormat="0" applyFill="0" applyBorder="0" applyAlignment="0" applyProtection="0"/>
    <xf numFmtId="185" fontId="19" fillId="0" borderId="452"/>
    <xf numFmtId="266" fontId="196" fillId="0" borderId="0" applyNumberFormat="0" applyFill="0" applyBorder="0" applyAlignment="0" applyProtection="0"/>
    <xf numFmtId="266" fontId="196" fillId="0" borderId="0" applyNumberFormat="0" applyFill="0" applyBorder="0" applyAlignment="0" applyProtection="0"/>
    <xf numFmtId="14" fontId="18" fillId="68" borderId="450" applyNumberFormat="0" applyFont="0" applyAlignment="0" applyProtection="0">
      <alignment horizontal="centerContinuous"/>
    </xf>
    <xf numFmtId="14" fontId="18" fillId="68" borderId="450" applyNumberFormat="0" applyFont="0" applyAlignment="0" applyProtection="0">
      <alignment horizontal="centerContinuous"/>
    </xf>
    <xf numFmtId="16" fontId="18" fillId="68" borderId="450" applyNumberFormat="0" applyFont="0" applyAlignment="0" applyProtection="0">
      <alignment horizontal="centerContinuous"/>
    </xf>
    <xf numFmtId="18" fontId="18" fillId="68" borderId="450" applyNumberFormat="0" applyFont="0" applyAlignment="0" applyProtection="0">
      <alignment horizontal="centerContinuous"/>
    </xf>
    <xf numFmtId="20" fontId="18" fillId="68" borderId="450" applyNumberFormat="0" applyFont="0" applyAlignment="0" applyProtection="0">
      <alignment horizontal="centerContinuous"/>
    </xf>
    <xf numFmtId="16" fontId="18" fillId="68" borderId="450" applyNumberFormat="0" applyFont="0" applyAlignment="0" applyProtection="0">
      <alignment horizontal="centerContinuous"/>
    </xf>
    <xf numFmtId="18" fontId="18" fillId="68" borderId="450" applyNumberFormat="0" applyFont="0" applyAlignment="0" applyProtection="0">
      <alignment horizontal="centerContinuous"/>
    </xf>
    <xf numFmtId="20" fontId="18" fillId="68" borderId="450" applyNumberFormat="0" applyFont="0" applyAlignment="0" applyProtection="0">
      <alignment horizontal="centerContinuous"/>
    </xf>
    <xf numFmtId="266" fontId="196" fillId="0" borderId="0" applyNumberFormat="0" applyFill="0" applyBorder="0" applyAlignment="0" applyProtection="0"/>
    <xf numFmtId="266" fontId="37" fillId="0" borderId="52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450" applyFont="0" applyFill="0" applyBorder="0" applyAlignment="0" applyProtection="0"/>
    <xf numFmtId="167" fontId="91" fillId="0" borderId="450" applyNumberFormat="0" applyFill="0" applyAlignment="0" applyProtection="0"/>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58" fillId="1" borderId="553" applyNumberFormat="0" applyFont="0" applyAlignment="0">
      <alignment horizontal="center"/>
    </xf>
    <xf numFmtId="266" fontId="37" fillId="0" borderId="547" applyNumberFormat="0" applyFill="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498" applyNumberFormat="0" applyAlignment="0" applyProtection="0"/>
    <xf numFmtId="49" fontId="113" fillId="0" borderId="507">
      <alignment horizontal="center"/>
    </xf>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456"/>
    <xf numFmtId="266" fontId="18" fillId="0" borderId="458">
      <alignment vertical="center"/>
    </xf>
    <xf numFmtId="266" fontId="26" fillId="58" borderId="437" applyNumberFormat="0" applyFont="0" applyAlignment="0" applyProtection="0">
      <alignment vertical="top"/>
    </xf>
    <xf numFmtId="266" fontId="26" fillId="58" borderId="437" applyNumberFormat="0" applyFont="0" applyAlignment="0" applyProtection="0">
      <alignment vertical="top"/>
    </xf>
    <xf numFmtId="266" fontId="196" fillId="0" borderId="0" applyNumberFormat="0" applyFill="0" applyBorder="0" applyAlignment="0" applyProtection="0"/>
    <xf numFmtId="266" fontId="21" fillId="0" borderId="439" applyNumberFormat="0" applyFill="0" applyAlignment="0" applyProtection="0"/>
    <xf numFmtId="266" fontId="21" fillId="0" borderId="439" applyNumberFormat="0" applyFill="0" applyAlignment="0" applyProtection="0"/>
    <xf numFmtId="266" fontId="126" fillId="42" borderId="470" applyNumberFormat="0" applyAlignment="0" applyProtection="0"/>
    <xf numFmtId="266" fontId="196" fillId="0" borderId="0" applyNumberFormat="0" applyFill="0" applyBorder="0" applyAlignment="0" applyProtection="0"/>
    <xf numFmtId="266" fontId="18" fillId="0" borderId="555">
      <alignment vertical="center"/>
    </xf>
    <xf numFmtId="266" fontId="77" fillId="39" borderId="440" applyNumberFormat="0" applyAlignment="0" applyProtection="0"/>
    <xf numFmtId="266" fontId="77" fillId="47" borderId="440" applyNumberFormat="0" applyAlignment="0" applyProtection="0"/>
    <xf numFmtId="266" fontId="77" fillId="39" borderId="440" applyNumberFormat="0" applyAlignment="0" applyProtection="0"/>
    <xf numFmtId="266" fontId="77" fillId="39" borderId="440" applyNumberFormat="0" applyAlignment="0" applyProtection="0"/>
    <xf numFmtId="266" fontId="77" fillId="47" borderId="440" applyNumberFormat="0" applyAlignment="0" applyProtection="0"/>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8" fillId="0" borderId="458">
      <alignment vertical="center"/>
    </xf>
    <xf numFmtId="5" fontId="26" fillId="58" borderId="542" applyNumberFormat="0" applyAlignment="0" applyProtection="0">
      <alignment vertical="top"/>
    </xf>
    <xf numFmtId="266" fontId="146" fillId="47" borderId="444" applyNumberFormat="0" applyAlignment="0" applyProtection="0"/>
    <xf numFmtId="266" fontId="146" fillId="39" borderId="444" applyNumberFormat="0" applyAlignment="0" applyProtection="0"/>
    <xf numFmtId="266" fontId="146" fillId="39" borderId="444" applyNumberFormat="0" applyAlignment="0" applyProtection="0"/>
    <xf numFmtId="266" fontId="146" fillId="47" borderId="444" applyNumberFormat="0" applyAlignment="0" applyProtection="0"/>
    <xf numFmtId="266" fontId="146" fillId="39" borderId="444" applyNumberFormat="0" applyAlignment="0" applyProtection="0"/>
    <xf numFmtId="266" fontId="18" fillId="44" borderId="443" applyNumberFormat="0" applyFont="0" applyAlignment="0" applyProtection="0"/>
    <xf numFmtId="266" fontId="18" fillId="44" borderId="443" applyNumberFormat="0" applyFont="0" applyAlignment="0" applyProtection="0"/>
    <xf numFmtId="266" fontId="18" fillId="44" borderId="443"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442">
      <alignment horizontal="left" vertical="center" wrapText="1"/>
    </xf>
    <xf numFmtId="266" fontId="126" fillId="42" borderId="440" applyNumberFormat="0" applyAlignment="0" applyProtection="0"/>
    <xf numFmtId="266" fontId="126" fillId="42" borderId="440" applyNumberFormat="0" applyAlignment="0" applyProtection="0"/>
    <xf numFmtId="266" fontId="27" fillId="0" borderId="459" applyNumberFormat="0" applyAlignment="0" applyProtection="0">
      <alignment horizontal="left" vertical="center"/>
    </xf>
    <xf numFmtId="266" fontId="126" fillId="42" borderId="44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5" fontId="26" fillId="58" borderId="437" applyNumberFormat="0" applyAlignment="0" applyProtection="0">
      <alignment vertical="top"/>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564"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26" fillId="43" borderId="438" applyNumberFormat="0" applyFont="0" applyBorder="0" applyProtection="0"/>
    <xf numFmtId="266" fontId="18" fillId="0" borderId="557">
      <alignment vertical="center"/>
    </xf>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266" fontId="196" fillId="0" borderId="0" applyNumberFormat="0" applyFill="0" applyBorder="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6" fillId="42" borderId="440" applyNumberFormat="0" applyAlignment="0" applyProtection="0"/>
    <xf numFmtId="266" fontId="129" fillId="62" borderId="442">
      <alignment horizontal="left" vertical="center" wrapText="1"/>
    </xf>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26" fillId="42" borderId="470" applyNumberFormat="0" applyAlignment="0" applyProtection="0"/>
    <xf numFmtId="49" fontId="113" fillId="0" borderId="482">
      <alignment horizontal="center"/>
    </xf>
    <xf numFmtId="266" fontId="120" fillId="0" borderId="473" applyNumberFormat="0" applyFill="0" applyAlignment="0" applyProtection="0"/>
    <xf numFmtId="49" fontId="113" fillId="0" borderId="482">
      <alignment horizontal="center"/>
    </xf>
    <xf numFmtId="266" fontId="18" fillId="44" borderId="443" applyNumberFormat="0" applyFont="0" applyAlignment="0" applyProtection="0"/>
    <xf numFmtId="266" fontId="27" fillId="0" borderId="459" applyNumberFormat="0" applyAlignment="0" applyProtection="0">
      <alignment horizontal="left" vertical="center"/>
    </xf>
    <xf numFmtId="266" fontId="18" fillId="44" borderId="443" applyNumberFormat="0" applyFont="0" applyAlignment="0" applyProtection="0"/>
    <xf numFmtId="266" fontId="18" fillId="44" borderId="443" applyNumberFormat="0" applyFont="0" applyAlignment="0" applyProtection="0"/>
    <xf numFmtId="266" fontId="146" fillId="39" borderId="444" applyNumberFormat="0" applyAlignment="0" applyProtection="0"/>
    <xf numFmtId="266" fontId="146" fillId="47" borderId="444" applyNumberFormat="0" applyAlignment="0" applyProtection="0"/>
    <xf numFmtId="266" fontId="146" fillId="39" borderId="444" applyNumberFormat="0" applyAlignment="0" applyProtection="0"/>
    <xf numFmtId="266" fontId="146" fillId="39" borderId="444" applyNumberFormat="0" applyAlignment="0" applyProtection="0"/>
    <xf numFmtId="266" fontId="146" fillId="47" borderId="44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77" fillId="47" borderId="440" applyNumberFormat="0" applyAlignment="0" applyProtection="0"/>
    <xf numFmtId="266" fontId="77" fillId="39" borderId="440" applyNumberFormat="0" applyAlignment="0" applyProtection="0"/>
    <xf numFmtId="266" fontId="77" fillId="39" borderId="440" applyNumberFormat="0" applyAlignment="0" applyProtection="0"/>
    <xf numFmtId="266" fontId="77" fillId="47" borderId="440" applyNumberFormat="0" applyAlignment="0" applyProtection="0"/>
    <xf numFmtId="266" fontId="77" fillId="39" borderId="440" applyNumberFormat="0" applyAlignment="0" applyProtection="0"/>
    <xf numFmtId="266" fontId="196" fillId="0" borderId="0" applyNumberFormat="0" applyFill="0" applyBorder="0" applyAlignment="0" applyProtection="0"/>
    <xf numFmtId="49" fontId="113" fillId="0" borderId="482">
      <alignment horizontal="center"/>
    </xf>
    <xf numFmtId="266" fontId="118" fillId="0" borderId="472" applyNumberFormat="0" applyFill="0" applyAlignment="0" applyProtection="0"/>
    <xf numFmtId="266" fontId="126" fillId="42" borderId="470" applyNumberFormat="0" applyAlignment="0" applyProtection="0"/>
    <xf numFmtId="266" fontId="126" fillId="42" borderId="470" applyNumberFormat="0" applyAlignment="0" applyProtection="0"/>
    <xf numFmtId="266" fontId="21" fillId="0" borderId="439" applyNumberFormat="0" applyFill="0" applyAlignment="0" applyProtection="0"/>
    <xf numFmtId="266" fontId="21" fillId="0" borderId="43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470" applyNumberFormat="0" applyAlignment="0" applyProtection="0"/>
    <xf numFmtId="266" fontId="18" fillId="0" borderId="458">
      <alignment vertical="center"/>
    </xf>
    <xf numFmtId="266" fontId="96" fillId="0" borderId="456"/>
    <xf numFmtId="266" fontId="26" fillId="58" borderId="437" applyNumberFormat="0" applyFont="0" applyAlignment="0" applyProtection="0">
      <alignment vertical="top"/>
    </xf>
    <xf numFmtId="266" fontId="26" fillId="58" borderId="437"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46" fillId="39" borderId="615" applyNumberFormat="0" applyAlignment="0" applyProtection="0"/>
    <xf numFmtId="266" fontId="126" fillId="42" borderId="585" applyNumberFormat="0" applyAlignment="0" applyProtection="0"/>
    <xf numFmtId="164" fontId="1" fillId="0" borderId="0" applyFont="0" applyFill="0" applyBorder="0" applyAlignment="0" applyProtection="0"/>
    <xf numFmtId="266" fontId="96" fillId="0" borderId="560"/>
    <xf numFmtId="266" fontId="126" fillId="42" borderId="545" applyNumberFormat="0" applyAlignment="0" applyProtection="0"/>
    <xf numFmtId="266" fontId="18" fillId="0" borderId="555">
      <alignment vertical="center"/>
    </xf>
    <xf numFmtId="266" fontId="18" fillId="0" borderId="539">
      <alignment vertical="center"/>
    </xf>
    <xf numFmtId="266" fontId="27" fillId="0" borderId="459" applyNumberFormat="0" applyAlignment="0" applyProtection="0">
      <alignment horizontal="left" vertical="center"/>
    </xf>
    <xf numFmtId="266" fontId="126" fillId="42" borderId="47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183" fontId="18" fillId="0" borderId="446">
      <alignment horizontal="centerContinuous"/>
    </xf>
    <xf numFmtId="266" fontId="37" fillId="0" borderId="447" applyNumberFormat="0" applyFill="0" applyAlignment="0" applyProtection="0"/>
    <xf numFmtId="266" fontId="37" fillId="0" borderId="447" applyNumberFormat="0" applyFill="0" applyAlignment="0" applyProtection="0"/>
    <xf numFmtId="266" fontId="37" fillId="0" borderId="447"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16" fillId="0" borderId="449" applyNumberFormat="0" applyFill="0" applyAlignment="0" applyProtection="0"/>
    <xf numFmtId="266" fontId="16" fillId="0" borderId="44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447" applyNumberFormat="0" applyFill="0" applyAlignment="0" applyProtection="0"/>
    <xf numFmtId="266" fontId="37" fillId="0" borderId="447" applyNumberFormat="0" applyFill="0" applyAlignment="0" applyProtection="0"/>
    <xf numFmtId="266" fontId="37" fillId="0" borderId="447"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37" fillId="0" borderId="448" applyNumberFormat="0" applyFill="0" applyAlignment="0" applyProtection="0"/>
    <xf numFmtId="266" fontId="16" fillId="0" borderId="449" applyNumberFormat="0" applyFill="0" applyAlignment="0" applyProtection="0"/>
    <xf numFmtId="266" fontId="16" fillId="0" borderId="449" applyNumberFormat="0" applyFill="0" applyAlignment="0" applyProtection="0"/>
    <xf numFmtId="266" fontId="126" fillId="42" borderId="518" applyNumberFormat="0" applyAlignment="0" applyProtection="0"/>
    <xf numFmtId="266" fontId="126" fillId="42" borderId="518" applyNumberFormat="0" applyAlignment="0" applyProtection="0"/>
    <xf numFmtId="266" fontId="27" fillId="0" borderId="459" applyNumberFormat="0" applyAlignment="0" applyProtection="0">
      <alignment horizontal="left" vertical="center"/>
    </xf>
    <xf numFmtId="266" fontId="18" fillId="0" borderId="603">
      <alignment vertical="center"/>
    </xf>
    <xf numFmtId="49" fontId="113" fillId="0" borderId="573">
      <alignment horizontal="center"/>
    </xf>
    <xf numFmtId="266" fontId="126" fillId="42" borderId="585" applyNumberFormat="0" applyAlignment="0" applyProtection="0"/>
    <xf numFmtId="266" fontId="160" fillId="71" borderId="550">
      <alignment horizontal="center" vertical="center" wrapText="1"/>
      <protection hidden="1"/>
    </xf>
    <xf numFmtId="266" fontId="146" fillId="39" borderId="522" applyNumberFormat="0" applyAlignment="0" applyProtection="0"/>
    <xf numFmtId="266" fontId="126" fillId="42" borderId="545" applyNumberFormat="0" applyAlignment="0" applyProtection="0"/>
    <xf numFmtId="183" fontId="18" fillId="0" borderId="593">
      <alignment horizontal="centerContinuous"/>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18" fillId="0" borderId="458">
      <alignment vertical="center"/>
    </xf>
    <xf numFmtId="266" fontId="118" fillId="0" borderId="587" applyNumberFormat="0" applyFill="0" applyAlignment="0" applyProtection="0"/>
    <xf numFmtId="266" fontId="126" fillId="42" borderId="585" applyNumberFormat="0" applyAlignment="0" applyProtection="0"/>
    <xf numFmtId="266" fontId="196" fillId="0" borderId="0" applyNumberFormat="0" applyFill="0" applyBorder="0" applyAlignment="0" applyProtection="0"/>
    <xf numFmtId="266" fontId="126" fillId="42" borderId="564" applyNumberFormat="0" applyAlignment="0" applyProtection="0"/>
    <xf numFmtId="5" fontId="26" fillId="58" borderId="561" applyNumberFormat="0" applyAlignment="0" applyProtection="0">
      <alignment vertical="top"/>
    </xf>
    <xf numFmtId="266" fontId="196" fillId="0" borderId="0" applyNumberFormat="0" applyFill="0" applyBorder="0" applyAlignment="0" applyProtection="0"/>
    <xf numFmtId="266" fontId="120" fillId="0" borderId="588" applyNumberFormat="0" applyFill="0" applyAlignment="0" applyProtection="0"/>
    <xf numFmtId="49" fontId="113" fillId="0" borderId="507">
      <alignment horizontal="center"/>
    </xf>
    <xf numFmtId="266" fontId="65" fillId="68" borderId="469" applyNumberFormat="0" applyBorder="0" applyAlignment="0" applyProtection="0"/>
    <xf numFmtId="266" fontId="18" fillId="0" borderId="555">
      <alignment vertical="center"/>
    </xf>
    <xf numFmtId="266" fontId="126" fillId="42" borderId="518" applyNumberFormat="0" applyAlignment="0" applyProtection="0"/>
    <xf numFmtId="5" fontId="26" fillId="58" borderId="561" applyNumberFormat="0" applyAlignment="0" applyProtection="0">
      <alignment vertical="top"/>
    </xf>
    <xf numFmtId="220" fontId="79" fillId="0" borderId="509" applyFont="0" applyFill="0" applyBorder="0" applyAlignment="0" applyProtection="0"/>
    <xf numFmtId="266" fontId="126" fillId="42" borderId="518" applyNumberFormat="0" applyAlignment="0" applyProtection="0"/>
    <xf numFmtId="16" fontId="18" fillId="68" borderId="573" applyNumberFormat="0" applyFont="0" applyAlignment="0" applyProtection="0">
      <alignment horizontal="centerContinuous"/>
    </xf>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58">
      <alignment vertical="center"/>
    </xf>
    <xf numFmtId="266" fontId="196" fillId="0" borderId="0" applyNumberFormat="0" applyFill="0" applyBorder="0" applyAlignment="0" applyProtection="0"/>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18" fillId="0" borderId="458">
      <alignment vertical="center"/>
    </xf>
    <xf numFmtId="266" fontId="18" fillId="0" borderId="458">
      <alignment vertical="center"/>
    </xf>
    <xf numFmtId="266" fontId="196" fillId="0" borderId="0" applyNumberFormat="0" applyFill="0" applyBorder="0" applyAlignment="0" applyProtection="0"/>
    <xf numFmtId="266" fontId="18" fillId="0" borderId="458">
      <alignment vertical="center"/>
    </xf>
    <xf numFmtId="266" fontId="27" fillId="0" borderId="459" applyNumberFormat="0" applyAlignment="0" applyProtection="0">
      <alignment horizontal="left" vertical="center"/>
    </xf>
    <xf numFmtId="266" fontId="27" fillId="0" borderId="459" applyNumberFormat="0" applyAlignment="0" applyProtection="0">
      <alignment horizontal="left" vertical="center"/>
    </xf>
    <xf numFmtId="266" fontId="196" fillId="0" borderId="0" applyNumberFormat="0" applyFill="0" applyBorder="0" applyAlignment="0" applyProtection="0"/>
    <xf numFmtId="266" fontId="18" fillId="0" borderId="458">
      <alignment vertical="center"/>
    </xf>
    <xf numFmtId="266" fontId="126" fillId="42" borderId="611" applyNumberFormat="0" applyAlignment="0" applyProtection="0"/>
    <xf numFmtId="49" fontId="113" fillId="0" borderId="620">
      <alignment horizontal="center"/>
    </xf>
    <xf numFmtId="266" fontId="77" fillId="39" borderId="564" applyNumberFormat="0" applyAlignment="0" applyProtection="0"/>
    <xf numFmtId="8" fontId="18" fillId="0" borderId="565">
      <protection locked="0"/>
    </xf>
    <xf numFmtId="266" fontId="126" fillId="42" borderId="518" applyNumberFormat="0" applyAlignment="0" applyProtection="0"/>
    <xf numFmtId="266" fontId="39" fillId="0" borderId="489" applyNumberFormat="0" applyFont="0" applyFill="0" applyBorder="0" applyProtection="0">
      <alignment horizontal="centerContinuous"/>
    </xf>
    <xf numFmtId="266" fontId="126" fillId="42"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62">
      <alignment vertical="center"/>
    </xf>
    <xf numFmtId="49" fontId="113" fillId="0" borderId="573">
      <alignment horizontal="center"/>
    </xf>
    <xf numFmtId="266" fontId="126" fillId="42" borderId="498" applyNumberFormat="0" applyAlignment="0" applyProtection="0"/>
    <xf numFmtId="266" fontId="196" fillId="0" borderId="0" applyNumberFormat="0" applyFill="0" applyBorder="0" applyAlignment="0" applyProtection="0"/>
    <xf numFmtId="5" fontId="26" fillId="58" borderId="495" applyNumberFormat="0" applyAlignment="0" applyProtection="0">
      <alignment vertical="top"/>
    </xf>
    <xf numFmtId="5" fontId="26" fillId="58" borderId="580" applyNumberFormat="0" applyAlignment="0" applyProtection="0">
      <alignment vertical="top"/>
    </xf>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8" fillId="0" borderId="462">
      <alignment vertical="center"/>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8" fillId="0" borderId="462">
      <alignment vertical="center"/>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8" fillId="0" borderId="462">
      <alignment vertical="center"/>
    </xf>
    <xf numFmtId="266" fontId="18" fillId="0" borderId="46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62">
      <alignment vertical="center"/>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6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8" fillId="0" borderId="462">
      <alignment vertical="center"/>
    </xf>
    <xf numFmtId="266" fontId="18" fillId="0" borderId="489">
      <alignment horizontal="center"/>
    </xf>
    <xf numFmtId="266" fontId="18" fillId="0" borderId="462">
      <alignment vertical="center"/>
    </xf>
    <xf numFmtId="266" fontId="18" fillId="0" borderId="462">
      <alignment vertical="center"/>
    </xf>
    <xf numFmtId="266" fontId="18" fillId="0" borderId="46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62">
      <alignment vertical="center"/>
    </xf>
    <xf numFmtId="266" fontId="196" fillId="0" borderId="0" applyNumberFormat="0" applyFill="0" applyBorder="0" applyAlignment="0" applyProtection="0"/>
    <xf numFmtId="266" fontId="18" fillId="0" borderId="462">
      <alignment vertical="center"/>
    </xf>
    <xf numFmtId="266" fontId="18" fillId="0" borderId="489" applyNumberFormat="0" applyFont="0" applyFill="0" applyAlignment="0" applyProtection="0"/>
    <xf numFmtId="266" fontId="18" fillId="0" borderId="489" applyNumberFormat="0" applyFont="0" applyFill="0" applyAlignment="0" applyProtection="0"/>
    <xf numFmtId="266" fontId="196" fillId="0" borderId="0" applyNumberFormat="0" applyFill="0" applyBorder="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96" fillId="0" borderId="0" applyNumberFormat="0" applyFill="0" applyBorder="0" applyAlignment="0" applyProtection="0"/>
    <xf numFmtId="266" fontId="18" fillId="0" borderId="462">
      <alignment vertical="center"/>
    </xf>
    <xf numFmtId="266" fontId="18" fillId="0" borderId="462">
      <alignment vertical="center"/>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8" fillId="0" borderId="462">
      <alignment vertical="center"/>
    </xf>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26" fillId="58" borderId="465" applyNumberFormat="0" applyFont="0" applyAlignment="0" applyProtection="0">
      <alignment vertical="top"/>
    </xf>
    <xf numFmtId="266" fontId="26" fillId="58" borderId="465" applyNumberFormat="0" applyFont="0" applyAlignment="0" applyProtection="0">
      <alignment vertical="top"/>
    </xf>
    <xf numFmtId="266" fontId="26" fillId="43" borderId="438" applyNumberFormat="0" applyFont="0" applyBorder="0" applyProtection="0"/>
    <xf numFmtId="266" fontId="26" fillId="43" borderId="438" applyNumberFormat="0" applyFont="0" applyBorder="0" applyProtection="0"/>
    <xf numFmtId="266" fontId="21" fillId="0" borderId="467" applyNumberFormat="0" applyFill="0" applyAlignment="0" applyProtection="0"/>
    <xf numFmtId="266" fontId="21" fillId="0" borderId="467" applyNumberFormat="0" applyFill="0" applyAlignment="0" applyProtection="0"/>
    <xf numFmtId="266" fontId="77" fillId="39" borderId="470" applyNumberFormat="0" applyAlignment="0" applyProtection="0"/>
    <xf numFmtId="266" fontId="77" fillId="47" borderId="470" applyNumberFormat="0" applyAlignment="0" applyProtection="0"/>
    <xf numFmtId="266" fontId="77" fillId="39" borderId="470" applyNumberFormat="0" applyAlignment="0" applyProtection="0"/>
    <xf numFmtId="266" fontId="77" fillId="39" borderId="470" applyNumberFormat="0" applyAlignment="0" applyProtection="0"/>
    <xf numFmtId="266" fontId="77" fillId="47" borderId="470" applyNumberFormat="0" applyAlignment="0" applyProtection="0"/>
    <xf numFmtId="8" fontId="18" fillId="0" borderId="441">
      <protection locked="0"/>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9" fillId="62" borderId="475">
      <alignment horizontal="left" vertical="center" wrapText="1"/>
    </xf>
    <xf numFmtId="266" fontId="18" fillId="44" borderId="476" applyNumberFormat="0" applyFont="0" applyAlignment="0" applyProtection="0"/>
    <xf numFmtId="266" fontId="18" fillId="44" borderId="476" applyNumberFormat="0" applyFont="0" applyAlignment="0" applyProtection="0"/>
    <xf numFmtId="266" fontId="18" fillId="44" borderId="476" applyNumberFormat="0" applyFont="0" applyAlignment="0" applyProtection="0"/>
    <xf numFmtId="266" fontId="146" fillId="39" borderId="477" applyNumberFormat="0" applyAlignment="0" applyProtection="0"/>
    <xf numFmtId="266" fontId="146" fillId="47" borderId="477" applyNumberFormat="0" applyAlignment="0" applyProtection="0"/>
    <xf numFmtId="266" fontId="146" fillId="39" borderId="477" applyNumberFormat="0" applyAlignment="0" applyProtection="0"/>
    <xf numFmtId="266" fontId="146" fillId="39" borderId="477" applyNumberFormat="0" applyAlignment="0" applyProtection="0"/>
    <xf numFmtId="266" fontId="146" fillId="47" borderId="477" applyNumberFormat="0" applyAlignment="0" applyProtection="0"/>
    <xf numFmtId="183" fontId="18" fillId="0" borderId="478">
      <alignment horizontal="centerContinuous"/>
    </xf>
    <xf numFmtId="266" fontId="37" fillId="0" borderId="479" applyNumberFormat="0" applyFill="0" applyAlignment="0" applyProtection="0"/>
    <xf numFmtId="266" fontId="37" fillId="0" borderId="479" applyNumberFormat="0" applyFill="0" applyAlignment="0" applyProtection="0"/>
    <xf numFmtId="266" fontId="37" fillId="0" borderId="479"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16" fillId="0" borderId="481" applyNumberFormat="0" applyFill="0" applyAlignment="0" applyProtection="0"/>
    <xf numFmtId="266" fontId="16" fillId="0" borderId="481" applyNumberFormat="0" applyFill="0" applyAlignment="0" applyProtection="0"/>
    <xf numFmtId="266" fontId="18" fillId="0" borderId="536">
      <alignment vertical="center"/>
    </xf>
    <xf numFmtId="266" fontId="196" fillId="0" borderId="0" applyNumberFormat="0" applyFill="0" applyBorder="0" applyAlignment="0" applyProtection="0"/>
    <xf numFmtId="266" fontId="126" fillId="42" borderId="470" applyNumberFormat="0" applyAlignment="0" applyProtection="0"/>
    <xf numFmtId="266" fontId="126" fillId="42" borderId="545" applyNumberFormat="0" applyAlignment="0" applyProtection="0"/>
    <xf numFmtId="266" fontId="16" fillId="0" borderId="619" applyNumberFormat="0" applyFill="0" applyAlignment="0" applyProtection="0"/>
    <xf numFmtId="266" fontId="126" fillId="42" borderId="545" applyNumberFormat="0" applyAlignment="0" applyProtection="0"/>
    <xf numFmtId="266" fontId="126" fillId="42" borderId="545" applyNumberFormat="0" applyAlignment="0" applyProtection="0"/>
    <xf numFmtId="266" fontId="18" fillId="0" borderId="462">
      <alignment vertical="center"/>
    </xf>
    <xf numFmtId="266" fontId="18" fillId="0" borderId="462">
      <alignment vertical="center"/>
    </xf>
    <xf numFmtId="266" fontId="18" fillId="0" borderId="462">
      <alignment vertical="center"/>
    </xf>
    <xf numFmtId="266" fontId="96" fillId="0" borderId="464"/>
    <xf numFmtId="266" fontId="18" fillId="0" borderId="462">
      <alignment vertical="center"/>
    </xf>
    <xf numFmtId="266" fontId="40" fillId="0" borderId="489" applyNumberFormat="0" applyFont="0" applyFill="0" applyAlignment="0" applyProtection="0"/>
    <xf numFmtId="201" fontId="71" fillId="0" borderId="489" applyNumberFormat="0" applyFill="0" applyAlignment="0" applyProtection="0">
      <alignment horizontal="center"/>
    </xf>
    <xf numFmtId="266" fontId="196" fillId="0" borderId="0" applyNumberFormat="0" applyFill="0" applyBorder="0" applyAlignment="0" applyProtection="0"/>
    <xf numFmtId="266" fontId="126" fillId="42" borderId="585" applyNumberFormat="0" applyAlignment="0" applyProtection="0"/>
    <xf numFmtId="4" fontId="91" fillId="0" borderId="482" applyFont="0" applyFill="0" applyBorder="0" applyAlignment="0" applyProtection="0"/>
    <xf numFmtId="266" fontId="52" fillId="0" borderId="482" applyProtection="0">
      <alignment horizontal="center" vertical="top" wrapText="1"/>
      <protection hidden="1"/>
    </xf>
    <xf numFmtId="266" fontId="39" fillId="0" borderId="489" applyNumberFormat="0" applyFont="0" applyFill="0" applyBorder="0" applyProtection="0">
      <alignment horizontal="centerContinuous"/>
    </xf>
    <xf numFmtId="220" fontId="79" fillId="0" borderId="484" applyFont="0" applyFill="0" applyBorder="0" applyAlignment="0" applyProtection="0"/>
    <xf numFmtId="220" fontId="79" fillId="0" borderId="484" applyFont="0" applyFill="0" applyBorder="0" applyAlignment="0" applyProtection="0"/>
    <xf numFmtId="220" fontId="79" fillId="0" borderId="484" applyFont="0" applyFill="0" applyBorder="0" applyAlignment="0" applyProtection="0"/>
    <xf numFmtId="220" fontId="79" fillId="0" borderId="484" applyFont="0" applyFill="0" applyBorder="0" applyAlignment="0" applyProtection="0"/>
    <xf numFmtId="220" fontId="79" fillId="0" borderId="484" applyFont="0" applyFill="0" applyBorder="0" applyAlignment="0" applyProtection="0"/>
    <xf numFmtId="220" fontId="79" fillId="0" borderId="484" applyFont="0" applyFill="0" applyBorder="0" applyAlignment="0" applyProtection="0"/>
    <xf numFmtId="220" fontId="79" fillId="0" borderId="484" applyFont="0" applyFill="0" applyBorder="0" applyAlignment="0" applyProtection="0"/>
    <xf numFmtId="220" fontId="79" fillId="0" borderId="484" applyFont="0" applyFill="0" applyBorder="0" applyAlignment="0" applyProtection="0"/>
    <xf numFmtId="266" fontId="146" fillId="47" borderId="477" applyNumberFormat="0" applyAlignment="0" applyProtection="0"/>
    <xf numFmtId="266" fontId="146" fillId="39" borderId="477" applyNumberFormat="0" applyAlignment="0" applyProtection="0"/>
    <xf numFmtId="266" fontId="146" fillId="39" borderId="477" applyNumberFormat="0" applyAlignment="0" applyProtection="0"/>
    <xf numFmtId="266" fontId="146" fillId="47" borderId="477" applyNumberFormat="0" applyAlignment="0" applyProtection="0"/>
    <xf numFmtId="266" fontId="146" fillId="39" borderId="477" applyNumberFormat="0" applyAlignment="0" applyProtection="0"/>
    <xf numFmtId="266" fontId="18" fillId="44" borderId="476" applyNumberFormat="0" applyFont="0" applyAlignment="0" applyProtection="0"/>
    <xf numFmtId="266" fontId="18" fillId="44" borderId="476" applyNumberFormat="0" applyFont="0" applyAlignment="0" applyProtection="0"/>
    <xf numFmtId="266" fontId="18" fillId="44" borderId="476" applyNumberFormat="0" applyFont="0" applyAlignment="0" applyProtection="0"/>
    <xf numFmtId="4" fontId="91" fillId="0" borderId="482" applyFont="0" applyFill="0" applyBorder="0" applyAlignment="0" applyProtection="0"/>
    <xf numFmtId="266" fontId="126" fillId="42" borderId="518" applyNumberFormat="0" applyAlignment="0" applyProtection="0"/>
    <xf numFmtId="188" fontId="18" fillId="0" borderId="484" applyFill="0" applyBorder="0">
      <alignment horizontal="right"/>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9" fillId="62" borderId="475">
      <alignment horizontal="left" vertical="center" wrapText="1"/>
    </xf>
    <xf numFmtId="266" fontId="27" fillId="0" borderId="463" applyNumberFormat="0" applyAlignment="0" applyProtection="0">
      <alignment horizontal="left" vertical="center"/>
    </xf>
    <xf numFmtId="266" fontId="126" fillId="42" borderId="470" applyNumberFormat="0" applyAlignment="0" applyProtection="0"/>
    <xf numFmtId="266" fontId="27" fillId="0" borderId="463" applyNumberFormat="0" applyAlignment="0" applyProtection="0">
      <alignment horizontal="left" vertical="center"/>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21" fillId="0" borderId="482" applyFont="0" applyFill="0" applyBorder="0" applyAlignment="0" applyProtection="0"/>
    <xf numFmtId="266" fontId="21" fillId="0" borderId="482" applyFont="0" applyFill="0" applyBorder="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27" fontId="18" fillId="0" borderId="486" applyFont="0" applyFill="0" applyBorder="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31" fontId="22" fillId="68" borderId="482" applyNumberFormat="0" applyFont="0" applyAlignment="0"/>
    <xf numFmtId="266" fontId="126" fillId="42" borderId="470" applyNumberFormat="0" applyAlignment="0" applyProtection="0"/>
    <xf numFmtId="266" fontId="27" fillId="0" borderId="485">
      <alignment horizontal="left" vertical="center"/>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49" fontId="113" fillId="0" borderId="482">
      <alignment horizontal="center"/>
    </xf>
    <xf numFmtId="266" fontId="113" fillId="0" borderId="482">
      <alignment horizontal="center"/>
    </xf>
    <xf numFmtId="49" fontId="113" fillId="0" borderId="482">
      <alignment horizontal="center"/>
    </xf>
    <xf numFmtId="266" fontId="113" fillId="0" borderId="482">
      <alignment horizontal="center"/>
    </xf>
    <xf numFmtId="49" fontId="113" fillId="0" borderId="482">
      <alignment horizontal="center"/>
    </xf>
    <xf numFmtId="266" fontId="126" fillId="42" borderId="470" applyNumberFormat="0" applyAlignment="0" applyProtection="0"/>
    <xf numFmtId="266" fontId="113" fillId="0" borderId="482">
      <alignment horizontal="center"/>
    </xf>
    <xf numFmtId="49" fontId="113" fillId="0" borderId="482">
      <alignment horizontal="center"/>
    </xf>
    <xf numFmtId="266" fontId="113" fillId="0" borderId="482">
      <alignment horizontal="center"/>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49" fontId="113" fillId="0" borderId="482">
      <alignment horizontal="center"/>
    </xf>
    <xf numFmtId="266" fontId="113" fillId="0" borderId="482">
      <alignment horizontal="center"/>
    </xf>
    <xf numFmtId="49" fontId="113" fillId="0" borderId="482">
      <alignment horizontal="center"/>
    </xf>
    <xf numFmtId="266" fontId="113" fillId="0" borderId="482">
      <alignment horizontal="center"/>
    </xf>
    <xf numFmtId="49" fontId="113" fillId="0" borderId="482">
      <alignment horizontal="center"/>
    </xf>
    <xf numFmtId="49" fontId="113" fillId="0" borderId="482">
      <alignment horizontal="center"/>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49" fontId="113" fillId="0" borderId="482">
      <alignment horizontal="center"/>
    </xf>
    <xf numFmtId="266" fontId="27" fillId="0" borderId="463" applyNumberFormat="0" applyAlignment="0" applyProtection="0">
      <alignment horizontal="left" vertical="center"/>
    </xf>
    <xf numFmtId="266" fontId="126" fillId="42" borderId="470" applyNumberFormat="0" applyAlignment="0" applyProtection="0"/>
    <xf numFmtId="49" fontId="113" fillId="0" borderId="482">
      <alignment horizontal="center"/>
    </xf>
    <xf numFmtId="49" fontId="113" fillId="0" borderId="482">
      <alignment horizontal="center"/>
    </xf>
    <xf numFmtId="49" fontId="113" fillId="0" borderId="482">
      <alignment horizontal="center"/>
    </xf>
    <xf numFmtId="266" fontId="118" fillId="0" borderId="474" applyNumberFormat="0" applyFill="0" applyAlignment="0" applyProtection="0"/>
    <xf numFmtId="266" fontId="121" fillId="0" borderId="474" applyNumberFormat="0" applyFill="0" applyAlignment="0" applyProtection="0"/>
    <xf numFmtId="49" fontId="113" fillId="0" borderId="482">
      <alignment horizontal="center"/>
    </xf>
    <xf numFmtId="49" fontId="113" fillId="0" borderId="482">
      <alignment horizontal="center"/>
    </xf>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49" fontId="113" fillId="0" borderId="482">
      <alignment horizontal="center"/>
    </xf>
    <xf numFmtId="266" fontId="121" fillId="0" borderId="474" applyNumberFormat="0" applyFill="0" applyAlignment="0" applyProtection="0"/>
    <xf numFmtId="266" fontId="126" fillId="42" borderId="470" applyNumberFormat="0" applyAlignment="0" applyProtection="0"/>
    <xf numFmtId="266" fontId="120" fillId="0" borderId="473"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126" fillId="42" borderId="470" applyNumberFormat="0" applyAlignment="0" applyProtection="0"/>
    <xf numFmtId="266" fontId="118" fillId="0" borderId="472" applyNumberFormat="0" applyFill="0" applyAlignment="0" applyProtection="0"/>
    <xf numFmtId="266" fontId="126" fillId="42" borderId="470" applyNumberFormat="0" applyAlignment="0" applyProtection="0"/>
    <xf numFmtId="266" fontId="113" fillId="0" borderId="482">
      <alignment horizontal="center"/>
    </xf>
    <xf numFmtId="49" fontId="113" fillId="0" borderId="482">
      <alignment horizontal="center"/>
    </xf>
    <xf numFmtId="266" fontId="126" fillId="42" borderId="470" applyNumberFormat="0" applyAlignment="0" applyProtection="0"/>
    <xf numFmtId="266" fontId="126" fillId="42" borderId="470" applyNumberFormat="0" applyAlignment="0" applyProtection="0"/>
    <xf numFmtId="266" fontId="118" fillId="0" borderId="474" applyNumberFormat="0" applyFill="0" applyAlignment="0" applyProtection="0"/>
    <xf numFmtId="10" fontId="21" fillId="68" borderId="482" applyNumberFormat="0" applyBorder="0" applyAlignment="0" applyProtection="0"/>
    <xf numFmtId="10" fontId="21" fillId="68" borderId="482" applyNumberFormat="0" applyBorder="0" applyAlignment="0" applyProtection="0"/>
    <xf numFmtId="266" fontId="126" fillId="42" borderId="470" applyNumberFormat="0" applyAlignment="0" applyProtection="0"/>
    <xf numFmtId="266" fontId="121" fillId="0" borderId="474" applyNumberFormat="0" applyFill="0" applyAlignment="0" applyProtection="0"/>
    <xf numFmtId="266" fontId="126" fillId="42" borderId="470" applyNumberFormat="0" applyAlignment="0" applyProtection="0"/>
    <xf numFmtId="266" fontId="118" fillId="0" borderId="474" applyNumberFormat="0" applyFill="0" applyAlignment="0" applyProtection="0"/>
    <xf numFmtId="266" fontId="126" fillId="42" borderId="470" applyNumberFormat="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118" fillId="0" borderId="474" applyNumberFormat="0" applyFill="0" applyAlignment="0" applyProtection="0"/>
    <xf numFmtId="266" fontId="118" fillId="0" borderId="472"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118" fillId="0" borderId="474" applyNumberFormat="0" applyFill="0" applyAlignment="0" applyProtection="0"/>
    <xf numFmtId="266" fontId="118" fillId="0" borderId="472"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26" fillId="42" borderId="470" applyNumberFormat="0" applyAlignment="0" applyProtection="0"/>
    <xf numFmtId="266" fontId="120" fillId="0" borderId="473"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18" fillId="0" borderId="472" applyNumberFormat="0" applyFill="0" applyAlignment="0" applyProtection="0"/>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188" fontId="55" fillId="0" borderId="468" applyNumberFormat="0" applyFill="0" applyBorder="0" applyAlignment="0" applyProtection="0">
      <alignment horizontal="right"/>
    </xf>
    <xf numFmtId="5" fontId="26" fillId="58" borderId="465" applyNumberFormat="0" applyAlignment="0" applyProtection="0">
      <alignment vertical="top"/>
    </xf>
    <xf numFmtId="188" fontId="55" fillId="0" borderId="468" applyNumberFormat="0" applyFill="0" applyBorder="0" applyAlignment="0" applyProtection="0">
      <alignment horizontal="right"/>
    </xf>
    <xf numFmtId="5" fontId="26" fillId="58" borderId="465" applyNumberFormat="0" applyAlignment="0" applyProtection="0">
      <alignment vertical="top"/>
    </xf>
    <xf numFmtId="5" fontId="26" fillId="58" borderId="465" applyNumberFormat="0" applyAlignment="0" applyProtection="0">
      <alignment vertical="top"/>
    </xf>
    <xf numFmtId="266" fontId="118" fillId="0" borderId="472" applyNumberFormat="0" applyFill="0" applyAlignment="0" applyProtection="0"/>
    <xf numFmtId="266" fontId="126" fillId="42" borderId="470" applyNumberFormat="0" applyAlignment="0" applyProtection="0"/>
    <xf numFmtId="266" fontId="118" fillId="0" borderId="472" applyNumberFormat="0" applyFill="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188" fontId="55" fillId="0" borderId="468" applyNumberFormat="0" applyFill="0" applyBorder="0" applyAlignment="0" applyProtection="0">
      <alignment horizontal="right"/>
    </xf>
    <xf numFmtId="188" fontId="55" fillId="0" borderId="468" applyNumberFormat="0" applyFill="0" applyBorder="0" applyAlignment="0" applyProtection="0">
      <alignment horizontal="right"/>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188" fontId="55" fillId="0" borderId="468" applyNumberFormat="0" applyFill="0" applyBorder="0" applyAlignment="0" applyProtection="0">
      <alignment horizontal="right"/>
    </xf>
    <xf numFmtId="188" fontId="55" fillId="0" borderId="468" applyNumberFormat="0" applyFill="0" applyBorder="0" applyAlignment="0" applyProtection="0">
      <alignment horizontal="right"/>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167" fontId="91" fillId="0" borderId="482" applyNumberFormat="0" applyFill="0" applyAlignment="0" applyProtection="0"/>
    <xf numFmtId="266" fontId="126" fillId="42" borderId="470" applyNumberFormat="0" applyAlignment="0" applyProtection="0"/>
    <xf numFmtId="266" fontId="126" fillId="42" borderId="470" applyNumberFormat="0" applyAlignment="0" applyProtection="0"/>
    <xf numFmtId="188" fontId="55" fillId="0" borderId="468" applyNumberFormat="0" applyFill="0" applyBorder="0" applyAlignment="0" applyProtection="0">
      <alignment horizontal="right"/>
    </xf>
    <xf numFmtId="188" fontId="55" fillId="0" borderId="468" applyNumberFormat="0" applyFill="0" applyBorder="0" applyAlignment="0" applyProtection="0">
      <alignment horizontal="right"/>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38" fontId="21" fillId="0" borderId="482" applyFont="0" applyFill="0" applyBorder="0" applyAlignment="0" applyProtection="0"/>
    <xf numFmtId="266" fontId="21" fillId="0" borderId="482" applyFont="0" applyFill="0" applyBorder="0" applyAlignment="0" applyProtection="0"/>
    <xf numFmtId="266" fontId="126" fillId="42" borderId="470" applyNumberFormat="0" applyAlignment="0" applyProtection="0"/>
    <xf numFmtId="167" fontId="91" fillId="0" borderId="482" applyNumberFormat="0" applyFill="0" applyAlignment="0" applyProtection="0"/>
    <xf numFmtId="266" fontId="122" fillId="0" borderId="483" applyNumberFormat="0" applyFont="0" applyFill="0" applyAlignment="0" applyProtection="0"/>
    <xf numFmtId="266" fontId="74" fillId="80" borderId="482" applyNumberFormat="0" applyProtection="0">
      <alignment horizontal="center" vertical="top" wrapText="1"/>
      <protection hidden="1"/>
    </xf>
    <xf numFmtId="266" fontId="126" fillId="42" borderId="585" applyNumberFormat="0" applyAlignment="0" applyProtection="0"/>
    <xf numFmtId="266" fontId="26" fillId="43" borderId="581" applyNumberFormat="0" applyFont="0" applyBorder="0" applyProtection="0"/>
    <xf numFmtId="266" fontId="18" fillId="0" borderId="489">
      <alignment horizontal="center"/>
    </xf>
    <xf numFmtId="266" fontId="77" fillId="47" borderId="470" applyNumberFormat="0" applyAlignment="0" applyProtection="0"/>
    <xf numFmtId="266" fontId="77" fillId="39" borderId="470" applyNumberFormat="0" applyAlignment="0" applyProtection="0"/>
    <xf numFmtId="266" fontId="77" fillId="39" borderId="470" applyNumberFormat="0" applyAlignment="0" applyProtection="0"/>
    <xf numFmtId="266" fontId="77" fillId="47" borderId="470" applyNumberFormat="0" applyAlignment="0" applyProtection="0"/>
    <xf numFmtId="266" fontId="77" fillId="39" borderId="470" applyNumberFormat="0" applyAlignment="0" applyProtection="0"/>
    <xf numFmtId="266" fontId="65" fillId="68" borderId="469" applyNumberFormat="0" applyBorder="0" applyAlignment="0" applyProtection="0"/>
    <xf numFmtId="266" fontId="65" fillId="68" borderId="469" applyNumberFormat="0" applyBorder="0" applyAlignment="0" applyProtection="0"/>
    <xf numFmtId="266" fontId="65" fillId="68" borderId="469" applyNumberFormat="0" applyBorder="0" applyAlignment="0" applyProtection="0"/>
    <xf numFmtId="188" fontId="25" fillId="0" borderId="468" applyNumberFormat="0" applyFill="0" applyBorder="0" applyAlignment="0" applyProtection="0">
      <alignment horizontal="right"/>
    </xf>
    <xf numFmtId="266" fontId="65" fillId="68" borderId="469" applyNumberFormat="0" applyBorder="0" applyAlignment="0" applyProtection="0"/>
    <xf numFmtId="188" fontId="62" fillId="0" borderId="468" applyNumberFormat="0" applyFill="0" applyBorder="0" applyAlignment="0" applyProtection="0">
      <alignment horizontal="right"/>
    </xf>
    <xf numFmtId="266" fontId="21" fillId="0" borderId="467" applyNumberFormat="0" applyFill="0" applyAlignment="0" applyProtection="0"/>
    <xf numFmtId="266" fontId="21" fillId="0" borderId="467" applyNumberFormat="0" applyFill="0" applyAlignment="0" applyProtection="0"/>
    <xf numFmtId="266" fontId="65" fillId="68" borderId="469" applyNumberFormat="0" applyBorder="0" applyAlignment="0" applyProtection="0"/>
    <xf numFmtId="266" fontId="65" fillId="68" borderId="469" applyNumberFormat="0" applyBorder="0" applyAlignment="0" applyProtection="0"/>
    <xf numFmtId="266" fontId="65" fillId="68" borderId="469" applyNumberFormat="0" applyBorder="0" applyAlignment="0" applyProtection="0"/>
    <xf numFmtId="188" fontId="25" fillId="0" borderId="468" applyNumberFormat="0" applyFill="0" applyBorder="0" applyAlignment="0" applyProtection="0">
      <alignment horizontal="right"/>
    </xf>
    <xf numFmtId="266" fontId="65" fillId="68" borderId="469" applyNumberFormat="0" applyBorder="0" applyAlignment="0" applyProtection="0"/>
    <xf numFmtId="266" fontId="65" fillId="68" borderId="469" applyNumberFormat="0" applyBorder="0" applyAlignment="0" applyProtection="0"/>
    <xf numFmtId="266" fontId="65" fillId="68" borderId="469" applyNumberFormat="0" applyBorder="0" applyAlignment="0" applyProtection="0"/>
    <xf numFmtId="266" fontId="65" fillId="68" borderId="469" applyNumberFormat="0" applyBorder="0" applyAlignment="0" applyProtection="0"/>
    <xf numFmtId="188" fontId="25" fillId="0" borderId="468" applyNumberFormat="0" applyFill="0" applyBorder="0" applyAlignment="0" applyProtection="0">
      <alignment horizontal="right"/>
    </xf>
    <xf numFmtId="266" fontId="65" fillId="68" borderId="469" applyNumberFormat="0" applyBorder="0" applyAlignment="0" applyProtection="0"/>
    <xf numFmtId="188" fontId="62" fillId="0" borderId="468" applyNumberFormat="0" applyFill="0" applyBorder="0" applyAlignment="0" applyProtection="0">
      <alignment horizontal="right"/>
    </xf>
    <xf numFmtId="266" fontId="26" fillId="58" borderId="465" applyNumberFormat="0" applyFont="0" applyAlignment="0" applyProtection="0">
      <alignment vertical="top"/>
    </xf>
    <xf numFmtId="266" fontId="26" fillId="58" borderId="465" applyNumberFormat="0" applyFont="0" applyAlignment="0" applyProtection="0">
      <alignment vertical="top"/>
    </xf>
    <xf numFmtId="266" fontId="65" fillId="68" borderId="469" applyNumberFormat="0" applyBorder="0" applyAlignment="0" applyProtection="0"/>
    <xf numFmtId="266" fontId="65" fillId="68" borderId="469" applyNumberFormat="0" applyBorder="0" applyAlignment="0" applyProtection="0"/>
    <xf numFmtId="266" fontId="65" fillId="68" borderId="469" applyNumberFormat="0" applyBorder="0" applyAlignment="0" applyProtection="0"/>
    <xf numFmtId="188" fontId="25" fillId="0" borderId="468" applyNumberFormat="0" applyFill="0" applyBorder="0" applyAlignment="0" applyProtection="0">
      <alignment horizontal="right"/>
    </xf>
    <xf numFmtId="266" fontId="65" fillId="68" borderId="469" applyNumberFormat="0" applyBorder="0" applyAlignment="0" applyProtection="0"/>
    <xf numFmtId="188" fontId="62" fillId="0" borderId="468" applyNumberFormat="0" applyFill="0" applyBorder="0" applyAlignment="0" applyProtection="0">
      <alignment horizontal="right"/>
    </xf>
    <xf numFmtId="188" fontId="62" fillId="0" borderId="468" applyNumberFormat="0" applyFill="0" applyBorder="0" applyAlignment="0" applyProtection="0">
      <alignment horizontal="right"/>
    </xf>
    <xf numFmtId="266" fontId="18" fillId="0" borderId="462">
      <alignment vertical="center"/>
    </xf>
    <xf numFmtId="266" fontId="18" fillId="0" borderId="462">
      <alignment vertical="center"/>
    </xf>
    <xf numFmtId="266" fontId="96" fillId="0" borderId="464"/>
    <xf numFmtId="266" fontId="160" fillId="71" borderId="482">
      <alignment horizontal="center" vertical="center" wrapText="1"/>
      <protection hidden="1"/>
    </xf>
    <xf numFmtId="266" fontId="158" fillId="1" borderId="485" applyNumberFormat="0" applyFont="0" applyAlignment="0">
      <alignment horizontal="center"/>
    </xf>
    <xf numFmtId="266" fontId="18" fillId="0" borderId="462">
      <alignment vertical="center"/>
    </xf>
    <xf numFmtId="266" fontId="96" fillId="0" borderId="464"/>
    <xf numFmtId="266" fontId="18" fillId="0" borderId="462">
      <alignment vertical="center"/>
    </xf>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27" fillId="0" borderId="463" applyNumberFormat="0" applyAlignment="0" applyProtection="0">
      <alignment horizontal="left" vertical="center"/>
    </xf>
    <xf numFmtId="49" fontId="113" fillId="0" borderId="482">
      <alignment horizontal="center"/>
    </xf>
    <xf numFmtId="266" fontId="126" fillId="42" borderId="47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468" applyNumberFormat="0" applyFont="0" applyFill="0" applyAlignment="0" applyProtection="0">
      <alignment horizontal="right"/>
    </xf>
    <xf numFmtId="187" fontId="39" fillId="0" borderId="484"/>
    <xf numFmtId="183" fontId="18" fillId="0" borderId="478">
      <alignment horizontal="centerContinuous"/>
    </xf>
    <xf numFmtId="266" fontId="37" fillId="0" borderId="479" applyNumberFormat="0" applyFill="0" applyAlignment="0" applyProtection="0"/>
    <xf numFmtId="266" fontId="37" fillId="0" borderId="479" applyNumberFormat="0" applyFill="0" applyAlignment="0" applyProtection="0"/>
    <xf numFmtId="266" fontId="37" fillId="0" borderId="479"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16" fillId="0" borderId="481" applyNumberFormat="0" applyFill="0" applyAlignment="0" applyProtection="0"/>
    <xf numFmtId="266" fontId="16" fillId="0" borderId="481" applyNumberFormat="0" applyFill="0" applyAlignment="0" applyProtection="0"/>
    <xf numFmtId="188" fontId="21" fillId="0" borderId="468" applyNumberFormat="0" applyFont="0" applyFill="0" applyAlignment="0" applyProtection="0">
      <alignment horizontal="right"/>
    </xf>
    <xf numFmtId="266" fontId="196" fillId="0" borderId="0" applyNumberFormat="0" applyFill="0" applyBorder="0" applyAlignment="0" applyProtection="0"/>
    <xf numFmtId="185" fontId="19" fillId="0" borderId="484"/>
    <xf numFmtId="266" fontId="196" fillId="0" borderId="0" applyNumberFormat="0" applyFill="0" applyBorder="0" applyAlignment="0" applyProtection="0"/>
    <xf numFmtId="266" fontId="196" fillId="0" borderId="0" applyNumberFormat="0" applyFill="0" applyBorder="0" applyAlignment="0" applyProtection="0"/>
    <xf numFmtId="14" fontId="18" fillId="68" borderId="482" applyNumberFormat="0" applyFont="0" applyAlignment="0" applyProtection="0">
      <alignment horizontal="centerContinuous"/>
    </xf>
    <xf numFmtId="14" fontId="18" fillId="68" borderId="482" applyNumberFormat="0" applyFont="0" applyAlignment="0" applyProtection="0">
      <alignment horizontal="centerContinuous"/>
    </xf>
    <xf numFmtId="16" fontId="18" fillId="68" borderId="482" applyNumberFormat="0" applyFont="0" applyAlignment="0" applyProtection="0">
      <alignment horizontal="centerContinuous"/>
    </xf>
    <xf numFmtId="18" fontId="18" fillId="68" borderId="482" applyNumberFormat="0" applyFont="0" applyAlignment="0" applyProtection="0">
      <alignment horizontal="centerContinuous"/>
    </xf>
    <xf numFmtId="20" fontId="18" fillId="68" borderId="482" applyNumberFormat="0" applyFont="0" applyAlignment="0" applyProtection="0">
      <alignment horizontal="centerContinuous"/>
    </xf>
    <xf numFmtId="16" fontId="18" fillId="68" borderId="482" applyNumberFormat="0" applyFont="0" applyAlignment="0" applyProtection="0">
      <alignment horizontal="centerContinuous"/>
    </xf>
    <xf numFmtId="18" fontId="18" fillId="68" borderId="482" applyNumberFormat="0" applyFont="0" applyAlignment="0" applyProtection="0">
      <alignment horizontal="centerContinuous"/>
    </xf>
    <xf numFmtId="20" fontId="18" fillId="68" borderId="482" applyNumberFormat="0" applyFont="0" applyAlignment="0" applyProtection="0">
      <alignment horizontal="centerContinuous"/>
    </xf>
    <xf numFmtId="266" fontId="196" fillId="0" borderId="0" applyNumberFormat="0" applyFill="0" applyBorder="0" applyAlignment="0" applyProtection="0"/>
    <xf numFmtId="188" fontId="21" fillId="0" borderId="468" applyNumberFormat="0" applyFont="0" applyFill="0" applyAlignment="0" applyProtection="0">
      <alignment horizontal="right"/>
    </xf>
    <xf numFmtId="188" fontId="21" fillId="0" borderId="468"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482" applyFont="0" applyFill="0" applyBorder="0" applyAlignment="0" applyProtection="0"/>
    <xf numFmtId="167" fontId="91" fillId="0" borderId="482" applyNumberFormat="0" applyFill="0" applyAlignment="0" applyProtection="0"/>
    <xf numFmtId="266" fontId="18" fillId="0" borderId="46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49" fontId="113" fillId="0" borderId="550">
      <alignment horizontal="center"/>
    </xf>
    <xf numFmtId="5" fontId="26" fillId="58" borderId="542" applyNumberFormat="0" applyAlignment="0" applyProtection="0">
      <alignment vertical="top"/>
    </xf>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464"/>
    <xf numFmtId="266" fontId="18" fillId="0" borderId="462">
      <alignment vertical="center"/>
    </xf>
    <xf numFmtId="266" fontId="26" fillId="58" borderId="465" applyNumberFormat="0" applyFont="0" applyAlignment="0" applyProtection="0">
      <alignment vertical="top"/>
    </xf>
    <xf numFmtId="266" fontId="26" fillId="58" borderId="465" applyNumberFormat="0" applyFont="0" applyAlignment="0" applyProtection="0">
      <alignment vertical="top"/>
    </xf>
    <xf numFmtId="266" fontId="26" fillId="43" borderId="438" applyNumberFormat="0" applyFont="0" applyBorder="0" applyProtection="0"/>
    <xf numFmtId="266" fontId="26" fillId="43" borderId="438" applyNumberFormat="0" applyFont="0" applyBorder="0" applyProtection="0"/>
    <xf numFmtId="266" fontId="196" fillId="0" borderId="0" applyNumberFormat="0" applyFill="0" applyBorder="0" applyAlignment="0" applyProtection="0"/>
    <xf numFmtId="266" fontId="21" fillId="0" borderId="467" applyNumberFormat="0" applyFill="0" applyAlignment="0" applyProtection="0"/>
    <xf numFmtId="266" fontId="21" fillId="0" borderId="467" applyNumberFormat="0" applyFill="0" applyAlignment="0" applyProtection="0"/>
    <xf numFmtId="5" fontId="26" fillId="58" borderId="495" applyNumberFormat="0" applyAlignment="0" applyProtection="0">
      <alignment vertical="top"/>
    </xf>
    <xf numFmtId="266" fontId="126" fillId="42" borderId="498" applyNumberFormat="0" applyAlignment="0" applyProtection="0"/>
    <xf numFmtId="266" fontId="77" fillId="39" borderId="470" applyNumberFormat="0" applyAlignment="0" applyProtection="0"/>
    <xf numFmtId="266" fontId="77" fillId="47" borderId="470" applyNumberFormat="0" applyAlignment="0" applyProtection="0"/>
    <xf numFmtId="266" fontId="77" fillId="39" borderId="470" applyNumberFormat="0" applyAlignment="0" applyProtection="0"/>
    <xf numFmtId="266" fontId="77" fillId="39" borderId="470" applyNumberFormat="0" applyAlignment="0" applyProtection="0"/>
    <xf numFmtId="266" fontId="77" fillId="47" borderId="470" applyNumberFormat="0" applyAlignment="0" applyProtection="0"/>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8" fillId="0" borderId="462">
      <alignment vertical="center"/>
    </xf>
    <xf numFmtId="8" fontId="18" fillId="0" borderId="441">
      <protection locked="0"/>
    </xf>
    <xf numFmtId="49" fontId="113" fillId="0" borderId="573">
      <alignment horizontal="center"/>
    </xf>
    <xf numFmtId="266" fontId="146" fillId="47" borderId="477" applyNumberFormat="0" applyAlignment="0" applyProtection="0"/>
    <xf numFmtId="266" fontId="146" fillId="39" borderId="477" applyNumberFormat="0" applyAlignment="0" applyProtection="0"/>
    <xf numFmtId="266" fontId="146" fillId="39" borderId="477" applyNumberFormat="0" applyAlignment="0" applyProtection="0"/>
    <xf numFmtId="266" fontId="146" fillId="47" borderId="477" applyNumberFormat="0" applyAlignment="0" applyProtection="0"/>
    <xf numFmtId="266" fontId="146" fillId="39" borderId="477" applyNumberFormat="0" applyAlignment="0" applyProtection="0"/>
    <xf numFmtId="266" fontId="18" fillId="44" borderId="476" applyNumberFormat="0" applyFont="0" applyAlignment="0" applyProtection="0"/>
    <xf numFmtId="266" fontId="18" fillId="44" borderId="476" applyNumberFormat="0" applyFont="0" applyAlignment="0" applyProtection="0"/>
    <xf numFmtId="266" fontId="18" fillId="44" borderId="476"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438" applyNumberFormat="0" applyFont="0" applyBorder="0" applyProtection="0"/>
    <xf numFmtId="266" fontId="26" fillId="43" borderId="438" applyNumberFormat="0" applyFont="0" applyBorder="0" applyProtection="0"/>
    <xf numFmtId="266" fontId="129" fillId="62" borderId="475">
      <alignment horizontal="left" vertical="center" wrapText="1"/>
    </xf>
    <xf numFmtId="266" fontId="126" fillId="42" borderId="470" applyNumberFormat="0" applyAlignment="0" applyProtection="0"/>
    <xf numFmtId="266" fontId="126" fillId="42" borderId="470" applyNumberFormat="0" applyAlignment="0" applyProtection="0"/>
    <xf numFmtId="266" fontId="27" fillId="0" borderId="463" applyNumberFormat="0" applyAlignment="0" applyProtection="0">
      <alignment horizontal="left" vertical="center"/>
    </xf>
    <xf numFmtId="266" fontId="126" fillId="42" borderId="470"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8" fillId="0" borderId="462">
      <alignment vertical="center"/>
    </xf>
    <xf numFmtId="266" fontId="18" fillId="0" borderId="462">
      <alignment vertical="center"/>
    </xf>
    <xf numFmtId="266" fontId="196" fillId="0" borderId="0" applyNumberFormat="0" applyFill="0" applyBorder="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5" fontId="26" fillId="58" borderId="465" applyNumberFormat="0" applyAlignment="0" applyProtection="0">
      <alignment vertical="top"/>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60" fillId="71" borderId="597">
      <alignment horizontal="center" vertical="center" wrapText="1"/>
      <protection hidden="1"/>
    </xf>
    <xf numFmtId="5" fontId="26" fillId="58" borderId="561" applyNumberFormat="0" applyAlignment="0" applyProtection="0">
      <alignment vertical="top"/>
    </xf>
    <xf numFmtId="266" fontId="146" fillId="39" borderId="615" applyNumberFormat="0" applyAlignment="0" applyProtection="0"/>
    <xf numFmtId="266" fontId="26" fillId="58" borderId="561" applyNumberFormat="0" applyFont="0" applyAlignment="0" applyProtection="0">
      <alignment vertical="top"/>
    </xf>
    <xf numFmtId="266" fontId="160" fillId="71" borderId="573">
      <alignment horizontal="center" vertical="center" wrapText="1"/>
      <protection hidden="1"/>
    </xf>
    <xf numFmtId="266" fontId="18" fillId="0" borderId="603">
      <alignment vertical="center"/>
    </xf>
    <xf numFmtId="266" fontId="126" fillId="42" borderId="564" applyNumberFormat="0" applyAlignment="0" applyProtection="0"/>
    <xf numFmtId="266" fontId="37" fillId="0" borderId="571" applyNumberFormat="0" applyFill="0" applyAlignment="0" applyProtection="0"/>
    <xf numFmtId="266" fontId="126" fillId="42" borderId="564" applyNumberFormat="0" applyAlignment="0" applyProtection="0"/>
    <xf numFmtId="266" fontId="27" fillId="0" borderId="559" applyNumberFormat="0" applyAlignment="0" applyProtection="0">
      <alignment horizontal="left" vertical="center"/>
    </xf>
    <xf numFmtId="5" fontId="26" fillId="58" borderId="608" applyNumberFormat="0" applyAlignment="0" applyProtection="0">
      <alignment vertical="top"/>
    </xf>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470" applyNumberFormat="0" applyAlignment="0" applyProtection="0"/>
    <xf numFmtId="266" fontId="196" fillId="0" borderId="0" applyNumberFormat="0" applyFill="0" applyBorder="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6" fillId="42" borderId="470" applyNumberFormat="0" applyAlignment="0" applyProtection="0"/>
    <xf numFmtId="266" fontId="129" fillId="62" borderId="475">
      <alignment horizontal="left" vertical="center" wrapText="1"/>
    </xf>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26" fillId="42" borderId="585" applyNumberFormat="0" applyAlignment="0" applyProtection="0"/>
    <xf numFmtId="266" fontId="26" fillId="43" borderId="516" applyNumberFormat="0" applyFont="0" applyBorder="0" applyProtection="0"/>
    <xf numFmtId="49" fontId="113" fillId="0" borderId="573">
      <alignment horizontal="center"/>
    </xf>
    <xf numFmtId="266" fontId="129" fillId="62" borderId="566">
      <alignment horizontal="left" vertical="center" wrapText="1"/>
    </xf>
    <xf numFmtId="266" fontId="126" fillId="42" borderId="498" applyNumberFormat="0" applyAlignment="0" applyProtection="0"/>
    <xf numFmtId="266" fontId="18" fillId="44" borderId="476" applyNumberFormat="0" applyFont="0" applyAlignment="0" applyProtection="0"/>
    <xf numFmtId="266" fontId="27" fillId="0" borderId="463" applyNumberFormat="0" applyAlignment="0" applyProtection="0">
      <alignment horizontal="left" vertical="center"/>
    </xf>
    <xf numFmtId="266" fontId="18" fillId="44" borderId="476" applyNumberFormat="0" applyFont="0" applyAlignment="0" applyProtection="0"/>
    <xf numFmtId="266" fontId="18" fillId="44" borderId="476" applyNumberFormat="0" applyFont="0" applyAlignment="0" applyProtection="0"/>
    <xf numFmtId="266" fontId="146" fillId="39" borderId="477" applyNumberFormat="0" applyAlignment="0" applyProtection="0"/>
    <xf numFmtId="266" fontId="146" fillId="47" borderId="477" applyNumberFormat="0" applyAlignment="0" applyProtection="0"/>
    <xf numFmtId="266" fontId="146" fillId="39" borderId="477" applyNumberFormat="0" applyAlignment="0" applyProtection="0"/>
    <xf numFmtId="266" fontId="146" fillId="39" borderId="477" applyNumberFormat="0" applyAlignment="0" applyProtection="0"/>
    <xf numFmtId="266" fontId="146" fillId="47" borderId="477"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58" borderId="542" applyNumberFormat="0" applyFont="0" applyAlignment="0" applyProtection="0">
      <alignment vertical="top"/>
    </xf>
    <xf numFmtId="8" fontId="18" fillId="0" borderId="441">
      <protection locked="0"/>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77" fillId="47" borderId="470" applyNumberFormat="0" applyAlignment="0" applyProtection="0"/>
    <xf numFmtId="266" fontId="77" fillId="39" borderId="470" applyNumberFormat="0" applyAlignment="0" applyProtection="0"/>
    <xf numFmtId="266" fontId="77" fillId="39" borderId="470" applyNumberFormat="0" applyAlignment="0" applyProtection="0"/>
    <xf numFmtId="266" fontId="77" fillId="47" borderId="470" applyNumberFormat="0" applyAlignment="0" applyProtection="0"/>
    <xf numFmtId="266" fontId="77" fillId="39" borderId="470"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564" applyNumberFormat="0" applyAlignment="0" applyProtection="0"/>
    <xf numFmtId="266" fontId="21" fillId="0" borderId="467" applyNumberFormat="0" applyFill="0" applyAlignment="0" applyProtection="0"/>
    <xf numFmtId="266" fontId="21" fillId="0" borderId="46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507">
      <alignment horizontal="center"/>
    </xf>
    <xf numFmtId="266" fontId="26" fillId="43" borderId="438" applyNumberFormat="0" applyFont="0" applyBorder="0" applyProtection="0"/>
    <xf numFmtId="266" fontId="18" fillId="0" borderId="462">
      <alignment vertical="center"/>
    </xf>
    <xf numFmtId="266" fontId="96" fillId="0" borderId="464"/>
    <xf numFmtId="266" fontId="26" fillId="43" borderId="438" applyNumberFormat="0" applyFont="0" applyBorder="0" applyProtection="0"/>
    <xf numFmtId="266" fontId="26" fillId="58" borderId="465" applyNumberFormat="0" applyFont="0" applyAlignment="0" applyProtection="0">
      <alignment vertical="top"/>
    </xf>
    <xf numFmtId="266" fontId="26" fillId="58" borderId="465"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472"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18"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18" fillId="0" borderId="474" applyNumberFormat="0" applyFill="0" applyAlignment="0" applyProtection="0"/>
    <xf numFmtId="266" fontId="118" fillId="0" borderId="474" applyNumberFormat="0" applyFill="0" applyAlignment="0" applyProtection="0"/>
    <xf numFmtId="266" fontId="121" fillId="0" borderId="474" applyNumberFormat="0" applyFill="0" applyAlignment="0" applyProtection="0"/>
    <xf numFmtId="266" fontId="121" fillId="0" borderId="474" applyNumberFormat="0" applyFill="0" applyAlignment="0" applyProtection="0"/>
    <xf numFmtId="266" fontId="120" fillId="0" borderId="473" applyNumberFormat="0" applyFill="0" applyAlignment="0" applyProtection="0"/>
    <xf numFmtId="266" fontId="120" fillId="0" borderId="473"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118" fillId="0" borderId="474" applyNumberFormat="0" applyFill="0" applyAlignment="0" applyProtection="0"/>
    <xf numFmtId="266" fontId="27" fillId="0" borderId="463" applyNumberFormat="0" applyAlignment="0" applyProtection="0">
      <alignment horizontal="left" vertical="center"/>
    </xf>
    <xf numFmtId="266" fontId="126" fillId="42"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62">
      <alignment vertical="center"/>
    </xf>
    <xf numFmtId="183" fontId="18" fillId="0" borderId="478">
      <alignment horizontal="centerContinuous"/>
    </xf>
    <xf numFmtId="266" fontId="37" fillId="0" borderId="479" applyNumberFormat="0" applyFill="0" applyAlignment="0" applyProtection="0"/>
    <xf numFmtId="266" fontId="37" fillId="0" borderId="479" applyNumberFormat="0" applyFill="0" applyAlignment="0" applyProtection="0"/>
    <xf numFmtId="266" fontId="37" fillId="0" borderId="479"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16" fillId="0" borderId="481" applyNumberFormat="0" applyFill="0" applyAlignment="0" applyProtection="0"/>
    <xf numFmtId="266" fontId="16" fillId="0" borderId="48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479" applyNumberFormat="0" applyFill="0" applyAlignment="0" applyProtection="0"/>
    <xf numFmtId="266" fontId="37" fillId="0" borderId="479" applyNumberFormat="0" applyFill="0" applyAlignment="0" applyProtection="0"/>
    <xf numFmtId="266" fontId="37" fillId="0" borderId="479"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37" fillId="0" borderId="480" applyNumberFormat="0" applyFill="0" applyAlignment="0" applyProtection="0"/>
    <xf numFmtId="266" fontId="16" fillId="0" borderId="481" applyNumberFormat="0" applyFill="0" applyAlignment="0" applyProtection="0"/>
    <xf numFmtId="266" fontId="16" fillId="0" borderId="481" applyNumberFormat="0" applyFill="0" applyAlignment="0" applyProtection="0"/>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26" fillId="42" borderId="564" applyNumberFormat="0" applyAlignment="0" applyProtection="0"/>
    <xf numFmtId="266" fontId="126" fillId="42" borderId="518" applyNumberFormat="0" applyAlignment="0" applyProtection="0"/>
    <xf numFmtId="266" fontId="37" fillId="0" borderId="594" applyNumberFormat="0" applyFill="0" applyAlignment="0" applyProtection="0"/>
    <xf numFmtId="220" fontId="79" fillId="0" borderId="622" applyFont="0" applyFill="0" applyBorder="0" applyAlignment="0" applyProtection="0"/>
    <xf numFmtId="5" fontId="26" fillId="58" borderId="561" applyNumberFormat="0" applyAlignment="0" applyProtection="0">
      <alignment vertical="top"/>
    </xf>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18" fillId="0" borderId="462">
      <alignment vertical="center"/>
    </xf>
    <xf numFmtId="266" fontId="126" fillId="42" borderId="518" applyNumberFormat="0" applyAlignment="0" applyProtection="0"/>
    <xf numFmtId="266" fontId="196" fillId="0" borderId="0" applyNumberFormat="0" applyFill="0" applyBorder="0" applyAlignment="0" applyProtection="0"/>
    <xf numFmtId="266" fontId="118" fillId="0" borderId="589" applyNumberFormat="0" applyFill="0" applyAlignment="0" applyProtection="0"/>
    <xf numFmtId="266" fontId="18" fillId="0" borderId="514">
      <alignment vertical="center"/>
    </xf>
    <xf numFmtId="266" fontId="126" fillId="42" borderId="498" applyNumberFormat="0" applyAlignment="0" applyProtection="0"/>
    <xf numFmtId="266" fontId="65" fillId="68" borderId="584" applyNumberFormat="0" applyBorder="0" applyAlignment="0" applyProtection="0"/>
    <xf numFmtId="188" fontId="21" fillId="0" borderId="583"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5" applyNumberFormat="0" applyAlignment="0" applyProtection="0">
      <alignment horizontal="left" vertical="center"/>
    </xf>
    <xf numFmtId="266" fontId="126" fillId="42" borderId="585" applyNumberFormat="0" applyAlignment="0" applyProtection="0"/>
    <xf numFmtId="266" fontId="126" fillId="42" borderId="585" applyNumberFormat="0" applyAlignment="0" applyProtection="0"/>
    <xf numFmtId="49" fontId="113" fillId="0" borderId="507">
      <alignment horizontal="center"/>
    </xf>
    <xf numFmtId="266" fontId="126" fillId="42" borderId="518" applyNumberFormat="0" applyAlignment="0" applyProtection="0"/>
    <xf numFmtId="167" fontId="91" fillId="0" borderId="620" applyNumberFormat="0" applyFill="0" applyAlignment="0" applyProtection="0"/>
    <xf numFmtId="5" fontId="26" fillId="58" borderId="515" applyNumberFormat="0" applyAlignment="0" applyProtection="0">
      <alignment vertical="top"/>
    </xf>
    <xf numFmtId="266" fontId="21" fillId="0" borderId="507" applyFont="0" applyFill="0" applyBorder="0" applyAlignment="0" applyProtection="0"/>
    <xf numFmtId="220" fontId="79" fillId="0" borderId="529" applyFont="0" applyFill="0" applyBorder="0" applyAlignment="0" applyProtection="0"/>
    <xf numFmtId="266" fontId="26" fillId="43" borderId="581" applyNumberFormat="0" applyFont="0" applyBorder="0" applyProtection="0"/>
    <xf numFmtId="266" fontId="126" fillId="42" borderId="498" applyNumberFormat="0" applyAlignment="0" applyProtection="0"/>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462">
      <alignment vertical="center"/>
    </xf>
    <xf numFmtId="266" fontId="196" fillId="0" borderId="0" applyNumberFormat="0" applyFill="0" applyBorder="0" applyAlignment="0" applyProtection="0"/>
    <xf numFmtId="266" fontId="18" fillId="0" borderId="462">
      <alignment vertical="center"/>
    </xf>
    <xf numFmtId="266" fontId="18" fillId="0" borderId="46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18" fillId="0" borderId="462">
      <alignment vertical="center"/>
    </xf>
    <xf numFmtId="266" fontId="18" fillId="0" borderId="462">
      <alignment vertical="center"/>
    </xf>
    <xf numFmtId="266" fontId="196" fillId="0" borderId="0" applyNumberFormat="0" applyFill="0" applyBorder="0" applyAlignment="0" applyProtection="0"/>
    <xf numFmtId="266" fontId="18" fillId="0" borderId="462">
      <alignment vertical="center"/>
    </xf>
    <xf numFmtId="266" fontId="27" fillId="0" borderId="463" applyNumberFormat="0" applyAlignment="0" applyProtection="0">
      <alignment horizontal="left" vertical="center"/>
    </xf>
    <xf numFmtId="266" fontId="27" fillId="0" borderId="463" applyNumberFormat="0" applyAlignment="0" applyProtection="0">
      <alignment horizontal="left" vertical="center"/>
    </xf>
    <xf numFmtId="266" fontId="196" fillId="0" borderId="0" applyNumberFormat="0" applyFill="0" applyBorder="0" applyAlignment="0" applyProtection="0"/>
    <xf numFmtId="266" fontId="18" fillId="0" borderId="462">
      <alignment vertical="center"/>
    </xf>
    <xf numFmtId="49" fontId="113" fillId="0" borderId="597">
      <alignment horizontal="center"/>
    </xf>
    <xf numFmtId="266" fontId="118" fillId="0" borderId="587" applyNumberFormat="0" applyFill="0" applyAlignment="0" applyProtection="0"/>
    <xf numFmtId="266" fontId="126" fillId="42" borderId="585" applyNumberFormat="0" applyAlignment="0" applyProtection="0"/>
    <xf numFmtId="220" fontId="79" fillId="0" borderId="622" applyFont="0" applyFill="0" applyBorder="0" applyAlignment="0" applyProtection="0"/>
    <xf numFmtId="266" fontId="126" fillId="42" borderId="56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5" fontId="19" fillId="0" borderId="552"/>
    <xf numFmtId="266" fontId="37" fillId="0" borderId="547" applyNumberFormat="0" applyFill="0" applyAlignment="0" applyProtection="0"/>
    <xf numFmtId="16" fontId="18" fillId="68" borderId="573" applyNumberFormat="0" applyFont="0" applyAlignment="0" applyProtection="0">
      <alignment horizontal="centerContinuous"/>
    </xf>
    <xf numFmtId="49" fontId="113" fillId="0" borderId="597">
      <alignment horizontal="center"/>
    </xf>
    <xf numFmtId="14" fontId="18" fillId="68" borderId="507" applyNumberFormat="0" applyFont="0" applyAlignment="0" applyProtection="0">
      <alignment horizontal="centerContinuous"/>
    </xf>
    <xf numFmtId="14" fontId="18" fillId="68" borderId="507" applyNumberFormat="0" applyFont="0" applyAlignment="0" applyProtection="0">
      <alignment horizontal="centerContinuous"/>
    </xf>
    <xf numFmtId="16" fontId="18" fillId="68" borderId="507" applyNumberFormat="0" applyFont="0" applyAlignment="0" applyProtection="0">
      <alignment horizontal="centerContinuous"/>
    </xf>
    <xf numFmtId="18" fontId="18" fillId="68" borderId="507" applyNumberFormat="0" applyFont="0" applyAlignment="0" applyProtection="0">
      <alignment horizontal="centerContinuous"/>
    </xf>
    <xf numFmtId="20" fontId="18" fillId="68" borderId="507" applyNumberFormat="0" applyFont="0" applyAlignment="0" applyProtection="0">
      <alignment horizontal="centerContinuous"/>
    </xf>
    <xf numFmtId="16" fontId="18" fillId="68" borderId="507" applyNumberFormat="0" applyFont="0" applyAlignment="0" applyProtection="0">
      <alignment horizontal="centerContinuous"/>
    </xf>
    <xf numFmtId="18" fontId="18" fillId="68" borderId="507" applyNumberFormat="0" applyFont="0" applyAlignment="0" applyProtection="0">
      <alignment horizontal="centerContinuous"/>
    </xf>
    <xf numFmtId="20" fontId="18" fillId="68" borderId="507" applyNumberFormat="0" applyFont="0" applyAlignment="0" applyProtection="0">
      <alignment horizontal="centerContinuous"/>
    </xf>
    <xf numFmtId="266" fontId="196" fillId="0" borderId="0" applyNumberFormat="0" applyFill="0" applyBorder="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266" fontId="196" fillId="0" borderId="0" applyNumberFormat="0" applyFill="0" applyBorder="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266" fontId="27" fillId="0" borderId="493" applyNumberFormat="0" applyAlignment="0" applyProtection="0">
      <alignment horizontal="left" vertical="center"/>
    </xf>
    <xf numFmtId="266" fontId="16" fillId="0" borderId="572" applyNumberFormat="0" applyFill="0" applyAlignment="0" applyProtection="0"/>
    <xf numFmtId="49" fontId="113" fillId="0" borderId="573">
      <alignment horizontal="center"/>
    </xf>
    <xf numFmtId="266" fontId="113" fillId="0" borderId="620">
      <alignment horizontal="center"/>
    </xf>
    <xf numFmtId="266" fontId="126" fillId="42" borderId="564"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9" fillId="62" borderId="500">
      <alignment horizontal="left" vertical="center" wrapText="1"/>
    </xf>
    <xf numFmtId="266" fontId="18" fillId="44" borderId="501" applyNumberFormat="0" applyFont="0" applyAlignment="0" applyProtection="0"/>
    <xf numFmtId="266" fontId="18" fillId="44" borderId="501" applyNumberFormat="0" applyFont="0" applyAlignment="0" applyProtection="0"/>
    <xf numFmtId="266" fontId="18" fillId="44" borderId="501" applyNumberFormat="0" applyFont="0" applyAlignment="0" applyProtection="0"/>
    <xf numFmtId="266" fontId="146" fillId="39" borderId="502" applyNumberFormat="0" applyAlignment="0" applyProtection="0"/>
    <xf numFmtId="266" fontId="146" fillId="47" borderId="502" applyNumberFormat="0" applyAlignment="0" applyProtection="0"/>
    <xf numFmtId="266" fontId="146" fillId="39" borderId="502" applyNumberFormat="0" applyAlignment="0" applyProtection="0"/>
    <xf numFmtId="266" fontId="146" fillId="39" borderId="502" applyNumberFormat="0" applyAlignment="0" applyProtection="0"/>
    <xf numFmtId="266" fontId="146" fillId="47" borderId="502" applyNumberFormat="0" applyAlignment="0" applyProtection="0"/>
    <xf numFmtId="266" fontId="196" fillId="0" borderId="0" applyNumberFormat="0" applyFill="0" applyBorder="0" applyAlignment="0" applyProtection="0"/>
    <xf numFmtId="266" fontId="18" fillId="0" borderId="492">
      <alignment vertical="center"/>
    </xf>
    <xf numFmtId="266" fontId="96" fillId="0" borderId="494"/>
    <xf numFmtId="266" fontId="126" fillId="42" borderId="545" applyNumberFormat="0" applyAlignment="0" applyProtection="0"/>
    <xf numFmtId="183" fontId="18" fillId="0" borderId="503">
      <alignment horizontal="centerContinuous"/>
    </xf>
    <xf numFmtId="266" fontId="37" fillId="0" borderId="504" applyNumberFormat="0" applyFill="0" applyAlignment="0" applyProtection="0"/>
    <xf numFmtId="266" fontId="37" fillId="0" borderId="504" applyNumberFormat="0" applyFill="0" applyAlignment="0" applyProtection="0"/>
    <xf numFmtId="266" fontId="37" fillId="0" borderId="504"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16" fillId="0" borderId="506" applyNumberFormat="0" applyFill="0" applyAlignment="0" applyProtection="0"/>
    <xf numFmtId="266" fontId="16" fillId="0" borderId="506" applyNumberFormat="0" applyFill="0" applyAlignment="0" applyProtection="0"/>
    <xf numFmtId="266" fontId="21" fillId="0" borderId="550" applyFont="0" applyFill="0" applyBorder="0" applyAlignment="0" applyProtection="0"/>
    <xf numFmtId="220" fontId="79" fillId="0" borderId="552" applyFont="0" applyFill="0" applyBorder="0" applyAlignment="0" applyProtection="0"/>
    <xf numFmtId="164" fontId="1" fillId="0" borderId="0" applyFont="0" applyFill="0" applyBorder="0" applyAlignment="0" applyProtection="0"/>
    <xf numFmtId="266" fontId="126" fillId="42" borderId="545" applyNumberFormat="0" applyAlignment="0" applyProtection="0"/>
    <xf numFmtId="266" fontId="126" fillId="42" borderId="611" applyNumberFormat="0" applyAlignment="0" applyProtection="0"/>
    <xf numFmtId="266" fontId="196" fillId="0" borderId="0" applyNumberFormat="0" applyFill="0" applyBorder="0" applyAlignment="0" applyProtection="0"/>
    <xf numFmtId="266" fontId="126" fillId="42" borderId="585" applyNumberFormat="0" applyAlignment="0" applyProtection="0"/>
    <xf numFmtId="266" fontId="21" fillId="0" borderId="582" applyNumberFormat="0" applyFill="0" applyAlignment="0" applyProtection="0"/>
    <xf numFmtId="266" fontId="18" fillId="0" borderId="603">
      <alignment vertical="center"/>
    </xf>
    <xf numFmtId="266" fontId="196" fillId="0" borderId="0" applyNumberFormat="0" applyFill="0" applyBorder="0" applyAlignment="0" applyProtection="0"/>
    <xf numFmtId="266" fontId="126" fillId="42" borderId="545" applyNumberFormat="0" applyAlignment="0" applyProtection="0"/>
    <xf numFmtId="8" fontId="18" fillId="0" borderId="519">
      <protection locked="0"/>
    </xf>
    <xf numFmtId="266" fontId="196" fillId="0" borderId="0" applyNumberFormat="0" applyFill="0" applyBorder="0" applyAlignment="0" applyProtection="0"/>
    <xf numFmtId="187" fontId="39" fillId="0" borderId="552"/>
    <xf numFmtId="266" fontId="146" fillId="39" borderId="522" applyNumberFormat="0" applyAlignment="0" applyProtection="0"/>
    <xf numFmtId="266" fontId="37" fillId="0" borderId="525" applyNumberFormat="0" applyFill="0" applyAlignment="0" applyProtection="0"/>
    <xf numFmtId="266" fontId="26" fillId="43" borderId="543" applyNumberFormat="0" applyFont="0" applyBorder="0" applyProtection="0"/>
    <xf numFmtId="266" fontId="126" fillId="42" borderId="585" applyNumberFormat="0" applyAlignment="0" applyProtection="0"/>
    <xf numFmtId="266" fontId="126" fillId="42" borderId="611" applyNumberFormat="0" applyAlignment="0" applyProtection="0"/>
    <xf numFmtId="266" fontId="121" fillId="0" borderId="589" applyNumberFormat="0" applyFill="0" applyAlignment="0" applyProtection="0"/>
    <xf numFmtId="266" fontId="126" fillId="42" borderId="585" applyNumberFormat="0" applyAlignment="0" applyProtection="0"/>
    <xf numFmtId="49" fontId="113" fillId="0" borderId="620">
      <alignment horizontal="center"/>
    </xf>
    <xf numFmtId="266" fontId="27" fillId="0" borderId="513" applyNumberFormat="0" applyAlignment="0" applyProtection="0">
      <alignment horizontal="left" vertical="center"/>
    </xf>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18" fillId="0" borderId="512">
      <alignment vertical="center"/>
    </xf>
    <xf numFmtId="266" fontId="18" fillId="0" borderId="512">
      <alignment vertical="center"/>
    </xf>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37" fillId="0" borderId="59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583" applyNumberFormat="0" applyFont="0" applyFill="0" applyAlignment="0" applyProtection="0">
      <alignment horizontal="right"/>
    </xf>
    <xf numFmtId="49" fontId="113" fillId="0" borderId="527">
      <alignment horizontal="center"/>
    </xf>
    <xf numFmtId="266" fontId="18" fillId="0" borderId="512">
      <alignment vertical="center"/>
    </xf>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26" fillId="42" borderId="518" applyNumberFormat="0" applyAlignment="0" applyProtection="0"/>
    <xf numFmtId="49" fontId="113" fillId="0" borderId="527">
      <alignment horizontal="center"/>
    </xf>
    <xf numFmtId="49" fontId="113" fillId="0" borderId="527">
      <alignment horizontal="center"/>
    </xf>
    <xf numFmtId="266" fontId="126" fillId="42" borderId="518" applyNumberFormat="0" applyAlignment="0" applyProtection="0"/>
    <xf numFmtId="266" fontId="113" fillId="0" borderId="527">
      <alignment horizontal="center"/>
    </xf>
    <xf numFmtId="266" fontId="126" fillId="42" borderId="518" applyNumberFormat="0" applyAlignment="0" applyProtection="0"/>
    <xf numFmtId="266" fontId="113" fillId="0" borderId="527">
      <alignment horizontal="center"/>
    </xf>
    <xf numFmtId="266" fontId="126" fillId="42" borderId="518" applyNumberFormat="0" applyAlignment="0" applyProtection="0"/>
    <xf numFmtId="49" fontId="113" fillId="0" borderId="527">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8" fillId="0" borderId="512">
      <alignment vertical="center"/>
    </xf>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8" fillId="0" borderId="512">
      <alignment vertical="center"/>
    </xf>
    <xf numFmtId="266" fontId="126" fillId="42" borderId="564" applyNumberFormat="0" applyAlignment="0" applyProtection="0"/>
    <xf numFmtId="266" fontId="18" fillId="0" borderId="512">
      <alignment vertical="center"/>
    </xf>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20" fontId="79" fillId="0" borderId="552" applyFont="0" applyFill="0" applyBorder="0" applyAlignment="0" applyProtection="0"/>
    <xf numFmtId="266" fontId="126" fillId="42" borderId="564" applyNumberFormat="0" applyAlignment="0" applyProtection="0"/>
    <xf numFmtId="266" fontId="196" fillId="0" borderId="0" applyNumberFormat="0" applyFill="0" applyBorder="0" applyAlignment="0" applyProtection="0"/>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8" fillId="0" borderId="512">
      <alignment vertical="center"/>
    </xf>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26" fillId="58" borderId="495" applyNumberFormat="0" applyFont="0" applyAlignment="0" applyProtection="0">
      <alignment vertical="top"/>
    </xf>
    <xf numFmtId="266" fontId="26" fillId="58" borderId="495" applyNumberFormat="0" applyFont="0" applyAlignment="0" applyProtection="0">
      <alignment vertical="top"/>
    </xf>
    <xf numFmtId="266" fontId="126" fillId="42" borderId="545" applyNumberFormat="0" applyAlignment="0" applyProtection="0"/>
    <xf numFmtId="266" fontId="21" fillId="0" borderId="497" applyNumberFormat="0" applyFill="0" applyAlignment="0" applyProtection="0"/>
    <xf numFmtId="266" fontId="21" fillId="0" borderId="497" applyNumberFormat="0" applyFill="0" applyAlignment="0" applyProtection="0"/>
    <xf numFmtId="266" fontId="77" fillId="39" borderId="498" applyNumberFormat="0" applyAlignment="0" applyProtection="0"/>
    <xf numFmtId="266" fontId="77" fillId="47" borderId="498" applyNumberFormat="0" applyAlignment="0" applyProtection="0"/>
    <xf numFmtId="266" fontId="77" fillId="39" borderId="498" applyNumberFormat="0" applyAlignment="0" applyProtection="0"/>
    <xf numFmtId="266" fontId="77" fillId="39" borderId="498" applyNumberFormat="0" applyAlignment="0" applyProtection="0"/>
    <xf numFmtId="266" fontId="77" fillId="47" borderId="498" applyNumberFormat="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9" fillId="62" borderId="500">
      <alignment horizontal="left" vertical="center" wrapText="1"/>
    </xf>
    <xf numFmtId="266" fontId="18" fillId="44" borderId="501" applyNumberFormat="0" applyFont="0" applyAlignment="0" applyProtection="0"/>
    <xf numFmtId="266" fontId="18" fillId="44" borderId="501" applyNumberFormat="0" applyFont="0" applyAlignment="0" applyProtection="0"/>
    <xf numFmtId="266" fontId="18" fillId="44" borderId="501" applyNumberFormat="0" applyFont="0" applyAlignment="0" applyProtection="0"/>
    <xf numFmtId="266" fontId="146" fillId="39" borderId="502" applyNumberFormat="0" applyAlignment="0" applyProtection="0"/>
    <xf numFmtId="266" fontId="146" fillId="47" borderId="502" applyNumberFormat="0" applyAlignment="0" applyProtection="0"/>
    <xf numFmtId="266" fontId="146" fillId="39" borderId="502" applyNumberFormat="0" applyAlignment="0" applyProtection="0"/>
    <xf numFmtId="266" fontId="146" fillId="39" borderId="502" applyNumberFormat="0" applyAlignment="0" applyProtection="0"/>
    <xf numFmtId="266" fontId="146" fillId="47" borderId="502" applyNumberFormat="0" applyAlignment="0" applyProtection="0"/>
    <xf numFmtId="183" fontId="18" fillId="0" borderId="503">
      <alignment horizontal="centerContinuous"/>
    </xf>
    <xf numFmtId="266" fontId="37" fillId="0" borderId="504" applyNumberFormat="0" applyFill="0" applyAlignment="0" applyProtection="0"/>
    <xf numFmtId="266" fontId="37" fillId="0" borderId="504" applyNumberFormat="0" applyFill="0" applyAlignment="0" applyProtection="0"/>
    <xf numFmtId="266" fontId="37" fillId="0" borderId="504"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16" fillId="0" borderId="506" applyNumberFormat="0" applyFill="0" applyAlignment="0" applyProtection="0"/>
    <xf numFmtId="266" fontId="16" fillId="0" borderId="506" applyNumberFormat="0" applyFill="0" applyAlignment="0" applyProtection="0"/>
    <xf numFmtId="266" fontId="126" fillId="42" borderId="611"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46" fillId="39" borderId="546" applyNumberFormat="0" applyAlignment="0" applyProtection="0"/>
    <xf numFmtId="4" fontId="91" fillId="0" borderId="550" applyFont="0" applyFill="0" applyBorder="0" applyAlignment="0" applyProtection="0"/>
    <xf numFmtId="49" fontId="113" fillId="0" borderId="573">
      <alignment horizontal="center"/>
    </xf>
    <xf numFmtId="266" fontId="18" fillId="0" borderId="492">
      <alignment vertical="center"/>
    </xf>
    <xf numFmtId="266" fontId="18" fillId="0" borderId="492">
      <alignment vertical="center"/>
    </xf>
    <xf numFmtId="266" fontId="18" fillId="0" borderId="512">
      <alignment vertical="center"/>
    </xf>
    <xf numFmtId="266" fontId="96" fillId="0" borderId="494"/>
    <xf numFmtId="266" fontId="18" fillId="0" borderId="492">
      <alignment vertical="center"/>
    </xf>
    <xf numFmtId="49" fontId="113" fillId="0" borderId="527">
      <alignment horizontal="center"/>
    </xf>
    <xf numFmtId="266" fontId="126" fillId="42" borderId="518" applyNumberFormat="0" applyAlignment="0" applyProtection="0"/>
    <xf numFmtId="4" fontId="91" fillId="0" borderId="507" applyFont="0" applyFill="0" applyBorder="0" applyAlignment="0" applyProtection="0"/>
    <xf numFmtId="266" fontId="52" fillId="0" borderId="507" applyProtection="0">
      <alignment horizontal="center" vertical="top" wrapText="1"/>
      <protection hidden="1"/>
    </xf>
    <xf numFmtId="220" fontId="79" fillId="0" borderId="509" applyFont="0" applyFill="0" applyBorder="0" applyAlignment="0" applyProtection="0"/>
    <xf numFmtId="220" fontId="79" fillId="0" borderId="509" applyFont="0" applyFill="0" applyBorder="0" applyAlignment="0" applyProtection="0"/>
    <xf numFmtId="220" fontId="79" fillId="0" borderId="509" applyFont="0" applyFill="0" applyBorder="0" applyAlignment="0" applyProtection="0"/>
    <xf numFmtId="220" fontId="79" fillId="0" borderId="509" applyFont="0" applyFill="0" applyBorder="0" applyAlignment="0" applyProtection="0"/>
    <xf numFmtId="220" fontId="79" fillId="0" borderId="509" applyFont="0" applyFill="0" applyBorder="0" applyAlignment="0" applyProtection="0"/>
    <xf numFmtId="220" fontId="79" fillId="0" borderId="509" applyFont="0" applyFill="0" applyBorder="0" applyAlignment="0" applyProtection="0"/>
    <xf numFmtId="220" fontId="79" fillId="0" borderId="509" applyFont="0" applyFill="0" applyBorder="0" applyAlignment="0" applyProtection="0"/>
    <xf numFmtId="220" fontId="79" fillId="0" borderId="509" applyFont="0" applyFill="0" applyBorder="0" applyAlignment="0" applyProtection="0"/>
    <xf numFmtId="266" fontId="146" fillId="47" borderId="502" applyNumberFormat="0" applyAlignment="0" applyProtection="0"/>
    <xf numFmtId="266" fontId="146" fillId="39" borderId="502" applyNumberFormat="0" applyAlignment="0" applyProtection="0"/>
    <xf numFmtId="266" fontId="146" fillId="39" borderId="502" applyNumberFormat="0" applyAlignment="0" applyProtection="0"/>
    <xf numFmtId="266" fontId="146" fillId="47" borderId="502" applyNumberFormat="0" applyAlignment="0" applyProtection="0"/>
    <xf numFmtId="266" fontId="146" fillId="39" borderId="502" applyNumberFormat="0" applyAlignment="0" applyProtection="0"/>
    <xf numFmtId="266" fontId="18" fillId="44" borderId="501" applyNumberFormat="0" applyFont="0" applyAlignment="0" applyProtection="0"/>
    <xf numFmtId="266" fontId="18" fillId="44" borderId="501" applyNumberFormat="0" applyFont="0" applyAlignment="0" applyProtection="0"/>
    <xf numFmtId="266" fontId="18" fillId="44" borderId="501" applyNumberFormat="0" applyFont="0" applyAlignment="0" applyProtection="0"/>
    <xf numFmtId="4" fontId="91" fillId="0" borderId="507" applyFont="0" applyFill="0" applyBorder="0" applyAlignment="0" applyProtection="0"/>
    <xf numFmtId="266" fontId="18" fillId="44" borderId="521" applyNumberFormat="0" applyFont="0" applyAlignment="0" applyProtection="0"/>
    <xf numFmtId="188" fontId="18" fillId="0" borderId="509" applyFill="0" applyBorder="0">
      <alignment horizontal="right"/>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9" fillId="62" borderId="500">
      <alignment horizontal="left" vertical="center" wrapText="1"/>
    </xf>
    <xf numFmtId="266" fontId="27" fillId="0" borderId="493" applyNumberFormat="0" applyAlignment="0" applyProtection="0">
      <alignment horizontal="left" vertical="center"/>
    </xf>
    <xf numFmtId="266" fontId="126" fillId="42" borderId="498" applyNumberFormat="0" applyAlignment="0" applyProtection="0"/>
    <xf numFmtId="266" fontId="27" fillId="0" borderId="493" applyNumberFormat="0" applyAlignment="0" applyProtection="0">
      <alignment horizontal="left" vertical="center"/>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21" fillId="0" borderId="507" applyFont="0" applyFill="0" applyBorder="0" applyAlignment="0" applyProtection="0"/>
    <xf numFmtId="266" fontId="21" fillId="0" borderId="507" applyFon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27" fontId="18" fillId="0" borderId="511" applyFon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31" fontId="22" fillId="68" borderId="507" applyNumberFormat="0" applyFont="0" applyAlignment="0"/>
    <xf numFmtId="266" fontId="126" fillId="42" borderId="498" applyNumberFormat="0" applyAlignment="0" applyProtection="0"/>
    <xf numFmtId="266" fontId="27" fillId="0" borderId="510">
      <alignment horizontal="left" vertical="center"/>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49" fontId="113" fillId="0" borderId="507">
      <alignment horizontal="center"/>
    </xf>
    <xf numFmtId="266" fontId="113" fillId="0" borderId="507">
      <alignment horizontal="center"/>
    </xf>
    <xf numFmtId="49" fontId="113" fillId="0" borderId="507">
      <alignment horizontal="center"/>
    </xf>
    <xf numFmtId="266" fontId="113" fillId="0" borderId="507">
      <alignment horizontal="center"/>
    </xf>
    <xf numFmtId="49" fontId="113" fillId="0" borderId="507">
      <alignment horizontal="center"/>
    </xf>
    <xf numFmtId="266" fontId="126" fillId="42" borderId="498" applyNumberFormat="0" applyAlignment="0" applyProtection="0"/>
    <xf numFmtId="266" fontId="113" fillId="0" borderId="507">
      <alignment horizontal="center"/>
    </xf>
    <xf numFmtId="49" fontId="113" fillId="0" borderId="507">
      <alignment horizontal="center"/>
    </xf>
    <xf numFmtId="266" fontId="113" fillId="0" borderId="507">
      <alignment horizontal="center"/>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49" fontId="113" fillId="0" borderId="507">
      <alignment horizontal="center"/>
    </xf>
    <xf numFmtId="266" fontId="113" fillId="0" borderId="507">
      <alignment horizontal="center"/>
    </xf>
    <xf numFmtId="49" fontId="113" fillId="0" borderId="507">
      <alignment horizontal="center"/>
    </xf>
    <xf numFmtId="266" fontId="113" fillId="0" borderId="507">
      <alignment horizontal="center"/>
    </xf>
    <xf numFmtId="49" fontId="113" fillId="0" borderId="507">
      <alignment horizontal="center"/>
    </xf>
    <xf numFmtId="49" fontId="113" fillId="0" borderId="507">
      <alignment horizontal="center"/>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49" fontId="113" fillId="0" borderId="507">
      <alignment horizontal="center"/>
    </xf>
    <xf numFmtId="266" fontId="27" fillId="0" borderId="493" applyNumberFormat="0" applyAlignment="0" applyProtection="0">
      <alignment horizontal="left" vertical="center"/>
    </xf>
    <xf numFmtId="266" fontId="126" fillId="42" borderId="498" applyNumberFormat="0" applyAlignment="0" applyProtection="0"/>
    <xf numFmtId="49" fontId="113" fillId="0" borderId="507">
      <alignment horizontal="center"/>
    </xf>
    <xf numFmtId="49" fontId="113" fillId="0" borderId="507">
      <alignment horizontal="center"/>
    </xf>
    <xf numFmtId="49" fontId="113" fillId="0" borderId="507">
      <alignment horizontal="center"/>
    </xf>
    <xf numFmtId="266" fontId="37" fillId="0" borderId="571" applyNumberFormat="0" applyFill="0" applyAlignment="0" applyProtection="0"/>
    <xf numFmtId="49" fontId="113" fillId="0" borderId="507">
      <alignment horizontal="center"/>
    </xf>
    <xf numFmtId="49" fontId="113" fillId="0" borderId="507">
      <alignment horizontal="center"/>
    </xf>
    <xf numFmtId="49" fontId="113" fillId="0" borderId="507">
      <alignment horizontal="center"/>
    </xf>
    <xf numFmtId="266" fontId="126" fillId="42" borderId="498" applyNumberFormat="0" applyAlignment="0" applyProtection="0"/>
    <xf numFmtId="266" fontId="126" fillId="42" borderId="585" applyNumberFormat="0" applyAlignment="0" applyProtection="0"/>
    <xf numFmtId="266" fontId="65" fillId="68" borderId="584" applyNumberFormat="0" applyBorder="0" applyAlignment="0" applyProtection="0"/>
    <xf numFmtId="266" fontId="126" fillId="42" borderId="498" applyNumberFormat="0" applyAlignment="0" applyProtection="0"/>
    <xf numFmtId="266" fontId="126" fillId="42" borderId="498" applyNumberFormat="0" applyAlignment="0" applyProtection="0"/>
    <xf numFmtId="266" fontId="113" fillId="0" borderId="507">
      <alignment horizontal="center"/>
    </xf>
    <xf numFmtId="49" fontId="113" fillId="0" borderId="507">
      <alignment horizontal="center"/>
    </xf>
    <xf numFmtId="266" fontId="126" fillId="42" borderId="498" applyNumberFormat="0" applyAlignment="0" applyProtection="0"/>
    <xf numFmtId="266" fontId="126" fillId="42" borderId="498" applyNumberFormat="0" applyAlignment="0" applyProtection="0"/>
    <xf numFmtId="10" fontId="21" fillId="68" borderId="507" applyNumberFormat="0" applyBorder="0" applyAlignment="0" applyProtection="0"/>
    <xf numFmtId="10" fontId="21" fillId="68" borderId="507" applyNumberFormat="0" applyBorder="0" applyAlignment="0" applyProtection="0"/>
    <xf numFmtId="266" fontId="126" fillId="42" borderId="498" applyNumberFormat="0" applyAlignment="0" applyProtection="0"/>
    <xf numFmtId="266" fontId="37" fillId="0" borderId="570" applyNumberFormat="0" applyFill="0" applyAlignment="0" applyProtection="0"/>
    <xf numFmtId="266" fontId="126" fillId="42" borderId="498" applyNumberFormat="0" applyAlignment="0" applyProtection="0"/>
    <xf numFmtId="266" fontId="126" fillId="42" borderId="611"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5" fontId="26" fillId="58" borderId="580" applyNumberFormat="0" applyAlignment="0" applyProtection="0">
      <alignment vertical="top"/>
    </xf>
    <xf numFmtId="266" fontId="196" fillId="0" borderId="0" applyNumberFormat="0" applyFill="0" applyBorder="0" applyAlignment="0" applyProtection="0"/>
    <xf numFmtId="266" fontId="96" fillId="0" borderId="534"/>
    <xf numFmtId="266" fontId="126" fillId="42" borderId="585" applyNumberFormat="0" applyAlignment="0" applyProtection="0"/>
    <xf numFmtId="266" fontId="196" fillId="0" borderId="0" applyNumberFormat="0" applyFill="0" applyBorder="0" applyAlignment="0" applyProtection="0"/>
    <xf numFmtId="266" fontId="18" fillId="0" borderId="536">
      <alignment vertical="center"/>
    </xf>
    <xf numFmtId="5" fontId="26" fillId="58" borderId="580" applyNumberFormat="0" applyAlignment="0" applyProtection="0">
      <alignment vertical="top"/>
    </xf>
    <xf numFmtId="266" fontId="126" fillId="42" borderId="611" applyNumberFormat="0" applyAlignment="0" applyProtection="0"/>
    <xf numFmtId="266" fontId="126" fillId="42" borderId="498" applyNumberFormat="0" applyAlignment="0" applyProtection="0"/>
    <xf numFmtId="266" fontId="26" fillId="58" borderId="580" applyNumberFormat="0" applyFont="0" applyAlignment="0" applyProtection="0">
      <alignment vertical="top"/>
    </xf>
    <xf numFmtId="49" fontId="113" fillId="0" borderId="597">
      <alignment horizontal="center"/>
    </xf>
    <xf numFmtId="266" fontId="126" fillId="42" borderId="585" applyNumberFormat="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266" fontId="196" fillId="0" borderId="0" applyNumberFormat="0" applyFill="0" applyBorder="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188" fontId="18" fillId="0" borderId="622" applyFill="0" applyBorder="0">
      <alignment horizontal="right"/>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167" fontId="91" fillId="0" borderId="507" applyNumberFormat="0" applyFill="0" applyAlignment="0" applyProtection="0"/>
    <xf numFmtId="266" fontId="126" fillId="42" borderId="498"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38" fontId="21" fillId="0" borderId="507" applyFont="0" applyFill="0" applyBorder="0" applyAlignment="0" applyProtection="0"/>
    <xf numFmtId="266" fontId="21" fillId="0" borderId="507" applyFont="0" applyFill="0" applyBorder="0" applyAlignment="0" applyProtection="0"/>
    <xf numFmtId="266" fontId="126" fillId="42" borderId="498" applyNumberFormat="0" applyAlignment="0" applyProtection="0"/>
    <xf numFmtId="167" fontId="91" fillId="0" borderId="507" applyNumberFormat="0" applyFill="0" applyAlignment="0" applyProtection="0"/>
    <xf numFmtId="266" fontId="196" fillId="0" borderId="0" applyNumberFormat="0" applyFill="0" applyBorder="0" applyAlignment="0" applyProtection="0"/>
    <xf numFmtId="266" fontId="122" fillId="0" borderId="508" applyNumberFormat="0" applyFont="0" applyFill="0" applyAlignment="0" applyProtection="0"/>
    <xf numFmtId="266" fontId="74" fillId="80" borderId="507" applyNumberFormat="0" applyProtection="0">
      <alignment horizontal="center" vertical="top" wrapText="1"/>
      <protection hidden="1"/>
    </xf>
    <xf numFmtId="49" fontId="113" fillId="0" borderId="573">
      <alignment horizontal="center"/>
    </xf>
    <xf numFmtId="266" fontId="77" fillId="47" borderId="498" applyNumberFormat="0" applyAlignment="0" applyProtection="0"/>
    <xf numFmtId="266" fontId="77" fillId="39" borderId="498" applyNumberFormat="0" applyAlignment="0" applyProtection="0"/>
    <xf numFmtId="266" fontId="77" fillId="39" borderId="498" applyNumberFormat="0" applyAlignment="0" applyProtection="0"/>
    <xf numFmtId="266" fontId="77" fillId="47" borderId="498" applyNumberFormat="0" applyAlignment="0" applyProtection="0"/>
    <xf numFmtId="266" fontId="77" fillId="39" borderId="498" applyNumberFormat="0" applyAlignment="0" applyProtection="0"/>
    <xf numFmtId="266" fontId="126" fillId="42" borderId="585" applyNumberFormat="0" applyAlignment="0" applyProtection="0"/>
    <xf numFmtId="49" fontId="113" fillId="0" borderId="527">
      <alignment horizontal="center"/>
    </xf>
    <xf numFmtId="266" fontId="126" fillId="42" borderId="518" applyNumberFormat="0" applyAlignment="0" applyProtection="0"/>
    <xf numFmtId="266" fontId="21" fillId="0" borderId="497" applyNumberFormat="0" applyFill="0" applyAlignment="0" applyProtection="0"/>
    <xf numFmtId="266" fontId="21" fillId="0" borderId="497" applyNumberFormat="0" applyFill="0" applyAlignment="0" applyProtection="0"/>
    <xf numFmtId="49" fontId="113" fillId="0" borderId="527">
      <alignment horizontal="center"/>
    </xf>
    <xf numFmtId="266" fontId="126" fillId="42" borderId="518" applyNumberFormat="0" applyAlignment="0" applyProtection="0"/>
    <xf numFmtId="266" fontId="113" fillId="0" borderId="527">
      <alignment horizontal="center"/>
    </xf>
    <xf numFmtId="266" fontId="126" fillId="42" borderId="518" applyNumberFormat="0" applyAlignment="0" applyProtection="0"/>
    <xf numFmtId="266" fontId="126" fillId="42" borderId="518" applyNumberFormat="0" applyAlignment="0" applyProtection="0"/>
    <xf numFmtId="266" fontId="26" fillId="58" borderId="495" applyNumberFormat="0" applyFont="0" applyAlignment="0" applyProtection="0">
      <alignment vertical="top"/>
    </xf>
    <xf numFmtId="266" fontId="26" fillId="58" borderId="495" applyNumberFormat="0" applyFont="0" applyAlignment="0" applyProtection="0">
      <alignment vertical="top"/>
    </xf>
    <xf numFmtId="49" fontId="113" fillId="0" borderId="527">
      <alignment horizontal="center"/>
    </xf>
    <xf numFmtId="266" fontId="18" fillId="0" borderId="492">
      <alignment vertical="center"/>
    </xf>
    <xf numFmtId="266" fontId="18" fillId="0" borderId="492">
      <alignment vertical="center"/>
    </xf>
    <xf numFmtId="266" fontId="96" fillId="0" borderId="494"/>
    <xf numFmtId="266" fontId="160" fillId="71" borderId="507">
      <alignment horizontal="center" vertical="center" wrapText="1"/>
      <protection hidden="1"/>
    </xf>
    <xf numFmtId="266" fontId="158" fillId="1" borderId="510" applyNumberFormat="0" applyFont="0" applyAlignment="0">
      <alignment horizontal="center"/>
    </xf>
    <xf numFmtId="266" fontId="18" fillId="0" borderId="512">
      <alignment vertical="center"/>
    </xf>
    <xf numFmtId="266" fontId="96" fillId="0" borderId="494"/>
    <xf numFmtId="266" fontId="18" fillId="0" borderId="492">
      <alignment vertical="center"/>
    </xf>
    <xf numFmtId="220" fontId="79" fillId="0" borderId="552" applyFont="0" applyFill="0" applyBorder="0" applyAlignment="0" applyProtection="0"/>
    <xf numFmtId="266" fontId="77" fillId="39" borderId="545" applyNumberFormat="0" applyAlignment="0" applyProtection="0"/>
    <xf numFmtId="10" fontId="21" fillId="68" borderId="573" applyNumberFormat="0" applyBorder="0" applyAlignment="0" applyProtection="0"/>
    <xf numFmtId="266" fontId="27" fillId="0" borderId="513" applyNumberFormat="0" applyAlignment="0" applyProtection="0">
      <alignment horizontal="left" vertical="center"/>
    </xf>
    <xf numFmtId="49" fontId="113" fillId="0" borderId="507">
      <alignment horizontal="center"/>
    </xf>
    <xf numFmtId="266" fontId="126" fillId="42" borderId="49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40" applyNumberFormat="0" applyAlignment="0" applyProtection="0">
      <alignment horizontal="left" vertical="center"/>
    </xf>
    <xf numFmtId="187" fontId="39" fillId="0" borderId="509"/>
    <xf numFmtId="183" fontId="18" fillId="0" borderId="503">
      <alignment horizontal="centerContinuous"/>
    </xf>
    <xf numFmtId="266" fontId="37" fillId="0" borderId="504" applyNumberFormat="0" applyFill="0" applyAlignment="0" applyProtection="0"/>
    <xf numFmtId="266" fontId="37" fillId="0" borderId="504" applyNumberFormat="0" applyFill="0" applyAlignment="0" applyProtection="0"/>
    <xf numFmtId="266" fontId="37" fillId="0" borderId="504"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16" fillId="0" borderId="506" applyNumberFormat="0" applyFill="0" applyAlignment="0" applyProtection="0"/>
    <xf numFmtId="266" fontId="16" fillId="0" borderId="506" applyNumberFormat="0" applyFill="0" applyAlignment="0" applyProtection="0"/>
    <xf numFmtId="266" fontId="196" fillId="0" borderId="0" applyNumberFormat="0" applyFill="0" applyBorder="0" applyAlignment="0" applyProtection="0"/>
    <xf numFmtId="185" fontId="19" fillId="0" borderId="509"/>
    <xf numFmtId="266" fontId="196" fillId="0" borderId="0" applyNumberFormat="0" applyFill="0" applyBorder="0" applyAlignment="0" applyProtection="0"/>
    <xf numFmtId="266" fontId="196" fillId="0" borderId="0" applyNumberFormat="0" applyFill="0" applyBorder="0" applyAlignment="0" applyProtection="0"/>
    <xf numFmtId="14" fontId="18" fillId="68" borderId="507" applyNumberFormat="0" applyFont="0" applyAlignment="0" applyProtection="0">
      <alignment horizontal="centerContinuous"/>
    </xf>
    <xf numFmtId="14" fontId="18" fillId="68" borderId="507" applyNumberFormat="0" applyFont="0" applyAlignment="0" applyProtection="0">
      <alignment horizontal="centerContinuous"/>
    </xf>
    <xf numFmtId="16" fontId="18" fillId="68" borderId="507" applyNumberFormat="0" applyFont="0" applyAlignment="0" applyProtection="0">
      <alignment horizontal="centerContinuous"/>
    </xf>
    <xf numFmtId="18" fontId="18" fillId="68" borderId="507" applyNumberFormat="0" applyFont="0" applyAlignment="0" applyProtection="0">
      <alignment horizontal="centerContinuous"/>
    </xf>
    <xf numFmtId="20" fontId="18" fillId="68" borderId="507" applyNumberFormat="0" applyFont="0" applyAlignment="0" applyProtection="0">
      <alignment horizontal="centerContinuous"/>
    </xf>
    <xf numFmtId="16" fontId="18" fillId="68" borderId="507" applyNumberFormat="0" applyFont="0" applyAlignment="0" applyProtection="0">
      <alignment horizontal="centerContinuous"/>
    </xf>
    <xf numFmtId="18" fontId="18" fillId="68" borderId="507" applyNumberFormat="0" applyFont="0" applyAlignment="0" applyProtection="0">
      <alignment horizontal="centerContinuous"/>
    </xf>
    <xf numFmtId="20" fontId="18" fillId="68" borderId="507"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507" applyFont="0" applyFill="0" applyBorder="0" applyAlignment="0" applyProtection="0"/>
    <xf numFmtId="167" fontId="91" fillId="0" borderId="507" applyNumberFormat="0" applyFill="0" applyAlignment="0" applyProtection="0"/>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573">
      <alignment horizontal="center"/>
    </xf>
    <xf numFmtId="220" fontId="79" fillId="0" borderId="552" applyFont="0" applyFill="0" applyBorder="0" applyAlignment="0" applyProtection="0"/>
    <xf numFmtId="266" fontId="126" fillId="42" borderId="564" applyNumberFormat="0" applyAlignment="0" applyProtection="0"/>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494"/>
    <xf numFmtId="266" fontId="18" fillId="0" borderId="512">
      <alignment vertical="center"/>
    </xf>
    <xf numFmtId="266" fontId="26" fillId="58" borderId="495" applyNumberFormat="0" applyFont="0" applyAlignment="0" applyProtection="0">
      <alignment vertical="top"/>
    </xf>
    <xf numFmtId="266" fontId="26" fillId="58" borderId="495" applyNumberFormat="0" applyFont="0" applyAlignment="0" applyProtection="0">
      <alignment vertical="top"/>
    </xf>
    <xf numFmtId="266" fontId="196" fillId="0" borderId="0" applyNumberFormat="0" applyFill="0" applyBorder="0" applyAlignment="0" applyProtection="0"/>
    <xf numFmtId="266" fontId="21" fillId="0" borderId="497" applyNumberFormat="0" applyFill="0" applyAlignment="0" applyProtection="0"/>
    <xf numFmtId="266" fontId="21" fillId="0" borderId="497" applyNumberFormat="0" applyFill="0" applyAlignment="0" applyProtection="0"/>
    <xf numFmtId="231" fontId="22" fillId="68" borderId="527" applyNumberFormat="0" applyFont="0" applyAlignment="0"/>
    <xf numFmtId="266" fontId="126" fillId="42" borderId="518" applyNumberFormat="0" applyAlignment="0" applyProtection="0"/>
    <xf numFmtId="266" fontId="126" fillId="42" borderId="518" applyNumberFormat="0" applyAlignment="0" applyProtection="0"/>
    <xf numFmtId="49" fontId="113" fillId="0" borderId="527">
      <alignment horizontal="center"/>
    </xf>
    <xf numFmtId="266" fontId="77" fillId="39" borderId="498" applyNumberFormat="0" applyAlignment="0" applyProtection="0"/>
    <xf numFmtId="266" fontId="77" fillId="47" borderId="498" applyNumberFormat="0" applyAlignment="0" applyProtection="0"/>
    <xf numFmtId="266" fontId="77" fillId="39" borderId="498" applyNumberFormat="0" applyAlignment="0" applyProtection="0"/>
    <xf numFmtId="266" fontId="77" fillId="39" borderId="498" applyNumberFormat="0" applyAlignment="0" applyProtection="0"/>
    <xf numFmtId="266" fontId="77" fillId="47" borderId="498" applyNumberFormat="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8" fillId="0" borderId="512">
      <alignment vertical="center"/>
    </xf>
    <xf numFmtId="266" fontId="26" fillId="58" borderId="580" applyNumberFormat="0" applyFont="0" applyAlignment="0" applyProtection="0">
      <alignment vertical="top"/>
    </xf>
    <xf numFmtId="266" fontId="146" fillId="47" borderId="502" applyNumberFormat="0" applyAlignment="0" applyProtection="0"/>
    <xf numFmtId="266" fontId="146" fillId="39" borderId="502" applyNumberFormat="0" applyAlignment="0" applyProtection="0"/>
    <xf numFmtId="266" fontId="146" fillId="39" borderId="502" applyNumberFormat="0" applyAlignment="0" applyProtection="0"/>
    <xf numFmtId="266" fontId="146" fillId="47" borderId="502" applyNumberFormat="0" applyAlignment="0" applyProtection="0"/>
    <xf numFmtId="266" fontId="146" fillId="39" borderId="502" applyNumberFormat="0" applyAlignment="0" applyProtection="0"/>
    <xf numFmtId="266" fontId="18" fillId="44" borderId="501" applyNumberFormat="0" applyFont="0" applyAlignment="0" applyProtection="0"/>
    <xf numFmtId="266" fontId="18" fillId="44" borderId="501" applyNumberFormat="0" applyFont="0" applyAlignment="0" applyProtection="0"/>
    <xf numFmtId="266" fontId="18" fillId="44" borderId="501"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500">
      <alignment horizontal="left" vertical="center" wrapText="1"/>
    </xf>
    <xf numFmtId="266" fontId="126" fillId="42" borderId="498" applyNumberFormat="0" applyAlignment="0" applyProtection="0"/>
    <xf numFmtId="266" fontId="126" fillId="42" borderId="498" applyNumberFormat="0" applyAlignment="0" applyProtection="0"/>
    <xf numFmtId="266" fontId="27" fillId="0" borderId="513" applyNumberFormat="0" applyAlignment="0" applyProtection="0">
      <alignment horizontal="left" vertical="center"/>
    </xf>
    <xf numFmtId="266" fontId="126" fillId="42" borderId="49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266" fontId="196" fillId="0" borderId="0" applyNumberFormat="0" applyFill="0" applyBorder="0" applyAlignment="0" applyProtection="0"/>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5" fontId="26" fillId="58" borderId="495" applyNumberFormat="0" applyAlignment="0" applyProtection="0">
      <alignment vertical="top"/>
    </xf>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0" fontId="18" fillId="68" borderId="597" applyNumberFormat="0" applyFont="0" applyAlignment="0" applyProtection="0">
      <alignment horizontal="centerContinuous"/>
    </xf>
    <xf numFmtId="266" fontId="18" fillId="44" borderId="591" applyNumberFormat="0" applyFont="0" applyAlignment="0" applyProtection="0"/>
    <xf numFmtId="266" fontId="196" fillId="0" borderId="0" applyNumberFormat="0" applyFill="0" applyBorder="0" applyAlignment="0" applyProtection="0"/>
    <xf numFmtId="266" fontId="16" fillId="0" borderId="596" applyNumberFormat="0" applyFill="0" applyAlignment="0" applyProtection="0"/>
    <xf numFmtId="266" fontId="26" fillId="43" borderId="562" applyNumberFormat="0" applyFont="0" applyBorder="0" applyProtection="0"/>
    <xf numFmtId="266" fontId="126" fillId="42" borderId="585" applyNumberFormat="0" applyAlignment="0" applyProtection="0"/>
    <xf numFmtId="266" fontId="118" fillId="0" borderId="589" applyNumberFormat="0" applyFill="0" applyAlignment="0" applyProtection="0"/>
    <xf numFmtId="266" fontId="126" fillId="42" borderId="585" applyNumberFormat="0" applyAlignment="0" applyProtection="0"/>
    <xf numFmtId="266" fontId="121" fillId="0" borderId="589" applyNumberFormat="0" applyFill="0" applyAlignment="0" applyProtection="0"/>
    <xf numFmtId="266" fontId="126" fillId="42" borderId="611"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96" fillId="0" borderId="0" applyNumberFormat="0" applyFill="0" applyBorder="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6" fillId="42" borderId="498" applyNumberFormat="0" applyAlignment="0" applyProtection="0"/>
    <xf numFmtId="266" fontId="129" fillId="62" borderId="500">
      <alignment horizontal="left" vertical="center" wrapText="1"/>
    </xf>
    <xf numFmtId="266" fontId="27" fillId="0" borderId="513" applyNumberFormat="0" applyAlignment="0" applyProtection="0">
      <alignment horizontal="left" vertical="center"/>
    </xf>
    <xf numFmtId="266" fontId="196" fillId="0" borderId="0" applyNumberFormat="0" applyFill="0" applyBorder="0" applyAlignment="0" applyProtection="0"/>
    <xf numFmtId="8" fontId="18" fillId="0" borderId="519">
      <protection locked="0"/>
    </xf>
    <xf numFmtId="266" fontId="126" fillId="42" borderId="518" applyNumberFormat="0" applyAlignment="0" applyProtection="0"/>
    <xf numFmtId="266" fontId="18" fillId="44" borderId="501" applyNumberFormat="0" applyFont="0" applyAlignment="0" applyProtection="0"/>
    <xf numFmtId="266" fontId="27" fillId="0" borderId="513" applyNumberFormat="0" applyAlignment="0" applyProtection="0">
      <alignment horizontal="left" vertical="center"/>
    </xf>
    <xf numFmtId="266" fontId="18" fillId="44" borderId="501" applyNumberFormat="0" applyFont="0" applyAlignment="0" applyProtection="0"/>
    <xf numFmtId="266" fontId="18" fillId="44" borderId="501" applyNumberFormat="0" applyFont="0" applyAlignment="0" applyProtection="0"/>
    <xf numFmtId="266" fontId="196" fillId="0" borderId="0" applyNumberFormat="0" applyFill="0" applyBorder="0" applyAlignment="0" applyProtection="0"/>
    <xf numFmtId="266" fontId="146" fillId="39" borderId="502" applyNumberFormat="0" applyAlignment="0" applyProtection="0"/>
    <xf numFmtId="266" fontId="146" fillId="47" borderId="502" applyNumberFormat="0" applyAlignment="0" applyProtection="0"/>
    <xf numFmtId="266" fontId="146" fillId="39" borderId="502" applyNumberFormat="0" applyAlignment="0" applyProtection="0"/>
    <xf numFmtId="266" fontId="146" fillId="39" borderId="502" applyNumberFormat="0" applyAlignment="0" applyProtection="0"/>
    <xf numFmtId="266" fontId="146" fillId="47" borderId="502"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8" fontId="18" fillId="0" borderId="519">
      <protection locked="0"/>
    </xf>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77" fillId="47" borderId="498" applyNumberFormat="0" applyAlignment="0" applyProtection="0"/>
    <xf numFmtId="266" fontId="77" fillId="39" borderId="498" applyNumberFormat="0" applyAlignment="0" applyProtection="0"/>
    <xf numFmtId="266" fontId="77" fillId="39" borderId="498" applyNumberFormat="0" applyAlignment="0" applyProtection="0"/>
    <xf numFmtId="266" fontId="77" fillId="47" borderId="498" applyNumberFormat="0" applyAlignment="0" applyProtection="0"/>
    <xf numFmtId="266" fontId="77" fillId="39" borderId="498" applyNumberFormat="0" applyAlignment="0" applyProtection="0"/>
    <xf numFmtId="266" fontId="196" fillId="0" borderId="0" applyNumberFormat="0" applyFill="0" applyBorder="0" applyAlignment="0" applyProtection="0"/>
    <xf numFmtId="49" fontId="113" fillId="0" borderId="527">
      <alignment horizontal="center"/>
    </xf>
    <xf numFmtId="266" fontId="126" fillId="42" borderId="518" applyNumberFormat="0" applyAlignment="0" applyProtection="0"/>
    <xf numFmtId="266" fontId="21" fillId="0" borderId="497" applyNumberFormat="0" applyFill="0" applyAlignment="0" applyProtection="0"/>
    <xf numFmtId="266" fontId="21" fillId="0" borderId="49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49" fontId="113" fillId="0" borderId="620">
      <alignment horizontal="center"/>
    </xf>
    <xf numFmtId="266" fontId="18" fillId="0" borderId="512">
      <alignment vertical="center"/>
    </xf>
    <xf numFmtId="266" fontId="96" fillId="0" borderId="494"/>
    <xf numFmtId="266" fontId="126" fillId="42" borderId="545" applyNumberFormat="0" applyAlignment="0" applyProtection="0"/>
    <xf numFmtId="266" fontId="26" fillId="58" borderId="495" applyNumberFormat="0" applyFont="0" applyAlignment="0" applyProtection="0">
      <alignment vertical="top"/>
    </xf>
    <xf numFmtId="266" fontId="26" fillId="58" borderId="495"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20" fontId="79" fillId="0" borderId="575" applyFont="0" applyFill="0" applyBorder="0" applyAlignment="0" applyProtection="0"/>
    <xf numFmtId="5" fontId="26" fillId="58" borderId="580" applyNumberFormat="0" applyAlignment="0" applyProtection="0">
      <alignment vertical="top"/>
    </xf>
    <xf numFmtId="266" fontId="27" fillId="0" borderId="513" applyNumberFormat="0" applyAlignment="0" applyProtection="0">
      <alignment horizontal="left" vertical="center"/>
    </xf>
    <xf numFmtId="266" fontId="126" fillId="42" borderId="54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183" fontId="18" fillId="0" borderId="503">
      <alignment horizontal="centerContinuous"/>
    </xf>
    <xf numFmtId="266" fontId="37" fillId="0" borderId="504" applyNumberFormat="0" applyFill="0" applyAlignment="0" applyProtection="0"/>
    <xf numFmtId="266" fontId="37" fillId="0" borderId="504" applyNumberFormat="0" applyFill="0" applyAlignment="0" applyProtection="0"/>
    <xf numFmtId="266" fontId="37" fillId="0" borderId="504"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16" fillId="0" borderId="506" applyNumberFormat="0" applyFill="0" applyAlignment="0" applyProtection="0"/>
    <xf numFmtId="266" fontId="16" fillId="0" borderId="50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04" applyNumberFormat="0" applyFill="0" applyAlignment="0" applyProtection="0"/>
    <xf numFmtId="266" fontId="37" fillId="0" borderId="504" applyNumberFormat="0" applyFill="0" applyAlignment="0" applyProtection="0"/>
    <xf numFmtId="266" fontId="37" fillId="0" borderId="504"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37" fillId="0" borderId="505" applyNumberFormat="0" applyFill="0" applyAlignment="0" applyProtection="0"/>
    <xf numFmtId="266" fontId="16" fillId="0" borderId="506" applyNumberFormat="0" applyFill="0" applyAlignment="0" applyProtection="0"/>
    <xf numFmtId="266" fontId="16" fillId="0" borderId="506" applyNumberFormat="0" applyFill="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26" fillId="42" borderId="611" applyNumberFormat="0" applyAlignment="0" applyProtection="0"/>
    <xf numFmtId="266" fontId="126" fillId="42" borderId="585" applyNumberFormat="0" applyAlignment="0" applyProtection="0"/>
    <xf numFmtId="266" fontId="18" fillId="0" borderId="536">
      <alignment vertical="center"/>
    </xf>
    <xf numFmtId="266" fontId="21" fillId="0" borderId="610" applyNumberFormat="0" applyFill="0" applyAlignment="0" applyProtection="0"/>
    <xf numFmtId="266" fontId="196" fillId="0" borderId="0" applyNumberFormat="0" applyFill="0" applyBorder="0" applyAlignment="0" applyProtection="0"/>
    <xf numFmtId="266" fontId="126" fillId="42" borderId="564" applyNumberFormat="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18" fillId="0" borderId="512">
      <alignment vertical="center"/>
    </xf>
    <xf numFmtId="266" fontId="126" fillId="42" borderId="545" applyNumberFormat="0" applyAlignment="0" applyProtection="0"/>
    <xf numFmtId="266" fontId="196" fillId="0" borderId="0" applyNumberFormat="0" applyFill="0" applyBorder="0" applyAlignment="0" applyProtection="0"/>
    <xf numFmtId="14" fontId="18" fillId="68" borderId="573" applyNumberFormat="0" applyFont="0" applyAlignment="0" applyProtection="0">
      <alignment horizontal="centerContinuous"/>
    </xf>
    <xf numFmtId="266" fontId="113" fillId="0" borderId="597">
      <alignment horizontal="center"/>
    </xf>
    <xf numFmtId="266" fontId="126" fillId="42" borderId="518" applyNumberFormat="0" applyAlignment="0" applyProtection="0"/>
    <xf numFmtId="266" fontId="126" fillId="42" borderId="518" applyNumberFormat="0" applyAlignment="0" applyProtection="0"/>
    <xf numFmtId="266" fontId="16" fillId="0" borderId="572" applyNumberFormat="0" applyFill="0" applyAlignment="0" applyProtection="0"/>
    <xf numFmtId="266" fontId="77" fillId="47" borderId="518" applyNumberFormat="0" applyAlignment="0" applyProtection="0"/>
    <xf numFmtId="266" fontId="196" fillId="0" borderId="0" applyNumberFormat="0" applyFill="0" applyBorder="0" applyAlignment="0" applyProtection="0"/>
    <xf numFmtId="266" fontId="146" fillId="47" borderId="522" applyNumberFormat="0" applyAlignment="0" applyProtection="0"/>
    <xf numFmtId="266" fontId="37" fillId="0" borderId="525" applyNumberFormat="0" applyFill="0" applyAlignment="0" applyProtection="0"/>
    <xf numFmtId="266" fontId="121" fillId="0" borderId="589" applyNumberFormat="0" applyFill="0" applyAlignment="0" applyProtection="0"/>
    <xf numFmtId="266" fontId="21" fillId="0" borderId="573" applyFont="0" applyFill="0" applyBorder="0" applyAlignment="0" applyProtection="0"/>
    <xf numFmtId="5" fontId="26" fillId="58" borderId="542" applyNumberFormat="0" applyAlignment="0" applyProtection="0">
      <alignment vertical="top"/>
    </xf>
    <xf numFmtId="266" fontId="21" fillId="0" borderId="517" applyNumberFormat="0" applyFill="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12">
      <alignment vertical="center"/>
    </xf>
    <xf numFmtId="266" fontId="196" fillId="0" borderId="0" applyNumberFormat="0" applyFill="0" applyBorder="0" applyAlignment="0" applyProtection="0"/>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18" fillId="0" borderId="512">
      <alignment vertical="center"/>
    </xf>
    <xf numFmtId="266" fontId="18" fillId="0" borderId="512">
      <alignment vertical="center"/>
    </xf>
    <xf numFmtId="266" fontId="196" fillId="0" borderId="0" applyNumberFormat="0" applyFill="0" applyBorder="0" applyAlignment="0" applyProtection="0"/>
    <xf numFmtId="266" fontId="18" fillId="0" borderId="512">
      <alignment vertical="center"/>
    </xf>
    <xf numFmtId="266" fontId="27" fillId="0" borderId="513" applyNumberFormat="0" applyAlignment="0" applyProtection="0">
      <alignment horizontal="left" vertical="center"/>
    </xf>
    <xf numFmtId="266" fontId="27" fillId="0" borderId="513" applyNumberFormat="0" applyAlignment="0" applyProtection="0">
      <alignment horizontal="left" vertical="center"/>
    </xf>
    <xf numFmtId="266" fontId="196" fillId="0" borderId="0" applyNumberFormat="0" applyFill="0" applyBorder="0" applyAlignment="0" applyProtection="0"/>
    <xf numFmtId="266" fontId="18" fillId="0" borderId="512">
      <alignment vertical="center"/>
    </xf>
    <xf numFmtId="266" fontId="21" fillId="0" borderId="610" applyNumberFormat="0" applyFill="0" applyAlignment="0" applyProtection="0"/>
    <xf numFmtId="266" fontId="18" fillId="0" borderId="532">
      <alignment vertical="center"/>
    </xf>
    <xf numFmtId="49" fontId="113" fillId="0" borderId="550">
      <alignment horizontal="center"/>
    </xf>
    <xf numFmtId="266" fontId="126" fillId="42" borderId="545" applyNumberFormat="0" applyAlignment="0" applyProtection="0"/>
    <xf numFmtId="49" fontId="113" fillId="0" borderId="550">
      <alignment horizontal="center"/>
    </xf>
    <xf numFmtId="266" fontId="126" fillId="42" borderId="545" applyNumberFormat="0" applyAlignment="0" applyProtection="0"/>
    <xf numFmtId="266" fontId="27" fillId="0" borderId="540" applyNumberFormat="0" applyAlignment="0" applyProtection="0">
      <alignment horizontal="left" vertical="center"/>
    </xf>
    <xf numFmtId="266" fontId="126" fillId="42" borderId="545" applyNumberFormat="0" applyAlignment="0" applyProtection="0"/>
    <xf numFmtId="266" fontId="126" fillId="42" borderId="545" applyNumberFormat="0" applyAlignment="0" applyProtection="0"/>
    <xf numFmtId="49" fontId="113" fillId="0" borderId="55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8" fillId="0" borderId="532">
      <alignment vertic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8" fillId="0" borderId="532">
      <alignment vertic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8" fillId="0" borderId="532">
      <alignment vertical="center"/>
    </xf>
    <xf numFmtId="266" fontId="18" fillId="0" borderId="53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32">
      <alignment vertic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3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8" fillId="0" borderId="532">
      <alignment vertical="center"/>
    </xf>
    <xf numFmtId="266" fontId="18" fillId="0" borderId="532">
      <alignment vertical="center"/>
    </xf>
    <xf numFmtId="266" fontId="18" fillId="0" borderId="532">
      <alignment vertical="center"/>
    </xf>
    <xf numFmtId="266" fontId="18" fillId="0" borderId="53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32">
      <alignment vertical="center"/>
    </xf>
    <xf numFmtId="266" fontId="196" fillId="0" borderId="0" applyNumberFormat="0" applyFill="0" applyBorder="0" applyAlignment="0" applyProtection="0"/>
    <xf numFmtId="266" fontId="18" fillId="0" borderId="532">
      <alignment vertical="center"/>
    </xf>
    <xf numFmtId="188" fontId="55" fillId="0" borderId="583" applyNumberFormat="0" applyFill="0" applyBorder="0" applyAlignment="0" applyProtection="0">
      <alignment horizontal="right"/>
    </xf>
    <xf numFmtId="266" fontId="196" fillId="0" borderId="0" applyNumberFormat="0" applyFill="0" applyBorder="0" applyAlignment="0" applyProtection="0"/>
    <xf numFmtId="49" fontId="113" fillId="0" borderId="597">
      <alignment horizontal="center"/>
    </xf>
    <xf numFmtId="266" fontId="196" fillId="0" borderId="0" applyNumberFormat="0" applyFill="0" applyBorder="0" applyAlignment="0" applyProtection="0"/>
    <xf numFmtId="266" fontId="18" fillId="0" borderId="532">
      <alignment vertical="center"/>
    </xf>
    <xf numFmtId="266" fontId="18" fillId="0" borderId="532">
      <alignment vertic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8" fillId="0" borderId="532">
      <alignment vertical="center"/>
    </xf>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26" fillId="58" borderId="515" applyNumberFormat="0" applyFont="0" applyAlignment="0" applyProtection="0">
      <alignment vertical="top"/>
    </xf>
    <xf numFmtId="266" fontId="26" fillId="58" borderId="515" applyNumberFormat="0" applyFont="0" applyAlignment="0" applyProtection="0">
      <alignment vertical="top"/>
    </xf>
    <xf numFmtId="266" fontId="126" fillId="42" borderId="564" applyNumberFormat="0" applyAlignment="0" applyProtection="0"/>
    <xf numFmtId="266" fontId="21" fillId="0" borderId="517" applyNumberFormat="0" applyFill="0" applyAlignment="0" applyProtection="0"/>
    <xf numFmtId="266" fontId="21" fillId="0" borderId="517" applyNumberFormat="0" applyFill="0" applyAlignment="0" applyProtection="0"/>
    <xf numFmtId="266" fontId="77" fillId="39" borderId="518" applyNumberFormat="0" applyAlignment="0" applyProtection="0"/>
    <xf numFmtId="266" fontId="77" fillId="47" borderId="518" applyNumberFormat="0" applyAlignment="0" applyProtection="0"/>
    <xf numFmtId="266" fontId="77" fillId="39" borderId="518" applyNumberFormat="0" applyAlignment="0" applyProtection="0"/>
    <xf numFmtId="266" fontId="77" fillId="39" borderId="518" applyNumberFormat="0" applyAlignment="0" applyProtection="0"/>
    <xf numFmtId="266" fontId="77" fillId="47" borderId="518" applyNumberFormat="0" applyAlignment="0" applyProtection="0"/>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9" fillId="62" borderId="520">
      <alignment horizontal="left" vertical="center" wrapText="1"/>
    </xf>
    <xf numFmtId="266" fontId="18" fillId="44" borderId="521" applyNumberFormat="0" applyFont="0" applyAlignment="0" applyProtection="0"/>
    <xf numFmtId="266" fontId="18" fillId="44" borderId="521" applyNumberFormat="0" applyFont="0" applyAlignment="0" applyProtection="0"/>
    <xf numFmtId="266" fontId="18" fillId="44" borderId="521" applyNumberFormat="0" applyFont="0" applyAlignment="0" applyProtection="0"/>
    <xf numFmtId="266" fontId="146" fillId="39" borderId="522" applyNumberFormat="0" applyAlignment="0" applyProtection="0"/>
    <xf numFmtId="266" fontId="146" fillId="47" borderId="522" applyNumberFormat="0" applyAlignment="0" applyProtection="0"/>
    <xf numFmtId="266" fontId="146" fillId="39" borderId="522" applyNumberFormat="0" applyAlignment="0" applyProtection="0"/>
    <xf numFmtId="266" fontId="146" fillId="39" borderId="522" applyNumberFormat="0" applyAlignment="0" applyProtection="0"/>
    <xf numFmtId="266" fontId="146" fillId="47" borderId="522" applyNumberFormat="0" applyAlignment="0" applyProtection="0"/>
    <xf numFmtId="183" fontId="18" fillId="0" borderId="523">
      <alignment horizontal="centerContinuous"/>
    </xf>
    <xf numFmtId="266" fontId="37" fillId="0" borderId="524" applyNumberFormat="0" applyFill="0" applyAlignment="0" applyProtection="0"/>
    <xf numFmtId="266" fontId="37" fillId="0" borderId="524" applyNumberFormat="0" applyFill="0" applyAlignment="0" applyProtection="0"/>
    <xf numFmtId="266" fontId="37" fillId="0" borderId="524"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16" fillId="0" borderId="526" applyNumberFormat="0" applyFill="0" applyAlignment="0" applyProtection="0"/>
    <xf numFmtId="266" fontId="16" fillId="0" borderId="526" applyNumberFormat="0" applyFill="0" applyAlignment="0" applyProtection="0"/>
    <xf numFmtId="266" fontId="196" fillId="0" borderId="0" applyNumberFormat="0" applyFill="0" applyBorder="0" applyAlignment="0" applyProtection="0"/>
    <xf numFmtId="266" fontId="126" fillId="42" borderId="518" applyNumberFormat="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60">
      <alignment vertical="center"/>
    </xf>
    <xf numFmtId="266" fontId="18" fillId="0" borderId="460">
      <alignment vertical="center"/>
    </xf>
    <xf numFmtId="266" fontId="18" fillId="0" borderId="532">
      <alignment vertical="center"/>
    </xf>
    <xf numFmtId="266" fontId="18" fillId="0" borderId="460">
      <alignment vertical="center"/>
    </xf>
    <xf numFmtId="49" fontId="113" fillId="0" borderId="550">
      <alignment horizontal="center"/>
    </xf>
    <xf numFmtId="266" fontId="18" fillId="0" borderId="489">
      <alignment horizontal="center"/>
    </xf>
    <xf numFmtId="4" fontId="91" fillId="0" borderId="527" applyFont="0" applyFill="0" applyBorder="0" applyAlignment="0" applyProtection="0"/>
    <xf numFmtId="266" fontId="52" fillId="0" borderId="527" applyProtection="0">
      <alignment horizontal="center" vertical="top" wrapText="1"/>
      <protection hidden="1"/>
    </xf>
    <xf numFmtId="220" fontId="79" fillId="0" borderId="529" applyFont="0" applyFill="0" applyBorder="0" applyAlignment="0" applyProtection="0"/>
    <xf numFmtId="220" fontId="79" fillId="0" borderId="529" applyFont="0" applyFill="0" applyBorder="0" applyAlignment="0" applyProtection="0"/>
    <xf numFmtId="220" fontId="79" fillId="0" borderId="529" applyFont="0" applyFill="0" applyBorder="0" applyAlignment="0" applyProtection="0"/>
    <xf numFmtId="220" fontId="79" fillId="0" borderId="529" applyFont="0" applyFill="0" applyBorder="0" applyAlignment="0" applyProtection="0"/>
    <xf numFmtId="220" fontId="79" fillId="0" borderId="529" applyFont="0" applyFill="0" applyBorder="0" applyAlignment="0" applyProtection="0"/>
    <xf numFmtId="220" fontId="79" fillId="0" borderId="529" applyFont="0" applyFill="0" applyBorder="0" applyAlignment="0" applyProtection="0"/>
    <xf numFmtId="220" fontId="79" fillId="0" borderId="529" applyFont="0" applyFill="0" applyBorder="0" applyAlignment="0" applyProtection="0"/>
    <xf numFmtId="220" fontId="79" fillId="0" borderId="529" applyFont="0" applyFill="0" applyBorder="0" applyAlignment="0" applyProtection="0"/>
    <xf numFmtId="266" fontId="146" fillId="47" borderId="522" applyNumberFormat="0" applyAlignment="0" applyProtection="0"/>
    <xf numFmtId="266" fontId="146" fillId="39" borderId="522" applyNumberFormat="0" applyAlignment="0" applyProtection="0"/>
    <xf numFmtId="266" fontId="146" fillId="39" borderId="522" applyNumberFormat="0" applyAlignment="0" applyProtection="0"/>
    <xf numFmtId="266" fontId="146" fillId="47" borderId="522" applyNumberFormat="0" applyAlignment="0" applyProtection="0"/>
    <xf numFmtId="266" fontId="146" fillId="39" borderId="522" applyNumberFormat="0" applyAlignment="0" applyProtection="0"/>
    <xf numFmtId="266" fontId="18" fillId="44" borderId="521" applyNumberFormat="0" applyFont="0" applyAlignment="0" applyProtection="0"/>
    <xf numFmtId="266" fontId="18" fillId="44" borderId="521" applyNumberFormat="0" applyFont="0" applyAlignment="0" applyProtection="0"/>
    <xf numFmtId="266" fontId="18" fillId="44" borderId="521" applyNumberFormat="0" applyFont="0" applyAlignment="0" applyProtection="0"/>
    <xf numFmtId="4" fontId="91" fillId="0" borderId="527" applyFont="0" applyFill="0" applyBorder="0" applyAlignment="0" applyProtection="0"/>
    <xf numFmtId="188" fontId="18" fillId="0" borderId="529" applyFill="0" applyBorder="0">
      <alignment horizontal="right"/>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9" fillId="62" borderId="520">
      <alignment horizontal="left" vertical="center" wrapText="1"/>
    </xf>
    <xf numFmtId="266" fontId="27" fillId="0" borderId="513" applyNumberFormat="0" applyAlignment="0" applyProtection="0">
      <alignment horizontal="left" vertical="center"/>
    </xf>
    <xf numFmtId="266" fontId="126" fillId="42" borderId="518" applyNumberFormat="0" applyAlignment="0" applyProtection="0"/>
    <xf numFmtId="266" fontId="27" fillId="0" borderId="513" applyNumberFormat="0" applyAlignment="0" applyProtection="0">
      <alignment horizontal="left" vertical="center"/>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21" fillId="0" borderId="527" applyFont="0" applyFill="0" applyBorder="0" applyAlignment="0" applyProtection="0"/>
    <xf numFmtId="266" fontId="21" fillId="0" borderId="527" applyFon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27" fontId="18" fillId="0" borderId="531" applyFon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31" fontId="22" fillId="68" borderId="527" applyNumberFormat="0" applyFont="0" applyAlignment="0"/>
    <xf numFmtId="266" fontId="126" fillId="42" borderId="518" applyNumberFormat="0" applyAlignment="0" applyProtection="0"/>
    <xf numFmtId="266" fontId="27" fillId="0" borderId="530">
      <alignment horizontal="left" vertical="center"/>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49" fontId="113" fillId="0" borderId="527">
      <alignment horizontal="center"/>
    </xf>
    <xf numFmtId="266" fontId="113" fillId="0" borderId="527">
      <alignment horizontal="center"/>
    </xf>
    <xf numFmtId="49" fontId="113" fillId="0" borderId="527">
      <alignment horizontal="center"/>
    </xf>
    <xf numFmtId="266" fontId="113" fillId="0" borderId="527">
      <alignment horizontal="center"/>
    </xf>
    <xf numFmtId="49" fontId="113" fillId="0" borderId="527">
      <alignment horizontal="center"/>
    </xf>
    <xf numFmtId="266" fontId="126" fillId="42" borderId="518" applyNumberFormat="0" applyAlignment="0" applyProtection="0"/>
    <xf numFmtId="266" fontId="113" fillId="0" borderId="527">
      <alignment horizontal="center"/>
    </xf>
    <xf numFmtId="49" fontId="113" fillId="0" borderId="527">
      <alignment horizontal="center"/>
    </xf>
    <xf numFmtId="266" fontId="113" fillId="0" borderId="527">
      <alignment horizontal="center"/>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49" fontId="113" fillId="0" borderId="527">
      <alignment horizontal="center"/>
    </xf>
    <xf numFmtId="266" fontId="113" fillId="0" borderId="527">
      <alignment horizontal="center"/>
    </xf>
    <xf numFmtId="49" fontId="113" fillId="0" borderId="527">
      <alignment horizontal="center"/>
    </xf>
    <xf numFmtId="266" fontId="113" fillId="0" borderId="527">
      <alignment horizontal="center"/>
    </xf>
    <xf numFmtId="49" fontId="113" fillId="0" borderId="527">
      <alignment horizontal="center"/>
    </xf>
    <xf numFmtId="49" fontId="113" fillId="0" borderId="527">
      <alignment horizontal="center"/>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37" fillId="0" borderId="571" applyNumberFormat="0" applyFill="0" applyAlignment="0" applyProtection="0"/>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266" fontId="27" fillId="0" borderId="513" applyNumberFormat="0" applyAlignment="0" applyProtection="0">
      <alignment horizontal="left" vertical="center"/>
    </xf>
    <xf numFmtId="266" fontId="126" fillId="42" borderId="518" applyNumberFormat="0" applyAlignment="0" applyProtection="0"/>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49" fontId="113" fillId="0" borderId="527">
      <alignment horizontal="center"/>
    </xf>
    <xf numFmtId="266" fontId="18" fillId="0" borderId="536">
      <alignment vertical="center"/>
    </xf>
    <xf numFmtId="266" fontId="27" fillId="0" borderId="537" applyNumberFormat="0" applyAlignment="0" applyProtection="0">
      <alignment horizontal="left" vertical="center"/>
    </xf>
    <xf numFmtId="49" fontId="113" fillId="0" borderId="527">
      <alignment horizontal="center"/>
    </xf>
    <xf numFmtId="266" fontId="126" fillId="42" borderId="518" applyNumberFormat="0" applyAlignment="0" applyProtection="0"/>
    <xf numFmtId="266" fontId="21" fillId="0" borderId="620" applyFont="0" applyFill="0" applyBorder="0" applyAlignment="0" applyProtection="0"/>
    <xf numFmtId="266" fontId="126" fillId="42" borderId="518" applyNumberFormat="0" applyAlignment="0" applyProtection="0"/>
    <xf numFmtId="266" fontId="126" fillId="42" borderId="518" applyNumberFormat="0" applyAlignment="0" applyProtection="0"/>
    <xf numFmtId="266" fontId="113" fillId="0" borderId="527">
      <alignment horizontal="center"/>
    </xf>
    <xf numFmtId="49" fontId="113" fillId="0" borderId="527">
      <alignment horizontal="center"/>
    </xf>
    <xf numFmtId="266" fontId="126" fillId="42" borderId="518" applyNumberFormat="0" applyAlignment="0" applyProtection="0"/>
    <xf numFmtId="266" fontId="126" fillId="42" borderId="518" applyNumberFormat="0" applyAlignment="0" applyProtection="0"/>
    <xf numFmtId="10" fontId="21" fillId="68" borderId="527" applyNumberFormat="0" applyBorder="0" applyAlignment="0" applyProtection="0"/>
    <xf numFmtId="10" fontId="21" fillId="68" borderId="527" applyNumberFormat="0" applyBorder="0" applyAlignment="0" applyProtection="0"/>
    <xf numFmtId="266" fontId="126" fillId="42" borderId="518" applyNumberFormat="0" applyAlignment="0" applyProtection="0"/>
    <xf numFmtId="266" fontId="126" fillId="42" borderId="518" applyNumberFormat="0" applyAlignment="0" applyProtection="0"/>
    <xf numFmtId="266" fontId="146" fillId="39" borderId="592" applyNumberFormat="0" applyAlignment="0" applyProtection="0"/>
    <xf numFmtId="266" fontId="126" fillId="42" borderId="518" applyNumberFormat="0" applyAlignment="0" applyProtection="0"/>
    <xf numFmtId="266" fontId="37" fillId="0" borderId="618" applyNumberFormat="0" applyFill="0" applyAlignment="0" applyProtection="0"/>
    <xf numFmtId="8" fontId="18" fillId="0" borderId="519">
      <protection locked="0"/>
    </xf>
    <xf numFmtId="266" fontId="196" fillId="0" borderId="0" applyNumberFormat="0" applyFill="0" applyBorder="0" applyAlignment="0" applyProtection="0"/>
    <xf numFmtId="266" fontId="18" fillId="44" borderId="567" applyNumberFormat="0" applyFont="0" applyAlignment="0" applyProtection="0"/>
    <xf numFmtId="266" fontId="27" fillId="0" borderId="537" applyNumberFormat="0" applyAlignment="0" applyProtection="0">
      <alignment horizontal="left" vertical="center"/>
    </xf>
    <xf numFmtId="49" fontId="113" fillId="0" borderId="597">
      <alignment horizontal="center"/>
    </xf>
    <xf numFmtId="266" fontId="18" fillId="0" borderId="536">
      <alignment vertical="center"/>
    </xf>
    <xf numFmtId="266" fontId="18" fillId="44" borderId="614" applyNumberFormat="0" applyFont="0" applyAlignment="0" applyProtection="0"/>
    <xf numFmtId="8" fontId="18" fillId="0" borderId="586">
      <protection locked="0"/>
    </xf>
    <xf numFmtId="266" fontId="126" fillId="42" borderId="518" applyNumberFormat="0" applyAlignment="0" applyProtection="0"/>
    <xf numFmtId="266" fontId="126" fillId="42" borderId="585" applyNumberFormat="0" applyAlignment="0" applyProtection="0"/>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266" fontId="196" fillId="0" borderId="0" applyNumberFormat="0" applyFill="0" applyBorder="0" applyAlignment="0" applyProtection="0"/>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167" fontId="91" fillId="0" borderId="527" applyNumberFormat="0" applyFill="0" applyAlignment="0" applyProtection="0"/>
    <xf numFmtId="266" fontId="126" fillId="42"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38" fontId="21" fillId="0" borderId="527" applyFont="0" applyFill="0" applyBorder="0" applyAlignment="0" applyProtection="0"/>
    <xf numFmtId="266" fontId="21" fillId="0" borderId="527" applyFont="0" applyFill="0" applyBorder="0" applyAlignment="0" applyProtection="0"/>
    <xf numFmtId="266" fontId="126" fillId="42" borderId="518" applyNumberFormat="0" applyAlignment="0" applyProtection="0"/>
    <xf numFmtId="167" fontId="91" fillId="0" borderId="527" applyNumberFormat="0" applyFill="0" applyAlignment="0" applyProtection="0"/>
    <xf numFmtId="266" fontId="196" fillId="0" borderId="0" applyNumberFormat="0" applyFill="0" applyBorder="0" applyAlignment="0" applyProtection="0"/>
    <xf numFmtId="266" fontId="122" fillId="0" borderId="528" applyNumberFormat="0" applyFont="0" applyFill="0" applyAlignment="0" applyProtection="0"/>
    <xf numFmtId="266" fontId="39" fillId="0" borderId="489" applyNumberFormat="0" applyFont="0" applyFill="0" applyBorder="0" applyProtection="0">
      <alignment horizontal="centerContinuous"/>
    </xf>
    <xf numFmtId="266" fontId="74" fillId="80" borderId="527" applyNumberFormat="0" applyProtection="0">
      <alignment horizontal="center" vertical="top" wrapText="1"/>
      <protection hidden="1"/>
    </xf>
    <xf numFmtId="266" fontId="77" fillId="47" borderId="518" applyNumberFormat="0" applyAlignment="0" applyProtection="0"/>
    <xf numFmtId="266" fontId="77" fillId="39" borderId="518" applyNumberFormat="0" applyAlignment="0" applyProtection="0"/>
    <xf numFmtId="266" fontId="77" fillId="39" borderId="518" applyNumberFormat="0" applyAlignment="0" applyProtection="0"/>
    <xf numFmtId="266" fontId="77" fillId="47" borderId="518" applyNumberFormat="0" applyAlignment="0" applyProtection="0"/>
    <xf numFmtId="266" fontId="77" fillId="39" borderId="518" applyNumberFormat="0" applyAlignment="0" applyProtection="0"/>
    <xf numFmtId="201" fontId="71" fillId="0" borderId="489" applyNumberFormat="0" applyFill="0" applyAlignment="0" applyProtection="0">
      <alignment horizontal="center"/>
    </xf>
    <xf numFmtId="266" fontId="40" fillId="0" borderId="489" applyNumberFormat="0" applyFont="0" applyFill="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21" fillId="0" borderId="517" applyNumberFormat="0" applyFill="0" applyAlignment="0" applyProtection="0"/>
    <xf numFmtId="266" fontId="21" fillId="0" borderId="517" applyNumberFormat="0" applyFill="0" applyAlignment="0" applyProtection="0"/>
    <xf numFmtId="266" fontId="196" fillId="0" borderId="0" applyNumberFormat="0" applyFill="0" applyBorder="0" applyAlignment="0" applyProtection="0"/>
    <xf numFmtId="266" fontId="126" fillId="42" borderId="545" applyNumberFormat="0" applyAlignment="0" applyProtection="0"/>
    <xf numFmtId="266" fontId="26" fillId="58" borderId="515" applyNumberFormat="0" applyFont="0" applyAlignment="0" applyProtection="0">
      <alignment vertical="top"/>
    </xf>
    <xf numFmtId="266" fontId="26" fillId="58" borderId="515" applyNumberFormat="0" applyFont="0" applyAlignment="0" applyProtection="0">
      <alignment vertical="top"/>
    </xf>
    <xf numFmtId="49" fontId="113" fillId="0" borderId="550">
      <alignment horizontal="center"/>
    </xf>
    <xf numFmtId="266" fontId="126" fillId="42" borderId="545" applyNumberFormat="0" applyAlignment="0" applyProtection="0"/>
    <xf numFmtId="49" fontId="113" fillId="0" borderId="550">
      <alignment horizontal="center"/>
    </xf>
    <xf numFmtId="266" fontId="196" fillId="0" borderId="0" applyNumberFormat="0" applyFill="0" applyBorder="0" applyAlignment="0" applyProtection="0"/>
    <xf numFmtId="266" fontId="126" fillId="42" borderId="545" applyNumberFormat="0" applyAlignment="0" applyProtection="0"/>
    <xf numFmtId="266" fontId="18" fillId="0" borderId="460">
      <alignment vertical="center"/>
    </xf>
    <xf numFmtId="266" fontId="18" fillId="0" borderId="460">
      <alignment vertical="center"/>
    </xf>
    <xf numFmtId="266" fontId="160" fillId="71" borderId="527">
      <alignment horizontal="center" vertical="center" wrapText="1"/>
      <protection hidden="1"/>
    </xf>
    <xf numFmtId="266" fontId="158" fillId="1" borderId="530" applyNumberFormat="0" applyFont="0" applyAlignment="0">
      <alignment horizontal="center"/>
    </xf>
    <xf numFmtId="266" fontId="18" fillId="0" borderId="532">
      <alignment vertical="center"/>
    </xf>
    <xf numFmtId="266" fontId="18" fillId="0" borderId="460">
      <alignment vertical="center"/>
    </xf>
    <xf numFmtId="266" fontId="113" fillId="0" borderId="597">
      <alignment horizontal="center"/>
    </xf>
    <xf numFmtId="266" fontId="118" fillId="0" borderId="587" applyNumberFormat="0" applyFill="0" applyAlignment="0" applyProtection="0"/>
    <xf numFmtId="266" fontId="27" fillId="0" borderId="533" applyNumberFormat="0" applyAlignment="0" applyProtection="0">
      <alignment horizontal="left" vertical="center"/>
    </xf>
    <xf numFmtId="49" fontId="113" fillId="0" borderId="527">
      <alignment horizontal="center"/>
    </xf>
    <xf numFmtId="266" fontId="126" fillId="42"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64" applyNumberFormat="0" applyAlignment="0" applyProtection="0"/>
    <xf numFmtId="187" fontId="39" fillId="0" borderId="529"/>
    <xf numFmtId="183" fontId="18" fillId="0" borderId="523">
      <alignment horizontal="centerContinuous"/>
    </xf>
    <xf numFmtId="266" fontId="37" fillId="0" borderId="524" applyNumberFormat="0" applyFill="0" applyAlignment="0" applyProtection="0"/>
    <xf numFmtId="266" fontId="37" fillId="0" borderId="524" applyNumberFormat="0" applyFill="0" applyAlignment="0" applyProtection="0"/>
    <xf numFmtId="266" fontId="37" fillId="0" borderId="524"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16" fillId="0" borderId="526" applyNumberFormat="0" applyFill="0" applyAlignment="0" applyProtection="0"/>
    <xf numFmtId="266" fontId="16" fillId="0" borderId="526" applyNumberFormat="0" applyFill="0" applyAlignment="0" applyProtection="0"/>
    <xf numFmtId="266" fontId="126" fillId="42" borderId="564" applyNumberFormat="0" applyAlignment="0" applyProtection="0"/>
    <xf numFmtId="266" fontId="196" fillId="0" borderId="0" applyNumberFormat="0" applyFill="0" applyBorder="0" applyAlignment="0" applyProtection="0"/>
    <xf numFmtId="185" fontId="19" fillId="0" borderId="529"/>
    <xf numFmtId="266" fontId="196" fillId="0" borderId="0" applyNumberFormat="0" applyFill="0" applyBorder="0" applyAlignment="0" applyProtection="0"/>
    <xf numFmtId="266" fontId="196" fillId="0" borderId="0" applyNumberFormat="0" applyFill="0" applyBorder="0" applyAlignment="0" applyProtection="0"/>
    <xf numFmtId="14" fontId="18" fillId="68" borderId="527" applyNumberFormat="0" applyFont="0" applyAlignment="0" applyProtection="0">
      <alignment horizontal="centerContinuous"/>
    </xf>
    <xf numFmtId="14" fontId="18" fillId="68" borderId="527" applyNumberFormat="0" applyFont="0" applyAlignment="0" applyProtection="0">
      <alignment horizontal="centerContinuous"/>
    </xf>
    <xf numFmtId="16" fontId="18" fillId="68" borderId="527" applyNumberFormat="0" applyFont="0" applyAlignment="0" applyProtection="0">
      <alignment horizontal="centerContinuous"/>
    </xf>
    <xf numFmtId="18" fontId="18" fillId="68" borderId="527" applyNumberFormat="0" applyFont="0" applyAlignment="0" applyProtection="0">
      <alignment horizontal="centerContinuous"/>
    </xf>
    <xf numFmtId="20" fontId="18" fillId="68" borderId="527" applyNumberFormat="0" applyFont="0" applyAlignment="0" applyProtection="0">
      <alignment horizontal="centerContinuous"/>
    </xf>
    <xf numFmtId="16" fontId="18" fillId="68" borderId="527" applyNumberFormat="0" applyFont="0" applyAlignment="0" applyProtection="0">
      <alignment horizontal="centerContinuous"/>
    </xf>
    <xf numFmtId="18" fontId="18" fillId="68" borderId="527" applyNumberFormat="0" applyFont="0" applyAlignment="0" applyProtection="0">
      <alignment horizontal="centerContinuous"/>
    </xf>
    <xf numFmtId="20" fontId="18" fillId="68" borderId="527" applyNumberFormat="0" applyFont="0" applyAlignment="0" applyProtection="0">
      <alignment horizontal="centerContinuous"/>
    </xf>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527" applyFont="0" applyFill="0" applyBorder="0" applyAlignment="0" applyProtection="0"/>
    <xf numFmtId="167" fontId="91" fillId="0" borderId="527" applyNumberFormat="0" applyFill="0" applyAlignment="0" applyProtection="0"/>
    <xf numFmtId="266" fontId="18" fillId="0" borderId="53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0" fontId="18" fillId="68" borderId="573" applyNumberFormat="0" applyFont="0" applyAlignment="0" applyProtection="0">
      <alignment horizontal="centerContinuous"/>
    </xf>
    <xf numFmtId="266" fontId="196" fillId="0" borderId="0" applyNumberFormat="0" applyFill="0" applyBorder="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18" fillId="0" borderId="489" applyNumberFormat="0" applyFont="0" applyFill="0" applyAlignment="0" applyProtection="0"/>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32">
      <alignment vertical="center"/>
    </xf>
    <xf numFmtId="266" fontId="26" fillId="58" borderId="515" applyNumberFormat="0" applyFont="0" applyAlignment="0" applyProtection="0">
      <alignment vertical="top"/>
    </xf>
    <xf numFmtId="266" fontId="26" fillId="58" borderId="515" applyNumberFormat="0" applyFont="0" applyAlignment="0" applyProtection="0">
      <alignment vertical="top"/>
    </xf>
    <xf numFmtId="266" fontId="196" fillId="0" borderId="0" applyNumberFormat="0" applyFill="0" applyBorder="0" applyAlignment="0" applyProtection="0"/>
    <xf numFmtId="266" fontId="21" fillId="0" borderId="517" applyNumberFormat="0" applyFill="0" applyAlignment="0" applyProtection="0"/>
    <xf numFmtId="266" fontId="21" fillId="0" borderId="517" applyNumberFormat="0" applyFill="0" applyAlignment="0" applyProtection="0"/>
    <xf numFmtId="266" fontId="113" fillId="0" borderId="550">
      <alignment horizontal="center"/>
    </xf>
    <xf numFmtId="266" fontId="77" fillId="39" borderId="518" applyNumberFormat="0" applyAlignment="0" applyProtection="0"/>
    <xf numFmtId="266" fontId="77" fillId="47" borderId="518" applyNumberFormat="0" applyAlignment="0" applyProtection="0"/>
    <xf numFmtId="266" fontId="77" fillId="39" borderId="518" applyNumberFormat="0" applyAlignment="0" applyProtection="0"/>
    <xf numFmtId="266" fontId="77" fillId="39" borderId="518" applyNumberFormat="0" applyAlignment="0" applyProtection="0"/>
    <xf numFmtId="266" fontId="77" fillId="47" borderId="518" applyNumberFormat="0" applyAlignment="0" applyProtection="0"/>
    <xf numFmtId="266" fontId="18" fillId="0" borderId="489">
      <alignment horizontal="center"/>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8" fillId="0" borderId="532">
      <alignment vertical="center"/>
    </xf>
    <xf numFmtId="266" fontId="146" fillId="47" borderId="522" applyNumberFormat="0" applyAlignment="0" applyProtection="0"/>
    <xf numFmtId="266" fontId="146" fillId="39" borderId="522" applyNumberFormat="0" applyAlignment="0" applyProtection="0"/>
    <xf numFmtId="266" fontId="146" fillId="39" borderId="522" applyNumberFormat="0" applyAlignment="0" applyProtection="0"/>
    <xf numFmtId="266" fontId="146" fillId="47" borderId="522" applyNumberFormat="0" applyAlignment="0" applyProtection="0"/>
    <xf numFmtId="266" fontId="146" fillId="39" borderId="522" applyNumberFormat="0" applyAlignment="0" applyProtection="0"/>
    <xf numFmtId="266" fontId="18" fillId="44" borderId="521" applyNumberFormat="0" applyFont="0" applyAlignment="0" applyProtection="0"/>
    <xf numFmtId="266" fontId="18" fillId="44" borderId="521" applyNumberFormat="0" applyFont="0" applyAlignment="0" applyProtection="0"/>
    <xf numFmtId="266" fontId="18" fillId="44" borderId="521"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64" applyNumberFormat="0" applyAlignment="0" applyProtection="0"/>
    <xf numFmtId="266" fontId="129" fillId="62" borderId="520">
      <alignment horizontal="left" vertical="center" wrapText="1"/>
    </xf>
    <xf numFmtId="266" fontId="126" fillId="42" borderId="518" applyNumberFormat="0" applyAlignment="0" applyProtection="0"/>
    <xf numFmtId="266" fontId="126" fillId="42" borderId="518" applyNumberFormat="0" applyAlignment="0" applyProtection="0"/>
    <xf numFmtId="266" fontId="27" fillId="0" borderId="533" applyNumberFormat="0" applyAlignment="0" applyProtection="0">
      <alignment horizontal="left" vertical="center"/>
    </xf>
    <xf numFmtId="266" fontId="126" fillId="42" borderId="51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8" fillId="0" borderId="532">
      <alignment vertical="center"/>
    </xf>
    <xf numFmtId="266" fontId="18" fillId="0" borderId="532">
      <alignment vertical="center"/>
    </xf>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5" fontId="26" fillId="58" borderId="515" applyNumberFormat="0" applyAlignment="0" applyProtection="0">
      <alignment vertical="top"/>
    </xf>
    <xf numFmtId="5" fontId="26" fillId="58" borderId="515" applyNumberFormat="0" applyAlignment="0" applyProtection="0">
      <alignment vertical="top"/>
    </xf>
    <xf numFmtId="266" fontId="196" fillId="0" borderId="0" applyNumberFormat="0" applyFill="0" applyBorder="0" applyAlignment="0" applyProtection="0"/>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5" fontId="26" fillId="58" borderId="515" applyNumberFormat="0" applyAlignment="0" applyProtection="0">
      <alignment vertical="top"/>
    </xf>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18" fillId="0" borderId="472"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27" fillId="0" borderId="600">
      <alignment horizontal="left" vertical="center"/>
    </xf>
    <xf numFmtId="266" fontId="126" fillId="42" borderId="611" applyNumberFormat="0" applyAlignment="0" applyProtection="0"/>
    <xf numFmtId="266" fontId="21" fillId="0" borderId="620" applyFont="0" applyFill="0" applyBorder="0" applyAlignment="0" applyProtection="0"/>
    <xf numFmtId="266" fontId="118" fillId="0" borderId="589" applyNumberFormat="0" applyFill="0" applyAlignment="0" applyProtection="0"/>
    <xf numFmtId="266" fontId="26" fillId="43" borderId="516" applyNumberFormat="0" applyFont="0" applyBorder="0" applyProtection="0"/>
    <xf numFmtId="266" fontId="158" fillId="1" borderId="623" applyNumberFormat="0" applyFont="0" applyAlignment="0">
      <alignment horizontal="center"/>
    </xf>
    <xf numFmtId="266" fontId="126" fillId="42" borderId="611" applyNumberFormat="0" applyAlignment="0" applyProtection="0"/>
    <xf numFmtId="266" fontId="118" fillId="0" borderId="472"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96" fillId="0" borderId="0" applyNumberFormat="0" applyFill="0" applyBorder="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6" fillId="42" borderId="518" applyNumberFormat="0" applyAlignment="0" applyProtection="0"/>
    <xf numFmtId="266" fontId="129" fillId="62" borderId="520">
      <alignment horizontal="left" vertical="center" wrapText="1"/>
    </xf>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26" fillId="42" borderId="545" applyNumberFormat="0" applyAlignment="0" applyProtection="0"/>
    <xf numFmtId="8" fontId="18" fillId="0" borderId="586">
      <protection locked="0"/>
    </xf>
    <xf numFmtId="49" fontId="113" fillId="0" borderId="550">
      <alignment horizontal="center"/>
    </xf>
    <xf numFmtId="266" fontId="18" fillId="44" borderId="521" applyNumberFormat="0" applyFont="0" applyAlignment="0" applyProtection="0"/>
    <xf numFmtId="266" fontId="27" fillId="0" borderId="533" applyNumberFormat="0" applyAlignment="0" applyProtection="0">
      <alignment horizontal="left" vertical="center"/>
    </xf>
    <xf numFmtId="266" fontId="18" fillId="44" borderId="521" applyNumberFormat="0" applyFont="0" applyAlignment="0" applyProtection="0"/>
    <xf numFmtId="266" fontId="18" fillId="44" borderId="521" applyNumberFormat="0" applyFont="0" applyAlignment="0" applyProtection="0"/>
    <xf numFmtId="266" fontId="196" fillId="0" borderId="0" applyNumberFormat="0" applyFill="0" applyBorder="0" applyAlignment="0" applyProtection="0"/>
    <xf numFmtId="266" fontId="146" fillId="39" borderId="522" applyNumberFormat="0" applyAlignment="0" applyProtection="0"/>
    <xf numFmtId="266" fontId="146" fillId="47" borderId="522" applyNumberFormat="0" applyAlignment="0" applyProtection="0"/>
    <xf numFmtId="266" fontId="146" fillId="39" borderId="522" applyNumberFormat="0" applyAlignment="0" applyProtection="0"/>
    <xf numFmtId="266" fontId="146" fillId="39" borderId="522" applyNumberFormat="0" applyAlignment="0" applyProtection="0"/>
    <xf numFmtId="266" fontId="146" fillId="47" borderId="522"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489" applyNumberFormat="0" applyFont="0" applyFill="0" applyBorder="0" applyProtection="0">
      <alignment horizontal="centerContinuous"/>
    </xf>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77" fillId="47" borderId="518" applyNumberFormat="0" applyAlignment="0" applyProtection="0"/>
    <xf numFmtId="266" fontId="77" fillId="39" borderId="518" applyNumberFormat="0" applyAlignment="0" applyProtection="0"/>
    <xf numFmtId="266" fontId="77" fillId="39" borderId="518" applyNumberFormat="0" applyAlignment="0" applyProtection="0"/>
    <xf numFmtId="266" fontId="77" fillId="47" borderId="518" applyNumberFormat="0" applyAlignment="0" applyProtection="0"/>
    <xf numFmtId="266" fontId="77" fillId="39" borderId="518" applyNumberFormat="0" applyAlignment="0" applyProtection="0"/>
    <xf numFmtId="266" fontId="196" fillId="0" borderId="0" applyNumberFormat="0" applyFill="0" applyBorder="0" applyAlignment="0" applyProtection="0"/>
    <xf numFmtId="266" fontId="40" fillId="0" borderId="489" applyNumberFormat="0" applyFont="0" applyFill="0" applyAlignment="0" applyProtection="0"/>
    <xf numFmtId="49" fontId="113" fillId="0" borderId="550">
      <alignment horizontal="center"/>
    </xf>
    <xf numFmtId="266" fontId="21" fillId="0" borderId="517" applyNumberFormat="0" applyFill="0" applyAlignment="0" applyProtection="0"/>
    <xf numFmtId="266" fontId="21" fillId="0" borderId="517"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64" applyNumberFormat="0" applyAlignment="0" applyProtection="0"/>
    <xf numFmtId="266" fontId="18" fillId="0" borderId="532">
      <alignment vertical="center"/>
    </xf>
    <xf numFmtId="266" fontId="26" fillId="58" borderId="515" applyNumberFormat="0" applyFont="0" applyAlignment="0" applyProtection="0">
      <alignment vertical="top"/>
    </xf>
    <xf numFmtId="266" fontId="26" fillId="58" borderId="515"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611" applyNumberFormat="0" applyAlignment="0" applyProtection="0"/>
    <xf numFmtId="266" fontId="196" fillId="0" borderId="0" applyNumberFormat="0" applyFill="0" applyBorder="0" applyAlignment="0" applyProtection="0"/>
    <xf numFmtId="266" fontId="37" fillId="0" borderId="617" applyNumberFormat="0" applyFill="0" applyAlignment="0" applyProtection="0"/>
    <xf numFmtId="266" fontId="27" fillId="0" borderId="533" applyNumberFormat="0" applyAlignment="0" applyProtection="0">
      <alignment horizontal="left" vertical="center"/>
    </xf>
    <xf numFmtId="266" fontId="126" fillId="42" borderId="56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32">
      <alignment vertical="center"/>
    </xf>
    <xf numFmtId="183" fontId="18" fillId="0" borderId="523">
      <alignment horizontal="centerContinuous"/>
    </xf>
    <xf numFmtId="266" fontId="37" fillId="0" borderId="524" applyNumberFormat="0" applyFill="0" applyAlignment="0" applyProtection="0"/>
    <xf numFmtId="266" fontId="37" fillId="0" borderId="524" applyNumberFormat="0" applyFill="0" applyAlignment="0" applyProtection="0"/>
    <xf numFmtId="266" fontId="37" fillId="0" borderId="524"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16" fillId="0" borderId="526" applyNumberFormat="0" applyFill="0" applyAlignment="0" applyProtection="0"/>
    <xf numFmtId="266" fontId="16" fillId="0" borderId="52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24" applyNumberFormat="0" applyFill="0" applyAlignment="0" applyProtection="0"/>
    <xf numFmtId="266" fontId="37" fillId="0" borderId="524" applyNumberFormat="0" applyFill="0" applyAlignment="0" applyProtection="0"/>
    <xf numFmtId="266" fontId="37" fillId="0" borderId="524"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37" fillId="0" borderId="525" applyNumberFormat="0" applyFill="0" applyAlignment="0" applyProtection="0"/>
    <xf numFmtId="266" fontId="16" fillId="0" borderId="526" applyNumberFormat="0" applyFill="0" applyAlignment="0" applyProtection="0"/>
    <xf numFmtId="266" fontId="16" fillId="0" borderId="526" applyNumberFormat="0" applyFill="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18" fillId="0" borderId="472" applyNumberFormat="0" applyFill="0" applyAlignment="0" applyProtection="0"/>
    <xf numFmtId="266" fontId="118" fillId="0" borderId="472" applyNumberFormat="0" applyFill="0" applyAlignment="0" applyProtection="0"/>
    <xf numFmtId="266" fontId="118" fillId="0" borderId="47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18" fillId="0" borderId="532">
      <alignment vertical="center"/>
    </xf>
    <xf numFmtId="266" fontId="126" fillId="42" borderId="564" applyNumberFormat="0" applyAlignment="0" applyProtection="0"/>
    <xf numFmtId="266" fontId="126" fillId="42" borderId="585" applyNumberFormat="0" applyAlignment="0" applyProtection="0"/>
    <xf numFmtId="266" fontId="196" fillId="0" borderId="0" applyNumberFormat="0" applyFill="0" applyBorder="0" applyAlignment="0" applyProtection="0"/>
    <xf numFmtId="266" fontId="16" fillId="0" borderId="596" applyNumberFormat="0" applyFill="0" applyAlignment="0" applyProtection="0"/>
    <xf numFmtId="266" fontId="121" fillId="0" borderId="589" applyNumberFormat="0" applyFill="0" applyAlignment="0" applyProtection="0"/>
    <xf numFmtId="266" fontId="65" fillId="68" borderId="584" applyNumberFormat="0" applyBorder="0" applyAlignment="0" applyProtection="0"/>
    <xf numFmtId="266" fontId="196" fillId="0" borderId="0" applyNumberFormat="0" applyFill="0" applyBorder="0" applyAlignment="0" applyProtection="0"/>
    <xf numFmtId="266" fontId="37" fillId="0" borderId="595" applyNumberFormat="0" applyFill="0" applyAlignment="0" applyProtection="0"/>
    <xf numFmtId="266" fontId="26" fillId="43" borderId="543" applyNumberFormat="0" applyFont="0" applyBorder="0" applyProtection="0"/>
    <xf numFmtId="266" fontId="118" fillId="0" borderId="587" applyNumberFormat="0" applyFill="0" applyAlignment="0" applyProtection="0"/>
    <xf numFmtId="266" fontId="18" fillId="44" borderId="614" applyNumberFormat="0" applyFont="0" applyAlignment="0" applyProtection="0"/>
    <xf numFmtId="266" fontId="18" fillId="44" borderId="614" applyNumberFormat="0" applyFont="0" applyAlignment="0" applyProtection="0"/>
    <xf numFmtId="266" fontId="27" fillId="0" borderId="559"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32">
      <alignment vertical="center"/>
    </xf>
    <xf numFmtId="266" fontId="196" fillId="0" borderId="0" applyNumberFormat="0" applyFill="0" applyBorder="0" applyAlignment="0" applyProtection="0"/>
    <xf numFmtId="266" fontId="18" fillId="0" borderId="532">
      <alignment vertical="center"/>
    </xf>
    <xf numFmtId="266" fontId="18" fillId="0" borderId="53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18" fillId="0" borderId="532">
      <alignment vertical="center"/>
    </xf>
    <xf numFmtId="266" fontId="18" fillId="0" borderId="532">
      <alignment vertical="center"/>
    </xf>
    <xf numFmtId="266" fontId="196" fillId="0" borderId="0" applyNumberFormat="0" applyFill="0" applyBorder="0" applyAlignment="0" applyProtection="0"/>
    <xf numFmtId="266" fontId="18" fillId="0" borderId="532">
      <alignment vertical="center"/>
    </xf>
    <xf numFmtId="266" fontId="27" fillId="0" borderId="533" applyNumberFormat="0" applyAlignment="0" applyProtection="0">
      <alignment horizontal="left" vertical="center"/>
    </xf>
    <xf numFmtId="266" fontId="27" fillId="0" borderId="533" applyNumberFormat="0" applyAlignment="0" applyProtection="0">
      <alignment horizontal="left" vertical="center"/>
    </xf>
    <xf numFmtId="266" fontId="196" fillId="0" borderId="0" applyNumberFormat="0" applyFill="0" applyBorder="0" applyAlignment="0" applyProtection="0"/>
    <xf numFmtId="266" fontId="18" fillId="0" borderId="53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5">
      <alignment vertical="center"/>
    </xf>
    <xf numFmtId="266" fontId="126" fillId="42" borderId="564" applyNumberFormat="0" applyAlignment="0" applyProtection="0"/>
    <xf numFmtId="266" fontId="126" fillId="42" borderId="564" applyNumberFormat="0" applyAlignment="0" applyProtection="0"/>
    <xf numFmtId="266" fontId="113" fillId="0" borderId="573">
      <alignment horizontal="center"/>
    </xf>
    <xf numFmtId="49" fontId="113" fillId="0" borderId="573">
      <alignment horizontal="center"/>
    </xf>
    <xf numFmtId="266" fontId="126" fillId="42" borderId="564" applyNumberFormat="0" applyAlignment="0" applyProtection="0"/>
    <xf numFmtId="49" fontId="113" fillId="0" borderId="573">
      <alignment horizontal="center"/>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46" fillId="47" borderId="61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8" fillId="0" borderId="555">
      <alignment vertical="center"/>
    </xf>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18" fillId="0" borderId="555">
      <alignment vertical="center"/>
    </xf>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8" fillId="0" borderId="555">
      <alignment vertical="center"/>
    </xf>
    <xf numFmtId="266" fontId="18" fillId="0" borderId="55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5">
      <alignment vertical="center"/>
    </xf>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8" fillId="0" borderId="555">
      <alignment vertical="center"/>
    </xf>
    <xf numFmtId="266" fontId="18" fillId="0" borderId="555">
      <alignment vertical="center"/>
    </xf>
    <xf numFmtId="266" fontId="18" fillId="0" borderId="555">
      <alignment vertical="center"/>
    </xf>
    <xf numFmtId="266" fontId="18" fillId="0" borderId="55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5">
      <alignment vertical="center"/>
    </xf>
    <xf numFmtId="266" fontId="196" fillId="0" borderId="0" applyNumberFormat="0" applyFill="0" applyBorder="0" applyAlignment="0" applyProtection="0"/>
    <xf numFmtId="266" fontId="18" fillId="0" borderId="555">
      <alignment vertical="center"/>
    </xf>
    <xf numFmtId="266" fontId="196" fillId="0" borderId="0" applyNumberFormat="0" applyFill="0" applyBorder="0" applyAlignment="0" applyProtection="0"/>
    <xf numFmtId="220" fontId="79" fillId="0" borderId="599" applyFont="0" applyFill="0" applyBorder="0" applyAlignment="0" applyProtection="0"/>
    <xf numFmtId="266" fontId="196" fillId="0" borderId="0" applyNumberFormat="0" applyFill="0" applyBorder="0" applyAlignment="0" applyProtection="0"/>
    <xf numFmtId="266" fontId="18" fillId="0" borderId="555">
      <alignment vertical="center"/>
    </xf>
    <xf numFmtId="266" fontId="18" fillId="0" borderId="555">
      <alignment vertical="center"/>
    </xf>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8" fillId="0" borderId="555">
      <alignment vertical="center"/>
    </xf>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26" fillId="58" borderId="542" applyNumberFormat="0" applyFont="0" applyAlignment="0" applyProtection="0">
      <alignment vertical="top"/>
    </xf>
    <xf numFmtId="266" fontId="26" fillId="58" borderId="542" applyNumberFormat="0" applyFont="0" applyAlignment="0" applyProtection="0">
      <alignment vertical="top"/>
    </xf>
    <xf numFmtId="266" fontId="26" fillId="43" borderId="516" applyNumberFormat="0" applyFont="0" applyBorder="0" applyProtection="0"/>
    <xf numFmtId="266" fontId="26" fillId="43" borderId="516" applyNumberFormat="0" applyFont="0" applyBorder="0" applyProtection="0"/>
    <xf numFmtId="266" fontId="126" fillId="42" borderId="585" applyNumberFormat="0" applyAlignment="0" applyProtection="0"/>
    <xf numFmtId="266" fontId="77" fillId="39" borderId="545" applyNumberFormat="0" applyAlignment="0" applyProtection="0"/>
    <xf numFmtId="266" fontId="77" fillId="47" borderId="545" applyNumberFormat="0" applyAlignment="0" applyProtection="0"/>
    <xf numFmtId="266" fontId="77" fillId="39" borderId="545" applyNumberFormat="0" applyAlignment="0" applyProtection="0"/>
    <xf numFmtId="266" fontId="77" fillId="39" borderId="545" applyNumberFormat="0" applyAlignment="0" applyProtection="0"/>
    <xf numFmtId="266" fontId="77" fillId="47" borderId="545" applyNumberFormat="0" applyAlignment="0" applyProtection="0"/>
    <xf numFmtId="8" fontId="18" fillId="0" borderId="519">
      <protection locked="0"/>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46" fillId="39" borderId="546" applyNumberFormat="0" applyAlignment="0" applyProtection="0"/>
    <xf numFmtId="266" fontId="146" fillId="47" borderId="546" applyNumberFormat="0" applyAlignment="0" applyProtection="0"/>
    <xf numFmtId="266" fontId="146" fillId="39" borderId="546" applyNumberFormat="0" applyAlignment="0" applyProtection="0"/>
    <xf numFmtId="266" fontId="146" fillId="39" borderId="546" applyNumberFormat="0" applyAlignment="0" applyProtection="0"/>
    <xf numFmtId="266" fontId="146" fillId="47" borderId="546" applyNumberFormat="0" applyAlignment="0" applyProtection="0"/>
    <xf numFmtId="266" fontId="118" fillId="0" borderId="587" applyNumberFormat="0" applyFill="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16" fillId="0" borderId="549" applyNumberFormat="0" applyFill="0" applyAlignment="0" applyProtection="0"/>
    <xf numFmtId="266" fontId="16" fillId="0" borderId="549" applyNumberFormat="0" applyFill="0" applyAlignment="0" applyProtection="0"/>
    <xf numFmtId="266" fontId="196" fillId="0" borderId="0" applyNumberFormat="0" applyFill="0" applyBorder="0" applyAlignment="0" applyProtection="0"/>
    <xf numFmtId="266" fontId="126" fillId="42" borderId="545" applyNumberFormat="0" applyAlignment="0" applyProtection="0"/>
    <xf numFmtId="266" fontId="18" fillId="0" borderId="539">
      <alignment vertical="center"/>
    </xf>
    <xf numFmtId="266" fontId="18" fillId="0" borderId="539">
      <alignment vertical="center"/>
    </xf>
    <xf numFmtId="266" fontId="18" fillId="0" borderId="555">
      <alignment vertical="center"/>
    </xf>
    <xf numFmtId="266" fontId="96" fillId="0" borderId="541"/>
    <xf numFmtId="266" fontId="18" fillId="0" borderId="539">
      <alignment vertical="center"/>
    </xf>
    <xf numFmtId="49" fontId="113" fillId="0" borderId="573">
      <alignment horizontal="center"/>
    </xf>
    <xf numFmtId="4" fontId="91" fillId="0" borderId="550" applyFont="0" applyFill="0" applyBorder="0" applyAlignment="0" applyProtection="0"/>
    <xf numFmtId="266" fontId="52" fillId="0" borderId="550" applyProtection="0">
      <alignment horizontal="center" vertical="top" wrapText="1"/>
      <protection hidden="1"/>
    </xf>
    <xf numFmtId="220" fontId="79" fillId="0" borderId="552" applyFont="0" applyFill="0" applyBorder="0" applyAlignment="0" applyProtection="0"/>
    <xf numFmtId="220" fontId="79" fillId="0" borderId="552" applyFont="0" applyFill="0" applyBorder="0" applyAlignment="0" applyProtection="0"/>
    <xf numFmtId="220" fontId="79" fillId="0" borderId="552" applyFont="0" applyFill="0" applyBorder="0" applyAlignment="0" applyProtection="0"/>
    <xf numFmtId="220" fontId="79" fillId="0" borderId="552" applyFont="0" applyFill="0" applyBorder="0" applyAlignment="0" applyProtection="0"/>
    <xf numFmtId="220" fontId="79" fillId="0" borderId="552" applyFont="0" applyFill="0" applyBorder="0" applyAlignment="0" applyProtection="0"/>
    <xf numFmtId="220" fontId="79" fillId="0" borderId="552" applyFont="0" applyFill="0" applyBorder="0" applyAlignment="0" applyProtection="0"/>
    <xf numFmtId="220" fontId="79" fillId="0" borderId="552" applyFont="0" applyFill="0" applyBorder="0" applyAlignment="0" applyProtection="0"/>
    <xf numFmtId="220" fontId="79" fillId="0" borderId="552" applyFont="0" applyFill="0" applyBorder="0" applyAlignment="0" applyProtection="0"/>
    <xf numFmtId="266" fontId="146" fillId="47" borderId="546" applyNumberFormat="0" applyAlignment="0" applyProtection="0"/>
    <xf numFmtId="266" fontId="146" fillId="39" borderId="546" applyNumberFormat="0" applyAlignment="0" applyProtection="0"/>
    <xf numFmtId="266" fontId="146" fillId="39" borderId="546" applyNumberFormat="0" applyAlignment="0" applyProtection="0"/>
    <xf numFmtId="266" fontId="146" fillId="47" borderId="546" applyNumberFormat="0" applyAlignment="0" applyProtection="0"/>
    <xf numFmtId="266" fontId="146" fillId="39" borderId="546" applyNumberFormat="0" applyAlignment="0" applyProtection="0"/>
    <xf numFmtId="4" fontId="91" fillId="0" borderId="550" applyFont="0" applyFill="0" applyBorder="0" applyAlignment="0" applyProtection="0"/>
    <xf numFmtId="188" fontId="18" fillId="0" borderId="552" applyFill="0" applyBorder="0">
      <alignment horizontal="right"/>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27" fillId="0" borderId="540" applyNumberFormat="0" applyAlignment="0" applyProtection="0">
      <alignment horizontal="left" vertical="center"/>
    </xf>
    <xf numFmtId="266" fontId="126" fillId="42" borderId="545" applyNumberFormat="0" applyAlignment="0" applyProtection="0"/>
    <xf numFmtId="266" fontId="27" fillId="0" borderId="540" applyNumberFormat="0" applyAlignment="0" applyProtection="0">
      <alignment horizontal="left" vertical="center"/>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21" fillId="0" borderId="550" applyFont="0" applyFill="0" applyBorder="0" applyAlignment="0" applyProtection="0"/>
    <xf numFmtId="266" fontId="21" fillId="0" borderId="550" applyFon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27" fontId="18" fillId="0" borderId="554" applyFon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31" fontId="22" fillId="68" borderId="550" applyNumberFormat="0" applyFont="0" applyAlignment="0"/>
    <xf numFmtId="266" fontId="126" fillId="42" borderId="545" applyNumberFormat="0" applyAlignment="0" applyProtection="0"/>
    <xf numFmtId="266" fontId="27" fillId="0" borderId="553">
      <alignment horizontal="left" vertical="center"/>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49" fontId="113" fillId="0" borderId="550">
      <alignment horizontal="center"/>
    </xf>
    <xf numFmtId="266" fontId="113" fillId="0" borderId="550">
      <alignment horizontal="center"/>
    </xf>
    <xf numFmtId="49" fontId="113" fillId="0" borderId="550">
      <alignment horizontal="center"/>
    </xf>
    <xf numFmtId="266" fontId="113" fillId="0" borderId="550">
      <alignment horizontal="center"/>
    </xf>
    <xf numFmtId="49" fontId="113" fillId="0" borderId="550">
      <alignment horizontal="center"/>
    </xf>
    <xf numFmtId="266" fontId="126" fillId="42" borderId="545" applyNumberFormat="0" applyAlignment="0" applyProtection="0"/>
    <xf numFmtId="266" fontId="113" fillId="0" borderId="550">
      <alignment horizontal="center"/>
    </xf>
    <xf numFmtId="49" fontId="113" fillId="0" borderId="550">
      <alignment horizontal="center"/>
    </xf>
    <xf numFmtId="266" fontId="113" fillId="0" borderId="550">
      <alignment horizontal="center"/>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49" fontId="113" fillId="0" borderId="550">
      <alignment horizontal="center"/>
    </xf>
    <xf numFmtId="266" fontId="113" fillId="0" borderId="550">
      <alignment horizontal="center"/>
    </xf>
    <xf numFmtId="49" fontId="113" fillId="0" borderId="550">
      <alignment horizontal="center"/>
    </xf>
    <xf numFmtId="266" fontId="113" fillId="0" borderId="550">
      <alignment horizontal="center"/>
    </xf>
    <xf numFmtId="49" fontId="113" fillId="0" borderId="550">
      <alignment horizontal="center"/>
    </xf>
    <xf numFmtId="49" fontId="113" fillId="0" borderId="550">
      <alignment horizontal="center"/>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266" fontId="27" fillId="0" borderId="540" applyNumberFormat="0" applyAlignment="0" applyProtection="0">
      <alignment horizontal="left" vertical="center"/>
    </xf>
    <xf numFmtId="266" fontId="126" fillId="42" borderId="545" applyNumberFormat="0" applyAlignment="0" applyProtection="0"/>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49" fontId="113" fillId="0" borderId="550">
      <alignment horizontal="center"/>
    </xf>
    <xf numFmtId="266" fontId="18" fillId="0" borderId="579">
      <alignment vertical="center"/>
    </xf>
    <xf numFmtId="49" fontId="113" fillId="0" borderId="550">
      <alignment horizontal="center"/>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13" fillId="0" borderId="550">
      <alignment horizontal="center"/>
    </xf>
    <xf numFmtId="49" fontId="113" fillId="0" borderId="550">
      <alignment horizontal="center"/>
    </xf>
    <xf numFmtId="266" fontId="126" fillId="42" borderId="545" applyNumberFormat="0" applyAlignment="0" applyProtection="0"/>
    <xf numFmtId="266" fontId="126" fillId="42" borderId="545" applyNumberFormat="0" applyAlignment="0" applyProtection="0"/>
    <xf numFmtId="266" fontId="26" fillId="43" borderId="581" applyNumberFormat="0" applyFont="0" applyBorder="0" applyProtection="0"/>
    <xf numFmtId="10" fontId="21" fillId="68" borderId="550" applyNumberFormat="0" applyBorder="0" applyAlignment="0" applyProtection="0"/>
    <xf numFmtId="10" fontId="21" fillId="68" borderId="550" applyNumberFormat="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85" applyNumberFormat="0" applyAlignment="0" applyProtection="0"/>
    <xf numFmtId="266" fontId="126" fillId="42" borderId="545" applyNumberFormat="0" applyAlignment="0" applyProtection="0"/>
    <xf numFmtId="266" fontId="9" fillId="5" borderId="4" applyNumberFormat="0" applyAlignment="0" applyProtection="0"/>
    <xf numFmtId="266" fontId="113" fillId="0" borderId="620">
      <alignment horizontal="center"/>
    </xf>
    <xf numFmtId="266" fontId="146" fillId="39" borderId="615" applyNumberFormat="0" applyAlignment="0" applyProtection="0"/>
    <xf numFmtId="266" fontId="126" fillId="42" borderId="545" applyNumberFormat="0" applyAlignment="0" applyProtection="0"/>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167" fontId="91" fillId="0" borderId="550" applyNumberFormat="0" applyFill="0" applyAlignment="0" applyProtection="0"/>
    <xf numFmtId="266" fontId="126" fillId="42" borderId="545"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38" fontId="21" fillId="0" borderId="550" applyFont="0" applyFill="0" applyBorder="0" applyAlignment="0" applyProtection="0"/>
    <xf numFmtId="266" fontId="21" fillId="0" borderId="550" applyFont="0" applyFill="0" applyBorder="0" applyAlignment="0" applyProtection="0"/>
    <xf numFmtId="266" fontId="126" fillId="42" borderId="545" applyNumberFormat="0" applyAlignment="0" applyProtection="0"/>
    <xf numFmtId="167" fontId="91" fillId="0" borderId="550" applyNumberFormat="0" applyFill="0" applyAlignment="0" applyProtection="0"/>
    <xf numFmtId="266" fontId="122" fillId="0" borderId="551" applyNumberFormat="0" applyFont="0" applyFill="0" applyAlignment="0" applyProtection="0"/>
    <xf numFmtId="266" fontId="74" fillId="80" borderId="550" applyNumberFormat="0" applyProtection="0">
      <alignment horizontal="center" vertical="top" wrapText="1"/>
      <protection hidden="1"/>
    </xf>
    <xf numFmtId="266" fontId="77" fillId="47" borderId="545" applyNumberFormat="0" applyAlignment="0" applyProtection="0"/>
    <xf numFmtId="266" fontId="77" fillId="39" borderId="545" applyNumberFormat="0" applyAlignment="0" applyProtection="0"/>
    <xf numFmtId="266" fontId="77" fillId="39" borderId="545" applyNumberFormat="0" applyAlignment="0" applyProtection="0"/>
    <xf numFmtId="266" fontId="77" fillId="47" borderId="545" applyNumberFormat="0" applyAlignment="0" applyProtection="0"/>
    <xf numFmtId="266" fontId="77" fillId="39" borderId="545" applyNumberFormat="0" applyAlignment="0" applyProtection="0"/>
    <xf numFmtId="49" fontId="113" fillId="0" borderId="573">
      <alignment horizontal="center"/>
    </xf>
    <xf numFmtId="266" fontId="126" fillId="42" borderId="564" applyNumberFormat="0" applyAlignment="0" applyProtection="0"/>
    <xf numFmtId="266" fontId="126" fillId="42" borderId="564" applyNumberFormat="0" applyAlignment="0" applyProtection="0"/>
    <xf numFmtId="266" fontId="21" fillId="0" borderId="563" applyNumberFormat="0" applyFill="0" applyAlignment="0" applyProtection="0"/>
    <xf numFmtId="266" fontId="126" fillId="42" borderId="564" applyNumberFormat="0" applyAlignment="0" applyProtection="0"/>
    <xf numFmtId="266" fontId="113" fillId="0" borderId="573">
      <alignment horizontal="center"/>
    </xf>
    <xf numFmtId="266" fontId="113" fillId="0" borderId="573">
      <alignment horizontal="center"/>
    </xf>
    <xf numFmtId="266" fontId="126" fillId="42" borderId="564" applyNumberFormat="0" applyAlignment="0" applyProtection="0"/>
    <xf numFmtId="49" fontId="113" fillId="0" borderId="573">
      <alignment horizontal="center"/>
    </xf>
    <xf numFmtId="266" fontId="26" fillId="58" borderId="542" applyNumberFormat="0" applyFont="0" applyAlignment="0" applyProtection="0">
      <alignment vertical="top"/>
    </xf>
    <xf numFmtId="266" fontId="26" fillId="58" borderId="542" applyNumberFormat="0" applyFont="0" applyAlignment="0" applyProtection="0">
      <alignment vertical="top"/>
    </xf>
    <xf numFmtId="49" fontId="113" fillId="0" borderId="573">
      <alignment horizontal="center"/>
    </xf>
    <xf numFmtId="266" fontId="126" fillId="42" borderId="564" applyNumberFormat="0" applyAlignment="0" applyProtection="0"/>
    <xf numFmtId="266" fontId="18" fillId="0" borderId="539">
      <alignment vertical="center"/>
    </xf>
    <xf numFmtId="266" fontId="18" fillId="0" borderId="539">
      <alignment vertical="center"/>
    </xf>
    <xf numFmtId="266" fontId="96" fillId="0" borderId="541"/>
    <xf numFmtId="266" fontId="160" fillId="71" borderId="550">
      <alignment horizontal="center" vertical="center" wrapText="1"/>
      <protection hidden="1"/>
    </xf>
    <xf numFmtId="266" fontId="158" fillId="1" borderId="553" applyNumberFormat="0" applyFont="0" applyAlignment="0">
      <alignment horizontal="center"/>
    </xf>
    <xf numFmtId="266" fontId="18" fillId="0" borderId="555">
      <alignment vertical="center"/>
    </xf>
    <xf numFmtId="266" fontId="96" fillId="0" borderId="541"/>
    <xf numFmtId="266" fontId="18" fillId="0" borderId="539">
      <alignment vertical="center"/>
    </xf>
    <xf numFmtId="220" fontId="79" fillId="0" borderId="599" applyFont="0" applyFill="0" applyBorder="0" applyAlignment="0" applyProtection="0"/>
    <xf numFmtId="266" fontId="77" fillId="47" borderId="585" applyNumberFormat="0" applyAlignment="0" applyProtection="0"/>
    <xf numFmtId="266" fontId="27" fillId="0" borderId="556" applyNumberFormat="0" applyAlignment="0" applyProtection="0">
      <alignment horizontal="left" vertical="center"/>
    </xf>
    <xf numFmtId="49" fontId="113" fillId="0" borderId="550">
      <alignment horizontal="center"/>
    </xf>
    <xf numFmtId="266" fontId="126" fillId="42" borderId="545" applyNumberFormat="0" applyAlignment="0" applyProtection="0"/>
    <xf numFmtId="266" fontId="196" fillId="0" borderId="0" applyNumberFormat="0" applyFill="0" applyBorder="0" applyAlignment="0" applyProtection="0"/>
    <xf numFmtId="266" fontId="120" fillId="0" borderId="588"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587" applyNumberFormat="0" applyFill="0" applyAlignment="0" applyProtection="0"/>
    <xf numFmtId="187" fontId="39" fillId="0" borderId="552"/>
    <xf numFmtId="266" fontId="40" fillId="0" borderId="602" applyNumberFormat="0" applyFont="0" applyFill="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16" fillId="0" borderId="549" applyNumberFormat="0" applyFill="0" applyAlignment="0" applyProtection="0"/>
    <xf numFmtId="266" fontId="16" fillId="0" borderId="549" applyNumberFormat="0" applyFill="0" applyAlignment="0" applyProtection="0"/>
    <xf numFmtId="266" fontId="121" fillId="0" borderId="589" applyNumberFormat="0" applyFill="0" applyAlignment="0" applyProtection="0"/>
    <xf numFmtId="266" fontId="196" fillId="0" borderId="0" applyNumberFormat="0" applyFill="0" applyBorder="0" applyAlignment="0" applyProtection="0"/>
    <xf numFmtId="185" fontId="19" fillId="0" borderId="552"/>
    <xf numFmtId="266" fontId="196" fillId="0" borderId="0" applyNumberFormat="0" applyFill="0" applyBorder="0" applyAlignment="0" applyProtection="0"/>
    <xf numFmtId="266" fontId="196" fillId="0" borderId="0" applyNumberFormat="0" applyFill="0" applyBorder="0" applyAlignment="0" applyProtection="0"/>
    <xf numFmtId="14" fontId="18" fillId="68" borderId="550" applyNumberFormat="0" applyFont="0" applyAlignment="0" applyProtection="0">
      <alignment horizontal="centerContinuous"/>
    </xf>
    <xf numFmtId="14" fontId="18" fillId="68" borderId="550" applyNumberFormat="0" applyFont="0" applyAlignment="0" applyProtection="0">
      <alignment horizontal="centerContinuous"/>
    </xf>
    <xf numFmtId="16" fontId="18" fillId="68" borderId="550" applyNumberFormat="0" applyFont="0" applyAlignment="0" applyProtection="0">
      <alignment horizontal="centerContinuous"/>
    </xf>
    <xf numFmtId="18" fontId="18" fillId="68" borderId="550" applyNumberFormat="0" applyFont="0" applyAlignment="0" applyProtection="0">
      <alignment horizontal="centerContinuous"/>
    </xf>
    <xf numFmtId="20" fontId="18" fillId="68" borderId="550" applyNumberFormat="0" applyFont="0" applyAlignment="0" applyProtection="0">
      <alignment horizontal="centerContinuous"/>
    </xf>
    <xf numFmtId="16" fontId="18" fillId="68" borderId="550" applyNumberFormat="0" applyFont="0" applyAlignment="0" applyProtection="0">
      <alignment horizontal="centerContinuous"/>
    </xf>
    <xf numFmtId="18" fontId="18" fillId="68" borderId="550" applyNumberFormat="0" applyFont="0" applyAlignment="0" applyProtection="0">
      <alignment horizontal="centerContinuous"/>
    </xf>
    <xf numFmtId="20" fontId="18" fillId="68" borderId="550" applyNumberFormat="0" applyFont="0" applyAlignment="0" applyProtection="0">
      <alignment horizontal="centerContinuous"/>
    </xf>
    <xf numFmtId="266" fontId="196" fillId="0" borderId="0" applyNumberFormat="0" applyFill="0" applyBorder="0" applyAlignment="0" applyProtection="0"/>
    <xf numFmtId="266" fontId="118" fillId="0" borderId="58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550" applyFont="0" applyFill="0" applyBorder="0" applyAlignment="0" applyProtection="0"/>
    <xf numFmtId="167" fontId="91" fillId="0" borderId="550" applyNumberFormat="0" applyFill="0" applyAlignment="0" applyProtection="0"/>
    <xf numFmtId="266" fontId="18" fillId="0" borderId="55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95" applyNumberFormat="0" applyFill="0" applyAlignment="0" applyProtection="0"/>
    <xf numFmtId="266" fontId="196" fillId="0" borderId="0" applyNumberFormat="0" applyFill="0" applyBorder="0" applyAlignment="0" applyProtection="0"/>
    <xf numFmtId="220" fontId="79" fillId="0" borderId="599" applyFont="0" applyFill="0" applyBorder="0" applyAlignment="0" applyProtection="0"/>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541"/>
    <xf numFmtId="266" fontId="18" fillId="0" borderId="555">
      <alignment vertical="center"/>
    </xf>
    <xf numFmtId="266" fontId="26" fillId="58" borderId="542" applyNumberFormat="0" applyFont="0" applyAlignment="0" applyProtection="0">
      <alignment vertical="top"/>
    </xf>
    <xf numFmtId="266" fontId="26" fillId="58" borderId="542" applyNumberFormat="0" applyFont="0" applyAlignment="0" applyProtection="0">
      <alignment vertical="top"/>
    </xf>
    <xf numFmtId="266" fontId="26" fillId="43" borderId="516" applyNumberFormat="0" applyFont="0" applyBorder="0" applyProtection="0"/>
    <xf numFmtId="266" fontId="26" fillId="43" borderId="516" applyNumberFormat="0" applyFont="0" applyBorder="0" applyProtection="0"/>
    <xf numFmtId="266" fontId="196" fillId="0" borderId="0" applyNumberFormat="0" applyFill="0" applyBorder="0" applyAlignment="0" applyProtection="0"/>
    <xf numFmtId="266" fontId="21" fillId="0" borderId="563" applyNumberFormat="0" applyFill="0" applyAlignment="0" applyProtection="0"/>
    <xf numFmtId="266" fontId="126" fillId="42" borderId="564" applyNumberFormat="0" applyAlignment="0" applyProtection="0"/>
    <xf numFmtId="266" fontId="77" fillId="39" borderId="545" applyNumberFormat="0" applyAlignment="0" applyProtection="0"/>
    <xf numFmtId="266" fontId="77" fillId="47" borderId="545" applyNumberFormat="0" applyAlignment="0" applyProtection="0"/>
    <xf numFmtId="266" fontId="77" fillId="39" borderId="545" applyNumberFormat="0" applyAlignment="0" applyProtection="0"/>
    <xf numFmtId="266" fontId="77" fillId="39" borderId="545" applyNumberFormat="0" applyAlignment="0" applyProtection="0"/>
    <xf numFmtId="266" fontId="77" fillId="47" borderId="545" applyNumberFormat="0" applyAlignment="0" applyProtection="0"/>
    <xf numFmtId="266" fontId="126" fillId="42" borderId="611" applyNumberFormat="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8" fillId="0" borderId="555">
      <alignment vertical="center"/>
    </xf>
    <xf numFmtId="8" fontId="18" fillId="0" borderId="519">
      <protection locked="0"/>
    </xf>
    <xf numFmtId="266" fontId="146" fillId="47" borderId="546" applyNumberFormat="0" applyAlignment="0" applyProtection="0"/>
    <xf numFmtId="266" fontId="146" fillId="39" borderId="546" applyNumberFormat="0" applyAlignment="0" applyProtection="0"/>
    <xf numFmtId="266" fontId="146" fillId="39" borderId="546" applyNumberFormat="0" applyAlignment="0" applyProtection="0"/>
    <xf numFmtId="266" fontId="146" fillId="47" borderId="546" applyNumberFormat="0" applyAlignment="0" applyProtection="0"/>
    <xf numFmtId="266" fontId="146" fillId="39" borderId="54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516" applyNumberFormat="0" applyFont="0" applyBorder="0" applyProtection="0"/>
    <xf numFmtId="266" fontId="26" fillId="43" borderId="516" applyNumberFormat="0" applyFont="0" applyBorder="0" applyProtection="0"/>
    <xf numFmtId="266" fontId="126" fillId="42" borderId="545" applyNumberFormat="0" applyAlignment="0" applyProtection="0"/>
    <xf numFmtId="266" fontId="126" fillId="42" borderId="545" applyNumberFormat="0" applyAlignment="0" applyProtection="0"/>
    <xf numFmtId="266" fontId="27" fillId="0" borderId="556" applyNumberFormat="0" applyAlignment="0" applyProtection="0">
      <alignment horizontal="left" vertical="center"/>
    </xf>
    <xf numFmtId="266" fontId="126" fillId="42" borderId="54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8" fillId="0" borderId="555">
      <alignment vertical="center"/>
    </xf>
    <xf numFmtId="266" fontId="18" fillId="0" borderId="555">
      <alignment vertical="center"/>
    </xf>
    <xf numFmtId="266" fontId="196" fillId="0" borderId="0" applyNumberForma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5" fontId="26" fillId="58" borderId="542" applyNumberFormat="0" applyAlignment="0" applyProtection="0">
      <alignment vertical="top"/>
    </xf>
    <xf numFmtId="5" fontId="26" fillId="58" borderId="542" applyNumberFormat="0" applyAlignment="0" applyProtection="0">
      <alignment vertical="top"/>
    </xf>
    <xf numFmtId="266" fontId="146" fillId="39" borderId="592" applyNumberFormat="0" applyAlignment="0" applyProtection="0"/>
    <xf numFmtId="5" fontId="26" fillId="58" borderId="542" applyNumberFormat="0" applyAlignment="0" applyProtection="0">
      <alignment vertical="top"/>
    </xf>
    <xf numFmtId="266" fontId="196" fillId="0" borderId="0" applyNumberFormat="0" applyFill="0" applyBorder="0" applyAlignment="0" applyProtection="0"/>
    <xf numFmtId="5" fontId="26" fillId="58" borderId="542" applyNumberFormat="0" applyAlignment="0" applyProtection="0">
      <alignment vertical="top"/>
    </xf>
    <xf numFmtId="5" fontId="26" fillId="58" borderId="542" applyNumberFormat="0" applyAlignment="0" applyProtection="0">
      <alignment vertical="top"/>
    </xf>
    <xf numFmtId="5" fontId="26" fillId="58" borderId="542" applyNumberFormat="0" applyAlignment="0" applyProtection="0">
      <alignment vertical="top"/>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8" fillId="0" borderId="579">
      <alignment vertical="center"/>
    </xf>
    <xf numFmtId="49" fontId="113" fillId="0" borderId="597">
      <alignment horizontal="center"/>
    </xf>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545" applyNumberFormat="0" applyAlignment="0" applyProtection="0"/>
    <xf numFmtId="266" fontId="196" fillId="0" borderId="0" applyNumberFormat="0" applyFill="0" applyBorder="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126" fillId="42" borderId="545" applyNumberFormat="0" applyAlignment="0" applyProtection="0"/>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21" fillId="0" borderId="573" applyFont="0" applyFill="0" applyBorder="0" applyAlignment="0" applyProtection="0"/>
    <xf numFmtId="266" fontId="126" fillId="42" borderId="564" applyNumberFormat="0" applyAlignment="0" applyProtection="0"/>
    <xf numFmtId="8" fontId="18" fillId="0" borderId="586">
      <protection locked="0"/>
    </xf>
    <xf numFmtId="266" fontId="27" fillId="0" borderId="556" applyNumberFormat="0" applyAlignment="0" applyProtection="0">
      <alignment horizontal="left" vertical="center"/>
    </xf>
    <xf numFmtId="266" fontId="146" fillId="39" borderId="546" applyNumberFormat="0" applyAlignment="0" applyProtection="0"/>
    <xf numFmtId="266" fontId="146" fillId="47" borderId="546" applyNumberFormat="0" applyAlignment="0" applyProtection="0"/>
    <xf numFmtId="266" fontId="146" fillId="39" borderId="546" applyNumberFormat="0" applyAlignment="0" applyProtection="0"/>
    <xf numFmtId="266" fontId="146" fillId="39" borderId="546" applyNumberFormat="0" applyAlignment="0" applyProtection="0"/>
    <xf numFmtId="266" fontId="146" fillId="47" borderId="54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8" fontId="18" fillId="0" borderId="519">
      <protection locked="0"/>
    </xf>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77" fillId="47" borderId="545" applyNumberFormat="0" applyAlignment="0" applyProtection="0"/>
    <xf numFmtId="266" fontId="77" fillId="39" borderId="545" applyNumberFormat="0" applyAlignment="0" applyProtection="0"/>
    <xf numFmtId="266" fontId="77" fillId="39" borderId="545" applyNumberFormat="0" applyAlignment="0" applyProtection="0"/>
    <xf numFmtId="266" fontId="77" fillId="47" borderId="545" applyNumberFormat="0" applyAlignment="0" applyProtection="0"/>
    <xf numFmtId="266" fontId="77" fillId="39" borderId="545" applyNumberFormat="0" applyAlignment="0" applyProtection="0"/>
    <xf numFmtId="266" fontId="196" fillId="0" borderId="0" applyNumberFormat="0" applyFill="0" applyBorder="0" applyAlignment="0" applyProtection="0"/>
    <xf numFmtId="49" fontId="113" fillId="0" borderId="573">
      <alignment horizontal="center"/>
    </xf>
    <xf numFmtId="266" fontId="126" fillId="42" borderId="564" applyNumberFormat="0" applyAlignment="0" applyProtection="0"/>
    <xf numFmtId="266" fontId="126" fillId="42" borderId="564" applyNumberFormat="0" applyAlignment="0" applyProtection="0"/>
    <xf numFmtId="266" fontId="26" fillId="43" borderId="562" applyNumberFormat="0" applyFont="0" applyBorder="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589" applyNumberFormat="0" applyFill="0" applyAlignment="0" applyProtection="0"/>
    <xf numFmtId="266" fontId="26" fillId="43" borderId="516" applyNumberFormat="0" applyFont="0" applyBorder="0" applyProtection="0"/>
    <xf numFmtId="266" fontId="18" fillId="0" borderId="555">
      <alignment vertical="center"/>
    </xf>
    <xf numFmtId="266" fontId="96" fillId="0" borderId="541"/>
    <xf numFmtId="266" fontId="26" fillId="43" borderId="516" applyNumberFormat="0" applyFont="0" applyBorder="0" applyProtection="0"/>
    <xf numFmtId="266" fontId="26" fillId="58" borderId="542" applyNumberFormat="0" applyFont="0" applyAlignment="0" applyProtection="0">
      <alignment vertical="top"/>
    </xf>
    <xf numFmtId="266" fontId="26" fillId="58" borderId="542"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5">
      <alignment vertical="center"/>
    </xf>
    <xf numFmtId="266" fontId="18" fillId="0" borderId="603">
      <alignment vertical="center"/>
    </xf>
    <xf numFmtId="266" fontId="37" fillId="0" borderId="547" applyNumberFormat="0" applyFill="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16" fillId="0" borderId="549" applyNumberFormat="0" applyFill="0" applyAlignment="0" applyProtection="0"/>
    <xf numFmtId="266" fontId="16" fillId="0" borderId="54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7"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37" fillId="0" borderId="548" applyNumberFormat="0" applyFill="0" applyAlignment="0" applyProtection="0"/>
    <xf numFmtId="266" fontId="16" fillId="0" borderId="549" applyNumberFormat="0" applyFill="0" applyAlignment="0" applyProtection="0"/>
    <xf numFmtId="266" fontId="16" fillId="0" borderId="549" applyNumberFormat="0" applyFill="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46" fillId="39" borderId="592" applyNumberFormat="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18" fillId="0" borderId="555">
      <alignment vertical="center"/>
    </xf>
    <xf numFmtId="266" fontId="126" fillId="42" borderId="585" applyNumberFormat="0" applyAlignment="0" applyProtection="0"/>
    <xf numFmtId="266" fontId="196" fillId="0" borderId="0" applyNumberFormat="0" applyFill="0" applyBorder="0" applyAlignment="0" applyProtection="0"/>
    <xf numFmtId="266" fontId="121" fillId="0" borderId="589" applyNumberFormat="0" applyFill="0" applyAlignment="0" applyProtection="0"/>
    <xf numFmtId="5" fontId="26" fillId="58" borderId="580" applyNumberFormat="0" applyAlignment="0" applyProtection="0">
      <alignment vertical="top"/>
    </xf>
    <xf numFmtId="266" fontId="118" fillId="0" borderId="589" applyNumberFormat="0" applyFill="0" applyAlignment="0" applyProtection="0"/>
    <xf numFmtId="266" fontId="96" fillId="0" borderId="560"/>
    <xf numFmtId="220" fontId="79" fillId="0" borderId="575" applyFont="0" applyFill="0" applyBorder="0" applyAlignment="0" applyProtection="0"/>
    <xf numFmtId="220" fontId="79" fillId="0" borderId="599" applyFont="0" applyFill="0" applyBorder="0" applyAlignment="0" applyProtection="0"/>
    <xf numFmtId="16" fontId="18" fillId="68" borderId="597" applyNumberFormat="0" applyFont="0" applyAlignment="0" applyProtection="0">
      <alignment horizontal="centerContinuous"/>
    </xf>
    <xf numFmtId="266" fontId="126" fillId="42" borderId="585" applyNumberFormat="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5">
      <alignment vertical="center"/>
    </xf>
    <xf numFmtId="266" fontId="196" fillId="0" borderId="0" applyNumberFormat="0" applyFill="0" applyBorder="0" applyAlignment="0" applyProtection="0"/>
    <xf numFmtId="266" fontId="18" fillId="0" borderId="555">
      <alignment vertical="center"/>
    </xf>
    <xf numFmtId="266" fontId="18" fillId="0" borderId="55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18" fillId="0" borderId="555">
      <alignment vertical="center"/>
    </xf>
    <xf numFmtId="266" fontId="18" fillId="0" borderId="555">
      <alignment vertical="center"/>
    </xf>
    <xf numFmtId="266" fontId="196" fillId="0" borderId="0" applyNumberFormat="0" applyFill="0" applyBorder="0" applyAlignment="0" applyProtection="0"/>
    <xf numFmtId="266" fontId="18" fillId="0" borderId="555">
      <alignment vertical="center"/>
    </xf>
    <xf numFmtId="266" fontId="27" fillId="0" borderId="556" applyNumberFormat="0" applyAlignment="0" applyProtection="0">
      <alignment horizontal="left" vertical="center"/>
    </xf>
    <xf numFmtId="266" fontId="27" fillId="0" borderId="556" applyNumberFormat="0" applyAlignment="0" applyProtection="0">
      <alignment horizontal="left" vertical="center"/>
    </xf>
    <xf numFmtId="266" fontId="196" fillId="0" borderId="0" applyNumberFormat="0" applyFill="0" applyBorder="0" applyAlignment="0" applyProtection="0"/>
    <xf numFmtId="266" fontId="18" fillId="0" borderId="555">
      <alignment vertical="center"/>
    </xf>
    <xf numFmtId="49" fontId="113" fillId="0" borderId="597">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8" fillId="0" borderId="557">
      <alignment vertical="center"/>
    </xf>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8" fillId="0" borderId="557">
      <alignment vertical="center"/>
    </xf>
    <xf numFmtId="266" fontId="18" fillId="0" borderId="55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8" fillId="0" borderId="557">
      <alignment vertical="center"/>
    </xf>
    <xf numFmtId="266" fontId="18" fillId="0" borderId="557">
      <alignment vertical="center"/>
    </xf>
    <xf numFmtId="266" fontId="18" fillId="0" borderId="557">
      <alignment vertical="center"/>
    </xf>
    <xf numFmtId="266" fontId="18" fillId="0" borderId="55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18" fillId="0" borderId="557">
      <alignment vertical="center"/>
    </xf>
    <xf numFmtId="266" fontId="126" fillId="42" borderId="611" applyNumberFormat="0" applyAlignment="0" applyProtection="0"/>
    <xf numFmtId="266" fontId="196" fillId="0" borderId="0" applyNumberFormat="0" applyFill="0" applyBorder="0" applyAlignment="0" applyProtection="0"/>
    <xf numFmtId="266" fontId="126" fillId="42" borderId="611" applyNumberFormat="0" applyAlignment="0" applyProtection="0"/>
    <xf numFmtId="266" fontId="196" fillId="0" borderId="0" applyNumberFormat="0" applyFill="0" applyBorder="0" applyAlignment="0" applyProtection="0"/>
    <xf numFmtId="266" fontId="18" fillId="0" borderId="557">
      <alignment vertical="center"/>
    </xf>
    <xf numFmtId="266" fontId="18" fillId="0" borderId="557">
      <alignment vertical="center"/>
    </xf>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8" fillId="0" borderId="557">
      <alignment vertical="center"/>
    </xf>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26" fillId="58" borderId="561" applyNumberFormat="0" applyFont="0" applyAlignment="0" applyProtection="0">
      <alignment vertical="top"/>
    </xf>
    <xf numFmtId="266" fontId="26" fillId="58" borderId="561" applyNumberFormat="0" applyFont="0" applyAlignment="0" applyProtection="0">
      <alignment vertical="top"/>
    </xf>
    <xf numFmtId="266" fontId="21" fillId="0" borderId="563" applyNumberFormat="0" applyFill="0" applyAlignment="0" applyProtection="0"/>
    <xf numFmtId="266" fontId="21" fillId="0" borderId="563" applyNumberFormat="0" applyFill="0" applyAlignment="0" applyProtection="0"/>
    <xf numFmtId="266" fontId="77" fillId="39" borderId="564" applyNumberFormat="0" applyAlignment="0" applyProtection="0"/>
    <xf numFmtId="266" fontId="77" fillId="47" borderId="564" applyNumberFormat="0" applyAlignment="0" applyProtection="0"/>
    <xf numFmtId="266" fontId="77" fillId="39" borderId="564" applyNumberFormat="0" applyAlignment="0" applyProtection="0"/>
    <xf numFmtId="266" fontId="77" fillId="39" borderId="564" applyNumberFormat="0" applyAlignment="0" applyProtection="0"/>
    <xf numFmtId="266" fontId="77" fillId="47" borderId="564" applyNumberFormat="0" applyAlignment="0" applyProtection="0"/>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9" fillId="62" borderId="566">
      <alignment horizontal="left" vertical="center" wrapText="1"/>
    </xf>
    <xf numFmtId="266" fontId="18" fillId="44" borderId="567" applyNumberFormat="0" applyFont="0" applyAlignment="0" applyProtection="0"/>
    <xf numFmtId="266" fontId="18" fillId="44" borderId="567" applyNumberFormat="0" applyFont="0" applyAlignment="0" applyProtection="0"/>
    <xf numFmtId="266" fontId="18" fillId="44" borderId="567" applyNumberFormat="0" applyFont="0" applyAlignment="0" applyProtection="0"/>
    <xf numFmtId="266" fontId="146" fillId="39" borderId="568" applyNumberFormat="0" applyAlignment="0" applyProtection="0"/>
    <xf numFmtId="266" fontId="146" fillId="47" borderId="568" applyNumberFormat="0" applyAlignment="0" applyProtection="0"/>
    <xf numFmtId="266" fontId="146" fillId="39" borderId="568" applyNumberFormat="0" applyAlignment="0" applyProtection="0"/>
    <xf numFmtId="266" fontId="146" fillId="39" borderId="568" applyNumberFormat="0" applyAlignment="0" applyProtection="0"/>
    <xf numFmtId="266" fontId="146" fillId="47" borderId="568" applyNumberFormat="0" applyAlignment="0" applyProtection="0"/>
    <xf numFmtId="183" fontId="18" fillId="0" borderId="569">
      <alignment horizontal="centerContinuous"/>
    </xf>
    <xf numFmtId="266" fontId="37" fillId="0" borderId="570" applyNumberFormat="0" applyFill="0" applyAlignment="0" applyProtection="0"/>
    <xf numFmtId="266" fontId="37" fillId="0" borderId="570" applyNumberFormat="0" applyFill="0" applyAlignment="0" applyProtection="0"/>
    <xf numFmtId="266" fontId="37" fillId="0" borderId="570"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16" fillId="0" borderId="572" applyNumberFormat="0" applyFill="0" applyAlignment="0" applyProtection="0"/>
    <xf numFmtId="266" fontId="16" fillId="0" borderId="572" applyNumberFormat="0" applyFill="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8" fillId="0" borderId="558">
      <alignment vertical="center"/>
    </xf>
    <xf numFmtId="266" fontId="18" fillId="0" borderId="558">
      <alignment vertical="center"/>
    </xf>
    <xf numFmtId="266" fontId="18" fillId="0" borderId="557">
      <alignment vertical="center"/>
    </xf>
    <xf numFmtId="266" fontId="96" fillId="0" borderId="560"/>
    <xf numFmtId="266" fontId="18" fillId="0" borderId="558">
      <alignment vertical="center"/>
    </xf>
    <xf numFmtId="49" fontId="113" fillId="0" borderId="597">
      <alignment horizontal="center"/>
    </xf>
    <xf numFmtId="4" fontId="91" fillId="0" borderId="573" applyFont="0" applyFill="0" applyBorder="0" applyAlignment="0" applyProtection="0"/>
    <xf numFmtId="266" fontId="52" fillId="0" borderId="573" applyProtection="0">
      <alignment horizontal="center" vertical="top" wrapText="1"/>
      <protection hidden="1"/>
    </xf>
    <xf numFmtId="220" fontId="79" fillId="0" borderId="575" applyFont="0" applyFill="0" applyBorder="0" applyAlignment="0" applyProtection="0"/>
    <xf numFmtId="220" fontId="79" fillId="0" borderId="575" applyFont="0" applyFill="0" applyBorder="0" applyAlignment="0" applyProtection="0"/>
    <xf numFmtId="220" fontId="79" fillId="0" borderId="575" applyFont="0" applyFill="0" applyBorder="0" applyAlignment="0" applyProtection="0"/>
    <xf numFmtId="220" fontId="79" fillId="0" borderId="575" applyFont="0" applyFill="0" applyBorder="0" applyAlignment="0" applyProtection="0"/>
    <xf numFmtId="220" fontId="79" fillId="0" borderId="575" applyFont="0" applyFill="0" applyBorder="0" applyAlignment="0" applyProtection="0"/>
    <xf numFmtId="220" fontId="79" fillId="0" borderId="575" applyFont="0" applyFill="0" applyBorder="0" applyAlignment="0" applyProtection="0"/>
    <xf numFmtId="220" fontId="79" fillId="0" borderId="575" applyFont="0" applyFill="0" applyBorder="0" applyAlignment="0" applyProtection="0"/>
    <xf numFmtId="220" fontId="79" fillId="0" borderId="575" applyFont="0" applyFill="0" applyBorder="0" applyAlignment="0" applyProtection="0"/>
    <xf numFmtId="266" fontId="146" fillId="47" borderId="568" applyNumberFormat="0" applyAlignment="0" applyProtection="0"/>
    <xf numFmtId="266" fontId="146" fillId="39" borderId="568" applyNumberFormat="0" applyAlignment="0" applyProtection="0"/>
    <xf numFmtId="266" fontId="146" fillId="39" borderId="568" applyNumberFormat="0" applyAlignment="0" applyProtection="0"/>
    <xf numFmtId="266" fontId="146" fillId="47" borderId="568" applyNumberFormat="0" applyAlignment="0" applyProtection="0"/>
    <xf numFmtId="266" fontId="146" fillId="39" borderId="568" applyNumberFormat="0" applyAlignment="0" applyProtection="0"/>
    <xf numFmtId="266" fontId="18" fillId="44" borderId="567" applyNumberFormat="0" applyFont="0" applyAlignment="0" applyProtection="0"/>
    <xf numFmtId="266" fontId="18" fillId="44" borderId="567" applyNumberFormat="0" applyFont="0" applyAlignment="0" applyProtection="0"/>
    <xf numFmtId="266" fontId="18" fillId="44" borderId="567" applyNumberFormat="0" applyFont="0" applyAlignment="0" applyProtection="0"/>
    <xf numFmtId="4" fontId="91" fillId="0" borderId="573" applyFont="0" applyFill="0" applyBorder="0" applyAlignment="0" applyProtection="0"/>
    <xf numFmtId="188" fontId="18" fillId="0" borderId="575" applyFill="0" applyBorder="0">
      <alignment horizontal="right"/>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9" fillId="62" borderId="566">
      <alignment horizontal="left" vertical="center" wrapText="1"/>
    </xf>
    <xf numFmtId="266" fontId="27" fillId="0" borderId="559" applyNumberFormat="0" applyAlignment="0" applyProtection="0">
      <alignment horizontal="left" vertical="center"/>
    </xf>
    <xf numFmtId="266" fontId="126" fillId="42" borderId="564" applyNumberFormat="0" applyAlignment="0" applyProtection="0"/>
    <xf numFmtId="266" fontId="27" fillId="0" borderId="559" applyNumberFormat="0" applyAlignment="0" applyProtection="0">
      <alignment horizontal="left" vertical="center"/>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21" fillId="0" borderId="573" applyFont="0" applyFill="0" applyBorder="0" applyAlignment="0" applyProtection="0"/>
    <xf numFmtId="266" fontId="21" fillId="0" borderId="573" applyFon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27" fontId="18" fillId="0" borderId="577" applyFon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31" fontId="22" fillId="68" borderId="573" applyNumberFormat="0" applyFont="0" applyAlignment="0"/>
    <xf numFmtId="266" fontId="126" fillId="42" borderId="564" applyNumberFormat="0" applyAlignment="0" applyProtection="0"/>
    <xf numFmtId="266" fontId="27" fillId="0" borderId="576">
      <alignment horizontal="left" vertical="center"/>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49" fontId="113" fillId="0" borderId="573">
      <alignment horizontal="center"/>
    </xf>
    <xf numFmtId="266" fontId="113" fillId="0" borderId="573">
      <alignment horizontal="center"/>
    </xf>
    <xf numFmtId="49" fontId="113" fillId="0" borderId="573">
      <alignment horizontal="center"/>
    </xf>
    <xf numFmtId="266" fontId="113" fillId="0" borderId="573">
      <alignment horizontal="center"/>
    </xf>
    <xf numFmtId="49" fontId="113" fillId="0" borderId="573">
      <alignment horizontal="center"/>
    </xf>
    <xf numFmtId="266" fontId="126" fillId="42" borderId="564" applyNumberFormat="0" applyAlignment="0" applyProtection="0"/>
    <xf numFmtId="266" fontId="113" fillId="0" borderId="573">
      <alignment horizontal="center"/>
    </xf>
    <xf numFmtId="49" fontId="113" fillId="0" borderId="573">
      <alignment horizontal="center"/>
    </xf>
    <xf numFmtId="266" fontId="113" fillId="0" borderId="573">
      <alignment horizontal="center"/>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49" fontId="113" fillId="0" borderId="573">
      <alignment horizontal="center"/>
    </xf>
    <xf numFmtId="266" fontId="113" fillId="0" borderId="573">
      <alignment horizontal="center"/>
    </xf>
    <xf numFmtId="49" fontId="113" fillId="0" borderId="573">
      <alignment horizontal="center"/>
    </xf>
    <xf numFmtId="266" fontId="113" fillId="0" borderId="573">
      <alignment horizontal="center"/>
    </xf>
    <xf numFmtId="49" fontId="113" fillId="0" borderId="573">
      <alignment horizontal="center"/>
    </xf>
    <xf numFmtId="49" fontId="113" fillId="0" borderId="573">
      <alignment horizontal="center"/>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266" fontId="27" fillId="0" borderId="559" applyNumberFormat="0" applyAlignment="0" applyProtection="0">
      <alignment horizontal="left" vertical="center"/>
    </xf>
    <xf numFmtId="266" fontId="126" fillId="42" borderId="564" applyNumberFormat="0" applyAlignment="0" applyProtection="0"/>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49" fontId="113" fillId="0" borderId="573">
      <alignment horizontal="center"/>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13" fillId="0" borderId="573">
      <alignment horizontal="center"/>
    </xf>
    <xf numFmtId="49" fontId="113" fillId="0" borderId="573">
      <alignment horizontal="center"/>
    </xf>
    <xf numFmtId="266" fontId="126" fillId="42" borderId="564" applyNumberFormat="0" applyAlignment="0" applyProtection="0"/>
    <xf numFmtId="266" fontId="126" fillId="42" borderId="564" applyNumberFormat="0" applyAlignment="0" applyProtection="0"/>
    <xf numFmtId="10" fontId="21" fillId="68" borderId="573" applyNumberFormat="0" applyBorder="0" applyAlignment="0" applyProtection="0"/>
    <xf numFmtId="10" fontId="21" fillId="68" borderId="573" applyNumberFormat="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8" fontId="18" fillId="0" borderId="565">
      <protection locked="0"/>
    </xf>
    <xf numFmtId="266" fontId="126" fillId="42" borderId="564" applyNumberFormat="0" applyAlignment="0" applyProtection="0"/>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266" fontId="196" fillId="0" borderId="0" applyNumberFormat="0" applyFill="0" applyBorder="0" applyAlignment="0" applyProtection="0"/>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167" fontId="91" fillId="0" borderId="573" applyNumberFormat="0" applyFill="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38" fontId="21" fillId="0" borderId="573" applyFont="0" applyFill="0" applyBorder="0" applyAlignment="0" applyProtection="0"/>
    <xf numFmtId="266" fontId="21" fillId="0" borderId="573" applyFont="0" applyFill="0" applyBorder="0" applyAlignment="0" applyProtection="0"/>
    <xf numFmtId="266" fontId="126" fillId="42" borderId="564" applyNumberFormat="0" applyAlignment="0" applyProtection="0"/>
    <xf numFmtId="167" fontId="91" fillId="0" borderId="573" applyNumberFormat="0" applyFill="0" applyAlignment="0" applyProtection="0"/>
    <xf numFmtId="266" fontId="196" fillId="0" borderId="0" applyNumberFormat="0" applyFill="0" applyBorder="0" applyAlignment="0" applyProtection="0"/>
    <xf numFmtId="266" fontId="122" fillId="0" borderId="574" applyNumberFormat="0" applyFont="0" applyFill="0" applyAlignment="0" applyProtection="0"/>
    <xf numFmtId="266" fontId="74" fillId="80" borderId="573" applyNumberFormat="0" applyProtection="0">
      <alignment horizontal="center" vertical="top" wrapText="1"/>
      <protection hidden="1"/>
    </xf>
    <xf numFmtId="266" fontId="77" fillId="47" borderId="564" applyNumberFormat="0" applyAlignment="0" applyProtection="0"/>
    <xf numFmtId="266" fontId="77" fillId="39" borderId="564" applyNumberFormat="0" applyAlignment="0" applyProtection="0"/>
    <xf numFmtId="266" fontId="77" fillId="39" borderId="564" applyNumberFormat="0" applyAlignment="0" applyProtection="0"/>
    <xf numFmtId="266" fontId="77" fillId="47" borderId="564" applyNumberFormat="0" applyAlignment="0" applyProtection="0"/>
    <xf numFmtId="266" fontId="77" fillId="39" borderId="564" applyNumberFormat="0" applyAlignment="0" applyProtection="0"/>
    <xf numFmtId="49" fontId="113" fillId="0" borderId="597">
      <alignment horizontal="center"/>
    </xf>
    <xf numFmtId="266" fontId="113" fillId="0" borderId="597">
      <alignment horizontal="center"/>
    </xf>
    <xf numFmtId="266" fontId="126" fillId="42" borderId="585" applyNumberFormat="0" applyAlignment="0" applyProtection="0"/>
    <xf numFmtId="49" fontId="113" fillId="0" borderId="597">
      <alignment horizontal="center"/>
    </xf>
    <xf numFmtId="266" fontId="120" fillId="0" borderId="588" applyNumberFormat="0" applyFill="0" applyAlignment="0" applyProtection="0"/>
    <xf numFmtId="227" fontId="18" fillId="0" borderId="601" applyFont="0" applyFill="0" applyBorder="0" applyAlignment="0" applyProtection="0"/>
    <xf numFmtId="266" fontId="21" fillId="0" borderId="563" applyNumberFormat="0" applyFill="0" applyAlignment="0" applyProtection="0"/>
    <xf numFmtId="266" fontId="21" fillId="0" borderId="563" applyNumberFormat="0" applyFill="0" applyAlignment="0" applyProtection="0"/>
    <xf numFmtId="266" fontId="126" fillId="42" borderId="585" applyNumberFormat="0" applyAlignment="0" applyProtection="0"/>
    <xf numFmtId="266" fontId="113" fillId="0" borderId="597">
      <alignment horizontal="center"/>
    </xf>
    <xf numFmtId="266" fontId="121" fillId="0" borderId="589" applyNumberFormat="0" applyFill="0" applyAlignment="0" applyProtection="0"/>
    <xf numFmtId="266" fontId="126" fillId="42" borderId="585" applyNumberFormat="0" applyAlignment="0" applyProtection="0"/>
    <xf numFmtId="266" fontId="113" fillId="0" borderId="597">
      <alignment horizontal="center"/>
    </xf>
    <xf numFmtId="266" fontId="118" fillId="0" borderId="589" applyNumberFormat="0" applyFill="0" applyAlignment="0" applyProtection="0"/>
    <xf numFmtId="266" fontId="126" fillId="42" borderId="585" applyNumberFormat="0" applyAlignment="0" applyProtection="0"/>
    <xf numFmtId="266" fontId="26" fillId="58" borderId="561" applyNumberFormat="0" applyFont="0" applyAlignment="0" applyProtection="0">
      <alignment vertical="top"/>
    </xf>
    <xf numFmtId="266" fontId="26" fillId="58" borderId="561" applyNumberFormat="0" applyFont="0" applyAlignment="0" applyProtection="0">
      <alignment vertical="top"/>
    </xf>
    <xf numFmtId="49" fontId="113" fillId="0" borderId="597">
      <alignment horizontal="center"/>
    </xf>
    <xf numFmtId="266" fontId="126" fillId="42" borderId="585" applyNumberFormat="0" applyAlignment="0" applyProtection="0"/>
    <xf numFmtId="266" fontId="118" fillId="0" borderId="589" applyNumberFormat="0" applyFill="0" applyAlignment="0" applyProtection="0"/>
    <xf numFmtId="266" fontId="126" fillId="42" borderId="585" applyNumberFormat="0" applyAlignment="0" applyProtection="0"/>
    <xf numFmtId="231" fontId="22" fillId="68" borderId="597" applyNumberFormat="0" applyFont="0" applyAlignment="0"/>
    <xf numFmtId="266" fontId="18" fillId="0" borderId="558">
      <alignment vertical="center"/>
    </xf>
    <xf numFmtId="266" fontId="18" fillId="0" borderId="558">
      <alignment vertical="center"/>
    </xf>
    <xf numFmtId="266" fontId="96" fillId="0" borderId="560"/>
    <xf numFmtId="266" fontId="160" fillId="71" borderId="573">
      <alignment horizontal="center" vertical="center" wrapText="1"/>
      <protection hidden="1"/>
    </xf>
    <xf numFmtId="266" fontId="158" fillId="1" borderId="576" applyNumberFormat="0" applyFont="0" applyAlignment="0">
      <alignment horizontal="center"/>
    </xf>
    <xf numFmtId="266" fontId="18" fillId="0" borderId="557">
      <alignment vertical="center"/>
    </xf>
    <xf numFmtId="266" fontId="96" fillId="0" borderId="560"/>
    <xf numFmtId="266" fontId="18" fillId="0" borderId="558">
      <alignment vertical="center"/>
    </xf>
    <xf numFmtId="266" fontId="126" fillId="42" borderId="611" applyNumberFormat="0" applyAlignment="0" applyProtection="0"/>
    <xf numFmtId="49" fontId="113" fillId="0" borderId="620">
      <alignment horizontal="center"/>
    </xf>
    <xf numFmtId="266" fontId="27" fillId="0" borderId="607" applyNumberFormat="0" applyAlignment="0" applyProtection="0">
      <alignment horizontal="left" vertical="center"/>
    </xf>
    <xf numFmtId="266" fontId="27" fillId="0" borderId="578" applyNumberFormat="0" applyAlignment="0" applyProtection="0">
      <alignment horizontal="left" vertical="center"/>
    </xf>
    <xf numFmtId="49" fontId="113" fillId="0" borderId="573">
      <alignment horizontal="center"/>
    </xf>
    <xf numFmtId="266" fontId="126" fillId="42" borderId="56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575"/>
    <xf numFmtId="183" fontId="18" fillId="0" borderId="569">
      <alignment horizontal="centerContinuous"/>
    </xf>
    <xf numFmtId="266" fontId="37" fillId="0" borderId="570" applyNumberFormat="0" applyFill="0" applyAlignment="0" applyProtection="0"/>
    <xf numFmtId="266" fontId="37" fillId="0" borderId="570" applyNumberFormat="0" applyFill="0" applyAlignment="0" applyProtection="0"/>
    <xf numFmtId="266" fontId="37" fillId="0" borderId="570"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16" fillId="0" borderId="572" applyNumberFormat="0" applyFill="0" applyAlignment="0" applyProtection="0"/>
    <xf numFmtId="266" fontId="16" fillId="0" borderId="572" applyNumberFormat="0" applyFill="0" applyAlignment="0" applyProtection="0"/>
    <xf numFmtId="266" fontId="196" fillId="0" borderId="0" applyNumberFormat="0" applyFill="0" applyBorder="0" applyAlignment="0" applyProtection="0"/>
    <xf numFmtId="185" fontId="19" fillId="0" borderId="575"/>
    <xf numFmtId="266" fontId="196" fillId="0" borderId="0" applyNumberFormat="0" applyFill="0" applyBorder="0" applyAlignment="0" applyProtection="0"/>
    <xf numFmtId="266" fontId="196" fillId="0" borderId="0" applyNumberFormat="0" applyFill="0" applyBorder="0" applyAlignment="0" applyProtection="0"/>
    <xf numFmtId="14" fontId="18" fillId="68" borderId="573" applyNumberFormat="0" applyFont="0" applyAlignment="0" applyProtection="0">
      <alignment horizontal="centerContinuous"/>
    </xf>
    <xf numFmtId="14" fontId="18" fillId="68" borderId="573" applyNumberFormat="0" applyFont="0" applyAlignment="0" applyProtection="0">
      <alignment horizontal="centerContinuous"/>
    </xf>
    <xf numFmtId="16" fontId="18" fillId="68" borderId="573" applyNumberFormat="0" applyFont="0" applyAlignment="0" applyProtection="0">
      <alignment horizontal="centerContinuous"/>
    </xf>
    <xf numFmtId="18" fontId="18" fillId="68" borderId="573" applyNumberFormat="0" applyFont="0" applyAlignment="0" applyProtection="0">
      <alignment horizontal="centerContinuous"/>
    </xf>
    <xf numFmtId="20" fontId="18" fillId="68" borderId="573" applyNumberFormat="0" applyFont="0" applyAlignment="0" applyProtection="0">
      <alignment horizontal="centerContinuous"/>
    </xf>
    <xf numFmtId="16" fontId="18" fillId="68" borderId="573" applyNumberFormat="0" applyFont="0" applyAlignment="0" applyProtection="0">
      <alignment horizontal="centerContinuous"/>
    </xf>
    <xf numFmtId="18" fontId="18" fillId="68" borderId="573" applyNumberFormat="0" applyFont="0" applyAlignment="0" applyProtection="0">
      <alignment horizontal="centerContinuous"/>
    </xf>
    <xf numFmtId="20" fontId="18" fillId="68" borderId="573"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573" applyFont="0" applyFill="0" applyBorder="0" applyAlignment="0" applyProtection="0"/>
    <xf numFmtId="167" fontId="91" fillId="0" borderId="573" applyNumberFormat="0" applyFill="0" applyAlignment="0" applyProtection="0"/>
    <xf numFmtId="266" fontId="18" fillId="0" borderId="55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11" applyNumberFormat="0" applyAlignment="0" applyProtection="0"/>
    <xf numFmtId="266" fontId="126" fillId="42" borderId="611" applyNumberFormat="0" applyAlignment="0" applyProtection="0"/>
    <xf numFmtId="266" fontId="21" fillId="0" borderId="620" applyFont="0" applyFill="0" applyBorder="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560"/>
    <xf numFmtId="266" fontId="18" fillId="0" borderId="557">
      <alignment vertical="center"/>
    </xf>
    <xf numFmtId="266" fontId="26" fillId="58" borderId="561" applyNumberFormat="0" applyFont="0" applyAlignment="0" applyProtection="0">
      <alignment vertical="top"/>
    </xf>
    <xf numFmtId="266" fontId="26" fillId="58" borderId="561" applyNumberFormat="0" applyFont="0" applyAlignment="0" applyProtection="0">
      <alignment vertical="top"/>
    </xf>
    <xf numFmtId="266" fontId="196" fillId="0" borderId="0" applyNumberFormat="0" applyFill="0" applyBorder="0" applyAlignment="0" applyProtection="0"/>
    <xf numFmtId="266" fontId="21" fillId="0" borderId="563" applyNumberFormat="0" applyFill="0" applyAlignment="0" applyProtection="0"/>
    <xf numFmtId="266" fontId="21" fillId="0" borderId="563" applyNumberFormat="0" applyFill="0" applyAlignment="0" applyProtection="0"/>
    <xf numFmtId="266" fontId="126" fillId="42" borderId="585" applyNumberFormat="0" applyAlignment="0" applyProtection="0"/>
    <xf numFmtId="266" fontId="126" fillId="42" borderId="585" applyNumberFormat="0" applyAlignment="0" applyProtection="0"/>
    <xf numFmtId="49" fontId="113" fillId="0" borderId="597">
      <alignment horizontal="center"/>
    </xf>
    <xf numFmtId="266" fontId="77" fillId="39" borderId="564" applyNumberFormat="0" applyAlignment="0" applyProtection="0"/>
    <xf numFmtId="266" fontId="77" fillId="47" borderId="564" applyNumberFormat="0" applyAlignment="0" applyProtection="0"/>
    <xf numFmtId="266" fontId="77" fillId="39" borderId="564" applyNumberFormat="0" applyAlignment="0" applyProtection="0"/>
    <xf numFmtId="266" fontId="77" fillId="39" borderId="564" applyNumberFormat="0" applyAlignment="0" applyProtection="0"/>
    <xf numFmtId="266" fontId="77" fillId="47" borderId="564" applyNumberFormat="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8" fillId="0" borderId="557">
      <alignment vertical="center"/>
    </xf>
    <xf numFmtId="266" fontId="146" fillId="47" borderId="568" applyNumberFormat="0" applyAlignment="0" applyProtection="0"/>
    <xf numFmtId="266" fontId="146" fillId="39" borderId="568" applyNumberFormat="0" applyAlignment="0" applyProtection="0"/>
    <xf numFmtId="266" fontId="146" fillId="39" borderId="568" applyNumberFormat="0" applyAlignment="0" applyProtection="0"/>
    <xf numFmtId="266" fontId="146" fillId="47" borderId="568" applyNumberFormat="0" applyAlignment="0" applyProtection="0"/>
    <xf numFmtId="266" fontId="146" fillId="39" borderId="568" applyNumberFormat="0" applyAlignment="0" applyProtection="0"/>
    <xf numFmtId="266" fontId="18" fillId="44" borderId="567" applyNumberFormat="0" applyFont="0" applyAlignment="0" applyProtection="0"/>
    <xf numFmtId="266" fontId="18" fillId="44" borderId="567" applyNumberFormat="0" applyFont="0" applyAlignment="0" applyProtection="0"/>
    <xf numFmtId="266" fontId="18" fillId="44" borderId="567"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566">
      <alignment horizontal="left" vertical="center" wrapText="1"/>
    </xf>
    <xf numFmtId="266" fontId="126" fillId="42" borderId="564" applyNumberFormat="0" applyAlignment="0" applyProtection="0"/>
    <xf numFmtId="266" fontId="126" fillId="42" borderId="564" applyNumberFormat="0" applyAlignment="0" applyProtection="0"/>
    <xf numFmtId="266" fontId="27" fillId="0" borderId="578" applyNumberFormat="0" applyAlignment="0" applyProtection="0">
      <alignment horizontal="left" vertical="center"/>
    </xf>
    <xf numFmtId="266" fontId="126" fillId="42" borderId="56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8" fillId="0" borderId="557">
      <alignment vertical="center"/>
    </xf>
    <xf numFmtId="266" fontId="18" fillId="0" borderId="557">
      <alignment vertical="center"/>
    </xf>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5" fontId="26" fillId="58" borderId="561" applyNumberFormat="0" applyAlignment="0" applyProtection="0">
      <alignment vertical="top"/>
    </xf>
    <xf numFmtId="5" fontId="26" fillId="58" borderId="561" applyNumberFormat="0" applyAlignment="0" applyProtection="0">
      <alignment vertical="top"/>
    </xf>
    <xf numFmtId="266" fontId="196" fillId="0" borderId="0" applyNumberFormat="0" applyFill="0" applyBorder="0" applyAlignment="0" applyProtection="0"/>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5" fontId="26" fillId="58" borderId="561" applyNumberFormat="0" applyAlignment="0" applyProtection="0">
      <alignment vertical="top"/>
    </xf>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26" fillId="43" borderId="562" applyNumberFormat="0" applyFont="0" applyBorder="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96" fillId="0" borderId="0" applyNumberFormat="0" applyFill="0" applyBorder="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6" fillId="42" borderId="564" applyNumberFormat="0" applyAlignment="0" applyProtection="0"/>
    <xf numFmtId="266" fontId="129" fillId="62" borderId="566">
      <alignment horizontal="left" vertical="center" wrapText="1"/>
    </xf>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26" fillId="42" borderId="585" applyNumberFormat="0" applyAlignment="0" applyProtection="0"/>
    <xf numFmtId="266" fontId="118" fillId="0" borderId="587" applyNumberFormat="0" applyFill="0" applyAlignment="0" applyProtection="0"/>
    <xf numFmtId="266" fontId="18" fillId="44" borderId="567" applyNumberFormat="0" applyFont="0" applyAlignment="0" applyProtection="0"/>
    <xf numFmtId="266" fontId="27" fillId="0" borderId="578" applyNumberFormat="0" applyAlignment="0" applyProtection="0">
      <alignment horizontal="left" vertical="center"/>
    </xf>
    <xf numFmtId="266" fontId="18" fillId="44" borderId="567" applyNumberFormat="0" applyFont="0" applyAlignment="0" applyProtection="0"/>
    <xf numFmtId="266" fontId="18" fillId="44" borderId="567" applyNumberFormat="0" applyFont="0" applyAlignment="0" applyProtection="0"/>
    <xf numFmtId="266" fontId="196" fillId="0" borderId="0" applyNumberFormat="0" applyFill="0" applyBorder="0" applyAlignment="0" applyProtection="0"/>
    <xf numFmtId="266" fontId="146" fillId="39" borderId="568" applyNumberFormat="0" applyAlignment="0" applyProtection="0"/>
    <xf numFmtId="266" fontId="146" fillId="47" borderId="568" applyNumberFormat="0" applyAlignment="0" applyProtection="0"/>
    <xf numFmtId="266" fontId="146" fillId="39" borderId="568" applyNumberFormat="0" applyAlignment="0" applyProtection="0"/>
    <xf numFmtId="266" fontId="146" fillId="39" borderId="568" applyNumberFormat="0" applyAlignment="0" applyProtection="0"/>
    <xf numFmtId="266" fontId="146" fillId="47" borderId="568"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44" borderId="591" applyNumberFormat="0" applyFont="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77" fillId="47" borderId="564" applyNumberFormat="0" applyAlignment="0" applyProtection="0"/>
    <xf numFmtId="266" fontId="77" fillId="39" borderId="564" applyNumberFormat="0" applyAlignment="0" applyProtection="0"/>
    <xf numFmtId="266" fontId="77" fillId="39" borderId="564" applyNumberFormat="0" applyAlignment="0" applyProtection="0"/>
    <xf numFmtId="266" fontId="77" fillId="47" borderId="564" applyNumberFormat="0" applyAlignment="0" applyProtection="0"/>
    <xf numFmtId="266" fontId="77" fillId="39" borderId="564" applyNumberFormat="0" applyAlignment="0" applyProtection="0"/>
    <xf numFmtId="266" fontId="196" fillId="0" borderId="0" applyNumberFormat="0" applyFill="0" applyBorder="0" applyAlignment="0" applyProtection="0"/>
    <xf numFmtId="266" fontId="21" fillId="0" borderId="563" applyNumberFormat="0" applyFill="0" applyAlignment="0" applyProtection="0"/>
    <xf numFmtId="266" fontId="21" fillId="0" borderId="563"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266" fontId="96" fillId="0" borderId="560"/>
    <xf numFmtId="266" fontId="26" fillId="58" borderId="561" applyNumberFormat="0" applyFont="0" applyAlignment="0" applyProtection="0">
      <alignment vertical="top"/>
    </xf>
    <xf numFmtId="266" fontId="26" fillId="58" borderId="561"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581" applyNumberFormat="0" applyFont="0" applyBorder="0" applyProtection="0"/>
    <xf numFmtId="266" fontId="126" fillId="42" borderId="611" applyNumberFormat="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183" fontId="18" fillId="0" borderId="569">
      <alignment horizontal="centerContinuous"/>
    </xf>
    <xf numFmtId="266" fontId="37" fillId="0" borderId="570" applyNumberFormat="0" applyFill="0" applyAlignment="0" applyProtection="0"/>
    <xf numFmtId="266" fontId="37" fillId="0" borderId="570" applyNumberFormat="0" applyFill="0" applyAlignment="0" applyProtection="0"/>
    <xf numFmtId="266" fontId="37" fillId="0" borderId="570"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16" fillId="0" borderId="572" applyNumberFormat="0" applyFill="0" applyAlignment="0" applyProtection="0"/>
    <xf numFmtId="266" fontId="16" fillId="0" borderId="57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70" applyNumberFormat="0" applyFill="0" applyAlignment="0" applyProtection="0"/>
    <xf numFmtId="266" fontId="37" fillId="0" borderId="570" applyNumberFormat="0" applyFill="0" applyAlignment="0" applyProtection="0"/>
    <xf numFmtId="266" fontId="37" fillId="0" borderId="570"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37" fillId="0" borderId="571" applyNumberFormat="0" applyFill="0" applyAlignment="0" applyProtection="0"/>
    <xf numFmtId="266" fontId="16" fillId="0" borderId="572" applyNumberFormat="0" applyFill="0" applyAlignment="0" applyProtection="0"/>
    <xf numFmtId="266" fontId="16" fillId="0" borderId="572" applyNumberFormat="0" applyFill="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18" fillId="0" borderId="557">
      <alignment vertical="center"/>
    </xf>
    <xf numFmtId="266" fontId="126" fillId="42" borderId="585" applyNumberFormat="0" applyAlignment="0" applyProtection="0"/>
    <xf numFmtId="266" fontId="126" fillId="42" borderId="585" applyNumberFormat="0" applyAlignment="0" applyProtection="0"/>
    <xf numFmtId="266" fontId="27" fillId="0" borderId="623">
      <alignment horizontal="left" vertical="center"/>
    </xf>
    <xf numFmtId="266" fontId="146" fillId="39" borderId="592" applyNumberFormat="0" applyAlignment="0" applyProtection="0"/>
    <xf numFmtId="266" fontId="37" fillId="0" borderId="594"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18" fillId="0" borderId="557">
      <alignment vertical="center"/>
    </xf>
    <xf numFmtId="266" fontId="18" fillId="0" borderId="55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18" fillId="0" borderId="557">
      <alignment vertical="center"/>
    </xf>
    <xf numFmtId="266" fontId="18" fillId="0" borderId="557">
      <alignment vertical="center"/>
    </xf>
    <xf numFmtId="266" fontId="196" fillId="0" borderId="0" applyNumberFormat="0" applyFill="0" applyBorder="0" applyAlignment="0" applyProtection="0"/>
    <xf numFmtId="266" fontId="18" fillId="0" borderId="557">
      <alignment vertical="center"/>
    </xf>
    <xf numFmtId="266" fontId="27" fillId="0" borderId="578" applyNumberFormat="0" applyAlignment="0" applyProtection="0">
      <alignment horizontal="left" vertical="center"/>
    </xf>
    <xf numFmtId="266" fontId="27" fillId="0" borderId="578" applyNumberFormat="0" applyAlignment="0" applyProtection="0">
      <alignment horizontal="left" vertical="center"/>
    </xf>
    <xf numFmtId="266" fontId="196" fillId="0" borderId="0" applyNumberFormat="0" applyFill="0" applyBorder="0" applyAlignment="0" applyProtection="0"/>
    <xf numFmtId="266" fontId="18" fillId="0" borderId="55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5" fontId="26" fillId="58" borderId="608" applyNumberFormat="0" applyAlignment="0" applyProtection="0">
      <alignment vertical="top"/>
    </xf>
    <xf numFmtId="5" fontId="26" fillId="58" borderId="608" applyNumberFormat="0" applyAlignment="0" applyProtection="0">
      <alignment vertical="top"/>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8" fillId="0" borderId="603">
      <alignment vertic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8" fillId="0" borderId="603">
      <alignment vertic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8" fillId="0" borderId="603">
      <alignment vertical="center"/>
    </xf>
    <xf numFmtId="266" fontId="18" fillId="0" borderId="60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8" fillId="0" borderId="603">
      <alignment vertical="center"/>
    </xf>
    <xf numFmtId="266" fontId="18" fillId="0" borderId="602">
      <alignment horizontal="center"/>
    </xf>
    <xf numFmtId="266" fontId="18" fillId="0" borderId="603">
      <alignment vertical="center"/>
    </xf>
    <xf numFmtId="266" fontId="18" fillId="0" borderId="603">
      <alignment vertical="center"/>
    </xf>
    <xf numFmtId="266" fontId="18" fillId="0" borderId="60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266" fontId="196" fillId="0" borderId="0" applyNumberFormat="0" applyFill="0" applyBorder="0" applyAlignment="0" applyProtection="0"/>
    <xf numFmtId="266" fontId="18" fillId="0" borderId="603">
      <alignment vertical="center"/>
    </xf>
    <xf numFmtId="266" fontId="18" fillId="0" borderId="602" applyNumberFormat="0" applyFont="0" applyFill="0" applyAlignment="0" applyProtection="0"/>
    <xf numFmtId="266" fontId="18" fillId="0" borderId="602" applyNumberFormat="0" applyFont="0" applyFill="0" applyAlignment="0" applyProtection="0"/>
    <xf numFmtId="266" fontId="196" fillId="0" borderId="0" applyNumberFormat="0" applyFill="0" applyBorder="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96" fillId="0" borderId="0" applyNumberFormat="0" applyFill="0" applyBorder="0" applyAlignment="0" applyProtection="0"/>
    <xf numFmtId="266" fontId="18" fillId="0" borderId="603">
      <alignment vertical="center"/>
    </xf>
    <xf numFmtId="266" fontId="18" fillId="0" borderId="603">
      <alignment vertic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8" fillId="0" borderId="603">
      <alignment vertical="center"/>
    </xf>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26" fillId="58" borderId="580" applyNumberFormat="0" applyFont="0" applyAlignment="0" applyProtection="0">
      <alignment vertical="top"/>
    </xf>
    <xf numFmtId="266" fontId="26" fillId="58" borderId="580" applyNumberFormat="0" applyFont="0" applyAlignment="0" applyProtection="0">
      <alignment vertical="top"/>
    </xf>
    <xf numFmtId="266" fontId="26" fillId="43" borderId="562" applyNumberFormat="0" applyFont="0" applyBorder="0" applyProtection="0"/>
    <xf numFmtId="266" fontId="26" fillId="43" borderId="562" applyNumberFormat="0" applyFont="0" applyBorder="0" applyProtection="0"/>
    <xf numFmtId="266" fontId="21" fillId="0" borderId="582" applyNumberFormat="0" applyFill="0" applyAlignment="0" applyProtection="0"/>
    <xf numFmtId="266" fontId="21" fillId="0" borderId="582" applyNumberFormat="0" applyFill="0" applyAlignment="0" applyProtection="0"/>
    <xf numFmtId="266" fontId="77" fillId="39" borderId="585" applyNumberFormat="0" applyAlignment="0" applyProtection="0"/>
    <xf numFmtId="266" fontId="77" fillId="47" borderId="585" applyNumberFormat="0" applyAlignment="0" applyProtection="0"/>
    <xf numFmtId="266" fontId="77" fillId="39" borderId="585" applyNumberFormat="0" applyAlignment="0" applyProtection="0"/>
    <xf numFmtId="266" fontId="77" fillId="39" borderId="585" applyNumberFormat="0" applyAlignment="0" applyProtection="0"/>
    <xf numFmtId="266" fontId="77" fillId="47" borderId="585" applyNumberFormat="0" applyAlignment="0" applyProtection="0"/>
    <xf numFmtId="8" fontId="18" fillId="0" borderId="565">
      <protection locked="0"/>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9" fillId="62" borderId="590">
      <alignment horizontal="left" vertical="center" wrapText="1"/>
    </xf>
    <xf numFmtId="266" fontId="18" fillId="44" borderId="591" applyNumberFormat="0" applyFont="0" applyAlignment="0" applyProtection="0"/>
    <xf numFmtId="266" fontId="18" fillId="44" borderId="591" applyNumberFormat="0" applyFont="0" applyAlignment="0" applyProtection="0"/>
    <xf numFmtId="266" fontId="18" fillId="44" borderId="591" applyNumberFormat="0" applyFont="0" applyAlignment="0" applyProtection="0"/>
    <xf numFmtId="266" fontId="146" fillId="39" borderId="592" applyNumberFormat="0" applyAlignment="0" applyProtection="0"/>
    <xf numFmtId="266" fontId="146" fillId="47" borderId="592" applyNumberFormat="0" applyAlignment="0" applyProtection="0"/>
    <xf numFmtId="266" fontId="146" fillId="39" borderId="592" applyNumberFormat="0" applyAlignment="0" applyProtection="0"/>
    <xf numFmtId="266" fontId="146" fillId="39" borderId="592" applyNumberFormat="0" applyAlignment="0" applyProtection="0"/>
    <xf numFmtId="266" fontId="146" fillId="47" borderId="592" applyNumberFormat="0" applyAlignment="0" applyProtection="0"/>
    <xf numFmtId="183" fontId="18" fillId="0" borderId="593">
      <alignment horizontal="centerContinuous"/>
    </xf>
    <xf numFmtId="266" fontId="37" fillId="0" borderId="594" applyNumberFormat="0" applyFill="0" applyAlignment="0" applyProtection="0"/>
    <xf numFmtId="266" fontId="37" fillId="0" borderId="594" applyNumberFormat="0" applyFill="0" applyAlignment="0" applyProtection="0"/>
    <xf numFmtId="266" fontId="37" fillId="0" borderId="594"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16" fillId="0" borderId="596" applyNumberFormat="0" applyFill="0" applyAlignment="0" applyProtection="0"/>
    <xf numFmtId="266" fontId="16" fillId="0" borderId="596" applyNumberFormat="0" applyFill="0" applyAlignment="0" applyProtection="0"/>
    <xf numFmtId="266" fontId="196" fillId="0" borderId="0" applyNumberFormat="0" applyFill="0" applyBorder="0" applyAlignment="0" applyProtection="0"/>
    <xf numFmtId="266" fontId="126" fillId="42" borderId="585" applyNumberFormat="0" applyAlignment="0" applyProtection="0"/>
    <xf numFmtId="266" fontId="18" fillId="0" borderId="603">
      <alignment vertical="center"/>
    </xf>
    <xf numFmtId="266" fontId="40" fillId="0" borderId="602" applyNumberFormat="0" applyFont="0" applyFill="0" applyAlignment="0" applyProtection="0"/>
    <xf numFmtId="201" fontId="71" fillId="0" borderId="602" applyNumberFormat="0" applyFill="0" applyAlignment="0" applyProtection="0">
      <alignment horizontal="center"/>
    </xf>
    <xf numFmtId="4" fontId="91" fillId="0" borderId="597" applyFont="0" applyFill="0" applyBorder="0" applyAlignment="0" applyProtection="0"/>
    <xf numFmtId="266" fontId="52" fillId="0" borderId="597" applyProtection="0">
      <alignment horizontal="center" vertical="top" wrapText="1"/>
      <protection hidden="1"/>
    </xf>
    <xf numFmtId="266" fontId="39" fillId="0" borderId="602" applyNumberFormat="0" applyFont="0" applyFill="0" applyBorder="0" applyProtection="0">
      <alignment horizontal="centerContinuous"/>
    </xf>
    <xf numFmtId="220" fontId="79" fillId="0" borderId="599" applyFont="0" applyFill="0" applyBorder="0" applyAlignment="0" applyProtection="0"/>
    <xf numFmtId="220" fontId="79" fillId="0" borderId="599" applyFont="0" applyFill="0" applyBorder="0" applyAlignment="0" applyProtection="0"/>
    <xf numFmtId="220" fontId="79" fillId="0" borderId="599" applyFont="0" applyFill="0" applyBorder="0" applyAlignment="0" applyProtection="0"/>
    <xf numFmtId="220" fontId="79" fillId="0" borderId="599" applyFont="0" applyFill="0" applyBorder="0" applyAlignment="0" applyProtection="0"/>
    <xf numFmtId="220" fontId="79" fillId="0" borderId="599" applyFont="0" applyFill="0" applyBorder="0" applyAlignment="0" applyProtection="0"/>
    <xf numFmtId="220" fontId="79" fillId="0" borderId="599" applyFont="0" applyFill="0" applyBorder="0" applyAlignment="0" applyProtection="0"/>
    <xf numFmtId="220" fontId="79" fillId="0" borderId="599" applyFont="0" applyFill="0" applyBorder="0" applyAlignment="0" applyProtection="0"/>
    <xf numFmtId="220" fontId="79" fillId="0" borderId="599" applyFont="0" applyFill="0" applyBorder="0" applyAlignment="0" applyProtection="0"/>
    <xf numFmtId="266" fontId="146" fillId="47" borderId="592" applyNumberFormat="0" applyAlignment="0" applyProtection="0"/>
    <xf numFmtId="266" fontId="146" fillId="39" borderId="592" applyNumberFormat="0" applyAlignment="0" applyProtection="0"/>
    <xf numFmtId="266" fontId="146" fillId="39" borderId="592" applyNumberFormat="0" applyAlignment="0" applyProtection="0"/>
    <xf numFmtId="266" fontId="146" fillId="47" borderId="592" applyNumberFormat="0" applyAlignment="0" applyProtection="0"/>
    <xf numFmtId="266" fontId="146" fillId="39" borderId="592" applyNumberFormat="0" applyAlignment="0" applyProtection="0"/>
    <xf numFmtId="266" fontId="18" fillId="44" borderId="591" applyNumberFormat="0" applyFont="0" applyAlignment="0" applyProtection="0"/>
    <xf numFmtId="266" fontId="18" fillId="44" borderId="591" applyNumberFormat="0" applyFont="0" applyAlignment="0" applyProtection="0"/>
    <xf numFmtId="266" fontId="18" fillId="44" borderId="591" applyNumberFormat="0" applyFont="0" applyAlignment="0" applyProtection="0"/>
    <xf numFmtId="4" fontId="91" fillId="0" borderId="597" applyFont="0" applyFill="0" applyBorder="0" applyAlignment="0" applyProtection="0"/>
    <xf numFmtId="188" fontId="18" fillId="0" borderId="599" applyFill="0" applyBorder="0">
      <alignment horizontal="right"/>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9" fillId="62" borderId="590">
      <alignment horizontal="left" vertical="center" wrapText="1"/>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21" fillId="0" borderId="597" applyFont="0" applyFill="0" applyBorder="0" applyAlignment="0" applyProtection="0"/>
    <xf numFmtId="266" fontId="21" fillId="0" borderId="597" applyFont="0" applyFill="0" applyBorder="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27" fontId="18" fillId="0" borderId="601" applyFont="0" applyFill="0" applyBorder="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31" fontId="22" fillId="68" borderId="597" applyNumberFormat="0" applyFont="0" applyAlignment="0"/>
    <xf numFmtId="266" fontId="126" fillId="42" borderId="585" applyNumberFormat="0" applyAlignment="0" applyProtection="0"/>
    <xf numFmtId="266" fontId="27" fillId="0" borderId="600">
      <alignment horizontal="left" vertical="center"/>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49" fontId="113" fillId="0" borderId="597">
      <alignment horizontal="center"/>
    </xf>
    <xf numFmtId="266" fontId="113" fillId="0" borderId="597">
      <alignment horizontal="center"/>
    </xf>
    <xf numFmtId="49" fontId="113" fillId="0" borderId="597">
      <alignment horizontal="center"/>
    </xf>
    <xf numFmtId="266" fontId="113" fillId="0" borderId="597">
      <alignment horizontal="center"/>
    </xf>
    <xf numFmtId="49" fontId="113" fillId="0" borderId="597">
      <alignment horizontal="center"/>
    </xf>
    <xf numFmtId="266" fontId="126" fillId="42" borderId="585" applyNumberFormat="0" applyAlignment="0" applyProtection="0"/>
    <xf numFmtId="266" fontId="113" fillId="0" borderId="597">
      <alignment horizontal="center"/>
    </xf>
    <xf numFmtId="49" fontId="113" fillId="0" borderId="597">
      <alignment horizontal="center"/>
    </xf>
    <xf numFmtId="266" fontId="113" fillId="0" borderId="597">
      <alignment horizontal="center"/>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49" fontId="113" fillId="0" borderId="597">
      <alignment horizontal="center"/>
    </xf>
    <xf numFmtId="266" fontId="113" fillId="0" borderId="597">
      <alignment horizontal="center"/>
    </xf>
    <xf numFmtId="49" fontId="113" fillId="0" borderId="597">
      <alignment horizontal="center"/>
    </xf>
    <xf numFmtId="266" fontId="113" fillId="0" borderId="597">
      <alignment horizontal="center"/>
    </xf>
    <xf numFmtId="49" fontId="113" fillId="0" borderId="597">
      <alignment horizontal="center"/>
    </xf>
    <xf numFmtId="49" fontId="113" fillId="0" borderId="597">
      <alignment horizontal="center"/>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49" fontId="113" fillId="0" borderId="597">
      <alignment horizontal="center"/>
    </xf>
    <xf numFmtId="266" fontId="126" fillId="42" borderId="585" applyNumberFormat="0" applyAlignment="0" applyProtection="0"/>
    <xf numFmtId="49" fontId="113" fillId="0" borderId="597">
      <alignment horizontal="center"/>
    </xf>
    <xf numFmtId="49" fontId="113" fillId="0" borderId="597">
      <alignment horizontal="center"/>
    </xf>
    <xf numFmtId="49" fontId="113" fillId="0" borderId="597">
      <alignment horizontal="center"/>
    </xf>
    <xf numFmtId="266" fontId="118" fillId="0" borderId="589" applyNumberFormat="0" applyFill="0" applyAlignment="0" applyProtection="0"/>
    <xf numFmtId="266" fontId="121" fillId="0" borderId="589" applyNumberFormat="0" applyFill="0" applyAlignment="0" applyProtection="0"/>
    <xf numFmtId="49" fontId="113" fillId="0" borderId="597">
      <alignment horizontal="center"/>
    </xf>
    <xf numFmtId="49" fontId="113" fillId="0" borderId="597">
      <alignment horizontal="center"/>
    </xf>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49" fontId="113" fillId="0" borderId="597">
      <alignment horizontal="center"/>
    </xf>
    <xf numFmtId="266" fontId="121" fillId="0" borderId="589" applyNumberFormat="0" applyFill="0" applyAlignment="0" applyProtection="0"/>
    <xf numFmtId="266" fontId="126" fillId="42" borderId="585" applyNumberFormat="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26" fillId="42" borderId="585" applyNumberFormat="0" applyAlignment="0" applyProtection="0"/>
    <xf numFmtId="266" fontId="118" fillId="0" borderId="587" applyNumberFormat="0" applyFill="0" applyAlignment="0" applyProtection="0"/>
    <xf numFmtId="266" fontId="126" fillId="42" borderId="585" applyNumberFormat="0" applyAlignment="0" applyProtection="0"/>
    <xf numFmtId="266" fontId="113" fillId="0" borderId="597">
      <alignment horizontal="center"/>
    </xf>
    <xf numFmtId="49" fontId="113" fillId="0" borderId="597">
      <alignment horizontal="center"/>
    </xf>
    <xf numFmtId="266" fontId="126" fillId="42" borderId="585" applyNumberFormat="0" applyAlignment="0" applyProtection="0"/>
    <xf numFmtId="266" fontId="126" fillId="42" borderId="585" applyNumberFormat="0" applyAlignment="0" applyProtection="0"/>
    <xf numFmtId="266" fontId="118" fillId="0" borderId="589" applyNumberFormat="0" applyFill="0" applyAlignment="0" applyProtection="0"/>
    <xf numFmtId="10" fontId="21" fillId="68" borderId="597" applyNumberFormat="0" applyBorder="0" applyAlignment="0" applyProtection="0"/>
    <xf numFmtId="10" fontId="21" fillId="68" borderId="597" applyNumberFormat="0" applyBorder="0" applyAlignment="0" applyProtection="0"/>
    <xf numFmtId="266" fontId="126" fillId="42" borderId="585" applyNumberFormat="0" applyAlignment="0" applyProtection="0"/>
    <xf numFmtId="266" fontId="121" fillId="0" borderId="589" applyNumberFormat="0" applyFill="0" applyAlignment="0" applyProtection="0"/>
    <xf numFmtId="266" fontId="126" fillId="42" borderId="585" applyNumberFormat="0" applyAlignment="0" applyProtection="0"/>
    <xf numFmtId="266" fontId="118" fillId="0" borderId="589" applyNumberFormat="0" applyFill="0" applyAlignment="0" applyProtection="0"/>
    <xf numFmtId="266" fontId="126" fillId="42" borderId="585" applyNumberFormat="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9" applyNumberFormat="0" applyFill="0" applyAlignment="0" applyProtection="0"/>
    <xf numFmtId="266" fontId="118" fillId="0" borderId="587"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9" applyNumberFormat="0" applyFill="0" applyAlignment="0" applyProtection="0"/>
    <xf numFmtId="266" fontId="118" fillId="0" borderId="587"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6" fillId="42" borderId="585" applyNumberFormat="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7" applyNumberFormat="0" applyFill="0" applyAlignment="0" applyProtection="0"/>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188" fontId="55" fillId="0" borderId="583" applyNumberFormat="0" applyFill="0" applyBorder="0" applyAlignment="0" applyProtection="0">
      <alignment horizontal="right"/>
    </xf>
    <xf numFmtId="5" fontId="26" fillId="58" borderId="580" applyNumberFormat="0" applyAlignment="0" applyProtection="0">
      <alignment vertical="top"/>
    </xf>
    <xf numFmtId="188" fontId="55" fillId="0" borderId="583" applyNumberFormat="0" applyFill="0" applyBorder="0" applyAlignment="0" applyProtection="0">
      <alignment horizontal="right"/>
    </xf>
    <xf numFmtId="5" fontId="26" fillId="58" borderId="580" applyNumberFormat="0" applyAlignment="0" applyProtection="0">
      <alignment vertical="top"/>
    </xf>
    <xf numFmtId="5" fontId="26" fillId="58" borderId="580" applyNumberFormat="0" applyAlignment="0" applyProtection="0">
      <alignment vertical="top"/>
    </xf>
    <xf numFmtId="266" fontId="118" fillId="0" borderId="587" applyNumberFormat="0" applyFill="0" applyAlignment="0" applyProtection="0"/>
    <xf numFmtId="266" fontId="126" fillId="42" borderId="585" applyNumberFormat="0" applyAlignment="0" applyProtection="0"/>
    <xf numFmtId="266" fontId="118" fillId="0" borderId="587" applyNumberFormat="0" applyFill="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167" fontId="91" fillId="0" borderId="597" applyNumberFormat="0" applyFill="0" applyAlignment="0" applyProtection="0"/>
    <xf numFmtId="266" fontId="126" fillId="42" borderId="585" applyNumberFormat="0" applyAlignment="0" applyProtection="0"/>
    <xf numFmtId="266" fontId="126" fillId="42" borderId="585" applyNumberFormat="0" applyAlignment="0" applyProtection="0"/>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38" fontId="21" fillId="0" borderId="597" applyFont="0" applyFill="0" applyBorder="0" applyAlignment="0" applyProtection="0"/>
    <xf numFmtId="266" fontId="21" fillId="0" borderId="597" applyFont="0" applyFill="0" applyBorder="0" applyAlignment="0" applyProtection="0"/>
    <xf numFmtId="266" fontId="126" fillId="42" borderId="585" applyNumberFormat="0" applyAlignment="0" applyProtection="0"/>
    <xf numFmtId="167" fontId="91" fillId="0" borderId="597" applyNumberFormat="0" applyFill="0" applyAlignment="0" applyProtection="0"/>
    <xf numFmtId="266" fontId="122" fillId="0" borderId="598" applyNumberFormat="0" applyFont="0" applyFill="0" applyAlignment="0" applyProtection="0"/>
    <xf numFmtId="266" fontId="74" fillId="80" borderId="597" applyNumberFormat="0" applyProtection="0">
      <alignment horizontal="center" vertical="top" wrapText="1"/>
      <protection hidden="1"/>
    </xf>
    <xf numFmtId="266" fontId="18" fillId="0" borderId="602">
      <alignment horizontal="center"/>
    </xf>
    <xf numFmtId="266" fontId="77" fillId="47" borderId="585" applyNumberFormat="0" applyAlignment="0" applyProtection="0"/>
    <xf numFmtId="266" fontId="77" fillId="39" borderId="585" applyNumberFormat="0" applyAlignment="0" applyProtection="0"/>
    <xf numFmtId="266" fontId="77" fillId="39" borderId="585" applyNumberFormat="0" applyAlignment="0" applyProtection="0"/>
    <xf numFmtId="266" fontId="77" fillId="47" borderId="585" applyNumberFormat="0" applyAlignment="0" applyProtection="0"/>
    <xf numFmtId="266" fontId="77" fillId="39" borderId="585" applyNumberFormat="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188" fontId="25" fillId="0" borderId="583" applyNumberFormat="0" applyFill="0" applyBorder="0" applyAlignment="0" applyProtection="0">
      <alignment horizontal="right"/>
    </xf>
    <xf numFmtId="266" fontId="65" fillId="68" borderId="584" applyNumberFormat="0" applyBorder="0" applyAlignment="0" applyProtection="0"/>
    <xf numFmtId="188" fontId="62" fillId="0" borderId="583" applyNumberFormat="0" applyFill="0" applyBorder="0" applyAlignment="0" applyProtection="0">
      <alignment horizontal="right"/>
    </xf>
    <xf numFmtId="266" fontId="21" fillId="0" borderId="582" applyNumberFormat="0" applyFill="0" applyAlignment="0" applyProtection="0"/>
    <xf numFmtId="266" fontId="21" fillId="0" borderId="582" applyNumberFormat="0" applyFill="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188" fontId="25" fillId="0" borderId="583" applyNumberFormat="0" applyFill="0" applyBorder="0" applyAlignment="0" applyProtection="0">
      <alignment horizontal="right"/>
    </xf>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188" fontId="25" fillId="0" borderId="583" applyNumberFormat="0" applyFill="0" applyBorder="0" applyAlignment="0" applyProtection="0">
      <alignment horizontal="right"/>
    </xf>
    <xf numFmtId="266" fontId="65" fillId="68" borderId="584" applyNumberFormat="0" applyBorder="0" applyAlignment="0" applyProtection="0"/>
    <xf numFmtId="188" fontId="62" fillId="0" borderId="583" applyNumberFormat="0" applyFill="0" applyBorder="0" applyAlignment="0" applyProtection="0">
      <alignment horizontal="right"/>
    </xf>
    <xf numFmtId="266" fontId="26" fillId="58" borderId="580" applyNumberFormat="0" applyFont="0" applyAlignment="0" applyProtection="0">
      <alignment vertical="top"/>
    </xf>
    <xf numFmtId="266" fontId="26" fillId="58" borderId="580" applyNumberFormat="0" applyFont="0" applyAlignment="0" applyProtection="0">
      <alignment vertical="top"/>
    </xf>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188" fontId="25" fillId="0" borderId="583" applyNumberFormat="0" applyFill="0" applyBorder="0" applyAlignment="0" applyProtection="0">
      <alignment horizontal="right"/>
    </xf>
    <xf numFmtId="266" fontId="65" fillId="68" borderId="584" applyNumberFormat="0" applyBorder="0" applyAlignment="0" applyProtection="0"/>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266" fontId="160" fillId="71" borderId="597">
      <alignment horizontal="center" vertical="center" wrapText="1"/>
      <protection hidden="1"/>
    </xf>
    <xf numFmtId="266" fontId="158" fillId="1" borderId="600" applyNumberFormat="0" applyFont="0" applyAlignment="0">
      <alignment horizontal="center"/>
    </xf>
    <xf numFmtId="266" fontId="18" fillId="0" borderId="603">
      <alignment vertical="center"/>
    </xf>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27" fillId="0" borderId="604" applyNumberFormat="0" applyAlignment="0" applyProtection="0">
      <alignment horizontal="left" vertical="center"/>
    </xf>
    <xf numFmtId="49" fontId="113" fillId="0" borderId="597">
      <alignment horizontal="center"/>
    </xf>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583" applyNumberFormat="0" applyFont="0" applyFill="0" applyAlignment="0" applyProtection="0">
      <alignment horizontal="right"/>
    </xf>
    <xf numFmtId="187" fontId="39" fillId="0" borderId="599"/>
    <xf numFmtId="183" fontId="18" fillId="0" borderId="593">
      <alignment horizontal="centerContinuous"/>
    </xf>
    <xf numFmtId="266" fontId="37" fillId="0" borderId="594" applyNumberFormat="0" applyFill="0" applyAlignment="0" applyProtection="0"/>
    <xf numFmtId="266" fontId="37" fillId="0" borderId="594" applyNumberFormat="0" applyFill="0" applyAlignment="0" applyProtection="0"/>
    <xf numFmtId="266" fontId="37" fillId="0" borderId="594"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16" fillId="0" borderId="596" applyNumberFormat="0" applyFill="0" applyAlignment="0" applyProtection="0"/>
    <xf numFmtId="266" fontId="16" fillId="0" borderId="596" applyNumberFormat="0" applyFill="0" applyAlignment="0" applyProtection="0"/>
    <xf numFmtId="188" fontId="21" fillId="0" borderId="583" applyNumberFormat="0" applyFont="0" applyFill="0" applyAlignment="0" applyProtection="0">
      <alignment horizontal="right"/>
    </xf>
    <xf numFmtId="266" fontId="196" fillId="0" borderId="0" applyNumberFormat="0" applyFill="0" applyBorder="0" applyAlignment="0" applyProtection="0"/>
    <xf numFmtId="185" fontId="19" fillId="0" borderId="599"/>
    <xf numFmtId="266" fontId="196" fillId="0" borderId="0" applyNumberFormat="0" applyFill="0" applyBorder="0" applyAlignment="0" applyProtection="0"/>
    <xf numFmtId="266" fontId="196" fillId="0" borderId="0" applyNumberFormat="0" applyFill="0" applyBorder="0" applyAlignment="0" applyProtection="0"/>
    <xf numFmtId="14" fontId="18" fillId="68" borderId="597" applyNumberFormat="0" applyFont="0" applyAlignment="0" applyProtection="0">
      <alignment horizontal="centerContinuous"/>
    </xf>
    <xf numFmtId="14" fontId="18" fillId="68" borderId="597" applyNumberFormat="0" applyFont="0" applyAlignment="0" applyProtection="0">
      <alignment horizontal="centerContinuous"/>
    </xf>
    <xf numFmtId="16" fontId="18" fillId="68" borderId="597" applyNumberFormat="0" applyFont="0" applyAlignment="0" applyProtection="0">
      <alignment horizontal="centerContinuous"/>
    </xf>
    <xf numFmtId="18" fontId="18" fillId="68" borderId="597" applyNumberFormat="0" applyFont="0" applyAlignment="0" applyProtection="0">
      <alignment horizontal="centerContinuous"/>
    </xf>
    <xf numFmtId="20" fontId="18" fillId="68" borderId="597" applyNumberFormat="0" applyFont="0" applyAlignment="0" applyProtection="0">
      <alignment horizontal="centerContinuous"/>
    </xf>
    <xf numFmtId="16" fontId="18" fillId="68" borderId="597" applyNumberFormat="0" applyFont="0" applyAlignment="0" applyProtection="0">
      <alignment horizontal="centerContinuous"/>
    </xf>
    <xf numFmtId="18" fontId="18" fillId="68" borderId="597" applyNumberFormat="0" applyFont="0" applyAlignment="0" applyProtection="0">
      <alignment horizontal="centerContinuous"/>
    </xf>
    <xf numFmtId="20" fontId="18" fillId="68" borderId="597" applyNumberFormat="0" applyFont="0" applyAlignment="0" applyProtection="0">
      <alignment horizontal="centerContinuous"/>
    </xf>
    <xf numFmtId="266" fontId="196" fillId="0" borderId="0" applyNumberFormat="0" applyFill="0" applyBorder="0" applyAlignment="0" applyProtection="0"/>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597" applyFont="0" applyFill="0" applyBorder="0" applyAlignment="0" applyProtection="0"/>
    <xf numFmtId="167" fontId="91" fillId="0" borderId="597" applyNumberFormat="0" applyFill="0" applyAlignment="0" applyProtection="0"/>
    <xf numFmtId="266" fontId="18" fillId="0" borderId="60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266" fontId="26" fillId="58" borderId="580" applyNumberFormat="0" applyFont="0" applyAlignment="0" applyProtection="0">
      <alignment vertical="top"/>
    </xf>
    <xf numFmtId="266" fontId="26" fillId="58" borderId="580" applyNumberFormat="0" applyFont="0" applyAlignment="0" applyProtection="0">
      <alignment vertical="top"/>
    </xf>
    <xf numFmtId="266" fontId="26" fillId="43" borderId="562" applyNumberFormat="0" applyFont="0" applyBorder="0" applyProtection="0"/>
    <xf numFmtId="266" fontId="26" fillId="43" borderId="562" applyNumberFormat="0" applyFont="0" applyBorder="0" applyProtection="0"/>
    <xf numFmtId="266" fontId="196" fillId="0" borderId="0" applyNumberFormat="0" applyFill="0" applyBorder="0" applyAlignment="0" applyProtection="0"/>
    <xf numFmtId="266" fontId="21" fillId="0" borderId="582" applyNumberFormat="0" applyFill="0" applyAlignment="0" applyProtection="0"/>
    <xf numFmtId="266" fontId="21" fillId="0" borderId="582" applyNumberFormat="0" applyFill="0" applyAlignment="0" applyProtection="0"/>
    <xf numFmtId="5" fontId="26" fillId="58" borderId="608" applyNumberFormat="0" applyAlignment="0" applyProtection="0">
      <alignment vertical="top"/>
    </xf>
    <xf numFmtId="266" fontId="126" fillId="42" borderId="611" applyNumberFormat="0" applyAlignment="0" applyProtection="0"/>
    <xf numFmtId="266" fontId="126" fillId="42" borderId="611" applyNumberFormat="0" applyAlignment="0" applyProtection="0"/>
    <xf numFmtId="266" fontId="77" fillId="39" borderId="585" applyNumberFormat="0" applyAlignment="0" applyProtection="0"/>
    <xf numFmtId="266" fontId="77" fillId="47" borderId="585" applyNumberFormat="0" applyAlignment="0" applyProtection="0"/>
    <xf numFmtId="266" fontId="77" fillId="39" borderId="585" applyNumberFormat="0" applyAlignment="0" applyProtection="0"/>
    <xf numFmtId="266" fontId="77" fillId="39" borderId="585" applyNumberFormat="0" applyAlignment="0" applyProtection="0"/>
    <xf numFmtId="266" fontId="77" fillId="47" borderId="585" applyNumberFormat="0" applyAlignment="0" applyProtection="0"/>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8" fillId="0" borderId="603">
      <alignment vertical="center"/>
    </xf>
    <xf numFmtId="8" fontId="18" fillId="0" borderId="565">
      <protection locked="0"/>
    </xf>
    <xf numFmtId="266" fontId="146" fillId="47" borderId="592" applyNumberFormat="0" applyAlignment="0" applyProtection="0"/>
    <xf numFmtId="266" fontId="146" fillId="39" borderId="592" applyNumberFormat="0" applyAlignment="0" applyProtection="0"/>
    <xf numFmtId="266" fontId="146" fillId="39" borderId="592" applyNumberFormat="0" applyAlignment="0" applyProtection="0"/>
    <xf numFmtId="266" fontId="146" fillId="47" borderId="592" applyNumberFormat="0" applyAlignment="0" applyProtection="0"/>
    <xf numFmtId="266" fontId="146" fillId="39" borderId="592" applyNumberFormat="0" applyAlignment="0" applyProtection="0"/>
    <xf numFmtId="266" fontId="18" fillId="44" borderId="591" applyNumberFormat="0" applyFont="0" applyAlignment="0" applyProtection="0"/>
    <xf numFmtId="266" fontId="18" fillId="44" borderId="591" applyNumberFormat="0" applyFont="0" applyAlignment="0" applyProtection="0"/>
    <xf numFmtId="266" fontId="18" fillId="44" borderId="591"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562" applyNumberFormat="0" applyFont="0" applyBorder="0" applyProtection="0"/>
    <xf numFmtId="266" fontId="26" fillId="43" borderId="562" applyNumberFormat="0" applyFont="0" applyBorder="0" applyProtection="0"/>
    <xf numFmtId="266" fontId="129" fillId="62" borderId="590">
      <alignment horizontal="left" vertical="center" wrapText="1"/>
    </xf>
    <xf numFmtId="266" fontId="126" fillId="42" borderId="585" applyNumberFormat="0" applyAlignment="0" applyProtection="0"/>
    <xf numFmtId="266" fontId="126" fillId="42" borderId="585" applyNumberFormat="0" applyAlignment="0" applyProtection="0"/>
    <xf numFmtId="266" fontId="27" fillId="0" borderId="604" applyNumberFormat="0" applyAlignment="0" applyProtection="0">
      <alignment horizontal="left" vertical="center"/>
    </xf>
    <xf numFmtId="266" fontId="126" fillId="42" borderId="58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8" fillId="0" borderId="603">
      <alignment vertical="center"/>
    </xf>
    <xf numFmtId="266" fontId="18" fillId="0" borderId="603">
      <alignment vertical="center"/>
    </xf>
    <xf numFmtId="266" fontId="196" fillId="0" borderId="0" applyNumberFormat="0" applyFill="0" applyBorder="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5" fontId="26" fillId="58" borderId="580" applyNumberFormat="0" applyAlignment="0" applyProtection="0">
      <alignment vertical="top"/>
    </xf>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96" fillId="0" borderId="0" applyNumberFormat="0" applyFill="0" applyBorder="0" applyAlignment="0" applyProtection="0"/>
    <xf numFmtId="266" fontId="126" fillId="42" borderId="585" applyNumberFormat="0" applyAlignment="0" applyProtection="0"/>
    <xf numFmtId="266" fontId="126" fillId="42" borderId="585" applyNumberFormat="0" applyAlignment="0" applyProtection="0"/>
    <xf numFmtId="266" fontId="196" fillId="0" borderId="0" applyNumberFormat="0" applyFill="0" applyBorder="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6" fillId="42" borderId="585" applyNumberFormat="0" applyAlignment="0" applyProtection="0"/>
    <xf numFmtId="266" fontId="129" fillId="62" borderId="590">
      <alignment horizontal="left" vertical="center" wrapText="1"/>
    </xf>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26" fillId="42" borderId="611" applyNumberFormat="0" applyAlignment="0" applyProtection="0"/>
    <xf numFmtId="266" fontId="18" fillId="44" borderId="591" applyNumberFormat="0" applyFont="0" applyAlignment="0" applyProtection="0"/>
    <xf numFmtId="266" fontId="27" fillId="0" borderId="604" applyNumberFormat="0" applyAlignment="0" applyProtection="0">
      <alignment horizontal="left" vertical="center"/>
    </xf>
    <xf numFmtId="266" fontId="18" fillId="44" borderId="591" applyNumberFormat="0" applyFont="0" applyAlignment="0" applyProtection="0"/>
    <xf numFmtId="266" fontId="18" fillId="44" borderId="591" applyNumberFormat="0" applyFont="0" applyAlignment="0" applyProtection="0"/>
    <xf numFmtId="266" fontId="146" fillId="39" borderId="592" applyNumberFormat="0" applyAlignment="0" applyProtection="0"/>
    <xf numFmtId="266" fontId="146" fillId="47" borderId="592" applyNumberFormat="0" applyAlignment="0" applyProtection="0"/>
    <xf numFmtId="266" fontId="146" fillId="39" borderId="592" applyNumberFormat="0" applyAlignment="0" applyProtection="0"/>
    <xf numFmtId="266" fontId="146" fillId="39" borderId="592" applyNumberFormat="0" applyAlignment="0" applyProtection="0"/>
    <xf numFmtId="266" fontId="146" fillId="47" borderId="592"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8" fontId="18" fillId="0" borderId="565">
      <protection locked="0"/>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77" fillId="47" borderId="585" applyNumberFormat="0" applyAlignment="0" applyProtection="0"/>
    <xf numFmtId="266" fontId="77" fillId="39" borderId="585" applyNumberFormat="0" applyAlignment="0" applyProtection="0"/>
    <xf numFmtId="266" fontId="77" fillId="39" borderId="585" applyNumberFormat="0" applyAlignment="0" applyProtection="0"/>
    <xf numFmtId="266" fontId="77" fillId="47" borderId="585" applyNumberFormat="0" applyAlignment="0" applyProtection="0"/>
    <xf numFmtId="266" fontId="77" fillId="39" borderId="585" applyNumberFormat="0" applyAlignment="0" applyProtection="0"/>
    <xf numFmtId="266" fontId="196" fillId="0" borderId="0" applyNumberFormat="0" applyFill="0" applyBorder="0" applyAlignment="0" applyProtection="0"/>
    <xf numFmtId="266" fontId="126" fillId="42" borderId="611" applyNumberFormat="0" applyAlignment="0" applyProtection="0"/>
    <xf numFmtId="266" fontId="21" fillId="0" borderId="582" applyNumberFormat="0" applyFill="0" applyAlignment="0" applyProtection="0"/>
    <xf numFmtId="266" fontId="21" fillId="0" borderId="582"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562" applyNumberFormat="0" applyFont="0" applyBorder="0" applyProtection="0"/>
    <xf numFmtId="266" fontId="18" fillId="0" borderId="603">
      <alignment vertical="center"/>
    </xf>
    <xf numFmtId="266" fontId="26" fillId="43" borderId="562" applyNumberFormat="0" applyFont="0" applyBorder="0" applyProtection="0"/>
    <xf numFmtId="266" fontId="26" fillId="58" borderId="580" applyNumberFormat="0" applyFont="0" applyAlignment="0" applyProtection="0">
      <alignment vertical="top"/>
    </xf>
    <xf numFmtId="266" fontId="26" fillId="58" borderId="580"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587"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9" applyNumberFormat="0" applyFill="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183" fontId="18" fillId="0" borderId="593">
      <alignment horizontal="centerContinuous"/>
    </xf>
    <xf numFmtId="266" fontId="37" fillId="0" borderId="594" applyNumberFormat="0" applyFill="0" applyAlignment="0" applyProtection="0"/>
    <xf numFmtId="266" fontId="37" fillId="0" borderId="594" applyNumberFormat="0" applyFill="0" applyAlignment="0" applyProtection="0"/>
    <xf numFmtId="266" fontId="37" fillId="0" borderId="594"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16" fillId="0" borderId="596" applyNumberFormat="0" applyFill="0" applyAlignment="0" applyProtection="0"/>
    <xf numFmtId="266" fontId="16" fillId="0" borderId="59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594" applyNumberFormat="0" applyFill="0" applyAlignment="0" applyProtection="0"/>
    <xf numFmtId="266" fontId="37" fillId="0" borderId="594" applyNumberFormat="0" applyFill="0" applyAlignment="0" applyProtection="0"/>
    <xf numFmtId="266" fontId="37" fillId="0" borderId="594"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37" fillId="0" borderId="595" applyNumberFormat="0" applyFill="0" applyAlignment="0" applyProtection="0"/>
    <xf numFmtId="266" fontId="16" fillId="0" borderId="596" applyNumberFormat="0" applyFill="0" applyAlignment="0" applyProtection="0"/>
    <xf numFmtId="266" fontId="16" fillId="0" borderId="596" applyNumberFormat="0" applyFill="0" applyAlignment="0" applyProtection="0"/>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18" fillId="0" borderId="603">
      <alignment vertical="center"/>
    </xf>
    <xf numFmtId="266" fontId="9" fillId="5" borderId="4" applyNumberFormat="0" applyAlignment="0" applyProtection="0"/>
    <xf numFmtId="266" fontId="126" fillId="42" borderId="611" applyNumberFormat="0" applyAlignment="0" applyProtection="0"/>
    <xf numFmtId="266" fontId="77" fillId="39" borderId="611" applyNumberFormat="0" applyAlignment="0" applyProtection="0"/>
    <xf numFmtId="49" fontId="113" fillId="0" borderId="620">
      <alignment horizontal="center"/>
    </xf>
    <xf numFmtId="49" fontId="113" fillId="0" borderId="620">
      <alignment horizontal="center"/>
    </xf>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03">
      <alignment vertical="center"/>
    </xf>
    <xf numFmtId="266" fontId="196" fillId="0" borderId="0" applyNumberFormat="0" applyFill="0" applyBorder="0" applyAlignment="0" applyProtection="0"/>
    <xf numFmtId="266" fontId="18" fillId="0" borderId="603">
      <alignment vertical="center"/>
    </xf>
    <xf numFmtId="266" fontId="18" fillId="0" borderId="60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18" fillId="0" borderId="603">
      <alignment vertical="center"/>
    </xf>
    <xf numFmtId="266" fontId="18" fillId="0" borderId="603">
      <alignment vertical="center"/>
    </xf>
    <xf numFmtId="266" fontId="196" fillId="0" borderId="0" applyNumberFormat="0" applyFill="0" applyBorder="0" applyAlignment="0" applyProtection="0"/>
    <xf numFmtId="266" fontId="18" fillId="0" borderId="603">
      <alignment vertical="center"/>
    </xf>
    <xf numFmtId="266" fontId="27" fillId="0" borderId="604" applyNumberFormat="0" applyAlignment="0" applyProtection="0">
      <alignment horizontal="left" vertical="center"/>
    </xf>
    <xf numFmtId="266" fontId="27" fillId="0" borderId="604" applyNumberFormat="0" applyAlignment="0" applyProtection="0">
      <alignment horizontal="left" vertical="center"/>
    </xf>
    <xf numFmtId="266" fontId="196" fillId="0" borderId="0" applyNumberFormat="0" applyFill="0" applyBorder="0" applyAlignment="0" applyProtection="0"/>
    <xf numFmtId="266" fontId="18" fillId="0" borderId="603">
      <alignment vertical="center"/>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266" fontId="27" fillId="0" borderId="607" applyNumberFormat="0" applyAlignment="0" applyProtection="0">
      <alignment horizontal="left" vertical="center"/>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9" fillId="62" borderId="613">
      <alignment horizontal="left" vertical="center" wrapText="1"/>
    </xf>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46" fillId="39"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266" fontId="18" fillId="0" borderId="606">
      <alignment vertical="center"/>
    </xf>
    <xf numFmtId="183" fontId="18" fillId="0" borderId="616">
      <alignment horizontal="centerContinuous"/>
    </xf>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27" fillId="0" borderId="626" applyNumberFormat="0" applyAlignment="0" applyProtection="0">
      <alignment horizontal="left" vertical="center"/>
    </xf>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8" fillId="0" borderId="625">
      <alignment vertical="center"/>
    </xf>
    <xf numFmtId="266" fontId="18" fillId="0" borderId="625">
      <alignment vertical="center"/>
    </xf>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8" fillId="0" borderId="625">
      <alignmen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8" fillId="0" borderId="625">
      <alignment vertical="center"/>
    </xf>
    <xf numFmtId="266" fontId="18" fillId="0" borderId="625">
      <alignment vertical="center"/>
    </xf>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8" fillId="0" borderId="625">
      <alignment vertical="center"/>
    </xf>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43" borderId="581" applyNumberFormat="0" applyFont="0" applyBorder="0" applyProtection="0"/>
    <xf numFmtId="266" fontId="26" fillId="43" borderId="581" applyNumberFormat="0" applyFont="0" applyBorder="0" applyProtection="0"/>
    <xf numFmtId="266" fontId="21" fillId="0" borderId="610" applyNumberFormat="0" applyFill="0" applyAlignment="0" applyProtection="0"/>
    <xf numFmtId="266" fontId="21" fillId="0" borderId="610" applyNumberFormat="0" applyFill="0" applyAlignment="0" applyProtection="0"/>
    <xf numFmtId="266" fontId="77" fillId="39" borderId="611" applyNumberFormat="0" applyAlignment="0" applyProtection="0"/>
    <xf numFmtId="266" fontId="77" fillId="47"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47" borderId="611" applyNumberFormat="0" applyAlignment="0" applyProtection="0"/>
    <xf numFmtId="8" fontId="18" fillId="0" borderId="586">
      <protection locked="0"/>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9" fillId="62" borderId="613">
      <alignment horizontal="left" vertical="center" wrapText="1"/>
    </xf>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46" fillId="39"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183" fontId="18" fillId="0" borderId="616">
      <alignment horizontal="centerContinuous"/>
    </xf>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96" fillId="0" borderId="0" applyNumberFormat="0" applyFill="0" applyBorder="0" applyAlignment="0" applyProtection="0"/>
    <xf numFmtId="266" fontId="126" fillId="42" borderId="611" applyNumberFormat="0" applyAlignment="0" applyProtection="0"/>
    <xf numFmtId="266" fontId="18" fillId="0" borderId="606">
      <alignment vertical="center"/>
    </xf>
    <xf numFmtId="266" fontId="18" fillId="0" borderId="606">
      <alignment vertical="center"/>
    </xf>
    <xf numFmtId="266" fontId="18" fillId="0" borderId="625">
      <alignment vertical="center"/>
    </xf>
    <xf numFmtId="266" fontId="18" fillId="0" borderId="606">
      <alignment vertical="center"/>
    </xf>
    <xf numFmtId="4" fontId="91" fillId="0" borderId="620" applyFont="0" applyFill="0" applyBorder="0" applyAlignment="0" applyProtection="0"/>
    <xf numFmtId="266" fontId="52" fillId="0" borderId="620" applyProtection="0">
      <alignment horizontal="center" vertical="top" wrapText="1"/>
      <protection hidden="1"/>
    </xf>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4" fontId="91" fillId="0" borderId="620" applyFont="0" applyFill="0" applyBorder="0" applyAlignment="0" applyProtection="0"/>
    <xf numFmtId="188" fontId="18" fillId="0" borderId="622" applyFill="0" applyBorder="0">
      <alignment horizontal="right"/>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9" fillId="62" borderId="613">
      <alignment horizontal="left" vertical="center" wrapText="1"/>
    </xf>
    <xf numFmtId="266" fontId="27" fillId="0" borderId="607" applyNumberFormat="0" applyAlignment="0" applyProtection="0">
      <alignment horizontal="left" vertical="center"/>
    </xf>
    <xf numFmtId="266" fontId="126" fillId="42" borderId="611" applyNumberFormat="0" applyAlignment="0" applyProtection="0"/>
    <xf numFmtId="266" fontId="27" fillId="0" borderId="607" applyNumberFormat="0" applyAlignment="0" applyProtection="0">
      <alignment horizontal="left" vertical="center"/>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27" fontId="18" fillId="0" borderId="624" applyFont="0" applyFill="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31" fontId="22" fillId="68" borderId="620" applyNumberFormat="0" applyFont="0" applyAlignment="0"/>
    <xf numFmtId="266" fontId="126" fillId="42" borderId="611" applyNumberFormat="0" applyAlignment="0" applyProtection="0"/>
    <xf numFmtId="266" fontId="27" fillId="0" borderId="623">
      <alignment horizontal="left" vertical="center"/>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49" fontId="113" fillId="0" borderId="620">
      <alignment horizontal="center"/>
    </xf>
    <xf numFmtId="266" fontId="113" fillId="0" borderId="620">
      <alignment horizontal="center"/>
    </xf>
    <xf numFmtId="49" fontId="113" fillId="0" borderId="620">
      <alignment horizontal="center"/>
    </xf>
    <xf numFmtId="266" fontId="113" fillId="0" borderId="620">
      <alignment horizontal="center"/>
    </xf>
    <xf numFmtId="49" fontId="113" fillId="0" borderId="620">
      <alignment horizontal="center"/>
    </xf>
    <xf numFmtId="266" fontId="126" fillId="42" borderId="611" applyNumberFormat="0" applyAlignment="0" applyProtection="0"/>
    <xf numFmtId="266" fontId="113" fillId="0" borderId="620">
      <alignment horizontal="center"/>
    </xf>
    <xf numFmtId="49" fontId="113" fillId="0" borderId="620">
      <alignment horizontal="center"/>
    </xf>
    <xf numFmtId="266" fontId="113" fillId="0" borderId="620">
      <alignment horizontal="center"/>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49" fontId="113" fillId="0" borderId="620">
      <alignment horizontal="center"/>
    </xf>
    <xf numFmtId="266" fontId="113" fillId="0" borderId="620">
      <alignment horizontal="center"/>
    </xf>
    <xf numFmtId="49"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27" fillId="0" borderId="607" applyNumberFormat="0" applyAlignment="0" applyProtection="0">
      <alignment horizontal="left" vertical="center"/>
    </xf>
    <xf numFmtId="266" fontId="126" fillId="42" borderId="611" applyNumberFormat="0" applyAlignment="0" applyProtection="0"/>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13" fillId="0" borderId="620">
      <alignment horizontal="center"/>
    </xf>
    <xf numFmtId="49" fontId="113" fillId="0" borderId="620">
      <alignment horizontal="center"/>
    </xf>
    <xf numFmtId="266" fontId="126" fillId="42" borderId="611" applyNumberFormat="0" applyAlignment="0" applyProtection="0"/>
    <xf numFmtId="266" fontId="126" fillId="42" borderId="611" applyNumberFormat="0" applyAlignment="0" applyProtection="0"/>
    <xf numFmtId="10" fontId="21" fillId="68" borderId="620" applyNumberFormat="0" applyBorder="0" applyAlignment="0" applyProtection="0"/>
    <xf numFmtId="10" fontId="21" fillId="68" borderId="620" applyNumberFormat="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167" fontId="91" fillId="0" borderId="620" applyNumberFormat="0" applyFill="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38" fontId="21" fillId="0" borderId="620" applyFont="0" applyFill="0" applyBorder="0" applyAlignment="0" applyProtection="0"/>
    <xf numFmtId="266" fontId="21" fillId="0" borderId="620" applyFont="0" applyFill="0" applyBorder="0" applyAlignment="0" applyProtection="0"/>
    <xf numFmtId="266" fontId="126" fillId="42" borderId="611" applyNumberFormat="0" applyAlignment="0" applyProtection="0"/>
    <xf numFmtId="167" fontId="91" fillId="0" borderId="620" applyNumberFormat="0" applyFill="0" applyAlignment="0" applyProtection="0"/>
    <xf numFmtId="266" fontId="122" fillId="0" borderId="621" applyNumberFormat="0" applyFont="0" applyFill="0" applyAlignment="0" applyProtection="0"/>
    <xf numFmtId="266" fontId="74" fillId="80" borderId="620" applyNumberFormat="0" applyProtection="0">
      <alignment horizontal="center" vertical="top" wrapText="1"/>
      <protection hidden="1"/>
    </xf>
    <xf numFmtId="266" fontId="77" fillId="47"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47" borderId="611" applyNumberFormat="0" applyAlignment="0" applyProtection="0"/>
    <xf numFmtId="266" fontId="77" fillId="39" borderId="611" applyNumberFormat="0" applyAlignment="0" applyProtection="0"/>
    <xf numFmtId="266" fontId="21" fillId="0" borderId="610" applyNumberFormat="0" applyFill="0" applyAlignment="0" applyProtection="0"/>
    <xf numFmtId="266" fontId="21" fillId="0" borderId="610" applyNumberFormat="0" applyFill="0" applyAlignment="0" applyProtection="0"/>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18" fillId="0" borderId="606">
      <alignment vertical="center"/>
    </xf>
    <xf numFmtId="266" fontId="18" fillId="0" borderId="606">
      <alignment vertical="center"/>
    </xf>
    <xf numFmtId="266" fontId="160" fillId="71" borderId="620">
      <alignment horizontal="center" vertical="center" wrapText="1"/>
      <protection hidden="1"/>
    </xf>
    <xf numFmtId="266" fontId="158" fillId="1" borderId="623" applyNumberFormat="0" applyFont="0" applyAlignment="0">
      <alignment horizontal="center"/>
    </xf>
    <xf numFmtId="266" fontId="18" fillId="0" borderId="625">
      <alignment vertical="center"/>
    </xf>
    <xf numFmtId="266" fontId="18" fillId="0" borderId="606">
      <alignment vertical="center"/>
    </xf>
    <xf numFmtId="266" fontId="27" fillId="0" borderId="626" applyNumberFormat="0" applyAlignment="0" applyProtection="0">
      <alignment horizontal="left" vertical="center"/>
    </xf>
    <xf numFmtId="49" fontId="113" fillId="0" borderId="620">
      <alignment horizontal="center"/>
    </xf>
    <xf numFmtId="266" fontId="126" fillId="42" borderId="6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622"/>
    <xf numFmtId="183" fontId="18" fillId="0" borderId="616">
      <alignment horizontal="centerContinuous"/>
    </xf>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96" fillId="0" borderId="0" applyNumberFormat="0" applyFill="0" applyBorder="0" applyAlignment="0" applyProtection="0"/>
    <xf numFmtId="185" fontId="19" fillId="0" borderId="622"/>
    <xf numFmtId="266" fontId="196" fillId="0" borderId="0" applyNumberFormat="0" applyFill="0" applyBorder="0" applyAlignment="0" applyProtection="0"/>
    <xf numFmtId="266" fontId="196" fillId="0" borderId="0" applyNumberFormat="0" applyFill="0" applyBorder="0" applyAlignment="0" applyProtection="0"/>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620" applyFont="0" applyFill="0" applyBorder="0" applyAlignment="0" applyProtection="0"/>
    <xf numFmtId="167" fontId="91" fillId="0" borderId="620" applyNumberFormat="0" applyFill="0" applyAlignment="0" applyProtection="0"/>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43" borderId="581" applyNumberFormat="0" applyFont="0" applyBorder="0" applyProtection="0"/>
    <xf numFmtId="266" fontId="26" fillId="43" borderId="581" applyNumberFormat="0" applyFont="0" applyBorder="0" applyProtection="0"/>
    <xf numFmtId="266" fontId="196" fillId="0" borderId="0" applyNumberFormat="0" applyFill="0" applyBorder="0" applyAlignment="0" applyProtection="0"/>
    <xf numFmtId="266" fontId="21" fillId="0" borderId="610" applyNumberFormat="0" applyFill="0" applyAlignment="0" applyProtection="0"/>
    <xf numFmtId="266" fontId="21" fillId="0" borderId="610" applyNumberFormat="0" applyFill="0" applyAlignment="0" applyProtection="0"/>
    <xf numFmtId="266" fontId="77" fillId="39" borderId="611" applyNumberFormat="0" applyAlignment="0" applyProtection="0"/>
    <xf numFmtId="266" fontId="77" fillId="47"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47" borderId="611" applyNumberFormat="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8" fillId="0" borderId="625">
      <alignment vertical="center"/>
    </xf>
    <xf numFmtId="8" fontId="18" fillId="0" borderId="586">
      <protection locked="0"/>
    </xf>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581" applyNumberFormat="0" applyFont="0" applyBorder="0" applyProtection="0"/>
    <xf numFmtId="266" fontId="26" fillId="43" borderId="581" applyNumberFormat="0" applyFont="0" applyBorder="0" applyProtection="0"/>
    <xf numFmtId="266" fontId="129" fillId="62" borderId="613">
      <alignment horizontal="left" vertical="center" wrapText="1"/>
    </xf>
    <xf numFmtId="266" fontId="126" fillId="42" borderId="611" applyNumberFormat="0" applyAlignment="0" applyProtection="0"/>
    <xf numFmtId="266" fontId="126" fillId="42" borderId="611" applyNumberFormat="0" applyAlignment="0" applyProtection="0"/>
    <xf numFmtId="266" fontId="27" fillId="0" borderId="626" applyNumberFormat="0" applyAlignment="0" applyProtection="0">
      <alignment horizontal="left" vertical="center"/>
    </xf>
    <xf numFmtId="266" fontId="126" fillId="42" borderId="61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96" fillId="0" borderId="0" applyNumberFormat="0" applyFill="0" applyBorder="0" applyAlignment="0" applyProtection="0"/>
    <xf numFmtId="266" fontId="126" fillId="42" borderId="611" applyNumberFormat="0" applyAlignment="0" applyProtection="0"/>
    <xf numFmtId="266" fontId="126" fillId="42" borderId="611" applyNumberFormat="0" applyAlignment="0" applyProtection="0"/>
    <xf numFmtId="266" fontId="196" fillId="0" borderId="0" applyNumberFormat="0" applyFill="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9" fillId="62" borderId="613">
      <alignment horizontal="left" vertical="center" wrapText="1"/>
    </xf>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8" fillId="44" borderId="614" applyNumberFormat="0" applyFont="0" applyAlignment="0" applyProtection="0"/>
    <xf numFmtId="266" fontId="27" fillId="0" borderId="626" applyNumberFormat="0" applyAlignment="0" applyProtection="0">
      <alignment horizontal="left" vertical="center"/>
    </xf>
    <xf numFmtId="266" fontId="18" fillId="44" borderId="614" applyNumberFormat="0" applyFont="0" applyAlignment="0" applyProtection="0"/>
    <xf numFmtId="266" fontId="18" fillId="44" borderId="614" applyNumberFormat="0" applyFont="0" applyAlignment="0" applyProtection="0"/>
    <xf numFmtId="266" fontId="146" fillId="39"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8" fontId="18" fillId="0" borderId="586">
      <protection locked="0"/>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77" fillId="47"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47" borderId="611" applyNumberFormat="0" applyAlignment="0" applyProtection="0"/>
    <xf numFmtId="266" fontId="77" fillId="39" borderId="611" applyNumberFormat="0" applyAlignment="0" applyProtection="0"/>
    <xf numFmtId="266" fontId="196" fillId="0" borderId="0" applyNumberFormat="0" applyFill="0" applyBorder="0" applyAlignment="0" applyProtection="0"/>
    <xf numFmtId="266" fontId="21" fillId="0" borderId="610" applyNumberFormat="0" applyFill="0" applyAlignment="0" applyProtection="0"/>
    <xf numFmtId="266" fontId="21" fillId="0" borderId="61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581" applyNumberFormat="0" applyFont="0" applyBorder="0" applyProtection="0"/>
    <xf numFmtId="266" fontId="18" fillId="0" borderId="625">
      <alignment vertical="center"/>
    </xf>
    <xf numFmtId="266" fontId="26" fillId="43" borderId="581" applyNumberFormat="0" applyFont="0" applyBorder="0" applyProtection="0"/>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183" fontId="18" fillId="0" borderId="616">
      <alignment horizontal="centerContinuous"/>
    </xf>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18" fillId="0" borderId="625">
      <alignment vertical="center"/>
    </xf>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25">
      <alignment vertical="center"/>
    </xf>
    <xf numFmtId="266" fontId="196" fillId="0" borderId="0" applyNumberFormat="0" applyFill="0" applyBorder="0" applyAlignment="0" applyProtection="0"/>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18" fillId="0" borderId="625">
      <alignment vertical="center"/>
    </xf>
    <xf numFmtId="266" fontId="18" fillId="0" borderId="625">
      <alignment vertical="center"/>
    </xf>
    <xf numFmtId="266" fontId="196" fillId="0" borderId="0" applyNumberFormat="0" applyFill="0" applyBorder="0" applyAlignment="0" applyProtection="0"/>
    <xf numFmtId="266" fontId="18" fillId="0" borderId="625">
      <alignment vertical="center"/>
    </xf>
    <xf numFmtId="266" fontId="27" fillId="0" borderId="626" applyNumberFormat="0" applyAlignment="0" applyProtection="0">
      <alignment horizontal="left" vertical="center"/>
    </xf>
    <xf numFmtId="266" fontId="27" fillId="0" borderId="626" applyNumberFormat="0" applyAlignment="0" applyProtection="0">
      <alignment horizontal="left" vertical="center"/>
    </xf>
    <xf numFmtId="266" fontId="196" fillId="0" borderId="0" applyNumberFormat="0" applyFill="0" applyBorder="0" applyAlignment="0" applyProtection="0"/>
    <xf numFmtId="266" fontId="18" fillId="0" borderId="625">
      <alignment vertical="center"/>
    </xf>
    <xf numFmtId="187" fontId="39" fillId="0" borderId="622"/>
    <xf numFmtId="187" fontId="39" fillId="0" borderId="622"/>
    <xf numFmtId="187" fontId="39" fillId="0" borderId="622"/>
    <xf numFmtId="187" fontId="39" fillId="0" borderId="622"/>
    <xf numFmtId="187" fontId="39" fillId="0" borderId="622"/>
    <xf numFmtId="187" fontId="39" fillId="0" borderId="622"/>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58" borderId="608" applyNumberFormat="0" applyFont="0" applyAlignment="0" applyProtection="0">
      <alignment vertical="top"/>
    </xf>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6" fillId="43" borderId="609" applyNumberFormat="0" applyFont="0" applyBorder="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266" fontId="21" fillId="0" borderId="610" applyNumberFormat="0" applyFill="0" applyAlignment="0" applyProtection="0"/>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65" fillId="68" borderId="584" applyNumberFormat="0" applyBorder="0" applyAlignment="0" applyProtection="0"/>
    <xf numFmtId="266" fontId="40" fillId="0" borderId="602" applyNumberFormat="0" applyFont="0" applyFill="0" applyAlignment="0" applyProtection="0"/>
    <xf numFmtId="266" fontId="40" fillId="0" borderId="602" applyNumberFormat="0" applyFont="0" applyFill="0" applyAlignment="0" applyProtection="0"/>
    <xf numFmtId="266" fontId="40" fillId="0" borderId="602" applyNumberFormat="0" applyFont="0" applyFill="0" applyAlignment="0" applyProtection="0"/>
    <xf numFmtId="266" fontId="40" fillId="0" borderId="602" applyNumberFormat="0" applyFont="0" applyFill="0" applyAlignment="0" applyProtection="0"/>
    <xf numFmtId="266" fontId="40" fillId="0" borderId="602" applyNumberFormat="0" applyFont="0" applyFill="0" applyAlignment="0" applyProtection="0"/>
    <xf numFmtId="266" fontId="40" fillId="0" borderId="602" applyNumberFormat="0" applyFont="0" applyFill="0" applyAlignment="0" applyProtection="0"/>
    <xf numFmtId="201" fontId="71" fillId="0" borderId="602" applyNumberFormat="0" applyFill="0" applyAlignment="0" applyProtection="0">
      <alignment horizontal="center"/>
    </xf>
    <xf numFmtId="201" fontId="71" fillId="0" borderId="602" applyNumberFormat="0" applyFill="0" applyAlignment="0" applyProtection="0">
      <alignment horizontal="center"/>
    </xf>
    <xf numFmtId="201" fontId="71" fillId="0" borderId="602" applyNumberFormat="0" applyFill="0" applyAlignment="0" applyProtection="0">
      <alignment horizontal="center"/>
    </xf>
    <xf numFmtId="201" fontId="71" fillId="0" borderId="602" applyNumberFormat="0" applyFill="0" applyAlignment="0" applyProtection="0">
      <alignment horizontal="center"/>
    </xf>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47"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266" fontId="77" fillId="39" borderId="611" applyNumberFormat="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4" fontId="91" fillId="0" borderId="620" applyFont="0" applyFill="0" applyBorder="0" applyAlignment="0" applyProtection="0"/>
    <xf numFmtId="266" fontId="52" fillId="0" borderId="620" applyProtection="0">
      <alignment horizontal="center" vertical="top" wrapText="1"/>
      <protection hidden="1"/>
    </xf>
    <xf numFmtId="266" fontId="52" fillId="0" borderId="620" applyProtection="0">
      <alignment horizontal="center" vertical="top" wrapText="1"/>
      <protection hidden="1"/>
    </xf>
    <xf numFmtId="266" fontId="52" fillId="0" borderId="620" applyProtection="0">
      <alignment horizontal="center" vertical="top" wrapText="1"/>
      <protection hidden="1"/>
    </xf>
    <xf numFmtId="266" fontId="52" fillId="0" borderId="620" applyProtection="0">
      <alignment horizontal="center" vertical="top" wrapText="1"/>
      <protection hidden="1"/>
    </xf>
    <xf numFmtId="266" fontId="52" fillId="0" borderId="620" applyProtection="0">
      <alignment horizontal="center" vertical="top" wrapText="1"/>
      <protection hidden="1"/>
    </xf>
    <xf numFmtId="266" fontId="52" fillId="0" borderId="620" applyProtection="0">
      <alignment horizontal="center" vertical="top" wrapText="1"/>
      <protection hidden="1"/>
    </xf>
    <xf numFmtId="266" fontId="39" fillId="0" borderId="602" applyNumberFormat="0" applyFont="0" applyFill="0" applyBorder="0" applyProtection="0">
      <alignment horizontal="centerContinuous"/>
    </xf>
    <xf numFmtId="266" fontId="39" fillId="0" borderId="602" applyNumberFormat="0" applyFont="0" applyFill="0" applyBorder="0" applyProtection="0">
      <alignment horizontal="centerContinuous"/>
    </xf>
    <xf numFmtId="266" fontId="39" fillId="0" borderId="602" applyNumberFormat="0" applyFont="0" applyFill="0" applyBorder="0" applyProtection="0">
      <alignment horizontal="centerContinuous"/>
    </xf>
    <xf numFmtId="266" fontId="39" fillId="0" borderId="602" applyNumberFormat="0" applyFont="0" applyFill="0" applyBorder="0" applyProtection="0">
      <alignment horizontal="centerContinuous"/>
    </xf>
    <xf numFmtId="266" fontId="39" fillId="0" borderId="602" applyNumberFormat="0" applyFont="0" applyFill="0" applyBorder="0" applyProtection="0">
      <alignment horizontal="centerContinuous"/>
    </xf>
    <xf numFmtId="266" fontId="39" fillId="0" borderId="602" applyNumberFormat="0" applyFont="0" applyFill="0" applyBorder="0" applyProtection="0">
      <alignment horizontal="centerContinuous"/>
    </xf>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220" fontId="79" fillId="0" borderId="622" applyFont="0" applyFill="0" applyBorder="0" applyAlignment="0" applyProtection="0"/>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8" fontId="18" fillId="0" borderId="612">
      <protection locked="0"/>
    </xf>
    <xf numFmtId="188" fontId="18" fillId="0" borderId="622" applyFill="0" applyBorder="0">
      <alignment horizontal="right"/>
    </xf>
    <xf numFmtId="188" fontId="18" fillId="0" borderId="622" applyFill="0" applyBorder="0">
      <alignment horizontal="right"/>
    </xf>
    <xf numFmtId="188" fontId="18" fillId="0" borderId="622" applyFill="0" applyBorder="0">
      <alignment horizontal="right"/>
    </xf>
    <xf numFmtId="188" fontId="18" fillId="0" borderId="622" applyFill="0" applyBorder="0">
      <alignment horizontal="right"/>
    </xf>
    <xf numFmtId="188" fontId="18" fillId="0" borderId="622" applyFill="0" applyBorder="0">
      <alignment horizontal="right"/>
    </xf>
    <xf numFmtId="188" fontId="18" fillId="0" borderId="622" applyFill="0" applyBorder="0">
      <alignment horizontal="right"/>
    </xf>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27" fontId="18" fillId="0" borderId="624" applyFont="0" applyFill="0" applyBorder="0" applyAlignment="0" applyProtection="0"/>
    <xf numFmtId="227" fontId="18" fillId="0" borderId="624" applyFont="0" applyFill="0" applyBorder="0" applyAlignment="0" applyProtection="0"/>
    <xf numFmtId="227" fontId="18" fillId="0" borderId="624" applyFont="0" applyFill="0" applyBorder="0" applyAlignment="0" applyProtection="0"/>
    <xf numFmtId="227" fontId="18" fillId="0" borderId="624" applyFont="0" applyFill="0" applyBorder="0" applyAlignment="0" applyProtection="0"/>
    <xf numFmtId="227" fontId="18" fillId="0" borderId="624" applyFont="0" applyFill="0" applyBorder="0" applyAlignment="0" applyProtection="0"/>
    <xf numFmtId="227" fontId="18" fillId="0" borderId="624" applyFont="0" applyFill="0" applyBorder="0" applyAlignment="0" applyProtection="0"/>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5" fontId="26" fillId="58" borderId="608" applyNumberFormat="0" applyAlignment="0" applyProtection="0">
      <alignment vertical="top"/>
    </xf>
    <xf numFmtId="231" fontId="22" fillId="68" borderId="620" applyNumberFormat="0" applyFont="0" applyAlignment="0"/>
    <xf numFmtId="231" fontId="22" fillId="68" borderId="620" applyNumberFormat="0" applyFont="0" applyAlignment="0"/>
    <xf numFmtId="231" fontId="22" fillId="68" borderId="620" applyNumberFormat="0" applyFont="0" applyAlignment="0"/>
    <xf numFmtId="231" fontId="22" fillId="68" borderId="620" applyNumberFormat="0" applyFont="0" applyAlignment="0"/>
    <xf numFmtId="231" fontId="22" fillId="68" borderId="620" applyNumberFormat="0" applyFont="0" applyAlignment="0"/>
    <xf numFmtId="231" fontId="22" fillId="68" borderId="620" applyNumberFormat="0" applyFont="0" applyAlignment="0"/>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19" applyNumberFormat="0" applyAlignment="0" applyProtection="0">
      <alignment horizontal="left" vertical="center"/>
    </xf>
    <xf numFmtId="266" fontId="27" fillId="0" borderId="623">
      <alignment horizontal="left" vertical="center"/>
    </xf>
    <xf numFmtId="266" fontId="27" fillId="0" borderId="623">
      <alignment horizontal="left" vertical="center"/>
    </xf>
    <xf numFmtId="266" fontId="27" fillId="0" borderId="623">
      <alignment horizontal="left" vertical="center"/>
    </xf>
    <xf numFmtId="266" fontId="27" fillId="0" borderId="623">
      <alignment horizontal="left" vertical="center"/>
    </xf>
    <xf numFmtId="266" fontId="27" fillId="0" borderId="623">
      <alignment horizontal="left" vertical="center"/>
    </xf>
    <xf numFmtId="266" fontId="27" fillId="0" borderId="623">
      <alignment horizontal="left" vertic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20" fillId="0" borderId="588"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18" fillId="0" borderId="587"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18"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266" fontId="121" fillId="0" borderId="589" applyNumberFormat="0" applyFill="0" applyAlignment="0" applyProtection="0"/>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266"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49" fontId="113" fillId="0" borderId="620">
      <alignment horizontal="center"/>
    </xf>
    <xf numFmtId="185" fontId="19" fillId="0" borderId="622"/>
    <xf numFmtId="185" fontId="19" fillId="0" borderId="622"/>
    <xf numFmtId="185" fontId="19" fillId="0" borderId="622"/>
    <xf numFmtId="185" fontId="19" fillId="0" borderId="622"/>
    <xf numFmtId="185" fontId="19" fillId="0" borderId="622"/>
    <xf numFmtId="185" fontId="19" fillId="0" borderId="622"/>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10" fontId="21" fillId="68" borderId="620" applyNumberFormat="0" applyBorder="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266" fontId="126" fillId="42" borderId="611" applyNumberFormat="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167" fontId="91" fillId="0" borderId="620" applyNumberFormat="0" applyFill="0" applyAlignment="0" applyProtection="0"/>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129" fillId="62" borderId="613">
      <alignment horizontal="left" vertical="center" wrapText="1"/>
    </xf>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266" fontId="21" fillId="0" borderId="620" applyFont="0" applyFill="0" applyBorder="0" applyAlignment="0" applyProtection="0"/>
    <xf numFmtId="38" fontId="21" fillId="0" borderId="620" applyFont="0" applyFill="0" applyBorder="0" applyAlignment="0" applyProtection="0"/>
    <xf numFmtId="38" fontId="21" fillId="0" borderId="620" applyFont="0" applyFill="0" applyBorder="0" applyAlignment="0" applyProtection="0"/>
    <xf numFmtId="38" fontId="21" fillId="0" borderId="620" applyFont="0" applyFill="0" applyBorder="0" applyAlignment="0" applyProtection="0"/>
    <xf numFmtId="38" fontId="21" fillId="0" borderId="620" applyFont="0" applyFill="0" applyBorder="0" applyAlignment="0" applyProtection="0"/>
    <xf numFmtId="38" fontId="21" fillId="0" borderId="620" applyFont="0" applyFill="0" applyBorder="0" applyAlignment="0" applyProtection="0"/>
    <xf numFmtId="38" fontId="21" fillId="0" borderId="620" applyFont="0" applyFill="0" applyBorder="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8" fillId="44" borderId="614" applyNumberFormat="0" applyFont="0" applyAlignment="0" applyProtection="0"/>
    <xf numFmtId="266" fontId="122" fillId="0" borderId="621" applyNumberFormat="0" applyFont="0" applyFill="0" applyAlignment="0" applyProtection="0"/>
    <xf numFmtId="266" fontId="122" fillId="0" borderId="621" applyNumberFormat="0" applyFont="0" applyFill="0" applyAlignment="0" applyProtection="0"/>
    <xf numFmtId="266" fontId="122" fillId="0" borderId="621" applyNumberFormat="0" applyFont="0" applyFill="0" applyAlignment="0" applyProtection="0"/>
    <xf numFmtId="266" fontId="122" fillId="0" borderId="621" applyNumberFormat="0" applyFont="0" applyFill="0" applyAlignment="0" applyProtection="0"/>
    <xf numFmtId="266" fontId="122" fillId="0" borderId="621" applyNumberFormat="0" applyFont="0" applyFill="0" applyAlignment="0" applyProtection="0"/>
    <xf numFmtId="266" fontId="122" fillId="0" borderId="621" applyNumberFormat="0" applyFont="0" applyFill="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47"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146" fillId="39" borderId="615" applyNumberFormat="0" applyAlignment="0" applyProtection="0"/>
    <xf numFmtId="266" fontId="74" fillId="80" borderId="620" applyNumberFormat="0" applyProtection="0">
      <alignment horizontal="center" vertical="top" wrapText="1"/>
      <protection hidden="1"/>
    </xf>
    <xf numFmtId="266" fontId="74" fillId="80" borderId="620" applyNumberFormat="0" applyProtection="0">
      <alignment horizontal="center" vertical="top" wrapText="1"/>
      <protection hidden="1"/>
    </xf>
    <xf numFmtId="266" fontId="74" fillId="80" borderId="620" applyNumberFormat="0" applyProtection="0">
      <alignment horizontal="center" vertical="top" wrapText="1"/>
      <protection hidden="1"/>
    </xf>
    <xf numFmtId="266" fontId="74" fillId="80" borderId="620" applyNumberFormat="0" applyProtection="0">
      <alignment horizontal="center" vertical="top" wrapText="1"/>
      <protection hidden="1"/>
    </xf>
    <xf numFmtId="266" fontId="74" fillId="80" borderId="620" applyNumberFormat="0" applyProtection="0">
      <alignment horizontal="center" vertical="top" wrapText="1"/>
      <protection hidden="1"/>
    </xf>
    <xf numFmtId="266" fontId="74" fillId="80" borderId="620" applyNumberFormat="0" applyProtection="0">
      <alignment horizontal="center" vertical="top" wrapText="1"/>
      <protection hidden="1"/>
    </xf>
    <xf numFmtId="266" fontId="18" fillId="0" borderId="602">
      <alignment horizontal="center"/>
    </xf>
    <xf numFmtId="266" fontId="18" fillId="0" borderId="602">
      <alignment horizontal="center"/>
    </xf>
    <xf numFmtId="266" fontId="18" fillId="0" borderId="602">
      <alignment horizontal="center"/>
    </xf>
    <xf numFmtId="266" fontId="18" fillId="0" borderId="602">
      <alignment horizontal="center"/>
    </xf>
    <xf numFmtId="266" fontId="18" fillId="0" borderId="602">
      <alignment horizontal="center"/>
    </xf>
    <xf numFmtId="266" fontId="18" fillId="0" borderId="602">
      <alignment horizont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18" fillId="0" borderId="639">
      <alignment vertical="center"/>
    </xf>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96" fillId="0" borderId="640"/>
    <xf numFmtId="266" fontId="160" fillId="71" borderId="620">
      <alignment horizontal="center" vertical="center" wrapText="1"/>
      <protection hidden="1"/>
    </xf>
    <xf numFmtId="266" fontId="160" fillId="71" borderId="620">
      <alignment horizontal="center" vertical="center" wrapText="1"/>
      <protection hidden="1"/>
    </xf>
    <xf numFmtId="266" fontId="160" fillId="71" borderId="620">
      <alignment horizontal="center" vertical="center" wrapText="1"/>
      <protection hidden="1"/>
    </xf>
    <xf numFmtId="266" fontId="160" fillId="71" borderId="620">
      <alignment horizontal="center" vertical="center" wrapText="1"/>
      <protection hidden="1"/>
    </xf>
    <xf numFmtId="266" fontId="160" fillId="71" borderId="620">
      <alignment horizontal="center" vertical="center" wrapText="1"/>
      <protection hidden="1"/>
    </xf>
    <xf numFmtId="266" fontId="160" fillId="71" borderId="620">
      <alignment horizontal="center" vertical="center" wrapText="1"/>
      <protection hidden="1"/>
    </xf>
    <xf numFmtId="266" fontId="158" fillId="1" borderId="623" applyNumberFormat="0" applyFont="0" applyAlignment="0">
      <alignment horizontal="center"/>
    </xf>
    <xf numFmtId="266" fontId="158" fillId="1" borderId="623" applyNumberFormat="0" applyFont="0" applyAlignment="0">
      <alignment horizontal="center"/>
    </xf>
    <xf numFmtId="266" fontId="158" fillId="1" borderId="623" applyNumberFormat="0" applyFont="0" applyAlignment="0">
      <alignment horizontal="center"/>
    </xf>
    <xf numFmtId="266" fontId="158" fillId="1" borderId="623" applyNumberFormat="0" applyFont="0" applyAlignment="0">
      <alignment horizontal="center"/>
    </xf>
    <xf numFmtId="266" fontId="158" fillId="1" borderId="623" applyNumberFormat="0" applyFont="0" applyAlignment="0">
      <alignment horizontal="center"/>
    </xf>
    <xf numFmtId="266" fontId="158" fillId="1" borderId="623" applyNumberFormat="0" applyFont="0" applyAlignment="0">
      <alignment horizontal="center"/>
    </xf>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266" fontId="18" fillId="0" borderId="602" applyNumberFormat="0" applyFont="0" applyFill="0" applyAlignment="0" applyProtection="0"/>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183" fontId="18" fillId="0" borderId="616">
      <alignment horizontal="centerContinuous"/>
    </xf>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8"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37" fillId="0" borderId="617"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66" fontId="16" fillId="0" borderId="619" applyNumberFormat="0" applyFill="0" applyAlignment="0" applyProtection="0"/>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20"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8"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6"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14" fontId="18" fillId="68" borderId="620"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96" fillId="0" borderId="641"/>
    <xf numFmtId="266" fontId="18" fillId="0" borderId="643">
      <alignment vertical="center"/>
    </xf>
    <xf numFmtId="266" fontId="18" fillId="0" borderId="643">
      <alignment vertical="center"/>
    </xf>
    <xf numFmtId="266" fontId="18" fillId="0" borderId="643">
      <alignment vertical="center"/>
    </xf>
    <xf numFmtId="266" fontId="96" fillId="0" borderId="644"/>
    <xf numFmtId="266" fontId="18" fillId="0" borderId="643">
      <alignment vertical="center"/>
    </xf>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27" fillId="0" borderId="64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8" fillId="0" borderId="643">
      <alignment vertical="center"/>
    </xf>
    <xf numFmtId="266" fontId="96" fillId="0" borderId="644"/>
    <xf numFmtId="266" fontId="18" fillId="0" borderId="643">
      <alignment vertical="center"/>
    </xf>
    <xf numFmtId="266" fontId="96" fillId="0" borderId="644"/>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96" fillId="0" borderId="644"/>
    <xf numFmtId="266" fontId="18" fillId="0" borderId="643">
      <alignmen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96" fillId="0" borderId="644"/>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96" fillId="0" borderId="644"/>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8" fillId="0" borderId="643">
      <alignment vertical="center"/>
    </xf>
    <xf numFmtId="266" fontId="18" fillId="0" borderId="643">
      <alignment vertical="center"/>
    </xf>
    <xf numFmtId="266" fontId="18" fillId="0" borderId="643">
      <alignment vertical="center"/>
    </xf>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188" fontId="21" fillId="0" borderId="583" applyNumberFormat="0" applyFont="0" applyFill="0" applyAlignment="0" applyProtection="0">
      <alignment horizontal="right"/>
    </xf>
    <xf numFmtId="266" fontId="196" fillId="0" borderId="0" applyNumberFormat="0" applyFill="0" applyBorder="0" applyAlignment="0" applyProtection="0"/>
    <xf numFmtId="188" fontId="21" fillId="0" borderId="583" applyNumberFormat="0" applyFont="0" applyFill="0" applyAlignment="0" applyProtection="0">
      <alignment horizontal="right"/>
    </xf>
    <xf numFmtId="188" fontId="21" fillId="0" borderId="583"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188" fontId="62"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62"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18" fillId="0" borderId="643">
      <alignment vertical="center"/>
    </xf>
    <xf numFmtId="266" fontId="18" fillId="0" borderId="643">
      <alignment vertical="center"/>
    </xf>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8" fillId="0" borderId="643">
      <alignment vertical="center"/>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8" fillId="0" borderId="643">
      <alignment vertical="center"/>
    </xf>
    <xf numFmtId="266" fontId="18" fillId="0" borderId="643">
      <alignment vertical="center"/>
    </xf>
    <xf numFmtId="266" fontId="18" fillId="0" borderId="643">
      <alignment vertical="center"/>
    </xf>
    <xf numFmtId="266" fontId="96" fillId="0" borderId="644"/>
    <xf numFmtId="266" fontId="18" fillId="0" borderId="643">
      <alignment vertical="center"/>
    </xf>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188" fontId="55" fillId="0" borderId="583" applyNumberFormat="0" applyFill="0" applyBorder="0" applyAlignment="0" applyProtection="0">
      <alignment horizontal="right"/>
    </xf>
    <xf numFmtId="266" fontId="18" fillId="0" borderId="643">
      <alignment vertical="center"/>
    </xf>
    <xf numFmtId="266" fontId="18" fillId="0" borderId="643">
      <alignment vertical="center"/>
    </xf>
    <xf numFmtId="266" fontId="96" fillId="0" borderId="644"/>
    <xf numFmtId="266" fontId="18" fillId="0" borderId="643">
      <alignment vertical="center"/>
    </xf>
    <xf numFmtId="266" fontId="96" fillId="0" borderId="644"/>
    <xf numFmtId="266" fontId="18" fillId="0" borderId="643">
      <alignmen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44"/>
    <xf numFmtId="266" fontId="18" fillId="0" borderId="643">
      <alignment vertical="center"/>
    </xf>
    <xf numFmtId="266" fontId="196" fillId="0" borderId="0" applyNumberFormat="0" applyFill="0" applyBorder="0" applyAlignment="0" applyProtection="0"/>
    <xf numFmtId="188" fontId="62"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8" fillId="0" borderId="643">
      <alignment vertical="center"/>
    </xf>
    <xf numFmtId="266" fontId="196" fillId="0" borderId="0" applyNumberFormat="0" applyFill="0" applyBorder="0" applyAlignment="0" applyProtection="0"/>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188" fontId="62" fillId="0" borderId="583" applyNumberFormat="0" applyFill="0" applyBorder="0" applyAlignment="0" applyProtection="0">
      <alignment horizontal="right"/>
    </xf>
    <xf numFmtId="188" fontId="25" fillId="0" borderId="583" applyNumberFormat="0" applyFill="0" applyBorder="0" applyAlignment="0" applyProtection="0">
      <alignment horizontal="right"/>
    </xf>
    <xf numFmtId="266" fontId="27" fillId="0" borderId="645" applyNumberFormat="0" applyAlignment="0" applyProtection="0">
      <alignment horizontal="left" vertical="center"/>
    </xf>
    <xf numFmtId="188" fontId="55" fillId="0" borderId="583"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96" fillId="0" borderId="644"/>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188" fontId="21" fillId="0" borderId="583"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55" fillId="0" borderId="583" applyNumberFormat="0" applyFill="0" applyBorder="0" applyAlignment="0" applyProtection="0">
      <alignment horizontal="right"/>
    </xf>
    <xf numFmtId="188" fontId="55" fillId="0" borderId="583" applyNumberFormat="0" applyFill="0" applyBorder="0" applyAlignment="0" applyProtection="0">
      <alignment horizontal="right"/>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18" fillId="0" borderId="643">
      <alignment vertical="center"/>
    </xf>
    <xf numFmtId="188" fontId="21" fillId="0" borderId="583"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8" fillId="0" borderId="643">
      <alignment vertical="center"/>
    </xf>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18" fillId="0" borderId="643">
      <alignment vertical="center"/>
    </xf>
    <xf numFmtId="266" fontId="18" fillId="0" borderId="643">
      <alignment vertical="center"/>
    </xf>
    <xf numFmtId="266" fontId="196" fillId="0" borderId="0" applyNumberFormat="0" applyFill="0" applyBorder="0" applyAlignment="0" applyProtection="0"/>
    <xf numFmtId="266" fontId="18" fillId="0" borderId="643">
      <alignment vertical="center"/>
    </xf>
    <xf numFmtId="266" fontId="27" fillId="0" borderId="645" applyNumberFormat="0" applyAlignment="0" applyProtection="0">
      <alignment horizontal="left" vertical="center"/>
    </xf>
    <xf numFmtId="266" fontId="27" fillId="0" borderId="645" applyNumberFormat="0" applyAlignment="0" applyProtection="0">
      <alignment horizontal="left" vertical="center"/>
    </xf>
    <xf numFmtId="266" fontId="196" fillId="0" borderId="0" applyNumberFormat="0" applyFill="0" applyBorder="0" applyAlignment="0" applyProtection="0"/>
    <xf numFmtId="266" fontId="18" fillId="0" borderId="643">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 fillId="0" borderId="0"/>
    <xf numFmtId="266" fontId="196" fillId="0" borderId="0" applyNumberFormat="0" applyFill="0" applyBorder="0" applyAlignment="0" applyProtection="0"/>
    <xf numFmtId="266" fontId="9" fillId="5" borderId="4" applyNumberFormat="0" applyAlignment="0" applyProtection="0"/>
    <xf numFmtId="266" fontId="118" fillId="0" borderId="693" applyNumberFormat="0" applyFill="0" applyAlignment="0" applyProtection="0"/>
    <xf numFmtId="4" fontId="91" fillId="0" borderId="701" applyFont="0" applyFill="0" applyBorder="0" applyAlignment="0" applyProtection="0"/>
    <xf numFmtId="220" fontId="79" fillId="0" borderId="703" applyFont="0" applyFill="0" applyBorder="0" applyAlignment="0" applyProtection="0"/>
    <xf numFmtId="266" fontId="121" fillId="0" borderId="693" applyNumberFormat="0" applyFill="0" applyAlignment="0" applyProtection="0"/>
    <xf numFmtId="266" fontId="120" fillId="0" borderId="692" applyNumberFormat="0" applyFill="0" applyAlignment="0" applyProtection="0"/>
    <xf numFmtId="5" fontId="26" fillId="58" borderId="684" applyNumberFormat="0" applyAlignment="0" applyProtection="0">
      <alignment vertical="top"/>
    </xf>
    <xf numFmtId="20" fontId="18" fillId="68" borderId="701" applyNumberFormat="0" applyFont="0" applyAlignment="0" applyProtection="0">
      <alignment horizontal="centerContinuous"/>
    </xf>
    <xf numFmtId="266" fontId="16" fillId="0" borderId="700" applyNumberFormat="0" applyFill="0" applyAlignment="0" applyProtection="0"/>
    <xf numFmtId="266" fontId="16" fillId="0" borderId="700" applyNumberFormat="0" applyFill="0" applyAlignment="0" applyProtection="0"/>
    <xf numFmtId="266" fontId="37" fillId="0" borderId="698" applyNumberFormat="0" applyFill="0" applyAlignment="0" applyProtection="0"/>
    <xf numFmtId="266" fontId="126" fillId="42" borderId="689" applyNumberFormat="0" applyAlignment="0" applyProtection="0"/>
    <xf numFmtId="164" fontId="1" fillId="0" borderId="0" applyFont="0" applyFill="0" applyBorder="0" applyAlignment="0" applyProtection="0"/>
    <xf numFmtId="266" fontId="126" fillId="42" borderId="689" applyNumberFormat="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8" fillId="0" borderId="680">
      <alignment vertical="center"/>
    </xf>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01" fontId="71" fillId="0" borderId="709" applyNumberFormat="0" applyFill="0" applyAlignment="0" applyProtection="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96" fillId="0" borderId="0" applyNumberFormat="0" applyFill="0" applyBorder="0" applyAlignment="0" applyProtection="0"/>
    <xf numFmtId="266" fontId="118" fillId="0" borderId="693" applyNumberFormat="0" applyFill="0" applyAlignment="0" applyProtection="0"/>
    <xf numFmtId="266" fontId="118" fillId="0" borderId="691" applyNumberFormat="0" applyFill="0" applyAlignment="0" applyProtection="0"/>
    <xf numFmtId="266" fontId="18" fillId="0" borderId="680">
      <alignment vertical="center"/>
    </xf>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18" fillId="0" borderId="680">
      <alignment vertical="center"/>
    </xf>
    <xf numFmtId="266" fontId="118" fillId="0" borderId="693" applyNumberFormat="0" applyFill="0" applyAlignment="0" applyProtection="0"/>
    <xf numFmtId="266" fontId="16" fillId="0" borderId="700"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188" fontId="21" fillId="0" borderId="687" applyNumberFormat="0" applyFont="0" applyFill="0" applyAlignment="0" applyProtection="0">
      <alignment horizontal="right"/>
    </xf>
    <xf numFmtId="266" fontId="18" fillId="0" borderId="681">
      <alignment vertical="center"/>
    </xf>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1" applyNumberFormat="0" applyFill="0" applyAlignment="0" applyProtection="0"/>
    <xf numFmtId="266" fontId="27" fillId="0" borderId="682" applyNumberFormat="0" applyAlignment="0" applyProtection="0">
      <alignment horizontal="left" vertical="center"/>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266" fontId="16" fillId="0" borderId="700" applyNumberFormat="0" applyFill="0" applyAlignment="0" applyProtection="0"/>
    <xf numFmtId="266" fontId="37" fillId="0" borderId="699"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96" fillId="0" borderId="683"/>
    <xf numFmtId="266" fontId="21" fillId="0" borderId="686" applyNumberFormat="0" applyFill="0" applyAlignment="0" applyProtection="0"/>
    <xf numFmtId="266" fontId="77" fillId="47" borderId="689" applyNumberFormat="0" applyAlignment="0" applyProtection="0"/>
    <xf numFmtId="266" fontId="77" fillId="47" borderId="689" applyNumberFormat="0" applyAlignment="0" applyProtection="0"/>
    <xf numFmtId="266" fontId="52" fillId="0" borderId="701" applyProtection="0">
      <alignment horizontal="center" vertical="top" wrapText="1"/>
      <protection hidden="1"/>
    </xf>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188" fontId="62" fillId="0" borderId="687" applyNumberFormat="0" applyFill="0" applyBorder="0" applyAlignment="0" applyProtection="0">
      <alignment horizontal="right"/>
    </xf>
    <xf numFmtId="266" fontId="21" fillId="0" borderId="68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10" fontId="21" fillId="68" borderId="701" applyNumberFormat="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7" fillId="0" borderId="682" applyNumberFormat="0" applyAlignment="0" applyProtection="0">
      <alignment horizontal="left" vertical="center"/>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26" fillId="43" borderId="685" applyNumberFormat="0" applyFont="0" applyBorder="0" applyProtection="0"/>
    <xf numFmtId="266" fontId="26" fillId="43" borderId="685" applyNumberFormat="0" applyFont="0" applyBorder="0" applyProtection="0"/>
    <xf numFmtId="38" fontId="21" fillId="0" borderId="701" applyFont="0" applyFill="0" applyBorder="0" applyAlignment="0" applyProtection="0"/>
    <xf numFmtId="266" fontId="21" fillId="0" borderId="701" applyFont="0" applyFill="0" applyBorder="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22" fillId="0" borderId="702" applyNumberFormat="0" applyFont="0" applyFill="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8" fontId="18" fillId="0" borderId="690">
      <protection locked="0"/>
    </xf>
    <xf numFmtId="266" fontId="74" fillId="80" borderId="701" applyNumberFormat="0" applyProtection="0">
      <alignment horizontal="center" vertical="top" wrapText="1"/>
      <protection hidden="1"/>
    </xf>
    <xf numFmtId="266" fontId="77" fillId="39" borderId="689" applyNumberFormat="0" applyAlignment="0" applyProtection="0"/>
    <xf numFmtId="266" fontId="77" fillId="39" borderId="689" applyNumberFormat="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1" fillId="0" borderId="686" applyNumberFormat="0" applyFill="0" applyAlignment="0" applyProtection="0"/>
    <xf numFmtId="266" fontId="21" fillId="0" borderId="686" applyNumberFormat="0" applyFill="0" applyAlignment="0" applyProtection="0"/>
    <xf numFmtId="266" fontId="26" fillId="43" borderId="685" applyNumberFormat="0" applyFont="0" applyBorder="0" applyProtection="0"/>
    <xf numFmtId="266" fontId="26" fillId="43" borderId="685" applyNumberFormat="0" applyFont="0" applyBorder="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8" fillId="0" borderId="681">
      <alignment vertical="center"/>
    </xf>
    <xf numFmtId="266" fontId="96" fillId="0" borderId="683"/>
    <xf numFmtId="266" fontId="160" fillId="71" borderId="701">
      <alignment horizontal="center" vertical="center" wrapText="1"/>
      <protection hidden="1"/>
    </xf>
    <xf numFmtId="266" fontId="158" fillId="1" borderId="704" applyNumberFormat="0" applyFont="0" applyAlignment="0">
      <alignment horizontal="center"/>
    </xf>
    <xf numFmtId="266" fontId="196" fillId="0" borderId="0" applyNumberFormat="0" applyFill="0" applyBorder="0" applyAlignment="0" applyProtection="0"/>
    <xf numFmtId="266" fontId="27" fillId="0" borderId="646"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8" fillId="0" borderId="679">
      <alignment vertical="center"/>
    </xf>
    <xf numFmtId="266" fontId="18" fillId="0" borderId="679">
      <alignment vertical="center"/>
    </xf>
    <xf numFmtId="266" fontId="18" fillId="0" borderId="679">
      <alignment vertical="center"/>
    </xf>
    <xf numFmtId="266" fontId="1" fillId="0" borderId="0"/>
    <xf numFmtId="266" fontId="18" fillId="0" borderId="647">
      <alignment vertical="center"/>
    </xf>
    <xf numFmtId="266" fontId="113" fillId="0" borderId="701">
      <alignment horizontal="center"/>
    </xf>
    <xf numFmtId="266" fontId="126" fillId="42" borderId="689" applyNumberFormat="0" applyAlignment="0" applyProtection="0"/>
    <xf numFmtId="266" fontId="77" fillId="39" borderId="689" applyNumberFormat="0" applyAlignment="0" applyProtection="0"/>
    <xf numFmtId="266" fontId="196" fillId="0" borderId="0" applyNumberFormat="0" applyFill="0" applyBorder="0" applyAlignment="0" applyProtection="0"/>
    <xf numFmtId="266" fontId="121" fillId="0" borderId="693" applyNumberFormat="0" applyFill="0" applyAlignment="0" applyProtection="0"/>
    <xf numFmtId="266" fontId="196" fillId="0" borderId="0" applyNumberFormat="0" applyFill="0" applyBorder="0" applyAlignment="0" applyProtection="0"/>
    <xf numFmtId="266" fontId="18" fillId="0" borderId="679">
      <alignment vertical="center"/>
    </xf>
    <xf numFmtId="266" fontId="18" fillId="0" borderId="681">
      <alignment vertical="center"/>
    </xf>
    <xf numFmtId="266" fontId="18" fillId="0" borderId="679">
      <alignment vertical="center"/>
    </xf>
    <xf numFmtId="266" fontId="77" fillId="47"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3" fillId="0" borderId="701">
      <alignment horizontal="center"/>
    </xf>
    <xf numFmtId="266" fontId="27" fillId="0" borderId="68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65" fillId="68" borderId="688" applyNumberFormat="0" applyBorder="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8" fillId="0" borderId="647">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 fillId="5" borderId="4" applyNumberFormat="0" applyAlignment="0" applyProtection="0"/>
    <xf numFmtId="266" fontId="18" fillId="0" borderId="648">
      <alignment vertical="center"/>
    </xf>
    <xf numFmtId="266" fontId="121" fillId="0" borderId="658" applyNumberFormat="0" applyFill="0" applyAlignment="0" applyProtection="0"/>
    <xf numFmtId="266" fontId="196" fillId="0" borderId="0" applyNumberFormat="0" applyFill="0" applyBorder="0" applyAlignment="0" applyProtection="0"/>
    <xf numFmtId="266" fontId="118" fillId="0" borderId="693" applyNumberFormat="0" applyFill="0" applyAlignment="0" applyProtection="0"/>
    <xf numFmtId="266" fontId="158" fillId="1" borderId="669" applyNumberFormat="0" applyFont="0" applyAlignment="0">
      <alignment horizontal="center"/>
    </xf>
    <xf numFmtId="266" fontId="160" fillId="71" borderId="666">
      <alignment horizontal="center" vertical="center" wrapText="1"/>
      <protection hidden="1"/>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21" fillId="0" borderId="651" applyNumberFormat="0" applyFill="0" applyAlignment="0" applyProtection="0"/>
    <xf numFmtId="266" fontId="21" fillId="0" borderId="651" applyNumberFormat="0" applyFill="0" applyAlignment="0" applyProtection="0"/>
    <xf numFmtId="188" fontId="62" fillId="0" borderId="652" applyNumberFormat="0" applyFill="0" applyBorder="0" applyAlignment="0" applyProtection="0">
      <alignment horizontal="right"/>
    </xf>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4" fillId="80" borderId="666" applyNumberFormat="0" applyProtection="0">
      <alignment horizontal="center" vertical="top" wrapText="1"/>
      <protection hidden="1"/>
    </xf>
    <xf numFmtId="8" fontId="18" fillId="0" borderId="655">
      <protection locked="0"/>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22" fillId="0" borderId="667" applyNumberFormat="0" applyFont="0" applyFill="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21" fillId="0" borderId="666" applyFont="0" applyFill="0" applyBorder="0" applyAlignment="0" applyProtection="0"/>
    <xf numFmtId="38" fontId="21" fillId="0" borderId="666" applyFont="0" applyFill="0" applyBorder="0" applyAlignment="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129" fillId="62" borderId="659">
      <alignment horizontal="left" vertical="center" wrapText="1"/>
    </xf>
    <xf numFmtId="167" fontId="91" fillId="0" borderId="66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27" fillId="0" borderId="646"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10" fontId="21" fillId="68" borderId="666" applyNumberFormat="0" applyBorder="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49" fontId="113" fillId="0" borderId="666">
      <alignment horizontal="center"/>
    </xf>
    <xf numFmtId="266" fontId="126" fillId="42" borderId="654" applyNumberFormat="0" applyAlignment="0" applyProtection="0"/>
    <xf numFmtId="49" fontId="113" fillId="0" borderId="666">
      <alignment horizontal="center"/>
    </xf>
    <xf numFmtId="266" fontId="126" fillId="42" borderId="654" applyNumberFormat="0" applyAlignment="0" applyProtection="0"/>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27" fillId="0" borderId="669">
      <alignment horizontal="left" vertical="center"/>
    </xf>
    <xf numFmtId="266" fontId="27" fillId="0" borderId="646" applyNumberFormat="0" applyAlignment="0" applyProtection="0">
      <alignment horizontal="left" vertical="center"/>
    </xf>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1" fillId="0" borderId="651" applyNumberFormat="0" applyFill="0" applyAlignment="0" applyProtection="0"/>
    <xf numFmtId="266" fontId="21" fillId="0" borderId="651" applyNumberFormat="0" applyFill="0" applyAlignment="0" applyProtection="0"/>
    <xf numFmtId="188" fontId="62" fillId="0" borderId="652" applyNumberFormat="0" applyFill="0" applyBorder="0" applyAlignment="0" applyProtection="0">
      <alignment horizontal="right"/>
    </xf>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18" fillId="0" borderId="668" applyFill="0" applyBorder="0">
      <alignment horizontal="right"/>
    </xf>
    <xf numFmtId="266" fontId="120" fillId="0" borderId="692"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52" fillId="0" borderId="666" applyProtection="0">
      <alignment horizontal="center" vertical="top" wrapText="1"/>
      <protection hidden="1"/>
    </xf>
    <xf numFmtId="4" fontId="91" fillId="0" borderId="666" applyFont="0" applyFill="0" applyBorder="0" applyAlignment="0" applyProtection="0"/>
    <xf numFmtId="8" fontId="18" fillId="0" borderId="655">
      <protection locked="0"/>
    </xf>
    <xf numFmtId="266" fontId="126" fillId="42" borderId="689" applyNumberFormat="0" applyAlignment="0" applyProtection="0"/>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10" fontId="21" fillId="68" borderId="701" applyNumberFormat="0" applyBorder="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21" fillId="0" borderId="686" applyNumberFormat="0" applyFill="0" applyAlignment="0" applyProtection="0"/>
    <xf numFmtId="266" fontId="65" fillId="68" borderId="688" applyNumberFormat="0" applyBorder="0" applyAlignment="0" applyProtection="0"/>
    <xf numFmtId="266" fontId="65" fillId="68" borderId="688" applyNumberFormat="0" applyBorder="0" applyAlignment="0" applyProtection="0"/>
    <xf numFmtId="188" fontId="18" fillId="0" borderId="703" applyFill="0" applyBorder="0">
      <alignment horizontal="right"/>
    </xf>
    <xf numFmtId="266" fontId="21" fillId="0" borderId="651" applyNumberFormat="0" applyFill="0" applyAlignment="0" applyProtection="0"/>
    <xf numFmtId="266" fontId="21" fillId="0" borderId="651" applyNumberFormat="0" applyFill="0" applyAlignment="0" applyProtection="0"/>
    <xf numFmtId="266" fontId="77" fillId="39" borderId="689" applyNumberFormat="0" applyAlignment="0" applyProtection="0"/>
    <xf numFmtId="266" fontId="77" fillId="47" borderId="689" applyNumberFormat="0" applyAlignment="0" applyProtection="0"/>
    <xf numFmtId="266" fontId="18" fillId="44" borderId="695" applyNumberFormat="0" applyFont="0" applyAlignment="0" applyProtection="0"/>
    <xf numFmtId="266" fontId="146" fillId="47" borderId="696" applyNumberFormat="0" applyAlignment="0" applyProtection="0"/>
    <xf numFmtId="266" fontId="146" fillId="39" borderId="696"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8" fontId="18" fillId="0" borderId="690">
      <protection locked="0"/>
    </xf>
    <xf numFmtId="266" fontId="77" fillId="39"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26" fillId="43" borderId="650" applyNumberFormat="0" applyFont="0" applyBorder="0" applyProtection="0"/>
    <xf numFmtId="266" fontId="26" fillId="43" borderId="650" applyNumberFormat="0" applyFont="0" applyBorder="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1" fillId="0" borderId="686" applyNumberFormat="0" applyFill="0" applyAlignment="0" applyProtection="0"/>
    <xf numFmtId="266" fontId="18" fillId="0" borderId="681">
      <alignment vertical="center"/>
    </xf>
    <xf numFmtId="266" fontId="26" fillId="43" borderId="685" applyNumberFormat="0" applyFont="0" applyBorder="0" applyProtection="0"/>
    <xf numFmtId="266" fontId="26" fillId="43" borderId="685" applyNumberFormat="0" applyFont="0" applyBorder="0" applyProtection="0"/>
    <xf numFmtId="188" fontId="21" fillId="0" borderId="687" applyNumberFormat="0" applyFont="0" applyFill="0" applyAlignment="0" applyProtection="0">
      <alignment horizontal="right"/>
    </xf>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185" fontId="19" fillId="0" borderId="703"/>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37" fillId="0" borderId="698" applyNumberFormat="0" applyFill="0" applyAlignment="0" applyProtection="0"/>
    <xf numFmtId="14"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46" fillId="39" borderId="696" applyNumberFormat="0" applyAlignment="0" applyProtection="0"/>
    <xf numFmtId="266" fontId="146" fillId="47" borderId="696" applyNumberFormat="0" applyAlignment="0" applyProtection="0"/>
    <xf numFmtId="266" fontId="96" fillId="0" borderId="683"/>
    <xf numFmtId="183" fontId="18" fillId="0" borderId="697">
      <alignment horizontal="centerContinuous"/>
    </xf>
    <xf numFmtId="266" fontId="16" fillId="0" borderId="700" applyNumberFormat="0" applyFill="0" applyAlignment="0" applyProtection="0"/>
    <xf numFmtId="188" fontId="21" fillId="0" borderId="652" applyNumberFormat="0" applyFont="0" applyFill="0" applyAlignment="0" applyProtection="0">
      <alignment horizontal="right"/>
    </xf>
    <xf numFmtId="187" fontId="39" fillId="0" borderId="668"/>
    <xf numFmtId="266" fontId="121" fillId="0" borderId="693" applyNumberFormat="0" applyFill="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8" fillId="0" borderId="680">
      <alignment vertical="center"/>
    </xf>
    <xf numFmtId="266" fontId="120" fillId="0" borderId="692" applyNumberFormat="0" applyFill="0" applyAlignment="0" applyProtection="0"/>
    <xf numFmtId="266" fontId="118" fillId="0" borderId="693" applyNumberFormat="0" applyFill="0" applyAlignment="0" applyProtection="0"/>
    <xf numFmtId="183" fontId="18" fillId="0" borderId="662">
      <alignment horizontal="centerContinuous"/>
    </xf>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1" applyNumberFormat="0" applyFill="0" applyAlignment="0" applyProtection="0"/>
    <xf numFmtId="266" fontId="196" fillId="0" borderId="0" applyNumberFormat="0" applyFill="0" applyBorder="0" applyAlignment="0" applyProtection="0"/>
    <xf numFmtId="266" fontId="40" fillId="0" borderId="709" applyNumberFormat="0" applyFont="0" applyFill="0" applyAlignment="0" applyProtection="0"/>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37" fillId="0" borderId="663" applyNumberFormat="0" applyFill="0" applyAlignment="0" applyProtection="0"/>
    <xf numFmtId="266" fontId="121" fillId="0" borderId="69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18" fillId="0" borderId="691" applyNumberFormat="0" applyFill="0" applyAlignment="0" applyProtection="0"/>
    <xf numFmtId="266" fontId="196" fillId="0" borderId="0" applyNumberFormat="0" applyFill="0" applyBorder="0" applyAlignment="0" applyProtection="0"/>
    <xf numFmtId="266" fontId="16" fillId="0" borderId="665" applyNumberFormat="0" applyFill="0" applyAlignment="0" applyProtection="0"/>
    <xf numFmtId="266" fontId="39" fillId="0" borderId="709"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185" fontId="19" fillId="0" borderId="668"/>
    <xf numFmtId="266" fontId="129" fillId="62" borderId="694">
      <alignment horizontal="left" vertical="center" wrapText="1"/>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164" fontId="1" fillId="0" borderId="0" applyFont="0" applyFill="0" applyBorder="0" applyAlignment="0" applyProtection="0"/>
    <xf numFmtId="266" fontId="16" fillId="0" borderId="665" applyNumberFormat="0" applyFill="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96" fillId="0" borderId="0" applyNumberFormat="0" applyFill="0" applyBorder="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8" fontId="21" fillId="0" borderId="652" applyNumberFormat="0" applyFont="0" applyFill="0" applyAlignment="0" applyProtection="0">
      <alignment horizontal="right"/>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26" fillId="42" borderId="689" applyNumberFormat="0" applyAlignment="0" applyProtection="0"/>
    <xf numFmtId="220" fontId="79" fillId="0" borderId="703" applyFont="0" applyFill="0" applyBorder="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27" fillId="0" borderId="673" applyNumberFormat="0" applyAlignment="0" applyProtection="0">
      <alignment horizontal="left" vertical="center"/>
    </xf>
    <xf numFmtId="266" fontId="18" fillId="0" borderId="6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18" fillId="0" borderId="672">
      <alignment vertical="center"/>
    </xf>
    <xf numFmtId="266" fontId="18" fillId="0" borderId="672">
      <alignment vertical="center"/>
    </xf>
    <xf numFmtId="266" fontId="18" fillId="0" borderId="672">
      <alignment vertical="center"/>
    </xf>
    <xf numFmtId="266" fontId="18" fillId="0" borderId="672">
      <alignment vertical="center"/>
    </xf>
    <xf numFmtId="266" fontId="118" fillId="0" borderId="656"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96" fillId="0" borderId="0" applyNumberFormat="0" applyFill="0" applyBorder="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671" applyNumberFormat="0" applyFont="0" applyFill="0" applyAlignment="0" applyProtection="0"/>
    <xf numFmtId="201" fontId="71" fillId="0" borderId="671" applyNumberFormat="0" applyFill="0" applyAlignment="0" applyProtection="0">
      <alignment horizontal="center"/>
    </xf>
    <xf numFmtId="266" fontId="18" fillId="0" borderId="672">
      <alignment vertical="center"/>
    </xf>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39" fillId="0" borderId="671"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8" fillId="0" borderId="672">
      <alignment vertical="center"/>
    </xf>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8" fillId="0" borderId="672">
      <alignment vertical="center"/>
    </xf>
    <xf numFmtId="266" fontId="18" fillId="0" borderId="6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26" fillId="58" borderId="684" applyNumberFormat="0" applyFont="0" applyAlignment="0" applyProtection="0">
      <alignment vertical="top"/>
    </xf>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8" fillId="0" borderId="672">
      <alignment vertical="center"/>
    </xf>
    <xf numFmtId="266" fontId="18" fillId="0" borderId="671">
      <alignment horizontal="center"/>
    </xf>
    <xf numFmtId="266" fontId="18" fillId="0" borderId="672">
      <alignment vertical="center"/>
    </xf>
    <xf numFmtId="266" fontId="18" fillId="0" borderId="672">
      <alignment vertical="center"/>
    </xf>
    <xf numFmtId="266" fontId="18" fillId="0" borderId="6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18" fillId="0" borderId="672">
      <alignment vertical="center"/>
    </xf>
    <xf numFmtId="266" fontId="18" fillId="0" borderId="671" applyNumberFormat="0" applyFont="0" applyFill="0" applyAlignment="0" applyProtection="0"/>
    <xf numFmtId="266" fontId="18" fillId="0" borderId="671" applyNumberFormat="0" applyFont="0" applyFill="0" applyAlignment="0" applyProtection="0"/>
    <xf numFmtId="266" fontId="196" fillId="0" borderId="0" applyNumberFormat="0" applyFill="0" applyBorder="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96" fillId="0" borderId="0" applyNumberFormat="0" applyFill="0" applyBorder="0" applyAlignment="0" applyProtection="0"/>
    <xf numFmtId="266" fontId="18" fillId="0" borderId="672">
      <alignment vertical="center"/>
    </xf>
    <xf numFmtId="266" fontId="18" fillId="0" borderId="672">
      <alignment vertical="center"/>
    </xf>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8" fillId="0" borderId="672">
      <alignment vertical="center"/>
    </xf>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1" fillId="0" borderId="651" applyNumberFormat="0" applyFill="0" applyAlignment="0" applyProtection="0"/>
    <xf numFmtId="266" fontId="21" fillId="0" borderId="651"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26" fillId="42" borderId="654" applyNumberFormat="0" applyAlignment="0" applyProtection="0"/>
    <xf numFmtId="266" fontId="18" fillId="0" borderId="648">
      <alignment vertical="center"/>
    </xf>
    <xf numFmtId="266" fontId="18" fillId="0" borderId="648">
      <alignment vertical="center"/>
    </xf>
    <xf numFmtId="266" fontId="18" fillId="0" borderId="672">
      <alignment vertical="center"/>
    </xf>
    <xf numFmtId="266" fontId="18" fillId="0" borderId="648">
      <alignment vertical="center"/>
    </xf>
    <xf numFmtId="266" fontId="40" fillId="0" borderId="671" applyNumberFormat="0" applyFont="0" applyFill="0" applyAlignment="0" applyProtection="0"/>
    <xf numFmtId="201" fontId="71" fillId="0" borderId="671" applyNumberFormat="0" applyFill="0" applyAlignment="0" applyProtection="0">
      <alignment horizontal="center"/>
    </xf>
    <xf numFmtId="4" fontId="91" fillId="0" borderId="666" applyFont="0" applyFill="0" applyBorder="0" applyAlignment="0" applyProtection="0"/>
    <xf numFmtId="266" fontId="52" fillId="0" borderId="666" applyProtection="0">
      <alignment horizontal="center" vertical="top" wrapText="1"/>
      <protection hidden="1"/>
    </xf>
    <xf numFmtId="266" fontId="39" fillId="0" borderId="671" applyNumberFormat="0" applyFont="0" applyFill="0" applyBorder="0" applyProtection="0">
      <alignment horizontal="centerContinuous"/>
    </xf>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4" fontId="91" fillId="0" borderId="666" applyFont="0" applyFill="0" applyBorder="0" applyAlignment="0" applyProtection="0"/>
    <xf numFmtId="188" fontId="18" fillId="0" borderId="668" applyFill="0" applyBorder="0">
      <alignment horizontal="right"/>
    </xf>
    <xf numFmtId="266" fontId="77" fillId="47" borderId="689"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46" applyNumberFormat="0" applyAlignment="0" applyProtection="0">
      <alignment horizontal="left" vertical="center"/>
    </xf>
    <xf numFmtId="266" fontId="126" fillId="42" borderId="654" applyNumberFormat="0" applyAlignment="0" applyProtection="0"/>
    <xf numFmtId="266" fontId="27" fillId="0" borderId="646"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27" fillId="0" borderId="669">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27" fillId="0" borderId="646" applyNumberFormat="0" applyAlignment="0" applyProtection="0">
      <alignment horizontal="left" vertical="center"/>
    </xf>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666">
      <alignment horizontal="center"/>
    </xf>
    <xf numFmtId="266" fontId="121" fillId="0" borderId="658" applyNumberFormat="0" applyFill="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18" fillId="0" borderId="658" applyNumberFormat="0" applyFill="0" applyAlignment="0" applyProtection="0"/>
    <xf numFmtId="10" fontId="21" fillId="68" borderId="666" applyNumberFormat="0" applyBorder="0" applyAlignment="0" applyProtection="0"/>
    <xf numFmtId="10" fontId="21" fillId="68" borderId="666" applyNumberFormat="0" applyBorder="0" applyAlignment="0" applyProtection="0"/>
    <xf numFmtId="266" fontId="126" fillId="42" borderId="654" applyNumberFormat="0" applyAlignment="0" applyProtection="0"/>
    <xf numFmtId="266" fontId="121" fillId="0" borderId="658" applyNumberFormat="0" applyFill="0" applyAlignment="0" applyProtection="0"/>
    <xf numFmtId="266" fontId="126" fillId="42" borderId="654" applyNumberFormat="0" applyAlignment="0" applyProtection="0"/>
    <xf numFmtId="266" fontId="118" fillId="0" borderId="658" applyNumberFormat="0" applyFill="0" applyAlignment="0" applyProtection="0"/>
    <xf numFmtId="266" fontId="126" fillId="42" borderId="654" applyNumberFormat="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266" fontId="118" fillId="0" borderId="656"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38"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167" fontId="91" fillId="0" borderId="666" applyNumberFormat="0" applyFill="0" applyAlignment="0" applyProtection="0"/>
    <xf numFmtId="266" fontId="122" fillId="0" borderId="667" applyNumberFormat="0" applyFont="0" applyFill="0" applyAlignment="0" applyProtection="0"/>
    <xf numFmtId="266" fontId="74" fillId="80" borderId="666" applyNumberFormat="0" applyProtection="0">
      <alignment horizontal="center" vertical="top" wrapText="1"/>
      <protection hidden="1"/>
    </xf>
    <xf numFmtId="266" fontId="18" fillId="0" borderId="671">
      <alignment horizont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49" fontId="113" fillId="0" borderId="701">
      <alignment horizontal="center"/>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1" fillId="0" borderId="651" applyNumberFormat="0" applyFill="0" applyAlignment="0" applyProtection="0"/>
    <xf numFmtId="266" fontId="21" fillId="0" borderId="651" applyNumberForma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188" fontId="62" fillId="0" borderId="652" applyNumberFormat="0" applyFill="0" applyBorder="0" applyAlignment="0" applyProtection="0">
      <alignment horizontal="right"/>
    </xf>
    <xf numFmtId="266" fontId="18" fillId="0" borderId="648">
      <alignment vertical="center"/>
    </xf>
    <xf numFmtId="266" fontId="18" fillId="0" borderId="648">
      <alignment vertical="center"/>
    </xf>
    <xf numFmtId="266" fontId="160" fillId="71" borderId="666">
      <alignment horizontal="center" vertical="center" wrapText="1"/>
      <protection hidden="1"/>
    </xf>
    <xf numFmtId="266" fontId="158" fillId="1" borderId="669" applyNumberFormat="0" applyFont="0" applyAlignment="0">
      <alignment horizontal="center"/>
    </xf>
    <xf numFmtId="266" fontId="18" fillId="0" borderId="672">
      <alignment vertical="center"/>
    </xf>
    <xf numFmtId="266" fontId="18" fillId="0" borderId="648">
      <alignment vertical="center"/>
    </xf>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27" fillId="0" borderId="673" applyNumberFormat="0" applyAlignment="0" applyProtection="0">
      <alignment horizontal="left" vertical="center"/>
    </xf>
    <xf numFmtId="49" fontId="113" fillId="0" borderId="666">
      <alignment horizont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7" fontId="39" fillId="0" borderId="66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88" fontId="21" fillId="0" borderId="652" applyNumberFormat="0" applyFont="0" applyFill="0" applyAlignment="0" applyProtection="0">
      <alignment horizontal="right"/>
    </xf>
    <xf numFmtId="266" fontId="196" fillId="0" borderId="0" applyNumberFormat="0" applyFill="0" applyBorder="0" applyAlignment="0" applyProtection="0"/>
    <xf numFmtId="185" fontId="19" fillId="0" borderId="668"/>
    <xf numFmtId="266" fontId="196" fillId="0" borderId="0" applyNumberFormat="0" applyFill="0" applyBorder="0" applyAlignment="0" applyProtection="0"/>
    <xf numFmtId="266" fontId="196" fillId="0" borderId="0" applyNumberFormat="0" applyFill="0" applyBorder="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666" applyFont="0" applyFill="0" applyBorder="0" applyAlignment="0" applyProtection="0"/>
    <xf numFmtId="167" fontId="91" fillId="0" borderId="666" applyNumberFormat="0" applyFill="0" applyAlignment="0" applyProtection="0"/>
    <xf numFmtId="266" fontId="18" fillId="0" borderId="6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65" fillId="68" borderId="688" applyNumberFormat="0" applyBorder="0" applyAlignment="0" applyProtection="0"/>
    <xf numFmtId="266" fontId="196" fillId="0" borderId="0" applyNumberFormat="0" applyFill="0" applyBorder="0" applyAlignment="0" applyProtection="0"/>
    <xf numFmtId="266" fontId="21" fillId="0" borderId="651" applyNumberFormat="0" applyFill="0" applyAlignment="0" applyProtection="0"/>
    <xf numFmtId="266" fontId="21" fillId="0" borderId="651" applyNumberFormat="0" applyFill="0" applyAlignment="0" applyProtection="0"/>
    <xf numFmtId="266" fontId="21" fillId="0" borderId="701" applyFont="0" applyFill="0" applyBorder="0" applyAlignment="0" applyProtection="0"/>
    <xf numFmtId="49" fontId="113" fillId="0" borderId="701">
      <alignment horizontal="center"/>
    </xf>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8" fillId="0" borderId="672">
      <alignment vertical="center"/>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65" fillId="68" borderId="688" applyNumberFormat="0" applyBorder="0" applyAlignment="0" applyProtection="0"/>
    <xf numFmtId="266" fontId="129" fillId="62" borderId="659">
      <alignment horizontal="left" vertical="center" wrapText="1"/>
    </xf>
    <xf numFmtId="266" fontId="126" fillId="42" borderId="654" applyNumberFormat="0" applyAlignment="0" applyProtection="0"/>
    <xf numFmtId="266" fontId="126" fillId="42" borderId="654" applyNumberFormat="0" applyAlignment="0" applyProtection="0"/>
    <xf numFmtId="266" fontId="27" fillId="0" borderId="673" applyNumberFormat="0" applyAlignment="0" applyProtection="0">
      <alignment horizontal="left" vertic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72">
      <alignment vertical="center"/>
    </xf>
    <xf numFmtId="266" fontId="18" fillId="0" borderId="672">
      <alignment vertical="center"/>
    </xf>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26" fillId="58" borderId="684" applyNumberFormat="0" applyFont="0" applyAlignment="0" applyProtection="0">
      <alignment vertical="top"/>
    </xf>
    <xf numFmtId="231" fontId="22" fillId="68" borderId="701" applyNumberFormat="0" applyFont="0" applyAlignment="0"/>
    <xf numFmtId="266" fontId="18" fillId="44" borderId="660" applyNumberFormat="0" applyFont="0" applyAlignment="0" applyProtection="0"/>
    <xf numFmtId="266" fontId="27" fillId="0" borderId="673" applyNumberFormat="0" applyAlignment="0" applyProtection="0">
      <alignment horizontal="left" vertical="center"/>
    </xf>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651" applyNumberFormat="0" applyFill="0" applyAlignment="0" applyProtection="0"/>
    <xf numFmtId="266" fontId="21" fillId="0" borderId="65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65" fillId="68" borderId="688" applyNumberFormat="0" applyBorder="0" applyAlignment="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18" fillId="0" borderId="672">
      <alignment vertical="center"/>
    </xf>
    <xf numFmtId="266" fontId="126" fillId="42" borderId="689" applyNumberFormat="0" applyAlignment="0" applyProtection="0"/>
    <xf numFmtId="5" fontId="26" fillId="58" borderId="684" applyNumberFormat="0" applyAlignment="0" applyProtection="0">
      <alignment vertical="top"/>
    </xf>
    <xf numFmtId="220" fontId="79" fillId="0" borderId="703" applyFont="0" applyFill="0" applyBorder="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2">
      <alignment vertical="center"/>
    </xf>
    <xf numFmtId="266" fontId="196" fillId="0" borderId="0" applyNumberFormat="0" applyFill="0" applyBorder="0" applyAlignment="0" applyProtection="0"/>
    <xf numFmtId="266" fontId="18" fillId="0" borderId="672">
      <alignment vertical="center"/>
    </xf>
    <xf numFmtId="266" fontId="18" fillId="0" borderId="672">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18" fillId="0" borderId="672">
      <alignment vertical="center"/>
    </xf>
    <xf numFmtId="266" fontId="18" fillId="0" borderId="672">
      <alignment vertical="center"/>
    </xf>
    <xf numFmtId="266" fontId="196" fillId="0" borderId="0" applyNumberFormat="0" applyFill="0" applyBorder="0" applyAlignment="0" applyProtection="0"/>
    <xf numFmtId="266" fontId="18" fillId="0" borderId="672">
      <alignment vertical="center"/>
    </xf>
    <xf numFmtId="266" fontId="27" fillId="0" borderId="673" applyNumberFormat="0" applyAlignment="0" applyProtection="0">
      <alignment horizontal="left" vertical="center"/>
    </xf>
    <xf numFmtId="266" fontId="27" fillId="0" borderId="673" applyNumberFormat="0" applyAlignment="0" applyProtection="0">
      <alignment horizontal="left" vertical="center"/>
    </xf>
    <xf numFmtId="266" fontId="196" fillId="0" borderId="0" applyNumberFormat="0" applyFill="0" applyBorder="0" applyAlignment="0" applyProtection="0"/>
    <xf numFmtId="266" fontId="18" fillId="0" borderId="672">
      <alignment vertical="center"/>
    </xf>
    <xf numFmtId="266" fontId="27" fillId="0" borderId="674" applyNumberFormat="0" applyAlignment="0" applyProtection="0">
      <alignment horizontal="left" vertical="center"/>
    </xf>
    <xf numFmtId="266" fontId="118" fillId="0" borderId="656" applyNumberFormat="0" applyFill="0" applyAlignment="0" applyProtection="0"/>
    <xf numFmtId="266" fontId="52" fillId="0" borderId="666" applyProtection="0">
      <alignment horizontal="center" vertical="top" wrapText="1"/>
      <protection hidden="1"/>
    </xf>
    <xf numFmtId="266" fontId="126" fillId="42" borderId="654" applyNumberFormat="0" applyAlignment="0" applyProtection="0"/>
    <xf numFmtId="8" fontId="18" fillId="0" borderId="655">
      <protection locked="0"/>
    </xf>
    <xf numFmtId="266" fontId="113" fillId="0" borderId="666">
      <alignment horizontal="center"/>
    </xf>
    <xf numFmtId="266" fontId="21" fillId="0" borderId="666" applyFont="0" applyFill="0" applyBorder="0" applyAlignment="0" applyProtection="0"/>
    <xf numFmtId="266" fontId="118" fillId="0" borderId="658" applyNumberFormat="0" applyFill="0" applyAlignment="0" applyProtection="0"/>
    <xf numFmtId="49" fontId="113" fillId="0" borderId="666">
      <alignment horizontal="center"/>
    </xf>
    <xf numFmtId="266" fontId="26" fillId="58" borderId="649" applyNumberFormat="0" applyFont="0" applyAlignment="0" applyProtection="0">
      <alignment vertical="top"/>
    </xf>
    <xf numFmtId="266" fontId="120" fillId="0" borderId="657" applyNumberFormat="0" applyFill="0" applyAlignment="0" applyProtection="0"/>
    <xf numFmtId="49" fontId="113" fillId="0" borderId="666">
      <alignment horizontal="center"/>
    </xf>
    <xf numFmtId="266" fontId="126" fillId="42" borderId="654" applyNumberFormat="0" applyAlignment="0" applyProtection="0"/>
    <xf numFmtId="5" fontId="26" fillId="58" borderId="649" applyNumberFormat="0" applyAlignment="0" applyProtection="0">
      <alignment vertical="top"/>
    </xf>
    <xf numFmtId="266" fontId="65" fillId="68" borderId="653" applyNumberFormat="0" applyBorder="0" applyAlignment="0" applyProtection="0"/>
    <xf numFmtId="266" fontId="77" fillId="39" borderId="654" applyNumberFormat="0" applyAlignment="0" applyProtection="0"/>
    <xf numFmtId="266" fontId="18" fillId="0" borderId="648">
      <alignment vertical="center"/>
    </xf>
    <xf numFmtId="185" fontId="19" fillId="0" borderId="668"/>
    <xf numFmtId="185" fontId="19" fillId="0" borderId="668"/>
    <xf numFmtId="266" fontId="37" fillId="0" borderId="664"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188" fontId="21" fillId="0" borderId="652" applyNumberFormat="0" applyFont="0" applyFill="0" applyAlignment="0" applyProtection="0">
      <alignment horizontal="right"/>
    </xf>
    <xf numFmtId="266" fontId="21" fillId="0" borderId="651" applyNumberFormat="0" applyFill="0" applyAlignment="0" applyProtection="0"/>
    <xf numFmtId="266" fontId="146" fillId="47" borderId="661" applyNumberFormat="0" applyAlignment="0" applyProtection="0"/>
    <xf numFmtId="266" fontId="77" fillId="39"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76">
      <alignment vertic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266" fontId="65" fillId="68" borderId="653" applyNumberFormat="0" applyBorder="0" applyAlignment="0" applyProtection="0"/>
    <xf numFmtId="266" fontId="126" fillId="42" borderId="654" applyNumberFormat="0" applyAlignment="0" applyProtection="0"/>
    <xf numFmtId="266" fontId="77" fillId="39" borderId="654"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39" borderId="661" applyNumberFormat="0" applyAlignment="0" applyProtection="0"/>
    <xf numFmtId="266" fontId="77" fillId="47" borderId="654" applyNumberFormat="0" applyAlignment="0" applyProtection="0"/>
    <xf numFmtId="266" fontId="65" fillId="68" borderId="653" applyNumberFormat="0" applyBorder="0" applyAlignment="0" applyProtection="0"/>
    <xf numFmtId="266" fontId="126" fillId="42" borderId="654" applyNumberFormat="0" applyAlignment="0" applyProtection="0"/>
    <xf numFmtId="266" fontId="27" fillId="0" borderId="674" applyNumberFormat="0" applyAlignment="0" applyProtection="0">
      <alignment horizontal="left" vertical="center"/>
    </xf>
    <xf numFmtId="49" fontId="113" fillId="0" borderId="666">
      <alignment horizontal="center"/>
    </xf>
    <xf numFmtId="266" fontId="126" fillId="42" borderId="654" applyNumberFormat="0" applyAlignment="0" applyProtection="0"/>
    <xf numFmtId="266" fontId="26" fillId="58" borderId="649" applyNumberFormat="0" applyFont="0" applyAlignment="0" applyProtection="0">
      <alignment vertical="top"/>
    </xf>
    <xf numFmtId="266" fontId="18" fillId="0" borderId="648">
      <alignment vertical="center"/>
    </xf>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266" fontId="121" fillId="0" borderId="658" applyNumberFormat="0" applyFill="0" applyAlignment="0" applyProtection="0"/>
    <xf numFmtId="266" fontId="126" fillId="42" borderId="654" applyNumberFormat="0" applyAlignment="0" applyProtection="0"/>
    <xf numFmtId="266" fontId="21" fillId="0" borderId="651" applyNumberFormat="0" applyFill="0" applyAlignment="0" applyProtection="0"/>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65" fillId="68" borderId="653" applyNumberFormat="0" applyBorder="0" applyAlignment="0" applyProtection="0"/>
    <xf numFmtId="266" fontId="126" fillId="42" borderId="654" applyNumberFormat="0" applyAlignment="0" applyProtection="0"/>
    <xf numFmtId="266" fontId="26" fillId="58" borderId="649" applyNumberFormat="0" applyFont="0" applyAlignment="0" applyProtection="0">
      <alignment vertical="top"/>
    </xf>
    <xf numFmtId="266" fontId="77" fillId="47" borderId="654" applyNumberFormat="0" applyAlignment="0" applyProtection="0"/>
    <xf numFmtId="266" fontId="65" fillId="68" borderId="653" applyNumberFormat="0" applyBorder="0" applyAlignment="0" applyProtection="0"/>
    <xf numFmtId="4" fontId="91" fillId="0" borderId="666" applyFont="0" applyFill="0" applyBorder="0" applyAlignment="0" applyProtection="0"/>
    <xf numFmtId="266" fontId="21" fillId="0" borderId="651" applyNumberFormat="0" applyFill="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77" fillId="39" borderId="654" applyNumberFormat="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126" fillId="42" borderId="654" applyNumberFormat="0" applyAlignment="0" applyProtection="0"/>
    <xf numFmtId="266" fontId="21" fillId="0" borderId="651" applyNumberFormat="0" applyFill="0" applyAlignment="0" applyProtection="0"/>
    <xf numFmtId="266" fontId="26" fillId="43" borderId="650" applyNumberFormat="0" applyFont="0" applyBorder="0" applyProtection="0"/>
    <xf numFmtId="266" fontId="18" fillId="0" borderId="676">
      <alignment vertic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27" fillId="0" borderId="669">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266" fontId="113" fillId="0" borderId="666">
      <alignment horizontal="center"/>
    </xf>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76">
      <alignment vertical="center"/>
    </xf>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10" fontId="21" fillId="68" borderId="666" applyNumberFormat="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7" fillId="0" borderId="674" applyNumberFormat="0" applyAlignment="0" applyProtection="0">
      <alignment horizontal="left" vertical="center"/>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6" fillId="58" borderId="649" applyNumberFormat="0" applyFont="0" applyAlignment="0" applyProtection="0">
      <alignment vertical="top"/>
    </xf>
    <xf numFmtId="38" fontId="21" fillId="0" borderId="666" applyFont="0" applyFill="0" applyBorder="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22" fillId="0" borderId="667" applyNumberFormat="0" applyFont="0" applyFill="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8" fontId="18" fillId="0" borderId="655">
      <protection locked="0"/>
    </xf>
    <xf numFmtId="266" fontId="74" fillId="80" borderId="666" applyNumberFormat="0" applyProtection="0">
      <alignment horizontal="center" vertical="top" wrapText="1"/>
      <protection hidden="1"/>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8" fillId="0" borderId="648">
      <alignmen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160" fillId="71" borderId="666">
      <alignment horizontal="center" vertical="center" wrapText="1"/>
      <protection hidden="1"/>
    </xf>
    <xf numFmtId="266" fontId="26" fillId="43" borderId="650" applyNumberFormat="0" applyFont="0" applyBorder="0" applyProtection="0"/>
    <xf numFmtId="266" fontId="26" fillId="43" borderId="650" applyNumberFormat="0" applyFont="0" applyBorder="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1" fillId="0" borderId="651" applyNumberFormat="0" applyFill="0" applyAlignment="0" applyProtection="0"/>
    <xf numFmtId="266" fontId="18" fillId="0" borderId="648">
      <alignment vertical="center"/>
    </xf>
    <xf numFmtId="266" fontId="96" fillId="0" borderId="675"/>
    <xf numFmtId="266" fontId="160" fillId="71" borderId="666">
      <alignment horizontal="center" vertical="center" wrapText="1"/>
      <protection hidden="1"/>
    </xf>
    <xf numFmtId="266" fontId="158" fillId="1" borderId="669" applyNumberFormat="0" applyFont="0" applyAlignment="0">
      <alignment horizontal="center"/>
    </xf>
    <xf numFmtId="266" fontId="146" fillId="39" borderId="661" applyNumberFormat="0" applyAlignment="0" applyProtection="0"/>
    <xf numFmtId="266" fontId="18" fillId="44" borderId="660" applyNumberFormat="0" applyFon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27" fillId="0" borderId="669">
      <alignment horizontal="left" vertical="center"/>
    </xf>
    <xf numFmtId="266" fontId="21" fillId="0" borderId="666" applyFont="0" applyFill="0" applyBorder="0" applyAlignment="0" applyProtection="0"/>
    <xf numFmtId="266" fontId="18" fillId="44" borderId="660" applyNumberFormat="0" applyFont="0" applyAlignment="0" applyProtection="0"/>
    <xf numFmtId="220" fontId="79" fillId="0" borderId="668" applyFont="0" applyFill="0" applyBorder="0" applyAlignment="0" applyProtection="0"/>
    <xf numFmtId="4" fontId="91" fillId="0" borderId="666" applyFont="0" applyFill="0" applyBorder="0" applyAlignment="0" applyProtection="0"/>
    <xf numFmtId="266" fontId="52" fillId="0" borderId="666" applyProtection="0">
      <alignment horizontal="center" vertical="top" wrapText="1"/>
      <protection hidden="1"/>
    </xf>
    <xf numFmtId="266" fontId="77" fillId="39" borderId="654" applyNumberFormat="0" applyAlignment="0" applyProtection="0"/>
    <xf numFmtId="266" fontId="121" fillId="0" borderId="658" applyNumberFormat="0" applyFill="0" applyAlignment="0" applyProtection="0"/>
    <xf numFmtId="266" fontId="126" fillId="42" borderId="654" applyNumberFormat="0" applyAlignment="0" applyProtection="0"/>
    <xf numFmtId="266" fontId="18" fillId="0" borderId="648">
      <alignmen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666">
      <alignment horizontal="center"/>
    </xf>
    <xf numFmtId="49" fontId="113" fillId="0" borderId="666">
      <alignment horizontal="center"/>
    </xf>
    <xf numFmtId="266" fontId="18" fillId="0" borderId="648">
      <alignment vertical="center"/>
    </xf>
    <xf numFmtId="266" fontId="126" fillId="42" borderId="654" applyNumberFormat="0" applyAlignment="0" applyProtection="0"/>
    <xf numFmtId="266" fontId="26" fillId="43" borderId="650" applyNumberFormat="0" applyFont="0" applyBorder="0" applyProtection="0"/>
    <xf numFmtId="266" fontId="26" fillId="43" borderId="650" applyNumberFormat="0" applyFont="0" applyBorder="0" applyProtection="0"/>
    <xf numFmtId="266" fontId="27" fillId="0" borderId="677"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188" fontId="62" fillId="0" borderId="652" applyNumberFormat="0" applyFill="0" applyBorder="0" applyAlignment="0" applyProtection="0">
      <alignment horizontal="right"/>
    </xf>
    <xf numFmtId="49" fontId="113" fillId="0" borderId="666">
      <alignment horizontal="center"/>
    </xf>
    <xf numFmtId="266" fontId="18" fillId="0" borderId="648">
      <alignment vertical="center"/>
    </xf>
    <xf numFmtId="49" fontId="113" fillId="0" borderId="666">
      <alignment horizontal="center"/>
    </xf>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266" fontId="77" fillId="39" borderId="654" applyNumberFormat="0" applyAlignment="0" applyProtection="0"/>
    <xf numFmtId="183" fontId="18" fillId="0" borderId="662">
      <alignment horizontal="centerContinuous"/>
    </xf>
    <xf numFmtId="220" fontId="79" fillId="0" borderId="668" applyFont="0" applyFill="0" applyBorder="0" applyAlignment="0" applyProtection="0"/>
    <xf numFmtId="220" fontId="79" fillId="0" borderId="668" applyFont="0" applyFill="0" applyBorder="0" applyAlignment="0" applyProtection="0"/>
    <xf numFmtId="266" fontId="21" fillId="0" borderId="651"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5" fontId="26" fillId="58" borderId="649" applyNumberFormat="0" applyAlignment="0" applyProtection="0">
      <alignment vertical="top"/>
    </xf>
    <xf numFmtId="38" fontId="21" fillId="0" borderId="666" applyFont="0" applyFill="0" applyBorder="0" applyAlignment="0" applyProtection="0"/>
    <xf numFmtId="266" fontId="122" fillId="0" borderId="667" applyNumberFormat="0" applyFont="0" applyFill="0" applyAlignment="0" applyProtection="0"/>
    <xf numFmtId="266" fontId="74" fillId="80" borderId="666" applyNumberFormat="0" applyProtection="0">
      <alignment horizontal="center" vertical="top" wrapText="1"/>
      <protection hidden="1"/>
    </xf>
    <xf numFmtId="266" fontId="158" fillId="1" borderId="669" applyNumberFormat="0" applyFont="0" applyAlignment="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78"/>
    <xf numFmtId="266" fontId="18" fillId="0" borderId="648">
      <alignment vertical="center"/>
    </xf>
    <xf numFmtId="266" fontId="26" fillId="43" borderId="650" applyNumberFormat="0" applyFont="0" applyBorder="0" applyProtection="0"/>
    <xf numFmtId="266" fontId="18" fillId="44" borderId="660" applyNumberFormat="0" applyFont="0" applyAlignment="0" applyProtection="0"/>
    <xf numFmtId="8" fontId="18" fillId="0" borderId="655">
      <protection locked="0"/>
    </xf>
    <xf numFmtId="266" fontId="126" fillId="42" borderId="654" applyNumberFormat="0" applyAlignment="0" applyProtection="0"/>
    <xf numFmtId="266" fontId="26" fillId="43" borderId="650" applyNumberFormat="0" applyFont="0" applyBorder="0" applyProtection="0"/>
    <xf numFmtId="49" fontId="113" fillId="0" borderId="666">
      <alignment horizontal="center"/>
    </xf>
    <xf numFmtId="266" fontId="18" fillId="0" borderId="676">
      <alignment vertical="center"/>
    </xf>
    <xf numFmtId="266" fontId="77" fillId="47" borderId="654" applyNumberFormat="0" applyAlignment="0" applyProtection="0"/>
    <xf numFmtId="266" fontId="196" fillId="0" borderId="0" applyNumberFormat="0" applyFill="0" applyBorder="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8" fillId="0" borderId="676">
      <alignment vertical="center"/>
    </xf>
    <xf numFmtId="49" fontId="113" fillId="0" borderId="666">
      <alignment horizontal="center"/>
    </xf>
    <xf numFmtId="266" fontId="96" fillId="0" borderId="678"/>
    <xf numFmtId="266" fontId="26" fillId="58" borderId="649" applyNumberFormat="0" applyFont="0" applyAlignment="0" applyProtection="0">
      <alignment vertical="top"/>
    </xf>
    <xf numFmtId="266" fontId="26" fillId="43" borderId="650" applyNumberFormat="0" applyFont="0" applyBorder="0" applyProtection="0"/>
    <xf numFmtId="266" fontId="21" fillId="0" borderId="651" applyNumberForma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77" fillId="47" borderId="654" applyNumberFormat="0" applyAlignment="0" applyProtection="0"/>
    <xf numFmtId="266" fontId="77" fillId="39" borderId="654" applyNumberFormat="0" applyAlignment="0" applyProtection="0"/>
    <xf numFmtId="266" fontId="74" fillId="80" borderId="666" applyNumberFormat="0" applyProtection="0">
      <alignment horizontal="center" vertical="top" wrapText="1"/>
      <protection hidden="1"/>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22" fillId="0" borderId="667" applyNumberFormat="0" applyFont="0" applyFill="0" applyAlignment="0" applyProtection="0"/>
    <xf numFmtId="266" fontId="21" fillId="0" borderId="666" applyFont="0" applyFill="0" applyBorder="0" applyAlignment="0" applyProtection="0"/>
    <xf numFmtId="266" fontId="26" fillId="43" borderId="650" applyNumberFormat="0" applyFont="0" applyBorder="0" applyProtection="0"/>
    <xf numFmtId="266" fontId="129" fillId="62" borderId="659">
      <alignment horizontal="left" vertical="center" wrapText="1"/>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266" fontId="118" fillId="0" borderId="656"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49" fontId="113" fillId="0" borderId="666">
      <alignment horizontal="center"/>
    </xf>
    <xf numFmtId="266" fontId="126" fillId="42" borderId="654" applyNumberFormat="0" applyAlignment="0" applyProtection="0"/>
    <xf numFmtId="49" fontId="113" fillId="0" borderId="666">
      <alignment horizontal="center"/>
    </xf>
    <xf numFmtId="266" fontId="126" fillId="42" borderId="654" applyNumberFormat="0" applyAlignment="0" applyProtection="0"/>
    <xf numFmtId="266" fontId="21" fillId="0" borderId="666" applyFont="0" applyFill="0" applyBorder="0" applyAlignment="0" applyProtection="0"/>
    <xf numFmtId="266" fontId="126" fillId="42" borderId="654" applyNumberFormat="0" applyAlignment="0" applyProtection="0"/>
    <xf numFmtId="266" fontId="21" fillId="0" borderId="651" applyNumberFormat="0" applyFill="0" applyAlignment="0" applyProtection="0"/>
    <xf numFmtId="188" fontId="25" fillId="0" borderId="652" applyNumberFormat="0" applyFill="0" applyBorder="0" applyAlignment="0" applyProtection="0">
      <alignment horizontal="right"/>
    </xf>
    <xf numFmtId="266" fontId="77" fillId="39" borderId="654" applyNumberFormat="0" applyAlignment="0" applyProtection="0"/>
    <xf numFmtId="266" fontId="77" fillId="39" borderId="654" applyNumberFormat="0" applyAlignment="0" applyProtection="0"/>
    <xf numFmtId="266" fontId="146" fillId="39" borderId="661" applyNumberFormat="0" applyAlignment="0" applyProtection="0"/>
    <xf numFmtId="266" fontId="146" fillId="47" borderId="661"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26" fillId="58" borderId="649" applyNumberFormat="0" applyFont="0" applyAlignment="0" applyProtection="0">
      <alignment vertical="top"/>
    </xf>
    <xf numFmtId="266" fontId="146" fillId="39" borderId="661" applyNumberFormat="0" applyAlignment="0" applyProtection="0"/>
    <xf numFmtId="266" fontId="77" fillId="47" borderId="654" applyNumberFormat="0" applyAlignment="0" applyProtection="0"/>
    <xf numFmtId="266" fontId="77" fillId="39" borderId="654" applyNumberFormat="0" applyAlignment="0" applyProtection="0"/>
    <xf numFmtId="266" fontId="21" fillId="0" borderId="666" applyFont="0" applyFill="0" applyBorder="0" applyAlignment="0" applyProtection="0"/>
    <xf numFmtId="266" fontId="126" fillId="42" borderId="654" applyNumberFormat="0" applyAlignment="0" applyProtection="0"/>
    <xf numFmtId="266" fontId="21" fillId="0" borderId="651"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26" fillId="43" borderId="650" applyNumberFormat="0" applyFont="0" applyBorder="0" applyProtection="0"/>
    <xf numFmtId="266" fontId="126" fillId="42" borderId="654" applyNumberFormat="0" applyAlignment="0" applyProtection="0"/>
    <xf numFmtId="49" fontId="113" fillId="0" borderId="666">
      <alignment horizontal="center"/>
    </xf>
    <xf numFmtId="266" fontId="27" fillId="0" borderId="674" applyNumberFormat="0" applyAlignment="0" applyProtection="0">
      <alignment horizontal="left" vertical="center"/>
    </xf>
    <xf numFmtId="266" fontId="126" fillId="42" borderId="654" applyNumberFormat="0" applyAlignment="0" applyProtection="0"/>
    <xf numFmtId="266" fontId="21" fillId="0" borderId="666" applyFont="0" applyFill="0" applyBorder="0" applyAlignment="0" applyProtection="0"/>
    <xf numFmtId="266" fontId="129" fillId="62" borderId="659">
      <alignment horizontal="left" vertical="center" wrapText="1"/>
    </xf>
    <xf numFmtId="266" fontId="21" fillId="0" borderId="651" applyNumberFormat="0" applyFill="0" applyAlignment="0" applyProtection="0"/>
    <xf numFmtId="266" fontId="77" fillId="39" borderId="654" applyNumberFormat="0" applyAlignment="0" applyProtection="0"/>
    <xf numFmtId="266" fontId="18" fillId="44" borderId="660" applyNumberFormat="0" applyFont="0" applyAlignment="0" applyProtection="0"/>
    <xf numFmtId="266" fontId="146" fillId="47" borderId="661" applyNumberFormat="0" applyAlignment="0" applyProtection="0"/>
    <xf numFmtId="266" fontId="77" fillId="39" borderId="654" applyNumberFormat="0" applyAlignment="0" applyProtection="0"/>
    <xf numFmtId="266" fontId="18" fillId="0" borderId="648">
      <alignment vertical="center"/>
    </xf>
    <xf numFmtId="266" fontId="26" fillId="58" borderId="649" applyNumberFormat="0" applyFont="0" applyAlignment="0" applyProtection="0">
      <alignment vertical="top"/>
    </xf>
    <xf numFmtId="183" fontId="18" fillId="0" borderId="662">
      <alignment horizontal="centerContinuous"/>
    </xf>
    <xf numFmtId="266" fontId="37" fillId="0" borderId="663" applyNumberFormat="0" applyFill="0" applyAlignment="0" applyProtection="0"/>
    <xf numFmtId="266" fontId="16" fillId="0" borderId="665" applyNumberFormat="0" applyFill="0" applyAlignment="0" applyProtection="0"/>
    <xf numFmtId="220" fontId="79" fillId="0" borderId="668" applyFont="0" applyFill="0" applyBorder="0" applyAlignment="0" applyProtection="0"/>
    <xf numFmtId="266" fontId="77" fillId="39" borderId="654" applyNumberFormat="0" applyAlignment="0" applyProtection="0"/>
    <xf numFmtId="266" fontId="65" fillId="68" borderId="653" applyNumberFormat="0" applyBorder="0" applyAlignment="0" applyProtection="0"/>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266" fontId="26" fillId="43" borderId="650" applyNumberFormat="0" applyFont="0" applyBorder="0" applyProtection="0"/>
    <xf numFmtId="266" fontId="26" fillId="58" borderId="649" applyNumberFormat="0" applyFont="0" applyAlignment="0" applyProtection="0">
      <alignment vertical="top"/>
    </xf>
    <xf numFmtId="49" fontId="113" fillId="0" borderId="666">
      <alignment horizontal="center"/>
    </xf>
    <xf numFmtId="266" fontId="126" fillId="42" borderId="654" applyNumberFormat="0" applyAlignment="0" applyProtection="0"/>
    <xf numFmtId="266" fontId="146" fillId="39" borderId="661" applyNumberFormat="0" applyAlignment="0" applyProtection="0"/>
    <xf numFmtId="8" fontId="18" fillId="0" borderId="655">
      <protection locked="0"/>
    </xf>
    <xf numFmtId="266" fontId="118" fillId="0" borderId="658" applyNumberFormat="0" applyFill="0" applyAlignment="0" applyProtection="0"/>
    <xf numFmtId="49" fontId="113" fillId="0" borderId="666">
      <alignment horizontal="center"/>
    </xf>
    <xf numFmtId="266" fontId="126" fillId="42" borderId="654" applyNumberFormat="0" applyAlignment="0" applyProtection="0"/>
    <xf numFmtId="49" fontId="113" fillId="0" borderId="666">
      <alignment horizontal="center"/>
    </xf>
    <xf numFmtId="266" fontId="18" fillId="44" borderId="660" applyNumberFormat="0" applyFont="0" applyAlignment="0" applyProtection="0"/>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27" fillId="0" borderId="677" applyNumberFormat="0" applyAlignment="0" applyProtection="0">
      <alignment horizontal="left" vertical="center"/>
    </xf>
    <xf numFmtId="266" fontId="18" fillId="0" borderId="648">
      <alignment vertical="center"/>
    </xf>
    <xf numFmtId="266" fontId="18" fillId="0" borderId="648">
      <alignment vertical="center"/>
    </xf>
    <xf numFmtId="266" fontId="18" fillId="0" borderId="648">
      <alignment vertical="center"/>
    </xf>
    <xf numFmtId="266" fontId="77" fillId="39" borderId="654" applyNumberFormat="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666">
      <alignment horizontal="center"/>
    </xf>
    <xf numFmtId="266" fontId="26" fillId="58" borderId="649" applyNumberFormat="0" applyFont="0" applyAlignment="0" applyProtection="0">
      <alignment vertical="top"/>
    </xf>
    <xf numFmtId="266" fontId="26" fillId="43" borderId="650" applyNumberFormat="0" applyFont="0" applyBorder="0" applyProtection="0"/>
    <xf numFmtId="266" fontId="77" fillId="47"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8" fillId="0" borderId="679">
      <alignment vertical="center"/>
    </xf>
    <xf numFmtId="266" fontId="26" fillId="43" borderId="650" applyNumberFormat="0" applyFont="0" applyBorder="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21" fillId="0" borderId="651" applyNumberFormat="0" applyFill="0" applyAlignment="0" applyProtection="0"/>
    <xf numFmtId="266" fontId="21" fillId="0" borderId="666" applyFont="0" applyFill="0" applyBorder="0" applyAlignment="0" applyProtection="0"/>
    <xf numFmtId="266" fontId="26" fillId="43" borderId="650" applyNumberFormat="0" applyFont="0" applyBorder="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8" fillId="0" borderId="648">
      <alignment vertical="center"/>
    </xf>
    <xf numFmtId="266" fontId="18" fillId="0" borderId="648">
      <alignment vertical="center"/>
    </xf>
    <xf numFmtId="266" fontId="77" fillId="47" borderId="654" applyNumberFormat="0" applyAlignment="0" applyProtection="0"/>
    <xf numFmtId="266" fontId="18" fillId="0" borderId="648">
      <alignment vertical="center"/>
    </xf>
    <xf numFmtId="266" fontId="18" fillId="0" borderId="648">
      <alignment vertical="center"/>
    </xf>
    <xf numFmtId="266" fontId="126" fillId="42" borderId="654" applyNumberFormat="0" applyAlignment="0" applyProtection="0"/>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44" borderId="660"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10" fontId="21" fillId="68" borderId="666" applyNumberFormat="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666">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666">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18" fillId="0" borderId="668" applyFill="0" applyBorder="0">
      <alignment horizontal="right"/>
    </xf>
    <xf numFmtId="220" fontId="79" fillId="0" borderId="668" applyFont="0" applyFill="0" applyBorder="0" applyAlignment="0" applyProtection="0"/>
    <xf numFmtId="266" fontId="26" fillId="58" borderId="649" applyNumberFormat="0" applyFont="0" applyAlignment="0" applyProtection="0">
      <alignment vertical="top"/>
    </xf>
    <xf numFmtId="266" fontId="18" fillId="0" borderId="676">
      <alignment vertical="center"/>
    </xf>
    <xf numFmtId="266" fontId="18" fillId="0" borderId="676">
      <alignment vertical="center"/>
    </xf>
    <xf numFmtId="266" fontId="126" fillId="42" borderId="654" applyNumberFormat="0" applyAlignment="0" applyProtection="0"/>
    <xf numFmtId="266" fontId="126" fillId="42" borderId="654" applyNumberFormat="0" applyAlignment="0" applyProtection="0"/>
    <xf numFmtId="266" fontId="96" fillId="0" borderId="678"/>
    <xf numFmtId="266" fontId="18" fillId="0" borderId="648">
      <alignment vertical="center"/>
    </xf>
    <xf numFmtId="266" fontId="26" fillId="43" borderId="650" applyNumberFormat="0" applyFont="0" applyBorder="0" applyProtection="0"/>
    <xf numFmtId="266" fontId="146" fillId="39" borderId="661" applyNumberFormat="0" applyAlignment="0" applyProtection="0"/>
    <xf numFmtId="266" fontId="21" fillId="0" borderId="651" applyNumberFormat="0" applyFill="0" applyAlignment="0" applyProtection="0"/>
    <xf numFmtId="266" fontId="77" fillId="47" borderId="654"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77" fillId="47"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5" fontId="26" fillId="58" borderId="649" applyNumberFormat="0" applyAlignment="0" applyProtection="0">
      <alignment vertical="top"/>
    </xf>
    <xf numFmtId="266" fontId="65" fillId="68" borderId="653" applyNumberFormat="0" applyBorder="0" applyAlignment="0" applyProtection="0"/>
    <xf numFmtId="266" fontId="126" fillId="42" borderId="654" applyNumberFormat="0" applyAlignment="0" applyProtection="0"/>
    <xf numFmtId="266" fontId="77" fillId="39" borderId="654" applyNumberFormat="0" applyAlignment="0" applyProtection="0"/>
    <xf numFmtId="188" fontId="18" fillId="0" borderId="668" applyFill="0" applyBorder="0">
      <alignment horizontal="right"/>
    </xf>
    <xf numFmtId="266" fontId="65" fillId="68" borderId="653" applyNumberFormat="0" applyBorder="0" applyAlignment="0" applyProtection="0"/>
    <xf numFmtId="266" fontId="21" fillId="0" borderId="651" applyNumberFormat="0" applyFill="0" applyAlignment="0" applyProtection="0"/>
    <xf numFmtId="266" fontId="126" fillId="42" borderId="654" applyNumberFormat="0" applyAlignment="0" applyProtection="0"/>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8" fillId="0" borderId="658" applyNumberFormat="0" applyFill="0" applyAlignment="0" applyProtection="0"/>
    <xf numFmtId="266" fontId="118" fillId="0" borderId="658" applyNumberFormat="0" applyFill="0" applyAlignment="0" applyProtection="0"/>
    <xf numFmtId="220" fontId="79" fillId="0" borderId="668" applyFont="0" applyFill="0" applyBorder="0" applyAlignment="0" applyProtection="0"/>
    <xf numFmtId="10" fontId="21" fillId="68" borderId="666" applyNumberFormat="0" applyBorder="0" applyAlignment="0" applyProtection="0"/>
    <xf numFmtId="266" fontId="126" fillId="42" borderId="654" applyNumberFormat="0" applyAlignment="0" applyProtection="0"/>
    <xf numFmtId="5" fontId="26" fillId="58" borderId="649" applyNumberFormat="0" applyAlignment="0" applyProtection="0">
      <alignment vertical="top"/>
    </xf>
    <xf numFmtId="266" fontId="126" fillId="42" borderId="654" applyNumberFormat="0" applyAlignment="0" applyProtection="0"/>
    <xf numFmtId="5" fontId="26" fillId="58" borderId="649" applyNumberFormat="0" applyAlignment="0" applyProtection="0">
      <alignment vertical="top"/>
    </xf>
    <xf numFmtId="266" fontId="26" fillId="43" borderId="650" applyNumberFormat="0" applyFont="0" applyBorder="0" applyProtection="0"/>
    <xf numFmtId="266" fontId="18" fillId="44" borderId="660" applyNumberFormat="0" applyFont="0" applyAlignment="0" applyProtection="0"/>
    <xf numFmtId="266" fontId="18" fillId="44" borderId="660" applyNumberFormat="0" applyFont="0" applyAlignment="0" applyProtection="0"/>
    <xf numFmtId="8" fontId="18" fillId="0" borderId="655">
      <protection locked="0"/>
    </xf>
    <xf numFmtId="266" fontId="158" fillId="1" borderId="669" applyNumberFormat="0" applyFont="0" applyAlignment="0">
      <alignment horizontal="center"/>
    </xf>
    <xf numFmtId="266" fontId="160" fillId="71" borderId="666">
      <alignment horizontal="center" vertical="center" wrapText="1"/>
      <protection hidden="1"/>
    </xf>
    <xf numFmtId="266" fontId="18" fillId="0" borderId="648">
      <alignment vertical="center"/>
    </xf>
    <xf numFmtId="266" fontId="77" fillId="39" borderId="654" applyNumberFormat="0" applyAlignment="0" applyProtection="0"/>
    <xf numFmtId="266" fontId="65" fillId="68" borderId="653" applyNumberFormat="0" applyBorder="0" applyAlignment="0" applyProtection="0"/>
    <xf numFmtId="266" fontId="26" fillId="43" borderId="650" applyNumberFormat="0" applyFont="0" applyBorder="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18" fillId="0" borderId="676">
      <alignment vertical="center"/>
    </xf>
    <xf numFmtId="266" fontId="160" fillId="71" borderId="666">
      <alignment horizontal="center" vertical="center" wrapText="1"/>
      <protection hidden="1"/>
    </xf>
    <xf numFmtId="266" fontId="158" fillId="1" borderId="669" applyNumberFormat="0" applyFont="0" applyAlignment="0">
      <alignment horizontal="center"/>
    </xf>
    <xf numFmtId="266" fontId="21" fillId="0" borderId="651" applyNumberFormat="0" applyFill="0" applyAlignment="0" applyProtection="0"/>
    <xf numFmtId="266" fontId="21" fillId="0" borderId="651" applyNumberFormat="0" applyFill="0" applyAlignment="0" applyProtection="0"/>
    <xf numFmtId="266" fontId="126" fillId="42" borderId="654" applyNumberFormat="0" applyAlignment="0" applyProtection="0"/>
    <xf numFmtId="266" fontId="121" fillId="0" borderId="658" applyNumberFormat="0" applyFill="0" applyAlignment="0" applyProtection="0"/>
    <xf numFmtId="266" fontId="77" fillId="39"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8" fillId="0" borderId="676">
      <alignment vertical="center"/>
    </xf>
    <xf numFmtId="266" fontId="26" fillId="43" borderId="650" applyNumberFormat="0" applyFont="0" applyBorder="0" applyProtection="0"/>
    <xf numFmtId="266" fontId="26" fillId="58" borderId="649" applyNumberFormat="0" applyFont="0" applyAlignment="0" applyProtection="0">
      <alignment vertical="top"/>
    </xf>
    <xf numFmtId="266" fontId="74" fillId="80" borderId="666" applyNumberFormat="0" applyProtection="0">
      <alignment horizontal="center" vertical="top" wrapText="1"/>
      <protection hidden="1"/>
    </xf>
    <xf numFmtId="8" fontId="18" fillId="0" borderId="655">
      <protection locked="0"/>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22" fillId="0" borderId="667" applyNumberFormat="0" applyFont="0" applyFill="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21" fillId="0" borderId="666" applyFont="0" applyFill="0" applyBorder="0" applyAlignment="0" applyProtection="0"/>
    <xf numFmtId="38" fontId="21" fillId="0" borderId="666" applyFont="0" applyFill="0" applyBorder="0" applyAlignment="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27" fillId="0" borderId="674" applyNumberFormat="0" applyAlignment="0" applyProtection="0">
      <alignment horizontal="left" vertical="center"/>
    </xf>
    <xf numFmtId="266" fontId="129" fillId="62" borderId="659">
      <alignment horizontal="left" vertical="center" wrapText="1"/>
    </xf>
    <xf numFmtId="167" fontId="91" fillId="0" borderId="666" applyNumberFormat="0" applyFill="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51" applyNumberFormat="0" applyFill="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27" fillId="0" borderId="674"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8" fontId="18" fillId="0" borderId="655">
      <protection locked="0"/>
    </xf>
    <xf numFmtId="266" fontId="126" fillId="42" borderId="654" applyNumberFormat="0" applyAlignment="0" applyProtection="0"/>
    <xf numFmtId="266" fontId="18" fillId="44" borderId="660" applyNumberFormat="0" applyFon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10" fontId="21" fillId="68" borderId="666" applyNumberFormat="0" applyBorder="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266" fontId="126" fillId="42" borderId="654" applyNumberFormat="0" applyAlignment="0" applyProtection="0"/>
    <xf numFmtId="187" fontId="39" fillId="0" borderId="668"/>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46" fillId="39" borderId="661" applyNumberFormat="0" applyAlignment="0" applyProtection="0"/>
    <xf numFmtId="266" fontId="146" fillId="39" borderId="661" applyNumberFormat="0" applyAlignment="0" applyProtection="0"/>
    <xf numFmtId="220" fontId="79" fillId="0" borderId="668" applyFont="0" applyFill="0" applyBorder="0" applyAlignment="0" applyProtection="0"/>
    <xf numFmtId="266" fontId="77" fillId="39"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49" fontId="113" fillId="0" borderId="666">
      <alignment horizontal="center"/>
    </xf>
    <xf numFmtId="266" fontId="126" fillId="42" borderId="654" applyNumberFormat="0" applyAlignment="0" applyProtection="0"/>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7" fillId="0" borderId="669">
      <alignment horizontal="left" vertical="center"/>
    </xf>
    <xf numFmtId="266" fontId="27" fillId="0" borderId="674" applyNumberFormat="0" applyAlignment="0" applyProtection="0">
      <alignment horizontal="left" vertical="center"/>
    </xf>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8" fontId="18" fillId="0" borderId="655">
      <protection locked="0"/>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51" applyNumberFormat="0" applyFill="0" applyAlignment="0" applyProtection="0"/>
    <xf numFmtId="266" fontId="21" fillId="0" borderId="651" applyNumberFormat="0" applyFill="0" applyAlignment="0" applyProtection="0"/>
    <xf numFmtId="5" fontId="26" fillId="58" borderId="649" applyNumberFormat="0" applyAlignment="0" applyProtection="0">
      <alignment vertical="top"/>
    </xf>
    <xf numFmtId="188" fontId="18" fillId="0" borderId="668" applyFill="0" applyBorder="0">
      <alignment horizontal="right"/>
    </xf>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8" fillId="44" borderId="660" applyNumberFormat="0" applyFont="0" applyAlignment="0" applyProtection="0"/>
    <xf numFmtId="266" fontId="126" fillId="42" borderId="654" applyNumberFormat="0" applyAlignment="0" applyProtection="0"/>
    <xf numFmtId="231" fontId="22" fillId="68" borderId="666" applyNumberFormat="0" applyFont="0" applyAlignment="0"/>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52" fillId="0" borderId="666" applyProtection="0">
      <alignment horizontal="center" vertical="top" wrapText="1"/>
      <protection hidden="1"/>
    </xf>
    <xf numFmtId="4" fontId="91" fillId="0" borderId="666" applyFont="0" applyFill="0" applyBorder="0" applyAlignment="0" applyProtection="0"/>
    <xf numFmtId="8" fontId="18" fillId="0" borderId="655">
      <protection locked="0"/>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26" fillId="43" borderId="650" applyNumberFormat="0" applyFont="0" applyBorder="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51" applyNumberFormat="0" applyFill="0" applyAlignment="0" applyProtection="0"/>
    <xf numFmtId="266" fontId="21" fillId="0" borderId="651" applyNumberFormat="0" applyFill="0" applyAlignment="0" applyProtection="0"/>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266" fontId="118" fillId="0" borderId="656"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49" fontId="113" fillId="0" borderId="666">
      <alignment horizontal="center"/>
    </xf>
    <xf numFmtId="49" fontId="113" fillId="0" borderId="666">
      <alignment horizontal="center"/>
    </xf>
    <xf numFmtId="49" fontId="113" fillId="0" borderId="666">
      <alignment horizontal="center"/>
    </xf>
    <xf numFmtId="266" fontId="118" fillId="0" borderId="656" applyNumberFormat="0" applyFill="0" applyAlignment="0" applyProtection="0"/>
    <xf numFmtId="49" fontId="113" fillId="0" borderId="666">
      <alignment horizontal="center"/>
    </xf>
    <xf numFmtId="266" fontId="126" fillId="42" borderId="654" applyNumberFormat="0" applyAlignment="0" applyProtection="0"/>
    <xf numFmtId="49" fontId="113" fillId="0" borderId="666">
      <alignment horizontal="center"/>
    </xf>
    <xf numFmtId="266" fontId="18" fillId="0" borderId="676">
      <alignment vertical="center"/>
    </xf>
    <xf numFmtId="266" fontId="26" fillId="43" borderId="650" applyNumberFormat="0" applyFont="0" applyBorder="0" applyProtection="0"/>
    <xf numFmtId="266" fontId="18" fillId="0" borderId="648">
      <alignment vertical="center"/>
    </xf>
    <xf numFmtId="266" fontId="26" fillId="43" borderId="650" applyNumberFormat="0" applyFont="0" applyBorder="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26" fillId="42" borderId="654" applyNumberFormat="0" applyAlignment="0" applyProtection="0"/>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26" fillId="42" borderId="654" applyNumberFormat="0" applyAlignment="0" applyProtection="0"/>
    <xf numFmtId="266" fontId="26" fillId="43" borderId="650" applyNumberFormat="0" applyFont="0" applyBorder="0" applyProtection="0"/>
    <xf numFmtId="266" fontId="18" fillId="0" borderId="676">
      <alignment vertical="center"/>
    </xf>
    <xf numFmtId="266" fontId="126" fillId="42" borderId="654" applyNumberFormat="0" applyAlignment="0" applyProtection="0"/>
    <xf numFmtId="188" fontId="62" fillId="0" borderId="652" applyNumberFormat="0" applyFill="0" applyBorder="0" applyAlignment="0" applyProtection="0">
      <alignment horizontal="right"/>
    </xf>
    <xf numFmtId="266" fontId="21" fillId="0" borderId="651" applyNumberFormat="0" applyFill="0" applyAlignment="0" applyProtection="0"/>
    <xf numFmtId="266" fontId="65" fillId="68" borderId="653" applyNumberFormat="0" applyBorder="0" applyAlignment="0" applyProtection="0"/>
    <xf numFmtId="188" fontId="18" fillId="0" borderId="668" applyFill="0" applyBorder="0">
      <alignment horizontal="right"/>
    </xf>
    <xf numFmtId="266" fontId="65" fillId="68" borderId="653" applyNumberFormat="0" applyBorder="0" applyAlignment="0" applyProtection="0"/>
    <xf numFmtId="266" fontId="77" fillId="47"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8" fillId="44" borderId="660" applyNumberFormat="0" applyFont="0" applyAlignment="0" applyProtection="0"/>
    <xf numFmtId="266" fontId="146" fillId="47" borderId="661" applyNumberFormat="0" applyAlignment="0" applyProtection="0"/>
    <xf numFmtId="266" fontId="146" fillId="47" borderId="661"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39" borderId="661"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188" fontId="25" fillId="0" borderId="652" applyNumberFormat="0" applyFill="0" applyBorder="0" applyAlignment="0" applyProtection="0">
      <alignment horizontal="right"/>
    </xf>
    <xf numFmtId="8" fontId="18" fillId="0" borderId="655">
      <protection locked="0"/>
    </xf>
    <xf numFmtId="266" fontId="52" fillId="0" borderId="666" applyProtection="0">
      <alignment horizontal="center" vertical="top" wrapText="1"/>
      <protection hidden="1"/>
    </xf>
    <xf numFmtId="266" fontId="18" fillId="44" borderId="660" applyNumberFormat="0" applyFon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26" fillId="58" borderId="649" applyNumberFormat="0" applyFont="0" applyAlignment="0" applyProtection="0">
      <alignment vertical="top"/>
    </xf>
    <xf numFmtId="38" fontId="21" fillId="0" borderId="666" applyFont="0" applyFill="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126" fillId="42" borderId="654" applyNumberFormat="0" applyAlignment="0" applyProtection="0"/>
    <xf numFmtId="266" fontId="21" fillId="0" borderId="651"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49" fontId="113" fillId="0" borderId="666">
      <alignment horizontal="center"/>
    </xf>
    <xf numFmtId="266" fontId="113" fillId="0" borderId="666">
      <alignment horizontal="center"/>
    </xf>
    <xf numFmtId="266" fontId="26" fillId="43" borderId="650" applyNumberFormat="0" applyFont="0" applyBorder="0" applyProtection="0"/>
    <xf numFmtId="266" fontId="26" fillId="43" borderId="650" applyNumberFormat="0" applyFont="0" applyBorder="0" applyProtection="0"/>
    <xf numFmtId="266" fontId="96" fillId="0" borderId="675"/>
    <xf numFmtId="266" fontId="96" fillId="0" borderId="678"/>
    <xf numFmtId="266"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126" fillId="42" borderId="654" applyNumberFormat="0" applyAlignment="0" applyProtection="0"/>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65" fillId="68" borderId="653" applyNumberFormat="0" applyBorder="0" applyAlignment="0" applyProtection="0"/>
    <xf numFmtId="266" fontId="77" fillId="47" borderId="654" applyNumberFormat="0" applyAlignment="0" applyProtection="0"/>
    <xf numFmtId="266" fontId="18" fillId="44" borderId="660" applyNumberFormat="0" applyFont="0" applyAlignment="0" applyProtection="0"/>
    <xf numFmtId="266" fontId="146" fillId="47" borderId="661" applyNumberFormat="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39" borderId="661" applyNumberFormat="0" applyAlignment="0" applyProtection="0"/>
    <xf numFmtId="266" fontId="77" fillId="47" borderId="654" applyNumberFormat="0" applyAlignment="0" applyProtection="0"/>
    <xf numFmtId="266" fontId="65" fillId="68" borderId="653" applyNumberFormat="0" applyBorder="0" applyAlignment="0" applyProtection="0"/>
    <xf numFmtId="266" fontId="126" fillId="42" borderId="654" applyNumberFormat="0" applyAlignment="0" applyProtection="0"/>
    <xf numFmtId="266" fontId="21" fillId="0" borderId="651"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96" fillId="0" borderId="678"/>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7" fontId="39" fillId="0" borderId="668"/>
    <xf numFmtId="266" fontId="77" fillId="47" borderId="654" applyNumberFormat="0" applyAlignment="0" applyProtection="0"/>
    <xf numFmtId="188" fontId="21" fillId="0" borderId="652" applyNumberFormat="0" applyFont="0" applyFill="0" applyAlignment="0" applyProtection="0">
      <alignment horizontal="right"/>
    </xf>
    <xf numFmtId="183" fontId="18" fillId="0" borderId="662">
      <alignment horizontal="centerContinuous"/>
    </xf>
    <xf numFmtId="187" fontId="39" fillId="0" borderId="66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187" fontId="39" fillId="0" borderId="668"/>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6" fillId="58" borderId="649" applyNumberFormat="0" applyFont="0" applyAlignment="0" applyProtection="0">
      <alignment vertical="top"/>
    </xf>
    <xf numFmtId="185" fontId="19" fillId="0" borderId="668"/>
    <xf numFmtId="266" fontId="16" fillId="0" borderId="665" applyNumberFormat="0" applyFill="0" applyAlignment="0" applyProtection="0"/>
    <xf numFmtId="266" fontId="37" fillId="0" borderId="664"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26" fillId="42" borderId="654" applyNumberFormat="0" applyAlignment="0" applyProtection="0"/>
    <xf numFmtId="49" fontId="113" fillId="0" borderId="666">
      <alignment horizontal="center"/>
    </xf>
    <xf numFmtId="8" fontId="18" fillId="0" borderId="655">
      <protection locked="0"/>
    </xf>
    <xf numFmtId="266" fontId="126" fillId="42" borderId="654" applyNumberFormat="0" applyAlignment="0" applyProtection="0"/>
    <xf numFmtId="266" fontId="126" fillId="42" borderId="654" applyNumberFormat="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27" fillId="0" borderId="674" applyNumberFormat="0" applyAlignment="0" applyProtection="0">
      <alignment horizontal="left" vertical="center"/>
    </xf>
    <xf numFmtId="266" fontId="26" fillId="43" borderId="650" applyNumberFormat="0" applyFont="0" applyBorder="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8" fillId="0" borderId="648">
      <alignment vertical="center"/>
    </xf>
    <xf numFmtId="266" fontId="96" fillId="0" borderId="675"/>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21" fillId="0" borderId="658" applyNumberFormat="0" applyFill="0" applyAlignment="0" applyProtection="0"/>
    <xf numFmtId="266" fontId="126" fillId="42" borderId="654" applyNumberFormat="0" applyAlignment="0" applyProtection="0"/>
    <xf numFmtId="49" fontId="113" fillId="0" borderId="666">
      <alignment horizontal="center"/>
    </xf>
    <xf numFmtId="266" fontId="26" fillId="43" borderId="650" applyNumberFormat="0" applyFont="0" applyBorder="0" applyProtection="0"/>
    <xf numFmtId="266" fontId="126" fillId="42" borderId="654" applyNumberFormat="0" applyAlignment="0" applyProtection="0"/>
    <xf numFmtId="266" fontId="118" fillId="0" borderId="658" applyNumberFormat="0" applyFill="0" applyAlignment="0" applyProtection="0"/>
    <xf numFmtId="266" fontId="126" fillId="42" borderId="654" applyNumberFormat="0" applyAlignment="0" applyProtection="0"/>
    <xf numFmtId="266" fontId="21" fillId="0" borderId="666" applyFont="0" applyFill="0" applyBorder="0" applyAlignment="0" applyProtection="0"/>
    <xf numFmtId="266" fontId="121" fillId="0" borderId="658" applyNumberFormat="0" applyFill="0" applyAlignment="0" applyProtection="0"/>
    <xf numFmtId="49" fontId="113" fillId="0" borderId="666">
      <alignment horizontal="center"/>
    </xf>
    <xf numFmtId="266" fontId="118" fillId="0" borderId="658" applyNumberFormat="0" applyFill="0" applyAlignment="0" applyProtection="0"/>
    <xf numFmtId="266" fontId="113" fillId="0" borderId="666">
      <alignment horizontal="center"/>
    </xf>
    <xf numFmtId="266" fontId="27" fillId="0" borderId="674" applyNumberFormat="0" applyAlignment="0" applyProtection="0">
      <alignment horizontal="lef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8" fillId="0" borderId="648">
      <alignmen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8" fillId="0" borderId="648">
      <alignmen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18" fillId="0" borderId="656" applyNumberFormat="0" applyFill="0" applyAlignment="0" applyProtection="0"/>
    <xf numFmtId="266" fontId="196" fillId="0" borderId="0" applyNumberFormat="0" applyFill="0" applyBorder="0" applyAlignment="0" applyProtection="0"/>
    <xf numFmtId="49" fontId="113" fillId="0" borderId="666">
      <alignment horizontal="center"/>
    </xf>
    <xf numFmtId="266" fontId="126" fillId="42" borderId="654" applyNumberFormat="0" applyAlignment="0" applyProtection="0"/>
    <xf numFmtId="266" fontId="27" fillId="0" borderId="669">
      <alignment horizontal="left" vertical="center"/>
    </xf>
    <xf numFmtId="266" fontId="196" fillId="0" borderId="0" applyNumberFormat="0" applyFill="0" applyBorder="0" applyAlignment="0" applyProtection="0"/>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26" fillId="42" borderId="654" applyNumberFormat="0" applyAlignment="0" applyProtection="0"/>
    <xf numFmtId="266" fontId="21" fillId="0" borderId="651" applyNumberFormat="0" applyFill="0" applyAlignment="0" applyProtection="0"/>
    <xf numFmtId="266" fontId="21" fillId="0" borderId="651"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18" fillId="0" borderId="648">
      <alignment vertical="center"/>
    </xf>
    <xf numFmtId="266" fontId="18" fillId="0" borderId="648">
      <alignment vertical="center"/>
    </xf>
    <xf numFmtId="266" fontId="18" fillId="0" borderId="648">
      <alignment vertical="center"/>
    </xf>
    <xf numFmtId="266" fontId="96" fillId="0" borderId="675"/>
    <xf numFmtId="266" fontId="18" fillId="0" borderId="648">
      <alignment vertical="center"/>
    </xf>
    <xf numFmtId="266" fontId="21" fillId="0" borderId="651" applyNumberFormat="0" applyFill="0" applyAlignment="0" applyProtection="0"/>
    <xf numFmtId="4" fontId="91" fillId="0" borderId="666" applyFont="0" applyFill="0" applyBorder="0" applyAlignment="0" applyProtection="0"/>
    <xf numFmtId="266" fontId="52" fillId="0" borderId="666" applyProtection="0">
      <alignment horizontal="center" vertical="top" wrapText="1"/>
      <protection hidden="1"/>
    </xf>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4" fontId="91" fillId="0" borderId="666" applyFont="0" applyFill="0" applyBorder="0" applyAlignment="0" applyProtection="0"/>
    <xf numFmtId="188" fontId="18" fillId="0" borderId="668" applyFill="0" applyBorder="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4" applyNumberFormat="0" applyAlignment="0" applyProtection="0">
      <alignment horizontal="left" vertical="center"/>
    </xf>
    <xf numFmtId="266" fontId="126" fillId="42" borderId="654" applyNumberFormat="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27" fillId="0" borderId="669">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27" fillId="0" borderId="674" applyNumberFormat="0" applyAlignment="0" applyProtection="0">
      <alignment horizontal="left" vertical="center"/>
    </xf>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8" fillId="0" borderId="679">
      <alignment vertic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10" fontId="21" fillId="68" borderId="666" applyNumberFormat="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80">
      <alignment vertical="center"/>
    </xf>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38"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167" fontId="91" fillId="0" borderId="666" applyNumberFormat="0" applyFill="0" applyAlignment="0" applyProtection="0"/>
    <xf numFmtId="266" fontId="122" fillId="0" borderId="667" applyNumberFormat="0" applyFont="0" applyFill="0" applyAlignment="0" applyProtection="0"/>
    <xf numFmtId="266" fontId="74" fillId="80" borderId="666" applyNumberFormat="0" applyProtection="0">
      <alignment horizontal="center" vertical="top" wrapText="1"/>
      <protection hidden="1"/>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26" fillId="42" borderId="689" applyNumberFormat="0" applyAlignment="0" applyProtection="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21" fillId="0" borderId="651" applyNumberFormat="0" applyFill="0" applyAlignment="0" applyProtection="0"/>
    <xf numFmtId="266" fontId="21" fillId="0" borderId="651" applyNumberFormat="0" applyFill="0" applyAlignment="0" applyProtection="0"/>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0" borderId="648">
      <alignment vertical="center"/>
    </xf>
    <xf numFmtId="266" fontId="18" fillId="0" borderId="648">
      <alignment vertical="center"/>
    </xf>
    <xf numFmtId="266" fontId="96" fillId="0" borderId="675"/>
    <xf numFmtId="266" fontId="160" fillId="71" borderId="666">
      <alignment horizontal="center" vertical="center" wrapText="1"/>
      <protection hidden="1"/>
    </xf>
    <xf numFmtId="266" fontId="158" fillId="1" borderId="669" applyNumberFormat="0" applyFont="0" applyAlignment="0">
      <alignment horizontal="center"/>
    </xf>
    <xf numFmtId="266" fontId="18" fillId="0" borderId="648">
      <alignment vertical="center"/>
    </xf>
    <xf numFmtId="266" fontId="96" fillId="0" borderId="675"/>
    <xf numFmtId="266" fontId="18" fillId="0" borderId="648">
      <alignment vertical="center"/>
    </xf>
    <xf numFmtId="266" fontId="113" fillId="0" borderId="666">
      <alignment horizontal="center"/>
    </xf>
    <xf numFmtId="266" fontId="126" fillId="42" borderId="654" applyNumberFormat="0" applyAlignment="0" applyProtection="0"/>
    <xf numFmtId="266" fontId="27" fillId="0" borderId="674" applyNumberFormat="0" applyAlignment="0" applyProtection="0">
      <alignment horizontal="left" vertical="center"/>
    </xf>
    <xf numFmtId="49" fontId="113" fillId="0" borderId="666">
      <alignment horizont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66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185" fontId="19" fillId="0" borderId="668"/>
    <xf numFmtId="266" fontId="196" fillId="0" borderId="0" applyNumberFormat="0" applyFill="0" applyBorder="0" applyAlignment="0" applyProtection="0"/>
    <xf numFmtId="266" fontId="196" fillId="0" borderId="0" applyNumberFormat="0" applyFill="0" applyBorder="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666" applyFont="0" applyFill="0" applyBorder="0" applyAlignment="0" applyProtection="0"/>
    <xf numFmtId="167" fontId="91" fillId="0" borderId="666" applyNumberFormat="0" applyFill="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49" fontId="113" fillId="0" borderId="666">
      <alignment horizontal="center"/>
    </xf>
    <xf numFmtId="227" fontId="18" fillId="0" borderId="670" applyFon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75"/>
    <xf numFmtId="266" fontId="18" fillId="0" borderId="648">
      <alignmen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26" fillId="42" borderId="654" applyNumberFormat="0" applyAlignment="0" applyProtection="0"/>
    <xf numFmtId="266" fontId="196" fillId="0" borderId="0" applyNumberFormat="0" applyFill="0" applyBorder="0" applyAlignment="0" applyProtection="0"/>
    <xf numFmtId="266" fontId="21" fillId="0" borderId="651" applyNumberFormat="0" applyFill="0" applyAlignment="0" applyProtection="0"/>
    <xf numFmtId="266" fontId="21" fillId="0" borderId="651" applyNumberFormat="0" applyFill="0" applyAlignment="0" applyProtection="0"/>
    <xf numFmtId="5" fontId="26" fillId="58" borderId="649" applyNumberFormat="0" applyAlignment="0" applyProtection="0">
      <alignment vertical="top"/>
    </xf>
    <xf numFmtId="266" fontId="126" fillId="42"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9" fillId="62" borderId="659">
      <alignment horizontal="left" vertical="center" wrapText="1"/>
    </xf>
    <xf numFmtId="266" fontId="126" fillId="42" borderId="654" applyNumberFormat="0" applyAlignment="0" applyProtection="0"/>
    <xf numFmtId="266" fontId="126" fillId="42" borderId="654" applyNumberFormat="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6" fillId="43" borderId="650" applyNumberFormat="0" applyFont="0" applyBorder="0" applyProtection="0"/>
    <xf numFmtId="8" fontId="18" fillId="0" borderId="655">
      <protection locked="0"/>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4" applyNumberFormat="0" applyAlignment="0" applyProtection="0">
      <alignment horizontal="left" vertical="center"/>
    </xf>
    <xf numFmtId="266" fontId="196" fillId="0" borderId="0" applyNumberFormat="0" applyFill="0" applyBorder="0" applyAlignment="0" applyProtection="0"/>
    <xf numFmtId="5" fontId="26" fillId="58" borderId="649" applyNumberFormat="0" applyAlignment="0" applyProtection="0">
      <alignment vertical="top"/>
    </xf>
    <xf numFmtId="266" fontId="18" fillId="44" borderId="660" applyNumberFormat="0" applyFont="0" applyAlignment="0" applyProtection="0"/>
    <xf numFmtId="266" fontId="27" fillId="0" borderId="674" applyNumberFormat="0" applyAlignment="0" applyProtection="0">
      <alignment horizontal="left" vertical="center"/>
    </xf>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96" fillId="0" borderId="0" applyNumberFormat="0" applyFill="0" applyBorder="0" applyAlignment="0" applyProtection="0"/>
    <xf numFmtId="266" fontId="26" fillId="58" borderId="649" applyNumberFormat="0" applyFont="0" applyAlignment="0" applyProtection="0">
      <alignment vertical="top"/>
    </xf>
    <xf numFmtId="266" fontId="21" fillId="0" borderId="651" applyNumberFormat="0" applyFill="0" applyAlignment="0" applyProtection="0"/>
    <xf numFmtId="266" fontId="21" fillId="0" borderId="65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8" fillId="0" borderId="648">
      <alignment vertical="center"/>
    </xf>
    <xf numFmtId="266" fontId="96" fillId="0" borderId="675"/>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20" fontId="79" fillId="0" borderId="668"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26" fillId="42" borderId="654" applyNumberFormat="0" applyAlignment="0" applyProtection="0"/>
    <xf numFmtId="266" fontId="113" fillId="0" borderId="666">
      <alignment horizontal="center"/>
    </xf>
    <xf numFmtId="4" fontId="91" fillId="0" borderId="666" applyFont="0" applyFill="0" applyBorder="0" applyAlignment="0" applyProtection="0"/>
    <xf numFmtId="266" fontId="77" fillId="39" borderId="654" applyNumberFormat="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18" fillId="0" borderId="658" applyNumberFormat="0" applyFill="0" applyAlignment="0" applyProtection="0"/>
    <xf numFmtId="266" fontId="118" fillId="0" borderId="658" applyNumberFormat="0" applyFill="0" applyAlignment="0" applyProtection="0"/>
    <xf numFmtId="266" fontId="146" fillId="39" borderId="661" applyNumberFormat="0" applyAlignment="0" applyProtection="0"/>
    <xf numFmtId="49" fontId="113" fillId="0" borderId="666">
      <alignment horizont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8" fillId="0" borderId="648">
      <alignment vertical="center"/>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6" fillId="58" borderId="649" applyNumberFormat="0" applyFont="0" applyAlignment="0" applyProtection="0">
      <alignment vertical="top"/>
    </xf>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27" fillId="0" borderId="674" applyNumberFormat="0" applyAlignment="0" applyProtection="0">
      <alignment horizontal="left" vertical="center"/>
    </xf>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8" fillId="0" borderId="648">
      <alignment vertical="center"/>
    </xf>
    <xf numFmtId="266" fontId="96" fillId="0" borderId="675"/>
    <xf numFmtId="188" fontId="21" fillId="0" borderId="652" applyNumberFormat="0" applyFont="0" applyFill="0" applyAlignment="0" applyProtection="0">
      <alignment horizontal="right"/>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26" fillId="42" borderId="654" applyNumberFormat="0" applyAlignment="0" applyProtection="0"/>
    <xf numFmtId="266" fontId="118" fillId="0" borderId="658" applyNumberFormat="0" applyFill="0" applyAlignment="0" applyProtection="0"/>
    <xf numFmtId="49" fontId="113" fillId="0" borderId="666">
      <alignment horizontal="center"/>
    </xf>
    <xf numFmtId="266" fontId="146" fillId="47" borderId="661" applyNumberFormat="0" applyAlignment="0" applyProtection="0"/>
    <xf numFmtId="266" fontId="126" fillId="42" borderId="654" applyNumberFormat="0" applyAlignment="0" applyProtection="0"/>
    <xf numFmtId="266" fontId="121" fillId="0" borderId="658" applyNumberFormat="0" applyFill="0" applyAlignment="0" applyProtection="0"/>
    <xf numFmtId="266" fontId="126" fillId="42" borderId="654" applyNumberFormat="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27" fillId="0" borderId="677" applyNumberFormat="0" applyAlignment="0" applyProtection="0">
      <alignment horizontal="lef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8" fillId="0" borderId="676">
      <alignment vertical="center"/>
    </xf>
    <xf numFmtId="266" fontId="18" fillId="0" borderId="676">
      <alignment vertical="center"/>
    </xf>
    <xf numFmtId="266" fontId="18" fillId="0" borderId="676">
      <alignment vertical="center"/>
    </xf>
    <xf numFmtId="266" fontId="118" fillId="0" borderId="656"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96" fillId="0" borderId="0" applyNumberFormat="0" applyFill="0" applyBorder="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671" applyNumberFormat="0" applyFont="0" applyFill="0" applyAlignment="0" applyProtection="0"/>
    <xf numFmtId="201" fontId="71" fillId="0" borderId="671" applyNumberFormat="0" applyFill="0" applyAlignment="0" applyProtection="0">
      <alignment horizontal="center"/>
    </xf>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39" fillId="0" borderId="671"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8" fillId="0" borderId="671">
      <alignment horizontal="center"/>
    </xf>
    <xf numFmtId="266" fontId="18" fillId="0" borderId="676">
      <alignment vertical="center"/>
    </xf>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8" fillId="0" borderId="671" applyNumberFormat="0" applyFont="0" applyFill="0" applyAlignment="0" applyProtection="0"/>
    <xf numFmtId="266" fontId="18" fillId="0" borderId="671" applyNumberFormat="0" applyFont="0" applyFill="0" applyAlignment="0" applyProtection="0"/>
    <xf numFmtId="266" fontId="196" fillId="0" borderId="0" applyNumberFormat="0" applyFill="0" applyBorder="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96" fillId="0" borderId="0" applyNumberFormat="0" applyFill="0" applyBorder="0" applyAlignment="0" applyProtection="0"/>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21" fillId="0" borderId="651" applyNumberFormat="0" applyFill="0" applyAlignment="0" applyProtection="0"/>
    <xf numFmtId="266" fontId="21" fillId="0" borderId="651"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8" fontId="18" fillId="0" borderId="655">
      <protection locked="0"/>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26" fillId="42" borderId="654" applyNumberFormat="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48">
      <alignment vertical="center"/>
    </xf>
    <xf numFmtId="266" fontId="18" fillId="0" borderId="648">
      <alignment vertical="center"/>
    </xf>
    <xf numFmtId="266" fontId="18" fillId="0" borderId="676">
      <alignment vertical="center"/>
    </xf>
    <xf numFmtId="266" fontId="96" fillId="0" borderId="675"/>
    <xf numFmtId="266" fontId="18" fillId="0" borderId="648">
      <alignment vertical="center"/>
    </xf>
    <xf numFmtId="266" fontId="40" fillId="0" borderId="671" applyNumberFormat="0" applyFont="0" applyFill="0" applyAlignment="0" applyProtection="0"/>
    <xf numFmtId="201" fontId="71" fillId="0" borderId="671" applyNumberFormat="0" applyFill="0" applyAlignment="0" applyProtection="0">
      <alignment horizontal="center"/>
    </xf>
    <xf numFmtId="266" fontId="18" fillId="0" borderId="671">
      <alignment horizontal="center"/>
    </xf>
    <xf numFmtId="4" fontId="91" fillId="0" borderId="666" applyFont="0" applyFill="0" applyBorder="0" applyAlignment="0" applyProtection="0"/>
    <xf numFmtId="266" fontId="52" fillId="0" borderId="666" applyProtection="0">
      <alignment horizontal="center" vertical="top" wrapText="1"/>
      <protection hidden="1"/>
    </xf>
    <xf numFmtId="266" fontId="39" fillId="0" borderId="671" applyNumberFormat="0" applyFont="0" applyFill="0" applyBorder="0" applyProtection="0">
      <alignment horizontal="centerContinuous"/>
    </xf>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4" fontId="91" fillId="0" borderId="666" applyFont="0" applyFill="0" applyBorder="0" applyAlignment="0" applyProtection="0"/>
    <xf numFmtId="188" fontId="18" fillId="0" borderId="668" applyFill="0" applyBorder="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4" applyNumberFormat="0" applyAlignment="0" applyProtection="0">
      <alignment horizontal="left" vertical="center"/>
    </xf>
    <xf numFmtId="266" fontId="126" fillId="42" borderId="654" applyNumberFormat="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27" fillId="0" borderId="669">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27" fillId="0" borderId="674" applyNumberFormat="0" applyAlignment="0" applyProtection="0">
      <alignment horizontal="left" vertical="center"/>
    </xf>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666">
      <alignment horizontal="center"/>
    </xf>
    <xf numFmtId="266" fontId="121" fillId="0" borderId="658" applyNumberFormat="0" applyFill="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18" fillId="0" borderId="658" applyNumberFormat="0" applyFill="0" applyAlignment="0" applyProtection="0"/>
    <xf numFmtId="10" fontId="21" fillId="68" borderId="666" applyNumberFormat="0" applyBorder="0" applyAlignment="0" applyProtection="0"/>
    <xf numFmtId="10" fontId="21" fillId="68" borderId="666" applyNumberFormat="0" applyBorder="0" applyAlignment="0" applyProtection="0"/>
    <xf numFmtId="266" fontId="126" fillId="42" borderId="654" applyNumberFormat="0" applyAlignment="0" applyProtection="0"/>
    <xf numFmtId="266" fontId="121" fillId="0" borderId="658" applyNumberFormat="0" applyFill="0" applyAlignment="0" applyProtection="0"/>
    <xf numFmtId="266" fontId="126" fillId="42" borderId="654" applyNumberFormat="0" applyAlignment="0" applyProtection="0"/>
    <xf numFmtId="266" fontId="118" fillId="0" borderId="658" applyNumberFormat="0" applyFill="0" applyAlignment="0" applyProtection="0"/>
    <xf numFmtId="266" fontId="126" fillId="42" borderId="654" applyNumberFormat="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266" fontId="118" fillId="0" borderId="656"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38"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167" fontId="91" fillId="0" borderId="666" applyNumberFormat="0" applyFill="0" applyAlignment="0" applyProtection="0"/>
    <xf numFmtId="266" fontId="122" fillId="0" borderId="667" applyNumberFormat="0" applyFont="0" applyFill="0" applyAlignment="0" applyProtection="0"/>
    <xf numFmtId="266" fontId="39" fillId="0" borderId="671" applyNumberFormat="0" applyFont="0" applyFill="0" applyBorder="0" applyProtection="0">
      <alignment horizontal="centerContinuous"/>
    </xf>
    <xf numFmtId="266" fontId="74" fillId="80" borderId="666" applyNumberFormat="0" applyProtection="0">
      <alignment horizontal="center" vertical="top" wrapText="1"/>
      <protection hidden="1"/>
    </xf>
    <xf numFmtId="266" fontId="18" fillId="0" borderId="671">
      <alignment horizont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01" fontId="71" fillId="0" borderId="671" applyNumberFormat="0" applyFill="0" applyAlignment="0" applyProtection="0">
      <alignment horizontal="center"/>
    </xf>
    <xf numFmtId="266" fontId="40" fillId="0" borderId="671" applyNumberFormat="0" applyFon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1" fillId="0" borderId="651" applyNumberFormat="0" applyFill="0" applyAlignment="0" applyProtection="0"/>
    <xf numFmtId="266" fontId="21" fillId="0" borderId="651" applyNumberForma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188" fontId="62" fillId="0" borderId="652" applyNumberFormat="0" applyFill="0" applyBorder="0" applyAlignment="0" applyProtection="0">
      <alignment horizontal="right"/>
    </xf>
    <xf numFmtId="266" fontId="18" fillId="0" borderId="648">
      <alignment vertical="center"/>
    </xf>
    <xf numFmtId="266" fontId="18" fillId="0" borderId="648">
      <alignment vertical="center"/>
    </xf>
    <xf numFmtId="266" fontId="96" fillId="0" borderId="675"/>
    <xf numFmtId="266" fontId="160" fillId="71" borderId="666">
      <alignment horizontal="center" vertical="center" wrapText="1"/>
      <protection hidden="1"/>
    </xf>
    <xf numFmtId="266" fontId="158" fillId="1" borderId="669" applyNumberFormat="0" applyFont="0" applyAlignment="0">
      <alignment horizontal="center"/>
    </xf>
    <xf numFmtId="266" fontId="18" fillId="0" borderId="676">
      <alignment vertical="center"/>
    </xf>
    <xf numFmtId="266" fontId="96" fillId="0" borderId="675"/>
    <xf numFmtId="266" fontId="18" fillId="0" borderId="648">
      <alignment vertical="center"/>
    </xf>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27" fillId="0" borderId="677" applyNumberFormat="0" applyAlignment="0" applyProtection="0">
      <alignment horizontal="left" vertical="center"/>
    </xf>
    <xf numFmtId="49" fontId="113" fillId="0" borderId="666">
      <alignment horizont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7" fontId="39" fillId="0" borderId="66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88" fontId="21" fillId="0" borderId="652" applyNumberFormat="0" applyFont="0" applyFill="0" applyAlignment="0" applyProtection="0">
      <alignment horizontal="right"/>
    </xf>
    <xf numFmtId="266" fontId="196" fillId="0" borderId="0" applyNumberFormat="0" applyFill="0" applyBorder="0" applyAlignment="0" applyProtection="0"/>
    <xf numFmtId="185" fontId="19" fillId="0" borderId="668"/>
    <xf numFmtId="266" fontId="196" fillId="0" borderId="0" applyNumberFormat="0" applyFill="0" applyBorder="0" applyAlignment="0" applyProtection="0"/>
    <xf numFmtId="266" fontId="196" fillId="0" borderId="0" applyNumberFormat="0" applyFill="0" applyBorder="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666" applyFont="0" applyFill="0" applyBorder="0" applyAlignment="0" applyProtection="0"/>
    <xf numFmtId="167" fontId="91" fillId="0" borderId="666" applyNumberFormat="0" applyFill="0" applyAlignment="0" applyProtection="0"/>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75"/>
    <xf numFmtId="266" fontId="18" fillId="0" borderId="676">
      <alignmen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196" fillId="0" borderId="0" applyNumberFormat="0" applyFill="0" applyBorder="0" applyAlignment="0" applyProtection="0"/>
    <xf numFmtId="266" fontId="21" fillId="0" borderId="651" applyNumberFormat="0" applyFill="0" applyAlignment="0" applyProtection="0"/>
    <xf numFmtId="266" fontId="21" fillId="0" borderId="651" applyNumberFormat="0" applyFill="0" applyAlignment="0" applyProtection="0"/>
    <xf numFmtId="266" fontId="126" fillId="42"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8" fillId="0" borderId="671">
      <alignment horizont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8" fontId="18" fillId="0" borderId="655">
      <protection locked="0"/>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50" applyNumberFormat="0" applyFont="0" applyBorder="0" applyProtection="0"/>
    <xf numFmtId="266" fontId="26" fillId="43" borderId="650" applyNumberFormat="0" applyFont="0" applyBorder="0" applyProtection="0"/>
    <xf numFmtId="266" fontId="129" fillId="62" borderId="659">
      <alignment horizontal="left" vertical="center" wrapText="1"/>
    </xf>
    <xf numFmtId="266" fontId="126" fillId="42" borderId="654" applyNumberFormat="0" applyAlignment="0" applyProtection="0"/>
    <xf numFmtId="266" fontId="126" fillId="42" borderId="654" applyNumberFormat="0" applyAlignment="0" applyProtection="0"/>
    <xf numFmtId="266" fontId="27" fillId="0" borderId="677" applyNumberFormat="0" applyAlignment="0" applyProtection="0">
      <alignment horizontal="left" vertic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8" fillId="44" borderId="660" applyNumberFormat="0" applyFont="0" applyAlignment="0" applyProtection="0"/>
    <xf numFmtId="266" fontId="27" fillId="0" borderId="677" applyNumberFormat="0" applyAlignment="0" applyProtection="0">
      <alignment horizontal="left" vertical="center"/>
    </xf>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671" applyNumberFormat="0" applyFont="0" applyFill="0" applyBorder="0" applyProtection="0">
      <alignment horizontal="centerContinuous"/>
    </xf>
    <xf numFmtId="8" fontId="18" fillId="0" borderId="655">
      <protection locked="0"/>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96" fillId="0" borderId="0" applyNumberFormat="0" applyFill="0" applyBorder="0" applyAlignment="0" applyProtection="0"/>
    <xf numFmtId="266" fontId="40" fillId="0" borderId="671" applyNumberFormat="0" applyFont="0" applyFill="0" applyAlignment="0" applyProtection="0"/>
    <xf numFmtId="266" fontId="21" fillId="0" borderId="651" applyNumberFormat="0" applyFill="0" applyAlignment="0" applyProtection="0"/>
    <xf numFmtId="266" fontId="21" fillId="0" borderId="65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50" applyNumberFormat="0" applyFont="0" applyBorder="0" applyProtection="0"/>
    <xf numFmtId="266" fontId="18" fillId="0" borderId="676">
      <alignment vertical="center"/>
    </xf>
    <xf numFmtId="266" fontId="96" fillId="0" borderId="675"/>
    <xf numFmtId="266" fontId="26" fillId="43" borderId="650" applyNumberFormat="0" applyFont="0" applyBorder="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7" fillId="0" borderId="677" applyNumberFormat="0" applyAlignment="0" applyProtection="0">
      <alignment horizontal="left" vertical="center"/>
    </xf>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26" fillId="42" borderId="654" applyNumberFormat="0" applyAlignment="0" applyProtection="0"/>
    <xf numFmtId="266" fontId="121" fillId="0" borderId="658" applyNumberFormat="0" applyFill="0" applyAlignment="0" applyProtection="0"/>
    <xf numFmtId="49" fontId="113" fillId="0" borderId="666">
      <alignment horizontal="center"/>
    </xf>
    <xf numFmtId="266" fontId="129" fillId="62" borderId="659">
      <alignment horizontal="left" vertical="center" wrapText="1"/>
    </xf>
    <xf numFmtId="49" fontId="113" fillId="0" borderId="666">
      <alignment horizontal="center"/>
    </xf>
    <xf numFmtId="266" fontId="118" fillId="0" borderId="658"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8" fillId="44" borderId="660" applyNumberFormat="0" applyFont="0" applyAlignment="0" applyProtection="0"/>
    <xf numFmtId="266" fontId="113" fillId="0" borderId="666">
      <alignment horizont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8" fillId="0" borderId="676">
      <alignment vertical="center"/>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27" fillId="0" borderId="677" applyNumberFormat="0" applyAlignment="0" applyProtection="0">
      <alignment horizontal="left" vertical="center"/>
    </xf>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8" fillId="0" borderId="676">
      <alignment vertical="center"/>
    </xf>
    <xf numFmtId="266" fontId="96" fillId="0" borderId="678"/>
    <xf numFmtId="188" fontId="21" fillId="0" borderId="652" applyNumberFormat="0" applyFont="0" applyFill="0" applyAlignment="0" applyProtection="0">
      <alignment horizontal="right"/>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8" fillId="0" borderId="648">
      <alignmen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27" fillId="0" borderId="677" applyNumberFormat="0" applyAlignment="0" applyProtection="0">
      <alignment horizontal="lef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8" fillId="0" borderId="676">
      <alignment vertical="center"/>
    </xf>
    <xf numFmtId="266" fontId="18" fillId="0" borderId="676">
      <alignment vertical="center"/>
    </xf>
    <xf numFmtId="266" fontId="18" fillId="0" borderId="676">
      <alignment vertical="center"/>
    </xf>
    <xf numFmtId="266" fontId="118" fillId="0" borderId="656"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96" fillId="0" borderId="0" applyNumberFormat="0" applyFill="0" applyBorder="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671" applyNumberFormat="0" applyFont="0" applyFill="0" applyAlignment="0" applyProtection="0"/>
    <xf numFmtId="201" fontId="71" fillId="0" borderId="671" applyNumberFormat="0" applyFill="0" applyAlignment="0" applyProtection="0">
      <alignment horizontal="center"/>
    </xf>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39" fillId="0" borderId="671"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26" fillId="42" borderId="654" applyNumberFormat="0" applyAlignment="0" applyProtection="0"/>
    <xf numFmtId="266" fontId="126" fillId="42" borderId="654" applyNumberFormat="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8" fillId="0" borderId="671">
      <alignment horizontal="center"/>
    </xf>
    <xf numFmtId="266" fontId="18" fillId="0" borderId="676">
      <alignment vertical="center"/>
    </xf>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8" fillId="0" borderId="671" applyNumberFormat="0" applyFont="0" applyFill="0" applyAlignment="0" applyProtection="0"/>
    <xf numFmtId="266" fontId="18" fillId="0" borderId="671" applyNumberFormat="0" applyFont="0" applyFill="0" applyAlignment="0" applyProtection="0"/>
    <xf numFmtId="266" fontId="196" fillId="0" borderId="0" applyNumberFormat="0" applyFill="0" applyBorder="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96" fillId="0" borderId="0" applyNumberFormat="0" applyFill="0" applyBorder="0" applyAlignment="0" applyProtection="0"/>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21" fillId="0" borderId="651" applyNumberFormat="0" applyFill="0" applyAlignment="0" applyProtection="0"/>
    <xf numFmtId="266" fontId="21" fillId="0" borderId="651"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8" fontId="18" fillId="0" borderId="655">
      <protection locked="0"/>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26" fillId="42" borderId="654" applyNumberFormat="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6">
      <alignment vertical="center"/>
    </xf>
    <xf numFmtId="266" fontId="18" fillId="0" borderId="676">
      <alignment vertical="center"/>
    </xf>
    <xf numFmtId="266" fontId="18" fillId="0" borderId="676">
      <alignment vertical="center"/>
    </xf>
    <xf numFmtId="266" fontId="96" fillId="0" borderId="678"/>
    <xf numFmtId="266" fontId="18" fillId="0" borderId="676">
      <alignment vertical="center"/>
    </xf>
    <xf numFmtId="266" fontId="40" fillId="0" borderId="671" applyNumberFormat="0" applyFont="0" applyFill="0" applyAlignment="0" applyProtection="0"/>
    <xf numFmtId="201" fontId="71" fillId="0" borderId="671" applyNumberFormat="0" applyFill="0" applyAlignment="0" applyProtection="0">
      <alignment horizontal="center"/>
    </xf>
    <xf numFmtId="266" fontId="18" fillId="0" borderId="671">
      <alignment horizontal="center"/>
    </xf>
    <xf numFmtId="4" fontId="91" fillId="0" borderId="666" applyFont="0" applyFill="0" applyBorder="0" applyAlignment="0" applyProtection="0"/>
    <xf numFmtId="266" fontId="52" fillId="0" borderId="666" applyProtection="0">
      <alignment horizontal="center" vertical="top" wrapText="1"/>
      <protection hidden="1"/>
    </xf>
    <xf numFmtId="266" fontId="39" fillId="0" borderId="671" applyNumberFormat="0" applyFont="0" applyFill="0" applyBorder="0" applyProtection="0">
      <alignment horizontal="centerContinuous"/>
    </xf>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4" fontId="91" fillId="0" borderId="666" applyFont="0" applyFill="0" applyBorder="0" applyAlignment="0" applyProtection="0"/>
    <xf numFmtId="188" fontId="18" fillId="0" borderId="668" applyFill="0" applyBorder="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7" applyNumberFormat="0" applyAlignment="0" applyProtection="0">
      <alignment horizontal="left" vertical="center"/>
    </xf>
    <xf numFmtId="266" fontId="126" fillId="42" borderId="654" applyNumberFormat="0" applyAlignment="0" applyProtection="0"/>
    <xf numFmtId="266" fontId="27" fillId="0" borderId="677"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27" fillId="0" borderId="669">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27" fillId="0" borderId="677" applyNumberFormat="0" applyAlignment="0" applyProtection="0">
      <alignment horizontal="left" vertical="center"/>
    </xf>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49" fontId="113" fillId="0" borderId="666">
      <alignment horizontal="center"/>
    </xf>
    <xf numFmtId="49" fontId="113" fillId="0" borderId="666">
      <alignment horizontal="center"/>
    </xf>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666">
      <alignment horizontal="center"/>
    </xf>
    <xf numFmtId="266" fontId="121" fillId="0" borderId="658" applyNumberFormat="0" applyFill="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18" fillId="0" borderId="658" applyNumberFormat="0" applyFill="0" applyAlignment="0" applyProtection="0"/>
    <xf numFmtId="10" fontId="21" fillId="68" borderId="666" applyNumberFormat="0" applyBorder="0" applyAlignment="0" applyProtection="0"/>
    <xf numFmtId="10" fontId="21" fillId="68" borderId="666" applyNumberFormat="0" applyBorder="0" applyAlignment="0" applyProtection="0"/>
    <xf numFmtId="266" fontId="126" fillId="42" borderId="654" applyNumberFormat="0" applyAlignment="0" applyProtection="0"/>
    <xf numFmtId="266" fontId="121" fillId="0" borderId="658" applyNumberFormat="0" applyFill="0" applyAlignment="0" applyProtection="0"/>
    <xf numFmtId="266" fontId="126" fillId="42" borderId="654" applyNumberFormat="0" applyAlignment="0" applyProtection="0"/>
    <xf numFmtId="266" fontId="118" fillId="0" borderId="658" applyNumberFormat="0" applyFill="0" applyAlignment="0" applyProtection="0"/>
    <xf numFmtId="266" fontId="126" fillId="42" borderId="654" applyNumberFormat="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6" fillId="42" borderId="654"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266" fontId="118" fillId="0" borderId="656" applyNumberFormat="0" applyFill="0" applyAlignment="0" applyProtection="0"/>
    <xf numFmtId="266" fontId="126" fillId="42" borderId="654" applyNumberFormat="0" applyAlignment="0" applyProtection="0"/>
    <xf numFmtId="266" fontId="118" fillId="0" borderId="65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26" fillId="42" borderId="654" applyNumberFormat="0" applyAlignment="0" applyProtection="0"/>
    <xf numFmtId="266" fontId="126" fillId="42" borderId="654"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38"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167" fontId="91" fillId="0" borderId="666" applyNumberFormat="0" applyFill="0" applyAlignment="0" applyProtection="0"/>
    <xf numFmtId="266" fontId="122" fillId="0" borderId="667" applyNumberFormat="0" applyFont="0" applyFill="0" applyAlignment="0" applyProtection="0"/>
    <xf numFmtId="266" fontId="39" fillId="0" borderId="671" applyNumberFormat="0" applyFont="0" applyFill="0" applyBorder="0" applyProtection="0">
      <alignment horizontal="centerContinuous"/>
    </xf>
    <xf numFmtId="266" fontId="74" fillId="80" borderId="666" applyNumberFormat="0" applyProtection="0">
      <alignment horizontal="center" vertical="top" wrapText="1"/>
      <protection hidden="1"/>
    </xf>
    <xf numFmtId="266" fontId="18" fillId="0" borderId="671">
      <alignment horizont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01" fontId="71" fillId="0" borderId="671" applyNumberFormat="0" applyFill="0" applyAlignment="0" applyProtection="0">
      <alignment horizontal="center"/>
    </xf>
    <xf numFmtId="266" fontId="40" fillId="0" borderId="671" applyNumberFormat="0" applyFon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1" fillId="0" borderId="651" applyNumberFormat="0" applyFill="0" applyAlignment="0" applyProtection="0"/>
    <xf numFmtId="266" fontId="21" fillId="0" borderId="651" applyNumberForma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188" fontId="62" fillId="0" borderId="652" applyNumberFormat="0" applyFill="0" applyBorder="0" applyAlignment="0" applyProtection="0">
      <alignment horizontal="right"/>
    </xf>
    <xf numFmtId="266" fontId="18" fillId="0" borderId="676">
      <alignment vertical="center"/>
    </xf>
    <xf numFmtId="266" fontId="18" fillId="0" borderId="676">
      <alignment vertical="center"/>
    </xf>
    <xf numFmtId="266" fontId="96" fillId="0" borderId="678"/>
    <xf numFmtId="266" fontId="160" fillId="71" borderId="666">
      <alignment horizontal="center" vertical="center" wrapText="1"/>
      <protection hidden="1"/>
    </xf>
    <xf numFmtId="266" fontId="158" fillId="1" borderId="669" applyNumberFormat="0" applyFont="0" applyAlignment="0">
      <alignment horizontal="center"/>
    </xf>
    <xf numFmtId="266" fontId="18" fillId="0" borderId="676">
      <alignment vertical="center"/>
    </xf>
    <xf numFmtId="266" fontId="96" fillId="0" borderId="678"/>
    <xf numFmtId="266" fontId="18" fillId="0" borderId="676">
      <alignment vertical="center"/>
    </xf>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27" fillId="0" borderId="677" applyNumberFormat="0" applyAlignment="0" applyProtection="0">
      <alignment horizontal="left" vertical="center"/>
    </xf>
    <xf numFmtId="49" fontId="113" fillId="0" borderId="666">
      <alignment horizont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7" fontId="39" fillId="0" borderId="66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88" fontId="21" fillId="0" borderId="652" applyNumberFormat="0" applyFont="0" applyFill="0" applyAlignment="0" applyProtection="0">
      <alignment horizontal="right"/>
    </xf>
    <xf numFmtId="266" fontId="196" fillId="0" borderId="0" applyNumberFormat="0" applyFill="0" applyBorder="0" applyAlignment="0" applyProtection="0"/>
    <xf numFmtId="185" fontId="19" fillId="0" borderId="668"/>
    <xf numFmtId="266" fontId="196" fillId="0" borderId="0" applyNumberFormat="0" applyFill="0" applyBorder="0" applyAlignment="0" applyProtection="0"/>
    <xf numFmtId="266" fontId="196" fillId="0" borderId="0" applyNumberFormat="0" applyFill="0" applyBorder="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666" applyFont="0" applyFill="0" applyBorder="0" applyAlignment="0" applyProtection="0"/>
    <xf numFmtId="167" fontId="91" fillId="0" borderId="666" applyNumberFormat="0" applyFill="0" applyAlignment="0" applyProtection="0"/>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78"/>
    <xf numFmtId="266" fontId="18" fillId="0" borderId="676">
      <alignmen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6" fillId="43" borderId="650" applyNumberFormat="0" applyFont="0" applyBorder="0" applyProtection="0"/>
    <xf numFmtId="266" fontId="26" fillId="43" borderId="650" applyNumberFormat="0" applyFont="0" applyBorder="0" applyProtection="0"/>
    <xf numFmtId="266" fontId="196" fillId="0" borderId="0" applyNumberFormat="0" applyFill="0" applyBorder="0" applyAlignment="0" applyProtection="0"/>
    <xf numFmtId="266" fontId="21" fillId="0" borderId="651" applyNumberFormat="0" applyFill="0" applyAlignment="0" applyProtection="0"/>
    <xf numFmtId="266" fontId="21" fillId="0" borderId="651" applyNumberFormat="0" applyFill="0" applyAlignment="0" applyProtection="0"/>
    <xf numFmtId="266" fontId="126" fillId="42" borderId="654" applyNumberFormat="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8" fillId="0" borderId="671">
      <alignment horizont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8" fontId="18" fillId="0" borderId="655">
      <protection locked="0"/>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50" applyNumberFormat="0" applyFont="0" applyBorder="0" applyProtection="0"/>
    <xf numFmtId="266" fontId="26" fillId="43" borderId="650" applyNumberFormat="0" applyFont="0" applyBorder="0" applyProtection="0"/>
    <xf numFmtId="266" fontId="129" fillId="62" borderId="659">
      <alignment horizontal="left" vertical="center" wrapText="1"/>
    </xf>
    <xf numFmtId="266" fontId="126" fillId="42" borderId="654" applyNumberFormat="0" applyAlignment="0" applyProtection="0"/>
    <xf numFmtId="266" fontId="126" fillId="42" borderId="654" applyNumberFormat="0" applyAlignment="0" applyProtection="0"/>
    <xf numFmtId="266" fontId="27" fillId="0" borderId="677" applyNumberFormat="0" applyAlignment="0" applyProtection="0">
      <alignment horizontal="left" vertic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65" fillId="68" borderId="653" applyNumberFormat="0" applyBorder="0" applyAlignment="0" applyProtection="0"/>
    <xf numFmtId="266" fontId="129" fillId="62" borderId="659">
      <alignment horizontal="left" vertical="center" wrapText="1"/>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18" fillId="44" borderId="660" applyNumberFormat="0" applyFont="0" applyAlignment="0" applyProtection="0"/>
    <xf numFmtId="266" fontId="27" fillId="0" borderId="677" applyNumberFormat="0" applyAlignment="0" applyProtection="0">
      <alignment horizontal="left" vertical="center"/>
    </xf>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671" applyNumberFormat="0" applyFont="0" applyFill="0" applyBorder="0" applyProtection="0">
      <alignment horizontal="centerContinuous"/>
    </xf>
    <xf numFmtId="8" fontId="18" fillId="0" borderId="655">
      <protection locked="0"/>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96" fillId="0" borderId="0" applyNumberFormat="0" applyFill="0" applyBorder="0" applyAlignment="0" applyProtection="0"/>
    <xf numFmtId="266" fontId="40" fillId="0" borderId="671" applyNumberFormat="0" applyFon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21" fillId="0" borderId="651" applyNumberFormat="0" applyFill="0" applyAlignment="0" applyProtection="0"/>
    <xf numFmtId="266" fontId="21" fillId="0" borderId="65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50" applyNumberFormat="0" applyFont="0" applyBorder="0" applyProtection="0"/>
    <xf numFmtId="266" fontId="18" fillId="0" borderId="676">
      <alignment vertical="center"/>
    </xf>
    <xf numFmtId="266" fontId="96" fillId="0" borderId="678"/>
    <xf numFmtId="266" fontId="26" fillId="43" borderId="650" applyNumberFormat="0" applyFont="0" applyBorder="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7" fillId="0" borderId="677" applyNumberFormat="0" applyAlignment="0" applyProtection="0">
      <alignment horizontal="left" vertical="center"/>
    </xf>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18" fillId="0" borderId="676">
      <alignment vertical="center"/>
    </xf>
    <xf numFmtId="266" fontId="146" fillId="47" borderId="661" applyNumberFormat="0" applyAlignment="0" applyProtection="0"/>
    <xf numFmtId="266" fontId="126" fillId="42" borderId="654" applyNumberFormat="0" applyAlignment="0" applyProtection="0"/>
    <xf numFmtId="266" fontId="126" fillId="42" borderId="654" applyNumberFormat="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8" fillId="0" borderId="676">
      <alignment vertical="center"/>
    </xf>
    <xf numFmtId="266" fontId="18" fillId="0" borderId="676">
      <alignment vertical="center"/>
    </xf>
    <xf numFmtId="266" fontId="196" fillId="0" borderId="0" applyNumberFormat="0" applyFill="0" applyBorder="0" applyAlignment="0" applyProtection="0"/>
    <xf numFmtId="266" fontId="18" fillId="0" borderId="676">
      <alignment vertical="center"/>
    </xf>
    <xf numFmtId="266" fontId="27" fillId="0" borderId="677" applyNumberFormat="0" applyAlignment="0" applyProtection="0">
      <alignment horizontal="left" vertical="center"/>
    </xf>
    <xf numFmtId="266" fontId="27" fillId="0" borderId="677" applyNumberFormat="0" applyAlignment="0" applyProtection="0">
      <alignment horizontal="left" vertical="center"/>
    </xf>
    <xf numFmtId="266" fontId="196" fillId="0" borderId="0" applyNumberFormat="0" applyFill="0" applyBorder="0" applyAlignment="0" applyProtection="0"/>
    <xf numFmtId="266" fontId="18" fillId="0" borderId="676">
      <alignment vertical="center"/>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85" fontId="19" fillId="0" borderId="668"/>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27" fillId="0" borderId="674"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8" fillId="0" borderId="648">
      <alignment vertical="center"/>
    </xf>
    <xf numFmtId="266" fontId="96" fillId="0" borderId="67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27" fillId="0" borderId="674" applyNumberFormat="0" applyAlignment="0" applyProtection="0">
      <alignment horizontal="lef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8" fillId="0" borderId="648">
      <alignmen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188" fontId="62" fillId="0" borderId="652" applyNumberFormat="0" applyFill="0" applyBorder="0" applyAlignment="0" applyProtection="0">
      <alignment horizontal="right"/>
    </xf>
    <xf numFmtId="188" fontId="62" fillId="0" borderId="652" applyNumberFormat="0" applyFill="0" applyBorder="0" applyAlignment="0" applyProtection="0">
      <alignment horizontal="right"/>
    </xf>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8" fillId="0" borderId="648">
      <alignmen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21" fillId="0" borderId="651" applyNumberFormat="0" applyFill="0" applyAlignment="0" applyProtection="0"/>
    <xf numFmtId="266" fontId="21" fillId="0" borderId="651"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26" fillId="42" borderId="654" applyNumberFormat="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48">
      <alignment vertical="center"/>
    </xf>
    <xf numFmtId="266" fontId="18" fillId="0" borderId="648">
      <alignment vertical="center"/>
    </xf>
    <xf numFmtId="266" fontId="18" fillId="0" borderId="648">
      <alignment vertical="center"/>
    </xf>
    <xf numFmtId="266" fontId="96" fillId="0" borderId="678"/>
    <xf numFmtId="266" fontId="18" fillId="0" borderId="648">
      <alignment vertical="center"/>
    </xf>
    <xf numFmtId="266" fontId="18" fillId="0" borderId="671">
      <alignment horizontal="center"/>
    </xf>
    <xf numFmtId="4" fontId="91" fillId="0" borderId="666" applyFont="0" applyFill="0" applyBorder="0" applyAlignment="0" applyProtection="0"/>
    <xf numFmtId="266" fontId="52" fillId="0" borderId="666" applyProtection="0">
      <alignment horizontal="center" vertical="top" wrapText="1"/>
      <protection hidden="1"/>
    </xf>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20" fontId="79" fillId="0" borderId="668" applyFont="0" applyFill="0" applyBorder="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4" fontId="91" fillId="0" borderId="666" applyFont="0" applyFill="0" applyBorder="0" applyAlignment="0" applyProtection="0"/>
    <xf numFmtId="188" fontId="18" fillId="0" borderId="668" applyFill="0" applyBorder="0">
      <alignment horizontal="right"/>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4" applyNumberFormat="0" applyAlignment="0" applyProtection="0">
      <alignment horizontal="left" vertical="center"/>
    </xf>
    <xf numFmtId="266" fontId="126" fillId="42" borderId="654" applyNumberFormat="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27" fontId="18" fillId="0" borderId="670" applyFon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31" fontId="22" fillId="68" borderId="666" applyNumberFormat="0" applyFont="0" applyAlignment="0"/>
    <xf numFmtId="266" fontId="126" fillId="42" borderId="654" applyNumberFormat="0" applyAlignment="0" applyProtection="0"/>
    <xf numFmtId="266" fontId="27" fillId="0" borderId="669">
      <alignment horizontal="left" vertic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266" fontId="126" fillId="42" borderId="654" applyNumberFormat="0" applyAlignment="0" applyProtection="0"/>
    <xf numFmtId="266" fontId="113" fillId="0" borderId="666">
      <alignment horizontal="center"/>
    </xf>
    <xf numFmtId="49" fontId="113" fillId="0" borderId="666">
      <alignment horizontal="center"/>
    </xf>
    <xf numFmtId="266"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266" fontId="113" fillId="0" borderId="666">
      <alignment horizontal="center"/>
    </xf>
    <xf numFmtId="49" fontId="113" fillId="0" borderId="666">
      <alignment horizontal="center"/>
    </xf>
    <xf numFmtId="266"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27" fillId="0" borderId="674" applyNumberFormat="0" applyAlignment="0" applyProtection="0">
      <alignment horizontal="left" vertical="center"/>
    </xf>
    <xf numFmtId="266" fontId="126" fillId="42" borderId="654" applyNumberFormat="0" applyAlignment="0" applyProtection="0"/>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3" fillId="0" borderId="666">
      <alignment horizontal="center"/>
    </xf>
    <xf numFmtId="49" fontId="113" fillId="0" borderId="666">
      <alignment horizontal="center"/>
    </xf>
    <xf numFmtId="266" fontId="126" fillId="42" borderId="654" applyNumberFormat="0" applyAlignment="0" applyProtection="0"/>
    <xf numFmtId="266" fontId="126" fillId="42" borderId="654" applyNumberFormat="0" applyAlignment="0" applyProtection="0"/>
    <xf numFmtId="10" fontId="21" fillId="68" borderId="666" applyNumberFormat="0" applyBorder="0" applyAlignment="0" applyProtection="0"/>
    <xf numFmtId="10" fontId="21" fillId="68" borderId="666" applyNumberFormat="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167" fontId="91" fillId="0" borderId="66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38" fontId="21" fillId="0" borderId="666" applyFont="0" applyFill="0" applyBorder="0" applyAlignment="0" applyProtection="0"/>
    <xf numFmtId="266" fontId="21" fillId="0" borderId="666" applyFont="0" applyFill="0" applyBorder="0" applyAlignment="0" applyProtection="0"/>
    <xf numFmtId="266" fontId="126" fillId="42" borderId="654" applyNumberFormat="0" applyAlignment="0" applyProtection="0"/>
    <xf numFmtId="167" fontId="91" fillId="0" borderId="666" applyNumberFormat="0" applyFill="0" applyAlignment="0" applyProtection="0"/>
    <xf numFmtId="188" fontId="55" fillId="0" borderId="652" applyNumberFormat="0" applyFill="0" applyBorder="0" applyAlignment="0" applyProtection="0">
      <alignment horizontal="right"/>
    </xf>
    <xf numFmtId="266" fontId="122" fillId="0" borderId="667" applyNumberFormat="0" applyFont="0" applyFill="0" applyAlignment="0" applyProtection="0"/>
    <xf numFmtId="266" fontId="39" fillId="0" borderId="671" applyNumberFormat="0" applyFont="0" applyFill="0" applyBorder="0" applyProtection="0">
      <alignment horizontal="centerContinuous"/>
    </xf>
    <xf numFmtId="266" fontId="74" fillId="80" borderId="666" applyNumberFormat="0" applyProtection="0">
      <alignment horizontal="center" vertical="top" wrapText="1"/>
      <protection hidden="1"/>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01" fontId="71" fillId="0" borderId="671" applyNumberFormat="0" applyFill="0" applyAlignment="0" applyProtection="0">
      <alignment horizontal="center"/>
    </xf>
    <xf numFmtId="266" fontId="40" fillId="0" borderId="671" applyNumberFormat="0" applyFont="0" applyFill="0" applyAlignment="0" applyProtection="0"/>
    <xf numFmtId="266" fontId="21" fillId="0" borderId="651" applyNumberFormat="0" applyFill="0" applyAlignment="0" applyProtection="0"/>
    <xf numFmtId="266" fontId="21" fillId="0" borderId="651" applyNumberFormat="0" applyFill="0" applyAlignment="0" applyProtection="0"/>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8" fillId="0" borderId="648">
      <alignment vertical="center"/>
    </xf>
    <xf numFmtId="266" fontId="18" fillId="0" borderId="648">
      <alignment vertical="center"/>
    </xf>
    <xf numFmtId="266" fontId="96" fillId="0" borderId="678"/>
    <xf numFmtId="266" fontId="160" fillId="71" borderId="666">
      <alignment horizontal="center" vertical="center" wrapText="1"/>
      <protection hidden="1"/>
    </xf>
    <xf numFmtId="266" fontId="158" fillId="1" borderId="669" applyNumberFormat="0" applyFont="0" applyAlignment="0">
      <alignment horizontal="center"/>
    </xf>
    <xf numFmtId="266" fontId="18" fillId="0" borderId="648">
      <alignment vertical="center"/>
    </xf>
    <xf numFmtId="266" fontId="96" fillId="0" borderId="678"/>
    <xf numFmtId="266" fontId="18" fillId="0" borderId="648">
      <alignment vertical="center"/>
    </xf>
    <xf numFmtId="266" fontId="27" fillId="0" borderId="674" applyNumberFormat="0" applyAlignment="0" applyProtection="0">
      <alignment horizontal="left" vertical="center"/>
    </xf>
    <xf numFmtId="49" fontId="113" fillId="0" borderId="666">
      <alignment horizont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668"/>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185" fontId="19" fillId="0" borderId="668"/>
    <xf numFmtId="266" fontId="196" fillId="0" borderId="0" applyNumberFormat="0" applyFill="0" applyBorder="0" applyAlignment="0" applyProtection="0"/>
    <xf numFmtId="266" fontId="196" fillId="0" borderId="0" applyNumberFormat="0" applyFill="0" applyBorder="0" applyAlignment="0" applyProtection="0"/>
    <xf numFmtId="14" fontId="18" fillId="68" borderId="666" applyNumberFormat="0" applyFont="0" applyAlignment="0" applyProtection="0">
      <alignment horizontal="centerContinuous"/>
    </xf>
    <xf numFmtId="14"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16" fontId="18" fillId="68" borderId="666" applyNumberFormat="0" applyFont="0" applyAlignment="0" applyProtection="0">
      <alignment horizontal="centerContinuous"/>
    </xf>
    <xf numFmtId="18" fontId="18" fillId="68" borderId="666" applyNumberFormat="0" applyFont="0" applyAlignment="0" applyProtection="0">
      <alignment horizontal="centerContinuous"/>
    </xf>
    <xf numFmtId="20" fontId="18" fillId="68" borderId="666"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666" applyFont="0" applyFill="0" applyBorder="0" applyAlignment="0" applyProtection="0"/>
    <xf numFmtId="167" fontId="91" fillId="0" borderId="666" applyNumberFormat="0" applyFill="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18" fillId="0" borderId="671" applyNumberFormat="0" applyFont="0" applyFill="0" applyAlignment="0" applyProtection="0"/>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78"/>
    <xf numFmtId="266" fontId="18" fillId="0" borderId="648">
      <alignment vertical="center"/>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96" fillId="0" borderId="0" applyNumberFormat="0" applyFill="0" applyBorder="0" applyAlignment="0" applyProtection="0"/>
    <xf numFmtId="266" fontId="21" fillId="0" borderId="651" applyNumberFormat="0" applyFill="0" applyAlignment="0" applyProtection="0"/>
    <xf numFmtId="266" fontId="21" fillId="0" borderId="651" applyNumberFormat="0" applyFill="0" applyAlignment="0" applyProtection="0"/>
    <xf numFmtId="188" fontId="62" fillId="0" borderId="652" applyNumberFormat="0" applyFill="0" applyBorder="0" applyAlignment="0" applyProtection="0">
      <alignment horizontal="right"/>
    </xf>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18" fillId="0" borderId="671">
      <alignment horizontal="center"/>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659">
      <alignment horizontal="left" vertical="center" wrapText="1"/>
    </xf>
    <xf numFmtId="266" fontId="126" fillId="42" borderId="654" applyNumberFormat="0" applyAlignment="0" applyProtection="0"/>
    <xf numFmtId="266" fontId="126" fillId="42" borderId="654" applyNumberFormat="0" applyAlignment="0" applyProtection="0"/>
    <xf numFmtId="266" fontId="27" fillId="0" borderId="674" applyNumberFormat="0" applyAlignment="0" applyProtection="0">
      <alignment horizontal="left" vertical="center"/>
    </xf>
    <xf numFmtId="266" fontId="126" fillId="42" borderId="654"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188" fontId="55" fillId="0" borderId="652" applyNumberFormat="0" applyFill="0" applyBorder="0" applyAlignment="0" applyProtection="0">
      <alignment horizontal="right"/>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27" fillId="0" borderId="674" applyNumberFormat="0" applyAlignment="0" applyProtection="0">
      <alignment horizontal="left" vertical="center"/>
    </xf>
    <xf numFmtId="266" fontId="196" fillId="0" borderId="0" applyNumberFormat="0" applyFill="0" applyBorder="0" applyAlignment="0" applyProtection="0"/>
    <xf numFmtId="188" fontId="62" fillId="0" borderId="652" applyNumberFormat="0" applyFill="0" applyBorder="0" applyAlignment="0" applyProtection="0">
      <alignment horizontal="right"/>
    </xf>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18" fillId="44" borderId="660" applyNumberFormat="0" applyFont="0" applyAlignment="0" applyProtection="0"/>
    <xf numFmtId="266" fontId="27" fillId="0" borderId="674" applyNumberFormat="0" applyAlignment="0" applyProtection="0">
      <alignment horizontal="left" vertical="center"/>
    </xf>
    <xf numFmtId="266" fontId="18" fillId="44" borderId="660" applyNumberFormat="0" applyFont="0" applyAlignment="0" applyProtection="0"/>
    <xf numFmtId="266" fontId="18" fillId="44" borderId="660" applyNumberFormat="0" applyFont="0" applyAlignment="0" applyProtection="0"/>
    <xf numFmtId="188" fontId="55" fillId="0" borderId="652" applyNumberFormat="0" applyFill="0" applyBorder="0" applyAlignment="0" applyProtection="0">
      <alignment horizontal="right"/>
    </xf>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671" applyNumberFormat="0" applyFont="0" applyFill="0" applyBorder="0" applyProtection="0">
      <alignment horizontal="centerContinuous"/>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196" fillId="0" borderId="0" applyNumberFormat="0" applyFill="0" applyBorder="0" applyAlignment="0" applyProtection="0"/>
    <xf numFmtId="266" fontId="40" fillId="0" borderId="671" applyNumberFormat="0" applyFon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21" fillId="0" borderId="651" applyNumberFormat="0" applyFill="0" applyAlignment="0" applyProtection="0"/>
    <xf numFmtId="266" fontId="21" fillId="0" borderId="65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96" fillId="0" borderId="678"/>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27" fillId="0" borderId="674" applyNumberFormat="0" applyAlignment="0" applyProtection="0">
      <alignment horizontal="left" vertical="center"/>
    </xf>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18" fillId="0" borderId="648">
      <alignment vertical="center"/>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8" fillId="0" borderId="648">
      <alignment vertical="center"/>
    </xf>
    <xf numFmtId="266" fontId="18" fillId="0" borderId="648">
      <alignment vertical="center"/>
    </xf>
    <xf numFmtId="266" fontId="196" fillId="0" borderId="0" applyNumberFormat="0" applyFill="0" applyBorder="0" applyAlignment="0" applyProtection="0"/>
    <xf numFmtId="266" fontId="18" fillId="0" borderId="648">
      <alignment vertical="center"/>
    </xf>
    <xf numFmtId="266" fontId="27" fillId="0" borderId="674" applyNumberFormat="0" applyAlignment="0" applyProtection="0">
      <alignment horizontal="left" vertical="center"/>
    </xf>
    <xf numFmtId="266" fontId="27" fillId="0" borderId="674" applyNumberFormat="0" applyAlignment="0" applyProtection="0">
      <alignment horizontal="left" vertical="center"/>
    </xf>
    <xf numFmtId="266" fontId="196" fillId="0" borderId="0" applyNumberFormat="0" applyFill="0" applyBorder="0" applyAlignment="0" applyProtection="0"/>
    <xf numFmtId="266" fontId="18" fillId="0" borderId="648">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8" fillId="0" borderId="680">
      <alignment vertical="center"/>
    </xf>
    <xf numFmtId="266" fontId="18" fillId="0" borderId="709">
      <alignment horizontal="center"/>
    </xf>
    <xf numFmtId="266" fontId="18" fillId="0" borderId="680">
      <alignment vertical="center"/>
    </xf>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96" fillId="0" borderId="0" applyNumberFormat="0" applyFill="0" applyBorder="0" applyAlignment="0" applyProtection="0"/>
    <xf numFmtId="266" fontId="18" fillId="0" borderId="680">
      <alignment vertical="center"/>
    </xf>
    <xf numFmtId="266" fontId="18" fillId="0" borderId="709" applyNumberFormat="0" applyFont="0" applyFill="0" applyAlignment="0" applyProtection="0"/>
    <xf numFmtId="266" fontId="18" fillId="0" borderId="709" applyNumberFormat="0" applyFont="0" applyFill="0" applyAlignment="0" applyProtection="0"/>
    <xf numFmtId="266" fontId="196" fillId="0" borderId="0" applyNumberFormat="0" applyFill="0" applyBorder="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96" fillId="0" borderId="0" applyNumberFormat="0" applyFill="0" applyBorder="0" applyAlignment="0" applyProtection="0"/>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8" fillId="0" borderId="680">
      <alignment vertical="center"/>
    </xf>
    <xf numFmtId="266" fontId="27" fillId="0" borderId="710" applyNumberFormat="0" applyAlignment="0" applyProtection="0">
      <alignment horizontal="left" vertical="center"/>
    </xf>
    <xf numFmtId="266" fontId="27" fillId="0" borderId="710" applyNumberFormat="0" applyAlignment="0" applyProtection="0">
      <alignment horizontal="left" vertical="center"/>
    </xf>
    <xf numFmtId="266" fontId="27" fillId="0" borderId="710" applyNumberFormat="0" applyAlignment="0" applyProtection="0">
      <alignment horizontal="lef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1" fillId="0" borderId="686" applyNumberFormat="0" applyFill="0" applyAlignment="0" applyProtection="0"/>
    <xf numFmtId="266" fontId="21" fillId="0" borderId="686" applyNumberFormat="0" applyFill="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26" fillId="42" borderId="689" applyNumberFormat="0" applyAlignment="0" applyProtection="0"/>
    <xf numFmtId="266" fontId="18" fillId="0" borderId="681">
      <alignment vertical="center"/>
    </xf>
    <xf numFmtId="266" fontId="18" fillId="0" borderId="681">
      <alignment vertical="center"/>
    </xf>
    <xf numFmtId="266" fontId="18" fillId="0" borderId="680">
      <alignment vertical="center"/>
    </xf>
    <xf numFmtId="266" fontId="96" fillId="0" borderId="683"/>
    <xf numFmtId="266" fontId="18" fillId="0" borderId="681">
      <alignment vertical="center"/>
    </xf>
    <xf numFmtId="266" fontId="40" fillId="0" borderId="709" applyNumberFormat="0" applyFont="0" applyFill="0" applyAlignment="0" applyProtection="0"/>
    <xf numFmtId="201" fontId="71" fillId="0" borderId="709" applyNumberFormat="0" applyFill="0" applyAlignment="0" applyProtection="0">
      <alignment horizontal="center"/>
    </xf>
    <xf numFmtId="4" fontId="91" fillId="0" borderId="701" applyFont="0" applyFill="0" applyBorder="0" applyAlignment="0" applyProtection="0"/>
    <xf numFmtId="266" fontId="52" fillId="0" borderId="701" applyProtection="0">
      <alignment horizontal="center" vertical="top" wrapText="1"/>
      <protection hidden="1"/>
    </xf>
    <xf numFmtId="266" fontId="39" fillId="0" borderId="709" applyNumberFormat="0" applyFont="0" applyFill="0" applyBorder="0" applyProtection="0">
      <alignment horizontal="centerContinuous"/>
    </xf>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4" fontId="91" fillId="0" borderId="701" applyFont="0" applyFill="0" applyBorder="0" applyAlignment="0" applyProtection="0"/>
    <xf numFmtId="188" fontId="18" fillId="0" borderId="703" applyFill="0" applyBorder="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682" applyNumberFormat="0" applyAlignment="0" applyProtection="0">
      <alignment horizontal="left" vertical="center"/>
    </xf>
    <xf numFmtId="266" fontId="126" fillId="42" borderId="689" applyNumberFormat="0" applyAlignment="0" applyProtection="0"/>
    <xf numFmtId="266" fontId="27" fillId="0" borderId="68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126" fillId="42" borderId="689" applyNumberFormat="0" applyAlignment="0" applyProtection="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27" fillId="0" borderId="682" applyNumberFormat="0" applyAlignment="0" applyProtection="0">
      <alignment horizontal="left" vertical="center"/>
    </xf>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49" fontId="113" fillId="0" borderId="701">
      <alignment horizontal="center"/>
    </xf>
    <xf numFmtId="266" fontId="121" fillId="0" borderId="693" applyNumberFormat="0" applyFill="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8" fillId="0" borderId="693" applyNumberFormat="0" applyFill="0" applyAlignment="0" applyProtection="0"/>
    <xf numFmtId="10" fontId="21" fillId="68" borderId="701" applyNumberFormat="0" applyBorder="0" applyAlignment="0" applyProtection="0"/>
    <xf numFmtId="10" fontId="21" fillId="68" borderId="701" applyNumberFormat="0" applyBorder="0" applyAlignment="0" applyProtection="0"/>
    <xf numFmtId="266" fontId="126" fillId="42" borderId="689" applyNumberFormat="0" applyAlignment="0" applyProtection="0"/>
    <xf numFmtId="266" fontId="121" fillId="0" borderId="693" applyNumberFormat="0" applyFill="0" applyAlignment="0" applyProtection="0"/>
    <xf numFmtId="266" fontId="126" fillId="42" borderId="689" applyNumberFormat="0" applyAlignment="0" applyProtection="0"/>
    <xf numFmtId="266" fontId="118" fillId="0" borderId="693" applyNumberFormat="0" applyFill="0" applyAlignment="0" applyProtection="0"/>
    <xf numFmtId="266" fontId="126" fillId="42" borderId="689" applyNumberFormat="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18" fillId="0" borderId="691"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38"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167" fontId="91" fillId="0" borderId="701" applyNumberFormat="0" applyFill="0" applyAlignment="0" applyProtection="0"/>
    <xf numFmtId="266" fontId="122" fillId="0" borderId="702" applyNumberFormat="0" applyFont="0" applyFill="0" applyAlignment="0" applyProtection="0"/>
    <xf numFmtId="266" fontId="74" fillId="80" borderId="701" applyNumberFormat="0" applyProtection="0">
      <alignment horizontal="center" vertical="top" wrapText="1"/>
      <protection hidden="1"/>
    </xf>
    <xf numFmtId="266" fontId="18" fillId="0" borderId="709">
      <alignment horizont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1" fillId="0" borderId="686" applyNumberFormat="0" applyFill="0" applyAlignment="0" applyProtection="0"/>
    <xf numFmtId="266" fontId="21" fillId="0" borderId="686" applyNumberForma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188" fontId="62" fillId="0" borderId="687" applyNumberFormat="0" applyFill="0" applyBorder="0" applyAlignment="0" applyProtection="0">
      <alignment horizontal="right"/>
    </xf>
    <xf numFmtId="266" fontId="18" fillId="0" borderId="681">
      <alignment vertical="center"/>
    </xf>
    <xf numFmtId="266" fontId="18" fillId="0" borderId="681">
      <alignment vertical="center"/>
    </xf>
    <xf numFmtId="266" fontId="96" fillId="0" borderId="683"/>
    <xf numFmtId="266" fontId="160" fillId="71" borderId="701">
      <alignment horizontal="center" vertical="center" wrapText="1"/>
      <protection hidden="1"/>
    </xf>
    <xf numFmtId="266" fontId="158" fillId="1" borderId="704" applyNumberFormat="0" applyFont="0" applyAlignment="0">
      <alignment horizontal="center"/>
    </xf>
    <xf numFmtId="266" fontId="18" fillId="0" borderId="680">
      <alignment vertical="center"/>
    </xf>
    <xf numFmtId="266" fontId="96" fillId="0" borderId="683"/>
    <xf numFmtId="266" fontId="18" fillId="0" borderId="681">
      <alignment vertical="center"/>
    </xf>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27" fillId="0" borderId="710" applyNumberFormat="0" applyAlignment="0" applyProtection="0">
      <alignment horizontal="left" vertical="center"/>
    </xf>
    <xf numFmtId="49" fontId="113" fillId="0" borderId="701">
      <alignment horizont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88" fontId="21" fillId="0" borderId="687" applyNumberFormat="0" applyFont="0" applyFill="0" applyAlignment="0" applyProtection="0">
      <alignment horizontal="right"/>
    </xf>
    <xf numFmtId="266" fontId="196" fillId="0" borderId="0" applyNumberFormat="0" applyFill="0" applyBorder="0" applyAlignment="0" applyProtection="0"/>
    <xf numFmtId="185" fontId="19" fillId="0" borderId="703"/>
    <xf numFmtId="266" fontId="196" fillId="0" borderId="0" applyNumberFormat="0" applyFill="0" applyBorder="0" applyAlignment="0" applyProtection="0"/>
    <xf numFmtId="266" fontId="196" fillId="0" borderId="0" applyNumberFormat="0" applyFill="0" applyBorder="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701" applyFont="0" applyFill="0" applyBorder="0" applyAlignment="0" applyProtection="0"/>
    <xf numFmtId="167" fontId="91" fillId="0" borderId="701" applyNumberFormat="0" applyFill="0" applyAlignment="0" applyProtection="0"/>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683"/>
    <xf numFmtId="266" fontId="18" fillId="0" borderId="680">
      <alignmen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21" fillId="0" borderId="686" applyNumberFormat="0" applyFill="0" applyAlignment="0" applyProtection="0"/>
    <xf numFmtId="266" fontId="21" fillId="0" borderId="686" applyNumberFormat="0" applyFill="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8" fillId="0" borderId="680">
      <alignment vertical="center"/>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27" fillId="0" borderId="710" applyNumberFormat="0" applyAlignment="0" applyProtection="0">
      <alignment horizontal="left" vertic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8" fillId="44" borderId="695" applyNumberFormat="0" applyFont="0" applyAlignment="0" applyProtection="0"/>
    <xf numFmtId="266" fontId="27" fillId="0" borderId="710" applyNumberFormat="0" applyAlignment="0" applyProtection="0">
      <alignment horizontal="left" vertical="center"/>
    </xf>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96" fillId="0" borderId="0" applyNumberFormat="0" applyFill="0" applyBorder="0" applyAlignment="0" applyProtection="0"/>
    <xf numFmtId="266" fontId="21" fillId="0" borderId="686" applyNumberFormat="0" applyFill="0" applyAlignment="0" applyProtection="0"/>
    <xf numFmtId="266" fontId="21" fillId="0" borderId="68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96" fillId="0" borderId="683"/>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18" fillId="0" borderId="680">
      <alignment vertical="center"/>
    </xf>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680">
      <alignment vertical="center"/>
    </xf>
    <xf numFmtId="266" fontId="196" fillId="0" borderId="0" applyNumberFormat="0" applyFill="0" applyBorder="0" applyAlignment="0" applyProtection="0"/>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0" applyNumberFormat="0" applyAlignment="0" applyProtection="0">
      <alignment horizontal="left" vertical="center"/>
    </xf>
    <xf numFmtId="266" fontId="27" fillId="0" borderId="710" applyNumberFormat="0" applyAlignment="0" applyProtection="0">
      <alignment horizontal="left" vertical="center"/>
    </xf>
    <xf numFmtId="266" fontId="27" fillId="0" borderId="710" applyNumberFormat="0" applyAlignment="0" applyProtection="0">
      <alignment horizontal="left" vertical="center"/>
    </xf>
    <xf numFmtId="266" fontId="18" fillId="0" borderId="680">
      <alignment vertical="center"/>
    </xf>
    <xf numFmtId="266" fontId="18" fillId="0" borderId="680">
      <alignment vertical="center"/>
    </xf>
    <xf numFmtId="266" fontId="196" fillId="0" borderId="0" applyNumberFormat="0" applyFill="0" applyBorder="0" applyAlignment="0" applyProtection="0"/>
    <xf numFmtId="266" fontId="18" fillId="0" borderId="680">
      <alignment vertical="center"/>
    </xf>
    <xf numFmtId="266" fontId="27" fillId="0" borderId="710" applyNumberFormat="0" applyAlignment="0" applyProtection="0">
      <alignment horizontal="left" vertical="center"/>
    </xf>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18" fillId="0" borderId="680">
      <alignment vertical="center"/>
    </xf>
    <xf numFmtId="266" fontId="27" fillId="0" borderId="710" applyNumberFormat="0" applyAlignment="0" applyProtection="0">
      <alignment horizontal="left" vertical="center"/>
    </xf>
    <xf numFmtId="266" fontId="118" fillId="0" borderId="691" applyNumberFormat="0" applyFill="0" applyAlignment="0" applyProtection="0"/>
    <xf numFmtId="266" fontId="52" fillId="0" borderId="701" applyProtection="0">
      <alignment horizontal="center" vertical="top" wrapText="1"/>
      <protection hidden="1"/>
    </xf>
    <xf numFmtId="266" fontId="126" fillId="42" borderId="689" applyNumberFormat="0" applyAlignment="0" applyProtection="0"/>
    <xf numFmtId="8" fontId="18" fillId="0" borderId="690">
      <protection locked="0"/>
    </xf>
    <xf numFmtId="266" fontId="113" fillId="0" borderId="701">
      <alignment horizontal="center"/>
    </xf>
    <xf numFmtId="266" fontId="21" fillId="0" borderId="701" applyFont="0" applyFill="0" applyBorder="0" applyAlignment="0" applyProtection="0"/>
    <xf numFmtId="266" fontId="118" fillId="0" borderId="693" applyNumberFormat="0" applyFill="0" applyAlignment="0" applyProtection="0"/>
    <xf numFmtId="49" fontId="113" fillId="0" borderId="701">
      <alignment horizontal="center"/>
    </xf>
    <xf numFmtId="266" fontId="26" fillId="58" borderId="684" applyNumberFormat="0" applyFont="0" applyAlignment="0" applyProtection="0">
      <alignment vertical="top"/>
    </xf>
    <xf numFmtId="266" fontId="120" fillId="0" borderId="692" applyNumberFormat="0" applyFill="0" applyAlignment="0" applyProtection="0"/>
    <xf numFmtId="49" fontId="113" fillId="0" borderId="701">
      <alignment horizontal="center"/>
    </xf>
    <xf numFmtId="266" fontId="126" fillId="42" borderId="689" applyNumberFormat="0" applyAlignment="0" applyProtection="0"/>
    <xf numFmtId="5" fontId="26" fillId="58" borderId="684" applyNumberFormat="0" applyAlignment="0" applyProtection="0">
      <alignment vertical="top"/>
    </xf>
    <xf numFmtId="266" fontId="65" fillId="68" borderId="688" applyNumberFormat="0" applyBorder="0" applyAlignment="0" applyProtection="0"/>
    <xf numFmtId="266" fontId="77" fillId="39" borderId="689" applyNumberFormat="0" applyAlignment="0" applyProtection="0"/>
    <xf numFmtId="266" fontId="18" fillId="0" borderId="714">
      <alignment vertical="center"/>
    </xf>
    <xf numFmtId="185" fontId="19" fillId="0" borderId="703"/>
    <xf numFmtId="185" fontId="19" fillId="0" borderId="703"/>
    <xf numFmtId="266" fontId="37" fillId="0" borderId="699"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188" fontId="21" fillId="0" borderId="687" applyNumberFormat="0" applyFont="0" applyFill="0" applyAlignment="0" applyProtection="0">
      <alignment horizontal="right"/>
    </xf>
    <xf numFmtId="266" fontId="21" fillId="0" borderId="686" applyNumberFormat="0" applyFill="0" applyAlignment="0" applyProtection="0"/>
    <xf numFmtId="266" fontId="146" fillId="47" borderId="696" applyNumberFormat="0" applyAlignment="0" applyProtection="0"/>
    <xf numFmtId="266" fontId="77" fillId="39"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711">
      <alignment vertic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266" fontId="65" fillId="68" borderId="688" applyNumberFormat="0" applyBorder="0" applyAlignment="0" applyProtection="0"/>
    <xf numFmtId="266" fontId="126" fillId="42" borderId="689" applyNumberFormat="0" applyAlignment="0" applyProtection="0"/>
    <xf numFmtId="266" fontId="77" fillId="39" borderId="689"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39" borderId="696" applyNumberFormat="0" applyAlignment="0" applyProtection="0"/>
    <xf numFmtId="266" fontId="77" fillId="47" borderId="689" applyNumberFormat="0" applyAlignment="0" applyProtection="0"/>
    <xf numFmtId="266" fontId="65" fillId="68" borderId="688" applyNumberFormat="0" applyBorder="0" applyAlignment="0" applyProtection="0"/>
    <xf numFmtId="266" fontId="126" fillId="42" borderId="689" applyNumberFormat="0" applyAlignment="0" applyProtection="0"/>
    <xf numFmtId="266" fontId="27" fillId="0" borderId="710" applyNumberFormat="0" applyAlignment="0" applyProtection="0">
      <alignment horizontal="left" vertical="center"/>
    </xf>
    <xf numFmtId="49" fontId="113" fillId="0" borderId="701">
      <alignment horizontal="center"/>
    </xf>
    <xf numFmtId="266" fontId="126" fillId="42" borderId="689" applyNumberFormat="0" applyAlignment="0" applyProtection="0"/>
    <xf numFmtId="266" fontId="26" fillId="58" borderId="684" applyNumberFormat="0" applyFont="0" applyAlignment="0" applyProtection="0">
      <alignment vertical="top"/>
    </xf>
    <xf numFmtId="266" fontId="18" fillId="0" borderId="711">
      <alignment vertical="center"/>
    </xf>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266" fontId="121" fillId="0" borderId="693" applyNumberFormat="0" applyFill="0" applyAlignment="0" applyProtection="0"/>
    <xf numFmtId="266" fontId="126" fillId="42" borderId="689" applyNumberFormat="0" applyAlignment="0" applyProtection="0"/>
    <xf numFmtId="266" fontId="21" fillId="0" borderId="686" applyNumberFormat="0" applyFill="0" applyAlignment="0" applyProtection="0"/>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65" fillId="68" borderId="688" applyNumberFormat="0" applyBorder="0" applyAlignment="0" applyProtection="0"/>
    <xf numFmtId="266" fontId="126" fillId="42" borderId="689" applyNumberFormat="0" applyAlignment="0" applyProtection="0"/>
    <xf numFmtId="266" fontId="26" fillId="58" borderId="684" applyNumberFormat="0" applyFont="0" applyAlignment="0" applyProtection="0">
      <alignment vertical="top"/>
    </xf>
    <xf numFmtId="266" fontId="77" fillId="47" borderId="689" applyNumberFormat="0" applyAlignment="0" applyProtection="0"/>
    <xf numFmtId="266" fontId="65" fillId="68" borderId="688" applyNumberFormat="0" applyBorder="0" applyAlignment="0" applyProtection="0"/>
    <xf numFmtId="4" fontId="91" fillId="0" borderId="701" applyFont="0" applyFill="0" applyBorder="0" applyAlignment="0" applyProtection="0"/>
    <xf numFmtId="266" fontId="21" fillId="0" borderId="686" applyNumberFormat="0" applyFill="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77" fillId="39" borderId="689" applyNumberFormat="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126" fillId="42" borderId="689" applyNumberFormat="0" applyAlignment="0" applyProtection="0"/>
    <xf numFmtId="266" fontId="21" fillId="0" borderId="686" applyNumberFormat="0" applyFill="0" applyAlignment="0" applyProtection="0"/>
    <xf numFmtId="266" fontId="26" fillId="43" borderId="685" applyNumberFormat="0" applyFont="0" applyBorder="0" applyProtection="0"/>
    <xf numFmtId="266" fontId="18" fillId="0" borderId="711">
      <alignment vertic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266" fontId="113" fillId="0" borderId="701">
      <alignment horizontal="center"/>
    </xf>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711">
      <alignment vertical="center"/>
    </xf>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10" fontId="21" fillId="68" borderId="701" applyNumberFormat="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6" fillId="58" borderId="684" applyNumberFormat="0" applyFont="0" applyAlignment="0" applyProtection="0">
      <alignment vertical="top"/>
    </xf>
    <xf numFmtId="38" fontId="21" fillId="0" borderId="701" applyFont="0" applyFill="0" applyBorder="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22" fillId="0" borderId="702" applyNumberFormat="0" applyFont="0" applyFill="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8" fontId="18" fillId="0" borderId="690">
      <protection locked="0"/>
    </xf>
    <xf numFmtId="266" fontId="74" fillId="80" borderId="701" applyNumberFormat="0" applyProtection="0">
      <alignment horizontal="center" vertical="top" wrapText="1"/>
      <protection hidden="1"/>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8" fillId="0" borderId="714">
      <alignment vertical="center"/>
    </xf>
    <xf numFmtId="266" fontId="18" fillId="0" borderId="714">
      <alignment vertical="center"/>
    </xf>
    <xf numFmtId="266" fontId="18" fillId="0" borderId="714">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160" fillId="71" borderId="701">
      <alignment horizontal="center" vertical="center" wrapText="1"/>
      <protection hidden="1"/>
    </xf>
    <xf numFmtId="266" fontId="26" fillId="43" borderId="685" applyNumberFormat="0" applyFont="0" applyBorder="0" applyProtection="0"/>
    <xf numFmtId="266" fontId="26" fillId="43" borderId="685" applyNumberFormat="0" applyFont="0" applyBorder="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1" fillId="0" borderId="686" applyNumberFormat="0" applyFill="0" applyAlignment="0" applyProtection="0"/>
    <xf numFmtId="266" fontId="18" fillId="0" borderId="711">
      <alignment vertical="center"/>
    </xf>
    <xf numFmtId="266" fontId="96" fillId="0" borderId="713"/>
    <xf numFmtId="266" fontId="160" fillId="71" borderId="701">
      <alignment horizontal="center" vertical="center" wrapText="1"/>
      <protection hidden="1"/>
    </xf>
    <xf numFmtId="266" fontId="158" fillId="1" borderId="704" applyNumberFormat="0" applyFont="0" applyAlignment="0">
      <alignment horizontal="center"/>
    </xf>
    <xf numFmtId="266" fontId="146" fillId="39" borderId="696" applyNumberFormat="0" applyAlignment="0" applyProtection="0"/>
    <xf numFmtId="266" fontId="18" fillId="44" borderId="695" applyNumberFormat="0" applyFon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27" fillId="0" borderId="704">
      <alignment horizontal="left" vertical="center"/>
    </xf>
    <xf numFmtId="266" fontId="21" fillId="0" borderId="701" applyFont="0" applyFill="0" applyBorder="0" applyAlignment="0" applyProtection="0"/>
    <xf numFmtId="266" fontId="18" fillId="44" borderId="695" applyNumberFormat="0" applyFont="0" applyAlignment="0" applyProtection="0"/>
    <xf numFmtId="220" fontId="79" fillId="0" borderId="703" applyFont="0" applyFill="0" applyBorder="0" applyAlignment="0" applyProtection="0"/>
    <xf numFmtId="4" fontId="91" fillId="0" borderId="701" applyFont="0" applyFill="0" applyBorder="0" applyAlignment="0" applyProtection="0"/>
    <xf numFmtId="266" fontId="52" fillId="0" borderId="701" applyProtection="0">
      <alignment horizontal="center" vertical="top" wrapText="1"/>
      <protection hidden="1"/>
    </xf>
    <xf numFmtId="266" fontId="77" fillId="39" borderId="689" applyNumberFormat="0" applyAlignment="0" applyProtection="0"/>
    <xf numFmtId="266" fontId="121" fillId="0" borderId="693" applyNumberFormat="0" applyFill="0" applyAlignment="0" applyProtection="0"/>
    <xf numFmtId="266" fontId="126" fillId="42" borderId="689" applyNumberFormat="0" applyAlignment="0" applyProtection="0"/>
    <xf numFmtId="266" fontId="18" fillId="0" borderId="714">
      <alignment vertical="center"/>
    </xf>
    <xf numFmtId="266" fontId="18" fillId="0" borderId="714">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701">
      <alignment horizontal="center"/>
    </xf>
    <xf numFmtId="49" fontId="113" fillId="0" borderId="701">
      <alignment horizontal="center"/>
    </xf>
    <xf numFmtId="266" fontId="18" fillId="0" borderId="711">
      <alignment vertical="center"/>
    </xf>
    <xf numFmtId="266" fontId="126" fillId="42" borderId="689" applyNumberFormat="0" applyAlignment="0" applyProtection="0"/>
    <xf numFmtId="266" fontId="26" fillId="43" borderId="685" applyNumberFormat="0" applyFont="0" applyBorder="0" applyProtection="0"/>
    <xf numFmtId="266" fontId="26" fillId="43" borderId="685" applyNumberFormat="0" applyFont="0" applyBorder="0" applyProtection="0"/>
    <xf numFmtId="266" fontId="27" fillId="0" borderId="71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188" fontId="62" fillId="0" borderId="687" applyNumberFormat="0" applyFill="0" applyBorder="0" applyAlignment="0" applyProtection="0">
      <alignment horizontal="right"/>
    </xf>
    <xf numFmtId="49" fontId="113" fillId="0" borderId="701">
      <alignment horizontal="center"/>
    </xf>
    <xf numFmtId="266" fontId="18" fillId="0" borderId="711">
      <alignment vertical="center"/>
    </xf>
    <xf numFmtId="49" fontId="113" fillId="0" borderId="701">
      <alignment horizontal="center"/>
    </xf>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77" fillId="39" borderId="689" applyNumberFormat="0" applyAlignment="0" applyProtection="0"/>
    <xf numFmtId="183" fontId="18" fillId="0" borderId="697">
      <alignment horizontal="centerContinuous"/>
    </xf>
    <xf numFmtId="220" fontId="79" fillId="0" borderId="703" applyFont="0" applyFill="0" applyBorder="0" applyAlignment="0" applyProtection="0"/>
    <xf numFmtId="220" fontId="79" fillId="0" borderId="703" applyFont="0" applyFill="0" applyBorder="0" applyAlignment="0" applyProtection="0"/>
    <xf numFmtId="266" fontId="21" fillId="0" borderId="68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5" fontId="26" fillId="58" borderId="684" applyNumberFormat="0" applyAlignment="0" applyProtection="0">
      <alignment vertical="top"/>
    </xf>
    <xf numFmtId="38" fontId="21" fillId="0" borderId="701" applyFont="0" applyFill="0" applyBorder="0" applyAlignment="0" applyProtection="0"/>
    <xf numFmtId="266" fontId="122" fillId="0" borderId="702" applyNumberFormat="0" applyFont="0" applyFill="0" applyAlignment="0" applyProtection="0"/>
    <xf numFmtId="266" fontId="74" fillId="80" borderId="701" applyNumberFormat="0" applyProtection="0">
      <alignment horizontal="center" vertical="top" wrapText="1"/>
      <protection hidden="1"/>
    </xf>
    <xf numFmtId="266" fontId="158" fillId="1" borderId="704" applyNumberFormat="0" applyFont="0" applyAlignment="0">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96" fillId="0" borderId="713"/>
    <xf numFmtId="266" fontId="18" fillId="0" borderId="714">
      <alignment vertical="center"/>
    </xf>
    <xf numFmtId="266" fontId="26" fillId="43" borderId="685" applyNumberFormat="0" applyFont="0" applyBorder="0" applyProtection="0"/>
    <xf numFmtId="266" fontId="18" fillId="44" borderId="695" applyNumberFormat="0" applyFont="0" applyAlignment="0" applyProtection="0"/>
    <xf numFmtId="8" fontId="18" fillId="0" borderId="690">
      <protection locked="0"/>
    </xf>
    <xf numFmtId="266" fontId="126" fillId="42" borderId="689" applyNumberFormat="0" applyAlignment="0" applyProtection="0"/>
    <xf numFmtId="266" fontId="26" fillId="43" borderId="685" applyNumberFormat="0" applyFont="0" applyBorder="0" applyProtection="0"/>
    <xf numFmtId="49" fontId="113" fillId="0" borderId="701">
      <alignment horizontal="center"/>
    </xf>
    <xf numFmtId="266" fontId="18" fillId="0" borderId="711">
      <alignment vertical="center"/>
    </xf>
    <xf numFmtId="266" fontId="77" fillId="47" borderId="689" applyNumberFormat="0" applyAlignment="0" applyProtection="0"/>
    <xf numFmtId="266" fontId="196" fillId="0" borderId="0" applyNumberFormat="0" applyFill="0" applyBorder="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8" fillId="0" borderId="711">
      <alignment vertical="center"/>
    </xf>
    <xf numFmtId="49" fontId="113" fillId="0" borderId="701">
      <alignment horizontal="center"/>
    </xf>
    <xf numFmtId="266" fontId="96" fillId="0" borderId="713"/>
    <xf numFmtId="266" fontId="26" fillId="58" borderId="684" applyNumberFormat="0" applyFont="0" applyAlignment="0" applyProtection="0">
      <alignment vertical="top"/>
    </xf>
    <xf numFmtId="266" fontId="26" fillId="43" borderId="685" applyNumberFormat="0" applyFont="0" applyBorder="0" applyProtection="0"/>
    <xf numFmtId="266" fontId="21" fillId="0" borderId="686" applyNumberForma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77" fillId="47" borderId="689" applyNumberFormat="0" applyAlignment="0" applyProtection="0"/>
    <xf numFmtId="266" fontId="77" fillId="39" borderId="689" applyNumberFormat="0" applyAlignment="0" applyProtection="0"/>
    <xf numFmtId="266" fontId="74" fillId="80" borderId="701" applyNumberFormat="0" applyProtection="0">
      <alignment horizontal="center" vertical="top" wrapText="1"/>
      <protection hidden="1"/>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22" fillId="0" borderId="702" applyNumberFormat="0" applyFont="0" applyFill="0" applyAlignment="0" applyProtection="0"/>
    <xf numFmtId="266" fontId="21" fillId="0" borderId="701" applyFont="0" applyFill="0" applyBorder="0" applyAlignment="0" applyProtection="0"/>
    <xf numFmtId="266" fontId="26" fillId="43" borderId="685" applyNumberFormat="0" applyFont="0" applyBorder="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0" fontId="21" fillId="68" borderId="701" applyNumberFormat="0" applyBorder="0" applyAlignment="0" applyProtection="0"/>
    <xf numFmtId="266" fontId="118" fillId="0" borderId="691"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49" fontId="113" fillId="0" borderId="701">
      <alignment horizontal="center"/>
    </xf>
    <xf numFmtId="266" fontId="126" fillId="42" borderId="689" applyNumberFormat="0" applyAlignment="0" applyProtection="0"/>
    <xf numFmtId="49" fontId="113" fillId="0" borderId="701">
      <alignment horizontal="center"/>
    </xf>
    <xf numFmtId="266" fontId="126" fillId="42" borderId="689" applyNumberFormat="0" applyAlignment="0" applyProtection="0"/>
    <xf numFmtId="266" fontId="21" fillId="0" borderId="701" applyFont="0" applyFill="0" applyBorder="0" applyAlignment="0" applyProtection="0"/>
    <xf numFmtId="266" fontId="126" fillId="42" borderId="689" applyNumberFormat="0" applyAlignment="0" applyProtection="0"/>
    <xf numFmtId="266" fontId="21" fillId="0" borderId="686" applyNumberFormat="0" applyFill="0" applyAlignment="0" applyProtection="0"/>
    <xf numFmtId="188" fontId="25" fillId="0" borderId="687" applyNumberFormat="0" applyFill="0" applyBorder="0" applyAlignment="0" applyProtection="0">
      <alignment horizontal="right"/>
    </xf>
    <xf numFmtId="266" fontId="77" fillId="39" borderId="689" applyNumberFormat="0" applyAlignment="0" applyProtection="0"/>
    <xf numFmtId="266" fontId="77" fillId="39" borderId="689" applyNumberFormat="0" applyAlignment="0" applyProtection="0"/>
    <xf numFmtId="266" fontId="146" fillId="39" borderId="696" applyNumberFormat="0" applyAlignment="0" applyProtection="0"/>
    <xf numFmtId="266" fontId="146" fillId="47" borderId="696"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26" fillId="58" borderId="684" applyNumberFormat="0" applyFont="0" applyAlignment="0" applyProtection="0">
      <alignment vertical="top"/>
    </xf>
    <xf numFmtId="266" fontId="146" fillId="39" borderId="696" applyNumberFormat="0" applyAlignment="0" applyProtection="0"/>
    <xf numFmtId="266" fontId="77" fillId="47" borderId="689" applyNumberFormat="0" applyAlignment="0" applyProtection="0"/>
    <xf numFmtId="266" fontId="77" fillId="39" borderId="689" applyNumberFormat="0" applyAlignment="0" applyProtection="0"/>
    <xf numFmtId="266" fontId="21" fillId="0" borderId="701" applyFont="0" applyFill="0" applyBorder="0" applyAlignment="0" applyProtection="0"/>
    <xf numFmtId="266" fontId="126" fillId="42" borderId="689" applyNumberFormat="0" applyAlignment="0" applyProtection="0"/>
    <xf numFmtId="266" fontId="21" fillId="0" borderId="68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26" fillId="43" borderId="685" applyNumberFormat="0" applyFont="0" applyBorder="0" applyProtection="0"/>
    <xf numFmtId="266" fontId="126" fillId="42" borderId="689" applyNumberFormat="0" applyAlignment="0" applyProtection="0"/>
    <xf numFmtId="49" fontId="113" fillId="0" borderId="701">
      <alignment horizontal="center"/>
    </xf>
    <xf numFmtId="266" fontId="27" fillId="0" borderId="710" applyNumberFormat="0" applyAlignment="0" applyProtection="0">
      <alignment horizontal="left" vertical="center"/>
    </xf>
    <xf numFmtId="266" fontId="126" fillId="42" borderId="689" applyNumberFormat="0" applyAlignment="0" applyProtection="0"/>
    <xf numFmtId="266" fontId="21" fillId="0" borderId="701" applyFont="0" applyFill="0" applyBorder="0" applyAlignment="0" applyProtection="0"/>
    <xf numFmtId="266" fontId="129" fillId="62" borderId="694">
      <alignment horizontal="left" vertical="center" wrapText="1"/>
    </xf>
    <xf numFmtId="266" fontId="21" fillId="0" borderId="686" applyNumberFormat="0" applyFill="0" applyAlignment="0" applyProtection="0"/>
    <xf numFmtId="266" fontId="77" fillId="39" borderId="689" applyNumberFormat="0" applyAlignment="0" applyProtection="0"/>
    <xf numFmtId="266" fontId="18" fillId="44" borderId="695" applyNumberFormat="0" applyFont="0" applyAlignment="0" applyProtection="0"/>
    <xf numFmtId="266" fontId="146" fillId="47" borderId="696" applyNumberFormat="0" applyAlignment="0" applyProtection="0"/>
    <xf numFmtId="266" fontId="77" fillId="39" borderId="689" applyNumberFormat="0" applyAlignment="0" applyProtection="0"/>
    <xf numFmtId="266" fontId="18" fillId="0" borderId="714">
      <alignment vertical="center"/>
    </xf>
    <xf numFmtId="266" fontId="26" fillId="58" borderId="684" applyNumberFormat="0" applyFont="0" applyAlignment="0" applyProtection="0">
      <alignment vertical="top"/>
    </xf>
    <xf numFmtId="183" fontId="18" fillId="0" borderId="697">
      <alignment horizontal="centerContinuous"/>
    </xf>
    <xf numFmtId="266" fontId="37" fillId="0" borderId="698" applyNumberFormat="0" applyFill="0" applyAlignment="0" applyProtection="0"/>
    <xf numFmtId="266" fontId="16" fillId="0" borderId="700" applyNumberFormat="0" applyFill="0" applyAlignment="0" applyProtection="0"/>
    <xf numFmtId="220" fontId="79" fillId="0" borderId="703" applyFont="0" applyFill="0" applyBorder="0" applyAlignment="0" applyProtection="0"/>
    <xf numFmtId="266" fontId="77" fillId="39" borderId="689" applyNumberFormat="0" applyAlignment="0" applyProtection="0"/>
    <xf numFmtId="266" fontId="65" fillId="68" borderId="688" applyNumberFormat="0" applyBorder="0" applyAlignment="0" applyProtection="0"/>
    <xf numFmtId="266" fontId="126" fillId="42" borderId="689" applyNumberFormat="0" applyAlignment="0" applyProtection="0"/>
    <xf numFmtId="266" fontId="126" fillId="42" borderId="689" applyNumberFormat="0" applyAlignment="0" applyProtection="0"/>
    <xf numFmtId="10" fontId="21" fillId="68" borderId="701" applyNumberFormat="0" applyBorder="0" applyAlignment="0" applyProtection="0"/>
    <xf numFmtId="266" fontId="26" fillId="43" borderId="685" applyNumberFormat="0" applyFont="0" applyBorder="0" applyProtection="0"/>
    <xf numFmtId="266" fontId="26" fillId="58" borderId="684" applyNumberFormat="0" applyFont="0" applyAlignment="0" applyProtection="0">
      <alignment vertical="top"/>
    </xf>
    <xf numFmtId="49" fontId="113" fillId="0" borderId="701">
      <alignment horizontal="center"/>
    </xf>
    <xf numFmtId="266" fontId="126" fillId="42" borderId="689" applyNumberFormat="0" applyAlignment="0" applyProtection="0"/>
    <xf numFmtId="266" fontId="146" fillId="39" borderId="696" applyNumberFormat="0" applyAlignment="0" applyProtection="0"/>
    <xf numFmtId="8" fontId="18" fillId="0" borderId="690">
      <protection locked="0"/>
    </xf>
    <xf numFmtId="266" fontId="118" fillId="0" borderId="693" applyNumberFormat="0" applyFill="0" applyAlignment="0" applyProtection="0"/>
    <xf numFmtId="49" fontId="113" fillId="0" borderId="701">
      <alignment horizontal="center"/>
    </xf>
    <xf numFmtId="266" fontId="126" fillId="42" borderId="689" applyNumberFormat="0" applyAlignment="0" applyProtection="0"/>
    <xf numFmtId="49" fontId="113" fillId="0" borderId="701">
      <alignment horizontal="center"/>
    </xf>
    <xf numFmtId="266" fontId="18" fillId="44" borderId="695" applyNumberFormat="0" applyFont="0" applyAlignment="0" applyProtection="0"/>
    <xf numFmtId="5" fontId="26" fillId="58" borderId="684" applyNumberFormat="0" applyAlignment="0" applyProtection="0">
      <alignment vertical="top"/>
    </xf>
    <xf numFmtId="266" fontId="26" fillId="58" borderId="649" applyNumberFormat="0" applyFont="0" applyAlignment="0" applyProtection="0">
      <alignment vertical="top"/>
    </xf>
    <xf numFmtId="266" fontId="26" fillId="58" borderId="649" applyNumberFormat="0" applyFont="0" applyAlignment="0" applyProtection="0">
      <alignment vertical="top"/>
    </xf>
    <xf numFmtId="266" fontId="126" fillId="42" borderId="689" applyNumberFormat="0" applyAlignment="0" applyProtection="0"/>
    <xf numFmtId="266" fontId="21" fillId="0" borderId="651" applyNumberFormat="0" applyFill="0" applyAlignment="0" applyProtection="0"/>
    <xf numFmtId="266" fontId="21" fillId="0" borderId="651" applyNumberFormat="0" applyFill="0" applyAlignment="0" applyProtection="0"/>
    <xf numFmtId="266" fontId="77" fillId="39" borderId="654" applyNumberFormat="0" applyAlignment="0" applyProtection="0"/>
    <xf numFmtId="266" fontId="77" fillId="47" borderId="654" applyNumberFormat="0" applyAlignment="0" applyProtection="0"/>
    <xf numFmtId="266" fontId="77" fillId="39" borderId="654" applyNumberFormat="0" applyAlignment="0" applyProtection="0"/>
    <xf numFmtId="266" fontId="77" fillId="39" borderId="654" applyNumberFormat="0" applyAlignment="0" applyProtection="0"/>
    <xf numFmtId="266" fontId="77" fillId="47" borderId="654" applyNumberFormat="0" applyAlignment="0" applyProtection="0"/>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5" fontId="26" fillId="58" borderId="649" applyNumberFormat="0" applyAlignment="0" applyProtection="0">
      <alignment vertical="top"/>
    </xf>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9" fillId="62" borderId="659">
      <alignment horizontal="left" vertical="center" wrapText="1"/>
    </xf>
    <xf numFmtId="266" fontId="18" fillId="44" borderId="660" applyNumberFormat="0" applyFont="0" applyAlignment="0" applyProtection="0"/>
    <xf numFmtId="266" fontId="18" fillId="44" borderId="660" applyNumberFormat="0" applyFont="0" applyAlignment="0" applyProtection="0"/>
    <xf numFmtId="266" fontId="18" fillId="44" borderId="660" applyNumberFormat="0" applyFont="0" applyAlignment="0" applyProtection="0"/>
    <xf numFmtId="266" fontId="146" fillId="39" borderId="661" applyNumberFormat="0" applyAlignment="0" applyProtection="0"/>
    <xf numFmtId="266" fontId="146" fillId="47" borderId="661" applyNumberFormat="0" applyAlignment="0" applyProtection="0"/>
    <xf numFmtId="266" fontId="146" fillId="39" borderId="661" applyNumberFormat="0" applyAlignment="0" applyProtection="0"/>
    <xf numFmtId="266" fontId="146" fillId="39" borderId="661" applyNumberFormat="0" applyAlignment="0" applyProtection="0"/>
    <xf numFmtId="266" fontId="146" fillId="47" borderId="661" applyNumberFormat="0" applyAlignment="0" applyProtection="0"/>
    <xf numFmtId="183" fontId="18" fillId="0" borderId="662">
      <alignment horizontal="centerContinuous"/>
    </xf>
    <xf numFmtId="266" fontId="37" fillId="0" borderId="663" applyNumberFormat="0" applyFill="0" applyAlignment="0" applyProtection="0"/>
    <xf numFmtId="266" fontId="37" fillId="0" borderId="663" applyNumberFormat="0" applyFill="0" applyAlignment="0" applyProtection="0"/>
    <xf numFmtId="266" fontId="37" fillId="0" borderId="663"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37" fillId="0" borderId="664" applyNumberFormat="0" applyFill="0" applyAlignment="0" applyProtection="0"/>
    <xf numFmtId="266" fontId="16" fillId="0" borderId="665" applyNumberFormat="0" applyFill="0" applyAlignment="0" applyProtection="0"/>
    <xf numFmtId="266" fontId="16" fillId="0" borderId="665" applyNumberFormat="0" applyFill="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8" fillId="0" borderId="711">
      <alignment vertical="center"/>
    </xf>
    <xf numFmtId="266" fontId="77" fillId="39" borderId="689" applyNumberFormat="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9" fontId="113" fillId="0" borderId="701">
      <alignment horizontal="center"/>
    </xf>
    <xf numFmtId="266" fontId="26" fillId="58" borderId="684" applyNumberFormat="0" applyFont="0" applyAlignment="0" applyProtection="0">
      <alignment vertical="top"/>
    </xf>
    <xf numFmtId="266" fontId="26" fillId="43" borderId="685" applyNumberFormat="0" applyFont="0" applyBorder="0" applyProtection="0"/>
    <xf numFmtId="266" fontId="77" fillId="47" borderId="689" applyNumberFormat="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26" fillId="43" borderId="685" applyNumberFormat="0" applyFont="0" applyBorder="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714">
      <alignment vertical="center"/>
    </xf>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96" fillId="0" borderId="0" applyNumberFormat="0" applyFill="0" applyBorder="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26" fillId="42" borderId="654" applyNumberFormat="0" applyAlignment="0" applyProtection="0"/>
    <xf numFmtId="266" fontId="18" fillId="0" borderId="714">
      <alignment vertical="center"/>
    </xf>
    <xf numFmtId="266" fontId="21" fillId="0" borderId="686" applyNumberFormat="0" applyFill="0" applyAlignment="0" applyProtection="0"/>
    <xf numFmtId="266" fontId="21" fillId="0" borderId="701" applyFont="0" applyFill="0" applyBorder="0" applyAlignment="0" applyProtection="0"/>
    <xf numFmtId="266" fontId="26" fillId="43" borderId="685" applyNumberFormat="0" applyFont="0" applyBorder="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8" fillId="0" borderId="711">
      <alignment vertical="center"/>
    </xf>
    <xf numFmtId="266" fontId="18" fillId="0" borderId="711">
      <alignment vertical="center"/>
    </xf>
    <xf numFmtId="266" fontId="77" fillId="47" borderId="689" applyNumberFormat="0" applyAlignment="0" applyProtection="0"/>
    <xf numFmtId="266" fontId="18" fillId="0" borderId="711">
      <alignment vertical="center"/>
    </xf>
    <xf numFmtId="266" fontId="18" fillId="0" borderId="711">
      <alignment vertical="center"/>
    </xf>
    <xf numFmtId="266" fontId="126" fillId="42" borderId="689" applyNumberFormat="0" applyAlignment="0" applyProtection="0"/>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96" fillId="0" borderId="0" applyNumberFormat="0" applyFill="0" applyBorder="0" applyAlignment="0" applyProtection="0"/>
    <xf numFmtId="10" fontId="21" fillId="68" borderId="701" applyNumberFormat="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13" fillId="0" borderId="701">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49" fontId="113" fillId="0" borderId="701">
      <alignment horizont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18" fillId="0" borderId="703" applyFill="0" applyBorder="0">
      <alignment horizontal="right"/>
    </xf>
    <xf numFmtId="220" fontId="79" fillId="0" borderId="703" applyFont="0" applyFill="0" applyBorder="0" applyAlignment="0" applyProtection="0"/>
    <xf numFmtId="266" fontId="26" fillId="58" borderId="684" applyNumberFormat="0" applyFont="0" applyAlignment="0" applyProtection="0">
      <alignment vertical="top"/>
    </xf>
    <xf numFmtId="266" fontId="18" fillId="0" borderId="711">
      <alignment vertical="center"/>
    </xf>
    <xf numFmtId="266" fontId="18" fillId="0" borderId="711">
      <alignment vertical="center"/>
    </xf>
    <xf numFmtId="266" fontId="126" fillId="42" borderId="689" applyNumberFormat="0" applyAlignment="0" applyProtection="0"/>
    <xf numFmtId="266" fontId="126" fillId="42" borderId="689" applyNumberFormat="0" applyAlignment="0" applyProtection="0"/>
    <xf numFmtId="266" fontId="96" fillId="0" borderId="713"/>
    <xf numFmtId="266" fontId="18" fillId="0" borderId="711">
      <alignment vertical="center"/>
    </xf>
    <xf numFmtId="266" fontId="26" fillId="43" borderId="685" applyNumberFormat="0" applyFont="0" applyBorder="0" applyProtection="0"/>
    <xf numFmtId="266" fontId="146" fillId="39" borderId="696" applyNumberFormat="0" applyAlignment="0" applyProtection="0"/>
    <xf numFmtId="266" fontId="21" fillId="0" borderId="686" applyNumberFormat="0" applyFill="0" applyAlignment="0" applyProtection="0"/>
    <xf numFmtId="266" fontId="77" fillId="47" borderId="689"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77" fillId="47"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5" fontId="26" fillId="58" borderId="684" applyNumberFormat="0" applyAlignment="0" applyProtection="0">
      <alignment vertical="top"/>
    </xf>
    <xf numFmtId="266" fontId="65" fillId="68" borderId="688" applyNumberFormat="0" applyBorder="0" applyAlignment="0" applyProtection="0"/>
    <xf numFmtId="266" fontId="126" fillId="42" borderId="689" applyNumberFormat="0" applyAlignment="0" applyProtection="0"/>
    <xf numFmtId="266" fontId="77" fillId="39" borderId="689" applyNumberFormat="0" applyAlignment="0" applyProtection="0"/>
    <xf numFmtId="188" fontId="18" fillId="0" borderId="703" applyFill="0" applyBorder="0">
      <alignment horizontal="right"/>
    </xf>
    <xf numFmtId="266" fontId="65" fillId="68" borderId="688" applyNumberFormat="0" applyBorder="0" applyAlignment="0" applyProtection="0"/>
    <xf numFmtId="266" fontId="21" fillId="0" borderId="686" applyNumberFormat="0" applyFill="0" applyAlignment="0" applyProtection="0"/>
    <xf numFmtId="266" fontId="126" fillId="42" borderId="689" applyNumberFormat="0" applyAlignment="0" applyProtection="0"/>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8" fillId="0" borderId="693" applyNumberFormat="0" applyFill="0" applyAlignment="0" applyProtection="0"/>
    <xf numFmtId="266" fontId="118" fillId="0" borderId="693" applyNumberFormat="0" applyFill="0" applyAlignment="0" applyProtection="0"/>
    <xf numFmtId="220" fontId="79" fillId="0" borderId="703" applyFont="0" applyFill="0" applyBorder="0" applyAlignment="0" applyProtection="0"/>
    <xf numFmtId="10" fontId="21" fillId="68" borderId="701" applyNumberFormat="0" applyBorder="0" applyAlignment="0" applyProtection="0"/>
    <xf numFmtId="266" fontId="126" fillId="42" borderId="689" applyNumberFormat="0" applyAlignment="0" applyProtection="0"/>
    <xf numFmtId="5" fontId="26" fillId="58" borderId="684" applyNumberFormat="0" applyAlignment="0" applyProtection="0">
      <alignment vertical="top"/>
    </xf>
    <xf numFmtId="266" fontId="126" fillId="42" borderId="689" applyNumberFormat="0" applyAlignment="0" applyProtection="0"/>
    <xf numFmtId="5" fontId="26" fillId="58" borderId="684" applyNumberFormat="0" applyAlignment="0" applyProtection="0">
      <alignment vertical="top"/>
    </xf>
    <xf numFmtId="266" fontId="26" fillId="43" borderId="685" applyNumberFormat="0" applyFont="0" applyBorder="0" applyProtection="0"/>
    <xf numFmtId="266" fontId="18" fillId="44" borderId="695" applyNumberFormat="0" applyFont="0" applyAlignment="0" applyProtection="0"/>
    <xf numFmtId="266" fontId="18" fillId="44" borderId="695" applyNumberFormat="0" applyFont="0" applyAlignment="0" applyProtection="0"/>
    <xf numFmtId="8" fontId="18" fillId="0" borderId="690">
      <protection locked="0"/>
    </xf>
    <xf numFmtId="266" fontId="158" fillId="1" borderId="704" applyNumberFormat="0" applyFont="0" applyAlignment="0">
      <alignment horizontal="center"/>
    </xf>
    <xf numFmtId="266" fontId="160" fillId="71" borderId="701">
      <alignment horizontal="center" vertical="center" wrapText="1"/>
      <protection hidden="1"/>
    </xf>
    <xf numFmtId="266" fontId="18" fillId="0" borderId="711">
      <alignment vertical="center"/>
    </xf>
    <xf numFmtId="266" fontId="77" fillId="39" borderId="689" applyNumberFormat="0" applyAlignment="0" applyProtection="0"/>
    <xf numFmtId="266" fontId="65" fillId="68" borderId="688" applyNumberFormat="0" applyBorder="0" applyAlignment="0" applyProtection="0"/>
    <xf numFmtId="266" fontId="26" fillId="43" borderId="685" applyNumberFormat="0" applyFont="0" applyBorder="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6" fillId="43" borderId="685" applyNumberFormat="0" applyFont="0" applyBorder="0" applyProtection="0"/>
    <xf numFmtId="266" fontId="18" fillId="0" borderId="711">
      <alignment vertical="center"/>
    </xf>
    <xf numFmtId="266" fontId="160" fillId="71" borderId="701">
      <alignment horizontal="center" vertical="center" wrapText="1"/>
      <protection hidden="1"/>
    </xf>
    <xf numFmtId="266" fontId="158" fillId="1" borderId="704" applyNumberFormat="0" applyFont="0" applyAlignment="0">
      <alignment horizontal="center"/>
    </xf>
    <xf numFmtId="266" fontId="21" fillId="0" borderId="686" applyNumberFormat="0" applyFill="0" applyAlignment="0" applyProtection="0"/>
    <xf numFmtId="266" fontId="21" fillId="0" borderId="686" applyNumberFormat="0" applyFill="0" applyAlignment="0" applyProtection="0"/>
    <xf numFmtId="266" fontId="126" fillId="42" borderId="689" applyNumberFormat="0" applyAlignment="0" applyProtection="0"/>
    <xf numFmtId="266" fontId="121" fillId="0" borderId="693" applyNumberFormat="0" applyFill="0" applyAlignment="0" applyProtection="0"/>
    <xf numFmtId="266" fontId="77" fillId="39"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8" fillId="0" borderId="711">
      <alignment vertical="center"/>
    </xf>
    <xf numFmtId="266" fontId="26" fillId="43" borderId="685" applyNumberFormat="0" applyFont="0" applyBorder="0" applyProtection="0"/>
    <xf numFmtId="266" fontId="26" fillId="58" borderId="684" applyNumberFormat="0" applyFont="0" applyAlignment="0" applyProtection="0">
      <alignment vertical="top"/>
    </xf>
    <xf numFmtId="266" fontId="74" fillId="80" borderId="701" applyNumberFormat="0" applyProtection="0">
      <alignment horizontal="center" vertical="top" wrapText="1"/>
      <protection hidden="1"/>
    </xf>
    <xf numFmtId="8" fontId="18" fillId="0" borderId="690">
      <protection locked="0"/>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22" fillId="0" borderId="702" applyNumberFormat="0" applyFont="0" applyFill="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21" fillId="0" borderId="701" applyFont="0" applyFill="0" applyBorder="0" applyAlignment="0" applyProtection="0"/>
    <xf numFmtId="38" fontId="21" fillId="0" borderId="701" applyFont="0" applyFill="0" applyBorder="0" applyAlignment="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6" fillId="43" borderId="685" applyNumberFormat="0" applyFont="0" applyBorder="0" applyProtection="0"/>
    <xf numFmtId="266" fontId="27" fillId="0" borderId="710" applyNumberFormat="0" applyAlignment="0" applyProtection="0">
      <alignment horizontal="left" vertical="center"/>
    </xf>
    <xf numFmtId="266" fontId="129" fillId="62" borderId="694">
      <alignment horizontal="left" vertical="center" wrapText="1"/>
    </xf>
    <xf numFmtId="167" fontId="91" fillId="0" borderId="701" applyNumberFormat="0" applyFill="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686" applyNumberFormat="0" applyFill="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27" fillId="0" borderId="71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8" fontId="18" fillId="0" borderId="690">
      <protection locked="0"/>
    </xf>
    <xf numFmtId="266" fontId="126" fillId="42" borderId="689" applyNumberFormat="0" applyAlignment="0" applyProtection="0"/>
    <xf numFmtId="266" fontId="18" fillId="44" borderId="695" applyNumberFormat="0" applyFon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0" fontId="21" fillId="68" borderId="701" applyNumberFormat="0" applyBorder="0" applyAlignment="0" applyProtection="0"/>
    <xf numFmtId="10" fontId="21" fillId="68" borderId="701" applyNumberFormat="0" applyBorder="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266" fontId="126" fillId="42" borderId="689" applyNumberFormat="0" applyAlignment="0" applyProtection="0"/>
    <xf numFmtId="187" fontId="39" fillId="0" borderId="703"/>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46" fillId="39" borderId="696" applyNumberFormat="0" applyAlignment="0" applyProtection="0"/>
    <xf numFmtId="266" fontId="146" fillId="39" borderId="696" applyNumberFormat="0" applyAlignment="0" applyProtection="0"/>
    <xf numFmtId="220" fontId="79" fillId="0" borderId="703" applyFont="0" applyFill="0" applyBorder="0" applyAlignment="0" applyProtection="0"/>
    <xf numFmtId="266" fontId="77" fillId="39"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49" fontId="113" fillId="0" borderId="701">
      <alignment horizontal="center"/>
    </xf>
    <xf numFmtId="266" fontId="126" fillId="42" borderId="689" applyNumberFormat="0" applyAlignment="0" applyProtection="0"/>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7" fillId="0" borderId="704">
      <alignment horizontal="left" vertical="center"/>
    </xf>
    <xf numFmtId="266" fontId="27" fillId="0" borderId="712" applyNumberFormat="0" applyAlignment="0" applyProtection="0">
      <alignment horizontal="left" vertical="center"/>
    </xf>
    <xf numFmtId="266" fontId="126" fillId="42" borderId="689" applyNumberFormat="0" applyAlignment="0" applyProtection="0"/>
    <xf numFmtId="231" fontId="22" fillId="68" borderId="701" applyNumberFormat="0" applyFont="0" applyAlignment="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8" fontId="18" fillId="0" borderId="690">
      <protection locked="0"/>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686" applyNumberFormat="0" applyFill="0" applyAlignment="0" applyProtection="0"/>
    <xf numFmtId="266" fontId="21" fillId="0" borderId="686" applyNumberFormat="0" applyFill="0" applyAlignment="0" applyProtection="0"/>
    <xf numFmtId="5" fontId="26" fillId="58" borderId="684" applyNumberFormat="0" applyAlignment="0" applyProtection="0">
      <alignment vertical="top"/>
    </xf>
    <xf numFmtId="188" fontId="18" fillId="0" borderId="703" applyFill="0" applyBorder="0">
      <alignment horizontal="right"/>
    </xf>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8" fillId="44" borderId="695" applyNumberFormat="0" applyFont="0" applyAlignment="0" applyProtection="0"/>
    <xf numFmtId="266" fontId="126" fillId="42" borderId="689" applyNumberFormat="0" applyAlignment="0" applyProtection="0"/>
    <xf numFmtId="231" fontId="22" fillId="68" borderId="701" applyNumberFormat="0" applyFont="0" applyAlignment="0"/>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52" fillId="0" borderId="701" applyProtection="0">
      <alignment horizontal="center" vertical="top" wrapText="1"/>
      <protection hidden="1"/>
    </xf>
    <xf numFmtId="4" fontId="91" fillId="0" borderId="701" applyFont="0" applyFill="0" applyBorder="0" applyAlignment="0" applyProtection="0"/>
    <xf numFmtId="8" fontId="18" fillId="0" borderId="690">
      <protection locked="0"/>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26" fillId="43" borderId="685" applyNumberFormat="0" applyFont="0" applyBorder="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686" applyNumberFormat="0" applyFill="0" applyAlignment="0" applyProtection="0"/>
    <xf numFmtId="266" fontId="21" fillId="0" borderId="686" applyNumberFormat="0" applyFill="0" applyAlignment="0" applyProtection="0"/>
    <xf numFmtId="266" fontId="126" fillId="42" borderId="689" applyNumberFormat="0" applyAlignment="0" applyProtection="0"/>
    <xf numFmtId="266" fontId="126" fillId="42" borderId="689" applyNumberFormat="0" applyAlignment="0" applyProtection="0"/>
    <xf numFmtId="10" fontId="21" fillId="68" borderId="701" applyNumberFormat="0" applyBorder="0" applyAlignment="0" applyProtection="0"/>
    <xf numFmtId="266" fontId="118" fillId="0" borderId="691"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49" fontId="113" fillId="0" borderId="701">
      <alignment horizontal="center"/>
    </xf>
    <xf numFmtId="49" fontId="113" fillId="0" borderId="701">
      <alignment horizontal="center"/>
    </xf>
    <xf numFmtId="49" fontId="113" fillId="0" borderId="701">
      <alignment horizontal="center"/>
    </xf>
    <xf numFmtId="266" fontId="118" fillId="0" borderId="691" applyNumberFormat="0" applyFill="0" applyAlignment="0" applyProtection="0"/>
    <xf numFmtId="49" fontId="113" fillId="0" borderId="701">
      <alignment horizontal="center"/>
    </xf>
    <xf numFmtId="266" fontId="126" fillId="42" borderId="689" applyNumberFormat="0" applyAlignment="0" applyProtection="0"/>
    <xf numFmtId="49" fontId="113" fillId="0" borderId="701">
      <alignment horizontal="center"/>
    </xf>
    <xf numFmtId="266" fontId="18" fillId="0" borderId="711">
      <alignment vertical="center"/>
    </xf>
    <xf numFmtId="266" fontId="26" fillId="43" borderId="685" applyNumberFormat="0" applyFont="0" applyBorder="0" applyProtection="0"/>
    <xf numFmtId="266" fontId="18" fillId="0" borderId="711">
      <alignment vertical="center"/>
    </xf>
    <xf numFmtId="266" fontId="26" fillId="43" borderId="685" applyNumberFormat="0" applyFont="0" applyBorder="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26" fillId="42" borderId="689" applyNumberFormat="0" applyAlignment="0" applyProtection="0"/>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26" fillId="42" borderId="689" applyNumberFormat="0" applyAlignment="0" applyProtection="0"/>
    <xf numFmtId="266" fontId="26" fillId="43" borderId="685" applyNumberFormat="0" applyFont="0" applyBorder="0" applyProtection="0"/>
    <xf numFmtId="266" fontId="18" fillId="0" borderId="711">
      <alignment vertical="center"/>
    </xf>
    <xf numFmtId="266" fontId="126" fillId="42" borderId="689" applyNumberFormat="0" applyAlignment="0" applyProtection="0"/>
    <xf numFmtId="188" fontId="62" fillId="0" borderId="687" applyNumberFormat="0" applyFill="0" applyBorder="0" applyAlignment="0" applyProtection="0">
      <alignment horizontal="right"/>
    </xf>
    <xf numFmtId="266" fontId="21" fillId="0" borderId="686" applyNumberFormat="0" applyFill="0" applyAlignment="0" applyProtection="0"/>
    <xf numFmtId="266" fontId="65" fillId="68" borderId="688" applyNumberFormat="0" applyBorder="0" applyAlignment="0" applyProtection="0"/>
    <xf numFmtId="188" fontId="18" fillId="0" borderId="703" applyFill="0" applyBorder="0">
      <alignment horizontal="right"/>
    </xf>
    <xf numFmtId="266" fontId="65" fillId="68" borderId="688" applyNumberFormat="0" applyBorder="0" applyAlignment="0" applyProtection="0"/>
    <xf numFmtId="266" fontId="77" fillId="47"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8" fillId="44" borderId="695" applyNumberFormat="0" applyFont="0" applyAlignment="0" applyProtection="0"/>
    <xf numFmtId="266" fontId="146" fillId="47" borderId="696" applyNumberFormat="0" applyAlignment="0" applyProtection="0"/>
    <xf numFmtId="266" fontId="146" fillId="47" borderId="696"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39" borderId="696"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188" fontId="25" fillId="0" borderId="687" applyNumberFormat="0" applyFill="0" applyBorder="0" applyAlignment="0" applyProtection="0">
      <alignment horizontal="right"/>
    </xf>
    <xf numFmtId="8" fontId="18" fillId="0" borderId="690">
      <protection locked="0"/>
    </xf>
    <xf numFmtId="266" fontId="52" fillId="0" borderId="701" applyProtection="0">
      <alignment horizontal="center" vertical="top" wrapText="1"/>
      <protection hidden="1"/>
    </xf>
    <xf numFmtId="266" fontId="18" fillId="44" borderId="695" applyNumberFormat="0" applyFon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26" fillId="58" borderId="684" applyNumberFormat="0" applyFont="0" applyAlignment="0" applyProtection="0">
      <alignment vertical="top"/>
    </xf>
    <xf numFmtId="38" fontId="21" fillId="0" borderId="701" applyFont="0" applyFill="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126" fillId="42" borderId="689" applyNumberFormat="0" applyAlignment="0" applyProtection="0"/>
    <xf numFmtId="266" fontId="21" fillId="0" borderId="68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49" fontId="113" fillId="0" borderId="701">
      <alignment horizontal="center"/>
    </xf>
    <xf numFmtId="266" fontId="113" fillId="0" borderId="701">
      <alignment horizontal="center"/>
    </xf>
    <xf numFmtId="266" fontId="26" fillId="43" borderId="685" applyNumberFormat="0" applyFont="0" applyBorder="0" applyProtection="0"/>
    <xf numFmtId="266" fontId="26" fillId="43" borderId="685" applyNumberFormat="0" applyFont="0" applyBorder="0" applyProtection="0"/>
    <xf numFmtId="266" fontId="96" fillId="0" borderId="713"/>
    <xf numFmtId="266" fontId="96" fillId="0" borderId="713"/>
    <xf numFmtId="266"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126" fillId="42" borderId="689" applyNumberFormat="0" applyAlignment="0" applyProtection="0"/>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65" fillId="68" borderId="688" applyNumberFormat="0" applyBorder="0" applyAlignment="0" applyProtection="0"/>
    <xf numFmtId="266" fontId="77" fillId="47" borderId="689" applyNumberFormat="0" applyAlignment="0" applyProtection="0"/>
    <xf numFmtId="266" fontId="18" fillId="44" borderId="695" applyNumberFormat="0" applyFont="0" applyAlignment="0" applyProtection="0"/>
    <xf numFmtId="266" fontId="146" fillId="47" borderId="696" applyNumberFormat="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39" borderId="696" applyNumberFormat="0" applyAlignment="0" applyProtection="0"/>
    <xf numFmtId="266" fontId="77" fillId="47" borderId="689" applyNumberFormat="0" applyAlignment="0" applyProtection="0"/>
    <xf numFmtId="266" fontId="65" fillId="68" borderId="688" applyNumberFormat="0" applyBorder="0" applyAlignment="0" applyProtection="0"/>
    <xf numFmtId="266" fontId="126" fillId="42" borderId="689" applyNumberFormat="0" applyAlignment="0" applyProtection="0"/>
    <xf numFmtId="266" fontId="21" fillId="0" borderId="68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96" fillId="0" borderId="713"/>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7" fontId="39" fillId="0" borderId="703"/>
    <xf numFmtId="266" fontId="77" fillId="47" borderId="689" applyNumberFormat="0" applyAlignment="0" applyProtection="0"/>
    <xf numFmtId="188" fontId="21" fillId="0" borderId="687" applyNumberFormat="0" applyFont="0" applyFill="0" applyAlignment="0" applyProtection="0">
      <alignment horizontal="right"/>
    </xf>
    <xf numFmtId="183" fontId="18" fillId="0" borderId="697">
      <alignment horizontal="centerContinuous"/>
    </xf>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187" fontId="39" fillId="0" borderId="703"/>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6" fillId="58" borderId="684" applyNumberFormat="0" applyFont="0" applyAlignment="0" applyProtection="0">
      <alignment vertical="top"/>
    </xf>
    <xf numFmtId="185" fontId="19" fillId="0" borderId="703"/>
    <xf numFmtId="266" fontId="16" fillId="0" borderId="700" applyNumberFormat="0" applyFill="0" applyAlignment="0" applyProtection="0"/>
    <xf numFmtId="266" fontId="37" fillId="0" borderId="699"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26" fillId="42" borderId="689" applyNumberFormat="0" applyAlignment="0" applyProtection="0"/>
    <xf numFmtId="49" fontId="113" fillId="0" borderId="701">
      <alignment horizontal="center"/>
    </xf>
    <xf numFmtId="8" fontId="18" fillId="0" borderId="690">
      <protection locked="0"/>
    </xf>
    <xf numFmtId="266" fontId="126" fillId="42" borderId="689" applyNumberFormat="0" applyAlignment="0" applyProtection="0"/>
    <xf numFmtId="266" fontId="126" fillId="42" borderId="689" applyNumberFormat="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27" fillId="0" borderId="712" applyNumberFormat="0" applyAlignment="0" applyProtection="0">
      <alignment horizontal="left" vertical="center"/>
    </xf>
    <xf numFmtId="266" fontId="26" fillId="43" borderId="685" applyNumberFormat="0" applyFont="0" applyBorder="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8" fillId="0" borderId="711">
      <alignment vertical="center"/>
    </xf>
    <xf numFmtId="266" fontId="96" fillId="0" borderId="71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21" fillId="0" borderId="693" applyNumberFormat="0" applyFill="0" applyAlignment="0" applyProtection="0"/>
    <xf numFmtId="266" fontId="126" fillId="42" borderId="689" applyNumberFormat="0" applyAlignment="0" applyProtection="0"/>
    <xf numFmtId="49" fontId="113" fillId="0" borderId="701">
      <alignment horizontal="center"/>
    </xf>
    <xf numFmtId="266" fontId="26" fillId="43" borderId="685" applyNumberFormat="0" applyFont="0" applyBorder="0" applyProtection="0"/>
    <xf numFmtId="266" fontId="126" fillId="42" borderId="689" applyNumberFormat="0" applyAlignment="0" applyProtection="0"/>
    <xf numFmtId="266" fontId="118" fillId="0" borderId="693" applyNumberFormat="0" applyFill="0" applyAlignment="0" applyProtection="0"/>
    <xf numFmtId="266" fontId="126" fillId="42" borderId="689" applyNumberFormat="0" applyAlignment="0" applyProtection="0"/>
    <xf numFmtId="266" fontId="21" fillId="0" borderId="701" applyFont="0" applyFill="0" applyBorder="0" applyAlignment="0" applyProtection="0"/>
    <xf numFmtId="266" fontId="121" fillId="0" borderId="693" applyNumberFormat="0" applyFill="0" applyAlignment="0" applyProtection="0"/>
    <xf numFmtId="49" fontId="113" fillId="0" borderId="701">
      <alignment horizontal="center"/>
    </xf>
    <xf numFmtId="266" fontId="118" fillId="0" borderId="693" applyNumberFormat="0" applyFill="0" applyAlignment="0" applyProtection="0"/>
    <xf numFmtId="266" fontId="113" fillId="0" borderId="701">
      <alignment horizontal="center"/>
    </xf>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8" fillId="0" borderId="711">
      <alignment vertical="center"/>
    </xf>
    <xf numFmtId="266" fontId="18" fillId="0" borderId="711">
      <alignment vertical="center"/>
    </xf>
    <xf numFmtId="266" fontId="118" fillId="0" borderId="656"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96" fillId="0" borderId="0" applyNumberFormat="0" applyFill="0" applyBorder="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21" fillId="0" borderId="658" applyNumberFormat="0" applyFill="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18" fillId="0" borderId="691" applyNumberFormat="0" applyFill="0" applyAlignment="0" applyProtection="0"/>
    <xf numFmtId="266" fontId="196" fillId="0" borderId="0" applyNumberFormat="0" applyFill="0" applyBorder="0" applyAlignment="0" applyProtection="0"/>
    <xf numFmtId="49" fontId="113" fillId="0" borderId="701">
      <alignment horizontal="center"/>
    </xf>
    <xf numFmtId="266" fontId="126" fillId="42" borderId="689" applyNumberFormat="0" applyAlignment="0" applyProtection="0"/>
    <xf numFmtId="266" fontId="27" fillId="0" borderId="704">
      <alignment horizontal="lef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26" fillId="42" borderId="689" applyNumberFormat="0" applyAlignment="0" applyProtection="0"/>
    <xf numFmtId="266" fontId="21" fillId="0" borderId="686" applyNumberFormat="0" applyFill="0" applyAlignment="0" applyProtection="0"/>
    <xf numFmtId="266" fontId="21" fillId="0" borderId="686" applyNumberFormat="0" applyFill="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18" fillId="0" borderId="711">
      <alignment vertical="center"/>
    </xf>
    <xf numFmtId="266" fontId="18" fillId="0" borderId="711">
      <alignment vertical="center"/>
    </xf>
    <xf numFmtId="266" fontId="18" fillId="0" borderId="711">
      <alignment vertical="center"/>
    </xf>
    <xf numFmtId="266" fontId="96" fillId="0" borderId="713"/>
    <xf numFmtId="266" fontId="18" fillId="0" borderId="711">
      <alignment vertical="center"/>
    </xf>
    <xf numFmtId="266" fontId="21" fillId="0" borderId="686" applyNumberFormat="0" applyFill="0" applyAlignment="0" applyProtection="0"/>
    <xf numFmtId="4" fontId="91" fillId="0" borderId="701" applyFont="0" applyFill="0" applyBorder="0" applyAlignment="0" applyProtection="0"/>
    <xf numFmtId="266" fontId="52" fillId="0" borderId="701" applyProtection="0">
      <alignment horizontal="center" vertical="top" wrapText="1"/>
      <protection hidden="1"/>
    </xf>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4" fontId="91" fillId="0" borderId="701" applyFont="0" applyFill="0" applyBorder="0" applyAlignment="0" applyProtection="0"/>
    <xf numFmtId="188" fontId="18" fillId="0" borderId="703" applyFill="0" applyBorder="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126" fillId="42" borderId="689" applyNumberFormat="0" applyAlignment="0" applyProtection="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27" fillId="0" borderId="712" applyNumberFormat="0" applyAlignment="0" applyProtection="0">
      <alignment horizontal="left" vertical="center"/>
    </xf>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266" fontId="118" fillId="0" borderId="658" applyNumberFormat="0" applyFill="0" applyAlignment="0" applyProtection="0"/>
    <xf numFmtId="266" fontId="121" fillId="0" borderId="658" applyNumberFormat="0" applyFill="0" applyAlignment="0" applyProtection="0"/>
    <xf numFmtId="49" fontId="113" fillId="0" borderId="701">
      <alignment horizontal="center"/>
    </xf>
    <xf numFmtId="49" fontId="113" fillId="0" borderId="701">
      <alignment horizontal="center"/>
    </xf>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49" fontId="113" fillId="0" borderId="701">
      <alignment horizontal="center"/>
    </xf>
    <xf numFmtId="266" fontId="121" fillId="0" borderId="658" applyNumberFormat="0" applyFill="0" applyAlignment="0" applyProtection="0"/>
    <xf numFmtId="266" fontId="126" fillId="42" borderId="689"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26" fillId="42" borderId="689" applyNumberFormat="0" applyAlignment="0" applyProtection="0"/>
    <xf numFmtId="266" fontId="118" fillId="0" borderId="656" applyNumberFormat="0" applyFill="0" applyAlignment="0" applyProtection="0"/>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8" fillId="0" borderId="658" applyNumberFormat="0" applyFill="0" applyAlignment="0" applyProtection="0"/>
    <xf numFmtId="10" fontId="21" fillId="68" borderId="701" applyNumberFormat="0" applyBorder="0" applyAlignment="0" applyProtection="0"/>
    <xf numFmtId="10" fontId="21" fillId="68" borderId="701" applyNumberFormat="0" applyBorder="0" applyAlignment="0" applyProtection="0"/>
    <xf numFmtId="266" fontId="126" fillId="42" borderId="689" applyNumberFormat="0" applyAlignment="0" applyProtection="0"/>
    <xf numFmtId="266" fontId="121" fillId="0" borderId="658" applyNumberFormat="0" applyFill="0" applyAlignment="0" applyProtection="0"/>
    <xf numFmtId="266" fontId="126" fillId="42" borderId="689" applyNumberFormat="0" applyAlignment="0" applyProtection="0"/>
    <xf numFmtId="266" fontId="118" fillId="0" borderId="658" applyNumberFormat="0" applyFill="0" applyAlignment="0" applyProtection="0"/>
    <xf numFmtId="266" fontId="126" fillId="42" borderId="689" applyNumberFormat="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118" fillId="0" borderId="656"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6" fillId="42" borderId="689" applyNumberFormat="0" applyAlignment="0" applyProtection="0"/>
    <xf numFmtId="266" fontId="120" fillId="0" borderId="657"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52" applyNumberFormat="0" applyFill="0" applyBorder="0" applyAlignment="0" applyProtection="0">
      <alignment horizontal="right"/>
    </xf>
    <xf numFmtId="5" fontId="26" fillId="58" borderId="684" applyNumberFormat="0" applyAlignment="0" applyProtection="0">
      <alignment vertical="top"/>
    </xf>
    <xf numFmtId="188" fontId="55" fillId="0" borderId="652"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18" fillId="0" borderId="656" applyNumberFormat="0" applyFill="0" applyAlignment="0" applyProtection="0"/>
    <xf numFmtId="266" fontId="126" fillId="42" borderId="689" applyNumberFormat="0" applyAlignment="0" applyProtection="0"/>
    <xf numFmtId="266" fontId="118" fillId="0" borderId="656"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26" fillId="42" borderId="689" applyNumberFormat="0" applyAlignment="0" applyProtection="0"/>
    <xf numFmtId="266" fontId="126" fillId="42" borderId="689" applyNumberFormat="0" applyAlignment="0" applyProtection="0"/>
    <xf numFmtId="188" fontId="55" fillId="0" borderId="652" applyNumberFormat="0" applyFill="0" applyBorder="0" applyAlignment="0" applyProtection="0">
      <alignment horizontal="right"/>
    </xf>
    <xf numFmtId="188" fontId="55" fillId="0" borderId="652"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38"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167" fontId="91" fillId="0" borderId="701" applyNumberFormat="0" applyFill="0" applyAlignment="0" applyProtection="0"/>
    <xf numFmtId="266" fontId="122" fillId="0" borderId="702" applyNumberFormat="0" applyFont="0" applyFill="0" applyAlignment="0" applyProtection="0"/>
    <xf numFmtId="266" fontId="74" fillId="80" borderId="701" applyNumberFormat="0" applyProtection="0">
      <alignment horizontal="center" vertical="top" wrapText="1"/>
      <protection hidden="1"/>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1" fillId="0" borderId="686" applyNumberFormat="0" applyFill="0" applyAlignment="0" applyProtection="0"/>
    <xf numFmtId="266" fontId="21" fillId="0" borderId="686" applyNumberFormat="0" applyFill="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65" fillId="68" borderId="653" applyNumberFormat="0" applyBorder="0" applyAlignment="0" applyProtection="0"/>
    <xf numFmtId="266" fontId="65" fillId="68" borderId="653" applyNumberFormat="0" applyBorder="0" applyAlignment="0" applyProtection="0"/>
    <xf numFmtId="266" fontId="65" fillId="68" borderId="653" applyNumberFormat="0" applyBorder="0" applyAlignment="0" applyProtection="0"/>
    <xf numFmtId="188" fontId="25" fillId="0" borderId="652" applyNumberFormat="0" applyFill="0" applyBorder="0" applyAlignment="0" applyProtection="0">
      <alignment horizontal="right"/>
    </xf>
    <xf numFmtId="266" fontId="65" fillId="68" borderId="653" applyNumberFormat="0" applyBorder="0" applyAlignment="0" applyProtection="0"/>
    <xf numFmtId="188" fontId="62" fillId="0" borderId="652" applyNumberFormat="0" applyFill="0" applyBorder="0" applyAlignment="0" applyProtection="0">
      <alignment horizontal="right"/>
    </xf>
    <xf numFmtId="188" fontId="62" fillId="0" borderId="652" applyNumberFormat="0" applyFill="0" applyBorder="0" applyAlignment="0" applyProtection="0">
      <alignment horizontal="right"/>
    </xf>
    <xf numFmtId="266" fontId="18" fillId="0" borderId="711">
      <alignment vertical="center"/>
    </xf>
    <xf numFmtId="266" fontId="18" fillId="0" borderId="711">
      <alignment vertical="center"/>
    </xf>
    <xf numFmtId="266" fontId="96" fillId="0" borderId="713"/>
    <xf numFmtId="266" fontId="160" fillId="71" borderId="701">
      <alignment horizontal="center" vertical="center" wrapText="1"/>
      <protection hidden="1"/>
    </xf>
    <xf numFmtId="266" fontId="158" fillId="1" borderId="704" applyNumberFormat="0" applyFont="0" applyAlignment="0">
      <alignment horizontal="center"/>
    </xf>
    <xf numFmtId="266" fontId="18" fillId="0" borderId="711">
      <alignment vertical="center"/>
    </xf>
    <xf numFmtId="266" fontId="96" fillId="0" borderId="713"/>
    <xf numFmtId="266" fontId="18" fillId="0" borderId="711">
      <alignment vertical="center"/>
    </xf>
    <xf numFmtId="266" fontId="113" fillId="0" borderId="701">
      <alignment horizontal="center"/>
    </xf>
    <xf numFmtId="266" fontId="126" fillId="42" borderId="689" applyNumberFormat="0" applyAlignment="0" applyProtection="0"/>
    <xf numFmtId="266" fontId="27" fillId="0" borderId="712" applyNumberFormat="0" applyAlignment="0" applyProtection="0">
      <alignment horizontal="left" vertical="center"/>
    </xf>
    <xf numFmtId="49" fontId="113" fillId="0" borderId="701">
      <alignment horizont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88" fontId="21" fillId="0" borderId="652" applyNumberFormat="0" applyFont="0" applyFill="0" applyAlignment="0" applyProtection="0">
      <alignment horizontal="right"/>
    </xf>
    <xf numFmtId="266" fontId="196" fillId="0" borderId="0" applyNumberFormat="0" applyFill="0" applyBorder="0" applyAlignment="0" applyProtection="0"/>
    <xf numFmtId="185" fontId="19" fillId="0" borderId="703"/>
    <xf numFmtId="266" fontId="196" fillId="0" borderId="0" applyNumberFormat="0" applyFill="0" applyBorder="0" applyAlignment="0" applyProtection="0"/>
    <xf numFmtId="266" fontId="196" fillId="0" borderId="0" applyNumberFormat="0" applyFill="0" applyBorder="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266" fontId="196" fillId="0" borderId="0" applyNumberFormat="0" applyFill="0" applyBorder="0" applyAlignment="0" applyProtection="0"/>
    <xf numFmtId="188" fontId="21" fillId="0" borderId="652" applyNumberFormat="0" applyFont="0" applyFill="0" applyAlignment="0" applyProtection="0">
      <alignment horizontal="right"/>
    </xf>
    <xf numFmtId="188" fontId="21" fillId="0" borderId="652"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701" applyFont="0" applyFill="0" applyBorder="0" applyAlignment="0" applyProtection="0"/>
    <xf numFmtId="167" fontId="91" fillId="0" borderId="701" applyNumberFormat="0" applyFill="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49" fontId="113" fillId="0" borderId="701">
      <alignment horizontal="center"/>
    </xf>
    <xf numFmtId="227" fontId="18" fillId="0" borderId="705" applyFon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713"/>
    <xf numFmtId="266" fontId="18" fillId="0" borderId="711">
      <alignmen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26" fillId="42" borderId="689" applyNumberFormat="0" applyAlignment="0" applyProtection="0"/>
    <xf numFmtId="266" fontId="196" fillId="0" borderId="0" applyNumberFormat="0" applyFill="0" applyBorder="0" applyAlignment="0" applyProtection="0"/>
    <xf numFmtId="266" fontId="21" fillId="0" borderId="686" applyNumberFormat="0" applyFill="0" applyAlignment="0" applyProtection="0"/>
    <xf numFmtId="266" fontId="21" fillId="0" borderId="686" applyNumberFormat="0" applyFill="0" applyAlignment="0" applyProtection="0"/>
    <xf numFmtId="5" fontId="26" fillId="58" borderId="684" applyNumberFormat="0" applyAlignment="0" applyProtection="0">
      <alignment vertical="top"/>
    </xf>
    <xf numFmtId="266" fontId="126" fillId="42"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6" fillId="43" borderId="685" applyNumberFormat="0" applyFont="0" applyBorder="0" applyProtection="0"/>
    <xf numFmtId="8" fontId="18" fillId="0" borderId="690">
      <protection locked="0"/>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96" fillId="0" borderId="0" applyNumberFormat="0" applyFill="0" applyBorder="0" applyAlignment="0" applyProtection="0"/>
    <xf numFmtId="5" fontId="26" fillId="58" borderId="684" applyNumberFormat="0" applyAlignment="0" applyProtection="0">
      <alignment vertical="top"/>
    </xf>
    <xf numFmtId="266" fontId="18" fillId="44" borderId="695" applyNumberFormat="0" applyFont="0" applyAlignment="0" applyProtection="0"/>
    <xf numFmtId="266" fontId="27" fillId="0" borderId="712" applyNumberFormat="0" applyAlignment="0" applyProtection="0">
      <alignment horizontal="left" vertical="center"/>
    </xf>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96" fillId="0" borderId="0" applyNumberFormat="0" applyFill="0" applyBorder="0" applyAlignment="0" applyProtection="0"/>
    <xf numFmtId="266" fontId="26" fillId="58" borderId="684" applyNumberFormat="0" applyFont="0" applyAlignment="0" applyProtection="0">
      <alignment vertical="top"/>
    </xf>
    <xf numFmtId="266" fontId="21" fillId="0" borderId="686" applyNumberFormat="0" applyFill="0" applyAlignment="0" applyProtection="0"/>
    <xf numFmtId="266" fontId="21" fillId="0" borderId="68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8" fillId="0" borderId="711">
      <alignment vertical="center"/>
    </xf>
    <xf numFmtId="266" fontId="96" fillId="0" borderId="713"/>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56"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18" fillId="0" borderId="658" applyNumberFormat="0" applyFill="0" applyAlignment="0" applyProtection="0"/>
    <xf numFmtId="266" fontId="118" fillId="0" borderId="658" applyNumberFormat="0" applyFill="0" applyAlignment="0" applyProtection="0"/>
    <xf numFmtId="266" fontId="121" fillId="0" borderId="658" applyNumberFormat="0" applyFill="0" applyAlignment="0" applyProtection="0"/>
    <xf numFmtId="266" fontId="121" fillId="0" borderId="658" applyNumberFormat="0" applyFill="0" applyAlignment="0" applyProtection="0"/>
    <xf numFmtId="266" fontId="120" fillId="0" borderId="657" applyNumberFormat="0" applyFill="0" applyAlignment="0" applyProtection="0"/>
    <xf numFmtId="266" fontId="120" fillId="0" borderId="657" applyNumberFormat="0" applyFill="0" applyAlignment="0" applyProtection="0"/>
    <xf numFmtId="266" fontId="118" fillId="0" borderId="656" applyNumberFormat="0" applyFill="0" applyAlignment="0" applyProtection="0"/>
    <xf numFmtId="266" fontId="118" fillId="0" borderId="656" applyNumberFormat="0" applyFill="0" applyAlignment="0" applyProtection="0"/>
    <xf numFmtId="266" fontId="118" fillId="0" borderId="658" applyNumberFormat="0" applyFill="0" applyAlignment="0" applyProtection="0"/>
    <xf numFmtId="266" fontId="27" fillId="0" borderId="712" applyNumberFormat="0" applyAlignment="0" applyProtection="0">
      <alignment horizontal="left" vertical="center"/>
    </xf>
    <xf numFmtId="220" fontId="79" fillId="0" borderId="703" applyFon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26" fillId="42" borderId="689" applyNumberFormat="0" applyAlignment="0" applyProtection="0"/>
    <xf numFmtId="266" fontId="113" fillId="0" borderId="701">
      <alignment horizontal="center"/>
    </xf>
    <xf numFmtId="4" fontId="91" fillId="0" borderId="701" applyFont="0" applyFill="0" applyBorder="0" applyAlignment="0" applyProtection="0"/>
    <xf numFmtId="266" fontId="77" fillId="39" borderId="689" applyNumberFormat="0" applyAlignment="0" applyProtection="0"/>
    <xf numFmtId="266" fontId="121" fillId="0" borderId="693" applyNumberFormat="0" applyFill="0" applyAlignment="0" applyProtection="0"/>
    <xf numFmtId="266" fontId="196" fillId="0" borderId="0" applyNumberFormat="0" applyFill="0" applyBorder="0" applyAlignment="0" applyProtection="0"/>
    <xf numFmtId="266" fontId="118" fillId="0" borderId="693" applyNumberFormat="0" applyFill="0" applyAlignment="0" applyProtection="0"/>
    <xf numFmtId="266" fontId="118" fillId="0" borderId="693" applyNumberFormat="0" applyFill="0" applyAlignment="0" applyProtection="0"/>
    <xf numFmtId="266" fontId="146" fillId="39" borderId="696" applyNumberFormat="0" applyAlignment="0" applyProtection="0"/>
    <xf numFmtId="49" fontId="113" fillId="0" borderId="701">
      <alignment horizont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6" fillId="58" borderId="684" applyNumberFormat="0" applyFont="0" applyAlignment="0" applyProtection="0">
      <alignment vertical="top"/>
    </xf>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27" fillId="0" borderId="712" applyNumberFormat="0" applyAlignment="0" applyProtection="0">
      <alignment horizontal="left" vertical="center"/>
    </xf>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8" fillId="0" borderId="711">
      <alignment vertical="center"/>
    </xf>
    <xf numFmtId="266" fontId="96" fillId="0" borderId="713"/>
    <xf numFmtId="188" fontId="21" fillId="0" borderId="687" applyNumberFormat="0" applyFont="0" applyFill="0" applyAlignment="0" applyProtection="0">
      <alignment horizontal="right"/>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26" fillId="42" borderId="689" applyNumberFormat="0" applyAlignment="0" applyProtection="0"/>
    <xf numFmtId="266" fontId="118" fillId="0" borderId="693" applyNumberFormat="0" applyFill="0" applyAlignment="0" applyProtection="0"/>
    <xf numFmtId="49" fontId="113" fillId="0" borderId="701">
      <alignment horizontal="center"/>
    </xf>
    <xf numFmtId="266" fontId="146" fillId="47" borderId="696" applyNumberFormat="0" applyAlignment="0" applyProtection="0"/>
    <xf numFmtId="266" fontId="126" fillId="42" borderId="689" applyNumberFormat="0" applyAlignment="0" applyProtection="0"/>
    <xf numFmtId="266" fontId="121" fillId="0" borderId="693" applyNumberFormat="0" applyFill="0" applyAlignment="0" applyProtection="0"/>
    <xf numFmtId="266" fontId="126" fillId="42" borderId="689" applyNumberFormat="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8" fillId="0" borderId="711">
      <alignment vertical="center"/>
    </xf>
    <xf numFmtId="266" fontId="18" fillId="0" borderId="711">
      <alignment vertical="center"/>
    </xf>
    <xf numFmtId="266" fontId="118" fillId="0" borderId="691" applyNumberFormat="0" applyFill="0" applyAlignment="0" applyProtection="0"/>
    <xf numFmtId="266" fontId="120" fillId="0" borderId="692"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96" fillId="0" borderId="0" applyNumberFormat="0" applyFill="0" applyBorder="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709" applyNumberFormat="0" applyFont="0" applyFill="0" applyAlignment="0" applyProtection="0"/>
    <xf numFmtId="201" fontId="71" fillId="0" borderId="709" applyNumberFormat="0" applyFill="0" applyAlignment="0" applyProtection="0">
      <alignment horizontal="center"/>
    </xf>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21" fillId="0" borderId="693" applyNumberFormat="0" applyFill="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39" fillId="0" borderId="709"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09">
      <alignment horizontal="center"/>
    </xf>
    <xf numFmtId="266" fontId="18" fillId="0" borderId="711">
      <alignmen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09" applyNumberFormat="0" applyFont="0" applyFill="0" applyAlignment="0" applyProtection="0"/>
    <xf numFmtId="266" fontId="18" fillId="0" borderId="709" applyNumberFormat="0" applyFont="0" applyFill="0" applyAlignment="0" applyProtection="0"/>
    <xf numFmtId="266" fontId="196" fillId="0" borderId="0" applyNumberFormat="0" applyFill="0" applyBorder="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6" fillId="43" borderId="685" applyNumberFormat="0" applyFont="0" applyBorder="0" applyProtection="0"/>
    <xf numFmtId="266" fontId="21" fillId="0" borderId="686" applyNumberFormat="0" applyFill="0" applyAlignment="0" applyProtection="0"/>
    <xf numFmtId="266" fontId="21" fillId="0" borderId="686" applyNumberFormat="0" applyFill="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8" fontId="18" fillId="0" borderId="690">
      <protection locked="0"/>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26" fillId="42" borderId="689" applyNumberFormat="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11">
      <alignment vertical="center"/>
    </xf>
    <xf numFmtId="266" fontId="18" fillId="0" borderId="711">
      <alignment vertical="center"/>
    </xf>
    <xf numFmtId="266" fontId="18" fillId="0" borderId="711">
      <alignment vertical="center"/>
    </xf>
    <xf numFmtId="266" fontId="96" fillId="0" borderId="713"/>
    <xf numFmtId="266" fontId="18" fillId="0" borderId="711">
      <alignment vertical="center"/>
    </xf>
    <xf numFmtId="266" fontId="40" fillId="0" borderId="709" applyNumberFormat="0" applyFont="0" applyFill="0" applyAlignment="0" applyProtection="0"/>
    <xf numFmtId="201" fontId="71" fillId="0" borderId="709" applyNumberFormat="0" applyFill="0" applyAlignment="0" applyProtection="0">
      <alignment horizontal="center"/>
    </xf>
    <xf numFmtId="266" fontId="18" fillId="0" borderId="709">
      <alignment horizontal="center"/>
    </xf>
    <xf numFmtId="4" fontId="91" fillId="0" borderId="701" applyFont="0" applyFill="0" applyBorder="0" applyAlignment="0" applyProtection="0"/>
    <xf numFmtId="266" fontId="52" fillId="0" borderId="701" applyProtection="0">
      <alignment horizontal="center" vertical="top" wrapText="1"/>
      <protection hidden="1"/>
    </xf>
    <xf numFmtId="266" fontId="39" fillId="0" borderId="709" applyNumberFormat="0" applyFont="0" applyFill="0" applyBorder="0" applyProtection="0">
      <alignment horizontal="centerContinuous"/>
    </xf>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4" fontId="91" fillId="0" borderId="701" applyFont="0" applyFill="0" applyBorder="0" applyAlignment="0" applyProtection="0"/>
    <xf numFmtId="188" fontId="18" fillId="0" borderId="703" applyFill="0" applyBorder="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126" fillId="42" borderId="689" applyNumberFormat="0" applyAlignment="0" applyProtection="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27" fillId="0" borderId="712" applyNumberFormat="0" applyAlignment="0" applyProtection="0">
      <alignment horizontal="left" vertical="center"/>
    </xf>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49" fontId="113" fillId="0" borderId="701">
      <alignment horizontal="center"/>
    </xf>
    <xf numFmtId="266" fontId="121" fillId="0" borderId="693" applyNumberFormat="0" applyFill="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8" fillId="0" borderId="693" applyNumberFormat="0" applyFill="0" applyAlignment="0" applyProtection="0"/>
    <xf numFmtId="10" fontId="21" fillId="68" borderId="701" applyNumberFormat="0" applyBorder="0" applyAlignment="0" applyProtection="0"/>
    <xf numFmtId="10" fontId="21" fillId="68" borderId="701" applyNumberFormat="0" applyBorder="0" applyAlignment="0" applyProtection="0"/>
    <xf numFmtId="266" fontId="126" fillId="42" borderId="689" applyNumberFormat="0" applyAlignment="0" applyProtection="0"/>
    <xf numFmtId="266" fontId="121" fillId="0" borderId="693" applyNumberFormat="0" applyFill="0" applyAlignment="0" applyProtection="0"/>
    <xf numFmtId="266" fontId="126" fillId="42" borderId="689" applyNumberFormat="0" applyAlignment="0" applyProtection="0"/>
    <xf numFmtId="266" fontId="118" fillId="0" borderId="693" applyNumberFormat="0" applyFill="0" applyAlignment="0" applyProtection="0"/>
    <xf numFmtId="266" fontId="126" fillId="42" borderId="689" applyNumberFormat="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18" fillId="0" borderId="691"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38"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167" fontId="91" fillId="0" borderId="701" applyNumberFormat="0" applyFill="0" applyAlignment="0" applyProtection="0"/>
    <xf numFmtId="266" fontId="122" fillId="0" borderId="702" applyNumberFormat="0" applyFont="0" applyFill="0" applyAlignment="0" applyProtection="0"/>
    <xf numFmtId="266" fontId="39" fillId="0" borderId="709" applyNumberFormat="0" applyFont="0" applyFill="0" applyBorder="0" applyProtection="0">
      <alignment horizontal="centerContinuous"/>
    </xf>
    <xf numFmtId="266" fontId="74" fillId="80" borderId="701" applyNumberFormat="0" applyProtection="0">
      <alignment horizontal="center" vertical="top" wrapText="1"/>
      <protection hidden="1"/>
    </xf>
    <xf numFmtId="266" fontId="18" fillId="0" borderId="709">
      <alignment horizont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01" fontId="71" fillId="0" borderId="709" applyNumberFormat="0" applyFill="0" applyAlignment="0" applyProtection="0">
      <alignment horizontal="center"/>
    </xf>
    <xf numFmtId="266" fontId="40" fillId="0" borderId="709" applyNumberFormat="0" applyFon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1" fillId="0" borderId="686" applyNumberFormat="0" applyFill="0" applyAlignment="0" applyProtection="0"/>
    <xf numFmtId="266" fontId="21" fillId="0" borderId="686" applyNumberForma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188" fontId="62" fillId="0" borderId="687" applyNumberFormat="0" applyFill="0" applyBorder="0" applyAlignment="0" applyProtection="0">
      <alignment horizontal="right"/>
    </xf>
    <xf numFmtId="266" fontId="18" fillId="0" borderId="711">
      <alignment vertical="center"/>
    </xf>
    <xf numFmtId="266" fontId="18" fillId="0" borderId="711">
      <alignment vertical="center"/>
    </xf>
    <xf numFmtId="266" fontId="96" fillId="0" borderId="713"/>
    <xf numFmtId="266" fontId="160" fillId="71" borderId="701">
      <alignment horizontal="center" vertical="center" wrapText="1"/>
      <protection hidden="1"/>
    </xf>
    <xf numFmtId="266" fontId="158" fillId="1" borderId="704" applyNumberFormat="0" applyFont="0" applyAlignment="0">
      <alignment horizontal="center"/>
    </xf>
    <xf numFmtId="266" fontId="18" fillId="0" borderId="711">
      <alignment vertical="center"/>
    </xf>
    <xf numFmtId="266" fontId="96" fillId="0" borderId="713"/>
    <xf numFmtId="266" fontId="18" fillId="0" borderId="711">
      <alignment vertical="center"/>
    </xf>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27" fillId="0" borderId="712" applyNumberFormat="0" applyAlignment="0" applyProtection="0">
      <alignment horizontal="left" vertical="center"/>
    </xf>
    <xf numFmtId="49" fontId="113" fillId="0" borderId="701">
      <alignment horizont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88" fontId="21" fillId="0" borderId="687" applyNumberFormat="0" applyFont="0" applyFill="0" applyAlignment="0" applyProtection="0">
      <alignment horizontal="right"/>
    </xf>
    <xf numFmtId="266" fontId="196" fillId="0" borderId="0" applyNumberFormat="0" applyFill="0" applyBorder="0" applyAlignment="0" applyProtection="0"/>
    <xf numFmtId="185" fontId="19" fillId="0" borderId="703"/>
    <xf numFmtId="266" fontId="196" fillId="0" borderId="0" applyNumberFormat="0" applyFill="0" applyBorder="0" applyAlignment="0" applyProtection="0"/>
    <xf numFmtId="266" fontId="196" fillId="0" borderId="0" applyNumberFormat="0" applyFill="0" applyBorder="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701" applyFont="0" applyFill="0" applyBorder="0" applyAlignment="0" applyProtection="0"/>
    <xf numFmtId="167" fontId="91" fillId="0" borderId="701" applyNumberFormat="0" applyFill="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713"/>
    <xf numFmtId="266" fontId="18" fillId="0" borderId="711">
      <alignmen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6" fillId="43" borderId="685" applyNumberFormat="0" applyFont="0" applyBorder="0" applyProtection="0"/>
    <xf numFmtId="266" fontId="196" fillId="0" borderId="0" applyNumberFormat="0" applyFill="0" applyBorder="0" applyAlignment="0" applyProtection="0"/>
    <xf numFmtId="266" fontId="21" fillId="0" borderId="686" applyNumberFormat="0" applyFill="0" applyAlignment="0" applyProtection="0"/>
    <xf numFmtId="266" fontId="21" fillId="0" borderId="686" applyNumberFormat="0" applyFill="0" applyAlignment="0" applyProtection="0"/>
    <xf numFmtId="266" fontId="126" fillId="42"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8" fillId="0" borderId="709">
      <alignment horizont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8" fontId="18" fillId="0" borderId="690">
      <protection locked="0"/>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85" applyNumberFormat="0" applyFont="0" applyBorder="0" applyProtection="0"/>
    <xf numFmtId="266" fontId="26" fillId="43" borderId="685" applyNumberFormat="0" applyFont="0" applyBorder="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8" fillId="44" borderId="695" applyNumberFormat="0" applyFont="0" applyAlignment="0" applyProtection="0"/>
    <xf numFmtId="266" fontId="27" fillId="0" borderId="712" applyNumberFormat="0" applyAlignment="0" applyProtection="0">
      <alignment horizontal="left" vertical="center"/>
    </xf>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709" applyNumberFormat="0" applyFont="0" applyFill="0" applyBorder="0" applyProtection="0">
      <alignment horizontal="centerContinuous"/>
    </xf>
    <xf numFmtId="8" fontId="18" fillId="0" borderId="690">
      <protection locked="0"/>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96" fillId="0" borderId="0" applyNumberFormat="0" applyFill="0" applyBorder="0" applyAlignment="0" applyProtection="0"/>
    <xf numFmtId="266" fontId="40" fillId="0" borderId="709" applyNumberFormat="0" applyFont="0" applyFill="0" applyAlignment="0" applyProtection="0"/>
    <xf numFmtId="266" fontId="21" fillId="0" borderId="686" applyNumberFormat="0" applyFill="0" applyAlignment="0" applyProtection="0"/>
    <xf numFmtId="266" fontId="21" fillId="0" borderId="68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85" applyNumberFormat="0" applyFont="0" applyBorder="0" applyProtection="0"/>
    <xf numFmtId="266" fontId="18" fillId="0" borderId="711">
      <alignment vertical="center"/>
    </xf>
    <xf numFmtId="266" fontId="96" fillId="0" borderId="713"/>
    <xf numFmtId="266" fontId="26" fillId="43" borderId="685" applyNumberFormat="0" applyFont="0" applyBorder="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7" fillId="0" borderId="712" applyNumberFormat="0" applyAlignment="0" applyProtection="0">
      <alignment horizontal="left" vertical="center"/>
    </xf>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26" fillId="42" borderId="689" applyNumberFormat="0" applyAlignment="0" applyProtection="0"/>
    <xf numFmtId="266" fontId="121" fillId="0" borderId="693" applyNumberFormat="0" applyFill="0" applyAlignment="0" applyProtection="0"/>
    <xf numFmtId="49" fontId="113" fillId="0" borderId="701">
      <alignment horizontal="center"/>
    </xf>
    <xf numFmtId="266" fontId="129" fillId="62" borderId="694">
      <alignment horizontal="left" vertical="center" wrapText="1"/>
    </xf>
    <xf numFmtId="49" fontId="113" fillId="0" borderId="701">
      <alignment horizontal="center"/>
    </xf>
    <xf numFmtId="266" fontId="118" fillId="0" borderId="693"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8" fillId="44" borderId="695" applyNumberFormat="0" applyFont="0" applyAlignment="0" applyProtection="0"/>
    <xf numFmtId="266" fontId="113" fillId="0" borderId="701">
      <alignment horizont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27" fillId="0" borderId="712" applyNumberFormat="0" applyAlignment="0" applyProtection="0">
      <alignment horizontal="left" vertical="center"/>
    </xf>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8" fillId="0" borderId="711">
      <alignment vertical="center"/>
    </xf>
    <xf numFmtId="266" fontId="96" fillId="0" borderId="713"/>
    <xf numFmtId="188" fontId="21" fillId="0" borderId="687" applyNumberFormat="0" applyFont="0" applyFill="0" applyAlignment="0" applyProtection="0">
      <alignment horizontal="right"/>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8" fillId="0" borderId="714">
      <alignmen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8" fillId="0" borderId="711">
      <alignment vertical="center"/>
    </xf>
    <xf numFmtId="266" fontId="18" fillId="0" borderId="711">
      <alignment vertical="center"/>
    </xf>
    <xf numFmtId="266" fontId="118" fillId="0" borderId="691" applyNumberFormat="0" applyFill="0" applyAlignment="0" applyProtection="0"/>
    <xf numFmtId="266" fontId="120" fillId="0" borderId="692"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96" fillId="0" borderId="0" applyNumberFormat="0" applyFill="0" applyBorder="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40" fillId="0" borderId="709" applyNumberFormat="0" applyFont="0" applyFill="0" applyAlignment="0" applyProtection="0"/>
    <xf numFmtId="201" fontId="71" fillId="0" borderId="709" applyNumberFormat="0" applyFill="0" applyAlignment="0" applyProtection="0">
      <alignment horizontal="center"/>
    </xf>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21" fillId="0" borderId="693" applyNumberFormat="0" applyFill="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39" fillId="0" borderId="709" applyNumberFormat="0" applyFont="0" applyFill="0" applyBorder="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26" fillId="42" borderId="689" applyNumberFormat="0" applyAlignment="0" applyProtection="0"/>
    <xf numFmtId="266" fontId="126" fillId="42" borderId="689" applyNumberFormat="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09">
      <alignment horizontal="center"/>
    </xf>
    <xf numFmtId="266" fontId="18" fillId="0" borderId="711">
      <alignmen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09" applyNumberFormat="0" applyFont="0" applyFill="0" applyAlignment="0" applyProtection="0"/>
    <xf numFmtId="266" fontId="18" fillId="0" borderId="709" applyNumberFormat="0" applyFont="0" applyFill="0" applyAlignment="0" applyProtection="0"/>
    <xf numFmtId="266" fontId="196" fillId="0" borderId="0" applyNumberFormat="0" applyFill="0" applyBorder="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6" fillId="43" borderId="685" applyNumberFormat="0" applyFont="0" applyBorder="0" applyProtection="0"/>
    <xf numFmtId="266" fontId="21" fillId="0" borderId="686" applyNumberFormat="0" applyFill="0" applyAlignment="0" applyProtection="0"/>
    <xf numFmtId="266" fontId="21" fillId="0" borderId="686" applyNumberFormat="0" applyFill="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8" fontId="18" fillId="0" borderId="690">
      <protection locked="0"/>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26" fillId="42" borderId="689" applyNumberFormat="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11">
      <alignment vertical="center"/>
    </xf>
    <xf numFmtId="266" fontId="18" fillId="0" borderId="711">
      <alignment vertical="center"/>
    </xf>
    <xf numFmtId="266" fontId="18" fillId="0" borderId="711">
      <alignment vertical="center"/>
    </xf>
    <xf numFmtId="266" fontId="96" fillId="0" borderId="713"/>
    <xf numFmtId="266" fontId="18" fillId="0" borderId="711">
      <alignment vertical="center"/>
    </xf>
    <xf numFmtId="266" fontId="40" fillId="0" borderId="709" applyNumberFormat="0" applyFont="0" applyFill="0" applyAlignment="0" applyProtection="0"/>
    <xf numFmtId="201" fontId="71" fillId="0" borderId="709" applyNumberFormat="0" applyFill="0" applyAlignment="0" applyProtection="0">
      <alignment horizontal="center"/>
    </xf>
    <xf numFmtId="266" fontId="18" fillId="0" borderId="709">
      <alignment horizontal="center"/>
    </xf>
    <xf numFmtId="4" fontId="91" fillId="0" borderId="701" applyFont="0" applyFill="0" applyBorder="0" applyAlignment="0" applyProtection="0"/>
    <xf numFmtId="266" fontId="52" fillId="0" borderId="701" applyProtection="0">
      <alignment horizontal="center" vertical="top" wrapText="1"/>
      <protection hidden="1"/>
    </xf>
    <xf numFmtId="266" fontId="39" fillId="0" borderId="709" applyNumberFormat="0" applyFont="0" applyFill="0" applyBorder="0" applyProtection="0">
      <alignment horizontal="centerContinuous"/>
    </xf>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4" fontId="91" fillId="0" borderId="701" applyFont="0" applyFill="0" applyBorder="0" applyAlignment="0" applyProtection="0"/>
    <xf numFmtId="188" fontId="18" fillId="0" borderId="703" applyFill="0" applyBorder="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126" fillId="42" borderId="689" applyNumberFormat="0" applyAlignment="0" applyProtection="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27" fillId="0" borderId="712" applyNumberFormat="0" applyAlignment="0" applyProtection="0">
      <alignment horizontal="left" vertical="center"/>
    </xf>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49" fontId="113" fillId="0" borderId="701">
      <alignment horizontal="center"/>
    </xf>
    <xf numFmtId="49" fontId="113" fillId="0" borderId="701">
      <alignment horizontal="center"/>
    </xf>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49" fontId="113" fillId="0" borderId="701">
      <alignment horizontal="center"/>
    </xf>
    <xf numFmtId="266" fontId="121" fillId="0" borderId="693" applyNumberFormat="0" applyFill="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18" fillId="0" borderId="693" applyNumberFormat="0" applyFill="0" applyAlignment="0" applyProtection="0"/>
    <xf numFmtId="10" fontId="21" fillId="68" borderId="701" applyNumberFormat="0" applyBorder="0" applyAlignment="0" applyProtection="0"/>
    <xf numFmtId="10" fontId="21" fillId="68" borderId="701" applyNumberFormat="0" applyBorder="0" applyAlignment="0" applyProtection="0"/>
    <xf numFmtId="266" fontId="126" fillId="42" borderId="689" applyNumberFormat="0" applyAlignment="0" applyProtection="0"/>
    <xf numFmtId="266" fontId="121" fillId="0" borderId="693" applyNumberFormat="0" applyFill="0" applyAlignment="0" applyProtection="0"/>
    <xf numFmtId="266" fontId="126" fillId="42" borderId="689" applyNumberFormat="0" applyAlignment="0" applyProtection="0"/>
    <xf numFmtId="266" fontId="118" fillId="0" borderId="693" applyNumberFormat="0" applyFill="0" applyAlignment="0" applyProtection="0"/>
    <xf numFmtId="266" fontId="126" fillId="42" borderId="689" applyNumberFormat="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118" fillId="0" borderId="691"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6" fillId="42" borderId="689" applyNumberFormat="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266" fontId="118" fillId="0" borderId="691" applyNumberFormat="0" applyFill="0" applyAlignment="0" applyProtection="0"/>
    <xf numFmtId="266" fontId="126" fillId="42" borderId="689" applyNumberFormat="0" applyAlignment="0" applyProtection="0"/>
    <xf numFmtId="266" fontId="118" fillId="0" borderId="69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26" fillId="42" borderId="689" applyNumberFormat="0" applyAlignment="0" applyProtection="0"/>
    <xf numFmtId="266" fontId="126" fillId="42" borderId="689" applyNumberFormat="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38"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167" fontId="91" fillId="0" borderId="701" applyNumberFormat="0" applyFill="0" applyAlignment="0" applyProtection="0"/>
    <xf numFmtId="266" fontId="122" fillId="0" borderId="702" applyNumberFormat="0" applyFont="0" applyFill="0" applyAlignment="0" applyProtection="0"/>
    <xf numFmtId="266" fontId="39" fillId="0" borderId="709" applyNumberFormat="0" applyFont="0" applyFill="0" applyBorder="0" applyProtection="0">
      <alignment horizontal="centerContinuous"/>
    </xf>
    <xf numFmtId="266" fontId="74" fillId="80" borderId="701" applyNumberFormat="0" applyProtection="0">
      <alignment horizontal="center" vertical="top" wrapText="1"/>
      <protection hidden="1"/>
    </xf>
    <xf numFmtId="266" fontId="18" fillId="0" borderId="709">
      <alignment horizont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01" fontId="71" fillId="0" borderId="709" applyNumberFormat="0" applyFill="0" applyAlignment="0" applyProtection="0">
      <alignment horizontal="center"/>
    </xf>
    <xf numFmtId="266" fontId="40" fillId="0" borderId="709" applyNumberFormat="0" applyFon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1" fillId="0" borderId="686" applyNumberFormat="0" applyFill="0" applyAlignment="0" applyProtection="0"/>
    <xf numFmtId="266" fontId="21" fillId="0" borderId="686" applyNumberForma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188" fontId="62" fillId="0" borderId="687" applyNumberFormat="0" applyFill="0" applyBorder="0" applyAlignment="0" applyProtection="0">
      <alignment horizontal="right"/>
    </xf>
    <xf numFmtId="188" fontId="62" fillId="0" borderId="687" applyNumberFormat="0" applyFill="0" applyBorder="0" applyAlignment="0" applyProtection="0">
      <alignment horizontal="right"/>
    </xf>
    <xf numFmtId="266" fontId="18" fillId="0" borderId="711">
      <alignment vertical="center"/>
    </xf>
    <xf numFmtId="266" fontId="18" fillId="0" borderId="711">
      <alignment vertical="center"/>
    </xf>
    <xf numFmtId="266" fontId="96" fillId="0" borderId="713"/>
    <xf numFmtId="266" fontId="160" fillId="71" borderId="701">
      <alignment horizontal="center" vertical="center" wrapText="1"/>
      <protection hidden="1"/>
    </xf>
    <xf numFmtId="266" fontId="158" fillId="1" borderId="704" applyNumberFormat="0" applyFont="0" applyAlignment="0">
      <alignment horizontal="center"/>
    </xf>
    <xf numFmtId="266" fontId="18" fillId="0" borderId="711">
      <alignment vertical="center"/>
    </xf>
    <xf numFmtId="266" fontId="96" fillId="0" borderId="713"/>
    <xf numFmtId="266" fontId="18" fillId="0" borderId="711">
      <alignment vertical="center"/>
    </xf>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27" fillId="0" borderId="712" applyNumberFormat="0" applyAlignment="0" applyProtection="0">
      <alignment horizontal="left" vertical="center"/>
    </xf>
    <xf numFmtId="49" fontId="113" fillId="0" borderId="701">
      <alignment horizont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88" fontId="21" fillId="0" borderId="687" applyNumberFormat="0" applyFont="0" applyFill="0" applyAlignment="0" applyProtection="0">
      <alignment horizontal="right"/>
    </xf>
    <xf numFmtId="266" fontId="196" fillId="0" borderId="0" applyNumberFormat="0" applyFill="0" applyBorder="0" applyAlignment="0" applyProtection="0"/>
    <xf numFmtId="185" fontId="19" fillId="0" borderId="703"/>
    <xf numFmtId="266" fontId="196" fillId="0" borderId="0" applyNumberFormat="0" applyFill="0" applyBorder="0" applyAlignment="0" applyProtection="0"/>
    <xf numFmtId="266" fontId="196" fillId="0" borderId="0" applyNumberFormat="0" applyFill="0" applyBorder="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701" applyFont="0" applyFill="0" applyBorder="0" applyAlignment="0" applyProtection="0"/>
    <xf numFmtId="167" fontId="91" fillId="0" borderId="701" applyNumberFormat="0" applyFill="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693" applyNumberFormat="0" applyFill="0" applyAlignment="0" applyProtection="0"/>
    <xf numFmtId="266" fontId="196" fillId="0" borderId="0" applyNumberFormat="0" applyFill="0" applyBorder="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713"/>
    <xf numFmtId="266" fontId="18" fillId="0" borderId="711">
      <alignmen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6" fillId="43" borderId="685" applyNumberFormat="0" applyFont="0" applyBorder="0" applyProtection="0"/>
    <xf numFmtId="266" fontId="26" fillId="43" borderId="685" applyNumberFormat="0" applyFont="0" applyBorder="0" applyProtection="0"/>
    <xf numFmtId="266" fontId="196" fillId="0" borderId="0" applyNumberFormat="0" applyFill="0" applyBorder="0" applyAlignment="0" applyProtection="0"/>
    <xf numFmtId="266" fontId="21" fillId="0" borderId="686" applyNumberFormat="0" applyFill="0" applyAlignment="0" applyProtection="0"/>
    <xf numFmtId="266" fontId="21" fillId="0" borderId="686" applyNumberFormat="0" applyFill="0" applyAlignment="0" applyProtection="0"/>
    <xf numFmtId="266" fontId="126" fillId="42" borderId="689" applyNumberFormat="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8" fillId="0" borderId="709">
      <alignment horizont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8" fontId="18" fillId="0" borderId="690">
      <protection locked="0"/>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85" applyNumberFormat="0" applyFont="0" applyBorder="0" applyProtection="0"/>
    <xf numFmtId="266" fontId="26" fillId="43" borderId="685" applyNumberFormat="0" applyFont="0" applyBorder="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65" fillId="68" borderId="688" applyNumberFormat="0" applyBorder="0" applyAlignment="0" applyProtection="0"/>
    <xf numFmtId="266" fontId="129" fillId="62" borderId="694">
      <alignment horizontal="left" vertical="center" wrapText="1"/>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18" fillId="44" borderId="695" applyNumberFormat="0" applyFont="0" applyAlignment="0" applyProtection="0"/>
    <xf numFmtId="266" fontId="27" fillId="0" borderId="712" applyNumberFormat="0" applyAlignment="0" applyProtection="0">
      <alignment horizontal="left" vertical="center"/>
    </xf>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709" applyNumberFormat="0" applyFont="0" applyFill="0" applyBorder="0" applyProtection="0">
      <alignment horizontal="centerContinuous"/>
    </xf>
    <xf numFmtId="8" fontId="18" fillId="0" borderId="690">
      <protection locked="0"/>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96" fillId="0" borderId="0" applyNumberFormat="0" applyFill="0" applyBorder="0" applyAlignment="0" applyProtection="0"/>
    <xf numFmtId="266" fontId="40" fillId="0" borderId="709" applyNumberFormat="0" applyFon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21" fillId="0" borderId="686" applyNumberFormat="0" applyFill="0" applyAlignment="0" applyProtection="0"/>
    <xf numFmtId="266" fontId="21" fillId="0" borderId="68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6" fillId="43" borderId="685" applyNumberFormat="0" applyFont="0" applyBorder="0" applyProtection="0"/>
    <xf numFmtId="266" fontId="18" fillId="0" borderId="711">
      <alignment vertical="center"/>
    </xf>
    <xf numFmtId="266" fontId="96" fillId="0" borderId="713"/>
    <xf numFmtId="266" fontId="26" fillId="43" borderId="685" applyNumberFormat="0" applyFont="0" applyBorder="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21"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3" applyNumberFormat="0" applyFill="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7" fillId="0" borderId="712" applyNumberFormat="0" applyAlignment="0" applyProtection="0">
      <alignment horizontal="left" vertical="center"/>
    </xf>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46" fillId="47" borderId="696" applyNumberFormat="0" applyAlignment="0" applyProtection="0"/>
    <xf numFmtId="266" fontId="126" fillId="42" borderId="689" applyNumberFormat="0" applyAlignment="0" applyProtection="0"/>
    <xf numFmtId="266" fontId="126" fillId="42" borderId="689" applyNumberFormat="0" applyAlignment="0" applyProtection="0"/>
    <xf numFmtId="266" fontId="27" fillId="0" borderId="710" applyNumberFormat="0" applyAlignment="0" applyProtection="0">
      <alignment horizontal="lef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85" fontId="19" fillId="0" borderId="703"/>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27" fillId="0" borderId="710"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8" fillId="0" borderId="714">
      <alignment vertical="center"/>
    </xf>
    <xf numFmtId="266" fontId="96" fillId="0" borderId="71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188" fontId="21" fillId="0" borderId="687" applyNumberFormat="0" applyFont="0" applyFill="0" applyAlignment="0" applyProtection="0">
      <alignment horizontal="right"/>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188" fontId="62" fillId="0" borderId="687" applyNumberFormat="0" applyFill="0" applyBorder="0" applyAlignment="0" applyProtection="0">
      <alignment horizontal="right"/>
    </xf>
    <xf numFmtId="188" fontId="62" fillId="0" borderId="687" applyNumberFormat="0" applyFill="0" applyBorder="0" applyAlignment="0" applyProtection="0">
      <alignment horizontal="right"/>
    </xf>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62" fillId="0" borderId="687" applyNumberFormat="0" applyFill="0" applyBorder="0" applyAlignment="0" applyProtection="0">
      <alignment horizontal="right"/>
    </xf>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21" fillId="0" borderId="686" applyNumberFormat="0" applyFill="0" applyAlignment="0" applyProtection="0"/>
    <xf numFmtId="266" fontId="21" fillId="0" borderId="686" applyNumberFormat="0" applyFill="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26" fillId="42" borderId="689" applyNumberFormat="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14">
      <alignment vertical="center"/>
    </xf>
    <xf numFmtId="266" fontId="18" fillId="0" borderId="714">
      <alignment vertical="center"/>
    </xf>
    <xf numFmtId="266" fontId="18" fillId="0" borderId="711">
      <alignment vertical="center"/>
    </xf>
    <xf numFmtId="266" fontId="96" fillId="0" borderId="713"/>
    <xf numFmtId="266" fontId="18" fillId="0" borderId="714">
      <alignment vertical="center"/>
    </xf>
    <xf numFmtId="266" fontId="18" fillId="0" borderId="709">
      <alignment horizontal="center"/>
    </xf>
    <xf numFmtId="4" fontId="91" fillId="0" borderId="701" applyFont="0" applyFill="0" applyBorder="0" applyAlignment="0" applyProtection="0"/>
    <xf numFmtId="266" fontId="52" fillId="0" borderId="701" applyProtection="0">
      <alignment horizontal="center" vertical="top" wrapText="1"/>
      <protection hidden="1"/>
    </xf>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20" fontId="79" fillId="0" borderId="703" applyFont="0" applyFill="0" applyBorder="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4" fontId="91" fillId="0" borderId="701" applyFont="0" applyFill="0" applyBorder="0" applyAlignment="0" applyProtection="0"/>
    <xf numFmtId="188" fontId="18" fillId="0" borderId="703" applyFill="0" applyBorder="0">
      <alignment horizontal="right"/>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0" applyNumberFormat="0" applyAlignment="0" applyProtection="0">
      <alignment horizontal="left" vertical="center"/>
    </xf>
    <xf numFmtId="266" fontId="126" fillId="42" borderId="689" applyNumberFormat="0" applyAlignment="0" applyProtection="0"/>
    <xf numFmtId="266" fontId="27" fillId="0" borderId="710" applyNumberFormat="0" applyAlignment="0" applyProtection="0">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27" fontId="18" fillId="0" borderId="705" applyFon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31" fontId="22" fillId="68" borderId="701" applyNumberFormat="0" applyFont="0" applyAlignment="0"/>
    <xf numFmtId="266" fontId="126" fillId="42" borderId="689" applyNumberFormat="0" applyAlignment="0" applyProtection="0"/>
    <xf numFmtId="266" fontId="27" fillId="0" borderId="704">
      <alignment horizontal="left" vertic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266" fontId="126" fillId="42" borderId="689" applyNumberFormat="0" applyAlignment="0" applyProtection="0"/>
    <xf numFmtId="266" fontId="113" fillId="0" borderId="701">
      <alignment horizontal="center"/>
    </xf>
    <xf numFmtId="49" fontId="113" fillId="0" borderId="701">
      <alignment horizontal="center"/>
    </xf>
    <xf numFmtId="266"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266" fontId="113" fillId="0" borderId="701">
      <alignment horizontal="center"/>
    </xf>
    <xf numFmtId="49" fontId="113" fillId="0" borderId="701">
      <alignment horizontal="center"/>
    </xf>
    <xf numFmtId="266"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27" fillId="0" borderId="710" applyNumberFormat="0" applyAlignment="0" applyProtection="0">
      <alignment horizontal="left" vertical="center"/>
    </xf>
    <xf numFmtId="266" fontId="126" fillId="42" borderId="689" applyNumberFormat="0" applyAlignment="0" applyProtection="0"/>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3" fillId="0" borderId="701">
      <alignment horizontal="center"/>
    </xf>
    <xf numFmtId="49" fontId="113" fillId="0" borderId="701">
      <alignment horizontal="center"/>
    </xf>
    <xf numFmtId="266" fontId="126" fillId="42" borderId="689" applyNumberFormat="0" applyAlignment="0" applyProtection="0"/>
    <xf numFmtId="266" fontId="126" fillId="42" borderId="689" applyNumberFormat="0" applyAlignment="0" applyProtection="0"/>
    <xf numFmtId="10" fontId="21" fillId="68" borderId="701" applyNumberFormat="0" applyBorder="0" applyAlignment="0" applyProtection="0"/>
    <xf numFmtId="10" fontId="21" fillId="68" borderId="701" applyNumberFormat="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167" fontId="91" fillId="0" borderId="70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38" fontId="21" fillId="0" borderId="701" applyFont="0" applyFill="0" applyBorder="0" applyAlignment="0" applyProtection="0"/>
    <xf numFmtId="266" fontId="21" fillId="0" borderId="701" applyFont="0" applyFill="0" applyBorder="0" applyAlignment="0" applyProtection="0"/>
    <xf numFmtId="266" fontId="126" fillId="42" borderId="689" applyNumberFormat="0" applyAlignment="0" applyProtection="0"/>
    <xf numFmtId="167" fontId="91" fillId="0" borderId="701" applyNumberFormat="0" applyFill="0" applyAlignment="0" applyProtection="0"/>
    <xf numFmtId="188" fontId="55" fillId="0" borderId="687" applyNumberFormat="0" applyFill="0" applyBorder="0" applyAlignment="0" applyProtection="0">
      <alignment horizontal="right"/>
    </xf>
    <xf numFmtId="266" fontId="122" fillId="0" borderId="702" applyNumberFormat="0" applyFont="0" applyFill="0" applyAlignment="0" applyProtection="0"/>
    <xf numFmtId="266" fontId="39" fillId="0" borderId="709" applyNumberFormat="0" applyFont="0" applyFill="0" applyBorder="0" applyProtection="0">
      <alignment horizontal="centerContinuous"/>
    </xf>
    <xf numFmtId="266" fontId="74" fillId="80" borderId="701" applyNumberFormat="0" applyProtection="0">
      <alignment horizontal="center" vertical="top" wrapText="1"/>
      <protection hidden="1"/>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01" fontId="71" fillId="0" borderId="709" applyNumberFormat="0" applyFill="0" applyAlignment="0" applyProtection="0">
      <alignment horizontal="center"/>
    </xf>
    <xf numFmtId="266" fontId="40" fillId="0" borderId="709" applyNumberFormat="0" applyFont="0" applyFill="0" applyAlignment="0" applyProtection="0"/>
    <xf numFmtId="266" fontId="21" fillId="0" borderId="686" applyNumberFormat="0" applyFill="0" applyAlignment="0" applyProtection="0"/>
    <xf numFmtId="266" fontId="21" fillId="0" borderId="686" applyNumberFormat="0" applyFill="0" applyAlignment="0" applyProtection="0"/>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8" fillId="0" borderId="714">
      <alignment vertical="center"/>
    </xf>
    <xf numFmtId="266" fontId="18" fillId="0" borderId="714">
      <alignment vertical="center"/>
    </xf>
    <xf numFmtId="266" fontId="96" fillId="0" borderId="713"/>
    <xf numFmtId="266" fontId="160" fillId="71" borderId="701">
      <alignment horizontal="center" vertical="center" wrapText="1"/>
      <protection hidden="1"/>
    </xf>
    <xf numFmtId="266" fontId="158" fillId="1" borderId="704" applyNumberFormat="0" applyFont="0" applyAlignment="0">
      <alignment horizontal="center"/>
    </xf>
    <xf numFmtId="266" fontId="18" fillId="0" borderId="711">
      <alignment vertical="center"/>
    </xf>
    <xf numFmtId="266" fontId="96" fillId="0" borderId="713"/>
    <xf numFmtId="266" fontId="18" fillId="0" borderId="714">
      <alignment vertical="center"/>
    </xf>
    <xf numFmtId="266" fontId="27" fillId="0" borderId="712" applyNumberFormat="0" applyAlignment="0" applyProtection="0">
      <alignment horizontal="left" vertical="center"/>
    </xf>
    <xf numFmtId="49" fontId="113" fillId="0" borderId="701">
      <alignment horizont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187" fontId="39" fillId="0" borderId="703"/>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185" fontId="19" fillId="0" borderId="703"/>
    <xf numFmtId="266" fontId="196" fillId="0" borderId="0" applyNumberFormat="0" applyFill="0" applyBorder="0" applyAlignment="0" applyProtection="0"/>
    <xf numFmtId="266" fontId="196" fillId="0" borderId="0" applyNumberFormat="0" applyFill="0" applyBorder="0" applyAlignment="0" applyProtection="0"/>
    <xf numFmtId="14" fontId="18" fillId="68" borderId="701" applyNumberFormat="0" applyFont="0" applyAlignment="0" applyProtection="0">
      <alignment horizontal="centerContinuous"/>
    </xf>
    <xf numFmtId="14"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16" fontId="18" fillId="68" borderId="701" applyNumberFormat="0" applyFont="0" applyAlignment="0" applyProtection="0">
      <alignment horizontal="centerContinuous"/>
    </xf>
    <xf numFmtId="18" fontId="18" fillId="68" borderId="701" applyNumberFormat="0" applyFont="0" applyAlignment="0" applyProtection="0">
      <alignment horizontal="centerContinuous"/>
    </xf>
    <xf numFmtId="20" fontId="18" fillId="68" borderId="701" applyNumberFormat="0" applyFont="0" applyAlignment="0" applyProtection="0">
      <alignment horizontal="centerContinuous"/>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4" fontId="91" fillId="0" borderId="701" applyFont="0" applyFill="0" applyBorder="0" applyAlignment="0" applyProtection="0"/>
    <xf numFmtId="167" fontId="91" fillId="0" borderId="701" applyNumberFormat="0" applyFill="0" applyAlignment="0" applyProtection="0"/>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21" fillId="0" borderId="693" applyNumberFormat="0" applyFill="0" applyAlignment="0" applyProtection="0"/>
    <xf numFmtId="266" fontId="196" fillId="0" borderId="0" applyNumberFormat="0" applyFill="0" applyBorder="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18" fillId="0" borderId="709" applyNumberFormat="0" applyFont="0" applyFill="0" applyAlignment="0" applyProtection="0"/>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96" fillId="0" borderId="713"/>
    <xf numFmtId="266" fontId="18" fillId="0" borderId="711">
      <alignment vertical="center"/>
    </xf>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21" fillId="0" borderId="686" applyNumberFormat="0" applyFill="0" applyAlignment="0" applyProtection="0"/>
    <xf numFmtId="266" fontId="21" fillId="0" borderId="686" applyNumberFormat="0" applyFill="0" applyAlignment="0" applyProtection="0"/>
    <xf numFmtId="188" fontId="62" fillId="0" borderId="687" applyNumberFormat="0" applyFill="0" applyBorder="0" applyAlignment="0" applyProtection="0">
      <alignment horizontal="right"/>
    </xf>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18" fillId="0" borderId="709">
      <alignment horizontal="center"/>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8" fillId="44" borderId="695" applyNumberFormat="0" applyFont="0" applyAlignment="0" applyProtection="0"/>
    <xf numFmtId="266" fontId="18" fillId="44" borderId="695" applyNumberFormat="0" applyFont="0" applyAlignment="0" applyProtection="0"/>
    <xf numFmtId="266" fontId="18" fillId="44" borderId="695" applyNumberFormat="0" applyFon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9" fillId="62" borderId="694">
      <alignment horizontal="left" vertical="center" wrapText="1"/>
    </xf>
    <xf numFmtId="266" fontId="126" fillId="42" borderId="689" applyNumberFormat="0" applyAlignment="0" applyProtection="0"/>
    <xf numFmtId="266" fontId="126" fillId="42" borderId="689" applyNumberFormat="0" applyAlignment="0" applyProtection="0"/>
    <xf numFmtId="266" fontId="27" fillId="0" borderId="712" applyNumberFormat="0" applyAlignment="0" applyProtection="0">
      <alignment horizontal="left" vertical="center"/>
    </xf>
    <xf numFmtId="266" fontId="126" fillId="42" borderId="689"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5" fontId="26" fillId="58" borderId="684" applyNumberFormat="0" applyAlignment="0" applyProtection="0">
      <alignment vertical="top"/>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188" fontId="55" fillId="0" borderId="687" applyNumberFormat="0" applyFill="0" applyBorder="0" applyAlignment="0" applyProtection="0">
      <alignment horizontal="right"/>
    </xf>
    <xf numFmtId="5" fontId="26" fillId="58" borderId="684" applyNumberFormat="0" applyAlignment="0" applyProtection="0">
      <alignment vertical="top"/>
    </xf>
    <xf numFmtId="5" fontId="26" fillId="58" borderId="684" applyNumberFormat="0" applyAlignment="0" applyProtection="0">
      <alignment vertical="top"/>
    </xf>
    <xf numFmtId="5" fontId="26" fillId="58" borderId="684" applyNumberFormat="0" applyAlignment="0" applyProtection="0">
      <alignment vertical="top"/>
    </xf>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96" fillId="0" borderId="0" applyNumberFormat="0" applyFill="0" applyBorder="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6" fillId="42" borderId="689" applyNumberFormat="0" applyAlignment="0" applyProtection="0"/>
    <xf numFmtId="266" fontId="129" fillId="62" borderId="694">
      <alignment horizontal="left" vertical="center" wrapText="1"/>
    </xf>
    <xf numFmtId="266" fontId="27" fillId="0" borderId="712" applyNumberFormat="0" applyAlignment="0" applyProtection="0">
      <alignment horizontal="left" vertical="center"/>
    </xf>
    <xf numFmtId="266" fontId="196" fillId="0" borderId="0" applyNumberFormat="0" applyFill="0" applyBorder="0" applyAlignment="0" applyProtection="0"/>
    <xf numFmtId="188" fontId="62" fillId="0" borderId="687" applyNumberFormat="0" applyFill="0" applyBorder="0" applyAlignment="0" applyProtection="0">
      <alignment horizontal="right"/>
    </xf>
    <xf numFmtId="266" fontId="65" fillId="68" borderId="688" applyNumberFormat="0" applyBorder="0" applyAlignment="0" applyProtection="0"/>
    <xf numFmtId="188" fontId="25" fillId="0" borderId="687" applyNumberFormat="0" applyFill="0" applyBorder="0" applyAlignment="0" applyProtection="0">
      <alignment horizontal="right"/>
    </xf>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18" fillId="44" borderId="695" applyNumberFormat="0" applyFont="0" applyAlignment="0" applyProtection="0"/>
    <xf numFmtId="266" fontId="27" fillId="0" borderId="712" applyNumberFormat="0" applyAlignment="0" applyProtection="0">
      <alignment horizontal="left" vertical="center"/>
    </xf>
    <xf numFmtId="266" fontId="18" fillId="44" borderId="695" applyNumberFormat="0" applyFont="0" applyAlignment="0" applyProtection="0"/>
    <xf numFmtId="266" fontId="18" fillId="44" borderId="695" applyNumberFormat="0" applyFont="0" applyAlignment="0" applyProtection="0"/>
    <xf numFmtId="188" fontId="55" fillId="0" borderId="687" applyNumberFormat="0" applyFill="0" applyBorder="0" applyAlignment="0" applyProtection="0">
      <alignment horizontal="right"/>
    </xf>
    <xf numFmtId="266" fontId="146" fillId="39" borderId="696" applyNumberFormat="0" applyAlignment="0" applyProtection="0"/>
    <xf numFmtId="266" fontId="146" fillId="47" borderId="696" applyNumberFormat="0" applyAlignment="0" applyProtection="0"/>
    <xf numFmtId="266" fontId="146" fillId="39" borderId="696" applyNumberFormat="0" applyAlignment="0" applyProtection="0"/>
    <xf numFmtId="266" fontId="146" fillId="39" borderId="696" applyNumberFormat="0" applyAlignment="0" applyProtection="0"/>
    <xf numFmtId="266" fontId="146" fillId="47" borderId="696" applyNumberFormat="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9" fillId="0" borderId="709" applyNumberFormat="0" applyFont="0" applyFill="0" applyBorder="0" applyProtection="0">
      <alignment horizontal="centerContinuous"/>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77" fillId="47" borderId="689" applyNumberFormat="0" applyAlignment="0" applyProtection="0"/>
    <xf numFmtId="266" fontId="77" fillId="39" borderId="689" applyNumberFormat="0" applyAlignment="0" applyProtection="0"/>
    <xf numFmtId="266" fontId="77" fillId="39" borderId="689" applyNumberFormat="0" applyAlignment="0" applyProtection="0"/>
    <xf numFmtId="266" fontId="77" fillId="47" borderId="689" applyNumberFormat="0" applyAlignment="0" applyProtection="0"/>
    <xf numFmtId="266" fontId="77" fillId="39" borderId="689" applyNumberFormat="0" applyAlignment="0" applyProtection="0"/>
    <xf numFmtId="266" fontId="196" fillId="0" borderId="0" applyNumberFormat="0" applyFill="0" applyBorder="0" applyAlignment="0" applyProtection="0"/>
    <xf numFmtId="266" fontId="40" fillId="0" borderId="709" applyNumberFormat="0" applyFont="0" applyFill="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65" fillId="68" borderId="688" applyNumberFormat="0" applyBorder="0" applyAlignment="0" applyProtection="0"/>
    <xf numFmtId="266" fontId="21" fillId="0" borderId="686" applyNumberFormat="0" applyFill="0" applyAlignment="0" applyProtection="0"/>
    <xf numFmtId="266" fontId="21" fillId="0" borderId="686"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96" fillId="0" borderId="713"/>
    <xf numFmtId="266" fontId="26" fillId="58" borderId="684" applyNumberFormat="0" applyFont="0" applyAlignment="0" applyProtection="0">
      <alignment vertical="top"/>
    </xf>
    <xf numFmtId="266" fontId="26" fillId="58" borderId="684" applyNumberFormat="0" applyFont="0" applyAlignment="0" applyProtection="0">
      <alignment vertical="top"/>
    </xf>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183" fontId="18" fillId="0" borderId="697">
      <alignment horizontal="centerContinuous"/>
    </xf>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8"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37" fillId="0" borderId="699" applyNumberFormat="0" applyFill="0" applyAlignment="0" applyProtection="0"/>
    <xf numFmtId="266" fontId="16" fillId="0" borderId="700" applyNumberFormat="0" applyFill="0" applyAlignment="0" applyProtection="0"/>
    <xf numFmtId="266" fontId="16" fillId="0" borderId="700" applyNumberFormat="0" applyFill="0" applyAlignment="0" applyProtection="0"/>
    <xf numFmtId="188" fontId="55" fillId="0" borderId="687" applyNumberFormat="0" applyFill="0" applyBorder="0" applyAlignment="0" applyProtection="0">
      <alignment horizontal="right"/>
    </xf>
    <xf numFmtId="188" fontId="55" fillId="0" borderId="687" applyNumberFormat="0" applyFill="0" applyBorder="0" applyAlignment="0" applyProtection="0">
      <alignment horizontal="right"/>
    </xf>
    <xf numFmtId="266" fontId="27" fillId="0" borderId="712" applyNumberFormat="0" applyAlignment="0" applyProtection="0">
      <alignment horizontal="left" vertical="center"/>
    </xf>
    <xf numFmtId="266" fontId="118" fillId="0" borderId="691" applyNumberFormat="0" applyFill="0" applyAlignment="0" applyProtection="0"/>
    <xf numFmtId="266" fontId="118" fillId="0" borderId="691" applyNumberFormat="0" applyFill="0" applyAlignment="0" applyProtection="0"/>
    <xf numFmtId="266" fontId="118" fillId="0" borderId="691"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0" fillId="0" borderId="692"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21" fillId="0" borderId="693" applyNumberFormat="0" applyFill="0" applyAlignment="0" applyProtection="0"/>
    <xf numFmtId="266" fontId="118" fillId="0" borderId="693" applyNumberFormat="0" applyFill="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18" fillId="0" borderId="711">
      <alignment vertical="center"/>
    </xf>
    <xf numFmtId="188" fontId="21" fillId="0" borderId="687" applyNumberFormat="0" applyFont="0" applyFill="0" applyAlignment="0" applyProtection="0">
      <alignment horizontal="right"/>
    </xf>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96" fillId="0" borderId="0" applyNumberFormat="0" applyFill="0" applyBorder="0" applyAlignment="0" applyProtection="0"/>
    <xf numFmtId="266" fontId="196" fillId="0" borderId="0" applyNumberFormat="0" applyFill="0" applyBorder="0" applyAlignment="0" applyProtection="0"/>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8" fillId="0" borderId="711">
      <alignment vertical="center"/>
    </xf>
    <xf numFmtId="266" fontId="18" fillId="0" borderId="711">
      <alignment vertical="center"/>
    </xf>
    <xf numFmtId="266" fontId="196" fillId="0" borderId="0" applyNumberFormat="0" applyFill="0" applyBorder="0" applyAlignment="0" applyProtection="0"/>
    <xf numFmtId="266" fontId="18" fillId="0" borderId="711">
      <alignment vertical="center"/>
    </xf>
    <xf numFmtId="266" fontId="27" fillId="0" borderId="712" applyNumberFormat="0" applyAlignment="0" applyProtection="0">
      <alignment horizontal="left" vertical="center"/>
    </xf>
    <xf numFmtId="266" fontId="27" fillId="0" borderId="712" applyNumberFormat="0" applyAlignment="0" applyProtection="0">
      <alignment horizontal="left" vertical="center"/>
    </xf>
    <xf numFmtId="266" fontId="196" fillId="0" borderId="0" applyNumberFormat="0" applyFill="0" applyBorder="0" applyAlignment="0" applyProtection="0"/>
    <xf numFmtId="266" fontId="18" fillId="0" borderId="711">
      <alignment vertical="center"/>
    </xf>
    <xf numFmtId="43" fontId="1" fillId="0" borderId="0" applyFont="0" applyFill="0" applyBorder="0" applyAlignment="0" applyProtection="0"/>
    <xf numFmtId="266" fontId="18" fillId="0" borderId="0" applyFont="0" applyFill="0" applyBorder="0" applyAlignment="0" applyProtection="0"/>
    <xf numFmtId="266" fontId="18" fillId="0" borderId="0"/>
    <xf numFmtId="321" fontId="1" fillId="0" borderId="0"/>
    <xf numFmtId="321" fontId="1" fillId="0" borderId="0"/>
    <xf numFmtId="321" fontId="18" fillId="0" borderId="0"/>
    <xf numFmtId="321" fontId="1" fillId="0" borderId="0"/>
    <xf numFmtId="321" fontId="18" fillId="0" borderId="0"/>
  </cellStyleXfs>
  <cellXfs count="771">
    <xf numFmtId="266" fontId="0" fillId="0" borderId="0" xfId="0"/>
    <xf numFmtId="266" fontId="198" fillId="0" borderId="0" xfId="1723" applyFont="1" applyFill="1"/>
    <xf numFmtId="266" fontId="199" fillId="0" borderId="0" xfId="1723" applyFont="1" applyFill="1"/>
    <xf numFmtId="266" fontId="199" fillId="0" borderId="627" xfId="1723" applyFont="1" applyFill="1" applyBorder="1"/>
    <xf numFmtId="266" fontId="199" fillId="0" borderId="487" xfId="1723" applyFont="1" applyFill="1" applyBorder="1"/>
    <xf numFmtId="266" fontId="199" fillId="0" borderId="0" xfId="1723" applyFont="1" applyFill="1" applyBorder="1"/>
    <xf numFmtId="266" fontId="0" fillId="0" borderId="0" xfId="0"/>
    <xf numFmtId="3" fontId="210" fillId="0" borderId="628" xfId="1723" applyNumberFormat="1" applyFont="1" applyFill="1" applyBorder="1"/>
    <xf numFmtId="3" fontId="210" fillId="0" borderId="488" xfId="1723" applyNumberFormat="1" applyFont="1" applyFill="1" applyBorder="1"/>
    <xf numFmtId="165" fontId="214" fillId="0" borderId="620" xfId="6430" applyNumberFormat="1" applyFont="1" applyFill="1" applyBorder="1" applyAlignment="1">
      <alignment horizontal="center"/>
    </xf>
    <xf numFmtId="266" fontId="199" fillId="0" borderId="487" xfId="1723" applyFont="1" applyFill="1" applyBorder="1" applyAlignment="1">
      <alignment horizontal="left"/>
    </xf>
    <xf numFmtId="170" fontId="215" fillId="0" borderId="488" xfId="90" applyNumberFormat="1" applyFont="1" applyFill="1" applyBorder="1" applyAlignment="1">
      <alignment horizontal="center"/>
    </xf>
    <xf numFmtId="266" fontId="209" fillId="0" borderId="632" xfId="1723" applyFont="1" applyFill="1" applyBorder="1" applyAlignment="1">
      <alignment horizontal="left"/>
    </xf>
    <xf numFmtId="266" fontId="209" fillId="0" borderId="0" xfId="0" applyFont="1" applyFill="1"/>
    <xf numFmtId="266" fontId="199" fillId="0" borderId="488" xfId="1723" applyFont="1" applyFill="1" applyBorder="1"/>
    <xf numFmtId="266" fontId="209" fillId="0" borderId="487" xfId="1723" applyFont="1" applyFill="1" applyBorder="1" applyAlignment="1">
      <alignment horizontal="left"/>
    </xf>
    <xf numFmtId="307" fontId="209" fillId="0" borderId="488" xfId="1723" applyNumberFormat="1" applyFont="1" applyFill="1" applyBorder="1" applyAlignment="1">
      <alignment horizontal="center"/>
    </xf>
    <xf numFmtId="278" fontId="199" fillId="0" borderId="488" xfId="1723" applyNumberFormat="1" applyFont="1" applyFill="1" applyBorder="1"/>
    <xf numFmtId="279" fontId="214" fillId="0" borderId="620" xfId="1723" applyNumberFormat="1" applyFont="1" applyFill="1" applyBorder="1" applyAlignment="1">
      <alignment horizontal="center"/>
    </xf>
    <xf numFmtId="280" fontId="209" fillId="0" borderId="488" xfId="1723" applyNumberFormat="1" applyFont="1" applyFill="1" applyBorder="1" applyAlignment="1">
      <alignment horizontal="center"/>
    </xf>
    <xf numFmtId="266" fontId="209" fillId="0" borderId="457" xfId="1723" applyFont="1" applyFill="1" applyBorder="1" applyAlignment="1">
      <alignment horizontal="left"/>
    </xf>
    <xf numFmtId="266" fontId="199" fillId="0" borderId="300" xfId="1723" applyFont="1" applyFill="1" applyBorder="1"/>
    <xf numFmtId="284" fontId="209" fillId="0" borderId="488" xfId="1723" applyNumberFormat="1" applyFont="1" applyFill="1" applyBorder="1" applyAlignment="1">
      <alignment horizontal="center"/>
    </xf>
    <xf numFmtId="285" fontId="209" fillId="0" borderId="488" xfId="1723" applyNumberFormat="1" applyFont="1" applyFill="1" applyBorder="1" applyAlignment="1">
      <alignment horizontal="center"/>
    </xf>
    <xf numFmtId="286" fontId="209" fillId="0" borderId="488" xfId="1723" applyNumberFormat="1" applyFont="1" applyFill="1" applyBorder="1" applyAlignment="1">
      <alignment horizontal="center"/>
    </xf>
    <xf numFmtId="286" fontId="199" fillId="0" borderId="488" xfId="1723" applyNumberFormat="1" applyFont="1" applyFill="1" applyBorder="1" applyAlignment="1">
      <alignment horizontal="center"/>
    </xf>
    <xf numFmtId="287" fontId="209" fillId="0" borderId="488" xfId="1723" applyNumberFormat="1" applyFont="1" applyFill="1" applyBorder="1" applyAlignment="1">
      <alignment horizontal="center"/>
    </xf>
    <xf numFmtId="288" fontId="209" fillId="0" borderId="488" xfId="1723" applyNumberFormat="1" applyFont="1" applyFill="1" applyBorder="1" applyAlignment="1">
      <alignment horizontal="center"/>
    </xf>
    <xf numFmtId="288" fontId="209" fillId="0" borderId="300" xfId="1723" applyNumberFormat="1" applyFont="1" applyFill="1" applyBorder="1" applyAlignment="1">
      <alignment horizontal="center"/>
    </xf>
    <xf numFmtId="266" fontId="199" fillId="0" borderId="0" xfId="1723" applyFont="1" applyFill="1" applyAlignment="1">
      <alignment horizontal="center"/>
    </xf>
    <xf numFmtId="266" fontId="209" fillId="0" borderId="0" xfId="1723" applyFont="1" applyFill="1" applyBorder="1" applyAlignment="1">
      <alignment horizontal="center"/>
    </xf>
    <xf numFmtId="266" fontId="198" fillId="0" borderId="0" xfId="1723" applyFont="1" applyFill="1" applyAlignment="1">
      <alignment horizontal="center"/>
    </xf>
    <xf numFmtId="266" fontId="199" fillId="0" borderId="0" xfId="1723" applyFont="1" applyFill="1" applyAlignment="1"/>
    <xf numFmtId="10" fontId="199" fillId="0" borderId="0" xfId="1723" applyNumberFormat="1" applyFont="1" applyFill="1"/>
    <xf numFmtId="170" fontId="215" fillId="0" borderId="0" xfId="90" applyNumberFormat="1" applyFont="1" applyFill="1" applyBorder="1" applyAlignment="1">
      <alignment horizontal="center"/>
    </xf>
    <xf numFmtId="266" fontId="199" fillId="0" borderId="0" xfId="1723" applyFont="1" applyFill="1" applyAlignment="1">
      <alignment horizontal="left"/>
    </xf>
    <xf numFmtId="266" fontId="209" fillId="0" borderId="0" xfId="99" applyFont="1" applyBorder="1" applyAlignment="1">
      <alignment wrapText="1"/>
    </xf>
    <xf numFmtId="266" fontId="215" fillId="0" borderId="0" xfId="99" applyFont="1" applyBorder="1" applyAlignment="1">
      <alignment horizontal="left" wrapText="1"/>
    </xf>
    <xf numFmtId="266" fontId="215" fillId="0" borderId="0" xfId="99" applyFont="1" applyBorder="1"/>
    <xf numFmtId="266" fontId="199" fillId="0" borderId="0" xfId="1723" applyFont="1" applyFill="1" applyBorder="1" applyAlignment="1">
      <alignment horizontal="center"/>
    </xf>
    <xf numFmtId="266" fontId="209" fillId="0" borderId="0" xfId="99" applyFont="1" applyBorder="1"/>
    <xf numFmtId="266" fontId="215" fillId="0" borderId="0" xfId="99" applyFont="1" applyBorder="1" applyAlignment="1">
      <alignment horizontal="left"/>
    </xf>
    <xf numFmtId="266" fontId="199" fillId="0" borderId="0" xfId="99" applyFont="1" applyBorder="1" applyAlignment="1">
      <alignment vertical="top" wrapText="1"/>
    </xf>
    <xf numFmtId="266" fontId="198" fillId="0" borderId="0" xfId="99" applyFont="1" applyBorder="1" applyAlignment="1">
      <alignment vertical="top" wrapText="1"/>
    </xf>
    <xf numFmtId="266" fontId="219" fillId="0" borderId="725" xfId="1723" applyFont="1" applyFill="1" applyBorder="1" applyAlignment="1">
      <alignment horizontal="center"/>
    </xf>
    <xf numFmtId="266" fontId="217" fillId="0" borderId="727" xfId="1723" applyFont="1" applyFill="1" applyBorder="1" applyAlignment="1">
      <alignment horizontal="center"/>
    </xf>
    <xf numFmtId="272" fontId="219" fillId="0" borderId="727" xfId="1723" applyNumberFormat="1" applyFont="1" applyFill="1" applyBorder="1" applyAlignment="1">
      <alignment horizontal="center"/>
    </xf>
    <xf numFmtId="273" fontId="219" fillId="0" borderId="727" xfId="1723" applyNumberFormat="1" applyFont="1" applyFill="1" applyBorder="1" applyAlignment="1">
      <alignment horizontal="center"/>
    </xf>
    <xf numFmtId="271" fontId="219" fillId="0" borderId="727" xfId="1723" applyNumberFormat="1" applyFont="1" applyFill="1" applyBorder="1" applyAlignment="1">
      <alignment horizontal="center"/>
    </xf>
    <xf numFmtId="274" fontId="219" fillId="0" borderId="727" xfId="1723" applyNumberFormat="1" applyFont="1" applyFill="1" applyBorder="1" applyAlignment="1">
      <alignment horizontal="center"/>
    </xf>
    <xf numFmtId="275" fontId="219" fillId="0" borderId="727" xfId="1723" applyNumberFormat="1" applyFont="1" applyFill="1" applyBorder="1" applyAlignment="1">
      <alignment horizontal="center"/>
    </xf>
    <xf numFmtId="4" fontId="217" fillId="0" borderId="727" xfId="1723" applyNumberFormat="1" applyFont="1" applyFill="1" applyBorder="1"/>
    <xf numFmtId="4" fontId="217" fillId="0" borderId="727" xfId="1723" applyNumberFormat="1" applyFont="1" applyFill="1" applyBorder="1" applyAlignment="1">
      <alignment horizontal="center"/>
    </xf>
    <xf numFmtId="266" fontId="217" fillId="0" borderId="728" xfId="1723" applyFont="1" applyFill="1" applyBorder="1" applyAlignment="1">
      <alignment horizontal="center"/>
    </xf>
    <xf numFmtId="266" fontId="215" fillId="0" borderId="0" xfId="99" applyFont="1" applyBorder="1" applyAlignment="1">
      <alignment wrapText="1"/>
    </xf>
    <xf numFmtId="266" fontId="209" fillId="0" borderId="0" xfId="99" applyFont="1" applyBorder="1" applyAlignment="1">
      <alignment horizontal="left" wrapText="1"/>
    </xf>
    <xf numFmtId="266" fontId="209" fillId="0" borderId="0" xfId="99" applyFont="1" applyBorder="1" applyAlignment="1">
      <alignment horizontal="left"/>
    </xf>
    <xf numFmtId="266" fontId="199" fillId="0" borderId="0" xfId="99" applyFont="1" applyBorder="1" applyAlignment="1">
      <alignment horizontal="left" vertical="top" wrapText="1"/>
    </xf>
    <xf numFmtId="266" fontId="219" fillId="0" borderId="706" xfId="1723" applyFont="1" applyFill="1" applyBorder="1" applyAlignment="1">
      <alignment horizontal="center"/>
    </xf>
    <xf numFmtId="266" fontId="217" fillId="0" borderId="701" xfId="1723" applyFont="1" applyFill="1" applyBorder="1" applyAlignment="1">
      <alignment horizontal="center"/>
    </xf>
    <xf numFmtId="272" fontId="219" fillId="0" borderId="701" xfId="1723" applyNumberFormat="1" applyFont="1" applyFill="1" applyBorder="1" applyAlignment="1">
      <alignment horizontal="center"/>
    </xf>
    <xf numFmtId="273" fontId="219" fillId="0" borderId="701" xfId="1723" applyNumberFormat="1" applyFont="1" applyFill="1" applyBorder="1" applyAlignment="1">
      <alignment horizontal="center"/>
    </xf>
    <xf numFmtId="271" fontId="219" fillId="0" borderId="701" xfId="1723" applyNumberFormat="1" applyFont="1" applyFill="1" applyBorder="1" applyAlignment="1">
      <alignment horizontal="center"/>
    </xf>
    <xf numFmtId="274" fontId="219" fillId="0" borderId="701" xfId="1723" applyNumberFormat="1" applyFont="1" applyFill="1" applyBorder="1" applyAlignment="1">
      <alignment horizontal="center"/>
    </xf>
    <xf numFmtId="275" fontId="219" fillId="0" borderId="701" xfId="1723" applyNumberFormat="1" applyFont="1" applyFill="1" applyBorder="1" applyAlignment="1">
      <alignment horizontal="center"/>
    </xf>
    <xf numFmtId="4" fontId="217" fillId="0" borderId="701" xfId="1723" applyNumberFormat="1" applyFont="1" applyFill="1" applyBorder="1"/>
    <xf numFmtId="4" fontId="217" fillId="0" borderId="701" xfId="1723" applyNumberFormat="1" applyFont="1" applyFill="1" applyBorder="1" applyAlignment="1">
      <alignment horizontal="center"/>
    </xf>
    <xf numFmtId="266" fontId="217" fillId="0" borderId="488" xfId="1723" applyFont="1" applyFill="1" applyBorder="1" applyAlignment="1">
      <alignment horizontal="center"/>
    </xf>
    <xf numFmtId="266" fontId="198" fillId="0" borderId="634" xfId="1723" applyFont="1" applyFill="1" applyBorder="1"/>
    <xf numFmtId="10" fontId="217" fillId="0" borderId="488" xfId="2" applyNumberFormat="1" applyFont="1" applyFill="1" applyBorder="1" applyAlignment="1">
      <alignment horizontal="center"/>
    </xf>
    <xf numFmtId="165" fontId="199" fillId="0" borderId="0" xfId="1723" applyNumberFormat="1" applyFont="1" applyFill="1"/>
    <xf numFmtId="266" fontId="219" fillId="0" borderId="707" xfId="1723" applyFont="1" applyFill="1" applyBorder="1" applyAlignment="1">
      <alignment horizontal="center"/>
    </xf>
    <xf numFmtId="266" fontId="217" fillId="0" borderId="708" xfId="1723" applyFont="1" applyFill="1" applyBorder="1" applyAlignment="1">
      <alignment horizontal="center"/>
    </xf>
    <xf numFmtId="272" fontId="219" fillId="0" borderId="708" xfId="1723" applyNumberFormat="1" applyFont="1" applyFill="1" applyBorder="1" applyAlignment="1">
      <alignment horizontal="center"/>
    </xf>
    <xf numFmtId="273" fontId="219" fillId="0" borderId="708" xfId="1723" applyNumberFormat="1" applyFont="1" applyFill="1" applyBorder="1" applyAlignment="1">
      <alignment horizontal="center"/>
    </xf>
    <xf numFmtId="271" fontId="219" fillId="0" borderId="708" xfId="1723" applyNumberFormat="1" applyFont="1" applyFill="1" applyBorder="1" applyAlignment="1">
      <alignment horizontal="center"/>
    </xf>
    <xf numFmtId="274" fontId="219" fillId="0" borderId="708" xfId="1723" applyNumberFormat="1" applyFont="1" applyFill="1" applyBorder="1" applyAlignment="1">
      <alignment horizontal="center"/>
    </xf>
    <xf numFmtId="275" fontId="219" fillId="0" borderId="708" xfId="1723" applyNumberFormat="1" applyFont="1" applyFill="1" applyBorder="1" applyAlignment="1">
      <alignment horizontal="center"/>
    </xf>
    <xf numFmtId="4" fontId="217" fillId="0" borderId="708" xfId="1723" applyNumberFormat="1" applyFont="1" applyFill="1" applyBorder="1"/>
    <xf numFmtId="4" fontId="217" fillId="0" borderId="708" xfId="1723" applyNumberFormat="1" applyFont="1" applyFill="1" applyBorder="1" applyAlignment="1">
      <alignment horizontal="center"/>
    </xf>
    <xf numFmtId="266" fontId="217" fillId="0" borderId="300" xfId="1723" applyFont="1" applyFill="1" applyBorder="1" applyAlignment="1">
      <alignment horizontal="center"/>
    </xf>
    <xf numFmtId="266" fontId="209" fillId="0" borderId="0" xfId="1723" applyFont="1" applyFill="1"/>
    <xf numFmtId="10" fontId="209" fillId="0" borderId="0" xfId="1723" applyNumberFormat="1" applyFont="1" applyFill="1"/>
    <xf numFmtId="275" fontId="209" fillId="0" borderId="0" xfId="1723" applyNumberFormat="1" applyFont="1" applyFill="1" applyBorder="1" applyAlignment="1">
      <alignment horizontal="center"/>
    </xf>
    <xf numFmtId="266" fontId="209" fillId="0" borderId="0" xfId="1723" applyFont="1" applyFill="1" applyBorder="1"/>
    <xf numFmtId="266" fontId="209" fillId="0" borderId="0" xfId="1723" applyNumberFormat="1" applyFont="1" applyFill="1" applyBorder="1"/>
    <xf numFmtId="10" fontId="199" fillId="0" borderId="0" xfId="1723" applyNumberFormat="1" applyFont="1" applyFill="1" applyBorder="1"/>
    <xf numFmtId="266" fontId="209" fillId="0" borderId="0" xfId="6430" applyFont="1" applyBorder="1"/>
    <xf numFmtId="266" fontId="198" fillId="0" borderId="706" xfId="1723" applyFont="1" applyFill="1" applyBorder="1"/>
    <xf numFmtId="310" fontId="199" fillId="0" borderId="0" xfId="1723" applyNumberFormat="1" applyFont="1" applyFill="1"/>
    <xf numFmtId="266" fontId="198" fillId="0" borderId="707" xfId="1723" applyFont="1" applyFill="1" applyBorder="1"/>
    <xf numFmtId="268" fontId="199" fillId="0" borderId="0" xfId="1723" applyNumberFormat="1" applyFont="1" applyFill="1"/>
    <xf numFmtId="1" fontId="209" fillId="0" borderId="0" xfId="99" applyNumberFormat="1" applyFont="1" applyBorder="1" applyAlignment="1">
      <alignment horizontal="left" wrapText="1"/>
    </xf>
    <xf numFmtId="266" fontId="198" fillId="0" borderId="0" xfId="1723" applyFont="1" applyFill="1" applyAlignment="1">
      <alignment horizontal="left"/>
    </xf>
    <xf numFmtId="266" fontId="199" fillId="0" borderId="0" xfId="1723" applyNumberFormat="1" applyFont="1" applyFill="1" applyBorder="1"/>
    <xf numFmtId="266" fontId="209" fillId="0" borderId="0" xfId="1723" applyFont="1" applyFill="1" applyBorder="1" applyAlignment="1">
      <alignment horizontal="left"/>
    </xf>
    <xf numFmtId="9" fontId="199" fillId="0" borderId="0" xfId="2" applyFont="1" applyFill="1"/>
    <xf numFmtId="266" fontId="198" fillId="0" borderId="635" xfId="1723" applyFont="1" applyFill="1" applyBorder="1" applyAlignment="1">
      <alignment horizontal="center"/>
    </xf>
    <xf numFmtId="266" fontId="209" fillId="0" borderId="620" xfId="1723" applyFont="1" applyFill="1" applyBorder="1" applyAlignment="1">
      <alignment horizontal="left"/>
    </xf>
    <xf numFmtId="266" fontId="199" fillId="33" borderId="725" xfId="1723" applyFont="1" applyFill="1" applyBorder="1"/>
    <xf numFmtId="292" fontId="199" fillId="33" borderId="728" xfId="1723" applyNumberFormat="1" applyFont="1" applyFill="1" applyBorder="1" applyAlignment="1">
      <alignment horizontal="center"/>
    </xf>
    <xf numFmtId="291" fontId="209" fillId="0" borderId="620" xfId="1723" applyNumberFormat="1" applyFont="1" applyFill="1" applyBorder="1" applyAlignment="1">
      <alignment horizontal="center"/>
    </xf>
    <xf numFmtId="290" fontId="209" fillId="0" borderId="620" xfId="1723" applyNumberFormat="1" applyFont="1" applyFill="1" applyBorder="1" applyAlignment="1">
      <alignment horizontal="center"/>
    </xf>
    <xf numFmtId="266" fontId="199" fillId="0" borderId="488" xfId="1723" applyFont="1" applyFill="1" applyBorder="1" applyAlignment="1">
      <alignment horizontal="center"/>
    </xf>
    <xf numFmtId="266" fontId="199" fillId="33" borderId="706" xfId="1723" applyFont="1" applyFill="1" applyBorder="1"/>
    <xf numFmtId="292" fontId="199" fillId="33" borderId="488" xfId="1723" applyNumberFormat="1" applyFont="1" applyFill="1" applyBorder="1" applyAlignment="1">
      <alignment horizontal="center"/>
    </xf>
    <xf numFmtId="3" fontId="209" fillId="0" borderId="620" xfId="1723" applyNumberFormat="1" applyFont="1" applyFill="1" applyBorder="1" applyAlignment="1">
      <alignment horizontal="center"/>
    </xf>
    <xf numFmtId="3" fontId="209" fillId="0" borderId="0" xfId="1723" applyNumberFormat="1" applyFont="1" applyFill="1" applyBorder="1" applyAlignment="1">
      <alignment horizontal="center"/>
    </xf>
    <xf numFmtId="4" fontId="209" fillId="0" borderId="0" xfId="1723" applyNumberFormat="1" applyFont="1" applyFill="1"/>
    <xf numFmtId="290" fontId="209" fillId="0" borderId="0" xfId="1723" applyNumberFormat="1" applyFont="1" applyFill="1" applyBorder="1" applyAlignment="1">
      <alignment horizontal="center"/>
    </xf>
    <xf numFmtId="266" fontId="215" fillId="0" borderId="0" xfId="1723" applyNumberFormat="1" applyFont="1" applyFill="1"/>
    <xf numFmtId="266" fontId="199" fillId="33" borderId="707" xfId="1723" applyFont="1" applyFill="1" applyBorder="1"/>
    <xf numFmtId="293" fontId="199" fillId="33" borderId="300" xfId="1723" applyNumberFormat="1" applyFont="1" applyFill="1" applyBorder="1" applyAlignment="1">
      <alignment horizontal="center"/>
    </xf>
    <xf numFmtId="266" fontId="209" fillId="0" borderId="0" xfId="1723" applyNumberFormat="1" applyFont="1" applyFill="1"/>
    <xf numFmtId="266" fontId="209" fillId="0" borderId="621" xfId="1723" applyFont="1" applyFill="1" applyBorder="1" applyAlignment="1">
      <alignment horizontal="left"/>
    </xf>
    <xf numFmtId="291" fontId="209" fillId="0" borderId="428" xfId="1723" applyNumberFormat="1" applyFont="1" applyFill="1" applyBorder="1" applyAlignment="1">
      <alignment horizontal="center"/>
    </xf>
    <xf numFmtId="266" fontId="199" fillId="0" borderId="0" xfId="1723" applyFont="1" applyFill="1" applyBorder="1" applyAlignment="1">
      <alignment horizontal="left"/>
    </xf>
    <xf numFmtId="266" fontId="209" fillId="0" borderId="0" xfId="1723" applyFont="1" applyFill="1" applyAlignment="1">
      <alignment horizontal="center"/>
    </xf>
    <xf numFmtId="266" fontId="198" fillId="0" borderId="0" xfId="1723" applyFont="1" applyFill="1" applyBorder="1" applyAlignment="1">
      <alignment horizontal="center"/>
    </xf>
    <xf numFmtId="266" fontId="209" fillId="0" borderId="725" xfId="1723" applyFont="1" applyFill="1" applyBorder="1" applyAlignment="1">
      <alignment horizontal="left"/>
    </xf>
    <xf numFmtId="3" fontId="209" fillId="0" borderId="728" xfId="1723" applyNumberFormat="1" applyFont="1" applyFill="1" applyBorder="1" applyAlignment="1">
      <alignment horizontal="center"/>
    </xf>
    <xf numFmtId="171" fontId="209" fillId="0" borderId="0" xfId="1723" applyNumberFormat="1" applyFont="1" applyFill="1" applyBorder="1" applyAlignment="1">
      <alignment horizontal="center"/>
    </xf>
    <xf numFmtId="266" fontId="199" fillId="0" borderId="300" xfId="1723" applyFont="1" applyFill="1" applyBorder="1" applyAlignment="1">
      <alignment horizontal="center"/>
    </xf>
    <xf numFmtId="2" fontId="209" fillId="0" borderId="0" xfId="1723" applyNumberFormat="1" applyFont="1" applyFill="1" applyBorder="1" applyAlignment="1">
      <alignment horizontal="left"/>
    </xf>
    <xf numFmtId="2" fontId="199" fillId="0" borderId="0" xfId="1723" applyNumberFormat="1" applyFont="1" applyFill="1" applyBorder="1" applyAlignment="1">
      <alignment horizontal="left"/>
    </xf>
    <xf numFmtId="266" fontId="209" fillId="0" borderId="627" xfId="1723" applyFont="1" applyFill="1" applyBorder="1" applyAlignment="1">
      <alignment horizontal="left"/>
    </xf>
    <xf numFmtId="266" fontId="209" fillId="0" borderId="487" xfId="1723" applyNumberFormat="1" applyFont="1" applyFill="1" applyBorder="1" applyAlignment="1">
      <alignment horizontal="left"/>
    </xf>
    <xf numFmtId="3" fontId="214" fillId="0" borderId="620" xfId="1723" applyNumberFormat="1" applyFont="1" applyFill="1" applyBorder="1" applyAlignment="1">
      <alignment horizontal="center"/>
    </xf>
    <xf numFmtId="171" fontId="214" fillId="0" borderId="488" xfId="1723" applyNumberFormat="1" applyFont="1" applyFill="1" applyBorder="1" applyAlignment="1">
      <alignment horizontal="center"/>
    </xf>
    <xf numFmtId="278" fontId="199" fillId="0" borderId="488" xfId="1723" applyNumberFormat="1" applyFont="1" applyFill="1" applyBorder="1" applyAlignment="1">
      <alignment horizontal="center"/>
    </xf>
    <xf numFmtId="294" fontId="214" fillId="0" borderId="375" xfId="1723" applyNumberFormat="1" applyFont="1" applyFill="1" applyBorder="1" applyAlignment="1">
      <alignment horizontal="center"/>
    </xf>
    <xf numFmtId="278" fontId="199" fillId="0" borderId="300" xfId="1723" applyNumberFormat="1" applyFont="1" applyFill="1" applyBorder="1" applyAlignment="1">
      <alignment horizontal="center"/>
    </xf>
    <xf numFmtId="2" fontId="199" fillId="0" borderId="0" xfId="1723" applyNumberFormat="1" applyFont="1" applyFill="1" applyAlignment="1">
      <alignment horizontal="center"/>
    </xf>
    <xf numFmtId="2" fontId="199" fillId="0" borderId="0" xfId="1723" applyNumberFormat="1" applyFont="1" applyFill="1" applyBorder="1" applyAlignment="1">
      <alignment horizontal="center"/>
    </xf>
    <xf numFmtId="296" fontId="209" fillId="0" borderId="488" xfId="1723" applyNumberFormat="1" applyFont="1" applyFill="1" applyBorder="1" applyAlignment="1">
      <alignment horizontal="center"/>
    </xf>
    <xf numFmtId="2" fontId="209" fillId="0" borderId="0" xfId="1723" applyNumberFormat="1" applyFont="1" applyFill="1" applyBorder="1" applyAlignment="1">
      <alignment horizontal="center"/>
    </xf>
    <xf numFmtId="2" fontId="209" fillId="0" borderId="488" xfId="1723" applyNumberFormat="1" applyFont="1" applyFill="1" applyBorder="1" applyAlignment="1">
      <alignment horizontal="center"/>
    </xf>
    <xf numFmtId="266" fontId="215" fillId="0" borderId="487" xfId="1723" applyFont="1" applyFill="1" applyBorder="1" applyAlignment="1">
      <alignment horizontal="left"/>
    </xf>
    <xf numFmtId="266" fontId="209" fillId="0" borderId="0" xfId="1723" applyFont="1" applyFill="1" applyAlignment="1"/>
    <xf numFmtId="266" fontId="215" fillId="0" borderId="0" xfId="1723" applyFont="1" applyFill="1" applyBorder="1" applyAlignment="1">
      <alignment horizontal="left"/>
    </xf>
    <xf numFmtId="1" fontId="209" fillId="0" borderId="0" xfId="1723" applyNumberFormat="1" applyFont="1" applyFill="1" applyBorder="1" applyAlignment="1">
      <alignment horizontal="center"/>
    </xf>
    <xf numFmtId="170" fontId="220" fillId="0" borderId="0" xfId="90" applyNumberFormat="1" applyFont="1" applyFill="1" applyBorder="1" applyAlignment="1" applyProtection="1">
      <alignment horizontal="right"/>
      <protection locked="0"/>
    </xf>
    <xf numFmtId="170" fontId="220" fillId="0" borderId="0" xfId="90" applyNumberFormat="1" applyFont="1" applyFill="1" applyBorder="1" applyAlignment="1" applyProtection="1">
      <alignment horizontal="left"/>
      <protection locked="0"/>
    </xf>
    <xf numFmtId="266" fontId="199" fillId="0" borderId="0" xfId="1840" applyFont="1" applyFill="1" applyAlignment="1">
      <alignment horizontal="right"/>
    </xf>
    <xf numFmtId="266" fontId="215" fillId="0" borderId="627" xfId="1723" applyFont="1" applyFill="1" applyBorder="1" applyAlignment="1">
      <alignment horizontal="left"/>
    </xf>
    <xf numFmtId="266" fontId="209" fillId="0" borderId="631" xfId="1723" applyFont="1" applyFill="1" applyBorder="1" applyAlignment="1">
      <alignment horizontal="center"/>
    </xf>
    <xf numFmtId="266" fontId="209" fillId="0" borderId="628" xfId="1723" applyFont="1" applyFill="1" applyBorder="1" applyAlignment="1">
      <alignment horizontal="center"/>
    </xf>
    <xf numFmtId="269" fontId="209" fillId="0" borderId="620" xfId="1723" applyNumberFormat="1" applyFont="1" applyFill="1" applyBorder="1" applyAlignment="1" applyProtection="1">
      <alignment horizontal="center"/>
    </xf>
    <xf numFmtId="298" fontId="209" fillId="0" borderId="488" xfId="1723" applyNumberFormat="1" applyFont="1" applyFill="1" applyBorder="1" applyAlignment="1">
      <alignment horizontal="center"/>
    </xf>
    <xf numFmtId="269" fontId="209" fillId="0" borderId="620" xfId="1723" applyNumberFormat="1" applyFont="1" applyFill="1" applyBorder="1" applyAlignment="1" applyProtection="1">
      <alignment horizontal="center"/>
      <protection locked="0"/>
    </xf>
    <xf numFmtId="299" fontId="209" fillId="0" borderId="620" xfId="1723" applyNumberFormat="1" applyFont="1" applyFill="1" applyBorder="1" applyAlignment="1">
      <alignment horizontal="center"/>
    </xf>
    <xf numFmtId="4" fontId="209" fillId="0" borderId="488" xfId="1723" applyNumberFormat="1" applyFont="1" applyFill="1" applyBorder="1" applyAlignment="1">
      <alignment horizontal="center"/>
    </xf>
    <xf numFmtId="4" fontId="209" fillId="0" borderId="300" xfId="1723" applyNumberFormat="1" applyFont="1" applyFill="1" applyBorder="1" applyAlignment="1">
      <alignment horizontal="center"/>
    </xf>
    <xf numFmtId="301" fontId="199" fillId="0" borderId="0" xfId="1723" applyNumberFormat="1" applyFont="1" applyFill="1"/>
    <xf numFmtId="266" fontId="198" fillId="0" borderId="487" xfId="1723" applyFont="1" applyFill="1" applyBorder="1" applyAlignment="1">
      <alignment horizontal="left"/>
    </xf>
    <xf numFmtId="266" fontId="209" fillId="0" borderId="0" xfId="1723" applyNumberFormat="1" applyFont="1" applyFill="1" applyBorder="1" applyAlignment="1">
      <alignment horizontal="center"/>
    </xf>
    <xf numFmtId="266" fontId="199" fillId="0" borderId="629" xfId="1723" applyFont="1" applyFill="1" applyBorder="1" applyAlignment="1">
      <alignment horizontal="left"/>
    </xf>
    <xf numFmtId="266" fontId="199" fillId="0" borderId="631" xfId="1723" applyFont="1" applyFill="1" applyBorder="1" applyAlignment="1">
      <alignment horizontal="left"/>
    </xf>
    <xf numFmtId="2" fontId="209" fillId="0" borderId="628" xfId="1723" applyNumberFormat="1" applyFont="1" applyFill="1" applyBorder="1" applyAlignment="1">
      <alignment horizontal="left"/>
    </xf>
    <xf numFmtId="2" fontId="209" fillId="0" borderId="488" xfId="1723" applyNumberFormat="1" applyFont="1" applyFill="1" applyBorder="1" applyAlignment="1">
      <alignment horizontal="left"/>
    </xf>
    <xf numFmtId="2" fontId="209" fillId="0" borderId="620" xfId="1723" applyNumberFormat="1" applyFont="1" applyFill="1" applyBorder="1" applyAlignment="1">
      <alignment horizontal="left"/>
    </xf>
    <xf numFmtId="1" fontId="209" fillId="0" borderId="620" xfId="1723" applyNumberFormat="1" applyFont="1" applyFill="1" applyBorder="1" applyAlignment="1">
      <alignment horizontal="left"/>
    </xf>
    <xf numFmtId="2" fontId="199" fillId="0" borderId="0" xfId="1723" applyNumberFormat="1" applyFont="1" applyFill="1"/>
    <xf numFmtId="2" fontId="199" fillId="0" borderId="620" xfId="1723" applyNumberFormat="1" applyFont="1" applyFill="1" applyBorder="1" applyAlignment="1">
      <alignment horizontal="left"/>
    </xf>
    <xf numFmtId="2" fontId="199" fillId="0" borderId="488" xfId="1723" applyNumberFormat="1" applyFont="1" applyFill="1" applyBorder="1" applyAlignment="1">
      <alignment horizontal="left"/>
    </xf>
    <xf numFmtId="266" fontId="199" fillId="0" borderId="620" xfId="1723" applyFont="1" applyFill="1" applyBorder="1" applyAlignment="1">
      <alignment horizontal="left"/>
    </xf>
    <xf numFmtId="4" fontId="199" fillId="0" borderId="488" xfId="1723" applyNumberFormat="1" applyFont="1" applyFill="1" applyBorder="1" applyAlignment="1">
      <alignment horizontal="left"/>
    </xf>
    <xf numFmtId="10" fontId="199" fillId="0" borderId="375" xfId="1723" applyNumberFormat="1" applyFont="1" applyFill="1" applyBorder="1" applyAlignment="1">
      <alignment horizontal="left"/>
    </xf>
    <xf numFmtId="2" fontId="199" fillId="0" borderId="300" xfId="1723" applyNumberFormat="1" applyFont="1" applyFill="1" applyBorder="1" applyAlignment="1">
      <alignment horizontal="left"/>
    </xf>
    <xf numFmtId="276" fontId="198" fillId="0" borderId="628" xfId="1723" applyNumberFormat="1" applyFont="1" applyFill="1" applyBorder="1"/>
    <xf numFmtId="266" fontId="199" fillId="0" borderId="18" xfId="1723" applyFont="1" applyFill="1" applyBorder="1" applyAlignment="1">
      <alignment horizontal="left"/>
    </xf>
    <xf numFmtId="276" fontId="199" fillId="0" borderId="0" xfId="1723" applyNumberFormat="1" applyFont="1" applyFill="1" applyBorder="1"/>
    <xf numFmtId="267" fontId="199" fillId="0" borderId="0" xfId="1723" applyNumberFormat="1" applyFont="1" applyFill="1" applyBorder="1"/>
    <xf numFmtId="266" fontId="199" fillId="0" borderId="627" xfId="1723" applyFont="1" applyFill="1" applyBorder="1" applyAlignment="1">
      <alignment horizontal="left"/>
    </xf>
    <xf numFmtId="276" fontId="198" fillId="0" borderId="488" xfId="1723" applyNumberFormat="1" applyFont="1" applyFill="1" applyBorder="1" applyAlignment="1">
      <alignment horizontal="left"/>
    </xf>
    <xf numFmtId="3" fontId="209" fillId="0" borderId="488" xfId="1723" applyNumberFormat="1" applyFont="1" applyFill="1" applyBorder="1" applyAlignment="1">
      <alignment horizontal="left"/>
    </xf>
    <xf numFmtId="266" fontId="199" fillId="0" borderId="457" xfId="1723" applyFont="1" applyFill="1" applyBorder="1" applyAlignment="1">
      <alignment horizontal="left"/>
    </xf>
    <xf numFmtId="171" fontId="199" fillId="0" borderId="300" xfId="1723" applyNumberFormat="1" applyFont="1" applyFill="1" applyBorder="1" applyAlignment="1">
      <alignment horizontal="left"/>
    </xf>
    <xf numFmtId="1" fontId="199" fillId="0" borderId="0" xfId="1723" applyNumberFormat="1" applyFont="1" applyFill="1"/>
    <xf numFmtId="167" fontId="209" fillId="0" borderId="628" xfId="1723" applyNumberFormat="1" applyFont="1" applyFill="1" applyBorder="1" applyAlignment="1">
      <alignment horizontal="center"/>
    </xf>
    <xf numFmtId="168" fontId="215" fillId="0" borderId="488" xfId="1723" applyNumberFormat="1" applyFont="1" applyFill="1" applyBorder="1" applyAlignment="1">
      <alignment horizontal="center"/>
    </xf>
    <xf numFmtId="2" fontId="199" fillId="0" borderId="488" xfId="1723" applyNumberFormat="1" applyFont="1" applyFill="1" applyBorder="1" applyAlignment="1">
      <alignment horizontal="center"/>
    </xf>
    <xf numFmtId="2" fontId="199" fillId="0" borderId="300" xfId="1723" applyNumberFormat="1" applyFont="1" applyFill="1" applyBorder="1" applyAlignment="1">
      <alignment horizontal="center"/>
    </xf>
    <xf numFmtId="266" fontId="209" fillId="0" borderId="18" xfId="1723" applyFont="1" applyFill="1" applyBorder="1" applyAlignment="1">
      <alignment horizontal="left"/>
    </xf>
    <xf numFmtId="10" fontId="199" fillId="0" borderId="628" xfId="1723" applyNumberFormat="1" applyFont="1" applyFill="1" applyBorder="1" applyAlignment="1">
      <alignment horizontal="center"/>
    </xf>
    <xf numFmtId="2" fontId="198" fillId="0" borderId="488" xfId="1723" applyNumberFormat="1" applyFont="1" applyFill="1" applyBorder="1" applyAlignment="1">
      <alignment horizontal="center"/>
    </xf>
    <xf numFmtId="266" fontId="215" fillId="0" borderId="635" xfId="1723" applyFont="1" applyFill="1" applyBorder="1" applyAlignment="1">
      <alignment horizontal="left"/>
    </xf>
    <xf numFmtId="216" fontId="199" fillId="0" borderId="0" xfId="1723" applyNumberFormat="1" applyFont="1" applyFill="1" applyBorder="1" applyAlignment="1">
      <alignment horizontal="center"/>
    </xf>
    <xf numFmtId="266" fontId="199" fillId="0" borderId="0" xfId="1723" applyFont="1" applyFill="1" applyBorder="1" applyAlignment="1">
      <alignment horizontal="center" wrapText="1"/>
    </xf>
    <xf numFmtId="266" fontId="199" fillId="0" borderId="0" xfId="1723" applyFont="1" applyFill="1" applyAlignment="1">
      <alignment wrapText="1"/>
    </xf>
    <xf numFmtId="170" fontId="215" fillId="0" borderId="0" xfId="90" applyNumberFormat="1" applyFont="1" applyFill="1" applyBorder="1" applyAlignment="1">
      <alignment horizontal="left"/>
    </xf>
    <xf numFmtId="266" fontId="199" fillId="0" borderId="701" xfId="1723" applyFont="1" applyFill="1" applyBorder="1"/>
    <xf numFmtId="49" fontId="209" fillId="0" borderId="701" xfId="99" applyNumberFormat="1" applyFont="1" applyBorder="1" applyAlignment="1"/>
    <xf numFmtId="49" fontId="209" fillId="0" borderId="706" xfId="99" applyNumberFormat="1" applyFont="1" applyBorder="1" applyAlignment="1">
      <alignment horizontal="left"/>
    </xf>
    <xf numFmtId="49" fontId="209" fillId="0" borderId="707" xfId="99" applyNumberFormat="1" applyFont="1" applyBorder="1" applyAlignment="1">
      <alignment horizontal="left"/>
    </xf>
    <xf numFmtId="266" fontId="199" fillId="0" borderId="708" xfId="1723" applyFont="1" applyFill="1" applyBorder="1"/>
    <xf numFmtId="49" fontId="209" fillId="0" borderId="708" xfId="99" applyNumberFormat="1" applyFont="1" applyBorder="1" applyAlignment="1"/>
    <xf numFmtId="289" fontId="210" fillId="0" borderId="620" xfId="1723" applyNumberFormat="1" applyFont="1" applyFill="1" applyBorder="1" applyAlignment="1">
      <alignment horizontal="center"/>
    </xf>
    <xf numFmtId="1" fontId="222" fillId="0" borderId="701" xfId="13048" applyNumberFormat="1" applyFont="1" applyFill="1" applyBorder="1" applyAlignment="1">
      <alignment horizontal="center"/>
    </xf>
    <xf numFmtId="44" fontId="209" fillId="0" borderId="488" xfId="99" applyNumberFormat="1" applyFont="1" applyBorder="1" applyAlignment="1">
      <alignment horizontal="center"/>
    </xf>
    <xf numFmtId="44" fontId="209" fillId="0" borderId="300" xfId="99" applyNumberFormat="1" applyFont="1" applyBorder="1" applyAlignment="1">
      <alignment horizontal="center"/>
    </xf>
    <xf numFmtId="49" fontId="209" fillId="0" borderId="725" xfId="99" applyNumberFormat="1" applyFont="1" applyBorder="1" applyAlignment="1">
      <alignment horizontal="left"/>
    </xf>
    <xf numFmtId="303" fontId="209" fillId="0" borderId="727" xfId="99" applyNumberFormat="1" applyFont="1" applyBorder="1" applyAlignment="1"/>
    <xf numFmtId="266" fontId="199" fillId="0" borderId="727" xfId="1723" applyFont="1" applyFill="1" applyBorder="1"/>
    <xf numFmtId="49" fontId="209" fillId="0" borderId="727" xfId="99" applyNumberFormat="1" applyFont="1" applyBorder="1" applyAlignment="1"/>
    <xf numFmtId="44" fontId="209" fillId="0" borderId="728" xfId="99" applyNumberFormat="1" applyFont="1" applyBorder="1" applyAlignment="1">
      <alignment horizontal="center"/>
    </xf>
    <xf numFmtId="303" fontId="209" fillId="0" borderId="701" xfId="99" applyNumberFormat="1" applyFont="1" applyBorder="1" applyAlignment="1"/>
    <xf numFmtId="303" fontId="209" fillId="0" borderId="708" xfId="99" applyNumberFormat="1" applyFont="1" applyBorder="1" applyAlignment="1"/>
    <xf numFmtId="266" fontId="199" fillId="0" borderId="727" xfId="1723" applyNumberFormat="1" applyFont="1" applyFill="1" applyBorder="1" applyAlignment="1">
      <alignment horizontal="center"/>
    </xf>
    <xf numFmtId="266" fontId="199" fillId="0" borderId="701" xfId="1723" applyNumberFormat="1" applyFont="1" applyFill="1" applyBorder="1" applyAlignment="1">
      <alignment horizontal="center"/>
    </xf>
    <xf numFmtId="4" fontId="199" fillId="0" borderId="300" xfId="1723" applyNumberFormat="1" applyFont="1" applyFill="1" applyBorder="1" applyAlignment="1">
      <alignment horizontal="center"/>
    </xf>
    <xf numFmtId="266" fontId="214" fillId="0" borderId="620" xfId="1723" applyNumberFormat="1" applyFont="1" applyFill="1" applyBorder="1" applyAlignment="1">
      <alignment horizontal="center"/>
    </xf>
    <xf numFmtId="294" fontId="214" fillId="0" borderId="701" xfId="1723" applyNumberFormat="1" applyFont="1" applyFill="1" applyBorder="1" applyAlignment="1">
      <alignment horizontal="center"/>
    </xf>
    <xf numFmtId="266" fontId="199" fillId="0" borderId="0" xfId="1723" applyFont="1" applyFill="1" applyBorder="1" applyAlignment="1">
      <alignment horizontal="center"/>
    </xf>
    <xf numFmtId="10" fontId="214" fillId="0" borderId="76" xfId="1723" applyNumberFormat="1" applyFont="1" applyFill="1" applyBorder="1"/>
    <xf numFmtId="300" fontId="214" fillId="0" borderId="375" xfId="1723" applyNumberFormat="1" applyFont="1" applyFill="1" applyBorder="1" applyAlignment="1">
      <alignment horizontal="center"/>
    </xf>
    <xf numFmtId="266" fontId="198" fillId="0" borderId="0" xfId="1723" applyFont="1" applyFill="1" applyBorder="1"/>
    <xf numFmtId="266" fontId="199" fillId="0" borderId="725" xfId="1723" applyFont="1" applyFill="1" applyBorder="1"/>
    <xf numFmtId="266" fontId="199" fillId="0" borderId="706" xfId="1723" applyFont="1" applyFill="1" applyBorder="1"/>
    <xf numFmtId="276" fontId="210" fillId="0" borderId="488" xfId="1723" applyNumberFormat="1" applyFont="1" applyFill="1" applyBorder="1"/>
    <xf numFmtId="266" fontId="199" fillId="0" borderId="707" xfId="1723" applyFont="1" applyFill="1" applyBorder="1"/>
    <xf numFmtId="267" fontId="210" fillId="0" borderId="300" xfId="1723" applyNumberFormat="1" applyFont="1" applyFill="1" applyBorder="1"/>
    <xf numFmtId="266" fontId="209" fillId="0" borderId="706" xfId="1723" applyFont="1" applyFill="1" applyBorder="1" applyAlignment="1">
      <alignment horizontal="left"/>
    </xf>
    <xf numFmtId="266" fontId="198" fillId="0" borderId="706" xfId="1723" applyFont="1" applyFill="1" applyBorder="1" applyAlignment="1">
      <alignment horizontal="left"/>
    </xf>
    <xf numFmtId="266" fontId="215" fillId="0" borderId="706" xfId="1723" applyNumberFormat="1" applyFont="1" applyFill="1" applyBorder="1" applyAlignment="1">
      <alignment horizontal="left"/>
    </xf>
    <xf numFmtId="266" fontId="209" fillId="0" borderId="707" xfId="1723" applyNumberFormat="1" applyFont="1" applyFill="1" applyBorder="1" applyAlignment="1">
      <alignment horizontal="left"/>
    </xf>
    <xf numFmtId="266" fontId="209" fillId="0" borderId="729" xfId="1723" applyFont="1" applyFill="1" applyBorder="1" applyAlignment="1">
      <alignment horizontal="left"/>
    </xf>
    <xf numFmtId="281" fontId="214" fillId="0" borderId="705" xfId="1723" applyNumberFormat="1" applyFont="1" applyFill="1" applyBorder="1" applyAlignment="1">
      <alignment horizontal="center"/>
    </xf>
    <xf numFmtId="266" fontId="199" fillId="0" borderId="701" xfId="1723" applyFont="1" applyFill="1" applyBorder="1" applyAlignment="1">
      <alignment horizontal="left"/>
    </xf>
    <xf numFmtId="266" fontId="199" fillId="0" borderId="707" xfId="1723" applyFont="1" applyFill="1" applyBorder="1" applyAlignment="1">
      <alignment horizontal="left"/>
    </xf>
    <xf numFmtId="267" fontId="198" fillId="0" borderId="0" xfId="1723" applyNumberFormat="1" applyFont="1" applyFill="1" applyBorder="1"/>
    <xf numFmtId="266" fontId="219" fillId="0" borderId="701" xfId="0" applyFont="1" applyFill="1" applyBorder="1" applyAlignment="1">
      <alignment horizontal="center" vertical="center"/>
    </xf>
    <xf numFmtId="266" fontId="219" fillId="0" borderId="708" xfId="0" applyFont="1" applyFill="1" applyBorder="1" applyAlignment="1">
      <alignment horizontal="center" vertical="center"/>
    </xf>
    <xf numFmtId="2" fontId="209" fillId="0" borderId="701" xfId="1723" applyNumberFormat="1" applyFont="1" applyFill="1" applyBorder="1" applyAlignment="1">
      <alignment horizontal="center"/>
    </xf>
    <xf numFmtId="266" fontId="209" fillId="0" borderId="701" xfId="1723" applyFont="1" applyFill="1" applyBorder="1" applyAlignment="1">
      <alignment horizontal="center"/>
    </xf>
    <xf numFmtId="266" fontId="199" fillId="0" borderId="488" xfId="1723" applyFont="1" applyFill="1" applyBorder="1" applyAlignment="1">
      <alignment horizontal="center" wrapText="1"/>
    </xf>
    <xf numFmtId="266" fontId="199" fillId="0" borderId="300" xfId="1723" applyFont="1" applyFill="1" applyBorder="1" applyAlignment="1">
      <alignment horizontal="center" wrapText="1"/>
    </xf>
    <xf numFmtId="266" fontId="199" fillId="0" borderId="725" xfId="1723" applyFont="1" applyFill="1" applyBorder="1" applyAlignment="1">
      <alignment horizontal="left"/>
    </xf>
    <xf numFmtId="266" fontId="199" fillId="0" borderId="727" xfId="1723" applyFont="1" applyFill="1" applyBorder="1" applyAlignment="1"/>
    <xf numFmtId="266" fontId="199" fillId="0" borderId="727" xfId="1723" applyFont="1" applyFill="1" applyBorder="1"/>
    <xf numFmtId="10" fontId="199" fillId="0" borderId="727" xfId="1723" applyNumberFormat="1" applyFont="1" applyFill="1" applyBorder="1" applyAlignment="1">
      <alignment horizontal="center"/>
    </xf>
    <xf numFmtId="266" fontId="199" fillId="0" borderId="728" xfId="1723" applyFont="1" applyFill="1" applyBorder="1"/>
    <xf numFmtId="266" fontId="199" fillId="0" borderId="706" xfId="1723" applyFont="1" applyFill="1" applyBorder="1" applyAlignment="1">
      <alignment horizontal="left"/>
    </xf>
    <xf numFmtId="266" fontId="199" fillId="0" borderId="701" xfId="1723" applyFont="1" applyFill="1" applyBorder="1" applyAlignment="1"/>
    <xf numFmtId="266" fontId="199" fillId="0" borderId="701" xfId="1723" applyFont="1" applyFill="1" applyBorder="1"/>
    <xf numFmtId="1" fontId="199" fillId="0" borderId="701" xfId="1723" applyNumberFormat="1" applyFont="1" applyFill="1" applyBorder="1" applyAlignment="1">
      <alignment horizontal="center"/>
    </xf>
    <xf numFmtId="266" fontId="198" fillId="0" borderId="701" xfId="1723" applyFont="1" applyFill="1" applyBorder="1" applyAlignment="1">
      <alignment vertical="center" wrapText="1"/>
    </xf>
    <xf numFmtId="266" fontId="198" fillId="0" borderId="708" xfId="1723" applyFont="1" applyFill="1" applyBorder="1" applyAlignment="1">
      <alignment vertical="center" wrapText="1"/>
    </xf>
    <xf numFmtId="266" fontId="215" fillId="0" borderId="723" xfId="1723" applyFont="1" applyFill="1" applyBorder="1" applyAlignment="1"/>
    <xf numFmtId="266" fontId="198" fillId="0" borderId="723" xfId="1723" applyFont="1" applyFill="1" applyBorder="1"/>
    <xf numFmtId="266" fontId="198" fillId="0" borderId="724" xfId="1723" applyFont="1" applyFill="1" applyBorder="1" applyAlignment="1">
      <alignment horizontal="center"/>
    </xf>
    <xf numFmtId="266" fontId="198" fillId="0" borderId="723" xfId="1723" applyFont="1" applyFill="1" applyBorder="1" applyAlignment="1">
      <alignment horizontal="center"/>
    </xf>
    <xf numFmtId="303" fontId="199" fillId="0" borderId="727" xfId="1723" applyNumberFormat="1" applyFont="1" applyFill="1" applyBorder="1" applyAlignment="1">
      <alignment horizontal="center"/>
    </xf>
    <xf numFmtId="266" fontId="199" fillId="0" borderId="728" xfId="1723" applyFont="1" applyFill="1" applyBorder="1" applyAlignment="1">
      <alignment horizontal="center"/>
    </xf>
    <xf numFmtId="303" fontId="199" fillId="0" borderId="701" xfId="1723" applyNumberFormat="1" applyFont="1" applyFill="1" applyBorder="1" applyAlignment="1">
      <alignment horizontal="center"/>
    </xf>
    <xf numFmtId="304" fontId="199" fillId="0" borderId="701" xfId="1723" applyNumberFormat="1" applyFont="1" applyFill="1" applyBorder="1" applyAlignment="1">
      <alignment horizontal="center"/>
    </xf>
    <xf numFmtId="266" fontId="199" fillId="0" borderId="708" xfId="1723" applyFont="1" applyFill="1" applyBorder="1" applyAlignment="1"/>
    <xf numFmtId="305" fontId="199" fillId="0" borderId="708" xfId="1723" applyNumberFormat="1" applyFont="1" applyFill="1" applyBorder="1" applyAlignment="1">
      <alignment horizontal="center"/>
    </xf>
    <xf numFmtId="266" fontId="199" fillId="0" borderId="727" xfId="1723" applyFont="1" applyFill="1" applyBorder="1" applyAlignment="1">
      <alignment horizontal="center"/>
    </xf>
    <xf numFmtId="266" fontId="199" fillId="0" borderId="701" xfId="1723" applyFont="1" applyFill="1" applyBorder="1" applyAlignment="1">
      <alignment horizontal="center"/>
    </xf>
    <xf numFmtId="266" fontId="199" fillId="0" borderId="701" xfId="1723" applyFont="1" applyFill="1" applyBorder="1" applyAlignment="1">
      <alignment horizontal="center" vertical="center" wrapText="1"/>
    </xf>
    <xf numFmtId="266" fontId="199" fillId="0" borderId="708" xfId="1723" applyFont="1" applyFill="1" applyBorder="1" applyAlignment="1">
      <alignment horizontal="center"/>
    </xf>
    <xf numFmtId="266" fontId="199" fillId="0" borderId="708" xfId="1723" applyFont="1" applyFill="1" applyBorder="1" applyAlignment="1">
      <alignment horizontal="center" vertical="center" wrapText="1"/>
    </xf>
    <xf numFmtId="266" fontId="215" fillId="0" borderId="723" xfId="1723" applyFont="1" applyFill="1" applyBorder="1" applyAlignment="1">
      <alignment horizontal="center"/>
    </xf>
    <xf numFmtId="3" fontId="199" fillId="0" borderId="701" xfId="1723" applyNumberFormat="1" applyFont="1" applyFill="1" applyBorder="1" applyAlignment="1">
      <alignment horizontal="center"/>
    </xf>
    <xf numFmtId="167" fontId="209" fillId="0" borderId="701" xfId="1723" applyNumberFormat="1" applyFont="1" applyFill="1" applyBorder="1" applyAlignment="1">
      <alignment horizontal="center"/>
    </xf>
    <xf numFmtId="266" fontId="209" fillId="0" borderId="488" xfId="1723" applyFont="1" applyFill="1" applyBorder="1" applyAlignment="1">
      <alignment horizontal="center" wrapText="1"/>
    </xf>
    <xf numFmtId="2" fontId="214" fillId="0" borderId="620" xfId="1723" applyNumberFormat="1" applyFont="1" applyFill="1" applyBorder="1" applyAlignment="1">
      <alignment horizontal="left"/>
    </xf>
    <xf numFmtId="284" fontId="214" fillId="0" borderId="620" xfId="1723" applyNumberFormat="1" applyFont="1" applyFill="1" applyBorder="1" applyAlignment="1">
      <alignment horizontal="center"/>
    </xf>
    <xf numFmtId="1" fontId="214" fillId="0" borderId="0" xfId="1723" applyNumberFormat="1" applyFont="1" applyFill="1"/>
    <xf numFmtId="295" fontId="199" fillId="0" borderId="628" xfId="1723" applyNumberFormat="1" applyFont="1" applyFill="1" applyBorder="1" applyAlignment="1">
      <alignment horizontal="center"/>
    </xf>
    <xf numFmtId="296" fontId="199" fillId="0" borderId="488" xfId="1723" applyNumberFormat="1" applyFont="1" applyFill="1" applyBorder="1" applyAlignment="1">
      <alignment horizontal="center"/>
    </xf>
    <xf numFmtId="297" fontId="199" fillId="0" borderId="488" xfId="1723" applyNumberFormat="1" applyFont="1" applyFill="1" applyBorder="1" applyAlignment="1">
      <alignment horizontal="center"/>
    </xf>
    <xf numFmtId="1" fontId="199" fillId="0" borderId="488" xfId="1723" applyNumberFormat="1" applyFont="1" applyFill="1" applyBorder="1" applyAlignment="1">
      <alignment horizontal="center"/>
    </xf>
    <xf numFmtId="3" fontId="199" fillId="0" borderId="488" xfId="1723" applyNumberFormat="1" applyFont="1" applyFill="1" applyBorder="1" applyAlignment="1">
      <alignment horizontal="center"/>
    </xf>
    <xf numFmtId="3" fontId="199" fillId="0" borderId="300" xfId="1723" applyNumberFormat="1" applyFont="1" applyFill="1" applyBorder="1" applyAlignment="1">
      <alignment horizontal="center"/>
    </xf>
    <xf numFmtId="266" fontId="198" fillId="0" borderId="0" xfId="1723" applyFont="1" applyFill="1" applyBorder="1" applyAlignment="1">
      <alignment horizontal="center"/>
    </xf>
    <xf numFmtId="2" fontId="210" fillId="0" borderId="0" xfId="1723" applyNumberFormat="1" applyFont="1" applyFill="1" applyAlignment="1">
      <alignment horizontal="center"/>
    </xf>
    <xf numFmtId="266" fontId="198" fillId="0" borderId="0" xfId="1723" applyFont="1" applyFill="1" applyBorder="1" applyAlignment="1"/>
    <xf numFmtId="170" fontId="214" fillId="0" borderId="0" xfId="42870" applyNumberFormat="1" applyFont="1" applyFill="1"/>
    <xf numFmtId="266" fontId="198" fillId="0" borderId="731" xfId="1723" applyFont="1" applyFill="1" applyBorder="1" applyAlignment="1">
      <alignment horizontal="center"/>
    </xf>
    <xf numFmtId="266" fontId="198" fillId="0" borderId="732" xfId="1723" applyFont="1" applyFill="1" applyBorder="1" applyAlignment="1">
      <alignment horizontal="center"/>
    </xf>
    <xf numFmtId="266" fontId="215" fillId="0" borderId="732" xfId="1723" applyFont="1" applyFill="1" applyBorder="1" applyAlignment="1">
      <alignment horizontal="center"/>
    </xf>
    <xf numFmtId="266" fontId="198" fillId="0" borderId="732" xfId="1723" applyFont="1" applyFill="1" applyBorder="1" applyAlignment="1"/>
    <xf numFmtId="266" fontId="198" fillId="0" borderId="732" xfId="1723" applyFont="1" applyFill="1" applyBorder="1"/>
    <xf numFmtId="266" fontId="198" fillId="0" borderId="733" xfId="1723" applyFont="1" applyFill="1" applyBorder="1" applyAlignment="1">
      <alignment horizontal="center"/>
    </xf>
    <xf numFmtId="289" fontId="199" fillId="0" borderId="701" xfId="1723" applyNumberFormat="1" applyFont="1" applyFill="1" applyBorder="1" applyAlignment="1">
      <alignment horizontal="center"/>
    </xf>
    <xf numFmtId="290" fontId="199" fillId="0" borderId="701" xfId="1723" applyNumberFormat="1" applyFont="1" applyFill="1" applyBorder="1" applyAlignment="1">
      <alignment horizontal="center"/>
    </xf>
    <xf numFmtId="291" fontId="209" fillId="0" borderId="701" xfId="1723" applyNumberFormat="1" applyFont="1" applyFill="1" applyBorder="1" applyAlignment="1">
      <alignment horizontal="center"/>
    </xf>
    <xf numFmtId="290" fontId="209" fillId="0" borderId="701" xfId="1723" applyNumberFormat="1" applyFont="1" applyFill="1" applyBorder="1" applyAlignment="1">
      <alignment horizontal="center"/>
    </xf>
    <xf numFmtId="266" fontId="199" fillId="0" borderId="725" xfId="1723" applyFont="1" applyFill="1" applyBorder="1" applyAlignment="1">
      <alignment horizontal="center"/>
    </xf>
    <xf numFmtId="289" fontId="199" fillId="0" borderId="727" xfId="1723" applyNumberFormat="1" applyFont="1" applyFill="1" applyBorder="1" applyAlignment="1">
      <alignment horizontal="center"/>
    </xf>
    <xf numFmtId="3" fontId="199" fillId="0" borderId="727" xfId="1723" applyNumberFormat="1" applyFont="1" applyFill="1" applyBorder="1" applyAlignment="1">
      <alignment horizontal="center"/>
    </xf>
    <xf numFmtId="290" fontId="199" fillId="0" borderId="727" xfId="1723" applyNumberFormat="1" applyFont="1" applyFill="1" applyBorder="1" applyAlignment="1">
      <alignment horizontal="center"/>
    </xf>
    <xf numFmtId="291" fontId="209" fillId="0" borderId="727" xfId="1723" applyNumberFormat="1" applyFont="1" applyFill="1" applyBorder="1" applyAlignment="1">
      <alignment horizontal="center"/>
    </xf>
    <xf numFmtId="290" fontId="209" fillId="0" borderId="727" xfId="1723" applyNumberFormat="1" applyFont="1" applyFill="1" applyBorder="1" applyAlignment="1">
      <alignment horizontal="center"/>
    </xf>
    <xf numFmtId="266" fontId="199" fillId="0" borderId="706" xfId="1723" applyFont="1" applyFill="1" applyBorder="1" applyAlignment="1">
      <alignment horizontal="center"/>
    </xf>
    <xf numFmtId="266" fontId="199" fillId="0" borderId="707" xfId="1723" applyFont="1" applyFill="1" applyBorder="1" applyAlignment="1">
      <alignment horizontal="center"/>
    </xf>
    <xf numFmtId="289" fontId="199" fillId="0" borderId="708" xfId="1723" applyNumberFormat="1" applyFont="1" applyFill="1" applyBorder="1" applyAlignment="1">
      <alignment horizontal="center"/>
    </xf>
    <xf numFmtId="3" fontId="199" fillId="0" borderId="708" xfId="1723" applyNumberFormat="1" applyFont="1" applyFill="1" applyBorder="1" applyAlignment="1">
      <alignment horizontal="center"/>
    </xf>
    <xf numFmtId="290" fontId="199" fillId="0" borderId="708" xfId="1723" applyNumberFormat="1" applyFont="1" applyFill="1" applyBorder="1" applyAlignment="1">
      <alignment horizontal="center"/>
    </xf>
    <xf numFmtId="291" fontId="209" fillId="0" borderId="708" xfId="1723" applyNumberFormat="1" applyFont="1" applyFill="1" applyBorder="1" applyAlignment="1">
      <alignment horizontal="center"/>
    </xf>
    <xf numFmtId="290" fontId="209" fillId="0" borderId="708" xfId="1723" applyNumberFormat="1" applyFont="1" applyFill="1" applyBorder="1" applyAlignment="1">
      <alignment horizontal="center"/>
    </xf>
    <xf numFmtId="266" fontId="199" fillId="0" borderId="708" xfId="1723" applyFont="1" applyFill="1" applyBorder="1"/>
    <xf numFmtId="289" fontId="215" fillId="0" borderId="620" xfId="1723" applyNumberFormat="1" applyFont="1" applyFill="1" applyBorder="1" applyAlignment="1">
      <alignment horizontal="center"/>
    </xf>
    <xf numFmtId="266" fontId="199" fillId="0" borderId="622" xfId="1723" applyFont="1" applyFill="1" applyBorder="1" applyAlignment="1">
      <alignment horizontal="left"/>
    </xf>
    <xf numFmtId="1" fontId="214" fillId="0" borderId="701" xfId="1723" applyNumberFormat="1" applyFont="1" applyFill="1" applyBorder="1" applyAlignment="1">
      <alignment horizontal="center"/>
    </xf>
    <xf numFmtId="168" fontId="214" fillId="0" borderId="701" xfId="1723" applyNumberFormat="1" applyFont="1" applyFill="1" applyBorder="1" applyAlignment="1">
      <alignment horizontal="center"/>
    </xf>
    <xf numFmtId="168" fontId="210" fillId="0" borderId="701" xfId="1723" applyNumberFormat="1" applyFont="1" applyFill="1" applyBorder="1" applyAlignment="1">
      <alignment horizontal="center"/>
    </xf>
    <xf numFmtId="312" fontId="210" fillId="0" borderId="701" xfId="1723" applyNumberFormat="1" applyFont="1" applyFill="1" applyBorder="1" applyAlignment="1">
      <alignment horizontal="center"/>
    </xf>
    <xf numFmtId="266" fontId="210" fillId="0" borderId="701" xfId="1723" applyFont="1" applyFill="1" applyBorder="1" applyAlignment="1">
      <alignment horizontal="center"/>
    </xf>
    <xf numFmtId="3" fontId="210" fillId="0" borderId="701" xfId="1723" applyNumberFormat="1" applyFont="1" applyFill="1" applyBorder="1" applyAlignment="1">
      <alignment horizontal="center"/>
    </xf>
    <xf numFmtId="1" fontId="210" fillId="0" borderId="701" xfId="1723" applyNumberFormat="1" applyFont="1" applyFill="1" applyBorder="1" applyAlignment="1">
      <alignment horizontal="center"/>
    </xf>
    <xf numFmtId="167" fontId="214" fillId="0" borderId="701" xfId="1723" applyNumberFormat="1" applyFont="1" applyFill="1" applyBorder="1" applyAlignment="1">
      <alignment horizontal="center"/>
    </xf>
    <xf numFmtId="10" fontId="210" fillId="0" borderId="701" xfId="1723" applyNumberFormat="1" applyFont="1" applyFill="1" applyBorder="1" applyAlignment="1">
      <alignment horizontal="center"/>
    </xf>
    <xf numFmtId="167" fontId="210" fillId="0" borderId="701" xfId="1723" applyNumberFormat="1" applyFont="1" applyFill="1" applyBorder="1" applyAlignment="1">
      <alignment horizontal="center"/>
    </xf>
    <xf numFmtId="216" fontId="214" fillId="0" borderId="708" xfId="1723" applyNumberFormat="1" applyFont="1" applyFill="1" applyBorder="1" applyAlignment="1">
      <alignment horizontal="center"/>
    </xf>
    <xf numFmtId="286" fontId="214" fillId="0" borderId="620" xfId="1723" applyNumberFormat="1" applyFont="1" applyFill="1" applyBorder="1" applyAlignment="1">
      <alignment horizontal="center"/>
    </xf>
    <xf numFmtId="266" fontId="199" fillId="0" borderId="729" xfId="1723" applyFont="1" applyFill="1" applyBorder="1" applyAlignment="1">
      <alignment horizontal="left"/>
    </xf>
    <xf numFmtId="266" fontId="199" fillId="0" borderId="705" xfId="1723" applyFont="1" applyFill="1" applyBorder="1" applyAlignment="1"/>
    <xf numFmtId="304" fontId="199" fillId="0" borderId="705" xfId="1723" applyNumberFormat="1" applyFont="1" applyFill="1" applyBorder="1" applyAlignment="1">
      <alignment horizontal="center"/>
    </xf>
    <xf numFmtId="266" fontId="199" fillId="0" borderId="730" xfId="1723" applyFont="1" applyFill="1" applyBorder="1" applyAlignment="1">
      <alignment horizontal="center"/>
    </xf>
    <xf numFmtId="266" fontId="199" fillId="0" borderId="428" xfId="1723" applyFont="1" applyFill="1" applyBorder="1"/>
    <xf numFmtId="266" fontId="199" fillId="0" borderId="736" xfId="1723" applyFont="1" applyFill="1" applyBorder="1"/>
    <xf numFmtId="170" fontId="209" fillId="0" borderId="706" xfId="90" applyNumberFormat="1" applyFont="1" applyFill="1" applyBorder="1" applyAlignment="1"/>
    <xf numFmtId="266" fontId="199" fillId="0" borderId="707" xfId="1723" applyFont="1" applyFill="1" applyBorder="1" applyAlignment="1"/>
    <xf numFmtId="10" fontId="209" fillId="0" borderId="0" xfId="1723" applyNumberFormat="1" applyFont="1" applyFill="1" applyBorder="1" applyAlignment="1">
      <alignment horizontal="center"/>
    </xf>
    <xf numFmtId="266" fontId="209" fillId="0" borderId="0" xfId="99" applyFont="1" applyFill="1" applyBorder="1" applyAlignment="1">
      <alignment horizontal="left"/>
    </xf>
    <xf numFmtId="266" fontId="209" fillId="0" borderId="0" xfId="99" applyFont="1" applyFill="1" applyBorder="1" applyAlignment="1">
      <alignment horizontal="center"/>
    </xf>
    <xf numFmtId="216" fontId="209" fillId="0" borderId="0" xfId="99" applyNumberFormat="1" applyFont="1" applyFill="1" applyBorder="1" applyAlignment="1">
      <alignment horizontal="center"/>
    </xf>
    <xf numFmtId="170" fontId="215" fillId="0" borderId="0" xfId="90" applyNumberFormat="1" applyFont="1" applyFill="1" applyBorder="1" applyAlignment="1"/>
    <xf numFmtId="269" fontId="199" fillId="0" borderId="701" xfId="1723" applyNumberFormat="1" applyFont="1" applyFill="1" applyBorder="1" applyAlignment="1">
      <alignment horizontal="center" vertical="top"/>
    </xf>
    <xf numFmtId="2" fontId="210" fillId="0" borderId="701" xfId="1723" applyNumberFormat="1" applyFont="1" applyFill="1" applyBorder="1" applyAlignment="1">
      <alignment horizontal="center"/>
    </xf>
    <xf numFmtId="2" fontId="210" fillId="0" borderId="708" xfId="1723" applyNumberFormat="1" applyFont="1" applyFill="1" applyBorder="1" applyAlignment="1">
      <alignment horizontal="center"/>
    </xf>
    <xf numFmtId="266" fontId="210" fillId="0" borderId="727" xfId="1723" applyFont="1" applyFill="1" applyBorder="1" applyAlignment="1">
      <alignment horizontal="center"/>
    </xf>
    <xf numFmtId="311" fontId="214" fillId="0" borderId="0" xfId="1723" applyNumberFormat="1" applyFont="1" applyFill="1" applyBorder="1"/>
    <xf numFmtId="311" fontId="214" fillId="0" borderId="701" xfId="1723" applyNumberFormat="1" applyFont="1" applyFill="1" applyBorder="1" applyAlignment="1">
      <alignment horizontal="center"/>
    </xf>
    <xf numFmtId="44" fontId="214" fillId="0" borderId="488" xfId="99" applyNumberFormat="1" applyFont="1" applyBorder="1" applyAlignment="1">
      <alignment horizontal="center"/>
    </xf>
    <xf numFmtId="49" fontId="214" fillId="0" borderId="701" xfId="99" applyNumberFormat="1" applyFont="1" applyBorder="1" applyAlignment="1"/>
    <xf numFmtId="266" fontId="209" fillId="0" borderId="725" xfId="99" applyFont="1" applyFill="1" applyBorder="1" applyAlignment="1">
      <alignment horizontal="left"/>
    </xf>
    <xf numFmtId="49" fontId="214" fillId="0" borderId="727" xfId="99" applyNumberFormat="1" applyFont="1" applyBorder="1" applyAlignment="1"/>
    <xf numFmtId="44" fontId="214" fillId="0" borderId="728" xfId="99" applyNumberFormat="1" applyFont="1" applyFill="1" applyBorder="1" applyAlignment="1">
      <alignment horizontal="center"/>
    </xf>
    <xf numFmtId="44" fontId="214" fillId="0" borderId="300" xfId="1723" applyNumberFormat="1" applyFont="1" applyFill="1" applyBorder="1"/>
    <xf numFmtId="1" fontId="214" fillId="0" borderId="708" xfId="1723" applyNumberFormat="1" applyFont="1" applyFill="1" applyBorder="1"/>
    <xf numFmtId="313" fontId="223" fillId="0" borderId="0" xfId="1723" applyNumberFormat="1" applyFont="1" applyFill="1" applyAlignment="1">
      <alignment horizontal="center"/>
    </xf>
    <xf numFmtId="314" fontId="199" fillId="33" borderId="488" xfId="1723" applyNumberFormat="1" applyFont="1" applyFill="1" applyBorder="1" applyAlignment="1">
      <alignment horizontal="center"/>
    </xf>
    <xf numFmtId="284" fontId="219" fillId="0" borderId="701" xfId="1723" applyNumberFormat="1" applyFont="1" applyFill="1" applyBorder="1" applyAlignment="1">
      <alignment horizontal="center"/>
    </xf>
    <xf numFmtId="315" fontId="219" fillId="0" borderId="701" xfId="1723" applyNumberFormat="1" applyFont="1" applyFill="1" applyBorder="1" applyAlignment="1">
      <alignment horizontal="center"/>
    </xf>
    <xf numFmtId="10" fontId="214" fillId="0" borderId="727" xfId="1723" applyNumberFormat="1" applyFont="1" applyFill="1" applyBorder="1" applyAlignment="1">
      <alignment horizontal="center"/>
    </xf>
    <xf numFmtId="4" fontId="214" fillId="0" borderId="701" xfId="1723" applyNumberFormat="1" applyFont="1" applyFill="1" applyBorder="1" applyAlignment="1">
      <alignment horizontal="center"/>
    </xf>
    <xf numFmtId="317" fontId="198" fillId="0" borderId="628" xfId="1723" applyNumberFormat="1" applyFont="1" applyFill="1" applyBorder="1" applyAlignment="1">
      <alignment horizontal="left"/>
    </xf>
    <xf numFmtId="316" fontId="198" fillId="0" borderId="300" xfId="1723" applyNumberFormat="1" applyFont="1" applyFill="1" applyBorder="1" applyAlignment="1">
      <alignment horizontal="center"/>
    </xf>
    <xf numFmtId="266" fontId="221" fillId="0" borderId="0" xfId="1723" applyFont="1" applyFill="1" applyBorder="1" applyAlignment="1">
      <alignment horizontal="center"/>
    </xf>
    <xf numFmtId="3" fontId="211" fillId="0" borderId="701" xfId="1723" applyNumberFormat="1" applyFont="1" applyFill="1" applyBorder="1" applyAlignment="1">
      <alignment horizontal="center"/>
    </xf>
    <xf numFmtId="270" fontId="214" fillId="0" borderId="488" xfId="1723" applyNumberFormat="1" applyFont="1" applyFill="1" applyBorder="1" applyAlignment="1">
      <alignment horizontal="center"/>
    </xf>
    <xf numFmtId="270" fontId="214" fillId="0" borderId="300" xfId="1723" applyNumberFormat="1" applyFont="1" applyFill="1" applyBorder="1" applyAlignment="1">
      <alignment horizontal="center"/>
    </xf>
    <xf numFmtId="179" fontId="199" fillId="0" borderId="728" xfId="1" applyNumberFormat="1" applyFont="1" applyFill="1" applyBorder="1" applyAlignment="1">
      <alignment horizontal="center"/>
    </xf>
    <xf numFmtId="179" fontId="199" fillId="0" borderId="488" xfId="1" applyNumberFormat="1" applyFont="1" applyFill="1" applyBorder="1" applyAlignment="1">
      <alignment horizontal="center"/>
    </xf>
    <xf numFmtId="4" fontId="209" fillId="0" borderId="0" xfId="1723" applyNumberFormat="1" applyFont="1" applyFill="1" applyBorder="1" applyAlignment="1">
      <alignment horizontal="right"/>
    </xf>
    <xf numFmtId="179" fontId="0" fillId="0" borderId="701" xfId="1" applyNumberFormat="1" applyFont="1" applyBorder="1" applyAlignment="1">
      <alignment horizontal="center"/>
    </xf>
    <xf numFmtId="179" fontId="0" fillId="0" borderId="701" xfId="0" applyNumberFormat="1" applyBorder="1" applyAlignment="1">
      <alignment horizontal="right"/>
    </xf>
    <xf numFmtId="179" fontId="0" fillId="0" borderId="701" xfId="0" applyNumberFormat="1" applyBorder="1"/>
    <xf numFmtId="179" fontId="0" fillId="0" borderId="727" xfId="1" applyNumberFormat="1" applyFont="1" applyBorder="1" applyAlignment="1">
      <alignment horizontal="center"/>
    </xf>
    <xf numFmtId="179" fontId="0" fillId="0" borderId="708" xfId="1" applyNumberFormat="1" applyFont="1" applyBorder="1" applyAlignment="1">
      <alignment horizontal="center"/>
    </xf>
    <xf numFmtId="266" fontId="16" fillId="94" borderId="635" xfId="0" applyFont="1" applyFill="1" applyBorder="1" applyAlignment="1">
      <alignment horizontal="center"/>
    </xf>
    <xf numFmtId="266" fontId="16" fillId="94" borderId="723" xfId="0" applyFont="1" applyFill="1" applyBorder="1" applyAlignment="1">
      <alignment horizontal="center"/>
    </xf>
    <xf numFmtId="266" fontId="16" fillId="94" borderId="724" xfId="0" applyFont="1" applyFill="1" applyBorder="1" applyAlignment="1">
      <alignment horizontal="center"/>
    </xf>
    <xf numFmtId="318" fontId="0" fillId="0" borderId="701" xfId="0" applyNumberFormat="1" applyBorder="1" applyAlignment="1">
      <alignment horizontal="center"/>
    </xf>
    <xf numFmtId="179" fontId="0" fillId="0" borderId="727" xfId="0" applyNumberFormat="1" applyBorder="1" applyAlignment="1">
      <alignment horizontal="right"/>
    </xf>
    <xf numFmtId="319" fontId="199" fillId="0" borderId="728" xfId="1723" applyNumberFormat="1" applyFont="1" applyFill="1" applyBorder="1"/>
    <xf numFmtId="319" fontId="199" fillId="0" borderId="488" xfId="1723" applyNumberFormat="1" applyFont="1" applyFill="1" applyBorder="1"/>
    <xf numFmtId="179" fontId="0" fillId="0" borderId="708" xfId="0" applyNumberFormat="1" applyBorder="1"/>
    <xf numFmtId="319" fontId="199" fillId="0" borderId="300" xfId="1723" applyNumberFormat="1" applyFont="1" applyFill="1" applyBorder="1"/>
    <xf numFmtId="318" fontId="0" fillId="0" borderId="727" xfId="0" applyNumberFormat="1" applyBorder="1" applyAlignment="1">
      <alignment horizontal="center"/>
    </xf>
    <xf numFmtId="309" fontId="0" fillId="0" borderId="706" xfId="0" applyNumberFormat="1" applyBorder="1" applyAlignment="1">
      <alignment horizontal="center"/>
    </xf>
    <xf numFmtId="309" fontId="0" fillId="0" borderId="707" xfId="0" applyNumberFormat="1" applyBorder="1" applyAlignment="1">
      <alignment horizontal="center"/>
    </xf>
    <xf numFmtId="318" fontId="0" fillId="0" borderId="708" xfId="0" applyNumberFormat="1" applyBorder="1" applyAlignment="1">
      <alignment horizontal="center"/>
    </xf>
    <xf numFmtId="216" fontId="199" fillId="0" borderId="727" xfId="1723" applyNumberFormat="1" applyFont="1" applyFill="1" applyBorder="1" applyAlignment="1">
      <alignment horizontal="center"/>
    </xf>
    <xf numFmtId="216" fontId="199" fillId="0" borderId="701" xfId="1723" applyNumberFormat="1" applyFont="1" applyFill="1" applyBorder="1" applyAlignment="1">
      <alignment horizontal="center"/>
    </xf>
    <xf numFmtId="0" fontId="23" fillId="93" borderId="705" xfId="5380" applyNumberFormat="1" applyFont="1" applyFill="1" applyBorder="1" applyAlignment="1">
      <alignment horizontal="center" vertical="center"/>
    </xf>
    <xf numFmtId="0" fontId="23" fillId="93" borderId="730" xfId="5380" applyNumberFormat="1" applyFont="1" applyFill="1" applyBorder="1" applyAlignment="1">
      <alignment horizontal="center" vertical="center"/>
    </xf>
    <xf numFmtId="0" fontId="18" fillId="93" borderId="701" xfId="5380" applyNumberFormat="1" applyFont="1" applyFill="1" applyBorder="1" applyAlignment="1">
      <alignment horizontal="center" vertical="center"/>
    </xf>
    <xf numFmtId="0" fontId="18" fillId="93" borderId="488" xfId="5380" applyNumberFormat="1" applyFont="1" applyFill="1" applyBorder="1" applyAlignment="1">
      <alignment horizontal="center" vertical="center"/>
    </xf>
    <xf numFmtId="0" fontId="18" fillId="93" borderId="705" xfId="5380" applyNumberFormat="1" applyFont="1" applyFill="1" applyBorder="1" applyAlignment="1">
      <alignment horizontal="center" vertical="center"/>
    </xf>
    <xf numFmtId="0" fontId="18" fillId="93" borderId="730" xfId="5380" applyNumberFormat="1" applyFont="1" applyFill="1" applyBorder="1" applyAlignment="1">
      <alignment horizontal="center" vertical="center"/>
    </xf>
    <xf numFmtId="0" fontId="216" fillId="0" borderId="0" xfId="42871" applyNumberFormat="1" applyFont="1" applyFill="1" applyAlignment="1">
      <alignment horizontal="center"/>
    </xf>
    <xf numFmtId="0" fontId="199" fillId="0" borderId="0" xfId="1723" applyNumberFormat="1" applyFont="1" applyFill="1" applyBorder="1"/>
    <xf numFmtId="169" fontId="199" fillId="0" borderId="0" xfId="1723" applyNumberFormat="1" applyFont="1" applyFill="1"/>
    <xf numFmtId="266" fontId="217" fillId="0" borderId="731" xfId="1723" applyFont="1" applyFill="1" applyBorder="1" applyAlignment="1">
      <alignment horizontal="left"/>
    </xf>
    <xf numFmtId="266" fontId="218" fillId="0" borderId="732" xfId="1723" applyFont="1" applyFill="1" applyBorder="1" applyAlignment="1">
      <alignment horizontal="left"/>
    </xf>
    <xf numFmtId="266" fontId="219" fillId="0" borderId="732" xfId="1723" applyFont="1" applyFill="1" applyBorder="1" applyAlignment="1">
      <alignment horizontal="left"/>
    </xf>
    <xf numFmtId="266" fontId="217" fillId="0" borderId="732" xfId="1723" applyFont="1" applyFill="1" applyBorder="1" applyAlignment="1">
      <alignment horizontal="left"/>
    </xf>
    <xf numFmtId="266" fontId="217" fillId="0" borderId="732" xfId="1723" applyFont="1" applyFill="1" applyBorder="1" applyAlignment="1">
      <alignment horizontal="center"/>
    </xf>
    <xf numFmtId="266" fontId="217" fillId="0" borderId="732" xfId="1723" applyFont="1" applyFill="1" applyBorder="1" applyAlignment="1"/>
    <xf numFmtId="266" fontId="217" fillId="0" borderId="732" xfId="1723" applyFont="1" applyFill="1" applyBorder="1"/>
    <xf numFmtId="306" fontId="210" fillId="0" borderId="300" xfId="2" applyNumberFormat="1" applyFont="1" applyFill="1" applyBorder="1" applyAlignment="1">
      <alignment horizontal="center"/>
    </xf>
    <xf numFmtId="266" fontId="199" fillId="0" borderId="727" xfId="1723" applyFont="1" applyFill="1" applyBorder="1" applyAlignment="1">
      <alignment horizontal="center" vertical="center"/>
    </xf>
    <xf numFmtId="266" fontId="199" fillId="0" borderId="701" xfId="1723" applyFont="1" applyFill="1" applyBorder="1" applyAlignment="1">
      <alignment horizontal="center" vertical="center"/>
    </xf>
    <xf numFmtId="1" fontId="199" fillId="0" borderId="0" xfId="1723" applyNumberFormat="1" applyFont="1" applyFill="1" applyBorder="1"/>
    <xf numFmtId="2" fontId="210" fillId="0" borderId="620" xfId="1723" applyNumberFormat="1" applyFont="1" applyFill="1" applyBorder="1" applyAlignment="1">
      <alignment horizontal="left"/>
    </xf>
    <xf numFmtId="2" fontId="199" fillId="0" borderId="701" xfId="1723" applyNumberFormat="1" applyFont="1" applyFill="1" applyBorder="1" applyAlignment="1">
      <alignment horizontal="center"/>
    </xf>
    <xf numFmtId="306" fontId="210" fillId="0" borderId="488" xfId="2" applyNumberFormat="1" applyFont="1" applyFill="1" applyBorder="1" applyAlignment="1">
      <alignment horizontal="center"/>
    </xf>
    <xf numFmtId="269" fontId="210" fillId="0" borderId="728" xfId="1723" applyNumberFormat="1" applyFont="1" applyFill="1" applyBorder="1" applyAlignment="1">
      <alignment horizontal="center"/>
    </xf>
    <xf numFmtId="269" fontId="210" fillId="0" borderId="488" xfId="1723" applyNumberFormat="1" applyFont="1" applyFill="1" applyBorder="1" applyAlignment="1">
      <alignment horizontal="center"/>
    </xf>
    <xf numFmtId="271" fontId="210" fillId="0" borderId="488" xfId="1723" applyNumberFormat="1" applyFont="1" applyFill="1" applyBorder="1" applyAlignment="1">
      <alignment horizontal="center"/>
    </xf>
    <xf numFmtId="171" fontId="210" fillId="0" borderId="488" xfId="1723" applyNumberFormat="1" applyFont="1" applyFill="1" applyBorder="1" applyAlignment="1">
      <alignment horizontal="center"/>
    </xf>
    <xf numFmtId="269" fontId="210" fillId="0" borderId="300" xfId="1723" applyNumberFormat="1" applyFont="1" applyFill="1" applyBorder="1" applyAlignment="1">
      <alignment horizontal="center"/>
    </xf>
    <xf numFmtId="2" fontId="199" fillId="0" borderId="708" xfId="1723" applyNumberFormat="1" applyFont="1" applyFill="1" applyBorder="1" applyAlignment="1">
      <alignment horizontal="center"/>
    </xf>
    <xf numFmtId="266" fontId="199" fillId="0" borderId="0" xfId="1723" applyFont="1" applyFill="1" applyBorder="1"/>
    <xf numFmtId="1" fontId="214" fillId="0" borderId="0" xfId="1723" applyNumberFormat="1" applyFont="1" applyFill="1" applyBorder="1"/>
    <xf numFmtId="44" fontId="214" fillId="0" borderId="0" xfId="1723" applyNumberFormat="1" applyFont="1" applyFill="1" applyBorder="1"/>
    <xf numFmtId="266" fontId="209" fillId="0" borderId="22" xfId="99" applyFont="1" applyFill="1" applyBorder="1" applyAlignment="1">
      <alignment horizontal="left"/>
    </xf>
    <xf numFmtId="266" fontId="199" fillId="0" borderId="636" xfId="1723" applyFont="1" applyFill="1" applyBorder="1"/>
    <xf numFmtId="49" fontId="214" fillId="0" borderId="636" xfId="99" applyNumberFormat="1" applyFont="1" applyBorder="1" applyAlignment="1"/>
    <xf numFmtId="44" fontId="214" fillId="0" borderId="23" xfId="99" applyNumberFormat="1" applyFont="1" applyFill="1" applyBorder="1" applyAlignment="1">
      <alignment horizontal="center"/>
    </xf>
    <xf numFmtId="322" fontId="222" fillId="0" borderId="701" xfId="1" applyNumberFormat="1" applyFont="1" applyFill="1" applyBorder="1" applyAlignment="1">
      <alignment horizontal="center"/>
    </xf>
    <xf numFmtId="0" fontId="199" fillId="0" borderId="725" xfId="1723" applyNumberFormat="1" applyFont="1" applyFill="1" applyBorder="1" applyAlignment="1">
      <alignment horizontal="left"/>
    </xf>
    <xf numFmtId="0" fontId="199" fillId="0" borderId="706" xfId="1723" applyNumberFormat="1" applyFont="1" applyFill="1" applyBorder="1" applyAlignment="1">
      <alignment horizontal="left"/>
    </xf>
    <xf numFmtId="0" fontId="199" fillId="0" borderId="707" xfId="1723" applyNumberFormat="1" applyFont="1" applyFill="1" applyBorder="1" applyAlignment="1">
      <alignment horizontal="left"/>
    </xf>
    <xf numFmtId="266" fontId="221" fillId="0" borderId="701" xfId="1723" applyFont="1" applyFill="1" applyBorder="1" applyAlignment="1">
      <alignment horizontal="center"/>
    </xf>
    <xf numFmtId="266" fontId="22" fillId="0" borderId="0" xfId="13048" applyFont="1" applyFill="1" applyBorder="1"/>
    <xf numFmtId="323" fontId="222" fillId="0" borderId="701" xfId="1" applyNumberFormat="1" applyFont="1" applyFill="1" applyBorder="1" applyAlignment="1">
      <alignment horizontal="center"/>
    </xf>
    <xf numFmtId="216" fontId="219" fillId="0" borderId="701" xfId="0" applyNumberFormat="1" applyFont="1" applyFill="1" applyBorder="1" applyAlignment="1">
      <alignment horizontal="center" vertical="center"/>
    </xf>
    <xf numFmtId="216" fontId="219" fillId="0" borderId="708" xfId="0" applyNumberFormat="1" applyFont="1" applyFill="1" applyBorder="1" applyAlignment="1">
      <alignment horizontal="center" vertical="center"/>
    </xf>
    <xf numFmtId="0" fontId="222" fillId="0" borderId="701" xfId="1" applyNumberFormat="1" applyFont="1" applyFill="1" applyBorder="1" applyAlignment="1">
      <alignment horizontal="center"/>
    </xf>
    <xf numFmtId="0" fontId="199" fillId="0" borderId="727" xfId="1723" applyNumberFormat="1" applyFont="1" applyFill="1" applyBorder="1"/>
    <xf numFmtId="0" fontId="199" fillId="0" borderId="701" xfId="1723" applyNumberFormat="1" applyFont="1" applyFill="1" applyBorder="1"/>
    <xf numFmtId="0" fontId="199" fillId="0" borderId="708" xfId="1723" applyNumberFormat="1" applyFont="1" applyFill="1" applyBorder="1"/>
    <xf numFmtId="324" fontId="0" fillId="0" borderId="725" xfId="0" applyNumberFormat="1" applyBorder="1" applyAlignment="1">
      <alignment horizontal="center"/>
    </xf>
    <xf numFmtId="324" fontId="0" fillId="0" borderId="706" xfId="0" applyNumberFormat="1" applyBorder="1" applyAlignment="1">
      <alignment horizontal="center"/>
    </xf>
    <xf numFmtId="0" fontId="23" fillId="93" borderId="701" xfId="5380" applyNumberFormat="1" applyFont="1" applyFill="1" applyBorder="1" applyAlignment="1">
      <alignment horizontal="center" vertical="center"/>
    </xf>
    <xf numFmtId="0" fontId="23" fillId="93" borderId="488" xfId="5380" applyNumberFormat="1" applyFont="1" applyFill="1" applyBorder="1" applyAlignment="1">
      <alignment horizontal="center" vertical="center"/>
    </xf>
    <xf numFmtId="0" fontId="205" fillId="0" borderId="717" xfId="0" applyNumberFormat="1" applyFont="1" applyFill="1" applyBorder="1"/>
    <xf numFmtId="0" fontId="207" fillId="0" borderId="715" xfId="0" applyNumberFormat="1" applyFont="1" applyFill="1" applyBorder="1"/>
    <xf numFmtId="0" fontId="205" fillId="0" borderId="716" xfId="0" applyNumberFormat="1" applyFont="1" applyFill="1" applyBorder="1"/>
    <xf numFmtId="0" fontId="205" fillId="0" borderId="0" xfId="0" applyNumberFormat="1" applyFont="1" applyFill="1" applyBorder="1"/>
    <xf numFmtId="0" fontId="206" fillId="0" borderId="716" xfId="0" applyNumberFormat="1" applyFont="1" applyFill="1" applyBorder="1"/>
    <xf numFmtId="0" fontId="206" fillId="0" borderId="717" xfId="0" applyNumberFormat="1" applyFont="1" applyFill="1" applyBorder="1"/>
    <xf numFmtId="0" fontId="0" fillId="0" borderId="0" xfId="0" applyNumberFormat="1"/>
    <xf numFmtId="0" fontId="23" fillId="0" borderId="69" xfId="5380" applyNumberFormat="1" applyFont="1" applyFill="1" applyBorder="1" applyAlignment="1">
      <alignment vertical="center"/>
    </xf>
    <xf numFmtId="0" fontId="202" fillId="0" borderId="0" xfId="92" applyNumberFormat="1" applyFont="1" applyFill="1" applyBorder="1" applyAlignment="1">
      <alignment horizontal="center" vertical="center"/>
    </xf>
    <xf numFmtId="0" fontId="202" fillId="0" borderId="69" xfId="92" applyNumberFormat="1" applyFont="1" applyFill="1" applyBorder="1" applyAlignment="1">
      <alignment horizontal="center" vertical="center"/>
    </xf>
    <xf numFmtId="0" fontId="24" fillId="0" borderId="18" xfId="5380" applyNumberFormat="1" applyFont="1" applyFill="1" applyBorder="1" applyAlignment="1">
      <alignment vertical="center"/>
    </xf>
    <xf numFmtId="0" fontId="23" fillId="0" borderId="0" xfId="5380" applyNumberFormat="1" applyFont="1" applyFill="1" applyBorder="1" applyAlignment="1">
      <alignment vertical="center"/>
    </xf>
    <xf numFmtId="0" fontId="203" fillId="0" borderId="69" xfId="5380" applyNumberFormat="1" applyFont="1" applyFill="1" applyBorder="1" applyAlignment="1">
      <alignment vertical="center"/>
    </xf>
    <xf numFmtId="0" fontId="208" fillId="93" borderId="718" xfId="92" applyNumberFormat="1" applyFont="1" applyFill="1" applyBorder="1" applyAlignment="1">
      <alignment horizontal="center" vertical="center"/>
    </xf>
    <xf numFmtId="0" fontId="208" fillId="0" borderId="718" xfId="92" applyNumberFormat="1" applyFont="1" applyFill="1" applyBorder="1" applyAlignment="1">
      <alignment horizontal="center" vertical="center"/>
    </xf>
    <xf numFmtId="0" fontId="225" fillId="0" borderId="0" xfId="0" applyNumberFormat="1" applyFont="1" applyFill="1" applyBorder="1"/>
    <xf numFmtId="0" fontId="226" fillId="0" borderId="718" xfId="92" applyNumberFormat="1" applyFont="1" applyFill="1" applyBorder="1" applyAlignment="1">
      <alignment horizontal="center" vertical="center"/>
    </xf>
    <xf numFmtId="0" fontId="225" fillId="0" borderId="69" xfId="0" applyNumberFormat="1" applyFont="1" applyFill="1" applyBorder="1"/>
    <xf numFmtId="0" fontId="226" fillId="0" borderId="738" xfId="92" applyNumberFormat="1" applyFont="1" applyFill="1" applyBorder="1" applyAlignment="1">
      <alignment horizontal="center" vertical="center"/>
    </xf>
    <xf numFmtId="0" fontId="18" fillId="0" borderId="0" xfId="733" applyNumberFormat="1" applyFont="1" applyFill="1" applyBorder="1" applyAlignment="1" applyProtection="1">
      <alignment horizontal="right"/>
    </xf>
    <xf numFmtId="0" fontId="18" fillId="0" borderId="0" xfId="736" applyNumberFormat="1" applyFont="1" applyFill="1" applyBorder="1" applyAlignment="1" applyProtection="1">
      <alignment horizontal="right"/>
    </xf>
    <xf numFmtId="0" fontId="18" fillId="0" borderId="0" xfId="730" applyNumberFormat="1" applyFont="1" applyFill="1" applyBorder="1" applyAlignment="1" applyProtection="1">
      <alignment horizontal="right"/>
    </xf>
    <xf numFmtId="0" fontId="224" fillId="0" borderId="0" xfId="0" applyNumberFormat="1" applyFont="1" applyFill="1" applyBorder="1"/>
    <xf numFmtId="0" fontId="224" fillId="0" borderId="69" xfId="0" applyNumberFormat="1" applyFont="1" applyFill="1" applyBorder="1"/>
    <xf numFmtId="0" fontId="18" fillId="0" borderId="0" xfId="729" applyNumberFormat="1" applyFont="1" applyFill="1" applyBorder="1" applyAlignment="1" applyProtection="1">
      <alignment horizontal="right"/>
    </xf>
    <xf numFmtId="0" fontId="18" fillId="0" borderId="69" xfId="733" applyNumberFormat="1" applyFont="1" applyFill="1" applyBorder="1" applyAlignment="1" applyProtection="1">
      <alignment horizontal="right"/>
    </xf>
    <xf numFmtId="0" fontId="204" fillId="0" borderId="69" xfId="5380" applyNumberFormat="1" applyFont="1" applyFill="1" applyBorder="1" applyAlignment="1">
      <alignment vertical="center"/>
    </xf>
    <xf numFmtId="0" fontId="208" fillId="0" borderId="720" xfId="92" applyNumberFormat="1" applyFont="1" applyFill="1" applyBorder="1" applyAlignment="1">
      <alignment horizontal="center" vertical="center"/>
    </xf>
    <xf numFmtId="0" fontId="226" fillId="0" borderId="720" xfId="92" applyNumberFormat="1" applyFont="1" applyFill="1" applyBorder="1" applyAlignment="1">
      <alignment horizontal="center" vertical="center"/>
    </xf>
    <xf numFmtId="0" fontId="226" fillId="0" borderId="739" xfId="92" applyNumberFormat="1" applyFont="1" applyFill="1" applyBorder="1" applyAlignment="1">
      <alignment horizontal="center" vertical="center"/>
    </xf>
    <xf numFmtId="0" fontId="18" fillId="0" borderId="0" xfId="732" applyNumberFormat="1" applyFont="1" applyFill="1" applyBorder="1" applyAlignment="1" applyProtection="1">
      <alignment horizontal="right"/>
    </xf>
    <xf numFmtId="0" fontId="18" fillId="0" borderId="0" xfId="735" applyNumberFormat="1" applyFont="1" applyFill="1" applyBorder="1" applyAlignment="1" applyProtection="1">
      <alignment horizontal="right"/>
    </xf>
    <xf numFmtId="0" fontId="18" fillId="0" borderId="69" xfId="732" applyNumberFormat="1" applyFont="1" applyFill="1" applyBorder="1" applyAlignment="1" applyProtection="1">
      <alignment horizontal="right"/>
    </xf>
    <xf numFmtId="0" fontId="18" fillId="0" borderId="0" xfId="731" applyNumberFormat="1" applyFont="1" applyFill="1" applyBorder="1" applyAlignment="1" applyProtection="1">
      <alignment horizontal="right"/>
    </xf>
    <xf numFmtId="0" fontId="18" fillId="0" borderId="0" xfId="734" applyNumberFormat="1" applyFont="1" applyFill="1" applyBorder="1" applyAlignment="1" applyProtection="1">
      <alignment horizontal="right"/>
    </xf>
    <xf numFmtId="0" fontId="18" fillId="0" borderId="0" xfId="728" applyNumberFormat="1" applyFont="1" applyFill="1" applyBorder="1" applyAlignment="1" applyProtection="1">
      <alignment horizontal="right"/>
    </xf>
    <xf numFmtId="0" fontId="208" fillId="0" borderId="719" xfId="92" applyNumberFormat="1" applyFont="1" applyFill="1" applyBorder="1" applyAlignment="1">
      <alignment horizontal="center" vertical="center"/>
    </xf>
    <xf numFmtId="0" fontId="226" fillId="0" borderId="719" xfId="92" applyNumberFormat="1" applyFont="1" applyFill="1" applyBorder="1" applyAlignment="1">
      <alignment horizontal="center" vertical="center"/>
    </xf>
    <xf numFmtId="0" fontId="226" fillId="0" borderId="741" xfId="92" applyNumberFormat="1" applyFont="1" applyFill="1" applyBorder="1" applyAlignment="1">
      <alignment horizontal="center" vertical="center"/>
    </xf>
    <xf numFmtId="0" fontId="224" fillId="0" borderId="56" xfId="0" applyNumberFormat="1" applyFont="1" applyFill="1" applyBorder="1"/>
    <xf numFmtId="0" fontId="224" fillId="0" borderId="742" xfId="0" applyNumberFormat="1" applyFont="1" applyFill="1" applyBorder="1"/>
    <xf numFmtId="0" fontId="23" fillId="0" borderId="18" xfId="5380" applyNumberFormat="1" applyFont="1" applyFill="1" applyBorder="1" applyAlignment="1">
      <alignment vertical="center"/>
    </xf>
    <xf numFmtId="0" fontId="18" fillId="0" borderId="0" xfId="5380" applyNumberFormat="1" applyFont="1" applyFill="1" applyBorder="1" applyAlignment="1">
      <alignment vertical="center"/>
    </xf>
    <xf numFmtId="0" fontId="18" fillId="0" borderId="69" xfId="5380" applyNumberFormat="1" applyFont="1" applyFill="1" applyBorder="1" applyAlignment="1">
      <alignment vertical="center"/>
    </xf>
    <xf numFmtId="0" fontId="18" fillId="0" borderId="18" xfId="5380" applyNumberFormat="1" applyFont="1" applyFill="1" applyBorder="1" applyAlignment="1">
      <alignment vertical="center"/>
    </xf>
    <xf numFmtId="0" fontId="19" fillId="0" borderId="18" xfId="5380" applyNumberFormat="1" applyFont="1" applyFill="1" applyBorder="1" applyAlignment="1">
      <alignment vertical="center"/>
    </xf>
    <xf numFmtId="0" fontId="226" fillId="93" borderId="718" xfId="92" applyNumberFormat="1" applyFont="1" applyFill="1" applyBorder="1" applyAlignment="1">
      <alignment horizontal="center" vertical="center"/>
    </xf>
    <xf numFmtId="0" fontId="208" fillId="0" borderId="69" xfId="5380" applyNumberFormat="1" applyFont="1" applyFill="1" applyBorder="1" applyAlignment="1">
      <alignment vertical="center"/>
    </xf>
    <xf numFmtId="0" fontId="227" fillId="0" borderId="0" xfId="106" applyNumberFormat="1" applyFont="1" applyFill="1" applyBorder="1"/>
    <xf numFmtId="0" fontId="229" fillId="0" borderId="0" xfId="106" applyNumberFormat="1" applyFont="1" applyFill="1" applyBorder="1"/>
    <xf numFmtId="0" fontId="229" fillId="0" borderId="69" xfId="106" applyNumberFormat="1" applyFont="1" applyFill="1" applyBorder="1"/>
    <xf numFmtId="0" fontId="23" fillId="0" borderId="737" xfId="5380" applyNumberFormat="1" applyFont="1" applyFill="1" applyBorder="1" applyAlignment="1">
      <alignment vertical="center"/>
    </xf>
    <xf numFmtId="0" fontId="208" fillId="0" borderId="721" xfId="92" applyNumberFormat="1" applyFont="1" applyFill="1" applyBorder="1" applyAlignment="1">
      <alignment horizontal="center" vertical="center"/>
    </xf>
    <xf numFmtId="0" fontId="226" fillId="0" borderId="721" xfId="92" applyNumberFormat="1" applyFont="1" applyFill="1" applyBorder="1" applyAlignment="1">
      <alignment horizontal="center" vertical="center"/>
    </xf>
    <xf numFmtId="0" fontId="225" fillId="0" borderId="709" xfId="0" applyNumberFormat="1" applyFont="1" applyFill="1" applyBorder="1"/>
    <xf numFmtId="0" fontId="225" fillId="0" borderId="737" xfId="0" applyNumberFormat="1" applyFont="1" applyFill="1" applyBorder="1"/>
    <xf numFmtId="0" fontId="224" fillId="0" borderId="709" xfId="0" applyNumberFormat="1" applyFont="1" applyFill="1" applyBorder="1"/>
    <xf numFmtId="0" fontId="224" fillId="0" borderId="737" xfId="0" applyNumberFormat="1" applyFont="1" applyFill="1" applyBorder="1"/>
    <xf numFmtId="0" fontId="229" fillId="0" borderId="709" xfId="106" applyNumberFormat="1" applyFont="1" applyFill="1" applyBorder="1"/>
    <xf numFmtId="0" fontId="229" fillId="0" borderId="737" xfId="106" applyNumberFormat="1" applyFont="1" applyFill="1" applyBorder="1"/>
    <xf numFmtId="0" fontId="226" fillId="0" borderId="740" xfId="92" applyNumberFormat="1" applyFont="1" applyFill="1" applyBorder="1" applyAlignment="1">
      <alignment horizontal="center" vertical="center"/>
    </xf>
    <xf numFmtId="0" fontId="228" fillId="0" borderId="0" xfId="93" applyNumberFormat="1" applyFont="1" applyFill="1" applyBorder="1" applyAlignment="1">
      <alignment horizontal="center" vertical="center"/>
    </xf>
    <xf numFmtId="0" fontId="18" fillId="0" borderId="69" xfId="731" applyNumberFormat="1" applyFont="1" applyFill="1" applyBorder="1" applyAlignment="1" applyProtection="1">
      <alignment horizontal="right"/>
    </xf>
    <xf numFmtId="0" fontId="18" fillId="0" borderId="709" xfId="733" applyNumberFormat="1" applyFont="1" applyFill="1" applyBorder="1" applyAlignment="1" applyProtection="1">
      <alignment horizontal="right"/>
    </xf>
    <xf numFmtId="0" fontId="18" fillId="0" borderId="709" xfId="736" applyNumberFormat="1" applyFont="1" applyFill="1" applyBorder="1" applyAlignment="1" applyProtection="1">
      <alignment horizontal="right"/>
    </xf>
    <xf numFmtId="0" fontId="18" fillId="0" borderId="709" xfId="730" applyNumberFormat="1" applyFont="1" applyFill="1" applyBorder="1" applyAlignment="1" applyProtection="1">
      <alignment horizontal="right"/>
    </xf>
    <xf numFmtId="0" fontId="18" fillId="0" borderId="737" xfId="733" applyNumberFormat="1" applyFont="1" applyFill="1" applyBorder="1" applyAlignment="1" applyProtection="1">
      <alignment horizontal="right"/>
    </xf>
    <xf numFmtId="169" fontId="225" fillId="0" borderId="0" xfId="0" applyNumberFormat="1" applyFont="1" applyFill="1" applyBorder="1"/>
    <xf numFmtId="169" fontId="225" fillId="0" borderId="69" xfId="0" applyNumberFormat="1" applyFont="1" applyFill="1" applyBorder="1"/>
    <xf numFmtId="0" fontId="22" fillId="0" borderId="0" xfId="13048" applyNumberFormat="1" applyFont="1" applyFill="1" applyBorder="1"/>
    <xf numFmtId="0" fontId="0" fillId="0" borderId="0" xfId="0" applyNumberFormat="1" applyFill="1"/>
    <xf numFmtId="0" fontId="16" fillId="0" borderId="0" xfId="0" applyNumberFormat="1" applyFont="1"/>
    <xf numFmtId="22" fontId="0" fillId="0" borderId="0" xfId="0" applyNumberFormat="1" applyFill="1"/>
    <xf numFmtId="10" fontId="0" fillId="0" borderId="0" xfId="0" applyNumberFormat="1" applyFill="1"/>
    <xf numFmtId="0" fontId="231" fillId="0" borderId="0" xfId="0" applyNumberFormat="1" applyFont="1" applyFill="1"/>
    <xf numFmtId="10" fontId="231" fillId="0" borderId="0" xfId="0" applyNumberFormat="1" applyFont="1" applyFill="1"/>
    <xf numFmtId="43" fontId="0" fillId="0" borderId="0" xfId="42870" applyFont="1" applyFill="1"/>
    <xf numFmtId="266" fontId="198" fillId="0" borderId="632" xfId="1723" applyFont="1" applyFill="1" applyBorder="1" applyAlignment="1">
      <alignment horizontal="center"/>
    </xf>
    <xf numFmtId="266" fontId="198" fillId="0" borderId="623" xfId="1723" applyFont="1" applyFill="1" applyBorder="1" applyAlignment="1">
      <alignment horizontal="center"/>
    </xf>
    <xf numFmtId="266" fontId="198" fillId="0" borderId="633" xfId="1723" applyFont="1" applyFill="1" applyBorder="1" applyAlignment="1">
      <alignment horizontal="center"/>
    </xf>
    <xf numFmtId="266" fontId="215" fillId="0" borderId="632" xfId="1723" applyFont="1" applyFill="1" applyBorder="1" applyAlignment="1">
      <alignment horizontal="center"/>
    </xf>
    <xf numFmtId="266" fontId="215" fillId="0" borderId="623" xfId="1723" applyFont="1" applyFill="1" applyBorder="1" applyAlignment="1">
      <alignment horizontal="center"/>
    </xf>
    <xf numFmtId="266" fontId="215" fillId="0" borderId="633" xfId="1723" applyFont="1" applyFill="1" applyBorder="1" applyAlignment="1">
      <alignment horizontal="center"/>
    </xf>
    <xf numFmtId="14" fontId="0" fillId="0" borderId="0" xfId="0" applyNumberFormat="1"/>
    <xf numFmtId="0" fontId="199" fillId="0" borderId="0" xfId="2917" applyNumberFormat="1" applyFont="1" applyFill="1" applyBorder="1" applyAlignment="1">
      <alignment horizontal="left" vertical="center"/>
    </xf>
    <xf numFmtId="266" fontId="0" fillId="0" borderId="0" xfId="0" applyAlignment="1">
      <alignment wrapText="1"/>
    </xf>
    <xf numFmtId="14" fontId="0" fillId="0" borderId="0" xfId="0" applyNumberFormat="1" applyAlignment="1">
      <alignment horizontal="left"/>
    </xf>
    <xf numFmtId="167" fontId="0" fillId="0" borderId="0" xfId="0" applyNumberFormat="1"/>
    <xf numFmtId="266" fontId="232" fillId="0" borderId="0" xfId="0" applyFont="1" applyAlignment="1">
      <alignment horizontal="center"/>
    </xf>
    <xf numFmtId="18" fontId="232" fillId="0" borderId="0" xfId="0" applyNumberFormat="1" applyFont="1"/>
    <xf numFmtId="170" fontId="232" fillId="0" borderId="0" xfId="42870" applyNumberFormat="1" applyFont="1"/>
    <xf numFmtId="0" fontId="232" fillId="0" borderId="0" xfId="0" applyNumberFormat="1" applyFont="1"/>
    <xf numFmtId="2" fontId="16" fillId="0" borderId="0" xfId="0" applyNumberFormat="1" applyFont="1"/>
    <xf numFmtId="2" fontId="0" fillId="0" borderId="0" xfId="0" applyNumberFormat="1"/>
    <xf numFmtId="2" fontId="0" fillId="0" borderId="0" xfId="0" pivotButton="1" applyNumberFormat="1"/>
    <xf numFmtId="2" fontId="0" fillId="0" borderId="0" xfId="0" applyNumberFormat="1" applyAlignment="1">
      <alignment horizontal="left"/>
    </xf>
    <xf numFmtId="325" fontId="233" fillId="0" borderId="701" xfId="6231" applyNumberFormat="1" applyFont="1" applyFill="1" applyBorder="1" applyAlignment="1">
      <alignment horizontal="center"/>
    </xf>
    <xf numFmtId="170" fontId="0" fillId="0" borderId="0" xfId="0" applyNumberFormat="1"/>
    <xf numFmtId="170" fontId="0" fillId="0" borderId="0" xfId="0" pivotButton="1" applyNumberFormat="1"/>
    <xf numFmtId="170" fontId="0" fillId="0" borderId="0" xfId="42870" applyNumberFormat="1" applyFont="1"/>
    <xf numFmtId="0" fontId="0" fillId="0" borderId="0" xfId="0" applyNumberFormat="1" applyAlignment="1">
      <alignment horizontal="center"/>
    </xf>
    <xf numFmtId="170" fontId="0" fillId="0" borderId="0" xfId="42870" applyNumberFormat="1" applyFont="1" applyAlignment="1">
      <alignment horizontal="center"/>
    </xf>
    <xf numFmtId="266" fontId="230" fillId="0" borderId="0" xfId="0" applyFont="1" applyFill="1"/>
    <xf numFmtId="266" fontId="0" fillId="0" borderId="0" xfId="0" applyFill="1"/>
    <xf numFmtId="266" fontId="22" fillId="0" borderId="0" xfId="13048" applyFont="1" applyFill="1"/>
    <xf numFmtId="266" fontId="230" fillId="0" borderId="0" xfId="0" applyFont="1" applyFill="1" applyAlignment="1">
      <alignment wrapText="1"/>
    </xf>
    <xf numFmtId="266" fontId="165" fillId="0" borderId="0" xfId="13048" applyFont="1" applyFill="1"/>
    <xf numFmtId="0" fontId="16" fillId="0" borderId="0" xfId="0" applyNumberFormat="1" applyFont="1" applyFill="1"/>
    <xf numFmtId="10" fontId="0" fillId="0" borderId="0" xfId="2" applyNumberFormat="1" applyFont="1" applyFill="1"/>
    <xf numFmtId="0" fontId="0" fillId="0" borderId="0" xfId="2" applyNumberFormat="1" applyFont="1" applyFill="1"/>
    <xf numFmtId="327" fontId="199" fillId="0" borderId="0" xfId="1723" applyNumberFormat="1" applyFont="1" applyFill="1" applyAlignment="1">
      <alignment horizontal="center" vertical="center"/>
    </xf>
    <xf numFmtId="276" fontId="198" fillId="0" borderId="0" xfId="1723" applyNumberFormat="1" applyFont="1" applyFill="1" applyAlignment="1"/>
    <xf numFmtId="9" fontId="0" fillId="0" borderId="0" xfId="2" applyFont="1" applyFill="1"/>
    <xf numFmtId="0" fontId="212" fillId="0" borderId="701" xfId="0" applyNumberFormat="1" applyFont="1" applyFill="1" applyBorder="1" applyAlignment="1"/>
    <xf numFmtId="4" fontId="213" fillId="0" borderId="0" xfId="1723" applyNumberFormat="1" applyFont="1" applyFill="1" applyBorder="1" applyAlignment="1">
      <alignment horizontal="center" vertical="center"/>
    </xf>
    <xf numFmtId="0" fontId="216" fillId="0" borderId="0" xfId="42871" applyNumberFormat="1" applyFont="1" applyFill="1" applyBorder="1" applyAlignment="1">
      <alignment horizontal="center"/>
    </xf>
    <xf numFmtId="316" fontId="198" fillId="0" borderId="0" xfId="1723" applyNumberFormat="1" applyFont="1" applyFill="1" applyBorder="1" applyAlignment="1">
      <alignment horizontal="center"/>
    </xf>
    <xf numFmtId="266" fontId="209" fillId="0" borderId="728" xfId="1723" applyFont="1" applyFill="1" applyBorder="1" applyAlignment="1">
      <alignment horizontal="center"/>
    </xf>
    <xf numFmtId="266" fontId="209" fillId="0" borderId="707" xfId="1723" applyFont="1" applyFill="1" applyBorder="1" applyAlignment="1">
      <alignment horizontal="left"/>
    </xf>
    <xf numFmtId="266" fontId="198" fillId="0" borderId="0" xfId="1723" applyFont="1" applyFill="1" applyBorder="1" applyAlignment="1">
      <alignment horizontal="left"/>
    </xf>
    <xf numFmtId="266" fontId="214" fillId="0" borderId="300" xfId="1723" applyFont="1" applyFill="1" applyBorder="1" applyAlignment="1">
      <alignment horizontal="center"/>
    </xf>
    <xf numFmtId="283" fontId="209" fillId="0" borderId="728" xfId="1723" applyNumberFormat="1" applyFont="1" applyFill="1" applyBorder="1" applyAlignment="1">
      <alignment horizontal="center"/>
    </xf>
    <xf numFmtId="266" fontId="217" fillId="0" borderId="733" xfId="1723" applyFont="1" applyFill="1" applyBorder="1" applyAlignment="1">
      <alignment horizontal="left"/>
    </xf>
    <xf numFmtId="0" fontId="236" fillId="0" borderId="706" xfId="0" applyNumberFormat="1" applyFont="1" applyBorder="1" applyAlignment="1">
      <alignment horizontal="center"/>
    </xf>
    <xf numFmtId="0" fontId="236" fillId="0" borderId="701" xfId="0" applyNumberFormat="1" applyFont="1" applyBorder="1" applyAlignment="1">
      <alignment horizontal="center"/>
    </xf>
    <xf numFmtId="0" fontId="0" fillId="0" borderId="701" xfId="0" applyNumberFormat="1" applyBorder="1"/>
    <xf numFmtId="2" fontId="236" fillId="0" borderId="701" xfId="0" applyNumberFormat="1" applyFont="1" applyBorder="1"/>
    <xf numFmtId="2" fontId="236" fillId="95" borderId="701" xfId="0" applyNumberFormat="1" applyFont="1" applyFill="1" applyBorder="1"/>
    <xf numFmtId="0" fontId="236" fillId="0" borderId="701" xfId="0" applyNumberFormat="1" applyFont="1" applyBorder="1"/>
    <xf numFmtId="0" fontId="236" fillId="95" borderId="701" xfId="0" applyNumberFormat="1" applyFont="1" applyFill="1" applyBorder="1"/>
    <xf numFmtId="0" fontId="236" fillId="0" borderId="707" xfId="0" applyNumberFormat="1" applyFont="1" applyBorder="1" applyAlignment="1">
      <alignment horizontal="center"/>
    </xf>
    <xf numFmtId="0" fontId="236" fillId="0" borderId="708" xfId="0" applyNumberFormat="1" applyFont="1" applyBorder="1" applyAlignment="1">
      <alignment horizontal="center"/>
    </xf>
    <xf numFmtId="0" fontId="0" fillId="0" borderId="708" xfId="0" applyNumberFormat="1" applyBorder="1"/>
    <xf numFmtId="0" fontId="236" fillId="0" borderId="708" xfId="0" applyNumberFormat="1" applyFont="1" applyBorder="1"/>
    <xf numFmtId="0" fontId="236" fillId="95" borderId="708" xfId="0" applyNumberFormat="1" applyFont="1" applyFill="1" applyBorder="1"/>
    <xf numFmtId="170" fontId="16" fillId="0" borderId="0" xfId="0" applyNumberFormat="1" applyFont="1" applyAlignment="1">
      <alignment horizontal="center"/>
    </xf>
    <xf numFmtId="0" fontId="236" fillId="0" borderId="725" xfId="0" applyNumberFormat="1" applyFont="1" applyBorder="1" applyAlignment="1">
      <alignment horizontal="center"/>
    </xf>
    <xf numFmtId="0" fontId="236" fillId="0" borderId="727" xfId="0" applyNumberFormat="1" applyFont="1" applyBorder="1" applyAlignment="1">
      <alignment horizontal="center"/>
    </xf>
    <xf numFmtId="0" fontId="212" fillId="0" borderId="727" xfId="0" applyNumberFormat="1" applyFont="1" applyBorder="1"/>
    <xf numFmtId="10" fontId="212" fillId="0" borderId="727" xfId="0" applyNumberFormat="1" applyFont="1" applyBorder="1"/>
    <xf numFmtId="10" fontId="237" fillId="0" borderId="727" xfId="0" applyNumberFormat="1" applyFont="1" applyBorder="1"/>
    <xf numFmtId="0" fontId="0" fillId="0" borderId="727" xfId="0" applyNumberFormat="1" applyBorder="1"/>
    <xf numFmtId="2" fontId="236" fillId="0" borderId="727" xfId="0" applyNumberFormat="1" applyFont="1" applyBorder="1"/>
    <xf numFmtId="2" fontId="236" fillId="95" borderId="727" xfId="0" applyNumberFormat="1" applyFont="1" applyFill="1" applyBorder="1"/>
    <xf numFmtId="170" fontId="236" fillId="0" borderId="728" xfId="42870" applyNumberFormat="1" applyFont="1" applyBorder="1" applyAlignment="1">
      <alignment horizontal="center"/>
    </xf>
    <xf numFmtId="266" fontId="236" fillId="0" borderId="744" xfId="0" applyFont="1" applyBorder="1"/>
    <xf numFmtId="22" fontId="235" fillId="0" borderId="745" xfId="0" applyNumberFormat="1" applyFont="1" applyBorder="1"/>
    <xf numFmtId="266" fontId="235" fillId="0" borderId="723" xfId="0" applyFont="1" applyBorder="1"/>
    <xf numFmtId="266" fontId="235" fillId="0" borderId="746" xfId="0" applyFont="1" applyBorder="1"/>
    <xf numFmtId="266" fontId="236" fillId="0" borderId="635" xfId="0" applyFont="1" applyBorder="1"/>
    <xf numFmtId="266" fontId="236" fillId="0" borderId="724" xfId="0" applyFont="1" applyBorder="1"/>
    <xf numFmtId="266" fontId="236" fillId="0" borderId="745" xfId="0" applyFont="1" applyBorder="1"/>
    <xf numFmtId="266" fontId="236" fillId="0" borderId="723" xfId="0" applyFont="1" applyBorder="1"/>
    <xf numFmtId="0" fontId="236" fillId="0" borderId="723" xfId="0" applyNumberFormat="1" applyFont="1" applyBorder="1"/>
    <xf numFmtId="14" fontId="236" fillId="0" borderId="747" xfId="0" applyNumberFormat="1" applyFont="1" applyBorder="1"/>
    <xf numFmtId="22" fontId="236" fillId="0" borderId="748" xfId="0" applyNumberFormat="1" applyFont="1" applyBorder="1"/>
    <xf numFmtId="0" fontId="236" fillId="0" borderId="636" xfId="0" applyNumberFormat="1" applyFont="1" applyBorder="1"/>
    <xf numFmtId="0" fontId="236" fillId="0" borderId="749" xfId="0" applyNumberFormat="1" applyFont="1" applyBorder="1"/>
    <xf numFmtId="0" fontId="236" fillId="0" borderId="22" xfId="0" applyNumberFormat="1" applyFont="1" applyBorder="1"/>
    <xf numFmtId="10" fontId="236" fillId="0" borderId="23" xfId="0" applyNumberFormat="1" applyFont="1" applyBorder="1"/>
    <xf numFmtId="0" fontId="236" fillId="0" borderId="748" xfId="0" applyNumberFormat="1" applyFont="1" applyBorder="1"/>
    <xf numFmtId="14" fontId="236" fillId="0" borderId="750" xfId="0" applyNumberFormat="1" applyFont="1" applyBorder="1"/>
    <xf numFmtId="22" fontId="236" fillId="0" borderId="428" xfId="0" applyNumberFormat="1" applyFont="1" applyBorder="1"/>
    <xf numFmtId="0" fontId="236" fillId="0" borderId="638" xfId="0" applyNumberFormat="1" applyFont="1" applyBorder="1"/>
    <xf numFmtId="0" fontId="236" fillId="0" borderId="428" xfId="0" applyNumberFormat="1" applyFont="1" applyBorder="1"/>
    <xf numFmtId="0" fontId="236" fillId="0" borderId="736" xfId="0" applyNumberFormat="1" applyFont="1" applyBorder="1"/>
    <xf numFmtId="14" fontId="236" fillId="0" borderId="751" xfId="0" applyNumberFormat="1" applyFont="1" applyBorder="1"/>
    <xf numFmtId="22" fontId="236" fillId="0" borderId="736" xfId="0" applyNumberFormat="1" applyFont="1" applyBorder="1"/>
    <xf numFmtId="0" fontId="236" fillId="0" borderId="752" xfId="0" applyNumberFormat="1" applyFont="1" applyBorder="1"/>
    <xf numFmtId="0" fontId="236" fillId="0" borderId="0" xfId="0" applyNumberFormat="1" applyFont="1"/>
    <xf numFmtId="0" fontId="0" fillId="96" borderId="0" xfId="0" applyNumberFormat="1" applyFill="1"/>
    <xf numFmtId="0" fontId="16" fillId="96" borderId="0" xfId="0" applyNumberFormat="1" applyFont="1" applyFill="1"/>
    <xf numFmtId="0" fontId="0" fillId="96" borderId="0" xfId="0" applyNumberFormat="1" applyFill="1" applyAlignment="1">
      <alignment horizontal="left"/>
    </xf>
    <xf numFmtId="167" fontId="0" fillId="96" borderId="0" xfId="0" applyNumberFormat="1" applyFill="1"/>
    <xf numFmtId="0" fontId="16" fillId="96" borderId="753" xfId="0" applyNumberFormat="1" applyFont="1" applyFill="1" applyBorder="1"/>
    <xf numFmtId="0" fontId="0" fillId="96" borderId="743" xfId="0" applyNumberFormat="1" applyFill="1" applyBorder="1"/>
    <xf numFmtId="0" fontId="212" fillId="96" borderId="18" xfId="0" applyNumberFormat="1" applyFont="1" applyFill="1" applyBorder="1"/>
    <xf numFmtId="0" fontId="16" fillId="96" borderId="69" xfId="0" applyNumberFormat="1" applyFont="1" applyFill="1" applyBorder="1"/>
    <xf numFmtId="0" fontId="0" fillId="96" borderId="18" xfId="0" applyNumberFormat="1" applyFill="1" applyBorder="1"/>
    <xf numFmtId="0" fontId="0" fillId="96" borderId="69" xfId="0" applyNumberFormat="1" applyFill="1" applyBorder="1"/>
    <xf numFmtId="0" fontId="16" fillId="96" borderId="18" xfId="0" applyNumberFormat="1" applyFont="1" applyFill="1" applyBorder="1"/>
    <xf numFmtId="0" fontId="0" fillId="96" borderId="754" xfId="0" applyNumberFormat="1" applyFill="1" applyBorder="1"/>
    <xf numFmtId="0" fontId="0" fillId="96" borderId="737" xfId="0" applyNumberFormat="1" applyFill="1" applyBorder="1"/>
    <xf numFmtId="266" fontId="199" fillId="95" borderId="725" xfId="1723" applyFont="1" applyFill="1" applyBorder="1"/>
    <xf numFmtId="266" fontId="210" fillId="95" borderId="728" xfId="1723" applyFont="1" applyFill="1" applyBorder="1" applyAlignment="1">
      <alignment horizontal="center"/>
    </xf>
    <xf numFmtId="266" fontId="199" fillId="95" borderId="706" xfId="1723" applyFont="1" applyFill="1" applyBorder="1"/>
    <xf numFmtId="266" fontId="210" fillId="95" borderId="488" xfId="1723" applyFont="1" applyFill="1" applyBorder="1" applyAlignment="1">
      <alignment horizontal="center"/>
    </xf>
    <xf numFmtId="266" fontId="198" fillId="95" borderId="706" xfId="1723" applyFont="1" applyFill="1" applyBorder="1"/>
    <xf numFmtId="306" fontId="210" fillId="95" borderId="488" xfId="1723" applyNumberFormat="1" applyFont="1" applyFill="1" applyBorder="1" applyAlignment="1">
      <alignment horizontal="center"/>
    </xf>
    <xf numFmtId="329" fontId="210" fillId="95" borderId="488" xfId="1723" applyNumberFormat="1" applyFont="1" applyFill="1" applyBorder="1" applyAlignment="1">
      <alignment horizontal="center"/>
    </xf>
    <xf numFmtId="10" fontId="210" fillId="95" borderId="488" xfId="2" applyNumberFormat="1" applyFont="1" applyFill="1" applyBorder="1" applyAlignment="1">
      <alignment horizontal="center"/>
    </xf>
    <xf numFmtId="276" fontId="211" fillId="95" borderId="488" xfId="1723" applyNumberFormat="1" applyFont="1" applyFill="1" applyBorder="1" applyAlignment="1">
      <alignment horizontal="center"/>
    </xf>
    <xf numFmtId="326" fontId="211" fillId="95" borderId="488" xfId="1723" applyNumberFormat="1" applyFont="1" applyFill="1" applyBorder="1" applyAlignment="1">
      <alignment horizontal="center"/>
    </xf>
    <xf numFmtId="282" fontId="211" fillId="95" borderId="488" xfId="1723" applyNumberFormat="1" applyFont="1" applyFill="1" applyBorder="1" applyAlignment="1">
      <alignment horizontal="center"/>
    </xf>
    <xf numFmtId="1" fontId="210" fillId="95" borderId="488" xfId="1723" applyNumberFormat="1" applyFont="1" applyFill="1" applyBorder="1" applyAlignment="1">
      <alignment horizontal="center"/>
    </xf>
    <xf numFmtId="266" fontId="199" fillId="95" borderId="707" xfId="1723" applyFont="1" applyFill="1" applyBorder="1"/>
    <xf numFmtId="171" fontId="210" fillId="95" borderId="300" xfId="1723" applyNumberFormat="1" applyFont="1" applyFill="1" applyBorder="1" applyAlignment="1">
      <alignment horizontal="center"/>
    </xf>
    <xf numFmtId="1" fontId="222" fillId="95" borderId="701" xfId="13048" applyNumberFormat="1" applyFont="1" applyFill="1" applyBorder="1" applyAlignment="1">
      <alignment horizontal="center"/>
    </xf>
    <xf numFmtId="308" fontId="222" fillId="95" borderId="701" xfId="6231" applyNumberFormat="1" applyFont="1" applyFill="1" applyBorder="1" applyAlignment="1">
      <alignment horizontal="center"/>
    </xf>
    <xf numFmtId="328" fontId="222" fillId="95" borderId="701" xfId="6231" applyNumberFormat="1" applyFont="1" applyFill="1" applyBorder="1" applyAlignment="1">
      <alignment horizontal="center"/>
    </xf>
    <xf numFmtId="10" fontId="222" fillId="95" borderId="701" xfId="13048" applyNumberFormat="1" applyFont="1" applyFill="1" applyBorder="1" applyAlignment="1">
      <alignment horizontal="center"/>
    </xf>
    <xf numFmtId="276" fontId="222" fillId="95" borderId="701" xfId="6231" applyNumberFormat="1" applyFont="1" applyFill="1" applyBorder="1" applyAlignment="1">
      <alignment horizontal="center"/>
    </xf>
    <xf numFmtId="330" fontId="222" fillId="95" borderId="701" xfId="6231" applyNumberFormat="1" applyFont="1" applyFill="1" applyBorder="1" applyAlignment="1">
      <alignment horizontal="center"/>
    </xf>
    <xf numFmtId="282" fontId="222" fillId="95" borderId="701" xfId="13048" applyNumberFormat="1" applyFont="1" applyFill="1" applyBorder="1" applyAlignment="1">
      <alignment horizontal="center"/>
    </xf>
    <xf numFmtId="320" fontId="222" fillId="95" borderId="701" xfId="13048" applyNumberFormat="1" applyFont="1" applyFill="1" applyBorder="1" applyAlignment="1">
      <alignment horizontal="center"/>
    </xf>
    <xf numFmtId="1" fontId="222" fillId="0" borderId="705" xfId="13048" applyNumberFormat="1" applyFont="1" applyFill="1" applyBorder="1" applyAlignment="1">
      <alignment horizontal="center"/>
    </xf>
    <xf numFmtId="323" fontId="222" fillId="0" borderId="636" xfId="1" applyNumberFormat="1" applyFont="1" applyFill="1" applyBorder="1" applyAlignment="1">
      <alignment horizontal="center"/>
    </xf>
    <xf numFmtId="266" fontId="22" fillId="95" borderId="753" xfId="13048" applyFont="1" applyFill="1" applyBorder="1"/>
    <xf numFmtId="1" fontId="222" fillId="95" borderId="727" xfId="13048" applyNumberFormat="1" applyFont="1" applyFill="1" applyBorder="1" applyAlignment="1">
      <alignment horizontal="center"/>
    </xf>
    <xf numFmtId="1" fontId="222" fillId="95" borderId="728" xfId="13048" applyNumberFormat="1" applyFont="1" applyFill="1" applyBorder="1" applyAlignment="1">
      <alignment horizontal="center"/>
    </xf>
    <xf numFmtId="266" fontId="22" fillId="95" borderId="18" xfId="13048" applyFont="1" applyFill="1" applyBorder="1"/>
    <xf numFmtId="1" fontId="222" fillId="95" borderId="488" xfId="13048" applyNumberFormat="1" applyFont="1" applyFill="1" applyBorder="1" applyAlignment="1">
      <alignment horizontal="center"/>
    </xf>
    <xf numFmtId="308" fontId="222" fillId="95" borderId="488" xfId="6231" applyNumberFormat="1" applyFont="1" applyFill="1" applyBorder="1" applyAlignment="1">
      <alignment horizontal="center"/>
    </xf>
    <xf numFmtId="328" fontId="222" fillId="95" borderId="488" xfId="6231" applyNumberFormat="1" applyFont="1" applyFill="1" applyBorder="1" applyAlignment="1">
      <alignment horizontal="center"/>
    </xf>
    <xf numFmtId="10" fontId="222" fillId="95" borderId="488" xfId="13048" applyNumberFormat="1" applyFont="1" applyFill="1" applyBorder="1" applyAlignment="1">
      <alignment horizontal="center"/>
    </xf>
    <xf numFmtId="276" fontId="222" fillId="95" borderId="488" xfId="6231" applyNumberFormat="1" applyFont="1" applyFill="1" applyBorder="1" applyAlignment="1">
      <alignment horizontal="center"/>
    </xf>
    <xf numFmtId="330" fontId="222" fillId="95" borderId="488" xfId="6231" applyNumberFormat="1" applyFont="1" applyFill="1" applyBorder="1" applyAlignment="1">
      <alignment horizontal="center"/>
    </xf>
    <xf numFmtId="282" fontId="222" fillId="95" borderId="488" xfId="13048" applyNumberFormat="1" applyFont="1" applyFill="1" applyBorder="1" applyAlignment="1">
      <alignment horizontal="center"/>
    </xf>
    <xf numFmtId="320" fontId="222" fillId="95" borderId="488" xfId="13048" applyNumberFormat="1" applyFont="1" applyFill="1" applyBorder="1" applyAlignment="1">
      <alignment horizontal="center"/>
    </xf>
    <xf numFmtId="266" fontId="22" fillId="95" borderId="754" xfId="13048" applyFont="1" applyFill="1" applyBorder="1"/>
    <xf numFmtId="168" fontId="222" fillId="95" borderId="708" xfId="6231" applyNumberFormat="1" applyFont="1" applyFill="1" applyBorder="1" applyAlignment="1">
      <alignment horizontal="center"/>
    </xf>
    <xf numFmtId="168" fontId="222" fillId="95" borderId="300" xfId="6231" applyNumberFormat="1" applyFont="1" applyFill="1" applyBorder="1" applyAlignment="1">
      <alignment horizontal="center"/>
    </xf>
    <xf numFmtId="266" fontId="238" fillId="95" borderId="706" xfId="1723" applyFont="1" applyFill="1" applyBorder="1"/>
    <xf numFmtId="266" fontId="198" fillId="0" borderId="18" xfId="1723" applyFont="1" applyFill="1" applyBorder="1" applyAlignment="1">
      <alignment horizontal="left"/>
    </xf>
    <xf numFmtId="266" fontId="198" fillId="0" borderId="69" xfId="1723" applyFont="1" applyFill="1" applyBorder="1"/>
    <xf numFmtId="266" fontId="198" fillId="95" borderId="18" xfId="1723" applyFont="1" applyFill="1" applyBorder="1" applyAlignment="1">
      <alignment horizontal="left"/>
    </xf>
    <xf numFmtId="266" fontId="199" fillId="95" borderId="0" xfId="1723" applyFont="1" applyFill="1" applyBorder="1"/>
    <xf numFmtId="266" fontId="198" fillId="95" borderId="0" xfId="1723" applyFont="1" applyFill="1" applyBorder="1" applyAlignment="1">
      <alignment horizontal="left"/>
    </xf>
    <xf numFmtId="266" fontId="199" fillId="95" borderId="69" xfId="1723" applyFont="1" applyFill="1" applyBorder="1"/>
    <xf numFmtId="266" fontId="199" fillId="0" borderId="754" xfId="1723" applyFont="1" applyFill="1" applyBorder="1" applyAlignment="1">
      <alignment horizontal="left"/>
    </xf>
    <xf numFmtId="266" fontId="199" fillId="0" borderId="709" xfId="1723" applyFont="1" applyFill="1" applyBorder="1"/>
    <xf numFmtId="266" fontId="199" fillId="0" borderId="737" xfId="1723" applyFont="1" applyFill="1" applyBorder="1"/>
    <xf numFmtId="266" fontId="239" fillId="0" borderId="0" xfId="0" applyFont="1" applyAlignment="1">
      <alignment wrapText="1"/>
    </xf>
    <xf numFmtId="266" fontId="239" fillId="0" borderId="0" xfId="0" applyFont="1"/>
    <xf numFmtId="266" fontId="240" fillId="0" borderId="0" xfId="0" applyFont="1"/>
    <xf numFmtId="266" fontId="241" fillId="0" borderId="0" xfId="0" applyFont="1"/>
    <xf numFmtId="266" fontId="239" fillId="0" borderId="0" xfId="0" applyFont="1" applyAlignment="1">
      <alignment horizontal="left" indent="1"/>
    </xf>
    <xf numFmtId="266" fontId="239" fillId="0" borderId="0" xfId="0" applyFont="1" applyAlignment="1">
      <alignment horizontal="left" wrapText="1" indent="1"/>
    </xf>
    <xf numFmtId="266" fontId="240" fillId="0" borderId="0" xfId="0" applyFont="1" applyAlignment="1">
      <alignment wrapText="1"/>
    </xf>
    <xf numFmtId="266" fontId="241" fillId="0" borderId="0" xfId="0" applyFont="1" applyAlignment="1">
      <alignment wrapText="1"/>
    </xf>
    <xf numFmtId="266" fontId="240" fillId="0" borderId="0" xfId="0" applyFont="1" applyAlignment="1">
      <alignment horizontal="center"/>
    </xf>
    <xf numFmtId="266" fontId="239" fillId="0" borderId="0" xfId="0" applyFont="1" applyAlignment="1">
      <alignment horizontal="center"/>
    </xf>
    <xf numFmtId="2" fontId="239" fillId="0" borderId="0" xfId="0" applyNumberFormat="1" applyFont="1" applyAlignment="1">
      <alignment horizontal="center"/>
    </xf>
    <xf numFmtId="10" fontId="236" fillId="0" borderId="701" xfId="2" applyNumberFormat="1" applyFont="1" applyBorder="1" applyAlignment="1">
      <alignment horizontal="center"/>
    </xf>
    <xf numFmtId="10" fontId="236" fillId="0" borderId="727" xfId="2" applyNumberFormat="1" applyFont="1" applyBorder="1" applyAlignment="1">
      <alignment horizontal="center"/>
    </xf>
    <xf numFmtId="0" fontId="235" fillId="0" borderId="731" xfId="0" applyNumberFormat="1" applyFont="1" applyBorder="1" applyAlignment="1">
      <alignment horizontal="center"/>
    </xf>
    <xf numFmtId="0" fontId="235" fillId="0" borderId="732" xfId="0" applyNumberFormat="1" applyFont="1" applyBorder="1" applyAlignment="1">
      <alignment horizontal="center" wrapText="1"/>
    </xf>
    <xf numFmtId="0" fontId="235" fillId="0" borderId="732" xfId="0" applyNumberFormat="1" applyFont="1" applyBorder="1" applyAlignment="1">
      <alignment horizontal="center"/>
    </xf>
    <xf numFmtId="0" fontId="235" fillId="95" borderId="732" xfId="0" applyNumberFormat="1" applyFont="1" applyFill="1" applyBorder="1" applyAlignment="1">
      <alignment horizontal="center" wrapText="1"/>
    </xf>
    <xf numFmtId="0" fontId="235" fillId="0" borderId="733" xfId="0" applyNumberFormat="1" applyFont="1" applyBorder="1" applyAlignment="1">
      <alignment horizontal="center" wrapText="1"/>
    </xf>
    <xf numFmtId="0" fontId="212" fillId="0" borderId="701" xfId="0" applyNumberFormat="1" applyFont="1" applyBorder="1"/>
    <xf numFmtId="10" fontId="212" fillId="0" borderId="701" xfId="0" applyNumberFormat="1" applyFont="1" applyBorder="1"/>
    <xf numFmtId="10" fontId="237" fillId="0" borderId="701" xfId="0" applyNumberFormat="1" applyFont="1" applyBorder="1"/>
    <xf numFmtId="170" fontId="236" fillId="0" borderId="488" xfId="42870" applyNumberFormat="1" applyFont="1" applyBorder="1" applyAlignment="1">
      <alignment horizontal="center"/>
    </xf>
    <xf numFmtId="10" fontId="236" fillId="0" borderId="708" xfId="2" applyNumberFormat="1" applyFont="1" applyBorder="1" applyAlignment="1">
      <alignment horizontal="center"/>
    </xf>
    <xf numFmtId="0" fontId="212" fillId="0" borderId="708" xfId="0" applyNumberFormat="1" applyFont="1" applyBorder="1"/>
    <xf numFmtId="10" fontId="212" fillId="0" borderId="708" xfId="0" applyNumberFormat="1" applyFont="1" applyBorder="1"/>
    <xf numFmtId="10" fontId="237" fillId="0" borderId="708" xfId="0" applyNumberFormat="1" applyFont="1" applyBorder="1"/>
    <xf numFmtId="2" fontId="236" fillId="0" borderId="708" xfId="0" applyNumberFormat="1" applyFont="1" applyBorder="1"/>
    <xf numFmtId="170" fontId="236" fillId="0" borderId="300" xfId="42870" applyNumberFormat="1" applyFont="1" applyBorder="1" applyAlignment="1">
      <alignment horizontal="center"/>
    </xf>
    <xf numFmtId="170" fontId="236" fillId="0" borderId="727" xfId="42870" applyNumberFormat="1" applyFont="1" applyBorder="1"/>
    <xf numFmtId="170" fontId="236" fillId="0" borderId="701" xfId="42870" applyNumberFormat="1" applyFont="1" applyBorder="1"/>
    <xf numFmtId="170" fontId="236" fillId="0" borderId="708" xfId="42870" applyNumberFormat="1" applyFont="1" applyBorder="1"/>
    <xf numFmtId="165" fontId="231" fillId="0" borderId="0" xfId="0" applyNumberFormat="1" applyFont="1" applyFill="1"/>
    <xf numFmtId="311" fontId="222" fillId="95" borderId="701" xfId="6231" applyNumberFormat="1" applyFont="1" applyFill="1" applyBorder="1" applyAlignment="1">
      <alignment horizontal="center"/>
    </xf>
    <xf numFmtId="311" fontId="211" fillId="95" borderId="488" xfId="1723" applyNumberFormat="1" applyFont="1" applyFill="1" applyBorder="1" applyAlignment="1">
      <alignment horizontal="center"/>
    </xf>
    <xf numFmtId="0" fontId="214" fillId="0" borderId="0" xfId="1723" applyNumberFormat="1" applyFont="1" applyFill="1"/>
    <xf numFmtId="0" fontId="199" fillId="0" borderId="0" xfId="1723" applyNumberFormat="1" applyFont="1" applyFill="1"/>
    <xf numFmtId="0" fontId="210" fillId="0" borderId="0" xfId="1723" applyNumberFormat="1" applyFont="1" applyFill="1"/>
    <xf numFmtId="165" fontId="214" fillId="0" borderId="0" xfId="1723" applyNumberFormat="1" applyFont="1" applyFill="1"/>
    <xf numFmtId="0" fontId="208" fillId="0" borderId="18" xfId="92" applyNumberFormat="1" applyFont="1" applyFill="1" applyBorder="1" applyAlignment="1">
      <alignment horizontal="left" vertical="center"/>
    </xf>
    <xf numFmtId="266" fontId="209" fillId="0" borderId="701" xfId="99" applyNumberFormat="1" applyFont="1" applyBorder="1"/>
    <xf numFmtId="325" fontId="214" fillId="0" borderId="701" xfId="99" applyNumberFormat="1" applyFont="1" applyFill="1" applyBorder="1" applyAlignment="1" applyProtection="1">
      <alignment horizontal="center"/>
    </xf>
    <xf numFmtId="4" fontId="213" fillId="0" borderId="725" xfId="1723" applyNumberFormat="1" applyFont="1" applyFill="1" applyBorder="1" applyAlignment="1">
      <alignment horizontal="center" vertical="center"/>
    </xf>
    <xf numFmtId="4" fontId="213" fillId="0" borderId="728" xfId="1723" applyNumberFormat="1" applyFont="1" applyFill="1" applyBorder="1" applyAlignment="1">
      <alignment horizontal="center" vertical="center"/>
    </xf>
    <xf numFmtId="0" fontId="216" fillId="0" borderId="706" xfId="42871" applyNumberFormat="1" applyFont="1" applyFill="1" applyBorder="1" applyAlignment="1">
      <alignment horizontal="center"/>
    </xf>
    <xf numFmtId="0" fontId="216" fillId="0" borderId="488" xfId="42871" applyNumberFormat="1" applyFont="1" applyFill="1" applyBorder="1" applyAlignment="1">
      <alignment horizontal="center"/>
    </xf>
    <xf numFmtId="316" fontId="198" fillId="0" borderId="706" xfId="1723" applyNumberFormat="1" applyFont="1" applyFill="1" applyBorder="1" applyAlignment="1">
      <alignment horizontal="center"/>
    </xf>
    <xf numFmtId="316" fontId="198" fillId="0" borderId="488" xfId="1723" applyNumberFormat="1" applyFont="1" applyFill="1" applyBorder="1" applyAlignment="1">
      <alignment horizontal="center"/>
    </xf>
    <xf numFmtId="170" fontId="215" fillId="0" borderId="633" xfId="90" applyNumberFormat="1" applyFont="1" applyFill="1" applyBorder="1" applyAlignment="1">
      <alignment horizontal="center"/>
    </xf>
    <xf numFmtId="266" fontId="199" fillId="0" borderId="701" xfId="2917" applyFont="1" applyFill="1" applyBorder="1" applyAlignment="1">
      <alignment horizontal="left" vertical="center"/>
    </xf>
    <xf numFmtId="4" fontId="214" fillId="0" borderId="701" xfId="1840" applyNumberFormat="1" applyFont="1" applyFill="1" applyBorder="1" applyAlignment="1">
      <alignment horizontal="center" vertical="center"/>
    </xf>
    <xf numFmtId="277" fontId="221" fillId="0" borderId="620" xfId="1723" applyNumberFormat="1" applyFont="1" applyFill="1" applyBorder="1" applyAlignment="1" applyProtection="1">
      <alignment horizontal="center"/>
    </xf>
    <xf numFmtId="0" fontId="211" fillId="0" borderId="0" xfId="1723" applyNumberFormat="1" applyFont="1" applyFill="1"/>
    <xf numFmtId="165" fontId="199" fillId="0" borderId="0" xfId="1723" applyNumberFormat="1" applyFont="1" applyFill="1" applyBorder="1" applyAlignment="1">
      <alignment horizontal="left"/>
    </xf>
    <xf numFmtId="2" fontId="199" fillId="0" borderId="701" xfId="1723" applyNumberFormat="1" applyFont="1" applyFill="1" applyBorder="1"/>
    <xf numFmtId="2" fontId="199" fillId="0" borderId="728" xfId="1723" applyNumberFormat="1" applyFont="1" applyFill="1" applyBorder="1"/>
    <xf numFmtId="2" fontId="199" fillId="0" borderId="300" xfId="1723" applyNumberFormat="1" applyFont="1" applyFill="1" applyBorder="1"/>
    <xf numFmtId="0" fontId="199" fillId="0" borderId="706" xfId="1723" applyNumberFormat="1" applyFont="1" applyFill="1" applyBorder="1"/>
    <xf numFmtId="0" fontId="199" fillId="0" borderId="707" xfId="1723" applyNumberFormat="1" applyFont="1" applyFill="1" applyBorder="1"/>
    <xf numFmtId="2" fontId="199" fillId="0" borderId="708" xfId="1723" applyNumberFormat="1" applyFont="1" applyFill="1" applyBorder="1"/>
    <xf numFmtId="1" fontId="199" fillId="0" borderId="300" xfId="1723" applyNumberFormat="1" applyFont="1" applyFill="1" applyBorder="1" applyAlignment="1">
      <alignment horizontal="center"/>
    </xf>
    <xf numFmtId="266" fontId="198" fillId="0" borderId="725" xfId="1723" applyFont="1" applyFill="1" applyBorder="1"/>
    <xf numFmtId="266" fontId="198" fillId="0" borderId="727" xfId="1723" applyFont="1" applyFill="1" applyBorder="1"/>
    <xf numFmtId="266" fontId="198" fillId="0" borderId="727" xfId="1723" applyFont="1" applyFill="1" applyBorder="1" applyAlignment="1">
      <alignment horizontal="center"/>
    </xf>
    <xf numFmtId="266" fontId="198" fillId="0" borderId="728" xfId="1723" applyFont="1" applyFill="1" applyBorder="1" applyAlignment="1">
      <alignment horizontal="center"/>
    </xf>
    <xf numFmtId="15" fontId="0" fillId="0" borderId="0" xfId="0" applyNumberFormat="1" applyFill="1"/>
    <xf numFmtId="266" fontId="0" fillId="0" borderId="0" xfId="0" applyFill="1" applyBorder="1"/>
    <xf numFmtId="0" fontId="209" fillId="0" borderId="701" xfId="1723" applyNumberFormat="1" applyFont="1" applyFill="1" applyBorder="1" applyAlignment="1">
      <alignment horizontal="right"/>
    </xf>
    <xf numFmtId="0" fontId="209" fillId="0" borderId="708" xfId="1723" applyNumberFormat="1" applyFont="1" applyFill="1" applyBorder="1" applyAlignment="1">
      <alignment horizontal="right"/>
    </xf>
    <xf numFmtId="266" fontId="209" fillId="0" borderId="703" xfId="1723" applyFont="1" applyFill="1" applyBorder="1" applyAlignment="1">
      <alignment horizontal="left"/>
    </xf>
    <xf numFmtId="291" fontId="209" fillId="0" borderId="0" xfId="1723" applyNumberFormat="1" applyFont="1" applyFill="1" applyBorder="1" applyAlignment="1">
      <alignment horizontal="center"/>
    </xf>
    <xf numFmtId="165" fontId="211" fillId="0" borderId="620" xfId="0" applyNumberFormat="1" applyFont="1" applyFill="1" applyBorder="1" applyAlignment="1">
      <alignment horizontal="center"/>
    </xf>
    <xf numFmtId="266" fontId="234" fillId="0" borderId="0" xfId="1723" applyFont="1" applyFill="1" applyBorder="1" applyAlignment="1">
      <alignment horizontal="center"/>
    </xf>
    <xf numFmtId="170" fontId="215" fillId="36" borderId="753" xfId="90" applyNumberFormat="1" applyFont="1" applyFill="1" applyBorder="1" applyAlignment="1">
      <alignment horizontal="center"/>
    </xf>
    <xf numFmtId="170" fontId="215" fillId="36" borderId="755" xfId="90" applyNumberFormat="1" applyFont="1" applyFill="1" applyBorder="1" applyAlignment="1">
      <alignment horizontal="center"/>
    </xf>
    <xf numFmtId="170" fontId="215" fillId="36" borderId="743" xfId="90" applyNumberFormat="1" applyFont="1" applyFill="1" applyBorder="1" applyAlignment="1">
      <alignment horizontal="center"/>
    </xf>
    <xf numFmtId="266" fontId="198" fillId="36" borderId="726" xfId="1723" applyFont="1" applyFill="1" applyBorder="1" applyAlignment="1">
      <alignment horizontal="center"/>
    </xf>
    <xf numFmtId="266" fontId="198" fillId="36" borderId="712" xfId="1723" applyFont="1" applyFill="1" applyBorder="1" applyAlignment="1">
      <alignment horizontal="center"/>
    </xf>
    <xf numFmtId="266" fontId="198" fillId="36" borderId="722" xfId="1723" applyFont="1" applyFill="1" applyBorder="1" applyAlignment="1">
      <alignment horizontal="center"/>
    </xf>
    <xf numFmtId="170" fontId="215" fillId="36" borderId="726" xfId="90" applyNumberFormat="1" applyFont="1" applyFill="1" applyBorder="1" applyAlignment="1">
      <alignment horizontal="center"/>
    </xf>
    <xf numFmtId="170" fontId="215" fillId="36" borderId="712" xfId="90" applyNumberFormat="1" applyFont="1" applyFill="1" applyBorder="1" applyAlignment="1">
      <alignment horizontal="center"/>
    </xf>
    <xf numFmtId="170" fontId="215" fillId="36" borderId="722" xfId="90" applyNumberFormat="1" applyFont="1" applyFill="1" applyBorder="1" applyAlignment="1">
      <alignment horizontal="center"/>
    </xf>
    <xf numFmtId="170" fontId="215" fillId="36" borderId="646" xfId="90" applyNumberFormat="1" applyFont="1" applyFill="1" applyBorder="1" applyAlignment="1">
      <alignment horizontal="center"/>
    </xf>
    <xf numFmtId="170" fontId="215" fillId="36" borderId="18" xfId="90" applyNumberFormat="1" applyFont="1" applyFill="1" applyBorder="1" applyAlignment="1">
      <alignment horizontal="center"/>
    </xf>
    <xf numFmtId="170" fontId="215" fillId="36" borderId="0" xfId="90" applyNumberFormat="1" applyFont="1" applyFill="1" applyBorder="1" applyAlignment="1">
      <alignment horizontal="center"/>
    </xf>
    <xf numFmtId="300" fontId="214" fillId="0" borderId="727" xfId="1723" applyNumberFormat="1" applyFont="1" applyFill="1" applyBorder="1" applyAlignment="1">
      <alignment horizontal="center"/>
    </xf>
    <xf numFmtId="300" fontId="214" fillId="0" borderId="728" xfId="1723" applyNumberFormat="1" applyFont="1" applyFill="1" applyBorder="1" applyAlignment="1">
      <alignment horizontal="center"/>
    </xf>
    <xf numFmtId="266" fontId="209" fillId="0" borderId="638" xfId="1723" applyFont="1" applyFill="1" applyBorder="1" applyAlignment="1">
      <alignment horizontal="center"/>
    </xf>
    <xf numFmtId="266" fontId="209" fillId="0" borderId="633" xfId="1723" applyFont="1" applyFill="1" applyBorder="1" applyAlignment="1">
      <alignment horizontal="center"/>
    </xf>
    <xf numFmtId="269" fontId="199" fillId="0" borderId="701" xfId="1723" applyNumberFormat="1" applyFont="1" applyFill="1" applyBorder="1" applyAlignment="1">
      <alignment horizontal="center" vertical="top"/>
    </xf>
    <xf numFmtId="269" fontId="199" fillId="0" borderId="488" xfId="1723" applyNumberFormat="1" applyFont="1" applyFill="1" applyBorder="1" applyAlignment="1">
      <alignment horizontal="center" vertical="top"/>
    </xf>
    <xf numFmtId="300" fontId="214" fillId="0" borderId="701" xfId="1723" applyNumberFormat="1" applyFont="1" applyFill="1" applyBorder="1" applyAlignment="1">
      <alignment horizontal="center"/>
    </xf>
    <xf numFmtId="300" fontId="214" fillId="0" borderId="488" xfId="1723" applyNumberFormat="1" applyFont="1" applyFill="1" applyBorder="1" applyAlignment="1">
      <alignment horizontal="center"/>
    </xf>
    <xf numFmtId="266" fontId="198" fillId="0" borderId="602" xfId="1723" applyFont="1" applyFill="1" applyBorder="1" applyAlignment="1">
      <alignment horizontal="center"/>
    </xf>
    <xf numFmtId="266" fontId="198" fillId="0" borderId="709" xfId="1723" applyFont="1" applyFill="1" applyBorder="1" applyAlignment="1">
      <alignment horizontal="center"/>
    </xf>
    <xf numFmtId="302" fontId="199" fillId="0" borderId="708" xfId="1723" applyNumberFormat="1" applyFont="1" applyFill="1" applyBorder="1" applyAlignment="1">
      <alignment horizontal="center" vertical="top"/>
    </xf>
    <xf numFmtId="302" fontId="199" fillId="0" borderId="300" xfId="1723" applyNumberFormat="1" applyFont="1" applyFill="1" applyBorder="1" applyAlignment="1">
      <alignment horizontal="center" vertical="top"/>
    </xf>
    <xf numFmtId="266" fontId="198" fillId="0" borderId="605" xfId="1723" applyFont="1" applyFill="1" applyBorder="1" applyAlignment="1">
      <alignment horizontal="center"/>
    </xf>
    <xf numFmtId="266" fontId="198" fillId="0" borderId="560" xfId="1723" applyFont="1" applyFill="1" applyBorder="1" applyAlignment="1">
      <alignment horizontal="center"/>
    </xf>
    <xf numFmtId="266" fontId="198" fillId="0" borderId="630" xfId="1723" applyFont="1" applyFill="1" applyBorder="1" applyAlignment="1">
      <alignment horizontal="center"/>
    </xf>
    <xf numFmtId="170" fontId="215" fillId="0" borderId="734" xfId="90" applyNumberFormat="1" applyFont="1" applyFill="1" applyBorder="1" applyAlignment="1">
      <alignment horizontal="center"/>
    </xf>
    <xf numFmtId="170" fontId="215" fillId="0" borderId="735" xfId="90" applyNumberFormat="1" applyFont="1" applyFill="1" applyBorder="1" applyAlignment="1">
      <alignment horizontal="center"/>
    </xf>
    <xf numFmtId="171" fontId="209" fillId="0" borderId="637" xfId="1723" applyNumberFormat="1" applyFont="1" applyFill="1" applyBorder="1" applyAlignment="1">
      <alignment horizontal="center"/>
    </xf>
    <xf numFmtId="171" fontId="209" fillId="0" borderId="630" xfId="1723" applyNumberFormat="1" applyFont="1" applyFill="1" applyBorder="1" applyAlignment="1">
      <alignment horizontal="center"/>
    </xf>
    <xf numFmtId="0" fontId="0" fillId="0" borderId="726" xfId="0" applyNumberFormat="1" applyBorder="1" applyAlignment="1">
      <alignment horizontal="center"/>
    </xf>
    <xf numFmtId="0" fontId="0" fillId="0" borderId="642" xfId="0" applyNumberFormat="1" applyBorder="1" applyAlignment="1">
      <alignment horizontal="center"/>
    </xf>
    <xf numFmtId="0" fontId="0" fillId="0" borderId="722" xfId="0" applyNumberFormat="1" applyBorder="1" applyAlignment="1">
      <alignment horizontal="center"/>
    </xf>
    <xf numFmtId="0" fontId="16" fillId="0" borderId="0" xfId="0" applyNumberFormat="1" applyFont="1" applyAlignment="1">
      <alignment horizontal="center"/>
    </xf>
  </cellXfs>
  <cellStyles count="42878">
    <cellStyle name="_x0013_" xfId="139"/>
    <cellStyle name="-" xfId="140"/>
    <cellStyle name="_x0013_ 2" xfId="5181"/>
    <cellStyle name="_x0013_ 3" xfId="5220"/>
    <cellStyle name="_x000a_386grabber=M" xfId="141"/>
    <cellStyle name="_x000a_386grabber=M 2" xfId="5180"/>
    <cellStyle name="_x000a_bidires=100_x000d_" xfId="42872"/>
    <cellStyle name="$" xfId="142"/>
    <cellStyle name="$ 0 decimal" xfId="143"/>
    <cellStyle name="$ 0 decimal 2" xfId="5179"/>
    <cellStyle name="$ 2 decimals" xfId="144"/>
    <cellStyle name="$ 2 decimals 2" xfId="5178"/>
    <cellStyle name="$." xfId="145"/>
    <cellStyle name="$/RMB" xfId="146"/>
    <cellStyle name="$/RMB 0.00" xfId="147"/>
    <cellStyle name="$/RMB 0.00 2" xfId="148"/>
    <cellStyle name="$/RMB 0.00 2 2" xfId="5175"/>
    <cellStyle name="$/RMB 0.00 3" xfId="5176"/>
    <cellStyle name="$/RMB 0.0000" xfId="149"/>
    <cellStyle name="$/RMB 0.0000 2" xfId="150"/>
    <cellStyle name="$/RMB 0.0000 2 2" xfId="5173"/>
    <cellStyle name="$/RMB 0.0000 3" xfId="5174"/>
    <cellStyle name="$/RMB 10" xfId="151"/>
    <cellStyle name="$/RMB 10 2" xfId="5172"/>
    <cellStyle name="$/RMB 11" xfId="152"/>
    <cellStyle name="$/RMB 11 2" xfId="5171"/>
    <cellStyle name="$/RMB 12" xfId="153"/>
    <cellStyle name="$/RMB 12 2" xfId="5170"/>
    <cellStyle name="$/RMB 13" xfId="154"/>
    <cellStyle name="$/RMB 13 2" xfId="5169"/>
    <cellStyle name="$/RMB 14" xfId="155"/>
    <cellStyle name="$/RMB 14 2" xfId="5168"/>
    <cellStyle name="$/RMB 15" xfId="156"/>
    <cellStyle name="$/RMB 15 2" xfId="5167"/>
    <cellStyle name="$/RMB 16" xfId="157"/>
    <cellStyle name="$/RMB 16 2" xfId="5166"/>
    <cellStyle name="$/RMB 17" xfId="158"/>
    <cellStyle name="$/RMB 17 2" xfId="5165"/>
    <cellStyle name="$/RMB 18" xfId="159"/>
    <cellStyle name="$/RMB 18 2" xfId="5164"/>
    <cellStyle name="$/RMB 19" xfId="160"/>
    <cellStyle name="$/RMB 19 2" xfId="5163"/>
    <cellStyle name="$/RMB 2" xfId="161"/>
    <cellStyle name="$/RMB 2 2" xfId="5162"/>
    <cellStyle name="$/RMB 20" xfId="162"/>
    <cellStyle name="$/RMB 20 2" xfId="5161"/>
    <cellStyle name="$/RMB 21" xfId="163"/>
    <cellStyle name="$/RMB 21 2" xfId="5160"/>
    <cellStyle name="$/RMB 22" xfId="164"/>
    <cellStyle name="$/RMB 22 2" xfId="5159"/>
    <cellStyle name="$/RMB 23" xfId="165"/>
    <cellStyle name="$/RMB 23 2" xfId="5158"/>
    <cellStyle name="$/RMB 24" xfId="166"/>
    <cellStyle name="$/RMB 24 2" xfId="5157"/>
    <cellStyle name="$/RMB 25" xfId="5177"/>
    <cellStyle name="$/RMB 26" xfId="3423"/>
    <cellStyle name="$/RMB 3" xfId="167"/>
    <cellStyle name="$/RMB 3 2" xfId="5156"/>
    <cellStyle name="$/RMB 4" xfId="168"/>
    <cellStyle name="$/RMB 4 2" xfId="5155"/>
    <cellStyle name="$/RMB 5" xfId="169"/>
    <cellStyle name="$/RMB 5 2" xfId="5154"/>
    <cellStyle name="$/RMB 6" xfId="170"/>
    <cellStyle name="$/RMB 6 2" xfId="5152"/>
    <cellStyle name="$/RMB 7" xfId="171"/>
    <cellStyle name="$/RMB 7 2" xfId="5151"/>
    <cellStyle name="$/RMB 8" xfId="172"/>
    <cellStyle name="$/RMB 8 2" xfId="5150"/>
    <cellStyle name="$/RMB 9" xfId="173"/>
    <cellStyle name="$/RMB 9 2" xfId="5148"/>
    <cellStyle name="$HK" xfId="174"/>
    <cellStyle name="$HK 0.000" xfId="175"/>
    <cellStyle name="$HK 0.000 2" xfId="176"/>
    <cellStyle name="$HK 0.000 2 2" xfId="5139"/>
    <cellStyle name="$HK 0.000 3" xfId="5141"/>
    <cellStyle name="$HK 10" xfId="177"/>
    <cellStyle name="$HK 10 2" xfId="5138"/>
    <cellStyle name="$HK 11" xfId="178"/>
    <cellStyle name="$HK 11 2" xfId="5137"/>
    <cellStyle name="$HK 12" xfId="179"/>
    <cellStyle name="$HK 12 2" xfId="5136"/>
    <cellStyle name="$HK 13" xfId="180"/>
    <cellStyle name="$HK 13 2" xfId="5135"/>
    <cellStyle name="$HK 14" xfId="181"/>
    <cellStyle name="$HK 14 2" xfId="5134"/>
    <cellStyle name="$HK 15" xfId="182"/>
    <cellStyle name="$HK 15 2" xfId="5133"/>
    <cellStyle name="$HK 16" xfId="183"/>
    <cellStyle name="$HK 16 2" xfId="5132"/>
    <cellStyle name="$HK 17" xfId="184"/>
    <cellStyle name="$HK 17 2" xfId="5131"/>
    <cellStyle name="$HK 18" xfId="185"/>
    <cellStyle name="$HK 18 2" xfId="5129"/>
    <cellStyle name="$HK 19" xfId="186"/>
    <cellStyle name="$HK 19 2" xfId="5128"/>
    <cellStyle name="$HK 2" xfId="187"/>
    <cellStyle name="$HK 2 2" xfId="5127"/>
    <cellStyle name="$HK 20" xfId="188"/>
    <cellStyle name="$HK 20 2" xfId="5126"/>
    <cellStyle name="$HK 21" xfId="189"/>
    <cellStyle name="$HK 21 2" xfId="5125"/>
    <cellStyle name="$HK 22" xfId="190"/>
    <cellStyle name="$HK 22 2" xfId="5124"/>
    <cellStyle name="$HK 23" xfId="191"/>
    <cellStyle name="$HK 23 2" xfId="5123"/>
    <cellStyle name="$HK 24" xfId="192"/>
    <cellStyle name="$HK 24 2" xfId="5122"/>
    <cellStyle name="$HK 25" xfId="5147"/>
    <cellStyle name="$HK 26" xfId="3474"/>
    <cellStyle name="$HK 3" xfId="193"/>
    <cellStyle name="$HK 3 2" xfId="5121"/>
    <cellStyle name="$HK 4" xfId="194"/>
    <cellStyle name="$HK 4 2" xfId="5120"/>
    <cellStyle name="$HK 5" xfId="195"/>
    <cellStyle name="$HK 5 2" xfId="5119"/>
    <cellStyle name="$HK 6" xfId="196"/>
    <cellStyle name="$HK 6 2" xfId="5118"/>
    <cellStyle name="$HK 7" xfId="197"/>
    <cellStyle name="$HK 7 2" xfId="5117"/>
    <cellStyle name="$HK 8" xfId="198"/>
    <cellStyle name="$HK 8 2" xfId="5116"/>
    <cellStyle name="$HK 9" xfId="199"/>
    <cellStyle name="$HK 9 2" xfId="5115"/>
    <cellStyle name="%" xfId="200"/>
    <cellStyle name="% 2" xfId="5114"/>
    <cellStyle name="%%" xfId="201"/>
    <cellStyle name="%% 2" xfId="5113"/>
    <cellStyle name="%." xfId="202"/>
    <cellStyle name="%. 2" xfId="5112"/>
    <cellStyle name="%_eric" xfId="203"/>
    <cellStyle name="%_eric 2" xfId="5111"/>
    <cellStyle name="%_NEW LT-UT MODEL 12-3-08 JC 1" xfId="204"/>
    <cellStyle name="%2" xfId="205"/>
    <cellStyle name="(" xfId="206"/>
    <cellStyle name="( 2" xfId="5110"/>
    <cellStyle name="." xfId="207"/>
    <cellStyle name=". 2" xfId="208"/>
    <cellStyle name=". 2 2" xfId="3262"/>
    <cellStyle name=". 2 3" xfId="5109"/>
    <cellStyle name=". 2 3 2" xfId="6302"/>
    <cellStyle name=". 2 4" xfId="3516"/>
    <cellStyle name=". 3" xfId="3263"/>
    <cellStyle name="..1" xfId="209"/>
    <cellStyle name="..1 2" xfId="5108"/>
    <cellStyle name=".0" xfId="210"/>
    <cellStyle name=".0\" xfId="211"/>
    <cellStyle name=".0\ 2" xfId="3327"/>
    <cellStyle name=".0\ 2 2" xfId="6013"/>
    <cellStyle name=".0\ 2 2 10" xfId="18759"/>
    <cellStyle name=".0\ 2 2 11" xfId="19533"/>
    <cellStyle name=".0\ 2 2 12" xfId="20349"/>
    <cellStyle name=".0\ 2 2 13" xfId="21311"/>
    <cellStyle name=".0\ 2 2 14" xfId="22157"/>
    <cellStyle name=".0\ 2 2 15" xfId="22966"/>
    <cellStyle name=".0\ 2 2 16" xfId="23852"/>
    <cellStyle name=".0\ 2 2 17" xfId="24547"/>
    <cellStyle name=".0\ 2 2 18" xfId="25231"/>
    <cellStyle name=".0\ 2 2 19" xfId="25882"/>
    <cellStyle name=".0\ 2 2 2" xfId="10962"/>
    <cellStyle name=".0\ 2 2 2 2" xfId="27586"/>
    <cellStyle name=".0\ 2 2 2 3" xfId="34354"/>
    <cellStyle name=".0\ 2 2 2 4" xfId="39804"/>
    <cellStyle name=".0\ 2 2 20" xfId="26607"/>
    <cellStyle name=".0\ 2 2 21" xfId="27340"/>
    <cellStyle name=".0\ 2 2 22" xfId="32609"/>
    <cellStyle name=".0\ 2 2 23" xfId="37841"/>
    <cellStyle name=".0\ 2 2 3" xfId="12002"/>
    <cellStyle name=".0\ 2 2 3 2" xfId="27587"/>
    <cellStyle name=".0\ 2 2 3 3" xfId="35266"/>
    <cellStyle name=".0\ 2 2 3 4" xfId="40737"/>
    <cellStyle name=".0\ 2 2 4" xfId="13049"/>
    <cellStyle name=".0\ 2 2 4 2" xfId="27588"/>
    <cellStyle name=".0\ 2 2 4 3" xfId="36219"/>
    <cellStyle name=".0\ 2 2 4 4" xfId="41690"/>
    <cellStyle name=".0\ 2 2 5" xfId="9608"/>
    <cellStyle name=".0\ 2 2 5 2" xfId="37076"/>
    <cellStyle name=".0\ 2 2 5 3" xfId="42547"/>
    <cellStyle name=".0\ 2 2 6" xfId="15009"/>
    <cellStyle name=".0\ 2 2 7" xfId="15997"/>
    <cellStyle name=".0\ 2 2 8" xfId="16832"/>
    <cellStyle name=".0\ 2 2 9" xfId="17836"/>
    <cellStyle name=".0\ 3" xfId="5107"/>
    <cellStyle name=".0\ 3 10" xfId="15489"/>
    <cellStyle name=".0\ 3 11" xfId="16983"/>
    <cellStyle name=".0\ 3 12" xfId="8932"/>
    <cellStyle name=".0\ 3 13" xfId="14103"/>
    <cellStyle name=".0\ 3 14" xfId="6945"/>
    <cellStyle name=".0\ 3 15" xfId="15475"/>
    <cellStyle name=".0\ 3 16" xfId="7558"/>
    <cellStyle name=".0\ 3 17" xfId="22029"/>
    <cellStyle name=".0\ 3 18" xfId="23393"/>
    <cellStyle name=".0\ 3 19" xfId="15150"/>
    <cellStyle name=".0\ 3 2" xfId="10129"/>
    <cellStyle name=".0\ 3 2 2" xfId="27589"/>
    <cellStyle name=".0\ 3 2 3" xfId="33817"/>
    <cellStyle name=".0\ 3 2 4" xfId="39163"/>
    <cellStyle name=".0\ 3 20" xfId="8212"/>
    <cellStyle name=".0\ 3 21" xfId="9807"/>
    <cellStyle name=".0\ 3 22" xfId="31925"/>
    <cellStyle name=".0\ 3 23" xfId="31880"/>
    <cellStyle name=".0\ 3 3" xfId="6627"/>
    <cellStyle name=".0\ 3 3 2" xfId="27590"/>
    <cellStyle name=".0\ 3 3 3" xfId="33830"/>
    <cellStyle name=".0\ 3 3 4" xfId="39176"/>
    <cellStyle name=".0\ 3 4" xfId="10206"/>
    <cellStyle name=".0\ 3 4 2" xfId="27591"/>
    <cellStyle name=".0\ 3 4 3" xfId="33821"/>
    <cellStyle name=".0\ 3 4 4" xfId="39167"/>
    <cellStyle name=".0\ 3 5" xfId="7553"/>
    <cellStyle name=".0\ 3 5 2" xfId="33552"/>
    <cellStyle name=".0\ 3 5 3" xfId="38898"/>
    <cellStyle name=".0\ 3 6" xfId="7060"/>
    <cellStyle name=".0\ 3 7" xfId="7114"/>
    <cellStyle name=".0\ 3 8" xfId="13518"/>
    <cellStyle name=".0\ 3 9" xfId="6659"/>
    <cellStyle name=".0_eric" xfId="212"/>
    <cellStyle name=".00" xfId="213"/>
    <cellStyle name=".00 2" xfId="214"/>
    <cellStyle name=".00 2 2" xfId="5106"/>
    <cellStyle name=".000" xfId="215"/>
    <cellStyle name=".1" xfId="216"/>
    <cellStyle name=".11" xfId="217"/>
    <cellStyle name=".11 2" xfId="5105"/>
    <cellStyle name=".12" xfId="218"/>
    <cellStyle name=".2" xfId="219"/>
    <cellStyle name=".2 2" xfId="220"/>
    <cellStyle name=".2 2 2" xfId="5104"/>
    <cellStyle name=".3" xfId="221"/>
    <cellStyle name=".9" xfId="222"/>
    <cellStyle name=".9 2" xfId="5102"/>
    <cellStyle name=".d" xfId="223"/>
    <cellStyle name=".d 2" xfId="5101"/>
    <cellStyle name=".d." xfId="224"/>
    <cellStyle name=".d. 2" xfId="225"/>
    <cellStyle name=".d. 2 2" xfId="5100"/>
    <cellStyle name=".d1" xfId="226"/>
    <cellStyle name=".q" xfId="227"/>
    <cellStyle name=";;;" xfId="228"/>
    <cellStyle name="_333106_1" xfId="229"/>
    <cellStyle name="_333106_1 2" xfId="5099"/>
    <cellStyle name="_CalPeak Model 5.24.06 - Final Equity Case v1" xfId="230"/>
    <cellStyle name="_CalPeak Pro Forma v33" xfId="231"/>
    <cellStyle name="_CalPeak Pro Forma v33 2" xfId="232"/>
    <cellStyle name="_Capital Account" xfId="233"/>
    <cellStyle name="_Copy of Valuation Template_BETA" xfId="234"/>
    <cellStyle name="-_eric" xfId="235"/>
    <cellStyle name="-_eric 2" xfId="5098"/>
    <cellStyle name="_Modelo Serpa 080626 QEP" xfId="236"/>
    <cellStyle name="_Montna_Debt Model_12.30.08_FINAL" xfId="237"/>
    <cellStyle name="_NEW LT-UT MODEL 12-3-08 JC 1" xfId="238"/>
    <cellStyle name="_NEW LT-UT MODEL 12-3-08 JC 1 2" xfId="5097"/>
    <cellStyle name="_WACC Analysis" xfId="239"/>
    <cellStyle name="_WACC Analysis (JS)" xfId="240"/>
    <cellStyle name="_WACC Analysis (JS) 2" xfId="5095"/>
    <cellStyle name="_WACC Analysis 2" xfId="5096"/>
    <cellStyle name="_WACC Analysis 3" xfId="3613"/>
    <cellStyle name="_x0010_“+ˆÉ•?pý¤" xfId="241"/>
    <cellStyle name="_x0010_“+ˆÉ•?pý¤ 2" xfId="46"/>
    <cellStyle name="_x0010_“+ˆÉ•?pý¤ 2 2" xfId="137"/>
    <cellStyle name="_x0010_“+ˆÉ•?pý¤ 2 3" xfId="5182"/>
    <cellStyle name="_x0010_“+ˆÉ•?pý¤ 3" xfId="5094"/>
    <cellStyle name="£ BP" xfId="242"/>
    <cellStyle name="£ BP 2" xfId="5093"/>
    <cellStyle name="£Currency [0]" xfId="243"/>
    <cellStyle name="£Currency [1]" xfId="244"/>
    <cellStyle name="£Currency [2]" xfId="245"/>
    <cellStyle name="£Currency [p]" xfId="246"/>
    <cellStyle name="£Currency [p2]" xfId="247"/>
    <cellStyle name="£Pounds" xfId="248"/>
    <cellStyle name="¥ JY" xfId="249"/>
    <cellStyle name="¥ JY 2" xfId="5092"/>
    <cellStyle name="=C:\WINNT35\SYSTEM32\COMMAND.COM" xfId="250"/>
    <cellStyle name="=C:\WINNT35\SYSTEM32\COMMAND.COM 2" xfId="5091"/>
    <cellStyle name="0" xfId="251"/>
    <cellStyle name="0%" xfId="252"/>
    <cellStyle name="0.0" xfId="253"/>
    <cellStyle name="0.0 2" xfId="5090"/>
    <cellStyle name="0.0%" xfId="254"/>
    <cellStyle name="0.0% 2" xfId="5089"/>
    <cellStyle name="0.00" xfId="255"/>
    <cellStyle name="0.00%" xfId="256"/>
    <cellStyle name="0_Copy of Valuation Template_BETA" xfId="257"/>
    <cellStyle name="0_WACC Analysis (JS)" xfId="258"/>
    <cellStyle name="0_WACC Template" xfId="259"/>
    <cellStyle name="0_WACC Template 2" xfId="5088"/>
    <cellStyle name="000" xfId="260"/>
    <cellStyle name="000 2" xfId="261"/>
    <cellStyle name="000 2 2" xfId="262"/>
    <cellStyle name="000 2 2 2" xfId="5087"/>
    <cellStyle name="000 3" xfId="263"/>
    <cellStyle name="000 3 2" xfId="5086"/>
    <cellStyle name="1" xfId="264"/>
    <cellStyle name="1 2" xfId="5085"/>
    <cellStyle name="1_WACC Analysis (JS)" xfId="265"/>
    <cellStyle name="1_WACC Analysis (JS) 2" xfId="5084"/>
    <cellStyle name="1_WACC Template" xfId="266"/>
    <cellStyle name="10" xfId="267"/>
    <cellStyle name="10 2" xfId="5083"/>
    <cellStyle name="12" xfId="268"/>
    <cellStyle name="14" xfId="269"/>
    <cellStyle name="14 2" xfId="5082"/>
    <cellStyle name="18" xfId="270"/>
    <cellStyle name="18 2" xfId="5081"/>
    <cellStyle name="1p" xfId="271"/>
    <cellStyle name="1p 2" xfId="5080"/>
    <cellStyle name="20% - Accent1 10" xfId="22"/>
    <cellStyle name="20% - Accent1 2" xfId="47"/>
    <cellStyle name="20% - Accent1 2 2" xfId="272"/>
    <cellStyle name="20% - Accent1 2 2 2" xfId="5078"/>
    <cellStyle name="20% - Accent1 2 3" xfId="273"/>
    <cellStyle name="20% - Accent1 2 3 2" xfId="5077"/>
    <cellStyle name="20% - Accent1 2 4" xfId="274"/>
    <cellStyle name="20% - Accent1 2 4 2" xfId="5076"/>
    <cellStyle name="20% - Accent1 2 5" xfId="275"/>
    <cellStyle name="20% - Accent1 2 5 2" xfId="5075"/>
    <cellStyle name="20% - Accent1 2 6" xfId="276"/>
    <cellStyle name="20% - Accent1 2 6 2" xfId="5074"/>
    <cellStyle name="20% - Accent1 2 7" xfId="5079"/>
    <cellStyle name="20% - Accent1 3" xfId="48"/>
    <cellStyle name="20% - Accent1 3 2" xfId="277"/>
    <cellStyle name="20% - Accent1 3 2 2" xfId="5072"/>
    <cellStyle name="20% - Accent1 3 3" xfId="5073"/>
    <cellStyle name="20% - Accent1 4" xfId="49"/>
    <cellStyle name="20% - Accent1 4 2" xfId="278"/>
    <cellStyle name="20% - Accent1 4 2 2" xfId="5070"/>
    <cellStyle name="20% - Accent1 4 3" xfId="5071"/>
    <cellStyle name="20% - Accent1 5" xfId="50"/>
    <cellStyle name="20% - Accent1 5 2" xfId="279"/>
    <cellStyle name="20% - Accent1 5 2 2" xfId="280"/>
    <cellStyle name="20% - Accent1 5 2 2 2" xfId="5067"/>
    <cellStyle name="20% - Accent1 5 2 3" xfId="281"/>
    <cellStyle name="20% - Accent1 5 2 3 2" xfId="5066"/>
    <cellStyle name="20% - Accent1 5 2 4" xfId="5068"/>
    <cellStyle name="20% - Accent1 5 3" xfId="282"/>
    <cellStyle name="20% - Accent1 5 3 2" xfId="5065"/>
    <cellStyle name="20% - Accent1 5 4" xfId="5069"/>
    <cellStyle name="20% - Accent1 6" xfId="51"/>
    <cellStyle name="20% - Accent1 6 2" xfId="283"/>
    <cellStyle name="20% - Accent1 6 2 2" xfId="5063"/>
    <cellStyle name="20% - Accent1 6 3" xfId="284"/>
    <cellStyle name="20% - Accent1 6 3 2" xfId="5062"/>
    <cellStyle name="20% - Accent1 6 4" xfId="5064"/>
    <cellStyle name="20% - Accent1 7" xfId="285"/>
    <cellStyle name="20% - Accent1 7 2" xfId="5061"/>
    <cellStyle name="20% - Accent1 8" xfId="6375"/>
    <cellStyle name="20% - Accent1 9" xfId="5402"/>
    <cellStyle name="20% - Accent2 2" xfId="52"/>
    <cellStyle name="20% - Accent2 2 2" xfId="286"/>
    <cellStyle name="20% - Accent2 2 2 2" xfId="5059"/>
    <cellStyle name="20% - Accent2 2 3" xfId="287"/>
    <cellStyle name="20% - Accent2 2 3 2" xfId="5058"/>
    <cellStyle name="20% - Accent2 2 4" xfId="288"/>
    <cellStyle name="20% - Accent2 2 4 2" xfId="5057"/>
    <cellStyle name="20% - Accent2 2 5" xfId="289"/>
    <cellStyle name="20% - Accent2 2 5 2" xfId="5056"/>
    <cellStyle name="20% - Accent2 2 6" xfId="290"/>
    <cellStyle name="20% - Accent2 2 6 2" xfId="5055"/>
    <cellStyle name="20% - Accent2 2 7" xfId="5060"/>
    <cellStyle name="20% - Accent2 3" xfId="53"/>
    <cellStyle name="20% - Accent2 3 2" xfId="291"/>
    <cellStyle name="20% - Accent2 3 2 2" xfId="5053"/>
    <cellStyle name="20% - Accent2 3 3" xfId="5054"/>
    <cellStyle name="20% - Accent2 4" xfId="54"/>
    <cellStyle name="20% - Accent2 4 2" xfId="292"/>
    <cellStyle name="20% - Accent2 4 2 2" xfId="5051"/>
    <cellStyle name="20% - Accent2 4 3" xfId="5052"/>
    <cellStyle name="20% - Accent2 5" xfId="293"/>
    <cellStyle name="20% - Accent2 5 2" xfId="294"/>
    <cellStyle name="20% - Accent2 5 2 2" xfId="295"/>
    <cellStyle name="20% - Accent2 5 2 2 2" xfId="5048"/>
    <cellStyle name="20% - Accent2 5 2 3" xfId="296"/>
    <cellStyle name="20% - Accent2 5 2 3 2" xfId="5047"/>
    <cellStyle name="20% - Accent2 5 2 4" xfId="5049"/>
    <cellStyle name="20% - Accent2 5 3" xfId="297"/>
    <cellStyle name="20% - Accent2 5 3 2" xfId="5046"/>
    <cellStyle name="20% - Accent2 5 4" xfId="298"/>
    <cellStyle name="20% - Accent2 5 4 2" xfId="5045"/>
    <cellStyle name="20% - Accent2 5 5" xfId="5050"/>
    <cellStyle name="20% - Accent2 6" xfId="299"/>
    <cellStyle name="20% - Accent2 6 2" xfId="300"/>
    <cellStyle name="20% - Accent2 6 2 2" xfId="5043"/>
    <cellStyle name="20% - Accent2 6 3" xfId="301"/>
    <cellStyle name="20% - Accent2 6 3 2" xfId="5042"/>
    <cellStyle name="20% - Accent2 6 4" xfId="5044"/>
    <cellStyle name="20% - Accent2 7" xfId="6379"/>
    <cellStyle name="20% - Accent2 8" xfId="5406"/>
    <cellStyle name="20% - Accent2 9" xfId="26"/>
    <cellStyle name="20% - Accent3 2" xfId="55"/>
    <cellStyle name="20% - Accent3 2 2" xfId="302"/>
    <cellStyle name="20% - Accent3 2 2 2" xfId="5040"/>
    <cellStyle name="20% - Accent3 2 3" xfId="303"/>
    <cellStyle name="20% - Accent3 2 3 2" xfId="5039"/>
    <cellStyle name="20% - Accent3 2 4" xfId="304"/>
    <cellStyle name="20% - Accent3 2 4 2" xfId="5038"/>
    <cellStyle name="20% - Accent3 2 5" xfId="305"/>
    <cellStyle name="20% - Accent3 2 5 2" xfId="5037"/>
    <cellStyle name="20% - Accent3 2 6" xfId="306"/>
    <cellStyle name="20% - Accent3 2 6 2" xfId="5036"/>
    <cellStyle name="20% - Accent3 2 7" xfId="5041"/>
    <cellStyle name="20% - Accent3 3" xfId="56"/>
    <cellStyle name="20% - Accent3 3 2" xfId="307"/>
    <cellStyle name="20% - Accent3 3 2 2" xfId="5034"/>
    <cellStyle name="20% - Accent3 3 3" xfId="5035"/>
    <cellStyle name="20% - Accent3 4" xfId="57"/>
    <cellStyle name="20% - Accent3 4 2" xfId="308"/>
    <cellStyle name="20% - Accent3 4 2 2" xfId="5032"/>
    <cellStyle name="20% - Accent3 4 3" xfId="5033"/>
    <cellStyle name="20% - Accent3 5" xfId="309"/>
    <cellStyle name="20% - Accent3 5 2" xfId="310"/>
    <cellStyle name="20% - Accent3 5 2 2" xfId="5030"/>
    <cellStyle name="20% - Accent3 5 3" xfId="5031"/>
    <cellStyle name="20% - Accent3 6" xfId="6383"/>
    <cellStyle name="20% - Accent3 7" xfId="5410"/>
    <cellStyle name="20% - Accent3 8" xfId="30"/>
    <cellStyle name="20% - Accent4 2" xfId="58"/>
    <cellStyle name="20% - Accent4 2 2" xfId="311"/>
    <cellStyle name="20% - Accent4 2 2 2" xfId="5028"/>
    <cellStyle name="20% - Accent4 2 3" xfId="312"/>
    <cellStyle name="20% - Accent4 2 3 2" xfId="5027"/>
    <cellStyle name="20% - Accent4 2 4" xfId="313"/>
    <cellStyle name="20% - Accent4 2 4 2" xfId="5026"/>
    <cellStyle name="20% - Accent4 2 5" xfId="314"/>
    <cellStyle name="20% - Accent4 2 5 2" xfId="5025"/>
    <cellStyle name="20% - Accent4 2 6" xfId="315"/>
    <cellStyle name="20% - Accent4 2 6 2" xfId="5024"/>
    <cellStyle name="20% - Accent4 2 7" xfId="5029"/>
    <cellStyle name="20% - Accent4 3" xfId="59"/>
    <cellStyle name="20% - Accent4 3 2" xfId="316"/>
    <cellStyle name="20% - Accent4 3 2 2" xfId="5022"/>
    <cellStyle name="20% - Accent4 3 3" xfId="5023"/>
    <cellStyle name="20% - Accent4 4" xfId="60"/>
    <cellStyle name="20% - Accent4 4 2" xfId="317"/>
    <cellStyle name="20% - Accent4 4 2 2" xfId="5020"/>
    <cellStyle name="20% - Accent4 4 3" xfId="5021"/>
    <cellStyle name="20% - Accent4 5" xfId="61"/>
    <cellStyle name="20% - Accent4 5 2" xfId="318"/>
    <cellStyle name="20% - Accent4 5 2 2" xfId="5018"/>
    <cellStyle name="20% - Accent4 5 3" xfId="5019"/>
    <cellStyle name="20% - Accent4 6" xfId="319"/>
    <cellStyle name="20% - Accent4 6 2" xfId="5017"/>
    <cellStyle name="20% - Accent4 7" xfId="6387"/>
    <cellStyle name="20% - Accent4 8" xfId="5414"/>
    <cellStyle name="20% - Accent4 9" xfId="34"/>
    <cellStyle name="20% - Accent5 10" xfId="38"/>
    <cellStyle name="20% - Accent5 2" xfId="62"/>
    <cellStyle name="20% - Accent5 2 2" xfId="320"/>
    <cellStyle name="20% - Accent5 2 2 2" xfId="5015"/>
    <cellStyle name="20% - Accent5 2 3" xfId="321"/>
    <cellStyle name="20% - Accent5 2 3 2" xfId="5014"/>
    <cellStyle name="20% - Accent5 2 4" xfId="5016"/>
    <cellStyle name="20% - Accent5 3" xfId="63"/>
    <cellStyle name="20% - Accent5 3 2" xfId="322"/>
    <cellStyle name="20% - Accent5 3 2 2" xfId="5012"/>
    <cellStyle name="20% - Accent5 3 3" xfId="5013"/>
    <cellStyle name="20% - Accent5 4" xfId="64"/>
    <cellStyle name="20% - Accent5 4 2" xfId="323"/>
    <cellStyle name="20% - Accent5 4 2 2" xfId="5010"/>
    <cellStyle name="20% - Accent5 4 3" xfId="324"/>
    <cellStyle name="20% - Accent5 4 3 2" xfId="5009"/>
    <cellStyle name="20% - Accent5 4 4" xfId="5011"/>
    <cellStyle name="20% - Accent5 5" xfId="65"/>
    <cellStyle name="20% - Accent5 5 2" xfId="5008"/>
    <cellStyle name="20% - Accent5 6" xfId="66"/>
    <cellStyle name="20% - Accent5 6 2" xfId="5007"/>
    <cellStyle name="20% - Accent5 7" xfId="325"/>
    <cellStyle name="20% - Accent5 7 2" xfId="5006"/>
    <cellStyle name="20% - Accent5 8" xfId="6391"/>
    <cellStyle name="20% - Accent5 9" xfId="5418"/>
    <cellStyle name="20% - Accent6 2" xfId="67"/>
    <cellStyle name="20% - Accent6 2 2" xfId="326"/>
    <cellStyle name="20% - Accent6 2 2 2" xfId="5004"/>
    <cellStyle name="20% - Accent6 2 3" xfId="327"/>
    <cellStyle name="20% - Accent6 2 3 2" xfId="5003"/>
    <cellStyle name="20% - Accent6 2 4" xfId="5005"/>
    <cellStyle name="20% - Accent6 3" xfId="68"/>
    <cellStyle name="20% - Accent6 3 2" xfId="328"/>
    <cellStyle name="20% - Accent6 3 2 2" xfId="5001"/>
    <cellStyle name="20% - Accent6 3 3" xfId="5002"/>
    <cellStyle name="20% - Accent6 4" xfId="69"/>
    <cellStyle name="20% - Accent6 4 2" xfId="329"/>
    <cellStyle name="20% - Accent6 4 2 2" xfId="4999"/>
    <cellStyle name="20% - Accent6 4 3" xfId="330"/>
    <cellStyle name="20% - Accent6 4 3 2" xfId="4998"/>
    <cellStyle name="20% - Accent6 4 4" xfId="5000"/>
    <cellStyle name="20% - Accent6 5" xfId="70"/>
    <cellStyle name="20% - Accent6 5 2" xfId="4997"/>
    <cellStyle name="20% - Accent6 6" xfId="331"/>
    <cellStyle name="20% - Accent6 6 2" xfId="4996"/>
    <cellStyle name="20% - Accent6 7" xfId="6395"/>
    <cellStyle name="20% - Accent6 8" xfId="5422"/>
    <cellStyle name="20% - Accent6 9" xfId="42"/>
    <cellStyle name="24" xfId="332"/>
    <cellStyle name="24 2" xfId="4995"/>
    <cellStyle name="40% - Accent1 2" xfId="71"/>
    <cellStyle name="40% - Accent1 2 2" xfId="333"/>
    <cellStyle name="40% - Accent1 2 2 2" xfId="4993"/>
    <cellStyle name="40% - Accent1 2 3" xfId="334"/>
    <cellStyle name="40% - Accent1 2 3 2" xfId="4992"/>
    <cellStyle name="40% - Accent1 2 4" xfId="335"/>
    <cellStyle name="40% - Accent1 2 4 2" xfId="4991"/>
    <cellStyle name="40% - Accent1 2 5" xfId="336"/>
    <cellStyle name="40% - Accent1 2 5 2" xfId="4990"/>
    <cellStyle name="40% - Accent1 2 6" xfId="337"/>
    <cellStyle name="40% - Accent1 2 6 2" xfId="4989"/>
    <cellStyle name="40% - Accent1 2 7" xfId="4994"/>
    <cellStyle name="40% - Accent1 3" xfId="72"/>
    <cellStyle name="40% - Accent1 3 2" xfId="338"/>
    <cellStyle name="40% - Accent1 3 2 2" xfId="4987"/>
    <cellStyle name="40% - Accent1 3 3" xfId="4988"/>
    <cellStyle name="40% - Accent1 4" xfId="73"/>
    <cellStyle name="40% - Accent1 4 2" xfId="4986"/>
    <cellStyle name="40% - Accent1 5" xfId="339"/>
    <cellStyle name="40% - Accent1 5 2" xfId="4985"/>
    <cellStyle name="40% - Accent1 6" xfId="6376"/>
    <cellStyle name="40% - Accent1 7" xfId="5403"/>
    <cellStyle name="40% - Accent1 8" xfId="23"/>
    <cellStyle name="40% - Accent2 2" xfId="74"/>
    <cellStyle name="40% - Accent2 2 2" xfId="340"/>
    <cellStyle name="40% - Accent2 2 2 2" xfId="4983"/>
    <cellStyle name="40% - Accent2 2 3" xfId="341"/>
    <cellStyle name="40% - Accent2 2 3 2" xfId="4982"/>
    <cellStyle name="40% - Accent2 2 4" xfId="4984"/>
    <cellStyle name="40% - Accent2 3" xfId="75"/>
    <cellStyle name="40% - Accent2 3 2" xfId="342"/>
    <cellStyle name="40% - Accent2 3 2 2" xfId="4980"/>
    <cellStyle name="40% - Accent2 3 3" xfId="4981"/>
    <cellStyle name="40% - Accent2 4" xfId="76"/>
    <cellStyle name="40% - Accent2 4 2" xfId="343"/>
    <cellStyle name="40% - Accent2 4 2 2" xfId="4978"/>
    <cellStyle name="40% - Accent2 4 3" xfId="344"/>
    <cellStyle name="40% - Accent2 4 3 2" xfId="4977"/>
    <cellStyle name="40% - Accent2 4 4" xfId="4979"/>
    <cellStyle name="40% - Accent2 5" xfId="345"/>
    <cellStyle name="40% - Accent2 5 2" xfId="346"/>
    <cellStyle name="40% - Accent2 5 2 2" xfId="4975"/>
    <cellStyle name="40% - Accent2 5 3" xfId="4976"/>
    <cellStyle name="40% - Accent2 6" xfId="6380"/>
    <cellStyle name="40% - Accent2 7" xfId="5407"/>
    <cellStyle name="40% - Accent2 8" xfId="27"/>
    <cellStyle name="40% - Accent3 2" xfId="77"/>
    <cellStyle name="40% - Accent3 2 2" xfId="347"/>
    <cellStyle name="40% - Accent3 2 2 2" xfId="4973"/>
    <cellStyle name="40% - Accent3 2 3" xfId="348"/>
    <cellStyle name="40% - Accent3 2 3 2" xfId="4972"/>
    <cellStyle name="40% - Accent3 2 4" xfId="349"/>
    <cellStyle name="40% - Accent3 2 4 2" xfId="4971"/>
    <cellStyle name="40% - Accent3 2 5" xfId="350"/>
    <cellStyle name="40% - Accent3 2 5 2" xfId="4970"/>
    <cellStyle name="40% - Accent3 2 6" xfId="351"/>
    <cellStyle name="40% - Accent3 2 6 2" xfId="4969"/>
    <cellStyle name="40% - Accent3 2 7" xfId="4974"/>
    <cellStyle name="40% - Accent3 3" xfId="78"/>
    <cellStyle name="40% - Accent3 3 2" xfId="352"/>
    <cellStyle name="40% - Accent3 3 2 2" xfId="4967"/>
    <cellStyle name="40% - Accent3 3 3" xfId="4968"/>
    <cellStyle name="40% - Accent3 4" xfId="79"/>
    <cellStyle name="40% - Accent3 4 2" xfId="353"/>
    <cellStyle name="40% - Accent3 4 2 2" xfId="4965"/>
    <cellStyle name="40% - Accent3 4 3" xfId="4966"/>
    <cellStyle name="40% - Accent3 5" xfId="354"/>
    <cellStyle name="40% - Accent3 5 2" xfId="355"/>
    <cellStyle name="40% - Accent3 5 2 2" xfId="356"/>
    <cellStyle name="40% - Accent3 5 2 2 2" xfId="4962"/>
    <cellStyle name="40% - Accent3 5 2 3" xfId="357"/>
    <cellStyle name="40% - Accent3 5 2 3 2" xfId="4961"/>
    <cellStyle name="40% - Accent3 5 2 4" xfId="4963"/>
    <cellStyle name="40% - Accent3 5 3" xfId="358"/>
    <cellStyle name="40% - Accent3 5 3 2" xfId="4960"/>
    <cellStyle name="40% - Accent3 5 4" xfId="359"/>
    <cellStyle name="40% - Accent3 5 4 2" xfId="4959"/>
    <cellStyle name="40% - Accent3 5 5" xfId="4964"/>
    <cellStyle name="40% - Accent3 6" xfId="360"/>
    <cellStyle name="40% - Accent3 6 2" xfId="361"/>
    <cellStyle name="40% - Accent3 6 2 2" xfId="4957"/>
    <cellStyle name="40% - Accent3 6 3" xfId="362"/>
    <cellStyle name="40% - Accent3 6 3 2" xfId="4956"/>
    <cellStyle name="40% - Accent3 6 4" xfId="4958"/>
    <cellStyle name="40% - Accent3 7" xfId="6384"/>
    <cellStyle name="40% - Accent3 8" xfId="5411"/>
    <cellStyle name="40% - Accent3 9" xfId="31"/>
    <cellStyle name="40% - Accent4 2" xfId="80"/>
    <cellStyle name="40% - Accent4 2 2" xfId="363"/>
    <cellStyle name="40% - Accent4 2 2 2" xfId="4954"/>
    <cellStyle name="40% - Accent4 2 3" xfId="364"/>
    <cellStyle name="40% - Accent4 2 3 2" xfId="4953"/>
    <cellStyle name="40% - Accent4 2 4" xfId="365"/>
    <cellStyle name="40% - Accent4 2 4 2" xfId="4952"/>
    <cellStyle name="40% - Accent4 2 5" xfId="366"/>
    <cellStyle name="40% - Accent4 2 5 2" xfId="4951"/>
    <cellStyle name="40% - Accent4 2 6" xfId="367"/>
    <cellStyle name="40% - Accent4 2 6 2" xfId="4950"/>
    <cellStyle name="40% - Accent4 2 7" xfId="4955"/>
    <cellStyle name="40% - Accent4 3" xfId="81"/>
    <cellStyle name="40% - Accent4 3 2" xfId="368"/>
    <cellStyle name="40% - Accent4 3 2 2" xfId="4948"/>
    <cellStyle name="40% - Accent4 3 3" xfId="4949"/>
    <cellStyle name="40% - Accent4 4" xfId="82"/>
    <cellStyle name="40% - Accent4 4 2" xfId="4947"/>
    <cellStyle name="40% - Accent4 5" xfId="369"/>
    <cellStyle name="40% - Accent4 5 2" xfId="4946"/>
    <cellStyle name="40% - Accent4 6" xfId="6388"/>
    <cellStyle name="40% - Accent4 7" xfId="5415"/>
    <cellStyle name="40% - Accent4 8" xfId="35"/>
    <cellStyle name="40% - Accent5 2" xfId="83"/>
    <cellStyle name="40% - Accent5 2 2" xfId="370"/>
    <cellStyle name="40% - Accent5 2 2 2" xfId="4944"/>
    <cellStyle name="40% - Accent5 2 3" xfId="371"/>
    <cellStyle name="40% - Accent5 2 3 2" xfId="4943"/>
    <cellStyle name="40% - Accent5 2 4" xfId="4945"/>
    <cellStyle name="40% - Accent5 3" xfId="84"/>
    <cellStyle name="40% - Accent5 3 2" xfId="4942"/>
    <cellStyle name="40% - Accent5 4" xfId="85"/>
    <cellStyle name="40% - Accent5 4 2" xfId="4941"/>
    <cellStyle name="40% - Accent5 5" xfId="373"/>
    <cellStyle name="40% - Accent5 5 2" xfId="4940"/>
    <cellStyle name="40% - Accent5 6" xfId="6392"/>
    <cellStyle name="40% - Accent5 7" xfId="5419"/>
    <cellStyle name="40% - Accent5 8" xfId="39"/>
    <cellStyle name="40% - Accent6 2" xfId="86"/>
    <cellStyle name="40% - Accent6 2 2" xfId="374"/>
    <cellStyle name="40% - Accent6 2 2 2" xfId="4938"/>
    <cellStyle name="40% - Accent6 2 3" xfId="375"/>
    <cellStyle name="40% - Accent6 2 3 2" xfId="4937"/>
    <cellStyle name="40% - Accent6 2 4" xfId="376"/>
    <cellStyle name="40% - Accent6 2 4 2" xfId="4936"/>
    <cellStyle name="40% - Accent6 2 5" xfId="377"/>
    <cellStyle name="40% - Accent6 2 5 2" xfId="4935"/>
    <cellStyle name="40% - Accent6 2 6" xfId="378"/>
    <cellStyle name="40% - Accent6 2 6 2" xfId="4934"/>
    <cellStyle name="40% - Accent6 2 7" xfId="4939"/>
    <cellStyle name="40% - Accent6 3" xfId="87"/>
    <cellStyle name="40% - Accent6 3 2" xfId="379"/>
    <cellStyle name="40% - Accent6 3 2 2" xfId="4932"/>
    <cellStyle name="40% - Accent6 3 3" xfId="4933"/>
    <cellStyle name="40% - Accent6 4" xfId="88"/>
    <cellStyle name="40% - Accent6 4 2" xfId="380"/>
    <cellStyle name="40% - Accent6 4 2 2" xfId="4930"/>
    <cellStyle name="40% - Accent6 4 3" xfId="4931"/>
    <cellStyle name="40% - Accent6 5" xfId="381"/>
    <cellStyle name="40% - Accent6 5 2" xfId="382"/>
    <cellStyle name="40% - Accent6 5 2 2" xfId="4928"/>
    <cellStyle name="40% - Accent6 5 3" xfId="383"/>
    <cellStyle name="40% - Accent6 5 3 2" xfId="4927"/>
    <cellStyle name="40% - Accent6 5 4" xfId="384"/>
    <cellStyle name="40% - Accent6 5 4 2" xfId="4926"/>
    <cellStyle name="40% - Accent6 5 5" xfId="4929"/>
    <cellStyle name="40% - Accent6 6" xfId="385"/>
    <cellStyle name="40% - Accent6 6 2" xfId="4925"/>
    <cellStyle name="40% - Accent6 7" xfId="6396"/>
    <cellStyle name="40% - Accent6 8" xfId="5423"/>
    <cellStyle name="40% - Accent6 9" xfId="43"/>
    <cellStyle name="5" xfId="386"/>
    <cellStyle name="5 2" xfId="4924"/>
    <cellStyle name="6" xfId="387"/>
    <cellStyle name="6 2" xfId="388"/>
    <cellStyle name="6 2 2" xfId="4923"/>
    <cellStyle name="60% - Accent1 2" xfId="389"/>
    <cellStyle name="60% - Accent1 2 2" xfId="390"/>
    <cellStyle name="60% - Accent1 2 2 2" xfId="4921"/>
    <cellStyle name="60% - Accent1 2 3" xfId="391"/>
    <cellStyle name="60% - Accent1 2 3 2" xfId="4920"/>
    <cellStyle name="60% - Accent1 2 4" xfId="392"/>
    <cellStyle name="60% - Accent1 2 4 2" xfId="4919"/>
    <cellStyle name="60% - Accent1 2 5" xfId="393"/>
    <cellStyle name="60% - Accent1 2 5 2" xfId="4918"/>
    <cellStyle name="60% - Accent1 2 6" xfId="4922"/>
    <cellStyle name="60% - Accent1 3" xfId="394"/>
    <cellStyle name="60% - Accent1 3 2" xfId="4917"/>
    <cellStyle name="60% - Accent1 4" xfId="395"/>
    <cellStyle name="60% - Accent1 4 2" xfId="396"/>
    <cellStyle name="60% - Accent1 4 2 2" xfId="4915"/>
    <cellStyle name="60% - Accent1 4 3" xfId="397"/>
    <cellStyle name="60% - Accent1 4 3 2" xfId="4914"/>
    <cellStyle name="60% - Accent1 4 4" xfId="4916"/>
    <cellStyle name="60% - Accent1 5" xfId="398"/>
    <cellStyle name="60% - Accent1 5 2" xfId="4913"/>
    <cellStyle name="60% - Accent1 6" xfId="6377"/>
    <cellStyle name="60% - Accent1 7" xfId="5404"/>
    <cellStyle name="60% - Accent1 8" xfId="24"/>
    <cellStyle name="60% - Accent2 2" xfId="399"/>
    <cellStyle name="60% - Accent2 2 2" xfId="400"/>
    <cellStyle name="60% - Accent2 2 2 2" xfId="4911"/>
    <cellStyle name="60% - Accent2 2 3" xfId="401"/>
    <cellStyle name="60% - Accent2 2 3 2" xfId="4910"/>
    <cellStyle name="60% - Accent2 2 4" xfId="402"/>
    <cellStyle name="60% - Accent2 2 4 2" xfId="4909"/>
    <cellStyle name="60% - Accent2 2 5" xfId="403"/>
    <cellStyle name="60% - Accent2 2 5 2" xfId="4908"/>
    <cellStyle name="60% - Accent2 2 6" xfId="4912"/>
    <cellStyle name="60% - Accent2 3" xfId="404"/>
    <cellStyle name="60% - Accent2 3 2" xfId="4907"/>
    <cellStyle name="60% - Accent2 4" xfId="405"/>
    <cellStyle name="60% - Accent2 4 2" xfId="406"/>
    <cellStyle name="60% - Accent2 4 2 2" xfId="4905"/>
    <cellStyle name="60% - Accent2 4 3" xfId="407"/>
    <cellStyle name="60% - Accent2 4 3 2" xfId="4904"/>
    <cellStyle name="60% - Accent2 4 4" xfId="4906"/>
    <cellStyle name="60% - Accent2 5" xfId="408"/>
    <cellStyle name="60% - Accent2 5 2" xfId="4903"/>
    <cellStyle name="60% - Accent2 6" xfId="6381"/>
    <cellStyle name="60% - Accent2 7" xfId="5408"/>
    <cellStyle name="60% - Accent2 8" xfId="28"/>
    <cellStyle name="60% - Accent3 2" xfId="409"/>
    <cellStyle name="60% - Accent3 2 2" xfId="410"/>
    <cellStyle name="60% - Accent3 2 2 2" xfId="4901"/>
    <cellStyle name="60% - Accent3 2 3" xfId="411"/>
    <cellStyle name="60% - Accent3 2 3 2" xfId="4900"/>
    <cellStyle name="60% - Accent3 2 4" xfId="412"/>
    <cellStyle name="60% - Accent3 2 4 2" xfId="4899"/>
    <cellStyle name="60% - Accent3 2 5" xfId="413"/>
    <cellStyle name="60% - Accent3 2 5 2" xfId="4898"/>
    <cellStyle name="60% - Accent3 2 6" xfId="4902"/>
    <cellStyle name="60% - Accent3 3" xfId="414"/>
    <cellStyle name="60% - Accent3 3 2" xfId="4897"/>
    <cellStyle name="60% - Accent3 4" xfId="415"/>
    <cellStyle name="60% - Accent3 4 2" xfId="416"/>
    <cellStyle name="60% - Accent3 4 2 2" xfId="417"/>
    <cellStyle name="60% - Accent3 4 2 2 2" xfId="4894"/>
    <cellStyle name="60% - Accent3 4 2 3" xfId="418"/>
    <cellStyle name="60% - Accent3 4 2 3 2" xfId="4893"/>
    <cellStyle name="60% - Accent3 4 2 4" xfId="4895"/>
    <cellStyle name="60% - Accent3 4 3" xfId="419"/>
    <cellStyle name="60% - Accent3 4 3 2" xfId="4892"/>
    <cellStyle name="60% - Accent3 4 4" xfId="4896"/>
    <cellStyle name="60% - Accent3 5" xfId="420"/>
    <cellStyle name="60% - Accent3 5 2" xfId="421"/>
    <cellStyle name="60% - Accent3 5 2 2" xfId="4890"/>
    <cellStyle name="60% - Accent3 5 3" xfId="422"/>
    <cellStyle name="60% - Accent3 5 3 2" xfId="4889"/>
    <cellStyle name="60% - Accent3 5 4" xfId="4891"/>
    <cellStyle name="60% - Accent3 6" xfId="6385"/>
    <cellStyle name="60% - Accent3 7" xfId="5412"/>
    <cellStyle name="60% - Accent3 8" xfId="32"/>
    <cellStyle name="60% - Accent4 2" xfId="423"/>
    <cellStyle name="60% - Accent4 2 2" xfId="424"/>
    <cellStyle name="60% - Accent4 2 2 2" xfId="4887"/>
    <cellStyle name="60% - Accent4 2 3" xfId="425"/>
    <cellStyle name="60% - Accent4 2 3 2" xfId="4886"/>
    <cellStyle name="60% - Accent4 2 4" xfId="426"/>
    <cellStyle name="60% - Accent4 2 4 2" xfId="4885"/>
    <cellStyle name="60% - Accent4 2 5" xfId="427"/>
    <cellStyle name="60% - Accent4 2 5 2" xfId="4884"/>
    <cellStyle name="60% - Accent4 2 6" xfId="4888"/>
    <cellStyle name="60% - Accent4 3" xfId="428"/>
    <cellStyle name="60% - Accent4 3 2" xfId="4883"/>
    <cellStyle name="60% - Accent4 4" xfId="429"/>
    <cellStyle name="60% - Accent4 4 2" xfId="430"/>
    <cellStyle name="60% - Accent4 4 2 2" xfId="431"/>
    <cellStyle name="60% - Accent4 4 2 2 2" xfId="4880"/>
    <cellStyle name="60% - Accent4 4 2 3" xfId="432"/>
    <cellStyle name="60% - Accent4 4 2 3 2" xfId="4879"/>
    <cellStyle name="60% - Accent4 4 2 4" xfId="4881"/>
    <cellStyle name="60% - Accent4 4 3" xfId="433"/>
    <cellStyle name="60% - Accent4 4 3 2" xfId="4878"/>
    <cellStyle name="60% - Accent4 4 4" xfId="4882"/>
    <cellStyle name="60% - Accent4 5" xfId="434"/>
    <cellStyle name="60% - Accent4 5 2" xfId="435"/>
    <cellStyle name="60% - Accent4 5 2 2" xfId="4876"/>
    <cellStyle name="60% - Accent4 5 3" xfId="436"/>
    <cellStyle name="60% - Accent4 5 3 2" xfId="4875"/>
    <cellStyle name="60% - Accent4 5 4" xfId="4877"/>
    <cellStyle name="60% - Accent4 6" xfId="6389"/>
    <cellStyle name="60% - Accent4 7" xfId="5416"/>
    <cellStyle name="60% - Accent4 8" xfId="36"/>
    <cellStyle name="60% - Accent5 2" xfId="437"/>
    <cellStyle name="60% - Accent5 2 2" xfId="438"/>
    <cellStyle name="60% - Accent5 2 2 2" xfId="4873"/>
    <cellStyle name="60% - Accent5 2 3" xfId="439"/>
    <cellStyle name="60% - Accent5 2 3 2" xfId="4872"/>
    <cellStyle name="60% - Accent5 2 4" xfId="440"/>
    <cellStyle name="60% - Accent5 2 4 2" xfId="4871"/>
    <cellStyle name="60% - Accent5 2 5" xfId="441"/>
    <cellStyle name="60% - Accent5 2 5 2" xfId="4870"/>
    <cellStyle name="60% - Accent5 2 6" xfId="4874"/>
    <cellStyle name="60% - Accent5 3" xfId="442"/>
    <cellStyle name="60% - Accent5 3 2" xfId="4869"/>
    <cellStyle name="60% - Accent5 4" xfId="443"/>
    <cellStyle name="60% - Accent5 4 2" xfId="444"/>
    <cellStyle name="60% - Accent5 4 2 2" xfId="4867"/>
    <cellStyle name="60% - Accent5 4 3" xfId="445"/>
    <cellStyle name="60% - Accent5 4 3 2" xfId="4866"/>
    <cellStyle name="60% - Accent5 4 4" xfId="4868"/>
    <cellStyle name="60% - Accent5 5" xfId="446"/>
    <cellStyle name="60% - Accent5 5 2" xfId="4865"/>
    <cellStyle name="60% - Accent5 6" xfId="6393"/>
    <cellStyle name="60% - Accent5 7" xfId="5420"/>
    <cellStyle name="60% - Accent5 8" xfId="40"/>
    <cellStyle name="60% - Accent6 2" xfId="447"/>
    <cellStyle name="60% - Accent6 2 2" xfId="448"/>
    <cellStyle name="60% - Accent6 2 2 2" xfId="4863"/>
    <cellStyle name="60% - Accent6 2 3" xfId="449"/>
    <cellStyle name="60% - Accent6 2 3 2" xfId="3405"/>
    <cellStyle name="60% - Accent6 2 4" xfId="450"/>
    <cellStyle name="60% - Accent6 2 4 2" xfId="4862"/>
    <cellStyle name="60% - Accent6 2 5" xfId="451"/>
    <cellStyle name="60% - Accent6 2 5 2" xfId="4861"/>
    <cellStyle name="60% - Accent6 2 6" xfId="4864"/>
    <cellStyle name="60% - Accent6 3" xfId="452"/>
    <cellStyle name="60% - Accent6 3 2" xfId="4860"/>
    <cellStyle name="60% - Accent6 4" xfId="453"/>
    <cellStyle name="60% - Accent6 4 2" xfId="454"/>
    <cellStyle name="60% - Accent6 4 2 2" xfId="455"/>
    <cellStyle name="60% - Accent6 4 2 2 2" xfId="4857"/>
    <cellStyle name="60% - Accent6 4 2 3" xfId="456"/>
    <cellStyle name="60% - Accent6 4 2 3 2" xfId="4856"/>
    <cellStyle name="60% - Accent6 4 2 4" xfId="4858"/>
    <cellStyle name="60% - Accent6 4 3" xfId="457"/>
    <cellStyle name="60% - Accent6 4 3 2" xfId="4855"/>
    <cellStyle name="60% - Accent6 4 4" xfId="4859"/>
    <cellStyle name="60% - Accent6 5" xfId="458"/>
    <cellStyle name="60% - Accent6 5 2" xfId="459"/>
    <cellStyle name="60% - Accent6 5 2 2" xfId="4853"/>
    <cellStyle name="60% - Accent6 5 3" xfId="460"/>
    <cellStyle name="60% - Accent6 5 3 2" xfId="4852"/>
    <cellStyle name="60% - Accent6 5 4" xfId="4854"/>
    <cellStyle name="60% - Accent6 6" xfId="6397"/>
    <cellStyle name="60% - Accent6 7" xfId="5424"/>
    <cellStyle name="60% - Accent6 8" xfId="44"/>
    <cellStyle name="752131" xfId="461"/>
    <cellStyle name="752131 2" xfId="462"/>
    <cellStyle name="752131 2 2" xfId="4851"/>
    <cellStyle name="8" xfId="463"/>
    <cellStyle name="8 2" xfId="464"/>
    <cellStyle name="8 2 2" xfId="4850"/>
    <cellStyle name="9" xfId="465"/>
    <cellStyle name="9 2" xfId="4849"/>
    <cellStyle name="a" xfId="466"/>
    <cellStyle name="a 2" xfId="4848"/>
    <cellStyle name="A_green" xfId="467"/>
    <cellStyle name="A_green 2" xfId="468"/>
    <cellStyle name="A_green 2 2" xfId="2847"/>
    <cellStyle name="A_green 2 2 2" xfId="5581"/>
    <cellStyle name="A_green 2 2 2 10" xfId="18392"/>
    <cellStyle name="A_green 2 2 2 11" xfId="19171"/>
    <cellStyle name="A_green 2 2 2 12" xfId="19934"/>
    <cellStyle name="A_green 2 2 2 13" xfId="20969"/>
    <cellStyle name="A_green 2 2 2 14" xfId="21811"/>
    <cellStyle name="A_green 2 2 2 15" xfId="22552"/>
    <cellStyle name="A_green 2 2 2 16" xfId="23518"/>
    <cellStyle name="A_green 2 2 2 17" xfId="24216"/>
    <cellStyle name="A_green 2 2 2 18" xfId="24927"/>
    <cellStyle name="A_green 2 2 2 19" xfId="25561"/>
    <cellStyle name="A_green 2 2 2 2" xfId="10537"/>
    <cellStyle name="A_green 2 2 2 2 2" xfId="27592"/>
    <cellStyle name="A_green 2 2 2 2 3" xfId="34046"/>
    <cellStyle name="A_green 2 2 2 2 4" xfId="39408"/>
    <cellStyle name="A_green 2 2 2 20" xfId="26217"/>
    <cellStyle name="A_green 2 2 2 21" xfId="27052"/>
    <cellStyle name="A_green 2 2 2 22" xfId="32211"/>
    <cellStyle name="A_green 2 2 2 23" xfId="37442"/>
    <cellStyle name="A_green 2 2 2 3" xfId="11576"/>
    <cellStyle name="A_green 2 2 2 3 2" xfId="27593"/>
    <cellStyle name="A_green 2 2 2 3 3" xfId="34854"/>
    <cellStyle name="A_green 2 2 2 3 4" xfId="40325"/>
    <cellStyle name="A_green 2 2 2 4" xfId="12676"/>
    <cellStyle name="A_green 2 2 2 4 2" xfId="27594"/>
    <cellStyle name="A_green 2 2 2 4 3" xfId="35807"/>
    <cellStyle name="A_green 2 2 2 4 4" xfId="41278"/>
    <cellStyle name="A_green 2 2 2 5" xfId="8626"/>
    <cellStyle name="A_green 2 2 2 5 2" xfId="36777"/>
    <cellStyle name="A_green 2 2 2 5 3" xfId="42248"/>
    <cellStyle name="A_green 2 2 2 6" xfId="14591"/>
    <cellStyle name="A_green 2 2 2 7" xfId="15624"/>
    <cellStyle name="A_green 2 2 2 8" xfId="16412"/>
    <cellStyle name="A_green 2 2 2 9" xfId="17474"/>
    <cellStyle name="A_green 2 2 3" xfId="27595"/>
    <cellStyle name="A_green 2 2 3 2" xfId="27596"/>
    <cellStyle name="A_green 2 2 3 3" xfId="38525"/>
    <cellStyle name="A_green 2 3" xfId="3239"/>
    <cellStyle name="A_green 2 3 2" xfId="5957"/>
    <cellStyle name="A_green 2 3 2 10" xfId="18708"/>
    <cellStyle name="A_green 2 3 2 11" xfId="19484"/>
    <cellStyle name="A_green 2 3 2 12" xfId="20295"/>
    <cellStyle name="A_green 2 3 2 13" xfId="21265"/>
    <cellStyle name="A_green 2 3 2 14" xfId="22111"/>
    <cellStyle name="A_green 2 3 2 15" xfId="22911"/>
    <cellStyle name="A_green 2 3 2 16" xfId="23807"/>
    <cellStyle name="A_green 2 3 2 17" xfId="24501"/>
    <cellStyle name="A_green 2 3 2 18" xfId="25186"/>
    <cellStyle name="A_green 2 3 2 19" xfId="25835"/>
    <cellStyle name="A_green 2 3 2 2" xfId="10906"/>
    <cellStyle name="A_green 2 3 2 2 2" xfId="27597"/>
    <cellStyle name="A_green 2 3 2 2 3" xfId="34310"/>
    <cellStyle name="A_green 2 3 2 2 4" xfId="39755"/>
    <cellStyle name="A_green 2 3 2 20" xfId="26559"/>
    <cellStyle name="A_green 2 3 2 21" xfId="27303"/>
    <cellStyle name="A_green 2 3 2 22" xfId="32558"/>
    <cellStyle name="A_green 2 3 2 23" xfId="37788"/>
    <cellStyle name="A_green 2 3 2 3" xfId="11946"/>
    <cellStyle name="A_green 2 3 2 3 2" xfId="27598"/>
    <cellStyle name="A_green 2 3 2 3 3" xfId="35213"/>
    <cellStyle name="A_green 2 3 2 3 4" xfId="40684"/>
    <cellStyle name="A_green 2 3 2 4" xfId="12997"/>
    <cellStyle name="A_green 2 3 2 4 2" xfId="27599"/>
    <cellStyle name="A_green 2 3 2 4 3" xfId="36166"/>
    <cellStyle name="A_green 2 3 2 4 4" xfId="41637"/>
    <cellStyle name="A_green 2 3 2 5" xfId="7276"/>
    <cellStyle name="A_green 2 3 2 5 2" xfId="37037"/>
    <cellStyle name="A_green 2 3 2 5 3" xfId="42508"/>
    <cellStyle name="A_green 2 3 2 6" xfId="14953"/>
    <cellStyle name="A_green 2 3 2 7" xfId="15946"/>
    <cellStyle name="A_green 2 3 2 8" xfId="16776"/>
    <cellStyle name="A_green 2 3 2 9" xfId="17786"/>
    <cellStyle name="A_green 2 4" xfId="3668"/>
    <cellStyle name="A_green 2 4 10" xfId="7632"/>
    <cellStyle name="A_green 2 4 11" xfId="9265"/>
    <cellStyle name="A_green 2 4 12" xfId="15863"/>
    <cellStyle name="A_green 2 4 13" xfId="13950"/>
    <cellStyle name="A_green 2 4 14" xfId="6742"/>
    <cellStyle name="A_green 2 4 15" xfId="18378"/>
    <cellStyle name="A_green 2 4 16" xfId="17545"/>
    <cellStyle name="A_green 2 4 17" xfId="18069"/>
    <cellStyle name="A_green 2 4 18" xfId="20736"/>
    <cellStyle name="A_green 2 4 19" xfId="19793"/>
    <cellStyle name="A_green 2 4 2" xfId="6069"/>
    <cellStyle name="A_green 2 4 2 10" xfId="18808"/>
    <cellStyle name="A_green 2 4 2 11" xfId="19584"/>
    <cellStyle name="A_green 2 4 2 12" xfId="20399"/>
    <cellStyle name="A_green 2 4 2 13" xfId="21363"/>
    <cellStyle name="A_green 2 4 2 14" xfId="22206"/>
    <cellStyle name="A_green 2 4 2 15" xfId="23014"/>
    <cellStyle name="A_green 2 4 2 16" xfId="23897"/>
    <cellStyle name="A_green 2 4 2 17" xfId="24598"/>
    <cellStyle name="A_green 2 4 2 18" xfId="25277"/>
    <cellStyle name="A_green 2 4 2 19" xfId="25927"/>
    <cellStyle name="A_green 2 4 2 2" xfId="11016"/>
    <cellStyle name="A_green 2 4 2 2 2" xfId="27600"/>
    <cellStyle name="A_green 2 4 2 2 3" xfId="34399"/>
    <cellStyle name="A_green 2 4 2 2 4" xfId="39852"/>
    <cellStyle name="A_green 2 4 2 20" xfId="26651"/>
    <cellStyle name="A_green 2 4 2 21" xfId="27381"/>
    <cellStyle name="A_green 2 4 2 22" xfId="32653"/>
    <cellStyle name="A_green 2 4 2 23" xfId="37886"/>
    <cellStyle name="A_green 2 4 2 3" xfId="12054"/>
    <cellStyle name="A_green 2 4 2 3 2" xfId="27601"/>
    <cellStyle name="A_green 2 4 2 3 3" xfId="35317"/>
    <cellStyle name="A_green 2 4 2 3 4" xfId="40788"/>
    <cellStyle name="A_green 2 4 2 4" xfId="13101"/>
    <cellStyle name="A_green 2 4 2 4 2" xfId="27602"/>
    <cellStyle name="A_green 2 4 2 4 3" xfId="36271"/>
    <cellStyle name="A_green 2 4 2 4 4" xfId="41742"/>
    <cellStyle name="A_green 2 4 2 5" xfId="14111"/>
    <cellStyle name="A_green 2 4 2 5 2" xfId="37125"/>
    <cellStyle name="A_green 2 4 2 5 3" xfId="42596"/>
    <cellStyle name="A_green 2 4 2 6" xfId="15060"/>
    <cellStyle name="A_green 2 4 2 7" xfId="16051"/>
    <cellStyle name="A_green 2 4 2 8" xfId="16887"/>
    <cellStyle name="A_green 2 4 2 9" xfId="17890"/>
    <cellStyle name="A_green 2 4 20" xfId="23163"/>
    <cellStyle name="A_green 2 4 21" xfId="19016"/>
    <cellStyle name="A_green 2 4 22" xfId="6720"/>
    <cellStyle name="A_green 2 4 23" xfId="15476"/>
    <cellStyle name="A_green 2 4 24" xfId="31574"/>
    <cellStyle name="A_green 2 4 25" xfId="31492"/>
    <cellStyle name="A_green 2 4 3" xfId="9064"/>
    <cellStyle name="A_green 2 4 3 2" xfId="27603"/>
    <cellStyle name="A_green 2 4 3 3" xfId="33433"/>
    <cellStyle name="A_green 2 4 3 4" xfId="38779"/>
    <cellStyle name="A_green 2 4 4" xfId="6511"/>
    <cellStyle name="A_green 2 4 4 2" xfId="27604"/>
    <cellStyle name="A_green 2 4 4 3" xfId="33078"/>
    <cellStyle name="A_green 2 4 4 4" xfId="38296"/>
    <cellStyle name="A_green 2 4 5" xfId="8120"/>
    <cellStyle name="A_green 2 4 5 2" xfId="27605"/>
    <cellStyle name="A_green 2 4 5 3" xfId="33431"/>
    <cellStyle name="A_green 2 4 5 4" xfId="38777"/>
    <cellStyle name="A_green 2 4 6" xfId="9402"/>
    <cellStyle name="A_green 2 4 6 2" xfId="33318"/>
    <cellStyle name="A_green 2 4 6 3" xfId="38604"/>
    <cellStyle name="A_green 2 4 7" xfId="6517"/>
    <cellStyle name="A_green 2 4 8" xfId="12229"/>
    <cellStyle name="A_green 2 4 9" xfId="13928"/>
    <cellStyle name="A_green 2 5" xfId="4846"/>
    <cellStyle name="A_green 2 5 10" xfId="13637"/>
    <cellStyle name="A_green 2 5 11" xfId="8690"/>
    <cellStyle name="A_green 2 5 12" xfId="7582"/>
    <cellStyle name="A_green 2 5 13" xfId="10454"/>
    <cellStyle name="A_green 2 5 14" xfId="13954"/>
    <cellStyle name="A_green 2 5 15" xfId="14368"/>
    <cellStyle name="A_green 2 5 16" xfId="19819"/>
    <cellStyle name="A_green 2 5 17" xfId="17297"/>
    <cellStyle name="A_green 2 5 18" xfId="15861"/>
    <cellStyle name="A_green 2 5 19" xfId="9333"/>
    <cellStyle name="A_green 2 5 2" xfId="6278"/>
    <cellStyle name="A_green 2 5 2 10" xfId="18980"/>
    <cellStyle name="A_green 2 5 2 11" xfId="19750"/>
    <cellStyle name="A_green 2 5 2 12" xfId="20576"/>
    <cellStyle name="A_green 2 5 2 13" xfId="21560"/>
    <cellStyle name="A_green 2 5 2 14" xfId="22363"/>
    <cellStyle name="A_green 2 5 2 15" xfId="23186"/>
    <cellStyle name="A_green 2 5 2 16" xfId="24061"/>
    <cellStyle name="A_green 2 5 2 17" xfId="24761"/>
    <cellStyle name="A_green 2 5 2 18" xfId="25427"/>
    <cellStyle name="A_green 2 5 2 19" xfId="26075"/>
    <cellStyle name="A_green 2 5 2 2" xfId="11211"/>
    <cellStyle name="A_green 2 5 2 2 2" xfId="27606"/>
    <cellStyle name="A_green 2 5 2 2 3" xfId="34548"/>
    <cellStyle name="A_green 2 5 2 2 4" xfId="40001"/>
    <cellStyle name="A_green 2 5 2 20" xfId="26802"/>
    <cellStyle name="A_green 2 5 2 21" xfId="27527"/>
    <cellStyle name="A_green 2 5 2 22" xfId="32803"/>
    <cellStyle name="A_green 2 5 2 23" xfId="38025"/>
    <cellStyle name="A_green 2 5 2 3" xfId="12241"/>
    <cellStyle name="A_green 2 5 2 3 2" xfId="27607"/>
    <cellStyle name="A_green 2 5 2 3 3" xfId="35476"/>
    <cellStyle name="A_green 2 5 2 3 4" xfId="40947"/>
    <cellStyle name="A_green 2 5 2 4" xfId="13282"/>
    <cellStyle name="A_green 2 5 2 4 2" xfId="27608"/>
    <cellStyle name="A_green 2 5 2 4 3" xfId="36468"/>
    <cellStyle name="A_green 2 5 2 4 4" xfId="41939"/>
    <cellStyle name="A_green 2 5 2 5" xfId="14297"/>
    <cellStyle name="A_green 2 5 2 5 2" xfId="37319"/>
    <cellStyle name="A_green 2 5 2 5 3" xfId="42790"/>
    <cellStyle name="A_green 2 5 2 6" xfId="15238"/>
    <cellStyle name="A_green 2 5 2 7" xfId="16230"/>
    <cellStyle name="A_green 2 5 2 8" xfId="17072"/>
    <cellStyle name="A_green 2 5 2 9" xfId="18091"/>
    <cellStyle name="A_green 2 5 20" xfId="12932"/>
    <cellStyle name="A_green 2 5 21" xfId="23097"/>
    <cellStyle name="A_green 2 5 22" xfId="13944"/>
    <cellStyle name="A_green 2 5 23" xfId="7594"/>
    <cellStyle name="A_green 2 5 24" xfId="31873"/>
    <cellStyle name="A_green 2 5 25" xfId="31379"/>
    <cellStyle name="A_green 2 5 3" xfId="9930"/>
    <cellStyle name="A_green 2 5 3 2" xfId="27609"/>
    <cellStyle name="A_green 2 5 3 3" xfId="33719"/>
    <cellStyle name="A_green 2 5 3 4" xfId="39065"/>
    <cellStyle name="A_green 2 5 4" xfId="6698"/>
    <cellStyle name="A_green 2 5 4 2" xfId="27610"/>
    <cellStyle name="A_green 2 5 4 3" xfId="32940"/>
    <cellStyle name="A_green 2 5 4 4" xfId="38158"/>
    <cellStyle name="A_green 2 5 5" xfId="8443"/>
    <cellStyle name="A_green 2 5 5 2" xfId="27611"/>
    <cellStyle name="A_green 2 5 5 3" xfId="33295"/>
    <cellStyle name="A_green 2 5 5 4" xfId="38513"/>
    <cellStyle name="A_green 2 5 6" xfId="8919"/>
    <cellStyle name="A_green 2 5 6 2" xfId="34627"/>
    <cellStyle name="A_green 2 5 6 3" xfId="40098"/>
    <cellStyle name="A_green 2 5 7" xfId="8438"/>
    <cellStyle name="A_green 2 5 8" xfId="7367"/>
    <cellStyle name="A_green 2 5 9" xfId="13926"/>
    <cellStyle name="A_green 2 6" xfId="4120"/>
    <cellStyle name="A_green 2 6 10" xfId="9488"/>
    <cellStyle name="A_green 2 6 11" xfId="13553"/>
    <cellStyle name="A_green 2 6 12" xfId="8865"/>
    <cellStyle name="A_green 2 6 13" xfId="14344"/>
    <cellStyle name="A_green 2 6 14" xfId="7310"/>
    <cellStyle name="A_green 2 6 15" xfId="8489"/>
    <cellStyle name="A_green 2 6 16" xfId="20827"/>
    <cellStyle name="A_green 2 6 17" xfId="8839"/>
    <cellStyle name="A_green 2 6 18" xfId="19410"/>
    <cellStyle name="A_green 2 6 19" xfId="13844"/>
    <cellStyle name="A_green 2 6 2" xfId="9370"/>
    <cellStyle name="A_green 2 6 2 2" xfId="27612"/>
    <cellStyle name="A_green 2 6 2 3" xfId="33488"/>
    <cellStyle name="A_green 2 6 2 4" xfId="38834"/>
    <cellStyle name="A_green 2 6 20" xfId="23741"/>
    <cellStyle name="A_green 2 6 21" xfId="14197"/>
    <cellStyle name="A_green 2 6 22" xfId="31604"/>
    <cellStyle name="A_green 2 6 23" xfId="32769"/>
    <cellStyle name="A_green 2 6 3" xfId="9813"/>
    <cellStyle name="A_green 2 6 3 2" xfId="27613"/>
    <cellStyle name="A_green 2 6 3 3" xfId="34540"/>
    <cellStyle name="A_green 2 6 3 4" xfId="39993"/>
    <cellStyle name="A_green 2 6 4" xfId="11312"/>
    <cellStyle name="A_green 2 6 4 2" xfId="27614"/>
    <cellStyle name="A_green 2 6 4 3" xfId="32954"/>
    <cellStyle name="A_green 2 6 4 4" xfId="38172"/>
    <cellStyle name="A_green 2 6 5" xfId="7820"/>
    <cellStyle name="A_green 2 6 5 2" xfId="33381"/>
    <cellStyle name="A_green 2 6 5 3" xfId="38727"/>
    <cellStyle name="A_green 2 6 6" xfId="6950"/>
    <cellStyle name="A_green 2 6 7" xfId="7965"/>
    <cellStyle name="A_green 2 6 8" xfId="8693"/>
    <cellStyle name="A_green 2 6 9" xfId="8335"/>
    <cellStyle name="A_green 3" xfId="2846"/>
    <cellStyle name="A_green 3 2" xfId="5580"/>
    <cellStyle name="A_green 3 2 10" xfId="18391"/>
    <cellStyle name="A_green 3 2 11" xfId="19170"/>
    <cellStyle name="A_green 3 2 12" xfId="19933"/>
    <cellStyle name="A_green 3 2 13" xfId="20968"/>
    <cellStyle name="A_green 3 2 14" xfId="21810"/>
    <cellStyle name="A_green 3 2 15" xfId="22551"/>
    <cellStyle name="A_green 3 2 16" xfId="23517"/>
    <cellStyle name="A_green 3 2 17" xfId="24215"/>
    <cellStyle name="A_green 3 2 18" xfId="24926"/>
    <cellStyle name="A_green 3 2 19" xfId="25560"/>
    <cellStyle name="A_green 3 2 2" xfId="10536"/>
    <cellStyle name="A_green 3 2 2 2" xfId="27615"/>
    <cellStyle name="A_green 3 2 2 3" xfId="34045"/>
    <cellStyle name="A_green 3 2 2 4" xfId="39407"/>
    <cellStyle name="A_green 3 2 20" xfId="26216"/>
    <cellStyle name="A_green 3 2 21" xfId="27051"/>
    <cellStyle name="A_green 3 2 22" xfId="32210"/>
    <cellStyle name="A_green 3 2 23" xfId="37441"/>
    <cellStyle name="A_green 3 2 3" xfId="11575"/>
    <cellStyle name="A_green 3 2 3 2" xfId="27616"/>
    <cellStyle name="A_green 3 2 3 3" xfId="34853"/>
    <cellStyle name="A_green 3 2 3 4" xfId="40324"/>
    <cellStyle name="A_green 3 2 4" xfId="12675"/>
    <cellStyle name="A_green 3 2 4 2" xfId="27617"/>
    <cellStyle name="A_green 3 2 4 3" xfId="35806"/>
    <cellStyle name="A_green 3 2 4 4" xfId="41277"/>
    <cellStyle name="A_green 3 2 5" xfId="9130"/>
    <cellStyle name="A_green 3 2 5 2" xfId="36776"/>
    <cellStyle name="A_green 3 2 5 3" xfId="42247"/>
    <cellStyle name="A_green 3 2 6" xfId="14590"/>
    <cellStyle name="A_green 3 2 7" xfId="15623"/>
    <cellStyle name="A_green 3 2 8" xfId="16411"/>
    <cellStyle name="A_green 3 2 9" xfId="17473"/>
    <cellStyle name="A_green 3 3" xfId="27618"/>
    <cellStyle name="A_green 3 3 2" xfId="27619"/>
    <cellStyle name="A_green 3 3 3" xfId="38524"/>
    <cellStyle name="A_green 4" xfId="3240"/>
    <cellStyle name="A_green 4 2" xfId="5958"/>
    <cellStyle name="A_green 4 2 10" xfId="18709"/>
    <cellStyle name="A_green 4 2 11" xfId="19485"/>
    <cellStyle name="A_green 4 2 12" xfId="20296"/>
    <cellStyle name="A_green 4 2 13" xfId="21266"/>
    <cellStyle name="A_green 4 2 14" xfId="22112"/>
    <cellStyle name="A_green 4 2 15" xfId="22912"/>
    <cellStyle name="A_green 4 2 16" xfId="23808"/>
    <cellStyle name="A_green 4 2 17" xfId="24502"/>
    <cellStyle name="A_green 4 2 18" xfId="25187"/>
    <cellStyle name="A_green 4 2 19" xfId="25836"/>
    <cellStyle name="A_green 4 2 2" xfId="10907"/>
    <cellStyle name="A_green 4 2 2 2" xfId="27620"/>
    <cellStyle name="A_green 4 2 2 3" xfId="34311"/>
    <cellStyle name="A_green 4 2 2 4" xfId="39756"/>
    <cellStyle name="A_green 4 2 20" xfId="26560"/>
    <cellStyle name="A_green 4 2 21" xfId="27304"/>
    <cellStyle name="A_green 4 2 22" xfId="32559"/>
    <cellStyle name="A_green 4 2 23" xfId="37789"/>
    <cellStyle name="A_green 4 2 3" xfId="11947"/>
    <cellStyle name="A_green 4 2 3 2" xfId="27621"/>
    <cellStyle name="A_green 4 2 3 3" xfId="35214"/>
    <cellStyle name="A_green 4 2 3 4" xfId="40685"/>
    <cellStyle name="A_green 4 2 4" xfId="12998"/>
    <cellStyle name="A_green 4 2 4 2" xfId="27622"/>
    <cellStyle name="A_green 4 2 4 3" xfId="36167"/>
    <cellStyle name="A_green 4 2 4 4" xfId="41638"/>
    <cellStyle name="A_green 4 2 5" xfId="8409"/>
    <cellStyle name="A_green 4 2 5 2" xfId="37038"/>
    <cellStyle name="A_green 4 2 5 3" xfId="42509"/>
    <cellStyle name="A_green 4 2 6" xfId="14954"/>
    <cellStyle name="A_green 4 2 7" xfId="15947"/>
    <cellStyle name="A_green 4 2 8" xfId="16777"/>
    <cellStyle name="A_green 4 2 9" xfId="17787"/>
    <cellStyle name="A_green 5" xfId="3667"/>
    <cellStyle name="A_green 5 10" xfId="10061"/>
    <cellStyle name="A_green 5 11" xfId="7934"/>
    <cellStyle name="A_green 5 12" xfId="17221"/>
    <cellStyle name="A_green 5 13" xfId="15830"/>
    <cellStyle name="A_green 5 14" xfId="7776"/>
    <cellStyle name="A_green 5 15" xfId="6806"/>
    <cellStyle name="A_green 5 16" xfId="9159"/>
    <cellStyle name="A_green 5 17" xfId="8325"/>
    <cellStyle name="A_green 5 18" xfId="9054"/>
    <cellStyle name="A_green 5 19" xfId="7440"/>
    <cellStyle name="A_green 5 2" xfId="6068"/>
    <cellStyle name="A_green 5 2 10" xfId="18807"/>
    <cellStyle name="A_green 5 2 11" xfId="19583"/>
    <cellStyle name="A_green 5 2 12" xfId="20398"/>
    <cellStyle name="A_green 5 2 13" xfId="21362"/>
    <cellStyle name="A_green 5 2 14" xfId="22205"/>
    <cellStyle name="A_green 5 2 15" xfId="23013"/>
    <cellStyle name="A_green 5 2 16" xfId="23896"/>
    <cellStyle name="A_green 5 2 17" xfId="24597"/>
    <cellStyle name="A_green 5 2 18" xfId="25276"/>
    <cellStyle name="A_green 5 2 19" xfId="25926"/>
    <cellStyle name="A_green 5 2 2" xfId="11015"/>
    <cellStyle name="A_green 5 2 2 2" xfId="27623"/>
    <cellStyle name="A_green 5 2 2 3" xfId="34398"/>
    <cellStyle name="A_green 5 2 2 4" xfId="39851"/>
    <cellStyle name="A_green 5 2 20" xfId="26650"/>
    <cellStyle name="A_green 5 2 21" xfId="27380"/>
    <cellStyle name="A_green 5 2 22" xfId="32652"/>
    <cellStyle name="A_green 5 2 23" xfId="37885"/>
    <cellStyle name="A_green 5 2 3" xfId="12053"/>
    <cellStyle name="A_green 5 2 3 2" xfId="27624"/>
    <cellStyle name="A_green 5 2 3 3" xfId="35316"/>
    <cellStyle name="A_green 5 2 3 4" xfId="40787"/>
    <cellStyle name="A_green 5 2 4" xfId="13100"/>
    <cellStyle name="A_green 5 2 4 2" xfId="27625"/>
    <cellStyle name="A_green 5 2 4 3" xfId="36270"/>
    <cellStyle name="A_green 5 2 4 4" xfId="41741"/>
    <cellStyle name="A_green 5 2 5" xfId="14110"/>
    <cellStyle name="A_green 5 2 5 2" xfId="37124"/>
    <cellStyle name="A_green 5 2 5 3" xfId="42595"/>
    <cellStyle name="A_green 5 2 6" xfId="15059"/>
    <cellStyle name="A_green 5 2 7" xfId="16050"/>
    <cellStyle name="A_green 5 2 8" xfId="16886"/>
    <cellStyle name="A_green 5 2 9" xfId="17889"/>
    <cellStyle name="A_green 5 20" xfId="21681"/>
    <cellStyle name="A_green 5 21" xfId="20687"/>
    <cellStyle name="A_green 5 22" xfId="16146"/>
    <cellStyle name="A_green 5 23" xfId="10066"/>
    <cellStyle name="A_green 5 24" xfId="31573"/>
    <cellStyle name="A_green 5 25" xfId="31493"/>
    <cellStyle name="A_green 5 3" xfId="9063"/>
    <cellStyle name="A_green 5 3 2" xfId="27626"/>
    <cellStyle name="A_green 5 3 3" xfId="33432"/>
    <cellStyle name="A_green 5 3 4" xfId="38778"/>
    <cellStyle name="A_green 5 4" xfId="8529"/>
    <cellStyle name="A_green 5 4 2" xfId="27627"/>
    <cellStyle name="A_green 5 4 3" xfId="33079"/>
    <cellStyle name="A_green 5 4 4" xfId="38297"/>
    <cellStyle name="A_green 5 5" xfId="8119"/>
    <cellStyle name="A_green 5 5 2" xfId="27628"/>
    <cellStyle name="A_green 5 5 3" xfId="33201"/>
    <cellStyle name="A_green 5 5 4" xfId="38419"/>
    <cellStyle name="A_green 5 6" xfId="7628"/>
    <cellStyle name="A_green 5 6 2" xfId="33262"/>
    <cellStyle name="A_green 5 6 3" xfId="38480"/>
    <cellStyle name="A_green 5 7" xfId="9273"/>
    <cellStyle name="A_green 5 8" xfId="10452"/>
    <cellStyle name="A_green 5 9" xfId="7509"/>
    <cellStyle name="A_green 6" xfId="4847"/>
    <cellStyle name="A_green 6 10" xfId="7370"/>
    <cellStyle name="A_green 6 11" xfId="9296"/>
    <cellStyle name="A_green 6 12" xfId="9840"/>
    <cellStyle name="A_green 6 13" xfId="15899"/>
    <cellStyle name="A_green 6 14" xfId="19814"/>
    <cellStyle name="A_green 6 15" xfId="8490"/>
    <cellStyle name="A_green 6 16" xfId="18621"/>
    <cellStyle name="A_green 6 17" xfId="7207"/>
    <cellStyle name="A_green 6 18" xfId="8370"/>
    <cellStyle name="A_green 6 19" xfId="19580"/>
    <cellStyle name="A_green 6 2" xfId="6279"/>
    <cellStyle name="A_green 6 2 10" xfId="18981"/>
    <cellStyle name="A_green 6 2 11" xfId="19751"/>
    <cellStyle name="A_green 6 2 12" xfId="20577"/>
    <cellStyle name="A_green 6 2 13" xfId="21561"/>
    <cellStyle name="A_green 6 2 14" xfId="22364"/>
    <cellStyle name="A_green 6 2 15" xfId="23187"/>
    <cellStyle name="A_green 6 2 16" xfId="24062"/>
    <cellStyle name="A_green 6 2 17" xfId="24762"/>
    <cellStyle name="A_green 6 2 18" xfId="25428"/>
    <cellStyle name="A_green 6 2 19" xfId="26076"/>
    <cellStyle name="A_green 6 2 2" xfId="11212"/>
    <cellStyle name="A_green 6 2 2 2" xfId="27629"/>
    <cellStyle name="A_green 6 2 2 3" xfId="34549"/>
    <cellStyle name="A_green 6 2 2 4" xfId="40002"/>
    <cellStyle name="A_green 6 2 20" xfId="26803"/>
    <cellStyle name="A_green 6 2 21" xfId="27528"/>
    <cellStyle name="A_green 6 2 22" xfId="32804"/>
    <cellStyle name="A_green 6 2 23" xfId="38026"/>
    <cellStyle name="A_green 6 2 3" xfId="12242"/>
    <cellStyle name="A_green 6 2 3 2" xfId="27630"/>
    <cellStyle name="A_green 6 2 3 3" xfId="35477"/>
    <cellStyle name="A_green 6 2 3 4" xfId="40948"/>
    <cellStyle name="A_green 6 2 4" xfId="13283"/>
    <cellStyle name="A_green 6 2 4 2" xfId="27631"/>
    <cellStyle name="A_green 6 2 4 3" xfId="36469"/>
    <cellStyle name="A_green 6 2 4 4" xfId="41940"/>
    <cellStyle name="A_green 6 2 5" xfId="14298"/>
    <cellStyle name="A_green 6 2 5 2" xfId="37320"/>
    <cellStyle name="A_green 6 2 5 3" xfId="42791"/>
    <cellStyle name="A_green 6 2 6" xfId="15239"/>
    <cellStyle name="A_green 6 2 7" xfId="16231"/>
    <cellStyle name="A_green 6 2 8" xfId="17073"/>
    <cellStyle name="A_green 6 2 9" xfId="18092"/>
    <cellStyle name="A_green 6 20" xfId="22044"/>
    <cellStyle name="A_green 6 21" xfId="19845"/>
    <cellStyle name="A_green 6 22" xfId="8686"/>
    <cellStyle name="A_green 6 23" xfId="9291"/>
    <cellStyle name="A_green 6 24" xfId="31874"/>
    <cellStyle name="A_green 6 25" xfId="31378"/>
    <cellStyle name="A_green 6 3" xfId="9931"/>
    <cellStyle name="A_green 6 3 2" xfId="27632"/>
    <cellStyle name="A_green 6 3 3" xfId="33720"/>
    <cellStyle name="A_green 6 3 4" xfId="39066"/>
    <cellStyle name="A_green 6 4" xfId="6697"/>
    <cellStyle name="A_green 6 4 2" xfId="27633"/>
    <cellStyle name="A_green 6 4 3" xfId="32893"/>
    <cellStyle name="A_green 6 4 4" xfId="38111"/>
    <cellStyle name="A_green 6 5" xfId="6662"/>
    <cellStyle name="A_green 6 5 2" xfId="27634"/>
    <cellStyle name="A_green 6 5 3" xfId="33837"/>
    <cellStyle name="A_green 6 5 4" xfId="39183"/>
    <cellStyle name="A_green 6 6" xfId="6465"/>
    <cellStyle name="A_green 6 6 2" xfId="33284"/>
    <cellStyle name="A_green 6 6 3" xfId="38502"/>
    <cellStyle name="A_green 6 7" xfId="8223"/>
    <cellStyle name="A_green 6 8" xfId="14390"/>
    <cellStyle name="A_green 6 9" xfId="12557"/>
    <cellStyle name="A_green 7" xfId="4118"/>
    <cellStyle name="A_green 7 10" xfId="8181"/>
    <cellStyle name="A_green 7 11" xfId="10208"/>
    <cellStyle name="A_green 7 12" xfId="7722"/>
    <cellStyle name="A_green 7 13" xfId="18722"/>
    <cellStyle name="A_green 7 14" xfId="9412"/>
    <cellStyle name="A_green 7 15" xfId="13102"/>
    <cellStyle name="A_green 7 16" xfId="19488"/>
    <cellStyle name="A_green 7 17" xfId="17165"/>
    <cellStyle name="A_green 7 18" xfId="14926"/>
    <cellStyle name="A_green 7 19" xfId="19242"/>
    <cellStyle name="A_green 7 2" xfId="9368"/>
    <cellStyle name="A_green 7 2 2" xfId="27635"/>
    <cellStyle name="A_green 7 2 3" xfId="33487"/>
    <cellStyle name="A_green 7 2 4" xfId="38833"/>
    <cellStyle name="A_green 7 20" xfId="23913"/>
    <cellStyle name="A_green 7 21" xfId="7588"/>
    <cellStyle name="A_green 7 22" xfId="31603"/>
    <cellStyle name="A_green 7 23" xfId="32164"/>
    <cellStyle name="A_green 7 3" xfId="6947"/>
    <cellStyle name="A_green 7 3 2" xfId="27636"/>
    <cellStyle name="A_green 7 3 3" xfId="33046"/>
    <cellStyle name="A_green 7 3 4" xfId="38264"/>
    <cellStyle name="A_green 7 4" xfId="10385"/>
    <cellStyle name="A_green 7 4 2" xfId="27637"/>
    <cellStyle name="A_green 7 4 3" xfId="33765"/>
    <cellStyle name="A_green 7 4 4" xfId="39111"/>
    <cellStyle name="A_green 7 5" xfId="6931"/>
    <cellStyle name="A_green 7 5 2" xfId="33473"/>
    <cellStyle name="A_green 7 5 3" xfId="38819"/>
    <cellStyle name="A_green 7 6" xfId="12374"/>
    <cellStyle name="A_green 7 7" xfId="13247"/>
    <cellStyle name="A_green 7 8" xfId="6875"/>
    <cellStyle name="A_green 7 9" xfId="8191"/>
    <cellStyle name="A_green_NCSC1003" xfId="469"/>
    <cellStyle name="A_green_NCSC1003 2" xfId="470"/>
    <cellStyle name="A_green_NCSC1003 2 2" xfId="2849"/>
    <cellStyle name="A_green_NCSC1003 2 2 2" xfId="5583"/>
    <cellStyle name="A_green_NCSC1003 2 2 2 2" xfId="10539"/>
    <cellStyle name="A_green_NCSC1003 2 2 2 2 2" xfId="27638"/>
    <cellStyle name="A_green_NCSC1003 2 2 2 2 3" xfId="34856"/>
    <cellStyle name="A_green_NCSC1003 2 2 2 2 4" xfId="40327"/>
    <cellStyle name="A_green_NCSC1003 2 2 2 3" xfId="11578"/>
    <cellStyle name="A_green_NCSC1003 2 2 2 3 2" xfId="27639"/>
    <cellStyle name="A_green_NCSC1003 2 2 2 3 3" xfId="35809"/>
    <cellStyle name="A_green_NCSC1003 2 2 2 3 4" xfId="41280"/>
    <cellStyle name="A_green_NCSC1003 2 2 2 4" xfId="19936"/>
    <cellStyle name="A_green_NCSC1003 2 2 2 5" xfId="22554"/>
    <cellStyle name="A_green_NCSC1003 2 2 2 6" xfId="24929"/>
    <cellStyle name="A_green_NCSC1003 2 2 2 7" xfId="26219"/>
    <cellStyle name="A_green_NCSC1003 2 2 2 8" xfId="27054"/>
    <cellStyle name="A_green_NCSC1003 2 2 3" xfId="8478"/>
    <cellStyle name="A_green_NCSC1003 2 2 3 2" xfId="27640"/>
    <cellStyle name="A_green_NCSC1003 2 2 3 3" xfId="34476"/>
    <cellStyle name="A_green_NCSC1003 2 2 3 4" xfId="39929"/>
    <cellStyle name="A_green_NCSC1003 2 2 4" xfId="11107"/>
    <cellStyle name="A_green_NCSC1003 2 2 4 2" xfId="27641"/>
    <cellStyle name="A_green_NCSC1003 2 2 4 3" xfId="33186"/>
    <cellStyle name="A_green_NCSC1003 2 2 4 4" xfId="38404"/>
    <cellStyle name="A_green_NCSC1003 2 2 5" xfId="19399"/>
    <cellStyle name="A_green_NCSC1003 2 2 6" xfId="21255"/>
    <cellStyle name="A_green_NCSC1003 2 2 7" xfId="12976"/>
    <cellStyle name="A_green_NCSC1003 2 2 8" xfId="18271"/>
    <cellStyle name="A_green_NCSC1003 2 2 9" xfId="7654"/>
    <cellStyle name="A_green_NCSC1003 2 3" xfId="3237"/>
    <cellStyle name="A_green_NCSC1003 2 3 2" xfId="8750"/>
    <cellStyle name="A_green_NCSC1003 2 3 2 2" xfId="27642"/>
    <cellStyle name="A_green_NCSC1003 2 3 2 3" xfId="33142"/>
    <cellStyle name="A_green_NCSC1003 2 3 2 4" xfId="38360"/>
    <cellStyle name="A_green_NCSC1003 2 3 3" xfId="7383"/>
    <cellStyle name="A_green_NCSC1003 2 3 3 2" xfId="27643"/>
    <cellStyle name="A_green_NCSC1003 2 3 3 3" xfId="33739"/>
    <cellStyle name="A_green_NCSC1003 2 3 3 4" xfId="39085"/>
    <cellStyle name="A_green_NCSC1003 2 3 4" xfId="17750"/>
    <cellStyle name="A_green_NCSC1003 2 3 5" xfId="8469"/>
    <cellStyle name="A_green_NCSC1003 2 3 6" xfId="9310"/>
    <cellStyle name="A_green_NCSC1003 2 3 7" xfId="18977"/>
    <cellStyle name="A_green_NCSC1003 2 3 8" xfId="23265"/>
    <cellStyle name="A_green_NCSC1003 2 4" xfId="3670"/>
    <cellStyle name="A_green_NCSC1003 2 4 10" xfId="9968"/>
    <cellStyle name="A_green_NCSC1003 2 4 11" xfId="12662"/>
    <cellStyle name="A_green_NCSC1003 2 4 12" xfId="7148"/>
    <cellStyle name="A_green_NCSC1003 2 4 13" xfId="13334"/>
    <cellStyle name="A_green_NCSC1003 2 4 14" xfId="9983"/>
    <cellStyle name="A_green_NCSC1003 2 4 15" xfId="18598"/>
    <cellStyle name="A_green_NCSC1003 2 4 16" xfId="16897"/>
    <cellStyle name="A_green_NCSC1003 2 4 17" xfId="17212"/>
    <cellStyle name="A_green_NCSC1003 2 4 18" xfId="19275"/>
    <cellStyle name="A_green_NCSC1003 2 4 19" xfId="21915"/>
    <cellStyle name="A_green_NCSC1003 2 4 2" xfId="6071"/>
    <cellStyle name="A_green_NCSC1003 2 4 2 2" xfId="11018"/>
    <cellStyle name="A_green_NCSC1003 2 4 2 2 2" xfId="27644"/>
    <cellStyle name="A_green_NCSC1003 2 4 2 2 3" xfId="35319"/>
    <cellStyle name="A_green_NCSC1003 2 4 2 2 4" xfId="40790"/>
    <cellStyle name="A_green_NCSC1003 2 4 2 3" xfId="12056"/>
    <cellStyle name="A_green_NCSC1003 2 4 2 3 2" xfId="27645"/>
    <cellStyle name="A_green_NCSC1003 2 4 2 3 3" xfId="36273"/>
    <cellStyle name="A_green_NCSC1003 2 4 2 3 4" xfId="41744"/>
    <cellStyle name="A_green_NCSC1003 2 4 2 4" xfId="20401"/>
    <cellStyle name="A_green_NCSC1003 2 4 2 5" xfId="23016"/>
    <cellStyle name="A_green_NCSC1003 2 4 2 6" xfId="25279"/>
    <cellStyle name="A_green_NCSC1003 2 4 2 7" xfId="26653"/>
    <cellStyle name="A_green_NCSC1003 2 4 2 8" xfId="27383"/>
    <cellStyle name="A_green_NCSC1003 2 4 20" xfId="17720"/>
    <cellStyle name="A_green_NCSC1003 2 4 21" xfId="9145"/>
    <cellStyle name="A_green_NCSC1003 2 4 22" xfId="21184"/>
    <cellStyle name="A_green_NCSC1003 2 4 23" xfId="14980"/>
    <cellStyle name="A_green_NCSC1003 2 4 24" xfId="31576"/>
    <cellStyle name="A_green_NCSC1003 2 4 25" xfId="31490"/>
    <cellStyle name="A_green_NCSC1003 2 4 3" xfId="9066"/>
    <cellStyle name="A_green_NCSC1003 2 4 3 2" xfId="27646"/>
    <cellStyle name="A_green_NCSC1003 2 4 3 3" xfId="33435"/>
    <cellStyle name="A_green_NCSC1003 2 4 3 4" xfId="38781"/>
    <cellStyle name="A_green_NCSC1003 2 4 4" xfId="7155"/>
    <cellStyle name="A_green_NCSC1003 2 4 4 2" xfId="27647"/>
    <cellStyle name="A_green_NCSC1003 2 4 4 3" xfId="33076"/>
    <cellStyle name="A_green_NCSC1003 2 4 4 4" xfId="38294"/>
    <cellStyle name="A_green_NCSC1003 2 4 5" xfId="8419"/>
    <cellStyle name="A_green_NCSC1003 2 4 5 2" xfId="27648"/>
    <cellStyle name="A_green_NCSC1003 2 4 5 3" xfId="33430"/>
    <cellStyle name="A_green_NCSC1003 2 4 5 4" xfId="38776"/>
    <cellStyle name="A_green_NCSC1003 2 4 6" xfId="7100"/>
    <cellStyle name="A_green_NCSC1003 2 4 6 2" xfId="33080"/>
    <cellStyle name="A_green_NCSC1003 2 4 6 3" xfId="38298"/>
    <cellStyle name="A_green_NCSC1003 2 4 7" xfId="7315"/>
    <cellStyle name="A_green_NCSC1003 2 4 8" xfId="12429"/>
    <cellStyle name="A_green_NCSC1003 2 4 9" xfId="13858"/>
    <cellStyle name="A_green_NCSC1003 2 5" xfId="4842"/>
    <cellStyle name="A_green_NCSC1003 2 5 10" xfId="12329"/>
    <cellStyle name="A_green_NCSC1003 2 5 11" xfId="8525"/>
    <cellStyle name="A_green_NCSC1003 2 5 12" xfId="7400"/>
    <cellStyle name="A_green_NCSC1003 2 5 13" xfId="8272"/>
    <cellStyle name="A_green_NCSC1003 2 5 14" xfId="19055"/>
    <cellStyle name="A_green_NCSC1003 2 5 15" xfId="13478"/>
    <cellStyle name="A_green_NCSC1003 2 5 16" xfId="8125"/>
    <cellStyle name="A_green_NCSC1003 2 5 17" xfId="10363"/>
    <cellStyle name="A_green_NCSC1003 2 5 18" xfId="12553"/>
    <cellStyle name="A_green_NCSC1003 2 5 19" xfId="13857"/>
    <cellStyle name="A_green_NCSC1003 2 5 2" xfId="6274"/>
    <cellStyle name="A_green_NCSC1003 2 5 2 2" xfId="11207"/>
    <cellStyle name="A_green_NCSC1003 2 5 2 2 2" xfId="27649"/>
    <cellStyle name="A_green_NCSC1003 2 5 2 2 3" xfId="35472"/>
    <cellStyle name="A_green_NCSC1003 2 5 2 2 4" xfId="40943"/>
    <cellStyle name="A_green_NCSC1003 2 5 2 3" xfId="12237"/>
    <cellStyle name="A_green_NCSC1003 2 5 2 3 2" xfId="27650"/>
    <cellStyle name="A_green_NCSC1003 2 5 2 3 3" xfId="36464"/>
    <cellStyle name="A_green_NCSC1003 2 5 2 3 4" xfId="41935"/>
    <cellStyle name="A_green_NCSC1003 2 5 2 4" xfId="20572"/>
    <cellStyle name="A_green_NCSC1003 2 5 2 5" xfId="23182"/>
    <cellStyle name="A_green_NCSC1003 2 5 2 6" xfId="25423"/>
    <cellStyle name="A_green_NCSC1003 2 5 2 7" xfId="26799"/>
    <cellStyle name="A_green_NCSC1003 2 5 2 8" xfId="27524"/>
    <cellStyle name="A_green_NCSC1003 2 5 20" xfId="15854"/>
    <cellStyle name="A_green_NCSC1003 2 5 21" xfId="23979"/>
    <cellStyle name="A_green_NCSC1003 2 5 22" xfId="12596"/>
    <cellStyle name="A_green_NCSC1003 2 5 23" xfId="8487"/>
    <cellStyle name="A_green_NCSC1003 2 5 24" xfId="31871"/>
    <cellStyle name="A_green_NCSC1003 2 5 25" xfId="31878"/>
    <cellStyle name="A_green_NCSC1003 2 5 3" xfId="9926"/>
    <cellStyle name="A_green_NCSC1003 2 5 3 2" xfId="27651"/>
    <cellStyle name="A_green_NCSC1003 2 5 3 3" xfId="33716"/>
    <cellStyle name="A_green_NCSC1003 2 5 3 4" xfId="39062"/>
    <cellStyle name="A_green_NCSC1003 2 5 4" xfId="10372"/>
    <cellStyle name="A_green_NCSC1003 2 5 4 2" xfId="27652"/>
    <cellStyle name="A_green_NCSC1003 2 5 4 3" xfId="33787"/>
    <cellStyle name="A_green_NCSC1003 2 5 4 4" xfId="39133"/>
    <cellStyle name="A_green_NCSC1003 2 5 5" xfId="6665"/>
    <cellStyle name="A_green_NCSC1003 2 5 5 2" xfId="27653"/>
    <cellStyle name="A_green_NCSC1003 2 5 5 3" xfId="33294"/>
    <cellStyle name="A_green_NCSC1003 2 5 5 4" xfId="38512"/>
    <cellStyle name="A_green_NCSC1003 2 5 6" xfId="8810"/>
    <cellStyle name="A_green_NCSC1003 2 5 6 2" xfId="33388"/>
    <cellStyle name="A_green_NCSC1003 2 5 6 3" xfId="38734"/>
    <cellStyle name="A_green_NCSC1003 2 5 7" xfId="6794"/>
    <cellStyle name="A_green_NCSC1003 2 5 8" xfId="13736"/>
    <cellStyle name="A_green_NCSC1003 2 5 9" xfId="7286"/>
    <cellStyle name="A_green_NCSC1003 2 6" xfId="4122"/>
    <cellStyle name="A_green_NCSC1003 2 6 10" xfId="7734"/>
    <cellStyle name="A_green_NCSC1003 2 6 11" xfId="15227"/>
    <cellStyle name="A_green_NCSC1003 2 6 12" xfId="7519"/>
    <cellStyle name="A_green_NCSC1003 2 6 13" xfId="13582"/>
    <cellStyle name="A_green_NCSC1003 2 6 14" xfId="8475"/>
    <cellStyle name="A_green_NCSC1003 2 6 15" xfId="7690"/>
    <cellStyle name="A_green_NCSC1003 2 6 16" xfId="7630"/>
    <cellStyle name="A_green_NCSC1003 2 6 17" xfId="17059"/>
    <cellStyle name="A_green_NCSC1003 2 6 18" xfId="22075"/>
    <cellStyle name="A_green_NCSC1003 2 6 19" xfId="7320"/>
    <cellStyle name="A_green_NCSC1003 2 6 2" xfId="6107"/>
    <cellStyle name="A_green_NCSC1003 2 6 2 2" xfId="11051"/>
    <cellStyle name="A_green_NCSC1003 2 6 2 2 2" xfId="27654"/>
    <cellStyle name="A_green_NCSC1003 2 6 2 2 3" xfId="35347"/>
    <cellStyle name="A_green_NCSC1003 2 6 2 2 4" xfId="40818"/>
    <cellStyle name="A_green_NCSC1003 2 6 2 3" xfId="12089"/>
    <cellStyle name="A_green_NCSC1003 2 6 2 3 2" xfId="27655"/>
    <cellStyle name="A_green_NCSC1003 2 6 2 3 3" xfId="36305"/>
    <cellStyle name="A_green_NCSC1003 2 6 2 3 4" xfId="41776"/>
    <cellStyle name="A_green_NCSC1003 2 6 2 4" xfId="20431"/>
    <cellStyle name="A_green_NCSC1003 2 6 2 5" xfId="23045"/>
    <cellStyle name="A_green_NCSC1003 2 6 2 6" xfId="25303"/>
    <cellStyle name="A_green_NCSC1003 2 6 2 7" xfId="26682"/>
    <cellStyle name="A_green_NCSC1003 2 6 2 8" xfId="27409"/>
    <cellStyle name="A_green_NCSC1003 2 6 20" xfId="31606"/>
    <cellStyle name="A_green_NCSC1003 2 6 21" xfId="31465"/>
    <cellStyle name="A_green_NCSC1003 2 6 3" xfId="9372"/>
    <cellStyle name="A_green_NCSC1003 2 6 3 2" xfId="27656"/>
    <cellStyle name="A_green_NCSC1003 2 6 3 3" xfId="33490"/>
    <cellStyle name="A_green_NCSC1003 2 6 3 4" xfId="38836"/>
    <cellStyle name="A_green_NCSC1003 2 6 4" xfId="6946"/>
    <cellStyle name="A_green_NCSC1003 2 6 4 2" xfId="27657"/>
    <cellStyle name="A_green_NCSC1003 2 6 4 3" xfId="33334"/>
    <cellStyle name="A_green_NCSC1003 2 6 4 4" xfId="38680"/>
    <cellStyle name="A_green_NCSC1003 2 6 5" xfId="11917"/>
    <cellStyle name="A_green_NCSC1003 2 6 5 2" xfId="27658"/>
    <cellStyle name="A_green_NCSC1003 2 6 5 3" xfId="33216"/>
    <cellStyle name="A_green_NCSC1003 2 6 5 4" xfId="38434"/>
    <cellStyle name="A_green_NCSC1003 2 6 6" xfId="12040"/>
    <cellStyle name="A_green_NCSC1003 2 6 6 2" xfId="33190"/>
    <cellStyle name="A_green_NCSC1003 2 6 6 3" xfId="38408"/>
    <cellStyle name="A_green_NCSC1003 2 6 7" xfId="8679"/>
    <cellStyle name="A_green_NCSC1003 2 6 8" xfId="6463"/>
    <cellStyle name="A_green_NCSC1003 2 6 9" xfId="7852"/>
    <cellStyle name="A_green_NCSC1003 3" xfId="2848"/>
    <cellStyle name="A_green_NCSC1003 3 2" xfId="5582"/>
    <cellStyle name="A_green_NCSC1003 3 2 2" xfId="10538"/>
    <cellStyle name="A_green_NCSC1003 3 2 2 2" xfId="27659"/>
    <cellStyle name="A_green_NCSC1003 3 2 2 3" xfId="34855"/>
    <cellStyle name="A_green_NCSC1003 3 2 2 4" xfId="40326"/>
    <cellStyle name="A_green_NCSC1003 3 2 3" xfId="11577"/>
    <cellStyle name="A_green_NCSC1003 3 2 3 2" xfId="27660"/>
    <cellStyle name="A_green_NCSC1003 3 2 3 3" xfId="35808"/>
    <cellStyle name="A_green_NCSC1003 3 2 3 4" xfId="41279"/>
    <cellStyle name="A_green_NCSC1003 3 2 4" xfId="19935"/>
    <cellStyle name="A_green_NCSC1003 3 2 5" xfId="22553"/>
    <cellStyle name="A_green_NCSC1003 3 2 6" xfId="24928"/>
    <cellStyle name="A_green_NCSC1003 3 2 7" xfId="26218"/>
    <cellStyle name="A_green_NCSC1003 3 2 8" xfId="27053"/>
    <cellStyle name="A_green_NCSC1003 3 3" xfId="8477"/>
    <cellStyle name="A_green_NCSC1003 3 3 2" xfId="27661"/>
    <cellStyle name="A_green_NCSC1003 3 3 3" xfId="33869"/>
    <cellStyle name="A_green_NCSC1003 3 3 4" xfId="39215"/>
    <cellStyle name="A_green_NCSC1003 3 4" xfId="9570"/>
    <cellStyle name="A_green_NCSC1003 3 4 2" xfId="27662"/>
    <cellStyle name="A_green_NCSC1003 3 4 3" xfId="33326"/>
    <cellStyle name="A_green_NCSC1003 3 4 4" xfId="38662"/>
    <cellStyle name="A_green_NCSC1003 3 5" xfId="10212"/>
    <cellStyle name="A_green_NCSC1003 3 6" xfId="22285"/>
    <cellStyle name="A_green_NCSC1003 3 7" xfId="24681"/>
    <cellStyle name="A_green_NCSC1003 3 8" xfId="26003"/>
    <cellStyle name="A_green_NCSC1003 3 9" xfId="26079"/>
    <cellStyle name="A_green_NCSC1003 4" xfId="3238"/>
    <cellStyle name="A_green_NCSC1003 4 2" xfId="8751"/>
    <cellStyle name="A_green_NCSC1003 4 2 2" xfId="27663"/>
    <cellStyle name="A_green_NCSC1003 4 2 3" xfId="33141"/>
    <cellStyle name="A_green_NCSC1003 4 2 4" xfId="38359"/>
    <cellStyle name="A_green_NCSC1003 4 3" xfId="7382"/>
    <cellStyle name="A_green_NCSC1003 4 3 2" xfId="27664"/>
    <cellStyle name="A_green_NCSC1003 4 3 3" xfId="33472"/>
    <cellStyle name="A_green_NCSC1003 4 3 4" xfId="38818"/>
    <cellStyle name="A_green_NCSC1003 4 4" xfId="18087"/>
    <cellStyle name="A_green_NCSC1003 4 5" xfId="18180"/>
    <cellStyle name="A_green_NCSC1003 4 6" xfId="23146"/>
    <cellStyle name="A_green_NCSC1003 4 7" xfId="25419"/>
    <cellStyle name="A_green_NCSC1003 4 8" xfId="25118"/>
    <cellStyle name="A_green_NCSC1003 5" xfId="3669"/>
    <cellStyle name="A_green_NCSC1003 5 10" xfId="7241"/>
    <cellStyle name="A_green_NCSC1003 5 11" xfId="10615"/>
    <cellStyle name="A_green_NCSC1003 5 12" xfId="11112"/>
    <cellStyle name="A_green_NCSC1003 5 13" xfId="12521"/>
    <cellStyle name="A_green_NCSC1003 5 14" xfId="13698"/>
    <cellStyle name="A_green_NCSC1003 5 15" xfId="13492"/>
    <cellStyle name="A_green_NCSC1003 5 16" xfId="19039"/>
    <cellStyle name="A_green_NCSC1003 5 17" xfId="7756"/>
    <cellStyle name="A_green_NCSC1003 5 18" xfId="14427"/>
    <cellStyle name="A_green_NCSC1003 5 19" xfId="11288"/>
    <cellStyle name="A_green_NCSC1003 5 2" xfId="6070"/>
    <cellStyle name="A_green_NCSC1003 5 2 2" xfId="11017"/>
    <cellStyle name="A_green_NCSC1003 5 2 2 2" xfId="27665"/>
    <cellStyle name="A_green_NCSC1003 5 2 2 3" xfId="35318"/>
    <cellStyle name="A_green_NCSC1003 5 2 2 4" xfId="40789"/>
    <cellStyle name="A_green_NCSC1003 5 2 3" xfId="12055"/>
    <cellStyle name="A_green_NCSC1003 5 2 3 2" xfId="27666"/>
    <cellStyle name="A_green_NCSC1003 5 2 3 3" xfId="36272"/>
    <cellStyle name="A_green_NCSC1003 5 2 3 4" xfId="41743"/>
    <cellStyle name="A_green_NCSC1003 5 2 4" xfId="20400"/>
    <cellStyle name="A_green_NCSC1003 5 2 5" xfId="23015"/>
    <cellStyle name="A_green_NCSC1003 5 2 6" xfId="25278"/>
    <cellStyle name="A_green_NCSC1003 5 2 7" xfId="26652"/>
    <cellStyle name="A_green_NCSC1003 5 2 8" xfId="27382"/>
    <cellStyle name="A_green_NCSC1003 5 20" xfId="23396"/>
    <cellStyle name="A_green_NCSC1003 5 21" xfId="9165"/>
    <cellStyle name="A_green_NCSC1003 5 22" xfId="9723"/>
    <cellStyle name="A_green_NCSC1003 5 23" xfId="8934"/>
    <cellStyle name="A_green_NCSC1003 5 24" xfId="31575"/>
    <cellStyle name="A_green_NCSC1003 5 25" xfId="31491"/>
    <cellStyle name="A_green_NCSC1003 5 3" xfId="9065"/>
    <cellStyle name="A_green_NCSC1003 5 3 2" xfId="27667"/>
    <cellStyle name="A_green_NCSC1003 5 3 3" xfId="33434"/>
    <cellStyle name="A_green_NCSC1003 5 3 4" xfId="38780"/>
    <cellStyle name="A_green_NCSC1003 5 4" xfId="6514"/>
    <cellStyle name="A_green_NCSC1003 5 4 2" xfId="27668"/>
    <cellStyle name="A_green_NCSC1003 5 4 3" xfId="33077"/>
    <cellStyle name="A_green_NCSC1003 5 4 4" xfId="38295"/>
    <cellStyle name="A_green_NCSC1003 5 5" xfId="8121"/>
    <cellStyle name="A_green_NCSC1003 5 5 2" xfId="27669"/>
    <cellStyle name="A_green_NCSC1003 5 5 3" xfId="33202"/>
    <cellStyle name="A_green_NCSC1003 5 5 4" xfId="38420"/>
    <cellStyle name="A_green_NCSC1003 5 6" xfId="7627"/>
    <cellStyle name="A_green_NCSC1003 5 6 2" xfId="33928"/>
    <cellStyle name="A_green_NCSC1003 5 6 3" xfId="39274"/>
    <cellStyle name="A_green_NCSC1003 5 7" xfId="8936"/>
    <cellStyle name="A_green_NCSC1003 5 8" xfId="8587"/>
    <cellStyle name="A_green_NCSC1003 5 9" xfId="8434"/>
    <cellStyle name="A_green_NCSC1003 6" xfId="4845"/>
    <cellStyle name="A_green_NCSC1003 6 10" xfId="13946"/>
    <cellStyle name="A_green_NCSC1003 6 11" xfId="9855"/>
    <cellStyle name="A_green_NCSC1003 6 12" xfId="7809"/>
    <cellStyle name="A_green_NCSC1003 6 13" xfId="16289"/>
    <cellStyle name="A_green_NCSC1003 6 14" xfId="17347"/>
    <cellStyle name="A_green_NCSC1003 6 15" xfId="19811"/>
    <cellStyle name="A_green_NCSC1003 6 16" xfId="16338"/>
    <cellStyle name="A_green_NCSC1003 6 17" xfId="7081"/>
    <cellStyle name="A_green_NCSC1003 6 18" xfId="8275"/>
    <cellStyle name="A_green_NCSC1003 6 19" xfId="13651"/>
    <cellStyle name="A_green_NCSC1003 6 2" xfId="6277"/>
    <cellStyle name="A_green_NCSC1003 6 2 2" xfId="11210"/>
    <cellStyle name="A_green_NCSC1003 6 2 2 2" xfId="27670"/>
    <cellStyle name="A_green_NCSC1003 6 2 2 3" xfId="35475"/>
    <cellStyle name="A_green_NCSC1003 6 2 2 4" xfId="40946"/>
    <cellStyle name="A_green_NCSC1003 6 2 3" xfId="12240"/>
    <cellStyle name="A_green_NCSC1003 6 2 3 2" xfId="27671"/>
    <cellStyle name="A_green_NCSC1003 6 2 3 3" xfId="36467"/>
    <cellStyle name="A_green_NCSC1003 6 2 3 4" xfId="41938"/>
    <cellStyle name="A_green_NCSC1003 6 2 4" xfId="20575"/>
    <cellStyle name="A_green_NCSC1003 6 2 5" xfId="23185"/>
    <cellStyle name="A_green_NCSC1003 6 2 6" xfId="25426"/>
    <cellStyle name="A_green_NCSC1003 6 2 7" xfId="26801"/>
    <cellStyle name="A_green_NCSC1003 6 2 8" xfId="27526"/>
    <cellStyle name="A_green_NCSC1003 6 20" xfId="24813"/>
    <cellStyle name="A_green_NCSC1003 6 21" xfId="15577"/>
    <cellStyle name="A_green_NCSC1003 6 22" xfId="9148"/>
    <cellStyle name="A_green_NCSC1003 6 23" xfId="18166"/>
    <cellStyle name="A_green_NCSC1003 6 24" xfId="31872"/>
    <cellStyle name="A_green_NCSC1003 6 25" xfId="31877"/>
    <cellStyle name="A_green_NCSC1003 6 3" xfId="9929"/>
    <cellStyle name="A_green_NCSC1003 6 3 2" xfId="27672"/>
    <cellStyle name="A_green_NCSC1003 6 3 3" xfId="33718"/>
    <cellStyle name="A_green_NCSC1003 6 3 4" xfId="39064"/>
    <cellStyle name="A_green_NCSC1003 6 4" xfId="10030"/>
    <cellStyle name="A_green_NCSC1003 6 4 2" xfId="27673"/>
    <cellStyle name="A_green_NCSC1003 6 4 3" xfId="33788"/>
    <cellStyle name="A_green_NCSC1003 6 4 4" xfId="39134"/>
    <cellStyle name="A_green_NCSC1003 6 5" xfId="8345"/>
    <cellStyle name="A_green_NCSC1003 6 5 2" xfId="27674"/>
    <cellStyle name="A_green_NCSC1003 6 5 3" xfId="33271"/>
    <cellStyle name="A_green_NCSC1003 6 5 4" xfId="38489"/>
    <cellStyle name="A_green_NCSC1003 6 6" xfId="7247"/>
    <cellStyle name="A_green_NCSC1003 6 6 2" xfId="33319"/>
    <cellStyle name="A_green_NCSC1003 6 6 3" xfId="38605"/>
    <cellStyle name="A_green_NCSC1003 6 7" xfId="7851"/>
    <cellStyle name="A_green_NCSC1003 6 8" xfId="7048"/>
    <cellStyle name="A_green_NCSC1003 6 9" xfId="8493"/>
    <cellStyle name="A_green_NCSC1003 7" xfId="4121"/>
    <cellStyle name="A_green_NCSC1003 7 10" xfId="8585"/>
    <cellStyle name="A_green_NCSC1003 7 11" xfId="6458"/>
    <cellStyle name="A_green_NCSC1003 7 12" xfId="17911"/>
    <cellStyle name="A_green_NCSC1003 7 13" xfId="9443"/>
    <cellStyle name="A_green_NCSC1003 7 14" xfId="9491"/>
    <cellStyle name="A_green_NCSC1003 7 15" xfId="13656"/>
    <cellStyle name="A_green_NCSC1003 7 16" xfId="7561"/>
    <cellStyle name="A_green_NCSC1003 7 17" xfId="21625"/>
    <cellStyle name="A_green_NCSC1003 7 18" xfId="22885"/>
    <cellStyle name="A_green_NCSC1003 7 19" xfId="8162"/>
    <cellStyle name="A_green_NCSC1003 7 2" xfId="6106"/>
    <cellStyle name="A_green_NCSC1003 7 2 2" xfId="11050"/>
    <cellStyle name="A_green_NCSC1003 7 2 2 2" xfId="27675"/>
    <cellStyle name="A_green_NCSC1003 7 2 2 3" xfId="35346"/>
    <cellStyle name="A_green_NCSC1003 7 2 2 4" xfId="40817"/>
    <cellStyle name="A_green_NCSC1003 7 2 3" xfId="12088"/>
    <cellStyle name="A_green_NCSC1003 7 2 3 2" xfId="27676"/>
    <cellStyle name="A_green_NCSC1003 7 2 3 3" xfId="36304"/>
    <cellStyle name="A_green_NCSC1003 7 2 3 4" xfId="41775"/>
    <cellStyle name="A_green_NCSC1003 7 2 4" xfId="20430"/>
    <cellStyle name="A_green_NCSC1003 7 2 5" xfId="23044"/>
    <cellStyle name="A_green_NCSC1003 7 2 6" xfId="25302"/>
    <cellStyle name="A_green_NCSC1003 7 2 7" xfId="26681"/>
    <cellStyle name="A_green_NCSC1003 7 2 8" xfId="27408"/>
    <cellStyle name="A_green_NCSC1003 7 20" xfId="31605"/>
    <cellStyle name="A_green_NCSC1003 7 21" xfId="31466"/>
    <cellStyle name="A_green_NCSC1003 7 3" xfId="9371"/>
    <cellStyle name="A_green_NCSC1003 7 3 2" xfId="27677"/>
    <cellStyle name="A_green_NCSC1003 7 3 3" xfId="33489"/>
    <cellStyle name="A_green_NCSC1003 7 3 4" xfId="38835"/>
    <cellStyle name="A_green_NCSC1003 7 4" xfId="9812"/>
    <cellStyle name="A_green_NCSC1003 7 4 2" xfId="27678"/>
    <cellStyle name="A_green_NCSC1003 7 4 3" xfId="33675"/>
    <cellStyle name="A_green_NCSC1003 7 4 4" xfId="39021"/>
    <cellStyle name="A_green_NCSC1003 7 5" xfId="9735"/>
    <cellStyle name="A_green_NCSC1003 7 5 2" xfId="27679"/>
    <cellStyle name="A_green_NCSC1003 7 5 3" xfId="33421"/>
    <cellStyle name="A_green_NCSC1003 7 5 4" xfId="38767"/>
    <cellStyle name="A_green_NCSC1003 7 6" xfId="13337"/>
    <cellStyle name="A_green_NCSC1003 7 6 2" xfId="32972"/>
    <cellStyle name="A_green_NCSC1003 7 6 3" xfId="38190"/>
    <cellStyle name="A_green_NCSC1003 7 7" xfId="12673"/>
    <cellStyle name="A_green_NCSC1003 7 8" xfId="10037"/>
    <cellStyle name="A_green_NCSC1003 7 9" xfId="6994"/>
    <cellStyle name="a1" xfId="471"/>
    <cellStyle name="a1 2" xfId="3236"/>
    <cellStyle name="a1 3" xfId="4841"/>
    <cellStyle name="a1 3 2" xfId="6273"/>
    <cellStyle name="a1 4" xfId="4124"/>
    <cellStyle name="Accent1 2" xfId="472"/>
    <cellStyle name="Accent1 2 2" xfId="473"/>
    <cellStyle name="Accent1 2 2 2" xfId="4839"/>
    <cellStyle name="Accent1 2 3" xfId="474"/>
    <cellStyle name="Accent1 2 3 2" xfId="4838"/>
    <cellStyle name="Accent1 2 4" xfId="475"/>
    <cellStyle name="Accent1 2 4 2" xfId="4837"/>
    <cellStyle name="Accent1 2 5" xfId="476"/>
    <cellStyle name="Accent1 2 5 2" xfId="4836"/>
    <cellStyle name="Accent1 2 6" xfId="4840"/>
    <cellStyle name="Accent1 3" xfId="477"/>
    <cellStyle name="Accent1 3 2" xfId="4835"/>
    <cellStyle name="Accent1 4" xfId="478"/>
    <cellStyle name="Accent1 4 2" xfId="479"/>
    <cellStyle name="Accent1 4 2 2" xfId="4833"/>
    <cellStyle name="Accent1 4 3" xfId="480"/>
    <cellStyle name="Accent1 4 3 2" xfId="4832"/>
    <cellStyle name="Accent1 4 4" xfId="4834"/>
    <cellStyle name="Accent1 5" xfId="481"/>
    <cellStyle name="Accent1 5 2" xfId="4831"/>
    <cellStyle name="Accent1 6" xfId="6374"/>
    <cellStyle name="Accent1 7" xfId="5401"/>
    <cellStyle name="Accent1 8" xfId="21"/>
    <cellStyle name="Accent2 2" xfId="482"/>
    <cellStyle name="Accent2 2 2" xfId="483"/>
    <cellStyle name="Accent2 2 2 2" xfId="4829"/>
    <cellStyle name="Accent2 2 3" xfId="484"/>
    <cellStyle name="Accent2 2 3 2" xfId="4828"/>
    <cellStyle name="Accent2 2 4" xfId="485"/>
    <cellStyle name="Accent2 2 4 2" xfId="4827"/>
    <cellStyle name="Accent2 2 5" xfId="486"/>
    <cellStyle name="Accent2 2 5 2" xfId="4826"/>
    <cellStyle name="Accent2 2 6" xfId="4830"/>
    <cellStyle name="Accent2 3" xfId="487"/>
    <cellStyle name="Accent2 3 2" xfId="4825"/>
    <cellStyle name="Accent2 4" xfId="488"/>
    <cellStyle name="Accent2 4 2" xfId="489"/>
    <cellStyle name="Accent2 4 2 2" xfId="4823"/>
    <cellStyle name="Accent2 4 3" xfId="490"/>
    <cellStyle name="Accent2 4 3 2" xfId="4822"/>
    <cellStyle name="Accent2 4 4" xfId="4824"/>
    <cellStyle name="Accent2 5" xfId="491"/>
    <cellStyle name="Accent2 5 2" xfId="4821"/>
    <cellStyle name="Accent2 6" xfId="6378"/>
    <cellStyle name="Accent2 7" xfId="5405"/>
    <cellStyle name="Accent2 8" xfId="25"/>
    <cellStyle name="Accent3 2" xfId="492"/>
    <cellStyle name="Accent3 2 2" xfId="493"/>
    <cellStyle name="Accent3 2 2 2" xfId="4819"/>
    <cellStyle name="Accent3 2 3" xfId="494"/>
    <cellStyle name="Accent3 2 3 2" xfId="4818"/>
    <cellStyle name="Accent3 2 4" xfId="495"/>
    <cellStyle name="Accent3 2 4 2" xfId="4817"/>
    <cellStyle name="Accent3 2 5" xfId="496"/>
    <cellStyle name="Accent3 2 5 2" xfId="4816"/>
    <cellStyle name="Accent3 2 6" xfId="4820"/>
    <cellStyle name="Accent3 3" xfId="497"/>
    <cellStyle name="Accent3 3 2" xfId="4815"/>
    <cellStyle name="Accent3 4" xfId="498"/>
    <cellStyle name="Accent3 4 2" xfId="499"/>
    <cellStyle name="Accent3 4 2 2" xfId="4813"/>
    <cellStyle name="Accent3 4 3" xfId="500"/>
    <cellStyle name="Accent3 4 3 2" xfId="4812"/>
    <cellStyle name="Accent3 4 4" xfId="4814"/>
    <cellStyle name="Accent3 5" xfId="501"/>
    <cellStyle name="Accent3 5 2" xfId="4811"/>
    <cellStyle name="Accent3 6" xfId="6382"/>
    <cellStyle name="Accent3 7" xfId="5409"/>
    <cellStyle name="Accent3 8" xfId="29"/>
    <cellStyle name="Accent4 2" xfId="502"/>
    <cellStyle name="Accent4 2 2" xfId="503"/>
    <cellStyle name="Accent4 2 2 2" xfId="4809"/>
    <cellStyle name="Accent4 2 3" xfId="504"/>
    <cellStyle name="Accent4 2 3 2" xfId="4808"/>
    <cellStyle name="Accent4 2 4" xfId="505"/>
    <cellStyle name="Accent4 2 4 2" xfId="4807"/>
    <cellStyle name="Accent4 2 5" xfId="506"/>
    <cellStyle name="Accent4 2 5 2" xfId="4806"/>
    <cellStyle name="Accent4 2 6" xfId="4810"/>
    <cellStyle name="Accent4 3" xfId="507"/>
    <cellStyle name="Accent4 3 2" xfId="4805"/>
    <cellStyle name="Accent4 4" xfId="508"/>
    <cellStyle name="Accent4 4 2" xfId="509"/>
    <cellStyle name="Accent4 4 2 2" xfId="4803"/>
    <cellStyle name="Accent4 4 3" xfId="510"/>
    <cellStyle name="Accent4 4 3 2" xfId="4802"/>
    <cellStyle name="Accent4 4 4" xfId="4804"/>
    <cellStyle name="Accent4 5" xfId="511"/>
    <cellStyle name="Accent4 5 2" xfId="4801"/>
    <cellStyle name="Accent4 6" xfId="6386"/>
    <cellStyle name="Accent4 7" xfId="5413"/>
    <cellStyle name="Accent4 8" xfId="33"/>
    <cellStyle name="Accent5 2" xfId="512"/>
    <cellStyle name="Accent5 2 2" xfId="513"/>
    <cellStyle name="Accent5 2 2 2" xfId="4799"/>
    <cellStyle name="Accent5 2 3" xfId="514"/>
    <cellStyle name="Accent5 2 3 2" xfId="4798"/>
    <cellStyle name="Accent5 2 4" xfId="515"/>
    <cellStyle name="Accent5 2 4 2" xfId="4797"/>
    <cellStyle name="Accent5 2 5" xfId="516"/>
    <cellStyle name="Accent5 2 5 2" xfId="4796"/>
    <cellStyle name="Accent5 2 6" xfId="4800"/>
    <cellStyle name="Accent5 3" xfId="517"/>
    <cellStyle name="Accent5 3 2" xfId="4795"/>
    <cellStyle name="Accent5 4" xfId="6390"/>
    <cellStyle name="Accent5 5" xfId="5417"/>
    <cellStyle name="Accent5 6" xfId="37"/>
    <cellStyle name="Accent6 2" xfId="518"/>
    <cellStyle name="Accent6 2 2" xfId="519"/>
    <cellStyle name="Accent6 2 2 2" xfId="4793"/>
    <cellStyle name="Accent6 2 3" xfId="520"/>
    <cellStyle name="Accent6 2 3 2" xfId="4792"/>
    <cellStyle name="Accent6 2 4" xfId="521"/>
    <cellStyle name="Accent6 2 4 2" xfId="4791"/>
    <cellStyle name="Accent6 2 5" xfId="522"/>
    <cellStyle name="Accent6 2 5 2" xfId="4790"/>
    <cellStyle name="Accent6 2 6" xfId="4794"/>
    <cellStyle name="Accent6 3" xfId="523"/>
    <cellStyle name="Accent6 3 2" xfId="4789"/>
    <cellStyle name="Accent6 4" xfId="6394"/>
    <cellStyle name="Accent6 5" xfId="5421"/>
    <cellStyle name="Accent6 6" xfId="41"/>
    <cellStyle name="Accounting" xfId="524"/>
    <cellStyle name="Acctg" xfId="525"/>
    <cellStyle name="Acctg 2" xfId="4788"/>
    <cellStyle name="active" xfId="526"/>
    <cellStyle name="active 2" xfId="4787"/>
    <cellStyle name="Actual Date" xfId="527"/>
    <cellStyle name="Actual Date 2" xfId="528"/>
    <cellStyle name="Actuals" xfId="529"/>
    <cellStyle name="Actuals 2" xfId="530"/>
    <cellStyle name="Actuals 2 2" xfId="4786"/>
    <cellStyle name="AFE" xfId="531"/>
    <cellStyle name="AFE 2" xfId="4785"/>
    <cellStyle name="args.style" xfId="532"/>
    <cellStyle name="args.style 2" xfId="4784"/>
    <cellStyle name="Arial 10" xfId="533"/>
    <cellStyle name="Arial 10 2" xfId="534"/>
    <cellStyle name="Arial 10 2 2" xfId="4782"/>
    <cellStyle name="Arial 10 3" xfId="4783"/>
    <cellStyle name="Arial 12" xfId="535"/>
    <cellStyle name="Arial 12 2" xfId="4781"/>
    <cellStyle name="ArialNormal" xfId="536"/>
    <cellStyle name="ArialNormal 2" xfId="537"/>
    <cellStyle name="ArialNormal 2 2" xfId="2851"/>
    <cellStyle name="ArialNormal 2 2 2" xfId="5585"/>
    <cellStyle name="ArialNormal 2 2 2 10" xfId="18396"/>
    <cellStyle name="ArialNormal 2 2 2 11" xfId="19174"/>
    <cellStyle name="ArialNormal 2 2 2 12" xfId="19938"/>
    <cellStyle name="ArialNormal 2 2 2 13" xfId="20971"/>
    <cellStyle name="ArialNormal 2 2 2 14" xfId="21813"/>
    <cellStyle name="ArialNormal 2 2 2 15" xfId="22556"/>
    <cellStyle name="ArialNormal 2 2 2 16" xfId="23521"/>
    <cellStyle name="ArialNormal 2 2 2 17" xfId="24219"/>
    <cellStyle name="ArialNormal 2 2 2 18" xfId="25563"/>
    <cellStyle name="ArialNormal 2 2 2 19" xfId="26221"/>
    <cellStyle name="ArialNormal 2 2 2 2" xfId="10541"/>
    <cellStyle name="ArialNormal 2 2 2 2 2" xfId="27680"/>
    <cellStyle name="ArialNormal 2 2 2 2 3" xfId="34049"/>
    <cellStyle name="ArialNormal 2 2 2 2 4" xfId="39411"/>
    <cellStyle name="ArialNormal 2 2 2 20" xfId="27056"/>
    <cellStyle name="ArialNormal 2 2 2 21" xfId="32213"/>
    <cellStyle name="ArialNormal 2 2 2 22" xfId="37444"/>
    <cellStyle name="ArialNormal 2 2 2 3" xfId="11580"/>
    <cellStyle name="ArialNormal 2 2 2 3 2" xfId="27681"/>
    <cellStyle name="ArialNormal 2 2 2 3 3" xfId="34858"/>
    <cellStyle name="ArialNormal 2 2 2 3 4" xfId="40329"/>
    <cellStyle name="ArialNormal 2 2 2 4" xfId="12679"/>
    <cellStyle name="ArialNormal 2 2 2 4 2" xfId="27682"/>
    <cellStyle name="ArialNormal 2 2 2 4 3" xfId="35811"/>
    <cellStyle name="ArialNormal 2 2 2 4 4" xfId="41282"/>
    <cellStyle name="ArialNormal 2 2 2 5" xfId="8361"/>
    <cellStyle name="ArialNormal 2 2 2 5 2" xfId="36779"/>
    <cellStyle name="ArialNormal 2 2 2 5 3" xfId="42250"/>
    <cellStyle name="ArialNormal 2 2 2 6" xfId="14594"/>
    <cellStyle name="ArialNormal 2 2 2 7" xfId="15627"/>
    <cellStyle name="ArialNormal 2 2 2 8" xfId="16415"/>
    <cellStyle name="ArialNormal 2 2 2 9" xfId="17478"/>
    <cellStyle name="ArialNormal 2 2 3" xfId="27683"/>
    <cellStyle name="ArialNormal 2 2 3 2" xfId="27684"/>
    <cellStyle name="ArialNormal 2 2 3 3" xfId="38528"/>
    <cellStyle name="ArialNormal 2 3" xfId="3223"/>
    <cellStyle name="ArialNormal 2 3 2" xfId="5944"/>
    <cellStyle name="ArialNormal 2 3 2 10" xfId="18697"/>
    <cellStyle name="ArialNormal 2 3 2 11" xfId="19472"/>
    <cellStyle name="ArialNormal 2 3 2 12" xfId="20282"/>
    <cellStyle name="ArialNormal 2 3 2 13" xfId="21259"/>
    <cellStyle name="ArialNormal 2 3 2 14" xfId="22102"/>
    <cellStyle name="ArialNormal 2 3 2 15" xfId="22898"/>
    <cellStyle name="ArialNormal 2 3 2 16" xfId="23800"/>
    <cellStyle name="ArialNormal 2 3 2 17" xfId="24497"/>
    <cellStyle name="ArialNormal 2 3 2 18" xfId="25826"/>
    <cellStyle name="ArialNormal 2 3 2 19" xfId="26546"/>
    <cellStyle name="ArialNormal 2 3 2 2" xfId="10893"/>
    <cellStyle name="ArialNormal 2 3 2 2 2" xfId="27685"/>
    <cellStyle name="ArialNormal 2 3 2 2 3" xfId="34304"/>
    <cellStyle name="ArialNormal 2 3 2 2 4" xfId="39742"/>
    <cellStyle name="ArialNormal 2 3 2 20" xfId="27301"/>
    <cellStyle name="ArialNormal 2 3 2 21" xfId="32545"/>
    <cellStyle name="ArialNormal 2 3 2 22" xfId="37775"/>
    <cellStyle name="ArialNormal 2 3 2 3" xfId="11933"/>
    <cellStyle name="ArialNormal 2 3 2 3 2" xfId="27686"/>
    <cellStyle name="ArialNormal 2 3 2 3 3" xfId="35200"/>
    <cellStyle name="ArialNormal 2 3 2 3 4" xfId="40671"/>
    <cellStyle name="ArialNormal 2 3 2 4" xfId="12989"/>
    <cellStyle name="ArialNormal 2 3 2 4 2" xfId="27687"/>
    <cellStyle name="ArialNormal 2 3 2 4 3" xfId="36153"/>
    <cellStyle name="ArialNormal 2 3 2 4 4" xfId="41624"/>
    <cellStyle name="ArialNormal 2 3 2 5" xfId="10222"/>
    <cellStyle name="ArialNormal 2 3 2 5 2" xfId="37035"/>
    <cellStyle name="ArialNormal 2 3 2 5 3" xfId="42506"/>
    <cellStyle name="ArialNormal 2 3 2 6" xfId="14940"/>
    <cellStyle name="ArialNormal 2 3 2 7" xfId="15936"/>
    <cellStyle name="ArialNormal 2 3 2 8" xfId="16763"/>
    <cellStyle name="ArialNormal 2 3 2 9" xfId="17778"/>
    <cellStyle name="ArialNormal 2 4" xfId="3717"/>
    <cellStyle name="ArialNormal 2 4 10" xfId="6515"/>
    <cellStyle name="ArialNormal 2 4 11" xfId="10140"/>
    <cellStyle name="ArialNormal 2 4 12" xfId="8924"/>
    <cellStyle name="ArialNormal 2 4 13" xfId="7401"/>
    <cellStyle name="ArialNormal 2 4 14" xfId="8148"/>
    <cellStyle name="ArialNormal 2 4 15" xfId="18174"/>
    <cellStyle name="ArialNormal 2 4 16" xfId="16083"/>
    <cellStyle name="ArialNormal 2 4 17" xfId="20019"/>
    <cellStyle name="ArialNormal 2 4 18" xfId="9489"/>
    <cellStyle name="ArialNormal 2 4 19" xfId="18256"/>
    <cellStyle name="ArialNormal 2 4 2" xfId="6074"/>
    <cellStyle name="ArialNormal 2 4 2 10" xfId="18811"/>
    <cellStyle name="ArialNormal 2 4 2 11" xfId="19587"/>
    <cellStyle name="ArialNormal 2 4 2 12" xfId="20404"/>
    <cellStyle name="ArialNormal 2 4 2 13" xfId="21367"/>
    <cellStyle name="ArialNormal 2 4 2 14" xfId="22209"/>
    <cellStyle name="ArialNormal 2 4 2 15" xfId="23019"/>
    <cellStyle name="ArialNormal 2 4 2 16" xfId="23900"/>
    <cellStyle name="ArialNormal 2 4 2 17" xfId="24601"/>
    <cellStyle name="ArialNormal 2 4 2 18" xfId="25930"/>
    <cellStyle name="ArialNormal 2 4 2 19" xfId="26656"/>
    <cellStyle name="ArialNormal 2 4 2 2" xfId="11021"/>
    <cellStyle name="ArialNormal 2 4 2 2 2" xfId="27688"/>
    <cellStyle name="ArialNormal 2 4 2 2 3" xfId="34403"/>
    <cellStyle name="ArialNormal 2 4 2 2 4" xfId="39856"/>
    <cellStyle name="ArialNormal 2 4 2 20" xfId="27386"/>
    <cellStyle name="ArialNormal 2 4 2 21" xfId="32657"/>
    <cellStyle name="ArialNormal 2 4 2 22" xfId="37889"/>
    <cellStyle name="ArialNormal 2 4 2 3" xfId="12059"/>
    <cellStyle name="ArialNormal 2 4 2 3 2" xfId="27689"/>
    <cellStyle name="ArialNormal 2 4 2 3 3" xfId="35322"/>
    <cellStyle name="ArialNormal 2 4 2 3 4" xfId="40793"/>
    <cellStyle name="ArialNormal 2 4 2 4" xfId="13106"/>
    <cellStyle name="ArialNormal 2 4 2 4 2" xfId="27690"/>
    <cellStyle name="ArialNormal 2 4 2 4 3" xfId="36276"/>
    <cellStyle name="ArialNormal 2 4 2 4 4" xfId="41747"/>
    <cellStyle name="ArialNormal 2 4 2 5" xfId="14116"/>
    <cellStyle name="ArialNormal 2 4 2 5 2" xfId="37128"/>
    <cellStyle name="ArialNormal 2 4 2 5 3" xfId="42599"/>
    <cellStyle name="ArialNormal 2 4 2 6" xfId="15064"/>
    <cellStyle name="ArialNormal 2 4 2 7" xfId="16055"/>
    <cellStyle name="ArialNormal 2 4 2 8" xfId="16892"/>
    <cellStyle name="ArialNormal 2 4 2 9" xfId="17894"/>
    <cellStyle name="ArialNormal 2 4 20" xfId="19501"/>
    <cellStyle name="ArialNormal 2 4 21" xfId="21630"/>
    <cellStyle name="ArialNormal 2 4 22" xfId="21258"/>
    <cellStyle name="ArialNormal 2 4 23" xfId="21270"/>
    <cellStyle name="ArialNormal 2 4 24" xfId="31578"/>
    <cellStyle name="ArialNormal 2 4 25" xfId="31488"/>
    <cellStyle name="ArialNormal 2 4 3" xfId="9098"/>
    <cellStyle name="ArialNormal 2 4 3 2" xfId="27691"/>
    <cellStyle name="ArialNormal 2 4 3 3" xfId="33440"/>
    <cellStyle name="ArialNormal 2 4 3 4" xfId="38786"/>
    <cellStyle name="ArialNormal 2 4 4" xfId="7118"/>
    <cellStyle name="ArialNormal 2 4 4 2" xfId="27692"/>
    <cellStyle name="ArialNormal 2 4 4 3" xfId="34123"/>
    <cellStyle name="ArialNormal 2 4 4 4" xfId="39485"/>
    <cellStyle name="ArialNormal 2 4 5" xfId="8138"/>
    <cellStyle name="ArialNormal 2 4 5 2" xfId="27693"/>
    <cellStyle name="ArialNormal 2 4 5 3" xfId="32958"/>
    <cellStyle name="ArialNormal 2 4 5 4" xfId="38176"/>
    <cellStyle name="ArialNormal 2 4 6" xfId="7111"/>
    <cellStyle name="ArialNormal 2 4 6 2" xfId="33518"/>
    <cellStyle name="ArialNormal 2 4 6 3" xfId="38864"/>
    <cellStyle name="ArialNormal 2 4 7" xfId="13842"/>
    <cellStyle name="ArialNormal 2 4 8" xfId="7094"/>
    <cellStyle name="ArialNormal 2 4 9" xfId="12600"/>
    <cellStyle name="ArialNormal 2 5" xfId="4779"/>
    <cellStyle name="ArialNormal 2 5 10" xfId="14666"/>
    <cellStyle name="ArialNormal 2 5 11" xfId="7120"/>
    <cellStyle name="ArialNormal 2 5 12" xfId="18187"/>
    <cellStyle name="ArialNormal 2 5 13" xfId="9815"/>
    <cellStyle name="ArialNormal 2 5 14" xfId="9262"/>
    <cellStyle name="ArialNormal 2 5 15" xfId="19049"/>
    <cellStyle name="ArialNormal 2 5 16" xfId="20009"/>
    <cellStyle name="ArialNormal 2 5 17" xfId="17682"/>
    <cellStyle name="ArialNormal 2 5 18" xfId="8164"/>
    <cellStyle name="ArialNormal 2 5 19" xfId="8189"/>
    <cellStyle name="ArialNormal 2 5 2" xfId="6269"/>
    <cellStyle name="ArialNormal 2 5 2 10" xfId="18972"/>
    <cellStyle name="ArialNormal 2 5 2 11" xfId="19743"/>
    <cellStyle name="ArialNormal 2 5 2 12" xfId="20567"/>
    <cellStyle name="ArialNormal 2 5 2 13" xfId="21555"/>
    <cellStyle name="ArialNormal 2 5 2 14" xfId="22356"/>
    <cellStyle name="ArialNormal 2 5 2 15" xfId="23177"/>
    <cellStyle name="ArialNormal 2 5 2 16" xfId="24052"/>
    <cellStyle name="ArialNormal 2 5 2 17" xfId="24755"/>
    <cellStyle name="ArialNormal 2 5 2 18" xfId="26069"/>
    <cellStyle name="ArialNormal 2 5 2 19" xfId="26795"/>
    <cellStyle name="ArialNormal 2 5 2 2" xfId="11203"/>
    <cellStyle name="ArialNormal 2 5 2 2 2" xfId="27694"/>
    <cellStyle name="ArialNormal 2 5 2 2 3" xfId="34541"/>
    <cellStyle name="ArialNormal 2 5 2 2 4" xfId="39994"/>
    <cellStyle name="ArialNormal 2 5 2 20" xfId="27520"/>
    <cellStyle name="ArialNormal 2 5 2 21" xfId="32797"/>
    <cellStyle name="ArialNormal 2 5 2 22" xfId="38019"/>
    <cellStyle name="ArialNormal 2 5 2 3" xfId="12232"/>
    <cellStyle name="ArialNormal 2 5 2 3 2" xfId="27695"/>
    <cellStyle name="ArialNormal 2 5 2 3 3" xfId="35468"/>
    <cellStyle name="ArialNormal 2 5 2 3 4" xfId="40939"/>
    <cellStyle name="ArialNormal 2 5 2 4" xfId="13274"/>
    <cellStyle name="ArialNormal 2 5 2 4 2" xfId="27696"/>
    <cellStyle name="ArialNormal 2 5 2 4 3" xfId="36460"/>
    <cellStyle name="ArialNormal 2 5 2 4 4" xfId="41931"/>
    <cellStyle name="ArialNormal 2 5 2 5" xfId="14289"/>
    <cellStyle name="ArialNormal 2 5 2 5 2" xfId="37313"/>
    <cellStyle name="ArialNormal 2 5 2 5 3" xfId="42784"/>
    <cellStyle name="ArialNormal 2 5 2 6" xfId="15230"/>
    <cellStyle name="ArialNormal 2 5 2 7" xfId="16222"/>
    <cellStyle name="ArialNormal 2 5 2 8" xfId="17063"/>
    <cellStyle name="ArialNormal 2 5 2 9" xfId="18083"/>
    <cellStyle name="ArialNormal 2 5 20" xfId="15361"/>
    <cellStyle name="ArialNormal 2 5 21" xfId="19419"/>
    <cellStyle name="ArialNormal 2 5 22" xfId="18234"/>
    <cellStyle name="ArialNormal 2 5 23" xfId="17349"/>
    <cellStyle name="ArialNormal 2 5 24" xfId="31858"/>
    <cellStyle name="ArialNormal 2 5 25" xfId="31381"/>
    <cellStyle name="ArialNormal 2 5 3" xfId="9875"/>
    <cellStyle name="ArialNormal 2 5 3 2" xfId="27697"/>
    <cellStyle name="ArialNormal 2 5 3 3" xfId="33683"/>
    <cellStyle name="ArialNormal 2 5 3 4" xfId="39029"/>
    <cellStyle name="ArialNormal 2 5 4" xfId="11307"/>
    <cellStyle name="ArialNormal 2 5 4 2" xfId="27698"/>
    <cellStyle name="ArialNormal 2 5 4 3" xfId="32948"/>
    <cellStyle name="ArialNormal 2 5 4 4" xfId="38166"/>
    <cellStyle name="ArialNormal 2 5 5" xfId="10073"/>
    <cellStyle name="ArialNormal 2 5 5 2" xfId="27699"/>
    <cellStyle name="ArialNormal 2 5 5 3" xfId="33809"/>
    <cellStyle name="ArialNormal 2 5 5 4" xfId="39155"/>
    <cellStyle name="ArialNormal 2 5 6" xfId="7375"/>
    <cellStyle name="ArialNormal 2 5 6 2" xfId="33390"/>
    <cellStyle name="ArialNormal 2 5 6 3" xfId="38736"/>
    <cellStyle name="ArialNormal 2 5 7" xfId="11688"/>
    <cellStyle name="ArialNormal 2 5 8" xfId="13530"/>
    <cellStyle name="ArialNormal 2 5 9" xfId="8976"/>
    <cellStyle name="ArialNormal 2 6" xfId="4585"/>
    <cellStyle name="ArialNormal 2 6 10" xfId="17475"/>
    <cellStyle name="ArialNormal 2 6 11" xfId="7472"/>
    <cellStyle name="ArialNormal 2 6 12" xfId="6583"/>
    <cellStyle name="ArialNormal 2 6 13" xfId="16270"/>
    <cellStyle name="ArialNormal 2 6 14" xfId="17280"/>
    <cellStyle name="ArialNormal 2 6 15" xfId="8764"/>
    <cellStyle name="ArialNormal 2 6 16" xfId="8332"/>
    <cellStyle name="ArialNormal 2 6 17" xfId="20636"/>
    <cellStyle name="ArialNormal 2 6 18" xfId="25180"/>
    <cellStyle name="ArialNormal 2 6 19" xfId="7296"/>
    <cellStyle name="ArialNormal 2 6 2" xfId="9729"/>
    <cellStyle name="ArialNormal 2 6 2 2" xfId="27700"/>
    <cellStyle name="ArialNormal 2 6 2 3" xfId="33638"/>
    <cellStyle name="ArialNormal 2 6 2 4" xfId="38984"/>
    <cellStyle name="ArialNormal 2 6 20" xfId="24145"/>
    <cellStyle name="ArialNormal 2 6 21" xfId="31773"/>
    <cellStyle name="ArialNormal 2 6 22" xfId="31854"/>
    <cellStyle name="ArialNormal 2 6 3" xfId="6784"/>
    <cellStyle name="ArialNormal 2 6 3 2" xfId="27701"/>
    <cellStyle name="ArialNormal 2 6 3 3" xfId="33743"/>
    <cellStyle name="ArialNormal 2 6 3 4" xfId="39089"/>
    <cellStyle name="ArialNormal 2 6 4" xfId="8952"/>
    <cellStyle name="ArialNormal 2 6 4 2" xfId="27702"/>
    <cellStyle name="ArialNormal 2 6 4 3" xfId="33254"/>
    <cellStyle name="ArialNormal 2 6 4 4" xfId="38472"/>
    <cellStyle name="ArialNormal 2 6 5" xfId="7466"/>
    <cellStyle name="ArialNormal 2 6 5 2" xfId="33158"/>
    <cellStyle name="ArialNormal 2 6 5 3" xfId="38376"/>
    <cellStyle name="ArialNormal 2 6 6" xfId="9222"/>
    <cellStyle name="ArialNormal 2 6 7" xfId="10017"/>
    <cellStyle name="ArialNormal 2 6 8" xfId="6529"/>
    <cellStyle name="ArialNormal 2 6 9" xfId="6454"/>
    <cellStyle name="ArialNormal 3" xfId="2850"/>
    <cellStyle name="ArialNormal 3 2" xfId="5584"/>
    <cellStyle name="ArialNormal 3 2 10" xfId="18395"/>
    <cellStyle name="ArialNormal 3 2 11" xfId="19173"/>
    <cellStyle name="ArialNormal 3 2 12" xfId="19937"/>
    <cellStyle name="ArialNormal 3 2 13" xfId="20970"/>
    <cellStyle name="ArialNormal 3 2 14" xfId="21812"/>
    <cellStyle name="ArialNormal 3 2 15" xfId="22555"/>
    <cellStyle name="ArialNormal 3 2 16" xfId="23520"/>
    <cellStyle name="ArialNormal 3 2 17" xfId="24218"/>
    <cellStyle name="ArialNormal 3 2 18" xfId="25562"/>
    <cellStyle name="ArialNormal 3 2 19" xfId="26220"/>
    <cellStyle name="ArialNormal 3 2 2" xfId="10540"/>
    <cellStyle name="ArialNormal 3 2 2 2" xfId="27703"/>
    <cellStyle name="ArialNormal 3 2 2 3" xfId="34048"/>
    <cellStyle name="ArialNormal 3 2 2 4" xfId="39410"/>
    <cellStyle name="ArialNormal 3 2 20" xfId="27055"/>
    <cellStyle name="ArialNormal 3 2 21" xfId="32212"/>
    <cellStyle name="ArialNormal 3 2 22" xfId="37443"/>
    <cellStyle name="ArialNormal 3 2 3" xfId="11579"/>
    <cellStyle name="ArialNormal 3 2 3 2" xfId="27704"/>
    <cellStyle name="ArialNormal 3 2 3 3" xfId="34857"/>
    <cellStyle name="ArialNormal 3 2 3 4" xfId="40328"/>
    <cellStyle name="ArialNormal 3 2 4" xfId="12678"/>
    <cellStyle name="ArialNormal 3 2 4 2" xfId="27705"/>
    <cellStyle name="ArialNormal 3 2 4 3" xfId="35810"/>
    <cellStyle name="ArialNormal 3 2 4 4" xfId="41281"/>
    <cellStyle name="ArialNormal 3 2 5" xfId="6880"/>
    <cellStyle name="ArialNormal 3 2 5 2" xfId="36778"/>
    <cellStyle name="ArialNormal 3 2 5 3" xfId="42249"/>
    <cellStyle name="ArialNormal 3 2 6" xfId="14593"/>
    <cellStyle name="ArialNormal 3 2 7" xfId="15626"/>
    <cellStyle name="ArialNormal 3 2 8" xfId="16414"/>
    <cellStyle name="ArialNormal 3 2 9" xfId="17477"/>
    <cellStyle name="ArialNormal 3 3" xfId="27706"/>
    <cellStyle name="ArialNormal 3 3 2" xfId="27707"/>
    <cellStyle name="ArialNormal 3 3 3" xfId="38527"/>
    <cellStyle name="ArialNormal 4" xfId="3224"/>
    <cellStyle name="ArialNormal 4 2" xfId="5945"/>
    <cellStyle name="ArialNormal 4 2 10" xfId="18698"/>
    <cellStyle name="ArialNormal 4 2 11" xfId="19473"/>
    <cellStyle name="ArialNormal 4 2 12" xfId="20283"/>
    <cellStyle name="ArialNormal 4 2 13" xfId="21260"/>
    <cellStyle name="ArialNormal 4 2 14" xfId="22103"/>
    <cellStyle name="ArialNormal 4 2 15" xfId="22899"/>
    <cellStyle name="ArialNormal 4 2 16" xfId="23801"/>
    <cellStyle name="ArialNormal 4 2 17" xfId="24498"/>
    <cellStyle name="ArialNormal 4 2 18" xfId="25827"/>
    <cellStyle name="ArialNormal 4 2 19" xfId="26547"/>
    <cellStyle name="ArialNormal 4 2 2" xfId="10894"/>
    <cellStyle name="ArialNormal 4 2 2 2" xfId="27708"/>
    <cellStyle name="ArialNormal 4 2 2 3" xfId="34305"/>
    <cellStyle name="ArialNormal 4 2 2 4" xfId="39743"/>
    <cellStyle name="ArialNormal 4 2 20" xfId="27302"/>
    <cellStyle name="ArialNormal 4 2 21" xfId="32546"/>
    <cellStyle name="ArialNormal 4 2 22" xfId="37776"/>
    <cellStyle name="ArialNormal 4 2 3" xfId="11934"/>
    <cellStyle name="ArialNormal 4 2 3 2" xfId="27709"/>
    <cellStyle name="ArialNormal 4 2 3 3" xfId="35201"/>
    <cellStyle name="ArialNormal 4 2 3 4" xfId="40672"/>
    <cellStyle name="ArialNormal 4 2 4" xfId="12990"/>
    <cellStyle name="ArialNormal 4 2 4 2" xfId="27710"/>
    <cellStyle name="ArialNormal 4 2 4 3" xfId="36154"/>
    <cellStyle name="ArialNormal 4 2 4 4" xfId="41625"/>
    <cellStyle name="ArialNormal 4 2 5" xfId="9568"/>
    <cellStyle name="ArialNormal 4 2 5 2" xfId="37036"/>
    <cellStyle name="ArialNormal 4 2 5 3" xfId="42507"/>
    <cellStyle name="ArialNormal 4 2 6" xfId="14941"/>
    <cellStyle name="ArialNormal 4 2 7" xfId="15937"/>
    <cellStyle name="ArialNormal 4 2 8" xfId="16764"/>
    <cellStyle name="ArialNormal 4 2 9" xfId="17779"/>
    <cellStyle name="ArialNormal 5" xfId="3716"/>
    <cellStyle name="ArialNormal 5 10" xfId="7341"/>
    <cellStyle name="ArialNormal 5 11" xfId="9989"/>
    <cellStyle name="ArialNormal 5 12" xfId="13712"/>
    <cellStyle name="ArialNormal 5 13" xfId="9760"/>
    <cellStyle name="ArialNormal 5 14" xfId="14588"/>
    <cellStyle name="ArialNormal 5 15" xfId="19408"/>
    <cellStyle name="ArialNormal 5 16" xfId="9053"/>
    <cellStyle name="ArialNormal 5 17" xfId="8209"/>
    <cellStyle name="ArialNormal 5 18" xfId="8134"/>
    <cellStyle name="ArialNormal 5 19" xfId="20843"/>
    <cellStyle name="ArialNormal 5 2" xfId="6073"/>
    <cellStyle name="ArialNormal 5 2 10" xfId="18810"/>
    <cellStyle name="ArialNormal 5 2 11" xfId="19586"/>
    <cellStyle name="ArialNormal 5 2 12" xfId="20403"/>
    <cellStyle name="ArialNormal 5 2 13" xfId="21366"/>
    <cellStyle name="ArialNormal 5 2 14" xfId="22208"/>
    <cellStyle name="ArialNormal 5 2 15" xfId="23018"/>
    <cellStyle name="ArialNormal 5 2 16" xfId="23899"/>
    <cellStyle name="ArialNormal 5 2 17" xfId="24600"/>
    <cellStyle name="ArialNormal 5 2 18" xfId="25929"/>
    <cellStyle name="ArialNormal 5 2 19" xfId="26655"/>
    <cellStyle name="ArialNormal 5 2 2" xfId="11020"/>
    <cellStyle name="ArialNormal 5 2 2 2" xfId="27711"/>
    <cellStyle name="ArialNormal 5 2 2 3" xfId="34402"/>
    <cellStyle name="ArialNormal 5 2 2 4" xfId="39855"/>
    <cellStyle name="ArialNormal 5 2 20" xfId="27385"/>
    <cellStyle name="ArialNormal 5 2 21" xfId="32656"/>
    <cellStyle name="ArialNormal 5 2 22" xfId="37888"/>
    <cellStyle name="ArialNormal 5 2 3" xfId="12058"/>
    <cellStyle name="ArialNormal 5 2 3 2" xfId="27712"/>
    <cellStyle name="ArialNormal 5 2 3 3" xfId="35321"/>
    <cellStyle name="ArialNormal 5 2 3 4" xfId="40792"/>
    <cellStyle name="ArialNormal 5 2 4" xfId="13105"/>
    <cellStyle name="ArialNormal 5 2 4 2" xfId="27713"/>
    <cellStyle name="ArialNormal 5 2 4 3" xfId="36275"/>
    <cellStyle name="ArialNormal 5 2 4 4" xfId="41746"/>
    <cellStyle name="ArialNormal 5 2 5" xfId="14115"/>
    <cellStyle name="ArialNormal 5 2 5 2" xfId="37127"/>
    <cellStyle name="ArialNormal 5 2 5 3" xfId="42598"/>
    <cellStyle name="ArialNormal 5 2 6" xfId="15063"/>
    <cellStyle name="ArialNormal 5 2 7" xfId="16054"/>
    <cellStyle name="ArialNormal 5 2 8" xfId="16891"/>
    <cellStyle name="ArialNormal 5 2 9" xfId="17893"/>
    <cellStyle name="ArialNormal 5 20" xfId="10334"/>
    <cellStyle name="ArialNormal 5 21" xfId="9421"/>
    <cellStyle name="ArialNormal 5 22" xfId="23387"/>
    <cellStyle name="ArialNormal 5 23" xfId="24100"/>
    <cellStyle name="ArialNormal 5 24" xfId="31577"/>
    <cellStyle name="ArialNormal 5 25" xfId="31489"/>
    <cellStyle name="ArialNormal 5 3" xfId="9097"/>
    <cellStyle name="ArialNormal 5 3 2" xfId="27714"/>
    <cellStyle name="ArialNormal 5 3 3" xfId="33439"/>
    <cellStyle name="ArialNormal 5 3 4" xfId="38785"/>
    <cellStyle name="ArialNormal 5 4" xfId="7119"/>
    <cellStyle name="ArialNormal 5 4 2" xfId="27715"/>
    <cellStyle name="ArialNormal 5 4 3" xfId="33332"/>
    <cellStyle name="ArialNormal 5 4 4" xfId="38678"/>
    <cellStyle name="ArialNormal 5 5" xfId="6451"/>
    <cellStyle name="ArialNormal 5 5 2" xfId="27716"/>
    <cellStyle name="ArialNormal 5 5 3" xfId="33203"/>
    <cellStyle name="ArialNormal 5 5 4" xfId="38421"/>
    <cellStyle name="ArialNormal 5 6" xfId="8508"/>
    <cellStyle name="ArialNormal 5 6 2" xfId="33081"/>
    <cellStyle name="ArialNormal 5 6 3" xfId="38299"/>
    <cellStyle name="ArialNormal 5 7" xfId="13430"/>
    <cellStyle name="ArialNormal 5 8" xfId="11501"/>
    <cellStyle name="ArialNormal 5 9" xfId="13707"/>
    <cellStyle name="ArialNormal 6" xfId="4780"/>
    <cellStyle name="ArialNormal 6 10" xfId="7134"/>
    <cellStyle name="ArialNormal 6 11" xfId="8677"/>
    <cellStyle name="ArialNormal 6 12" xfId="7435"/>
    <cellStyle name="ArialNormal 6 13" xfId="17804"/>
    <cellStyle name="ArialNormal 6 14" xfId="19046"/>
    <cellStyle name="ArialNormal 6 15" xfId="14033"/>
    <cellStyle name="ArialNormal 6 16" xfId="18707"/>
    <cellStyle name="ArialNormal 6 17" xfId="9798"/>
    <cellStyle name="ArialNormal 6 18" xfId="7964"/>
    <cellStyle name="ArialNormal 6 19" xfId="17194"/>
    <cellStyle name="ArialNormal 6 2" xfId="6270"/>
    <cellStyle name="ArialNormal 6 2 10" xfId="18973"/>
    <cellStyle name="ArialNormal 6 2 11" xfId="19744"/>
    <cellStyle name="ArialNormal 6 2 12" xfId="20568"/>
    <cellStyle name="ArialNormal 6 2 13" xfId="21556"/>
    <cellStyle name="ArialNormal 6 2 14" xfId="22357"/>
    <cellStyle name="ArialNormal 6 2 15" xfId="23178"/>
    <cellStyle name="ArialNormal 6 2 16" xfId="24053"/>
    <cellStyle name="ArialNormal 6 2 17" xfId="24756"/>
    <cellStyle name="ArialNormal 6 2 18" xfId="26070"/>
    <cellStyle name="ArialNormal 6 2 19" xfId="26796"/>
    <cellStyle name="ArialNormal 6 2 2" xfId="11204"/>
    <cellStyle name="ArialNormal 6 2 2 2" xfId="27717"/>
    <cellStyle name="ArialNormal 6 2 2 3" xfId="34542"/>
    <cellStyle name="ArialNormal 6 2 2 4" xfId="39995"/>
    <cellStyle name="ArialNormal 6 2 20" xfId="27521"/>
    <cellStyle name="ArialNormal 6 2 21" xfId="32798"/>
    <cellStyle name="ArialNormal 6 2 22" xfId="38020"/>
    <cellStyle name="ArialNormal 6 2 3" xfId="12233"/>
    <cellStyle name="ArialNormal 6 2 3 2" xfId="27718"/>
    <cellStyle name="ArialNormal 6 2 3 3" xfId="35469"/>
    <cellStyle name="ArialNormal 6 2 3 4" xfId="40940"/>
    <cellStyle name="ArialNormal 6 2 4" xfId="13275"/>
    <cellStyle name="ArialNormal 6 2 4 2" xfId="27719"/>
    <cellStyle name="ArialNormal 6 2 4 3" xfId="36461"/>
    <cellStyle name="ArialNormal 6 2 4 4" xfId="41932"/>
    <cellStyle name="ArialNormal 6 2 5" xfId="14290"/>
    <cellStyle name="ArialNormal 6 2 5 2" xfId="37314"/>
    <cellStyle name="ArialNormal 6 2 5 3" xfId="42785"/>
    <cellStyle name="ArialNormal 6 2 6" xfId="15231"/>
    <cellStyle name="ArialNormal 6 2 7" xfId="16223"/>
    <cellStyle name="ArialNormal 6 2 8" xfId="17064"/>
    <cellStyle name="ArialNormal 6 2 9" xfId="18084"/>
    <cellStyle name="ArialNormal 6 20" xfId="20967"/>
    <cellStyle name="ArialNormal 6 21" xfId="7706"/>
    <cellStyle name="ArialNormal 6 22" xfId="19149"/>
    <cellStyle name="ArialNormal 6 23" xfId="21634"/>
    <cellStyle name="ArialNormal 6 24" xfId="31859"/>
    <cellStyle name="ArialNormal 6 25" xfId="31875"/>
    <cellStyle name="ArialNormal 6 3" xfId="9876"/>
    <cellStyle name="ArialNormal 6 3 2" xfId="27720"/>
    <cellStyle name="ArialNormal 6 3 3" xfId="33684"/>
    <cellStyle name="ArialNormal 6 3 4" xfId="39030"/>
    <cellStyle name="ArialNormal 6 4" xfId="10010"/>
    <cellStyle name="ArialNormal 6 4 2" xfId="27721"/>
    <cellStyle name="ArialNormal 6 4 3" xfId="33770"/>
    <cellStyle name="ArialNormal 6 4 4" xfId="39116"/>
    <cellStyle name="ArialNormal 6 5" xfId="8338"/>
    <cellStyle name="ArialNormal 6 5 2" xfId="27722"/>
    <cellStyle name="ArialNormal 6 5 3" xfId="33268"/>
    <cellStyle name="ArialNormal 6 5 4" xfId="38486"/>
    <cellStyle name="ArialNormal 6 6" xfId="8847"/>
    <cellStyle name="ArialNormal 6 6 2" xfId="32911"/>
    <cellStyle name="ArialNormal 6 6 3" xfId="38129"/>
    <cellStyle name="ArialNormal 6 7" xfId="11036"/>
    <cellStyle name="ArialNormal 6 8" xfId="12518"/>
    <cellStyle name="ArialNormal 6 9" xfId="13397"/>
    <cellStyle name="ArialNormal 7" xfId="4584"/>
    <cellStyle name="ArialNormal 7 10" xfId="12505"/>
    <cellStyle name="ArialNormal 7 11" xfId="12481"/>
    <cellStyle name="ArialNormal 7 12" xfId="17800"/>
    <cellStyle name="ArialNormal 7 13" xfId="8846"/>
    <cellStyle name="ArialNormal 7 14" xfId="18706"/>
    <cellStyle name="ArialNormal 7 15" xfId="6958"/>
    <cellStyle name="ArialNormal 7 16" xfId="11413"/>
    <cellStyle name="ArialNormal 7 17" xfId="24120"/>
    <cellStyle name="ArialNormal 7 18" xfId="25281"/>
    <cellStyle name="ArialNormal 7 19" xfId="11341"/>
    <cellStyle name="ArialNormal 7 2" xfId="9728"/>
    <cellStyle name="ArialNormal 7 2 2" xfId="27723"/>
    <cellStyle name="ArialNormal 7 2 3" xfId="33637"/>
    <cellStyle name="ArialNormal 7 2 4" xfId="38983"/>
    <cellStyle name="ArialNormal 7 20" xfId="21267"/>
    <cellStyle name="ArialNormal 7 21" xfId="31772"/>
    <cellStyle name="ArialNormal 7 22" xfId="31399"/>
    <cellStyle name="ArialNormal 7 3" xfId="9944"/>
    <cellStyle name="ArialNormal 7 3 2" xfId="27724"/>
    <cellStyle name="ArialNormal 7 3 3" xfId="32971"/>
    <cellStyle name="ArialNormal 7 3 4" xfId="38189"/>
    <cellStyle name="ArialNormal 7 4" xfId="8299"/>
    <cellStyle name="ArialNormal 7 4 2" xfId="27725"/>
    <cellStyle name="ArialNormal 7 4 3" xfId="33407"/>
    <cellStyle name="ArialNormal 7 4 4" xfId="38753"/>
    <cellStyle name="ArialNormal 7 5" xfId="8584"/>
    <cellStyle name="ArialNormal 7 5 2" xfId="33278"/>
    <cellStyle name="ArialNormal 7 5 3" xfId="38496"/>
    <cellStyle name="ArialNormal 7 6" xfId="8082"/>
    <cellStyle name="ArialNormal 7 7" xfId="15324"/>
    <cellStyle name="ArialNormal 7 8" xfId="9327"/>
    <cellStyle name="ArialNormal 7 9" xfId="13996"/>
    <cellStyle name="Assumptions" xfId="538"/>
    <cellStyle name="Assumptions 2" xfId="539"/>
    <cellStyle name="Assumptions 2 2" xfId="4778"/>
    <cellStyle name="ÄÞ¸¶ [0]_±âÅ¸" xfId="540"/>
    <cellStyle name="ÄÞ¸¶_±âÅ¸" xfId="541"/>
    <cellStyle name="B" xfId="542"/>
    <cellStyle name="b'" xfId="543"/>
    <cellStyle name="b' 2" xfId="4777"/>
    <cellStyle name="b." xfId="544"/>
    <cellStyle name="b. 2" xfId="4776"/>
    <cellStyle name="b;ll" xfId="545"/>
    <cellStyle name="b;ll 2" xfId="4775"/>
    <cellStyle name="b_diamond2" xfId="546"/>
    <cellStyle name="b_diamond2 2" xfId="4774"/>
    <cellStyle name="B_MERGER" xfId="547"/>
    <cellStyle name="b_Sheet2" xfId="548"/>
    <cellStyle name="b_Sheet2 2" xfId="4773"/>
    <cellStyle name="Background" xfId="549"/>
    <cellStyle name="Background 2" xfId="4772"/>
    <cellStyle name="Bad 2" xfId="550"/>
    <cellStyle name="Bad 2 2" xfId="4771"/>
    <cellStyle name="Bad 3" xfId="551"/>
    <cellStyle name="Bad 3 2" xfId="4770"/>
    <cellStyle name="Bad 4" xfId="6363"/>
    <cellStyle name="Bad 5" xfId="5390"/>
    <cellStyle name="Bad 6" xfId="10"/>
    <cellStyle name="BalanceSheet" xfId="552"/>
    <cellStyle name="bc" xfId="553"/>
    <cellStyle name="bc 2" xfId="4769"/>
    <cellStyle name="BigHead" xfId="554"/>
    <cellStyle name="BigHead 2" xfId="555"/>
    <cellStyle name="BigHead 2 2" xfId="4768"/>
    <cellStyle name="bl" xfId="556"/>
    <cellStyle name="bl'" xfId="557"/>
    <cellStyle name="bl 2" xfId="4767"/>
    <cellStyle name="bl' 2" xfId="4766"/>
    <cellStyle name="bl 3" xfId="4586"/>
    <cellStyle name="bl' 3" xfId="4587"/>
    <cellStyle name="bl_Conemsco" xfId="558"/>
    <cellStyle name="Black" xfId="559"/>
    <cellStyle name="Black 2" xfId="560"/>
    <cellStyle name="Black 2 2" xfId="561"/>
    <cellStyle name="Black 2 2 2" xfId="3222"/>
    <cellStyle name="Black 2 2 2 2" xfId="5943"/>
    <cellStyle name="Black 2 2 2 2 10" xfId="37774"/>
    <cellStyle name="Black 2 2 2 2 2" xfId="10892"/>
    <cellStyle name="Black 2 2 2 2 2 2" xfId="27726"/>
    <cellStyle name="Black 2 2 2 2 2 3" xfId="39741"/>
    <cellStyle name="Black 2 2 2 2 3" xfId="11932"/>
    <cellStyle name="Black 2 2 2 2 3 2" xfId="27727"/>
    <cellStyle name="Black 2 2 2 2 3 3" xfId="35199"/>
    <cellStyle name="Black 2 2 2 2 3 4" xfId="40670"/>
    <cellStyle name="Black 2 2 2 2 4" xfId="14939"/>
    <cellStyle name="Black 2 2 2 2 4 2" xfId="36152"/>
    <cellStyle name="Black 2 2 2 2 4 3" xfId="41623"/>
    <cellStyle name="Black 2 2 2 2 5" xfId="16762"/>
    <cellStyle name="Black 2 2 2 2 6" xfId="20281"/>
    <cellStyle name="Black 2 2 2 2 7" xfId="22897"/>
    <cellStyle name="Black 2 2 2 2 8" xfId="26545"/>
    <cellStyle name="Black 2 2 2 2 9" xfId="32544"/>
    <cellStyle name="Black 2 2 2 3" xfId="5502"/>
    <cellStyle name="Black 2 2 2 3 2" xfId="17398"/>
    <cellStyle name="Black 2 2 2 3 2 2" xfId="36709"/>
    <cellStyle name="Black 2 2 2 3 2 3" xfId="42180"/>
    <cellStyle name="Black 2 2 2 3 3" xfId="20898"/>
    <cellStyle name="Black 2 2 2 3 4" xfId="31019"/>
    <cellStyle name="Black 2 2 3" xfId="3235"/>
    <cellStyle name="Black 2 2 3 2" xfId="5956"/>
    <cellStyle name="Black 2 2 3 2 10" xfId="37787"/>
    <cellStyle name="Black 2 2 3 2 2" xfId="10905"/>
    <cellStyle name="Black 2 2 3 2 2 2" xfId="27728"/>
    <cellStyle name="Black 2 2 3 2 2 3" xfId="39754"/>
    <cellStyle name="Black 2 2 3 2 3" xfId="11945"/>
    <cellStyle name="Black 2 2 3 2 3 2" xfId="27729"/>
    <cellStyle name="Black 2 2 3 2 3 3" xfId="35212"/>
    <cellStyle name="Black 2 2 3 2 3 4" xfId="40683"/>
    <cellStyle name="Black 2 2 3 2 4" xfId="14952"/>
    <cellStyle name="Black 2 2 3 2 4 2" xfId="36165"/>
    <cellStyle name="Black 2 2 3 2 4 3" xfId="41636"/>
    <cellStyle name="Black 2 2 3 2 5" xfId="16775"/>
    <cellStyle name="Black 2 2 3 2 6" xfId="20294"/>
    <cellStyle name="Black 2 2 3 2 7" xfId="22910"/>
    <cellStyle name="Black 2 2 3 2 8" xfId="26558"/>
    <cellStyle name="Black 2 2 3 2 9" xfId="32557"/>
    <cellStyle name="Black 2 2 3 3" xfId="5491"/>
    <cellStyle name="Black 2 2 3 3 2" xfId="17387"/>
    <cellStyle name="Black 2 2 3 3 2 2" xfId="36698"/>
    <cellStyle name="Black 2 2 3 3 2 3" xfId="42169"/>
    <cellStyle name="Black 2 2 3 3 3" xfId="20887"/>
    <cellStyle name="Black 2 2 3 3 4" xfId="31016"/>
    <cellStyle name="Black 2 2 4" xfId="3246"/>
    <cellStyle name="Black 2 2 4 2" xfId="5964"/>
    <cellStyle name="Black 2 2 4 2 10" xfId="37795"/>
    <cellStyle name="Black 2 2 4 2 2" xfId="10913"/>
    <cellStyle name="Black 2 2 4 2 2 2" xfId="27730"/>
    <cellStyle name="Black 2 2 4 2 2 3" xfId="39762"/>
    <cellStyle name="Black 2 2 4 2 3" xfId="11953"/>
    <cellStyle name="Black 2 2 4 2 3 2" xfId="27731"/>
    <cellStyle name="Black 2 2 4 2 3 3" xfId="35220"/>
    <cellStyle name="Black 2 2 4 2 3 4" xfId="40691"/>
    <cellStyle name="Black 2 2 4 2 4" xfId="14960"/>
    <cellStyle name="Black 2 2 4 2 4 2" xfId="36173"/>
    <cellStyle name="Black 2 2 4 2 4 3" xfId="41644"/>
    <cellStyle name="Black 2 2 4 2 5" xfId="16783"/>
    <cellStyle name="Black 2 2 4 2 6" xfId="20302"/>
    <cellStyle name="Black 2 2 4 2 7" xfId="22918"/>
    <cellStyle name="Black 2 2 4 2 8" xfId="26566"/>
    <cellStyle name="Black 2 2 4 2 9" xfId="32565"/>
    <cellStyle name="Black 2 2 4 3" xfId="5490"/>
    <cellStyle name="Black 2 2 4 3 2" xfId="17386"/>
    <cellStyle name="Black 2 2 4 3 2 2" xfId="36697"/>
    <cellStyle name="Black 2 2 4 3 2 3" xfId="42168"/>
    <cellStyle name="Black 2 2 4 3 3" xfId="20886"/>
    <cellStyle name="Black 2 2 4 3 4" xfId="31015"/>
    <cellStyle name="Black 2 2 5" xfId="3247"/>
    <cellStyle name="Black 2 2 5 2" xfId="5965"/>
    <cellStyle name="Black 2 2 5 2 10" xfId="37796"/>
    <cellStyle name="Black 2 2 5 2 2" xfId="10914"/>
    <cellStyle name="Black 2 2 5 2 2 2" xfId="27732"/>
    <cellStyle name="Black 2 2 5 2 2 3" xfId="39763"/>
    <cellStyle name="Black 2 2 5 2 3" xfId="11954"/>
    <cellStyle name="Black 2 2 5 2 3 2" xfId="27733"/>
    <cellStyle name="Black 2 2 5 2 3 3" xfId="35221"/>
    <cellStyle name="Black 2 2 5 2 3 4" xfId="40692"/>
    <cellStyle name="Black 2 2 5 2 4" xfId="14961"/>
    <cellStyle name="Black 2 2 5 2 4 2" xfId="36174"/>
    <cellStyle name="Black 2 2 5 2 4 3" xfId="41645"/>
    <cellStyle name="Black 2 2 5 2 5" xfId="16784"/>
    <cellStyle name="Black 2 2 5 2 6" xfId="20303"/>
    <cellStyle name="Black 2 2 5 2 7" xfId="22919"/>
    <cellStyle name="Black 2 2 5 2 8" xfId="26567"/>
    <cellStyle name="Black 2 2 5 2 9" xfId="32566"/>
    <cellStyle name="Black 2 2 6" xfId="3733"/>
    <cellStyle name="Black 2 2 6 10" xfId="31487"/>
    <cellStyle name="Black 2 2 6 2" xfId="6075"/>
    <cellStyle name="Black 2 2 6 2 2" xfId="17895"/>
    <cellStyle name="Black 2 2 6 2 2 2" xfId="37129"/>
    <cellStyle name="Black 2 2 6 2 2 3" xfId="42600"/>
    <cellStyle name="Black 2 2 6 2 3" xfId="21368"/>
    <cellStyle name="Black 2 2 6 2 4" xfId="31148"/>
    <cellStyle name="Black 2 2 6 3" xfId="7106"/>
    <cellStyle name="Black 2 2 6 3 2" xfId="27734"/>
    <cellStyle name="Black 2 2 6 3 3" xfId="33074"/>
    <cellStyle name="Black 2 2 6 3 4" xfId="38292"/>
    <cellStyle name="Black 2 2 6 4" xfId="8612"/>
    <cellStyle name="Black 2 2 6 4 2" xfId="33147"/>
    <cellStyle name="Black 2 2 6 4 3" xfId="38365"/>
    <cellStyle name="Black 2 2 6 5" xfId="8603"/>
    <cellStyle name="Black 2 2 6 6" xfId="16136"/>
    <cellStyle name="Black 2 2 6 7" xfId="6493"/>
    <cellStyle name="Black 2 2 6 8" xfId="15550"/>
    <cellStyle name="Black 2 2 6 9" xfId="31579"/>
    <cellStyle name="Black 2 2 7" xfId="4588"/>
    <cellStyle name="Black 2 2 7 10" xfId="31398"/>
    <cellStyle name="Black 2 2 7 2" xfId="6233"/>
    <cellStyle name="Black 2 2 7 2 2" xfId="18048"/>
    <cellStyle name="Black 2 2 7 2 2 2" xfId="37279"/>
    <cellStyle name="Black 2 2 7 2 2 3" xfId="42750"/>
    <cellStyle name="Black 2 2 7 2 3" xfId="21520"/>
    <cellStyle name="Black 2 2 7 2 4" xfId="31171"/>
    <cellStyle name="Black 2 2 7 3" xfId="8885"/>
    <cellStyle name="Black 2 2 7 3 2" xfId="27735"/>
    <cellStyle name="Black 2 2 7 3 3" xfId="33742"/>
    <cellStyle name="Black 2 2 7 3 4" xfId="39088"/>
    <cellStyle name="Black 2 2 7 4" xfId="6773"/>
    <cellStyle name="Black 2 2 7 4 2" xfId="33798"/>
    <cellStyle name="Black 2 2 7 4 3" xfId="39144"/>
    <cellStyle name="Black 2 2 7 5" xfId="8293"/>
    <cellStyle name="Black 2 2 7 6" xfId="12519"/>
    <cellStyle name="Black 2 2 7 7" xfId="17742"/>
    <cellStyle name="Black 2 2 7 8" xfId="6792"/>
    <cellStyle name="Black 2 2 7 9" xfId="31774"/>
    <cellStyle name="Black 3" xfId="562"/>
    <cellStyle name="Black 4" xfId="563"/>
    <cellStyle name="Black 5" xfId="564"/>
    <cellStyle name="Black Days" xfId="565"/>
    <cellStyle name="Black Days 2" xfId="4765"/>
    <cellStyle name="Black Decimal" xfId="566"/>
    <cellStyle name="Black Dollar" xfId="567"/>
    <cellStyle name="Black Dollar 2" xfId="4764"/>
    <cellStyle name="Black EPS" xfId="568"/>
    <cellStyle name="Black Percent" xfId="569"/>
    <cellStyle name="Black Percent 2" xfId="4763"/>
    <cellStyle name="Black Percent2" xfId="570"/>
    <cellStyle name="Black Percent2 2" xfId="4762"/>
    <cellStyle name="Black Times" xfId="571"/>
    <cellStyle name="Black Times Two Deci" xfId="572"/>
    <cellStyle name="Black Times Two Deci 2" xfId="4761"/>
    <cellStyle name="Black Times Two Deci2" xfId="573"/>
    <cellStyle name="Black Times Two Deci2 2" xfId="4760"/>
    <cellStyle name="Black Times_283324_91" xfId="574"/>
    <cellStyle name="Black Times2" xfId="575"/>
    <cellStyle name="Black Times2 2" xfId="4759"/>
    <cellStyle name="blank" xfId="576"/>
    <cellStyle name="bli - Style6" xfId="577"/>
    <cellStyle name="bli - Style6 2" xfId="4758"/>
    <cellStyle name="Blue" xfId="578"/>
    <cellStyle name="Blue 10" xfId="3745"/>
    <cellStyle name="Blue 10 10" xfId="31486"/>
    <cellStyle name="Blue 10 2" xfId="6076"/>
    <cellStyle name="Blue 10 2 2" xfId="17896"/>
    <cellStyle name="Blue 10 2 2 2" xfId="27736"/>
    <cellStyle name="Blue 10 2 2 3" xfId="36278"/>
    <cellStyle name="Blue 10 2 2 4" xfId="41749"/>
    <cellStyle name="Blue 10 2 3" xfId="21369"/>
    <cellStyle name="Blue 10 2 3 2" xfId="37130"/>
    <cellStyle name="Blue 10 2 3 3" xfId="42601"/>
    <cellStyle name="Blue 10 3" xfId="7099"/>
    <cellStyle name="Blue 10 3 2" xfId="27737"/>
    <cellStyle name="Blue 10 3 3" xfId="33073"/>
    <cellStyle name="Blue 10 3 4" xfId="38291"/>
    <cellStyle name="Blue 10 4" xfId="9330"/>
    <cellStyle name="Blue 10 4 2" xfId="32956"/>
    <cellStyle name="Blue 10 4 3" xfId="38174"/>
    <cellStyle name="Blue 10 5" xfId="9329"/>
    <cellStyle name="Blue 10 6" xfId="11263"/>
    <cellStyle name="Blue 10 7" xfId="20017"/>
    <cellStyle name="Blue 10 8" xfId="12912"/>
    <cellStyle name="Blue 10 9" xfId="31580"/>
    <cellStyle name="Blue 11" xfId="4757"/>
    <cellStyle name="Blue 11 10" xfId="31537"/>
    <cellStyle name="Blue 11 2" xfId="6268"/>
    <cellStyle name="Blue 11 2 2" xfId="18082"/>
    <cellStyle name="Blue 11 2 2 2" xfId="27738"/>
    <cellStyle name="Blue 11 2 2 3" xfId="36459"/>
    <cellStyle name="Blue 11 2 2 4" xfId="41930"/>
    <cellStyle name="Blue 11 2 3" xfId="21554"/>
    <cellStyle name="Blue 11 2 3 2" xfId="37312"/>
    <cellStyle name="Blue 11 2 3 3" xfId="42783"/>
    <cellStyle name="Blue 11 3" xfId="10003"/>
    <cellStyle name="Blue 11 3 2" xfId="27739"/>
    <cellStyle name="Blue 11 3 3" xfId="33767"/>
    <cellStyle name="Blue 11 3 4" xfId="39113"/>
    <cellStyle name="Blue 11 4" xfId="9150"/>
    <cellStyle name="Blue 11 4 2" xfId="33402"/>
    <cellStyle name="Blue 11 4 3" xfId="38748"/>
    <cellStyle name="Blue 11 5" xfId="14665"/>
    <cellStyle name="Blue 11 6" xfId="6991"/>
    <cellStyle name="Blue 11 7" xfId="21277"/>
    <cellStyle name="Blue 11 8" xfId="23252"/>
    <cellStyle name="Blue 11 9" xfId="31853"/>
    <cellStyle name="Blue 12" xfId="4589"/>
    <cellStyle name="Blue 12 10" xfId="31855"/>
    <cellStyle name="Blue 12 2" xfId="6234"/>
    <cellStyle name="Blue 12 2 2" xfId="18049"/>
    <cellStyle name="Blue 12 2 2 2" xfId="27740"/>
    <cellStyle name="Blue 12 2 2 3" xfId="36427"/>
    <cellStyle name="Blue 12 2 2 4" xfId="41898"/>
    <cellStyle name="Blue 12 2 3" xfId="21521"/>
    <cellStyle name="Blue 12 2 3 2" xfId="37280"/>
    <cellStyle name="Blue 12 2 3 3" xfId="42751"/>
    <cellStyle name="Blue 12 3" xfId="6783"/>
    <cellStyle name="Blue 12 3 2" xfId="27741"/>
    <cellStyle name="Blue 12 3 3" xfId="32969"/>
    <cellStyle name="Blue 12 3 4" xfId="38187"/>
    <cellStyle name="Blue 12 4" xfId="14375"/>
    <cellStyle name="Blue 12 4 2" xfId="32935"/>
    <cellStyle name="Blue 12 4 3" xfId="38153"/>
    <cellStyle name="Blue 12 5" xfId="8279"/>
    <cellStyle name="Blue 12 6" xfId="19818"/>
    <cellStyle name="Blue 12 7" xfId="9935"/>
    <cellStyle name="Blue 12 8" xfId="16295"/>
    <cellStyle name="Blue 12 9" xfId="31775"/>
    <cellStyle name="Blue 2" xfId="579"/>
    <cellStyle name="Blue 2 2" xfId="3220"/>
    <cellStyle name="Blue 2 2 2" xfId="5941"/>
    <cellStyle name="Blue 2 2 2 10" xfId="37772"/>
    <cellStyle name="Blue 2 2 2 2" xfId="10890"/>
    <cellStyle name="Blue 2 2 2 2 2" xfId="27742"/>
    <cellStyle name="Blue 2 2 2 2 3" xfId="39739"/>
    <cellStyle name="Blue 2 2 2 3" xfId="11930"/>
    <cellStyle name="Blue 2 2 2 3 2" xfId="27743"/>
    <cellStyle name="Blue 2 2 2 3 3" xfId="35197"/>
    <cellStyle name="Blue 2 2 2 3 4" xfId="40668"/>
    <cellStyle name="Blue 2 2 2 4" xfId="14937"/>
    <cellStyle name="Blue 2 2 2 4 2" xfId="36150"/>
    <cellStyle name="Blue 2 2 2 4 3" xfId="41621"/>
    <cellStyle name="Blue 2 2 2 5" xfId="16760"/>
    <cellStyle name="Blue 2 2 2 6" xfId="20279"/>
    <cellStyle name="Blue 2 2 2 7" xfId="22895"/>
    <cellStyle name="Blue 2 2 2 8" xfId="26543"/>
    <cellStyle name="Blue 2 2 2 9" xfId="32542"/>
    <cellStyle name="Blue 2 2 3" xfId="5504"/>
    <cellStyle name="Blue 2 2 3 2" xfId="17400"/>
    <cellStyle name="Blue 2 2 3 2 2" xfId="36711"/>
    <cellStyle name="Blue 2 2 3 2 3" xfId="42182"/>
    <cellStyle name="Blue 2 2 3 3" xfId="20900"/>
    <cellStyle name="Blue 2 2 3 4" xfId="31020"/>
    <cellStyle name="Blue 2 3" xfId="3228"/>
    <cellStyle name="Blue 2 3 2" xfId="5949"/>
    <cellStyle name="Blue 2 3 2 10" xfId="37780"/>
    <cellStyle name="Blue 2 3 2 2" xfId="10898"/>
    <cellStyle name="Blue 2 3 2 2 2" xfId="27744"/>
    <cellStyle name="Blue 2 3 2 2 3" xfId="39747"/>
    <cellStyle name="Blue 2 3 2 3" xfId="11938"/>
    <cellStyle name="Blue 2 3 2 3 2" xfId="27745"/>
    <cellStyle name="Blue 2 3 2 3 3" xfId="35205"/>
    <cellStyle name="Blue 2 3 2 3 4" xfId="40676"/>
    <cellStyle name="Blue 2 3 2 4" xfId="14945"/>
    <cellStyle name="Blue 2 3 2 4 2" xfId="36158"/>
    <cellStyle name="Blue 2 3 2 4 3" xfId="41629"/>
    <cellStyle name="Blue 2 3 2 5" xfId="16768"/>
    <cellStyle name="Blue 2 3 2 6" xfId="20287"/>
    <cellStyle name="Blue 2 3 2 7" xfId="22903"/>
    <cellStyle name="Blue 2 3 2 8" xfId="26551"/>
    <cellStyle name="Blue 2 3 2 9" xfId="32550"/>
    <cellStyle name="Blue 2 3 3" xfId="5498"/>
    <cellStyle name="Blue 2 3 3 2" xfId="17394"/>
    <cellStyle name="Blue 2 3 3 2 2" xfId="36705"/>
    <cellStyle name="Blue 2 3 3 2 3" xfId="42176"/>
    <cellStyle name="Blue 2 3 3 3" xfId="20894"/>
    <cellStyle name="Blue 2 3 3 4" xfId="31018"/>
    <cellStyle name="Blue 2 4" xfId="3233"/>
    <cellStyle name="Blue 2 4 2" xfId="5954"/>
    <cellStyle name="Blue 2 4 2 10" xfId="37785"/>
    <cellStyle name="Blue 2 4 2 2" xfId="10903"/>
    <cellStyle name="Blue 2 4 2 2 2" xfId="27746"/>
    <cellStyle name="Blue 2 4 2 2 3" xfId="39752"/>
    <cellStyle name="Blue 2 4 2 3" xfId="11943"/>
    <cellStyle name="Blue 2 4 2 3 2" xfId="27747"/>
    <cellStyle name="Blue 2 4 2 3 3" xfId="35210"/>
    <cellStyle name="Blue 2 4 2 3 4" xfId="40681"/>
    <cellStyle name="Blue 2 4 2 4" xfId="14950"/>
    <cellStyle name="Blue 2 4 2 4 2" xfId="36163"/>
    <cellStyle name="Blue 2 4 2 4 3" xfId="41634"/>
    <cellStyle name="Blue 2 4 2 5" xfId="16773"/>
    <cellStyle name="Blue 2 4 2 6" xfId="20292"/>
    <cellStyle name="Blue 2 4 2 7" xfId="22908"/>
    <cellStyle name="Blue 2 4 2 8" xfId="26556"/>
    <cellStyle name="Blue 2 4 2 9" xfId="32555"/>
    <cellStyle name="Blue 2 4 3" xfId="5493"/>
    <cellStyle name="Blue 2 4 3 2" xfId="17389"/>
    <cellStyle name="Blue 2 4 3 2 2" xfId="36700"/>
    <cellStyle name="Blue 2 4 3 2 3" xfId="42171"/>
    <cellStyle name="Blue 2 4 3 3" xfId="20889"/>
    <cellStyle name="Blue 2 4 3 4" xfId="31017"/>
    <cellStyle name="Blue 2 5" xfId="3244"/>
    <cellStyle name="Blue 2 5 2" xfId="5962"/>
    <cellStyle name="Blue 2 5 2 10" xfId="37793"/>
    <cellStyle name="Blue 2 5 2 2" xfId="10911"/>
    <cellStyle name="Blue 2 5 2 2 2" xfId="27748"/>
    <cellStyle name="Blue 2 5 2 2 3" xfId="39760"/>
    <cellStyle name="Blue 2 5 2 3" xfId="11951"/>
    <cellStyle name="Blue 2 5 2 3 2" xfId="27749"/>
    <cellStyle name="Blue 2 5 2 3 3" xfId="35218"/>
    <cellStyle name="Blue 2 5 2 3 4" xfId="40689"/>
    <cellStyle name="Blue 2 5 2 4" xfId="14958"/>
    <cellStyle name="Blue 2 5 2 4 2" xfId="36171"/>
    <cellStyle name="Blue 2 5 2 4 3" xfId="41642"/>
    <cellStyle name="Blue 2 5 2 5" xfId="16781"/>
    <cellStyle name="Blue 2 5 2 6" xfId="20300"/>
    <cellStyle name="Blue 2 5 2 7" xfId="22916"/>
    <cellStyle name="Blue 2 5 2 8" xfId="26564"/>
    <cellStyle name="Blue 2 5 2 9" xfId="32563"/>
    <cellStyle name="Blue 2 6" xfId="3746"/>
    <cellStyle name="Blue 2 6 10" xfId="31485"/>
    <cellStyle name="Blue 2 6 2" xfId="6077"/>
    <cellStyle name="Blue 2 6 2 2" xfId="17897"/>
    <cellStyle name="Blue 2 6 2 2 2" xfId="37131"/>
    <cellStyle name="Blue 2 6 2 2 3" xfId="42602"/>
    <cellStyle name="Blue 2 6 2 3" xfId="21370"/>
    <cellStyle name="Blue 2 6 2 4" xfId="31149"/>
    <cellStyle name="Blue 2 6 3" xfId="7098"/>
    <cellStyle name="Blue 2 6 3 2" xfId="27750"/>
    <cellStyle name="Blue 2 6 3 3" xfId="33072"/>
    <cellStyle name="Blue 2 6 3 4" xfId="38290"/>
    <cellStyle name="Blue 2 6 4" xfId="7091"/>
    <cellStyle name="Blue 2 6 4 2" xfId="33758"/>
    <cellStyle name="Blue 2 6 4 3" xfId="39104"/>
    <cellStyle name="Blue 2 6 5" xfId="12371"/>
    <cellStyle name="Blue 2 6 6" xfId="17327"/>
    <cellStyle name="Blue 2 6 7" xfId="8239"/>
    <cellStyle name="Blue 2 6 8" xfId="7512"/>
    <cellStyle name="Blue 2 6 9" xfId="31581"/>
    <cellStyle name="Blue 2 7" xfId="4590"/>
    <cellStyle name="Blue 2 7 10" xfId="31397"/>
    <cellStyle name="Blue 2 7 2" xfId="6235"/>
    <cellStyle name="Blue 2 7 2 2" xfId="18050"/>
    <cellStyle name="Blue 2 7 2 2 2" xfId="37281"/>
    <cellStyle name="Blue 2 7 2 2 3" xfId="42752"/>
    <cellStyle name="Blue 2 7 2 3" xfId="21522"/>
    <cellStyle name="Blue 2 7 2 4" xfId="31172"/>
    <cellStyle name="Blue 2 7 3" xfId="9945"/>
    <cellStyle name="Blue 2 7 3 2" xfId="27751"/>
    <cellStyle name="Blue 2 7 3 3" xfId="32968"/>
    <cellStyle name="Blue 2 7 3 4" xfId="38186"/>
    <cellStyle name="Blue 2 7 4" xfId="7850"/>
    <cellStyle name="Blue 2 7 4 2" xfId="33255"/>
    <cellStyle name="Blue 2 7 4 3" xfId="38473"/>
    <cellStyle name="Blue 2 7 5" xfId="7623"/>
    <cellStyle name="Blue 2 7 6" xfId="13203"/>
    <cellStyle name="Blue 2 7 7" xfId="20723"/>
    <cellStyle name="Blue 2 7 8" xfId="7260"/>
    <cellStyle name="Blue 2 7 9" xfId="31776"/>
    <cellStyle name="Blue 3" xfId="580"/>
    <cellStyle name="Blue 3 2" xfId="3219"/>
    <cellStyle name="Blue 3 2 2" xfId="5940"/>
    <cellStyle name="Blue 3 2 2 10" xfId="37771"/>
    <cellStyle name="Blue 3 2 2 2" xfId="10889"/>
    <cellStyle name="Blue 3 2 2 2 2" xfId="27752"/>
    <cellStyle name="Blue 3 2 2 2 3" xfId="39738"/>
    <cellStyle name="Blue 3 2 2 3" xfId="11929"/>
    <cellStyle name="Blue 3 2 2 3 2" xfId="27753"/>
    <cellStyle name="Blue 3 2 2 3 3" xfId="35196"/>
    <cellStyle name="Blue 3 2 2 3 4" xfId="40667"/>
    <cellStyle name="Blue 3 2 2 4" xfId="14936"/>
    <cellStyle name="Blue 3 2 2 4 2" xfId="36149"/>
    <cellStyle name="Blue 3 2 2 4 3" xfId="41620"/>
    <cellStyle name="Blue 3 2 2 5" xfId="16759"/>
    <cellStyle name="Blue 3 2 2 6" xfId="20278"/>
    <cellStyle name="Blue 3 2 2 7" xfId="22894"/>
    <cellStyle name="Blue 3 2 2 8" xfId="26542"/>
    <cellStyle name="Blue 3 2 2 9" xfId="32541"/>
    <cellStyle name="Blue 3 2 3" xfId="5505"/>
    <cellStyle name="Blue 3 2 3 2" xfId="17401"/>
    <cellStyle name="Blue 3 2 3 2 2" xfId="27754"/>
    <cellStyle name="Blue 3 2 3 2 3" xfId="35739"/>
    <cellStyle name="Blue 3 2 3 2 4" xfId="41210"/>
    <cellStyle name="Blue 3 2 3 3" xfId="20901"/>
    <cellStyle name="Blue 3 2 3 3 2" xfId="36712"/>
    <cellStyle name="Blue 3 2 3 3 3" xfId="42183"/>
    <cellStyle name="Blue 3 3" xfId="3227"/>
    <cellStyle name="Blue 3 3 2" xfId="5948"/>
    <cellStyle name="Blue 3 3 2 10" xfId="37779"/>
    <cellStyle name="Blue 3 3 2 2" xfId="10897"/>
    <cellStyle name="Blue 3 3 2 2 2" xfId="27755"/>
    <cellStyle name="Blue 3 3 2 2 3" xfId="39746"/>
    <cellStyle name="Blue 3 3 2 3" xfId="11937"/>
    <cellStyle name="Blue 3 3 2 3 2" xfId="27756"/>
    <cellStyle name="Blue 3 3 2 3 3" xfId="35204"/>
    <cellStyle name="Blue 3 3 2 3 4" xfId="40675"/>
    <cellStyle name="Blue 3 3 2 4" xfId="14944"/>
    <cellStyle name="Blue 3 3 2 4 2" xfId="36157"/>
    <cellStyle name="Blue 3 3 2 4 3" xfId="41628"/>
    <cellStyle name="Blue 3 3 2 5" xfId="16767"/>
    <cellStyle name="Blue 3 3 2 6" xfId="20286"/>
    <cellStyle name="Blue 3 3 2 7" xfId="22902"/>
    <cellStyle name="Blue 3 3 2 8" xfId="26550"/>
    <cellStyle name="Blue 3 3 2 9" xfId="32549"/>
    <cellStyle name="Blue 3 3 3" xfId="5499"/>
    <cellStyle name="Blue 3 3 3 2" xfId="17395"/>
    <cellStyle name="Blue 3 3 3 2 2" xfId="27757"/>
    <cellStyle name="Blue 3 3 3 2 3" xfId="35735"/>
    <cellStyle name="Blue 3 3 3 2 4" xfId="41206"/>
    <cellStyle name="Blue 3 3 3 3" xfId="20895"/>
    <cellStyle name="Blue 3 3 3 3 2" xfId="36706"/>
    <cellStyle name="Blue 3 3 3 3 3" xfId="42177"/>
    <cellStyle name="Blue 3 4" xfId="3232"/>
    <cellStyle name="Blue 3 4 2" xfId="5953"/>
    <cellStyle name="Blue 3 4 2 10" xfId="37784"/>
    <cellStyle name="Blue 3 4 2 2" xfId="10902"/>
    <cellStyle name="Blue 3 4 2 2 2" xfId="27758"/>
    <cellStyle name="Blue 3 4 2 2 3" xfId="39751"/>
    <cellStyle name="Blue 3 4 2 3" xfId="11942"/>
    <cellStyle name="Blue 3 4 2 3 2" xfId="27759"/>
    <cellStyle name="Blue 3 4 2 3 3" xfId="35209"/>
    <cellStyle name="Blue 3 4 2 3 4" xfId="40680"/>
    <cellStyle name="Blue 3 4 2 4" xfId="14949"/>
    <cellStyle name="Blue 3 4 2 4 2" xfId="36162"/>
    <cellStyle name="Blue 3 4 2 4 3" xfId="41633"/>
    <cellStyle name="Blue 3 4 2 5" xfId="16772"/>
    <cellStyle name="Blue 3 4 2 6" xfId="20291"/>
    <cellStyle name="Blue 3 4 2 7" xfId="22907"/>
    <cellStyle name="Blue 3 4 2 8" xfId="26555"/>
    <cellStyle name="Blue 3 4 2 9" xfId="32554"/>
    <cellStyle name="Blue 3 4 3" xfId="5494"/>
    <cellStyle name="Blue 3 4 3 2" xfId="17390"/>
    <cellStyle name="Blue 3 4 3 2 2" xfId="27760"/>
    <cellStyle name="Blue 3 4 3 2 3" xfId="35731"/>
    <cellStyle name="Blue 3 4 3 2 4" xfId="41202"/>
    <cellStyle name="Blue 3 4 3 3" xfId="20890"/>
    <cellStyle name="Blue 3 4 3 3 2" xfId="36701"/>
    <cellStyle name="Blue 3 4 3 3 3" xfId="42172"/>
    <cellStyle name="Blue 3 5" xfId="3243"/>
    <cellStyle name="Blue 3 5 2" xfId="5961"/>
    <cellStyle name="Blue 3 5 2 10" xfId="37792"/>
    <cellStyle name="Blue 3 5 2 2" xfId="10910"/>
    <cellStyle name="Blue 3 5 2 2 2" xfId="27761"/>
    <cellStyle name="Blue 3 5 2 2 3" xfId="39759"/>
    <cellStyle name="Blue 3 5 2 3" xfId="11950"/>
    <cellStyle name="Blue 3 5 2 3 2" xfId="27762"/>
    <cellStyle name="Blue 3 5 2 3 3" xfId="35217"/>
    <cellStyle name="Blue 3 5 2 3 4" xfId="40688"/>
    <cellStyle name="Blue 3 5 2 4" xfId="14957"/>
    <cellStyle name="Blue 3 5 2 4 2" xfId="36170"/>
    <cellStyle name="Blue 3 5 2 4 3" xfId="41641"/>
    <cellStyle name="Blue 3 5 2 5" xfId="16780"/>
    <cellStyle name="Blue 3 5 2 6" xfId="20299"/>
    <cellStyle name="Blue 3 5 2 7" xfId="22915"/>
    <cellStyle name="Blue 3 5 2 8" xfId="26563"/>
    <cellStyle name="Blue 3 5 2 9" xfId="32562"/>
    <cellStyle name="Blue 3 6" xfId="3747"/>
    <cellStyle name="Blue 3 6 10" xfId="31484"/>
    <cellStyle name="Blue 3 6 2" xfId="6078"/>
    <cellStyle name="Blue 3 6 2 2" xfId="17898"/>
    <cellStyle name="Blue 3 6 2 2 2" xfId="27763"/>
    <cellStyle name="Blue 3 6 2 2 3" xfId="36279"/>
    <cellStyle name="Blue 3 6 2 2 4" xfId="41750"/>
    <cellStyle name="Blue 3 6 2 3" xfId="21371"/>
    <cellStyle name="Blue 3 6 2 3 2" xfId="37132"/>
    <cellStyle name="Blue 3 6 2 3 3" xfId="42603"/>
    <cellStyle name="Blue 3 6 3" xfId="7097"/>
    <cellStyle name="Blue 3 6 3 2" xfId="27764"/>
    <cellStyle name="Blue 3 6 3 3" xfId="33071"/>
    <cellStyle name="Blue 3 6 3 4" xfId="38289"/>
    <cellStyle name="Blue 3 6 4" xfId="12064"/>
    <cellStyle name="Blue 3 6 4 2" xfId="33204"/>
    <cellStyle name="Blue 3 6 4 3" xfId="38422"/>
    <cellStyle name="Blue 3 6 5" xfId="7682"/>
    <cellStyle name="Blue 3 6 6" xfId="15235"/>
    <cellStyle name="Blue 3 6 7" xfId="7008"/>
    <cellStyle name="Blue 3 6 8" xfId="17331"/>
    <cellStyle name="Blue 3 6 9" xfId="31582"/>
    <cellStyle name="Blue 3 7" xfId="4756"/>
    <cellStyle name="Blue 3 7 10" xfId="32654"/>
    <cellStyle name="Blue 3 7 2" xfId="6267"/>
    <cellStyle name="Blue 3 7 2 2" xfId="18081"/>
    <cellStyle name="Blue 3 7 2 2 2" xfId="27765"/>
    <cellStyle name="Blue 3 7 2 2 3" xfId="36458"/>
    <cellStyle name="Blue 3 7 2 2 4" xfId="41929"/>
    <cellStyle name="Blue 3 7 2 3" xfId="21553"/>
    <cellStyle name="Blue 3 7 2 3 2" xfId="37311"/>
    <cellStyle name="Blue 3 7 2 3 3" xfId="42782"/>
    <cellStyle name="Blue 3 7 3" xfId="6723"/>
    <cellStyle name="Blue 3 7 3 2" xfId="27766"/>
    <cellStyle name="Blue 3 7 3 3" xfId="33768"/>
    <cellStyle name="Blue 3 7 3 4" xfId="39114"/>
    <cellStyle name="Blue 3 7 4" xfId="6896"/>
    <cellStyle name="Blue 3 7 4 2" xfId="33807"/>
    <cellStyle name="Blue 3 7 4 3" xfId="39153"/>
    <cellStyle name="Blue 3 7 5" xfId="13580"/>
    <cellStyle name="Blue 3 7 6" xfId="14193"/>
    <cellStyle name="Blue 3 7 7" xfId="8714"/>
    <cellStyle name="Blue 3 7 8" xfId="19669"/>
    <cellStyle name="Blue 3 7 9" xfId="31852"/>
    <cellStyle name="Blue 3 8" xfId="4591"/>
    <cellStyle name="Blue 3 8 10" xfId="31856"/>
    <cellStyle name="Blue 3 8 2" xfId="6236"/>
    <cellStyle name="Blue 3 8 2 2" xfId="18051"/>
    <cellStyle name="Blue 3 8 2 2 2" xfId="27767"/>
    <cellStyle name="Blue 3 8 2 2 3" xfId="36429"/>
    <cellStyle name="Blue 3 8 2 2 4" xfId="41900"/>
    <cellStyle name="Blue 3 8 2 3" xfId="21523"/>
    <cellStyle name="Blue 3 8 2 3 2" xfId="37282"/>
    <cellStyle name="Blue 3 8 2 3 3" xfId="42753"/>
    <cellStyle name="Blue 3 8 3" xfId="6782"/>
    <cellStyle name="Blue 3 8 3 2" xfId="27768"/>
    <cellStyle name="Blue 3 8 3 3" xfId="33744"/>
    <cellStyle name="Blue 3 8 3 4" xfId="39090"/>
    <cellStyle name="Blue 3 8 4" xfId="9914"/>
    <cellStyle name="Blue 3 8 4 2" xfId="33799"/>
    <cellStyle name="Blue 3 8 4 3" xfId="39145"/>
    <cellStyle name="Blue 3 8 5" xfId="9314"/>
    <cellStyle name="Blue 3 8 6" xfId="11277"/>
    <cellStyle name="Blue 3 8 7" xfId="21689"/>
    <cellStyle name="Blue 3 8 8" xfId="11234"/>
    <cellStyle name="Blue 3 8 9" xfId="31777"/>
    <cellStyle name="Blue 4" xfId="581"/>
    <cellStyle name="Blue 4 2" xfId="3218"/>
    <cellStyle name="Blue 4 2 2" xfId="5939"/>
    <cellStyle name="Blue 4 2 2 10" xfId="37770"/>
    <cellStyle name="Blue 4 2 2 2" xfId="10888"/>
    <cellStyle name="Blue 4 2 2 2 2" xfId="27769"/>
    <cellStyle name="Blue 4 2 2 2 3" xfId="39737"/>
    <cellStyle name="Blue 4 2 2 3" xfId="11928"/>
    <cellStyle name="Blue 4 2 2 3 2" xfId="27770"/>
    <cellStyle name="Blue 4 2 2 3 3" xfId="35195"/>
    <cellStyle name="Blue 4 2 2 3 4" xfId="40666"/>
    <cellStyle name="Blue 4 2 2 4" xfId="14935"/>
    <cellStyle name="Blue 4 2 2 4 2" xfId="36148"/>
    <cellStyle name="Blue 4 2 2 4 3" xfId="41619"/>
    <cellStyle name="Blue 4 2 2 5" xfId="16758"/>
    <cellStyle name="Blue 4 2 2 6" xfId="20277"/>
    <cellStyle name="Blue 4 2 2 7" xfId="22893"/>
    <cellStyle name="Blue 4 2 2 8" xfId="26541"/>
    <cellStyle name="Blue 4 2 2 9" xfId="32540"/>
    <cellStyle name="Blue 4 2 3" xfId="5506"/>
    <cellStyle name="Blue 4 2 3 2" xfId="17402"/>
    <cellStyle name="Blue 4 2 3 2 2" xfId="27771"/>
    <cellStyle name="Blue 4 2 3 2 3" xfId="35740"/>
    <cellStyle name="Blue 4 2 3 2 4" xfId="41211"/>
    <cellStyle name="Blue 4 2 3 3" xfId="20902"/>
    <cellStyle name="Blue 4 2 3 3 2" xfId="36713"/>
    <cellStyle name="Blue 4 2 3 3 3" xfId="42184"/>
    <cellStyle name="Blue 4 3" xfId="3226"/>
    <cellStyle name="Blue 4 3 2" xfId="5947"/>
    <cellStyle name="Blue 4 3 2 10" xfId="37778"/>
    <cellStyle name="Blue 4 3 2 2" xfId="10896"/>
    <cellStyle name="Blue 4 3 2 2 2" xfId="27772"/>
    <cellStyle name="Blue 4 3 2 2 3" xfId="39745"/>
    <cellStyle name="Blue 4 3 2 3" xfId="11936"/>
    <cellStyle name="Blue 4 3 2 3 2" xfId="27773"/>
    <cellStyle name="Blue 4 3 2 3 3" xfId="35203"/>
    <cellStyle name="Blue 4 3 2 3 4" xfId="40674"/>
    <cellStyle name="Blue 4 3 2 4" xfId="14943"/>
    <cellStyle name="Blue 4 3 2 4 2" xfId="36156"/>
    <cellStyle name="Blue 4 3 2 4 3" xfId="41627"/>
    <cellStyle name="Blue 4 3 2 5" xfId="16766"/>
    <cellStyle name="Blue 4 3 2 6" xfId="20285"/>
    <cellStyle name="Blue 4 3 2 7" xfId="22901"/>
    <cellStyle name="Blue 4 3 2 8" xfId="26549"/>
    <cellStyle name="Blue 4 3 2 9" xfId="32548"/>
    <cellStyle name="Blue 4 3 3" xfId="5500"/>
    <cellStyle name="Blue 4 3 3 2" xfId="17396"/>
    <cellStyle name="Blue 4 3 3 2 2" xfId="27774"/>
    <cellStyle name="Blue 4 3 3 2 3" xfId="35736"/>
    <cellStyle name="Blue 4 3 3 2 4" xfId="41207"/>
    <cellStyle name="Blue 4 3 3 3" xfId="20896"/>
    <cellStyle name="Blue 4 3 3 3 2" xfId="36707"/>
    <cellStyle name="Blue 4 3 3 3 3" xfId="42178"/>
    <cellStyle name="Blue 4 4" xfId="3231"/>
    <cellStyle name="Blue 4 4 2" xfId="5952"/>
    <cellStyle name="Blue 4 4 2 10" xfId="37783"/>
    <cellStyle name="Blue 4 4 2 2" xfId="10901"/>
    <cellStyle name="Blue 4 4 2 2 2" xfId="27775"/>
    <cellStyle name="Blue 4 4 2 2 3" xfId="39750"/>
    <cellStyle name="Blue 4 4 2 3" xfId="11941"/>
    <cellStyle name="Blue 4 4 2 3 2" xfId="27776"/>
    <cellStyle name="Blue 4 4 2 3 3" xfId="35208"/>
    <cellStyle name="Blue 4 4 2 3 4" xfId="40679"/>
    <cellStyle name="Blue 4 4 2 4" xfId="14948"/>
    <cellStyle name="Blue 4 4 2 4 2" xfId="36161"/>
    <cellStyle name="Blue 4 4 2 4 3" xfId="41632"/>
    <cellStyle name="Blue 4 4 2 5" xfId="16771"/>
    <cellStyle name="Blue 4 4 2 6" xfId="20290"/>
    <cellStyle name="Blue 4 4 2 7" xfId="22906"/>
    <cellStyle name="Blue 4 4 2 8" xfId="26554"/>
    <cellStyle name="Blue 4 4 2 9" xfId="32553"/>
    <cellStyle name="Blue 4 4 3" xfId="5495"/>
    <cellStyle name="Blue 4 4 3 2" xfId="17391"/>
    <cellStyle name="Blue 4 4 3 2 2" xfId="27777"/>
    <cellStyle name="Blue 4 4 3 2 3" xfId="35732"/>
    <cellStyle name="Blue 4 4 3 2 4" xfId="41203"/>
    <cellStyle name="Blue 4 4 3 3" xfId="20891"/>
    <cellStyle name="Blue 4 4 3 3 2" xfId="36702"/>
    <cellStyle name="Blue 4 4 3 3 3" xfId="42173"/>
    <cellStyle name="Blue 4 5" xfId="3242"/>
    <cellStyle name="Blue 4 5 2" xfId="5960"/>
    <cellStyle name="Blue 4 5 2 10" xfId="37791"/>
    <cellStyle name="Blue 4 5 2 2" xfId="10909"/>
    <cellStyle name="Blue 4 5 2 2 2" xfId="27778"/>
    <cellStyle name="Blue 4 5 2 2 3" xfId="39758"/>
    <cellStyle name="Blue 4 5 2 3" xfId="11949"/>
    <cellStyle name="Blue 4 5 2 3 2" xfId="27779"/>
    <cellStyle name="Blue 4 5 2 3 3" xfId="35216"/>
    <cellStyle name="Blue 4 5 2 3 4" xfId="40687"/>
    <cellStyle name="Blue 4 5 2 4" xfId="14956"/>
    <cellStyle name="Blue 4 5 2 4 2" xfId="36169"/>
    <cellStyle name="Blue 4 5 2 4 3" xfId="41640"/>
    <cellStyle name="Blue 4 5 2 5" xfId="16779"/>
    <cellStyle name="Blue 4 5 2 6" xfId="20298"/>
    <cellStyle name="Blue 4 5 2 7" xfId="22914"/>
    <cellStyle name="Blue 4 5 2 8" xfId="26562"/>
    <cellStyle name="Blue 4 5 2 9" xfId="32561"/>
    <cellStyle name="Blue 4 6" xfId="3748"/>
    <cellStyle name="Blue 4 6 10" xfId="31483"/>
    <cellStyle name="Blue 4 6 2" xfId="6079"/>
    <cellStyle name="Blue 4 6 2 2" xfId="17899"/>
    <cellStyle name="Blue 4 6 2 2 2" xfId="27780"/>
    <cellStyle name="Blue 4 6 2 2 3" xfId="36280"/>
    <cellStyle name="Blue 4 6 2 2 4" xfId="41751"/>
    <cellStyle name="Blue 4 6 2 3" xfId="21372"/>
    <cellStyle name="Blue 4 6 2 3 2" xfId="37133"/>
    <cellStyle name="Blue 4 6 2 3 3" xfId="42604"/>
    <cellStyle name="Blue 4 6 3" xfId="7096"/>
    <cellStyle name="Blue 4 6 3 2" xfId="27781"/>
    <cellStyle name="Blue 4 6 3 3" xfId="33070"/>
    <cellStyle name="Blue 4 6 3 4" xfId="38288"/>
    <cellStyle name="Blue 4 6 4" xfId="8624"/>
    <cellStyle name="Blue 4 6 4 2" xfId="33429"/>
    <cellStyle name="Blue 4 6 4 3" xfId="38775"/>
    <cellStyle name="Blue 4 6 5" xfId="9400"/>
    <cellStyle name="Blue 4 6 6" xfId="12750"/>
    <cellStyle name="Blue 4 6 7" xfId="18897"/>
    <cellStyle name="Blue 4 6 8" xfId="11434"/>
    <cellStyle name="Blue 4 6 9" xfId="31583"/>
    <cellStyle name="Blue 4 7" xfId="4755"/>
    <cellStyle name="Blue 4 7 10" xfId="32802"/>
    <cellStyle name="Blue 4 7 2" xfId="6266"/>
    <cellStyle name="Blue 4 7 2 2" xfId="18080"/>
    <cellStyle name="Blue 4 7 2 2 2" xfId="27782"/>
    <cellStyle name="Blue 4 7 2 2 3" xfId="36457"/>
    <cellStyle name="Blue 4 7 2 2 4" xfId="41928"/>
    <cellStyle name="Blue 4 7 2 3" xfId="21552"/>
    <cellStyle name="Blue 4 7 2 3 2" xfId="37310"/>
    <cellStyle name="Blue 4 7 2 3 3" xfId="42781"/>
    <cellStyle name="Blue 4 7 3" xfId="10002"/>
    <cellStyle name="Blue 4 7 3 2" xfId="27783"/>
    <cellStyle name="Blue 4 7 3 3" xfId="32898"/>
    <cellStyle name="Blue 4 7 3 4" xfId="38116"/>
    <cellStyle name="Blue 4 7 4" xfId="7999"/>
    <cellStyle name="Blue 4 7 4 2" xfId="32928"/>
    <cellStyle name="Blue 4 7 4 3" xfId="38146"/>
    <cellStyle name="Blue 4 7 5" xfId="13087"/>
    <cellStyle name="Blue 4 7 6" xfId="13741"/>
    <cellStyle name="Blue 4 7 7" xfId="17144"/>
    <cellStyle name="Blue 4 7 8" xfId="7725"/>
    <cellStyle name="Blue 4 7 9" xfId="31851"/>
    <cellStyle name="Blue 4 8" xfId="4592"/>
    <cellStyle name="Blue 4 8 10" xfId="31396"/>
    <cellStyle name="Blue 4 8 2" xfId="6237"/>
    <cellStyle name="Blue 4 8 2 2" xfId="18052"/>
    <cellStyle name="Blue 4 8 2 2 2" xfId="27784"/>
    <cellStyle name="Blue 4 8 2 2 3" xfId="36430"/>
    <cellStyle name="Blue 4 8 2 2 4" xfId="41901"/>
    <cellStyle name="Blue 4 8 2 3" xfId="21524"/>
    <cellStyle name="Blue 4 8 2 3 2" xfId="37283"/>
    <cellStyle name="Blue 4 8 2 3 3" xfId="42754"/>
    <cellStyle name="Blue 4 8 3" xfId="6781"/>
    <cellStyle name="Blue 4 8 3 2" xfId="27785"/>
    <cellStyle name="Blue 4 8 3 3" xfId="32967"/>
    <cellStyle name="Blue 4 8 3 4" xfId="38185"/>
    <cellStyle name="Blue 4 8 4" xfId="9725"/>
    <cellStyle name="Blue 4 8 4 2" xfId="33406"/>
    <cellStyle name="Blue 4 8 4 3" xfId="38752"/>
    <cellStyle name="Blue 4 8 5" xfId="15492"/>
    <cellStyle name="Blue 4 8 6" xfId="7702"/>
    <cellStyle name="Blue 4 8 7" xfId="22423"/>
    <cellStyle name="Blue 4 8 8" xfId="24810"/>
    <cellStyle name="Blue 4 8 9" xfId="31778"/>
    <cellStyle name="Blue 5" xfId="582"/>
    <cellStyle name="Blue 5 2" xfId="3217"/>
    <cellStyle name="Blue 5 2 2" xfId="5938"/>
    <cellStyle name="Blue 5 2 2 10" xfId="37769"/>
    <cellStyle name="Blue 5 2 2 2" xfId="10887"/>
    <cellStyle name="Blue 5 2 2 2 2" xfId="27786"/>
    <cellStyle name="Blue 5 2 2 2 3" xfId="39736"/>
    <cellStyle name="Blue 5 2 2 3" xfId="11927"/>
    <cellStyle name="Blue 5 2 2 3 2" xfId="27787"/>
    <cellStyle name="Blue 5 2 2 3 3" xfId="35194"/>
    <cellStyle name="Blue 5 2 2 3 4" xfId="40665"/>
    <cellStyle name="Blue 5 2 2 4" xfId="14934"/>
    <cellStyle name="Blue 5 2 2 4 2" xfId="36147"/>
    <cellStyle name="Blue 5 2 2 4 3" xfId="41618"/>
    <cellStyle name="Blue 5 2 2 5" xfId="16757"/>
    <cellStyle name="Blue 5 2 2 6" xfId="20276"/>
    <cellStyle name="Blue 5 2 2 7" xfId="22892"/>
    <cellStyle name="Blue 5 2 2 8" xfId="26540"/>
    <cellStyle name="Blue 5 2 2 9" xfId="32539"/>
    <cellStyle name="Blue 5 2 3" xfId="5507"/>
    <cellStyle name="Blue 5 2 3 2" xfId="17403"/>
    <cellStyle name="Blue 5 2 3 2 2" xfId="27788"/>
    <cellStyle name="Blue 5 2 3 2 3" xfId="35741"/>
    <cellStyle name="Blue 5 2 3 2 4" xfId="41212"/>
    <cellStyle name="Blue 5 2 3 3" xfId="20903"/>
    <cellStyle name="Blue 5 2 3 3 2" xfId="36714"/>
    <cellStyle name="Blue 5 2 3 3 3" xfId="42185"/>
    <cellStyle name="Blue 5 3" xfId="3225"/>
    <cellStyle name="Blue 5 3 2" xfId="5946"/>
    <cellStyle name="Blue 5 3 2 10" xfId="37777"/>
    <cellStyle name="Blue 5 3 2 2" xfId="10895"/>
    <cellStyle name="Blue 5 3 2 2 2" xfId="27789"/>
    <cellStyle name="Blue 5 3 2 2 3" xfId="39744"/>
    <cellStyle name="Blue 5 3 2 3" xfId="11935"/>
    <cellStyle name="Blue 5 3 2 3 2" xfId="27790"/>
    <cellStyle name="Blue 5 3 2 3 3" xfId="35202"/>
    <cellStyle name="Blue 5 3 2 3 4" xfId="40673"/>
    <cellStyle name="Blue 5 3 2 4" xfId="14942"/>
    <cellStyle name="Blue 5 3 2 4 2" xfId="36155"/>
    <cellStyle name="Blue 5 3 2 4 3" xfId="41626"/>
    <cellStyle name="Blue 5 3 2 5" xfId="16765"/>
    <cellStyle name="Blue 5 3 2 6" xfId="20284"/>
    <cellStyle name="Blue 5 3 2 7" xfId="22900"/>
    <cellStyle name="Blue 5 3 2 8" xfId="26548"/>
    <cellStyle name="Blue 5 3 2 9" xfId="32547"/>
    <cellStyle name="Blue 5 3 3" xfId="5501"/>
    <cellStyle name="Blue 5 3 3 2" xfId="17397"/>
    <cellStyle name="Blue 5 3 3 2 2" xfId="27791"/>
    <cellStyle name="Blue 5 3 3 2 3" xfId="35737"/>
    <cellStyle name="Blue 5 3 3 2 4" xfId="41208"/>
    <cellStyle name="Blue 5 3 3 3" xfId="20897"/>
    <cellStyle name="Blue 5 3 3 3 2" xfId="36708"/>
    <cellStyle name="Blue 5 3 3 3 3" xfId="42179"/>
    <cellStyle name="Blue 5 4" xfId="3230"/>
    <cellStyle name="Blue 5 4 2" xfId="5951"/>
    <cellStyle name="Blue 5 4 2 10" xfId="37782"/>
    <cellStyle name="Blue 5 4 2 2" xfId="10900"/>
    <cellStyle name="Blue 5 4 2 2 2" xfId="27792"/>
    <cellStyle name="Blue 5 4 2 2 3" xfId="39749"/>
    <cellStyle name="Blue 5 4 2 3" xfId="11940"/>
    <cellStyle name="Blue 5 4 2 3 2" xfId="27793"/>
    <cellStyle name="Blue 5 4 2 3 3" xfId="35207"/>
    <cellStyle name="Blue 5 4 2 3 4" xfId="40678"/>
    <cellStyle name="Blue 5 4 2 4" xfId="14947"/>
    <cellStyle name="Blue 5 4 2 4 2" xfId="36160"/>
    <cellStyle name="Blue 5 4 2 4 3" xfId="41631"/>
    <cellStyle name="Blue 5 4 2 5" xfId="16770"/>
    <cellStyle name="Blue 5 4 2 6" xfId="20289"/>
    <cellStyle name="Blue 5 4 2 7" xfId="22905"/>
    <cellStyle name="Blue 5 4 2 8" xfId="26553"/>
    <cellStyle name="Blue 5 4 2 9" xfId="32552"/>
    <cellStyle name="Blue 5 4 3" xfId="5496"/>
    <cellStyle name="Blue 5 4 3 2" xfId="17392"/>
    <cellStyle name="Blue 5 4 3 2 2" xfId="27794"/>
    <cellStyle name="Blue 5 4 3 2 3" xfId="35733"/>
    <cellStyle name="Blue 5 4 3 2 4" xfId="41204"/>
    <cellStyle name="Blue 5 4 3 3" xfId="20892"/>
    <cellStyle name="Blue 5 4 3 3 2" xfId="36703"/>
    <cellStyle name="Blue 5 4 3 3 3" xfId="42174"/>
    <cellStyle name="Blue 5 5" xfId="3241"/>
    <cellStyle name="Blue 5 5 2" xfId="5959"/>
    <cellStyle name="Blue 5 5 2 10" xfId="37790"/>
    <cellStyle name="Blue 5 5 2 2" xfId="10908"/>
    <cellStyle name="Blue 5 5 2 2 2" xfId="27795"/>
    <cellStyle name="Blue 5 5 2 2 3" xfId="39757"/>
    <cellStyle name="Blue 5 5 2 3" xfId="11948"/>
    <cellStyle name="Blue 5 5 2 3 2" xfId="27796"/>
    <cellStyle name="Blue 5 5 2 3 3" xfId="35215"/>
    <cellStyle name="Blue 5 5 2 3 4" xfId="40686"/>
    <cellStyle name="Blue 5 5 2 4" xfId="14955"/>
    <cellStyle name="Blue 5 5 2 4 2" xfId="36168"/>
    <cellStyle name="Blue 5 5 2 4 3" xfId="41639"/>
    <cellStyle name="Blue 5 5 2 5" xfId="16778"/>
    <cellStyle name="Blue 5 5 2 6" xfId="20297"/>
    <cellStyle name="Blue 5 5 2 7" xfId="22913"/>
    <cellStyle name="Blue 5 5 2 8" xfId="26561"/>
    <cellStyle name="Blue 5 5 2 9" xfId="32560"/>
    <cellStyle name="Blue 5 6" xfId="3749"/>
    <cellStyle name="Blue 5 6 10" xfId="31482"/>
    <cellStyle name="Blue 5 6 2" xfId="6080"/>
    <cellStyle name="Blue 5 6 2 2" xfId="17900"/>
    <cellStyle name="Blue 5 6 2 2 2" xfId="27797"/>
    <cellStyle name="Blue 5 6 2 2 3" xfId="36281"/>
    <cellStyle name="Blue 5 6 2 2 4" xfId="41752"/>
    <cellStyle name="Blue 5 6 2 3" xfId="21373"/>
    <cellStyle name="Blue 5 6 2 3 2" xfId="37134"/>
    <cellStyle name="Blue 5 6 2 3 3" xfId="42605"/>
    <cellStyle name="Blue 5 6 3" xfId="7095"/>
    <cellStyle name="Blue 5 6 3 2" xfId="27798"/>
    <cellStyle name="Blue 5 6 3 3" xfId="33069"/>
    <cellStyle name="Blue 5 6 3 4" xfId="38287"/>
    <cellStyle name="Blue 5 6 4" xfId="7020"/>
    <cellStyle name="Blue 5 6 4 2" xfId="33205"/>
    <cellStyle name="Blue 5 6 4 3" xfId="38423"/>
    <cellStyle name="Blue 5 6 5" xfId="13365"/>
    <cellStyle name="Blue 5 6 6" xfId="18896"/>
    <cellStyle name="Blue 5 6 7" xfId="20268"/>
    <cellStyle name="Blue 5 6 8" xfId="15921"/>
    <cellStyle name="Blue 5 6 9" xfId="31584"/>
    <cellStyle name="Blue 5 7" xfId="4754"/>
    <cellStyle name="Blue 5 7 10" xfId="32680"/>
    <cellStyle name="Blue 5 7 2" xfId="6265"/>
    <cellStyle name="Blue 5 7 2 2" xfId="18079"/>
    <cellStyle name="Blue 5 7 2 2 2" xfId="27799"/>
    <cellStyle name="Blue 5 7 2 2 3" xfId="36456"/>
    <cellStyle name="Blue 5 7 2 2 4" xfId="41927"/>
    <cellStyle name="Blue 5 7 2 3" xfId="21551"/>
    <cellStyle name="Blue 5 7 2 3 2" xfId="37309"/>
    <cellStyle name="Blue 5 7 2 3 3" xfId="42780"/>
    <cellStyle name="Blue 5 7 3" xfId="6724"/>
    <cellStyle name="Blue 5 7 3 2" xfId="27800"/>
    <cellStyle name="Blue 5 7 3 3" xfId="32952"/>
    <cellStyle name="Blue 5 7 3 4" xfId="38170"/>
    <cellStyle name="Blue 5 7 4" xfId="9365"/>
    <cellStyle name="Blue 5 7 4 2" xfId="33290"/>
    <cellStyle name="Blue 5 7 4 3" xfId="38508"/>
    <cellStyle name="Blue 5 7 5" xfId="13728"/>
    <cellStyle name="Blue 5 7 6" xfId="12758"/>
    <cellStyle name="Blue 5 7 7" xfId="16743"/>
    <cellStyle name="Blue 5 7 8" xfId="23717"/>
    <cellStyle name="Blue 5 7 9" xfId="31850"/>
    <cellStyle name="Blue 5 8" xfId="4593"/>
    <cellStyle name="Blue 5 8 10" xfId="31395"/>
    <cellStyle name="Blue 5 8 2" xfId="6238"/>
    <cellStyle name="Blue 5 8 2 2" xfId="18053"/>
    <cellStyle name="Blue 5 8 2 2 2" xfId="27801"/>
    <cellStyle name="Blue 5 8 2 2 3" xfId="36431"/>
    <cellStyle name="Blue 5 8 2 2 4" xfId="41902"/>
    <cellStyle name="Blue 5 8 2 3" xfId="21525"/>
    <cellStyle name="Blue 5 8 2 3 2" xfId="37284"/>
    <cellStyle name="Blue 5 8 2 3 3" xfId="42755"/>
    <cellStyle name="Blue 5 8 3" xfId="6459"/>
    <cellStyle name="Blue 5 8 3 2" xfId="27802"/>
    <cellStyle name="Blue 5 8 3 3" xfId="33746"/>
    <cellStyle name="Blue 5 8 3 4" xfId="39092"/>
    <cellStyle name="Blue 5 8 4" xfId="9688"/>
    <cellStyle name="Blue 5 8 4 2" xfId="33797"/>
    <cellStyle name="Blue 5 8 4 3" xfId="39143"/>
    <cellStyle name="Blue 5 8 5" xfId="16309"/>
    <cellStyle name="Blue 5 8 6" xfId="8994"/>
    <cellStyle name="Blue 5 8 7" xfId="10373"/>
    <cellStyle name="Blue 5 8 8" xfId="10253"/>
    <cellStyle name="Blue 5 8 9" xfId="31779"/>
    <cellStyle name="Blue 6" xfId="3221"/>
    <cellStyle name="Blue 6 2" xfId="5942"/>
    <cellStyle name="Blue 6 2 10" xfId="37773"/>
    <cellStyle name="Blue 6 2 2" xfId="10891"/>
    <cellStyle name="Blue 6 2 2 2" xfId="27803"/>
    <cellStyle name="Blue 6 2 2 3" xfId="39740"/>
    <cellStyle name="Blue 6 2 3" xfId="11931"/>
    <cellStyle name="Blue 6 2 3 2" xfId="27804"/>
    <cellStyle name="Blue 6 2 3 3" xfId="35198"/>
    <cellStyle name="Blue 6 2 3 4" xfId="40669"/>
    <cellStyle name="Blue 6 2 4" xfId="14938"/>
    <cellStyle name="Blue 6 2 4 2" xfId="36151"/>
    <cellStyle name="Blue 6 2 4 3" xfId="41622"/>
    <cellStyle name="Blue 6 2 5" xfId="16761"/>
    <cellStyle name="Blue 6 2 6" xfId="20280"/>
    <cellStyle name="Blue 6 2 7" xfId="22896"/>
    <cellStyle name="Blue 6 2 8" xfId="26544"/>
    <cellStyle name="Blue 6 2 9" xfId="32543"/>
    <cellStyle name="Blue 6 3" xfId="5503"/>
    <cellStyle name="Blue 6 3 2" xfId="17399"/>
    <cellStyle name="Blue 6 3 2 2" xfId="27805"/>
    <cellStyle name="Blue 6 3 2 3" xfId="35738"/>
    <cellStyle name="Blue 6 3 2 4" xfId="41209"/>
    <cellStyle name="Blue 6 3 3" xfId="20899"/>
    <cellStyle name="Blue 6 3 3 2" xfId="36710"/>
    <cellStyle name="Blue 6 3 3 3" xfId="42181"/>
    <cellStyle name="Blue 7" xfId="3229"/>
    <cellStyle name="Blue 7 2" xfId="5950"/>
    <cellStyle name="Blue 7 2 10" xfId="37781"/>
    <cellStyle name="Blue 7 2 2" xfId="10899"/>
    <cellStyle name="Blue 7 2 2 2" xfId="27806"/>
    <cellStyle name="Blue 7 2 2 3" xfId="39748"/>
    <cellStyle name="Blue 7 2 3" xfId="11939"/>
    <cellStyle name="Blue 7 2 3 2" xfId="27807"/>
    <cellStyle name="Blue 7 2 3 3" xfId="35206"/>
    <cellStyle name="Blue 7 2 3 4" xfId="40677"/>
    <cellStyle name="Blue 7 2 4" xfId="14946"/>
    <cellStyle name="Blue 7 2 4 2" xfId="36159"/>
    <cellStyle name="Blue 7 2 4 3" xfId="41630"/>
    <cellStyle name="Blue 7 2 5" xfId="16769"/>
    <cellStyle name="Blue 7 2 6" xfId="20288"/>
    <cellStyle name="Blue 7 2 7" xfId="22904"/>
    <cellStyle name="Blue 7 2 8" xfId="26552"/>
    <cellStyle name="Blue 7 2 9" xfId="32551"/>
    <cellStyle name="Blue 7 3" xfId="5497"/>
    <cellStyle name="Blue 7 3 2" xfId="17393"/>
    <cellStyle name="Blue 7 3 2 2" xfId="27808"/>
    <cellStyle name="Blue 7 3 2 3" xfId="35734"/>
    <cellStyle name="Blue 7 3 2 4" xfId="41205"/>
    <cellStyle name="Blue 7 3 3" xfId="20893"/>
    <cellStyle name="Blue 7 3 3 2" xfId="36704"/>
    <cellStyle name="Blue 7 3 3 3" xfId="42175"/>
    <cellStyle name="Blue 8" xfId="3234"/>
    <cellStyle name="Blue 8 2" xfId="5955"/>
    <cellStyle name="Blue 8 2 10" xfId="37786"/>
    <cellStyle name="Blue 8 2 2" xfId="10904"/>
    <cellStyle name="Blue 8 2 2 2" xfId="27809"/>
    <cellStyle name="Blue 8 2 2 3" xfId="39753"/>
    <cellStyle name="Blue 8 2 3" xfId="11944"/>
    <cellStyle name="Blue 8 2 3 2" xfId="27810"/>
    <cellStyle name="Blue 8 2 3 3" xfId="35211"/>
    <cellStyle name="Blue 8 2 3 4" xfId="40682"/>
    <cellStyle name="Blue 8 2 4" xfId="14951"/>
    <cellStyle name="Blue 8 2 4 2" xfId="36164"/>
    <cellStyle name="Blue 8 2 4 3" xfId="41635"/>
    <cellStyle name="Blue 8 2 5" xfId="16774"/>
    <cellStyle name="Blue 8 2 6" xfId="20293"/>
    <cellStyle name="Blue 8 2 7" xfId="22909"/>
    <cellStyle name="Blue 8 2 8" xfId="26557"/>
    <cellStyle name="Blue 8 2 9" xfId="32556"/>
    <cellStyle name="Blue 8 3" xfId="5492"/>
    <cellStyle name="Blue 8 3 2" xfId="17388"/>
    <cellStyle name="Blue 8 3 2 2" xfId="27811"/>
    <cellStyle name="Blue 8 3 2 3" xfId="35730"/>
    <cellStyle name="Blue 8 3 2 4" xfId="41201"/>
    <cellStyle name="Blue 8 3 3" xfId="20888"/>
    <cellStyle name="Blue 8 3 3 2" xfId="36699"/>
    <cellStyle name="Blue 8 3 3 3" xfId="42170"/>
    <cellStyle name="Blue 9" xfId="3245"/>
    <cellStyle name="Blue 9 2" xfId="5963"/>
    <cellStyle name="Blue 9 2 10" xfId="37794"/>
    <cellStyle name="Blue 9 2 2" xfId="10912"/>
    <cellStyle name="Blue 9 2 2 2" xfId="27812"/>
    <cellStyle name="Blue 9 2 2 3" xfId="39761"/>
    <cellStyle name="Blue 9 2 3" xfId="11952"/>
    <cellStyle name="Blue 9 2 3 2" xfId="27813"/>
    <cellStyle name="Blue 9 2 3 3" xfId="35219"/>
    <cellStyle name="Blue 9 2 3 4" xfId="40690"/>
    <cellStyle name="Blue 9 2 4" xfId="14959"/>
    <cellStyle name="Blue 9 2 4 2" xfId="36172"/>
    <cellStyle name="Blue 9 2 4 3" xfId="41643"/>
    <cellStyle name="Blue 9 2 5" xfId="16782"/>
    <cellStyle name="Blue 9 2 6" xfId="20301"/>
    <cellStyle name="Blue 9 2 7" xfId="22917"/>
    <cellStyle name="Blue 9 2 8" xfId="26565"/>
    <cellStyle name="Blue 9 2 9" xfId="32564"/>
    <cellStyle name="Blue Decimal" xfId="583"/>
    <cellStyle name="Blue Decimal 2" xfId="4753"/>
    <cellStyle name="Blue Dollar" xfId="584"/>
    <cellStyle name="Blue Dollar 2" xfId="4752"/>
    <cellStyle name="Blue EPS" xfId="585"/>
    <cellStyle name="Blue EPS 2" xfId="4751"/>
    <cellStyle name="Blue Text" xfId="586"/>
    <cellStyle name="Blue Text 2" xfId="4750"/>
    <cellStyle name="Blue Zero Deci" xfId="587"/>
    <cellStyle name="blue$00" xfId="588"/>
    <cellStyle name="Blue_AC 11-12-04" xfId="589"/>
    <cellStyle name="bluenodec" xfId="590"/>
    <cellStyle name="bluenodec 2" xfId="4749"/>
    <cellStyle name="bluepercent" xfId="591"/>
    <cellStyle name="bluepercent 2" xfId="4748"/>
    <cellStyle name="Body" xfId="592"/>
    <cellStyle name="Body 2" xfId="4747"/>
    <cellStyle name="Bold/Border" xfId="593"/>
    <cellStyle name="Bold/Border 2" xfId="3216"/>
    <cellStyle name="Bold/Border 3" xfId="4746"/>
    <cellStyle name="Bold/Border 3 2" xfId="6264"/>
    <cellStyle name="Bold/Border 4" xfId="3403"/>
    <cellStyle name="BOM-DOWN" xfId="594"/>
    <cellStyle name="BOM-DOWN 2" xfId="4745"/>
    <cellStyle name="Border Heavy" xfId="595"/>
    <cellStyle name="Border Heavy 2" xfId="3215"/>
    <cellStyle name="Border Heavy 2 2" xfId="5937"/>
    <cellStyle name="Border Heavy 2 2 2" xfId="13718"/>
    <cellStyle name="Border Heavy 2 2 2 2" xfId="27814"/>
    <cellStyle name="Border Heavy 2 2 2 3" xfId="35193"/>
    <cellStyle name="Border Heavy 2 2 2 4" xfId="40664"/>
    <cellStyle name="Border Heavy 2 2 3" xfId="16756"/>
    <cellStyle name="Border Heavy 2 2 3 2" xfId="27815"/>
    <cellStyle name="Border Heavy 2 2 3 3" xfId="36146"/>
    <cellStyle name="Border Heavy 2 2 3 4" xfId="41617"/>
    <cellStyle name="Border Heavy 2 2 4" xfId="17774"/>
    <cellStyle name="Border Heavy 2 2 4 2" xfId="37034"/>
    <cellStyle name="Border Heavy 2 2 4 3" xfId="42505"/>
    <cellStyle name="Border Heavy 2 2 5" xfId="21254"/>
    <cellStyle name="Border Heavy 2 2 6" xfId="24493"/>
    <cellStyle name="Border Heavy 3" xfId="2938"/>
    <cellStyle name="Border Heavy 3 2" xfId="5667"/>
    <cellStyle name="Border Heavy 3 2 10" xfId="37516"/>
    <cellStyle name="Border Heavy 3 2 2" xfId="10622"/>
    <cellStyle name="Border Heavy 3 2 2 2" xfId="27816"/>
    <cellStyle name="Border Heavy 3 2 2 3" xfId="34937"/>
    <cellStyle name="Border Heavy 3 2 2 4" xfId="40408"/>
    <cellStyle name="Border Heavy 3 2 3" xfId="11660"/>
    <cellStyle name="Border Heavy 3 2 3 2" xfId="35890"/>
    <cellStyle name="Border Heavy 3 2 3 3" xfId="41361"/>
    <cellStyle name="Border Heavy 3 2 4" xfId="14672"/>
    <cellStyle name="Border Heavy 3 2 5" xfId="16495"/>
    <cellStyle name="Border Heavy 3 2 6" xfId="20015"/>
    <cellStyle name="Border Heavy 3 2 7" xfId="22634"/>
    <cellStyle name="Border Heavy 3 2 8" xfId="26290"/>
    <cellStyle name="Border Heavy 3 2 9" xfId="32284"/>
    <cellStyle name="Border Heavy 4" xfId="4744"/>
    <cellStyle name="Border Heavy 4 2" xfId="6263"/>
    <cellStyle name="Border Heavy 4 2 2" xfId="13970"/>
    <cellStyle name="Border Heavy 4 2 2 2" xfId="27817"/>
    <cellStyle name="Border Heavy 4 2 2 3" xfId="35467"/>
    <cellStyle name="Border Heavy 4 2 2 4" xfId="40938"/>
    <cellStyle name="Border Heavy 4 2 3" xfId="17058"/>
    <cellStyle name="Border Heavy 4 2 3 2" xfId="27818"/>
    <cellStyle name="Border Heavy 4 2 3 3" xfId="36455"/>
    <cellStyle name="Border Heavy 4 2 3 4" xfId="41926"/>
    <cellStyle name="Border Heavy 4 2 4" xfId="18078"/>
    <cellStyle name="Border Heavy 4 2 4 2" xfId="37308"/>
    <cellStyle name="Border Heavy 4 2 4 3" xfId="42779"/>
    <cellStyle name="Border Heavy 4 2 5" xfId="21549"/>
    <cellStyle name="Border Heavy 4 2 6" xfId="24753"/>
    <cellStyle name="Border Heavy 5" xfId="5455"/>
    <cellStyle name="Border Heavy 5 10" xfId="31940"/>
    <cellStyle name="Border Heavy 5 2" xfId="10417"/>
    <cellStyle name="Border Heavy 5 2 2" xfId="27819"/>
    <cellStyle name="Border Heavy 5 2 3" xfId="34754"/>
    <cellStyle name="Border Heavy 5 2 4" xfId="40225"/>
    <cellStyle name="Border Heavy 5 3" xfId="11465"/>
    <cellStyle name="Border Heavy 5 3 2" xfId="35697"/>
    <cellStyle name="Border Heavy 5 3 3" xfId="41168"/>
    <cellStyle name="Border Heavy 5 4" xfId="14476"/>
    <cellStyle name="Border Heavy 5 5" xfId="8260"/>
    <cellStyle name="Border Heavy 5 6" xfId="8228"/>
    <cellStyle name="Border Heavy 5 7" xfId="17782"/>
    <cellStyle name="Border Heavy 5 8" xfId="25232"/>
    <cellStyle name="Border Heavy 5 9" xfId="32105"/>
    <cellStyle name="Border Thin" xfId="596"/>
    <cellStyle name="Border Thin 2" xfId="4743"/>
    <cellStyle name="Bottom bold border" xfId="597"/>
    <cellStyle name="Bottom bold border 2" xfId="3214"/>
    <cellStyle name="Bottom bold border 2 2" xfId="5936"/>
    <cellStyle name="Bottom bold border 2 2 2" xfId="13717"/>
    <cellStyle name="Bottom bold border 2 2 2 2" xfId="27820"/>
    <cellStyle name="Bottom bold border 2 2 2 3" xfId="35192"/>
    <cellStyle name="Bottom bold border 2 2 2 4" xfId="40663"/>
    <cellStyle name="Bottom bold border 2 2 3" xfId="16755"/>
    <cellStyle name="Bottom bold border 2 2 3 2" xfId="27821"/>
    <cellStyle name="Bottom bold border 2 2 3 3" xfId="36145"/>
    <cellStyle name="Bottom bold border 2 2 3 4" xfId="41616"/>
    <cellStyle name="Bottom bold border 2 2 4" xfId="17773"/>
    <cellStyle name="Bottom bold border 2 2 4 2" xfId="37033"/>
    <cellStyle name="Bottom bold border 2 2 4 3" xfId="42504"/>
    <cellStyle name="Bottom bold border 2 2 5" xfId="21253"/>
    <cellStyle name="Bottom bold border 2 2 6" xfId="24492"/>
    <cellStyle name="Bottom bold border 3" xfId="2939"/>
    <cellStyle name="Bottom bold border 3 2" xfId="5668"/>
    <cellStyle name="Bottom bold border 3 2 10" xfId="37517"/>
    <cellStyle name="Bottom bold border 3 2 2" xfId="10623"/>
    <cellStyle name="Bottom bold border 3 2 2 2" xfId="27822"/>
    <cellStyle name="Bottom bold border 3 2 2 3" xfId="34938"/>
    <cellStyle name="Bottom bold border 3 2 2 4" xfId="40409"/>
    <cellStyle name="Bottom bold border 3 2 3" xfId="11661"/>
    <cellStyle name="Bottom bold border 3 2 3 2" xfId="35891"/>
    <cellStyle name="Bottom bold border 3 2 3 3" xfId="41362"/>
    <cellStyle name="Bottom bold border 3 2 4" xfId="14673"/>
    <cellStyle name="Bottom bold border 3 2 5" xfId="16496"/>
    <cellStyle name="Bottom bold border 3 2 6" xfId="20016"/>
    <cellStyle name="Bottom bold border 3 2 7" xfId="22635"/>
    <cellStyle name="Bottom bold border 3 2 8" xfId="26291"/>
    <cellStyle name="Bottom bold border 3 2 9" xfId="32285"/>
    <cellStyle name="Bottom bold border 4" xfId="5456"/>
    <cellStyle name="Bottom bold border 4 10" xfId="31306"/>
    <cellStyle name="Bottom bold border 4 2" xfId="10418"/>
    <cellStyle name="Bottom bold border 4 2 2" xfId="27823"/>
    <cellStyle name="Bottom bold border 4 2 3" xfId="34755"/>
    <cellStyle name="Bottom bold border 4 2 4" xfId="40226"/>
    <cellStyle name="Bottom bold border 4 3" xfId="11466"/>
    <cellStyle name="Bottom bold border 4 3 2" xfId="35698"/>
    <cellStyle name="Bottom bold border 4 3 3" xfId="41169"/>
    <cellStyle name="Bottom bold border 4 4" xfId="14477"/>
    <cellStyle name="Bottom bold border 4 5" xfId="9344"/>
    <cellStyle name="Bottom bold border 4 6" xfId="11168"/>
    <cellStyle name="Bottom bold border 4 7" xfId="16242"/>
    <cellStyle name="Bottom bold border 4 8" xfId="17697"/>
    <cellStyle name="Bottom bold border 4 9" xfId="32106"/>
    <cellStyle name="Bottom single border" xfId="598"/>
    <cellStyle name="Bottom single border 2" xfId="3213"/>
    <cellStyle name="Break" xfId="599"/>
    <cellStyle name="Break 2" xfId="4742"/>
    <cellStyle name="British Pound" xfId="600"/>
    <cellStyle name="British Pound 2" xfId="601"/>
    <cellStyle name="British Pound 2 2" xfId="4741"/>
    <cellStyle name="Bullet" xfId="602"/>
    <cellStyle name="Bullet 2" xfId="4740"/>
    <cellStyle name="c" xfId="603"/>
    <cellStyle name="c 2" xfId="4739"/>
    <cellStyle name="c_Acc (Dil) Matrix (2)" xfId="604"/>
    <cellStyle name="c_Acc (Dil) Matrix (2) 2" xfId="4738"/>
    <cellStyle name="c_Ariz_Nevada (2)" xfId="605"/>
    <cellStyle name="c_Ariz_Nevada (2) 2" xfId="4737"/>
    <cellStyle name="c_BH Pickle Projections.020201" xfId="606"/>
    <cellStyle name="c_BH Pickle Projections.020201 2" xfId="4736"/>
    <cellStyle name="c_CA Cases (2)" xfId="607"/>
    <cellStyle name="c_CA Cases (2) 2" xfId="4735"/>
    <cellStyle name="c_Cal. (2)" xfId="608"/>
    <cellStyle name="c_Cal. (2) 2" xfId="4734"/>
    <cellStyle name="c_Cases (2)" xfId="609"/>
    <cellStyle name="c_Cases (2) 2" xfId="4733"/>
    <cellStyle name="c_Celtic DCF" xfId="610"/>
    <cellStyle name="c_Celtic DCF 2" xfId="4732"/>
    <cellStyle name="c_Celtic DCF Inputs" xfId="611"/>
    <cellStyle name="c_Celtic DCF Inputs 2" xfId="4731"/>
    <cellStyle name="c_Credit Buildup (2)" xfId="612"/>
    <cellStyle name="c_Credit Buildup (2) 2" xfId="4730"/>
    <cellStyle name="c_CredSens" xfId="613"/>
    <cellStyle name="c_CredSens 2" xfId="4729"/>
    <cellStyle name="c_DCF Inputs (2)" xfId="614"/>
    <cellStyle name="c_DCF Inputs (2) 2" xfId="4728"/>
    <cellStyle name="c_DCF Matrix (2)" xfId="615"/>
    <cellStyle name="c_DCF Matrix (2) 2" xfId="4727"/>
    <cellStyle name="c_Deal" xfId="616"/>
    <cellStyle name="c_Deal 2" xfId="4726"/>
    <cellStyle name="c_Dental (2)" xfId="617"/>
    <cellStyle name="c_Dental (2) 2" xfId="4725"/>
    <cellStyle name="c_East Coast (2)" xfId="618"/>
    <cellStyle name="c_East Coast (2) 2" xfId="4724"/>
    <cellStyle name="c_Florida (2)" xfId="619"/>
    <cellStyle name="c_Florida (2) 2" xfId="4723"/>
    <cellStyle name="c_Georgia (2)" xfId="620"/>
    <cellStyle name="c_Georgia (2) 2" xfId="4722"/>
    <cellStyle name="c_Hard Rock" xfId="621"/>
    <cellStyle name="c_Hard Rock (2)" xfId="622"/>
    <cellStyle name="c_Hard Rock (2) 2" xfId="4720"/>
    <cellStyle name="c_Hard Rock 2" xfId="4721"/>
    <cellStyle name="c_Hard Rock 3" xfId="4594"/>
    <cellStyle name="c_HardInc " xfId="623"/>
    <cellStyle name="c_HardInc  (2)" xfId="624"/>
    <cellStyle name="c_HardInc  (2) 2" xfId="4718"/>
    <cellStyle name="c_HardInc  2" xfId="4719"/>
    <cellStyle name="c_HardInc  3" xfId="4595"/>
    <cellStyle name="c_Has-Gets (2)" xfId="625"/>
    <cellStyle name="c_Has-Gets (2) 2" xfId="4717"/>
    <cellStyle name="c_IRR Sensitivity (2)" xfId="626"/>
    <cellStyle name="c_IRR Sensitivity (2) 2" xfId="4716"/>
    <cellStyle name="c_Macros" xfId="627"/>
    <cellStyle name="c_Macros 2" xfId="4715"/>
    <cellStyle name="c_Mango Merger" xfId="628"/>
    <cellStyle name="c_Mango Merger 2" xfId="4714"/>
    <cellStyle name="c_Mango Merger 3" xfId="629"/>
    <cellStyle name="c_Mango Merger 3 2" xfId="4713"/>
    <cellStyle name="c_MERGERBlackhawk" xfId="630"/>
    <cellStyle name="c_MERGERBlackhawk 2" xfId="4712"/>
    <cellStyle name="c_Model Assumptions (2)" xfId="631"/>
    <cellStyle name="c_Model Assumptions (2) 2" xfId="4711"/>
    <cellStyle name="c_OBGYN (2)" xfId="632"/>
    <cellStyle name="c_OBGYN (2) 2" xfId="4710"/>
    <cellStyle name="c_Other Businesses (2)" xfId="633"/>
    <cellStyle name="c_Other Businesses (2) 2" xfId="4709"/>
    <cellStyle name="c_Ownership" xfId="634"/>
    <cellStyle name="c_Ownership 2" xfId="4708"/>
    <cellStyle name="c_PFMA Income (2)" xfId="635"/>
    <cellStyle name="c_PFMA Income (2) 2" xfId="4707"/>
    <cellStyle name="c_Pippen (2)" xfId="636"/>
    <cellStyle name="c_Pippen (2) 2" xfId="4706"/>
    <cellStyle name="c_Pippen Cases (2)" xfId="637"/>
    <cellStyle name="c_Pippen Cases (2) 2" xfId="4705"/>
    <cellStyle name="c_Pippen ValMatrix (2)" xfId="638"/>
    <cellStyle name="c_Pippen ValMatrix (2) 2" xfId="4704"/>
    <cellStyle name="c_PMAT (2)" xfId="639"/>
    <cellStyle name="c_PMAT (2) 2" xfId="4703"/>
    <cellStyle name="c_PMAT (3)" xfId="640"/>
    <cellStyle name="c_PMAT (3) 2" xfId="4702"/>
    <cellStyle name="c_PoundInc" xfId="641"/>
    <cellStyle name="c_PoundInc (2)" xfId="642"/>
    <cellStyle name="c_PoundInc (2) 2" xfId="4700"/>
    <cellStyle name="c_PoundInc 2" xfId="4701"/>
    <cellStyle name="c_PoundInc 3" xfId="4602"/>
    <cellStyle name="c_Poundstone (2)" xfId="643"/>
    <cellStyle name="c_Poundstone (2) 2" xfId="4699"/>
    <cellStyle name="c_Preliminary Poundstone (2)" xfId="644"/>
    <cellStyle name="c_Preliminary Poundstone (2) 2" xfId="4698"/>
    <cellStyle name="c_RushValSum (2)" xfId="645"/>
    <cellStyle name="c_RushValSum (2) 2" xfId="4697"/>
    <cellStyle name="c_Stub Value" xfId="646"/>
    <cellStyle name="c_Stub Value 2" xfId="4696"/>
    <cellStyle name="c_Summary of Pro Forma (2)" xfId="647"/>
    <cellStyle name="c_Summary of Pro Forma (2) 2" xfId="4695"/>
    <cellStyle name="c_Summary of Pro Forma (3)" xfId="648"/>
    <cellStyle name="c_Summary of Pro Forma (3) 2" xfId="4694"/>
    <cellStyle name="c_SZA DF Valuation.Base.4" xfId="649"/>
    <cellStyle name="c_SZA DF Valuation.Base.4 2" xfId="4693"/>
    <cellStyle name="c_Texas_Louisiana (2)" xfId="650"/>
    <cellStyle name="c_Texas_Louisiana (2) 2" xfId="4692"/>
    <cellStyle name="c_Timex-Gucci Merger2" xfId="651"/>
    <cellStyle name="c_Timex-Gucci Merger2 2" xfId="4691"/>
    <cellStyle name="c_Valuation Summary" xfId="652"/>
    <cellStyle name="c_Valuation Summary (2)" xfId="653"/>
    <cellStyle name="c_Valuation Summary (2) 2" xfId="4689"/>
    <cellStyle name="c_Valuation Summary 2" xfId="4690"/>
    <cellStyle name="c_Valuation Summary 3" xfId="4603"/>
    <cellStyle name="c_Warrant" xfId="654"/>
    <cellStyle name="c_Warrant 2" xfId="4688"/>
    <cellStyle name="Ç¥ÁØ_¿ù°£¿ä¾àº¸°í" xfId="655"/>
    <cellStyle name="Calc Currency (0)" xfId="656"/>
    <cellStyle name="Calc Currency (2)" xfId="657"/>
    <cellStyle name="Calc Percent (0)" xfId="658"/>
    <cellStyle name="Calc Percent (1)" xfId="659"/>
    <cellStyle name="Calc Percent (2)" xfId="660"/>
    <cellStyle name="Calc Units (0)" xfId="661"/>
    <cellStyle name="Calc Units (1)" xfId="662"/>
    <cellStyle name="Calc Units (2)" xfId="663"/>
    <cellStyle name="Calculation 2" xfId="664"/>
    <cellStyle name="Calculation 2 10" xfId="4605"/>
    <cellStyle name="Calculation 2 10 10" xfId="8729"/>
    <cellStyle name="Calculation 2 10 11" xfId="17208"/>
    <cellStyle name="Calculation 2 10 12" xfId="9920"/>
    <cellStyle name="Calculation 2 10 13" xfId="7748"/>
    <cellStyle name="Calculation 2 10 14" xfId="19791"/>
    <cellStyle name="Calculation 2 10 15" xfId="19106"/>
    <cellStyle name="Calculation 2 10 16" xfId="6647"/>
    <cellStyle name="Calculation 2 10 17" xfId="8314"/>
    <cellStyle name="Calculation 2 10 18" xfId="9001"/>
    <cellStyle name="Calculation 2 10 19" xfId="11400"/>
    <cellStyle name="Calculation 2 10 2" xfId="9742"/>
    <cellStyle name="Calculation 2 10 2 2" xfId="27824"/>
    <cellStyle name="Calculation 2 10 2 3" xfId="33641"/>
    <cellStyle name="Calculation 2 10 2 4" xfId="38987"/>
    <cellStyle name="Calculation 2 10 20" xfId="19797"/>
    <cellStyle name="Calculation 2 10 21" xfId="20650"/>
    <cellStyle name="Calculation 2 10 22" xfId="31782"/>
    <cellStyle name="Calculation 2 10 23" xfId="31394"/>
    <cellStyle name="Calculation 2 10 3" xfId="6777"/>
    <cellStyle name="Calculation 2 10 3 2" xfId="27825"/>
    <cellStyle name="Calculation 2 10 3 3" xfId="34588"/>
    <cellStyle name="Calculation 2 10 3 4" xfId="40059"/>
    <cellStyle name="Calculation 2 10 4" xfId="8948"/>
    <cellStyle name="Calculation 2 10 4 2" xfId="27826"/>
    <cellStyle name="Calculation 2 10 4 3" xfId="33256"/>
    <cellStyle name="Calculation 2 10 4 4" xfId="38474"/>
    <cellStyle name="Calculation 2 10 5" xfId="9378"/>
    <cellStyle name="Calculation 2 10 5 2" xfId="32913"/>
    <cellStyle name="Calculation 2 10 5 3" xfId="38131"/>
    <cellStyle name="Calculation 2 10 6" xfId="13278"/>
    <cellStyle name="Calculation 2 10 7" xfId="8974"/>
    <cellStyle name="Calculation 2 10 8" xfId="6801"/>
    <cellStyle name="Calculation 2 10 9" xfId="13687"/>
    <cellStyle name="Calculation 2 2" xfId="665"/>
    <cellStyle name="Calculation 2 2 2" xfId="2853"/>
    <cellStyle name="Calculation 2 2 2 2" xfId="5587"/>
    <cellStyle name="Calculation 2 2 2 2 10" xfId="18398"/>
    <cellStyle name="Calculation 2 2 2 2 11" xfId="19176"/>
    <cellStyle name="Calculation 2 2 2 2 12" xfId="19940"/>
    <cellStyle name="Calculation 2 2 2 2 13" xfId="20973"/>
    <cellStyle name="Calculation 2 2 2 2 14" xfId="21815"/>
    <cellStyle name="Calculation 2 2 2 2 15" xfId="22558"/>
    <cellStyle name="Calculation 2 2 2 2 16" xfId="23523"/>
    <cellStyle name="Calculation 2 2 2 2 17" xfId="24221"/>
    <cellStyle name="Calculation 2 2 2 2 18" xfId="24932"/>
    <cellStyle name="Calculation 2 2 2 2 19" xfId="25565"/>
    <cellStyle name="Calculation 2 2 2 2 2" xfId="10543"/>
    <cellStyle name="Calculation 2 2 2 2 2 2" xfId="27827"/>
    <cellStyle name="Calculation 2 2 2 2 2 3" xfId="34051"/>
    <cellStyle name="Calculation 2 2 2 2 2 4" xfId="39413"/>
    <cellStyle name="Calculation 2 2 2 2 20" xfId="26223"/>
    <cellStyle name="Calculation 2 2 2 2 21" xfId="27058"/>
    <cellStyle name="Calculation 2 2 2 2 22" xfId="32215"/>
    <cellStyle name="Calculation 2 2 2 2 23" xfId="37446"/>
    <cellStyle name="Calculation 2 2 2 2 3" xfId="11582"/>
    <cellStyle name="Calculation 2 2 2 2 3 2" xfId="27828"/>
    <cellStyle name="Calculation 2 2 2 2 3 3" xfId="34860"/>
    <cellStyle name="Calculation 2 2 2 2 3 4" xfId="40331"/>
    <cellStyle name="Calculation 2 2 2 2 4" xfId="12681"/>
    <cellStyle name="Calculation 2 2 2 2 4 2" xfId="27829"/>
    <cellStyle name="Calculation 2 2 2 2 4 3" xfId="35813"/>
    <cellStyle name="Calculation 2 2 2 2 4 4" xfId="41284"/>
    <cellStyle name="Calculation 2 2 2 2 5" xfId="7537"/>
    <cellStyle name="Calculation 2 2 2 2 5 2" xfId="36781"/>
    <cellStyle name="Calculation 2 2 2 2 5 3" xfId="42252"/>
    <cellStyle name="Calculation 2 2 2 2 6" xfId="14596"/>
    <cellStyle name="Calculation 2 2 2 2 7" xfId="15629"/>
    <cellStyle name="Calculation 2 2 2 2 8" xfId="16417"/>
    <cellStyle name="Calculation 2 2 2 2 9" xfId="17480"/>
    <cellStyle name="Calculation 2 2 2 3" xfId="27830"/>
    <cellStyle name="Calculation 2 2 2 3 2" xfId="27831"/>
    <cellStyle name="Calculation 2 2 2 3 3" xfId="38530"/>
    <cellStyle name="Calculation 2 2 3" xfId="3211"/>
    <cellStyle name="Calculation 2 2 3 2" xfId="5934"/>
    <cellStyle name="Calculation 2 2 3 2 10" xfId="18689"/>
    <cellStyle name="Calculation 2 2 3 2 11" xfId="19465"/>
    <cellStyle name="Calculation 2 2 3 2 12" xfId="20273"/>
    <cellStyle name="Calculation 2 2 3 2 13" xfId="21251"/>
    <cellStyle name="Calculation 2 2 3 2 14" xfId="22093"/>
    <cellStyle name="Calculation 2 2 3 2 15" xfId="22890"/>
    <cellStyle name="Calculation 2 2 3 2 16" xfId="23795"/>
    <cellStyle name="Calculation 2 2 3 2 17" xfId="24490"/>
    <cellStyle name="Calculation 2 2 3 2 18" xfId="25175"/>
    <cellStyle name="Calculation 2 2 3 2 19" xfId="25818"/>
    <cellStyle name="Calculation 2 2 3 2 2" xfId="10883"/>
    <cellStyle name="Calculation 2 2 3 2 2 2" xfId="27832"/>
    <cellStyle name="Calculation 2 2 3 2 2 3" xfId="34298"/>
    <cellStyle name="Calculation 2 2 3 2 2 4" xfId="39734"/>
    <cellStyle name="Calculation 2 2 3 2 20" xfId="26538"/>
    <cellStyle name="Calculation 2 2 3 2 21" xfId="27299"/>
    <cellStyle name="Calculation 2 2 3 2 22" xfId="32536"/>
    <cellStyle name="Calculation 2 2 3 2 23" xfId="37767"/>
    <cellStyle name="Calculation 2 2 3 2 3" xfId="11923"/>
    <cellStyle name="Calculation 2 2 3 2 3 2" xfId="27833"/>
    <cellStyle name="Calculation 2 2 3 2 3 3" xfId="35190"/>
    <cellStyle name="Calculation 2 2 3 2 3 4" xfId="40661"/>
    <cellStyle name="Calculation 2 2 3 2 4" xfId="12983"/>
    <cellStyle name="Calculation 2 2 3 2 4 2" xfId="27834"/>
    <cellStyle name="Calculation 2 2 3 2 4 3" xfId="36143"/>
    <cellStyle name="Calculation 2 2 3 2 4 4" xfId="41614"/>
    <cellStyle name="Calculation 2 2 3 2 5" xfId="6593"/>
    <cellStyle name="Calculation 2 2 3 2 5 2" xfId="37031"/>
    <cellStyle name="Calculation 2 2 3 2 5 3" xfId="42502"/>
    <cellStyle name="Calculation 2 2 3 2 6" xfId="14932"/>
    <cellStyle name="Calculation 2 2 3 2 7" xfId="15927"/>
    <cellStyle name="Calculation 2 2 3 2 8" xfId="16753"/>
    <cellStyle name="Calculation 2 2 3 2 9" xfId="17771"/>
    <cellStyle name="Calculation 2 2 4" xfId="3822"/>
    <cellStyle name="Calculation 2 2 4 10" xfId="7402"/>
    <cellStyle name="Calculation 2 2 4 11" xfId="8141"/>
    <cellStyle name="Calculation 2 2 4 12" xfId="12900"/>
    <cellStyle name="Calculation 2 2 4 13" xfId="16145"/>
    <cellStyle name="Calculation 2 2 4 14" xfId="6785"/>
    <cellStyle name="Calculation 2 2 4 15" xfId="9231"/>
    <cellStyle name="Calculation 2 2 4 16" xfId="18240"/>
    <cellStyle name="Calculation 2 2 4 17" xfId="8289"/>
    <cellStyle name="Calculation 2 2 4 18" xfId="14370"/>
    <cellStyle name="Calculation 2 2 4 19" xfId="8857"/>
    <cellStyle name="Calculation 2 2 4 2" xfId="6082"/>
    <cellStyle name="Calculation 2 2 4 2 10" xfId="18817"/>
    <cellStyle name="Calculation 2 2 4 2 11" xfId="19594"/>
    <cellStyle name="Calculation 2 2 4 2 12" xfId="20408"/>
    <cellStyle name="Calculation 2 2 4 2 13" xfId="21375"/>
    <cellStyle name="Calculation 2 2 4 2 14" xfId="22214"/>
    <cellStyle name="Calculation 2 2 4 2 15" xfId="23023"/>
    <cellStyle name="Calculation 2 2 4 2 16" xfId="23906"/>
    <cellStyle name="Calculation 2 2 4 2 17" xfId="24604"/>
    <cellStyle name="Calculation 2 2 4 2 18" xfId="25284"/>
    <cellStyle name="Calculation 2 2 4 2 19" xfId="25935"/>
    <cellStyle name="Calculation 2 2 4 2 2" xfId="11028"/>
    <cellStyle name="Calculation 2 2 4 2 2 2" xfId="27835"/>
    <cellStyle name="Calculation 2 2 4 2 2 3" xfId="34407"/>
    <cellStyle name="Calculation 2 2 4 2 2 4" xfId="39860"/>
    <cellStyle name="Calculation 2 2 4 2 20" xfId="26661"/>
    <cellStyle name="Calculation 2 2 4 2 21" xfId="27388"/>
    <cellStyle name="Calculation 2 2 4 2 22" xfId="32661"/>
    <cellStyle name="Calculation 2 2 4 2 23" xfId="37891"/>
    <cellStyle name="Calculation 2 2 4 2 3" xfId="12067"/>
    <cellStyle name="Calculation 2 2 4 2 3 2" xfId="27836"/>
    <cellStyle name="Calculation 2 2 4 2 3 3" xfId="35325"/>
    <cellStyle name="Calculation 2 2 4 2 3 4" xfId="40796"/>
    <cellStyle name="Calculation 2 2 4 2 4" xfId="13114"/>
    <cellStyle name="Calculation 2 2 4 2 4 2" xfId="27837"/>
    <cellStyle name="Calculation 2 2 4 2 4 3" xfId="36283"/>
    <cellStyle name="Calculation 2 2 4 2 4 4" xfId="41754"/>
    <cellStyle name="Calculation 2 2 4 2 5" xfId="14123"/>
    <cellStyle name="Calculation 2 2 4 2 5 2" xfId="37136"/>
    <cellStyle name="Calculation 2 2 4 2 5 3" xfId="42607"/>
    <cellStyle name="Calculation 2 2 4 2 6" xfId="15070"/>
    <cellStyle name="Calculation 2 2 4 2 7" xfId="16062"/>
    <cellStyle name="Calculation 2 2 4 2 8" xfId="16899"/>
    <cellStyle name="Calculation 2 2 4 2 9" xfId="17902"/>
    <cellStyle name="Calculation 2 2 4 20" xfId="13905"/>
    <cellStyle name="Calculation 2 2 4 21" xfId="10365"/>
    <cellStyle name="Calculation 2 2 4 22" xfId="9973"/>
    <cellStyle name="Calculation 2 2 4 23" xfId="16239"/>
    <cellStyle name="Calculation 2 2 4 24" xfId="31586"/>
    <cellStyle name="Calculation 2 2 4 25" xfId="32307"/>
    <cellStyle name="Calculation 2 2 4 3" xfId="9183"/>
    <cellStyle name="Calculation 2 2 4 3 2" xfId="27838"/>
    <cellStyle name="Calculation 2 2 4 3 3" xfId="33467"/>
    <cellStyle name="Calculation 2 2 4 3 4" xfId="38813"/>
    <cellStyle name="Calculation 2 2 4 4" xfId="8724"/>
    <cellStyle name="Calculation 2 2 4 4 2" xfId="27839"/>
    <cellStyle name="Calculation 2 2 4 4 3" xfId="33062"/>
    <cellStyle name="Calculation 2 2 4 4 4" xfId="38280"/>
    <cellStyle name="Calculation 2 2 4 5" xfId="8168"/>
    <cellStyle name="Calculation 2 2 4 5 2" xfId="27840"/>
    <cellStyle name="Calculation 2 2 4 5 3" xfId="33206"/>
    <cellStyle name="Calculation 2 2 4 5 4" xfId="38424"/>
    <cellStyle name="Calculation 2 2 4 6" xfId="7615"/>
    <cellStyle name="Calculation 2 2 4 6 2" xfId="33196"/>
    <cellStyle name="Calculation 2 2 4 6 3" xfId="38414"/>
    <cellStyle name="Calculation 2 2 4 7" xfId="7224"/>
    <cellStyle name="Calculation 2 2 4 8" xfId="7088"/>
    <cellStyle name="Calculation 2 2 4 9" xfId="13590"/>
    <cellStyle name="Calculation 2 2 5" xfId="4686"/>
    <cellStyle name="Calculation 2 2 5 10" xfId="7212"/>
    <cellStyle name="Calculation 2 2 5 11" xfId="7955"/>
    <cellStyle name="Calculation 2 2 5 12" xfId="8197"/>
    <cellStyle name="Calculation 2 2 5 13" xfId="13561"/>
    <cellStyle name="Calculation 2 2 5 14" xfId="18724"/>
    <cellStyle name="Calculation 2 2 5 15" xfId="8864"/>
    <cellStyle name="Calculation 2 2 5 16" xfId="8824"/>
    <cellStyle name="Calculation 2 2 5 17" xfId="6721"/>
    <cellStyle name="Calculation 2 2 5 18" xfId="12979"/>
    <cellStyle name="Calculation 2 2 5 19" xfId="7164"/>
    <cellStyle name="Calculation 2 2 5 2" xfId="6260"/>
    <cellStyle name="Calculation 2 2 5 2 10" xfId="18965"/>
    <cellStyle name="Calculation 2 2 5 2 11" xfId="19737"/>
    <cellStyle name="Calculation 2 2 5 2 12" xfId="20563"/>
    <cellStyle name="Calculation 2 2 5 2 13" xfId="21546"/>
    <cellStyle name="Calculation 2 2 5 2 14" xfId="22349"/>
    <cellStyle name="Calculation 2 2 5 2 15" xfId="23170"/>
    <cellStyle name="Calculation 2 2 5 2 16" xfId="24047"/>
    <cellStyle name="Calculation 2 2 5 2 17" xfId="24750"/>
    <cellStyle name="Calculation 2 2 5 2 18" xfId="25413"/>
    <cellStyle name="Calculation 2 2 5 2 19" xfId="26066"/>
    <cellStyle name="Calculation 2 2 5 2 2" xfId="11195"/>
    <cellStyle name="Calculation 2 2 5 2 2 2" xfId="27841"/>
    <cellStyle name="Calculation 2 2 5 2 2 3" xfId="34537"/>
    <cellStyle name="Calculation 2 2 5 2 2 4" xfId="39990"/>
    <cellStyle name="Calculation 2 2 5 2 20" xfId="26791"/>
    <cellStyle name="Calculation 2 2 5 2 21" xfId="27517"/>
    <cellStyle name="Calculation 2 2 5 2 22" xfId="32789"/>
    <cellStyle name="Calculation 2 2 5 2 23" xfId="38016"/>
    <cellStyle name="Calculation 2 2 5 2 3" xfId="12226"/>
    <cellStyle name="Calculation 2 2 5 2 3 2" xfId="27842"/>
    <cellStyle name="Calculation 2 2 5 2 3 3" xfId="35464"/>
    <cellStyle name="Calculation 2 2 5 2 3 4" xfId="40935"/>
    <cellStyle name="Calculation 2 2 5 2 4" xfId="13269"/>
    <cellStyle name="Calculation 2 2 5 2 4 2" xfId="27843"/>
    <cellStyle name="Calculation 2 2 5 2 4 3" xfId="36452"/>
    <cellStyle name="Calculation 2 2 5 2 4 4" xfId="41923"/>
    <cellStyle name="Calculation 2 2 5 2 5" xfId="14280"/>
    <cellStyle name="Calculation 2 2 5 2 5 2" xfId="37305"/>
    <cellStyle name="Calculation 2 2 5 2 5 3" xfId="42776"/>
    <cellStyle name="Calculation 2 2 5 2 6" xfId="15224"/>
    <cellStyle name="Calculation 2 2 5 2 7" xfId="16214"/>
    <cellStyle name="Calculation 2 2 5 2 8" xfId="17055"/>
    <cellStyle name="Calculation 2 2 5 2 9" xfId="18075"/>
    <cellStyle name="Calculation 2 2 5 20" xfId="13196"/>
    <cellStyle name="Calculation 2 2 5 21" xfId="15860"/>
    <cellStyle name="Calculation 2 2 5 22" xfId="22035"/>
    <cellStyle name="Calculation 2 2 5 23" xfId="16191"/>
    <cellStyle name="Calculation 2 2 5 24" xfId="31817"/>
    <cellStyle name="Calculation 2 2 5 25" xfId="31382"/>
    <cellStyle name="Calculation 2 2 5 3" xfId="9802"/>
    <cellStyle name="Calculation 2 2 5 3 2" xfId="27844"/>
    <cellStyle name="Calculation 2 2 5 3 3" xfId="33673"/>
    <cellStyle name="Calculation 2 2 5 3 4" xfId="39019"/>
    <cellStyle name="Calculation 2 2 5 4" xfId="9980"/>
    <cellStyle name="Calculation 2 2 5 4 2" xfId="27845"/>
    <cellStyle name="Calculation 2 2 5 4 3" xfId="33764"/>
    <cellStyle name="Calculation 2 2 5 4 4" xfId="39110"/>
    <cellStyle name="Calculation 2 2 5 5" xfId="8321"/>
    <cellStyle name="Calculation 2 2 5 5 2" xfId="27846"/>
    <cellStyle name="Calculation 2 2 5 5 3" xfId="33806"/>
    <cellStyle name="Calculation 2 2 5 5 4" xfId="39152"/>
    <cellStyle name="Calculation 2 2 5 6" xfId="6666"/>
    <cellStyle name="Calculation 2 2 5 6 2" xfId="33818"/>
    <cellStyle name="Calculation 2 2 5 6 3" xfId="39164"/>
    <cellStyle name="Calculation 2 2 5 7" xfId="9235"/>
    <cellStyle name="Calculation 2 2 5 8" xfId="9939"/>
    <cellStyle name="Calculation 2 2 5 9" xfId="13398"/>
    <cellStyle name="Calculation 2 2 6" xfId="4606"/>
    <cellStyle name="Calculation 2 2 6 10" xfId="15207"/>
    <cellStyle name="Calculation 2 2 6 11" xfId="18250"/>
    <cellStyle name="Calculation 2 2 6 12" xfId="14383"/>
    <cellStyle name="Calculation 2 2 6 13" xfId="8127"/>
    <cellStyle name="Calculation 2 2 6 14" xfId="10195"/>
    <cellStyle name="Calculation 2 2 6 15" xfId="13694"/>
    <cellStyle name="Calculation 2 2 6 16" xfId="9143"/>
    <cellStyle name="Calculation 2 2 6 17" xfId="15856"/>
    <cellStyle name="Calculation 2 2 6 18" xfId="16343"/>
    <cellStyle name="Calculation 2 2 6 19" xfId="17330"/>
    <cellStyle name="Calculation 2 2 6 2" xfId="9743"/>
    <cellStyle name="Calculation 2 2 6 2 2" xfId="27847"/>
    <cellStyle name="Calculation 2 2 6 2 3" xfId="33642"/>
    <cellStyle name="Calculation 2 2 6 2 4" xfId="38988"/>
    <cellStyle name="Calculation 2 2 6 20" xfId="20746"/>
    <cellStyle name="Calculation 2 2 6 21" xfId="9100"/>
    <cellStyle name="Calculation 2 2 6 22" xfId="31783"/>
    <cellStyle name="Calculation 2 2 6 23" xfId="31393"/>
    <cellStyle name="Calculation 2 2 6 3" xfId="9955"/>
    <cellStyle name="Calculation 2 2 6 3 2" xfId="27848"/>
    <cellStyle name="Calculation 2 2 6 3 3" xfId="33747"/>
    <cellStyle name="Calculation 2 2 6 3 4" xfId="39093"/>
    <cellStyle name="Calculation 2 2 6 4" xfId="6475"/>
    <cellStyle name="Calculation 2 2 6 4 2" xfId="27849"/>
    <cellStyle name="Calculation 2 2 6 4 3" xfId="32934"/>
    <cellStyle name="Calculation 2 2 6 4 4" xfId="38152"/>
    <cellStyle name="Calculation 2 2 6 5" xfId="9379"/>
    <cellStyle name="Calculation 2 2 6 5 2" xfId="33320"/>
    <cellStyle name="Calculation 2 2 6 5 3" xfId="38606"/>
    <cellStyle name="Calculation 2 2 6 6" xfId="7657"/>
    <cellStyle name="Calculation 2 2 6 7" xfId="7969"/>
    <cellStyle name="Calculation 2 2 6 8" xfId="8661"/>
    <cellStyle name="Calculation 2 2 6 9" xfId="13407"/>
    <cellStyle name="Calculation 2 3" xfId="666"/>
    <cellStyle name="Calculation 2 3 2" xfId="2854"/>
    <cellStyle name="Calculation 2 3 2 2" xfId="5588"/>
    <cellStyle name="Calculation 2 3 2 2 10" xfId="18399"/>
    <cellStyle name="Calculation 2 3 2 2 11" xfId="19177"/>
    <cellStyle name="Calculation 2 3 2 2 12" xfId="19941"/>
    <cellStyle name="Calculation 2 3 2 2 13" xfId="20974"/>
    <cellStyle name="Calculation 2 3 2 2 14" xfId="21816"/>
    <cellStyle name="Calculation 2 3 2 2 15" xfId="22559"/>
    <cellStyle name="Calculation 2 3 2 2 16" xfId="23524"/>
    <cellStyle name="Calculation 2 3 2 2 17" xfId="24222"/>
    <cellStyle name="Calculation 2 3 2 2 18" xfId="24933"/>
    <cellStyle name="Calculation 2 3 2 2 19" xfId="25566"/>
    <cellStyle name="Calculation 2 3 2 2 2" xfId="10544"/>
    <cellStyle name="Calculation 2 3 2 2 2 2" xfId="27850"/>
    <cellStyle name="Calculation 2 3 2 2 2 3" xfId="34052"/>
    <cellStyle name="Calculation 2 3 2 2 2 4" xfId="39414"/>
    <cellStyle name="Calculation 2 3 2 2 20" xfId="26224"/>
    <cellStyle name="Calculation 2 3 2 2 21" xfId="27059"/>
    <cellStyle name="Calculation 2 3 2 2 22" xfId="32216"/>
    <cellStyle name="Calculation 2 3 2 2 23" xfId="37447"/>
    <cellStyle name="Calculation 2 3 2 2 3" xfId="11583"/>
    <cellStyle name="Calculation 2 3 2 2 3 2" xfId="27851"/>
    <cellStyle name="Calculation 2 3 2 2 3 3" xfId="34861"/>
    <cellStyle name="Calculation 2 3 2 2 3 4" xfId="40332"/>
    <cellStyle name="Calculation 2 3 2 2 4" xfId="12682"/>
    <cellStyle name="Calculation 2 3 2 2 4 2" xfId="27852"/>
    <cellStyle name="Calculation 2 3 2 2 4 3" xfId="35814"/>
    <cellStyle name="Calculation 2 3 2 2 4 4" xfId="41285"/>
    <cellStyle name="Calculation 2 3 2 2 5" xfId="8052"/>
    <cellStyle name="Calculation 2 3 2 2 5 2" xfId="36782"/>
    <cellStyle name="Calculation 2 3 2 2 5 3" xfId="42253"/>
    <cellStyle name="Calculation 2 3 2 2 6" xfId="14597"/>
    <cellStyle name="Calculation 2 3 2 2 7" xfId="15630"/>
    <cellStyle name="Calculation 2 3 2 2 8" xfId="16418"/>
    <cellStyle name="Calculation 2 3 2 2 9" xfId="17481"/>
    <cellStyle name="Calculation 2 3 2 3" xfId="27853"/>
    <cellStyle name="Calculation 2 3 2 3 2" xfId="27854"/>
    <cellStyle name="Calculation 2 3 2 3 3" xfId="38531"/>
    <cellStyle name="Calculation 2 3 3" xfId="3210"/>
    <cellStyle name="Calculation 2 3 3 2" xfId="5933"/>
    <cellStyle name="Calculation 2 3 3 2 10" xfId="18688"/>
    <cellStyle name="Calculation 2 3 3 2 11" xfId="19464"/>
    <cellStyle name="Calculation 2 3 3 2 12" xfId="20272"/>
    <cellStyle name="Calculation 2 3 3 2 13" xfId="21250"/>
    <cellStyle name="Calculation 2 3 3 2 14" xfId="22092"/>
    <cellStyle name="Calculation 2 3 3 2 15" xfId="22889"/>
    <cellStyle name="Calculation 2 3 3 2 16" xfId="23794"/>
    <cellStyle name="Calculation 2 3 3 2 17" xfId="24489"/>
    <cellStyle name="Calculation 2 3 3 2 18" xfId="25174"/>
    <cellStyle name="Calculation 2 3 3 2 19" xfId="25817"/>
    <cellStyle name="Calculation 2 3 3 2 2" xfId="10882"/>
    <cellStyle name="Calculation 2 3 3 2 2 2" xfId="27855"/>
    <cellStyle name="Calculation 2 3 3 2 2 3" xfId="34297"/>
    <cellStyle name="Calculation 2 3 3 2 2 4" xfId="39733"/>
    <cellStyle name="Calculation 2 3 3 2 20" xfId="26537"/>
    <cellStyle name="Calculation 2 3 3 2 21" xfId="27298"/>
    <cellStyle name="Calculation 2 3 3 2 22" xfId="32535"/>
    <cellStyle name="Calculation 2 3 3 2 23" xfId="37766"/>
    <cellStyle name="Calculation 2 3 3 2 3" xfId="11922"/>
    <cellStyle name="Calculation 2 3 3 2 3 2" xfId="27856"/>
    <cellStyle name="Calculation 2 3 3 2 3 3" xfId="35189"/>
    <cellStyle name="Calculation 2 3 3 2 3 4" xfId="40660"/>
    <cellStyle name="Calculation 2 3 3 2 4" xfId="12982"/>
    <cellStyle name="Calculation 2 3 3 2 4 2" xfId="27857"/>
    <cellStyle name="Calculation 2 3 3 2 4 3" xfId="36142"/>
    <cellStyle name="Calculation 2 3 3 2 4 4" xfId="41613"/>
    <cellStyle name="Calculation 2 3 3 2 5" xfId="10109"/>
    <cellStyle name="Calculation 2 3 3 2 5 2" xfId="37030"/>
    <cellStyle name="Calculation 2 3 3 2 5 3" xfId="42501"/>
    <cellStyle name="Calculation 2 3 3 2 6" xfId="14931"/>
    <cellStyle name="Calculation 2 3 3 2 7" xfId="15926"/>
    <cellStyle name="Calculation 2 3 3 2 8" xfId="16752"/>
    <cellStyle name="Calculation 2 3 3 2 9" xfId="17770"/>
    <cellStyle name="Calculation 2 3 4" xfId="3823"/>
    <cellStyle name="Calculation 2 3 4 10" xfId="7342"/>
    <cellStyle name="Calculation 2 3 4 11" xfId="7643"/>
    <cellStyle name="Calculation 2 3 4 12" xfId="7236"/>
    <cellStyle name="Calculation 2 3 4 13" xfId="6729"/>
    <cellStyle name="Calculation 2 3 4 14" xfId="7631"/>
    <cellStyle name="Calculation 2 3 4 15" xfId="15598"/>
    <cellStyle name="Calculation 2 3 4 16" xfId="9238"/>
    <cellStyle name="Calculation 2 3 4 17" xfId="12514"/>
    <cellStyle name="Calculation 2 3 4 18" xfId="13629"/>
    <cellStyle name="Calculation 2 3 4 19" xfId="13875"/>
    <cellStyle name="Calculation 2 3 4 2" xfId="6083"/>
    <cellStyle name="Calculation 2 3 4 2 10" xfId="18818"/>
    <cellStyle name="Calculation 2 3 4 2 11" xfId="19595"/>
    <cellStyle name="Calculation 2 3 4 2 12" xfId="20409"/>
    <cellStyle name="Calculation 2 3 4 2 13" xfId="21376"/>
    <cellStyle name="Calculation 2 3 4 2 14" xfId="22215"/>
    <cellStyle name="Calculation 2 3 4 2 15" xfId="23024"/>
    <cellStyle name="Calculation 2 3 4 2 16" xfId="23907"/>
    <cellStyle name="Calculation 2 3 4 2 17" xfId="24605"/>
    <cellStyle name="Calculation 2 3 4 2 18" xfId="25285"/>
    <cellStyle name="Calculation 2 3 4 2 19" xfId="25936"/>
    <cellStyle name="Calculation 2 3 4 2 2" xfId="11029"/>
    <cellStyle name="Calculation 2 3 4 2 2 2" xfId="27858"/>
    <cellStyle name="Calculation 2 3 4 2 2 3" xfId="34408"/>
    <cellStyle name="Calculation 2 3 4 2 2 4" xfId="39861"/>
    <cellStyle name="Calculation 2 3 4 2 20" xfId="26662"/>
    <cellStyle name="Calculation 2 3 4 2 21" xfId="27389"/>
    <cellStyle name="Calculation 2 3 4 2 22" xfId="32662"/>
    <cellStyle name="Calculation 2 3 4 2 23" xfId="37892"/>
    <cellStyle name="Calculation 2 3 4 2 3" xfId="12068"/>
    <cellStyle name="Calculation 2 3 4 2 3 2" xfId="27859"/>
    <cellStyle name="Calculation 2 3 4 2 3 3" xfId="35326"/>
    <cellStyle name="Calculation 2 3 4 2 3 4" xfId="40797"/>
    <cellStyle name="Calculation 2 3 4 2 4" xfId="13115"/>
    <cellStyle name="Calculation 2 3 4 2 4 2" xfId="27860"/>
    <cellStyle name="Calculation 2 3 4 2 4 3" xfId="36284"/>
    <cellStyle name="Calculation 2 3 4 2 4 4" xfId="41755"/>
    <cellStyle name="Calculation 2 3 4 2 5" xfId="14124"/>
    <cellStyle name="Calculation 2 3 4 2 5 2" xfId="37137"/>
    <cellStyle name="Calculation 2 3 4 2 5 3" xfId="42608"/>
    <cellStyle name="Calculation 2 3 4 2 6" xfId="15071"/>
    <cellStyle name="Calculation 2 3 4 2 7" xfId="16063"/>
    <cellStyle name="Calculation 2 3 4 2 8" xfId="16900"/>
    <cellStyle name="Calculation 2 3 4 2 9" xfId="17903"/>
    <cellStyle name="Calculation 2 3 4 20" xfId="15155"/>
    <cellStyle name="Calculation 2 3 4 21" xfId="8743"/>
    <cellStyle name="Calculation 2 3 4 22" xfId="16518"/>
    <cellStyle name="Calculation 2 3 4 23" xfId="10023"/>
    <cellStyle name="Calculation 2 3 4 24" xfId="31587"/>
    <cellStyle name="Calculation 2 3 4 25" xfId="31518"/>
    <cellStyle name="Calculation 2 3 4 3" xfId="9184"/>
    <cellStyle name="Calculation 2 3 4 3 2" xfId="27861"/>
    <cellStyle name="Calculation 2 3 4 3 3" xfId="33468"/>
    <cellStyle name="Calculation 2 3 4 3 4" xfId="38814"/>
    <cellStyle name="Calculation 2 3 4 4" xfId="10625"/>
    <cellStyle name="Calculation 2 3 4 4 2" xfId="27862"/>
    <cellStyle name="Calculation 2 3 4 4 3" xfId="33061"/>
    <cellStyle name="Calculation 2 3 4 4 4" xfId="38279"/>
    <cellStyle name="Calculation 2 3 4 5" xfId="9042"/>
    <cellStyle name="Calculation 2 3 4 5 2" xfId="27863"/>
    <cellStyle name="Calculation 2 3 4 5 3" xfId="33207"/>
    <cellStyle name="Calculation 2 3 4 5 4" xfId="38425"/>
    <cellStyle name="Calculation 2 3 4 6" xfId="7137"/>
    <cellStyle name="Calculation 2 3 4 6 2" xfId="33195"/>
    <cellStyle name="Calculation 2 3 4 6 3" xfId="38413"/>
    <cellStyle name="Calculation 2 3 4 7" xfId="11262"/>
    <cellStyle name="Calculation 2 3 4 8" xfId="12299"/>
    <cellStyle name="Calculation 2 3 4 9" xfId="13563"/>
    <cellStyle name="Calculation 2 3 5" xfId="4685"/>
    <cellStyle name="Calculation 2 3 5 10" xfId="13498"/>
    <cellStyle name="Calculation 2 3 5 11" xfId="13991"/>
    <cellStyle name="Calculation 2 3 5 12" xfId="9271"/>
    <cellStyle name="Calculation 2 3 5 13" xfId="13343"/>
    <cellStyle name="Calculation 2 3 5 14" xfId="16035"/>
    <cellStyle name="Calculation 2 3 5 15" xfId="8290"/>
    <cellStyle name="Calculation 2 3 5 16" xfId="8859"/>
    <cellStyle name="Calculation 2 3 5 17" xfId="19571"/>
    <cellStyle name="Calculation 2 3 5 18" xfId="21185"/>
    <cellStyle name="Calculation 2 3 5 19" xfId="7374"/>
    <cellStyle name="Calculation 2 3 5 2" xfId="6259"/>
    <cellStyle name="Calculation 2 3 5 2 10" xfId="18964"/>
    <cellStyle name="Calculation 2 3 5 2 11" xfId="19736"/>
    <cellStyle name="Calculation 2 3 5 2 12" xfId="20562"/>
    <cellStyle name="Calculation 2 3 5 2 13" xfId="21545"/>
    <cellStyle name="Calculation 2 3 5 2 14" xfId="22348"/>
    <cellStyle name="Calculation 2 3 5 2 15" xfId="23169"/>
    <cellStyle name="Calculation 2 3 5 2 16" xfId="24046"/>
    <cellStyle name="Calculation 2 3 5 2 17" xfId="24749"/>
    <cellStyle name="Calculation 2 3 5 2 18" xfId="25412"/>
    <cellStyle name="Calculation 2 3 5 2 19" xfId="26065"/>
    <cellStyle name="Calculation 2 3 5 2 2" xfId="11194"/>
    <cellStyle name="Calculation 2 3 5 2 2 2" xfId="27864"/>
    <cellStyle name="Calculation 2 3 5 2 2 3" xfId="34536"/>
    <cellStyle name="Calculation 2 3 5 2 2 4" xfId="39989"/>
    <cellStyle name="Calculation 2 3 5 2 20" xfId="26790"/>
    <cellStyle name="Calculation 2 3 5 2 21" xfId="27516"/>
    <cellStyle name="Calculation 2 3 5 2 22" xfId="32788"/>
    <cellStyle name="Calculation 2 3 5 2 23" xfId="38015"/>
    <cellStyle name="Calculation 2 3 5 2 3" xfId="12225"/>
    <cellStyle name="Calculation 2 3 5 2 3 2" xfId="27865"/>
    <cellStyle name="Calculation 2 3 5 2 3 3" xfId="35463"/>
    <cellStyle name="Calculation 2 3 5 2 3 4" xfId="40934"/>
    <cellStyle name="Calculation 2 3 5 2 4" xfId="13268"/>
    <cellStyle name="Calculation 2 3 5 2 4 2" xfId="27866"/>
    <cellStyle name="Calculation 2 3 5 2 4 3" xfId="36451"/>
    <cellStyle name="Calculation 2 3 5 2 4 4" xfId="41922"/>
    <cellStyle name="Calculation 2 3 5 2 5" xfId="14279"/>
    <cellStyle name="Calculation 2 3 5 2 5 2" xfId="37304"/>
    <cellStyle name="Calculation 2 3 5 2 5 3" xfId="42775"/>
    <cellStyle name="Calculation 2 3 5 2 6" xfId="15223"/>
    <cellStyle name="Calculation 2 3 5 2 7" xfId="16213"/>
    <cellStyle name="Calculation 2 3 5 2 8" xfId="17054"/>
    <cellStyle name="Calculation 2 3 5 2 9" xfId="18074"/>
    <cellStyle name="Calculation 2 3 5 20" xfId="19801"/>
    <cellStyle name="Calculation 2 3 5 21" xfId="22456"/>
    <cellStyle name="Calculation 2 3 5 22" xfId="12749"/>
    <cellStyle name="Calculation 2 3 5 23" xfId="15622"/>
    <cellStyle name="Calculation 2 3 5 24" xfId="31816"/>
    <cellStyle name="Calculation 2 3 5 25" xfId="31868"/>
    <cellStyle name="Calculation 2 3 5 3" xfId="9801"/>
    <cellStyle name="Calculation 2 3 5 3 2" xfId="27867"/>
    <cellStyle name="Calculation 2 3 5 3 3" xfId="33672"/>
    <cellStyle name="Calculation 2 3 5 3 4" xfId="39018"/>
    <cellStyle name="Calculation 2 3 5 4" xfId="6745"/>
    <cellStyle name="Calculation 2 3 5 4 2" xfId="27868"/>
    <cellStyle name="Calculation 2 3 5 4 3" xfId="32899"/>
    <cellStyle name="Calculation 2 3 5 4 4" xfId="38117"/>
    <cellStyle name="Calculation 2 3 5 5" xfId="10062"/>
    <cellStyle name="Calculation 2 3 5 5 2" xfId="27869"/>
    <cellStyle name="Calculation 2 3 5 5 3" xfId="32930"/>
    <cellStyle name="Calculation 2 3 5 5 4" xfId="38148"/>
    <cellStyle name="Calculation 2 3 5 6" xfId="8610"/>
    <cellStyle name="Calculation 2 3 5 6 2" xfId="33565"/>
    <cellStyle name="Calculation 2 3 5 6 3" xfId="38911"/>
    <cellStyle name="Calculation 2 3 5 7" xfId="7313"/>
    <cellStyle name="Calculation 2 3 5 8" xfId="6596"/>
    <cellStyle name="Calculation 2 3 5 9" xfId="10013"/>
    <cellStyle name="Calculation 2 3 6" xfId="4607"/>
    <cellStyle name="Calculation 2 3 6 10" xfId="11647"/>
    <cellStyle name="Calculation 2 3 6 11" xfId="19051"/>
    <cellStyle name="Calculation 2 3 6 12" xfId="14394"/>
    <cellStyle name="Calculation 2 3 6 13" xfId="10242"/>
    <cellStyle name="Calculation 2 3 6 14" xfId="12916"/>
    <cellStyle name="Calculation 2 3 6 15" xfId="6471"/>
    <cellStyle name="Calculation 2 3 6 16" xfId="12150"/>
    <cellStyle name="Calculation 2 3 6 17" xfId="13908"/>
    <cellStyle name="Calculation 2 3 6 18" xfId="7312"/>
    <cellStyle name="Calculation 2 3 6 19" xfId="13972"/>
    <cellStyle name="Calculation 2 3 6 2" xfId="9744"/>
    <cellStyle name="Calculation 2 3 6 2 2" xfId="27870"/>
    <cellStyle name="Calculation 2 3 6 2 3" xfId="33643"/>
    <cellStyle name="Calculation 2 3 6 2 4" xfId="38989"/>
    <cellStyle name="Calculation 2 3 6 20" xfId="15061"/>
    <cellStyle name="Calculation 2 3 6 21" xfId="26857"/>
    <cellStyle name="Calculation 2 3 6 22" xfId="31784"/>
    <cellStyle name="Calculation 2 3 6 23" xfId="31860"/>
    <cellStyle name="Calculation 2 3 6 3" xfId="9952"/>
    <cellStyle name="Calculation 2 3 6 3 2" xfId="27871"/>
    <cellStyle name="Calculation 2 3 6 3 3" xfId="32966"/>
    <cellStyle name="Calculation 2 3 6 3 4" xfId="38184"/>
    <cellStyle name="Calculation 2 3 6 4" xfId="8304"/>
    <cellStyle name="Calculation 2 3 6 4 2" xfId="27872"/>
    <cellStyle name="Calculation 2 3 6 4 3" xfId="33404"/>
    <cellStyle name="Calculation 2 3 6 4 4" xfId="38750"/>
    <cellStyle name="Calculation 2 3 6 5" xfId="6690"/>
    <cellStyle name="Calculation 2 3 6 5 2" xfId="33279"/>
    <cellStyle name="Calculation 2 3 6 5 3" xfId="38497"/>
    <cellStyle name="Calculation 2 3 6 6" xfId="9092"/>
    <cellStyle name="Calculation 2 3 6 7" xfId="13934"/>
    <cellStyle name="Calculation 2 3 6 8" xfId="15488"/>
    <cellStyle name="Calculation 2 3 6 9" xfId="13668"/>
    <cellStyle name="Calculation 2 4" xfId="667"/>
    <cellStyle name="Calculation 2 4 2" xfId="2855"/>
    <cellStyle name="Calculation 2 4 2 2" xfId="5589"/>
    <cellStyle name="Calculation 2 4 2 2 10" xfId="18400"/>
    <cellStyle name="Calculation 2 4 2 2 11" xfId="19178"/>
    <cellStyle name="Calculation 2 4 2 2 12" xfId="19942"/>
    <cellStyle name="Calculation 2 4 2 2 13" xfId="20975"/>
    <cellStyle name="Calculation 2 4 2 2 14" xfId="21817"/>
    <cellStyle name="Calculation 2 4 2 2 15" xfId="22560"/>
    <cellStyle name="Calculation 2 4 2 2 16" xfId="23525"/>
    <cellStyle name="Calculation 2 4 2 2 17" xfId="24223"/>
    <cellStyle name="Calculation 2 4 2 2 18" xfId="24934"/>
    <cellStyle name="Calculation 2 4 2 2 19" xfId="25567"/>
    <cellStyle name="Calculation 2 4 2 2 2" xfId="10545"/>
    <cellStyle name="Calculation 2 4 2 2 2 2" xfId="27873"/>
    <cellStyle name="Calculation 2 4 2 2 2 3" xfId="34053"/>
    <cellStyle name="Calculation 2 4 2 2 2 4" xfId="39415"/>
    <cellStyle name="Calculation 2 4 2 2 20" xfId="26225"/>
    <cellStyle name="Calculation 2 4 2 2 21" xfId="27060"/>
    <cellStyle name="Calculation 2 4 2 2 22" xfId="32217"/>
    <cellStyle name="Calculation 2 4 2 2 23" xfId="37448"/>
    <cellStyle name="Calculation 2 4 2 2 3" xfId="11584"/>
    <cellStyle name="Calculation 2 4 2 2 3 2" xfId="27874"/>
    <cellStyle name="Calculation 2 4 2 2 3 3" xfId="34862"/>
    <cellStyle name="Calculation 2 4 2 2 3 4" xfId="40333"/>
    <cellStyle name="Calculation 2 4 2 2 4" xfId="12683"/>
    <cellStyle name="Calculation 2 4 2 2 4 2" xfId="27875"/>
    <cellStyle name="Calculation 2 4 2 2 4 3" xfId="35815"/>
    <cellStyle name="Calculation 2 4 2 2 4 4" xfId="41286"/>
    <cellStyle name="Calculation 2 4 2 2 5" xfId="7438"/>
    <cellStyle name="Calculation 2 4 2 2 5 2" xfId="36783"/>
    <cellStyle name="Calculation 2 4 2 2 5 3" xfId="42254"/>
    <cellStyle name="Calculation 2 4 2 2 6" xfId="14598"/>
    <cellStyle name="Calculation 2 4 2 2 7" xfId="15631"/>
    <cellStyle name="Calculation 2 4 2 2 8" xfId="16419"/>
    <cellStyle name="Calculation 2 4 2 2 9" xfId="17482"/>
    <cellStyle name="Calculation 2 4 2 3" xfId="27876"/>
    <cellStyle name="Calculation 2 4 2 3 2" xfId="27877"/>
    <cellStyle name="Calculation 2 4 2 3 3" xfId="38532"/>
    <cellStyle name="Calculation 2 4 3" xfId="3209"/>
    <cellStyle name="Calculation 2 4 3 2" xfId="5932"/>
    <cellStyle name="Calculation 2 4 3 2 10" xfId="18687"/>
    <cellStyle name="Calculation 2 4 3 2 11" xfId="19463"/>
    <cellStyle name="Calculation 2 4 3 2 12" xfId="20271"/>
    <cellStyle name="Calculation 2 4 3 2 13" xfId="21249"/>
    <cellStyle name="Calculation 2 4 3 2 14" xfId="22091"/>
    <cellStyle name="Calculation 2 4 3 2 15" xfId="22888"/>
    <cellStyle name="Calculation 2 4 3 2 16" xfId="23793"/>
    <cellStyle name="Calculation 2 4 3 2 17" xfId="24488"/>
    <cellStyle name="Calculation 2 4 3 2 18" xfId="25173"/>
    <cellStyle name="Calculation 2 4 3 2 19" xfId="25816"/>
    <cellStyle name="Calculation 2 4 3 2 2" xfId="10881"/>
    <cellStyle name="Calculation 2 4 3 2 2 2" xfId="27878"/>
    <cellStyle name="Calculation 2 4 3 2 2 3" xfId="34296"/>
    <cellStyle name="Calculation 2 4 3 2 2 4" xfId="39732"/>
    <cellStyle name="Calculation 2 4 3 2 20" xfId="26536"/>
    <cellStyle name="Calculation 2 4 3 2 21" xfId="27297"/>
    <cellStyle name="Calculation 2 4 3 2 22" xfId="32534"/>
    <cellStyle name="Calculation 2 4 3 2 23" xfId="37765"/>
    <cellStyle name="Calculation 2 4 3 2 3" xfId="11921"/>
    <cellStyle name="Calculation 2 4 3 2 3 2" xfId="27879"/>
    <cellStyle name="Calculation 2 4 3 2 3 3" xfId="35188"/>
    <cellStyle name="Calculation 2 4 3 2 3 4" xfId="40659"/>
    <cellStyle name="Calculation 2 4 3 2 4" xfId="12981"/>
    <cellStyle name="Calculation 2 4 3 2 4 2" xfId="27880"/>
    <cellStyle name="Calculation 2 4 3 2 4 3" xfId="36141"/>
    <cellStyle name="Calculation 2 4 3 2 4 4" xfId="41612"/>
    <cellStyle name="Calculation 2 4 3 2 5" xfId="7902"/>
    <cellStyle name="Calculation 2 4 3 2 5 2" xfId="37029"/>
    <cellStyle name="Calculation 2 4 3 2 5 3" xfId="42500"/>
    <cellStyle name="Calculation 2 4 3 2 6" xfId="14930"/>
    <cellStyle name="Calculation 2 4 3 2 7" xfId="15925"/>
    <cellStyle name="Calculation 2 4 3 2 8" xfId="16751"/>
    <cellStyle name="Calculation 2 4 3 2 9" xfId="17769"/>
    <cellStyle name="Calculation 2 4 4" xfId="3824"/>
    <cellStyle name="Calculation 2 4 4 10" xfId="7605"/>
    <cellStyle name="Calculation 2 4 4 11" xfId="7214"/>
    <cellStyle name="Calculation 2 4 4 12" xfId="9289"/>
    <cellStyle name="Calculation 2 4 4 13" xfId="13922"/>
    <cellStyle name="Calculation 2 4 4 14" xfId="16341"/>
    <cellStyle name="Calculation 2 4 4 15" xfId="13845"/>
    <cellStyle name="Calculation 2 4 4 16" xfId="9252"/>
    <cellStyle name="Calculation 2 4 4 17" xfId="18969"/>
    <cellStyle name="Calculation 2 4 4 18" xfId="17310"/>
    <cellStyle name="Calculation 2 4 4 19" xfId="8905"/>
    <cellStyle name="Calculation 2 4 4 2" xfId="6084"/>
    <cellStyle name="Calculation 2 4 4 2 10" xfId="18819"/>
    <cellStyle name="Calculation 2 4 4 2 11" xfId="19596"/>
    <cellStyle name="Calculation 2 4 4 2 12" xfId="20410"/>
    <cellStyle name="Calculation 2 4 4 2 13" xfId="21377"/>
    <cellStyle name="Calculation 2 4 4 2 14" xfId="22216"/>
    <cellStyle name="Calculation 2 4 4 2 15" xfId="23025"/>
    <cellStyle name="Calculation 2 4 4 2 16" xfId="23908"/>
    <cellStyle name="Calculation 2 4 4 2 17" xfId="24606"/>
    <cellStyle name="Calculation 2 4 4 2 18" xfId="25286"/>
    <cellStyle name="Calculation 2 4 4 2 19" xfId="25937"/>
    <cellStyle name="Calculation 2 4 4 2 2" xfId="11030"/>
    <cellStyle name="Calculation 2 4 4 2 2 2" xfId="27881"/>
    <cellStyle name="Calculation 2 4 4 2 2 3" xfId="34409"/>
    <cellStyle name="Calculation 2 4 4 2 2 4" xfId="39862"/>
    <cellStyle name="Calculation 2 4 4 2 20" xfId="26663"/>
    <cellStyle name="Calculation 2 4 4 2 21" xfId="27390"/>
    <cellStyle name="Calculation 2 4 4 2 22" xfId="32663"/>
    <cellStyle name="Calculation 2 4 4 2 23" xfId="37893"/>
    <cellStyle name="Calculation 2 4 4 2 3" xfId="12069"/>
    <cellStyle name="Calculation 2 4 4 2 3 2" xfId="27882"/>
    <cellStyle name="Calculation 2 4 4 2 3 3" xfId="35327"/>
    <cellStyle name="Calculation 2 4 4 2 3 4" xfId="40798"/>
    <cellStyle name="Calculation 2 4 4 2 4" xfId="13116"/>
    <cellStyle name="Calculation 2 4 4 2 4 2" xfId="27883"/>
    <cellStyle name="Calculation 2 4 4 2 4 3" xfId="36285"/>
    <cellStyle name="Calculation 2 4 4 2 4 4" xfId="41756"/>
    <cellStyle name="Calculation 2 4 4 2 5" xfId="14125"/>
    <cellStyle name="Calculation 2 4 4 2 5 2" xfId="37138"/>
    <cellStyle name="Calculation 2 4 4 2 5 3" xfId="42609"/>
    <cellStyle name="Calculation 2 4 4 2 6" xfId="15072"/>
    <cellStyle name="Calculation 2 4 4 2 7" xfId="16064"/>
    <cellStyle name="Calculation 2 4 4 2 8" xfId="16901"/>
    <cellStyle name="Calculation 2 4 4 2 9" xfId="17904"/>
    <cellStyle name="Calculation 2 4 4 20" xfId="7085"/>
    <cellStyle name="Calculation 2 4 4 21" xfId="21189"/>
    <cellStyle name="Calculation 2 4 4 22" xfId="9367"/>
    <cellStyle name="Calculation 2 4 4 23" xfId="13393"/>
    <cellStyle name="Calculation 2 4 4 24" xfId="31588"/>
    <cellStyle name="Calculation 2 4 4 25" xfId="31480"/>
    <cellStyle name="Calculation 2 4 4 3" xfId="9185"/>
    <cellStyle name="Calculation 2 4 4 3 2" xfId="27884"/>
    <cellStyle name="Calculation 2 4 4 3 3" xfId="33469"/>
    <cellStyle name="Calculation 2 4 4 3 4" xfId="38815"/>
    <cellStyle name="Calculation 2 4 4 4" xfId="8549"/>
    <cellStyle name="Calculation 2 4 4 4 2" xfId="27885"/>
    <cellStyle name="Calculation 2 4 4 4 3" xfId="33060"/>
    <cellStyle name="Calculation 2 4 4 4 4" xfId="38278"/>
    <cellStyle name="Calculation 2 4 4 5" xfId="8169"/>
    <cellStyle name="Calculation 2 4 4 5 2" xfId="27886"/>
    <cellStyle name="Calculation 2 4 4 5 3" xfId="33312"/>
    <cellStyle name="Calculation 2 4 4 5 4" xfId="38598"/>
    <cellStyle name="Calculation 2 4 4 6" xfId="9419"/>
    <cellStyle name="Calculation 2 4 4 6 2" xfId="33443"/>
    <cellStyle name="Calculation 2 4 4 6 3" xfId="38789"/>
    <cellStyle name="Calculation 2 4 4 7" xfId="7219"/>
    <cellStyle name="Calculation 2 4 4 8" xfId="8715"/>
    <cellStyle name="Calculation 2 4 4 9" xfId="13246"/>
    <cellStyle name="Calculation 2 4 5" xfId="4684"/>
    <cellStyle name="Calculation 2 4 5 10" xfId="12414"/>
    <cellStyle name="Calculation 2 4 5 11" xfId="7590"/>
    <cellStyle name="Calculation 2 4 5 12" xfId="13955"/>
    <cellStyle name="Calculation 2 4 5 13" xfId="15868"/>
    <cellStyle name="Calculation 2 4 5 14" xfId="7453"/>
    <cellStyle name="Calculation 2 4 5 15" xfId="15151"/>
    <cellStyle name="Calculation 2 4 5 16" xfId="17910"/>
    <cellStyle name="Calculation 2 4 5 17" xfId="22360"/>
    <cellStyle name="Calculation 2 4 5 18" xfId="10241"/>
    <cellStyle name="Calculation 2 4 5 19" xfId="19557"/>
    <cellStyle name="Calculation 2 4 5 2" xfId="6258"/>
    <cellStyle name="Calculation 2 4 5 2 10" xfId="18963"/>
    <cellStyle name="Calculation 2 4 5 2 11" xfId="19735"/>
    <cellStyle name="Calculation 2 4 5 2 12" xfId="20561"/>
    <cellStyle name="Calculation 2 4 5 2 13" xfId="21544"/>
    <cellStyle name="Calculation 2 4 5 2 14" xfId="22347"/>
    <cellStyle name="Calculation 2 4 5 2 15" xfId="23168"/>
    <cellStyle name="Calculation 2 4 5 2 16" xfId="24045"/>
    <cellStyle name="Calculation 2 4 5 2 17" xfId="24748"/>
    <cellStyle name="Calculation 2 4 5 2 18" xfId="25411"/>
    <cellStyle name="Calculation 2 4 5 2 19" xfId="26064"/>
    <cellStyle name="Calculation 2 4 5 2 2" xfId="11193"/>
    <cellStyle name="Calculation 2 4 5 2 2 2" xfId="27887"/>
    <cellStyle name="Calculation 2 4 5 2 2 3" xfId="34535"/>
    <cellStyle name="Calculation 2 4 5 2 2 4" xfId="39988"/>
    <cellStyle name="Calculation 2 4 5 2 20" xfId="26789"/>
    <cellStyle name="Calculation 2 4 5 2 21" xfId="27515"/>
    <cellStyle name="Calculation 2 4 5 2 22" xfId="32787"/>
    <cellStyle name="Calculation 2 4 5 2 23" xfId="38014"/>
    <cellStyle name="Calculation 2 4 5 2 3" xfId="12224"/>
    <cellStyle name="Calculation 2 4 5 2 3 2" xfId="27888"/>
    <cellStyle name="Calculation 2 4 5 2 3 3" xfId="35462"/>
    <cellStyle name="Calculation 2 4 5 2 3 4" xfId="40933"/>
    <cellStyle name="Calculation 2 4 5 2 4" xfId="13267"/>
    <cellStyle name="Calculation 2 4 5 2 4 2" xfId="27889"/>
    <cellStyle name="Calculation 2 4 5 2 4 3" xfId="36450"/>
    <cellStyle name="Calculation 2 4 5 2 4 4" xfId="41921"/>
    <cellStyle name="Calculation 2 4 5 2 5" xfId="14278"/>
    <cellStyle name="Calculation 2 4 5 2 5 2" xfId="37303"/>
    <cellStyle name="Calculation 2 4 5 2 5 3" xfId="42774"/>
    <cellStyle name="Calculation 2 4 5 2 6" xfId="15222"/>
    <cellStyle name="Calculation 2 4 5 2 7" xfId="16212"/>
    <cellStyle name="Calculation 2 4 5 2 8" xfId="17053"/>
    <cellStyle name="Calculation 2 4 5 2 9" xfId="18073"/>
    <cellStyle name="Calculation 2 4 5 20" xfId="23819"/>
    <cellStyle name="Calculation 2 4 5 21" xfId="15862"/>
    <cellStyle name="Calculation 2 4 5 22" xfId="15299"/>
    <cellStyle name="Calculation 2 4 5 23" xfId="24765"/>
    <cellStyle name="Calculation 2 4 5 24" xfId="31815"/>
    <cellStyle name="Calculation 2 4 5 25" xfId="31870"/>
    <cellStyle name="Calculation 2 4 5 3" xfId="9800"/>
    <cellStyle name="Calculation 2 4 5 3 2" xfId="27890"/>
    <cellStyle name="Calculation 2 4 5 3 3" xfId="33671"/>
    <cellStyle name="Calculation 2 4 5 3 4" xfId="39017"/>
    <cellStyle name="Calculation 2 4 5 4" xfId="9979"/>
    <cellStyle name="Calculation 2 4 5 4 2" xfId="27891"/>
    <cellStyle name="Calculation 2 4 5 4 3" xfId="33762"/>
    <cellStyle name="Calculation 2 4 5 4 4" xfId="39108"/>
    <cellStyle name="Calculation 2 4 5 5" xfId="12342"/>
    <cellStyle name="Calculation 2 4 5 5 2" xfId="27892"/>
    <cellStyle name="Calculation 2 4 5 5 3" xfId="33289"/>
    <cellStyle name="Calculation 2 4 5 5 4" xfId="38507"/>
    <cellStyle name="Calculation 2 4 5 6" xfId="8926"/>
    <cellStyle name="Calculation 2 4 5 6 2" xfId="33282"/>
    <cellStyle name="Calculation 2 4 5 6 3" xfId="38500"/>
    <cellStyle name="Calculation 2 4 5 7" xfId="8670"/>
    <cellStyle name="Calculation 2 4 5 8" xfId="9232"/>
    <cellStyle name="Calculation 2 4 5 9" xfId="7245"/>
    <cellStyle name="Calculation 2 4 6" xfId="4608"/>
    <cellStyle name="Calculation 2 4 6 10" xfId="11426"/>
    <cellStyle name="Calculation 2 4 6 11" xfId="9763"/>
    <cellStyle name="Calculation 2 4 6 12" xfId="8024"/>
    <cellStyle name="Calculation 2 4 6 13" xfId="18090"/>
    <cellStyle name="Calculation 2 4 6 14" xfId="16226"/>
    <cellStyle name="Calculation 2 4 6 15" xfId="12556"/>
    <cellStyle name="Calculation 2 4 6 16" xfId="21597"/>
    <cellStyle name="Calculation 2 4 6 17" xfId="13593"/>
    <cellStyle name="Calculation 2 4 6 18" xfId="20634"/>
    <cellStyle name="Calculation 2 4 6 19" xfId="14101"/>
    <cellStyle name="Calculation 2 4 6 2" xfId="9745"/>
    <cellStyle name="Calculation 2 4 6 2 2" xfId="27893"/>
    <cellStyle name="Calculation 2 4 6 2 3" xfId="33644"/>
    <cellStyle name="Calculation 2 4 6 2 4" xfId="38990"/>
    <cellStyle name="Calculation 2 4 6 20" xfId="13074"/>
    <cellStyle name="Calculation 2 4 6 21" xfId="21674"/>
    <cellStyle name="Calculation 2 4 6 22" xfId="31785"/>
    <cellStyle name="Calculation 2 4 6 23" xfId="31392"/>
    <cellStyle name="Calculation 2 4 6 3" xfId="6776"/>
    <cellStyle name="Calculation 2 4 6 3 2" xfId="27894"/>
    <cellStyle name="Calculation 2 4 6 3 3" xfId="33749"/>
    <cellStyle name="Calculation 2 4 6 3 4" xfId="39095"/>
    <cellStyle name="Calculation 2 4 6 4" xfId="8947"/>
    <cellStyle name="Calculation 2 4 6 4 2" xfId="27895"/>
    <cellStyle name="Calculation 2 4 6 4 3" xfId="33257"/>
    <cellStyle name="Calculation 2 4 6 4 4" xfId="38475"/>
    <cellStyle name="Calculation 2 4 6 5" xfId="8090"/>
    <cellStyle name="Calculation 2 4 6 5 2" xfId="33154"/>
    <cellStyle name="Calculation 2 4 6 5 3" xfId="38372"/>
    <cellStyle name="Calculation 2 4 6 6" xfId="9211"/>
    <cellStyle name="Calculation 2 4 6 7" xfId="8536"/>
    <cellStyle name="Calculation 2 4 6 8" xfId="16306"/>
    <cellStyle name="Calculation 2 4 6 9" xfId="7113"/>
    <cellStyle name="Calculation 2 5" xfId="668"/>
    <cellStyle name="Calculation 2 5 2" xfId="2856"/>
    <cellStyle name="Calculation 2 5 2 2" xfId="5590"/>
    <cellStyle name="Calculation 2 5 2 2 10" xfId="18401"/>
    <cellStyle name="Calculation 2 5 2 2 11" xfId="19179"/>
    <cellStyle name="Calculation 2 5 2 2 12" xfId="19943"/>
    <cellStyle name="Calculation 2 5 2 2 13" xfId="20976"/>
    <cellStyle name="Calculation 2 5 2 2 14" xfId="21818"/>
    <cellStyle name="Calculation 2 5 2 2 15" xfId="22561"/>
    <cellStyle name="Calculation 2 5 2 2 16" xfId="23526"/>
    <cellStyle name="Calculation 2 5 2 2 17" xfId="24224"/>
    <cellStyle name="Calculation 2 5 2 2 18" xfId="24935"/>
    <cellStyle name="Calculation 2 5 2 2 19" xfId="25568"/>
    <cellStyle name="Calculation 2 5 2 2 2" xfId="10546"/>
    <cellStyle name="Calculation 2 5 2 2 2 2" xfId="27896"/>
    <cellStyle name="Calculation 2 5 2 2 2 3" xfId="34054"/>
    <cellStyle name="Calculation 2 5 2 2 2 4" xfId="39416"/>
    <cellStyle name="Calculation 2 5 2 2 20" xfId="26226"/>
    <cellStyle name="Calculation 2 5 2 2 21" xfId="27061"/>
    <cellStyle name="Calculation 2 5 2 2 22" xfId="32218"/>
    <cellStyle name="Calculation 2 5 2 2 23" xfId="37449"/>
    <cellStyle name="Calculation 2 5 2 2 3" xfId="11585"/>
    <cellStyle name="Calculation 2 5 2 2 3 2" xfId="27897"/>
    <cellStyle name="Calculation 2 5 2 2 3 3" xfId="34863"/>
    <cellStyle name="Calculation 2 5 2 2 3 4" xfId="40334"/>
    <cellStyle name="Calculation 2 5 2 2 4" xfId="12684"/>
    <cellStyle name="Calculation 2 5 2 2 4 2" xfId="27898"/>
    <cellStyle name="Calculation 2 5 2 2 4 3" xfId="35816"/>
    <cellStyle name="Calculation 2 5 2 2 4 4" xfId="41287"/>
    <cellStyle name="Calculation 2 5 2 2 5" xfId="12397"/>
    <cellStyle name="Calculation 2 5 2 2 5 2" xfId="36784"/>
    <cellStyle name="Calculation 2 5 2 2 5 3" xfId="42255"/>
    <cellStyle name="Calculation 2 5 2 2 6" xfId="14599"/>
    <cellStyle name="Calculation 2 5 2 2 7" xfId="15632"/>
    <cellStyle name="Calculation 2 5 2 2 8" xfId="16420"/>
    <cellStyle name="Calculation 2 5 2 2 9" xfId="17483"/>
    <cellStyle name="Calculation 2 5 2 3" xfId="27899"/>
    <cellStyle name="Calculation 2 5 2 3 2" xfId="27900"/>
    <cellStyle name="Calculation 2 5 2 3 3" xfId="38533"/>
    <cellStyle name="Calculation 2 5 3" xfId="3208"/>
    <cellStyle name="Calculation 2 5 3 2" xfId="5931"/>
    <cellStyle name="Calculation 2 5 3 2 10" xfId="18686"/>
    <cellStyle name="Calculation 2 5 3 2 11" xfId="19462"/>
    <cellStyle name="Calculation 2 5 3 2 12" xfId="20270"/>
    <cellStyle name="Calculation 2 5 3 2 13" xfId="21248"/>
    <cellStyle name="Calculation 2 5 3 2 14" xfId="22090"/>
    <cellStyle name="Calculation 2 5 3 2 15" xfId="22887"/>
    <cellStyle name="Calculation 2 5 3 2 16" xfId="23792"/>
    <cellStyle name="Calculation 2 5 3 2 17" xfId="24487"/>
    <cellStyle name="Calculation 2 5 3 2 18" xfId="25172"/>
    <cellStyle name="Calculation 2 5 3 2 19" xfId="25815"/>
    <cellStyle name="Calculation 2 5 3 2 2" xfId="10880"/>
    <cellStyle name="Calculation 2 5 3 2 2 2" xfId="27901"/>
    <cellStyle name="Calculation 2 5 3 2 2 3" xfId="34295"/>
    <cellStyle name="Calculation 2 5 3 2 2 4" xfId="39731"/>
    <cellStyle name="Calculation 2 5 3 2 20" xfId="26535"/>
    <cellStyle name="Calculation 2 5 3 2 21" xfId="27296"/>
    <cellStyle name="Calculation 2 5 3 2 22" xfId="32533"/>
    <cellStyle name="Calculation 2 5 3 2 23" xfId="37764"/>
    <cellStyle name="Calculation 2 5 3 2 3" xfId="11920"/>
    <cellStyle name="Calculation 2 5 3 2 3 2" xfId="27902"/>
    <cellStyle name="Calculation 2 5 3 2 3 3" xfId="35187"/>
    <cellStyle name="Calculation 2 5 3 2 3 4" xfId="40658"/>
    <cellStyle name="Calculation 2 5 3 2 4" xfId="12980"/>
    <cellStyle name="Calculation 2 5 3 2 4 2" xfId="27903"/>
    <cellStyle name="Calculation 2 5 3 2 4 3" xfId="36140"/>
    <cellStyle name="Calculation 2 5 3 2 4 4" xfId="41611"/>
    <cellStyle name="Calculation 2 5 3 2 5" xfId="8778"/>
    <cellStyle name="Calculation 2 5 3 2 5 2" xfId="37028"/>
    <cellStyle name="Calculation 2 5 3 2 5 3" xfId="42499"/>
    <cellStyle name="Calculation 2 5 3 2 6" xfId="14929"/>
    <cellStyle name="Calculation 2 5 3 2 7" xfId="15924"/>
    <cellStyle name="Calculation 2 5 3 2 8" xfId="16750"/>
    <cellStyle name="Calculation 2 5 3 2 9" xfId="17768"/>
    <cellStyle name="Calculation 2 5 4" xfId="3825"/>
    <cellStyle name="Calculation 2 5 4 10" xfId="13612"/>
    <cellStyle name="Calculation 2 5 4 11" xfId="13471"/>
    <cellStyle name="Calculation 2 5 4 12" xfId="8416"/>
    <cellStyle name="Calculation 2 5 4 13" xfId="7143"/>
    <cellStyle name="Calculation 2 5 4 14" xfId="8240"/>
    <cellStyle name="Calculation 2 5 4 15" xfId="17133"/>
    <cellStyle name="Calculation 2 5 4 16" xfId="8224"/>
    <cellStyle name="Calculation 2 5 4 17" xfId="17308"/>
    <cellStyle name="Calculation 2 5 4 18" xfId="9393"/>
    <cellStyle name="Calculation 2 5 4 19" xfId="16340"/>
    <cellStyle name="Calculation 2 5 4 2" xfId="6085"/>
    <cellStyle name="Calculation 2 5 4 2 10" xfId="18820"/>
    <cellStyle name="Calculation 2 5 4 2 11" xfId="19597"/>
    <cellStyle name="Calculation 2 5 4 2 12" xfId="20411"/>
    <cellStyle name="Calculation 2 5 4 2 13" xfId="21378"/>
    <cellStyle name="Calculation 2 5 4 2 14" xfId="22217"/>
    <cellStyle name="Calculation 2 5 4 2 15" xfId="23026"/>
    <cellStyle name="Calculation 2 5 4 2 16" xfId="23909"/>
    <cellStyle name="Calculation 2 5 4 2 17" xfId="24607"/>
    <cellStyle name="Calculation 2 5 4 2 18" xfId="25287"/>
    <cellStyle name="Calculation 2 5 4 2 19" xfId="25938"/>
    <cellStyle name="Calculation 2 5 4 2 2" xfId="11031"/>
    <cellStyle name="Calculation 2 5 4 2 2 2" xfId="27904"/>
    <cellStyle name="Calculation 2 5 4 2 2 3" xfId="34410"/>
    <cellStyle name="Calculation 2 5 4 2 2 4" xfId="39863"/>
    <cellStyle name="Calculation 2 5 4 2 20" xfId="26664"/>
    <cellStyle name="Calculation 2 5 4 2 21" xfId="27391"/>
    <cellStyle name="Calculation 2 5 4 2 22" xfId="32664"/>
    <cellStyle name="Calculation 2 5 4 2 23" xfId="37894"/>
    <cellStyle name="Calculation 2 5 4 2 3" xfId="12070"/>
    <cellStyle name="Calculation 2 5 4 2 3 2" xfId="27905"/>
    <cellStyle name="Calculation 2 5 4 2 3 3" xfId="35328"/>
    <cellStyle name="Calculation 2 5 4 2 3 4" xfId="40799"/>
    <cellStyle name="Calculation 2 5 4 2 4" xfId="13117"/>
    <cellStyle name="Calculation 2 5 4 2 4 2" xfId="27906"/>
    <cellStyle name="Calculation 2 5 4 2 4 3" xfId="36286"/>
    <cellStyle name="Calculation 2 5 4 2 4 4" xfId="41757"/>
    <cellStyle name="Calculation 2 5 4 2 5" xfId="14126"/>
    <cellStyle name="Calculation 2 5 4 2 5 2" xfId="37139"/>
    <cellStyle name="Calculation 2 5 4 2 5 3" xfId="42610"/>
    <cellStyle name="Calculation 2 5 4 2 6" xfId="15073"/>
    <cellStyle name="Calculation 2 5 4 2 7" xfId="16065"/>
    <cellStyle name="Calculation 2 5 4 2 8" xfId="16902"/>
    <cellStyle name="Calculation 2 5 4 2 9" xfId="17905"/>
    <cellStyle name="Calculation 2 5 4 20" xfId="11398"/>
    <cellStyle name="Calculation 2 5 4 21" xfId="19376"/>
    <cellStyle name="Calculation 2 5 4 22" xfId="20809"/>
    <cellStyle name="Calculation 2 5 4 23" xfId="8550"/>
    <cellStyle name="Calculation 2 5 4 24" xfId="31589"/>
    <cellStyle name="Calculation 2 5 4 25" xfId="31525"/>
    <cellStyle name="Calculation 2 5 4 3" xfId="9186"/>
    <cellStyle name="Calculation 2 5 4 3 2" xfId="27907"/>
    <cellStyle name="Calculation 2 5 4 3 3" xfId="33470"/>
    <cellStyle name="Calculation 2 5 4 3 4" xfId="38816"/>
    <cellStyle name="Calculation 2 5 4 4" xfId="10875"/>
    <cellStyle name="Calculation 2 5 4 4 2" xfId="27908"/>
    <cellStyle name="Calculation 2 5 4 4 3" xfId="33059"/>
    <cellStyle name="Calculation 2 5 4 4 4" xfId="38277"/>
    <cellStyle name="Calculation 2 5 4 5" xfId="8170"/>
    <cellStyle name="Calculation 2 5 4 5 2" xfId="27909"/>
    <cellStyle name="Calculation 2 5 4 5 3" xfId="33341"/>
    <cellStyle name="Calculation 2 5 4 5 4" xfId="38687"/>
    <cellStyle name="Calculation 2 5 4 6" xfId="7614"/>
    <cellStyle name="Calculation 2 5 4 6 2" xfId="33193"/>
    <cellStyle name="Calculation 2 5 4 6 3" xfId="38411"/>
    <cellStyle name="Calculation 2 5 4 7" xfId="12042"/>
    <cellStyle name="Calculation 2 5 4 8" xfId="7482"/>
    <cellStyle name="Calculation 2 5 4 9" xfId="8483"/>
    <cellStyle name="Calculation 2 5 5" xfId="4683"/>
    <cellStyle name="Calculation 2 5 5 10" xfId="7257"/>
    <cellStyle name="Calculation 2 5 5 11" xfId="7692"/>
    <cellStyle name="Calculation 2 5 5 12" xfId="7448"/>
    <cellStyle name="Calculation 2 5 5 13" xfId="6756"/>
    <cellStyle name="Calculation 2 5 5 14" xfId="9189"/>
    <cellStyle name="Calculation 2 5 5 15" xfId="7067"/>
    <cellStyle name="Calculation 2 5 5 16" xfId="7684"/>
    <cellStyle name="Calculation 2 5 5 17" xfId="15707"/>
    <cellStyle name="Calculation 2 5 5 18" xfId="21598"/>
    <cellStyle name="Calculation 2 5 5 19" xfId="24113"/>
    <cellStyle name="Calculation 2 5 5 2" xfId="6257"/>
    <cellStyle name="Calculation 2 5 5 2 10" xfId="18962"/>
    <cellStyle name="Calculation 2 5 5 2 11" xfId="19734"/>
    <cellStyle name="Calculation 2 5 5 2 12" xfId="20560"/>
    <cellStyle name="Calculation 2 5 5 2 13" xfId="21543"/>
    <cellStyle name="Calculation 2 5 5 2 14" xfId="22346"/>
    <cellStyle name="Calculation 2 5 5 2 15" xfId="23167"/>
    <cellStyle name="Calculation 2 5 5 2 16" xfId="24044"/>
    <cellStyle name="Calculation 2 5 5 2 17" xfId="24747"/>
    <cellStyle name="Calculation 2 5 5 2 18" xfId="25410"/>
    <cellStyle name="Calculation 2 5 5 2 19" xfId="26063"/>
    <cellStyle name="Calculation 2 5 5 2 2" xfId="11192"/>
    <cellStyle name="Calculation 2 5 5 2 2 2" xfId="27910"/>
    <cellStyle name="Calculation 2 5 5 2 2 3" xfId="34534"/>
    <cellStyle name="Calculation 2 5 5 2 2 4" xfId="39987"/>
    <cellStyle name="Calculation 2 5 5 2 20" xfId="26788"/>
    <cellStyle name="Calculation 2 5 5 2 21" xfId="27514"/>
    <cellStyle name="Calculation 2 5 5 2 22" xfId="32786"/>
    <cellStyle name="Calculation 2 5 5 2 23" xfId="38013"/>
    <cellStyle name="Calculation 2 5 5 2 3" xfId="12223"/>
    <cellStyle name="Calculation 2 5 5 2 3 2" xfId="27911"/>
    <cellStyle name="Calculation 2 5 5 2 3 3" xfId="35461"/>
    <cellStyle name="Calculation 2 5 5 2 3 4" xfId="40932"/>
    <cellStyle name="Calculation 2 5 5 2 4" xfId="13266"/>
    <cellStyle name="Calculation 2 5 5 2 4 2" xfId="27912"/>
    <cellStyle name="Calculation 2 5 5 2 4 3" xfId="36449"/>
    <cellStyle name="Calculation 2 5 5 2 4 4" xfId="41920"/>
    <cellStyle name="Calculation 2 5 5 2 5" xfId="14277"/>
    <cellStyle name="Calculation 2 5 5 2 5 2" xfId="37302"/>
    <cellStyle name="Calculation 2 5 5 2 5 3" xfId="42773"/>
    <cellStyle name="Calculation 2 5 5 2 6" xfId="15221"/>
    <cellStyle name="Calculation 2 5 5 2 7" xfId="16211"/>
    <cellStyle name="Calculation 2 5 5 2 8" xfId="17052"/>
    <cellStyle name="Calculation 2 5 5 2 9" xfId="18072"/>
    <cellStyle name="Calculation 2 5 5 20" xfId="20745"/>
    <cellStyle name="Calculation 2 5 5 21" xfId="21687"/>
    <cellStyle name="Calculation 2 5 5 22" xfId="25199"/>
    <cellStyle name="Calculation 2 5 5 23" xfId="9851"/>
    <cellStyle name="Calculation 2 5 5 24" xfId="31814"/>
    <cellStyle name="Calculation 2 5 5 25" xfId="31383"/>
    <cellStyle name="Calculation 2 5 5 3" xfId="9799"/>
    <cellStyle name="Calculation 2 5 5 3 2" xfId="27913"/>
    <cellStyle name="Calculation 2 5 5 3 3" xfId="33670"/>
    <cellStyle name="Calculation 2 5 5 3 4" xfId="39016"/>
    <cellStyle name="Calculation 2 5 5 4" xfId="9981"/>
    <cellStyle name="Calculation 2 5 5 4 2" xfId="27914"/>
    <cellStyle name="Calculation 2 5 5 4 3" xfId="32955"/>
    <cellStyle name="Calculation 2 5 5 4 4" xfId="38173"/>
    <cellStyle name="Calculation 2 5 5 5" xfId="11431"/>
    <cellStyle name="Calculation 2 5 5 5 2" xfId="27915"/>
    <cellStyle name="Calculation 2 5 5 5 3" xfId="33264"/>
    <cellStyle name="Calculation 2 5 5 5 4" xfId="38482"/>
    <cellStyle name="Calculation 2 5 5 6" xfId="8640"/>
    <cellStyle name="Calculation 2 5 5 6 2" xfId="33391"/>
    <cellStyle name="Calculation 2 5 5 6 3" xfId="38737"/>
    <cellStyle name="Calculation 2 5 5 7" xfId="7308"/>
    <cellStyle name="Calculation 2 5 5 8" xfId="8002"/>
    <cellStyle name="Calculation 2 5 5 9" xfId="7189"/>
    <cellStyle name="Calculation 2 5 6" xfId="4609"/>
    <cellStyle name="Calculation 2 5 6 10" xfId="12903"/>
    <cellStyle name="Calculation 2 5 6 11" xfId="7788"/>
    <cellStyle name="Calculation 2 5 6 12" xfId="9286"/>
    <cellStyle name="Calculation 2 5 6 13" xfId="7893"/>
    <cellStyle name="Calculation 2 5 6 14" xfId="10027"/>
    <cellStyle name="Calculation 2 5 6 15" xfId="19433"/>
    <cellStyle name="Calculation 2 5 6 16" xfId="6597"/>
    <cellStyle name="Calculation 2 5 6 17" xfId="9758"/>
    <cellStyle name="Calculation 2 5 6 18" xfId="18236"/>
    <cellStyle name="Calculation 2 5 6 19" xfId="11178"/>
    <cellStyle name="Calculation 2 5 6 2" xfId="9746"/>
    <cellStyle name="Calculation 2 5 6 2 2" xfId="27916"/>
    <cellStyle name="Calculation 2 5 6 2 3" xfId="33645"/>
    <cellStyle name="Calculation 2 5 6 2 4" xfId="38991"/>
    <cellStyle name="Calculation 2 5 6 20" xfId="20484"/>
    <cellStyle name="Calculation 2 5 6 21" xfId="19082"/>
    <cellStyle name="Calculation 2 5 6 22" xfId="31786"/>
    <cellStyle name="Calculation 2 5 6 23" xfId="31861"/>
    <cellStyle name="Calculation 2 5 6 3" xfId="9953"/>
    <cellStyle name="Calculation 2 5 6 3 2" xfId="27917"/>
    <cellStyle name="Calculation 2 5 6 3 3" xfId="33748"/>
    <cellStyle name="Calculation 2 5 6 3 4" xfId="39094"/>
    <cellStyle name="Calculation 2 5 6 4" xfId="10051"/>
    <cellStyle name="Calculation 2 5 6 4 2" xfId="27918"/>
    <cellStyle name="Calculation 2 5 6 4 3" xfId="33800"/>
    <cellStyle name="Calculation 2 5 6 4 4" xfId="39146"/>
    <cellStyle name="Calculation 2 5 6 5" xfId="8005"/>
    <cellStyle name="Calculation 2 5 6 5 2" xfId="33394"/>
    <cellStyle name="Calculation 2 5 6 5 3" xfId="38740"/>
    <cellStyle name="Calculation 2 5 6 6" xfId="7303"/>
    <cellStyle name="Calculation 2 5 6 7" xfId="13671"/>
    <cellStyle name="Calculation 2 5 6 8" xfId="8016"/>
    <cellStyle name="Calculation 2 5 6 9" xfId="9288"/>
    <cellStyle name="Calculation 2 6" xfId="2852"/>
    <cellStyle name="Calculation 2 6 2" xfId="5586"/>
    <cellStyle name="Calculation 2 6 2 10" xfId="18397"/>
    <cellStyle name="Calculation 2 6 2 11" xfId="19175"/>
    <cellStyle name="Calculation 2 6 2 12" xfId="19939"/>
    <cellStyle name="Calculation 2 6 2 13" xfId="20972"/>
    <cellStyle name="Calculation 2 6 2 14" xfId="21814"/>
    <cellStyle name="Calculation 2 6 2 15" xfId="22557"/>
    <cellStyle name="Calculation 2 6 2 16" xfId="23522"/>
    <cellStyle name="Calculation 2 6 2 17" xfId="24220"/>
    <cellStyle name="Calculation 2 6 2 18" xfId="24931"/>
    <cellStyle name="Calculation 2 6 2 19" xfId="25564"/>
    <cellStyle name="Calculation 2 6 2 2" xfId="10542"/>
    <cellStyle name="Calculation 2 6 2 2 2" xfId="27919"/>
    <cellStyle name="Calculation 2 6 2 2 3" xfId="34050"/>
    <cellStyle name="Calculation 2 6 2 2 4" xfId="39412"/>
    <cellStyle name="Calculation 2 6 2 20" xfId="26222"/>
    <cellStyle name="Calculation 2 6 2 21" xfId="27057"/>
    <cellStyle name="Calculation 2 6 2 22" xfId="32214"/>
    <cellStyle name="Calculation 2 6 2 23" xfId="37445"/>
    <cellStyle name="Calculation 2 6 2 3" xfId="11581"/>
    <cellStyle name="Calculation 2 6 2 3 2" xfId="27920"/>
    <cellStyle name="Calculation 2 6 2 3 3" xfId="34859"/>
    <cellStyle name="Calculation 2 6 2 3 4" xfId="40330"/>
    <cellStyle name="Calculation 2 6 2 4" xfId="12680"/>
    <cellStyle name="Calculation 2 6 2 4 2" xfId="27921"/>
    <cellStyle name="Calculation 2 6 2 4 3" xfId="35812"/>
    <cellStyle name="Calculation 2 6 2 4 4" xfId="41283"/>
    <cellStyle name="Calculation 2 6 2 5" xfId="7880"/>
    <cellStyle name="Calculation 2 6 2 5 2" xfId="36780"/>
    <cellStyle name="Calculation 2 6 2 5 3" xfId="42251"/>
    <cellStyle name="Calculation 2 6 2 6" xfId="14595"/>
    <cellStyle name="Calculation 2 6 2 7" xfId="15628"/>
    <cellStyle name="Calculation 2 6 2 8" xfId="16416"/>
    <cellStyle name="Calculation 2 6 2 9" xfId="17479"/>
    <cellStyle name="Calculation 2 6 3" xfId="27922"/>
    <cellStyle name="Calculation 2 6 3 2" xfId="27923"/>
    <cellStyle name="Calculation 2 6 3 3" xfId="38529"/>
    <cellStyle name="Calculation 2 7" xfId="3212"/>
    <cellStyle name="Calculation 2 7 2" xfId="5935"/>
    <cellStyle name="Calculation 2 7 2 10" xfId="18690"/>
    <cellStyle name="Calculation 2 7 2 11" xfId="19466"/>
    <cellStyle name="Calculation 2 7 2 12" xfId="20274"/>
    <cellStyle name="Calculation 2 7 2 13" xfId="21252"/>
    <cellStyle name="Calculation 2 7 2 14" xfId="22094"/>
    <cellStyle name="Calculation 2 7 2 15" xfId="22891"/>
    <cellStyle name="Calculation 2 7 2 16" xfId="23796"/>
    <cellStyle name="Calculation 2 7 2 17" xfId="24491"/>
    <cellStyle name="Calculation 2 7 2 18" xfId="25176"/>
    <cellStyle name="Calculation 2 7 2 19" xfId="25819"/>
    <cellStyle name="Calculation 2 7 2 2" xfId="10884"/>
    <cellStyle name="Calculation 2 7 2 2 2" xfId="27924"/>
    <cellStyle name="Calculation 2 7 2 2 3" xfId="34299"/>
    <cellStyle name="Calculation 2 7 2 2 4" xfId="39735"/>
    <cellStyle name="Calculation 2 7 2 20" xfId="26539"/>
    <cellStyle name="Calculation 2 7 2 21" xfId="27300"/>
    <cellStyle name="Calculation 2 7 2 22" xfId="32537"/>
    <cellStyle name="Calculation 2 7 2 23" xfId="37768"/>
    <cellStyle name="Calculation 2 7 2 3" xfId="11924"/>
    <cellStyle name="Calculation 2 7 2 3 2" xfId="27925"/>
    <cellStyle name="Calculation 2 7 2 3 3" xfId="35191"/>
    <cellStyle name="Calculation 2 7 2 3 4" xfId="40662"/>
    <cellStyle name="Calculation 2 7 2 4" xfId="12984"/>
    <cellStyle name="Calculation 2 7 2 4 2" xfId="27926"/>
    <cellStyle name="Calculation 2 7 2 4 3" xfId="36144"/>
    <cellStyle name="Calculation 2 7 2 4 4" xfId="41615"/>
    <cellStyle name="Calculation 2 7 2 5" xfId="8642"/>
    <cellStyle name="Calculation 2 7 2 5 2" xfId="37032"/>
    <cellStyle name="Calculation 2 7 2 5 3" xfId="42503"/>
    <cellStyle name="Calculation 2 7 2 6" xfId="14933"/>
    <cellStyle name="Calculation 2 7 2 7" xfId="15928"/>
    <cellStyle name="Calculation 2 7 2 8" xfId="16754"/>
    <cellStyle name="Calculation 2 7 2 9" xfId="17772"/>
    <cellStyle name="Calculation 2 8" xfId="3821"/>
    <cellStyle name="Calculation 2 8 10" xfId="10068"/>
    <cellStyle name="Calculation 2 8 11" xfId="9903"/>
    <cellStyle name="Calculation 2 8 12" xfId="7406"/>
    <cellStyle name="Calculation 2 8 13" xfId="12603"/>
    <cellStyle name="Calculation 2 8 14" xfId="11306"/>
    <cellStyle name="Calculation 2 8 15" xfId="19932"/>
    <cellStyle name="Calculation 2 8 16" xfId="7611"/>
    <cellStyle name="Calculation 2 8 17" xfId="9307"/>
    <cellStyle name="Calculation 2 8 18" xfId="19863"/>
    <cellStyle name="Calculation 2 8 19" xfId="16748"/>
    <cellStyle name="Calculation 2 8 2" xfId="6081"/>
    <cellStyle name="Calculation 2 8 2 10" xfId="18816"/>
    <cellStyle name="Calculation 2 8 2 11" xfId="19593"/>
    <cellStyle name="Calculation 2 8 2 12" xfId="20407"/>
    <cellStyle name="Calculation 2 8 2 13" xfId="21374"/>
    <cellStyle name="Calculation 2 8 2 14" xfId="22213"/>
    <cellStyle name="Calculation 2 8 2 15" xfId="23022"/>
    <cellStyle name="Calculation 2 8 2 16" xfId="23905"/>
    <cellStyle name="Calculation 2 8 2 17" xfId="24603"/>
    <cellStyle name="Calculation 2 8 2 18" xfId="25283"/>
    <cellStyle name="Calculation 2 8 2 19" xfId="25934"/>
    <cellStyle name="Calculation 2 8 2 2" xfId="11027"/>
    <cellStyle name="Calculation 2 8 2 2 2" xfId="27927"/>
    <cellStyle name="Calculation 2 8 2 2 3" xfId="34406"/>
    <cellStyle name="Calculation 2 8 2 2 4" xfId="39859"/>
    <cellStyle name="Calculation 2 8 2 20" xfId="26660"/>
    <cellStyle name="Calculation 2 8 2 21" xfId="27387"/>
    <cellStyle name="Calculation 2 8 2 22" xfId="32660"/>
    <cellStyle name="Calculation 2 8 2 23" xfId="37890"/>
    <cellStyle name="Calculation 2 8 2 3" xfId="12066"/>
    <cellStyle name="Calculation 2 8 2 3 2" xfId="27928"/>
    <cellStyle name="Calculation 2 8 2 3 3" xfId="35324"/>
    <cellStyle name="Calculation 2 8 2 3 4" xfId="40795"/>
    <cellStyle name="Calculation 2 8 2 4" xfId="13113"/>
    <cellStyle name="Calculation 2 8 2 4 2" xfId="27929"/>
    <cellStyle name="Calculation 2 8 2 4 3" xfId="36282"/>
    <cellStyle name="Calculation 2 8 2 4 4" xfId="41753"/>
    <cellStyle name="Calculation 2 8 2 5" xfId="14122"/>
    <cellStyle name="Calculation 2 8 2 5 2" xfId="37135"/>
    <cellStyle name="Calculation 2 8 2 5 3" xfId="42606"/>
    <cellStyle name="Calculation 2 8 2 6" xfId="15069"/>
    <cellStyle name="Calculation 2 8 2 7" xfId="16061"/>
    <cellStyle name="Calculation 2 8 2 8" xfId="16898"/>
    <cellStyle name="Calculation 2 8 2 9" xfId="17901"/>
    <cellStyle name="Calculation 2 8 20" xfId="13863"/>
    <cellStyle name="Calculation 2 8 21" xfId="8877"/>
    <cellStyle name="Calculation 2 8 22" xfId="13626"/>
    <cellStyle name="Calculation 2 8 23" xfId="19796"/>
    <cellStyle name="Calculation 2 8 24" xfId="31585"/>
    <cellStyle name="Calculation 2 8 25" xfId="31481"/>
    <cellStyle name="Calculation 2 8 3" xfId="9182"/>
    <cellStyle name="Calculation 2 8 3 2" xfId="27930"/>
    <cellStyle name="Calculation 2 8 3 3" xfId="33466"/>
    <cellStyle name="Calculation 2 8 3 4" xfId="38812"/>
    <cellStyle name="Calculation 2 8 4" xfId="10876"/>
    <cellStyle name="Calculation 2 8 4 2" xfId="27931"/>
    <cellStyle name="Calculation 2 8 4 3" xfId="33063"/>
    <cellStyle name="Calculation 2 8 4 4" xfId="38281"/>
    <cellStyle name="Calculation 2 8 5" xfId="9043"/>
    <cellStyle name="Calculation 2 8 5 2" xfId="27932"/>
    <cellStyle name="Calculation 2 8 5 3" xfId="33428"/>
    <cellStyle name="Calculation 2 8 5 4" xfId="38774"/>
    <cellStyle name="Calculation 2 8 6" xfId="7136"/>
    <cellStyle name="Calculation 2 8 6 2" xfId="33197"/>
    <cellStyle name="Calculation 2 8 6 3" xfId="38415"/>
    <cellStyle name="Calculation 2 8 7" xfId="14051"/>
    <cellStyle name="Calculation 2 8 8" xfId="11409"/>
    <cellStyle name="Calculation 2 8 9" xfId="7307"/>
    <cellStyle name="Calculation 2 9" xfId="4687"/>
    <cellStyle name="Calculation 2 9 10" xfId="14389"/>
    <cellStyle name="Calculation 2 9 11" xfId="11171"/>
    <cellStyle name="Calculation 2 9 12" xfId="7979"/>
    <cellStyle name="Calculation 2 9 13" xfId="8364"/>
    <cellStyle name="Calculation 2 9 14" xfId="15381"/>
    <cellStyle name="Calculation 2 9 15" xfId="8921"/>
    <cellStyle name="Calculation 2 9 16" xfId="13586"/>
    <cellStyle name="Calculation 2 9 17" xfId="19094"/>
    <cellStyle name="Calculation 2 9 18" xfId="7056"/>
    <cellStyle name="Calculation 2 9 19" xfId="13103"/>
    <cellStyle name="Calculation 2 9 2" xfId="6261"/>
    <cellStyle name="Calculation 2 9 2 10" xfId="18966"/>
    <cellStyle name="Calculation 2 9 2 11" xfId="19738"/>
    <cellStyle name="Calculation 2 9 2 12" xfId="20564"/>
    <cellStyle name="Calculation 2 9 2 13" xfId="21547"/>
    <cellStyle name="Calculation 2 9 2 14" xfId="22350"/>
    <cellStyle name="Calculation 2 9 2 15" xfId="23171"/>
    <cellStyle name="Calculation 2 9 2 16" xfId="24048"/>
    <cellStyle name="Calculation 2 9 2 17" xfId="24751"/>
    <cellStyle name="Calculation 2 9 2 18" xfId="25414"/>
    <cellStyle name="Calculation 2 9 2 19" xfId="26067"/>
    <cellStyle name="Calculation 2 9 2 2" xfId="11196"/>
    <cellStyle name="Calculation 2 9 2 2 2" xfId="27933"/>
    <cellStyle name="Calculation 2 9 2 2 3" xfId="34538"/>
    <cellStyle name="Calculation 2 9 2 2 4" xfId="39991"/>
    <cellStyle name="Calculation 2 9 2 20" xfId="26792"/>
    <cellStyle name="Calculation 2 9 2 21" xfId="27518"/>
    <cellStyle name="Calculation 2 9 2 22" xfId="32790"/>
    <cellStyle name="Calculation 2 9 2 23" xfId="38017"/>
    <cellStyle name="Calculation 2 9 2 3" xfId="12227"/>
    <cellStyle name="Calculation 2 9 2 3 2" xfId="27934"/>
    <cellStyle name="Calculation 2 9 2 3 3" xfId="35465"/>
    <cellStyle name="Calculation 2 9 2 3 4" xfId="40936"/>
    <cellStyle name="Calculation 2 9 2 4" xfId="13270"/>
    <cellStyle name="Calculation 2 9 2 4 2" xfId="27935"/>
    <cellStyle name="Calculation 2 9 2 4 3" xfId="36453"/>
    <cellStyle name="Calculation 2 9 2 4 4" xfId="41924"/>
    <cellStyle name="Calculation 2 9 2 5" xfId="14281"/>
    <cellStyle name="Calculation 2 9 2 5 2" xfId="37306"/>
    <cellStyle name="Calculation 2 9 2 5 3" xfId="42777"/>
    <cellStyle name="Calculation 2 9 2 6" xfId="15225"/>
    <cellStyle name="Calculation 2 9 2 7" xfId="16215"/>
    <cellStyle name="Calculation 2 9 2 8" xfId="17056"/>
    <cellStyle name="Calculation 2 9 2 9" xfId="18076"/>
    <cellStyle name="Calculation 2 9 20" xfId="15825"/>
    <cellStyle name="Calculation 2 9 21" xfId="20810"/>
    <cellStyle name="Calculation 2 9 22" xfId="18595"/>
    <cellStyle name="Calculation 2 9 23" xfId="15699"/>
    <cellStyle name="Calculation 2 9 24" xfId="31818"/>
    <cellStyle name="Calculation 2 9 25" xfId="31869"/>
    <cellStyle name="Calculation 2 9 3" xfId="9803"/>
    <cellStyle name="Calculation 2 9 3 2" xfId="27936"/>
    <cellStyle name="Calculation 2 9 3 3" xfId="33674"/>
    <cellStyle name="Calculation 2 9 3 4" xfId="39020"/>
    <cellStyle name="Calculation 2 9 4" xfId="6744"/>
    <cellStyle name="Calculation 2 9 4 2" xfId="27937"/>
    <cellStyle name="Calculation 2 9 4 3" xfId="33763"/>
    <cellStyle name="Calculation 2 9 4 4" xfId="39109"/>
    <cellStyle name="Calculation 2 9 5" xfId="6680"/>
    <cellStyle name="Calculation 2 9 5 2" xfId="27938"/>
    <cellStyle name="Calculation 2 9 5 3" xfId="33265"/>
    <cellStyle name="Calculation 2 9 5 4" xfId="38483"/>
    <cellStyle name="Calculation 2 9 6" xfId="9747"/>
    <cellStyle name="Calculation 2 9 6 2" xfId="33107"/>
    <cellStyle name="Calculation 2 9 6 3" xfId="38325"/>
    <cellStyle name="Calculation 2 9 7" xfId="6584"/>
    <cellStyle name="Calculation 2 9 8" xfId="10459"/>
    <cellStyle name="Calculation 2 9 9" xfId="8427"/>
    <cellStyle name="Calculation 3" xfId="669"/>
    <cellStyle name="Calculation 3 2" xfId="4682"/>
    <cellStyle name="Calculation 4" xfId="670"/>
    <cellStyle name="Calculation 4 2" xfId="671"/>
    <cellStyle name="Calculation 4 2 2" xfId="4680"/>
    <cellStyle name="Calculation 4 3" xfId="672"/>
    <cellStyle name="Calculation 4 3 2" xfId="4679"/>
    <cellStyle name="Calculation 4 4" xfId="4681"/>
    <cellStyle name="Calculation 5" xfId="673"/>
    <cellStyle name="Calculation 5 2" xfId="4678"/>
    <cellStyle name="Calculation 6" xfId="6367"/>
    <cellStyle name="Calculation 7" xfId="5394"/>
    <cellStyle name="Calculation 8" xfId="14"/>
    <cellStyle name="caps$" xfId="674"/>
    <cellStyle name="caps$ 2" xfId="4677"/>
    <cellStyle name="Case" xfId="675"/>
    <cellStyle name="Case 2" xfId="676"/>
    <cellStyle name="Case 2 2" xfId="4676"/>
    <cellStyle name="CashFlow" xfId="677"/>
    <cellStyle name="Cents" xfId="678"/>
    <cellStyle name="Cents 2" xfId="679"/>
    <cellStyle name="Changeable" xfId="680"/>
    <cellStyle name="Check Cell 2" xfId="681"/>
    <cellStyle name="Check Cell 2 2" xfId="682"/>
    <cellStyle name="Check Cell 2 2 2" xfId="4674"/>
    <cellStyle name="Check Cell 2 3" xfId="683"/>
    <cellStyle name="Check Cell 2 3 2" xfId="4673"/>
    <cellStyle name="Check Cell 2 4" xfId="684"/>
    <cellStyle name="Check Cell 2 4 2" xfId="4672"/>
    <cellStyle name="Check Cell 2 5" xfId="685"/>
    <cellStyle name="Check Cell 2 5 2" xfId="4671"/>
    <cellStyle name="Check Cell 2 6" xfId="4675"/>
    <cellStyle name="Check Cell 3" xfId="686"/>
    <cellStyle name="Check Cell 3 2" xfId="4670"/>
    <cellStyle name="Check Cell 4" xfId="6369"/>
    <cellStyle name="Check Cell 5" xfId="5396"/>
    <cellStyle name="Check Cell 6" xfId="16"/>
    <cellStyle name="Clean" xfId="687"/>
    <cellStyle name="Clean 2" xfId="2943"/>
    <cellStyle name="Clean 2 2" xfId="5672"/>
    <cellStyle name="Code" xfId="688"/>
    <cellStyle name="Code 2" xfId="4669"/>
    <cellStyle name="Colhead" xfId="689"/>
    <cellStyle name="Colhead 2" xfId="3207"/>
    <cellStyle name="ColHeading" xfId="690"/>
    <cellStyle name="ColHeading 2" xfId="4668"/>
    <cellStyle name="column border" xfId="691"/>
    <cellStyle name="Column_Title" xfId="692"/>
    <cellStyle name="ComicSansMS8" xfId="693"/>
    <cellStyle name="ComicSansMS8 2" xfId="694"/>
    <cellStyle name="ComicSansMS8 2 2" xfId="695"/>
    <cellStyle name="ComicSansMS8 2 2 2" xfId="696"/>
    <cellStyle name="Comma" xfId="42870" builtinId="3"/>
    <cellStyle name="Comma  - Style1" xfId="697"/>
    <cellStyle name="Comma  - Style2" xfId="698"/>
    <cellStyle name="Comma  - Style3" xfId="699"/>
    <cellStyle name="Comma  - Style4" xfId="700"/>
    <cellStyle name="Comma  - Style5" xfId="701"/>
    <cellStyle name="Comma  - Style6" xfId="702"/>
    <cellStyle name="Comma  - Style7" xfId="703"/>
    <cellStyle name="Comma  - Style8" xfId="704"/>
    <cellStyle name="comma - currency" xfId="705"/>
    <cellStyle name="comma - price" xfId="706"/>
    <cellStyle name="comma - price 2" xfId="707"/>
    <cellStyle name="comma - price 2 2" xfId="4667"/>
    <cellStyle name="Comma (0)" xfId="708"/>
    <cellStyle name="Comma (0) 2" xfId="709"/>
    <cellStyle name="Comma (0) 2 2" xfId="4666"/>
    <cellStyle name="Comma (1)" xfId="710"/>
    <cellStyle name="Comma (1) 2" xfId="4665"/>
    <cellStyle name="Comma (3)" xfId="711"/>
    <cellStyle name="Comma (3) 2" xfId="4664"/>
    <cellStyle name="Comma [00]" xfId="712"/>
    <cellStyle name="Comma [00] 2" xfId="713"/>
    <cellStyle name="Comma [00] 2 2" xfId="714"/>
    <cellStyle name="Comma [00] 3" xfId="715"/>
    <cellStyle name="Comma [00] 3 2" xfId="716"/>
    <cellStyle name="Comma [00] 4" xfId="717"/>
    <cellStyle name="Comma [00] 4 2" xfId="718"/>
    <cellStyle name="Comma [00] 5" xfId="719"/>
    <cellStyle name="Comma [00] 5 2" xfId="720"/>
    <cellStyle name="Comma [1]" xfId="721"/>
    <cellStyle name="Comma [2]" xfId="722"/>
    <cellStyle name="Comma 0" xfId="723"/>
    <cellStyle name="Comma 0*" xfId="724"/>
    <cellStyle name="Comma 0_5338821_3" xfId="725"/>
    <cellStyle name="Comma 1" xfId="726"/>
    <cellStyle name="Comma 1 2" xfId="4663"/>
    <cellStyle name="Comma 10" xfId="727"/>
    <cellStyle name="Comma 10 2" xfId="728"/>
    <cellStyle name="Comma 11" xfId="729"/>
    <cellStyle name="Comma 12" xfId="730"/>
    <cellStyle name="Comma 13" xfId="731"/>
    <cellStyle name="Comma 14" xfId="732"/>
    <cellStyle name="Comma 15" xfId="733"/>
    <cellStyle name="Comma 16" xfId="734"/>
    <cellStyle name="Comma 17" xfId="735"/>
    <cellStyle name="Comma 18" xfId="736"/>
    <cellStyle name="Comma 19" xfId="138"/>
    <cellStyle name="Comma 2" xfId="89"/>
    <cellStyle name="Comma 2 2" xfId="90"/>
    <cellStyle name="Comma 2 2 2" xfId="737"/>
    <cellStyle name="Comma 2 2 3" xfId="738"/>
    <cellStyle name="Comma 2 2 4" xfId="739"/>
    <cellStyle name="Comma 2 3" xfId="740"/>
    <cellStyle name="Comma 2 4" xfId="741"/>
    <cellStyle name="Comma 2 5" xfId="742"/>
    <cellStyle name="Comma 2 6" xfId="743"/>
    <cellStyle name="Comma 2 7" xfId="744"/>
    <cellStyle name="Comma 2 8" xfId="120"/>
    <cellStyle name="Comma 20" xfId="915"/>
    <cellStyle name="Comma 21" xfId="2922"/>
    <cellStyle name="Comma 22" xfId="3321"/>
    <cellStyle name="Comma 23" xfId="3268"/>
    <cellStyle name="Comma 24" xfId="3345"/>
    <cellStyle name="Comma 25" xfId="3357"/>
    <cellStyle name="Comma 26" xfId="3363"/>
    <cellStyle name="Comma 27" xfId="3367"/>
    <cellStyle name="Comma 28" xfId="3371"/>
    <cellStyle name="Comma 29" xfId="3375"/>
    <cellStyle name="Comma 3" xfId="91"/>
    <cellStyle name="Comma 3 2" xfId="92"/>
    <cellStyle name="Comma 3 2 2" xfId="136"/>
    <cellStyle name="Comma 3 3" xfId="745"/>
    <cellStyle name="Comma 3 4" xfId="746"/>
    <cellStyle name="Comma 3 5" xfId="747"/>
    <cellStyle name="Comma 3 6" xfId="748"/>
    <cellStyle name="Comma 3 7" xfId="121"/>
    <cellStyle name="Comma 3*" xfId="749"/>
    <cellStyle name="Comma 30" xfId="3387"/>
    <cellStyle name="Comma 31" xfId="3397"/>
    <cellStyle name="Comma 32" xfId="3390"/>
    <cellStyle name="Comma 33" xfId="3391"/>
    <cellStyle name="Comma 34" xfId="3400"/>
    <cellStyle name="Comma 35" xfId="5192"/>
    <cellStyle name="Comma 36" xfId="5269"/>
    <cellStyle name="Comma 37" xfId="5431"/>
    <cellStyle name="Comma 38" xfId="5382"/>
    <cellStyle name="Comma 39" xfId="5578"/>
    <cellStyle name="Comma 4" xfId="134"/>
    <cellStyle name="Comma 4 2" xfId="750"/>
    <cellStyle name="Comma 4 2 2" xfId="751"/>
    <cellStyle name="Comma 4 3" xfId="752"/>
    <cellStyle name="Comma 4 4" xfId="753"/>
    <cellStyle name="Comma 4 5" xfId="754"/>
    <cellStyle name="Comma 40" xfId="6232"/>
    <cellStyle name="Comma 41" xfId="6093"/>
    <cellStyle name="Comma 42" xfId="5531"/>
    <cellStyle name="Comma 43" xfId="6054"/>
    <cellStyle name="Comma 44" xfId="117"/>
    <cellStyle name="Comma 45" xfId="6509"/>
    <cellStyle name="Comma 46" xfId="8422"/>
    <cellStyle name="Comma 47" xfId="8647"/>
    <cellStyle name="Comma 48" xfId="7443"/>
    <cellStyle name="Comma 49" xfId="9348"/>
    <cellStyle name="Comma 5" xfId="93"/>
    <cellStyle name="Comma 5 2" xfId="755"/>
    <cellStyle name="Comma 5 2 2" xfId="756"/>
    <cellStyle name="Comma 5 3" xfId="757"/>
    <cellStyle name="Comma 5 4" xfId="758"/>
    <cellStyle name="Comma 50" xfId="11408"/>
    <cellStyle name="Comma 51" xfId="10145"/>
    <cellStyle name="Comma 52" xfId="9320"/>
    <cellStyle name="Comma 53" xfId="13625"/>
    <cellStyle name="Comma 54" xfId="13585"/>
    <cellStyle name="Comma 55" xfId="17675"/>
    <cellStyle name="Comma 56" xfId="9495"/>
    <cellStyle name="Comma 57" xfId="15729"/>
    <cellStyle name="Comma 58" xfId="9546"/>
    <cellStyle name="Comma 59" xfId="19804"/>
    <cellStyle name="Comma 6" xfId="94"/>
    <cellStyle name="Comma 6 2" xfId="95"/>
    <cellStyle name="Comma 6 2 2" xfId="760"/>
    <cellStyle name="Comma 6 3" xfId="761"/>
    <cellStyle name="Comma 6 4" xfId="759"/>
    <cellStyle name="Comma 60" xfId="22369"/>
    <cellStyle name="Comma 61" xfId="14202"/>
    <cellStyle name="Comma 62" xfId="21628"/>
    <cellStyle name="Comma 63" xfId="7211"/>
    <cellStyle name="Comma 64" xfId="23382"/>
    <cellStyle name="Comma 65" xfId="8695"/>
    <cellStyle name="Comma 66" xfId="31279"/>
    <cellStyle name="Comma 67" xfId="31984"/>
    <cellStyle name="Comma 7" xfId="762"/>
    <cellStyle name="Comma 7 2" xfId="763"/>
    <cellStyle name="Comma 7 3" xfId="764"/>
    <cellStyle name="Comma 7 4" xfId="765"/>
    <cellStyle name="Comma 8" xfId="766"/>
    <cellStyle name="Comma 8 2" xfId="767"/>
    <cellStyle name="Comma 9" xfId="768"/>
    <cellStyle name="Comma 9 2" xfId="769"/>
    <cellStyle name="Comma.00" xfId="770"/>
    <cellStyle name="Comma[1]" xfId="771"/>
    <cellStyle name="Comma[2]" xfId="772"/>
    <cellStyle name="Comma[2] 2" xfId="773"/>
    <cellStyle name="Comma[2] 2 2" xfId="4661"/>
    <cellStyle name="Comma0" xfId="774"/>
    <cellStyle name="Comma0 - Style5" xfId="775"/>
    <cellStyle name="Comma0 - Style5 2" xfId="4660"/>
    <cellStyle name="Comma0 10" xfId="776"/>
    <cellStyle name="Comma0 11" xfId="777"/>
    <cellStyle name="Comma0 11 2" xfId="778"/>
    <cellStyle name="Comma0 11 3" xfId="779"/>
    <cellStyle name="Comma0 12" xfId="780"/>
    <cellStyle name="Comma0 13" xfId="781"/>
    <cellStyle name="Comma0 14" xfId="782"/>
    <cellStyle name="Comma0 15" xfId="783"/>
    <cellStyle name="Comma0 16" xfId="784"/>
    <cellStyle name="Comma0 17" xfId="785"/>
    <cellStyle name="Comma0 18" xfId="786"/>
    <cellStyle name="Comma0 19" xfId="787"/>
    <cellStyle name="Comma0 2" xfId="788"/>
    <cellStyle name="Comma0 2 2" xfId="789"/>
    <cellStyle name="Comma0 20" xfId="790"/>
    <cellStyle name="Comma0 21" xfId="791"/>
    <cellStyle name="Comma0 22" xfId="792"/>
    <cellStyle name="Comma0 23" xfId="793"/>
    <cellStyle name="Comma0 24" xfId="794"/>
    <cellStyle name="Comma0 25" xfId="795"/>
    <cellStyle name="Comma0 26" xfId="796"/>
    <cellStyle name="Comma0 27" xfId="797"/>
    <cellStyle name="Comma0 28" xfId="798"/>
    <cellStyle name="Comma0 29" xfId="799"/>
    <cellStyle name="Comma0 3" xfId="800"/>
    <cellStyle name="Comma0 3 2" xfId="801"/>
    <cellStyle name="Comma0 30" xfId="802"/>
    <cellStyle name="Comma0 31" xfId="803"/>
    <cellStyle name="Comma0 32" xfId="804"/>
    <cellStyle name="Comma0 33" xfId="805"/>
    <cellStyle name="Comma0 34" xfId="806"/>
    <cellStyle name="Comma0 35" xfId="807"/>
    <cellStyle name="Comma0 36" xfId="808"/>
    <cellStyle name="Comma0 37" xfId="809"/>
    <cellStyle name="Comma0 38" xfId="810"/>
    <cellStyle name="Comma0 39" xfId="811"/>
    <cellStyle name="Comma0 4" xfId="812"/>
    <cellStyle name="Comma0 40" xfId="813"/>
    <cellStyle name="Comma0 41" xfId="814"/>
    <cellStyle name="Comma0 42" xfId="815"/>
    <cellStyle name="Comma0 43" xfId="816"/>
    <cellStyle name="Comma0 44" xfId="817"/>
    <cellStyle name="Comma0 45" xfId="818"/>
    <cellStyle name="Comma0 46" xfId="819"/>
    <cellStyle name="Comma0 47" xfId="820"/>
    <cellStyle name="Comma0 48" xfId="821"/>
    <cellStyle name="Comma0 49" xfId="822"/>
    <cellStyle name="Comma0 5" xfId="823"/>
    <cellStyle name="Comma0 5 2" xfId="824"/>
    <cellStyle name="Comma0 50" xfId="825"/>
    <cellStyle name="Comma0 6" xfId="826"/>
    <cellStyle name="Comma0 6 2" xfId="827"/>
    <cellStyle name="Comma0 6 3" xfId="828"/>
    <cellStyle name="Comma0 6 4" xfId="829"/>
    <cellStyle name="Comma0 7" xfId="830"/>
    <cellStyle name="Comma0 7 2" xfId="831"/>
    <cellStyle name="Comma0 7 3" xfId="832"/>
    <cellStyle name="Comma0 7 4" xfId="833"/>
    <cellStyle name="Comma0 8" xfId="834"/>
    <cellStyle name="Comma0 8 2" xfId="835"/>
    <cellStyle name="Comma0 9" xfId="836"/>
    <cellStyle name="Comma0 9 2" xfId="837"/>
    <cellStyle name="Comma0_SCE_CREST_660kw_031009 (6)" xfId="838"/>
    <cellStyle name="Comma1" xfId="839"/>
    <cellStyle name="Comma1 - Style1" xfId="840"/>
    <cellStyle name="Comma1 - Style1 2" xfId="4657"/>
    <cellStyle name="Comma1 10" xfId="4658"/>
    <cellStyle name="Comma1 11" xfId="4638"/>
    <cellStyle name="Comma1 2" xfId="2966"/>
    <cellStyle name="Comma1 2 2" xfId="5693"/>
    <cellStyle name="Comma1 3" xfId="3202"/>
    <cellStyle name="Comma1 3 2" xfId="5926"/>
    <cellStyle name="Comma1 4" xfId="2944"/>
    <cellStyle name="Comma1 4 2" xfId="5673"/>
    <cellStyle name="Comma1 5" xfId="3203"/>
    <cellStyle name="Comma1 5 2" xfId="5927"/>
    <cellStyle name="Comma1 6" xfId="2941"/>
    <cellStyle name="Comma1 6 2" xfId="5670"/>
    <cellStyle name="Comma1 7" xfId="3204"/>
    <cellStyle name="Comma1 7 2" xfId="5928"/>
    <cellStyle name="Comma1 8" xfId="2942"/>
    <cellStyle name="Comma1 8 2" xfId="5671"/>
    <cellStyle name="Comma1 9" xfId="3205"/>
    <cellStyle name="Comma1 9 2" xfId="5929"/>
    <cellStyle name="Comma2" xfId="841"/>
    <cellStyle name="Comma2 2" xfId="2967"/>
    <cellStyle name="Comma2 2 2" xfId="5694"/>
    <cellStyle name="Comma2 2 2 10" xfId="18494"/>
    <cellStyle name="Comma2 2 2 11" xfId="19274"/>
    <cellStyle name="Comma2 2 2 12" xfId="20040"/>
    <cellStyle name="Comma2 2 2 13" xfId="21069"/>
    <cellStyle name="Comma2 2 2 14" xfId="21913"/>
    <cellStyle name="Comma2 2 2 15" xfId="22657"/>
    <cellStyle name="Comma2 2 2 16" xfId="23617"/>
    <cellStyle name="Comma2 2 2 17" xfId="24316"/>
    <cellStyle name="Comma2 2 2 18" xfId="25015"/>
    <cellStyle name="Comma2 2 2 19" xfId="25659"/>
    <cellStyle name="Comma2 2 2 2" xfId="10646"/>
    <cellStyle name="Comma2 2 2 2 2" xfId="27939"/>
    <cellStyle name="Comma2 2 2 2 3" xfId="34142"/>
    <cellStyle name="Comma2 2 2 2 4" xfId="39504"/>
    <cellStyle name="Comma2 2 2 20" xfId="26311"/>
    <cellStyle name="Comma2 2 2 21" xfId="27146"/>
    <cellStyle name="Comma2 2 2 22" xfId="32305"/>
    <cellStyle name="Comma2 2 2 23" xfId="37537"/>
    <cellStyle name="Comma2 2 2 3" xfId="11685"/>
    <cellStyle name="Comma2 2 2 3 2" xfId="27940"/>
    <cellStyle name="Comma2 2 2 3 3" xfId="34959"/>
    <cellStyle name="Comma2 2 2 3 4" xfId="40430"/>
    <cellStyle name="Comma2 2 2 4" xfId="12780"/>
    <cellStyle name="Comma2 2 2 4 2" xfId="27941"/>
    <cellStyle name="Comma2 2 2 4 3" xfId="35912"/>
    <cellStyle name="Comma2 2 2 4 4" xfId="41383"/>
    <cellStyle name="Comma2 2 2 5" xfId="7420"/>
    <cellStyle name="Comma2 2 2 5 2" xfId="36876"/>
    <cellStyle name="Comma2 2 2 5 3" xfId="42347"/>
    <cellStyle name="Comma2 2 2 6" xfId="14695"/>
    <cellStyle name="Comma2 2 2 7" xfId="15730"/>
    <cellStyle name="Comma2 2 2 8" xfId="16519"/>
    <cellStyle name="Comma2 2 2 9" xfId="17580"/>
    <cellStyle name="Comma2 2 3" xfId="13602"/>
    <cellStyle name="Comma2 3" xfId="2945"/>
    <cellStyle name="Comma2 3 2" xfId="5674"/>
    <cellStyle name="Comma2 3 2 10" xfId="18475"/>
    <cellStyle name="Comma2 3 2 11" xfId="19254"/>
    <cellStyle name="Comma2 3 2 12" xfId="20020"/>
    <cellStyle name="Comma2 3 2 13" xfId="21051"/>
    <cellStyle name="Comma2 3 2 14" xfId="21894"/>
    <cellStyle name="Comma2 3 2 15" xfId="22638"/>
    <cellStyle name="Comma2 3 2 16" xfId="23599"/>
    <cellStyle name="Comma2 3 2 17" xfId="24298"/>
    <cellStyle name="Comma2 3 2 18" xfId="25000"/>
    <cellStyle name="Comma2 3 2 19" xfId="25641"/>
    <cellStyle name="Comma2 3 2 2" xfId="10626"/>
    <cellStyle name="Comma2 3 2 2 2" xfId="27942"/>
    <cellStyle name="Comma2 3 2 2 3" xfId="34124"/>
    <cellStyle name="Comma2 3 2 2 4" xfId="39486"/>
    <cellStyle name="Comma2 3 2 20" xfId="26292"/>
    <cellStyle name="Comma2 3 2 21" xfId="27128"/>
    <cellStyle name="Comma2 3 2 22" xfId="32286"/>
    <cellStyle name="Comma2 3 2 23" xfId="37518"/>
    <cellStyle name="Comma2 3 2 3" xfId="11665"/>
    <cellStyle name="Comma2 3 2 3 2" xfId="27943"/>
    <cellStyle name="Comma2 3 2 3 3" xfId="34940"/>
    <cellStyle name="Comma2 3 2 3 4" xfId="40411"/>
    <cellStyle name="Comma2 3 2 4" xfId="12761"/>
    <cellStyle name="Comma2 3 2 4 2" xfId="27944"/>
    <cellStyle name="Comma2 3 2 4 3" xfId="35893"/>
    <cellStyle name="Comma2 3 2 4 4" xfId="41364"/>
    <cellStyle name="Comma2 3 2 5" xfId="9913"/>
    <cellStyle name="Comma2 3 2 5 2" xfId="36858"/>
    <cellStyle name="Comma2 3 2 5 3" xfId="42329"/>
    <cellStyle name="Comma2 3 2 6" xfId="14676"/>
    <cellStyle name="Comma2 3 2 7" xfId="15710"/>
    <cellStyle name="Comma2 3 2 8" xfId="16499"/>
    <cellStyle name="Comma2 3 2 9" xfId="17561"/>
    <cellStyle name="Comma2 3 3" xfId="13601"/>
    <cellStyle name="Comma2 4" xfId="3392"/>
    <cellStyle name="Comma2 4 2" xfId="6046"/>
    <cellStyle name="Comma2 4 2 10" xfId="18792"/>
    <cellStyle name="Comma2 4 2 11" xfId="19566"/>
    <cellStyle name="Comma2 4 2 12" xfId="20382"/>
    <cellStyle name="Comma2 4 2 13" xfId="21344"/>
    <cellStyle name="Comma2 4 2 14" xfId="22189"/>
    <cellStyle name="Comma2 4 2 15" xfId="22999"/>
    <cellStyle name="Comma2 4 2 16" xfId="23882"/>
    <cellStyle name="Comma2 4 2 17" xfId="24580"/>
    <cellStyle name="Comma2 4 2 18" xfId="25263"/>
    <cellStyle name="Comma2 4 2 19" xfId="25912"/>
    <cellStyle name="Comma2 4 2 2" xfId="10995"/>
    <cellStyle name="Comma2 4 2 2 2" xfId="27945"/>
    <cellStyle name="Comma2 4 2 2 3" xfId="34384"/>
    <cellStyle name="Comma2 4 2 2 4" xfId="39837"/>
    <cellStyle name="Comma2 4 2 20" xfId="26640"/>
    <cellStyle name="Comma2 4 2 21" xfId="27370"/>
    <cellStyle name="Comma2 4 2 22" xfId="32642"/>
    <cellStyle name="Comma2 4 2 23" xfId="37874"/>
    <cellStyle name="Comma2 4 2 3" xfId="12035"/>
    <cellStyle name="Comma2 4 2 3 2" xfId="27946"/>
    <cellStyle name="Comma2 4 2 3 3" xfId="35299"/>
    <cellStyle name="Comma2 4 2 3 4" xfId="40770"/>
    <cellStyle name="Comma2 4 2 4" xfId="13082"/>
    <cellStyle name="Comma2 4 2 4 2" xfId="27947"/>
    <cellStyle name="Comma2 4 2 4 3" xfId="36252"/>
    <cellStyle name="Comma2 4 2 4 4" xfId="41723"/>
    <cellStyle name="Comma2 4 2 5" xfId="7521"/>
    <cellStyle name="Comma2 4 2 5 2" xfId="37106"/>
    <cellStyle name="Comma2 4 2 5 3" xfId="42577"/>
    <cellStyle name="Comma2 4 2 6" xfId="15042"/>
    <cellStyle name="Comma2 4 2 7" xfId="16029"/>
    <cellStyle name="Comma2 4 2 8" xfId="16865"/>
    <cellStyle name="Comma2 4 2 9" xfId="17869"/>
    <cellStyle name="Comma2 4 3" xfId="13675"/>
    <cellStyle name="Comma2 5" xfId="4656"/>
    <cellStyle name="Comma2 5 10" xfId="11273"/>
    <cellStyle name="Comma2 5 11" xfId="8938"/>
    <cellStyle name="Comma2 5 12" xfId="17320"/>
    <cellStyle name="Comma2 5 13" xfId="17207"/>
    <cellStyle name="Comma2 5 14" xfId="7051"/>
    <cellStyle name="Comma2 5 15" xfId="7343"/>
    <cellStyle name="Comma2 5 16" xfId="7172"/>
    <cellStyle name="Comma2 5 17" xfId="7162"/>
    <cellStyle name="Comma2 5 18" xfId="23590"/>
    <cellStyle name="Comma2 5 19" xfId="12528"/>
    <cellStyle name="Comma2 5 2" xfId="9785"/>
    <cellStyle name="Comma2 5 2 2" xfId="27948"/>
    <cellStyle name="Comma2 5 2 3" xfId="33668"/>
    <cellStyle name="Comma2 5 2 4" xfId="39014"/>
    <cellStyle name="Comma2 5 20" xfId="19379"/>
    <cellStyle name="Comma2 5 21" xfId="12515"/>
    <cellStyle name="Comma2 5 22" xfId="31804"/>
    <cellStyle name="Comma2 5 23" xfId="31269"/>
    <cellStyle name="Comma2 5 3" xfId="9972"/>
    <cellStyle name="Comma2 5 3 2" xfId="27949"/>
    <cellStyle name="Comma2 5 3 3" xfId="32957"/>
    <cellStyle name="Comma2 5 3 4" xfId="38175"/>
    <cellStyle name="Comma2 5 4" xfId="8315"/>
    <cellStyle name="Comma2 5 4 2" xfId="27950"/>
    <cellStyle name="Comma2 5 4 3" xfId="34587"/>
    <cellStyle name="Comma2 5 4 4" xfId="40058"/>
    <cellStyle name="Comma2 5 5" xfId="9597"/>
    <cellStyle name="Comma2 5 5 2" xfId="33105"/>
    <cellStyle name="Comma2 5 5 3" xfId="38323"/>
    <cellStyle name="Comma2 5 6" xfId="10359"/>
    <cellStyle name="Comma2 5 7" xfId="13733"/>
    <cellStyle name="Comma2 5 8" xfId="11646"/>
    <cellStyle name="Comma2 5 9" xfId="14057"/>
    <cellStyle name="Comma2 6" xfId="8553"/>
    <cellStyle name="Comma3" xfId="842"/>
    <cellStyle name="Comma3 2" xfId="2968"/>
    <cellStyle name="Comma3 2 2" xfId="5695"/>
    <cellStyle name="commma" xfId="843"/>
    <cellStyle name="commma 2" xfId="4655"/>
    <cellStyle name="Company" xfId="844"/>
    <cellStyle name="Company 2" xfId="4654"/>
    <cellStyle name="CompanyName" xfId="845"/>
    <cellStyle name="CompanyName 2" xfId="4653"/>
    <cellStyle name="Component" xfId="846"/>
    <cellStyle name="Component 2" xfId="2946"/>
    <cellStyle name="Component 2 2" xfId="5675"/>
    <cellStyle name="Component 2 2 10" xfId="18476"/>
    <cellStyle name="Component 2 2 11" xfId="19255"/>
    <cellStyle name="Component 2 2 12" xfId="20021"/>
    <cellStyle name="Component 2 2 13" xfId="21052"/>
    <cellStyle name="Component 2 2 14" xfId="21895"/>
    <cellStyle name="Component 2 2 15" xfId="22639"/>
    <cellStyle name="Component 2 2 16" xfId="23600"/>
    <cellStyle name="Component 2 2 17" xfId="24299"/>
    <cellStyle name="Component 2 2 18" xfId="25001"/>
    <cellStyle name="Component 2 2 19" xfId="25642"/>
    <cellStyle name="Component 2 2 2" xfId="10627"/>
    <cellStyle name="Component 2 2 2 2" xfId="27951"/>
    <cellStyle name="Component 2 2 2 3" xfId="34125"/>
    <cellStyle name="Component 2 2 2 4" xfId="39487"/>
    <cellStyle name="Component 2 2 20" xfId="26293"/>
    <cellStyle name="Component 2 2 21" xfId="27129"/>
    <cellStyle name="Component 2 2 22" xfId="32287"/>
    <cellStyle name="Component 2 2 23" xfId="37519"/>
    <cellStyle name="Component 2 2 3" xfId="11666"/>
    <cellStyle name="Component 2 2 3 2" xfId="27952"/>
    <cellStyle name="Component 2 2 3 3" xfId="34941"/>
    <cellStyle name="Component 2 2 3 4" xfId="40412"/>
    <cellStyle name="Component 2 2 4" xfId="12762"/>
    <cellStyle name="Component 2 2 4 2" xfId="27953"/>
    <cellStyle name="Component 2 2 4 3" xfId="35894"/>
    <cellStyle name="Component 2 2 4 4" xfId="41365"/>
    <cellStyle name="Component 2 2 5" xfId="12385"/>
    <cellStyle name="Component 2 2 5 2" xfId="36859"/>
    <cellStyle name="Component 2 2 5 3" xfId="42330"/>
    <cellStyle name="Component 2 2 6" xfId="14677"/>
    <cellStyle name="Component 2 2 7" xfId="15711"/>
    <cellStyle name="Component 2 2 8" xfId="16500"/>
    <cellStyle name="Component 2 2 9" xfId="17562"/>
    <cellStyle name="Component 2 3" xfId="12422"/>
    <cellStyle name="Component 3" xfId="4652"/>
    <cellStyle name="Component 3 10" xfId="6974"/>
    <cellStyle name="Component 3 11" xfId="18246"/>
    <cellStyle name="Component 3 12" xfId="9015"/>
    <cellStyle name="Component 3 13" xfId="19817"/>
    <cellStyle name="Component 3 14" xfId="21640"/>
    <cellStyle name="Component 3 15" xfId="7151"/>
    <cellStyle name="Component 3 16" xfId="7726"/>
    <cellStyle name="Component 3 17" xfId="7661"/>
    <cellStyle name="Component 3 18" xfId="13501"/>
    <cellStyle name="Component 3 19" xfId="7075"/>
    <cellStyle name="Component 3 2" xfId="9783"/>
    <cellStyle name="Component 3 2 2" xfId="27954"/>
    <cellStyle name="Component 3 2 3" xfId="33667"/>
    <cellStyle name="Component 3 2 4" xfId="39013"/>
    <cellStyle name="Component 3 20" xfId="21198"/>
    <cellStyle name="Component 3 21" xfId="7049"/>
    <cellStyle name="Component 3 22" xfId="31803"/>
    <cellStyle name="Component 3 23" xfId="31384"/>
    <cellStyle name="Component 3 3" xfId="6758"/>
    <cellStyle name="Component 3 3 2" xfId="27955"/>
    <cellStyle name="Component 3 3 3" xfId="33760"/>
    <cellStyle name="Component 3 3 4" xfId="39106"/>
    <cellStyle name="Component 3 4" xfId="6682"/>
    <cellStyle name="Component 3 4 2" xfId="27956"/>
    <cellStyle name="Component 3 4 3" xfId="32886"/>
    <cellStyle name="Component 3 4 4" xfId="38104"/>
    <cellStyle name="Component 3 5" xfId="7485"/>
    <cellStyle name="Component 3 5 2" xfId="33106"/>
    <cellStyle name="Component 3 5 3" xfId="38324"/>
    <cellStyle name="Component 3 6" xfId="10535"/>
    <cellStyle name="Component 3 7" xfId="11310"/>
    <cellStyle name="Component 3 8" xfId="13947"/>
    <cellStyle name="Component 3 9" xfId="7293"/>
    <cellStyle name="Component 4" xfId="7925"/>
    <cellStyle name="Copied" xfId="847"/>
    <cellStyle name="Copied 2" xfId="4651"/>
    <cellStyle name="COST1" xfId="848"/>
    <cellStyle name="COST1 2" xfId="4650"/>
    <cellStyle name="cr" xfId="849"/>
    <cellStyle name="cr 2" xfId="3200"/>
    <cellStyle name="cr 2 2" xfId="5924"/>
    <cellStyle name="cr 2 2 2" xfId="13710"/>
    <cellStyle name="cr 2 2 2 2" xfId="27957"/>
    <cellStyle name="cr 2 2 2 3" xfId="35184"/>
    <cellStyle name="cr 2 2 2 4" xfId="40655"/>
    <cellStyle name="cr 2 2 3" xfId="16745"/>
    <cellStyle name="cr 2 2 3 2" xfId="27958"/>
    <cellStyle name="cr 2 2 3 3" xfId="36137"/>
    <cellStyle name="cr 2 2 3 4" xfId="41608"/>
    <cellStyle name="cr 2 2 4" xfId="17763"/>
    <cellStyle name="cr 2 2 4 2" xfId="37026"/>
    <cellStyle name="cr 2 2 4 3" xfId="42497"/>
    <cellStyle name="cr 2 2 5" xfId="21246"/>
    <cellStyle name="cr 2 2 6" xfId="24485"/>
    <cellStyle name="cr 3" xfId="2947"/>
    <cellStyle name="cr 3 2" xfId="5676"/>
    <cellStyle name="cr 3 2 10" xfId="37520"/>
    <cellStyle name="cr 3 2 2" xfId="10628"/>
    <cellStyle name="cr 3 2 2 2" xfId="27959"/>
    <cellStyle name="cr 3 2 2 3" xfId="34942"/>
    <cellStyle name="cr 3 2 2 4" xfId="40413"/>
    <cellStyle name="cr 3 2 3" xfId="11667"/>
    <cellStyle name="cr 3 2 3 2" xfId="35895"/>
    <cellStyle name="cr 3 2 3 3" xfId="41366"/>
    <cellStyle name="cr 3 2 4" xfId="14678"/>
    <cellStyle name="cr 3 2 5" xfId="16501"/>
    <cellStyle name="cr 3 2 6" xfId="20022"/>
    <cellStyle name="cr 3 2 7" xfId="22640"/>
    <cellStyle name="cr 3 2 8" xfId="26294"/>
    <cellStyle name="cr 3 2 9" xfId="32288"/>
    <cellStyle name="cr 4" xfId="4649"/>
    <cellStyle name="cr 4 2" xfId="6253"/>
    <cellStyle name="cr 4 2 2" xfId="13960"/>
    <cellStyle name="cr 4 2 2 2" xfId="27960"/>
    <cellStyle name="cr 4 2 2 3" xfId="35457"/>
    <cellStyle name="cr 4 2 2 4" xfId="40928"/>
    <cellStyle name="cr 4 2 3" xfId="17048"/>
    <cellStyle name="cr 4 2 3 2" xfId="27961"/>
    <cellStyle name="cr 4 2 3 3" xfId="36445"/>
    <cellStyle name="cr 4 2 3 4" xfId="41916"/>
    <cellStyle name="cr 4 2 4" xfId="18068"/>
    <cellStyle name="cr 4 2 4 2" xfId="37299"/>
    <cellStyle name="cr 4 2 4 3" xfId="42770"/>
    <cellStyle name="cr 4 2 5" xfId="21540"/>
    <cellStyle name="cr 4 2 6" xfId="24744"/>
    <cellStyle name="cr 5" xfId="5468"/>
    <cellStyle name="cr 5 10" xfId="31954"/>
    <cellStyle name="cr 5 2" xfId="10429"/>
    <cellStyle name="cr 5 2 2" xfId="27962"/>
    <cellStyle name="cr 5 2 3" xfId="34764"/>
    <cellStyle name="cr 5 2 4" xfId="40235"/>
    <cellStyle name="cr 5 3" xfId="11476"/>
    <cellStyle name="cr 5 3 2" xfId="35707"/>
    <cellStyle name="cr 5 3 3" xfId="41178"/>
    <cellStyle name="cr 5 4" xfId="14488"/>
    <cellStyle name="cr 5 5" xfId="8635"/>
    <cellStyle name="cr 5 6" xfId="6700"/>
    <cellStyle name="cr 5 7" xfId="22459"/>
    <cellStyle name="cr 5 8" xfId="9594"/>
    <cellStyle name="cr 5 9" xfId="32115"/>
    <cellStyle name="cu" xfId="850"/>
    <cellStyle name="cu 2" xfId="3199"/>
    <cellStyle name="Cur" xfId="851"/>
    <cellStyle name="CurRatio" xfId="852"/>
    <cellStyle name="CurRatio 2" xfId="4648"/>
    <cellStyle name="Currency" xfId="1" builtinId="4"/>
    <cellStyle name="currency - euro" xfId="853"/>
    <cellStyle name="currency - euro 2" xfId="4647"/>
    <cellStyle name="currency - price" xfId="854"/>
    <cellStyle name="currency - us" xfId="855"/>
    <cellStyle name="Currency ($)" xfId="856"/>
    <cellStyle name="Currency ($) 2" xfId="857"/>
    <cellStyle name="Currency (3)" xfId="858"/>
    <cellStyle name="Currency [0.00]" xfId="859"/>
    <cellStyle name="Currency [00]" xfId="860"/>
    <cellStyle name="Currency [00] 2" xfId="861"/>
    <cellStyle name="Currency [00] 2 2" xfId="862"/>
    <cellStyle name="Currency [00] 2 3" xfId="2949"/>
    <cellStyle name="Currency [00] 2 3 2" xfId="5678"/>
    <cellStyle name="Currency [00] 2 3 2 10" xfId="18479"/>
    <cellStyle name="Currency [00] 2 3 2 11" xfId="19258"/>
    <cellStyle name="Currency [00] 2 3 2 12" xfId="20024"/>
    <cellStyle name="Currency [00] 2 3 2 13" xfId="21054"/>
    <cellStyle name="Currency [00] 2 3 2 14" xfId="21898"/>
    <cellStyle name="Currency [00] 2 3 2 15" xfId="22642"/>
    <cellStyle name="Currency [00] 2 3 2 16" xfId="23602"/>
    <cellStyle name="Currency [00] 2 3 2 17" xfId="24301"/>
    <cellStyle name="Currency [00] 2 3 2 18" xfId="25003"/>
    <cellStyle name="Currency [00] 2 3 2 19" xfId="25644"/>
    <cellStyle name="Currency [00] 2 3 2 2" xfId="10630"/>
    <cellStyle name="Currency [00] 2 3 2 2 2" xfId="27963"/>
    <cellStyle name="Currency [00] 2 3 2 2 3" xfId="34127"/>
    <cellStyle name="Currency [00] 2 3 2 2 4" xfId="39489"/>
    <cellStyle name="Currency [00] 2 3 2 20" xfId="26296"/>
    <cellStyle name="Currency [00] 2 3 2 21" xfId="27131"/>
    <cellStyle name="Currency [00] 2 3 2 22" xfId="32290"/>
    <cellStyle name="Currency [00] 2 3 2 23" xfId="37522"/>
    <cellStyle name="Currency [00] 2 3 2 3" xfId="11669"/>
    <cellStyle name="Currency [00] 2 3 2 3 2" xfId="27964"/>
    <cellStyle name="Currency [00] 2 3 2 3 3" xfId="34944"/>
    <cellStyle name="Currency [00] 2 3 2 3 4" xfId="40415"/>
    <cellStyle name="Currency [00] 2 3 2 4" xfId="12764"/>
    <cellStyle name="Currency [00] 2 3 2 4 2" xfId="27965"/>
    <cellStyle name="Currency [00] 2 3 2 4 3" xfId="35897"/>
    <cellStyle name="Currency [00] 2 3 2 4 4" xfId="41368"/>
    <cellStyle name="Currency [00] 2 3 2 5" xfId="6768"/>
    <cellStyle name="Currency [00] 2 3 2 5 2" xfId="36861"/>
    <cellStyle name="Currency [00] 2 3 2 5 3" xfId="42332"/>
    <cellStyle name="Currency [00] 2 3 2 6" xfId="14680"/>
    <cellStyle name="Currency [00] 2 3 2 7" xfId="15714"/>
    <cellStyle name="Currency [00] 2 3 2 8" xfId="16503"/>
    <cellStyle name="Currency [00] 2 3 2 9" xfId="17565"/>
    <cellStyle name="Currency [00] 2 4" xfId="4645"/>
    <cellStyle name="Currency [00] 2 4 10" xfId="9351"/>
    <cellStyle name="Currency [00] 2 4 11" xfId="15391"/>
    <cellStyle name="Currency [00] 2 4 12" xfId="19050"/>
    <cellStyle name="Currency [00] 2 4 13" xfId="6803"/>
    <cellStyle name="Currency [00] 2 4 14" xfId="13607"/>
    <cellStyle name="Currency [00] 2 4 15" xfId="6961"/>
    <cellStyle name="Currency [00] 2 4 16" xfId="10090"/>
    <cellStyle name="Currency [00] 2 4 17" xfId="8093"/>
    <cellStyle name="Currency [00] 2 4 18" xfId="23506"/>
    <cellStyle name="Currency [00] 2 4 19" xfId="15157"/>
    <cellStyle name="Currency [00] 2 4 2" xfId="9777"/>
    <cellStyle name="Currency [00] 2 4 2 2" xfId="27966"/>
    <cellStyle name="Currency [00] 2 4 2 3" xfId="33665"/>
    <cellStyle name="Currency [00] 2 4 2 4" xfId="39011"/>
    <cellStyle name="Currency [00] 2 4 20" xfId="24916"/>
    <cellStyle name="Currency [00] 2 4 21" xfId="7935"/>
    <cellStyle name="Currency [00] 2 4 22" xfId="31801"/>
    <cellStyle name="Currency [00] 2 4 23" xfId="31385"/>
    <cellStyle name="Currency [00] 2 4 3" xfId="6760"/>
    <cellStyle name="Currency [00] 2 4 3 2" xfId="27967"/>
    <cellStyle name="Currency [00] 2 4 3 3" xfId="33756"/>
    <cellStyle name="Currency [00] 2 4 3 4" xfId="39102"/>
    <cellStyle name="Currency [00] 2 4 4" xfId="6683"/>
    <cellStyle name="Currency [00] 2 4 4 2" xfId="27968"/>
    <cellStyle name="Currency [00] 2 4 4 3" xfId="33261"/>
    <cellStyle name="Currency [00] 2 4 4 4" xfId="38479"/>
    <cellStyle name="Currency [00] 2 4 5" xfId="7465"/>
    <cellStyle name="Currency [00] 2 4 5 2" xfId="33156"/>
    <cellStyle name="Currency [00] 2 4 5 3" xfId="38374"/>
    <cellStyle name="Currency [00] 2 4 6" xfId="8253"/>
    <cellStyle name="Currency [00] 2 4 7" xfId="13933"/>
    <cellStyle name="Currency [00] 2 4 8" xfId="15483"/>
    <cellStyle name="Currency [00] 2 4 9" xfId="7966"/>
    <cellStyle name="Currency [00] 3" xfId="863"/>
    <cellStyle name="Currency [00] 3 2" xfId="864"/>
    <cellStyle name="Currency [00] 3 2 2" xfId="2951"/>
    <cellStyle name="Currency [00] 3 2 2 2" xfId="5680"/>
    <cellStyle name="Currency [00] 3 2 2 2 10" xfId="18481"/>
    <cellStyle name="Currency [00] 3 2 2 2 11" xfId="19260"/>
    <cellStyle name="Currency [00] 3 2 2 2 12" xfId="20026"/>
    <cellStyle name="Currency [00] 3 2 2 2 13" xfId="21056"/>
    <cellStyle name="Currency [00] 3 2 2 2 14" xfId="21900"/>
    <cellStyle name="Currency [00] 3 2 2 2 15" xfId="22644"/>
    <cellStyle name="Currency [00] 3 2 2 2 16" xfId="23604"/>
    <cellStyle name="Currency [00] 3 2 2 2 17" xfId="24303"/>
    <cellStyle name="Currency [00] 3 2 2 2 18" xfId="25005"/>
    <cellStyle name="Currency [00] 3 2 2 2 19" xfId="25646"/>
    <cellStyle name="Currency [00] 3 2 2 2 2" xfId="10632"/>
    <cellStyle name="Currency [00] 3 2 2 2 2 2" xfId="27969"/>
    <cellStyle name="Currency [00] 3 2 2 2 2 3" xfId="34129"/>
    <cellStyle name="Currency [00] 3 2 2 2 2 4" xfId="39491"/>
    <cellStyle name="Currency [00] 3 2 2 2 20" xfId="26298"/>
    <cellStyle name="Currency [00] 3 2 2 2 21" xfId="27133"/>
    <cellStyle name="Currency [00] 3 2 2 2 22" xfId="32292"/>
    <cellStyle name="Currency [00] 3 2 2 2 23" xfId="37524"/>
    <cellStyle name="Currency [00] 3 2 2 2 3" xfId="11671"/>
    <cellStyle name="Currency [00] 3 2 2 2 3 2" xfId="27970"/>
    <cellStyle name="Currency [00] 3 2 2 2 3 3" xfId="34946"/>
    <cellStyle name="Currency [00] 3 2 2 2 3 4" xfId="40417"/>
    <cellStyle name="Currency [00] 3 2 2 2 4" xfId="12766"/>
    <cellStyle name="Currency [00] 3 2 2 2 4 2" xfId="27971"/>
    <cellStyle name="Currency [00] 3 2 2 2 4 3" xfId="35899"/>
    <cellStyle name="Currency [00] 3 2 2 2 4 4" xfId="41370"/>
    <cellStyle name="Currency [00] 3 2 2 2 5" xfId="8451"/>
    <cellStyle name="Currency [00] 3 2 2 2 5 2" xfId="36863"/>
    <cellStyle name="Currency [00] 3 2 2 2 5 3" xfId="42334"/>
    <cellStyle name="Currency [00] 3 2 2 2 6" xfId="14682"/>
    <cellStyle name="Currency [00] 3 2 2 2 7" xfId="15716"/>
    <cellStyle name="Currency [00] 3 2 2 2 8" xfId="16505"/>
    <cellStyle name="Currency [00] 3 2 2 2 9" xfId="17567"/>
    <cellStyle name="Currency [00] 3 2 3" xfId="4643"/>
    <cellStyle name="Currency [00] 3 2 3 10" xfId="18184"/>
    <cellStyle name="Currency [00] 3 2 3 11" xfId="8166"/>
    <cellStyle name="Currency [00] 3 2 3 12" xfId="18249"/>
    <cellStyle name="Currency [00] 3 2 3 13" xfId="13700"/>
    <cellStyle name="Currency [00] 3 2 3 14" xfId="9151"/>
    <cellStyle name="Currency [00] 3 2 3 15" xfId="12043"/>
    <cellStyle name="Currency [00] 3 2 3 16" xfId="13353"/>
    <cellStyle name="Currency [00] 3 2 3 17" xfId="20417"/>
    <cellStyle name="Currency [00] 3 2 3 18" xfId="17302"/>
    <cellStyle name="Currency [00] 3 2 3 19" xfId="7016"/>
    <cellStyle name="Currency [00] 3 2 3 2" xfId="9775"/>
    <cellStyle name="Currency [00] 3 2 3 2 2" xfId="27972"/>
    <cellStyle name="Currency [00] 3 2 3 2 3" xfId="33663"/>
    <cellStyle name="Currency [00] 3 2 3 2 4" xfId="39009"/>
    <cellStyle name="Currency [00] 3 2 3 20" xfId="25270"/>
    <cellStyle name="Currency [00] 3 2 3 21" xfId="15289"/>
    <cellStyle name="Currency [00] 3 2 3 22" xfId="31799"/>
    <cellStyle name="Currency [00] 3 2 3 23" xfId="32858"/>
    <cellStyle name="Currency [00] 3 2 3 3" xfId="6761"/>
    <cellStyle name="Currency [00] 3 2 3 3 2" xfId="27973"/>
    <cellStyle name="Currency [00] 3 2 3 3 3" xfId="32960"/>
    <cellStyle name="Currency [00] 3 2 3 3 4" xfId="38178"/>
    <cellStyle name="Currency [00] 3 2 3 4" xfId="8311"/>
    <cellStyle name="Currency [00] 3 2 3 4 2" xfId="27974"/>
    <cellStyle name="Currency [00] 3 2 3 4 3" xfId="33804"/>
    <cellStyle name="Currency [00] 3 2 3 4 4" xfId="39150"/>
    <cellStyle name="Currency [00] 3 2 3 5" xfId="9236"/>
    <cellStyle name="Currency [00] 3 2 3 5 2" xfId="33564"/>
    <cellStyle name="Currency [00] 3 2 3 5 3" xfId="38910"/>
    <cellStyle name="Currency [00] 3 2 3 6" xfId="8890"/>
    <cellStyle name="Currency [00] 3 2 3 7" xfId="8389"/>
    <cellStyle name="Currency [00] 3 2 3 8" xfId="7666"/>
    <cellStyle name="Currency [00] 3 2 3 9" xfId="6771"/>
    <cellStyle name="Currency [00] 3 3" xfId="2950"/>
    <cellStyle name="Currency [00] 3 3 2" xfId="5679"/>
    <cellStyle name="Currency [00] 3 3 2 10" xfId="18480"/>
    <cellStyle name="Currency [00] 3 3 2 11" xfId="19259"/>
    <cellStyle name="Currency [00] 3 3 2 12" xfId="20025"/>
    <cellStyle name="Currency [00] 3 3 2 13" xfId="21055"/>
    <cellStyle name="Currency [00] 3 3 2 14" xfId="21899"/>
    <cellStyle name="Currency [00] 3 3 2 15" xfId="22643"/>
    <cellStyle name="Currency [00] 3 3 2 16" xfId="23603"/>
    <cellStyle name="Currency [00] 3 3 2 17" xfId="24302"/>
    <cellStyle name="Currency [00] 3 3 2 18" xfId="25004"/>
    <cellStyle name="Currency [00] 3 3 2 19" xfId="25645"/>
    <cellStyle name="Currency [00] 3 3 2 2" xfId="10631"/>
    <cellStyle name="Currency [00] 3 3 2 2 2" xfId="27975"/>
    <cellStyle name="Currency [00] 3 3 2 2 3" xfId="34128"/>
    <cellStyle name="Currency [00] 3 3 2 2 4" xfId="39490"/>
    <cellStyle name="Currency [00] 3 3 2 20" xfId="26297"/>
    <cellStyle name="Currency [00] 3 3 2 21" xfId="27132"/>
    <cellStyle name="Currency [00] 3 3 2 22" xfId="32291"/>
    <cellStyle name="Currency [00] 3 3 2 23" xfId="37523"/>
    <cellStyle name="Currency [00] 3 3 2 3" xfId="11670"/>
    <cellStyle name="Currency [00] 3 3 2 3 2" xfId="27976"/>
    <cellStyle name="Currency [00] 3 3 2 3 3" xfId="34945"/>
    <cellStyle name="Currency [00] 3 3 2 3 4" xfId="40416"/>
    <cellStyle name="Currency [00] 3 3 2 4" xfId="12765"/>
    <cellStyle name="Currency [00] 3 3 2 4 2" xfId="27977"/>
    <cellStyle name="Currency [00] 3 3 2 4 3" xfId="35898"/>
    <cellStyle name="Currency [00] 3 3 2 4 4" xfId="41369"/>
    <cellStyle name="Currency [00] 3 3 2 5" xfId="12148"/>
    <cellStyle name="Currency [00] 3 3 2 5 2" xfId="36862"/>
    <cellStyle name="Currency [00] 3 3 2 5 3" xfId="42333"/>
    <cellStyle name="Currency [00] 3 3 2 6" xfId="14681"/>
    <cellStyle name="Currency [00] 3 3 2 7" xfId="15715"/>
    <cellStyle name="Currency [00] 3 3 2 8" xfId="16504"/>
    <cellStyle name="Currency [00] 3 3 2 9" xfId="17566"/>
    <cellStyle name="Currency [00] 3 4" xfId="4644"/>
    <cellStyle name="Currency [00] 3 4 10" xfId="7223"/>
    <cellStyle name="Currency [00] 3 4 11" xfId="16297"/>
    <cellStyle name="Currency [00] 3 4 12" xfId="9969"/>
    <cellStyle name="Currency [00] 3 4 13" xfId="17038"/>
    <cellStyle name="Currency [00] 3 4 14" xfId="17300"/>
    <cellStyle name="Currency [00] 3 4 15" xfId="17147"/>
    <cellStyle name="Currency [00] 3 4 16" xfId="17325"/>
    <cellStyle name="Currency [00] 3 4 17" xfId="11123"/>
    <cellStyle name="Currency [00] 3 4 18" xfId="23889"/>
    <cellStyle name="Currency [00] 3 4 19" xfId="9942"/>
    <cellStyle name="Currency [00] 3 4 2" xfId="9776"/>
    <cellStyle name="Currency [00] 3 4 2 2" xfId="27978"/>
    <cellStyle name="Currency [00] 3 4 2 3" xfId="33664"/>
    <cellStyle name="Currency [00] 3 4 2 4" xfId="39010"/>
    <cellStyle name="Currency [00] 3 4 20" xfId="9910"/>
    <cellStyle name="Currency [00] 3 4 21" xfId="8681"/>
    <cellStyle name="Currency [00] 3 4 22" xfId="31800"/>
    <cellStyle name="Currency [00] 3 4 23" xfId="31865"/>
    <cellStyle name="Currency [00] 3 4 3" xfId="9965"/>
    <cellStyle name="Currency [00] 3 4 3 2" xfId="27979"/>
    <cellStyle name="Currency [00] 3 4 3 3" xfId="33757"/>
    <cellStyle name="Currency [00] 3 4 3 4" xfId="39103"/>
    <cellStyle name="Currency [00] 3 4 4" xfId="8462"/>
    <cellStyle name="Currency [00] 3 4 4 2" xfId="27980"/>
    <cellStyle name="Currency [00] 3 4 4 3" xfId="32931"/>
    <cellStyle name="Currency [00] 3 4 4 4" xfId="38149"/>
    <cellStyle name="Currency [00] 3 4 5" xfId="8829"/>
    <cellStyle name="Currency [00] 3 4 5 2" xfId="33104"/>
    <cellStyle name="Currency [00] 3 4 5 3" xfId="38322"/>
    <cellStyle name="Currency [00] 3 4 6" xfId="7069"/>
    <cellStyle name="Currency [00] 3 4 7" xfId="8346"/>
    <cellStyle name="Currency [00] 3 4 8" xfId="8220"/>
    <cellStyle name="Currency [00] 3 4 9" xfId="11419"/>
    <cellStyle name="Currency [00] 4" xfId="865"/>
    <cellStyle name="Currency [00] 4 2" xfId="866"/>
    <cellStyle name="Currency [00] 4 2 2" xfId="2953"/>
    <cellStyle name="Currency [00] 4 2 2 2" xfId="5682"/>
    <cellStyle name="Currency [00] 4 2 2 2 10" xfId="18483"/>
    <cellStyle name="Currency [00] 4 2 2 2 11" xfId="19262"/>
    <cellStyle name="Currency [00] 4 2 2 2 12" xfId="20028"/>
    <cellStyle name="Currency [00] 4 2 2 2 13" xfId="21058"/>
    <cellStyle name="Currency [00] 4 2 2 2 14" xfId="21902"/>
    <cellStyle name="Currency [00] 4 2 2 2 15" xfId="22646"/>
    <cellStyle name="Currency [00] 4 2 2 2 16" xfId="23606"/>
    <cellStyle name="Currency [00] 4 2 2 2 17" xfId="24305"/>
    <cellStyle name="Currency [00] 4 2 2 2 18" xfId="25007"/>
    <cellStyle name="Currency [00] 4 2 2 2 19" xfId="25648"/>
    <cellStyle name="Currency [00] 4 2 2 2 2" xfId="10634"/>
    <cellStyle name="Currency [00] 4 2 2 2 2 2" xfId="27981"/>
    <cellStyle name="Currency [00] 4 2 2 2 2 3" xfId="34131"/>
    <cellStyle name="Currency [00] 4 2 2 2 2 4" xfId="39493"/>
    <cellStyle name="Currency [00] 4 2 2 2 20" xfId="26300"/>
    <cellStyle name="Currency [00] 4 2 2 2 21" xfId="27135"/>
    <cellStyle name="Currency [00] 4 2 2 2 22" xfId="32294"/>
    <cellStyle name="Currency [00] 4 2 2 2 23" xfId="37526"/>
    <cellStyle name="Currency [00] 4 2 2 2 3" xfId="11673"/>
    <cellStyle name="Currency [00] 4 2 2 2 3 2" xfId="27982"/>
    <cellStyle name="Currency [00] 4 2 2 2 3 3" xfId="34948"/>
    <cellStyle name="Currency [00] 4 2 2 2 3 4" xfId="40419"/>
    <cellStyle name="Currency [00] 4 2 2 2 4" xfId="12768"/>
    <cellStyle name="Currency [00] 4 2 2 2 4 2" xfId="27983"/>
    <cellStyle name="Currency [00] 4 2 2 2 4 3" xfId="35901"/>
    <cellStyle name="Currency [00] 4 2 2 2 4 4" xfId="41372"/>
    <cellStyle name="Currency [00] 4 2 2 2 5" xfId="9954"/>
    <cellStyle name="Currency [00] 4 2 2 2 5 2" xfId="36865"/>
    <cellStyle name="Currency [00] 4 2 2 2 5 3" xfId="42336"/>
    <cellStyle name="Currency [00] 4 2 2 2 6" xfId="14684"/>
    <cellStyle name="Currency [00] 4 2 2 2 7" xfId="15718"/>
    <cellStyle name="Currency [00] 4 2 2 2 8" xfId="16507"/>
    <cellStyle name="Currency [00] 4 2 2 2 9" xfId="17569"/>
    <cellStyle name="Currency [00] 4 2 3" xfId="4641"/>
    <cellStyle name="Currency [00] 4 2 3 10" xfId="15145"/>
    <cellStyle name="Currency [00] 4 2 3 11" xfId="15479"/>
    <cellStyle name="Currency [00] 4 2 3 12" xfId="16979"/>
    <cellStyle name="Currency [00] 4 2 3 13" xfId="7781"/>
    <cellStyle name="Currency [00] 4 2 3 14" xfId="11499"/>
    <cellStyle name="Currency [00] 4 2 3 15" xfId="17783"/>
    <cellStyle name="Currency [00] 4 2 3 16" xfId="22427"/>
    <cellStyle name="Currency [00] 4 2 3 17" xfId="20716"/>
    <cellStyle name="Currency [00] 4 2 3 18" xfId="8133"/>
    <cellStyle name="Currency [00] 4 2 3 19" xfId="19847"/>
    <cellStyle name="Currency [00] 4 2 3 2" xfId="9773"/>
    <cellStyle name="Currency [00] 4 2 3 2 2" xfId="27984"/>
    <cellStyle name="Currency [00] 4 2 3 2 3" xfId="33661"/>
    <cellStyle name="Currency [00] 4 2 3 2 4" xfId="39007"/>
    <cellStyle name="Currency [00] 4 2 3 20" xfId="25472"/>
    <cellStyle name="Currency [00] 4 2 3 21" xfId="23242"/>
    <cellStyle name="Currency [00] 4 2 3 22" xfId="31797"/>
    <cellStyle name="Currency [00] 4 2 3 23" xfId="31270"/>
    <cellStyle name="Currency [00] 4 2 3 3" xfId="6762"/>
    <cellStyle name="Currency [00] 4 2 3 3 2" xfId="27985"/>
    <cellStyle name="Currency [00] 4 2 3 3 3" xfId="33754"/>
    <cellStyle name="Currency [00] 4 2 3 3 4" xfId="39100"/>
    <cellStyle name="Currency [00] 4 2 3 4" xfId="10057"/>
    <cellStyle name="Currency [00] 4 2 3 4 2" xfId="27986"/>
    <cellStyle name="Currency [00] 4 2 3 4 3" xfId="33260"/>
    <cellStyle name="Currency [00] 4 2 3 4 4" xfId="38478"/>
    <cellStyle name="Currency [00] 4 2 3 5" xfId="8526"/>
    <cellStyle name="Currency [00] 4 2 3 5 2" xfId="33157"/>
    <cellStyle name="Currency [00] 4 2 3 5 3" xfId="38375"/>
    <cellStyle name="Currency [00] 4 2 3 6" xfId="9382"/>
    <cellStyle name="Currency [00] 4 2 3 7" xfId="9549"/>
    <cellStyle name="Currency [00] 4 2 3 8" xfId="13880"/>
    <cellStyle name="Currency [00] 4 2 3 9" xfId="16311"/>
    <cellStyle name="Currency [00] 4 3" xfId="2952"/>
    <cellStyle name="Currency [00] 4 3 2" xfId="5681"/>
    <cellStyle name="Currency [00] 4 3 2 10" xfId="18482"/>
    <cellStyle name="Currency [00] 4 3 2 11" xfId="19261"/>
    <cellStyle name="Currency [00] 4 3 2 12" xfId="20027"/>
    <cellStyle name="Currency [00] 4 3 2 13" xfId="21057"/>
    <cellStyle name="Currency [00] 4 3 2 14" xfId="21901"/>
    <cellStyle name="Currency [00] 4 3 2 15" xfId="22645"/>
    <cellStyle name="Currency [00] 4 3 2 16" xfId="23605"/>
    <cellStyle name="Currency [00] 4 3 2 17" xfId="24304"/>
    <cellStyle name="Currency [00] 4 3 2 18" xfId="25006"/>
    <cellStyle name="Currency [00] 4 3 2 19" xfId="25647"/>
    <cellStyle name="Currency [00] 4 3 2 2" xfId="10633"/>
    <cellStyle name="Currency [00] 4 3 2 2 2" xfId="27987"/>
    <cellStyle name="Currency [00] 4 3 2 2 3" xfId="34130"/>
    <cellStyle name="Currency [00] 4 3 2 2 4" xfId="39492"/>
    <cellStyle name="Currency [00] 4 3 2 20" xfId="26299"/>
    <cellStyle name="Currency [00] 4 3 2 21" xfId="27134"/>
    <cellStyle name="Currency [00] 4 3 2 22" xfId="32293"/>
    <cellStyle name="Currency [00] 4 3 2 23" xfId="37525"/>
    <cellStyle name="Currency [00] 4 3 2 3" xfId="11672"/>
    <cellStyle name="Currency [00] 4 3 2 3 2" xfId="27988"/>
    <cellStyle name="Currency [00] 4 3 2 3 3" xfId="34947"/>
    <cellStyle name="Currency [00] 4 3 2 3 4" xfId="40418"/>
    <cellStyle name="Currency [00] 4 3 2 4" xfId="12767"/>
    <cellStyle name="Currency [00] 4 3 2 4 2" xfId="27989"/>
    <cellStyle name="Currency [00] 4 3 2 4 3" xfId="35900"/>
    <cellStyle name="Currency [00] 4 3 2 4 4" xfId="41371"/>
    <cellStyle name="Currency [00] 4 3 2 5" xfId="7266"/>
    <cellStyle name="Currency [00] 4 3 2 5 2" xfId="36864"/>
    <cellStyle name="Currency [00] 4 3 2 5 3" xfId="42335"/>
    <cellStyle name="Currency [00] 4 3 2 6" xfId="14683"/>
    <cellStyle name="Currency [00] 4 3 2 7" xfId="15717"/>
    <cellStyle name="Currency [00] 4 3 2 8" xfId="16506"/>
    <cellStyle name="Currency [00] 4 3 2 9" xfId="17568"/>
    <cellStyle name="Currency [00] 4 4" xfId="4642"/>
    <cellStyle name="Currency [00] 4 4 10" xfId="17328"/>
    <cellStyle name="Currency [00] 4 4 11" xfId="17123"/>
    <cellStyle name="Currency [00] 4 4 12" xfId="18723"/>
    <cellStyle name="Currency [00] 4 4 13" xfId="18158"/>
    <cellStyle name="Currency [00] 4 4 14" xfId="11416"/>
    <cellStyle name="Currency [00] 4 4 15" xfId="9298"/>
    <cellStyle name="Currency [00] 4 4 16" xfId="10076"/>
    <cellStyle name="Currency [00] 4 4 17" xfId="15092"/>
    <cellStyle name="Currency [00] 4 4 18" xfId="19860"/>
    <cellStyle name="Currency [00] 4 4 19" xfId="25471"/>
    <cellStyle name="Currency [00] 4 4 2" xfId="9774"/>
    <cellStyle name="Currency [00] 4 4 2 2" xfId="27990"/>
    <cellStyle name="Currency [00] 4 4 2 3" xfId="33662"/>
    <cellStyle name="Currency [00] 4 4 2 4" xfId="39008"/>
    <cellStyle name="Currency [00] 4 4 20" xfId="12044"/>
    <cellStyle name="Currency [00] 4 4 21" xfId="23294"/>
    <cellStyle name="Currency [00] 4 4 22" xfId="31798"/>
    <cellStyle name="Currency [00] 4 4 23" xfId="32075"/>
    <cellStyle name="Currency [00] 4 4 3" xfId="9964"/>
    <cellStyle name="Currency [00] 4 4 3 2" xfId="27991"/>
    <cellStyle name="Currency [00] 4 4 3 3" xfId="32961"/>
    <cellStyle name="Currency [00] 4 4 3 4" xfId="38179"/>
    <cellStyle name="Currency [00] 4 4 4" xfId="8310"/>
    <cellStyle name="Currency [00] 4 4 4 2" xfId="27992"/>
    <cellStyle name="Currency [00] 4 4 4 3" xfId="33288"/>
    <cellStyle name="Currency [00] 4 4 4 4" xfId="38506"/>
    <cellStyle name="Currency [00] 4 4 5" xfId="10279"/>
    <cellStyle name="Currency [00] 4 4 5 2" xfId="33393"/>
    <cellStyle name="Currency [00] 4 4 5 3" xfId="38739"/>
    <cellStyle name="Currency [00] 4 4 6" xfId="11167"/>
    <cellStyle name="Currency [00] 4 4 7" xfId="13813"/>
    <cellStyle name="Currency [00] 4 4 8" xfId="7749"/>
    <cellStyle name="Currency [00] 4 4 9" xfId="8588"/>
    <cellStyle name="Currency [00] 5" xfId="867"/>
    <cellStyle name="Currency [00] 5 2" xfId="868"/>
    <cellStyle name="Currency [00] 5 2 2" xfId="2955"/>
    <cellStyle name="Currency [00] 5 2 2 2" xfId="5684"/>
    <cellStyle name="Currency [00] 5 2 2 2 10" xfId="18485"/>
    <cellStyle name="Currency [00] 5 2 2 2 11" xfId="19264"/>
    <cellStyle name="Currency [00] 5 2 2 2 12" xfId="20030"/>
    <cellStyle name="Currency [00] 5 2 2 2 13" xfId="21060"/>
    <cellStyle name="Currency [00] 5 2 2 2 14" xfId="21904"/>
    <cellStyle name="Currency [00] 5 2 2 2 15" xfId="22648"/>
    <cellStyle name="Currency [00] 5 2 2 2 16" xfId="23608"/>
    <cellStyle name="Currency [00] 5 2 2 2 17" xfId="24307"/>
    <cellStyle name="Currency [00] 5 2 2 2 18" xfId="25009"/>
    <cellStyle name="Currency [00] 5 2 2 2 19" xfId="25650"/>
    <cellStyle name="Currency [00] 5 2 2 2 2" xfId="10636"/>
    <cellStyle name="Currency [00] 5 2 2 2 2 2" xfId="27993"/>
    <cellStyle name="Currency [00] 5 2 2 2 2 3" xfId="34133"/>
    <cellStyle name="Currency [00] 5 2 2 2 2 4" xfId="39495"/>
    <cellStyle name="Currency [00] 5 2 2 2 20" xfId="26302"/>
    <cellStyle name="Currency [00] 5 2 2 2 21" xfId="27137"/>
    <cellStyle name="Currency [00] 5 2 2 2 22" xfId="32296"/>
    <cellStyle name="Currency [00] 5 2 2 2 23" xfId="37528"/>
    <cellStyle name="Currency [00] 5 2 2 2 3" xfId="11675"/>
    <cellStyle name="Currency [00] 5 2 2 2 3 2" xfId="27994"/>
    <cellStyle name="Currency [00] 5 2 2 2 3 3" xfId="34950"/>
    <cellStyle name="Currency [00] 5 2 2 2 3 4" xfId="40421"/>
    <cellStyle name="Currency [00] 5 2 2 2 4" xfId="12770"/>
    <cellStyle name="Currency [00] 5 2 2 2 4 2" xfId="27995"/>
    <cellStyle name="Currency [00] 5 2 2 2 4 3" xfId="35903"/>
    <cellStyle name="Currency [00] 5 2 2 2 4 4" xfId="41374"/>
    <cellStyle name="Currency [00] 5 2 2 2 5" xfId="11022"/>
    <cellStyle name="Currency [00] 5 2 2 2 5 2" xfId="36867"/>
    <cellStyle name="Currency [00] 5 2 2 2 5 3" xfId="42338"/>
    <cellStyle name="Currency [00] 5 2 2 2 6" xfId="14686"/>
    <cellStyle name="Currency [00] 5 2 2 2 7" xfId="15720"/>
    <cellStyle name="Currency [00] 5 2 2 2 8" xfId="16509"/>
    <cellStyle name="Currency [00] 5 2 2 2 9" xfId="17571"/>
    <cellStyle name="Currency [00] 5 2 3" xfId="4639"/>
    <cellStyle name="Currency [00] 5 2 3 10" xfId="8512"/>
    <cellStyle name="Currency [00] 5 2 3 11" xfId="7609"/>
    <cellStyle name="Currency [00] 5 2 3 12" xfId="8557"/>
    <cellStyle name="Currency [00] 5 2 3 13" xfId="13910"/>
    <cellStyle name="Currency [00] 5 2 3 14" xfId="17301"/>
    <cellStyle name="Currency [00] 5 2 3 15" xfId="21639"/>
    <cellStyle name="Currency [00] 5 2 3 16" xfId="21692"/>
    <cellStyle name="Currency [00] 5 2 3 17" xfId="17140"/>
    <cellStyle name="Currency [00] 5 2 3 18" xfId="18269"/>
    <cellStyle name="Currency [00] 5 2 3 19" xfId="13747"/>
    <cellStyle name="Currency [00] 5 2 3 2" xfId="9771"/>
    <cellStyle name="Currency [00] 5 2 3 2 2" xfId="27996"/>
    <cellStyle name="Currency [00] 5 2 3 2 3" xfId="33659"/>
    <cellStyle name="Currency [00] 5 2 3 2 4" xfId="39005"/>
    <cellStyle name="Currency [00] 5 2 3 20" xfId="7469"/>
    <cellStyle name="Currency [00] 5 2 3 21" xfId="13624"/>
    <cellStyle name="Currency [00] 5 2 3 22" xfId="31795"/>
    <cellStyle name="Currency [00] 5 2 3 23" xfId="31387"/>
    <cellStyle name="Currency [00] 5 2 3 3" xfId="6763"/>
    <cellStyle name="Currency [00] 5 2 3 3 2" xfId="27997"/>
    <cellStyle name="Currency [00] 5 2 3 3 3" xfId="33753"/>
    <cellStyle name="Currency [00] 5 2 3 3 4" xfId="39099"/>
    <cellStyle name="Currency [00] 5 2 3 4" xfId="6472"/>
    <cellStyle name="Currency [00] 5 2 3 4 2" xfId="27998"/>
    <cellStyle name="Currency [00] 5 2 3 4 3" xfId="33803"/>
    <cellStyle name="Currency [00] 5 2 3 4 4" xfId="39149"/>
    <cellStyle name="Currency [00] 5 2 3 5" xfId="7846"/>
    <cellStyle name="Currency [00] 5 2 3 5 2" xfId="34553"/>
    <cellStyle name="Currency [00] 5 2 3 5 3" xfId="40024"/>
    <cellStyle name="Currency [00] 5 2 3 6" xfId="10534"/>
    <cellStyle name="Currency [00] 5 2 3 7" xfId="13973"/>
    <cellStyle name="Currency [00] 5 2 3 8" xfId="7696"/>
    <cellStyle name="Currency [00] 5 2 3 9" xfId="15493"/>
    <cellStyle name="Currency [00] 5 3" xfId="2954"/>
    <cellStyle name="Currency [00] 5 3 2" xfId="5683"/>
    <cellStyle name="Currency [00] 5 3 2 10" xfId="18484"/>
    <cellStyle name="Currency [00] 5 3 2 11" xfId="19263"/>
    <cellStyle name="Currency [00] 5 3 2 12" xfId="20029"/>
    <cellStyle name="Currency [00] 5 3 2 13" xfId="21059"/>
    <cellStyle name="Currency [00] 5 3 2 14" xfId="21903"/>
    <cellStyle name="Currency [00] 5 3 2 15" xfId="22647"/>
    <cellStyle name="Currency [00] 5 3 2 16" xfId="23607"/>
    <cellStyle name="Currency [00] 5 3 2 17" xfId="24306"/>
    <cellStyle name="Currency [00] 5 3 2 18" xfId="25008"/>
    <cellStyle name="Currency [00] 5 3 2 19" xfId="25649"/>
    <cellStyle name="Currency [00] 5 3 2 2" xfId="10635"/>
    <cellStyle name="Currency [00] 5 3 2 2 2" xfId="27999"/>
    <cellStyle name="Currency [00] 5 3 2 2 3" xfId="34132"/>
    <cellStyle name="Currency [00] 5 3 2 2 4" xfId="39494"/>
    <cellStyle name="Currency [00] 5 3 2 20" xfId="26301"/>
    <cellStyle name="Currency [00] 5 3 2 21" xfId="27136"/>
    <cellStyle name="Currency [00] 5 3 2 22" xfId="32295"/>
    <cellStyle name="Currency [00] 5 3 2 23" xfId="37527"/>
    <cellStyle name="Currency [00] 5 3 2 3" xfId="11674"/>
    <cellStyle name="Currency [00] 5 3 2 3 2" xfId="28000"/>
    <cellStyle name="Currency [00] 5 3 2 3 3" xfId="34949"/>
    <cellStyle name="Currency [00] 5 3 2 3 4" xfId="40420"/>
    <cellStyle name="Currency [00] 5 3 2 4" xfId="12769"/>
    <cellStyle name="Currency [00] 5 3 2 4 2" xfId="28001"/>
    <cellStyle name="Currency [00] 5 3 2 4 3" xfId="35902"/>
    <cellStyle name="Currency [00] 5 3 2 4 4" xfId="41373"/>
    <cellStyle name="Currency [00] 5 3 2 5" xfId="6564"/>
    <cellStyle name="Currency [00] 5 3 2 5 2" xfId="36866"/>
    <cellStyle name="Currency [00] 5 3 2 5 3" xfId="42337"/>
    <cellStyle name="Currency [00] 5 3 2 6" xfId="14685"/>
    <cellStyle name="Currency [00] 5 3 2 7" xfId="15719"/>
    <cellStyle name="Currency [00] 5 3 2 8" xfId="16508"/>
    <cellStyle name="Currency [00] 5 3 2 9" xfId="17570"/>
    <cellStyle name="Currency [00] 5 4" xfId="4640"/>
    <cellStyle name="Currency [00] 5 4 10" xfId="15828"/>
    <cellStyle name="Currency [00] 5 4 11" xfId="16133"/>
    <cellStyle name="Currency [00] 5 4 12" xfId="7758"/>
    <cellStyle name="Currency [00] 5 4 13" xfId="17785"/>
    <cellStyle name="Currency [00] 5 4 14" xfId="19026"/>
    <cellStyle name="Currency [00] 5 4 15" xfId="13564"/>
    <cellStyle name="Currency [00] 5 4 16" xfId="12629"/>
    <cellStyle name="Currency [00] 5 4 17" xfId="7399"/>
    <cellStyle name="Currency [00] 5 4 18" xfId="23818"/>
    <cellStyle name="Currency [00] 5 4 19" xfId="24065"/>
    <cellStyle name="Currency [00] 5 4 2" xfId="9772"/>
    <cellStyle name="Currency [00] 5 4 2 2" xfId="28002"/>
    <cellStyle name="Currency [00] 5 4 2 3" xfId="33660"/>
    <cellStyle name="Currency [00] 5 4 2 4" xfId="39006"/>
    <cellStyle name="Currency [00] 5 4 20" xfId="25198"/>
    <cellStyle name="Currency [00] 5 4 21" xfId="18700"/>
    <cellStyle name="Currency [00] 5 4 22" xfId="31796"/>
    <cellStyle name="Currency [00] 5 4 23" xfId="31386"/>
    <cellStyle name="Currency [00] 5 4 3" xfId="9963"/>
    <cellStyle name="Currency [00] 5 4 3 2" xfId="28003"/>
    <cellStyle name="Currency [00] 5 4 3 3" xfId="32962"/>
    <cellStyle name="Currency [00] 5 4 3 4" xfId="38180"/>
    <cellStyle name="Currency [00] 5 4 4" xfId="8891"/>
    <cellStyle name="Currency [00] 5 4 4 2" xfId="28004"/>
    <cellStyle name="Currency [00] 5 4 4 3" xfId="32932"/>
    <cellStyle name="Currency [00] 5 4 4 4" xfId="38150"/>
    <cellStyle name="Currency [00] 5 4 5" xfId="9595"/>
    <cellStyle name="Currency [00] 5 4 5 2" xfId="33415"/>
    <cellStyle name="Currency [00] 5 4 5 3" xfId="38761"/>
    <cellStyle name="Currency [00] 5 4 6" xfId="9094"/>
    <cellStyle name="Currency [00] 5 4 7" xfId="13869"/>
    <cellStyle name="Currency [00] 5 4 8" xfId="7662"/>
    <cellStyle name="Currency [00] 5 4 9" xfId="7617"/>
    <cellStyle name="Currency [00] 6" xfId="2948"/>
    <cellStyle name="Currency [00] 6 2" xfId="5677"/>
    <cellStyle name="Currency [00] 6 2 10" xfId="18478"/>
    <cellStyle name="Currency [00] 6 2 11" xfId="19257"/>
    <cellStyle name="Currency [00] 6 2 12" xfId="20023"/>
    <cellStyle name="Currency [00] 6 2 13" xfId="21053"/>
    <cellStyle name="Currency [00] 6 2 14" xfId="21897"/>
    <cellStyle name="Currency [00] 6 2 15" xfId="22641"/>
    <cellStyle name="Currency [00] 6 2 16" xfId="23601"/>
    <cellStyle name="Currency [00] 6 2 17" xfId="24300"/>
    <cellStyle name="Currency [00] 6 2 18" xfId="25002"/>
    <cellStyle name="Currency [00] 6 2 19" xfId="25643"/>
    <cellStyle name="Currency [00] 6 2 2" xfId="10629"/>
    <cellStyle name="Currency [00] 6 2 2 2" xfId="28005"/>
    <cellStyle name="Currency [00] 6 2 2 3" xfId="34126"/>
    <cellStyle name="Currency [00] 6 2 2 4" xfId="39488"/>
    <cellStyle name="Currency [00] 6 2 20" xfId="26295"/>
    <cellStyle name="Currency [00] 6 2 21" xfId="27130"/>
    <cellStyle name="Currency [00] 6 2 22" xfId="32289"/>
    <cellStyle name="Currency [00] 6 2 23" xfId="37521"/>
    <cellStyle name="Currency [00] 6 2 3" xfId="11668"/>
    <cellStyle name="Currency [00] 6 2 3 2" xfId="28006"/>
    <cellStyle name="Currency [00] 6 2 3 3" xfId="34943"/>
    <cellStyle name="Currency [00] 6 2 3 4" xfId="40414"/>
    <cellStyle name="Currency [00] 6 2 4" xfId="12763"/>
    <cellStyle name="Currency [00] 6 2 4 2" xfId="28007"/>
    <cellStyle name="Currency [00] 6 2 4 3" xfId="35896"/>
    <cellStyle name="Currency [00] 6 2 4 4" xfId="41367"/>
    <cellStyle name="Currency [00] 6 2 5" xfId="10104"/>
    <cellStyle name="Currency [00] 6 2 5 2" xfId="36860"/>
    <cellStyle name="Currency [00] 6 2 5 3" xfId="42331"/>
    <cellStyle name="Currency [00] 6 2 6" xfId="14679"/>
    <cellStyle name="Currency [00] 6 2 7" xfId="15713"/>
    <cellStyle name="Currency [00] 6 2 8" xfId="16502"/>
    <cellStyle name="Currency [00] 6 2 9" xfId="17564"/>
    <cellStyle name="Currency [00] 7" xfId="4646"/>
    <cellStyle name="Currency [00] 7 10" xfId="9302"/>
    <cellStyle name="Currency [00] 7 11" xfId="10427"/>
    <cellStyle name="Currency [00] 7 12" xfId="18799"/>
    <cellStyle name="Currency [00] 7 13" xfId="19040"/>
    <cellStyle name="Currency [00] 7 14" xfId="14600"/>
    <cellStyle name="Currency [00] 7 15" xfId="13939"/>
    <cellStyle name="Currency [00] 7 16" xfId="10092"/>
    <cellStyle name="Currency [00] 7 17" xfId="23264"/>
    <cellStyle name="Currency [00] 7 18" xfId="23381"/>
    <cellStyle name="Currency [00] 7 19" xfId="14432"/>
    <cellStyle name="Currency [00] 7 2" xfId="9778"/>
    <cellStyle name="Currency [00] 7 2 2" xfId="28008"/>
    <cellStyle name="Currency [00] 7 2 3" xfId="33666"/>
    <cellStyle name="Currency [00] 7 2 4" xfId="39012"/>
    <cellStyle name="Currency [00] 7 20" xfId="19035"/>
    <cellStyle name="Currency [00] 7 21" xfId="19543"/>
    <cellStyle name="Currency [00] 7 22" xfId="31802"/>
    <cellStyle name="Currency [00] 7 23" xfId="31866"/>
    <cellStyle name="Currency [00] 7 3" xfId="6759"/>
    <cellStyle name="Currency [00] 7 3 2" xfId="28009"/>
    <cellStyle name="Currency [00] 7 3 3" xfId="32959"/>
    <cellStyle name="Currency [00] 7 3 4" xfId="38177"/>
    <cellStyle name="Currency [00] 7 4" xfId="8312"/>
    <cellStyle name="Currency [00] 7 4 2" xfId="28010"/>
    <cellStyle name="Currency [00] 7 4 3" xfId="33380"/>
    <cellStyle name="Currency [00] 7 4 4" xfId="38726"/>
    <cellStyle name="Currency [00] 7 5" xfId="7481"/>
    <cellStyle name="Currency [00] 7 5 2" xfId="33392"/>
    <cellStyle name="Currency [00] 7 5 3" xfId="38738"/>
    <cellStyle name="Currency [00] 7 6" xfId="6651"/>
    <cellStyle name="Currency [00] 7 7" xfId="7800"/>
    <cellStyle name="Currency [00] 7 8" xfId="16300"/>
    <cellStyle name="Currency [00] 7 9" xfId="6968"/>
    <cellStyle name="Currency [1]" xfId="869"/>
    <cellStyle name="Currency [2]" xfId="870"/>
    <cellStyle name="Currency [2] 2" xfId="2857"/>
    <cellStyle name="Currency [2] 2 2" xfId="5591"/>
    <cellStyle name="Currency [2] 2 2 2" xfId="10547"/>
    <cellStyle name="Currency [2] 2 2 2 2" xfId="28011"/>
    <cellStyle name="Currency [2] 2 2 2 3" xfId="34864"/>
    <cellStyle name="Currency [2] 2 2 2 4" xfId="40335"/>
    <cellStyle name="Currency [2] 2 2 3" xfId="11586"/>
    <cellStyle name="Currency [2] 2 2 3 2" xfId="28012"/>
    <cellStyle name="Currency [2] 2 2 3 3" xfId="35817"/>
    <cellStyle name="Currency [2] 2 2 3 4" xfId="41288"/>
    <cellStyle name="Currency [2] 2 2 4" xfId="19944"/>
    <cellStyle name="Currency [2] 2 2 5" xfId="22562"/>
    <cellStyle name="Currency [2] 2 2 6" xfId="24936"/>
    <cellStyle name="Currency [2] 2 2 7" xfId="26227"/>
    <cellStyle name="Currency [2] 2 2 8" xfId="27062"/>
    <cellStyle name="Currency [2] 2 3" xfId="8482"/>
    <cellStyle name="Currency [2] 2 3 2" xfId="28013"/>
    <cellStyle name="Currency [2] 2 3 3" xfId="34477"/>
    <cellStyle name="Currency [2] 2 3 4" xfId="39930"/>
    <cellStyle name="Currency [2] 2 4" xfId="11119"/>
    <cellStyle name="Currency [2] 2 4 2" xfId="28014"/>
    <cellStyle name="Currency [2] 2 4 3" xfId="33188"/>
    <cellStyle name="Currency [2] 2 4 4" xfId="38406"/>
    <cellStyle name="Currency [2] 2 5" xfId="16250"/>
    <cellStyle name="Currency [2] 2 6" xfId="17788"/>
    <cellStyle name="Currency [2] 2 7" xfId="24430"/>
    <cellStyle name="Currency [2] 2 8" xfId="25767"/>
    <cellStyle name="Currency [2] 2 9" xfId="25396"/>
    <cellStyle name="Currency [2] 3" xfId="3198"/>
    <cellStyle name="Currency [2] 3 2" xfId="8721"/>
    <cellStyle name="Currency [2] 3 2 2" xfId="28015"/>
    <cellStyle name="Currency [2] 3 2 3" xfId="33633"/>
    <cellStyle name="Currency [2] 3 2 4" xfId="38979"/>
    <cellStyle name="Currency [2] 3 3" xfId="7403"/>
    <cellStyle name="Currency [2] 3 3 2" xfId="28016"/>
    <cellStyle name="Currency [2] 3 3 3" xfId="32888"/>
    <cellStyle name="Currency [2] 3 3 4" xfId="38106"/>
    <cellStyle name="Currency [2] 3 4" xfId="7376"/>
    <cellStyle name="Currency [2] 3 5" xfId="15320"/>
    <cellStyle name="Currency [2] 3 6" xfId="24025"/>
    <cellStyle name="Currency [2] 3 7" xfId="15610"/>
    <cellStyle name="Currency [2] 3 8" xfId="24437"/>
    <cellStyle name="Currency [2] 4" xfId="3885"/>
    <cellStyle name="Currency [2] 4 10" xfId="17700"/>
    <cellStyle name="Currency [2] 4 11" xfId="13483"/>
    <cellStyle name="Currency [2] 4 12" xfId="16292"/>
    <cellStyle name="Currency [2] 4 13" xfId="18276"/>
    <cellStyle name="Currency [2] 4 14" xfId="19373"/>
    <cellStyle name="Currency [2] 4 15" xfId="12157"/>
    <cellStyle name="Currency [2] 4 16" xfId="24041"/>
    <cellStyle name="Currency [2] 4 17" xfId="13713"/>
    <cellStyle name="Currency [2] 4 18" xfId="24728"/>
    <cellStyle name="Currency [2] 4 19" xfId="18474"/>
    <cellStyle name="Currency [2] 4 2" xfId="6090"/>
    <cellStyle name="Currency [2] 4 2 2" xfId="11035"/>
    <cellStyle name="Currency [2] 4 2 2 2" xfId="28017"/>
    <cellStyle name="Currency [2] 4 2 2 3" xfId="35333"/>
    <cellStyle name="Currency [2] 4 2 2 4" xfId="40804"/>
    <cellStyle name="Currency [2] 4 2 3" xfId="12074"/>
    <cellStyle name="Currency [2] 4 2 3 2" xfId="28018"/>
    <cellStyle name="Currency [2] 4 2 3 3" xfId="36291"/>
    <cellStyle name="Currency [2] 4 2 3 4" xfId="41762"/>
    <cellStyle name="Currency [2] 4 2 4" xfId="20416"/>
    <cellStyle name="Currency [2] 4 2 5" xfId="23030"/>
    <cellStyle name="Currency [2] 4 2 6" xfId="25292"/>
    <cellStyle name="Currency [2] 4 2 7" xfId="26668"/>
    <cellStyle name="Currency [2] 4 2 8" xfId="27395"/>
    <cellStyle name="Currency [2] 4 20" xfId="31591"/>
    <cellStyle name="Currency [2] 4 21" xfId="31478"/>
    <cellStyle name="Currency [2] 4 3" xfId="9229"/>
    <cellStyle name="Currency [2] 4 3 2" xfId="28019"/>
    <cellStyle name="Currency [2] 4 3 3" xfId="33475"/>
    <cellStyle name="Currency [2] 4 3 4" xfId="38821"/>
    <cellStyle name="Currency [2] 4 4" xfId="7035"/>
    <cellStyle name="Currency [2] 4 4 2" xfId="28020"/>
    <cellStyle name="Currency [2] 4 4 3" xfId="33057"/>
    <cellStyle name="Currency [2] 4 4 4" xfId="38275"/>
    <cellStyle name="Currency [2] 4 5" xfId="12509"/>
    <cellStyle name="Currency [2] 4 5 2" xfId="28021"/>
    <cellStyle name="Currency [2] 4 5 3" xfId="33424"/>
    <cellStyle name="Currency [2] 4 5 4" xfId="38770"/>
    <cellStyle name="Currency [2] 4 6" xfId="9895"/>
    <cellStyle name="Currency [2] 4 6 2" xfId="33537"/>
    <cellStyle name="Currency [2] 4 6 3" xfId="38883"/>
    <cellStyle name="Currency [2] 4 7" xfId="8747"/>
    <cellStyle name="Currency [2] 4 8" xfId="14387"/>
    <cellStyle name="Currency [2] 4 9" xfId="9821"/>
    <cellStyle name="Currency [2] 5" xfId="4659"/>
    <cellStyle name="Currency [2] 5 10" xfId="7818"/>
    <cellStyle name="Currency [2] 5 11" xfId="15007"/>
    <cellStyle name="Currency [2] 5 12" xfId="14419"/>
    <cellStyle name="Currency [2] 5 13" xfId="14925"/>
    <cellStyle name="Currency [2] 5 14" xfId="18694"/>
    <cellStyle name="Currency [2] 5 15" xfId="9017"/>
    <cellStyle name="Currency [2] 5 16" xfId="23391"/>
    <cellStyle name="Currency [2] 5 17" xfId="22457"/>
    <cellStyle name="Currency [2] 5 18" xfId="22085"/>
    <cellStyle name="Currency [2] 5 19" xfId="17712"/>
    <cellStyle name="Currency [2] 5 2" xfId="6254"/>
    <cellStyle name="Currency [2] 5 2 2" xfId="11189"/>
    <cellStyle name="Currency [2] 5 2 2 2" xfId="28022"/>
    <cellStyle name="Currency [2] 5 2 2 3" xfId="35458"/>
    <cellStyle name="Currency [2] 5 2 2 4" xfId="40929"/>
    <cellStyle name="Currency [2] 5 2 3" xfId="12220"/>
    <cellStyle name="Currency [2] 5 2 3 2" xfId="28023"/>
    <cellStyle name="Currency [2] 5 2 3 3" xfId="36446"/>
    <cellStyle name="Currency [2] 5 2 3 4" xfId="41917"/>
    <cellStyle name="Currency [2] 5 2 4" xfId="20557"/>
    <cellStyle name="Currency [2] 5 2 5" xfId="23164"/>
    <cellStyle name="Currency [2] 5 2 6" xfId="25407"/>
    <cellStyle name="Currency [2] 5 2 7" xfId="26785"/>
    <cellStyle name="Currency [2] 5 2 8" xfId="27511"/>
    <cellStyle name="Currency [2] 5 20" xfId="31805"/>
    <cellStyle name="Currency [2] 5 21" xfId="31867"/>
    <cellStyle name="Currency [2] 5 3" xfId="9787"/>
    <cellStyle name="Currency [2] 5 3 2" xfId="28024"/>
    <cellStyle name="Currency [2] 5 3 3" xfId="33669"/>
    <cellStyle name="Currency [2] 5 3 4" xfId="39015"/>
    <cellStyle name="Currency [2] 5 4" xfId="9971"/>
    <cellStyle name="Currency [2] 5 4 2" xfId="28025"/>
    <cellStyle name="Currency [2] 5 4 3" xfId="33759"/>
    <cellStyle name="Currency [2] 5 4 4" xfId="39105"/>
    <cellStyle name="Currency [2] 5 5" xfId="8631"/>
    <cellStyle name="Currency [2] 5 5 2" xfId="28026"/>
    <cellStyle name="Currency [2] 5 5 3" xfId="33299"/>
    <cellStyle name="Currency [2] 5 5 4" xfId="38517"/>
    <cellStyle name="Currency [2] 5 6" xfId="9340"/>
    <cellStyle name="Currency [2] 5 6 2" xfId="33851"/>
    <cellStyle name="Currency [2] 5 6 3" xfId="39197"/>
    <cellStyle name="Currency [2] 5 7" xfId="7282"/>
    <cellStyle name="Currency [2] 5 8" xfId="13901"/>
    <cellStyle name="Currency [2] 5 9" xfId="13899"/>
    <cellStyle name="Currency 0" xfId="871"/>
    <cellStyle name="Currency 10" xfId="872"/>
    <cellStyle name="Currency 11" xfId="873"/>
    <cellStyle name="Currency 12" xfId="874"/>
    <cellStyle name="Currency 13" xfId="875"/>
    <cellStyle name="Currency 14" xfId="876"/>
    <cellStyle name="Currency 15" xfId="877"/>
    <cellStyle name="Currency 16" xfId="878"/>
    <cellStyle name="Currency 17" xfId="879"/>
    <cellStyle name="Currency 18" xfId="880"/>
    <cellStyle name="Currency 19" xfId="881"/>
    <cellStyle name="Currency 2" xfId="97"/>
    <cellStyle name="Currency 2 2" xfId="882"/>
    <cellStyle name="Currency 2 2 2" xfId="883"/>
    <cellStyle name="Currency 2 2 3" xfId="884"/>
    <cellStyle name="Currency 2 3" xfId="885"/>
    <cellStyle name="Currency 2 4" xfId="886"/>
    <cellStyle name="Currency 2 5" xfId="887"/>
    <cellStyle name="Currency 2 6" xfId="888"/>
    <cellStyle name="Currency 2 7" xfId="889"/>
    <cellStyle name="Currency 2 8" xfId="128"/>
    <cellStyle name="Currency 20" xfId="890"/>
    <cellStyle name="Currency 21" xfId="891"/>
    <cellStyle name="Currency 22" xfId="892"/>
    <cellStyle name="Currency 23" xfId="893"/>
    <cellStyle name="Currency 24" xfId="894"/>
    <cellStyle name="Currency 25" xfId="895"/>
    <cellStyle name="Currency 26" xfId="896"/>
    <cellStyle name="Currency 27" xfId="897"/>
    <cellStyle name="Currency 28" xfId="898"/>
    <cellStyle name="Currency 29" xfId="899"/>
    <cellStyle name="Currency 3" xfId="98"/>
    <cellStyle name="Currency 3 2" xfId="901"/>
    <cellStyle name="Currency 3 3" xfId="902"/>
    <cellStyle name="Currency 3 4" xfId="903"/>
    <cellStyle name="Currency 3 5" xfId="904"/>
    <cellStyle name="Currency 3 6" xfId="900"/>
    <cellStyle name="Currency 30" xfId="905"/>
    <cellStyle name="Currency 31" xfId="906"/>
    <cellStyle name="Currency 32" xfId="907"/>
    <cellStyle name="Currency 33" xfId="908"/>
    <cellStyle name="Currency 34" xfId="909"/>
    <cellStyle name="Currency 35" xfId="910"/>
    <cellStyle name="Currency 36" xfId="911"/>
    <cellStyle name="Currency 37" xfId="912"/>
    <cellStyle name="Currency 38" xfId="913"/>
    <cellStyle name="Currency 39" xfId="914"/>
    <cellStyle name="Currency 4" xfId="96"/>
    <cellStyle name="Currency 4 2" xfId="916"/>
    <cellStyle name="Currency 40" xfId="917"/>
    <cellStyle name="Currency 41" xfId="918"/>
    <cellStyle name="Currency 42" xfId="919"/>
    <cellStyle name="Currency 43" xfId="920"/>
    <cellStyle name="Currency 44" xfId="921"/>
    <cellStyle name="Currency 45" xfId="922"/>
    <cellStyle name="Currency 46" xfId="923"/>
    <cellStyle name="Currency 47" xfId="924"/>
    <cellStyle name="Currency 48" xfId="925"/>
    <cellStyle name="Currency 49" xfId="926"/>
    <cellStyle name="Currency 5" xfId="927"/>
    <cellStyle name="Currency 5 2" xfId="928"/>
    <cellStyle name="Currency 50" xfId="929"/>
    <cellStyle name="Currency 51" xfId="930"/>
    <cellStyle name="Currency 52" xfId="931"/>
    <cellStyle name="Currency 53" xfId="932"/>
    <cellStyle name="Currency 54" xfId="933"/>
    <cellStyle name="Currency 55" xfId="934"/>
    <cellStyle name="Currency 56" xfId="935"/>
    <cellStyle name="Currency 57" xfId="936"/>
    <cellStyle name="Currency 58" xfId="937"/>
    <cellStyle name="Currency 59" xfId="938"/>
    <cellStyle name="Currency 6" xfId="939"/>
    <cellStyle name="Currency 60" xfId="940"/>
    <cellStyle name="Currency 61" xfId="941"/>
    <cellStyle name="Currency 62" xfId="942"/>
    <cellStyle name="Currency 63" xfId="943"/>
    <cellStyle name="Currency 64" xfId="944"/>
    <cellStyle name="Currency 65" xfId="945"/>
    <cellStyle name="Currency 66" xfId="946"/>
    <cellStyle name="Currency 67" xfId="947"/>
    <cellStyle name="Currency 68" xfId="948"/>
    <cellStyle name="Currency 69" xfId="949"/>
    <cellStyle name="Currency 7" xfId="950"/>
    <cellStyle name="Currency 70" xfId="951"/>
    <cellStyle name="Currency 71" xfId="952"/>
    <cellStyle name="Currency 72" xfId="122"/>
    <cellStyle name="Currency 73" xfId="119"/>
    <cellStyle name="Currency 74" xfId="2919"/>
    <cellStyle name="Currency 74 2" xfId="5652"/>
    <cellStyle name="Currency 75" xfId="2923"/>
    <cellStyle name="Currency 76" xfId="3267"/>
    <cellStyle name="Currency 77" xfId="3344"/>
    <cellStyle name="Currency 78" xfId="3356"/>
    <cellStyle name="Currency 79" xfId="3362"/>
    <cellStyle name="Currency 8" xfId="953"/>
    <cellStyle name="Currency 80" xfId="3366"/>
    <cellStyle name="Currency 81" xfId="3370"/>
    <cellStyle name="Currency 82" xfId="3374"/>
    <cellStyle name="Currency 83" xfId="3381"/>
    <cellStyle name="Currency 84" xfId="3383"/>
    <cellStyle name="Currency 85" xfId="3378"/>
    <cellStyle name="Currency 86" xfId="3388"/>
    <cellStyle name="Currency 87" xfId="3396"/>
    <cellStyle name="Currency 88" xfId="3402"/>
    <cellStyle name="Currency 89" xfId="5191"/>
    <cellStyle name="Currency 9" xfId="954"/>
    <cellStyle name="Currency 90" xfId="5259"/>
    <cellStyle name="Currency.00" xfId="955"/>
    <cellStyle name="Currency[1]" xfId="956"/>
    <cellStyle name="Currency[2]" xfId="957"/>
    <cellStyle name="Currency0" xfId="958"/>
    <cellStyle name="Currency0 2" xfId="959"/>
    <cellStyle name="Currency0 2 2" xfId="960"/>
    <cellStyle name="Currency0 3" xfId="961"/>
    <cellStyle name="Currency0 4" xfId="962"/>
    <cellStyle name="Currency0 5" xfId="963"/>
    <cellStyle name="Currency1" xfId="964"/>
    <cellStyle name="Currency2" xfId="965"/>
    <cellStyle name="Currency2 2" xfId="3196"/>
    <cellStyle name="Currency3" xfId="966"/>
    <cellStyle name="Currency3 2" xfId="2970"/>
    <cellStyle name="Currency3 2 2" xfId="5697"/>
    <cellStyle name="Currsmall" xfId="967"/>
    <cellStyle name="D" xfId="968"/>
    <cellStyle name="D 2" xfId="4632"/>
    <cellStyle name="Darkened" xfId="2845"/>
    <cellStyle name="Darkened 2" xfId="5271"/>
    <cellStyle name="Dash" xfId="969"/>
    <cellStyle name="Dash 2" xfId="4631"/>
    <cellStyle name="Date" xfId="970"/>
    <cellStyle name="Date [dmy]" xfId="971"/>
    <cellStyle name="Date [dmy] 2" xfId="972"/>
    <cellStyle name="Date [dmy] 2 2" xfId="973"/>
    <cellStyle name="Date [dmy] 2 2 2" xfId="974"/>
    <cellStyle name="Date [mmm-yyyy]" xfId="975"/>
    <cellStyle name="Date [mmm-yyyy] 2" xfId="3195"/>
    <cellStyle name="Date [my]" xfId="976"/>
    <cellStyle name="Date [my] 2" xfId="977"/>
    <cellStyle name="Date [my] 2 2" xfId="978"/>
    <cellStyle name="Date [my] 2 2 2" xfId="979"/>
    <cellStyle name="Date [y]" xfId="980"/>
    <cellStyle name="Date [y] 2" xfId="4627"/>
    <cellStyle name="Date 10" xfId="981"/>
    <cellStyle name="Date 10 2" xfId="4626"/>
    <cellStyle name="Date 11" xfId="982"/>
    <cellStyle name="Date 11 2" xfId="983"/>
    <cellStyle name="Date 11 2 2" xfId="4625"/>
    <cellStyle name="Date 11 3" xfId="984"/>
    <cellStyle name="Date 11 3 2" xfId="985"/>
    <cellStyle name="Date 11 3 2 2" xfId="986"/>
    <cellStyle name="Date 11 3 2 2 2" xfId="987"/>
    <cellStyle name="Date 11 4" xfId="988"/>
    <cellStyle name="Date 11 4 2" xfId="989"/>
    <cellStyle name="Date 11 4 2 2" xfId="990"/>
    <cellStyle name="Date 12" xfId="991"/>
    <cellStyle name="Date 12 2" xfId="4624"/>
    <cellStyle name="Date 13" xfId="992"/>
    <cellStyle name="Date 13 2" xfId="4623"/>
    <cellStyle name="Date 14" xfId="993"/>
    <cellStyle name="Date 14 2" xfId="4622"/>
    <cellStyle name="Date 15" xfId="994"/>
    <cellStyle name="Date 15 2" xfId="995"/>
    <cellStyle name="Date 15 2 2" xfId="996"/>
    <cellStyle name="Date 15 2 2 2" xfId="997"/>
    <cellStyle name="Date 16" xfId="998"/>
    <cellStyle name="Date 16 2" xfId="999"/>
    <cellStyle name="Date 16 2 2" xfId="1000"/>
    <cellStyle name="Date 16 2 2 2" xfId="1001"/>
    <cellStyle name="Date 17" xfId="1002"/>
    <cellStyle name="Date 17 2" xfId="1003"/>
    <cellStyle name="Date 17 2 2" xfId="1004"/>
    <cellStyle name="Date 17 2 2 2" xfId="1005"/>
    <cellStyle name="Date 18" xfId="1006"/>
    <cellStyle name="Date 18 2" xfId="1007"/>
    <cellStyle name="Date 18 2 2" xfId="1008"/>
    <cellStyle name="Date 18 2 2 2" xfId="1009"/>
    <cellStyle name="Date 19" xfId="1010"/>
    <cellStyle name="Date 19 2" xfId="1011"/>
    <cellStyle name="Date 19 2 2" xfId="1012"/>
    <cellStyle name="Date 19 2 2 2" xfId="1013"/>
    <cellStyle name="Date 2" xfId="1014"/>
    <cellStyle name="Date 2 2" xfId="1015"/>
    <cellStyle name="Date 2 2 2" xfId="1016"/>
    <cellStyle name="Date 2 2 2 2" xfId="1017"/>
    <cellStyle name="Date 2 3" xfId="1018"/>
    <cellStyle name="Date 2 4" xfId="4620"/>
    <cellStyle name="Date 20" xfId="1019"/>
    <cellStyle name="Date 20 2" xfId="4619"/>
    <cellStyle name="Date 21" xfId="1020"/>
    <cellStyle name="Date 21 2" xfId="4618"/>
    <cellStyle name="Date 22" xfId="1021"/>
    <cellStyle name="Date 22 2" xfId="4617"/>
    <cellStyle name="Date 23" xfId="1022"/>
    <cellStyle name="Date 23 2" xfId="4616"/>
    <cellStyle name="Date 24" xfId="1023"/>
    <cellStyle name="Date 24 2" xfId="1024"/>
    <cellStyle name="Date 24 2 2" xfId="1025"/>
    <cellStyle name="Date 24 2 2 2" xfId="1026"/>
    <cellStyle name="Date 25" xfId="1027"/>
    <cellStyle name="Date 25 2" xfId="1028"/>
    <cellStyle name="Date 25 2 2" xfId="1029"/>
    <cellStyle name="Date 25 2 2 2" xfId="1030"/>
    <cellStyle name="Date 26" xfId="1031"/>
    <cellStyle name="Date 26 2" xfId="4615"/>
    <cellStyle name="Date 27" xfId="1032"/>
    <cellStyle name="Date 27 2" xfId="4614"/>
    <cellStyle name="Date 28" xfId="1033"/>
    <cellStyle name="Date 28 2" xfId="4613"/>
    <cellStyle name="Date 29" xfId="1034"/>
    <cellStyle name="Date 3" xfId="1035"/>
    <cellStyle name="Date 3 2" xfId="1036"/>
    <cellStyle name="Date 3 2 2" xfId="1037"/>
    <cellStyle name="Date 3 2 2 2" xfId="1038"/>
    <cellStyle name="Date 30" xfId="1039"/>
    <cellStyle name="Date 31" xfId="1040"/>
    <cellStyle name="Date 32" xfId="1041"/>
    <cellStyle name="Date 33" xfId="1042"/>
    <cellStyle name="Date 34" xfId="1043"/>
    <cellStyle name="Date 35" xfId="1044"/>
    <cellStyle name="Date 36" xfId="1045"/>
    <cellStyle name="Date 37" xfId="1046"/>
    <cellStyle name="Date 38" xfId="1047"/>
    <cellStyle name="Date 39" xfId="1048"/>
    <cellStyle name="Date 4" xfId="1049"/>
    <cellStyle name="Date 4 2" xfId="4612"/>
    <cellStyle name="Date 40" xfId="1050"/>
    <cellStyle name="Date 41" xfId="1051"/>
    <cellStyle name="Date 42" xfId="1052"/>
    <cellStyle name="Date 43" xfId="1053"/>
    <cellStyle name="Date 44" xfId="1054"/>
    <cellStyle name="Date 45" xfId="1055"/>
    <cellStyle name="Date 46" xfId="1056"/>
    <cellStyle name="Date 47" xfId="1057"/>
    <cellStyle name="Date 48" xfId="1058"/>
    <cellStyle name="Date 48 2" xfId="4611"/>
    <cellStyle name="Date 49" xfId="1059"/>
    <cellStyle name="Date 49 2" xfId="3412"/>
    <cellStyle name="Date 5" xfId="1060"/>
    <cellStyle name="Date 5 2" xfId="1061"/>
    <cellStyle name="Date 5 2 2" xfId="1062"/>
    <cellStyle name="Date 5 2 2 2" xfId="1063"/>
    <cellStyle name="Date 50" xfId="4630"/>
    <cellStyle name="Date 51" xfId="4662"/>
    <cellStyle name="Date 6" xfId="1064"/>
    <cellStyle name="Date 6 2" xfId="1065"/>
    <cellStyle name="Date 6 2 2" xfId="4610"/>
    <cellStyle name="Date 6 3" xfId="1066"/>
    <cellStyle name="Date 6 3 2" xfId="1067"/>
    <cellStyle name="Date 6 3 2 2" xfId="1068"/>
    <cellStyle name="Date 6 3 2 2 2" xfId="1069"/>
    <cellStyle name="Date 6 4" xfId="1070"/>
    <cellStyle name="Date 6 4 2" xfId="1071"/>
    <cellStyle name="Date 6 4 2 2" xfId="1072"/>
    <cellStyle name="Date 7" xfId="1073"/>
    <cellStyle name="Date 7 2" xfId="1074"/>
    <cellStyle name="Date 7 2 2" xfId="4604"/>
    <cellStyle name="Date 7 3" xfId="1075"/>
    <cellStyle name="Date 7 3 2" xfId="1076"/>
    <cellStyle name="Date 7 3 2 2" xfId="1077"/>
    <cellStyle name="Date 7 3 2 2 2" xfId="1078"/>
    <cellStyle name="Date 7 4" xfId="1079"/>
    <cellStyle name="Date 7 4 2" xfId="1080"/>
    <cellStyle name="Date 7 4 2 2" xfId="1081"/>
    <cellStyle name="Date 8" xfId="1082"/>
    <cellStyle name="Date 8 2" xfId="1083"/>
    <cellStyle name="Date 8 2 2" xfId="1084"/>
    <cellStyle name="Date 8 2 2 2" xfId="1085"/>
    <cellStyle name="Date 9" xfId="1086"/>
    <cellStyle name="Date 9 2" xfId="1087"/>
    <cellStyle name="Date 9 2 2" xfId="1088"/>
    <cellStyle name="Date 9 2 2 2" xfId="1089"/>
    <cellStyle name="Date Aligned" xfId="1090"/>
    <cellStyle name="Date Short" xfId="1091"/>
    <cellStyle name="Date Short 2" xfId="1092"/>
    <cellStyle name="Date Short 2 2" xfId="1093"/>
    <cellStyle name="Date Short 2 2 2" xfId="1094"/>
    <cellStyle name="Date_319408_1" xfId="1095"/>
    <cellStyle name="Date1" xfId="1096"/>
    <cellStyle name="Date1 2" xfId="1097"/>
    <cellStyle name="Date1 2 2" xfId="1098"/>
    <cellStyle name="Date1 2 2 2" xfId="1099"/>
    <cellStyle name="Date2" xfId="1100"/>
    <cellStyle name="Date2 2" xfId="4601"/>
    <cellStyle name="Dates" xfId="1101"/>
    <cellStyle name="Dates 2" xfId="1102"/>
    <cellStyle name="Dates 2 2" xfId="1103"/>
    <cellStyle name="Dates 2 2 2" xfId="1104"/>
    <cellStyle name="DateYear" xfId="1105"/>
    <cellStyle name="dawnpct" xfId="1106"/>
    <cellStyle name="dawnpct 2" xfId="4600"/>
    <cellStyle name="DELTA" xfId="1107"/>
    <cellStyle name="DELTA 2" xfId="1108"/>
    <cellStyle name="DELTA 2 2" xfId="4599"/>
    <cellStyle name="Dezimal [0]_Compiling Utility Macros" xfId="1109"/>
    <cellStyle name="Dezimal_Compiling Utility Macros" xfId="1110"/>
    <cellStyle name="Dollar" xfId="1111"/>
    <cellStyle name="Dollar1" xfId="1112"/>
    <cellStyle name="Dollar1Blue" xfId="1113"/>
    <cellStyle name="Dollar2" xfId="1114"/>
    <cellStyle name="Dollar3" xfId="1115"/>
    <cellStyle name="Dollar3 2" xfId="4598"/>
    <cellStyle name="dollarb" xfId="1116"/>
    <cellStyle name="dollarb 2" xfId="4597"/>
    <cellStyle name="dollarl" xfId="1117"/>
    <cellStyle name="dollarl 2" xfId="2969"/>
    <cellStyle name="dollarl 2 2" xfId="5696"/>
    <cellStyle name="dollarl 2 2 10" xfId="18495"/>
    <cellStyle name="dollarl 2 2 11" xfId="19276"/>
    <cellStyle name="dollarl 2 2 12" xfId="20041"/>
    <cellStyle name="dollarl 2 2 13" xfId="21070"/>
    <cellStyle name="dollarl 2 2 14" xfId="21914"/>
    <cellStyle name="dollarl 2 2 15" xfId="22659"/>
    <cellStyle name="dollarl 2 2 16" xfId="23619"/>
    <cellStyle name="dollarl 2 2 17" xfId="24317"/>
    <cellStyle name="dollarl 2 2 18" xfId="25016"/>
    <cellStyle name="dollarl 2 2 19" xfId="25660"/>
    <cellStyle name="dollarl 2 2 2" xfId="10647"/>
    <cellStyle name="dollarl 2 2 2 2" xfId="28027"/>
    <cellStyle name="dollarl 2 2 2 3" xfId="34143"/>
    <cellStyle name="dollarl 2 2 2 4" xfId="39505"/>
    <cellStyle name="dollarl 2 2 20" xfId="26312"/>
    <cellStyle name="dollarl 2 2 21" xfId="27147"/>
    <cellStyle name="dollarl 2 2 22" xfId="32306"/>
    <cellStyle name="dollarl 2 2 23" xfId="37538"/>
    <cellStyle name="dollarl 2 2 3" xfId="11687"/>
    <cellStyle name="dollarl 2 2 3 2" xfId="28028"/>
    <cellStyle name="dollarl 2 2 3 3" xfId="34960"/>
    <cellStyle name="dollarl 2 2 3 4" xfId="40431"/>
    <cellStyle name="dollarl 2 2 4" xfId="12782"/>
    <cellStyle name="dollarl 2 2 4 2" xfId="28029"/>
    <cellStyle name="dollarl 2 2 4 3" xfId="35913"/>
    <cellStyle name="dollarl 2 2 4 4" xfId="41384"/>
    <cellStyle name="dollarl 2 2 5" xfId="7531"/>
    <cellStyle name="dollarl 2 2 5 2" xfId="36877"/>
    <cellStyle name="dollarl 2 2 5 3" xfId="42348"/>
    <cellStyle name="dollarl 2 2 6" xfId="14696"/>
    <cellStyle name="dollarl 2 2 7" xfId="15731"/>
    <cellStyle name="dollarl 2 2 8" xfId="16520"/>
    <cellStyle name="dollarl 2 2 9" xfId="17581"/>
    <cellStyle name="dollarl 3" xfId="4596"/>
    <cellStyle name="dollarl 3 10" xfId="15853"/>
    <cellStyle name="dollarl 3 11" xfId="13726"/>
    <cellStyle name="dollarl 3 12" xfId="11116"/>
    <cellStyle name="dollarl 3 13" xfId="16410"/>
    <cellStyle name="dollarl 3 14" xfId="21396"/>
    <cellStyle name="dollarl 3 15" xfId="12500"/>
    <cellStyle name="dollarl 3 16" xfId="9712"/>
    <cellStyle name="dollarl 3 17" xfId="7784"/>
    <cellStyle name="dollarl 3 18" xfId="21676"/>
    <cellStyle name="dollarl 3 19" xfId="13357"/>
    <cellStyle name="dollarl 3 2" xfId="9736"/>
    <cellStyle name="dollarl 3 2 2" xfId="28030"/>
    <cellStyle name="dollarl 3 2 3" xfId="33640"/>
    <cellStyle name="dollarl 3 2 4" xfId="38986"/>
    <cellStyle name="dollarl 3 20" xfId="8882"/>
    <cellStyle name="dollarl 3 21" xfId="23770"/>
    <cellStyle name="dollarl 3 22" xfId="31780"/>
    <cellStyle name="dollarl 3 23" xfId="31857"/>
    <cellStyle name="dollarl 3 3" xfId="9947"/>
    <cellStyle name="dollarl 3 3 2" xfId="28031"/>
    <cellStyle name="dollarl 3 3 3" xfId="33745"/>
    <cellStyle name="dollarl 3 3 4" xfId="39091"/>
    <cellStyle name="dollarl 3 4" xfId="8302"/>
    <cellStyle name="dollarl 3 4 2" xfId="28032"/>
    <cellStyle name="dollarl 3 4 3" xfId="33405"/>
    <cellStyle name="dollarl 3 4 4" xfId="38751"/>
    <cellStyle name="dollarl 3 5" xfId="9087"/>
    <cellStyle name="dollarl 3 5 2" xfId="33379"/>
    <cellStyle name="dollarl 3 5 3" xfId="38725"/>
    <cellStyle name="dollarl 3 6" xfId="9223"/>
    <cellStyle name="dollarl 3 7" xfId="13632"/>
    <cellStyle name="dollarl 3 8" xfId="13402"/>
    <cellStyle name="dollarl 3 9" xfId="9794"/>
    <cellStyle name="Dollars" xfId="1118"/>
    <cellStyle name="Dollars []" xfId="1119"/>
    <cellStyle name="Dollars_NEW LT-UT MODEL 12-3-08 JC 1" xfId="1120"/>
    <cellStyle name="DollarWhole" xfId="1121"/>
    <cellStyle name="Dotted Line" xfId="1122"/>
    <cellStyle name="Dotted Line 2" xfId="1123"/>
    <cellStyle name="Dotted Line 2 2" xfId="1124"/>
    <cellStyle name="Dotted Line 2 2 2" xfId="1125"/>
    <cellStyle name="Dotted Line 2 2 2 2" xfId="1126"/>
    <cellStyle name="Dotted Line 2 2 2 2 2" xfId="1127"/>
    <cellStyle name="Dotted Line 2 2 2 2 2 2" xfId="1128"/>
    <cellStyle name="Dotted Line 2 2 2 2 2 2 2" xfId="1129"/>
    <cellStyle name="Dotted Line 2 2 2 2 3" xfId="1130"/>
    <cellStyle name="Dotted Line 2 2 2 2 3 2" xfId="1131"/>
    <cellStyle name="Dotted Line 2 2 2 2 3 2 2" xfId="1132"/>
    <cellStyle name="Dotted Line 2 2 2 2 4" xfId="1133"/>
    <cellStyle name="Dotted Line 2 2 2 2 4 2" xfId="1134"/>
    <cellStyle name="Dotted Line 2 2 2 2 4 2 2" xfId="1135"/>
    <cellStyle name="Dotted Line 2 2 3" xfId="1136"/>
    <cellStyle name="Dotted Line 2 2 3 2" xfId="1137"/>
    <cellStyle name="Dotted Line 2 2 3 2 2" xfId="1138"/>
    <cellStyle name="Dotted Line 2 2 3 2 2 2" xfId="1139"/>
    <cellStyle name="Dotted Line 2 2 3 2 2 2 2" xfId="1140"/>
    <cellStyle name="Dotted Line 2 2 3 2 3" xfId="1141"/>
    <cellStyle name="Dotted Line 2 2 3 2 3 2" xfId="1142"/>
    <cellStyle name="Dotted Line 2 2 3 3" xfId="1143"/>
    <cellStyle name="Dotted Line 2 2 3 3 2" xfId="1144"/>
    <cellStyle name="Dotted Line 2 2 3 3 2 2" xfId="1145"/>
    <cellStyle name="Dotted Line 2 2 4" xfId="1146"/>
    <cellStyle name="Dotted Line 2 2 4 2" xfId="1147"/>
    <cellStyle name="Dotted Line 3" xfId="1148"/>
    <cellStyle name="Dotted Line 3 2" xfId="1149"/>
    <cellStyle name="Dotted Line 3 2 2" xfId="1150"/>
    <cellStyle name="Dotted Line 3 2 2 2" xfId="1151"/>
    <cellStyle name="Dotted Line 3 2 2 2 2" xfId="1152"/>
    <cellStyle name="Dotted Line 3 2 2 2 2 2" xfId="1153"/>
    <cellStyle name="Dotted Line 3 2 2 2 2 2 2" xfId="1154"/>
    <cellStyle name="Dotted Line 3 2 2 2 3" xfId="1155"/>
    <cellStyle name="Dotted Line 3 2 2 2 3 2" xfId="1156"/>
    <cellStyle name="Dotted Line 3 2 2 2 3 2 2" xfId="1157"/>
    <cellStyle name="Dotted Line 3 2 2 2 4" xfId="1158"/>
    <cellStyle name="Dotted Line 3 2 2 2 4 2" xfId="1159"/>
    <cellStyle name="Dotted Line 3 2 2 2 4 2 2" xfId="1160"/>
    <cellStyle name="Dotted Line 3 2 3" xfId="1161"/>
    <cellStyle name="Dotted Line 3 2 3 2" xfId="1162"/>
    <cellStyle name="Dotted Line 3 2 3 2 2" xfId="1163"/>
    <cellStyle name="Dotted Line 3 2 3 2 2 2" xfId="1164"/>
    <cellStyle name="Dotted Line 3 2 3 2 2 2 2" xfId="1165"/>
    <cellStyle name="Dotted Line 3 2 3 2 3" xfId="1166"/>
    <cellStyle name="Dotted Line 3 2 3 2 3 2" xfId="1167"/>
    <cellStyle name="Dotted Line 3 2 3 3" xfId="1168"/>
    <cellStyle name="Dotted Line 3 2 3 3 2" xfId="1169"/>
    <cellStyle name="Dotted Line 3 2 3 3 2 2" xfId="1170"/>
    <cellStyle name="Dotted Line 3 2 4" xfId="1171"/>
    <cellStyle name="Dotted Line 3 2 4 2" xfId="1172"/>
    <cellStyle name="Dotted Line 3 3" xfId="1173"/>
    <cellStyle name="Dotted Line 3 3 2" xfId="1174"/>
    <cellStyle name="Dotted Line 3 3 2 2" xfId="1175"/>
    <cellStyle name="Dotted Line 3 3 2 2 2" xfId="1176"/>
    <cellStyle name="Dotted Line 3 3 2 2 2 2" xfId="1177"/>
    <cellStyle name="Dotted Line 3 3 2 3" xfId="1178"/>
    <cellStyle name="Dotted Line 3 3 2 3 2" xfId="1179"/>
    <cellStyle name="Dotted Line 3 3 2 3 2 2" xfId="1180"/>
    <cellStyle name="Dotted Line 3 3 2 4" xfId="1181"/>
    <cellStyle name="Dotted Line 3 3 2 4 2" xfId="1182"/>
    <cellStyle name="Dotted Line 3 3 2 4 2 2" xfId="1183"/>
    <cellStyle name="Dotted Line 3 4" xfId="1184"/>
    <cellStyle name="Dotted Line 3 4 2" xfId="1185"/>
    <cellStyle name="Dotted Line 3 4 2 2" xfId="1186"/>
    <cellStyle name="Dotted Line 3 4 2 2 2" xfId="1187"/>
    <cellStyle name="Dotted Line 3 4 2 2 2 2" xfId="1188"/>
    <cellStyle name="Dotted Line 3 4 2 3" xfId="1189"/>
    <cellStyle name="Dotted Line 3 4 2 3 2" xfId="1190"/>
    <cellStyle name="Dotted Line 3 4 3" xfId="1191"/>
    <cellStyle name="Dotted Line 3 4 3 2" xfId="1192"/>
    <cellStyle name="Dotted Line 3 4 3 2 2" xfId="1193"/>
    <cellStyle name="Dotted Line 3 5" xfId="1194"/>
    <cellStyle name="Dotted Line 3 5 2" xfId="1195"/>
    <cellStyle name="Dotted Line 4" xfId="1196"/>
    <cellStyle name="Dotted Line 4 2" xfId="1197"/>
    <cellStyle name="Dotted Line 4 2 2" xfId="1198"/>
    <cellStyle name="Dotted Line 4 2 2 2" xfId="1199"/>
    <cellStyle name="Dotted Line 4 2 2 2 2" xfId="1200"/>
    <cellStyle name="Dotted Line 4 2 3" xfId="1201"/>
    <cellStyle name="Dotted Line 4 2 3 2" xfId="1202"/>
    <cellStyle name="Dotted Line 4 3" xfId="1203"/>
    <cellStyle name="Dotted Line 4 3 2" xfId="1204"/>
    <cellStyle name="Dotted Line 4 3 2 2" xfId="1205"/>
    <cellStyle name="Dotted Line 5" xfId="1206"/>
    <cellStyle name="Dotted Line 5 2" xfId="1207"/>
    <cellStyle name="Double Accounting" xfId="1208"/>
    <cellStyle name="DownLoad" xfId="1209"/>
    <cellStyle name="DownLoad 2" xfId="4583"/>
    <cellStyle name="Driver" xfId="1210"/>
    <cellStyle name="DSYSPROJ" xfId="1211"/>
    <cellStyle name="DSYSPROJ 2" xfId="4582"/>
    <cellStyle name="Edge" xfId="1212"/>
    <cellStyle name="Edge 2" xfId="1213"/>
    <cellStyle name="Edge 2 2" xfId="4581"/>
    <cellStyle name="Enter Currency (0)" xfId="1214"/>
    <cellStyle name="Enter Currency (2)" xfId="1215"/>
    <cellStyle name="Enter Units (0)" xfId="1216"/>
    <cellStyle name="Enter Units (1)" xfId="1217"/>
    <cellStyle name="Enter Units (2)" xfId="1218"/>
    <cellStyle name="Entered" xfId="1219"/>
    <cellStyle name="Entered 2" xfId="4580"/>
    <cellStyle name="Euro" xfId="1220"/>
    <cellStyle name="Euro 2" xfId="1221"/>
    <cellStyle name="Euro 2 2" xfId="1222"/>
    <cellStyle name="Euro 2 2 2" xfId="4577"/>
    <cellStyle name="Euro 2 3" xfId="1223"/>
    <cellStyle name="Euro 2 3 2" xfId="4576"/>
    <cellStyle name="Euro 2 4" xfId="1224"/>
    <cellStyle name="Euro 2 4 2" xfId="4575"/>
    <cellStyle name="Euro 2 5" xfId="4578"/>
    <cellStyle name="Euro 3" xfId="1225"/>
    <cellStyle name="Euro 3 2" xfId="4574"/>
    <cellStyle name="Euro 4" xfId="1226"/>
    <cellStyle name="Euro 4 2" xfId="4573"/>
    <cellStyle name="Euro 5" xfId="1227"/>
    <cellStyle name="Euro 5 2" xfId="4572"/>
    <cellStyle name="Euro 6" xfId="1228"/>
    <cellStyle name="Euro 6 2" xfId="4571"/>
    <cellStyle name="Euro 7" xfId="1229"/>
    <cellStyle name="Euro 7 2" xfId="4570"/>
    <cellStyle name="Euro 8" xfId="4579"/>
    <cellStyle name="Explanatory Text 2" xfId="1230"/>
    <cellStyle name="Explanatory Text 2 2" xfId="4569"/>
    <cellStyle name="Explanatory Text 3" xfId="1231"/>
    <cellStyle name="Explanatory Text 3 2" xfId="4568"/>
    <cellStyle name="Explanatory Text 4" xfId="6372"/>
    <cellStyle name="Explanatory Text 5" xfId="5399"/>
    <cellStyle name="Explanatory Text 6" xfId="19"/>
    <cellStyle name="EY House" xfId="1232"/>
    <cellStyle name="EY House 2" xfId="4567"/>
    <cellStyle name="F2" xfId="1233"/>
    <cellStyle name="F2 2" xfId="1234"/>
    <cellStyle name="F2 2 2" xfId="1235"/>
    <cellStyle name="F2 2 2 2" xfId="4564"/>
    <cellStyle name="F2 2 3" xfId="4565"/>
    <cellStyle name="F2 3" xfId="1236"/>
    <cellStyle name="F2 3 2" xfId="4563"/>
    <cellStyle name="F2 4" xfId="1237"/>
    <cellStyle name="F2 4 2" xfId="4562"/>
    <cellStyle name="F2 5" xfId="1238"/>
    <cellStyle name="F2 5 2" xfId="4561"/>
    <cellStyle name="F2 6" xfId="4566"/>
    <cellStyle name="F3" xfId="1239"/>
    <cellStyle name="F3 2" xfId="1240"/>
    <cellStyle name="F3 2 2" xfId="1241"/>
    <cellStyle name="F3 2 2 2" xfId="4558"/>
    <cellStyle name="F3 2 3" xfId="4559"/>
    <cellStyle name="F3 3" xfId="1242"/>
    <cellStyle name="F3 3 2" xfId="4557"/>
    <cellStyle name="F3 4" xfId="1243"/>
    <cellStyle name="F3 4 2" xfId="4556"/>
    <cellStyle name="F3 5" xfId="1244"/>
    <cellStyle name="F3 5 2" xfId="4555"/>
    <cellStyle name="F3 6" xfId="4560"/>
    <cellStyle name="F4" xfId="1245"/>
    <cellStyle name="F4 2" xfId="1246"/>
    <cellStyle name="F4 2 2" xfId="1247"/>
    <cellStyle name="F4 2 2 2" xfId="4552"/>
    <cellStyle name="F4 2 3" xfId="4553"/>
    <cellStyle name="F4 3" xfId="1248"/>
    <cellStyle name="F4 3 2" xfId="4551"/>
    <cellStyle name="F4 4" xfId="1249"/>
    <cellStyle name="F4 4 2" xfId="4550"/>
    <cellStyle name="F4 5" xfId="1250"/>
    <cellStyle name="F4 5 2" xfId="4549"/>
    <cellStyle name="F4 6" xfId="4554"/>
    <cellStyle name="F5" xfId="1251"/>
    <cellStyle name="F5 2" xfId="1252"/>
    <cellStyle name="F5 2 2" xfId="1253"/>
    <cellStyle name="F5 2 2 2" xfId="4545"/>
    <cellStyle name="F5 2 3" xfId="1254"/>
    <cellStyle name="F5 2 3 2" xfId="4544"/>
    <cellStyle name="F5 2 4" xfId="1255"/>
    <cellStyle name="F5 2 4 2" xfId="4543"/>
    <cellStyle name="F5 2 5" xfId="4547"/>
    <cellStyle name="F5 3" xfId="1256"/>
    <cellStyle name="F5 3 2" xfId="4542"/>
    <cellStyle name="F5 4" xfId="1257"/>
    <cellStyle name="F5 4 2" xfId="4541"/>
    <cellStyle name="F5 5" xfId="1258"/>
    <cellStyle name="F5 5 2" xfId="4540"/>
    <cellStyle name="F5 6" xfId="4548"/>
    <cellStyle name="F6" xfId="1259"/>
    <cellStyle name="F6 2" xfId="1260"/>
    <cellStyle name="F6 2 2" xfId="1261"/>
    <cellStyle name="F6 2 2 2" xfId="4537"/>
    <cellStyle name="F6 2 3" xfId="4538"/>
    <cellStyle name="F6 3" xfId="1262"/>
    <cellStyle name="F6 3 2" xfId="4536"/>
    <cellStyle name="F6 4" xfId="1263"/>
    <cellStyle name="F6 4 2" xfId="4535"/>
    <cellStyle name="F6 5" xfId="1264"/>
    <cellStyle name="F6 5 2" xfId="4534"/>
    <cellStyle name="F6 6" xfId="4539"/>
    <cellStyle name="F7" xfId="1265"/>
    <cellStyle name="F7 2" xfId="1266"/>
    <cellStyle name="F7 2 2" xfId="1267"/>
    <cellStyle name="F7 2 2 2" xfId="4531"/>
    <cellStyle name="F7 2 3" xfId="4532"/>
    <cellStyle name="F7 3" xfId="1268"/>
    <cellStyle name="F7 3 2" xfId="4529"/>
    <cellStyle name="F7 4" xfId="1269"/>
    <cellStyle name="F7 4 2" xfId="4528"/>
    <cellStyle name="F7 5" xfId="1270"/>
    <cellStyle name="F7 5 2" xfId="4526"/>
    <cellStyle name="F7 6" xfId="4533"/>
    <cellStyle name="F8" xfId="1271"/>
    <cellStyle name="F8 2" xfId="1272"/>
    <cellStyle name="F8 2 2" xfId="1273"/>
    <cellStyle name="F8 2 2 2" xfId="4523"/>
    <cellStyle name="F8 2 3" xfId="4524"/>
    <cellStyle name="F8 3" xfId="1274"/>
    <cellStyle name="F8 3 2" xfId="4522"/>
    <cellStyle name="F8 4" xfId="1275"/>
    <cellStyle name="F8 4 2" xfId="4521"/>
    <cellStyle name="F8 5" xfId="1276"/>
    <cellStyle name="F8 5 2" xfId="4520"/>
    <cellStyle name="F8 6" xfId="4525"/>
    <cellStyle name="Fixed" xfId="1277"/>
    <cellStyle name="Fixed 2" xfId="1278"/>
    <cellStyle name="Fixed 2 2" xfId="1279"/>
    <cellStyle name="Fixed 2 2 2" xfId="2990"/>
    <cellStyle name="Fixed 2 2 2 2" xfId="5717"/>
    <cellStyle name="Fixed 2 2 2 2 10" xfId="18516"/>
    <cellStyle name="Fixed 2 2 2 2 11" xfId="19296"/>
    <cellStyle name="Fixed 2 2 2 2 12" xfId="20061"/>
    <cellStyle name="Fixed 2 2 2 2 13" xfId="21090"/>
    <cellStyle name="Fixed 2 2 2 2 14" xfId="21935"/>
    <cellStyle name="Fixed 2 2 2 2 15" xfId="22679"/>
    <cellStyle name="Fixed 2 2 2 2 16" xfId="23639"/>
    <cellStyle name="Fixed 2 2 2 2 17" xfId="24337"/>
    <cellStyle name="Fixed 2 2 2 2 18" xfId="25035"/>
    <cellStyle name="Fixed 2 2 2 2 19" xfId="25680"/>
    <cellStyle name="Fixed 2 2 2 2 2" xfId="10667"/>
    <cellStyle name="Fixed 2 2 2 2 2 2" xfId="28033"/>
    <cellStyle name="Fixed 2 2 2 2 2 3" xfId="34164"/>
    <cellStyle name="Fixed 2 2 2 2 2 4" xfId="39526"/>
    <cellStyle name="Fixed 2 2 2 2 20" xfId="26330"/>
    <cellStyle name="Fixed 2 2 2 2 21" xfId="27167"/>
    <cellStyle name="Fixed 2 2 2 2 22" xfId="32327"/>
    <cellStyle name="Fixed 2 2 2 2 23" xfId="37558"/>
    <cellStyle name="Fixed 2 2 2 2 3" xfId="11708"/>
    <cellStyle name="Fixed 2 2 2 2 3 2" xfId="28034"/>
    <cellStyle name="Fixed 2 2 2 2 3 3" xfId="34980"/>
    <cellStyle name="Fixed 2 2 2 2 3 4" xfId="40451"/>
    <cellStyle name="Fixed 2 2 2 2 4" xfId="12803"/>
    <cellStyle name="Fixed 2 2 2 2 4 2" xfId="28035"/>
    <cellStyle name="Fixed 2 2 2 2 4 3" xfId="35933"/>
    <cellStyle name="Fixed 2 2 2 2 4 4" xfId="41404"/>
    <cellStyle name="Fixed 2 2 2 2 5" xfId="14066"/>
    <cellStyle name="Fixed 2 2 2 2 5 2" xfId="36897"/>
    <cellStyle name="Fixed 2 2 2 2 5 3" xfId="42368"/>
    <cellStyle name="Fixed 2 2 2 2 6" xfId="14716"/>
    <cellStyle name="Fixed 2 2 2 2 7" xfId="15751"/>
    <cellStyle name="Fixed 2 2 2 2 8" xfId="16540"/>
    <cellStyle name="Fixed 2 2 2 2 9" xfId="17601"/>
    <cellStyle name="Fixed 2 2 2 3" xfId="13201"/>
    <cellStyle name="Fixed 2 2 3" xfId="4519"/>
    <cellStyle name="Fixed 2 2 3 10" xfId="6770"/>
    <cellStyle name="Fixed 2 2 3 11" xfId="15309"/>
    <cellStyle name="Fixed 2 2 3 12" xfId="12882"/>
    <cellStyle name="Fixed 2 2 3 13" xfId="19809"/>
    <cellStyle name="Fixed 2 2 3 14" xfId="17361"/>
    <cellStyle name="Fixed 2 2 3 15" xfId="7789"/>
    <cellStyle name="Fixed 2 2 3 16" xfId="23263"/>
    <cellStyle name="Fixed 2 2 3 17" xfId="16974"/>
    <cellStyle name="Fixed 2 2 3 18" xfId="15389"/>
    <cellStyle name="Fixed 2 2 3 19" xfId="24118"/>
    <cellStyle name="Fixed 2 2 3 2" xfId="9674"/>
    <cellStyle name="Fixed 2 2 3 2 2" xfId="28036"/>
    <cellStyle name="Fixed 2 2 3 2 3" xfId="33629"/>
    <cellStyle name="Fixed 2 2 3 2 4" xfId="38975"/>
    <cellStyle name="Fixed 2 2 3 20" xfId="12674"/>
    <cellStyle name="Fixed 2 2 3 21" xfId="24416"/>
    <cellStyle name="Fixed 2 2 3 22" xfId="31768"/>
    <cellStyle name="Fixed 2 2 3 23" xfId="31402"/>
    <cellStyle name="Fixed 2 2 3 3" xfId="9919"/>
    <cellStyle name="Fixed 2 2 3 3 2" xfId="28037"/>
    <cellStyle name="Fixed 2 2 3 3 3" xfId="33932"/>
    <cellStyle name="Fixed 2 2 3 3 4" xfId="39278"/>
    <cellStyle name="Fixed 2 2 3 4" xfId="11297"/>
    <cellStyle name="Fixed 2 2 3 4 2" xfId="28038"/>
    <cellStyle name="Fixed 2 2 3 4 3" xfId="33795"/>
    <cellStyle name="Fixed 2 2 3 4 4" xfId="39141"/>
    <cellStyle name="Fixed 2 2 3 5" xfId="8520"/>
    <cellStyle name="Fixed 2 2 3 5 2" xfId="33276"/>
    <cellStyle name="Fixed 2 2 3 5 3" xfId="38494"/>
    <cellStyle name="Fixed 2 2 3 6" xfId="9116"/>
    <cellStyle name="Fixed 2 2 3 7" xfId="8786"/>
    <cellStyle name="Fixed 2 2 3 8" xfId="15945"/>
    <cellStyle name="Fixed 2 2 3 9" xfId="17164"/>
    <cellStyle name="Fixed 2 2 4" xfId="6730"/>
    <cellStyle name="Fixed 3" xfId="1280"/>
    <cellStyle name="Fixed 3 2" xfId="2991"/>
    <cellStyle name="Fixed 3 2 2" xfId="5718"/>
    <cellStyle name="Fixed 3 2 2 10" xfId="18517"/>
    <cellStyle name="Fixed 3 2 2 11" xfId="19297"/>
    <cellStyle name="Fixed 3 2 2 12" xfId="20062"/>
    <cellStyle name="Fixed 3 2 2 13" xfId="21091"/>
    <cellStyle name="Fixed 3 2 2 14" xfId="21936"/>
    <cellStyle name="Fixed 3 2 2 15" xfId="22680"/>
    <cellStyle name="Fixed 3 2 2 16" xfId="23640"/>
    <cellStyle name="Fixed 3 2 2 17" xfId="24338"/>
    <cellStyle name="Fixed 3 2 2 18" xfId="25036"/>
    <cellStyle name="Fixed 3 2 2 19" xfId="25681"/>
    <cellStyle name="Fixed 3 2 2 2" xfId="10668"/>
    <cellStyle name="Fixed 3 2 2 2 2" xfId="28039"/>
    <cellStyle name="Fixed 3 2 2 2 3" xfId="34165"/>
    <cellStyle name="Fixed 3 2 2 2 4" xfId="39527"/>
    <cellStyle name="Fixed 3 2 2 20" xfId="26331"/>
    <cellStyle name="Fixed 3 2 2 21" xfId="27168"/>
    <cellStyle name="Fixed 3 2 2 22" xfId="32328"/>
    <cellStyle name="Fixed 3 2 2 23" xfId="37559"/>
    <cellStyle name="Fixed 3 2 2 3" xfId="11709"/>
    <cellStyle name="Fixed 3 2 2 3 2" xfId="28040"/>
    <cellStyle name="Fixed 3 2 2 3 3" xfId="34981"/>
    <cellStyle name="Fixed 3 2 2 3 4" xfId="40452"/>
    <cellStyle name="Fixed 3 2 2 4" xfId="12804"/>
    <cellStyle name="Fixed 3 2 2 4 2" xfId="28041"/>
    <cellStyle name="Fixed 3 2 2 4 3" xfId="35934"/>
    <cellStyle name="Fixed 3 2 2 4 4" xfId="41405"/>
    <cellStyle name="Fixed 3 2 2 5" xfId="10105"/>
    <cellStyle name="Fixed 3 2 2 5 2" xfId="36898"/>
    <cellStyle name="Fixed 3 2 2 5 3" xfId="42369"/>
    <cellStyle name="Fixed 3 2 2 6" xfId="14717"/>
    <cellStyle name="Fixed 3 2 2 7" xfId="15752"/>
    <cellStyle name="Fixed 3 2 2 8" xfId="16541"/>
    <cellStyle name="Fixed 3 2 2 9" xfId="17602"/>
    <cellStyle name="Fixed 3 2 3" xfId="13634"/>
    <cellStyle name="Fixed 3 3" xfId="4518"/>
    <cellStyle name="Fixed 3 3 10" xfId="13867"/>
    <cellStyle name="Fixed 3 3 11" xfId="7338"/>
    <cellStyle name="Fixed 3 3 12" xfId="11025"/>
    <cellStyle name="Fixed 3 3 13" xfId="16041"/>
    <cellStyle name="Fixed 3 3 14" xfId="20655"/>
    <cellStyle name="Fixed 3 3 15" xfId="10240"/>
    <cellStyle name="Fixed 3 3 16" xfId="14265"/>
    <cellStyle name="Fixed 3 3 17" xfId="19794"/>
    <cellStyle name="Fixed 3 3 18" xfId="7802"/>
    <cellStyle name="Fixed 3 3 19" xfId="25394"/>
    <cellStyle name="Fixed 3 3 2" xfId="9673"/>
    <cellStyle name="Fixed 3 3 2 2" xfId="28042"/>
    <cellStyle name="Fixed 3 3 2 3" xfId="33628"/>
    <cellStyle name="Fixed 3 3 2 4" xfId="38974"/>
    <cellStyle name="Fixed 3 3 20" xfId="12559"/>
    <cellStyle name="Fixed 3 3 21" xfId="25920"/>
    <cellStyle name="Fixed 3 3 22" xfId="31767"/>
    <cellStyle name="Fixed 3 3 23" xfId="32658"/>
    <cellStyle name="Fixed 3 3 3" xfId="11295"/>
    <cellStyle name="Fixed 3 3 3 2" xfId="28043"/>
    <cellStyle name="Fixed 3 3 3 3" xfId="32890"/>
    <cellStyle name="Fixed 3 3 3 4" xfId="38108"/>
    <cellStyle name="Fixed 3 3 4" xfId="6691"/>
    <cellStyle name="Fixed 3 3 4 2" xfId="28044"/>
    <cellStyle name="Fixed 3 3 4 3" xfId="33252"/>
    <cellStyle name="Fixed 3 3 4 4" xfId="38470"/>
    <cellStyle name="Fixed 3 3 5" xfId="9512"/>
    <cellStyle name="Fixed 3 3 5 2" xfId="33102"/>
    <cellStyle name="Fixed 3 3 5 3" xfId="38320"/>
    <cellStyle name="Fixed 3 3 6" xfId="9909"/>
    <cellStyle name="Fixed 3 3 7" xfId="9574"/>
    <cellStyle name="Fixed 3 3 8" xfId="15545"/>
    <cellStyle name="Fixed 3 3 9" xfId="10064"/>
    <cellStyle name="Fixed 3 4" xfId="7616"/>
    <cellStyle name="Fixed 4" xfId="1281"/>
    <cellStyle name="Fixed 5" xfId="1282"/>
    <cellStyle name="Fixed 6" xfId="1283"/>
    <cellStyle name="Fixed0" xfId="1284"/>
    <cellStyle name="Fixed0 2" xfId="3047"/>
    <cellStyle name="Fixed0 2 2" xfId="5774"/>
    <cellStyle name="Fixlong" xfId="1285"/>
    <cellStyle name="Fixlong 2" xfId="4516"/>
    <cellStyle name="Followed Hyperlink" xfId="3318" builtinId="9" hidden="1"/>
    <cellStyle name="Followed Hyperlink" xfId="3316" builtinId="9" hidden="1"/>
    <cellStyle name="Followed Hyperlink" xfId="3314" builtinId="9" hidden="1"/>
    <cellStyle name="Followed Hyperlink" xfId="3312" builtinId="9" hidden="1"/>
    <cellStyle name="Followed Hyperlink" xfId="3310" builtinId="9" hidden="1"/>
    <cellStyle name="Followed Hyperlink" xfId="3308" builtinId="9" hidden="1"/>
    <cellStyle name="Followed Hyperlink" xfId="3306" builtinId="9" hidden="1"/>
    <cellStyle name="Followed Hyperlink" xfId="3304" builtinId="9" hidden="1"/>
    <cellStyle name="Followed Hyperlink" xfId="3302" builtinId="9" hidden="1"/>
    <cellStyle name="Followed Hyperlink" xfId="3300" builtinId="9" hidden="1"/>
    <cellStyle name="Followed Hyperlink" xfId="3298" builtinId="9" hidden="1"/>
    <cellStyle name="Followed Hyperlink" xfId="3296" builtinId="9" hidden="1"/>
    <cellStyle name="Followed Hyperlink" xfId="3294" builtinId="9" hidden="1"/>
    <cellStyle name="Followed Hyperlink" xfId="3292" builtinId="9" hidden="1"/>
    <cellStyle name="Followed Hyperlink" xfId="3290" builtinId="9" hidden="1"/>
    <cellStyle name="Followed Hyperlink" xfId="3288" builtinId="9" hidden="1"/>
    <cellStyle name="Followed Hyperlink" xfId="3286" builtinId="9" hidden="1"/>
    <cellStyle name="Followed Hyperlink" xfId="3284" builtinId="9" hidden="1"/>
    <cellStyle name="Followed Hyperlink" xfId="3282" builtinId="9" hidden="1"/>
    <cellStyle name="Followed Hyperlink" xfId="3280" builtinId="9" hidden="1"/>
    <cellStyle name="Followed Hyperlink" xfId="3278" builtinId="9" hidden="1"/>
    <cellStyle name="Followed Hyperlink" xfId="3276" builtinId="9" hidden="1"/>
    <cellStyle name="Followed Hyperlink" xfId="3274" builtinId="9" hidden="1"/>
    <cellStyle name="Followed Hyperlink" xfId="3272" builtinId="9" hidden="1"/>
    <cellStyle name="Followed Hyperlink" xfId="6009" builtinId="9" hidden="1"/>
    <cellStyle name="Followed Hyperlink" xfId="6008" builtinId="9" hidden="1"/>
    <cellStyle name="Followed Hyperlink" xfId="6007" builtinId="9" hidden="1"/>
    <cellStyle name="Followed Hyperlink" xfId="6006" builtinId="9" hidden="1"/>
    <cellStyle name="Followed Hyperlink" xfId="6005" builtinId="9" hidden="1"/>
    <cellStyle name="Followed Hyperlink" xfId="6004" builtinId="9" hidden="1"/>
    <cellStyle name="Followed Hyperlink" xfId="6003" builtinId="9" hidden="1"/>
    <cellStyle name="Followed Hyperlink" xfId="6002" builtinId="9" hidden="1"/>
    <cellStyle name="Followed Hyperlink" xfId="6001" builtinId="9" hidden="1"/>
    <cellStyle name="Followed Hyperlink" xfId="6000" builtinId="9" hidden="1"/>
    <cellStyle name="Followed Hyperlink" xfId="5999" builtinId="9" hidden="1"/>
    <cellStyle name="Followed Hyperlink" xfId="5998" builtinId="9" hidden="1"/>
    <cellStyle name="Followed Hyperlink" xfId="5997" builtinId="9" hidden="1"/>
    <cellStyle name="Followed Hyperlink" xfId="5996" builtinId="9" hidden="1"/>
    <cellStyle name="Followed Hyperlink" xfId="5995" builtinId="9" hidden="1"/>
    <cellStyle name="Followed Hyperlink" xfId="5994" builtinId="9" hidden="1"/>
    <cellStyle name="Followed Hyperlink" xfId="5993" builtinId="9" hidden="1"/>
    <cellStyle name="Followed Hyperlink" xfId="5992" builtinId="9" hidden="1"/>
    <cellStyle name="Followed Hyperlink" xfId="5991" builtinId="9" hidden="1"/>
    <cellStyle name="Followed Hyperlink" xfId="5990" builtinId="9" hidden="1"/>
    <cellStyle name="Followed Hyperlink" xfId="5989" builtinId="9" hidden="1"/>
    <cellStyle name="Followed Hyperlink" xfId="5988" builtinId="9" hidden="1"/>
    <cellStyle name="Followed Hyperlink" xfId="5987" builtinId="9" hidden="1"/>
    <cellStyle name="Followed Hyperlink" xfId="5986"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6251" builtinId="9" hidden="1"/>
    <cellStyle name="Followed Hyperlink" xfId="5476" builtinId="9" hidden="1"/>
    <cellStyle name="Followed Hyperlink" xfId="6250" builtinId="9" hidden="1"/>
    <cellStyle name="Followed Hyperlink" xfId="5477" builtinId="9" hidden="1"/>
    <cellStyle name="Followed Hyperlink" xfId="6249" builtinId="9" hidden="1"/>
    <cellStyle name="Followed Hyperlink" xfId="6252"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32" builtinId="9" hidden="1"/>
    <cellStyle name="Followed Hyperlink" xfId="5549" builtinId="9" hidden="1"/>
    <cellStyle name="Followed Hyperlink" xfId="6307" builtinId="9" hidden="1"/>
    <cellStyle name="Followed Hyperlink" xfId="5548" builtinId="9" hidden="1"/>
    <cellStyle name="Followed Hyperlink" xfId="6305" builtinId="9" hidden="1"/>
    <cellStyle name="Followed Hyperlink" xfId="5547" builtinId="9" hidden="1"/>
    <cellStyle name="Followed Hyperlink" xfId="6087" builtinId="9" hidden="1"/>
    <cellStyle name="Followed Hyperlink" xfId="5546" builtinId="9" hidden="1"/>
    <cellStyle name="Followed Hyperlink" xfId="6306" builtinId="9" hidden="1"/>
    <cellStyle name="Followed Hyperlink" xfId="5545" builtinId="9" hidden="1"/>
    <cellStyle name="Followed Hyperlink" xfId="6303" builtinId="9" hidden="1"/>
    <cellStyle name="Followed Hyperlink" xfId="6050" builtinId="9" hidden="1"/>
    <cellStyle name="Followed Hyperlink" xfId="6049" builtinId="9" hidden="1"/>
    <cellStyle name="Followed Hyperlink" xfId="6045" builtinId="9" hidden="1"/>
    <cellStyle name="Followed Hyperlink" xfId="6304" builtinId="9" hidden="1"/>
    <cellStyle name="Followed Hyperlink" xfId="6044" builtinId="9" hidden="1"/>
    <cellStyle name="Followed Hyperlink" xfId="5516" builtinId="9" hidden="1"/>
    <cellStyle name="Followed Hyperlink" xfId="6043" builtinId="9" hidden="1"/>
    <cellStyle name="Followed Hyperlink" xfId="5433" builtinId="9" hidden="1"/>
    <cellStyle name="Followed Hyperlink" xfId="6041" builtinId="9" hidden="1"/>
    <cellStyle name="Followed Hyperlink" xfId="6039" builtinId="9" hidden="1"/>
    <cellStyle name="Followed Hyperlink" xfId="6027" builtinId="9" hidden="1"/>
    <cellStyle name="Followed Hyperlink" xfId="6026" builtinId="9" hidden="1"/>
    <cellStyle name="Followed Hyperlink" xfId="6010" builtinId="9" hidden="1"/>
    <cellStyle name="Followed Hyperlink" xfId="5654" builtinId="9" hidden="1"/>
    <cellStyle name="Followed Hyperlink" xfId="5527" builtinId="9" hidden="1"/>
    <cellStyle name="Followed Hyperlink" xfId="6403" builtinId="9" hidden="1"/>
    <cellStyle name="Followed Hyperlink" xfId="5454" builtinId="9" hidden="1"/>
    <cellStyle name="Followed Hyperlink" xfId="5538" builtinId="9" hidden="1"/>
    <cellStyle name="Followed Hyperlink" xfId="5462" builtinId="9" hidden="1"/>
    <cellStyle name="Followed Hyperlink" xfId="6352" builtinId="9" hidden="1"/>
    <cellStyle name="Followed Hyperlink" xfId="6271" builtinId="9" hidden="1"/>
    <cellStyle name="Followed Hyperlink" xfId="5559" builtinId="9" hidden="1"/>
    <cellStyle name="Followed Hyperlink" xfId="6402" builtinId="9" hidden="1"/>
    <cellStyle name="Followed Hyperlink" xfId="6230" builtinId="9" hidden="1"/>
    <cellStyle name="Followed Hyperlink" xfId="5528" builtinId="9" hidden="1"/>
    <cellStyle name="Followed Hyperlink" xfId="6272" builtinId="9" hidden="1"/>
    <cellStyle name="Followed Hyperlink" xfId="5541" builtinId="9" hidden="1"/>
    <cellStyle name="Followed Hyperlink" xfId="5435" builtinId="9" hidden="1"/>
    <cellStyle name="Followed Hyperlink" xfId="5571" builtinId="9" hidden="1"/>
    <cellStyle name="Followed Hyperlink" xfId="5537" builtinId="9" hidden="1"/>
    <cellStyle name="Followed Hyperlink" xfId="6064" builtinId="9" hidden="1"/>
    <cellStyle name="Followed Hyperlink" xfId="6122" builtinId="9" hidden="1"/>
    <cellStyle name="Followed Hyperlink" xfId="5542" builtinId="9" hidden="1"/>
    <cellStyle name="Followed Hyperlink" xfId="5543" builtinId="9" hidden="1"/>
    <cellStyle name="Followed Hyperlink" xfId="6320" builtinId="9" hidden="1"/>
    <cellStyle name="Followed Hyperlink" xfId="5540" builtinId="9" hidden="1"/>
    <cellStyle name="Followed Hyperlink" xfId="6410" builtinId="9" hidden="1"/>
    <cellStyle name="Followed Hyperlink" xfId="5444" builtinId="9" hidden="1"/>
    <cellStyle name="Followed Hyperlink" xfId="6102" builtinId="9" hidden="1"/>
    <cellStyle name="Followed Hyperlink" xfId="5556" builtinId="9" hidden="1"/>
    <cellStyle name="Followed Hyperlink" xfId="6281" builtinId="9" hidden="1"/>
    <cellStyle name="Followed Hyperlink" xfId="5535" builtinId="9" hidden="1"/>
    <cellStyle name="Followed Hyperlink" xfId="6072" builtinId="9" hidden="1"/>
    <cellStyle name="Followed Hyperlink" xfId="6398" builtinId="9" hidden="1"/>
    <cellStyle name="Followed Hyperlink" xfId="5534" builtinId="9" hidden="1"/>
    <cellStyle name="Followed Hyperlink" xfId="6024" builtinId="9" hidden="1"/>
    <cellStyle name="Followed Hyperlink" xfId="6194" builtinId="9" hidden="1"/>
    <cellStyle name="Followed Hyperlink" xfId="6103" builtinId="9" hidden="1"/>
    <cellStyle name="Followed Hyperlink" xfId="5452" builtinId="9" hidden="1"/>
    <cellStyle name="Followed Hyperlink" xfId="6420" builtinId="9" hidden="1"/>
    <cellStyle name="Followed Hyperlink" xfId="6042" builtinId="9" hidden="1"/>
    <cellStyle name="Followed Hyperlink" xfId="6105" builtinId="9" hidden="1"/>
    <cellStyle name="Followed Hyperlink" xfId="5529" builtinId="9" hidden="1"/>
    <cellStyle name="Followed Hyperlink" xfId="6114" builtinId="9" hidden="1"/>
    <cellStyle name="Followed Hyperlink" xfId="6405" builtinId="9" hidden="1"/>
    <cellStyle name="Followed Hyperlink" xfId="6104" builtinId="9" hidden="1"/>
    <cellStyle name="Followed Hyperlink" xfId="6416" builtinId="9" hidden="1"/>
    <cellStyle name="Followed Hyperlink" xfId="5568" builtinId="9" hidden="1"/>
    <cellStyle name="Followed Hyperlink" xfId="6113" builtinId="9" hidden="1"/>
    <cellStyle name="Followed Hyperlink" xfId="5513" builtinId="9" hidden="1"/>
    <cellStyle name="Followed Hyperlink" xfId="5563" builtinId="9" hidden="1"/>
    <cellStyle name="Followed Hyperlink" xfId="6318" builtinId="9" hidden="1"/>
    <cellStyle name="Followed Hyperlink" xfId="6262" builtinId="9" hidden="1"/>
    <cellStyle name="Followed Hyperlink" xfId="6319" builtinId="9" hidden="1"/>
    <cellStyle name="Followed Hyperlink" xfId="5453" builtinId="9" hidden="1"/>
    <cellStyle name="Followed Hyperlink" xfId="6401" builtinId="9" hidden="1"/>
    <cellStyle name="Followed Hyperlink" xfId="5521" builtinId="9" hidden="1"/>
    <cellStyle name="Followed Hyperlink" xfId="5983" builtinId="9" hidden="1"/>
    <cellStyle name="Followed Hyperlink" xfId="5557" builtinId="9" hidden="1"/>
    <cellStyle name="Followed Hyperlink" xfId="5536" builtinId="9" hidden="1"/>
    <cellStyle name="Followed Hyperlink" xfId="6408" builtinId="9" hidden="1"/>
    <cellStyle name="Followed Hyperlink" xfId="5532" builtinId="9" hidden="1"/>
    <cellStyle name="Followed Hyperlink" xfId="6036" builtinId="9" hidden="1"/>
    <cellStyle name="Followed Hyperlink" xfId="6040" builtinId="9" hidden="1"/>
    <cellStyle name="Followed Hyperlink" xfId="6063" builtinId="9" hidden="1"/>
    <cellStyle name="Followed Hyperlink" xfId="5519" builtinId="9" hidden="1"/>
    <cellStyle name="Followed Hyperlink" xfId="6409" builtinId="9" hidden="1"/>
    <cellStyle name="Followed Hyperlink" xfId="5466" builtinId="9" hidden="1"/>
    <cellStyle name="Followed Hyperlink" xfId="6197" builtinId="9" hidden="1"/>
    <cellStyle name="Followed Hyperlink" xfId="6280" builtinId="9" hidden="1"/>
    <cellStyle name="Followed Hyperlink" xfId="5458" builtinId="9" hidden="1"/>
    <cellStyle name="Followed Hyperlink" xfId="5523" builtinId="9" hidden="1"/>
    <cellStyle name="Followed Hyperlink" xfId="6053" builtinId="9" hidden="1"/>
    <cellStyle name="Followed Hyperlink" xfId="6255" builtinId="9" hidden="1"/>
    <cellStyle name="Followed Hyperlink" xfId="5460" builtinId="9" hidden="1"/>
    <cellStyle name="Followed Hyperlink" xfId="5512" builtinId="9" hidden="1"/>
    <cellStyle name="Followed Hyperlink" xfId="8821" builtinId="9" hidden="1"/>
    <cellStyle name="Followed Hyperlink" xfId="8819" builtinId="9" hidden="1"/>
    <cellStyle name="Followed Hyperlink" xfId="8817" builtinId="9" hidden="1"/>
    <cellStyle name="Followed Hyperlink" xfId="8815" builtinId="9" hidden="1"/>
    <cellStyle name="Followed Hyperlink" xfId="8813" builtinId="9" hidden="1"/>
    <cellStyle name="Followed Hyperlink" xfId="8811" builtinId="9" hidden="1"/>
    <cellStyle name="Followed Hyperlink" xfId="8809" builtinId="9" hidden="1"/>
    <cellStyle name="Followed Hyperlink" xfId="8807" builtinId="9" hidden="1"/>
    <cellStyle name="Followed Hyperlink" xfId="8806" builtinId="9" hidden="1"/>
    <cellStyle name="Followed Hyperlink" xfId="8804" builtinId="9" hidden="1"/>
    <cellStyle name="Followed Hyperlink" xfId="8802" builtinId="9" hidden="1"/>
    <cellStyle name="Followed Hyperlink" xfId="8800" builtinId="9" hidden="1"/>
    <cellStyle name="Followed Hyperlink" xfId="8798" builtinId="9" hidden="1"/>
    <cellStyle name="Followed Hyperlink" xfId="8796" builtinId="9" hidden="1"/>
    <cellStyle name="Followed Hyperlink" xfId="8794" builtinId="9" hidden="1"/>
    <cellStyle name="Followed Hyperlink" xfId="8792" builtinId="9" hidden="1"/>
    <cellStyle name="Followed Hyperlink" xfId="8790" builtinId="9" hidden="1"/>
    <cellStyle name="Followed Hyperlink" xfId="8788" builtinId="9" hidden="1"/>
    <cellStyle name="Followed Hyperlink" xfId="8787" builtinId="9" hidden="1"/>
    <cellStyle name="Followed Hyperlink" xfId="8785" builtinId="9" hidden="1"/>
    <cellStyle name="Followed Hyperlink" xfId="8783" builtinId="9" hidden="1"/>
    <cellStyle name="Followed Hyperlink" xfId="8781" builtinId="9" hidden="1"/>
    <cellStyle name="Followed Hyperlink" xfId="8780" builtinId="9" hidden="1"/>
    <cellStyle name="Followed Hyperlink" xfId="8779" builtinId="9" hidden="1"/>
    <cellStyle name="Followed Hyperlink" xfId="10958" builtinId="9" hidden="1"/>
    <cellStyle name="Followed Hyperlink" xfId="10957" builtinId="9" hidden="1"/>
    <cellStyle name="Followed Hyperlink" xfId="10956" builtinId="9" hidden="1"/>
    <cellStyle name="Followed Hyperlink" xfId="10955" builtinId="9" hidden="1"/>
    <cellStyle name="Followed Hyperlink" xfId="10954" builtinId="9" hidden="1"/>
    <cellStyle name="Followed Hyperlink" xfId="10953" builtinId="9" hidden="1"/>
    <cellStyle name="Followed Hyperlink" xfId="10952" builtinId="9" hidden="1"/>
    <cellStyle name="Followed Hyperlink" xfId="10951" builtinId="9" hidden="1"/>
    <cellStyle name="Followed Hyperlink" xfId="10950" builtinId="9" hidden="1"/>
    <cellStyle name="Followed Hyperlink" xfId="10949" builtinId="9" hidden="1"/>
    <cellStyle name="Followed Hyperlink" xfId="10948" builtinId="9" hidden="1"/>
    <cellStyle name="Followed Hyperlink" xfId="10947" builtinId="9" hidden="1"/>
    <cellStyle name="Followed Hyperlink" xfId="10946" builtinId="9" hidden="1"/>
    <cellStyle name="Followed Hyperlink" xfId="10945" builtinId="9" hidden="1"/>
    <cellStyle name="Followed Hyperlink" xfId="10944" builtinId="9" hidden="1"/>
    <cellStyle name="Followed Hyperlink" xfId="10943" builtinId="9" hidden="1"/>
    <cellStyle name="Followed Hyperlink" xfId="10942" builtinId="9" hidden="1"/>
    <cellStyle name="Followed Hyperlink" xfId="10941" builtinId="9" hidden="1"/>
    <cellStyle name="Followed Hyperlink" xfId="10940" builtinId="9" hidden="1"/>
    <cellStyle name="Followed Hyperlink" xfId="10939" builtinId="9" hidden="1"/>
    <cellStyle name="Followed Hyperlink" xfId="10938" builtinId="9" hidden="1"/>
    <cellStyle name="Followed Hyperlink" xfId="10937" builtinId="9" hidden="1"/>
    <cellStyle name="Followed Hyperlink" xfId="10936" builtinId="9" hidden="1"/>
    <cellStyle name="Followed Hyperlink" xfId="10935" builtinId="9" hidden="1"/>
    <cellStyle name="Followed Hyperlink" xfId="10430" builtinId="9" hidden="1"/>
    <cellStyle name="Followed Hyperlink" xfId="10431" builtinId="9" hidden="1"/>
    <cellStyle name="Followed Hyperlink" xfId="10432" builtinId="9" hidden="1"/>
    <cellStyle name="Followed Hyperlink" xfId="10433" builtinId="9" hidden="1"/>
    <cellStyle name="Followed Hyperlink" xfId="10434" builtinId="9" hidden="1"/>
    <cellStyle name="Followed Hyperlink" xfId="10435" builtinId="9" hidden="1"/>
    <cellStyle name="Followed Hyperlink" xfId="11186" builtinId="9" hidden="1"/>
    <cellStyle name="Followed Hyperlink" xfId="10436" builtinId="9" hidden="1"/>
    <cellStyle name="Followed Hyperlink" xfId="11185" builtinId="9" hidden="1"/>
    <cellStyle name="Followed Hyperlink" xfId="10437" builtinId="9" hidden="1"/>
    <cellStyle name="Followed Hyperlink" xfId="11184" builtinId="9" hidden="1"/>
    <cellStyle name="Followed Hyperlink" xfId="11187" builtinId="9" hidden="1"/>
    <cellStyle name="Followed Hyperlink" xfId="10438" builtinId="9" hidden="1"/>
    <cellStyle name="Followed Hyperlink" xfId="10439" builtinId="9" hidden="1"/>
    <cellStyle name="Followed Hyperlink" xfId="10440" builtinId="9" hidden="1"/>
    <cellStyle name="Followed Hyperlink" xfId="10441" builtinId="9" hidden="1"/>
    <cellStyle name="Followed Hyperlink" xfId="10442" builtinId="9" hidden="1"/>
    <cellStyle name="Followed Hyperlink" xfId="10443" builtinId="9" hidden="1"/>
    <cellStyle name="Followed Hyperlink" xfId="10444" builtinId="9" hidden="1"/>
    <cellStyle name="Followed Hyperlink" xfId="10445" builtinId="9" hidden="1"/>
    <cellStyle name="Followed Hyperlink" xfId="10446" builtinId="9" hidden="1"/>
    <cellStyle name="Followed Hyperlink" xfId="10447" builtinId="9" hidden="1"/>
    <cellStyle name="Followed Hyperlink" xfId="10448" builtinId="9" hidden="1"/>
    <cellStyle name="Followed Hyperlink" xfId="10394" builtinId="9" hidden="1"/>
    <cellStyle name="Followed Hyperlink" xfId="10506" builtinId="9" hidden="1"/>
    <cellStyle name="Followed Hyperlink" xfId="11240" builtinId="9" hidden="1"/>
    <cellStyle name="Followed Hyperlink" xfId="10505" builtinId="9" hidden="1"/>
    <cellStyle name="Followed Hyperlink" xfId="11238" builtinId="9" hidden="1"/>
    <cellStyle name="Followed Hyperlink" xfId="10504" builtinId="9" hidden="1"/>
    <cellStyle name="Followed Hyperlink" xfId="11032" builtinId="9" hidden="1"/>
    <cellStyle name="Followed Hyperlink" xfId="10503" builtinId="9" hidden="1"/>
    <cellStyle name="Followed Hyperlink" xfId="11239" builtinId="9" hidden="1"/>
    <cellStyle name="Followed Hyperlink" xfId="10502" builtinId="9" hidden="1"/>
    <cellStyle name="Followed Hyperlink" xfId="11236" builtinId="9" hidden="1"/>
    <cellStyle name="Followed Hyperlink" xfId="10999" builtinId="9" hidden="1"/>
    <cellStyle name="Followed Hyperlink" xfId="10998" builtinId="9" hidden="1"/>
    <cellStyle name="Followed Hyperlink" xfId="10994" builtinId="9" hidden="1"/>
    <cellStyle name="Followed Hyperlink" xfId="11237" builtinId="9" hidden="1"/>
    <cellStyle name="Followed Hyperlink" xfId="10993" builtinId="9" hidden="1"/>
    <cellStyle name="Followed Hyperlink" xfId="10473" builtinId="9" hidden="1"/>
    <cellStyle name="Followed Hyperlink" xfId="10992" builtinId="9" hidden="1"/>
    <cellStyle name="Followed Hyperlink" xfId="10395" builtinId="9" hidden="1"/>
    <cellStyle name="Followed Hyperlink" xfId="10990" builtinId="9" hidden="1"/>
    <cellStyle name="Followed Hyperlink" xfId="10988" builtinId="9" hidden="1"/>
    <cellStyle name="Followed Hyperlink" xfId="10976" builtinId="9" hidden="1"/>
    <cellStyle name="Followed Hyperlink" xfId="10975" builtinId="9" hidden="1"/>
    <cellStyle name="Followed Hyperlink" xfId="10959" builtinId="9" hidden="1"/>
    <cellStyle name="Followed Hyperlink" xfId="10609" builtinId="9" hidden="1"/>
    <cellStyle name="Followed Hyperlink" xfId="10484" builtinId="9" hidden="1"/>
    <cellStyle name="Followed Hyperlink" xfId="11319" builtinId="9" hidden="1"/>
    <cellStyle name="Followed Hyperlink" xfId="10416" builtinId="9" hidden="1"/>
    <cellStyle name="Followed Hyperlink" xfId="10495" builtinId="9" hidden="1"/>
    <cellStyle name="Followed Hyperlink" xfId="10424" builtinId="9" hidden="1"/>
    <cellStyle name="Followed Hyperlink" xfId="11280" builtinId="9" hidden="1"/>
    <cellStyle name="Followed Hyperlink" xfId="11205" builtinId="9" hidden="1"/>
    <cellStyle name="Followed Hyperlink" xfId="10516" builtinId="9" hidden="1"/>
    <cellStyle name="Followed Hyperlink" xfId="11318" builtinId="9" hidden="1"/>
    <cellStyle name="Followed Hyperlink" xfId="11166" builtinId="9" hidden="1"/>
    <cellStyle name="Followed Hyperlink" xfId="10485" builtinId="9" hidden="1"/>
    <cellStyle name="Followed Hyperlink" xfId="11206" builtinId="9" hidden="1"/>
    <cellStyle name="Followed Hyperlink" xfId="10498" builtinId="9" hidden="1"/>
    <cellStyle name="Followed Hyperlink" xfId="10397" builtinId="9" hidden="1"/>
    <cellStyle name="Followed Hyperlink" xfId="10528" builtinId="9" hidden="1"/>
    <cellStyle name="Followed Hyperlink" xfId="10494" builtinId="9" hidden="1"/>
    <cellStyle name="Followed Hyperlink" xfId="11011" builtinId="9" hidden="1"/>
    <cellStyle name="Followed Hyperlink" xfId="11066" builtinId="9" hidden="1"/>
    <cellStyle name="Followed Hyperlink" xfId="10499" builtinId="9" hidden="1"/>
    <cellStyle name="Followed Hyperlink" xfId="10500" builtinId="9" hidden="1"/>
    <cellStyle name="Followed Hyperlink" xfId="11253" builtinId="9" hidden="1"/>
    <cellStyle name="Followed Hyperlink" xfId="10497" builtinId="9" hidden="1"/>
    <cellStyle name="Followed Hyperlink" xfId="11326" builtinId="9" hidden="1"/>
    <cellStyle name="Followed Hyperlink" xfId="10406" builtinId="9" hidden="1"/>
    <cellStyle name="Followed Hyperlink" xfId="11046" builtinId="9" hidden="1"/>
    <cellStyle name="Followed Hyperlink" xfId="10513" builtinId="9" hidden="1"/>
    <cellStyle name="Followed Hyperlink" xfId="11214" builtinId="9" hidden="1"/>
    <cellStyle name="Followed Hyperlink" xfId="10492" builtinId="9" hidden="1"/>
    <cellStyle name="Followed Hyperlink" xfId="11019" builtinId="9" hidden="1"/>
    <cellStyle name="Followed Hyperlink" xfId="11314" builtinId="9" hidden="1"/>
    <cellStyle name="Followed Hyperlink" xfId="10491" builtinId="9" hidden="1"/>
    <cellStyle name="Followed Hyperlink" xfId="10973" builtinId="9" hidden="1"/>
    <cellStyle name="Followed Hyperlink" xfId="11130" builtinId="9" hidden="1"/>
    <cellStyle name="Followed Hyperlink" xfId="11047" builtinId="9" hidden="1"/>
    <cellStyle name="Followed Hyperlink" xfId="10414" builtinId="9" hidden="1"/>
    <cellStyle name="Followed Hyperlink" xfId="11336" builtinId="9" hidden="1"/>
    <cellStyle name="Followed Hyperlink" xfId="10991" builtinId="9" hidden="1"/>
    <cellStyle name="Followed Hyperlink" xfId="11049" builtinId="9" hidden="1"/>
    <cellStyle name="Followed Hyperlink" xfId="10486" builtinId="9" hidden="1"/>
    <cellStyle name="Followed Hyperlink" xfId="11058" builtinId="9" hidden="1"/>
    <cellStyle name="Followed Hyperlink" xfId="11321" builtinId="9" hidden="1"/>
    <cellStyle name="Followed Hyperlink" xfId="11048" builtinId="9" hidden="1"/>
    <cellStyle name="Followed Hyperlink" xfId="11332" builtinId="9" hidden="1"/>
    <cellStyle name="Followed Hyperlink" xfId="10525" builtinId="9" hidden="1"/>
    <cellStyle name="Followed Hyperlink" xfId="11057" builtinId="9" hidden="1"/>
    <cellStyle name="Followed Hyperlink" xfId="10470" builtinId="9" hidden="1"/>
    <cellStyle name="Followed Hyperlink" xfId="10520" builtinId="9" hidden="1"/>
    <cellStyle name="Followed Hyperlink" xfId="11251" builtinId="9" hidden="1"/>
    <cellStyle name="Followed Hyperlink" xfId="11197" builtinId="9" hidden="1"/>
    <cellStyle name="Followed Hyperlink" xfId="11252" builtinId="9" hidden="1"/>
    <cellStyle name="Followed Hyperlink" xfId="10415" builtinId="9" hidden="1"/>
    <cellStyle name="Followed Hyperlink" xfId="11317" builtinId="9" hidden="1"/>
    <cellStyle name="Followed Hyperlink" xfId="10478" builtinId="9" hidden="1"/>
    <cellStyle name="Followed Hyperlink" xfId="10932" builtinId="9" hidden="1"/>
    <cellStyle name="Followed Hyperlink" xfId="10514" builtinId="9" hidden="1"/>
    <cellStyle name="Followed Hyperlink" xfId="10493" builtinId="9" hidden="1"/>
    <cellStyle name="Followed Hyperlink" xfId="11324" builtinId="9" hidden="1"/>
    <cellStyle name="Followed Hyperlink" xfId="10489" builtinId="9" hidden="1"/>
    <cellStyle name="Followed Hyperlink" xfId="10985" builtinId="9" hidden="1"/>
    <cellStyle name="Followed Hyperlink" xfId="10989" builtinId="9" hidden="1"/>
    <cellStyle name="Followed Hyperlink" xfId="11010" builtinId="9" hidden="1"/>
    <cellStyle name="Followed Hyperlink" xfId="10476" builtinId="9" hidden="1"/>
    <cellStyle name="Followed Hyperlink" xfId="11325" builtinId="9" hidden="1"/>
    <cellStyle name="Followed Hyperlink" xfId="10428" builtinId="9" hidden="1"/>
    <cellStyle name="Followed Hyperlink" xfId="11133" builtinId="9" hidden="1"/>
    <cellStyle name="Followed Hyperlink" xfId="11213" builtinId="9" hidden="1"/>
    <cellStyle name="Followed Hyperlink" xfId="10420" builtinId="9" hidden="1"/>
    <cellStyle name="Followed Hyperlink" xfId="10480" builtinId="9" hidden="1"/>
    <cellStyle name="Followed Hyperlink" xfId="11001" builtinId="9" hidden="1"/>
    <cellStyle name="Followed Hyperlink" xfId="11190" builtinId="9" hidden="1"/>
    <cellStyle name="Followed Hyperlink" xfId="10422" builtinId="9" hidden="1"/>
    <cellStyle name="Followed Hyperlink" xfId="10469" builtinId="9" hidden="1"/>
    <cellStyle name="Followed Hyperlink" xfId="10367" builtinId="9" hidden="1"/>
    <cellStyle name="Followed Hyperlink" xfId="9716" builtinId="9" hidden="1"/>
    <cellStyle name="Followed Hyperlink" xfId="7347" builtinId="9" hidden="1"/>
    <cellStyle name="Followed Hyperlink" xfId="9713" builtinId="9" hidden="1"/>
    <cellStyle name="Followed Hyperlink" xfId="7349" builtinId="9" hidden="1"/>
    <cellStyle name="Followed Hyperlink" xfId="7350" builtinId="9" hidden="1"/>
    <cellStyle name="Followed Hyperlink" xfId="7351" builtinId="9" hidden="1"/>
    <cellStyle name="Followed Hyperlink" xfId="9715" builtinId="9" hidden="1"/>
    <cellStyle name="Followed Hyperlink" xfId="7353" builtinId="9" hidden="1"/>
    <cellStyle name="Followed Hyperlink" xfId="9707" builtinId="9" hidden="1"/>
    <cellStyle name="Followed Hyperlink" xfId="7355" builtinId="9" hidden="1"/>
    <cellStyle name="Followed Hyperlink" xfId="7356" builtinId="9" hidden="1"/>
    <cellStyle name="Followed Hyperlink" xfId="7357" builtinId="9" hidden="1"/>
    <cellStyle name="Followed Hyperlink" xfId="9709" builtinId="9" hidden="1"/>
    <cellStyle name="Followed Hyperlink" xfId="7359" builtinId="9" hidden="1"/>
    <cellStyle name="Followed Hyperlink" xfId="9701" builtinId="9" hidden="1"/>
    <cellStyle name="Followed Hyperlink" xfId="7361" builtinId="9" hidden="1"/>
    <cellStyle name="Followed Hyperlink" xfId="7362" builtinId="9" hidden="1"/>
    <cellStyle name="Followed Hyperlink" xfId="7363" builtinId="9" hidden="1"/>
    <cellStyle name="Followed Hyperlink" xfId="9703" builtinId="9" hidden="1"/>
    <cellStyle name="Followed Hyperlink" xfId="7365" builtinId="9" hidden="1"/>
    <cellStyle name="Followed Hyperlink" xfId="9695" builtinId="9" hidden="1"/>
    <cellStyle name="Followed Hyperlink" xfId="9694" builtinId="9" hidden="1"/>
    <cellStyle name="Followed Hyperlink" xfId="9693" builtinId="9" hidden="1"/>
    <cellStyle name="Followed Hyperlink" xfId="11998" builtinId="9" hidden="1"/>
    <cellStyle name="Followed Hyperlink" xfId="11997" builtinId="9" hidden="1"/>
    <cellStyle name="Followed Hyperlink" xfId="11996" builtinId="9" hidden="1"/>
    <cellStyle name="Followed Hyperlink" xfId="11995" builtinId="9" hidden="1"/>
    <cellStyle name="Followed Hyperlink" xfId="11994" builtinId="9" hidden="1"/>
    <cellStyle name="Followed Hyperlink" xfId="11993" builtinId="9" hidden="1"/>
    <cellStyle name="Followed Hyperlink" xfId="11992" builtinId="9" hidden="1"/>
    <cellStyle name="Followed Hyperlink" xfId="11991" builtinId="9" hidden="1"/>
    <cellStyle name="Followed Hyperlink" xfId="11990" builtinId="9" hidden="1"/>
    <cellStyle name="Followed Hyperlink" xfId="11989" builtinId="9" hidden="1"/>
    <cellStyle name="Followed Hyperlink" xfId="11988" builtinId="9" hidden="1"/>
    <cellStyle name="Followed Hyperlink" xfId="11987" builtinId="9" hidden="1"/>
    <cellStyle name="Followed Hyperlink" xfId="11986" builtinId="9" hidden="1"/>
    <cellStyle name="Followed Hyperlink" xfId="11985" builtinId="9" hidden="1"/>
    <cellStyle name="Followed Hyperlink" xfId="11984" builtinId="9" hidden="1"/>
    <cellStyle name="Followed Hyperlink" xfId="11983" builtinId="9" hidden="1"/>
    <cellStyle name="Followed Hyperlink" xfId="11982" builtinId="9" hidden="1"/>
    <cellStyle name="Followed Hyperlink" xfId="11981" builtinId="9" hidden="1"/>
    <cellStyle name="Followed Hyperlink" xfId="11980" builtinId="9" hidden="1"/>
    <cellStyle name="Followed Hyperlink" xfId="11979" builtinId="9" hidden="1"/>
    <cellStyle name="Followed Hyperlink" xfId="11978" builtinId="9" hidden="1"/>
    <cellStyle name="Followed Hyperlink" xfId="11977" builtinId="9" hidden="1"/>
    <cellStyle name="Followed Hyperlink" xfId="11976" builtinId="9" hidden="1"/>
    <cellStyle name="Followed Hyperlink" xfId="11975" builtinId="9" hidden="1"/>
    <cellStyle name="Followed Hyperlink" xfId="11478" builtinId="9" hidden="1"/>
    <cellStyle name="Followed Hyperlink" xfId="11479" builtinId="9" hidden="1"/>
    <cellStyle name="Followed Hyperlink" xfId="11480" builtinId="9" hidden="1"/>
    <cellStyle name="Followed Hyperlink" xfId="11481" builtinId="9" hidden="1"/>
    <cellStyle name="Followed Hyperlink" xfId="11482" builtinId="9" hidden="1"/>
    <cellStyle name="Followed Hyperlink" xfId="11483" builtinId="9" hidden="1"/>
    <cellStyle name="Followed Hyperlink" xfId="12217" builtinId="9" hidden="1"/>
    <cellStyle name="Followed Hyperlink" xfId="11484" builtinId="9" hidden="1"/>
    <cellStyle name="Followed Hyperlink" xfId="12216" builtinId="9" hidden="1"/>
    <cellStyle name="Followed Hyperlink" xfId="11485" builtinId="9" hidden="1"/>
    <cellStyle name="Followed Hyperlink" xfId="12215" builtinId="9" hidden="1"/>
    <cellStyle name="Followed Hyperlink" xfId="12218" builtinId="9" hidden="1"/>
    <cellStyle name="Followed Hyperlink" xfId="11486" builtinId="9" hidden="1"/>
    <cellStyle name="Followed Hyperlink" xfId="11487" builtinId="9" hidden="1"/>
    <cellStyle name="Followed Hyperlink" xfId="11488" builtinId="9" hidden="1"/>
    <cellStyle name="Followed Hyperlink" xfId="11489" builtinId="9" hidden="1"/>
    <cellStyle name="Followed Hyperlink" xfId="11490" builtinId="9" hidden="1"/>
    <cellStyle name="Followed Hyperlink" xfId="11491" builtinId="9" hidden="1"/>
    <cellStyle name="Followed Hyperlink" xfId="11492" builtinId="9" hidden="1"/>
    <cellStyle name="Followed Hyperlink" xfId="11493" builtinId="9" hidden="1"/>
    <cellStyle name="Followed Hyperlink" xfId="11494" builtinId="9" hidden="1"/>
    <cellStyle name="Followed Hyperlink" xfId="11495" builtinId="9" hidden="1"/>
    <cellStyle name="Followed Hyperlink" xfId="11496" builtinId="9" hidden="1"/>
    <cellStyle name="Followed Hyperlink" xfId="11442" builtinId="9" hidden="1"/>
    <cellStyle name="Followed Hyperlink" xfId="11547" builtinId="9" hidden="1"/>
    <cellStyle name="Followed Hyperlink" xfId="12269" builtinId="9" hidden="1"/>
    <cellStyle name="Followed Hyperlink" xfId="11546" builtinId="9" hidden="1"/>
    <cellStyle name="Followed Hyperlink" xfId="12267" builtinId="9" hidden="1"/>
    <cellStyle name="Followed Hyperlink" xfId="11545" builtinId="9" hidden="1"/>
    <cellStyle name="Followed Hyperlink" xfId="12071" builtinId="9" hidden="1"/>
    <cellStyle name="Followed Hyperlink" xfId="11544" builtinId="9" hidden="1"/>
    <cellStyle name="Followed Hyperlink" xfId="12268" builtinId="9" hidden="1"/>
    <cellStyle name="Followed Hyperlink" xfId="11543" builtinId="9" hidden="1"/>
    <cellStyle name="Followed Hyperlink" xfId="12265" builtinId="9" hidden="1"/>
    <cellStyle name="Followed Hyperlink" xfId="12039" builtinId="9" hidden="1"/>
    <cellStyle name="Followed Hyperlink" xfId="12038" builtinId="9" hidden="1"/>
    <cellStyle name="Followed Hyperlink" xfId="12034" builtinId="9" hidden="1"/>
    <cellStyle name="Followed Hyperlink" xfId="12266" builtinId="9" hidden="1"/>
    <cellStyle name="Followed Hyperlink" xfId="12033" builtinId="9" hidden="1"/>
    <cellStyle name="Followed Hyperlink" xfId="11515" builtinId="9" hidden="1"/>
    <cellStyle name="Followed Hyperlink" xfId="12032" builtinId="9" hidden="1"/>
    <cellStyle name="Followed Hyperlink" xfId="11443" builtinId="9" hidden="1"/>
    <cellStyle name="Followed Hyperlink" xfId="12030" builtinId="9" hidden="1"/>
    <cellStyle name="Followed Hyperlink" xfId="12028" builtinId="9" hidden="1"/>
    <cellStyle name="Followed Hyperlink" xfId="12016" builtinId="9" hidden="1"/>
    <cellStyle name="Followed Hyperlink" xfId="12015" builtinId="9" hidden="1"/>
    <cellStyle name="Followed Hyperlink" xfId="11999" builtinId="9" hidden="1"/>
    <cellStyle name="Followed Hyperlink" xfId="11648" builtinId="9" hidden="1"/>
    <cellStyle name="Followed Hyperlink" xfId="11526" builtinId="9" hidden="1"/>
    <cellStyle name="Followed Hyperlink" xfId="12351" builtinId="9" hidden="1"/>
    <cellStyle name="Followed Hyperlink" xfId="11464" builtinId="9" hidden="1"/>
    <cellStyle name="Followed Hyperlink" xfId="11536" builtinId="9" hidden="1"/>
    <cellStyle name="Followed Hyperlink" xfId="11472" builtinId="9" hidden="1"/>
    <cellStyle name="Followed Hyperlink" xfId="12310" builtinId="9" hidden="1"/>
    <cellStyle name="Followed Hyperlink" xfId="12234" builtinId="9" hidden="1"/>
    <cellStyle name="Followed Hyperlink" xfId="11557" builtinId="9" hidden="1"/>
    <cellStyle name="Followed Hyperlink" xfId="12350" builtinId="9" hidden="1"/>
    <cellStyle name="Followed Hyperlink" xfId="12199" builtinId="9" hidden="1"/>
    <cellStyle name="Followed Hyperlink" xfId="11527" builtinId="9" hidden="1"/>
    <cellStyle name="Followed Hyperlink" xfId="12235" builtinId="9" hidden="1"/>
    <cellStyle name="Followed Hyperlink" xfId="11539" builtinId="9" hidden="1"/>
    <cellStyle name="Followed Hyperlink" xfId="11445" builtinId="9" hidden="1"/>
    <cellStyle name="Followed Hyperlink" xfId="11569" builtinId="9" hidden="1"/>
    <cellStyle name="Followed Hyperlink" xfId="11535" builtinId="9" hidden="1"/>
    <cellStyle name="Followed Hyperlink" xfId="12049" builtinId="9" hidden="1"/>
    <cellStyle name="Followed Hyperlink" xfId="12104" builtinId="9" hidden="1"/>
    <cellStyle name="Followed Hyperlink" xfId="11540" builtinId="9" hidden="1"/>
    <cellStyle name="Followed Hyperlink" xfId="11541" builtinId="9" hidden="1"/>
    <cellStyle name="Followed Hyperlink" xfId="12282" builtinId="9" hidden="1"/>
    <cellStyle name="Followed Hyperlink" xfId="11538" builtinId="9" hidden="1"/>
    <cellStyle name="Followed Hyperlink" xfId="12358" builtinId="9" hidden="1"/>
    <cellStyle name="Followed Hyperlink" xfId="11454" builtinId="9" hidden="1"/>
    <cellStyle name="Followed Hyperlink" xfId="12084" builtinId="9" hidden="1"/>
    <cellStyle name="Followed Hyperlink" xfId="11554" builtinId="9" hidden="1"/>
    <cellStyle name="Followed Hyperlink" xfId="12244" builtinId="9" hidden="1"/>
    <cellStyle name="Followed Hyperlink" xfId="11533" builtinId="9" hidden="1"/>
    <cellStyle name="Followed Hyperlink" xfId="12057" builtinId="9" hidden="1"/>
    <cellStyle name="Followed Hyperlink" xfId="12346" builtinId="9" hidden="1"/>
    <cellStyle name="Followed Hyperlink" xfId="11532" builtinId="9" hidden="1"/>
    <cellStyle name="Followed Hyperlink" xfId="12013" builtinId="9" hidden="1"/>
    <cellStyle name="Followed Hyperlink" xfId="12163" builtinId="9" hidden="1"/>
    <cellStyle name="Followed Hyperlink" xfId="12085" builtinId="9" hidden="1"/>
    <cellStyle name="Followed Hyperlink" xfId="11462" builtinId="9" hidden="1"/>
    <cellStyle name="Followed Hyperlink" xfId="12368" builtinId="9" hidden="1"/>
    <cellStyle name="Followed Hyperlink" xfId="12031" builtinId="9" hidden="1"/>
    <cellStyle name="Followed Hyperlink" xfId="12087" builtinId="9" hidden="1"/>
    <cellStyle name="Followed Hyperlink" xfId="11528" builtinId="9" hidden="1"/>
    <cellStyle name="Followed Hyperlink" xfId="12096" builtinId="9" hidden="1"/>
    <cellStyle name="Followed Hyperlink" xfId="12353" builtinId="9" hidden="1"/>
    <cellStyle name="Followed Hyperlink" xfId="12086" builtinId="9" hidden="1"/>
    <cellStyle name="Followed Hyperlink" xfId="12364" builtinId="9" hidden="1"/>
    <cellStyle name="Followed Hyperlink" xfId="11566" builtinId="9" hidden="1"/>
    <cellStyle name="Followed Hyperlink" xfId="12095" builtinId="9" hidden="1"/>
    <cellStyle name="Followed Hyperlink" xfId="11512" builtinId="9" hidden="1"/>
    <cellStyle name="Followed Hyperlink" xfId="11561" builtinId="9" hidden="1"/>
    <cellStyle name="Followed Hyperlink" xfId="12280" builtinId="9" hidden="1"/>
    <cellStyle name="Followed Hyperlink" xfId="12228" builtinId="9" hidden="1"/>
    <cellStyle name="Followed Hyperlink" xfId="12281" builtinId="9" hidden="1"/>
    <cellStyle name="Followed Hyperlink" xfId="11463" builtinId="9" hidden="1"/>
    <cellStyle name="Followed Hyperlink" xfId="12349" builtinId="9" hidden="1"/>
    <cellStyle name="Followed Hyperlink" xfId="11520" builtinId="9" hidden="1"/>
    <cellStyle name="Followed Hyperlink" xfId="11972" builtinId="9" hidden="1"/>
    <cellStyle name="Followed Hyperlink" xfId="11555" builtinId="9" hidden="1"/>
    <cellStyle name="Followed Hyperlink" xfId="11534" builtinId="9" hidden="1"/>
    <cellStyle name="Followed Hyperlink" xfId="12356" builtinId="9" hidden="1"/>
    <cellStyle name="Followed Hyperlink" xfId="11530" builtinId="9" hidden="1"/>
    <cellStyle name="Followed Hyperlink" xfId="12025" builtinId="9" hidden="1"/>
    <cellStyle name="Followed Hyperlink" xfId="12029" builtinId="9" hidden="1"/>
    <cellStyle name="Followed Hyperlink" xfId="12048" builtinId="9" hidden="1"/>
    <cellStyle name="Followed Hyperlink" xfId="11518" builtinId="9" hidden="1"/>
    <cellStyle name="Followed Hyperlink" xfId="12357" builtinId="9" hidden="1"/>
    <cellStyle name="Followed Hyperlink" xfId="11475" builtinId="9" hidden="1"/>
    <cellStyle name="Followed Hyperlink" xfId="12166" builtinId="9" hidden="1"/>
    <cellStyle name="Followed Hyperlink" xfId="12243" builtinId="9" hidden="1"/>
    <cellStyle name="Followed Hyperlink" xfId="11468" builtinId="9" hidden="1"/>
    <cellStyle name="Followed Hyperlink" xfId="11522" builtinId="9" hidden="1"/>
    <cellStyle name="Followed Hyperlink" xfId="12041" builtinId="9" hidden="1"/>
    <cellStyle name="Followed Hyperlink" xfId="12221" builtinId="9" hidden="1"/>
    <cellStyle name="Followed Hyperlink" xfId="11470" builtinId="9" hidden="1"/>
    <cellStyle name="Followed Hyperlink" xfId="1151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7" builtinId="9" hidden="1"/>
    <cellStyle name="Followed Hyperlink" xfId="9188" builtinId="9" hidden="1"/>
    <cellStyle name="Followed Hyperlink" xfId="9946" builtinId="9" hidden="1"/>
    <cellStyle name="Followed Hyperlink" xfId="7995" builtinId="9" hidden="1"/>
    <cellStyle name="Followed Hyperlink" xfId="9190" builtinId="9" hidden="1"/>
    <cellStyle name="Followed Hyperlink" xfId="9943" builtinId="9" hidden="1"/>
    <cellStyle name="Followed Hyperlink" xfId="7994" builtinId="9" hidden="1"/>
    <cellStyle name="Followed Hyperlink" xfId="7993" builtinId="9" hidden="1"/>
    <cellStyle name="Followed Hyperlink" xfId="7992" builtinId="9" hidden="1"/>
    <cellStyle name="Followed Hyperlink" xfId="9193" builtinId="9" hidden="1"/>
    <cellStyle name="Followed Hyperlink" xfId="9194" builtinId="9" hidden="1"/>
    <cellStyle name="Followed Hyperlink" xfId="7991" builtinId="9" hidden="1"/>
    <cellStyle name="Followed Hyperlink" xfId="9195" builtinId="9" hidden="1"/>
    <cellStyle name="Followed Hyperlink" xfId="6787" builtinId="9" hidden="1"/>
    <cellStyle name="Followed Hyperlink" xfId="13046" builtinId="9" hidden="1"/>
    <cellStyle name="Followed Hyperlink" xfId="13045" builtinId="9" hidden="1"/>
    <cellStyle name="Followed Hyperlink" xfId="13044" builtinId="9" hidden="1"/>
    <cellStyle name="Followed Hyperlink" xfId="13043" builtinId="9" hidden="1"/>
    <cellStyle name="Followed Hyperlink" xfId="13042" builtinId="9" hidden="1"/>
    <cellStyle name="Followed Hyperlink" xfId="13041" builtinId="9" hidden="1"/>
    <cellStyle name="Followed Hyperlink" xfId="13040" builtinId="9" hidden="1"/>
    <cellStyle name="Followed Hyperlink" xfId="13039" builtinId="9" hidden="1"/>
    <cellStyle name="Followed Hyperlink" xfId="13038" builtinId="9" hidden="1"/>
    <cellStyle name="Followed Hyperlink" xfId="13037" builtinId="9" hidden="1"/>
    <cellStyle name="Followed Hyperlink" xfId="13036" builtinId="9" hidden="1"/>
    <cellStyle name="Followed Hyperlink" xfId="13035" builtinId="9" hidden="1"/>
    <cellStyle name="Followed Hyperlink" xfId="13034" builtinId="9" hidden="1"/>
    <cellStyle name="Followed Hyperlink" xfId="13033" builtinId="9" hidden="1"/>
    <cellStyle name="Followed Hyperlink" xfId="13032" builtinId="9" hidden="1"/>
    <cellStyle name="Followed Hyperlink" xfId="13031" builtinId="9" hidden="1"/>
    <cellStyle name="Followed Hyperlink" xfId="13030" builtinId="9" hidden="1"/>
    <cellStyle name="Followed Hyperlink" xfId="13029" builtinId="9" hidden="1"/>
    <cellStyle name="Followed Hyperlink" xfId="13028" builtinId="9" hidden="1"/>
    <cellStyle name="Followed Hyperlink" xfId="13027" builtinId="9" hidden="1"/>
    <cellStyle name="Followed Hyperlink" xfId="13026" builtinId="9" hidden="1"/>
    <cellStyle name="Followed Hyperlink" xfId="13025" builtinId="9" hidden="1"/>
    <cellStyle name="Followed Hyperlink" xfId="13024" builtinId="9" hidden="1"/>
    <cellStyle name="Followed Hyperlink" xfId="13023" builtinId="9" hidden="1"/>
    <cellStyle name="Followed Hyperlink" xfId="12574" builtinId="9" hidden="1"/>
    <cellStyle name="Followed Hyperlink" xfId="12575" builtinId="9" hidden="1"/>
    <cellStyle name="Followed Hyperlink" xfId="12576" builtinId="9" hidden="1"/>
    <cellStyle name="Followed Hyperlink" xfId="12577" builtinId="9" hidden="1"/>
    <cellStyle name="Followed Hyperlink" xfId="12578" builtinId="9" hidden="1"/>
    <cellStyle name="Followed Hyperlink" xfId="12579" builtinId="9" hidden="1"/>
    <cellStyle name="Followed Hyperlink" xfId="13261" builtinId="9" hidden="1"/>
    <cellStyle name="Followed Hyperlink" xfId="12580" builtinId="9" hidden="1"/>
    <cellStyle name="Followed Hyperlink" xfId="13260" builtinId="9" hidden="1"/>
    <cellStyle name="Followed Hyperlink" xfId="12581" builtinId="9" hidden="1"/>
    <cellStyle name="Followed Hyperlink" xfId="13259" builtinId="9" hidden="1"/>
    <cellStyle name="Followed Hyperlink" xfId="13262" builtinId="9" hidden="1"/>
    <cellStyle name="Followed Hyperlink" xfId="12582" builtinId="9" hidden="1"/>
    <cellStyle name="Followed Hyperlink" xfId="12583" builtinId="9" hidden="1"/>
    <cellStyle name="Followed Hyperlink" xfId="12584" builtinId="9" hidden="1"/>
    <cellStyle name="Followed Hyperlink" xfId="12585" builtinId="9" hidden="1"/>
    <cellStyle name="Followed Hyperlink" xfId="12586" builtinId="9" hidden="1"/>
    <cellStyle name="Followed Hyperlink" xfId="12587" builtinId="9" hidden="1"/>
    <cellStyle name="Followed Hyperlink" xfId="12588" builtinId="9" hidden="1"/>
    <cellStyle name="Followed Hyperlink" xfId="12589" builtinId="9" hidden="1"/>
    <cellStyle name="Followed Hyperlink" xfId="12590" builtinId="9" hidden="1"/>
    <cellStyle name="Followed Hyperlink" xfId="12591" builtinId="9" hidden="1"/>
    <cellStyle name="Followed Hyperlink" xfId="12592" builtinId="9" hidden="1"/>
    <cellStyle name="Followed Hyperlink" xfId="12544" builtinId="9" hidden="1"/>
    <cellStyle name="Followed Hyperlink" xfId="12647" builtinId="9" hidden="1"/>
    <cellStyle name="Followed Hyperlink" xfId="13302" builtinId="9" hidden="1"/>
    <cellStyle name="Followed Hyperlink" xfId="12646" builtinId="9" hidden="1"/>
    <cellStyle name="Followed Hyperlink" xfId="13300" builtinId="9" hidden="1"/>
    <cellStyle name="Followed Hyperlink" xfId="12645" builtinId="9" hidden="1"/>
    <cellStyle name="Followed Hyperlink" xfId="13118" builtinId="9" hidden="1"/>
    <cellStyle name="Followed Hyperlink" xfId="12644" builtinId="9" hidden="1"/>
    <cellStyle name="Followed Hyperlink" xfId="13301" builtinId="9" hidden="1"/>
    <cellStyle name="Followed Hyperlink" xfId="12643" builtinId="9" hidden="1"/>
    <cellStyle name="Followed Hyperlink" xfId="13298" builtinId="9" hidden="1"/>
    <cellStyle name="Followed Hyperlink" xfId="13086" builtinId="9" hidden="1"/>
    <cellStyle name="Followed Hyperlink" xfId="13085" builtinId="9" hidden="1"/>
    <cellStyle name="Followed Hyperlink" xfId="13081" builtinId="9" hidden="1"/>
    <cellStyle name="Followed Hyperlink" xfId="13299" builtinId="9" hidden="1"/>
    <cellStyle name="Followed Hyperlink" xfId="13080" builtinId="9" hidden="1"/>
    <cellStyle name="Followed Hyperlink" xfId="12614" builtinId="9" hidden="1"/>
    <cellStyle name="Followed Hyperlink" xfId="13079" builtinId="9" hidden="1"/>
    <cellStyle name="Followed Hyperlink" xfId="12545" builtinId="9" hidden="1"/>
    <cellStyle name="Followed Hyperlink" xfId="13077" builtinId="9" hidden="1"/>
    <cellStyle name="Followed Hyperlink" xfId="13075" builtinId="9" hidden="1"/>
    <cellStyle name="Followed Hyperlink" xfId="13063" builtinId="9" hidden="1"/>
    <cellStyle name="Followed Hyperlink" xfId="13062" builtinId="9" hidden="1"/>
    <cellStyle name="Followed Hyperlink" xfId="13047" builtinId="9" hidden="1"/>
    <cellStyle name="Followed Hyperlink" xfId="12746" builtinId="9" hidden="1"/>
    <cellStyle name="Followed Hyperlink" xfId="12625" builtinId="9" hidden="1"/>
    <cellStyle name="Followed Hyperlink" xfId="13373" builtinId="9" hidden="1"/>
    <cellStyle name="Followed Hyperlink" xfId="12563" builtinId="9" hidden="1"/>
    <cellStyle name="Followed Hyperlink" xfId="12636" builtinId="9" hidden="1"/>
    <cellStyle name="Followed Hyperlink" xfId="12570" builtinId="9" hidden="1"/>
    <cellStyle name="Followed Hyperlink" xfId="13339" builtinId="9" hidden="1"/>
    <cellStyle name="Followed Hyperlink" xfId="13276" builtinId="9" hidden="1"/>
    <cellStyle name="Followed Hyperlink" xfId="12656" builtinId="9" hidden="1"/>
    <cellStyle name="Followed Hyperlink" xfId="13372" builtinId="9" hidden="1"/>
    <cellStyle name="Followed Hyperlink" xfId="13243" builtinId="9" hidden="1"/>
    <cellStyle name="Followed Hyperlink" xfId="12626" builtinId="9" hidden="1"/>
    <cellStyle name="Followed Hyperlink" xfId="13277" builtinId="9" hidden="1"/>
    <cellStyle name="Followed Hyperlink" xfId="12639" builtinId="9" hidden="1"/>
    <cellStyle name="Followed Hyperlink" xfId="12547" builtinId="9" hidden="1"/>
    <cellStyle name="Followed Hyperlink" xfId="12667" builtinId="9" hidden="1"/>
    <cellStyle name="Followed Hyperlink" xfId="12635" builtinId="9" hidden="1"/>
    <cellStyle name="Followed Hyperlink" xfId="13097" builtinId="9" hidden="1"/>
    <cellStyle name="Followed Hyperlink" xfId="13151" builtinId="9" hidden="1"/>
    <cellStyle name="Followed Hyperlink" xfId="12640" builtinId="9" hidden="1"/>
    <cellStyle name="Followed Hyperlink" xfId="12641" builtinId="9" hidden="1"/>
    <cellStyle name="Followed Hyperlink" xfId="13315" builtinId="9" hidden="1"/>
    <cellStyle name="Followed Hyperlink" xfId="12638" builtinId="9" hidden="1"/>
    <cellStyle name="Followed Hyperlink" xfId="13380" builtinId="9" hidden="1"/>
    <cellStyle name="Followed Hyperlink" xfId="12555" builtinId="9" hidden="1"/>
    <cellStyle name="Followed Hyperlink" xfId="13132" builtinId="9" hidden="1"/>
    <cellStyle name="Followed Hyperlink" xfId="12653" builtinId="9" hidden="1"/>
    <cellStyle name="Followed Hyperlink" xfId="13285" builtinId="9" hidden="1"/>
    <cellStyle name="Followed Hyperlink" xfId="12633" builtinId="9" hidden="1"/>
    <cellStyle name="Followed Hyperlink" xfId="13104" builtinId="9" hidden="1"/>
    <cellStyle name="Followed Hyperlink" xfId="13368" builtinId="9" hidden="1"/>
    <cellStyle name="Followed Hyperlink" xfId="12632" builtinId="9" hidden="1"/>
    <cellStyle name="Followed Hyperlink" xfId="13060" builtinId="9" hidden="1"/>
    <cellStyle name="Followed Hyperlink" xfId="13207" builtinId="9" hidden="1"/>
    <cellStyle name="Followed Hyperlink" xfId="13133" builtinId="9" hidden="1"/>
    <cellStyle name="Followed Hyperlink" xfId="12561" builtinId="9" hidden="1"/>
    <cellStyle name="Followed Hyperlink" xfId="13390" builtinId="9" hidden="1"/>
    <cellStyle name="Followed Hyperlink" xfId="13078" builtinId="9" hidden="1"/>
    <cellStyle name="Followed Hyperlink" xfId="13135" builtinId="9" hidden="1"/>
    <cellStyle name="Followed Hyperlink" xfId="12627" builtinId="9" hidden="1"/>
    <cellStyle name="Followed Hyperlink" xfId="13143" builtinId="9" hidden="1"/>
    <cellStyle name="Followed Hyperlink" xfId="13375" builtinId="9" hidden="1"/>
    <cellStyle name="Followed Hyperlink" xfId="13134" builtinId="9" hidden="1"/>
    <cellStyle name="Followed Hyperlink" xfId="13386" builtinId="9" hidden="1"/>
    <cellStyle name="Followed Hyperlink" xfId="12664" builtinId="9" hidden="1"/>
    <cellStyle name="Followed Hyperlink" xfId="13142" builtinId="9" hidden="1"/>
    <cellStyle name="Followed Hyperlink" xfId="12611" builtinId="9" hidden="1"/>
    <cellStyle name="Followed Hyperlink" xfId="12659" builtinId="9" hidden="1"/>
    <cellStyle name="Followed Hyperlink" xfId="13313" builtinId="9" hidden="1"/>
    <cellStyle name="Followed Hyperlink" xfId="13271" builtinId="9" hidden="1"/>
    <cellStyle name="Followed Hyperlink" xfId="13314" builtinId="9" hidden="1"/>
    <cellStyle name="Followed Hyperlink" xfId="12562" builtinId="9" hidden="1"/>
    <cellStyle name="Followed Hyperlink" xfId="13371" builtinId="9" hidden="1"/>
    <cellStyle name="Followed Hyperlink" xfId="12619" builtinId="9" hidden="1"/>
    <cellStyle name="Followed Hyperlink" xfId="13020" builtinId="9" hidden="1"/>
    <cellStyle name="Followed Hyperlink" xfId="12654" builtinId="9" hidden="1"/>
    <cellStyle name="Followed Hyperlink" xfId="12634" builtinId="9" hidden="1"/>
    <cellStyle name="Followed Hyperlink" xfId="13378" builtinId="9" hidden="1"/>
    <cellStyle name="Followed Hyperlink" xfId="12630" builtinId="9" hidden="1"/>
    <cellStyle name="Followed Hyperlink" xfId="13072" builtinId="9" hidden="1"/>
    <cellStyle name="Followed Hyperlink" xfId="13076" builtinId="9" hidden="1"/>
    <cellStyle name="Followed Hyperlink" xfId="13096" builtinId="9" hidden="1"/>
    <cellStyle name="Followed Hyperlink" xfId="12617" builtinId="9" hidden="1"/>
    <cellStyle name="Followed Hyperlink" xfId="13379" builtinId="9" hidden="1"/>
    <cellStyle name="Followed Hyperlink" xfId="12572" builtinId="9" hidden="1"/>
    <cellStyle name="Followed Hyperlink" xfId="13210" builtinId="9" hidden="1"/>
    <cellStyle name="Followed Hyperlink" xfId="13284" builtinId="9" hidden="1"/>
    <cellStyle name="Followed Hyperlink" xfId="12566" builtinId="9" hidden="1"/>
    <cellStyle name="Followed Hyperlink" xfId="12621" builtinId="9" hidden="1"/>
    <cellStyle name="Followed Hyperlink" xfId="13088" builtinId="9" hidden="1"/>
    <cellStyle name="Followed Hyperlink" xfId="13264" builtinId="9" hidden="1"/>
    <cellStyle name="Followed Hyperlink" xfId="12568" builtinId="9" hidden="1"/>
    <cellStyle name="Followed Hyperlink" xfId="12610" builtinId="9" hidden="1"/>
    <cellStyle name="Followed Hyperlink" xfId="12608" builtinId="9" hidden="1"/>
    <cellStyle name="Followed Hyperlink" xfId="12955" builtinId="9" hidden="1"/>
    <cellStyle name="Followed Hyperlink" xfId="7976" builtinId="9" hidden="1"/>
    <cellStyle name="Followed Hyperlink" xfId="11506" builtinId="9" hidden="1"/>
    <cellStyle name="Followed Hyperlink" xfId="12412" builtinId="9" hidden="1"/>
    <cellStyle name="Followed Hyperlink" xfId="8613" builtinId="9" hidden="1"/>
    <cellStyle name="Followed Hyperlink" xfId="6444" builtinId="9" hidden="1"/>
    <cellStyle name="Followed Hyperlink" xfId="7968" builtinId="9" hidden="1"/>
    <cellStyle name="Followed Hyperlink" xfId="12609" builtinId="9" hidden="1"/>
    <cellStyle name="Followed Hyperlink" xfId="12948" builtinId="9" hidden="1"/>
    <cellStyle name="Followed Hyperlink" xfId="7974" builtinId="9" hidden="1"/>
    <cellStyle name="Followed Hyperlink" xfId="12607" builtinId="9" hidden="1"/>
    <cellStyle name="Followed Hyperlink" xfId="12963" builtinId="9" hidden="1"/>
    <cellStyle name="Followed Hyperlink" xfId="13166" builtinId="9" hidden="1"/>
    <cellStyle name="Followed Hyperlink" xfId="13327" builtinId="9" hidden="1"/>
    <cellStyle name="Followed Hyperlink" xfId="11765" builtinId="9" hidden="1"/>
    <cellStyle name="Followed Hyperlink" xfId="7426" builtinId="9" hidden="1"/>
    <cellStyle name="Followed Hyperlink" xfId="7669" builtinId="9" hidden="1"/>
    <cellStyle name="Followed Hyperlink" xfId="9213" builtinId="9" hidden="1"/>
    <cellStyle name="Followed Hyperlink" xfId="7922" builtinId="9" hidden="1"/>
    <cellStyle name="Followed Hyperlink" xfId="12143" builtinId="9" hidden="1"/>
    <cellStyle name="Followed Hyperlink" xfId="9369" builtinId="9" hidden="1"/>
    <cellStyle name="Followed Hyperlink" xfId="7672" builtinId="9" hidden="1"/>
    <cellStyle name="Followed Hyperlink" xfId="7673" builtinId="9" hidden="1"/>
    <cellStyle name="Followed Hyperlink" xfId="13778" builtinId="9" hidden="1"/>
    <cellStyle name="Followed Hyperlink" xfId="13777" builtinId="9" hidden="1"/>
    <cellStyle name="Followed Hyperlink" xfId="13776" builtinId="9" hidden="1"/>
    <cellStyle name="Followed Hyperlink" xfId="13775" builtinId="9" hidden="1"/>
    <cellStyle name="Followed Hyperlink" xfId="13774" builtinId="9" hidden="1"/>
    <cellStyle name="Followed Hyperlink" xfId="13773" builtinId="9" hidden="1"/>
    <cellStyle name="Followed Hyperlink" xfId="13772" builtinId="9" hidden="1"/>
    <cellStyle name="Followed Hyperlink" xfId="13771" builtinId="9" hidden="1"/>
    <cellStyle name="Followed Hyperlink" xfId="13770" builtinId="9" hidden="1"/>
    <cellStyle name="Followed Hyperlink" xfId="13769" builtinId="9" hidden="1"/>
    <cellStyle name="Followed Hyperlink" xfId="13768" builtinId="9" hidden="1"/>
    <cellStyle name="Followed Hyperlink" xfId="13767" builtinId="9" hidden="1"/>
    <cellStyle name="Followed Hyperlink" xfId="13766" builtinId="9" hidden="1"/>
    <cellStyle name="Followed Hyperlink" xfId="13765" builtinId="9" hidden="1"/>
    <cellStyle name="Followed Hyperlink" xfId="13764" builtinId="9" hidden="1"/>
    <cellStyle name="Followed Hyperlink" xfId="13763" builtinId="9" hidden="1"/>
    <cellStyle name="Followed Hyperlink" xfId="13762" builtinId="9" hidden="1"/>
    <cellStyle name="Followed Hyperlink" xfId="13761" builtinId="9" hidden="1"/>
    <cellStyle name="Followed Hyperlink" xfId="13760" builtinId="9" hidden="1"/>
    <cellStyle name="Followed Hyperlink" xfId="13759" builtinId="9" hidden="1"/>
    <cellStyle name="Followed Hyperlink" xfId="13758" builtinId="9" hidden="1"/>
    <cellStyle name="Followed Hyperlink" xfId="13757" builtinId="9" hidden="1"/>
    <cellStyle name="Followed Hyperlink" xfId="13756" builtinId="9" hidden="1"/>
    <cellStyle name="Followed Hyperlink" xfId="13755" builtinId="9" hidden="1"/>
    <cellStyle name="Followed Hyperlink" xfId="6603" builtinId="9" hidden="1"/>
    <cellStyle name="Followed Hyperlink" xfId="8639" builtinId="9" hidden="1"/>
    <cellStyle name="Followed Hyperlink" xfId="10219" builtinId="9" hidden="1"/>
    <cellStyle name="Followed Hyperlink" xfId="9718" builtinId="9" hidden="1"/>
    <cellStyle name="Followed Hyperlink" xfId="10126" builtinId="9" hidden="1"/>
    <cellStyle name="Followed Hyperlink" xfId="7496" builtinId="9" hidden="1"/>
    <cellStyle name="Followed Hyperlink" xfId="13958" builtinId="9" hidden="1"/>
    <cellStyle name="Followed Hyperlink" xfId="10218" builtinId="9" hidden="1"/>
    <cellStyle name="Followed Hyperlink" xfId="13957" builtinId="9" hidden="1"/>
    <cellStyle name="Followed Hyperlink" xfId="8614" builtinId="9" hidden="1"/>
    <cellStyle name="Followed Hyperlink" xfId="13956" builtinId="9" hidden="1"/>
    <cellStyle name="Followed Hyperlink" xfId="13959" builtinId="9" hidden="1"/>
    <cellStyle name="Followed Hyperlink" xfId="10216" builtinId="9" hidden="1"/>
    <cellStyle name="Followed Hyperlink" xfId="6601" builtinId="9" hidden="1"/>
    <cellStyle name="Followed Hyperlink" xfId="6574" builtinId="9" hidden="1"/>
    <cellStyle name="Followed Hyperlink" xfId="7495" builtinId="9" hidden="1"/>
    <cellStyle name="Followed Hyperlink" xfId="8404" builtinId="9" hidden="1"/>
    <cellStyle name="Followed Hyperlink" xfId="6600" builtinId="9" hidden="1"/>
    <cellStyle name="Followed Hyperlink" xfId="11286" builtinId="9" hidden="1"/>
    <cellStyle name="Followed Hyperlink" xfId="9565" builtinId="9" hidden="1"/>
    <cellStyle name="Followed Hyperlink" xfId="9563" builtinId="9" hidden="1"/>
    <cellStyle name="Followed Hyperlink" xfId="7494" builtinId="9" hidden="1"/>
    <cellStyle name="Followed Hyperlink" xfId="6590" builtinId="9" hidden="1"/>
    <cellStyle name="Followed Hyperlink" xfId="6614" builtinId="9" hidden="1"/>
    <cellStyle name="Followed Hyperlink" xfId="13440" builtinId="9" hidden="1"/>
    <cellStyle name="Followed Hyperlink" xfId="14006" builtinId="9" hidden="1"/>
    <cellStyle name="Followed Hyperlink" xfId="13439" builtinId="9" hidden="1"/>
    <cellStyle name="Followed Hyperlink" xfId="14004" builtinId="9" hidden="1"/>
    <cellStyle name="Followed Hyperlink" xfId="13438" builtinId="9" hidden="1"/>
    <cellStyle name="Followed Hyperlink" xfId="13841" builtinId="9" hidden="1"/>
    <cellStyle name="Followed Hyperlink" xfId="13437" builtinId="9" hidden="1"/>
    <cellStyle name="Followed Hyperlink" xfId="14005" builtinId="9" hidden="1"/>
    <cellStyle name="Followed Hyperlink" xfId="13436" builtinId="9" hidden="1"/>
    <cellStyle name="Followed Hyperlink" xfId="14002" builtinId="9" hidden="1"/>
    <cellStyle name="Followed Hyperlink" xfId="13811" builtinId="9" hidden="1"/>
    <cellStyle name="Followed Hyperlink" xfId="13810" builtinId="9" hidden="1"/>
    <cellStyle name="Followed Hyperlink" xfId="13808" builtinId="9" hidden="1"/>
    <cellStyle name="Followed Hyperlink" xfId="14003" builtinId="9" hidden="1"/>
    <cellStyle name="Followed Hyperlink" xfId="13807" builtinId="9" hidden="1"/>
    <cellStyle name="Followed Hyperlink" xfId="13409" builtinId="9" hidden="1"/>
    <cellStyle name="Followed Hyperlink" xfId="13806" builtinId="9" hidden="1"/>
    <cellStyle name="Followed Hyperlink" xfId="6577" builtinId="9" hidden="1"/>
    <cellStyle name="Followed Hyperlink" xfId="13804" builtinId="9" hidden="1"/>
    <cellStyle name="Followed Hyperlink" xfId="13802" builtinId="9" hidden="1"/>
    <cellStyle name="Followed Hyperlink" xfId="13795" builtinId="9" hidden="1"/>
    <cellStyle name="Followed Hyperlink" xfId="13794" builtinId="9" hidden="1"/>
    <cellStyle name="Followed Hyperlink" xfId="13779" builtinId="9" hidden="1"/>
    <cellStyle name="Followed Hyperlink" xfId="13517" builtinId="9" hidden="1"/>
    <cellStyle name="Followed Hyperlink" xfId="13418" builtinId="9" hidden="1"/>
    <cellStyle name="Followed Hyperlink" xfId="14082" builtinId="9" hidden="1"/>
    <cellStyle name="Followed Hyperlink" xfId="8400" builtinId="9" hidden="1"/>
    <cellStyle name="Followed Hyperlink" xfId="13429" builtinId="9" hidden="1"/>
    <cellStyle name="Followed Hyperlink" xfId="6604" builtinId="9" hidden="1"/>
    <cellStyle name="Followed Hyperlink" xfId="14043" builtinId="9" hidden="1"/>
    <cellStyle name="Followed Hyperlink" xfId="13978" builtinId="9" hidden="1"/>
    <cellStyle name="Followed Hyperlink" xfId="13449" builtinId="9" hidden="1"/>
    <cellStyle name="Followed Hyperlink" xfId="14081" builtinId="9" hidden="1"/>
    <cellStyle name="Followed Hyperlink" xfId="13943" builtinId="9" hidden="1"/>
    <cellStyle name="Followed Hyperlink" xfId="13419" builtinId="9" hidden="1"/>
    <cellStyle name="Followed Hyperlink" xfId="13979" builtinId="9" hidden="1"/>
    <cellStyle name="Followed Hyperlink" xfId="13432" builtinId="9" hidden="1"/>
    <cellStyle name="Followed Hyperlink" xfId="10143" builtinId="9" hidden="1"/>
    <cellStyle name="Followed Hyperlink" xfId="13458" builtinId="9" hidden="1"/>
    <cellStyle name="Followed Hyperlink" xfId="13428" builtinId="9" hidden="1"/>
    <cellStyle name="Followed Hyperlink" xfId="13824" builtinId="9" hidden="1"/>
    <cellStyle name="Followed Hyperlink" xfId="13866" builtinId="9" hidden="1"/>
    <cellStyle name="Followed Hyperlink" xfId="13433" builtinId="9" hidden="1"/>
    <cellStyle name="Followed Hyperlink" xfId="13434" builtinId="9" hidden="1"/>
    <cellStyle name="Followed Hyperlink" xfId="14018" builtinId="9" hidden="1"/>
    <cellStyle name="Followed Hyperlink" xfId="13431" builtinId="9" hidden="1"/>
    <cellStyle name="Followed Hyperlink" xfId="14089" builtinId="9" hidden="1"/>
    <cellStyle name="Followed Hyperlink" xfId="9139" builtinId="9" hidden="1"/>
    <cellStyle name="Followed Hyperlink" xfId="13851" builtinId="9" hidden="1"/>
    <cellStyle name="Followed Hyperlink" xfId="13446" builtinId="9" hidden="1"/>
    <cellStyle name="Followed Hyperlink" xfId="13987" builtinId="9" hidden="1"/>
    <cellStyle name="Followed Hyperlink" xfId="13426" builtinId="9" hidden="1"/>
    <cellStyle name="Followed Hyperlink" xfId="13831" builtinId="9" hidden="1"/>
    <cellStyle name="Followed Hyperlink" xfId="14078" builtinId="9" hidden="1"/>
    <cellStyle name="Followed Hyperlink" xfId="13425" builtinId="9" hidden="1"/>
    <cellStyle name="Followed Hyperlink" xfId="13792" builtinId="9" hidden="1"/>
    <cellStyle name="Followed Hyperlink" xfId="13916" builtinId="9" hidden="1"/>
    <cellStyle name="Followed Hyperlink" xfId="13852" builtinId="9" hidden="1"/>
    <cellStyle name="Followed Hyperlink" xfId="10209" builtinId="9" hidden="1"/>
    <cellStyle name="Followed Hyperlink" xfId="14097" builtinId="9" hidden="1"/>
    <cellStyle name="Followed Hyperlink" xfId="13805" builtinId="9" hidden="1"/>
    <cellStyle name="Followed Hyperlink" xfId="13854" builtinId="9" hidden="1"/>
    <cellStyle name="Followed Hyperlink" xfId="13420" builtinId="9" hidden="1"/>
    <cellStyle name="Followed Hyperlink" xfId="13862" builtinId="9" hidden="1"/>
    <cellStyle name="Followed Hyperlink" xfId="14084" builtinId="9" hidden="1"/>
    <cellStyle name="Followed Hyperlink" xfId="13853" builtinId="9" hidden="1"/>
    <cellStyle name="Followed Hyperlink" xfId="14094" builtinId="9" hidden="1"/>
    <cellStyle name="Followed Hyperlink" xfId="13455" builtinId="9" hidden="1"/>
    <cellStyle name="Followed Hyperlink" xfId="13861" builtinId="9" hidden="1"/>
    <cellStyle name="Followed Hyperlink" xfId="13406" builtinId="9" hidden="1"/>
    <cellStyle name="Followed Hyperlink" xfId="13452" builtinId="9" hidden="1"/>
    <cellStyle name="Followed Hyperlink" xfId="14016" builtinId="9" hidden="1"/>
    <cellStyle name="Followed Hyperlink" xfId="13969" builtinId="9" hidden="1"/>
    <cellStyle name="Followed Hyperlink" xfId="14017" builtinId="9" hidden="1"/>
    <cellStyle name="Followed Hyperlink" xfId="6575" builtinId="9" hidden="1"/>
    <cellStyle name="Followed Hyperlink" xfId="14080" builtinId="9" hidden="1"/>
    <cellStyle name="Followed Hyperlink" xfId="13414" builtinId="9" hidden="1"/>
    <cellStyle name="Followed Hyperlink" xfId="13753" builtinId="9" hidden="1"/>
    <cellStyle name="Followed Hyperlink" xfId="13447" builtinId="9" hidden="1"/>
    <cellStyle name="Followed Hyperlink" xfId="13427" builtinId="9" hidden="1"/>
    <cellStyle name="Followed Hyperlink" xfId="14087" builtinId="9" hidden="1"/>
    <cellStyle name="Followed Hyperlink" xfId="13423" builtinId="9" hidden="1"/>
    <cellStyle name="Followed Hyperlink" xfId="13800" builtinId="9" hidden="1"/>
    <cellStyle name="Followed Hyperlink" xfId="13803" builtinId="9" hidden="1"/>
    <cellStyle name="Followed Hyperlink" xfId="13823" builtinId="9" hidden="1"/>
    <cellStyle name="Followed Hyperlink" xfId="13412" builtinId="9" hidden="1"/>
    <cellStyle name="Followed Hyperlink" xfId="14088" builtinId="9" hidden="1"/>
    <cellStyle name="Followed Hyperlink" xfId="10125" builtinId="9" hidden="1"/>
    <cellStyle name="Followed Hyperlink" xfId="13919" builtinId="9" hidden="1"/>
    <cellStyle name="Followed Hyperlink" xfId="13986" builtinId="9" hidden="1"/>
    <cellStyle name="Followed Hyperlink" xfId="6605" builtinId="9" hidden="1"/>
    <cellStyle name="Followed Hyperlink" xfId="13415" builtinId="9" hidden="1"/>
    <cellStyle name="Followed Hyperlink" xfId="13814" builtinId="9" hidden="1"/>
    <cellStyle name="Followed Hyperlink" xfId="13962" builtinId="9" hidden="1"/>
    <cellStyle name="Followed Hyperlink" xfId="10217" builtinId="9" hidden="1"/>
    <cellStyle name="Followed Hyperlink" xfId="13405" builtinId="9" hidden="1"/>
    <cellStyle name="Followed Hyperlink" xfId="8330" builtinId="9" hidden="1"/>
    <cellStyle name="Followed Hyperlink" xfId="8617" builtinId="9" hidden="1"/>
    <cellStyle name="Followed Hyperlink" xfId="13903" builtinId="9" hidden="1"/>
    <cellStyle name="Followed Hyperlink" xfId="9548" builtinId="9" hidden="1"/>
    <cellStyle name="Followed Hyperlink" xfId="12886" builtinId="9" hidden="1"/>
    <cellStyle name="Followed Hyperlink" xfId="9359" builtinId="9" hidden="1"/>
    <cellStyle name="Followed Hyperlink" xfId="7947" builtinId="9" hidden="1"/>
    <cellStyle name="Followed Hyperlink" xfId="8322" builtinId="9" hidden="1"/>
    <cellStyle name="Followed Hyperlink" xfId="6674" builtinId="9" hidden="1"/>
    <cellStyle name="Followed Hyperlink" xfId="10122" builtinId="9" hidden="1"/>
    <cellStyle name="Followed Hyperlink" xfId="7798" builtinId="9" hidden="1"/>
    <cellStyle name="Followed Hyperlink" xfId="13620" builtinId="9" hidden="1"/>
    <cellStyle name="Followed Hyperlink" xfId="13646" builtinId="9" hidden="1"/>
    <cellStyle name="Followed Hyperlink" xfId="13653" builtinId="9" hidden="1"/>
    <cellStyle name="Followed Hyperlink" xfId="13666" builtinId="9" hidden="1"/>
    <cellStyle name="Followed Hyperlink" xfId="13896" builtinId="9" hidden="1"/>
    <cellStyle name="Followed Hyperlink" xfId="9483" builtinId="9" hidden="1"/>
    <cellStyle name="Followed Hyperlink" xfId="8396" builtinId="9" hidden="1"/>
    <cellStyle name="Followed Hyperlink" xfId="14040" builtinId="9" hidden="1"/>
    <cellStyle name="Followed Hyperlink" xfId="13621" builtinId="9" hidden="1"/>
    <cellStyle name="Followed Hyperlink" xfId="13647" builtinId="9" hidden="1"/>
    <cellStyle name="Followed Hyperlink" xfId="13655" builtinId="9" hidden="1"/>
    <cellStyle name="Followed Hyperlink" xfId="13667" builtinId="9" hidden="1"/>
    <cellStyle name="Followed Hyperlink" xfId="13895" builtinId="9" hidden="1"/>
    <cellStyle name="Followed Hyperlink" xfId="6634" builtinId="9" hidden="1"/>
    <cellStyle name="Followed Hyperlink" xfId="7656" builtinId="9" hidden="1"/>
    <cellStyle name="Followed Hyperlink" xfId="6591" builtinId="9" hidden="1"/>
    <cellStyle name="Followed Hyperlink" xfId="8377" builtinId="9" hidden="1"/>
    <cellStyle name="Followed Hyperlink" xfId="10223" builtinId="9" hidden="1"/>
    <cellStyle name="Followed Hyperlink" xfId="13355" builtinId="9" hidden="1"/>
    <cellStyle name="Followed Hyperlink" xfId="7908" builtinId="9" hidden="1"/>
    <cellStyle name="Followed Hyperlink" xfId="12526" builtinId="9" hidden="1"/>
    <cellStyle name="Followed Hyperlink" xfId="8771" builtinId="9" hidden="1"/>
    <cellStyle name="Followed Hyperlink" xfId="8662" builtinId="9" hidden="1"/>
    <cellStyle name="Followed Hyperlink" xfId="7449" builtinId="9" hidden="1"/>
    <cellStyle name="Followed Hyperlink" xfId="7278" builtinId="9" hidden="1"/>
    <cellStyle name="Followed Hyperlink" xfId="7910" builtinId="9" hidden="1"/>
    <cellStyle name="Followed Hyperlink" xfId="6636" builtinId="9" hidden="1"/>
    <cellStyle name="Followed Hyperlink" xfId="8411" builtinId="9" hidden="1"/>
    <cellStyle name="Followed Hyperlink" xfId="8376" builtinId="9" hidden="1"/>
    <cellStyle name="Followed Hyperlink" xfId="9615" builtinId="9" hidden="1"/>
    <cellStyle name="Followed Hyperlink" xfId="8828" builtinId="9" hidden="1"/>
    <cellStyle name="Followed Hyperlink" xfId="11235" builtinId="9" hidden="1"/>
    <cellStyle name="Followed Hyperlink" xfId="7524" builtinId="9" hidden="1"/>
    <cellStyle name="Followed Hyperlink" xfId="8901" builtinId="9" hidden="1"/>
    <cellStyle name="Followed Hyperlink" xfId="8410" builtinId="9" hidden="1"/>
    <cellStyle name="Followed Hyperlink" xfId="6637" builtinId="9" hidden="1"/>
    <cellStyle name="Followed Hyperlink" xfId="7909" builtinId="9" hidden="1"/>
    <cellStyle name="Followed Hyperlink" xfId="8777" builtinId="9" hidden="1"/>
    <cellStyle name="Followed Hyperlink" xfId="9120" builtinId="9" hidden="1"/>
    <cellStyle name="Followed Hyperlink" xfId="7352" builtinId="9" hidden="1"/>
    <cellStyle name="Followed Hyperlink" xfId="12145" builtinId="9" hidden="1"/>
    <cellStyle name="Followed Hyperlink" xfId="8799" builtinId="9" hidden="1"/>
    <cellStyle name="Followed Hyperlink" xfId="8059" builtinId="9" hidden="1"/>
    <cellStyle name="Followed Hyperlink" xfId="14273" builtinId="9" hidden="1"/>
    <cellStyle name="Followed Hyperlink" xfId="9710" builtinId="9" hidden="1"/>
    <cellStyle name="Followed Hyperlink" xfId="14272" builtinId="9" hidden="1"/>
    <cellStyle name="Followed Hyperlink" xfId="10096" builtinId="9" hidden="1"/>
    <cellStyle name="Followed Hyperlink" xfId="14271" builtinId="9" hidden="1"/>
    <cellStyle name="Followed Hyperlink" xfId="14274" builtinId="9" hidden="1"/>
    <cellStyle name="Followed Hyperlink" xfId="7317" builtinId="9" hidden="1"/>
    <cellStyle name="Followed Hyperlink" xfId="6619" builtinId="9" hidden="1"/>
    <cellStyle name="Followed Hyperlink" xfId="14076" builtinId="9" hidden="1"/>
    <cellStyle name="Followed Hyperlink" xfId="8801" builtinId="9" hidden="1"/>
    <cellStyle name="Followed Hyperlink" xfId="9722" builtinId="9" hidden="1"/>
    <cellStyle name="Followed Hyperlink" xfId="10933" builtinId="9" hidden="1"/>
    <cellStyle name="Followed Hyperlink" xfId="6652" builtinId="9" hidden="1"/>
    <cellStyle name="Followed Hyperlink" xfId="8418" builtinId="9" hidden="1"/>
    <cellStyle name="Followed Hyperlink" xfId="8803" builtinId="9" hidden="1"/>
    <cellStyle name="Followed Hyperlink" xfId="8523" builtinId="9" hidden="1"/>
    <cellStyle name="Followed Hyperlink" xfId="7259" builtinId="9" hidden="1"/>
    <cellStyle name="Followed Hyperlink" xfId="8917" builtinId="9" hidden="1"/>
    <cellStyle name="Followed Hyperlink" xfId="12395" builtinId="9" hidden="1"/>
    <cellStyle name="Followed Hyperlink" xfId="14321" builtinId="9" hidden="1"/>
    <cellStyle name="Followed Hyperlink" xfId="12381" builtinId="9" hidden="1"/>
    <cellStyle name="Followed Hyperlink" xfId="14319" builtinId="9" hidden="1"/>
    <cellStyle name="Followed Hyperlink" xfId="8055" builtinId="9" hidden="1"/>
    <cellStyle name="Followed Hyperlink" xfId="14128" builtinId="9" hidden="1"/>
    <cellStyle name="Followed Hyperlink" xfId="10248" builtinId="9" hidden="1"/>
    <cellStyle name="Followed Hyperlink" xfId="14320" builtinId="9" hidden="1"/>
    <cellStyle name="Followed Hyperlink" xfId="7875" builtinId="9" hidden="1"/>
    <cellStyle name="Followed Hyperlink" xfId="14317" builtinId="9" hidden="1"/>
    <cellStyle name="Followed Hyperlink" xfId="6863" builtinId="9" hidden="1"/>
    <cellStyle name="Followed Hyperlink" xfId="6862" builtinId="9" hidden="1"/>
    <cellStyle name="Followed Hyperlink" xfId="7913" builtinId="9" hidden="1"/>
    <cellStyle name="Followed Hyperlink" xfId="14318" builtinId="9" hidden="1"/>
    <cellStyle name="Followed Hyperlink" xfId="8413" builtinId="9" hidden="1"/>
    <cellStyle name="Followed Hyperlink" xfId="7261" builtinId="9" hidden="1"/>
    <cellStyle name="Followed Hyperlink" xfId="6635" builtinId="9" hidden="1"/>
    <cellStyle name="Followed Hyperlink" xfId="6653" builtinId="9" hidden="1"/>
    <cellStyle name="Followed Hyperlink" xfId="9607" builtinId="9" hidden="1"/>
    <cellStyle name="Followed Hyperlink" xfId="7912" builtinId="9" hidden="1"/>
    <cellStyle name="Followed Hyperlink" xfId="12736" builtinId="9" hidden="1"/>
    <cellStyle name="Followed Hyperlink" xfId="8379" builtinId="9" hidden="1"/>
    <cellStyle name="Followed Hyperlink" xfId="10112" builtinId="9" hidden="1"/>
    <cellStyle name="Followed Hyperlink" xfId="12384" builtinId="9" hidden="1"/>
    <cellStyle name="Followed Hyperlink" xfId="10119" builtinId="9" hidden="1"/>
    <cellStyle name="Followed Hyperlink" xfId="14400" builtinId="9" hidden="1"/>
    <cellStyle name="Followed Hyperlink" xfId="7360" builtinId="9" hidden="1"/>
    <cellStyle name="Followed Hyperlink" xfId="12534" builtinId="9" hidden="1"/>
    <cellStyle name="Followed Hyperlink" xfId="9706" builtinId="9" hidden="1"/>
    <cellStyle name="Followed Hyperlink" xfId="14357" builtinId="9" hidden="1"/>
    <cellStyle name="Followed Hyperlink" xfId="14291" builtinId="9" hidden="1"/>
    <cellStyle name="Followed Hyperlink" xfId="10099" builtinId="9" hidden="1"/>
    <cellStyle name="Followed Hyperlink" xfId="14399" builtinId="9" hidden="1"/>
    <cellStyle name="Followed Hyperlink" xfId="14252" builtinId="9" hidden="1"/>
    <cellStyle name="Followed Hyperlink" xfId="14069" builtinId="9" hidden="1"/>
    <cellStyle name="Followed Hyperlink" xfId="14292" builtinId="9" hidden="1"/>
    <cellStyle name="Followed Hyperlink" xfId="9122" builtinId="9" hidden="1"/>
    <cellStyle name="Followed Hyperlink" xfId="8789" builtinId="9" hidden="1"/>
    <cellStyle name="Followed Hyperlink" xfId="12531" builtinId="9" hidden="1"/>
    <cellStyle name="Followed Hyperlink" xfId="12293" builtinId="9" hidden="1"/>
    <cellStyle name="Followed Hyperlink" xfId="14107" builtinId="9" hidden="1"/>
    <cellStyle name="Followed Hyperlink" xfId="14159" builtinId="9" hidden="1"/>
    <cellStyle name="Followed Hyperlink" xfId="8358" builtinId="9" hidden="1"/>
    <cellStyle name="Followed Hyperlink" xfId="6888" builtinId="9" hidden="1"/>
    <cellStyle name="Followed Hyperlink" xfId="14334" builtinId="9" hidden="1"/>
    <cellStyle name="Followed Hyperlink" xfId="13363" builtinId="9" hidden="1"/>
    <cellStyle name="Followed Hyperlink" xfId="14407" builtinId="9" hidden="1"/>
    <cellStyle name="Followed Hyperlink" xfId="8031" builtinId="9" hidden="1"/>
    <cellStyle name="Followed Hyperlink" xfId="14140" builtinId="9" hidden="1"/>
    <cellStyle name="Followed Hyperlink" xfId="7876" builtinId="9" hidden="1"/>
    <cellStyle name="Followed Hyperlink" xfId="14300" builtinId="9" hidden="1"/>
    <cellStyle name="Followed Hyperlink" xfId="9857" builtinId="9" hidden="1"/>
    <cellStyle name="Followed Hyperlink" xfId="14114" builtinId="9" hidden="1"/>
    <cellStyle name="Followed Hyperlink" xfId="14395" builtinId="9" hidden="1"/>
    <cellStyle name="Followed Hyperlink" xfId="10155" builtinId="9" hidden="1"/>
    <cellStyle name="Followed Hyperlink" xfId="8380" builtinId="9" hidden="1"/>
    <cellStyle name="Followed Hyperlink" xfId="14216" builtinId="9" hidden="1"/>
    <cellStyle name="Followed Hyperlink" xfId="14141" builtinId="9" hidden="1"/>
    <cellStyle name="Followed Hyperlink" xfId="14060" builtinId="9" hidden="1"/>
    <cellStyle name="Followed Hyperlink" xfId="14417" builtinId="9" hidden="1"/>
    <cellStyle name="Followed Hyperlink" xfId="7281" builtinId="9" hidden="1"/>
    <cellStyle name="Followed Hyperlink" xfId="14143" builtinId="9" hidden="1"/>
    <cellStyle name="Followed Hyperlink" xfId="6464" builtinId="9" hidden="1"/>
    <cellStyle name="Followed Hyperlink" xfId="14151" builtinId="9" hidden="1"/>
    <cellStyle name="Followed Hyperlink" xfId="14402" builtinId="9" hidden="1"/>
    <cellStyle name="Followed Hyperlink" xfId="14142" builtinId="9" hidden="1"/>
    <cellStyle name="Followed Hyperlink" xfId="14413" builtinId="9" hidden="1"/>
    <cellStyle name="Followed Hyperlink" xfId="8053" builtinId="9" hidden="1"/>
    <cellStyle name="Followed Hyperlink" xfId="14150" builtinId="9" hidden="1"/>
    <cellStyle name="Followed Hyperlink" xfId="14072" builtinId="9" hidden="1"/>
    <cellStyle name="Followed Hyperlink" xfId="8651" builtinId="9" hidden="1"/>
    <cellStyle name="Followed Hyperlink" xfId="14332" builtinId="9" hidden="1"/>
    <cellStyle name="Followed Hyperlink" xfId="14282" builtinId="9" hidden="1"/>
    <cellStyle name="Followed Hyperlink" xfId="14333" builtinId="9" hidden="1"/>
    <cellStyle name="Followed Hyperlink" xfId="8791" builtinId="9" hidden="1"/>
    <cellStyle name="Followed Hyperlink" xfId="14398" builtinId="9" hidden="1"/>
    <cellStyle name="Followed Hyperlink" xfId="8808" builtinId="9" hidden="1"/>
    <cellStyle name="Followed Hyperlink" xfId="9522" builtinId="9" hidden="1"/>
    <cellStyle name="Followed Hyperlink" xfId="8830" builtinId="9" hidden="1"/>
    <cellStyle name="Followed Hyperlink" xfId="6431" builtinId="9" hidden="1"/>
    <cellStyle name="Followed Hyperlink" xfId="14405" builtinId="9" hidden="1"/>
    <cellStyle name="Followed Hyperlink" xfId="7416" builtinId="9" hidden="1"/>
    <cellStyle name="Followed Hyperlink" xfId="7280" builtinId="9" hidden="1"/>
    <cellStyle name="Followed Hyperlink" xfId="9532" builtinId="9" hidden="1"/>
    <cellStyle name="Followed Hyperlink" xfId="14106" builtinId="9" hidden="1"/>
    <cellStyle name="Followed Hyperlink" xfId="12493" builtinId="9" hidden="1"/>
    <cellStyle name="Followed Hyperlink" xfId="14406" builtinId="9" hidden="1"/>
    <cellStyle name="Followed Hyperlink" xfId="10095" builtinId="9" hidden="1"/>
    <cellStyle name="Followed Hyperlink" xfId="14219" builtinId="9" hidden="1"/>
    <cellStyle name="Followed Hyperlink" xfId="14299" builtinId="9" hidden="1"/>
    <cellStyle name="Followed Hyperlink" xfId="8916" builtinId="9" hidden="1"/>
    <cellStyle name="Followed Hyperlink" xfId="8449" builtinId="9" hidden="1"/>
    <cellStyle name="Followed Hyperlink" xfId="9871" builtinId="9" hidden="1"/>
    <cellStyle name="Followed Hyperlink" xfId="14275" builtinId="9" hidden="1"/>
    <cellStyle name="Followed Hyperlink" xfId="9705" builtinId="9" hidden="1"/>
    <cellStyle name="Followed Hyperlink" xfId="10118" builtinId="9" hidden="1"/>
    <cellStyle name="Followed Hyperlink" xfId="7927" builtinId="9" hidden="1"/>
    <cellStyle name="Followed Hyperlink" xfId="7989" builtinId="9" hidden="1"/>
    <cellStyle name="Followed Hyperlink" xfId="12727" builtinId="9" hidden="1"/>
    <cellStyle name="Followed Hyperlink" xfId="8098" builtinId="9" hidden="1"/>
    <cellStyle name="Followed Hyperlink" xfId="12478" builtinId="9" hidden="1"/>
    <cellStyle name="Followed Hyperlink" xfId="8103" builtinId="9" hidden="1"/>
    <cellStyle name="Followed Hyperlink" xfId="8099" builtinId="9" hidden="1"/>
    <cellStyle name="Followed Hyperlink" xfId="12788" builtinId="9" hidden="1"/>
    <cellStyle name="Followed Hyperlink" xfId="10042" builtinId="9" hidden="1"/>
    <cellStyle name="Followed Hyperlink" xfId="8100" builtinId="9" hidden="1"/>
    <cellStyle name="Followed Hyperlink" xfId="6903" builtinId="9" hidden="1"/>
    <cellStyle name="Followed Hyperlink" xfId="9082" builtinId="9" hidden="1"/>
    <cellStyle name="Followed Hyperlink" xfId="7843" builtinId="9" hidden="1"/>
    <cellStyle name="Followed Hyperlink" xfId="8998" builtinId="9" hidden="1"/>
    <cellStyle name="Followed Hyperlink" xfId="13137" builtinId="9" hidden="1"/>
    <cellStyle name="Followed Hyperlink" xfId="9572" builtinId="9" hidden="1"/>
    <cellStyle name="Followed Hyperlink" xfId="8102" builtinId="9" hidden="1"/>
    <cellStyle name="Followed Hyperlink" xfId="8516" builtinId="9" hidden="1"/>
    <cellStyle name="Followed Hyperlink" xfId="9845" builtinId="9" hidden="1"/>
    <cellStyle name="Followed Hyperlink" xfId="10201" builtinId="9" hidden="1"/>
    <cellStyle name="Followed Hyperlink" xfId="7733" builtinId="9" hidden="1"/>
    <cellStyle name="Followed Hyperlink" xfId="9080" builtinId="9" hidden="1"/>
    <cellStyle name="Followed Hyperlink" xfId="8104" builtinId="9" hidden="1"/>
    <cellStyle name="Followed Hyperlink" xfId="6908" builtinId="9" hidden="1"/>
    <cellStyle name="Followed Hyperlink" xfId="15005" builtinId="9" hidden="1"/>
    <cellStyle name="Followed Hyperlink" xfId="15004" builtinId="9" hidden="1"/>
    <cellStyle name="Followed Hyperlink" xfId="15003" builtinId="9" hidden="1"/>
    <cellStyle name="Followed Hyperlink" xfId="15002" builtinId="9" hidden="1"/>
    <cellStyle name="Followed Hyperlink" xfId="15001" builtinId="9" hidden="1"/>
    <cellStyle name="Followed Hyperlink" xfId="15000" builtinId="9" hidden="1"/>
    <cellStyle name="Followed Hyperlink" xfId="14999" builtinId="9" hidden="1"/>
    <cellStyle name="Followed Hyperlink" xfId="14998" builtinId="9" hidden="1"/>
    <cellStyle name="Followed Hyperlink" xfId="14997" builtinId="9" hidden="1"/>
    <cellStyle name="Followed Hyperlink" xfId="14996" builtinId="9" hidden="1"/>
    <cellStyle name="Followed Hyperlink" xfId="14995" builtinId="9" hidden="1"/>
    <cellStyle name="Followed Hyperlink" xfId="14994" builtinId="9" hidden="1"/>
    <cellStyle name="Followed Hyperlink" xfId="14993" builtinId="9" hidden="1"/>
    <cellStyle name="Followed Hyperlink" xfId="14992" builtinId="9" hidden="1"/>
    <cellStyle name="Followed Hyperlink" xfId="14991" builtinId="9" hidden="1"/>
    <cellStyle name="Followed Hyperlink" xfId="14990" builtinId="9" hidden="1"/>
    <cellStyle name="Followed Hyperlink" xfId="14989" builtinId="9" hidden="1"/>
    <cellStyle name="Followed Hyperlink" xfId="14988" builtinId="9" hidden="1"/>
    <cellStyle name="Followed Hyperlink" xfId="14987" builtinId="9" hidden="1"/>
    <cellStyle name="Followed Hyperlink" xfId="14986" builtinId="9" hidden="1"/>
    <cellStyle name="Followed Hyperlink" xfId="14985" builtinId="9" hidden="1"/>
    <cellStyle name="Followed Hyperlink" xfId="14984" builtinId="9" hidden="1"/>
    <cellStyle name="Followed Hyperlink" xfId="14983" builtinId="9" hidden="1"/>
    <cellStyle name="Followed Hyperlink" xfId="14982" builtinId="9" hidden="1"/>
    <cellStyle name="Followed Hyperlink" xfId="14490" builtinId="9" hidden="1"/>
    <cellStyle name="Followed Hyperlink" xfId="14491" builtinId="9" hidden="1"/>
    <cellStyle name="Followed Hyperlink" xfId="14492" builtinId="9" hidden="1"/>
    <cellStyle name="Followed Hyperlink" xfId="14493" builtinId="9" hidden="1"/>
    <cellStyle name="Followed Hyperlink" xfId="14494" builtinId="9" hidden="1"/>
    <cellStyle name="Followed Hyperlink" xfId="14495" builtinId="9" hidden="1"/>
    <cellStyle name="Followed Hyperlink" xfId="15215" builtinId="9" hidden="1"/>
    <cellStyle name="Followed Hyperlink" xfId="14496" builtinId="9" hidden="1"/>
    <cellStyle name="Followed Hyperlink" xfId="15214" builtinId="9" hidden="1"/>
    <cellStyle name="Followed Hyperlink" xfId="14497" builtinId="9" hidden="1"/>
    <cellStyle name="Followed Hyperlink" xfId="15213" builtinId="9" hidden="1"/>
    <cellStyle name="Followed Hyperlink" xfId="15216" builtinId="9" hidden="1"/>
    <cellStyle name="Followed Hyperlink" xfId="14498" builtinId="9" hidden="1"/>
    <cellStyle name="Followed Hyperlink" xfId="14499" builtinId="9" hidden="1"/>
    <cellStyle name="Followed Hyperlink" xfId="14500" builtinId="9" hidden="1"/>
    <cellStyle name="Followed Hyperlink" xfId="14501" builtinId="9" hidden="1"/>
    <cellStyle name="Followed Hyperlink" xfId="14502" builtinId="9" hidden="1"/>
    <cellStyle name="Followed Hyperlink" xfId="14503" builtinId="9" hidden="1"/>
    <cellStyle name="Followed Hyperlink" xfId="14504" builtinId="9" hidden="1"/>
    <cellStyle name="Followed Hyperlink" xfId="14505" builtinId="9" hidden="1"/>
    <cellStyle name="Followed Hyperlink" xfId="14506" builtinId="9" hidden="1"/>
    <cellStyle name="Followed Hyperlink" xfId="14507" builtinId="9" hidden="1"/>
    <cellStyle name="Followed Hyperlink" xfId="14508" builtinId="9" hidden="1"/>
    <cellStyle name="Followed Hyperlink" xfId="14453" builtinId="9" hidden="1"/>
    <cellStyle name="Followed Hyperlink" xfId="14559" builtinId="9" hidden="1"/>
    <cellStyle name="Followed Hyperlink" xfId="15267" builtinId="9" hidden="1"/>
    <cellStyle name="Followed Hyperlink" xfId="14558" builtinId="9" hidden="1"/>
    <cellStyle name="Followed Hyperlink" xfId="15265" builtinId="9" hidden="1"/>
    <cellStyle name="Followed Hyperlink" xfId="14557" builtinId="9" hidden="1"/>
    <cellStyle name="Followed Hyperlink" xfId="15074" builtinId="9" hidden="1"/>
    <cellStyle name="Followed Hyperlink" xfId="14556" builtinId="9" hidden="1"/>
    <cellStyle name="Followed Hyperlink" xfId="15266" builtinId="9" hidden="1"/>
    <cellStyle name="Followed Hyperlink" xfId="14555" builtinId="9" hidden="1"/>
    <cellStyle name="Followed Hyperlink" xfId="15263" builtinId="9" hidden="1"/>
    <cellStyle name="Followed Hyperlink" xfId="15046" builtinId="9" hidden="1"/>
    <cellStyle name="Followed Hyperlink" xfId="15045" builtinId="9" hidden="1"/>
    <cellStyle name="Followed Hyperlink" xfId="15041" builtinId="9" hidden="1"/>
    <cellStyle name="Followed Hyperlink" xfId="15264" builtinId="9" hidden="1"/>
    <cellStyle name="Followed Hyperlink" xfId="15040" builtinId="9" hidden="1"/>
    <cellStyle name="Followed Hyperlink" xfId="14527" builtinId="9" hidden="1"/>
    <cellStyle name="Followed Hyperlink" xfId="15039" builtinId="9" hidden="1"/>
    <cellStyle name="Followed Hyperlink" xfId="14454" builtinId="9" hidden="1"/>
    <cellStyle name="Followed Hyperlink" xfId="15037" builtinId="9" hidden="1"/>
    <cellStyle name="Followed Hyperlink" xfId="15035" builtinId="9" hidden="1"/>
    <cellStyle name="Followed Hyperlink" xfId="15023" builtinId="9" hidden="1"/>
    <cellStyle name="Followed Hyperlink" xfId="15022" builtinId="9" hidden="1"/>
    <cellStyle name="Followed Hyperlink" xfId="15006" builtinId="9" hidden="1"/>
    <cellStyle name="Followed Hyperlink" xfId="14662" builtinId="9" hidden="1"/>
    <cellStyle name="Followed Hyperlink" xfId="14538" builtinId="9" hidden="1"/>
    <cellStyle name="Followed Hyperlink" xfId="15338" builtinId="9" hidden="1"/>
    <cellStyle name="Followed Hyperlink" xfId="14475" builtinId="9" hidden="1"/>
    <cellStyle name="Followed Hyperlink" xfId="14548" builtinId="9" hidden="1"/>
    <cellStyle name="Followed Hyperlink" xfId="14483" builtinId="9" hidden="1"/>
    <cellStyle name="Followed Hyperlink" xfId="15305" builtinId="9" hidden="1"/>
    <cellStyle name="Followed Hyperlink" xfId="15232" builtinId="9" hidden="1"/>
    <cellStyle name="Followed Hyperlink" xfId="14569" builtinId="9" hidden="1"/>
    <cellStyle name="Followed Hyperlink" xfId="15337" builtinId="9" hidden="1"/>
    <cellStyle name="Followed Hyperlink" xfId="15199" builtinId="9" hidden="1"/>
    <cellStyle name="Followed Hyperlink" xfId="14539" builtinId="9" hidden="1"/>
    <cellStyle name="Followed Hyperlink" xfId="15233" builtinId="9" hidden="1"/>
    <cellStyle name="Followed Hyperlink" xfId="14551" builtinId="9" hidden="1"/>
    <cellStyle name="Followed Hyperlink" xfId="14456" builtinId="9" hidden="1"/>
    <cellStyle name="Followed Hyperlink" xfId="14581" builtinId="9" hidden="1"/>
    <cellStyle name="Followed Hyperlink" xfId="14547" builtinId="9" hidden="1"/>
    <cellStyle name="Followed Hyperlink" xfId="15055" builtinId="9" hidden="1"/>
    <cellStyle name="Followed Hyperlink" xfId="15107" builtinId="9" hidden="1"/>
    <cellStyle name="Followed Hyperlink" xfId="14552" builtinId="9" hidden="1"/>
    <cellStyle name="Followed Hyperlink" xfId="14553" builtinId="9" hidden="1"/>
    <cellStyle name="Followed Hyperlink" xfId="15280" builtinId="9" hidden="1"/>
    <cellStyle name="Followed Hyperlink" xfId="14550" builtinId="9" hidden="1"/>
    <cellStyle name="Followed Hyperlink" xfId="15345" builtinId="9" hidden="1"/>
    <cellStyle name="Followed Hyperlink" xfId="14465" builtinId="9" hidden="1"/>
    <cellStyle name="Followed Hyperlink" xfId="15088" builtinId="9" hidden="1"/>
    <cellStyle name="Followed Hyperlink" xfId="14566" builtinId="9" hidden="1"/>
    <cellStyle name="Followed Hyperlink" xfId="15241" builtinId="9" hidden="1"/>
    <cellStyle name="Followed Hyperlink" xfId="14545" builtinId="9" hidden="1"/>
    <cellStyle name="Followed Hyperlink" xfId="15062" builtinId="9" hidden="1"/>
    <cellStyle name="Followed Hyperlink" xfId="15333" builtinId="9" hidden="1"/>
    <cellStyle name="Followed Hyperlink" xfId="14544" builtinId="9" hidden="1"/>
    <cellStyle name="Followed Hyperlink" xfId="15020" builtinId="9" hidden="1"/>
    <cellStyle name="Followed Hyperlink" xfId="15163" builtinId="9" hidden="1"/>
    <cellStyle name="Followed Hyperlink" xfId="15089" builtinId="9" hidden="1"/>
    <cellStyle name="Followed Hyperlink" xfId="14473" builtinId="9" hidden="1"/>
    <cellStyle name="Followed Hyperlink" xfId="15355" builtinId="9" hidden="1"/>
    <cellStyle name="Followed Hyperlink" xfId="15038" builtinId="9" hidden="1"/>
    <cellStyle name="Followed Hyperlink" xfId="15091" builtinId="9" hidden="1"/>
    <cellStyle name="Followed Hyperlink" xfId="14540" builtinId="9" hidden="1"/>
    <cellStyle name="Followed Hyperlink" xfId="15099" builtinId="9" hidden="1"/>
    <cellStyle name="Followed Hyperlink" xfId="15340" builtinId="9" hidden="1"/>
    <cellStyle name="Followed Hyperlink" xfId="15090" builtinId="9" hidden="1"/>
    <cellStyle name="Followed Hyperlink" xfId="15351" builtinId="9" hidden="1"/>
    <cellStyle name="Followed Hyperlink" xfId="14578" builtinId="9" hidden="1"/>
    <cellStyle name="Followed Hyperlink" xfId="15098" builtinId="9" hidden="1"/>
    <cellStyle name="Followed Hyperlink" xfId="14524" builtinId="9" hidden="1"/>
    <cellStyle name="Followed Hyperlink" xfId="14573" builtinId="9" hidden="1"/>
    <cellStyle name="Followed Hyperlink" xfId="15278" builtinId="9" hidden="1"/>
    <cellStyle name="Followed Hyperlink" xfId="15226" builtinId="9" hidden="1"/>
    <cellStyle name="Followed Hyperlink" xfId="15279" builtinId="9" hidden="1"/>
    <cellStyle name="Followed Hyperlink" xfId="14474" builtinId="9" hidden="1"/>
    <cellStyle name="Followed Hyperlink" xfId="15336" builtinId="9" hidden="1"/>
    <cellStyle name="Followed Hyperlink" xfId="14532" builtinId="9" hidden="1"/>
    <cellStyle name="Followed Hyperlink" xfId="14979" builtinId="9" hidden="1"/>
    <cellStyle name="Followed Hyperlink" xfId="14567" builtinId="9" hidden="1"/>
    <cellStyle name="Followed Hyperlink" xfId="14546" builtinId="9" hidden="1"/>
    <cellStyle name="Followed Hyperlink" xfId="15343" builtinId="9" hidden="1"/>
    <cellStyle name="Followed Hyperlink" xfId="14542" builtinId="9" hidden="1"/>
    <cellStyle name="Followed Hyperlink" xfId="15032" builtinId="9" hidden="1"/>
    <cellStyle name="Followed Hyperlink" xfId="15036" builtinId="9" hidden="1"/>
    <cellStyle name="Followed Hyperlink" xfId="15054" builtinId="9" hidden="1"/>
    <cellStyle name="Followed Hyperlink" xfId="14530" builtinId="9" hidden="1"/>
    <cellStyle name="Followed Hyperlink" xfId="15344" builtinId="9" hidden="1"/>
    <cellStyle name="Followed Hyperlink" xfId="14486" builtinId="9" hidden="1"/>
    <cellStyle name="Followed Hyperlink" xfId="15166" builtinId="9" hidden="1"/>
    <cellStyle name="Followed Hyperlink" xfId="15240" builtinId="9" hidden="1"/>
    <cellStyle name="Followed Hyperlink" xfId="14479" builtinId="9" hidden="1"/>
    <cellStyle name="Followed Hyperlink" xfId="14534" builtinId="9" hidden="1"/>
    <cellStyle name="Followed Hyperlink" xfId="15049" builtinId="9" hidden="1"/>
    <cellStyle name="Followed Hyperlink" xfId="15219" builtinId="9" hidden="1"/>
    <cellStyle name="Followed Hyperlink" xfId="14481" builtinId="9" hidden="1"/>
    <cellStyle name="Followed Hyperlink" xfId="14523" builtinId="9" hidden="1"/>
    <cellStyle name="Followed Hyperlink" xfId="6503" builtinId="9" hidden="1"/>
    <cellStyle name="Followed Hyperlink" xfId="14026" builtinId="9" hidden="1"/>
    <cellStyle name="Followed Hyperlink" xfId="9543" builtinId="9" hidden="1"/>
    <cellStyle name="Followed Hyperlink" xfId="13876" builtinId="9" hidden="1"/>
    <cellStyle name="Followed Hyperlink" xfId="8597" builtinId="9" hidden="1"/>
    <cellStyle name="Followed Hyperlink" xfId="13702" builtinId="9" hidden="1"/>
    <cellStyle name="Followed Hyperlink" xfId="10614" builtinId="9" hidden="1"/>
    <cellStyle name="Followed Hyperlink" xfId="13708" builtinId="9" hidden="1"/>
    <cellStyle name="Followed Hyperlink" xfId="13697" builtinId="9" hidden="1"/>
    <cellStyle name="Followed Hyperlink" xfId="8285" builtinId="9" hidden="1"/>
    <cellStyle name="Followed Hyperlink" xfId="13404" builtinId="9" hidden="1"/>
    <cellStyle name="Followed Hyperlink" xfId="13693" builtinId="9" hidden="1"/>
    <cellStyle name="Followed Hyperlink" xfId="8970" builtinId="9" hidden="1"/>
    <cellStyle name="Followed Hyperlink" xfId="9383" builtinId="9" hidden="1"/>
    <cellStyle name="Followed Hyperlink" xfId="7773" builtinId="9" hidden="1"/>
    <cellStyle name="Followed Hyperlink" xfId="13681" builtinId="9" hidden="1"/>
    <cellStyle name="Followed Hyperlink" xfId="8423" builtinId="9" hidden="1"/>
    <cellStyle name="Followed Hyperlink" xfId="9578" builtinId="9" hidden="1"/>
    <cellStyle name="Followed Hyperlink" xfId="9974" builtinId="9" hidden="1"/>
    <cellStyle name="Followed Hyperlink" xfId="8027" builtinId="9" hidden="1"/>
    <cellStyle name="Followed Hyperlink" xfId="7810" builtinId="9" hidden="1"/>
    <cellStyle name="Followed Hyperlink" xfId="6944" builtinId="9" hidden="1"/>
    <cellStyle name="Followed Hyperlink" xfId="9950" builtinId="9" hidden="1"/>
    <cellStyle name="Followed Hyperlink" xfId="8392" builtinId="9" hidden="1"/>
    <cellStyle name="Followed Hyperlink" xfId="15994" builtinId="9" hidden="1"/>
    <cellStyle name="Followed Hyperlink" xfId="15993" builtinId="9" hidden="1"/>
    <cellStyle name="Followed Hyperlink" xfId="15992" builtinId="9" hidden="1"/>
    <cellStyle name="Followed Hyperlink" xfId="15991" builtinId="9" hidden="1"/>
    <cellStyle name="Followed Hyperlink" xfId="15990" builtinId="9" hidden="1"/>
    <cellStyle name="Followed Hyperlink" xfId="15989" builtinId="9" hidden="1"/>
    <cellStyle name="Followed Hyperlink" xfId="15988" builtinId="9" hidden="1"/>
    <cellStyle name="Followed Hyperlink" xfId="15987" builtinId="9" hidden="1"/>
    <cellStyle name="Followed Hyperlink" xfId="15986" builtinId="9" hidden="1"/>
    <cellStyle name="Followed Hyperlink" xfId="15985" builtinId="9" hidden="1"/>
    <cellStyle name="Followed Hyperlink" xfId="15984" builtinId="9" hidden="1"/>
    <cellStyle name="Followed Hyperlink" xfId="15983" builtinId="9" hidden="1"/>
    <cellStyle name="Followed Hyperlink" xfId="15982" builtinId="9" hidden="1"/>
    <cellStyle name="Followed Hyperlink" xfId="15981" builtinId="9" hidden="1"/>
    <cellStyle name="Followed Hyperlink" xfId="15980" builtinId="9" hidden="1"/>
    <cellStyle name="Followed Hyperlink" xfId="15979" builtinId="9" hidden="1"/>
    <cellStyle name="Followed Hyperlink" xfId="15978" builtinId="9" hidden="1"/>
    <cellStyle name="Followed Hyperlink" xfId="15977" builtinId="9" hidden="1"/>
    <cellStyle name="Followed Hyperlink" xfId="15976" builtinId="9" hidden="1"/>
    <cellStyle name="Followed Hyperlink" xfId="15975" builtinId="9" hidden="1"/>
    <cellStyle name="Followed Hyperlink" xfId="15974" builtinId="9" hidden="1"/>
    <cellStyle name="Followed Hyperlink" xfId="15973" builtinId="9" hidden="1"/>
    <cellStyle name="Followed Hyperlink" xfId="15972" builtinId="9" hidden="1"/>
    <cellStyle name="Followed Hyperlink" xfId="15971"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6206" builtinId="9" hidden="1"/>
    <cellStyle name="Followed Hyperlink" xfId="15531" builtinId="9" hidden="1"/>
    <cellStyle name="Followed Hyperlink" xfId="16205" builtinId="9" hidden="1"/>
    <cellStyle name="Followed Hyperlink" xfId="15532" builtinId="9" hidden="1"/>
    <cellStyle name="Followed Hyperlink" xfId="16204" builtinId="9" hidden="1"/>
    <cellStyle name="Followed Hyperlink" xfId="16207"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37" builtinId="9" hidden="1"/>
    <cellStyle name="Followed Hyperlink" xfId="15538" builtinId="9" hidden="1"/>
    <cellStyle name="Followed Hyperlink" xfId="15539"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499" builtinId="9" hidden="1"/>
    <cellStyle name="Followed Hyperlink" xfId="15595" builtinId="9" hidden="1"/>
    <cellStyle name="Followed Hyperlink" xfId="16248" builtinId="9" hidden="1"/>
    <cellStyle name="Followed Hyperlink" xfId="15594" builtinId="9" hidden="1"/>
    <cellStyle name="Followed Hyperlink" xfId="16246" builtinId="9" hidden="1"/>
    <cellStyle name="Followed Hyperlink" xfId="15593" builtinId="9" hidden="1"/>
    <cellStyle name="Followed Hyperlink" xfId="16066" builtinId="9" hidden="1"/>
    <cellStyle name="Followed Hyperlink" xfId="15592" builtinId="9" hidden="1"/>
    <cellStyle name="Followed Hyperlink" xfId="16247" builtinId="9" hidden="1"/>
    <cellStyle name="Followed Hyperlink" xfId="15591" builtinId="9" hidden="1"/>
    <cellStyle name="Followed Hyperlink" xfId="16244" builtinId="9" hidden="1"/>
    <cellStyle name="Followed Hyperlink" xfId="16033" builtinId="9" hidden="1"/>
    <cellStyle name="Followed Hyperlink" xfId="16032" builtinId="9" hidden="1"/>
    <cellStyle name="Followed Hyperlink" xfId="16028" builtinId="9" hidden="1"/>
    <cellStyle name="Followed Hyperlink" xfId="16245" builtinId="9" hidden="1"/>
    <cellStyle name="Followed Hyperlink" xfId="16027" builtinId="9" hidden="1"/>
    <cellStyle name="Followed Hyperlink" xfId="15562" builtinId="9" hidden="1"/>
    <cellStyle name="Followed Hyperlink" xfId="16026" builtinId="9" hidden="1"/>
    <cellStyle name="Followed Hyperlink" xfId="15500" builtinId="9" hidden="1"/>
    <cellStyle name="Followed Hyperlink" xfId="16024" builtinId="9" hidden="1"/>
    <cellStyle name="Followed Hyperlink" xfId="16022" builtinId="9" hidden="1"/>
    <cellStyle name="Followed Hyperlink" xfId="16010" builtinId="9" hidden="1"/>
    <cellStyle name="Followed Hyperlink" xfId="16009" builtinId="9" hidden="1"/>
    <cellStyle name="Followed Hyperlink" xfId="15995" builtinId="9" hidden="1"/>
    <cellStyle name="Followed Hyperlink" xfId="15694" builtinId="9" hidden="1"/>
    <cellStyle name="Followed Hyperlink" xfId="15573" builtinId="9" hidden="1"/>
    <cellStyle name="Followed Hyperlink" xfId="16318" builtinId="9" hidden="1"/>
    <cellStyle name="Followed Hyperlink" xfId="15513" builtinId="9" hidden="1"/>
    <cellStyle name="Followed Hyperlink" xfId="15584" builtinId="9" hidden="1"/>
    <cellStyle name="Followed Hyperlink" xfId="15520" builtinId="9" hidden="1"/>
    <cellStyle name="Followed Hyperlink" xfId="16281" builtinId="9" hidden="1"/>
    <cellStyle name="Followed Hyperlink" xfId="16224" builtinId="9" hidden="1"/>
    <cellStyle name="Followed Hyperlink" xfId="15605" builtinId="9" hidden="1"/>
    <cellStyle name="Followed Hyperlink" xfId="16317" builtinId="9" hidden="1"/>
    <cellStyle name="Followed Hyperlink" xfId="16188" builtinId="9" hidden="1"/>
    <cellStyle name="Followed Hyperlink" xfId="15574" builtinId="9" hidden="1"/>
    <cellStyle name="Followed Hyperlink" xfId="16225" builtinId="9" hidden="1"/>
    <cellStyle name="Followed Hyperlink" xfId="15587" builtinId="9" hidden="1"/>
    <cellStyle name="Followed Hyperlink" xfId="15502" builtinId="9" hidden="1"/>
    <cellStyle name="Followed Hyperlink" xfId="15615" builtinId="9" hidden="1"/>
    <cellStyle name="Followed Hyperlink" xfId="15583" builtinId="9" hidden="1"/>
    <cellStyle name="Followed Hyperlink" xfId="16046" builtinId="9" hidden="1"/>
    <cellStyle name="Followed Hyperlink" xfId="16097" builtinId="9" hidden="1"/>
    <cellStyle name="Followed Hyperlink" xfId="15588" builtinId="9" hidden="1"/>
    <cellStyle name="Followed Hyperlink" xfId="15589" builtinId="9" hidden="1"/>
    <cellStyle name="Followed Hyperlink" xfId="16261" builtinId="9" hidden="1"/>
    <cellStyle name="Followed Hyperlink" xfId="15586" builtinId="9" hidden="1"/>
    <cellStyle name="Followed Hyperlink" xfId="16325" builtinId="9" hidden="1"/>
    <cellStyle name="Followed Hyperlink" xfId="15508" builtinId="9" hidden="1"/>
    <cellStyle name="Followed Hyperlink" xfId="16079" builtinId="9" hidden="1"/>
    <cellStyle name="Followed Hyperlink" xfId="15602" builtinId="9" hidden="1"/>
    <cellStyle name="Followed Hyperlink" xfId="16233" builtinId="9" hidden="1"/>
    <cellStyle name="Followed Hyperlink" xfId="15581" builtinId="9" hidden="1"/>
    <cellStyle name="Followed Hyperlink" xfId="16053" builtinId="9" hidden="1"/>
    <cellStyle name="Followed Hyperlink" xfId="16313" builtinId="9" hidden="1"/>
    <cellStyle name="Followed Hyperlink" xfId="15580" builtinId="9" hidden="1"/>
    <cellStyle name="Followed Hyperlink" xfId="16007" builtinId="9" hidden="1"/>
    <cellStyle name="Followed Hyperlink" xfId="16152" builtinId="9" hidden="1"/>
    <cellStyle name="Followed Hyperlink" xfId="16080" builtinId="9" hidden="1"/>
    <cellStyle name="Followed Hyperlink" xfId="15511" builtinId="9" hidden="1"/>
    <cellStyle name="Followed Hyperlink" xfId="16335" builtinId="9" hidden="1"/>
    <cellStyle name="Followed Hyperlink" xfId="16025" builtinId="9" hidden="1"/>
    <cellStyle name="Followed Hyperlink" xfId="16082" builtinId="9" hidden="1"/>
    <cellStyle name="Followed Hyperlink" xfId="15575" builtinId="9" hidden="1"/>
    <cellStyle name="Followed Hyperlink" xfId="16089" builtinId="9" hidden="1"/>
    <cellStyle name="Followed Hyperlink" xfId="16320" builtinId="9" hidden="1"/>
    <cellStyle name="Followed Hyperlink" xfId="16081" builtinId="9" hidden="1"/>
    <cellStyle name="Followed Hyperlink" xfId="16331" builtinId="9" hidden="1"/>
    <cellStyle name="Followed Hyperlink" xfId="15612" builtinId="9" hidden="1"/>
    <cellStyle name="Followed Hyperlink" xfId="16088" builtinId="9" hidden="1"/>
    <cellStyle name="Followed Hyperlink" xfId="15559" builtinId="9" hidden="1"/>
    <cellStyle name="Followed Hyperlink" xfId="15609" builtinId="9" hidden="1"/>
    <cellStyle name="Followed Hyperlink" xfId="16259" builtinId="9" hidden="1"/>
    <cellStyle name="Followed Hyperlink" xfId="16216" builtinId="9" hidden="1"/>
    <cellStyle name="Followed Hyperlink" xfId="16260" builtinId="9" hidden="1"/>
    <cellStyle name="Followed Hyperlink" xfId="15512" builtinId="9" hidden="1"/>
    <cellStyle name="Followed Hyperlink" xfId="16316" builtinId="9" hidden="1"/>
    <cellStyle name="Followed Hyperlink" xfId="15567" builtinId="9" hidden="1"/>
    <cellStyle name="Followed Hyperlink" xfId="15970" builtinId="9" hidden="1"/>
    <cellStyle name="Followed Hyperlink" xfId="15603" builtinId="9" hidden="1"/>
    <cellStyle name="Followed Hyperlink" xfId="15582" builtinId="9" hidden="1"/>
    <cellStyle name="Followed Hyperlink" xfId="16323" builtinId="9" hidden="1"/>
    <cellStyle name="Followed Hyperlink" xfId="15578" builtinId="9" hidden="1"/>
    <cellStyle name="Followed Hyperlink" xfId="16019" builtinId="9" hidden="1"/>
    <cellStyle name="Followed Hyperlink" xfId="16023" builtinId="9" hidden="1"/>
    <cellStyle name="Followed Hyperlink" xfId="16045" builtinId="9" hidden="1"/>
    <cellStyle name="Followed Hyperlink" xfId="15565" builtinId="9" hidden="1"/>
    <cellStyle name="Followed Hyperlink" xfId="16324" builtinId="9" hidden="1"/>
    <cellStyle name="Followed Hyperlink" xfId="15524" builtinId="9" hidden="1"/>
    <cellStyle name="Followed Hyperlink" xfId="16155" builtinId="9" hidden="1"/>
    <cellStyle name="Followed Hyperlink" xfId="16232" builtinId="9" hidden="1"/>
    <cellStyle name="Followed Hyperlink" xfId="15517" builtinId="9" hidden="1"/>
    <cellStyle name="Followed Hyperlink" xfId="15569" builtinId="9" hidden="1"/>
    <cellStyle name="Followed Hyperlink" xfId="16036" builtinId="9" hidden="1"/>
    <cellStyle name="Followed Hyperlink" xfId="16209" builtinId="9" hidden="1"/>
    <cellStyle name="Followed Hyperlink" xfId="15519" builtinId="9" hidden="1"/>
    <cellStyle name="Followed Hyperlink" xfId="15558" builtinId="9" hidden="1"/>
    <cellStyle name="Followed Hyperlink" xfId="8514" builtinId="9" hidden="1"/>
    <cellStyle name="Followed Hyperlink" xfId="15918" builtinId="9" hidden="1"/>
    <cellStyle name="Followed Hyperlink" xfId="15908" builtinId="9" hidden="1"/>
    <cellStyle name="Followed Hyperlink" xfId="16110" builtinId="9" hidden="1"/>
    <cellStyle name="Followed Hyperlink" xfId="16272" builtinId="9" hidden="1"/>
    <cellStyle name="Followed Hyperlink" xfId="12511" builtinId="9" hidden="1"/>
    <cellStyle name="Followed Hyperlink" xfId="9160" builtinId="9" hidden="1"/>
    <cellStyle name="Followed Hyperlink" xfId="15874" builtinId="9" hidden="1"/>
    <cellStyle name="Followed Hyperlink" xfId="6943" builtinId="9" hidden="1"/>
    <cellStyle name="Followed Hyperlink" xfId="16198" builtinId="9" hidden="1"/>
    <cellStyle name="Followed Hyperlink" xfId="15898" builtinId="9" hidden="1"/>
    <cellStyle name="Followed Hyperlink" xfId="13604" builtinId="9" hidden="1"/>
    <cellStyle name="Followed Hyperlink" xfId="7870" builtinId="9" hidden="1"/>
    <cellStyle name="Followed Hyperlink" xfId="15383" builtinId="9" hidden="1"/>
    <cellStyle name="Followed Hyperlink" xfId="12291" builtinId="9" hidden="1"/>
    <cellStyle name="Followed Hyperlink" xfId="11916" builtinId="9" hidden="1"/>
    <cellStyle name="Followed Hyperlink" xfId="6718" builtinId="9" hidden="1"/>
    <cellStyle name="Followed Hyperlink" xfId="15298" builtinId="9" hidden="1"/>
    <cellStyle name="Followed Hyperlink" xfId="13709" builtinId="9" hidden="1"/>
    <cellStyle name="Followed Hyperlink" xfId="12378" builtinId="9" hidden="1"/>
    <cellStyle name="Followed Hyperlink" xfId="6623" builtinId="9" hidden="1"/>
    <cellStyle name="Followed Hyperlink" xfId="8881" builtinId="9" hidden="1"/>
    <cellStyle name="Followed Hyperlink" xfId="9753" builtinId="9" hidden="1"/>
    <cellStyle name="Followed Hyperlink" xfId="7285" builtinId="9" hidden="1"/>
    <cellStyle name="Followed Hyperlink" xfId="16828" builtinId="9" hidden="1"/>
    <cellStyle name="Followed Hyperlink" xfId="16827" builtinId="9" hidden="1"/>
    <cellStyle name="Followed Hyperlink" xfId="16826" builtinId="9" hidden="1"/>
    <cellStyle name="Followed Hyperlink" xfId="16825" builtinId="9" hidden="1"/>
    <cellStyle name="Followed Hyperlink" xfId="16824" builtinId="9" hidden="1"/>
    <cellStyle name="Followed Hyperlink" xfId="16823" builtinId="9" hidden="1"/>
    <cellStyle name="Followed Hyperlink" xfId="16822" builtinId="9" hidden="1"/>
    <cellStyle name="Followed Hyperlink" xfId="16821" builtinId="9" hidden="1"/>
    <cellStyle name="Followed Hyperlink" xfId="16820" builtinId="9" hidden="1"/>
    <cellStyle name="Followed Hyperlink" xfId="16819" builtinId="9" hidden="1"/>
    <cellStyle name="Followed Hyperlink" xfId="16818" builtinId="9" hidden="1"/>
    <cellStyle name="Followed Hyperlink" xfId="16817" builtinId="9" hidden="1"/>
    <cellStyle name="Followed Hyperlink" xfId="16816" builtinId="9" hidden="1"/>
    <cellStyle name="Followed Hyperlink" xfId="16815" builtinId="9" hidden="1"/>
    <cellStyle name="Followed Hyperlink" xfId="16814" builtinId="9" hidden="1"/>
    <cellStyle name="Followed Hyperlink" xfId="16813" builtinId="9" hidden="1"/>
    <cellStyle name="Followed Hyperlink" xfId="16812" builtinId="9" hidden="1"/>
    <cellStyle name="Followed Hyperlink" xfId="16811" builtinId="9" hidden="1"/>
    <cellStyle name="Followed Hyperlink" xfId="16810" builtinId="9" hidden="1"/>
    <cellStyle name="Followed Hyperlink" xfId="16809" builtinId="9" hidden="1"/>
    <cellStyle name="Followed Hyperlink" xfId="16808" builtinId="9" hidden="1"/>
    <cellStyle name="Followed Hyperlink" xfId="16807" builtinId="9" hidden="1"/>
    <cellStyle name="Followed Hyperlink" xfId="16806" builtinId="9" hidden="1"/>
    <cellStyle name="Followed Hyperlink" xfId="16805" builtinId="9" hidden="1"/>
    <cellStyle name="Followed Hyperlink" xfId="9135" builtinId="9" hidden="1"/>
    <cellStyle name="Followed Hyperlink" xfId="13338" builtinId="9" hidden="1"/>
    <cellStyle name="Followed Hyperlink" xfId="10036" builtinId="9" hidden="1"/>
    <cellStyle name="Followed Hyperlink" xfId="13578" builtinId="9" hidden="1"/>
    <cellStyle name="Followed Hyperlink" xfId="8096" builtinId="9" hidden="1"/>
    <cellStyle name="Followed Hyperlink" xfId="8687" builtinId="9" hidden="1"/>
    <cellStyle name="Followed Hyperlink" xfId="17046" builtinId="9" hidden="1"/>
    <cellStyle name="Followed Hyperlink" xfId="7337" builtinId="9" hidden="1"/>
    <cellStyle name="Followed Hyperlink" xfId="17045" builtinId="9" hidden="1"/>
    <cellStyle name="Followed Hyperlink" xfId="13014" builtinId="9" hidden="1"/>
    <cellStyle name="Followed Hyperlink" xfId="17044" builtinId="9" hidden="1"/>
    <cellStyle name="Followed Hyperlink" xfId="17047" builtinId="9" hidden="1"/>
    <cellStyle name="Followed Hyperlink" xfId="14356" builtinId="9" hidden="1"/>
    <cellStyle name="Followed Hyperlink" xfId="6670" builtinId="9" hidden="1"/>
    <cellStyle name="Followed Hyperlink" xfId="12430" builtinId="9" hidden="1"/>
    <cellStyle name="Followed Hyperlink" xfId="10339" builtinId="9" hidden="1"/>
    <cellStyle name="Followed Hyperlink" xfId="13466" builtinId="9" hidden="1"/>
    <cellStyle name="Followed Hyperlink" xfId="13684" builtinId="9" hidden="1"/>
    <cellStyle name="Followed Hyperlink" xfId="13330" builtinId="9" hidden="1"/>
    <cellStyle name="Followed Hyperlink" xfId="14308" builtinId="9" hidden="1"/>
    <cellStyle name="Followed Hyperlink" xfId="14203" builtinId="9" hidden="1"/>
    <cellStyle name="Followed Hyperlink" xfId="8720" builtinId="9" hidden="1"/>
    <cellStyle name="Followed Hyperlink" xfId="14306" builtinId="9" hidden="1"/>
    <cellStyle name="Followed Hyperlink" xfId="10333" builtinId="9" hidden="1"/>
    <cellStyle name="Followed Hyperlink" xfId="16381" builtinId="9" hidden="1"/>
    <cellStyle name="Followed Hyperlink" xfId="17101" builtinId="9" hidden="1"/>
    <cellStyle name="Followed Hyperlink" xfId="16380" builtinId="9" hidden="1"/>
    <cellStyle name="Followed Hyperlink" xfId="17099" builtinId="9" hidden="1"/>
    <cellStyle name="Followed Hyperlink" xfId="16379" builtinId="9" hidden="1"/>
    <cellStyle name="Followed Hyperlink" xfId="16904" builtinId="9" hidden="1"/>
    <cellStyle name="Followed Hyperlink" xfId="16378" builtinId="9" hidden="1"/>
    <cellStyle name="Followed Hyperlink" xfId="17100" builtinId="9" hidden="1"/>
    <cellStyle name="Followed Hyperlink" xfId="16377" builtinId="9" hidden="1"/>
    <cellStyle name="Followed Hyperlink" xfId="17097" builtinId="9" hidden="1"/>
    <cellStyle name="Followed Hyperlink" xfId="16869" builtinId="9" hidden="1"/>
    <cellStyle name="Followed Hyperlink" xfId="16868" builtinId="9" hidden="1"/>
    <cellStyle name="Followed Hyperlink" xfId="16864" builtinId="9" hidden="1"/>
    <cellStyle name="Followed Hyperlink" xfId="17098" builtinId="9" hidden="1"/>
    <cellStyle name="Followed Hyperlink" xfId="16863" builtinId="9" hidden="1"/>
    <cellStyle name="Followed Hyperlink" xfId="16349" builtinId="9" hidden="1"/>
    <cellStyle name="Followed Hyperlink" xfId="16862" builtinId="9" hidden="1"/>
    <cellStyle name="Followed Hyperlink" xfId="13121" builtinId="9" hidden="1"/>
    <cellStyle name="Followed Hyperlink" xfId="16860" builtinId="9" hidden="1"/>
    <cellStyle name="Followed Hyperlink" xfId="16858" builtinId="9" hidden="1"/>
    <cellStyle name="Followed Hyperlink" xfId="16846" builtinId="9" hidden="1"/>
    <cellStyle name="Followed Hyperlink" xfId="16845" builtinId="9" hidden="1"/>
    <cellStyle name="Followed Hyperlink" xfId="16829" builtinId="9" hidden="1"/>
    <cellStyle name="Followed Hyperlink" xfId="16482" builtinId="9" hidden="1"/>
    <cellStyle name="Followed Hyperlink" xfId="16360" builtinId="9" hidden="1"/>
    <cellStyle name="Followed Hyperlink" xfId="17174" builtinId="9" hidden="1"/>
    <cellStyle name="Followed Hyperlink" xfId="8073" builtinId="9" hidden="1"/>
    <cellStyle name="Followed Hyperlink" xfId="16370" builtinId="9" hidden="1"/>
    <cellStyle name="Followed Hyperlink" xfId="9416" builtinId="9" hidden="1"/>
    <cellStyle name="Followed Hyperlink" xfId="17136" builtinId="9" hidden="1"/>
    <cellStyle name="Followed Hyperlink" xfId="17065" builtinId="9" hidden="1"/>
    <cellStyle name="Followed Hyperlink" xfId="16391" builtinId="9" hidden="1"/>
    <cellStyle name="Followed Hyperlink" xfId="17173" builtinId="9" hidden="1"/>
    <cellStyle name="Followed Hyperlink" xfId="17030" builtinId="9" hidden="1"/>
    <cellStyle name="Followed Hyperlink" xfId="16361" builtinId="9" hidden="1"/>
    <cellStyle name="Followed Hyperlink" xfId="17066" builtinId="9" hidden="1"/>
    <cellStyle name="Followed Hyperlink" xfId="16373" builtinId="9" hidden="1"/>
    <cellStyle name="Followed Hyperlink" xfId="7345" builtinId="9" hidden="1"/>
    <cellStyle name="Followed Hyperlink" xfId="16403" builtinId="9" hidden="1"/>
    <cellStyle name="Followed Hyperlink" xfId="16369" builtinId="9" hidden="1"/>
    <cellStyle name="Followed Hyperlink" xfId="16882" builtinId="9" hidden="1"/>
    <cellStyle name="Followed Hyperlink" xfId="16937" builtinId="9" hidden="1"/>
    <cellStyle name="Followed Hyperlink" xfId="16374" builtinId="9" hidden="1"/>
    <cellStyle name="Followed Hyperlink" xfId="16375" builtinId="9" hidden="1"/>
    <cellStyle name="Followed Hyperlink" xfId="17114" builtinId="9" hidden="1"/>
    <cellStyle name="Followed Hyperlink" xfId="16372" builtinId="9" hidden="1"/>
    <cellStyle name="Followed Hyperlink" xfId="17181" builtinId="9" hidden="1"/>
    <cellStyle name="Followed Hyperlink" xfId="13635" builtinId="9" hidden="1"/>
    <cellStyle name="Followed Hyperlink" xfId="16918" builtinId="9" hidden="1"/>
    <cellStyle name="Followed Hyperlink" xfId="16388" builtinId="9" hidden="1"/>
    <cellStyle name="Followed Hyperlink" xfId="17075" builtinId="9" hidden="1"/>
    <cellStyle name="Followed Hyperlink" xfId="16367" builtinId="9" hidden="1"/>
    <cellStyle name="Followed Hyperlink" xfId="16890" builtinId="9" hidden="1"/>
    <cellStyle name="Followed Hyperlink" xfId="17169" builtinId="9" hidden="1"/>
    <cellStyle name="Followed Hyperlink" xfId="16366" builtinId="9" hidden="1"/>
    <cellStyle name="Followed Hyperlink" xfId="16843" builtinId="9" hidden="1"/>
    <cellStyle name="Followed Hyperlink" xfId="16994" builtinId="9" hidden="1"/>
    <cellStyle name="Followed Hyperlink" xfId="16919" builtinId="9" hidden="1"/>
    <cellStyle name="Followed Hyperlink" xfId="7220" builtinId="9" hidden="1"/>
    <cellStyle name="Followed Hyperlink" xfId="17191" builtinId="9" hidden="1"/>
    <cellStyle name="Followed Hyperlink" xfId="16861" builtinId="9" hidden="1"/>
    <cellStyle name="Followed Hyperlink" xfId="16921" builtinId="9" hidden="1"/>
    <cellStyle name="Followed Hyperlink" xfId="16362" builtinId="9" hidden="1"/>
    <cellStyle name="Followed Hyperlink" xfId="16929" builtinId="9" hidden="1"/>
    <cellStyle name="Followed Hyperlink" xfId="17176" builtinId="9" hidden="1"/>
    <cellStyle name="Followed Hyperlink" xfId="16920" builtinId="9" hidden="1"/>
    <cellStyle name="Followed Hyperlink" xfId="17187" builtinId="9" hidden="1"/>
    <cellStyle name="Followed Hyperlink" xfId="16400" builtinId="9" hidden="1"/>
    <cellStyle name="Followed Hyperlink" xfId="16928" builtinId="9" hidden="1"/>
    <cellStyle name="Followed Hyperlink" xfId="16346" builtinId="9" hidden="1"/>
    <cellStyle name="Followed Hyperlink" xfId="16395" builtinId="9" hidden="1"/>
    <cellStyle name="Followed Hyperlink" xfId="17112" builtinId="9" hidden="1"/>
    <cellStyle name="Followed Hyperlink" xfId="17057" builtinId="9" hidden="1"/>
    <cellStyle name="Followed Hyperlink" xfId="17113" builtinId="9" hidden="1"/>
    <cellStyle name="Followed Hyperlink" xfId="12423" builtinId="9" hidden="1"/>
    <cellStyle name="Followed Hyperlink" xfId="17172" builtinId="9" hidden="1"/>
    <cellStyle name="Followed Hyperlink" xfId="16354" builtinId="9" hidden="1"/>
    <cellStyle name="Followed Hyperlink" xfId="16802" builtinId="9" hidden="1"/>
    <cellStyle name="Followed Hyperlink" xfId="16389" builtinId="9" hidden="1"/>
    <cellStyle name="Followed Hyperlink" xfId="16368" builtinId="9" hidden="1"/>
    <cellStyle name="Followed Hyperlink" xfId="17179" builtinId="9" hidden="1"/>
    <cellStyle name="Followed Hyperlink" xfId="16364" builtinId="9" hidden="1"/>
    <cellStyle name="Followed Hyperlink" xfId="16855" builtinId="9" hidden="1"/>
    <cellStyle name="Followed Hyperlink" xfId="16859" builtinId="9" hidden="1"/>
    <cellStyle name="Followed Hyperlink" xfId="16881" builtinId="9" hidden="1"/>
    <cellStyle name="Followed Hyperlink" xfId="16352" builtinId="9" hidden="1"/>
    <cellStyle name="Followed Hyperlink" xfId="17180" builtinId="9" hidden="1"/>
    <cellStyle name="Followed Hyperlink" xfId="13754" builtinId="9" hidden="1"/>
    <cellStyle name="Followed Hyperlink" xfId="16997" builtinId="9" hidden="1"/>
    <cellStyle name="Followed Hyperlink" xfId="17074" builtinId="9" hidden="1"/>
    <cellStyle name="Followed Hyperlink" xfId="15310" builtinId="9" hidden="1"/>
    <cellStyle name="Followed Hyperlink" xfId="16356" builtinId="9" hidden="1"/>
    <cellStyle name="Followed Hyperlink" xfId="16872" builtinId="9" hidden="1"/>
    <cellStyle name="Followed Hyperlink" xfId="17050" builtinId="9" hidden="1"/>
    <cellStyle name="Followed Hyperlink" xfId="7892" builtinId="9" hidden="1"/>
    <cellStyle name="Followed Hyperlink" xfId="16345" builtinId="9" hidden="1"/>
    <cellStyle name="Followed Hyperlink" xfId="8591" builtinId="9" hidden="1"/>
    <cellStyle name="Followed Hyperlink" xfId="12140" builtinId="9" hidden="1"/>
    <cellStyle name="Followed Hyperlink" xfId="11407" builtinId="9" hidden="1"/>
    <cellStyle name="Followed Hyperlink" xfId="7182" builtinId="9" hidden="1"/>
    <cellStyle name="Followed Hyperlink" xfId="7700" builtinId="9" hidden="1"/>
    <cellStyle name="Followed Hyperlink" xfId="8774" builtinId="9" hidden="1"/>
    <cellStyle name="Followed Hyperlink" xfId="13588" builtinId="9" hidden="1"/>
    <cellStyle name="Followed Hyperlink" xfId="8501" builtinId="9" hidden="1"/>
    <cellStyle name="Followed Hyperlink" xfId="13348" builtinId="9" hidden="1"/>
    <cellStyle name="Followed Hyperlink" xfId="7959" builtinId="9" hidden="1"/>
    <cellStyle name="Followed Hyperlink" xfId="7576" builtinId="9" hidden="1"/>
    <cellStyle name="Followed Hyperlink" xfId="13587" builtinId="9" hidden="1"/>
    <cellStyle name="Followed Hyperlink" xfId="12517" builtinId="9" hidden="1"/>
    <cellStyle name="Followed Hyperlink" xfId="13554" builtinId="9" hidden="1"/>
    <cellStyle name="Followed Hyperlink" xfId="13332" builtinId="9" hidden="1"/>
    <cellStyle name="Followed Hyperlink" xfId="9577" builtinId="9" hidden="1"/>
    <cellStyle name="Followed Hyperlink" xfId="7057" builtinId="9" hidden="1"/>
    <cellStyle name="Followed Hyperlink" xfId="7157" builtinId="9" hidden="1"/>
    <cellStyle name="Followed Hyperlink" xfId="9278" builtinId="9" hidden="1"/>
    <cellStyle name="Followed Hyperlink" xfId="9988" builtinId="9" hidden="1"/>
    <cellStyle name="Followed Hyperlink" xfId="8683" builtinId="9" hidden="1"/>
    <cellStyle name="Followed Hyperlink" xfId="9264" builtinId="9" hidden="1"/>
    <cellStyle name="Followed Hyperlink" xfId="7058" builtinId="9" hidden="1"/>
    <cellStyle name="Followed Hyperlink" xfId="12425" builtinId="9" hidden="1"/>
    <cellStyle name="Followed Hyperlink" xfId="17833" builtinId="9" hidden="1"/>
    <cellStyle name="Followed Hyperlink" xfId="17832" builtinId="9" hidden="1"/>
    <cellStyle name="Followed Hyperlink" xfId="17831" builtinId="9" hidden="1"/>
    <cellStyle name="Followed Hyperlink" xfId="17830" builtinId="9" hidden="1"/>
    <cellStyle name="Followed Hyperlink" xfId="17829" builtinId="9" hidden="1"/>
    <cellStyle name="Followed Hyperlink" xfId="17828" builtinId="9" hidden="1"/>
    <cellStyle name="Followed Hyperlink" xfId="17827" builtinId="9" hidden="1"/>
    <cellStyle name="Followed Hyperlink" xfId="17826" builtinId="9" hidden="1"/>
    <cellStyle name="Followed Hyperlink" xfId="17825" builtinId="9" hidden="1"/>
    <cellStyle name="Followed Hyperlink" xfId="17824" builtinId="9" hidden="1"/>
    <cellStyle name="Followed Hyperlink" xfId="17823" builtinId="9" hidden="1"/>
    <cellStyle name="Followed Hyperlink" xfId="17822" builtinId="9" hidden="1"/>
    <cellStyle name="Followed Hyperlink" xfId="17821" builtinId="9" hidden="1"/>
    <cellStyle name="Followed Hyperlink" xfId="17820" builtinId="9" hidden="1"/>
    <cellStyle name="Followed Hyperlink" xfId="17819" builtinId="9" hidden="1"/>
    <cellStyle name="Followed Hyperlink" xfId="17818" builtinId="9" hidden="1"/>
    <cellStyle name="Followed Hyperlink" xfId="17817" builtinId="9" hidden="1"/>
    <cellStyle name="Followed Hyperlink" xfId="17816" builtinId="9" hidden="1"/>
    <cellStyle name="Followed Hyperlink" xfId="17815" builtinId="9" hidden="1"/>
    <cellStyle name="Followed Hyperlink" xfId="17814" builtinId="9" hidden="1"/>
    <cellStyle name="Followed Hyperlink" xfId="17813" builtinId="9" hidden="1"/>
    <cellStyle name="Followed Hyperlink" xfId="17812" builtinId="9" hidden="1"/>
    <cellStyle name="Followed Hyperlink" xfId="17811" builtinId="9" hidden="1"/>
    <cellStyle name="Followed Hyperlink" xfId="17810" builtinId="9" hidden="1"/>
    <cellStyle name="Followed Hyperlink" xfId="17366" builtinId="9" hidden="1"/>
    <cellStyle name="Followed Hyperlink" xfId="17367" builtinId="9" hidden="1"/>
    <cellStyle name="Followed Hyperlink" xfId="17368" builtinId="9" hidden="1"/>
    <cellStyle name="Followed Hyperlink" xfId="17369" builtinId="9" hidden="1"/>
    <cellStyle name="Followed Hyperlink" xfId="17370" builtinId="9" hidden="1"/>
    <cellStyle name="Followed Hyperlink" xfId="17371" builtinId="9" hidden="1"/>
    <cellStyle name="Followed Hyperlink" xfId="18066" builtinId="9" hidden="1"/>
    <cellStyle name="Followed Hyperlink" xfId="17372" builtinId="9" hidden="1"/>
    <cellStyle name="Followed Hyperlink" xfId="18065" builtinId="9" hidden="1"/>
    <cellStyle name="Followed Hyperlink" xfId="17373" builtinId="9" hidden="1"/>
    <cellStyle name="Followed Hyperlink" xfId="18064" builtinId="9" hidden="1"/>
    <cellStyle name="Followed Hyperlink" xfId="18067" builtinId="9" hidden="1"/>
    <cellStyle name="Followed Hyperlink" xfId="17374" builtinId="9" hidden="1"/>
    <cellStyle name="Followed Hyperlink" xfId="17375" builtinId="9" hidden="1"/>
    <cellStyle name="Followed Hyperlink" xfId="17376" builtinId="9" hidden="1"/>
    <cellStyle name="Followed Hyperlink" xfId="17377" builtinId="9" hidden="1"/>
    <cellStyle name="Followed Hyperlink" xfId="17378" builtinId="9" hidden="1"/>
    <cellStyle name="Followed Hyperlink" xfId="17379" builtinId="9" hidden="1"/>
    <cellStyle name="Followed Hyperlink" xfId="17380" builtinId="9" hidden="1"/>
    <cellStyle name="Followed Hyperlink" xfId="17381" builtinId="9" hidden="1"/>
    <cellStyle name="Followed Hyperlink" xfId="17382" builtinId="9" hidden="1"/>
    <cellStyle name="Followed Hyperlink" xfId="17383" builtinId="9" hidden="1"/>
    <cellStyle name="Followed Hyperlink" xfId="17384" builtinId="9" hidden="1"/>
    <cellStyle name="Followed Hyperlink" xfId="17335" builtinId="9" hidden="1"/>
    <cellStyle name="Followed Hyperlink" xfId="17445" builtinId="9" hidden="1"/>
    <cellStyle name="Followed Hyperlink" xfId="18108" builtinId="9" hidden="1"/>
    <cellStyle name="Followed Hyperlink" xfId="17444" builtinId="9" hidden="1"/>
    <cellStyle name="Followed Hyperlink" xfId="18106" builtinId="9" hidden="1"/>
    <cellStyle name="Followed Hyperlink" xfId="17443" builtinId="9" hidden="1"/>
    <cellStyle name="Followed Hyperlink" xfId="17907" builtinId="9" hidden="1"/>
    <cellStyle name="Followed Hyperlink" xfId="17442" builtinId="9" hidden="1"/>
    <cellStyle name="Followed Hyperlink" xfId="18107" builtinId="9" hidden="1"/>
    <cellStyle name="Followed Hyperlink" xfId="17441" builtinId="9" hidden="1"/>
    <cellStyle name="Followed Hyperlink" xfId="18104" builtinId="9" hidden="1"/>
    <cellStyle name="Followed Hyperlink" xfId="17873" builtinId="9" hidden="1"/>
    <cellStyle name="Followed Hyperlink" xfId="17872" builtinId="9" hidden="1"/>
    <cellStyle name="Followed Hyperlink" xfId="17868" builtinId="9" hidden="1"/>
    <cellStyle name="Followed Hyperlink" xfId="18105" builtinId="9" hidden="1"/>
    <cellStyle name="Followed Hyperlink" xfId="17867" builtinId="9" hidden="1"/>
    <cellStyle name="Followed Hyperlink" xfId="17412" builtinId="9" hidden="1"/>
    <cellStyle name="Followed Hyperlink" xfId="17866" builtinId="9" hidden="1"/>
    <cellStyle name="Followed Hyperlink" xfId="17336" builtinId="9" hidden="1"/>
    <cellStyle name="Followed Hyperlink" xfId="17864" builtinId="9" hidden="1"/>
    <cellStyle name="Followed Hyperlink" xfId="17862" builtinId="9" hidden="1"/>
    <cellStyle name="Followed Hyperlink" xfId="17850" builtinId="9" hidden="1"/>
    <cellStyle name="Followed Hyperlink" xfId="17849" builtinId="9" hidden="1"/>
    <cellStyle name="Followed Hyperlink" xfId="17834" builtinId="9" hidden="1"/>
    <cellStyle name="Followed Hyperlink" xfId="17546" builtinId="9" hidden="1"/>
    <cellStyle name="Followed Hyperlink" xfId="17423" builtinId="9" hidden="1"/>
    <cellStyle name="Followed Hyperlink" xfId="18193" builtinId="9" hidden="1"/>
    <cellStyle name="Followed Hyperlink" xfId="17352" builtinId="9" hidden="1"/>
    <cellStyle name="Followed Hyperlink" xfId="17434" builtinId="9" hidden="1"/>
    <cellStyle name="Followed Hyperlink" xfId="17359" builtinId="9" hidden="1"/>
    <cellStyle name="Followed Hyperlink" xfId="18152" builtinId="9" hidden="1"/>
    <cellStyle name="Followed Hyperlink" xfId="18085" builtinId="9" hidden="1"/>
    <cellStyle name="Followed Hyperlink" xfId="17455" builtinId="9" hidden="1"/>
    <cellStyle name="Followed Hyperlink" xfId="18192" builtinId="9" hidden="1"/>
    <cellStyle name="Followed Hyperlink" xfId="18047" builtinId="9" hidden="1"/>
    <cellStyle name="Followed Hyperlink" xfId="17424" builtinId="9" hidden="1"/>
    <cellStyle name="Followed Hyperlink" xfId="18086" builtinId="9" hidden="1"/>
    <cellStyle name="Followed Hyperlink" xfId="17437" builtinId="9" hidden="1"/>
    <cellStyle name="Followed Hyperlink" xfId="17338" builtinId="9" hidden="1"/>
    <cellStyle name="Followed Hyperlink" xfId="17465" builtinId="9" hidden="1"/>
    <cellStyle name="Followed Hyperlink" xfId="17433" builtinId="9" hidden="1"/>
    <cellStyle name="Followed Hyperlink" xfId="17885" builtinId="9" hidden="1"/>
    <cellStyle name="Followed Hyperlink" xfId="17939" builtinId="9" hidden="1"/>
    <cellStyle name="Followed Hyperlink" xfId="17438" builtinId="9" hidden="1"/>
    <cellStyle name="Followed Hyperlink" xfId="17439" builtinId="9" hidden="1"/>
    <cellStyle name="Followed Hyperlink" xfId="18121" builtinId="9" hidden="1"/>
    <cellStyle name="Followed Hyperlink" xfId="17436" builtinId="9" hidden="1"/>
    <cellStyle name="Followed Hyperlink" xfId="18200" builtinId="9" hidden="1"/>
    <cellStyle name="Followed Hyperlink" xfId="17346" builtinId="9" hidden="1"/>
    <cellStyle name="Followed Hyperlink" xfId="17920" builtinId="9" hidden="1"/>
    <cellStyle name="Followed Hyperlink" xfId="17452" builtinId="9" hidden="1"/>
    <cellStyle name="Followed Hyperlink" xfId="18094" builtinId="9" hidden="1"/>
    <cellStyle name="Followed Hyperlink" xfId="17431" builtinId="9" hidden="1"/>
    <cellStyle name="Followed Hyperlink" xfId="17892" builtinId="9" hidden="1"/>
    <cellStyle name="Followed Hyperlink" xfId="18188" builtinId="9" hidden="1"/>
    <cellStyle name="Followed Hyperlink" xfId="17430" builtinId="9" hidden="1"/>
    <cellStyle name="Followed Hyperlink" xfId="17847" builtinId="9" hidden="1"/>
    <cellStyle name="Followed Hyperlink" xfId="18011" builtinId="9" hidden="1"/>
    <cellStyle name="Followed Hyperlink" xfId="17921" builtinId="9" hidden="1"/>
    <cellStyle name="Followed Hyperlink" xfId="17350" builtinId="9" hidden="1"/>
    <cellStyle name="Followed Hyperlink" xfId="18210" builtinId="9" hidden="1"/>
    <cellStyle name="Followed Hyperlink" xfId="17865" builtinId="9" hidden="1"/>
    <cellStyle name="Followed Hyperlink" xfId="17923" builtinId="9" hidden="1"/>
    <cellStyle name="Followed Hyperlink" xfId="17425" builtinId="9" hidden="1"/>
    <cellStyle name="Followed Hyperlink" xfId="17931" builtinId="9" hidden="1"/>
    <cellStyle name="Followed Hyperlink" xfId="18195" builtinId="9" hidden="1"/>
    <cellStyle name="Followed Hyperlink" xfId="17922" builtinId="9" hidden="1"/>
    <cellStyle name="Followed Hyperlink" xfId="18206" builtinId="9" hidden="1"/>
    <cellStyle name="Followed Hyperlink" xfId="17462" builtinId="9" hidden="1"/>
    <cellStyle name="Followed Hyperlink" xfId="17930" builtinId="9" hidden="1"/>
    <cellStyle name="Followed Hyperlink" xfId="17409" builtinId="9" hidden="1"/>
    <cellStyle name="Followed Hyperlink" xfId="17459" builtinId="9" hidden="1"/>
    <cellStyle name="Followed Hyperlink" xfId="18119" builtinId="9" hidden="1"/>
    <cellStyle name="Followed Hyperlink" xfId="18077" builtinId="9" hidden="1"/>
    <cellStyle name="Followed Hyperlink" xfId="18120" builtinId="9" hidden="1"/>
    <cellStyle name="Followed Hyperlink" xfId="17351" builtinId="9" hidden="1"/>
    <cellStyle name="Followed Hyperlink" xfId="18191" builtinId="9" hidden="1"/>
    <cellStyle name="Followed Hyperlink" xfId="17417" builtinId="9" hidden="1"/>
    <cellStyle name="Followed Hyperlink" xfId="17808" builtinId="9" hidden="1"/>
    <cellStyle name="Followed Hyperlink" xfId="17453" builtinId="9" hidden="1"/>
    <cellStyle name="Followed Hyperlink" xfId="17432" builtinId="9" hidden="1"/>
    <cellStyle name="Followed Hyperlink" xfId="18198" builtinId="9" hidden="1"/>
    <cellStyle name="Followed Hyperlink" xfId="17428" builtinId="9" hidden="1"/>
    <cellStyle name="Followed Hyperlink" xfId="17859" builtinId="9" hidden="1"/>
    <cellStyle name="Followed Hyperlink" xfId="17863" builtinId="9" hidden="1"/>
    <cellStyle name="Followed Hyperlink" xfId="17884" builtinId="9" hidden="1"/>
    <cellStyle name="Followed Hyperlink" xfId="17415" builtinId="9" hidden="1"/>
    <cellStyle name="Followed Hyperlink" xfId="18199" builtinId="9" hidden="1"/>
    <cellStyle name="Followed Hyperlink" xfId="17363" builtinId="9" hidden="1"/>
    <cellStyle name="Followed Hyperlink" xfId="18014" builtinId="9" hidden="1"/>
    <cellStyle name="Followed Hyperlink" xfId="18093" builtinId="9" hidden="1"/>
    <cellStyle name="Followed Hyperlink" xfId="17356" builtinId="9" hidden="1"/>
    <cellStyle name="Followed Hyperlink" xfId="17419" builtinId="9" hidden="1"/>
    <cellStyle name="Followed Hyperlink" xfId="17875" builtinId="9" hidden="1"/>
    <cellStyle name="Followed Hyperlink" xfId="18070" builtinId="9" hidden="1"/>
    <cellStyle name="Followed Hyperlink" xfId="17358" builtinId="9" hidden="1"/>
    <cellStyle name="Followed Hyperlink" xfId="17408" builtinId="9" hidden="1"/>
    <cellStyle name="Followed Hyperlink" xfId="8870" builtinId="9" hidden="1"/>
    <cellStyle name="Followed Hyperlink" xfId="8472" builtinId="9" hidden="1"/>
    <cellStyle name="Followed Hyperlink" xfId="6831" builtinId="9" hidden="1"/>
    <cellStyle name="Followed Hyperlink" xfId="11380" builtinId="9" hidden="1"/>
    <cellStyle name="Followed Hyperlink" xfId="7930" builtinId="9" hidden="1"/>
    <cellStyle name="Followed Hyperlink" xfId="17160" builtinId="9" hidden="1"/>
    <cellStyle name="Followed Hyperlink" xfId="9938" builtinId="9" hidden="1"/>
    <cellStyle name="Followed Hyperlink" xfId="15366" builtinId="9" hidden="1"/>
    <cellStyle name="Followed Hyperlink" xfId="7723" builtinId="9" hidden="1"/>
    <cellStyle name="Followed Hyperlink" xfId="11304" builtinId="9" hidden="1"/>
    <cellStyle name="Followed Hyperlink" xfId="12745" builtinId="9" hidden="1"/>
    <cellStyle name="Followed Hyperlink" xfId="6753" builtinId="9" hidden="1"/>
    <cellStyle name="Followed Hyperlink" xfId="7050" builtinId="9" hidden="1"/>
    <cellStyle name="Followed Hyperlink" xfId="14144" builtinId="9" hidden="1"/>
    <cellStyle name="Followed Hyperlink" xfId="9401" builtinId="9" hidden="1"/>
    <cellStyle name="Followed Hyperlink" xfId="7824" builtinId="9" hidden="1"/>
    <cellStyle name="Followed Hyperlink" xfId="14015" builtinId="9" hidden="1"/>
    <cellStyle name="Followed Hyperlink" xfId="12502" builtinId="9" hidden="1"/>
    <cellStyle name="Followed Hyperlink" xfId="15322" builtinId="9" hidden="1"/>
    <cellStyle name="Followed Hyperlink" xfId="14296" builtinId="9" hidden="1"/>
    <cellStyle name="Followed Hyperlink" xfId="7542" builtinId="9" hidden="1"/>
    <cellStyle name="Followed Hyperlink" xfId="9679" builtinId="9" hidden="1"/>
    <cellStyle name="Followed Hyperlink" xfId="9764" builtinId="9" hidden="1"/>
    <cellStyle name="Followed Hyperlink" xfId="16299" builtinId="9" hidden="1"/>
    <cellStyle name="Followed Hyperlink" xfId="18755" builtinId="9" hidden="1"/>
    <cellStyle name="Followed Hyperlink" xfId="18754" builtinId="9" hidden="1"/>
    <cellStyle name="Followed Hyperlink" xfId="18753" builtinId="9" hidden="1"/>
    <cellStyle name="Followed Hyperlink" xfId="18752" builtinId="9" hidden="1"/>
    <cellStyle name="Followed Hyperlink" xfId="18751" builtinId="9" hidden="1"/>
    <cellStyle name="Followed Hyperlink" xfId="18750" builtinId="9" hidden="1"/>
    <cellStyle name="Followed Hyperlink" xfId="18749" builtinId="9" hidden="1"/>
    <cellStyle name="Followed Hyperlink" xfId="18748" builtinId="9" hidden="1"/>
    <cellStyle name="Followed Hyperlink" xfId="18747" builtinId="9" hidden="1"/>
    <cellStyle name="Followed Hyperlink" xfId="18746" builtinId="9" hidden="1"/>
    <cellStyle name="Followed Hyperlink" xfId="18745" builtinId="9" hidden="1"/>
    <cellStyle name="Followed Hyperlink" xfId="18744" builtinId="9" hidden="1"/>
    <cellStyle name="Followed Hyperlink" xfId="18743" builtinId="9" hidden="1"/>
    <cellStyle name="Followed Hyperlink" xfId="18742" builtinId="9" hidden="1"/>
    <cellStyle name="Followed Hyperlink" xfId="18741" builtinId="9" hidden="1"/>
    <cellStyle name="Followed Hyperlink" xfId="18740" builtinId="9" hidden="1"/>
    <cellStyle name="Followed Hyperlink" xfId="18739" builtinId="9" hidden="1"/>
    <cellStyle name="Followed Hyperlink" xfId="18738" builtinId="9" hidden="1"/>
    <cellStyle name="Followed Hyperlink" xfId="18737" builtinId="9" hidden="1"/>
    <cellStyle name="Followed Hyperlink" xfId="18736" builtinId="9" hidden="1"/>
    <cellStyle name="Followed Hyperlink" xfId="18735" builtinId="9" hidden="1"/>
    <cellStyle name="Followed Hyperlink" xfId="18734" builtinId="9" hidden="1"/>
    <cellStyle name="Followed Hyperlink" xfId="18733" builtinId="9" hidden="1"/>
    <cellStyle name="Followed Hyperlink" xfId="18732" builtinId="9" hidden="1"/>
    <cellStyle name="Followed Hyperlink" xfId="18295" builtinId="9" hidden="1"/>
    <cellStyle name="Followed Hyperlink" xfId="18296" builtinId="9" hidden="1"/>
    <cellStyle name="Followed Hyperlink" xfId="18297" builtinId="9" hidden="1"/>
    <cellStyle name="Followed Hyperlink" xfId="18298" builtinId="9" hidden="1"/>
    <cellStyle name="Followed Hyperlink" xfId="18299" builtinId="9" hidden="1"/>
    <cellStyle name="Followed Hyperlink" xfId="18300" builtinId="9" hidden="1"/>
    <cellStyle name="Followed Hyperlink" xfId="18958" builtinId="9" hidden="1"/>
    <cellStyle name="Followed Hyperlink" xfId="18301" builtinId="9" hidden="1"/>
    <cellStyle name="Followed Hyperlink" xfId="18957" builtinId="9" hidden="1"/>
    <cellStyle name="Followed Hyperlink" xfId="18302" builtinId="9" hidden="1"/>
    <cellStyle name="Followed Hyperlink" xfId="18956" builtinId="9" hidden="1"/>
    <cellStyle name="Followed Hyperlink" xfId="18959" builtinId="9" hidden="1"/>
    <cellStyle name="Followed Hyperlink" xfId="18303" builtinId="9" hidden="1"/>
    <cellStyle name="Followed Hyperlink" xfId="18304" builtinId="9" hidden="1"/>
    <cellStyle name="Followed Hyperlink" xfId="18305" builtinId="9" hidden="1"/>
    <cellStyle name="Followed Hyperlink" xfId="18306" builtinId="9" hidden="1"/>
    <cellStyle name="Followed Hyperlink" xfId="18307" builtinId="9" hidden="1"/>
    <cellStyle name="Followed Hyperlink" xfId="18308" builtinId="9" hidden="1"/>
    <cellStyle name="Followed Hyperlink" xfId="18309" builtinId="9" hidden="1"/>
    <cellStyle name="Followed Hyperlink" xfId="18310" builtinId="9" hidden="1"/>
    <cellStyle name="Followed Hyperlink" xfId="18311" builtinId="9" hidden="1"/>
    <cellStyle name="Followed Hyperlink" xfId="18312" builtinId="9" hidden="1"/>
    <cellStyle name="Followed Hyperlink" xfId="18313" builtinId="9" hidden="1"/>
    <cellStyle name="Followed Hyperlink" xfId="18261" builtinId="9" hidden="1"/>
    <cellStyle name="Followed Hyperlink" xfId="18364" builtinId="9" hidden="1"/>
    <cellStyle name="Followed Hyperlink" xfId="18994" builtinId="9" hidden="1"/>
    <cellStyle name="Followed Hyperlink" xfId="18363" builtinId="9" hidden="1"/>
    <cellStyle name="Followed Hyperlink" xfId="18992" builtinId="9" hidden="1"/>
    <cellStyle name="Followed Hyperlink" xfId="18362" builtinId="9" hidden="1"/>
    <cellStyle name="Followed Hyperlink" xfId="18822" builtinId="9" hidden="1"/>
    <cellStyle name="Followed Hyperlink" xfId="18361" builtinId="9" hidden="1"/>
    <cellStyle name="Followed Hyperlink" xfId="18993" builtinId="9" hidden="1"/>
    <cellStyle name="Followed Hyperlink" xfId="18360" builtinId="9" hidden="1"/>
    <cellStyle name="Followed Hyperlink" xfId="18990" builtinId="9" hidden="1"/>
    <cellStyle name="Followed Hyperlink" xfId="18796" builtinId="9" hidden="1"/>
    <cellStyle name="Followed Hyperlink" xfId="18795" builtinId="9" hidden="1"/>
    <cellStyle name="Followed Hyperlink" xfId="18791" builtinId="9" hidden="1"/>
    <cellStyle name="Followed Hyperlink" xfId="18991" builtinId="9" hidden="1"/>
    <cellStyle name="Followed Hyperlink" xfId="18790" builtinId="9" hidden="1"/>
    <cellStyle name="Followed Hyperlink" xfId="18332" builtinId="9" hidden="1"/>
    <cellStyle name="Followed Hyperlink" xfId="18789" builtinId="9" hidden="1"/>
    <cellStyle name="Followed Hyperlink" xfId="18262" builtinId="9" hidden="1"/>
    <cellStyle name="Followed Hyperlink" xfId="18787" builtinId="9" hidden="1"/>
    <cellStyle name="Followed Hyperlink" xfId="18785" builtinId="9" hidden="1"/>
    <cellStyle name="Followed Hyperlink" xfId="18773" builtinId="9" hidden="1"/>
    <cellStyle name="Followed Hyperlink" xfId="18772" builtinId="9" hidden="1"/>
    <cellStyle name="Followed Hyperlink" xfId="18756" builtinId="9" hidden="1"/>
    <cellStyle name="Followed Hyperlink" xfId="18462" builtinId="9" hidden="1"/>
    <cellStyle name="Followed Hyperlink" xfId="18343" builtinId="9" hidden="1"/>
    <cellStyle name="Followed Hyperlink" xfId="19062" builtinId="9" hidden="1"/>
    <cellStyle name="Followed Hyperlink" xfId="18281" builtinId="9" hidden="1"/>
    <cellStyle name="Followed Hyperlink" xfId="18353" builtinId="9" hidden="1"/>
    <cellStyle name="Followed Hyperlink" xfId="18287" builtinId="9" hidden="1"/>
    <cellStyle name="Followed Hyperlink" xfId="19027" builtinId="9" hidden="1"/>
    <cellStyle name="Followed Hyperlink" xfId="18974" builtinId="9" hidden="1"/>
    <cellStyle name="Followed Hyperlink" xfId="18373" builtinId="9" hidden="1"/>
    <cellStyle name="Followed Hyperlink" xfId="19061" builtinId="9" hidden="1"/>
    <cellStyle name="Followed Hyperlink" xfId="18941" builtinId="9" hidden="1"/>
    <cellStyle name="Followed Hyperlink" xfId="18344" builtinId="9" hidden="1"/>
    <cellStyle name="Followed Hyperlink" xfId="18975" builtinId="9" hidden="1"/>
    <cellStyle name="Followed Hyperlink" xfId="18356" builtinId="9" hidden="1"/>
    <cellStyle name="Followed Hyperlink" xfId="18264" builtinId="9" hidden="1"/>
    <cellStyle name="Followed Hyperlink" xfId="18383" builtinId="9" hidden="1"/>
    <cellStyle name="Followed Hyperlink" xfId="18352" builtinId="9" hidden="1"/>
    <cellStyle name="Followed Hyperlink" xfId="18804" builtinId="9" hidden="1"/>
    <cellStyle name="Followed Hyperlink" xfId="18854" builtinId="9" hidden="1"/>
    <cellStyle name="Followed Hyperlink" xfId="18357" builtinId="9" hidden="1"/>
    <cellStyle name="Followed Hyperlink" xfId="18358" builtinId="9" hidden="1"/>
    <cellStyle name="Followed Hyperlink" xfId="19007" builtinId="9" hidden="1"/>
    <cellStyle name="Followed Hyperlink" xfId="18355" builtinId="9" hidden="1"/>
    <cellStyle name="Followed Hyperlink" xfId="19069" builtinId="9" hidden="1"/>
    <cellStyle name="Followed Hyperlink" xfId="18272" builtinId="9" hidden="1"/>
    <cellStyle name="Followed Hyperlink" xfId="18834" builtinId="9" hidden="1"/>
    <cellStyle name="Followed Hyperlink" xfId="18370" builtinId="9" hidden="1"/>
    <cellStyle name="Followed Hyperlink" xfId="18983" builtinId="9" hidden="1"/>
    <cellStyle name="Followed Hyperlink" xfId="18350" builtinId="9" hidden="1"/>
    <cellStyle name="Followed Hyperlink" xfId="18809" builtinId="9" hidden="1"/>
    <cellStyle name="Followed Hyperlink" xfId="19057" builtinId="9" hidden="1"/>
    <cellStyle name="Followed Hyperlink" xfId="18349" builtinId="9" hidden="1"/>
    <cellStyle name="Followed Hyperlink" xfId="18770" builtinId="9" hidden="1"/>
    <cellStyle name="Followed Hyperlink" xfId="18905" builtinId="9" hidden="1"/>
    <cellStyle name="Followed Hyperlink" xfId="18835" builtinId="9" hidden="1"/>
    <cellStyle name="Followed Hyperlink" xfId="18279" builtinId="9" hidden="1"/>
    <cellStyle name="Followed Hyperlink" xfId="19079" builtinId="9" hidden="1"/>
    <cellStyle name="Followed Hyperlink" xfId="18788" builtinId="9" hidden="1"/>
    <cellStyle name="Followed Hyperlink" xfId="18837" builtinId="9" hidden="1"/>
    <cellStyle name="Followed Hyperlink" xfId="18345" builtinId="9" hidden="1"/>
    <cellStyle name="Followed Hyperlink" xfId="18846" builtinId="9" hidden="1"/>
    <cellStyle name="Followed Hyperlink" xfId="19064" builtinId="9" hidden="1"/>
    <cellStyle name="Followed Hyperlink" xfId="18836" builtinId="9" hidden="1"/>
    <cellStyle name="Followed Hyperlink" xfId="19075" builtinId="9" hidden="1"/>
    <cellStyle name="Followed Hyperlink" xfId="18380" builtinId="9" hidden="1"/>
    <cellStyle name="Followed Hyperlink" xfId="18845" builtinId="9" hidden="1"/>
    <cellStyle name="Followed Hyperlink" xfId="18329" builtinId="9" hidden="1"/>
    <cellStyle name="Followed Hyperlink" xfId="18377" builtinId="9" hidden="1"/>
    <cellStyle name="Followed Hyperlink" xfId="19005" builtinId="9" hidden="1"/>
    <cellStyle name="Followed Hyperlink" xfId="18967" builtinId="9" hidden="1"/>
    <cellStyle name="Followed Hyperlink" xfId="19006" builtinId="9" hidden="1"/>
    <cellStyle name="Followed Hyperlink" xfId="18280" builtinId="9" hidden="1"/>
    <cellStyle name="Followed Hyperlink" xfId="19060" builtinId="9" hidden="1"/>
    <cellStyle name="Followed Hyperlink" xfId="18337" builtinId="9" hidden="1"/>
    <cellStyle name="Followed Hyperlink" xfId="18729" builtinId="9" hidden="1"/>
    <cellStyle name="Followed Hyperlink" xfId="18371" builtinId="9" hidden="1"/>
    <cellStyle name="Followed Hyperlink" xfId="18351" builtinId="9" hidden="1"/>
    <cellStyle name="Followed Hyperlink" xfId="19067" builtinId="9" hidden="1"/>
    <cellStyle name="Followed Hyperlink" xfId="18347" builtinId="9" hidden="1"/>
    <cellStyle name="Followed Hyperlink" xfId="18782" builtinId="9" hidden="1"/>
    <cellStyle name="Followed Hyperlink" xfId="18786" builtinId="9" hidden="1"/>
    <cellStyle name="Followed Hyperlink" xfId="18803" builtinId="9" hidden="1"/>
    <cellStyle name="Followed Hyperlink" xfId="18335" builtinId="9" hidden="1"/>
    <cellStyle name="Followed Hyperlink" xfId="19068" builtinId="9" hidden="1"/>
    <cellStyle name="Followed Hyperlink" xfId="18291" builtinId="9" hidden="1"/>
    <cellStyle name="Followed Hyperlink" xfId="18908" builtinId="9" hidden="1"/>
    <cellStyle name="Followed Hyperlink" xfId="18982" builtinId="9" hidden="1"/>
    <cellStyle name="Followed Hyperlink" xfId="18284" builtinId="9" hidden="1"/>
    <cellStyle name="Followed Hyperlink" xfId="18339" builtinId="9" hidden="1"/>
    <cellStyle name="Followed Hyperlink" xfId="18797" builtinId="9" hidden="1"/>
    <cellStyle name="Followed Hyperlink" xfId="18960" builtinId="9" hidden="1"/>
    <cellStyle name="Followed Hyperlink" xfId="18286" builtinId="9" hidden="1"/>
    <cellStyle name="Followed Hyperlink" xfId="18328" builtinId="9" hidden="1"/>
    <cellStyle name="Followed Hyperlink" xfId="16280" builtinId="9" hidden="1"/>
    <cellStyle name="Followed Hyperlink" xfId="18238" builtinId="9" hidden="1"/>
    <cellStyle name="Followed Hyperlink" xfId="15553" builtinId="9" hidden="1"/>
    <cellStyle name="Followed Hyperlink" xfId="7816" builtinId="9" hidden="1"/>
    <cellStyle name="Followed Hyperlink" xfId="18639" builtinId="9" hidden="1"/>
    <cellStyle name="Followed Hyperlink" xfId="12501" builtinId="9" hidden="1"/>
    <cellStyle name="Followed Hyperlink" xfId="18326" builtinId="9" hidden="1"/>
    <cellStyle name="Followed Hyperlink" xfId="18660" builtinId="9" hidden="1"/>
    <cellStyle name="Followed Hyperlink" xfId="9444" builtinId="9" hidden="1"/>
    <cellStyle name="Followed Hyperlink" xfId="8152" builtinId="9" hidden="1"/>
    <cellStyle name="Followed Hyperlink" xfId="13495" builtinId="9" hidden="1"/>
    <cellStyle name="Followed Hyperlink" xfId="8291" builtinId="9" hidden="1"/>
    <cellStyle name="Followed Hyperlink" xfId="10331" builtinId="9" hidden="1"/>
    <cellStyle name="Followed Hyperlink" xfId="7658" builtinId="9" hidden="1"/>
    <cellStyle name="Followed Hyperlink" xfId="18327" builtinId="9" hidden="1"/>
    <cellStyle name="Followed Hyperlink" xfId="18654" builtinId="9" hidden="1"/>
    <cellStyle name="Followed Hyperlink" xfId="6495" builtinId="9" hidden="1"/>
    <cellStyle name="Followed Hyperlink" xfId="18325" builtinId="9" hidden="1"/>
    <cellStyle name="Followed Hyperlink" xfId="18668" builtinId="9" hidden="1"/>
    <cellStyle name="Followed Hyperlink" xfId="18869" builtinId="9" hidden="1"/>
    <cellStyle name="Followed Hyperlink" xfId="19017" builtinId="9" hidden="1"/>
    <cellStyle name="Followed Hyperlink" xfId="15611" builtinId="9" hidden="1"/>
    <cellStyle name="Followed Hyperlink" xfId="9644" builtinId="9" hidden="1"/>
    <cellStyle name="Followed Hyperlink" xfId="7234" builtinId="9" hidden="1"/>
    <cellStyle name="Followed Hyperlink" xfId="19531" builtinId="9" hidden="1"/>
    <cellStyle name="Followed Hyperlink" xfId="19530" builtinId="9" hidden="1"/>
    <cellStyle name="Followed Hyperlink" xfId="19529" builtinId="9" hidden="1"/>
    <cellStyle name="Followed Hyperlink" xfId="19528" builtinId="9" hidden="1"/>
    <cellStyle name="Followed Hyperlink" xfId="19527" builtinId="9" hidden="1"/>
    <cellStyle name="Followed Hyperlink" xfId="19526" builtinId="9" hidden="1"/>
    <cellStyle name="Followed Hyperlink" xfId="19525" builtinId="9" hidden="1"/>
    <cellStyle name="Followed Hyperlink" xfId="19524" builtinId="9" hidden="1"/>
    <cellStyle name="Followed Hyperlink" xfId="19523" builtinId="9" hidden="1"/>
    <cellStyle name="Followed Hyperlink" xfId="19522" builtinId="9" hidden="1"/>
    <cellStyle name="Followed Hyperlink" xfId="19521" builtinId="9" hidden="1"/>
    <cellStyle name="Followed Hyperlink" xfId="19520" builtinId="9" hidden="1"/>
    <cellStyle name="Followed Hyperlink" xfId="19519" builtinId="9" hidden="1"/>
    <cellStyle name="Followed Hyperlink" xfId="19518" builtinId="9" hidden="1"/>
    <cellStyle name="Followed Hyperlink" xfId="19517" builtinId="9" hidden="1"/>
    <cellStyle name="Followed Hyperlink" xfId="19516" builtinId="9" hidden="1"/>
    <cellStyle name="Followed Hyperlink" xfId="19515" builtinId="9" hidden="1"/>
    <cellStyle name="Followed Hyperlink" xfId="19514" builtinId="9" hidden="1"/>
    <cellStyle name="Followed Hyperlink" xfId="19513" builtinId="9" hidden="1"/>
    <cellStyle name="Followed Hyperlink" xfId="19512" builtinId="9" hidden="1"/>
    <cellStyle name="Followed Hyperlink" xfId="19511" builtinId="9" hidden="1"/>
    <cellStyle name="Followed Hyperlink" xfId="19510" builtinId="9" hidden="1"/>
    <cellStyle name="Followed Hyperlink" xfId="19509" builtinId="9" hidden="1"/>
    <cellStyle name="Followed Hyperlink" xfId="19508" builtinId="9" hidden="1"/>
    <cellStyle name="Followed Hyperlink" xfId="7171" builtinId="9" hidden="1"/>
    <cellStyle name="Followed Hyperlink" xfId="17096" builtinId="9" hidden="1"/>
    <cellStyle name="Followed Hyperlink" xfId="17143" builtinId="9" hidden="1"/>
    <cellStyle name="Followed Hyperlink" xfId="8879" builtinId="9" hidden="1"/>
    <cellStyle name="Followed Hyperlink" xfId="9154" builtinId="9" hidden="1"/>
    <cellStyle name="Followed Hyperlink" xfId="7757" builtinId="9" hidden="1"/>
    <cellStyle name="Followed Hyperlink" xfId="19730" builtinId="9" hidden="1"/>
    <cellStyle name="Followed Hyperlink" xfId="8960" builtinId="9" hidden="1"/>
    <cellStyle name="Followed Hyperlink" xfId="19729" builtinId="9" hidden="1"/>
    <cellStyle name="Followed Hyperlink" xfId="10059" builtinId="9" hidden="1"/>
    <cellStyle name="Followed Hyperlink" xfId="19728" builtinId="9" hidden="1"/>
    <cellStyle name="Followed Hyperlink" xfId="19731" builtinId="9" hidden="1"/>
    <cellStyle name="Followed Hyperlink" xfId="6703" builtinId="9" hidden="1"/>
    <cellStyle name="Followed Hyperlink" xfId="7712" builtinId="9" hidden="1"/>
    <cellStyle name="Followed Hyperlink" xfId="6726" builtinId="9" hidden="1"/>
    <cellStyle name="Followed Hyperlink" xfId="7397" builtinId="9" hidden="1"/>
    <cellStyle name="Followed Hyperlink" xfId="19083" builtinId="9" hidden="1"/>
    <cellStyle name="Followed Hyperlink" xfId="19084" builtinId="9" hidden="1"/>
    <cellStyle name="Followed Hyperlink" xfId="19085" builtinId="9" hidden="1"/>
    <cellStyle name="Followed Hyperlink" xfId="19086" builtinId="9" hidden="1"/>
    <cellStyle name="Followed Hyperlink" xfId="19087" builtinId="9" hidden="1"/>
    <cellStyle name="Followed Hyperlink" xfId="19088" builtinId="9" hidden="1"/>
    <cellStyle name="Followed Hyperlink" xfId="19089" builtinId="9" hidden="1"/>
    <cellStyle name="Followed Hyperlink" xfId="8844" builtinId="9" hidden="1"/>
    <cellStyle name="Followed Hyperlink" xfId="19146" builtinId="9" hidden="1"/>
    <cellStyle name="Followed Hyperlink" xfId="19765" builtinId="9" hidden="1"/>
    <cellStyle name="Followed Hyperlink" xfId="19145" builtinId="9" hidden="1"/>
    <cellStyle name="Followed Hyperlink" xfId="19763" builtinId="9" hidden="1"/>
    <cellStyle name="Followed Hyperlink" xfId="19144" builtinId="9" hidden="1"/>
    <cellStyle name="Followed Hyperlink" xfId="19598" builtinId="9" hidden="1"/>
    <cellStyle name="Followed Hyperlink" xfId="19143" builtinId="9" hidden="1"/>
    <cellStyle name="Followed Hyperlink" xfId="19764" builtinId="9" hidden="1"/>
    <cellStyle name="Followed Hyperlink" xfId="19142" builtinId="9" hidden="1"/>
    <cellStyle name="Followed Hyperlink" xfId="19761" builtinId="9" hidden="1"/>
    <cellStyle name="Followed Hyperlink" xfId="19570" builtinId="9" hidden="1"/>
    <cellStyle name="Followed Hyperlink" xfId="19569" builtinId="9" hidden="1"/>
    <cellStyle name="Followed Hyperlink" xfId="19565" builtinId="9" hidden="1"/>
    <cellStyle name="Followed Hyperlink" xfId="19762" builtinId="9" hidden="1"/>
    <cellStyle name="Followed Hyperlink" xfId="19564" builtinId="9" hidden="1"/>
    <cellStyle name="Followed Hyperlink" xfId="19114" builtinId="9" hidden="1"/>
    <cellStyle name="Followed Hyperlink" xfId="19563" builtinId="9" hidden="1"/>
    <cellStyle name="Followed Hyperlink" xfId="14253" builtinId="9" hidden="1"/>
    <cellStyle name="Followed Hyperlink" xfId="19561" builtinId="9" hidden="1"/>
    <cellStyle name="Followed Hyperlink" xfId="19559" builtinId="9" hidden="1"/>
    <cellStyle name="Followed Hyperlink" xfId="19547" builtinId="9" hidden="1"/>
    <cellStyle name="Followed Hyperlink" xfId="19546" builtinId="9" hidden="1"/>
    <cellStyle name="Followed Hyperlink" xfId="19532" builtinId="9" hidden="1"/>
    <cellStyle name="Followed Hyperlink" xfId="19240" builtinId="9" hidden="1"/>
    <cellStyle name="Followed Hyperlink" xfId="19125" builtinId="9" hidden="1"/>
    <cellStyle name="Followed Hyperlink" xfId="19826" builtinId="9" hidden="1"/>
    <cellStyle name="Followed Hyperlink" xfId="7761" builtinId="9" hidden="1"/>
    <cellStyle name="Followed Hyperlink" xfId="19135" builtinId="9" hidden="1"/>
    <cellStyle name="Followed Hyperlink" xfId="9934" builtinId="9" hidden="1"/>
    <cellStyle name="Followed Hyperlink" xfId="19798" builtinId="9" hidden="1"/>
    <cellStyle name="Followed Hyperlink" xfId="19745" builtinId="9" hidden="1"/>
    <cellStyle name="Followed Hyperlink" xfId="19156" builtinId="9" hidden="1"/>
    <cellStyle name="Followed Hyperlink" xfId="19825" builtinId="9" hidden="1"/>
    <cellStyle name="Followed Hyperlink" xfId="19712" builtinId="9" hidden="1"/>
    <cellStyle name="Followed Hyperlink" xfId="19126" builtinId="9" hidden="1"/>
    <cellStyle name="Followed Hyperlink" xfId="19746" builtinId="9" hidden="1"/>
    <cellStyle name="Followed Hyperlink" xfId="19138" builtinId="9" hidden="1"/>
    <cellStyle name="Followed Hyperlink" xfId="14445" builtinId="9" hidden="1"/>
    <cellStyle name="Followed Hyperlink" xfId="19164" builtinId="9" hidden="1"/>
    <cellStyle name="Followed Hyperlink" xfId="19134" builtinId="9" hidden="1"/>
    <cellStyle name="Followed Hyperlink" xfId="19579" builtinId="9" hidden="1"/>
    <cellStyle name="Followed Hyperlink" xfId="19628" builtinId="9" hidden="1"/>
    <cellStyle name="Followed Hyperlink" xfId="19139" builtinId="9" hidden="1"/>
    <cellStyle name="Followed Hyperlink" xfId="19140" builtinId="9" hidden="1"/>
    <cellStyle name="Followed Hyperlink" xfId="19778" builtinId="9" hidden="1"/>
    <cellStyle name="Followed Hyperlink" xfId="19137" builtinId="9" hidden="1"/>
    <cellStyle name="Followed Hyperlink" xfId="19833" builtinId="9" hidden="1"/>
    <cellStyle name="Followed Hyperlink" xfId="7039" builtinId="9" hidden="1"/>
    <cellStyle name="Followed Hyperlink" xfId="19610" builtinId="9" hidden="1"/>
    <cellStyle name="Followed Hyperlink" xfId="19153" builtinId="9" hidden="1"/>
    <cellStyle name="Followed Hyperlink" xfId="19753" builtinId="9" hidden="1"/>
    <cellStyle name="Followed Hyperlink" xfId="19132" builtinId="9" hidden="1"/>
    <cellStyle name="Followed Hyperlink" xfId="19585" builtinId="9" hidden="1"/>
    <cellStyle name="Followed Hyperlink" xfId="19821" builtinId="9" hidden="1"/>
    <cellStyle name="Followed Hyperlink" xfId="19131" builtinId="9" hidden="1"/>
    <cellStyle name="Followed Hyperlink" xfId="19544" builtinId="9" hidden="1"/>
    <cellStyle name="Followed Hyperlink" xfId="19676" builtinId="9" hidden="1"/>
    <cellStyle name="Followed Hyperlink" xfId="19611" builtinId="9" hidden="1"/>
    <cellStyle name="Followed Hyperlink" xfId="16135" builtinId="9" hidden="1"/>
    <cellStyle name="Followed Hyperlink" xfId="19843" builtinId="9" hidden="1"/>
    <cellStyle name="Followed Hyperlink" xfId="19562" builtinId="9" hidden="1"/>
    <cellStyle name="Followed Hyperlink" xfId="19613" builtinId="9" hidden="1"/>
    <cellStyle name="Followed Hyperlink" xfId="19127" builtinId="9" hidden="1"/>
    <cellStyle name="Followed Hyperlink" xfId="19620" builtinId="9" hidden="1"/>
    <cellStyle name="Followed Hyperlink" xfId="19828" builtinId="9" hidden="1"/>
    <cellStyle name="Followed Hyperlink" xfId="19612" builtinId="9" hidden="1"/>
    <cellStyle name="Followed Hyperlink" xfId="19839" builtinId="9" hidden="1"/>
    <cellStyle name="Followed Hyperlink" xfId="19161" builtinId="9" hidden="1"/>
    <cellStyle name="Followed Hyperlink" xfId="19619" builtinId="9" hidden="1"/>
    <cellStyle name="Followed Hyperlink" xfId="19111" builtinId="9" hidden="1"/>
    <cellStyle name="Followed Hyperlink" xfId="19159" builtinId="9" hidden="1"/>
    <cellStyle name="Followed Hyperlink" xfId="19776" builtinId="9" hidden="1"/>
    <cellStyle name="Followed Hyperlink" xfId="19739" builtinId="9" hidden="1"/>
    <cellStyle name="Followed Hyperlink" xfId="19777" builtinId="9" hidden="1"/>
    <cellStyle name="Followed Hyperlink" xfId="7468" builtinId="9" hidden="1"/>
    <cellStyle name="Followed Hyperlink" xfId="19824" builtinId="9" hidden="1"/>
    <cellStyle name="Followed Hyperlink" xfId="19119" builtinId="9" hidden="1"/>
    <cellStyle name="Followed Hyperlink" xfId="19506" builtinId="9" hidden="1"/>
    <cellStyle name="Followed Hyperlink" xfId="19154" builtinId="9" hidden="1"/>
    <cellStyle name="Followed Hyperlink" xfId="19133" builtinId="9" hidden="1"/>
    <cellStyle name="Followed Hyperlink" xfId="19831" builtinId="9" hidden="1"/>
    <cellStyle name="Followed Hyperlink" xfId="19129" builtinId="9" hidden="1"/>
    <cellStyle name="Followed Hyperlink" xfId="19556" builtinId="9" hidden="1"/>
    <cellStyle name="Followed Hyperlink" xfId="19560" builtinId="9" hidden="1"/>
    <cellStyle name="Followed Hyperlink" xfId="19578" builtinId="9" hidden="1"/>
    <cellStyle name="Followed Hyperlink" xfId="19117" builtinId="9" hidden="1"/>
    <cellStyle name="Followed Hyperlink" xfId="19832" builtinId="9" hidden="1"/>
    <cellStyle name="Followed Hyperlink" xfId="6973" builtinId="9" hidden="1"/>
    <cellStyle name="Followed Hyperlink" xfId="19679" builtinId="9" hidden="1"/>
    <cellStyle name="Followed Hyperlink" xfId="19752" builtinId="9" hidden="1"/>
    <cellStyle name="Followed Hyperlink" xfId="16235" builtinId="9" hidden="1"/>
    <cellStyle name="Followed Hyperlink" xfId="19121" builtinId="9" hidden="1"/>
    <cellStyle name="Followed Hyperlink" xfId="19572" builtinId="9" hidden="1"/>
    <cellStyle name="Followed Hyperlink" xfId="19732" builtinId="9" hidden="1"/>
    <cellStyle name="Followed Hyperlink" xfId="9602" builtinId="9" hidden="1"/>
    <cellStyle name="Followed Hyperlink" xfId="19110" builtinId="9" hidden="1"/>
    <cellStyle name="Followed Hyperlink" xfId="17311" builtinId="9" hidden="1"/>
    <cellStyle name="Followed Hyperlink" xfId="7205" builtinId="9" hidden="1"/>
    <cellStyle name="Followed Hyperlink" xfId="19806" builtinId="9" hidden="1"/>
    <cellStyle name="Followed Hyperlink" xfId="9408" builtinId="9" hidden="1"/>
    <cellStyle name="Followed Hyperlink" xfId="9852" builtinId="9" hidden="1"/>
    <cellStyle name="Followed Hyperlink" xfId="12047" builtinId="9" hidden="1"/>
    <cellStyle name="Followed Hyperlink" xfId="19108" builtinId="9" hidden="1"/>
    <cellStyle name="Followed Hyperlink" xfId="19434" builtinId="9" hidden="1"/>
    <cellStyle name="Followed Hyperlink" xfId="15056" builtinId="9" hidden="1"/>
    <cellStyle name="Followed Hyperlink" xfId="19458" builtinId="9" hidden="1"/>
    <cellStyle name="Followed Hyperlink" xfId="19448" builtinId="9" hidden="1"/>
    <cellStyle name="Followed Hyperlink" xfId="19641" builtinId="9" hidden="1"/>
    <cellStyle name="Followed Hyperlink" xfId="19789" builtinId="9" hidden="1"/>
    <cellStyle name="Followed Hyperlink" xfId="18257" builtinId="9" hidden="1"/>
    <cellStyle name="Followed Hyperlink" xfId="13965" builtinId="9" hidden="1"/>
    <cellStyle name="Followed Hyperlink" xfId="19415" builtinId="9" hidden="1"/>
    <cellStyle name="Followed Hyperlink" xfId="14924" builtinId="9" hidden="1"/>
    <cellStyle name="Followed Hyperlink" xfId="19722" builtinId="9" hidden="1"/>
    <cellStyle name="Followed Hyperlink" xfId="19440" builtinId="9" hidden="1"/>
    <cellStyle name="Followed Hyperlink" xfId="17151" builtinId="9" hidden="1"/>
    <cellStyle name="Followed Hyperlink" xfId="8636" builtinId="9" hidden="1"/>
    <cellStyle name="Followed Hyperlink" xfId="9781" builtinId="9" hidden="1"/>
    <cellStyle name="Followed Hyperlink" xfId="7660" builtinId="9" hidden="1"/>
    <cellStyle name="Followed Hyperlink" xfId="9014" builtinId="9" hidden="1"/>
    <cellStyle name="Followed Hyperlink" xfId="20345" builtinId="9" hidden="1"/>
    <cellStyle name="Followed Hyperlink" xfId="20344" builtinId="9" hidden="1"/>
    <cellStyle name="Followed Hyperlink" xfId="20343" builtinId="9" hidden="1"/>
    <cellStyle name="Followed Hyperlink" xfId="20342" builtinId="9" hidden="1"/>
    <cellStyle name="Followed Hyperlink" xfId="20341" builtinId="9" hidden="1"/>
    <cellStyle name="Followed Hyperlink" xfId="20340" builtinId="9" hidden="1"/>
    <cellStyle name="Followed Hyperlink" xfId="20339" builtinId="9" hidden="1"/>
    <cellStyle name="Followed Hyperlink" xfId="20338" builtinId="9" hidden="1"/>
    <cellStyle name="Followed Hyperlink" xfId="20337" builtinId="9" hidden="1"/>
    <cellStyle name="Followed Hyperlink" xfId="20336" builtinId="9" hidden="1"/>
    <cellStyle name="Followed Hyperlink" xfId="20335" builtinId="9" hidden="1"/>
    <cellStyle name="Followed Hyperlink" xfId="20334" builtinId="9" hidden="1"/>
    <cellStyle name="Followed Hyperlink" xfId="20333" builtinId="9" hidden="1"/>
    <cellStyle name="Followed Hyperlink" xfId="20332" builtinId="9" hidden="1"/>
    <cellStyle name="Followed Hyperlink" xfId="20331" builtinId="9" hidden="1"/>
    <cellStyle name="Followed Hyperlink" xfId="20330" builtinId="9" hidden="1"/>
    <cellStyle name="Followed Hyperlink" xfId="20329" builtinId="9" hidden="1"/>
    <cellStyle name="Followed Hyperlink" xfId="20328" builtinId="9" hidden="1"/>
    <cellStyle name="Followed Hyperlink" xfId="20327" builtinId="9" hidden="1"/>
    <cellStyle name="Followed Hyperlink" xfId="20326" builtinId="9" hidden="1"/>
    <cellStyle name="Followed Hyperlink" xfId="20325" builtinId="9" hidden="1"/>
    <cellStyle name="Followed Hyperlink" xfId="20324" builtinId="9" hidden="1"/>
    <cellStyle name="Followed Hyperlink" xfId="20323" builtinId="9" hidden="1"/>
    <cellStyle name="Followed Hyperlink" xfId="20322" builtinId="9" hidden="1"/>
    <cellStyle name="Followed Hyperlink" xfId="13290" builtinId="9" hidden="1"/>
    <cellStyle name="Followed Hyperlink" xfId="18103" builtinId="9" hidden="1"/>
    <cellStyle name="Followed Hyperlink" xfId="17234" builtinId="9" hidden="1"/>
    <cellStyle name="Followed Hyperlink" xfId="8258" builtinId="9" hidden="1"/>
    <cellStyle name="Followed Hyperlink" xfId="8222" builtinId="9" hidden="1"/>
    <cellStyle name="Followed Hyperlink" xfId="6737" builtinId="9" hidden="1"/>
    <cellStyle name="Followed Hyperlink" xfId="20554" builtinId="9" hidden="1"/>
    <cellStyle name="Followed Hyperlink" xfId="13202" builtinId="9" hidden="1"/>
    <cellStyle name="Followed Hyperlink" xfId="20553" builtinId="9" hidden="1"/>
    <cellStyle name="Followed Hyperlink" xfId="16288" builtinId="9" hidden="1"/>
    <cellStyle name="Followed Hyperlink" xfId="20552" builtinId="9" hidden="1"/>
    <cellStyle name="Followed Hyperlink" xfId="20555" builtinId="9" hidden="1"/>
    <cellStyle name="Followed Hyperlink" xfId="18243" builtinId="9" hidden="1"/>
    <cellStyle name="Followed Hyperlink" xfId="19848" builtinId="9" hidden="1"/>
    <cellStyle name="Followed Hyperlink" xfId="19849" builtinId="9" hidden="1"/>
    <cellStyle name="Followed Hyperlink" xfId="19850" builtinId="9" hidden="1"/>
    <cellStyle name="Followed Hyperlink" xfId="19851" builtinId="9" hidden="1"/>
    <cellStyle name="Followed Hyperlink" xfId="19852" builtinId="9" hidden="1"/>
    <cellStyle name="Followed Hyperlink" xfId="19853" builtinId="9" hidden="1"/>
    <cellStyle name="Followed Hyperlink" xfId="19854" builtinId="9" hidden="1"/>
    <cellStyle name="Followed Hyperlink" xfId="19855" builtinId="9" hidden="1"/>
    <cellStyle name="Followed Hyperlink" xfId="19856" builtinId="9" hidden="1"/>
    <cellStyle name="Followed Hyperlink" xfId="19857" builtinId="9" hidden="1"/>
    <cellStyle name="Followed Hyperlink" xfId="9428" builtinId="9" hidden="1"/>
    <cellStyle name="Followed Hyperlink" xfId="19904" builtinId="9" hidden="1"/>
    <cellStyle name="Followed Hyperlink" xfId="20604" builtinId="9" hidden="1"/>
    <cellStyle name="Followed Hyperlink" xfId="19903" builtinId="9" hidden="1"/>
    <cellStyle name="Followed Hyperlink" xfId="20602" builtinId="9" hidden="1"/>
    <cellStyle name="Followed Hyperlink" xfId="19902" builtinId="9" hidden="1"/>
    <cellStyle name="Followed Hyperlink" xfId="20413" builtinId="9" hidden="1"/>
    <cellStyle name="Followed Hyperlink" xfId="19901" builtinId="9" hidden="1"/>
    <cellStyle name="Followed Hyperlink" xfId="20603" builtinId="9" hidden="1"/>
    <cellStyle name="Followed Hyperlink" xfId="19900" builtinId="9" hidden="1"/>
    <cellStyle name="Followed Hyperlink" xfId="20600" builtinId="9" hidden="1"/>
    <cellStyle name="Followed Hyperlink" xfId="20386" builtinId="9" hidden="1"/>
    <cellStyle name="Followed Hyperlink" xfId="20385" builtinId="9" hidden="1"/>
    <cellStyle name="Followed Hyperlink" xfId="20381" builtinId="9" hidden="1"/>
    <cellStyle name="Followed Hyperlink" xfId="20601" builtinId="9" hidden="1"/>
    <cellStyle name="Followed Hyperlink" xfId="20380" builtinId="9" hidden="1"/>
    <cellStyle name="Followed Hyperlink" xfId="19872" builtinId="9" hidden="1"/>
    <cellStyle name="Followed Hyperlink" xfId="20379" builtinId="9" hidden="1"/>
    <cellStyle name="Followed Hyperlink" xfId="6581" builtinId="9" hidden="1"/>
    <cellStyle name="Followed Hyperlink" xfId="20377" builtinId="9" hidden="1"/>
    <cellStyle name="Followed Hyperlink" xfId="20375" builtinId="9" hidden="1"/>
    <cellStyle name="Followed Hyperlink" xfId="20363" builtinId="9" hidden="1"/>
    <cellStyle name="Followed Hyperlink" xfId="20362" builtinId="9" hidden="1"/>
    <cellStyle name="Followed Hyperlink" xfId="20346" builtinId="9" hidden="1"/>
    <cellStyle name="Followed Hyperlink" xfId="20005" builtinId="9" hidden="1"/>
    <cellStyle name="Followed Hyperlink" xfId="19883" builtinId="9" hidden="1"/>
    <cellStyle name="Followed Hyperlink" xfId="20667" builtinId="9" hidden="1"/>
    <cellStyle name="Followed Hyperlink" xfId="8187" builtinId="9" hidden="1"/>
    <cellStyle name="Followed Hyperlink" xfId="19893" builtinId="9" hidden="1"/>
    <cellStyle name="Followed Hyperlink" xfId="14429" builtinId="9" hidden="1"/>
    <cellStyle name="Followed Hyperlink" xfId="20639" builtinId="9" hidden="1"/>
    <cellStyle name="Followed Hyperlink" xfId="20569" builtinId="9" hidden="1"/>
    <cellStyle name="Followed Hyperlink" xfId="19914" builtinId="9" hidden="1"/>
    <cellStyle name="Followed Hyperlink" xfId="20666" builtinId="9" hidden="1"/>
    <cellStyle name="Followed Hyperlink" xfId="20537" builtinId="9" hidden="1"/>
    <cellStyle name="Followed Hyperlink" xfId="19884" builtinId="9" hidden="1"/>
    <cellStyle name="Followed Hyperlink" xfId="20570" builtinId="9" hidden="1"/>
    <cellStyle name="Followed Hyperlink" xfId="19896" builtinId="9" hidden="1"/>
    <cellStyle name="Followed Hyperlink" xfId="8867" builtinId="9" hidden="1"/>
    <cellStyle name="Followed Hyperlink" xfId="19926" builtinId="9" hidden="1"/>
    <cellStyle name="Followed Hyperlink" xfId="19892" builtinId="9" hidden="1"/>
    <cellStyle name="Followed Hyperlink" xfId="20395" builtinId="9" hidden="1"/>
    <cellStyle name="Followed Hyperlink" xfId="20446" builtinId="9" hidden="1"/>
    <cellStyle name="Followed Hyperlink" xfId="19897" builtinId="9" hidden="1"/>
    <cellStyle name="Followed Hyperlink" xfId="19898" builtinId="9" hidden="1"/>
    <cellStyle name="Followed Hyperlink" xfId="20617" builtinId="9" hidden="1"/>
    <cellStyle name="Followed Hyperlink" xfId="19895" builtinId="9" hidden="1"/>
    <cellStyle name="Followed Hyperlink" xfId="20674" builtinId="9" hidden="1"/>
    <cellStyle name="Followed Hyperlink" xfId="8784" builtinId="9" hidden="1"/>
    <cellStyle name="Followed Hyperlink" xfId="20426" builtinId="9" hidden="1"/>
    <cellStyle name="Followed Hyperlink" xfId="19911" builtinId="9" hidden="1"/>
    <cellStyle name="Followed Hyperlink" xfId="20579" builtinId="9" hidden="1"/>
    <cellStyle name="Followed Hyperlink" xfId="19890" builtinId="9" hidden="1"/>
    <cellStyle name="Followed Hyperlink" xfId="20402" builtinId="9" hidden="1"/>
    <cellStyle name="Followed Hyperlink" xfId="20662" builtinId="9" hidden="1"/>
    <cellStyle name="Followed Hyperlink" xfId="19889" builtinId="9" hidden="1"/>
    <cellStyle name="Followed Hyperlink" xfId="20360" builtinId="9" hidden="1"/>
    <cellStyle name="Followed Hyperlink" xfId="20501" builtinId="9" hidden="1"/>
    <cellStyle name="Followed Hyperlink" xfId="20427" builtinId="9" hidden="1"/>
    <cellStyle name="Followed Hyperlink" xfId="12075" builtinId="9" hidden="1"/>
    <cellStyle name="Followed Hyperlink" xfId="20684" builtinId="9" hidden="1"/>
    <cellStyle name="Followed Hyperlink" xfId="20378" builtinId="9" hidden="1"/>
    <cellStyle name="Followed Hyperlink" xfId="20429" builtinId="9" hidden="1"/>
    <cellStyle name="Followed Hyperlink" xfId="19885" builtinId="9" hidden="1"/>
    <cellStyle name="Followed Hyperlink" xfId="20438" builtinId="9" hidden="1"/>
    <cellStyle name="Followed Hyperlink" xfId="20669" builtinId="9" hidden="1"/>
    <cellStyle name="Followed Hyperlink" xfId="20428" builtinId="9" hidden="1"/>
    <cellStyle name="Followed Hyperlink" xfId="20680" builtinId="9" hidden="1"/>
    <cellStyle name="Followed Hyperlink" xfId="19923" builtinId="9" hidden="1"/>
    <cellStyle name="Followed Hyperlink" xfId="20437" builtinId="9" hidden="1"/>
    <cellStyle name="Followed Hyperlink" xfId="19869" builtinId="9" hidden="1"/>
    <cellStyle name="Followed Hyperlink" xfId="19918" builtinId="9" hidden="1"/>
    <cellStyle name="Followed Hyperlink" xfId="20615" builtinId="9" hidden="1"/>
    <cellStyle name="Followed Hyperlink" xfId="20565" builtinId="9" hidden="1"/>
    <cellStyle name="Followed Hyperlink" xfId="20616" builtinId="9" hidden="1"/>
    <cellStyle name="Followed Hyperlink" xfId="11382" builtinId="9" hidden="1"/>
    <cellStyle name="Followed Hyperlink" xfId="20665" builtinId="9" hidden="1"/>
    <cellStyle name="Followed Hyperlink" xfId="19877" builtinId="9" hidden="1"/>
    <cellStyle name="Followed Hyperlink" xfId="20321" builtinId="9" hidden="1"/>
    <cellStyle name="Followed Hyperlink" xfId="19912" builtinId="9" hidden="1"/>
    <cellStyle name="Followed Hyperlink" xfId="19891" builtinId="9" hidden="1"/>
    <cellStyle name="Followed Hyperlink" xfId="20672" builtinId="9" hidden="1"/>
    <cellStyle name="Followed Hyperlink" xfId="19887" builtinId="9" hidden="1"/>
    <cellStyle name="Followed Hyperlink" xfId="20372" builtinId="9" hidden="1"/>
    <cellStyle name="Followed Hyperlink" xfId="20376" builtinId="9" hidden="1"/>
    <cellStyle name="Followed Hyperlink" xfId="20394" builtinId="9" hidden="1"/>
    <cellStyle name="Followed Hyperlink" xfId="19875" builtinId="9" hidden="1"/>
    <cellStyle name="Followed Hyperlink" xfId="20673" builtinId="9" hidden="1"/>
    <cellStyle name="Followed Hyperlink" xfId="15152" builtinId="9" hidden="1"/>
    <cellStyle name="Followed Hyperlink" xfId="20504" builtinId="9" hidden="1"/>
    <cellStyle name="Followed Hyperlink" xfId="20578" builtinId="9" hidden="1"/>
    <cellStyle name="Followed Hyperlink" xfId="9203" builtinId="9" hidden="1"/>
    <cellStyle name="Followed Hyperlink" xfId="19879" builtinId="9" hidden="1"/>
    <cellStyle name="Followed Hyperlink" xfId="20388" builtinId="9" hidden="1"/>
    <cellStyle name="Followed Hyperlink" xfId="20558" builtinId="9" hidden="1"/>
    <cellStyle name="Followed Hyperlink" xfId="8171" builtinId="9" hidden="1"/>
    <cellStyle name="Followed Hyperlink" xfId="19868" builtinId="9" hidden="1"/>
    <cellStyle name="Followed Hyperlink" xfId="7607" builtinId="9" hidden="1"/>
    <cellStyle name="Followed Hyperlink" xfId="17703" builtinId="9" hidden="1"/>
    <cellStyle name="Followed Hyperlink" xfId="15464" builtinId="9" hidden="1"/>
    <cellStyle name="Followed Hyperlink" xfId="19037" builtinId="9" hidden="1"/>
    <cellStyle name="Followed Hyperlink" xfId="6988" builtinId="9" hidden="1"/>
    <cellStyle name="Followed Hyperlink" xfId="7620" builtinId="9" hidden="1"/>
    <cellStyle name="Followed Hyperlink" xfId="13938" builtinId="9" hidden="1"/>
    <cellStyle name="Followed Hyperlink" xfId="6909" builtinId="9" hidden="1"/>
    <cellStyle name="Followed Hyperlink" xfId="7272" builtinId="9" hidden="1"/>
    <cellStyle name="Followed Hyperlink" xfId="9850" builtinId="9" hidden="1"/>
    <cellStyle name="Followed Hyperlink" xfId="8234" builtinId="9" hidden="1"/>
    <cellStyle name="Followed Hyperlink" xfId="12919" builtinId="9" hidden="1"/>
    <cellStyle name="Followed Hyperlink" xfId="8265" builtinId="9" hidden="1"/>
    <cellStyle name="Followed Hyperlink" xfId="14348" builtinId="9" hidden="1"/>
    <cellStyle name="Followed Hyperlink" xfId="13567" builtinId="9" hidden="1"/>
    <cellStyle name="Followed Hyperlink" xfId="7951" builtinId="9" hidden="1"/>
    <cellStyle name="Followed Hyperlink" xfId="7813" builtinId="9" hidden="1"/>
    <cellStyle name="Followed Hyperlink" xfId="8555" builtinId="9" hidden="1"/>
    <cellStyle name="Followed Hyperlink" xfId="8424" builtinId="9" hidden="1"/>
    <cellStyle name="Followed Hyperlink" xfId="6743" builtinId="9" hidden="1"/>
    <cellStyle name="Followed Hyperlink" xfId="13705" builtinId="9" hidden="1"/>
    <cellStyle name="Followed Hyperlink" xfId="13716" builtinId="9" hidden="1"/>
    <cellStyle name="Followed Hyperlink" xfId="12908" builtinId="9" hidden="1"/>
    <cellStyle name="Followed Hyperlink" xfId="14207" builtinId="9" hidden="1"/>
    <cellStyle name="Followed Hyperlink" xfId="21307" builtinId="9" hidden="1"/>
    <cellStyle name="Followed Hyperlink" xfId="21306" builtinId="9" hidden="1"/>
    <cellStyle name="Followed Hyperlink" xfId="21305" builtinId="9" hidden="1"/>
    <cellStyle name="Followed Hyperlink" xfId="21304" builtinId="9" hidden="1"/>
    <cellStyle name="Followed Hyperlink" xfId="21303" builtinId="9" hidden="1"/>
    <cellStyle name="Followed Hyperlink" xfId="21302" builtinId="9" hidden="1"/>
    <cellStyle name="Followed Hyperlink" xfId="21301" builtinId="9" hidden="1"/>
    <cellStyle name="Followed Hyperlink" xfId="21300" builtinId="9" hidden="1"/>
    <cellStyle name="Followed Hyperlink" xfId="21299" builtinId="9" hidden="1"/>
    <cellStyle name="Followed Hyperlink" xfId="21298" builtinId="9" hidden="1"/>
    <cellStyle name="Followed Hyperlink" xfId="21297" builtinId="9" hidden="1"/>
    <cellStyle name="Followed Hyperlink" xfId="21296" builtinId="9" hidden="1"/>
    <cellStyle name="Followed Hyperlink" xfId="21295" builtinId="9" hidden="1"/>
    <cellStyle name="Followed Hyperlink" xfId="21294" builtinId="9" hidden="1"/>
    <cellStyle name="Followed Hyperlink" xfId="21293" builtinId="9" hidden="1"/>
    <cellStyle name="Followed Hyperlink" xfId="21292" builtinId="9" hidden="1"/>
    <cellStyle name="Followed Hyperlink" xfId="21291" builtinId="9" hidden="1"/>
    <cellStyle name="Followed Hyperlink" xfId="21290" builtinId="9" hidden="1"/>
    <cellStyle name="Followed Hyperlink" xfId="21289" builtinId="9" hidden="1"/>
    <cellStyle name="Followed Hyperlink" xfId="21288" builtinId="9" hidden="1"/>
    <cellStyle name="Followed Hyperlink" xfId="21287" builtinId="9" hidden="1"/>
    <cellStyle name="Followed Hyperlink" xfId="21286" builtinId="9" hidden="1"/>
    <cellStyle name="Followed Hyperlink" xfId="21285" builtinId="9" hidden="1"/>
    <cellStyle name="Followed Hyperlink" xfId="21284" builtinId="9" hidden="1"/>
    <cellStyle name="Followed Hyperlink" xfId="20866" builtinId="9" hidden="1"/>
    <cellStyle name="Followed Hyperlink" xfId="20867" builtinId="9" hidden="1"/>
    <cellStyle name="Followed Hyperlink" xfId="20868" builtinId="9" hidden="1"/>
    <cellStyle name="Followed Hyperlink" xfId="20869" builtinId="9" hidden="1"/>
    <cellStyle name="Followed Hyperlink" xfId="20870" builtinId="9" hidden="1"/>
    <cellStyle name="Followed Hyperlink" xfId="20871" builtinId="9" hidden="1"/>
    <cellStyle name="Followed Hyperlink" xfId="21538" builtinId="9" hidden="1"/>
    <cellStyle name="Followed Hyperlink" xfId="20872" builtinId="9" hidden="1"/>
    <cellStyle name="Followed Hyperlink" xfId="21537" builtinId="9" hidden="1"/>
    <cellStyle name="Followed Hyperlink" xfId="20873" builtinId="9" hidden="1"/>
    <cellStyle name="Followed Hyperlink" xfId="21536" builtinId="9" hidden="1"/>
    <cellStyle name="Followed Hyperlink" xfId="21539" builtinId="9" hidden="1"/>
    <cellStyle name="Followed Hyperlink" xfId="20874" builtinId="9" hidden="1"/>
    <cellStyle name="Followed Hyperlink" xfId="20875" builtinId="9" hidden="1"/>
    <cellStyle name="Followed Hyperlink" xfId="20876" builtinId="9" hidden="1"/>
    <cellStyle name="Followed Hyperlink" xfId="20877" builtinId="9" hidden="1"/>
    <cellStyle name="Followed Hyperlink" xfId="20878" builtinId="9" hidden="1"/>
    <cellStyle name="Followed Hyperlink" xfId="20879" builtinId="9" hidden="1"/>
    <cellStyle name="Followed Hyperlink" xfId="20880" builtinId="9" hidden="1"/>
    <cellStyle name="Followed Hyperlink" xfId="20881" builtinId="9" hidden="1"/>
    <cellStyle name="Followed Hyperlink" xfId="20882" builtinId="9" hidden="1"/>
    <cellStyle name="Followed Hyperlink" xfId="20883" builtinId="9" hidden="1"/>
    <cellStyle name="Followed Hyperlink" xfId="20884" builtinId="9" hidden="1"/>
    <cellStyle name="Followed Hyperlink" xfId="20835" builtinId="9" hidden="1"/>
    <cellStyle name="Followed Hyperlink" xfId="20944" builtinId="9" hidden="1"/>
    <cellStyle name="Followed Hyperlink" xfId="21575" builtinId="9" hidden="1"/>
    <cellStyle name="Followed Hyperlink" xfId="20943" builtinId="9" hidden="1"/>
    <cellStyle name="Followed Hyperlink" xfId="21573" builtinId="9" hidden="1"/>
    <cellStyle name="Followed Hyperlink" xfId="20942" builtinId="9" hidden="1"/>
    <cellStyle name="Followed Hyperlink" xfId="21380" builtinId="9" hidden="1"/>
    <cellStyle name="Followed Hyperlink" xfId="20941" builtinId="9" hidden="1"/>
    <cellStyle name="Followed Hyperlink" xfId="21574" builtinId="9" hidden="1"/>
    <cellStyle name="Followed Hyperlink" xfId="20940" builtinId="9" hidden="1"/>
    <cellStyle name="Followed Hyperlink" xfId="21571" builtinId="9" hidden="1"/>
    <cellStyle name="Followed Hyperlink" xfId="21348" builtinId="9" hidden="1"/>
    <cellStyle name="Followed Hyperlink" xfId="21347" builtinId="9" hidden="1"/>
    <cellStyle name="Followed Hyperlink" xfId="21343" builtinId="9" hidden="1"/>
    <cellStyle name="Followed Hyperlink" xfId="21572" builtinId="9" hidden="1"/>
    <cellStyle name="Followed Hyperlink" xfId="21342" builtinId="9" hidden="1"/>
    <cellStyle name="Followed Hyperlink" xfId="20912" builtinId="9" hidden="1"/>
    <cellStyle name="Followed Hyperlink" xfId="21341" builtinId="9" hidden="1"/>
    <cellStyle name="Followed Hyperlink" xfId="20836" builtinId="9" hidden="1"/>
    <cellStyle name="Followed Hyperlink" xfId="21339" builtinId="9" hidden="1"/>
    <cellStyle name="Followed Hyperlink" xfId="21337" builtinId="9" hidden="1"/>
    <cellStyle name="Followed Hyperlink" xfId="21325" builtinId="9" hidden="1"/>
    <cellStyle name="Followed Hyperlink" xfId="21324" builtinId="9" hidden="1"/>
    <cellStyle name="Followed Hyperlink" xfId="21308" builtinId="9" hidden="1"/>
    <cellStyle name="Followed Hyperlink" xfId="21037" builtinId="9" hidden="1"/>
    <cellStyle name="Followed Hyperlink" xfId="20923" builtinId="9" hidden="1"/>
    <cellStyle name="Followed Hyperlink" xfId="21649" builtinId="9" hidden="1"/>
    <cellStyle name="Followed Hyperlink" xfId="20852" builtinId="9" hidden="1"/>
    <cellStyle name="Followed Hyperlink" xfId="20933" builtinId="9" hidden="1"/>
    <cellStyle name="Followed Hyperlink" xfId="20859" builtinId="9" hidden="1"/>
    <cellStyle name="Followed Hyperlink" xfId="21619" builtinId="9" hidden="1"/>
    <cellStyle name="Followed Hyperlink" xfId="21557" builtinId="9" hidden="1"/>
    <cellStyle name="Followed Hyperlink" xfId="20954" builtinId="9" hidden="1"/>
    <cellStyle name="Followed Hyperlink" xfId="21648" builtinId="9" hidden="1"/>
    <cellStyle name="Followed Hyperlink" xfId="21519" builtinId="9" hidden="1"/>
    <cellStyle name="Followed Hyperlink" xfId="20924" builtinId="9" hidden="1"/>
    <cellStyle name="Followed Hyperlink" xfId="21558" builtinId="9" hidden="1"/>
    <cellStyle name="Followed Hyperlink" xfId="20936" builtinId="9" hidden="1"/>
    <cellStyle name="Followed Hyperlink" xfId="20838" builtinId="9" hidden="1"/>
    <cellStyle name="Followed Hyperlink" xfId="20961" builtinId="9" hidden="1"/>
    <cellStyle name="Followed Hyperlink" xfId="20932" builtinId="9" hidden="1"/>
    <cellStyle name="Followed Hyperlink" xfId="21360" builtinId="9" hidden="1"/>
    <cellStyle name="Followed Hyperlink" xfId="21411" builtinId="9" hidden="1"/>
    <cellStyle name="Followed Hyperlink" xfId="20937" builtinId="9" hidden="1"/>
    <cellStyle name="Followed Hyperlink" xfId="20938" builtinId="9" hidden="1"/>
    <cellStyle name="Followed Hyperlink" xfId="21588" builtinId="9" hidden="1"/>
    <cellStyle name="Followed Hyperlink" xfId="20935" builtinId="9" hidden="1"/>
    <cellStyle name="Followed Hyperlink" xfId="21656" builtinId="9" hidden="1"/>
    <cellStyle name="Followed Hyperlink" xfId="20846" builtinId="9" hidden="1"/>
    <cellStyle name="Followed Hyperlink" xfId="21392" builtinId="9" hidden="1"/>
    <cellStyle name="Followed Hyperlink" xfId="20951" builtinId="9" hidden="1"/>
    <cellStyle name="Followed Hyperlink" xfId="21563" builtinId="9" hidden="1"/>
    <cellStyle name="Followed Hyperlink" xfId="20930" builtinId="9" hidden="1"/>
    <cellStyle name="Followed Hyperlink" xfId="21365" builtinId="9" hidden="1"/>
    <cellStyle name="Followed Hyperlink" xfId="21644" builtinId="9" hidden="1"/>
    <cellStyle name="Followed Hyperlink" xfId="20929" builtinId="9" hidden="1"/>
    <cellStyle name="Followed Hyperlink" xfId="21322" builtinId="9" hidden="1"/>
    <cellStyle name="Followed Hyperlink" xfId="21483" builtinId="9" hidden="1"/>
    <cellStyle name="Followed Hyperlink" xfId="21393" builtinId="9" hidden="1"/>
    <cellStyle name="Followed Hyperlink" xfId="20850" builtinId="9" hidden="1"/>
    <cellStyle name="Followed Hyperlink" xfId="21666" builtinId="9" hidden="1"/>
    <cellStyle name="Followed Hyperlink" xfId="21340" builtinId="9" hidden="1"/>
    <cellStyle name="Followed Hyperlink" xfId="21395" builtinId="9" hidden="1"/>
    <cellStyle name="Followed Hyperlink" xfId="20925" builtinId="9" hidden="1"/>
    <cellStyle name="Followed Hyperlink" xfId="21403" builtinId="9" hidden="1"/>
    <cellStyle name="Followed Hyperlink" xfId="21651" builtinId="9" hidden="1"/>
    <cellStyle name="Followed Hyperlink" xfId="21394" builtinId="9" hidden="1"/>
    <cellStyle name="Followed Hyperlink" xfId="21662" builtinId="9" hidden="1"/>
    <cellStyle name="Followed Hyperlink" xfId="20958" builtinId="9" hidden="1"/>
    <cellStyle name="Followed Hyperlink" xfId="21402" builtinId="9" hidden="1"/>
    <cellStyle name="Followed Hyperlink" xfId="20909" builtinId="9" hidden="1"/>
    <cellStyle name="Followed Hyperlink" xfId="20956" builtinId="9" hidden="1"/>
    <cellStyle name="Followed Hyperlink" xfId="21586" builtinId="9" hidden="1"/>
    <cellStyle name="Followed Hyperlink" xfId="21548" builtinId="9" hidden="1"/>
    <cellStyle name="Followed Hyperlink" xfId="21587" builtinId="9" hidden="1"/>
    <cellStyle name="Followed Hyperlink" xfId="20851" builtinId="9" hidden="1"/>
    <cellStyle name="Followed Hyperlink" xfId="21647" builtinId="9" hidden="1"/>
    <cellStyle name="Followed Hyperlink" xfId="20917" builtinId="9" hidden="1"/>
    <cellStyle name="Followed Hyperlink" xfId="21281" builtinId="9" hidden="1"/>
    <cellStyle name="Followed Hyperlink" xfId="20952" builtinId="9" hidden="1"/>
    <cellStyle name="Followed Hyperlink" xfId="20931" builtinId="9" hidden="1"/>
    <cellStyle name="Followed Hyperlink" xfId="21654" builtinId="9" hidden="1"/>
    <cellStyle name="Followed Hyperlink" xfId="20927" builtinId="9" hidden="1"/>
    <cellStyle name="Followed Hyperlink" xfId="21334" builtinId="9" hidden="1"/>
    <cellStyle name="Followed Hyperlink" xfId="21338" builtinId="9" hidden="1"/>
    <cellStyle name="Followed Hyperlink" xfId="21359" builtinId="9" hidden="1"/>
    <cellStyle name="Followed Hyperlink" xfId="20915" builtinId="9" hidden="1"/>
    <cellStyle name="Followed Hyperlink" xfId="21655" builtinId="9" hidden="1"/>
    <cellStyle name="Followed Hyperlink" xfId="20862" builtinId="9" hidden="1"/>
    <cellStyle name="Followed Hyperlink" xfId="21486" builtinId="9" hidden="1"/>
    <cellStyle name="Followed Hyperlink" xfId="21562" builtinId="9" hidden="1"/>
    <cellStyle name="Followed Hyperlink" xfId="20855" builtinId="9" hidden="1"/>
    <cellStyle name="Followed Hyperlink" xfId="20919" builtinId="9" hidden="1"/>
    <cellStyle name="Followed Hyperlink" xfId="21351" builtinId="9" hidden="1"/>
    <cellStyle name="Followed Hyperlink" xfId="21541" builtinId="9" hidden="1"/>
    <cellStyle name="Followed Hyperlink" xfId="20857" builtinId="9" hidden="1"/>
    <cellStyle name="Followed Hyperlink" xfId="20908" builtinId="9" hidden="1"/>
    <cellStyle name="Followed Hyperlink" xfId="6999" builtinId="9" hidden="1"/>
    <cellStyle name="Followed Hyperlink" xfId="7601" builtinId="9" hidden="1"/>
    <cellStyle name="Followed Hyperlink" xfId="8083" builtinId="9" hidden="1"/>
    <cellStyle name="Followed Hyperlink" xfId="7552" builtinId="9" hidden="1"/>
    <cellStyle name="Followed Hyperlink" xfId="7775" builtinId="9" hidden="1"/>
    <cellStyle name="Followed Hyperlink" xfId="17332" builtinId="9" hidden="1"/>
    <cellStyle name="Followed Hyperlink" xfId="9163" builtinId="9" hidden="1"/>
    <cellStyle name="Followed Hyperlink" xfId="8682" builtinId="9" hidden="1"/>
    <cellStyle name="Followed Hyperlink" xfId="7783" builtinId="9" hidden="1"/>
    <cellStyle name="Followed Hyperlink" xfId="6982" builtinId="9" hidden="1"/>
    <cellStyle name="Followed Hyperlink" xfId="9261" builtinId="9" hidden="1"/>
    <cellStyle name="Followed Hyperlink" xfId="15557" builtinId="9" hidden="1"/>
    <cellStyle name="Followed Hyperlink" xfId="11508" builtinId="9" hidden="1"/>
    <cellStyle name="Followed Hyperlink" xfId="10356" builtinId="9" hidden="1"/>
    <cellStyle name="Followed Hyperlink" xfId="8143" builtinId="9" hidden="1"/>
    <cellStyle name="Followed Hyperlink" xfId="8426" builtinId="9" hidden="1"/>
    <cellStyle name="Followed Hyperlink" xfId="17886" builtinId="9" hidden="1"/>
    <cellStyle name="Followed Hyperlink" xfId="6582" builtinId="9" hidden="1"/>
    <cellStyle name="Followed Hyperlink" xfId="7765" builtinId="9" hidden="1"/>
    <cellStyle name="Followed Hyperlink" xfId="17286" builtinId="9" hidden="1"/>
    <cellStyle name="Followed Hyperlink" xfId="8369" builtinId="9" hidden="1"/>
    <cellStyle name="Followed Hyperlink" xfId="10065" builtinId="9" hidden="1"/>
    <cellStyle name="Followed Hyperlink" xfId="19807" builtinId="9" hidden="1"/>
    <cellStyle name="Followed Hyperlink" xfId="8353" builtinId="9" hidden="1"/>
    <cellStyle name="Followed Hyperlink" xfId="22155" builtinId="9" hidden="1"/>
    <cellStyle name="Followed Hyperlink" xfId="22154" builtinId="9" hidden="1"/>
    <cellStyle name="Followed Hyperlink" xfId="22153" builtinId="9" hidden="1"/>
    <cellStyle name="Followed Hyperlink" xfId="22152" builtinId="9" hidden="1"/>
    <cellStyle name="Followed Hyperlink" xfId="22151" builtinId="9" hidden="1"/>
    <cellStyle name="Followed Hyperlink" xfId="22150" builtinId="9" hidden="1"/>
    <cellStyle name="Followed Hyperlink" xfId="22149" builtinId="9" hidden="1"/>
    <cellStyle name="Followed Hyperlink" xfId="22148" builtinId="9" hidden="1"/>
    <cellStyle name="Followed Hyperlink" xfId="22147" builtinId="9" hidden="1"/>
    <cellStyle name="Followed Hyperlink" xfId="22146" builtinId="9" hidden="1"/>
    <cellStyle name="Followed Hyperlink" xfId="22145" builtinId="9" hidden="1"/>
    <cellStyle name="Followed Hyperlink" xfId="22144" builtinId="9" hidden="1"/>
    <cellStyle name="Followed Hyperlink" xfId="22143" builtinId="9" hidden="1"/>
    <cellStyle name="Followed Hyperlink" xfId="22142" builtinId="9" hidden="1"/>
    <cellStyle name="Followed Hyperlink" xfId="22141" builtinId="9" hidden="1"/>
    <cellStyle name="Followed Hyperlink" xfId="22140" builtinId="9" hidden="1"/>
    <cellStyle name="Followed Hyperlink" xfId="22139" builtinId="9" hidden="1"/>
    <cellStyle name="Followed Hyperlink" xfId="22138" builtinId="9" hidden="1"/>
    <cellStyle name="Followed Hyperlink" xfId="22137" builtinId="9" hidden="1"/>
    <cellStyle name="Followed Hyperlink" xfId="22136" builtinId="9" hidden="1"/>
    <cellStyle name="Followed Hyperlink" xfId="22135" builtinId="9" hidden="1"/>
    <cellStyle name="Followed Hyperlink" xfId="22134" builtinId="9" hidden="1"/>
    <cellStyle name="Followed Hyperlink" xfId="22133" builtinId="9" hidden="1"/>
    <cellStyle name="Followed Hyperlink" xfId="22132" builtinId="9" hidden="1"/>
    <cellStyle name="Followed Hyperlink" xfId="21721" builtinId="9" hidden="1"/>
    <cellStyle name="Followed Hyperlink" xfId="21722" builtinId="9" hidden="1"/>
    <cellStyle name="Followed Hyperlink" xfId="21723" builtinId="9" hidden="1"/>
    <cellStyle name="Followed Hyperlink" xfId="21724" builtinId="9" hidden="1"/>
    <cellStyle name="Followed Hyperlink" xfId="21725" builtinId="9" hidden="1"/>
    <cellStyle name="Followed Hyperlink" xfId="21726" builtinId="9" hidden="1"/>
    <cellStyle name="Followed Hyperlink" xfId="22342" builtinId="9" hidden="1"/>
    <cellStyle name="Followed Hyperlink" xfId="21727" builtinId="9" hidden="1"/>
    <cellStyle name="Followed Hyperlink" xfId="22341" builtinId="9" hidden="1"/>
    <cellStyle name="Followed Hyperlink" xfId="21728" builtinId="9" hidden="1"/>
    <cellStyle name="Followed Hyperlink" xfId="22340" builtinId="9" hidden="1"/>
    <cellStyle name="Followed Hyperlink" xfId="22343" builtinId="9" hidden="1"/>
    <cellStyle name="Followed Hyperlink" xfId="21729" builtinId="9" hidden="1"/>
    <cellStyle name="Followed Hyperlink" xfId="21730" builtinId="9" hidden="1"/>
    <cellStyle name="Followed Hyperlink" xfId="21731" builtinId="9" hidden="1"/>
    <cellStyle name="Followed Hyperlink" xfId="21732" builtinId="9" hidden="1"/>
    <cellStyle name="Followed Hyperlink" xfId="21733" builtinId="9" hidden="1"/>
    <cellStyle name="Followed Hyperlink" xfId="21734" builtinId="9" hidden="1"/>
    <cellStyle name="Followed Hyperlink" xfId="21735" builtinId="9" hidden="1"/>
    <cellStyle name="Followed Hyperlink" xfId="21736" builtinId="9" hidden="1"/>
    <cellStyle name="Followed Hyperlink" xfId="21737" builtinId="9" hidden="1"/>
    <cellStyle name="Followed Hyperlink" xfId="21738" builtinId="9" hidden="1"/>
    <cellStyle name="Followed Hyperlink" xfId="21739" builtinId="9" hidden="1"/>
    <cellStyle name="Followed Hyperlink" xfId="21698" builtinId="9" hidden="1"/>
    <cellStyle name="Followed Hyperlink" xfId="21788" builtinId="9" hidden="1"/>
    <cellStyle name="Followed Hyperlink" xfId="22380" builtinId="9" hidden="1"/>
    <cellStyle name="Followed Hyperlink" xfId="21787" builtinId="9" hidden="1"/>
    <cellStyle name="Followed Hyperlink" xfId="22378" builtinId="9" hidden="1"/>
    <cellStyle name="Followed Hyperlink" xfId="21786" builtinId="9" hidden="1"/>
    <cellStyle name="Followed Hyperlink" xfId="22218" builtinId="9" hidden="1"/>
    <cellStyle name="Followed Hyperlink" xfId="21785" builtinId="9" hidden="1"/>
    <cellStyle name="Followed Hyperlink" xfId="22379" builtinId="9" hidden="1"/>
    <cellStyle name="Followed Hyperlink" xfId="21784" builtinId="9" hidden="1"/>
    <cellStyle name="Followed Hyperlink" xfId="22376" builtinId="9" hidden="1"/>
    <cellStyle name="Followed Hyperlink" xfId="22193" builtinId="9" hidden="1"/>
    <cellStyle name="Followed Hyperlink" xfId="22192" builtinId="9" hidden="1"/>
    <cellStyle name="Followed Hyperlink" xfId="22188" builtinId="9" hidden="1"/>
    <cellStyle name="Followed Hyperlink" xfId="22377" builtinId="9" hidden="1"/>
    <cellStyle name="Followed Hyperlink" xfId="22187" builtinId="9" hidden="1"/>
    <cellStyle name="Followed Hyperlink" xfId="21756" builtinId="9" hidden="1"/>
    <cellStyle name="Followed Hyperlink" xfId="22186" builtinId="9" hidden="1"/>
    <cellStyle name="Followed Hyperlink" xfId="21699" builtinId="9" hidden="1"/>
    <cellStyle name="Followed Hyperlink" xfId="22184" builtinId="9" hidden="1"/>
    <cellStyle name="Followed Hyperlink" xfId="22182" builtinId="9" hidden="1"/>
    <cellStyle name="Followed Hyperlink" xfId="22171" builtinId="9" hidden="1"/>
    <cellStyle name="Followed Hyperlink" xfId="22170" builtinId="9" hidden="1"/>
    <cellStyle name="Followed Hyperlink" xfId="22156" builtinId="9" hidden="1"/>
    <cellStyle name="Followed Hyperlink" xfId="21879" builtinId="9" hidden="1"/>
    <cellStyle name="Followed Hyperlink" xfId="21767" builtinId="9" hidden="1"/>
    <cellStyle name="Followed Hyperlink" xfId="22435" builtinId="9" hidden="1"/>
    <cellStyle name="Followed Hyperlink" xfId="21709" builtinId="9" hidden="1"/>
    <cellStyle name="Followed Hyperlink" xfId="21777" builtinId="9" hidden="1"/>
    <cellStyle name="Followed Hyperlink" xfId="21717" builtinId="9" hidden="1"/>
    <cellStyle name="Followed Hyperlink" xfId="22412" builtinId="9" hidden="1"/>
    <cellStyle name="Followed Hyperlink" xfId="22358" builtinId="9" hidden="1"/>
    <cellStyle name="Followed Hyperlink" xfId="21797" builtinId="9" hidden="1"/>
    <cellStyle name="Followed Hyperlink" xfId="22434" builtinId="9" hidden="1"/>
    <cellStyle name="Followed Hyperlink" xfId="22326" builtinId="9" hidden="1"/>
    <cellStyle name="Followed Hyperlink" xfId="21768" builtinId="9" hidden="1"/>
    <cellStyle name="Followed Hyperlink" xfId="22359" builtinId="9" hidden="1"/>
    <cellStyle name="Followed Hyperlink" xfId="21780" builtinId="9" hidden="1"/>
    <cellStyle name="Followed Hyperlink" xfId="21701" builtinId="9" hidden="1"/>
    <cellStyle name="Followed Hyperlink" xfId="21804" builtinId="9" hidden="1"/>
    <cellStyle name="Followed Hyperlink" xfId="21776" builtinId="9" hidden="1"/>
    <cellStyle name="Followed Hyperlink" xfId="22202" builtinId="9" hidden="1"/>
    <cellStyle name="Followed Hyperlink" xfId="22248" builtinId="9" hidden="1"/>
    <cellStyle name="Followed Hyperlink" xfId="21781" builtinId="9" hidden="1"/>
    <cellStyle name="Followed Hyperlink" xfId="21782" builtinId="9" hidden="1"/>
    <cellStyle name="Followed Hyperlink" xfId="22393" builtinId="9" hidden="1"/>
    <cellStyle name="Followed Hyperlink" xfId="21779" builtinId="9" hidden="1"/>
    <cellStyle name="Followed Hyperlink" xfId="22442" builtinId="9" hidden="1"/>
    <cellStyle name="Followed Hyperlink" xfId="21706" builtinId="9" hidden="1"/>
    <cellStyle name="Followed Hyperlink" xfId="22230" builtinId="9" hidden="1"/>
    <cellStyle name="Followed Hyperlink" xfId="21794" builtinId="9" hidden="1"/>
    <cellStyle name="Followed Hyperlink" xfId="22366" builtinId="9" hidden="1"/>
    <cellStyle name="Followed Hyperlink" xfId="21774" builtinId="9" hidden="1"/>
    <cellStyle name="Followed Hyperlink" xfId="22207" builtinId="9" hidden="1"/>
    <cellStyle name="Followed Hyperlink" xfId="22430" builtinId="9" hidden="1"/>
    <cellStyle name="Followed Hyperlink" xfId="21773" builtinId="9" hidden="1"/>
    <cellStyle name="Followed Hyperlink" xfId="22168" builtinId="9" hidden="1"/>
    <cellStyle name="Followed Hyperlink" xfId="22290" builtinId="9" hidden="1"/>
    <cellStyle name="Followed Hyperlink" xfId="22231" builtinId="9" hidden="1"/>
    <cellStyle name="Followed Hyperlink" xfId="21707" builtinId="9" hidden="1"/>
    <cellStyle name="Followed Hyperlink" xfId="22452" builtinId="9" hidden="1"/>
    <cellStyle name="Followed Hyperlink" xfId="22185" builtinId="9" hidden="1"/>
    <cellStyle name="Followed Hyperlink" xfId="22233" builtinId="9" hidden="1"/>
    <cellStyle name="Followed Hyperlink" xfId="21769" builtinId="9" hidden="1"/>
    <cellStyle name="Followed Hyperlink" xfId="22240" builtinId="9" hidden="1"/>
    <cellStyle name="Followed Hyperlink" xfId="22437" builtinId="9" hidden="1"/>
    <cellStyle name="Followed Hyperlink" xfId="22232" builtinId="9" hidden="1"/>
    <cellStyle name="Followed Hyperlink" xfId="22448" builtinId="9" hidden="1"/>
    <cellStyle name="Followed Hyperlink" xfId="21801" builtinId="9" hidden="1"/>
    <cellStyle name="Followed Hyperlink" xfId="22239" builtinId="9" hidden="1"/>
    <cellStyle name="Followed Hyperlink" xfId="21753" builtinId="9" hidden="1"/>
    <cellStyle name="Followed Hyperlink" xfId="21799" builtinId="9" hidden="1"/>
    <cellStyle name="Followed Hyperlink" xfId="22391" builtinId="9" hidden="1"/>
    <cellStyle name="Followed Hyperlink" xfId="22351" builtinId="9" hidden="1"/>
    <cellStyle name="Followed Hyperlink" xfId="22392" builtinId="9" hidden="1"/>
    <cellStyle name="Followed Hyperlink" xfId="21708" builtinId="9" hidden="1"/>
    <cellStyle name="Followed Hyperlink" xfId="22433" builtinId="9" hidden="1"/>
    <cellStyle name="Followed Hyperlink" xfId="21761" builtinId="9" hidden="1"/>
    <cellStyle name="Followed Hyperlink" xfId="22130" builtinId="9" hidden="1"/>
    <cellStyle name="Followed Hyperlink" xfId="21795" builtinId="9" hidden="1"/>
    <cellStyle name="Followed Hyperlink" xfId="21775" builtinId="9" hidden="1"/>
    <cellStyle name="Followed Hyperlink" xfId="22440" builtinId="9" hidden="1"/>
    <cellStyle name="Followed Hyperlink" xfId="21771" builtinId="9" hidden="1"/>
    <cellStyle name="Followed Hyperlink" xfId="22180" builtinId="9" hidden="1"/>
    <cellStyle name="Followed Hyperlink" xfId="22183" builtinId="9" hidden="1"/>
    <cellStyle name="Followed Hyperlink" xfId="22201" builtinId="9" hidden="1"/>
    <cellStyle name="Followed Hyperlink" xfId="21759" builtinId="9" hidden="1"/>
    <cellStyle name="Followed Hyperlink" xfId="22441" builtinId="9" hidden="1"/>
    <cellStyle name="Followed Hyperlink" xfId="21719" builtinId="9" hidden="1"/>
    <cellStyle name="Followed Hyperlink" xfId="22293" builtinId="9" hidden="1"/>
    <cellStyle name="Followed Hyperlink" xfId="22365" builtinId="9" hidden="1"/>
    <cellStyle name="Followed Hyperlink" xfId="21713" builtinId="9" hidden="1"/>
    <cellStyle name="Followed Hyperlink" xfId="21763" builtinId="9" hidden="1"/>
    <cellStyle name="Followed Hyperlink" xfId="22196" builtinId="9" hidden="1"/>
    <cellStyle name="Followed Hyperlink" xfId="22344" builtinId="9" hidden="1"/>
    <cellStyle name="Followed Hyperlink" xfId="21715" builtinId="9" hidden="1"/>
    <cellStyle name="Followed Hyperlink" xfId="21752" builtinId="9" hidden="1"/>
    <cellStyle name="Followed Hyperlink" xfId="7489" builtinId="9" hidden="1"/>
    <cellStyle name="Followed Hyperlink" xfId="8163" builtinId="9" hidden="1"/>
    <cellStyle name="Followed Hyperlink" xfId="7093" builtinId="9" hidden="1"/>
    <cellStyle name="Followed Hyperlink" xfId="21992" builtinId="9" hidden="1"/>
    <cellStyle name="Followed Hyperlink" xfId="20849" builtinId="9" hidden="1"/>
    <cellStyle name="Followed Hyperlink" xfId="6754" builtinId="9" hidden="1"/>
    <cellStyle name="Followed Hyperlink" xfId="8894" builtinId="9" hidden="1"/>
    <cellStyle name="Followed Hyperlink" xfId="13288" builtinId="9" hidden="1"/>
    <cellStyle name="Followed Hyperlink" xfId="7371" builtinId="9" hidden="1"/>
    <cellStyle name="Followed Hyperlink" xfId="21678" builtinId="9" hidden="1"/>
    <cellStyle name="Followed Hyperlink" xfId="8328" builtinId="9" hidden="1"/>
    <cellStyle name="Followed Hyperlink" xfId="11290" builtinId="9" hidden="1"/>
    <cellStyle name="Followed Hyperlink" xfId="22046" builtinId="9" hidden="1"/>
    <cellStyle name="Followed Hyperlink" xfId="8908" builtinId="9" hidden="1"/>
    <cellStyle name="Followed Hyperlink" xfId="21750" builtinId="9" hidden="1"/>
    <cellStyle name="Followed Hyperlink" xfId="22067" builtinId="9" hidden="1"/>
    <cellStyle name="Followed Hyperlink" xfId="14025" builtinId="9" hidden="1"/>
    <cellStyle name="Followed Hyperlink" xfId="8698" builtinId="9" hidden="1"/>
    <cellStyle name="Followed Hyperlink" xfId="12759" builtinId="9" hidden="1"/>
    <cellStyle name="Followed Hyperlink" xfId="12915" builtinId="9" hidden="1"/>
    <cellStyle name="Followed Hyperlink" xfId="13735" builtinId="9" hidden="1"/>
    <cellStyle name="Followed Hyperlink" xfId="7708" builtinId="9" hidden="1"/>
    <cellStyle name="Followed Hyperlink" xfId="21751" builtinId="9" hidden="1"/>
    <cellStyle name="Followed Hyperlink" xfId="22061" builtinId="9" hidden="1"/>
    <cellStyle name="Followed Hyperlink" xfId="22963" builtinId="9" hidden="1"/>
    <cellStyle name="Followed Hyperlink" xfId="22962" builtinId="9" hidden="1"/>
    <cellStyle name="Followed Hyperlink" xfId="22961" builtinId="9" hidden="1"/>
    <cellStyle name="Followed Hyperlink" xfId="22960" builtinId="9" hidden="1"/>
    <cellStyle name="Followed Hyperlink" xfId="22959" builtinId="9" hidden="1"/>
    <cellStyle name="Followed Hyperlink" xfId="22958" builtinId="9" hidden="1"/>
    <cellStyle name="Followed Hyperlink" xfId="22957" builtinId="9" hidden="1"/>
    <cellStyle name="Followed Hyperlink" xfId="22956" builtinId="9" hidden="1"/>
    <cellStyle name="Followed Hyperlink" xfId="22955" builtinId="9" hidden="1"/>
    <cellStyle name="Followed Hyperlink" xfId="22954" builtinId="9" hidden="1"/>
    <cellStyle name="Followed Hyperlink" xfId="22953" builtinId="9" hidden="1"/>
    <cellStyle name="Followed Hyperlink" xfId="22952" builtinId="9" hidden="1"/>
    <cellStyle name="Followed Hyperlink" xfId="22951" builtinId="9" hidden="1"/>
    <cellStyle name="Followed Hyperlink" xfId="22950" builtinId="9" hidden="1"/>
    <cellStyle name="Followed Hyperlink" xfId="22949" builtinId="9" hidden="1"/>
    <cellStyle name="Followed Hyperlink" xfId="22948" builtinId="9" hidden="1"/>
    <cellStyle name="Followed Hyperlink" xfId="22947" builtinId="9" hidden="1"/>
    <cellStyle name="Followed Hyperlink" xfId="22946" builtinId="9" hidden="1"/>
    <cellStyle name="Followed Hyperlink" xfId="22945" builtinId="9" hidden="1"/>
    <cellStyle name="Followed Hyperlink" xfId="22944" builtinId="9" hidden="1"/>
    <cellStyle name="Followed Hyperlink" xfId="22943" builtinId="9" hidden="1"/>
    <cellStyle name="Followed Hyperlink" xfId="22942" builtinId="9" hidden="1"/>
    <cellStyle name="Followed Hyperlink" xfId="22941" builtinId="9" hidden="1"/>
    <cellStyle name="Followed Hyperlink" xfId="22940" builtinId="9" hidden="1"/>
    <cellStyle name="Followed Hyperlink" xfId="22461" builtinId="9" hidden="1"/>
    <cellStyle name="Followed Hyperlink" xfId="22462" builtinId="9" hidden="1"/>
    <cellStyle name="Followed Hyperlink" xfId="22463" builtinId="9" hidden="1"/>
    <cellStyle name="Followed Hyperlink" xfId="22464" builtinId="9" hidden="1"/>
    <cellStyle name="Followed Hyperlink" xfId="22465" builtinId="9" hidden="1"/>
    <cellStyle name="Followed Hyperlink" xfId="22466" builtinId="9" hidden="1"/>
    <cellStyle name="Followed Hyperlink" xfId="23161" builtinId="9" hidden="1"/>
    <cellStyle name="Followed Hyperlink" xfId="22467" builtinId="9" hidden="1"/>
    <cellStyle name="Followed Hyperlink" xfId="23160" builtinId="9" hidden="1"/>
    <cellStyle name="Followed Hyperlink" xfId="22468" builtinId="9" hidden="1"/>
    <cellStyle name="Followed Hyperlink" xfId="23159" builtinId="9" hidden="1"/>
    <cellStyle name="Followed Hyperlink" xfId="23162" builtinId="9" hidden="1"/>
    <cellStyle name="Followed Hyperlink" xfId="22469" builtinId="9" hidden="1"/>
    <cellStyle name="Followed Hyperlink" xfId="22470" builtinId="9" hidden="1"/>
    <cellStyle name="Followed Hyperlink" xfId="22471" builtinId="9" hidden="1"/>
    <cellStyle name="Followed Hyperlink" xfId="22472" builtinId="9" hidden="1"/>
    <cellStyle name="Followed Hyperlink" xfId="22473" builtinId="9" hidden="1"/>
    <cellStyle name="Followed Hyperlink" xfId="22474" builtinId="9" hidden="1"/>
    <cellStyle name="Followed Hyperlink" xfId="22475" builtinId="9" hidden="1"/>
    <cellStyle name="Followed Hyperlink" xfId="22476" builtinId="9" hidden="1"/>
    <cellStyle name="Followed Hyperlink" xfId="22477" builtinId="9" hidden="1"/>
    <cellStyle name="Followed Hyperlink" xfId="22478" builtinId="9" hidden="1"/>
    <cellStyle name="Followed Hyperlink" xfId="22479" builtinId="9" hidden="1"/>
    <cellStyle name="Followed Hyperlink" xfId="15156" builtinId="9" hidden="1"/>
    <cellStyle name="Followed Hyperlink" xfId="22523" builtinId="9" hidden="1"/>
    <cellStyle name="Followed Hyperlink" xfId="23215" builtinId="9" hidden="1"/>
    <cellStyle name="Followed Hyperlink" xfId="22522" builtinId="9" hidden="1"/>
    <cellStyle name="Followed Hyperlink" xfId="23213" builtinId="9" hidden="1"/>
    <cellStyle name="Followed Hyperlink" xfId="22521" builtinId="9" hidden="1"/>
    <cellStyle name="Followed Hyperlink" xfId="23027" builtinId="9" hidden="1"/>
    <cellStyle name="Followed Hyperlink" xfId="22520" builtinId="9" hidden="1"/>
    <cellStyle name="Followed Hyperlink" xfId="23214" builtinId="9" hidden="1"/>
    <cellStyle name="Followed Hyperlink" xfId="22519" builtinId="9" hidden="1"/>
    <cellStyle name="Followed Hyperlink" xfId="23211" builtinId="9" hidden="1"/>
    <cellStyle name="Followed Hyperlink" xfId="23003" builtinId="9" hidden="1"/>
    <cellStyle name="Followed Hyperlink" xfId="23002" builtinId="9" hidden="1"/>
    <cellStyle name="Followed Hyperlink" xfId="22998" builtinId="9" hidden="1"/>
    <cellStyle name="Followed Hyperlink" xfId="23212" builtinId="9" hidden="1"/>
    <cellStyle name="Followed Hyperlink" xfId="22997" builtinId="9" hidden="1"/>
    <cellStyle name="Followed Hyperlink" xfId="22491" builtinId="9" hidden="1"/>
    <cellStyle name="Followed Hyperlink" xfId="22996" builtinId="9" hidden="1"/>
    <cellStyle name="Followed Hyperlink" xfId="19663" builtinId="9" hidden="1"/>
    <cellStyle name="Followed Hyperlink" xfId="22994" builtinId="9" hidden="1"/>
    <cellStyle name="Followed Hyperlink" xfId="22992" builtinId="9" hidden="1"/>
    <cellStyle name="Followed Hyperlink" xfId="22980" builtinId="9" hidden="1"/>
    <cellStyle name="Followed Hyperlink" xfId="22979" builtinId="9" hidden="1"/>
    <cellStyle name="Followed Hyperlink" xfId="22964" builtinId="9" hidden="1"/>
    <cellStyle name="Followed Hyperlink" xfId="22623" builtinId="9" hidden="1"/>
    <cellStyle name="Followed Hyperlink" xfId="22502" builtinId="9" hidden="1"/>
    <cellStyle name="Followed Hyperlink" xfId="23272" builtinId="9" hidden="1"/>
    <cellStyle name="Followed Hyperlink" xfId="16052" builtinId="9" hidden="1"/>
    <cellStyle name="Followed Hyperlink" xfId="22512" builtinId="9" hidden="1"/>
    <cellStyle name="Followed Hyperlink" xfId="20486" builtinId="9" hidden="1"/>
    <cellStyle name="Followed Hyperlink" xfId="23244" builtinId="9" hidden="1"/>
    <cellStyle name="Followed Hyperlink" xfId="23179" builtinId="9" hidden="1"/>
    <cellStyle name="Followed Hyperlink" xfId="22533" builtinId="9" hidden="1"/>
    <cellStyle name="Followed Hyperlink" xfId="23271" builtinId="9" hidden="1"/>
    <cellStyle name="Followed Hyperlink" xfId="23144" builtinId="9" hidden="1"/>
    <cellStyle name="Followed Hyperlink" xfId="22503" builtinId="9" hidden="1"/>
    <cellStyle name="Followed Hyperlink" xfId="23180" builtinId="9" hidden="1"/>
    <cellStyle name="Followed Hyperlink" xfId="22515" builtinId="9" hidden="1"/>
    <cellStyle name="Followed Hyperlink" xfId="13784" builtinId="9" hidden="1"/>
    <cellStyle name="Followed Hyperlink" xfId="22545" builtinId="9" hidden="1"/>
    <cellStyle name="Followed Hyperlink" xfId="22511" builtinId="9" hidden="1"/>
    <cellStyle name="Followed Hyperlink" xfId="23010" builtinId="9" hidden="1"/>
    <cellStyle name="Followed Hyperlink" xfId="23060" builtinId="9" hidden="1"/>
    <cellStyle name="Followed Hyperlink" xfId="22516" builtinId="9" hidden="1"/>
    <cellStyle name="Followed Hyperlink" xfId="22517" builtinId="9" hidden="1"/>
    <cellStyle name="Followed Hyperlink" xfId="23228" builtinId="9" hidden="1"/>
    <cellStyle name="Followed Hyperlink" xfId="22514" builtinId="9" hidden="1"/>
    <cellStyle name="Followed Hyperlink" xfId="23279" builtinId="9" hidden="1"/>
    <cellStyle name="Followed Hyperlink" xfId="8278" builtinId="9" hidden="1"/>
    <cellStyle name="Followed Hyperlink" xfId="23040" builtinId="9" hidden="1"/>
    <cellStyle name="Followed Hyperlink" xfId="22530" builtinId="9" hidden="1"/>
    <cellStyle name="Followed Hyperlink" xfId="23189" builtinId="9" hidden="1"/>
    <cellStyle name="Followed Hyperlink" xfId="22509" builtinId="9" hidden="1"/>
    <cellStyle name="Followed Hyperlink" xfId="23017" builtinId="9" hidden="1"/>
    <cellStyle name="Followed Hyperlink" xfId="23267" builtinId="9" hidden="1"/>
    <cellStyle name="Followed Hyperlink" xfId="22508" builtinId="9" hidden="1"/>
    <cellStyle name="Followed Hyperlink" xfId="22977" builtinId="9" hidden="1"/>
    <cellStyle name="Followed Hyperlink" xfId="23108" builtinId="9" hidden="1"/>
    <cellStyle name="Followed Hyperlink" xfId="23041" builtinId="9" hidden="1"/>
    <cellStyle name="Followed Hyperlink" xfId="12156" builtinId="9" hidden="1"/>
    <cellStyle name="Followed Hyperlink" xfId="23289" builtinId="9" hidden="1"/>
    <cellStyle name="Followed Hyperlink" xfId="22995" builtinId="9" hidden="1"/>
    <cellStyle name="Followed Hyperlink" xfId="23043" builtinId="9" hidden="1"/>
    <cellStyle name="Followed Hyperlink" xfId="22504" builtinId="9" hidden="1"/>
    <cellStyle name="Followed Hyperlink" xfId="23052" builtinId="9" hidden="1"/>
    <cellStyle name="Followed Hyperlink" xfId="23274" builtinId="9" hidden="1"/>
    <cellStyle name="Followed Hyperlink" xfId="23042" builtinId="9" hidden="1"/>
    <cellStyle name="Followed Hyperlink" xfId="23285" builtinId="9" hidden="1"/>
    <cellStyle name="Followed Hyperlink" xfId="22542" builtinId="9" hidden="1"/>
    <cellStyle name="Followed Hyperlink" xfId="23051" builtinId="9" hidden="1"/>
    <cellStyle name="Followed Hyperlink" xfId="22488" builtinId="9" hidden="1"/>
    <cellStyle name="Followed Hyperlink" xfId="22537" builtinId="9" hidden="1"/>
    <cellStyle name="Followed Hyperlink" xfId="23226" builtinId="9" hidden="1"/>
    <cellStyle name="Followed Hyperlink" xfId="23172" builtinId="9" hidden="1"/>
    <cellStyle name="Followed Hyperlink" xfId="23227" builtinId="9" hidden="1"/>
    <cellStyle name="Followed Hyperlink" xfId="20702" builtinId="9" hidden="1"/>
    <cellStyle name="Followed Hyperlink" xfId="23270" builtinId="9" hidden="1"/>
    <cellStyle name="Followed Hyperlink" xfId="22496" builtinId="9" hidden="1"/>
    <cellStyle name="Followed Hyperlink" xfId="22937" builtinId="9" hidden="1"/>
    <cellStyle name="Followed Hyperlink" xfId="22531" builtinId="9" hidden="1"/>
    <cellStyle name="Followed Hyperlink" xfId="22510" builtinId="9" hidden="1"/>
    <cellStyle name="Followed Hyperlink" xfId="23277" builtinId="9" hidden="1"/>
    <cellStyle name="Followed Hyperlink" xfId="22506" builtinId="9" hidden="1"/>
    <cellStyle name="Followed Hyperlink" xfId="22989" builtinId="9" hidden="1"/>
    <cellStyle name="Followed Hyperlink" xfId="22993" builtinId="9" hidden="1"/>
    <cellStyle name="Followed Hyperlink" xfId="23009" builtinId="9" hidden="1"/>
    <cellStyle name="Followed Hyperlink" xfId="22494" builtinId="9" hidden="1"/>
    <cellStyle name="Followed Hyperlink" xfId="23278" builtinId="9" hidden="1"/>
    <cellStyle name="Followed Hyperlink" xfId="9225" builtinId="9" hidden="1"/>
    <cellStyle name="Followed Hyperlink" xfId="23111" builtinId="9" hidden="1"/>
    <cellStyle name="Followed Hyperlink" xfId="23188" builtinId="9" hidden="1"/>
    <cellStyle name="Followed Hyperlink" xfId="17706" builtinId="9" hidden="1"/>
    <cellStyle name="Followed Hyperlink" xfId="22498" builtinId="9" hidden="1"/>
    <cellStyle name="Followed Hyperlink" xfId="23004" builtinId="9" hidden="1"/>
    <cellStyle name="Followed Hyperlink" xfId="23165" builtinId="9" hidden="1"/>
    <cellStyle name="Followed Hyperlink" xfId="20493" builtinId="9" hidden="1"/>
    <cellStyle name="Followed Hyperlink" xfId="22487" builtinId="9" hidden="1"/>
    <cellStyle name="Followed Hyperlink" xfId="19098" builtinId="9" hidden="1"/>
    <cellStyle name="Followed Hyperlink" xfId="8178" builtinId="9" hidden="1"/>
    <cellStyle name="Followed Hyperlink" xfId="15358" builtinId="9" hidden="1"/>
    <cellStyle name="Followed Hyperlink" xfId="16137" builtinId="9" hidden="1"/>
    <cellStyle name="Followed Hyperlink" xfId="8521" builtinId="9" hidden="1"/>
    <cellStyle name="Followed Hyperlink" xfId="9822" builtinId="9" hidden="1"/>
    <cellStyle name="Followed Hyperlink" xfId="13123" builtinId="9" hidden="1"/>
    <cellStyle name="Followed Hyperlink" xfId="19481" builtinId="9" hidden="1"/>
    <cellStyle name="Followed Hyperlink" xfId="10277" builtinId="9" hidden="1"/>
    <cellStyle name="Followed Hyperlink" xfId="19038" builtinId="9" hidden="1"/>
    <cellStyle name="Followed Hyperlink" xfId="6586" builtinId="9" hidden="1"/>
    <cellStyle name="Followed Hyperlink" xfId="7652" builtinId="9" hidden="1"/>
    <cellStyle name="Followed Hyperlink" xfId="16870" builtinId="9" hidden="1"/>
    <cellStyle name="Followed Hyperlink" xfId="9355" builtinId="9" hidden="1"/>
    <cellStyle name="Followed Hyperlink" xfId="11652" builtinId="9" hidden="1"/>
    <cellStyle name="Followed Hyperlink" xfId="7079" builtinId="9" hidden="1"/>
    <cellStyle name="Followed Hyperlink" xfId="6559" builtinId="9" hidden="1"/>
    <cellStyle name="Followed Hyperlink" xfId="10220" builtinId="9" hidden="1"/>
    <cellStyle name="Followed Hyperlink" xfId="7508" builtinId="9" hidden="1"/>
    <cellStyle name="Followed Hyperlink" xfId="16148" builtinId="9" hidden="1"/>
    <cellStyle name="Followed Hyperlink" xfId="8580" builtinId="9" hidden="1"/>
    <cellStyle name="Followed Hyperlink" xfId="13719" builtinId="9" hidden="1"/>
    <cellStyle name="Followed Hyperlink" xfId="19397" builtinId="9" hidden="1"/>
    <cellStyle name="Followed Hyperlink" xfId="19667" builtinId="9" hidden="1"/>
    <cellStyle name="Followed Hyperlink" xfId="23849" builtinId="9" hidden="1"/>
    <cellStyle name="Followed Hyperlink" xfId="23848" builtinId="9" hidden="1"/>
    <cellStyle name="Followed Hyperlink" xfId="23847" builtinId="9" hidden="1"/>
    <cellStyle name="Followed Hyperlink" xfId="23846" builtinId="9" hidden="1"/>
    <cellStyle name="Followed Hyperlink" xfId="23845" builtinId="9" hidden="1"/>
    <cellStyle name="Followed Hyperlink" xfId="23844" builtinId="9" hidden="1"/>
    <cellStyle name="Followed Hyperlink" xfId="23843" builtinId="9" hidden="1"/>
    <cellStyle name="Followed Hyperlink" xfId="23842" builtinId="9" hidden="1"/>
    <cellStyle name="Followed Hyperlink" xfId="23841" builtinId="9" hidden="1"/>
    <cellStyle name="Followed Hyperlink" xfId="23840" builtinId="9" hidden="1"/>
    <cellStyle name="Followed Hyperlink" xfId="23839" builtinId="9" hidden="1"/>
    <cellStyle name="Followed Hyperlink" xfId="23838" builtinId="9" hidden="1"/>
    <cellStyle name="Followed Hyperlink" xfId="23837" builtinId="9" hidden="1"/>
    <cellStyle name="Followed Hyperlink" xfId="23836" builtinId="9" hidden="1"/>
    <cellStyle name="Followed Hyperlink" xfId="23835" builtinId="9" hidden="1"/>
    <cellStyle name="Followed Hyperlink" xfId="23834" builtinId="9" hidden="1"/>
    <cellStyle name="Followed Hyperlink" xfId="23833" builtinId="9" hidden="1"/>
    <cellStyle name="Followed Hyperlink" xfId="23832" builtinId="9" hidden="1"/>
    <cellStyle name="Followed Hyperlink" xfId="23831" builtinId="9" hidden="1"/>
    <cellStyle name="Followed Hyperlink" xfId="23830" builtinId="9" hidden="1"/>
    <cellStyle name="Followed Hyperlink" xfId="23829" builtinId="9" hidden="1"/>
    <cellStyle name="Followed Hyperlink" xfId="23828" builtinId="9" hidden="1"/>
    <cellStyle name="Followed Hyperlink" xfId="23827" builtinId="9" hidden="1"/>
    <cellStyle name="Followed Hyperlink" xfId="23826" builtinId="9" hidden="1"/>
    <cellStyle name="Followed Hyperlink" xfId="23427" builtinId="9" hidden="1"/>
    <cellStyle name="Followed Hyperlink" xfId="23428" builtinId="9" hidden="1"/>
    <cellStyle name="Followed Hyperlink" xfId="23429" builtinId="9" hidden="1"/>
    <cellStyle name="Followed Hyperlink" xfId="23430" builtinId="9" hidden="1"/>
    <cellStyle name="Followed Hyperlink" xfId="23431" builtinId="9" hidden="1"/>
    <cellStyle name="Followed Hyperlink" xfId="23432" builtinId="9" hidden="1"/>
    <cellStyle name="Followed Hyperlink" xfId="24039" builtinId="9" hidden="1"/>
    <cellStyle name="Followed Hyperlink" xfId="23433" builtinId="9" hidden="1"/>
    <cellStyle name="Followed Hyperlink" xfId="24038" builtinId="9" hidden="1"/>
    <cellStyle name="Followed Hyperlink" xfId="23434" builtinId="9" hidden="1"/>
    <cellStyle name="Followed Hyperlink" xfId="24037" builtinId="9" hidden="1"/>
    <cellStyle name="Followed Hyperlink" xfId="24040" builtinId="9" hidden="1"/>
    <cellStyle name="Followed Hyperlink" xfId="23435" builtinId="9" hidden="1"/>
    <cellStyle name="Followed Hyperlink" xfId="23436" builtinId="9" hidden="1"/>
    <cellStyle name="Followed Hyperlink" xfId="23437" builtinId="9" hidden="1"/>
    <cellStyle name="Followed Hyperlink" xfId="23438" builtinId="9" hidden="1"/>
    <cellStyle name="Followed Hyperlink" xfId="23439" builtinId="9" hidden="1"/>
    <cellStyle name="Followed Hyperlink" xfId="23440" builtinId="9" hidden="1"/>
    <cellStyle name="Followed Hyperlink" xfId="23441" builtinId="9" hidden="1"/>
    <cellStyle name="Followed Hyperlink" xfId="23442" builtinId="9" hidden="1"/>
    <cellStyle name="Followed Hyperlink" xfId="23443" builtinId="9" hidden="1"/>
    <cellStyle name="Followed Hyperlink" xfId="23444" builtinId="9" hidden="1"/>
    <cellStyle name="Followed Hyperlink" xfId="23445" builtinId="9" hidden="1"/>
    <cellStyle name="Followed Hyperlink" xfId="23404" builtinId="9" hidden="1"/>
    <cellStyle name="Followed Hyperlink" xfId="23493" builtinId="9" hidden="1"/>
    <cellStyle name="Followed Hyperlink" xfId="24073" builtinId="9" hidden="1"/>
    <cellStyle name="Followed Hyperlink" xfId="23492" builtinId="9" hidden="1"/>
    <cellStyle name="Followed Hyperlink" xfId="24071" builtinId="9" hidden="1"/>
    <cellStyle name="Followed Hyperlink" xfId="23491" builtinId="9" hidden="1"/>
    <cellStyle name="Followed Hyperlink" xfId="23910" builtinId="9" hidden="1"/>
    <cellStyle name="Followed Hyperlink" xfId="23490" builtinId="9" hidden="1"/>
    <cellStyle name="Followed Hyperlink" xfId="24072" builtinId="9" hidden="1"/>
    <cellStyle name="Followed Hyperlink" xfId="23489" builtinId="9" hidden="1"/>
    <cellStyle name="Followed Hyperlink" xfId="24069" builtinId="9" hidden="1"/>
    <cellStyle name="Followed Hyperlink" xfId="23886" builtinId="9" hidden="1"/>
    <cellStyle name="Followed Hyperlink" xfId="23885" builtinId="9" hidden="1"/>
    <cellStyle name="Followed Hyperlink" xfId="23881" builtinId="9" hidden="1"/>
    <cellStyle name="Followed Hyperlink" xfId="24070" builtinId="9" hidden="1"/>
    <cellStyle name="Followed Hyperlink" xfId="23880" builtinId="9" hidden="1"/>
    <cellStyle name="Followed Hyperlink" xfId="23461" builtinId="9" hidden="1"/>
    <cellStyle name="Followed Hyperlink" xfId="23879" builtinId="9" hidden="1"/>
    <cellStyle name="Followed Hyperlink" xfId="23405" builtinId="9" hidden="1"/>
    <cellStyle name="Followed Hyperlink" xfId="23877" builtinId="9" hidden="1"/>
    <cellStyle name="Followed Hyperlink" xfId="23875" builtinId="9" hidden="1"/>
    <cellStyle name="Followed Hyperlink" xfId="23865" builtinId="9" hidden="1"/>
    <cellStyle name="Followed Hyperlink" xfId="23864" builtinId="9" hidden="1"/>
    <cellStyle name="Followed Hyperlink" xfId="23850" builtinId="9" hidden="1"/>
    <cellStyle name="Followed Hyperlink" xfId="23587" builtinId="9" hidden="1"/>
    <cellStyle name="Followed Hyperlink" xfId="23472" builtinId="9" hidden="1"/>
    <cellStyle name="Followed Hyperlink" xfId="24126" builtinId="9" hidden="1"/>
    <cellStyle name="Followed Hyperlink" xfId="23417" builtinId="9" hidden="1"/>
    <cellStyle name="Followed Hyperlink" xfId="23482" builtinId="9" hidden="1"/>
    <cellStyle name="Followed Hyperlink" xfId="23424" builtinId="9" hidden="1"/>
    <cellStyle name="Followed Hyperlink" xfId="24103" builtinId="9" hidden="1"/>
    <cellStyle name="Followed Hyperlink" xfId="24054" builtinId="9" hidden="1"/>
    <cellStyle name="Followed Hyperlink" xfId="23503" builtinId="9" hidden="1"/>
    <cellStyle name="Followed Hyperlink" xfId="24125" builtinId="9" hidden="1"/>
    <cellStyle name="Followed Hyperlink" xfId="24024" builtinId="9" hidden="1"/>
    <cellStyle name="Followed Hyperlink" xfId="23473" builtinId="9" hidden="1"/>
    <cellStyle name="Followed Hyperlink" xfId="24055" builtinId="9" hidden="1"/>
    <cellStyle name="Followed Hyperlink" xfId="23485" builtinId="9" hidden="1"/>
    <cellStyle name="Followed Hyperlink" xfId="23407" builtinId="9" hidden="1"/>
    <cellStyle name="Followed Hyperlink" xfId="23511" builtinId="9" hidden="1"/>
    <cellStyle name="Followed Hyperlink" xfId="23481" builtinId="9" hidden="1"/>
    <cellStyle name="Followed Hyperlink" xfId="23893" builtinId="9" hidden="1"/>
    <cellStyle name="Followed Hyperlink" xfId="23940" builtinId="9" hidden="1"/>
    <cellStyle name="Followed Hyperlink" xfId="23486" builtinId="9" hidden="1"/>
    <cellStyle name="Followed Hyperlink" xfId="23487" builtinId="9" hidden="1"/>
    <cellStyle name="Followed Hyperlink" xfId="24086" builtinId="9" hidden="1"/>
    <cellStyle name="Followed Hyperlink" xfId="23484" builtinId="9" hidden="1"/>
    <cellStyle name="Followed Hyperlink" xfId="24133" builtinId="9" hidden="1"/>
    <cellStyle name="Followed Hyperlink" xfId="23412" builtinId="9" hidden="1"/>
    <cellStyle name="Followed Hyperlink" xfId="23922" builtinId="9" hidden="1"/>
    <cellStyle name="Followed Hyperlink" xfId="23500" builtinId="9" hidden="1"/>
    <cellStyle name="Followed Hyperlink" xfId="24064" builtinId="9" hidden="1"/>
    <cellStyle name="Followed Hyperlink" xfId="23479" builtinId="9" hidden="1"/>
    <cellStyle name="Followed Hyperlink" xfId="23898" builtinId="9" hidden="1"/>
    <cellStyle name="Followed Hyperlink" xfId="24121" builtinId="9" hidden="1"/>
    <cellStyle name="Followed Hyperlink" xfId="23478" builtinId="9" hidden="1"/>
    <cellStyle name="Followed Hyperlink" xfId="23862" builtinId="9" hidden="1"/>
    <cellStyle name="Followed Hyperlink" xfId="23988" builtinId="9" hidden="1"/>
    <cellStyle name="Followed Hyperlink" xfId="23923" builtinId="9" hidden="1"/>
    <cellStyle name="Followed Hyperlink" xfId="23415" builtinId="9" hidden="1"/>
    <cellStyle name="Followed Hyperlink" xfId="24143" builtinId="9" hidden="1"/>
    <cellStyle name="Followed Hyperlink" xfId="23878" builtinId="9" hidden="1"/>
    <cellStyle name="Followed Hyperlink" xfId="23925" builtinId="9" hidden="1"/>
    <cellStyle name="Followed Hyperlink" xfId="23474" builtinId="9" hidden="1"/>
    <cellStyle name="Followed Hyperlink" xfId="23932" builtinId="9" hidden="1"/>
    <cellStyle name="Followed Hyperlink" xfId="24128" builtinId="9" hidden="1"/>
    <cellStyle name="Followed Hyperlink" xfId="23924" builtinId="9" hidden="1"/>
    <cellStyle name="Followed Hyperlink" xfId="24139" builtinId="9" hidden="1"/>
    <cellStyle name="Followed Hyperlink" xfId="23508" builtinId="9" hidden="1"/>
    <cellStyle name="Followed Hyperlink" xfId="23931" builtinId="9" hidden="1"/>
    <cellStyle name="Followed Hyperlink" xfId="23458" builtinId="9" hidden="1"/>
    <cellStyle name="Followed Hyperlink" xfId="23505" builtinId="9" hidden="1"/>
    <cellStyle name="Followed Hyperlink" xfId="24084" builtinId="9" hidden="1"/>
    <cellStyle name="Followed Hyperlink" xfId="24049" builtinId="9" hidden="1"/>
    <cellStyle name="Followed Hyperlink" xfId="24085" builtinId="9" hidden="1"/>
    <cellStyle name="Followed Hyperlink" xfId="23416" builtinId="9" hidden="1"/>
    <cellStyle name="Followed Hyperlink" xfId="24124" builtinId="9" hidden="1"/>
    <cellStyle name="Followed Hyperlink" xfId="23466" builtinId="9" hidden="1"/>
    <cellStyle name="Followed Hyperlink" xfId="23824" builtinId="9" hidden="1"/>
    <cellStyle name="Followed Hyperlink" xfId="23501" builtinId="9" hidden="1"/>
    <cellStyle name="Followed Hyperlink" xfId="23480" builtinId="9" hidden="1"/>
    <cellStyle name="Followed Hyperlink" xfId="24131" builtinId="9" hidden="1"/>
    <cellStyle name="Followed Hyperlink" xfId="23476" builtinId="9" hidden="1"/>
    <cellStyle name="Followed Hyperlink" xfId="23874" builtinId="9" hidden="1"/>
    <cellStyle name="Followed Hyperlink" xfId="23876" builtinId="9" hidden="1"/>
    <cellStyle name="Followed Hyperlink" xfId="23892" builtinId="9" hidden="1"/>
    <cellStyle name="Followed Hyperlink" xfId="23464" builtinId="9" hidden="1"/>
    <cellStyle name="Followed Hyperlink" xfId="24132" builtinId="9" hidden="1"/>
    <cellStyle name="Followed Hyperlink" xfId="23426" builtinId="9" hidden="1"/>
    <cellStyle name="Followed Hyperlink" xfId="23991" builtinId="9" hidden="1"/>
    <cellStyle name="Followed Hyperlink" xfId="24063" builtinId="9" hidden="1"/>
    <cellStyle name="Followed Hyperlink" xfId="23421" builtinId="9" hidden="1"/>
    <cellStyle name="Followed Hyperlink" xfId="23468" builtinId="9" hidden="1"/>
    <cellStyle name="Followed Hyperlink" xfId="23887" builtinId="9" hidden="1"/>
    <cellStyle name="Followed Hyperlink" xfId="24042" builtinId="9" hidden="1"/>
    <cellStyle name="Followed Hyperlink" xfId="23423" builtinId="9" hidden="1"/>
    <cellStyle name="Followed Hyperlink" xfId="23457" builtinId="9" hidden="1"/>
    <cellStyle name="Followed Hyperlink" xfId="8297" builtinId="9" hidden="1"/>
    <cellStyle name="Followed Hyperlink" xfId="23456" builtinId="9" hidden="1"/>
    <cellStyle name="Followed Hyperlink" xfId="23763" builtinId="9" hidden="1"/>
    <cellStyle name="Followed Hyperlink" xfId="20389" builtinId="9" hidden="1"/>
    <cellStyle name="Followed Hyperlink" xfId="23788" builtinId="9" hidden="1"/>
    <cellStyle name="Followed Hyperlink" xfId="23778" builtinId="9" hidden="1"/>
    <cellStyle name="Followed Hyperlink" xfId="23953" builtinId="9" hidden="1"/>
    <cellStyle name="Followed Hyperlink" xfId="24095" builtinId="9" hidden="1"/>
    <cellStyle name="Followed Hyperlink" xfId="13883" builtinId="9" hidden="1"/>
    <cellStyle name="Followed Hyperlink" xfId="22636" builtinId="9" hidden="1"/>
    <cellStyle name="Followed Hyperlink" xfId="23747" builtinId="9" hidden="1"/>
    <cellStyle name="Followed Hyperlink" xfId="17707" builtinId="9" hidden="1"/>
    <cellStyle name="Followed Hyperlink" xfId="24031" builtinId="9" hidden="1"/>
    <cellStyle name="Followed Hyperlink" xfId="23769" builtinId="9" hidden="1"/>
    <cellStyle name="Followed Hyperlink" xfId="7956" builtinId="9" hidden="1"/>
    <cellStyle name="Followed Hyperlink" xfId="22483" builtinId="9" hidden="1"/>
    <cellStyle name="Followed Hyperlink" xfId="23314" builtinId="9" hidden="1"/>
    <cellStyle name="Followed Hyperlink" xfId="6779" builtinId="9" hidden="1"/>
    <cellStyle name="Followed Hyperlink" xfId="13701" builtinId="9" hidden="1"/>
    <cellStyle name="Followed Hyperlink" xfId="16057" builtinId="9" hidden="1"/>
    <cellStyle name="Followed Hyperlink" xfId="15142" builtinId="9" hidden="1"/>
    <cellStyle name="Followed Hyperlink" xfId="11411" builtinId="9" hidden="1"/>
    <cellStyle name="Followed Hyperlink" xfId="17153" builtinId="9" hidden="1"/>
    <cellStyle name="Followed Hyperlink" xfId="10234" builtinId="9" hidden="1"/>
    <cellStyle name="Followed Hyperlink" xfId="24544" builtinId="9" hidden="1"/>
    <cellStyle name="Followed Hyperlink" xfId="24543" builtinId="9" hidden="1"/>
    <cellStyle name="Followed Hyperlink" xfId="24542" builtinId="9" hidden="1"/>
    <cellStyle name="Followed Hyperlink" xfId="24541" builtinId="9" hidden="1"/>
    <cellStyle name="Followed Hyperlink" xfId="24540" builtinId="9" hidden="1"/>
    <cellStyle name="Followed Hyperlink" xfId="24539" builtinId="9" hidden="1"/>
    <cellStyle name="Followed Hyperlink" xfId="24538" builtinId="9" hidden="1"/>
    <cellStyle name="Followed Hyperlink" xfId="24537" builtinId="9" hidden="1"/>
    <cellStyle name="Followed Hyperlink" xfId="24536" builtinId="9" hidden="1"/>
    <cellStyle name="Followed Hyperlink" xfId="24535" builtinId="9" hidden="1"/>
    <cellStyle name="Followed Hyperlink" xfId="24534" builtinId="9" hidden="1"/>
    <cellStyle name="Followed Hyperlink" xfId="24533" builtinId="9" hidden="1"/>
    <cellStyle name="Followed Hyperlink" xfId="24532" builtinId="9" hidden="1"/>
    <cellStyle name="Followed Hyperlink" xfId="24531" builtinId="9" hidden="1"/>
    <cellStyle name="Followed Hyperlink" xfId="24530" builtinId="9" hidden="1"/>
    <cellStyle name="Followed Hyperlink" xfId="24529" builtinId="9" hidden="1"/>
    <cellStyle name="Followed Hyperlink" xfId="24528" builtinId="9" hidden="1"/>
    <cellStyle name="Followed Hyperlink" xfId="24527" builtinId="9" hidden="1"/>
    <cellStyle name="Followed Hyperlink" xfId="24526" builtinId="9" hidden="1"/>
    <cellStyle name="Followed Hyperlink" xfId="24525" builtinId="9" hidden="1"/>
    <cellStyle name="Followed Hyperlink" xfId="24524" builtinId="9" hidden="1"/>
    <cellStyle name="Followed Hyperlink" xfId="24523" builtinId="9" hidden="1"/>
    <cellStyle name="Followed Hyperlink" xfId="24522" builtinId="9" hidden="1"/>
    <cellStyle name="Followed Hyperlink" xfId="24521" builtinId="9" hidden="1"/>
    <cellStyle name="Followed Hyperlink" xfId="9846" builtinId="9" hidden="1"/>
    <cellStyle name="Followed Hyperlink" xfId="7083" builtinId="9" hidden="1"/>
    <cellStyle name="Followed Hyperlink" xfId="7291" builtinId="9" hidden="1"/>
    <cellStyle name="Followed Hyperlink" xfId="7378" builtinId="9" hidden="1"/>
    <cellStyle name="Followed Hyperlink" xfId="19471" builtinId="9" hidden="1"/>
    <cellStyle name="Followed Hyperlink" xfId="12307" builtinId="9" hidden="1"/>
    <cellStyle name="Followed Hyperlink" xfId="24742" builtinId="9" hidden="1"/>
    <cellStyle name="Followed Hyperlink" xfId="19042" builtinId="9" hidden="1"/>
    <cellStyle name="Followed Hyperlink" xfId="24741" builtinId="9" hidden="1"/>
    <cellStyle name="Followed Hyperlink" xfId="18684" builtinId="9" hidden="1"/>
    <cellStyle name="Followed Hyperlink" xfId="24740" builtinId="9" hidden="1"/>
    <cellStyle name="Followed Hyperlink" xfId="24743" builtinId="9" hidden="1"/>
    <cellStyle name="Followed Hyperlink" xfId="7946" builtinId="9" hidden="1"/>
    <cellStyle name="Followed Hyperlink" xfId="22417" builtinId="9" hidden="1"/>
    <cellStyle name="Followed Hyperlink" xfId="13873" builtinId="9" hidden="1"/>
    <cellStyle name="Followed Hyperlink" xfId="7769" builtinId="9" hidden="1"/>
    <cellStyle name="Followed Hyperlink" xfId="17307" builtinId="9" hidden="1"/>
    <cellStyle name="Followed Hyperlink" xfId="19815" builtinId="9" hidden="1"/>
    <cellStyle name="Followed Hyperlink" xfId="19411" builtinId="9" hidden="1"/>
    <cellStyle name="Followed Hyperlink" xfId="7752" builtinId="9" hidden="1"/>
    <cellStyle name="Followed Hyperlink" xfId="9487" builtinId="9" hidden="1"/>
    <cellStyle name="Followed Hyperlink" xfId="21192" builtinId="9" hidden="1"/>
    <cellStyle name="Followed Hyperlink" xfId="7130" builtinId="9" hidden="1"/>
    <cellStyle name="Followed Hyperlink" xfId="16830" builtinId="9" hidden="1"/>
    <cellStyle name="Followed Hyperlink" xfId="24192" builtinId="9" hidden="1"/>
    <cellStyle name="Followed Hyperlink" xfId="24774" builtinId="9" hidden="1"/>
    <cellStyle name="Followed Hyperlink" xfId="24191" builtinId="9" hidden="1"/>
    <cellStyle name="Followed Hyperlink" xfId="24772" builtinId="9" hidden="1"/>
    <cellStyle name="Followed Hyperlink" xfId="24190" builtinId="9" hidden="1"/>
    <cellStyle name="Followed Hyperlink" xfId="24609" builtinId="9" hidden="1"/>
    <cellStyle name="Followed Hyperlink" xfId="24189" builtinId="9" hidden="1"/>
    <cellStyle name="Followed Hyperlink" xfId="24773" builtinId="9" hidden="1"/>
    <cellStyle name="Followed Hyperlink" xfId="24188" builtinId="9" hidden="1"/>
    <cellStyle name="Followed Hyperlink" xfId="24770" builtinId="9" hidden="1"/>
    <cellStyle name="Followed Hyperlink" xfId="24584" builtinId="9" hidden="1"/>
    <cellStyle name="Followed Hyperlink" xfId="24583" builtinId="9" hidden="1"/>
    <cellStyle name="Followed Hyperlink" xfId="24579" builtinId="9" hidden="1"/>
    <cellStyle name="Followed Hyperlink" xfId="24771" builtinId="9" hidden="1"/>
    <cellStyle name="Followed Hyperlink" xfId="24578" builtinId="9" hidden="1"/>
    <cellStyle name="Followed Hyperlink" xfId="24160" builtinId="9" hidden="1"/>
    <cellStyle name="Followed Hyperlink" xfId="24577" builtinId="9" hidden="1"/>
    <cellStyle name="Followed Hyperlink" xfId="12685" builtinId="9" hidden="1"/>
    <cellStyle name="Followed Hyperlink" xfId="24575" builtinId="9" hidden="1"/>
    <cellStyle name="Followed Hyperlink" xfId="24573" builtinId="9" hidden="1"/>
    <cellStyle name="Followed Hyperlink" xfId="24561" builtinId="9" hidden="1"/>
    <cellStyle name="Followed Hyperlink" xfId="24560" builtinId="9" hidden="1"/>
    <cellStyle name="Followed Hyperlink" xfId="24545" builtinId="9" hidden="1"/>
    <cellStyle name="Followed Hyperlink" xfId="24284" builtinId="9" hidden="1"/>
    <cellStyle name="Followed Hyperlink" xfId="24171" builtinId="9" hidden="1"/>
    <cellStyle name="Followed Hyperlink" xfId="24824" builtinId="9" hidden="1"/>
    <cellStyle name="Followed Hyperlink" xfId="17544" builtinId="9" hidden="1"/>
    <cellStyle name="Followed Hyperlink" xfId="24181" builtinId="9" hidden="1"/>
    <cellStyle name="Followed Hyperlink" xfId="13877" builtinId="9" hidden="1"/>
    <cellStyle name="Followed Hyperlink" xfId="24802" builtinId="9" hidden="1"/>
    <cellStyle name="Followed Hyperlink" xfId="24757" builtinId="9" hidden="1"/>
    <cellStyle name="Followed Hyperlink" xfId="24201" builtinId="9" hidden="1"/>
    <cellStyle name="Followed Hyperlink" xfId="24823" builtinId="9" hidden="1"/>
    <cellStyle name="Followed Hyperlink" xfId="24726" builtinId="9" hidden="1"/>
    <cellStyle name="Followed Hyperlink" xfId="24172" builtinId="9" hidden="1"/>
    <cellStyle name="Followed Hyperlink" xfId="24758" builtinId="9" hidden="1"/>
    <cellStyle name="Followed Hyperlink" xfId="24184" builtinId="9" hidden="1"/>
    <cellStyle name="Followed Hyperlink" xfId="8206" builtinId="9" hidden="1"/>
    <cellStyle name="Followed Hyperlink" xfId="24209" builtinId="9" hidden="1"/>
    <cellStyle name="Followed Hyperlink" xfId="24180" builtinId="9" hidden="1"/>
    <cellStyle name="Followed Hyperlink" xfId="24595" builtinId="9" hidden="1"/>
    <cellStyle name="Followed Hyperlink" xfId="24639" builtinId="9" hidden="1"/>
    <cellStyle name="Followed Hyperlink" xfId="24185" builtinId="9" hidden="1"/>
    <cellStyle name="Followed Hyperlink" xfId="24186" builtinId="9" hidden="1"/>
    <cellStyle name="Followed Hyperlink" xfId="24787" builtinId="9" hidden="1"/>
    <cellStyle name="Followed Hyperlink" xfId="24183" builtinId="9" hidden="1"/>
    <cellStyle name="Followed Hyperlink" xfId="24831" builtinId="9" hidden="1"/>
    <cellStyle name="Followed Hyperlink" xfId="9020" builtinId="9" hidden="1"/>
    <cellStyle name="Followed Hyperlink" xfId="24620" builtinId="9" hidden="1"/>
    <cellStyle name="Followed Hyperlink" xfId="24198" builtinId="9" hidden="1"/>
    <cellStyle name="Followed Hyperlink" xfId="24764" builtinId="9" hidden="1"/>
    <cellStyle name="Followed Hyperlink" xfId="24178" builtinId="9" hidden="1"/>
    <cellStyle name="Followed Hyperlink" xfId="24599" builtinId="9" hidden="1"/>
    <cellStyle name="Followed Hyperlink" xfId="24819" builtinId="9" hidden="1"/>
    <cellStyle name="Followed Hyperlink" xfId="24177" builtinId="9" hidden="1"/>
    <cellStyle name="Followed Hyperlink" xfId="24558" builtinId="9" hidden="1"/>
    <cellStyle name="Followed Hyperlink" xfId="24690" builtinId="9" hidden="1"/>
    <cellStyle name="Followed Hyperlink" xfId="24621" builtinId="9" hidden="1"/>
    <cellStyle name="Followed Hyperlink" xfId="14421" builtinId="9" hidden="1"/>
    <cellStyle name="Followed Hyperlink" xfId="24841" builtinId="9" hidden="1"/>
    <cellStyle name="Followed Hyperlink" xfId="24576" builtinId="9" hidden="1"/>
    <cellStyle name="Followed Hyperlink" xfId="24623" builtinId="9" hidden="1"/>
    <cellStyle name="Followed Hyperlink" xfId="24173" builtinId="9" hidden="1"/>
    <cellStyle name="Followed Hyperlink" xfId="24631" builtinId="9" hidden="1"/>
    <cellStyle name="Followed Hyperlink" xfId="24826" builtinId="9" hidden="1"/>
    <cellStyle name="Followed Hyperlink" xfId="24622" builtinId="9" hidden="1"/>
    <cellStyle name="Followed Hyperlink" xfId="24837" builtinId="9" hidden="1"/>
    <cellStyle name="Followed Hyperlink" xfId="24206" builtinId="9" hidden="1"/>
    <cellStyle name="Followed Hyperlink" xfId="24630" builtinId="9" hidden="1"/>
    <cellStyle name="Followed Hyperlink" xfId="24157" builtinId="9" hidden="1"/>
    <cellStyle name="Followed Hyperlink" xfId="24204" builtinId="9" hidden="1"/>
    <cellStyle name="Followed Hyperlink" xfId="24785" builtinId="9" hidden="1"/>
    <cellStyle name="Followed Hyperlink" xfId="24752" builtinId="9" hidden="1"/>
    <cellStyle name="Followed Hyperlink" xfId="24786" builtinId="9" hidden="1"/>
    <cellStyle name="Followed Hyperlink" xfId="22939" builtinId="9" hidden="1"/>
    <cellStyle name="Followed Hyperlink" xfId="24822" builtinId="9" hidden="1"/>
    <cellStyle name="Followed Hyperlink" xfId="24165" builtinId="9" hidden="1"/>
    <cellStyle name="Followed Hyperlink" xfId="24519" builtinId="9" hidden="1"/>
    <cellStyle name="Followed Hyperlink" xfId="24199" builtinId="9" hidden="1"/>
    <cellStyle name="Followed Hyperlink" xfId="24179" builtinId="9" hidden="1"/>
    <cellStyle name="Followed Hyperlink" xfId="24829" builtinId="9" hidden="1"/>
    <cellStyle name="Followed Hyperlink" xfId="24175" builtinId="9" hidden="1"/>
    <cellStyle name="Followed Hyperlink" xfId="24570" builtinId="9" hidden="1"/>
    <cellStyle name="Followed Hyperlink" xfId="24574" builtinId="9" hidden="1"/>
    <cellStyle name="Followed Hyperlink" xfId="24594" builtinId="9" hidden="1"/>
    <cellStyle name="Followed Hyperlink" xfId="24163" builtinId="9" hidden="1"/>
    <cellStyle name="Followed Hyperlink" xfId="24830" builtinId="9" hidden="1"/>
    <cellStyle name="Followed Hyperlink" xfId="7555" builtinId="9" hidden="1"/>
    <cellStyle name="Followed Hyperlink" xfId="24693" builtinId="9" hidden="1"/>
    <cellStyle name="Followed Hyperlink" xfId="24763" builtinId="9" hidden="1"/>
    <cellStyle name="Followed Hyperlink" xfId="17142" builtinId="9" hidden="1"/>
    <cellStyle name="Followed Hyperlink" xfId="24167" builtinId="9" hidden="1"/>
    <cellStyle name="Followed Hyperlink" xfId="24586" builtinId="9" hidden="1"/>
    <cellStyle name="Followed Hyperlink" xfId="24745" builtinId="9" hidden="1"/>
    <cellStyle name="Followed Hyperlink" xfId="22420" builtinId="9" hidden="1"/>
    <cellStyle name="Followed Hyperlink" xfId="24156" builtinId="9" hidden="1"/>
    <cellStyle name="Followed Hyperlink" xfId="19715" builtinId="9" hidden="1"/>
    <cellStyle name="Followed Hyperlink" xfId="24807" builtinId="9" hidden="1"/>
    <cellStyle name="Followed Hyperlink" xfId="18394" builtinId="9" hidden="1"/>
    <cellStyle name="Followed Hyperlink" xfId="17198" builtinId="9" hidden="1"/>
    <cellStyle name="Followed Hyperlink" xfId="7767" builtinId="9" hidden="1"/>
    <cellStyle name="Followed Hyperlink" xfId="24155" builtinId="9" hidden="1"/>
    <cellStyle name="Followed Hyperlink" xfId="24459" builtinId="9" hidden="1"/>
    <cellStyle name="Followed Hyperlink" xfId="23254" builtinId="9" hidden="1"/>
    <cellStyle name="Followed Hyperlink" xfId="24483" builtinId="9" hidden="1"/>
    <cellStyle name="Followed Hyperlink" xfId="24473" builtinId="9" hidden="1"/>
    <cellStyle name="Followed Hyperlink" xfId="24652" builtinId="9" hidden="1"/>
    <cellStyle name="Followed Hyperlink" xfId="24796" builtinId="9" hidden="1"/>
    <cellStyle name="Followed Hyperlink" xfId="22284" builtinId="9" hidden="1"/>
    <cellStyle name="Followed Hyperlink" xfId="21181" builtinId="9" hidden="1"/>
    <cellStyle name="Followed Hyperlink" xfId="24443" builtinId="9" hidden="1"/>
    <cellStyle name="Followed Hyperlink" xfId="20719" builtinId="9" hidden="1"/>
    <cellStyle name="Followed Hyperlink" xfId="24734" builtinId="9" hidden="1"/>
    <cellStyle name="Followed Hyperlink" xfId="24465" builtinId="9" hidden="1"/>
    <cellStyle name="Followed Hyperlink" xfId="22010" builtinId="9" hidden="1"/>
    <cellStyle name="Followed Hyperlink" xfId="8838" builtinId="9" hidden="1"/>
    <cellStyle name="Followed Hyperlink" xfId="21256" builtinId="9" hidden="1"/>
    <cellStyle name="Followed Hyperlink" xfId="23733" builtinId="9" hidden="1"/>
    <cellStyle name="Followed Hyperlink" xfId="7704" builtinId="9" hidden="1"/>
    <cellStyle name="Followed Hyperlink" xfId="10215" builtinId="9" hidden="1"/>
    <cellStyle name="Followed Hyperlink" xfId="25228" builtinId="9" hidden="1"/>
    <cellStyle name="Followed Hyperlink" xfId="25227" builtinId="9" hidden="1"/>
    <cellStyle name="Followed Hyperlink" xfId="25226" builtinId="9" hidden="1"/>
    <cellStyle name="Followed Hyperlink" xfId="25225" builtinId="9" hidden="1"/>
    <cellStyle name="Followed Hyperlink" xfId="25224" builtinId="9" hidden="1"/>
    <cellStyle name="Followed Hyperlink" xfId="25223" builtinId="9" hidden="1"/>
    <cellStyle name="Followed Hyperlink" xfId="25222" builtinId="9" hidden="1"/>
    <cellStyle name="Followed Hyperlink" xfId="25221" builtinId="9" hidden="1"/>
    <cellStyle name="Followed Hyperlink" xfId="25220" builtinId="9" hidden="1"/>
    <cellStyle name="Followed Hyperlink" xfId="25219" builtinId="9" hidden="1"/>
    <cellStyle name="Followed Hyperlink" xfId="25218" builtinId="9" hidden="1"/>
    <cellStyle name="Followed Hyperlink" xfId="25217" builtinId="9" hidden="1"/>
    <cellStyle name="Followed Hyperlink" xfId="25216" builtinId="9" hidden="1"/>
    <cellStyle name="Followed Hyperlink" xfId="25215" builtinId="9" hidden="1"/>
    <cellStyle name="Followed Hyperlink" xfId="25214" builtinId="9" hidden="1"/>
    <cellStyle name="Followed Hyperlink" xfId="25213" builtinId="9" hidden="1"/>
    <cellStyle name="Followed Hyperlink" xfId="25212" builtinId="9" hidden="1"/>
    <cellStyle name="Followed Hyperlink" xfId="25211" builtinId="9" hidden="1"/>
    <cellStyle name="Followed Hyperlink" xfId="25210" builtinId="9" hidden="1"/>
    <cellStyle name="Followed Hyperlink" xfId="25209" builtinId="9" hidden="1"/>
    <cellStyle name="Followed Hyperlink" xfId="25208" builtinId="9" hidden="1"/>
    <cellStyle name="Followed Hyperlink" xfId="25207" builtinId="9" hidden="1"/>
    <cellStyle name="Followed Hyperlink" xfId="25206" builtinId="9" hidden="1"/>
    <cellStyle name="Followed Hyperlink" xfId="25205" builtinId="9" hidden="1"/>
    <cellStyle name="Followed Hyperlink" xfId="15523" builtinId="9" hidden="1"/>
    <cellStyle name="Followed Hyperlink" xfId="18679" builtinId="9" hidden="1"/>
    <cellStyle name="Followed Hyperlink" xfId="6622" builtinId="9" hidden="1"/>
    <cellStyle name="Followed Hyperlink" xfId="14520" builtinId="9" hidden="1"/>
    <cellStyle name="Followed Hyperlink" xfId="17162" builtinId="9" hidden="1"/>
    <cellStyle name="Followed Hyperlink" xfId="7819" builtinId="9" hidden="1"/>
    <cellStyle name="Followed Hyperlink" xfId="25405" builtinId="9" hidden="1"/>
    <cellStyle name="Followed Hyperlink" xfId="23389" builtinId="9" hidden="1"/>
    <cellStyle name="Followed Hyperlink" xfId="25404" builtinId="9" hidden="1"/>
    <cellStyle name="Followed Hyperlink" xfId="24843" builtinId="9" hidden="1"/>
    <cellStyle name="Followed Hyperlink" xfId="25403" builtinId="9" hidden="1"/>
    <cellStyle name="Followed Hyperlink" xfId="25406" builtinId="9" hidden="1"/>
    <cellStyle name="Followed Hyperlink" xfId="24844" builtinId="9" hidden="1"/>
    <cellStyle name="Followed Hyperlink" xfId="24845" builtinId="9" hidden="1"/>
    <cellStyle name="Followed Hyperlink" xfId="24846" builtinId="9" hidden="1"/>
    <cellStyle name="Followed Hyperlink" xfId="24847" builtinId="9" hidden="1"/>
    <cellStyle name="Followed Hyperlink" xfId="24848" builtinId="9" hidden="1"/>
    <cellStyle name="Followed Hyperlink" xfId="24849" builtinId="9" hidden="1"/>
    <cellStyle name="Followed Hyperlink" xfId="24850" builtinId="9" hidden="1"/>
    <cellStyle name="Followed Hyperlink" xfId="24851" builtinId="9" hidden="1"/>
    <cellStyle name="Followed Hyperlink" xfId="24852" builtinId="9" hidden="1"/>
    <cellStyle name="Followed Hyperlink" xfId="24853" builtinId="9" hidden="1"/>
    <cellStyle name="Followed Hyperlink" xfId="24854" builtinId="9" hidden="1"/>
    <cellStyle name="Followed Hyperlink" xfId="15962" builtinId="9" hidden="1"/>
    <cellStyle name="Followed Hyperlink" xfId="24904" builtinId="9" hidden="1"/>
    <cellStyle name="Followed Hyperlink" xfId="25437" builtinId="9" hidden="1"/>
    <cellStyle name="Followed Hyperlink" xfId="24903" builtinId="9" hidden="1"/>
    <cellStyle name="Followed Hyperlink" xfId="25435" builtinId="9" hidden="1"/>
    <cellStyle name="Followed Hyperlink" xfId="24902" builtinId="9" hidden="1"/>
    <cellStyle name="Followed Hyperlink" xfId="25289" builtinId="9" hidden="1"/>
    <cellStyle name="Followed Hyperlink" xfId="24901" builtinId="9" hidden="1"/>
    <cellStyle name="Followed Hyperlink" xfId="25436" builtinId="9" hidden="1"/>
    <cellStyle name="Followed Hyperlink" xfId="24900" builtinId="9" hidden="1"/>
    <cellStyle name="Followed Hyperlink" xfId="25433" builtinId="9" hidden="1"/>
    <cellStyle name="Followed Hyperlink" xfId="25267" builtinId="9" hidden="1"/>
    <cellStyle name="Followed Hyperlink" xfId="25266" builtinId="9" hidden="1"/>
    <cellStyle name="Followed Hyperlink" xfId="25262" builtinId="9" hidden="1"/>
    <cellStyle name="Followed Hyperlink" xfId="25434" builtinId="9" hidden="1"/>
    <cellStyle name="Followed Hyperlink" xfId="25261" builtinId="9" hidden="1"/>
    <cellStyle name="Followed Hyperlink" xfId="24872" builtinId="9" hidden="1"/>
    <cellStyle name="Followed Hyperlink" xfId="25260" builtinId="9" hidden="1"/>
    <cellStyle name="Followed Hyperlink" xfId="15473" builtinId="9" hidden="1"/>
    <cellStyle name="Followed Hyperlink" xfId="25258" builtinId="9" hidden="1"/>
    <cellStyle name="Followed Hyperlink" xfId="25256" builtinId="9" hidden="1"/>
    <cellStyle name="Followed Hyperlink" xfId="25245" builtinId="9" hidden="1"/>
    <cellStyle name="Followed Hyperlink" xfId="25244" builtinId="9" hidden="1"/>
    <cellStyle name="Followed Hyperlink" xfId="25229" builtinId="9" hidden="1"/>
    <cellStyle name="Followed Hyperlink" xfId="24992" builtinId="9" hidden="1"/>
    <cellStyle name="Followed Hyperlink" xfId="24883" builtinId="9" hidden="1"/>
    <cellStyle name="Followed Hyperlink" xfId="25480" builtinId="9" hidden="1"/>
    <cellStyle name="Followed Hyperlink" xfId="24114" builtinId="9" hidden="1"/>
    <cellStyle name="Followed Hyperlink" xfId="24893" builtinId="9" hidden="1"/>
    <cellStyle name="Followed Hyperlink" xfId="23248" builtinId="9" hidden="1"/>
    <cellStyle name="Followed Hyperlink" xfId="25462" builtinId="9" hidden="1"/>
    <cellStyle name="Followed Hyperlink" xfId="25420" builtinId="9" hidden="1"/>
    <cellStyle name="Followed Hyperlink" xfId="24913" builtinId="9" hidden="1"/>
    <cellStyle name="Followed Hyperlink" xfId="25479" builtinId="9" hidden="1"/>
    <cellStyle name="Followed Hyperlink" xfId="25393" builtinId="9" hidden="1"/>
    <cellStyle name="Followed Hyperlink" xfId="24884" builtinId="9" hidden="1"/>
    <cellStyle name="Followed Hyperlink" xfId="25421" builtinId="9" hidden="1"/>
    <cellStyle name="Followed Hyperlink" xfId="24896" builtinId="9" hidden="1"/>
    <cellStyle name="Followed Hyperlink" xfId="24107" builtinId="9" hidden="1"/>
    <cellStyle name="Followed Hyperlink" xfId="24920" builtinId="9" hidden="1"/>
    <cellStyle name="Followed Hyperlink" xfId="24892" builtinId="9" hidden="1"/>
    <cellStyle name="Followed Hyperlink" xfId="25273" builtinId="9" hidden="1"/>
    <cellStyle name="Followed Hyperlink" xfId="25317" builtinId="9" hidden="1"/>
    <cellStyle name="Followed Hyperlink" xfId="24897" builtinId="9" hidden="1"/>
    <cellStyle name="Followed Hyperlink" xfId="24898" builtinId="9" hidden="1"/>
    <cellStyle name="Followed Hyperlink" xfId="25450" builtinId="9" hidden="1"/>
    <cellStyle name="Followed Hyperlink" xfId="24895" builtinId="9" hidden="1"/>
    <cellStyle name="Followed Hyperlink" xfId="25487" builtinId="9" hidden="1"/>
    <cellStyle name="Followed Hyperlink" xfId="9779" builtinId="9" hidden="1"/>
    <cellStyle name="Followed Hyperlink" xfId="25298" builtinId="9" hidden="1"/>
    <cellStyle name="Followed Hyperlink" xfId="24910" builtinId="9" hidden="1"/>
    <cellStyle name="Followed Hyperlink" xfId="25430" builtinId="9" hidden="1"/>
    <cellStyle name="Followed Hyperlink" xfId="24890" builtinId="9" hidden="1"/>
    <cellStyle name="Followed Hyperlink" xfId="25280" builtinId="9" hidden="1"/>
    <cellStyle name="Followed Hyperlink" xfId="25475" builtinId="9" hidden="1"/>
    <cellStyle name="Followed Hyperlink" xfId="24889" builtinId="9" hidden="1"/>
    <cellStyle name="Followed Hyperlink" xfId="25242" builtinId="9" hidden="1"/>
    <cellStyle name="Followed Hyperlink" xfId="25358" builtinId="9" hidden="1"/>
    <cellStyle name="Followed Hyperlink" xfId="25299" builtinId="9" hidden="1"/>
    <cellStyle name="Followed Hyperlink" xfId="23392" builtinId="9" hidden="1"/>
    <cellStyle name="Followed Hyperlink" xfId="25497" builtinId="9" hidden="1"/>
    <cellStyle name="Followed Hyperlink" xfId="25259" builtinId="9" hidden="1"/>
    <cellStyle name="Followed Hyperlink" xfId="25301" builtinId="9" hidden="1"/>
    <cellStyle name="Followed Hyperlink" xfId="24885" builtinId="9" hidden="1"/>
    <cellStyle name="Followed Hyperlink" xfId="25309" builtinId="9" hidden="1"/>
    <cellStyle name="Followed Hyperlink" xfId="25482" builtinId="9" hidden="1"/>
    <cellStyle name="Followed Hyperlink" xfId="25300" builtinId="9" hidden="1"/>
    <cellStyle name="Followed Hyperlink" xfId="25493" builtinId="9" hidden="1"/>
    <cellStyle name="Followed Hyperlink" xfId="24917" builtinId="9" hidden="1"/>
    <cellStyle name="Followed Hyperlink" xfId="25308" builtinId="9" hidden="1"/>
    <cellStyle name="Followed Hyperlink" xfId="24869" builtinId="9" hidden="1"/>
    <cellStyle name="Followed Hyperlink" xfId="24915" builtinId="9" hidden="1"/>
    <cellStyle name="Followed Hyperlink" xfId="25448" builtinId="9" hidden="1"/>
    <cellStyle name="Followed Hyperlink" xfId="25415" builtinId="9" hidden="1"/>
    <cellStyle name="Followed Hyperlink" xfId="25449" builtinId="9" hidden="1"/>
    <cellStyle name="Followed Hyperlink" xfId="18379" builtinId="9" hidden="1"/>
    <cellStyle name="Followed Hyperlink" xfId="25478" builtinId="9" hidden="1"/>
    <cellStyle name="Followed Hyperlink" xfId="24877" builtinId="9" hidden="1"/>
    <cellStyle name="Followed Hyperlink" xfId="25203" builtinId="9" hidden="1"/>
    <cellStyle name="Followed Hyperlink" xfId="24911" builtinId="9" hidden="1"/>
    <cellStyle name="Followed Hyperlink" xfId="24891" builtinId="9" hidden="1"/>
    <cellStyle name="Followed Hyperlink" xfId="25485" builtinId="9" hidden="1"/>
    <cellStyle name="Followed Hyperlink" xfId="24887" builtinId="9" hidden="1"/>
    <cellStyle name="Followed Hyperlink" xfId="25254" builtinId="9" hidden="1"/>
    <cellStyle name="Followed Hyperlink" xfId="25257" builtinId="9" hidden="1"/>
    <cellStyle name="Followed Hyperlink" xfId="25272" builtinId="9" hidden="1"/>
    <cellStyle name="Followed Hyperlink" xfId="24875" builtinId="9" hidden="1"/>
    <cellStyle name="Followed Hyperlink" xfId="25486" builtinId="9" hidden="1"/>
    <cellStyle name="Followed Hyperlink" xfId="13721" builtinId="9" hidden="1"/>
    <cellStyle name="Followed Hyperlink" xfId="25361" builtinId="9" hidden="1"/>
    <cellStyle name="Followed Hyperlink" xfId="25429" builtinId="9" hidden="1"/>
    <cellStyle name="Followed Hyperlink" xfId="20632" builtinId="9" hidden="1"/>
    <cellStyle name="Followed Hyperlink" xfId="24879" builtinId="9" hidden="1"/>
    <cellStyle name="Followed Hyperlink" xfId="25269" builtinId="9" hidden="1"/>
    <cellStyle name="Followed Hyperlink" xfId="25408" builtinId="9" hidden="1"/>
    <cellStyle name="Followed Hyperlink" xfId="18228" builtinId="9" hidden="1"/>
    <cellStyle name="Followed Hyperlink" xfId="24868" builtinId="9" hidden="1"/>
    <cellStyle name="Followed Hyperlink" xfId="24867" builtinId="9" hidden="1"/>
    <cellStyle name="Followed Hyperlink" xfId="25147" builtinId="9" hidden="1"/>
    <cellStyle name="Followed Hyperlink" xfId="16344" builtinId="9" hidden="1"/>
    <cellStyle name="Followed Hyperlink" xfId="24865" builtinId="9" hidden="1"/>
    <cellStyle name="Followed Hyperlink" xfId="25160" builtinId="9" hidden="1"/>
    <cellStyle name="Followed Hyperlink" xfId="25332" builtinId="9" hidden="1"/>
    <cellStyle name="Followed Hyperlink" xfId="25459" builtinId="9" hidden="1"/>
    <cellStyle name="Followed Hyperlink" xfId="16047" builtinId="9" hidden="1"/>
    <cellStyle name="Followed Hyperlink" xfId="24801" builtinId="9" hidden="1"/>
    <cellStyle name="Followed Hyperlink" xfId="9818" builtinId="9" hidden="1"/>
    <cellStyle name="Followed Hyperlink" xfId="19865" builtinId="9" hidden="1"/>
    <cellStyle name="Followed Hyperlink" xfId="6489" builtinId="9" hidden="1"/>
    <cellStyle name="Followed Hyperlink" xfId="6453" builtinId="9" hidden="1"/>
    <cellStyle name="Followed Hyperlink" xfId="18602" builtinId="9" hidden="1"/>
    <cellStyle name="Followed Hyperlink" xfId="14305" builtinId="9" hidden="1"/>
    <cellStyle name="Followed Hyperlink" xfId="18163" builtinId="9" hidden="1"/>
    <cellStyle name="Followed Hyperlink" xfId="12598" builtinId="9" hidden="1"/>
    <cellStyle name="Followed Hyperlink" xfId="24766" builtinId="9" hidden="1"/>
    <cellStyle name="Followed Hyperlink" xfId="15922" builtinId="9" hidden="1"/>
    <cellStyle name="Followed Hyperlink" xfId="17205" builtinId="9" hidden="1"/>
    <cellStyle name="Followed Hyperlink" xfId="9170" builtinId="9" hidden="1"/>
    <cellStyle name="Followed Hyperlink" xfId="13464" builtinId="9" hidden="1"/>
    <cellStyle name="Followed Hyperlink" xfId="21882" builtinId="9" hidden="1"/>
    <cellStyle name="Followed Hyperlink" xfId="24506" builtinId="9" hidden="1"/>
    <cellStyle name="Followed Hyperlink" xfId="25880" builtinId="9" hidden="1"/>
    <cellStyle name="Followed Hyperlink" xfId="25879" builtinId="9" hidden="1"/>
    <cellStyle name="Followed Hyperlink" xfId="25878" builtinId="9" hidden="1"/>
    <cellStyle name="Followed Hyperlink" xfId="25877" builtinId="9" hidden="1"/>
    <cellStyle name="Followed Hyperlink" xfId="25876" builtinId="9" hidden="1"/>
    <cellStyle name="Followed Hyperlink" xfId="25875" builtinId="9" hidden="1"/>
    <cellStyle name="Followed Hyperlink" xfId="25874" builtinId="9" hidden="1"/>
    <cellStyle name="Followed Hyperlink" xfId="25873" builtinId="9" hidden="1"/>
    <cellStyle name="Followed Hyperlink" xfId="25872" builtinId="9" hidden="1"/>
    <cellStyle name="Followed Hyperlink" xfId="25871" builtinId="9" hidden="1"/>
    <cellStyle name="Followed Hyperlink" xfId="25870" builtinId="9" hidden="1"/>
    <cellStyle name="Followed Hyperlink" xfId="25869" builtinId="9" hidden="1"/>
    <cellStyle name="Followed Hyperlink" xfId="25868" builtinId="9" hidden="1"/>
    <cellStyle name="Followed Hyperlink" xfId="25867" builtinId="9" hidden="1"/>
    <cellStyle name="Followed Hyperlink" xfId="25866" builtinId="9" hidden="1"/>
    <cellStyle name="Followed Hyperlink" xfId="25865" builtinId="9" hidden="1"/>
    <cellStyle name="Followed Hyperlink" xfId="25864" builtinId="9" hidden="1"/>
    <cellStyle name="Followed Hyperlink" xfId="25863" builtinId="9" hidden="1"/>
    <cellStyle name="Followed Hyperlink" xfId="25862" builtinId="9" hidden="1"/>
    <cellStyle name="Followed Hyperlink" xfId="25861" builtinId="9" hidden="1"/>
    <cellStyle name="Followed Hyperlink" xfId="25860" builtinId="9" hidden="1"/>
    <cellStyle name="Followed Hyperlink" xfId="25859" builtinId="9" hidden="1"/>
    <cellStyle name="Followed Hyperlink" xfId="25858" builtinId="9" hidden="1"/>
    <cellStyle name="Followed Hyperlink" xfId="25857" builtinId="9" hidden="1"/>
    <cellStyle name="Followed Hyperlink" xfId="9350" builtinId="9" hidden="1"/>
    <cellStyle name="Followed Hyperlink" xfId="24520" builtinId="9" hidden="1"/>
    <cellStyle name="Followed Hyperlink" xfId="8062" builtinId="9" hidden="1"/>
    <cellStyle name="Followed Hyperlink" xfId="17129" builtinId="9" hidden="1"/>
    <cellStyle name="Followed Hyperlink" xfId="8869" builtinId="9" hidden="1"/>
    <cellStyle name="Followed Hyperlink" xfId="8709" builtinId="9" hidden="1"/>
    <cellStyle name="Followed Hyperlink" xfId="26058" builtinId="9" hidden="1"/>
    <cellStyle name="Followed Hyperlink" xfId="17306" builtinId="9" hidden="1"/>
    <cellStyle name="Followed Hyperlink" xfId="26057" builtinId="9" hidden="1"/>
    <cellStyle name="Followed Hyperlink" xfId="7140" builtinId="9" hidden="1"/>
    <cellStyle name="Followed Hyperlink" xfId="26056" builtinId="9" hidden="1"/>
    <cellStyle name="Followed Hyperlink" xfId="26059" builtinId="9" hidden="1"/>
    <cellStyle name="Followed Hyperlink" xfId="15359" builtinId="9" hidden="1"/>
    <cellStyle name="Followed Hyperlink" xfId="21673" builtinId="9" hidden="1"/>
    <cellStyle name="Followed Hyperlink" xfId="15143" builtinId="9" hidden="1"/>
    <cellStyle name="Followed Hyperlink" xfId="18464" builtinId="9" hidden="1"/>
    <cellStyle name="Followed Hyperlink" xfId="13396" builtinId="9" hidden="1"/>
    <cellStyle name="Followed Hyperlink" xfId="12936" builtinId="9" hidden="1"/>
    <cellStyle name="Followed Hyperlink" xfId="7290" builtinId="9" hidden="1"/>
    <cellStyle name="Followed Hyperlink" xfId="20811" builtinId="9" hidden="1"/>
    <cellStyle name="Followed Hyperlink" xfId="10361" builtinId="9" hidden="1"/>
    <cellStyle name="Followed Hyperlink" xfId="20798" builtinId="9" hidden="1"/>
    <cellStyle name="Followed Hyperlink" xfId="20412" builtinId="9" hidden="1"/>
    <cellStyle name="Followed Hyperlink" xfId="20844" builtinId="9" hidden="1"/>
    <cellStyle name="Followed Hyperlink" xfId="25537" builtinId="9" hidden="1"/>
    <cellStyle name="Followed Hyperlink" xfId="26086" builtinId="9" hidden="1"/>
    <cellStyle name="Followed Hyperlink" xfId="25536" builtinId="9" hidden="1"/>
    <cellStyle name="Followed Hyperlink" xfId="26084" builtinId="9" hidden="1"/>
    <cellStyle name="Followed Hyperlink" xfId="25535" builtinId="9" hidden="1"/>
    <cellStyle name="Followed Hyperlink" xfId="25939" builtinId="9" hidden="1"/>
    <cellStyle name="Followed Hyperlink" xfId="25534" builtinId="9" hidden="1"/>
    <cellStyle name="Followed Hyperlink" xfId="26085" builtinId="9" hidden="1"/>
    <cellStyle name="Followed Hyperlink" xfId="25533" builtinId="9" hidden="1"/>
    <cellStyle name="Followed Hyperlink" xfId="26082" builtinId="9" hidden="1"/>
    <cellStyle name="Followed Hyperlink" xfId="25916" builtinId="9" hidden="1"/>
    <cellStyle name="Followed Hyperlink" xfId="25915" builtinId="9" hidden="1"/>
    <cellStyle name="Followed Hyperlink" xfId="25911" builtinId="9" hidden="1"/>
    <cellStyle name="Followed Hyperlink" xfId="26083" builtinId="9" hidden="1"/>
    <cellStyle name="Followed Hyperlink" xfId="25910" builtinId="9" hidden="1"/>
    <cellStyle name="Followed Hyperlink" xfId="25505" builtinId="9" hidden="1"/>
    <cellStyle name="Followed Hyperlink" xfId="25909" builtinId="9" hidden="1"/>
    <cellStyle name="Followed Hyperlink" xfId="23296" builtinId="9" hidden="1"/>
    <cellStyle name="Followed Hyperlink" xfId="25907" builtinId="9" hidden="1"/>
    <cellStyle name="Followed Hyperlink" xfId="25905" builtinId="9" hidden="1"/>
    <cellStyle name="Followed Hyperlink" xfId="25895" builtinId="9" hidden="1"/>
    <cellStyle name="Followed Hyperlink" xfId="25894" builtinId="9" hidden="1"/>
    <cellStyle name="Followed Hyperlink" xfId="25881" builtinId="9" hidden="1"/>
    <cellStyle name="Followed Hyperlink" xfId="25628" builtinId="9" hidden="1"/>
    <cellStyle name="Followed Hyperlink" xfId="25516" builtinId="9" hidden="1"/>
    <cellStyle name="Followed Hyperlink" xfId="26124" builtinId="9" hidden="1"/>
    <cellStyle name="Followed Hyperlink" xfId="23297" builtinId="9" hidden="1"/>
    <cellStyle name="Followed Hyperlink" xfId="25526" builtinId="9" hidden="1"/>
    <cellStyle name="Followed Hyperlink" xfId="19808" builtinId="9" hidden="1"/>
    <cellStyle name="Followed Hyperlink" xfId="26110" builtinId="9" hidden="1"/>
    <cellStyle name="Followed Hyperlink" xfId="26071" builtinId="9" hidden="1"/>
    <cellStyle name="Followed Hyperlink" xfId="25546" builtinId="9" hidden="1"/>
    <cellStyle name="Followed Hyperlink" xfId="26123" builtinId="9" hidden="1"/>
    <cellStyle name="Followed Hyperlink" xfId="26043" builtinId="9" hidden="1"/>
    <cellStyle name="Followed Hyperlink" xfId="25517" builtinId="9" hidden="1"/>
    <cellStyle name="Followed Hyperlink" xfId="26072" builtinId="9" hidden="1"/>
    <cellStyle name="Followed Hyperlink" xfId="25529" builtinId="9" hidden="1"/>
    <cellStyle name="Followed Hyperlink" xfId="20821" builtinId="9" hidden="1"/>
    <cellStyle name="Followed Hyperlink" xfId="25554" builtinId="9" hidden="1"/>
    <cellStyle name="Followed Hyperlink" xfId="25525" builtinId="9" hidden="1"/>
    <cellStyle name="Followed Hyperlink" xfId="25923" builtinId="9" hidden="1"/>
    <cellStyle name="Followed Hyperlink" xfId="25968" builtinId="9" hidden="1"/>
    <cellStyle name="Followed Hyperlink" xfId="25530" builtinId="9" hidden="1"/>
    <cellStyle name="Followed Hyperlink" xfId="25531" builtinId="9" hidden="1"/>
    <cellStyle name="Followed Hyperlink" xfId="26099" builtinId="9" hidden="1"/>
    <cellStyle name="Followed Hyperlink" xfId="25528" builtinId="9" hidden="1"/>
    <cellStyle name="Followed Hyperlink" xfId="26131" builtinId="9" hidden="1"/>
    <cellStyle name="Followed Hyperlink" xfId="13460" builtinId="9" hidden="1"/>
    <cellStyle name="Followed Hyperlink" xfId="25950" builtinId="9" hidden="1"/>
    <cellStyle name="Followed Hyperlink" xfId="25543" builtinId="9" hidden="1"/>
    <cellStyle name="Followed Hyperlink" xfId="26078" builtinId="9" hidden="1"/>
    <cellStyle name="Followed Hyperlink" xfId="25523" builtinId="9" hidden="1"/>
    <cellStyle name="Followed Hyperlink" xfId="25928" builtinId="9" hidden="1"/>
    <cellStyle name="Followed Hyperlink" xfId="26119" builtinId="9" hidden="1"/>
    <cellStyle name="Followed Hyperlink" xfId="25522" builtinId="9" hidden="1"/>
    <cellStyle name="Followed Hyperlink" xfId="25892" builtinId="9" hidden="1"/>
    <cellStyle name="Followed Hyperlink" xfId="26007" builtinId="9" hidden="1"/>
    <cellStyle name="Followed Hyperlink" xfId="25951" builtinId="9" hidden="1"/>
    <cellStyle name="Followed Hyperlink" xfId="6895" builtinId="9" hidden="1"/>
    <cellStyle name="Followed Hyperlink" xfId="26141" builtinId="9" hidden="1"/>
    <cellStyle name="Followed Hyperlink" xfId="25908" builtinId="9" hidden="1"/>
    <cellStyle name="Followed Hyperlink" xfId="25953" builtinId="9" hidden="1"/>
    <cellStyle name="Followed Hyperlink" xfId="25518" builtinId="9" hidden="1"/>
    <cellStyle name="Followed Hyperlink" xfId="25960" builtinId="9" hidden="1"/>
    <cellStyle name="Followed Hyperlink" xfId="26126" builtinId="9" hidden="1"/>
    <cellStyle name="Followed Hyperlink" xfId="25952" builtinId="9" hidden="1"/>
    <cellStyle name="Followed Hyperlink" xfId="26137" builtinId="9" hidden="1"/>
    <cellStyle name="Followed Hyperlink" xfId="25551" builtinId="9" hidden="1"/>
    <cellStyle name="Followed Hyperlink" xfId="25959" builtinId="9" hidden="1"/>
    <cellStyle name="Followed Hyperlink" xfId="25502" builtinId="9" hidden="1"/>
    <cellStyle name="Followed Hyperlink" xfId="25549" builtinId="9" hidden="1"/>
    <cellStyle name="Followed Hyperlink" xfId="26097" builtinId="9" hidden="1"/>
    <cellStyle name="Followed Hyperlink" xfId="26068" builtinId="9" hidden="1"/>
    <cellStyle name="Followed Hyperlink" xfId="26098" builtinId="9" hidden="1"/>
    <cellStyle name="Followed Hyperlink" xfId="7319" builtinId="9" hidden="1"/>
    <cellStyle name="Followed Hyperlink" xfId="26122" builtinId="9" hidden="1"/>
    <cellStyle name="Followed Hyperlink" xfId="25510" builtinId="9" hidden="1"/>
    <cellStyle name="Followed Hyperlink" xfId="25856" builtinId="9" hidden="1"/>
    <cellStyle name="Followed Hyperlink" xfId="25544" builtinId="9" hidden="1"/>
    <cellStyle name="Followed Hyperlink" xfId="25524" builtinId="9" hidden="1"/>
    <cellStyle name="Followed Hyperlink" xfId="26129" builtinId="9" hidden="1"/>
    <cellStyle name="Followed Hyperlink" xfId="25520" builtinId="9" hidden="1"/>
    <cellStyle name="Followed Hyperlink" xfId="25904" builtinId="9" hidden="1"/>
    <cellStyle name="Followed Hyperlink" xfId="25906" builtinId="9" hidden="1"/>
    <cellStyle name="Followed Hyperlink" xfId="25922" builtinId="9" hidden="1"/>
    <cellStyle name="Followed Hyperlink" xfId="25508" builtinId="9" hidden="1"/>
    <cellStyle name="Followed Hyperlink" xfId="26130" builtinId="9" hidden="1"/>
    <cellStyle name="Followed Hyperlink" xfId="23825" builtinId="9" hidden="1"/>
    <cellStyle name="Followed Hyperlink" xfId="26010" builtinId="9" hidden="1"/>
    <cellStyle name="Followed Hyperlink" xfId="26077" builtinId="9" hidden="1"/>
    <cellStyle name="Followed Hyperlink" xfId="17714" builtinId="9" hidden="1"/>
    <cellStyle name="Followed Hyperlink" xfId="25512" builtinId="9" hidden="1"/>
    <cellStyle name="Followed Hyperlink" xfId="25917" builtinId="9" hidden="1"/>
    <cellStyle name="Followed Hyperlink" xfId="26061" builtinId="9" hidden="1"/>
    <cellStyle name="Followed Hyperlink" xfId="24811" builtinId="9" hidden="1"/>
    <cellStyle name="Followed Hyperlink" xfId="25501" builtinId="9" hidden="1"/>
    <cellStyle name="Followed Hyperlink" xfId="23238" builtinId="9" hidden="1"/>
    <cellStyle name="Followed Hyperlink" xfId="22028" builtinId="9" hidden="1"/>
    <cellStyle name="Followed Hyperlink" xfId="25500" builtinId="9" hidden="1"/>
    <cellStyle name="Followed Hyperlink" xfId="25788" builtinId="9" hidden="1"/>
    <cellStyle name="Followed Hyperlink" xfId="8722" builtinId="9" hidden="1"/>
    <cellStyle name="Followed Hyperlink" xfId="25812" builtinId="9" hidden="1"/>
    <cellStyle name="Followed Hyperlink" xfId="25802" builtinId="9" hidden="1"/>
    <cellStyle name="Followed Hyperlink" xfId="25981" builtinId="9" hidden="1"/>
    <cellStyle name="Followed Hyperlink" xfId="26108" builtinId="9" hidden="1"/>
    <cellStyle name="Followed Hyperlink" xfId="6993" builtinId="9" hidden="1"/>
    <cellStyle name="Followed Hyperlink" xfId="8235" builtinId="9" hidden="1"/>
    <cellStyle name="Followed Hyperlink" xfId="25772" builtinId="9" hidden="1"/>
    <cellStyle name="Followed Hyperlink" xfId="9257" builtinId="9" hidden="1"/>
    <cellStyle name="Followed Hyperlink" xfId="26050" builtinId="9" hidden="1"/>
    <cellStyle name="Followed Hyperlink" xfId="25794" builtinId="9" hidden="1"/>
    <cellStyle name="Followed Hyperlink" xfId="9791" builtinId="9" hidden="1"/>
    <cellStyle name="Followed Hyperlink" xfId="7547" builtinId="9" hidden="1"/>
    <cellStyle name="Followed Hyperlink" xfId="21671" builtinId="9" hidden="1"/>
    <cellStyle name="Followed Hyperlink" xfId="9347" builtinId="9" hidden="1"/>
    <cellStyle name="Followed Hyperlink" xfId="8551" builtinId="9" hidden="1"/>
    <cellStyle name="Followed Hyperlink" xfId="24499" builtinId="9" hidden="1"/>
    <cellStyle name="Followed Hyperlink" xfId="8298" builtinId="9" hidden="1"/>
    <cellStyle name="Followed Hyperlink" xfId="9313" builtinId="9" hidden="1"/>
    <cellStyle name="Followed Hyperlink" xfId="22938" builtinId="9" hidden="1"/>
    <cellStyle name="Followed Hyperlink" xfId="26604" builtinId="9" hidden="1"/>
    <cellStyle name="Followed Hyperlink" xfId="26603" builtinId="9" hidden="1"/>
    <cellStyle name="Followed Hyperlink" xfId="26602" builtinId="9" hidden="1"/>
    <cellStyle name="Followed Hyperlink" xfId="26601" builtinId="9" hidden="1"/>
    <cellStyle name="Followed Hyperlink" xfId="26600" builtinId="9" hidden="1"/>
    <cellStyle name="Followed Hyperlink" xfId="26599" builtinId="9" hidden="1"/>
    <cellStyle name="Followed Hyperlink" xfId="26598" builtinId="9" hidden="1"/>
    <cellStyle name="Followed Hyperlink" xfId="26597" builtinId="9" hidden="1"/>
    <cellStyle name="Followed Hyperlink" xfId="26596" builtinId="9" hidden="1"/>
    <cellStyle name="Followed Hyperlink" xfId="26595" builtinId="9" hidden="1"/>
    <cellStyle name="Followed Hyperlink" xfId="26594" builtinId="9" hidden="1"/>
    <cellStyle name="Followed Hyperlink" xfId="26593" builtinId="9" hidden="1"/>
    <cellStyle name="Followed Hyperlink" xfId="26592" builtinId="9" hidden="1"/>
    <cellStyle name="Followed Hyperlink" xfId="26591" builtinId="9" hidden="1"/>
    <cellStyle name="Followed Hyperlink" xfId="26590" builtinId="9" hidden="1"/>
    <cellStyle name="Followed Hyperlink" xfId="26589" builtinId="9" hidden="1"/>
    <cellStyle name="Followed Hyperlink" xfId="26588" builtinId="9" hidden="1"/>
    <cellStyle name="Followed Hyperlink" xfId="26587" builtinId="9" hidden="1"/>
    <cellStyle name="Followed Hyperlink" xfId="26586" builtinId="9" hidden="1"/>
    <cellStyle name="Followed Hyperlink" xfId="26585" builtinId="9" hidden="1"/>
    <cellStyle name="Followed Hyperlink" xfId="26584" builtinId="9" hidden="1"/>
    <cellStyle name="Followed Hyperlink" xfId="26583" builtinId="9" hidden="1"/>
    <cellStyle name="Followed Hyperlink" xfId="26582" builtinId="9" hidden="1"/>
    <cellStyle name="Followed Hyperlink" xfId="26581" builtinId="9" hidden="1"/>
    <cellStyle name="Followed Hyperlink" xfId="23255" builtinId="9" hidden="1"/>
    <cellStyle name="Followed Hyperlink" xfId="23731" builtinId="9" hidden="1"/>
    <cellStyle name="Followed Hyperlink" xfId="18839" builtinId="9" hidden="1"/>
    <cellStyle name="Followed Hyperlink" xfId="20688" builtinId="9" hidden="1"/>
    <cellStyle name="Followed Hyperlink" xfId="23310" builtinId="9" hidden="1"/>
    <cellStyle name="Followed Hyperlink" xfId="23414" builtinId="9" hidden="1"/>
    <cellStyle name="Followed Hyperlink" xfId="26783" builtinId="9" hidden="1"/>
    <cellStyle name="Followed Hyperlink" xfId="17345" builtinId="9" hidden="1"/>
    <cellStyle name="Followed Hyperlink" xfId="26782" builtinId="9" hidden="1"/>
    <cellStyle name="Followed Hyperlink" xfId="20847" builtinId="9" hidden="1"/>
    <cellStyle name="Followed Hyperlink" xfId="26781" builtinId="9" hidden="1"/>
    <cellStyle name="Followed Hyperlink" xfId="26784" builtinId="9" hidden="1"/>
    <cellStyle name="Followed Hyperlink" xfId="17305" builtinId="9" hidden="1"/>
    <cellStyle name="Followed Hyperlink" xfId="7774" builtinId="9" hidden="1"/>
    <cellStyle name="Followed Hyperlink" xfId="7727" builtinId="9" hidden="1"/>
    <cellStyle name="Followed Hyperlink" xfId="22037" builtinId="9" hidden="1"/>
    <cellStyle name="Followed Hyperlink" xfId="6751" builtinId="9" hidden="1"/>
    <cellStyle name="Followed Hyperlink" xfId="24818" builtinId="9" hidden="1"/>
    <cellStyle name="Followed Hyperlink" xfId="21890" builtinId="9" hidden="1"/>
    <cellStyle name="Followed Hyperlink" xfId="7780" builtinId="9" hidden="1"/>
    <cellStyle name="Followed Hyperlink" xfId="7080" builtinId="9" hidden="1"/>
    <cellStyle name="Followed Hyperlink" xfId="26143" builtinId="9" hidden="1"/>
    <cellStyle name="Followed Hyperlink" xfId="26144" builtinId="9" hidden="1"/>
    <cellStyle name="Followed Hyperlink" xfId="19756" builtinId="9" hidden="1"/>
    <cellStyle name="Followed Hyperlink" xfId="26188" builtinId="9" hidden="1"/>
    <cellStyle name="Followed Hyperlink" xfId="26829" builtinId="9" hidden="1"/>
    <cellStyle name="Followed Hyperlink" xfId="26187" builtinId="9" hidden="1"/>
    <cellStyle name="Followed Hyperlink" xfId="26827" builtinId="9" hidden="1"/>
    <cellStyle name="Followed Hyperlink" xfId="26186" builtinId="9" hidden="1"/>
    <cellStyle name="Followed Hyperlink" xfId="26665" builtinId="9" hidden="1"/>
    <cellStyle name="Followed Hyperlink" xfId="26185" builtinId="9" hidden="1"/>
    <cellStyle name="Followed Hyperlink" xfId="26828" builtinId="9" hidden="1"/>
    <cellStyle name="Followed Hyperlink" xfId="26184" builtinId="9" hidden="1"/>
    <cellStyle name="Followed Hyperlink" xfId="26825" builtinId="9" hidden="1"/>
    <cellStyle name="Followed Hyperlink" xfId="26644" builtinId="9" hidden="1"/>
    <cellStyle name="Followed Hyperlink" xfId="26643" builtinId="9" hidden="1"/>
    <cellStyle name="Followed Hyperlink" xfId="26639" builtinId="9" hidden="1"/>
    <cellStyle name="Followed Hyperlink" xfId="26826" builtinId="9" hidden="1"/>
    <cellStyle name="Followed Hyperlink" xfId="26638" builtinId="9" hidden="1"/>
    <cellStyle name="Followed Hyperlink" xfId="26156" builtinId="9" hidden="1"/>
    <cellStyle name="Followed Hyperlink" xfId="26637" builtinId="9" hidden="1"/>
    <cellStyle name="Followed Hyperlink" xfId="10247" builtinId="9" hidden="1"/>
    <cellStyle name="Followed Hyperlink" xfId="26635" builtinId="9" hidden="1"/>
    <cellStyle name="Followed Hyperlink" xfId="26633" builtinId="9" hidden="1"/>
    <cellStyle name="Followed Hyperlink" xfId="26621" builtinId="9" hidden="1"/>
    <cellStyle name="Followed Hyperlink" xfId="26620" builtinId="9" hidden="1"/>
    <cellStyle name="Followed Hyperlink" xfId="26605" builtinId="9" hidden="1"/>
    <cellStyle name="Followed Hyperlink" xfId="26287" builtinId="9" hidden="1"/>
    <cellStyle name="Followed Hyperlink" xfId="26167" builtinId="9" hidden="1"/>
    <cellStyle name="Followed Hyperlink" xfId="26865" builtinId="9" hidden="1"/>
    <cellStyle name="Followed Hyperlink" xfId="21670" builtinId="9" hidden="1"/>
    <cellStyle name="Followed Hyperlink" xfId="26177" builtinId="9" hidden="1"/>
    <cellStyle name="Followed Hyperlink" xfId="10360" builtinId="9" hidden="1"/>
    <cellStyle name="Followed Hyperlink" xfId="26852" builtinId="9" hidden="1"/>
    <cellStyle name="Followed Hyperlink" xfId="26797" builtinId="9" hidden="1"/>
    <cellStyle name="Followed Hyperlink" xfId="26198" builtinId="9" hidden="1"/>
    <cellStyle name="Followed Hyperlink" xfId="26864" builtinId="9" hidden="1"/>
    <cellStyle name="Followed Hyperlink" xfId="26770" builtinId="9" hidden="1"/>
    <cellStyle name="Followed Hyperlink" xfId="26168" builtinId="9" hidden="1"/>
    <cellStyle name="Followed Hyperlink" xfId="26798" builtinId="9" hidden="1"/>
    <cellStyle name="Followed Hyperlink" xfId="26180" builtinId="9" hidden="1"/>
    <cellStyle name="Followed Hyperlink" xfId="25466" builtinId="9" hidden="1"/>
    <cellStyle name="Followed Hyperlink" xfId="26210" builtinId="9" hidden="1"/>
    <cellStyle name="Followed Hyperlink" xfId="26176" builtinId="9" hidden="1"/>
    <cellStyle name="Followed Hyperlink" xfId="26648" builtinId="9" hidden="1"/>
    <cellStyle name="Followed Hyperlink" xfId="26697" builtinId="9" hidden="1"/>
    <cellStyle name="Followed Hyperlink" xfId="26181" builtinId="9" hidden="1"/>
    <cellStyle name="Followed Hyperlink" xfId="26182" builtinId="9" hidden="1"/>
    <cellStyle name="Followed Hyperlink" xfId="26842" builtinId="9" hidden="1"/>
    <cellStyle name="Followed Hyperlink" xfId="26179" builtinId="9" hidden="1"/>
    <cellStyle name="Followed Hyperlink" xfId="26872" builtinId="9" hidden="1"/>
    <cellStyle name="Followed Hyperlink" xfId="7506" builtinId="9" hidden="1"/>
    <cellStyle name="Followed Hyperlink" xfId="26677" builtinId="9" hidden="1"/>
    <cellStyle name="Followed Hyperlink" xfId="26195" builtinId="9" hidden="1"/>
    <cellStyle name="Followed Hyperlink" xfId="26805" builtinId="9" hidden="1"/>
    <cellStyle name="Followed Hyperlink" xfId="26174" builtinId="9" hidden="1"/>
    <cellStyle name="Followed Hyperlink" xfId="26654" builtinId="9" hidden="1"/>
    <cellStyle name="Followed Hyperlink" xfId="26860" builtinId="9" hidden="1"/>
    <cellStyle name="Followed Hyperlink" xfId="26173" builtinId="9" hidden="1"/>
    <cellStyle name="Followed Hyperlink" xfId="26618" builtinId="9" hidden="1"/>
    <cellStyle name="Followed Hyperlink" xfId="26734" builtinId="9" hidden="1"/>
    <cellStyle name="Followed Hyperlink" xfId="26678" builtinId="9" hidden="1"/>
    <cellStyle name="Followed Hyperlink" xfId="19406" builtinId="9" hidden="1"/>
    <cellStyle name="Followed Hyperlink" xfId="26882" builtinId="9" hidden="1"/>
    <cellStyle name="Followed Hyperlink" xfId="26636" builtinId="9" hidden="1"/>
    <cellStyle name="Followed Hyperlink" xfId="26680" builtinId="9" hidden="1"/>
    <cellStyle name="Followed Hyperlink" xfId="26169" builtinId="9" hidden="1"/>
    <cellStyle name="Followed Hyperlink" xfId="26689" builtinId="9" hidden="1"/>
    <cellStyle name="Followed Hyperlink" xfId="26867" builtinId="9" hidden="1"/>
    <cellStyle name="Followed Hyperlink" xfId="26679" builtinId="9" hidden="1"/>
    <cellStyle name="Followed Hyperlink" xfId="26878" builtinId="9" hidden="1"/>
    <cellStyle name="Followed Hyperlink" xfId="26207" builtinId="9" hidden="1"/>
    <cellStyle name="Followed Hyperlink" xfId="26688" builtinId="9" hidden="1"/>
    <cellStyle name="Followed Hyperlink" xfId="26153" builtinId="9" hidden="1"/>
    <cellStyle name="Followed Hyperlink" xfId="26202" builtinId="9" hidden="1"/>
    <cellStyle name="Followed Hyperlink" xfId="26840" builtinId="9" hidden="1"/>
    <cellStyle name="Followed Hyperlink" xfId="26793" builtinId="9" hidden="1"/>
    <cellStyle name="Followed Hyperlink" xfId="26841" builtinId="9" hidden="1"/>
    <cellStyle name="Followed Hyperlink" xfId="23736" builtinId="9" hidden="1"/>
    <cellStyle name="Followed Hyperlink" xfId="26863" builtinId="9" hidden="1"/>
    <cellStyle name="Followed Hyperlink" xfId="26161" builtinId="9" hidden="1"/>
    <cellStyle name="Followed Hyperlink" xfId="26580" builtinId="9" hidden="1"/>
    <cellStyle name="Followed Hyperlink" xfId="26196" builtinId="9" hidden="1"/>
    <cellStyle name="Followed Hyperlink" xfId="26175" builtinId="9" hidden="1"/>
    <cellStyle name="Followed Hyperlink" xfId="26870" builtinId="9" hidden="1"/>
    <cellStyle name="Followed Hyperlink" xfId="26171" builtinId="9" hidden="1"/>
    <cellStyle name="Followed Hyperlink" xfId="26630" builtinId="9" hidden="1"/>
    <cellStyle name="Followed Hyperlink" xfId="26634" builtinId="9" hidden="1"/>
    <cellStyle name="Followed Hyperlink" xfId="26647" builtinId="9" hidden="1"/>
    <cellStyle name="Followed Hyperlink" xfId="26159" builtinId="9" hidden="1"/>
    <cellStyle name="Followed Hyperlink" xfId="26871" builtinId="9" hidden="1"/>
    <cellStyle name="Followed Hyperlink" xfId="21669" builtinId="9" hidden="1"/>
    <cellStyle name="Followed Hyperlink" xfId="26737" builtinId="9" hidden="1"/>
    <cellStyle name="Followed Hyperlink" xfId="26804" builtinId="9" hidden="1"/>
    <cellStyle name="Followed Hyperlink" xfId="9083" builtinId="9" hidden="1"/>
    <cellStyle name="Followed Hyperlink" xfId="26163" builtinId="9" hidden="1"/>
    <cellStyle name="Followed Hyperlink" xfId="26645" builtinId="9" hidden="1"/>
    <cellStyle name="Followed Hyperlink" xfId="26786" builtinId="9" hidden="1"/>
    <cellStyle name="Followed Hyperlink" xfId="7677" builtinId="9" hidden="1"/>
    <cellStyle name="Followed Hyperlink" xfId="26152" builtinId="9" hidden="1"/>
    <cellStyle name="Followed Hyperlink" xfId="14105" builtinId="9" hidden="1"/>
    <cellStyle name="Followed Hyperlink" xfId="11294" builtinId="9" hidden="1"/>
    <cellStyle name="Followed Hyperlink" xfId="23367" builtinId="9" hidden="1"/>
    <cellStyle name="Followed Hyperlink" xfId="9982" builtinId="9" hidden="1"/>
    <cellStyle name="Followed Hyperlink" xfId="14096" builtinId="9" hidden="1"/>
    <cellStyle name="Followed Hyperlink" xfId="23385" builtinId="9" hidden="1"/>
    <cellStyle name="Followed Hyperlink" xfId="18619" builtinId="9" hidden="1"/>
    <cellStyle name="Followed Hyperlink" xfId="22211" builtinId="9" hidden="1"/>
    <cellStyle name="Followed Hyperlink" xfId="13683" builtinId="9" hidden="1"/>
    <cellStyle name="Followed Hyperlink" xfId="9037" builtinId="9" hidden="1"/>
    <cellStyle name="Followed Hyperlink" xfId="26118" builtinId="9" hidden="1"/>
    <cellStyle name="Followed Hyperlink" xfId="23977" builtinId="9" hidden="1"/>
    <cellStyle name="Followed Hyperlink" xfId="8576" builtinId="9" hidden="1"/>
    <cellStyle name="Followed Hyperlink" xfId="8615" builtinId="9" hidden="1"/>
    <cellStyle name="Followed Hyperlink" xfId="9049" builtinId="9" hidden="1"/>
    <cellStyle name="Followed Hyperlink" xfId="19024" builtinId="9" hidden="1"/>
    <cellStyle name="Followed Hyperlink" xfId="24431" builtinId="9" hidden="1"/>
    <cellStyle name="Followed Hyperlink" xfId="15480" builtinId="9" hidden="1"/>
    <cellStyle name="Followed Hyperlink" xfId="19813" builtinId="9" hidden="1"/>
    <cellStyle name="Followed Hyperlink" xfId="18096" builtinId="9" hidden="1"/>
    <cellStyle name="Followed Hyperlink" xfId="24101" builtinId="9" hidden="1"/>
    <cellStyle name="Followed Hyperlink" xfId="19601" builtinId="9" hidden="1"/>
    <cellStyle name="Followed Hyperlink" xfId="8897" builtinId="9" hidden="1"/>
    <cellStyle name="Followed Hyperlink" xfId="19104" builtinId="9" hidden="1"/>
    <cellStyle name="Followed Hyperlink" xfId="27338" builtinId="9" hidden="1"/>
    <cellStyle name="Followed Hyperlink" xfId="27337" builtinId="9" hidden="1"/>
    <cellStyle name="Followed Hyperlink" xfId="27336" builtinId="9" hidden="1"/>
    <cellStyle name="Followed Hyperlink" xfId="27335" builtinId="9" hidden="1"/>
    <cellStyle name="Followed Hyperlink" xfId="27334" builtinId="9" hidden="1"/>
    <cellStyle name="Followed Hyperlink" xfId="27333" builtinId="9" hidden="1"/>
    <cellStyle name="Followed Hyperlink" xfId="27332" builtinId="9" hidden="1"/>
    <cellStyle name="Followed Hyperlink" xfId="27331" builtinId="9" hidden="1"/>
    <cellStyle name="Followed Hyperlink" xfId="27330" builtinId="9" hidden="1"/>
    <cellStyle name="Followed Hyperlink" xfId="27329" builtinId="9" hidden="1"/>
    <cellStyle name="Followed Hyperlink" xfId="27328" builtinId="9" hidden="1"/>
    <cellStyle name="Followed Hyperlink" xfId="27327" builtinId="9" hidden="1"/>
    <cellStyle name="Followed Hyperlink" xfId="27326" builtinId="9" hidden="1"/>
    <cellStyle name="Followed Hyperlink" xfId="27325" builtinId="9" hidden="1"/>
    <cellStyle name="Followed Hyperlink" xfId="27324" builtinId="9" hidden="1"/>
    <cellStyle name="Followed Hyperlink" xfId="27323" builtinId="9" hidden="1"/>
    <cellStyle name="Followed Hyperlink" xfId="27322" builtinId="9" hidden="1"/>
    <cellStyle name="Followed Hyperlink" xfId="27321" builtinId="9" hidden="1"/>
    <cellStyle name="Followed Hyperlink" xfId="27320" builtinId="9" hidden="1"/>
    <cellStyle name="Followed Hyperlink" xfId="27319" builtinId="9" hidden="1"/>
    <cellStyle name="Followed Hyperlink" xfId="27318" builtinId="9" hidden="1"/>
    <cellStyle name="Followed Hyperlink" xfId="27317" builtinId="9" hidden="1"/>
    <cellStyle name="Followed Hyperlink" xfId="27316" builtinId="9" hidden="1"/>
    <cellStyle name="Followed Hyperlink" xfId="27315" builtinId="9" hidden="1"/>
    <cellStyle name="Followed Hyperlink" xfId="26974" builtinId="9" hidden="1"/>
    <cellStyle name="Followed Hyperlink" xfId="26975" builtinId="9" hidden="1"/>
    <cellStyle name="Followed Hyperlink" xfId="26976" builtinId="9" hidden="1"/>
    <cellStyle name="Followed Hyperlink" xfId="26977" builtinId="9" hidden="1"/>
    <cellStyle name="Followed Hyperlink" xfId="26978" builtinId="9" hidden="1"/>
    <cellStyle name="Followed Hyperlink" xfId="26979" builtinId="9" hidden="1"/>
    <cellStyle name="Followed Hyperlink" xfId="27509" builtinId="9" hidden="1"/>
    <cellStyle name="Followed Hyperlink" xfId="26980" builtinId="9" hidden="1"/>
    <cellStyle name="Followed Hyperlink" xfId="27508" builtinId="9" hidden="1"/>
    <cellStyle name="Followed Hyperlink" xfId="26981" builtinId="9" hidden="1"/>
    <cellStyle name="Followed Hyperlink" xfId="27507" builtinId="9" hidden="1"/>
    <cellStyle name="Followed Hyperlink" xfId="27510" builtinId="9" hidden="1"/>
    <cellStyle name="Followed Hyperlink" xfId="26982" builtinId="9" hidden="1"/>
    <cellStyle name="Followed Hyperlink" xfId="26983" builtinId="9" hidden="1"/>
    <cellStyle name="Followed Hyperlink" xfId="26984" builtinId="9" hidden="1"/>
    <cellStyle name="Followed Hyperlink" xfId="26985" builtinId="9" hidden="1"/>
    <cellStyle name="Followed Hyperlink" xfId="26986" builtinId="9" hidden="1"/>
    <cellStyle name="Followed Hyperlink" xfId="26987" builtinId="9" hidden="1"/>
    <cellStyle name="Followed Hyperlink" xfId="26988" builtinId="9" hidden="1"/>
    <cellStyle name="Followed Hyperlink" xfId="26989" builtinId="9" hidden="1"/>
    <cellStyle name="Followed Hyperlink" xfId="26990" builtinId="9" hidden="1"/>
    <cellStyle name="Followed Hyperlink" xfId="26991" builtinId="9" hidden="1"/>
    <cellStyle name="Followed Hyperlink" xfId="26992" builtinId="9" hidden="1"/>
    <cellStyle name="Followed Hyperlink" xfId="26955" builtinId="9" hidden="1"/>
    <cellStyle name="Followed Hyperlink" xfId="27030" builtinId="9" hidden="1"/>
    <cellStyle name="Followed Hyperlink" xfId="27536" builtinId="9" hidden="1"/>
    <cellStyle name="Followed Hyperlink" xfId="27029" builtinId="9" hidden="1"/>
    <cellStyle name="Followed Hyperlink" xfId="27534" builtinId="9" hidden="1"/>
    <cellStyle name="Followed Hyperlink" xfId="27028" builtinId="9" hidden="1"/>
    <cellStyle name="Followed Hyperlink" xfId="27392" builtinId="9" hidden="1"/>
    <cellStyle name="Followed Hyperlink" xfId="27027" builtinId="9" hidden="1"/>
    <cellStyle name="Followed Hyperlink" xfId="27535" builtinId="9" hidden="1"/>
    <cellStyle name="Followed Hyperlink" xfId="27026" builtinId="9" hidden="1"/>
    <cellStyle name="Followed Hyperlink" xfId="27532" builtinId="9" hidden="1"/>
    <cellStyle name="Followed Hyperlink" xfId="27374" builtinId="9" hidden="1"/>
    <cellStyle name="Followed Hyperlink" xfId="27373" builtinId="9" hidden="1"/>
    <cellStyle name="Followed Hyperlink" xfId="27369" builtinId="9" hidden="1"/>
    <cellStyle name="Followed Hyperlink" xfId="27533" builtinId="9" hidden="1"/>
    <cellStyle name="Followed Hyperlink" xfId="27368" builtinId="9" hidden="1"/>
    <cellStyle name="Followed Hyperlink" xfId="26998" builtinId="9" hidden="1"/>
    <cellStyle name="Followed Hyperlink" xfId="27367" builtinId="9" hidden="1"/>
    <cellStyle name="Followed Hyperlink" xfId="26956" builtinId="9" hidden="1"/>
    <cellStyle name="Followed Hyperlink" xfId="27365" builtinId="9" hidden="1"/>
    <cellStyle name="Followed Hyperlink" xfId="27363" builtinId="9" hidden="1"/>
    <cellStyle name="Followed Hyperlink" xfId="27353" builtinId="9" hidden="1"/>
    <cellStyle name="Followed Hyperlink" xfId="27352" builtinId="9" hidden="1"/>
    <cellStyle name="Followed Hyperlink" xfId="27339" builtinId="9" hidden="1"/>
    <cellStyle name="Followed Hyperlink" xfId="27122" builtinId="9" hidden="1"/>
    <cellStyle name="Followed Hyperlink" xfId="27009" builtinId="9" hidden="1"/>
    <cellStyle name="Followed Hyperlink" xfId="27567" builtinId="9" hidden="1"/>
    <cellStyle name="Followed Hyperlink" xfId="26966" builtinId="9" hidden="1"/>
    <cellStyle name="Followed Hyperlink" xfId="27019" builtinId="9" hidden="1"/>
    <cellStyle name="Followed Hyperlink" xfId="26971" builtinId="9" hidden="1"/>
    <cellStyle name="Followed Hyperlink" xfId="27559" builtinId="9" hidden="1"/>
    <cellStyle name="Followed Hyperlink" xfId="27522" builtinId="9" hidden="1"/>
    <cellStyle name="Followed Hyperlink" xfId="27039" builtinId="9" hidden="1"/>
    <cellStyle name="Followed Hyperlink" xfId="27566" builtinId="9" hidden="1"/>
    <cellStyle name="Followed Hyperlink" xfId="27497" builtinId="9" hidden="1"/>
    <cellStyle name="Followed Hyperlink" xfId="27010" builtinId="9" hidden="1"/>
    <cellStyle name="Followed Hyperlink" xfId="27523" builtinId="9" hidden="1"/>
    <cellStyle name="Followed Hyperlink" xfId="27022" builtinId="9" hidden="1"/>
    <cellStyle name="Followed Hyperlink" xfId="26958" builtinId="9" hidden="1"/>
    <cellStyle name="Followed Hyperlink" xfId="27045" builtinId="9" hidden="1"/>
    <cellStyle name="Followed Hyperlink" xfId="27018" builtinId="9" hidden="1"/>
    <cellStyle name="Followed Hyperlink" xfId="27378" builtinId="9" hidden="1"/>
    <cellStyle name="Followed Hyperlink" xfId="27424" builtinId="9" hidden="1"/>
    <cellStyle name="Followed Hyperlink" xfId="27023" builtinId="9" hidden="1"/>
    <cellStyle name="Followed Hyperlink" xfId="27024" builtinId="9" hidden="1"/>
    <cellStyle name="Followed Hyperlink" xfId="27549" builtinId="9" hidden="1"/>
    <cellStyle name="Followed Hyperlink" xfId="27021" builtinId="9" hidden="1"/>
    <cellStyle name="Followed Hyperlink" xfId="27574" builtinId="9" hidden="1"/>
    <cellStyle name="Followed Hyperlink" xfId="26963" builtinId="9" hidden="1"/>
    <cellStyle name="Followed Hyperlink" xfId="27404" builtinId="9" hidden="1"/>
    <cellStyle name="Followed Hyperlink" xfId="27036" builtinId="9" hidden="1"/>
    <cellStyle name="Followed Hyperlink" xfId="27530" builtinId="9" hidden="1"/>
    <cellStyle name="Followed Hyperlink" xfId="27016" builtinId="9" hidden="1"/>
    <cellStyle name="Followed Hyperlink" xfId="27384" builtinId="9" hidden="1"/>
    <cellStyle name="Followed Hyperlink" xfId="27562" builtinId="9" hidden="1"/>
    <cellStyle name="Followed Hyperlink" xfId="27015" builtinId="9" hidden="1"/>
    <cellStyle name="Followed Hyperlink" xfId="27350" builtinId="9" hidden="1"/>
    <cellStyle name="Followed Hyperlink" xfId="27461" builtinId="9" hidden="1"/>
    <cellStyle name="Followed Hyperlink" xfId="27405" builtinId="9" hidden="1"/>
    <cellStyle name="Followed Hyperlink" xfId="26964" builtinId="9" hidden="1"/>
    <cellStyle name="Followed Hyperlink" xfId="27584" builtinId="9" hidden="1"/>
    <cellStyle name="Followed Hyperlink" xfId="27366" builtinId="9" hidden="1"/>
    <cellStyle name="Followed Hyperlink" xfId="27407" builtinId="9" hidden="1"/>
    <cellStyle name="Followed Hyperlink" xfId="27011" builtinId="9" hidden="1"/>
    <cellStyle name="Followed Hyperlink" xfId="27416" builtinId="9" hidden="1"/>
    <cellStyle name="Followed Hyperlink" xfId="27569" builtinId="9" hidden="1"/>
    <cellStyle name="Followed Hyperlink" xfId="27406" builtinId="9" hidden="1"/>
    <cellStyle name="Followed Hyperlink" xfId="27580" builtinId="9" hidden="1"/>
    <cellStyle name="Followed Hyperlink" xfId="27042" builtinId="9" hidden="1"/>
    <cellStyle name="Followed Hyperlink" xfId="27415" builtinId="9" hidden="1"/>
    <cellStyle name="Followed Hyperlink" xfId="26995" builtinId="9" hidden="1"/>
    <cellStyle name="Followed Hyperlink" xfId="27041" builtinId="9" hidden="1"/>
    <cellStyle name="Followed Hyperlink" xfId="27547" builtinId="9" hidden="1"/>
    <cellStyle name="Followed Hyperlink" xfId="27519" builtinId="9" hidden="1"/>
    <cellStyle name="Followed Hyperlink" xfId="27548" builtinId="9" hidden="1"/>
    <cellStyle name="Followed Hyperlink" xfId="26965" builtinId="9" hidden="1"/>
    <cellStyle name="Followed Hyperlink" xfId="27565" builtinId="9" hidden="1"/>
    <cellStyle name="Followed Hyperlink" xfId="27003" builtinId="9" hidden="1"/>
    <cellStyle name="Followed Hyperlink" xfId="27314" builtinId="9" hidden="1"/>
    <cellStyle name="Followed Hyperlink" xfId="27037" builtinId="9" hidden="1"/>
    <cellStyle name="Followed Hyperlink" xfId="27017" builtinId="9" hidden="1"/>
    <cellStyle name="Followed Hyperlink" xfId="27572" builtinId="9" hidden="1"/>
    <cellStyle name="Followed Hyperlink" xfId="27013" builtinId="9" hidden="1"/>
    <cellStyle name="Followed Hyperlink" xfId="27362" builtinId="9" hidden="1"/>
    <cellStyle name="Followed Hyperlink" xfId="27364" builtinId="9" hidden="1"/>
    <cellStyle name="Followed Hyperlink" xfId="27377" builtinId="9" hidden="1"/>
    <cellStyle name="Followed Hyperlink" xfId="27001" builtinId="9" hidden="1"/>
    <cellStyle name="Followed Hyperlink" xfId="27573" builtinId="9" hidden="1"/>
    <cellStyle name="Followed Hyperlink" xfId="26973" builtinId="9" hidden="1"/>
    <cellStyle name="Followed Hyperlink" xfId="27464" builtinId="9" hidden="1"/>
    <cellStyle name="Followed Hyperlink" xfId="27529" builtinId="9" hidden="1"/>
    <cellStyle name="Followed Hyperlink" xfId="26968" builtinId="9" hidden="1"/>
    <cellStyle name="Followed Hyperlink" xfId="27005" builtinId="9" hidden="1"/>
    <cellStyle name="Followed Hyperlink" xfId="27375" builtinId="9" hidden="1"/>
    <cellStyle name="Followed Hyperlink" xfId="27512" builtinId="9" hidden="1"/>
    <cellStyle name="Followed Hyperlink" xfId="26970" builtinId="9" hidden="1"/>
    <cellStyle name="Followed Hyperlink" xfId="26994" builtinId="9" hidden="1"/>
    <cellStyle name="Followed Hyperlink" xfId="30898" builtinId="9" hidden="1"/>
    <cellStyle name="Followed Hyperlink" xfId="30897" builtinId="9" hidden="1"/>
    <cellStyle name="Followed Hyperlink" xfId="30896" builtinId="9" hidden="1"/>
    <cellStyle name="Followed Hyperlink" xfId="30895" builtinId="9" hidden="1"/>
    <cellStyle name="Followed Hyperlink" xfId="30894" builtinId="9" hidden="1"/>
    <cellStyle name="Followed Hyperlink" xfId="30893" builtinId="9" hidden="1"/>
    <cellStyle name="Followed Hyperlink" xfId="30892" builtinId="9" hidden="1"/>
    <cellStyle name="Followed Hyperlink" xfId="30891" builtinId="9" hidden="1"/>
    <cellStyle name="Followed Hyperlink" xfId="30890" builtinId="9" hidden="1"/>
    <cellStyle name="Followed Hyperlink" xfId="30889" builtinId="9" hidden="1"/>
    <cellStyle name="Followed Hyperlink" xfId="30888" builtinId="9" hidden="1"/>
    <cellStyle name="Followed Hyperlink" xfId="30887" builtinId="9" hidden="1"/>
    <cellStyle name="Followed Hyperlink" xfId="30886" builtinId="9" hidden="1"/>
    <cellStyle name="Followed Hyperlink" xfId="30885" builtinId="9" hidden="1"/>
    <cellStyle name="Followed Hyperlink" xfId="30884" builtinId="9" hidden="1"/>
    <cellStyle name="Followed Hyperlink" xfId="30883" builtinId="9" hidden="1"/>
    <cellStyle name="Followed Hyperlink" xfId="30882" builtinId="9" hidden="1"/>
    <cellStyle name="Followed Hyperlink" xfId="30881" builtinId="9" hidden="1"/>
    <cellStyle name="Followed Hyperlink" xfId="30880" builtinId="9" hidden="1"/>
    <cellStyle name="Followed Hyperlink" xfId="30879" builtinId="9" hidden="1"/>
    <cellStyle name="Followed Hyperlink" xfId="30878" builtinId="9" hidden="1"/>
    <cellStyle name="Followed Hyperlink" xfId="30877" builtinId="9" hidden="1"/>
    <cellStyle name="Followed Hyperlink" xfId="30876" builtinId="9" hidden="1"/>
    <cellStyle name="Followed Hyperlink" xfId="30875" builtinId="9" hidden="1"/>
    <cellStyle name="Followed Hyperlink" xfId="31125" builtinId="9" hidden="1"/>
    <cellStyle name="Followed Hyperlink" xfId="31124" builtinId="9" hidden="1"/>
    <cellStyle name="Followed Hyperlink" xfId="31123" builtinId="9" hidden="1"/>
    <cellStyle name="Followed Hyperlink" xfId="31122" builtinId="9" hidden="1"/>
    <cellStyle name="Followed Hyperlink" xfId="31121" builtinId="9" hidden="1"/>
    <cellStyle name="Followed Hyperlink" xfId="31120" builtinId="9" hidden="1"/>
    <cellStyle name="Followed Hyperlink" xfId="31119" builtinId="9" hidden="1"/>
    <cellStyle name="Followed Hyperlink" xfId="31118" builtinId="9" hidden="1"/>
    <cellStyle name="Followed Hyperlink" xfId="31117" builtinId="9" hidden="1"/>
    <cellStyle name="Followed Hyperlink" xfId="31116" builtinId="9" hidden="1"/>
    <cellStyle name="Followed Hyperlink" xfId="31115" builtinId="9" hidden="1"/>
    <cellStyle name="Followed Hyperlink" xfId="31114" builtinId="9" hidden="1"/>
    <cellStyle name="Followed Hyperlink" xfId="31113" builtinId="9" hidden="1"/>
    <cellStyle name="Followed Hyperlink" xfId="31112" builtinId="9" hidden="1"/>
    <cellStyle name="Followed Hyperlink" xfId="31111" builtinId="9" hidden="1"/>
    <cellStyle name="Followed Hyperlink" xfId="31110" builtinId="9" hidden="1"/>
    <cellStyle name="Followed Hyperlink" xfId="31109" builtinId="9" hidden="1"/>
    <cellStyle name="Followed Hyperlink" xfId="31108" builtinId="9" hidden="1"/>
    <cellStyle name="Followed Hyperlink" xfId="31107" builtinId="9" hidden="1"/>
    <cellStyle name="Followed Hyperlink" xfId="31106" builtinId="9" hidden="1"/>
    <cellStyle name="Followed Hyperlink" xfId="31105" builtinId="9" hidden="1"/>
    <cellStyle name="Followed Hyperlink" xfId="31104" builtinId="9" hidden="1"/>
    <cellStyle name="Followed Hyperlink" xfId="31103" builtinId="9" hidden="1"/>
    <cellStyle name="Followed Hyperlink" xfId="31102" builtinId="9" hidden="1"/>
    <cellStyle name="Followed Hyperlink" xfId="30995" builtinId="9" hidden="1"/>
    <cellStyle name="Followed Hyperlink" xfId="30996" builtinId="9" hidden="1"/>
    <cellStyle name="Followed Hyperlink" xfId="30997" builtinId="9" hidden="1"/>
    <cellStyle name="Followed Hyperlink" xfId="30998" builtinId="9" hidden="1"/>
    <cellStyle name="Followed Hyperlink" xfId="30999" builtinId="9" hidden="1"/>
    <cellStyle name="Followed Hyperlink" xfId="31000" builtinId="9" hidden="1"/>
    <cellStyle name="Followed Hyperlink" xfId="31177" builtinId="9" hidden="1"/>
    <cellStyle name="Followed Hyperlink" xfId="31001" builtinId="9" hidden="1"/>
    <cellStyle name="Followed Hyperlink" xfId="31176" builtinId="9" hidden="1"/>
    <cellStyle name="Followed Hyperlink" xfId="31002" builtinId="9" hidden="1"/>
    <cellStyle name="Followed Hyperlink" xfId="31175" builtinId="9" hidden="1"/>
    <cellStyle name="Followed Hyperlink" xfId="31178" builtinId="9" hidden="1"/>
    <cellStyle name="Followed Hyperlink" xfId="31003" builtinId="9" hidden="1"/>
    <cellStyle name="Followed Hyperlink" xfId="31004" builtinId="9" hidden="1"/>
    <cellStyle name="Followed Hyperlink" xfId="31005" builtinId="9" hidden="1"/>
    <cellStyle name="Followed Hyperlink" xfId="31006" builtinId="9" hidden="1"/>
    <cellStyle name="Followed Hyperlink" xfId="31007" builtinId="9" hidden="1"/>
    <cellStyle name="Followed Hyperlink" xfId="31008" builtinId="9" hidden="1"/>
    <cellStyle name="Followed Hyperlink" xfId="31009" builtinId="9" hidden="1"/>
    <cellStyle name="Followed Hyperlink" xfId="31010" builtinId="9" hidden="1"/>
    <cellStyle name="Followed Hyperlink" xfId="31011" builtinId="9" hidden="1"/>
    <cellStyle name="Followed Hyperlink" xfId="31012" builtinId="9" hidden="1"/>
    <cellStyle name="Followed Hyperlink" xfId="31013" builtinId="9" hidden="1"/>
    <cellStyle name="Followed Hyperlink" xfId="30972" builtinId="9" hidden="1"/>
    <cellStyle name="Followed Hyperlink" xfId="31061" builtinId="9" hidden="1"/>
    <cellStyle name="Followed Hyperlink" xfId="31195" builtinId="9" hidden="1"/>
    <cellStyle name="Followed Hyperlink" xfId="31060" builtinId="9" hidden="1"/>
    <cellStyle name="Followed Hyperlink" xfId="31193" builtinId="9" hidden="1"/>
    <cellStyle name="Followed Hyperlink" xfId="31059" builtinId="9" hidden="1"/>
    <cellStyle name="Followed Hyperlink" xfId="31150" builtinId="9" hidden="1"/>
    <cellStyle name="Followed Hyperlink" xfId="31058" builtinId="9" hidden="1"/>
    <cellStyle name="Followed Hyperlink" xfId="31194" builtinId="9" hidden="1"/>
    <cellStyle name="Followed Hyperlink" xfId="31057" builtinId="9" hidden="1"/>
    <cellStyle name="Followed Hyperlink" xfId="31191" builtinId="9" hidden="1"/>
    <cellStyle name="Followed Hyperlink" xfId="31140" builtinId="9" hidden="1"/>
    <cellStyle name="Followed Hyperlink" xfId="31139" builtinId="9" hidden="1"/>
    <cellStyle name="Followed Hyperlink" xfId="31137" builtinId="9" hidden="1"/>
    <cellStyle name="Followed Hyperlink" xfId="31192" builtinId="9" hidden="1"/>
    <cellStyle name="Followed Hyperlink" xfId="31136" builtinId="9" hidden="1"/>
    <cellStyle name="Followed Hyperlink" xfId="31029" builtinId="9" hidden="1"/>
    <cellStyle name="Followed Hyperlink" xfId="31135" builtinId="9" hidden="1"/>
    <cellStyle name="Followed Hyperlink" xfId="30973" builtinId="9" hidden="1"/>
    <cellStyle name="Followed Hyperlink" xfId="31133" builtinId="9" hidden="1"/>
    <cellStyle name="Followed Hyperlink" xfId="31131" builtinId="9" hidden="1"/>
    <cellStyle name="Followed Hyperlink" xfId="31129" builtinId="9" hidden="1"/>
    <cellStyle name="Followed Hyperlink" xfId="31128" builtinId="9" hidden="1"/>
    <cellStyle name="Followed Hyperlink" xfId="31126" builtinId="9" hidden="1"/>
    <cellStyle name="Followed Hyperlink" xfId="31082" builtinId="9" hidden="1"/>
    <cellStyle name="Followed Hyperlink" xfId="31040" builtinId="9" hidden="1"/>
    <cellStyle name="Followed Hyperlink" xfId="31214" builtinId="9" hidden="1"/>
    <cellStyle name="Followed Hyperlink" xfId="30984" builtinId="9" hidden="1"/>
    <cellStyle name="Followed Hyperlink" xfId="31050" builtinId="9" hidden="1"/>
    <cellStyle name="Followed Hyperlink" xfId="30989" builtinId="9" hidden="1"/>
    <cellStyle name="Followed Hyperlink" xfId="31203" builtinId="9" hidden="1"/>
    <cellStyle name="Followed Hyperlink" xfId="31182" builtinId="9" hidden="1"/>
    <cellStyle name="Followed Hyperlink" xfId="31070" builtinId="9" hidden="1"/>
    <cellStyle name="Followed Hyperlink" xfId="31213" builtinId="9" hidden="1"/>
    <cellStyle name="Followed Hyperlink" xfId="31170" builtinId="9" hidden="1"/>
    <cellStyle name="Followed Hyperlink" xfId="31041" builtinId="9" hidden="1"/>
    <cellStyle name="Followed Hyperlink" xfId="31183" builtinId="9" hidden="1"/>
    <cellStyle name="Followed Hyperlink" xfId="31053" builtinId="9" hidden="1"/>
    <cellStyle name="Followed Hyperlink" xfId="30975" builtinId="9" hidden="1"/>
    <cellStyle name="Followed Hyperlink" xfId="31076" builtinId="9" hidden="1"/>
    <cellStyle name="Followed Hyperlink" xfId="31049" builtinId="9" hidden="1"/>
    <cellStyle name="Followed Hyperlink" xfId="31144" builtinId="9" hidden="1"/>
    <cellStyle name="Followed Hyperlink" xfId="31162" builtinId="9" hidden="1"/>
    <cellStyle name="Followed Hyperlink" xfId="31054" builtinId="9" hidden="1"/>
    <cellStyle name="Followed Hyperlink" xfId="31055" builtinId="9" hidden="1"/>
    <cellStyle name="Followed Hyperlink" xfId="31199" builtinId="9" hidden="1"/>
    <cellStyle name="Followed Hyperlink" xfId="31052" builtinId="9" hidden="1"/>
    <cellStyle name="Followed Hyperlink" xfId="31221" builtinId="9" hidden="1"/>
    <cellStyle name="Followed Hyperlink" xfId="30980" builtinId="9" hidden="1"/>
    <cellStyle name="Followed Hyperlink" xfId="31153" builtinId="9" hidden="1"/>
    <cellStyle name="Followed Hyperlink" xfId="31067" builtinId="9" hidden="1"/>
    <cellStyle name="Followed Hyperlink" xfId="31187" builtinId="9" hidden="1"/>
    <cellStyle name="Followed Hyperlink" xfId="31047" builtinId="9" hidden="1"/>
    <cellStyle name="Followed Hyperlink" xfId="31147" builtinId="9" hidden="1"/>
    <cellStyle name="Followed Hyperlink" xfId="31209" builtinId="9" hidden="1"/>
    <cellStyle name="Followed Hyperlink" xfId="31046" builtinId="9" hidden="1"/>
    <cellStyle name="Followed Hyperlink" xfId="31127" builtinId="9" hidden="1"/>
    <cellStyle name="Followed Hyperlink" xfId="31167" builtinId="9" hidden="1"/>
    <cellStyle name="Followed Hyperlink" xfId="31154" builtinId="9" hidden="1"/>
    <cellStyle name="Followed Hyperlink" xfId="30982" builtinId="9" hidden="1"/>
    <cellStyle name="Followed Hyperlink" xfId="31231" builtinId="9" hidden="1"/>
    <cellStyle name="Followed Hyperlink" xfId="31134" builtinId="9" hidden="1"/>
    <cellStyle name="Followed Hyperlink" xfId="31156" builtinId="9" hidden="1"/>
    <cellStyle name="Followed Hyperlink" xfId="31042" builtinId="9" hidden="1"/>
    <cellStyle name="Followed Hyperlink" xfId="31159" builtinId="9" hidden="1"/>
    <cellStyle name="Followed Hyperlink" xfId="31216" builtinId="9" hidden="1"/>
    <cellStyle name="Followed Hyperlink" xfId="31155" builtinId="9" hidden="1"/>
    <cellStyle name="Followed Hyperlink" xfId="31227" builtinId="9" hidden="1"/>
    <cellStyle name="Followed Hyperlink" xfId="31073" builtinId="9" hidden="1"/>
    <cellStyle name="Followed Hyperlink" xfId="31158" builtinId="9" hidden="1"/>
    <cellStyle name="Followed Hyperlink" xfId="31026" builtinId="9" hidden="1"/>
    <cellStyle name="Followed Hyperlink" xfId="31072" builtinId="9" hidden="1"/>
    <cellStyle name="Followed Hyperlink" xfId="31197" builtinId="9" hidden="1"/>
    <cellStyle name="Followed Hyperlink" xfId="31181" builtinId="9" hidden="1"/>
    <cellStyle name="Followed Hyperlink" xfId="31198" builtinId="9" hidden="1"/>
    <cellStyle name="Followed Hyperlink" xfId="30983" builtinId="9" hidden="1"/>
    <cellStyle name="Followed Hyperlink" xfId="31212" builtinId="9" hidden="1"/>
    <cellStyle name="Followed Hyperlink" xfId="31034" builtinId="9" hidden="1"/>
    <cellStyle name="Followed Hyperlink" xfId="31101" builtinId="9" hidden="1"/>
    <cellStyle name="Followed Hyperlink" xfId="31068" builtinId="9" hidden="1"/>
    <cellStyle name="Followed Hyperlink" xfId="31048" builtinId="9" hidden="1"/>
    <cellStyle name="Followed Hyperlink" xfId="31219" builtinId="9" hidden="1"/>
    <cellStyle name="Followed Hyperlink" xfId="31044" builtinId="9" hidden="1"/>
    <cellStyle name="Followed Hyperlink" xfId="31130" builtinId="9" hidden="1"/>
    <cellStyle name="Followed Hyperlink" xfId="31132" builtinId="9" hidden="1"/>
    <cellStyle name="Followed Hyperlink" xfId="31143" builtinId="9" hidden="1"/>
    <cellStyle name="Followed Hyperlink" xfId="31032" builtinId="9" hidden="1"/>
    <cellStyle name="Followed Hyperlink" xfId="31220" builtinId="9" hidden="1"/>
    <cellStyle name="Followed Hyperlink" xfId="30992" builtinId="9" hidden="1"/>
    <cellStyle name="Followed Hyperlink" xfId="31168" builtinId="9" hidden="1"/>
    <cellStyle name="Followed Hyperlink" xfId="31186" builtinId="9" hidden="1"/>
    <cellStyle name="Followed Hyperlink" xfId="30986" builtinId="9" hidden="1"/>
    <cellStyle name="Followed Hyperlink" xfId="31036" builtinId="9" hidden="1"/>
    <cellStyle name="Followed Hyperlink" xfId="31141" builtinId="9" hidden="1"/>
    <cellStyle name="Followed Hyperlink" xfId="31179" builtinId="9" hidden="1"/>
    <cellStyle name="Followed Hyperlink" xfId="30988" builtinId="9" hidden="1"/>
    <cellStyle name="Followed Hyperlink" xfId="31025" builtinId="9" hidden="1"/>
    <cellStyle name="Followed Hyperlink" xfId="30865" builtinId="9" hidden="1"/>
    <cellStyle name="Followed Hyperlink" xfId="30863" builtinId="9" hidden="1"/>
    <cellStyle name="Followed Hyperlink" xfId="30905" builtinId="9" hidden="1"/>
    <cellStyle name="Followed Hyperlink" xfId="31188" builtinId="9" hidden="1"/>
    <cellStyle name="Followed Hyperlink" xfId="31165" builtinId="9" hidden="1"/>
    <cellStyle name="Followed Hyperlink" xfId="30964" builtinId="9" hidden="1"/>
    <cellStyle name="Followed Hyperlink" xfId="30862" builtinId="9" hidden="1"/>
    <cellStyle name="Followed Hyperlink" xfId="30867" builtinId="9" hidden="1"/>
    <cellStyle name="Followed Hyperlink" xfId="30866" builtinId="9" hidden="1"/>
    <cellStyle name="Followed Hyperlink" xfId="30864" builtinId="9" hidden="1"/>
    <cellStyle name="Followed Hyperlink" xfId="30904" builtinId="9" hidden="1"/>
    <cellStyle name="Followed Hyperlink" xfId="30981" builtinId="9" hidden="1"/>
    <cellStyle name="Followed Hyperlink" xfId="31166" builtinId="9" hidden="1"/>
    <cellStyle name="Followed Hyperlink" xfId="30963" builtinId="9" hidden="1"/>
    <cellStyle name="Followed Hyperlink" xfId="30908" builtinId="9" hidden="1"/>
    <cellStyle name="Followed Hyperlink" xfId="30907" builtinId="9" hidden="1"/>
    <cellStyle name="Followed Hyperlink" xfId="30847" builtinId="9" hidden="1"/>
    <cellStyle name="Followed Hyperlink" xfId="30848" builtinId="9" hidden="1"/>
    <cellStyle name="Followed Hyperlink" xfId="30906" builtinId="9" hidden="1"/>
    <cellStyle name="Followed Hyperlink" xfId="30849" builtinId="9" hidden="1"/>
    <cellStyle name="Followed Hyperlink" xfId="31090" builtinId="9" hidden="1"/>
    <cellStyle name="Followed Hyperlink" xfId="30850" builtinId="9" hidden="1"/>
    <cellStyle name="Followed Hyperlink" xfId="31091" builtinId="9" hidden="1"/>
    <cellStyle name="Followed Hyperlink" xfId="30851" builtinId="9" hidden="1"/>
    <cellStyle name="Followed Hyperlink" xfId="30949" builtinId="9" hidden="1"/>
    <cellStyle name="Followed Hyperlink" xfId="30808" builtinId="9" hidden="1"/>
    <cellStyle name="Followed Hyperlink" xfId="30948" builtinId="9" hidden="1"/>
    <cellStyle name="Followed Hyperlink" xfId="30809" builtinId="9" hidden="1"/>
    <cellStyle name="Followed Hyperlink" xfId="30947" builtinId="9" hidden="1"/>
    <cellStyle name="Followed Hyperlink" xfId="30810" builtinId="9" hidden="1"/>
    <cellStyle name="Followed Hyperlink" xfId="30946" builtinId="9" hidden="1"/>
    <cellStyle name="Followed Hyperlink" xfId="30811" builtinId="9" hidden="1"/>
    <cellStyle name="Followed Hyperlink" xfId="30945" builtinId="9" hidden="1"/>
    <cellStyle name="Followed Hyperlink" xfId="30812" builtinId="9" hidden="1"/>
    <cellStyle name="Followed Hyperlink" xfId="30944" builtinId="9" hidden="1"/>
    <cellStyle name="Followed Hyperlink" xfId="30813" builtinId="9" hidden="1"/>
    <cellStyle name="Followed Hyperlink" xfId="30943" builtinId="9" hidden="1"/>
    <cellStyle name="Followed Hyperlink" xfId="30814" builtinId="9" hidden="1"/>
    <cellStyle name="Followed Hyperlink" xfId="30942" builtinId="9" hidden="1"/>
    <cellStyle name="Followed Hyperlink" xfId="30815" builtinId="9" hidden="1"/>
    <cellStyle name="Followed Hyperlink" xfId="30941" builtinId="9" hidden="1"/>
    <cellStyle name="Followed Hyperlink" xfId="30816" builtinId="9" hidden="1"/>
    <cellStyle name="Followed Hyperlink" xfId="30817" builtinId="9" hidden="1"/>
    <cellStyle name="Followed Hyperlink" xfId="30818" builtinId="9" hidden="1"/>
    <cellStyle name="Followed Hyperlink" xfId="30940" builtinId="9" hidden="1"/>
    <cellStyle name="Followed Hyperlink" xfId="30819" builtinId="9" hidden="1"/>
    <cellStyle name="Followed Hyperlink" xfId="30820" builtinId="9" hidden="1"/>
    <cellStyle name="Followed Hyperlink" xfId="30874" builtinId="9" hidden="1"/>
    <cellStyle name="Followed Hyperlink" xfId="30917" builtinId="9" hidden="1"/>
    <cellStyle name="Followed Hyperlink" xfId="30841" builtinId="9" hidden="1"/>
    <cellStyle name="Followed Hyperlink" xfId="30918" builtinId="9" hidden="1"/>
    <cellStyle name="Followed Hyperlink" xfId="30840" builtinId="9" hidden="1"/>
    <cellStyle name="Followed Hyperlink" xfId="30839" builtinId="9" hidden="1"/>
    <cellStyle name="Followed Hyperlink" xfId="30838" builtinId="9" hidden="1"/>
    <cellStyle name="Followed Hyperlink" xfId="31238" builtinId="9" hidden="1"/>
    <cellStyle name="Followed Hyperlink" xfId="30920" builtinId="9" hidden="1"/>
    <cellStyle name="Followed Hyperlink" xfId="31237" builtinId="9" hidden="1"/>
    <cellStyle name="Followed Hyperlink" xfId="30837" builtinId="9" hidden="1"/>
    <cellStyle name="Followed Hyperlink" xfId="31236" builtinId="9" hidden="1"/>
    <cellStyle name="Followed Hyperlink" xfId="31239" builtinId="9" hidden="1"/>
    <cellStyle name="Followed Hyperlink" xfId="30925" builtinId="9" hidden="1"/>
    <cellStyle name="Followed Hyperlink" xfId="30921" builtinId="9" hidden="1"/>
    <cellStyle name="Followed Hyperlink" xfId="30836" builtinId="9" hidden="1"/>
    <cellStyle name="Followed Hyperlink" xfId="30922" builtinId="9" hidden="1"/>
    <cellStyle name="Followed Hyperlink" xfId="30835" builtinId="9" hidden="1"/>
    <cellStyle name="Followed Hyperlink" xfId="30923" builtinId="9" hidden="1"/>
    <cellStyle name="Followed Hyperlink" xfId="30834" builtinId="9" hidden="1"/>
    <cellStyle name="Followed Hyperlink" xfId="30924" builtinId="9" hidden="1"/>
    <cellStyle name="Followed Hyperlink" xfId="30833" builtinId="9" hidden="1"/>
    <cellStyle name="Followed Hyperlink" xfId="30832" builtinId="9" hidden="1"/>
    <cellStyle name="Followed Hyperlink" xfId="30791" builtinId="9" hidden="1"/>
    <cellStyle name="Followed Hyperlink" xfId="30912" builtinId="9" hidden="1"/>
    <cellStyle name="Followed Hyperlink" xfId="30935" builtinId="9" hidden="1"/>
    <cellStyle name="Followed Hyperlink" xfId="31250" builtinId="9" hidden="1"/>
    <cellStyle name="Followed Hyperlink" xfId="30822" builtinId="9" hidden="1"/>
    <cellStyle name="Followed Hyperlink" xfId="31248" builtinId="9" hidden="1"/>
    <cellStyle name="Followed Hyperlink" xfId="30934" builtinId="9" hidden="1"/>
    <cellStyle name="Followed Hyperlink" xfId="30798" builtinId="9" hidden="1"/>
    <cellStyle name="Followed Hyperlink" xfId="30823" builtinId="9" hidden="1"/>
    <cellStyle name="Followed Hyperlink" xfId="31249" builtinId="9" hidden="1"/>
    <cellStyle name="Followed Hyperlink" xfId="30933" builtinId="9" hidden="1"/>
    <cellStyle name="Followed Hyperlink" xfId="31246" builtinId="9" hidden="1"/>
    <cellStyle name="Followed Hyperlink" xfId="30955" builtinId="9" hidden="1"/>
    <cellStyle name="Followed Hyperlink" xfId="30956" builtinId="9" hidden="1"/>
    <cellStyle name="Followed Hyperlink" xfId="30954" builtinId="9" hidden="1"/>
    <cellStyle name="Followed Hyperlink" xfId="31247" builtinId="9" hidden="1"/>
    <cellStyle name="Followed Hyperlink" xfId="30801" builtinId="9" hidden="1"/>
    <cellStyle name="Followed Hyperlink" xfId="30927" builtinId="9" hidden="1"/>
    <cellStyle name="Followed Hyperlink" xfId="30953" builtinId="9" hidden="1"/>
    <cellStyle name="Followed Hyperlink" xfId="30845" builtinId="9" hidden="1"/>
    <cellStyle name="Followed Hyperlink" xfId="30952" builtinId="9" hidden="1"/>
    <cellStyle name="Followed Hyperlink" xfId="30951" builtinId="9" hidden="1"/>
    <cellStyle name="Followed Hyperlink" xfId="30950" builtinId="9" hidden="1"/>
    <cellStyle name="Followed Hyperlink" xfId="30805" builtinId="9" hidden="1"/>
    <cellStyle name="Followed Hyperlink" xfId="30807" builtinId="9" hidden="1"/>
    <cellStyle name="Followed Hyperlink" xfId="30939" builtinId="9" hidden="1"/>
    <cellStyle name="Followed Hyperlink" xfId="30928" builtinId="9" hidden="1"/>
    <cellStyle name="Followed Hyperlink" xfId="31258" builtinId="9" hidden="1"/>
    <cellStyle name="Followed Hyperlink" xfId="30915" builtinId="9" hidden="1"/>
    <cellStyle name="Followed Hyperlink" xfId="30825" builtinId="9" hidden="1"/>
    <cellStyle name="Followed Hyperlink" xfId="30842" builtinId="9" hidden="1"/>
    <cellStyle name="Followed Hyperlink" xfId="31254" builtinId="9" hidden="1"/>
    <cellStyle name="Followed Hyperlink" xfId="31242" builtinId="9" hidden="1"/>
    <cellStyle name="Followed Hyperlink" xfId="30793" builtinId="9" hidden="1"/>
    <cellStyle name="Followed Hyperlink" xfId="31257" builtinId="9" hidden="1"/>
    <cellStyle name="Followed Hyperlink" xfId="31235" builtinId="9" hidden="1"/>
    <cellStyle name="Followed Hyperlink" xfId="30829" builtinId="9" hidden="1"/>
    <cellStyle name="Followed Hyperlink" xfId="31243" builtinId="9" hidden="1"/>
    <cellStyle name="Followed Hyperlink" xfId="31208" builtinId="9" hidden="1"/>
    <cellStyle name="Followed Hyperlink" xfId="30913" builtinId="9" hidden="1"/>
    <cellStyle name="Followed Hyperlink" xfId="30792" builtinId="9" hidden="1"/>
    <cellStyle name="Followed Hyperlink" xfId="30931" builtinId="9" hidden="1"/>
    <cellStyle name="Followed Hyperlink" xfId="30957" builtinId="9" hidden="1"/>
    <cellStyle name="Followed Hyperlink" xfId="30794" builtinId="9" hidden="1"/>
    <cellStyle name="Followed Hyperlink" xfId="30932" builtinId="9" hidden="1"/>
    <cellStyle name="Followed Hyperlink" xfId="30824" builtinId="9" hidden="1"/>
    <cellStyle name="Followed Hyperlink" xfId="31253" builtinId="9" hidden="1"/>
    <cellStyle name="Followed Hyperlink" xfId="30969" builtinId="9" hidden="1"/>
    <cellStyle name="Followed Hyperlink" xfId="31262" builtinId="9" hidden="1"/>
    <cellStyle name="Followed Hyperlink" xfId="30844" builtinId="9" hidden="1"/>
    <cellStyle name="Followed Hyperlink" xfId="30960" builtinId="9" hidden="1"/>
    <cellStyle name="Followed Hyperlink" xfId="30937" builtinId="9" hidden="1"/>
    <cellStyle name="Followed Hyperlink" xfId="31245" builtinId="9" hidden="1"/>
    <cellStyle name="Followed Hyperlink" xfId="30827" builtinId="9" hidden="1"/>
    <cellStyle name="Followed Hyperlink" xfId="30958" builtinId="9" hidden="1"/>
    <cellStyle name="Followed Hyperlink" xfId="31255" builtinId="9" hidden="1"/>
    <cellStyle name="Followed Hyperlink" xfId="30930" builtinId="9" hidden="1"/>
    <cellStyle name="Followed Hyperlink" xfId="30806" builtinId="9" hidden="1"/>
    <cellStyle name="Followed Hyperlink" xfId="31233" builtinId="9" hidden="1"/>
    <cellStyle name="Followed Hyperlink" xfId="30959" builtinId="9" hidden="1"/>
    <cellStyle name="Followed Hyperlink" xfId="30914" builtinId="9" hidden="1"/>
    <cellStyle name="Followed Hyperlink" xfId="31264" builtinId="9" hidden="1"/>
    <cellStyle name="Followed Hyperlink" xfId="30802" builtinId="9" hidden="1"/>
    <cellStyle name="Followed Hyperlink" xfId="30796" builtinId="9" hidden="1"/>
    <cellStyle name="Followed Hyperlink" xfId="30929" builtinId="9" hidden="1"/>
    <cellStyle name="Followed Hyperlink" xfId="30961" builtinId="9" hidden="1"/>
    <cellStyle name="Followed Hyperlink" xfId="31259" builtinId="9" hidden="1"/>
    <cellStyle name="Followed Hyperlink" xfId="30797" builtinId="9" hidden="1"/>
    <cellStyle name="Followed Hyperlink" xfId="31263" builtinId="9" hidden="1"/>
    <cellStyle name="Followed Hyperlink" xfId="30821" builtinId="9" hidden="1"/>
    <cellStyle name="Followed Hyperlink" xfId="30795" builtinId="9" hidden="1"/>
    <cellStyle name="Followed Hyperlink" xfId="31207" builtinId="9" hidden="1"/>
    <cellStyle name="Followed Hyperlink" xfId="30938" builtinId="9" hidden="1"/>
    <cellStyle name="Followed Hyperlink" xfId="31251" builtinId="9" hidden="1"/>
    <cellStyle name="Followed Hyperlink" xfId="31241" builtinId="9" hidden="1"/>
    <cellStyle name="Followed Hyperlink" xfId="31252" builtinId="9" hidden="1"/>
    <cellStyle name="Followed Hyperlink" xfId="30843" builtinId="9" hidden="1"/>
    <cellStyle name="Followed Hyperlink" xfId="31256" builtinId="9" hidden="1"/>
    <cellStyle name="Followed Hyperlink" xfId="30831" builtinId="9" hidden="1"/>
    <cellStyle name="Followed Hyperlink" xfId="30900" builtinId="9" hidden="1"/>
    <cellStyle name="Followed Hyperlink" xfId="30936" builtinId="9" hidden="1"/>
    <cellStyle name="Followed Hyperlink" xfId="30826" builtinId="9" hidden="1"/>
    <cellStyle name="Followed Hyperlink" xfId="31260" builtinId="9" hidden="1"/>
    <cellStyle name="Followed Hyperlink" xfId="30828" builtinId="9" hidden="1"/>
    <cellStyle name="Followed Hyperlink" xfId="30804" builtinId="9" hidden="1"/>
    <cellStyle name="Followed Hyperlink" xfId="30803" builtinId="9" hidden="1"/>
    <cellStyle name="Followed Hyperlink" xfId="30799" builtinId="9" hidden="1"/>
    <cellStyle name="Followed Hyperlink" xfId="30926" builtinId="9" hidden="1"/>
    <cellStyle name="Followed Hyperlink" xfId="31261" builtinId="9" hidden="1"/>
    <cellStyle name="Followed Hyperlink" xfId="30919" builtinId="9" hidden="1"/>
    <cellStyle name="Followed Hyperlink" xfId="31234" builtinId="9" hidden="1"/>
    <cellStyle name="Followed Hyperlink" xfId="31244" builtinId="9" hidden="1"/>
    <cellStyle name="Followed Hyperlink" xfId="30968" builtinId="9" hidden="1"/>
    <cellStyle name="Followed Hyperlink" xfId="30830" builtinId="9" hidden="1"/>
    <cellStyle name="Followed Hyperlink" xfId="30800" builtinId="9" hidden="1"/>
    <cellStyle name="Followed Hyperlink" xfId="31240" builtinId="9" hidden="1"/>
    <cellStyle name="Followed Hyperlink" xfId="30916" builtinId="9" hidden="1"/>
    <cellStyle name="Followed Hyperlink" xfId="30967" builtinId="9" hidden="1"/>
    <cellStyle name="Followed Hyperlink" xfId="31565" builtinId="9" hidden="1"/>
    <cellStyle name="Followed Hyperlink" xfId="31564" builtinId="9" hidden="1"/>
    <cellStyle name="Followed Hyperlink" xfId="31563" builtinId="9" hidden="1"/>
    <cellStyle name="Followed Hyperlink" xfId="31562" builtinId="9" hidden="1"/>
    <cellStyle name="Followed Hyperlink" xfId="31561" builtinId="9" hidden="1"/>
    <cellStyle name="Followed Hyperlink" xfId="31560" builtinId="9" hidden="1"/>
    <cellStyle name="Followed Hyperlink" xfId="31559" builtinId="9" hidden="1"/>
    <cellStyle name="Followed Hyperlink" xfId="31558" builtinId="9" hidden="1"/>
    <cellStyle name="Followed Hyperlink" xfId="31557" builtinId="9" hidden="1"/>
    <cellStyle name="Followed Hyperlink" xfId="31556" builtinId="9" hidden="1"/>
    <cellStyle name="Followed Hyperlink" xfId="31555" builtinId="9" hidden="1"/>
    <cellStyle name="Followed Hyperlink" xfId="31554" builtinId="9" hidden="1"/>
    <cellStyle name="Followed Hyperlink" xfId="31553" builtinId="9" hidden="1"/>
    <cellStyle name="Followed Hyperlink" xfId="31552" builtinId="9" hidden="1"/>
    <cellStyle name="Followed Hyperlink" xfId="31551" builtinId="9" hidden="1"/>
    <cellStyle name="Followed Hyperlink" xfId="31550" builtinId="9" hidden="1"/>
    <cellStyle name="Followed Hyperlink" xfId="31549" builtinId="9" hidden="1"/>
    <cellStyle name="Followed Hyperlink" xfId="31548" builtinId="9" hidden="1"/>
    <cellStyle name="Followed Hyperlink" xfId="31547" builtinId="9" hidden="1"/>
    <cellStyle name="Followed Hyperlink" xfId="31546" builtinId="9" hidden="1"/>
    <cellStyle name="Followed Hyperlink" xfId="31545" builtinId="9" hidden="1"/>
    <cellStyle name="Followed Hyperlink" xfId="31544" builtinId="9" hidden="1"/>
    <cellStyle name="Followed Hyperlink" xfId="31543" builtinId="9" hidden="1"/>
    <cellStyle name="Followed Hyperlink" xfId="31542" builtinId="9" hidden="1"/>
    <cellStyle name="Followed Hyperlink" xfId="32606" builtinId="9" hidden="1"/>
    <cellStyle name="Followed Hyperlink" xfId="32605" builtinId="9" hidden="1"/>
    <cellStyle name="Followed Hyperlink" xfId="32604" builtinId="9" hidden="1"/>
    <cellStyle name="Followed Hyperlink" xfId="32603" builtinId="9" hidden="1"/>
    <cellStyle name="Followed Hyperlink" xfId="32602" builtinId="9" hidden="1"/>
    <cellStyle name="Followed Hyperlink" xfId="32601" builtinId="9" hidden="1"/>
    <cellStyle name="Followed Hyperlink" xfId="32600" builtinId="9" hidden="1"/>
    <cellStyle name="Followed Hyperlink" xfId="32599" builtinId="9" hidden="1"/>
    <cellStyle name="Followed Hyperlink" xfId="32598" builtinId="9" hidden="1"/>
    <cellStyle name="Followed Hyperlink" xfId="32597" builtinId="9" hidden="1"/>
    <cellStyle name="Followed Hyperlink" xfId="32596" builtinId="9" hidden="1"/>
    <cellStyle name="Followed Hyperlink" xfId="32595" builtinId="9" hidden="1"/>
    <cellStyle name="Followed Hyperlink" xfId="32594" builtinId="9" hidden="1"/>
    <cellStyle name="Followed Hyperlink" xfId="32593" builtinId="9" hidden="1"/>
    <cellStyle name="Followed Hyperlink" xfId="32592" builtinId="9" hidden="1"/>
    <cellStyle name="Followed Hyperlink" xfId="32591" builtinId="9" hidden="1"/>
    <cellStyle name="Followed Hyperlink" xfId="32590" builtinId="9" hidden="1"/>
    <cellStyle name="Followed Hyperlink" xfId="32589" builtinId="9" hidden="1"/>
    <cellStyle name="Followed Hyperlink" xfId="32588" builtinId="9" hidden="1"/>
    <cellStyle name="Followed Hyperlink" xfId="32587" builtinId="9" hidden="1"/>
    <cellStyle name="Followed Hyperlink" xfId="32586" builtinId="9" hidden="1"/>
    <cellStyle name="Followed Hyperlink" xfId="32585" builtinId="9" hidden="1"/>
    <cellStyle name="Followed Hyperlink" xfId="32584" builtinId="9" hidden="1"/>
    <cellStyle name="Followed Hyperlink" xfId="32583" builtinId="9" hidden="1"/>
    <cellStyle name="Followed Hyperlink" xfId="32116" builtinId="9" hidden="1"/>
    <cellStyle name="Followed Hyperlink" xfId="32117" builtinId="9" hidden="1"/>
    <cellStyle name="Followed Hyperlink" xfId="32118" builtinId="9" hidden="1"/>
    <cellStyle name="Followed Hyperlink" xfId="32119" builtinId="9" hidden="1"/>
    <cellStyle name="Followed Hyperlink" xfId="32120" builtinId="9" hidden="1"/>
    <cellStyle name="Followed Hyperlink" xfId="32121" builtinId="9" hidden="1"/>
    <cellStyle name="Followed Hyperlink" xfId="32782" builtinId="9" hidden="1"/>
    <cellStyle name="Followed Hyperlink" xfId="32122" builtinId="9" hidden="1"/>
    <cellStyle name="Followed Hyperlink" xfId="32781" builtinId="9" hidden="1"/>
    <cellStyle name="Followed Hyperlink" xfId="32123" builtinId="9" hidden="1"/>
    <cellStyle name="Followed Hyperlink" xfId="32780" builtinId="9" hidden="1"/>
    <cellStyle name="Followed Hyperlink" xfId="32783" builtinId="9" hidden="1"/>
    <cellStyle name="Followed Hyperlink" xfId="32124" builtinId="9" hidden="1"/>
    <cellStyle name="Followed Hyperlink" xfId="32125" builtinId="9" hidden="1"/>
    <cellStyle name="Followed Hyperlink" xfId="32126" builtinId="9" hidden="1"/>
    <cellStyle name="Followed Hyperlink" xfId="32127" builtinId="9" hidden="1"/>
    <cellStyle name="Followed Hyperlink" xfId="32128" builtinId="9" hidden="1"/>
    <cellStyle name="Followed Hyperlink" xfId="32129" builtinId="9" hidden="1"/>
    <cellStyle name="Followed Hyperlink" xfId="32130" builtinId="9" hidden="1"/>
    <cellStyle name="Followed Hyperlink" xfId="32131" builtinId="9" hidden="1"/>
    <cellStyle name="Followed Hyperlink" xfId="32132" builtinId="9" hidden="1"/>
    <cellStyle name="Followed Hyperlink" xfId="32133" builtinId="9" hidden="1"/>
    <cellStyle name="Followed Hyperlink" xfId="32134" builtinId="9" hidden="1"/>
    <cellStyle name="Followed Hyperlink" xfId="32082" builtinId="9" hidden="1"/>
    <cellStyle name="Followed Hyperlink" xfId="32182" builtinId="9" hidden="1"/>
    <cellStyle name="Followed Hyperlink" xfId="32830" builtinId="9" hidden="1"/>
    <cellStyle name="Followed Hyperlink" xfId="32181" builtinId="9" hidden="1"/>
    <cellStyle name="Followed Hyperlink" xfId="32828" builtinId="9" hidden="1"/>
    <cellStyle name="Followed Hyperlink" xfId="32180" builtinId="9" hidden="1"/>
    <cellStyle name="Followed Hyperlink" xfId="32665" builtinId="9" hidden="1"/>
    <cellStyle name="Followed Hyperlink" xfId="32179" builtinId="9" hidden="1"/>
    <cellStyle name="Followed Hyperlink" xfId="32829" builtinId="9" hidden="1"/>
    <cellStyle name="Followed Hyperlink" xfId="32178" builtinId="9" hidden="1"/>
    <cellStyle name="Followed Hyperlink" xfId="32826" builtinId="9" hidden="1"/>
    <cellStyle name="Followed Hyperlink" xfId="32646" builtinId="9" hidden="1"/>
    <cellStyle name="Followed Hyperlink" xfId="32645" builtinId="9" hidden="1"/>
    <cellStyle name="Followed Hyperlink" xfId="32641" builtinId="9" hidden="1"/>
    <cellStyle name="Followed Hyperlink" xfId="32827" builtinId="9" hidden="1"/>
    <cellStyle name="Followed Hyperlink" xfId="32640" builtinId="9" hidden="1"/>
    <cellStyle name="Followed Hyperlink" xfId="32149" builtinId="9" hidden="1"/>
    <cellStyle name="Followed Hyperlink" xfId="32639" builtinId="9" hidden="1"/>
    <cellStyle name="Followed Hyperlink" xfId="32083" builtinId="9" hidden="1"/>
    <cellStyle name="Followed Hyperlink" xfId="32637" builtinId="9" hidden="1"/>
    <cellStyle name="Followed Hyperlink" xfId="32635" builtinId="9" hidden="1"/>
    <cellStyle name="Followed Hyperlink" xfId="32623" builtinId="9" hidden="1"/>
    <cellStyle name="Followed Hyperlink" xfId="32622" builtinId="9" hidden="1"/>
    <cellStyle name="Followed Hyperlink" xfId="32607" builtinId="9" hidden="1"/>
    <cellStyle name="Followed Hyperlink" xfId="32278" builtinId="9" hidden="1"/>
    <cellStyle name="Followed Hyperlink" xfId="32160" builtinId="9" hidden="1"/>
    <cellStyle name="Followed Hyperlink" xfId="32865" builtinId="9" hidden="1"/>
    <cellStyle name="Followed Hyperlink" xfId="32104" builtinId="9" hidden="1"/>
    <cellStyle name="Followed Hyperlink" xfId="32171" builtinId="9" hidden="1"/>
    <cellStyle name="Followed Hyperlink" xfId="32112" builtinId="9" hidden="1"/>
    <cellStyle name="Followed Hyperlink" xfId="32853" builtinId="9" hidden="1"/>
    <cellStyle name="Followed Hyperlink" xfId="32799" builtinId="9" hidden="1"/>
    <cellStyle name="Followed Hyperlink" xfId="32192" builtinId="9" hidden="1"/>
    <cellStyle name="Followed Hyperlink" xfId="32864" builtinId="9" hidden="1"/>
    <cellStyle name="Followed Hyperlink" xfId="32768" builtinId="9" hidden="1"/>
    <cellStyle name="Followed Hyperlink" xfId="32161" builtinId="9" hidden="1"/>
    <cellStyle name="Followed Hyperlink" xfId="32800" builtinId="9" hidden="1"/>
    <cellStyle name="Followed Hyperlink" xfId="32174" builtinId="9" hidden="1"/>
    <cellStyle name="Followed Hyperlink" xfId="32085" builtinId="9" hidden="1"/>
    <cellStyle name="Followed Hyperlink" xfId="32204" builtinId="9" hidden="1"/>
    <cellStyle name="Followed Hyperlink" xfId="32170" builtinId="9" hidden="1"/>
    <cellStyle name="Followed Hyperlink" xfId="32650" builtinId="9" hidden="1"/>
    <cellStyle name="Followed Hyperlink" xfId="32695" builtinId="9" hidden="1"/>
    <cellStyle name="Followed Hyperlink" xfId="32175" builtinId="9" hidden="1"/>
    <cellStyle name="Followed Hyperlink" xfId="32176" builtinId="9" hidden="1"/>
    <cellStyle name="Followed Hyperlink" xfId="32843" builtinId="9" hidden="1"/>
    <cellStyle name="Followed Hyperlink" xfId="32173" builtinId="9" hidden="1"/>
    <cellStyle name="Followed Hyperlink" xfId="32872" builtinId="9" hidden="1"/>
    <cellStyle name="Followed Hyperlink" xfId="32094" builtinId="9" hidden="1"/>
    <cellStyle name="Followed Hyperlink" xfId="32676" builtinId="9" hidden="1"/>
    <cellStyle name="Followed Hyperlink" xfId="32189" builtinId="9" hidden="1"/>
    <cellStyle name="Followed Hyperlink" xfId="32806" builtinId="9" hidden="1"/>
    <cellStyle name="Followed Hyperlink" xfId="32168" builtinId="9" hidden="1"/>
    <cellStyle name="Followed Hyperlink" xfId="32655" builtinId="9" hidden="1"/>
    <cellStyle name="Followed Hyperlink" xfId="32860" builtinId="9" hidden="1"/>
    <cellStyle name="Followed Hyperlink" xfId="32167" builtinId="9" hidden="1"/>
    <cellStyle name="Followed Hyperlink" xfId="32620" builtinId="9" hidden="1"/>
    <cellStyle name="Followed Hyperlink" xfId="32732" builtinId="9" hidden="1"/>
    <cellStyle name="Followed Hyperlink" xfId="32677" builtinId="9" hidden="1"/>
    <cellStyle name="Followed Hyperlink" xfId="32102" builtinId="9" hidden="1"/>
    <cellStyle name="Followed Hyperlink" xfId="32882" builtinId="9" hidden="1"/>
    <cellStyle name="Followed Hyperlink" xfId="32638" builtinId="9" hidden="1"/>
    <cellStyle name="Followed Hyperlink" xfId="32679" builtinId="9" hidden="1"/>
    <cellStyle name="Followed Hyperlink" xfId="32162" builtinId="9" hidden="1"/>
    <cellStyle name="Followed Hyperlink" xfId="32687" builtinId="9" hidden="1"/>
    <cellStyle name="Followed Hyperlink" xfId="32867" builtinId="9" hidden="1"/>
    <cellStyle name="Followed Hyperlink" xfId="32678" builtinId="9" hidden="1"/>
    <cellStyle name="Followed Hyperlink" xfId="32878" builtinId="9" hidden="1"/>
    <cellStyle name="Followed Hyperlink" xfId="32201" builtinId="9" hidden="1"/>
    <cellStyle name="Followed Hyperlink" xfId="32686" builtinId="9" hidden="1"/>
    <cellStyle name="Followed Hyperlink" xfId="32146" builtinId="9" hidden="1"/>
    <cellStyle name="Followed Hyperlink" xfId="32196" builtinId="9" hidden="1"/>
    <cellStyle name="Followed Hyperlink" xfId="32841" builtinId="9" hidden="1"/>
    <cellStyle name="Followed Hyperlink" xfId="32791" builtinId="9" hidden="1"/>
    <cellStyle name="Followed Hyperlink" xfId="32842" builtinId="9" hidden="1"/>
    <cellStyle name="Followed Hyperlink" xfId="32103" builtinId="9" hidden="1"/>
    <cellStyle name="Followed Hyperlink" xfId="32863" builtinId="9" hidden="1"/>
    <cellStyle name="Followed Hyperlink" xfId="32154" builtinId="9" hidden="1"/>
    <cellStyle name="Followed Hyperlink" xfId="32582" builtinId="9" hidden="1"/>
    <cellStyle name="Followed Hyperlink" xfId="32190" builtinId="9" hidden="1"/>
    <cellStyle name="Followed Hyperlink" xfId="32169" builtinId="9" hidden="1"/>
    <cellStyle name="Followed Hyperlink" xfId="32870" builtinId="9" hidden="1"/>
    <cellStyle name="Followed Hyperlink" xfId="32165" builtinId="9" hidden="1"/>
    <cellStyle name="Followed Hyperlink" xfId="32632" builtinId="9" hidden="1"/>
    <cellStyle name="Followed Hyperlink" xfId="32636" builtinId="9" hidden="1"/>
    <cellStyle name="Followed Hyperlink" xfId="32649" builtinId="9" hidden="1"/>
    <cellStyle name="Followed Hyperlink" xfId="32152" builtinId="9" hidden="1"/>
    <cellStyle name="Followed Hyperlink" xfId="32871" builtinId="9" hidden="1"/>
    <cellStyle name="Followed Hyperlink" xfId="32114" builtinId="9" hidden="1"/>
    <cellStyle name="Followed Hyperlink" xfId="32735" builtinId="9" hidden="1"/>
    <cellStyle name="Followed Hyperlink" xfId="32805" builtinId="9" hidden="1"/>
    <cellStyle name="Followed Hyperlink" xfId="32108" builtinId="9" hidden="1"/>
    <cellStyle name="Followed Hyperlink" xfId="32156" builtinId="9" hidden="1"/>
    <cellStyle name="Followed Hyperlink" xfId="32647" builtinId="9" hidden="1"/>
    <cellStyle name="Followed Hyperlink" xfId="32784" builtinId="9" hidden="1"/>
    <cellStyle name="Followed Hyperlink" xfId="32110" builtinId="9" hidden="1"/>
    <cellStyle name="Followed Hyperlink" xfId="32145" builtinId="9" hidden="1"/>
    <cellStyle name="Followed Hyperlink" xfId="33378" builtinId="9" hidden="1"/>
    <cellStyle name="Followed Hyperlink" xfId="33377" builtinId="9" hidden="1"/>
    <cellStyle name="Followed Hyperlink" xfId="33376" builtinId="9" hidden="1"/>
    <cellStyle name="Followed Hyperlink" xfId="33374" builtinId="9" hidden="1"/>
    <cellStyle name="Followed Hyperlink" xfId="33373" builtinId="9" hidden="1"/>
    <cellStyle name="Followed Hyperlink" xfId="33372" builtinId="9" hidden="1"/>
    <cellStyle name="Followed Hyperlink" xfId="33371" builtinId="9" hidden="1"/>
    <cellStyle name="Followed Hyperlink" xfId="33369" builtinId="9" hidden="1"/>
    <cellStyle name="Followed Hyperlink" xfId="33368" builtinId="9" hidden="1"/>
    <cellStyle name="Followed Hyperlink" xfId="33366" builtinId="9" hidden="1"/>
    <cellStyle name="Followed Hyperlink" xfId="33365" builtinId="9" hidden="1"/>
    <cellStyle name="Followed Hyperlink" xfId="33364" builtinId="9" hidden="1"/>
    <cellStyle name="Followed Hyperlink" xfId="33363" builtinId="9" hidden="1"/>
    <cellStyle name="Followed Hyperlink" xfId="33362" builtinId="9" hidden="1"/>
    <cellStyle name="Followed Hyperlink" xfId="33361" builtinId="9" hidden="1"/>
    <cellStyle name="Followed Hyperlink" xfId="33360" builtinId="9" hidden="1"/>
    <cellStyle name="Followed Hyperlink" xfId="33359" builtinId="9" hidden="1"/>
    <cellStyle name="Followed Hyperlink" xfId="33358" builtinId="9" hidden="1"/>
    <cellStyle name="Followed Hyperlink" xfId="33357" builtinId="9" hidden="1"/>
    <cellStyle name="Followed Hyperlink" xfId="33356" builtinId="9" hidden="1"/>
    <cellStyle name="Followed Hyperlink" xfId="33355" builtinId="9" hidden="1"/>
    <cellStyle name="Followed Hyperlink" xfId="33353" builtinId="9" hidden="1"/>
    <cellStyle name="Followed Hyperlink" xfId="33351" builtinId="9" hidden="1"/>
    <cellStyle name="Followed Hyperlink" xfId="33350" builtinId="9" hidden="1"/>
    <cellStyle name="Followed Hyperlink" xfId="34352" builtinId="9" hidden="1"/>
    <cellStyle name="Followed Hyperlink" xfId="34351" builtinId="9" hidden="1"/>
    <cellStyle name="Followed Hyperlink" xfId="34350" builtinId="9" hidden="1"/>
    <cellStyle name="Followed Hyperlink" xfId="34349" builtinId="9" hidden="1"/>
    <cellStyle name="Followed Hyperlink" xfId="34348" builtinId="9" hidden="1"/>
    <cellStyle name="Followed Hyperlink" xfId="34347" builtinId="9" hidden="1"/>
    <cellStyle name="Followed Hyperlink" xfId="34346" builtinId="9" hidden="1"/>
    <cellStyle name="Followed Hyperlink" xfId="34345" builtinId="9" hidden="1"/>
    <cellStyle name="Followed Hyperlink" xfId="34344" builtinId="9" hidden="1"/>
    <cellStyle name="Followed Hyperlink" xfId="34343" builtinId="9" hidden="1"/>
    <cellStyle name="Followed Hyperlink" xfId="34342" builtinId="9" hidden="1"/>
    <cellStyle name="Followed Hyperlink" xfId="34341" builtinId="9" hidden="1"/>
    <cellStyle name="Followed Hyperlink" xfId="34340" builtinId="9" hidden="1"/>
    <cellStyle name="Followed Hyperlink" xfId="34339" builtinId="9" hidden="1"/>
    <cellStyle name="Followed Hyperlink" xfId="34338" builtinId="9" hidden="1"/>
    <cellStyle name="Followed Hyperlink" xfId="34337" builtinId="9" hidden="1"/>
    <cellStyle name="Followed Hyperlink" xfId="34336" builtinId="9" hidden="1"/>
    <cellStyle name="Followed Hyperlink" xfId="34335" builtinId="9" hidden="1"/>
    <cellStyle name="Followed Hyperlink" xfId="34334" builtinId="9" hidden="1"/>
    <cellStyle name="Followed Hyperlink" xfId="34333" builtinId="9" hidden="1"/>
    <cellStyle name="Followed Hyperlink" xfId="34332" builtinId="9" hidden="1"/>
    <cellStyle name="Followed Hyperlink" xfId="34331" builtinId="9" hidden="1"/>
    <cellStyle name="Followed Hyperlink" xfId="34330" builtinId="9" hidden="1"/>
    <cellStyle name="Followed Hyperlink" xfId="34329" builtinId="9" hidden="1"/>
    <cellStyle name="Followed Hyperlink" xfId="33958" builtinId="9" hidden="1"/>
    <cellStyle name="Followed Hyperlink" xfId="33959" builtinId="9" hidden="1"/>
    <cellStyle name="Followed Hyperlink" xfId="33960" builtinId="9" hidden="1"/>
    <cellStyle name="Followed Hyperlink" xfId="33961" builtinId="9" hidden="1"/>
    <cellStyle name="Followed Hyperlink" xfId="33962" builtinId="9" hidden="1"/>
    <cellStyle name="Followed Hyperlink" xfId="33963" builtinId="9" hidden="1"/>
    <cellStyle name="Followed Hyperlink" xfId="34530" builtinId="9" hidden="1"/>
    <cellStyle name="Followed Hyperlink" xfId="33964" builtinId="9" hidden="1"/>
    <cellStyle name="Followed Hyperlink" xfId="34529" builtinId="9" hidden="1"/>
    <cellStyle name="Followed Hyperlink" xfId="33965" builtinId="9" hidden="1"/>
    <cellStyle name="Followed Hyperlink" xfId="34528" builtinId="9" hidden="1"/>
    <cellStyle name="Followed Hyperlink" xfId="34531" builtinId="9" hidden="1"/>
    <cellStyle name="Followed Hyperlink" xfId="33966" builtinId="9" hidden="1"/>
    <cellStyle name="Followed Hyperlink" xfId="33967" builtinId="9" hidden="1"/>
    <cellStyle name="Followed Hyperlink" xfId="33968" builtinId="9" hidden="1"/>
    <cellStyle name="Followed Hyperlink" xfId="33969" builtinId="9" hidden="1"/>
    <cellStyle name="Followed Hyperlink" xfId="33970" builtinId="9" hidden="1"/>
    <cellStyle name="Followed Hyperlink" xfId="33971" builtinId="9" hidden="1"/>
    <cellStyle name="Followed Hyperlink" xfId="33972" builtinId="9" hidden="1"/>
    <cellStyle name="Followed Hyperlink" xfId="33973" builtinId="9" hidden="1"/>
    <cellStyle name="Followed Hyperlink" xfId="33974" builtinId="9" hidden="1"/>
    <cellStyle name="Followed Hyperlink" xfId="33975" builtinId="9" hidden="1"/>
    <cellStyle name="Followed Hyperlink" xfId="33976" builtinId="9" hidden="1"/>
    <cellStyle name="Followed Hyperlink" xfId="33939" builtinId="9" hidden="1"/>
    <cellStyle name="Followed Hyperlink" xfId="34020" builtinId="9" hidden="1"/>
    <cellStyle name="Followed Hyperlink" xfId="34558" builtinId="9" hidden="1"/>
    <cellStyle name="Followed Hyperlink" xfId="34019" builtinId="9" hidden="1"/>
    <cellStyle name="Followed Hyperlink" xfId="34556" builtinId="9" hidden="1"/>
    <cellStyle name="Followed Hyperlink" xfId="34018" builtinId="9" hidden="1"/>
    <cellStyle name="Followed Hyperlink" xfId="34411" builtinId="9" hidden="1"/>
    <cellStyle name="Followed Hyperlink" xfId="34017" builtinId="9" hidden="1"/>
    <cellStyle name="Followed Hyperlink" xfId="34557" builtinId="9" hidden="1"/>
    <cellStyle name="Followed Hyperlink" xfId="34016" builtinId="9" hidden="1"/>
    <cellStyle name="Followed Hyperlink" xfId="34554" builtinId="9" hidden="1"/>
    <cellStyle name="Followed Hyperlink" xfId="34388" builtinId="9" hidden="1"/>
    <cellStyle name="Followed Hyperlink" xfId="34387" builtinId="9" hidden="1"/>
    <cellStyle name="Followed Hyperlink" xfId="34383" builtinId="9" hidden="1"/>
    <cellStyle name="Followed Hyperlink" xfId="34555" builtinId="9" hidden="1"/>
    <cellStyle name="Followed Hyperlink" xfId="34382" builtinId="9" hidden="1"/>
    <cellStyle name="Followed Hyperlink" xfId="33988" builtinId="9" hidden="1"/>
    <cellStyle name="Followed Hyperlink" xfId="34381" builtinId="9" hidden="1"/>
    <cellStyle name="Followed Hyperlink" xfId="33940" builtinId="9" hidden="1"/>
    <cellStyle name="Followed Hyperlink" xfId="34379" builtinId="9" hidden="1"/>
    <cellStyle name="Followed Hyperlink" xfId="34377" builtinId="9" hidden="1"/>
    <cellStyle name="Followed Hyperlink" xfId="34367" builtinId="9" hidden="1"/>
    <cellStyle name="Followed Hyperlink" xfId="34366" builtinId="9" hidden="1"/>
    <cellStyle name="Followed Hyperlink" xfId="34353" builtinId="9" hidden="1"/>
    <cellStyle name="Followed Hyperlink" xfId="34114" builtinId="9" hidden="1"/>
    <cellStyle name="Followed Hyperlink" xfId="33999" builtinId="9" hidden="1"/>
    <cellStyle name="Followed Hyperlink" xfId="34600" builtinId="9" hidden="1"/>
    <cellStyle name="Followed Hyperlink" xfId="33950" builtinId="9" hidden="1"/>
    <cellStyle name="Followed Hyperlink" xfId="34009" builtinId="9" hidden="1"/>
    <cellStyle name="Followed Hyperlink" xfId="33955" builtinId="9" hidden="1"/>
    <cellStyle name="Followed Hyperlink" xfId="34582" builtinId="9" hidden="1"/>
    <cellStyle name="Followed Hyperlink" xfId="34543" builtinId="9" hidden="1"/>
    <cellStyle name="Followed Hyperlink" xfId="34029" builtinId="9" hidden="1"/>
    <cellStyle name="Followed Hyperlink" xfId="34599" builtinId="9" hidden="1"/>
    <cellStyle name="Followed Hyperlink" xfId="34517" builtinId="9" hidden="1"/>
    <cellStyle name="Followed Hyperlink" xfId="34000" builtinId="9" hidden="1"/>
    <cellStyle name="Followed Hyperlink" xfId="34544" builtinId="9" hidden="1"/>
    <cellStyle name="Followed Hyperlink" xfId="34012" builtinId="9" hidden="1"/>
    <cellStyle name="Followed Hyperlink" xfId="33942" builtinId="9" hidden="1"/>
    <cellStyle name="Followed Hyperlink" xfId="34039" builtinId="9" hidden="1"/>
    <cellStyle name="Followed Hyperlink" xfId="34008" builtinId="9" hidden="1"/>
    <cellStyle name="Followed Hyperlink" xfId="34395" builtinId="9" hidden="1"/>
    <cellStyle name="Followed Hyperlink" xfId="34441" builtinId="9" hidden="1"/>
    <cellStyle name="Followed Hyperlink" xfId="34013" builtinId="9" hidden="1"/>
    <cellStyle name="Followed Hyperlink" xfId="34014" builtinId="9" hidden="1"/>
    <cellStyle name="Followed Hyperlink" xfId="34571" builtinId="9" hidden="1"/>
    <cellStyle name="Followed Hyperlink" xfId="34011" builtinId="9" hidden="1"/>
    <cellStyle name="Followed Hyperlink" xfId="34607" builtinId="9" hidden="1"/>
    <cellStyle name="Followed Hyperlink" xfId="33947" builtinId="9" hidden="1"/>
    <cellStyle name="Followed Hyperlink" xfId="34422" builtinId="9" hidden="1"/>
    <cellStyle name="Followed Hyperlink" xfId="34026" builtinId="9" hidden="1"/>
    <cellStyle name="Followed Hyperlink" xfId="34551" builtinId="9" hidden="1"/>
    <cellStyle name="Followed Hyperlink" xfId="34006" builtinId="9" hidden="1"/>
    <cellStyle name="Followed Hyperlink" xfId="34401" builtinId="9" hidden="1"/>
    <cellStyle name="Followed Hyperlink" xfId="34595" builtinId="9" hidden="1"/>
    <cellStyle name="Followed Hyperlink" xfId="34005" builtinId="9" hidden="1"/>
    <cellStyle name="Followed Hyperlink" xfId="34364" builtinId="9" hidden="1"/>
    <cellStyle name="Followed Hyperlink" xfId="34481" builtinId="9" hidden="1"/>
    <cellStyle name="Followed Hyperlink" xfId="34423" builtinId="9" hidden="1"/>
    <cellStyle name="Followed Hyperlink" xfId="33948" builtinId="9" hidden="1"/>
    <cellStyle name="Followed Hyperlink" xfId="34617" builtinId="9" hidden="1"/>
    <cellStyle name="Followed Hyperlink" xfId="34380" builtinId="9" hidden="1"/>
    <cellStyle name="Followed Hyperlink" xfId="34425" builtinId="9" hidden="1"/>
    <cellStyle name="Followed Hyperlink" xfId="34001" builtinId="9" hidden="1"/>
    <cellStyle name="Followed Hyperlink" xfId="34433" builtinId="9" hidden="1"/>
    <cellStyle name="Followed Hyperlink" xfId="34602" builtinId="9" hidden="1"/>
    <cellStyle name="Followed Hyperlink" xfId="34424" builtinId="9" hidden="1"/>
    <cellStyle name="Followed Hyperlink" xfId="34613" builtinId="9" hidden="1"/>
    <cellStyle name="Followed Hyperlink" xfId="34036" builtinId="9" hidden="1"/>
    <cellStyle name="Followed Hyperlink" xfId="34432" builtinId="9" hidden="1"/>
    <cellStyle name="Followed Hyperlink" xfId="33985" builtinId="9" hidden="1"/>
    <cellStyle name="Followed Hyperlink" xfId="34032" builtinId="9" hidden="1"/>
    <cellStyle name="Followed Hyperlink" xfId="34569" builtinId="9" hidden="1"/>
    <cellStyle name="Followed Hyperlink" xfId="34539" builtinId="9" hidden="1"/>
    <cellStyle name="Followed Hyperlink" xfId="34570" builtinId="9" hidden="1"/>
    <cellStyle name="Followed Hyperlink" xfId="33949" builtinId="9" hidden="1"/>
    <cellStyle name="Followed Hyperlink" xfId="34598" builtinId="9" hidden="1"/>
    <cellStyle name="Followed Hyperlink" xfId="33993" builtinId="9" hidden="1"/>
    <cellStyle name="Followed Hyperlink" xfId="34328" builtinId="9" hidden="1"/>
    <cellStyle name="Followed Hyperlink" xfId="34027" builtinId="9" hidden="1"/>
    <cellStyle name="Followed Hyperlink" xfId="34007" builtinId="9" hidden="1"/>
    <cellStyle name="Followed Hyperlink" xfId="34605" builtinId="9" hidden="1"/>
    <cellStyle name="Followed Hyperlink" xfId="34003" builtinId="9" hidden="1"/>
    <cellStyle name="Followed Hyperlink" xfId="34376" builtinId="9" hidden="1"/>
    <cellStyle name="Followed Hyperlink" xfId="34378" builtinId="9" hidden="1"/>
    <cellStyle name="Followed Hyperlink" xfId="34394" builtinId="9" hidden="1"/>
    <cellStyle name="Followed Hyperlink" xfId="33991" builtinId="9" hidden="1"/>
    <cellStyle name="Followed Hyperlink" xfId="34606" builtinId="9" hidden="1"/>
    <cellStyle name="Followed Hyperlink" xfId="33957" builtinId="9" hidden="1"/>
    <cellStyle name="Followed Hyperlink" xfId="34484" builtinId="9" hidden="1"/>
    <cellStyle name="Followed Hyperlink" xfId="34550" builtinId="9" hidden="1"/>
    <cellStyle name="Followed Hyperlink" xfId="33952" builtinId="9" hidden="1"/>
    <cellStyle name="Followed Hyperlink" xfId="33995" builtinId="9" hidden="1"/>
    <cellStyle name="Followed Hyperlink" xfId="34389" builtinId="9" hidden="1"/>
    <cellStyle name="Followed Hyperlink" xfId="34532" builtinId="9" hidden="1"/>
    <cellStyle name="Followed Hyperlink" xfId="33954" builtinId="9" hidden="1"/>
    <cellStyle name="Followed Hyperlink" xfId="33984" builtinId="9" hidden="1"/>
    <cellStyle name="Followed Hyperlink" xfId="33113" builtinId="9" hidden="1"/>
    <cellStyle name="Followed Hyperlink" xfId="33114" builtinId="9" hidden="1"/>
    <cellStyle name="Followed Hyperlink" xfId="33115" builtinId="9" hidden="1"/>
    <cellStyle name="Followed Hyperlink" xfId="33116" builtinId="9" hidden="1"/>
    <cellStyle name="Followed Hyperlink" xfId="33117" builtinId="9" hidden="1"/>
    <cellStyle name="Followed Hyperlink" xfId="33118" builtinId="9" hidden="1"/>
    <cellStyle name="Followed Hyperlink" xfId="33119" builtinId="9" hidden="1"/>
    <cellStyle name="Followed Hyperlink" xfId="33120" builtinId="9" hidden="1"/>
    <cellStyle name="Followed Hyperlink" xfId="33121" builtinId="9" hidden="1"/>
    <cellStyle name="Followed Hyperlink" xfId="33122" builtinId="9" hidden="1"/>
    <cellStyle name="Followed Hyperlink" xfId="33123" builtinId="9" hidden="1"/>
    <cellStyle name="Followed Hyperlink" xfId="33124" builtinId="9" hidden="1"/>
    <cellStyle name="Followed Hyperlink" xfId="33125" builtinId="9" hidden="1"/>
    <cellStyle name="Followed Hyperlink" xfId="33126" builtinId="9" hidden="1"/>
    <cellStyle name="Followed Hyperlink" xfId="33127" builtinId="9" hidden="1"/>
    <cellStyle name="Followed Hyperlink" xfId="33128" builtinId="9" hidden="1"/>
    <cellStyle name="Followed Hyperlink" xfId="33129" builtinId="9" hidden="1"/>
    <cellStyle name="Followed Hyperlink" xfId="33130" builtinId="9" hidden="1"/>
    <cellStyle name="Followed Hyperlink" xfId="33131" builtinId="9" hidden="1"/>
    <cellStyle name="Followed Hyperlink" xfId="33132" builtinId="9" hidden="1"/>
    <cellStyle name="Followed Hyperlink" xfId="33133" builtinId="9" hidden="1"/>
    <cellStyle name="Followed Hyperlink" xfId="33134" builtinId="9" hidden="1"/>
    <cellStyle name="Followed Hyperlink" xfId="33135" builtinId="9" hidden="1"/>
    <cellStyle name="Followed Hyperlink" xfId="33136" builtinId="9" hidden="1"/>
    <cellStyle name="Followed Hyperlink" xfId="35263" builtinId="9" hidden="1"/>
    <cellStyle name="Followed Hyperlink" xfId="35262" builtinId="9" hidden="1"/>
    <cellStyle name="Followed Hyperlink" xfId="35261" builtinId="9" hidden="1"/>
    <cellStyle name="Followed Hyperlink" xfId="35260" builtinId="9" hidden="1"/>
    <cellStyle name="Followed Hyperlink" xfId="35259" builtinId="9" hidden="1"/>
    <cellStyle name="Followed Hyperlink" xfId="35258" builtinId="9" hidden="1"/>
    <cellStyle name="Followed Hyperlink" xfId="35257" builtinId="9" hidden="1"/>
    <cellStyle name="Followed Hyperlink" xfId="35256" builtinId="9" hidden="1"/>
    <cellStyle name="Followed Hyperlink" xfId="35255" builtinId="9" hidden="1"/>
    <cellStyle name="Followed Hyperlink" xfId="35254" builtinId="9" hidden="1"/>
    <cellStyle name="Followed Hyperlink" xfId="35253" builtinId="9" hidden="1"/>
    <cellStyle name="Followed Hyperlink" xfId="35252" builtinId="9" hidden="1"/>
    <cellStyle name="Followed Hyperlink" xfId="35251" builtinId="9" hidden="1"/>
    <cellStyle name="Followed Hyperlink" xfId="35250" builtinId="9" hidden="1"/>
    <cellStyle name="Followed Hyperlink" xfId="35249" builtinId="9" hidden="1"/>
    <cellStyle name="Followed Hyperlink" xfId="35248" builtinId="9" hidden="1"/>
    <cellStyle name="Followed Hyperlink" xfId="35247" builtinId="9" hidden="1"/>
    <cellStyle name="Followed Hyperlink" xfId="35246" builtinId="9" hidden="1"/>
    <cellStyle name="Followed Hyperlink" xfId="35245" builtinId="9" hidden="1"/>
    <cellStyle name="Followed Hyperlink" xfId="35244" builtinId="9" hidden="1"/>
    <cellStyle name="Followed Hyperlink" xfId="35243" builtinId="9" hidden="1"/>
    <cellStyle name="Followed Hyperlink" xfId="35242" builtinId="9" hidden="1"/>
    <cellStyle name="Followed Hyperlink" xfId="35241" builtinId="9" hidden="1"/>
    <cellStyle name="Followed Hyperlink" xfId="35240" builtinId="9" hidden="1"/>
    <cellStyle name="Followed Hyperlink" xfId="34765" builtinId="9" hidden="1"/>
    <cellStyle name="Followed Hyperlink" xfId="34766" builtinId="9" hidden="1"/>
    <cellStyle name="Followed Hyperlink" xfId="34767" builtinId="9" hidden="1"/>
    <cellStyle name="Followed Hyperlink" xfId="34768" builtinId="9" hidden="1"/>
    <cellStyle name="Followed Hyperlink" xfId="34769" builtinId="9" hidden="1"/>
    <cellStyle name="Followed Hyperlink" xfId="34770" builtinId="9" hidden="1"/>
    <cellStyle name="Followed Hyperlink" xfId="35455" builtinId="9" hidden="1"/>
    <cellStyle name="Followed Hyperlink" xfId="34771" builtinId="9" hidden="1"/>
    <cellStyle name="Followed Hyperlink" xfId="35454" builtinId="9" hidden="1"/>
    <cellStyle name="Followed Hyperlink" xfId="34772" builtinId="9" hidden="1"/>
    <cellStyle name="Followed Hyperlink" xfId="35453" builtinId="9" hidden="1"/>
    <cellStyle name="Followed Hyperlink" xfId="35456" builtinId="9" hidden="1"/>
    <cellStyle name="Followed Hyperlink" xfId="34773" builtinId="9" hidden="1"/>
    <cellStyle name="Followed Hyperlink" xfId="34774" builtinId="9" hidden="1"/>
    <cellStyle name="Followed Hyperlink" xfId="34775" builtinId="9" hidden="1"/>
    <cellStyle name="Followed Hyperlink" xfId="34776" builtinId="9" hidden="1"/>
    <cellStyle name="Followed Hyperlink" xfId="34777" builtinId="9" hidden="1"/>
    <cellStyle name="Followed Hyperlink" xfId="34778" builtinId="9" hidden="1"/>
    <cellStyle name="Followed Hyperlink" xfId="34779" builtinId="9" hidden="1"/>
    <cellStyle name="Followed Hyperlink" xfId="34780" builtinId="9" hidden="1"/>
    <cellStyle name="Followed Hyperlink" xfId="34781" builtinId="9" hidden="1"/>
    <cellStyle name="Followed Hyperlink" xfId="34782" builtinId="9" hidden="1"/>
    <cellStyle name="Followed Hyperlink" xfId="34783" builtinId="9" hidden="1"/>
    <cellStyle name="Followed Hyperlink" xfId="34731" builtinId="9" hidden="1"/>
    <cellStyle name="Followed Hyperlink" xfId="34825" builtinId="9" hidden="1"/>
    <cellStyle name="Followed Hyperlink" xfId="35503" builtinId="9" hidden="1"/>
    <cellStyle name="Followed Hyperlink" xfId="34824" builtinId="9" hidden="1"/>
    <cellStyle name="Followed Hyperlink" xfId="35501" builtinId="9" hidden="1"/>
    <cellStyle name="Followed Hyperlink" xfId="34823" builtinId="9" hidden="1"/>
    <cellStyle name="Followed Hyperlink" xfId="35330" builtinId="9" hidden="1"/>
    <cellStyle name="Followed Hyperlink" xfId="34822" builtinId="9" hidden="1"/>
    <cellStyle name="Followed Hyperlink" xfId="35502" builtinId="9" hidden="1"/>
    <cellStyle name="Followed Hyperlink" xfId="34821" builtinId="9" hidden="1"/>
    <cellStyle name="Followed Hyperlink" xfId="35499" builtinId="9" hidden="1"/>
    <cellStyle name="Followed Hyperlink" xfId="35303" builtinId="9" hidden="1"/>
    <cellStyle name="Followed Hyperlink" xfId="35302" builtinId="9" hidden="1"/>
    <cellStyle name="Followed Hyperlink" xfId="35298" builtinId="9" hidden="1"/>
    <cellStyle name="Followed Hyperlink" xfId="35500" builtinId="9" hidden="1"/>
    <cellStyle name="Followed Hyperlink" xfId="35297" builtinId="9" hidden="1"/>
    <cellStyle name="Followed Hyperlink" xfId="34793" builtinId="9" hidden="1"/>
    <cellStyle name="Followed Hyperlink" xfId="35296" builtinId="9" hidden="1"/>
    <cellStyle name="Followed Hyperlink" xfId="34732" builtinId="9" hidden="1"/>
    <cellStyle name="Followed Hyperlink" xfId="35294" builtinId="9" hidden="1"/>
    <cellStyle name="Followed Hyperlink" xfId="35292" builtinId="9" hidden="1"/>
    <cellStyle name="Followed Hyperlink" xfId="35280" builtinId="9" hidden="1"/>
    <cellStyle name="Followed Hyperlink" xfId="35279" builtinId="9" hidden="1"/>
    <cellStyle name="Followed Hyperlink" xfId="35264" builtinId="9" hidden="1"/>
    <cellStyle name="Followed Hyperlink" xfId="34924" builtinId="9" hidden="1"/>
    <cellStyle name="Followed Hyperlink" xfId="34804" builtinId="9" hidden="1"/>
    <cellStyle name="Followed Hyperlink" xfId="35547" builtinId="9" hidden="1"/>
    <cellStyle name="Followed Hyperlink" xfId="34753" builtinId="9" hidden="1"/>
    <cellStyle name="Followed Hyperlink" xfId="34814" builtinId="9" hidden="1"/>
    <cellStyle name="Followed Hyperlink" xfId="34761" builtinId="9" hidden="1"/>
    <cellStyle name="Followed Hyperlink" xfId="35529" builtinId="9" hidden="1"/>
    <cellStyle name="Followed Hyperlink" xfId="35470" builtinId="9" hidden="1"/>
    <cellStyle name="Followed Hyperlink" xfId="34835" builtinId="9" hidden="1"/>
    <cellStyle name="Followed Hyperlink" xfId="35546" builtinId="9" hidden="1"/>
    <cellStyle name="Followed Hyperlink" xfId="35441" builtinId="9" hidden="1"/>
    <cellStyle name="Followed Hyperlink" xfId="34805" builtinId="9" hidden="1"/>
    <cellStyle name="Followed Hyperlink" xfId="35471" builtinId="9" hidden="1"/>
    <cellStyle name="Followed Hyperlink" xfId="34817" builtinId="9" hidden="1"/>
    <cellStyle name="Followed Hyperlink" xfId="34734" builtinId="9" hidden="1"/>
    <cellStyle name="Followed Hyperlink" xfId="34847" builtinId="9" hidden="1"/>
    <cellStyle name="Followed Hyperlink" xfId="34813" builtinId="9" hidden="1"/>
    <cellStyle name="Followed Hyperlink" xfId="35313" builtinId="9" hidden="1"/>
    <cellStyle name="Followed Hyperlink" xfId="35362" builtinId="9" hidden="1"/>
    <cellStyle name="Followed Hyperlink" xfId="34818" builtinId="9" hidden="1"/>
    <cellStyle name="Followed Hyperlink" xfId="34819" builtinId="9" hidden="1"/>
    <cellStyle name="Followed Hyperlink" xfId="35516" builtinId="9" hidden="1"/>
    <cellStyle name="Followed Hyperlink" xfId="34816" builtinId="9" hidden="1"/>
    <cellStyle name="Followed Hyperlink" xfId="35554" builtinId="9" hidden="1"/>
    <cellStyle name="Followed Hyperlink" xfId="34743" builtinId="9" hidden="1"/>
    <cellStyle name="Followed Hyperlink" xfId="35342" builtinId="9" hidden="1"/>
    <cellStyle name="Followed Hyperlink" xfId="34832" builtinId="9" hidden="1"/>
    <cellStyle name="Followed Hyperlink" xfId="35479" builtinId="9" hidden="1"/>
    <cellStyle name="Followed Hyperlink" xfId="34811" builtinId="9" hidden="1"/>
    <cellStyle name="Followed Hyperlink" xfId="35320" builtinId="9" hidden="1"/>
    <cellStyle name="Followed Hyperlink" xfId="35542" builtinId="9" hidden="1"/>
    <cellStyle name="Followed Hyperlink" xfId="34810" builtinId="9" hidden="1"/>
    <cellStyle name="Followed Hyperlink" xfId="35277" builtinId="9" hidden="1"/>
    <cellStyle name="Followed Hyperlink" xfId="35405" builtinId="9" hidden="1"/>
    <cellStyle name="Followed Hyperlink" xfId="35343" builtinId="9" hidden="1"/>
    <cellStyle name="Followed Hyperlink" xfId="34751" builtinId="9" hidden="1"/>
    <cellStyle name="Followed Hyperlink" xfId="35564" builtinId="9" hidden="1"/>
    <cellStyle name="Followed Hyperlink" xfId="35295" builtinId="9" hidden="1"/>
    <cellStyle name="Followed Hyperlink" xfId="35345" builtinId="9" hidden="1"/>
    <cellStyle name="Followed Hyperlink" xfId="34806" builtinId="9" hidden="1"/>
    <cellStyle name="Followed Hyperlink" xfId="35354" builtinId="9" hidden="1"/>
    <cellStyle name="Followed Hyperlink" xfId="35549" builtinId="9" hidden="1"/>
    <cellStyle name="Followed Hyperlink" xfId="35344" builtinId="9" hidden="1"/>
    <cellStyle name="Followed Hyperlink" xfId="35560" builtinId="9" hidden="1"/>
    <cellStyle name="Followed Hyperlink" xfId="34844" builtinId="9" hidden="1"/>
    <cellStyle name="Followed Hyperlink" xfId="35353" builtinId="9" hidden="1"/>
    <cellStyle name="Followed Hyperlink" xfId="34790" builtinId="9" hidden="1"/>
    <cellStyle name="Followed Hyperlink" xfId="34839" builtinId="9" hidden="1"/>
    <cellStyle name="Followed Hyperlink" xfId="35514" builtinId="9" hidden="1"/>
    <cellStyle name="Followed Hyperlink" xfId="35466" builtinId="9" hidden="1"/>
    <cellStyle name="Followed Hyperlink" xfId="35515" builtinId="9" hidden="1"/>
    <cellStyle name="Followed Hyperlink" xfId="34752" builtinId="9" hidden="1"/>
    <cellStyle name="Followed Hyperlink" xfId="35545" builtinId="9" hidden="1"/>
    <cellStyle name="Followed Hyperlink" xfId="34798" builtinId="9" hidden="1"/>
    <cellStyle name="Followed Hyperlink" xfId="35239" builtinId="9" hidden="1"/>
    <cellStyle name="Followed Hyperlink" xfId="34833" builtinId="9" hidden="1"/>
    <cellStyle name="Followed Hyperlink" xfId="34812" builtinId="9" hidden="1"/>
    <cellStyle name="Followed Hyperlink" xfId="35552" builtinId="9" hidden="1"/>
    <cellStyle name="Followed Hyperlink" xfId="34808" builtinId="9" hidden="1"/>
    <cellStyle name="Followed Hyperlink" xfId="35289" builtinId="9" hidden="1"/>
    <cellStyle name="Followed Hyperlink" xfId="35293" builtinId="9" hidden="1"/>
    <cellStyle name="Followed Hyperlink" xfId="35312" builtinId="9" hidden="1"/>
    <cellStyle name="Followed Hyperlink" xfId="34796" builtinId="9" hidden="1"/>
    <cellStyle name="Followed Hyperlink" xfId="35553" builtinId="9" hidden="1"/>
    <cellStyle name="Followed Hyperlink" xfId="34763" builtinId="9" hidden="1"/>
    <cellStyle name="Followed Hyperlink" xfId="35408" builtinId="9" hidden="1"/>
    <cellStyle name="Followed Hyperlink" xfId="35478" builtinId="9" hidden="1"/>
    <cellStyle name="Followed Hyperlink" xfId="34757" builtinId="9" hidden="1"/>
    <cellStyle name="Followed Hyperlink" xfId="34800" builtinId="9" hidden="1"/>
    <cellStyle name="Followed Hyperlink" xfId="35304" builtinId="9" hidden="1"/>
    <cellStyle name="Followed Hyperlink" xfId="35459" builtinId="9" hidden="1"/>
    <cellStyle name="Followed Hyperlink" xfId="34759" builtinId="9" hidden="1"/>
    <cellStyle name="Followed Hyperlink" xfId="34789" builtinId="9" hidden="1"/>
    <cellStyle name="Followed Hyperlink" xfId="33444" builtinId="9" hidden="1"/>
    <cellStyle name="Followed Hyperlink" xfId="33445" builtinId="9" hidden="1"/>
    <cellStyle name="Followed Hyperlink" xfId="33446" builtinId="9" hidden="1"/>
    <cellStyle name="Followed Hyperlink" xfId="33447" builtinId="9" hidden="1"/>
    <cellStyle name="Followed Hyperlink" xfId="33448" builtinId="9" hidden="1"/>
    <cellStyle name="Followed Hyperlink" xfId="33449" builtinId="9" hidden="1"/>
    <cellStyle name="Followed Hyperlink" xfId="33450" builtinId="9" hidden="1"/>
    <cellStyle name="Followed Hyperlink" xfId="33451" builtinId="9" hidden="1"/>
    <cellStyle name="Followed Hyperlink" xfId="33452" builtinId="9" hidden="1"/>
    <cellStyle name="Followed Hyperlink" xfId="33453" builtinId="9" hidden="1"/>
    <cellStyle name="Followed Hyperlink" xfId="33454" builtinId="9" hidden="1"/>
    <cellStyle name="Followed Hyperlink" xfId="33455" builtinId="9" hidden="1"/>
    <cellStyle name="Followed Hyperlink" xfId="33456" builtinId="9" hidden="1"/>
    <cellStyle name="Followed Hyperlink" xfId="33457" builtinId="9" hidden="1"/>
    <cellStyle name="Followed Hyperlink" xfId="33458" builtinId="9" hidden="1"/>
    <cellStyle name="Followed Hyperlink" xfId="33459" builtinId="9" hidden="1"/>
    <cellStyle name="Followed Hyperlink" xfId="33460" builtinId="9" hidden="1"/>
    <cellStyle name="Followed Hyperlink" xfId="33461" builtinId="9" hidden="1"/>
    <cellStyle name="Followed Hyperlink" xfId="33462" builtinId="9" hidden="1"/>
    <cellStyle name="Followed Hyperlink" xfId="33463" builtinId="9" hidden="1"/>
    <cellStyle name="Followed Hyperlink" xfId="33464" builtinId="9" hidden="1"/>
    <cellStyle name="Followed Hyperlink" xfId="33465" builtinId="9" hidden="1"/>
    <cellStyle name="Followed Hyperlink" xfId="33194" builtinId="9" hidden="1"/>
    <cellStyle name="Followed Hyperlink" xfId="34590" builtinId="9" hidden="1"/>
    <cellStyle name="Followed Hyperlink" xfId="36216" builtinId="9" hidden="1"/>
    <cellStyle name="Followed Hyperlink" xfId="36215" builtinId="9" hidden="1"/>
    <cellStyle name="Followed Hyperlink" xfId="36214" builtinId="9" hidden="1"/>
    <cellStyle name="Followed Hyperlink" xfId="36213" builtinId="9" hidden="1"/>
    <cellStyle name="Followed Hyperlink" xfId="36212" builtinId="9" hidden="1"/>
    <cellStyle name="Followed Hyperlink" xfId="36211" builtinId="9" hidden="1"/>
    <cellStyle name="Followed Hyperlink" xfId="36210" builtinId="9" hidden="1"/>
    <cellStyle name="Followed Hyperlink" xfId="36209" builtinId="9" hidden="1"/>
    <cellStyle name="Followed Hyperlink" xfId="36208" builtinId="9" hidden="1"/>
    <cellStyle name="Followed Hyperlink" xfId="36207" builtinId="9" hidden="1"/>
    <cellStyle name="Followed Hyperlink" xfId="36206" builtinId="9" hidden="1"/>
    <cellStyle name="Followed Hyperlink" xfId="36205" builtinId="9" hidden="1"/>
    <cellStyle name="Followed Hyperlink" xfId="36204" builtinId="9" hidden="1"/>
    <cellStyle name="Followed Hyperlink" xfId="36203" builtinId="9" hidden="1"/>
    <cellStyle name="Followed Hyperlink" xfId="36202" builtinId="9" hidden="1"/>
    <cellStyle name="Followed Hyperlink" xfId="36201" builtinId="9" hidden="1"/>
    <cellStyle name="Followed Hyperlink" xfId="36200" builtinId="9" hidden="1"/>
    <cellStyle name="Followed Hyperlink" xfId="36199" builtinId="9" hidden="1"/>
    <cellStyle name="Followed Hyperlink" xfId="36198" builtinId="9" hidden="1"/>
    <cellStyle name="Followed Hyperlink" xfId="36197" builtinId="9" hidden="1"/>
    <cellStyle name="Followed Hyperlink" xfId="36196" builtinId="9" hidden="1"/>
    <cellStyle name="Followed Hyperlink" xfId="36195" builtinId="9" hidden="1"/>
    <cellStyle name="Followed Hyperlink" xfId="36194" builtinId="9" hidden="1"/>
    <cellStyle name="Followed Hyperlink" xfId="36193" builtinId="9" hidden="1"/>
    <cellStyle name="Followed Hyperlink" xfId="35708" builtinId="9" hidden="1"/>
    <cellStyle name="Followed Hyperlink" xfId="35709" builtinId="9" hidden="1"/>
    <cellStyle name="Followed Hyperlink" xfId="35710" builtinId="9" hidden="1"/>
    <cellStyle name="Followed Hyperlink" xfId="35711" builtinId="9" hidden="1"/>
    <cellStyle name="Followed Hyperlink" xfId="35712" builtinId="9" hidden="1"/>
    <cellStyle name="Followed Hyperlink" xfId="35713" builtinId="9" hidden="1"/>
    <cellStyle name="Followed Hyperlink" xfId="36443" builtinId="9" hidden="1"/>
    <cellStyle name="Followed Hyperlink" xfId="35714" builtinId="9" hidden="1"/>
    <cellStyle name="Followed Hyperlink" xfId="36442" builtinId="9" hidden="1"/>
    <cellStyle name="Followed Hyperlink" xfId="35715" builtinId="9" hidden="1"/>
    <cellStyle name="Followed Hyperlink" xfId="36441" builtinId="9" hidden="1"/>
    <cellStyle name="Followed Hyperlink" xfId="36444" builtinId="9" hidden="1"/>
    <cellStyle name="Followed Hyperlink" xfId="35716" builtinId="9" hidden="1"/>
    <cellStyle name="Followed Hyperlink" xfId="35717" builtinId="9" hidden="1"/>
    <cellStyle name="Followed Hyperlink" xfId="35718" builtinId="9" hidden="1"/>
    <cellStyle name="Followed Hyperlink" xfId="35719" builtinId="9" hidden="1"/>
    <cellStyle name="Followed Hyperlink" xfId="35720" builtinId="9" hidden="1"/>
    <cellStyle name="Followed Hyperlink" xfId="35721" builtinId="9" hidden="1"/>
    <cellStyle name="Followed Hyperlink" xfId="35722" builtinId="9" hidden="1"/>
    <cellStyle name="Followed Hyperlink" xfId="35723" builtinId="9" hidden="1"/>
    <cellStyle name="Followed Hyperlink" xfId="35724" builtinId="9" hidden="1"/>
    <cellStyle name="Followed Hyperlink" xfId="35725" builtinId="9" hidden="1"/>
    <cellStyle name="Followed Hyperlink" xfId="35726" builtinId="9" hidden="1"/>
    <cellStyle name="Followed Hyperlink" xfId="35674" builtinId="9" hidden="1"/>
    <cellStyle name="Followed Hyperlink" xfId="35778" builtinId="9" hidden="1"/>
    <cellStyle name="Followed Hyperlink" xfId="36495" builtinId="9" hidden="1"/>
    <cellStyle name="Followed Hyperlink" xfId="35777" builtinId="9" hidden="1"/>
    <cellStyle name="Followed Hyperlink" xfId="36493" builtinId="9" hidden="1"/>
    <cellStyle name="Followed Hyperlink" xfId="35776" builtinId="9" hidden="1"/>
    <cellStyle name="Followed Hyperlink" xfId="36288" builtinId="9" hidden="1"/>
    <cellStyle name="Followed Hyperlink" xfId="35775" builtinId="9" hidden="1"/>
    <cellStyle name="Followed Hyperlink" xfId="36494" builtinId="9" hidden="1"/>
    <cellStyle name="Followed Hyperlink" xfId="35774" builtinId="9" hidden="1"/>
    <cellStyle name="Followed Hyperlink" xfId="36491" builtinId="9" hidden="1"/>
    <cellStyle name="Followed Hyperlink" xfId="36256" builtinId="9" hidden="1"/>
    <cellStyle name="Followed Hyperlink" xfId="36255" builtinId="9" hidden="1"/>
    <cellStyle name="Followed Hyperlink" xfId="36251" builtinId="9" hidden="1"/>
    <cellStyle name="Followed Hyperlink" xfId="36492" builtinId="9" hidden="1"/>
    <cellStyle name="Followed Hyperlink" xfId="36250" builtinId="9" hidden="1"/>
    <cellStyle name="Followed Hyperlink" xfId="35746" builtinId="9" hidden="1"/>
    <cellStyle name="Followed Hyperlink" xfId="36249" builtinId="9" hidden="1"/>
    <cellStyle name="Followed Hyperlink" xfId="35675" builtinId="9" hidden="1"/>
    <cellStyle name="Followed Hyperlink" xfId="36247" builtinId="9" hidden="1"/>
    <cellStyle name="Followed Hyperlink" xfId="36245" builtinId="9" hidden="1"/>
    <cellStyle name="Followed Hyperlink" xfId="36233" builtinId="9" hidden="1"/>
    <cellStyle name="Followed Hyperlink" xfId="36232" builtinId="9" hidden="1"/>
    <cellStyle name="Followed Hyperlink" xfId="36217" builtinId="9" hidden="1"/>
    <cellStyle name="Followed Hyperlink" xfId="35877" builtinId="9" hidden="1"/>
    <cellStyle name="Followed Hyperlink" xfId="35757" builtinId="9" hidden="1"/>
    <cellStyle name="Followed Hyperlink" xfId="36547" builtinId="9" hidden="1"/>
    <cellStyle name="Followed Hyperlink" xfId="35696" builtinId="9" hidden="1"/>
    <cellStyle name="Followed Hyperlink" xfId="35767" builtinId="9" hidden="1"/>
    <cellStyle name="Followed Hyperlink" xfId="35704" builtinId="9" hidden="1"/>
    <cellStyle name="Followed Hyperlink" xfId="36535" builtinId="9" hidden="1"/>
    <cellStyle name="Followed Hyperlink" xfId="36462" builtinId="9" hidden="1"/>
    <cellStyle name="Followed Hyperlink" xfId="35788" builtinId="9" hidden="1"/>
    <cellStyle name="Followed Hyperlink" xfId="36546" builtinId="9" hidden="1"/>
    <cellStyle name="Followed Hyperlink" xfId="36426" builtinId="9" hidden="1"/>
    <cellStyle name="Followed Hyperlink" xfId="35758" builtinId="9" hidden="1"/>
    <cellStyle name="Followed Hyperlink" xfId="36463" builtinId="9" hidden="1"/>
    <cellStyle name="Followed Hyperlink" xfId="35770" builtinId="9" hidden="1"/>
    <cellStyle name="Followed Hyperlink" xfId="35677" builtinId="9" hidden="1"/>
    <cellStyle name="Followed Hyperlink" xfId="35800" builtinId="9" hidden="1"/>
    <cellStyle name="Followed Hyperlink" xfId="35766" builtinId="9" hidden="1"/>
    <cellStyle name="Followed Hyperlink" xfId="36267" builtinId="9" hidden="1"/>
    <cellStyle name="Followed Hyperlink" xfId="36320" builtinId="9" hidden="1"/>
    <cellStyle name="Followed Hyperlink" xfId="35771" builtinId="9" hidden="1"/>
    <cellStyle name="Followed Hyperlink" xfId="35772" builtinId="9" hidden="1"/>
    <cellStyle name="Followed Hyperlink" xfId="36508" builtinId="9" hidden="1"/>
    <cellStyle name="Followed Hyperlink" xfId="35769" builtinId="9" hidden="1"/>
    <cellStyle name="Followed Hyperlink" xfId="36554" builtinId="9" hidden="1"/>
    <cellStyle name="Followed Hyperlink" xfId="35686" builtinId="9" hidden="1"/>
    <cellStyle name="Followed Hyperlink" xfId="36300" builtinId="9" hidden="1"/>
    <cellStyle name="Followed Hyperlink" xfId="35785" builtinId="9" hidden="1"/>
    <cellStyle name="Followed Hyperlink" xfId="36471" builtinId="9" hidden="1"/>
    <cellStyle name="Followed Hyperlink" xfId="35764" builtinId="9" hidden="1"/>
    <cellStyle name="Followed Hyperlink" xfId="36274" builtinId="9" hidden="1"/>
    <cellStyle name="Followed Hyperlink" xfId="36542" builtinId="9" hidden="1"/>
    <cellStyle name="Followed Hyperlink" xfId="35763" builtinId="9" hidden="1"/>
    <cellStyle name="Followed Hyperlink" xfId="36230" builtinId="9" hidden="1"/>
    <cellStyle name="Followed Hyperlink" xfId="36390" builtinId="9" hidden="1"/>
    <cellStyle name="Followed Hyperlink" xfId="36301" builtinId="9" hidden="1"/>
    <cellStyle name="Followed Hyperlink" xfId="35694" builtinId="9" hidden="1"/>
    <cellStyle name="Followed Hyperlink" xfId="36564" builtinId="9" hidden="1"/>
    <cellStyle name="Followed Hyperlink" xfId="36248" builtinId="9" hidden="1"/>
    <cellStyle name="Followed Hyperlink" xfId="36303" builtinId="9" hidden="1"/>
    <cellStyle name="Followed Hyperlink" xfId="35759" builtinId="9" hidden="1"/>
    <cellStyle name="Followed Hyperlink" xfId="36312" builtinId="9" hidden="1"/>
    <cellStyle name="Followed Hyperlink" xfId="36549" builtinId="9" hidden="1"/>
    <cellStyle name="Followed Hyperlink" xfId="36302" builtinId="9" hidden="1"/>
    <cellStyle name="Followed Hyperlink" xfId="36560" builtinId="9" hidden="1"/>
    <cellStyle name="Followed Hyperlink" xfId="35797" builtinId="9" hidden="1"/>
    <cellStyle name="Followed Hyperlink" xfId="36311" builtinId="9" hidden="1"/>
    <cellStyle name="Followed Hyperlink" xfId="35743" builtinId="9" hidden="1"/>
    <cellStyle name="Followed Hyperlink" xfId="35792" builtinId="9" hidden="1"/>
    <cellStyle name="Followed Hyperlink" xfId="36506" builtinId="9" hidden="1"/>
    <cellStyle name="Followed Hyperlink" xfId="36454" builtinId="9" hidden="1"/>
    <cellStyle name="Followed Hyperlink" xfId="36507" builtinId="9" hidden="1"/>
    <cellStyle name="Followed Hyperlink" xfId="35695" builtinId="9" hidden="1"/>
    <cellStyle name="Followed Hyperlink" xfId="36545" builtinId="9" hidden="1"/>
    <cellStyle name="Followed Hyperlink" xfId="35751" builtinId="9" hidden="1"/>
    <cellStyle name="Followed Hyperlink" xfId="36192" builtinId="9" hidden="1"/>
    <cellStyle name="Followed Hyperlink" xfId="35786" builtinId="9" hidden="1"/>
    <cellStyle name="Followed Hyperlink" xfId="35765" builtinId="9" hidden="1"/>
    <cellStyle name="Followed Hyperlink" xfId="36552" builtinId="9" hidden="1"/>
    <cellStyle name="Followed Hyperlink" xfId="35761" builtinId="9" hidden="1"/>
    <cellStyle name="Followed Hyperlink" xfId="36242" builtinId="9" hidden="1"/>
    <cellStyle name="Followed Hyperlink" xfId="36246" builtinId="9" hidden="1"/>
    <cellStyle name="Followed Hyperlink" xfId="36266" builtinId="9" hidden="1"/>
    <cellStyle name="Followed Hyperlink" xfId="35749" builtinId="9" hidden="1"/>
    <cellStyle name="Followed Hyperlink" xfId="36553" builtinId="9" hidden="1"/>
    <cellStyle name="Followed Hyperlink" xfId="35706" builtinId="9" hidden="1"/>
    <cellStyle name="Followed Hyperlink" xfId="36393" builtinId="9" hidden="1"/>
    <cellStyle name="Followed Hyperlink" xfId="36470" builtinId="9" hidden="1"/>
    <cellStyle name="Followed Hyperlink" xfId="35700" builtinId="9" hidden="1"/>
    <cellStyle name="Followed Hyperlink" xfId="35753" builtinId="9" hidden="1"/>
    <cellStyle name="Followed Hyperlink" xfId="36258" builtinId="9" hidden="1"/>
    <cellStyle name="Followed Hyperlink" xfId="36447" builtinId="9" hidden="1"/>
    <cellStyle name="Followed Hyperlink" xfId="35702" builtinId="9" hidden="1"/>
    <cellStyle name="Followed Hyperlink" xfId="35742" builtinId="9" hidden="1"/>
    <cellStyle name="Followed Hyperlink" xfId="33174" builtinId="9" hidden="1"/>
    <cellStyle name="Followed Hyperlink" xfId="33501" builtinId="9" hidden="1"/>
    <cellStyle name="Followed Hyperlink" xfId="33175" builtinId="9" hidden="1"/>
    <cellStyle name="Followed Hyperlink" xfId="33068" builtinId="9" hidden="1"/>
    <cellStyle name="Followed Hyperlink" xfId="33067" builtinId="9" hidden="1"/>
    <cellStyle name="Followed Hyperlink" xfId="33176" builtinId="9" hidden="1"/>
    <cellStyle name="Followed Hyperlink" xfId="33500" builtinId="9" hidden="1"/>
    <cellStyle name="Followed Hyperlink" xfId="33177" builtinId="9" hidden="1"/>
    <cellStyle name="Followed Hyperlink" xfId="33499" builtinId="9" hidden="1"/>
    <cellStyle name="Followed Hyperlink" xfId="33178" builtinId="9" hidden="1"/>
    <cellStyle name="Followed Hyperlink" xfId="33498" builtinId="9" hidden="1"/>
    <cellStyle name="Followed Hyperlink" xfId="33179" builtinId="9" hidden="1"/>
    <cellStyle name="Followed Hyperlink" xfId="33180" builtinId="9" hidden="1"/>
    <cellStyle name="Followed Hyperlink" xfId="33497" builtinId="9" hidden="1"/>
    <cellStyle name="Followed Hyperlink" xfId="33181" builtinId="9" hidden="1"/>
    <cellStyle name="Followed Hyperlink" xfId="33330" builtinId="9" hidden="1"/>
    <cellStyle name="Followed Hyperlink" xfId="33182" builtinId="9" hidden="1"/>
    <cellStyle name="Followed Hyperlink" xfId="33495" builtinId="9" hidden="1"/>
    <cellStyle name="Followed Hyperlink" xfId="33316" builtinId="9" hidden="1"/>
    <cellStyle name="Followed Hyperlink" xfId="33328" builtinId="9" hidden="1"/>
    <cellStyle name="Followed Hyperlink" xfId="33315" builtinId="9" hidden="1"/>
    <cellStyle name="Followed Hyperlink" xfId="33329" builtinId="9" hidden="1"/>
    <cellStyle name="Followed Hyperlink" xfId="33314" builtinId="9" hidden="1"/>
    <cellStyle name="Followed Hyperlink" xfId="33183" builtinId="9" hidden="1"/>
    <cellStyle name="Followed Hyperlink" xfId="37074" builtinId="9" hidden="1"/>
    <cellStyle name="Followed Hyperlink" xfId="37073" builtinId="9" hidden="1"/>
    <cellStyle name="Followed Hyperlink" xfId="37072" builtinId="9" hidden="1"/>
    <cellStyle name="Followed Hyperlink" xfId="37071" builtinId="9" hidden="1"/>
    <cellStyle name="Followed Hyperlink" xfId="37070" builtinId="9" hidden="1"/>
    <cellStyle name="Followed Hyperlink" xfId="37069" builtinId="9" hidden="1"/>
    <cellStyle name="Followed Hyperlink" xfId="37068" builtinId="9" hidden="1"/>
    <cellStyle name="Followed Hyperlink" xfId="37067" builtinId="9" hidden="1"/>
    <cellStyle name="Followed Hyperlink" xfId="37066" builtinId="9" hidden="1"/>
    <cellStyle name="Followed Hyperlink" xfId="37065" builtinId="9" hidden="1"/>
    <cellStyle name="Followed Hyperlink" xfId="37064" builtinId="9" hidden="1"/>
    <cellStyle name="Followed Hyperlink" xfId="37063" builtinId="9" hidden="1"/>
    <cellStyle name="Followed Hyperlink" xfId="37062" builtinId="9" hidden="1"/>
    <cellStyle name="Followed Hyperlink" xfId="37061" builtinId="9" hidden="1"/>
    <cellStyle name="Followed Hyperlink" xfId="37060" builtinId="9" hidden="1"/>
    <cellStyle name="Followed Hyperlink" xfId="37059" builtinId="9" hidden="1"/>
    <cellStyle name="Followed Hyperlink" xfId="37058" builtinId="9" hidden="1"/>
    <cellStyle name="Followed Hyperlink" xfId="37057" builtinId="9" hidden="1"/>
    <cellStyle name="Followed Hyperlink" xfId="37056" builtinId="9" hidden="1"/>
    <cellStyle name="Followed Hyperlink" xfId="37055" builtinId="9" hidden="1"/>
    <cellStyle name="Followed Hyperlink" xfId="37054" builtinId="9" hidden="1"/>
    <cellStyle name="Followed Hyperlink" xfId="37053" builtinId="9" hidden="1"/>
    <cellStyle name="Followed Hyperlink" xfId="37052" builtinId="9" hidden="1"/>
    <cellStyle name="Followed Hyperlink" xfId="37051" builtinId="9" hidden="1"/>
    <cellStyle name="Followed Hyperlink" xfId="36677" builtinId="9" hidden="1"/>
    <cellStyle name="Followed Hyperlink" xfId="36678" builtinId="9" hidden="1"/>
    <cellStyle name="Followed Hyperlink" xfId="36679" builtinId="9" hidden="1"/>
    <cellStyle name="Followed Hyperlink" xfId="36680" builtinId="9" hidden="1"/>
    <cellStyle name="Followed Hyperlink" xfId="36681" builtinId="9" hidden="1"/>
    <cellStyle name="Followed Hyperlink" xfId="36682" builtinId="9" hidden="1"/>
    <cellStyle name="Followed Hyperlink" xfId="37297" builtinId="9" hidden="1"/>
    <cellStyle name="Followed Hyperlink" xfId="36683" builtinId="9" hidden="1"/>
    <cellStyle name="Followed Hyperlink" xfId="37296" builtinId="9" hidden="1"/>
    <cellStyle name="Followed Hyperlink" xfId="36684" builtinId="9" hidden="1"/>
    <cellStyle name="Followed Hyperlink" xfId="37295" builtinId="9" hidden="1"/>
    <cellStyle name="Followed Hyperlink" xfId="37298" builtinId="9" hidden="1"/>
    <cellStyle name="Followed Hyperlink" xfId="36685" builtinId="9" hidden="1"/>
    <cellStyle name="Followed Hyperlink" xfId="36686" builtinId="9" hidden="1"/>
    <cellStyle name="Followed Hyperlink" xfId="36687" builtinId="9" hidden="1"/>
    <cellStyle name="Followed Hyperlink" xfId="36688" builtinId="9" hidden="1"/>
    <cellStyle name="Followed Hyperlink" xfId="36689" builtinId="9" hidden="1"/>
    <cellStyle name="Followed Hyperlink" xfId="36690" builtinId="9" hidden="1"/>
    <cellStyle name="Followed Hyperlink" xfId="36691" builtinId="9" hidden="1"/>
    <cellStyle name="Followed Hyperlink" xfId="36692" builtinId="9" hidden="1"/>
    <cellStyle name="Followed Hyperlink" xfId="36693" builtinId="9" hidden="1"/>
    <cellStyle name="Followed Hyperlink" xfId="36694" builtinId="9" hidden="1"/>
    <cellStyle name="Followed Hyperlink" xfId="36695" builtinId="9" hidden="1"/>
    <cellStyle name="Followed Hyperlink" xfId="36655" builtinId="9" hidden="1"/>
    <cellStyle name="Followed Hyperlink" xfId="36755" builtinId="9" hidden="1"/>
    <cellStyle name="Followed Hyperlink" xfId="37329" builtinId="9" hidden="1"/>
    <cellStyle name="Followed Hyperlink" xfId="36754" builtinId="9" hidden="1"/>
    <cellStyle name="Followed Hyperlink" xfId="37327" builtinId="9" hidden="1"/>
    <cellStyle name="Followed Hyperlink" xfId="36753" builtinId="9" hidden="1"/>
    <cellStyle name="Followed Hyperlink" xfId="37141" builtinId="9" hidden="1"/>
    <cellStyle name="Followed Hyperlink" xfId="36752" builtinId="9" hidden="1"/>
    <cellStyle name="Followed Hyperlink" xfId="37328" builtinId="9" hidden="1"/>
    <cellStyle name="Followed Hyperlink" xfId="36751" builtinId="9" hidden="1"/>
    <cellStyle name="Followed Hyperlink" xfId="37325" builtinId="9" hidden="1"/>
    <cellStyle name="Followed Hyperlink" xfId="37110" builtinId="9" hidden="1"/>
    <cellStyle name="Followed Hyperlink" xfId="37109" builtinId="9" hidden="1"/>
    <cellStyle name="Followed Hyperlink" xfId="37105" builtinId="9" hidden="1"/>
    <cellStyle name="Followed Hyperlink" xfId="37326" builtinId="9" hidden="1"/>
    <cellStyle name="Followed Hyperlink" xfId="37104" builtinId="9" hidden="1"/>
    <cellStyle name="Followed Hyperlink" xfId="36723" builtinId="9" hidden="1"/>
    <cellStyle name="Followed Hyperlink" xfId="37103" builtinId="9" hidden="1"/>
    <cellStyle name="Followed Hyperlink" xfId="36656" builtinId="9" hidden="1"/>
    <cellStyle name="Followed Hyperlink" xfId="37101" builtinId="9" hidden="1"/>
    <cellStyle name="Followed Hyperlink" xfId="37099" builtinId="9" hidden="1"/>
    <cellStyle name="Followed Hyperlink" xfId="37089" builtinId="9" hidden="1"/>
    <cellStyle name="Followed Hyperlink" xfId="37088" builtinId="9" hidden="1"/>
    <cellStyle name="Followed Hyperlink" xfId="37075" builtinId="9" hidden="1"/>
    <cellStyle name="Followed Hyperlink" xfId="36844" builtinId="9" hidden="1"/>
    <cellStyle name="Followed Hyperlink" xfId="36734" builtinId="9" hidden="1"/>
    <cellStyle name="Followed Hyperlink" xfId="37380" builtinId="9" hidden="1"/>
    <cellStyle name="Followed Hyperlink" xfId="36666" builtinId="9" hidden="1"/>
    <cellStyle name="Followed Hyperlink" xfId="36744" builtinId="9" hidden="1"/>
    <cellStyle name="Followed Hyperlink" xfId="36671" builtinId="9" hidden="1"/>
    <cellStyle name="Followed Hyperlink" xfId="37371" builtinId="9" hidden="1"/>
    <cellStyle name="Followed Hyperlink" xfId="37315" builtinId="9" hidden="1"/>
    <cellStyle name="Followed Hyperlink" xfId="36764" builtinId="9" hidden="1"/>
    <cellStyle name="Followed Hyperlink" xfId="37379" builtinId="9" hidden="1"/>
    <cellStyle name="Followed Hyperlink" xfId="37278" builtinId="9" hidden="1"/>
    <cellStyle name="Followed Hyperlink" xfId="36735" builtinId="9" hidden="1"/>
    <cellStyle name="Followed Hyperlink" xfId="37316" builtinId="9" hidden="1"/>
    <cellStyle name="Followed Hyperlink" xfId="36747" builtinId="9" hidden="1"/>
    <cellStyle name="Followed Hyperlink" xfId="36658" builtinId="9" hidden="1"/>
    <cellStyle name="Followed Hyperlink" xfId="36770" builtinId="9" hidden="1"/>
    <cellStyle name="Followed Hyperlink" xfId="36743" builtinId="9" hidden="1"/>
    <cellStyle name="Followed Hyperlink" xfId="37121" builtinId="9" hidden="1"/>
    <cellStyle name="Followed Hyperlink" xfId="37170" builtinId="9" hidden="1"/>
    <cellStyle name="Followed Hyperlink" xfId="36748" builtinId="9" hidden="1"/>
    <cellStyle name="Followed Hyperlink" xfId="36749" builtinId="9" hidden="1"/>
    <cellStyle name="Followed Hyperlink" xfId="37342" builtinId="9" hidden="1"/>
    <cellStyle name="Followed Hyperlink" xfId="36746" builtinId="9" hidden="1"/>
    <cellStyle name="Followed Hyperlink" xfId="37387" builtinId="9" hidden="1"/>
    <cellStyle name="Followed Hyperlink" xfId="36663" builtinId="9" hidden="1"/>
    <cellStyle name="Followed Hyperlink" xfId="37152" builtinId="9" hidden="1"/>
    <cellStyle name="Followed Hyperlink" xfId="36761" builtinId="9" hidden="1"/>
    <cellStyle name="Followed Hyperlink" xfId="37322" builtinId="9" hidden="1"/>
    <cellStyle name="Followed Hyperlink" xfId="36741" builtinId="9" hidden="1"/>
    <cellStyle name="Followed Hyperlink" xfId="37126" builtinId="9" hidden="1"/>
    <cellStyle name="Followed Hyperlink" xfId="37375" builtinId="9" hidden="1"/>
    <cellStyle name="Followed Hyperlink" xfId="36740" builtinId="9" hidden="1"/>
    <cellStyle name="Followed Hyperlink" xfId="37086" builtinId="9" hidden="1"/>
    <cellStyle name="Followed Hyperlink" xfId="37242" builtinId="9" hidden="1"/>
    <cellStyle name="Followed Hyperlink" xfId="37153" builtinId="9" hidden="1"/>
    <cellStyle name="Followed Hyperlink" xfId="36664" builtinId="9" hidden="1"/>
    <cellStyle name="Followed Hyperlink" xfId="37397" builtinId="9" hidden="1"/>
    <cellStyle name="Followed Hyperlink" xfId="37102" builtinId="9" hidden="1"/>
    <cellStyle name="Followed Hyperlink" xfId="37155" builtinId="9" hidden="1"/>
    <cellStyle name="Followed Hyperlink" xfId="36736" builtinId="9" hidden="1"/>
    <cellStyle name="Followed Hyperlink" xfId="37162" builtinId="9" hidden="1"/>
    <cellStyle name="Followed Hyperlink" xfId="37382" builtinId="9" hidden="1"/>
    <cellStyle name="Followed Hyperlink" xfId="37154" builtinId="9" hidden="1"/>
    <cellStyle name="Followed Hyperlink" xfId="37393" builtinId="9" hidden="1"/>
    <cellStyle name="Followed Hyperlink" xfId="36767" builtinId="9" hidden="1"/>
    <cellStyle name="Followed Hyperlink" xfId="37161" builtinId="9" hidden="1"/>
    <cellStyle name="Followed Hyperlink" xfId="36720" builtinId="9" hidden="1"/>
    <cellStyle name="Followed Hyperlink" xfId="36766" builtinId="9" hidden="1"/>
    <cellStyle name="Followed Hyperlink" xfId="37340" builtinId="9" hidden="1"/>
    <cellStyle name="Followed Hyperlink" xfId="37307" builtinId="9" hidden="1"/>
    <cellStyle name="Followed Hyperlink" xfId="37341" builtinId="9" hidden="1"/>
    <cellStyle name="Followed Hyperlink" xfId="36665" builtinId="9" hidden="1"/>
    <cellStyle name="Followed Hyperlink" xfId="37378" builtinId="9" hidden="1"/>
    <cellStyle name="Followed Hyperlink" xfId="36728" builtinId="9" hidden="1"/>
    <cellStyle name="Followed Hyperlink" xfId="37050" builtinId="9" hidden="1"/>
    <cellStyle name="Followed Hyperlink" xfId="36762" builtinId="9" hidden="1"/>
    <cellStyle name="Followed Hyperlink" xfId="36742" builtinId="9" hidden="1"/>
    <cellStyle name="Followed Hyperlink" xfId="37385" builtinId="9" hidden="1"/>
    <cellStyle name="Followed Hyperlink" xfId="36738" builtinId="9" hidden="1"/>
    <cellStyle name="Followed Hyperlink" xfId="37098" builtinId="9" hidden="1"/>
    <cellStyle name="Followed Hyperlink" xfId="37100" builtinId="9" hidden="1"/>
    <cellStyle name="Followed Hyperlink" xfId="37120" builtinId="9" hidden="1"/>
    <cellStyle name="Followed Hyperlink" xfId="36726" builtinId="9" hidden="1"/>
    <cellStyle name="Followed Hyperlink" xfId="37386" builtinId="9" hidden="1"/>
    <cellStyle name="Followed Hyperlink" xfId="36674" builtinId="9" hidden="1"/>
    <cellStyle name="Followed Hyperlink" xfId="37245" builtinId="9" hidden="1"/>
    <cellStyle name="Followed Hyperlink" xfId="37321" builtinId="9" hidden="1"/>
    <cellStyle name="Followed Hyperlink" xfId="36668" builtinId="9" hidden="1"/>
    <cellStyle name="Followed Hyperlink" xfId="36730" builtinId="9" hidden="1"/>
    <cellStyle name="Followed Hyperlink" xfId="37112" builtinId="9" hidden="1"/>
    <cellStyle name="Followed Hyperlink" xfId="37300" builtinId="9" hidden="1"/>
    <cellStyle name="Followed Hyperlink" xfId="36670" builtinId="9" hidden="1"/>
    <cellStyle name="Followed Hyperlink" xfId="36719" builtinId="9" hidden="1"/>
    <cellStyle name="Followed Hyperlink" xfId="31498" builtinId="9" hidden="1"/>
    <cellStyle name="Followed Hyperlink" xfId="31519" builtinId="9" hidden="1"/>
    <cellStyle name="Followed Hyperlink" xfId="32002" builtinId="9" hidden="1"/>
    <cellStyle name="Followed Hyperlink" xfId="31521" builtinId="9" hidden="1"/>
    <cellStyle name="Followed Hyperlink" xfId="31266" builtinId="9" hidden="1"/>
    <cellStyle name="Followed Hyperlink" xfId="31500" builtinId="9" hidden="1"/>
    <cellStyle name="Followed Hyperlink" xfId="31501" builtinId="9" hidden="1"/>
    <cellStyle name="Followed Hyperlink" xfId="31502" builtinId="9" hidden="1"/>
    <cellStyle name="Followed Hyperlink" xfId="31503" builtinId="9" hidden="1"/>
    <cellStyle name="Followed Hyperlink" xfId="31754" builtinId="9" hidden="1"/>
    <cellStyle name="Followed Hyperlink" xfId="31504" builtinId="9" hidden="1"/>
    <cellStyle name="Followed Hyperlink" xfId="31505" builtinId="9" hidden="1"/>
    <cellStyle name="Followed Hyperlink" xfId="31749" builtinId="9" hidden="1"/>
    <cellStyle name="Followed Hyperlink" xfId="31506" builtinId="9" hidden="1"/>
    <cellStyle name="Followed Hyperlink" xfId="31748" builtinId="9" hidden="1"/>
    <cellStyle name="Followed Hyperlink" xfId="31746" builtinId="9" hidden="1"/>
    <cellStyle name="Followed Hyperlink" xfId="31507" builtinId="9" hidden="1"/>
    <cellStyle name="Followed Hyperlink" xfId="31743" builtinId="9" hidden="1"/>
    <cellStyle name="Followed Hyperlink" xfId="31751" builtinId="9" hidden="1"/>
    <cellStyle name="Followed Hyperlink" xfId="31508" builtinId="9" hidden="1"/>
    <cellStyle name="Followed Hyperlink" xfId="31509" builtinId="9" hidden="1"/>
    <cellStyle name="Followed Hyperlink" xfId="31739" builtinId="9" hidden="1"/>
    <cellStyle name="Followed Hyperlink" xfId="31741" builtinId="9" hidden="1"/>
    <cellStyle name="Followed Hyperlink" xfId="31738" builtinId="9" hidden="1"/>
    <cellStyle name="Followed Hyperlink" xfId="37838" builtinId="9" hidden="1"/>
    <cellStyle name="Followed Hyperlink" xfId="37837" builtinId="9" hidden="1"/>
    <cellStyle name="Followed Hyperlink" xfId="37836" builtinId="9" hidden="1"/>
    <cellStyle name="Followed Hyperlink" xfId="37835" builtinId="9" hidden="1"/>
    <cellStyle name="Followed Hyperlink" xfId="37834" builtinId="9" hidden="1"/>
    <cellStyle name="Followed Hyperlink" xfId="37833" builtinId="9" hidden="1"/>
    <cellStyle name="Followed Hyperlink" xfId="37832" builtinId="9" hidden="1"/>
    <cellStyle name="Followed Hyperlink" xfId="37831" builtinId="9" hidden="1"/>
    <cellStyle name="Followed Hyperlink" xfId="37830" builtinId="9" hidden="1"/>
    <cellStyle name="Followed Hyperlink" xfId="37829" builtinId="9" hidden="1"/>
    <cellStyle name="Followed Hyperlink" xfId="37828" builtinId="9" hidden="1"/>
    <cellStyle name="Followed Hyperlink" xfId="37827" builtinId="9" hidden="1"/>
    <cellStyle name="Followed Hyperlink" xfId="37826" builtinId="9" hidden="1"/>
    <cellStyle name="Followed Hyperlink" xfId="37825" builtinId="9" hidden="1"/>
    <cellStyle name="Followed Hyperlink" xfId="37824" builtinId="9" hidden="1"/>
    <cellStyle name="Followed Hyperlink" xfId="37823" builtinId="9" hidden="1"/>
    <cellStyle name="Followed Hyperlink" xfId="37822" builtinId="9" hidden="1"/>
    <cellStyle name="Followed Hyperlink" xfId="37821" builtinId="9" hidden="1"/>
    <cellStyle name="Followed Hyperlink" xfId="37820" builtinId="9" hidden="1"/>
    <cellStyle name="Followed Hyperlink" xfId="37819" builtinId="9" hidden="1"/>
    <cellStyle name="Followed Hyperlink" xfId="37818" builtinId="9" hidden="1"/>
    <cellStyle name="Followed Hyperlink" xfId="37817" builtinId="9" hidden="1"/>
    <cellStyle name="Followed Hyperlink" xfId="37816" builtinId="9" hidden="1"/>
    <cellStyle name="Followed Hyperlink" xfId="37815" builtinId="9" hidden="1"/>
    <cellStyle name="Followed Hyperlink" xfId="31955" builtinId="9" hidden="1"/>
    <cellStyle name="Followed Hyperlink" xfId="31302" builtinId="9" hidden="1"/>
    <cellStyle name="Followed Hyperlink" xfId="31956" builtinId="9" hidden="1"/>
    <cellStyle name="Followed Hyperlink" xfId="31301" builtinId="9" hidden="1"/>
    <cellStyle name="Followed Hyperlink" xfId="31958" builtinId="9" hidden="1"/>
    <cellStyle name="Followed Hyperlink" xfId="31300" builtinId="9" hidden="1"/>
    <cellStyle name="Followed Hyperlink" xfId="38009" builtinId="9" hidden="1"/>
    <cellStyle name="Followed Hyperlink" xfId="31959" builtinId="9" hidden="1"/>
    <cellStyle name="Followed Hyperlink" xfId="38008" builtinId="9" hidden="1"/>
    <cellStyle name="Followed Hyperlink" xfId="31299" builtinId="9" hidden="1"/>
    <cellStyle name="Followed Hyperlink" xfId="38007" builtinId="9" hidden="1"/>
    <cellStyle name="Followed Hyperlink" xfId="38010" builtinId="9" hidden="1"/>
    <cellStyle name="Followed Hyperlink" xfId="31960" builtinId="9" hidden="1"/>
    <cellStyle name="Followed Hyperlink" xfId="31298" builtinId="9" hidden="1"/>
    <cellStyle name="Followed Hyperlink" xfId="31569" builtinId="9" hidden="1"/>
    <cellStyle name="Followed Hyperlink" xfId="31970" builtinId="9" hidden="1"/>
    <cellStyle name="Followed Hyperlink" xfId="31961" builtinId="9" hidden="1"/>
    <cellStyle name="Followed Hyperlink" xfId="31297" builtinId="9" hidden="1"/>
    <cellStyle name="Followed Hyperlink" xfId="31962" builtinId="9" hidden="1"/>
    <cellStyle name="Followed Hyperlink" xfId="31296" builtinId="9" hidden="1"/>
    <cellStyle name="Followed Hyperlink" xfId="31963" builtinId="9" hidden="1"/>
    <cellStyle name="Followed Hyperlink" xfId="31295" builtinId="9" hidden="1"/>
    <cellStyle name="Followed Hyperlink" xfId="31964" builtinId="9" hidden="1"/>
    <cellStyle name="Followed Hyperlink" xfId="31318" builtinId="9" hidden="1"/>
    <cellStyle name="Followed Hyperlink" xfId="37413" builtinId="9" hidden="1"/>
    <cellStyle name="Followed Hyperlink" xfId="38052" builtinId="9" hidden="1"/>
    <cellStyle name="Followed Hyperlink" xfId="37412" builtinId="9" hidden="1"/>
    <cellStyle name="Followed Hyperlink" xfId="38050" builtinId="9" hidden="1"/>
    <cellStyle name="Followed Hyperlink" xfId="37411" builtinId="9" hidden="1"/>
    <cellStyle name="Followed Hyperlink" xfId="37895" builtinId="9" hidden="1"/>
    <cellStyle name="Followed Hyperlink" xfId="37410" builtinId="9" hidden="1"/>
    <cellStyle name="Followed Hyperlink" xfId="38051" builtinId="9" hidden="1"/>
    <cellStyle name="Followed Hyperlink" xfId="37409" builtinId="9" hidden="1"/>
    <cellStyle name="Followed Hyperlink" xfId="38048" builtinId="9" hidden="1"/>
    <cellStyle name="Followed Hyperlink" xfId="37878" builtinId="9" hidden="1"/>
    <cellStyle name="Followed Hyperlink" xfId="37877" builtinId="9" hidden="1"/>
    <cellStyle name="Followed Hyperlink" xfId="37873" builtinId="9" hidden="1"/>
    <cellStyle name="Followed Hyperlink" xfId="38049" builtinId="9" hidden="1"/>
    <cellStyle name="Followed Hyperlink" xfId="37872" builtinId="9" hidden="1"/>
    <cellStyle name="Followed Hyperlink" xfId="31292" builtinId="9" hidden="1"/>
    <cellStyle name="Followed Hyperlink" xfId="37871" builtinId="9" hidden="1"/>
    <cellStyle name="Followed Hyperlink" xfId="31928" builtinId="9" hidden="1"/>
    <cellStyle name="Followed Hyperlink" xfId="37869" builtinId="9" hidden="1"/>
    <cellStyle name="Followed Hyperlink" xfId="37867" builtinId="9" hidden="1"/>
    <cellStyle name="Followed Hyperlink" xfId="37855" builtinId="9" hidden="1"/>
    <cellStyle name="Followed Hyperlink" xfId="37854" builtinId="9" hidden="1"/>
    <cellStyle name="Followed Hyperlink" xfId="37839" builtinId="9" hidden="1"/>
    <cellStyle name="Followed Hyperlink" xfId="37509" builtinId="9" hidden="1"/>
    <cellStyle name="Followed Hyperlink" xfId="31285" builtinId="9" hidden="1"/>
    <cellStyle name="Followed Hyperlink" xfId="38083" builtinId="9" hidden="1"/>
    <cellStyle name="Followed Hyperlink" xfId="31307" builtinId="9" hidden="1"/>
    <cellStyle name="Followed Hyperlink" xfId="37402" builtinId="9" hidden="1"/>
    <cellStyle name="Followed Hyperlink" xfId="31943" builtinId="9" hidden="1"/>
    <cellStyle name="Followed Hyperlink" xfId="38075" builtinId="9" hidden="1"/>
    <cellStyle name="Followed Hyperlink" xfId="38021" builtinId="9" hidden="1"/>
    <cellStyle name="Followed Hyperlink" xfId="37423" builtinId="9" hidden="1"/>
    <cellStyle name="Followed Hyperlink" xfId="38082" builtinId="9" hidden="1"/>
    <cellStyle name="Followed Hyperlink" xfId="37997" builtinId="9" hidden="1"/>
    <cellStyle name="Followed Hyperlink" xfId="31284" builtinId="9" hidden="1"/>
    <cellStyle name="Followed Hyperlink" xfId="38022" builtinId="9" hidden="1"/>
    <cellStyle name="Followed Hyperlink" xfId="37405" builtinId="9" hidden="1"/>
    <cellStyle name="Followed Hyperlink" xfId="31929" builtinId="9" hidden="1"/>
    <cellStyle name="Followed Hyperlink" xfId="37435" builtinId="9" hidden="1"/>
    <cellStyle name="Followed Hyperlink" xfId="37401" builtinId="9" hidden="1"/>
    <cellStyle name="Followed Hyperlink" xfId="37882" builtinId="9" hidden="1"/>
    <cellStyle name="Followed Hyperlink" xfId="37924" builtinId="9" hidden="1"/>
    <cellStyle name="Followed Hyperlink" xfId="37406" builtinId="9" hidden="1"/>
    <cellStyle name="Followed Hyperlink" xfId="37407" builtinId="9" hidden="1"/>
    <cellStyle name="Followed Hyperlink" xfId="38065" builtinId="9" hidden="1"/>
    <cellStyle name="Followed Hyperlink" xfId="37404" builtinId="9" hidden="1"/>
    <cellStyle name="Followed Hyperlink" xfId="38090" builtinId="9" hidden="1"/>
    <cellStyle name="Followed Hyperlink" xfId="31312" builtinId="9" hidden="1"/>
    <cellStyle name="Followed Hyperlink" xfId="37906" builtinId="9" hidden="1"/>
    <cellStyle name="Followed Hyperlink" xfId="37420" builtinId="9" hidden="1"/>
    <cellStyle name="Followed Hyperlink" xfId="38028" builtinId="9" hidden="1"/>
    <cellStyle name="Followed Hyperlink" xfId="37399" builtinId="9" hidden="1"/>
    <cellStyle name="Followed Hyperlink" xfId="37887" builtinId="9" hidden="1"/>
    <cellStyle name="Followed Hyperlink" xfId="38078" builtinId="9" hidden="1"/>
    <cellStyle name="Followed Hyperlink" xfId="31281" builtinId="9" hidden="1"/>
    <cellStyle name="Followed Hyperlink" xfId="37852" builtinId="9" hidden="1"/>
    <cellStyle name="Followed Hyperlink" xfId="37961" builtinId="9" hidden="1"/>
    <cellStyle name="Followed Hyperlink" xfId="37907" builtinId="9" hidden="1"/>
    <cellStyle name="Followed Hyperlink" xfId="31308" builtinId="9" hidden="1"/>
    <cellStyle name="Followed Hyperlink" xfId="38100" builtinId="9" hidden="1"/>
    <cellStyle name="Followed Hyperlink" xfId="37870" builtinId="9" hidden="1"/>
    <cellStyle name="Followed Hyperlink" xfId="37909" builtinId="9" hidden="1"/>
    <cellStyle name="Followed Hyperlink" xfId="31973" builtinId="9" hidden="1"/>
    <cellStyle name="Followed Hyperlink" xfId="37916" builtinId="9" hidden="1"/>
    <cellStyle name="Followed Hyperlink" xfId="38085" builtinId="9" hidden="1"/>
    <cellStyle name="Followed Hyperlink" xfId="37908" builtinId="9" hidden="1"/>
    <cellStyle name="Followed Hyperlink" xfId="38096" builtinId="9" hidden="1"/>
    <cellStyle name="Followed Hyperlink" xfId="37432" builtinId="9" hidden="1"/>
    <cellStyle name="Followed Hyperlink" xfId="37915" builtinId="9" hidden="1"/>
    <cellStyle name="Followed Hyperlink" xfId="31293" builtinId="9" hidden="1"/>
    <cellStyle name="Followed Hyperlink" xfId="37427" builtinId="9" hidden="1"/>
    <cellStyle name="Followed Hyperlink" xfId="38063" builtinId="9" hidden="1"/>
    <cellStyle name="Followed Hyperlink" xfId="38018" builtinId="9" hidden="1"/>
    <cellStyle name="Followed Hyperlink" xfId="38064" builtinId="9" hidden="1"/>
    <cellStyle name="Followed Hyperlink" xfId="31939" builtinId="9" hidden="1"/>
    <cellStyle name="Followed Hyperlink" xfId="38081" builtinId="9" hidden="1"/>
    <cellStyle name="Followed Hyperlink" xfId="31289" builtinId="9" hidden="1"/>
    <cellStyle name="Followed Hyperlink" xfId="37814" builtinId="9" hidden="1"/>
    <cellStyle name="Followed Hyperlink" xfId="37421" builtinId="9" hidden="1"/>
    <cellStyle name="Followed Hyperlink" xfId="37400" builtinId="9" hidden="1"/>
    <cellStyle name="Followed Hyperlink" xfId="38088" builtinId="9" hidden="1"/>
    <cellStyle name="Followed Hyperlink" xfId="31974" builtinId="9" hidden="1"/>
    <cellStyle name="Followed Hyperlink" xfId="37864" builtinId="9" hidden="1"/>
    <cellStyle name="Followed Hyperlink" xfId="37868" builtinId="9" hidden="1"/>
    <cellStyle name="Followed Hyperlink" xfId="37881" builtinId="9" hidden="1"/>
    <cellStyle name="Followed Hyperlink" xfId="31968" builtinId="9" hidden="1"/>
    <cellStyle name="Followed Hyperlink" xfId="38089" builtinId="9" hidden="1"/>
    <cellStyle name="Followed Hyperlink" xfId="31952" builtinId="9" hidden="1"/>
    <cellStyle name="Followed Hyperlink" xfId="37964" builtinId="9" hidden="1"/>
    <cellStyle name="Followed Hyperlink" xfId="38027" builtinId="9" hidden="1"/>
    <cellStyle name="Followed Hyperlink" xfId="31305" builtinId="9" hidden="1"/>
    <cellStyle name="Followed Hyperlink" xfId="31287" builtinId="9" hidden="1"/>
    <cellStyle name="Followed Hyperlink" xfId="37879" builtinId="9" hidden="1"/>
    <cellStyle name="Followed Hyperlink" xfId="38011" builtinId="9" hidden="1"/>
    <cellStyle name="Followed Hyperlink" xfId="31304" builtinId="9" hidden="1"/>
    <cellStyle name="Followed Hyperlink" xfId="31965" builtinId="9" hidden="1"/>
    <cellStyle name="Followed Hyperlink" xfId="38724" builtinId="9" hidden="1"/>
    <cellStyle name="Followed Hyperlink" xfId="38723" builtinId="9" hidden="1"/>
    <cellStyle name="Followed Hyperlink" xfId="38722" builtinId="9" hidden="1"/>
    <cellStyle name="Followed Hyperlink" xfId="38720" builtinId="9" hidden="1"/>
    <cellStyle name="Followed Hyperlink" xfId="38719" builtinId="9" hidden="1"/>
    <cellStyle name="Followed Hyperlink" xfId="38718" builtinId="9" hidden="1"/>
    <cellStyle name="Followed Hyperlink" xfId="38717" builtinId="9" hidden="1"/>
    <cellStyle name="Followed Hyperlink" xfId="38715" builtinId="9" hidden="1"/>
    <cellStyle name="Followed Hyperlink" xfId="38714" builtinId="9" hidden="1"/>
    <cellStyle name="Followed Hyperlink" xfId="38712" builtinId="9" hidden="1"/>
    <cellStyle name="Followed Hyperlink" xfId="38711" builtinId="9" hidden="1"/>
    <cellStyle name="Followed Hyperlink" xfId="38710" builtinId="9" hidden="1"/>
    <cellStyle name="Followed Hyperlink" xfId="38709" builtinId="9" hidden="1"/>
    <cellStyle name="Followed Hyperlink" xfId="38708" builtinId="9" hidden="1"/>
    <cellStyle name="Followed Hyperlink" xfId="38707" builtinId="9" hidden="1"/>
    <cellStyle name="Followed Hyperlink" xfId="38706" builtinId="9" hidden="1"/>
    <cellStyle name="Followed Hyperlink" xfId="38705" builtinId="9" hidden="1"/>
    <cellStyle name="Followed Hyperlink" xfId="38704" builtinId="9" hidden="1"/>
    <cellStyle name="Followed Hyperlink" xfId="38703" builtinId="9" hidden="1"/>
    <cellStyle name="Followed Hyperlink" xfId="38702" builtinId="9" hidden="1"/>
    <cellStyle name="Followed Hyperlink" xfId="38701" builtinId="9" hidden="1"/>
    <cellStyle name="Followed Hyperlink" xfId="38699" builtinId="9" hidden="1"/>
    <cellStyle name="Followed Hyperlink" xfId="38697" builtinId="9" hidden="1"/>
    <cellStyle name="Followed Hyperlink" xfId="38696" builtinId="9" hidden="1"/>
    <cellStyle name="Followed Hyperlink" xfId="39801" builtinId="9" hidden="1"/>
    <cellStyle name="Followed Hyperlink" xfId="39800" builtinId="9" hidden="1"/>
    <cellStyle name="Followed Hyperlink" xfId="39799" builtinId="9" hidden="1"/>
    <cellStyle name="Followed Hyperlink" xfId="39798" builtinId="9" hidden="1"/>
    <cellStyle name="Followed Hyperlink" xfId="39797" builtinId="9" hidden="1"/>
    <cellStyle name="Followed Hyperlink" xfId="39796" builtinId="9" hidden="1"/>
    <cellStyle name="Followed Hyperlink" xfId="39795" builtinId="9" hidden="1"/>
    <cellStyle name="Followed Hyperlink" xfId="39794" builtinId="9" hidden="1"/>
    <cellStyle name="Followed Hyperlink" xfId="39793" builtinId="9" hidden="1"/>
    <cellStyle name="Followed Hyperlink" xfId="39792" builtinId="9" hidden="1"/>
    <cellStyle name="Followed Hyperlink" xfId="39791" builtinId="9" hidden="1"/>
    <cellStyle name="Followed Hyperlink" xfId="39790" builtinId="9" hidden="1"/>
    <cellStyle name="Followed Hyperlink" xfId="39789" builtinId="9" hidden="1"/>
    <cellStyle name="Followed Hyperlink" xfId="39788" builtinId="9" hidden="1"/>
    <cellStyle name="Followed Hyperlink" xfId="39787" builtinId="9" hidden="1"/>
    <cellStyle name="Followed Hyperlink" xfId="39786" builtinId="9" hidden="1"/>
    <cellStyle name="Followed Hyperlink" xfId="39785" builtinId="9" hidden="1"/>
    <cellStyle name="Followed Hyperlink" xfId="39784" builtinId="9" hidden="1"/>
    <cellStyle name="Followed Hyperlink" xfId="39783" builtinId="9" hidden="1"/>
    <cellStyle name="Followed Hyperlink" xfId="39782" builtinId="9" hidden="1"/>
    <cellStyle name="Followed Hyperlink" xfId="39781" builtinId="9" hidden="1"/>
    <cellStyle name="Followed Hyperlink" xfId="39780" builtinId="9" hidden="1"/>
    <cellStyle name="Followed Hyperlink" xfId="39779" builtinId="9" hidden="1"/>
    <cellStyle name="Followed Hyperlink" xfId="39778" builtinId="9" hidden="1"/>
    <cellStyle name="Followed Hyperlink" xfId="39320" builtinId="9" hidden="1"/>
    <cellStyle name="Followed Hyperlink" xfId="39321" builtinId="9" hidden="1"/>
    <cellStyle name="Followed Hyperlink" xfId="39322" builtinId="9" hidden="1"/>
    <cellStyle name="Followed Hyperlink" xfId="39323" builtinId="9" hidden="1"/>
    <cellStyle name="Followed Hyperlink" xfId="39324" builtinId="9" hidden="1"/>
    <cellStyle name="Followed Hyperlink" xfId="39325" builtinId="9" hidden="1"/>
    <cellStyle name="Followed Hyperlink" xfId="39983" builtinId="9" hidden="1"/>
    <cellStyle name="Followed Hyperlink" xfId="39326" builtinId="9" hidden="1"/>
    <cellStyle name="Followed Hyperlink" xfId="39982" builtinId="9" hidden="1"/>
    <cellStyle name="Followed Hyperlink" xfId="39327" builtinId="9" hidden="1"/>
    <cellStyle name="Followed Hyperlink" xfId="39981" builtinId="9" hidden="1"/>
    <cellStyle name="Followed Hyperlink" xfId="39984" builtinId="9" hidden="1"/>
    <cellStyle name="Followed Hyperlink" xfId="39328" builtinId="9" hidden="1"/>
    <cellStyle name="Followed Hyperlink" xfId="39329" builtinId="9" hidden="1"/>
    <cellStyle name="Followed Hyperlink" xfId="39330" builtinId="9" hidden="1"/>
    <cellStyle name="Followed Hyperlink" xfId="39331" builtinId="9" hidden="1"/>
    <cellStyle name="Followed Hyperlink" xfId="39332" builtinId="9" hidden="1"/>
    <cellStyle name="Followed Hyperlink" xfId="39333" builtinId="9" hidden="1"/>
    <cellStyle name="Followed Hyperlink" xfId="39334" builtinId="9" hidden="1"/>
    <cellStyle name="Followed Hyperlink" xfId="39335" builtinId="9" hidden="1"/>
    <cellStyle name="Followed Hyperlink" xfId="39336" builtinId="9" hidden="1"/>
    <cellStyle name="Followed Hyperlink" xfId="39337" builtinId="9" hidden="1"/>
    <cellStyle name="Followed Hyperlink" xfId="39338" builtinId="9" hidden="1"/>
    <cellStyle name="Followed Hyperlink" xfId="39289" builtinId="9" hidden="1"/>
    <cellStyle name="Followed Hyperlink" xfId="39382" builtinId="9" hidden="1"/>
    <cellStyle name="Followed Hyperlink" xfId="40029" builtinId="9" hidden="1"/>
    <cellStyle name="Followed Hyperlink" xfId="39381" builtinId="9" hidden="1"/>
    <cellStyle name="Followed Hyperlink" xfId="40027" builtinId="9" hidden="1"/>
    <cellStyle name="Followed Hyperlink" xfId="39380" builtinId="9" hidden="1"/>
    <cellStyle name="Followed Hyperlink" xfId="39864" builtinId="9" hidden="1"/>
    <cellStyle name="Followed Hyperlink" xfId="39379" builtinId="9" hidden="1"/>
    <cellStyle name="Followed Hyperlink" xfId="40028" builtinId="9" hidden="1"/>
    <cellStyle name="Followed Hyperlink" xfId="39378" builtinId="9" hidden="1"/>
    <cellStyle name="Followed Hyperlink" xfId="40025" builtinId="9" hidden="1"/>
    <cellStyle name="Followed Hyperlink" xfId="39841" builtinId="9" hidden="1"/>
    <cellStyle name="Followed Hyperlink" xfId="39840" builtinId="9" hidden="1"/>
    <cellStyle name="Followed Hyperlink" xfId="39836" builtinId="9" hidden="1"/>
    <cellStyle name="Followed Hyperlink" xfId="40026" builtinId="9" hidden="1"/>
    <cellStyle name="Followed Hyperlink" xfId="39835" builtinId="9" hidden="1"/>
    <cellStyle name="Followed Hyperlink" xfId="39350" builtinId="9" hidden="1"/>
    <cellStyle name="Followed Hyperlink" xfId="39834" builtinId="9" hidden="1"/>
    <cellStyle name="Followed Hyperlink" xfId="39290" builtinId="9" hidden="1"/>
    <cellStyle name="Followed Hyperlink" xfId="39832" builtinId="9" hidden="1"/>
    <cellStyle name="Followed Hyperlink" xfId="39830" builtinId="9" hidden="1"/>
    <cellStyle name="Followed Hyperlink" xfId="39818" builtinId="9" hidden="1"/>
    <cellStyle name="Followed Hyperlink" xfId="39817" builtinId="9" hidden="1"/>
    <cellStyle name="Followed Hyperlink" xfId="39802" builtinId="9" hidden="1"/>
    <cellStyle name="Followed Hyperlink" xfId="39476" builtinId="9" hidden="1"/>
    <cellStyle name="Followed Hyperlink" xfId="39361" builtinId="9" hidden="1"/>
    <cellStyle name="Followed Hyperlink" xfId="40071" builtinId="9" hidden="1"/>
    <cellStyle name="Followed Hyperlink" xfId="39311" builtinId="9" hidden="1"/>
    <cellStyle name="Followed Hyperlink" xfId="39371" builtinId="9" hidden="1"/>
    <cellStyle name="Followed Hyperlink" xfId="39317" builtinId="9" hidden="1"/>
    <cellStyle name="Followed Hyperlink" xfId="40053" builtinId="9" hidden="1"/>
    <cellStyle name="Followed Hyperlink" xfId="39996" builtinId="9" hidden="1"/>
    <cellStyle name="Followed Hyperlink" xfId="39391" builtinId="9" hidden="1"/>
    <cellStyle name="Followed Hyperlink" xfId="40070" builtinId="9" hidden="1"/>
    <cellStyle name="Followed Hyperlink" xfId="39970" builtinId="9" hidden="1"/>
    <cellStyle name="Followed Hyperlink" xfId="39362" builtinId="9" hidden="1"/>
    <cellStyle name="Followed Hyperlink" xfId="39997" builtinId="9" hidden="1"/>
    <cellStyle name="Followed Hyperlink" xfId="39374" builtinId="9" hidden="1"/>
    <cellStyle name="Followed Hyperlink" xfId="39292" builtinId="9" hidden="1"/>
    <cellStyle name="Followed Hyperlink" xfId="39401" builtinId="9" hidden="1"/>
    <cellStyle name="Followed Hyperlink" xfId="39370" builtinId="9" hidden="1"/>
    <cellStyle name="Followed Hyperlink" xfId="39848" builtinId="9" hidden="1"/>
    <cellStyle name="Followed Hyperlink" xfId="39894" builtinId="9" hidden="1"/>
    <cellStyle name="Followed Hyperlink" xfId="39375" builtinId="9" hidden="1"/>
    <cellStyle name="Followed Hyperlink" xfId="39376" builtinId="9" hidden="1"/>
    <cellStyle name="Followed Hyperlink" xfId="40042" builtinId="9" hidden="1"/>
    <cellStyle name="Followed Hyperlink" xfId="39373" builtinId="9" hidden="1"/>
    <cellStyle name="Followed Hyperlink" xfId="40078" builtinId="9" hidden="1"/>
    <cellStyle name="Followed Hyperlink" xfId="39301" builtinId="9" hidden="1"/>
    <cellStyle name="Followed Hyperlink" xfId="39875" builtinId="9" hidden="1"/>
    <cellStyle name="Followed Hyperlink" xfId="39388" builtinId="9" hidden="1"/>
    <cellStyle name="Followed Hyperlink" xfId="40004" builtinId="9" hidden="1"/>
    <cellStyle name="Followed Hyperlink" xfId="39368" builtinId="9" hidden="1"/>
    <cellStyle name="Followed Hyperlink" xfId="39854" builtinId="9" hidden="1"/>
    <cellStyle name="Followed Hyperlink" xfId="40066" builtinId="9" hidden="1"/>
    <cellStyle name="Followed Hyperlink" xfId="39367" builtinId="9" hidden="1"/>
    <cellStyle name="Followed Hyperlink" xfId="39815" builtinId="9" hidden="1"/>
    <cellStyle name="Followed Hyperlink" xfId="39934" builtinId="9" hidden="1"/>
    <cellStyle name="Followed Hyperlink" xfId="39876" builtinId="9" hidden="1"/>
    <cellStyle name="Followed Hyperlink" xfId="39309" builtinId="9" hidden="1"/>
    <cellStyle name="Followed Hyperlink" xfId="40088" builtinId="9" hidden="1"/>
    <cellStyle name="Followed Hyperlink" xfId="39833" builtinId="9" hidden="1"/>
    <cellStyle name="Followed Hyperlink" xfId="39878" builtinId="9" hidden="1"/>
    <cellStyle name="Followed Hyperlink" xfId="39363" builtinId="9" hidden="1"/>
    <cellStyle name="Followed Hyperlink" xfId="39886" builtinId="9" hidden="1"/>
    <cellStyle name="Followed Hyperlink" xfId="40073" builtinId="9" hidden="1"/>
    <cellStyle name="Followed Hyperlink" xfId="39877" builtinId="9" hidden="1"/>
    <cellStyle name="Followed Hyperlink" xfId="40084" builtinId="9" hidden="1"/>
    <cellStyle name="Followed Hyperlink" xfId="39398" builtinId="9" hidden="1"/>
    <cellStyle name="Followed Hyperlink" xfId="39885" builtinId="9" hidden="1"/>
    <cellStyle name="Followed Hyperlink" xfId="39347" builtinId="9" hidden="1"/>
    <cellStyle name="Followed Hyperlink" xfId="39394" builtinId="9" hidden="1"/>
    <cellStyle name="Followed Hyperlink" xfId="40040" builtinId="9" hidden="1"/>
    <cellStyle name="Followed Hyperlink" xfId="39992" builtinId="9" hidden="1"/>
    <cellStyle name="Followed Hyperlink" xfId="40041" builtinId="9" hidden="1"/>
    <cellStyle name="Followed Hyperlink" xfId="39310" builtinId="9" hidden="1"/>
    <cellStyle name="Followed Hyperlink" xfId="40069" builtinId="9" hidden="1"/>
    <cellStyle name="Followed Hyperlink" xfId="39355" builtinId="9" hidden="1"/>
    <cellStyle name="Followed Hyperlink" xfId="39777" builtinId="9" hidden="1"/>
    <cellStyle name="Followed Hyperlink" xfId="39389" builtinId="9" hidden="1"/>
    <cellStyle name="Followed Hyperlink" xfId="39369" builtinId="9" hidden="1"/>
    <cellStyle name="Followed Hyperlink" xfId="40076" builtinId="9" hidden="1"/>
    <cellStyle name="Followed Hyperlink" xfId="39365" builtinId="9" hidden="1"/>
    <cellStyle name="Followed Hyperlink" xfId="39827" builtinId="9" hidden="1"/>
    <cellStyle name="Followed Hyperlink" xfId="39831" builtinId="9" hidden="1"/>
    <cellStyle name="Followed Hyperlink" xfId="39847" builtinId="9" hidden="1"/>
    <cellStyle name="Followed Hyperlink" xfId="39353" builtinId="9" hidden="1"/>
    <cellStyle name="Followed Hyperlink" xfId="40077" builtinId="9" hidden="1"/>
    <cellStyle name="Followed Hyperlink" xfId="39319" builtinId="9" hidden="1"/>
    <cellStyle name="Followed Hyperlink" xfId="39937" builtinId="9" hidden="1"/>
    <cellStyle name="Followed Hyperlink" xfId="40003" builtinId="9" hidden="1"/>
    <cellStyle name="Followed Hyperlink" xfId="39313" builtinId="9" hidden="1"/>
    <cellStyle name="Followed Hyperlink" xfId="39357" builtinId="9" hidden="1"/>
    <cellStyle name="Followed Hyperlink" xfId="39842" builtinId="9" hidden="1"/>
    <cellStyle name="Followed Hyperlink" xfId="39985" builtinId="9" hidden="1"/>
    <cellStyle name="Followed Hyperlink" xfId="39315" builtinId="9" hidden="1"/>
    <cellStyle name="Followed Hyperlink" xfId="39346" builtinId="9" hidden="1"/>
    <cellStyle name="Followed Hyperlink" xfId="38331" builtinId="9" hidden="1"/>
    <cellStyle name="Followed Hyperlink" xfId="38332" builtinId="9" hidden="1"/>
    <cellStyle name="Followed Hyperlink" xfId="38333" builtinId="9" hidden="1"/>
    <cellStyle name="Followed Hyperlink" xfId="38334" builtinId="9" hidden="1"/>
    <cellStyle name="Followed Hyperlink" xfId="38335" builtinId="9" hidden="1"/>
    <cellStyle name="Followed Hyperlink" xfId="38336" builtinId="9" hidden="1"/>
    <cellStyle name="Followed Hyperlink" xfId="38337" builtinId="9" hidden="1"/>
    <cellStyle name="Followed Hyperlink" xfId="38338" builtinId="9" hidden="1"/>
    <cellStyle name="Followed Hyperlink" xfId="38339" builtinId="9" hidden="1"/>
    <cellStyle name="Followed Hyperlink" xfId="38340" builtinId="9" hidden="1"/>
    <cellStyle name="Followed Hyperlink" xfId="38341" builtinId="9" hidden="1"/>
    <cellStyle name="Followed Hyperlink" xfId="38342" builtinId="9" hidden="1"/>
    <cellStyle name="Followed Hyperlink" xfId="38343" builtinId="9" hidden="1"/>
    <cellStyle name="Followed Hyperlink" xfId="38344" builtinId="9" hidden="1"/>
    <cellStyle name="Followed Hyperlink" xfId="38345" builtinId="9" hidden="1"/>
    <cellStyle name="Followed Hyperlink" xfId="38346" builtinId="9" hidden="1"/>
    <cellStyle name="Followed Hyperlink" xfId="38347" builtinId="9" hidden="1"/>
    <cellStyle name="Followed Hyperlink" xfId="38348" builtinId="9" hidden="1"/>
    <cellStyle name="Followed Hyperlink" xfId="38349" builtinId="9" hidden="1"/>
    <cellStyle name="Followed Hyperlink" xfId="38350" builtinId="9" hidden="1"/>
    <cellStyle name="Followed Hyperlink" xfId="38351" builtinId="9" hidden="1"/>
    <cellStyle name="Followed Hyperlink" xfId="38352" builtinId="9" hidden="1"/>
    <cellStyle name="Followed Hyperlink" xfId="38353" builtinId="9" hidden="1"/>
    <cellStyle name="Followed Hyperlink" xfId="38354" builtinId="9" hidden="1"/>
    <cellStyle name="Followed Hyperlink" xfId="40734" builtinId="9" hidden="1"/>
    <cellStyle name="Followed Hyperlink" xfId="40733" builtinId="9" hidden="1"/>
    <cellStyle name="Followed Hyperlink" xfId="40732" builtinId="9" hidden="1"/>
    <cellStyle name="Followed Hyperlink" xfId="40731" builtinId="9" hidden="1"/>
    <cellStyle name="Followed Hyperlink" xfId="40730" builtinId="9" hidden="1"/>
    <cellStyle name="Followed Hyperlink" xfId="40729" builtinId="9" hidden="1"/>
    <cellStyle name="Followed Hyperlink" xfId="40728" builtinId="9" hidden="1"/>
    <cellStyle name="Followed Hyperlink" xfId="40727" builtinId="9" hidden="1"/>
    <cellStyle name="Followed Hyperlink" xfId="40726" builtinId="9" hidden="1"/>
    <cellStyle name="Followed Hyperlink" xfId="40725" builtinId="9" hidden="1"/>
    <cellStyle name="Followed Hyperlink" xfId="40724" builtinId="9" hidden="1"/>
    <cellStyle name="Followed Hyperlink" xfId="40723" builtinId="9" hidden="1"/>
    <cellStyle name="Followed Hyperlink" xfId="40722" builtinId="9" hidden="1"/>
    <cellStyle name="Followed Hyperlink" xfId="40721" builtinId="9" hidden="1"/>
    <cellStyle name="Followed Hyperlink" xfId="40720" builtinId="9" hidden="1"/>
    <cellStyle name="Followed Hyperlink" xfId="40719" builtinId="9" hidden="1"/>
    <cellStyle name="Followed Hyperlink" xfId="40718" builtinId="9" hidden="1"/>
    <cellStyle name="Followed Hyperlink" xfId="40717" builtinId="9" hidden="1"/>
    <cellStyle name="Followed Hyperlink" xfId="40716" builtinId="9" hidden="1"/>
    <cellStyle name="Followed Hyperlink" xfId="40715" builtinId="9" hidden="1"/>
    <cellStyle name="Followed Hyperlink" xfId="40714" builtinId="9" hidden="1"/>
    <cellStyle name="Followed Hyperlink" xfId="40713" builtinId="9" hidden="1"/>
    <cellStyle name="Followed Hyperlink" xfId="40712" builtinId="9" hidden="1"/>
    <cellStyle name="Followed Hyperlink" xfId="40711" builtinId="9" hidden="1"/>
    <cellStyle name="Followed Hyperlink" xfId="40236" builtinId="9" hidden="1"/>
    <cellStyle name="Followed Hyperlink" xfId="40237" builtinId="9" hidden="1"/>
    <cellStyle name="Followed Hyperlink" xfId="40238" builtinId="9" hidden="1"/>
    <cellStyle name="Followed Hyperlink" xfId="40239" builtinId="9" hidden="1"/>
    <cellStyle name="Followed Hyperlink" xfId="40240" builtinId="9" hidden="1"/>
    <cellStyle name="Followed Hyperlink" xfId="40241" builtinId="9" hidden="1"/>
    <cellStyle name="Followed Hyperlink" xfId="40926" builtinId="9" hidden="1"/>
    <cellStyle name="Followed Hyperlink" xfId="40242" builtinId="9" hidden="1"/>
    <cellStyle name="Followed Hyperlink" xfId="40925" builtinId="9" hidden="1"/>
    <cellStyle name="Followed Hyperlink" xfId="40243" builtinId="9" hidden="1"/>
    <cellStyle name="Followed Hyperlink" xfId="40924" builtinId="9" hidden="1"/>
    <cellStyle name="Followed Hyperlink" xfId="40927" builtinId="9" hidden="1"/>
    <cellStyle name="Followed Hyperlink" xfId="40244" builtinId="9" hidden="1"/>
    <cellStyle name="Followed Hyperlink" xfId="40245" builtinId="9" hidden="1"/>
    <cellStyle name="Followed Hyperlink" xfId="40246" builtinId="9" hidden="1"/>
    <cellStyle name="Followed Hyperlink" xfId="40247" builtinId="9" hidden="1"/>
    <cellStyle name="Followed Hyperlink" xfId="40248" builtinId="9" hidden="1"/>
    <cellStyle name="Followed Hyperlink" xfId="40249" builtinId="9" hidden="1"/>
    <cellStyle name="Followed Hyperlink" xfId="40250" builtinId="9" hidden="1"/>
    <cellStyle name="Followed Hyperlink" xfId="40251" builtinId="9" hidden="1"/>
    <cellStyle name="Followed Hyperlink" xfId="40252" builtinId="9" hidden="1"/>
    <cellStyle name="Followed Hyperlink" xfId="40253" builtinId="9" hidden="1"/>
    <cellStyle name="Followed Hyperlink" xfId="40254" builtinId="9" hidden="1"/>
    <cellStyle name="Followed Hyperlink" xfId="40202" builtinId="9" hidden="1"/>
    <cellStyle name="Followed Hyperlink" xfId="40296" builtinId="9" hidden="1"/>
    <cellStyle name="Followed Hyperlink" xfId="40974" builtinId="9" hidden="1"/>
    <cellStyle name="Followed Hyperlink" xfId="40295" builtinId="9" hidden="1"/>
    <cellStyle name="Followed Hyperlink" xfId="40972" builtinId="9" hidden="1"/>
    <cellStyle name="Followed Hyperlink" xfId="40294" builtinId="9" hidden="1"/>
    <cellStyle name="Followed Hyperlink" xfId="40801" builtinId="9" hidden="1"/>
    <cellStyle name="Followed Hyperlink" xfId="40293" builtinId="9" hidden="1"/>
    <cellStyle name="Followed Hyperlink" xfId="40973" builtinId="9" hidden="1"/>
    <cellStyle name="Followed Hyperlink" xfId="40292" builtinId="9" hidden="1"/>
    <cellStyle name="Followed Hyperlink" xfId="40970" builtinId="9" hidden="1"/>
    <cellStyle name="Followed Hyperlink" xfId="40774" builtinId="9" hidden="1"/>
    <cellStyle name="Followed Hyperlink" xfId="40773" builtinId="9" hidden="1"/>
    <cellStyle name="Followed Hyperlink" xfId="40769" builtinId="9" hidden="1"/>
    <cellStyle name="Followed Hyperlink" xfId="40971" builtinId="9" hidden="1"/>
    <cellStyle name="Followed Hyperlink" xfId="40768" builtinId="9" hidden="1"/>
    <cellStyle name="Followed Hyperlink" xfId="40264" builtinId="9" hidden="1"/>
    <cellStyle name="Followed Hyperlink" xfId="40767" builtinId="9" hidden="1"/>
    <cellStyle name="Followed Hyperlink" xfId="40203" builtinId="9" hidden="1"/>
    <cellStyle name="Followed Hyperlink" xfId="40765" builtinId="9" hidden="1"/>
    <cellStyle name="Followed Hyperlink" xfId="40763" builtinId="9" hidden="1"/>
    <cellStyle name="Followed Hyperlink" xfId="40751" builtinId="9" hidden="1"/>
    <cellStyle name="Followed Hyperlink" xfId="40750" builtinId="9" hidden="1"/>
    <cellStyle name="Followed Hyperlink" xfId="40735" builtinId="9" hidden="1"/>
    <cellStyle name="Followed Hyperlink" xfId="40395" builtinId="9" hidden="1"/>
    <cellStyle name="Followed Hyperlink" xfId="40275" builtinId="9" hidden="1"/>
    <cellStyle name="Followed Hyperlink" xfId="41018" builtinId="9" hidden="1"/>
    <cellStyle name="Followed Hyperlink" xfId="40224" builtinId="9" hidden="1"/>
    <cellStyle name="Followed Hyperlink" xfId="40285" builtinId="9" hidden="1"/>
    <cellStyle name="Followed Hyperlink" xfId="40232" builtinId="9" hidden="1"/>
    <cellStyle name="Followed Hyperlink" xfId="41000" builtinId="9" hidden="1"/>
    <cellStyle name="Followed Hyperlink" xfId="40941" builtinId="9" hidden="1"/>
    <cellStyle name="Followed Hyperlink" xfId="40306" builtinId="9" hidden="1"/>
    <cellStyle name="Followed Hyperlink" xfId="41017" builtinId="9" hidden="1"/>
    <cellStyle name="Followed Hyperlink" xfId="40912" builtinId="9" hidden="1"/>
    <cellStyle name="Followed Hyperlink" xfId="40276" builtinId="9" hidden="1"/>
    <cellStyle name="Followed Hyperlink" xfId="40942" builtinId="9" hidden="1"/>
    <cellStyle name="Followed Hyperlink" xfId="40288" builtinId="9" hidden="1"/>
    <cellStyle name="Followed Hyperlink" xfId="40205" builtinId="9" hidden="1"/>
    <cellStyle name="Followed Hyperlink" xfId="40318" builtinId="9" hidden="1"/>
    <cellStyle name="Followed Hyperlink" xfId="40284" builtinId="9" hidden="1"/>
    <cellStyle name="Followed Hyperlink" xfId="40784" builtinId="9" hidden="1"/>
    <cellStyle name="Followed Hyperlink" xfId="40833" builtinId="9" hidden="1"/>
    <cellStyle name="Followed Hyperlink" xfId="40289" builtinId="9" hidden="1"/>
    <cellStyle name="Followed Hyperlink" xfId="40290" builtinId="9" hidden="1"/>
    <cellStyle name="Followed Hyperlink" xfId="40987" builtinId="9" hidden="1"/>
    <cellStyle name="Followed Hyperlink" xfId="40287" builtinId="9" hidden="1"/>
    <cellStyle name="Followed Hyperlink" xfId="41025" builtinId="9" hidden="1"/>
    <cellStyle name="Followed Hyperlink" xfId="40214" builtinId="9" hidden="1"/>
    <cellStyle name="Followed Hyperlink" xfId="40813" builtinId="9" hidden="1"/>
    <cellStyle name="Followed Hyperlink" xfId="40303" builtinId="9" hidden="1"/>
    <cellStyle name="Followed Hyperlink" xfId="40950" builtinId="9" hidden="1"/>
    <cellStyle name="Followed Hyperlink" xfId="40282" builtinId="9" hidden="1"/>
    <cellStyle name="Followed Hyperlink" xfId="40791" builtinId="9" hidden="1"/>
    <cellStyle name="Followed Hyperlink" xfId="41013" builtinId="9" hidden="1"/>
    <cellStyle name="Followed Hyperlink" xfId="40281" builtinId="9" hidden="1"/>
    <cellStyle name="Followed Hyperlink" xfId="40748" builtinId="9" hidden="1"/>
    <cellStyle name="Followed Hyperlink" xfId="40876" builtinId="9" hidden="1"/>
    <cellStyle name="Followed Hyperlink" xfId="40814" builtinId="9" hidden="1"/>
    <cellStyle name="Followed Hyperlink" xfId="40222" builtinId="9" hidden="1"/>
    <cellStyle name="Followed Hyperlink" xfId="41035" builtinId="9" hidden="1"/>
    <cellStyle name="Followed Hyperlink" xfId="40766" builtinId="9" hidden="1"/>
    <cellStyle name="Followed Hyperlink" xfId="40816" builtinId="9" hidden="1"/>
    <cellStyle name="Followed Hyperlink" xfId="40277" builtinId="9" hidden="1"/>
    <cellStyle name="Followed Hyperlink" xfId="40825" builtinId="9" hidden="1"/>
    <cellStyle name="Followed Hyperlink" xfId="41020" builtinId="9" hidden="1"/>
    <cellStyle name="Followed Hyperlink" xfId="40815" builtinId="9" hidden="1"/>
    <cellStyle name="Followed Hyperlink" xfId="41031" builtinId="9" hidden="1"/>
    <cellStyle name="Followed Hyperlink" xfId="40315" builtinId="9" hidden="1"/>
    <cellStyle name="Followed Hyperlink" xfId="40824" builtinId="9" hidden="1"/>
    <cellStyle name="Followed Hyperlink" xfId="40261" builtinId="9" hidden="1"/>
    <cellStyle name="Followed Hyperlink" xfId="40310" builtinId="9" hidden="1"/>
    <cellStyle name="Followed Hyperlink" xfId="40985" builtinId="9" hidden="1"/>
    <cellStyle name="Followed Hyperlink" xfId="40937" builtinId="9" hidden="1"/>
    <cellStyle name="Followed Hyperlink" xfId="40986" builtinId="9" hidden="1"/>
    <cellStyle name="Followed Hyperlink" xfId="40223" builtinId="9" hidden="1"/>
    <cellStyle name="Followed Hyperlink" xfId="41016" builtinId="9" hidden="1"/>
    <cellStyle name="Followed Hyperlink" xfId="40269" builtinId="9" hidden="1"/>
    <cellStyle name="Followed Hyperlink" xfId="40710" builtinId="9" hidden="1"/>
    <cellStyle name="Followed Hyperlink" xfId="40304" builtinId="9" hidden="1"/>
    <cellStyle name="Followed Hyperlink" xfId="40283" builtinId="9" hidden="1"/>
    <cellStyle name="Followed Hyperlink" xfId="41023" builtinId="9" hidden="1"/>
    <cellStyle name="Followed Hyperlink" xfId="40279" builtinId="9" hidden="1"/>
    <cellStyle name="Followed Hyperlink" xfId="40760" builtinId="9" hidden="1"/>
    <cellStyle name="Followed Hyperlink" xfId="40764" builtinId="9" hidden="1"/>
    <cellStyle name="Followed Hyperlink" xfId="40783" builtinId="9" hidden="1"/>
    <cellStyle name="Followed Hyperlink" xfId="40267" builtinId="9" hidden="1"/>
    <cellStyle name="Followed Hyperlink" xfId="41024" builtinId="9" hidden="1"/>
    <cellStyle name="Followed Hyperlink" xfId="40234" builtinId="9" hidden="1"/>
    <cellStyle name="Followed Hyperlink" xfId="40879" builtinId="9" hidden="1"/>
    <cellStyle name="Followed Hyperlink" xfId="40949" builtinId="9" hidden="1"/>
    <cellStyle name="Followed Hyperlink" xfId="40228" builtinId="9" hidden="1"/>
    <cellStyle name="Followed Hyperlink" xfId="40271" builtinId="9" hidden="1"/>
    <cellStyle name="Followed Hyperlink" xfId="40775" builtinId="9" hidden="1"/>
    <cellStyle name="Followed Hyperlink" xfId="40930" builtinId="9" hidden="1"/>
    <cellStyle name="Followed Hyperlink" xfId="40230" builtinId="9" hidden="1"/>
    <cellStyle name="Followed Hyperlink" xfId="40260" builtinId="9" hidden="1"/>
    <cellStyle name="Followed Hyperlink" xfId="38790" builtinId="9" hidden="1"/>
    <cellStyle name="Followed Hyperlink" xfId="38791" builtinId="9" hidden="1"/>
    <cellStyle name="Followed Hyperlink" xfId="38792" builtinId="9" hidden="1"/>
    <cellStyle name="Followed Hyperlink" xfId="38793" builtinId="9" hidden="1"/>
    <cellStyle name="Followed Hyperlink" xfId="38794" builtinId="9" hidden="1"/>
    <cellStyle name="Followed Hyperlink" xfId="38795" builtinId="9" hidden="1"/>
    <cellStyle name="Followed Hyperlink" xfId="38796" builtinId="9" hidden="1"/>
    <cellStyle name="Followed Hyperlink" xfId="38797" builtinId="9" hidden="1"/>
    <cellStyle name="Followed Hyperlink" xfId="38798" builtinId="9" hidden="1"/>
    <cellStyle name="Followed Hyperlink" xfId="38799" builtinId="9" hidden="1"/>
    <cellStyle name="Followed Hyperlink" xfId="38800" builtinId="9" hidden="1"/>
    <cellStyle name="Followed Hyperlink" xfId="38801" builtinId="9" hidden="1"/>
    <cellStyle name="Followed Hyperlink" xfId="38802" builtinId="9" hidden="1"/>
    <cellStyle name="Followed Hyperlink" xfId="38803" builtinId="9" hidden="1"/>
    <cellStyle name="Followed Hyperlink" xfId="38804" builtinId="9" hidden="1"/>
    <cellStyle name="Followed Hyperlink" xfId="38805" builtinId="9" hidden="1"/>
    <cellStyle name="Followed Hyperlink" xfId="38806" builtinId="9" hidden="1"/>
    <cellStyle name="Followed Hyperlink" xfId="38807" builtinId="9" hidden="1"/>
    <cellStyle name="Followed Hyperlink" xfId="38808" builtinId="9" hidden="1"/>
    <cellStyle name="Followed Hyperlink" xfId="38809" builtinId="9" hidden="1"/>
    <cellStyle name="Followed Hyperlink" xfId="38810" builtinId="9" hidden="1"/>
    <cellStyle name="Followed Hyperlink" xfId="38811" builtinId="9" hidden="1"/>
    <cellStyle name="Followed Hyperlink" xfId="38412" builtinId="9" hidden="1"/>
    <cellStyle name="Followed Hyperlink" xfId="40061" builtinId="9" hidden="1"/>
    <cellStyle name="Followed Hyperlink" xfId="41687" builtinId="9" hidden="1"/>
    <cellStyle name="Followed Hyperlink" xfId="41686" builtinId="9" hidden="1"/>
    <cellStyle name="Followed Hyperlink" xfId="41685" builtinId="9" hidden="1"/>
    <cellStyle name="Followed Hyperlink" xfId="41684" builtinId="9" hidden="1"/>
    <cellStyle name="Followed Hyperlink" xfId="41683" builtinId="9" hidden="1"/>
    <cellStyle name="Followed Hyperlink" xfId="41682" builtinId="9" hidden="1"/>
    <cellStyle name="Followed Hyperlink" xfId="41681" builtinId="9" hidden="1"/>
    <cellStyle name="Followed Hyperlink" xfId="41680" builtinId="9" hidden="1"/>
    <cellStyle name="Followed Hyperlink" xfId="41679" builtinId="9" hidden="1"/>
    <cellStyle name="Followed Hyperlink" xfId="41678" builtinId="9" hidden="1"/>
    <cellStyle name="Followed Hyperlink" xfId="41677" builtinId="9" hidden="1"/>
    <cellStyle name="Followed Hyperlink" xfId="41676" builtinId="9" hidden="1"/>
    <cellStyle name="Followed Hyperlink" xfId="41675" builtinId="9" hidden="1"/>
    <cellStyle name="Followed Hyperlink" xfId="41674" builtinId="9" hidden="1"/>
    <cellStyle name="Followed Hyperlink" xfId="41673" builtinId="9" hidden="1"/>
    <cellStyle name="Followed Hyperlink" xfId="41672" builtinId="9" hidden="1"/>
    <cellStyle name="Followed Hyperlink" xfId="41671" builtinId="9" hidden="1"/>
    <cellStyle name="Followed Hyperlink" xfId="41670" builtinId="9" hidden="1"/>
    <cellStyle name="Followed Hyperlink" xfId="41669" builtinId="9" hidden="1"/>
    <cellStyle name="Followed Hyperlink" xfId="41668" builtinId="9" hidden="1"/>
    <cellStyle name="Followed Hyperlink" xfId="41667" builtinId="9" hidden="1"/>
    <cellStyle name="Followed Hyperlink" xfId="41666" builtinId="9" hidden="1"/>
    <cellStyle name="Followed Hyperlink" xfId="41665" builtinId="9" hidden="1"/>
    <cellStyle name="Followed Hyperlink" xfId="41664" builtinId="9" hidden="1"/>
    <cellStyle name="Followed Hyperlink" xfId="41179" builtinId="9" hidden="1"/>
    <cellStyle name="Followed Hyperlink" xfId="41180" builtinId="9" hidden="1"/>
    <cellStyle name="Followed Hyperlink" xfId="41181" builtinId="9" hidden="1"/>
    <cellStyle name="Followed Hyperlink" xfId="41182" builtinId="9" hidden="1"/>
    <cellStyle name="Followed Hyperlink" xfId="41183" builtinId="9" hidden="1"/>
    <cellStyle name="Followed Hyperlink" xfId="41184" builtinId="9" hidden="1"/>
    <cellStyle name="Followed Hyperlink" xfId="41914" builtinId="9" hidden="1"/>
    <cellStyle name="Followed Hyperlink" xfId="41185" builtinId="9" hidden="1"/>
    <cellStyle name="Followed Hyperlink" xfId="41913" builtinId="9" hidden="1"/>
    <cellStyle name="Followed Hyperlink" xfId="41186" builtinId="9" hidden="1"/>
    <cellStyle name="Followed Hyperlink" xfId="41912" builtinId="9" hidden="1"/>
    <cellStyle name="Followed Hyperlink" xfId="41915" builtinId="9" hidden="1"/>
    <cellStyle name="Followed Hyperlink" xfId="41187" builtinId="9" hidden="1"/>
    <cellStyle name="Followed Hyperlink" xfId="41188" builtinId="9" hidden="1"/>
    <cellStyle name="Followed Hyperlink" xfId="41189" builtinId="9" hidden="1"/>
    <cellStyle name="Followed Hyperlink" xfId="41190" builtinId="9" hidden="1"/>
    <cellStyle name="Followed Hyperlink" xfId="41191" builtinId="9" hidden="1"/>
    <cellStyle name="Followed Hyperlink" xfId="41192" builtinId="9" hidden="1"/>
    <cellStyle name="Followed Hyperlink" xfId="41193" builtinId="9" hidden="1"/>
    <cellStyle name="Followed Hyperlink" xfId="41194" builtinId="9" hidden="1"/>
    <cellStyle name="Followed Hyperlink" xfId="41195" builtinId="9" hidden="1"/>
    <cellStyle name="Followed Hyperlink" xfId="41196" builtinId="9" hidden="1"/>
    <cellStyle name="Followed Hyperlink" xfId="41197" builtinId="9" hidden="1"/>
    <cellStyle name="Followed Hyperlink" xfId="41145" builtinId="9" hidden="1"/>
    <cellStyle name="Followed Hyperlink" xfId="41249" builtinId="9" hidden="1"/>
    <cellStyle name="Followed Hyperlink" xfId="41966" builtinId="9" hidden="1"/>
    <cellStyle name="Followed Hyperlink" xfId="41248" builtinId="9" hidden="1"/>
    <cellStyle name="Followed Hyperlink" xfId="41964" builtinId="9" hidden="1"/>
    <cellStyle name="Followed Hyperlink" xfId="41247" builtinId="9" hidden="1"/>
    <cellStyle name="Followed Hyperlink" xfId="41759" builtinId="9" hidden="1"/>
    <cellStyle name="Followed Hyperlink" xfId="41246" builtinId="9" hidden="1"/>
    <cellStyle name="Followed Hyperlink" xfId="41965" builtinId="9" hidden="1"/>
    <cellStyle name="Followed Hyperlink" xfId="41245" builtinId="9" hidden="1"/>
    <cellStyle name="Followed Hyperlink" xfId="41962" builtinId="9" hidden="1"/>
    <cellStyle name="Followed Hyperlink" xfId="41727" builtinId="9" hidden="1"/>
    <cellStyle name="Followed Hyperlink" xfId="41726" builtinId="9" hidden="1"/>
    <cellStyle name="Followed Hyperlink" xfId="41722" builtinId="9" hidden="1"/>
    <cellStyle name="Followed Hyperlink" xfId="41963" builtinId="9" hidden="1"/>
    <cellStyle name="Followed Hyperlink" xfId="41721" builtinId="9" hidden="1"/>
    <cellStyle name="Followed Hyperlink" xfId="41217" builtinId="9" hidden="1"/>
    <cellStyle name="Followed Hyperlink" xfId="41720" builtinId="9" hidden="1"/>
    <cellStyle name="Followed Hyperlink" xfId="41146" builtinId="9" hidden="1"/>
    <cellStyle name="Followed Hyperlink" xfId="41718" builtinId="9" hidden="1"/>
    <cellStyle name="Followed Hyperlink" xfId="41716" builtinId="9" hidden="1"/>
    <cellStyle name="Followed Hyperlink" xfId="41704" builtinId="9" hidden="1"/>
    <cellStyle name="Followed Hyperlink" xfId="41703" builtinId="9" hidden="1"/>
    <cellStyle name="Followed Hyperlink" xfId="41688" builtinId="9" hidden="1"/>
    <cellStyle name="Followed Hyperlink" xfId="41348" builtinId="9" hidden="1"/>
    <cellStyle name="Followed Hyperlink" xfId="41228" builtinId="9" hidden="1"/>
    <cellStyle name="Followed Hyperlink" xfId="42018" builtinId="9" hidden="1"/>
    <cellStyle name="Followed Hyperlink" xfId="41167" builtinId="9" hidden="1"/>
    <cellStyle name="Followed Hyperlink" xfId="41238" builtinId="9" hidden="1"/>
    <cellStyle name="Followed Hyperlink" xfId="41175" builtinId="9" hidden="1"/>
    <cellStyle name="Followed Hyperlink" xfId="42006" builtinId="9" hidden="1"/>
    <cellStyle name="Followed Hyperlink" xfId="41933" builtinId="9" hidden="1"/>
    <cellStyle name="Followed Hyperlink" xfId="41259" builtinId="9" hidden="1"/>
    <cellStyle name="Followed Hyperlink" xfId="42017" builtinId="9" hidden="1"/>
    <cellStyle name="Followed Hyperlink" xfId="41897" builtinId="9" hidden="1"/>
    <cellStyle name="Followed Hyperlink" xfId="41229" builtinId="9" hidden="1"/>
    <cellStyle name="Followed Hyperlink" xfId="41934" builtinId="9" hidden="1"/>
    <cellStyle name="Followed Hyperlink" xfId="41241" builtinId="9" hidden="1"/>
    <cellStyle name="Followed Hyperlink" xfId="41148" builtinId="9" hidden="1"/>
    <cellStyle name="Followed Hyperlink" xfId="41271" builtinId="9" hidden="1"/>
    <cellStyle name="Followed Hyperlink" xfId="41237" builtinId="9" hidden="1"/>
    <cellStyle name="Followed Hyperlink" xfId="41738" builtinId="9" hidden="1"/>
    <cellStyle name="Followed Hyperlink" xfId="41791" builtinId="9" hidden="1"/>
    <cellStyle name="Followed Hyperlink" xfId="41242" builtinId="9" hidden="1"/>
    <cellStyle name="Followed Hyperlink" xfId="41243" builtinId="9" hidden="1"/>
    <cellStyle name="Followed Hyperlink" xfId="41979" builtinId="9" hidden="1"/>
    <cellStyle name="Followed Hyperlink" xfId="41240" builtinId="9" hidden="1"/>
    <cellStyle name="Followed Hyperlink" xfId="42025" builtinId="9" hidden="1"/>
    <cellStyle name="Followed Hyperlink" xfId="41157" builtinId="9" hidden="1"/>
    <cellStyle name="Followed Hyperlink" xfId="41771" builtinId="9" hidden="1"/>
    <cellStyle name="Followed Hyperlink" xfId="41256" builtinId="9" hidden="1"/>
    <cellStyle name="Followed Hyperlink" xfId="41942" builtinId="9" hidden="1"/>
    <cellStyle name="Followed Hyperlink" xfId="41235" builtinId="9" hidden="1"/>
    <cellStyle name="Followed Hyperlink" xfId="41745" builtinId="9" hidden="1"/>
    <cellStyle name="Followed Hyperlink" xfId="42013" builtinId="9" hidden="1"/>
    <cellStyle name="Followed Hyperlink" xfId="41234" builtinId="9" hidden="1"/>
    <cellStyle name="Followed Hyperlink" xfId="41701" builtinId="9" hidden="1"/>
    <cellStyle name="Followed Hyperlink" xfId="41861" builtinId="9" hidden="1"/>
    <cellStyle name="Followed Hyperlink" xfId="41772" builtinId="9" hidden="1"/>
    <cellStyle name="Followed Hyperlink" xfId="41165" builtinId="9" hidden="1"/>
    <cellStyle name="Followed Hyperlink" xfId="42035" builtinId="9" hidden="1"/>
    <cellStyle name="Followed Hyperlink" xfId="41719" builtinId="9" hidden="1"/>
    <cellStyle name="Followed Hyperlink" xfId="41774" builtinId="9" hidden="1"/>
    <cellStyle name="Followed Hyperlink" xfId="41230" builtinId="9" hidden="1"/>
    <cellStyle name="Followed Hyperlink" xfId="41783" builtinId="9" hidden="1"/>
    <cellStyle name="Followed Hyperlink" xfId="42020" builtinId="9" hidden="1"/>
    <cellStyle name="Followed Hyperlink" xfId="41773" builtinId="9" hidden="1"/>
    <cellStyle name="Followed Hyperlink" xfId="42031" builtinId="9" hidden="1"/>
    <cellStyle name="Followed Hyperlink" xfId="41268" builtinId="9" hidden="1"/>
    <cellStyle name="Followed Hyperlink" xfId="41782" builtinId="9" hidden="1"/>
    <cellStyle name="Followed Hyperlink" xfId="41214" builtinId="9" hidden="1"/>
    <cellStyle name="Followed Hyperlink" xfId="41263" builtinId="9" hidden="1"/>
    <cellStyle name="Followed Hyperlink" xfId="41977" builtinId="9" hidden="1"/>
    <cellStyle name="Followed Hyperlink" xfId="41925" builtinId="9" hidden="1"/>
    <cellStyle name="Followed Hyperlink" xfId="41978" builtinId="9" hidden="1"/>
    <cellStyle name="Followed Hyperlink" xfId="41166" builtinId="9" hidden="1"/>
    <cellStyle name="Followed Hyperlink" xfId="42016" builtinId="9" hidden="1"/>
    <cellStyle name="Followed Hyperlink" xfId="41222" builtinId="9" hidden="1"/>
    <cellStyle name="Followed Hyperlink" xfId="41663" builtinId="9" hidden="1"/>
    <cellStyle name="Followed Hyperlink" xfId="41257" builtinId="9" hidden="1"/>
    <cellStyle name="Followed Hyperlink" xfId="41236" builtinId="9" hidden="1"/>
    <cellStyle name="Followed Hyperlink" xfId="42023" builtinId="9" hidden="1"/>
    <cellStyle name="Followed Hyperlink" xfId="41232" builtinId="9" hidden="1"/>
    <cellStyle name="Followed Hyperlink" xfId="41713" builtinId="9" hidden="1"/>
    <cellStyle name="Followed Hyperlink" xfId="41717" builtinId="9" hidden="1"/>
    <cellStyle name="Followed Hyperlink" xfId="41737" builtinId="9" hidden="1"/>
    <cellStyle name="Followed Hyperlink" xfId="41220" builtinId="9" hidden="1"/>
    <cellStyle name="Followed Hyperlink" xfId="42024" builtinId="9" hidden="1"/>
    <cellStyle name="Followed Hyperlink" xfId="41177" builtinId="9" hidden="1"/>
    <cellStyle name="Followed Hyperlink" xfId="41864" builtinId="9" hidden="1"/>
    <cellStyle name="Followed Hyperlink" xfId="41941" builtinId="9" hidden="1"/>
    <cellStyle name="Followed Hyperlink" xfId="41171" builtinId="9" hidden="1"/>
    <cellStyle name="Followed Hyperlink" xfId="41224" builtinId="9" hidden="1"/>
    <cellStyle name="Followed Hyperlink" xfId="41729" builtinId="9" hidden="1"/>
    <cellStyle name="Followed Hyperlink" xfId="41918" builtinId="9" hidden="1"/>
    <cellStyle name="Followed Hyperlink" xfId="41173" builtinId="9" hidden="1"/>
    <cellStyle name="Followed Hyperlink" xfId="41213" builtinId="9" hidden="1"/>
    <cellStyle name="Followed Hyperlink" xfId="38392" builtinId="9" hidden="1"/>
    <cellStyle name="Followed Hyperlink" xfId="38847" builtinId="9" hidden="1"/>
    <cellStyle name="Followed Hyperlink" xfId="38393" builtinId="9" hidden="1"/>
    <cellStyle name="Followed Hyperlink" xfId="38286" builtinId="9" hidden="1"/>
    <cellStyle name="Followed Hyperlink" xfId="38285" builtinId="9" hidden="1"/>
    <cellStyle name="Followed Hyperlink" xfId="38394" builtinId="9" hidden="1"/>
    <cellStyle name="Followed Hyperlink" xfId="38846" builtinId="9" hidden="1"/>
    <cellStyle name="Followed Hyperlink" xfId="38395" builtinId="9" hidden="1"/>
    <cellStyle name="Followed Hyperlink" xfId="38845" builtinId="9" hidden="1"/>
    <cellStyle name="Followed Hyperlink" xfId="38396" builtinId="9" hidden="1"/>
    <cellStyle name="Followed Hyperlink" xfId="38844" builtinId="9" hidden="1"/>
    <cellStyle name="Followed Hyperlink" xfId="38397" builtinId="9" hidden="1"/>
    <cellStyle name="Followed Hyperlink" xfId="38398" builtinId="9" hidden="1"/>
    <cellStyle name="Followed Hyperlink" xfId="38843" builtinId="9" hidden="1"/>
    <cellStyle name="Followed Hyperlink" xfId="38399" builtinId="9" hidden="1"/>
    <cellStyle name="Followed Hyperlink" xfId="38671" builtinId="9" hidden="1"/>
    <cellStyle name="Followed Hyperlink" xfId="38400" builtinId="9" hidden="1"/>
    <cellStyle name="Followed Hyperlink" xfId="38841" builtinId="9" hidden="1"/>
    <cellStyle name="Followed Hyperlink" xfId="38602" builtinId="9" hidden="1"/>
    <cellStyle name="Followed Hyperlink" xfId="38667" builtinId="9" hidden="1"/>
    <cellStyle name="Followed Hyperlink" xfId="38601" builtinId="9" hidden="1"/>
    <cellStyle name="Followed Hyperlink" xfId="38669" builtinId="9" hidden="1"/>
    <cellStyle name="Followed Hyperlink" xfId="38600" builtinId="9" hidden="1"/>
    <cellStyle name="Followed Hyperlink" xfId="38401" builtinId="9" hidden="1"/>
    <cellStyle name="Followed Hyperlink" xfId="42545" builtinId="9" hidden="1"/>
    <cellStyle name="Followed Hyperlink" xfId="42544" builtinId="9" hidden="1"/>
    <cellStyle name="Followed Hyperlink" xfId="42543" builtinId="9" hidden="1"/>
    <cellStyle name="Followed Hyperlink" xfId="42542" builtinId="9" hidden="1"/>
    <cellStyle name="Followed Hyperlink" xfId="42541" builtinId="9" hidden="1"/>
    <cellStyle name="Followed Hyperlink" xfId="42540" builtinId="9" hidden="1"/>
    <cellStyle name="Followed Hyperlink" xfId="42539" builtinId="9" hidden="1"/>
    <cellStyle name="Followed Hyperlink" xfId="42538" builtinId="9" hidden="1"/>
    <cellStyle name="Followed Hyperlink" xfId="42537" builtinId="9" hidden="1"/>
    <cellStyle name="Followed Hyperlink" xfId="42536" builtinId="9" hidden="1"/>
    <cellStyle name="Followed Hyperlink" xfId="42535" builtinId="9" hidden="1"/>
    <cellStyle name="Followed Hyperlink" xfId="42534" builtinId="9" hidden="1"/>
    <cellStyle name="Followed Hyperlink" xfId="42533" builtinId="9" hidden="1"/>
    <cellStyle name="Followed Hyperlink" xfId="42532" builtinId="9" hidden="1"/>
    <cellStyle name="Followed Hyperlink" xfId="42531" builtinId="9" hidden="1"/>
    <cellStyle name="Followed Hyperlink" xfId="42530" builtinId="9" hidden="1"/>
    <cellStyle name="Followed Hyperlink" xfId="42529" builtinId="9" hidden="1"/>
    <cellStyle name="Followed Hyperlink" xfId="42528" builtinId="9" hidden="1"/>
    <cellStyle name="Followed Hyperlink" xfId="42527" builtinId="9" hidden="1"/>
    <cellStyle name="Followed Hyperlink" xfId="42526" builtinId="9" hidden="1"/>
    <cellStyle name="Followed Hyperlink" xfId="42525" builtinId="9" hidden="1"/>
    <cellStyle name="Followed Hyperlink" xfId="42524" builtinId="9" hidden="1"/>
    <cellStyle name="Followed Hyperlink" xfId="42523" builtinId="9" hidden="1"/>
    <cellStyle name="Followed Hyperlink" xfId="42522" builtinId="9" hidden="1"/>
    <cellStyle name="Followed Hyperlink" xfId="42148" builtinId="9" hidden="1"/>
    <cellStyle name="Followed Hyperlink" xfId="42149" builtinId="9" hidden="1"/>
    <cellStyle name="Followed Hyperlink" xfId="42150" builtinId="9" hidden="1"/>
    <cellStyle name="Followed Hyperlink" xfId="42151" builtinId="9" hidden="1"/>
    <cellStyle name="Followed Hyperlink" xfId="42152" builtinId="9" hidden="1"/>
    <cellStyle name="Followed Hyperlink" xfId="42153" builtinId="9" hidden="1"/>
    <cellStyle name="Followed Hyperlink" xfId="42768" builtinId="9" hidden="1"/>
    <cellStyle name="Followed Hyperlink" xfId="42154" builtinId="9" hidden="1"/>
    <cellStyle name="Followed Hyperlink" xfId="42767" builtinId="9" hidden="1"/>
    <cellStyle name="Followed Hyperlink" xfId="42155" builtinId="9" hidden="1"/>
    <cellStyle name="Followed Hyperlink" xfId="42766" builtinId="9" hidden="1"/>
    <cellStyle name="Followed Hyperlink" xfId="42769" builtinId="9" hidden="1"/>
    <cellStyle name="Followed Hyperlink" xfId="42156" builtinId="9" hidden="1"/>
    <cellStyle name="Followed Hyperlink" xfId="42157" builtinId="9" hidden="1"/>
    <cellStyle name="Followed Hyperlink" xfId="42158" builtinId="9" hidden="1"/>
    <cellStyle name="Followed Hyperlink" xfId="42159" builtinId="9" hidden="1"/>
    <cellStyle name="Followed Hyperlink" xfId="42160" builtinId="9" hidden="1"/>
    <cellStyle name="Followed Hyperlink" xfId="42161" builtinId="9" hidden="1"/>
    <cellStyle name="Followed Hyperlink" xfId="42162" builtinId="9" hidden="1"/>
    <cellStyle name="Followed Hyperlink" xfId="42163" builtinId="9" hidden="1"/>
    <cellStyle name="Followed Hyperlink" xfId="42164" builtinId="9" hidden="1"/>
    <cellStyle name="Followed Hyperlink" xfId="42165" builtinId="9" hidden="1"/>
    <cellStyle name="Followed Hyperlink" xfId="42166" builtinId="9" hidden="1"/>
    <cellStyle name="Followed Hyperlink" xfId="42126" builtinId="9" hidden="1"/>
    <cellStyle name="Followed Hyperlink" xfId="42226" builtinId="9" hidden="1"/>
    <cellStyle name="Followed Hyperlink" xfId="42800" builtinId="9" hidden="1"/>
    <cellStyle name="Followed Hyperlink" xfId="42225" builtinId="9" hidden="1"/>
    <cellStyle name="Followed Hyperlink" xfId="42798" builtinId="9" hidden="1"/>
    <cellStyle name="Followed Hyperlink" xfId="42224" builtinId="9" hidden="1"/>
    <cellStyle name="Followed Hyperlink" xfId="42612" builtinId="9" hidden="1"/>
    <cellStyle name="Followed Hyperlink" xfId="42223" builtinId="9" hidden="1"/>
    <cellStyle name="Followed Hyperlink" xfId="42799" builtinId="9" hidden="1"/>
    <cellStyle name="Followed Hyperlink" xfId="42222" builtinId="9" hidden="1"/>
    <cellStyle name="Followed Hyperlink" xfId="42796" builtinId="9" hidden="1"/>
    <cellStyle name="Followed Hyperlink" xfId="42581" builtinId="9" hidden="1"/>
    <cellStyle name="Followed Hyperlink" xfId="42580" builtinId="9" hidden="1"/>
    <cellStyle name="Followed Hyperlink" xfId="42576" builtinId="9" hidden="1"/>
    <cellStyle name="Followed Hyperlink" xfId="42797" builtinId="9" hidden="1"/>
    <cellStyle name="Followed Hyperlink" xfId="42575" builtinId="9" hidden="1"/>
    <cellStyle name="Followed Hyperlink" xfId="42194" builtinId="9" hidden="1"/>
    <cellStyle name="Followed Hyperlink" xfId="42574" builtinId="9" hidden="1"/>
    <cellStyle name="Followed Hyperlink" xfId="42127" builtinId="9" hidden="1"/>
    <cellStyle name="Followed Hyperlink" xfId="42572" builtinId="9" hidden="1"/>
    <cellStyle name="Followed Hyperlink" xfId="42570" builtinId="9" hidden="1"/>
    <cellStyle name="Followed Hyperlink" xfId="42560" builtinId="9" hidden="1"/>
    <cellStyle name="Followed Hyperlink" xfId="42559" builtinId="9" hidden="1"/>
    <cellStyle name="Followed Hyperlink" xfId="42546" builtinId="9" hidden="1"/>
    <cellStyle name="Followed Hyperlink" xfId="42315" builtinId="9" hidden="1"/>
    <cellStyle name="Followed Hyperlink" xfId="42205" builtinId="9" hidden="1"/>
    <cellStyle name="Followed Hyperlink" xfId="42851" builtinId="9" hidden="1"/>
    <cellStyle name="Followed Hyperlink" xfId="42137" builtinId="9" hidden="1"/>
    <cellStyle name="Followed Hyperlink" xfId="42215" builtinId="9" hidden="1"/>
    <cellStyle name="Followed Hyperlink" xfId="42142" builtinId="9" hidden="1"/>
    <cellStyle name="Followed Hyperlink" xfId="42842" builtinId="9" hidden="1"/>
    <cellStyle name="Followed Hyperlink" xfId="42786" builtinId="9" hidden="1"/>
    <cellStyle name="Followed Hyperlink" xfId="42235" builtinId="9" hidden="1"/>
    <cellStyle name="Followed Hyperlink" xfId="42850" builtinId="9" hidden="1"/>
    <cellStyle name="Followed Hyperlink" xfId="42749" builtinId="9" hidden="1"/>
    <cellStyle name="Followed Hyperlink" xfId="42206" builtinId="9" hidden="1"/>
    <cellStyle name="Followed Hyperlink" xfId="42787" builtinId="9" hidden="1"/>
    <cellStyle name="Followed Hyperlink" xfId="42218" builtinId="9" hidden="1"/>
    <cellStyle name="Followed Hyperlink" xfId="42129" builtinId="9" hidden="1"/>
    <cellStyle name="Followed Hyperlink" xfId="42241" builtinId="9" hidden="1"/>
    <cellStyle name="Followed Hyperlink" xfId="42214" builtinId="9" hidden="1"/>
    <cellStyle name="Followed Hyperlink" xfId="42592" builtinId="9" hidden="1"/>
    <cellStyle name="Followed Hyperlink" xfId="42641" builtinId="9" hidden="1"/>
    <cellStyle name="Followed Hyperlink" xfId="42219" builtinId="9" hidden="1"/>
    <cellStyle name="Followed Hyperlink" xfId="42220" builtinId="9" hidden="1"/>
    <cellStyle name="Followed Hyperlink" xfId="42813" builtinId="9" hidden="1"/>
    <cellStyle name="Followed Hyperlink" xfId="42217" builtinId="9" hidden="1"/>
    <cellStyle name="Followed Hyperlink" xfId="42858" builtinId="9" hidden="1"/>
    <cellStyle name="Followed Hyperlink" xfId="42134" builtinId="9" hidden="1"/>
    <cellStyle name="Followed Hyperlink" xfId="42623" builtinId="9" hidden="1"/>
    <cellStyle name="Followed Hyperlink" xfId="42232" builtinId="9" hidden="1"/>
    <cellStyle name="Followed Hyperlink" xfId="42793" builtinId="9" hidden="1"/>
    <cellStyle name="Followed Hyperlink" xfId="42212" builtinId="9" hidden="1"/>
    <cellStyle name="Followed Hyperlink" xfId="42597" builtinId="9" hidden="1"/>
    <cellStyle name="Followed Hyperlink" xfId="42846" builtinId="9" hidden="1"/>
    <cellStyle name="Followed Hyperlink" xfId="42211" builtinId="9" hidden="1"/>
    <cellStyle name="Followed Hyperlink" xfId="42557" builtinId="9" hidden="1"/>
    <cellStyle name="Followed Hyperlink" xfId="42713" builtinId="9" hidden="1"/>
    <cellStyle name="Followed Hyperlink" xfId="42624" builtinId="9" hidden="1"/>
    <cellStyle name="Followed Hyperlink" xfId="42135" builtinId="9" hidden="1"/>
    <cellStyle name="Followed Hyperlink" xfId="42868" builtinId="9" hidden="1"/>
    <cellStyle name="Followed Hyperlink" xfId="42573" builtinId="9" hidden="1"/>
    <cellStyle name="Followed Hyperlink" xfId="42626" builtinId="9" hidden="1"/>
    <cellStyle name="Followed Hyperlink" xfId="42207" builtinId="9" hidden="1"/>
    <cellStyle name="Followed Hyperlink" xfId="42633" builtinId="9" hidden="1"/>
    <cellStyle name="Followed Hyperlink" xfId="42853" builtinId="9" hidden="1"/>
    <cellStyle name="Followed Hyperlink" xfId="42625" builtinId="9" hidden="1"/>
    <cellStyle name="Followed Hyperlink" xfId="42864" builtinId="9" hidden="1"/>
    <cellStyle name="Followed Hyperlink" xfId="42238" builtinId="9" hidden="1"/>
    <cellStyle name="Followed Hyperlink" xfId="42632" builtinId="9" hidden="1"/>
    <cellStyle name="Followed Hyperlink" xfId="42191" builtinId="9" hidden="1"/>
    <cellStyle name="Followed Hyperlink" xfId="42237" builtinId="9" hidden="1"/>
    <cellStyle name="Followed Hyperlink" xfId="42811" builtinId="9" hidden="1"/>
    <cellStyle name="Followed Hyperlink" xfId="42778" builtinId="9" hidden="1"/>
    <cellStyle name="Followed Hyperlink" xfId="42812" builtinId="9" hidden="1"/>
    <cellStyle name="Followed Hyperlink" xfId="42136" builtinId="9" hidden="1"/>
    <cellStyle name="Followed Hyperlink" xfId="42849" builtinId="9" hidden="1"/>
    <cellStyle name="Followed Hyperlink" xfId="42199" builtinId="9" hidden="1"/>
    <cellStyle name="Followed Hyperlink" xfId="42521" builtinId="9" hidden="1"/>
    <cellStyle name="Followed Hyperlink" xfId="42233" builtinId="9" hidden="1"/>
    <cellStyle name="Followed Hyperlink" xfId="42213" builtinId="9" hidden="1"/>
    <cellStyle name="Followed Hyperlink" xfId="42856" builtinId="9" hidden="1"/>
    <cellStyle name="Followed Hyperlink" xfId="42209" builtinId="9" hidden="1"/>
    <cellStyle name="Followed Hyperlink" xfId="42569" builtinId="9" hidden="1"/>
    <cellStyle name="Followed Hyperlink" xfId="42571" builtinId="9" hidden="1"/>
    <cellStyle name="Followed Hyperlink" xfId="42591" builtinId="9" hidden="1"/>
    <cellStyle name="Followed Hyperlink" xfId="42197" builtinId="9" hidden="1"/>
    <cellStyle name="Followed Hyperlink" xfId="42857" builtinId="9" hidden="1"/>
    <cellStyle name="Followed Hyperlink" xfId="42145" builtinId="9" hidden="1"/>
    <cellStyle name="Followed Hyperlink" xfId="42716" builtinId="9" hidden="1"/>
    <cellStyle name="Followed Hyperlink" xfId="42792" builtinId="9" hidden="1"/>
    <cellStyle name="Followed Hyperlink" xfId="42139" builtinId="9" hidden="1"/>
    <cellStyle name="Followed Hyperlink" xfId="42201" builtinId="9" hidden="1"/>
    <cellStyle name="Followed Hyperlink" xfId="42583" builtinId="9" hidden="1"/>
    <cellStyle name="Followed Hyperlink" xfId="42771" builtinId="9" hidden="1"/>
    <cellStyle name="Followed Hyperlink" xfId="42141" builtinId="9" hidden="1"/>
    <cellStyle name="Followed Hyperlink" xfId="42190" builtinId="9" hidden="1"/>
    <cellStyle name="Footnote" xfId="1286"/>
    <cellStyle name="Footnote 2" xfId="1287"/>
    <cellStyle name="Francs 0" xfId="1288"/>
    <cellStyle name="Francs 0 2" xfId="4515"/>
    <cellStyle name="Full Date" xfId="1289"/>
    <cellStyle name="Gen. Number" xfId="1290"/>
    <cellStyle name="Gen. Percent" xfId="1291"/>
    <cellStyle name="Gen. Percent 2" xfId="3048"/>
    <cellStyle name="Gen. Percent 2 2" xfId="5775"/>
    <cellStyle name="Gen.Number" xfId="1292"/>
    <cellStyle name="Gen.Number 2" xfId="2995"/>
    <cellStyle name="Gen.Number 2 2" xfId="5722"/>
    <cellStyle name="Gen.Number 2 2 10" xfId="18521"/>
    <cellStyle name="Gen.Number 2 2 11" xfId="19301"/>
    <cellStyle name="Gen.Number 2 2 12" xfId="20066"/>
    <cellStyle name="Gen.Number 2 2 13" xfId="21095"/>
    <cellStyle name="Gen.Number 2 2 14" xfId="21940"/>
    <cellStyle name="Gen.Number 2 2 15" xfId="22684"/>
    <cellStyle name="Gen.Number 2 2 16" xfId="23644"/>
    <cellStyle name="Gen.Number 2 2 17" xfId="24342"/>
    <cellStyle name="Gen.Number 2 2 18" xfId="25040"/>
    <cellStyle name="Gen.Number 2 2 19" xfId="25685"/>
    <cellStyle name="Gen.Number 2 2 2" xfId="10672"/>
    <cellStyle name="Gen.Number 2 2 2 2" xfId="28045"/>
    <cellStyle name="Gen.Number 2 2 2 3" xfId="34169"/>
    <cellStyle name="Gen.Number 2 2 2 4" xfId="39531"/>
    <cellStyle name="Gen.Number 2 2 20" xfId="26335"/>
    <cellStyle name="Gen.Number 2 2 21" xfId="27172"/>
    <cellStyle name="Gen.Number 2 2 22" xfId="32332"/>
    <cellStyle name="Gen.Number 2 2 23" xfId="37563"/>
    <cellStyle name="Gen.Number 2 2 3" xfId="11713"/>
    <cellStyle name="Gen.Number 2 2 3 2" xfId="28046"/>
    <cellStyle name="Gen.Number 2 2 3 3" xfId="34985"/>
    <cellStyle name="Gen.Number 2 2 3 4" xfId="40456"/>
    <cellStyle name="Gen.Number 2 2 4" xfId="12808"/>
    <cellStyle name="Gen.Number 2 2 4 2" xfId="28047"/>
    <cellStyle name="Gen.Number 2 2 4 3" xfId="35938"/>
    <cellStyle name="Gen.Number 2 2 4 4" xfId="41409"/>
    <cellStyle name="Gen.Number 2 2 5" xfId="7530"/>
    <cellStyle name="Gen.Number 2 2 5 2" xfId="36902"/>
    <cellStyle name="Gen.Number 2 2 5 3" xfId="42373"/>
    <cellStyle name="Gen.Number 2 2 6" xfId="14721"/>
    <cellStyle name="Gen.Number 2 2 7" xfId="15756"/>
    <cellStyle name="Gen.Number 2 2 8" xfId="16545"/>
    <cellStyle name="Gen.Number 2 2 9" xfId="17606"/>
    <cellStyle name="Gen.Number 3" xfId="4511"/>
    <cellStyle name="Gen.Number 3 10" xfId="12507"/>
    <cellStyle name="Gen.Number 3 11" xfId="9598"/>
    <cellStyle name="Gen.Number 3 12" xfId="7492"/>
    <cellStyle name="Gen.Number 3 13" xfId="9808"/>
    <cellStyle name="Gen.Number 3 14" xfId="14515"/>
    <cellStyle name="Gen.Number 3 15" xfId="7463"/>
    <cellStyle name="Gen.Number 3 16" xfId="21881"/>
    <cellStyle name="Gen.Number 3 17" xfId="20831"/>
    <cellStyle name="Gen.Number 3 18" xfId="13462"/>
    <cellStyle name="Gen.Number 3 19" xfId="14434"/>
    <cellStyle name="Gen.Number 3 2" xfId="9666"/>
    <cellStyle name="Gen.Number 3 2 2" xfId="28048"/>
    <cellStyle name="Gen.Number 3 2 3" xfId="33623"/>
    <cellStyle name="Gen.Number 3 2 4" xfId="38969"/>
    <cellStyle name="Gen.Number 3 20" xfId="25825"/>
    <cellStyle name="Gen.Number 3 21" xfId="21892"/>
    <cellStyle name="Gen.Number 3 22" xfId="31762"/>
    <cellStyle name="Gen.Number 3 23" xfId="31532"/>
    <cellStyle name="Gen.Number 3 3" xfId="9917"/>
    <cellStyle name="Gen.Number 3 3 2" xfId="28049"/>
    <cellStyle name="Gen.Number 3 3 3" xfId="33732"/>
    <cellStyle name="Gen.Number 3 3 4" xfId="39078"/>
    <cellStyle name="Gen.Number 3 4" xfId="10616"/>
    <cellStyle name="Gen.Number 3 4 2" xfId="28050"/>
    <cellStyle name="Gen.Number 3 4 3" xfId="34392"/>
    <cellStyle name="Gen.Number 3 4 4" xfId="39845"/>
    <cellStyle name="Gen.Number 3 5" xfId="10871"/>
    <cellStyle name="Gen.Number 3 5 2" xfId="32915"/>
    <cellStyle name="Gen.Number 3 5 3" xfId="38133"/>
    <cellStyle name="Gen.Number 3 6" xfId="12341"/>
    <cellStyle name="Gen.Number 3 7" xfId="8595"/>
    <cellStyle name="Gen.Number 3 8" xfId="16056"/>
    <cellStyle name="Gen.Number 3 9" xfId="10278"/>
    <cellStyle name="GENERAL" xfId="1293"/>
    <cellStyle name="GENERAL 2" xfId="4510"/>
    <cellStyle name="GerBOM1" xfId="1294"/>
    <cellStyle name="Good 2" xfId="1295"/>
    <cellStyle name="Good 2 2" xfId="4507"/>
    <cellStyle name="Good 3" xfId="1296"/>
    <cellStyle name="Good 3 2" xfId="4506"/>
    <cellStyle name="Good 4" xfId="6362"/>
    <cellStyle name="Good 5" xfId="5389"/>
    <cellStyle name="Good 6" xfId="9"/>
    <cellStyle name="Gray Border" xfId="1297"/>
    <cellStyle name="Green" xfId="1298"/>
    <cellStyle name="Green 2" xfId="1299"/>
    <cellStyle name="Green 2 2" xfId="1300"/>
    <cellStyle name="Green 2 2 2" xfId="3151"/>
    <cellStyle name="Green 2 2 2 2" xfId="5878"/>
    <cellStyle name="Green 2 2 2 2 10" xfId="37717"/>
    <cellStyle name="Green 2 2 2 2 2" xfId="10827"/>
    <cellStyle name="Green 2 2 2 2 2 2" xfId="28051"/>
    <cellStyle name="Green 2 2 2 2 2 3" xfId="39685"/>
    <cellStyle name="Green 2 2 2 2 3" xfId="11869"/>
    <cellStyle name="Green 2 2 2 2 3 2" xfId="28052"/>
    <cellStyle name="Green 2 2 2 2 3 3" xfId="35139"/>
    <cellStyle name="Green 2 2 2 2 3 4" xfId="40610"/>
    <cellStyle name="Green 2 2 2 2 4" xfId="14877"/>
    <cellStyle name="Green 2 2 2 2 4 2" xfId="36092"/>
    <cellStyle name="Green 2 2 2 2 4 3" xfId="41563"/>
    <cellStyle name="Green 2 2 2 2 5" xfId="16699"/>
    <cellStyle name="Green 2 2 2 2 6" xfId="20221"/>
    <cellStyle name="Green 2 2 2 2 7" xfId="22838"/>
    <cellStyle name="Green 2 2 2 2 8" xfId="26488"/>
    <cellStyle name="Green 2 2 2 2 9" xfId="32486"/>
    <cellStyle name="Green 2 2 2 3" xfId="5510"/>
    <cellStyle name="Green 2 2 2 3 2" xfId="17406"/>
    <cellStyle name="Green 2 2 2 3 2 2" xfId="36717"/>
    <cellStyle name="Green 2 2 2 3 2 3" xfId="42188"/>
    <cellStyle name="Green 2 2 2 3 3" xfId="20906"/>
    <cellStyle name="Green 2 2 2 3 4" xfId="31023"/>
    <cellStyle name="Green 2 2 3" xfId="3169"/>
    <cellStyle name="Green 2 2 3 2" xfId="5896"/>
    <cellStyle name="Green 2 2 3 2 10" xfId="37735"/>
    <cellStyle name="Green 2 2 3 2 2" xfId="10845"/>
    <cellStyle name="Green 2 2 3 2 2 2" xfId="28053"/>
    <cellStyle name="Green 2 2 3 2 2 3" xfId="39703"/>
    <cellStyle name="Green 2 2 3 2 3" xfId="11887"/>
    <cellStyle name="Green 2 2 3 2 3 2" xfId="28054"/>
    <cellStyle name="Green 2 2 3 2 3 3" xfId="35157"/>
    <cellStyle name="Green 2 2 3 2 3 4" xfId="40628"/>
    <cellStyle name="Green 2 2 3 2 4" xfId="14895"/>
    <cellStyle name="Green 2 2 3 2 4 2" xfId="36110"/>
    <cellStyle name="Green 2 2 3 2 4 3" xfId="41581"/>
    <cellStyle name="Green 2 2 3 2 5" xfId="16717"/>
    <cellStyle name="Green 2 2 3 2 6" xfId="20239"/>
    <cellStyle name="Green 2 2 3 2 7" xfId="22856"/>
    <cellStyle name="Green 2 2 3 2 8" xfId="26506"/>
    <cellStyle name="Green 2 2 3 2 9" xfId="32504"/>
    <cellStyle name="Green 2 2 3 3" xfId="5509"/>
    <cellStyle name="Green 2 2 3 3 2" xfId="17405"/>
    <cellStyle name="Green 2 2 3 3 2 2" xfId="36716"/>
    <cellStyle name="Green 2 2 3 3 2 3" xfId="42187"/>
    <cellStyle name="Green 2 2 3 3 3" xfId="20905"/>
    <cellStyle name="Green 2 2 3 3 4" xfId="31022"/>
    <cellStyle name="Green 2 2 4" xfId="3176"/>
    <cellStyle name="Green 2 2 4 2" xfId="5903"/>
    <cellStyle name="Green 2 2 4 2 10" xfId="37742"/>
    <cellStyle name="Green 2 2 4 2 2" xfId="10852"/>
    <cellStyle name="Green 2 2 4 2 2 2" xfId="28055"/>
    <cellStyle name="Green 2 2 4 2 2 3" xfId="39710"/>
    <cellStyle name="Green 2 2 4 2 3" xfId="11894"/>
    <cellStyle name="Green 2 2 4 2 3 2" xfId="28056"/>
    <cellStyle name="Green 2 2 4 2 3 3" xfId="35164"/>
    <cellStyle name="Green 2 2 4 2 3 4" xfId="40635"/>
    <cellStyle name="Green 2 2 4 2 4" xfId="14902"/>
    <cellStyle name="Green 2 2 4 2 4 2" xfId="36117"/>
    <cellStyle name="Green 2 2 4 2 4 3" xfId="41588"/>
    <cellStyle name="Green 2 2 4 2 5" xfId="16724"/>
    <cellStyle name="Green 2 2 4 2 6" xfId="20246"/>
    <cellStyle name="Green 2 2 4 2 7" xfId="22863"/>
    <cellStyle name="Green 2 2 4 2 8" xfId="26513"/>
    <cellStyle name="Green 2 2 4 2 9" xfId="32511"/>
    <cellStyle name="Green 2 2 4 3" xfId="5922"/>
    <cellStyle name="Green 2 2 4 3 2" xfId="17761"/>
    <cellStyle name="Green 2 2 4 3 2 2" xfId="37024"/>
    <cellStyle name="Green 2 2 4 3 2 3" xfId="42495"/>
    <cellStyle name="Green 2 2 4 3 3" xfId="21244"/>
    <cellStyle name="Green 2 2 4 3 4" xfId="31093"/>
    <cellStyle name="Green 2 2 5" xfId="3185"/>
    <cellStyle name="Green 2 2 5 2" xfId="5912"/>
    <cellStyle name="Green 2 2 5 2 10" xfId="37751"/>
    <cellStyle name="Green 2 2 5 2 2" xfId="10861"/>
    <cellStyle name="Green 2 2 5 2 2 2" xfId="28057"/>
    <cellStyle name="Green 2 2 5 2 2 3" xfId="39719"/>
    <cellStyle name="Green 2 2 5 2 3" xfId="11903"/>
    <cellStyle name="Green 2 2 5 2 3 2" xfId="28058"/>
    <cellStyle name="Green 2 2 5 2 3 3" xfId="35173"/>
    <cellStyle name="Green 2 2 5 2 3 4" xfId="40644"/>
    <cellStyle name="Green 2 2 5 2 4" xfId="14911"/>
    <cellStyle name="Green 2 2 5 2 4 2" xfId="36126"/>
    <cellStyle name="Green 2 2 5 2 4 3" xfId="41597"/>
    <cellStyle name="Green 2 2 5 2 5" xfId="16733"/>
    <cellStyle name="Green 2 2 5 2 6" xfId="20255"/>
    <cellStyle name="Green 2 2 5 2 7" xfId="22872"/>
    <cellStyle name="Green 2 2 5 2 8" xfId="26522"/>
    <cellStyle name="Green 2 2 5 2 9" xfId="32520"/>
    <cellStyle name="Green 2 2 6" xfId="4230"/>
    <cellStyle name="Green 2 2 6 10" xfId="31449"/>
    <cellStyle name="Green 2 2 6 2" xfId="6135"/>
    <cellStyle name="Green 2 2 6 2 2" xfId="17952"/>
    <cellStyle name="Green 2 2 6 2 2 2" xfId="37183"/>
    <cellStyle name="Green 2 2 6 2 2 3" xfId="42654"/>
    <cellStyle name="Green 2 2 6 2 3" xfId="21424"/>
    <cellStyle name="Green 2 2 6 2 4" xfId="31163"/>
    <cellStyle name="Green 2 2 6 3" xfId="9847"/>
    <cellStyle name="Green 2 2 6 3 2" xfId="28059"/>
    <cellStyle name="Green 2 2 6 3 3" xfId="33037"/>
    <cellStyle name="Green 2 2 6 3 4" xfId="38255"/>
    <cellStyle name="Green 2 2 6 4" xfId="7642"/>
    <cellStyle name="Green 2 2 6 4 2" xfId="32949"/>
    <cellStyle name="Green 2 2 6 4 3" xfId="38167"/>
    <cellStyle name="Green 2 2 6 5" xfId="8023"/>
    <cellStyle name="Green 2 2 6 6" xfId="9456"/>
    <cellStyle name="Green 2 2 6 7" xfId="11339"/>
    <cellStyle name="Green 2 2 6 8" xfId="14209"/>
    <cellStyle name="Green 2 2 6 9" xfId="31629"/>
    <cellStyle name="Green 2 2 7" xfId="5274"/>
    <cellStyle name="Green 2 2 7 10" xfId="31896"/>
    <cellStyle name="Green 2 2 7 2" xfId="6332"/>
    <cellStyle name="Green 2 2 7 2 2" xfId="18132"/>
    <cellStyle name="Green 2 2 7 2 2 2" xfId="37351"/>
    <cellStyle name="Green 2 2 7 2 2 3" xfId="42822"/>
    <cellStyle name="Green 2 2 7 2 3" xfId="21599"/>
    <cellStyle name="Green 2 2 7 2 4" xfId="31200"/>
    <cellStyle name="Green 2 2 7 3" xfId="6550"/>
    <cellStyle name="Green 2 2 7 3 2" xfId="28060"/>
    <cellStyle name="Green 2 2 7 3 3" xfId="34638"/>
    <cellStyle name="Green 2 2 7 3 4" xfId="40109"/>
    <cellStyle name="Green 2 2 7 4" xfId="13785"/>
    <cellStyle name="Green 2 2 7 4 2" xfId="35584"/>
    <cellStyle name="Green 2 2 7 4 3" xfId="41055"/>
    <cellStyle name="Green 2 2 7 5" xfId="13737"/>
    <cellStyle name="Green 2 2 7 6" xfId="8861"/>
    <cellStyle name="Green 2 2 7 7" xfId="6938"/>
    <cellStyle name="Green 2 2 7 8" xfId="18100"/>
    <cellStyle name="Green 2 2 7 9" xfId="31996"/>
    <cellStyle name="Green 2 3" xfId="1301"/>
    <cellStyle name="Green 2 3 2" xfId="2860"/>
    <cellStyle name="Green 2 3 2 2" xfId="5594"/>
    <cellStyle name="Green 2 3 2 2 10" xfId="18404"/>
    <cellStyle name="Green 2 3 2 2 11" xfId="19182"/>
    <cellStyle name="Green 2 3 2 2 12" xfId="19947"/>
    <cellStyle name="Green 2 3 2 2 13" xfId="20979"/>
    <cellStyle name="Green 2 3 2 2 14" xfId="21822"/>
    <cellStyle name="Green 2 3 2 2 15" xfId="22565"/>
    <cellStyle name="Green 2 3 2 2 16" xfId="23529"/>
    <cellStyle name="Green 2 3 2 2 17" xfId="24227"/>
    <cellStyle name="Green 2 3 2 2 18" xfId="24939"/>
    <cellStyle name="Green 2 3 2 2 19" xfId="25571"/>
    <cellStyle name="Green 2 3 2 2 2" xfId="10550"/>
    <cellStyle name="Green 2 3 2 2 2 2" xfId="28061"/>
    <cellStyle name="Green 2 3 2 2 2 3" xfId="34057"/>
    <cellStyle name="Green 2 3 2 2 2 4" xfId="39419"/>
    <cellStyle name="Green 2 3 2 2 20" xfId="26230"/>
    <cellStyle name="Green 2 3 2 2 21" xfId="27065"/>
    <cellStyle name="Green 2 3 2 2 22" xfId="32221"/>
    <cellStyle name="Green 2 3 2 2 23" xfId="37452"/>
    <cellStyle name="Green 2 3 2 2 3" xfId="11589"/>
    <cellStyle name="Green 2 3 2 2 3 2" xfId="28062"/>
    <cellStyle name="Green 2 3 2 2 3 3" xfId="34867"/>
    <cellStyle name="Green 2 3 2 2 3 4" xfId="40338"/>
    <cellStyle name="Green 2 3 2 2 4" xfId="12688"/>
    <cellStyle name="Green 2 3 2 2 4 2" xfId="28063"/>
    <cellStyle name="Green 2 3 2 2 4 3" xfId="35820"/>
    <cellStyle name="Green 2 3 2 2 4 4" xfId="41291"/>
    <cellStyle name="Green 2 3 2 2 5" xfId="11422"/>
    <cellStyle name="Green 2 3 2 2 5 2" xfId="36787"/>
    <cellStyle name="Green 2 3 2 2 5 3" xfId="42258"/>
    <cellStyle name="Green 2 3 2 2 6" xfId="14603"/>
    <cellStyle name="Green 2 3 2 2 7" xfId="15635"/>
    <cellStyle name="Green 2 3 2 2 8" xfId="16424"/>
    <cellStyle name="Green 2 3 2 2 9" xfId="17487"/>
    <cellStyle name="Green 2 3 2 3" xfId="28064"/>
    <cellStyle name="Green 2 3 2 3 2" xfId="28065"/>
    <cellStyle name="Green 2 3 2 3 3" xfId="38536"/>
    <cellStyle name="Green 2 3 3" xfId="3150"/>
    <cellStyle name="Green 2 3 3 2" xfId="5877"/>
    <cellStyle name="Green 2 3 3 2 10" xfId="18638"/>
    <cellStyle name="Green 2 3 3 2 11" xfId="19416"/>
    <cellStyle name="Green 2 3 3 2 12" xfId="20220"/>
    <cellStyle name="Green 2 3 3 2 13" xfId="21203"/>
    <cellStyle name="Green 2 3 3 2 14" xfId="22045"/>
    <cellStyle name="Green 2 3 3 2 15" xfId="22837"/>
    <cellStyle name="Green 2 3 3 2 16" xfId="23748"/>
    <cellStyle name="Green 2 3 3 2 17" xfId="24444"/>
    <cellStyle name="Green 2 3 3 2 18" xfId="25132"/>
    <cellStyle name="Green 2 3 3 2 19" xfId="25773"/>
    <cellStyle name="Green 2 3 3 2 2" xfId="10826"/>
    <cellStyle name="Green 2 3 3 2 2 2" xfId="28066"/>
    <cellStyle name="Green 2 3 3 2 2 3" xfId="34257"/>
    <cellStyle name="Green 2 3 3 2 2 4" xfId="39684"/>
    <cellStyle name="Green 2 3 3 2 20" xfId="26487"/>
    <cellStyle name="Green 2 3 3 2 21" xfId="27258"/>
    <cellStyle name="Green 2 3 3 2 22" xfId="32485"/>
    <cellStyle name="Green 2 3 3 2 23" xfId="37716"/>
    <cellStyle name="Green 2 3 3 2 3" xfId="11868"/>
    <cellStyle name="Green 2 3 3 2 3 2" xfId="28067"/>
    <cellStyle name="Green 2 3 3 2 3 3" xfId="35138"/>
    <cellStyle name="Green 2 3 3 2 3 4" xfId="40609"/>
    <cellStyle name="Green 2 3 3 2 4" xfId="12931"/>
    <cellStyle name="Green 2 3 3 2 4 2" xfId="28068"/>
    <cellStyle name="Green 2 3 3 2 4 3" xfId="36091"/>
    <cellStyle name="Green 2 3 3 2 4 4" xfId="41562"/>
    <cellStyle name="Green 2 3 3 2 5" xfId="10205"/>
    <cellStyle name="Green 2 3 3 2 5 2" xfId="36988"/>
    <cellStyle name="Green 2 3 3 2 5 3" xfId="42459"/>
    <cellStyle name="Green 2 3 3 2 6" xfId="14876"/>
    <cellStyle name="Green 2 3 3 2 7" xfId="15875"/>
    <cellStyle name="Green 2 3 3 2 8" xfId="16698"/>
    <cellStyle name="Green 2 3 3 2 9" xfId="17721"/>
    <cellStyle name="Green 2 3 4" xfId="4231"/>
    <cellStyle name="Green 2 3 4 10" xfId="9147"/>
    <cellStyle name="Green 2 3 4 11" xfId="13424"/>
    <cellStyle name="Green 2 3 4 12" xfId="14056"/>
    <cellStyle name="Green 2 3 4 13" xfId="13292"/>
    <cellStyle name="Green 2 3 4 14" xfId="16138"/>
    <cellStyle name="Green 2 3 4 15" xfId="9304"/>
    <cellStyle name="Green 2 3 4 16" xfId="14353"/>
    <cellStyle name="Green 2 3 4 17" xfId="7483"/>
    <cellStyle name="Green 2 3 4 18" xfId="9436"/>
    <cellStyle name="Green 2 3 4 19" xfId="23262"/>
    <cellStyle name="Green 2 3 4 2" xfId="6136"/>
    <cellStyle name="Green 2 3 4 2 10" xfId="18868"/>
    <cellStyle name="Green 2 3 4 2 11" xfId="19642"/>
    <cellStyle name="Green 2 3 4 2 12" xfId="20459"/>
    <cellStyle name="Green 2 3 4 2 13" xfId="21425"/>
    <cellStyle name="Green 2 3 4 2 14" xfId="22261"/>
    <cellStyle name="Green 2 3 4 2 15" xfId="23073"/>
    <cellStyle name="Green 2 3 4 2 16" xfId="23954"/>
    <cellStyle name="Green 2 3 4 2 17" xfId="24653"/>
    <cellStyle name="Green 2 3 4 2 18" xfId="25331"/>
    <cellStyle name="Green 2 3 4 2 19" xfId="25982"/>
    <cellStyle name="Green 2 3 4 2 2" xfId="11080"/>
    <cellStyle name="Green 2 3 4 2 2 2" xfId="28069"/>
    <cellStyle name="Green 2 3 4 2 2 3" xfId="34454"/>
    <cellStyle name="Green 2 3 4 2 2 4" xfId="39907"/>
    <cellStyle name="Green 2 3 4 2 20" xfId="26710"/>
    <cellStyle name="Green 2 3 4 2 21" xfId="27437"/>
    <cellStyle name="Green 2 3 4 2 22" xfId="32708"/>
    <cellStyle name="Green 2 3 4 2 23" xfId="37937"/>
    <cellStyle name="Green 2 3 4 2 3" xfId="12118"/>
    <cellStyle name="Green 2 3 4 2 3 2" xfId="28070"/>
    <cellStyle name="Green 2 3 4 2 3 3" xfId="35375"/>
    <cellStyle name="Green 2 3 4 2 3 4" xfId="40846"/>
    <cellStyle name="Green 2 3 4 2 4" xfId="13165"/>
    <cellStyle name="Green 2 3 4 2 4 2" xfId="28071"/>
    <cellStyle name="Green 2 3 4 2 4 3" xfId="36333"/>
    <cellStyle name="Green 2 3 4 2 4 4" xfId="41804"/>
    <cellStyle name="Green 2 3 4 2 5" xfId="14172"/>
    <cellStyle name="Green 2 3 4 2 5 2" xfId="37184"/>
    <cellStyle name="Green 2 3 4 2 5 3" xfId="42655"/>
    <cellStyle name="Green 2 3 4 2 6" xfId="15120"/>
    <cellStyle name="Green 2 3 4 2 7" xfId="16111"/>
    <cellStyle name="Green 2 3 4 2 8" xfId="16950"/>
    <cellStyle name="Green 2 3 4 2 9" xfId="17953"/>
    <cellStyle name="Green 2 3 4 20" xfId="11441"/>
    <cellStyle name="Green 2 3 4 21" xfId="9720"/>
    <cellStyle name="Green 2 3 4 22" xfId="8394"/>
    <cellStyle name="Green 2 3 4 23" xfId="26657"/>
    <cellStyle name="Green 2 3 4 24" xfId="31630"/>
    <cellStyle name="Green 2 3 4 25" xfId="31810"/>
    <cellStyle name="Green 2 3 4 3" xfId="9449"/>
    <cellStyle name="Green 2 3 4 3 2" xfId="28072"/>
    <cellStyle name="Green 2 3 4 3 3" xfId="33521"/>
    <cellStyle name="Green 2 3 4 3 4" xfId="38867"/>
    <cellStyle name="Green 2 3 4 4" xfId="6906"/>
    <cellStyle name="Green 2 3 4 4 2" xfId="28073"/>
    <cellStyle name="Green 2 3 4 4 3" xfId="33036"/>
    <cellStyle name="Green 2 3 4 4 4" xfId="38254"/>
    <cellStyle name="Green 2 3 4 5" xfId="7391"/>
    <cellStyle name="Green 2 3 4 5 2" xfId="28074"/>
    <cellStyle name="Green 2 3 4 5 3" xfId="33420"/>
    <cellStyle name="Green 2 3 4 5 4" xfId="38766"/>
    <cellStyle name="Green 2 3 4 6" xfId="8496"/>
    <cellStyle name="Green 2 3 4 6 2" xfId="32927"/>
    <cellStyle name="Green 2 3 4 6 3" xfId="38145"/>
    <cellStyle name="Green 2 3 4 7" xfId="13358"/>
    <cellStyle name="Green 2 3 4 8" xfId="7457"/>
    <cellStyle name="Green 2 3 4 9" xfId="14516"/>
    <cellStyle name="Green 2 3 5" xfId="5275"/>
    <cellStyle name="Green 2 3 5 10" xfId="9099"/>
    <cellStyle name="Green 2 3 5 11" xfId="7502"/>
    <cellStyle name="Green 2 3 5 12" xfId="10144"/>
    <cellStyle name="Green 2 3 5 13" xfId="20739"/>
    <cellStyle name="Green 2 3 5 14" xfId="9542"/>
    <cellStyle name="Green 2 3 5 15" xfId="7287"/>
    <cellStyle name="Green 2 3 5 16" xfId="23313"/>
    <cellStyle name="Green 2 3 5 17" xfId="16234"/>
    <cellStyle name="Green 2 3 5 18" xfId="8875"/>
    <cellStyle name="Green 2 3 5 19" xfId="22426"/>
    <cellStyle name="Green 2 3 5 2" xfId="10268"/>
    <cellStyle name="Green 2 3 5 2 2" xfId="28075"/>
    <cellStyle name="Green 2 3 5 2 3" xfId="33864"/>
    <cellStyle name="Green 2 3 5 2 4" xfId="39210"/>
    <cellStyle name="Green 2 3 5 20" xfId="9998"/>
    <cellStyle name="Green 2 3 5 21" xfId="26894"/>
    <cellStyle name="Green 2 3 5 22" xfId="31997"/>
    <cellStyle name="Green 2 3 5 23" xfId="31368"/>
    <cellStyle name="Green 2 3 5 3" xfId="10177"/>
    <cellStyle name="Green 2 3 5 3 2" xfId="28076"/>
    <cellStyle name="Green 2 3 5 3 3" xfId="34639"/>
    <cellStyle name="Green 2 3 5 3 4" xfId="40110"/>
    <cellStyle name="Green 2 3 5 4" xfId="12413"/>
    <cellStyle name="Green 2 3 5 4 2" xfId="28077"/>
    <cellStyle name="Green 2 3 5 4 3" xfId="35585"/>
    <cellStyle name="Green 2 3 5 4 4" xfId="41056"/>
    <cellStyle name="Green 2 3 5 5" xfId="13467"/>
    <cellStyle name="Green 2 3 5 5 2" xfId="36593"/>
    <cellStyle name="Green 2 3 5 5 3" xfId="42064"/>
    <cellStyle name="Green 2 3 5 6" xfId="13833"/>
    <cellStyle name="Green 2 3 5 7" xfId="15382"/>
    <cellStyle name="Green 2 3 5 8" xfId="7837"/>
    <cellStyle name="Green 2 3 5 9" xfId="17225"/>
    <cellStyle name="Green 2 4" xfId="1302"/>
    <cellStyle name="Green 2 4 2" xfId="3149"/>
    <cellStyle name="Green 2 4 2 2" xfId="5876"/>
    <cellStyle name="Green 2 4 2 2 10" xfId="37715"/>
    <cellStyle name="Green 2 4 2 2 2" xfId="10825"/>
    <cellStyle name="Green 2 4 2 2 2 2" xfId="28078"/>
    <cellStyle name="Green 2 4 2 2 2 3" xfId="39683"/>
    <cellStyle name="Green 2 4 2 2 3" xfId="11867"/>
    <cellStyle name="Green 2 4 2 2 3 2" xfId="28079"/>
    <cellStyle name="Green 2 4 2 2 3 3" xfId="35137"/>
    <cellStyle name="Green 2 4 2 2 3 4" xfId="40608"/>
    <cellStyle name="Green 2 4 2 2 4" xfId="14875"/>
    <cellStyle name="Green 2 4 2 2 4 2" xfId="36090"/>
    <cellStyle name="Green 2 4 2 2 4 3" xfId="41561"/>
    <cellStyle name="Green 2 4 2 2 5" xfId="16697"/>
    <cellStyle name="Green 2 4 2 2 6" xfId="20219"/>
    <cellStyle name="Green 2 4 2 2 7" xfId="22836"/>
    <cellStyle name="Green 2 4 2 2 8" xfId="26486"/>
    <cellStyle name="Green 2 4 2 2 9" xfId="32484"/>
    <cellStyle name="Green 2 4 2 3" xfId="5511"/>
    <cellStyle name="Green 2 4 2 3 2" xfId="17407"/>
    <cellStyle name="Green 2 4 2 3 2 2" xfId="36718"/>
    <cellStyle name="Green 2 4 2 3 2 3" xfId="42189"/>
    <cellStyle name="Green 2 4 2 3 3" xfId="20907"/>
    <cellStyle name="Green 2 4 2 3 4" xfId="31024"/>
    <cellStyle name="Green 2 4 3" xfId="3168"/>
    <cellStyle name="Green 2 4 3 2" xfId="5895"/>
    <cellStyle name="Green 2 4 3 2 10" xfId="37734"/>
    <cellStyle name="Green 2 4 3 2 2" xfId="10844"/>
    <cellStyle name="Green 2 4 3 2 2 2" xfId="28080"/>
    <cellStyle name="Green 2 4 3 2 2 3" xfId="39702"/>
    <cellStyle name="Green 2 4 3 2 3" xfId="11886"/>
    <cellStyle name="Green 2 4 3 2 3 2" xfId="28081"/>
    <cellStyle name="Green 2 4 3 2 3 3" xfId="35156"/>
    <cellStyle name="Green 2 4 3 2 3 4" xfId="40627"/>
    <cellStyle name="Green 2 4 3 2 4" xfId="14894"/>
    <cellStyle name="Green 2 4 3 2 4 2" xfId="36109"/>
    <cellStyle name="Green 2 4 3 2 4 3" xfId="41580"/>
    <cellStyle name="Green 2 4 3 2 5" xfId="16716"/>
    <cellStyle name="Green 2 4 3 2 6" xfId="20238"/>
    <cellStyle name="Green 2 4 3 2 7" xfId="22855"/>
    <cellStyle name="Green 2 4 3 2 8" xfId="26505"/>
    <cellStyle name="Green 2 4 3 2 9" xfId="32503"/>
    <cellStyle name="Green 2 4 3 3" xfId="6243"/>
    <cellStyle name="Green 2 4 3 3 2" xfId="18058"/>
    <cellStyle name="Green 2 4 3 3 2 2" xfId="37289"/>
    <cellStyle name="Green 2 4 3 3 2 3" xfId="42760"/>
    <cellStyle name="Green 2 4 3 3 3" xfId="21530"/>
    <cellStyle name="Green 2 4 3 3 4" xfId="31174"/>
    <cellStyle name="Green 2 4 4" xfId="3175"/>
    <cellStyle name="Green 2 4 4 2" xfId="5902"/>
    <cellStyle name="Green 2 4 4 2 10" xfId="37741"/>
    <cellStyle name="Green 2 4 4 2 2" xfId="10851"/>
    <cellStyle name="Green 2 4 4 2 2 2" xfId="28082"/>
    <cellStyle name="Green 2 4 4 2 2 3" xfId="39709"/>
    <cellStyle name="Green 2 4 4 2 3" xfId="11893"/>
    <cellStyle name="Green 2 4 4 2 3 2" xfId="28083"/>
    <cellStyle name="Green 2 4 4 2 3 3" xfId="35163"/>
    <cellStyle name="Green 2 4 4 2 3 4" xfId="40634"/>
    <cellStyle name="Green 2 4 4 2 4" xfId="14901"/>
    <cellStyle name="Green 2 4 4 2 4 2" xfId="36116"/>
    <cellStyle name="Green 2 4 4 2 4 3" xfId="41587"/>
    <cellStyle name="Green 2 4 4 2 5" xfId="16723"/>
    <cellStyle name="Green 2 4 4 2 6" xfId="20245"/>
    <cellStyle name="Green 2 4 4 2 7" xfId="22862"/>
    <cellStyle name="Green 2 4 4 2 8" xfId="26512"/>
    <cellStyle name="Green 2 4 4 2 9" xfId="32510"/>
    <cellStyle name="Green 2 4 4 3" xfId="5508"/>
    <cellStyle name="Green 2 4 4 3 2" xfId="17404"/>
    <cellStyle name="Green 2 4 4 3 2 2" xfId="36715"/>
    <cellStyle name="Green 2 4 4 3 2 3" xfId="42186"/>
    <cellStyle name="Green 2 4 4 3 3" xfId="20904"/>
    <cellStyle name="Green 2 4 4 3 4" xfId="31021"/>
    <cellStyle name="Green 2 4 5" xfId="3184"/>
    <cellStyle name="Green 2 4 5 2" xfId="5911"/>
    <cellStyle name="Green 2 4 5 2 10" xfId="37750"/>
    <cellStyle name="Green 2 4 5 2 2" xfId="10860"/>
    <cellStyle name="Green 2 4 5 2 2 2" xfId="28084"/>
    <cellStyle name="Green 2 4 5 2 2 3" xfId="39718"/>
    <cellStyle name="Green 2 4 5 2 3" xfId="11902"/>
    <cellStyle name="Green 2 4 5 2 3 2" xfId="28085"/>
    <cellStyle name="Green 2 4 5 2 3 3" xfId="35172"/>
    <cellStyle name="Green 2 4 5 2 3 4" xfId="40643"/>
    <cellStyle name="Green 2 4 5 2 4" xfId="14910"/>
    <cellStyle name="Green 2 4 5 2 4 2" xfId="36125"/>
    <cellStyle name="Green 2 4 5 2 4 3" xfId="41596"/>
    <cellStyle name="Green 2 4 5 2 5" xfId="16732"/>
    <cellStyle name="Green 2 4 5 2 6" xfId="20254"/>
    <cellStyle name="Green 2 4 5 2 7" xfId="22871"/>
    <cellStyle name="Green 2 4 5 2 8" xfId="26521"/>
    <cellStyle name="Green 2 4 5 2 9" xfId="32519"/>
    <cellStyle name="Green 2 4 6" xfId="4232"/>
    <cellStyle name="Green 2 4 6 10" xfId="31808"/>
    <cellStyle name="Green 2 4 6 2" xfId="6137"/>
    <cellStyle name="Green 2 4 6 2 2" xfId="17954"/>
    <cellStyle name="Green 2 4 6 2 2 2" xfId="37185"/>
    <cellStyle name="Green 2 4 6 2 2 3" xfId="42656"/>
    <cellStyle name="Green 2 4 6 2 3" xfId="21426"/>
    <cellStyle name="Green 2 4 6 2 4" xfId="31164"/>
    <cellStyle name="Green 2 4 6 3" xfId="9848"/>
    <cellStyle name="Green 2 4 6 3 2" xfId="28086"/>
    <cellStyle name="Green 2 4 6 3 3" xfId="33035"/>
    <cellStyle name="Green 2 4 6 3 4" xfId="38253"/>
    <cellStyle name="Green 2 4 6 4" xfId="8246"/>
    <cellStyle name="Green 2 4 6 4 2" xfId="33223"/>
    <cellStyle name="Green 2 4 6 4 3" xfId="38441"/>
    <cellStyle name="Green 2 4 6 5" xfId="7826"/>
    <cellStyle name="Green 2 4 6 6" xfId="17457"/>
    <cellStyle name="Green 2 4 6 7" xfId="13477"/>
    <cellStyle name="Green 2 4 6 8" xfId="24203"/>
    <cellStyle name="Green 2 4 6 9" xfId="31631"/>
    <cellStyle name="Green 2 4 7" xfId="5276"/>
    <cellStyle name="Green 2 4 7 10" xfId="31367"/>
    <cellStyle name="Green 2 4 7 2" xfId="6333"/>
    <cellStyle name="Green 2 4 7 2 2" xfId="18133"/>
    <cellStyle name="Green 2 4 7 2 2 2" xfId="37352"/>
    <cellStyle name="Green 2 4 7 2 2 3" xfId="42823"/>
    <cellStyle name="Green 2 4 7 2 3" xfId="21600"/>
    <cellStyle name="Green 2 4 7 2 4" xfId="31201"/>
    <cellStyle name="Green 2 4 7 3" xfId="6549"/>
    <cellStyle name="Green 2 4 7 3 2" xfId="28087"/>
    <cellStyle name="Green 2 4 7 3 3" xfId="34640"/>
    <cellStyle name="Green 2 4 7 3 4" xfId="40111"/>
    <cellStyle name="Green 2 4 7 4" xfId="10111"/>
    <cellStyle name="Green 2 4 7 4 2" xfId="35586"/>
    <cellStyle name="Green 2 4 7 4 3" xfId="41057"/>
    <cellStyle name="Green 2 4 7 5" xfId="8381"/>
    <cellStyle name="Green 2 4 7 6" xfId="6949"/>
    <cellStyle name="Green 2 4 7 7" xfId="8158"/>
    <cellStyle name="Green 2 4 7 8" xfId="15933"/>
    <cellStyle name="Green 2 4 7 9" xfId="31998"/>
    <cellStyle name="Green 2 5" xfId="2859"/>
    <cellStyle name="Green 2 5 2" xfId="5593"/>
    <cellStyle name="Green 2 5 2 10" xfId="18403"/>
    <cellStyle name="Green 2 5 2 11" xfId="19181"/>
    <cellStyle name="Green 2 5 2 12" xfId="19946"/>
    <cellStyle name="Green 2 5 2 13" xfId="20978"/>
    <cellStyle name="Green 2 5 2 14" xfId="21821"/>
    <cellStyle name="Green 2 5 2 15" xfId="22564"/>
    <cellStyle name="Green 2 5 2 16" xfId="23528"/>
    <cellStyle name="Green 2 5 2 17" xfId="24226"/>
    <cellStyle name="Green 2 5 2 18" xfId="24938"/>
    <cellStyle name="Green 2 5 2 19" xfId="25570"/>
    <cellStyle name="Green 2 5 2 2" xfId="10549"/>
    <cellStyle name="Green 2 5 2 2 2" xfId="28088"/>
    <cellStyle name="Green 2 5 2 2 3" xfId="34056"/>
    <cellStyle name="Green 2 5 2 2 4" xfId="39418"/>
    <cellStyle name="Green 2 5 2 20" xfId="26229"/>
    <cellStyle name="Green 2 5 2 21" xfId="27064"/>
    <cellStyle name="Green 2 5 2 22" xfId="32220"/>
    <cellStyle name="Green 2 5 2 23" xfId="37451"/>
    <cellStyle name="Green 2 5 2 3" xfId="11588"/>
    <cellStyle name="Green 2 5 2 3 2" xfId="28089"/>
    <cellStyle name="Green 2 5 2 3 3" xfId="34866"/>
    <cellStyle name="Green 2 5 2 3 4" xfId="40337"/>
    <cellStyle name="Green 2 5 2 4" xfId="12687"/>
    <cellStyle name="Green 2 5 2 4 2" xfId="28090"/>
    <cellStyle name="Green 2 5 2 4 3" xfId="35819"/>
    <cellStyle name="Green 2 5 2 4 4" xfId="41290"/>
    <cellStyle name="Green 2 5 2 5" xfId="8913"/>
    <cellStyle name="Green 2 5 2 5 2" xfId="36786"/>
    <cellStyle name="Green 2 5 2 5 3" xfId="42257"/>
    <cellStyle name="Green 2 5 2 6" xfId="14602"/>
    <cellStyle name="Green 2 5 2 7" xfId="15634"/>
    <cellStyle name="Green 2 5 2 8" xfId="16423"/>
    <cellStyle name="Green 2 5 2 9" xfId="17486"/>
    <cellStyle name="Green 2 5 3" xfId="28091"/>
    <cellStyle name="Green 2 5 3 2" xfId="28092"/>
    <cellStyle name="Green 2 5 3 3" xfId="38535"/>
    <cellStyle name="Green 2 6" xfId="3152"/>
    <cellStyle name="Green 2 6 2" xfId="5879"/>
    <cellStyle name="Green 2 6 2 10" xfId="18640"/>
    <cellStyle name="Green 2 6 2 11" xfId="19417"/>
    <cellStyle name="Green 2 6 2 12" xfId="20222"/>
    <cellStyle name="Green 2 6 2 13" xfId="21205"/>
    <cellStyle name="Green 2 6 2 14" xfId="22047"/>
    <cellStyle name="Green 2 6 2 15" xfId="22839"/>
    <cellStyle name="Green 2 6 2 16" xfId="23749"/>
    <cellStyle name="Green 2 6 2 17" xfId="24445"/>
    <cellStyle name="Green 2 6 2 18" xfId="25133"/>
    <cellStyle name="Green 2 6 2 19" xfId="25774"/>
    <cellStyle name="Green 2 6 2 2" xfId="10828"/>
    <cellStyle name="Green 2 6 2 2 2" xfId="28093"/>
    <cellStyle name="Green 2 6 2 2 3" xfId="34258"/>
    <cellStyle name="Green 2 6 2 2 4" xfId="39686"/>
    <cellStyle name="Green 2 6 2 20" xfId="26489"/>
    <cellStyle name="Green 2 6 2 21" xfId="27259"/>
    <cellStyle name="Green 2 6 2 22" xfId="32487"/>
    <cellStyle name="Green 2 6 2 23" xfId="37718"/>
    <cellStyle name="Green 2 6 2 3" xfId="11870"/>
    <cellStyle name="Green 2 6 2 3 2" xfId="28094"/>
    <cellStyle name="Green 2 6 2 3 3" xfId="35140"/>
    <cellStyle name="Green 2 6 2 3 4" xfId="40611"/>
    <cellStyle name="Green 2 6 2 4" xfId="12933"/>
    <cellStyle name="Green 2 6 2 4 2" xfId="28095"/>
    <cellStyle name="Green 2 6 2 4 3" xfId="36093"/>
    <cellStyle name="Green 2 6 2 4 4" xfId="41564"/>
    <cellStyle name="Green 2 6 2 5" xfId="7274"/>
    <cellStyle name="Green 2 6 2 5 2" xfId="36989"/>
    <cellStyle name="Green 2 6 2 5 3" xfId="42460"/>
    <cellStyle name="Green 2 6 2 6" xfId="14878"/>
    <cellStyle name="Green 2 6 2 7" xfId="15877"/>
    <cellStyle name="Green 2 6 2 8" xfId="16700"/>
    <cellStyle name="Green 2 6 2 9" xfId="17723"/>
    <cellStyle name="Green 2 7" xfId="4229"/>
    <cellStyle name="Green 2 7 10" xfId="8132"/>
    <cellStyle name="Green 2 7 11" xfId="8878"/>
    <cellStyle name="Green 2 7 12" xfId="8915"/>
    <cellStyle name="Green 2 7 13" xfId="16279"/>
    <cellStyle name="Green 2 7 14" xfId="6441"/>
    <cellStyle name="Green 2 7 15" xfId="12529"/>
    <cellStyle name="Green 2 7 16" xfId="7232"/>
    <cellStyle name="Green 2 7 17" xfId="7204"/>
    <cellStyle name="Green 2 7 18" xfId="19103"/>
    <cellStyle name="Green 2 7 19" xfId="19381"/>
    <cellStyle name="Green 2 7 2" xfId="6134"/>
    <cellStyle name="Green 2 7 2 10" xfId="18866"/>
    <cellStyle name="Green 2 7 2 11" xfId="19640"/>
    <cellStyle name="Green 2 7 2 12" xfId="20458"/>
    <cellStyle name="Green 2 7 2 13" xfId="21423"/>
    <cellStyle name="Green 2 7 2 14" xfId="22260"/>
    <cellStyle name="Green 2 7 2 15" xfId="23072"/>
    <cellStyle name="Green 2 7 2 16" xfId="23952"/>
    <cellStyle name="Green 2 7 2 17" xfId="24651"/>
    <cellStyle name="Green 2 7 2 18" xfId="25329"/>
    <cellStyle name="Green 2 7 2 19" xfId="25980"/>
    <cellStyle name="Green 2 7 2 2" xfId="11078"/>
    <cellStyle name="Green 2 7 2 2 2" xfId="28096"/>
    <cellStyle name="Green 2 7 2 2 3" xfId="34453"/>
    <cellStyle name="Green 2 7 2 2 4" xfId="39906"/>
    <cellStyle name="Green 2 7 2 20" xfId="26709"/>
    <cellStyle name="Green 2 7 2 21" xfId="27436"/>
    <cellStyle name="Green 2 7 2 22" xfId="32707"/>
    <cellStyle name="Green 2 7 2 23" xfId="37936"/>
    <cellStyle name="Green 2 7 2 3" xfId="12116"/>
    <cellStyle name="Green 2 7 2 3 2" xfId="28097"/>
    <cellStyle name="Green 2 7 2 3 3" xfId="35374"/>
    <cellStyle name="Green 2 7 2 3 4" xfId="40845"/>
    <cellStyle name="Green 2 7 2 4" xfId="13163"/>
    <cellStyle name="Green 2 7 2 4 2" xfId="28098"/>
    <cellStyle name="Green 2 7 2 4 3" xfId="36332"/>
    <cellStyle name="Green 2 7 2 4 4" xfId="41803"/>
    <cellStyle name="Green 2 7 2 5" xfId="14171"/>
    <cellStyle name="Green 2 7 2 5 2" xfId="37182"/>
    <cellStyle name="Green 2 7 2 5 3" xfId="42653"/>
    <cellStyle name="Green 2 7 2 6" xfId="15119"/>
    <cellStyle name="Green 2 7 2 7" xfId="16109"/>
    <cellStyle name="Green 2 7 2 8" xfId="16949"/>
    <cellStyle name="Green 2 7 2 9" xfId="17951"/>
    <cellStyle name="Green 2 7 20" xfId="15291"/>
    <cellStyle name="Green 2 7 21" xfId="20494"/>
    <cellStyle name="Green 2 7 22" xfId="25468"/>
    <cellStyle name="Green 2 7 23" xfId="23104"/>
    <cellStyle name="Green 2 7 24" xfId="31628"/>
    <cellStyle name="Green 2 7 25" xfId="31807"/>
    <cellStyle name="Green 2 7 3" xfId="9448"/>
    <cellStyle name="Green 2 7 3 2" xfId="28099"/>
    <cellStyle name="Green 2 7 3 3" xfId="33520"/>
    <cellStyle name="Green 2 7 3 4" xfId="38866"/>
    <cellStyle name="Green 2 7 4" xfId="6907"/>
    <cellStyle name="Green 2 7 4 2" xfId="28100"/>
    <cellStyle name="Green 2 7 4 3" xfId="33038"/>
    <cellStyle name="Green 2 7 4 4" xfId="38256"/>
    <cellStyle name="Green 2 7 5" xfId="9678"/>
    <cellStyle name="Green 2 7 5 2" xfId="28101"/>
    <cellStyle name="Green 2 7 5 3" xfId="33418"/>
    <cellStyle name="Green 2 7 5 4" xfId="38764"/>
    <cellStyle name="Green 2 7 6" xfId="9726"/>
    <cellStyle name="Green 2 7 6 2" xfId="33305"/>
    <cellStyle name="Green 2 7 6 3" xfId="38523"/>
    <cellStyle name="Green 2 7 7" xfId="8135"/>
    <cellStyle name="Green 2 7 8" xfId="10079"/>
    <cellStyle name="Green 2 7 9" xfId="14512"/>
    <cellStyle name="Green 2 8" xfId="5273"/>
    <cellStyle name="Green 2 8 10" xfId="13496"/>
    <cellStyle name="Green 2 8 11" xfId="8428"/>
    <cellStyle name="Green 2 8 12" xfId="10885"/>
    <cellStyle name="Green 2 8 13" xfId="20738"/>
    <cellStyle name="Green 2 8 14" xfId="16044"/>
    <cellStyle name="Green 2 8 15" xfId="21631"/>
    <cellStyle name="Green 2 8 16" xfId="23312"/>
    <cellStyle name="Green 2 8 17" xfId="19244"/>
    <cellStyle name="Green 2 8 18" xfId="24119"/>
    <cellStyle name="Green 2 8 19" xfId="21147"/>
    <cellStyle name="Green 2 8 2" xfId="10267"/>
    <cellStyle name="Green 2 8 2 2" xfId="28102"/>
    <cellStyle name="Green 2 8 2 3" xfId="33863"/>
    <cellStyle name="Green 2 8 2 4" xfId="39209"/>
    <cellStyle name="Green 2 8 20" xfId="9011"/>
    <cellStyle name="Green 2 8 21" xfId="26893"/>
    <cellStyle name="Green 2 8 22" xfId="31995"/>
    <cellStyle name="Green 2 8 23" xfId="31369"/>
    <cellStyle name="Green 2 8 3" xfId="10176"/>
    <cellStyle name="Green 2 8 3 2" xfId="28103"/>
    <cellStyle name="Green 2 8 3 3" xfId="34637"/>
    <cellStyle name="Green 2 8 3 4" xfId="40108"/>
    <cellStyle name="Green 2 8 4" xfId="12411"/>
    <cellStyle name="Green 2 8 4 2" xfId="28104"/>
    <cellStyle name="Green 2 8 4 3" xfId="35583"/>
    <cellStyle name="Green 2 8 4 4" xfId="41054"/>
    <cellStyle name="Green 2 8 5" xfId="13829"/>
    <cellStyle name="Green 2 8 5 2" xfId="36592"/>
    <cellStyle name="Green 2 8 5 3" xfId="42063"/>
    <cellStyle name="Green 2 8 6" xfId="13976"/>
    <cellStyle name="Green 2 8 7" xfId="15380"/>
    <cellStyle name="Green 2 8 8" xfId="9315"/>
    <cellStyle name="Green 2 8 9" xfId="17223"/>
    <cellStyle name="Green 3" xfId="1303"/>
    <cellStyle name="Green 3 2" xfId="2861"/>
    <cellStyle name="Green 3 2 2" xfId="5595"/>
    <cellStyle name="Green 3 2 2 10" xfId="18405"/>
    <cellStyle name="Green 3 2 2 11" xfId="19183"/>
    <cellStyle name="Green 3 2 2 12" xfId="19948"/>
    <cellStyle name="Green 3 2 2 13" xfId="20980"/>
    <cellStyle name="Green 3 2 2 14" xfId="21823"/>
    <cellStyle name="Green 3 2 2 15" xfId="22566"/>
    <cellStyle name="Green 3 2 2 16" xfId="23530"/>
    <cellStyle name="Green 3 2 2 17" xfId="24228"/>
    <cellStyle name="Green 3 2 2 18" xfId="24940"/>
    <cellStyle name="Green 3 2 2 19" xfId="25572"/>
    <cellStyle name="Green 3 2 2 2" xfId="10551"/>
    <cellStyle name="Green 3 2 2 2 2" xfId="28105"/>
    <cellStyle name="Green 3 2 2 2 3" xfId="34058"/>
    <cellStyle name="Green 3 2 2 2 4" xfId="39420"/>
    <cellStyle name="Green 3 2 2 20" xfId="26231"/>
    <cellStyle name="Green 3 2 2 21" xfId="27066"/>
    <cellStyle name="Green 3 2 2 22" xfId="32222"/>
    <cellStyle name="Green 3 2 2 23" xfId="37453"/>
    <cellStyle name="Green 3 2 2 3" xfId="11590"/>
    <cellStyle name="Green 3 2 2 3 2" xfId="28106"/>
    <cellStyle name="Green 3 2 2 3 3" xfId="34868"/>
    <cellStyle name="Green 3 2 2 3 4" xfId="40339"/>
    <cellStyle name="Green 3 2 2 4" xfId="12689"/>
    <cellStyle name="Green 3 2 2 4 2" xfId="28107"/>
    <cellStyle name="Green 3 2 2 4 3" xfId="35821"/>
    <cellStyle name="Green 3 2 2 4 4" xfId="41292"/>
    <cellStyle name="Green 3 2 2 5" xfId="9124"/>
    <cellStyle name="Green 3 2 2 5 2" xfId="36788"/>
    <cellStyle name="Green 3 2 2 5 3" xfId="42259"/>
    <cellStyle name="Green 3 2 2 6" xfId="14604"/>
    <cellStyle name="Green 3 2 2 7" xfId="15636"/>
    <cellStyle name="Green 3 2 2 8" xfId="16425"/>
    <cellStyle name="Green 3 2 2 9" xfId="17488"/>
    <cellStyle name="Green 3 2 3" xfId="28108"/>
    <cellStyle name="Green 3 2 3 2" xfId="28109"/>
    <cellStyle name="Green 3 2 3 3" xfId="38537"/>
    <cellStyle name="Green 3 3" xfId="3148"/>
    <cellStyle name="Green 3 3 2" xfId="5875"/>
    <cellStyle name="Green 3 3 2 10" xfId="18636"/>
    <cellStyle name="Green 3 3 2 11" xfId="19414"/>
    <cellStyle name="Green 3 3 2 12" xfId="20218"/>
    <cellStyle name="Green 3 3 2 13" xfId="21201"/>
    <cellStyle name="Green 3 3 2 14" xfId="22043"/>
    <cellStyle name="Green 3 3 2 15" xfId="22835"/>
    <cellStyle name="Green 3 3 2 16" xfId="23746"/>
    <cellStyle name="Green 3 3 2 17" xfId="24442"/>
    <cellStyle name="Green 3 3 2 18" xfId="25131"/>
    <cellStyle name="Green 3 3 2 19" xfId="25771"/>
    <cellStyle name="Green 3 3 2 2" xfId="10824"/>
    <cellStyle name="Green 3 3 2 2 2" xfId="28110"/>
    <cellStyle name="Green 3 3 2 2 3" xfId="34256"/>
    <cellStyle name="Green 3 3 2 2 4" xfId="39682"/>
    <cellStyle name="Green 3 3 2 20" xfId="26485"/>
    <cellStyle name="Green 3 3 2 21" xfId="27257"/>
    <cellStyle name="Green 3 3 2 22" xfId="32483"/>
    <cellStyle name="Green 3 3 2 23" xfId="37714"/>
    <cellStyle name="Green 3 3 2 3" xfId="11866"/>
    <cellStyle name="Green 3 3 2 3 2" xfId="28111"/>
    <cellStyle name="Green 3 3 2 3 3" xfId="35136"/>
    <cellStyle name="Green 3 3 2 3 4" xfId="40607"/>
    <cellStyle name="Green 3 3 2 4" xfId="12929"/>
    <cellStyle name="Green 3 3 2 4 2" xfId="28112"/>
    <cellStyle name="Green 3 3 2 4 3" xfId="36089"/>
    <cellStyle name="Green 3 3 2 4 4" xfId="41560"/>
    <cellStyle name="Green 3 3 2 5" xfId="10338"/>
    <cellStyle name="Green 3 3 2 5 2" xfId="36987"/>
    <cellStyle name="Green 3 3 2 5 3" xfId="42458"/>
    <cellStyle name="Green 3 3 2 6" xfId="14874"/>
    <cellStyle name="Green 3 3 2 7" xfId="15873"/>
    <cellStyle name="Green 3 3 2 8" xfId="16696"/>
    <cellStyle name="Green 3 3 2 9" xfId="17719"/>
    <cellStyle name="Green 3 4" xfId="4233"/>
    <cellStyle name="Green 3 4 10" xfId="8232"/>
    <cellStyle name="Green 3 4 11" xfId="7461"/>
    <cellStyle name="Green 3 4 12" xfId="13828"/>
    <cellStyle name="Green 3 4 13" xfId="14304"/>
    <cellStyle name="Green 3 4 14" xfId="11403"/>
    <cellStyle name="Green 3 4 15" xfId="14301"/>
    <cellStyle name="Green 3 4 16" xfId="12204"/>
    <cellStyle name="Green 3 4 17" xfId="14522"/>
    <cellStyle name="Green 3 4 18" xfId="12298"/>
    <cellStyle name="Green 3 4 19" xfId="18095"/>
    <cellStyle name="Green 3 4 2" xfId="6138"/>
    <cellStyle name="Green 3 4 2 10" xfId="18870"/>
    <cellStyle name="Green 3 4 2 11" xfId="19643"/>
    <cellStyle name="Green 3 4 2 12" xfId="20460"/>
    <cellStyle name="Green 3 4 2 13" xfId="21427"/>
    <cellStyle name="Green 3 4 2 14" xfId="22262"/>
    <cellStyle name="Green 3 4 2 15" xfId="23074"/>
    <cellStyle name="Green 3 4 2 16" xfId="23955"/>
    <cellStyle name="Green 3 4 2 17" xfId="24654"/>
    <cellStyle name="Green 3 4 2 18" xfId="25333"/>
    <cellStyle name="Green 3 4 2 19" xfId="25983"/>
    <cellStyle name="Green 3 4 2 2" xfId="11081"/>
    <cellStyle name="Green 3 4 2 2 2" xfId="28113"/>
    <cellStyle name="Green 3 4 2 2 3" xfId="34455"/>
    <cellStyle name="Green 3 4 2 2 4" xfId="39908"/>
    <cellStyle name="Green 3 4 2 20" xfId="26711"/>
    <cellStyle name="Green 3 4 2 21" xfId="27438"/>
    <cellStyle name="Green 3 4 2 22" xfId="32709"/>
    <cellStyle name="Green 3 4 2 23" xfId="37938"/>
    <cellStyle name="Green 3 4 2 3" xfId="12120"/>
    <cellStyle name="Green 3 4 2 3 2" xfId="28114"/>
    <cellStyle name="Green 3 4 2 3 3" xfId="35376"/>
    <cellStyle name="Green 3 4 2 3 4" xfId="40847"/>
    <cellStyle name="Green 3 4 2 4" xfId="13167"/>
    <cellStyle name="Green 3 4 2 4 2" xfId="28115"/>
    <cellStyle name="Green 3 4 2 4 3" xfId="36334"/>
    <cellStyle name="Green 3 4 2 4 4" xfId="41805"/>
    <cellStyle name="Green 3 4 2 5" xfId="14173"/>
    <cellStyle name="Green 3 4 2 5 2" xfId="37186"/>
    <cellStyle name="Green 3 4 2 5 3" xfId="42657"/>
    <cellStyle name="Green 3 4 2 6" xfId="15121"/>
    <cellStyle name="Green 3 4 2 7" xfId="16112"/>
    <cellStyle name="Green 3 4 2 8" xfId="16951"/>
    <cellStyle name="Green 3 4 2 9" xfId="17955"/>
    <cellStyle name="Green 3 4 20" xfId="23007"/>
    <cellStyle name="Green 3 4 21" xfId="13669"/>
    <cellStyle name="Green 3 4 22" xfId="8586"/>
    <cellStyle name="Green 3 4 23" xfId="26146"/>
    <cellStyle name="Green 3 4 24" xfId="31632"/>
    <cellStyle name="Green 3 4 25" xfId="31448"/>
    <cellStyle name="Green 3 4 3" xfId="9451"/>
    <cellStyle name="Green 3 4 3 2" xfId="28116"/>
    <cellStyle name="Green 3 4 3 3" xfId="33522"/>
    <cellStyle name="Green 3 4 3 4" xfId="38868"/>
    <cellStyle name="Green 3 4 4" xfId="6905"/>
    <cellStyle name="Green 3 4 4 2" xfId="28117"/>
    <cellStyle name="Green 3 4 4 3" xfId="34518"/>
    <cellStyle name="Green 3 4 4 4" xfId="39971"/>
    <cellStyle name="Green 3 4 5" xfId="12202"/>
    <cellStyle name="Green 3 4 5 2" xfId="28118"/>
    <cellStyle name="Green 3 4 5 3" xfId="32897"/>
    <cellStyle name="Green 3 4 5 4" xfId="38115"/>
    <cellStyle name="Green 3 4 6" xfId="7570"/>
    <cellStyle name="Green 3 4 6 2" xfId="33401"/>
    <cellStyle name="Green 3 4 6 3" xfId="38747"/>
    <cellStyle name="Green 3 4 7" xfId="8931"/>
    <cellStyle name="Green 3 4 8" xfId="13968"/>
    <cellStyle name="Green 3 4 9" xfId="14521"/>
    <cellStyle name="Green 3 5" xfId="5277"/>
    <cellStyle name="Green 3 5 10" xfId="14441"/>
    <cellStyle name="Green 3 5 11" xfId="9263"/>
    <cellStyle name="Green 3 5 12" xfId="12142"/>
    <cellStyle name="Green 3 5 13" xfId="20741"/>
    <cellStyle name="Green 3 5 14" xfId="8402"/>
    <cellStyle name="Green 3 5 15" xfId="10960"/>
    <cellStyle name="Green 3 5 16" xfId="23315"/>
    <cellStyle name="Green 3 5 17" xfId="21262"/>
    <cellStyle name="Green 3 5 18" xfId="8208"/>
    <cellStyle name="Green 3 5 19" xfId="9795"/>
    <cellStyle name="Green 3 5 2" xfId="10269"/>
    <cellStyle name="Green 3 5 2 2" xfId="28119"/>
    <cellStyle name="Green 3 5 2 3" xfId="33865"/>
    <cellStyle name="Green 3 5 2 4" xfId="39211"/>
    <cellStyle name="Green 3 5 20" xfId="10724"/>
    <cellStyle name="Green 3 5 21" xfId="26895"/>
    <cellStyle name="Green 3 5 22" xfId="31999"/>
    <cellStyle name="Green 3 5 23" xfId="31273"/>
    <cellStyle name="Green 3 5 3" xfId="10178"/>
    <cellStyle name="Green 3 5 3 2" xfId="28120"/>
    <cellStyle name="Green 3 5 3 3" xfId="34641"/>
    <cellStyle name="Green 3 5 3 4" xfId="40112"/>
    <cellStyle name="Green 3 5 4" xfId="12415"/>
    <cellStyle name="Green 3 5 4 2" xfId="28121"/>
    <cellStyle name="Green 3 5 4 3" xfId="35587"/>
    <cellStyle name="Green 3 5 4 4" xfId="41058"/>
    <cellStyle name="Green 3 5 5" xfId="13856"/>
    <cellStyle name="Green 3 5 5 2" xfId="36594"/>
    <cellStyle name="Green 3 5 5 3" xfId="42065"/>
    <cellStyle name="Green 3 5 6" xfId="13722"/>
    <cellStyle name="Green 3 5 7" xfId="15384"/>
    <cellStyle name="Green 3 5 8" xfId="12409"/>
    <cellStyle name="Green 3 5 9" xfId="17226"/>
    <cellStyle name="Green 4" xfId="1304"/>
    <cellStyle name="Green 4 2" xfId="2862"/>
    <cellStyle name="Green 4 2 2" xfId="5596"/>
    <cellStyle name="Green 4 2 2 10" xfId="18406"/>
    <cellStyle name="Green 4 2 2 11" xfId="19184"/>
    <cellStyle name="Green 4 2 2 12" xfId="19949"/>
    <cellStyle name="Green 4 2 2 13" xfId="20981"/>
    <cellStyle name="Green 4 2 2 14" xfId="21824"/>
    <cellStyle name="Green 4 2 2 15" xfId="22567"/>
    <cellStyle name="Green 4 2 2 16" xfId="23531"/>
    <cellStyle name="Green 4 2 2 17" xfId="24229"/>
    <cellStyle name="Green 4 2 2 18" xfId="24941"/>
    <cellStyle name="Green 4 2 2 19" xfId="25573"/>
    <cellStyle name="Green 4 2 2 2" xfId="10552"/>
    <cellStyle name="Green 4 2 2 2 2" xfId="28122"/>
    <cellStyle name="Green 4 2 2 2 3" xfId="34059"/>
    <cellStyle name="Green 4 2 2 2 4" xfId="39421"/>
    <cellStyle name="Green 4 2 2 20" xfId="26232"/>
    <cellStyle name="Green 4 2 2 21" xfId="27067"/>
    <cellStyle name="Green 4 2 2 22" xfId="32223"/>
    <cellStyle name="Green 4 2 2 23" xfId="37454"/>
    <cellStyle name="Green 4 2 2 3" xfId="11591"/>
    <cellStyle name="Green 4 2 2 3 2" xfId="28123"/>
    <cellStyle name="Green 4 2 2 3 3" xfId="34869"/>
    <cellStyle name="Green 4 2 2 3 4" xfId="40340"/>
    <cellStyle name="Green 4 2 2 4" xfId="12690"/>
    <cellStyle name="Green 4 2 2 4 2" xfId="28124"/>
    <cellStyle name="Green 4 2 2 4 3" xfId="35822"/>
    <cellStyle name="Green 4 2 2 4 4" xfId="41293"/>
    <cellStyle name="Green 4 2 2 5" xfId="6879"/>
    <cellStyle name="Green 4 2 2 5 2" xfId="36789"/>
    <cellStyle name="Green 4 2 2 5 3" xfId="42260"/>
    <cellStyle name="Green 4 2 2 6" xfId="14605"/>
    <cellStyle name="Green 4 2 2 7" xfId="15637"/>
    <cellStyle name="Green 4 2 2 8" xfId="16426"/>
    <cellStyle name="Green 4 2 2 9" xfId="17489"/>
    <cellStyle name="Green 4 2 3" xfId="28125"/>
    <cellStyle name="Green 4 2 3 2" xfId="28126"/>
    <cellStyle name="Green 4 2 3 3" xfId="38538"/>
    <cellStyle name="Green 4 3" xfId="3147"/>
    <cellStyle name="Green 4 3 2" xfId="5874"/>
    <cellStyle name="Green 4 3 2 10" xfId="18635"/>
    <cellStyle name="Green 4 3 2 11" xfId="19413"/>
    <cellStyle name="Green 4 3 2 12" xfId="20217"/>
    <cellStyle name="Green 4 3 2 13" xfId="21200"/>
    <cellStyle name="Green 4 3 2 14" xfId="22042"/>
    <cellStyle name="Green 4 3 2 15" xfId="22834"/>
    <cellStyle name="Green 4 3 2 16" xfId="23745"/>
    <cellStyle name="Green 4 3 2 17" xfId="24441"/>
    <cellStyle name="Green 4 3 2 18" xfId="25130"/>
    <cellStyle name="Green 4 3 2 19" xfId="25770"/>
    <cellStyle name="Green 4 3 2 2" xfId="10823"/>
    <cellStyle name="Green 4 3 2 2 2" xfId="28127"/>
    <cellStyle name="Green 4 3 2 2 3" xfId="34255"/>
    <cellStyle name="Green 4 3 2 2 4" xfId="39681"/>
    <cellStyle name="Green 4 3 2 20" xfId="26484"/>
    <cellStyle name="Green 4 3 2 21" xfId="27256"/>
    <cellStyle name="Green 4 3 2 22" xfId="32482"/>
    <cellStyle name="Green 4 3 2 23" xfId="37713"/>
    <cellStyle name="Green 4 3 2 3" xfId="11865"/>
    <cellStyle name="Green 4 3 2 3 2" xfId="28128"/>
    <cellStyle name="Green 4 3 2 3 3" xfId="35135"/>
    <cellStyle name="Green 4 3 2 3 4" xfId="40606"/>
    <cellStyle name="Green 4 3 2 4" xfId="12928"/>
    <cellStyle name="Green 4 3 2 4 2" xfId="28129"/>
    <cellStyle name="Green 4 3 2 4 3" xfId="36088"/>
    <cellStyle name="Green 4 3 2 4 4" xfId="41559"/>
    <cellStyle name="Green 4 3 2 5" xfId="7087"/>
    <cellStyle name="Green 4 3 2 5 2" xfId="36986"/>
    <cellStyle name="Green 4 3 2 5 3" xfId="42457"/>
    <cellStyle name="Green 4 3 2 6" xfId="14873"/>
    <cellStyle name="Green 4 3 2 7" xfId="15872"/>
    <cellStyle name="Green 4 3 2 8" xfId="16695"/>
    <cellStyle name="Green 4 3 2 9" xfId="17718"/>
    <cellStyle name="Green 4 4" xfId="4234"/>
    <cellStyle name="Green 4 4 10" xfId="9948"/>
    <cellStyle name="Green 4 4 11" xfId="14294"/>
    <cellStyle name="Green 4 4 12" xfId="8406"/>
    <cellStyle name="Green 4 4 13" xfId="8956"/>
    <cellStyle name="Green 4 4 14" xfId="10244"/>
    <cellStyle name="Green 4 4 15" xfId="9025"/>
    <cellStyle name="Green 4 4 16" xfId="13633"/>
    <cellStyle name="Green 4 4 17" xfId="7112"/>
    <cellStyle name="Green 4 4 18" xfId="22484"/>
    <cellStyle name="Green 4 4 19" xfId="18617"/>
    <cellStyle name="Green 4 4 2" xfId="6139"/>
    <cellStyle name="Green 4 4 2 10" xfId="18871"/>
    <cellStyle name="Green 4 4 2 11" xfId="19644"/>
    <cellStyle name="Green 4 4 2 12" xfId="20461"/>
    <cellStyle name="Green 4 4 2 13" xfId="21428"/>
    <cellStyle name="Green 4 4 2 14" xfId="22263"/>
    <cellStyle name="Green 4 4 2 15" xfId="23075"/>
    <cellStyle name="Green 4 4 2 16" xfId="23956"/>
    <cellStyle name="Green 4 4 2 17" xfId="24655"/>
    <cellStyle name="Green 4 4 2 18" xfId="25334"/>
    <cellStyle name="Green 4 4 2 19" xfId="25984"/>
    <cellStyle name="Green 4 4 2 2" xfId="11082"/>
    <cellStyle name="Green 4 4 2 2 2" xfId="28130"/>
    <cellStyle name="Green 4 4 2 2 3" xfId="34456"/>
    <cellStyle name="Green 4 4 2 2 4" xfId="39909"/>
    <cellStyle name="Green 4 4 2 20" xfId="26712"/>
    <cellStyle name="Green 4 4 2 21" xfId="27439"/>
    <cellStyle name="Green 4 4 2 22" xfId="32710"/>
    <cellStyle name="Green 4 4 2 23" xfId="37939"/>
    <cellStyle name="Green 4 4 2 3" xfId="12121"/>
    <cellStyle name="Green 4 4 2 3 2" xfId="28131"/>
    <cellStyle name="Green 4 4 2 3 3" xfId="35377"/>
    <cellStyle name="Green 4 4 2 3 4" xfId="40848"/>
    <cellStyle name="Green 4 4 2 4" xfId="13168"/>
    <cellStyle name="Green 4 4 2 4 2" xfId="28132"/>
    <cellStyle name="Green 4 4 2 4 3" xfId="36335"/>
    <cellStyle name="Green 4 4 2 4 4" xfId="41806"/>
    <cellStyle name="Green 4 4 2 5" xfId="14174"/>
    <cellStyle name="Green 4 4 2 5 2" xfId="37187"/>
    <cellStyle name="Green 4 4 2 5 3" xfId="42658"/>
    <cellStyle name="Green 4 4 2 6" xfId="15122"/>
    <cellStyle name="Green 4 4 2 7" xfId="16113"/>
    <cellStyle name="Green 4 4 2 8" xfId="16952"/>
    <cellStyle name="Green 4 4 2 9" xfId="17956"/>
    <cellStyle name="Green 4 4 20" xfId="22221"/>
    <cellStyle name="Green 4 4 21" xfId="23095"/>
    <cellStyle name="Green 4 4 22" xfId="11664"/>
    <cellStyle name="Green 4 4 23" xfId="9399"/>
    <cellStyle name="Green 4 4 24" xfId="31633"/>
    <cellStyle name="Green 4 4 25" xfId="31809"/>
    <cellStyle name="Green 4 4 3" xfId="9452"/>
    <cellStyle name="Green 4 4 3 2" xfId="28133"/>
    <cellStyle name="Green 4 4 3 3" xfId="33523"/>
    <cellStyle name="Green 4 4 3 4" xfId="38869"/>
    <cellStyle name="Green 4 4 4" xfId="9849"/>
    <cellStyle name="Green 4 4 4 2" xfId="28134"/>
    <cellStyle name="Green 4 4 4 3" xfId="33639"/>
    <cellStyle name="Green 4 4 4 4" xfId="38985"/>
    <cellStyle name="Green 4 4 5" xfId="12231"/>
    <cellStyle name="Green 4 4 5 2" xfId="28135"/>
    <cellStyle name="Green 4 4 5 3" xfId="33224"/>
    <cellStyle name="Green 4 4 5 4" xfId="38442"/>
    <cellStyle name="Green 4 4 6" xfId="7196"/>
    <cellStyle name="Green 4 4 6 2" xfId="33090"/>
    <cellStyle name="Green 4 4 6 3" xfId="38308"/>
    <cellStyle name="Green 4 4 7" xfId="9585"/>
    <cellStyle name="Green 4 4 8" xfId="9388"/>
    <cellStyle name="Green 4 4 9" xfId="8288"/>
    <cellStyle name="Green 4 5" xfId="5278"/>
    <cellStyle name="Green 4 5 10" xfId="9550"/>
    <cellStyle name="Green 4 5 11" xfId="8841"/>
    <cellStyle name="Green 4 5 12" xfId="16285"/>
    <cellStyle name="Green 4 5 13" xfId="20742"/>
    <cellStyle name="Green 4 5 14" xfId="14380"/>
    <cellStyle name="Green 4 5 15" xfId="20721"/>
    <cellStyle name="Green 4 5 16" xfId="23316"/>
    <cellStyle name="Green 4 5 17" xfId="7454"/>
    <cellStyle name="Green 4 5 18" xfId="13556"/>
    <cellStyle name="Green 4 5 19" xfId="23243"/>
    <cellStyle name="Green 4 5 2" xfId="10270"/>
    <cellStyle name="Green 4 5 2 2" xfId="28136"/>
    <cellStyle name="Green 4 5 2 3" xfId="33866"/>
    <cellStyle name="Green 4 5 2 4" xfId="39212"/>
    <cellStyle name="Green 4 5 20" xfId="23738"/>
    <cellStyle name="Green 4 5 21" xfId="26896"/>
    <cellStyle name="Green 4 5 22" xfId="32000"/>
    <cellStyle name="Green 4 5 23" xfId="31898"/>
    <cellStyle name="Green 4 5 3" xfId="6548"/>
    <cellStyle name="Green 4 5 3 2" xfId="28137"/>
    <cellStyle name="Green 4 5 3 3" xfId="34642"/>
    <cellStyle name="Green 4 5 3 4" xfId="40113"/>
    <cellStyle name="Green 4 5 4" xfId="12416"/>
    <cellStyle name="Green 4 5 4 2" xfId="28138"/>
    <cellStyle name="Green 4 5 4 3" xfId="35588"/>
    <cellStyle name="Green 4 5 4 4" xfId="41059"/>
    <cellStyle name="Green 4 5 5" xfId="7178"/>
    <cellStyle name="Green 4 5 5 2" xfId="36595"/>
    <cellStyle name="Green 4 5 5 3" xfId="42066"/>
    <cellStyle name="Green 4 5 6" xfId="14010"/>
    <cellStyle name="Green 4 5 7" xfId="15385"/>
    <cellStyle name="Green 4 5 8" xfId="7116"/>
    <cellStyle name="Green 4 5 9" xfId="17227"/>
    <cellStyle name="Green 5" xfId="1305"/>
    <cellStyle name="Green 5 2" xfId="2863"/>
    <cellStyle name="Green 5 2 2" xfId="5597"/>
    <cellStyle name="Green 5 2 2 10" xfId="18407"/>
    <cellStyle name="Green 5 2 2 11" xfId="19185"/>
    <cellStyle name="Green 5 2 2 12" xfId="19950"/>
    <cellStyle name="Green 5 2 2 13" xfId="20982"/>
    <cellStyle name="Green 5 2 2 14" xfId="21825"/>
    <cellStyle name="Green 5 2 2 15" xfId="22568"/>
    <cellStyle name="Green 5 2 2 16" xfId="23532"/>
    <cellStyle name="Green 5 2 2 17" xfId="24230"/>
    <cellStyle name="Green 5 2 2 18" xfId="24942"/>
    <cellStyle name="Green 5 2 2 19" xfId="25574"/>
    <cellStyle name="Green 5 2 2 2" xfId="10553"/>
    <cellStyle name="Green 5 2 2 2 2" xfId="28139"/>
    <cellStyle name="Green 5 2 2 2 3" xfId="34060"/>
    <cellStyle name="Green 5 2 2 2 4" xfId="39422"/>
    <cellStyle name="Green 5 2 2 20" xfId="26233"/>
    <cellStyle name="Green 5 2 2 21" xfId="27068"/>
    <cellStyle name="Green 5 2 2 22" xfId="32224"/>
    <cellStyle name="Green 5 2 2 23" xfId="37455"/>
    <cellStyle name="Green 5 2 2 3" xfId="11592"/>
    <cellStyle name="Green 5 2 2 3 2" xfId="28140"/>
    <cellStyle name="Green 5 2 2 3 3" xfId="34870"/>
    <cellStyle name="Green 5 2 2 3 4" xfId="40341"/>
    <cellStyle name="Green 5 2 2 4" xfId="12691"/>
    <cellStyle name="Green 5 2 2 4 2" xfId="28141"/>
    <cellStyle name="Green 5 2 2 4 3" xfId="35823"/>
    <cellStyle name="Green 5 2 2 4 4" xfId="41294"/>
    <cellStyle name="Green 5 2 2 5" xfId="7263"/>
    <cellStyle name="Green 5 2 2 5 2" xfId="36790"/>
    <cellStyle name="Green 5 2 2 5 3" xfId="42261"/>
    <cellStyle name="Green 5 2 2 6" xfId="14606"/>
    <cellStyle name="Green 5 2 2 7" xfId="15638"/>
    <cellStyle name="Green 5 2 2 8" xfId="16427"/>
    <cellStyle name="Green 5 2 2 9" xfId="17490"/>
    <cellStyle name="Green 5 2 3" xfId="28142"/>
    <cellStyle name="Green 5 2 3 2" xfId="28143"/>
    <cellStyle name="Green 5 2 3 3" xfId="38539"/>
    <cellStyle name="Green 5 3" xfId="3146"/>
    <cellStyle name="Green 5 3 2" xfId="5873"/>
    <cellStyle name="Green 5 3 2 10" xfId="18634"/>
    <cellStyle name="Green 5 3 2 11" xfId="19412"/>
    <cellStyle name="Green 5 3 2 12" xfId="20216"/>
    <cellStyle name="Green 5 3 2 13" xfId="21199"/>
    <cellStyle name="Green 5 3 2 14" xfId="22041"/>
    <cellStyle name="Green 5 3 2 15" xfId="22833"/>
    <cellStyle name="Green 5 3 2 16" xfId="23744"/>
    <cellStyle name="Green 5 3 2 17" xfId="24440"/>
    <cellStyle name="Green 5 3 2 18" xfId="25129"/>
    <cellStyle name="Green 5 3 2 19" xfId="25769"/>
    <cellStyle name="Green 5 3 2 2" xfId="10822"/>
    <cellStyle name="Green 5 3 2 2 2" xfId="28144"/>
    <cellStyle name="Green 5 3 2 2 3" xfId="34254"/>
    <cellStyle name="Green 5 3 2 2 4" xfId="39680"/>
    <cellStyle name="Green 5 3 2 20" xfId="26483"/>
    <cellStyle name="Green 5 3 2 21" xfId="27255"/>
    <cellStyle name="Green 5 3 2 22" xfId="32481"/>
    <cellStyle name="Green 5 3 2 23" xfId="37712"/>
    <cellStyle name="Green 5 3 2 3" xfId="11864"/>
    <cellStyle name="Green 5 3 2 3 2" xfId="28145"/>
    <cellStyle name="Green 5 3 2 3 3" xfId="35134"/>
    <cellStyle name="Green 5 3 2 3 4" xfId="40605"/>
    <cellStyle name="Green 5 3 2 4" xfId="12927"/>
    <cellStyle name="Green 5 3 2 4 2" xfId="28146"/>
    <cellStyle name="Green 5 3 2 4 3" xfId="36087"/>
    <cellStyle name="Green 5 3 2 4 4" xfId="41558"/>
    <cellStyle name="Green 5 3 2 5" xfId="13073"/>
    <cellStyle name="Green 5 3 2 5 2" xfId="36985"/>
    <cellStyle name="Green 5 3 2 5 3" xfId="42456"/>
    <cellStyle name="Green 5 3 2 6" xfId="14872"/>
    <cellStyle name="Green 5 3 2 7" xfId="15871"/>
    <cellStyle name="Green 5 3 2 8" xfId="16694"/>
    <cellStyle name="Green 5 3 2 9" xfId="17717"/>
    <cellStyle name="Green 5 4" xfId="4235"/>
    <cellStyle name="Green 5 4 10" xfId="7926"/>
    <cellStyle name="Green 5 4 11" xfId="13188"/>
    <cellStyle name="Green 5 4 12" xfId="10362"/>
    <cellStyle name="Green 5 4 13" xfId="8354"/>
    <cellStyle name="Green 5 4 14" xfId="16208"/>
    <cellStyle name="Green 5 4 15" xfId="13891"/>
    <cellStyle name="Green 5 4 16" xfId="19022"/>
    <cellStyle name="Green 5 4 17" xfId="10083"/>
    <cellStyle name="Green 5 4 18" xfId="17314"/>
    <cellStyle name="Green 5 4 19" xfId="21642"/>
    <cellStyle name="Green 5 4 2" xfId="6140"/>
    <cellStyle name="Green 5 4 2 10" xfId="18872"/>
    <cellStyle name="Green 5 4 2 11" xfId="19645"/>
    <cellStyle name="Green 5 4 2 12" xfId="20462"/>
    <cellStyle name="Green 5 4 2 13" xfId="21429"/>
    <cellStyle name="Green 5 4 2 14" xfId="22264"/>
    <cellStyle name="Green 5 4 2 15" xfId="23076"/>
    <cellStyle name="Green 5 4 2 16" xfId="23957"/>
    <cellStyle name="Green 5 4 2 17" xfId="24656"/>
    <cellStyle name="Green 5 4 2 18" xfId="25335"/>
    <cellStyle name="Green 5 4 2 19" xfId="25985"/>
    <cellStyle name="Green 5 4 2 2" xfId="11083"/>
    <cellStyle name="Green 5 4 2 2 2" xfId="28147"/>
    <cellStyle name="Green 5 4 2 2 3" xfId="34457"/>
    <cellStyle name="Green 5 4 2 2 4" xfId="39910"/>
    <cellStyle name="Green 5 4 2 20" xfId="26713"/>
    <cellStyle name="Green 5 4 2 21" xfId="27440"/>
    <cellStyle name="Green 5 4 2 22" xfId="32711"/>
    <cellStyle name="Green 5 4 2 23" xfId="37940"/>
    <cellStyle name="Green 5 4 2 3" xfId="12122"/>
    <cellStyle name="Green 5 4 2 3 2" xfId="28148"/>
    <cellStyle name="Green 5 4 2 3 3" xfId="35378"/>
    <cellStyle name="Green 5 4 2 3 4" xfId="40849"/>
    <cellStyle name="Green 5 4 2 4" xfId="13169"/>
    <cellStyle name="Green 5 4 2 4 2" xfId="28149"/>
    <cellStyle name="Green 5 4 2 4 3" xfId="36336"/>
    <cellStyle name="Green 5 4 2 4 4" xfId="41807"/>
    <cellStyle name="Green 5 4 2 5" xfId="14175"/>
    <cellStyle name="Green 5 4 2 5 2" xfId="37188"/>
    <cellStyle name="Green 5 4 2 5 3" xfId="42659"/>
    <cellStyle name="Green 5 4 2 6" xfId="15123"/>
    <cellStyle name="Green 5 4 2 7" xfId="16114"/>
    <cellStyle name="Green 5 4 2 8" xfId="16953"/>
    <cellStyle name="Green 5 4 2 9" xfId="17957"/>
    <cellStyle name="Green 5 4 20" xfId="13577"/>
    <cellStyle name="Green 5 4 21" xfId="15546"/>
    <cellStyle name="Green 5 4 22" xfId="22485"/>
    <cellStyle name="Green 5 4 23" xfId="26147"/>
    <cellStyle name="Green 5 4 24" xfId="31634"/>
    <cellStyle name="Green 5 4 25" xfId="31447"/>
    <cellStyle name="Green 5 4 3" xfId="9453"/>
    <cellStyle name="Green 5 4 3 2" xfId="28150"/>
    <cellStyle name="Green 5 4 3 3" xfId="33524"/>
    <cellStyle name="Green 5 4 3 4" xfId="38870"/>
    <cellStyle name="Green 5 4 4" xfId="6904"/>
    <cellStyle name="Green 5 4 4 2" xfId="28151"/>
    <cellStyle name="Green 5 4 4 3" xfId="34404"/>
    <cellStyle name="Green 5 4 4 4" xfId="39857"/>
    <cellStyle name="Green 5 4 5" xfId="12061"/>
    <cellStyle name="Green 5 4 5 2" xfId="28152"/>
    <cellStyle name="Green 5 4 5 3" xfId="33225"/>
    <cellStyle name="Green 5 4 5 4" xfId="38443"/>
    <cellStyle name="Green 5 4 6" xfId="8598"/>
    <cellStyle name="Green 5 4 6 2" xfId="33089"/>
    <cellStyle name="Green 5 4 6 3" xfId="38307"/>
    <cellStyle name="Green 5 4 7" xfId="8644"/>
    <cellStyle name="Green 5 4 8" xfId="13836"/>
    <cellStyle name="Green 5 4 9" xfId="9200"/>
    <cellStyle name="Green 5 5" xfId="5279"/>
    <cellStyle name="Green 5 5 10" xfId="7501"/>
    <cellStyle name="Green 5 5 11" xfId="9789"/>
    <cellStyle name="Green 5 5 12" xfId="15463"/>
    <cellStyle name="Green 5 5 13" xfId="20743"/>
    <cellStyle name="Green 5 5 14" xfId="18131"/>
    <cellStyle name="Green 5 5 15" xfId="9836"/>
    <cellStyle name="Green 5 5 16" xfId="23317"/>
    <cellStyle name="Green 5 5 17" xfId="7254"/>
    <cellStyle name="Green 5 5 18" xfId="6739"/>
    <cellStyle name="Green 5 5 19" xfId="22419"/>
    <cellStyle name="Green 5 5 2" xfId="10271"/>
    <cellStyle name="Green 5 5 2 2" xfId="28153"/>
    <cellStyle name="Green 5 5 2 3" xfId="33867"/>
    <cellStyle name="Green 5 5 2 4" xfId="39213"/>
    <cellStyle name="Green 5 5 20" xfId="24066"/>
    <cellStyle name="Green 5 5 21" xfId="26897"/>
    <cellStyle name="Green 5 5 22" xfId="32001"/>
    <cellStyle name="Green 5 5 23" xfId="31897"/>
    <cellStyle name="Green 5 5 3" xfId="10179"/>
    <cellStyle name="Green 5 5 3 2" xfId="28154"/>
    <cellStyle name="Green 5 5 3 3" xfId="34643"/>
    <cellStyle name="Green 5 5 3 4" xfId="40114"/>
    <cellStyle name="Green 5 5 4" xfId="12417"/>
    <cellStyle name="Green 5 5 4 2" xfId="28155"/>
    <cellStyle name="Green 5 5 4 3" xfId="35589"/>
    <cellStyle name="Green 5 5 4 4" xfId="41060"/>
    <cellStyle name="Green 5 5 5" xfId="13981"/>
    <cellStyle name="Green 5 5 5 2" xfId="36596"/>
    <cellStyle name="Green 5 5 5 3" xfId="42067"/>
    <cellStyle name="Green 5 5 6" xfId="9366"/>
    <cellStyle name="Green 5 5 7" xfId="15386"/>
    <cellStyle name="Green 5 5 8" xfId="12477"/>
    <cellStyle name="Green 5 5 9" xfId="17228"/>
    <cellStyle name="Green 6" xfId="2858"/>
    <cellStyle name="Green 6 2" xfId="5592"/>
    <cellStyle name="Green 6 2 10" xfId="18402"/>
    <cellStyle name="Green 6 2 11" xfId="19180"/>
    <cellStyle name="Green 6 2 12" xfId="19945"/>
    <cellStyle name="Green 6 2 13" xfId="20977"/>
    <cellStyle name="Green 6 2 14" xfId="21820"/>
    <cellStyle name="Green 6 2 15" xfId="22563"/>
    <cellStyle name="Green 6 2 16" xfId="23527"/>
    <cellStyle name="Green 6 2 17" xfId="24225"/>
    <cellStyle name="Green 6 2 18" xfId="24937"/>
    <cellStyle name="Green 6 2 19" xfId="25569"/>
    <cellStyle name="Green 6 2 2" xfId="10548"/>
    <cellStyle name="Green 6 2 2 2" xfId="28156"/>
    <cellStyle name="Green 6 2 2 3" xfId="34055"/>
    <cellStyle name="Green 6 2 2 4" xfId="39417"/>
    <cellStyle name="Green 6 2 20" xfId="26228"/>
    <cellStyle name="Green 6 2 21" xfId="27063"/>
    <cellStyle name="Green 6 2 22" xfId="32219"/>
    <cellStyle name="Green 6 2 23" xfId="37450"/>
    <cellStyle name="Green 6 2 3" xfId="11587"/>
    <cellStyle name="Green 6 2 3 2" xfId="28157"/>
    <cellStyle name="Green 6 2 3 3" xfId="34865"/>
    <cellStyle name="Green 6 2 3 4" xfId="40336"/>
    <cellStyle name="Green 6 2 4" xfId="12686"/>
    <cellStyle name="Green 6 2 4 2" xfId="28158"/>
    <cellStyle name="Green 6 2 4 3" xfId="35818"/>
    <cellStyle name="Green 6 2 4 4" xfId="41289"/>
    <cellStyle name="Green 6 2 5" xfId="14063"/>
    <cellStyle name="Green 6 2 5 2" xfId="36785"/>
    <cellStyle name="Green 6 2 5 3" xfId="42256"/>
    <cellStyle name="Green 6 2 6" xfId="14601"/>
    <cellStyle name="Green 6 2 7" xfId="15633"/>
    <cellStyle name="Green 6 2 8" xfId="16422"/>
    <cellStyle name="Green 6 2 9" xfId="17485"/>
    <cellStyle name="Green 6 3" xfId="28159"/>
    <cellStyle name="Green 6 3 2" xfId="28160"/>
    <cellStyle name="Green 6 3 3" xfId="38534"/>
    <cellStyle name="Green 7" xfId="3153"/>
    <cellStyle name="Green 7 2" xfId="5880"/>
    <cellStyle name="Green 7 2 10" xfId="18641"/>
    <cellStyle name="Green 7 2 11" xfId="19418"/>
    <cellStyle name="Green 7 2 12" xfId="20223"/>
    <cellStyle name="Green 7 2 13" xfId="21206"/>
    <cellStyle name="Green 7 2 14" xfId="22048"/>
    <cellStyle name="Green 7 2 15" xfId="22840"/>
    <cellStyle name="Green 7 2 16" xfId="23750"/>
    <cellStyle name="Green 7 2 17" xfId="24446"/>
    <cellStyle name="Green 7 2 18" xfId="25134"/>
    <cellStyle name="Green 7 2 19" xfId="25775"/>
    <cellStyle name="Green 7 2 2" xfId="10829"/>
    <cellStyle name="Green 7 2 2 2" xfId="28161"/>
    <cellStyle name="Green 7 2 2 3" xfId="34259"/>
    <cellStyle name="Green 7 2 2 4" xfId="39687"/>
    <cellStyle name="Green 7 2 20" xfId="26490"/>
    <cellStyle name="Green 7 2 21" xfId="27260"/>
    <cellStyle name="Green 7 2 22" xfId="32488"/>
    <cellStyle name="Green 7 2 23" xfId="37719"/>
    <cellStyle name="Green 7 2 3" xfId="11871"/>
    <cellStyle name="Green 7 2 3 2" xfId="28162"/>
    <cellStyle name="Green 7 2 3 3" xfId="35141"/>
    <cellStyle name="Green 7 2 3 4" xfId="40612"/>
    <cellStyle name="Green 7 2 4" xfId="12934"/>
    <cellStyle name="Green 7 2 4 2" xfId="28163"/>
    <cellStyle name="Green 7 2 4 3" xfId="36094"/>
    <cellStyle name="Green 7 2 4 4" xfId="41565"/>
    <cellStyle name="Green 7 2 5" xfId="12482"/>
    <cellStyle name="Green 7 2 5 2" xfId="36990"/>
    <cellStyle name="Green 7 2 5 3" xfId="42461"/>
    <cellStyle name="Green 7 2 6" xfId="14879"/>
    <cellStyle name="Green 7 2 7" xfId="15878"/>
    <cellStyle name="Green 7 2 8" xfId="16701"/>
    <cellStyle name="Green 7 2 9" xfId="17724"/>
    <cellStyle name="Green 8" xfId="4228"/>
    <cellStyle name="Green 8 10" xfId="6684"/>
    <cellStyle name="Green 8 11" xfId="14113"/>
    <cellStyle name="Green 8 12" xfId="14367"/>
    <cellStyle name="Green 8 13" xfId="9499"/>
    <cellStyle name="Green 8 14" xfId="12539"/>
    <cellStyle name="Green 8 15" xfId="12513"/>
    <cellStyle name="Green 8 16" xfId="11283"/>
    <cellStyle name="Green 8 17" xfId="11264"/>
    <cellStyle name="Green 8 18" xfId="23020"/>
    <cellStyle name="Green 8 19" xfId="20497"/>
    <cellStyle name="Green 8 2" xfId="6133"/>
    <cellStyle name="Green 8 2 10" xfId="18865"/>
    <cellStyle name="Green 8 2 11" xfId="19639"/>
    <cellStyle name="Green 8 2 12" xfId="20457"/>
    <cellStyle name="Green 8 2 13" xfId="21422"/>
    <cellStyle name="Green 8 2 14" xfId="22259"/>
    <cellStyle name="Green 8 2 15" xfId="23071"/>
    <cellStyle name="Green 8 2 16" xfId="23951"/>
    <cellStyle name="Green 8 2 17" xfId="24650"/>
    <cellStyle name="Green 8 2 18" xfId="25328"/>
    <cellStyle name="Green 8 2 19" xfId="25979"/>
    <cellStyle name="Green 8 2 2" xfId="11077"/>
    <cellStyle name="Green 8 2 2 2" xfId="28164"/>
    <cellStyle name="Green 8 2 2 3" xfId="34452"/>
    <cellStyle name="Green 8 2 2 4" xfId="39905"/>
    <cellStyle name="Green 8 2 20" xfId="26708"/>
    <cellStyle name="Green 8 2 21" xfId="27435"/>
    <cellStyle name="Green 8 2 22" xfId="32706"/>
    <cellStyle name="Green 8 2 23" xfId="37935"/>
    <cellStyle name="Green 8 2 3" xfId="12115"/>
    <cellStyle name="Green 8 2 3 2" xfId="28165"/>
    <cellStyle name="Green 8 2 3 3" xfId="35373"/>
    <cellStyle name="Green 8 2 3 4" xfId="40844"/>
    <cellStyle name="Green 8 2 4" xfId="13162"/>
    <cellStyle name="Green 8 2 4 2" xfId="28166"/>
    <cellStyle name="Green 8 2 4 3" xfId="36331"/>
    <cellStyle name="Green 8 2 4 4" xfId="41802"/>
    <cellStyle name="Green 8 2 5" xfId="14170"/>
    <cellStyle name="Green 8 2 5 2" xfId="37181"/>
    <cellStyle name="Green 8 2 5 3" xfId="42652"/>
    <cellStyle name="Green 8 2 6" xfId="15118"/>
    <cellStyle name="Green 8 2 7" xfId="16108"/>
    <cellStyle name="Green 8 2 8" xfId="16948"/>
    <cellStyle name="Green 8 2 9" xfId="17950"/>
    <cellStyle name="Green 8 20" xfId="14371"/>
    <cellStyle name="Green 8 21" xfId="7849"/>
    <cellStyle name="Green 8 22" xfId="23732"/>
    <cellStyle name="Green 8 23" xfId="13555"/>
    <cellStyle name="Green 8 24" xfId="31627"/>
    <cellStyle name="Green 8 25" xfId="32857"/>
    <cellStyle name="Green 8 3" xfId="9447"/>
    <cellStyle name="Green 8 3 2" xfId="28167"/>
    <cellStyle name="Green 8 3 3" xfId="33519"/>
    <cellStyle name="Green 8 3 4" xfId="38865"/>
    <cellStyle name="Green 8 4" xfId="8734"/>
    <cellStyle name="Green 8 4 2" xfId="28168"/>
    <cellStyle name="Green 8 4 3" xfId="33679"/>
    <cellStyle name="Green 8 4 4" xfId="39025"/>
    <cellStyle name="Green 8 5" xfId="11502"/>
    <cellStyle name="Green 8 5 2" xfId="28169"/>
    <cellStyle name="Green 8 5 3" xfId="33222"/>
    <cellStyle name="Green 8 5 4" xfId="38440"/>
    <cellStyle name="Green 8 6" xfId="7571"/>
    <cellStyle name="Green 8 6 2" xfId="33169"/>
    <cellStyle name="Green 8 6 3" xfId="38387"/>
    <cellStyle name="Green 8 7" xfId="7473"/>
    <cellStyle name="Green 8 8" xfId="7034"/>
    <cellStyle name="Green 8 9" xfId="8546"/>
    <cellStyle name="Green 9" xfId="5272"/>
    <cellStyle name="Green 9 10" xfId="9671"/>
    <cellStyle name="Green 9 11" xfId="7126"/>
    <cellStyle name="Green 9 12" xfId="7215"/>
    <cellStyle name="Green 9 13" xfId="20737"/>
    <cellStyle name="Green 9 14" xfId="11415"/>
    <cellStyle name="Green 9 15" xfId="7505"/>
    <cellStyle name="Green 9 16" xfId="23311"/>
    <cellStyle name="Green 9 17" xfId="20495"/>
    <cellStyle name="Green 9 18" xfId="7511"/>
    <cellStyle name="Green 9 19" xfId="10355"/>
    <cellStyle name="Green 9 2" xfId="10266"/>
    <cellStyle name="Green 9 2 2" xfId="28170"/>
    <cellStyle name="Green 9 2 3" xfId="33862"/>
    <cellStyle name="Green 9 2 4" xfId="39208"/>
    <cellStyle name="Green 9 20" xfId="19404"/>
    <cellStyle name="Green 9 21" xfId="26892"/>
    <cellStyle name="Green 9 22" xfId="31994"/>
    <cellStyle name="Green 9 23" xfId="31895"/>
    <cellStyle name="Green 9 3" xfId="6551"/>
    <cellStyle name="Green 9 3 2" xfId="28171"/>
    <cellStyle name="Green 9 3 3" xfId="34636"/>
    <cellStyle name="Green 9 3 4" xfId="40107"/>
    <cellStyle name="Green 9 4" xfId="12410"/>
    <cellStyle name="Green 9 4 2" xfId="28172"/>
    <cellStyle name="Green 9 4 3" xfId="35582"/>
    <cellStyle name="Green 9 4 4" xfId="41053"/>
    <cellStyle name="Green 9 5" xfId="13984"/>
    <cellStyle name="Green 9 5 2" xfId="36591"/>
    <cellStyle name="Green 9 5 3" xfId="42062"/>
    <cellStyle name="Green 9 6" xfId="6692"/>
    <cellStyle name="Green 9 7" xfId="15379"/>
    <cellStyle name="Green 9 8" xfId="11109"/>
    <cellStyle name="Green 9 9" xfId="17222"/>
    <cellStyle name="Grey" xfId="1306"/>
    <cellStyle name="Grey 2" xfId="1307"/>
    <cellStyle name="Grey 2 2" xfId="1308"/>
    <cellStyle name="Grey 2 2 2" xfId="4504"/>
    <cellStyle name="Grey 3" xfId="1309"/>
    <cellStyle name="Grey 3 2" xfId="4503"/>
    <cellStyle name="GrowthRate" xfId="1310"/>
    <cellStyle name="hard no." xfId="1311"/>
    <cellStyle name="hard no. 2" xfId="3002"/>
    <cellStyle name="hard no. 2 2" xfId="5729"/>
    <cellStyle name="hard no. 2 2 10" xfId="18528"/>
    <cellStyle name="hard no. 2 2 11" xfId="19308"/>
    <cellStyle name="hard no. 2 2 12" xfId="20073"/>
    <cellStyle name="hard no. 2 2 13" xfId="21102"/>
    <cellStyle name="hard no. 2 2 14" xfId="21947"/>
    <cellStyle name="hard no. 2 2 15" xfId="22691"/>
    <cellStyle name="hard no. 2 2 16" xfId="23651"/>
    <cellStyle name="hard no. 2 2 17" xfId="24349"/>
    <cellStyle name="hard no. 2 2 18" xfId="25047"/>
    <cellStyle name="hard no. 2 2 19" xfId="25692"/>
    <cellStyle name="hard no. 2 2 2" xfId="10679"/>
    <cellStyle name="hard no. 2 2 2 2" xfId="28173"/>
    <cellStyle name="hard no. 2 2 2 3" xfId="34176"/>
    <cellStyle name="hard no. 2 2 2 4" xfId="39538"/>
    <cellStyle name="hard no. 2 2 20" xfId="26342"/>
    <cellStyle name="hard no. 2 2 21" xfId="27179"/>
    <cellStyle name="hard no. 2 2 22" xfId="32339"/>
    <cellStyle name="hard no. 2 2 23" xfId="37570"/>
    <cellStyle name="hard no. 2 2 3" xfId="11720"/>
    <cellStyle name="hard no. 2 2 3 2" xfId="28174"/>
    <cellStyle name="hard no. 2 2 3 3" xfId="34992"/>
    <cellStyle name="hard no. 2 2 3 4" xfId="40463"/>
    <cellStyle name="hard no. 2 2 4" xfId="12815"/>
    <cellStyle name="hard no. 2 2 4 2" xfId="28175"/>
    <cellStyle name="hard no. 2 2 4 3" xfId="35945"/>
    <cellStyle name="hard no. 2 2 4 4" xfId="41416"/>
    <cellStyle name="hard no. 2 2 5" xfId="7918"/>
    <cellStyle name="hard no. 2 2 5 2" xfId="36909"/>
    <cellStyle name="hard no. 2 2 5 3" xfId="42380"/>
    <cellStyle name="hard no. 2 2 6" xfId="14728"/>
    <cellStyle name="hard no. 2 2 7" xfId="15763"/>
    <cellStyle name="hard no. 2 2 8" xfId="16552"/>
    <cellStyle name="hard no. 2 2 9" xfId="17613"/>
    <cellStyle name="hard no. 2 3" xfId="12907"/>
    <cellStyle name="hard no. 3" xfId="4502"/>
    <cellStyle name="hard no. 3 10" xfId="9433"/>
    <cellStyle name="hard no. 3 11" xfId="18316"/>
    <cellStyle name="hard no. 3 12" xfId="19100"/>
    <cellStyle name="hard no. 3 13" xfId="9272"/>
    <cellStyle name="hard no. 3 14" xfId="8628"/>
    <cellStyle name="hard no. 3 15" xfId="17283"/>
    <cellStyle name="hard no. 3 16" xfId="11121"/>
    <cellStyle name="hard no. 3 17" xfId="23901"/>
    <cellStyle name="hard no. 3 18" xfId="16298"/>
    <cellStyle name="hard no. 3 19" xfId="7460"/>
    <cellStyle name="hard no. 3 2" xfId="9660"/>
    <cellStyle name="hard no. 3 2 2" xfId="28176"/>
    <cellStyle name="hard no. 3 2 3" xfId="33619"/>
    <cellStyle name="hard no. 3 2 4" xfId="38965"/>
    <cellStyle name="hard no. 3 20" xfId="25841"/>
    <cellStyle name="hard no. 3 21" xfId="7156"/>
    <cellStyle name="hard no. 3 22" xfId="31758"/>
    <cellStyle name="hard no. 3 23" xfId="32770"/>
    <cellStyle name="hard no. 3 3" xfId="6812"/>
    <cellStyle name="hard no. 3 3 2" xfId="28177"/>
    <cellStyle name="hard no. 3 3 3" xfId="32979"/>
    <cellStyle name="hard no. 3 3 4" xfId="38197"/>
    <cellStyle name="hard no. 3 4" xfId="8770"/>
    <cellStyle name="hard no. 3 4 2" xfId="28178"/>
    <cellStyle name="hard no. 3 4 3" xfId="34117"/>
    <cellStyle name="hard no. 3 4 4" xfId="39479"/>
    <cellStyle name="hard no. 3 5" xfId="8108"/>
    <cellStyle name="hard no. 3 5 2" xfId="33648"/>
    <cellStyle name="hard no. 3 5 3" xfId="38994"/>
    <cellStyle name="hard no. 3 6" xfId="6450"/>
    <cellStyle name="hard no. 3 7" xfId="8903"/>
    <cellStyle name="hard no. 3 8" xfId="8858"/>
    <cellStyle name="hard no. 3 9" xfId="6818"/>
    <cellStyle name="hard no. 4" xfId="6513"/>
    <cellStyle name="Hard Percent" xfId="1312"/>
    <cellStyle name="Header" xfId="1313"/>
    <cellStyle name="Header1" xfId="1314"/>
    <cellStyle name="Header1 10" xfId="31499"/>
    <cellStyle name="Header1 2" xfId="3059"/>
    <cellStyle name="Header1 2 10" xfId="30861"/>
    <cellStyle name="Header1 2 2" xfId="5786"/>
    <cellStyle name="Header1 2 2 10" xfId="18584"/>
    <cellStyle name="Header1 2 2 11" xfId="19364"/>
    <cellStyle name="Header1 2 2 12" xfId="20129"/>
    <cellStyle name="Header1 2 2 13" xfId="21159"/>
    <cellStyle name="Header1 2 2 14" xfId="22003"/>
    <cellStyle name="Header1 2 2 15" xfId="22746"/>
    <cellStyle name="Header1 2 2 16" xfId="23706"/>
    <cellStyle name="Header1 2 2 17" xfId="24405"/>
    <cellStyle name="Header1 2 2 18" xfId="25102"/>
    <cellStyle name="Header1 2 2 19" xfId="25747"/>
    <cellStyle name="Header1 2 2 2" xfId="11777"/>
    <cellStyle name="Header1 2 2 2 2" xfId="28179"/>
    <cellStyle name="Header1 2 2 2 3" xfId="34231"/>
    <cellStyle name="Header1 2 2 2 4" xfId="39593"/>
    <cellStyle name="Header1 2 2 20" xfId="27234"/>
    <cellStyle name="Header1 2 2 21" xfId="31092"/>
    <cellStyle name="Header1 2 2 22" xfId="32394"/>
    <cellStyle name="Header1 2 2 23" xfId="37625"/>
    <cellStyle name="Header1 2 2 3" xfId="12871"/>
    <cellStyle name="Header1 2 2 3 2" xfId="28180"/>
    <cellStyle name="Header1 2 2 3 3" xfId="35047"/>
    <cellStyle name="Header1 2 2 3 4" xfId="40518"/>
    <cellStyle name="Header1 2 2 4" xfId="13613"/>
    <cellStyle name="Header1 2 2 4 2" xfId="28181"/>
    <cellStyle name="Header1 2 2 4 3" xfId="36000"/>
    <cellStyle name="Header1 2 2 4 4" xfId="41471"/>
    <cellStyle name="Header1 2 2 5" xfId="8674"/>
    <cellStyle name="Header1 2 2 5 2" xfId="28182"/>
    <cellStyle name="Header1 2 2 5 3" xfId="36964"/>
    <cellStyle name="Header1 2 2 5 4" xfId="42435"/>
    <cellStyle name="Header1 2 2 6" xfId="14785"/>
    <cellStyle name="Header1 2 2 7" xfId="15818"/>
    <cellStyle name="Header1 2 2 8" xfId="16607"/>
    <cellStyle name="Header1 2 2 9" xfId="17670"/>
    <cellStyle name="Header1 2 3" xfId="5514"/>
    <cellStyle name="Header1 2 3 10" xfId="18330"/>
    <cellStyle name="Header1 2 3 11" xfId="19112"/>
    <cellStyle name="Header1 2 3 12" xfId="19870"/>
    <cellStyle name="Header1 2 3 13" xfId="20910"/>
    <cellStyle name="Header1 2 3 14" xfId="21754"/>
    <cellStyle name="Header1 2 3 15" xfId="22489"/>
    <cellStyle name="Header1 2 3 16" xfId="23459"/>
    <cellStyle name="Header1 2 3 17" xfId="24158"/>
    <cellStyle name="Header1 2 3 18" xfId="24870"/>
    <cellStyle name="Header1 2 3 19" xfId="25503"/>
    <cellStyle name="Header1 2 3 2" xfId="10471"/>
    <cellStyle name="Header1 2 3 2 2" xfId="28183"/>
    <cellStyle name="Header1 2 3 2 3" xfId="33986"/>
    <cellStyle name="Header1 2 3 2 4" xfId="39348"/>
    <cellStyle name="Header1 2 3 20" xfId="26154"/>
    <cellStyle name="Header1 2 3 21" xfId="26996"/>
    <cellStyle name="Header1 2 3 22" xfId="31027"/>
    <cellStyle name="Header1 2 3 23" xfId="32147"/>
    <cellStyle name="Header1 2 3 24" xfId="31967"/>
    <cellStyle name="Header1 2 3 3" xfId="11513"/>
    <cellStyle name="Header1 2 3 3 2" xfId="28184"/>
    <cellStyle name="Header1 2 3 3 3" xfId="34791"/>
    <cellStyle name="Header1 2 3 3 4" xfId="40262"/>
    <cellStyle name="Header1 2 3 4" xfId="12612"/>
    <cellStyle name="Header1 2 3 4 2" xfId="28185"/>
    <cellStyle name="Header1 2 3 4 3" xfId="35744"/>
    <cellStyle name="Header1 2 3 4 4" xfId="41215"/>
    <cellStyle name="Header1 2 3 5" xfId="10097"/>
    <cellStyle name="Header1 2 3 5 2" xfId="28186"/>
    <cellStyle name="Header1 2 3 5 3" xfId="36721"/>
    <cellStyle name="Header1 2 3 5 4" xfId="42192"/>
    <cellStyle name="Header1 2 3 6" xfId="14525"/>
    <cellStyle name="Header1 2 3 7" xfId="15560"/>
    <cellStyle name="Header1 2 3 8" xfId="16347"/>
    <cellStyle name="Header1 2 3 9" xfId="17410"/>
    <cellStyle name="Header1 2 4" xfId="6300"/>
    <cellStyle name="Header1 2 4 10" xfId="18987"/>
    <cellStyle name="Header1 2 4 11" xfId="19759"/>
    <cellStyle name="Header1 2 4 12" xfId="20598"/>
    <cellStyle name="Header1 2 4 13" xfId="21569"/>
    <cellStyle name="Header1 2 4 14" xfId="22374"/>
    <cellStyle name="Header1 2 4 15" xfId="23208"/>
    <cellStyle name="Header1 2 4 16" xfId="24067"/>
    <cellStyle name="Header1 2 4 17" xfId="24768"/>
    <cellStyle name="Header1 2 4 18" xfId="25431"/>
    <cellStyle name="Header1 2 4 19" xfId="26081"/>
    <cellStyle name="Header1 2 4 2" xfId="11233"/>
    <cellStyle name="Header1 2 4 2 2" xfId="28187"/>
    <cellStyle name="Header1 2 4 2 3" xfId="34552"/>
    <cellStyle name="Header1 2 4 2 4" xfId="40023"/>
    <cellStyle name="Header1 2 4 20" xfId="26824"/>
    <cellStyle name="Header1 2 4 21" xfId="27531"/>
    <cellStyle name="Header1 2 4 22" xfId="31189"/>
    <cellStyle name="Header1 2 4 23" xfId="32825"/>
    <cellStyle name="Header1 2 4 24" xfId="38047"/>
    <cellStyle name="Header1 2 4 3" xfId="12263"/>
    <cellStyle name="Header1 2 4 3 2" xfId="28188"/>
    <cellStyle name="Header1 2 4 3 3" xfId="35498"/>
    <cellStyle name="Header1 2 4 3 4" xfId="40969"/>
    <cellStyle name="Header1 2 4 4" xfId="13295"/>
    <cellStyle name="Header1 2 4 4 2" xfId="28189"/>
    <cellStyle name="Header1 2 4 4 3" xfId="36490"/>
    <cellStyle name="Header1 2 4 4 4" xfId="41961"/>
    <cellStyle name="Header1 2 4 5" xfId="14315"/>
    <cellStyle name="Header1 2 4 5 2" xfId="28190"/>
    <cellStyle name="Header1 2 4 5 3" xfId="37323"/>
    <cellStyle name="Header1 2 4 5 4" xfId="42794"/>
    <cellStyle name="Header1 2 4 6" xfId="15260"/>
    <cellStyle name="Header1 2 4 7" xfId="16241"/>
    <cellStyle name="Header1 2 4 8" xfId="17094"/>
    <cellStyle name="Header1 2 4 9" xfId="18101"/>
    <cellStyle name="Header1 2 5" xfId="5550"/>
    <cellStyle name="Header1 2 5 10" xfId="18365"/>
    <cellStyle name="Header1 2 5 11" xfId="19147"/>
    <cellStyle name="Header1 2 5 12" xfId="19905"/>
    <cellStyle name="Header1 2 5 13" xfId="20945"/>
    <cellStyle name="Header1 2 5 14" xfId="21789"/>
    <cellStyle name="Header1 2 5 15" xfId="22524"/>
    <cellStyle name="Header1 2 5 16" xfId="23494"/>
    <cellStyle name="Header1 2 5 17" xfId="24193"/>
    <cellStyle name="Header1 2 5 18" xfId="24905"/>
    <cellStyle name="Header1 2 5 19" xfId="25538"/>
    <cellStyle name="Header1 2 5 2" xfId="10507"/>
    <cellStyle name="Header1 2 5 2 2" xfId="28191"/>
    <cellStyle name="Header1 2 5 2 3" xfId="34021"/>
    <cellStyle name="Header1 2 5 2 4" xfId="39383"/>
    <cellStyle name="Header1 2 5 20" xfId="26189"/>
    <cellStyle name="Header1 2 5 21" xfId="27031"/>
    <cellStyle name="Header1 2 5 22" xfId="31062"/>
    <cellStyle name="Header1 2 5 23" xfId="32183"/>
    <cellStyle name="Header1 2 5 24" xfId="37414"/>
    <cellStyle name="Header1 2 5 3" xfId="11548"/>
    <cellStyle name="Header1 2 5 3 2" xfId="28192"/>
    <cellStyle name="Header1 2 5 3 3" xfId="34826"/>
    <cellStyle name="Header1 2 5 3 4" xfId="40297"/>
    <cellStyle name="Header1 2 5 4" xfId="12648"/>
    <cellStyle name="Header1 2 5 4 2" xfId="28193"/>
    <cellStyle name="Header1 2 5 4 3" xfId="35779"/>
    <cellStyle name="Header1 2 5 4 4" xfId="41250"/>
    <cellStyle name="Header1 2 5 5" xfId="9028"/>
    <cellStyle name="Header1 2 5 5 2" xfId="28194"/>
    <cellStyle name="Header1 2 5 5 3" xfId="36756"/>
    <cellStyle name="Header1 2 5 5 4" xfId="42227"/>
    <cellStyle name="Header1 2 5 6" xfId="14560"/>
    <cellStyle name="Header1 2 5 7" xfId="15596"/>
    <cellStyle name="Header1 2 5 8" xfId="16382"/>
    <cellStyle name="Header1 2 5 9" xfId="17446"/>
    <cellStyle name="Header1 2 6" xfId="5522"/>
    <cellStyle name="Header1 2 6 10" xfId="18338"/>
    <cellStyle name="Header1 2 6 11" xfId="19120"/>
    <cellStyle name="Header1 2 6 12" xfId="19878"/>
    <cellStyle name="Header1 2 6 13" xfId="20918"/>
    <cellStyle name="Header1 2 6 14" xfId="21762"/>
    <cellStyle name="Header1 2 6 15" xfId="22497"/>
    <cellStyle name="Header1 2 6 16" xfId="23467"/>
    <cellStyle name="Header1 2 6 17" xfId="24166"/>
    <cellStyle name="Header1 2 6 18" xfId="24878"/>
    <cellStyle name="Header1 2 6 19" xfId="25511"/>
    <cellStyle name="Header1 2 6 2" xfId="10479"/>
    <cellStyle name="Header1 2 6 2 2" xfId="28195"/>
    <cellStyle name="Header1 2 6 2 3" xfId="33994"/>
    <cellStyle name="Header1 2 6 2 4" xfId="39356"/>
    <cellStyle name="Header1 2 6 20" xfId="26162"/>
    <cellStyle name="Header1 2 6 21" xfId="27004"/>
    <cellStyle name="Header1 2 6 22" xfId="31035"/>
    <cellStyle name="Header1 2 6 23" xfId="32155"/>
    <cellStyle name="Header1 2 6 24" xfId="31288"/>
    <cellStyle name="Header1 2 6 3" xfId="11521"/>
    <cellStyle name="Header1 2 6 3 2" xfId="28196"/>
    <cellStyle name="Header1 2 6 3 3" xfId="34799"/>
    <cellStyle name="Header1 2 6 3 4" xfId="40270"/>
    <cellStyle name="Header1 2 6 4" xfId="12620"/>
    <cellStyle name="Header1 2 6 4 2" xfId="28197"/>
    <cellStyle name="Header1 2 6 4 3" xfId="35752"/>
    <cellStyle name="Header1 2 6 4 4" xfId="41223"/>
    <cellStyle name="Header1 2 6 5" xfId="9125"/>
    <cellStyle name="Header1 2 6 5 2" xfId="28198"/>
    <cellStyle name="Header1 2 6 5 3" xfId="36729"/>
    <cellStyle name="Header1 2 6 5 4" xfId="42200"/>
    <cellStyle name="Header1 2 6 6" xfId="14533"/>
    <cellStyle name="Header1 2 6 7" xfId="15568"/>
    <cellStyle name="Header1 2 6 8" xfId="16355"/>
    <cellStyle name="Header1 2 6 9" xfId="17418"/>
    <cellStyle name="Header1 2 7" xfId="7446"/>
    <cellStyle name="Header1 2 7 2" xfId="28199"/>
    <cellStyle name="Header1 2 7 3" xfId="33491"/>
    <cellStyle name="Header1 2 7 4" xfId="38837"/>
    <cellStyle name="Header1 2 8" xfId="23256"/>
    <cellStyle name="Header1 2 9" xfId="12420"/>
    <cellStyle name="Header1 3" xfId="2978"/>
    <cellStyle name="Header1 3 10" xfId="9865"/>
    <cellStyle name="Header1 3 11" xfId="13745"/>
    <cellStyle name="Header1 3 12" xfId="17681"/>
    <cellStyle name="Header1 3 13" xfId="13997"/>
    <cellStyle name="Header1 3 14" xfId="6573"/>
    <cellStyle name="Header1 3 15" xfId="20747"/>
    <cellStyle name="Header1 3 16" xfId="24413"/>
    <cellStyle name="Header1 3 17" xfId="30860"/>
    <cellStyle name="Header1 3 2" xfId="5705"/>
    <cellStyle name="Header1 3 2 10" xfId="18504"/>
    <cellStyle name="Header1 3 2 11" xfId="19284"/>
    <cellStyle name="Header1 3 2 12" xfId="20049"/>
    <cellStyle name="Header1 3 2 13" xfId="21078"/>
    <cellStyle name="Header1 3 2 14" xfId="21923"/>
    <cellStyle name="Header1 3 2 15" xfId="22667"/>
    <cellStyle name="Header1 3 2 16" xfId="23627"/>
    <cellStyle name="Header1 3 2 17" xfId="24325"/>
    <cellStyle name="Header1 3 2 18" xfId="25023"/>
    <cellStyle name="Header1 3 2 19" xfId="25668"/>
    <cellStyle name="Header1 3 2 2" xfId="11696"/>
    <cellStyle name="Header1 3 2 2 2" xfId="28200"/>
    <cellStyle name="Header1 3 2 2 3" xfId="34152"/>
    <cellStyle name="Header1 3 2 2 4" xfId="39514"/>
    <cellStyle name="Header1 3 2 20" xfId="27155"/>
    <cellStyle name="Header1 3 2 21" xfId="31089"/>
    <cellStyle name="Header1 3 2 22" xfId="32315"/>
    <cellStyle name="Header1 3 2 23" xfId="37546"/>
    <cellStyle name="Header1 3 2 3" xfId="12791"/>
    <cellStyle name="Header1 3 2 3 2" xfId="28201"/>
    <cellStyle name="Header1 3 2 3 3" xfId="34968"/>
    <cellStyle name="Header1 3 2 3 4" xfId="40439"/>
    <cellStyle name="Header1 3 2 4" xfId="13559"/>
    <cellStyle name="Header1 3 2 4 2" xfId="28202"/>
    <cellStyle name="Header1 3 2 4 3" xfId="35921"/>
    <cellStyle name="Header1 3 2 4 4" xfId="41392"/>
    <cellStyle name="Header1 3 2 5" xfId="8046"/>
    <cellStyle name="Header1 3 2 5 2" xfId="28203"/>
    <cellStyle name="Header1 3 2 5 3" xfId="36885"/>
    <cellStyle name="Header1 3 2 5 4" xfId="42356"/>
    <cellStyle name="Header1 3 2 6" xfId="14704"/>
    <cellStyle name="Header1 3 2 7" xfId="15739"/>
    <cellStyle name="Header1 3 2 8" xfId="16528"/>
    <cellStyle name="Header1 3 2 9" xfId="17589"/>
    <cellStyle name="Header1 3 3" xfId="5517"/>
    <cellStyle name="Header1 3 3 10" xfId="18333"/>
    <cellStyle name="Header1 3 3 11" xfId="19115"/>
    <cellStyle name="Header1 3 3 12" xfId="19873"/>
    <cellStyle name="Header1 3 3 13" xfId="20913"/>
    <cellStyle name="Header1 3 3 14" xfId="21757"/>
    <cellStyle name="Header1 3 3 15" xfId="22492"/>
    <cellStyle name="Header1 3 3 16" xfId="23462"/>
    <cellStyle name="Header1 3 3 17" xfId="24161"/>
    <cellStyle name="Header1 3 3 18" xfId="24873"/>
    <cellStyle name="Header1 3 3 19" xfId="25506"/>
    <cellStyle name="Header1 3 3 2" xfId="10474"/>
    <cellStyle name="Header1 3 3 2 2" xfId="28204"/>
    <cellStyle name="Header1 3 3 2 3" xfId="33989"/>
    <cellStyle name="Header1 3 3 2 4" xfId="39351"/>
    <cellStyle name="Header1 3 3 20" xfId="26157"/>
    <cellStyle name="Header1 3 3 21" xfId="26999"/>
    <cellStyle name="Header1 3 3 22" xfId="31030"/>
    <cellStyle name="Header1 3 3 23" xfId="32150"/>
    <cellStyle name="Header1 3 3 24" xfId="31291"/>
    <cellStyle name="Header1 3 3 3" xfId="11516"/>
    <cellStyle name="Header1 3 3 3 2" xfId="28205"/>
    <cellStyle name="Header1 3 3 3 3" xfId="34794"/>
    <cellStyle name="Header1 3 3 3 4" xfId="40265"/>
    <cellStyle name="Header1 3 3 4" xfId="12615"/>
    <cellStyle name="Header1 3 3 4 2" xfId="28206"/>
    <cellStyle name="Header1 3 3 4 3" xfId="35747"/>
    <cellStyle name="Header1 3 3 4 4" xfId="41218"/>
    <cellStyle name="Header1 3 3 5" xfId="13325"/>
    <cellStyle name="Header1 3 3 5 2" xfId="28207"/>
    <cellStyle name="Header1 3 3 5 3" xfId="36724"/>
    <cellStyle name="Header1 3 3 5 4" xfId="42195"/>
    <cellStyle name="Header1 3 3 6" xfId="14528"/>
    <cellStyle name="Header1 3 3 7" xfId="15563"/>
    <cellStyle name="Header1 3 3 8" xfId="16350"/>
    <cellStyle name="Header1 3 3 9" xfId="17413"/>
    <cellStyle name="Header1 3 4" xfId="6240"/>
    <cellStyle name="Header1 3 4 10" xfId="18948"/>
    <cellStyle name="Header1 3 4 11" xfId="19719"/>
    <cellStyle name="Header1 3 4 12" xfId="20543"/>
    <cellStyle name="Header1 3 4 13" xfId="21527"/>
    <cellStyle name="Header1 3 4 14" xfId="22332"/>
    <cellStyle name="Header1 3 4 15" xfId="23151"/>
    <cellStyle name="Header1 3 4 16" xfId="24028"/>
    <cellStyle name="Header1 3 4 17" xfId="24731"/>
    <cellStyle name="Header1 3 4 18" xfId="25397"/>
    <cellStyle name="Header1 3 4 19" xfId="26047"/>
    <cellStyle name="Header1 3 4 2" xfId="11175"/>
    <cellStyle name="Header1 3 4 2 2" xfId="28208"/>
    <cellStyle name="Header1 3 4 2 3" xfId="34520"/>
    <cellStyle name="Header1 3 4 2 4" xfId="39973"/>
    <cellStyle name="Header1 3 4 20" xfId="26773"/>
    <cellStyle name="Header1 3 4 21" xfId="27499"/>
    <cellStyle name="Header1 3 4 22" xfId="31173"/>
    <cellStyle name="Header1 3 4 23" xfId="32772"/>
    <cellStyle name="Header1 3 4 24" xfId="37999"/>
    <cellStyle name="Header1 3 4 3" xfId="12207"/>
    <cellStyle name="Header1 3 4 3 2" xfId="28209"/>
    <cellStyle name="Header1 3 4 3 3" xfId="35445"/>
    <cellStyle name="Header1 3 4 3 4" xfId="40916"/>
    <cellStyle name="Header1 3 4 4" xfId="13250"/>
    <cellStyle name="Header1 3 4 4 2" xfId="28210"/>
    <cellStyle name="Header1 3 4 4 3" xfId="36433"/>
    <cellStyle name="Header1 3 4 4 4" xfId="41904"/>
    <cellStyle name="Header1 3 4 5" xfId="14262"/>
    <cellStyle name="Header1 3 4 5 2" xfId="28211"/>
    <cellStyle name="Header1 3 4 5 3" xfId="37286"/>
    <cellStyle name="Header1 3 4 5 4" xfId="42757"/>
    <cellStyle name="Header1 3 4 6" xfId="15204"/>
    <cellStyle name="Header1 3 4 7" xfId="16195"/>
    <cellStyle name="Header1 3 4 8" xfId="17035"/>
    <cellStyle name="Header1 3 4 9" xfId="18055"/>
    <cellStyle name="Header1 3 5" xfId="6111"/>
    <cellStyle name="Header1 3 5 10" xfId="18843"/>
    <cellStyle name="Header1 3 5 11" xfId="19617"/>
    <cellStyle name="Header1 3 5 12" xfId="20435"/>
    <cellStyle name="Header1 3 5 13" xfId="21400"/>
    <cellStyle name="Header1 3 5 14" xfId="22237"/>
    <cellStyle name="Header1 3 5 15" xfId="23049"/>
    <cellStyle name="Header1 3 5 16" xfId="23929"/>
    <cellStyle name="Header1 3 5 17" xfId="24628"/>
    <cellStyle name="Header1 3 5 18" xfId="25306"/>
    <cellStyle name="Header1 3 5 19" xfId="25957"/>
    <cellStyle name="Header1 3 5 2" xfId="11055"/>
    <cellStyle name="Header1 3 5 2 2" xfId="28212"/>
    <cellStyle name="Header1 3 5 2 3" xfId="34430"/>
    <cellStyle name="Header1 3 5 2 4" xfId="39883"/>
    <cellStyle name="Header1 3 5 20" xfId="26686"/>
    <cellStyle name="Header1 3 5 21" xfId="27413"/>
    <cellStyle name="Header1 3 5 22" xfId="31157"/>
    <cellStyle name="Header1 3 5 23" xfId="32684"/>
    <cellStyle name="Header1 3 5 24" xfId="37913"/>
    <cellStyle name="Header1 3 5 3" xfId="12093"/>
    <cellStyle name="Header1 3 5 3 2" xfId="28213"/>
    <cellStyle name="Header1 3 5 3 3" xfId="35351"/>
    <cellStyle name="Header1 3 5 3 4" xfId="40822"/>
    <cellStyle name="Header1 3 5 4" xfId="13140"/>
    <cellStyle name="Header1 3 5 4 2" xfId="28214"/>
    <cellStyle name="Header1 3 5 4 3" xfId="36309"/>
    <cellStyle name="Header1 3 5 4 4" xfId="41780"/>
    <cellStyle name="Header1 3 5 5" xfId="14148"/>
    <cellStyle name="Header1 3 5 5 2" xfId="28215"/>
    <cellStyle name="Header1 3 5 5 3" xfId="37159"/>
    <cellStyle name="Header1 3 5 5 4" xfId="42630"/>
    <cellStyle name="Header1 3 5 6" xfId="15096"/>
    <cellStyle name="Header1 3 5 7" xfId="16086"/>
    <cellStyle name="Header1 3 5 8" xfId="16926"/>
    <cellStyle name="Header1 3 5 9" xfId="17928"/>
    <cellStyle name="Header1 3 6" xfId="6418"/>
    <cellStyle name="Header1 3 6 10" xfId="19077"/>
    <cellStyle name="Header1 3 6 11" xfId="19841"/>
    <cellStyle name="Header1 3 6 12" xfId="20682"/>
    <cellStyle name="Header1 3 6 13" xfId="21664"/>
    <cellStyle name="Header1 3 6 14" xfId="22450"/>
    <cellStyle name="Header1 3 6 15" xfId="23287"/>
    <cellStyle name="Header1 3 6 16" xfId="24141"/>
    <cellStyle name="Header1 3 6 17" xfId="24839"/>
    <cellStyle name="Header1 3 6 18" xfId="25495"/>
    <cellStyle name="Header1 3 6 19" xfId="26139"/>
    <cellStyle name="Header1 3 6 2" xfId="11334"/>
    <cellStyle name="Header1 3 6 2 2" xfId="28216"/>
    <cellStyle name="Header1 3 6 2 3" xfId="34615"/>
    <cellStyle name="Header1 3 6 2 4" xfId="40086"/>
    <cellStyle name="Header1 3 6 20" xfId="26880"/>
    <cellStyle name="Header1 3 6 21" xfId="27582"/>
    <cellStyle name="Header1 3 6 22" xfId="31229"/>
    <cellStyle name="Header1 3 6 23" xfId="32880"/>
    <cellStyle name="Header1 3 6 24" xfId="38098"/>
    <cellStyle name="Header1 3 6 3" xfId="12366"/>
    <cellStyle name="Header1 3 6 3 2" xfId="28217"/>
    <cellStyle name="Header1 3 6 3 3" xfId="35562"/>
    <cellStyle name="Header1 3 6 3 4" xfId="41033"/>
    <cellStyle name="Header1 3 6 4" xfId="13388"/>
    <cellStyle name="Header1 3 6 4 2" xfId="28218"/>
    <cellStyle name="Header1 3 6 4 3" xfId="36562"/>
    <cellStyle name="Header1 3 6 4 4" xfId="42033"/>
    <cellStyle name="Header1 3 6 5" xfId="14415"/>
    <cellStyle name="Header1 3 6 5 2" xfId="28219"/>
    <cellStyle name="Header1 3 6 5 3" xfId="37395"/>
    <cellStyle name="Header1 3 6 5 4" xfId="42866"/>
    <cellStyle name="Header1 3 6 6" xfId="15353"/>
    <cellStyle name="Header1 3 6 7" xfId="16333"/>
    <cellStyle name="Header1 3 6 8" xfId="17189"/>
    <cellStyle name="Header1 3 6 9" xfId="18208"/>
    <cellStyle name="Header1 3 7" xfId="5576"/>
    <cellStyle name="Header1 3 7 10" xfId="18388"/>
    <cellStyle name="Header1 3 7 11" xfId="19169"/>
    <cellStyle name="Header1 3 7 12" xfId="19931"/>
    <cellStyle name="Header1 3 7 13" xfId="20966"/>
    <cellStyle name="Header1 3 7 14" xfId="21809"/>
    <cellStyle name="Header1 3 7 15" xfId="22550"/>
    <cellStyle name="Header1 3 7 16" xfId="23516"/>
    <cellStyle name="Header1 3 7 17" xfId="24214"/>
    <cellStyle name="Header1 3 7 18" xfId="24925"/>
    <cellStyle name="Header1 3 7 19" xfId="25559"/>
    <cellStyle name="Header1 3 7 2" xfId="10533"/>
    <cellStyle name="Header1 3 7 2 2" xfId="28220"/>
    <cellStyle name="Header1 3 7 2 3" xfId="34044"/>
    <cellStyle name="Header1 3 7 2 4" xfId="39406"/>
    <cellStyle name="Header1 3 7 20" xfId="26215"/>
    <cellStyle name="Header1 3 7 21" xfId="27050"/>
    <cellStyle name="Header1 3 7 22" xfId="31081"/>
    <cellStyle name="Header1 3 7 23" xfId="32209"/>
    <cellStyle name="Header1 3 7 24" xfId="37440"/>
    <cellStyle name="Header1 3 7 3" xfId="11574"/>
    <cellStyle name="Header1 3 7 3 2" xfId="28221"/>
    <cellStyle name="Header1 3 7 3 3" xfId="34852"/>
    <cellStyle name="Header1 3 7 3 4" xfId="40323"/>
    <cellStyle name="Header1 3 7 4" xfId="12672"/>
    <cellStyle name="Header1 3 7 4 2" xfId="28222"/>
    <cellStyle name="Header1 3 7 4 3" xfId="35805"/>
    <cellStyle name="Header1 3 7 4 4" xfId="41276"/>
    <cellStyle name="Header1 3 7 5" xfId="7879"/>
    <cellStyle name="Header1 3 7 5 2" xfId="28223"/>
    <cellStyle name="Header1 3 7 5 3" xfId="36775"/>
    <cellStyle name="Header1 3 7 5 4" xfId="42246"/>
    <cellStyle name="Header1 3 7 6" xfId="14586"/>
    <cellStyle name="Header1 3 7 7" xfId="15620"/>
    <cellStyle name="Header1 3 7 8" xfId="16408"/>
    <cellStyle name="Header1 3 7 9" xfId="17470"/>
    <cellStyle name="Header1 3 8" xfId="7475"/>
    <cellStyle name="Header1 3 8 2" xfId="28224"/>
    <cellStyle name="Header1 3 8 3" xfId="32937"/>
    <cellStyle name="Header1 3 8 4" xfId="38155"/>
    <cellStyle name="Header1 3 9" xfId="8860"/>
    <cellStyle name="Header1 4" xfId="2976"/>
    <cellStyle name="Header1 4 10" xfId="10273"/>
    <cellStyle name="Header1 4 11" xfId="7812"/>
    <cellStyle name="Header1 4 12" xfId="17702"/>
    <cellStyle name="Header1 4 13" xfId="8707"/>
    <cellStyle name="Header1 4 14" xfId="8649"/>
    <cellStyle name="Header1 4 15" xfId="10028"/>
    <cellStyle name="Header1 4 16" xfId="24433"/>
    <cellStyle name="Header1 4 17" xfId="30859"/>
    <cellStyle name="Header1 4 2" xfId="5703"/>
    <cellStyle name="Header1 4 2 10" xfId="18502"/>
    <cellStyle name="Header1 4 2 11" xfId="19282"/>
    <cellStyle name="Header1 4 2 12" xfId="20047"/>
    <cellStyle name="Header1 4 2 13" xfId="21076"/>
    <cellStyle name="Header1 4 2 14" xfId="21921"/>
    <cellStyle name="Header1 4 2 15" xfId="22665"/>
    <cellStyle name="Header1 4 2 16" xfId="23625"/>
    <cellStyle name="Header1 4 2 17" xfId="24323"/>
    <cellStyle name="Header1 4 2 18" xfId="25021"/>
    <cellStyle name="Header1 4 2 19" xfId="25666"/>
    <cellStyle name="Header1 4 2 2" xfId="11694"/>
    <cellStyle name="Header1 4 2 2 2" xfId="28225"/>
    <cellStyle name="Header1 4 2 2 3" xfId="34150"/>
    <cellStyle name="Header1 4 2 2 4" xfId="39512"/>
    <cellStyle name="Header1 4 2 20" xfId="27153"/>
    <cellStyle name="Header1 4 2 21" xfId="31088"/>
    <cellStyle name="Header1 4 2 22" xfId="32313"/>
    <cellStyle name="Header1 4 2 23" xfId="37544"/>
    <cellStyle name="Header1 4 2 3" xfId="12789"/>
    <cellStyle name="Header1 4 2 3 2" xfId="28226"/>
    <cellStyle name="Header1 4 2 3 3" xfId="34966"/>
    <cellStyle name="Header1 4 2 3 4" xfId="40437"/>
    <cellStyle name="Header1 4 2 4" xfId="13557"/>
    <cellStyle name="Header1 4 2 4 2" xfId="28227"/>
    <cellStyle name="Header1 4 2 4 3" xfId="35919"/>
    <cellStyle name="Header1 4 2 4 4" xfId="41390"/>
    <cellStyle name="Header1 4 2 5" xfId="12523"/>
    <cellStyle name="Header1 4 2 5 2" xfId="28228"/>
    <cellStyle name="Header1 4 2 5 3" xfId="36883"/>
    <cellStyle name="Header1 4 2 5 4" xfId="42354"/>
    <cellStyle name="Header1 4 2 6" xfId="14702"/>
    <cellStyle name="Header1 4 2 7" xfId="15737"/>
    <cellStyle name="Header1 4 2 8" xfId="16526"/>
    <cellStyle name="Header1 4 2 9" xfId="17587"/>
    <cellStyle name="Header1 4 3" xfId="5518"/>
    <cellStyle name="Header1 4 3 10" xfId="18334"/>
    <cellStyle name="Header1 4 3 11" xfId="19116"/>
    <cellStyle name="Header1 4 3 12" xfId="19874"/>
    <cellStyle name="Header1 4 3 13" xfId="20914"/>
    <cellStyle name="Header1 4 3 14" xfId="21758"/>
    <cellStyle name="Header1 4 3 15" xfId="22493"/>
    <cellStyle name="Header1 4 3 16" xfId="23463"/>
    <cellStyle name="Header1 4 3 17" xfId="24162"/>
    <cellStyle name="Header1 4 3 18" xfId="24874"/>
    <cellStyle name="Header1 4 3 19" xfId="25507"/>
    <cellStyle name="Header1 4 3 2" xfId="10475"/>
    <cellStyle name="Header1 4 3 2 2" xfId="28229"/>
    <cellStyle name="Header1 4 3 2 3" xfId="33990"/>
    <cellStyle name="Header1 4 3 2 4" xfId="39352"/>
    <cellStyle name="Header1 4 3 20" xfId="26158"/>
    <cellStyle name="Header1 4 3 21" xfId="27000"/>
    <cellStyle name="Header1 4 3 22" xfId="31031"/>
    <cellStyle name="Header1 4 3 23" xfId="32151"/>
    <cellStyle name="Header1 4 3 24" xfId="31969"/>
    <cellStyle name="Header1 4 3 3" xfId="11517"/>
    <cellStyle name="Header1 4 3 3 2" xfId="28230"/>
    <cellStyle name="Header1 4 3 3 3" xfId="34795"/>
    <cellStyle name="Header1 4 3 3 4" xfId="40266"/>
    <cellStyle name="Header1 4 3 4" xfId="12616"/>
    <cellStyle name="Header1 4 3 4 2" xfId="28231"/>
    <cellStyle name="Header1 4 3 4 3" xfId="35748"/>
    <cellStyle name="Header1 4 3 4 4" xfId="41219"/>
    <cellStyle name="Header1 4 3 5" xfId="8914"/>
    <cellStyle name="Header1 4 3 5 2" xfId="28232"/>
    <cellStyle name="Header1 4 3 5 3" xfId="36725"/>
    <cellStyle name="Header1 4 3 5 4" xfId="42196"/>
    <cellStyle name="Header1 4 3 6" xfId="14529"/>
    <cellStyle name="Header1 4 3 7" xfId="15564"/>
    <cellStyle name="Header1 4 3 8" xfId="16351"/>
    <cellStyle name="Header1 4 3 9" xfId="17414"/>
    <cellStyle name="Header1 4 4" xfId="6088"/>
    <cellStyle name="Header1 4 4 10" xfId="18823"/>
    <cellStyle name="Header1 4 4 11" xfId="19599"/>
    <cellStyle name="Header1 4 4 12" xfId="20414"/>
    <cellStyle name="Header1 4 4 13" xfId="21381"/>
    <cellStyle name="Header1 4 4 14" xfId="22219"/>
    <cellStyle name="Header1 4 4 15" xfId="23028"/>
    <cellStyle name="Header1 4 4 16" xfId="23911"/>
    <cellStyle name="Header1 4 4 17" xfId="24610"/>
    <cellStyle name="Header1 4 4 18" xfId="25290"/>
    <cellStyle name="Header1 4 4 19" xfId="25940"/>
    <cellStyle name="Header1 4 4 2" xfId="11033"/>
    <cellStyle name="Header1 4 4 2 2" xfId="28233"/>
    <cellStyle name="Header1 4 4 2 3" xfId="34412"/>
    <cellStyle name="Header1 4 4 2 4" xfId="39865"/>
    <cellStyle name="Header1 4 4 20" xfId="26666"/>
    <cellStyle name="Header1 4 4 21" xfId="27393"/>
    <cellStyle name="Header1 4 4 22" xfId="31151"/>
    <cellStyle name="Header1 4 4 23" xfId="32666"/>
    <cellStyle name="Header1 4 4 24" xfId="37896"/>
    <cellStyle name="Header1 4 4 3" xfId="12072"/>
    <cellStyle name="Header1 4 4 3 2" xfId="28234"/>
    <cellStyle name="Header1 4 4 3 3" xfId="35331"/>
    <cellStyle name="Header1 4 4 3 4" xfId="40802"/>
    <cellStyle name="Header1 4 4 4" xfId="13119"/>
    <cellStyle name="Header1 4 4 4 2" xfId="28235"/>
    <cellStyle name="Header1 4 4 4 3" xfId="36289"/>
    <cellStyle name="Header1 4 4 4 4" xfId="41760"/>
    <cellStyle name="Header1 4 4 5" xfId="14129"/>
    <cellStyle name="Header1 4 4 5 2" xfId="28236"/>
    <cellStyle name="Header1 4 4 5 3" xfId="37142"/>
    <cellStyle name="Header1 4 4 5 4" xfId="42613"/>
    <cellStyle name="Header1 4 4 6" xfId="15075"/>
    <cellStyle name="Header1 4 4 7" xfId="16067"/>
    <cellStyle name="Header1 4 4 8" xfId="16905"/>
    <cellStyle name="Header1 4 4 9" xfId="17908"/>
    <cellStyle name="Header1 4 5" xfId="5539"/>
    <cellStyle name="Header1 4 5 10" xfId="18354"/>
    <cellStyle name="Header1 4 5 11" xfId="19136"/>
    <cellStyle name="Header1 4 5 12" xfId="19894"/>
    <cellStyle name="Header1 4 5 13" xfId="20934"/>
    <cellStyle name="Header1 4 5 14" xfId="21778"/>
    <cellStyle name="Header1 4 5 15" xfId="22513"/>
    <cellStyle name="Header1 4 5 16" xfId="23483"/>
    <cellStyle name="Header1 4 5 17" xfId="24182"/>
    <cellStyle name="Header1 4 5 18" xfId="24894"/>
    <cellStyle name="Header1 4 5 19" xfId="25527"/>
    <cellStyle name="Header1 4 5 2" xfId="10496"/>
    <cellStyle name="Header1 4 5 2 2" xfId="28237"/>
    <cellStyle name="Header1 4 5 2 3" xfId="34010"/>
    <cellStyle name="Header1 4 5 2 4" xfId="39372"/>
    <cellStyle name="Header1 4 5 20" xfId="26178"/>
    <cellStyle name="Header1 4 5 21" xfId="27020"/>
    <cellStyle name="Header1 4 5 22" xfId="31051"/>
    <cellStyle name="Header1 4 5 23" xfId="32172"/>
    <cellStyle name="Header1 4 5 24" xfId="37403"/>
    <cellStyle name="Header1 4 5 3" xfId="11537"/>
    <cellStyle name="Header1 4 5 3 2" xfId="28238"/>
    <cellStyle name="Header1 4 5 3 3" xfId="34815"/>
    <cellStyle name="Header1 4 5 3 4" xfId="40286"/>
    <cellStyle name="Header1 4 5 4" xfId="12637"/>
    <cellStyle name="Header1 4 5 4 2" xfId="28239"/>
    <cellStyle name="Header1 4 5 4 3" xfId="35768"/>
    <cellStyle name="Header1 4 5 4 4" xfId="41239"/>
    <cellStyle name="Header1 4 5 5" xfId="7874"/>
    <cellStyle name="Header1 4 5 5 2" xfId="28240"/>
    <cellStyle name="Header1 4 5 5 3" xfId="36745"/>
    <cellStyle name="Header1 4 5 5 4" xfId="42216"/>
    <cellStyle name="Header1 4 5 6" xfId="14549"/>
    <cellStyle name="Header1 4 5 7" xfId="15585"/>
    <cellStyle name="Header1 4 5 8" xfId="16371"/>
    <cellStyle name="Header1 4 5 9" xfId="17435"/>
    <cellStyle name="Header1 4 6" xfId="6353"/>
    <cellStyle name="Header1 4 6 10" xfId="19028"/>
    <cellStyle name="Header1 4 6 11" xfId="19799"/>
    <cellStyle name="Header1 4 6 12" xfId="20640"/>
    <cellStyle name="Header1 4 6 13" xfId="21620"/>
    <cellStyle name="Header1 4 6 14" xfId="22413"/>
    <cellStyle name="Header1 4 6 15" xfId="23245"/>
    <cellStyle name="Header1 4 6 16" xfId="24104"/>
    <cellStyle name="Header1 4 6 17" xfId="24803"/>
    <cellStyle name="Header1 4 6 18" xfId="25463"/>
    <cellStyle name="Header1 4 6 19" xfId="26111"/>
    <cellStyle name="Header1 4 6 2" xfId="11281"/>
    <cellStyle name="Header1 4 6 2 2" xfId="28241"/>
    <cellStyle name="Header1 4 6 2 3" xfId="34583"/>
    <cellStyle name="Header1 4 6 2 4" xfId="40054"/>
    <cellStyle name="Header1 4 6 20" xfId="26853"/>
    <cellStyle name="Header1 4 6 21" xfId="27560"/>
    <cellStyle name="Header1 4 6 22" xfId="31204"/>
    <cellStyle name="Header1 4 6 23" xfId="32854"/>
    <cellStyle name="Header1 4 6 24" xfId="38076"/>
    <cellStyle name="Header1 4 6 3" xfId="12311"/>
    <cellStyle name="Header1 4 6 3 2" xfId="28242"/>
    <cellStyle name="Header1 4 6 3 3" xfId="35530"/>
    <cellStyle name="Header1 4 6 3 4" xfId="41001"/>
    <cellStyle name="Header1 4 6 4" xfId="13340"/>
    <cellStyle name="Header1 4 6 4 2" xfId="28243"/>
    <cellStyle name="Header1 4 6 4 3" xfId="36536"/>
    <cellStyle name="Header1 4 6 4 4" xfId="42007"/>
    <cellStyle name="Header1 4 6 5" xfId="14358"/>
    <cellStyle name="Header1 4 6 5 2" xfId="28244"/>
    <cellStyle name="Header1 4 6 5 3" xfId="37372"/>
    <cellStyle name="Header1 4 6 5 4" xfId="42843"/>
    <cellStyle name="Header1 4 6 6" xfId="15306"/>
    <cellStyle name="Header1 4 6 7" xfId="16282"/>
    <cellStyle name="Header1 4 6 8" xfId="17137"/>
    <cellStyle name="Header1 4 6 9" xfId="18153"/>
    <cellStyle name="Header1 4 7" xfId="6256"/>
    <cellStyle name="Header1 4 7 10" xfId="18961"/>
    <cellStyle name="Header1 4 7 11" xfId="19733"/>
    <cellStyle name="Header1 4 7 12" xfId="20559"/>
    <cellStyle name="Header1 4 7 13" xfId="21542"/>
    <cellStyle name="Header1 4 7 14" xfId="22345"/>
    <cellStyle name="Header1 4 7 15" xfId="23166"/>
    <cellStyle name="Header1 4 7 16" xfId="24043"/>
    <cellStyle name="Header1 4 7 17" xfId="24746"/>
    <cellStyle name="Header1 4 7 18" xfId="25409"/>
    <cellStyle name="Header1 4 7 19" xfId="26062"/>
    <cellStyle name="Header1 4 7 2" xfId="11191"/>
    <cellStyle name="Header1 4 7 2 2" xfId="28245"/>
    <cellStyle name="Header1 4 7 2 3" xfId="34533"/>
    <cellStyle name="Header1 4 7 2 4" xfId="39986"/>
    <cellStyle name="Header1 4 7 20" xfId="26787"/>
    <cellStyle name="Header1 4 7 21" xfId="27513"/>
    <cellStyle name="Header1 4 7 22" xfId="31180"/>
    <cellStyle name="Header1 4 7 23" xfId="32785"/>
    <cellStyle name="Header1 4 7 24" xfId="38012"/>
    <cellStyle name="Header1 4 7 3" xfId="12222"/>
    <cellStyle name="Header1 4 7 3 2" xfId="28246"/>
    <cellStyle name="Header1 4 7 3 3" xfId="35460"/>
    <cellStyle name="Header1 4 7 3 4" xfId="40931"/>
    <cellStyle name="Header1 4 7 4" xfId="13265"/>
    <cellStyle name="Header1 4 7 4 2" xfId="28247"/>
    <cellStyle name="Header1 4 7 4 3" xfId="36448"/>
    <cellStyle name="Header1 4 7 4 4" xfId="41919"/>
    <cellStyle name="Header1 4 7 5" xfId="14276"/>
    <cellStyle name="Header1 4 7 5 2" xfId="28248"/>
    <cellStyle name="Header1 4 7 5 3" xfId="37301"/>
    <cellStyle name="Header1 4 7 5 4" xfId="42772"/>
    <cellStyle name="Header1 4 7 6" xfId="15220"/>
    <cellStyle name="Header1 4 7 7" xfId="16210"/>
    <cellStyle name="Header1 4 7 8" xfId="17051"/>
    <cellStyle name="Header1 4 7 9" xfId="18071"/>
    <cellStyle name="Header1 4 8" xfId="6432"/>
    <cellStyle name="Header1 4 8 2" xfId="28249"/>
    <cellStyle name="Header1 4 8 3" xfId="32884"/>
    <cellStyle name="Header1 4 8 4" xfId="38102"/>
    <cellStyle name="Header1 4 9" xfId="9886"/>
    <cellStyle name="Header1 5" xfId="4244"/>
    <cellStyle name="Header1 5 10" xfId="6448"/>
    <cellStyle name="Header1 5 10 2" xfId="28250"/>
    <cellStyle name="Header1 5 10 3" xfId="36541"/>
    <cellStyle name="Header1 5 10 4" xfId="42012"/>
    <cellStyle name="Header1 5 11" xfId="7073"/>
    <cellStyle name="Header1 5 12" xfId="12914"/>
    <cellStyle name="Header1 5 13" xfId="6747"/>
    <cellStyle name="Header1 5 14" xfId="13711"/>
    <cellStyle name="Header1 5 15" xfId="9258"/>
    <cellStyle name="Header1 5 16" xfId="18976"/>
    <cellStyle name="Header1 5 17" xfId="8150"/>
    <cellStyle name="Header1 5 18" xfId="14362"/>
    <cellStyle name="Header1 5 19" xfId="8316"/>
    <cellStyle name="Header1 5 2" xfId="5429"/>
    <cellStyle name="Header1 5 2 10" xfId="18259"/>
    <cellStyle name="Header1 5 2 11" xfId="8463"/>
    <cellStyle name="Header1 5 2 12" xfId="7413"/>
    <cellStyle name="Header1 5 2 13" xfId="20833"/>
    <cellStyle name="Header1 5 2 14" xfId="21696"/>
    <cellStyle name="Header1 5 2 15" xfId="20698"/>
    <cellStyle name="Header1 5 2 16" xfId="23402"/>
    <cellStyle name="Header1 5 2 17" xfId="14073"/>
    <cellStyle name="Header1 5 2 18" xfId="12906"/>
    <cellStyle name="Header1 5 2 19" xfId="7732"/>
    <cellStyle name="Header1 5 2 2" xfId="10391"/>
    <cellStyle name="Header1 5 2 2 2" xfId="28251"/>
    <cellStyle name="Header1 5 2 2 3" xfId="33937"/>
    <cellStyle name="Header1 5 2 2 4" xfId="39287"/>
    <cellStyle name="Header1 5 2 20" xfId="13367"/>
    <cellStyle name="Header1 5 2 21" xfId="26953"/>
    <cellStyle name="Header1 5 2 22" xfId="30970"/>
    <cellStyle name="Header1 5 2 23" xfId="32080"/>
    <cellStyle name="Header1 5 2 24" xfId="31927"/>
    <cellStyle name="Header1 5 2 3" xfId="11439"/>
    <cellStyle name="Header1 5 2 3 2" xfId="28252"/>
    <cellStyle name="Header1 5 2 3 3" xfId="34729"/>
    <cellStyle name="Header1 5 2 3 4" xfId="40200"/>
    <cellStyle name="Header1 5 2 4" xfId="12542"/>
    <cellStyle name="Header1 5 2 4 2" xfId="28253"/>
    <cellStyle name="Header1 5 2 4 3" xfId="35672"/>
    <cellStyle name="Header1 5 2 4 4" xfId="41143"/>
    <cellStyle name="Header1 5 2 5" xfId="14064"/>
    <cellStyle name="Header1 5 2 5 2" xfId="28254"/>
    <cellStyle name="Header1 5 2 5 3" xfId="36653"/>
    <cellStyle name="Header1 5 2 5 4" xfId="42124"/>
    <cellStyle name="Header1 5 2 6" xfId="14450"/>
    <cellStyle name="Header1 5 2 7" xfId="15496"/>
    <cellStyle name="Header1 5 2 8" xfId="7283"/>
    <cellStyle name="Header1 5 2 9" xfId="17333"/>
    <cellStyle name="Header1 5 20" xfId="17698"/>
    <cellStyle name="Header1 5 21" xfId="18891"/>
    <cellStyle name="Header1 5 22" xfId="23103"/>
    <cellStyle name="Header1 5 23" xfId="9274"/>
    <cellStyle name="Header1 5 24" xfId="30903"/>
    <cellStyle name="Header1 5 25" xfId="31635"/>
    <cellStyle name="Header1 5 26" xfId="31446"/>
    <cellStyle name="Header1 5 3" xfId="6399"/>
    <cellStyle name="Header1 5 3 10" xfId="19058"/>
    <cellStyle name="Header1 5 3 11" xfId="19822"/>
    <cellStyle name="Header1 5 3 12" xfId="20663"/>
    <cellStyle name="Header1 5 3 13" xfId="21645"/>
    <cellStyle name="Header1 5 3 14" xfId="22431"/>
    <cellStyle name="Header1 5 3 15" xfId="23268"/>
    <cellStyle name="Header1 5 3 16" xfId="24122"/>
    <cellStyle name="Header1 5 3 17" xfId="24820"/>
    <cellStyle name="Header1 5 3 18" xfId="25476"/>
    <cellStyle name="Header1 5 3 19" xfId="26120"/>
    <cellStyle name="Header1 5 3 2" xfId="11315"/>
    <cellStyle name="Header1 5 3 2 2" xfId="28255"/>
    <cellStyle name="Header1 5 3 2 3" xfId="34596"/>
    <cellStyle name="Header1 5 3 2 4" xfId="40067"/>
    <cellStyle name="Header1 5 3 20" xfId="26861"/>
    <cellStyle name="Header1 5 3 21" xfId="27563"/>
    <cellStyle name="Header1 5 3 22" xfId="31210"/>
    <cellStyle name="Header1 5 3 23" xfId="32861"/>
    <cellStyle name="Header1 5 3 24" xfId="38079"/>
    <cellStyle name="Header1 5 3 3" xfId="12347"/>
    <cellStyle name="Header1 5 3 3 2" xfId="28256"/>
    <cellStyle name="Header1 5 3 3 3" xfId="35543"/>
    <cellStyle name="Header1 5 3 3 4" xfId="41014"/>
    <cellStyle name="Header1 5 3 4" xfId="13369"/>
    <cellStyle name="Header1 5 3 4 2" xfId="28257"/>
    <cellStyle name="Header1 5 3 4 3" xfId="36543"/>
    <cellStyle name="Header1 5 3 4 4" xfId="42014"/>
    <cellStyle name="Header1 5 3 5" xfId="14396"/>
    <cellStyle name="Header1 5 3 5 2" xfId="28258"/>
    <cellStyle name="Header1 5 3 5 3" xfId="37376"/>
    <cellStyle name="Header1 5 3 5 4" xfId="42847"/>
    <cellStyle name="Header1 5 3 6" xfId="15334"/>
    <cellStyle name="Header1 5 3 7" xfId="16314"/>
    <cellStyle name="Header1 5 3 8" xfId="17170"/>
    <cellStyle name="Header1 5 3 9" xfId="18189"/>
    <cellStyle name="Header1 5 4" xfId="5524"/>
    <cellStyle name="Header1 5 4 10" xfId="18340"/>
    <cellStyle name="Header1 5 4 11" xfId="19122"/>
    <cellStyle name="Header1 5 4 12" xfId="19880"/>
    <cellStyle name="Header1 5 4 13" xfId="20920"/>
    <cellStyle name="Header1 5 4 14" xfId="21764"/>
    <cellStyle name="Header1 5 4 15" xfId="22499"/>
    <cellStyle name="Header1 5 4 16" xfId="23469"/>
    <cellStyle name="Header1 5 4 17" xfId="24168"/>
    <cellStyle name="Header1 5 4 18" xfId="24880"/>
    <cellStyle name="Header1 5 4 19" xfId="25513"/>
    <cellStyle name="Header1 5 4 2" xfId="10481"/>
    <cellStyle name="Header1 5 4 2 2" xfId="28259"/>
    <cellStyle name="Header1 5 4 2 3" xfId="33996"/>
    <cellStyle name="Header1 5 4 2 4" xfId="39358"/>
    <cellStyle name="Header1 5 4 20" xfId="26164"/>
    <cellStyle name="Header1 5 4 21" xfId="27006"/>
    <cellStyle name="Header1 5 4 22" xfId="31037"/>
    <cellStyle name="Header1 5 4 23" xfId="32157"/>
    <cellStyle name="Header1 5 4 24" xfId="31971"/>
    <cellStyle name="Header1 5 4 3" xfId="11523"/>
    <cellStyle name="Header1 5 4 3 2" xfId="28260"/>
    <cellStyle name="Header1 5 4 3 3" xfId="34801"/>
    <cellStyle name="Header1 5 4 3 4" xfId="40272"/>
    <cellStyle name="Header1 5 4 4" xfId="12622"/>
    <cellStyle name="Header1 5 4 4 2" xfId="28261"/>
    <cellStyle name="Header1 5 4 4 3" xfId="35754"/>
    <cellStyle name="Header1 5 4 4 4" xfId="41225"/>
    <cellStyle name="Header1 5 4 5" xfId="7872"/>
    <cellStyle name="Header1 5 4 5 2" xfId="28262"/>
    <cellStyle name="Header1 5 4 5 3" xfId="36731"/>
    <cellStyle name="Header1 5 4 5 4" xfId="42202"/>
    <cellStyle name="Header1 5 4 6" xfId="14535"/>
    <cellStyle name="Header1 5 4 7" xfId="15570"/>
    <cellStyle name="Header1 5 4 8" xfId="16357"/>
    <cellStyle name="Header1 5 4 9" xfId="17420"/>
    <cellStyle name="Header1 5 5" xfId="6419"/>
    <cellStyle name="Header1 5 5 10" xfId="19078"/>
    <cellStyle name="Header1 5 5 11" xfId="19842"/>
    <cellStyle name="Header1 5 5 12" xfId="20683"/>
    <cellStyle name="Header1 5 5 13" xfId="21665"/>
    <cellStyle name="Header1 5 5 14" xfId="22451"/>
    <cellStyle name="Header1 5 5 15" xfId="23288"/>
    <cellStyle name="Header1 5 5 16" xfId="24142"/>
    <cellStyle name="Header1 5 5 17" xfId="24840"/>
    <cellStyle name="Header1 5 5 18" xfId="25496"/>
    <cellStyle name="Header1 5 5 19" xfId="26140"/>
    <cellStyle name="Header1 5 5 2" xfId="11335"/>
    <cellStyle name="Header1 5 5 2 2" xfId="28263"/>
    <cellStyle name="Header1 5 5 2 3" xfId="34616"/>
    <cellStyle name="Header1 5 5 2 4" xfId="40087"/>
    <cellStyle name="Header1 5 5 20" xfId="26881"/>
    <cellStyle name="Header1 5 5 21" xfId="27583"/>
    <cellStyle name="Header1 5 5 22" xfId="31230"/>
    <cellStyle name="Header1 5 5 23" xfId="32881"/>
    <cellStyle name="Header1 5 5 24" xfId="38099"/>
    <cellStyle name="Header1 5 5 3" xfId="12367"/>
    <cellStyle name="Header1 5 5 3 2" xfId="28264"/>
    <cellStyle name="Header1 5 5 3 3" xfId="35563"/>
    <cellStyle name="Header1 5 5 3 4" xfId="41034"/>
    <cellStyle name="Header1 5 5 4" xfId="13389"/>
    <cellStyle name="Header1 5 5 4 2" xfId="28265"/>
    <cellStyle name="Header1 5 5 4 3" xfId="36563"/>
    <cellStyle name="Header1 5 5 4 4" xfId="42034"/>
    <cellStyle name="Header1 5 5 5" xfId="14416"/>
    <cellStyle name="Header1 5 5 5 2" xfId="28266"/>
    <cellStyle name="Header1 5 5 5 3" xfId="37396"/>
    <cellStyle name="Header1 5 5 5 4" xfId="42867"/>
    <cellStyle name="Header1 5 5 6" xfId="15354"/>
    <cellStyle name="Header1 5 5 7" xfId="16334"/>
    <cellStyle name="Header1 5 5 8" xfId="17190"/>
    <cellStyle name="Header1 5 5 9" xfId="18209"/>
    <cellStyle name="Header1 5 6" xfId="5533"/>
    <cellStyle name="Header1 5 6 10" xfId="18348"/>
    <cellStyle name="Header1 5 6 11" xfId="19130"/>
    <cellStyle name="Header1 5 6 12" xfId="19888"/>
    <cellStyle name="Header1 5 6 13" xfId="20928"/>
    <cellStyle name="Header1 5 6 14" xfId="21772"/>
    <cellStyle name="Header1 5 6 15" xfId="22507"/>
    <cellStyle name="Header1 5 6 16" xfId="23477"/>
    <cellStyle name="Header1 5 6 17" xfId="24176"/>
    <cellStyle name="Header1 5 6 18" xfId="24888"/>
    <cellStyle name="Header1 5 6 19" xfId="25521"/>
    <cellStyle name="Header1 5 6 2" xfId="10490"/>
    <cellStyle name="Header1 5 6 2 2" xfId="28267"/>
    <cellStyle name="Header1 5 6 2 3" xfId="34004"/>
    <cellStyle name="Header1 5 6 2 4" xfId="39366"/>
    <cellStyle name="Header1 5 6 20" xfId="26172"/>
    <cellStyle name="Header1 5 6 21" xfId="27014"/>
    <cellStyle name="Header1 5 6 22" xfId="31045"/>
    <cellStyle name="Header1 5 6 23" xfId="32166"/>
    <cellStyle name="Header1 5 6 24" xfId="31282"/>
    <cellStyle name="Header1 5 6 3" xfId="11531"/>
    <cellStyle name="Header1 5 6 3 2" xfId="28268"/>
    <cellStyle name="Header1 5 6 3 3" xfId="34809"/>
    <cellStyle name="Header1 5 6 3 4" xfId="40280"/>
    <cellStyle name="Header1 5 6 4" xfId="12631"/>
    <cellStyle name="Header1 5 6 4 2" xfId="28269"/>
    <cellStyle name="Header1 5 6 4 3" xfId="35762"/>
    <cellStyle name="Header1 5 6 4 4" xfId="41233"/>
    <cellStyle name="Header1 5 6 5" xfId="9523"/>
    <cellStyle name="Header1 5 6 5 2" xfId="28270"/>
    <cellStyle name="Header1 5 6 5 3" xfId="36739"/>
    <cellStyle name="Header1 5 6 5 4" xfId="42210"/>
    <cellStyle name="Header1 5 6 6" xfId="14543"/>
    <cellStyle name="Header1 5 6 7" xfId="15579"/>
    <cellStyle name="Header1 5 6 8" xfId="16365"/>
    <cellStyle name="Header1 5 6 9" xfId="17429"/>
    <cellStyle name="Header1 5 7" xfId="6899"/>
    <cellStyle name="Header1 5 7 2" xfId="28271"/>
    <cellStyle name="Header1 5 7 3" xfId="33525"/>
    <cellStyle name="Header1 5 7 4" xfId="38871"/>
    <cellStyle name="Header1 5 8" xfId="8238"/>
    <cellStyle name="Header1 5 8 2" xfId="28272"/>
    <cellStyle name="Header1 5 8 3" xfId="33034"/>
    <cellStyle name="Header1 5 8 4" xfId="38252"/>
    <cellStyle name="Header1 5 9" xfId="7569"/>
    <cellStyle name="Header1 5 9 2" xfId="28273"/>
    <cellStyle name="Header1 5 9 3" xfId="33143"/>
    <cellStyle name="Header1 5 9 4" xfId="38361"/>
    <cellStyle name="Header1 6" xfId="4500"/>
    <cellStyle name="Header1 6 10" xfId="11272"/>
    <cellStyle name="Header1 6 10 2" xfId="28274"/>
    <cellStyle name="Header1 6 10 3" xfId="33274"/>
    <cellStyle name="Header1 6 10 4" xfId="38492"/>
    <cellStyle name="Header1 6 11" xfId="8441"/>
    <cellStyle name="Header1 6 12" xfId="10032"/>
    <cellStyle name="Header1 6 13" xfId="16042"/>
    <cellStyle name="Header1 6 14" xfId="12910"/>
    <cellStyle name="Header1 6 15" xfId="18712"/>
    <cellStyle name="Header1 6 16" xfId="19483"/>
    <cellStyle name="Header1 6 17" xfId="15907"/>
    <cellStyle name="Header1 6 18" xfId="13663"/>
    <cellStyle name="Header1 6 19" xfId="14519"/>
    <cellStyle name="Header1 6 2" xfId="5980"/>
    <cellStyle name="Header1 6 2 10" xfId="18726"/>
    <cellStyle name="Header1 6 2 11" xfId="19503"/>
    <cellStyle name="Header1 6 2 12" xfId="20318"/>
    <cellStyle name="Header1 6 2 13" xfId="21278"/>
    <cellStyle name="Header1 6 2 14" xfId="22127"/>
    <cellStyle name="Header1 6 2 15" xfId="22934"/>
    <cellStyle name="Header1 6 2 16" xfId="23821"/>
    <cellStyle name="Header1 6 2 17" xfId="24516"/>
    <cellStyle name="Header1 6 2 18" xfId="25200"/>
    <cellStyle name="Header1 6 2 19" xfId="25853"/>
    <cellStyle name="Header1 6 2 2" xfId="10929"/>
    <cellStyle name="Header1 6 2 2 2" xfId="28275"/>
    <cellStyle name="Header1 6 2 2 3" xfId="34325"/>
    <cellStyle name="Header1 6 2 2 4" xfId="39774"/>
    <cellStyle name="Header1 6 2 20" xfId="26577"/>
    <cellStyle name="Header1 6 2 21" xfId="27311"/>
    <cellStyle name="Header1 6 2 22" xfId="31100"/>
    <cellStyle name="Header1 6 2 23" xfId="32579"/>
    <cellStyle name="Header1 6 2 24" xfId="37811"/>
    <cellStyle name="Header1 6 2 3" xfId="11969"/>
    <cellStyle name="Header1 6 2 3 2" xfId="28276"/>
    <cellStyle name="Header1 6 2 3 3" xfId="35236"/>
    <cellStyle name="Header1 6 2 3 4" xfId="40707"/>
    <cellStyle name="Header1 6 2 4" xfId="13017"/>
    <cellStyle name="Header1 6 2 4 2" xfId="28277"/>
    <cellStyle name="Header1 6 2 4 3" xfId="36189"/>
    <cellStyle name="Header1 6 2 4 4" xfId="41660"/>
    <cellStyle name="Header1 6 2 5" xfId="6506"/>
    <cellStyle name="Header1 6 2 5 2" xfId="28278"/>
    <cellStyle name="Header1 6 2 5 3" xfId="37047"/>
    <cellStyle name="Header1 6 2 5 4" xfId="42518"/>
    <cellStyle name="Header1 6 2 6" xfId="14976"/>
    <cellStyle name="Header1 6 2 7" xfId="15967"/>
    <cellStyle name="Header1 6 2 8" xfId="16799"/>
    <cellStyle name="Header1 6 2 9" xfId="17805"/>
    <cellStyle name="Header1 6 20" xfId="22126"/>
    <cellStyle name="Header1 6 21" xfId="24151"/>
    <cellStyle name="Header1 6 22" xfId="24817"/>
    <cellStyle name="Header1 6 23" xfId="25852"/>
    <cellStyle name="Header1 6 24" xfId="30909"/>
    <cellStyle name="Header1 6 25" xfId="31756"/>
    <cellStyle name="Header1 6 26" xfId="31529"/>
    <cellStyle name="Header1 6 3" xfId="6061"/>
    <cellStyle name="Header1 6 3 10" xfId="18801"/>
    <cellStyle name="Header1 6 3 11" xfId="19577"/>
    <cellStyle name="Header1 6 3 12" xfId="20393"/>
    <cellStyle name="Header1 6 3 13" xfId="21358"/>
    <cellStyle name="Header1 6 3 14" xfId="22200"/>
    <cellStyle name="Header1 6 3 15" xfId="23008"/>
    <cellStyle name="Header1 6 3 16" xfId="23891"/>
    <cellStyle name="Header1 6 3 17" xfId="24593"/>
    <cellStyle name="Header1 6 3 18" xfId="25271"/>
    <cellStyle name="Header1 6 3 19" xfId="25921"/>
    <cellStyle name="Header1 6 3 2" xfId="11008"/>
    <cellStyle name="Header1 6 3 2 2" xfId="28279"/>
    <cellStyle name="Header1 6 3 2 3" xfId="34393"/>
    <cellStyle name="Header1 6 3 2 4" xfId="39846"/>
    <cellStyle name="Header1 6 3 20" xfId="26646"/>
    <cellStyle name="Header1 6 3 21" xfId="27376"/>
    <cellStyle name="Header1 6 3 22" xfId="31142"/>
    <cellStyle name="Header1 6 3 23" xfId="32648"/>
    <cellStyle name="Header1 6 3 24" xfId="37880"/>
    <cellStyle name="Header1 6 3 3" xfId="12046"/>
    <cellStyle name="Header1 6 3 3 2" xfId="28280"/>
    <cellStyle name="Header1 6 3 3 3" xfId="35311"/>
    <cellStyle name="Header1 6 3 3 4" xfId="40782"/>
    <cellStyle name="Header1 6 3 4" xfId="13094"/>
    <cellStyle name="Header1 6 3 4 2" xfId="28281"/>
    <cellStyle name="Header1 6 3 4 3" xfId="36265"/>
    <cellStyle name="Header1 6 3 4 4" xfId="41736"/>
    <cellStyle name="Header1 6 3 5" xfId="7336"/>
    <cellStyle name="Header1 6 3 5 2" xfId="28282"/>
    <cellStyle name="Header1 6 3 5 3" xfId="37119"/>
    <cellStyle name="Header1 6 3 5 4" xfId="42590"/>
    <cellStyle name="Header1 6 3 6" xfId="15053"/>
    <cellStyle name="Header1 6 3 7" xfId="16043"/>
    <cellStyle name="Header1 6 3 8" xfId="16879"/>
    <cellStyle name="Header1 6 3 9" xfId="17883"/>
    <cellStyle name="Header1 6 4" xfId="6229"/>
    <cellStyle name="Header1 6 4 10" xfId="18940"/>
    <cellStyle name="Header1 6 4 11" xfId="19711"/>
    <cellStyle name="Header1 6 4 12" xfId="20536"/>
    <cellStyle name="Header1 6 4 13" xfId="21518"/>
    <cellStyle name="Header1 6 4 14" xfId="22325"/>
    <cellStyle name="Header1 6 4 15" xfId="23143"/>
    <cellStyle name="Header1 6 4 16" xfId="24023"/>
    <cellStyle name="Header1 6 4 17" xfId="24725"/>
    <cellStyle name="Header1 6 4 18" xfId="25392"/>
    <cellStyle name="Header1 6 4 19" xfId="26042"/>
    <cellStyle name="Header1 6 4 2" xfId="11165"/>
    <cellStyle name="Header1 6 4 2 2" xfId="28283"/>
    <cellStyle name="Header1 6 4 2 3" xfId="34516"/>
    <cellStyle name="Header1 6 4 2 4" xfId="39969"/>
    <cellStyle name="Header1 6 4 20" xfId="26769"/>
    <cellStyle name="Header1 6 4 21" xfId="27496"/>
    <cellStyle name="Header1 6 4 22" xfId="31169"/>
    <cellStyle name="Header1 6 4 23" xfId="32767"/>
    <cellStyle name="Header1 6 4 24" xfId="37996"/>
    <cellStyle name="Header1 6 4 3" xfId="12198"/>
    <cellStyle name="Header1 6 4 3 2" xfId="28284"/>
    <cellStyle name="Header1 6 4 3 3" xfId="35440"/>
    <cellStyle name="Header1 6 4 3 4" xfId="40911"/>
    <cellStyle name="Header1 6 4 4" xfId="13242"/>
    <cellStyle name="Header1 6 4 4 2" xfId="28285"/>
    <cellStyle name="Header1 6 4 4 3" xfId="36425"/>
    <cellStyle name="Header1 6 4 4 4" xfId="41896"/>
    <cellStyle name="Header1 6 4 5" xfId="14251"/>
    <cellStyle name="Header1 6 4 5 2" xfId="28286"/>
    <cellStyle name="Header1 6 4 5 3" xfId="37277"/>
    <cellStyle name="Header1 6 4 5 4" xfId="42748"/>
    <cellStyle name="Header1 6 4 6" xfId="15198"/>
    <cellStyle name="Header1 6 4 7" xfId="16187"/>
    <cellStyle name="Header1 6 4 8" xfId="17029"/>
    <cellStyle name="Header1 6 4 9" xfId="18046"/>
    <cellStyle name="Header1 6 5" xfId="5574"/>
    <cellStyle name="Header1 6 5 10" xfId="18386"/>
    <cellStyle name="Header1 6 5 11" xfId="19167"/>
    <cellStyle name="Header1 6 5 12" xfId="19929"/>
    <cellStyle name="Header1 6 5 13" xfId="20964"/>
    <cellStyle name="Header1 6 5 14" xfId="21807"/>
    <cellStyle name="Header1 6 5 15" xfId="22548"/>
    <cellStyle name="Header1 6 5 16" xfId="23514"/>
    <cellStyle name="Header1 6 5 17" xfId="24212"/>
    <cellStyle name="Header1 6 5 18" xfId="24923"/>
    <cellStyle name="Header1 6 5 19" xfId="25557"/>
    <cellStyle name="Header1 6 5 2" xfId="10531"/>
    <cellStyle name="Header1 6 5 2 2" xfId="28287"/>
    <cellStyle name="Header1 6 5 2 3" xfId="34042"/>
    <cellStyle name="Header1 6 5 2 4" xfId="39404"/>
    <cellStyle name="Header1 6 5 20" xfId="26213"/>
    <cellStyle name="Header1 6 5 21" xfId="27048"/>
    <cellStyle name="Header1 6 5 22" xfId="31079"/>
    <cellStyle name="Header1 6 5 23" xfId="32207"/>
    <cellStyle name="Header1 6 5 24" xfId="37438"/>
    <cellStyle name="Header1 6 5 3" xfId="11572"/>
    <cellStyle name="Header1 6 5 3 2" xfId="28288"/>
    <cellStyle name="Header1 6 5 3 3" xfId="34850"/>
    <cellStyle name="Header1 6 5 3 4" xfId="40321"/>
    <cellStyle name="Header1 6 5 4" xfId="12670"/>
    <cellStyle name="Header1 6 5 4 2" xfId="28289"/>
    <cellStyle name="Header1 6 5 4 3" xfId="35803"/>
    <cellStyle name="Header1 6 5 4 4" xfId="41274"/>
    <cellStyle name="Header1 6 5 5" xfId="7538"/>
    <cellStyle name="Header1 6 5 5 2" xfId="28290"/>
    <cellStyle name="Header1 6 5 5 3" xfId="36773"/>
    <cellStyle name="Header1 6 5 5 4" xfId="42244"/>
    <cellStyle name="Header1 6 5 6" xfId="14584"/>
    <cellStyle name="Header1 6 5 7" xfId="15618"/>
    <cellStyle name="Header1 6 5 8" xfId="16406"/>
    <cellStyle name="Header1 6 5 9" xfId="17468"/>
    <cellStyle name="Header1 6 6" xfId="6400"/>
    <cellStyle name="Header1 6 6 10" xfId="19059"/>
    <cellStyle name="Header1 6 6 11" xfId="19823"/>
    <cellStyle name="Header1 6 6 12" xfId="20664"/>
    <cellStyle name="Header1 6 6 13" xfId="21646"/>
    <cellStyle name="Header1 6 6 14" xfId="22432"/>
    <cellStyle name="Header1 6 6 15" xfId="23269"/>
    <cellStyle name="Header1 6 6 16" xfId="24123"/>
    <cellStyle name="Header1 6 6 17" xfId="24821"/>
    <cellStyle name="Header1 6 6 18" xfId="25477"/>
    <cellStyle name="Header1 6 6 19" xfId="26121"/>
    <cellStyle name="Header1 6 6 2" xfId="11316"/>
    <cellStyle name="Header1 6 6 2 2" xfId="28291"/>
    <cellStyle name="Header1 6 6 2 3" xfId="34597"/>
    <cellStyle name="Header1 6 6 2 4" xfId="40068"/>
    <cellStyle name="Header1 6 6 20" xfId="26862"/>
    <cellStyle name="Header1 6 6 21" xfId="27564"/>
    <cellStyle name="Header1 6 6 22" xfId="31211"/>
    <cellStyle name="Header1 6 6 23" xfId="32862"/>
    <cellStyle name="Header1 6 6 24" xfId="38080"/>
    <cellStyle name="Header1 6 6 3" xfId="12348"/>
    <cellStyle name="Header1 6 6 3 2" xfId="28292"/>
    <cellStyle name="Header1 6 6 3 3" xfId="35544"/>
    <cellStyle name="Header1 6 6 3 4" xfId="41015"/>
    <cellStyle name="Header1 6 6 4" xfId="13370"/>
    <cellStyle name="Header1 6 6 4 2" xfId="28293"/>
    <cellStyle name="Header1 6 6 4 3" xfId="36544"/>
    <cellStyle name="Header1 6 6 4 4" xfId="42015"/>
    <cellStyle name="Header1 6 6 5" xfId="14397"/>
    <cellStyle name="Header1 6 6 5 2" xfId="28294"/>
    <cellStyle name="Header1 6 6 5 3" xfId="37377"/>
    <cellStyle name="Header1 6 6 5 4" xfId="42848"/>
    <cellStyle name="Header1 6 6 6" xfId="15335"/>
    <cellStyle name="Header1 6 6 7" xfId="16315"/>
    <cellStyle name="Header1 6 6 8" xfId="17171"/>
    <cellStyle name="Header1 6 6 9" xfId="18190"/>
    <cellStyle name="Header1 6 7" xfId="6813"/>
    <cellStyle name="Header1 6 7 2" xfId="28295"/>
    <cellStyle name="Header1 6 7 3" xfId="33617"/>
    <cellStyle name="Header1 6 7 4" xfId="38963"/>
    <cellStyle name="Header1 6 8" xfId="10611"/>
    <cellStyle name="Header1 6 8 2" xfId="28296"/>
    <cellStyle name="Header1 6 8 3" xfId="33730"/>
    <cellStyle name="Header1 6 8 4" xfId="39076"/>
    <cellStyle name="Header1 6 9" xfId="6469"/>
    <cellStyle name="Header1 6 9 2" xfId="28297"/>
    <cellStyle name="Header1 6 9 3" xfId="33308"/>
    <cellStyle name="Header1 6 9 4" xfId="38594"/>
    <cellStyle name="Header1 7" xfId="5280"/>
    <cellStyle name="Header1 7 10" xfId="12418"/>
    <cellStyle name="Header1 7 10 2" xfId="28298"/>
    <cellStyle name="Header1 7 10 3" xfId="35590"/>
    <cellStyle name="Header1 7 10 4" xfId="41061"/>
    <cellStyle name="Header1 7 11" xfId="7289"/>
    <cellStyle name="Header1 7 11 2" xfId="28299"/>
    <cellStyle name="Header1 7 11 3" xfId="36597"/>
    <cellStyle name="Header1 7 11 4" xfId="42068"/>
    <cellStyle name="Header1 7 12" xfId="13830"/>
    <cellStyle name="Header1 7 13" xfId="6630"/>
    <cellStyle name="Header1 7 14" xfId="15387"/>
    <cellStyle name="Header1 7 15" xfId="9708"/>
    <cellStyle name="Header1 7 16" xfId="17229"/>
    <cellStyle name="Header1 7 17" xfId="14423"/>
    <cellStyle name="Header1 7 18" xfId="8281"/>
    <cellStyle name="Header1 7 19" xfId="9106"/>
    <cellStyle name="Header1 7 2" xfId="6334"/>
    <cellStyle name="Header1 7 2 10" xfId="19018"/>
    <cellStyle name="Header1 7 2 11" xfId="19790"/>
    <cellStyle name="Header1 7 2 12" xfId="20630"/>
    <cellStyle name="Header1 7 2 13" xfId="21601"/>
    <cellStyle name="Header1 7 2 14" xfId="22404"/>
    <cellStyle name="Header1 7 2 15" xfId="23237"/>
    <cellStyle name="Header1 7 2 16" xfId="24096"/>
    <cellStyle name="Header1 7 2 17" xfId="24797"/>
    <cellStyle name="Header1 7 2 18" xfId="25460"/>
    <cellStyle name="Header1 7 2 19" xfId="26109"/>
    <cellStyle name="Header1 7 2 2" xfId="11267"/>
    <cellStyle name="Header1 7 2 2 2" xfId="28300"/>
    <cellStyle name="Header1 7 2 2 3" xfId="34580"/>
    <cellStyle name="Header1 7 2 2 4" xfId="40051"/>
    <cellStyle name="Header1 7 2 20" xfId="26851"/>
    <cellStyle name="Header1 7 2 21" xfId="27558"/>
    <cellStyle name="Header1 7 2 22" xfId="31202"/>
    <cellStyle name="Header1 7 2 23" xfId="32852"/>
    <cellStyle name="Header1 7 2 24" xfId="38074"/>
    <cellStyle name="Header1 7 2 3" xfId="12296"/>
    <cellStyle name="Header1 7 2 3 2" xfId="28301"/>
    <cellStyle name="Header1 7 2 3 3" xfId="35525"/>
    <cellStyle name="Header1 7 2 3 4" xfId="40996"/>
    <cellStyle name="Header1 7 2 4" xfId="13328"/>
    <cellStyle name="Header1 7 2 4 2" xfId="28302"/>
    <cellStyle name="Header1 7 2 4 3" xfId="36517"/>
    <cellStyle name="Header1 7 2 4 4" xfId="41988"/>
    <cellStyle name="Header1 7 2 5" xfId="14346"/>
    <cellStyle name="Header1 7 2 5 2" xfId="28303"/>
    <cellStyle name="Header1 7 2 5 3" xfId="37353"/>
    <cellStyle name="Header1 7 2 5 4" xfId="42824"/>
    <cellStyle name="Header1 7 2 6" xfId="15293"/>
    <cellStyle name="Header1 7 2 7" xfId="16274"/>
    <cellStyle name="Header1 7 2 8" xfId="17125"/>
    <cellStyle name="Header1 7 2 9" xfId="18134"/>
    <cellStyle name="Header1 7 20" xfId="20744"/>
    <cellStyle name="Header1 7 21" xfId="19805"/>
    <cellStyle name="Header1 7 22" xfId="15491"/>
    <cellStyle name="Header1 7 23" xfId="23318"/>
    <cellStyle name="Header1 7 24" xfId="23851"/>
    <cellStyle name="Header1 7 25" xfId="8184"/>
    <cellStyle name="Header1 7 26" xfId="26898"/>
    <cellStyle name="Header1 7 27" xfId="30962"/>
    <cellStyle name="Header1 7 28" xfId="31366"/>
    <cellStyle name="Header1 7 3" xfId="6413"/>
    <cellStyle name="Header1 7 3 10" xfId="19072"/>
    <cellStyle name="Header1 7 3 11" xfId="19836"/>
    <cellStyle name="Header1 7 3 12" xfId="20677"/>
    <cellStyle name="Header1 7 3 13" xfId="21659"/>
    <cellStyle name="Header1 7 3 14" xfId="22445"/>
    <cellStyle name="Header1 7 3 15" xfId="23282"/>
    <cellStyle name="Header1 7 3 16" xfId="24136"/>
    <cellStyle name="Header1 7 3 17" xfId="24834"/>
    <cellStyle name="Header1 7 3 18" xfId="25490"/>
    <cellStyle name="Header1 7 3 19" xfId="26134"/>
    <cellStyle name="Header1 7 3 2" xfId="11329"/>
    <cellStyle name="Header1 7 3 2 2" xfId="28304"/>
    <cellStyle name="Header1 7 3 2 3" xfId="34610"/>
    <cellStyle name="Header1 7 3 2 4" xfId="40081"/>
    <cellStyle name="Header1 7 3 20" xfId="26875"/>
    <cellStyle name="Header1 7 3 21" xfId="27577"/>
    <cellStyle name="Header1 7 3 22" xfId="31224"/>
    <cellStyle name="Header1 7 3 23" xfId="32875"/>
    <cellStyle name="Header1 7 3 24" xfId="38093"/>
    <cellStyle name="Header1 7 3 3" xfId="12361"/>
    <cellStyle name="Header1 7 3 3 2" xfId="28305"/>
    <cellStyle name="Header1 7 3 3 3" xfId="35557"/>
    <cellStyle name="Header1 7 3 3 4" xfId="41028"/>
    <cellStyle name="Header1 7 3 4" xfId="13383"/>
    <cellStyle name="Header1 7 3 4 2" xfId="28306"/>
    <cellStyle name="Header1 7 3 4 3" xfId="36557"/>
    <cellStyle name="Header1 7 3 4 4" xfId="42028"/>
    <cellStyle name="Header1 7 3 5" xfId="14410"/>
    <cellStyle name="Header1 7 3 5 2" xfId="28307"/>
    <cellStyle name="Header1 7 3 5 3" xfId="37390"/>
    <cellStyle name="Header1 7 3 5 4" xfId="42861"/>
    <cellStyle name="Header1 7 3 6" xfId="15348"/>
    <cellStyle name="Header1 7 3 7" xfId="16328"/>
    <cellStyle name="Header1 7 3 8" xfId="17184"/>
    <cellStyle name="Header1 7 3 9" xfId="18203"/>
    <cellStyle name="Header1 7 4" xfId="5572"/>
    <cellStyle name="Header1 7 4 10" xfId="18384"/>
    <cellStyle name="Header1 7 4 11" xfId="19165"/>
    <cellStyle name="Header1 7 4 12" xfId="19927"/>
    <cellStyle name="Header1 7 4 13" xfId="20962"/>
    <cellStyle name="Header1 7 4 14" xfId="21805"/>
    <cellStyle name="Header1 7 4 15" xfId="22546"/>
    <cellStyle name="Header1 7 4 16" xfId="23512"/>
    <cellStyle name="Header1 7 4 17" xfId="24210"/>
    <cellStyle name="Header1 7 4 18" xfId="24921"/>
    <cellStyle name="Header1 7 4 19" xfId="25555"/>
    <cellStyle name="Header1 7 4 2" xfId="10529"/>
    <cellStyle name="Header1 7 4 2 2" xfId="28308"/>
    <cellStyle name="Header1 7 4 2 3" xfId="34040"/>
    <cellStyle name="Header1 7 4 2 4" xfId="39402"/>
    <cellStyle name="Header1 7 4 20" xfId="26211"/>
    <cellStyle name="Header1 7 4 21" xfId="27046"/>
    <cellStyle name="Header1 7 4 22" xfId="31077"/>
    <cellStyle name="Header1 7 4 23" xfId="32205"/>
    <cellStyle name="Header1 7 4 24" xfId="37436"/>
    <cellStyle name="Header1 7 4 3" xfId="11570"/>
    <cellStyle name="Header1 7 4 3 2" xfId="28309"/>
    <cellStyle name="Header1 7 4 3 3" xfId="34848"/>
    <cellStyle name="Header1 7 4 3 4" xfId="40319"/>
    <cellStyle name="Header1 7 4 4" xfId="12668"/>
    <cellStyle name="Header1 7 4 4 2" xfId="28310"/>
    <cellStyle name="Header1 7 4 4 3" xfId="35801"/>
    <cellStyle name="Header1 7 4 4 4" xfId="41272"/>
    <cellStyle name="Header1 7 4 5" xfId="9862"/>
    <cellStyle name="Header1 7 4 5 2" xfId="28311"/>
    <cellStyle name="Header1 7 4 5 3" xfId="36771"/>
    <cellStyle name="Header1 7 4 5 4" xfId="42242"/>
    <cellStyle name="Header1 7 4 6" xfId="14582"/>
    <cellStyle name="Header1 7 4 7" xfId="15616"/>
    <cellStyle name="Header1 7 4 8" xfId="16404"/>
    <cellStyle name="Header1 7 4 9" xfId="17466"/>
    <cellStyle name="Header1 7 5" xfId="6412"/>
    <cellStyle name="Header1 7 5 10" xfId="19071"/>
    <cellStyle name="Header1 7 5 11" xfId="19835"/>
    <cellStyle name="Header1 7 5 12" xfId="20676"/>
    <cellStyle name="Header1 7 5 13" xfId="21658"/>
    <cellStyle name="Header1 7 5 14" xfId="22444"/>
    <cellStyle name="Header1 7 5 15" xfId="23281"/>
    <cellStyle name="Header1 7 5 16" xfId="24135"/>
    <cellStyle name="Header1 7 5 17" xfId="24833"/>
    <cellStyle name="Header1 7 5 18" xfId="25489"/>
    <cellStyle name="Header1 7 5 19" xfId="26133"/>
    <cellStyle name="Header1 7 5 2" xfId="11328"/>
    <cellStyle name="Header1 7 5 2 2" xfId="28312"/>
    <cellStyle name="Header1 7 5 2 3" xfId="34609"/>
    <cellStyle name="Header1 7 5 2 4" xfId="40080"/>
    <cellStyle name="Header1 7 5 20" xfId="26874"/>
    <cellStyle name="Header1 7 5 21" xfId="27576"/>
    <cellStyle name="Header1 7 5 22" xfId="31223"/>
    <cellStyle name="Header1 7 5 23" xfId="32874"/>
    <cellStyle name="Header1 7 5 24" xfId="38092"/>
    <cellStyle name="Header1 7 5 3" xfId="12360"/>
    <cellStyle name="Header1 7 5 3 2" xfId="28313"/>
    <cellStyle name="Header1 7 5 3 3" xfId="35556"/>
    <cellStyle name="Header1 7 5 3 4" xfId="41027"/>
    <cellStyle name="Header1 7 5 4" xfId="13382"/>
    <cellStyle name="Header1 7 5 4 2" xfId="28314"/>
    <cellStyle name="Header1 7 5 4 3" xfId="36556"/>
    <cellStyle name="Header1 7 5 4 4" xfId="42027"/>
    <cellStyle name="Header1 7 5 5" xfId="14409"/>
    <cellStyle name="Header1 7 5 5 2" xfId="28315"/>
    <cellStyle name="Header1 7 5 5 3" xfId="37389"/>
    <cellStyle name="Header1 7 5 5 4" xfId="42860"/>
    <cellStyle name="Header1 7 5 6" xfId="15347"/>
    <cellStyle name="Header1 7 5 7" xfId="16327"/>
    <cellStyle name="Header1 7 5 8" xfId="17183"/>
    <cellStyle name="Header1 7 5 9" xfId="18202"/>
    <cellStyle name="Header1 7 6" xfId="5575"/>
    <cellStyle name="Header1 7 6 10" xfId="18387"/>
    <cellStyle name="Header1 7 6 11" xfId="19168"/>
    <cellStyle name="Header1 7 6 12" xfId="19930"/>
    <cellStyle name="Header1 7 6 13" xfId="20965"/>
    <cellStyle name="Header1 7 6 14" xfId="21808"/>
    <cellStyle name="Header1 7 6 15" xfId="22549"/>
    <cellStyle name="Header1 7 6 16" xfId="23515"/>
    <cellStyle name="Header1 7 6 17" xfId="24213"/>
    <cellStyle name="Header1 7 6 18" xfId="24924"/>
    <cellStyle name="Header1 7 6 19" xfId="25558"/>
    <cellStyle name="Header1 7 6 2" xfId="10532"/>
    <cellStyle name="Header1 7 6 2 2" xfId="28316"/>
    <cellStyle name="Header1 7 6 2 3" xfId="34043"/>
    <cellStyle name="Header1 7 6 2 4" xfId="39405"/>
    <cellStyle name="Header1 7 6 20" xfId="26214"/>
    <cellStyle name="Header1 7 6 21" xfId="27049"/>
    <cellStyle name="Header1 7 6 22" xfId="31080"/>
    <cellStyle name="Header1 7 6 23" xfId="32208"/>
    <cellStyle name="Header1 7 6 24" xfId="37439"/>
    <cellStyle name="Header1 7 6 3" xfId="11573"/>
    <cellStyle name="Header1 7 6 3 2" xfId="28317"/>
    <cellStyle name="Header1 7 6 3 3" xfId="34851"/>
    <cellStyle name="Header1 7 6 3 4" xfId="40322"/>
    <cellStyle name="Header1 7 6 4" xfId="12671"/>
    <cellStyle name="Header1 7 6 4 2" xfId="28318"/>
    <cellStyle name="Header1 7 6 4 3" xfId="35804"/>
    <cellStyle name="Header1 7 6 4 4" xfId="41275"/>
    <cellStyle name="Header1 7 6 5" xfId="8360"/>
    <cellStyle name="Header1 7 6 5 2" xfId="28319"/>
    <cellStyle name="Header1 7 6 5 3" xfId="36774"/>
    <cellStyle name="Header1 7 6 5 4" xfId="42245"/>
    <cellStyle name="Header1 7 6 6" xfId="14585"/>
    <cellStyle name="Header1 7 6 7" xfId="15619"/>
    <cellStyle name="Header1 7 6 8" xfId="16407"/>
    <cellStyle name="Header1 7 6 9" xfId="17469"/>
    <cellStyle name="Header1 7 7" xfId="6411"/>
    <cellStyle name="Header1 7 7 10" xfId="19070"/>
    <cellStyle name="Header1 7 7 11" xfId="19834"/>
    <cellStyle name="Header1 7 7 12" xfId="20675"/>
    <cellStyle name="Header1 7 7 13" xfId="21657"/>
    <cellStyle name="Header1 7 7 14" xfId="22443"/>
    <cellStyle name="Header1 7 7 15" xfId="23280"/>
    <cellStyle name="Header1 7 7 16" xfId="24134"/>
    <cellStyle name="Header1 7 7 17" xfId="24832"/>
    <cellStyle name="Header1 7 7 18" xfId="25488"/>
    <cellStyle name="Header1 7 7 19" xfId="26132"/>
    <cellStyle name="Header1 7 7 2" xfId="11327"/>
    <cellStyle name="Header1 7 7 2 2" xfId="28320"/>
    <cellStyle name="Header1 7 7 2 3" xfId="34608"/>
    <cellStyle name="Header1 7 7 2 4" xfId="40079"/>
    <cellStyle name="Header1 7 7 20" xfId="26873"/>
    <cellStyle name="Header1 7 7 21" xfId="27575"/>
    <cellStyle name="Header1 7 7 22" xfId="31222"/>
    <cellStyle name="Header1 7 7 23" xfId="32873"/>
    <cellStyle name="Header1 7 7 24" xfId="38091"/>
    <cellStyle name="Header1 7 7 3" xfId="12359"/>
    <cellStyle name="Header1 7 7 3 2" xfId="28321"/>
    <cellStyle name="Header1 7 7 3 3" xfId="35555"/>
    <cellStyle name="Header1 7 7 3 4" xfId="41026"/>
    <cellStyle name="Header1 7 7 4" xfId="13381"/>
    <cellStyle name="Header1 7 7 4 2" xfId="28322"/>
    <cellStyle name="Header1 7 7 4 3" xfId="36555"/>
    <cellStyle name="Header1 7 7 4 4" xfId="42026"/>
    <cellStyle name="Header1 7 7 5" xfId="14408"/>
    <cellStyle name="Header1 7 7 5 2" xfId="28323"/>
    <cellStyle name="Header1 7 7 5 3" xfId="37388"/>
    <cellStyle name="Header1 7 7 5 4" xfId="42859"/>
    <cellStyle name="Header1 7 7 6" xfId="15346"/>
    <cellStyle name="Header1 7 7 7" xfId="16326"/>
    <cellStyle name="Header1 7 7 8" xfId="17182"/>
    <cellStyle name="Header1 7 7 9" xfId="18201"/>
    <cellStyle name="Header1 7 8" xfId="10272"/>
    <cellStyle name="Header1 7 8 2" xfId="28324"/>
    <cellStyle name="Header1 7 8 3" xfId="33868"/>
    <cellStyle name="Header1 7 8 4" xfId="39214"/>
    <cellStyle name="Header1 7 9" xfId="6547"/>
    <cellStyle name="Header1 7 9 2" xfId="28325"/>
    <cellStyle name="Header1 7 9 3" xfId="34644"/>
    <cellStyle name="Header1 7 9 4" xfId="40115"/>
    <cellStyle name="Header1 8" xfId="7958"/>
    <cellStyle name="Header1 9" xfId="30846"/>
    <cellStyle name="Header2" xfId="1315"/>
    <cellStyle name="Header2 2" xfId="3004"/>
    <cellStyle name="Header2 2 2" xfId="5731"/>
    <cellStyle name="Header2 2 2 10" xfId="18530"/>
    <cellStyle name="Header2 2 2 11" xfId="19310"/>
    <cellStyle name="Header2 2 2 12" xfId="20075"/>
    <cellStyle name="Header2 2 2 13" xfId="21104"/>
    <cellStyle name="Header2 2 2 14" xfId="21949"/>
    <cellStyle name="Header2 2 2 15" xfId="22693"/>
    <cellStyle name="Header2 2 2 16" xfId="23653"/>
    <cellStyle name="Header2 2 2 17" xfId="24351"/>
    <cellStyle name="Header2 2 2 18" xfId="25049"/>
    <cellStyle name="Header2 2 2 19" xfId="25694"/>
    <cellStyle name="Header2 2 2 2" xfId="10681"/>
    <cellStyle name="Header2 2 2 2 2" xfId="28326"/>
    <cellStyle name="Header2 2 2 2 3" xfId="34178"/>
    <cellStyle name="Header2 2 2 2 4" xfId="39540"/>
    <cellStyle name="Header2 2 2 20" xfId="26344"/>
    <cellStyle name="Header2 2 2 21" xfId="27181"/>
    <cellStyle name="Header2 2 2 22" xfId="32341"/>
    <cellStyle name="Header2 2 2 23" xfId="37572"/>
    <cellStyle name="Header2 2 2 3" xfId="11722"/>
    <cellStyle name="Header2 2 2 3 2" xfId="28327"/>
    <cellStyle name="Header2 2 2 3 3" xfId="34994"/>
    <cellStyle name="Header2 2 2 3 4" xfId="40465"/>
    <cellStyle name="Header2 2 2 4" xfId="12817"/>
    <cellStyle name="Header2 2 2 4 2" xfId="28328"/>
    <cellStyle name="Header2 2 2 4 3" xfId="35947"/>
    <cellStyle name="Header2 2 2 4 4" xfId="41418"/>
    <cellStyle name="Header2 2 2 5" xfId="8910"/>
    <cellStyle name="Header2 2 2 5 2" xfId="36911"/>
    <cellStyle name="Header2 2 2 5 3" xfId="42382"/>
    <cellStyle name="Header2 2 2 6" xfId="14730"/>
    <cellStyle name="Header2 2 2 7" xfId="15765"/>
    <cellStyle name="Header2 2 2 8" xfId="16554"/>
    <cellStyle name="Header2 2 2 9" xfId="17615"/>
    <cellStyle name="Header2 3" xfId="4499"/>
    <cellStyle name="Header2 3 10" xfId="7589"/>
    <cellStyle name="Header2 3 11" xfId="18315"/>
    <cellStyle name="Header2 3 12" xfId="19091"/>
    <cellStyle name="Header2 3 13" xfId="14981"/>
    <cellStyle name="Header2 3 14" xfId="7161"/>
    <cellStyle name="Header2 3 15" xfId="9270"/>
    <cellStyle name="Header2 3 16" xfId="20725"/>
    <cellStyle name="Header2 3 17" xfId="15458"/>
    <cellStyle name="Header2 3 18" xfId="17696"/>
    <cellStyle name="Header2 3 19" xfId="13395"/>
    <cellStyle name="Header2 3 2" xfId="9657"/>
    <cellStyle name="Header2 3 2 2" xfId="28329"/>
    <cellStyle name="Header2 3 2 3" xfId="33616"/>
    <cellStyle name="Header2 3 2 4" xfId="38962"/>
    <cellStyle name="Header2 3 20" xfId="24677"/>
    <cellStyle name="Header2 3 21" xfId="26115"/>
    <cellStyle name="Header2 3 22" xfId="31755"/>
    <cellStyle name="Header2 3 23" xfId="34301"/>
    <cellStyle name="Header2 3 3" xfId="9911"/>
    <cellStyle name="Header2 3 3 2" xfId="28330"/>
    <cellStyle name="Header2 3 3 3" xfId="32980"/>
    <cellStyle name="Header2 3 3 4" xfId="38198"/>
    <cellStyle name="Header2 3 4" xfId="8534"/>
    <cellStyle name="Header2 3 4 2" xfId="28331"/>
    <cellStyle name="Header2 3 4 3" xfId="34035"/>
    <cellStyle name="Header2 3 4 4" xfId="39397"/>
    <cellStyle name="Header2 3 5" xfId="9077"/>
    <cellStyle name="Header2 3 5 2" xfId="33101"/>
    <cellStyle name="Header2 3 5 3" xfId="38319"/>
    <cellStyle name="Header2 3 6" xfId="7646"/>
    <cellStyle name="Header2 3 7" xfId="15332"/>
    <cellStyle name="Header2 3 8" xfId="10252"/>
    <cellStyle name="Header2 3 9" xfId="14435"/>
    <cellStyle name="HEADING" xfId="1316"/>
    <cellStyle name="Heading 1 2" xfId="1317"/>
    <cellStyle name="Heading 1 2 2" xfId="1318"/>
    <cellStyle name="Heading 1 2 2 2" xfId="4496"/>
    <cellStyle name="Heading 1 2 3" xfId="1319"/>
    <cellStyle name="Heading 1 2 3 2" xfId="4495"/>
    <cellStyle name="Heading 1 2 4" xfId="1320"/>
    <cellStyle name="Heading 1 2 4 2" xfId="4494"/>
    <cellStyle name="Heading 1 2 5" xfId="1321"/>
    <cellStyle name="Heading 1 2 5 2" xfId="4491"/>
    <cellStyle name="Heading 1 2 6" xfId="4497"/>
    <cellStyle name="Heading 1 3" xfId="1322"/>
    <cellStyle name="Heading 1 3 2" xfId="1323"/>
    <cellStyle name="Heading 1 3 2 2" xfId="4489"/>
    <cellStyle name="Heading 1 3 3" xfId="1324"/>
    <cellStyle name="Heading 1 3 3 2" xfId="1325"/>
    <cellStyle name="Heading 1 3 3 2 2" xfId="4486"/>
    <cellStyle name="Heading 1 3 3 3" xfId="1326"/>
    <cellStyle name="Heading 1 3 3 3 2" xfId="1327"/>
    <cellStyle name="Heading 1 3 3 3 2 2" xfId="4483"/>
    <cellStyle name="Heading 1 3 3 3 3" xfId="4485"/>
    <cellStyle name="Heading 1 3 3 4" xfId="1328"/>
    <cellStyle name="Heading 1 3 3 4 2" xfId="4482"/>
    <cellStyle name="Heading 1 3 3 5" xfId="4487"/>
    <cellStyle name="Heading 1 3 4" xfId="1329"/>
    <cellStyle name="Heading 1 3 4 2" xfId="1330"/>
    <cellStyle name="Heading 1 3 4 2 2" xfId="4478"/>
    <cellStyle name="Heading 1 3 4 3" xfId="4481"/>
    <cellStyle name="Heading 1 3 5" xfId="4490"/>
    <cellStyle name="Heading 1 4" xfId="1331"/>
    <cellStyle name="Heading 1 4 2" xfId="1332"/>
    <cellStyle name="Heading 1 4 2 2" xfId="4475"/>
    <cellStyle name="Heading 1 4 3" xfId="1333"/>
    <cellStyle name="Heading 1 4 3 2" xfId="1334"/>
    <cellStyle name="Heading 1 4 3 2 2" xfId="4472"/>
    <cellStyle name="Heading 1 4 3 3" xfId="4474"/>
    <cellStyle name="Heading 1 4 4" xfId="4476"/>
    <cellStyle name="Heading 1 5" xfId="1335"/>
    <cellStyle name="Heading 1 5 2" xfId="4471"/>
    <cellStyle name="Heading 1 6" xfId="6358"/>
    <cellStyle name="Heading 1 7" xfId="5385"/>
    <cellStyle name="Heading 1 8" xfId="5"/>
    <cellStyle name="HEADING 10" xfId="1336"/>
    <cellStyle name="HEADING 10 2" xfId="4470"/>
    <cellStyle name="HEADING 11" xfId="1337"/>
    <cellStyle name="HEADING 11 2" xfId="4469"/>
    <cellStyle name="HEADING 12" xfId="1338"/>
    <cellStyle name="HEADING 12 2" xfId="4468"/>
    <cellStyle name="HEADING 13" xfId="1339"/>
    <cellStyle name="HEADING 13 2" xfId="4467"/>
    <cellStyle name="Heading 14" xfId="1340"/>
    <cellStyle name="Heading 14 2" xfId="1341"/>
    <cellStyle name="Heading 14 2 2" xfId="3023"/>
    <cellStyle name="Heading 14 2 2 2" xfId="5750"/>
    <cellStyle name="Heading 14 2 2 2 10" xfId="18549"/>
    <cellStyle name="Heading 14 2 2 2 11" xfId="19329"/>
    <cellStyle name="Heading 14 2 2 2 12" xfId="20094"/>
    <cellStyle name="Heading 14 2 2 2 13" xfId="21123"/>
    <cellStyle name="Heading 14 2 2 2 14" xfId="21968"/>
    <cellStyle name="Heading 14 2 2 2 15" xfId="22712"/>
    <cellStyle name="Heading 14 2 2 2 16" xfId="23672"/>
    <cellStyle name="Heading 14 2 2 2 17" xfId="24370"/>
    <cellStyle name="Heading 14 2 2 2 18" xfId="25068"/>
    <cellStyle name="Heading 14 2 2 2 19" xfId="25713"/>
    <cellStyle name="Heading 14 2 2 2 2" xfId="10700"/>
    <cellStyle name="Heading 14 2 2 2 2 2" xfId="28332"/>
    <cellStyle name="Heading 14 2 2 2 2 3" xfId="34197"/>
    <cellStyle name="Heading 14 2 2 2 2 4" xfId="39559"/>
    <cellStyle name="Heading 14 2 2 2 20" xfId="26363"/>
    <cellStyle name="Heading 14 2 2 2 21" xfId="27200"/>
    <cellStyle name="Heading 14 2 2 2 22" xfId="32360"/>
    <cellStyle name="Heading 14 2 2 2 23" xfId="37591"/>
    <cellStyle name="Heading 14 2 2 2 3" xfId="11741"/>
    <cellStyle name="Heading 14 2 2 2 3 2" xfId="28333"/>
    <cellStyle name="Heading 14 2 2 2 3 3" xfId="35013"/>
    <cellStyle name="Heading 14 2 2 2 3 4" xfId="40484"/>
    <cellStyle name="Heading 14 2 2 2 4" xfId="12836"/>
    <cellStyle name="Heading 14 2 2 2 4 2" xfId="28334"/>
    <cellStyle name="Heading 14 2 2 2 4 3" xfId="35966"/>
    <cellStyle name="Heading 14 2 2 2 4 4" xfId="41437"/>
    <cellStyle name="Heading 14 2 2 2 5" xfId="7888"/>
    <cellStyle name="Heading 14 2 2 2 5 2" xfId="36930"/>
    <cellStyle name="Heading 14 2 2 2 5 3" xfId="42401"/>
    <cellStyle name="Heading 14 2 2 2 6" xfId="14749"/>
    <cellStyle name="Heading 14 2 2 2 7" xfId="15784"/>
    <cellStyle name="Heading 14 2 2 2 8" xfId="16573"/>
    <cellStyle name="Heading 14 2 2 2 9" xfId="17634"/>
    <cellStyle name="Heading 14 2 2 3" xfId="7322"/>
    <cellStyle name="Heading 14 2 3" xfId="4465"/>
    <cellStyle name="Heading 14 2 3 10" xfId="13335"/>
    <cellStyle name="Heading 14 2 3 11" xfId="8113"/>
    <cellStyle name="Heading 14 2 3 12" xfId="7778"/>
    <cellStyle name="Heading 14 2 3 13" xfId="17315"/>
    <cellStyle name="Heading 14 2 3 14" xfId="7504"/>
    <cellStyle name="Heading 14 2 3 15" xfId="20390"/>
    <cellStyle name="Heading 14 2 3 16" xfId="23181"/>
    <cellStyle name="Heading 14 2 3 17" xfId="23453"/>
    <cellStyle name="Heading 14 2 3 18" xfId="10465"/>
    <cellStyle name="Heading 14 2 3 19" xfId="25182"/>
    <cellStyle name="Heading 14 2 3 2" xfId="9630"/>
    <cellStyle name="Heading 14 2 3 2 2" xfId="28335"/>
    <cellStyle name="Heading 14 2 3 2 3" xfId="33606"/>
    <cellStyle name="Heading 14 2 3 2 4" xfId="38952"/>
    <cellStyle name="Heading 14 2 3 20" xfId="24109"/>
    <cellStyle name="Heading 14 2 3 21" xfId="13597"/>
    <cellStyle name="Heading 14 2 3 22" xfId="31736"/>
    <cellStyle name="Heading 14 2 3 23" xfId="32142"/>
    <cellStyle name="Heading 14 2 3 3" xfId="9899"/>
    <cellStyle name="Heading 14 2 3 3 2" xfId="28336"/>
    <cellStyle name="Heading 14 2 3 3 3" xfId="33936"/>
    <cellStyle name="Heading 14 2 3 3 4" xfId="39282"/>
    <cellStyle name="Heading 14 2 3 4" xfId="11007"/>
    <cellStyle name="Heading 14 2 3 4 2" xfId="28337"/>
    <cellStyle name="Heading 14 2 3 4 3" xfId="33791"/>
    <cellStyle name="Heading 14 2 3 4 4" xfId="39137"/>
    <cellStyle name="Heading 14 2 3 5" xfId="8608"/>
    <cellStyle name="Heading 14 2 3 5 2" xfId="32917"/>
    <cellStyle name="Heading 14 2 3 5 3" xfId="38135"/>
    <cellStyle name="Heading 14 2 3 6" xfId="13994"/>
    <cellStyle name="Heading 14 2 3 7" xfId="6477"/>
    <cellStyle name="Heading 14 2 3 8" xfId="8355"/>
    <cellStyle name="Heading 14 2 3 9" xfId="16889"/>
    <cellStyle name="Heading 14 2 4" xfId="6528"/>
    <cellStyle name="Heading 14 3" xfId="3022"/>
    <cellStyle name="Heading 14 3 2" xfId="5749"/>
    <cellStyle name="Heading 14 3 2 10" xfId="18548"/>
    <cellStyle name="Heading 14 3 2 11" xfId="19328"/>
    <cellStyle name="Heading 14 3 2 12" xfId="20093"/>
    <cellStyle name="Heading 14 3 2 13" xfId="21122"/>
    <cellStyle name="Heading 14 3 2 14" xfId="21967"/>
    <cellStyle name="Heading 14 3 2 15" xfId="22711"/>
    <cellStyle name="Heading 14 3 2 16" xfId="23671"/>
    <cellStyle name="Heading 14 3 2 17" xfId="24369"/>
    <cellStyle name="Heading 14 3 2 18" xfId="25067"/>
    <cellStyle name="Heading 14 3 2 19" xfId="25712"/>
    <cellStyle name="Heading 14 3 2 2" xfId="10699"/>
    <cellStyle name="Heading 14 3 2 2 2" xfId="28338"/>
    <cellStyle name="Heading 14 3 2 2 3" xfId="34196"/>
    <cellStyle name="Heading 14 3 2 2 4" xfId="39558"/>
    <cellStyle name="Heading 14 3 2 20" xfId="26362"/>
    <cellStyle name="Heading 14 3 2 21" xfId="27199"/>
    <cellStyle name="Heading 14 3 2 22" xfId="32359"/>
    <cellStyle name="Heading 14 3 2 23" xfId="37590"/>
    <cellStyle name="Heading 14 3 2 3" xfId="11740"/>
    <cellStyle name="Heading 14 3 2 3 2" xfId="28339"/>
    <cellStyle name="Heading 14 3 2 3 3" xfId="35012"/>
    <cellStyle name="Heading 14 3 2 3 4" xfId="40483"/>
    <cellStyle name="Heading 14 3 2 4" xfId="12835"/>
    <cellStyle name="Heading 14 3 2 4 2" xfId="28340"/>
    <cellStyle name="Heading 14 3 2 4 3" xfId="35965"/>
    <cellStyle name="Heading 14 3 2 4 4" xfId="41436"/>
    <cellStyle name="Heading 14 3 2 5" xfId="8602"/>
    <cellStyle name="Heading 14 3 2 5 2" xfId="36929"/>
    <cellStyle name="Heading 14 3 2 5 3" xfId="42400"/>
    <cellStyle name="Heading 14 3 2 6" xfId="14748"/>
    <cellStyle name="Heading 14 3 2 7" xfId="15783"/>
    <cellStyle name="Heading 14 3 2 8" xfId="16572"/>
    <cellStyle name="Heading 14 3 2 9" xfId="17633"/>
    <cellStyle name="Heading 14 3 3" xfId="11104"/>
    <cellStyle name="Heading 14 4" xfId="4466"/>
    <cellStyle name="Heading 14 4 10" xfId="9569"/>
    <cellStyle name="Heading 14 4 11" xfId="18813"/>
    <cellStyle name="Heading 14 4 12" xfId="6678"/>
    <cellStyle name="Heading 14 4 13" xfId="15323"/>
    <cellStyle name="Heading 14 4 14" xfId="12923"/>
    <cellStyle name="Heading 14 4 15" xfId="19398"/>
    <cellStyle name="Heading 14 4 16" xfId="16481"/>
    <cellStyle name="Heading 14 4 17" xfId="23798"/>
    <cellStyle name="Heading 14 4 18" xfId="8954"/>
    <cellStyle name="Heading 14 4 19" xfId="23791"/>
    <cellStyle name="Heading 14 4 2" xfId="9631"/>
    <cellStyle name="Heading 14 4 2 2" xfId="28341"/>
    <cellStyle name="Heading 14 4 2 3" xfId="33607"/>
    <cellStyle name="Heading 14 4 2 4" xfId="38953"/>
    <cellStyle name="Heading 14 4 20" xfId="23291"/>
    <cellStyle name="Heading 14 4 21" xfId="7759"/>
    <cellStyle name="Heading 14 4 22" xfId="31737"/>
    <cellStyle name="Heading 14 4 23" xfId="34306"/>
    <cellStyle name="Heading 14 4 3" xfId="6827"/>
    <cellStyle name="Heading 14 4 3 2" xfId="28342"/>
    <cellStyle name="Heading 14 4 3 3" xfId="34594"/>
    <cellStyle name="Heading 14 4 3 4" xfId="40065"/>
    <cellStyle name="Heading 14 4 4" xfId="8286"/>
    <cellStyle name="Heading 14 4 4 2" xfId="28343"/>
    <cellStyle name="Heading 14 4 4 3" xfId="33250"/>
    <cellStyle name="Heading 14 4 4 4" xfId="38468"/>
    <cellStyle name="Heading 14 4 5" xfId="9593"/>
    <cellStyle name="Heading 14 4 5 2" xfId="33098"/>
    <cellStyle name="Heading 14 4 5 3" xfId="38316"/>
    <cellStyle name="Heading 14 4 6" xfId="13584"/>
    <cellStyle name="Heading 14 4 7" xfId="7138"/>
    <cellStyle name="Heading 14 4 8" xfId="15950"/>
    <cellStyle name="Heading 14 4 9" xfId="9889"/>
    <cellStyle name="Heading 14 5" xfId="7145"/>
    <cellStyle name="Heading 15" xfId="1342"/>
    <cellStyle name="Heading 15 2" xfId="1343"/>
    <cellStyle name="Heading 15 2 2" xfId="3025"/>
    <cellStyle name="Heading 15 2 2 2" xfId="5752"/>
    <cellStyle name="Heading 15 2 2 2 10" xfId="18551"/>
    <cellStyle name="Heading 15 2 2 2 11" xfId="19331"/>
    <cellStyle name="Heading 15 2 2 2 12" xfId="20096"/>
    <cellStyle name="Heading 15 2 2 2 13" xfId="21125"/>
    <cellStyle name="Heading 15 2 2 2 14" xfId="21970"/>
    <cellStyle name="Heading 15 2 2 2 15" xfId="22714"/>
    <cellStyle name="Heading 15 2 2 2 16" xfId="23674"/>
    <cellStyle name="Heading 15 2 2 2 17" xfId="24372"/>
    <cellStyle name="Heading 15 2 2 2 18" xfId="25070"/>
    <cellStyle name="Heading 15 2 2 2 19" xfId="25715"/>
    <cellStyle name="Heading 15 2 2 2 2" xfId="10702"/>
    <cellStyle name="Heading 15 2 2 2 2 2" xfId="28344"/>
    <cellStyle name="Heading 15 2 2 2 2 3" xfId="34199"/>
    <cellStyle name="Heading 15 2 2 2 2 4" xfId="39561"/>
    <cellStyle name="Heading 15 2 2 2 20" xfId="26365"/>
    <cellStyle name="Heading 15 2 2 2 21" xfId="27202"/>
    <cellStyle name="Heading 15 2 2 2 22" xfId="32362"/>
    <cellStyle name="Heading 15 2 2 2 23" xfId="37593"/>
    <cellStyle name="Heading 15 2 2 2 3" xfId="11743"/>
    <cellStyle name="Heading 15 2 2 2 3 2" xfId="28345"/>
    <cellStyle name="Heading 15 2 2 2 3 3" xfId="35015"/>
    <cellStyle name="Heading 15 2 2 2 3 4" xfId="40486"/>
    <cellStyle name="Heading 15 2 2 2 4" xfId="12838"/>
    <cellStyle name="Heading 15 2 2 2 4 2" xfId="28346"/>
    <cellStyle name="Heading 15 2 2 2 4 3" xfId="35968"/>
    <cellStyle name="Heading 15 2 2 2 4 4" xfId="41439"/>
    <cellStyle name="Heading 15 2 2 2 5" xfId="6461"/>
    <cellStyle name="Heading 15 2 2 2 5 2" xfId="36932"/>
    <cellStyle name="Heading 15 2 2 2 5 3" xfId="42403"/>
    <cellStyle name="Heading 15 2 2 2 6" xfId="14751"/>
    <cellStyle name="Heading 15 2 2 2 7" xfId="15786"/>
    <cellStyle name="Heading 15 2 2 2 8" xfId="16575"/>
    <cellStyle name="Heading 15 2 2 2 9" xfId="17636"/>
    <cellStyle name="Heading 15 2 2 3" xfId="7327"/>
    <cellStyle name="Heading 15 2 3" xfId="4463"/>
    <cellStyle name="Heading 15 2 3 10" xfId="6977"/>
    <cellStyle name="Heading 15 2 3 11" xfId="17891"/>
    <cellStyle name="Heading 15 2 3 12" xfId="19589"/>
    <cellStyle name="Heading 15 2 3 13" xfId="19576"/>
    <cellStyle name="Heading 15 2 3 14" xfId="20830"/>
    <cellStyle name="Heading 15 2 3 15" xfId="19664"/>
    <cellStyle name="Heading 15 2 3 16" xfId="13902"/>
    <cellStyle name="Heading 15 2 3 17" xfId="23804"/>
    <cellStyle name="Heading 15 2 3 18" xfId="19036"/>
    <cellStyle name="Heading 15 2 3 19" xfId="8592"/>
    <cellStyle name="Heading 15 2 3 2" xfId="9628"/>
    <cellStyle name="Heading 15 2 3 2 2" xfId="28347"/>
    <cellStyle name="Heading 15 2 3 2 3" xfId="33604"/>
    <cellStyle name="Heading 15 2 3 2 4" xfId="38950"/>
    <cellStyle name="Heading 15 2 3 20" xfId="22015"/>
    <cellStyle name="Heading 15 2 3 21" xfId="12407"/>
    <cellStyle name="Heading 15 2 3 22" xfId="31734"/>
    <cellStyle name="Heading 15 2 3 23" xfId="34307"/>
    <cellStyle name="Heading 15 2 3 3" xfId="9898"/>
    <cellStyle name="Heading 15 2 3 3 2" xfId="28348"/>
    <cellStyle name="Heading 15 2 3 3 3" xfId="32985"/>
    <cellStyle name="Heading 15 2 3 3 4" xfId="38203"/>
    <cellStyle name="Heading 15 2 3 4" xfId="9676"/>
    <cellStyle name="Heading 15 2 3 4 2" xfId="28349"/>
    <cellStyle name="Heading 15 2 3 4 3" xfId="33792"/>
    <cellStyle name="Heading 15 2 3 4 4" xfId="39138"/>
    <cellStyle name="Heading 15 2 3 5" xfId="8439"/>
    <cellStyle name="Heading 15 2 3 5 2" xfId="33397"/>
    <cellStyle name="Heading 15 2 3 5 3" xfId="38743"/>
    <cellStyle name="Heading 15 2 3 6" xfId="13900"/>
    <cellStyle name="Heading 15 2 3 7" xfId="13486"/>
    <cellStyle name="Heading 15 2 3 8" xfId="8320"/>
    <cellStyle name="Heading 15 2 3 9" xfId="16922"/>
    <cellStyle name="Heading 15 2 4" xfId="6516"/>
    <cellStyle name="Heading 15 3" xfId="3024"/>
    <cellStyle name="Heading 15 3 2" xfId="5751"/>
    <cellStyle name="Heading 15 3 2 10" xfId="18550"/>
    <cellStyle name="Heading 15 3 2 11" xfId="19330"/>
    <cellStyle name="Heading 15 3 2 12" xfId="20095"/>
    <cellStyle name="Heading 15 3 2 13" xfId="21124"/>
    <cellStyle name="Heading 15 3 2 14" xfId="21969"/>
    <cellStyle name="Heading 15 3 2 15" xfId="22713"/>
    <cellStyle name="Heading 15 3 2 16" xfId="23673"/>
    <cellStyle name="Heading 15 3 2 17" xfId="24371"/>
    <cellStyle name="Heading 15 3 2 18" xfId="25069"/>
    <cellStyle name="Heading 15 3 2 19" xfId="25714"/>
    <cellStyle name="Heading 15 3 2 2" xfId="10701"/>
    <cellStyle name="Heading 15 3 2 2 2" xfId="28350"/>
    <cellStyle name="Heading 15 3 2 2 3" xfId="34198"/>
    <cellStyle name="Heading 15 3 2 2 4" xfId="39560"/>
    <cellStyle name="Heading 15 3 2 20" xfId="26364"/>
    <cellStyle name="Heading 15 3 2 21" xfId="27201"/>
    <cellStyle name="Heading 15 3 2 22" xfId="32361"/>
    <cellStyle name="Heading 15 3 2 23" xfId="37592"/>
    <cellStyle name="Heading 15 3 2 3" xfId="11742"/>
    <cellStyle name="Heading 15 3 2 3 2" xfId="28351"/>
    <cellStyle name="Heading 15 3 2 3 3" xfId="35014"/>
    <cellStyle name="Heading 15 3 2 3 4" xfId="40485"/>
    <cellStyle name="Heading 15 3 2 4" xfId="12837"/>
    <cellStyle name="Heading 15 3 2 4 2" xfId="28352"/>
    <cellStyle name="Heading 15 3 2 4 3" xfId="35967"/>
    <cellStyle name="Heading 15 3 2 4 4" xfId="41438"/>
    <cellStyle name="Heading 15 3 2 5" xfId="8685"/>
    <cellStyle name="Heading 15 3 2 5 2" xfId="36931"/>
    <cellStyle name="Heading 15 3 2 5 3" xfId="42402"/>
    <cellStyle name="Heading 15 3 2 6" xfId="14750"/>
    <cellStyle name="Heading 15 3 2 7" xfId="15785"/>
    <cellStyle name="Heading 15 3 2 8" xfId="16574"/>
    <cellStyle name="Heading 15 3 2 9" xfId="17635"/>
    <cellStyle name="Heading 15 3 3" xfId="7324"/>
    <cellStyle name="Heading 15 4" xfId="4464"/>
    <cellStyle name="Heading 15 4 10" xfId="7602"/>
    <cellStyle name="Heading 15 4 11" xfId="18971"/>
    <cellStyle name="Heading 15 4 12" xfId="8504"/>
    <cellStyle name="Heading 15 4 13" xfId="8842"/>
    <cellStyle name="Heading 15 4 14" xfId="21641"/>
    <cellStyle name="Heading 15 4 15" xfId="18320"/>
    <cellStyle name="Heading 15 4 16" xfId="14049"/>
    <cellStyle name="Heading 15 4 17" xfId="18802"/>
    <cellStyle name="Heading 15 4 18" xfId="7543"/>
    <cellStyle name="Heading 15 4 19" xfId="24861"/>
    <cellStyle name="Heading 15 4 2" xfId="9629"/>
    <cellStyle name="Heading 15 4 2 2" xfId="28353"/>
    <cellStyle name="Heading 15 4 2 3" xfId="33605"/>
    <cellStyle name="Heading 15 4 2 4" xfId="38951"/>
    <cellStyle name="Heading 15 4 20" xfId="25823"/>
    <cellStyle name="Heading 15 4 21" xfId="25851"/>
    <cellStyle name="Heading 15 4 22" xfId="31735"/>
    <cellStyle name="Heading 15 4 23" xfId="31534"/>
    <cellStyle name="Heading 15 4 3" xfId="6828"/>
    <cellStyle name="Heading 15 4 3 2" xfId="28354"/>
    <cellStyle name="Heading 15 4 3 3" xfId="32984"/>
    <cellStyle name="Heading 15 4 3 4" xfId="38202"/>
    <cellStyle name="Heading 15 4 4" xfId="8971"/>
    <cellStyle name="Heading 15 4 4 2" xfId="28355"/>
    <cellStyle name="Heading 15 4 4 3" xfId="34033"/>
    <cellStyle name="Heading 15 4 4 4" xfId="39395"/>
    <cellStyle name="Heading 15 4 5" xfId="8109"/>
    <cellStyle name="Heading 15 4 5 2" xfId="33163"/>
    <cellStyle name="Heading 15 4 5 3" xfId="38381"/>
    <cellStyle name="Heading 15 4 6" xfId="13921"/>
    <cellStyle name="Heading 15 4 7" xfId="15234"/>
    <cellStyle name="Heading 15 4 8" xfId="16058"/>
    <cellStyle name="Heading 15 4 9" xfId="17068"/>
    <cellStyle name="Heading 15 5" xfId="8507"/>
    <cellStyle name="Heading 16" xfId="1344"/>
    <cellStyle name="Heading 16 2" xfId="1345"/>
    <cellStyle name="Heading 16 2 2" xfId="3028"/>
    <cellStyle name="Heading 16 2 2 2" xfId="5755"/>
    <cellStyle name="Heading 16 2 2 2 10" xfId="18554"/>
    <cellStyle name="Heading 16 2 2 2 11" xfId="19334"/>
    <cellStyle name="Heading 16 2 2 2 12" xfId="20099"/>
    <cellStyle name="Heading 16 2 2 2 13" xfId="21128"/>
    <cellStyle name="Heading 16 2 2 2 14" xfId="21973"/>
    <cellStyle name="Heading 16 2 2 2 15" xfId="22717"/>
    <cellStyle name="Heading 16 2 2 2 16" xfId="23677"/>
    <cellStyle name="Heading 16 2 2 2 17" xfId="24375"/>
    <cellStyle name="Heading 16 2 2 2 18" xfId="25073"/>
    <cellStyle name="Heading 16 2 2 2 19" xfId="25718"/>
    <cellStyle name="Heading 16 2 2 2 2" xfId="10705"/>
    <cellStyle name="Heading 16 2 2 2 2 2" xfId="28356"/>
    <cellStyle name="Heading 16 2 2 2 2 3" xfId="34202"/>
    <cellStyle name="Heading 16 2 2 2 2 4" xfId="39564"/>
    <cellStyle name="Heading 16 2 2 2 20" xfId="26368"/>
    <cellStyle name="Heading 16 2 2 2 21" xfId="27205"/>
    <cellStyle name="Heading 16 2 2 2 22" xfId="32365"/>
    <cellStyle name="Heading 16 2 2 2 23" xfId="37596"/>
    <cellStyle name="Heading 16 2 2 2 3" xfId="11746"/>
    <cellStyle name="Heading 16 2 2 2 3 2" xfId="28357"/>
    <cellStyle name="Heading 16 2 2 2 3 3" xfId="35018"/>
    <cellStyle name="Heading 16 2 2 2 3 4" xfId="40489"/>
    <cellStyle name="Heading 16 2 2 2 4" xfId="12841"/>
    <cellStyle name="Heading 16 2 2 2 4 2" xfId="28358"/>
    <cellStyle name="Heading 16 2 2 2 4 3" xfId="35971"/>
    <cellStyle name="Heading 16 2 2 2 4 4" xfId="41442"/>
    <cellStyle name="Heading 16 2 2 2 5" xfId="8606"/>
    <cellStyle name="Heading 16 2 2 2 5 2" xfId="36935"/>
    <cellStyle name="Heading 16 2 2 2 5 3" xfId="42406"/>
    <cellStyle name="Heading 16 2 2 2 6" xfId="14754"/>
    <cellStyle name="Heading 16 2 2 2 7" xfId="15789"/>
    <cellStyle name="Heading 16 2 2 2 8" xfId="16578"/>
    <cellStyle name="Heading 16 2 2 2 9" xfId="17639"/>
    <cellStyle name="Heading 16 2 2 3" xfId="13164"/>
    <cellStyle name="Heading 16 2 3" xfId="4461"/>
    <cellStyle name="Heading 16 2 3 10" xfId="8754"/>
    <cellStyle name="Heading 16 2 3 11" xfId="8958"/>
    <cellStyle name="Heading 16 2 3 12" xfId="19742"/>
    <cellStyle name="Heading 16 2 3 13" xfId="8694"/>
    <cellStyle name="Heading 16 2 3 14" xfId="6998"/>
    <cellStyle name="Heading 16 2 3 15" xfId="18626"/>
    <cellStyle name="Heading 16 2 3 16" xfId="7408"/>
    <cellStyle name="Heading 16 2 3 17" xfId="14195"/>
    <cellStyle name="Heading 16 2 3 18" xfId="24602"/>
    <cellStyle name="Heading 16 2 3 19" xfId="24858"/>
    <cellStyle name="Heading 16 2 3 2" xfId="9626"/>
    <cellStyle name="Heading 16 2 3 2 2" xfId="28359"/>
    <cellStyle name="Heading 16 2 3 2 3" xfId="33602"/>
    <cellStyle name="Heading 16 2 3 2 4" xfId="38948"/>
    <cellStyle name="Heading 16 2 3 20" xfId="25829"/>
    <cellStyle name="Heading 16 2 3 21" xfId="23321"/>
    <cellStyle name="Heading 16 2 3 22" xfId="31732"/>
    <cellStyle name="Heading 16 2 3 23" xfId="31538"/>
    <cellStyle name="Heading 16 2 3 3" xfId="9897"/>
    <cellStyle name="Heading 16 2 3 3 2" xfId="28360"/>
    <cellStyle name="Heading 16 2 3 3 3" xfId="32986"/>
    <cellStyle name="Heading 16 2 3 3 4" xfId="38204"/>
    <cellStyle name="Heading 16 2 3 4" xfId="12236"/>
    <cellStyle name="Heading 16 2 3 4 2" xfId="28361"/>
    <cellStyle name="Heading 16 2 3 4 3" xfId="35541"/>
    <cellStyle name="Heading 16 2 3 4 4" xfId="41012"/>
    <cellStyle name="Heading 16 2 3 5" xfId="8648"/>
    <cellStyle name="Heading 16 2 3 5 2" xfId="33097"/>
    <cellStyle name="Heading 16 2 3 5 3" xfId="38315"/>
    <cellStyle name="Heading 16 2 3 6" xfId="10877"/>
    <cellStyle name="Heading 16 2 3 7" xfId="7441"/>
    <cellStyle name="Heading 16 2 3 8" xfId="7624"/>
    <cellStyle name="Heading 16 2 3 9" xfId="16413"/>
    <cellStyle name="Heading 16 2 4" xfId="7737"/>
    <cellStyle name="Heading 16 3" xfId="3026"/>
    <cellStyle name="Heading 16 3 2" xfId="5753"/>
    <cellStyle name="Heading 16 3 2 10" xfId="18552"/>
    <cellStyle name="Heading 16 3 2 11" xfId="19332"/>
    <cellStyle name="Heading 16 3 2 12" xfId="20097"/>
    <cellStyle name="Heading 16 3 2 13" xfId="21126"/>
    <cellStyle name="Heading 16 3 2 14" xfId="21971"/>
    <cellStyle name="Heading 16 3 2 15" xfId="22715"/>
    <cellStyle name="Heading 16 3 2 16" xfId="23675"/>
    <cellStyle name="Heading 16 3 2 17" xfId="24373"/>
    <cellStyle name="Heading 16 3 2 18" xfId="25071"/>
    <cellStyle name="Heading 16 3 2 19" xfId="25716"/>
    <cellStyle name="Heading 16 3 2 2" xfId="10703"/>
    <cellStyle name="Heading 16 3 2 2 2" xfId="28362"/>
    <cellStyle name="Heading 16 3 2 2 3" xfId="34200"/>
    <cellStyle name="Heading 16 3 2 2 4" xfId="39562"/>
    <cellStyle name="Heading 16 3 2 20" xfId="26366"/>
    <cellStyle name="Heading 16 3 2 21" xfId="27203"/>
    <cellStyle name="Heading 16 3 2 22" xfId="32363"/>
    <cellStyle name="Heading 16 3 2 23" xfId="37594"/>
    <cellStyle name="Heading 16 3 2 3" xfId="11744"/>
    <cellStyle name="Heading 16 3 2 3 2" xfId="28363"/>
    <cellStyle name="Heading 16 3 2 3 3" xfId="35016"/>
    <cellStyle name="Heading 16 3 2 3 4" xfId="40487"/>
    <cellStyle name="Heading 16 3 2 4" xfId="12839"/>
    <cellStyle name="Heading 16 3 2 4 2" xfId="28364"/>
    <cellStyle name="Heading 16 3 2 4 3" xfId="35969"/>
    <cellStyle name="Heading 16 3 2 4 4" xfId="41440"/>
    <cellStyle name="Heading 16 3 2 5" xfId="8043"/>
    <cellStyle name="Heading 16 3 2 5 2" xfId="36933"/>
    <cellStyle name="Heading 16 3 2 5 3" xfId="42404"/>
    <cellStyle name="Heading 16 3 2 6" xfId="14752"/>
    <cellStyle name="Heading 16 3 2 7" xfId="15787"/>
    <cellStyle name="Heading 16 3 2 8" xfId="16576"/>
    <cellStyle name="Heading 16 3 2 9" xfId="17637"/>
    <cellStyle name="Heading 16 3 3" xfId="7421"/>
    <cellStyle name="Heading 16 4" xfId="4462"/>
    <cellStyle name="Heading 16 4 10" xfId="7782"/>
    <cellStyle name="Heading 16 4 11" xfId="18943"/>
    <cellStyle name="Heading 16 4 12" xfId="17461"/>
    <cellStyle name="Heading 16 4 13" xfId="7213"/>
    <cellStyle name="Heading 16 4 14" xfId="8863"/>
    <cellStyle name="Heading 16 4 15" xfId="17282"/>
    <cellStyle name="Heading 16 4 16" xfId="22199"/>
    <cellStyle name="Heading 16 4 17" xfId="23449"/>
    <cellStyle name="Heading 16 4 18" xfId="20686"/>
    <cellStyle name="Heading 16 4 19" xfId="25185"/>
    <cellStyle name="Heading 16 4 2" xfId="9627"/>
    <cellStyle name="Heading 16 4 2 2" xfId="28365"/>
    <cellStyle name="Heading 16 4 2 3" xfId="33603"/>
    <cellStyle name="Heading 16 4 2 4" xfId="38949"/>
    <cellStyle name="Heading 16 4 20" xfId="9040"/>
    <cellStyle name="Heading 16 4 21" xfId="12372"/>
    <cellStyle name="Heading 16 4 22" xfId="31733"/>
    <cellStyle name="Heading 16 4 23" xfId="32139"/>
    <cellStyle name="Heading 16 4 3" xfId="6829"/>
    <cellStyle name="Heading 16 4 3 2" xfId="28366"/>
    <cellStyle name="Heading 16 4 3 3" xfId="33723"/>
    <cellStyle name="Heading 16 4 3 4" xfId="39069"/>
    <cellStyle name="Heading 16 4 4" xfId="6449"/>
    <cellStyle name="Heading 16 4 4 2" xfId="28367"/>
    <cellStyle name="Heading 16 4 4 3" xfId="32938"/>
    <cellStyle name="Heading 16 4 4 4" xfId="38156"/>
    <cellStyle name="Heading 16 4 5" xfId="7842"/>
    <cellStyle name="Heading 16 4 5 2" xfId="33273"/>
    <cellStyle name="Heading 16 4 5 3" xfId="38491"/>
    <cellStyle name="Heading 16 4 6" xfId="13454"/>
    <cellStyle name="Heading 16 4 7" xfId="9566"/>
    <cellStyle name="Heading 16 4 8" xfId="16192"/>
    <cellStyle name="Heading 16 4 9" xfId="8531"/>
    <cellStyle name="Heading 16 5" xfId="7146"/>
    <cellStyle name="Heading 17" xfId="1346"/>
    <cellStyle name="Heading 17 2" xfId="1347"/>
    <cellStyle name="Heading 17 2 2" xfId="3030"/>
    <cellStyle name="Heading 17 2 2 2" xfId="5757"/>
    <cellStyle name="Heading 17 2 2 2 10" xfId="18556"/>
    <cellStyle name="Heading 17 2 2 2 11" xfId="19336"/>
    <cellStyle name="Heading 17 2 2 2 12" xfId="20101"/>
    <cellStyle name="Heading 17 2 2 2 13" xfId="21130"/>
    <cellStyle name="Heading 17 2 2 2 14" xfId="21975"/>
    <cellStyle name="Heading 17 2 2 2 15" xfId="22719"/>
    <cellStyle name="Heading 17 2 2 2 16" xfId="23679"/>
    <cellStyle name="Heading 17 2 2 2 17" xfId="24377"/>
    <cellStyle name="Heading 17 2 2 2 18" xfId="25075"/>
    <cellStyle name="Heading 17 2 2 2 19" xfId="25720"/>
    <cellStyle name="Heading 17 2 2 2 2" xfId="10707"/>
    <cellStyle name="Heading 17 2 2 2 2 2" xfId="28368"/>
    <cellStyle name="Heading 17 2 2 2 2 3" xfId="34204"/>
    <cellStyle name="Heading 17 2 2 2 2 4" xfId="39566"/>
    <cellStyle name="Heading 17 2 2 2 20" xfId="26370"/>
    <cellStyle name="Heading 17 2 2 2 21" xfId="27207"/>
    <cellStyle name="Heading 17 2 2 2 22" xfId="32367"/>
    <cellStyle name="Heading 17 2 2 2 23" xfId="37598"/>
    <cellStyle name="Heading 17 2 2 2 3" xfId="11748"/>
    <cellStyle name="Heading 17 2 2 2 3 2" xfId="28369"/>
    <cellStyle name="Heading 17 2 2 2 3 3" xfId="35020"/>
    <cellStyle name="Heading 17 2 2 2 3 4" xfId="40491"/>
    <cellStyle name="Heading 17 2 2 2 4" xfId="12843"/>
    <cellStyle name="Heading 17 2 2 2 4 2" xfId="28370"/>
    <cellStyle name="Heading 17 2 2 2 4 3" xfId="35973"/>
    <cellStyle name="Heading 17 2 2 2 4 4" xfId="41444"/>
    <cellStyle name="Heading 17 2 2 2 5" xfId="7528"/>
    <cellStyle name="Heading 17 2 2 2 5 2" xfId="36937"/>
    <cellStyle name="Heading 17 2 2 2 5 3" xfId="42408"/>
    <cellStyle name="Heading 17 2 2 2 6" xfId="14756"/>
    <cellStyle name="Heading 17 2 2 2 7" xfId="15791"/>
    <cellStyle name="Heading 17 2 2 2 8" xfId="16580"/>
    <cellStyle name="Heading 17 2 2 2 9" xfId="17641"/>
    <cellStyle name="Heading 17 2 2 3" xfId="12974"/>
    <cellStyle name="Heading 17 2 3" xfId="4458"/>
    <cellStyle name="Heading 17 2 3 10" xfId="12494"/>
    <cellStyle name="Heading 17 2 3 11" xfId="18323"/>
    <cellStyle name="Heading 17 2 3 12" xfId="12065"/>
    <cellStyle name="Heading 17 2 3 13" xfId="9306"/>
    <cellStyle name="Heading 17 2 3 14" xfId="9287"/>
    <cellStyle name="Heading 17 2 3 15" xfId="17167"/>
    <cellStyle name="Heading 17 2 3 16" xfId="15365"/>
    <cellStyle name="Heading 17 2 3 17" xfId="18899"/>
    <cellStyle name="Heading 17 2 3 18" xfId="7996"/>
    <cellStyle name="Heading 17 2 3 19" xfId="9792"/>
    <cellStyle name="Heading 17 2 3 2" xfId="9623"/>
    <cellStyle name="Heading 17 2 3 2 2" xfId="28371"/>
    <cellStyle name="Heading 17 2 3 2 3" xfId="33599"/>
    <cellStyle name="Heading 17 2 3 2 4" xfId="38945"/>
    <cellStyle name="Heading 17 2 3 20" xfId="25832"/>
    <cellStyle name="Heading 17 2 3 21" xfId="25126"/>
    <cellStyle name="Heading 17 2 3 22" xfId="31729"/>
    <cellStyle name="Heading 17 2 3 23" xfId="32793"/>
    <cellStyle name="Heading 17 2 3 3" xfId="9896"/>
    <cellStyle name="Heading 17 2 3 3 2" xfId="28372"/>
    <cellStyle name="Heading 17 2 3 3 3" xfId="32988"/>
    <cellStyle name="Heading 17 2 3 3 4" xfId="38206"/>
    <cellStyle name="Heading 17 2 3 4" xfId="8767"/>
    <cellStyle name="Heading 17 2 3 4 2" xfId="28373"/>
    <cellStyle name="Heading 17 2 3 4 3" xfId="33409"/>
    <cellStyle name="Heading 17 2 3 4 4" xfId="38755"/>
    <cellStyle name="Heading 17 2 3 5" xfId="13536"/>
    <cellStyle name="Heading 17 2 3 5 2" xfId="33164"/>
    <cellStyle name="Heading 17 2 3 5 3" xfId="38382"/>
    <cellStyle name="Heading 17 2 3 6" xfId="8663"/>
    <cellStyle name="Heading 17 2 3 7" xfId="7691"/>
    <cellStyle name="Heading 17 2 3 8" xfId="15555"/>
    <cellStyle name="Heading 17 2 3 9" xfId="17071"/>
    <cellStyle name="Heading 17 2 4" xfId="9000"/>
    <cellStyle name="Heading 17 3" xfId="3029"/>
    <cellStyle name="Heading 17 3 2" xfId="5756"/>
    <cellStyle name="Heading 17 3 2 10" xfId="18555"/>
    <cellStyle name="Heading 17 3 2 11" xfId="19335"/>
    <cellStyle name="Heading 17 3 2 12" xfId="20100"/>
    <cellStyle name="Heading 17 3 2 13" xfId="21129"/>
    <cellStyle name="Heading 17 3 2 14" xfId="21974"/>
    <cellStyle name="Heading 17 3 2 15" xfId="22718"/>
    <cellStyle name="Heading 17 3 2 16" xfId="23678"/>
    <cellStyle name="Heading 17 3 2 17" xfId="24376"/>
    <cellStyle name="Heading 17 3 2 18" xfId="25074"/>
    <cellStyle name="Heading 17 3 2 19" xfId="25719"/>
    <cellStyle name="Heading 17 3 2 2" xfId="10706"/>
    <cellStyle name="Heading 17 3 2 2 2" xfId="28374"/>
    <cellStyle name="Heading 17 3 2 2 3" xfId="34203"/>
    <cellStyle name="Heading 17 3 2 2 4" xfId="39565"/>
    <cellStyle name="Heading 17 3 2 20" xfId="26369"/>
    <cellStyle name="Heading 17 3 2 21" xfId="27206"/>
    <cellStyle name="Heading 17 3 2 22" xfId="32366"/>
    <cellStyle name="Heading 17 3 2 23" xfId="37597"/>
    <cellStyle name="Heading 17 3 2 3" xfId="11747"/>
    <cellStyle name="Heading 17 3 2 3 2" xfId="28375"/>
    <cellStyle name="Heading 17 3 2 3 3" xfId="35019"/>
    <cellStyle name="Heading 17 3 2 3 4" xfId="40490"/>
    <cellStyle name="Heading 17 3 2 4" xfId="12842"/>
    <cellStyle name="Heading 17 3 2 4 2" xfId="28376"/>
    <cellStyle name="Heading 17 3 2 4 3" xfId="35972"/>
    <cellStyle name="Heading 17 3 2 4 4" xfId="41443"/>
    <cellStyle name="Heading 17 3 2 5" xfId="7271"/>
    <cellStyle name="Heading 17 3 2 5 2" xfId="36936"/>
    <cellStyle name="Heading 17 3 2 5 3" xfId="42407"/>
    <cellStyle name="Heading 17 3 2 6" xfId="14755"/>
    <cellStyle name="Heading 17 3 2 7" xfId="15790"/>
    <cellStyle name="Heading 17 3 2 8" xfId="16579"/>
    <cellStyle name="Heading 17 3 2 9" xfId="17640"/>
    <cellStyle name="Heading 17 3 3" xfId="12964"/>
    <cellStyle name="Heading 17 4" xfId="4459"/>
    <cellStyle name="Heading 17 4 10" xfId="17150"/>
    <cellStyle name="Heading 17 4 11" xfId="18696"/>
    <cellStyle name="Heading 17 4 12" xfId="19716"/>
    <cellStyle name="Heading 17 4 13" xfId="19499"/>
    <cellStyle name="Heading 17 4 14" xfId="6527"/>
    <cellStyle name="Heading 17 4 15" xfId="18274"/>
    <cellStyle name="Heading 17 4 16" xfId="22124"/>
    <cellStyle name="Heading 17 4 17" xfId="23448"/>
    <cellStyle name="Heading 17 4 18" xfId="24754"/>
    <cellStyle name="Heading 17 4 19" xfId="25188"/>
    <cellStyle name="Heading 17 4 2" xfId="9624"/>
    <cellStyle name="Heading 17 4 2 2" xfId="28377"/>
    <cellStyle name="Heading 17 4 2 3" xfId="33600"/>
    <cellStyle name="Heading 17 4 2 4" xfId="38946"/>
    <cellStyle name="Heading 17 4 20" xfId="15153"/>
    <cellStyle name="Heading 17 4 21" xfId="22455"/>
    <cellStyle name="Heading 17 4 22" xfId="31730"/>
    <cellStyle name="Heading 17 4 23" xfId="32659"/>
    <cellStyle name="Heading 17 4 3" xfId="6830"/>
    <cellStyle name="Heading 17 4 3 2" xfId="28378"/>
    <cellStyle name="Heading 17 4 3 3" xfId="33722"/>
    <cellStyle name="Heading 17 4 3 4" xfId="39068"/>
    <cellStyle name="Heading 17 4 4" xfId="8465"/>
    <cellStyle name="Heading 17 4 4 2" xfId="28379"/>
    <cellStyle name="Heading 17 4 4 3" xfId="34391"/>
    <cellStyle name="Heading 17 4 4 4" xfId="39844"/>
    <cellStyle name="Heading 17 4 5" xfId="12881"/>
    <cellStyle name="Heading 17 4 5 2" xfId="33649"/>
    <cellStyle name="Heading 17 4 5 3" xfId="38995"/>
    <cellStyle name="Heading 17 4 6" xfId="13748"/>
    <cellStyle name="Heading 17 4 7" xfId="10011"/>
    <cellStyle name="Heading 17 4 8" xfId="15932"/>
    <cellStyle name="Heading 17 4 9" xfId="16888"/>
    <cellStyle name="Heading 17 5" xfId="9422"/>
    <cellStyle name="HEADING 18" xfId="1348"/>
    <cellStyle name="HEADING 18 2" xfId="4457"/>
    <cellStyle name="HEADING 19" xfId="1349"/>
    <cellStyle name="HEADING 19 2" xfId="4452"/>
    <cellStyle name="Heading 2 10" xfId="5386"/>
    <cellStyle name="Heading 2 11" xfId="6"/>
    <cellStyle name="Heading 2 2" xfId="1350"/>
    <cellStyle name="Heading 2 2 2" xfId="1351"/>
    <cellStyle name="Heading 2 2 2 2" xfId="4450"/>
    <cellStyle name="Heading 2 2 3" xfId="1352"/>
    <cellStyle name="Heading 2 2 3 2" xfId="4443"/>
    <cellStyle name="Heading 2 2 4" xfId="1353"/>
    <cellStyle name="Heading 2 2 4 2" xfId="4442"/>
    <cellStyle name="Heading 2 2 5" xfId="1354"/>
    <cellStyle name="Heading 2 2 5 2" xfId="4441"/>
    <cellStyle name="Heading 2 2 6" xfId="1355"/>
    <cellStyle name="Heading 2 2 6 2" xfId="4440"/>
    <cellStyle name="Heading 2 2 7" xfId="1356"/>
    <cellStyle name="Heading 2 2 7 2" xfId="4439"/>
    <cellStyle name="Heading 2 2 8" xfId="4451"/>
    <cellStyle name="Heading 2 3" xfId="1357"/>
    <cellStyle name="Heading 2 3 2" xfId="4438"/>
    <cellStyle name="Heading 2 4" xfId="1358"/>
    <cellStyle name="Heading 2 4 2" xfId="4436"/>
    <cellStyle name="Heading 2 5" xfId="1359"/>
    <cellStyle name="Heading 2 5 2" xfId="1360"/>
    <cellStyle name="Heading 2 5 2 2" xfId="4434"/>
    <cellStyle name="Heading 2 5 3" xfId="1361"/>
    <cellStyle name="Heading 2 5 3 2" xfId="4433"/>
    <cellStyle name="Heading 2 5 4" xfId="1362"/>
    <cellStyle name="Heading 2 5 4 2" xfId="1363"/>
    <cellStyle name="Heading 2 5 4 2 2" xfId="4431"/>
    <cellStyle name="Heading 2 5 4 3" xfId="1364"/>
    <cellStyle name="Heading 2 5 4 3 2" xfId="1365"/>
    <cellStyle name="Heading 2 5 4 3 2 2" xfId="4429"/>
    <cellStyle name="Heading 2 5 4 3 3" xfId="4430"/>
    <cellStyle name="Heading 2 5 4 4" xfId="1366"/>
    <cellStyle name="Heading 2 5 4 4 2" xfId="4428"/>
    <cellStyle name="Heading 2 5 4 5" xfId="4432"/>
    <cellStyle name="Heading 2 5 5" xfId="1367"/>
    <cellStyle name="Heading 2 5 5 2" xfId="1368"/>
    <cellStyle name="Heading 2 5 5 2 2" xfId="4426"/>
    <cellStyle name="Heading 2 5 5 3" xfId="4427"/>
    <cellStyle name="Heading 2 5 6" xfId="4435"/>
    <cellStyle name="Heading 2 6" xfId="1369"/>
    <cellStyle name="Heading 2 6 2" xfId="1370"/>
    <cellStyle name="Heading 2 6 2 2" xfId="4424"/>
    <cellStyle name="Heading 2 6 3" xfId="1371"/>
    <cellStyle name="Heading 2 6 3 2" xfId="1372"/>
    <cellStyle name="Heading 2 6 3 2 2" xfId="4422"/>
    <cellStyle name="Heading 2 6 3 3" xfId="4423"/>
    <cellStyle name="Heading 2 6 4" xfId="4425"/>
    <cellStyle name="Heading 2 7" xfId="1373"/>
    <cellStyle name="Heading 2 7 2" xfId="4421"/>
    <cellStyle name="Heading 2 8" xfId="1374"/>
    <cellStyle name="Heading 2 8 2" xfId="1375"/>
    <cellStyle name="Heading 2 8 2 2" xfId="4419"/>
    <cellStyle name="Heading 2 8 3" xfId="1376"/>
    <cellStyle name="Heading 2 8 3 2" xfId="4418"/>
    <cellStyle name="Heading 2 8 4" xfId="4420"/>
    <cellStyle name="Heading 2 9" xfId="6359"/>
    <cellStyle name="HEADING 20" xfId="1377"/>
    <cellStyle name="HEADING 20 2" xfId="4417"/>
    <cellStyle name="HEADING 21" xfId="1378"/>
    <cellStyle name="HEADING 21 2" xfId="4414"/>
    <cellStyle name="Heading 22" xfId="1379"/>
    <cellStyle name="Heading 22 2" xfId="1380"/>
    <cellStyle name="Heading 22 2 2" xfId="3037"/>
    <cellStyle name="Heading 22 2 2 2" xfId="5764"/>
    <cellStyle name="Heading 22 2 2 2 10" xfId="18563"/>
    <cellStyle name="Heading 22 2 2 2 11" xfId="19343"/>
    <cellStyle name="Heading 22 2 2 2 12" xfId="20108"/>
    <cellStyle name="Heading 22 2 2 2 13" xfId="21137"/>
    <cellStyle name="Heading 22 2 2 2 14" xfId="21982"/>
    <cellStyle name="Heading 22 2 2 2 15" xfId="22726"/>
    <cellStyle name="Heading 22 2 2 2 16" xfId="23686"/>
    <cellStyle name="Heading 22 2 2 2 17" xfId="24384"/>
    <cellStyle name="Heading 22 2 2 2 18" xfId="25082"/>
    <cellStyle name="Heading 22 2 2 2 19" xfId="25727"/>
    <cellStyle name="Heading 22 2 2 2 2" xfId="10714"/>
    <cellStyle name="Heading 22 2 2 2 2 2" xfId="28380"/>
    <cellStyle name="Heading 22 2 2 2 2 3" xfId="34211"/>
    <cellStyle name="Heading 22 2 2 2 2 4" xfId="39573"/>
    <cellStyle name="Heading 22 2 2 2 20" xfId="26377"/>
    <cellStyle name="Heading 22 2 2 2 21" xfId="27214"/>
    <cellStyle name="Heading 22 2 2 2 22" xfId="32374"/>
    <cellStyle name="Heading 22 2 2 2 23" xfId="37605"/>
    <cellStyle name="Heading 22 2 2 2 3" xfId="11755"/>
    <cellStyle name="Heading 22 2 2 2 3 2" xfId="28381"/>
    <cellStyle name="Heading 22 2 2 2 3 3" xfId="35027"/>
    <cellStyle name="Heading 22 2 2 2 3 4" xfId="40498"/>
    <cellStyle name="Heading 22 2 2 2 4" xfId="12850"/>
    <cellStyle name="Heading 22 2 2 2 4 2" xfId="28382"/>
    <cellStyle name="Heading 22 2 2 2 4 3" xfId="35980"/>
    <cellStyle name="Heading 22 2 2 2 4 4" xfId="41451"/>
    <cellStyle name="Heading 22 2 2 2 5" xfId="7339"/>
    <cellStyle name="Heading 22 2 2 2 5 2" xfId="36944"/>
    <cellStyle name="Heading 22 2 2 2 5 3" xfId="42415"/>
    <cellStyle name="Heading 22 2 2 2 6" xfId="14763"/>
    <cellStyle name="Heading 22 2 2 2 7" xfId="15798"/>
    <cellStyle name="Heading 22 2 2 2 8" xfId="16587"/>
    <cellStyle name="Heading 22 2 2 2 9" xfId="17648"/>
    <cellStyle name="Heading 22 2 2 3" xfId="6807"/>
    <cellStyle name="Heading 22 2 3" xfId="4412"/>
    <cellStyle name="Heading 22 2 3 10" xfId="15079"/>
    <cellStyle name="Heading 22 2 3 11" xfId="18970"/>
    <cellStyle name="Heading 22 2 3 12" xfId="15393"/>
    <cellStyle name="Heading 22 2 3 13" xfId="13603"/>
    <cellStyle name="Heading 22 2 3 14" xfId="21624"/>
    <cellStyle name="Heading 22 2 3 15" xfId="17312"/>
    <cellStyle name="Heading 22 2 3 16" xfId="13344"/>
    <cellStyle name="Heading 22 2 3 17" xfId="7648"/>
    <cellStyle name="Heading 22 2 3 18" xfId="7160"/>
    <cellStyle name="Heading 22 2 3 19" xfId="25183"/>
    <cellStyle name="Heading 22 2 3 2" xfId="9588"/>
    <cellStyle name="Heading 22 2 3 2 2" xfId="28383"/>
    <cellStyle name="Heading 22 2 3 2 3" xfId="33584"/>
    <cellStyle name="Heading 22 2 3 2 4" xfId="38930"/>
    <cellStyle name="Heading 22 2 3 20" xfId="25821"/>
    <cellStyle name="Heading 22 2 3 21" xfId="15314"/>
    <cellStyle name="Heading 22 2 3 22" xfId="31714"/>
    <cellStyle name="Heading 22 2 3 23" xfId="31528"/>
    <cellStyle name="Heading 22 2 3 3" xfId="6845"/>
    <cellStyle name="Heading 22 2 3 3 2" xfId="28384"/>
    <cellStyle name="Heading 22 2 3 3 3" xfId="32995"/>
    <cellStyle name="Heading 22 2 3 3 4" xfId="38213"/>
    <cellStyle name="Heading 22 2 3 4" xfId="8973"/>
    <cellStyle name="Heading 22 2 3 4 2" xfId="28385"/>
    <cellStyle name="Heading 22 2 3 4 3" xfId="34323"/>
    <cellStyle name="Heading 22 2 3 4 4" xfId="39772"/>
    <cellStyle name="Heading 22 2 3 5" xfId="13540"/>
    <cellStyle name="Heading 22 2 3 5 2" xfId="33152"/>
    <cellStyle name="Heading 22 2 3 5 3" xfId="38370"/>
    <cellStyle name="Heading 22 2 3 6" xfId="9732"/>
    <cellStyle name="Heading 22 2 3 7" xfId="13600"/>
    <cellStyle name="Heading 22 2 3 8" xfId="16060"/>
    <cellStyle name="Heading 22 2 3 9" xfId="13461"/>
    <cellStyle name="Heading 22 2 4" xfId="7608"/>
    <cellStyle name="Heading 22 3" xfId="3036"/>
    <cellStyle name="Heading 22 3 2" xfId="5763"/>
    <cellStyle name="Heading 22 3 2 10" xfId="18562"/>
    <cellStyle name="Heading 22 3 2 11" xfId="19342"/>
    <cellStyle name="Heading 22 3 2 12" xfId="20107"/>
    <cellStyle name="Heading 22 3 2 13" xfId="21136"/>
    <cellStyle name="Heading 22 3 2 14" xfId="21981"/>
    <cellStyle name="Heading 22 3 2 15" xfId="22725"/>
    <cellStyle name="Heading 22 3 2 16" xfId="23685"/>
    <cellStyle name="Heading 22 3 2 17" xfId="24383"/>
    <cellStyle name="Heading 22 3 2 18" xfId="25081"/>
    <cellStyle name="Heading 22 3 2 19" xfId="25726"/>
    <cellStyle name="Heading 22 3 2 2" xfId="10713"/>
    <cellStyle name="Heading 22 3 2 2 2" xfId="28386"/>
    <cellStyle name="Heading 22 3 2 2 3" xfId="34210"/>
    <cellStyle name="Heading 22 3 2 2 4" xfId="39572"/>
    <cellStyle name="Heading 22 3 2 20" xfId="26376"/>
    <cellStyle name="Heading 22 3 2 21" xfId="27213"/>
    <cellStyle name="Heading 22 3 2 22" xfId="32373"/>
    <cellStyle name="Heading 22 3 2 23" xfId="37604"/>
    <cellStyle name="Heading 22 3 2 3" xfId="11754"/>
    <cellStyle name="Heading 22 3 2 3 2" xfId="28387"/>
    <cellStyle name="Heading 22 3 2 3 3" xfId="35026"/>
    <cellStyle name="Heading 22 3 2 3 4" xfId="40497"/>
    <cellStyle name="Heading 22 3 2 4" xfId="12849"/>
    <cellStyle name="Heading 22 3 2 4 2" xfId="28388"/>
    <cellStyle name="Heading 22 3 2 4 3" xfId="35979"/>
    <cellStyle name="Heading 22 3 2 4 4" xfId="41450"/>
    <cellStyle name="Heading 22 3 2 5" xfId="12522"/>
    <cellStyle name="Heading 22 3 2 5 2" xfId="36943"/>
    <cellStyle name="Heading 22 3 2 5 3" xfId="42414"/>
    <cellStyle name="Heading 22 3 2 6" xfId="14762"/>
    <cellStyle name="Heading 22 3 2 7" xfId="15797"/>
    <cellStyle name="Heading 22 3 2 8" xfId="16586"/>
    <cellStyle name="Heading 22 3 2 9" xfId="17647"/>
    <cellStyle name="Heading 22 3 3" xfId="9606"/>
    <cellStyle name="Heading 22 4" xfId="4413"/>
    <cellStyle name="Heading 22 4 10" xfId="9091"/>
    <cellStyle name="Heading 22 4 11" xfId="10393"/>
    <cellStyle name="Heading 22 4 12" xfId="19487"/>
    <cellStyle name="Heading 22 4 13" xfId="20571"/>
    <cellStyle name="Heading 22 4 14" xfId="6562"/>
    <cellStyle name="Heading 22 4 15" xfId="22328"/>
    <cellStyle name="Heading 22 4 16" xfId="8112"/>
    <cellStyle name="Heading 22 4 17" xfId="23455"/>
    <cellStyle name="Heading 22 4 18" xfId="24149"/>
    <cellStyle name="Heading 22 4 19" xfId="8951"/>
    <cellStyle name="Heading 22 4 2" xfId="9589"/>
    <cellStyle name="Heading 22 4 2 2" xfId="28389"/>
    <cellStyle name="Heading 22 4 2 3" xfId="33585"/>
    <cellStyle name="Heading 22 4 2 4" xfId="38931"/>
    <cellStyle name="Heading 22 4 20" xfId="17775"/>
    <cellStyle name="Heading 22 4 21" xfId="13403"/>
    <cellStyle name="Heading 22 4 22" xfId="31715"/>
    <cellStyle name="Heading 22 4 23" xfId="31407"/>
    <cellStyle name="Heading 22 4 3" xfId="9883"/>
    <cellStyle name="Heading 22 4 3 2" xfId="28390"/>
    <cellStyle name="Heading 22 4 3 3" xfId="33714"/>
    <cellStyle name="Heading 22 4 3 4" xfId="39060"/>
    <cellStyle name="Heading 22 4 4" xfId="10255"/>
    <cellStyle name="Heading 22 4 4 2" xfId="28391"/>
    <cellStyle name="Heading 22 4 4 3" xfId="33303"/>
    <cellStyle name="Heading 22 4 4 4" xfId="38521"/>
    <cellStyle name="Heading 22 4 5" xfId="13294"/>
    <cellStyle name="Heading 22 4 5 2" xfId="33199"/>
    <cellStyle name="Heading 22 4 5 3" xfId="38417"/>
    <cellStyle name="Heading 22 4 6" xfId="8772"/>
    <cellStyle name="Heading 22 4 7" xfId="9519"/>
    <cellStyle name="Heading 22 4 8" xfId="9138"/>
    <cellStyle name="Heading 22 4 9" xfId="13911"/>
    <cellStyle name="Heading 22 5" xfId="7740"/>
    <cellStyle name="Heading 23" xfId="1381"/>
    <cellStyle name="Heading 23 2" xfId="1382"/>
    <cellStyle name="Heading 23 2 2" xfId="3039"/>
    <cellStyle name="Heading 23 2 2 2" xfId="5766"/>
    <cellStyle name="Heading 23 2 2 2 10" xfId="18565"/>
    <cellStyle name="Heading 23 2 2 2 11" xfId="19345"/>
    <cellStyle name="Heading 23 2 2 2 12" xfId="20110"/>
    <cellStyle name="Heading 23 2 2 2 13" xfId="21139"/>
    <cellStyle name="Heading 23 2 2 2 14" xfId="21984"/>
    <cellStyle name="Heading 23 2 2 2 15" xfId="22728"/>
    <cellStyle name="Heading 23 2 2 2 16" xfId="23688"/>
    <cellStyle name="Heading 23 2 2 2 17" xfId="24386"/>
    <cellStyle name="Heading 23 2 2 2 18" xfId="25084"/>
    <cellStyle name="Heading 23 2 2 2 19" xfId="25729"/>
    <cellStyle name="Heading 23 2 2 2 2" xfId="10716"/>
    <cellStyle name="Heading 23 2 2 2 2 2" xfId="28392"/>
    <cellStyle name="Heading 23 2 2 2 2 3" xfId="34213"/>
    <cellStyle name="Heading 23 2 2 2 2 4" xfId="39575"/>
    <cellStyle name="Heading 23 2 2 2 20" xfId="26379"/>
    <cellStyle name="Heading 23 2 2 2 21" xfId="27216"/>
    <cellStyle name="Heading 23 2 2 2 22" xfId="32376"/>
    <cellStyle name="Heading 23 2 2 2 23" xfId="37607"/>
    <cellStyle name="Heading 23 2 2 2 3" xfId="11757"/>
    <cellStyle name="Heading 23 2 2 2 3 2" xfId="28393"/>
    <cellStyle name="Heading 23 2 2 2 3 3" xfId="35029"/>
    <cellStyle name="Heading 23 2 2 2 3 4" xfId="40500"/>
    <cellStyle name="Heading 23 2 2 2 4" xfId="12852"/>
    <cellStyle name="Heading 23 2 2 2 4 2" xfId="28394"/>
    <cellStyle name="Heading 23 2 2 2 4 3" xfId="35982"/>
    <cellStyle name="Heading 23 2 2 2 4 4" xfId="41453"/>
    <cellStyle name="Heading 23 2 2 2 5" xfId="7919"/>
    <cellStyle name="Heading 23 2 2 2 5 2" xfId="36946"/>
    <cellStyle name="Heading 23 2 2 2 5 3" xfId="42417"/>
    <cellStyle name="Heading 23 2 2 2 6" xfId="14765"/>
    <cellStyle name="Heading 23 2 2 2 7" xfId="15800"/>
    <cellStyle name="Heading 23 2 2 2 8" xfId="16589"/>
    <cellStyle name="Heading 23 2 2 2 9" xfId="17650"/>
    <cellStyle name="Heading 23 2 2 3" xfId="8600"/>
    <cellStyle name="Heading 23 2 3" xfId="4410"/>
    <cellStyle name="Heading 23 2 3 10" xfId="14510"/>
    <cellStyle name="Heading 23 2 3 11" xfId="18945"/>
    <cellStyle name="Heading 23 2 3 12" xfId="7689"/>
    <cellStyle name="Heading 23 2 3 13" xfId="9685"/>
    <cellStyle name="Heading 23 2 3 14" xfId="8145"/>
    <cellStyle name="Heading 23 2 3 15" xfId="22098"/>
    <cellStyle name="Heading 23 2 3 16" xfId="6522"/>
    <cellStyle name="Heading 23 2 3 17" xfId="23451"/>
    <cellStyle name="Heading 23 2 3 18" xfId="18593"/>
    <cellStyle name="Heading 23 2 3 19" xfId="17708"/>
    <cellStyle name="Heading 23 2 3 2" xfId="9586"/>
    <cellStyle name="Heading 23 2 3 2 2" xfId="28395"/>
    <cellStyle name="Heading 23 2 3 2 3" xfId="33582"/>
    <cellStyle name="Heading 23 2 3 2 4" xfId="38928"/>
    <cellStyle name="Heading 23 2 3 20" xfId="20651"/>
    <cellStyle name="Heading 23 2 3 21" xfId="19460"/>
    <cellStyle name="Heading 23 2 3 22" xfId="31712"/>
    <cellStyle name="Heading 23 2 3 23" xfId="31516"/>
    <cellStyle name="Heading 23 2 3 3" xfId="6847"/>
    <cellStyle name="Heading 23 2 3 3 2" xfId="28396"/>
    <cellStyle name="Heading 23 2 3 3 3" xfId="34586"/>
    <cellStyle name="Heading 23 2 3 3 4" xfId="40057"/>
    <cellStyle name="Heading 23 2 3 4" xfId="6706"/>
    <cellStyle name="Heading 23 2 3 4 2" xfId="28397"/>
    <cellStyle name="Heading 23 2 3 4 3" xfId="33786"/>
    <cellStyle name="Heading 23 2 3 4 4" xfId="39132"/>
    <cellStyle name="Heading 23 2 3 5" xfId="8545"/>
    <cellStyle name="Heading 23 2 3 5 2" xfId="33167"/>
    <cellStyle name="Heading 23 2 3 5 3" xfId="38385"/>
    <cellStyle name="Heading 23 2 3 6" xfId="13359"/>
    <cellStyle name="Heading 23 2 3 7" xfId="13935"/>
    <cellStyle name="Heading 23 2 3 8" xfId="16219"/>
    <cellStyle name="Heading 23 2 3 9" xfId="11002"/>
    <cellStyle name="Heading 23 2 4" xfId="8775"/>
    <cellStyle name="Heading 23 3" xfId="3038"/>
    <cellStyle name="Heading 23 3 2" xfId="5765"/>
    <cellStyle name="Heading 23 3 2 10" xfId="18564"/>
    <cellStyle name="Heading 23 3 2 11" xfId="19344"/>
    <cellStyle name="Heading 23 3 2 12" xfId="20109"/>
    <cellStyle name="Heading 23 3 2 13" xfId="21138"/>
    <cellStyle name="Heading 23 3 2 14" xfId="21983"/>
    <cellStyle name="Heading 23 3 2 15" xfId="22727"/>
    <cellStyle name="Heading 23 3 2 16" xfId="23687"/>
    <cellStyle name="Heading 23 3 2 17" xfId="24385"/>
    <cellStyle name="Heading 23 3 2 18" xfId="25083"/>
    <cellStyle name="Heading 23 3 2 19" xfId="25728"/>
    <cellStyle name="Heading 23 3 2 2" xfId="10715"/>
    <cellStyle name="Heading 23 3 2 2 2" xfId="28398"/>
    <cellStyle name="Heading 23 3 2 2 3" xfId="34212"/>
    <cellStyle name="Heading 23 3 2 2 4" xfId="39574"/>
    <cellStyle name="Heading 23 3 2 20" xfId="26378"/>
    <cellStyle name="Heading 23 3 2 21" xfId="27215"/>
    <cellStyle name="Heading 23 3 2 22" xfId="32375"/>
    <cellStyle name="Heading 23 3 2 23" xfId="37606"/>
    <cellStyle name="Heading 23 3 2 3" xfId="11756"/>
    <cellStyle name="Heading 23 3 2 3 2" xfId="28399"/>
    <cellStyle name="Heading 23 3 2 3 3" xfId="35028"/>
    <cellStyle name="Heading 23 3 2 3 4" xfId="40499"/>
    <cellStyle name="Heading 23 3 2 4" xfId="12851"/>
    <cellStyle name="Heading 23 3 2 4 2" xfId="28400"/>
    <cellStyle name="Heading 23 3 2 4 3" xfId="35981"/>
    <cellStyle name="Heading 23 3 2 4 4" xfId="41452"/>
    <cellStyle name="Heading 23 3 2 5" xfId="9134"/>
    <cellStyle name="Heading 23 3 2 5 2" xfId="36945"/>
    <cellStyle name="Heading 23 3 2 5 3" xfId="42416"/>
    <cellStyle name="Heading 23 3 2 6" xfId="14764"/>
    <cellStyle name="Heading 23 3 2 7" xfId="15799"/>
    <cellStyle name="Heading 23 3 2 8" xfId="16588"/>
    <cellStyle name="Heading 23 3 2 9" xfId="17649"/>
    <cellStyle name="Heading 23 3 3" xfId="7670"/>
    <cellStyle name="Heading 23 4" xfId="4411"/>
    <cellStyle name="Heading 23 4 10" xfId="14384"/>
    <cellStyle name="Heading 23 4 11" xfId="16985"/>
    <cellStyle name="Heading 23 4 12" xfId="19591"/>
    <cellStyle name="Heading 23 4 13" xfId="7699"/>
    <cellStyle name="Heading 23 4 14" xfId="20819"/>
    <cellStyle name="Heading 23 4 15" xfId="9386"/>
    <cellStyle name="Heading 23 4 16" xfId="9520"/>
    <cellStyle name="Heading 23 4 17" xfId="23802"/>
    <cellStyle name="Heading 23 4 18" xfId="24503"/>
    <cellStyle name="Heading 23 4 19" xfId="24859"/>
    <cellStyle name="Heading 23 4 2" xfId="9587"/>
    <cellStyle name="Heading 23 4 2 2" xfId="28401"/>
    <cellStyle name="Heading 23 4 2 3" xfId="33583"/>
    <cellStyle name="Heading 23 4 2 4" xfId="38929"/>
    <cellStyle name="Heading 23 4 20" xfId="25499"/>
    <cellStyle name="Heading 23 4 21" xfId="17701"/>
    <cellStyle name="Heading 23 4 22" xfId="31713"/>
    <cellStyle name="Heading 23 4 23" xfId="32538"/>
    <cellStyle name="Heading 23 4 3" xfId="6846"/>
    <cellStyle name="Heading 23 4 3 2" xfId="28402"/>
    <cellStyle name="Heading 23 4 3 3" xfId="33712"/>
    <cellStyle name="Heading 23 4 3 4" xfId="39058"/>
    <cellStyle name="Heading 23 4 4" xfId="8280"/>
    <cellStyle name="Heading 23 4 4 2" xfId="28403"/>
    <cellStyle name="Heading 23 4 4 3" xfId="33345"/>
    <cellStyle name="Heading 23 4 4 4" xfId="38691"/>
    <cellStyle name="Heading 23 4 5" xfId="7548"/>
    <cellStyle name="Heading 23 4 5 2" xfId="33296"/>
    <cellStyle name="Heading 23 4 5 3" xfId="38514"/>
    <cellStyle name="Heading 23 4 6" xfId="13643"/>
    <cellStyle name="Heading 23 4 7" xfId="8079"/>
    <cellStyle name="Heading 23 4 8" xfId="13574"/>
    <cellStyle name="Heading 23 4 9" xfId="13463"/>
    <cellStyle name="Heading 23 5" xfId="6731"/>
    <cellStyle name="HEADING 24" xfId="1383"/>
    <cellStyle name="HEADING 24 2" xfId="4409"/>
    <cellStyle name="HEADING 25" xfId="1384"/>
    <cellStyle name="HEADING 25 2" xfId="4408"/>
    <cellStyle name="HEADING 26" xfId="1385"/>
    <cellStyle name="HEADING 26 2" xfId="4407"/>
    <cellStyle name="Heading 27" xfId="1386"/>
    <cellStyle name="Heading 27 2" xfId="3264"/>
    <cellStyle name="Heading 27 2 2" xfId="5981"/>
    <cellStyle name="Heading 27 2 2 10" xfId="18727"/>
    <cellStyle name="Heading 27 2 2 11" xfId="19504"/>
    <cellStyle name="Heading 27 2 2 12" xfId="20319"/>
    <cellStyle name="Heading 27 2 2 13" xfId="21279"/>
    <cellStyle name="Heading 27 2 2 14" xfId="22128"/>
    <cellStyle name="Heading 27 2 2 15" xfId="22935"/>
    <cellStyle name="Heading 27 2 2 16" xfId="23822"/>
    <cellStyle name="Heading 27 2 2 17" xfId="24517"/>
    <cellStyle name="Heading 27 2 2 18" xfId="25201"/>
    <cellStyle name="Heading 27 2 2 19" xfId="25854"/>
    <cellStyle name="Heading 27 2 2 2" xfId="10930"/>
    <cellStyle name="Heading 27 2 2 2 2" xfId="28404"/>
    <cellStyle name="Heading 27 2 2 2 3" xfId="34326"/>
    <cellStyle name="Heading 27 2 2 2 4" xfId="39775"/>
    <cellStyle name="Heading 27 2 2 20" xfId="26578"/>
    <cellStyle name="Heading 27 2 2 21" xfId="27312"/>
    <cellStyle name="Heading 27 2 2 22" xfId="32580"/>
    <cellStyle name="Heading 27 2 2 23" xfId="37812"/>
    <cellStyle name="Heading 27 2 2 3" xfId="11970"/>
    <cellStyle name="Heading 27 2 2 3 2" xfId="28405"/>
    <cellStyle name="Heading 27 2 2 3 3" xfId="35237"/>
    <cellStyle name="Heading 27 2 2 3 4" xfId="40708"/>
    <cellStyle name="Heading 27 2 2 4" xfId="13018"/>
    <cellStyle name="Heading 27 2 2 4 2" xfId="28406"/>
    <cellStyle name="Heading 27 2 2 4 3" xfId="36190"/>
    <cellStyle name="Heading 27 2 2 4 4" xfId="41661"/>
    <cellStyle name="Heading 27 2 2 5" xfId="7275"/>
    <cellStyle name="Heading 27 2 2 5 2" xfId="37048"/>
    <cellStyle name="Heading 27 2 2 5 3" xfId="42519"/>
    <cellStyle name="Heading 27 2 2 6" xfId="14977"/>
    <cellStyle name="Heading 27 2 2 7" xfId="15968"/>
    <cellStyle name="Heading 27 2 2 8" xfId="16800"/>
    <cellStyle name="Heading 27 2 2 9" xfId="17806"/>
    <cellStyle name="Heading 27 2 3" xfId="13628"/>
    <cellStyle name="Heading 27 3" xfId="4405"/>
    <cellStyle name="Heading 27 3 10" xfId="8530"/>
    <cellStyle name="Heading 27 3 11" xfId="9249"/>
    <cellStyle name="Heading 27 3 12" xfId="7071"/>
    <cellStyle name="Heading 27 3 13" xfId="19243"/>
    <cellStyle name="Heading 27 3 14" xfId="8977"/>
    <cellStyle name="Heading 27 3 15" xfId="21226"/>
    <cellStyle name="Heading 27 3 16" xfId="9205"/>
    <cellStyle name="Heading 27 3 17" xfId="23809"/>
    <cellStyle name="Heading 27 3 18" xfId="24729"/>
    <cellStyle name="Heading 27 3 19" xfId="12379"/>
    <cellStyle name="Heading 27 3 2" xfId="9583"/>
    <cellStyle name="Heading 27 3 2 2" xfId="28407"/>
    <cellStyle name="Heading 27 3 2 3" xfId="33580"/>
    <cellStyle name="Heading 27 3 2 4" xfId="38926"/>
    <cellStyle name="Heading 27 3 20" xfId="7721"/>
    <cellStyle name="Heading 27 3 21" xfId="15708"/>
    <cellStyle name="Heading 27 3 22" xfId="31710"/>
    <cellStyle name="Heading 27 3 23" xfId="31408"/>
    <cellStyle name="Heading 27 3 3" xfId="6850"/>
    <cellStyle name="Heading 27 3 3 2" xfId="28408"/>
    <cellStyle name="Heading 27 3 3 3" xfId="33710"/>
    <cellStyle name="Heading 27 3 3 4" xfId="39056"/>
    <cellStyle name="Heading 27 3 4" xfId="8277"/>
    <cellStyle name="Heading 27 3 4 2" xfId="28409"/>
    <cellStyle name="Heading 27 3 4 3" xfId="33248"/>
    <cellStyle name="Heading 27 3 4 4" xfId="38466"/>
    <cellStyle name="Heading 27 3 5" xfId="11425"/>
    <cellStyle name="Heading 27 3 5 2" xfId="33137"/>
    <cellStyle name="Heading 27 3 5 3" xfId="38355"/>
    <cellStyle name="Heading 27 3 6" xfId="7046"/>
    <cellStyle name="Heading 27 3 7" xfId="12313"/>
    <cellStyle name="Heading 27 3 8" xfId="15554"/>
    <cellStyle name="Heading 27 3 9" xfId="15461"/>
    <cellStyle name="Heading 27 4" xfId="8822"/>
    <cellStyle name="Heading 28" xfId="1387"/>
    <cellStyle name="Heading 28 2" xfId="3040"/>
    <cellStyle name="Heading 28 2 2" xfId="5767"/>
    <cellStyle name="Heading 28 2 2 10" xfId="18566"/>
    <cellStyle name="Heading 28 2 2 11" xfId="19346"/>
    <cellStyle name="Heading 28 2 2 12" xfId="20111"/>
    <cellStyle name="Heading 28 2 2 13" xfId="21140"/>
    <cellStyle name="Heading 28 2 2 14" xfId="21985"/>
    <cellStyle name="Heading 28 2 2 15" xfId="22729"/>
    <cellStyle name="Heading 28 2 2 16" xfId="23689"/>
    <cellStyle name="Heading 28 2 2 17" xfId="24387"/>
    <cellStyle name="Heading 28 2 2 18" xfId="25085"/>
    <cellStyle name="Heading 28 2 2 19" xfId="25730"/>
    <cellStyle name="Heading 28 2 2 2" xfId="10717"/>
    <cellStyle name="Heading 28 2 2 2 2" xfId="28410"/>
    <cellStyle name="Heading 28 2 2 2 3" xfId="34214"/>
    <cellStyle name="Heading 28 2 2 2 4" xfId="39576"/>
    <cellStyle name="Heading 28 2 2 20" xfId="26380"/>
    <cellStyle name="Heading 28 2 2 21" xfId="27217"/>
    <cellStyle name="Heading 28 2 2 22" xfId="32377"/>
    <cellStyle name="Heading 28 2 2 23" xfId="37608"/>
    <cellStyle name="Heading 28 2 2 3" xfId="11758"/>
    <cellStyle name="Heading 28 2 2 3 2" xfId="28411"/>
    <cellStyle name="Heading 28 2 2 3 3" xfId="35030"/>
    <cellStyle name="Heading 28 2 2 3 4" xfId="40501"/>
    <cellStyle name="Heading 28 2 2 4" xfId="12853"/>
    <cellStyle name="Heading 28 2 2 4 2" xfId="28412"/>
    <cellStyle name="Heading 28 2 2 4 3" xfId="35983"/>
    <cellStyle name="Heading 28 2 2 4 4" xfId="41454"/>
    <cellStyle name="Heading 28 2 2 5" xfId="8909"/>
    <cellStyle name="Heading 28 2 2 5 2" xfId="36947"/>
    <cellStyle name="Heading 28 2 2 5 3" xfId="42418"/>
    <cellStyle name="Heading 28 2 2 6" xfId="14766"/>
    <cellStyle name="Heading 28 2 2 7" xfId="15801"/>
    <cellStyle name="Heading 28 2 2 8" xfId="16590"/>
    <cellStyle name="Heading 28 2 2 9" xfId="17651"/>
    <cellStyle name="Heading 28 2 3" xfId="7967"/>
    <cellStyle name="Heading 28 3" xfId="4403"/>
    <cellStyle name="Heading 28 3 10" xfId="18162"/>
    <cellStyle name="Heading 28 3 11" xfId="18321"/>
    <cellStyle name="Heading 28 3 12" xfId="19105"/>
    <cellStyle name="Heading 28 3 13" xfId="18628"/>
    <cellStyle name="Heading 28 3 14" xfId="9956"/>
    <cellStyle name="Heading 28 3 15" xfId="21744"/>
    <cellStyle name="Heading 28 3 16" xfId="7218"/>
    <cellStyle name="Heading 28 3 17" xfId="23904"/>
    <cellStyle name="Heading 28 3 18" xfId="8718"/>
    <cellStyle name="Heading 28 3 19" xfId="8111"/>
    <cellStyle name="Heading 28 3 2" xfId="9581"/>
    <cellStyle name="Heading 28 3 2 2" xfId="28413"/>
    <cellStyle name="Heading 28 3 2 3" xfId="33578"/>
    <cellStyle name="Heading 28 3 2 4" xfId="38924"/>
    <cellStyle name="Heading 28 3 20" xfId="25837"/>
    <cellStyle name="Heading 28 3 21" xfId="20714"/>
    <cellStyle name="Heading 28 3 22" xfId="31708"/>
    <cellStyle name="Heading 28 3 23" xfId="31847"/>
    <cellStyle name="Heading 28 3 3" xfId="6851"/>
    <cellStyle name="Heading 28 3 3 2" xfId="28414"/>
    <cellStyle name="Heading 28 3 3 3" xfId="33709"/>
    <cellStyle name="Heading 28 3 3 4" xfId="39055"/>
    <cellStyle name="Heading 28 3 4" xfId="6705"/>
    <cellStyle name="Heading 28 3 4 2" xfId="28415"/>
    <cellStyle name="Heading 28 3 4 3" xfId="33785"/>
    <cellStyle name="Heading 28 3 4 4" xfId="39131"/>
    <cellStyle name="Heading 28 3 5" xfId="8342"/>
    <cellStyle name="Heading 28 3 5 2" xfId="33550"/>
    <cellStyle name="Heading 28 3 5 3" xfId="38896"/>
    <cellStyle name="Heading 28 3 6" xfId="9338"/>
    <cellStyle name="Heading 28 3 7" xfId="9885"/>
    <cellStyle name="Heading 28 3 8" xfId="15940"/>
    <cellStyle name="Heading 28 3 9" xfId="15698"/>
    <cellStyle name="Heading 28 4" xfId="7741"/>
    <cellStyle name="Heading 29" xfId="1388"/>
    <cellStyle name="Heading 29 2" xfId="3041"/>
    <cellStyle name="Heading 29 2 2" xfId="5768"/>
    <cellStyle name="Heading 29 2 2 10" xfId="18567"/>
    <cellStyle name="Heading 29 2 2 11" xfId="19347"/>
    <cellStyle name="Heading 29 2 2 12" xfId="20112"/>
    <cellStyle name="Heading 29 2 2 13" xfId="21141"/>
    <cellStyle name="Heading 29 2 2 14" xfId="21986"/>
    <cellStyle name="Heading 29 2 2 15" xfId="22730"/>
    <cellStyle name="Heading 29 2 2 16" xfId="23690"/>
    <cellStyle name="Heading 29 2 2 17" xfId="24388"/>
    <cellStyle name="Heading 29 2 2 18" xfId="25086"/>
    <cellStyle name="Heading 29 2 2 19" xfId="25731"/>
    <cellStyle name="Heading 29 2 2 2" xfId="10718"/>
    <cellStyle name="Heading 29 2 2 2 2" xfId="28416"/>
    <cellStyle name="Heading 29 2 2 2 3" xfId="34215"/>
    <cellStyle name="Heading 29 2 2 2 4" xfId="39577"/>
    <cellStyle name="Heading 29 2 2 20" xfId="26381"/>
    <cellStyle name="Heading 29 2 2 21" xfId="27218"/>
    <cellStyle name="Heading 29 2 2 22" xfId="32378"/>
    <cellStyle name="Heading 29 2 2 23" xfId="37609"/>
    <cellStyle name="Heading 29 2 2 3" xfId="11759"/>
    <cellStyle name="Heading 29 2 2 3 2" xfId="28417"/>
    <cellStyle name="Heading 29 2 2 3 3" xfId="35031"/>
    <cellStyle name="Heading 29 2 2 3 4" xfId="40502"/>
    <cellStyle name="Heading 29 2 2 4" xfId="12854"/>
    <cellStyle name="Heading 29 2 2 4 2" xfId="28418"/>
    <cellStyle name="Heading 29 2 2 4 3" xfId="35984"/>
    <cellStyle name="Heading 29 2 2 4 4" xfId="41455"/>
    <cellStyle name="Heading 29 2 2 5" xfId="13351"/>
    <cellStyle name="Heading 29 2 2 5 2" xfId="36948"/>
    <cellStyle name="Heading 29 2 2 5 3" xfId="42419"/>
    <cellStyle name="Heading 29 2 2 6" xfId="14767"/>
    <cellStyle name="Heading 29 2 2 7" xfId="15802"/>
    <cellStyle name="Heading 29 2 2 8" xfId="16591"/>
    <cellStyle name="Heading 29 2 2 9" xfId="17652"/>
    <cellStyle name="Heading 29 2 3" xfId="10368"/>
    <cellStyle name="Heading 29 3" xfId="4401"/>
    <cellStyle name="Heading 29 3 10" xfId="7298"/>
    <cellStyle name="Heading 29 3 11" xfId="18702"/>
    <cellStyle name="Heading 29 3 12" xfId="19474"/>
    <cellStyle name="Heading 29 3 13" xfId="18254"/>
    <cellStyle name="Heading 29 3 14" xfId="8185"/>
    <cellStyle name="Heading 29 3 15" xfId="22114"/>
    <cellStyle name="Heading 29 3 16" xfId="8271"/>
    <cellStyle name="Heading 29 3 17" xfId="24050"/>
    <cellStyle name="Heading 29 3 18" xfId="24154"/>
    <cellStyle name="Heading 29 3 19" xfId="22481"/>
    <cellStyle name="Heading 29 3 2" xfId="9579"/>
    <cellStyle name="Heading 29 3 2 2" xfId="28419"/>
    <cellStyle name="Heading 29 3 2 3" xfId="33576"/>
    <cellStyle name="Heading 29 3 2 4" xfId="38922"/>
    <cellStyle name="Heading 29 3 20" xfId="25933"/>
    <cellStyle name="Heading 29 3 21" xfId="16894"/>
    <cellStyle name="Heading 29 3 22" xfId="31706"/>
    <cellStyle name="Heading 29 3 23" xfId="31846"/>
    <cellStyle name="Heading 29 3 3" xfId="9878"/>
    <cellStyle name="Heading 29 3 3 2" xfId="28420"/>
    <cellStyle name="Heading 29 3 3 3" xfId="33708"/>
    <cellStyle name="Heading 29 3 3 4" xfId="39054"/>
    <cellStyle name="Heading 29 3 4" xfId="10021"/>
    <cellStyle name="Heading 29 3 4 2" xfId="28421"/>
    <cellStyle name="Heading 29 3 4 3" xfId="32944"/>
    <cellStyle name="Heading 29 3 4 4" xfId="38162"/>
    <cellStyle name="Heading 29 3 5" xfId="13538"/>
    <cellStyle name="Heading 29 3 5 2" xfId="33095"/>
    <cellStyle name="Heading 29 3 5 3" xfId="38313"/>
    <cellStyle name="Heading 29 3 6" xfId="13967"/>
    <cellStyle name="Heading 29 3 7" xfId="7366"/>
    <cellStyle name="Heading 29 3 8" xfId="7972"/>
    <cellStyle name="Heading 29 3 9" xfId="14117"/>
    <cellStyle name="Heading 29 4" xfId="9426"/>
    <cellStyle name="Heading 3 10" xfId="5387"/>
    <cellStyle name="Heading 3 11" xfId="7"/>
    <cellStyle name="Heading 3 2" xfId="1389"/>
    <cellStyle name="Heading 3 2 10" xfId="3135"/>
    <cellStyle name="Heading 3 2 10 2" xfId="5862"/>
    <cellStyle name="Heading 3 2 10 2 10" xfId="37701"/>
    <cellStyle name="Heading 3 2 10 2 2" xfId="10811"/>
    <cellStyle name="Heading 3 2 10 2 2 2" xfId="28422"/>
    <cellStyle name="Heading 3 2 10 2 2 3" xfId="39669"/>
    <cellStyle name="Heading 3 2 10 2 3" xfId="11853"/>
    <cellStyle name="Heading 3 2 10 2 3 2" xfId="28423"/>
    <cellStyle name="Heading 3 2 10 2 3 3" xfId="35123"/>
    <cellStyle name="Heading 3 2 10 2 3 4" xfId="40594"/>
    <cellStyle name="Heading 3 2 10 2 4" xfId="14861"/>
    <cellStyle name="Heading 3 2 10 2 4 2" xfId="36076"/>
    <cellStyle name="Heading 3 2 10 2 4 3" xfId="41547"/>
    <cellStyle name="Heading 3 2 10 2 5" xfId="16683"/>
    <cellStyle name="Heading 3 2 10 2 6" xfId="20205"/>
    <cellStyle name="Heading 3 2 10 2 7" xfId="22822"/>
    <cellStyle name="Heading 3 2 10 2 8" xfId="26472"/>
    <cellStyle name="Heading 3 2 10 2 9" xfId="32470"/>
    <cellStyle name="Heading 3 2 10 3" xfId="28424"/>
    <cellStyle name="Heading 3 2 10 3 2" xfId="28425"/>
    <cellStyle name="Heading 3 2 10 3 3" xfId="38661"/>
    <cellStyle name="Heading 3 2 11" xfId="3156"/>
    <cellStyle name="Heading 3 2 11 2" xfId="5883"/>
    <cellStyle name="Heading 3 2 11 2 10" xfId="37722"/>
    <cellStyle name="Heading 3 2 11 2 2" xfId="10832"/>
    <cellStyle name="Heading 3 2 11 2 2 2" xfId="28426"/>
    <cellStyle name="Heading 3 2 11 2 2 3" xfId="39690"/>
    <cellStyle name="Heading 3 2 11 2 3" xfId="11874"/>
    <cellStyle name="Heading 3 2 11 2 3 2" xfId="28427"/>
    <cellStyle name="Heading 3 2 11 2 3 3" xfId="35144"/>
    <cellStyle name="Heading 3 2 11 2 3 4" xfId="40615"/>
    <cellStyle name="Heading 3 2 11 2 4" xfId="14882"/>
    <cellStyle name="Heading 3 2 11 2 4 2" xfId="36097"/>
    <cellStyle name="Heading 3 2 11 2 4 3" xfId="41568"/>
    <cellStyle name="Heading 3 2 11 2 5" xfId="16704"/>
    <cellStyle name="Heading 3 2 11 2 6" xfId="20226"/>
    <cellStyle name="Heading 3 2 11 2 7" xfId="22843"/>
    <cellStyle name="Heading 3 2 11 2 8" xfId="26493"/>
    <cellStyle name="Heading 3 2 11 2 9" xfId="32491"/>
    <cellStyle name="Heading 3 2 12" xfId="4314"/>
    <cellStyle name="Heading 3 2 12 10" xfId="31655"/>
    <cellStyle name="Heading 3 2 12 11" xfId="31820"/>
    <cellStyle name="Heading 3 2 12 2" xfId="6158"/>
    <cellStyle name="Heading 3 2 12 2 2" xfId="13885"/>
    <cellStyle name="Heading 3 2 12 2 2 2" xfId="28428"/>
    <cellStyle name="Heading 3 2 12 2 2 3" xfId="35396"/>
    <cellStyle name="Heading 3 2 12 2 2 4" xfId="40867"/>
    <cellStyle name="Heading 3 2 12 2 3" xfId="16971"/>
    <cellStyle name="Heading 3 2 12 2 3 2" xfId="28429"/>
    <cellStyle name="Heading 3 2 12 2 3 3" xfId="36354"/>
    <cellStyle name="Heading 3 2 12 2 3 4" xfId="41825"/>
    <cellStyle name="Heading 3 2 12 2 4" xfId="17975"/>
    <cellStyle name="Heading 3 2 12 2 4 2" xfId="37206"/>
    <cellStyle name="Heading 3 2 12 2 4 3" xfId="42677"/>
    <cellStyle name="Heading 3 2 12 2 5" xfId="21447"/>
    <cellStyle name="Heading 3 2 12 2 6" xfId="24674"/>
    <cellStyle name="Heading 3 2 12 3" xfId="5428"/>
    <cellStyle name="Heading 3 2 12 3 10" xfId="31951"/>
    <cellStyle name="Heading 3 2 12 3 2" xfId="10390"/>
    <cellStyle name="Heading 3 2 12 3 2 2" xfId="28430"/>
    <cellStyle name="Heading 3 2 12 3 2 3" xfId="39286"/>
    <cellStyle name="Heading 3 2 12 3 3" xfId="11438"/>
    <cellStyle name="Heading 3 2 12 3 3 2" xfId="28431"/>
    <cellStyle name="Heading 3 2 12 3 3 3" xfId="34728"/>
    <cellStyle name="Heading 3 2 12 3 3 4" xfId="40199"/>
    <cellStyle name="Heading 3 2 12 3 4" xfId="14449"/>
    <cellStyle name="Heading 3 2 12 3 4 2" xfId="35671"/>
    <cellStyle name="Heading 3 2 12 3 4 3" xfId="41142"/>
    <cellStyle name="Heading 3 2 12 3 5" xfId="6525"/>
    <cellStyle name="Heading 3 2 12 3 6" xfId="7464"/>
    <cellStyle name="Heading 3 2 12 3 7" xfId="13798"/>
    <cellStyle name="Heading 3 2 12 3 8" xfId="22415"/>
    <cellStyle name="Heading 3 2 12 3 9" xfId="32079"/>
    <cellStyle name="Heading 3 2 12 4" xfId="6893"/>
    <cellStyle name="Heading 3 2 12 4 2" xfId="28432"/>
    <cellStyle name="Heading 3 2 12 4 3" xfId="33690"/>
    <cellStyle name="Heading 3 2 12 4 4" xfId="39036"/>
    <cellStyle name="Heading 3 2 12 5" xfId="7525"/>
    <cellStyle name="Heading 3 2 12 5 2" xfId="33231"/>
    <cellStyle name="Heading 3 2 12 5 3" xfId="38449"/>
    <cellStyle name="Heading 3 2 12 6" xfId="13974"/>
    <cellStyle name="Heading 3 2 12 7" xfId="17145"/>
    <cellStyle name="Heading 3 2 12 8" xfId="18986"/>
    <cellStyle name="Heading 3 2 12 9" xfId="15881"/>
    <cellStyle name="Heading 3 2 13" xfId="4400"/>
    <cellStyle name="Heading 3 2 13 10" xfId="31705"/>
    <cellStyle name="Heading 3 2 13 11" xfId="31411"/>
    <cellStyle name="Heading 3 2 13 2" xfId="6190"/>
    <cellStyle name="Heading 3 2 13 2 2" xfId="13914"/>
    <cellStyle name="Heading 3 2 13 2 2 2" xfId="28433"/>
    <cellStyle name="Heading 3 2 13 2 2 3" xfId="35401"/>
    <cellStyle name="Heading 3 2 13 2 2 4" xfId="40872"/>
    <cellStyle name="Heading 3 2 13 2 3" xfId="16990"/>
    <cellStyle name="Heading 3 2 13 2 3 2" xfId="28434"/>
    <cellStyle name="Heading 3 2 13 2 3 3" xfId="36386"/>
    <cellStyle name="Heading 3 2 13 2 3 4" xfId="41857"/>
    <cellStyle name="Heading 3 2 13 2 4" xfId="18007"/>
    <cellStyle name="Heading 3 2 13 2 4 2" xfId="37238"/>
    <cellStyle name="Heading 3 2 13 2 4 3" xfId="42709"/>
    <cellStyle name="Heading 3 2 13 2 5" xfId="21479"/>
    <cellStyle name="Heading 3 2 13 2 6" xfId="24686"/>
    <cellStyle name="Heading 3 2 13 3" xfId="6298"/>
    <cellStyle name="Heading 3 2 13 3 10" xfId="38045"/>
    <cellStyle name="Heading 3 2 13 3 2" xfId="11231"/>
    <cellStyle name="Heading 3 2 13 3 2 2" xfId="28435"/>
    <cellStyle name="Heading 3 2 13 3 2 3" xfId="40021"/>
    <cellStyle name="Heading 3 2 13 3 3" xfId="12261"/>
    <cellStyle name="Heading 3 2 13 3 3 2" xfId="28436"/>
    <cellStyle name="Heading 3 2 13 3 3 3" xfId="35496"/>
    <cellStyle name="Heading 3 2 13 3 3 4" xfId="40967"/>
    <cellStyle name="Heading 3 2 13 3 4" xfId="15258"/>
    <cellStyle name="Heading 3 2 13 3 4 2" xfId="36488"/>
    <cellStyle name="Heading 3 2 13 3 4 3" xfId="41959"/>
    <cellStyle name="Heading 3 2 13 3 5" xfId="17092"/>
    <cellStyle name="Heading 3 2 13 3 6" xfId="20596"/>
    <cellStyle name="Heading 3 2 13 3 7" xfId="23206"/>
    <cellStyle name="Heading 3 2 13 3 8" xfId="26822"/>
    <cellStyle name="Heading 3 2 13 3 9" xfId="32823"/>
    <cellStyle name="Heading 3 2 13 4" xfId="9879"/>
    <cellStyle name="Heading 3 2 13 4 2" xfId="28437"/>
    <cellStyle name="Heading 3 2 13 4 3" xfId="32999"/>
    <cellStyle name="Heading 3 2 13 4 4" xfId="38217"/>
    <cellStyle name="Heading 3 2 13 5" xfId="8250"/>
    <cellStyle name="Heading 3 2 13 5 2" xfId="33247"/>
    <cellStyle name="Heading 3 2 13 5 3" xfId="38465"/>
    <cellStyle name="Heading 3 2 13 6" xfId="15944"/>
    <cellStyle name="Heading 3 2 13 7" xfId="19099"/>
    <cellStyle name="Heading 3 2 13 8" xfId="8155"/>
    <cellStyle name="Heading 3 2 13 9" xfId="24515"/>
    <cellStyle name="Heading 3 2 14" xfId="5282"/>
    <cellStyle name="Heading 3 2 14 10" xfId="31900"/>
    <cellStyle name="Heading 3 2 14 2" xfId="6335"/>
    <cellStyle name="Heading 3 2 14 2 2" xfId="14029"/>
    <cellStyle name="Heading 3 2 14 2 2 2" xfId="28438"/>
    <cellStyle name="Heading 3 2 14 2 2 3" xfId="35526"/>
    <cellStyle name="Heading 3 2 14 2 2 4" xfId="40997"/>
    <cellStyle name="Heading 3 2 14 2 3" xfId="17126"/>
    <cellStyle name="Heading 3 2 14 2 3 2" xfId="28439"/>
    <cellStyle name="Heading 3 2 14 2 3 3" xfId="36518"/>
    <cellStyle name="Heading 3 2 14 2 3 4" xfId="41989"/>
    <cellStyle name="Heading 3 2 14 2 4" xfId="18135"/>
    <cellStyle name="Heading 3 2 14 2 4 2" xfId="37354"/>
    <cellStyle name="Heading 3 2 14 2 4 3" xfId="42825"/>
    <cellStyle name="Heading 3 2 14 2 5" xfId="21602"/>
    <cellStyle name="Heading 3 2 14 2 6" xfId="24798"/>
    <cellStyle name="Heading 3 2 14 3" xfId="6546"/>
    <cellStyle name="Heading 3 2 14 3 2" xfId="28440"/>
    <cellStyle name="Heading 3 2 14 3 3" xfId="34645"/>
    <cellStyle name="Heading 3 2 14 3 4" xfId="40116"/>
    <cellStyle name="Heading 3 2 14 4" xfId="14020"/>
    <cellStyle name="Heading 3 2 14 4 2" xfId="35591"/>
    <cellStyle name="Heading 3 2 14 4 3" xfId="41062"/>
    <cellStyle name="Heading 3 2 14 5" xfId="9067"/>
    <cellStyle name="Heading 3 2 14 6" xfId="18758"/>
    <cellStyle name="Heading 3 2 14 7" xfId="9090"/>
    <cellStyle name="Heading 3 2 14 8" xfId="6796"/>
    <cellStyle name="Heading 3 2 14 9" xfId="32003"/>
    <cellStyle name="Heading 3 2 2" xfId="1390"/>
    <cellStyle name="Heading 3 2 2 2" xfId="4399"/>
    <cellStyle name="Heading 3 2 3" xfId="1391"/>
    <cellStyle name="Heading 3 2 3 2" xfId="3083"/>
    <cellStyle name="Heading 3 2 3 2 2" xfId="5810"/>
    <cellStyle name="Heading 3 2 3 2 2 10" xfId="37649"/>
    <cellStyle name="Heading 3 2 3 2 2 2" xfId="10759"/>
    <cellStyle name="Heading 3 2 3 2 2 2 2" xfId="28441"/>
    <cellStyle name="Heading 3 2 3 2 2 2 3" xfId="39617"/>
    <cellStyle name="Heading 3 2 3 2 2 3" xfId="11801"/>
    <cellStyle name="Heading 3 2 3 2 2 3 2" xfId="28442"/>
    <cellStyle name="Heading 3 2 3 2 2 3 3" xfId="35071"/>
    <cellStyle name="Heading 3 2 3 2 2 3 4" xfId="40542"/>
    <cellStyle name="Heading 3 2 3 2 2 4" xfId="14809"/>
    <cellStyle name="Heading 3 2 3 2 2 4 2" xfId="36024"/>
    <cellStyle name="Heading 3 2 3 2 2 4 3" xfId="41495"/>
    <cellStyle name="Heading 3 2 3 2 2 5" xfId="16631"/>
    <cellStyle name="Heading 3 2 3 2 2 6" xfId="20153"/>
    <cellStyle name="Heading 3 2 3 2 2 7" xfId="22770"/>
    <cellStyle name="Heading 3 2 3 2 2 8" xfId="26420"/>
    <cellStyle name="Heading 3 2 3 2 2 9" xfId="32418"/>
    <cellStyle name="Heading 3 2 3 2 3" xfId="28443"/>
    <cellStyle name="Heading 3 2 3 2 3 2" xfId="28444"/>
    <cellStyle name="Heading 3 2 3 2 3 3" xfId="38622"/>
    <cellStyle name="Heading 3 2 3 3" xfId="3118"/>
    <cellStyle name="Heading 3 2 3 3 2" xfId="5845"/>
    <cellStyle name="Heading 3 2 3 3 2 10" xfId="37684"/>
    <cellStyle name="Heading 3 2 3 3 2 2" xfId="10794"/>
    <cellStyle name="Heading 3 2 3 3 2 2 2" xfId="28445"/>
    <cellStyle name="Heading 3 2 3 3 2 2 3" xfId="39652"/>
    <cellStyle name="Heading 3 2 3 3 2 3" xfId="11836"/>
    <cellStyle name="Heading 3 2 3 3 2 3 2" xfId="28446"/>
    <cellStyle name="Heading 3 2 3 3 2 3 3" xfId="35106"/>
    <cellStyle name="Heading 3 2 3 3 2 3 4" xfId="40577"/>
    <cellStyle name="Heading 3 2 3 3 2 4" xfId="14844"/>
    <cellStyle name="Heading 3 2 3 3 2 4 2" xfId="36059"/>
    <cellStyle name="Heading 3 2 3 3 2 4 3" xfId="41530"/>
    <cellStyle name="Heading 3 2 3 3 2 5" xfId="16666"/>
    <cellStyle name="Heading 3 2 3 3 2 6" xfId="20188"/>
    <cellStyle name="Heading 3 2 3 3 2 7" xfId="22805"/>
    <cellStyle name="Heading 3 2 3 3 2 8" xfId="26455"/>
    <cellStyle name="Heading 3 2 3 3 2 9" xfId="32453"/>
    <cellStyle name="Heading 3 2 3 3 3" xfId="28447"/>
    <cellStyle name="Heading 3 2 3 3 3 2" xfId="28448"/>
    <cellStyle name="Heading 3 2 3 3 3 3" xfId="38648"/>
    <cellStyle name="Heading 3 2 3 4" xfId="3133"/>
    <cellStyle name="Heading 3 2 3 4 2" xfId="5860"/>
    <cellStyle name="Heading 3 2 3 4 2 10" xfId="37699"/>
    <cellStyle name="Heading 3 2 3 4 2 2" xfId="10809"/>
    <cellStyle name="Heading 3 2 3 4 2 2 2" xfId="28449"/>
    <cellStyle name="Heading 3 2 3 4 2 2 3" xfId="39667"/>
    <cellStyle name="Heading 3 2 3 4 2 3" xfId="11851"/>
    <cellStyle name="Heading 3 2 3 4 2 3 2" xfId="28450"/>
    <cellStyle name="Heading 3 2 3 4 2 3 3" xfId="35121"/>
    <cellStyle name="Heading 3 2 3 4 2 3 4" xfId="40592"/>
    <cellStyle name="Heading 3 2 3 4 2 4" xfId="14859"/>
    <cellStyle name="Heading 3 2 3 4 2 4 2" xfId="36074"/>
    <cellStyle name="Heading 3 2 3 4 2 4 3" xfId="41545"/>
    <cellStyle name="Heading 3 2 3 4 2 5" xfId="16681"/>
    <cellStyle name="Heading 3 2 3 4 2 6" xfId="20203"/>
    <cellStyle name="Heading 3 2 3 4 2 7" xfId="22820"/>
    <cellStyle name="Heading 3 2 3 4 2 8" xfId="26470"/>
    <cellStyle name="Heading 3 2 3 4 2 9" xfId="32468"/>
    <cellStyle name="Heading 3 2 3 4 3" xfId="28451"/>
    <cellStyle name="Heading 3 2 3 4 3 2" xfId="28452"/>
    <cellStyle name="Heading 3 2 3 4 3 3" xfId="38660"/>
    <cellStyle name="Heading 3 2 3 5" xfId="3154"/>
    <cellStyle name="Heading 3 2 3 5 2" xfId="5881"/>
    <cellStyle name="Heading 3 2 3 5 2 10" xfId="37720"/>
    <cellStyle name="Heading 3 2 3 5 2 2" xfId="10830"/>
    <cellStyle name="Heading 3 2 3 5 2 2 2" xfId="28453"/>
    <cellStyle name="Heading 3 2 3 5 2 2 3" xfId="39688"/>
    <cellStyle name="Heading 3 2 3 5 2 3" xfId="11872"/>
    <cellStyle name="Heading 3 2 3 5 2 3 2" xfId="28454"/>
    <cellStyle name="Heading 3 2 3 5 2 3 3" xfId="35142"/>
    <cellStyle name="Heading 3 2 3 5 2 3 4" xfId="40613"/>
    <cellStyle name="Heading 3 2 3 5 2 4" xfId="14880"/>
    <cellStyle name="Heading 3 2 3 5 2 4 2" xfId="36095"/>
    <cellStyle name="Heading 3 2 3 5 2 4 3" xfId="41566"/>
    <cellStyle name="Heading 3 2 3 5 2 5" xfId="16702"/>
    <cellStyle name="Heading 3 2 3 5 2 6" xfId="20224"/>
    <cellStyle name="Heading 3 2 3 5 2 7" xfId="22841"/>
    <cellStyle name="Heading 3 2 3 5 2 8" xfId="26491"/>
    <cellStyle name="Heading 3 2 3 5 2 9" xfId="32489"/>
    <cellStyle name="Heading 3 2 3 6" xfId="4316"/>
    <cellStyle name="Heading 3 2 3 6 10" xfId="31656"/>
    <cellStyle name="Heading 3 2 3 6 11" xfId="31821"/>
    <cellStyle name="Heading 3 2 3 6 2" xfId="6159"/>
    <cellStyle name="Heading 3 2 3 6 2 2" xfId="13886"/>
    <cellStyle name="Heading 3 2 3 6 2 2 2" xfId="28455"/>
    <cellStyle name="Heading 3 2 3 6 2 2 3" xfId="35397"/>
    <cellStyle name="Heading 3 2 3 6 2 2 4" xfId="40868"/>
    <cellStyle name="Heading 3 2 3 6 2 3" xfId="16972"/>
    <cellStyle name="Heading 3 2 3 6 2 3 2" xfId="28456"/>
    <cellStyle name="Heading 3 2 3 6 2 3 3" xfId="36355"/>
    <cellStyle name="Heading 3 2 3 6 2 3 4" xfId="41826"/>
    <cellStyle name="Heading 3 2 3 6 2 4" xfId="17976"/>
    <cellStyle name="Heading 3 2 3 6 2 4 2" xfId="37207"/>
    <cellStyle name="Heading 3 2 3 6 2 4 3" xfId="42678"/>
    <cellStyle name="Heading 3 2 3 6 2 5" xfId="21448"/>
    <cellStyle name="Heading 3 2 3 6 2 6" xfId="24675"/>
    <cellStyle name="Heading 3 2 3 6 3" xfId="6282"/>
    <cellStyle name="Heading 3 2 3 6 3 10" xfId="38029"/>
    <cellStyle name="Heading 3 2 3 6 3 2" xfId="11215"/>
    <cellStyle name="Heading 3 2 3 6 3 2 2" xfId="28457"/>
    <cellStyle name="Heading 3 2 3 6 3 2 3" xfId="40005"/>
    <cellStyle name="Heading 3 2 3 6 3 3" xfId="12245"/>
    <cellStyle name="Heading 3 2 3 6 3 3 2" xfId="28458"/>
    <cellStyle name="Heading 3 2 3 6 3 3 3" xfId="35480"/>
    <cellStyle name="Heading 3 2 3 6 3 3 4" xfId="40951"/>
    <cellStyle name="Heading 3 2 3 6 3 4" xfId="15242"/>
    <cellStyle name="Heading 3 2 3 6 3 4 2" xfId="36472"/>
    <cellStyle name="Heading 3 2 3 6 3 4 3" xfId="41943"/>
    <cellStyle name="Heading 3 2 3 6 3 5" xfId="17076"/>
    <cellStyle name="Heading 3 2 3 6 3 6" xfId="20580"/>
    <cellStyle name="Heading 3 2 3 6 3 7" xfId="23190"/>
    <cellStyle name="Heading 3 2 3 6 3 8" xfId="26806"/>
    <cellStyle name="Heading 3 2 3 6 3 9" xfId="32807"/>
    <cellStyle name="Heading 3 2 3 6 4" xfId="6892"/>
    <cellStyle name="Heading 3 2 3 6 4 2" xfId="28459"/>
    <cellStyle name="Heading 3 2 3 6 4 3" xfId="33022"/>
    <cellStyle name="Heading 3 2 3 6 4 4" xfId="38240"/>
    <cellStyle name="Heading 3 2 3 6 5" xfId="11023"/>
    <cellStyle name="Heading 3 2 3 6 5 2" xfId="35539"/>
    <cellStyle name="Heading 3 2 3 6 5 3" xfId="41010"/>
    <cellStyle name="Heading 3 2 3 6 6" xfId="13948"/>
    <cellStyle name="Heading 3 2 3 6 7" xfId="8625"/>
    <cellStyle name="Heading 3 2 3 6 8" xfId="10350"/>
    <cellStyle name="Heading 3 2 3 6 9" xfId="23292"/>
    <cellStyle name="Heading 3 2 3 7" xfId="4398"/>
    <cellStyle name="Heading 3 2 3 7 10" xfId="31704"/>
    <cellStyle name="Heading 3 2 3 7 11" xfId="31412"/>
    <cellStyle name="Heading 3 2 3 7 2" xfId="6189"/>
    <cellStyle name="Heading 3 2 3 7 2 2" xfId="13913"/>
    <cellStyle name="Heading 3 2 3 7 2 2 2" xfId="28460"/>
    <cellStyle name="Heading 3 2 3 7 2 2 3" xfId="35400"/>
    <cellStyle name="Heading 3 2 3 7 2 2 4" xfId="40871"/>
    <cellStyle name="Heading 3 2 3 7 2 3" xfId="16989"/>
    <cellStyle name="Heading 3 2 3 7 2 3 2" xfId="28461"/>
    <cellStyle name="Heading 3 2 3 7 2 3 3" xfId="36385"/>
    <cellStyle name="Heading 3 2 3 7 2 3 4" xfId="41856"/>
    <cellStyle name="Heading 3 2 3 7 2 4" xfId="18006"/>
    <cellStyle name="Heading 3 2 3 7 2 4 2" xfId="37237"/>
    <cellStyle name="Heading 3 2 3 7 2 4 3" xfId="42708"/>
    <cellStyle name="Heading 3 2 3 7 2 5" xfId="21478"/>
    <cellStyle name="Heading 3 2 3 7 2 6" xfId="24685"/>
    <cellStyle name="Heading 3 2 3 7 3" xfId="6297"/>
    <cellStyle name="Heading 3 2 3 7 3 10" xfId="38044"/>
    <cellStyle name="Heading 3 2 3 7 3 2" xfId="11230"/>
    <cellStyle name="Heading 3 2 3 7 3 2 2" xfId="28462"/>
    <cellStyle name="Heading 3 2 3 7 3 2 3" xfId="40020"/>
    <cellStyle name="Heading 3 2 3 7 3 3" xfId="12260"/>
    <cellStyle name="Heading 3 2 3 7 3 3 2" xfId="28463"/>
    <cellStyle name="Heading 3 2 3 7 3 3 3" xfId="35495"/>
    <cellStyle name="Heading 3 2 3 7 3 3 4" xfId="40966"/>
    <cellStyle name="Heading 3 2 3 7 3 4" xfId="15257"/>
    <cellStyle name="Heading 3 2 3 7 3 4 2" xfId="36487"/>
    <cellStyle name="Heading 3 2 3 7 3 4 3" xfId="41958"/>
    <cellStyle name="Heading 3 2 3 7 3 5" xfId="17091"/>
    <cellStyle name="Heading 3 2 3 7 3 6" xfId="20595"/>
    <cellStyle name="Heading 3 2 3 7 3 7" xfId="23205"/>
    <cellStyle name="Heading 3 2 3 7 3 8" xfId="26821"/>
    <cellStyle name="Heading 3 2 3 7 3 9" xfId="32822"/>
    <cellStyle name="Heading 3 2 3 7 4" xfId="9877"/>
    <cellStyle name="Heading 3 2 3 7 4 2" xfId="28464"/>
    <cellStyle name="Heading 3 2 3 7 4 3" xfId="33711"/>
    <cellStyle name="Heading 3 2 3 7 4 4" xfId="39057"/>
    <cellStyle name="Heading 3 2 3 7 5" xfId="12533"/>
    <cellStyle name="Heading 3 2 3 7 5 2" xfId="33784"/>
    <cellStyle name="Heading 3 2 3 7 5 3" xfId="39130"/>
    <cellStyle name="Heading 3 2 3 7 6" xfId="12331"/>
    <cellStyle name="Heading 3 2 3 7 7" xfId="19478"/>
    <cellStyle name="Heading 3 2 3 7 8" xfId="18130"/>
    <cellStyle name="Heading 3 2 3 7 9" xfId="24814"/>
    <cellStyle name="Heading 3 2 3 8" xfId="5283"/>
    <cellStyle name="Heading 3 2 3 8 10" xfId="31899"/>
    <cellStyle name="Heading 3 2 3 8 2" xfId="6336"/>
    <cellStyle name="Heading 3 2 3 8 2 2" xfId="14030"/>
    <cellStyle name="Heading 3 2 3 8 2 2 2" xfId="28465"/>
    <cellStyle name="Heading 3 2 3 8 2 2 3" xfId="35527"/>
    <cellStyle name="Heading 3 2 3 8 2 2 4" xfId="40998"/>
    <cellStyle name="Heading 3 2 3 8 2 3" xfId="17127"/>
    <cellStyle name="Heading 3 2 3 8 2 3 2" xfId="28466"/>
    <cellStyle name="Heading 3 2 3 8 2 3 3" xfId="36519"/>
    <cellStyle name="Heading 3 2 3 8 2 3 4" xfId="41990"/>
    <cellStyle name="Heading 3 2 3 8 2 4" xfId="18136"/>
    <cellStyle name="Heading 3 2 3 8 2 4 2" xfId="37355"/>
    <cellStyle name="Heading 3 2 3 8 2 4 3" xfId="42826"/>
    <cellStyle name="Heading 3 2 3 8 2 5" xfId="21603"/>
    <cellStyle name="Heading 3 2 3 8 2 6" xfId="24799"/>
    <cellStyle name="Heading 3 2 3 8 3" xfId="10181"/>
    <cellStyle name="Heading 3 2 3 8 3 2" xfId="28467"/>
    <cellStyle name="Heading 3 2 3 8 3 3" xfId="34646"/>
    <cellStyle name="Heading 3 2 3 8 3 4" xfId="40117"/>
    <cellStyle name="Heading 3 2 3 8 4" xfId="7412"/>
    <cellStyle name="Heading 3 2 3 8 4 2" xfId="35592"/>
    <cellStyle name="Heading 3 2 3 8 4 3" xfId="41063"/>
    <cellStyle name="Heading 3 2 3 8 5" xfId="12303"/>
    <cellStyle name="Heading 3 2 3 8 6" xfId="18294"/>
    <cellStyle name="Heading 3 2 3 8 7" xfId="15292"/>
    <cellStyle name="Heading 3 2 3 8 8" xfId="13122"/>
    <cellStyle name="Heading 3 2 3 8 9" xfId="32004"/>
    <cellStyle name="Heading 3 2 4" xfId="1392"/>
    <cellStyle name="Heading 3 2 4 2" xfId="3082"/>
    <cellStyle name="Heading 3 2 4 2 2" xfId="5809"/>
    <cellStyle name="Heading 3 2 4 2 2 10" xfId="37648"/>
    <cellStyle name="Heading 3 2 4 2 2 2" xfId="10758"/>
    <cellStyle name="Heading 3 2 4 2 2 2 2" xfId="28468"/>
    <cellStyle name="Heading 3 2 4 2 2 2 3" xfId="39616"/>
    <cellStyle name="Heading 3 2 4 2 2 3" xfId="11800"/>
    <cellStyle name="Heading 3 2 4 2 2 3 2" xfId="28469"/>
    <cellStyle name="Heading 3 2 4 2 2 3 3" xfId="35070"/>
    <cellStyle name="Heading 3 2 4 2 2 3 4" xfId="40541"/>
    <cellStyle name="Heading 3 2 4 2 2 4" xfId="14808"/>
    <cellStyle name="Heading 3 2 4 2 2 4 2" xfId="36023"/>
    <cellStyle name="Heading 3 2 4 2 2 4 3" xfId="41494"/>
    <cellStyle name="Heading 3 2 4 2 2 5" xfId="16630"/>
    <cellStyle name="Heading 3 2 4 2 2 6" xfId="20152"/>
    <cellStyle name="Heading 3 2 4 2 2 7" xfId="22769"/>
    <cellStyle name="Heading 3 2 4 2 2 8" xfId="26419"/>
    <cellStyle name="Heading 3 2 4 2 2 9" xfId="32417"/>
    <cellStyle name="Heading 3 2 4 2 3" xfId="28470"/>
    <cellStyle name="Heading 3 2 4 2 3 2" xfId="28471"/>
    <cellStyle name="Heading 3 2 4 2 3 3" xfId="38621"/>
    <cellStyle name="Heading 3 2 4 3" xfId="3117"/>
    <cellStyle name="Heading 3 2 4 3 2" xfId="5844"/>
    <cellStyle name="Heading 3 2 4 3 2 10" xfId="37683"/>
    <cellStyle name="Heading 3 2 4 3 2 2" xfId="10793"/>
    <cellStyle name="Heading 3 2 4 3 2 2 2" xfId="28472"/>
    <cellStyle name="Heading 3 2 4 3 2 2 3" xfId="39651"/>
    <cellStyle name="Heading 3 2 4 3 2 3" xfId="11835"/>
    <cellStyle name="Heading 3 2 4 3 2 3 2" xfId="28473"/>
    <cellStyle name="Heading 3 2 4 3 2 3 3" xfId="35105"/>
    <cellStyle name="Heading 3 2 4 3 2 3 4" xfId="40576"/>
    <cellStyle name="Heading 3 2 4 3 2 4" xfId="14843"/>
    <cellStyle name="Heading 3 2 4 3 2 4 2" xfId="36058"/>
    <cellStyle name="Heading 3 2 4 3 2 4 3" xfId="41529"/>
    <cellStyle name="Heading 3 2 4 3 2 5" xfId="16665"/>
    <cellStyle name="Heading 3 2 4 3 2 6" xfId="20187"/>
    <cellStyle name="Heading 3 2 4 3 2 7" xfId="22804"/>
    <cellStyle name="Heading 3 2 4 3 2 8" xfId="26454"/>
    <cellStyle name="Heading 3 2 4 3 2 9" xfId="32452"/>
    <cellStyle name="Heading 3 2 4 3 3" xfId="28474"/>
    <cellStyle name="Heading 3 2 4 3 3 2" xfId="28475"/>
    <cellStyle name="Heading 3 2 4 3 3 3" xfId="38647"/>
    <cellStyle name="Heading 3 2 4 4" xfId="3132"/>
    <cellStyle name="Heading 3 2 4 4 2" xfId="5859"/>
    <cellStyle name="Heading 3 2 4 4 2 10" xfId="37698"/>
    <cellStyle name="Heading 3 2 4 4 2 2" xfId="10808"/>
    <cellStyle name="Heading 3 2 4 4 2 2 2" xfId="28476"/>
    <cellStyle name="Heading 3 2 4 4 2 2 3" xfId="39666"/>
    <cellStyle name="Heading 3 2 4 4 2 3" xfId="11850"/>
    <cellStyle name="Heading 3 2 4 4 2 3 2" xfId="28477"/>
    <cellStyle name="Heading 3 2 4 4 2 3 3" xfId="35120"/>
    <cellStyle name="Heading 3 2 4 4 2 3 4" xfId="40591"/>
    <cellStyle name="Heading 3 2 4 4 2 4" xfId="14858"/>
    <cellStyle name="Heading 3 2 4 4 2 4 2" xfId="36073"/>
    <cellStyle name="Heading 3 2 4 4 2 4 3" xfId="41544"/>
    <cellStyle name="Heading 3 2 4 4 2 5" xfId="16680"/>
    <cellStyle name="Heading 3 2 4 4 2 6" xfId="20202"/>
    <cellStyle name="Heading 3 2 4 4 2 7" xfId="22819"/>
    <cellStyle name="Heading 3 2 4 4 2 8" xfId="26469"/>
    <cellStyle name="Heading 3 2 4 4 2 9" xfId="32467"/>
    <cellStyle name="Heading 3 2 4 4 3" xfId="28478"/>
    <cellStyle name="Heading 3 2 4 4 3 2" xfId="28479"/>
    <cellStyle name="Heading 3 2 4 4 3 3" xfId="38659"/>
    <cellStyle name="Heading 3 2 4 5" xfId="3145"/>
    <cellStyle name="Heading 3 2 4 5 2" xfId="5872"/>
    <cellStyle name="Heading 3 2 4 5 2 10" xfId="37711"/>
    <cellStyle name="Heading 3 2 4 5 2 2" xfId="10821"/>
    <cellStyle name="Heading 3 2 4 5 2 2 2" xfId="28480"/>
    <cellStyle name="Heading 3 2 4 5 2 2 3" xfId="39679"/>
    <cellStyle name="Heading 3 2 4 5 2 3" xfId="11863"/>
    <cellStyle name="Heading 3 2 4 5 2 3 2" xfId="28481"/>
    <cellStyle name="Heading 3 2 4 5 2 3 3" xfId="35133"/>
    <cellStyle name="Heading 3 2 4 5 2 3 4" xfId="40604"/>
    <cellStyle name="Heading 3 2 4 5 2 4" xfId="14871"/>
    <cellStyle name="Heading 3 2 4 5 2 4 2" xfId="36086"/>
    <cellStyle name="Heading 3 2 4 5 2 4 3" xfId="41557"/>
    <cellStyle name="Heading 3 2 4 5 2 5" xfId="16693"/>
    <cellStyle name="Heading 3 2 4 5 2 6" xfId="20215"/>
    <cellStyle name="Heading 3 2 4 5 2 7" xfId="22832"/>
    <cellStyle name="Heading 3 2 4 5 2 8" xfId="26482"/>
    <cellStyle name="Heading 3 2 4 5 2 9" xfId="32480"/>
    <cellStyle name="Heading 3 2 4 6" xfId="4317"/>
    <cellStyle name="Heading 3 2 4 6 10" xfId="31657"/>
    <cellStyle name="Heading 3 2 4 6 11" xfId="31434"/>
    <cellStyle name="Heading 3 2 4 6 2" xfId="6160"/>
    <cellStyle name="Heading 3 2 4 6 2 2" xfId="13887"/>
    <cellStyle name="Heading 3 2 4 6 2 2 2" xfId="28482"/>
    <cellStyle name="Heading 3 2 4 6 2 2 3" xfId="35398"/>
    <cellStyle name="Heading 3 2 4 6 2 2 4" xfId="40869"/>
    <cellStyle name="Heading 3 2 4 6 2 3" xfId="16973"/>
    <cellStyle name="Heading 3 2 4 6 2 3 2" xfId="28483"/>
    <cellStyle name="Heading 3 2 4 6 2 3 3" xfId="36356"/>
    <cellStyle name="Heading 3 2 4 6 2 3 4" xfId="41827"/>
    <cellStyle name="Heading 3 2 4 6 2 4" xfId="17977"/>
    <cellStyle name="Heading 3 2 4 6 2 4 2" xfId="37208"/>
    <cellStyle name="Heading 3 2 4 6 2 4 3" xfId="42679"/>
    <cellStyle name="Heading 3 2 4 6 2 5" xfId="21449"/>
    <cellStyle name="Heading 3 2 4 6 2 6" xfId="24676"/>
    <cellStyle name="Heading 3 2 4 6 3" xfId="5451"/>
    <cellStyle name="Heading 3 2 4 6 3 10" xfId="31938"/>
    <cellStyle name="Heading 3 2 4 6 3 2" xfId="10413"/>
    <cellStyle name="Heading 3 2 4 6 3 2 2" xfId="28484"/>
    <cellStyle name="Heading 3 2 4 6 3 2 3" xfId="39308"/>
    <cellStyle name="Heading 3 2 4 6 3 3" xfId="11461"/>
    <cellStyle name="Heading 3 2 4 6 3 3 2" xfId="28485"/>
    <cellStyle name="Heading 3 2 4 6 3 3 3" xfId="34750"/>
    <cellStyle name="Heading 3 2 4 6 3 3 4" xfId="40221"/>
    <cellStyle name="Heading 3 2 4 6 3 4" xfId="14472"/>
    <cellStyle name="Heading 3 2 4 6 3 4 2" xfId="35693"/>
    <cellStyle name="Heading 3 2 4 6 3 4 3" xfId="41164"/>
    <cellStyle name="Heading 3 2 4 6 3 5" xfId="8075"/>
    <cellStyle name="Heading 3 2 4 6 3 6" xfId="11000"/>
    <cellStyle name="Heading 3 2 4 6 3 7" xfId="9023"/>
    <cellStyle name="Heading 3 2 4 6 3 8" xfId="24983"/>
    <cellStyle name="Heading 3 2 4 6 3 9" xfId="32101"/>
    <cellStyle name="Heading 3 2 4 6 4" xfId="6891"/>
    <cellStyle name="Heading 3 2 4 6 4 2" xfId="28486"/>
    <cellStyle name="Heading 3 2 4 6 4 3" xfId="33688"/>
    <cellStyle name="Heading 3 2 4 6 4 4" xfId="39034"/>
    <cellStyle name="Heading 3 2 4 6 5" xfId="8470"/>
    <cellStyle name="Heading 3 2 4 6 5 2" xfId="32885"/>
    <cellStyle name="Heading 3 2 4 6 5 3" xfId="38103"/>
    <cellStyle name="Heading 3 2 4 6 6" xfId="11386"/>
    <cellStyle name="Heading 3 2 4 6 7" xfId="19056"/>
    <cellStyle name="Heading 3 2 4 6 8" xfId="7014"/>
    <cellStyle name="Heading 3 2 4 6 9" xfId="13685"/>
    <cellStyle name="Heading 3 2 4 7" xfId="4397"/>
    <cellStyle name="Heading 3 2 4 7 10" xfId="31703"/>
    <cellStyle name="Heading 3 2 4 7 11" xfId="31845"/>
    <cellStyle name="Heading 3 2 4 7 2" xfId="6188"/>
    <cellStyle name="Heading 3 2 4 7 2 2" xfId="13912"/>
    <cellStyle name="Heading 3 2 4 7 2 2 2" xfId="28487"/>
    <cellStyle name="Heading 3 2 4 7 2 2 3" xfId="35399"/>
    <cellStyle name="Heading 3 2 4 7 2 2 4" xfId="40870"/>
    <cellStyle name="Heading 3 2 4 7 2 3" xfId="16988"/>
    <cellStyle name="Heading 3 2 4 7 2 3 2" xfId="28488"/>
    <cellStyle name="Heading 3 2 4 7 2 3 3" xfId="36384"/>
    <cellStyle name="Heading 3 2 4 7 2 3 4" xfId="41855"/>
    <cellStyle name="Heading 3 2 4 7 2 4" xfId="18005"/>
    <cellStyle name="Heading 3 2 4 7 2 4 2" xfId="37236"/>
    <cellStyle name="Heading 3 2 4 7 2 4 3" xfId="42707"/>
    <cellStyle name="Heading 3 2 4 7 2 5" xfId="21477"/>
    <cellStyle name="Heading 3 2 4 7 2 6" xfId="24684"/>
    <cellStyle name="Heading 3 2 4 7 3" xfId="5440"/>
    <cellStyle name="Heading 3 2 4 7 3 10" xfId="31314"/>
    <cellStyle name="Heading 3 2 4 7 3 2" xfId="10402"/>
    <cellStyle name="Heading 3 2 4 7 3 2 2" xfId="28489"/>
    <cellStyle name="Heading 3 2 4 7 3 2 3" xfId="39297"/>
    <cellStyle name="Heading 3 2 4 7 3 3" xfId="11450"/>
    <cellStyle name="Heading 3 2 4 7 3 3 2" xfId="28490"/>
    <cellStyle name="Heading 3 2 4 7 3 3 3" xfId="34739"/>
    <cellStyle name="Heading 3 2 4 7 3 3 4" xfId="40210"/>
    <cellStyle name="Heading 3 2 4 7 3 4" xfId="14461"/>
    <cellStyle name="Heading 3 2 4 7 3 4 2" xfId="35682"/>
    <cellStyle name="Heading 3 2 4 7 3 4 3" xfId="41153"/>
    <cellStyle name="Heading 3 2 4 7 3 5" xfId="6876"/>
    <cellStyle name="Heading 3 2 4 7 3 6" xfId="18247"/>
    <cellStyle name="Heading 3 2 4 7 3 7" xfId="8085"/>
    <cellStyle name="Heading 3 2 4 7 3 8" xfId="7779"/>
    <cellStyle name="Heading 3 2 4 7 3 9" xfId="32090"/>
    <cellStyle name="Heading 3 2 4 7 4" xfId="6853"/>
    <cellStyle name="Heading 3 2 4 7 4 2" xfId="28491"/>
    <cellStyle name="Heading 3 2 4 7 4 3" xfId="33000"/>
    <cellStyle name="Heading 3 2 4 7 4 4" xfId="38218"/>
    <cellStyle name="Heading 3 2 4 7 5" xfId="13451"/>
    <cellStyle name="Heading 3 2 4 7 5 2" xfId="34031"/>
    <cellStyle name="Heading 3 2 4 7 5 3" xfId="39393"/>
    <cellStyle name="Heading 3 2 4 7 6" xfId="15951"/>
    <cellStyle name="Heading 3 2 4 7 7" xfId="19096"/>
    <cellStyle name="Heading 3 2 4 7 8" xfId="22353"/>
    <cellStyle name="Heading 3 2 4 7 9" xfId="26045"/>
    <cellStyle name="Heading 3 2 4 8" xfId="5284"/>
    <cellStyle name="Heading 3 2 4 8 10" xfId="31365"/>
    <cellStyle name="Heading 3 2 4 8 2" xfId="6337"/>
    <cellStyle name="Heading 3 2 4 8 2 2" xfId="14031"/>
    <cellStyle name="Heading 3 2 4 8 2 2 2" xfId="28492"/>
    <cellStyle name="Heading 3 2 4 8 2 2 3" xfId="35528"/>
    <cellStyle name="Heading 3 2 4 8 2 2 4" xfId="40999"/>
    <cellStyle name="Heading 3 2 4 8 2 3" xfId="17128"/>
    <cellStyle name="Heading 3 2 4 8 2 3 2" xfId="28493"/>
    <cellStyle name="Heading 3 2 4 8 2 3 3" xfId="36520"/>
    <cellStyle name="Heading 3 2 4 8 2 3 4" xfId="41991"/>
    <cellStyle name="Heading 3 2 4 8 2 4" xfId="18137"/>
    <cellStyle name="Heading 3 2 4 8 2 4 2" xfId="37356"/>
    <cellStyle name="Heading 3 2 4 8 2 4 3" xfId="42827"/>
    <cellStyle name="Heading 3 2 4 8 2 5" xfId="21604"/>
    <cellStyle name="Heading 3 2 4 8 2 6" xfId="24800"/>
    <cellStyle name="Heading 3 2 4 8 3" xfId="6545"/>
    <cellStyle name="Heading 3 2 4 8 3 2" xfId="28494"/>
    <cellStyle name="Heading 3 2 4 8 3 3" xfId="34647"/>
    <cellStyle name="Heading 3 2 4 8 3 4" xfId="40118"/>
    <cellStyle name="Heading 3 2 4 8 4" xfId="8072"/>
    <cellStyle name="Heading 3 2 4 8 4 2" xfId="35593"/>
    <cellStyle name="Heading 3 2 4 8 4 3" xfId="41064"/>
    <cellStyle name="Heading 3 2 4 8 5" xfId="9215"/>
    <cellStyle name="Heading 3 2 4 8 6" xfId="11766"/>
    <cellStyle name="Heading 3 2 4 8 7" xfId="20637"/>
    <cellStyle name="Heading 3 2 4 8 8" xfId="25230"/>
    <cellStyle name="Heading 3 2 4 8 9" xfId="32005"/>
    <cellStyle name="Heading 3 2 5" xfId="1393"/>
    <cellStyle name="Heading 3 2 5 2" xfId="3081"/>
    <cellStyle name="Heading 3 2 5 2 2" xfId="5808"/>
    <cellStyle name="Heading 3 2 5 2 2 10" xfId="37647"/>
    <cellStyle name="Heading 3 2 5 2 2 2" xfId="10757"/>
    <cellStyle name="Heading 3 2 5 2 2 2 2" xfId="28495"/>
    <cellStyle name="Heading 3 2 5 2 2 2 3" xfId="39615"/>
    <cellStyle name="Heading 3 2 5 2 2 3" xfId="11799"/>
    <cellStyle name="Heading 3 2 5 2 2 3 2" xfId="28496"/>
    <cellStyle name="Heading 3 2 5 2 2 3 3" xfId="35069"/>
    <cellStyle name="Heading 3 2 5 2 2 3 4" xfId="40540"/>
    <cellStyle name="Heading 3 2 5 2 2 4" xfId="14807"/>
    <cellStyle name="Heading 3 2 5 2 2 4 2" xfId="36022"/>
    <cellStyle name="Heading 3 2 5 2 2 4 3" xfId="41493"/>
    <cellStyle name="Heading 3 2 5 2 2 5" xfId="16629"/>
    <cellStyle name="Heading 3 2 5 2 2 6" xfId="20151"/>
    <cellStyle name="Heading 3 2 5 2 2 7" xfId="22768"/>
    <cellStyle name="Heading 3 2 5 2 2 8" xfId="26418"/>
    <cellStyle name="Heading 3 2 5 2 2 9" xfId="32416"/>
    <cellStyle name="Heading 3 2 5 2 3" xfId="28497"/>
    <cellStyle name="Heading 3 2 5 2 3 2" xfId="28498"/>
    <cellStyle name="Heading 3 2 5 2 3 3" xfId="38620"/>
    <cellStyle name="Heading 3 2 5 3" xfId="3116"/>
    <cellStyle name="Heading 3 2 5 3 2" xfId="5843"/>
    <cellStyle name="Heading 3 2 5 3 2 10" xfId="37682"/>
    <cellStyle name="Heading 3 2 5 3 2 2" xfId="10792"/>
    <cellStyle name="Heading 3 2 5 3 2 2 2" xfId="28499"/>
    <cellStyle name="Heading 3 2 5 3 2 2 3" xfId="39650"/>
    <cellStyle name="Heading 3 2 5 3 2 3" xfId="11834"/>
    <cellStyle name="Heading 3 2 5 3 2 3 2" xfId="28500"/>
    <cellStyle name="Heading 3 2 5 3 2 3 3" xfId="35104"/>
    <cellStyle name="Heading 3 2 5 3 2 3 4" xfId="40575"/>
    <cellStyle name="Heading 3 2 5 3 2 4" xfId="14842"/>
    <cellStyle name="Heading 3 2 5 3 2 4 2" xfId="36057"/>
    <cellStyle name="Heading 3 2 5 3 2 4 3" xfId="41528"/>
    <cellStyle name="Heading 3 2 5 3 2 5" xfId="16664"/>
    <cellStyle name="Heading 3 2 5 3 2 6" xfId="20186"/>
    <cellStyle name="Heading 3 2 5 3 2 7" xfId="22803"/>
    <cellStyle name="Heading 3 2 5 3 2 8" xfId="26453"/>
    <cellStyle name="Heading 3 2 5 3 2 9" xfId="32451"/>
    <cellStyle name="Heading 3 2 5 3 3" xfId="28501"/>
    <cellStyle name="Heading 3 2 5 3 3 2" xfId="28502"/>
    <cellStyle name="Heading 3 2 5 3 3 3" xfId="38646"/>
    <cellStyle name="Heading 3 2 5 4" xfId="3131"/>
    <cellStyle name="Heading 3 2 5 4 2" xfId="5858"/>
    <cellStyle name="Heading 3 2 5 4 2 10" xfId="37697"/>
    <cellStyle name="Heading 3 2 5 4 2 2" xfId="10807"/>
    <cellStyle name="Heading 3 2 5 4 2 2 2" xfId="28503"/>
    <cellStyle name="Heading 3 2 5 4 2 2 3" xfId="39665"/>
    <cellStyle name="Heading 3 2 5 4 2 3" xfId="11849"/>
    <cellStyle name="Heading 3 2 5 4 2 3 2" xfId="28504"/>
    <cellStyle name="Heading 3 2 5 4 2 3 3" xfId="35119"/>
    <cellStyle name="Heading 3 2 5 4 2 3 4" xfId="40590"/>
    <cellStyle name="Heading 3 2 5 4 2 4" xfId="14857"/>
    <cellStyle name="Heading 3 2 5 4 2 4 2" xfId="36072"/>
    <cellStyle name="Heading 3 2 5 4 2 4 3" xfId="41543"/>
    <cellStyle name="Heading 3 2 5 4 2 5" xfId="16679"/>
    <cellStyle name="Heading 3 2 5 4 2 6" xfId="20201"/>
    <cellStyle name="Heading 3 2 5 4 2 7" xfId="22818"/>
    <cellStyle name="Heading 3 2 5 4 2 8" xfId="26468"/>
    <cellStyle name="Heading 3 2 5 4 2 9" xfId="32466"/>
    <cellStyle name="Heading 3 2 5 4 3" xfId="28505"/>
    <cellStyle name="Heading 3 2 5 4 3 2" xfId="28506"/>
    <cellStyle name="Heading 3 2 5 4 3 3" xfId="38658"/>
    <cellStyle name="Heading 3 2 5 5" xfId="3144"/>
    <cellStyle name="Heading 3 2 5 5 2" xfId="5871"/>
    <cellStyle name="Heading 3 2 5 5 2 10" xfId="37710"/>
    <cellStyle name="Heading 3 2 5 5 2 2" xfId="10820"/>
    <cellStyle name="Heading 3 2 5 5 2 2 2" xfId="28507"/>
    <cellStyle name="Heading 3 2 5 5 2 2 3" xfId="39678"/>
    <cellStyle name="Heading 3 2 5 5 2 3" xfId="11862"/>
    <cellStyle name="Heading 3 2 5 5 2 3 2" xfId="28508"/>
    <cellStyle name="Heading 3 2 5 5 2 3 3" xfId="35132"/>
    <cellStyle name="Heading 3 2 5 5 2 3 4" xfId="40603"/>
    <cellStyle name="Heading 3 2 5 5 2 4" xfId="14870"/>
    <cellStyle name="Heading 3 2 5 5 2 4 2" xfId="36085"/>
    <cellStyle name="Heading 3 2 5 5 2 4 3" xfId="41556"/>
    <cellStyle name="Heading 3 2 5 5 2 5" xfId="16692"/>
    <cellStyle name="Heading 3 2 5 5 2 6" xfId="20214"/>
    <cellStyle name="Heading 3 2 5 5 2 7" xfId="22831"/>
    <cellStyle name="Heading 3 2 5 5 2 8" xfId="26481"/>
    <cellStyle name="Heading 3 2 5 5 2 9" xfId="32479"/>
    <cellStyle name="Heading 3 2 5 6" xfId="4318"/>
    <cellStyle name="Heading 3 2 5 6 10" xfId="31658"/>
    <cellStyle name="Heading 3 2 5 6 11" xfId="31781"/>
    <cellStyle name="Heading 3 2 5 6 2" xfId="6161"/>
    <cellStyle name="Heading 3 2 5 6 2 2" xfId="17978"/>
    <cellStyle name="Heading 3 2 5 6 2 2 2" xfId="28509"/>
    <cellStyle name="Heading 3 2 5 6 2 2 3" xfId="36357"/>
    <cellStyle name="Heading 3 2 5 6 2 2 4" xfId="41828"/>
    <cellStyle name="Heading 3 2 5 6 2 3" xfId="21450"/>
    <cellStyle name="Heading 3 2 5 6 2 3 2" xfId="37209"/>
    <cellStyle name="Heading 3 2 5 6 2 3 3" xfId="42680"/>
    <cellStyle name="Heading 3 2 5 6 3" xfId="6283"/>
    <cellStyle name="Heading 3 2 5 6 3 10" xfId="38030"/>
    <cellStyle name="Heading 3 2 5 6 3 2" xfId="11216"/>
    <cellStyle name="Heading 3 2 5 6 3 2 2" xfId="28510"/>
    <cellStyle name="Heading 3 2 5 6 3 2 3" xfId="40006"/>
    <cellStyle name="Heading 3 2 5 6 3 3" xfId="12246"/>
    <cellStyle name="Heading 3 2 5 6 3 3 2" xfId="28511"/>
    <cellStyle name="Heading 3 2 5 6 3 3 3" xfId="35481"/>
    <cellStyle name="Heading 3 2 5 6 3 3 4" xfId="40952"/>
    <cellStyle name="Heading 3 2 5 6 3 4" xfId="15243"/>
    <cellStyle name="Heading 3 2 5 6 3 4 2" xfId="36473"/>
    <cellStyle name="Heading 3 2 5 6 3 4 3" xfId="41944"/>
    <cellStyle name="Heading 3 2 5 6 3 5" xfId="17077"/>
    <cellStyle name="Heading 3 2 5 6 3 6" xfId="20581"/>
    <cellStyle name="Heading 3 2 5 6 3 7" xfId="23191"/>
    <cellStyle name="Heading 3 2 5 6 3 8" xfId="26807"/>
    <cellStyle name="Heading 3 2 5 6 3 9" xfId="32808"/>
    <cellStyle name="Heading 3 2 5 6 4" xfId="9856"/>
    <cellStyle name="Heading 3 2 5 6 4 2" xfId="28512"/>
    <cellStyle name="Heading 3 2 5 6 4 3" xfId="33021"/>
    <cellStyle name="Heading 3 2 5 6 4 4" xfId="38239"/>
    <cellStyle name="Heading 3 2 5 6 5" xfId="7564"/>
    <cellStyle name="Heading 3 2 5 6 5 2" xfId="33232"/>
    <cellStyle name="Heading 3 2 5 6 5 3" xfId="38450"/>
    <cellStyle name="Heading 3 2 5 6 6" xfId="8327"/>
    <cellStyle name="Heading 3 2 5 6 7" xfId="6442"/>
    <cellStyle name="Heading 3 2 5 6 8" xfId="19081"/>
    <cellStyle name="Heading 3 2 5 6 9" xfId="14254"/>
    <cellStyle name="Heading 3 2 5 7" xfId="4396"/>
    <cellStyle name="Heading 3 2 5 7 10" xfId="31702"/>
    <cellStyle name="Heading 3 2 5 7 11" xfId="31413"/>
    <cellStyle name="Heading 3 2 5 7 2" xfId="6187"/>
    <cellStyle name="Heading 3 2 5 7 2 2" xfId="18004"/>
    <cellStyle name="Heading 3 2 5 7 2 2 2" xfId="28513"/>
    <cellStyle name="Heading 3 2 5 7 2 2 3" xfId="36383"/>
    <cellStyle name="Heading 3 2 5 7 2 2 4" xfId="41854"/>
    <cellStyle name="Heading 3 2 5 7 2 3" xfId="21476"/>
    <cellStyle name="Heading 3 2 5 7 2 3 2" xfId="37235"/>
    <cellStyle name="Heading 3 2 5 7 2 3 3" xfId="42706"/>
    <cellStyle name="Heading 3 2 5 7 3" xfId="6296"/>
    <cellStyle name="Heading 3 2 5 7 3 10" xfId="38043"/>
    <cellStyle name="Heading 3 2 5 7 3 2" xfId="11229"/>
    <cellStyle name="Heading 3 2 5 7 3 2 2" xfId="28514"/>
    <cellStyle name="Heading 3 2 5 7 3 2 3" xfId="40019"/>
    <cellStyle name="Heading 3 2 5 7 3 3" xfId="12259"/>
    <cellStyle name="Heading 3 2 5 7 3 3 2" xfId="28515"/>
    <cellStyle name="Heading 3 2 5 7 3 3 3" xfId="35494"/>
    <cellStyle name="Heading 3 2 5 7 3 3 4" xfId="40965"/>
    <cellStyle name="Heading 3 2 5 7 3 4" xfId="15256"/>
    <cellStyle name="Heading 3 2 5 7 3 4 2" xfId="36486"/>
    <cellStyle name="Heading 3 2 5 7 3 4 3" xfId="41957"/>
    <cellStyle name="Heading 3 2 5 7 3 5" xfId="17090"/>
    <cellStyle name="Heading 3 2 5 7 3 6" xfId="20594"/>
    <cellStyle name="Heading 3 2 5 7 3 7" xfId="23204"/>
    <cellStyle name="Heading 3 2 5 7 3 8" xfId="26820"/>
    <cellStyle name="Heading 3 2 5 7 3 9" xfId="32821"/>
    <cellStyle name="Heading 3 2 5 7 4" xfId="6854"/>
    <cellStyle name="Heading 3 2 5 7 4 2" xfId="28516"/>
    <cellStyle name="Heading 3 2 5 7 4 3" xfId="33707"/>
    <cellStyle name="Heading 3 2 5 7 4 4" xfId="39053"/>
    <cellStyle name="Heading 3 2 5 7 5" xfId="6719"/>
    <cellStyle name="Heading 3 2 5 7 5 2" xfId="32894"/>
    <cellStyle name="Heading 3 2 5 7 5 3" xfId="38112"/>
    <cellStyle name="Heading 3 2 5 7 6" xfId="9250"/>
    <cellStyle name="Heading 3 2 5 7 7" xfId="8503"/>
    <cellStyle name="Heading 3 2 5 7 8" xfId="21364"/>
    <cellStyle name="Heading 3 2 5 7 9" xfId="22421"/>
    <cellStyle name="Heading 3 2 5 8" xfId="5285"/>
    <cellStyle name="Heading 3 2 5 8 10" xfId="31272"/>
    <cellStyle name="Heading 3 2 5 8 2" xfId="6338"/>
    <cellStyle name="Heading 3 2 5 8 2 2" xfId="18138"/>
    <cellStyle name="Heading 3 2 5 8 2 2 2" xfId="28517"/>
    <cellStyle name="Heading 3 2 5 8 2 2 3" xfId="36521"/>
    <cellStyle name="Heading 3 2 5 8 2 2 4" xfId="41992"/>
    <cellStyle name="Heading 3 2 5 8 2 3" xfId="21605"/>
    <cellStyle name="Heading 3 2 5 8 2 3 2" xfId="37357"/>
    <cellStyle name="Heading 3 2 5 8 2 3 3" xfId="42828"/>
    <cellStyle name="Heading 3 2 5 8 3" xfId="10182"/>
    <cellStyle name="Heading 3 2 5 8 3 2" xfId="28518"/>
    <cellStyle name="Heading 3 2 5 8 3 3" xfId="34648"/>
    <cellStyle name="Heading 3 2 5 8 3 4" xfId="40119"/>
    <cellStyle name="Heading 3 2 5 8 4" xfId="9126"/>
    <cellStyle name="Heading 3 2 5 8 4 2" xfId="35594"/>
    <cellStyle name="Heading 3 2 5 8 4 3" xfId="41065"/>
    <cellStyle name="Heading 3 2 5 8 5" xfId="7746"/>
    <cellStyle name="Heading 3 2 5 8 6" xfId="14345"/>
    <cellStyle name="Heading 3 2 5 8 7" xfId="7041"/>
    <cellStyle name="Heading 3 2 5 8 8" xfId="8207"/>
    <cellStyle name="Heading 3 2 5 8 9" xfId="32006"/>
    <cellStyle name="Heading 3 2 6" xfId="1394"/>
    <cellStyle name="Heading 3 2 6 2" xfId="3080"/>
    <cellStyle name="Heading 3 2 6 2 2" xfId="5807"/>
    <cellStyle name="Heading 3 2 6 2 2 10" xfId="37646"/>
    <cellStyle name="Heading 3 2 6 2 2 2" xfId="10756"/>
    <cellStyle name="Heading 3 2 6 2 2 2 2" xfId="28519"/>
    <cellStyle name="Heading 3 2 6 2 2 2 3" xfId="39614"/>
    <cellStyle name="Heading 3 2 6 2 2 3" xfId="11798"/>
    <cellStyle name="Heading 3 2 6 2 2 3 2" xfId="28520"/>
    <cellStyle name="Heading 3 2 6 2 2 3 3" xfId="35068"/>
    <cellStyle name="Heading 3 2 6 2 2 3 4" xfId="40539"/>
    <cellStyle name="Heading 3 2 6 2 2 4" xfId="14806"/>
    <cellStyle name="Heading 3 2 6 2 2 4 2" xfId="36021"/>
    <cellStyle name="Heading 3 2 6 2 2 4 3" xfId="41492"/>
    <cellStyle name="Heading 3 2 6 2 2 5" xfId="16628"/>
    <cellStyle name="Heading 3 2 6 2 2 6" xfId="20150"/>
    <cellStyle name="Heading 3 2 6 2 2 7" xfId="22767"/>
    <cellStyle name="Heading 3 2 6 2 2 8" xfId="26417"/>
    <cellStyle name="Heading 3 2 6 2 2 9" xfId="32415"/>
    <cellStyle name="Heading 3 2 6 2 3" xfId="28521"/>
    <cellStyle name="Heading 3 2 6 2 3 2" xfId="28522"/>
    <cellStyle name="Heading 3 2 6 2 3 3" xfId="38619"/>
    <cellStyle name="Heading 3 2 6 3" xfId="3115"/>
    <cellStyle name="Heading 3 2 6 3 2" xfId="5842"/>
    <cellStyle name="Heading 3 2 6 3 2 10" xfId="37681"/>
    <cellStyle name="Heading 3 2 6 3 2 2" xfId="10791"/>
    <cellStyle name="Heading 3 2 6 3 2 2 2" xfId="28523"/>
    <cellStyle name="Heading 3 2 6 3 2 2 3" xfId="39649"/>
    <cellStyle name="Heading 3 2 6 3 2 3" xfId="11833"/>
    <cellStyle name="Heading 3 2 6 3 2 3 2" xfId="28524"/>
    <cellStyle name="Heading 3 2 6 3 2 3 3" xfId="35103"/>
    <cellStyle name="Heading 3 2 6 3 2 3 4" xfId="40574"/>
    <cellStyle name="Heading 3 2 6 3 2 4" xfId="14841"/>
    <cellStyle name="Heading 3 2 6 3 2 4 2" xfId="36056"/>
    <cellStyle name="Heading 3 2 6 3 2 4 3" xfId="41527"/>
    <cellStyle name="Heading 3 2 6 3 2 5" xfId="16663"/>
    <cellStyle name="Heading 3 2 6 3 2 6" xfId="20185"/>
    <cellStyle name="Heading 3 2 6 3 2 7" xfId="22802"/>
    <cellStyle name="Heading 3 2 6 3 2 8" xfId="26452"/>
    <cellStyle name="Heading 3 2 6 3 2 9" xfId="32450"/>
    <cellStyle name="Heading 3 2 6 3 3" xfId="28525"/>
    <cellStyle name="Heading 3 2 6 3 3 2" xfId="28526"/>
    <cellStyle name="Heading 3 2 6 3 3 3" xfId="38645"/>
    <cellStyle name="Heading 3 2 6 4" xfId="3130"/>
    <cellStyle name="Heading 3 2 6 4 2" xfId="5857"/>
    <cellStyle name="Heading 3 2 6 4 2 10" xfId="37696"/>
    <cellStyle name="Heading 3 2 6 4 2 2" xfId="10806"/>
    <cellStyle name="Heading 3 2 6 4 2 2 2" xfId="28527"/>
    <cellStyle name="Heading 3 2 6 4 2 2 3" xfId="39664"/>
    <cellStyle name="Heading 3 2 6 4 2 3" xfId="11848"/>
    <cellStyle name="Heading 3 2 6 4 2 3 2" xfId="28528"/>
    <cellStyle name="Heading 3 2 6 4 2 3 3" xfId="35118"/>
    <cellStyle name="Heading 3 2 6 4 2 3 4" xfId="40589"/>
    <cellStyle name="Heading 3 2 6 4 2 4" xfId="14856"/>
    <cellStyle name="Heading 3 2 6 4 2 4 2" xfId="36071"/>
    <cellStyle name="Heading 3 2 6 4 2 4 3" xfId="41542"/>
    <cellStyle name="Heading 3 2 6 4 2 5" xfId="16678"/>
    <cellStyle name="Heading 3 2 6 4 2 6" xfId="20200"/>
    <cellStyle name="Heading 3 2 6 4 2 7" xfId="22817"/>
    <cellStyle name="Heading 3 2 6 4 2 8" xfId="26467"/>
    <cellStyle name="Heading 3 2 6 4 2 9" xfId="32465"/>
    <cellStyle name="Heading 3 2 6 4 3" xfId="28529"/>
    <cellStyle name="Heading 3 2 6 4 3 2" xfId="28530"/>
    <cellStyle name="Heading 3 2 6 4 3 3" xfId="38657"/>
    <cellStyle name="Heading 3 2 6 5" xfId="3143"/>
    <cellStyle name="Heading 3 2 6 5 2" xfId="5870"/>
    <cellStyle name="Heading 3 2 6 5 2 10" xfId="37709"/>
    <cellStyle name="Heading 3 2 6 5 2 2" xfId="10819"/>
    <cellStyle name="Heading 3 2 6 5 2 2 2" xfId="28531"/>
    <cellStyle name="Heading 3 2 6 5 2 2 3" xfId="39677"/>
    <cellStyle name="Heading 3 2 6 5 2 3" xfId="11861"/>
    <cellStyle name="Heading 3 2 6 5 2 3 2" xfId="28532"/>
    <cellStyle name="Heading 3 2 6 5 2 3 3" xfId="35131"/>
    <cellStyle name="Heading 3 2 6 5 2 3 4" xfId="40602"/>
    <cellStyle name="Heading 3 2 6 5 2 4" xfId="14869"/>
    <cellStyle name="Heading 3 2 6 5 2 4 2" xfId="36084"/>
    <cellStyle name="Heading 3 2 6 5 2 4 3" xfId="41555"/>
    <cellStyle name="Heading 3 2 6 5 2 5" xfId="16691"/>
    <cellStyle name="Heading 3 2 6 5 2 6" xfId="20213"/>
    <cellStyle name="Heading 3 2 6 5 2 7" xfId="22830"/>
    <cellStyle name="Heading 3 2 6 5 2 8" xfId="26480"/>
    <cellStyle name="Heading 3 2 6 5 2 9" xfId="32478"/>
    <cellStyle name="Heading 3 2 6 6" xfId="4319"/>
    <cellStyle name="Heading 3 2 6 6 10" xfId="31659"/>
    <cellStyle name="Heading 3 2 6 6 11" xfId="31823"/>
    <cellStyle name="Heading 3 2 6 6 2" xfId="6162"/>
    <cellStyle name="Heading 3 2 6 6 2 2" xfId="17979"/>
    <cellStyle name="Heading 3 2 6 6 2 2 2" xfId="28533"/>
    <cellStyle name="Heading 3 2 6 6 2 2 3" xfId="36358"/>
    <cellStyle name="Heading 3 2 6 6 2 2 4" xfId="41829"/>
    <cellStyle name="Heading 3 2 6 6 2 3" xfId="21451"/>
    <cellStyle name="Heading 3 2 6 6 2 3 2" xfId="37210"/>
    <cellStyle name="Heading 3 2 6 6 2 3 3" xfId="42681"/>
    <cellStyle name="Heading 3 2 6 6 3" xfId="5450"/>
    <cellStyle name="Heading 3 2 6 6 3 10" xfId="31309"/>
    <cellStyle name="Heading 3 2 6 6 3 2" xfId="10412"/>
    <cellStyle name="Heading 3 2 6 6 3 2 2" xfId="28534"/>
    <cellStyle name="Heading 3 2 6 6 3 2 3" xfId="39307"/>
    <cellStyle name="Heading 3 2 6 6 3 3" xfId="11460"/>
    <cellStyle name="Heading 3 2 6 6 3 3 2" xfId="28535"/>
    <cellStyle name="Heading 3 2 6 6 3 3 3" xfId="34749"/>
    <cellStyle name="Heading 3 2 6 6 3 3 4" xfId="40220"/>
    <cellStyle name="Heading 3 2 6 6 3 4" xfId="14471"/>
    <cellStyle name="Heading 3 2 6 6 3 4 2" xfId="35692"/>
    <cellStyle name="Heading 3 2 6 6 3 4 3" xfId="41163"/>
    <cellStyle name="Heading 3 2 6 6 3 5" xfId="6446"/>
    <cellStyle name="Heading 3 2 6 6 3 6" xfId="18173"/>
    <cellStyle name="Heading 3 2 6 6 3 7" xfId="8429"/>
    <cellStyle name="Heading 3 2 6 6 3 8" xfId="10468"/>
    <cellStyle name="Heading 3 2 6 6 3 9" xfId="32100"/>
    <cellStyle name="Heading 3 2 6 6 4" xfId="6890"/>
    <cellStyle name="Heading 3 2 6 6 4 2" xfId="28536"/>
    <cellStyle name="Heading 3 2 6 6 4 3" xfId="33689"/>
    <cellStyle name="Heading 3 2 6 6 4 4" xfId="39035"/>
    <cellStyle name="Heading 3 2 6 6 5" xfId="8057"/>
    <cellStyle name="Heading 3 2 6 6 5 2" xfId="33774"/>
    <cellStyle name="Heading 3 2 6 6 5 3" xfId="39120"/>
    <cellStyle name="Heading 3 2 6 6 6" xfId="12326"/>
    <cellStyle name="Heading 3 2 6 6 7" xfId="9425"/>
    <cellStyle name="Heading 3 2 6 6 8" xfId="13595"/>
    <cellStyle name="Heading 3 2 6 6 9" xfId="19758"/>
    <cellStyle name="Heading 3 2 6 7" xfId="4395"/>
    <cellStyle name="Heading 3 2 6 7 10" xfId="31701"/>
    <cellStyle name="Heading 3 2 6 7 11" xfId="31844"/>
    <cellStyle name="Heading 3 2 6 7 2" xfId="6186"/>
    <cellStyle name="Heading 3 2 6 7 2 2" xfId="18003"/>
    <cellStyle name="Heading 3 2 6 7 2 2 2" xfId="28537"/>
    <cellStyle name="Heading 3 2 6 7 2 2 3" xfId="36382"/>
    <cellStyle name="Heading 3 2 6 7 2 2 4" xfId="41853"/>
    <cellStyle name="Heading 3 2 6 7 2 3" xfId="21475"/>
    <cellStyle name="Heading 3 2 6 7 2 3 2" xfId="37234"/>
    <cellStyle name="Heading 3 2 6 7 2 3 3" xfId="42705"/>
    <cellStyle name="Heading 3 2 6 7 3" xfId="5441"/>
    <cellStyle name="Heading 3 2 6 7 3 10" xfId="31932"/>
    <cellStyle name="Heading 3 2 6 7 3 2" xfId="10403"/>
    <cellStyle name="Heading 3 2 6 7 3 2 2" xfId="28538"/>
    <cellStyle name="Heading 3 2 6 7 3 2 3" xfId="39298"/>
    <cellStyle name="Heading 3 2 6 7 3 3" xfId="11451"/>
    <cellStyle name="Heading 3 2 6 7 3 3 2" xfId="28539"/>
    <cellStyle name="Heading 3 2 6 7 3 3 3" xfId="34740"/>
    <cellStyle name="Heading 3 2 6 7 3 3 4" xfId="40211"/>
    <cellStyle name="Heading 3 2 6 7 3 4" xfId="14462"/>
    <cellStyle name="Heading 3 2 6 7 3 4 2" xfId="35683"/>
    <cellStyle name="Heading 3 2 6 7 3 4 3" xfId="41154"/>
    <cellStyle name="Heading 3 2 6 7 3 5" xfId="10280"/>
    <cellStyle name="Heading 3 2 6 7 3 6" xfId="7459"/>
    <cellStyle name="Heading 3 2 6 7 3 7" xfId="9755"/>
    <cellStyle name="Heading 3 2 6 7 3 8" xfId="25204"/>
    <cellStyle name="Heading 3 2 6 7 3 9" xfId="32091"/>
    <cellStyle name="Heading 3 2 6 7 4" xfId="8480"/>
    <cellStyle name="Heading 3 2 6 7 4 2" xfId="28540"/>
    <cellStyle name="Heading 3 2 6 7 4 3" xfId="33001"/>
    <cellStyle name="Heading 3 2 6 7 4 4" xfId="38219"/>
    <cellStyle name="Heading 3 2 6 7 5" xfId="7404"/>
    <cellStyle name="Heading 3 2 6 7 5 2" xfId="33782"/>
    <cellStyle name="Heading 3 2 6 7 5 3" xfId="39128"/>
    <cellStyle name="Heading 3 2 6 7 6" xfId="10386"/>
    <cellStyle name="Heading 3 2 6 7 7" xfId="19486"/>
    <cellStyle name="Heading 3 2 6 7 8" xfId="22329"/>
    <cellStyle name="Heading 3 2 6 7 9" xfId="25824"/>
    <cellStyle name="Heading 3 2 6 8" xfId="5286"/>
    <cellStyle name="Heading 3 2 6 8 10" xfId="31906"/>
    <cellStyle name="Heading 3 2 6 8 2" xfId="6339"/>
    <cellStyle name="Heading 3 2 6 8 2 2" xfId="18139"/>
    <cellStyle name="Heading 3 2 6 8 2 2 2" xfId="28541"/>
    <cellStyle name="Heading 3 2 6 8 2 2 3" xfId="36522"/>
    <cellStyle name="Heading 3 2 6 8 2 2 4" xfId="41993"/>
    <cellStyle name="Heading 3 2 6 8 2 3" xfId="21606"/>
    <cellStyle name="Heading 3 2 6 8 2 3 2" xfId="37358"/>
    <cellStyle name="Heading 3 2 6 8 2 3 3" xfId="42829"/>
    <cellStyle name="Heading 3 2 6 8 3" xfId="6544"/>
    <cellStyle name="Heading 3 2 6 8 3 2" xfId="28542"/>
    <cellStyle name="Heading 3 2 6 8 3 3" xfId="34649"/>
    <cellStyle name="Heading 3 2 6 8 3 4" xfId="40120"/>
    <cellStyle name="Heading 3 2 6 8 4" xfId="6524"/>
    <cellStyle name="Heading 3 2 6 8 4 2" xfId="35595"/>
    <cellStyle name="Heading 3 2 6 8 4 3" xfId="41066"/>
    <cellStyle name="Heading 3 2 6 8 5" xfId="8866"/>
    <cellStyle name="Heading 3 2 6 8 6" xfId="18769"/>
    <cellStyle name="Heading 3 2 6 8 7" xfId="7801"/>
    <cellStyle name="Heading 3 2 6 8 8" xfId="18318"/>
    <cellStyle name="Heading 3 2 6 8 9" xfId="32007"/>
    <cellStyle name="Heading 3 2 7" xfId="1395"/>
    <cellStyle name="Heading 3 2 7 2" xfId="3079"/>
    <cellStyle name="Heading 3 2 7 2 2" xfId="5806"/>
    <cellStyle name="Heading 3 2 7 2 2 10" xfId="37645"/>
    <cellStyle name="Heading 3 2 7 2 2 2" xfId="10755"/>
    <cellStyle name="Heading 3 2 7 2 2 2 2" xfId="28543"/>
    <cellStyle name="Heading 3 2 7 2 2 2 3" xfId="39613"/>
    <cellStyle name="Heading 3 2 7 2 2 3" xfId="11797"/>
    <cellStyle name="Heading 3 2 7 2 2 3 2" xfId="28544"/>
    <cellStyle name="Heading 3 2 7 2 2 3 3" xfId="35067"/>
    <cellStyle name="Heading 3 2 7 2 2 3 4" xfId="40538"/>
    <cellStyle name="Heading 3 2 7 2 2 4" xfId="14805"/>
    <cellStyle name="Heading 3 2 7 2 2 4 2" xfId="36020"/>
    <cellStyle name="Heading 3 2 7 2 2 4 3" xfId="41491"/>
    <cellStyle name="Heading 3 2 7 2 2 5" xfId="16627"/>
    <cellStyle name="Heading 3 2 7 2 2 6" xfId="20149"/>
    <cellStyle name="Heading 3 2 7 2 2 7" xfId="22766"/>
    <cellStyle name="Heading 3 2 7 2 2 8" xfId="26416"/>
    <cellStyle name="Heading 3 2 7 2 2 9" xfId="32414"/>
    <cellStyle name="Heading 3 2 7 2 3" xfId="28545"/>
    <cellStyle name="Heading 3 2 7 2 3 2" xfId="28546"/>
    <cellStyle name="Heading 3 2 7 2 3 3" xfId="38618"/>
    <cellStyle name="Heading 3 2 7 3" xfId="3114"/>
    <cellStyle name="Heading 3 2 7 3 2" xfId="5841"/>
    <cellStyle name="Heading 3 2 7 3 2 10" xfId="37680"/>
    <cellStyle name="Heading 3 2 7 3 2 2" xfId="10790"/>
    <cellStyle name="Heading 3 2 7 3 2 2 2" xfId="28547"/>
    <cellStyle name="Heading 3 2 7 3 2 2 3" xfId="39648"/>
    <cellStyle name="Heading 3 2 7 3 2 3" xfId="11832"/>
    <cellStyle name="Heading 3 2 7 3 2 3 2" xfId="28548"/>
    <cellStyle name="Heading 3 2 7 3 2 3 3" xfId="35102"/>
    <cellStyle name="Heading 3 2 7 3 2 3 4" xfId="40573"/>
    <cellStyle name="Heading 3 2 7 3 2 4" xfId="14840"/>
    <cellStyle name="Heading 3 2 7 3 2 4 2" xfId="36055"/>
    <cellStyle name="Heading 3 2 7 3 2 4 3" xfId="41526"/>
    <cellStyle name="Heading 3 2 7 3 2 5" xfId="16662"/>
    <cellStyle name="Heading 3 2 7 3 2 6" xfId="20184"/>
    <cellStyle name="Heading 3 2 7 3 2 7" xfId="22801"/>
    <cellStyle name="Heading 3 2 7 3 2 8" xfId="26451"/>
    <cellStyle name="Heading 3 2 7 3 2 9" xfId="32449"/>
    <cellStyle name="Heading 3 2 7 3 3" xfId="28549"/>
    <cellStyle name="Heading 3 2 7 3 3 2" xfId="28550"/>
    <cellStyle name="Heading 3 2 7 3 3 3" xfId="38644"/>
    <cellStyle name="Heading 3 2 7 4" xfId="3129"/>
    <cellStyle name="Heading 3 2 7 4 2" xfId="5856"/>
    <cellStyle name="Heading 3 2 7 4 2 10" xfId="37695"/>
    <cellStyle name="Heading 3 2 7 4 2 2" xfId="10805"/>
    <cellStyle name="Heading 3 2 7 4 2 2 2" xfId="28551"/>
    <cellStyle name="Heading 3 2 7 4 2 2 3" xfId="39663"/>
    <cellStyle name="Heading 3 2 7 4 2 3" xfId="11847"/>
    <cellStyle name="Heading 3 2 7 4 2 3 2" xfId="28552"/>
    <cellStyle name="Heading 3 2 7 4 2 3 3" xfId="35117"/>
    <cellStyle name="Heading 3 2 7 4 2 3 4" xfId="40588"/>
    <cellStyle name="Heading 3 2 7 4 2 4" xfId="14855"/>
    <cellStyle name="Heading 3 2 7 4 2 4 2" xfId="36070"/>
    <cellStyle name="Heading 3 2 7 4 2 4 3" xfId="41541"/>
    <cellStyle name="Heading 3 2 7 4 2 5" xfId="16677"/>
    <cellStyle name="Heading 3 2 7 4 2 6" xfId="20199"/>
    <cellStyle name="Heading 3 2 7 4 2 7" xfId="22816"/>
    <cellStyle name="Heading 3 2 7 4 2 8" xfId="26466"/>
    <cellStyle name="Heading 3 2 7 4 2 9" xfId="32464"/>
    <cellStyle name="Heading 3 2 7 4 3" xfId="28553"/>
    <cellStyle name="Heading 3 2 7 4 3 2" xfId="28554"/>
    <cellStyle name="Heading 3 2 7 4 3 3" xfId="38656"/>
    <cellStyle name="Heading 3 2 7 5" xfId="3142"/>
    <cellStyle name="Heading 3 2 7 5 2" xfId="5869"/>
    <cellStyle name="Heading 3 2 7 5 2 10" xfId="37708"/>
    <cellStyle name="Heading 3 2 7 5 2 2" xfId="10818"/>
    <cellStyle name="Heading 3 2 7 5 2 2 2" xfId="28555"/>
    <cellStyle name="Heading 3 2 7 5 2 2 3" xfId="39676"/>
    <cellStyle name="Heading 3 2 7 5 2 3" xfId="11860"/>
    <cellStyle name="Heading 3 2 7 5 2 3 2" xfId="28556"/>
    <cellStyle name="Heading 3 2 7 5 2 3 3" xfId="35130"/>
    <cellStyle name="Heading 3 2 7 5 2 3 4" xfId="40601"/>
    <cellStyle name="Heading 3 2 7 5 2 4" xfId="14868"/>
    <cellStyle name="Heading 3 2 7 5 2 4 2" xfId="36083"/>
    <cellStyle name="Heading 3 2 7 5 2 4 3" xfId="41554"/>
    <cellStyle name="Heading 3 2 7 5 2 5" xfId="16690"/>
    <cellStyle name="Heading 3 2 7 5 2 6" xfId="20212"/>
    <cellStyle name="Heading 3 2 7 5 2 7" xfId="22829"/>
    <cellStyle name="Heading 3 2 7 5 2 8" xfId="26479"/>
    <cellStyle name="Heading 3 2 7 5 2 9" xfId="32477"/>
    <cellStyle name="Heading 3 2 7 6" xfId="4320"/>
    <cellStyle name="Heading 3 2 7 6 10" xfId="31660"/>
    <cellStyle name="Heading 3 2 7 6 11" xfId="31822"/>
    <cellStyle name="Heading 3 2 7 6 2" xfId="6163"/>
    <cellStyle name="Heading 3 2 7 6 2 2" xfId="17980"/>
    <cellStyle name="Heading 3 2 7 6 2 2 2" xfId="28557"/>
    <cellStyle name="Heading 3 2 7 6 2 2 3" xfId="36359"/>
    <cellStyle name="Heading 3 2 7 6 2 2 4" xfId="41830"/>
    <cellStyle name="Heading 3 2 7 6 2 3" xfId="21452"/>
    <cellStyle name="Heading 3 2 7 6 2 3 2" xfId="37211"/>
    <cellStyle name="Heading 3 2 7 6 2 3 3" xfId="42682"/>
    <cellStyle name="Heading 3 2 7 6 3" xfId="6284"/>
    <cellStyle name="Heading 3 2 7 6 3 10" xfId="38031"/>
    <cellStyle name="Heading 3 2 7 6 3 2" xfId="11217"/>
    <cellStyle name="Heading 3 2 7 6 3 2 2" xfId="28558"/>
    <cellStyle name="Heading 3 2 7 6 3 2 3" xfId="40007"/>
    <cellStyle name="Heading 3 2 7 6 3 3" xfId="12247"/>
    <cellStyle name="Heading 3 2 7 6 3 3 2" xfId="28559"/>
    <cellStyle name="Heading 3 2 7 6 3 3 3" xfId="35482"/>
    <cellStyle name="Heading 3 2 7 6 3 3 4" xfId="40953"/>
    <cellStyle name="Heading 3 2 7 6 3 4" xfId="15244"/>
    <cellStyle name="Heading 3 2 7 6 3 4 2" xfId="36474"/>
    <cellStyle name="Heading 3 2 7 6 3 4 3" xfId="41945"/>
    <cellStyle name="Heading 3 2 7 6 3 5" xfId="17078"/>
    <cellStyle name="Heading 3 2 7 6 3 6" xfId="20582"/>
    <cellStyle name="Heading 3 2 7 6 3 7" xfId="23192"/>
    <cellStyle name="Heading 3 2 7 6 3 8" xfId="26808"/>
    <cellStyle name="Heading 3 2 7 6 3 9" xfId="32809"/>
    <cellStyle name="Heading 3 2 7 6 4" xfId="6889"/>
    <cellStyle name="Heading 3 2 7 6 4 2" xfId="28560"/>
    <cellStyle name="Heading 3 2 7 6 4 3" xfId="33020"/>
    <cellStyle name="Heading 3 2 7 6 4 4" xfId="38238"/>
    <cellStyle name="Heading 3 2 7 6 5" xfId="7903"/>
    <cellStyle name="Heading 3 2 7 6 5 2" xfId="33773"/>
    <cellStyle name="Heading 3 2 7 6 5 3" xfId="39119"/>
    <cellStyle name="Heading 3 2 7 6 6" xfId="6497"/>
    <cellStyle name="Heading 3 2 7 6 7" xfId="9477"/>
    <cellStyle name="Heading 3 2 7 6 8" xfId="6819"/>
    <cellStyle name="Heading 3 2 7 6 9" xfId="16240"/>
    <cellStyle name="Heading 3 2 7 7" xfId="4394"/>
    <cellStyle name="Heading 3 2 7 7 10" xfId="31700"/>
    <cellStyle name="Heading 3 2 7 7 11" xfId="31414"/>
    <cellStyle name="Heading 3 2 7 7 2" xfId="6185"/>
    <cellStyle name="Heading 3 2 7 7 2 2" xfId="18002"/>
    <cellStyle name="Heading 3 2 7 7 2 2 2" xfId="28561"/>
    <cellStyle name="Heading 3 2 7 7 2 2 3" xfId="36381"/>
    <cellStyle name="Heading 3 2 7 7 2 2 4" xfId="41852"/>
    <cellStyle name="Heading 3 2 7 7 2 3" xfId="21474"/>
    <cellStyle name="Heading 3 2 7 7 2 3 2" xfId="37233"/>
    <cellStyle name="Heading 3 2 7 7 2 3 3" xfId="42704"/>
    <cellStyle name="Heading 3 2 7 7 3" xfId="6295"/>
    <cellStyle name="Heading 3 2 7 7 3 10" xfId="38042"/>
    <cellStyle name="Heading 3 2 7 7 3 2" xfId="11228"/>
    <cellStyle name="Heading 3 2 7 7 3 2 2" xfId="28562"/>
    <cellStyle name="Heading 3 2 7 7 3 2 3" xfId="40018"/>
    <cellStyle name="Heading 3 2 7 7 3 3" xfId="12258"/>
    <cellStyle name="Heading 3 2 7 7 3 3 2" xfId="28563"/>
    <cellStyle name="Heading 3 2 7 7 3 3 3" xfId="35493"/>
    <cellStyle name="Heading 3 2 7 7 3 3 4" xfId="40964"/>
    <cellStyle name="Heading 3 2 7 7 3 4" xfId="15255"/>
    <cellStyle name="Heading 3 2 7 7 3 4 2" xfId="36485"/>
    <cellStyle name="Heading 3 2 7 7 3 4 3" xfId="41956"/>
    <cellStyle name="Heading 3 2 7 7 3 5" xfId="17089"/>
    <cellStyle name="Heading 3 2 7 7 3 6" xfId="20593"/>
    <cellStyle name="Heading 3 2 7 7 3 7" xfId="23203"/>
    <cellStyle name="Heading 3 2 7 7 3 8" xfId="26819"/>
    <cellStyle name="Heading 3 2 7 7 3 9" xfId="32820"/>
    <cellStyle name="Heading 3 2 7 7 4" xfId="8739"/>
    <cellStyle name="Heading 3 2 7 7 4 2" xfId="28564"/>
    <cellStyle name="Heading 3 2 7 7 4 3" xfId="33002"/>
    <cellStyle name="Heading 3 2 7 7 4 4" xfId="38220"/>
    <cellStyle name="Heading 3 2 7 7 5" xfId="7644"/>
    <cellStyle name="Heading 3 2 7 7 5 2" xfId="33246"/>
    <cellStyle name="Heading 3 2 7 7 5 3" xfId="38464"/>
    <cellStyle name="Heading 3 2 7 7 6" xfId="9925"/>
    <cellStyle name="Heading 3 2 7 7 7" xfId="8746"/>
    <cellStyle name="Heading 3 2 7 7 8" xfId="17343"/>
    <cellStyle name="Heading 3 2 7 7 9" xfId="10197"/>
    <cellStyle name="Heading 3 2 7 8" xfId="5287"/>
    <cellStyle name="Heading 3 2 7 8 10" xfId="31901"/>
    <cellStyle name="Heading 3 2 7 8 2" xfId="6340"/>
    <cellStyle name="Heading 3 2 7 8 2 2" xfId="18140"/>
    <cellStyle name="Heading 3 2 7 8 2 2 2" xfId="28565"/>
    <cellStyle name="Heading 3 2 7 8 2 2 3" xfId="36523"/>
    <cellStyle name="Heading 3 2 7 8 2 2 4" xfId="41994"/>
    <cellStyle name="Heading 3 2 7 8 2 3" xfId="21607"/>
    <cellStyle name="Heading 3 2 7 8 2 3 2" xfId="37359"/>
    <cellStyle name="Heading 3 2 7 8 2 3 3" xfId="42830"/>
    <cellStyle name="Heading 3 2 7 8 3" xfId="10183"/>
    <cellStyle name="Heading 3 2 7 8 3 2" xfId="28566"/>
    <cellStyle name="Heading 3 2 7 8 3 3" xfId="34650"/>
    <cellStyle name="Heading 3 2 7 8 3 4" xfId="40121"/>
    <cellStyle name="Heading 3 2 7 8 4" xfId="7497"/>
    <cellStyle name="Heading 3 2 7 8 4 2" xfId="35596"/>
    <cellStyle name="Heading 3 2 7 8 4 3" xfId="41067"/>
    <cellStyle name="Heading 3 2 7 8 5" xfId="6733"/>
    <cellStyle name="Heading 3 2 7 8 6" xfId="13849"/>
    <cellStyle name="Heading 3 2 7 8 7" xfId="21310"/>
    <cellStyle name="Heading 3 2 7 8 8" xfId="15829"/>
    <cellStyle name="Heading 3 2 7 8 9" xfId="32008"/>
    <cellStyle name="Heading 3 2 8" xfId="3085"/>
    <cellStyle name="Heading 3 2 8 2" xfId="5812"/>
    <cellStyle name="Heading 3 2 8 2 10" xfId="37651"/>
    <cellStyle name="Heading 3 2 8 2 2" xfId="10761"/>
    <cellStyle name="Heading 3 2 8 2 2 2" xfId="28567"/>
    <cellStyle name="Heading 3 2 8 2 2 3" xfId="39619"/>
    <cellStyle name="Heading 3 2 8 2 3" xfId="11803"/>
    <cellStyle name="Heading 3 2 8 2 3 2" xfId="28568"/>
    <cellStyle name="Heading 3 2 8 2 3 3" xfId="35073"/>
    <cellStyle name="Heading 3 2 8 2 3 4" xfId="40544"/>
    <cellStyle name="Heading 3 2 8 2 4" xfId="14811"/>
    <cellStyle name="Heading 3 2 8 2 4 2" xfId="36026"/>
    <cellStyle name="Heading 3 2 8 2 4 3" xfId="41497"/>
    <cellStyle name="Heading 3 2 8 2 5" xfId="16633"/>
    <cellStyle name="Heading 3 2 8 2 6" xfId="20155"/>
    <cellStyle name="Heading 3 2 8 2 7" xfId="22772"/>
    <cellStyle name="Heading 3 2 8 2 8" xfId="26422"/>
    <cellStyle name="Heading 3 2 8 2 9" xfId="32420"/>
    <cellStyle name="Heading 3 2 8 3" xfId="28569"/>
    <cellStyle name="Heading 3 2 8 3 2" xfId="28570"/>
    <cellStyle name="Heading 3 2 8 3 3" xfId="38623"/>
    <cellStyle name="Heading 3 2 9" xfId="3120"/>
    <cellStyle name="Heading 3 2 9 2" xfId="5847"/>
    <cellStyle name="Heading 3 2 9 2 10" xfId="37686"/>
    <cellStyle name="Heading 3 2 9 2 2" xfId="10796"/>
    <cellStyle name="Heading 3 2 9 2 2 2" xfId="28571"/>
    <cellStyle name="Heading 3 2 9 2 2 3" xfId="39654"/>
    <cellStyle name="Heading 3 2 9 2 3" xfId="11838"/>
    <cellStyle name="Heading 3 2 9 2 3 2" xfId="28572"/>
    <cellStyle name="Heading 3 2 9 2 3 3" xfId="35108"/>
    <cellStyle name="Heading 3 2 9 2 3 4" xfId="40579"/>
    <cellStyle name="Heading 3 2 9 2 4" xfId="14846"/>
    <cellStyle name="Heading 3 2 9 2 4 2" xfId="36061"/>
    <cellStyle name="Heading 3 2 9 2 4 3" xfId="41532"/>
    <cellStyle name="Heading 3 2 9 2 5" xfId="16668"/>
    <cellStyle name="Heading 3 2 9 2 6" xfId="20190"/>
    <cellStyle name="Heading 3 2 9 2 7" xfId="22807"/>
    <cellStyle name="Heading 3 2 9 2 8" xfId="26457"/>
    <cellStyle name="Heading 3 2 9 2 9" xfId="32455"/>
    <cellStyle name="Heading 3 2 9 3" xfId="28573"/>
    <cellStyle name="Heading 3 2 9 3 2" xfId="28574"/>
    <cellStyle name="Heading 3 2 9 3 3" xfId="38650"/>
    <cellStyle name="Heading 3 3" xfId="1396"/>
    <cellStyle name="Heading 3 3 2" xfId="3411"/>
    <cellStyle name="Heading 3 4" xfId="1397"/>
    <cellStyle name="Heading 3 4 2" xfId="3407"/>
    <cellStyle name="Heading 3 5" xfId="1398"/>
    <cellStyle name="Heading 3 5 10" xfId="4323"/>
    <cellStyle name="Heading 3 5 10 10" xfId="31661"/>
    <cellStyle name="Heading 3 5 10 11" xfId="31824"/>
    <cellStyle name="Heading 3 5 10 2" xfId="6164"/>
    <cellStyle name="Heading 3 5 10 2 2" xfId="17981"/>
    <cellStyle name="Heading 3 5 10 2 2 2" xfId="28575"/>
    <cellStyle name="Heading 3 5 10 2 2 3" xfId="36360"/>
    <cellStyle name="Heading 3 5 10 2 2 4" xfId="41831"/>
    <cellStyle name="Heading 3 5 10 2 3" xfId="21453"/>
    <cellStyle name="Heading 3 5 10 2 3 2" xfId="37212"/>
    <cellStyle name="Heading 3 5 10 2 3 3" xfId="42683"/>
    <cellStyle name="Heading 3 5 10 3" xfId="5449"/>
    <cellStyle name="Heading 3 5 10 3 10" xfId="31937"/>
    <cellStyle name="Heading 3 5 10 3 2" xfId="10411"/>
    <cellStyle name="Heading 3 5 10 3 2 2" xfId="28576"/>
    <cellStyle name="Heading 3 5 10 3 2 3" xfId="39306"/>
    <cellStyle name="Heading 3 5 10 3 3" xfId="11459"/>
    <cellStyle name="Heading 3 5 10 3 3 2" xfId="28577"/>
    <cellStyle name="Heading 3 5 10 3 3 3" xfId="34748"/>
    <cellStyle name="Heading 3 5 10 3 3 4" xfId="40219"/>
    <cellStyle name="Heading 3 5 10 3 4" xfId="14470"/>
    <cellStyle name="Heading 3 5 10 3 4 2" xfId="35691"/>
    <cellStyle name="Heading 3 5 10 3 4 3" xfId="41162"/>
    <cellStyle name="Heading 3 5 10 3 5" xfId="9506"/>
    <cellStyle name="Heading 3 5 10 3 6" xfId="15697"/>
    <cellStyle name="Heading 3 5 10 3 7" xfId="20483"/>
    <cellStyle name="Heading 3 5 10 3 8" xfId="9050"/>
    <cellStyle name="Heading 3 5 10 3 9" xfId="32099"/>
    <cellStyle name="Heading 3 5 10 4" xfId="9858"/>
    <cellStyle name="Heading 3 5 10 4 2" xfId="28578"/>
    <cellStyle name="Heading 3 5 10 4 3" xfId="33019"/>
    <cellStyle name="Heading 3 5 10 4 4" xfId="38237"/>
    <cellStyle name="Heading 3 5 10 5" xfId="14259"/>
    <cellStyle name="Heading 3 5 10 5 2" xfId="33233"/>
    <cellStyle name="Heading 3 5 10 5 3" xfId="38451"/>
    <cellStyle name="Heading 3 5 10 6" xfId="8215"/>
    <cellStyle name="Heading 3 5 10 7" xfId="17801"/>
    <cellStyle name="Heading 3 5 10 8" xfId="19666"/>
    <cellStyle name="Heading 3 5 10 9" xfId="18317"/>
    <cellStyle name="Heading 3 5 11" xfId="3410"/>
    <cellStyle name="Heading 3 5 11 10" xfId="31568"/>
    <cellStyle name="Heading 3 5 11 11" xfId="31520"/>
    <cellStyle name="Heading 3 5 11 2" xfId="6051"/>
    <cellStyle name="Heading 3 5 11 2 2" xfId="17874"/>
    <cellStyle name="Heading 3 5 11 2 2 2" xfId="28579"/>
    <cellStyle name="Heading 3 5 11 2 2 3" xfId="36257"/>
    <cellStyle name="Heading 3 5 11 2 2 4" xfId="41728"/>
    <cellStyle name="Heading 3 5 11 2 3" xfId="21349"/>
    <cellStyle name="Heading 3 5 11 2 3 2" xfId="37111"/>
    <cellStyle name="Heading 3 5 11 2 3 3" xfId="42582"/>
    <cellStyle name="Heading 3 5 11 3" xfId="5461"/>
    <cellStyle name="Heading 3 5 11 3 10" xfId="31945"/>
    <cellStyle name="Heading 3 5 11 3 2" xfId="10423"/>
    <cellStyle name="Heading 3 5 11 3 2 2" xfId="28580"/>
    <cellStyle name="Heading 3 5 11 3 2 3" xfId="39316"/>
    <cellStyle name="Heading 3 5 11 3 3" xfId="11471"/>
    <cellStyle name="Heading 3 5 11 3 3 2" xfId="28581"/>
    <cellStyle name="Heading 3 5 11 3 3 3" xfId="34760"/>
    <cellStyle name="Heading 3 5 11 3 3 4" xfId="40231"/>
    <cellStyle name="Heading 3 5 11 3 4" xfId="14482"/>
    <cellStyle name="Heading 3 5 11 3 4 2" xfId="35703"/>
    <cellStyle name="Heading 3 5 11 3 4 3" xfId="41174"/>
    <cellStyle name="Heading 3 5 11 3 5" xfId="13677"/>
    <cellStyle name="Heading 3 5 11 3 6" xfId="13907"/>
    <cellStyle name="Heading 3 5 11 3 7" xfId="7585"/>
    <cellStyle name="Heading 3 5 11 3 8" xfId="24117"/>
    <cellStyle name="Heading 3 5 11 3 9" xfId="32111"/>
    <cellStyle name="Heading 3 5 11 4" xfId="7302"/>
    <cellStyle name="Heading 3 5 11 4 2" xfId="28582"/>
    <cellStyle name="Heading 3 5 11 4 3" xfId="33108"/>
    <cellStyle name="Heading 3 5 11 4 4" xfId="38326"/>
    <cellStyle name="Heading 3 5 11 5" xfId="7127"/>
    <cellStyle name="Heading 3 5 11 5 2" xfId="33442"/>
    <cellStyle name="Heading 3 5 11 5 3" xfId="38788"/>
    <cellStyle name="Heading 3 5 11 6" xfId="7045"/>
    <cellStyle name="Heading 3 5 11 7" xfId="7793"/>
    <cellStyle name="Heading 3 5 11 8" xfId="6750"/>
    <cellStyle name="Heading 3 5 11 9" xfId="25467"/>
    <cellStyle name="Heading 3 5 12" xfId="5288"/>
    <cellStyle name="Heading 3 5 12 10" xfId="31364"/>
    <cellStyle name="Heading 3 5 12 2" xfId="6341"/>
    <cellStyle name="Heading 3 5 12 2 2" xfId="18141"/>
    <cellStyle name="Heading 3 5 12 2 2 2" xfId="28583"/>
    <cellStyle name="Heading 3 5 12 2 2 3" xfId="36524"/>
    <cellStyle name="Heading 3 5 12 2 2 4" xfId="41995"/>
    <cellStyle name="Heading 3 5 12 2 3" xfId="21608"/>
    <cellStyle name="Heading 3 5 12 2 3 2" xfId="37360"/>
    <cellStyle name="Heading 3 5 12 2 3 3" xfId="42831"/>
    <cellStyle name="Heading 3 5 12 3" xfId="6543"/>
    <cellStyle name="Heading 3 5 12 3 2" xfId="28584"/>
    <cellStyle name="Heading 3 5 12 3 3" xfId="34651"/>
    <cellStyle name="Heading 3 5 12 3 4" xfId="40122"/>
    <cellStyle name="Heading 3 5 12 4" xfId="10088"/>
    <cellStyle name="Heading 3 5 12 4 2" xfId="35597"/>
    <cellStyle name="Heading 3 5 12 4 3" xfId="41068"/>
    <cellStyle name="Heading 3 5 12 5" xfId="9841"/>
    <cellStyle name="Heading 3 5 12 6" xfId="9375"/>
    <cellStyle name="Heading 3 5 12 7" xfId="9217"/>
    <cellStyle name="Heading 3 5 12 8" xfId="25241"/>
    <cellStyle name="Heading 3 5 12 9" xfId="32009"/>
    <cellStyle name="Heading 3 5 2" xfId="1399"/>
    <cellStyle name="Heading 3 5 2 2" xfId="3409"/>
    <cellStyle name="Heading 3 5 3" xfId="1400"/>
    <cellStyle name="Heading 3 5 3 2" xfId="3075"/>
    <cellStyle name="Heading 3 5 3 2 2" xfId="5802"/>
    <cellStyle name="Heading 3 5 3 2 2 10" xfId="37641"/>
    <cellStyle name="Heading 3 5 3 2 2 2" xfId="10751"/>
    <cellStyle name="Heading 3 5 3 2 2 2 2" xfId="28585"/>
    <cellStyle name="Heading 3 5 3 2 2 2 3" xfId="39609"/>
    <cellStyle name="Heading 3 5 3 2 2 3" xfId="11793"/>
    <cellStyle name="Heading 3 5 3 2 2 3 2" xfId="28586"/>
    <cellStyle name="Heading 3 5 3 2 2 3 3" xfId="35063"/>
    <cellStyle name="Heading 3 5 3 2 2 3 4" xfId="40534"/>
    <cellStyle name="Heading 3 5 3 2 2 4" xfId="14801"/>
    <cellStyle name="Heading 3 5 3 2 2 4 2" xfId="36016"/>
    <cellStyle name="Heading 3 5 3 2 2 4 3" xfId="41487"/>
    <cellStyle name="Heading 3 5 3 2 2 5" xfId="16623"/>
    <cellStyle name="Heading 3 5 3 2 2 6" xfId="20145"/>
    <cellStyle name="Heading 3 5 3 2 2 7" xfId="22762"/>
    <cellStyle name="Heading 3 5 3 2 2 8" xfId="26412"/>
    <cellStyle name="Heading 3 5 3 2 2 9" xfId="32410"/>
    <cellStyle name="Heading 3 5 3 2 3" xfId="28587"/>
    <cellStyle name="Heading 3 5 3 2 3 2" xfId="28588"/>
    <cellStyle name="Heading 3 5 3 2 3 3" xfId="38616"/>
    <cellStyle name="Heading 3 5 3 3" xfId="3109"/>
    <cellStyle name="Heading 3 5 3 3 2" xfId="5836"/>
    <cellStyle name="Heading 3 5 3 3 2 10" xfId="37675"/>
    <cellStyle name="Heading 3 5 3 3 2 2" xfId="10785"/>
    <cellStyle name="Heading 3 5 3 3 2 2 2" xfId="28589"/>
    <cellStyle name="Heading 3 5 3 3 2 2 3" xfId="39643"/>
    <cellStyle name="Heading 3 5 3 3 2 3" xfId="11827"/>
    <cellStyle name="Heading 3 5 3 3 2 3 2" xfId="28590"/>
    <cellStyle name="Heading 3 5 3 3 2 3 3" xfId="35097"/>
    <cellStyle name="Heading 3 5 3 3 2 3 4" xfId="40568"/>
    <cellStyle name="Heading 3 5 3 3 2 4" xfId="14835"/>
    <cellStyle name="Heading 3 5 3 3 2 4 2" xfId="36050"/>
    <cellStyle name="Heading 3 5 3 3 2 4 3" xfId="41521"/>
    <cellStyle name="Heading 3 5 3 3 2 5" xfId="16657"/>
    <cellStyle name="Heading 3 5 3 3 2 6" xfId="20179"/>
    <cellStyle name="Heading 3 5 3 3 2 7" xfId="22796"/>
    <cellStyle name="Heading 3 5 3 3 2 8" xfId="26446"/>
    <cellStyle name="Heading 3 5 3 3 2 9" xfId="32444"/>
    <cellStyle name="Heading 3 5 3 3 3" xfId="28591"/>
    <cellStyle name="Heading 3 5 3 3 3 2" xfId="28592"/>
    <cellStyle name="Heading 3 5 3 3 3 3" xfId="38639"/>
    <cellStyle name="Heading 3 5 3 4" xfId="3124"/>
    <cellStyle name="Heading 3 5 3 4 2" xfId="5851"/>
    <cellStyle name="Heading 3 5 3 4 2 10" xfId="37690"/>
    <cellStyle name="Heading 3 5 3 4 2 2" xfId="10800"/>
    <cellStyle name="Heading 3 5 3 4 2 2 2" xfId="28593"/>
    <cellStyle name="Heading 3 5 3 4 2 2 3" xfId="39658"/>
    <cellStyle name="Heading 3 5 3 4 2 3" xfId="11842"/>
    <cellStyle name="Heading 3 5 3 4 2 3 2" xfId="28594"/>
    <cellStyle name="Heading 3 5 3 4 2 3 3" xfId="35112"/>
    <cellStyle name="Heading 3 5 3 4 2 3 4" xfId="40583"/>
    <cellStyle name="Heading 3 5 3 4 2 4" xfId="14850"/>
    <cellStyle name="Heading 3 5 3 4 2 4 2" xfId="36065"/>
    <cellStyle name="Heading 3 5 3 4 2 4 3" xfId="41536"/>
    <cellStyle name="Heading 3 5 3 4 2 5" xfId="16672"/>
    <cellStyle name="Heading 3 5 3 4 2 6" xfId="20194"/>
    <cellStyle name="Heading 3 5 3 4 2 7" xfId="22811"/>
    <cellStyle name="Heading 3 5 3 4 2 8" xfId="26461"/>
    <cellStyle name="Heading 3 5 3 4 2 9" xfId="32459"/>
    <cellStyle name="Heading 3 5 3 4 3" xfId="28595"/>
    <cellStyle name="Heading 3 5 3 4 3 2" xfId="28596"/>
    <cellStyle name="Heading 3 5 3 4 3 3" xfId="38654"/>
    <cellStyle name="Heading 3 5 3 5" xfId="3139"/>
    <cellStyle name="Heading 3 5 3 5 2" xfId="5866"/>
    <cellStyle name="Heading 3 5 3 5 2 10" xfId="37705"/>
    <cellStyle name="Heading 3 5 3 5 2 2" xfId="10815"/>
    <cellStyle name="Heading 3 5 3 5 2 2 2" xfId="28597"/>
    <cellStyle name="Heading 3 5 3 5 2 2 3" xfId="39673"/>
    <cellStyle name="Heading 3 5 3 5 2 3" xfId="11857"/>
    <cellStyle name="Heading 3 5 3 5 2 3 2" xfId="28598"/>
    <cellStyle name="Heading 3 5 3 5 2 3 3" xfId="35127"/>
    <cellStyle name="Heading 3 5 3 5 2 3 4" xfId="40598"/>
    <cellStyle name="Heading 3 5 3 5 2 4" xfId="14865"/>
    <cellStyle name="Heading 3 5 3 5 2 4 2" xfId="36080"/>
    <cellStyle name="Heading 3 5 3 5 2 4 3" xfId="41551"/>
    <cellStyle name="Heading 3 5 3 5 2 5" xfId="16687"/>
    <cellStyle name="Heading 3 5 3 5 2 6" xfId="20209"/>
    <cellStyle name="Heading 3 5 3 5 2 7" xfId="22826"/>
    <cellStyle name="Heading 3 5 3 5 2 8" xfId="26476"/>
    <cellStyle name="Heading 3 5 3 5 2 9" xfId="32474"/>
    <cellStyle name="Heading 3 5 3 6" xfId="4324"/>
    <cellStyle name="Heading 3 5 3 6 10" xfId="31662"/>
    <cellStyle name="Heading 3 5 3 6 11" xfId="31433"/>
    <cellStyle name="Heading 3 5 3 6 2" xfId="6165"/>
    <cellStyle name="Heading 3 5 3 6 2 2" xfId="17982"/>
    <cellStyle name="Heading 3 5 3 6 2 2 2" xfId="28599"/>
    <cellStyle name="Heading 3 5 3 6 2 2 3" xfId="36361"/>
    <cellStyle name="Heading 3 5 3 6 2 2 4" xfId="41832"/>
    <cellStyle name="Heading 3 5 3 6 2 3" xfId="21454"/>
    <cellStyle name="Heading 3 5 3 6 2 3 2" xfId="37213"/>
    <cellStyle name="Heading 3 5 3 6 2 3 3" xfId="42684"/>
    <cellStyle name="Heading 3 5 3 6 3" xfId="6285"/>
    <cellStyle name="Heading 3 5 3 6 3 10" xfId="38032"/>
    <cellStyle name="Heading 3 5 3 6 3 2" xfId="11218"/>
    <cellStyle name="Heading 3 5 3 6 3 2 2" xfId="28600"/>
    <cellStyle name="Heading 3 5 3 6 3 2 3" xfId="40008"/>
    <cellStyle name="Heading 3 5 3 6 3 3" xfId="12248"/>
    <cellStyle name="Heading 3 5 3 6 3 3 2" xfId="28601"/>
    <cellStyle name="Heading 3 5 3 6 3 3 3" xfId="35483"/>
    <cellStyle name="Heading 3 5 3 6 3 3 4" xfId="40954"/>
    <cellStyle name="Heading 3 5 3 6 3 4" xfId="15245"/>
    <cellStyle name="Heading 3 5 3 6 3 4 2" xfId="36475"/>
    <cellStyle name="Heading 3 5 3 6 3 4 3" xfId="41946"/>
    <cellStyle name="Heading 3 5 3 6 3 5" xfId="17079"/>
    <cellStyle name="Heading 3 5 3 6 3 6" xfId="20583"/>
    <cellStyle name="Heading 3 5 3 6 3 7" xfId="23193"/>
    <cellStyle name="Heading 3 5 3 6 3 8" xfId="26809"/>
    <cellStyle name="Heading 3 5 3 6 3 9" xfId="32810"/>
    <cellStyle name="Heading 3 5 3 6 4" xfId="6887"/>
    <cellStyle name="Heading 3 5 3 6 4 2" xfId="28602"/>
    <cellStyle name="Heading 3 5 3 6 4 3" xfId="32891"/>
    <cellStyle name="Heading 3 5 3 6 4 4" xfId="38109"/>
    <cellStyle name="Heading 3 5 3 6 5" xfId="8691"/>
    <cellStyle name="Heading 3 5 3 6 5 2" xfId="33935"/>
    <cellStyle name="Heading 3 5 3 6 5 3" xfId="39281"/>
    <cellStyle name="Heading 3 5 3 6 6" xfId="12536"/>
    <cellStyle name="Heading 3 5 3 6 7" xfId="8156"/>
    <cellStyle name="Heading 3 5 3 6 8" xfId="20740"/>
    <cellStyle name="Heading 3 5 3 6 9" xfId="18681"/>
    <cellStyle name="Heading 3 5 3 7" xfId="4393"/>
    <cellStyle name="Heading 3 5 3 7 10" xfId="31699"/>
    <cellStyle name="Heading 3 5 3 7 11" xfId="31843"/>
    <cellStyle name="Heading 3 5 3 7 2" xfId="6184"/>
    <cellStyle name="Heading 3 5 3 7 2 2" xfId="18001"/>
    <cellStyle name="Heading 3 5 3 7 2 2 2" xfId="28603"/>
    <cellStyle name="Heading 3 5 3 7 2 2 3" xfId="36380"/>
    <cellStyle name="Heading 3 5 3 7 2 2 4" xfId="41851"/>
    <cellStyle name="Heading 3 5 3 7 2 3" xfId="21473"/>
    <cellStyle name="Heading 3 5 3 7 2 3 2" xfId="37232"/>
    <cellStyle name="Heading 3 5 3 7 2 3 3" xfId="42703"/>
    <cellStyle name="Heading 3 5 3 7 3" xfId="5442"/>
    <cellStyle name="Heading 3 5 3 7 3 10" xfId="31313"/>
    <cellStyle name="Heading 3 5 3 7 3 2" xfId="10404"/>
    <cellStyle name="Heading 3 5 3 7 3 2 2" xfId="28604"/>
    <cellStyle name="Heading 3 5 3 7 3 2 3" xfId="39299"/>
    <cellStyle name="Heading 3 5 3 7 3 3" xfId="11452"/>
    <cellStyle name="Heading 3 5 3 7 3 3 2" xfId="28605"/>
    <cellStyle name="Heading 3 5 3 7 3 3 3" xfId="34741"/>
    <cellStyle name="Heading 3 5 3 7 3 3 4" xfId="40212"/>
    <cellStyle name="Heading 3 5 3 7 3 4" xfId="14463"/>
    <cellStyle name="Heading 3 5 3 7 3 4 2" xfId="35684"/>
    <cellStyle name="Heading 3 5 3 7 3 4 3" xfId="41155"/>
    <cellStyle name="Heading 3 5 3 7 3 5" xfId="14047"/>
    <cellStyle name="Heading 3 5 3 7 3 6" xfId="19047"/>
    <cellStyle name="Heading 3 5 3 7 3 7" xfId="14042"/>
    <cellStyle name="Heading 3 5 3 7 3 8" xfId="9022"/>
    <cellStyle name="Heading 3 5 3 7 3 9" xfId="32092"/>
    <cellStyle name="Heading 3 5 3 7 4" xfId="8479"/>
    <cellStyle name="Heading 3 5 3 7 4 2" xfId="28606"/>
    <cellStyle name="Heading 3 5 3 7 4 3" xfId="33705"/>
    <cellStyle name="Heading 3 5 3 7 4 4" xfId="39051"/>
    <cellStyle name="Heading 3 5 3 7 5" xfId="13336"/>
    <cellStyle name="Heading 3 5 3 7 5 2" xfId="33781"/>
    <cellStyle name="Heading 3 5 3 7 5 3" xfId="39127"/>
    <cellStyle name="Heading 3 5 3 7 6" xfId="9342"/>
    <cellStyle name="Heading 3 5 3 7 7" xfId="19592"/>
    <cellStyle name="Heading 3 5 3 7 8" xfId="21225"/>
    <cellStyle name="Heading 3 5 3 7 9" xfId="6841"/>
    <cellStyle name="Heading 3 5 3 8" xfId="5289"/>
    <cellStyle name="Heading 3 5 3 8 10" xfId="31902"/>
    <cellStyle name="Heading 3 5 3 8 2" xfId="6342"/>
    <cellStyle name="Heading 3 5 3 8 2 2" xfId="18142"/>
    <cellStyle name="Heading 3 5 3 8 2 2 2" xfId="28607"/>
    <cellStyle name="Heading 3 5 3 8 2 2 3" xfId="36525"/>
    <cellStyle name="Heading 3 5 3 8 2 2 4" xfId="41996"/>
    <cellStyle name="Heading 3 5 3 8 2 3" xfId="21609"/>
    <cellStyle name="Heading 3 5 3 8 2 3 2" xfId="37361"/>
    <cellStyle name="Heading 3 5 3 8 2 3 3" xfId="42832"/>
    <cellStyle name="Heading 3 5 3 8 3" xfId="10184"/>
    <cellStyle name="Heading 3 5 3 8 3 2" xfId="28608"/>
    <cellStyle name="Heading 3 5 3 8 3 3" xfId="34652"/>
    <cellStyle name="Heading 3 5 3 8 3 4" xfId="40123"/>
    <cellStyle name="Heading 3 5 3 8 4" xfId="7859"/>
    <cellStyle name="Heading 3 5 3 8 4 2" xfId="35598"/>
    <cellStyle name="Heading 3 5 3 8 4 3" xfId="41069"/>
    <cellStyle name="Heading 3 5 3 8 5" xfId="10054"/>
    <cellStyle name="Heading 3 5 3 8 6" xfId="17155"/>
    <cellStyle name="Heading 3 5 3 8 7" xfId="16981"/>
    <cellStyle name="Heading 3 5 3 8 8" xfId="20007"/>
    <cellStyle name="Heading 3 5 3 8 9" xfId="32010"/>
    <cellStyle name="Heading 3 5 4" xfId="1401"/>
    <cellStyle name="Heading 3 5 4 10" xfId="4392"/>
    <cellStyle name="Heading 3 5 4 10 10" xfId="31698"/>
    <cellStyle name="Heading 3 5 4 10 11" xfId="31415"/>
    <cellStyle name="Heading 3 5 4 10 2" xfId="6183"/>
    <cellStyle name="Heading 3 5 4 10 2 2" xfId="18000"/>
    <cellStyle name="Heading 3 5 4 10 2 2 2" xfId="28609"/>
    <cellStyle name="Heading 3 5 4 10 2 2 3" xfId="36379"/>
    <cellStyle name="Heading 3 5 4 10 2 2 4" xfId="41850"/>
    <cellStyle name="Heading 3 5 4 10 2 3" xfId="21472"/>
    <cellStyle name="Heading 3 5 4 10 2 3 2" xfId="37231"/>
    <cellStyle name="Heading 3 5 4 10 2 3 3" xfId="42702"/>
    <cellStyle name="Heading 3 5 4 10 3" xfId="6294"/>
    <cellStyle name="Heading 3 5 4 10 3 10" xfId="38041"/>
    <cellStyle name="Heading 3 5 4 10 3 2" xfId="11227"/>
    <cellStyle name="Heading 3 5 4 10 3 2 2" xfId="28610"/>
    <cellStyle name="Heading 3 5 4 10 3 2 3" xfId="40017"/>
    <cellStyle name="Heading 3 5 4 10 3 3" xfId="12257"/>
    <cellStyle name="Heading 3 5 4 10 3 3 2" xfId="28611"/>
    <cellStyle name="Heading 3 5 4 10 3 3 3" xfId="35492"/>
    <cellStyle name="Heading 3 5 4 10 3 3 4" xfId="40963"/>
    <cellStyle name="Heading 3 5 4 10 3 4" xfId="15254"/>
    <cellStyle name="Heading 3 5 4 10 3 4 2" xfId="36484"/>
    <cellStyle name="Heading 3 5 4 10 3 4 3" xfId="41955"/>
    <cellStyle name="Heading 3 5 4 10 3 5" xfId="17088"/>
    <cellStyle name="Heading 3 5 4 10 3 6" xfId="20592"/>
    <cellStyle name="Heading 3 5 4 10 3 7" xfId="23202"/>
    <cellStyle name="Heading 3 5 4 10 3 8" xfId="26818"/>
    <cellStyle name="Heading 3 5 4 10 3 9" xfId="32819"/>
    <cellStyle name="Heading 3 5 4 10 4" xfId="8740"/>
    <cellStyle name="Heading 3 5 4 10 4 2" xfId="28612"/>
    <cellStyle name="Heading 3 5 4 10 4 3" xfId="33003"/>
    <cellStyle name="Heading 3 5 4 10 4 4" xfId="38221"/>
    <cellStyle name="Heading 3 5 4 10 5" xfId="10878"/>
    <cellStyle name="Heading 3 5 4 10 5 2" xfId="35533"/>
    <cellStyle name="Heading 3 5 4 10 5 3" xfId="41004"/>
    <cellStyle name="Heading 3 5 4 10 6" xfId="7109"/>
    <cellStyle name="Heading 3 5 4 10 7" xfId="11654"/>
    <cellStyle name="Heading 3 5 4 10 8" xfId="22097"/>
    <cellStyle name="Heading 3 5 4 10 9" xfId="25830"/>
    <cellStyle name="Heading 3 5 4 11" xfId="5290"/>
    <cellStyle name="Heading 3 5 4 11 10" xfId="31363"/>
    <cellStyle name="Heading 3 5 4 11 2" xfId="6343"/>
    <cellStyle name="Heading 3 5 4 11 2 2" xfId="18143"/>
    <cellStyle name="Heading 3 5 4 11 2 2 2" xfId="28613"/>
    <cellStyle name="Heading 3 5 4 11 2 2 3" xfId="36526"/>
    <cellStyle name="Heading 3 5 4 11 2 2 4" xfId="41997"/>
    <cellStyle name="Heading 3 5 4 11 2 3" xfId="21610"/>
    <cellStyle name="Heading 3 5 4 11 2 3 2" xfId="37362"/>
    <cellStyle name="Heading 3 5 4 11 2 3 3" xfId="42833"/>
    <cellStyle name="Heading 3 5 4 11 3" xfId="6542"/>
    <cellStyle name="Heading 3 5 4 11 3 2" xfId="28614"/>
    <cellStyle name="Heading 3 5 4 11 3 3" xfId="34653"/>
    <cellStyle name="Heading 3 5 4 11 3 4" xfId="40124"/>
    <cellStyle name="Heading 3 5 4 11 4" xfId="12901"/>
    <cellStyle name="Heading 3 5 4 11 4 2" xfId="35599"/>
    <cellStyle name="Heading 3 5 4 11 4 3" xfId="41070"/>
    <cellStyle name="Heading 3 5 4 11 5" xfId="12877"/>
    <cellStyle name="Heading 3 5 4 11 6" xfId="7731"/>
    <cellStyle name="Heading 3 5 4 11 7" xfId="21321"/>
    <cellStyle name="Heading 3 5 4 11 8" xfId="18985"/>
    <cellStyle name="Heading 3 5 4 11 9" xfId="32011"/>
    <cellStyle name="Heading 3 5 4 2" xfId="1402"/>
    <cellStyle name="Heading 3 5 4 2 2" xfId="3073"/>
    <cellStyle name="Heading 3 5 4 2 2 2" xfId="5800"/>
    <cellStyle name="Heading 3 5 4 2 2 2 10" xfId="37639"/>
    <cellStyle name="Heading 3 5 4 2 2 2 2" xfId="10749"/>
    <cellStyle name="Heading 3 5 4 2 2 2 2 2" xfId="28615"/>
    <cellStyle name="Heading 3 5 4 2 2 2 2 3" xfId="39607"/>
    <cellStyle name="Heading 3 5 4 2 2 2 3" xfId="11791"/>
    <cellStyle name="Heading 3 5 4 2 2 2 3 2" xfId="28616"/>
    <cellStyle name="Heading 3 5 4 2 2 2 3 3" xfId="35061"/>
    <cellStyle name="Heading 3 5 4 2 2 2 3 4" xfId="40532"/>
    <cellStyle name="Heading 3 5 4 2 2 2 4" xfId="14799"/>
    <cellStyle name="Heading 3 5 4 2 2 2 4 2" xfId="36014"/>
    <cellStyle name="Heading 3 5 4 2 2 2 4 3" xfId="41485"/>
    <cellStyle name="Heading 3 5 4 2 2 2 5" xfId="16621"/>
    <cellStyle name="Heading 3 5 4 2 2 2 6" xfId="20143"/>
    <cellStyle name="Heading 3 5 4 2 2 2 7" xfId="22760"/>
    <cellStyle name="Heading 3 5 4 2 2 2 8" xfId="26410"/>
    <cellStyle name="Heading 3 5 4 2 2 2 9" xfId="32408"/>
    <cellStyle name="Heading 3 5 4 2 2 3" xfId="28617"/>
    <cellStyle name="Heading 3 5 4 2 2 3 2" xfId="28618"/>
    <cellStyle name="Heading 3 5 4 2 2 3 3" xfId="38614"/>
    <cellStyle name="Heading 3 5 4 2 3" xfId="3107"/>
    <cellStyle name="Heading 3 5 4 2 3 2" xfId="5834"/>
    <cellStyle name="Heading 3 5 4 2 3 2 10" xfId="37673"/>
    <cellStyle name="Heading 3 5 4 2 3 2 2" xfId="10783"/>
    <cellStyle name="Heading 3 5 4 2 3 2 2 2" xfId="28619"/>
    <cellStyle name="Heading 3 5 4 2 3 2 2 3" xfId="39641"/>
    <cellStyle name="Heading 3 5 4 2 3 2 3" xfId="11825"/>
    <cellStyle name="Heading 3 5 4 2 3 2 3 2" xfId="28620"/>
    <cellStyle name="Heading 3 5 4 2 3 2 3 3" xfId="35095"/>
    <cellStyle name="Heading 3 5 4 2 3 2 3 4" xfId="40566"/>
    <cellStyle name="Heading 3 5 4 2 3 2 4" xfId="14833"/>
    <cellStyle name="Heading 3 5 4 2 3 2 4 2" xfId="36048"/>
    <cellStyle name="Heading 3 5 4 2 3 2 4 3" xfId="41519"/>
    <cellStyle name="Heading 3 5 4 2 3 2 5" xfId="16655"/>
    <cellStyle name="Heading 3 5 4 2 3 2 6" xfId="20177"/>
    <cellStyle name="Heading 3 5 4 2 3 2 7" xfId="22794"/>
    <cellStyle name="Heading 3 5 4 2 3 2 8" xfId="26444"/>
    <cellStyle name="Heading 3 5 4 2 3 2 9" xfId="32442"/>
    <cellStyle name="Heading 3 5 4 2 3 3" xfId="28621"/>
    <cellStyle name="Heading 3 5 4 2 3 3 2" xfId="28622"/>
    <cellStyle name="Heading 3 5 4 2 3 3 3" xfId="38637"/>
    <cellStyle name="Heading 3 5 4 2 4" xfId="3122"/>
    <cellStyle name="Heading 3 5 4 2 4 2" xfId="5849"/>
    <cellStyle name="Heading 3 5 4 2 4 2 10" xfId="37688"/>
    <cellStyle name="Heading 3 5 4 2 4 2 2" xfId="10798"/>
    <cellStyle name="Heading 3 5 4 2 4 2 2 2" xfId="28623"/>
    <cellStyle name="Heading 3 5 4 2 4 2 2 3" xfId="39656"/>
    <cellStyle name="Heading 3 5 4 2 4 2 3" xfId="11840"/>
    <cellStyle name="Heading 3 5 4 2 4 2 3 2" xfId="28624"/>
    <cellStyle name="Heading 3 5 4 2 4 2 3 3" xfId="35110"/>
    <cellStyle name="Heading 3 5 4 2 4 2 3 4" xfId="40581"/>
    <cellStyle name="Heading 3 5 4 2 4 2 4" xfId="14848"/>
    <cellStyle name="Heading 3 5 4 2 4 2 4 2" xfId="36063"/>
    <cellStyle name="Heading 3 5 4 2 4 2 4 3" xfId="41534"/>
    <cellStyle name="Heading 3 5 4 2 4 2 5" xfId="16670"/>
    <cellStyle name="Heading 3 5 4 2 4 2 6" xfId="20192"/>
    <cellStyle name="Heading 3 5 4 2 4 2 7" xfId="22809"/>
    <cellStyle name="Heading 3 5 4 2 4 2 8" xfId="26459"/>
    <cellStyle name="Heading 3 5 4 2 4 2 9" xfId="32457"/>
    <cellStyle name="Heading 3 5 4 2 4 3" xfId="28625"/>
    <cellStyle name="Heading 3 5 4 2 4 3 2" xfId="28626"/>
    <cellStyle name="Heading 3 5 4 2 4 3 3" xfId="38652"/>
    <cellStyle name="Heading 3 5 4 2 5" xfId="3137"/>
    <cellStyle name="Heading 3 5 4 2 5 2" xfId="5864"/>
    <cellStyle name="Heading 3 5 4 2 5 2 10" xfId="37703"/>
    <cellStyle name="Heading 3 5 4 2 5 2 2" xfId="10813"/>
    <cellStyle name="Heading 3 5 4 2 5 2 2 2" xfId="28627"/>
    <cellStyle name="Heading 3 5 4 2 5 2 2 3" xfId="39671"/>
    <cellStyle name="Heading 3 5 4 2 5 2 3" xfId="11855"/>
    <cellStyle name="Heading 3 5 4 2 5 2 3 2" xfId="28628"/>
    <cellStyle name="Heading 3 5 4 2 5 2 3 3" xfId="35125"/>
    <cellStyle name="Heading 3 5 4 2 5 2 3 4" xfId="40596"/>
    <cellStyle name="Heading 3 5 4 2 5 2 4" xfId="14863"/>
    <cellStyle name="Heading 3 5 4 2 5 2 4 2" xfId="36078"/>
    <cellStyle name="Heading 3 5 4 2 5 2 4 3" xfId="41549"/>
    <cellStyle name="Heading 3 5 4 2 5 2 5" xfId="16685"/>
    <cellStyle name="Heading 3 5 4 2 5 2 6" xfId="20207"/>
    <cellStyle name="Heading 3 5 4 2 5 2 7" xfId="22824"/>
    <cellStyle name="Heading 3 5 4 2 5 2 8" xfId="26474"/>
    <cellStyle name="Heading 3 5 4 2 5 2 9" xfId="32472"/>
    <cellStyle name="Heading 3 5 4 2 6" xfId="4326"/>
    <cellStyle name="Heading 3 5 4 2 6 10" xfId="31664"/>
    <cellStyle name="Heading 3 5 4 2 6 11" xfId="31432"/>
    <cellStyle name="Heading 3 5 4 2 6 2" xfId="6167"/>
    <cellStyle name="Heading 3 5 4 2 6 2 2" xfId="17984"/>
    <cellStyle name="Heading 3 5 4 2 6 2 2 2" xfId="28629"/>
    <cellStyle name="Heading 3 5 4 2 6 2 2 3" xfId="36363"/>
    <cellStyle name="Heading 3 5 4 2 6 2 2 4" xfId="41834"/>
    <cellStyle name="Heading 3 5 4 2 6 2 3" xfId="21456"/>
    <cellStyle name="Heading 3 5 4 2 6 2 3 2" xfId="37215"/>
    <cellStyle name="Heading 3 5 4 2 6 2 3 3" xfId="42686"/>
    <cellStyle name="Heading 3 5 4 2 6 3" xfId="5427"/>
    <cellStyle name="Heading 3 5 4 2 6 3 10" xfId="31570"/>
    <cellStyle name="Heading 3 5 4 2 6 3 2" xfId="10389"/>
    <cellStyle name="Heading 3 5 4 2 6 3 2 2" xfId="28630"/>
    <cellStyle name="Heading 3 5 4 2 6 3 2 3" xfId="39285"/>
    <cellStyle name="Heading 3 5 4 2 6 3 3" xfId="11437"/>
    <cellStyle name="Heading 3 5 4 2 6 3 3 2" xfId="28631"/>
    <cellStyle name="Heading 3 5 4 2 6 3 3 3" xfId="34727"/>
    <cellStyle name="Heading 3 5 4 2 6 3 3 4" xfId="40198"/>
    <cellStyle name="Heading 3 5 4 2 6 3 4" xfId="14448"/>
    <cellStyle name="Heading 3 5 4 2 6 3 4 2" xfId="35670"/>
    <cellStyle name="Heading 3 5 4 2 6 3 4 3" xfId="41141"/>
    <cellStyle name="Heading 3 5 4 2 6 3 5" xfId="8678"/>
    <cellStyle name="Heading 3 5 4 2 6 3 6" xfId="7738"/>
    <cellStyle name="Heading 3 5 4 2 6 3 7" xfId="20700"/>
    <cellStyle name="Heading 3 5 4 2 6 3 8" xfId="9796"/>
    <cellStyle name="Heading 3 5 4 2 6 3 9" xfId="32078"/>
    <cellStyle name="Heading 3 5 4 2 6 4" xfId="9859"/>
    <cellStyle name="Heading 3 5 4 2 6 4 2" xfId="28632"/>
    <cellStyle name="Heading 3 5 4 2 6 4 3" xfId="34591"/>
    <cellStyle name="Heading 3 5 4 2 6 4 4" xfId="40062"/>
    <cellStyle name="Heading 3 5 4 2 6 5" xfId="11274"/>
    <cellStyle name="Heading 3 5 4 2 6 5 2" xfId="34592"/>
    <cellStyle name="Heading 3 5 4 2 6 5 3" xfId="40063"/>
    <cellStyle name="Heading 3 5 4 2 6 6" xfId="8596"/>
    <cellStyle name="Heading 3 5 4 2 6 7" xfId="6980"/>
    <cellStyle name="Heading 3 5 4 2 6 8" xfId="21711"/>
    <cellStyle name="Heading 3 5 4 2 6 9" xfId="8175"/>
    <cellStyle name="Heading 3 5 4 2 7" xfId="4391"/>
    <cellStyle name="Heading 3 5 4 2 7 10" xfId="31697"/>
    <cellStyle name="Heading 3 5 4 2 7 11" xfId="31842"/>
    <cellStyle name="Heading 3 5 4 2 7 2" xfId="6182"/>
    <cellStyle name="Heading 3 5 4 2 7 2 2" xfId="17999"/>
    <cellStyle name="Heading 3 5 4 2 7 2 2 2" xfId="28633"/>
    <cellStyle name="Heading 3 5 4 2 7 2 2 3" xfId="36378"/>
    <cellStyle name="Heading 3 5 4 2 7 2 2 4" xfId="41849"/>
    <cellStyle name="Heading 3 5 4 2 7 2 3" xfId="21471"/>
    <cellStyle name="Heading 3 5 4 2 7 2 3 2" xfId="37230"/>
    <cellStyle name="Heading 3 5 4 2 7 2 3 3" xfId="42701"/>
    <cellStyle name="Heading 3 5 4 2 7 3" xfId="6299"/>
    <cellStyle name="Heading 3 5 4 2 7 3 10" xfId="38046"/>
    <cellStyle name="Heading 3 5 4 2 7 3 2" xfId="11232"/>
    <cellStyle name="Heading 3 5 4 2 7 3 2 2" xfId="28634"/>
    <cellStyle name="Heading 3 5 4 2 7 3 2 3" xfId="40022"/>
    <cellStyle name="Heading 3 5 4 2 7 3 3" xfId="12262"/>
    <cellStyle name="Heading 3 5 4 2 7 3 3 2" xfId="28635"/>
    <cellStyle name="Heading 3 5 4 2 7 3 3 3" xfId="35497"/>
    <cellStyle name="Heading 3 5 4 2 7 3 3 4" xfId="40968"/>
    <cellStyle name="Heading 3 5 4 2 7 3 4" xfId="15259"/>
    <cellStyle name="Heading 3 5 4 2 7 3 4 2" xfId="36489"/>
    <cellStyle name="Heading 3 5 4 2 7 3 4 3" xfId="41960"/>
    <cellStyle name="Heading 3 5 4 2 7 3 5" xfId="17093"/>
    <cellStyle name="Heading 3 5 4 2 7 3 6" xfId="20597"/>
    <cellStyle name="Heading 3 5 4 2 7 3 7" xfId="23207"/>
    <cellStyle name="Heading 3 5 4 2 7 3 8" xfId="26823"/>
    <cellStyle name="Heading 3 5 4 2 7 3 9" xfId="32824"/>
    <cellStyle name="Heading 3 5 4 2 7 4" xfId="6855"/>
    <cellStyle name="Heading 3 5 4 2 7 4 2" xfId="28636"/>
    <cellStyle name="Heading 3 5 4 2 7 4 3" xfId="33704"/>
    <cellStyle name="Heading 3 5 4 2 7 4 4" xfId="39050"/>
    <cellStyle name="Heading 3 5 4 2 7 5" xfId="9339"/>
    <cellStyle name="Heading 3 5 4 2 7 5 2" xfId="34719"/>
    <cellStyle name="Heading 3 5 4 2 7 5 3" xfId="40190"/>
    <cellStyle name="Heading 3 5 4 2 7 6" xfId="13932"/>
    <cellStyle name="Heading 3 5 4 2 7 7" xfId="19741"/>
    <cellStyle name="Heading 3 5 4 2 7 8" xfId="21749"/>
    <cellStyle name="Heading 3 5 4 2 7 9" xfId="19092"/>
    <cellStyle name="Heading 3 5 4 2 8" xfId="5291"/>
    <cellStyle name="Heading 3 5 4 2 8 10" xfId="31903"/>
    <cellStyle name="Heading 3 5 4 2 8 2" xfId="6344"/>
    <cellStyle name="Heading 3 5 4 2 8 2 2" xfId="18144"/>
    <cellStyle name="Heading 3 5 4 2 8 2 2 2" xfId="28637"/>
    <cellStyle name="Heading 3 5 4 2 8 2 2 3" xfId="36527"/>
    <cellStyle name="Heading 3 5 4 2 8 2 2 4" xfId="41998"/>
    <cellStyle name="Heading 3 5 4 2 8 2 3" xfId="21611"/>
    <cellStyle name="Heading 3 5 4 2 8 2 3 2" xfId="37363"/>
    <cellStyle name="Heading 3 5 4 2 8 2 3 3" xfId="42834"/>
    <cellStyle name="Heading 3 5 4 2 8 3" xfId="10186"/>
    <cellStyle name="Heading 3 5 4 2 8 3 2" xfId="28638"/>
    <cellStyle name="Heading 3 5 4 2 8 3 3" xfId="34654"/>
    <cellStyle name="Heading 3 5 4 2 8 3 4" xfId="40125"/>
    <cellStyle name="Heading 3 5 4 2 8 4" xfId="12535"/>
    <cellStyle name="Heading 3 5 4 2 8 4 2" xfId="35600"/>
    <cellStyle name="Heading 3 5 4 2 8 4 3" xfId="41071"/>
    <cellStyle name="Heading 3 5 4 2 8 5" xfId="7836"/>
    <cellStyle name="Heading 3 5 4 2 8 6" xfId="18292"/>
    <cellStyle name="Heading 3 5 4 2 8 7" xfId="11289"/>
    <cellStyle name="Heading 3 5 4 2 8 8" xfId="25255"/>
    <cellStyle name="Heading 3 5 4 2 8 9" xfId="32012"/>
    <cellStyle name="Heading 3 5 4 3" xfId="1403"/>
    <cellStyle name="Heading 3 5 4 3 2" xfId="1404"/>
    <cellStyle name="Heading 3 5 4 3 2 2" xfId="3071"/>
    <cellStyle name="Heading 3 5 4 3 2 2 2" xfId="5798"/>
    <cellStyle name="Heading 3 5 4 3 2 2 2 10" xfId="37637"/>
    <cellStyle name="Heading 3 5 4 3 2 2 2 2" xfId="10747"/>
    <cellStyle name="Heading 3 5 4 3 2 2 2 2 2" xfId="28639"/>
    <cellStyle name="Heading 3 5 4 3 2 2 2 2 3" xfId="39605"/>
    <cellStyle name="Heading 3 5 4 3 2 2 2 3" xfId="11789"/>
    <cellStyle name="Heading 3 5 4 3 2 2 2 3 2" xfId="28640"/>
    <cellStyle name="Heading 3 5 4 3 2 2 2 3 3" xfId="35059"/>
    <cellStyle name="Heading 3 5 4 3 2 2 2 3 4" xfId="40530"/>
    <cellStyle name="Heading 3 5 4 3 2 2 2 4" xfId="14797"/>
    <cellStyle name="Heading 3 5 4 3 2 2 2 4 2" xfId="36012"/>
    <cellStyle name="Heading 3 5 4 3 2 2 2 4 3" xfId="41483"/>
    <cellStyle name="Heading 3 5 4 3 2 2 2 5" xfId="16619"/>
    <cellStyle name="Heading 3 5 4 3 2 2 2 6" xfId="20141"/>
    <cellStyle name="Heading 3 5 4 3 2 2 2 7" xfId="22758"/>
    <cellStyle name="Heading 3 5 4 3 2 2 2 8" xfId="26408"/>
    <cellStyle name="Heading 3 5 4 3 2 2 2 9" xfId="32406"/>
    <cellStyle name="Heading 3 5 4 3 2 2 3" xfId="28641"/>
    <cellStyle name="Heading 3 5 4 3 2 2 3 2" xfId="28642"/>
    <cellStyle name="Heading 3 5 4 3 2 2 3 3" xfId="38612"/>
    <cellStyle name="Heading 3 5 4 3 2 3" xfId="3105"/>
    <cellStyle name="Heading 3 5 4 3 2 3 2" xfId="5832"/>
    <cellStyle name="Heading 3 5 4 3 2 3 2 10" xfId="37671"/>
    <cellStyle name="Heading 3 5 4 3 2 3 2 2" xfId="10781"/>
    <cellStyle name="Heading 3 5 4 3 2 3 2 2 2" xfId="28643"/>
    <cellStyle name="Heading 3 5 4 3 2 3 2 2 3" xfId="39639"/>
    <cellStyle name="Heading 3 5 4 3 2 3 2 3" xfId="11823"/>
    <cellStyle name="Heading 3 5 4 3 2 3 2 3 2" xfId="28644"/>
    <cellStyle name="Heading 3 5 4 3 2 3 2 3 3" xfId="35093"/>
    <cellStyle name="Heading 3 5 4 3 2 3 2 3 4" xfId="40564"/>
    <cellStyle name="Heading 3 5 4 3 2 3 2 4" xfId="14831"/>
    <cellStyle name="Heading 3 5 4 3 2 3 2 4 2" xfId="36046"/>
    <cellStyle name="Heading 3 5 4 3 2 3 2 4 3" xfId="41517"/>
    <cellStyle name="Heading 3 5 4 3 2 3 2 5" xfId="16653"/>
    <cellStyle name="Heading 3 5 4 3 2 3 2 6" xfId="20175"/>
    <cellStyle name="Heading 3 5 4 3 2 3 2 7" xfId="22792"/>
    <cellStyle name="Heading 3 5 4 3 2 3 2 8" xfId="26442"/>
    <cellStyle name="Heading 3 5 4 3 2 3 2 9" xfId="32440"/>
    <cellStyle name="Heading 3 5 4 3 2 3 3" xfId="28645"/>
    <cellStyle name="Heading 3 5 4 3 2 3 3 2" xfId="28646"/>
    <cellStyle name="Heading 3 5 4 3 2 3 3 3" xfId="38635"/>
    <cellStyle name="Heading 3 5 4 3 2 4" xfId="3119"/>
    <cellStyle name="Heading 3 5 4 3 2 4 2" xfId="5846"/>
    <cellStyle name="Heading 3 5 4 3 2 4 2 10" xfId="37685"/>
    <cellStyle name="Heading 3 5 4 3 2 4 2 2" xfId="10795"/>
    <cellStyle name="Heading 3 5 4 3 2 4 2 2 2" xfId="28647"/>
    <cellStyle name="Heading 3 5 4 3 2 4 2 2 3" xfId="39653"/>
    <cellStyle name="Heading 3 5 4 3 2 4 2 3" xfId="11837"/>
    <cellStyle name="Heading 3 5 4 3 2 4 2 3 2" xfId="28648"/>
    <cellStyle name="Heading 3 5 4 3 2 4 2 3 3" xfId="35107"/>
    <cellStyle name="Heading 3 5 4 3 2 4 2 3 4" xfId="40578"/>
    <cellStyle name="Heading 3 5 4 3 2 4 2 4" xfId="14845"/>
    <cellStyle name="Heading 3 5 4 3 2 4 2 4 2" xfId="36060"/>
    <cellStyle name="Heading 3 5 4 3 2 4 2 4 3" xfId="41531"/>
    <cellStyle name="Heading 3 5 4 3 2 4 2 5" xfId="16667"/>
    <cellStyle name="Heading 3 5 4 3 2 4 2 6" xfId="20189"/>
    <cellStyle name="Heading 3 5 4 3 2 4 2 7" xfId="22806"/>
    <cellStyle name="Heading 3 5 4 3 2 4 2 8" xfId="26456"/>
    <cellStyle name="Heading 3 5 4 3 2 4 2 9" xfId="32454"/>
    <cellStyle name="Heading 3 5 4 3 2 4 3" xfId="28649"/>
    <cellStyle name="Heading 3 5 4 3 2 4 3 2" xfId="28650"/>
    <cellStyle name="Heading 3 5 4 3 2 4 3 3" xfId="38649"/>
    <cellStyle name="Heading 3 5 4 3 2 5" xfId="3134"/>
    <cellStyle name="Heading 3 5 4 3 2 5 2" xfId="5861"/>
    <cellStyle name="Heading 3 5 4 3 2 5 2 10" xfId="37700"/>
    <cellStyle name="Heading 3 5 4 3 2 5 2 2" xfId="10810"/>
    <cellStyle name="Heading 3 5 4 3 2 5 2 2 2" xfId="28651"/>
    <cellStyle name="Heading 3 5 4 3 2 5 2 2 3" xfId="39668"/>
    <cellStyle name="Heading 3 5 4 3 2 5 2 3" xfId="11852"/>
    <cellStyle name="Heading 3 5 4 3 2 5 2 3 2" xfId="28652"/>
    <cellStyle name="Heading 3 5 4 3 2 5 2 3 3" xfId="35122"/>
    <cellStyle name="Heading 3 5 4 3 2 5 2 3 4" xfId="40593"/>
    <cellStyle name="Heading 3 5 4 3 2 5 2 4" xfId="14860"/>
    <cellStyle name="Heading 3 5 4 3 2 5 2 4 2" xfId="36075"/>
    <cellStyle name="Heading 3 5 4 3 2 5 2 4 3" xfId="41546"/>
    <cellStyle name="Heading 3 5 4 3 2 5 2 5" xfId="16682"/>
    <cellStyle name="Heading 3 5 4 3 2 5 2 6" xfId="20204"/>
    <cellStyle name="Heading 3 5 4 3 2 5 2 7" xfId="22821"/>
    <cellStyle name="Heading 3 5 4 3 2 5 2 8" xfId="26471"/>
    <cellStyle name="Heading 3 5 4 3 2 5 2 9" xfId="32469"/>
    <cellStyle name="Heading 3 5 4 3 2 6" xfId="4328"/>
    <cellStyle name="Heading 3 5 4 3 2 6 10" xfId="31666"/>
    <cellStyle name="Heading 3 5 4 3 2 6 11" xfId="31431"/>
    <cellStyle name="Heading 3 5 4 3 2 6 2" xfId="6169"/>
    <cellStyle name="Heading 3 5 4 3 2 6 2 2" xfId="17986"/>
    <cellStyle name="Heading 3 5 4 3 2 6 2 2 2" xfId="28653"/>
    <cellStyle name="Heading 3 5 4 3 2 6 2 2 3" xfId="36365"/>
    <cellStyle name="Heading 3 5 4 3 2 6 2 2 4" xfId="41836"/>
    <cellStyle name="Heading 3 5 4 3 2 6 2 3" xfId="21458"/>
    <cellStyle name="Heading 3 5 4 3 2 6 2 3 2" xfId="37217"/>
    <cellStyle name="Heading 3 5 4 3 2 6 2 3 3" xfId="42688"/>
    <cellStyle name="Heading 3 5 4 3 2 6 3" xfId="6286"/>
    <cellStyle name="Heading 3 5 4 3 2 6 3 10" xfId="38033"/>
    <cellStyle name="Heading 3 5 4 3 2 6 3 2" xfId="11219"/>
    <cellStyle name="Heading 3 5 4 3 2 6 3 2 2" xfId="28654"/>
    <cellStyle name="Heading 3 5 4 3 2 6 3 2 3" xfId="40009"/>
    <cellStyle name="Heading 3 5 4 3 2 6 3 3" xfId="12249"/>
    <cellStyle name="Heading 3 5 4 3 2 6 3 3 2" xfId="28655"/>
    <cellStyle name="Heading 3 5 4 3 2 6 3 3 3" xfId="35484"/>
    <cellStyle name="Heading 3 5 4 3 2 6 3 3 4" xfId="40955"/>
    <cellStyle name="Heading 3 5 4 3 2 6 3 4" xfId="15246"/>
    <cellStyle name="Heading 3 5 4 3 2 6 3 4 2" xfId="36476"/>
    <cellStyle name="Heading 3 5 4 3 2 6 3 4 3" xfId="41947"/>
    <cellStyle name="Heading 3 5 4 3 2 6 3 5" xfId="17080"/>
    <cellStyle name="Heading 3 5 4 3 2 6 3 6" xfId="20584"/>
    <cellStyle name="Heading 3 5 4 3 2 6 3 7" xfId="23194"/>
    <cellStyle name="Heading 3 5 4 3 2 6 3 8" xfId="26810"/>
    <cellStyle name="Heading 3 5 4 3 2 6 3 9" xfId="32811"/>
    <cellStyle name="Heading 3 5 4 3 2 6 4" xfId="9860"/>
    <cellStyle name="Heading 3 5 4 3 2 6 4 2" xfId="28656"/>
    <cellStyle name="Heading 3 5 4 3 2 6 4 3" xfId="33018"/>
    <cellStyle name="Heading 3 5 4 3 2 6 4 4" xfId="38236"/>
    <cellStyle name="Heading 3 5 4 3 2 6 5" xfId="10026"/>
    <cellStyle name="Heading 3 5 4 3 2 6 5 2" xfId="33236"/>
    <cellStyle name="Heading 3 5 4 3 2 6 5 3" xfId="38454"/>
    <cellStyle name="Heading 3 5 4 3 2 6 6" xfId="7516"/>
    <cellStyle name="Heading 3 5 4 3 2 6 7" xfId="7629"/>
    <cellStyle name="Heading 3 5 4 3 2 6 8" xfId="20848"/>
    <cellStyle name="Heading 3 5 4 3 2 6 9" xfId="7030"/>
    <cellStyle name="Heading 3 5 4 3 2 7" xfId="4389"/>
    <cellStyle name="Heading 3 5 4 3 2 7 10" xfId="31695"/>
    <cellStyle name="Heading 3 5 4 3 2 7 11" xfId="31841"/>
    <cellStyle name="Heading 3 5 4 3 2 7 2" xfId="6180"/>
    <cellStyle name="Heading 3 5 4 3 2 7 2 2" xfId="17997"/>
    <cellStyle name="Heading 3 5 4 3 2 7 2 2 2" xfId="28657"/>
    <cellStyle name="Heading 3 5 4 3 2 7 2 2 3" xfId="36376"/>
    <cellStyle name="Heading 3 5 4 3 2 7 2 2 4" xfId="41847"/>
    <cellStyle name="Heading 3 5 4 3 2 7 2 3" xfId="21469"/>
    <cellStyle name="Heading 3 5 4 3 2 7 2 3 2" xfId="37228"/>
    <cellStyle name="Heading 3 5 4 3 2 7 2 3 3" xfId="42699"/>
    <cellStyle name="Heading 3 5 4 3 2 7 3" xfId="5443"/>
    <cellStyle name="Heading 3 5 4 3 2 7 3 10" xfId="31933"/>
    <cellStyle name="Heading 3 5 4 3 2 7 3 2" xfId="10405"/>
    <cellStyle name="Heading 3 5 4 3 2 7 3 2 2" xfId="28658"/>
    <cellStyle name="Heading 3 5 4 3 2 7 3 2 3" xfId="39300"/>
    <cellStyle name="Heading 3 5 4 3 2 7 3 3" xfId="11453"/>
    <cellStyle name="Heading 3 5 4 3 2 7 3 3 2" xfId="28659"/>
    <cellStyle name="Heading 3 5 4 3 2 7 3 3 3" xfId="34742"/>
    <cellStyle name="Heading 3 5 4 3 2 7 3 3 4" xfId="40213"/>
    <cellStyle name="Heading 3 5 4 3 2 7 3 4" xfId="14464"/>
    <cellStyle name="Heading 3 5 4 3 2 7 3 4 2" xfId="35685"/>
    <cellStyle name="Heading 3 5 4 3 2 7 3 4 3" xfId="41156"/>
    <cellStyle name="Heading 3 5 4 3 2 7 3 5" xfId="13579"/>
    <cellStyle name="Heading 3 5 4 3 2 7 3 6" xfId="18731"/>
    <cellStyle name="Heading 3 5 4 3 2 7 3 7" xfId="18231"/>
    <cellStyle name="Heading 3 5 4 3 2 7 3 8" xfId="23249"/>
    <cellStyle name="Heading 3 5 4 3 2 7 3 9" xfId="32093"/>
    <cellStyle name="Heading 3 5 4 3 2 7 4" xfId="9874"/>
    <cellStyle name="Heading 3 5 4 3 2 7 4 2" xfId="28660"/>
    <cellStyle name="Heading 3 5 4 3 2 7 4 3" xfId="33004"/>
    <cellStyle name="Heading 3 5 4 3 2 7 4 4" xfId="38222"/>
    <cellStyle name="Heading 3 5 4 3 2 7 5" xfId="8249"/>
    <cellStyle name="Heading 3 5 4 3 2 7 5 2" xfId="33414"/>
    <cellStyle name="Heading 3 5 4 3 2 7 5 3" xfId="38760"/>
    <cellStyle name="Heading 3 5 4 3 2 7 6" xfId="9413"/>
    <cellStyle name="Heading 3 5 4 3 2 7 7" xfId="19717"/>
    <cellStyle name="Heading 3 5 4 3 2 7 8" xfId="22104"/>
    <cellStyle name="Heading 3 5 4 3 2 7 9" xfId="25833"/>
    <cellStyle name="Heading 3 5 4 3 2 8" xfId="5293"/>
    <cellStyle name="Heading 3 5 4 3 2 8 10" xfId="31904"/>
    <cellStyle name="Heading 3 5 4 3 2 8 2" xfId="6346"/>
    <cellStyle name="Heading 3 5 4 3 2 8 2 2" xfId="18146"/>
    <cellStyle name="Heading 3 5 4 3 2 8 2 2 2" xfId="28661"/>
    <cellStyle name="Heading 3 5 4 3 2 8 2 2 3" xfId="36529"/>
    <cellStyle name="Heading 3 5 4 3 2 8 2 2 4" xfId="42000"/>
    <cellStyle name="Heading 3 5 4 3 2 8 2 3" xfId="21613"/>
    <cellStyle name="Heading 3 5 4 3 2 8 2 3 2" xfId="37365"/>
    <cellStyle name="Heading 3 5 4 3 2 8 2 3 3" xfId="42836"/>
    <cellStyle name="Heading 3 5 4 3 2 8 3" xfId="6541"/>
    <cellStyle name="Heading 3 5 4 3 2 8 3 2" xfId="28662"/>
    <cellStyle name="Heading 3 5 4 3 2 8 3 3" xfId="34656"/>
    <cellStyle name="Heading 3 5 4 3 2 8 3 4" xfId="40127"/>
    <cellStyle name="Heading 3 5 4 3 2 8 4" xfId="7451"/>
    <cellStyle name="Heading 3 5 4 3 2 8 4 2" xfId="35602"/>
    <cellStyle name="Heading 3 5 4 3 2 8 4 3" xfId="41073"/>
    <cellStyle name="Heading 3 5 4 3 2 8 5" xfId="8218"/>
    <cellStyle name="Heading 3 5 4 3 2 8 6" xfId="16132"/>
    <cellStyle name="Heading 3 5 4 3 2 8 7" xfId="7165"/>
    <cellStyle name="Heading 3 5 4 3 2 8 8" xfId="9322"/>
    <cellStyle name="Heading 3 5 4 3 2 8 9" xfId="32014"/>
    <cellStyle name="Heading 3 5 4 3 3" xfId="3072"/>
    <cellStyle name="Heading 3 5 4 3 3 2" xfId="5799"/>
    <cellStyle name="Heading 3 5 4 3 3 2 10" xfId="37638"/>
    <cellStyle name="Heading 3 5 4 3 3 2 2" xfId="10748"/>
    <cellStyle name="Heading 3 5 4 3 3 2 2 2" xfId="28663"/>
    <cellStyle name="Heading 3 5 4 3 3 2 2 3" xfId="39606"/>
    <cellStyle name="Heading 3 5 4 3 3 2 3" xfId="11790"/>
    <cellStyle name="Heading 3 5 4 3 3 2 3 2" xfId="28664"/>
    <cellStyle name="Heading 3 5 4 3 3 2 3 3" xfId="35060"/>
    <cellStyle name="Heading 3 5 4 3 3 2 3 4" xfId="40531"/>
    <cellStyle name="Heading 3 5 4 3 3 2 4" xfId="14798"/>
    <cellStyle name="Heading 3 5 4 3 3 2 4 2" xfId="36013"/>
    <cellStyle name="Heading 3 5 4 3 3 2 4 3" xfId="41484"/>
    <cellStyle name="Heading 3 5 4 3 3 2 5" xfId="16620"/>
    <cellStyle name="Heading 3 5 4 3 3 2 6" xfId="20142"/>
    <cellStyle name="Heading 3 5 4 3 3 2 7" xfId="22759"/>
    <cellStyle name="Heading 3 5 4 3 3 2 8" xfId="26409"/>
    <cellStyle name="Heading 3 5 4 3 3 2 9" xfId="32407"/>
    <cellStyle name="Heading 3 5 4 3 3 3" xfId="28665"/>
    <cellStyle name="Heading 3 5 4 3 3 3 2" xfId="28666"/>
    <cellStyle name="Heading 3 5 4 3 3 3 3" xfId="38613"/>
    <cellStyle name="Heading 3 5 4 3 4" xfId="3106"/>
    <cellStyle name="Heading 3 5 4 3 4 2" xfId="5833"/>
    <cellStyle name="Heading 3 5 4 3 4 2 10" xfId="37672"/>
    <cellStyle name="Heading 3 5 4 3 4 2 2" xfId="10782"/>
    <cellStyle name="Heading 3 5 4 3 4 2 2 2" xfId="28667"/>
    <cellStyle name="Heading 3 5 4 3 4 2 2 3" xfId="39640"/>
    <cellStyle name="Heading 3 5 4 3 4 2 3" xfId="11824"/>
    <cellStyle name="Heading 3 5 4 3 4 2 3 2" xfId="28668"/>
    <cellStyle name="Heading 3 5 4 3 4 2 3 3" xfId="35094"/>
    <cellStyle name="Heading 3 5 4 3 4 2 3 4" xfId="40565"/>
    <cellStyle name="Heading 3 5 4 3 4 2 4" xfId="14832"/>
    <cellStyle name="Heading 3 5 4 3 4 2 4 2" xfId="36047"/>
    <cellStyle name="Heading 3 5 4 3 4 2 4 3" xfId="41518"/>
    <cellStyle name="Heading 3 5 4 3 4 2 5" xfId="16654"/>
    <cellStyle name="Heading 3 5 4 3 4 2 6" xfId="20176"/>
    <cellStyle name="Heading 3 5 4 3 4 2 7" xfId="22793"/>
    <cellStyle name="Heading 3 5 4 3 4 2 8" xfId="26443"/>
    <cellStyle name="Heading 3 5 4 3 4 2 9" xfId="32441"/>
    <cellStyle name="Heading 3 5 4 3 4 3" xfId="28669"/>
    <cellStyle name="Heading 3 5 4 3 4 3 2" xfId="28670"/>
    <cellStyle name="Heading 3 5 4 3 4 3 3" xfId="38636"/>
    <cellStyle name="Heading 3 5 4 3 5" xfId="3121"/>
    <cellStyle name="Heading 3 5 4 3 5 2" xfId="5848"/>
    <cellStyle name="Heading 3 5 4 3 5 2 10" xfId="37687"/>
    <cellStyle name="Heading 3 5 4 3 5 2 2" xfId="10797"/>
    <cellStyle name="Heading 3 5 4 3 5 2 2 2" xfId="28671"/>
    <cellStyle name="Heading 3 5 4 3 5 2 2 3" xfId="39655"/>
    <cellStyle name="Heading 3 5 4 3 5 2 3" xfId="11839"/>
    <cellStyle name="Heading 3 5 4 3 5 2 3 2" xfId="28672"/>
    <cellStyle name="Heading 3 5 4 3 5 2 3 3" xfId="35109"/>
    <cellStyle name="Heading 3 5 4 3 5 2 3 4" xfId="40580"/>
    <cellStyle name="Heading 3 5 4 3 5 2 4" xfId="14847"/>
    <cellStyle name="Heading 3 5 4 3 5 2 4 2" xfId="36062"/>
    <cellStyle name="Heading 3 5 4 3 5 2 4 3" xfId="41533"/>
    <cellStyle name="Heading 3 5 4 3 5 2 5" xfId="16669"/>
    <cellStyle name="Heading 3 5 4 3 5 2 6" xfId="20191"/>
    <cellStyle name="Heading 3 5 4 3 5 2 7" xfId="22808"/>
    <cellStyle name="Heading 3 5 4 3 5 2 8" xfId="26458"/>
    <cellStyle name="Heading 3 5 4 3 5 2 9" xfId="32456"/>
    <cellStyle name="Heading 3 5 4 3 5 3" xfId="28673"/>
    <cellStyle name="Heading 3 5 4 3 5 3 2" xfId="28674"/>
    <cellStyle name="Heading 3 5 4 3 5 3 3" xfId="38651"/>
    <cellStyle name="Heading 3 5 4 3 6" xfId="3136"/>
    <cellStyle name="Heading 3 5 4 3 6 2" xfId="5863"/>
    <cellStyle name="Heading 3 5 4 3 6 2 10" xfId="37702"/>
    <cellStyle name="Heading 3 5 4 3 6 2 2" xfId="10812"/>
    <cellStyle name="Heading 3 5 4 3 6 2 2 2" xfId="28675"/>
    <cellStyle name="Heading 3 5 4 3 6 2 2 3" xfId="39670"/>
    <cellStyle name="Heading 3 5 4 3 6 2 3" xfId="11854"/>
    <cellStyle name="Heading 3 5 4 3 6 2 3 2" xfId="28676"/>
    <cellStyle name="Heading 3 5 4 3 6 2 3 3" xfId="35124"/>
    <cellStyle name="Heading 3 5 4 3 6 2 3 4" xfId="40595"/>
    <cellStyle name="Heading 3 5 4 3 6 2 4" xfId="14862"/>
    <cellStyle name="Heading 3 5 4 3 6 2 4 2" xfId="36077"/>
    <cellStyle name="Heading 3 5 4 3 6 2 4 3" xfId="41548"/>
    <cellStyle name="Heading 3 5 4 3 6 2 5" xfId="16684"/>
    <cellStyle name="Heading 3 5 4 3 6 2 6" xfId="20206"/>
    <cellStyle name="Heading 3 5 4 3 6 2 7" xfId="22823"/>
    <cellStyle name="Heading 3 5 4 3 6 2 8" xfId="26473"/>
    <cellStyle name="Heading 3 5 4 3 6 2 9" xfId="32471"/>
    <cellStyle name="Heading 3 5 4 3 7" xfId="4327"/>
    <cellStyle name="Heading 3 5 4 3 7 10" xfId="31665"/>
    <cellStyle name="Heading 3 5 4 3 7 11" xfId="31826"/>
    <cellStyle name="Heading 3 5 4 3 7 2" xfId="6168"/>
    <cellStyle name="Heading 3 5 4 3 7 2 2" xfId="17985"/>
    <cellStyle name="Heading 3 5 4 3 7 2 2 2" xfId="28677"/>
    <cellStyle name="Heading 3 5 4 3 7 2 2 3" xfId="36364"/>
    <cellStyle name="Heading 3 5 4 3 7 2 2 4" xfId="41835"/>
    <cellStyle name="Heading 3 5 4 3 7 2 3" xfId="21457"/>
    <cellStyle name="Heading 3 5 4 3 7 2 3 2" xfId="37216"/>
    <cellStyle name="Heading 3 5 4 3 7 2 3 3" xfId="42687"/>
    <cellStyle name="Heading 3 5 4 3 7 3" xfId="6288"/>
    <cellStyle name="Heading 3 5 4 3 7 3 10" xfId="38035"/>
    <cellStyle name="Heading 3 5 4 3 7 3 2" xfId="11221"/>
    <cellStyle name="Heading 3 5 4 3 7 3 2 2" xfId="28678"/>
    <cellStyle name="Heading 3 5 4 3 7 3 2 3" xfId="40011"/>
    <cellStyle name="Heading 3 5 4 3 7 3 3" xfId="12251"/>
    <cellStyle name="Heading 3 5 4 3 7 3 3 2" xfId="28679"/>
    <cellStyle name="Heading 3 5 4 3 7 3 3 3" xfId="35486"/>
    <cellStyle name="Heading 3 5 4 3 7 3 3 4" xfId="40957"/>
    <cellStyle name="Heading 3 5 4 3 7 3 4" xfId="15248"/>
    <cellStyle name="Heading 3 5 4 3 7 3 4 2" xfId="36478"/>
    <cellStyle name="Heading 3 5 4 3 7 3 4 3" xfId="41949"/>
    <cellStyle name="Heading 3 5 4 3 7 3 5" xfId="17082"/>
    <cellStyle name="Heading 3 5 4 3 7 3 6" xfId="20586"/>
    <cellStyle name="Heading 3 5 4 3 7 3 7" xfId="23196"/>
    <cellStyle name="Heading 3 5 4 3 7 3 8" xfId="26812"/>
    <cellStyle name="Heading 3 5 4 3 7 3 9" xfId="32813"/>
    <cellStyle name="Heading 3 5 4 3 7 4" xfId="6885"/>
    <cellStyle name="Heading 3 5 4 3 7 4 2" xfId="28680"/>
    <cellStyle name="Heading 3 5 4 3 7 4 3" xfId="33691"/>
    <cellStyle name="Heading 3 5 4 3 7 4 4" xfId="39037"/>
    <cellStyle name="Heading 3 5 4 3 7 5" xfId="14120"/>
    <cellStyle name="Heading 3 5 4 3 7 5 2" xfId="33235"/>
    <cellStyle name="Heading 3 5 4 3 7 5 3" xfId="38453"/>
    <cellStyle name="Heading 3 5 4 3 7 6" xfId="8697"/>
    <cellStyle name="Heading 3 5 4 3 7 7" xfId="12922"/>
    <cellStyle name="Heading 3 5 4 3 7 8" xfId="21891"/>
    <cellStyle name="Heading 3 5 4 3 7 9" xfId="10467"/>
    <cellStyle name="Heading 3 5 4 3 8" xfId="4390"/>
    <cellStyle name="Heading 3 5 4 3 8 10" xfId="31696"/>
    <cellStyle name="Heading 3 5 4 3 8 11" xfId="31416"/>
    <cellStyle name="Heading 3 5 4 3 8 2" xfId="6181"/>
    <cellStyle name="Heading 3 5 4 3 8 2 2" xfId="17998"/>
    <cellStyle name="Heading 3 5 4 3 8 2 2 2" xfId="28681"/>
    <cellStyle name="Heading 3 5 4 3 8 2 2 3" xfId="36377"/>
    <cellStyle name="Heading 3 5 4 3 8 2 2 4" xfId="41848"/>
    <cellStyle name="Heading 3 5 4 3 8 2 3" xfId="21470"/>
    <cellStyle name="Heading 3 5 4 3 8 2 3 2" xfId="37229"/>
    <cellStyle name="Heading 3 5 4 3 8 2 3 3" xfId="42700"/>
    <cellStyle name="Heading 3 5 4 3 8 3" xfId="5425"/>
    <cellStyle name="Heading 3 5 4 3 8 3 10" xfId="31926"/>
    <cellStyle name="Heading 3 5 4 3 8 3 2" xfId="10387"/>
    <cellStyle name="Heading 3 5 4 3 8 3 2 2" xfId="28682"/>
    <cellStyle name="Heading 3 5 4 3 8 3 2 3" xfId="39283"/>
    <cellStyle name="Heading 3 5 4 3 8 3 3" xfId="11435"/>
    <cellStyle name="Heading 3 5 4 3 8 3 3 2" xfId="28683"/>
    <cellStyle name="Heading 3 5 4 3 8 3 3 3" xfId="34725"/>
    <cellStyle name="Heading 3 5 4 3 8 3 3 4" xfId="40196"/>
    <cellStyle name="Heading 3 5 4 3 8 3 4" xfId="14446"/>
    <cellStyle name="Heading 3 5 4 3 8 3 4 2" xfId="35668"/>
    <cellStyle name="Heading 3 5 4 3 8 3 4 3" xfId="41139"/>
    <cellStyle name="Heading 3 5 4 3 8 3 5" xfId="9072"/>
    <cellStyle name="Heading 3 5 4 3 8 3 6" xfId="8022"/>
    <cellStyle name="Heading 3 5 4 3 8 3 7" xfId="18693"/>
    <cellStyle name="Heading 3 5 4 3 8 3 8" xfId="23399"/>
    <cellStyle name="Heading 3 5 4 3 8 3 9" xfId="32076"/>
    <cellStyle name="Heading 3 5 4 3 8 4" xfId="6856"/>
    <cellStyle name="Heading 3 5 4 3 8 4 2" xfId="28684"/>
    <cellStyle name="Heading 3 5 4 3 8 4 3" xfId="33706"/>
    <cellStyle name="Heading 3 5 4 3 8 4 4" xfId="39052"/>
    <cellStyle name="Heading 3 5 4 3 8 5" xfId="13473"/>
    <cellStyle name="Heading 3 5 4 3 8 5 2" xfId="33925"/>
    <cellStyle name="Heading 3 5 4 3 8 5 3" xfId="39271"/>
    <cellStyle name="Heading 3 5 4 3 8 6" xfId="9156"/>
    <cellStyle name="Heading 3 5 4 3 8 7" xfId="9484"/>
    <cellStyle name="Heading 3 5 4 3 8 8" xfId="14514"/>
    <cellStyle name="Heading 3 5 4 3 8 9" xfId="19396"/>
    <cellStyle name="Heading 3 5 4 3 9" xfId="5292"/>
    <cellStyle name="Heading 3 5 4 3 9 10" xfId="31362"/>
    <cellStyle name="Heading 3 5 4 3 9 2" xfId="6345"/>
    <cellStyle name="Heading 3 5 4 3 9 2 2" xfId="18145"/>
    <cellStyle name="Heading 3 5 4 3 9 2 2 2" xfId="28685"/>
    <cellStyle name="Heading 3 5 4 3 9 2 2 3" xfId="36528"/>
    <cellStyle name="Heading 3 5 4 3 9 2 2 4" xfId="41999"/>
    <cellStyle name="Heading 3 5 4 3 9 2 3" xfId="21612"/>
    <cellStyle name="Heading 3 5 4 3 9 2 3 2" xfId="37364"/>
    <cellStyle name="Heading 3 5 4 3 9 2 3 3" xfId="42835"/>
    <cellStyle name="Heading 3 5 4 3 9 3" xfId="10185"/>
    <cellStyle name="Heading 3 5 4 3 9 3 2" xfId="28686"/>
    <cellStyle name="Heading 3 5 4 3 9 3 3" xfId="34655"/>
    <cellStyle name="Heading 3 5 4 3 9 3 4" xfId="40126"/>
    <cellStyle name="Heading 3 5 4 3 9 4" xfId="13511"/>
    <cellStyle name="Heading 3 5 4 3 9 4 2" xfId="35601"/>
    <cellStyle name="Heading 3 5 4 3 9 4 3" xfId="41072"/>
    <cellStyle name="Heading 3 5 4 3 9 5" xfId="12483"/>
    <cellStyle name="Heading 3 5 4 3 9 6" xfId="10164"/>
    <cellStyle name="Heading 3 5 4 3 9 7" xfId="21336"/>
    <cellStyle name="Heading 3 5 4 3 9 8" xfId="9481"/>
    <cellStyle name="Heading 3 5 4 3 9 9" xfId="32013"/>
    <cellStyle name="Heading 3 5 4 4" xfId="1405"/>
    <cellStyle name="Heading 3 5 4 4 2" xfId="3070"/>
    <cellStyle name="Heading 3 5 4 4 2 2" xfId="5797"/>
    <cellStyle name="Heading 3 5 4 4 2 2 10" xfId="37636"/>
    <cellStyle name="Heading 3 5 4 4 2 2 2" xfId="10746"/>
    <cellStyle name="Heading 3 5 4 4 2 2 2 2" xfId="28687"/>
    <cellStyle name="Heading 3 5 4 4 2 2 2 3" xfId="39604"/>
    <cellStyle name="Heading 3 5 4 4 2 2 3" xfId="11788"/>
    <cellStyle name="Heading 3 5 4 4 2 2 3 2" xfId="28688"/>
    <cellStyle name="Heading 3 5 4 4 2 2 3 3" xfId="35058"/>
    <cellStyle name="Heading 3 5 4 4 2 2 3 4" xfId="40529"/>
    <cellStyle name="Heading 3 5 4 4 2 2 4" xfId="14796"/>
    <cellStyle name="Heading 3 5 4 4 2 2 4 2" xfId="36011"/>
    <cellStyle name="Heading 3 5 4 4 2 2 4 3" xfId="41482"/>
    <cellStyle name="Heading 3 5 4 4 2 2 5" xfId="16618"/>
    <cellStyle name="Heading 3 5 4 4 2 2 6" xfId="20140"/>
    <cellStyle name="Heading 3 5 4 4 2 2 7" xfId="22757"/>
    <cellStyle name="Heading 3 5 4 4 2 2 8" xfId="26407"/>
    <cellStyle name="Heading 3 5 4 4 2 2 9" xfId="32405"/>
    <cellStyle name="Heading 3 5 4 4 2 3" xfId="28689"/>
    <cellStyle name="Heading 3 5 4 4 2 3 2" xfId="28690"/>
    <cellStyle name="Heading 3 5 4 4 2 3 3" xfId="38611"/>
    <cellStyle name="Heading 3 5 4 4 3" xfId="3104"/>
    <cellStyle name="Heading 3 5 4 4 3 2" xfId="5831"/>
    <cellStyle name="Heading 3 5 4 4 3 2 10" xfId="37670"/>
    <cellStyle name="Heading 3 5 4 4 3 2 2" xfId="10780"/>
    <cellStyle name="Heading 3 5 4 4 3 2 2 2" xfId="28691"/>
    <cellStyle name="Heading 3 5 4 4 3 2 2 3" xfId="39638"/>
    <cellStyle name="Heading 3 5 4 4 3 2 3" xfId="11822"/>
    <cellStyle name="Heading 3 5 4 4 3 2 3 2" xfId="28692"/>
    <cellStyle name="Heading 3 5 4 4 3 2 3 3" xfId="35092"/>
    <cellStyle name="Heading 3 5 4 4 3 2 3 4" xfId="40563"/>
    <cellStyle name="Heading 3 5 4 4 3 2 4" xfId="14830"/>
    <cellStyle name="Heading 3 5 4 4 3 2 4 2" xfId="36045"/>
    <cellStyle name="Heading 3 5 4 4 3 2 4 3" xfId="41516"/>
    <cellStyle name="Heading 3 5 4 4 3 2 5" xfId="16652"/>
    <cellStyle name="Heading 3 5 4 4 3 2 6" xfId="20174"/>
    <cellStyle name="Heading 3 5 4 4 3 2 7" xfId="22791"/>
    <cellStyle name="Heading 3 5 4 4 3 2 8" xfId="26441"/>
    <cellStyle name="Heading 3 5 4 4 3 2 9" xfId="32439"/>
    <cellStyle name="Heading 3 5 4 4 3 3" xfId="28693"/>
    <cellStyle name="Heading 3 5 4 4 3 3 2" xfId="28694"/>
    <cellStyle name="Heading 3 5 4 4 3 3 3" xfId="38634"/>
    <cellStyle name="Heading 3 5 4 4 4" xfId="3113"/>
    <cellStyle name="Heading 3 5 4 4 4 2" xfId="5840"/>
    <cellStyle name="Heading 3 5 4 4 4 2 10" xfId="37679"/>
    <cellStyle name="Heading 3 5 4 4 4 2 2" xfId="10789"/>
    <cellStyle name="Heading 3 5 4 4 4 2 2 2" xfId="28695"/>
    <cellStyle name="Heading 3 5 4 4 4 2 2 3" xfId="39647"/>
    <cellStyle name="Heading 3 5 4 4 4 2 3" xfId="11831"/>
    <cellStyle name="Heading 3 5 4 4 4 2 3 2" xfId="28696"/>
    <cellStyle name="Heading 3 5 4 4 4 2 3 3" xfId="35101"/>
    <cellStyle name="Heading 3 5 4 4 4 2 3 4" xfId="40572"/>
    <cellStyle name="Heading 3 5 4 4 4 2 4" xfId="14839"/>
    <cellStyle name="Heading 3 5 4 4 4 2 4 2" xfId="36054"/>
    <cellStyle name="Heading 3 5 4 4 4 2 4 3" xfId="41525"/>
    <cellStyle name="Heading 3 5 4 4 4 2 5" xfId="16661"/>
    <cellStyle name="Heading 3 5 4 4 4 2 6" xfId="20183"/>
    <cellStyle name="Heading 3 5 4 4 4 2 7" xfId="22800"/>
    <cellStyle name="Heading 3 5 4 4 4 2 8" xfId="26450"/>
    <cellStyle name="Heading 3 5 4 4 4 2 9" xfId="32448"/>
    <cellStyle name="Heading 3 5 4 4 4 3" xfId="28697"/>
    <cellStyle name="Heading 3 5 4 4 4 3 2" xfId="28698"/>
    <cellStyle name="Heading 3 5 4 4 4 3 3" xfId="38643"/>
    <cellStyle name="Heading 3 5 4 4 5" xfId="3128"/>
    <cellStyle name="Heading 3 5 4 4 5 2" xfId="5855"/>
    <cellStyle name="Heading 3 5 4 4 5 2 10" xfId="37694"/>
    <cellStyle name="Heading 3 5 4 4 5 2 2" xfId="10804"/>
    <cellStyle name="Heading 3 5 4 4 5 2 2 2" xfId="28699"/>
    <cellStyle name="Heading 3 5 4 4 5 2 2 3" xfId="39662"/>
    <cellStyle name="Heading 3 5 4 4 5 2 3" xfId="11846"/>
    <cellStyle name="Heading 3 5 4 4 5 2 3 2" xfId="28700"/>
    <cellStyle name="Heading 3 5 4 4 5 2 3 3" xfId="35116"/>
    <cellStyle name="Heading 3 5 4 4 5 2 3 4" xfId="40587"/>
    <cellStyle name="Heading 3 5 4 4 5 2 4" xfId="14854"/>
    <cellStyle name="Heading 3 5 4 4 5 2 4 2" xfId="36069"/>
    <cellStyle name="Heading 3 5 4 4 5 2 4 3" xfId="41540"/>
    <cellStyle name="Heading 3 5 4 4 5 2 5" xfId="16676"/>
    <cellStyle name="Heading 3 5 4 4 5 2 6" xfId="20198"/>
    <cellStyle name="Heading 3 5 4 4 5 2 7" xfId="22815"/>
    <cellStyle name="Heading 3 5 4 4 5 2 8" xfId="26465"/>
    <cellStyle name="Heading 3 5 4 4 5 2 9" xfId="32463"/>
    <cellStyle name="Heading 3 5 4 4 6" xfId="4329"/>
    <cellStyle name="Heading 3 5 4 4 6 10" xfId="31667"/>
    <cellStyle name="Heading 3 5 4 4 6 11" xfId="31827"/>
    <cellStyle name="Heading 3 5 4 4 6 2" xfId="6170"/>
    <cellStyle name="Heading 3 5 4 4 6 2 2" xfId="17987"/>
    <cellStyle name="Heading 3 5 4 4 6 2 2 2" xfId="28701"/>
    <cellStyle name="Heading 3 5 4 4 6 2 2 3" xfId="36366"/>
    <cellStyle name="Heading 3 5 4 4 6 2 2 4" xfId="41837"/>
    <cellStyle name="Heading 3 5 4 4 6 2 3" xfId="21459"/>
    <cellStyle name="Heading 3 5 4 4 6 2 3 2" xfId="37218"/>
    <cellStyle name="Heading 3 5 4 4 6 2 3 3" xfId="42689"/>
    <cellStyle name="Heading 3 5 4 4 6 3" xfId="5447"/>
    <cellStyle name="Heading 3 5 4 4 6 3 10" xfId="31936"/>
    <cellStyle name="Heading 3 5 4 4 6 3 2" xfId="10409"/>
    <cellStyle name="Heading 3 5 4 4 6 3 2 2" xfId="28702"/>
    <cellStyle name="Heading 3 5 4 4 6 3 2 3" xfId="39304"/>
    <cellStyle name="Heading 3 5 4 4 6 3 3" xfId="11457"/>
    <cellStyle name="Heading 3 5 4 4 6 3 3 2" xfId="28703"/>
    <cellStyle name="Heading 3 5 4 4 6 3 3 3" xfId="34746"/>
    <cellStyle name="Heading 3 5 4 4 6 3 3 4" xfId="40217"/>
    <cellStyle name="Heading 3 5 4 4 6 3 4" xfId="14468"/>
    <cellStyle name="Heading 3 5 4 4 6 3 4 2" xfId="35689"/>
    <cellStyle name="Heading 3 5 4 4 6 3 4 3" xfId="41160"/>
    <cellStyle name="Heading 3 5 4 4 6 3 5" xfId="9104"/>
    <cellStyle name="Heading 3 5 4 4 6 3 6" xfId="18159"/>
    <cellStyle name="Heading 3 5 4 4 6 3 7" xfId="15326"/>
    <cellStyle name="Heading 3 5 4 4 6 3 8" xfId="8401"/>
    <cellStyle name="Heading 3 5 4 4 6 3 9" xfId="32097"/>
    <cellStyle name="Heading 3 5 4 4 6 4" xfId="6884"/>
    <cellStyle name="Heading 3 5 4 4 6 4 2" xfId="28704"/>
    <cellStyle name="Heading 3 5 4 4 6 4 3" xfId="33694"/>
    <cellStyle name="Heading 3 5 4 4 6 4 4" xfId="39040"/>
    <cellStyle name="Heading 3 5 4 4 6 5" xfId="6592"/>
    <cellStyle name="Heading 3 5 4 4 6 5 2" xfId="33300"/>
    <cellStyle name="Heading 3 5 4 4 6 5 3" xfId="38518"/>
    <cellStyle name="Heading 3 5 4 4 6 6" xfId="7108"/>
    <cellStyle name="Heading 3 5 4 4 6 7" xfId="17458"/>
    <cellStyle name="Heading 3 5 4 4 6 8" xfId="22095"/>
    <cellStyle name="Heading 3 5 4 4 6 9" xfId="9395"/>
    <cellStyle name="Heading 3 5 4 4 7" xfId="4388"/>
    <cellStyle name="Heading 3 5 4 4 7 10" xfId="31694"/>
    <cellStyle name="Heading 3 5 4 4 7 11" xfId="31417"/>
    <cellStyle name="Heading 3 5 4 4 7 2" xfId="6179"/>
    <cellStyle name="Heading 3 5 4 4 7 2 2" xfId="17996"/>
    <cellStyle name="Heading 3 5 4 4 7 2 2 2" xfId="28705"/>
    <cellStyle name="Heading 3 5 4 4 7 2 2 3" xfId="36375"/>
    <cellStyle name="Heading 3 5 4 4 7 2 2 4" xfId="41846"/>
    <cellStyle name="Heading 3 5 4 4 7 2 3" xfId="21468"/>
    <cellStyle name="Heading 3 5 4 4 7 2 3 2" xfId="37227"/>
    <cellStyle name="Heading 3 5 4 4 7 2 3 3" xfId="42698"/>
    <cellStyle name="Heading 3 5 4 4 7 3" xfId="6292"/>
    <cellStyle name="Heading 3 5 4 4 7 3 10" xfId="38039"/>
    <cellStyle name="Heading 3 5 4 4 7 3 2" xfId="11225"/>
    <cellStyle name="Heading 3 5 4 4 7 3 2 2" xfId="28706"/>
    <cellStyle name="Heading 3 5 4 4 7 3 2 3" xfId="40015"/>
    <cellStyle name="Heading 3 5 4 4 7 3 3" xfId="12255"/>
    <cellStyle name="Heading 3 5 4 4 7 3 3 2" xfId="28707"/>
    <cellStyle name="Heading 3 5 4 4 7 3 3 3" xfId="35490"/>
    <cellStyle name="Heading 3 5 4 4 7 3 3 4" xfId="40961"/>
    <cellStyle name="Heading 3 5 4 4 7 3 4" xfId="15252"/>
    <cellStyle name="Heading 3 5 4 4 7 3 4 2" xfId="36482"/>
    <cellStyle name="Heading 3 5 4 4 7 3 4 3" xfId="41953"/>
    <cellStyle name="Heading 3 5 4 4 7 3 5" xfId="17086"/>
    <cellStyle name="Heading 3 5 4 4 7 3 6" xfId="20590"/>
    <cellStyle name="Heading 3 5 4 4 7 3 7" xfId="23200"/>
    <cellStyle name="Heading 3 5 4 4 7 3 8" xfId="26816"/>
    <cellStyle name="Heading 3 5 4 4 7 3 9" xfId="32817"/>
    <cellStyle name="Heading 3 5 4 4 7 4" xfId="6857"/>
    <cellStyle name="Heading 3 5 4 4 7 4 2" xfId="28708"/>
    <cellStyle name="Heading 3 5 4 4 7 4 3" xfId="33703"/>
    <cellStyle name="Heading 3 5 4 4 7 4 4" xfId="39049"/>
    <cellStyle name="Heading 3 5 4 4 7 5" xfId="7043"/>
    <cellStyle name="Heading 3 5 4 4 7 5 2" xfId="33413"/>
    <cellStyle name="Heading 3 5 4 4 7 5 3" xfId="38759"/>
    <cellStyle name="Heading 3 5 4 4 7 6" xfId="8884"/>
    <cellStyle name="Heading 3 5 4 4 7 7" xfId="9360"/>
    <cellStyle name="Heading 3 5 4 4 7 8" xfId="21747"/>
    <cellStyle name="Heading 3 5 4 4 7 9" xfId="14104"/>
    <cellStyle name="Heading 3 5 4 4 8" xfId="5294"/>
    <cellStyle name="Heading 3 5 4 4 8 10" xfId="31361"/>
    <cellStyle name="Heading 3 5 4 4 8 2" xfId="6347"/>
    <cellStyle name="Heading 3 5 4 4 8 2 2" xfId="18147"/>
    <cellStyle name="Heading 3 5 4 4 8 2 2 2" xfId="28709"/>
    <cellStyle name="Heading 3 5 4 4 8 2 2 3" xfId="36530"/>
    <cellStyle name="Heading 3 5 4 4 8 2 2 4" xfId="42001"/>
    <cellStyle name="Heading 3 5 4 4 8 2 3" xfId="21614"/>
    <cellStyle name="Heading 3 5 4 4 8 2 3 2" xfId="37366"/>
    <cellStyle name="Heading 3 5 4 4 8 2 3 3" xfId="42837"/>
    <cellStyle name="Heading 3 5 4 4 8 3" xfId="6540"/>
    <cellStyle name="Heading 3 5 4 4 8 3 2" xfId="28710"/>
    <cellStyle name="Heading 3 5 4 4 8 3 3" xfId="34657"/>
    <cellStyle name="Heading 3 5 4 4 8 3 4" xfId="40128"/>
    <cellStyle name="Heading 3 5 4 4 8 4" xfId="7047"/>
    <cellStyle name="Heading 3 5 4 4 8 4 2" xfId="35603"/>
    <cellStyle name="Heading 3 5 4 4 8 4 3" xfId="41074"/>
    <cellStyle name="Heading 3 5 4 4 8 5" xfId="6804"/>
    <cellStyle name="Heading 3 5 4 4 8 6" xfId="6915"/>
    <cellStyle name="Heading 3 5 4 4 8 7" xfId="21335"/>
    <cellStyle name="Heading 3 5 4 4 8 8" xfId="13699"/>
    <cellStyle name="Heading 3 5 4 4 8 9" xfId="32015"/>
    <cellStyle name="Heading 3 5 4 5" xfId="3074"/>
    <cellStyle name="Heading 3 5 4 5 2" xfId="5801"/>
    <cellStyle name="Heading 3 5 4 5 2 10" xfId="37640"/>
    <cellStyle name="Heading 3 5 4 5 2 2" xfId="10750"/>
    <cellStyle name="Heading 3 5 4 5 2 2 2" xfId="28711"/>
    <cellStyle name="Heading 3 5 4 5 2 2 3" xfId="39608"/>
    <cellStyle name="Heading 3 5 4 5 2 3" xfId="11792"/>
    <cellStyle name="Heading 3 5 4 5 2 3 2" xfId="28712"/>
    <cellStyle name="Heading 3 5 4 5 2 3 3" xfId="35062"/>
    <cellStyle name="Heading 3 5 4 5 2 3 4" xfId="40533"/>
    <cellStyle name="Heading 3 5 4 5 2 4" xfId="14800"/>
    <cellStyle name="Heading 3 5 4 5 2 4 2" xfId="36015"/>
    <cellStyle name="Heading 3 5 4 5 2 4 3" xfId="41486"/>
    <cellStyle name="Heading 3 5 4 5 2 5" xfId="16622"/>
    <cellStyle name="Heading 3 5 4 5 2 6" xfId="20144"/>
    <cellStyle name="Heading 3 5 4 5 2 7" xfId="22761"/>
    <cellStyle name="Heading 3 5 4 5 2 8" xfId="26411"/>
    <cellStyle name="Heading 3 5 4 5 2 9" xfId="32409"/>
    <cellStyle name="Heading 3 5 4 5 3" xfId="28713"/>
    <cellStyle name="Heading 3 5 4 5 3 2" xfId="28714"/>
    <cellStyle name="Heading 3 5 4 5 3 3" xfId="38615"/>
    <cellStyle name="Heading 3 5 4 6" xfId="3108"/>
    <cellStyle name="Heading 3 5 4 6 2" xfId="5835"/>
    <cellStyle name="Heading 3 5 4 6 2 10" xfId="37674"/>
    <cellStyle name="Heading 3 5 4 6 2 2" xfId="10784"/>
    <cellStyle name="Heading 3 5 4 6 2 2 2" xfId="28715"/>
    <cellStyle name="Heading 3 5 4 6 2 2 3" xfId="39642"/>
    <cellStyle name="Heading 3 5 4 6 2 3" xfId="11826"/>
    <cellStyle name="Heading 3 5 4 6 2 3 2" xfId="28716"/>
    <cellStyle name="Heading 3 5 4 6 2 3 3" xfId="35096"/>
    <cellStyle name="Heading 3 5 4 6 2 3 4" xfId="40567"/>
    <cellStyle name="Heading 3 5 4 6 2 4" xfId="14834"/>
    <cellStyle name="Heading 3 5 4 6 2 4 2" xfId="36049"/>
    <cellStyle name="Heading 3 5 4 6 2 4 3" xfId="41520"/>
    <cellStyle name="Heading 3 5 4 6 2 5" xfId="16656"/>
    <cellStyle name="Heading 3 5 4 6 2 6" xfId="20178"/>
    <cellStyle name="Heading 3 5 4 6 2 7" xfId="22795"/>
    <cellStyle name="Heading 3 5 4 6 2 8" xfId="26445"/>
    <cellStyle name="Heading 3 5 4 6 2 9" xfId="32443"/>
    <cellStyle name="Heading 3 5 4 6 3" xfId="28717"/>
    <cellStyle name="Heading 3 5 4 6 3 2" xfId="28718"/>
    <cellStyle name="Heading 3 5 4 6 3 3" xfId="38638"/>
    <cellStyle name="Heading 3 5 4 7" xfId="3123"/>
    <cellStyle name="Heading 3 5 4 7 2" xfId="5850"/>
    <cellStyle name="Heading 3 5 4 7 2 10" xfId="37689"/>
    <cellStyle name="Heading 3 5 4 7 2 2" xfId="10799"/>
    <cellStyle name="Heading 3 5 4 7 2 2 2" xfId="28719"/>
    <cellStyle name="Heading 3 5 4 7 2 2 3" xfId="39657"/>
    <cellStyle name="Heading 3 5 4 7 2 3" xfId="11841"/>
    <cellStyle name="Heading 3 5 4 7 2 3 2" xfId="28720"/>
    <cellStyle name="Heading 3 5 4 7 2 3 3" xfId="35111"/>
    <cellStyle name="Heading 3 5 4 7 2 3 4" xfId="40582"/>
    <cellStyle name="Heading 3 5 4 7 2 4" xfId="14849"/>
    <cellStyle name="Heading 3 5 4 7 2 4 2" xfId="36064"/>
    <cellStyle name="Heading 3 5 4 7 2 4 3" xfId="41535"/>
    <cellStyle name="Heading 3 5 4 7 2 5" xfId="16671"/>
    <cellStyle name="Heading 3 5 4 7 2 6" xfId="20193"/>
    <cellStyle name="Heading 3 5 4 7 2 7" xfId="22810"/>
    <cellStyle name="Heading 3 5 4 7 2 8" xfId="26460"/>
    <cellStyle name="Heading 3 5 4 7 2 9" xfId="32458"/>
    <cellStyle name="Heading 3 5 4 7 3" xfId="28721"/>
    <cellStyle name="Heading 3 5 4 7 3 2" xfId="28722"/>
    <cellStyle name="Heading 3 5 4 7 3 3" xfId="38653"/>
    <cellStyle name="Heading 3 5 4 8" xfId="3138"/>
    <cellStyle name="Heading 3 5 4 8 2" xfId="5865"/>
    <cellStyle name="Heading 3 5 4 8 2 10" xfId="37704"/>
    <cellStyle name="Heading 3 5 4 8 2 2" xfId="10814"/>
    <cellStyle name="Heading 3 5 4 8 2 2 2" xfId="28723"/>
    <cellStyle name="Heading 3 5 4 8 2 2 3" xfId="39672"/>
    <cellStyle name="Heading 3 5 4 8 2 3" xfId="11856"/>
    <cellStyle name="Heading 3 5 4 8 2 3 2" xfId="28724"/>
    <cellStyle name="Heading 3 5 4 8 2 3 3" xfId="35126"/>
    <cellStyle name="Heading 3 5 4 8 2 3 4" xfId="40597"/>
    <cellStyle name="Heading 3 5 4 8 2 4" xfId="14864"/>
    <cellStyle name="Heading 3 5 4 8 2 4 2" xfId="36079"/>
    <cellStyle name="Heading 3 5 4 8 2 4 3" xfId="41550"/>
    <cellStyle name="Heading 3 5 4 8 2 5" xfId="16686"/>
    <cellStyle name="Heading 3 5 4 8 2 6" xfId="20208"/>
    <cellStyle name="Heading 3 5 4 8 2 7" xfId="22825"/>
    <cellStyle name="Heading 3 5 4 8 2 8" xfId="26475"/>
    <cellStyle name="Heading 3 5 4 8 2 9" xfId="32473"/>
    <cellStyle name="Heading 3 5 4 9" xfId="4325"/>
    <cellStyle name="Heading 3 5 4 9 10" xfId="31663"/>
    <cellStyle name="Heading 3 5 4 9 11" xfId="31825"/>
    <cellStyle name="Heading 3 5 4 9 2" xfId="6166"/>
    <cellStyle name="Heading 3 5 4 9 2 2" xfId="17983"/>
    <cellStyle name="Heading 3 5 4 9 2 2 2" xfId="28725"/>
    <cellStyle name="Heading 3 5 4 9 2 2 3" xfId="36362"/>
    <cellStyle name="Heading 3 5 4 9 2 2 4" xfId="41833"/>
    <cellStyle name="Heading 3 5 4 9 2 3" xfId="21455"/>
    <cellStyle name="Heading 3 5 4 9 2 3 2" xfId="37214"/>
    <cellStyle name="Heading 3 5 4 9 2 3 3" xfId="42685"/>
    <cellStyle name="Heading 3 5 4 9 3" xfId="5448"/>
    <cellStyle name="Heading 3 5 4 9 3 10" xfId="31310"/>
    <cellStyle name="Heading 3 5 4 9 3 2" xfId="10410"/>
    <cellStyle name="Heading 3 5 4 9 3 2 2" xfId="28726"/>
    <cellStyle name="Heading 3 5 4 9 3 2 3" xfId="39305"/>
    <cellStyle name="Heading 3 5 4 9 3 3" xfId="11458"/>
    <cellStyle name="Heading 3 5 4 9 3 3 2" xfId="28727"/>
    <cellStyle name="Heading 3 5 4 9 3 3 3" xfId="34747"/>
    <cellStyle name="Heading 3 5 4 9 3 3 4" xfId="40218"/>
    <cellStyle name="Heading 3 5 4 9 3 4" xfId="14469"/>
    <cellStyle name="Heading 3 5 4 9 3 4 2" xfId="35690"/>
    <cellStyle name="Heading 3 5 4 9 3 4 3" xfId="41161"/>
    <cellStyle name="Heading 3 5 4 9 3 5" xfId="8038"/>
    <cellStyle name="Heading 3 5 4 9 3 6" xfId="8089"/>
    <cellStyle name="Heading 3 5 4 9 3 7" xfId="17715"/>
    <cellStyle name="Heading 3 5 4 9 3 8" xfId="24809"/>
    <cellStyle name="Heading 3 5 4 9 3 9" xfId="32098"/>
    <cellStyle name="Heading 3 5 4 9 4" xfId="6886"/>
    <cellStyle name="Heading 3 5 4 9 4 2" xfId="28728"/>
    <cellStyle name="Heading 3 5 4 9 4 3" xfId="33933"/>
    <cellStyle name="Heading 3 5 4 9 4 4" xfId="39279"/>
    <cellStyle name="Heading 3 5 4 9 5" xfId="14286"/>
    <cellStyle name="Heading 3 5 4 9 5 2" xfId="33234"/>
    <cellStyle name="Heading 3 5 4 9 5 3" xfId="38452"/>
    <cellStyle name="Heading 3 5 4 9 6" xfId="6438"/>
    <cellStyle name="Heading 3 5 4 9 7" xfId="11291"/>
    <cellStyle name="Heading 3 5 4 9 8" xfId="20004"/>
    <cellStyle name="Heading 3 5 4 9 9" xfId="25422"/>
    <cellStyle name="Heading 3 5 5" xfId="1406"/>
    <cellStyle name="Heading 3 5 5 2" xfId="1407"/>
    <cellStyle name="Heading 3 5 5 2 2" xfId="3068"/>
    <cellStyle name="Heading 3 5 5 2 2 2" xfId="5795"/>
    <cellStyle name="Heading 3 5 5 2 2 2 10" xfId="37634"/>
    <cellStyle name="Heading 3 5 5 2 2 2 2" xfId="10744"/>
    <cellStyle name="Heading 3 5 5 2 2 2 2 2" xfId="28729"/>
    <cellStyle name="Heading 3 5 5 2 2 2 2 3" xfId="39602"/>
    <cellStyle name="Heading 3 5 5 2 2 2 3" xfId="11786"/>
    <cellStyle name="Heading 3 5 5 2 2 2 3 2" xfId="28730"/>
    <cellStyle name="Heading 3 5 5 2 2 2 3 3" xfId="35056"/>
    <cellStyle name="Heading 3 5 5 2 2 2 3 4" xfId="40527"/>
    <cellStyle name="Heading 3 5 5 2 2 2 4" xfId="14794"/>
    <cellStyle name="Heading 3 5 5 2 2 2 4 2" xfId="36009"/>
    <cellStyle name="Heading 3 5 5 2 2 2 4 3" xfId="41480"/>
    <cellStyle name="Heading 3 5 5 2 2 2 5" xfId="16616"/>
    <cellStyle name="Heading 3 5 5 2 2 2 6" xfId="20138"/>
    <cellStyle name="Heading 3 5 5 2 2 2 7" xfId="22755"/>
    <cellStyle name="Heading 3 5 5 2 2 2 8" xfId="26405"/>
    <cellStyle name="Heading 3 5 5 2 2 2 9" xfId="32403"/>
    <cellStyle name="Heading 3 5 5 2 2 3" xfId="28731"/>
    <cellStyle name="Heading 3 5 5 2 2 3 2" xfId="28732"/>
    <cellStyle name="Heading 3 5 5 2 2 3 3" xfId="38609"/>
    <cellStyle name="Heading 3 5 5 2 3" xfId="3102"/>
    <cellStyle name="Heading 3 5 5 2 3 2" xfId="5829"/>
    <cellStyle name="Heading 3 5 5 2 3 2 10" xfId="37668"/>
    <cellStyle name="Heading 3 5 5 2 3 2 2" xfId="10778"/>
    <cellStyle name="Heading 3 5 5 2 3 2 2 2" xfId="28733"/>
    <cellStyle name="Heading 3 5 5 2 3 2 2 3" xfId="39636"/>
    <cellStyle name="Heading 3 5 5 2 3 2 3" xfId="11820"/>
    <cellStyle name="Heading 3 5 5 2 3 2 3 2" xfId="28734"/>
    <cellStyle name="Heading 3 5 5 2 3 2 3 3" xfId="35090"/>
    <cellStyle name="Heading 3 5 5 2 3 2 3 4" xfId="40561"/>
    <cellStyle name="Heading 3 5 5 2 3 2 4" xfId="14828"/>
    <cellStyle name="Heading 3 5 5 2 3 2 4 2" xfId="36043"/>
    <cellStyle name="Heading 3 5 5 2 3 2 4 3" xfId="41514"/>
    <cellStyle name="Heading 3 5 5 2 3 2 5" xfId="16650"/>
    <cellStyle name="Heading 3 5 5 2 3 2 6" xfId="20172"/>
    <cellStyle name="Heading 3 5 5 2 3 2 7" xfId="22789"/>
    <cellStyle name="Heading 3 5 5 2 3 2 8" xfId="26439"/>
    <cellStyle name="Heading 3 5 5 2 3 2 9" xfId="32437"/>
    <cellStyle name="Heading 3 5 5 2 3 3" xfId="28735"/>
    <cellStyle name="Heading 3 5 5 2 3 3 2" xfId="28736"/>
    <cellStyle name="Heading 3 5 5 2 3 3 3" xfId="38632"/>
    <cellStyle name="Heading 3 5 5 2 4" xfId="3110"/>
    <cellStyle name="Heading 3 5 5 2 4 2" xfId="5837"/>
    <cellStyle name="Heading 3 5 5 2 4 2 10" xfId="37676"/>
    <cellStyle name="Heading 3 5 5 2 4 2 2" xfId="10786"/>
    <cellStyle name="Heading 3 5 5 2 4 2 2 2" xfId="28737"/>
    <cellStyle name="Heading 3 5 5 2 4 2 2 3" xfId="39644"/>
    <cellStyle name="Heading 3 5 5 2 4 2 3" xfId="11828"/>
    <cellStyle name="Heading 3 5 5 2 4 2 3 2" xfId="28738"/>
    <cellStyle name="Heading 3 5 5 2 4 2 3 3" xfId="35098"/>
    <cellStyle name="Heading 3 5 5 2 4 2 3 4" xfId="40569"/>
    <cellStyle name="Heading 3 5 5 2 4 2 4" xfId="14836"/>
    <cellStyle name="Heading 3 5 5 2 4 2 4 2" xfId="36051"/>
    <cellStyle name="Heading 3 5 5 2 4 2 4 3" xfId="41522"/>
    <cellStyle name="Heading 3 5 5 2 4 2 5" xfId="16658"/>
    <cellStyle name="Heading 3 5 5 2 4 2 6" xfId="20180"/>
    <cellStyle name="Heading 3 5 5 2 4 2 7" xfId="22797"/>
    <cellStyle name="Heading 3 5 5 2 4 2 8" xfId="26447"/>
    <cellStyle name="Heading 3 5 5 2 4 2 9" xfId="32445"/>
    <cellStyle name="Heading 3 5 5 2 4 3" xfId="28739"/>
    <cellStyle name="Heading 3 5 5 2 4 3 2" xfId="28740"/>
    <cellStyle name="Heading 3 5 5 2 4 3 3" xfId="38640"/>
    <cellStyle name="Heading 3 5 5 2 5" xfId="3125"/>
    <cellStyle name="Heading 3 5 5 2 5 2" xfId="5852"/>
    <cellStyle name="Heading 3 5 5 2 5 2 10" xfId="37691"/>
    <cellStyle name="Heading 3 5 5 2 5 2 2" xfId="10801"/>
    <cellStyle name="Heading 3 5 5 2 5 2 2 2" xfId="28741"/>
    <cellStyle name="Heading 3 5 5 2 5 2 2 3" xfId="39659"/>
    <cellStyle name="Heading 3 5 5 2 5 2 3" xfId="11843"/>
    <cellStyle name="Heading 3 5 5 2 5 2 3 2" xfId="28742"/>
    <cellStyle name="Heading 3 5 5 2 5 2 3 3" xfId="35113"/>
    <cellStyle name="Heading 3 5 5 2 5 2 3 4" xfId="40584"/>
    <cellStyle name="Heading 3 5 5 2 5 2 4" xfId="14851"/>
    <cellStyle name="Heading 3 5 5 2 5 2 4 2" xfId="36066"/>
    <cellStyle name="Heading 3 5 5 2 5 2 4 3" xfId="41537"/>
    <cellStyle name="Heading 3 5 5 2 5 2 5" xfId="16673"/>
    <cellStyle name="Heading 3 5 5 2 5 2 6" xfId="20195"/>
    <cellStyle name="Heading 3 5 5 2 5 2 7" xfId="22812"/>
    <cellStyle name="Heading 3 5 5 2 5 2 8" xfId="26462"/>
    <cellStyle name="Heading 3 5 5 2 5 2 9" xfId="32460"/>
    <cellStyle name="Heading 3 5 5 2 6" xfId="4331"/>
    <cellStyle name="Heading 3 5 5 2 6 10" xfId="31669"/>
    <cellStyle name="Heading 3 5 5 2 6 11" xfId="31828"/>
    <cellStyle name="Heading 3 5 5 2 6 2" xfId="6172"/>
    <cellStyle name="Heading 3 5 5 2 6 2 2" xfId="17989"/>
    <cellStyle name="Heading 3 5 5 2 6 2 2 2" xfId="28743"/>
    <cellStyle name="Heading 3 5 5 2 6 2 2 3" xfId="36368"/>
    <cellStyle name="Heading 3 5 5 2 6 2 2 4" xfId="41839"/>
    <cellStyle name="Heading 3 5 5 2 6 2 3" xfId="21461"/>
    <cellStyle name="Heading 3 5 5 2 6 2 3 2" xfId="37220"/>
    <cellStyle name="Heading 3 5 5 2 6 2 3 3" xfId="42691"/>
    <cellStyle name="Heading 3 5 5 2 6 3" xfId="5446"/>
    <cellStyle name="Heading 3 5 5 2 6 3 10" xfId="31311"/>
    <cellStyle name="Heading 3 5 5 2 6 3 2" xfId="10408"/>
    <cellStyle name="Heading 3 5 5 2 6 3 2 2" xfId="28744"/>
    <cellStyle name="Heading 3 5 5 2 6 3 2 3" xfId="39303"/>
    <cellStyle name="Heading 3 5 5 2 6 3 3" xfId="11456"/>
    <cellStyle name="Heading 3 5 5 2 6 3 3 2" xfId="28745"/>
    <cellStyle name="Heading 3 5 5 2 6 3 3 3" xfId="34745"/>
    <cellStyle name="Heading 3 5 5 2 6 3 3 4" xfId="40216"/>
    <cellStyle name="Heading 3 5 5 2 6 3 4" xfId="14467"/>
    <cellStyle name="Heading 3 5 5 2 6 3 4 2" xfId="35688"/>
    <cellStyle name="Heading 3 5 5 2 6 3 4 3" xfId="41159"/>
    <cellStyle name="Heading 3 5 5 2 6 3 5" xfId="9110"/>
    <cellStyle name="Heading 3 5 5 2 6 3 6" xfId="17319"/>
    <cellStyle name="Heading 3 5 5 2 6 3 7" xfId="14587"/>
    <cellStyle name="Heading 3 5 5 2 6 3 8" xfId="25469"/>
    <cellStyle name="Heading 3 5 5 2 6 3 9" xfId="32096"/>
    <cellStyle name="Heading 3 5 5 2 6 4" xfId="9861"/>
    <cellStyle name="Heading 3 5 5 2 6 4 2" xfId="28746"/>
    <cellStyle name="Heading 3 5 5 2 6 4 3" xfId="33017"/>
    <cellStyle name="Heading 3 5 5 2 6 4 4" xfId="38235"/>
    <cellStyle name="Heading 3 5 5 2 6 5" xfId="8357"/>
    <cellStyle name="Heading 3 5 5 2 6 5 2" xfId="35537"/>
    <cellStyle name="Heading 3 5 5 2 6 5 3" xfId="41008"/>
    <cellStyle name="Heading 3 5 5 2 6 6" xfId="6738"/>
    <cellStyle name="Heading 3 5 5 2 6 7" xfId="7957"/>
    <cellStyle name="Heading 3 5 5 2 6 8" xfId="19377"/>
    <cellStyle name="Heading 3 5 5 2 6 9" xfId="23981"/>
    <cellStyle name="Heading 3 5 5 2 7" xfId="4386"/>
    <cellStyle name="Heading 3 5 5 2 7 10" xfId="31692"/>
    <cellStyle name="Heading 3 5 5 2 7 11" xfId="31418"/>
    <cellStyle name="Heading 3 5 5 2 7 2" xfId="6177"/>
    <cellStyle name="Heading 3 5 5 2 7 2 2" xfId="17994"/>
    <cellStyle name="Heading 3 5 5 2 7 2 2 2" xfId="28747"/>
    <cellStyle name="Heading 3 5 5 2 7 2 2 3" xfId="36373"/>
    <cellStyle name="Heading 3 5 5 2 7 2 2 4" xfId="41844"/>
    <cellStyle name="Heading 3 5 5 2 7 2 3" xfId="21466"/>
    <cellStyle name="Heading 3 5 5 2 7 2 3 2" xfId="37225"/>
    <cellStyle name="Heading 3 5 5 2 7 2 3 3" xfId="42696"/>
    <cellStyle name="Heading 3 5 5 2 7 3" xfId="5426"/>
    <cellStyle name="Heading 3 5 5 2 7 3 10" xfId="31320"/>
    <cellStyle name="Heading 3 5 5 2 7 3 2" xfId="10388"/>
    <cellStyle name="Heading 3 5 5 2 7 3 2 2" xfId="28748"/>
    <cellStyle name="Heading 3 5 5 2 7 3 2 3" xfId="39284"/>
    <cellStyle name="Heading 3 5 5 2 7 3 3" xfId="11436"/>
    <cellStyle name="Heading 3 5 5 2 7 3 3 2" xfId="28749"/>
    <cellStyle name="Heading 3 5 5 2 7 3 3 3" xfId="34726"/>
    <cellStyle name="Heading 3 5 5 2 7 3 3 4" xfId="40197"/>
    <cellStyle name="Heading 3 5 5 2 7 3 4" xfId="14447"/>
    <cellStyle name="Heading 3 5 5 2 7 3 4 2" xfId="35669"/>
    <cellStyle name="Heading 3 5 5 2 7 3 4 3" xfId="41140"/>
    <cellStyle name="Heading 3 5 5 2 7 3 5" xfId="8967"/>
    <cellStyle name="Heading 3 5 5 2 7 3 6" xfId="7764"/>
    <cellStyle name="Heading 3 5 5 2 7 3 7" xfId="15486"/>
    <cellStyle name="Heading 3 5 5 2 7 3 8" xfId="15311"/>
    <cellStyle name="Heading 3 5 5 2 7 3 9" xfId="32077"/>
    <cellStyle name="Heading 3 5 5 2 7 4" xfId="6859"/>
    <cellStyle name="Heading 3 5 5 2 7 4 2" xfId="28750"/>
    <cellStyle name="Heading 3 5 5 2 7 4 3" xfId="33930"/>
    <cellStyle name="Heading 3 5 5 2 7 4 4" xfId="39276"/>
    <cellStyle name="Heading 3 5 5 2 7 5" xfId="7072"/>
    <cellStyle name="Heading 3 5 5 2 7 5 2" xfId="33245"/>
    <cellStyle name="Heading 3 5 5 2 7 5 3" xfId="38463"/>
    <cellStyle name="Heading 3 5 5 2 7 6" xfId="9407"/>
    <cellStyle name="Heading 3 5 5 2 7 7" xfId="19101"/>
    <cellStyle name="Heading 3 5 5 2 7 8" xfId="22107"/>
    <cellStyle name="Heading 3 5 5 2 7 9" xfId="25839"/>
    <cellStyle name="Heading 3 5 5 2 8" xfId="5296"/>
    <cellStyle name="Heading 3 5 5 2 8 10" xfId="31360"/>
    <cellStyle name="Heading 3 5 5 2 8 2" xfId="6349"/>
    <cellStyle name="Heading 3 5 5 2 8 2 2" xfId="18149"/>
    <cellStyle name="Heading 3 5 5 2 8 2 2 2" xfId="28751"/>
    <cellStyle name="Heading 3 5 5 2 8 2 2 3" xfId="36532"/>
    <cellStyle name="Heading 3 5 5 2 8 2 2 4" xfId="42003"/>
    <cellStyle name="Heading 3 5 5 2 8 2 3" xfId="21616"/>
    <cellStyle name="Heading 3 5 5 2 8 2 3 2" xfId="37368"/>
    <cellStyle name="Heading 3 5 5 2 8 2 3 3" xfId="42839"/>
    <cellStyle name="Heading 3 5 5 2 8 3" xfId="10187"/>
    <cellStyle name="Heading 3 5 5 2 8 3 2" xfId="28752"/>
    <cellStyle name="Heading 3 5 5 2 8 3 3" xfId="34659"/>
    <cellStyle name="Heading 3 5 5 2 8 3 4" xfId="40130"/>
    <cellStyle name="Heading 3 5 5 2 8 4" xfId="13786"/>
    <cellStyle name="Heading 3 5 5 2 8 4 2" xfId="35605"/>
    <cellStyle name="Heading 3 5 5 2 8 4 3" xfId="41076"/>
    <cellStyle name="Heading 3 5 5 2 8 5" xfId="7858"/>
    <cellStyle name="Heading 3 5 5 2 8 6" xfId="18784"/>
    <cellStyle name="Heading 3 5 5 2 8 7" xfId="11427"/>
    <cellStyle name="Heading 3 5 5 2 8 8" xfId="7076"/>
    <cellStyle name="Heading 3 5 5 2 8 9" xfId="32017"/>
    <cellStyle name="Heading 3 5 5 3" xfId="3069"/>
    <cellStyle name="Heading 3 5 5 3 2" xfId="5796"/>
    <cellStyle name="Heading 3 5 5 3 2 10" xfId="37635"/>
    <cellStyle name="Heading 3 5 5 3 2 2" xfId="10745"/>
    <cellStyle name="Heading 3 5 5 3 2 2 2" xfId="28753"/>
    <cellStyle name="Heading 3 5 5 3 2 2 3" xfId="39603"/>
    <cellStyle name="Heading 3 5 5 3 2 3" xfId="11787"/>
    <cellStyle name="Heading 3 5 5 3 2 3 2" xfId="28754"/>
    <cellStyle name="Heading 3 5 5 3 2 3 3" xfId="35057"/>
    <cellStyle name="Heading 3 5 5 3 2 3 4" xfId="40528"/>
    <cellStyle name="Heading 3 5 5 3 2 4" xfId="14795"/>
    <cellStyle name="Heading 3 5 5 3 2 4 2" xfId="36010"/>
    <cellStyle name="Heading 3 5 5 3 2 4 3" xfId="41481"/>
    <cellStyle name="Heading 3 5 5 3 2 5" xfId="16617"/>
    <cellStyle name="Heading 3 5 5 3 2 6" xfId="20139"/>
    <cellStyle name="Heading 3 5 5 3 2 7" xfId="22756"/>
    <cellStyle name="Heading 3 5 5 3 2 8" xfId="26406"/>
    <cellStyle name="Heading 3 5 5 3 2 9" xfId="32404"/>
    <cellStyle name="Heading 3 5 5 3 3" xfId="28755"/>
    <cellStyle name="Heading 3 5 5 3 3 2" xfId="28756"/>
    <cellStyle name="Heading 3 5 5 3 3 3" xfId="38610"/>
    <cellStyle name="Heading 3 5 5 4" xfId="3103"/>
    <cellStyle name="Heading 3 5 5 4 2" xfId="5830"/>
    <cellStyle name="Heading 3 5 5 4 2 10" xfId="37669"/>
    <cellStyle name="Heading 3 5 5 4 2 2" xfId="10779"/>
    <cellStyle name="Heading 3 5 5 4 2 2 2" xfId="28757"/>
    <cellStyle name="Heading 3 5 5 4 2 2 3" xfId="39637"/>
    <cellStyle name="Heading 3 5 5 4 2 3" xfId="11821"/>
    <cellStyle name="Heading 3 5 5 4 2 3 2" xfId="28758"/>
    <cellStyle name="Heading 3 5 5 4 2 3 3" xfId="35091"/>
    <cellStyle name="Heading 3 5 5 4 2 3 4" xfId="40562"/>
    <cellStyle name="Heading 3 5 5 4 2 4" xfId="14829"/>
    <cellStyle name="Heading 3 5 5 4 2 4 2" xfId="36044"/>
    <cellStyle name="Heading 3 5 5 4 2 4 3" xfId="41515"/>
    <cellStyle name="Heading 3 5 5 4 2 5" xfId="16651"/>
    <cellStyle name="Heading 3 5 5 4 2 6" xfId="20173"/>
    <cellStyle name="Heading 3 5 5 4 2 7" xfId="22790"/>
    <cellStyle name="Heading 3 5 5 4 2 8" xfId="26440"/>
    <cellStyle name="Heading 3 5 5 4 2 9" xfId="32438"/>
    <cellStyle name="Heading 3 5 5 4 3" xfId="28759"/>
    <cellStyle name="Heading 3 5 5 4 3 2" xfId="28760"/>
    <cellStyle name="Heading 3 5 5 4 3 3" xfId="38633"/>
    <cellStyle name="Heading 3 5 5 5" xfId="3112"/>
    <cellStyle name="Heading 3 5 5 5 2" xfId="5839"/>
    <cellStyle name="Heading 3 5 5 5 2 10" xfId="37678"/>
    <cellStyle name="Heading 3 5 5 5 2 2" xfId="10788"/>
    <cellStyle name="Heading 3 5 5 5 2 2 2" xfId="28761"/>
    <cellStyle name="Heading 3 5 5 5 2 2 3" xfId="39646"/>
    <cellStyle name="Heading 3 5 5 5 2 3" xfId="11830"/>
    <cellStyle name="Heading 3 5 5 5 2 3 2" xfId="28762"/>
    <cellStyle name="Heading 3 5 5 5 2 3 3" xfId="35100"/>
    <cellStyle name="Heading 3 5 5 5 2 3 4" xfId="40571"/>
    <cellStyle name="Heading 3 5 5 5 2 4" xfId="14838"/>
    <cellStyle name="Heading 3 5 5 5 2 4 2" xfId="36053"/>
    <cellStyle name="Heading 3 5 5 5 2 4 3" xfId="41524"/>
    <cellStyle name="Heading 3 5 5 5 2 5" xfId="16660"/>
    <cellStyle name="Heading 3 5 5 5 2 6" xfId="20182"/>
    <cellStyle name="Heading 3 5 5 5 2 7" xfId="22799"/>
    <cellStyle name="Heading 3 5 5 5 2 8" xfId="26449"/>
    <cellStyle name="Heading 3 5 5 5 2 9" xfId="32447"/>
    <cellStyle name="Heading 3 5 5 5 3" xfId="28763"/>
    <cellStyle name="Heading 3 5 5 5 3 2" xfId="28764"/>
    <cellStyle name="Heading 3 5 5 5 3 3" xfId="38642"/>
    <cellStyle name="Heading 3 5 5 6" xfId="3127"/>
    <cellStyle name="Heading 3 5 5 6 2" xfId="5854"/>
    <cellStyle name="Heading 3 5 5 6 2 10" xfId="37693"/>
    <cellStyle name="Heading 3 5 5 6 2 2" xfId="10803"/>
    <cellStyle name="Heading 3 5 5 6 2 2 2" xfId="28765"/>
    <cellStyle name="Heading 3 5 5 6 2 2 3" xfId="39661"/>
    <cellStyle name="Heading 3 5 5 6 2 3" xfId="11845"/>
    <cellStyle name="Heading 3 5 5 6 2 3 2" xfId="28766"/>
    <cellStyle name="Heading 3 5 5 6 2 3 3" xfId="35115"/>
    <cellStyle name="Heading 3 5 5 6 2 3 4" xfId="40586"/>
    <cellStyle name="Heading 3 5 5 6 2 4" xfId="14853"/>
    <cellStyle name="Heading 3 5 5 6 2 4 2" xfId="36068"/>
    <cellStyle name="Heading 3 5 5 6 2 4 3" xfId="41539"/>
    <cellStyle name="Heading 3 5 5 6 2 5" xfId="16675"/>
    <cellStyle name="Heading 3 5 5 6 2 6" xfId="20197"/>
    <cellStyle name="Heading 3 5 5 6 2 7" xfId="22814"/>
    <cellStyle name="Heading 3 5 5 6 2 8" xfId="26464"/>
    <cellStyle name="Heading 3 5 5 6 2 9" xfId="32462"/>
    <cellStyle name="Heading 3 5 5 7" xfId="4330"/>
    <cellStyle name="Heading 3 5 5 7 10" xfId="31668"/>
    <cellStyle name="Heading 3 5 5 7 11" xfId="31430"/>
    <cellStyle name="Heading 3 5 5 7 2" xfId="6171"/>
    <cellStyle name="Heading 3 5 5 7 2 2" xfId="17988"/>
    <cellStyle name="Heading 3 5 5 7 2 2 2" xfId="28767"/>
    <cellStyle name="Heading 3 5 5 7 2 2 3" xfId="36367"/>
    <cellStyle name="Heading 3 5 5 7 2 2 4" xfId="41838"/>
    <cellStyle name="Heading 3 5 5 7 2 3" xfId="21460"/>
    <cellStyle name="Heading 3 5 5 7 2 3 2" xfId="37219"/>
    <cellStyle name="Heading 3 5 5 7 2 3 3" xfId="42690"/>
    <cellStyle name="Heading 3 5 5 7 3" xfId="6287"/>
    <cellStyle name="Heading 3 5 5 7 3 10" xfId="38034"/>
    <cellStyle name="Heading 3 5 5 7 3 2" xfId="11220"/>
    <cellStyle name="Heading 3 5 5 7 3 2 2" xfId="28768"/>
    <cellStyle name="Heading 3 5 5 7 3 2 3" xfId="40010"/>
    <cellStyle name="Heading 3 5 5 7 3 3" xfId="12250"/>
    <cellStyle name="Heading 3 5 5 7 3 3 2" xfId="28769"/>
    <cellStyle name="Heading 3 5 5 7 3 3 3" xfId="35485"/>
    <cellStyle name="Heading 3 5 5 7 3 3 4" xfId="40956"/>
    <cellStyle name="Heading 3 5 5 7 3 4" xfId="15247"/>
    <cellStyle name="Heading 3 5 5 7 3 4 2" xfId="36477"/>
    <cellStyle name="Heading 3 5 5 7 3 4 3" xfId="41948"/>
    <cellStyle name="Heading 3 5 5 7 3 5" xfId="17081"/>
    <cellStyle name="Heading 3 5 5 7 3 6" xfId="20585"/>
    <cellStyle name="Heading 3 5 5 7 3 7" xfId="23195"/>
    <cellStyle name="Heading 3 5 5 7 3 8" xfId="26811"/>
    <cellStyle name="Heading 3 5 5 7 3 9" xfId="32812"/>
    <cellStyle name="Heading 3 5 5 7 4" xfId="6883"/>
    <cellStyle name="Heading 3 5 5 7 4 2" xfId="28770"/>
    <cellStyle name="Heading 3 5 5 7 4 3" xfId="33692"/>
    <cellStyle name="Heading 3 5 5 7 4 4" xfId="39038"/>
    <cellStyle name="Heading 3 5 5 7 5" xfId="13993"/>
    <cellStyle name="Heading 3 5 5 7 5 2" xfId="34723"/>
    <cellStyle name="Heading 3 5 5 7 5 3" xfId="40194"/>
    <cellStyle name="Heading 3 5 5 7 6" xfId="7191"/>
    <cellStyle name="Heading 3 5 5 7 7" xfId="8923"/>
    <cellStyle name="Heading 3 5 5 7 8" xfId="7884"/>
    <cellStyle name="Heading 3 5 5 7 9" xfId="20817"/>
    <cellStyle name="Heading 3 5 5 8" xfId="4387"/>
    <cellStyle name="Heading 3 5 5 8 10" xfId="31693"/>
    <cellStyle name="Heading 3 5 5 8 11" xfId="31840"/>
    <cellStyle name="Heading 3 5 5 8 2" xfId="6178"/>
    <cellStyle name="Heading 3 5 5 8 2 2" xfId="17995"/>
    <cellStyle name="Heading 3 5 5 8 2 2 2" xfId="28771"/>
    <cellStyle name="Heading 3 5 5 8 2 2 3" xfId="36374"/>
    <cellStyle name="Heading 3 5 5 8 2 2 4" xfId="41845"/>
    <cellStyle name="Heading 3 5 5 8 2 3" xfId="21467"/>
    <cellStyle name="Heading 3 5 5 8 2 3 2" xfId="37226"/>
    <cellStyle name="Heading 3 5 5 8 2 3 3" xfId="42697"/>
    <cellStyle name="Heading 3 5 5 8 3" xfId="6293"/>
    <cellStyle name="Heading 3 5 5 8 3 10" xfId="38040"/>
    <cellStyle name="Heading 3 5 5 8 3 2" xfId="11226"/>
    <cellStyle name="Heading 3 5 5 8 3 2 2" xfId="28772"/>
    <cellStyle name="Heading 3 5 5 8 3 2 3" xfId="40016"/>
    <cellStyle name="Heading 3 5 5 8 3 3" xfId="12256"/>
    <cellStyle name="Heading 3 5 5 8 3 3 2" xfId="28773"/>
    <cellStyle name="Heading 3 5 5 8 3 3 3" xfId="35491"/>
    <cellStyle name="Heading 3 5 5 8 3 3 4" xfId="40962"/>
    <cellStyle name="Heading 3 5 5 8 3 4" xfId="15253"/>
    <cellStyle name="Heading 3 5 5 8 3 4 2" xfId="36483"/>
    <cellStyle name="Heading 3 5 5 8 3 4 3" xfId="41954"/>
    <cellStyle name="Heading 3 5 5 8 3 5" xfId="17087"/>
    <cellStyle name="Heading 3 5 5 8 3 6" xfId="20591"/>
    <cellStyle name="Heading 3 5 5 8 3 7" xfId="23201"/>
    <cellStyle name="Heading 3 5 5 8 3 8" xfId="26817"/>
    <cellStyle name="Heading 3 5 5 8 3 9" xfId="32818"/>
    <cellStyle name="Heading 3 5 5 8 4" xfId="6858"/>
    <cellStyle name="Heading 3 5 5 8 4 2" xfId="28774"/>
    <cellStyle name="Heading 3 5 5 8 4 3" xfId="34589"/>
    <cellStyle name="Heading 3 5 5 8 4 4" xfId="40060"/>
    <cellStyle name="Heading 3 5 5 8 5" xfId="9387"/>
    <cellStyle name="Heading 3 5 5 8 5 2" xfId="33780"/>
    <cellStyle name="Heading 3 5 5 8 5 3" xfId="39126"/>
    <cellStyle name="Heading 3 5 5 8 6" xfId="6826"/>
    <cellStyle name="Heading 3 5 5 8 7" xfId="19470"/>
    <cellStyle name="Heading 3 5 5 8 8" xfId="9144"/>
    <cellStyle name="Heading 3 5 5 8 9" xfId="13659"/>
    <cellStyle name="Heading 3 5 5 9" xfId="5295"/>
    <cellStyle name="Heading 3 5 5 9 10" xfId="31905"/>
    <cellStyle name="Heading 3 5 5 9 2" xfId="6348"/>
    <cellStyle name="Heading 3 5 5 9 2 2" xfId="18148"/>
    <cellStyle name="Heading 3 5 5 9 2 2 2" xfId="28775"/>
    <cellStyle name="Heading 3 5 5 9 2 2 3" xfId="36531"/>
    <cellStyle name="Heading 3 5 5 9 2 2 4" xfId="42002"/>
    <cellStyle name="Heading 3 5 5 9 2 3" xfId="21615"/>
    <cellStyle name="Heading 3 5 5 9 2 3 2" xfId="37367"/>
    <cellStyle name="Heading 3 5 5 9 2 3 3" xfId="42838"/>
    <cellStyle name="Heading 3 5 5 9 3" xfId="10188"/>
    <cellStyle name="Heading 3 5 5 9 3 2" xfId="28776"/>
    <cellStyle name="Heading 3 5 5 9 3 3" xfId="34658"/>
    <cellStyle name="Heading 3 5 5 9 3 4" xfId="40129"/>
    <cellStyle name="Heading 3 5 5 9 4" xfId="8445"/>
    <cellStyle name="Heading 3 5 5 9 4 2" xfId="35604"/>
    <cellStyle name="Heading 3 5 5 9 4 3" xfId="41075"/>
    <cellStyle name="Heading 3 5 5 9 5" xfId="7915"/>
    <cellStyle name="Heading 3 5 5 9 6" xfId="6839"/>
    <cellStyle name="Heading 3 5 5 9 7" xfId="17203"/>
    <cellStyle name="Heading 3 5 5 9 8" xfId="9748"/>
    <cellStyle name="Heading 3 5 5 9 9" xfId="32016"/>
    <cellStyle name="Heading 3 5 6" xfId="3077"/>
    <cellStyle name="Heading 3 5 6 2" xfId="5804"/>
    <cellStyle name="Heading 3 5 6 2 10" xfId="37643"/>
    <cellStyle name="Heading 3 5 6 2 2" xfId="10753"/>
    <cellStyle name="Heading 3 5 6 2 2 2" xfId="28777"/>
    <cellStyle name="Heading 3 5 6 2 2 3" xfId="39611"/>
    <cellStyle name="Heading 3 5 6 2 3" xfId="11795"/>
    <cellStyle name="Heading 3 5 6 2 3 2" xfId="28778"/>
    <cellStyle name="Heading 3 5 6 2 3 3" xfId="35065"/>
    <cellStyle name="Heading 3 5 6 2 3 4" xfId="40536"/>
    <cellStyle name="Heading 3 5 6 2 4" xfId="14803"/>
    <cellStyle name="Heading 3 5 6 2 4 2" xfId="36018"/>
    <cellStyle name="Heading 3 5 6 2 4 3" xfId="41489"/>
    <cellStyle name="Heading 3 5 6 2 5" xfId="16625"/>
    <cellStyle name="Heading 3 5 6 2 6" xfId="20147"/>
    <cellStyle name="Heading 3 5 6 2 7" xfId="22764"/>
    <cellStyle name="Heading 3 5 6 2 8" xfId="26414"/>
    <cellStyle name="Heading 3 5 6 2 9" xfId="32412"/>
    <cellStyle name="Heading 3 5 6 3" xfId="28779"/>
    <cellStyle name="Heading 3 5 6 3 2" xfId="28780"/>
    <cellStyle name="Heading 3 5 6 3 3" xfId="38617"/>
    <cellStyle name="Heading 3 5 7" xfId="3111"/>
    <cellStyle name="Heading 3 5 7 2" xfId="5838"/>
    <cellStyle name="Heading 3 5 7 2 10" xfId="37677"/>
    <cellStyle name="Heading 3 5 7 2 2" xfId="10787"/>
    <cellStyle name="Heading 3 5 7 2 2 2" xfId="28781"/>
    <cellStyle name="Heading 3 5 7 2 2 3" xfId="39645"/>
    <cellStyle name="Heading 3 5 7 2 3" xfId="11829"/>
    <cellStyle name="Heading 3 5 7 2 3 2" xfId="28782"/>
    <cellStyle name="Heading 3 5 7 2 3 3" xfId="35099"/>
    <cellStyle name="Heading 3 5 7 2 3 4" xfId="40570"/>
    <cellStyle name="Heading 3 5 7 2 4" xfId="14837"/>
    <cellStyle name="Heading 3 5 7 2 4 2" xfId="36052"/>
    <cellStyle name="Heading 3 5 7 2 4 3" xfId="41523"/>
    <cellStyle name="Heading 3 5 7 2 5" xfId="16659"/>
    <cellStyle name="Heading 3 5 7 2 6" xfId="20181"/>
    <cellStyle name="Heading 3 5 7 2 7" xfId="22798"/>
    <cellStyle name="Heading 3 5 7 2 8" xfId="26448"/>
    <cellStyle name="Heading 3 5 7 2 9" xfId="32446"/>
    <cellStyle name="Heading 3 5 7 3" xfId="28783"/>
    <cellStyle name="Heading 3 5 7 3 2" xfId="28784"/>
    <cellStyle name="Heading 3 5 7 3 3" xfId="38641"/>
    <cellStyle name="Heading 3 5 8" xfId="3126"/>
    <cellStyle name="Heading 3 5 8 2" xfId="5853"/>
    <cellStyle name="Heading 3 5 8 2 10" xfId="37692"/>
    <cellStyle name="Heading 3 5 8 2 2" xfId="10802"/>
    <cellStyle name="Heading 3 5 8 2 2 2" xfId="28785"/>
    <cellStyle name="Heading 3 5 8 2 2 3" xfId="39660"/>
    <cellStyle name="Heading 3 5 8 2 3" xfId="11844"/>
    <cellStyle name="Heading 3 5 8 2 3 2" xfId="28786"/>
    <cellStyle name="Heading 3 5 8 2 3 3" xfId="35114"/>
    <cellStyle name="Heading 3 5 8 2 3 4" xfId="40585"/>
    <cellStyle name="Heading 3 5 8 2 4" xfId="14852"/>
    <cellStyle name="Heading 3 5 8 2 4 2" xfId="36067"/>
    <cellStyle name="Heading 3 5 8 2 4 3" xfId="41538"/>
    <cellStyle name="Heading 3 5 8 2 5" xfId="16674"/>
    <cellStyle name="Heading 3 5 8 2 6" xfId="20196"/>
    <cellStyle name="Heading 3 5 8 2 7" xfId="22813"/>
    <cellStyle name="Heading 3 5 8 2 8" xfId="26463"/>
    <cellStyle name="Heading 3 5 8 2 9" xfId="32461"/>
    <cellStyle name="Heading 3 5 8 3" xfId="28787"/>
    <cellStyle name="Heading 3 5 8 3 2" xfId="28788"/>
    <cellStyle name="Heading 3 5 8 3 3" xfId="38655"/>
    <cellStyle name="Heading 3 5 9" xfId="3140"/>
    <cellStyle name="Heading 3 5 9 2" xfId="5867"/>
    <cellStyle name="Heading 3 5 9 2 10" xfId="37706"/>
    <cellStyle name="Heading 3 5 9 2 2" xfId="10816"/>
    <cellStyle name="Heading 3 5 9 2 2 2" xfId="28789"/>
    <cellStyle name="Heading 3 5 9 2 2 3" xfId="39674"/>
    <cellStyle name="Heading 3 5 9 2 3" xfId="11858"/>
    <cellStyle name="Heading 3 5 9 2 3 2" xfId="28790"/>
    <cellStyle name="Heading 3 5 9 2 3 3" xfId="35128"/>
    <cellStyle name="Heading 3 5 9 2 3 4" xfId="40599"/>
    <cellStyle name="Heading 3 5 9 2 4" xfId="14866"/>
    <cellStyle name="Heading 3 5 9 2 4 2" xfId="36081"/>
    <cellStyle name="Heading 3 5 9 2 4 3" xfId="41552"/>
    <cellStyle name="Heading 3 5 9 2 5" xfId="16688"/>
    <cellStyle name="Heading 3 5 9 2 6" xfId="20210"/>
    <cellStyle name="Heading 3 5 9 2 7" xfId="22827"/>
    <cellStyle name="Heading 3 5 9 2 8" xfId="26477"/>
    <cellStyle name="Heading 3 5 9 2 9" xfId="32475"/>
    <cellStyle name="Heading 3 6" xfId="1408"/>
    <cellStyle name="Heading 3 6 2" xfId="1409"/>
    <cellStyle name="Heading 3 6 2 2" xfId="3408"/>
    <cellStyle name="Heading 3 6 3" xfId="1410"/>
    <cellStyle name="Heading 3 6 3 2" xfId="1411"/>
    <cellStyle name="Heading 3 6 3 2 2" xfId="3064"/>
    <cellStyle name="Heading 3 6 3 2 2 2" xfId="5791"/>
    <cellStyle name="Heading 3 6 3 2 2 2 10" xfId="37630"/>
    <cellStyle name="Heading 3 6 3 2 2 2 2" xfId="10740"/>
    <cellStyle name="Heading 3 6 3 2 2 2 2 2" xfId="28791"/>
    <cellStyle name="Heading 3 6 3 2 2 2 2 3" xfId="39598"/>
    <cellStyle name="Heading 3 6 3 2 2 2 3" xfId="11782"/>
    <cellStyle name="Heading 3 6 3 2 2 2 3 2" xfId="28792"/>
    <cellStyle name="Heading 3 6 3 2 2 2 3 3" xfId="35052"/>
    <cellStyle name="Heading 3 6 3 2 2 2 3 4" xfId="40523"/>
    <cellStyle name="Heading 3 6 3 2 2 2 4" xfId="14790"/>
    <cellStyle name="Heading 3 6 3 2 2 2 4 2" xfId="36005"/>
    <cellStyle name="Heading 3 6 3 2 2 2 4 3" xfId="41476"/>
    <cellStyle name="Heading 3 6 3 2 2 2 5" xfId="16612"/>
    <cellStyle name="Heading 3 6 3 2 2 2 6" xfId="20134"/>
    <cellStyle name="Heading 3 6 3 2 2 2 7" xfId="22751"/>
    <cellStyle name="Heading 3 6 3 2 2 2 8" xfId="26401"/>
    <cellStyle name="Heading 3 6 3 2 2 2 9" xfId="32399"/>
    <cellStyle name="Heading 3 6 3 2 2 3" xfId="28793"/>
    <cellStyle name="Heading 3 6 3 2 2 3 2" xfId="28794"/>
    <cellStyle name="Heading 3 6 3 2 2 3 3" xfId="38607"/>
    <cellStyle name="Heading 3 6 3 2 3" xfId="3100"/>
    <cellStyle name="Heading 3 6 3 2 3 2" xfId="5827"/>
    <cellStyle name="Heading 3 6 3 2 3 2 10" xfId="37666"/>
    <cellStyle name="Heading 3 6 3 2 3 2 2" xfId="10776"/>
    <cellStyle name="Heading 3 6 3 2 3 2 2 2" xfId="28795"/>
    <cellStyle name="Heading 3 6 3 2 3 2 2 3" xfId="39634"/>
    <cellStyle name="Heading 3 6 3 2 3 2 3" xfId="11818"/>
    <cellStyle name="Heading 3 6 3 2 3 2 3 2" xfId="28796"/>
    <cellStyle name="Heading 3 6 3 2 3 2 3 3" xfId="35088"/>
    <cellStyle name="Heading 3 6 3 2 3 2 3 4" xfId="40559"/>
    <cellStyle name="Heading 3 6 3 2 3 2 4" xfId="14826"/>
    <cellStyle name="Heading 3 6 3 2 3 2 4 2" xfId="36041"/>
    <cellStyle name="Heading 3 6 3 2 3 2 4 3" xfId="41512"/>
    <cellStyle name="Heading 3 6 3 2 3 2 5" xfId="16648"/>
    <cellStyle name="Heading 3 6 3 2 3 2 6" xfId="20170"/>
    <cellStyle name="Heading 3 6 3 2 3 2 7" xfId="22787"/>
    <cellStyle name="Heading 3 6 3 2 3 2 8" xfId="26437"/>
    <cellStyle name="Heading 3 6 3 2 3 2 9" xfId="32435"/>
    <cellStyle name="Heading 3 6 3 2 3 3" xfId="28797"/>
    <cellStyle name="Heading 3 6 3 2 3 3 2" xfId="28798"/>
    <cellStyle name="Heading 3 6 3 2 3 3 3" xfId="38630"/>
    <cellStyle name="Heading 3 6 3 2 4" xfId="3097"/>
    <cellStyle name="Heading 3 6 3 2 4 2" xfId="5824"/>
    <cellStyle name="Heading 3 6 3 2 4 2 10" xfId="37663"/>
    <cellStyle name="Heading 3 6 3 2 4 2 2" xfId="10773"/>
    <cellStyle name="Heading 3 6 3 2 4 2 2 2" xfId="28799"/>
    <cellStyle name="Heading 3 6 3 2 4 2 2 3" xfId="39631"/>
    <cellStyle name="Heading 3 6 3 2 4 2 3" xfId="11815"/>
    <cellStyle name="Heading 3 6 3 2 4 2 3 2" xfId="28800"/>
    <cellStyle name="Heading 3 6 3 2 4 2 3 3" xfId="35085"/>
    <cellStyle name="Heading 3 6 3 2 4 2 3 4" xfId="40556"/>
    <cellStyle name="Heading 3 6 3 2 4 2 4" xfId="14823"/>
    <cellStyle name="Heading 3 6 3 2 4 2 4 2" xfId="36038"/>
    <cellStyle name="Heading 3 6 3 2 4 2 4 3" xfId="41509"/>
    <cellStyle name="Heading 3 6 3 2 4 2 5" xfId="16645"/>
    <cellStyle name="Heading 3 6 3 2 4 2 6" xfId="20167"/>
    <cellStyle name="Heading 3 6 3 2 4 2 7" xfId="22784"/>
    <cellStyle name="Heading 3 6 3 2 4 2 8" xfId="26434"/>
    <cellStyle name="Heading 3 6 3 2 4 2 9" xfId="32432"/>
    <cellStyle name="Heading 3 6 3 2 4 3" xfId="28801"/>
    <cellStyle name="Heading 3 6 3 2 4 3 2" xfId="28802"/>
    <cellStyle name="Heading 3 6 3 2 4 3 3" xfId="38628"/>
    <cellStyle name="Heading 3 6 3 2 5" xfId="3091"/>
    <cellStyle name="Heading 3 6 3 2 5 2" xfId="5818"/>
    <cellStyle name="Heading 3 6 3 2 5 2 10" xfId="37657"/>
    <cellStyle name="Heading 3 6 3 2 5 2 2" xfId="10767"/>
    <cellStyle name="Heading 3 6 3 2 5 2 2 2" xfId="28803"/>
    <cellStyle name="Heading 3 6 3 2 5 2 2 3" xfId="39625"/>
    <cellStyle name="Heading 3 6 3 2 5 2 3" xfId="11809"/>
    <cellStyle name="Heading 3 6 3 2 5 2 3 2" xfId="28804"/>
    <cellStyle name="Heading 3 6 3 2 5 2 3 3" xfId="35079"/>
    <cellStyle name="Heading 3 6 3 2 5 2 3 4" xfId="40550"/>
    <cellStyle name="Heading 3 6 3 2 5 2 4" xfId="14817"/>
    <cellStyle name="Heading 3 6 3 2 5 2 4 2" xfId="36032"/>
    <cellStyle name="Heading 3 6 3 2 5 2 4 3" xfId="41503"/>
    <cellStyle name="Heading 3 6 3 2 5 2 5" xfId="16639"/>
    <cellStyle name="Heading 3 6 3 2 5 2 6" xfId="20161"/>
    <cellStyle name="Heading 3 6 3 2 5 2 7" xfId="22778"/>
    <cellStyle name="Heading 3 6 3 2 5 2 8" xfId="26428"/>
    <cellStyle name="Heading 3 6 3 2 5 2 9" xfId="32426"/>
    <cellStyle name="Heading 3 6 3 2 6" xfId="4333"/>
    <cellStyle name="Heading 3 6 3 2 6 10" xfId="31671"/>
    <cellStyle name="Heading 3 6 3 2 6 11" xfId="31829"/>
    <cellStyle name="Heading 3 6 3 2 6 2" xfId="6174"/>
    <cellStyle name="Heading 3 6 3 2 6 2 2" xfId="17991"/>
    <cellStyle name="Heading 3 6 3 2 6 2 2 2" xfId="28805"/>
    <cellStyle name="Heading 3 6 3 2 6 2 2 3" xfId="36370"/>
    <cellStyle name="Heading 3 6 3 2 6 2 2 4" xfId="41841"/>
    <cellStyle name="Heading 3 6 3 2 6 2 3" xfId="21463"/>
    <cellStyle name="Heading 3 6 3 2 6 2 3 2" xfId="37222"/>
    <cellStyle name="Heading 3 6 3 2 6 2 3 3" xfId="42693"/>
    <cellStyle name="Heading 3 6 3 2 6 3" xfId="6289"/>
    <cellStyle name="Heading 3 6 3 2 6 3 10" xfId="38036"/>
    <cellStyle name="Heading 3 6 3 2 6 3 2" xfId="11222"/>
    <cellStyle name="Heading 3 6 3 2 6 3 2 2" xfId="28806"/>
    <cellStyle name="Heading 3 6 3 2 6 3 2 3" xfId="40012"/>
    <cellStyle name="Heading 3 6 3 2 6 3 3" xfId="12252"/>
    <cellStyle name="Heading 3 6 3 2 6 3 3 2" xfId="28807"/>
    <cellStyle name="Heading 3 6 3 2 6 3 3 3" xfId="35487"/>
    <cellStyle name="Heading 3 6 3 2 6 3 3 4" xfId="40958"/>
    <cellStyle name="Heading 3 6 3 2 6 3 4" xfId="15249"/>
    <cellStyle name="Heading 3 6 3 2 6 3 4 2" xfId="36479"/>
    <cellStyle name="Heading 3 6 3 2 6 3 4 3" xfId="41950"/>
    <cellStyle name="Heading 3 6 3 2 6 3 5" xfId="17083"/>
    <cellStyle name="Heading 3 6 3 2 6 3 6" xfId="20587"/>
    <cellStyle name="Heading 3 6 3 2 6 3 7" xfId="23197"/>
    <cellStyle name="Heading 3 6 3 2 6 3 8" xfId="26813"/>
    <cellStyle name="Heading 3 6 3 2 6 3 9" xfId="32814"/>
    <cellStyle name="Heading 3 6 3 2 6 4" xfId="6881"/>
    <cellStyle name="Heading 3 6 3 2 6 4 2" xfId="28808"/>
    <cellStyle name="Heading 3 6 3 2 6 4 3" xfId="33016"/>
    <cellStyle name="Heading 3 6 3 2 6 4 4" xfId="38234"/>
    <cellStyle name="Heading 3 6 3 2 6 5" xfId="13645"/>
    <cellStyle name="Heading 3 6 3 2 6 5 2" xfId="33237"/>
    <cellStyle name="Heading 3 6 3 2 6 5 3" xfId="38455"/>
    <cellStyle name="Heading 3 6 3 2 6 6" xfId="9208"/>
    <cellStyle name="Heading 3 6 3 2 6 7" xfId="9096"/>
    <cellStyle name="Heading 3 6 3 2 6 8" xfId="13109"/>
    <cellStyle name="Heading 3 6 3 2 6 9" xfId="6725"/>
    <cellStyle name="Heading 3 6 3 2 7" xfId="4383"/>
    <cellStyle name="Heading 3 6 3 2 7 10" xfId="31690"/>
    <cellStyle name="Heading 3 6 3 2 7 11" xfId="31839"/>
    <cellStyle name="Heading 3 6 3 2 7 2" xfId="6175"/>
    <cellStyle name="Heading 3 6 3 2 7 2 2" xfId="17992"/>
    <cellStyle name="Heading 3 6 3 2 7 2 2 2" xfId="28809"/>
    <cellStyle name="Heading 3 6 3 2 7 2 2 3" xfId="36371"/>
    <cellStyle name="Heading 3 6 3 2 7 2 2 4" xfId="41842"/>
    <cellStyle name="Heading 3 6 3 2 7 2 3" xfId="21464"/>
    <cellStyle name="Heading 3 6 3 2 7 2 3 2" xfId="37223"/>
    <cellStyle name="Heading 3 6 3 2 7 2 3 3" xfId="42694"/>
    <cellStyle name="Heading 3 6 3 2 7 3" xfId="6291"/>
    <cellStyle name="Heading 3 6 3 2 7 3 10" xfId="38038"/>
    <cellStyle name="Heading 3 6 3 2 7 3 2" xfId="11224"/>
    <cellStyle name="Heading 3 6 3 2 7 3 2 2" xfId="28810"/>
    <cellStyle name="Heading 3 6 3 2 7 3 2 3" xfId="40014"/>
    <cellStyle name="Heading 3 6 3 2 7 3 3" xfId="12254"/>
    <cellStyle name="Heading 3 6 3 2 7 3 3 2" xfId="28811"/>
    <cellStyle name="Heading 3 6 3 2 7 3 3 3" xfId="35489"/>
    <cellStyle name="Heading 3 6 3 2 7 3 3 4" xfId="40960"/>
    <cellStyle name="Heading 3 6 3 2 7 3 4" xfId="15251"/>
    <cellStyle name="Heading 3 6 3 2 7 3 4 2" xfId="36481"/>
    <cellStyle name="Heading 3 6 3 2 7 3 4 3" xfId="41952"/>
    <cellStyle name="Heading 3 6 3 2 7 3 5" xfId="17085"/>
    <cellStyle name="Heading 3 6 3 2 7 3 6" xfId="20589"/>
    <cellStyle name="Heading 3 6 3 2 7 3 7" xfId="23199"/>
    <cellStyle name="Heading 3 6 3 2 7 3 8" xfId="26815"/>
    <cellStyle name="Heading 3 6 3 2 7 3 9" xfId="32816"/>
    <cellStyle name="Heading 3 6 3 2 7 4" xfId="6861"/>
    <cellStyle name="Heading 3 6 3 2 7 4 2" xfId="28812"/>
    <cellStyle name="Heading 3 6 3 2 7 4 3" xfId="33006"/>
    <cellStyle name="Heading 3 6 3 2 7 4 4" xfId="38224"/>
    <cellStyle name="Heading 3 6 3 2 7 5" xfId="10007"/>
    <cellStyle name="Heading 3 6 3 2 7 5 2" xfId="33779"/>
    <cellStyle name="Heading 3 6 3 2 7 5 3" xfId="39125"/>
    <cellStyle name="Heading 3 6 3 2 7 6" xfId="6921"/>
    <cellStyle name="Heading 3 6 3 2 7 7" xfId="19097"/>
    <cellStyle name="Heading 3 6 3 2 7 8" xfId="22113"/>
    <cellStyle name="Heading 3 6 3 2 7 9" xfId="19747"/>
    <cellStyle name="Heading 3 6 3 2 8" xfId="5298"/>
    <cellStyle name="Heading 3 6 3 2 8 10" xfId="31268"/>
    <cellStyle name="Heading 3 6 3 2 8 2" xfId="6351"/>
    <cellStyle name="Heading 3 6 3 2 8 2 2" xfId="18151"/>
    <cellStyle name="Heading 3 6 3 2 8 2 2 2" xfId="28813"/>
    <cellStyle name="Heading 3 6 3 2 8 2 2 3" xfId="36534"/>
    <cellStyle name="Heading 3 6 3 2 8 2 2 4" xfId="42005"/>
    <cellStyle name="Heading 3 6 3 2 8 2 3" xfId="21618"/>
    <cellStyle name="Heading 3 6 3 2 8 2 3 2" xfId="37370"/>
    <cellStyle name="Heading 3 6 3 2 8 2 3 3" xfId="42841"/>
    <cellStyle name="Heading 3 6 3 2 8 3" xfId="6538"/>
    <cellStyle name="Heading 3 6 3 2 8 3 2" xfId="28814"/>
    <cellStyle name="Heading 3 6 3 2 8 3 3" xfId="34661"/>
    <cellStyle name="Heading 3 6 3 2 8 3 4" xfId="40132"/>
    <cellStyle name="Heading 3 6 3 2 8 4" xfId="7277"/>
    <cellStyle name="Heading 3 6 3 2 8 4 2" xfId="35607"/>
    <cellStyle name="Heading 3 6 3 2 8 4 3" xfId="41078"/>
    <cellStyle name="Heading 3 6 3 2 8 5" xfId="14316"/>
    <cellStyle name="Heading 3 6 3 2 8 6" xfId="18290"/>
    <cellStyle name="Heading 3 6 3 2 8 7" xfId="20491"/>
    <cellStyle name="Heading 3 6 3 2 8 8" xfId="24680"/>
    <cellStyle name="Heading 3 6 3 2 8 9" xfId="32019"/>
    <cellStyle name="Heading 3 6 3 3" xfId="3065"/>
    <cellStyle name="Heading 3 6 3 3 2" xfId="5792"/>
    <cellStyle name="Heading 3 6 3 3 2 10" xfId="37631"/>
    <cellStyle name="Heading 3 6 3 3 2 2" xfId="10741"/>
    <cellStyle name="Heading 3 6 3 3 2 2 2" xfId="28815"/>
    <cellStyle name="Heading 3 6 3 3 2 2 3" xfId="39599"/>
    <cellStyle name="Heading 3 6 3 3 2 3" xfId="11783"/>
    <cellStyle name="Heading 3 6 3 3 2 3 2" xfId="28816"/>
    <cellStyle name="Heading 3 6 3 3 2 3 3" xfId="35053"/>
    <cellStyle name="Heading 3 6 3 3 2 3 4" xfId="40524"/>
    <cellStyle name="Heading 3 6 3 3 2 4" xfId="14791"/>
    <cellStyle name="Heading 3 6 3 3 2 4 2" xfId="36006"/>
    <cellStyle name="Heading 3 6 3 3 2 4 3" xfId="41477"/>
    <cellStyle name="Heading 3 6 3 3 2 5" xfId="16613"/>
    <cellStyle name="Heading 3 6 3 3 2 6" xfId="20135"/>
    <cellStyle name="Heading 3 6 3 3 2 7" xfId="22752"/>
    <cellStyle name="Heading 3 6 3 3 2 8" xfId="26402"/>
    <cellStyle name="Heading 3 6 3 3 2 9" xfId="32400"/>
    <cellStyle name="Heading 3 6 3 3 3" xfId="28817"/>
    <cellStyle name="Heading 3 6 3 3 3 2" xfId="28818"/>
    <cellStyle name="Heading 3 6 3 3 3 3" xfId="38608"/>
    <cellStyle name="Heading 3 6 3 4" xfId="3101"/>
    <cellStyle name="Heading 3 6 3 4 2" xfId="5828"/>
    <cellStyle name="Heading 3 6 3 4 2 10" xfId="37667"/>
    <cellStyle name="Heading 3 6 3 4 2 2" xfId="10777"/>
    <cellStyle name="Heading 3 6 3 4 2 2 2" xfId="28819"/>
    <cellStyle name="Heading 3 6 3 4 2 2 3" xfId="39635"/>
    <cellStyle name="Heading 3 6 3 4 2 3" xfId="11819"/>
    <cellStyle name="Heading 3 6 3 4 2 3 2" xfId="28820"/>
    <cellStyle name="Heading 3 6 3 4 2 3 3" xfId="35089"/>
    <cellStyle name="Heading 3 6 3 4 2 3 4" xfId="40560"/>
    <cellStyle name="Heading 3 6 3 4 2 4" xfId="14827"/>
    <cellStyle name="Heading 3 6 3 4 2 4 2" xfId="36042"/>
    <cellStyle name="Heading 3 6 3 4 2 4 3" xfId="41513"/>
    <cellStyle name="Heading 3 6 3 4 2 5" xfId="16649"/>
    <cellStyle name="Heading 3 6 3 4 2 6" xfId="20171"/>
    <cellStyle name="Heading 3 6 3 4 2 7" xfId="22788"/>
    <cellStyle name="Heading 3 6 3 4 2 8" xfId="26438"/>
    <cellStyle name="Heading 3 6 3 4 2 9" xfId="32436"/>
    <cellStyle name="Heading 3 6 3 4 3" xfId="28821"/>
    <cellStyle name="Heading 3 6 3 4 3 2" xfId="28822"/>
    <cellStyle name="Heading 3 6 3 4 3 3" xfId="38631"/>
    <cellStyle name="Heading 3 6 3 5" xfId="3099"/>
    <cellStyle name="Heading 3 6 3 5 2" xfId="5826"/>
    <cellStyle name="Heading 3 6 3 5 2 10" xfId="37665"/>
    <cellStyle name="Heading 3 6 3 5 2 2" xfId="10775"/>
    <cellStyle name="Heading 3 6 3 5 2 2 2" xfId="28823"/>
    <cellStyle name="Heading 3 6 3 5 2 2 3" xfId="39633"/>
    <cellStyle name="Heading 3 6 3 5 2 3" xfId="11817"/>
    <cellStyle name="Heading 3 6 3 5 2 3 2" xfId="28824"/>
    <cellStyle name="Heading 3 6 3 5 2 3 3" xfId="35087"/>
    <cellStyle name="Heading 3 6 3 5 2 3 4" xfId="40558"/>
    <cellStyle name="Heading 3 6 3 5 2 4" xfId="14825"/>
    <cellStyle name="Heading 3 6 3 5 2 4 2" xfId="36040"/>
    <cellStyle name="Heading 3 6 3 5 2 4 3" xfId="41511"/>
    <cellStyle name="Heading 3 6 3 5 2 5" xfId="16647"/>
    <cellStyle name="Heading 3 6 3 5 2 6" xfId="20169"/>
    <cellStyle name="Heading 3 6 3 5 2 7" xfId="22786"/>
    <cellStyle name="Heading 3 6 3 5 2 8" xfId="26436"/>
    <cellStyle name="Heading 3 6 3 5 2 9" xfId="32434"/>
    <cellStyle name="Heading 3 6 3 5 3" xfId="28825"/>
    <cellStyle name="Heading 3 6 3 5 3 2" xfId="28826"/>
    <cellStyle name="Heading 3 6 3 5 3 3" xfId="38629"/>
    <cellStyle name="Heading 3 6 3 6" xfId="3095"/>
    <cellStyle name="Heading 3 6 3 6 2" xfId="5822"/>
    <cellStyle name="Heading 3 6 3 6 2 10" xfId="37661"/>
    <cellStyle name="Heading 3 6 3 6 2 2" xfId="10771"/>
    <cellStyle name="Heading 3 6 3 6 2 2 2" xfId="28827"/>
    <cellStyle name="Heading 3 6 3 6 2 2 3" xfId="39629"/>
    <cellStyle name="Heading 3 6 3 6 2 3" xfId="11813"/>
    <cellStyle name="Heading 3 6 3 6 2 3 2" xfId="28828"/>
    <cellStyle name="Heading 3 6 3 6 2 3 3" xfId="35083"/>
    <cellStyle name="Heading 3 6 3 6 2 3 4" xfId="40554"/>
    <cellStyle name="Heading 3 6 3 6 2 4" xfId="14821"/>
    <cellStyle name="Heading 3 6 3 6 2 4 2" xfId="36036"/>
    <cellStyle name="Heading 3 6 3 6 2 4 3" xfId="41507"/>
    <cellStyle name="Heading 3 6 3 6 2 5" xfId="16643"/>
    <cellStyle name="Heading 3 6 3 6 2 6" xfId="20165"/>
    <cellStyle name="Heading 3 6 3 6 2 7" xfId="22782"/>
    <cellStyle name="Heading 3 6 3 6 2 8" xfId="26432"/>
    <cellStyle name="Heading 3 6 3 6 2 9" xfId="32430"/>
    <cellStyle name="Heading 3 6 3 7" xfId="4332"/>
    <cellStyle name="Heading 3 6 3 7 10" xfId="31670"/>
    <cellStyle name="Heading 3 6 3 7 11" xfId="31429"/>
    <cellStyle name="Heading 3 6 3 7 2" xfId="6173"/>
    <cellStyle name="Heading 3 6 3 7 2 2" xfId="17990"/>
    <cellStyle name="Heading 3 6 3 7 2 2 2" xfId="28829"/>
    <cellStyle name="Heading 3 6 3 7 2 2 3" xfId="36369"/>
    <cellStyle name="Heading 3 6 3 7 2 2 4" xfId="41840"/>
    <cellStyle name="Heading 3 6 3 7 2 3" xfId="21462"/>
    <cellStyle name="Heading 3 6 3 7 2 3 2" xfId="37221"/>
    <cellStyle name="Heading 3 6 3 7 2 3 3" xfId="42692"/>
    <cellStyle name="Heading 3 6 3 7 3" xfId="5445"/>
    <cellStyle name="Heading 3 6 3 7 3 10" xfId="31935"/>
    <cellStyle name="Heading 3 6 3 7 3 2" xfId="10407"/>
    <cellStyle name="Heading 3 6 3 7 3 2 2" xfId="28830"/>
    <cellStyle name="Heading 3 6 3 7 3 2 3" xfId="39302"/>
    <cellStyle name="Heading 3 6 3 7 3 3" xfId="11455"/>
    <cellStyle name="Heading 3 6 3 7 3 3 2" xfId="28831"/>
    <cellStyle name="Heading 3 6 3 7 3 3 3" xfId="34744"/>
    <cellStyle name="Heading 3 6 3 7 3 3 4" xfId="40215"/>
    <cellStyle name="Heading 3 6 3 7 3 4" xfId="14466"/>
    <cellStyle name="Heading 3 6 3 7 3 4 2" xfId="35687"/>
    <cellStyle name="Heading 3 6 3 7 3 4 3" xfId="41158"/>
    <cellStyle name="Heading 3 6 3 7 3 5" xfId="13679"/>
    <cellStyle name="Heading 3 6 3 7 3 6" xfId="9825"/>
    <cellStyle name="Heading 3 6 3 7 3 7" xfId="8713"/>
    <cellStyle name="Heading 3 6 3 7 3 8" xfId="7853"/>
    <cellStyle name="Heading 3 6 3 7 3 9" xfId="32095"/>
    <cellStyle name="Heading 3 6 3 7 4" xfId="6882"/>
    <cellStyle name="Heading 3 6 3 7 4 2" xfId="28832"/>
    <cellStyle name="Heading 3 6 3 7 4 3" xfId="33693"/>
    <cellStyle name="Heading 3 6 3 7 4 4" xfId="39039"/>
    <cellStyle name="Heading 3 6 3 7 5" xfId="7905"/>
    <cellStyle name="Heading 3 6 3 7 5 2" xfId="32946"/>
    <cellStyle name="Heading 3 6 3 7 5 3" xfId="38164"/>
    <cellStyle name="Heading 3 6 3 7 6" xfId="11651"/>
    <cellStyle name="Heading 3 6 3 7 7" xfId="6997"/>
    <cellStyle name="Heading 3 6 3 7 8" xfId="9476"/>
    <cellStyle name="Heading 3 6 3 7 9" xfId="10237"/>
    <cellStyle name="Heading 3 6 3 8" xfId="4384"/>
    <cellStyle name="Heading 3 6 3 8 10" xfId="31691"/>
    <cellStyle name="Heading 3 6 3 8 11" xfId="31419"/>
    <cellStyle name="Heading 3 6 3 8 2" xfId="6176"/>
    <cellStyle name="Heading 3 6 3 8 2 2" xfId="17993"/>
    <cellStyle name="Heading 3 6 3 8 2 2 2" xfId="28833"/>
    <cellStyle name="Heading 3 6 3 8 2 2 3" xfId="36372"/>
    <cellStyle name="Heading 3 6 3 8 2 2 4" xfId="41843"/>
    <cellStyle name="Heading 3 6 3 8 2 3" xfId="21465"/>
    <cellStyle name="Heading 3 6 3 8 2 3 2" xfId="37224"/>
    <cellStyle name="Heading 3 6 3 8 2 3 3" xfId="42695"/>
    <cellStyle name="Heading 3 6 3 8 3" xfId="6290"/>
    <cellStyle name="Heading 3 6 3 8 3 10" xfId="38037"/>
    <cellStyle name="Heading 3 6 3 8 3 2" xfId="11223"/>
    <cellStyle name="Heading 3 6 3 8 3 2 2" xfId="28834"/>
    <cellStyle name="Heading 3 6 3 8 3 2 3" xfId="40013"/>
    <cellStyle name="Heading 3 6 3 8 3 3" xfId="12253"/>
    <cellStyle name="Heading 3 6 3 8 3 3 2" xfId="28835"/>
    <cellStyle name="Heading 3 6 3 8 3 3 3" xfId="35488"/>
    <cellStyle name="Heading 3 6 3 8 3 3 4" xfId="40959"/>
    <cellStyle name="Heading 3 6 3 8 3 4" xfId="15250"/>
    <cellStyle name="Heading 3 6 3 8 3 4 2" xfId="36480"/>
    <cellStyle name="Heading 3 6 3 8 3 4 3" xfId="41951"/>
    <cellStyle name="Heading 3 6 3 8 3 5" xfId="17084"/>
    <cellStyle name="Heading 3 6 3 8 3 6" xfId="20588"/>
    <cellStyle name="Heading 3 6 3 8 3 7" xfId="23198"/>
    <cellStyle name="Heading 3 6 3 8 3 8" xfId="26814"/>
    <cellStyle name="Heading 3 6 3 8 3 9" xfId="32815"/>
    <cellStyle name="Heading 3 6 3 8 4" xfId="9873"/>
    <cellStyle name="Heading 3 6 3 8 4 2" xfId="28836"/>
    <cellStyle name="Heading 3 6 3 8 4 3" xfId="33005"/>
    <cellStyle name="Heading 3 6 3 8 4 4" xfId="38223"/>
    <cellStyle name="Heading 3 6 3 8 5" xfId="11378"/>
    <cellStyle name="Heading 3 6 3 8 5 2" xfId="33244"/>
    <cellStyle name="Heading 3 6 3 8 5 3" xfId="38462"/>
    <cellStyle name="Heading 3 6 3 8 6" xfId="13734"/>
    <cellStyle name="Heading 3 6 3 8 7" xfId="19477"/>
    <cellStyle name="Heading 3 6 3 8 8" xfId="20818"/>
    <cellStyle name="Heading 3 6 3 8 9" xfId="6983"/>
    <cellStyle name="Heading 3 6 3 9" xfId="5297"/>
    <cellStyle name="Heading 3 6 3 9 10" xfId="31271"/>
    <cellStyle name="Heading 3 6 3 9 2" xfId="6350"/>
    <cellStyle name="Heading 3 6 3 9 2 2" xfId="18150"/>
    <cellStyle name="Heading 3 6 3 9 2 2 2" xfId="28837"/>
    <cellStyle name="Heading 3 6 3 9 2 2 3" xfId="36533"/>
    <cellStyle name="Heading 3 6 3 9 2 2 4" xfId="42004"/>
    <cellStyle name="Heading 3 6 3 9 2 3" xfId="21617"/>
    <cellStyle name="Heading 3 6 3 9 2 3 2" xfId="37369"/>
    <cellStyle name="Heading 3 6 3 9 2 3 3" xfId="42840"/>
    <cellStyle name="Heading 3 6 3 9 3" xfId="6539"/>
    <cellStyle name="Heading 3 6 3 9 3 2" xfId="28838"/>
    <cellStyle name="Heading 3 6 3 9 3 3" xfId="34660"/>
    <cellStyle name="Heading 3 6 3 9 3 4" xfId="40131"/>
    <cellStyle name="Heading 3 6 3 9 4" xfId="13364"/>
    <cellStyle name="Heading 3 6 3 9 4 2" xfId="35606"/>
    <cellStyle name="Heading 3 6 3 9 4 3" xfId="41077"/>
    <cellStyle name="Heading 3 6 3 9 5" xfId="6456"/>
    <cellStyle name="Heading 3 6 3 9 6" xfId="16142"/>
    <cellStyle name="Heading 3 6 3 9 7" xfId="20799"/>
    <cellStyle name="Heading 3 6 3 9 8" xfId="23983"/>
    <cellStyle name="Heading 3 6 3 9 9" xfId="32018"/>
    <cellStyle name="Heading 3 6 4" xfId="4385"/>
    <cellStyle name="Heading 3 7" xfId="1412"/>
    <cellStyle name="Heading 3 7 2" xfId="4382"/>
    <cellStyle name="Heading 3 8" xfId="1413"/>
    <cellStyle name="Heading 3 8 2" xfId="1414"/>
    <cellStyle name="Heading 3 8 2 2" xfId="4380"/>
    <cellStyle name="Heading 3 8 3" xfId="1415"/>
    <cellStyle name="Heading 3 8 3 2" xfId="4379"/>
    <cellStyle name="Heading 3 8 4" xfId="4381"/>
    <cellStyle name="Heading 3 9" xfId="6360"/>
    <cellStyle name="Heading 30" xfId="1416"/>
    <cellStyle name="Heading 30 2" xfId="3049"/>
    <cellStyle name="Heading 30 2 2" xfId="5776"/>
    <cellStyle name="Heading 30 2 2 10" xfId="18574"/>
    <cellStyle name="Heading 30 2 2 11" xfId="19354"/>
    <cellStyle name="Heading 30 2 2 12" xfId="20119"/>
    <cellStyle name="Heading 30 2 2 13" xfId="21149"/>
    <cellStyle name="Heading 30 2 2 14" xfId="21993"/>
    <cellStyle name="Heading 30 2 2 15" xfId="22736"/>
    <cellStyle name="Heading 30 2 2 16" xfId="23696"/>
    <cellStyle name="Heading 30 2 2 17" xfId="24395"/>
    <cellStyle name="Heading 30 2 2 18" xfId="25092"/>
    <cellStyle name="Heading 30 2 2 19" xfId="25737"/>
    <cellStyle name="Heading 30 2 2 2" xfId="10725"/>
    <cellStyle name="Heading 30 2 2 2 2" xfId="28839"/>
    <cellStyle name="Heading 30 2 2 2 3" xfId="34221"/>
    <cellStyle name="Heading 30 2 2 2 4" xfId="39583"/>
    <cellStyle name="Heading 30 2 2 20" xfId="26387"/>
    <cellStyle name="Heading 30 2 2 21" xfId="27224"/>
    <cellStyle name="Heading 30 2 2 22" xfId="32384"/>
    <cellStyle name="Heading 30 2 2 23" xfId="37615"/>
    <cellStyle name="Heading 30 2 2 3" xfId="11767"/>
    <cellStyle name="Heading 30 2 2 3 2" xfId="28840"/>
    <cellStyle name="Heading 30 2 2 3 3" xfId="35037"/>
    <cellStyle name="Heading 30 2 2 3 4" xfId="40508"/>
    <cellStyle name="Heading 30 2 2 4" xfId="12861"/>
    <cellStyle name="Heading 30 2 2 4 2" xfId="28841"/>
    <cellStyle name="Heading 30 2 2 4 3" xfId="35990"/>
    <cellStyle name="Heading 30 2 2 4 4" xfId="41461"/>
    <cellStyle name="Heading 30 2 2 5" xfId="6563"/>
    <cellStyle name="Heading 30 2 2 5 2" xfId="36954"/>
    <cellStyle name="Heading 30 2 2 5 3" xfId="42425"/>
    <cellStyle name="Heading 30 2 2 6" xfId="14775"/>
    <cellStyle name="Heading 30 2 2 7" xfId="15808"/>
    <cellStyle name="Heading 30 2 2 8" xfId="16597"/>
    <cellStyle name="Heading 30 2 2 9" xfId="17660"/>
    <cellStyle name="Heading 30 2 3" xfId="13253"/>
    <cellStyle name="Heading 30 3" xfId="4378"/>
    <cellStyle name="Heading 30 3 10" xfId="17791"/>
    <cellStyle name="Heading 30 3 11" xfId="14589"/>
    <cellStyle name="Heading 30 3 12" xfId="19490"/>
    <cellStyle name="Heading 30 3 13" xfId="7154"/>
    <cellStyle name="Heading 30 3 14" xfId="18892"/>
    <cellStyle name="Heading 30 3 15" xfId="6641"/>
    <cellStyle name="Heading 30 3 16" xfId="14121"/>
    <cellStyle name="Heading 30 3 17" xfId="8347"/>
    <cellStyle name="Heading 30 3 18" xfId="24147"/>
    <cellStyle name="Heading 30 3 19" xfId="23320"/>
    <cellStyle name="Heading 30 3 2" xfId="9562"/>
    <cellStyle name="Heading 30 3 2 2" xfId="28842"/>
    <cellStyle name="Heading 30 3 2 3" xfId="33575"/>
    <cellStyle name="Heading 30 3 2 4" xfId="38921"/>
    <cellStyle name="Heading 30 3 20" xfId="6715"/>
    <cellStyle name="Heading 30 3 21" xfId="8233"/>
    <cellStyle name="Heading 30 3 22" xfId="31689"/>
    <cellStyle name="Heading 30 3 23" xfId="31420"/>
    <cellStyle name="Heading 30 3 3" xfId="9870"/>
    <cellStyle name="Heading 30 3 3 2" xfId="28843"/>
    <cellStyle name="Heading 30 3 3 3" xfId="33701"/>
    <cellStyle name="Heading 30 3 3 4" xfId="39047"/>
    <cellStyle name="Heading 30 3 4" xfId="6711"/>
    <cellStyle name="Heading 30 3 4 2" xfId="28844"/>
    <cellStyle name="Heading 30 3 4 3" xfId="33934"/>
    <cellStyle name="Heading 30 3 4 4" xfId="39280"/>
    <cellStyle name="Heading 30 3 5" xfId="8115"/>
    <cellStyle name="Heading 30 3 5 2" xfId="33813"/>
    <cellStyle name="Heading 30 3 5 3" xfId="39159"/>
    <cellStyle name="Heading 30 3 6" xfId="13966"/>
    <cellStyle name="Heading 30 3 7" xfId="7064"/>
    <cellStyle name="Heading 30 3 8" xfId="8761"/>
    <cellStyle name="Heading 30 3 9" xfId="14041"/>
    <cellStyle name="Heading 30 4" xfId="10138"/>
    <cellStyle name="Heading 31" xfId="1417"/>
    <cellStyle name="Heading 31 2" xfId="3050"/>
    <cellStyle name="Heading 31 2 2" xfId="5777"/>
    <cellStyle name="Heading 31 2 2 10" xfId="18575"/>
    <cellStyle name="Heading 31 2 2 11" xfId="19355"/>
    <cellStyle name="Heading 31 2 2 12" xfId="20120"/>
    <cellStyle name="Heading 31 2 2 13" xfId="21150"/>
    <cellStyle name="Heading 31 2 2 14" xfId="21994"/>
    <cellStyle name="Heading 31 2 2 15" xfId="22737"/>
    <cellStyle name="Heading 31 2 2 16" xfId="23697"/>
    <cellStyle name="Heading 31 2 2 17" xfId="24396"/>
    <cellStyle name="Heading 31 2 2 18" xfId="25093"/>
    <cellStyle name="Heading 31 2 2 19" xfId="25738"/>
    <cellStyle name="Heading 31 2 2 2" xfId="10726"/>
    <cellStyle name="Heading 31 2 2 2 2" xfId="28845"/>
    <cellStyle name="Heading 31 2 2 2 3" xfId="34222"/>
    <cellStyle name="Heading 31 2 2 2 4" xfId="39584"/>
    <cellStyle name="Heading 31 2 2 20" xfId="26388"/>
    <cellStyle name="Heading 31 2 2 21" xfId="27225"/>
    <cellStyle name="Heading 31 2 2 22" xfId="32385"/>
    <cellStyle name="Heading 31 2 2 23" xfId="37616"/>
    <cellStyle name="Heading 31 2 2 3" xfId="11768"/>
    <cellStyle name="Heading 31 2 2 3 2" xfId="28846"/>
    <cellStyle name="Heading 31 2 2 3 3" xfId="35038"/>
    <cellStyle name="Heading 31 2 2 3 4" xfId="40509"/>
    <cellStyle name="Heading 31 2 2 4" xfId="12862"/>
    <cellStyle name="Heading 31 2 2 4 2" xfId="28847"/>
    <cellStyle name="Heading 31 2 2 4 3" xfId="35991"/>
    <cellStyle name="Heading 31 2 2 4 4" xfId="41462"/>
    <cellStyle name="Heading 31 2 2 5" xfId="7891"/>
    <cellStyle name="Heading 31 2 2 5 2" xfId="36955"/>
    <cellStyle name="Heading 31 2 2 5 3" xfId="42426"/>
    <cellStyle name="Heading 31 2 2 6" xfId="14776"/>
    <cellStyle name="Heading 31 2 2 7" xfId="15809"/>
    <cellStyle name="Heading 31 2 2 8" xfId="16598"/>
    <cellStyle name="Heading 31 2 2 9" xfId="17661"/>
    <cellStyle name="Heading 31 2 3" xfId="7973"/>
    <cellStyle name="Heading 31 3" xfId="4377"/>
    <cellStyle name="Heading 31 3 10" xfId="6860"/>
    <cellStyle name="Heading 31 3 11" xfId="6970"/>
    <cellStyle name="Heading 31 3 12" xfId="8237"/>
    <cellStyle name="Heading 31 3 13" xfId="7221"/>
    <cellStyle name="Heading 31 3 14" xfId="9027"/>
    <cellStyle name="Heading 31 3 15" xfId="22330"/>
    <cellStyle name="Heading 31 3 16" xfId="21629"/>
    <cellStyle name="Heading 31 3 17" xfId="9922"/>
    <cellStyle name="Heading 31 3 18" xfId="6989"/>
    <cellStyle name="Heading 31 3 19" xfId="24999"/>
    <cellStyle name="Heading 31 3 2" xfId="9561"/>
    <cellStyle name="Heading 31 3 2 2" xfId="28848"/>
    <cellStyle name="Heading 31 3 2 3" xfId="33574"/>
    <cellStyle name="Heading 31 3 2 4" xfId="38920"/>
    <cellStyle name="Heading 31 3 20" xfId="20645"/>
    <cellStyle name="Heading 31 3 21" xfId="17472"/>
    <cellStyle name="Heading 31 3 22" xfId="31688"/>
    <cellStyle name="Heading 31 3 23" xfId="31838"/>
    <cellStyle name="Heading 31 3 3" xfId="6864"/>
    <cellStyle name="Heading 31 3 3 2" xfId="28849"/>
    <cellStyle name="Heading 31 3 3 3" xfId="33007"/>
    <cellStyle name="Heading 31 3 3 4" xfId="38225"/>
    <cellStyle name="Heading 31 3 4" xfId="8269"/>
    <cellStyle name="Heading 31 3 4 2" xfId="28850"/>
    <cellStyle name="Heading 31 3 4 3" xfId="33243"/>
    <cellStyle name="Heading 31 3 4 4" xfId="38461"/>
    <cellStyle name="Heading 31 3 5" xfId="9842"/>
    <cellStyle name="Heading 31 3 5 2" xfId="33094"/>
    <cellStyle name="Heading 31 3 5 3" xfId="38312"/>
    <cellStyle name="Heading 31 3 6" xfId="14288"/>
    <cellStyle name="Heading 31 3 7" xfId="8283"/>
    <cellStyle name="Heading 31 3 8" xfId="10116"/>
    <cellStyle name="Heading 31 3 9" xfId="13401"/>
    <cellStyle name="Heading 31 4" xfId="7743"/>
    <cellStyle name="Heading 32" xfId="1418"/>
    <cellStyle name="Heading 32 2" xfId="3051"/>
    <cellStyle name="Heading 32 2 2" xfId="5778"/>
    <cellStyle name="Heading 32 2 2 10" xfId="18576"/>
    <cellStyle name="Heading 32 2 2 11" xfId="19356"/>
    <cellStyle name="Heading 32 2 2 12" xfId="20121"/>
    <cellStyle name="Heading 32 2 2 13" xfId="21151"/>
    <cellStyle name="Heading 32 2 2 14" xfId="21995"/>
    <cellStyle name="Heading 32 2 2 15" xfId="22738"/>
    <cellStyle name="Heading 32 2 2 16" xfId="23698"/>
    <cellStyle name="Heading 32 2 2 17" xfId="24397"/>
    <cellStyle name="Heading 32 2 2 18" xfId="25094"/>
    <cellStyle name="Heading 32 2 2 19" xfId="25739"/>
    <cellStyle name="Heading 32 2 2 2" xfId="10727"/>
    <cellStyle name="Heading 32 2 2 2 2" xfId="28851"/>
    <cellStyle name="Heading 32 2 2 2 3" xfId="34223"/>
    <cellStyle name="Heading 32 2 2 2 4" xfId="39585"/>
    <cellStyle name="Heading 32 2 2 20" xfId="26389"/>
    <cellStyle name="Heading 32 2 2 21" xfId="27226"/>
    <cellStyle name="Heading 32 2 2 22" xfId="32386"/>
    <cellStyle name="Heading 32 2 2 23" xfId="37617"/>
    <cellStyle name="Heading 32 2 2 3" xfId="11769"/>
    <cellStyle name="Heading 32 2 2 3 2" xfId="28852"/>
    <cellStyle name="Heading 32 2 2 3 3" xfId="35039"/>
    <cellStyle name="Heading 32 2 2 3 4" xfId="40510"/>
    <cellStyle name="Heading 32 2 2 4" xfId="12863"/>
    <cellStyle name="Heading 32 2 2 4 2" xfId="28853"/>
    <cellStyle name="Heading 32 2 2 4 3" xfId="35992"/>
    <cellStyle name="Heading 32 2 2 4 4" xfId="41463"/>
    <cellStyle name="Heading 32 2 2 5" xfId="10107"/>
    <cellStyle name="Heading 32 2 2 5 2" xfId="36956"/>
    <cellStyle name="Heading 32 2 2 5 3" xfId="42427"/>
    <cellStyle name="Heading 32 2 2 6" xfId="14777"/>
    <cellStyle name="Heading 32 2 2 7" xfId="15810"/>
    <cellStyle name="Heading 32 2 2 8" xfId="16599"/>
    <cellStyle name="Heading 32 2 2 9" xfId="17662"/>
    <cellStyle name="Heading 32 2 3" xfId="12930"/>
    <cellStyle name="Heading 32 3" xfId="4376"/>
    <cellStyle name="Heading 32 3 10" xfId="9295"/>
    <cellStyle name="Heading 32 3 11" xfId="6984"/>
    <cellStyle name="Heading 32 3 12" xfId="9300"/>
    <cellStyle name="Heading 32 3 13" xfId="12602"/>
    <cellStyle name="Heading 32 3 14" xfId="9282"/>
    <cellStyle name="Heading 32 3 15" xfId="21202"/>
    <cellStyle name="Heading 32 3 16" xfId="22422"/>
    <cellStyle name="Heading 32 3 17" xfId="18167"/>
    <cellStyle name="Heading 32 3 18" xfId="24505"/>
    <cellStyle name="Heading 32 3 19" xfId="18233"/>
    <cellStyle name="Heading 32 3 2" xfId="9560"/>
    <cellStyle name="Heading 32 3 2 2" xfId="28854"/>
    <cellStyle name="Heading 32 3 2 3" xfId="33573"/>
    <cellStyle name="Heading 32 3 2 4" xfId="38919"/>
    <cellStyle name="Heading 32 3 20" xfId="18725"/>
    <cellStyle name="Heading 32 3 21" xfId="26858"/>
    <cellStyle name="Heading 32 3 22" xfId="31687"/>
    <cellStyle name="Heading 32 3 23" xfId="31421"/>
    <cellStyle name="Heading 32 3 3" xfId="6865"/>
    <cellStyle name="Heading 32 3 3 2" xfId="28855"/>
    <cellStyle name="Heading 32 3 3 3" xfId="33700"/>
    <cellStyle name="Heading 32 3 3 4" xfId="39046"/>
    <cellStyle name="Heading 32 3 4" xfId="8268"/>
    <cellStyle name="Heading 32 3 4 2" xfId="28856"/>
    <cellStyle name="Heading 32 3 4 3" xfId="33242"/>
    <cellStyle name="Heading 32 3 4 4" xfId="38460"/>
    <cellStyle name="Heading 32 3 5" xfId="9071"/>
    <cellStyle name="Heading 32 3 5 2" xfId="33138"/>
    <cellStyle name="Heading 32 3 5 3" xfId="38356"/>
    <cellStyle name="Heading 32 3 6" xfId="13422"/>
    <cellStyle name="Heading 32 3 7" xfId="9733"/>
    <cellStyle name="Heading 32 3 8" xfId="16218"/>
    <cellStyle name="Heading 32 3 9" xfId="8710"/>
    <cellStyle name="Heading 32 4" xfId="8219"/>
    <cellStyle name="Heading 33" xfId="1419"/>
    <cellStyle name="Heading 33 2" xfId="3052"/>
    <cellStyle name="Heading 33 2 2" xfId="5779"/>
    <cellStyle name="Heading 33 2 2 10" xfId="18577"/>
    <cellStyle name="Heading 33 2 2 11" xfId="19357"/>
    <cellStyle name="Heading 33 2 2 12" xfId="20122"/>
    <cellStyle name="Heading 33 2 2 13" xfId="21152"/>
    <cellStyle name="Heading 33 2 2 14" xfId="21996"/>
    <cellStyle name="Heading 33 2 2 15" xfId="22739"/>
    <cellStyle name="Heading 33 2 2 16" xfId="23699"/>
    <cellStyle name="Heading 33 2 2 17" xfId="24398"/>
    <cellStyle name="Heading 33 2 2 18" xfId="25095"/>
    <cellStyle name="Heading 33 2 2 19" xfId="25740"/>
    <cellStyle name="Heading 33 2 2 2" xfId="10728"/>
    <cellStyle name="Heading 33 2 2 2 2" xfId="28857"/>
    <cellStyle name="Heading 33 2 2 2 3" xfId="34224"/>
    <cellStyle name="Heading 33 2 2 2 4" xfId="39586"/>
    <cellStyle name="Heading 33 2 2 20" xfId="26390"/>
    <cellStyle name="Heading 33 2 2 21" xfId="27227"/>
    <cellStyle name="Heading 33 2 2 22" xfId="32387"/>
    <cellStyle name="Heading 33 2 2 23" xfId="37618"/>
    <cellStyle name="Heading 33 2 2 3" xfId="11770"/>
    <cellStyle name="Heading 33 2 2 3 2" xfId="28858"/>
    <cellStyle name="Heading 33 2 2 3 3" xfId="35040"/>
    <cellStyle name="Heading 33 2 2 3 4" xfId="40511"/>
    <cellStyle name="Heading 33 2 2 4" xfId="12864"/>
    <cellStyle name="Heading 33 2 2 4 2" xfId="28859"/>
    <cellStyle name="Heading 33 2 2 4 3" xfId="35993"/>
    <cellStyle name="Heading 33 2 2 4 4" xfId="41464"/>
    <cellStyle name="Heading 33 2 2 5" xfId="9951"/>
    <cellStyle name="Heading 33 2 2 5 2" xfId="36957"/>
    <cellStyle name="Heading 33 2 2 5 3" xfId="42428"/>
    <cellStyle name="Heading 33 2 2 6" xfId="14778"/>
    <cellStyle name="Heading 33 2 2 7" xfId="15811"/>
    <cellStyle name="Heading 33 2 2 8" xfId="16600"/>
    <cellStyle name="Heading 33 2 2 9" xfId="17663"/>
    <cellStyle name="Heading 33 2 3" xfId="11662"/>
    <cellStyle name="Heading 33 3" xfId="4375"/>
    <cellStyle name="Heading 33 3 10" xfId="11507"/>
    <cellStyle name="Heading 33 3 11" xfId="18172"/>
    <cellStyle name="Heading 33 3 12" xfId="8741"/>
    <cellStyle name="Heading 33 3 13" xfId="18097"/>
    <cellStyle name="Heading 33 3 14" xfId="18214"/>
    <cellStyle name="Heading 33 3 15" xfId="22100"/>
    <cellStyle name="Heading 33 3 16" xfId="8001"/>
    <cellStyle name="Heading 33 3 17" xfId="19467"/>
    <cellStyle name="Heading 33 3 18" xfId="10233"/>
    <cellStyle name="Heading 33 3 19" xfId="25416"/>
    <cellStyle name="Heading 33 3 2" xfId="9559"/>
    <cellStyle name="Heading 33 3 2 2" xfId="28860"/>
    <cellStyle name="Heading 33 3 2 3" xfId="33572"/>
    <cellStyle name="Heading 33 3 2 4" xfId="38918"/>
    <cellStyle name="Heading 33 3 20" xfId="18893"/>
    <cellStyle name="Heading 33 3 21" xfId="7815"/>
    <cellStyle name="Heading 33 3 22" xfId="31686"/>
    <cellStyle name="Heading 33 3 23" xfId="31837"/>
    <cellStyle name="Heading 33 3 3" xfId="9869"/>
    <cellStyle name="Heading 33 3 3 2" xfId="28861"/>
    <cellStyle name="Heading 33 3 3 3" xfId="33702"/>
    <cellStyle name="Heading 33 3 3 4" xfId="39048"/>
    <cellStyle name="Heading 33 3 4" xfId="10019"/>
    <cellStyle name="Heading 33 3 4 2" xfId="28862"/>
    <cellStyle name="Heading 33 3 4 3" xfId="32895"/>
    <cellStyle name="Heading 33 3 4 4" xfId="38113"/>
    <cellStyle name="Heading 33 3 5" xfId="8731"/>
    <cellStyle name="Heading 33 3 5 2" xfId="33317"/>
    <cellStyle name="Heading 33 3 5 3" xfId="38603"/>
    <cellStyle name="Heading 33 3 6" xfId="14256"/>
    <cellStyle name="Heading 33 3 7" xfId="6661"/>
    <cellStyle name="Heading 33 3 8" xfId="9024"/>
    <cellStyle name="Heading 33 3 9" xfId="12899"/>
    <cellStyle name="Heading 33 4" xfId="9317"/>
    <cellStyle name="Heading 34" xfId="1420"/>
    <cellStyle name="Heading 34 2" xfId="3053"/>
    <cellStyle name="Heading 34 2 2" xfId="5780"/>
    <cellStyle name="Heading 34 2 2 10" xfId="18578"/>
    <cellStyle name="Heading 34 2 2 11" xfId="19358"/>
    <cellStyle name="Heading 34 2 2 12" xfId="20123"/>
    <cellStyle name="Heading 34 2 2 13" xfId="21153"/>
    <cellStyle name="Heading 34 2 2 14" xfId="21997"/>
    <cellStyle name="Heading 34 2 2 15" xfId="22740"/>
    <cellStyle name="Heading 34 2 2 16" xfId="23700"/>
    <cellStyle name="Heading 34 2 2 17" xfId="24399"/>
    <cellStyle name="Heading 34 2 2 18" xfId="25096"/>
    <cellStyle name="Heading 34 2 2 19" xfId="25741"/>
    <cellStyle name="Heading 34 2 2 2" xfId="10729"/>
    <cellStyle name="Heading 34 2 2 2 2" xfId="28863"/>
    <cellStyle name="Heading 34 2 2 2 3" xfId="34225"/>
    <cellStyle name="Heading 34 2 2 2 4" xfId="39587"/>
    <cellStyle name="Heading 34 2 2 20" xfId="26391"/>
    <cellStyle name="Heading 34 2 2 21" xfId="27228"/>
    <cellStyle name="Heading 34 2 2 22" xfId="32388"/>
    <cellStyle name="Heading 34 2 2 23" xfId="37619"/>
    <cellStyle name="Heading 34 2 2 3" xfId="11771"/>
    <cellStyle name="Heading 34 2 2 3 2" xfId="28864"/>
    <cellStyle name="Heading 34 2 2 3 3" xfId="35041"/>
    <cellStyle name="Heading 34 2 2 3 4" xfId="40512"/>
    <cellStyle name="Heading 34 2 2 4" xfId="12865"/>
    <cellStyle name="Heading 34 2 2 4 2" xfId="28865"/>
    <cellStyle name="Heading 34 2 2 4 3" xfId="35994"/>
    <cellStyle name="Heading 34 2 2 4 4" xfId="41465"/>
    <cellStyle name="Heading 34 2 2 5" xfId="8368"/>
    <cellStyle name="Heading 34 2 2 5 2" xfId="36958"/>
    <cellStyle name="Heading 34 2 2 5 3" xfId="42429"/>
    <cellStyle name="Heading 34 2 2 6" xfId="14779"/>
    <cellStyle name="Heading 34 2 2 7" xfId="15812"/>
    <cellStyle name="Heading 34 2 2 8" xfId="16601"/>
    <cellStyle name="Heading 34 2 2 9" xfId="17664"/>
    <cellStyle name="Heading 34 2 3" xfId="8961"/>
    <cellStyle name="Heading 34 3" xfId="4374"/>
    <cellStyle name="Heading 34 3 10" xfId="15065"/>
    <cellStyle name="Heading 34 3 11" xfId="7961"/>
    <cellStyle name="Heading 34 3 12" xfId="17802"/>
    <cellStyle name="Heading 34 3 13" xfId="19160"/>
    <cellStyle name="Heading 34 3 14" xfId="20661"/>
    <cellStyle name="Heading 34 3 15" xfId="21748"/>
    <cellStyle name="Heading 34 3 16" xfId="18225"/>
    <cellStyle name="Heading 34 3 17" xfId="13503"/>
    <cellStyle name="Heading 34 3 18" xfId="23006"/>
    <cellStyle name="Heading 34 3 19" xfId="22406"/>
    <cellStyle name="Heading 34 3 2" xfId="9558"/>
    <cellStyle name="Heading 34 3 2 2" xfId="28866"/>
    <cellStyle name="Heading 34 3 2 3" xfId="33571"/>
    <cellStyle name="Heading 34 3 2 4" xfId="38917"/>
    <cellStyle name="Heading 34 3 20" xfId="19053"/>
    <cellStyle name="Heading 34 3 21" xfId="13850"/>
    <cellStyle name="Heading 34 3 22" xfId="31685"/>
    <cellStyle name="Heading 34 3 23" xfId="31422"/>
    <cellStyle name="Heading 34 3 3" xfId="6866"/>
    <cellStyle name="Heading 34 3 3 2" xfId="28867"/>
    <cellStyle name="Heading 34 3 3 3" xfId="33008"/>
    <cellStyle name="Heading 34 3 3 4" xfId="38226"/>
    <cellStyle name="Heading 34 3 4" xfId="8267"/>
    <cellStyle name="Heading 34 3 4 2" xfId="28868"/>
    <cellStyle name="Heading 34 3 4 3" xfId="33241"/>
    <cellStyle name="Heading 34 3 4 4" xfId="38459"/>
    <cellStyle name="Heading 34 3 5" xfId="9247"/>
    <cellStyle name="Heading 34 3 5 2" xfId="32974"/>
    <cellStyle name="Heading 34 3 5 3" xfId="38192"/>
    <cellStyle name="Heading 34 3 6" xfId="11340"/>
    <cellStyle name="Heading 34 3 7" xfId="13689"/>
    <cellStyle name="Heading 34 3 8" xfId="6898"/>
    <cellStyle name="Heading 34 3 9" xfId="12573"/>
    <cellStyle name="Heading 34 4" xfId="6443"/>
    <cellStyle name="Heading 35" xfId="1421"/>
    <cellStyle name="Heading 35 2" xfId="3054"/>
    <cellStyle name="Heading 35 2 2" xfId="5781"/>
    <cellStyle name="Heading 35 2 2 10" xfId="18579"/>
    <cellStyle name="Heading 35 2 2 11" xfId="19359"/>
    <cellStyle name="Heading 35 2 2 12" xfId="20124"/>
    <cellStyle name="Heading 35 2 2 13" xfId="21154"/>
    <cellStyle name="Heading 35 2 2 14" xfId="21998"/>
    <cellStyle name="Heading 35 2 2 15" xfId="22741"/>
    <cellStyle name="Heading 35 2 2 16" xfId="23701"/>
    <cellStyle name="Heading 35 2 2 17" xfId="24400"/>
    <cellStyle name="Heading 35 2 2 18" xfId="25097"/>
    <cellStyle name="Heading 35 2 2 19" xfId="25742"/>
    <cellStyle name="Heading 35 2 2 2" xfId="10730"/>
    <cellStyle name="Heading 35 2 2 2 2" xfId="28869"/>
    <cellStyle name="Heading 35 2 2 2 3" xfId="34226"/>
    <cellStyle name="Heading 35 2 2 2 4" xfId="39588"/>
    <cellStyle name="Heading 35 2 2 20" xfId="26392"/>
    <cellStyle name="Heading 35 2 2 21" xfId="27229"/>
    <cellStyle name="Heading 35 2 2 22" xfId="32389"/>
    <cellStyle name="Heading 35 2 2 23" xfId="37620"/>
    <cellStyle name="Heading 35 2 2 3" xfId="11772"/>
    <cellStyle name="Heading 35 2 2 3 2" xfId="28870"/>
    <cellStyle name="Heading 35 2 2 3 3" xfId="35042"/>
    <cellStyle name="Heading 35 2 2 3 4" xfId="40513"/>
    <cellStyle name="Heading 35 2 2 4" xfId="12866"/>
    <cellStyle name="Heading 35 2 2 4 2" xfId="28871"/>
    <cellStyle name="Heading 35 2 2 4 3" xfId="35995"/>
    <cellStyle name="Heading 35 2 2 4 4" xfId="41466"/>
    <cellStyle name="Heading 35 2 2 5" xfId="11410"/>
    <cellStyle name="Heading 35 2 2 5 2" xfId="36959"/>
    <cellStyle name="Heading 35 2 2 5 3" xfId="42430"/>
    <cellStyle name="Heading 35 2 2 6" xfId="14780"/>
    <cellStyle name="Heading 35 2 2 7" xfId="15813"/>
    <cellStyle name="Heading 35 2 2 8" xfId="16602"/>
    <cellStyle name="Heading 35 2 2 9" xfId="17665"/>
    <cellStyle name="Heading 35 2 3" xfId="8453"/>
    <cellStyle name="Heading 35 3" xfId="4373"/>
    <cellStyle name="Heading 35 3 10" xfId="8856"/>
    <cellStyle name="Heading 35 3 11" xfId="17317"/>
    <cellStyle name="Heading 35 3 12" xfId="17154"/>
    <cellStyle name="Heading 35 3 13" xfId="8318"/>
    <cellStyle name="Heading 35 3 14" xfId="9056"/>
    <cellStyle name="Heading 35 3 15" xfId="21234"/>
    <cellStyle name="Heading 35 3 16" xfId="23259"/>
    <cellStyle name="Heading 35 3 17" xfId="8712"/>
    <cellStyle name="Heading 35 3 18" xfId="6817"/>
    <cellStyle name="Heading 35 3 19" xfId="23031"/>
    <cellStyle name="Heading 35 3 2" xfId="9557"/>
    <cellStyle name="Heading 35 3 2 2" xfId="28872"/>
    <cellStyle name="Heading 35 3 2 3" xfId="33570"/>
    <cellStyle name="Heading 35 3 2 4" xfId="38916"/>
    <cellStyle name="Heading 35 3 20" xfId="9854"/>
    <cellStyle name="Heading 35 3 21" xfId="19019"/>
    <cellStyle name="Heading 35 3 22" xfId="31684"/>
    <cellStyle name="Heading 35 3 23" xfId="31836"/>
    <cellStyle name="Heading 35 3 3" xfId="9868"/>
    <cellStyle name="Heading 35 3 3 2" xfId="28873"/>
    <cellStyle name="Heading 35 3 3 3" xfId="33699"/>
    <cellStyle name="Heading 35 3 3 4" xfId="39045"/>
    <cellStyle name="Heading 35 3 4" xfId="11303"/>
    <cellStyle name="Heading 35 3 4 2" xfId="28874"/>
    <cellStyle name="Heading 35 3 4 3" xfId="32945"/>
    <cellStyle name="Heading 35 3 4 4" xfId="38163"/>
    <cellStyle name="Heading 35 3 5" xfId="11105"/>
    <cellStyle name="Heading 35 3 5 2" xfId="33148"/>
    <cellStyle name="Heading 35 3 5 3" xfId="38366"/>
    <cellStyle name="Heading 35 3 6" xfId="9749"/>
    <cellStyle name="Heading 35 3 7" xfId="8254"/>
    <cellStyle name="Heading 35 3 8" xfId="13834"/>
    <cellStyle name="Heading 35 3 9" xfId="16305"/>
    <cellStyle name="Heading 35 4" xfId="7007"/>
    <cellStyle name="Heading 36" xfId="1422"/>
    <cellStyle name="Heading 36 2" xfId="3055"/>
    <cellStyle name="Heading 36 2 2" xfId="5782"/>
    <cellStyle name="Heading 36 2 2 10" xfId="18580"/>
    <cellStyle name="Heading 36 2 2 11" xfId="19360"/>
    <cellStyle name="Heading 36 2 2 12" xfId="20125"/>
    <cellStyle name="Heading 36 2 2 13" xfId="21155"/>
    <cellStyle name="Heading 36 2 2 14" xfId="21999"/>
    <cellStyle name="Heading 36 2 2 15" xfId="22742"/>
    <cellStyle name="Heading 36 2 2 16" xfId="23702"/>
    <cellStyle name="Heading 36 2 2 17" xfId="24401"/>
    <cellStyle name="Heading 36 2 2 18" xfId="25098"/>
    <cellStyle name="Heading 36 2 2 19" xfId="25743"/>
    <cellStyle name="Heading 36 2 2 2" xfId="10731"/>
    <cellStyle name="Heading 36 2 2 2 2" xfId="28875"/>
    <cellStyle name="Heading 36 2 2 2 3" xfId="34227"/>
    <cellStyle name="Heading 36 2 2 2 4" xfId="39589"/>
    <cellStyle name="Heading 36 2 2 20" xfId="26393"/>
    <cellStyle name="Heading 36 2 2 21" xfId="27230"/>
    <cellStyle name="Heading 36 2 2 22" xfId="32390"/>
    <cellStyle name="Heading 36 2 2 23" xfId="37621"/>
    <cellStyle name="Heading 36 2 2 3" xfId="11773"/>
    <cellStyle name="Heading 36 2 2 3 2" xfId="28876"/>
    <cellStyle name="Heading 36 2 2 3 3" xfId="35043"/>
    <cellStyle name="Heading 36 2 2 3 4" xfId="40514"/>
    <cellStyle name="Heading 36 2 2 4" xfId="12867"/>
    <cellStyle name="Heading 36 2 2 4 2" xfId="28877"/>
    <cellStyle name="Heading 36 2 2 4 3" xfId="35996"/>
    <cellStyle name="Heading 36 2 2 4 4" xfId="41467"/>
    <cellStyle name="Heading 36 2 2 5" xfId="12144"/>
    <cellStyle name="Heading 36 2 2 5 2" xfId="36960"/>
    <cellStyle name="Heading 36 2 2 5 3" xfId="42431"/>
    <cellStyle name="Heading 36 2 2 6" xfId="14781"/>
    <cellStyle name="Heading 36 2 2 7" xfId="15814"/>
    <cellStyle name="Heading 36 2 2 8" xfId="16603"/>
    <cellStyle name="Heading 36 2 2 9" xfId="17666"/>
    <cellStyle name="Heading 36 2 3" xfId="13793"/>
    <cellStyle name="Heading 36 3" xfId="4372"/>
    <cellStyle name="Heading 36 3 10" xfId="14131"/>
    <cellStyle name="Heading 36 3 11" xfId="7032"/>
    <cellStyle name="Heading 36 3 12" xfId="17149"/>
    <cellStyle name="Heading 36 3 13" xfId="19575"/>
    <cellStyle name="Heading 36 3 14" xfId="16021"/>
    <cellStyle name="Heading 36 3 15" xfId="22106"/>
    <cellStyle name="Heading 36 3 16" xfId="16337"/>
    <cellStyle name="Heading 36 3 17" xfId="16277"/>
    <cellStyle name="Heading 36 3 18" xfId="14363"/>
    <cellStyle name="Heading 36 3 19" xfId="23591"/>
    <cellStyle name="Heading 36 3 2" xfId="9556"/>
    <cellStyle name="Heading 36 3 2 2" xfId="28878"/>
    <cellStyle name="Heading 36 3 2 3" xfId="33569"/>
    <cellStyle name="Heading 36 3 2 4" xfId="38915"/>
    <cellStyle name="Heading 36 3 20" xfId="21187"/>
    <cellStyle name="Heading 36 3 21" xfId="9809"/>
    <cellStyle name="Heading 36 3 22" xfId="31683"/>
    <cellStyle name="Heading 36 3 23" xfId="31423"/>
    <cellStyle name="Heading 36 3 3" xfId="6434"/>
    <cellStyle name="Heading 36 3 3 2" xfId="28879"/>
    <cellStyle name="Heading 36 3 3 3" xfId="33009"/>
    <cellStyle name="Heading 36 3 3 4" xfId="38227"/>
    <cellStyle name="Heading 36 3 4" xfId="10018"/>
    <cellStyle name="Heading 36 3 4 2" xfId="28880"/>
    <cellStyle name="Heading 36 3 4 3" xfId="32892"/>
    <cellStyle name="Heading 36 3 4 4" xfId="38110"/>
    <cellStyle name="Heading 36 3 5" xfId="8116"/>
    <cellStyle name="Heading 36 3 5 2" xfId="33191"/>
    <cellStyle name="Heading 36 3 5 3" xfId="38409"/>
    <cellStyle name="Heading 36 3 6" xfId="6638"/>
    <cellStyle name="Heading 36 3 7" xfId="15325"/>
    <cellStyle name="Heading 36 3 8" xfId="8833"/>
    <cellStyle name="Heading 36 3 9" xfId="13576"/>
    <cellStyle name="Heading 36 4" xfId="7744"/>
    <cellStyle name="Heading 37" xfId="1423"/>
    <cellStyle name="Heading 37 2" xfId="3056"/>
    <cellStyle name="Heading 37 2 2" xfId="5783"/>
    <cellStyle name="Heading 37 2 2 10" xfId="18581"/>
    <cellStyle name="Heading 37 2 2 11" xfId="19361"/>
    <cellStyle name="Heading 37 2 2 12" xfId="20126"/>
    <cellStyle name="Heading 37 2 2 13" xfId="21156"/>
    <cellStyle name="Heading 37 2 2 14" xfId="22000"/>
    <cellStyle name="Heading 37 2 2 15" xfId="22743"/>
    <cellStyle name="Heading 37 2 2 16" xfId="23703"/>
    <cellStyle name="Heading 37 2 2 17" xfId="24402"/>
    <cellStyle name="Heading 37 2 2 18" xfId="25099"/>
    <cellStyle name="Heading 37 2 2 19" xfId="25744"/>
    <cellStyle name="Heading 37 2 2 2" xfId="10732"/>
    <cellStyle name="Heading 37 2 2 2 2" xfId="28881"/>
    <cellStyle name="Heading 37 2 2 2 3" xfId="34228"/>
    <cellStyle name="Heading 37 2 2 2 4" xfId="39590"/>
    <cellStyle name="Heading 37 2 2 20" xfId="26394"/>
    <cellStyle name="Heading 37 2 2 21" xfId="27231"/>
    <cellStyle name="Heading 37 2 2 22" xfId="32391"/>
    <cellStyle name="Heading 37 2 2 23" xfId="37622"/>
    <cellStyle name="Heading 37 2 2 3" xfId="11774"/>
    <cellStyle name="Heading 37 2 2 3 2" xfId="28882"/>
    <cellStyle name="Heading 37 2 2 3 3" xfId="35044"/>
    <cellStyle name="Heading 37 2 2 3 4" xfId="40515"/>
    <cellStyle name="Heading 37 2 2 4" xfId="12868"/>
    <cellStyle name="Heading 37 2 2 4 2" xfId="28883"/>
    <cellStyle name="Heading 37 2 2 4 3" xfId="35997"/>
    <cellStyle name="Heading 37 2 2 4 4" xfId="41468"/>
    <cellStyle name="Heading 37 2 2 5" xfId="12304"/>
    <cellStyle name="Heading 37 2 2 5 2" xfId="36961"/>
    <cellStyle name="Heading 37 2 2 5 3" xfId="42432"/>
    <cellStyle name="Heading 37 2 2 6" xfId="14782"/>
    <cellStyle name="Heading 37 2 2 7" xfId="15815"/>
    <cellStyle name="Heading 37 2 2 8" xfId="16604"/>
    <cellStyle name="Heading 37 2 2 9" xfId="17667"/>
    <cellStyle name="Heading 37 2 3" xfId="9906"/>
    <cellStyle name="Heading 37 3" xfId="4371"/>
    <cellStyle name="Heading 37 3 10" xfId="15368"/>
    <cellStyle name="Heading 37 3 11" xfId="7299"/>
    <cellStyle name="Heading 37 3 12" xfId="7650"/>
    <cellStyle name="Heading 37 3 13" xfId="8728"/>
    <cellStyle name="Heading 37 3 14" xfId="18592"/>
    <cellStyle name="Heading 37 3 15" xfId="21745"/>
    <cellStyle name="Heading 37 3 16" xfId="7321"/>
    <cellStyle name="Heading 37 3 17" xfId="8140"/>
    <cellStyle name="Heading 37 3 18" xfId="16238"/>
    <cellStyle name="Heading 37 3 19" xfId="23147"/>
    <cellStyle name="Heading 37 3 2" xfId="9555"/>
    <cellStyle name="Heading 37 3 2 2" xfId="28884"/>
    <cellStyle name="Heading 37 3 2 3" xfId="33568"/>
    <cellStyle name="Heading 37 3 2 4" xfId="38914"/>
    <cellStyle name="Heading 37 3 20" xfId="19044"/>
    <cellStyle name="Heading 37 3 21" xfId="21568"/>
    <cellStyle name="Heading 37 3 22" xfId="31682"/>
    <cellStyle name="Heading 37 3 23" xfId="31835"/>
    <cellStyle name="Heading 37 3 3" xfId="6867"/>
    <cellStyle name="Heading 37 3 3 2" xfId="28885"/>
    <cellStyle name="Heading 37 3 3 3" xfId="33010"/>
    <cellStyle name="Heading 37 3 3 4" xfId="38228"/>
    <cellStyle name="Heading 37 3 4" xfId="8266"/>
    <cellStyle name="Heading 37 3 4 2" xfId="28886"/>
    <cellStyle name="Heading 37 3 4 3" xfId="33240"/>
    <cellStyle name="Heading 37 3 4 4" xfId="38458"/>
    <cellStyle name="Heading 37 3 5" xfId="7470"/>
    <cellStyle name="Heading 37 3 5 2" xfId="33150"/>
    <cellStyle name="Heading 37 3 5 3" xfId="38368"/>
    <cellStyle name="Heading 37 3 6" xfId="7340"/>
    <cellStyle name="Heading 37 3 7" xfId="14437"/>
    <cellStyle name="Heading 37 3 8" xfId="9600"/>
    <cellStyle name="Heading 37 3 9" xfId="9362"/>
    <cellStyle name="Heading 37 4" xfId="9427"/>
    <cellStyle name="Heading 38" xfId="1424"/>
    <cellStyle name="Heading 38 2" xfId="3057"/>
    <cellStyle name="Heading 38 2 2" xfId="5784"/>
    <cellStyle name="Heading 38 2 2 10" xfId="18582"/>
    <cellStyle name="Heading 38 2 2 11" xfId="19362"/>
    <cellStyle name="Heading 38 2 2 12" xfId="20127"/>
    <cellStyle name="Heading 38 2 2 13" xfId="21157"/>
    <cellStyle name="Heading 38 2 2 14" xfId="22001"/>
    <cellStyle name="Heading 38 2 2 15" xfId="22744"/>
    <cellStyle name="Heading 38 2 2 16" xfId="23704"/>
    <cellStyle name="Heading 38 2 2 17" xfId="24403"/>
    <cellStyle name="Heading 38 2 2 18" xfId="25100"/>
    <cellStyle name="Heading 38 2 2 19" xfId="25745"/>
    <cellStyle name="Heading 38 2 2 2" xfId="10733"/>
    <cellStyle name="Heading 38 2 2 2 2" xfId="28887"/>
    <cellStyle name="Heading 38 2 2 2 3" xfId="34229"/>
    <cellStyle name="Heading 38 2 2 2 4" xfId="39591"/>
    <cellStyle name="Heading 38 2 2 20" xfId="26395"/>
    <cellStyle name="Heading 38 2 2 21" xfId="27232"/>
    <cellStyle name="Heading 38 2 2 22" xfId="32392"/>
    <cellStyle name="Heading 38 2 2 23" xfId="37623"/>
    <cellStyle name="Heading 38 2 2 3" xfId="11775"/>
    <cellStyle name="Heading 38 2 2 3 2" xfId="28888"/>
    <cellStyle name="Heading 38 2 2 3 3" xfId="35045"/>
    <cellStyle name="Heading 38 2 2 3 4" xfId="40516"/>
    <cellStyle name="Heading 38 2 2 4" xfId="12869"/>
    <cellStyle name="Heading 38 2 2 4 2" xfId="28889"/>
    <cellStyle name="Heading 38 2 2 4 3" xfId="35998"/>
    <cellStyle name="Heading 38 2 2 4 4" xfId="41469"/>
    <cellStyle name="Heading 38 2 2 5" xfId="8621"/>
    <cellStyle name="Heading 38 2 2 5 2" xfId="36962"/>
    <cellStyle name="Heading 38 2 2 5 3" xfId="42433"/>
    <cellStyle name="Heading 38 2 2 6" xfId="14783"/>
    <cellStyle name="Heading 38 2 2 7" xfId="15816"/>
    <cellStyle name="Heading 38 2 2 8" xfId="16605"/>
    <cellStyle name="Heading 38 2 2 9" xfId="17668"/>
    <cellStyle name="Heading 38 2 3" xfId="8006"/>
    <cellStyle name="Heading 38 3" xfId="4370"/>
    <cellStyle name="Heading 38 3 10" xfId="6929"/>
    <cellStyle name="Heading 38 3 11" xfId="6919"/>
    <cellStyle name="Heading 38 3 12" xfId="7596"/>
    <cellStyle name="Heading 38 3 13" xfId="7396"/>
    <cellStyle name="Heading 38 3 14" xfId="18277"/>
    <cellStyle name="Heading 38 3 15" xfId="9404"/>
    <cellStyle name="Heading 38 3 16" xfId="17476"/>
    <cellStyle name="Heading 38 3 17" xfId="12370"/>
    <cellStyle name="Heading 38 3 18" xfId="15827"/>
    <cellStyle name="Heading 38 3 19" xfId="9987"/>
    <cellStyle name="Heading 38 3 2" xfId="9554"/>
    <cellStyle name="Heading 38 3 2 2" xfId="28890"/>
    <cellStyle name="Heading 38 3 2 3" xfId="33567"/>
    <cellStyle name="Heading 38 3 2 4" xfId="38913"/>
    <cellStyle name="Heading 38 3 20" xfId="9711"/>
    <cellStyle name="Heading 38 3 21" xfId="24057"/>
    <cellStyle name="Heading 38 3 22" xfId="31681"/>
    <cellStyle name="Heading 38 3 23" xfId="31424"/>
    <cellStyle name="Heading 38 3 3" xfId="9867"/>
    <cellStyle name="Heading 38 3 3 2" xfId="28891"/>
    <cellStyle name="Heading 38 3 3 3" xfId="33698"/>
    <cellStyle name="Heading 38 3 3 4" xfId="39044"/>
    <cellStyle name="Heading 38 3 4" xfId="10374"/>
    <cellStyle name="Heading 38 3 4 2" xfId="28892"/>
    <cellStyle name="Heading 38 3 4 3" xfId="33778"/>
    <cellStyle name="Heading 38 3 4 4" xfId="39124"/>
    <cellStyle name="Heading 38 3 5" xfId="9166"/>
    <cellStyle name="Heading 38 3 5 2" xfId="33549"/>
    <cellStyle name="Heading 38 3 5 3" xfId="38895"/>
    <cellStyle name="Heading 38 3 6" xfId="7210"/>
    <cellStyle name="Heading 38 3 7" xfId="13091"/>
    <cellStyle name="Heading 38 3 8" xfId="15930"/>
    <cellStyle name="Heading 38 3 9" xfId="15487"/>
    <cellStyle name="Heading 38 4" xfId="9006"/>
    <cellStyle name="Heading 39" xfId="1425"/>
    <cellStyle name="Heading 39 2" xfId="3058"/>
    <cellStyle name="Heading 39 2 2" xfId="5785"/>
    <cellStyle name="Heading 39 2 2 10" xfId="18583"/>
    <cellStyle name="Heading 39 2 2 11" xfId="19363"/>
    <cellStyle name="Heading 39 2 2 12" xfId="20128"/>
    <cellStyle name="Heading 39 2 2 13" xfId="21158"/>
    <cellStyle name="Heading 39 2 2 14" xfId="22002"/>
    <cellStyle name="Heading 39 2 2 15" xfId="22745"/>
    <cellStyle name="Heading 39 2 2 16" xfId="23705"/>
    <cellStyle name="Heading 39 2 2 17" xfId="24404"/>
    <cellStyle name="Heading 39 2 2 18" xfId="25101"/>
    <cellStyle name="Heading 39 2 2 19" xfId="25746"/>
    <cellStyle name="Heading 39 2 2 2" xfId="10734"/>
    <cellStyle name="Heading 39 2 2 2 2" xfId="28893"/>
    <cellStyle name="Heading 39 2 2 2 3" xfId="34230"/>
    <cellStyle name="Heading 39 2 2 2 4" xfId="39592"/>
    <cellStyle name="Heading 39 2 2 20" xfId="26396"/>
    <cellStyle name="Heading 39 2 2 21" xfId="27233"/>
    <cellStyle name="Heading 39 2 2 22" xfId="32393"/>
    <cellStyle name="Heading 39 2 2 23" xfId="37624"/>
    <cellStyle name="Heading 39 2 2 3" xfId="11776"/>
    <cellStyle name="Heading 39 2 2 3 2" xfId="28894"/>
    <cellStyle name="Heading 39 2 2 3 3" xfId="35046"/>
    <cellStyle name="Heading 39 2 2 3 4" xfId="40517"/>
    <cellStyle name="Heading 39 2 2 4" xfId="12870"/>
    <cellStyle name="Heading 39 2 2 4 2" xfId="28895"/>
    <cellStyle name="Heading 39 2 2 4 3" xfId="35999"/>
    <cellStyle name="Heading 39 2 2 4 4" xfId="41470"/>
    <cellStyle name="Heading 39 2 2 5" xfId="14058"/>
    <cellStyle name="Heading 39 2 2 5 2" xfId="36963"/>
    <cellStyle name="Heading 39 2 2 5 3" xfId="42434"/>
    <cellStyle name="Heading 39 2 2 6" xfId="14784"/>
    <cellStyle name="Heading 39 2 2 7" xfId="15817"/>
    <cellStyle name="Heading 39 2 2 8" xfId="16606"/>
    <cellStyle name="Heading 39 2 2 9" xfId="17669"/>
    <cellStyle name="Heading 39 2 3" xfId="12308"/>
    <cellStyle name="Heading 39 3" xfId="4369"/>
    <cellStyle name="Heading 39 3 10" xfId="15202"/>
    <cellStyle name="Heading 39 3 11" xfId="14196"/>
    <cellStyle name="Heading 39 3 12" xfId="7962"/>
    <cellStyle name="Heading 39 3 13" xfId="7638"/>
    <cellStyle name="Heading 39 3 14" xfId="9343"/>
    <cellStyle name="Heading 39 3 15" xfId="22109"/>
    <cellStyle name="Heading 39 3 16" xfId="13871"/>
    <cellStyle name="Heading 39 3 17" xfId="18289"/>
    <cellStyle name="Heading 39 3 18" xfId="7945"/>
    <cellStyle name="Heading 39 3 19" xfId="25177"/>
    <cellStyle name="Heading 39 3 2" xfId="9553"/>
    <cellStyle name="Heading 39 3 2 2" xfId="28896"/>
    <cellStyle name="Heading 39 3 2 3" xfId="33566"/>
    <cellStyle name="Heading 39 3 2 4" xfId="38912"/>
    <cellStyle name="Heading 39 3 20" xfId="24205"/>
    <cellStyle name="Heading 39 3 21" xfId="9206"/>
    <cellStyle name="Heading 39 3 22" xfId="31680"/>
    <cellStyle name="Heading 39 3 23" xfId="31834"/>
    <cellStyle name="Heading 39 3 3" xfId="6868"/>
    <cellStyle name="Heading 39 3 3 2" xfId="28897"/>
    <cellStyle name="Heading 39 3 3 3" xfId="33011"/>
    <cellStyle name="Heading 39 3 3 4" xfId="38229"/>
    <cellStyle name="Heading 39 3 4" xfId="12336"/>
    <cellStyle name="Heading 39 3 4 2" xfId="28898"/>
    <cellStyle name="Heading 39 3 4 3" xfId="35534"/>
    <cellStyle name="Heading 39 3 4 4" xfId="41005"/>
    <cellStyle name="Heading 39 3 5" xfId="8117"/>
    <cellStyle name="Heading 39 3 5 2" xfId="33093"/>
    <cellStyle name="Heading 39 3 5 3" xfId="38311"/>
    <cellStyle name="Heading 39 3 6" xfId="8372"/>
    <cellStyle name="Heading 39 3 7" xfId="12904"/>
    <cellStyle name="Heading 39 3 8" xfId="14347"/>
    <cellStyle name="Heading 39 3 9" xfId="15607"/>
    <cellStyle name="Heading 39 4" xfId="7606"/>
    <cellStyle name="Heading 4 2" xfId="1426"/>
    <cellStyle name="Heading 4 2 2" xfId="1427"/>
    <cellStyle name="Heading 4 2 2 2" xfId="4367"/>
    <cellStyle name="Heading 4 2 3" xfId="1428"/>
    <cellStyle name="Heading 4 2 3 2" xfId="4366"/>
    <cellStyle name="Heading 4 2 4" xfId="1429"/>
    <cellStyle name="Heading 4 2 4 2" xfId="4365"/>
    <cellStyle name="Heading 4 2 5" xfId="1430"/>
    <cellStyle name="Heading 4 2 5 2" xfId="4364"/>
    <cellStyle name="Heading 4 2 6" xfId="4368"/>
    <cellStyle name="Heading 4 3" xfId="1431"/>
    <cellStyle name="Heading 4 3 2" xfId="1432"/>
    <cellStyle name="Heading 4 3 2 2" xfId="4362"/>
    <cellStyle name="Heading 4 3 3" xfId="1433"/>
    <cellStyle name="Heading 4 3 3 2" xfId="1434"/>
    <cellStyle name="Heading 4 3 3 2 2" xfId="4360"/>
    <cellStyle name="Heading 4 3 3 3" xfId="1435"/>
    <cellStyle name="Heading 4 3 3 3 2" xfId="1436"/>
    <cellStyle name="Heading 4 3 3 3 2 2" xfId="4358"/>
    <cellStyle name="Heading 4 3 3 3 3" xfId="4359"/>
    <cellStyle name="Heading 4 3 3 4" xfId="1437"/>
    <cellStyle name="Heading 4 3 3 4 2" xfId="4357"/>
    <cellStyle name="Heading 4 3 3 5" xfId="4361"/>
    <cellStyle name="Heading 4 3 4" xfId="1438"/>
    <cellStyle name="Heading 4 3 4 2" xfId="1439"/>
    <cellStyle name="Heading 4 3 4 2 2" xfId="4355"/>
    <cellStyle name="Heading 4 3 4 3" xfId="4356"/>
    <cellStyle name="Heading 4 3 5" xfId="4363"/>
    <cellStyle name="Heading 4 4" xfId="1440"/>
    <cellStyle name="Heading 4 4 2" xfId="1441"/>
    <cellStyle name="Heading 4 4 2 2" xfId="4353"/>
    <cellStyle name="Heading 4 4 3" xfId="1442"/>
    <cellStyle name="Heading 4 4 3 2" xfId="1443"/>
    <cellStyle name="Heading 4 4 3 2 2" xfId="4351"/>
    <cellStyle name="Heading 4 4 3 3" xfId="4352"/>
    <cellStyle name="Heading 4 4 4" xfId="4354"/>
    <cellStyle name="Heading 4 5" xfId="1444"/>
    <cellStyle name="Heading 4 5 2" xfId="4350"/>
    <cellStyle name="Heading 4 6" xfId="6361"/>
    <cellStyle name="Heading 4 7" xfId="5388"/>
    <cellStyle name="Heading 4 8" xfId="8"/>
    <cellStyle name="Heading 40" xfId="1445"/>
    <cellStyle name="Heading 40 2" xfId="3061"/>
    <cellStyle name="Heading 40 2 2" xfId="5788"/>
    <cellStyle name="Heading 40 2 2 10" xfId="18586"/>
    <cellStyle name="Heading 40 2 2 11" xfId="19366"/>
    <cellStyle name="Heading 40 2 2 12" xfId="20131"/>
    <cellStyle name="Heading 40 2 2 13" xfId="21161"/>
    <cellStyle name="Heading 40 2 2 14" xfId="22005"/>
    <cellStyle name="Heading 40 2 2 15" xfId="22748"/>
    <cellStyle name="Heading 40 2 2 16" xfId="23708"/>
    <cellStyle name="Heading 40 2 2 17" xfId="24407"/>
    <cellStyle name="Heading 40 2 2 18" xfId="25104"/>
    <cellStyle name="Heading 40 2 2 19" xfId="25749"/>
    <cellStyle name="Heading 40 2 2 2" xfId="10737"/>
    <cellStyle name="Heading 40 2 2 2 2" xfId="28899"/>
    <cellStyle name="Heading 40 2 2 2 3" xfId="34233"/>
    <cellStyle name="Heading 40 2 2 2 4" xfId="39595"/>
    <cellStyle name="Heading 40 2 2 20" xfId="26398"/>
    <cellStyle name="Heading 40 2 2 21" xfId="27236"/>
    <cellStyle name="Heading 40 2 2 22" xfId="32396"/>
    <cellStyle name="Heading 40 2 2 23" xfId="37627"/>
    <cellStyle name="Heading 40 2 2 3" xfId="11779"/>
    <cellStyle name="Heading 40 2 2 3 2" xfId="28900"/>
    <cellStyle name="Heading 40 2 2 3 3" xfId="35049"/>
    <cellStyle name="Heading 40 2 2 3 4" xfId="40520"/>
    <cellStyle name="Heading 40 2 2 4" xfId="12873"/>
    <cellStyle name="Heading 40 2 2 4 2" xfId="28901"/>
    <cellStyle name="Heading 40 2 2 4 3" xfId="36002"/>
    <cellStyle name="Heading 40 2 2 4 4" xfId="41473"/>
    <cellStyle name="Heading 40 2 2 5" xfId="7527"/>
    <cellStyle name="Heading 40 2 2 5 2" xfId="36966"/>
    <cellStyle name="Heading 40 2 2 5 3" xfId="42437"/>
    <cellStyle name="Heading 40 2 2 6" xfId="14787"/>
    <cellStyle name="Heading 40 2 2 7" xfId="15820"/>
    <cellStyle name="Heading 40 2 2 8" xfId="16609"/>
    <cellStyle name="Heading 40 2 2 9" xfId="17672"/>
    <cellStyle name="Heading 40 2 3" xfId="7331"/>
    <cellStyle name="Heading 40 3" xfId="4349"/>
    <cellStyle name="Heading 40 3 10" xfId="14293"/>
    <cellStyle name="Heading 40 3 11" xfId="18282"/>
    <cellStyle name="Heading 40 3 12" xfId="19251"/>
    <cellStyle name="Heading 40 3 13" xfId="19158"/>
    <cellStyle name="Heading 40 3 14" xfId="8204"/>
    <cellStyle name="Heading 40 3 15" xfId="20391"/>
    <cellStyle name="Heading 40 3 16" xfId="18226"/>
    <cellStyle name="Heading 40 3 17" xfId="23597"/>
    <cellStyle name="Heading 40 3 18" xfId="7554"/>
    <cellStyle name="Heading 40 3 19" xfId="13995"/>
    <cellStyle name="Heading 40 3 2" xfId="9538"/>
    <cellStyle name="Heading 40 3 2 2" xfId="28902"/>
    <cellStyle name="Heading 40 3 2 3" xfId="33561"/>
    <cellStyle name="Heading 40 3 2 4" xfId="38907"/>
    <cellStyle name="Heading 40 3 20" xfId="25820"/>
    <cellStyle name="Heading 40 3 21" xfId="10070"/>
    <cellStyle name="Heading 40 3 22" xfId="31679"/>
    <cellStyle name="Heading 40 3 23" xfId="31833"/>
    <cellStyle name="Heading 40 3 3" xfId="8738"/>
    <cellStyle name="Heading 40 3 3 2" xfId="28903"/>
    <cellStyle name="Heading 40 3 3 3" xfId="33012"/>
    <cellStyle name="Heading 40 3 3 4" xfId="38230"/>
    <cellStyle name="Heading 40 3 4" xfId="10015"/>
    <cellStyle name="Heading 40 3 4 2" xfId="28904"/>
    <cellStyle name="Heading 40 3 4 3" xfId="33777"/>
    <cellStyle name="Heading 40 3 4 4" xfId="39123"/>
    <cellStyle name="Heading 40 3 5" xfId="6916"/>
    <cellStyle name="Heading 40 3 5 2" xfId="33850"/>
    <cellStyle name="Heading 40 3 5 3" xfId="39196"/>
    <cellStyle name="Heading 40 3 6" xfId="7916"/>
    <cellStyle name="Heading 40 3 7" xfId="7188"/>
    <cellStyle name="Heading 40 3 8" xfId="13552"/>
    <cellStyle name="Heading 40 3 9" xfId="8236"/>
    <cellStyle name="Heading 40 4" xfId="7153"/>
    <cellStyle name="Heading 41" xfId="1446"/>
    <cellStyle name="Heading 41 2" xfId="3062"/>
    <cellStyle name="Heading 41 2 2" xfId="5789"/>
    <cellStyle name="Heading 41 2 2 10" xfId="18587"/>
    <cellStyle name="Heading 41 2 2 11" xfId="19367"/>
    <cellStyle name="Heading 41 2 2 12" xfId="20132"/>
    <cellStyle name="Heading 41 2 2 13" xfId="21162"/>
    <cellStyle name="Heading 41 2 2 14" xfId="22006"/>
    <cellStyle name="Heading 41 2 2 15" xfId="22749"/>
    <cellStyle name="Heading 41 2 2 16" xfId="23709"/>
    <cellStyle name="Heading 41 2 2 17" xfId="24408"/>
    <cellStyle name="Heading 41 2 2 18" xfId="25105"/>
    <cellStyle name="Heading 41 2 2 19" xfId="25750"/>
    <cellStyle name="Heading 41 2 2 2" xfId="10738"/>
    <cellStyle name="Heading 41 2 2 2 2" xfId="28905"/>
    <cellStyle name="Heading 41 2 2 2 3" xfId="34234"/>
    <cellStyle name="Heading 41 2 2 2 4" xfId="39596"/>
    <cellStyle name="Heading 41 2 2 20" xfId="26399"/>
    <cellStyle name="Heading 41 2 2 21" xfId="27237"/>
    <cellStyle name="Heading 41 2 2 22" xfId="32397"/>
    <cellStyle name="Heading 41 2 2 23" xfId="37628"/>
    <cellStyle name="Heading 41 2 2 3" xfId="11780"/>
    <cellStyle name="Heading 41 2 2 3 2" xfId="28906"/>
    <cellStyle name="Heading 41 2 2 3 3" xfId="35050"/>
    <cellStyle name="Heading 41 2 2 3 4" xfId="40521"/>
    <cellStyle name="Heading 41 2 2 4" xfId="12874"/>
    <cellStyle name="Heading 41 2 2 4 2" xfId="28907"/>
    <cellStyle name="Heading 41 2 2 4 3" xfId="36003"/>
    <cellStyle name="Heading 41 2 2 4 4" xfId="41474"/>
    <cellStyle name="Heading 41 2 2 5" xfId="10251"/>
    <cellStyle name="Heading 41 2 2 5 2" xfId="36967"/>
    <cellStyle name="Heading 41 2 2 5 3" xfId="42438"/>
    <cellStyle name="Heading 41 2 2 6" xfId="14788"/>
    <cellStyle name="Heading 41 2 2 7" xfId="15821"/>
    <cellStyle name="Heading 41 2 2 8" xfId="16610"/>
    <cellStyle name="Heading 41 2 2 9" xfId="17673"/>
    <cellStyle name="Heading 41 2 3" xfId="9727"/>
    <cellStyle name="Heading 41 3" xfId="4348"/>
    <cellStyle name="Heading 41 3 10" xfId="8101"/>
    <cellStyle name="Heading 41 3 11" xfId="15200"/>
    <cellStyle name="Heading 41 3 12" xfId="10052"/>
    <cellStyle name="Heading 41 3 13" xfId="6956"/>
    <cellStyle name="Heading 41 3 14" xfId="21269"/>
    <cellStyle name="Heading 41 3 15" xfId="19754"/>
    <cellStyle name="Heading 41 3 16" xfId="9309"/>
    <cellStyle name="Heading 41 3 17" xfId="23419"/>
    <cellStyle name="Heading 41 3 18" xfId="24296"/>
    <cellStyle name="Heading 41 3 19" xfId="10086"/>
    <cellStyle name="Heading 41 3 2" xfId="9537"/>
    <cellStyle name="Heading 41 3 2 2" xfId="28908"/>
    <cellStyle name="Heading 41 3 2 3" xfId="33560"/>
    <cellStyle name="Heading 41 3 2 4" xfId="38906"/>
    <cellStyle name="Heading 41 3 20" xfId="25354"/>
    <cellStyle name="Heading 41 3 21" xfId="20629"/>
    <cellStyle name="Heading 41 3 22" xfId="31678"/>
    <cellStyle name="Heading 41 3 23" xfId="31425"/>
    <cellStyle name="Heading 41 3 3" xfId="10461"/>
    <cellStyle name="Heading 41 3 3 2" xfId="28909"/>
    <cellStyle name="Heading 41 3 3 3" xfId="33013"/>
    <cellStyle name="Heading 41 3 3 4" xfId="38231"/>
    <cellStyle name="Heading 41 3 4" xfId="8979"/>
    <cellStyle name="Heading 41 3 4 2" xfId="28910"/>
    <cellStyle name="Heading 41 3 4 3" xfId="33239"/>
    <cellStyle name="Heading 41 3 4 4" xfId="38457"/>
    <cellStyle name="Heading 41 3 5" xfId="8123"/>
    <cellStyle name="Heading 41 3 5 2" xfId="33092"/>
    <cellStyle name="Heading 41 3 5 3" xfId="38310"/>
    <cellStyle name="Heading 41 3 6" xfId="13898"/>
    <cellStyle name="Heading 41 3 7" xfId="6498"/>
    <cellStyle name="Heading 41 3 8" xfId="8455"/>
    <cellStyle name="Heading 41 3 9" xfId="13059"/>
    <cellStyle name="Heading 41 4" xfId="11113"/>
    <cellStyle name="Heading 42" xfId="1447"/>
    <cellStyle name="Heading 42 2" xfId="3063"/>
    <cellStyle name="Heading 42 2 2" xfId="5790"/>
    <cellStyle name="Heading 42 2 2 10" xfId="18588"/>
    <cellStyle name="Heading 42 2 2 11" xfId="19368"/>
    <cellStyle name="Heading 42 2 2 12" xfId="20133"/>
    <cellStyle name="Heading 42 2 2 13" xfId="21163"/>
    <cellStyle name="Heading 42 2 2 14" xfId="22007"/>
    <cellStyle name="Heading 42 2 2 15" xfId="22750"/>
    <cellStyle name="Heading 42 2 2 16" xfId="23710"/>
    <cellStyle name="Heading 42 2 2 17" xfId="24409"/>
    <cellStyle name="Heading 42 2 2 18" xfId="25106"/>
    <cellStyle name="Heading 42 2 2 19" xfId="25751"/>
    <cellStyle name="Heading 42 2 2 2" xfId="10739"/>
    <cellStyle name="Heading 42 2 2 2 2" xfId="28911"/>
    <cellStyle name="Heading 42 2 2 2 3" xfId="34235"/>
    <cellStyle name="Heading 42 2 2 2 4" xfId="39597"/>
    <cellStyle name="Heading 42 2 2 20" xfId="26400"/>
    <cellStyle name="Heading 42 2 2 21" xfId="27238"/>
    <cellStyle name="Heading 42 2 2 22" xfId="32398"/>
    <cellStyle name="Heading 42 2 2 23" xfId="37629"/>
    <cellStyle name="Heading 42 2 2 3" xfId="11781"/>
    <cellStyle name="Heading 42 2 2 3 2" xfId="28912"/>
    <cellStyle name="Heading 42 2 2 3 3" xfId="35051"/>
    <cellStyle name="Heading 42 2 2 3 4" xfId="40522"/>
    <cellStyle name="Heading 42 2 2 4" xfId="12875"/>
    <cellStyle name="Heading 42 2 2 4 2" xfId="28913"/>
    <cellStyle name="Heading 42 2 2 4 3" xfId="36004"/>
    <cellStyle name="Heading 42 2 2 4 4" xfId="41475"/>
    <cellStyle name="Heading 42 2 2 5" xfId="12317"/>
    <cellStyle name="Heading 42 2 2 5 2" xfId="36968"/>
    <cellStyle name="Heading 42 2 2 5 3" xfId="42439"/>
    <cellStyle name="Heading 42 2 2 6" xfId="14789"/>
    <cellStyle name="Heading 42 2 2 7" xfId="15822"/>
    <cellStyle name="Heading 42 2 2 8" xfId="16611"/>
    <cellStyle name="Heading 42 2 2 9" xfId="17674"/>
    <cellStyle name="Heading 42 2 3" xfId="7208"/>
    <cellStyle name="Heading 42 3" xfId="4347"/>
    <cellStyle name="Heading 42 3 10" xfId="8151"/>
    <cellStyle name="Heading 42 3 11" xfId="6972"/>
    <cellStyle name="Heading 42 3 12" xfId="19740"/>
    <cellStyle name="Heading 42 3 13" xfId="17233"/>
    <cellStyle name="Heading 42 3 14" xfId="9547"/>
    <cellStyle name="Heading 42 3 15" xfId="7583"/>
    <cellStyle name="Heading 42 3 16" xfId="9642"/>
    <cellStyle name="Heading 42 3 17" xfId="7200"/>
    <cellStyle name="Heading 42 3 18" xfId="21695"/>
    <cellStyle name="Heading 42 3 19" xfId="23888"/>
    <cellStyle name="Heading 42 3 2" xfId="9536"/>
    <cellStyle name="Heading 42 3 2 2" xfId="28914"/>
    <cellStyle name="Heading 42 3 2 3" xfId="33559"/>
    <cellStyle name="Heading 42 3 2 4" xfId="38905"/>
    <cellStyle name="Heading 42 3 20" xfId="25640"/>
    <cellStyle name="Heading 42 3 21" xfId="23401"/>
    <cellStyle name="Heading 42 3 22" xfId="31677"/>
    <cellStyle name="Heading 42 3 23" xfId="31832"/>
    <cellStyle name="Heading 42 3 3" xfId="8749"/>
    <cellStyle name="Heading 42 3 3 2" xfId="28915"/>
    <cellStyle name="Heading 42 3 3 3" xfId="33696"/>
    <cellStyle name="Heading 42 3 3 4" xfId="39042"/>
    <cellStyle name="Heading 42 3 4" xfId="6714"/>
    <cellStyle name="Heading 42 3 4 2" xfId="28916"/>
    <cellStyle name="Heading 42 3 4 3" xfId="33775"/>
    <cellStyle name="Heading 42 3 4 4" xfId="39121"/>
    <cellStyle name="Heading 42 3 5" xfId="7835"/>
    <cellStyle name="Heading 42 3 5 2" xfId="33400"/>
    <cellStyle name="Heading 42 3 5 3" xfId="38746"/>
    <cellStyle name="Heading 42 3 6" xfId="11417"/>
    <cellStyle name="Heading 42 3 7" xfId="13751"/>
    <cellStyle name="Heading 42 3 8" xfId="9312"/>
    <cellStyle name="Heading 42 3 9" xfId="13888"/>
    <cellStyle name="Heading 42 4" xfId="8896"/>
    <cellStyle name="Heading 43" xfId="1448"/>
    <cellStyle name="Heading 43 2" xfId="3066"/>
    <cellStyle name="Heading 43 2 2" xfId="5793"/>
    <cellStyle name="Heading 43 2 2 10" xfId="18590"/>
    <cellStyle name="Heading 43 2 2 11" xfId="19369"/>
    <cellStyle name="Heading 43 2 2 12" xfId="20136"/>
    <cellStyle name="Heading 43 2 2 13" xfId="21164"/>
    <cellStyle name="Heading 43 2 2 14" xfId="22008"/>
    <cellStyle name="Heading 43 2 2 15" xfId="22753"/>
    <cellStyle name="Heading 43 2 2 16" xfId="23712"/>
    <cellStyle name="Heading 43 2 2 17" xfId="24410"/>
    <cellStyle name="Heading 43 2 2 18" xfId="25107"/>
    <cellStyle name="Heading 43 2 2 19" xfId="25752"/>
    <cellStyle name="Heading 43 2 2 2" xfId="10742"/>
    <cellStyle name="Heading 43 2 2 2 2" xfId="28917"/>
    <cellStyle name="Heading 43 2 2 2 3" xfId="34236"/>
    <cellStyle name="Heading 43 2 2 2 4" xfId="39600"/>
    <cellStyle name="Heading 43 2 2 20" xfId="26403"/>
    <cellStyle name="Heading 43 2 2 21" xfId="27239"/>
    <cellStyle name="Heading 43 2 2 22" xfId="32401"/>
    <cellStyle name="Heading 43 2 2 23" xfId="37632"/>
    <cellStyle name="Heading 43 2 2 3" xfId="11784"/>
    <cellStyle name="Heading 43 2 2 3 2" xfId="28918"/>
    <cellStyle name="Heading 43 2 2 3 3" xfId="35054"/>
    <cellStyle name="Heading 43 2 2 3 4" xfId="40525"/>
    <cellStyle name="Heading 43 2 2 4" xfId="12878"/>
    <cellStyle name="Heading 43 2 2 4 2" xfId="28919"/>
    <cellStyle name="Heading 43 2 2 4 3" xfId="36007"/>
    <cellStyle name="Heading 43 2 2 4 4" xfId="41478"/>
    <cellStyle name="Heading 43 2 2 5" xfId="12390"/>
    <cellStyle name="Heading 43 2 2 5 2" xfId="36969"/>
    <cellStyle name="Heading 43 2 2 5 3" xfId="42440"/>
    <cellStyle name="Heading 43 2 2 6" xfId="14792"/>
    <cellStyle name="Heading 43 2 2 7" xfId="15823"/>
    <cellStyle name="Heading 43 2 2 8" xfId="16614"/>
    <cellStyle name="Heading 43 2 2 9" xfId="17676"/>
    <cellStyle name="Heading 43 2 3" xfId="9692"/>
    <cellStyle name="Heading 43 3" xfId="4346"/>
    <cellStyle name="Heading 43 3 10" xfId="8997"/>
    <cellStyle name="Heading 43 3 11" xfId="13551"/>
    <cellStyle name="Heading 43 3 12" xfId="9633"/>
    <cellStyle name="Heading 43 3 13" xfId="6842"/>
    <cellStyle name="Heading 43 3 14" xfId="7839"/>
    <cellStyle name="Heading 43 3 15" xfId="7948"/>
    <cellStyle name="Heading 43 3 16" xfId="7693"/>
    <cellStyle name="Heading 43 3 17" xfId="21627"/>
    <cellStyle name="Heading 43 3 18" xfId="13465"/>
    <cellStyle name="Heading 43 3 19" xfId="22033"/>
    <cellStyle name="Heading 43 3 2" xfId="9535"/>
    <cellStyle name="Heading 43 3 2 2" xfId="28920"/>
    <cellStyle name="Heading 43 3 2 3" xfId="33558"/>
    <cellStyle name="Heading 43 3 2 4" xfId="38904"/>
    <cellStyle name="Heading 43 3 20" xfId="23301"/>
    <cellStyle name="Heading 43 3 21" xfId="26859"/>
    <cellStyle name="Heading 43 3 22" xfId="31676"/>
    <cellStyle name="Heading 43 3 23" xfId="31426"/>
    <cellStyle name="Heading 43 3 3" xfId="10451"/>
    <cellStyle name="Heading 43 3 3 2" xfId="28921"/>
    <cellStyle name="Heading 43 3 3 3" xfId="33014"/>
    <cellStyle name="Heading 43 3 3 4" xfId="38232"/>
    <cellStyle name="Heading 43 3 4" xfId="8975"/>
    <cellStyle name="Heading 43 3 4 2" xfId="28922"/>
    <cellStyle name="Heading 43 3 4 3" xfId="35536"/>
    <cellStyle name="Heading 43 3 4 4" xfId="41007"/>
    <cellStyle name="Heading 43 3 5" xfId="8124"/>
    <cellStyle name="Heading 43 3 5 2" xfId="33927"/>
    <cellStyle name="Heading 43 3 5 3" xfId="39273"/>
    <cellStyle name="Heading 43 3 6" xfId="13682"/>
    <cellStyle name="Heading 43 3 7" xfId="9689"/>
    <cellStyle name="Heading 43 3 8" xfId="7061"/>
    <cellStyle name="Heading 43 3 9" xfId="17161"/>
    <cellStyle name="Heading 43 4" xfId="7002"/>
    <cellStyle name="Heading 44" xfId="1449"/>
    <cellStyle name="Heading 44 2" xfId="3067"/>
    <cellStyle name="Heading 44 2 2" xfId="5794"/>
    <cellStyle name="Heading 44 2 2 10" xfId="18591"/>
    <cellStyle name="Heading 44 2 2 11" xfId="19370"/>
    <cellStyle name="Heading 44 2 2 12" xfId="20137"/>
    <cellStyle name="Heading 44 2 2 13" xfId="21165"/>
    <cellStyle name="Heading 44 2 2 14" xfId="22009"/>
    <cellStyle name="Heading 44 2 2 15" xfId="22754"/>
    <cellStyle name="Heading 44 2 2 16" xfId="23713"/>
    <cellStyle name="Heading 44 2 2 17" xfId="24411"/>
    <cellStyle name="Heading 44 2 2 18" xfId="25108"/>
    <cellStyle name="Heading 44 2 2 19" xfId="25753"/>
    <cellStyle name="Heading 44 2 2 2" xfId="10743"/>
    <cellStyle name="Heading 44 2 2 2 2" xfId="28923"/>
    <cellStyle name="Heading 44 2 2 2 3" xfId="34237"/>
    <cellStyle name="Heading 44 2 2 2 4" xfId="39601"/>
    <cellStyle name="Heading 44 2 2 20" xfId="26404"/>
    <cellStyle name="Heading 44 2 2 21" xfId="27240"/>
    <cellStyle name="Heading 44 2 2 22" xfId="32402"/>
    <cellStyle name="Heading 44 2 2 23" xfId="37633"/>
    <cellStyle name="Heading 44 2 2 3" xfId="11785"/>
    <cellStyle name="Heading 44 2 2 3 2" xfId="28924"/>
    <cellStyle name="Heading 44 2 2 3 3" xfId="35055"/>
    <cellStyle name="Heading 44 2 2 3 4" xfId="40526"/>
    <cellStyle name="Heading 44 2 2 4" xfId="12879"/>
    <cellStyle name="Heading 44 2 2 4 2" xfId="28925"/>
    <cellStyle name="Heading 44 2 2 4 3" xfId="36008"/>
    <cellStyle name="Heading 44 2 2 4 4" xfId="41479"/>
    <cellStyle name="Heading 44 2 2 5" xfId="10108"/>
    <cellStyle name="Heading 44 2 2 5 2" xfId="36970"/>
    <cellStyle name="Heading 44 2 2 5 3" xfId="42441"/>
    <cellStyle name="Heading 44 2 2 6" xfId="14793"/>
    <cellStyle name="Heading 44 2 2 7" xfId="15824"/>
    <cellStyle name="Heading 44 2 2 8" xfId="16615"/>
    <cellStyle name="Heading 44 2 2 9" xfId="17677"/>
    <cellStyle name="Heading 44 2 3" xfId="6676"/>
    <cellStyle name="Heading 44 3" xfId="4345"/>
    <cellStyle name="Heading 44 3 10" xfId="17777"/>
    <cellStyle name="Heading 44 3 11" xfId="13331"/>
    <cellStyle name="Heading 44 3 12" xfId="12333"/>
    <cellStyle name="Heading 44 3 13" xfId="8264"/>
    <cellStyle name="Heading 44 3 14" xfId="18631"/>
    <cellStyle name="Heading 44 3 15" xfId="22352"/>
    <cellStyle name="Heading 44 3 16" xfId="10246"/>
    <cellStyle name="Heading 44 3 17" xfId="8387"/>
    <cellStyle name="Heading 44 3 18" xfId="15470"/>
    <cellStyle name="Heading 44 3 19" xfId="19109"/>
    <cellStyle name="Heading 44 3 2" xfId="9534"/>
    <cellStyle name="Heading 44 3 2 2" xfId="28926"/>
    <cellStyle name="Heading 44 3 2 3" xfId="33557"/>
    <cellStyle name="Heading 44 3 2 4" xfId="38903"/>
    <cellStyle name="Heading 44 3 20" xfId="23742"/>
    <cellStyle name="Heading 44 3 21" xfId="13639"/>
    <cellStyle name="Heading 44 3 22" xfId="31675"/>
    <cellStyle name="Heading 44 3 23" xfId="31831"/>
    <cellStyle name="Heading 44 3 3" xfId="8757"/>
    <cellStyle name="Heading 44 3 3 2" xfId="28927"/>
    <cellStyle name="Heading 44 3 3 3" xfId="33695"/>
    <cellStyle name="Heading 44 3 3 4" xfId="39041"/>
    <cellStyle name="Heading 44 3 4" xfId="10014"/>
    <cellStyle name="Heading 44 3 4 2" xfId="28928"/>
    <cellStyle name="Heading 44 3 4 3" xfId="34720"/>
    <cellStyle name="Heading 44 3 4 4" xfId="40191"/>
    <cellStyle name="Heading 44 3 5" xfId="9839"/>
    <cellStyle name="Heading 44 3 5 2" xfId="33370"/>
    <cellStyle name="Heading 44 3 5 3" xfId="38716"/>
    <cellStyle name="Heading 44 3 6" xfId="14119"/>
    <cellStyle name="Heading 44 3 7" xfId="8578"/>
    <cellStyle name="Heading 44 3 8" xfId="9062"/>
    <cellStyle name="Heading 44 3 9" xfId="14204"/>
    <cellStyle name="Heading 44 4" xfId="7520"/>
    <cellStyle name="Heading 45" xfId="1450"/>
    <cellStyle name="Heading 45 2" xfId="3076"/>
    <cellStyle name="Heading 45 2 2" xfId="5803"/>
    <cellStyle name="Heading 45 2 2 10" xfId="18597"/>
    <cellStyle name="Heading 45 2 2 11" xfId="19374"/>
    <cellStyle name="Heading 45 2 2 12" xfId="20146"/>
    <cellStyle name="Heading 45 2 2 13" xfId="21169"/>
    <cellStyle name="Heading 45 2 2 14" xfId="22013"/>
    <cellStyle name="Heading 45 2 2 15" xfId="22763"/>
    <cellStyle name="Heading 45 2 2 16" xfId="23714"/>
    <cellStyle name="Heading 45 2 2 17" xfId="24414"/>
    <cellStyle name="Heading 45 2 2 18" xfId="25110"/>
    <cellStyle name="Heading 45 2 2 19" xfId="25754"/>
    <cellStyle name="Heading 45 2 2 2" xfId="10752"/>
    <cellStyle name="Heading 45 2 2 2 2" xfId="28929"/>
    <cellStyle name="Heading 45 2 2 2 3" xfId="34239"/>
    <cellStyle name="Heading 45 2 2 2 4" xfId="39610"/>
    <cellStyle name="Heading 45 2 2 20" xfId="26413"/>
    <cellStyle name="Heading 45 2 2 21" xfId="27241"/>
    <cellStyle name="Heading 45 2 2 22" xfId="32411"/>
    <cellStyle name="Heading 45 2 2 23" xfId="37642"/>
    <cellStyle name="Heading 45 2 2 3" xfId="11794"/>
    <cellStyle name="Heading 45 2 2 3 2" xfId="28930"/>
    <cellStyle name="Heading 45 2 2 3 3" xfId="35064"/>
    <cellStyle name="Heading 45 2 2 3 4" xfId="40535"/>
    <cellStyle name="Heading 45 2 2 4" xfId="12883"/>
    <cellStyle name="Heading 45 2 2 4 2" xfId="28931"/>
    <cellStyle name="Heading 45 2 2 4 3" xfId="36017"/>
    <cellStyle name="Heading 45 2 2 4 4" xfId="41488"/>
    <cellStyle name="Heading 45 2 2 5" xfId="7418"/>
    <cellStyle name="Heading 45 2 2 5 2" xfId="36971"/>
    <cellStyle name="Heading 45 2 2 5 3" xfId="42442"/>
    <cellStyle name="Heading 45 2 2 6" xfId="14802"/>
    <cellStyle name="Heading 45 2 2 7" xfId="15831"/>
    <cellStyle name="Heading 45 2 2 8" xfId="16624"/>
    <cellStyle name="Heading 45 2 2 9" xfId="17679"/>
    <cellStyle name="Heading 45 2 3" xfId="8569"/>
    <cellStyle name="Heading 45 3" xfId="4344"/>
    <cellStyle name="Heading 45 3 10" xfId="14433"/>
    <cellStyle name="Heading 45 3 11" xfId="18691"/>
    <cellStyle name="Heading 45 3 12" xfId="9146"/>
    <cellStyle name="Heading 45 3 13" xfId="20653"/>
    <cellStyle name="Heading 45 3 14" xfId="16034"/>
    <cellStyle name="Heading 45 3 15" xfId="11344"/>
    <cellStyle name="Heading 45 3 16" xfId="19031"/>
    <cellStyle name="Heading 45 3 17" xfId="7612"/>
    <cellStyle name="Heading 45 3 18" xfId="20717"/>
    <cellStyle name="Heading 45 3 19" xfId="9219"/>
    <cellStyle name="Heading 45 3 2" xfId="9533"/>
    <cellStyle name="Heading 45 3 2 2" xfId="28932"/>
    <cellStyle name="Heading 45 3 2 3" xfId="33556"/>
    <cellStyle name="Heading 45 3 2 4" xfId="38902"/>
    <cellStyle name="Heading 45 3 20" xfId="24434"/>
    <cellStyle name="Heading 45 3 21" xfId="11299"/>
    <cellStyle name="Heading 45 3 22" xfId="31674"/>
    <cellStyle name="Heading 45 3 23" xfId="31427"/>
    <cellStyle name="Heading 45 3 3" xfId="10450"/>
    <cellStyle name="Heading 45 3 3 2" xfId="28933"/>
    <cellStyle name="Heading 45 3 3 3" xfId="33697"/>
    <cellStyle name="Heading 45 3 3 4" xfId="39043"/>
    <cellStyle name="Heading 45 3 4" xfId="8259"/>
    <cellStyle name="Heading 45 3 4 2" xfId="28934"/>
    <cellStyle name="Heading 45 3 4 3" xfId="33301"/>
    <cellStyle name="Heading 45 3 4 4" xfId="38519"/>
    <cellStyle name="Heading 45 3 5" xfId="7834"/>
    <cellStyle name="Heading 45 3 5 2" xfId="32922"/>
    <cellStyle name="Heading 45 3 5 3" xfId="38140"/>
    <cellStyle name="Heading 45 3 6" xfId="13361"/>
    <cellStyle name="Heading 45 3 7" xfId="9932"/>
    <cellStyle name="Heading 45 3 8" xfId="13727"/>
    <cellStyle name="Heading 45 3 9" xfId="7610"/>
    <cellStyle name="Heading 45 4" xfId="7059"/>
    <cellStyle name="HEADING 46" xfId="1451"/>
    <cellStyle name="HEADING 46 2" xfId="4343"/>
    <cellStyle name="HEADING 47" xfId="1452"/>
    <cellStyle name="HEADING 47 2" xfId="4342"/>
    <cellStyle name="HEADING 48" xfId="1453"/>
    <cellStyle name="HEADING 48 2" xfId="4341"/>
    <cellStyle name="HEADING 49" xfId="4498"/>
    <cellStyle name="HEADING 5" xfId="1454"/>
    <cellStyle name="Heading 5 2" xfId="1455"/>
    <cellStyle name="Heading 5 2 2" xfId="3087"/>
    <cellStyle name="Heading 5 2 2 2" xfId="5814"/>
    <cellStyle name="Heading 5 2 2 2 10" xfId="18605"/>
    <cellStyle name="Heading 5 2 2 2 11" xfId="19383"/>
    <cellStyle name="Heading 5 2 2 2 12" xfId="20157"/>
    <cellStyle name="Heading 5 2 2 2 13" xfId="21174"/>
    <cellStyle name="Heading 5 2 2 2 14" xfId="22018"/>
    <cellStyle name="Heading 5 2 2 2 15" xfId="22774"/>
    <cellStyle name="Heading 5 2 2 2 16" xfId="23720"/>
    <cellStyle name="Heading 5 2 2 2 17" xfId="24419"/>
    <cellStyle name="Heading 5 2 2 2 18" xfId="25114"/>
    <cellStyle name="Heading 5 2 2 2 19" xfId="25758"/>
    <cellStyle name="Heading 5 2 2 2 2" xfId="10763"/>
    <cellStyle name="Heading 5 2 2 2 2 2" xfId="28935"/>
    <cellStyle name="Heading 5 2 2 2 2 3" xfId="34243"/>
    <cellStyle name="Heading 5 2 2 2 2 4" xfId="39621"/>
    <cellStyle name="Heading 5 2 2 2 20" xfId="26424"/>
    <cellStyle name="Heading 5 2 2 2 21" xfId="27245"/>
    <cellStyle name="Heading 5 2 2 2 22" xfId="32422"/>
    <cellStyle name="Heading 5 2 2 2 23" xfId="37653"/>
    <cellStyle name="Heading 5 2 2 2 3" xfId="11805"/>
    <cellStyle name="Heading 5 2 2 2 3 2" xfId="28936"/>
    <cellStyle name="Heading 5 2 2 2 3 3" xfId="35075"/>
    <cellStyle name="Heading 5 2 2 2 3 4" xfId="40546"/>
    <cellStyle name="Heading 5 2 2 2 4" xfId="12889"/>
    <cellStyle name="Heading 5 2 2 2 4 2" xfId="28937"/>
    <cellStyle name="Heading 5 2 2 2 4 3" xfId="36028"/>
    <cellStyle name="Heading 5 2 2 2 4 4" xfId="41499"/>
    <cellStyle name="Heading 5 2 2 2 5" xfId="9730"/>
    <cellStyle name="Heading 5 2 2 2 5 2" xfId="36975"/>
    <cellStyle name="Heading 5 2 2 2 5 3" xfId="42446"/>
    <cellStyle name="Heading 5 2 2 2 6" xfId="14813"/>
    <cellStyle name="Heading 5 2 2 2 7" xfId="15837"/>
    <cellStyle name="Heading 5 2 2 2 8" xfId="16635"/>
    <cellStyle name="Heading 5 2 2 2 9" xfId="17686"/>
    <cellStyle name="Heading 5 2 2 3" xfId="9540"/>
    <cellStyle name="Heading 5 2 3" xfId="4339"/>
    <cellStyle name="Heading 5 2 3 10" xfId="17789"/>
    <cellStyle name="Heading 5 2 3 11" xfId="7228"/>
    <cellStyle name="Heading 5 2 3 12" xfId="19252"/>
    <cellStyle name="Heading 5 2 3 13" xfId="6793"/>
    <cellStyle name="Heading 5 2 3 14" xfId="21264"/>
    <cellStyle name="Heading 5 2 3 15" xfId="22096"/>
    <cellStyle name="Heading 5 2 3 16" xfId="7417"/>
    <cellStyle name="Heading 5 2 3 17" xfId="8317"/>
    <cellStyle name="Heading 5 2 3 18" xfId="20480"/>
    <cellStyle name="Heading 5 2 3 19" xfId="18237"/>
    <cellStyle name="Heading 5 2 3 2" xfId="9530"/>
    <cellStyle name="Heading 5 2 3 2 2" xfId="28938"/>
    <cellStyle name="Heading 5 2 3 2 3" xfId="33555"/>
    <cellStyle name="Heading 5 2 3 2 4" xfId="38901"/>
    <cellStyle name="Heading 5 2 3 20" xfId="24514"/>
    <cellStyle name="Heading 5 2 3 21" xfId="10194"/>
    <cellStyle name="Heading 5 2 3 22" xfId="31673"/>
    <cellStyle name="Heading 5 2 3 23" xfId="31830"/>
    <cellStyle name="Heading 5 2 3 3" xfId="11169"/>
    <cellStyle name="Heading 5 2 3 3 2" xfId="28939"/>
    <cellStyle name="Heading 5 2 3 3 3" xfId="32889"/>
    <cellStyle name="Heading 5 2 3 3 4" xfId="38107"/>
    <cellStyle name="Heading 5 2 3 4" xfId="12343"/>
    <cellStyle name="Heading 5 2 3 4 2" xfId="28940"/>
    <cellStyle name="Heading 5 2 3 4 3" xfId="33776"/>
    <cellStyle name="Heading 5 2 3 4 4" xfId="39122"/>
    <cellStyle name="Heading 5 2 3 5" xfId="9838"/>
    <cellStyle name="Heading 5 2 3 5 2" xfId="33367"/>
    <cellStyle name="Heading 5 2 3 5 3" xfId="38713"/>
    <cellStyle name="Heading 5 2 3 6" xfId="9482"/>
    <cellStyle name="Heading 5 2 3 7" xfId="13599"/>
    <cellStyle name="Heading 5 2 3 8" xfId="7001"/>
    <cellStyle name="Heading 5 2 3 9" xfId="7044"/>
    <cellStyle name="Heading 5 2 4" xfId="8292"/>
    <cellStyle name="Heading 5 3" xfId="1456"/>
    <cellStyle name="Heading 5 3 2" xfId="3088"/>
    <cellStyle name="Heading 5 3 2 2" xfId="5815"/>
    <cellStyle name="Heading 5 3 2 2 10" xfId="18606"/>
    <cellStyle name="Heading 5 3 2 2 11" xfId="19384"/>
    <cellStyle name="Heading 5 3 2 2 12" xfId="20158"/>
    <cellStyle name="Heading 5 3 2 2 13" xfId="21175"/>
    <cellStyle name="Heading 5 3 2 2 14" xfId="22019"/>
    <cellStyle name="Heading 5 3 2 2 15" xfId="22775"/>
    <cellStyle name="Heading 5 3 2 2 16" xfId="23721"/>
    <cellStyle name="Heading 5 3 2 2 17" xfId="24420"/>
    <cellStyle name="Heading 5 3 2 2 18" xfId="25115"/>
    <cellStyle name="Heading 5 3 2 2 19" xfId="25759"/>
    <cellStyle name="Heading 5 3 2 2 2" xfId="10764"/>
    <cellStyle name="Heading 5 3 2 2 2 2" xfId="28941"/>
    <cellStyle name="Heading 5 3 2 2 2 3" xfId="34244"/>
    <cellStyle name="Heading 5 3 2 2 2 4" xfId="39622"/>
    <cellStyle name="Heading 5 3 2 2 20" xfId="26425"/>
    <cellStyle name="Heading 5 3 2 2 21" xfId="27246"/>
    <cellStyle name="Heading 5 3 2 2 22" xfId="32423"/>
    <cellStyle name="Heading 5 3 2 2 23" xfId="37654"/>
    <cellStyle name="Heading 5 3 2 2 3" xfId="11806"/>
    <cellStyle name="Heading 5 3 2 2 3 2" xfId="28942"/>
    <cellStyle name="Heading 5 3 2 2 3 3" xfId="35076"/>
    <cellStyle name="Heading 5 3 2 2 3 4" xfId="40547"/>
    <cellStyle name="Heading 5 3 2 2 4" xfId="12890"/>
    <cellStyle name="Heading 5 3 2 2 4 2" xfId="28943"/>
    <cellStyle name="Heading 5 3 2 2 4 3" xfId="36029"/>
    <cellStyle name="Heading 5 3 2 2 4 4" xfId="41500"/>
    <cellStyle name="Heading 5 3 2 2 5" xfId="8464"/>
    <cellStyle name="Heading 5 3 2 2 5 2" xfId="36976"/>
    <cellStyle name="Heading 5 3 2 2 5 3" xfId="42447"/>
    <cellStyle name="Heading 5 3 2 2 6" xfId="14814"/>
    <cellStyle name="Heading 5 3 2 2 7" xfId="15838"/>
    <cellStyle name="Heading 5 3 2 2 8" xfId="16636"/>
    <cellStyle name="Heading 5 3 2 2 9" xfId="17687"/>
    <cellStyle name="Heading 5 3 2 3" xfId="9544"/>
    <cellStyle name="Heading 5 3 3" xfId="4338"/>
    <cellStyle name="Heading 5 3 3 10" xfId="16498"/>
    <cellStyle name="Heading 5 3 3 11" xfId="14070"/>
    <cellStyle name="Heading 5 3 3 12" xfId="10364"/>
    <cellStyle name="Heading 5 3 3 13" xfId="6483"/>
    <cellStyle name="Heading 5 3 3 14" xfId="9068"/>
    <cellStyle name="Heading 5 3 3 15" xfId="7015"/>
    <cellStyle name="Heading 5 3 3 16" xfId="9108"/>
    <cellStyle name="Heading 5 3 3 17" xfId="20853"/>
    <cellStyle name="Heading 5 3 3 18" xfId="7174"/>
    <cellStyle name="Heading 5 3 3 19" xfId="14055"/>
    <cellStyle name="Heading 5 3 3 2" xfId="9529"/>
    <cellStyle name="Heading 5 3 3 2 2" xfId="28944"/>
    <cellStyle name="Heading 5 3 3 2 3" xfId="33554"/>
    <cellStyle name="Heading 5 3 3 2 4" xfId="38900"/>
    <cellStyle name="Heading 5 3 3 20" xfId="9162"/>
    <cellStyle name="Heading 5 3 3 21" xfId="13090"/>
    <cellStyle name="Heading 5 3 3 22" xfId="31672"/>
    <cellStyle name="Heading 5 3 3 23" xfId="31428"/>
    <cellStyle name="Heading 5 3 3 3" xfId="6877"/>
    <cellStyle name="Heading 5 3 3 3 2" xfId="28945"/>
    <cellStyle name="Heading 5 3 3 3 3" xfId="33015"/>
    <cellStyle name="Heading 5 3 3 3 4" xfId="38233"/>
    <cellStyle name="Heading 5 3 3 4" xfId="11433"/>
    <cellStyle name="Heading 5 3 3 4 2" xfId="28946"/>
    <cellStyle name="Heading 5 3 3 4 3" xfId="33238"/>
    <cellStyle name="Heading 5 3 3 4 4" xfId="38456"/>
    <cellStyle name="Heading 5 3 3 5" xfId="7832"/>
    <cellStyle name="Heading 5 3 3 5 2" xfId="32923"/>
    <cellStyle name="Heading 5 3 3 5 3" xfId="38141"/>
    <cellStyle name="Heading 5 3 3 6" xfId="8906"/>
    <cellStyle name="Heading 5 3 3 7" xfId="7065"/>
    <cellStyle name="Heading 5 3 3 8" xfId="12661"/>
    <cellStyle name="Heading 5 3 3 9" xfId="9121"/>
    <cellStyle name="Heading 5 3 4" xfId="7053"/>
    <cellStyle name="HEADING 5 4" xfId="4340"/>
    <cellStyle name="HEADING 5 5" xfId="5299"/>
    <cellStyle name="HEADING 50" xfId="5281"/>
    <cellStyle name="HEADING 6" xfId="1457"/>
    <cellStyle name="HEADING 6 2" xfId="4337"/>
    <cellStyle name="HEADING 7" xfId="1458"/>
    <cellStyle name="HEADING 7 2" xfId="4336"/>
    <cellStyle name="HEADING 8" xfId="1459"/>
    <cellStyle name="HEADING 8 2" xfId="4335"/>
    <cellStyle name="HEADING 9" xfId="1460"/>
    <cellStyle name="HEADING 9 2" xfId="4334"/>
    <cellStyle name="Heading Left" xfId="1461"/>
    <cellStyle name="Heading Right" xfId="1462"/>
    <cellStyle name="Heading1" xfId="129"/>
    <cellStyle name="Heading2" xfId="1463"/>
    <cellStyle name="HeadingS" xfId="1464"/>
    <cellStyle name="HeadingS 2" xfId="4322"/>
    <cellStyle name="HEADINGSTOP" xfId="1465"/>
    <cellStyle name="HEADINGSTOP 2" xfId="4321"/>
    <cellStyle name="HeadlineStyle" xfId="1466"/>
    <cellStyle name="HeadlineStyle 2" xfId="1467"/>
    <cellStyle name="HeadlineStyle 2 2" xfId="4313"/>
    <cellStyle name="HeadlineStyle 3" xfId="4315"/>
    <cellStyle name="HeadlineStyleJustified" xfId="1468"/>
    <cellStyle name="HeadlineStyleJustified 2" xfId="1469"/>
    <cellStyle name="HeadlineStyleJustified 2 2" xfId="4311"/>
    <cellStyle name="HeadlineStyleJustified 3" xfId="4312"/>
    <cellStyle name="HIGHLIGHT" xfId="1470"/>
    <cellStyle name="HIGHLIGHT 2" xfId="1471"/>
    <cellStyle name="HIGHLIGHT 2 2" xfId="4309"/>
    <cellStyle name="HIGHLIGHT 3" xfId="4310"/>
    <cellStyle name="HSBC Input Number 2" xfId="130"/>
    <cellStyle name="HSBC Report Total Main" xfId="131"/>
    <cellStyle name="HSBC Report Total Main 2" xfId="3341"/>
    <cellStyle name="HSBC Report Total Main 2 2" xfId="6025"/>
    <cellStyle name="HSBC Report Total Main 2 2 10" xfId="18771"/>
    <cellStyle name="HSBC Report Total Main 2 2 11" xfId="19545"/>
    <cellStyle name="HSBC Report Total Main 2 2 12" xfId="20361"/>
    <cellStyle name="HSBC Report Total Main 2 2 13" xfId="21323"/>
    <cellStyle name="HSBC Report Total Main 2 2 14" xfId="22169"/>
    <cellStyle name="HSBC Report Total Main 2 2 15" xfId="22978"/>
    <cellStyle name="HSBC Report Total Main 2 2 16" xfId="23863"/>
    <cellStyle name="HSBC Report Total Main 2 2 17" xfId="24559"/>
    <cellStyle name="HSBC Report Total Main 2 2 18" xfId="25243"/>
    <cellStyle name="HSBC Report Total Main 2 2 19" xfId="25893"/>
    <cellStyle name="HSBC Report Total Main 2 2 2" xfId="10974"/>
    <cellStyle name="HSBC Report Total Main 2 2 2 2" xfId="28947"/>
    <cellStyle name="HSBC Report Total Main 2 2 2 3" xfId="34365"/>
    <cellStyle name="HSBC Report Total Main 2 2 2 4" xfId="39816"/>
    <cellStyle name="HSBC Report Total Main 2 2 20" xfId="26619"/>
    <cellStyle name="HSBC Report Total Main 2 2 21" xfId="27351"/>
    <cellStyle name="HSBC Report Total Main 2 2 22" xfId="32621"/>
    <cellStyle name="HSBC Report Total Main 2 2 23" xfId="37853"/>
    <cellStyle name="HSBC Report Total Main 2 2 3" xfId="12014"/>
    <cellStyle name="HSBC Report Total Main 2 2 3 2" xfId="28948"/>
    <cellStyle name="HSBC Report Total Main 2 2 3 3" xfId="35278"/>
    <cellStyle name="HSBC Report Total Main 2 2 3 4" xfId="40749"/>
    <cellStyle name="HSBC Report Total Main 2 2 4" xfId="13061"/>
    <cellStyle name="HSBC Report Total Main 2 2 4 2" xfId="28949"/>
    <cellStyle name="HSBC Report Total Main 2 2 4 3" xfId="36231"/>
    <cellStyle name="HSBC Report Total Main 2 2 4 4" xfId="41702"/>
    <cellStyle name="HSBC Report Total Main 2 2 5" xfId="12297"/>
    <cellStyle name="HSBC Report Total Main 2 2 5 2" xfId="37087"/>
    <cellStyle name="HSBC Report Total Main 2 2 5 3" xfId="42558"/>
    <cellStyle name="HSBC Report Total Main 2 2 6" xfId="15021"/>
    <cellStyle name="HSBC Report Total Main 2 2 7" xfId="16008"/>
    <cellStyle name="HSBC Report Total Main 2 2 8" xfId="16844"/>
    <cellStyle name="HSBC Report Total Main 2 2 9" xfId="17848"/>
    <cellStyle name="HSBC Report Total Main 3" xfId="5186"/>
    <cellStyle name="HSBC Report Total Main 3 10" xfId="17139"/>
    <cellStyle name="HSBC Report Total Main 3 11" xfId="16134"/>
    <cellStyle name="HSBC Report Total Main 3 12" xfId="9604"/>
    <cellStyle name="HSBC Report Total Main 3 13" xfId="20689"/>
    <cellStyle name="HSBC Report Total Main 3 14" xfId="12292"/>
    <cellStyle name="HSBC Report Total Main 3 15" xfId="8862"/>
    <cellStyle name="HSBC Report Total Main 3 16" xfId="19866"/>
    <cellStyle name="HSBC Report Total Main 3 17" xfId="6505"/>
    <cellStyle name="HSBC Report Total Main 3 18" xfId="23298"/>
    <cellStyle name="HSBC Report Total Main 3 19" xfId="8025"/>
    <cellStyle name="HSBC Report Total Main 3 2" xfId="10196"/>
    <cellStyle name="HSBC Report Total Main 3 2 2" xfId="28950"/>
    <cellStyle name="HSBC Report Total Main 3 2 3" xfId="33838"/>
    <cellStyle name="HSBC Report Total Main 3 2 4" xfId="39184"/>
    <cellStyle name="HSBC Report Total Main 3 20" xfId="8701"/>
    <cellStyle name="HSBC Report Total Main 3 21" xfId="12393"/>
    <cellStyle name="HSBC Report Total Main 3 22" xfId="31975"/>
    <cellStyle name="HSBC Report Total Main 3 23" xfId="31886"/>
    <cellStyle name="HSBC Report Total Main 3 3" xfId="10135"/>
    <cellStyle name="HSBC Report Total Main 3 3 2" xfId="28951"/>
    <cellStyle name="HSBC Report Total Main 3 3 3" xfId="32901"/>
    <cellStyle name="HSBC Report Total Main 3 3 4" xfId="38119"/>
    <cellStyle name="HSBC Report Total Main 3 4" xfId="10221"/>
    <cellStyle name="HSBC Report Total Main 3 4 2" xfId="28952"/>
    <cellStyle name="HSBC Report Total Main 3 4 3" xfId="32902"/>
    <cellStyle name="HSBC Report Total Main 3 4 4" xfId="38120"/>
    <cellStyle name="HSBC Report Total Main 3 5" xfId="10089"/>
    <cellStyle name="HSBC Report Total Main 3 5 2" xfId="36574"/>
    <cellStyle name="HSBC Report Total Main 3 5 3" xfId="42045"/>
    <cellStyle name="HSBC Report Total Main 3 6" xfId="9345"/>
    <cellStyle name="HSBC Report Total Main 3 7" xfId="8261"/>
    <cellStyle name="HSBC Report Total Main 3 8" xfId="7833"/>
    <cellStyle name="HSBC Report Total Main 3 9" xfId="7255"/>
    <cellStyle name="Hyperlink 10" xfId="3305"/>
    <cellStyle name="Hyperlink 11" xfId="3303"/>
    <cellStyle name="Hyperlink 12" xfId="3301"/>
    <cellStyle name="Hyperlink 13" xfId="3299"/>
    <cellStyle name="Hyperlink 14" xfId="3297"/>
    <cellStyle name="Hyperlink 15" xfId="3295"/>
    <cellStyle name="Hyperlink 16" xfId="3293"/>
    <cellStyle name="Hyperlink 17" xfId="3291"/>
    <cellStyle name="Hyperlink 18" xfId="3289"/>
    <cellStyle name="Hyperlink 19" xfId="3287"/>
    <cellStyle name="Hyperlink 2" xfId="133"/>
    <cellStyle name="Hyperlink 2 2" xfId="5184"/>
    <cellStyle name="Hyperlink 20" xfId="3285"/>
    <cellStyle name="Hyperlink 21" xfId="3283"/>
    <cellStyle name="Hyperlink 22" xfId="3281"/>
    <cellStyle name="Hyperlink 23" xfId="3279"/>
    <cellStyle name="Hyperlink 24" xfId="3277"/>
    <cellStyle name="Hyperlink 25" xfId="3275"/>
    <cellStyle name="Hyperlink 26" xfId="3273"/>
    <cellStyle name="Hyperlink 27" xfId="5187"/>
    <cellStyle name="Hyperlink 3" xfId="3319"/>
    <cellStyle name="Hyperlink 4" xfId="3317"/>
    <cellStyle name="Hyperlink 5" xfId="3315"/>
    <cellStyle name="Hyperlink 6" xfId="3313"/>
    <cellStyle name="Hyperlink 7" xfId="3311"/>
    <cellStyle name="Hyperlink 8" xfId="3309"/>
    <cellStyle name="Hyperlink 9" xfId="3307"/>
    <cellStyle name="IncomeStatement" xfId="1472"/>
    <cellStyle name="Indented_Margin_Text" xfId="1473"/>
    <cellStyle name="Input % [1]" xfId="1474"/>
    <cellStyle name="Input % [2]" xfId="1475"/>
    <cellStyle name="Input [0]" xfId="1476"/>
    <cellStyle name="Input [0] 2" xfId="1477"/>
    <cellStyle name="Input [0] 2 2" xfId="4308"/>
    <cellStyle name="Input [yellow]" xfId="1478"/>
    <cellStyle name="Input [yellow] 2" xfId="1479"/>
    <cellStyle name="Input [yellow] 2 2" xfId="3093"/>
    <cellStyle name="Input [yellow] 2 2 2" xfId="5820"/>
    <cellStyle name="Input [yellow] 2 2 2 10" xfId="18611"/>
    <cellStyle name="Input [yellow] 2 2 2 11" xfId="19388"/>
    <cellStyle name="Input [yellow] 2 2 2 12" xfId="20163"/>
    <cellStyle name="Input [yellow] 2 2 2 13" xfId="21179"/>
    <cellStyle name="Input [yellow] 2 2 2 14" xfId="22023"/>
    <cellStyle name="Input [yellow] 2 2 2 15" xfId="22780"/>
    <cellStyle name="Input [yellow] 2 2 2 16" xfId="23725"/>
    <cellStyle name="Input [yellow] 2 2 2 17" xfId="24424"/>
    <cellStyle name="Input [yellow] 2 2 2 18" xfId="25120"/>
    <cellStyle name="Input [yellow] 2 2 2 19" xfId="25763"/>
    <cellStyle name="Input [yellow] 2 2 2 2" xfId="10769"/>
    <cellStyle name="Input [yellow] 2 2 2 2 2" xfId="28953"/>
    <cellStyle name="Input [yellow] 2 2 2 2 3" xfId="34248"/>
    <cellStyle name="Input [yellow] 2 2 2 2 4" xfId="39627"/>
    <cellStyle name="Input [yellow] 2 2 2 20" xfId="26430"/>
    <cellStyle name="Input [yellow] 2 2 2 21" xfId="27250"/>
    <cellStyle name="Input [yellow] 2 2 2 22" xfId="32428"/>
    <cellStyle name="Input [yellow] 2 2 2 23" xfId="37659"/>
    <cellStyle name="Input [yellow] 2 2 2 3" xfId="11811"/>
    <cellStyle name="Input [yellow] 2 2 2 3 2" xfId="28954"/>
    <cellStyle name="Input [yellow] 2 2 2 3 3" xfId="35081"/>
    <cellStyle name="Input [yellow] 2 2 2 3 4" xfId="40552"/>
    <cellStyle name="Input [yellow] 2 2 2 4" xfId="12894"/>
    <cellStyle name="Input [yellow] 2 2 2 4 2" xfId="28955"/>
    <cellStyle name="Input [yellow] 2 2 2 4 3" xfId="36034"/>
    <cellStyle name="Input [yellow] 2 2 2 4 4" xfId="41505"/>
    <cellStyle name="Input [yellow] 2 2 2 5" xfId="8039"/>
    <cellStyle name="Input [yellow] 2 2 2 5 2" xfId="36980"/>
    <cellStyle name="Input [yellow] 2 2 2 5 3" xfId="42451"/>
    <cellStyle name="Input [yellow] 2 2 2 6" xfId="14819"/>
    <cellStyle name="Input [yellow] 2 2 2 7" xfId="15843"/>
    <cellStyle name="Input [yellow] 2 2 2 8" xfId="16641"/>
    <cellStyle name="Input [yellow] 2 2 2 9" xfId="17691"/>
    <cellStyle name="Input [yellow] 2 2 3" xfId="9284"/>
    <cellStyle name="Input [yellow] 2 3" xfId="4306"/>
    <cellStyle name="Input [yellow] 2 3 10" xfId="17781"/>
    <cellStyle name="Input [yellow] 2 3 11" xfId="17321"/>
    <cellStyle name="Input [yellow] 2 3 12" xfId="9303"/>
    <cellStyle name="Input [yellow] 2 3 13" xfId="20657"/>
    <cellStyle name="Input [yellow] 2 3 14" xfId="21263"/>
    <cellStyle name="Input [yellow] 2 3 15" xfId="15961"/>
    <cellStyle name="Input [yellow] 2 3 16" xfId="13897"/>
    <cellStyle name="Input [yellow] 2 3 17" xfId="7176"/>
    <cellStyle name="Input [yellow] 2 3 18" xfId="8017"/>
    <cellStyle name="Input [yellow] 2 3 19" xfId="17765"/>
    <cellStyle name="Input [yellow] 2 3 2" xfId="9504"/>
    <cellStyle name="Input [yellow] 2 3 2 2" xfId="28956"/>
    <cellStyle name="Input [yellow] 2 3 2 3" xfId="33546"/>
    <cellStyle name="Input [yellow] 2 3 2 4" xfId="38892"/>
    <cellStyle name="Input [yellow] 2 3 20" xfId="10043"/>
    <cellStyle name="Input [yellow] 2 3 21" xfId="6688"/>
    <cellStyle name="Input [yellow] 2 3 22" xfId="31653"/>
    <cellStyle name="Input [yellow] 2 3 23" xfId="31819"/>
    <cellStyle name="Input [yellow] 2 3 3" xfId="8736"/>
    <cellStyle name="Input [yellow] 2 3 3 2" xfId="28957"/>
    <cellStyle name="Input [yellow] 2 3 3 3" xfId="33023"/>
    <cellStyle name="Input [yellow] 2 3 3 4" xfId="38241"/>
    <cellStyle name="Input [yellow] 2 3 4" xfId="8981"/>
    <cellStyle name="Input [yellow] 2 3 4 2" xfId="28958"/>
    <cellStyle name="Input [yellow] 2 3 4 3" xfId="33416"/>
    <cellStyle name="Input [yellow] 2 3 4 4" xfId="38762"/>
    <cellStyle name="Input [yellow] 2 3 5" xfId="7829"/>
    <cellStyle name="Input [yellow] 2 3 5 2" xfId="33293"/>
    <cellStyle name="Input [yellow] 2 3 5 3" xfId="38511"/>
    <cellStyle name="Input [yellow] 2 3 6" xfId="9596"/>
    <cellStyle name="Input [yellow] 2 3 7" xfId="6780"/>
    <cellStyle name="Input [yellow] 2 3 8" xfId="12949"/>
    <cellStyle name="Input [yellow] 2 3 9" xfId="8918"/>
    <cellStyle name="Input [yellow] 2 4" xfId="6490"/>
    <cellStyle name="Input [yellow] 3" xfId="3092"/>
    <cellStyle name="Input [yellow] 3 2" xfId="5819"/>
    <cellStyle name="Input [yellow] 3 2 10" xfId="18610"/>
    <cellStyle name="Input [yellow] 3 2 11" xfId="19387"/>
    <cellStyle name="Input [yellow] 3 2 12" xfId="20162"/>
    <cellStyle name="Input [yellow] 3 2 13" xfId="21178"/>
    <cellStyle name="Input [yellow] 3 2 14" xfId="22022"/>
    <cellStyle name="Input [yellow] 3 2 15" xfId="22779"/>
    <cellStyle name="Input [yellow] 3 2 16" xfId="23724"/>
    <cellStyle name="Input [yellow] 3 2 17" xfId="24423"/>
    <cellStyle name="Input [yellow] 3 2 18" xfId="25119"/>
    <cellStyle name="Input [yellow] 3 2 19" xfId="25762"/>
    <cellStyle name="Input [yellow] 3 2 2" xfId="10768"/>
    <cellStyle name="Input [yellow] 3 2 2 2" xfId="28959"/>
    <cellStyle name="Input [yellow] 3 2 2 3" xfId="34247"/>
    <cellStyle name="Input [yellow] 3 2 2 4" xfId="39626"/>
    <cellStyle name="Input [yellow] 3 2 20" xfId="26429"/>
    <cellStyle name="Input [yellow] 3 2 21" xfId="27249"/>
    <cellStyle name="Input [yellow] 3 2 22" xfId="32427"/>
    <cellStyle name="Input [yellow] 3 2 23" xfId="37658"/>
    <cellStyle name="Input [yellow] 3 2 3" xfId="11810"/>
    <cellStyle name="Input [yellow] 3 2 3 2" xfId="28960"/>
    <cellStyle name="Input [yellow] 3 2 3 3" xfId="35080"/>
    <cellStyle name="Input [yellow] 3 2 3 4" xfId="40551"/>
    <cellStyle name="Input [yellow] 3 2 4" xfId="12893"/>
    <cellStyle name="Input [yellow] 3 2 4 2" xfId="28961"/>
    <cellStyle name="Input [yellow] 3 2 4 3" xfId="36033"/>
    <cellStyle name="Input [yellow] 3 2 4 4" xfId="41504"/>
    <cellStyle name="Input [yellow] 3 2 5" xfId="12537"/>
    <cellStyle name="Input [yellow] 3 2 5 2" xfId="36979"/>
    <cellStyle name="Input [yellow] 3 2 5 3" xfId="42450"/>
    <cellStyle name="Input [yellow] 3 2 6" xfId="14818"/>
    <cellStyle name="Input [yellow] 3 2 7" xfId="15842"/>
    <cellStyle name="Input [yellow] 3 2 8" xfId="16640"/>
    <cellStyle name="Input [yellow] 3 2 9" xfId="17690"/>
    <cellStyle name="Input [yellow] 3 3" xfId="9915"/>
    <cellStyle name="Input [yellow] 4" xfId="4307"/>
    <cellStyle name="Input [yellow] 4 10" xfId="13504"/>
    <cellStyle name="Input [yellow] 4 11" xfId="7074"/>
    <cellStyle name="Input [yellow] 4 12" xfId="9275"/>
    <cellStyle name="Input [yellow] 4 13" xfId="15047"/>
    <cellStyle name="Input [yellow] 4 14" xfId="7687"/>
    <cellStyle name="Input [yellow] 4 15" xfId="20627"/>
    <cellStyle name="Input [yellow] 4 16" xfId="16278"/>
    <cellStyle name="Input [yellow] 4 17" xfId="17809"/>
    <cellStyle name="Input [yellow] 4 18" xfId="20829"/>
    <cellStyle name="Input [yellow] 4 19" xfId="23820"/>
    <cellStyle name="Input [yellow] 4 2" xfId="9505"/>
    <cellStyle name="Input [yellow] 4 2 2" xfId="28962"/>
    <cellStyle name="Input [yellow] 4 2 3" xfId="33547"/>
    <cellStyle name="Input [yellow] 4 2 4" xfId="38893"/>
    <cellStyle name="Input [yellow] 4 20" xfId="6460"/>
    <cellStyle name="Input [yellow] 4 21" xfId="13961"/>
    <cellStyle name="Input [yellow] 4 22" xfId="31654"/>
    <cellStyle name="Input [yellow] 4 23" xfId="31435"/>
    <cellStyle name="Input [yellow] 4 3" xfId="6894"/>
    <cellStyle name="Input [yellow] 4 3 2" xfId="28963"/>
    <cellStyle name="Input [yellow] 4 3 3" xfId="33687"/>
    <cellStyle name="Input [yellow] 4 3 4" xfId="39033"/>
    <cellStyle name="Input [yellow] 4 4" xfId="8983"/>
    <cellStyle name="Input [yellow] 4 4 2" xfId="28964"/>
    <cellStyle name="Input [yellow] 4 4 3" xfId="33230"/>
    <cellStyle name="Input [yellow] 4 4 4" xfId="38448"/>
    <cellStyle name="Input [yellow] 4 5" xfId="8130"/>
    <cellStyle name="Input [yellow] 4 5 2" xfId="33354"/>
    <cellStyle name="Input [yellow] 4 5 3" xfId="38700"/>
    <cellStyle name="Input [yellow] 4 6" xfId="14285"/>
    <cellStyle name="Input [yellow] 4 7" xfId="8444"/>
    <cellStyle name="Input [yellow] 4 8" xfId="13399"/>
    <cellStyle name="Input [yellow] 4 9" xfId="15852"/>
    <cellStyle name="Input [yellow] 5" xfId="6736"/>
    <cellStyle name="Input 10" xfId="1480"/>
    <cellStyle name="Input 10 10" xfId="3060"/>
    <cellStyle name="Input 10 10 2" xfId="5787"/>
    <cellStyle name="Input 10 10 2 10" xfId="18585"/>
    <cellStyle name="Input 10 10 2 11" xfId="19365"/>
    <cellStyle name="Input 10 10 2 12" xfId="20130"/>
    <cellStyle name="Input 10 10 2 13" xfId="21160"/>
    <cellStyle name="Input 10 10 2 14" xfId="22004"/>
    <cellStyle name="Input 10 10 2 15" xfId="22747"/>
    <cellStyle name="Input 10 10 2 16" xfId="23707"/>
    <cellStyle name="Input 10 10 2 17" xfId="24406"/>
    <cellStyle name="Input 10 10 2 18" xfId="25103"/>
    <cellStyle name="Input 10 10 2 19" xfId="25748"/>
    <cellStyle name="Input 10 10 2 2" xfId="10736"/>
    <cellStyle name="Input 10 10 2 2 2" xfId="28965"/>
    <cellStyle name="Input 10 10 2 2 3" xfId="34232"/>
    <cellStyle name="Input 10 10 2 2 4" xfId="39594"/>
    <cellStyle name="Input 10 10 2 20" xfId="26397"/>
    <cellStyle name="Input 10 10 2 21" xfId="27235"/>
    <cellStyle name="Input 10 10 2 22" xfId="32395"/>
    <cellStyle name="Input 10 10 2 23" xfId="37626"/>
    <cellStyle name="Input 10 10 2 3" xfId="11778"/>
    <cellStyle name="Input 10 10 2 3 2" xfId="28966"/>
    <cellStyle name="Input 10 10 2 3 3" xfId="35048"/>
    <cellStyle name="Input 10 10 2 3 4" xfId="40519"/>
    <cellStyle name="Input 10 10 2 4" xfId="12872"/>
    <cellStyle name="Input 10 10 2 4 2" xfId="28967"/>
    <cellStyle name="Input 10 10 2 4 3" xfId="36001"/>
    <cellStyle name="Input 10 10 2 4 4" xfId="41472"/>
    <cellStyle name="Input 10 10 2 5" xfId="8003"/>
    <cellStyle name="Input 10 10 2 5 2" xfId="36965"/>
    <cellStyle name="Input 10 10 2 5 3" xfId="42436"/>
    <cellStyle name="Input 10 10 2 6" xfId="14786"/>
    <cellStyle name="Input 10 10 2 7" xfId="15819"/>
    <cellStyle name="Input 10 10 2 8" xfId="16608"/>
    <cellStyle name="Input 10 10 2 9" xfId="17671"/>
    <cellStyle name="Input 10 11" xfId="4402"/>
    <cellStyle name="Input 10 11 10" xfId="15549"/>
    <cellStyle name="Input 10 11 11" xfId="13192"/>
    <cellStyle name="Input 10 11 12" xfId="17309"/>
    <cellStyle name="Input 10 11 13" xfId="10653"/>
    <cellStyle name="Input 10 11 14" xfId="9256"/>
    <cellStyle name="Input 10 11 15" xfId="7766"/>
    <cellStyle name="Input 10 11 16" xfId="13835"/>
    <cellStyle name="Input 10 11 17" xfId="21623"/>
    <cellStyle name="Input 10 11 18" xfId="10873"/>
    <cellStyle name="Input 10 11 19" xfId="19558"/>
    <cellStyle name="Input 10 11 2" xfId="6191"/>
    <cellStyle name="Input 10 11 2 10" xfId="18902"/>
    <cellStyle name="Input 10 11 2 11" xfId="19673"/>
    <cellStyle name="Input 10 11 2 12" xfId="20498"/>
    <cellStyle name="Input 10 11 2 13" xfId="21480"/>
    <cellStyle name="Input 10 11 2 14" xfId="22287"/>
    <cellStyle name="Input 10 11 2 15" xfId="23105"/>
    <cellStyle name="Input 10 11 2 16" xfId="23985"/>
    <cellStyle name="Input 10 11 2 17" xfId="24687"/>
    <cellStyle name="Input 10 11 2 18" xfId="25355"/>
    <cellStyle name="Input 10 11 2 19" xfId="26004"/>
    <cellStyle name="Input 10 11 2 2" xfId="11127"/>
    <cellStyle name="Input 10 11 2 2 2" xfId="28968"/>
    <cellStyle name="Input 10 11 2 2 3" xfId="34478"/>
    <cellStyle name="Input 10 11 2 2 4" xfId="39931"/>
    <cellStyle name="Input 10 11 2 20" xfId="26731"/>
    <cellStyle name="Input 10 11 2 21" xfId="27458"/>
    <cellStyle name="Input 10 11 2 22" xfId="32729"/>
    <cellStyle name="Input 10 11 2 23" xfId="37958"/>
    <cellStyle name="Input 10 11 2 3" xfId="12160"/>
    <cellStyle name="Input 10 11 2 3 2" xfId="28969"/>
    <cellStyle name="Input 10 11 2 3 3" xfId="35402"/>
    <cellStyle name="Input 10 11 2 3 4" xfId="40873"/>
    <cellStyle name="Input 10 11 2 4" xfId="13204"/>
    <cellStyle name="Input 10 11 2 4 2" xfId="28970"/>
    <cellStyle name="Input 10 11 2 4 3" xfId="36387"/>
    <cellStyle name="Input 10 11 2 4 4" xfId="41858"/>
    <cellStyle name="Input 10 11 2 5" xfId="14213"/>
    <cellStyle name="Input 10 11 2 5 2" xfId="37239"/>
    <cellStyle name="Input 10 11 2 5 3" xfId="42710"/>
    <cellStyle name="Input 10 11 2 6" xfId="15160"/>
    <cellStyle name="Input 10 11 2 7" xfId="16149"/>
    <cellStyle name="Input 10 11 2 8" xfId="16991"/>
    <cellStyle name="Input 10 11 2 9" xfId="18008"/>
    <cellStyle name="Input 10 11 20" xfId="24494"/>
    <cellStyle name="Input 10 11 21" xfId="7103"/>
    <cellStyle name="Input 10 11 22" xfId="22407"/>
    <cellStyle name="Input 10 11 23" xfId="19034"/>
    <cellStyle name="Input 10 11 24" xfId="31707"/>
    <cellStyle name="Input 10 11 25" xfId="31410"/>
    <cellStyle name="Input 10 11 3" xfId="9580"/>
    <cellStyle name="Input 10 11 3 2" xfId="28971"/>
    <cellStyle name="Input 10 11 3 3" xfId="33577"/>
    <cellStyle name="Input 10 11 3 4" xfId="38923"/>
    <cellStyle name="Input 10 11 4" xfId="6852"/>
    <cellStyle name="Input 10 11 4 2" xfId="28972"/>
    <cellStyle name="Input 10 11 4 3" xfId="32998"/>
    <cellStyle name="Input 10 11 4 4" xfId="38216"/>
    <cellStyle name="Input 10 11 5" xfId="8276"/>
    <cellStyle name="Input 10 11 5 2" xfId="28973"/>
    <cellStyle name="Input 10 11 5 3" xfId="33411"/>
    <cellStyle name="Input 10 11 5 4" xfId="38757"/>
    <cellStyle name="Input 10 11 6" xfId="12994"/>
    <cellStyle name="Input 10 11 6 2" xfId="33399"/>
    <cellStyle name="Input 10 11 6 3" xfId="38745"/>
    <cellStyle name="Input 10 11 7" xfId="9353"/>
    <cellStyle name="Input 10 11 8" xfId="7645"/>
    <cellStyle name="Input 10 11 9" xfId="9756"/>
    <cellStyle name="Input 10 12" xfId="4305"/>
    <cellStyle name="Input 10 12 10" xfId="8577"/>
    <cellStyle name="Input 10 12 11" xfId="6621"/>
    <cellStyle name="Input 10 12 12" xfId="6941"/>
    <cellStyle name="Input 10 12 13" xfId="15826"/>
    <cellStyle name="Input 10 12 14" xfId="7476"/>
    <cellStyle name="Input 10 12 15" xfId="7831"/>
    <cellStyle name="Input 10 12 16" xfId="9511"/>
    <cellStyle name="Input 10 12 17" xfId="18600"/>
    <cellStyle name="Input 10 12 18" xfId="9012"/>
    <cellStyle name="Input 10 12 19" xfId="6526"/>
    <cellStyle name="Input 10 12 2" xfId="6157"/>
    <cellStyle name="Input 10 12 2 10" xfId="18889"/>
    <cellStyle name="Input 10 12 2 11" xfId="19662"/>
    <cellStyle name="Input 10 12 2 12" xfId="20479"/>
    <cellStyle name="Input 10 12 2 13" xfId="21446"/>
    <cellStyle name="Input 10 12 2 14" xfId="22281"/>
    <cellStyle name="Input 10 12 2 15" xfId="23093"/>
    <cellStyle name="Input 10 12 2 16" xfId="23974"/>
    <cellStyle name="Input 10 12 2 17" xfId="24673"/>
    <cellStyle name="Input 10 12 2 18" xfId="25352"/>
    <cellStyle name="Input 10 12 2 19" xfId="26002"/>
    <cellStyle name="Input 10 12 2 2" xfId="11100"/>
    <cellStyle name="Input 10 12 2 2 2" xfId="28974"/>
    <cellStyle name="Input 10 12 2 2 3" xfId="34474"/>
    <cellStyle name="Input 10 12 2 2 4" xfId="39927"/>
    <cellStyle name="Input 10 12 2 20" xfId="26730"/>
    <cellStyle name="Input 10 12 2 21" xfId="27457"/>
    <cellStyle name="Input 10 12 2 22" xfId="32728"/>
    <cellStyle name="Input 10 12 2 23" xfId="37957"/>
    <cellStyle name="Input 10 12 2 3" xfId="12139"/>
    <cellStyle name="Input 10 12 2 3 2" xfId="28975"/>
    <cellStyle name="Input 10 12 2 3 3" xfId="35395"/>
    <cellStyle name="Input 10 12 2 3 4" xfId="40866"/>
    <cellStyle name="Input 10 12 2 4" xfId="13186"/>
    <cellStyle name="Input 10 12 2 4 2" xfId="28976"/>
    <cellStyle name="Input 10 12 2 4 3" xfId="36353"/>
    <cellStyle name="Input 10 12 2 4 4" xfId="41824"/>
    <cellStyle name="Input 10 12 2 5" xfId="14192"/>
    <cellStyle name="Input 10 12 2 5 2" xfId="37205"/>
    <cellStyle name="Input 10 12 2 5 3" xfId="42676"/>
    <cellStyle name="Input 10 12 2 6" xfId="15140"/>
    <cellStyle name="Input 10 12 2 7" xfId="16131"/>
    <cellStyle name="Input 10 12 2 8" xfId="16970"/>
    <cellStyle name="Input 10 12 2 9" xfId="17974"/>
    <cellStyle name="Input 10 12 20" xfId="10012"/>
    <cellStyle name="Input 10 12 21" xfId="24102"/>
    <cellStyle name="Input 10 12 22" xfId="19810"/>
    <cellStyle name="Input 10 12 23" xfId="7577"/>
    <cellStyle name="Input 10 12 24" xfId="31652"/>
    <cellStyle name="Input 10 12 25" xfId="31436"/>
    <cellStyle name="Input 10 12 3" xfId="9503"/>
    <cellStyle name="Input 10 12 3 2" xfId="28977"/>
    <cellStyle name="Input 10 12 3 3" xfId="33545"/>
    <cellStyle name="Input 10 12 3 4" xfId="38891"/>
    <cellStyle name="Input 10 12 4" xfId="10463"/>
    <cellStyle name="Input 10 12 4 2" xfId="28978"/>
    <cellStyle name="Input 10 12 4 3" xfId="33686"/>
    <cellStyle name="Input 10 12 4 4" xfId="39032"/>
    <cellStyle name="Input 10 12 5" xfId="8252"/>
    <cellStyle name="Input 10 12 5 2" xfId="28979"/>
    <cellStyle name="Input 10 12 5 3" xfId="33772"/>
    <cellStyle name="Input 10 12 5 4" xfId="39118"/>
    <cellStyle name="Input 10 12 6" xfId="9479"/>
    <cellStyle name="Input 10 12 6 2" xfId="33352"/>
    <cellStyle name="Input 10 12 6 3" xfId="38698"/>
    <cellStyle name="Input 10 12 7" xfId="12158"/>
    <cellStyle name="Input 10 12 8" xfId="14260"/>
    <cellStyle name="Input 10 12 9" xfId="13349"/>
    <cellStyle name="Input 10 13" xfId="5300"/>
    <cellStyle name="Input 10 13 10" xfId="15328"/>
    <cellStyle name="Input 10 13 11" xfId="13481"/>
    <cellStyle name="Input 10 13 12" xfId="18783"/>
    <cellStyle name="Input 10 13 13" xfId="20751"/>
    <cellStyle name="Input 10 13 14" xfId="19803"/>
    <cellStyle name="Input 10 13 15" xfId="20488"/>
    <cellStyle name="Input 10 13 16" xfId="23323"/>
    <cellStyle name="Input 10 13 17" xfId="13927"/>
    <cellStyle name="Input 10 13 18" xfId="12149"/>
    <cellStyle name="Input 10 13 19" xfId="9450"/>
    <cellStyle name="Input 10 13 2" xfId="10285"/>
    <cellStyle name="Input 10 13 2 2" xfId="28980"/>
    <cellStyle name="Input 10 13 2 3" xfId="33870"/>
    <cellStyle name="Input 10 13 2 4" xfId="39216"/>
    <cellStyle name="Input 10 13 20" xfId="7591"/>
    <cellStyle name="Input 10 13 21" xfId="26899"/>
    <cellStyle name="Input 10 13 22" xfId="32020"/>
    <cellStyle name="Input 10 13 23" xfId="31359"/>
    <cellStyle name="Input 10 13 3" xfId="6536"/>
    <cellStyle name="Input 10 13 3 2" xfId="28981"/>
    <cellStyle name="Input 10 13 3 3" xfId="34662"/>
    <cellStyle name="Input 10 13 3 4" xfId="40133"/>
    <cellStyle name="Input 10 13 4" xfId="12431"/>
    <cellStyle name="Input 10 13 4 2" xfId="28982"/>
    <cellStyle name="Input 10 13 4 3" xfId="35608"/>
    <cellStyle name="Input 10 13 4 4" xfId="41079"/>
    <cellStyle name="Input 10 13 5" xfId="7452"/>
    <cellStyle name="Input 10 13 5 2" xfId="36598"/>
    <cellStyle name="Input 10 13 5 3" xfId="42069"/>
    <cellStyle name="Input 10 13 6" xfId="14011"/>
    <cellStyle name="Input 10 13 7" xfId="15401"/>
    <cellStyle name="Input 10 13 8" xfId="7004"/>
    <cellStyle name="Input 10 13 9" xfId="17236"/>
    <cellStyle name="input 10 2" xfId="1481"/>
    <cellStyle name="input 10 2 2" xfId="4304"/>
    <cellStyle name="Input 10 3" xfId="2864"/>
    <cellStyle name="Input 10 3 2" xfId="5598"/>
    <cellStyle name="Input 10 3 2 10" xfId="18408"/>
    <cellStyle name="Input 10 3 2 11" xfId="19186"/>
    <cellStyle name="Input 10 3 2 12" xfId="19951"/>
    <cellStyle name="Input 10 3 2 13" xfId="20983"/>
    <cellStyle name="Input 10 3 2 14" xfId="21826"/>
    <cellStyle name="Input 10 3 2 15" xfId="22569"/>
    <cellStyle name="Input 10 3 2 16" xfId="23533"/>
    <cellStyle name="Input 10 3 2 17" xfId="24231"/>
    <cellStyle name="Input 10 3 2 18" xfId="24943"/>
    <cellStyle name="Input 10 3 2 19" xfId="25575"/>
    <cellStyle name="Input 10 3 2 2" xfId="10554"/>
    <cellStyle name="Input 10 3 2 2 2" xfId="28983"/>
    <cellStyle name="Input 10 3 2 2 3" xfId="34061"/>
    <cellStyle name="Input 10 3 2 2 4" xfId="39423"/>
    <cellStyle name="Input 10 3 2 20" xfId="26234"/>
    <cellStyle name="Input 10 3 2 21" xfId="27069"/>
    <cellStyle name="Input 10 3 2 22" xfId="32225"/>
    <cellStyle name="Input 10 3 2 23" xfId="37456"/>
    <cellStyle name="Input 10 3 2 3" xfId="11593"/>
    <cellStyle name="Input 10 3 2 3 2" xfId="28984"/>
    <cellStyle name="Input 10 3 2 3 3" xfId="34871"/>
    <cellStyle name="Input 10 3 2 3 4" xfId="40342"/>
    <cellStyle name="Input 10 3 2 4" xfId="12692"/>
    <cellStyle name="Input 10 3 2 4 2" xfId="28985"/>
    <cellStyle name="Input 10 3 2 4 3" xfId="35824"/>
    <cellStyle name="Input 10 3 2 4 4" xfId="41295"/>
    <cellStyle name="Input 10 3 2 5" xfId="9508"/>
    <cellStyle name="Input 10 3 2 5 2" xfId="36791"/>
    <cellStyle name="Input 10 3 2 5 3" xfId="42262"/>
    <cellStyle name="Input 10 3 2 6" xfId="14607"/>
    <cellStyle name="Input 10 3 2 7" xfId="15639"/>
    <cellStyle name="Input 10 3 2 8" xfId="16428"/>
    <cellStyle name="Input 10 3 2 9" xfId="17491"/>
    <cellStyle name="Input 10 3 3" xfId="28986"/>
    <cellStyle name="Input 10 3 3 2" xfId="28987"/>
    <cellStyle name="Input 10 3 3 3" xfId="38540"/>
    <cellStyle name="Input 10 4" xfId="3161"/>
    <cellStyle name="Input 10 4 2" xfId="5888"/>
    <cellStyle name="Input 10 4 2 10" xfId="18647"/>
    <cellStyle name="Input 10 4 2 11" xfId="19426"/>
    <cellStyle name="Input 10 4 2 12" xfId="20231"/>
    <cellStyle name="Input 10 4 2 13" xfId="21212"/>
    <cellStyle name="Input 10 4 2 14" xfId="22054"/>
    <cellStyle name="Input 10 4 2 15" xfId="22848"/>
    <cellStyle name="Input 10 4 2 16" xfId="23756"/>
    <cellStyle name="Input 10 4 2 17" xfId="24452"/>
    <cellStyle name="Input 10 4 2 18" xfId="25140"/>
    <cellStyle name="Input 10 4 2 19" xfId="25781"/>
    <cellStyle name="Input 10 4 2 2" xfId="10837"/>
    <cellStyle name="Input 10 4 2 2 2" xfId="28988"/>
    <cellStyle name="Input 10 4 2 2 3" xfId="34265"/>
    <cellStyle name="Input 10 4 2 2 4" xfId="39695"/>
    <cellStyle name="Input 10 4 2 20" xfId="26498"/>
    <cellStyle name="Input 10 4 2 21" xfId="27266"/>
    <cellStyle name="Input 10 4 2 22" xfId="32496"/>
    <cellStyle name="Input 10 4 2 23" xfId="37727"/>
    <cellStyle name="Input 10 4 2 3" xfId="11879"/>
    <cellStyle name="Input 10 4 2 3 2" xfId="28989"/>
    <cellStyle name="Input 10 4 2 3 3" xfId="35149"/>
    <cellStyle name="Input 10 4 2 3 4" xfId="40620"/>
    <cellStyle name="Input 10 4 2 4" xfId="12941"/>
    <cellStyle name="Input 10 4 2 4 2" xfId="28990"/>
    <cellStyle name="Input 10 4 2 4 3" xfId="36102"/>
    <cellStyle name="Input 10 4 2 4 4" xfId="41573"/>
    <cellStyle name="Input 10 4 2 5" xfId="9140"/>
    <cellStyle name="Input 10 4 2 5 2" xfId="36996"/>
    <cellStyle name="Input 10 4 2 5 3" xfId="42467"/>
    <cellStyle name="Input 10 4 2 6" xfId="14887"/>
    <cellStyle name="Input 10 4 2 7" xfId="15886"/>
    <cellStyle name="Input 10 4 2 8" xfId="16709"/>
    <cellStyle name="Input 10 4 2 9" xfId="17730"/>
    <cellStyle name="Input 10 4 3" xfId="28991"/>
    <cellStyle name="Input 10 4 3 2" xfId="28992"/>
    <cellStyle name="Input 10 4 3 3" xfId="38663"/>
    <cellStyle name="Input 10 5" xfId="3035"/>
    <cellStyle name="Input 10 5 2" xfId="5762"/>
    <cellStyle name="Input 10 5 2 10" xfId="18561"/>
    <cellStyle name="Input 10 5 2 11" xfId="19341"/>
    <cellStyle name="Input 10 5 2 12" xfId="20106"/>
    <cellStyle name="Input 10 5 2 13" xfId="21135"/>
    <cellStyle name="Input 10 5 2 14" xfId="21980"/>
    <cellStyle name="Input 10 5 2 15" xfId="22724"/>
    <cellStyle name="Input 10 5 2 16" xfId="23684"/>
    <cellStyle name="Input 10 5 2 17" xfId="24382"/>
    <cellStyle name="Input 10 5 2 18" xfId="25080"/>
    <cellStyle name="Input 10 5 2 19" xfId="25725"/>
    <cellStyle name="Input 10 5 2 2" xfId="10712"/>
    <cellStyle name="Input 10 5 2 2 2" xfId="28993"/>
    <cellStyle name="Input 10 5 2 2 3" xfId="34209"/>
    <cellStyle name="Input 10 5 2 2 4" xfId="39571"/>
    <cellStyle name="Input 10 5 2 20" xfId="26375"/>
    <cellStyle name="Input 10 5 2 21" xfId="27212"/>
    <cellStyle name="Input 10 5 2 22" xfId="32372"/>
    <cellStyle name="Input 10 5 2 23" xfId="37603"/>
    <cellStyle name="Input 10 5 2 3" xfId="11753"/>
    <cellStyle name="Input 10 5 2 3 2" xfId="28994"/>
    <cellStyle name="Input 10 5 2 3 3" xfId="35025"/>
    <cellStyle name="Input 10 5 2 3 4" xfId="40496"/>
    <cellStyle name="Input 10 5 2 4" xfId="12848"/>
    <cellStyle name="Input 10 5 2 4 2" xfId="28995"/>
    <cellStyle name="Input 10 5 2 4 3" xfId="35978"/>
    <cellStyle name="Input 10 5 2 4 4" xfId="41449"/>
    <cellStyle name="Input 10 5 2 5" xfId="8605"/>
    <cellStyle name="Input 10 5 2 5 2" xfId="36942"/>
    <cellStyle name="Input 10 5 2 5 3" xfId="42413"/>
    <cellStyle name="Input 10 5 2 6" xfId="14761"/>
    <cellStyle name="Input 10 5 2 7" xfId="15796"/>
    <cellStyle name="Input 10 5 2 8" xfId="16585"/>
    <cellStyle name="Input 10 5 2 9" xfId="17646"/>
    <cellStyle name="Input 10 6" xfId="3094"/>
    <cellStyle name="Input 10 6 2" xfId="5821"/>
    <cellStyle name="Input 10 6 2 10" xfId="18612"/>
    <cellStyle name="Input 10 6 2 11" xfId="19389"/>
    <cellStyle name="Input 10 6 2 12" xfId="20164"/>
    <cellStyle name="Input 10 6 2 13" xfId="21180"/>
    <cellStyle name="Input 10 6 2 14" xfId="22024"/>
    <cellStyle name="Input 10 6 2 15" xfId="22781"/>
    <cellStyle name="Input 10 6 2 16" xfId="23726"/>
    <cellStyle name="Input 10 6 2 17" xfId="24425"/>
    <cellStyle name="Input 10 6 2 18" xfId="25121"/>
    <cellStyle name="Input 10 6 2 19" xfId="25764"/>
    <cellStyle name="Input 10 6 2 2" xfId="10770"/>
    <cellStyle name="Input 10 6 2 2 2" xfId="28996"/>
    <cellStyle name="Input 10 6 2 2 3" xfId="34249"/>
    <cellStyle name="Input 10 6 2 2 4" xfId="39628"/>
    <cellStyle name="Input 10 6 2 20" xfId="26431"/>
    <cellStyle name="Input 10 6 2 21" xfId="27251"/>
    <cellStyle name="Input 10 6 2 22" xfId="32429"/>
    <cellStyle name="Input 10 6 2 23" xfId="37660"/>
    <cellStyle name="Input 10 6 2 3" xfId="11812"/>
    <cellStyle name="Input 10 6 2 3 2" xfId="28997"/>
    <cellStyle name="Input 10 6 2 3 3" xfId="35082"/>
    <cellStyle name="Input 10 6 2 3 4" xfId="40553"/>
    <cellStyle name="Input 10 6 2 4" xfId="12895"/>
    <cellStyle name="Input 10 6 2 4 2" xfId="28998"/>
    <cellStyle name="Input 10 6 2 4 3" xfId="36035"/>
    <cellStyle name="Input 10 6 2 4 4" xfId="41506"/>
    <cellStyle name="Input 10 6 2 5" xfId="13366"/>
    <cellStyle name="Input 10 6 2 5 2" xfId="36981"/>
    <cellStyle name="Input 10 6 2 5 3" xfId="42452"/>
    <cellStyle name="Input 10 6 2 6" xfId="14820"/>
    <cellStyle name="Input 10 6 2 7" xfId="15844"/>
    <cellStyle name="Input 10 6 2 8" xfId="16642"/>
    <cellStyle name="Input 10 6 2 9" xfId="17692"/>
    <cellStyle name="Input 10 7" xfId="3043"/>
    <cellStyle name="Input 10 7 2" xfId="5770"/>
    <cellStyle name="Input 10 7 2 10" xfId="18569"/>
    <cellStyle name="Input 10 7 2 11" xfId="19349"/>
    <cellStyle name="Input 10 7 2 12" xfId="20114"/>
    <cellStyle name="Input 10 7 2 13" xfId="21143"/>
    <cellStyle name="Input 10 7 2 14" xfId="21988"/>
    <cellStyle name="Input 10 7 2 15" xfId="22732"/>
    <cellStyle name="Input 10 7 2 16" xfId="23692"/>
    <cellStyle name="Input 10 7 2 17" xfId="24390"/>
    <cellStyle name="Input 10 7 2 18" xfId="25088"/>
    <cellStyle name="Input 10 7 2 19" xfId="25733"/>
    <cellStyle name="Input 10 7 2 2" xfId="10720"/>
    <cellStyle name="Input 10 7 2 2 2" xfId="28999"/>
    <cellStyle name="Input 10 7 2 2 3" xfId="34217"/>
    <cellStyle name="Input 10 7 2 2 4" xfId="39579"/>
    <cellStyle name="Input 10 7 2 20" xfId="26383"/>
    <cellStyle name="Input 10 7 2 21" xfId="27220"/>
    <cellStyle name="Input 10 7 2 22" xfId="32380"/>
    <cellStyle name="Input 10 7 2 23" xfId="37611"/>
    <cellStyle name="Input 10 7 2 3" xfId="11761"/>
    <cellStyle name="Input 10 7 2 3 2" xfId="29000"/>
    <cellStyle name="Input 10 7 2 3 3" xfId="35033"/>
    <cellStyle name="Input 10 7 2 3 4" xfId="40504"/>
    <cellStyle name="Input 10 7 2 4" xfId="12856"/>
    <cellStyle name="Input 10 7 2 4 2" xfId="29001"/>
    <cellStyle name="Input 10 7 2 4 3" xfId="35986"/>
    <cellStyle name="Input 10 7 2 4 4" xfId="41457"/>
    <cellStyle name="Input 10 7 2 5" xfId="12389"/>
    <cellStyle name="Input 10 7 2 5 2" xfId="36950"/>
    <cellStyle name="Input 10 7 2 5 3" xfId="42421"/>
    <cellStyle name="Input 10 7 2 6" xfId="14769"/>
    <cellStyle name="Input 10 7 2 7" xfId="15804"/>
    <cellStyle name="Input 10 7 2 8" xfId="16593"/>
    <cellStyle name="Input 10 7 2 9" xfId="17654"/>
    <cellStyle name="Input 10 8" xfId="3086"/>
    <cellStyle name="Input 10 8 2" xfId="5813"/>
    <cellStyle name="Input 10 8 2 10" xfId="18604"/>
    <cellStyle name="Input 10 8 2 11" xfId="19382"/>
    <cellStyle name="Input 10 8 2 12" xfId="20156"/>
    <cellStyle name="Input 10 8 2 13" xfId="21173"/>
    <cellStyle name="Input 10 8 2 14" xfId="22017"/>
    <cellStyle name="Input 10 8 2 15" xfId="22773"/>
    <cellStyle name="Input 10 8 2 16" xfId="23719"/>
    <cellStyle name="Input 10 8 2 17" xfId="24418"/>
    <cellStyle name="Input 10 8 2 18" xfId="25113"/>
    <cellStyle name="Input 10 8 2 19" xfId="25757"/>
    <cellStyle name="Input 10 8 2 2" xfId="10762"/>
    <cellStyle name="Input 10 8 2 2 2" xfId="29002"/>
    <cellStyle name="Input 10 8 2 2 3" xfId="34242"/>
    <cellStyle name="Input 10 8 2 2 4" xfId="39620"/>
    <cellStyle name="Input 10 8 2 20" xfId="26423"/>
    <cellStyle name="Input 10 8 2 21" xfId="27244"/>
    <cellStyle name="Input 10 8 2 22" xfId="32421"/>
    <cellStyle name="Input 10 8 2 23" xfId="37652"/>
    <cellStyle name="Input 10 8 2 3" xfId="11804"/>
    <cellStyle name="Input 10 8 2 3 2" xfId="29003"/>
    <cellStyle name="Input 10 8 2 3 3" xfId="35074"/>
    <cellStyle name="Input 10 8 2 3 4" xfId="40545"/>
    <cellStyle name="Input 10 8 2 4" xfId="12888"/>
    <cellStyle name="Input 10 8 2 4 2" xfId="29004"/>
    <cellStyle name="Input 10 8 2 4 3" xfId="36027"/>
    <cellStyle name="Input 10 8 2 4 4" xfId="41498"/>
    <cellStyle name="Input 10 8 2 5" xfId="8659"/>
    <cellStyle name="Input 10 8 2 5 2" xfId="36974"/>
    <cellStyle name="Input 10 8 2 5 3" xfId="42445"/>
    <cellStyle name="Input 10 8 2 6" xfId="14812"/>
    <cellStyle name="Input 10 8 2 7" xfId="15836"/>
    <cellStyle name="Input 10 8 2 8" xfId="16634"/>
    <cellStyle name="Input 10 8 2 9" xfId="17685"/>
    <cellStyle name="Input 10 9" xfId="3046"/>
    <cellStyle name="Input 10 9 2" xfId="5773"/>
    <cellStyle name="Input 10 9 2 10" xfId="18572"/>
    <cellStyle name="Input 10 9 2 11" xfId="19352"/>
    <cellStyle name="Input 10 9 2 12" xfId="20117"/>
    <cellStyle name="Input 10 9 2 13" xfId="21146"/>
    <cellStyle name="Input 10 9 2 14" xfId="21991"/>
    <cellStyle name="Input 10 9 2 15" xfId="22735"/>
    <cellStyle name="Input 10 9 2 16" xfId="23695"/>
    <cellStyle name="Input 10 9 2 17" xfId="24393"/>
    <cellStyle name="Input 10 9 2 18" xfId="25091"/>
    <cellStyle name="Input 10 9 2 19" xfId="25736"/>
    <cellStyle name="Input 10 9 2 2" xfId="10723"/>
    <cellStyle name="Input 10 9 2 2 2" xfId="29005"/>
    <cellStyle name="Input 10 9 2 2 3" xfId="34220"/>
    <cellStyle name="Input 10 9 2 2 4" xfId="39582"/>
    <cellStyle name="Input 10 9 2 20" xfId="26386"/>
    <cellStyle name="Input 10 9 2 21" xfId="27223"/>
    <cellStyle name="Input 10 9 2 22" xfId="32383"/>
    <cellStyle name="Input 10 9 2 23" xfId="37614"/>
    <cellStyle name="Input 10 9 2 3" xfId="11764"/>
    <cellStyle name="Input 10 9 2 3 2" xfId="29006"/>
    <cellStyle name="Input 10 9 2 3 3" xfId="35036"/>
    <cellStyle name="Input 10 9 2 3 4" xfId="40507"/>
    <cellStyle name="Input 10 9 2 4" xfId="12859"/>
    <cellStyle name="Input 10 9 2 4 2" xfId="29007"/>
    <cellStyle name="Input 10 9 2 4 3" xfId="35989"/>
    <cellStyle name="Input 10 9 2 4 4" xfId="41460"/>
    <cellStyle name="Input 10 9 2 5" xfId="7445"/>
    <cellStyle name="Input 10 9 2 5 2" xfId="36953"/>
    <cellStyle name="Input 10 9 2 5 3" xfId="42424"/>
    <cellStyle name="Input 10 9 2 6" xfId="14772"/>
    <cellStyle name="Input 10 9 2 7" xfId="15807"/>
    <cellStyle name="Input 10 9 2 8" xfId="16596"/>
    <cellStyle name="Input 10 9 2 9" xfId="17657"/>
    <cellStyle name="Input 100" xfId="13489"/>
    <cellStyle name="Input 101" xfId="9240"/>
    <cellStyle name="Input 102" xfId="8676"/>
    <cellStyle name="Input 103" xfId="7772"/>
    <cellStyle name="Input 104" xfId="17132"/>
    <cellStyle name="Input 105" xfId="7636"/>
    <cellStyle name="Input 106" xfId="18624"/>
    <cellStyle name="Input 107" xfId="19393"/>
    <cellStyle name="Input 108" xfId="17722"/>
    <cellStyle name="Input 109" xfId="21186"/>
    <cellStyle name="Input 11" xfId="1482"/>
    <cellStyle name="Input 11 10" xfId="3078"/>
    <cellStyle name="Input 11 10 2" xfId="5805"/>
    <cellStyle name="Input 11 10 2 10" xfId="18599"/>
    <cellStyle name="Input 11 10 2 11" xfId="19375"/>
    <cellStyle name="Input 11 10 2 12" xfId="20148"/>
    <cellStyle name="Input 11 10 2 13" xfId="21170"/>
    <cellStyle name="Input 11 10 2 14" xfId="22014"/>
    <cellStyle name="Input 11 10 2 15" xfId="22765"/>
    <cellStyle name="Input 11 10 2 16" xfId="23715"/>
    <cellStyle name="Input 11 10 2 17" xfId="24415"/>
    <cellStyle name="Input 11 10 2 18" xfId="25111"/>
    <cellStyle name="Input 11 10 2 19" xfId="25755"/>
    <cellStyle name="Input 11 10 2 2" xfId="10754"/>
    <cellStyle name="Input 11 10 2 2 2" xfId="29008"/>
    <cellStyle name="Input 11 10 2 2 3" xfId="34240"/>
    <cellStyle name="Input 11 10 2 2 4" xfId="39612"/>
    <cellStyle name="Input 11 10 2 20" xfId="26415"/>
    <cellStyle name="Input 11 10 2 21" xfId="27242"/>
    <cellStyle name="Input 11 10 2 22" xfId="32413"/>
    <cellStyle name="Input 11 10 2 23" xfId="37644"/>
    <cellStyle name="Input 11 10 2 3" xfId="11796"/>
    <cellStyle name="Input 11 10 2 3 2" xfId="29009"/>
    <cellStyle name="Input 11 10 2 3 3" xfId="35066"/>
    <cellStyle name="Input 11 10 2 3 4" xfId="40537"/>
    <cellStyle name="Input 11 10 2 4" xfId="12884"/>
    <cellStyle name="Input 11 10 2 4 2" xfId="29010"/>
    <cellStyle name="Input 11 10 2 4 3" xfId="36019"/>
    <cellStyle name="Input 11 10 2 4 4" xfId="41490"/>
    <cellStyle name="Input 11 10 2 5" xfId="9527"/>
    <cellStyle name="Input 11 10 2 5 2" xfId="36972"/>
    <cellStyle name="Input 11 10 2 5 3" xfId="42443"/>
    <cellStyle name="Input 11 10 2 6" xfId="14804"/>
    <cellStyle name="Input 11 10 2 7" xfId="15833"/>
    <cellStyle name="Input 11 10 2 8" xfId="16626"/>
    <cellStyle name="Input 11 10 2 9" xfId="17680"/>
    <cellStyle name="Input 11 11" xfId="4404"/>
    <cellStyle name="Input 11 11 10" xfId="9770"/>
    <cellStyle name="Input 11 11 11" xfId="13107"/>
    <cellStyle name="Input 11 11 12" xfId="13573"/>
    <cellStyle name="Input 11 11 13" xfId="18699"/>
    <cellStyle name="Input 11 11 14" xfId="19468"/>
    <cellStyle name="Input 11 11 15" xfId="14038"/>
    <cellStyle name="Input 11 11 16" xfId="11498"/>
    <cellStyle name="Input 11 11 17" xfId="22108"/>
    <cellStyle name="Input 11 11 18" xfId="8435"/>
    <cellStyle name="Input 11 11 19" xfId="8634"/>
    <cellStyle name="Input 11 11 2" xfId="6192"/>
    <cellStyle name="Input 11 11 2 10" xfId="18903"/>
    <cellStyle name="Input 11 11 2 11" xfId="19674"/>
    <cellStyle name="Input 11 11 2 12" xfId="20499"/>
    <cellStyle name="Input 11 11 2 13" xfId="21481"/>
    <cellStyle name="Input 11 11 2 14" xfId="22288"/>
    <cellStyle name="Input 11 11 2 15" xfId="23106"/>
    <cellStyle name="Input 11 11 2 16" xfId="23986"/>
    <cellStyle name="Input 11 11 2 17" xfId="24688"/>
    <cellStyle name="Input 11 11 2 18" xfId="25356"/>
    <cellStyle name="Input 11 11 2 19" xfId="26005"/>
    <cellStyle name="Input 11 11 2 2" xfId="11128"/>
    <cellStyle name="Input 11 11 2 2 2" xfId="29011"/>
    <cellStyle name="Input 11 11 2 2 3" xfId="34479"/>
    <cellStyle name="Input 11 11 2 2 4" xfId="39932"/>
    <cellStyle name="Input 11 11 2 20" xfId="26732"/>
    <cellStyle name="Input 11 11 2 21" xfId="27459"/>
    <cellStyle name="Input 11 11 2 22" xfId="32730"/>
    <cellStyle name="Input 11 11 2 23" xfId="37959"/>
    <cellStyle name="Input 11 11 2 3" xfId="12161"/>
    <cellStyle name="Input 11 11 2 3 2" xfId="29012"/>
    <cellStyle name="Input 11 11 2 3 3" xfId="35403"/>
    <cellStyle name="Input 11 11 2 3 4" xfId="40874"/>
    <cellStyle name="Input 11 11 2 4" xfId="13205"/>
    <cellStyle name="Input 11 11 2 4 2" xfId="29013"/>
    <cellStyle name="Input 11 11 2 4 3" xfId="36388"/>
    <cellStyle name="Input 11 11 2 4 4" xfId="41859"/>
    <cellStyle name="Input 11 11 2 5" xfId="14214"/>
    <cellStyle name="Input 11 11 2 5 2" xfId="37240"/>
    <cellStyle name="Input 11 11 2 5 3" xfId="42711"/>
    <cellStyle name="Input 11 11 2 6" xfId="15161"/>
    <cellStyle name="Input 11 11 2 7" xfId="16150"/>
    <cellStyle name="Input 11 11 2 8" xfId="16992"/>
    <cellStyle name="Input 11 11 2 9" xfId="18009"/>
    <cellStyle name="Input 11 11 20" xfId="13837"/>
    <cellStyle name="Input 11 11 21" xfId="17049"/>
    <cellStyle name="Input 11 11 22" xfId="8467"/>
    <cellStyle name="Input 11 11 23" xfId="25548"/>
    <cellStyle name="Input 11 11 24" xfId="31709"/>
    <cellStyle name="Input 11 11 25" xfId="31409"/>
    <cellStyle name="Input 11 11 3" xfId="9582"/>
    <cellStyle name="Input 11 11 3 2" xfId="29014"/>
    <cellStyle name="Input 11 11 3 3" xfId="33579"/>
    <cellStyle name="Input 11 11 3 4" xfId="38925"/>
    <cellStyle name="Input 11 11 4" xfId="9880"/>
    <cellStyle name="Input 11 11 4 2" xfId="29015"/>
    <cellStyle name="Input 11 11 4 3" xfId="32997"/>
    <cellStyle name="Input 11 11 4 4" xfId="38215"/>
    <cellStyle name="Input 11 11 5" xfId="6708"/>
    <cellStyle name="Input 11 11 5 2" xfId="29016"/>
    <cellStyle name="Input 11 11 5 3" xfId="33783"/>
    <cellStyle name="Input 11 11 5 4" xfId="39129"/>
    <cellStyle name="Input 11 11 6" xfId="12604"/>
    <cellStyle name="Input 11 11 6 2" xfId="33151"/>
    <cellStyle name="Input 11 11 6 3" xfId="38369"/>
    <cellStyle name="Input 11 11 7" xfId="13542"/>
    <cellStyle name="Input 11 11 8" xfId="11509"/>
    <cellStyle name="Input 11 11 9" xfId="9502"/>
    <cellStyle name="Input 11 12" xfId="4303"/>
    <cellStyle name="Input 11 12 10" xfId="14377"/>
    <cellStyle name="Input 11 12 11" xfId="8560"/>
    <cellStyle name="Input 11 12 12" xfId="8211"/>
    <cellStyle name="Input 11 12 13" xfId="10067"/>
    <cellStyle name="Input 11 12 14" xfId="18177"/>
    <cellStyle name="Input 11 12 15" xfId="8021"/>
    <cellStyle name="Input 11 12 16" xfId="8684"/>
    <cellStyle name="Input 11 12 17" xfId="13882"/>
    <cellStyle name="Input 11 12 18" xfId="12564"/>
    <cellStyle name="Input 11 12 19" xfId="7458"/>
    <cellStyle name="Input 11 12 2" xfId="6156"/>
    <cellStyle name="Input 11 12 2 10" xfId="18888"/>
    <cellStyle name="Input 11 12 2 11" xfId="19661"/>
    <cellStyle name="Input 11 12 2 12" xfId="20478"/>
    <cellStyle name="Input 11 12 2 13" xfId="21445"/>
    <cellStyle name="Input 11 12 2 14" xfId="22280"/>
    <cellStyle name="Input 11 12 2 15" xfId="23092"/>
    <cellStyle name="Input 11 12 2 16" xfId="23973"/>
    <cellStyle name="Input 11 12 2 17" xfId="24672"/>
    <cellStyle name="Input 11 12 2 18" xfId="25351"/>
    <cellStyle name="Input 11 12 2 19" xfId="26001"/>
    <cellStyle name="Input 11 12 2 2" xfId="11099"/>
    <cellStyle name="Input 11 12 2 2 2" xfId="29017"/>
    <cellStyle name="Input 11 12 2 2 3" xfId="34473"/>
    <cellStyle name="Input 11 12 2 2 4" xfId="39926"/>
    <cellStyle name="Input 11 12 2 20" xfId="26729"/>
    <cellStyle name="Input 11 12 2 21" xfId="27456"/>
    <cellStyle name="Input 11 12 2 22" xfId="32727"/>
    <cellStyle name="Input 11 12 2 23" xfId="37956"/>
    <cellStyle name="Input 11 12 2 3" xfId="12138"/>
    <cellStyle name="Input 11 12 2 3 2" xfId="29018"/>
    <cellStyle name="Input 11 12 2 3 3" xfId="35394"/>
    <cellStyle name="Input 11 12 2 3 4" xfId="40865"/>
    <cellStyle name="Input 11 12 2 4" xfId="13185"/>
    <cellStyle name="Input 11 12 2 4 2" xfId="29019"/>
    <cellStyle name="Input 11 12 2 4 3" xfId="36352"/>
    <cellStyle name="Input 11 12 2 4 4" xfId="41823"/>
    <cellStyle name="Input 11 12 2 5" xfId="14191"/>
    <cellStyle name="Input 11 12 2 5 2" xfId="37204"/>
    <cellStyle name="Input 11 12 2 5 3" xfId="42675"/>
    <cellStyle name="Input 11 12 2 6" xfId="15139"/>
    <cellStyle name="Input 11 12 2 7" xfId="16130"/>
    <cellStyle name="Input 11 12 2 8" xfId="16969"/>
    <cellStyle name="Input 11 12 2 9" xfId="17973"/>
    <cellStyle name="Input 11 12 20" xfId="11103"/>
    <cellStyle name="Input 11 12 21" xfId="10239"/>
    <cellStyle name="Input 11 12 22" xfId="20654"/>
    <cellStyle name="Input 11 12 23" xfId="8492"/>
    <cellStyle name="Input 11 12 24" xfId="31651"/>
    <cellStyle name="Input 11 12 25" xfId="31437"/>
    <cellStyle name="Input 11 12 3" xfId="9501"/>
    <cellStyle name="Input 11 12 3 2" xfId="29020"/>
    <cellStyle name="Input 11 12 3 3" xfId="33543"/>
    <cellStyle name="Input 11 12 3 4" xfId="38889"/>
    <cellStyle name="Input 11 12 4" xfId="10457"/>
    <cellStyle name="Input 11 12 4 2" xfId="29021"/>
    <cellStyle name="Input 11 12 4 3" xfId="33024"/>
    <cellStyle name="Input 11 12 4 4" xfId="38242"/>
    <cellStyle name="Input 11 12 5" xfId="8982"/>
    <cellStyle name="Input 11 12 5 2" xfId="29022"/>
    <cellStyle name="Input 11 12 5 3" xfId="32947"/>
    <cellStyle name="Input 11 12 5 4" xfId="38165"/>
    <cellStyle name="Input 11 12 6" xfId="8326"/>
    <cellStyle name="Input 11 12 6 2" xfId="33270"/>
    <cellStyle name="Input 11 12 6 3" xfId="38488"/>
    <cellStyle name="Input 11 12 7" xfId="13197"/>
    <cellStyle name="Input 11 12 8" xfId="7904"/>
    <cellStyle name="Input 11 12 9" xfId="6576"/>
    <cellStyle name="Input 11 13" xfId="5301"/>
    <cellStyle name="Input 11 13 10" xfId="6470"/>
    <cellStyle name="Input 11 13 11" xfId="15515"/>
    <cellStyle name="Input 11 13 12" xfId="6789"/>
    <cellStyle name="Input 11 13 13" xfId="20752"/>
    <cellStyle name="Input 11 13 14" xfId="6732"/>
    <cellStyle name="Input 11 13 15" xfId="8880"/>
    <cellStyle name="Input 11 13 16" xfId="23324"/>
    <cellStyle name="Input 11 13 17" xfId="6519"/>
    <cellStyle name="Input 11 13 18" xfId="24068"/>
    <cellStyle name="Input 11 13 19" xfId="7709"/>
    <cellStyle name="Input 11 13 2" xfId="10286"/>
    <cellStyle name="Input 11 13 2 2" xfId="29023"/>
    <cellStyle name="Input 11 13 2 3" xfId="33871"/>
    <cellStyle name="Input 11 13 2 4" xfId="39217"/>
    <cellStyle name="Input 11 13 20" xfId="23980"/>
    <cellStyle name="Input 11 13 21" xfId="26900"/>
    <cellStyle name="Input 11 13 22" xfId="32021"/>
    <cellStyle name="Input 11 13 23" xfId="31907"/>
    <cellStyle name="Input 11 13 3" xfId="10190"/>
    <cellStyle name="Input 11 13 3 2" xfId="29024"/>
    <cellStyle name="Input 11 13 3 3" xfId="34663"/>
    <cellStyle name="Input 11 13 3 4" xfId="40134"/>
    <cellStyle name="Input 11 13 4" xfId="12432"/>
    <cellStyle name="Input 11 13 4 2" xfId="29025"/>
    <cellStyle name="Input 11 13 4 3" xfId="35609"/>
    <cellStyle name="Input 11 13 4 4" xfId="41080"/>
    <cellStyle name="Input 11 13 5" xfId="12748"/>
    <cellStyle name="Input 11 13 5 2" xfId="36599"/>
    <cellStyle name="Input 11 13 5 3" xfId="42070"/>
    <cellStyle name="Input 11 13 6" xfId="9616"/>
    <cellStyle name="Input 11 13 7" xfId="15402"/>
    <cellStyle name="Input 11 13 8" xfId="8700"/>
    <cellStyle name="Input 11 13 9" xfId="17237"/>
    <cellStyle name="input 11 2" xfId="1483"/>
    <cellStyle name="input 11 2 2" xfId="4302"/>
    <cellStyle name="Input 11 3" xfId="2865"/>
    <cellStyle name="Input 11 3 2" xfId="5599"/>
    <cellStyle name="Input 11 3 2 10" xfId="18409"/>
    <cellStyle name="Input 11 3 2 11" xfId="19187"/>
    <cellStyle name="Input 11 3 2 12" xfId="19952"/>
    <cellStyle name="Input 11 3 2 13" xfId="20984"/>
    <cellStyle name="Input 11 3 2 14" xfId="21827"/>
    <cellStyle name="Input 11 3 2 15" xfId="22570"/>
    <cellStyle name="Input 11 3 2 16" xfId="23534"/>
    <cellStyle name="Input 11 3 2 17" xfId="24232"/>
    <cellStyle name="Input 11 3 2 18" xfId="24944"/>
    <cellStyle name="Input 11 3 2 19" xfId="25576"/>
    <cellStyle name="Input 11 3 2 2" xfId="10555"/>
    <cellStyle name="Input 11 3 2 2 2" xfId="29026"/>
    <cellStyle name="Input 11 3 2 2 3" xfId="34062"/>
    <cellStyle name="Input 11 3 2 2 4" xfId="39424"/>
    <cellStyle name="Input 11 3 2 20" xfId="26235"/>
    <cellStyle name="Input 11 3 2 21" xfId="27070"/>
    <cellStyle name="Input 11 3 2 22" xfId="32226"/>
    <cellStyle name="Input 11 3 2 23" xfId="37457"/>
    <cellStyle name="Input 11 3 2 3" xfId="11594"/>
    <cellStyle name="Input 11 3 2 3 2" xfId="29027"/>
    <cellStyle name="Input 11 3 2 3 3" xfId="34872"/>
    <cellStyle name="Input 11 3 2 3 4" xfId="40343"/>
    <cellStyle name="Input 11 3 2 4" xfId="12693"/>
    <cellStyle name="Input 11 3 2 4 2" xfId="29028"/>
    <cellStyle name="Input 11 3 2 4 3" xfId="35825"/>
    <cellStyle name="Input 11 3 2 4 4" xfId="41296"/>
    <cellStyle name="Input 11 3 2 5" xfId="7881"/>
    <cellStyle name="Input 11 3 2 5 2" xfId="36792"/>
    <cellStyle name="Input 11 3 2 5 3" xfId="42263"/>
    <cellStyle name="Input 11 3 2 6" xfId="14608"/>
    <cellStyle name="Input 11 3 2 7" xfId="15640"/>
    <cellStyle name="Input 11 3 2 8" xfId="16429"/>
    <cellStyle name="Input 11 3 2 9" xfId="17492"/>
    <cellStyle name="Input 11 3 3" xfId="29029"/>
    <cellStyle name="Input 11 3 3 2" xfId="29030"/>
    <cellStyle name="Input 11 3 3 3" xfId="38541"/>
    <cellStyle name="Input 11 4" xfId="3162"/>
    <cellStyle name="Input 11 4 2" xfId="5889"/>
    <cellStyle name="Input 11 4 2 10" xfId="18648"/>
    <cellStyle name="Input 11 4 2 11" xfId="19427"/>
    <cellStyle name="Input 11 4 2 12" xfId="20232"/>
    <cellStyle name="Input 11 4 2 13" xfId="21213"/>
    <cellStyle name="Input 11 4 2 14" xfId="22055"/>
    <cellStyle name="Input 11 4 2 15" xfId="22849"/>
    <cellStyle name="Input 11 4 2 16" xfId="23757"/>
    <cellStyle name="Input 11 4 2 17" xfId="24453"/>
    <cellStyle name="Input 11 4 2 18" xfId="25141"/>
    <cellStyle name="Input 11 4 2 19" xfId="25782"/>
    <cellStyle name="Input 11 4 2 2" xfId="10838"/>
    <cellStyle name="Input 11 4 2 2 2" xfId="29031"/>
    <cellStyle name="Input 11 4 2 2 3" xfId="34266"/>
    <cellStyle name="Input 11 4 2 2 4" xfId="39696"/>
    <cellStyle name="Input 11 4 2 20" xfId="26499"/>
    <cellStyle name="Input 11 4 2 21" xfId="27267"/>
    <cellStyle name="Input 11 4 2 22" xfId="32497"/>
    <cellStyle name="Input 11 4 2 23" xfId="37728"/>
    <cellStyle name="Input 11 4 2 3" xfId="11880"/>
    <cellStyle name="Input 11 4 2 3 2" xfId="29032"/>
    <cellStyle name="Input 11 4 2 3 3" xfId="35150"/>
    <cellStyle name="Input 11 4 2 3 4" xfId="40621"/>
    <cellStyle name="Input 11 4 2 4" xfId="12942"/>
    <cellStyle name="Input 11 4 2 4 2" xfId="29033"/>
    <cellStyle name="Input 11 4 2 4 3" xfId="36103"/>
    <cellStyle name="Input 11 4 2 4 4" xfId="41574"/>
    <cellStyle name="Input 11 4 2 5" xfId="7896"/>
    <cellStyle name="Input 11 4 2 5 2" xfId="36997"/>
    <cellStyle name="Input 11 4 2 5 3" xfId="42468"/>
    <cellStyle name="Input 11 4 2 6" xfId="14888"/>
    <cellStyle name="Input 11 4 2 7" xfId="15887"/>
    <cellStyle name="Input 11 4 2 8" xfId="16710"/>
    <cellStyle name="Input 11 4 2 9" xfId="17731"/>
    <cellStyle name="Input 11 4 3" xfId="29034"/>
    <cellStyle name="Input 11 4 3 2" xfId="29035"/>
    <cellStyle name="Input 11 4 3 3" xfId="38664"/>
    <cellStyle name="Input 11 5" xfId="3034"/>
    <cellStyle name="Input 11 5 2" xfId="5761"/>
    <cellStyle name="Input 11 5 2 10" xfId="18560"/>
    <cellStyle name="Input 11 5 2 11" xfId="19340"/>
    <cellStyle name="Input 11 5 2 12" xfId="20105"/>
    <cellStyle name="Input 11 5 2 13" xfId="21134"/>
    <cellStyle name="Input 11 5 2 14" xfId="21979"/>
    <cellStyle name="Input 11 5 2 15" xfId="22723"/>
    <cellStyle name="Input 11 5 2 16" xfId="23683"/>
    <cellStyle name="Input 11 5 2 17" xfId="24381"/>
    <cellStyle name="Input 11 5 2 18" xfId="25079"/>
    <cellStyle name="Input 11 5 2 19" xfId="25724"/>
    <cellStyle name="Input 11 5 2 2" xfId="10711"/>
    <cellStyle name="Input 11 5 2 2 2" xfId="29036"/>
    <cellStyle name="Input 11 5 2 2 3" xfId="34208"/>
    <cellStyle name="Input 11 5 2 2 4" xfId="39570"/>
    <cellStyle name="Input 11 5 2 20" xfId="26374"/>
    <cellStyle name="Input 11 5 2 21" xfId="27211"/>
    <cellStyle name="Input 11 5 2 22" xfId="32371"/>
    <cellStyle name="Input 11 5 2 23" xfId="37602"/>
    <cellStyle name="Input 11 5 2 3" xfId="11752"/>
    <cellStyle name="Input 11 5 2 3 2" xfId="29037"/>
    <cellStyle name="Input 11 5 2 3 3" xfId="35024"/>
    <cellStyle name="Input 11 5 2 3 4" xfId="40495"/>
    <cellStyle name="Input 11 5 2 4" xfId="12847"/>
    <cellStyle name="Input 11 5 2 4 2" xfId="29038"/>
    <cellStyle name="Input 11 5 2 4 3" xfId="35977"/>
    <cellStyle name="Input 11 5 2 4 4" xfId="41448"/>
    <cellStyle name="Input 11 5 2 5" xfId="8042"/>
    <cellStyle name="Input 11 5 2 5 2" xfId="36941"/>
    <cellStyle name="Input 11 5 2 5 3" xfId="42412"/>
    <cellStyle name="Input 11 5 2 6" xfId="14760"/>
    <cellStyle name="Input 11 5 2 7" xfId="15795"/>
    <cellStyle name="Input 11 5 2 8" xfId="16584"/>
    <cellStyle name="Input 11 5 2 9" xfId="17645"/>
    <cellStyle name="Input 11 6" xfId="3096"/>
    <cellStyle name="Input 11 6 2" xfId="5823"/>
    <cellStyle name="Input 11 6 2 10" xfId="18613"/>
    <cellStyle name="Input 11 6 2 11" xfId="19391"/>
    <cellStyle name="Input 11 6 2 12" xfId="20166"/>
    <cellStyle name="Input 11 6 2 13" xfId="21182"/>
    <cellStyle name="Input 11 6 2 14" xfId="22025"/>
    <cellStyle name="Input 11 6 2 15" xfId="22783"/>
    <cellStyle name="Input 11 6 2 16" xfId="23728"/>
    <cellStyle name="Input 11 6 2 17" xfId="24426"/>
    <cellStyle name="Input 11 6 2 18" xfId="25122"/>
    <cellStyle name="Input 11 6 2 19" xfId="25765"/>
    <cellStyle name="Input 11 6 2 2" xfId="10772"/>
    <cellStyle name="Input 11 6 2 2 2" xfId="29039"/>
    <cellStyle name="Input 11 6 2 2 3" xfId="34250"/>
    <cellStyle name="Input 11 6 2 2 4" xfId="39630"/>
    <cellStyle name="Input 11 6 2 20" xfId="26433"/>
    <cellStyle name="Input 11 6 2 21" xfId="27252"/>
    <cellStyle name="Input 11 6 2 22" xfId="32431"/>
    <cellStyle name="Input 11 6 2 23" xfId="37662"/>
    <cellStyle name="Input 11 6 2 3" xfId="11814"/>
    <cellStyle name="Input 11 6 2 3 2" xfId="29040"/>
    <cellStyle name="Input 11 6 2 3 3" xfId="35084"/>
    <cellStyle name="Input 11 6 2 3 4" xfId="40555"/>
    <cellStyle name="Input 11 6 2 4" xfId="12897"/>
    <cellStyle name="Input 11 6 2 4 2" xfId="29041"/>
    <cellStyle name="Input 11 6 2 4 3" xfId="36037"/>
    <cellStyle name="Input 11 6 2 4 4" xfId="41508"/>
    <cellStyle name="Input 11 6 2 5" xfId="12392"/>
    <cellStyle name="Input 11 6 2 5 2" xfId="36982"/>
    <cellStyle name="Input 11 6 2 5 3" xfId="42453"/>
    <cellStyle name="Input 11 6 2 6" xfId="14822"/>
    <cellStyle name="Input 11 6 2 7" xfId="15846"/>
    <cellStyle name="Input 11 6 2 8" xfId="16644"/>
    <cellStyle name="Input 11 6 2 9" xfId="17693"/>
    <cellStyle name="Input 11 7" xfId="3265"/>
    <cellStyle name="Input 11 7 2" xfId="5982"/>
    <cellStyle name="Input 11 7 2 10" xfId="18728"/>
    <cellStyle name="Input 11 7 2 11" xfId="19505"/>
    <cellStyle name="Input 11 7 2 12" xfId="20320"/>
    <cellStyle name="Input 11 7 2 13" xfId="21280"/>
    <cellStyle name="Input 11 7 2 14" xfId="22129"/>
    <cellStyle name="Input 11 7 2 15" xfId="22936"/>
    <cellStyle name="Input 11 7 2 16" xfId="23823"/>
    <cellStyle name="Input 11 7 2 17" xfId="24518"/>
    <cellStyle name="Input 11 7 2 18" xfId="25202"/>
    <cellStyle name="Input 11 7 2 19" xfId="25855"/>
    <cellStyle name="Input 11 7 2 2" xfId="10931"/>
    <cellStyle name="Input 11 7 2 2 2" xfId="29042"/>
    <cellStyle name="Input 11 7 2 2 3" xfId="34327"/>
    <cellStyle name="Input 11 7 2 2 4" xfId="39776"/>
    <cellStyle name="Input 11 7 2 20" xfId="26579"/>
    <cellStyle name="Input 11 7 2 21" xfId="27313"/>
    <cellStyle name="Input 11 7 2 22" xfId="32581"/>
    <cellStyle name="Input 11 7 2 23" xfId="37813"/>
    <cellStyle name="Input 11 7 2 3" xfId="11971"/>
    <cellStyle name="Input 11 7 2 3 2" xfId="29043"/>
    <cellStyle name="Input 11 7 2 3 3" xfId="35238"/>
    <cellStyle name="Input 11 7 2 3 4" xfId="40709"/>
    <cellStyle name="Input 11 7 2 4" xfId="13019"/>
    <cellStyle name="Input 11 7 2 4 2" xfId="29044"/>
    <cellStyle name="Input 11 7 2 4 3" xfId="36191"/>
    <cellStyle name="Input 11 7 2 4 4" xfId="41662"/>
    <cellStyle name="Input 11 7 2 5" xfId="10131"/>
    <cellStyle name="Input 11 7 2 5 2" xfId="37049"/>
    <cellStyle name="Input 11 7 2 5 3" xfId="42520"/>
    <cellStyle name="Input 11 7 2 6" xfId="14978"/>
    <cellStyle name="Input 11 7 2 7" xfId="15969"/>
    <cellStyle name="Input 11 7 2 8" xfId="16801"/>
    <cellStyle name="Input 11 7 2 9" xfId="17807"/>
    <cellStyle name="Input 11 8" xfId="3089"/>
    <cellStyle name="Input 11 8 2" xfId="5816"/>
    <cellStyle name="Input 11 8 2 10" xfId="18607"/>
    <cellStyle name="Input 11 8 2 11" xfId="19385"/>
    <cellStyle name="Input 11 8 2 12" xfId="20159"/>
    <cellStyle name="Input 11 8 2 13" xfId="21176"/>
    <cellStyle name="Input 11 8 2 14" xfId="22020"/>
    <cellStyle name="Input 11 8 2 15" xfId="22776"/>
    <cellStyle name="Input 11 8 2 16" xfId="23722"/>
    <cellStyle name="Input 11 8 2 17" xfId="24421"/>
    <cellStyle name="Input 11 8 2 18" xfId="25116"/>
    <cellStyle name="Input 11 8 2 19" xfId="25760"/>
    <cellStyle name="Input 11 8 2 2" xfId="10765"/>
    <cellStyle name="Input 11 8 2 2 2" xfId="29045"/>
    <cellStyle name="Input 11 8 2 2 3" xfId="34245"/>
    <cellStyle name="Input 11 8 2 2 4" xfId="39623"/>
    <cellStyle name="Input 11 8 2 20" xfId="26426"/>
    <cellStyle name="Input 11 8 2 21" xfId="27247"/>
    <cellStyle name="Input 11 8 2 22" xfId="32424"/>
    <cellStyle name="Input 11 8 2 23" xfId="37655"/>
    <cellStyle name="Input 11 8 2 3" xfId="11807"/>
    <cellStyle name="Input 11 8 2 3 2" xfId="29046"/>
    <cellStyle name="Input 11 8 2 3 3" xfId="35077"/>
    <cellStyle name="Input 11 8 2 3 4" xfId="40548"/>
    <cellStyle name="Input 11 8 2 4" xfId="12891"/>
    <cellStyle name="Input 11 8 2 4 2" xfId="29047"/>
    <cellStyle name="Input 11 8 2 4 3" xfId="36030"/>
    <cellStyle name="Input 11 8 2 4 4" xfId="41501"/>
    <cellStyle name="Input 11 8 2 5" xfId="9136"/>
    <cellStyle name="Input 11 8 2 5 2" xfId="36977"/>
    <cellStyle name="Input 11 8 2 5 3" xfId="42448"/>
    <cellStyle name="Input 11 8 2 6" xfId="14815"/>
    <cellStyle name="Input 11 8 2 7" xfId="15839"/>
    <cellStyle name="Input 11 8 2 8" xfId="16637"/>
    <cellStyle name="Input 11 8 2 9" xfId="17688"/>
    <cellStyle name="Input 11 9" xfId="3045"/>
    <cellStyle name="Input 11 9 2" xfId="5772"/>
    <cellStyle name="Input 11 9 2 10" xfId="18571"/>
    <cellStyle name="Input 11 9 2 11" xfId="19351"/>
    <cellStyle name="Input 11 9 2 12" xfId="20116"/>
    <cellStyle name="Input 11 9 2 13" xfId="21145"/>
    <cellStyle name="Input 11 9 2 14" xfId="21990"/>
    <cellStyle name="Input 11 9 2 15" xfId="22734"/>
    <cellStyle name="Input 11 9 2 16" xfId="23694"/>
    <cellStyle name="Input 11 9 2 17" xfId="24392"/>
    <cellStyle name="Input 11 9 2 18" xfId="25090"/>
    <cellStyle name="Input 11 9 2 19" xfId="25735"/>
    <cellStyle name="Input 11 9 2 2" xfId="10722"/>
    <cellStyle name="Input 11 9 2 2 2" xfId="29048"/>
    <cellStyle name="Input 11 9 2 2 3" xfId="34219"/>
    <cellStyle name="Input 11 9 2 2 4" xfId="39581"/>
    <cellStyle name="Input 11 9 2 20" xfId="26385"/>
    <cellStyle name="Input 11 9 2 21" xfId="27222"/>
    <cellStyle name="Input 11 9 2 22" xfId="32382"/>
    <cellStyle name="Input 11 9 2 23" xfId="37613"/>
    <cellStyle name="Input 11 9 2 3" xfId="11763"/>
    <cellStyle name="Input 11 9 2 3 2" xfId="29049"/>
    <cellStyle name="Input 11 9 2 3 3" xfId="35035"/>
    <cellStyle name="Input 11 9 2 3 4" xfId="40506"/>
    <cellStyle name="Input 11 9 2 4" xfId="12858"/>
    <cellStyle name="Input 11 9 2 4 2" xfId="29050"/>
    <cellStyle name="Input 11 9 2 4 3" xfId="35988"/>
    <cellStyle name="Input 11 9 2 4 4" xfId="41459"/>
    <cellStyle name="Input 11 9 2 5" xfId="7270"/>
    <cellStyle name="Input 11 9 2 5 2" xfId="36952"/>
    <cellStyle name="Input 11 9 2 5 3" xfId="42423"/>
    <cellStyle name="Input 11 9 2 6" xfId="14771"/>
    <cellStyle name="Input 11 9 2 7" xfId="15806"/>
    <cellStyle name="Input 11 9 2 8" xfId="16595"/>
    <cellStyle name="Input 11 9 2 9" xfId="17656"/>
    <cellStyle name="Input 110" xfId="7540"/>
    <cellStyle name="Input 111" xfId="21626"/>
    <cellStyle name="Input 112" xfId="8245"/>
    <cellStyle name="Input 113" xfId="20696"/>
    <cellStyle name="Input 114" xfId="25125"/>
    <cellStyle name="Input 115" xfId="26855"/>
    <cellStyle name="Input 116" xfId="31267"/>
    <cellStyle name="Input 117" xfId="31566"/>
    <cellStyle name="Input 12" xfId="1484"/>
    <cellStyle name="Input 12 10" xfId="3084"/>
    <cellStyle name="Input 12 10 2" xfId="5811"/>
    <cellStyle name="Input 12 10 2 10" xfId="18603"/>
    <cellStyle name="Input 12 10 2 11" xfId="19380"/>
    <cellStyle name="Input 12 10 2 12" xfId="20154"/>
    <cellStyle name="Input 12 10 2 13" xfId="21171"/>
    <cellStyle name="Input 12 10 2 14" xfId="22016"/>
    <cellStyle name="Input 12 10 2 15" xfId="22771"/>
    <cellStyle name="Input 12 10 2 16" xfId="23718"/>
    <cellStyle name="Input 12 10 2 17" xfId="24417"/>
    <cellStyle name="Input 12 10 2 18" xfId="25112"/>
    <cellStyle name="Input 12 10 2 19" xfId="25756"/>
    <cellStyle name="Input 12 10 2 2" xfId="10760"/>
    <cellStyle name="Input 12 10 2 2 2" xfId="29051"/>
    <cellStyle name="Input 12 10 2 2 3" xfId="34241"/>
    <cellStyle name="Input 12 10 2 2 4" xfId="39618"/>
    <cellStyle name="Input 12 10 2 20" xfId="26421"/>
    <cellStyle name="Input 12 10 2 21" xfId="27243"/>
    <cellStyle name="Input 12 10 2 22" xfId="32419"/>
    <cellStyle name="Input 12 10 2 23" xfId="37650"/>
    <cellStyle name="Input 12 10 2 3" xfId="11802"/>
    <cellStyle name="Input 12 10 2 3 2" xfId="29052"/>
    <cellStyle name="Input 12 10 2 3 3" xfId="35072"/>
    <cellStyle name="Input 12 10 2 3 4" xfId="40543"/>
    <cellStyle name="Input 12 10 2 4" xfId="12887"/>
    <cellStyle name="Input 12 10 2 4 2" xfId="29053"/>
    <cellStyle name="Input 12 10 2 4 3" xfId="36025"/>
    <cellStyle name="Input 12 10 2 4 4" xfId="41496"/>
    <cellStyle name="Input 12 10 2 5" xfId="9655"/>
    <cellStyle name="Input 12 10 2 5 2" xfId="36973"/>
    <cellStyle name="Input 12 10 2 5 3" xfId="42444"/>
    <cellStyle name="Input 12 10 2 6" xfId="14810"/>
    <cellStyle name="Input 12 10 2 7" xfId="15835"/>
    <cellStyle name="Input 12 10 2 8" xfId="16632"/>
    <cellStyle name="Input 12 10 2 9" xfId="17683"/>
    <cellStyle name="Input 12 11" xfId="4406"/>
    <cellStyle name="Input 12 11 10" xfId="15934"/>
    <cellStyle name="Input 12 11 11" xfId="8895"/>
    <cellStyle name="Input 12 11 12" xfId="13470"/>
    <cellStyle name="Input 12 11 13" xfId="18324"/>
    <cellStyle name="Input 12 11 14" xfId="9551"/>
    <cellStyle name="Input 12 11 15" xfId="14314"/>
    <cellStyle name="Input 12 11 16" xfId="9210"/>
    <cellStyle name="Input 12 11 17" xfId="21746"/>
    <cellStyle name="Input 12 11 18" xfId="7325"/>
    <cellStyle name="Input 12 11 19" xfId="7398"/>
    <cellStyle name="Input 12 11 2" xfId="6193"/>
    <cellStyle name="Input 12 11 2 10" xfId="18904"/>
    <cellStyle name="Input 12 11 2 11" xfId="19675"/>
    <cellStyle name="Input 12 11 2 12" xfId="20500"/>
    <cellStyle name="Input 12 11 2 13" xfId="21482"/>
    <cellStyle name="Input 12 11 2 14" xfId="22289"/>
    <cellStyle name="Input 12 11 2 15" xfId="23107"/>
    <cellStyle name="Input 12 11 2 16" xfId="23987"/>
    <cellStyle name="Input 12 11 2 17" xfId="24689"/>
    <cellStyle name="Input 12 11 2 18" xfId="25357"/>
    <cellStyle name="Input 12 11 2 19" xfId="26006"/>
    <cellStyle name="Input 12 11 2 2" xfId="11129"/>
    <cellStyle name="Input 12 11 2 2 2" xfId="29054"/>
    <cellStyle name="Input 12 11 2 2 3" xfId="34480"/>
    <cellStyle name="Input 12 11 2 2 4" xfId="39933"/>
    <cellStyle name="Input 12 11 2 20" xfId="26733"/>
    <cellStyle name="Input 12 11 2 21" xfId="27460"/>
    <cellStyle name="Input 12 11 2 22" xfId="32731"/>
    <cellStyle name="Input 12 11 2 23" xfId="37960"/>
    <cellStyle name="Input 12 11 2 3" xfId="12162"/>
    <cellStyle name="Input 12 11 2 3 2" xfId="29055"/>
    <cellStyle name="Input 12 11 2 3 3" xfId="35404"/>
    <cellStyle name="Input 12 11 2 3 4" xfId="40875"/>
    <cellStyle name="Input 12 11 2 4" xfId="13206"/>
    <cellStyle name="Input 12 11 2 4 2" xfId="29056"/>
    <cellStyle name="Input 12 11 2 4 3" xfId="36389"/>
    <cellStyle name="Input 12 11 2 4 4" xfId="41860"/>
    <cellStyle name="Input 12 11 2 5" xfId="14215"/>
    <cellStyle name="Input 12 11 2 5 2" xfId="37241"/>
    <cellStyle name="Input 12 11 2 5 3" xfId="42712"/>
    <cellStyle name="Input 12 11 2 6" xfId="15162"/>
    <cellStyle name="Input 12 11 2 7" xfId="16151"/>
    <cellStyle name="Input 12 11 2 8" xfId="16993"/>
    <cellStyle name="Input 12 11 2 9" xfId="18010"/>
    <cellStyle name="Input 12 11 20" xfId="18946"/>
    <cellStyle name="Input 12 11 21" xfId="25189"/>
    <cellStyle name="Input 12 11 22" xfId="25831"/>
    <cellStyle name="Input 12 11 23" xfId="10384"/>
    <cellStyle name="Input 12 11 24" xfId="31711"/>
    <cellStyle name="Input 12 11 25" xfId="31848"/>
    <cellStyle name="Input 12 11 3" xfId="9584"/>
    <cellStyle name="Input 12 11 3 2" xfId="29057"/>
    <cellStyle name="Input 12 11 3 3" xfId="33581"/>
    <cellStyle name="Input 12 11 3 4" xfId="38927"/>
    <cellStyle name="Input 12 11 4" xfId="9881"/>
    <cellStyle name="Input 12 11 4 2" xfId="29058"/>
    <cellStyle name="Input 12 11 4 3" xfId="32996"/>
    <cellStyle name="Input 12 11 4 4" xfId="38214"/>
    <cellStyle name="Input 12 11 5" xfId="10022"/>
    <cellStyle name="Input 12 11 5 2" xfId="29059"/>
    <cellStyle name="Input 12 11 5 3" xfId="32943"/>
    <cellStyle name="Input 12 11 5 4" xfId="38161"/>
    <cellStyle name="Input 12 11 6" xfId="6797"/>
    <cellStyle name="Input 12 11 6 2" xfId="33814"/>
    <cellStyle name="Input 12 11 6 3" xfId="39160"/>
    <cellStyle name="Input 12 11 7" xfId="7549"/>
    <cellStyle name="Input 12 11 8" xfId="14255"/>
    <cellStyle name="Input 12 11 9" xfId="11201"/>
    <cellStyle name="Input 12 12" xfId="4301"/>
    <cellStyle name="Input 12 12 10" xfId="7929"/>
    <cellStyle name="Input 12 12 11" xfId="13781"/>
    <cellStyle name="Input 12 12 12" xfId="10069"/>
    <cellStyle name="Input 12 12 13" xfId="16276"/>
    <cellStyle name="Input 12 12 14" xfId="17460"/>
    <cellStyle name="Input 12 12 15" xfId="12427"/>
    <cellStyle name="Input 12 12 16" xfId="7720"/>
    <cellStyle name="Input 12 12 17" xfId="19820"/>
    <cellStyle name="Input 12 12 18" xfId="9253"/>
    <cellStyle name="Input 12 12 19" xfId="14032"/>
    <cellStyle name="Input 12 12 2" xfId="6155"/>
    <cellStyle name="Input 12 12 2 10" xfId="18887"/>
    <cellStyle name="Input 12 12 2 11" xfId="19660"/>
    <cellStyle name="Input 12 12 2 12" xfId="20477"/>
    <cellStyle name="Input 12 12 2 13" xfId="21444"/>
    <cellStyle name="Input 12 12 2 14" xfId="22279"/>
    <cellStyle name="Input 12 12 2 15" xfId="23091"/>
    <cellStyle name="Input 12 12 2 16" xfId="23972"/>
    <cellStyle name="Input 12 12 2 17" xfId="24671"/>
    <cellStyle name="Input 12 12 2 18" xfId="25350"/>
    <cellStyle name="Input 12 12 2 19" xfId="26000"/>
    <cellStyle name="Input 12 12 2 2" xfId="11098"/>
    <cellStyle name="Input 12 12 2 2 2" xfId="29060"/>
    <cellStyle name="Input 12 12 2 2 3" xfId="34472"/>
    <cellStyle name="Input 12 12 2 2 4" xfId="39925"/>
    <cellStyle name="Input 12 12 2 20" xfId="26728"/>
    <cellStyle name="Input 12 12 2 21" xfId="27455"/>
    <cellStyle name="Input 12 12 2 22" xfId="32726"/>
    <cellStyle name="Input 12 12 2 23" xfId="37955"/>
    <cellStyle name="Input 12 12 2 3" xfId="12137"/>
    <cellStyle name="Input 12 12 2 3 2" xfId="29061"/>
    <cellStyle name="Input 12 12 2 3 3" xfId="35393"/>
    <cellStyle name="Input 12 12 2 3 4" xfId="40864"/>
    <cellStyle name="Input 12 12 2 4" xfId="13184"/>
    <cellStyle name="Input 12 12 2 4 2" xfId="29062"/>
    <cellStyle name="Input 12 12 2 4 3" xfId="36351"/>
    <cellStyle name="Input 12 12 2 4 4" xfId="41822"/>
    <cellStyle name="Input 12 12 2 5" xfId="14190"/>
    <cellStyle name="Input 12 12 2 5 2" xfId="37203"/>
    <cellStyle name="Input 12 12 2 5 3" xfId="42674"/>
    <cellStyle name="Input 12 12 2 6" xfId="15138"/>
    <cellStyle name="Input 12 12 2 7" xfId="16129"/>
    <cellStyle name="Input 12 12 2 8" xfId="16968"/>
    <cellStyle name="Input 12 12 2 9" xfId="17972"/>
    <cellStyle name="Input 12 12 20" xfId="13963"/>
    <cellStyle name="Input 12 12 21" xfId="22282"/>
    <cellStyle name="Input 12 12 22" xfId="22368"/>
    <cellStyle name="Input 12 12 23" xfId="19239"/>
    <cellStyle name="Input 12 12 24" xfId="31650"/>
    <cellStyle name="Input 12 12 25" xfId="31438"/>
    <cellStyle name="Input 12 12 3" xfId="9500"/>
    <cellStyle name="Input 12 12 3 2" xfId="29063"/>
    <cellStyle name="Input 12 12 3 3" xfId="33542"/>
    <cellStyle name="Input 12 12 3 4" xfId="38888"/>
    <cellStyle name="Input 12 12 4" xfId="10453"/>
    <cellStyle name="Input 12 12 4 2" xfId="29064"/>
    <cellStyle name="Input 12 12 4 3" xfId="33025"/>
    <cellStyle name="Input 12 12 4 4" xfId="38243"/>
    <cellStyle name="Input 12 12 5" xfId="8251"/>
    <cellStyle name="Input 12 12 5 2" xfId="29065"/>
    <cellStyle name="Input 12 12 5 3" xfId="33771"/>
    <cellStyle name="Input 12 12 5 4" xfId="39117"/>
    <cellStyle name="Input 12 12 6" xfId="6476"/>
    <cellStyle name="Input 12 12 6 2" xfId="33811"/>
    <cellStyle name="Input 12 12 6 3" xfId="39157"/>
    <cellStyle name="Input 12 12 7" xfId="8257"/>
    <cellStyle name="Input 12 12 8" xfId="13641"/>
    <cellStyle name="Input 12 12 9" xfId="7309"/>
    <cellStyle name="Input 12 13" xfId="5302"/>
    <cellStyle name="Input 12 13 10" xfId="9714"/>
    <cellStyle name="Input 12 13 11" xfId="7230"/>
    <cellStyle name="Input 12 13 12" xfId="12050"/>
    <cellStyle name="Input 12 13 13" xfId="20753"/>
    <cellStyle name="Input 12 13 14" xfId="9478"/>
    <cellStyle name="Input 12 13 15" xfId="14381"/>
    <cellStyle name="Input 12 13 16" xfId="23325"/>
    <cellStyle name="Input 12 13 17" xfId="8950"/>
    <cellStyle name="Input 12 13 18" xfId="23370"/>
    <cellStyle name="Input 12 13 19" xfId="15201"/>
    <cellStyle name="Input 12 13 2" xfId="10287"/>
    <cellStyle name="Input 12 13 2 2" xfId="29066"/>
    <cellStyle name="Input 12 13 2 3" xfId="33872"/>
    <cellStyle name="Input 12 13 2 4" xfId="39218"/>
    <cellStyle name="Input 12 13 20" xfId="9740"/>
    <cellStyle name="Input 12 13 21" xfId="26901"/>
    <cellStyle name="Input 12 13 22" xfId="32022"/>
    <cellStyle name="Input 12 13 23" xfId="31358"/>
    <cellStyle name="Input 12 13 3" xfId="6535"/>
    <cellStyle name="Input 12 13 3 2" xfId="29067"/>
    <cellStyle name="Input 12 13 3 3" xfId="34664"/>
    <cellStyle name="Input 12 13 3 4" xfId="40135"/>
    <cellStyle name="Input 12 13 4" xfId="12433"/>
    <cellStyle name="Input 12 13 4 2" xfId="29068"/>
    <cellStyle name="Input 12 13 4 3" xfId="35610"/>
    <cellStyle name="Input 12 13 4 4" xfId="41081"/>
    <cellStyle name="Input 12 13 5" xfId="8812"/>
    <cellStyle name="Input 12 13 5 2" xfId="36600"/>
    <cellStyle name="Input 12 13 5 3" xfId="42071"/>
    <cellStyle name="Input 12 13 6" xfId="7284"/>
    <cellStyle name="Input 12 13 7" xfId="15403"/>
    <cellStyle name="Input 12 13 8" xfId="6734"/>
    <cellStyle name="Input 12 13 9" xfId="17238"/>
    <cellStyle name="input 12 2" xfId="1485"/>
    <cellStyle name="input 12 2 2" xfId="4300"/>
    <cellStyle name="Input 12 3" xfId="2866"/>
    <cellStyle name="Input 12 3 2" xfId="5600"/>
    <cellStyle name="Input 12 3 2 10" xfId="18410"/>
    <cellStyle name="Input 12 3 2 11" xfId="19188"/>
    <cellStyle name="Input 12 3 2 12" xfId="19953"/>
    <cellStyle name="Input 12 3 2 13" xfId="20985"/>
    <cellStyle name="Input 12 3 2 14" xfId="21828"/>
    <cellStyle name="Input 12 3 2 15" xfId="22571"/>
    <cellStyle name="Input 12 3 2 16" xfId="23535"/>
    <cellStyle name="Input 12 3 2 17" xfId="24233"/>
    <cellStyle name="Input 12 3 2 18" xfId="24945"/>
    <cellStyle name="Input 12 3 2 19" xfId="25577"/>
    <cellStyle name="Input 12 3 2 2" xfId="10556"/>
    <cellStyle name="Input 12 3 2 2 2" xfId="29069"/>
    <cellStyle name="Input 12 3 2 2 3" xfId="34063"/>
    <cellStyle name="Input 12 3 2 2 4" xfId="39425"/>
    <cellStyle name="Input 12 3 2 20" xfId="26236"/>
    <cellStyle name="Input 12 3 2 21" xfId="27071"/>
    <cellStyle name="Input 12 3 2 22" xfId="32227"/>
    <cellStyle name="Input 12 3 2 23" xfId="37458"/>
    <cellStyle name="Input 12 3 2 3" xfId="11595"/>
    <cellStyle name="Input 12 3 2 3 2" xfId="29070"/>
    <cellStyle name="Input 12 3 2 3 3" xfId="34873"/>
    <cellStyle name="Input 12 3 2 3 4" xfId="40344"/>
    <cellStyle name="Input 12 3 2 4" xfId="12694"/>
    <cellStyle name="Input 12 3 2 4 2" xfId="29071"/>
    <cellStyle name="Input 12 3 2 4 3" xfId="35826"/>
    <cellStyle name="Input 12 3 2 4 4" xfId="41297"/>
    <cellStyle name="Input 12 3 2 5" xfId="10101"/>
    <cellStyle name="Input 12 3 2 5 2" xfId="36793"/>
    <cellStyle name="Input 12 3 2 5 3" xfId="42264"/>
    <cellStyle name="Input 12 3 2 6" xfId="14609"/>
    <cellStyle name="Input 12 3 2 7" xfId="15641"/>
    <cellStyle name="Input 12 3 2 8" xfId="16430"/>
    <cellStyle name="Input 12 3 2 9" xfId="17493"/>
    <cellStyle name="Input 12 3 3" xfId="29072"/>
    <cellStyle name="Input 12 3 3 2" xfId="29073"/>
    <cellStyle name="Input 12 3 3 3" xfId="38542"/>
    <cellStyle name="Input 12 4" xfId="3163"/>
    <cellStyle name="Input 12 4 2" xfId="5890"/>
    <cellStyle name="Input 12 4 2 10" xfId="18649"/>
    <cellStyle name="Input 12 4 2 11" xfId="19428"/>
    <cellStyle name="Input 12 4 2 12" xfId="20233"/>
    <cellStyle name="Input 12 4 2 13" xfId="21214"/>
    <cellStyle name="Input 12 4 2 14" xfId="22056"/>
    <cellStyle name="Input 12 4 2 15" xfId="22850"/>
    <cellStyle name="Input 12 4 2 16" xfId="23758"/>
    <cellStyle name="Input 12 4 2 17" xfId="24454"/>
    <cellStyle name="Input 12 4 2 18" xfId="25142"/>
    <cellStyle name="Input 12 4 2 19" xfId="25783"/>
    <cellStyle name="Input 12 4 2 2" xfId="10839"/>
    <cellStyle name="Input 12 4 2 2 2" xfId="29074"/>
    <cellStyle name="Input 12 4 2 2 3" xfId="34267"/>
    <cellStyle name="Input 12 4 2 2 4" xfId="39697"/>
    <cellStyle name="Input 12 4 2 20" xfId="26500"/>
    <cellStyle name="Input 12 4 2 21" xfId="27268"/>
    <cellStyle name="Input 12 4 2 22" xfId="32498"/>
    <cellStyle name="Input 12 4 2 23" xfId="37729"/>
    <cellStyle name="Input 12 4 2 3" xfId="11881"/>
    <cellStyle name="Input 12 4 2 3 2" xfId="29075"/>
    <cellStyle name="Input 12 4 2 3 3" xfId="35151"/>
    <cellStyle name="Input 12 4 2 3 4" xfId="40622"/>
    <cellStyle name="Input 12 4 2 4" xfId="12943"/>
    <cellStyle name="Input 12 4 2 4 2" xfId="29076"/>
    <cellStyle name="Input 12 4 2 4 3" xfId="36104"/>
    <cellStyle name="Input 12 4 2 4 4" xfId="41575"/>
    <cellStyle name="Input 12 4 2 5" xfId="6558"/>
    <cellStyle name="Input 12 4 2 5 2" xfId="36998"/>
    <cellStyle name="Input 12 4 2 5 3" xfId="42469"/>
    <cellStyle name="Input 12 4 2 6" xfId="14889"/>
    <cellStyle name="Input 12 4 2 7" xfId="15888"/>
    <cellStyle name="Input 12 4 2 8" xfId="16711"/>
    <cellStyle name="Input 12 4 2 9" xfId="17732"/>
    <cellStyle name="Input 12 4 3" xfId="29077"/>
    <cellStyle name="Input 12 4 3 2" xfId="29078"/>
    <cellStyle name="Input 12 4 3 3" xfId="38665"/>
    <cellStyle name="Input 12 5" xfId="3033"/>
    <cellStyle name="Input 12 5 2" xfId="5760"/>
    <cellStyle name="Input 12 5 2 10" xfId="18559"/>
    <cellStyle name="Input 12 5 2 11" xfId="19339"/>
    <cellStyle name="Input 12 5 2 12" xfId="20104"/>
    <cellStyle name="Input 12 5 2 13" xfId="21133"/>
    <cellStyle name="Input 12 5 2 14" xfId="21978"/>
    <cellStyle name="Input 12 5 2 15" xfId="22722"/>
    <cellStyle name="Input 12 5 2 16" xfId="23682"/>
    <cellStyle name="Input 12 5 2 17" xfId="24380"/>
    <cellStyle name="Input 12 5 2 18" xfId="25078"/>
    <cellStyle name="Input 12 5 2 19" xfId="25723"/>
    <cellStyle name="Input 12 5 2 2" xfId="10710"/>
    <cellStyle name="Input 12 5 2 2 2" xfId="29079"/>
    <cellStyle name="Input 12 5 2 2 3" xfId="34207"/>
    <cellStyle name="Input 12 5 2 2 4" xfId="39569"/>
    <cellStyle name="Input 12 5 2 20" xfId="26373"/>
    <cellStyle name="Input 12 5 2 21" xfId="27210"/>
    <cellStyle name="Input 12 5 2 22" xfId="32370"/>
    <cellStyle name="Input 12 5 2 23" xfId="37601"/>
    <cellStyle name="Input 12 5 2 3" xfId="11751"/>
    <cellStyle name="Input 12 5 2 3 2" xfId="29080"/>
    <cellStyle name="Input 12 5 2 3 3" xfId="35023"/>
    <cellStyle name="Input 12 5 2 3 4" xfId="40494"/>
    <cellStyle name="Input 12 5 2 4" xfId="12846"/>
    <cellStyle name="Input 12 5 2 4 2" xfId="29081"/>
    <cellStyle name="Input 12 5 2 4 3" xfId="35976"/>
    <cellStyle name="Input 12 5 2 4 4" xfId="41447"/>
    <cellStyle name="Input 12 5 2 5" xfId="7889"/>
    <cellStyle name="Input 12 5 2 5 2" xfId="36940"/>
    <cellStyle name="Input 12 5 2 5 3" xfId="42411"/>
    <cellStyle name="Input 12 5 2 6" xfId="14759"/>
    <cellStyle name="Input 12 5 2 7" xfId="15794"/>
    <cellStyle name="Input 12 5 2 8" xfId="16583"/>
    <cellStyle name="Input 12 5 2 9" xfId="17644"/>
    <cellStyle name="Input 12 6" xfId="3098"/>
    <cellStyle name="Input 12 6 2" xfId="5825"/>
    <cellStyle name="Input 12 6 2 10" xfId="18614"/>
    <cellStyle name="Input 12 6 2 11" xfId="19392"/>
    <cellStyle name="Input 12 6 2 12" xfId="20168"/>
    <cellStyle name="Input 12 6 2 13" xfId="21183"/>
    <cellStyle name="Input 12 6 2 14" xfId="22027"/>
    <cellStyle name="Input 12 6 2 15" xfId="22785"/>
    <cellStyle name="Input 12 6 2 16" xfId="23730"/>
    <cellStyle name="Input 12 6 2 17" xfId="24428"/>
    <cellStyle name="Input 12 6 2 18" xfId="25124"/>
    <cellStyle name="Input 12 6 2 19" xfId="25766"/>
    <cellStyle name="Input 12 6 2 2" xfId="10774"/>
    <cellStyle name="Input 12 6 2 2 2" xfId="29082"/>
    <cellStyle name="Input 12 6 2 2 3" xfId="34251"/>
    <cellStyle name="Input 12 6 2 2 4" xfId="39632"/>
    <cellStyle name="Input 12 6 2 20" xfId="26435"/>
    <cellStyle name="Input 12 6 2 21" xfId="27253"/>
    <cellStyle name="Input 12 6 2 22" xfId="32433"/>
    <cellStyle name="Input 12 6 2 23" xfId="37664"/>
    <cellStyle name="Input 12 6 2 3" xfId="11816"/>
    <cellStyle name="Input 12 6 2 3 2" xfId="29083"/>
    <cellStyle name="Input 12 6 2 3 3" xfId="35086"/>
    <cellStyle name="Input 12 6 2 3 4" xfId="40557"/>
    <cellStyle name="Input 12 6 2 4" xfId="12898"/>
    <cellStyle name="Input 12 6 2 4 2" xfId="29084"/>
    <cellStyle name="Input 12 6 2 4 3" xfId="36039"/>
    <cellStyle name="Input 12 6 2 4 4" xfId="41510"/>
    <cellStyle name="Input 12 6 2 5" xfId="7273"/>
    <cellStyle name="Input 12 6 2 5 2" xfId="36983"/>
    <cellStyle name="Input 12 6 2 5 3" xfId="42454"/>
    <cellStyle name="Input 12 6 2 6" xfId="14824"/>
    <cellStyle name="Input 12 6 2 7" xfId="15847"/>
    <cellStyle name="Input 12 6 2 8" xfId="16646"/>
    <cellStyle name="Input 12 6 2 9" xfId="17694"/>
    <cellStyle name="Input 12 7" xfId="3042"/>
    <cellStyle name="Input 12 7 2" xfId="5769"/>
    <cellStyle name="Input 12 7 2 10" xfId="18568"/>
    <cellStyle name="Input 12 7 2 11" xfId="19348"/>
    <cellStyle name="Input 12 7 2 12" xfId="20113"/>
    <cellStyle name="Input 12 7 2 13" xfId="21142"/>
    <cellStyle name="Input 12 7 2 14" xfId="21987"/>
    <cellStyle name="Input 12 7 2 15" xfId="22731"/>
    <cellStyle name="Input 12 7 2 16" xfId="23691"/>
    <cellStyle name="Input 12 7 2 17" xfId="24389"/>
    <cellStyle name="Input 12 7 2 18" xfId="25087"/>
    <cellStyle name="Input 12 7 2 19" xfId="25732"/>
    <cellStyle name="Input 12 7 2 2" xfId="10719"/>
    <cellStyle name="Input 12 7 2 2 2" xfId="29085"/>
    <cellStyle name="Input 12 7 2 2 3" xfId="34216"/>
    <cellStyle name="Input 12 7 2 2 4" xfId="39578"/>
    <cellStyle name="Input 12 7 2 20" xfId="26382"/>
    <cellStyle name="Input 12 7 2 21" xfId="27219"/>
    <cellStyle name="Input 12 7 2 22" xfId="32379"/>
    <cellStyle name="Input 12 7 2 23" xfId="37610"/>
    <cellStyle name="Input 12 7 2 3" xfId="11760"/>
    <cellStyle name="Input 12 7 2 3 2" xfId="29086"/>
    <cellStyle name="Input 12 7 2 3 3" xfId="35032"/>
    <cellStyle name="Input 12 7 2 3 4" xfId="40503"/>
    <cellStyle name="Input 12 7 2 4" xfId="12855"/>
    <cellStyle name="Input 12 7 2 4 2" xfId="29087"/>
    <cellStyle name="Input 12 7 2 4 3" xfId="35985"/>
    <cellStyle name="Input 12 7 2 4 4" xfId="41456"/>
    <cellStyle name="Input 12 7 2 5" xfId="7890"/>
    <cellStyle name="Input 12 7 2 5 2" xfId="36949"/>
    <cellStyle name="Input 12 7 2 5 3" xfId="42420"/>
    <cellStyle name="Input 12 7 2 6" xfId="14768"/>
    <cellStyle name="Input 12 7 2 7" xfId="15803"/>
    <cellStyle name="Input 12 7 2 8" xfId="16592"/>
    <cellStyle name="Input 12 7 2 9" xfId="17653"/>
    <cellStyle name="Input 12 8" xfId="3090"/>
    <cellStyle name="Input 12 8 2" xfId="5817"/>
    <cellStyle name="Input 12 8 2 10" xfId="18608"/>
    <cellStyle name="Input 12 8 2 11" xfId="19386"/>
    <cellStyle name="Input 12 8 2 12" xfId="20160"/>
    <cellStyle name="Input 12 8 2 13" xfId="21177"/>
    <cellStyle name="Input 12 8 2 14" xfId="22021"/>
    <cellStyle name="Input 12 8 2 15" xfId="22777"/>
    <cellStyle name="Input 12 8 2 16" xfId="23723"/>
    <cellStyle name="Input 12 8 2 17" xfId="24422"/>
    <cellStyle name="Input 12 8 2 18" xfId="25117"/>
    <cellStyle name="Input 12 8 2 19" xfId="25761"/>
    <cellStyle name="Input 12 8 2 2" xfId="10766"/>
    <cellStyle name="Input 12 8 2 2 2" xfId="29088"/>
    <cellStyle name="Input 12 8 2 2 3" xfId="34246"/>
    <cellStyle name="Input 12 8 2 2 4" xfId="39624"/>
    <cellStyle name="Input 12 8 2 20" xfId="26427"/>
    <cellStyle name="Input 12 8 2 21" xfId="27248"/>
    <cellStyle name="Input 12 8 2 22" xfId="32425"/>
    <cellStyle name="Input 12 8 2 23" xfId="37656"/>
    <cellStyle name="Input 12 8 2 3" xfId="11808"/>
    <cellStyle name="Input 12 8 2 3 2" xfId="29089"/>
    <cellStyle name="Input 12 8 2 3 3" xfId="35078"/>
    <cellStyle name="Input 12 8 2 3 4" xfId="40549"/>
    <cellStyle name="Input 12 8 2 4" xfId="12892"/>
    <cellStyle name="Input 12 8 2 4 2" xfId="29090"/>
    <cellStyle name="Input 12 8 2 4 3" xfId="36031"/>
    <cellStyle name="Input 12 8 2 4 4" xfId="41502"/>
    <cellStyle name="Input 12 8 2 5" xfId="9528"/>
    <cellStyle name="Input 12 8 2 5 2" xfId="36978"/>
    <cellStyle name="Input 12 8 2 5 3" xfId="42449"/>
    <cellStyle name="Input 12 8 2 6" xfId="14816"/>
    <cellStyle name="Input 12 8 2 7" xfId="15840"/>
    <cellStyle name="Input 12 8 2 8" xfId="16638"/>
    <cellStyle name="Input 12 8 2 9" xfId="17689"/>
    <cellStyle name="Input 12 9" xfId="3044"/>
    <cellStyle name="Input 12 9 2" xfId="5771"/>
    <cellStyle name="Input 12 9 2 10" xfId="18570"/>
    <cellStyle name="Input 12 9 2 11" xfId="19350"/>
    <cellStyle name="Input 12 9 2 12" xfId="20115"/>
    <cellStyle name="Input 12 9 2 13" xfId="21144"/>
    <cellStyle name="Input 12 9 2 14" xfId="21989"/>
    <cellStyle name="Input 12 9 2 15" xfId="22733"/>
    <cellStyle name="Input 12 9 2 16" xfId="23693"/>
    <cellStyle name="Input 12 9 2 17" xfId="24391"/>
    <cellStyle name="Input 12 9 2 18" xfId="25089"/>
    <cellStyle name="Input 12 9 2 19" xfId="25734"/>
    <cellStyle name="Input 12 9 2 2" xfId="10721"/>
    <cellStyle name="Input 12 9 2 2 2" xfId="29091"/>
    <cellStyle name="Input 12 9 2 2 3" xfId="34218"/>
    <cellStyle name="Input 12 9 2 2 4" xfId="39580"/>
    <cellStyle name="Input 12 9 2 20" xfId="26384"/>
    <cellStyle name="Input 12 9 2 21" xfId="27221"/>
    <cellStyle name="Input 12 9 2 22" xfId="32381"/>
    <cellStyle name="Input 12 9 2 23" xfId="37612"/>
    <cellStyle name="Input 12 9 2 3" xfId="11762"/>
    <cellStyle name="Input 12 9 2 3 2" xfId="29092"/>
    <cellStyle name="Input 12 9 2 3 3" xfId="35034"/>
    <cellStyle name="Input 12 9 2 3 4" xfId="40505"/>
    <cellStyle name="Input 12 9 2 4" xfId="12857"/>
    <cellStyle name="Input 12 9 2 4 2" xfId="29093"/>
    <cellStyle name="Input 12 9 2 4 3" xfId="35987"/>
    <cellStyle name="Input 12 9 2 4 4" xfId="41458"/>
    <cellStyle name="Input 12 9 2 5" xfId="9526"/>
    <cellStyle name="Input 12 9 2 5 2" xfId="36951"/>
    <cellStyle name="Input 12 9 2 5 3" xfId="42422"/>
    <cellStyle name="Input 12 9 2 6" xfId="14770"/>
    <cellStyle name="Input 12 9 2 7" xfId="15805"/>
    <cellStyle name="Input 12 9 2 8" xfId="16594"/>
    <cellStyle name="Input 12 9 2 9" xfId="17655"/>
    <cellStyle name="input 13" xfId="1486"/>
    <cellStyle name="input 13 2" xfId="4299"/>
    <cellStyle name="input 14" xfId="1487"/>
    <cellStyle name="input 14 2" xfId="4298"/>
    <cellStyle name="input 15" xfId="1488"/>
    <cellStyle name="input 15 2" xfId="4297"/>
    <cellStyle name="input 16" xfId="1489"/>
    <cellStyle name="input 16 2" xfId="4296"/>
    <cellStyle name="input 17" xfId="1490"/>
    <cellStyle name="input 17 2" xfId="4295"/>
    <cellStyle name="input 18" xfId="1491"/>
    <cellStyle name="input 18 2" xfId="4294"/>
    <cellStyle name="input 19" xfId="1492"/>
    <cellStyle name="input 19 2" xfId="4293"/>
    <cellStyle name="Input 2" xfId="1493"/>
    <cellStyle name="Input 2 10" xfId="1494"/>
    <cellStyle name="Input 2 10 2" xfId="2868"/>
    <cellStyle name="Input 2 10 2 2" xfId="5602"/>
    <cellStyle name="Input 2 10 2 2 10" xfId="18412"/>
    <cellStyle name="Input 2 10 2 2 11" xfId="19190"/>
    <cellStyle name="Input 2 10 2 2 12" xfId="19955"/>
    <cellStyle name="Input 2 10 2 2 13" xfId="20987"/>
    <cellStyle name="Input 2 10 2 2 14" xfId="21830"/>
    <cellStyle name="Input 2 10 2 2 15" xfId="22573"/>
    <cellStyle name="Input 2 10 2 2 16" xfId="23537"/>
    <cellStyle name="Input 2 10 2 2 17" xfId="24235"/>
    <cellStyle name="Input 2 10 2 2 18" xfId="24947"/>
    <cellStyle name="Input 2 10 2 2 19" xfId="25579"/>
    <cellStyle name="Input 2 10 2 2 2" xfId="10558"/>
    <cellStyle name="Input 2 10 2 2 2 2" xfId="29094"/>
    <cellStyle name="Input 2 10 2 2 2 3" xfId="34065"/>
    <cellStyle name="Input 2 10 2 2 2 4" xfId="39427"/>
    <cellStyle name="Input 2 10 2 2 20" xfId="26238"/>
    <cellStyle name="Input 2 10 2 2 21" xfId="27073"/>
    <cellStyle name="Input 2 10 2 2 22" xfId="32229"/>
    <cellStyle name="Input 2 10 2 2 23" xfId="37460"/>
    <cellStyle name="Input 2 10 2 2 3" xfId="11597"/>
    <cellStyle name="Input 2 10 2 2 3 2" xfId="29095"/>
    <cellStyle name="Input 2 10 2 2 3 3" xfId="34875"/>
    <cellStyle name="Input 2 10 2 2 3 4" xfId="40346"/>
    <cellStyle name="Input 2 10 2 2 4" xfId="12696"/>
    <cellStyle name="Input 2 10 2 2 4 2" xfId="29096"/>
    <cellStyle name="Input 2 10 2 2 4 3" xfId="35828"/>
    <cellStyle name="Input 2 10 2 2 4 4" xfId="41299"/>
    <cellStyle name="Input 2 10 2 2 5" xfId="12306"/>
    <cellStyle name="Input 2 10 2 2 5 2" xfId="36795"/>
    <cellStyle name="Input 2 10 2 2 5 3" xfId="42266"/>
    <cellStyle name="Input 2 10 2 2 6" xfId="14611"/>
    <cellStyle name="Input 2 10 2 2 7" xfId="15643"/>
    <cellStyle name="Input 2 10 2 2 8" xfId="16432"/>
    <cellStyle name="Input 2 10 2 2 9" xfId="17495"/>
    <cellStyle name="Input 2 10 2 3" xfId="29097"/>
    <cellStyle name="Input 2 10 2 3 2" xfId="29098"/>
    <cellStyle name="Input 2 10 2 3 3" xfId="38544"/>
    <cellStyle name="Input 2 10 3" xfId="3031"/>
    <cellStyle name="Input 2 10 3 2" xfId="5758"/>
    <cellStyle name="Input 2 10 3 2 10" xfId="18557"/>
    <cellStyle name="Input 2 10 3 2 11" xfId="19337"/>
    <cellStyle name="Input 2 10 3 2 12" xfId="20102"/>
    <cellStyle name="Input 2 10 3 2 13" xfId="21131"/>
    <cellStyle name="Input 2 10 3 2 14" xfId="21976"/>
    <cellStyle name="Input 2 10 3 2 15" xfId="22720"/>
    <cellStyle name="Input 2 10 3 2 16" xfId="23680"/>
    <cellStyle name="Input 2 10 3 2 17" xfId="24378"/>
    <cellStyle name="Input 2 10 3 2 18" xfId="25076"/>
    <cellStyle name="Input 2 10 3 2 19" xfId="25721"/>
    <cellStyle name="Input 2 10 3 2 2" xfId="10708"/>
    <cellStyle name="Input 2 10 3 2 2 2" xfId="29099"/>
    <cellStyle name="Input 2 10 3 2 2 3" xfId="34205"/>
    <cellStyle name="Input 2 10 3 2 2 4" xfId="39567"/>
    <cellStyle name="Input 2 10 3 2 20" xfId="26371"/>
    <cellStyle name="Input 2 10 3 2 21" xfId="27208"/>
    <cellStyle name="Input 2 10 3 2 22" xfId="32368"/>
    <cellStyle name="Input 2 10 3 2 23" xfId="37599"/>
    <cellStyle name="Input 2 10 3 2 3" xfId="11749"/>
    <cellStyle name="Input 2 10 3 2 3 2" xfId="29100"/>
    <cellStyle name="Input 2 10 3 2 3 3" xfId="35021"/>
    <cellStyle name="Input 2 10 3 2 3 4" xfId="40492"/>
    <cellStyle name="Input 2 10 3 2 4" xfId="12844"/>
    <cellStyle name="Input 2 10 3 2 4 2" xfId="29101"/>
    <cellStyle name="Input 2 10 3 2 4 3" xfId="35974"/>
    <cellStyle name="Input 2 10 3 2 4 4" xfId="41445"/>
    <cellStyle name="Input 2 10 3 2 5" xfId="9133"/>
    <cellStyle name="Input 2 10 3 2 5 2" xfId="36938"/>
    <cellStyle name="Input 2 10 3 2 5 3" xfId="42409"/>
    <cellStyle name="Input 2 10 3 2 6" xfId="14757"/>
    <cellStyle name="Input 2 10 3 2 7" xfId="15792"/>
    <cellStyle name="Input 2 10 3 2 8" xfId="16581"/>
    <cellStyle name="Input 2 10 3 2 9" xfId="17642"/>
    <cellStyle name="Input 2 10 4" xfId="4416"/>
    <cellStyle name="Input 2 10 4 10" xfId="15548"/>
    <cellStyle name="Input 2 10 4 11" xfId="7568"/>
    <cellStyle name="Input 2 10 4 12" xfId="13989"/>
    <cellStyle name="Input 2 10 4 13" xfId="18711"/>
    <cellStyle name="Input 2 10 4 14" xfId="19479"/>
    <cellStyle name="Input 2 10 4 15" xfId="19574"/>
    <cellStyle name="Input 2 10 4 16" xfId="14511"/>
    <cellStyle name="Input 2 10 4 17" xfId="7292"/>
    <cellStyle name="Input 2 10 4 18" xfId="6455"/>
    <cellStyle name="Input 2 10 4 19" xfId="13575"/>
    <cellStyle name="Input 2 10 4 2" xfId="6196"/>
    <cellStyle name="Input 2 10 4 2 10" xfId="18907"/>
    <cellStyle name="Input 2 10 4 2 11" xfId="19678"/>
    <cellStyle name="Input 2 10 4 2 12" xfId="20503"/>
    <cellStyle name="Input 2 10 4 2 13" xfId="21485"/>
    <cellStyle name="Input 2 10 4 2 14" xfId="22292"/>
    <cellStyle name="Input 2 10 4 2 15" xfId="23110"/>
    <cellStyle name="Input 2 10 4 2 16" xfId="23990"/>
    <cellStyle name="Input 2 10 4 2 17" xfId="24692"/>
    <cellStyle name="Input 2 10 4 2 18" xfId="25360"/>
    <cellStyle name="Input 2 10 4 2 19" xfId="26009"/>
    <cellStyle name="Input 2 10 4 2 2" xfId="11132"/>
    <cellStyle name="Input 2 10 4 2 2 2" xfId="29102"/>
    <cellStyle name="Input 2 10 4 2 2 3" xfId="34483"/>
    <cellStyle name="Input 2 10 4 2 2 4" xfId="39936"/>
    <cellStyle name="Input 2 10 4 2 20" xfId="26736"/>
    <cellStyle name="Input 2 10 4 2 21" xfId="27463"/>
    <cellStyle name="Input 2 10 4 2 22" xfId="32734"/>
    <cellStyle name="Input 2 10 4 2 23" xfId="37963"/>
    <cellStyle name="Input 2 10 4 2 3" xfId="12165"/>
    <cellStyle name="Input 2 10 4 2 3 2" xfId="29103"/>
    <cellStyle name="Input 2 10 4 2 3 3" xfId="35407"/>
    <cellStyle name="Input 2 10 4 2 3 4" xfId="40878"/>
    <cellStyle name="Input 2 10 4 2 4" xfId="13209"/>
    <cellStyle name="Input 2 10 4 2 4 2" xfId="29104"/>
    <cellStyle name="Input 2 10 4 2 4 3" xfId="36392"/>
    <cellStyle name="Input 2 10 4 2 4 4" xfId="41863"/>
    <cellStyle name="Input 2 10 4 2 5" xfId="14218"/>
    <cellStyle name="Input 2 10 4 2 5 2" xfId="37244"/>
    <cellStyle name="Input 2 10 4 2 5 3" xfId="42715"/>
    <cellStyle name="Input 2 10 4 2 6" xfId="15165"/>
    <cellStyle name="Input 2 10 4 2 7" xfId="16154"/>
    <cellStyle name="Input 2 10 4 2 8" xfId="16996"/>
    <cellStyle name="Input 2 10 4 2 9" xfId="18013"/>
    <cellStyle name="Input 2 10 4 20" xfId="24150"/>
    <cellStyle name="Input 2 10 4 21" xfId="10113"/>
    <cellStyle name="Input 2 10 4 22" xfId="15963"/>
    <cellStyle name="Input 2 10 4 23" xfId="25632"/>
    <cellStyle name="Input 2 10 4 24" xfId="31717"/>
    <cellStyle name="Input 2 10 4 25" xfId="32792"/>
    <cellStyle name="Input 2 10 4 3" xfId="9591"/>
    <cellStyle name="Input 2 10 4 3 2" xfId="29105"/>
    <cellStyle name="Input 2 10 4 3 3" xfId="33587"/>
    <cellStyle name="Input 2 10 4 3 4" xfId="38933"/>
    <cellStyle name="Input 2 10 4 4" xfId="6844"/>
    <cellStyle name="Input 2 10 4 4 2" xfId="29106"/>
    <cellStyle name="Input 2 10 4 4 3" xfId="33713"/>
    <cellStyle name="Input 2 10 4 4 4" xfId="39059"/>
    <cellStyle name="Input 2 10 4 5" xfId="10025"/>
    <cellStyle name="Input 2 10 4 5 2" xfId="29107"/>
    <cellStyle name="Input 2 10 4 5 3" xfId="32942"/>
    <cellStyle name="Input 2 10 4 5 4" xfId="38160"/>
    <cellStyle name="Input 2 10 4 6" xfId="12995"/>
    <cellStyle name="Input 2 10 4 6 2" xfId="33096"/>
    <cellStyle name="Input 2 10 4 6 3" xfId="38314"/>
    <cellStyle name="Input 2 10 4 7" xfId="13198"/>
    <cellStyle name="Input 2 10 4 8" xfId="8566"/>
    <cellStyle name="Input 2 10 4 9" xfId="13490"/>
    <cellStyle name="Input 2 10 5" xfId="4291"/>
    <cellStyle name="Input 2 10 5 10" xfId="12496"/>
    <cellStyle name="Input 2 10 5 11" xfId="8502"/>
    <cellStyle name="Input 2 10 5 12" xfId="13664"/>
    <cellStyle name="Input 2 10 5 13" xfId="15851"/>
    <cellStyle name="Input 2 10 5 14" xfId="10098"/>
    <cellStyle name="Input 2 10 5 15" xfId="20660"/>
    <cellStyle name="Input 2 10 5 16" xfId="18270"/>
    <cellStyle name="Input 2 10 5 17" xfId="14452"/>
    <cellStyle name="Input 2 10 5 18" xfId="23251"/>
    <cellStyle name="Input 2 10 5 19" xfId="11122"/>
    <cellStyle name="Input 2 10 5 2" xfId="6153"/>
    <cellStyle name="Input 2 10 5 2 10" xfId="18885"/>
    <cellStyle name="Input 2 10 5 2 11" xfId="19658"/>
    <cellStyle name="Input 2 10 5 2 12" xfId="20475"/>
    <cellStyle name="Input 2 10 5 2 13" xfId="21442"/>
    <cellStyle name="Input 2 10 5 2 14" xfId="22277"/>
    <cellStyle name="Input 2 10 5 2 15" xfId="23089"/>
    <cellStyle name="Input 2 10 5 2 16" xfId="23970"/>
    <cellStyle name="Input 2 10 5 2 17" xfId="24669"/>
    <cellStyle name="Input 2 10 5 2 18" xfId="25348"/>
    <cellStyle name="Input 2 10 5 2 19" xfId="25998"/>
    <cellStyle name="Input 2 10 5 2 2" xfId="11096"/>
    <cellStyle name="Input 2 10 5 2 2 2" xfId="29108"/>
    <cellStyle name="Input 2 10 5 2 2 3" xfId="34470"/>
    <cellStyle name="Input 2 10 5 2 2 4" xfId="39923"/>
    <cellStyle name="Input 2 10 5 2 20" xfId="26726"/>
    <cellStyle name="Input 2 10 5 2 21" xfId="27453"/>
    <cellStyle name="Input 2 10 5 2 22" xfId="32724"/>
    <cellStyle name="Input 2 10 5 2 23" xfId="37953"/>
    <cellStyle name="Input 2 10 5 2 3" xfId="12135"/>
    <cellStyle name="Input 2 10 5 2 3 2" xfId="29109"/>
    <cellStyle name="Input 2 10 5 2 3 3" xfId="35391"/>
    <cellStyle name="Input 2 10 5 2 3 4" xfId="40862"/>
    <cellStyle name="Input 2 10 5 2 4" xfId="13182"/>
    <cellStyle name="Input 2 10 5 2 4 2" xfId="29110"/>
    <cellStyle name="Input 2 10 5 2 4 3" xfId="36349"/>
    <cellStyle name="Input 2 10 5 2 4 4" xfId="41820"/>
    <cellStyle name="Input 2 10 5 2 5" xfId="14188"/>
    <cellStyle name="Input 2 10 5 2 5 2" xfId="37201"/>
    <cellStyle name="Input 2 10 5 2 5 3" xfId="42672"/>
    <cellStyle name="Input 2 10 5 2 6" xfId="15136"/>
    <cellStyle name="Input 2 10 5 2 7" xfId="16127"/>
    <cellStyle name="Input 2 10 5 2 8" xfId="16966"/>
    <cellStyle name="Input 2 10 5 2 9" xfId="17970"/>
    <cellStyle name="Input 2 10 5 20" xfId="23519"/>
    <cellStyle name="Input 2 10 5 21" xfId="24217"/>
    <cellStyle name="Input 2 10 5 22" xfId="8762"/>
    <cellStyle name="Input 2 10 5 23" xfId="9829"/>
    <cellStyle name="Input 2 10 5 24" xfId="31648"/>
    <cellStyle name="Input 2 10 5 25" xfId="31440"/>
    <cellStyle name="Input 2 10 5 3" xfId="9493"/>
    <cellStyle name="Input 2 10 5 3 2" xfId="29111"/>
    <cellStyle name="Input 2 10 5 3 3" xfId="33540"/>
    <cellStyle name="Input 2 10 5 3 4" xfId="38886"/>
    <cellStyle name="Input 2 10 5 4" xfId="10458"/>
    <cellStyle name="Input 2 10 5 4 2" xfId="29112"/>
    <cellStyle name="Input 2 10 5 4 3" xfId="33026"/>
    <cellStyle name="Input 2 10 5 4 4" xfId="38244"/>
    <cellStyle name="Input 2 10 5 5" xfId="8986"/>
    <cellStyle name="Input 2 10 5 5 2" xfId="29113"/>
    <cellStyle name="Input 2 10 5 5 3" xfId="33635"/>
    <cellStyle name="Input 2 10 5 5 4" xfId="38981"/>
    <cellStyle name="Input 2 10 5 6" xfId="6677"/>
    <cellStyle name="Input 2 10 5 6 2" xfId="33375"/>
    <cellStyle name="Input 2 10 5 6 3" xfId="38721"/>
    <cellStyle name="Input 2 10 5 7" xfId="10040"/>
    <cellStyle name="Input 2 10 5 8" xfId="7038"/>
    <cellStyle name="Input 2 10 5 9" xfId="11279"/>
    <cellStyle name="Input 2 10 6" xfId="5304"/>
    <cellStyle name="Input 2 10 6 10" xfId="13627"/>
    <cellStyle name="Input 2 10 6 11" xfId="9575"/>
    <cellStyle name="Input 2 10 6 12" xfId="8665"/>
    <cellStyle name="Input 2 10 6 13" xfId="20755"/>
    <cellStyle name="Input 2 10 6 14" xfId="10075"/>
    <cellStyle name="Input 2 10 6 15" xfId="19353"/>
    <cellStyle name="Input 2 10 6 16" xfId="23327"/>
    <cellStyle name="Input 2 10 6 17" xfId="15319"/>
    <cellStyle name="Input 2 10 6 18" xfId="18168"/>
    <cellStyle name="Input 2 10 6 19" xfId="9996"/>
    <cellStyle name="Input 2 10 6 2" xfId="10289"/>
    <cellStyle name="Input 2 10 6 2 2" xfId="29114"/>
    <cellStyle name="Input 2 10 6 2 3" xfId="33874"/>
    <cellStyle name="Input 2 10 6 2 4" xfId="39220"/>
    <cellStyle name="Input 2 10 6 20" xfId="25432"/>
    <cellStyle name="Input 2 10 6 21" xfId="26903"/>
    <cellStyle name="Input 2 10 6 22" xfId="32024"/>
    <cellStyle name="Input 2 10 6 23" xfId="31357"/>
    <cellStyle name="Input 2 10 6 3" xfId="6534"/>
    <cellStyle name="Input 2 10 6 3 2" xfId="29115"/>
    <cellStyle name="Input 2 10 6 3 3" xfId="34666"/>
    <cellStyle name="Input 2 10 6 3 4" xfId="40137"/>
    <cellStyle name="Input 2 10 6 4" xfId="12435"/>
    <cellStyle name="Input 2 10 6 4 2" xfId="29116"/>
    <cellStyle name="Input 2 10 6 4 3" xfId="35612"/>
    <cellStyle name="Input 2 10 6 4 4" xfId="41083"/>
    <cellStyle name="Input 2 10 6 5" xfId="6656"/>
    <cellStyle name="Input 2 10 6 5 2" xfId="36602"/>
    <cellStyle name="Input 2 10 6 5 3" xfId="42073"/>
    <cellStyle name="Input 2 10 6 6" xfId="14021"/>
    <cellStyle name="Input 2 10 6 7" xfId="15405"/>
    <cellStyle name="Input 2 10 6 8" xfId="7975"/>
    <cellStyle name="Input 2 10 6 9" xfId="17240"/>
    <cellStyle name="input 2 11" xfId="1495"/>
    <cellStyle name="input 2 11 2" xfId="4290"/>
    <cellStyle name="input 2 12" xfId="1496"/>
    <cellStyle name="input 2 12 2" xfId="4289"/>
    <cellStyle name="input 2 13" xfId="1497"/>
    <cellStyle name="input 2 13 2" xfId="4288"/>
    <cellStyle name="input 2 14" xfId="1498"/>
    <cellStyle name="input 2 14 2" xfId="4287"/>
    <cellStyle name="input 2 15" xfId="1499"/>
    <cellStyle name="input 2 15 2" xfId="4286"/>
    <cellStyle name="input 2 16" xfId="1500"/>
    <cellStyle name="input 2 16 2" xfId="4285"/>
    <cellStyle name="input 2 17" xfId="1501"/>
    <cellStyle name="input 2 17 2" xfId="4284"/>
    <cellStyle name="input 2 18" xfId="1502"/>
    <cellStyle name="input 2 18 2" xfId="4283"/>
    <cellStyle name="input 2 19" xfId="1503"/>
    <cellStyle name="input 2 19 2" xfId="4282"/>
    <cellStyle name="input 2 2" xfId="1504"/>
    <cellStyle name="input 2 2 2" xfId="4281"/>
    <cellStyle name="input 2 20" xfId="1505"/>
    <cellStyle name="input 2 20 2" xfId="4280"/>
    <cellStyle name="input 2 21" xfId="1506"/>
    <cellStyle name="input 2 21 2" xfId="4279"/>
    <cellStyle name="input 2 22" xfId="1507"/>
    <cellStyle name="input 2 22 2" xfId="4278"/>
    <cellStyle name="input 2 23" xfId="1508"/>
    <cellStyle name="input 2 23 2" xfId="4277"/>
    <cellStyle name="input 2 24" xfId="1509"/>
    <cellStyle name="input 2 24 2" xfId="4276"/>
    <cellStyle name="input 2 25" xfId="1510"/>
    <cellStyle name="input 2 25 2" xfId="4275"/>
    <cellStyle name="input 2 26" xfId="1511"/>
    <cellStyle name="input 2 26 2" xfId="4274"/>
    <cellStyle name="input 2 27" xfId="1512"/>
    <cellStyle name="input 2 27 2" xfId="4273"/>
    <cellStyle name="input 2 28" xfId="1513"/>
    <cellStyle name="input 2 28 2" xfId="4272"/>
    <cellStyle name="input 2 29" xfId="1514"/>
    <cellStyle name="input 2 29 2" xfId="4271"/>
    <cellStyle name="Input 2 3" xfId="1515"/>
    <cellStyle name="Input 2 3 2" xfId="2869"/>
    <cellStyle name="Input 2 3 2 2" xfId="5603"/>
    <cellStyle name="Input 2 3 2 2 10" xfId="18413"/>
    <cellStyle name="Input 2 3 2 2 11" xfId="19191"/>
    <cellStyle name="Input 2 3 2 2 12" xfId="19956"/>
    <cellStyle name="Input 2 3 2 2 13" xfId="20988"/>
    <cellStyle name="Input 2 3 2 2 14" xfId="21831"/>
    <cellStyle name="Input 2 3 2 2 15" xfId="22574"/>
    <cellStyle name="Input 2 3 2 2 16" xfId="23538"/>
    <cellStyle name="Input 2 3 2 2 17" xfId="24236"/>
    <cellStyle name="Input 2 3 2 2 18" xfId="24948"/>
    <cellStyle name="Input 2 3 2 2 19" xfId="25580"/>
    <cellStyle name="Input 2 3 2 2 2" xfId="10559"/>
    <cellStyle name="Input 2 3 2 2 2 2" xfId="29117"/>
    <cellStyle name="Input 2 3 2 2 2 3" xfId="34066"/>
    <cellStyle name="Input 2 3 2 2 2 4" xfId="39428"/>
    <cellStyle name="Input 2 3 2 2 20" xfId="26239"/>
    <cellStyle name="Input 2 3 2 2 21" xfId="27074"/>
    <cellStyle name="Input 2 3 2 2 22" xfId="32230"/>
    <cellStyle name="Input 2 3 2 2 23" xfId="37461"/>
    <cellStyle name="Input 2 3 2 2 3" xfId="11598"/>
    <cellStyle name="Input 2 3 2 2 3 2" xfId="29118"/>
    <cellStyle name="Input 2 3 2 2 3 3" xfId="34876"/>
    <cellStyle name="Input 2 3 2 2 3 4" xfId="40347"/>
    <cellStyle name="Input 2 3 2 2 4" xfId="12697"/>
    <cellStyle name="Input 2 3 2 2 4 2" xfId="29119"/>
    <cellStyle name="Input 2 3 2 2 4 3" xfId="35829"/>
    <cellStyle name="Input 2 3 2 2 4 4" xfId="41300"/>
    <cellStyle name="Input 2 3 2 2 5" xfId="9507"/>
    <cellStyle name="Input 2 3 2 2 5 2" xfId="36796"/>
    <cellStyle name="Input 2 3 2 2 5 3" xfId="42267"/>
    <cellStyle name="Input 2 3 2 2 6" xfId="14612"/>
    <cellStyle name="Input 2 3 2 2 7" xfId="15644"/>
    <cellStyle name="Input 2 3 2 2 8" xfId="16433"/>
    <cellStyle name="Input 2 3 2 2 9" xfId="17496"/>
    <cellStyle name="Input 2 3 2 3" xfId="29120"/>
    <cellStyle name="Input 2 3 2 3 2" xfId="29121"/>
    <cellStyle name="Input 2 3 2 3 3" xfId="38545"/>
    <cellStyle name="Input 2 3 3" xfId="3027"/>
    <cellStyle name="Input 2 3 3 2" xfId="5754"/>
    <cellStyle name="Input 2 3 3 2 10" xfId="18553"/>
    <cellStyle name="Input 2 3 3 2 11" xfId="19333"/>
    <cellStyle name="Input 2 3 3 2 12" xfId="20098"/>
    <cellStyle name="Input 2 3 3 2 13" xfId="21127"/>
    <cellStyle name="Input 2 3 3 2 14" xfId="21972"/>
    <cellStyle name="Input 2 3 3 2 15" xfId="22716"/>
    <cellStyle name="Input 2 3 3 2 16" xfId="23676"/>
    <cellStyle name="Input 2 3 3 2 17" xfId="24374"/>
    <cellStyle name="Input 2 3 3 2 18" xfId="25072"/>
    <cellStyle name="Input 2 3 3 2 19" xfId="25717"/>
    <cellStyle name="Input 2 3 3 2 2" xfId="10704"/>
    <cellStyle name="Input 2 3 3 2 2 2" xfId="29122"/>
    <cellStyle name="Input 2 3 3 2 2 3" xfId="34201"/>
    <cellStyle name="Input 2 3 3 2 2 4" xfId="39563"/>
    <cellStyle name="Input 2 3 3 2 20" xfId="26367"/>
    <cellStyle name="Input 2 3 3 2 21" xfId="27204"/>
    <cellStyle name="Input 2 3 3 2 22" xfId="32364"/>
    <cellStyle name="Input 2 3 3 2 23" xfId="37595"/>
    <cellStyle name="Input 2 3 3 2 3" xfId="11745"/>
    <cellStyle name="Input 2 3 3 2 3 2" xfId="29123"/>
    <cellStyle name="Input 2 3 3 2 3 3" xfId="35017"/>
    <cellStyle name="Input 2 3 3 2 3 4" xfId="40488"/>
    <cellStyle name="Input 2 3 3 2 4" xfId="12840"/>
    <cellStyle name="Input 2 3 3 2 4 2" xfId="29124"/>
    <cellStyle name="Input 2 3 3 2 4 3" xfId="35970"/>
    <cellStyle name="Input 2 3 3 2 4 4" xfId="41441"/>
    <cellStyle name="Input 2 3 3 2 5" xfId="8452"/>
    <cellStyle name="Input 2 3 3 2 5 2" xfId="36934"/>
    <cellStyle name="Input 2 3 3 2 5 3" xfId="42405"/>
    <cellStyle name="Input 2 3 3 2 6" xfId="14753"/>
    <cellStyle name="Input 2 3 3 2 7" xfId="15788"/>
    <cellStyle name="Input 2 3 3 2 8" xfId="16577"/>
    <cellStyle name="Input 2 3 3 2 9" xfId="17638"/>
    <cellStyle name="Input 2 3 4" xfId="4437"/>
    <cellStyle name="Input 2 3 4 10" xfId="15552"/>
    <cellStyle name="Input 2 3 4 11" xfId="16039"/>
    <cellStyle name="Input 2 3 4 12" xfId="6499"/>
    <cellStyle name="Input 2 3 4 13" xfId="18704"/>
    <cellStyle name="Input 2 3 4 14" xfId="19475"/>
    <cellStyle name="Input 2 3 4 15" xfId="16286"/>
    <cellStyle name="Input 2 3 4 16" xfId="12996"/>
    <cellStyle name="Input 2 3 4 17" xfId="21743"/>
    <cellStyle name="Input 2 3 4 18" xfId="6939"/>
    <cellStyle name="Input 2 3 4 19" xfId="24051"/>
    <cellStyle name="Input 2 3 4 2" xfId="6198"/>
    <cellStyle name="Input 2 3 4 2 10" xfId="18909"/>
    <cellStyle name="Input 2 3 4 2 11" xfId="19680"/>
    <cellStyle name="Input 2 3 4 2 12" xfId="20505"/>
    <cellStyle name="Input 2 3 4 2 13" xfId="21487"/>
    <cellStyle name="Input 2 3 4 2 14" xfId="22294"/>
    <cellStyle name="Input 2 3 4 2 15" xfId="23112"/>
    <cellStyle name="Input 2 3 4 2 16" xfId="23992"/>
    <cellStyle name="Input 2 3 4 2 17" xfId="24694"/>
    <cellStyle name="Input 2 3 4 2 18" xfId="25362"/>
    <cellStyle name="Input 2 3 4 2 19" xfId="26011"/>
    <cellStyle name="Input 2 3 4 2 2" xfId="11134"/>
    <cellStyle name="Input 2 3 4 2 2 2" xfId="29125"/>
    <cellStyle name="Input 2 3 4 2 2 3" xfId="34485"/>
    <cellStyle name="Input 2 3 4 2 2 4" xfId="39938"/>
    <cellStyle name="Input 2 3 4 2 20" xfId="26738"/>
    <cellStyle name="Input 2 3 4 2 21" xfId="27465"/>
    <cellStyle name="Input 2 3 4 2 22" xfId="32736"/>
    <cellStyle name="Input 2 3 4 2 23" xfId="37965"/>
    <cellStyle name="Input 2 3 4 2 3" xfId="12167"/>
    <cellStyle name="Input 2 3 4 2 3 2" xfId="29126"/>
    <cellStyle name="Input 2 3 4 2 3 3" xfId="35409"/>
    <cellStyle name="Input 2 3 4 2 3 4" xfId="40880"/>
    <cellStyle name="Input 2 3 4 2 4" xfId="13211"/>
    <cellStyle name="Input 2 3 4 2 4 2" xfId="29127"/>
    <cellStyle name="Input 2 3 4 2 4 3" xfId="36394"/>
    <cellStyle name="Input 2 3 4 2 4 4" xfId="41865"/>
    <cellStyle name="Input 2 3 4 2 5" xfId="14220"/>
    <cellStyle name="Input 2 3 4 2 5 2" xfId="37246"/>
    <cellStyle name="Input 2 3 4 2 5 3" xfId="42717"/>
    <cellStyle name="Input 2 3 4 2 6" xfId="15167"/>
    <cellStyle name="Input 2 3 4 2 7" xfId="16156"/>
    <cellStyle name="Input 2 3 4 2 8" xfId="16998"/>
    <cellStyle name="Input 2 3 4 2 9" xfId="18015"/>
    <cellStyle name="Input 2 3 4 20" xfId="24153"/>
    <cellStyle name="Input 2 3 4 21" xfId="25417"/>
    <cellStyle name="Input 2 3 4 22" xfId="25932"/>
    <cellStyle name="Input 2 3 4 23" xfId="25633"/>
    <cellStyle name="Input 2 3 4 24" xfId="31718"/>
    <cellStyle name="Input 2 3 4 25" xfId="31405"/>
    <cellStyle name="Input 2 3 4 3" xfId="9603"/>
    <cellStyle name="Input 2 3 4 3 2" xfId="29128"/>
    <cellStyle name="Input 2 3 4 3 3" xfId="33588"/>
    <cellStyle name="Input 2 3 4 3 4" xfId="38934"/>
    <cellStyle name="Input 2 3 4 4" xfId="9891"/>
    <cellStyle name="Input 2 3 4 4 2" xfId="29129"/>
    <cellStyle name="Input 2 3 4 4 3" xfId="34426"/>
    <cellStyle name="Input 2 3 4 4 4" xfId="39879"/>
    <cellStyle name="Input 2 3 4 5" xfId="11421"/>
    <cellStyle name="Input 2 3 4 5 2" xfId="29130"/>
    <cellStyle name="Input 2 3 4 5 3" xfId="33676"/>
    <cellStyle name="Input 2 3 4 5 4" xfId="39022"/>
    <cellStyle name="Input 2 3 4 6" xfId="12991"/>
    <cellStyle name="Input 2 3 4 6 2" xfId="33166"/>
    <cellStyle name="Input 2 3 4 6 3" xfId="38384"/>
    <cellStyle name="Input 2 3 4 7" xfId="9074"/>
    <cellStyle name="Input 2 3 4 8" xfId="8063"/>
    <cellStyle name="Input 2 3 4 9" xfId="8319"/>
    <cellStyle name="Input 2 3 5" xfId="4270"/>
    <cellStyle name="Input 2 3 5 10" xfId="9101"/>
    <cellStyle name="Input 2 3 5 11" xfId="14054"/>
    <cellStyle name="Input 2 3 5 12" xfId="9826"/>
    <cellStyle name="Input 2 3 5 13" xfId="15482"/>
    <cellStyle name="Input 2 3 5 14" xfId="8567"/>
    <cellStyle name="Input 2 3 5 15" xfId="6996"/>
    <cellStyle name="Input 2 3 5 16" xfId="7346"/>
    <cellStyle name="Input 2 3 5 17" xfId="8704"/>
    <cellStyle name="Input 2 3 5 18" xfId="22482"/>
    <cellStyle name="Input 2 3 5 19" xfId="13394"/>
    <cellStyle name="Input 2 3 5 2" xfId="6152"/>
    <cellStyle name="Input 2 3 5 2 10" xfId="18884"/>
    <cellStyle name="Input 2 3 5 2 11" xfId="19657"/>
    <cellStyle name="Input 2 3 5 2 12" xfId="20474"/>
    <cellStyle name="Input 2 3 5 2 13" xfId="21441"/>
    <cellStyle name="Input 2 3 5 2 14" xfId="22276"/>
    <cellStyle name="Input 2 3 5 2 15" xfId="23088"/>
    <cellStyle name="Input 2 3 5 2 16" xfId="23969"/>
    <cellStyle name="Input 2 3 5 2 17" xfId="24668"/>
    <cellStyle name="Input 2 3 5 2 18" xfId="25347"/>
    <cellStyle name="Input 2 3 5 2 19" xfId="25997"/>
    <cellStyle name="Input 2 3 5 2 2" xfId="11095"/>
    <cellStyle name="Input 2 3 5 2 2 2" xfId="29131"/>
    <cellStyle name="Input 2 3 5 2 2 3" xfId="34469"/>
    <cellStyle name="Input 2 3 5 2 2 4" xfId="39922"/>
    <cellStyle name="Input 2 3 5 2 20" xfId="26725"/>
    <cellStyle name="Input 2 3 5 2 21" xfId="27452"/>
    <cellStyle name="Input 2 3 5 2 22" xfId="32723"/>
    <cellStyle name="Input 2 3 5 2 23" xfId="37952"/>
    <cellStyle name="Input 2 3 5 2 3" xfId="12134"/>
    <cellStyle name="Input 2 3 5 2 3 2" xfId="29132"/>
    <cellStyle name="Input 2 3 5 2 3 3" xfId="35390"/>
    <cellStyle name="Input 2 3 5 2 3 4" xfId="40861"/>
    <cellStyle name="Input 2 3 5 2 4" xfId="13181"/>
    <cellStyle name="Input 2 3 5 2 4 2" xfId="29133"/>
    <cellStyle name="Input 2 3 5 2 4 3" xfId="36348"/>
    <cellStyle name="Input 2 3 5 2 4 4" xfId="41819"/>
    <cellStyle name="Input 2 3 5 2 5" xfId="14187"/>
    <cellStyle name="Input 2 3 5 2 5 2" xfId="37200"/>
    <cellStyle name="Input 2 3 5 2 5 3" xfId="42671"/>
    <cellStyle name="Input 2 3 5 2 6" xfId="15135"/>
    <cellStyle name="Input 2 3 5 2 7" xfId="16126"/>
    <cellStyle name="Input 2 3 5 2 8" xfId="16965"/>
    <cellStyle name="Input 2 3 5 2 9" xfId="17969"/>
    <cellStyle name="Input 2 3 5 20" xfId="24060"/>
    <cellStyle name="Input 2 3 5 21" xfId="24624"/>
    <cellStyle name="Input 2 3 5 22" xfId="10094"/>
    <cellStyle name="Input 2 3 5 23" xfId="25288"/>
    <cellStyle name="Input 2 3 5 24" xfId="31647"/>
    <cellStyle name="Input 2 3 5 25" xfId="31526"/>
    <cellStyle name="Input 2 3 5 3" xfId="9480"/>
    <cellStyle name="Input 2 3 5 3 2" xfId="29134"/>
    <cellStyle name="Input 2 3 5 3 3" xfId="33538"/>
    <cellStyle name="Input 2 3 5 3 4" xfId="38884"/>
    <cellStyle name="Input 2 3 5 4" xfId="11200"/>
    <cellStyle name="Input 2 3 5 4 2" xfId="29135"/>
    <cellStyle name="Input 2 3 5 4 3" xfId="33027"/>
    <cellStyle name="Input 2 3 5 4 4" xfId="38245"/>
    <cellStyle name="Input 2 3 5 5" xfId="8243"/>
    <cellStyle name="Input 2 3 5 5 2" xfId="29136"/>
    <cellStyle name="Input 2 3 5 5 3" xfId="32896"/>
    <cellStyle name="Input 2 3 5 5 4" xfId="38114"/>
    <cellStyle name="Input 2 3 5 6" xfId="7201"/>
    <cellStyle name="Input 2 3 5 6 2" xfId="33091"/>
    <cellStyle name="Input 2 3 5 6 3" xfId="38309"/>
    <cellStyle name="Input 2 3 5 7" xfId="13199"/>
    <cellStyle name="Input 2 3 5 8" xfId="13475"/>
    <cellStyle name="Input 2 3 5 9" xfId="8225"/>
    <cellStyle name="Input 2 3 6" xfId="5305"/>
    <cellStyle name="Input 2 3 6 10" xfId="7158"/>
    <cellStyle name="Input 2 3 6 11" xfId="13468"/>
    <cellStyle name="Input 2 3 6 12" xfId="19030"/>
    <cellStyle name="Input 2 3 6 13" xfId="20756"/>
    <cellStyle name="Input 2 3 6 14" xfId="18692"/>
    <cellStyle name="Input 2 3 6 15" xfId="10214"/>
    <cellStyle name="Input 2 3 6 16" xfId="23328"/>
    <cellStyle name="Input 2 3 6 17" xfId="6578"/>
    <cellStyle name="Input 2 3 6 18" xfId="7565"/>
    <cellStyle name="Input 2 3 6 19" xfId="21691"/>
    <cellStyle name="Input 2 3 6 2" xfId="10290"/>
    <cellStyle name="Input 2 3 6 2 2" xfId="29137"/>
    <cellStyle name="Input 2 3 6 2 3" xfId="33875"/>
    <cellStyle name="Input 2 3 6 2 4" xfId="39221"/>
    <cellStyle name="Input 2 3 6 20" xfId="21710"/>
    <cellStyle name="Input 2 3 6 21" xfId="26904"/>
    <cellStyle name="Input 2 3 6 22" xfId="32025"/>
    <cellStyle name="Input 2 3 6 23" xfId="31356"/>
    <cellStyle name="Input 2 3 6 3" xfId="6533"/>
    <cellStyle name="Input 2 3 6 3 2" xfId="29138"/>
    <cellStyle name="Input 2 3 6 3 3" xfId="34667"/>
    <cellStyle name="Input 2 3 6 3 4" xfId="40138"/>
    <cellStyle name="Input 2 3 6 4" xfId="12436"/>
    <cellStyle name="Input 2 3 6 4 2" xfId="29139"/>
    <cellStyle name="Input 2 3 6 4 3" xfId="35613"/>
    <cellStyle name="Input 2 3 6 4 4" xfId="41084"/>
    <cellStyle name="Input 2 3 6 5" xfId="13016"/>
    <cellStyle name="Input 2 3 6 5 2" xfId="36603"/>
    <cellStyle name="Input 2 3 6 5 3" xfId="42074"/>
    <cellStyle name="Input 2 3 6 6" xfId="8925"/>
    <cellStyle name="Input 2 3 6 7" xfId="15406"/>
    <cellStyle name="Input 2 3 6 8" xfId="9316"/>
    <cellStyle name="Input 2 3 6 9" xfId="17241"/>
    <cellStyle name="input 2 30" xfId="1516"/>
    <cellStyle name="input 2 30 2" xfId="4269"/>
    <cellStyle name="input 2 31" xfId="1517"/>
    <cellStyle name="input 2 31 2" xfId="4268"/>
    <cellStyle name="input 2 32" xfId="1518"/>
    <cellStyle name="input 2 32 2" xfId="4267"/>
    <cellStyle name="input 2 33" xfId="1519"/>
    <cellStyle name="input 2 33 2" xfId="4266"/>
    <cellStyle name="input 2 34" xfId="1520"/>
    <cellStyle name="input 2 34 2" xfId="4265"/>
    <cellStyle name="input 2 35" xfId="1521"/>
    <cellStyle name="input 2 35 2" xfId="4264"/>
    <cellStyle name="Input 2 36" xfId="2867"/>
    <cellStyle name="Input 2 36 2" xfId="5601"/>
    <cellStyle name="Input 2 36 2 10" xfId="18411"/>
    <cellStyle name="Input 2 36 2 11" xfId="19189"/>
    <cellStyle name="Input 2 36 2 12" xfId="19954"/>
    <cellStyle name="Input 2 36 2 13" xfId="20986"/>
    <cellStyle name="Input 2 36 2 14" xfId="21829"/>
    <cellStyle name="Input 2 36 2 15" xfId="22572"/>
    <cellStyle name="Input 2 36 2 16" xfId="23536"/>
    <cellStyle name="Input 2 36 2 17" xfId="24234"/>
    <cellStyle name="Input 2 36 2 18" xfId="24946"/>
    <cellStyle name="Input 2 36 2 19" xfId="25578"/>
    <cellStyle name="Input 2 36 2 2" xfId="10557"/>
    <cellStyle name="Input 2 36 2 2 2" xfId="29140"/>
    <cellStyle name="Input 2 36 2 2 3" xfId="34064"/>
    <cellStyle name="Input 2 36 2 2 4" xfId="39426"/>
    <cellStyle name="Input 2 36 2 20" xfId="26237"/>
    <cellStyle name="Input 2 36 2 21" xfId="27072"/>
    <cellStyle name="Input 2 36 2 22" xfId="32228"/>
    <cellStyle name="Input 2 36 2 23" xfId="37459"/>
    <cellStyle name="Input 2 36 2 3" xfId="11596"/>
    <cellStyle name="Input 2 36 2 3 2" xfId="29141"/>
    <cellStyle name="Input 2 36 2 3 3" xfId="34874"/>
    <cellStyle name="Input 2 36 2 3 4" xfId="40345"/>
    <cellStyle name="Input 2 36 2 4" xfId="12695"/>
    <cellStyle name="Input 2 36 2 4 2" xfId="29142"/>
    <cellStyle name="Input 2 36 2 4 3" xfId="35827"/>
    <cellStyle name="Input 2 36 2 4 4" xfId="41298"/>
    <cellStyle name="Input 2 36 2 5" xfId="6878"/>
    <cellStyle name="Input 2 36 2 5 2" xfId="36794"/>
    <cellStyle name="Input 2 36 2 5 3" xfId="42265"/>
    <cellStyle name="Input 2 36 2 6" xfId="14610"/>
    <cellStyle name="Input 2 36 2 7" xfId="15642"/>
    <cellStyle name="Input 2 36 2 8" xfId="16431"/>
    <cellStyle name="Input 2 36 2 9" xfId="17494"/>
    <cellStyle name="Input 2 36 3" xfId="29143"/>
    <cellStyle name="Input 2 36 3 2" xfId="29144"/>
    <cellStyle name="Input 2 36 3 3" xfId="38543"/>
    <cellStyle name="Input 2 37" xfId="3032"/>
    <cellStyle name="Input 2 37 2" xfId="5759"/>
    <cellStyle name="Input 2 37 2 10" xfId="18558"/>
    <cellStyle name="Input 2 37 2 11" xfId="19338"/>
    <cellStyle name="Input 2 37 2 12" xfId="20103"/>
    <cellStyle name="Input 2 37 2 13" xfId="21132"/>
    <cellStyle name="Input 2 37 2 14" xfId="21977"/>
    <cellStyle name="Input 2 37 2 15" xfId="22721"/>
    <cellStyle name="Input 2 37 2 16" xfId="23681"/>
    <cellStyle name="Input 2 37 2 17" xfId="24379"/>
    <cellStyle name="Input 2 37 2 18" xfId="25077"/>
    <cellStyle name="Input 2 37 2 19" xfId="25722"/>
    <cellStyle name="Input 2 37 2 2" xfId="10709"/>
    <cellStyle name="Input 2 37 2 2 2" xfId="29145"/>
    <cellStyle name="Input 2 37 2 2 3" xfId="34206"/>
    <cellStyle name="Input 2 37 2 2 4" xfId="39568"/>
    <cellStyle name="Input 2 37 2 20" xfId="26372"/>
    <cellStyle name="Input 2 37 2 21" xfId="27209"/>
    <cellStyle name="Input 2 37 2 22" xfId="32369"/>
    <cellStyle name="Input 2 37 2 23" xfId="37600"/>
    <cellStyle name="Input 2 37 2 3" xfId="11750"/>
    <cellStyle name="Input 2 37 2 3 2" xfId="29146"/>
    <cellStyle name="Input 2 37 2 3 3" xfId="35022"/>
    <cellStyle name="Input 2 37 2 3 4" xfId="40493"/>
    <cellStyle name="Input 2 37 2 4" xfId="12845"/>
    <cellStyle name="Input 2 37 2 4 2" xfId="29147"/>
    <cellStyle name="Input 2 37 2 4 3" xfId="35975"/>
    <cellStyle name="Input 2 37 2 4 4" xfId="41446"/>
    <cellStyle name="Input 2 37 2 5" xfId="6642"/>
    <cellStyle name="Input 2 37 2 5 2" xfId="36939"/>
    <cellStyle name="Input 2 37 2 5 3" xfId="42410"/>
    <cellStyle name="Input 2 37 2 6" xfId="14758"/>
    <cellStyle name="Input 2 37 2 7" xfId="15793"/>
    <cellStyle name="Input 2 37 2 8" xfId="16582"/>
    <cellStyle name="Input 2 37 2 9" xfId="17643"/>
    <cellStyle name="Input 2 38" xfId="4415"/>
    <cellStyle name="Input 2 38 10" xfId="7923"/>
    <cellStyle name="Input 2 38 11" xfId="15608"/>
    <cellStyle name="Input 2 38 12" xfId="9498"/>
    <cellStyle name="Input 2 38 13" xfId="7297"/>
    <cellStyle name="Input 2 38 14" xfId="19095"/>
    <cellStyle name="Input 2 38 15" xfId="11120"/>
    <cellStyle name="Input 2 38 16" xfId="17209"/>
    <cellStyle name="Input 2 38 17" xfId="22354"/>
    <cellStyle name="Input 2 38 18" xfId="7986"/>
    <cellStyle name="Input 2 38 19" xfId="8874"/>
    <cellStyle name="Input 2 38 2" xfId="6195"/>
    <cellStyle name="Input 2 38 2 10" xfId="18906"/>
    <cellStyle name="Input 2 38 2 11" xfId="19677"/>
    <cellStyle name="Input 2 38 2 12" xfId="20502"/>
    <cellStyle name="Input 2 38 2 13" xfId="21484"/>
    <cellStyle name="Input 2 38 2 14" xfId="22291"/>
    <cellStyle name="Input 2 38 2 15" xfId="23109"/>
    <cellStyle name="Input 2 38 2 16" xfId="23989"/>
    <cellStyle name="Input 2 38 2 17" xfId="24691"/>
    <cellStyle name="Input 2 38 2 18" xfId="25359"/>
    <cellStyle name="Input 2 38 2 19" xfId="26008"/>
    <cellStyle name="Input 2 38 2 2" xfId="11131"/>
    <cellStyle name="Input 2 38 2 2 2" xfId="29148"/>
    <cellStyle name="Input 2 38 2 2 3" xfId="34482"/>
    <cellStyle name="Input 2 38 2 2 4" xfId="39935"/>
    <cellStyle name="Input 2 38 2 20" xfId="26735"/>
    <cellStyle name="Input 2 38 2 21" xfId="27462"/>
    <cellStyle name="Input 2 38 2 22" xfId="32733"/>
    <cellStyle name="Input 2 38 2 23" xfId="37962"/>
    <cellStyle name="Input 2 38 2 3" xfId="12164"/>
    <cellStyle name="Input 2 38 2 3 2" xfId="29149"/>
    <cellStyle name="Input 2 38 2 3 3" xfId="35406"/>
    <cellStyle name="Input 2 38 2 3 4" xfId="40877"/>
    <cellStyle name="Input 2 38 2 4" xfId="13208"/>
    <cellStyle name="Input 2 38 2 4 2" xfId="29150"/>
    <cellStyle name="Input 2 38 2 4 3" xfId="36391"/>
    <cellStyle name="Input 2 38 2 4 4" xfId="41862"/>
    <cellStyle name="Input 2 38 2 5" xfId="14217"/>
    <cellStyle name="Input 2 38 2 5 2" xfId="37243"/>
    <cellStyle name="Input 2 38 2 5 3" xfId="42714"/>
    <cellStyle name="Input 2 38 2 6" xfId="15164"/>
    <cellStyle name="Input 2 38 2 7" xfId="16153"/>
    <cellStyle name="Input 2 38 2 8" xfId="16995"/>
    <cellStyle name="Input 2 38 2 9" xfId="18012"/>
    <cellStyle name="Input 2 38 20" xfId="22125"/>
    <cellStyle name="Input 2 38 21" xfId="25179"/>
    <cellStyle name="Input 2 38 22" xfId="26044"/>
    <cellStyle name="Input 2 38 23" xfId="18213"/>
    <cellStyle name="Input 2 38 24" xfId="31716"/>
    <cellStyle name="Input 2 38 25" xfId="31406"/>
    <cellStyle name="Input 2 38 3" xfId="9590"/>
    <cellStyle name="Input 2 38 3 2" xfId="29151"/>
    <cellStyle name="Input 2 38 3 3" xfId="33586"/>
    <cellStyle name="Input 2 38 3 4" xfId="38932"/>
    <cellStyle name="Input 2 38 4" xfId="9884"/>
    <cellStyle name="Input 2 38 4 2" xfId="29152"/>
    <cellStyle name="Input 2 38 4 3" xfId="32994"/>
    <cellStyle name="Input 2 38 4 4" xfId="38212"/>
    <cellStyle name="Input 2 38 5" xfId="12330"/>
    <cellStyle name="Input 2 38 5 2" xfId="29153"/>
    <cellStyle name="Input 2 38 5 3" xfId="35532"/>
    <cellStyle name="Input 2 38 5 4" xfId="41003"/>
    <cellStyle name="Input 2 38 6" xfId="12599"/>
    <cellStyle name="Input 2 38 6 2" xfId="33302"/>
    <cellStyle name="Input 2 38 6 3" xfId="38520"/>
    <cellStyle name="Input 2 38 7" xfId="13541"/>
    <cellStyle name="Input 2 38 8" xfId="8805"/>
    <cellStyle name="Input 2 38 9" xfId="13691"/>
    <cellStyle name="Input 2 39" xfId="4292"/>
    <cellStyle name="Input 2 39 10" xfId="14439"/>
    <cellStyle name="Input 2 39 11" xfId="15050"/>
    <cellStyle name="Input 2 39 12" xfId="14194"/>
    <cellStyle name="Input 2 39 13" xfId="15362"/>
    <cellStyle name="Input 2 39 14" xfId="9999"/>
    <cellStyle name="Input 2 39 15" xfId="14001"/>
    <cellStyle name="Input 2 39 16" xfId="8019"/>
    <cellStyle name="Input 2 39 17" xfId="7084"/>
    <cellStyle name="Input 2 39 18" xfId="14009"/>
    <cellStyle name="Input 2 39 19" xfId="8716"/>
    <cellStyle name="Input 2 39 2" xfId="6154"/>
    <cellStyle name="Input 2 39 2 10" xfId="18886"/>
    <cellStyle name="Input 2 39 2 11" xfId="19659"/>
    <cellStyle name="Input 2 39 2 12" xfId="20476"/>
    <cellStyle name="Input 2 39 2 13" xfId="21443"/>
    <cellStyle name="Input 2 39 2 14" xfId="22278"/>
    <cellStyle name="Input 2 39 2 15" xfId="23090"/>
    <cellStyle name="Input 2 39 2 16" xfId="23971"/>
    <cellStyle name="Input 2 39 2 17" xfId="24670"/>
    <cellStyle name="Input 2 39 2 18" xfId="25349"/>
    <cellStyle name="Input 2 39 2 19" xfId="25999"/>
    <cellStyle name="Input 2 39 2 2" xfId="11097"/>
    <cellStyle name="Input 2 39 2 2 2" xfId="29154"/>
    <cellStyle name="Input 2 39 2 2 3" xfId="34471"/>
    <cellStyle name="Input 2 39 2 2 4" xfId="39924"/>
    <cellStyle name="Input 2 39 2 20" xfId="26727"/>
    <cellStyle name="Input 2 39 2 21" xfId="27454"/>
    <cellStyle name="Input 2 39 2 22" xfId="32725"/>
    <cellStyle name="Input 2 39 2 23" xfId="37954"/>
    <cellStyle name="Input 2 39 2 3" xfId="12136"/>
    <cellStyle name="Input 2 39 2 3 2" xfId="29155"/>
    <cellStyle name="Input 2 39 2 3 3" xfId="35392"/>
    <cellStyle name="Input 2 39 2 3 4" xfId="40863"/>
    <cellStyle name="Input 2 39 2 4" xfId="13183"/>
    <cellStyle name="Input 2 39 2 4 2" xfId="29156"/>
    <cellStyle name="Input 2 39 2 4 3" xfId="36350"/>
    <cellStyle name="Input 2 39 2 4 4" xfId="41821"/>
    <cellStyle name="Input 2 39 2 5" xfId="14189"/>
    <cellStyle name="Input 2 39 2 5 2" xfId="37202"/>
    <cellStyle name="Input 2 39 2 5 3" xfId="42673"/>
    <cellStyle name="Input 2 39 2 6" xfId="15137"/>
    <cellStyle name="Input 2 39 2 7" xfId="16128"/>
    <cellStyle name="Input 2 39 2 8" xfId="16967"/>
    <cellStyle name="Input 2 39 2 9" xfId="17971"/>
    <cellStyle name="Input 2 39 20" xfId="9079"/>
    <cellStyle name="Input 2 39 21" xfId="7017"/>
    <cellStyle name="Input 2 39 22" xfId="21219"/>
    <cellStyle name="Input 2 39 23" xfId="20957"/>
    <cellStyle name="Input 2 39 24" xfId="31649"/>
    <cellStyle name="Input 2 39 25" xfId="31439"/>
    <cellStyle name="Input 2 39 3" xfId="9494"/>
    <cellStyle name="Input 2 39 3 2" xfId="29157"/>
    <cellStyle name="Input 2 39 3 3" xfId="33541"/>
    <cellStyle name="Input 2 39 3 4" xfId="38887"/>
    <cellStyle name="Input 2 39 4" xfId="8742"/>
    <cellStyle name="Input 2 39 4 2" xfId="29158"/>
    <cellStyle name="Input 2 39 4 3" xfId="33685"/>
    <cellStyle name="Input 2 39 4 4" xfId="39031"/>
    <cellStyle name="Input 2 39 5" xfId="8849"/>
    <cellStyle name="Input 2 39 5 2" xfId="29159"/>
    <cellStyle name="Input 2 39 5 3" xfId="34475"/>
    <cellStyle name="Input 2 39 5 4" xfId="39928"/>
    <cellStyle name="Input 2 39 6" xfId="7567"/>
    <cellStyle name="Input 2 39 6 2" xfId="33852"/>
    <cellStyle name="Input 2 39 6 3" xfId="39198"/>
    <cellStyle name="Input 2 39 7" xfId="7055"/>
    <cellStyle name="Input 2 39 8" xfId="13474"/>
    <cellStyle name="Input 2 39 9" xfId="13936"/>
    <cellStyle name="Input 2 4" xfId="1522"/>
    <cellStyle name="Input 2 4 2" xfId="2870"/>
    <cellStyle name="Input 2 4 2 2" xfId="5604"/>
    <cellStyle name="Input 2 4 2 2 10" xfId="18414"/>
    <cellStyle name="Input 2 4 2 2 11" xfId="19192"/>
    <cellStyle name="Input 2 4 2 2 12" xfId="19957"/>
    <cellStyle name="Input 2 4 2 2 13" xfId="20989"/>
    <cellStyle name="Input 2 4 2 2 14" xfId="21832"/>
    <cellStyle name="Input 2 4 2 2 15" xfId="22575"/>
    <cellStyle name="Input 2 4 2 2 16" xfId="23539"/>
    <cellStyle name="Input 2 4 2 2 17" xfId="24237"/>
    <cellStyle name="Input 2 4 2 2 18" xfId="24949"/>
    <cellStyle name="Input 2 4 2 2 19" xfId="25581"/>
    <cellStyle name="Input 2 4 2 2 2" xfId="10560"/>
    <cellStyle name="Input 2 4 2 2 2 2" xfId="29160"/>
    <cellStyle name="Input 2 4 2 2 2 3" xfId="34067"/>
    <cellStyle name="Input 2 4 2 2 2 4" xfId="39429"/>
    <cellStyle name="Input 2 4 2 2 20" xfId="26240"/>
    <cellStyle name="Input 2 4 2 2 21" xfId="27075"/>
    <cellStyle name="Input 2 4 2 2 22" xfId="32231"/>
    <cellStyle name="Input 2 4 2 2 23" xfId="37462"/>
    <cellStyle name="Input 2 4 2 2 3" xfId="11599"/>
    <cellStyle name="Input 2 4 2 2 3 2" xfId="29161"/>
    <cellStyle name="Input 2 4 2 2 3 3" xfId="34877"/>
    <cellStyle name="Input 2 4 2 2 3 4" xfId="40348"/>
    <cellStyle name="Input 2 4 2 2 4" xfId="12698"/>
    <cellStyle name="Input 2 4 2 2 4 2" xfId="29162"/>
    <cellStyle name="Input 2 4 2 2 4 3" xfId="35830"/>
    <cellStyle name="Input 2 4 2 2 4 4" xfId="41301"/>
    <cellStyle name="Input 2 4 2 2 5" xfId="8362"/>
    <cellStyle name="Input 2 4 2 2 5 2" xfId="36797"/>
    <cellStyle name="Input 2 4 2 2 5 3" xfId="42268"/>
    <cellStyle name="Input 2 4 2 2 6" xfId="14613"/>
    <cellStyle name="Input 2 4 2 2 7" xfId="15645"/>
    <cellStyle name="Input 2 4 2 2 8" xfId="16434"/>
    <cellStyle name="Input 2 4 2 2 9" xfId="17497"/>
    <cellStyle name="Input 2 4 2 3" xfId="29163"/>
    <cellStyle name="Input 2 4 2 3 2" xfId="29164"/>
    <cellStyle name="Input 2 4 2 3 3" xfId="38546"/>
    <cellStyle name="Input 2 4 3" xfId="3021"/>
    <cellStyle name="Input 2 4 3 2" xfId="5748"/>
    <cellStyle name="Input 2 4 3 2 10" xfId="18547"/>
    <cellStyle name="Input 2 4 3 2 11" xfId="19327"/>
    <cellStyle name="Input 2 4 3 2 12" xfId="20092"/>
    <cellStyle name="Input 2 4 3 2 13" xfId="21121"/>
    <cellStyle name="Input 2 4 3 2 14" xfId="21966"/>
    <cellStyle name="Input 2 4 3 2 15" xfId="22710"/>
    <cellStyle name="Input 2 4 3 2 16" xfId="23670"/>
    <cellStyle name="Input 2 4 3 2 17" xfId="24368"/>
    <cellStyle name="Input 2 4 3 2 18" xfId="25066"/>
    <cellStyle name="Input 2 4 3 2 19" xfId="25711"/>
    <cellStyle name="Input 2 4 3 2 2" xfId="10698"/>
    <cellStyle name="Input 2 4 3 2 2 2" xfId="29165"/>
    <cellStyle name="Input 2 4 3 2 2 3" xfId="34195"/>
    <cellStyle name="Input 2 4 3 2 2 4" xfId="39557"/>
    <cellStyle name="Input 2 4 3 2 20" xfId="26361"/>
    <cellStyle name="Input 2 4 3 2 21" xfId="27198"/>
    <cellStyle name="Input 2 4 3 2 22" xfId="32358"/>
    <cellStyle name="Input 2 4 3 2 23" xfId="37589"/>
    <cellStyle name="Input 2 4 3 2 3" xfId="11739"/>
    <cellStyle name="Input 2 4 3 2 3 2" xfId="29166"/>
    <cellStyle name="Input 2 4 3 2 3 3" xfId="35011"/>
    <cellStyle name="Input 2 4 3 2 3 4" xfId="40482"/>
    <cellStyle name="Input 2 4 3 2 4" xfId="12834"/>
    <cellStyle name="Input 2 4 3 2 4 2" xfId="29167"/>
    <cellStyle name="Input 2 4 3 2 4 3" xfId="35964"/>
    <cellStyle name="Input 2 4 3 2 4 4" xfId="41435"/>
    <cellStyle name="Input 2 4 3 2 5" xfId="9525"/>
    <cellStyle name="Input 2 4 3 2 5 2" xfId="36928"/>
    <cellStyle name="Input 2 4 3 2 5 3" xfId="42399"/>
    <cellStyle name="Input 2 4 3 2 6" xfId="14747"/>
    <cellStyle name="Input 2 4 3 2 7" xfId="15782"/>
    <cellStyle name="Input 2 4 3 2 8" xfId="16571"/>
    <cellStyle name="Input 2 4 3 2 9" xfId="17632"/>
    <cellStyle name="Input 2 4 4" xfId="4444"/>
    <cellStyle name="Input 2 4 4 10" xfId="16193"/>
    <cellStyle name="Input 2 4 4 11" xfId="16302"/>
    <cellStyle name="Input 2 4 4 12" xfId="9524"/>
    <cellStyle name="Input 2 4 4 13" xfId="7768"/>
    <cellStyle name="Input 2 4 4 14" xfId="17206"/>
    <cellStyle name="Input 2 4 4 15" xfId="15369"/>
    <cellStyle name="Input 2 4 4 16" xfId="8308"/>
    <cellStyle name="Input 2 4 4 17" xfId="22099"/>
    <cellStyle name="Input 2 4 4 18" xfId="22198"/>
    <cellStyle name="Input 2 4 4 19" xfId="23805"/>
    <cellStyle name="Input 2 4 4 2" xfId="6199"/>
    <cellStyle name="Input 2 4 4 2 10" xfId="18910"/>
    <cellStyle name="Input 2 4 4 2 11" xfId="19681"/>
    <cellStyle name="Input 2 4 4 2 12" xfId="20506"/>
    <cellStyle name="Input 2 4 4 2 13" xfId="21488"/>
    <cellStyle name="Input 2 4 4 2 14" xfId="22295"/>
    <cellStyle name="Input 2 4 4 2 15" xfId="23113"/>
    <cellStyle name="Input 2 4 4 2 16" xfId="23993"/>
    <cellStyle name="Input 2 4 4 2 17" xfId="24695"/>
    <cellStyle name="Input 2 4 4 2 18" xfId="25363"/>
    <cellStyle name="Input 2 4 4 2 19" xfId="26012"/>
    <cellStyle name="Input 2 4 4 2 2" xfId="11135"/>
    <cellStyle name="Input 2 4 4 2 2 2" xfId="29168"/>
    <cellStyle name="Input 2 4 4 2 2 3" xfId="34486"/>
    <cellStyle name="Input 2 4 4 2 2 4" xfId="39939"/>
    <cellStyle name="Input 2 4 4 2 20" xfId="26739"/>
    <cellStyle name="Input 2 4 4 2 21" xfId="27466"/>
    <cellStyle name="Input 2 4 4 2 22" xfId="32737"/>
    <cellStyle name="Input 2 4 4 2 23" xfId="37966"/>
    <cellStyle name="Input 2 4 4 2 3" xfId="12168"/>
    <cellStyle name="Input 2 4 4 2 3 2" xfId="29169"/>
    <cellStyle name="Input 2 4 4 2 3 3" xfId="35410"/>
    <cellStyle name="Input 2 4 4 2 3 4" xfId="40881"/>
    <cellStyle name="Input 2 4 4 2 4" xfId="13212"/>
    <cellStyle name="Input 2 4 4 2 4 2" xfId="29170"/>
    <cellStyle name="Input 2 4 4 2 4 3" xfId="36395"/>
    <cellStyle name="Input 2 4 4 2 4 4" xfId="41866"/>
    <cellStyle name="Input 2 4 4 2 5" xfId="14221"/>
    <cellStyle name="Input 2 4 4 2 5 2" xfId="37247"/>
    <cellStyle name="Input 2 4 4 2 5 3" xfId="42718"/>
    <cellStyle name="Input 2 4 4 2 6" xfId="15168"/>
    <cellStyle name="Input 2 4 4 2 7" xfId="16157"/>
    <cellStyle name="Input 2 4 4 2 8" xfId="16999"/>
    <cellStyle name="Input 2 4 4 2 9" xfId="18016"/>
    <cellStyle name="Input 2 4 4 20" xfId="20267"/>
    <cellStyle name="Input 2 4 4 21" xfId="25184"/>
    <cellStyle name="Input 2 4 4 22" xfId="6649"/>
    <cellStyle name="Input 2 4 4 23" xfId="12860"/>
    <cellStyle name="Input 2 4 4 24" xfId="31719"/>
    <cellStyle name="Input 2 4 4 25" xfId="31849"/>
    <cellStyle name="Input 2 4 4 3" xfId="9609"/>
    <cellStyle name="Input 2 4 4 3 2" xfId="29171"/>
    <cellStyle name="Input 2 4 4 3 3" xfId="33589"/>
    <cellStyle name="Input 2 4 4 3 4" xfId="38935"/>
    <cellStyle name="Input 2 4 4 4" xfId="9890"/>
    <cellStyle name="Input 2 4 4 4 2" xfId="29172"/>
    <cellStyle name="Input 2 4 4 4 3" xfId="34545"/>
    <cellStyle name="Input 2 4 4 4 4" xfId="39998"/>
    <cellStyle name="Input 2 4 4 5" xfId="6702"/>
    <cellStyle name="Input 2 4 4 5 2" xfId="29173"/>
    <cellStyle name="Input 2 4 4 5 3" xfId="33140"/>
    <cellStyle name="Input 2 4 4 5 4" xfId="38358"/>
    <cellStyle name="Input 2 4 4 6" xfId="10047"/>
    <cellStyle name="Input 2 4 4 6 2" xfId="33297"/>
    <cellStyle name="Input 2 4 4 6 3" xfId="38515"/>
    <cellStyle name="Input 2 4 4 7" xfId="8518"/>
    <cellStyle name="Input 2 4 4 8" xfId="8673"/>
    <cellStyle name="Input 2 4 4 9" xfId="10084"/>
    <cellStyle name="Input 2 4 5" xfId="4263"/>
    <cellStyle name="Input 2 4 5 10" xfId="15330"/>
    <cellStyle name="Input 2 4 5 11" xfId="14079"/>
    <cellStyle name="Input 2 4 5 12" xfId="17353"/>
    <cellStyle name="Input 2 4 5 13" xfId="13868"/>
    <cellStyle name="Input 2 4 5 14" xfId="8607"/>
    <cellStyle name="Input 2 4 5 15" xfId="11170"/>
    <cellStyle name="Input 2 4 5 16" xfId="7515"/>
    <cellStyle name="Input 2 4 5 17" xfId="12380"/>
    <cellStyle name="Input 2 4 5 18" xfId="19795"/>
    <cellStyle name="Input 2 4 5 19" xfId="23260"/>
    <cellStyle name="Input 2 4 5 2" xfId="6151"/>
    <cellStyle name="Input 2 4 5 2 10" xfId="18883"/>
    <cellStyle name="Input 2 4 5 2 11" xfId="19656"/>
    <cellStyle name="Input 2 4 5 2 12" xfId="20473"/>
    <cellStyle name="Input 2 4 5 2 13" xfId="21440"/>
    <cellStyle name="Input 2 4 5 2 14" xfId="22275"/>
    <cellStyle name="Input 2 4 5 2 15" xfId="23087"/>
    <cellStyle name="Input 2 4 5 2 16" xfId="23968"/>
    <cellStyle name="Input 2 4 5 2 17" xfId="24667"/>
    <cellStyle name="Input 2 4 5 2 18" xfId="25346"/>
    <cellStyle name="Input 2 4 5 2 19" xfId="25996"/>
    <cellStyle name="Input 2 4 5 2 2" xfId="11094"/>
    <cellStyle name="Input 2 4 5 2 2 2" xfId="29174"/>
    <cellStyle name="Input 2 4 5 2 2 3" xfId="34468"/>
    <cellStyle name="Input 2 4 5 2 2 4" xfId="39921"/>
    <cellStyle name="Input 2 4 5 2 20" xfId="26724"/>
    <cellStyle name="Input 2 4 5 2 21" xfId="27451"/>
    <cellStyle name="Input 2 4 5 2 22" xfId="32722"/>
    <cellStyle name="Input 2 4 5 2 23" xfId="37951"/>
    <cellStyle name="Input 2 4 5 2 3" xfId="12133"/>
    <cellStyle name="Input 2 4 5 2 3 2" xfId="29175"/>
    <cellStyle name="Input 2 4 5 2 3 3" xfId="35389"/>
    <cellStyle name="Input 2 4 5 2 3 4" xfId="40860"/>
    <cellStyle name="Input 2 4 5 2 4" xfId="13180"/>
    <cellStyle name="Input 2 4 5 2 4 2" xfId="29176"/>
    <cellStyle name="Input 2 4 5 2 4 3" xfId="36347"/>
    <cellStyle name="Input 2 4 5 2 4 4" xfId="41818"/>
    <cellStyle name="Input 2 4 5 2 5" xfId="14186"/>
    <cellStyle name="Input 2 4 5 2 5 2" xfId="37199"/>
    <cellStyle name="Input 2 4 5 2 5 3" xfId="42670"/>
    <cellStyle name="Input 2 4 5 2 6" xfId="15134"/>
    <cellStyle name="Input 2 4 5 2 7" xfId="16125"/>
    <cellStyle name="Input 2 4 5 2 8" xfId="16964"/>
    <cellStyle name="Input 2 4 5 2 9" xfId="17968"/>
    <cellStyle name="Input 2 4 5 20" xfId="22012"/>
    <cellStyle name="Input 2 4 5 21" xfId="7906"/>
    <cellStyle name="Input 2 4 5 22" xfId="20631"/>
    <cellStyle name="Input 2 4 5 23" xfId="13878"/>
    <cellStyle name="Input 2 4 5 24" xfId="31646"/>
    <cellStyle name="Input 2 4 5 25" xfId="31527"/>
    <cellStyle name="Input 2 4 5 3" xfId="9475"/>
    <cellStyle name="Input 2 4 5 3 2" xfId="29177"/>
    <cellStyle name="Input 2 4 5 3 3" xfId="33536"/>
    <cellStyle name="Input 2 4 5 3 4" xfId="38882"/>
    <cellStyle name="Input 2 4 5 4" xfId="10460"/>
    <cellStyle name="Input 2 4 5 4 2" xfId="29178"/>
    <cellStyle name="Input 2 4 5 4 3" xfId="33028"/>
    <cellStyle name="Input 2 4 5 4 4" xfId="38246"/>
    <cellStyle name="Input 2 4 5 5" xfId="9684"/>
    <cellStyle name="Input 2 4 5 5 2" xfId="29179"/>
    <cellStyle name="Input 2 4 5 5 3" xfId="34718"/>
    <cellStyle name="Input 2 4 5 5 4" xfId="40189"/>
    <cellStyle name="Input 2 4 5 6" xfId="7203"/>
    <cellStyle name="Input 2 4 5 6 2" xfId="32926"/>
    <cellStyle name="Input 2 4 5 6 3" xfId="38144"/>
    <cellStyle name="Input 2 4 5 7" xfId="7479"/>
    <cellStyle name="Input 2 4 5 8" xfId="14283"/>
    <cellStyle name="Input 2 4 5 9" xfId="13502"/>
    <cellStyle name="Input 2 4 6" xfId="5306"/>
    <cellStyle name="Input 2 4 6 10" xfId="15484"/>
    <cellStyle name="Input 2 4 6 11" xfId="15706"/>
    <cellStyle name="Input 2 4 6 12" xfId="15462"/>
    <cellStyle name="Input 2 4 6 13" xfId="20757"/>
    <cellStyle name="Input 2 4 6 14" xfId="15466"/>
    <cellStyle name="Input 2 4 6 15" xfId="12474"/>
    <cellStyle name="Input 2 4 6 16" xfId="23329"/>
    <cellStyle name="Input 2 4 6 17" xfId="22460"/>
    <cellStyle name="Input 2 4 6 18" xfId="7181"/>
    <cellStyle name="Input 2 4 6 19" xfId="22101"/>
    <cellStyle name="Input 2 4 6 2" xfId="10291"/>
    <cellStyle name="Input 2 4 6 2 2" xfId="29180"/>
    <cellStyle name="Input 2 4 6 2 3" xfId="33876"/>
    <cellStyle name="Input 2 4 6 2 4" xfId="39222"/>
    <cellStyle name="Input 2 4 6 20" xfId="6585"/>
    <cellStyle name="Input 2 4 6 21" xfId="26905"/>
    <cellStyle name="Input 2 4 6 22" xfId="32026"/>
    <cellStyle name="Input 2 4 6 23" xfId="31909"/>
    <cellStyle name="Input 2 4 6 3" xfId="10192"/>
    <cellStyle name="Input 2 4 6 3 2" xfId="29181"/>
    <cellStyle name="Input 2 4 6 3 3" xfId="34668"/>
    <cellStyle name="Input 2 4 6 3 4" xfId="40139"/>
    <cellStyle name="Input 2 4 6 4" xfId="12437"/>
    <cellStyle name="Input 2 4 6 4 2" xfId="29182"/>
    <cellStyle name="Input 2 4 6 4 3" xfId="35614"/>
    <cellStyle name="Input 2 4 6 4 4" xfId="41085"/>
    <cellStyle name="Input 2 4 6 5" xfId="7248"/>
    <cellStyle name="Input 2 4 6 5 2" xfId="36604"/>
    <cellStyle name="Input 2 4 6 5 3" xfId="42075"/>
    <cellStyle name="Input 2 4 6 6" xfId="13297"/>
    <cellStyle name="Input 2 4 6 7" xfId="15407"/>
    <cellStyle name="Input 2 4 6 8" xfId="13730"/>
    <cellStyle name="Input 2 4 6 9" xfId="17242"/>
    <cellStyle name="Input 2 40" xfId="5303"/>
    <cellStyle name="Input 2 40 10" xfId="10199"/>
    <cellStyle name="Input 2 40 11" xfId="14674"/>
    <cellStyle name="Input 2 40 12" xfId="18988"/>
    <cellStyle name="Input 2 40 13" xfId="20754"/>
    <cellStyle name="Input 2 40 14" xfId="19020"/>
    <cellStyle name="Input 2 40 15" xfId="17348"/>
    <cellStyle name="Input 2 40 16" xfId="23326"/>
    <cellStyle name="Input 2 40 17" xfId="8471"/>
    <cellStyle name="Input 2 40 18" xfId="24106"/>
    <cellStyle name="Input 2 40 19" xfId="23295"/>
    <cellStyle name="Input 2 40 2" xfId="10288"/>
    <cellStyle name="Input 2 40 2 2" xfId="29183"/>
    <cellStyle name="Input 2 40 2 3" xfId="33873"/>
    <cellStyle name="Input 2 40 2 4" xfId="39219"/>
    <cellStyle name="Input 2 40 20" xfId="6912"/>
    <cellStyle name="Input 2 40 21" xfId="26902"/>
    <cellStyle name="Input 2 40 22" xfId="32023"/>
    <cellStyle name="Input 2 40 23" xfId="31908"/>
    <cellStyle name="Input 2 40 3" xfId="10191"/>
    <cellStyle name="Input 2 40 3 2" xfId="29184"/>
    <cellStyle name="Input 2 40 3 3" xfId="34665"/>
    <cellStyle name="Input 2 40 3 4" xfId="40136"/>
    <cellStyle name="Input 2 40 4" xfId="12434"/>
    <cellStyle name="Input 2 40 4 2" xfId="29185"/>
    <cellStyle name="Input 2 40 4 3" xfId="35611"/>
    <cellStyle name="Input 2 40 4 4" xfId="41082"/>
    <cellStyle name="Input 2 40 5" xfId="6786"/>
    <cellStyle name="Input 2 40 5 2" xfId="36601"/>
    <cellStyle name="Input 2 40 5 3" xfId="42072"/>
    <cellStyle name="Input 2 40 6" xfId="7235"/>
    <cellStyle name="Input 2 40 7" xfId="15404"/>
    <cellStyle name="Input 2 40 8" xfId="9069"/>
    <cellStyle name="Input 2 40 9" xfId="17239"/>
    <cellStyle name="Input 2 5" xfId="1523"/>
    <cellStyle name="Input 2 5 2" xfId="2871"/>
    <cellStyle name="Input 2 5 2 2" xfId="5605"/>
    <cellStyle name="Input 2 5 2 2 10" xfId="18415"/>
    <cellStyle name="Input 2 5 2 2 11" xfId="19193"/>
    <cellStyle name="Input 2 5 2 2 12" xfId="19958"/>
    <cellStyle name="Input 2 5 2 2 13" xfId="20990"/>
    <cellStyle name="Input 2 5 2 2 14" xfId="21833"/>
    <cellStyle name="Input 2 5 2 2 15" xfId="22576"/>
    <cellStyle name="Input 2 5 2 2 16" xfId="23540"/>
    <cellStyle name="Input 2 5 2 2 17" xfId="24238"/>
    <cellStyle name="Input 2 5 2 2 18" xfId="24950"/>
    <cellStyle name="Input 2 5 2 2 19" xfId="25582"/>
    <cellStyle name="Input 2 5 2 2 2" xfId="10561"/>
    <cellStyle name="Input 2 5 2 2 2 2" xfId="29186"/>
    <cellStyle name="Input 2 5 2 2 2 3" xfId="34068"/>
    <cellStyle name="Input 2 5 2 2 2 4" xfId="39430"/>
    <cellStyle name="Input 2 5 2 2 20" xfId="26241"/>
    <cellStyle name="Input 2 5 2 2 21" xfId="27076"/>
    <cellStyle name="Input 2 5 2 2 22" xfId="32232"/>
    <cellStyle name="Input 2 5 2 2 23" xfId="37463"/>
    <cellStyle name="Input 2 5 2 2 3" xfId="11600"/>
    <cellStyle name="Input 2 5 2 2 3 2" xfId="29187"/>
    <cellStyle name="Input 2 5 2 2 3 3" xfId="34878"/>
    <cellStyle name="Input 2 5 2 2 3 4" xfId="40349"/>
    <cellStyle name="Input 2 5 2 2 4" xfId="12699"/>
    <cellStyle name="Input 2 5 2 2 4 2" xfId="29188"/>
    <cellStyle name="Input 2 5 2 2 4 3" xfId="35831"/>
    <cellStyle name="Input 2 5 2 2 4 4" xfId="41302"/>
    <cellStyle name="Input 2 5 2 2 5" xfId="9128"/>
    <cellStyle name="Input 2 5 2 2 5 2" xfId="36798"/>
    <cellStyle name="Input 2 5 2 2 5 3" xfId="42269"/>
    <cellStyle name="Input 2 5 2 2 6" xfId="14614"/>
    <cellStyle name="Input 2 5 2 2 7" xfId="15646"/>
    <cellStyle name="Input 2 5 2 2 8" xfId="16435"/>
    <cellStyle name="Input 2 5 2 2 9" xfId="17498"/>
    <cellStyle name="Input 2 5 2 3" xfId="29189"/>
    <cellStyle name="Input 2 5 2 3 2" xfId="29190"/>
    <cellStyle name="Input 2 5 2 3 3" xfId="38547"/>
    <cellStyle name="Input 2 5 3" xfId="3020"/>
    <cellStyle name="Input 2 5 3 2" xfId="5747"/>
    <cellStyle name="Input 2 5 3 2 10" xfId="18546"/>
    <cellStyle name="Input 2 5 3 2 11" xfId="19326"/>
    <cellStyle name="Input 2 5 3 2 12" xfId="20091"/>
    <cellStyle name="Input 2 5 3 2 13" xfId="21120"/>
    <cellStyle name="Input 2 5 3 2 14" xfId="21965"/>
    <cellStyle name="Input 2 5 3 2 15" xfId="22709"/>
    <cellStyle name="Input 2 5 3 2 16" xfId="23669"/>
    <cellStyle name="Input 2 5 3 2 17" xfId="24367"/>
    <cellStyle name="Input 2 5 3 2 18" xfId="25065"/>
    <cellStyle name="Input 2 5 3 2 19" xfId="25710"/>
    <cellStyle name="Input 2 5 3 2 2" xfId="10697"/>
    <cellStyle name="Input 2 5 3 2 2 2" xfId="29191"/>
    <cellStyle name="Input 2 5 3 2 2 3" xfId="34194"/>
    <cellStyle name="Input 2 5 3 2 2 4" xfId="39556"/>
    <cellStyle name="Input 2 5 3 2 20" xfId="26360"/>
    <cellStyle name="Input 2 5 3 2 21" xfId="27197"/>
    <cellStyle name="Input 2 5 3 2 22" xfId="32357"/>
    <cellStyle name="Input 2 5 3 2 23" xfId="37588"/>
    <cellStyle name="Input 2 5 3 2 3" xfId="11738"/>
    <cellStyle name="Input 2 5 3 2 3 2" xfId="29192"/>
    <cellStyle name="Input 2 5 3 2 3 3" xfId="35010"/>
    <cellStyle name="Input 2 5 3 2 3 4" xfId="40481"/>
    <cellStyle name="Input 2 5 3 2 4" xfId="12833"/>
    <cellStyle name="Input 2 5 3 2 4 2" xfId="29193"/>
    <cellStyle name="Input 2 5 3 2 4 3" xfId="35963"/>
    <cellStyle name="Input 2 5 3 2 4 4" xfId="41434"/>
    <cellStyle name="Input 2 5 3 2 5" xfId="7887"/>
    <cellStyle name="Input 2 5 3 2 5 2" xfId="36927"/>
    <cellStyle name="Input 2 5 3 2 5 3" xfId="42398"/>
    <cellStyle name="Input 2 5 3 2 6" xfId="14746"/>
    <cellStyle name="Input 2 5 3 2 7" xfId="15781"/>
    <cellStyle name="Input 2 5 3 2 8" xfId="16570"/>
    <cellStyle name="Input 2 5 3 2 9" xfId="17631"/>
    <cellStyle name="Input 2 5 4" xfId="4445"/>
    <cellStyle name="Input 2 5 4 10" xfId="10352"/>
    <cellStyle name="Input 2 5 4 11" xfId="15696"/>
    <cellStyle name="Input 2 5 4 12" xfId="8583"/>
    <cellStyle name="Input 2 5 4 13" xfId="9346"/>
    <cellStyle name="Input 2 5 4 14" xfId="19590"/>
    <cellStyle name="Input 2 5 4 15" xfId="19502"/>
    <cellStyle name="Input 2 5 4 16" xfId="17780"/>
    <cellStyle name="Input 2 5 4 17" xfId="15923"/>
    <cellStyle name="Input 2 5 4 18" xfId="21686"/>
    <cellStyle name="Input 2 5 4 19" xfId="18390"/>
    <cellStyle name="Input 2 5 4 2" xfId="6200"/>
    <cellStyle name="Input 2 5 4 2 10" xfId="18911"/>
    <cellStyle name="Input 2 5 4 2 11" xfId="19682"/>
    <cellStyle name="Input 2 5 4 2 12" xfId="20507"/>
    <cellStyle name="Input 2 5 4 2 13" xfId="21489"/>
    <cellStyle name="Input 2 5 4 2 14" xfId="22296"/>
    <cellStyle name="Input 2 5 4 2 15" xfId="23114"/>
    <cellStyle name="Input 2 5 4 2 16" xfId="23994"/>
    <cellStyle name="Input 2 5 4 2 17" xfId="24696"/>
    <cellStyle name="Input 2 5 4 2 18" xfId="25364"/>
    <cellStyle name="Input 2 5 4 2 19" xfId="26013"/>
    <cellStyle name="Input 2 5 4 2 2" xfId="11136"/>
    <cellStyle name="Input 2 5 4 2 2 2" xfId="29194"/>
    <cellStyle name="Input 2 5 4 2 2 3" xfId="34487"/>
    <cellStyle name="Input 2 5 4 2 2 4" xfId="39940"/>
    <cellStyle name="Input 2 5 4 2 20" xfId="26740"/>
    <cellStyle name="Input 2 5 4 2 21" xfId="27467"/>
    <cellStyle name="Input 2 5 4 2 22" xfId="32738"/>
    <cellStyle name="Input 2 5 4 2 23" xfId="37967"/>
    <cellStyle name="Input 2 5 4 2 3" xfId="12169"/>
    <cellStyle name="Input 2 5 4 2 3 2" xfId="29195"/>
    <cellStyle name="Input 2 5 4 2 3 3" xfId="35411"/>
    <cellStyle name="Input 2 5 4 2 3 4" xfId="40882"/>
    <cellStyle name="Input 2 5 4 2 4" xfId="13213"/>
    <cellStyle name="Input 2 5 4 2 4 2" xfId="29196"/>
    <cellStyle name="Input 2 5 4 2 4 3" xfId="36396"/>
    <cellStyle name="Input 2 5 4 2 4 4" xfId="41867"/>
    <cellStyle name="Input 2 5 4 2 5" xfId="14222"/>
    <cellStyle name="Input 2 5 4 2 5 2" xfId="37248"/>
    <cellStyle name="Input 2 5 4 2 5 3" xfId="42719"/>
    <cellStyle name="Input 2 5 4 2 6" xfId="15169"/>
    <cellStyle name="Input 2 5 4 2 7" xfId="16158"/>
    <cellStyle name="Input 2 5 4 2 8" xfId="17000"/>
    <cellStyle name="Input 2 5 4 2 9" xfId="18017"/>
    <cellStyle name="Input 2 5 4 20" xfId="24504"/>
    <cellStyle name="Input 2 5 4 21" xfId="23496"/>
    <cellStyle name="Input 2 5 4 22" xfId="25828"/>
    <cellStyle name="Input 2 5 4 23" xfId="26856"/>
    <cellStyle name="Input 2 5 4 24" xfId="31720"/>
    <cellStyle name="Input 2 5 4 25" xfId="31404"/>
    <cellStyle name="Input 2 5 4 3" xfId="9610"/>
    <cellStyle name="Input 2 5 4 3 2" xfId="29197"/>
    <cellStyle name="Input 2 5 4 3 3" xfId="33590"/>
    <cellStyle name="Input 2 5 4 3 4" xfId="38936"/>
    <cellStyle name="Input 2 5 4 4" xfId="6836"/>
    <cellStyle name="Input 2 5 4 4 2" xfId="29198"/>
    <cellStyle name="Input 2 5 4 4 3" xfId="34400"/>
    <cellStyle name="Input 2 5 4 4 4" xfId="39853"/>
    <cellStyle name="Input 2 5 4 5" xfId="8768"/>
    <cellStyle name="Input 2 5 4 5 2" xfId="29199"/>
    <cellStyle name="Input 2 5 4 5 3" xfId="33153"/>
    <cellStyle name="Input 2 5 4 5 4" xfId="38371"/>
    <cellStyle name="Input 2 5 4 6" xfId="13272"/>
    <cellStyle name="Input 2 5 4 6 2" xfId="32920"/>
    <cellStyle name="Input 2 5 4 6 3" xfId="38138"/>
    <cellStyle name="Input 2 5 4 7" xfId="7688"/>
    <cellStyle name="Input 2 5 4 8" xfId="10008"/>
    <cellStyle name="Input 2 5 4 9" xfId="8385"/>
    <cellStyle name="Input 2 5 5" xfId="4262"/>
    <cellStyle name="Input 2 5 5 10" xfId="6957"/>
    <cellStyle name="Input 2 5 5 11" xfId="7592"/>
    <cellStyle name="Input 2 5 5 12" xfId="7089"/>
    <cellStyle name="Input 2 5 5 13" xfId="13544"/>
    <cellStyle name="Input 2 5 5 14" xfId="7474"/>
    <cellStyle name="Input 2 5 5 15" xfId="11663"/>
    <cellStyle name="Input 2 5 5 16" xfId="7407"/>
    <cellStyle name="Input 2 5 5 17" xfId="13562"/>
    <cellStyle name="Input 2 5 5 18" xfId="12328"/>
    <cellStyle name="Input 2 5 5 19" xfId="8485"/>
    <cellStyle name="Input 2 5 5 2" xfId="6150"/>
    <cellStyle name="Input 2 5 5 2 10" xfId="18882"/>
    <cellStyle name="Input 2 5 5 2 11" xfId="19655"/>
    <cellStyle name="Input 2 5 5 2 12" xfId="20472"/>
    <cellStyle name="Input 2 5 5 2 13" xfId="21439"/>
    <cellStyle name="Input 2 5 5 2 14" xfId="22274"/>
    <cellStyle name="Input 2 5 5 2 15" xfId="23086"/>
    <cellStyle name="Input 2 5 5 2 16" xfId="23967"/>
    <cellStyle name="Input 2 5 5 2 17" xfId="24666"/>
    <cellStyle name="Input 2 5 5 2 18" xfId="25345"/>
    <cellStyle name="Input 2 5 5 2 19" xfId="25995"/>
    <cellStyle name="Input 2 5 5 2 2" xfId="11093"/>
    <cellStyle name="Input 2 5 5 2 2 2" xfId="29200"/>
    <cellStyle name="Input 2 5 5 2 2 3" xfId="34467"/>
    <cellStyle name="Input 2 5 5 2 2 4" xfId="39920"/>
    <cellStyle name="Input 2 5 5 2 20" xfId="26723"/>
    <cellStyle name="Input 2 5 5 2 21" xfId="27450"/>
    <cellStyle name="Input 2 5 5 2 22" xfId="32721"/>
    <cellStyle name="Input 2 5 5 2 23" xfId="37950"/>
    <cellStyle name="Input 2 5 5 2 3" xfId="12132"/>
    <cellStyle name="Input 2 5 5 2 3 2" xfId="29201"/>
    <cellStyle name="Input 2 5 5 2 3 3" xfId="35388"/>
    <cellStyle name="Input 2 5 5 2 3 4" xfId="40859"/>
    <cellStyle name="Input 2 5 5 2 4" xfId="13179"/>
    <cellStyle name="Input 2 5 5 2 4 2" xfId="29202"/>
    <cellStyle name="Input 2 5 5 2 4 3" xfId="36346"/>
    <cellStyle name="Input 2 5 5 2 4 4" xfId="41817"/>
    <cellStyle name="Input 2 5 5 2 5" xfId="14185"/>
    <cellStyle name="Input 2 5 5 2 5 2" xfId="37198"/>
    <cellStyle name="Input 2 5 5 2 5 3" xfId="42669"/>
    <cellStyle name="Input 2 5 5 2 6" xfId="15133"/>
    <cellStyle name="Input 2 5 5 2 7" xfId="16124"/>
    <cellStyle name="Input 2 5 5 2 8" xfId="16963"/>
    <cellStyle name="Input 2 5 5 2 9" xfId="17967"/>
    <cellStyle name="Input 2 5 5 20" xfId="18757"/>
    <cellStyle name="Input 2 5 5 21" xfId="24759"/>
    <cellStyle name="Input 2 5 5 22" xfId="23293"/>
    <cellStyle name="Input 2 5 5 23" xfId="19023"/>
    <cellStyle name="Input 2 5 5 24" xfId="31645"/>
    <cellStyle name="Input 2 5 5 25" xfId="31441"/>
    <cellStyle name="Input 2 5 5 3" xfId="9474"/>
    <cellStyle name="Input 2 5 5 3 2" xfId="29203"/>
    <cellStyle name="Input 2 5 5 3 3" xfId="33535"/>
    <cellStyle name="Input 2 5 5 3 4" xfId="38881"/>
    <cellStyle name="Input 2 5 5 4" xfId="8745"/>
    <cellStyle name="Input 2 5 5 4 2" xfId="29204"/>
    <cellStyle name="Input 2 5 5 4 3" xfId="33682"/>
    <cellStyle name="Input 2 5 5 4 4" xfId="39028"/>
    <cellStyle name="Input 2 5 5 5" xfId="12060"/>
    <cellStyle name="Input 2 5 5 5 2" xfId="29205"/>
    <cellStyle name="Input 2 5 5 5 3" xfId="33229"/>
    <cellStyle name="Input 2 5 5 5 4" xfId="38447"/>
    <cellStyle name="Input 2 5 5 6" xfId="12338"/>
    <cellStyle name="Input 2 5 5 6 2" xfId="32924"/>
    <cellStyle name="Input 2 5 5 6 3" xfId="38142"/>
    <cellStyle name="Input 2 5 5 7" xfId="8341"/>
    <cellStyle name="Input 2 5 5 8" xfId="8795"/>
    <cellStyle name="Input 2 5 5 9" xfId="7042"/>
    <cellStyle name="Input 2 5 6" xfId="5307"/>
    <cellStyle name="Input 2 5 6 10" xfId="9319"/>
    <cellStyle name="Input 2 5 6 11" xfId="9276"/>
    <cellStyle name="Input 2 5 6 12" xfId="13801"/>
    <cellStyle name="Input 2 5 6 13" xfId="20758"/>
    <cellStyle name="Input 2 5 6 14" xfId="11343"/>
    <cellStyle name="Input 2 5 6 15" xfId="6963"/>
    <cellStyle name="Input 2 5 6 16" xfId="23330"/>
    <cellStyle name="Input 2 5 6 17" xfId="23210"/>
    <cellStyle name="Input 2 5 6 18" xfId="18258"/>
    <cellStyle name="Input 2 5 6 19" xfId="9921"/>
    <cellStyle name="Input 2 5 6 2" xfId="10292"/>
    <cellStyle name="Input 2 5 6 2 2" xfId="29206"/>
    <cellStyle name="Input 2 5 6 2 3" xfId="33877"/>
    <cellStyle name="Input 2 5 6 2 4" xfId="39223"/>
    <cellStyle name="Input 2 5 6 20" xfId="25465"/>
    <cellStyle name="Input 2 5 6 21" xfId="26906"/>
    <cellStyle name="Input 2 5 6 22" xfId="32027"/>
    <cellStyle name="Input 2 5 6 23" xfId="31355"/>
    <cellStyle name="Input 2 5 6 3" xfId="6532"/>
    <cellStyle name="Input 2 5 6 3 2" xfId="29207"/>
    <cellStyle name="Input 2 5 6 3 3" xfId="34669"/>
    <cellStyle name="Input 2 5 6 3 4" xfId="40140"/>
    <cellStyle name="Input 2 5 6 4" xfId="12438"/>
    <cellStyle name="Input 2 5 6 4 2" xfId="29208"/>
    <cellStyle name="Input 2 5 6 4 3" xfId="35615"/>
    <cellStyle name="Input 2 5 6 4 4" xfId="41086"/>
    <cellStyle name="Input 2 5 6 5" xfId="9958"/>
    <cellStyle name="Input 2 5 6 5 2" xfId="36605"/>
    <cellStyle name="Input 2 5 6 5 3" xfId="42076"/>
    <cellStyle name="Input 2 5 6 6" xfId="9601"/>
    <cellStyle name="Input 2 5 6 7" xfId="15408"/>
    <cellStyle name="Input 2 5 6 8" xfId="7152"/>
    <cellStyle name="Input 2 5 6 9" xfId="17243"/>
    <cellStyle name="Input 2 6" xfId="1524"/>
    <cellStyle name="Input 2 6 2" xfId="2872"/>
    <cellStyle name="Input 2 6 2 2" xfId="5606"/>
    <cellStyle name="Input 2 6 2 2 10" xfId="18416"/>
    <cellStyle name="Input 2 6 2 2 11" xfId="19194"/>
    <cellStyle name="Input 2 6 2 2 12" xfId="19959"/>
    <cellStyle name="Input 2 6 2 2 13" xfId="20991"/>
    <cellStyle name="Input 2 6 2 2 14" xfId="21834"/>
    <cellStyle name="Input 2 6 2 2 15" xfId="22577"/>
    <cellStyle name="Input 2 6 2 2 16" xfId="23541"/>
    <cellStyle name="Input 2 6 2 2 17" xfId="24239"/>
    <cellStyle name="Input 2 6 2 2 18" xfId="24951"/>
    <cellStyle name="Input 2 6 2 2 19" xfId="25583"/>
    <cellStyle name="Input 2 6 2 2 2" xfId="10562"/>
    <cellStyle name="Input 2 6 2 2 2 2" xfId="29209"/>
    <cellStyle name="Input 2 6 2 2 2 3" xfId="34069"/>
    <cellStyle name="Input 2 6 2 2 2 4" xfId="39431"/>
    <cellStyle name="Input 2 6 2 2 20" xfId="26242"/>
    <cellStyle name="Input 2 6 2 2 21" xfId="27077"/>
    <cellStyle name="Input 2 6 2 2 22" xfId="32233"/>
    <cellStyle name="Input 2 6 2 2 23" xfId="37464"/>
    <cellStyle name="Input 2 6 2 2 3" xfId="11601"/>
    <cellStyle name="Input 2 6 2 2 3 2" xfId="29210"/>
    <cellStyle name="Input 2 6 2 2 3 3" xfId="34879"/>
    <cellStyle name="Input 2 6 2 2 3 4" xfId="40350"/>
    <cellStyle name="Input 2 6 2 2 4" xfId="12700"/>
    <cellStyle name="Input 2 6 2 2 4 2" xfId="29211"/>
    <cellStyle name="Input 2 6 2 2 4 3" xfId="35832"/>
    <cellStyle name="Input 2 6 2 2 4 4" xfId="41303"/>
    <cellStyle name="Input 2 6 2 2 5" xfId="12152"/>
    <cellStyle name="Input 2 6 2 2 5 2" xfId="36799"/>
    <cellStyle name="Input 2 6 2 2 5 3" xfId="42270"/>
    <cellStyle name="Input 2 6 2 2 6" xfId="14615"/>
    <cellStyle name="Input 2 6 2 2 7" xfId="15647"/>
    <cellStyle name="Input 2 6 2 2 8" xfId="16436"/>
    <cellStyle name="Input 2 6 2 2 9" xfId="17499"/>
    <cellStyle name="Input 2 6 2 3" xfId="29212"/>
    <cellStyle name="Input 2 6 2 3 2" xfId="29213"/>
    <cellStyle name="Input 2 6 2 3 3" xfId="38548"/>
    <cellStyle name="Input 2 6 3" xfId="3019"/>
    <cellStyle name="Input 2 6 3 2" xfId="5746"/>
    <cellStyle name="Input 2 6 3 2 10" xfId="18545"/>
    <cellStyle name="Input 2 6 3 2 11" xfId="19325"/>
    <cellStyle name="Input 2 6 3 2 12" xfId="20090"/>
    <cellStyle name="Input 2 6 3 2 13" xfId="21119"/>
    <cellStyle name="Input 2 6 3 2 14" xfId="21964"/>
    <cellStyle name="Input 2 6 3 2 15" xfId="22708"/>
    <cellStyle name="Input 2 6 3 2 16" xfId="23668"/>
    <cellStyle name="Input 2 6 3 2 17" xfId="24366"/>
    <cellStyle name="Input 2 6 3 2 18" xfId="25064"/>
    <cellStyle name="Input 2 6 3 2 19" xfId="25709"/>
    <cellStyle name="Input 2 6 3 2 2" xfId="10696"/>
    <cellStyle name="Input 2 6 3 2 2 2" xfId="29214"/>
    <cellStyle name="Input 2 6 3 2 2 3" xfId="34193"/>
    <cellStyle name="Input 2 6 3 2 2 4" xfId="39555"/>
    <cellStyle name="Input 2 6 3 2 20" xfId="26359"/>
    <cellStyle name="Input 2 6 3 2 21" xfId="27196"/>
    <cellStyle name="Input 2 6 3 2 22" xfId="32356"/>
    <cellStyle name="Input 2 6 3 2 23" xfId="37587"/>
    <cellStyle name="Input 2 6 3 2 3" xfId="11737"/>
    <cellStyle name="Input 2 6 3 2 3 2" xfId="29215"/>
    <cellStyle name="Input 2 6 3 2 3 3" xfId="35009"/>
    <cellStyle name="Input 2 6 3 2 3 4" xfId="40480"/>
    <cellStyle name="Input 2 6 3 2 4" xfId="12832"/>
    <cellStyle name="Input 2 6 3 2 4 2" xfId="29216"/>
    <cellStyle name="Input 2 6 3 2 4 3" xfId="35962"/>
    <cellStyle name="Input 2 6 3 2 4 4" xfId="41433"/>
    <cellStyle name="Input 2 6 3 2 5" xfId="10106"/>
    <cellStyle name="Input 2 6 3 2 5 2" xfId="36926"/>
    <cellStyle name="Input 2 6 3 2 5 3" xfId="42397"/>
    <cellStyle name="Input 2 6 3 2 6" xfId="14745"/>
    <cellStyle name="Input 2 6 3 2 7" xfId="15780"/>
    <cellStyle name="Input 2 6 3 2 8" xfId="16569"/>
    <cellStyle name="Input 2 6 3 2 9" xfId="17630"/>
    <cellStyle name="Input 2 6 4" xfId="4446"/>
    <cellStyle name="Input 2 6 4 10" xfId="16220"/>
    <cellStyle name="Input 2 6 4 11" xfId="13497"/>
    <cellStyle name="Input 2 6 4 12" xfId="8889"/>
    <cellStyle name="Input 2 6 4 13" xfId="18944"/>
    <cellStyle name="Input 2 6 4 14" xfId="6669"/>
    <cellStyle name="Input 2 6 4 15" xfId="7411"/>
    <cellStyle name="Input 2 6 4 16" xfId="15048"/>
    <cellStyle name="Input 2 6 4 17" xfId="19792"/>
    <cellStyle name="Input 2 6 4 18" xfId="13191"/>
    <cellStyle name="Input 2 6 4 19" xfId="23450"/>
    <cellStyle name="Input 2 6 4 2" xfId="6201"/>
    <cellStyle name="Input 2 6 4 2 10" xfId="18912"/>
    <cellStyle name="Input 2 6 4 2 11" xfId="19683"/>
    <cellStyle name="Input 2 6 4 2 12" xfId="20508"/>
    <cellStyle name="Input 2 6 4 2 13" xfId="21490"/>
    <cellStyle name="Input 2 6 4 2 14" xfId="22297"/>
    <cellStyle name="Input 2 6 4 2 15" xfId="23115"/>
    <cellStyle name="Input 2 6 4 2 16" xfId="23995"/>
    <cellStyle name="Input 2 6 4 2 17" xfId="24697"/>
    <cellStyle name="Input 2 6 4 2 18" xfId="25365"/>
    <cellStyle name="Input 2 6 4 2 19" xfId="26014"/>
    <cellStyle name="Input 2 6 4 2 2" xfId="11137"/>
    <cellStyle name="Input 2 6 4 2 2 2" xfId="29217"/>
    <cellStyle name="Input 2 6 4 2 2 3" xfId="34488"/>
    <cellStyle name="Input 2 6 4 2 2 4" xfId="39941"/>
    <cellStyle name="Input 2 6 4 2 20" xfId="26741"/>
    <cellStyle name="Input 2 6 4 2 21" xfId="27468"/>
    <cellStyle name="Input 2 6 4 2 22" xfId="32739"/>
    <cellStyle name="Input 2 6 4 2 23" xfId="37968"/>
    <cellStyle name="Input 2 6 4 2 3" xfId="12170"/>
    <cellStyle name="Input 2 6 4 2 3 2" xfId="29218"/>
    <cellStyle name="Input 2 6 4 2 3 3" xfId="35412"/>
    <cellStyle name="Input 2 6 4 2 3 4" xfId="40883"/>
    <cellStyle name="Input 2 6 4 2 4" xfId="13214"/>
    <cellStyle name="Input 2 6 4 2 4 2" xfId="29219"/>
    <cellStyle name="Input 2 6 4 2 4 3" xfId="36397"/>
    <cellStyle name="Input 2 6 4 2 4 4" xfId="41868"/>
    <cellStyle name="Input 2 6 4 2 5" xfId="14223"/>
    <cellStyle name="Input 2 6 4 2 5 2" xfId="37249"/>
    <cellStyle name="Input 2 6 4 2 5 3" xfId="42720"/>
    <cellStyle name="Input 2 6 4 2 6" xfId="15170"/>
    <cellStyle name="Input 2 6 4 2 7" xfId="16159"/>
    <cellStyle name="Input 2 6 4 2 8" xfId="17001"/>
    <cellStyle name="Input 2 6 4 2 9" xfId="18018"/>
    <cellStyle name="Input 2 6 4 20" xfId="15481"/>
    <cellStyle name="Input 2 6 4 21" xfId="24862"/>
    <cellStyle name="Input 2 6 4 22" xfId="10351"/>
    <cellStyle name="Input 2 6 4 23" xfId="23729"/>
    <cellStyle name="Input 2 6 4 24" xfId="31721"/>
    <cellStyle name="Input 2 6 4 25" xfId="34313"/>
    <cellStyle name="Input 2 6 4 3" xfId="9611"/>
    <cellStyle name="Input 2 6 4 3 2" xfId="29220"/>
    <cellStyle name="Input 2 6 4 3 3" xfId="33591"/>
    <cellStyle name="Input 2 6 4 3 4" xfId="38937"/>
    <cellStyle name="Input 2 6 4 4" xfId="6835"/>
    <cellStyle name="Input 2 6 4 4 2" xfId="29221"/>
    <cellStyle name="Input 2 6 4 4 3" xfId="33337"/>
    <cellStyle name="Input 2 6 4 4 4" xfId="38683"/>
    <cellStyle name="Input 2 6 4 5" xfId="8969"/>
    <cellStyle name="Input 2 6 4 5 2" xfId="29222"/>
    <cellStyle name="Input 2 6 4 5 3" xfId="33636"/>
    <cellStyle name="Input 2 6 4 5 4" xfId="38982"/>
    <cellStyle name="Input 2 6 4 6" xfId="6673"/>
    <cellStyle name="Input 2 6 4 6 2" xfId="33651"/>
    <cellStyle name="Input 2 6 4 6 3" xfId="38997"/>
    <cellStyle name="Input 2 6 4 7" xfId="9075"/>
    <cellStyle name="Input 2 6 4 8" xfId="8084"/>
    <cellStyle name="Input 2 6 4 9" xfId="13676"/>
    <cellStyle name="Input 2 6 5" xfId="4261"/>
    <cellStyle name="Input 2 6 5 10" xfId="14443"/>
    <cellStyle name="Input 2 6 5 11" xfId="16287"/>
    <cellStyle name="Input 2 6 5 12" xfId="6969"/>
    <cellStyle name="Input 2 6 5 13" xfId="7760"/>
    <cellStyle name="Input 2 6 5 14" xfId="18393"/>
    <cellStyle name="Input 2 6 5 15" xfId="18245"/>
    <cellStyle name="Input 2 6 5 16" xfId="18895"/>
    <cellStyle name="Input 2 6 5 17" xfId="18242"/>
    <cellStyle name="Input 2 6 5 18" xfId="15468"/>
    <cellStyle name="Input 2 6 5 19" xfId="20487"/>
    <cellStyle name="Input 2 6 5 2" xfId="6149"/>
    <cellStyle name="Input 2 6 5 2 10" xfId="18881"/>
    <cellStyle name="Input 2 6 5 2 11" xfId="19654"/>
    <cellStyle name="Input 2 6 5 2 12" xfId="20471"/>
    <cellStyle name="Input 2 6 5 2 13" xfId="21438"/>
    <cellStyle name="Input 2 6 5 2 14" xfId="22273"/>
    <cellStyle name="Input 2 6 5 2 15" xfId="23085"/>
    <cellStyle name="Input 2 6 5 2 16" xfId="23966"/>
    <cellStyle name="Input 2 6 5 2 17" xfId="24665"/>
    <cellStyle name="Input 2 6 5 2 18" xfId="25344"/>
    <cellStyle name="Input 2 6 5 2 19" xfId="25994"/>
    <cellStyle name="Input 2 6 5 2 2" xfId="11092"/>
    <cellStyle name="Input 2 6 5 2 2 2" xfId="29223"/>
    <cellStyle name="Input 2 6 5 2 2 3" xfId="34466"/>
    <cellStyle name="Input 2 6 5 2 2 4" xfId="39919"/>
    <cellStyle name="Input 2 6 5 2 20" xfId="26722"/>
    <cellStyle name="Input 2 6 5 2 21" xfId="27449"/>
    <cellStyle name="Input 2 6 5 2 22" xfId="32720"/>
    <cellStyle name="Input 2 6 5 2 23" xfId="37949"/>
    <cellStyle name="Input 2 6 5 2 3" xfId="12131"/>
    <cellStyle name="Input 2 6 5 2 3 2" xfId="29224"/>
    <cellStyle name="Input 2 6 5 2 3 3" xfId="35387"/>
    <cellStyle name="Input 2 6 5 2 3 4" xfId="40858"/>
    <cellStyle name="Input 2 6 5 2 4" xfId="13178"/>
    <cellStyle name="Input 2 6 5 2 4 2" xfId="29225"/>
    <cellStyle name="Input 2 6 5 2 4 3" xfId="36345"/>
    <cellStyle name="Input 2 6 5 2 4 4" xfId="41816"/>
    <cellStyle name="Input 2 6 5 2 5" xfId="14184"/>
    <cellStyle name="Input 2 6 5 2 5 2" xfId="37197"/>
    <cellStyle name="Input 2 6 5 2 5 3" xfId="42668"/>
    <cellStyle name="Input 2 6 5 2 6" xfId="15132"/>
    <cellStyle name="Input 2 6 5 2 7" xfId="16123"/>
    <cellStyle name="Input 2 6 5 2 8" xfId="16962"/>
    <cellStyle name="Input 2 6 5 2 9" xfId="17966"/>
    <cellStyle name="Input 2 6 5 20" xfId="22034"/>
    <cellStyle name="Input 2 6 5 21" xfId="8388"/>
    <cellStyle name="Input 2 6 5 22" xfId="7244"/>
    <cellStyle name="Input 2 6 5 23" xfId="15154"/>
    <cellStyle name="Input 2 6 5 24" xfId="31644"/>
    <cellStyle name="Input 2 6 5 25" xfId="31813"/>
    <cellStyle name="Input 2 6 5 3" xfId="9473"/>
    <cellStyle name="Input 2 6 5 3 2" xfId="29226"/>
    <cellStyle name="Input 2 6 5 3 3" xfId="33534"/>
    <cellStyle name="Input 2 6 5 3 4" xfId="38880"/>
    <cellStyle name="Input 2 6 5 4" xfId="10455"/>
    <cellStyle name="Input 2 6 5 4 2" xfId="29227"/>
    <cellStyle name="Input 2 6 5 4 3" xfId="34585"/>
    <cellStyle name="Input 2 6 5 4 4" xfId="40056"/>
    <cellStyle name="Input 2 6 5 5" xfId="12201"/>
    <cellStyle name="Input 2 6 5 5 2" xfId="29228"/>
    <cellStyle name="Input 2 6 5 5 3" xfId="33228"/>
    <cellStyle name="Input 2 6 5 5 4" xfId="38446"/>
    <cellStyle name="Input 2 6 5 6" xfId="8491"/>
    <cellStyle name="Input 2 6 5 6 2" xfId="34144"/>
    <cellStyle name="Input 2 6 5 6 3" xfId="39506"/>
    <cellStyle name="Input 2 6 5 7" xfId="9832"/>
    <cellStyle name="Input 2 6 5 8" xfId="7713"/>
    <cellStyle name="Input 2 6 5 9" xfId="12918"/>
    <cellStyle name="Input 2 6 6" xfId="5308"/>
    <cellStyle name="Input 2 6 6 10" xfId="10281"/>
    <cellStyle name="Input 2 6 6 11" xfId="7848"/>
    <cellStyle name="Input 2 6 6 12" xfId="14436"/>
    <cellStyle name="Input 2 6 6 13" xfId="20759"/>
    <cellStyle name="Input 2 6 6 14" xfId="19507"/>
    <cellStyle name="Input 2 6 6 15" xfId="15855"/>
    <cellStyle name="Input 2 6 6 16" xfId="23331"/>
    <cellStyle name="Input 2 6 6 17" xfId="14000"/>
    <cellStyle name="Input 2 6 6 18" xfId="20406"/>
    <cellStyle name="Input 2 6 6 19" xfId="9967"/>
    <cellStyle name="Input 2 6 6 2" xfId="10293"/>
    <cellStyle name="Input 2 6 6 2 2" xfId="29229"/>
    <cellStyle name="Input 2 6 6 2 3" xfId="33878"/>
    <cellStyle name="Input 2 6 6 2 4" xfId="39224"/>
    <cellStyle name="Input 2 6 6 20" xfId="6992"/>
    <cellStyle name="Input 2 6 6 21" xfId="26907"/>
    <cellStyle name="Input 2 6 6 22" xfId="32028"/>
    <cellStyle name="Input 2 6 6 23" xfId="31354"/>
    <cellStyle name="Input 2 6 6 3" xfId="10224"/>
    <cellStyle name="Input 2 6 6 3 2" xfId="29230"/>
    <cellStyle name="Input 2 6 6 3 3" xfId="34670"/>
    <cellStyle name="Input 2 6 6 3 4" xfId="40141"/>
    <cellStyle name="Input 2 6 6 4" xfId="12439"/>
    <cellStyle name="Input 2 6 6 4 2" xfId="29231"/>
    <cellStyle name="Input 2 6 6 4 3" xfId="35616"/>
    <cellStyle name="Input 2 6 6 4 4" xfId="41087"/>
    <cellStyle name="Input 2 6 6 5" xfId="13089"/>
    <cellStyle name="Input 2 6 6 5 2" xfId="36606"/>
    <cellStyle name="Input 2 6 6 5 3" xfId="42077"/>
    <cellStyle name="Input 2 6 6 6" xfId="6510"/>
    <cellStyle name="Input 2 6 6 7" xfId="15409"/>
    <cellStyle name="Input 2 6 6 8" xfId="6655"/>
    <cellStyle name="Input 2 6 6 9" xfId="17244"/>
    <cellStyle name="Input 2 7" xfId="1525"/>
    <cellStyle name="Input 2 7 2" xfId="2873"/>
    <cellStyle name="Input 2 7 2 2" xfId="5607"/>
    <cellStyle name="Input 2 7 2 2 10" xfId="18417"/>
    <cellStyle name="Input 2 7 2 2 11" xfId="19195"/>
    <cellStyle name="Input 2 7 2 2 12" xfId="19960"/>
    <cellStyle name="Input 2 7 2 2 13" xfId="20992"/>
    <cellStyle name="Input 2 7 2 2 14" xfId="21835"/>
    <cellStyle name="Input 2 7 2 2 15" xfId="22578"/>
    <cellStyle name="Input 2 7 2 2 16" xfId="23542"/>
    <cellStyle name="Input 2 7 2 2 17" xfId="24240"/>
    <cellStyle name="Input 2 7 2 2 18" xfId="24952"/>
    <cellStyle name="Input 2 7 2 2 19" xfId="25584"/>
    <cellStyle name="Input 2 7 2 2 2" xfId="10563"/>
    <cellStyle name="Input 2 7 2 2 2 2" xfId="29232"/>
    <cellStyle name="Input 2 7 2 2 2 3" xfId="34070"/>
    <cellStyle name="Input 2 7 2 2 2 4" xfId="39432"/>
    <cellStyle name="Input 2 7 2 2 20" xfId="26243"/>
    <cellStyle name="Input 2 7 2 2 21" xfId="27078"/>
    <cellStyle name="Input 2 7 2 2 22" xfId="32234"/>
    <cellStyle name="Input 2 7 2 2 23" xfId="37465"/>
    <cellStyle name="Input 2 7 2 2 3" xfId="11602"/>
    <cellStyle name="Input 2 7 2 2 3 2" xfId="29233"/>
    <cellStyle name="Input 2 7 2 2 3 3" xfId="34880"/>
    <cellStyle name="Input 2 7 2 2 3 4" xfId="40351"/>
    <cellStyle name="Input 2 7 2 2 4" xfId="12701"/>
    <cellStyle name="Input 2 7 2 2 4 2" xfId="29234"/>
    <cellStyle name="Input 2 7 2 2 4 3" xfId="35833"/>
    <cellStyle name="Input 2 7 2 2 4 4" xfId="41304"/>
    <cellStyle name="Input 2 7 2 2 5" xfId="8461"/>
    <cellStyle name="Input 2 7 2 2 5 2" xfId="36800"/>
    <cellStyle name="Input 2 7 2 2 5 3" xfId="42271"/>
    <cellStyle name="Input 2 7 2 2 6" xfId="14616"/>
    <cellStyle name="Input 2 7 2 2 7" xfId="15648"/>
    <cellStyle name="Input 2 7 2 2 8" xfId="16437"/>
    <cellStyle name="Input 2 7 2 2 9" xfId="17500"/>
    <cellStyle name="Input 2 7 2 3" xfId="29235"/>
    <cellStyle name="Input 2 7 2 3 2" xfId="29236"/>
    <cellStyle name="Input 2 7 2 3 3" xfId="38549"/>
    <cellStyle name="Input 2 7 3" xfId="3018"/>
    <cellStyle name="Input 2 7 3 2" xfId="5745"/>
    <cellStyle name="Input 2 7 3 2 10" xfId="18544"/>
    <cellStyle name="Input 2 7 3 2 11" xfId="19324"/>
    <cellStyle name="Input 2 7 3 2 12" xfId="20089"/>
    <cellStyle name="Input 2 7 3 2 13" xfId="21118"/>
    <cellStyle name="Input 2 7 3 2 14" xfId="21963"/>
    <cellStyle name="Input 2 7 3 2 15" xfId="22707"/>
    <cellStyle name="Input 2 7 3 2 16" xfId="23667"/>
    <cellStyle name="Input 2 7 3 2 17" xfId="24365"/>
    <cellStyle name="Input 2 7 3 2 18" xfId="25063"/>
    <cellStyle name="Input 2 7 3 2 19" xfId="25708"/>
    <cellStyle name="Input 2 7 3 2 2" xfId="10695"/>
    <cellStyle name="Input 2 7 3 2 2 2" xfId="29237"/>
    <cellStyle name="Input 2 7 3 2 2 3" xfId="34192"/>
    <cellStyle name="Input 2 7 3 2 2 4" xfId="39554"/>
    <cellStyle name="Input 2 7 3 2 20" xfId="26358"/>
    <cellStyle name="Input 2 7 3 2 21" xfId="27195"/>
    <cellStyle name="Input 2 7 3 2 22" xfId="32355"/>
    <cellStyle name="Input 2 7 3 2 23" xfId="37586"/>
    <cellStyle name="Input 2 7 3 2 3" xfId="11736"/>
    <cellStyle name="Input 2 7 3 2 3 2" xfId="29238"/>
    <cellStyle name="Input 2 7 3 2 3 3" xfId="35008"/>
    <cellStyle name="Input 2 7 3 2 3 4" xfId="40479"/>
    <cellStyle name="Input 2 7 3 2 4" xfId="12831"/>
    <cellStyle name="Input 2 7 3 2 4 2" xfId="29239"/>
    <cellStyle name="Input 2 7 3 2 4 3" xfId="35961"/>
    <cellStyle name="Input 2 7 3 2 4 4" xfId="41432"/>
    <cellStyle name="Input 2 7 3 2 5" xfId="7490"/>
    <cellStyle name="Input 2 7 3 2 5 2" xfId="36925"/>
    <cellStyle name="Input 2 7 3 2 5 3" xfId="42396"/>
    <cellStyle name="Input 2 7 3 2 6" xfId="14744"/>
    <cellStyle name="Input 2 7 3 2 7" xfId="15779"/>
    <cellStyle name="Input 2 7 3 2 8" xfId="16568"/>
    <cellStyle name="Input 2 7 3 2 9" xfId="17629"/>
    <cellStyle name="Input 2 7 4" xfId="4447"/>
    <cellStyle name="Input 2 7 4 10" xfId="9341"/>
    <cellStyle name="Input 2 7 4 11" xfId="7237"/>
    <cellStyle name="Input 2 7 4 12" xfId="15078"/>
    <cellStyle name="Input 2 7 4 13" xfId="15321"/>
    <cellStyle name="Input 2 7 4 14" xfId="19489"/>
    <cellStyle name="Input 2 7 4 15" xfId="9539"/>
    <cellStyle name="Input 2 7 4 16" xfId="7599"/>
    <cellStyle name="Input 2 7 4 17" xfId="22327"/>
    <cellStyle name="Input 2 7 4 18" xfId="21800"/>
    <cellStyle name="Input 2 7 4 19" xfId="23803"/>
    <cellStyle name="Input 2 7 4 2" xfId="6202"/>
    <cellStyle name="Input 2 7 4 2 10" xfId="18913"/>
    <cellStyle name="Input 2 7 4 2 11" xfId="19684"/>
    <cellStyle name="Input 2 7 4 2 12" xfId="20509"/>
    <cellStyle name="Input 2 7 4 2 13" xfId="21491"/>
    <cellStyle name="Input 2 7 4 2 14" xfId="22298"/>
    <cellStyle name="Input 2 7 4 2 15" xfId="23116"/>
    <cellStyle name="Input 2 7 4 2 16" xfId="23996"/>
    <cellStyle name="Input 2 7 4 2 17" xfId="24698"/>
    <cellStyle name="Input 2 7 4 2 18" xfId="25366"/>
    <cellStyle name="Input 2 7 4 2 19" xfId="26015"/>
    <cellStyle name="Input 2 7 4 2 2" xfId="11138"/>
    <cellStyle name="Input 2 7 4 2 2 2" xfId="29240"/>
    <cellStyle name="Input 2 7 4 2 2 3" xfId="34489"/>
    <cellStyle name="Input 2 7 4 2 2 4" xfId="39942"/>
    <cellStyle name="Input 2 7 4 2 20" xfId="26742"/>
    <cellStyle name="Input 2 7 4 2 21" xfId="27469"/>
    <cellStyle name="Input 2 7 4 2 22" xfId="32740"/>
    <cellStyle name="Input 2 7 4 2 23" xfId="37969"/>
    <cellStyle name="Input 2 7 4 2 3" xfId="12171"/>
    <cellStyle name="Input 2 7 4 2 3 2" xfId="29241"/>
    <cellStyle name="Input 2 7 4 2 3 3" xfId="35413"/>
    <cellStyle name="Input 2 7 4 2 3 4" xfId="40884"/>
    <cellStyle name="Input 2 7 4 2 4" xfId="13215"/>
    <cellStyle name="Input 2 7 4 2 4 2" xfId="29242"/>
    <cellStyle name="Input 2 7 4 2 4 3" xfId="36398"/>
    <cellStyle name="Input 2 7 4 2 4 4" xfId="41869"/>
    <cellStyle name="Input 2 7 4 2 5" xfId="14224"/>
    <cellStyle name="Input 2 7 4 2 5 2" xfId="37250"/>
    <cellStyle name="Input 2 7 4 2 5 3" xfId="42721"/>
    <cellStyle name="Input 2 7 4 2 6" xfId="15171"/>
    <cellStyle name="Input 2 7 4 2 7" xfId="16160"/>
    <cellStyle name="Input 2 7 4 2 8" xfId="17002"/>
    <cellStyle name="Input 2 7 4 2 9" xfId="18019"/>
    <cellStyle name="Input 2 7 4 20" xfId="24148"/>
    <cellStyle name="Input 2 7 4 21" xfId="25181"/>
    <cellStyle name="Input 2 7 4 22" xfId="20820"/>
    <cellStyle name="Input 2 7 4 23" xfId="25919"/>
    <cellStyle name="Input 2 7 4 24" xfId="31722"/>
    <cellStyle name="Input 2 7 4 25" xfId="31540"/>
    <cellStyle name="Input 2 7 4 3" xfId="9612"/>
    <cellStyle name="Input 2 7 4 3 2" xfId="29243"/>
    <cellStyle name="Input 2 7 4 3 3" xfId="33592"/>
    <cellStyle name="Input 2 7 4 3 4" xfId="38938"/>
    <cellStyle name="Input 2 7 4 4" xfId="6452"/>
    <cellStyle name="Input 2 7 4 4 2" xfId="29244"/>
    <cellStyle name="Input 2 7 4 4 3" xfId="34047"/>
    <cellStyle name="Input 2 7 4 4 4" xfId="39409"/>
    <cellStyle name="Input 2 7 4 5" xfId="6701"/>
    <cellStyle name="Input 2 7 4 5 2" xfId="29245"/>
    <cellStyle name="Input 2 7 4 5 3" xfId="34581"/>
    <cellStyle name="Input 2 7 4 5 4" xfId="40052"/>
    <cellStyle name="Input 2 7 4 6" xfId="13110"/>
    <cellStyle name="Input 2 7 4 6 2" xfId="33272"/>
    <cellStyle name="Input 2 7 4 6 3" xfId="38490"/>
    <cellStyle name="Input 2 7 4 7" xfId="8403"/>
    <cellStyle name="Input 2 7 4 8" xfId="12902"/>
    <cellStyle name="Input 2 7 4 9" xfId="7681"/>
    <cellStyle name="Input 2 7 5" xfId="4260"/>
    <cellStyle name="Input 2 7 5 10" xfId="8306"/>
    <cellStyle name="Input 2 7 5 11" xfId="16342"/>
    <cellStyle name="Input 2 7 5 12" xfId="7128"/>
    <cellStyle name="Input 2 7 5 13" xfId="17156"/>
    <cellStyle name="Input 2 7 5 14" xfId="14664"/>
    <cellStyle name="Input 2 7 5 15" xfId="9462"/>
    <cellStyle name="Input 2 7 5 16" xfId="18216"/>
    <cellStyle name="Input 2 7 5 17" xfId="7717"/>
    <cellStyle name="Input 2 7 5 18" xfId="9424"/>
    <cellStyle name="Input 2 7 5 19" xfId="9005"/>
    <cellStyle name="Input 2 7 5 2" xfId="6148"/>
    <cellStyle name="Input 2 7 5 2 10" xfId="18880"/>
    <cellStyle name="Input 2 7 5 2 11" xfId="19653"/>
    <cellStyle name="Input 2 7 5 2 12" xfId="20470"/>
    <cellStyle name="Input 2 7 5 2 13" xfId="21437"/>
    <cellStyle name="Input 2 7 5 2 14" xfId="22272"/>
    <cellStyle name="Input 2 7 5 2 15" xfId="23084"/>
    <cellStyle name="Input 2 7 5 2 16" xfId="23965"/>
    <cellStyle name="Input 2 7 5 2 17" xfId="24664"/>
    <cellStyle name="Input 2 7 5 2 18" xfId="25343"/>
    <cellStyle name="Input 2 7 5 2 19" xfId="25993"/>
    <cellStyle name="Input 2 7 5 2 2" xfId="11091"/>
    <cellStyle name="Input 2 7 5 2 2 2" xfId="29246"/>
    <cellStyle name="Input 2 7 5 2 2 3" xfId="34465"/>
    <cellStyle name="Input 2 7 5 2 2 4" xfId="39918"/>
    <cellStyle name="Input 2 7 5 2 20" xfId="26721"/>
    <cellStyle name="Input 2 7 5 2 21" xfId="27448"/>
    <cellStyle name="Input 2 7 5 2 22" xfId="32719"/>
    <cellStyle name="Input 2 7 5 2 23" xfId="37948"/>
    <cellStyle name="Input 2 7 5 2 3" xfId="12130"/>
    <cellStyle name="Input 2 7 5 2 3 2" xfId="29247"/>
    <cellStyle name="Input 2 7 5 2 3 3" xfId="35386"/>
    <cellStyle name="Input 2 7 5 2 3 4" xfId="40857"/>
    <cellStyle name="Input 2 7 5 2 4" xfId="13177"/>
    <cellStyle name="Input 2 7 5 2 4 2" xfId="29248"/>
    <cellStyle name="Input 2 7 5 2 4 3" xfId="36344"/>
    <cellStyle name="Input 2 7 5 2 4 4" xfId="41815"/>
    <cellStyle name="Input 2 7 5 2 5" xfId="14183"/>
    <cellStyle name="Input 2 7 5 2 5 2" xfId="37196"/>
    <cellStyle name="Input 2 7 5 2 5 3" xfId="42667"/>
    <cellStyle name="Input 2 7 5 2 6" xfId="15131"/>
    <cellStyle name="Input 2 7 5 2 7" xfId="16122"/>
    <cellStyle name="Input 2 7 5 2 8" xfId="16961"/>
    <cellStyle name="Input 2 7 5 2 9" xfId="17965"/>
    <cellStyle name="Input 2 7 5 20" xfId="24056"/>
    <cellStyle name="Input 2 7 5 21" xfId="14352"/>
    <cellStyle name="Input 2 7 5 22" xfId="22486"/>
    <cellStyle name="Input 2 7 5 23" xfId="24097"/>
    <cellStyle name="Input 2 7 5 24" xfId="31643"/>
    <cellStyle name="Input 2 7 5 25" xfId="31442"/>
    <cellStyle name="Input 2 7 5 3" xfId="9472"/>
    <cellStyle name="Input 2 7 5 3 2" xfId="29249"/>
    <cellStyle name="Input 2 7 5 3 3" xfId="33533"/>
    <cellStyle name="Input 2 7 5 3 4" xfId="38879"/>
    <cellStyle name="Input 2 7 5 4" xfId="8753"/>
    <cellStyle name="Input 2 7 5 4 2" xfId="29250"/>
    <cellStyle name="Input 2 7 5 4 3" xfId="33926"/>
    <cellStyle name="Input 2 7 5 4 4" xfId="39272"/>
    <cellStyle name="Input 2 7 5 5" xfId="8991"/>
    <cellStyle name="Input 2 7 5 5 2" xfId="29251"/>
    <cellStyle name="Input 2 7 5 5 3" xfId="33769"/>
    <cellStyle name="Input 2 7 5 5 4" xfId="39115"/>
    <cellStyle name="Input 2 7 5 6" xfId="11428"/>
    <cellStyle name="Input 2 7 5 6 2" xfId="33269"/>
    <cellStyle name="Input 2 7 5 6 3" xfId="38487"/>
    <cellStyle name="Input 2 7 5 7" xfId="9251"/>
    <cellStyle name="Input 2 7 5 8" xfId="13714"/>
    <cellStyle name="Input 2 7 5 9" xfId="8726"/>
    <cellStyle name="Input 2 7 6" xfId="5309"/>
    <cellStyle name="Input 2 7 6 10" xfId="13731"/>
    <cellStyle name="Input 2 7 6 11" xfId="6940"/>
    <cellStyle name="Input 2 7 6 12" xfId="15159"/>
    <cellStyle name="Input 2 7 6 13" xfId="20760"/>
    <cellStyle name="Input 2 7 6 14" xfId="18471"/>
    <cellStyle name="Input 2 7 6 15" xfId="7380"/>
    <cellStyle name="Input 2 7 6 16" xfId="23332"/>
    <cellStyle name="Input 2 7 6 17" xfId="22458"/>
    <cellStyle name="Input 2 7 6 18" xfId="7954"/>
    <cellStyle name="Input 2 7 6 19" xfId="19668"/>
    <cellStyle name="Input 2 7 6 2" xfId="10294"/>
    <cellStyle name="Input 2 7 6 2 2" xfId="29252"/>
    <cellStyle name="Input 2 7 6 2 3" xfId="33879"/>
    <cellStyle name="Input 2 7 6 2 4" xfId="39225"/>
    <cellStyle name="Input 2 7 6 20" xfId="8622"/>
    <cellStyle name="Input 2 7 6 21" xfId="26908"/>
    <cellStyle name="Input 2 7 6 22" xfId="32029"/>
    <cellStyle name="Input 2 7 6 23" xfId="31910"/>
    <cellStyle name="Input 2 7 6 3" xfId="10193"/>
    <cellStyle name="Input 2 7 6 3 2" xfId="29253"/>
    <cellStyle name="Input 2 7 6 3 3" xfId="34671"/>
    <cellStyle name="Input 2 7 6 3 4" xfId="40142"/>
    <cellStyle name="Input 2 7 6 4" xfId="12440"/>
    <cellStyle name="Input 2 7 6 4 2" xfId="29254"/>
    <cellStyle name="Input 2 7 6 4 3" xfId="35617"/>
    <cellStyle name="Input 2 7 6 4 4" xfId="41088"/>
    <cellStyle name="Input 2 7 6 5" xfId="8814"/>
    <cellStyle name="Input 2 7 6 5 2" xfId="36607"/>
    <cellStyle name="Input 2 7 6 5 3" xfId="42078"/>
    <cellStyle name="Input 2 7 6 6" xfId="6466"/>
    <cellStyle name="Input 2 7 6 7" xfId="15410"/>
    <cellStyle name="Input 2 7 6 8" xfId="10464"/>
    <cellStyle name="Input 2 7 6 9" xfId="17245"/>
    <cellStyle name="Input 2 8" xfId="1526"/>
    <cellStyle name="Input 2 8 2" xfId="2874"/>
    <cellStyle name="Input 2 8 2 2" xfId="5608"/>
    <cellStyle name="Input 2 8 2 2 10" xfId="18418"/>
    <cellStyle name="Input 2 8 2 2 11" xfId="19196"/>
    <cellStyle name="Input 2 8 2 2 12" xfId="19961"/>
    <cellStyle name="Input 2 8 2 2 13" xfId="20993"/>
    <cellStyle name="Input 2 8 2 2 14" xfId="21836"/>
    <cellStyle name="Input 2 8 2 2 15" xfId="22579"/>
    <cellStyle name="Input 2 8 2 2 16" xfId="23543"/>
    <cellStyle name="Input 2 8 2 2 17" xfId="24241"/>
    <cellStyle name="Input 2 8 2 2 18" xfId="24953"/>
    <cellStyle name="Input 2 8 2 2 19" xfId="25585"/>
    <cellStyle name="Input 2 8 2 2 2" xfId="10564"/>
    <cellStyle name="Input 2 8 2 2 2 2" xfId="29255"/>
    <cellStyle name="Input 2 8 2 2 2 3" xfId="34071"/>
    <cellStyle name="Input 2 8 2 2 2 4" xfId="39433"/>
    <cellStyle name="Input 2 8 2 2 20" xfId="26244"/>
    <cellStyle name="Input 2 8 2 2 21" xfId="27079"/>
    <cellStyle name="Input 2 8 2 2 22" xfId="32235"/>
    <cellStyle name="Input 2 8 2 2 23" xfId="37466"/>
    <cellStyle name="Input 2 8 2 2 3" xfId="11603"/>
    <cellStyle name="Input 2 8 2 2 3 2" xfId="29256"/>
    <cellStyle name="Input 2 8 2 2 3 3" xfId="34881"/>
    <cellStyle name="Input 2 8 2 2 3 4" xfId="40352"/>
    <cellStyle name="Input 2 8 2 2 4" xfId="12702"/>
    <cellStyle name="Input 2 8 2 2 4 2" xfId="29257"/>
    <cellStyle name="Input 2 8 2 2 4 3" xfId="35834"/>
    <cellStyle name="Input 2 8 2 2 4 4" xfId="41305"/>
    <cellStyle name="Input 2 8 2 2 5" xfId="8450"/>
    <cellStyle name="Input 2 8 2 2 5 2" xfId="36801"/>
    <cellStyle name="Input 2 8 2 2 5 3" xfId="42272"/>
    <cellStyle name="Input 2 8 2 2 6" xfId="14617"/>
    <cellStyle name="Input 2 8 2 2 7" xfId="15649"/>
    <cellStyle name="Input 2 8 2 2 8" xfId="16438"/>
    <cellStyle name="Input 2 8 2 2 9" xfId="17501"/>
    <cellStyle name="Input 2 8 2 3" xfId="29258"/>
    <cellStyle name="Input 2 8 2 3 2" xfId="29259"/>
    <cellStyle name="Input 2 8 2 3 3" xfId="38550"/>
    <cellStyle name="Input 2 8 3" xfId="3017"/>
    <cellStyle name="Input 2 8 3 2" xfId="5744"/>
    <cellStyle name="Input 2 8 3 2 10" xfId="18543"/>
    <cellStyle name="Input 2 8 3 2 11" xfId="19323"/>
    <cellStyle name="Input 2 8 3 2 12" xfId="20088"/>
    <cellStyle name="Input 2 8 3 2 13" xfId="21117"/>
    <cellStyle name="Input 2 8 3 2 14" xfId="21962"/>
    <cellStyle name="Input 2 8 3 2 15" xfId="22706"/>
    <cellStyle name="Input 2 8 3 2 16" xfId="23666"/>
    <cellStyle name="Input 2 8 3 2 17" xfId="24364"/>
    <cellStyle name="Input 2 8 3 2 18" xfId="25062"/>
    <cellStyle name="Input 2 8 3 2 19" xfId="25707"/>
    <cellStyle name="Input 2 8 3 2 2" xfId="10694"/>
    <cellStyle name="Input 2 8 3 2 2 2" xfId="29260"/>
    <cellStyle name="Input 2 8 3 2 2 3" xfId="34191"/>
    <cellStyle name="Input 2 8 3 2 2 4" xfId="39553"/>
    <cellStyle name="Input 2 8 3 2 20" xfId="26357"/>
    <cellStyle name="Input 2 8 3 2 21" xfId="27194"/>
    <cellStyle name="Input 2 8 3 2 22" xfId="32354"/>
    <cellStyle name="Input 2 8 3 2 23" xfId="37585"/>
    <cellStyle name="Input 2 8 3 2 3" xfId="11735"/>
    <cellStyle name="Input 2 8 3 2 3 2" xfId="29261"/>
    <cellStyle name="Input 2 8 3 2 3 3" xfId="35007"/>
    <cellStyle name="Input 2 8 3 2 3 4" xfId="40478"/>
    <cellStyle name="Input 2 8 3 2 4" xfId="12830"/>
    <cellStyle name="Input 2 8 3 2 4 2" xfId="29262"/>
    <cellStyle name="Input 2 8 3 2 4 3" xfId="35960"/>
    <cellStyle name="Input 2 8 3 2 4 4" xfId="41431"/>
    <cellStyle name="Input 2 8 3 2 5" xfId="14062"/>
    <cellStyle name="Input 2 8 3 2 5 2" xfId="36924"/>
    <cellStyle name="Input 2 8 3 2 5 3" xfId="42395"/>
    <cellStyle name="Input 2 8 3 2 6" xfId="14743"/>
    <cellStyle name="Input 2 8 3 2 7" xfId="15778"/>
    <cellStyle name="Input 2 8 3 2 8" xfId="16567"/>
    <cellStyle name="Input 2 8 3 2 9" xfId="17628"/>
    <cellStyle name="Input 2 8 4" xfId="4448"/>
    <cellStyle name="Input 2 8 4 10" xfId="16059"/>
    <cellStyle name="Input 2 8 4 11" xfId="13975"/>
    <cellStyle name="Input 2 8 4 12" xfId="13594"/>
    <cellStyle name="Input 2 8 4 13" xfId="18814"/>
    <cellStyle name="Input 2 8 4 14" xfId="9308"/>
    <cellStyle name="Input 2 8 4 15" xfId="6965"/>
    <cellStyle name="Input 2 8 4 16" xfId="13572"/>
    <cellStyle name="Input 2 8 4 17" xfId="6981"/>
    <cellStyle name="Input 2 8 4 18" xfId="20724"/>
    <cellStyle name="Input 2 8 4 19" xfId="18389"/>
    <cellStyle name="Input 2 8 4 2" xfId="6203"/>
    <cellStyle name="Input 2 8 4 2 10" xfId="18914"/>
    <cellStyle name="Input 2 8 4 2 11" xfId="19685"/>
    <cellStyle name="Input 2 8 4 2 12" xfId="20510"/>
    <cellStyle name="Input 2 8 4 2 13" xfId="21492"/>
    <cellStyle name="Input 2 8 4 2 14" xfId="22299"/>
    <cellStyle name="Input 2 8 4 2 15" xfId="23117"/>
    <cellStyle name="Input 2 8 4 2 16" xfId="23997"/>
    <cellStyle name="Input 2 8 4 2 17" xfId="24699"/>
    <cellStyle name="Input 2 8 4 2 18" xfId="25367"/>
    <cellStyle name="Input 2 8 4 2 19" xfId="26016"/>
    <cellStyle name="Input 2 8 4 2 2" xfId="11139"/>
    <cellStyle name="Input 2 8 4 2 2 2" xfId="29263"/>
    <cellStyle name="Input 2 8 4 2 2 3" xfId="34490"/>
    <cellStyle name="Input 2 8 4 2 2 4" xfId="39943"/>
    <cellStyle name="Input 2 8 4 2 20" xfId="26743"/>
    <cellStyle name="Input 2 8 4 2 21" xfId="27470"/>
    <cellStyle name="Input 2 8 4 2 22" xfId="32741"/>
    <cellStyle name="Input 2 8 4 2 23" xfId="37970"/>
    <cellStyle name="Input 2 8 4 2 3" xfId="12172"/>
    <cellStyle name="Input 2 8 4 2 3 2" xfId="29264"/>
    <cellStyle name="Input 2 8 4 2 3 3" xfId="35414"/>
    <cellStyle name="Input 2 8 4 2 3 4" xfId="40885"/>
    <cellStyle name="Input 2 8 4 2 4" xfId="13216"/>
    <cellStyle name="Input 2 8 4 2 4 2" xfId="29265"/>
    <cellStyle name="Input 2 8 4 2 4 3" xfId="36399"/>
    <cellStyle name="Input 2 8 4 2 4 4" xfId="41870"/>
    <cellStyle name="Input 2 8 4 2 5" xfId="14225"/>
    <cellStyle name="Input 2 8 4 2 5 2" xfId="37251"/>
    <cellStyle name="Input 2 8 4 2 5 3" xfId="42722"/>
    <cellStyle name="Input 2 8 4 2 6" xfId="15172"/>
    <cellStyle name="Input 2 8 4 2 7" xfId="16161"/>
    <cellStyle name="Input 2 8 4 2 8" xfId="17003"/>
    <cellStyle name="Input 2 8 4 2 9" xfId="18020"/>
    <cellStyle name="Input 2 8 4 20" xfId="24500"/>
    <cellStyle name="Input 2 8 4 21" xfId="18695"/>
    <cellStyle name="Input 2 8 4 22" xfId="25822"/>
    <cellStyle name="Input 2 8 4 23" xfId="20556"/>
    <cellStyle name="Input 2 8 4 24" xfId="31723"/>
    <cellStyle name="Input 2 8 4 25" xfId="32136"/>
    <cellStyle name="Input 2 8 4 3" xfId="9613"/>
    <cellStyle name="Input 2 8 4 3 2" xfId="29266"/>
    <cellStyle name="Input 2 8 4 3 3" xfId="33593"/>
    <cellStyle name="Input 2 8 4 3 4" xfId="38939"/>
    <cellStyle name="Input 2 8 4 4" xfId="10376"/>
    <cellStyle name="Input 2 8 4 4 2" xfId="29267"/>
    <cellStyle name="Input 2 8 4 4 3" xfId="33306"/>
    <cellStyle name="Input 2 8 4 4 4" xfId="38526"/>
    <cellStyle name="Input 2 8 4 5" xfId="11006"/>
    <cellStyle name="Input 2 8 4 5 2" xfId="29268"/>
    <cellStyle name="Input 2 8 4 5 3" xfId="33410"/>
    <cellStyle name="Input 2 8 4 5 4" xfId="38756"/>
    <cellStyle name="Input 2 8 4 6" xfId="10274"/>
    <cellStyle name="Input 2 8 4 6 2" xfId="33551"/>
    <cellStyle name="Input 2 8 4 6 3" xfId="38897"/>
    <cellStyle name="Input 2 8 4 7" xfId="10078"/>
    <cellStyle name="Input 2 8 4 8" xfId="7678"/>
    <cellStyle name="Input 2 8 4 9" xfId="10934"/>
    <cellStyle name="Input 2 8 5" xfId="4259"/>
    <cellStyle name="Input 2 8 5 10" xfId="13491"/>
    <cellStyle name="Input 2 8 5 11" xfId="14592"/>
    <cellStyle name="Input 2 8 5 12" xfId="9111"/>
    <cellStyle name="Input 2 8 5 13" xfId="9514"/>
    <cellStyle name="Input 2 8 5 14" xfId="15848"/>
    <cellStyle name="Input 2 8 5 15" xfId="16304"/>
    <cellStyle name="Input 2 8 5 16" xfId="12497"/>
    <cellStyle name="Input 2 8 5 17" xfId="9834"/>
    <cellStyle name="Input 2 8 5 18" xfId="19665"/>
    <cellStyle name="Input 2 8 5 19" xfId="20118"/>
    <cellStyle name="Input 2 8 5 2" xfId="6147"/>
    <cellStyle name="Input 2 8 5 2 10" xfId="18879"/>
    <cellStyle name="Input 2 8 5 2 11" xfId="19652"/>
    <cellStyle name="Input 2 8 5 2 12" xfId="20469"/>
    <cellStyle name="Input 2 8 5 2 13" xfId="21436"/>
    <cellStyle name="Input 2 8 5 2 14" xfId="22271"/>
    <cellStyle name="Input 2 8 5 2 15" xfId="23083"/>
    <cellStyle name="Input 2 8 5 2 16" xfId="23964"/>
    <cellStyle name="Input 2 8 5 2 17" xfId="24663"/>
    <cellStyle name="Input 2 8 5 2 18" xfId="25342"/>
    <cellStyle name="Input 2 8 5 2 19" xfId="25992"/>
    <cellStyle name="Input 2 8 5 2 2" xfId="11090"/>
    <cellStyle name="Input 2 8 5 2 2 2" xfId="29269"/>
    <cellStyle name="Input 2 8 5 2 2 3" xfId="34464"/>
    <cellStyle name="Input 2 8 5 2 2 4" xfId="39917"/>
    <cellStyle name="Input 2 8 5 2 20" xfId="26720"/>
    <cellStyle name="Input 2 8 5 2 21" xfId="27447"/>
    <cellStyle name="Input 2 8 5 2 22" xfId="32718"/>
    <cellStyle name="Input 2 8 5 2 23" xfId="37947"/>
    <cellStyle name="Input 2 8 5 2 3" xfId="12129"/>
    <cellStyle name="Input 2 8 5 2 3 2" xfId="29270"/>
    <cellStyle name="Input 2 8 5 2 3 3" xfId="35385"/>
    <cellStyle name="Input 2 8 5 2 3 4" xfId="40856"/>
    <cellStyle name="Input 2 8 5 2 4" xfId="13176"/>
    <cellStyle name="Input 2 8 5 2 4 2" xfId="29271"/>
    <cellStyle name="Input 2 8 5 2 4 3" xfId="36343"/>
    <cellStyle name="Input 2 8 5 2 4 4" xfId="41814"/>
    <cellStyle name="Input 2 8 5 2 5" xfId="14182"/>
    <cellStyle name="Input 2 8 5 2 5 2" xfId="37195"/>
    <cellStyle name="Input 2 8 5 2 5 3" xfId="42666"/>
    <cellStyle name="Input 2 8 5 2 6" xfId="15130"/>
    <cellStyle name="Input 2 8 5 2 7" xfId="16121"/>
    <cellStyle name="Input 2 8 5 2 8" xfId="16960"/>
    <cellStyle name="Input 2 8 5 2 9" xfId="17964"/>
    <cellStyle name="Input 2 8 5 20" xfId="10488"/>
    <cellStyle name="Input 2 8 5 21" xfId="6934"/>
    <cellStyle name="Input 2 8 5 22" xfId="23257"/>
    <cellStyle name="Input 2 8 5 23" xfId="7828"/>
    <cellStyle name="Input 2 8 5 24" xfId="31642"/>
    <cellStyle name="Input 2 8 5 25" xfId="31443"/>
    <cellStyle name="Input 2 8 5 3" xfId="9471"/>
    <cellStyle name="Input 2 8 5 3 2" xfId="29272"/>
    <cellStyle name="Input 2 8 5 3 3" xfId="33532"/>
    <cellStyle name="Input 2 8 5 3 4" xfId="38878"/>
    <cellStyle name="Input 2 8 5 4" xfId="9127"/>
    <cellStyle name="Input 2 8 5 4 2" xfId="29273"/>
    <cellStyle name="Input 2 8 5 4 3" xfId="33029"/>
    <cellStyle name="Input 2 8 5 4 4" xfId="38247"/>
    <cellStyle name="Input 2 8 5 5" xfId="8987"/>
    <cellStyle name="Input 2 8 5 5 2" xfId="29274"/>
    <cellStyle name="Input 2 8 5 5 3" xfId="33227"/>
    <cellStyle name="Input 2 8 5 5 4" xfId="38445"/>
    <cellStyle name="Input 2 8 5 6" xfId="7202"/>
    <cellStyle name="Input 2 8 5 6 2" xfId="36540"/>
    <cellStyle name="Input 2 8 5 6 3" xfId="42011"/>
    <cellStyle name="Input 2 8 5 7" xfId="6922"/>
    <cellStyle name="Input 2 8 5 8" xfId="10006"/>
    <cellStyle name="Input 2 8 5 9" xfId="8008"/>
    <cellStyle name="Input 2 8 6" xfId="5310"/>
    <cellStyle name="Input 2 8 6 10" xfId="14364"/>
    <cellStyle name="Input 2 8 6 11" xfId="15929"/>
    <cellStyle name="Input 2 8 6 12" xfId="13992"/>
    <cellStyle name="Input 2 8 6 13" xfId="20761"/>
    <cellStyle name="Input 2 8 6 14" xfId="8832"/>
    <cellStyle name="Input 2 8 6 15" xfId="9324"/>
    <cellStyle name="Input 2 8 6 16" xfId="23333"/>
    <cellStyle name="Input 2 8 6 17" xfId="17471"/>
    <cellStyle name="Input 2 8 6 18" xfId="18232"/>
    <cellStyle name="Input 2 8 6 19" xfId="24546"/>
    <cellStyle name="Input 2 8 6 2" xfId="10295"/>
    <cellStyle name="Input 2 8 6 2 2" xfId="29275"/>
    <cellStyle name="Input 2 8 6 2 3" xfId="33880"/>
    <cellStyle name="Input 2 8 6 2 4" xfId="39226"/>
    <cellStyle name="Input 2 8 6 20" xfId="9752"/>
    <cellStyle name="Input 2 8 6 21" xfId="26909"/>
    <cellStyle name="Input 2 8 6 22" xfId="32030"/>
    <cellStyle name="Input 2 8 6 23" xfId="31353"/>
    <cellStyle name="Input 2 8 6 3" xfId="6531"/>
    <cellStyle name="Input 2 8 6 3 2" xfId="29276"/>
    <cellStyle name="Input 2 8 6 3 3" xfId="34672"/>
    <cellStyle name="Input 2 8 6 3 4" xfId="40143"/>
    <cellStyle name="Input 2 8 6 4" xfId="12441"/>
    <cellStyle name="Input 2 8 6 4 2" xfId="29277"/>
    <cellStyle name="Input 2 8 6 4 3" xfId="35618"/>
    <cellStyle name="Input 2 8 6 4 4" xfId="41089"/>
    <cellStyle name="Input 2 8 6 5" xfId="12663"/>
    <cellStyle name="Input 2 8 6 5 2" xfId="36608"/>
    <cellStyle name="Input 2 8 6 5 3" xfId="42079"/>
    <cellStyle name="Input 2 8 6 6" xfId="12119"/>
    <cellStyle name="Input 2 8 6 7" xfId="15411"/>
    <cellStyle name="Input 2 8 6 8" xfId="13636"/>
    <cellStyle name="Input 2 8 6 9" xfId="17246"/>
    <cellStyle name="Input 2 9" xfId="1527"/>
    <cellStyle name="Input 2 9 2" xfId="2875"/>
    <cellStyle name="Input 2 9 2 2" xfId="5609"/>
    <cellStyle name="Input 2 9 2 2 10" xfId="18419"/>
    <cellStyle name="Input 2 9 2 2 11" xfId="19197"/>
    <cellStyle name="Input 2 9 2 2 12" xfId="19962"/>
    <cellStyle name="Input 2 9 2 2 13" xfId="20994"/>
    <cellStyle name="Input 2 9 2 2 14" xfId="21837"/>
    <cellStyle name="Input 2 9 2 2 15" xfId="22580"/>
    <cellStyle name="Input 2 9 2 2 16" xfId="23544"/>
    <cellStyle name="Input 2 9 2 2 17" xfId="24242"/>
    <cellStyle name="Input 2 9 2 2 18" xfId="24954"/>
    <cellStyle name="Input 2 9 2 2 19" xfId="25586"/>
    <cellStyle name="Input 2 9 2 2 2" xfId="10565"/>
    <cellStyle name="Input 2 9 2 2 2 2" xfId="29278"/>
    <cellStyle name="Input 2 9 2 2 2 3" xfId="34072"/>
    <cellStyle name="Input 2 9 2 2 2 4" xfId="39434"/>
    <cellStyle name="Input 2 9 2 2 20" xfId="26245"/>
    <cellStyle name="Input 2 9 2 2 21" xfId="27080"/>
    <cellStyle name="Input 2 9 2 2 22" xfId="32236"/>
    <cellStyle name="Input 2 9 2 2 23" xfId="37467"/>
    <cellStyle name="Input 2 9 2 2 3" xfId="11604"/>
    <cellStyle name="Input 2 9 2 2 3 2" xfId="29279"/>
    <cellStyle name="Input 2 9 2 2 3 3" xfId="34882"/>
    <cellStyle name="Input 2 9 2 2 3 4" xfId="40353"/>
    <cellStyle name="Input 2 9 2 2 4" xfId="12703"/>
    <cellStyle name="Input 2 9 2 2 4 2" xfId="29280"/>
    <cellStyle name="Input 2 9 2 2 4 3" xfId="35835"/>
    <cellStyle name="Input 2 9 2 2 4 4" xfId="41306"/>
    <cellStyle name="Input 2 9 2 2 5" xfId="8051"/>
    <cellStyle name="Input 2 9 2 2 5 2" xfId="36802"/>
    <cellStyle name="Input 2 9 2 2 5 3" xfId="42273"/>
    <cellStyle name="Input 2 9 2 2 6" xfId="14618"/>
    <cellStyle name="Input 2 9 2 2 7" xfId="15650"/>
    <cellStyle name="Input 2 9 2 2 8" xfId="16439"/>
    <cellStyle name="Input 2 9 2 2 9" xfId="17502"/>
    <cellStyle name="Input 2 9 2 3" xfId="29281"/>
    <cellStyle name="Input 2 9 2 3 2" xfId="29282"/>
    <cellStyle name="Input 2 9 2 3 3" xfId="38551"/>
    <cellStyle name="Input 2 9 3" xfId="3016"/>
    <cellStyle name="Input 2 9 3 2" xfId="5743"/>
    <cellStyle name="Input 2 9 3 2 10" xfId="18542"/>
    <cellStyle name="Input 2 9 3 2 11" xfId="19322"/>
    <cellStyle name="Input 2 9 3 2 12" xfId="20087"/>
    <cellStyle name="Input 2 9 3 2 13" xfId="21116"/>
    <cellStyle name="Input 2 9 3 2 14" xfId="21961"/>
    <cellStyle name="Input 2 9 3 2 15" xfId="22705"/>
    <cellStyle name="Input 2 9 3 2 16" xfId="23665"/>
    <cellStyle name="Input 2 9 3 2 17" xfId="24363"/>
    <cellStyle name="Input 2 9 3 2 18" xfId="25061"/>
    <cellStyle name="Input 2 9 3 2 19" xfId="25706"/>
    <cellStyle name="Input 2 9 3 2 2" xfId="10693"/>
    <cellStyle name="Input 2 9 3 2 2 2" xfId="29283"/>
    <cellStyle name="Input 2 9 3 2 2 3" xfId="34190"/>
    <cellStyle name="Input 2 9 3 2 2 4" xfId="39552"/>
    <cellStyle name="Input 2 9 3 2 20" xfId="26356"/>
    <cellStyle name="Input 2 9 3 2 21" xfId="27193"/>
    <cellStyle name="Input 2 9 3 2 22" xfId="32353"/>
    <cellStyle name="Input 2 9 3 2 23" xfId="37584"/>
    <cellStyle name="Input 2 9 3 2 3" xfId="11734"/>
    <cellStyle name="Input 2 9 3 2 3 2" xfId="29284"/>
    <cellStyle name="Input 2 9 3 2 3 3" xfId="35006"/>
    <cellStyle name="Input 2 9 3 2 3 4" xfId="40477"/>
    <cellStyle name="Input 2 9 3 2 4" xfId="12829"/>
    <cellStyle name="Input 2 9 3 2 4 2" xfId="29285"/>
    <cellStyle name="Input 2 9 3 2 4 3" xfId="35959"/>
    <cellStyle name="Input 2 9 3 2 4 4" xfId="41430"/>
    <cellStyle name="Input 2 9 3 2 5" xfId="10163"/>
    <cellStyle name="Input 2 9 3 2 5 2" xfId="36923"/>
    <cellStyle name="Input 2 9 3 2 5 3" xfId="42394"/>
    <cellStyle name="Input 2 9 3 2 6" xfId="14742"/>
    <cellStyle name="Input 2 9 3 2 7" xfId="15777"/>
    <cellStyle name="Input 2 9 3 2 8" xfId="16566"/>
    <cellStyle name="Input 2 9 3 2 9" xfId="17627"/>
    <cellStyle name="Input 2 9 4" xfId="4449"/>
    <cellStyle name="Input 2 9 4 10" xfId="13941"/>
    <cellStyle name="Input 2 9 4 11" xfId="15965"/>
    <cellStyle name="Input 2 9 4 12" xfId="7739"/>
    <cellStyle name="Input 2 9 4 13" xfId="12302"/>
    <cellStyle name="Input 2 9 4 14" xfId="19093"/>
    <cellStyle name="Input 2 9 4 15" xfId="12335"/>
    <cellStyle name="Input 2 9 4 16" xfId="7000"/>
    <cellStyle name="Input 2 9 4 17" xfId="22355"/>
    <cellStyle name="Input 2 9 4 18" xfId="7637"/>
    <cellStyle name="Input 2 9 4 19" xfId="23454"/>
    <cellStyle name="Input 2 9 4 2" xfId="6204"/>
    <cellStyle name="Input 2 9 4 2 10" xfId="18915"/>
    <cellStyle name="Input 2 9 4 2 11" xfId="19686"/>
    <cellStyle name="Input 2 9 4 2 12" xfId="20511"/>
    <cellStyle name="Input 2 9 4 2 13" xfId="21493"/>
    <cellStyle name="Input 2 9 4 2 14" xfId="22300"/>
    <cellStyle name="Input 2 9 4 2 15" xfId="23118"/>
    <cellStyle name="Input 2 9 4 2 16" xfId="23998"/>
    <cellStyle name="Input 2 9 4 2 17" xfId="24700"/>
    <cellStyle name="Input 2 9 4 2 18" xfId="25368"/>
    <cellStyle name="Input 2 9 4 2 19" xfId="26017"/>
    <cellStyle name="Input 2 9 4 2 2" xfId="11140"/>
    <cellStyle name="Input 2 9 4 2 2 2" xfId="29286"/>
    <cellStyle name="Input 2 9 4 2 2 3" xfId="34491"/>
    <cellStyle name="Input 2 9 4 2 2 4" xfId="39944"/>
    <cellStyle name="Input 2 9 4 2 20" xfId="26744"/>
    <cellStyle name="Input 2 9 4 2 21" xfId="27471"/>
    <cellStyle name="Input 2 9 4 2 22" xfId="32742"/>
    <cellStyle name="Input 2 9 4 2 23" xfId="37971"/>
    <cellStyle name="Input 2 9 4 2 3" xfId="12173"/>
    <cellStyle name="Input 2 9 4 2 3 2" xfId="29287"/>
    <cellStyle name="Input 2 9 4 2 3 3" xfId="35415"/>
    <cellStyle name="Input 2 9 4 2 3 4" xfId="40886"/>
    <cellStyle name="Input 2 9 4 2 4" xfId="13217"/>
    <cellStyle name="Input 2 9 4 2 4 2" xfId="29288"/>
    <cellStyle name="Input 2 9 4 2 4 3" xfId="36400"/>
    <cellStyle name="Input 2 9 4 2 4 4" xfId="41871"/>
    <cellStyle name="Input 2 9 4 2 5" xfId="14226"/>
    <cellStyle name="Input 2 9 4 2 5 2" xfId="37252"/>
    <cellStyle name="Input 2 9 4 2 5 3" xfId="42723"/>
    <cellStyle name="Input 2 9 4 2 6" xfId="15173"/>
    <cellStyle name="Input 2 9 4 2 7" xfId="16162"/>
    <cellStyle name="Input 2 9 4 2 8" xfId="17004"/>
    <cellStyle name="Input 2 9 4 2 9" xfId="18021"/>
    <cellStyle name="Input 2 9 4 20" xfId="22197"/>
    <cellStyle name="Input 2 9 4 21" xfId="24864"/>
    <cellStyle name="Input 2 9 4 22" xfId="23386"/>
    <cellStyle name="Input 2 9 4 23" xfId="14310"/>
    <cellStyle name="Input 2 9 4 24" xfId="31724"/>
    <cellStyle name="Input 2 9 4 25" xfId="34309"/>
    <cellStyle name="Input 2 9 4 3" xfId="9614"/>
    <cellStyle name="Input 2 9 4 3 2" xfId="29289"/>
    <cellStyle name="Input 2 9 4 3 3" xfId="33594"/>
    <cellStyle name="Input 2 9 4 3 4" xfId="38940"/>
    <cellStyle name="Input 2 9 4 4" xfId="11305"/>
    <cellStyle name="Input 2 9 4 4 2" xfId="29290"/>
    <cellStyle name="Input 2 9 4 4 3" xfId="32992"/>
    <cellStyle name="Input 2 9 4 4 4" xfId="38210"/>
    <cellStyle name="Input 2 9 4 5" xfId="6481"/>
    <cellStyle name="Input 2 9 4 5 2" xfId="29291"/>
    <cellStyle name="Input 2 9 4 5 3" xfId="33249"/>
    <cellStyle name="Input 2 9 4 5 4" xfId="38467"/>
    <cellStyle name="Input 2 9 4 6" xfId="13000"/>
    <cellStyle name="Input 2 9 4 6 2" xfId="33165"/>
    <cellStyle name="Input 2 9 4 6 3" xfId="38383"/>
    <cellStyle name="Input 2 9 4 7" xfId="13537"/>
    <cellStyle name="Input 2 9 4 8" xfId="8012"/>
    <cellStyle name="Input 2 9 4 9" xfId="13673"/>
    <cellStyle name="Input 2 9 5" xfId="4258"/>
    <cellStyle name="Input 2 9 5 10" xfId="9285"/>
    <cellStyle name="Input 2 9 5 11" xfId="7333"/>
    <cellStyle name="Input 2 9 5 12" xfId="7598"/>
    <cellStyle name="Input 2 9 5 13" xfId="13799"/>
    <cellStyle name="Input 2 9 5 14" xfId="10004"/>
    <cellStyle name="Input 2 9 5 15" xfId="7805"/>
    <cellStyle name="Input 2 9 5 16" xfId="11405"/>
    <cellStyle name="Input 2 9 5 17" xfId="9311"/>
    <cellStyle name="Input 2 9 5 18" xfId="8262"/>
    <cellStyle name="Input 2 9 5 19" xfId="22402"/>
    <cellStyle name="Input 2 9 5 2" xfId="6146"/>
    <cellStyle name="Input 2 9 5 2 10" xfId="18878"/>
    <cellStyle name="Input 2 9 5 2 11" xfId="19651"/>
    <cellStyle name="Input 2 9 5 2 12" xfId="20468"/>
    <cellStyle name="Input 2 9 5 2 13" xfId="21435"/>
    <cellStyle name="Input 2 9 5 2 14" xfId="22270"/>
    <cellStyle name="Input 2 9 5 2 15" xfId="23082"/>
    <cellStyle name="Input 2 9 5 2 16" xfId="23963"/>
    <cellStyle name="Input 2 9 5 2 17" xfId="24662"/>
    <cellStyle name="Input 2 9 5 2 18" xfId="25341"/>
    <cellStyle name="Input 2 9 5 2 19" xfId="25991"/>
    <cellStyle name="Input 2 9 5 2 2" xfId="11089"/>
    <cellStyle name="Input 2 9 5 2 2 2" xfId="29292"/>
    <cellStyle name="Input 2 9 5 2 2 3" xfId="34463"/>
    <cellStyle name="Input 2 9 5 2 2 4" xfId="39916"/>
    <cellStyle name="Input 2 9 5 2 20" xfId="26719"/>
    <cellStyle name="Input 2 9 5 2 21" xfId="27446"/>
    <cellStyle name="Input 2 9 5 2 22" xfId="32717"/>
    <cellStyle name="Input 2 9 5 2 23" xfId="37946"/>
    <cellStyle name="Input 2 9 5 2 3" xfId="12128"/>
    <cellStyle name="Input 2 9 5 2 3 2" xfId="29293"/>
    <cellStyle name="Input 2 9 5 2 3 3" xfId="35384"/>
    <cellStyle name="Input 2 9 5 2 3 4" xfId="40855"/>
    <cellStyle name="Input 2 9 5 2 4" xfId="13175"/>
    <cellStyle name="Input 2 9 5 2 4 2" xfId="29294"/>
    <cellStyle name="Input 2 9 5 2 4 3" xfId="36342"/>
    <cellStyle name="Input 2 9 5 2 4 4" xfId="41813"/>
    <cellStyle name="Input 2 9 5 2 5" xfId="14181"/>
    <cellStyle name="Input 2 9 5 2 5 2" xfId="37194"/>
    <cellStyle name="Input 2 9 5 2 5 3" xfId="42665"/>
    <cellStyle name="Input 2 9 5 2 6" xfId="15129"/>
    <cellStyle name="Input 2 9 5 2 7" xfId="16120"/>
    <cellStyle name="Input 2 9 5 2 8" xfId="16959"/>
    <cellStyle name="Input 2 9 5 2 9" xfId="17963"/>
    <cellStyle name="Input 2 9 5 20" xfId="15296"/>
    <cellStyle name="Input 2 9 5 21" xfId="9411"/>
    <cellStyle name="Input 2 9 5 22" xfId="24098"/>
    <cellStyle name="Input 2 9 5 23" xfId="24678"/>
    <cellStyle name="Input 2 9 5 24" xfId="31641"/>
    <cellStyle name="Input 2 9 5 25" xfId="31812"/>
    <cellStyle name="Input 2 9 5 3" xfId="9470"/>
    <cellStyle name="Input 2 9 5 3 2" xfId="29295"/>
    <cellStyle name="Input 2 9 5 3 3" xfId="33531"/>
    <cellStyle name="Input 2 9 5 3 4" xfId="38877"/>
    <cellStyle name="Input 2 9 5 4" xfId="11026"/>
    <cellStyle name="Input 2 9 5 4 2" xfId="29296"/>
    <cellStyle name="Input 2 9 5 4 3" xfId="33030"/>
    <cellStyle name="Input 2 9 5 4 4" xfId="38248"/>
    <cellStyle name="Input 2 9 5 5" xfId="8242"/>
    <cellStyle name="Input 2 9 5 5 2" xfId="29297"/>
    <cellStyle name="Input 2 9 5 5 3" xfId="33417"/>
    <cellStyle name="Input 2 9 5 5 4" xfId="38763"/>
    <cellStyle name="Input 2 9 5 6" xfId="8457"/>
    <cellStyle name="Input 2 9 5 6 2" xfId="35667"/>
    <cellStyle name="Input 2 9 5 6 3" xfId="41138"/>
    <cellStyle name="Input 2 9 5 7" xfId="11269"/>
    <cellStyle name="Input 2 9 5 8" xfId="7797"/>
    <cellStyle name="Input 2 9 5 9" xfId="13704"/>
    <cellStyle name="Input 2 9 6" xfId="5311"/>
    <cellStyle name="Input 2 9 6 10" xfId="7170"/>
    <cellStyle name="Input 2 9 6 11" xfId="8727"/>
    <cellStyle name="Input 2 9 6 12" xfId="14438"/>
    <cellStyle name="Input 2 9 6 13" xfId="20762"/>
    <cellStyle name="Input 2 9 6 14" xfId="17563"/>
    <cellStyle name="Input 2 9 6 15" xfId="19671"/>
    <cellStyle name="Input 2 9 6 16" xfId="23334"/>
    <cellStyle name="Input 2 9 6 17" xfId="10166"/>
    <cellStyle name="Input 2 9 6 18" xfId="21268"/>
    <cellStyle name="Input 2 9 6 19" xfId="7078"/>
    <cellStyle name="Input 2 9 6 2" xfId="10296"/>
    <cellStyle name="Input 2 9 6 2 2" xfId="29298"/>
    <cellStyle name="Input 2 9 6 2 3" xfId="33881"/>
    <cellStyle name="Input 2 9 6 2 4" xfId="39227"/>
    <cellStyle name="Input 2 9 6 20" xfId="23743"/>
    <cellStyle name="Input 2 9 6 21" xfId="26910"/>
    <cellStyle name="Input 2 9 6 22" xfId="32031"/>
    <cellStyle name="Input 2 9 6 23" xfId="31911"/>
    <cellStyle name="Input 2 9 6 3" xfId="6530"/>
    <cellStyle name="Input 2 9 6 3 2" xfId="29299"/>
    <cellStyle name="Input 2 9 6 3 3" xfId="34673"/>
    <cellStyle name="Input 2 9 6 3 4" xfId="40144"/>
    <cellStyle name="Input 2 9 6 4" xfId="12442"/>
    <cellStyle name="Input 2 9 6 4 2" xfId="29300"/>
    <cellStyle name="Input 2 9 6 4 3" xfId="35619"/>
    <cellStyle name="Input 2 9 6 4 4" xfId="41090"/>
    <cellStyle name="Input 2 9 6 5" xfId="7931"/>
    <cellStyle name="Input 2 9 6 5 2" xfId="36609"/>
    <cellStyle name="Input 2 9 6 5 3" xfId="42080"/>
    <cellStyle name="Input 2 9 6 6" xfId="11266"/>
    <cellStyle name="Input 2 9 6 7" xfId="15412"/>
    <cellStyle name="Input 2 9 6 8" xfId="7792"/>
    <cellStyle name="Input 2 9 6 9" xfId="17247"/>
    <cellStyle name="input 20" xfId="1528"/>
    <cellStyle name="input 20 2" xfId="4257"/>
    <cellStyle name="input 21" xfId="1529"/>
    <cellStyle name="input 21 2" xfId="4256"/>
    <cellStyle name="input 22" xfId="1530"/>
    <cellStyle name="input 22 2" xfId="4255"/>
    <cellStyle name="Input 23" xfId="1531"/>
    <cellStyle name="Input 23 2" xfId="2876"/>
    <cellStyle name="Input 23 2 2" xfId="5610"/>
    <cellStyle name="Input 23 2 2 10" xfId="18420"/>
    <cellStyle name="Input 23 2 2 11" xfId="19198"/>
    <cellStyle name="Input 23 2 2 12" xfId="19963"/>
    <cellStyle name="Input 23 2 2 13" xfId="20995"/>
    <cellStyle name="Input 23 2 2 14" xfId="21838"/>
    <cellStyle name="Input 23 2 2 15" xfId="22581"/>
    <cellStyle name="Input 23 2 2 16" xfId="23545"/>
    <cellStyle name="Input 23 2 2 17" xfId="24243"/>
    <cellStyle name="Input 23 2 2 18" xfId="24955"/>
    <cellStyle name="Input 23 2 2 19" xfId="25587"/>
    <cellStyle name="Input 23 2 2 2" xfId="10566"/>
    <cellStyle name="Input 23 2 2 2 2" xfId="29301"/>
    <cellStyle name="Input 23 2 2 2 3" xfId="34073"/>
    <cellStyle name="Input 23 2 2 2 4" xfId="39435"/>
    <cellStyle name="Input 23 2 2 20" xfId="26246"/>
    <cellStyle name="Input 23 2 2 21" xfId="27081"/>
    <cellStyle name="Input 23 2 2 22" xfId="32237"/>
    <cellStyle name="Input 23 2 2 23" xfId="37468"/>
    <cellStyle name="Input 23 2 2 3" xfId="11605"/>
    <cellStyle name="Input 23 2 2 3 2" xfId="29302"/>
    <cellStyle name="Input 23 2 2 3 3" xfId="34883"/>
    <cellStyle name="Input 23 2 2 3 4" xfId="40354"/>
    <cellStyle name="Input 23 2 2 4" xfId="12704"/>
    <cellStyle name="Input 23 2 2 4 2" xfId="29303"/>
    <cellStyle name="Input 23 2 2 4 3" xfId="35836"/>
    <cellStyle name="Input 23 2 2 4 4" xfId="41307"/>
    <cellStyle name="Input 23 2 2 5" xfId="9739"/>
    <cellStyle name="Input 23 2 2 5 2" xfId="36803"/>
    <cellStyle name="Input 23 2 2 5 3" xfId="42274"/>
    <cellStyle name="Input 23 2 2 6" xfId="14619"/>
    <cellStyle name="Input 23 2 2 7" xfId="15651"/>
    <cellStyle name="Input 23 2 2 8" xfId="16440"/>
    <cellStyle name="Input 23 2 2 9" xfId="17503"/>
    <cellStyle name="Input 23 2 3" xfId="29304"/>
    <cellStyle name="Input 23 2 3 2" xfId="29305"/>
    <cellStyle name="Input 23 2 3 3" xfId="38552"/>
    <cellStyle name="Input 23 3" xfId="3015"/>
    <cellStyle name="Input 23 3 2" xfId="5742"/>
    <cellStyle name="Input 23 3 2 10" xfId="18541"/>
    <cellStyle name="Input 23 3 2 11" xfId="19321"/>
    <cellStyle name="Input 23 3 2 12" xfId="20086"/>
    <cellStyle name="Input 23 3 2 13" xfId="21115"/>
    <cellStyle name="Input 23 3 2 14" xfId="21960"/>
    <cellStyle name="Input 23 3 2 15" xfId="22704"/>
    <cellStyle name="Input 23 3 2 16" xfId="23664"/>
    <cellStyle name="Input 23 3 2 17" xfId="24362"/>
    <cellStyle name="Input 23 3 2 18" xfId="25060"/>
    <cellStyle name="Input 23 3 2 19" xfId="25705"/>
    <cellStyle name="Input 23 3 2 2" xfId="10692"/>
    <cellStyle name="Input 23 3 2 2 2" xfId="29306"/>
    <cellStyle name="Input 23 3 2 2 3" xfId="34189"/>
    <cellStyle name="Input 23 3 2 2 4" xfId="39551"/>
    <cellStyle name="Input 23 3 2 20" xfId="26355"/>
    <cellStyle name="Input 23 3 2 21" xfId="27192"/>
    <cellStyle name="Input 23 3 2 22" xfId="32352"/>
    <cellStyle name="Input 23 3 2 23" xfId="37583"/>
    <cellStyle name="Input 23 3 2 3" xfId="11733"/>
    <cellStyle name="Input 23 3 2 3 2" xfId="29307"/>
    <cellStyle name="Input 23 3 2 3 3" xfId="35005"/>
    <cellStyle name="Input 23 3 2 3 4" xfId="40476"/>
    <cellStyle name="Input 23 3 2 4" xfId="12828"/>
    <cellStyle name="Input 23 3 2 4 2" xfId="29308"/>
    <cellStyle name="Input 23 3 2 4 3" xfId="35958"/>
    <cellStyle name="Input 23 3 2 4 4" xfId="41429"/>
    <cellStyle name="Input 23 3 2 5" xfId="12396"/>
    <cellStyle name="Input 23 3 2 5 2" xfId="36922"/>
    <cellStyle name="Input 23 3 2 5 3" xfId="42393"/>
    <cellStyle name="Input 23 3 2 6" xfId="14741"/>
    <cellStyle name="Input 23 3 2 7" xfId="15776"/>
    <cellStyle name="Input 23 3 2 8" xfId="16565"/>
    <cellStyle name="Input 23 3 2 9" xfId="17626"/>
    <cellStyle name="Input 23 4" xfId="4453"/>
    <cellStyle name="Input 23 4 10" xfId="15942"/>
    <cellStyle name="Input 23 4 11" xfId="17067"/>
    <cellStyle name="Input 23 4 12" xfId="14023"/>
    <cellStyle name="Input 23 4 13" xfId="18705"/>
    <cellStyle name="Input 23 4 14" xfId="19476"/>
    <cellStyle name="Input 23 4 15" xfId="7187"/>
    <cellStyle name="Input 23 4 16" xfId="20658"/>
    <cellStyle name="Input 23 4 17" xfId="6788"/>
    <cellStyle name="Input 23 4 18" xfId="6953"/>
    <cellStyle name="Input 23 4 19" xfId="24026"/>
    <cellStyle name="Input 23 4 2" xfId="6205"/>
    <cellStyle name="Input 23 4 2 10" xfId="18916"/>
    <cellStyle name="Input 23 4 2 11" xfId="19687"/>
    <cellStyle name="Input 23 4 2 12" xfId="20512"/>
    <cellStyle name="Input 23 4 2 13" xfId="21494"/>
    <cellStyle name="Input 23 4 2 14" xfId="22301"/>
    <cellStyle name="Input 23 4 2 15" xfId="23119"/>
    <cellStyle name="Input 23 4 2 16" xfId="23999"/>
    <cellStyle name="Input 23 4 2 17" xfId="24701"/>
    <cellStyle name="Input 23 4 2 18" xfId="25369"/>
    <cellStyle name="Input 23 4 2 19" xfId="26018"/>
    <cellStyle name="Input 23 4 2 2" xfId="11141"/>
    <cellStyle name="Input 23 4 2 2 2" xfId="29309"/>
    <cellStyle name="Input 23 4 2 2 3" xfId="34492"/>
    <cellStyle name="Input 23 4 2 2 4" xfId="39945"/>
    <cellStyle name="Input 23 4 2 20" xfId="26745"/>
    <cellStyle name="Input 23 4 2 21" xfId="27472"/>
    <cellStyle name="Input 23 4 2 22" xfId="32743"/>
    <cellStyle name="Input 23 4 2 23" xfId="37972"/>
    <cellStyle name="Input 23 4 2 3" xfId="12174"/>
    <cellStyle name="Input 23 4 2 3 2" xfId="29310"/>
    <cellStyle name="Input 23 4 2 3 3" xfId="35416"/>
    <cellStyle name="Input 23 4 2 3 4" xfId="40887"/>
    <cellStyle name="Input 23 4 2 4" xfId="13218"/>
    <cellStyle name="Input 23 4 2 4 2" xfId="29311"/>
    <cellStyle name="Input 23 4 2 4 3" xfId="36401"/>
    <cellStyle name="Input 23 4 2 4 4" xfId="41872"/>
    <cellStyle name="Input 23 4 2 5" xfId="14227"/>
    <cellStyle name="Input 23 4 2 5 2" xfId="37253"/>
    <cellStyle name="Input 23 4 2 5 3" xfId="42724"/>
    <cellStyle name="Input 23 4 2 6" xfId="15174"/>
    <cellStyle name="Input 23 4 2 7" xfId="16163"/>
    <cellStyle name="Input 23 4 2 8" xfId="17005"/>
    <cellStyle name="Input 23 4 2 9" xfId="18022"/>
    <cellStyle name="Input 23 4 20" xfId="24152"/>
    <cellStyle name="Input 23 4 21" xfId="25395"/>
    <cellStyle name="Input 23 4 22" xfId="25931"/>
    <cellStyle name="Input 23 4 23" xfId="15217"/>
    <cellStyle name="Input 23 4 24" xfId="31725"/>
    <cellStyle name="Input 23 4 25" xfId="31533"/>
    <cellStyle name="Input 23 4 3" xfId="9618"/>
    <cellStyle name="Input 23 4 3 2" xfId="29312"/>
    <cellStyle name="Input 23 4 3 3" xfId="33595"/>
    <cellStyle name="Input 23 4 3 4" xfId="38941"/>
    <cellStyle name="Input 23 4 4" xfId="9893"/>
    <cellStyle name="Input 23 4 4 2" xfId="29313"/>
    <cellStyle name="Input 23 4 4 3" xfId="32991"/>
    <cellStyle name="Input 23 4 4 4" xfId="38209"/>
    <cellStyle name="Input 23 4 5" xfId="8968"/>
    <cellStyle name="Input 23 4 5 2" xfId="29314"/>
    <cellStyle name="Input 23 4 5 3" xfId="34116"/>
    <cellStyle name="Input 23 4 5 4" xfId="39478"/>
    <cellStyle name="Input 23 4 6" xfId="7983"/>
    <cellStyle name="Input 23 4 6 2" xfId="32919"/>
    <cellStyle name="Input 23 4 6 3" xfId="38137"/>
    <cellStyle name="Input 23 4 7" xfId="8643"/>
    <cellStyle name="Input 23 4 8" xfId="9234"/>
    <cellStyle name="Input 23 4 9" xfId="9853"/>
    <cellStyle name="Input 23 5" xfId="4254"/>
    <cellStyle name="Input 23 5 10" xfId="12264"/>
    <cellStyle name="Input 23 5 11" xfId="16893"/>
    <cellStyle name="Input 23 5 12" xfId="9992"/>
    <cellStyle name="Input 23 5 13" xfId="6694"/>
    <cellStyle name="Input 23 5 14" xfId="9516"/>
    <cellStyle name="Input 23 5 15" xfId="17211"/>
    <cellStyle name="Input 23 5 16" xfId="16339"/>
    <cellStyle name="Input 23 5 17" xfId="19670"/>
    <cellStyle name="Input 23 5 18" xfId="13695"/>
    <cellStyle name="Input 23 5 19" xfId="17163"/>
    <cellStyle name="Input 23 5 2" xfId="6145"/>
    <cellStyle name="Input 23 5 2 10" xfId="18877"/>
    <cellStyle name="Input 23 5 2 11" xfId="19650"/>
    <cellStyle name="Input 23 5 2 12" xfId="20467"/>
    <cellStyle name="Input 23 5 2 13" xfId="21434"/>
    <cellStyle name="Input 23 5 2 14" xfId="22269"/>
    <cellStyle name="Input 23 5 2 15" xfId="23081"/>
    <cellStyle name="Input 23 5 2 16" xfId="23962"/>
    <cellStyle name="Input 23 5 2 17" xfId="24661"/>
    <cellStyle name="Input 23 5 2 18" xfId="25340"/>
    <cellStyle name="Input 23 5 2 19" xfId="25990"/>
    <cellStyle name="Input 23 5 2 2" xfId="11088"/>
    <cellStyle name="Input 23 5 2 2 2" xfId="29315"/>
    <cellStyle name="Input 23 5 2 2 3" xfId="34462"/>
    <cellStyle name="Input 23 5 2 2 4" xfId="39915"/>
    <cellStyle name="Input 23 5 2 20" xfId="26718"/>
    <cellStyle name="Input 23 5 2 21" xfId="27445"/>
    <cellStyle name="Input 23 5 2 22" xfId="32716"/>
    <cellStyle name="Input 23 5 2 23" xfId="37945"/>
    <cellStyle name="Input 23 5 2 3" xfId="12127"/>
    <cellStyle name="Input 23 5 2 3 2" xfId="29316"/>
    <cellStyle name="Input 23 5 2 3 3" xfId="35383"/>
    <cellStyle name="Input 23 5 2 3 4" xfId="40854"/>
    <cellStyle name="Input 23 5 2 4" xfId="13174"/>
    <cellStyle name="Input 23 5 2 4 2" xfId="29317"/>
    <cellStyle name="Input 23 5 2 4 3" xfId="36341"/>
    <cellStyle name="Input 23 5 2 4 4" xfId="41812"/>
    <cellStyle name="Input 23 5 2 5" xfId="14180"/>
    <cellStyle name="Input 23 5 2 5 2" xfId="37193"/>
    <cellStyle name="Input 23 5 2 5 3" xfId="42664"/>
    <cellStyle name="Input 23 5 2 6" xfId="15128"/>
    <cellStyle name="Input 23 5 2 7" xfId="16119"/>
    <cellStyle name="Input 23 5 2 8" xfId="16958"/>
    <cellStyle name="Input 23 5 2 9" xfId="17962"/>
    <cellStyle name="Input 23 5 20" xfId="6502"/>
    <cellStyle name="Input 23 5 21" xfId="23239"/>
    <cellStyle name="Input 23 5 22" xfId="17695"/>
    <cellStyle name="Input 23 5 23" xfId="23739"/>
    <cellStyle name="Input 23 5 24" xfId="31640"/>
    <cellStyle name="Input 23 5 25" xfId="31444"/>
    <cellStyle name="Input 23 5 3" xfId="9466"/>
    <cellStyle name="Input 23 5 3 2" xfId="29318"/>
    <cellStyle name="Input 23 5 3 3" xfId="33530"/>
    <cellStyle name="Input 23 5 3 4" xfId="38876"/>
    <cellStyle name="Input 23 5 4" xfId="11173"/>
    <cellStyle name="Input 23 5 4 2" xfId="29319"/>
    <cellStyle name="Input 23 5 4 3" xfId="33681"/>
    <cellStyle name="Input 23 5 4 4" xfId="39027"/>
    <cellStyle name="Input 23 5 5" xfId="8988"/>
    <cellStyle name="Input 23 5 5 2" xfId="29320"/>
    <cellStyle name="Input 23 5 5 3" xfId="33929"/>
    <cellStyle name="Input 23 5 5 4" xfId="39275"/>
    <cellStyle name="Input 23 5 6" xfId="8324"/>
    <cellStyle name="Input 23 5 6 2" xfId="32925"/>
    <cellStyle name="Input 23 5 6 3" xfId="38143"/>
    <cellStyle name="Input 23 5 7" xfId="9831"/>
    <cellStyle name="Input 23 5 8" xfId="8793"/>
    <cellStyle name="Input 23 5 9" xfId="10203"/>
    <cellStyle name="Input 23 6" xfId="5312"/>
    <cellStyle name="Input 23 6 10" xfId="13971"/>
    <cellStyle name="Input 23 6 11" xfId="8888"/>
    <cellStyle name="Input 23 6 12" xfId="13674"/>
    <cellStyle name="Input 23 6 13" xfId="20763"/>
    <cellStyle name="Input 23 6 14" xfId="13190"/>
    <cellStyle name="Input 23 6 15" xfId="20638"/>
    <cellStyle name="Input 23 6 16" xfId="23335"/>
    <cellStyle name="Input 23 6 17" xfId="20704"/>
    <cellStyle name="Input 23 6 18" xfId="20812"/>
    <cellStyle name="Input 23 6 19" xfId="21819"/>
    <cellStyle name="Input 23 6 2" xfId="10297"/>
    <cellStyle name="Input 23 6 2 2" xfId="29321"/>
    <cellStyle name="Input 23 6 2 3" xfId="33882"/>
    <cellStyle name="Input 23 6 2 4" xfId="39228"/>
    <cellStyle name="Input 23 6 20" xfId="7330"/>
    <cellStyle name="Input 23 6 21" xfId="26911"/>
    <cellStyle name="Input 23 6 22" xfId="32032"/>
    <cellStyle name="Input 23 6 23" xfId="31352"/>
    <cellStyle name="Input 23 6 3" xfId="11345"/>
    <cellStyle name="Input 23 6 3 2" xfId="29322"/>
    <cellStyle name="Input 23 6 3 3" xfId="34674"/>
    <cellStyle name="Input 23 6 3 4" xfId="40145"/>
    <cellStyle name="Input 23 6 4" xfId="12443"/>
    <cellStyle name="Input 23 6 4 2" xfId="29323"/>
    <cellStyle name="Input 23 6 4 3" xfId="35620"/>
    <cellStyle name="Input 23 6 4 4" xfId="41091"/>
    <cellStyle name="Input 23 6 5" xfId="8619"/>
    <cellStyle name="Input 23 6 5 2" xfId="36610"/>
    <cellStyle name="Input 23 6 5 3" xfId="42081"/>
    <cellStyle name="Input 23 6 6" xfId="13512"/>
    <cellStyle name="Input 23 6 7" xfId="15413"/>
    <cellStyle name="Input 23 6 8" xfId="9070"/>
    <cellStyle name="Input 23 6 9" xfId="17248"/>
    <cellStyle name="Input 24" xfId="1532"/>
    <cellStyle name="Input 24 2" xfId="2877"/>
    <cellStyle name="Input 24 2 2" xfId="5611"/>
    <cellStyle name="Input 24 2 2 10" xfId="18421"/>
    <cellStyle name="Input 24 2 2 11" xfId="19199"/>
    <cellStyle name="Input 24 2 2 12" xfId="19964"/>
    <cellStyle name="Input 24 2 2 13" xfId="20996"/>
    <cellStyle name="Input 24 2 2 14" xfId="21839"/>
    <cellStyle name="Input 24 2 2 15" xfId="22582"/>
    <cellStyle name="Input 24 2 2 16" xfId="23546"/>
    <cellStyle name="Input 24 2 2 17" xfId="24244"/>
    <cellStyle name="Input 24 2 2 18" xfId="24956"/>
    <cellStyle name="Input 24 2 2 19" xfId="25588"/>
    <cellStyle name="Input 24 2 2 2" xfId="10567"/>
    <cellStyle name="Input 24 2 2 2 2" xfId="29324"/>
    <cellStyle name="Input 24 2 2 2 3" xfId="34074"/>
    <cellStyle name="Input 24 2 2 2 4" xfId="39436"/>
    <cellStyle name="Input 24 2 2 20" xfId="26247"/>
    <cellStyle name="Input 24 2 2 21" xfId="27082"/>
    <cellStyle name="Input 24 2 2 22" xfId="32238"/>
    <cellStyle name="Input 24 2 2 23" xfId="37469"/>
    <cellStyle name="Input 24 2 2 3" xfId="11606"/>
    <cellStyle name="Input 24 2 2 3 2" xfId="29325"/>
    <cellStyle name="Input 24 2 2 3 3" xfId="34884"/>
    <cellStyle name="Input 24 2 2 3 4" xfId="40355"/>
    <cellStyle name="Input 24 2 2 4" xfId="12705"/>
    <cellStyle name="Input 24 2 2 4 2" xfId="29326"/>
    <cellStyle name="Input 24 2 2 4 3" xfId="35837"/>
    <cellStyle name="Input 24 2 2 4 4" xfId="41308"/>
    <cellStyle name="Input 24 2 2 5" xfId="6507"/>
    <cellStyle name="Input 24 2 2 5 2" xfId="36804"/>
    <cellStyle name="Input 24 2 2 5 3" xfId="42275"/>
    <cellStyle name="Input 24 2 2 6" xfId="14620"/>
    <cellStyle name="Input 24 2 2 7" xfId="15652"/>
    <cellStyle name="Input 24 2 2 8" xfId="16441"/>
    <cellStyle name="Input 24 2 2 9" xfId="17504"/>
    <cellStyle name="Input 24 2 3" xfId="29327"/>
    <cellStyle name="Input 24 2 3 2" xfId="29328"/>
    <cellStyle name="Input 24 2 3 3" xfId="38553"/>
    <cellStyle name="Input 24 3" xfId="3014"/>
    <cellStyle name="Input 24 3 2" xfId="5741"/>
    <cellStyle name="Input 24 3 2 10" xfId="18540"/>
    <cellStyle name="Input 24 3 2 11" xfId="19320"/>
    <cellStyle name="Input 24 3 2 12" xfId="20085"/>
    <cellStyle name="Input 24 3 2 13" xfId="21114"/>
    <cellStyle name="Input 24 3 2 14" xfId="21959"/>
    <cellStyle name="Input 24 3 2 15" xfId="22703"/>
    <cellStyle name="Input 24 3 2 16" xfId="23663"/>
    <cellStyle name="Input 24 3 2 17" xfId="24361"/>
    <cellStyle name="Input 24 3 2 18" xfId="25059"/>
    <cellStyle name="Input 24 3 2 19" xfId="25704"/>
    <cellStyle name="Input 24 3 2 2" xfId="10691"/>
    <cellStyle name="Input 24 3 2 2 2" xfId="29329"/>
    <cellStyle name="Input 24 3 2 2 3" xfId="34188"/>
    <cellStyle name="Input 24 3 2 2 4" xfId="39550"/>
    <cellStyle name="Input 24 3 2 20" xfId="26354"/>
    <cellStyle name="Input 24 3 2 21" xfId="27191"/>
    <cellStyle name="Input 24 3 2 22" xfId="32351"/>
    <cellStyle name="Input 24 3 2 23" xfId="37582"/>
    <cellStyle name="Input 24 3 2 3" xfId="11732"/>
    <cellStyle name="Input 24 3 2 3 2" xfId="29330"/>
    <cellStyle name="Input 24 3 2 3 3" xfId="35004"/>
    <cellStyle name="Input 24 3 2 3 4" xfId="40475"/>
    <cellStyle name="Input 24 3 2 4" xfId="12827"/>
    <cellStyle name="Input 24 3 2 4 2" xfId="29331"/>
    <cellStyle name="Input 24 3 2 4 3" xfId="35957"/>
    <cellStyle name="Input 24 3 2 4 4" xfId="41428"/>
    <cellStyle name="Input 24 3 2 5" xfId="12388"/>
    <cellStyle name="Input 24 3 2 5 2" xfId="36921"/>
    <cellStyle name="Input 24 3 2 5 3" xfId="42392"/>
    <cellStyle name="Input 24 3 2 6" xfId="14740"/>
    <cellStyle name="Input 24 3 2 7" xfId="15775"/>
    <cellStyle name="Input 24 3 2 8" xfId="16564"/>
    <cellStyle name="Input 24 3 2 9" xfId="17625"/>
    <cellStyle name="Input 24 4" xfId="4454"/>
    <cellStyle name="Input 24 4 10" xfId="13605"/>
    <cellStyle name="Input 24 4 11" xfId="13791"/>
    <cellStyle name="Input 24 4 12" xfId="17329"/>
    <cellStyle name="Input 24 4 13" xfId="18161"/>
    <cellStyle name="Input 24 4 14" xfId="18178"/>
    <cellStyle name="Input 24 4 15" xfId="19245"/>
    <cellStyle name="Input 24 4 16" xfId="9960"/>
    <cellStyle name="Input 24 4 17" xfId="8323"/>
    <cellStyle name="Input 24 4 18" xfId="7028"/>
    <cellStyle name="Input 24 4 19" xfId="8854"/>
    <cellStyle name="Input 24 4 2" xfId="6206"/>
    <cellStyle name="Input 24 4 2 10" xfId="18917"/>
    <cellStyle name="Input 24 4 2 11" xfId="19688"/>
    <cellStyle name="Input 24 4 2 12" xfId="20513"/>
    <cellStyle name="Input 24 4 2 13" xfId="21495"/>
    <cellStyle name="Input 24 4 2 14" xfId="22302"/>
    <cellStyle name="Input 24 4 2 15" xfId="23120"/>
    <cellStyle name="Input 24 4 2 16" xfId="24000"/>
    <cellStyle name="Input 24 4 2 17" xfId="24702"/>
    <cellStyle name="Input 24 4 2 18" xfId="25370"/>
    <cellStyle name="Input 24 4 2 19" xfId="26019"/>
    <cellStyle name="Input 24 4 2 2" xfId="11142"/>
    <cellStyle name="Input 24 4 2 2 2" xfId="29332"/>
    <cellStyle name="Input 24 4 2 2 3" xfId="34493"/>
    <cellStyle name="Input 24 4 2 2 4" xfId="39946"/>
    <cellStyle name="Input 24 4 2 20" xfId="26746"/>
    <cellStyle name="Input 24 4 2 21" xfId="27473"/>
    <cellStyle name="Input 24 4 2 22" xfId="32744"/>
    <cellStyle name="Input 24 4 2 23" xfId="37973"/>
    <cellStyle name="Input 24 4 2 3" xfId="12175"/>
    <cellStyle name="Input 24 4 2 3 2" xfId="29333"/>
    <cellStyle name="Input 24 4 2 3 3" xfId="35417"/>
    <cellStyle name="Input 24 4 2 3 4" xfId="40888"/>
    <cellStyle name="Input 24 4 2 4" xfId="13219"/>
    <cellStyle name="Input 24 4 2 4 2" xfId="29334"/>
    <cellStyle name="Input 24 4 2 4 3" xfId="36402"/>
    <cellStyle name="Input 24 4 2 4 4" xfId="41873"/>
    <cellStyle name="Input 24 4 2 5" xfId="14228"/>
    <cellStyle name="Input 24 4 2 5 2" xfId="37254"/>
    <cellStyle name="Input 24 4 2 5 3" xfId="42725"/>
    <cellStyle name="Input 24 4 2 6" xfId="15175"/>
    <cellStyle name="Input 24 4 2 7" xfId="16164"/>
    <cellStyle name="Input 24 4 2 8" xfId="17006"/>
    <cellStyle name="Input 24 4 2 9" xfId="18023"/>
    <cellStyle name="Input 24 4 20" xfId="24495"/>
    <cellStyle name="Input 24 4 21" xfId="10358"/>
    <cellStyle name="Input 24 4 22" xfId="7943"/>
    <cellStyle name="Input 24 4 23" xfId="12988"/>
    <cellStyle name="Input 24 4 24" xfId="31726"/>
    <cellStyle name="Input 24 4 25" xfId="32143"/>
    <cellStyle name="Input 24 4 3" xfId="9619"/>
    <cellStyle name="Input 24 4 3 2" xfId="29335"/>
    <cellStyle name="Input 24 4 3 3" xfId="33596"/>
    <cellStyle name="Input 24 4 3 4" xfId="38942"/>
    <cellStyle name="Input 24 4 4" xfId="6833"/>
    <cellStyle name="Input 24 4 4 2" xfId="29336"/>
    <cellStyle name="Input 24 4 4 3" xfId="32990"/>
    <cellStyle name="Input 24 4 4 4" xfId="38208"/>
    <cellStyle name="Input 24 4 5" xfId="10029"/>
    <cellStyle name="Input 24 4 5 2" xfId="29337"/>
    <cellStyle name="Input 24 4 5 3" xfId="32939"/>
    <cellStyle name="Input 24 4 5 4" xfId="38157"/>
    <cellStyle name="Input 24 4 6" xfId="12601"/>
    <cellStyle name="Input 24 4 6 2" xfId="33815"/>
    <cellStyle name="Input 24 4 6 3" xfId="39161"/>
    <cellStyle name="Input 24 4 7" xfId="8110"/>
    <cellStyle name="Input 24 4 8" xfId="13453"/>
    <cellStyle name="Input 24 4 9" xfId="8359"/>
    <cellStyle name="Input 24 5" xfId="4253"/>
    <cellStyle name="Input 24 5 10" xfId="8287"/>
    <cellStyle name="Input 24 5 11" xfId="17031"/>
    <cellStyle name="Input 24 5 12" xfId="15144"/>
    <cellStyle name="Input 24 5 13" xfId="11106"/>
    <cellStyle name="Input 24 5 14" xfId="18838"/>
    <cellStyle name="Input 24 5 15" xfId="15297"/>
    <cellStyle name="Input 24 5 16" xfId="7102"/>
    <cellStyle name="Input 24 5 17" xfId="20008"/>
    <cellStyle name="Input 24 5 18" xfId="7817"/>
    <cellStyle name="Input 24 5 19" xfId="6491"/>
    <cellStyle name="Input 24 5 2" xfId="6144"/>
    <cellStyle name="Input 24 5 2 10" xfId="18876"/>
    <cellStyle name="Input 24 5 2 11" xfId="19649"/>
    <cellStyle name="Input 24 5 2 12" xfId="20466"/>
    <cellStyle name="Input 24 5 2 13" xfId="21433"/>
    <cellStyle name="Input 24 5 2 14" xfId="22268"/>
    <cellStyle name="Input 24 5 2 15" xfId="23080"/>
    <cellStyle name="Input 24 5 2 16" xfId="23961"/>
    <cellStyle name="Input 24 5 2 17" xfId="24660"/>
    <cellStyle name="Input 24 5 2 18" xfId="25339"/>
    <cellStyle name="Input 24 5 2 19" xfId="25989"/>
    <cellStyle name="Input 24 5 2 2" xfId="11087"/>
    <cellStyle name="Input 24 5 2 2 2" xfId="29338"/>
    <cellStyle name="Input 24 5 2 2 3" xfId="34461"/>
    <cellStyle name="Input 24 5 2 2 4" xfId="39914"/>
    <cellStyle name="Input 24 5 2 20" xfId="26717"/>
    <cellStyle name="Input 24 5 2 21" xfId="27444"/>
    <cellStyle name="Input 24 5 2 22" xfId="32715"/>
    <cellStyle name="Input 24 5 2 23" xfId="37944"/>
    <cellStyle name="Input 24 5 2 3" xfId="12126"/>
    <cellStyle name="Input 24 5 2 3 2" xfId="29339"/>
    <cellStyle name="Input 24 5 2 3 3" xfId="35382"/>
    <cellStyle name="Input 24 5 2 3 4" xfId="40853"/>
    <cellStyle name="Input 24 5 2 4" xfId="13173"/>
    <cellStyle name="Input 24 5 2 4 2" xfId="29340"/>
    <cellStyle name="Input 24 5 2 4 3" xfId="36340"/>
    <cellStyle name="Input 24 5 2 4 4" xfId="41811"/>
    <cellStyle name="Input 24 5 2 5" xfId="14179"/>
    <cellStyle name="Input 24 5 2 5 2" xfId="37192"/>
    <cellStyle name="Input 24 5 2 5 3" xfId="42663"/>
    <cellStyle name="Input 24 5 2 6" xfId="15127"/>
    <cellStyle name="Input 24 5 2 7" xfId="16118"/>
    <cellStyle name="Input 24 5 2 8" xfId="16957"/>
    <cellStyle name="Input 24 5 2 9" xfId="17961"/>
    <cellStyle name="Input 24 5 20" xfId="13915"/>
    <cellStyle name="Input 24 5 21" xfId="14257"/>
    <cellStyle name="Input 24 5 22" xfId="18629"/>
    <cellStyle name="Input 24 5 23" xfId="19033"/>
    <cellStyle name="Input 24 5 24" xfId="31639"/>
    <cellStyle name="Input 24 5 25" xfId="31811"/>
    <cellStyle name="Input 24 5 3" xfId="9465"/>
    <cellStyle name="Input 24 5 3 2" xfId="29341"/>
    <cellStyle name="Input 24 5 3 3" xfId="33529"/>
    <cellStyle name="Input 24 5 3 4" xfId="38875"/>
    <cellStyle name="Input 24 5 4" xfId="8737"/>
    <cellStyle name="Input 24 5 4 2" xfId="29342"/>
    <cellStyle name="Input 24 5 4 3" xfId="33031"/>
    <cellStyle name="Input 24 5 4 4" xfId="38249"/>
    <cellStyle name="Input 24 5 5" xfId="11311"/>
    <cellStyle name="Input 24 5 5 2" xfId="29343"/>
    <cellStyle name="Input 24 5 5 3" xfId="32887"/>
    <cellStyle name="Input 24 5 5 4" xfId="38105"/>
    <cellStyle name="Input 24 5 6" xfId="8494"/>
    <cellStyle name="Input 24 5 6 2" xfId="33168"/>
    <cellStyle name="Input 24 5 6 3" xfId="38386"/>
    <cellStyle name="Input 24 5 7" xfId="9061"/>
    <cellStyle name="Input 24 5 8" xfId="7036"/>
    <cellStyle name="Input 24 5 9" xfId="14382"/>
    <cellStyle name="Input 24 6" xfId="5313"/>
    <cellStyle name="Input 24 6 10" xfId="13945"/>
    <cellStyle name="Input 24 6 11" xfId="17835"/>
    <cellStyle name="Input 24 6 12" xfId="15870"/>
    <cellStyle name="Input 24 6 13" xfId="20764"/>
    <cellStyle name="Input 24 6 14" xfId="7507"/>
    <cellStyle name="Input 24 6 15" xfId="8205"/>
    <cellStyle name="Input 24 6 16" xfId="23336"/>
    <cellStyle name="Input 24 6 17" xfId="20824"/>
    <cellStyle name="Input 24 6 18" xfId="9334"/>
    <cellStyle name="Input 24 6 19" xfId="8167"/>
    <cellStyle name="Input 24 6 2" xfId="10298"/>
    <cellStyle name="Input 24 6 2 2" xfId="29344"/>
    <cellStyle name="Input 24 6 2 3" xfId="33883"/>
    <cellStyle name="Input 24 6 2 4" xfId="39229"/>
    <cellStyle name="Input 24 6 20" xfId="18900"/>
    <cellStyle name="Input 24 6 21" xfId="26912"/>
    <cellStyle name="Input 24 6 22" xfId="32033"/>
    <cellStyle name="Input 24 6 23" xfId="31912"/>
    <cellStyle name="Input 24 6 3" xfId="11346"/>
    <cellStyle name="Input 24 6 3 2" xfId="29345"/>
    <cellStyle name="Input 24 6 3 3" xfId="34675"/>
    <cellStyle name="Input 24 6 3 4" xfId="40146"/>
    <cellStyle name="Input 24 6 4" xfId="12444"/>
    <cellStyle name="Input 24 6 4 2" xfId="29346"/>
    <cellStyle name="Input 24 6 4 3" xfId="35621"/>
    <cellStyle name="Input 24 6 4 4" xfId="41092"/>
    <cellStyle name="Input 24 6 5" xfId="14077"/>
    <cellStyle name="Input 24 6 5 2" xfId="36611"/>
    <cellStyle name="Input 24 6 5 3" xfId="42082"/>
    <cellStyle name="Input 24 6 6" xfId="7486"/>
    <cellStyle name="Input 24 6 7" xfId="15414"/>
    <cellStyle name="Input 24 6 8" xfId="8195"/>
    <cellStyle name="Input 24 6 9" xfId="17249"/>
    <cellStyle name="Input 25" xfId="1533"/>
    <cellStyle name="Input 25 2" xfId="2878"/>
    <cellStyle name="Input 25 2 2" xfId="5612"/>
    <cellStyle name="Input 25 2 2 10" xfId="18422"/>
    <cellStyle name="Input 25 2 2 11" xfId="19200"/>
    <cellStyle name="Input 25 2 2 12" xfId="19965"/>
    <cellStyle name="Input 25 2 2 13" xfId="20997"/>
    <cellStyle name="Input 25 2 2 14" xfId="21840"/>
    <cellStyle name="Input 25 2 2 15" xfId="22583"/>
    <cellStyle name="Input 25 2 2 16" xfId="23547"/>
    <cellStyle name="Input 25 2 2 17" xfId="24245"/>
    <cellStyle name="Input 25 2 2 18" xfId="24957"/>
    <cellStyle name="Input 25 2 2 19" xfId="25589"/>
    <cellStyle name="Input 25 2 2 2" xfId="10568"/>
    <cellStyle name="Input 25 2 2 2 2" xfId="29347"/>
    <cellStyle name="Input 25 2 2 2 3" xfId="34075"/>
    <cellStyle name="Input 25 2 2 2 4" xfId="39437"/>
    <cellStyle name="Input 25 2 2 20" xfId="26248"/>
    <cellStyle name="Input 25 2 2 21" xfId="27083"/>
    <cellStyle name="Input 25 2 2 22" xfId="32239"/>
    <cellStyle name="Input 25 2 2 23" xfId="37470"/>
    <cellStyle name="Input 25 2 2 3" xfId="11607"/>
    <cellStyle name="Input 25 2 2 3 2" xfId="29348"/>
    <cellStyle name="Input 25 2 2 3 3" xfId="34885"/>
    <cellStyle name="Input 25 2 2 3 4" xfId="40356"/>
    <cellStyle name="Input 25 2 2 4" xfId="12706"/>
    <cellStyle name="Input 25 2 2 4 2" xfId="29349"/>
    <cellStyle name="Input 25 2 2 4 3" xfId="35838"/>
    <cellStyle name="Input 25 2 2 4 4" xfId="41309"/>
    <cellStyle name="Input 25 2 2 5" xfId="12147"/>
    <cellStyle name="Input 25 2 2 5 2" xfId="36805"/>
    <cellStyle name="Input 25 2 2 5 3" xfId="42276"/>
    <cellStyle name="Input 25 2 2 6" xfId="14621"/>
    <cellStyle name="Input 25 2 2 7" xfId="15653"/>
    <cellStyle name="Input 25 2 2 8" xfId="16442"/>
    <cellStyle name="Input 25 2 2 9" xfId="17505"/>
    <cellStyle name="Input 25 2 3" xfId="29350"/>
    <cellStyle name="Input 25 2 3 2" xfId="29351"/>
    <cellStyle name="Input 25 2 3 3" xfId="38554"/>
    <cellStyle name="Input 25 3" xfId="3013"/>
    <cellStyle name="Input 25 3 2" xfId="5740"/>
    <cellStyle name="Input 25 3 2 10" xfId="18539"/>
    <cellStyle name="Input 25 3 2 11" xfId="19319"/>
    <cellStyle name="Input 25 3 2 12" xfId="20084"/>
    <cellStyle name="Input 25 3 2 13" xfId="21113"/>
    <cellStyle name="Input 25 3 2 14" xfId="21958"/>
    <cellStyle name="Input 25 3 2 15" xfId="22702"/>
    <cellStyle name="Input 25 3 2 16" xfId="23662"/>
    <cellStyle name="Input 25 3 2 17" xfId="24360"/>
    <cellStyle name="Input 25 3 2 18" xfId="25058"/>
    <cellStyle name="Input 25 3 2 19" xfId="25703"/>
    <cellStyle name="Input 25 3 2 2" xfId="10690"/>
    <cellStyle name="Input 25 3 2 2 2" xfId="29352"/>
    <cellStyle name="Input 25 3 2 2 3" xfId="34187"/>
    <cellStyle name="Input 25 3 2 2 4" xfId="39549"/>
    <cellStyle name="Input 25 3 2 20" xfId="26353"/>
    <cellStyle name="Input 25 3 2 21" xfId="27190"/>
    <cellStyle name="Input 25 3 2 22" xfId="32350"/>
    <cellStyle name="Input 25 3 2 23" xfId="37581"/>
    <cellStyle name="Input 25 3 2 3" xfId="11731"/>
    <cellStyle name="Input 25 3 2 3 2" xfId="29353"/>
    <cellStyle name="Input 25 3 2 3 3" xfId="35003"/>
    <cellStyle name="Input 25 3 2 3 4" xfId="40474"/>
    <cellStyle name="Input 25 3 2 4" xfId="12826"/>
    <cellStyle name="Input 25 3 2 4 2" xfId="29354"/>
    <cellStyle name="Input 25 3 2 4 3" xfId="35956"/>
    <cellStyle name="Input 25 3 2 4 4" xfId="41427"/>
    <cellStyle name="Input 25 3 2 5" xfId="8604"/>
    <cellStyle name="Input 25 3 2 5 2" xfId="36920"/>
    <cellStyle name="Input 25 3 2 5 3" xfId="42391"/>
    <cellStyle name="Input 25 3 2 6" xfId="14739"/>
    <cellStyle name="Input 25 3 2 7" xfId="15774"/>
    <cellStyle name="Input 25 3 2 8" xfId="16563"/>
    <cellStyle name="Input 25 3 2 9" xfId="17624"/>
    <cellStyle name="Input 25 4" xfId="4455"/>
    <cellStyle name="Input 25 4 10" xfId="15551"/>
    <cellStyle name="Input 25 4 11" xfId="8782"/>
    <cellStyle name="Input 25 4 12" xfId="18185"/>
    <cellStyle name="Input 25 4 13" xfId="18319"/>
    <cellStyle name="Input 25 4 14" xfId="19102"/>
    <cellStyle name="Input 25 4 15" xfId="9734"/>
    <cellStyle name="Input 25 4 16" xfId="8845"/>
    <cellStyle name="Input 25 4 17" xfId="19421"/>
    <cellStyle name="Input 25 4 18" xfId="21883"/>
    <cellStyle name="Input 25 4 19" xfId="23903"/>
    <cellStyle name="Input 25 4 2" xfId="6207"/>
    <cellStyle name="Input 25 4 2 10" xfId="18918"/>
    <cellStyle name="Input 25 4 2 11" xfId="19689"/>
    <cellStyle name="Input 25 4 2 12" xfId="20514"/>
    <cellStyle name="Input 25 4 2 13" xfId="21496"/>
    <cellStyle name="Input 25 4 2 14" xfId="22303"/>
    <cellStyle name="Input 25 4 2 15" xfId="23121"/>
    <cellStyle name="Input 25 4 2 16" xfId="24001"/>
    <cellStyle name="Input 25 4 2 17" xfId="24703"/>
    <cellStyle name="Input 25 4 2 18" xfId="25371"/>
    <cellStyle name="Input 25 4 2 19" xfId="26020"/>
    <cellStyle name="Input 25 4 2 2" xfId="11143"/>
    <cellStyle name="Input 25 4 2 2 2" xfId="29355"/>
    <cellStyle name="Input 25 4 2 2 3" xfId="34494"/>
    <cellStyle name="Input 25 4 2 2 4" xfId="39947"/>
    <cellStyle name="Input 25 4 2 20" xfId="26747"/>
    <cellStyle name="Input 25 4 2 21" xfId="27474"/>
    <cellStyle name="Input 25 4 2 22" xfId="32745"/>
    <cellStyle name="Input 25 4 2 23" xfId="37974"/>
    <cellStyle name="Input 25 4 2 3" xfId="12176"/>
    <cellStyle name="Input 25 4 2 3 2" xfId="29356"/>
    <cellStyle name="Input 25 4 2 3 3" xfId="35418"/>
    <cellStyle name="Input 25 4 2 3 4" xfId="40889"/>
    <cellStyle name="Input 25 4 2 4" xfId="13220"/>
    <cellStyle name="Input 25 4 2 4 2" xfId="29357"/>
    <cellStyle name="Input 25 4 2 4 3" xfId="36403"/>
    <cellStyle name="Input 25 4 2 4 4" xfId="41874"/>
    <cellStyle name="Input 25 4 2 5" xfId="14229"/>
    <cellStyle name="Input 25 4 2 5 2" xfId="37255"/>
    <cellStyle name="Input 25 4 2 5 3" xfId="42726"/>
    <cellStyle name="Input 25 4 2 6" xfId="15176"/>
    <cellStyle name="Input 25 4 2 7" xfId="16165"/>
    <cellStyle name="Input 25 4 2 8" xfId="17007"/>
    <cellStyle name="Input 25 4 2 9" xfId="18024"/>
    <cellStyle name="Input 25 4 20" xfId="13937"/>
    <cellStyle name="Input 25 4 21" xfId="25418"/>
    <cellStyle name="Input 25 4 22" xfId="25838"/>
    <cellStyle name="Input 25 4 23" xfId="14211"/>
    <cellStyle name="Input 25 4 24" xfId="31727"/>
    <cellStyle name="Input 25 4 25" xfId="34303"/>
    <cellStyle name="Input 25 4 3" xfId="9620"/>
    <cellStyle name="Input 25 4 3 2" xfId="29358"/>
    <cellStyle name="Input 25 4 3 3" xfId="33597"/>
    <cellStyle name="Input 25 4 3 4" xfId="38943"/>
    <cellStyle name="Input 25 4 4" xfId="9894"/>
    <cellStyle name="Input 25 4 4 2" xfId="29359"/>
    <cellStyle name="Input 25 4 4 3" xfId="33721"/>
    <cellStyle name="Input 25 4 4 4" xfId="39067"/>
    <cellStyle name="Input 25 4 5" xfId="8537"/>
    <cellStyle name="Input 25 4 5 2" xfId="29360"/>
    <cellStyle name="Input 25 4 5 3" xfId="33346"/>
    <cellStyle name="Input 25 4 5 4" xfId="38692"/>
    <cellStyle name="Input 25 4 6" xfId="12992"/>
    <cellStyle name="Input 25 4 6 2" xfId="33650"/>
    <cellStyle name="Input 25 4 6 3" xfId="38996"/>
    <cellStyle name="Input 25 4 7" xfId="8928"/>
    <cellStyle name="Input 25 4 8" xfId="11101"/>
    <cellStyle name="Input 25 4 9" xfId="9380"/>
    <cellStyle name="Input 25 5" xfId="4252"/>
    <cellStyle name="Input 25 5 10" xfId="8946"/>
    <cellStyle name="Input 25 5 11" xfId="8192"/>
    <cellStyle name="Input 25 5 12" xfId="6975"/>
    <cellStyle name="Input 25 5 13" xfId="15850"/>
    <cellStyle name="Input 25 5 14" xfId="8582"/>
    <cellStyle name="Input 25 5 15" xfId="8953"/>
    <cellStyle name="Input 25 5 16" xfId="20649"/>
    <cellStyle name="Input 25 5 17" xfId="14287"/>
    <cellStyle name="Input 25 5 18" xfId="15399"/>
    <cellStyle name="Input 25 5 19" xfId="7803"/>
    <cellStyle name="Input 25 5 2" xfId="6143"/>
    <cellStyle name="Input 25 5 2 10" xfId="18875"/>
    <cellStyle name="Input 25 5 2 11" xfId="19648"/>
    <cellStyle name="Input 25 5 2 12" xfId="20465"/>
    <cellStyle name="Input 25 5 2 13" xfId="21432"/>
    <cellStyle name="Input 25 5 2 14" xfId="22267"/>
    <cellStyle name="Input 25 5 2 15" xfId="23079"/>
    <cellStyle name="Input 25 5 2 16" xfId="23960"/>
    <cellStyle name="Input 25 5 2 17" xfId="24659"/>
    <cellStyle name="Input 25 5 2 18" xfId="25338"/>
    <cellStyle name="Input 25 5 2 19" xfId="25988"/>
    <cellStyle name="Input 25 5 2 2" xfId="11086"/>
    <cellStyle name="Input 25 5 2 2 2" xfId="29361"/>
    <cellStyle name="Input 25 5 2 2 3" xfId="34460"/>
    <cellStyle name="Input 25 5 2 2 4" xfId="39913"/>
    <cellStyle name="Input 25 5 2 20" xfId="26716"/>
    <cellStyle name="Input 25 5 2 21" xfId="27443"/>
    <cellStyle name="Input 25 5 2 22" xfId="32714"/>
    <cellStyle name="Input 25 5 2 23" xfId="37943"/>
    <cellStyle name="Input 25 5 2 3" xfId="12125"/>
    <cellStyle name="Input 25 5 2 3 2" xfId="29362"/>
    <cellStyle name="Input 25 5 2 3 3" xfId="35381"/>
    <cellStyle name="Input 25 5 2 3 4" xfId="40852"/>
    <cellStyle name="Input 25 5 2 4" xfId="13172"/>
    <cellStyle name="Input 25 5 2 4 2" xfId="29363"/>
    <cellStyle name="Input 25 5 2 4 3" xfId="36339"/>
    <cellStyle name="Input 25 5 2 4 4" xfId="41810"/>
    <cellStyle name="Input 25 5 2 5" xfId="14178"/>
    <cellStyle name="Input 25 5 2 5 2" xfId="37191"/>
    <cellStyle name="Input 25 5 2 5 3" xfId="42662"/>
    <cellStyle name="Input 25 5 2 6" xfId="15126"/>
    <cellStyle name="Input 25 5 2 7" xfId="16117"/>
    <cellStyle name="Input 25 5 2 8" xfId="16956"/>
    <cellStyle name="Input 25 5 2 9" xfId="17960"/>
    <cellStyle name="Input 25 5 20" xfId="22627"/>
    <cellStyle name="Input 25 5 21" xfId="23507"/>
    <cellStyle name="Input 25 5 22" xfId="16909"/>
    <cellStyle name="Input 25 5 23" xfId="9117"/>
    <cellStyle name="Input 25 5 24" xfId="31638"/>
    <cellStyle name="Input 25 5 25" xfId="32856"/>
    <cellStyle name="Input 25 5 3" xfId="9464"/>
    <cellStyle name="Input 25 5 3 2" xfId="29364"/>
    <cellStyle name="Input 25 5 3 3" xfId="33528"/>
    <cellStyle name="Input 25 5 3 4" xfId="38874"/>
    <cellStyle name="Input 25 5 4" xfId="10462"/>
    <cellStyle name="Input 25 5 4 2" xfId="29365"/>
    <cellStyle name="Input 25 5 4 3" xfId="33032"/>
    <cellStyle name="Input 25 5 4 4" xfId="38250"/>
    <cellStyle name="Input 25 5 5" xfId="8241"/>
    <cellStyle name="Input 25 5 5 2" xfId="29366"/>
    <cellStyle name="Input 25 5 5 3" xfId="33741"/>
    <cellStyle name="Input 25 5 5 4" xfId="39087"/>
    <cellStyle name="Input 25 5 6" xfId="6679"/>
    <cellStyle name="Input 25 5 6 2" xfId="33292"/>
    <cellStyle name="Input 25 5 6 3" xfId="38510"/>
    <cellStyle name="Input 25 5 7" xfId="7825"/>
    <cellStyle name="Input 25 5 8" xfId="8937"/>
    <cellStyle name="Input 25 5 9" xfId="13569"/>
    <cellStyle name="Input 25 6" xfId="5314"/>
    <cellStyle name="Input 25 6 10" xfId="8653"/>
    <cellStyle name="Input 25 6 11" xfId="10077"/>
    <cellStyle name="Input 25 6 12" xfId="8629"/>
    <cellStyle name="Input 25 6 13" xfId="20765"/>
    <cellStyle name="Input 25 6 14" xfId="8432"/>
    <cellStyle name="Input 25 6 15" xfId="6675"/>
    <cellStyle name="Input 25 6 16" xfId="23337"/>
    <cellStyle name="Input 25 6 17" xfId="23209"/>
    <cellStyle name="Input 25 6 18" xfId="9843"/>
    <cellStyle name="Input 25 6 19" xfId="24557"/>
    <cellStyle name="Input 25 6 2" xfId="10299"/>
    <cellStyle name="Input 25 6 2 2" xfId="29367"/>
    <cellStyle name="Input 25 6 2 3" xfId="33884"/>
    <cellStyle name="Input 25 6 2 4" xfId="39230"/>
    <cellStyle name="Input 25 6 20" xfId="22416"/>
    <cellStyle name="Input 25 6 21" xfId="26913"/>
    <cellStyle name="Input 25 6 22" xfId="32034"/>
    <cellStyle name="Input 25 6 23" xfId="31351"/>
    <cellStyle name="Input 25 6 3" xfId="11347"/>
    <cellStyle name="Input 25 6 3 2" xfId="29368"/>
    <cellStyle name="Input 25 6 3 3" xfId="34676"/>
    <cellStyle name="Input 25 6 3 4" xfId="40147"/>
    <cellStyle name="Input 25 6 4" xfId="12445"/>
    <cellStyle name="Input 25 6 4 2" xfId="29369"/>
    <cellStyle name="Input 25 6 4 3" xfId="35622"/>
    <cellStyle name="Input 25 6 4 4" xfId="41093"/>
    <cellStyle name="Input 25 6 5" xfId="8816"/>
    <cellStyle name="Input 25 6 5 2" xfId="36612"/>
    <cellStyle name="Input 25 6 5 3" xfId="42083"/>
    <cellStyle name="Input 25 6 6" xfId="11003"/>
    <cellStyle name="Input 25 6 7" xfId="15415"/>
    <cellStyle name="Input 25 6 8" xfId="6843"/>
    <cellStyle name="Input 25 6 9" xfId="17250"/>
    <cellStyle name="Input 26" xfId="1534"/>
    <cellStyle name="Input 26 2" xfId="2879"/>
    <cellStyle name="Input 26 2 2" xfId="5613"/>
    <cellStyle name="Input 26 2 2 10" xfId="18423"/>
    <cellStyle name="Input 26 2 2 11" xfId="19201"/>
    <cellStyle name="Input 26 2 2 12" xfId="19966"/>
    <cellStyle name="Input 26 2 2 13" xfId="20998"/>
    <cellStyle name="Input 26 2 2 14" xfId="21841"/>
    <cellStyle name="Input 26 2 2 15" xfId="22584"/>
    <cellStyle name="Input 26 2 2 16" xfId="23548"/>
    <cellStyle name="Input 26 2 2 17" xfId="24246"/>
    <cellStyle name="Input 26 2 2 18" xfId="24958"/>
    <cellStyle name="Input 26 2 2 19" xfId="25590"/>
    <cellStyle name="Input 26 2 2 2" xfId="10569"/>
    <cellStyle name="Input 26 2 2 2 2" xfId="29370"/>
    <cellStyle name="Input 26 2 2 2 3" xfId="34076"/>
    <cellStyle name="Input 26 2 2 2 4" xfId="39438"/>
    <cellStyle name="Input 26 2 2 20" xfId="26249"/>
    <cellStyle name="Input 26 2 2 21" xfId="27084"/>
    <cellStyle name="Input 26 2 2 22" xfId="32240"/>
    <cellStyle name="Input 26 2 2 23" xfId="37471"/>
    <cellStyle name="Input 26 2 2 3" xfId="11608"/>
    <cellStyle name="Input 26 2 2 3 2" xfId="29371"/>
    <cellStyle name="Input 26 2 2 3 3" xfId="34886"/>
    <cellStyle name="Input 26 2 2 3 4" xfId="40357"/>
    <cellStyle name="Input 26 2 2 4" xfId="12707"/>
    <cellStyle name="Input 26 2 2 4 2" xfId="29372"/>
    <cellStyle name="Input 26 2 2 4 3" xfId="35839"/>
    <cellStyle name="Input 26 2 2 4 4" xfId="41310"/>
    <cellStyle name="Input 26 2 2 5" xfId="9164"/>
    <cellStyle name="Input 26 2 2 5 2" xfId="36806"/>
    <cellStyle name="Input 26 2 2 5 3" xfId="42277"/>
    <cellStyle name="Input 26 2 2 6" xfId="14622"/>
    <cellStyle name="Input 26 2 2 7" xfId="15654"/>
    <cellStyle name="Input 26 2 2 8" xfId="16443"/>
    <cellStyle name="Input 26 2 2 9" xfId="17506"/>
    <cellStyle name="Input 26 2 3" xfId="29373"/>
    <cellStyle name="Input 26 2 3 2" xfId="29374"/>
    <cellStyle name="Input 26 2 3 3" xfId="38555"/>
    <cellStyle name="Input 26 3" xfId="3012"/>
    <cellStyle name="Input 26 3 2" xfId="5739"/>
    <cellStyle name="Input 26 3 2 10" xfId="18538"/>
    <cellStyle name="Input 26 3 2 11" xfId="19318"/>
    <cellStyle name="Input 26 3 2 12" xfId="20083"/>
    <cellStyle name="Input 26 3 2 13" xfId="21112"/>
    <cellStyle name="Input 26 3 2 14" xfId="21957"/>
    <cellStyle name="Input 26 3 2 15" xfId="22701"/>
    <cellStyle name="Input 26 3 2 16" xfId="23661"/>
    <cellStyle name="Input 26 3 2 17" xfId="24359"/>
    <cellStyle name="Input 26 3 2 18" xfId="25057"/>
    <cellStyle name="Input 26 3 2 19" xfId="25702"/>
    <cellStyle name="Input 26 3 2 2" xfId="10689"/>
    <cellStyle name="Input 26 3 2 2 2" xfId="29375"/>
    <cellStyle name="Input 26 3 2 2 3" xfId="34186"/>
    <cellStyle name="Input 26 3 2 2 4" xfId="39548"/>
    <cellStyle name="Input 26 3 2 20" xfId="26352"/>
    <cellStyle name="Input 26 3 2 21" xfId="27189"/>
    <cellStyle name="Input 26 3 2 22" xfId="32349"/>
    <cellStyle name="Input 26 3 2 23" xfId="37580"/>
    <cellStyle name="Input 26 3 2 3" xfId="11730"/>
    <cellStyle name="Input 26 3 2 3 2" xfId="29376"/>
    <cellStyle name="Input 26 3 2 3 3" xfId="35002"/>
    <cellStyle name="Input 26 3 2 3 4" xfId="40473"/>
    <cellStyle name="Input 26 3 2 4" xfId="12825"/>
    <cellStyle name="Input 26 3 2 4 2" xfId="29377"/>
    <cellStyle name="Input 26 3 2 4 3" xfId="35955"/>
    <cellStyle name="Input 26 3 2 4 4" xfId="41426"/>
    <cellStyle name="Input 26 3 2 5" xfId="7491"/>
    <cellStyle name="Input 26 3 2 5 2" xfId="36919"/>
    <cellStyle name="Input 26 3 2 5 3" xfId="42390"/>
    <cellStyle name="Input 26 3 2 6" xfId="14738"/>
    <cellStyle name="Input 26 3 2 7" xfId="15773"/>
    <cellStyle name="Input 26 3 2 8" xfId="16562"/>
    <cellStyle name="Input 26 3 2 9" xfId="17623"/>
    <cellStyle name="Input 26 4" xfId="4456"/>
    <cellStyle name="Input 26 4 10" xfId="15939"/>
    <cellStyle name="Input 26 4 11" xfId="16038"/>
    <cellStyle name="Input 26 4 12" xfId="14355"/>
    <cellStyle name="Input 26 4 13" xfId="18701"/>
    <cellStyle name="Input 26 4 14" xfId="19469"/>
    <cellStyle name="Input 26 4 15" xfId="9759"/>
    <cellStyle name="Input 26 4 16" xfId="13619"/>
    <cellStyle name="Input 26 4 17" xfId="13476"/>
    <cellStyle name="Input 26 4 18" xfId="8214"/>
    <cellStyle name="Input 26 4 19" xfId="22658"/>
    <cellStyle name="Input 26 4 2" xfId="6208"/>
    <cellStyle name="Input 26 4 2 10" xfId="18919"/>
    <cellStyle name="Input 26 4 2 11" xfId="19690"/>
    <cellStyle name="Input 26 4 2 12" xfId="20515"/>
    <cellStyle name="Input 26 4 2 13" xfId="21497"/>
    <cellStyle name="Input 26 4 2 14" xfId="22304"/>
    <cellStyle name="Input 26 4 2 15" xfId="23122"/>
    <cellStyle name="Input 26 4 2 16" xfId="24002"/>
    <cellStyle name="Input 26 4 2 17" xfId="24704"/>
    <cellStyle name="Input 26 4 2 18" xfId="25372"/>
    <cellStyle name="Input 26 4 2 19" xfId="26021"/>
    <cellStyle name="Input 26 4 2 2" xfId="11144"/>
    <cellStyle name="Input 26 4 2 2 2" xfId="29378"/>
    <cellStyle name="Input 26 4 2 2 3" xfId="34495"/>
    <cellStyle name="Input 26 4 2 2 4" xfId="39948"/>
    <cellStyle name="Input 26 4 2 20" xfId="26748"/>
    <cellStyle name="Input 26 4 2 21" xfId="27475"/>
    <cellStyle name="Input 26 4 2 22" xfId="32746"/>
    <cellStyle name="Input 26 4 2 23" xfId="37975"/>
    <cellStyle name="Input 26 4 2 3" xfId="12177"/>
    <cellStyle name="Input 26 4 2 3 2" xfId="29379"/>
    <cellStyle name="Input 26 4 2 3 3" xfId="35419"/>
    <cellStyle name="Input 26 4 2 3 4" xfId="40890"/>
    <cellStyle name="Input 26 4 2 4" xfId="13221"/>
    <cellStyle name="Input 26 4 2 4 2" xfId="29380"/>
    <cellStyle name="Input 26 4 2 4 3" xfId="36404"/>
    <cellStyle name="Input 26 4 2 4 4" xfId="41875"/>
    <cellStyle name="Input 26 4 2 5" xfId="14230"/>
    <cellStyle name="Input 26 4 2 5 2" xfId="37256"/>
    <cellStyle name="Input 26 4 2 5 3" xfId="42727"/>
    <cellStyle name="Input 26 4 2 6" xfId="15177"/>
    <cellStyle name="Input 26 4 2 7" xfId="16166"/>
    <cellStyle name="Input 26 4 2 8" xfId="17008"/>
    <cellStyle name="Input 26 4 2 9" xfId="18025"/>
    <cellStyle name="Input 26 4 20" xfId="17766"/>
    <cellStyle name="Input 26 4 21" xfId="8217"/>
    <cellStyle name="Input 26 4 22" xfId="12552"/>
    <cellStyle name="Input 26 4 23" xfId="6717"/>
    <cellStyle name="Input 26 4 24" xfId="31728"/>
    <cellStyle name="Input 26 4 25" xfId="31531"/>
    <cellStyle name="Input 26 4 3" xfId="9621"/>
    <cellStyle name="Input 26 4 3 2" xfId="29381"/>
    <cellStyle name="Input 26 4 3 3" xfId="33598"/>
    <cellStyle name="Input 26 4 3 4" xfId="38944"/>
    <cellStyle name="Input 26 4 4" xfId="6832"/>
    <cellStyle name="Input 26 4 4 2" xfId="29382"/>
    <cellStyle name="Input 26 4 4 3" xfId="32989"/>
    <cellStyle name="Input 26 4 4 4" xfId="38207"/>
    <cellStyle name="Input 26 4 5" xfId="6699"/>
    <cellStyle name="Input 26 4 5 2" xfId="29383"/>
    <cellStyle name="Input 26 4 5 3" xfId="34324"/>
    <cellStyle name="Input 26 4 5 4" xfId="39773"/>
    <cellStyle name="Input 26 4 6" xfId="7982"/>
    <cellStyle name="Input 26 4 6 2" xfId="33398"/>
    <cellStyle name="Input 26 4 6 3" xfId="38744"/>
    <cellStyle name="Input 26 4 7" xfId="8559"/>
    <cellStyle name="Input 26 4 8" xfId="7711"/>
    <cellStyle name="Input 26 4 9" xfId="8533"/>
    <cellStyle name="Input 26 5" xfId="4251"/>
    <cellStyle name="Input 26 5 10" xfId="13870"/>
    <cellStyle name="Input 26 5 11" xfId="10009"/>
    <cellStyle name="Input 26 5 12" xfId="8506"/>
    <cellStyle name="Input 26 5 13" xfId="13507"/>
    <cellStyle name="Input 26 5 14" xfId="6746"/>
    <cellStyle name="Input 26 5 15" xfId="13846"/>
    <cellStyle name="Input 26 5 16" xfId="18275"/>
    <cellStyle name="Input 26 5 17" xfId="16141"/>
    <cellStyle name="Input 26 5 18" xfId="17148"/>
    <cellStyle name="Input 26 5 19" xfId="12905"/>
    <cellStyle name="Input 26 5 2" xfId="6142"/>
    <cellStyle name="Input 26 5 2 10" xfId="18874"/>
    <cellStyle name="Input 26 5 2 11" xfId="19647"/>
    <cellStyle name="Input 26 5 2 12" xfId="20464"/>
    <cellStyle name="Input 26 5 2 13" xfId="21431"/>
    <cellStyle name="Input 26 5 2 14" xfId="22266"/>
    <cellStyle name="Input 26 5 2 15" xfId="23078"/>
    <cellStyle name="Input 26 5 2 16" xfId="23959"/>
    <cellStyle name="Input 26 5 2 17" xfId="24658"/>
    <cellStyle name="Input 26 5 2 18" xfId="25337"/>
    <cellStyle name="Input 26 5 2 19" xfId="25987"/>
    <cellStyle name="Input 26 5 2 2" xfId="11085"/>
    <cellStyle name="Input 26 5 2 2 2" xfId="29384"/>
    <cellStyle name="Input 26 5 2 2 3" xfId="34459"/>
    <cellStyle name="Input 26 5 2 2 4" xfId="39912"/>
    <cellStyle name="Input 26 5 2 20" xfId="26715"/>
    <cellStyle name="Input 26 5 2 21" xfId="27442"/>
    <cellStyle name="Input 26 5 2 22" xfId="32713"/>
    <cellStyle name="Input 26 5 2 23" xfId="37942"/>
    <cellStyle name="Input 26 5 2 3" xfId="12124"/>
    <cellStyle name="Input 26 5 2 3 2" xfId="29385"/>
    <cellStyle name="Input 26 5 2 3 3" xfId="35380"/>
    <cellStyle name="Input 26 5 2 3 4" xfId="40851"/>
    <cellStyle name="Input 26 5 2 4" xfId="13171"/>
    <cellStyle name="Input 26 5 2 4 2" xfId="29386"/>
    <cellStyle name="Input 26 5 2 4 3" xfId="36338"/>
    <cellStyle name="Input 26 5 2 4 4" xfId="41809"/>
    <cellStyle name="Input 26 5 2 5" xfId="14177"/>
    <cellStyle name="Input 26 5 2 5 2" xfId="37190"/>
    <cellStyle name="Input 26 5 2 5 3" xfId="42661"/>
    <cellStyle name="Input 26 5 2 6" xfId="15125"/>
    <cellStyle name="Input 26 5 2 7" xfId="16116"/>
    <cellStyle name="Input 26 5 2 8" xfId="16955"/>
    <cellStyle name="Input 26 5 2 9" xfId="17959"/>
    <cellStyle name="Input 26 5 20" xfId="8511"/>
    <cellStyle name="Input 26 5 21" xfId="17193"/>
    <cellStyle name="Input 26 5 22" xfId="19802"/>
    <cellStyle name="Input 26 5 23" xfId="9700"/>
    <cellStyle name="Input 26 5 24" xfId="31637"/>
    <cellStyle name="Input 26 5 25" xfId="32074"/>
    <cellStyle name="Input 26 5 3" xfId="9463"/>
    <cellStyle name="Input 26 5 3 2" xfId="29387"/>
    <cellStyle name="Input 26 5 3 3" xfId="33527"/>
    <cellStyle name="Input 26 5 3 4" xfId="38873"/>
    <cellStyle name="Input 26 5 4" xfId="8744"/>
    <cellStyle name="Input 26 5 4 2" xfId="29388"/>
    <cellStyle name="Input 26 5 4 3" xfId="33680"/>
    <cellStyle name="Input 26 5 4 4" xfId="39026"/>
    <cellStyle name="Input 26 5 5" xfId="8990"/>
    <cellStyle name="Input 26 5 5 2" xfId="29389"/>
    <cellStyle name="Input 26 5 5 3" xfId="32970"/>
    <cellStyle name="Input 26 5 5 4" xfId="38188"/>
    <cellStyle name="Input 26 5 6" xfId="7194"/>
    <cellStyle name="Input 26 5 6 2" xfId="33548"/>
    <cellStyle name="Input 26 5 6 3" xfId="38894"/>
    <cellStyle name="Input 26 5 7" xfId="8666"/>
    <cellStyle name="Input 26 5 8" xfId="8247"/>
    <cellStyle name="Input 26 5 9" xfId="7256"/>
    <cellStyle name="Input 26 6" xfId="5315"/>
    <cellStyle name="Input 26 6 10" xfId="12475"/>
    <cellStyle name="Input 26 6 11" xfId="17846"/>
    <cellStyle name="Input 26 6 12" xfId="11414"/>
    <cellStyle name="Input 26 6 13" xfId="20766"/>
    <cellStyle name="Input 26 6 14" xfId="13392"/>
    <cellStyle name="Input 26 6 15" xfId="20490"/>
    <cellStyle name="Input 26 6 16" xfId="23338"/>
    <cellStyle name="Input 26 6 17" xfId="23247"/>
    <cellStyle name="Input 26 6 18" xfId="12978"/>
    <cellStyle name="Input 26 6 19" xfId="18252"/>
    <cellStyle name="Input 26 6 2" xfId="10300"/>
    <cellStyle name="Input 26 6 2 2" xfId="29390"/>
    <cellStyle name="Input 26 6 2 3" xfId="33885"/>
    <cellStyle name="Input 26 6 2 4" xfId="39231"/>
    <cellStyle name="Input 26 6 20" xfId="7857"/>
    <cellStyle name="Input 26 6 21" xfId="26914"/>
    <cellStyle name="Input 26 6 22" xfId="32035"/>
    <cellStyle name="Input 26 6 23" xfId="31913"/>
    <cellStyle name="Input 26 6 3" xfId="11348"/>
    <cellStyle name="Input 26 6 3 2" xfId="29391"/>
    <cellStyle name="Input 26 6 3 3" xfId="34677"/>
    <cellStyle name="Input 26 6 3 4" xfId="40148"/>
    <cellStyle name="Input 26 6 4" xfId="12446"/>
    <cellStyle name="Input 26 6 4 2" xfId="29392"/>
    <cellStyle name="Input 26 6 4 3" xfId="35623"/>
    <cellStyle name="Input 26 6 4 4" xfId="41094"/>
    <cellStyle name="Input 26 6 5" xfId="7249"/>
    <cellStyle name="Input 26 6 5 2" xfId="36613"/>
    <cellStyle name="Input 26 6 5 3" xfId="42084"/>
    <cellStyle name="Input 26 6 6" xfId="8755"/>
    <cellStyle name="Input 26 6 7" xfId="15416"/>
    <cellStyle name="Input 26 6 8" xfId="14360"/>
    <cellStyle name="Input 26 6 9" xfId="17251"/>
    <cellStyle name="input 27" xfId="1535"/>
    <cellStyle name="input 27 2" xfId="4250"/>
    <cellStyle name="input 28" xfId="1536"/>
    <cellStyle name="input 28 2" xfId="4249"/>
    <cellStyle name="input 29" xfId="1537"/>
    <cellStyle name="input 29 2" xfId="4248"/>
    <cellStyle name="Input 3" xfId="1538"/>
    <cellStyle name="Input 3 10" xfId="3157"/>
    <cellStyle name="Input 3 10 2" xfId="5884"/>
    <cellStyle name="Input 3 10 2 10" xfId="18643"/>
    <cellStyle name="Input 3 10 2 11" xfId="19422"/>
    <cellStyle name="Input 3 10 2 12" xfId="20227"/>
    <cellStyle name="Input 3 10 2 13" xfId="21208"/>
    <cellStyle name="Input 3 10 2 14" xfId="22050"/>
    <cellStyle name="Input 3 10 2 15" xfId="22844"/>
    <cellStyle name="Input 3 10 2 16" xfId="23752"/>
    <cellStyle name="Input 3 10 2 17" xfId="24448"/>
    <cellStyle name="Input 3 10 2 18" xfId="25136"/>
    <cellStyle name="Input 3 10 2 19" xfId="25777"/>
    <cellStyle name="Input 3 10 2 2" xfId="10833"/>
    <cellStyle name="Input 3 10 2 2 2" xfId="29393"/>
    <cellStyle name="Input 3 10 2 2 3" xfId="34261"/>
    <cellStyle name="Input 3 10 2 2 4" xfId="39691"/>
    <cellStyle name="Input 3 10 2 20" xfId="26494"/>
    <cellStyle name="Input 3 10 2 21" xfId="27262"/>
    <cellStyle name="Input 3 10 2 22" xfId="32492"/>
    <cellStyle name="Input 3 10 2 23" xfId="37723"/>
    <cellStyle name="Input 3 10 2 3" xfId="11875"/>
    <cellStyle name="Input 3 10 2 3 2" xfId="29394"/>
    <cellStyle name="Input 3 10 2 3 3" xfId="35145"/>
    <cellStyle name="Input 3 10 2 3 4" xfId="40616"/>
    <cellStyle name="Input 3 10 2 4" xfId="12937"/>
    <cellStyle name="Input 3 10 2 4 2" xfId="29395"/>
    <cellStyle name="Input 3 10 2 4 3" xfId="36098"/>
    <cellStyle name="Input 3 10 2 4 4" xfId="41569"/>
    <cellStyle name="Input 3 10 2 5" xfId="9169"/>
    <cellStyle name="Input 3 10 2 5 2" xfId="36992"/>
    <cellStyle name="Input 3 10 2 5 3" xfId="42463"/>
    <cellStyle name="Input 3 10 2 6" xfId="14883"/>
    <cellStyle name="Input 3 10 2 7" xfId="15882"/>
    <cellStyle name="Input 3 10 2 8" xfId="16705"/>
    <cellStyle name="Input 3 10 2 9" xfId="17726"/>
    <cellStyle name="Input 3 11" xfId="4460"/>
    <cellStyle name="Input 3 11 10" xfId="10046"/>
    <cellStyle name="Input 3 11 11" xfId="8054"/>
    <cellStyle name="Input 3 11 12" xfId="13847"/>
    <cellStyle name="Input 3 11 13" xfId="17751"/>
    <cellStyle name="Input 3 11 14" xfId="14349"/>
    <cellStyle name="Input 3 11 15" xfId="8627"/>
    <cellStyle name="Input 3 11 16" xfId="12540"/>
    <cellStyle name="Input 3 11 17" xfId="21633"/>
    <cellStyle name="Input 3 11 18" xfId="12909"/>
    <cellStyle name="Input 3 11 19" xfId="23806"/>
    <cellStyle name="Input 3 11 2" xfId="6209"/>
    <cellStyle name="Input 3 11 2 10" xfId="18920"/>
    <cellStyle name="Input 3 11 2 11" xfId="19691"/>
    <cellStyle name="Input 3 11 2 12" xfId="20516"/>
    <cellStyle name="Input 3 11 2 13" xfId="21498"/>
    <cellStyle name="Input 3 11 2 14" xfId="22305"/>
    <cellStyle name="Input 3 11 2 15" xfId="23123"/>
    <cellStyle name="Input 3 11 2 16" xfId="24003"/>
    <cellStyle name="Input 3 11 2 17" xfId="24705"/>
    <cellStyle name="Input 3 11 2 18" xfId="25373"/>
    <cellStyle name="Input 3 11 2 19" xfId="26022"/>
    <cellStyle name="Input 3 11 2 2" xfId="11145"/>
    <cellStyle name="Input 3 11 2 2 2" xfId="29396"/>
    <cellStyle name="Input 3 11 2 2 3" xfId="34496"/>
    <cellStyle name="Input 3 11 2 2 4" xfId="39949"/>
    <cellStyle name="Input 3 11 2 20" xfId="26749"/>
    <cellStyle name="Input 3 11 2 21" xfId="27476"/>
    <cellStyle name="Input 3 11 2 22" xfId="32747"/>
    <cellStyle name="Input 3 11 2 23" xfId="37976"/>
    <cellStyle name="Input 3 11 2 3" xfId="12178"/>
    <cellStyle name="Input 3 11 2 3 2" xfId="29397"/>
    <cellStyle name="Input 3 11 2 3 3" xfId="35420"/>
    <cellStyle name="Input 3 11 2 3 4" xfId="40891"/>
    <cellStyle name="Input 3 11 2 4" xfId="13222"/>
    <cellStyle name="Input 3 11 2 4 2" xfId="29398"/>
    <cellStyle name="Input 3 11 2 4 3" xfId="36405"/>
    <cellStyle name="Input 3 11 2 4 4" xfId="41876"/>
    <cellStyle name="Input 3 11 2 5" xfId="14231"/>
    <cellStyle name="Input 3 11 2 5 2" xfId="37257"/>
    <cellStyle name="Input 3 11 2 5 3" xfId="42728"/>
    <cellStyle name="Input 3 11 2 6" xfId="15178"/>
    <cellStyle name="Input 3 11 2 7" xfId="16167"/>
    <cellStyle name="Input 3 11 2 8" xfId="17009"/>
    <cellStyle name="Input 3 11 2 9" xfId="18026"/>
    <cellStyle name="Input 3 11 20" xfId="22625"/>
    <cellStyle name="Input 3 11 21" xfId="8213"/>
    <cellStyle name="Input 3 11 22" xfId="10607"/>
    <cellStyle name="Input 3 11 23" xfId="25631"/>
    <cellStyle name="Input 3 11 24" xfId="31731"/>
    <cellStyle name="Input 3 11 25" xfId="34312"/>
    <cellStyle name="Input 3 11 3" xfId="9625"/>
    <cellStyle name="Input 3 11 3 2" xfId="29399"/>
    <cellStyle name="Input 3 11 3 3" xfId="33601"/>
    <cellStyle name="Input 3 11 3 4" xfId="38947"/>
    <cellStyle name="Input 3 11 4" xfId="9901"/>
    <cellStyle name="Input 3 11 4 2" xfId="29400"/>
    <cellStyle name="Input 3 11 4 3" xfId="32987"/>
    <cellStyle name="Input 3 11 4 4" xfId="38205"/>
    <cellStyle name="Input 3 11 5" xfId="9814"/>
    <cellStyle name="Input 3 11 5 2" xfId="29401"/>
    <cellStyle name="Input 3 11 5 3" xfId="34724"/>
    <cellStyle name="Input 3 11 5 4" xfId="40195"/>
    <cellStyle name="Input 3 11 6" xfId="7217"/>
    <cellStyle name="Input 3 11 6 2" xfId="32918"/>
    <cellStyle name="Input 3 11 6 3" xfId="38136"/>
    <cellStyle name="Input 3 11 7" xfId="9076"/>
    <cellStyle name="Input 3 11 8" xfId="10466"/>
    <cellStyle name="Input 3 11 9" xfId="11402"/>
    <cellStyle name="Input 3 12" xfId="4247"/>
    <cellStyle name="Input 3 12 10" xfId="11474"/>
    <cellStyle name="Input 3 12 11" xfId="9445"/>
    <cellStyle name="Input 3 12 12" xfId="10110"/>
    <cellStyle name="Input 3 12 13" xfId="9321"/>
    <cellStyle name="Input 3 12 14" xfId="7747"/>
    <cellStyle name="Input 3 12 15" xfId="17316"/>
    <cellStyle name="Input 3 12 16" xfId="7728"/>
    <cellStyle name="Input 3 12 17" xfId="21636"/>
    <cellStyle name="Input 3 12 18" xfId="18255"/>
    <cellStyle name="Input 3 12 19" xfId="21167"/>
    <cellStyle name="Input 3 12 2" xfId="6141"/>
    <cellStyle name="Input 3 12 2 10" xfId="18873"/>
    <cellStyle name="Input 3 12 2 11" xfId="19646"/>
    <cellStyle name="Input 3 12 2 12" xfId="20463"/>
    <cellStyle name="Input 3 12 2 13" xfId="21430"/>
    <cellStyle name="Input 3 12 2 14" xfId="22265"/>
    <cellStyle name="Input 3 12 2 15" xfId="23077"/>
    <cellStyle name="Input 3 12 2 16" xfId="23958"/>
    <cellStyle name="Input 3 12 2 17" xfId="24657"/>
    <cellStyle name="Input 3 12 2 18" xfId="25336"/>
    <cellStyle name="Input 3 12 2 19" xfId="25986"/>
    <cellStyle name="Input 3 12 2 2" xfId="11084"/>
    <cellStyle name="Input 3 12 2 2 2" xfId="29402"/>
    <cellStyle name="Input 3 12 2 2 3" xfId="34458"/>
    <cellStyle name="Input 3 12 2 2 4" xfId="39911"/>
    <cellStyle name="Input 3 12 2 20" xfId="26714"/>
    <cellStyle name="Input 3 12 2 21" xfId="27441"/>
    <cellStyle name="Input 3 12 2 22" xfId="32712"/>
    <cellStyle name="Input 3 12 2 23" xfId="37941"/>
    <cellStyle name="Input 3 12 2 3" xfId="12123"/>
    <cellStyle name="Input 3 12 2 3 2" xfId="29403"/>
    <cellStyle name="Input 3 12 2 3 3" xfId="35379"/>
    <cellStyle name="Input 3 12 2 3 4" xfId="40850"/>
    <cellStyle name="Input 3 12 2 4" xfId="13170"/>
    <cellStyle name="Input 3 12 2 4 2" xfId="29404"/>
    <cellStyle name="Input 3 12 2 4 3" xfId="36337"/>
    <cellStyle name="Input 3 12 2 4 4" xfId="41808"/>
    <cellStyle name="Input 3 12 2 5" xfId="14176"/>
    <cellStyle name="Input 3 12 2 5 2" xfId="37189"/>
    <cellStyle name="Input 3 12 2 5 3" xfId="42660"/>
    <cellStyle name="Input 3 12 2 6" xfId="15124"/>
    <cellStyle name="Input 3 12 2 7" xfId="16115"/>
    <cellStyle name="Input 3 12 2 8" xfId="16954"/>
    <cellStyle name="Input 3 12 2 9" xfId="17958"/>
    <cellStyle name="Input 3 12 20" xfId="21638"/>
    <cellStyle name="Input 3 12 21" xfId="14091"/>
    <cellStyle name="Input 3 12 22" xfId="23735"/>
    <cellStyle name="Input 3 12 23" xfId="20538"/>
    <cellStyle name="Input 3 12 24" xfId="31636"/>
    <cellStyle name="Input 3 12 25" xfId="31445"/>
    <cellStyle name="Input 3 12 3" xfId="9461"/>
    <cellStyle name="Input 3 12 3 2" xfId="29405"/>
    <cellStyle name="Input 3 12 3 3" xfId="33526"/>
    <cellStyle name="Input 3 12 3 4" xfId="38872"/>
    <cellStyle name="Input 3 12 4" xfId="8756"/>
    <cellStyle name="Input 3 12 4 2" xfId="29406"/>
    <cellStyle name="Input 3 12 4 3" xfId="33033"/>
    <cellStyle name="Input 3 12 4 4" xfId="38251"/>
    <cellStyle name="Input 3 12 5" xfId="8989"/>
    <cellStyle name="Input 3 12 5 2" xfId="29407"/>
    <cellStyle name="Input 3 12 5 3" xfId="33226"/>
    <cellStyle name="Input 3 12 5 4" xfId="38444"/>
    <cellStyle name="Input 3 12 6" xfId="8599"/>
    <cellStyle name="Input 3 12 6 2" xfId="33810"/>
    <cellStyle name="Input 3 12 6 3" xfId="39156"/>
    <cellStyle name="Input 3 12 7" xfId="6468"/>
    <cellStyle name="Input 3 12 8" xfId="13964"/>
    <cellStyle name="Input 3 12 9" xfId="12999"/>
    <cellStyle name="Input 3 13" xfId="5316"/>
    <cellStyle name="Input 3 13 10" xfId="14037"/>
    <cellStyle name="Input 3 13 11" xfId="8210"/>
    <cellStyle name="Input 3 13 12" xfId="18176"/>
    <cellStyle name="Input 3 13 13" xfId="20767"/>
    <cellStyle name="Input 3 13 14" xfId="9281"/>
    <cellStyle name="Input 3 13 15" xfId="13570"/>
    <cellStyle name="Input 3 13 16" xfId="23339"/>
    <cellStyle name="Input 3 13 17" xfId="7868"/>
    <cellStyle name="Input 3 13 18" xfId="14428"/>
    <cellStyle name="Input 3 13 19" xfId="16236"/>
    <cellStyle name="Input 3 13 2" xfId="10301"/>
    <cellStyle name="Input 3 13 2 2" xfId="29408"/>
    <cellStyle name="Input 3 13 2 3" xfId="33886"/>
    <cellStyle name="Input 3 13 2 4" xfId="39232"/>
    <cellStyle name="Input 3 13 20" xfId="13482"/>
    <cellStyle name="Input 3 13 21" xfId="26915"/>
    <cellStyle name="Input 3 13 22" xfId="32036"/>
    <cellStyle name="Input 3 13 23" xfId="31350"/>
    <cellStyle name="Input 3 13 3" xfId="11349"/>
    <cellStyle name="Input 3 13 3 2" xfId="29409"/>
    <cellStyle name="Input 3 13 3 3" xfId="34678"/>
    <cellStyle name="Input 3 13 3 4" xfId="40149"/>
    <cellStyle name="Input 3 13 4" xfId="12447"/>
    <cellStyle name="Input 3 13 4 2" xfId="29410"/>
    <cellStyle name="Input 3 13 4 3" xfId="35624"/>
    <cellStyle name="Input 3 13 4 4" xfId="41095"/>
    <cellStyle name="Input 3 13 5" xfId="12752"/>
    <cellStyle name="Input 3 13 5 2" xfId="36614"/>
    <cellStyle name="Input 3 13 5 3" xfId="42085"/>
    <cellStyle name="Input 3 13 6" xfId="13787"/>
    <cellStyle name="Input 3 13 7" xfId="15417"/>
    <cellStyle name="Input 3 13 8" xfId="9997"/>
    <cellStyle name="Input 3 13 9" xfId="17252"/>
    <cellStyle name="input 3 2" xfId="1539"/>
    <cellStyle name="input 3 2 2" xfId="4246"/>
    <cellStyle name="Input 3 3" xfId="2880"/>
    <cellStyle name="Input 3 3 2" xfId="5614"/>
    <cellStyle name="Input 3 3 2 10" xfId="18424"/>
    <cellStyle name="Input 3 3 2 11" xfId="19202"/>
    <cellStyle name="Input 3 3 2 12" xfId="19967"/>
    <cellStyle name="Input 3 3 2 13" xfId="20999"/>
    <cellStyle name="Input 3 3 2 14" xfId="21842"/>
    <cellStyle name="Input 3 3 2 15" xfId="22585"/>
    <cellStyle name="Input 3 3 2 16" xfId="23549"/>
    <cellStyle name="Input 3 3 2 17" xfId="24247"/>
    <cellStyle name="Input 3 3 2 18" xfId="24959"/>
    <cellStyle name="Input 3 3 2 19" xfId="25591"/>
    <cellStyle name="Input 3 3 2 2" xfId="10570"/>
    <cellStyle name="Input 3 3 2 2 2" xfId="29411"/>
    <cellStyle name="Input 3 3 2 2 3" xfId="34077"/>
    <cellStyle name="Input 3 3 2 2 4" xfId="39439"/>
    <cellStyle name="Input 3 3 2 20" xfId="26250"/>
    <cellStyle name="Input 3 3 2 21" xfId="27085"/>
    <cellStyle name="Input 3 3 2 22" xfId="32241"/>
    <cellStyle name="Input 3 3 2 23" xfId="37472"/>
    <cellStyle name="Input 3 3 2 3" xfId="11609"/>
    <cellStyle name="Input 3 3 2 3 2" xfId="29412"/>
    <cellStyle name="Input 3 3 2 3 3" xfId="34887"/>
    <cellStyle name="Input 3 3 2 3 4" xfId="40358"/>
    <cellStyle name="Input 3 3 2 4" xfId="12708"/>
    <cellStyle name="Input 3 3 2 4 2" xfId="29413"/>
    <cellStyle name="Input 3 3 2 4 3" xfId="35840"/>
    <cellStyle name="Input 3 3 2 4 4" xfId="41311"/>
    <cellStyle name="Input 3 3 2 5" xfId="8393"/>
    <cellStyle name="Input 3 3 2 5 2" xfId="36807"/>
    <cellStyle name="Input 3 3 2 5 3" xfId="42278"/>
    <cellStyle name="Input 3 3 2 6" xfId="14623"/>
    <cellStyle name="Input 3 3 2 7" xfId="15655"/>
    <cellStyle name="Input 3 3 2 8" xfId="16444"/>
    <cellStyle name="Input 3 3 2 9" xfId="17507"/>
    <cellStyle name="Input 3 3 3" xfId="29414"/>
    <cellStyle name="Input 3 3 3 2" xfId="29415"/>
    <cellStyle name="Input 3 3 3 3" xfId="38556"/>
    <cellStyle name="Input 3 4" xfId="3179"/>
    <cellStyle name="Input 3 4 2" xfId="5906"/>
    <cellStyle name="Input 3 4 2 10" xfId="18663"/>
    <cellStyle name="Input 3 4 2 11" xfId="19443"/>
    <cellStyle name="Input 3 4 2 12" xfId="20249"/>
    <cellStyle name="Input 3 4 2 13" xfId="21229"/>
    <cellStyle name="Input 3 4 2 14" xfId="22070"/>
    <cellStyle name="Input 3 4 2 15" xfId="22866"/>
    <cellStyle name="Input 3 4 2 16" xfId="23773"/>
    <cellStyle name="Input 3 4 2 17" xfId="24468"/>
    <cellStyle name="Input 3 4 2 18" xfId="25155"/>
    <cellStyle name="Input 3 4 2 19" xfId="25797"/>
    <cellStyle name="Input 3 4 2 2" xfId="10855"/>
    <cellStyle name="Input 3 4 2 2 2" xfId="29416"/>
    <cellStyle name="Input 3 4 2 2 3" xfId="34279"/>
    <cellStyle name="Input 3 4 2 2 4" xfId="39713"/>
    <cellStyle name="Input 3 4 2 20" xfId="26516"/>
    <cellStyle name="Input 3 4 2 21" xfId="27280"/>
    <cellStyle name="Input 3 4 2 22" xfId="32514"/>
    <cellStyle name="Input 3 4 2 23" xfId="37745"/>
    <cellStyle name="Input 3 4 2 3" xfId="11897"/>
    <cellStyle name="Input 3 4 2 3 2" xfId="29417"/>
    <cellStyle name="Input 3 4 2 3 3" xfId="35167"/>
    <cellStyle name="Input 3 4 2 3 4" xfId="40638"/>
    <cellStyle name="Input 3 4 2 4" xfId="12958"/>
    <cellStyle name="Input 3 4 2 4 2" xfId="29418"/>
    <cellStyle name="Input 3 4 2 4 3" xfId="36120"/>
    <cellStyle name="Input 3 4 2 4 4" xfId="41591"/>
    <cellStyle name="Input 3 4 2 5" xfId="9142"/>
    <cellStyle name="Input 3 4 2 5 2" xfId="37010"/>
    <cellStyle name="Input 3 4 2 5 3" xfId="42481"/>
    <cellStyle name="Input 3 4 2 6" xfId="14905"/>
    <cellStyle name="Input 3 4 2 7" xfId="15902"/>
    <cellStyle name="Input 3 4 2 8" xfId="16727"/>
    <cellStyle name="Input 3 4 2 9" xfId="17745"/>
    <cellStyle name="Input 3 4 3" xfId="29419"/>
    <cellStyle name="Input 3 4 3 2" xfId="29420"/>
    <cellStyle name="Input 3 4 3 3" xfId="38668"/>
    <cellStyle name="Input 3 5" xfId="3011"/>
    <cellStyle name="Input 3 5 2" xfId="5738"/>
    <cellStyle name="Input 3 5 2 10" xfId="18537"/>
    <cellStyle name="Input 3 5 2 11" xfId="19317"/>
    <cellStyle name="Input 3 5 2 12" xfId="20082"/>
    <cellStyle name="Input 3 5 2 13" xfId="21111"/>
    <cellStyle name="Input 3 5 2 14" xfId="21956"/>
    <cellStyle name="Input 3 5 2 15" xfId="22700"/>
    <cellStyle name="Input 3 5 2 16" xfId="23660"/>
    <cellStyle name="Input 3 5 2 17" xfId="24358"/>
    <cellStyle name="Input 3 5 2 18" xfId="25056"/>
    <cellStyle name="Input 3 5 2 19" xfId="25701"/>
    <cellStyle name="Input 3 5 2 2" xfId="10688"/>
    <cellStyle name="Input 3 5 2 2 2" xfId="29421"/>
    <cellStyle name="Input 3 5 2 2 3" xfId="34185"/>
    <cellStyle name="Input 3 5 2 2 4" xfId="39547"/>
    <cellStyle name="Input 3 5 2 20" xfId="26351"/>
    <cellStyle name="Input 3 5 2 21" xfId="27188"/>
    <cellStyle name="Input 3 5 2 22" xfId="32348"/>
    <cellStyle name="Input 3 5 2 23" xfId="37579"/>
    <cellStyle name="Input 3 5 2 3" xfId="11729"/>
    <cellStyle name="Input 3 5 2 3 2" xfId="29422"/>
    <cellStyle name="Input 3 5 2 3 3" xfId="35001"/>
    <cellStyle name="Input 3 5 2 3 4" xfId="40472"/>
    <cellStyle name="Input 3 5 2 4" xfId="12824"/>
    <cellStyle name="Input 3 5 2 4 2" xfId="29423"/>
    <cellStyle name="Input 3 5 2 4 3" xfId="35954"/>
    <cellStyle name="Input 3 5 2 4 4" xfId="41425"/>
    <cellStyle name="Input 3 5 2 5" xfId="9132"/>
    <cellStyle name="Input 3 5 2 5 2" xfId="36918"/>
    <cellStyle name="Input 3 5 2 5 3" xfId="42389"/>
    <cellStyle name="Input 3 5 2 6" xfId="14737"/>
    <cellStyle name="Input 3 5 2 7" xfId="15772"/>
    <cellStyle name="Input 3 5 2 8" xfId="16561"/>
    <cellStyle name="Input 3 5 2 9" xfId="17622"/>
    <cellStyle name="Input 3 6" xfId="3155"/>
    <cellStyle name="Input 3 6 2" xfId="5882"/>
    <cellStyle name="Input 3 6 2 10" xfId="18642"/>
    <cellStyle name="Input 3 6 2 11" xfId="19420"/>
    <cellStyle name="Input 3 6 2 12" xfId="20225"/>
    <cellStyle name="Input 3 6 2 13" xfId="21207"/>
    <cellStyle name="Input 3 6 2 14" xfId="22049"/>
    <cellStyle name="Input 3 6 2 15" xfId="22842"/>
    <cellStyle name="Input 3 6 2 16" xfId="23751"/>
    <cellStyle name="Input 3 6 2 17" xfId="24447"/>
    <cellStyle name="Input 3 6 2 18" xfId="25135"/>
    <cellStyle name="Input 3 6 2 19" xfId="25776"/>
    <cellStyle name="Input 3 6 2 2" xfId="10831"/>
    <cellStyle name="Input 3 6 2 2 2" xfId="29424"/>
    <cellStyle name="Input 3 6 2 2 3" xfId="34260"/>
    <cellStyle name="Input 3 6 2 2 4" xfId="39689"/>
    <cellStyle name="Input 3 6 2 20" xfId="26492"/>
    <cellStyle name="Input 3 6 2 21" xfId="27261"/>
    <cellStyle name="Input 3 6 2 22" xfId="32490"/>
    <cellStyle name="Input 3 6 2 23" xfId="37721"/>
    <cellStyle name="Input 3 6 2 3" xfId="11873"/>
    <cellStyle name="Input 3 6 2 3 2" xfId="29425"/>
    <cellStyle name="Input 3 6 2 3 3" xfId="35143"/>
    <cellStyle name="Input 3 6 2 3 4" xfId="40614"/>
    <cellStyle name="Input 3 6 2 4" xfId="12935"/>
    <cellStyle name="Input 3 6 2 4 2" xfId="29426"/>
    <cellStyle name="Input 3 6 2 4 3" xfId="36096"/>
    <cellStyle name="Input 3 6 2 4 4" xfId="41567"/>
    <cellStyle name="Input 3 6 2 5" xfId="6873"/>
    <cellStyle name="Input 3 6 2 5 2" xfId="36991"/>
    <cellStyle name="Input 3 6 2 5 3" xfId="42462"/>
    <cellStyle name="Input 3 6 2 6" xfId="14881"/>
    <cellStyle name="Input 3 6 2 7" xfId="15880"/>
    <cellStyle name="Input 3 6 2 8" xfId="16703"/>
    <cellStyle name="Input 3 6 2 9" xfId="17725"/>
    <cellStyle name="Input 3 7" xfId="3009"/>
    <cellStyle name="Input 3 7 2" xfId="5736"/>
    <cellStyle name="Input 3 7 2 10" xfId="18535"/>
    <cellStyle name="Input 3 7 2 11" xfId="19315"/>
    <cellStyle name="Input 3 7 2 12" xfId="20080"/>
    <cellStyle name="Input 3 7 2 13" xfId="21109"/>
    <cellStyle name="Input 3 7 2 14" xfId="21954"/>
    <cellStyle name="Input 3 7 2 15" xfId="22698"/>
    <cellStyle name="Input 3 7 2 16" xfId="23658"/>
    <cellStyle name="Input 3 7 2 17" xfId="24356"/>
    <cellStyle name="Input 3 7 2 18" xfId="25054"/>
    <cellStyle name="Input 3 7 2 19" xfId="25699"/>
    <cellStyle name="Input 3 7 2 2" xfId="10686"/>
    <cellStyle name="Input 3 7 2 2 2" xfId="29427"/>
    <cellStyle name="Input 3 7 2 2 3" xfId="34183"/>
    <cellStyle name="Input 3 7 2 2 4" xfId="39545"/>
    <cellStyle name="Input 3 7 2 20" xfId="26349"/>
    <cellStyle name="Input 3 7 2 21" xfId="27186"/>
    <cellStyle name="Input 3 7 2 22" xfId="32346"/>
    <cellStyle name="Input 3 7 2 23" xfId="37577"/>
    <cellStyle name="Input 3 7 2 3" xfId="11727"/>
    <cellStyle name="Input 3 7 2 3 2" xfId="29428"/>
    <cellStyle name="Input 3 7 2 3 3" xfId="34999"/>
    <cellStyle name="Input 3 7 2 3 4" xfId="40470"/>
    <cellStyle name="Input 3 7 2 4" xfId="12822"/>
    <cellStyle name="Input 3 7 2 4 2" xfId="29429"/>
    <cellStyle name="Input 3 7 2 4 3" xfId="35952"/>
    <cellStyle name="Input 3 7 2 4 4" xfId="41423"/>
    <cellStyle name="Input 3 7 2 5" xfId="6518"/>
    <cellStyle name="Input 3 7 2 5 2" xfId="36916"/>
    <cellStyle name="Input 3 7 2 5 3" xfId="42387"/>
    <cellStyle name="Input 3 7 2 6" xfId="14735"/>
    <cellStyle name="Input 3 7 2 7" xfId="15770"/>
    <cellStyle name="Input 3 7 2 8" xfId="16559"/>
    <cellStyle name="Input 3 7 2 9" xfId="17620"/>
    <cellStyle name="Input 3 8" xfId="3141"/>
    <cellStyle name="Input 3 8 2" xfId="5868"/>
    <cellStyle name="Input 3 8 2 10" xfId="18633"/>
    <cellStyle name="Input 3 8 2 11" xfId="19409"/>
    <cellStyle name="Input 3 8 2 12" xfId="20211"/>
    <cellStyle name="Input 3 8 2 13" xfId="21196"/>
    <cellStyle name="Input 3 8 2 14" xfId="22039"/>
    <cellStyle name="Input 3 8 2 15" xfId="22828"/>
    <cellStyle name="Input 3 8 2 16" xfId="23740"/>
    <cellStyle name="Input 3 8 2 17" xfId="24438"/>
    <cellStyle name="Input 3 8 2 18" xfId="25128"/>
    <cellStyle name="Input 3 8 2 19" xfId="25768"/>
    <cellStyle name="Input 3 8 2 2" xfId="10817"/>
    <cellStyle name="Input 3 8 2 2 2" xfId="29430"/>
    <cellStyle name="Input 3 8 2 2 3" xfId="34253"/>
    <cellStyle name="Input 3 8 2 2 4" xfId="39675"/>
    <cellStyle name="Input 3 8 2 20" xfId="26478"/>
    <cellStyle name="Input 3 8 2 21" xfId="27254"/>
    <cellStyle name="Input 3 8 2 22" xfId="32476"/>
    <cellStyle name="Input 3 8 2 23" xfId="37707"/>
    <cellStyle name="Input 3 8 2 3" xfId="11859"/>
    <cellStyle name="Input 3 8 2 3 2" xfId="29431"/>
    <cellStyle name="Input 3 8 2 3 3" xfId="35129"/>
    <cellStyle name="Input 3 8 2 3 4" xfId="40600"/>
    <cellStyle name="Input 3 8 2 4" xfId="12924"/>
    <cellStyle name="Input 3 8 2 4 2" xfId="29432"/>
    <cellStyle name="Input 3 8 2 4 3" xfId="36082"/>
    <cellStyle name="Input 3 8 2 4 4" xfId="41553"/>
    <cellStyle name="Input 3 8 2 5" xfId="8015"/>
    <cellStyle name="Input 3 8 2 5 2" xfId="36984"/>
    <cellStyle name="Input 3 8 2 5 3" xfId="42455"/>
    <cellStyle name="Input 3 8 2 6" xfId="14867"/>
    <cellStyle name="Input 3 8 2 7" xfId="15866"/>
    <cellStyle name="Input 3 8 2 8" xfId="16689"/>
    <cellStyle name="Input 3 8 2 9" xfId="17713"/>
    <cellStyle name="Input 3 9" xfId="3010"/>
    <cellStyle name="Input 3 9 2" xfId="5737"/>
    <cellStyle name="Input 3 9 2 10" xfId="18536"/>
    <cellStyle name="Input 3 9 2 11" xfId="19316"/>
    <cellStyle name="Input 3 9 2 12" xfId="20081"/>
    <cellStyle name="Input 3 9 2 13" xfId="21110"/>
    <cellStyle name="Input 3 9 2 14" xfId="21955"/>
    <cellStyle name="Input 3 9 2 15" xfId="22699"/>
    <cellStyle name="Input 3 9 2 16" xfId="23659"/>
    <cellStyle name="Input 3 9 2 17" xfId="24357"/>
    <cellStyle name="Input 3 9 2 18" xfId="25055"/>
    <cellStyle name="Input 3 9 2 19" xfId="25700"/>
    <cellStyle name="Input 3 9 2 2" xfId="10687"/>
    <cellStyle name="Input 3 9 2 2 2" xfId="29433"/>
    <cellStyle name="Input 3 9 2 2 3" xfId="34184"/>
    <cellStyle name="Input 3 9 2 2 4" xfId="39546"/>
    <cellStyle name="Input 3 9 2 20" xfId="26350"/>
    <cellStyle name="Input 3 9 2 21" xfId="27187"/>
    <cellStyle name="Input 3 9 2 22" xfId="32347"/>
    <cellStyle name="Input 3 9 2 23" xfId="37578"/>
    <cellStyle name="Input 3 9 2 3" xfId="11728"/>
    <cellStyle name="Input 3 9 2 3 2" xfId="29434"/>
    <cellStyle name="Input 3 9 2 3 3" xfId="35000"/>
    <cellStyle name="Input 3 9 2 3 4" xfId="40471"/>
    <cellStyle name="Input 3 9 2 4" xfId="12823"/>
    <cellStyle name="Input 3 9 2 4 2" xfId="29435"/>
    <cellStyle name="Input 3 9 2 4 3" xfId="35953"/>
    <cellStyle name="Input 3 9 2 4 4" xfId="41424"/>
    <cellStyle name="Input 3 9 2 5" xfId="7269"/>
    <cellStyle name="Input 3 9 2 5 2" xfId="36917"/>
    <cellStyle name="Input 3 9 2 5 3" xfId="42388"/>
    <cellStyle name="Input 3 9 2 6" xfId="14736"/>
    <cellStyle name="Input 3 9 2 7" xfId="15771"/>
    <cellStyle name="Input 3 9 2 8" xfId="16560"/>
    <cellStyle name="Input 3 9 2 9" xfId="17621"/>
    <cellStyle name="input 30" xfId="1540"/>
    <cellStyle name="input 30 2" xfId="4245"/>
    <cellStyle name="input 31" xfId="1541"/>
    <cellStyle name="input 31 2" xfId="4243"/>
    <cellStyle name="Input 32" xfId="1542"/>
    <cellStyle name="Input 32 2" xfId="1543"/>
    <cellStyle name="Input 32 2 2" xfId="4241"/>
    <cellStyle name="Input 32 3" xfId="4242"/>
    <cellStyle name="Input 33" xfId="1544"/>
    <cellStyle name="Input 33 2" xfId="4240"/>
    <cellStyle name="Input 34" xfId="1545"/>
    <cellStyle name="Input 34 2" xfId="4239"/>
    <cellStyle name="Input 35" xfId="1546"/>
    <cellStyle name="Input 35 2" xfId="4238"/>
    <cellStyle name="Input 36" xfId="1547"/>
    <cellStyle name="Input 36 2" xfId="4237"/>
    <cellStyle name="Input 37" xfId="1548"/>
    <cellStyle name="Input 37 2" xfId="1549"/>
    <cellStyle name="Input 37 2 2" xfId="4227"/>
    <cellStyle name="Input 37 3" xfId="1550"/>
    <cellStyle name="Input 37 3 2" xfId="4226"/>
    <cellStyle name="Input 37 4" xfId="4236"/>
    <cellStyle name="Input 38" xfId="1551"/>
    <cellStyle name="Input 38 2" xfId="2881"/>
    <cellStyle name="Input 38 2 2" xfId="5615"/>
    <cellStyle name="Input 38 2 2 10" xfId="18425"/>
    <cellStyle name="Input 38 2 2 11" xfId="19203"/>
    <cellStyle name="Input 38 2 2 12" xfId="19968"/>
    <cellStyle name="Input 38 2 2 13" xfId="21000"/>
    <cellStyle name="Input 38 2 2 14" xfId="21843"/>
    <cellStyle name="Input 38 2 2 15" xfId="22586"/>
    <cellStyle name="Input 38 2 2 16" xfId="23550"/>
    <cellStyle name="Input 38 2 2 17" xfId="24248"/>
    <cellStyle name="Input 38 2 2 18" xfId="24960"/>
    <cellStyle name="Input 38 2 2 19" xfId="25592"/>
    <cellStyle name="Input 38 2 2 2" xfId="10571"/>
    <cellStyle name="Input 38 2 2 2 2" xfId="29436"/>
    <cellStyle name="Input 38 2 2 2 3" xfId="34078"/>
    <cellStyle name="Input 38 2 2 2 4" xfId="39440"/>
    <cellStyle name="Input 38 2 2 20" xfId="26251"/>
    <cellStyle name="Input 38 2 2 21" xfId="27086"/>
    <cellStyle name="Input 38 2 2 22" xfId="32242"/>
    <cellStyle name="Input 38 2 2 23" xfId="37473"/>
    <cellStyle name="Input 38 2 2 3" xfId="11610"/>
    <cellStyle name="Input 38 2 2 3 2" xfId="29437"/>
    <cellStyle name="Input 38 2 2 3 3" xfId="34888"/>
    <cellStyle name="Input 38 2 2 3 4" xfId="40359"/>
    <cellStyle name="Input 38 2 2 4" xfId="12709"/>
    <cellStyle name="Input 38 2 2 4 2" xfId="29438"/>
    <cellStyle name="Input 38 2 2 4 3" xfId="35841"/>
    <cellStyle name="Input 38 2 2 4 4" xfId="41312"/>
    <cellStyle name="Input 38 2 2 5" xfId="14059"/>
    <cellStyle name="Input 38 2 2 5 2" xfId="36808"/>
    <cellStyle name="Input 38 2 2 5 3" xfId="42279"/>
    <cellStyle name="Input 38 2 2 6" xfId="14624"/>
    <cellStyle name="Input 38 2 2 7" xfId="15656"/>
    <cellStyle name="Input 38 2 2 8" xfId="16445"/>
    <cellStyle name="Input 38 2 2 9" xfId="17508"/>
    <cellStyle name="Input 38 2 3" xfId="29439"/>
    <cellStyle name="Input 38 2 3 2" xfId="29440"/>
    <cellStyle name="Input 38 2 3 3" xfId="38557"/>
    <cellStyle name="Input 38 3" xfId="3008"/>
    <cellStyle name="Input 38 3 2" xfId="5735"/>
    <cellStyle name="Input 38 3 2 10" xfId="18534"/>
    <cellStyle name="Input 38 3 2 11" xfId="19314"/>
    <cellStyle name="Input 38 3 2 12" xfId="20079"/>
    <cellStyle name="Input 38 3 2 13" xfId="21108"/>
    <cellStyle name="Input 38 3 2 14" xfId="21953"/>
    <cellStyle name="Input 38 3 2 15" xfId="22697"/>
    <cellStyle name="Input 38 3 2 16" xfId="23657"/>
    <cellStyle name="Input 38 3 2 17" xfId="24355"/>
    <cellStyle name="Input 38 3 2 18" xfId="25053"/>
    <cellStyle name="Input 38 3 2 19" xfId="25698"/>
    <cellStyle name="Input 38 3 2 2" xfId="10685"/>
    <cellStyle name="Input 38 3 2 2 2" xfId="29441"/>
    <cellStyle name="Input 38 3 2 2 3" xfId="34182"/>
    <cellStyle name="Input 38 3 2 2 4" xfId="39544"/>
    <cellStyle name="Input 38 3 2 20" xfId="26348"/>
    <cellStyle name="Input 38 3 2 21" xfId="27185"/>
    <cellStyle name="Input 38 3 2 22" xfId="32345"/>
    <cellStyle name="Input 38 3 2 23" xfId="37576"/>
    <cellStyle name="Input 38 3 2 3" xfId="11726"/>
    <cellStyle name="Input 38 3 2 3 2" xfId="29442"/>
    <cellStyle name="Input 38 3 2 3 3" xfId="34998"/>
    <cellStyle name="Input 38 3 2 3 4" xfId="40469"/>
    <cellStyle name="Input 38 3 2 4" xfId="12821"/>
    <cellStyle name="Input 38 3 2 4 2" xfId="29443"/>
    <cellStyle name="Input 38 3 2 4 3" xfId="35951"/>
    <cellStyle name="Input 38 3 2 4 4" xfId="41422"/>
    <cellStyle name="Input 38 3 2 5" xfId="10250"/>
    <cellStyle name="Input 38 3 2 5 2" xfId="36915"/>
    <cellStyle name="Input 38 3 2 5 3" xfId="42386"/>
    <cellStyle name="Input 38 3 2 6" xfId="14734"/>
    <cellStyle name="Input 38 3 2 7" xfId="15769"/>
    <cellStyle name="Input 38 3 2 8" xfId="16558"/>
    <cellStyle name="Input 38 3 2 9" xfId="17619"/>
    <cellStyle name="Input 38 4" xfId="4473"/>
    <cellStyle name="Input 38 4 10" xfId="13286"/>
    <cellStyle name="Input 38 4 11" xfId="8107"/>
    <cellStyle name="Input 38 4 12" xfId="15485"/>
    <cellStyle name="Input 38 4 13" xfId="9153"/>
    <cellStyle name="Input 38 4 14" xfId="8296"/>
    <cellStyle name="Input 38 4 15" xfId="13649"/>
    <cellStyle name="Input 38 4 16" xfId="13566"/>
    <cellStyle name="Input 38 4 17" xfId="16037"/>
    <cellStyle name="Input 38 4 18" xfId="8173"/>
    <cellStyle name="Input 38 4 19" xfId="23902"/>
    <cellStyle name="Input 38 4 2" xfId="6210"/>
    <cellStyle name="Input 38 4 2 10" xfId="18921"/>
    <cellStyle name="Input 38 4 2 11" xfId="19692"/>
    <cellStyle name="Input 38 4 2 12" xfId="20517"/>
    <cellStyle name="Input 38 4 2 13" xfId="21499"/>
    <cellStyle name="Input 38 4 2 14" xfId="22306"/>
    <cellStyle name="Input 38 4 2 15" xfId="23124"/>
    <cellStyle name="Input 38 4 2 16" xfId="24004"/>
    <cellStyle name="Input 38 4 2 17" xfId="24706"/>
    <cellStyle name="Input 38 4 2 18" xfId="25374"/>
    <cellStyle name="Input 38 4 2 19" xfId="26023"/>
    <cellStyle name="Input 38 4 2 2" xfId="11146"/>
    <cellStyle name="Input 38 4 2 2 2" xfId="29444"/>
    <cellStyle name="Input 38 4 2 2 3" xfId="34497"/>
    <cellStyle name="Input 38 4 2 2 4" xfId="39950"/>
    <cellStyle name="Input 38 4 2 20" xfId="26750"/>
    <cellStyle name="Input 38 4 2 21" xfId="27477"/>
    <cellStyle name="Input 38 4 2 22" xfId="32748"/>
    <cellStyle name="Input 38 4 2 23" xfId="37977"/>
    <cellStyle name="Input 38 4 2 3" xfId="12179"/>
    <cellStyle name="Input 38 4 2 3 2" xfId="29445"/>
    <cellStyle name="Input 38 4 2 3 3" xfId="35421"/>
    <cellStyle name="Input 38 4 2 3 4" xfId="40892"/>
    <cellStyle name="Input 38 4 2 4" xfId="13223"/>
    <cellStyle name="Input 38 4 2 4 2" xfId="29446"/>
    <cellStyle name="Input 38 4 2 4 3" xfId="36406"/>
    <cellStyle name="Input 38 4 2 4 4" xfId="41877"/>
    <cellStyle name="Input 38 4 2 5" xfId="14232"/>
    <cellStyle name="Input 38 4 2 5 2" xfId="37258"/>
    <cellStyle name="Input 38 4 2 5 3" xfId="42729"/>
    <cellStyle name="Input 38 4 2 6" xfId="15179"/>
    <cellStyle name="Input 38 4 2 7" xfId="16168"/>
    <cellStyle name="Input 38 4 2 8" xfId="17010"/>
    <cellStyle name="Input 38 4 2 9" xfId="18027"/>
    <cellStyle name="Input 38 4 20" xfId="7695"/>
    <cellStyle name="Input 38 4 21" xfId="25282"/>
    <cellStyle name="Input 38 4 22" xfId="17146"/>
    <cellStyle name="Input 38 4 23" xfId="15460"/>
    <cellStyle name="Input 38 4 24" xfId="31740"/>
    <cellStyle name="Input 38 4 25" xfId="32794"/>
    <cellStyle name="Input 38 4 3" xfId="9637"/>
    <cellStyle name="Input 38 4 3 2" xfId="29447"/>
    <cellStyle name="Input 38 4 3 3" xfId="33608"/>
    <cellStyle name="Input 38 4 3 4" xfId="38954"/>
    <cellStyle name="Input 38 4 4" xfId="9902"/>
    <cellStyle name="Input 38 4 4 2" xfId="29448"/>
    <cellStyle name="Input 38 4 4 3" xfId="33726"/>
    <cellStyle name="Input 38 4 4 4" xfId="39072"/>
    <cellStyle name="Input 38 4 5" xfId="10034"/>
    <cellStyle name="Input 38 4 5 2" xfId="29449"/>
    <cellStyle name="Input 38 4 5 3" xfId="33347"/>
    <cellStyle name="Input 38 4 5 4" xfId="38693"/>
    <cellStyle name="Input 38 4 6" xfId="12605"/>
    <cellStyle name="Input 38 4 6 2" xfId="35666"/>
    <cellStyle name="Input 38 4 6 3" xfId="41137"/>
    <cellStyle name="Input 38 4 7" xfId="13535"/>
    <cellStyle name="Input 38 4 8" xfId="13749"/>
    <cellStyle name="Input 38 4 9" xfId="12421"/>
    <cellStyle name="Input 38 5" xfId="4225"/>
    <cellStyle name="Input 38 5 10" xfId="6838"/>
    <cellStyle name="Input 38 5 11" xfId="17032"/>
    <cellStyle name="Input 38 5 12" xfId="9793"/>
    <cellStyle name="Input 38 5 13" xfId="8827"/>
    <cellStyle name="Input 38 5 14" xfId="8696"/>
    <cellStyle name="Input 38 5 15" xfId="17197"/>
    <cellStyle name="Input 38 5 16" xfId="12300"/>
    <cellStyle name="Input 38 5 17" xfId="8305"/>
    <cellStyle name="Input 38 5 18" xfId="6439"/>
    <cellStyle name="Input 38 5 19" xfId="8160"/>
    <cellStyle name="Input 38 5 2" xfId="6132"/>
    <cellStyle name="Input 38 5 2 10" xfId="18864"/>
    <cellStyle name="Input 38 5 2 11" xfId="19638"/>
    <cellStyle name="Input 38 5 2 12" xfId="20456"/>
    <cellStyle name="Input 38 5 2 13" xfId="21421"/>
    <cellStyle name="Input 38 5 2 14" xfId="22258"/>
    <cellStyle name="Input 38 5 2 15" xfId="23070"/>
    <cellStyle name="Input 38 5 2 16" xfId="23950"/>
    <cellStyle name="Input 38 5 2 17" xfId="24649"/>
    <cellStyle name="Input 38 5 2 18" xfId="25327"/>
    <cellStyle name="Input 38 5 2 19" xfId="25978"/>
    <cellStyle name="Input 38 5 2 2" xfId="11076"/>
    <cellStyle name="Input 38 5 2 2 2" xfId="29450"/>
    <cellStyle name="Input 38 5 2 2 3" xfId="34451"/>
    <cellStyle name="Input 38 5 2 2 4" xfId="39904"/>
    <cellStyle name="Input 38 5 2 20" xfId="26707"/>
    <cellStyle name="Input 38 5 2 21" xfId="27434"/>
    <cellStyle name="Input 38 5 2 22" xfId="32705"/>
    <cellStyle name="Input 38 5 2 23" xfId="37934"/>
    <cellStyle name="Input 38 5 2 3" xfId="12114"/>
    <cellStyle name="Input 38 5 2 3 2" xfId="29451"/>
    <cellStyle name="Input 38 5 2 3 3" xfId="35372"/>
    <cellStyle name="Input 38 5 2 3 4" xfId="40843"/>
    <cellStyle name="Input 38 5 2 4" xfId="13161"/>
    <cellStyle name="Input 38 5 2 4 2" xfId="29452"/>
    <cellStyle name="Input 38 5 2 4 3" xfId="36330"/>
    <cellStyle name="Input 38 5 2 4 4" xfId="41801"/>
    <cellStyle name="Input 38 5 2 5" xfId="14169"/>
    <cellStyle name="Input 38 5 2 5 2" xfId="37180"/>
    <cellStyle name="Input 38 5 2 5 3" xfId="42651"/>
    <cellStyle name="Input 38 5 2 6" xfId="15117"/>
    <cellStyle name="Input 38 5 2 7" xfId="16107"/>
    <cellStyle name="Input 38 5 2 8" xfId="16947"/>
    <cellStyle name="Input 38 5 2 9" xfId="17949"/>
    <cellStyle name="Input 38 5 20" xfId="21566"/>
    <cellStyle name="Input 38 5 21" xfId="9218"/>
    <cellStyle name="Input 38 5 22" xfId="23716"/>
    <cellStyle name="Input 38 5 23" xfId="26148"/>
    <cellStyle name="Input 38 5 24" xfId="31626"/>
    <cellStyle name="Input 38 5 25" xfId="31517"/>
    <cellStyle name="Input 38 5 3" xfId="9446"/>
    <cellStyle name="Input 38 5 3 2" xfId="29453"/>
    <cellStyle name="Input 38 5 3 3" xfId="33517"/>
    <cellStyle name="Input 38 5 3 4" xfId="38863"/>
    <cellStyle name="Input 38 5 4" xfId="8883"/>
    <cellStyle name="Input 38 5 4 2" xfId="29454"/>
    <cellStyle name="Input 38 5 4 3" xfId="33678"/>
    <cellStyle name="Input 38 5 4 4" xfId="39024"/>
    <cellStyle name="Input 38 5 5" xfId="7379"/>
    <cellStyle name="Input 38 5 5 2" xfId="29455"/>
    <cellStyle name="Input 38 5 5 3" xfId="32950"/>
    <cellStyle name="Input 38 5 5 4" xfId="38168"/>
    <cellStyle name="Input 38 5 6" xfId="9201"/>
    <cellStyle name="Input 38 5 6 2" xfId="33849"/>
    <cellStyle name="Input 38 5 6 3" xfId="39195"/>
    <cellStyle name="Input 38 5 7" xfId="8136"/>
    <cellStyle name="Input 38 5 8" xfId="9571"/>
    <cellStyle name="Input 38 5 9" xfId="11918"/>
    <cellStyle name="Input 38 6" xfId="5317"/>
    <cellStyle name="Input 38 6 10" xfId="7364"/>
    <cellStyle name="Input 38 6 11" xfId="9277"/>
    <cellStyle name="Input 38 6 12" xfId="6664"/>
    <cellStyle name="Input 38 6 13" xfId="20768"/>
    <cellStyle name="Input 38 6 14" xfId="13111"/>
    <cellStyle name="Input 38 6 15" xfId="6625"/>
    <cellStyle name="Input 38 6 16" xfId="23340"/>
    <cellStyle name="Input 38 6 17" xfId="9048"/>
    <cellStyle name="Input 38 6 18" xfId="18798"/>
    <cellStyle name="Input 38 6 19" xfId="21050"/>
    <cellStyle name="Input 38 6 2" xfId="10302"/>
    <cellStyle name="Input 38 6 2 2" xfId="29456"/>
    <cellStyle name="Input 38 6 2 3" xfId="33887"/>
    <cellStyle name="Input 38 6 2 4" xfId="39233"/>
    <cellStyle name="Input 38 6 20" xfId="7845"/>
    <cellStyle name="Input 38 6 21" xfId="26916"/>
    <cellStyle name="Input 38 6 22" xfId="32037"/>
    <cellStyle name="Input 38 6 23" xfId="31349"/>
    <cellStyle name="Input 38 6 3" xfId="11350"/>
    <cellStyle name="Input 38 6 3 2" xfId="29457"/>
    <cellStyle name="Input 38 6 3 3" xfId="34679"/>
    <cellStyle name="Input 38 6 3 4" xfId="40150"/>
    <cellStyle name="Input 38 6 4" xfId="12448"/>
    <cellStyle name="Input 38 6 4 2" xfId="29458"/>
    <cellStyle name="Input 38 6 4 3" xfId="35625"/>
    <cellStyle name="Input 38 6 4 4" xfId="41096"/>
    <cellStyle name="Input 38 6 5" xfId="10370"/>
    <cellStyle name="Input 38 6 5 2" xfId="36615"/>
    <cellStyle name="Input 38 6 5 3" xfId="42086"/>
    <cellStyle name="Input 38 6 6" xfId="7860"/>
    <cellStyle name="Input 38 6 7" xfId="15418"/>
    <cellStyle name="Input 38 6 8" xfId="14489"/>
    <cellStyle name="Input 38 6 9" xfId="17253"/>
    <cellStyle name="Input 39" xfId="1552"/>
    <cellStyle name="Input 39 2" xfId="1553"/>
    <cellStyle name="Input 39 2 2" xfId="4223"/>
    <cellStyle name="Input 39 3" xfId="1554"/>
    <cellStyle name="Input 39 3 2" xfId="4222"/>
    <cellStyle name="Input 39 4" xfId="4224"/>
    <cellStyle name="Input 4" xfId="1555"/>
    <cellStyle name="Input 4 10" xfId="2925"/>
    <cellStyle name="Input 4 10 2" xfId="5655"/>
    <cellStyle name="Input 4 10 2 10" xfId="18463"/>
    <cellStyle name="Input 4 10 2 11" xfId="19241"/>
    <cellStyle name="Input 4 10 2 12" xfId="20006"/>
    <cellStyle name="Input 4 10 2 13" xfId="21038"/>
    <cellStyle name="Input 4 10 2 14" xfId="21880"/>
    <cellStyle name="Input 4 10 2 15" xfId="22624"/>
    <cellStyle name="Input 4 10 2 16" xfId="23588"/>
    <cellStyle name="Input 4 10 2 17" xfId="24285"/>
    <cellStyle name="Input 4 10 2 18" xfId="24993"/>
    <cellStyle name="Input 4 10 2 19" xfId="25629"/>
    <cellStyle name="Input 4 10 2 2" xfId="10610"/>
    <cellStyle name="Input 4 10 2 2 2" xfId="29459"/>
    <cellStyle name="Input 4 10 2 2 3" xfId="34115"/>
    <cellStyle name="Input 4 10 2 2 4" xfId="39477"/>
    <cellStyle name="Input 4 10 2 20" xfId="26288"/>
    <cellStyle name="Input 4 10 2 21" xfId="27123"/>
    <cellStyle name="Input 4 10 2 22" xfId="32279"/>
    <cellStyle name="Input 4 10 2 23" xfId="37510"/>
    <cellStyle name="Input 4 10 2 3" xfId="11649"/>
    <cellStyle name="Input 4 10 2 3 2" xfId="29460"/>
    <cellStyle name="Input 4 10 2 3 3" xfId="34925"/>
    <cellStyle name="Input 4 10 2 3 4" xfId="40396"/>
    <cellStyle name="Input 4 10 2 4" xfId="12747"/>
    <cellStyle name="Input 4 10 2 4 2" xfId="29461"/>
    <cellStyle name="Input 4 10 2 4 3" xfId="35878"/>
    <cellStyle name="Input 4 10 2 4 4" xfId="41349"/>
    <cellStyle name="Input 4 10 2 5" xfId="7532"/>
    <cellStyle name="Input 4 10 2 5 2" xfId="36845"/>
    <cellStyle name="Input 4 10 2 5 3" xfId="42316"/>
    <cellStyle name="Input 4 10 2 6" xfId="14663"/>
    <cellStyle name="Input 4 10 2 7" xfId="15695"/>
    <cellStyle name="Input 4 10 2 8" xfId="16483"/>
    <cellStyle name="Input 4 10 2 9" xfId="17547"/>
    <cellStyle name="Input 4 11" xfId="4477"/>
    <cellStyle name="Input 4 11 10" xfId="8131"/>
    <cellStyle name="Input 4 11 11" xfId="11108"/>
    <cellStyle name="Input 4 11 12" xfId="7090"/>
    <cellStyle name="Input 4 11 13" xfId="14391"/>
    <cellStyle name="Input 4 11 14" xfId="8509"/>
    <cellStyle name="Input 4 11 15" xfId="6709"/>
    <cellStyle name="Input 4 11 16" xfId="9833"/>
    <cellStyle name="Input 4 11 17" xfId="13333"/>
    <cellStyle name="Input 4 11 18" xfId="15709"/>
    <cellStyle name="Input 4 11 19" xfId="15474"/>
    <cellStyle name="Input 4 11 2" xfId="6211"/>
    <cellStyle name="Input 4 11 2 10" xfId="18922"/>
    <cellStyle name="Input 4 11 2 11" xfId="19693"/>
    <cellStyle name="Input 4 11 2 12" xfId="20518"/>
    <cellStyle name="Input 4 11 2 13" xfId="21500"/>
    <cellStyle name="Input 4 11 2 14" xfId="22307"/>
    <cellStyle name="Input 4 11 2 15" xfId="23125"/>
    <cellStyle name="Input 4 11 2 16" xfId="24005"/>
    <cellStyle name="Input 4 11 2 17" xfId="24707"/>
    <cellStyle name="Input 4 11 2 18" xfId="25375"/>
    <cellStyle name="Input 4 11 2 19" xfId="26024"/>
    <cellStyle name="Input 4 11 2 2" xfId="11147"/>
    <cellStyle name="Input 4 11 2 2 2" xfId="29462"/>
    <cellStyle name="Input 4 11 2 2 3" xfId="34498"/>
    <cellStyle name="Input 4 11 2 2 4" xfId="39951"/>
    <cellStyle name="Input 4 11 2 20" xfId="26751"/>
    <cellStyle name="Input 4 11 2 21" xfId="27478"/>
    <cellStyle name="Input 4 11 2 22" xfId="32749"/>
    <cellStyle name="Input 4 11 2 23" xfId="37978"/>
    <cellStyle name="Input 4 11 2 3" xfId="12180"/>
    <cellStyle name="Input 4 11 2 3 2" xfId="29463"/>
    <cellStyle name="Input 4 11 2 3 3" xfId="35422"/>
    <cellStyle name="Input 4 11 2 3 4" xfId="40893"/>
    <cellStyle name="Input 4 11 2 4" xfId="13224"/>
    <cellStyle name="Input 4 11 2 4 2" xfId="29464"/>
    <cellStyle name="Input 4 11 2 4 3" xfId="36407"/>
    <cellStyle name="Input 4 11 2 4 4" xfId="41878"/>
    <cellStyle name="Input 4 11 2 5" xfId="14233"/>
    <cellStyle name="Input 4 11 2 5 2" xfId="37259"/>
    <cellStyle name="Input 4 11 2 5 3" xfId="42730"/>
    <cellStyle name="Input 4 11 2 6" xfId="15180"/>
    <cellStyle name="Input 4 11 2 7" xfId="16169"/>
    <cellStyle name="Input 4 11 2 8" xfId="17011"/>
    <cellStyle name="Input 4 11 2 9" xfId="18028"/>
    <cellStyle name="Input 4 11 20" xfId="8248"/>
    <cellStyle name="Input 4 11 21" xfId="24857"/>
    <cellStyle name="Input 4 11 22" xfId="25474"/>
    <cellStyle name="Input 4 11 23" xfId="26080"/>
    <cellStyle name="Input 4 11 24" xfId="31742"/>
    <cellStyle name="Input 4 11 25" xfId="32138"/>
    <cellStyle name="Input 4 11 3" xfId="9639"/>
    <cellStyle name="Input 4 11 3 2" xfId="29465"/>
    <cellStyle name="Input 4 11 3 3" xfId="33609"/>
    <cellStyle name="Input 4 11 3 4" xfId="38955"/>
    <cellStyle name="Input 4 11 4" xfId="6823"/>
    <cellStyle name="Input 4 11 4 2" xfId="29466"/>
    <cellStyle name="Input 4 11 4 3" xfId="33724"/>
    <cellStyle name="Input 4 11 4 4" xfId="39070"/>
    <cellStyle name="Input 4 11 5" xfId="6696"/>
    <cellStyle name="Input 4 11 5 2" xfId="29467"/>
    <cellStyle name="Input 4 11 5 3" xfId="34390"/>
    <cellStyle name="Input 4 11 5 4" xfId="39843"/>
    <cellStyle name="Input 4 11 6" xfId="13245"/>
    <cellStyle name="Input 4 11 6 2" xfId="33162"/>
    <cellStyle name="Input 4 11 6 3" xfId="38380"/>
    <cellStyle name="Input 4 11 7" xfId="8519"/>
    <cellStyle name="Input 4 11 8" xfId="10329"/>
    <cellStyle name="Input 4 11 9" xfId="7477"/>
    <cellStyle name="Input 4 12" xfId="4221"/>
    <cellStyle name="Input 4 12 10" xfId="13549"/>
    <cellStyle name="Input 4 12 11" xfId="8026"/>
    <cellStyle name="Input 4 12 12" xfId="9632"/>
    <cellStyle name="Input 4 12 13" xfId="13606"/>
    <cellStyle name="Input 4 12 14" xfId="7785"/>
    <cellStyle name="Input 4 12 15" xfId="8417"/>
    <cellStyle name="Input 4 12 16" xfId="18630"/>
    <cellStyle name="Input 4 12 17" xfId="13263"/>
    <cellStyle name="Input 4 12 18" xfId="20735"/>
    <cellStyle name="Input 4 12 19" xfId="16984"/>
    <cellStyle name="Input 4 12 2" xfId="6131"/>
    <cellStyle name="Input 4 12 2 10" xfId="18863"/>
    <cellStyle name="Input 4 12 2 11" xfId="19637"/>
    <cellStyle name="Input 4 12 2 12" xfId="20455"/>
    <cellStyle name="Input 4 12 2 13" xfId="21420"/>
    <cellStyle name="Input 4 12 2 14" xfId="22257"/>
    <cellStyle name="Input 4 12 2 15" xfId="23069"/>
    <cellStyle name="Input 4 12 2 16" xfId="23949"/>
    <cellStyle name="Input 4 12 2 17" xfId="24648"/>
    <cellStyle name="Input 4 12 2 18" xfId="25326"/>
    <cellStyle name="Input 4 12 2 19" xfId="25977"/>
    <cellStyle name="Input 4 12 2 2" xfId="11075"/>
    <cellStyle name="Input 4 12 2 2 2" xfId="29468"/>
    <cellStyle name="Input 4 12 2 2 3" xfId="34450"/>
    <cellStyle name="Input 4 12 2 2 4" xfId="39903"/>
    <cellStyle name="Input 4 12 2 20" xfId="26706"/>
    <cellStyle name="Input 4 12 2 21" xfId="27433"/>
    <cellStyle name="Input 4 12 2 22" xfId="32704"/>
    <cellStyle name="Input 4 12 2 23" xfId="37933"/>
    <cellStyle name="Input 4 12 2 3" xfId="12113"/>
    <cellStyle name="Input 4 12 2 3 2" xfId="29469"/>
    <cellStyle name="Input 4 12 2 3 3" xfId="35371"/>
    <cellStyle name="Input 4 12 2 3 4" xfId="40842"/>
    <cellStyle name="Input 4 12 2 4" xfId="13160"/>
    <cellStyle name="Input 4 12 2 4 2" xfId="29470"/>
    <cellStyle name="Input 4 12 2 4 3" xfId="36329"/>
    <cellStyle name="Input 4 12 2 4 4" xfId="41800"/>
    <cellStyle name="Input 4 12 2 5" xfId="14168"/>
    <cellStyle name="Input 4 12 2 5 2" xfId="37179"/>
    <cellStyle name="Input 4 12 2 5 3" xfId="42650"/>
    <cellStyle name="Input 4 12 2 6" xfId="15116"/>
    <cellStyle name="Input 4 12 2 7" xfId="16106"/>
    <cellStyle name="Input 4 12 2 8" xfId="16946"/>
    <cellStyle name="Input 4 12 2 9" xfId="17948"/>
    <cellStyle name="Input 4 12 20" xfId="20392"/>
    <cellStyle name="Input 4 12 21" xfId="13611"/>
    <cellStyle name="Input 4 12 22" xfId="15736"/>
    <cellStyle name="Input 4 12 23" xfId="26658"/>
    <cellStyle name="Input 4 12 24" xfId="31625"/>
    <cellStyle name="Input 4 12 25" xfId="31450"/>
    <cellStyle name="Input 4 12 3" xfId="9442"/>
    <cellStyle name="Input 4 12 3 2" xfId="29471"/>
    <cellStyle name="Input 4 12 3 3" xfId="33516"/>
    <cellStyle name="Input 4 12 3 4" xfId="38862"/>
    <cellStyle name="Input 4 12 4" xfId="8733"/>
    <cellStyle name="Input 4 12 4 2" xfId="29472"/>
    <cellStyle name="Input 4 12 4 3" xfId="33039"/>
    <cellStyle name="Input 4 12 4 4" xfId="38257"/>
    <cellStyle name="Input 4 12 5" xfId="7392"/>
    <cellStyle name="Input 4 12 5 2" xfId="29473"/>
    <cellStyle name="Input 4 12 5 3" xfId="33221"/>
    <cellStyle name="Input 4 12 5 4" xfId="38439"/>
    <cellStyle name="Input 4 12 6" xfId="8497"/>
    <cellStyle name="Input 4 12 6 2" xfId="33544"/>
    <cellStyle name="Input 4 12 6 3" xfId="38890"/>
    <cellStyle name="Input 4 12 7" xfId="9059"/>
    <cellStyle name="Input 4 12 8" xfId="8087"/>
    <cellStyle name="Input 4 12 9" xfId="14517"/>
    <cellStyle name="Input 4 13" xfId="5318"/>
    <cellStyle name="Input 4 13 10" xfId="17141"/>
    <cellStyle name="Input 4 13 11" xfId="17861"/>
    <cellStyle name="Input 4 13 12" xfId="14127"/>
    <cellStyle name="Input 4 13 13" xfId="20769"/>
    <cellStyle name="Input 4 13 14" xfId="7344"/>
    <cellStyle name="Input 4 13 15" xfId="6990"/>
    <cellStyle name="Input 4 13 16" xfId="23341"/>
    <cellStyle name="Input 4 13 17" xfId="22403"/>
    <cellStyle name="Input 4 13 18" xfId="13750"/>
    <cellStyle name="Input 4 13 19" xfId="23322"/>
    <cellStyle name="Input 4 13 2" xfId="10303"/>
    <cellStyle name="Input 4 13 2 2" xfId="29474"/>
    <cellStyle name="Input 4 13 2 3" xfId="33888"/>
    <cellStyle name="Input 4 13 2 4" xfId="39234"/>
    <cellStyle name="Input 4 13 20" xfId="24806"/>
    <cellStyle name="Input 4 13 21" xfId="26917"/>
    <cellStyle name="Input 4 13 22" xfId="32038"/>
    <cellStyle name="Input 4 13 23" xfId="31348"/>
    <cellStyle name="Input 4 13 3" xfId="11351"/>
    <cellStyle name="Input 4 13 3 2" xfId="29475"/>
    <cellStyle name="Input 4 13 3 3" xfId="34680"/>
    <cellStyle name="Input 4 13 3 4" xfId="40151"/>
    <cellStyle name="Input 4 13 4" xfId="12449"/>
    <cellStyle name="Input 4 13 4 2" xfId="29476"/>
    <cellStyle name="Input 4 13 4 3" xfId="35626"/>
    <cellStyle name="Input 4 13 4 4" xfId="41097"/>
    <cellStyle name="Input 4 13 5" xfId="9936"/>
    <cellStyle name="Input 4 13 5 2" xfId="36616"/>
    <cellStyle name="Input 4 13 5 3" xfId="42087"/>
    <cellStyle name="Input 4 13 6" xfId="8375"/>
    <cellStyle name="Input 4 13 7" xfId="15419"/>
    <cellStyle name="Input 4 13 8" xfId="10612"/>
    <cellStyle name="Input 4 13 9" xfId="17254"/>
    <cellStyle name="input 4 2" xfId="1556"/>
    <cellStyle name="input 4 2 2" xfId="4220"/>
    <cellStyle name="Input 4 3" xfId="2882"/>
    <cellStyle name="Input 4 3 2" xfId="5616"/>
    <cellStyle name="Input 4 3 2 10" xfId="18426"/>
    <cellStyle name="Input 4 3 2 11" xfId="19204"/>
    <cellStyle name="Input 4 3 2 12" xfId="19969"/>
    <cellStyle name="Input 4 3 2 13" xfId="21001"/>
    <cellStyle name="Input 4 3 2 14" xfId="21844"/>
    <cellStyle name="Input 4 3 2 15" xfId="22587"/>
    <cellStyle name="Input 4 3 2 16" xfId="23551"/>
    <cellStyle name="Input 4 3 2 17" xfId="24249"/>
    <cellStyle name="Input 4 3 2 18" xfId="24961"/>
    <cellStyle name="Input 4 3 2 19" xfId="25593"/>
    <cellStyle name="Input 4 3 2 2" xfId="10572"/>
    <cellStyle name="Input 4 3 2 2 2" xfId="29477"/>
    <cellStyle name="Input 4 3 2 2 3" xfId="34079"/>
    <cellStyle name="Input 4 3 2 2 4" xfId="39441"/>
    <cellStyle name="Input 4 3 2 20" xfId="26252"/>
    <cellStyle name="Input 4 3 2 21" xfId="27087"/>
    <cellStyle name="Input 4 3 2 22" xfId="32243"/>
    <cellStyle name="Input 4 3 2 23" xfId="37474"/>
    <cellStyle name="Input 4 3 2 3" xfId="11611"/>
    <cellStyle name="Input 4 3 2 3 2" xfId="29478"/>
    <cellStyle name="Input 4 3 2 3 3" xfId="34889"/>
    <cellStyle name="Input 4 3 2 3 4" xfId="40360"/>
    <cellStyle name="Input 4 3 2 4" xfId="12710"/>
    <cellStyle name="Input 4 3 2 4 2" xfId="29479"/>
    <cellStyle name="Input 4 3 2 4 3" xfId="35842"/>
    <cellStyle name="Input 4 3 2 4 4" xfId="41313"/>
    <cellStyle name="Input 4 3 2 5" xfId="7536"/>
    <cellStyle name="Input 4 3 2 5 2" xfId="36809"/>
    <cellStyle name="Input 4 3 2 5 3" xfId="42280"/>
    <cellStyle name="Input 4 3 2 6" xfId="14625"/>
    <cellStyle name="Input 4 3 2 7" xfId="15657"/>
    <cellStyle name="Input 4 3 2 8" xfId="16446"/>
    <cellStyle name="Input 4 3 2 9" xfId="17509"/>
    <cellStyle name="Input 4 3 3" xfId="29480"/>
    <cellStyle name="Input 4 3 3 2" xfId="29481"/>
    <cellStyle name="Input 4 3 3 3" xfId="38558"/>
    <cellStyle name="Input 4 4" xfId="3183"/>
    <cellStyle name="Input 4 4 2" xfId="5910"/>
    <cellStyle name="Input 4 4 2 10" xfId="18667"/>
    <cellStyle name="Input 4 4 2 11" xfId="19447"/>
    <cellStyle name="Input 4 4 2 12" xfId="20253"/>
    <cellStyle name="Input 4 4 2 13" xfId="21233"/>
    <cellStyle name="Input 4 4 2 14" xfId="22074"/>
    <cellStyle name="Input 4 4 2 15" xfId="22870"/>
    <cellStyle name="Input 4 4 2 16" xfId="23777"/>
    <cellStyle name="Input 4 4 2 17" xfId="24472"/>
    <cellStyle name="Input 4 4 2 18" xfId="25159"/>
    <cellStyle name="Input 4 4 2 19" xfId="25801"/>
    <cellStyle name="Input 4 4 2 2" xfId="10859"/>
    <cellStyle name="Input 4 4 2 2 2" xfId="29482"/>
    <cellStyle name="Input 4 4 2 2 3" xfId="34283"/>
    <cellStyle name="Input 4 4 2 2 4" xfId="39717"/>
    <cellStyle name="Input 4 4 2 20" xfId="26520"/>
    <cellStyle name="Input 4 4 2 21" xfId="27284"/>
    <cellStyle name="Input 4 4 2 22" xfId="32518"/>
    <cellStyle name="Input 4 4 2 23" xfId="37749"/>
    <cellStyle name="Input 4 4 2 3" xfId="11901"/>
    <cellStyle name="Input 4 4 2 3 2" xfId="29483"/>
    <cellStyle name="Input 4 4 2 3 3" xfId="35171"/>
    <cellStyle name="Input 4 4 2 3 4" xfId="40642"/>
    <cellStyle name="Input 4 4 2 4" xfId="12962"/>
    <cellStyle name="Input 4 4 2 4 2" xfId="29484"/>
    <cellStyle name="Input 4 4 2 4 3" xfId="36124"/>
    <cellStyle name="Input 4 4 2 4 4" xfId="41595"/>
    <cellStyle name="Input 4 4 2 5" xfId="6870"/>
    <cellStyle name="Input 4 4 2 5 2" xfId="37014"/>
    <cellStyle name="Input 4 4 2 5 3" xfId="42485"/>
    <cellStyle name="Input 4 4 2 6" xfId="14909"/>
    <cellStyle name="Input 4 4 2 7" xfId="15906"/>
    <cellStyle name="Input 4 4 2 8" xfId="16731"/>
    <cellStyle name="Input 4 4 2 9" xfId="17749"/>
    <cellStyle name="Input 4 4 3" xfId="29485"/>
    <cellStyle name="Input 4 4 3 2" xfId="29486"/>
    <cellStyle name="Input 4 4 3 3" xfId="38670"/>
    <cellStyle name="Input 4 5" xfId="3007"/>
    <cellStyle name="Input 4 5 2" xfId="5734"/>
    <cellStyle name="Input 4 5 2 10" xfId="18533"/>
    <cellStyle name="Input 4 5 2 11" xfId="19313"/>
    <cellStyle name="Input 4 5 2 12" xfId="20078"/>
    <cellStyle name="Input 4 5 2 13" xfId="21107"/>
    <cellStyle name="Input 4 5 2 14" xfId="21952"/>
    <cellStyle name="Input 4 5 2 15" xfId="22696"/>
    <cellStyle name="Input 4 5 2 16" xfId="23656"/>
    <cellStyle name="Input 4 5 2 17" xfId="24354"/>
    <cellStyle name="Input 4 5 2 18" xfId="25052"/>
    <cellStyle name="Input 4 5 2 19" xfId="25697"/>
    <cellStyle name="Input 4 5 2 2" xfId="10684"/>
    <cellStyle name="Input 4 5 2 2 2" xfId="29487"/>
    <cellStyle name="Input 4 5 2 2 3" xfId="34181"/>
    <cellStyle name="Input 4 5 2 2 4" xfId="39543"/>
    <cellStyle name="Input 4 5 2 20" xfId="26347"/>
    <cellStyle name="Input 4 5 2 21" xfId="27184"/>
    <cellStyle name="Input 4 5 2 22" xfId="32344"/>
    <cellStyle name="Input 4 5 2 23" xfId="37575"/>
    <cellStyle name="Input 4 5 2 3" xfId="11725"/>
    <cellStyle name="Input 4 5 2 3 2" xfId="29488"/>
    <cellStyle name="Input 4 5 2 3 3" xfId="34997"/>
    <cellStyle name="Input 4 5 2 3 4" xfId="40468"/>
    <cellStyle name="Input 4 5 2 4" xfId="12820"/>
    <cellStyle name="Input 4 5 2 4 2" xfId="29489"/>
    <cellStyle name="Input 4 5 2 4 3" xfId="35950"/>
    <cellStyle name="Input 4 5 2 4 4" xfId="41421"/>
    <cellStyle name="Input 4 5 2 5" xfId="8044"/>
    <cellStyle name="Input 4 5 2 5 2" xfId="36914"/>
    <cellStyle name="Input 4 5 2 5 3" xfId="42385"/>
    <cellStyle name="Input 4 5 2 6" xfId="14733"/>
    <cellStyle name="Input 4 5 2 7" xfId="15768"/>
    <cellStyle name="Input 4 5 2 8" xfId="16557"/>
    <cellStyle name="Input 4 5 2 9" xfId="17618"/>
    <cellStyle name="Input 4 6" xfId="3159"/>
    <cellStyle name="Input 4 6 2" xfId="5886"/>
    <cellStyle name="Input 4 6 2 10" xfId="18645"/>
    <cellStyle name="Input 4 6 2 11" xfId="19424"/>
    <cellStyle name="Input 4 6 2 12" xfId="20229"/>
    <cellStyle name="Input 4 6 2 13" xfId="21210"/>
    <cellStyle name="Input 4 6 2 14" xfId="22052"/>
    <cellStyle name="Input 4 6 2 15" xfId="22846"/>
    <cellStyle name="Input 4 6 2 16" xfId="23754"/>
    <cellStyle name="Input 4 6 2 17" xfId="24450"/>
    <cellStyle name="Input 4 6 2 18" xfId="25138"/>
    <cellStyle name="Input 4 6 2 19" xfId="25779"/>
    <cellStyle name="Input 4 6 2 2" xfId="10835"/>
    <cellStyle name="Input 4 6 2 2 2" xfId="29490"/>
    <cellStyle name="Input 4 6 2 2 3" xfId="34263"/>
    <cellStyle name="Input 4 6 2 2 4" xfId="39693"/>
    <cellStyle name="Input 4 6 2 20" xfId="26496"/>
    <cellStyle name="Input 4 6 2 21" xfId="27264"/>
    <cellStyle name="Input 4 6 2 22" xfId="32494"/>
    <cellStyle name="Input 4 6 2 23" xfId="37725"/>
    <cellStyle name="Input 4 6 2 3" xfId="11877"/>
    <cellStyle name="Input 4 6 2 3 2" xfId="29491"/>
    <cellStyle name="Input 4 6 2 3 3" xfId="35147"/>
    <cellStyle name="Input 4 6 2 3 4" xfId="40618"/>
    <cellStyle name="Input 4 6 2 4" xfId="12939"/>
    <cellStyle name="Input 4 6 2 4 2" xfId="29492"/>
    <cellStyle name="Input 4 6 2 4 3" xfId="36100"/>
    <cellStyle name="Input 4 6 2 4 4" xfId="41571"/>
    <cellStyle name="Input 4 6 2 5" xfId="8035"/>
    <cellStyle name="Input 4 6 2 5 2" xfId="36994"/>
    <cellStyle name="Input 4 6 2 5 3" xfId="42465"/>
    <cellStyle name="Input 4 6 2 6" xfId="14885"/>
    <cellStyle name="Input 4 6 2 7" xfId="15884"/>
    <cellStyle name="Input 4 6 2 8" xfId="16707"/>
    <cellStyle name="Input 4 6 2 9" xfId="17728"/>
    <cellStyle name="Input 4 7" xfId="2997"/>
    <cellStyle name="Input 4 7 2" xfId="5724"/>
    <cellStyle name="Input 4 7 2 10" xfId="18523"/>
    <cellStyle name="Input 4 7 2 11" xfId="19303"/>
    <cellStyle name="Input 4 7 2 12" xfId="20068"/>
    <cellStyle name="Input 4 7 2 13" xfId="21097"/>
    <cellStyle name="Input 4 7 2 14" xfId="21942"/>
    <cellStyle name="Input 4 7 2 15" xfId="22686"/>
    <cellStyle name="Input 4 7 2 16" xfId="23646"/>
    <cellStyle name="Input 4 7 2 17" xfId="24344"/>
    <cellStyle name="Input 4 7 2 18" xfId="25042"/>
    <cellStyle name="Input 4 7 2 19" xfId="25687"/>
    <cellStyle name="Input 4 7 2 2" xfId="10674"/>
    <cellStyle name="Input 4 7 2 2 2" xfId="29493"/>
    <cellStyle name="Input 4 7 2 2 3" xfId="34171"/>
    <cellStyle name="Input 4 7 2 2 4" xfId="39533"/>
    <cellStyle name="Input 4 7 2 20" xfId="26337"/>
    <cellStyle name="Input 4 7 2 21" xfId="27174"/>
    <cellStyle name="Input 4 7 2 22" xfId="32334"/>
    <cellStyle name="Input 4 7 2 23" xfId="37565"/>
    <cellStyle name="Input 4 7 2 3" xfId="11715"/>
    <cellStyle name="Input 4 7 2 3 2" xfId="29494"/>
    <cellStyle name="Input 4 7 2 3 3" xfId="34987"/>
    <cellStyle name="Input 4 7 2 3 4" xfId="40458"/>
    <cellStyle name="Input 4 7 2 4" xfId="12810"/>
    <cellStyle name="Input 4 7 2 4 2" xfId="29495"/>
    <cellStyle name="Input 4 7 2 4 3" xfId="35940"/>
    <cellStyle name="Input 4 7 2 4 4" xfId="41411"/>
    <cellStyle name="Input 4 7 2 5" xfId="7439"/>
    <cellStyle name="Input 4 7 2 5 2" xfId="36904"/>
    <cellStyle name="Input 4 7 2 5 3" xfId="42375"/>
    <cellStyle name="Input 4 7 2 6" xfId="14723"/>
    <cellStyle name="Input 4 7 2 7" xfId="15758"/>
    <cellStyle name="Input 4 7 2 8" xfId="16547"/>
    <cellStyle name="Input 4 7 2 9" xfId="17608"/>
    <cellStyle name="Input 4 8" xfId="3158"/>
    <cellStyle name="Input 4 8 2" xfId="5885"/>
    <cellStyle name="Input 4 8 2 10" xfId="18644"/>
    <cellStyle name="Input 4 8 2 11" xfId="19423"/>
    <cellStyle name="Input 4 8 2 12" xfId="20228"/>
    <cellStyle name="Input 4 8 2 13" xfId="21209"/>
    <cellStyle name="Input 4 8 2 14" xfId="22051"/>
    <cellStyle name="Input 4 8 2 15" xfId="22845"/>
    <cellStyle name="Input 4 8 2 16" xfId="23753"/>
    <cellStyle name="Input 4 8 2 17" xfId="24449"/>
    <cellStyle name="Input 4 8 2 18" xfId="25137"/>
    <cellStyle name="Input 4 8 2 19" xfId="25778"/>
    <cellStyle name="Input 4 8 2 2" xfId="10834"/>
    <cellStyle name="Input 4 8 2 2 2" xfId="29496"/>
    <cellStyle name="Input 4 8 2 2 3" xfId="34262"/>
    <cellStyle name="Input 4 8 2 2 4" xfId="39692"/>
    <cellStyle name="Input 4 8 2 20" xfId="26495"/>
    <cellStyle name="Input 4 8 2 21" xfId="27263"/>
    <cellStyle name="Input 4 8 2 22" xfId="32493"/>
    <cellStyle name="Input 4 8 2 23" xfId="37724"/>
    <cellStyle name="Input 4 8 2 3" xfId="11876"/>
    <cellStyle name="Input 4 8 2 3 2" xfId="29497"/>
    <cellStyle name="Input 4 8 2 3 3" xfId="35146"/>
    <cellStyle name="Input 4 8 2 3 4" xfId="40617"/>
    <cellStyle name="Input 4 8 2 4" xfId="12938"/>
    <cellStyle name="Input 4 8 2 4 2" xfId="29498"/>
    <cellStyle name="Input 4 8 2 4 3" xfId="36099"/>
    <cellStyle name="Input 4 8 2 4 4" xfId="41570"/>
    <cellStyle name="Input 4 8 2 5" xfId="6874"/>
    <cellStyle name="Input 4 8 2 5 2" xfId="36993"/>
    <cellStyle name="Input 4 8 2 5 3" xfId="42464"/>
    <cellStyle name="Input 4 8 2 6" xfId="14884"/>
    <cellStyle name="Input 4 8 2 7" xfId="15883"/>
    <cellStyle name="Input 4 8 2 8" xfId="16706"/>
    <cellStyle name="Input 4 8 2 9" xfId="17727"/>
    <cellStyle name="Input 4 9" xfId="2998"/>
    <cellStyle name="Input 4 9 2" xfId="5725"/>
    <cellStyle name="Input 4 9 2 10" xfId="18524"/>
    <cellStyle name="Input 4 9 2 11" xfId="19304"/>
    <cellStyle name="Input 4 9 2 12" xfId="20069"/>
    <cellStyle name="Input 4 9 2 13" xfId="21098"/>
    <cellStyle name="Input 4 9 2 14" xfId="21943"/>
    <cellStyle name="Input 4 9 2 15" xfId="22687"/>
    <cellStyle name="Input 4 9 2 16" xfId="23647"/>
    <cellStyle name="Input 4 9 2 17" xfId="24345"/>
    <cellStyle name="Input 4 9 2 18" xfId="25043"/>
    <cellStyle name="Input 4 9 2 19" xfId="25688"/>
    <cellStyle name="Input 4 9 2 2" xfId="10675"/>
    <cellStyle name="Input 4 9 2 2 2" xfId="29499"/>
    <cellStyle name="Input 4 9 2 2 3" xfId="34172"/>
    <cellStyle name="Input 4 9 2 2 4" xfId="39534"/>
    <cellStyle name="Input 4 9 2 20" xfId="26338"/>
    <cellStyle name="Input 4 9 2 21" xfId="27175"/>
    <cellStyle name="Input 4 9 2 22" xfId="32335"/>
    <cellStyle name="Input 4 9 2 23" xfId="37566"/>
    <cellStyle name="Input 4 9 2 3" xfId="11716"/>
    <cellStyle name="Input 4 9 2 3 2" xfId="29500"/>
    <cellStyle name="Input 4 9 2 3 3" xfId="34988"/>
    <cellStyle name="Input 4 9 2 3 4" xfId="40459"/>
    <cellStyle name="Input 4 9 2 4" xfId="12811"/>
    <cellStyle name="Input 4 9 2 4 2" xfId="29501"/>
    <cellStyle name="Input 4 9 2 4 3" xfId="35941"/>
    <cellStyle name="Input 4 9 2 4 4" xfId="41412"/>
    <cellStyle name="Input 4 9 2 5" xfId="12387"/>
    <cellStyle name="Input 4 9 2 5 2" xfId="36905"/>
    <cellStyle name="Input 4 9 2 5 3" xfId="42376"/>
    <cellStyle name="Input 4 9 2 6" xfId="14724"/>
    <cellStyle name="Input 4 9 2 7" xfId="15759"/>
    <cellStyle name="Input 4 9 2 8" xfId="16548"/>
    <cellStyle name="Input 4 9 2 9" xfId="17609"/>
    <cellStyle name="Input 40" xfId="1557"/>
    <cellStyle name="Input 40 2" xfId="2883"/>
    <cellStyle name="Input 40 2 2" xfId="5617"/>
    <cellStyle name="Input 40 2 2 10" xfId="18427"/>
    <cellStyle name="Input 40 2 2 11" xfId="19205"/>
    <cellStyle name="Input 40 2 2 12" xfId="19970"/>
    <cellStyle name="Input 40 2 2 13" xfId="21002"/>
    <cellStyle name="Input 40 2 2 14" xfId="21845"/>
    <cellStyle name="Input 40 2 2 15" xfId="22588"/>
    <cellStyle name="Input 40 2 2 16" xfId="23552"/>
    <cellStyle name="Input 40 2 2 17" xfId="24250"/>
    <cellStyle name="Input 40 2 2 18" xfId="24962"/>
    <cellStyle name="Input 40 2 2 19" xfId="25594"/>
    <cellStyle name="Input 40 2 2 2" xfId="10573"/>
    <cellStyle name="Input 40 2 2 2 2" xfId="29502"/>
    <cellStyle name="Input 40 2 2 2 3" xfId="34080"/>
    <cellStyle name="Input 40 2 2 2 4" xfId="39442"/>
    <cellStyle name="Input 40 2 2 20" xfId="26253"/>
    <cellStyle name="Input 40 2 2 21" xfId="27088"/>
    <cellStyle name="Input 40 2 2 22" xfId="32244"/>
    <cellStyle name="Input 40 2 2 23" xfId="37475"/>
    <cellStyle name="Input 40 2 2 3" xfId="11612"/>
    <cellStyle name="Input 40 2 2 3 2" xfId="29503"/>
    <cellStyle name="Input 40 2 2 3 3" xfId="34890"/>
    <cellStyle name="Input 40 2 2 3 4" xfId="40361"/>
    <cellStyle name="Input 40 2 2 4" xfId="12711"/>
    <cellStyle name="Input 40 2 2 4 2" xfId="29504"/>
    <cellStyle name="Input 40 2 2 4 3" xfId="35843"/>
    <cellStyle name="Input 40 2 2 4 4" xfId="41314"/>
    <cellStyle name="Input 40 2 2 5" xfId="10180"/>
    <cellStyle name="Input 40 2 2 5 2" xfId="36810"/>
    <cellStyle name="Input 40 2 2 5 3" xfId="42281"/>
    <cellStyle name="Input 40 2 2 6" xfId="14626"/>
    <cellStyle name="Input 40 2 2 7" xfId="15658"/>
    <cellStyle name="Input 40 2 2 8" xfId="16447"/>
    <cellStyle name="Input 40 2 2 9" xfId="17510"/>
    <cellStyle name="Input 40 2 3" xfId="29505"/>
    <cellStyle name="Input 40 2 3 2" xfId="29506"/>
    <cellStyle name="Input 40 2 3 3" xfId="38559"/>
    <cellStyle name="Input 40 3" xfId="3006"/>
    <cellStyle name="Input 40 3 2" xfId="5733"/>
    <cellStyle name="Input 40 3 2 10" xfId="18532"/>
    <cellStyle name="Input 40 3 2 11" xfId="19312"/>
    <cellStyle name="Input 40 3 2 12" xfId="20077"/>
    <cellStyle name="Input 40 3 2 13" xfId="21106"/>
    <cellStyle name="Input 40 3 2 14" xfId="21951"/>
    <cellStyle name="Input 40 3 2 15" xfId="22695"/>
    <cellStyle name="Input 40 3 2 16" xfId="23655"/>
    <cellStyle name="Input 40 3 2 17" xfId="24353"/>
    <cellStyle name="Input 40 3 2 18" xfId="25051"/>
    <cellStyle name="Input 40 3 2 19" xfId="25696"/>
    <cellStyle name="Input 40 3 2 2" xfId="10683"/>
    <cellStyle name="Input 40 3 2 2 2" xfId="29507"/>
    <cellStyle name="Input 40 3 2 2 3" xfId="34180"/>
    <cellStyle name="Input 40 3 2 2 4" xfId="39542"/>
    <cellStyle name="Input 40 3 2 20" xfId="26346"/>
    <cellStyle name="Input 40 3 2 21" xfId="27183"/>
    <cellStyle name="Input 40 3 2 22" xfId="32343"/>
    <cellStyle name="Input 40 3 2 23" xfId="37574"/>
    <cellStyle name="Input 40 3 2 3" xfId="11724"/>
    <cellStyle name="Input 40 3 2 3 2" xfId="29508"/>
    <cellStyle name="Input 40 3 2 3 3" xfId="34996"/>
    <cellStyle name="Input 40 3 2 3 4" xfId="40467"/>
    <cellStyle name="Input 40 3 2 4" xfId="12819"/>
    <cellStyle name="Input 40 3 2 4 2" xfId="29509"/>
    <cellStyle name="Input 40 3 2 4 3" xfId="35949"/>
    <cellStyle name="Input 40 3 2 4 4" xfId="41420"/>
    <cellStyle name="Input 40 3 2 5" xfId="9738"/>
    <cellStyle name="Input 40 3 2 5 2" xfId="36913"/>
    <cellStyle name="Input 40 3 2 5 3" xfId="42384"/>
    <cellStyle name="Input 40 3 2 6" xfId="14732"/>
    <cellStyle name="Input 40 3 2 7" xfId="15767"/>
    <cellStyle name="Input 40 3 2 8" xfId="16556"/>
    <cellStyle name="Input 40 3 2 9" xfId="17617"/>
    <cellStyle name="Input 40 4" xfId="4479"/>
    <cellStyle name="Input 40 4 10" xfId="6959"/>
    <cellStyle name="Input 40 4 11" xfId="9835"/>
    <cellStyle name="Input 40 4 12" xfId="9052"/>
    <cellStyle name="Input 40 4 13" xfId="14210"/>
    <cellStyle name="Input 40 4 14" xfId="9384"/>
    <cellStyle name="Input 40 4 15" xfId="19812"/>
    <cellStyle name="Input 40 4 16" xfId="21637"/>
    <cellStyle name="Input 40 4 17" xfId="13703"/>
    <cellStyle name="Input 40 4 18" xfId="9045"/>
    <cellStyle name="Input 40 4 19" xfId="12913"/>
    <cellStyle name="Input 40 4 2" xfId="6212"/>
    <cellStyle name="Input 40 4 2 10" xfId="18923"/>
    <cellStyle name="Input 40 4 2 11" xfId="19694"/>
    <cellStyle name="Input 40 4 2 12" xfId="20519"/>
    <cellStyle name="Input 40 4 2 13" xfId="21501"/>
    <cellStyle name="Input 40 4 2 14" xfId="22308"/>
    <cellStyle name="Input 40 4 2 15" xfId="23126"/>
    <cellStyle name="Input 40 4 2 16" xfId="24006"/>
    <cellStyle name="Input 40 4 2 17" xfId="24708"/>
    <cellStyle name="Input 40 4 2 18" xfId="25376"/>
    <cellStyle name="Input 40 4 2 19" xfId="26025"/>
    <cellStyle name="Input 40 4 2 2" xfId="11148"/>
    <cellStyle name="Input 40 4 2 2 2" xfId="29510"/>
    <cellStyle name="Input 40 4 2 2 3" xfId="34499"/>
    <cellStyle name="Input 40 4 2 2 4" xfId="39952"/>
    <cellStyle name="Input 40 4 2 20" xfId="26752"/>
    <cellStyle name="Input 40 4 2 21" xfId="27479"/>
    <cellStyle name="Input 40 4 2 22" xfId="32750"/>
    <cellStyle name="Input 40 4 2 23" xfId="37979"/>
    <cellStyle name="Input 40 4 2 3" xfId="12181"/>
    <cellStyle name="Input 40 4 2 3 2" xfId="29511"/>
    <cellStyle name="Input 40 4 2 3 3" xfId="35423"/>
    <cellStyle name="Input 40 4 2 3 4" xfId="40894"/>
    <cellStyle name="Input 40 4 2 4" xfId="13225"/>
    <cellStyle name="Input 40 4 2 4 2" xfId="29512"/>
    <cellStyle name="Input 40 4 2 4 3" xfId="36408"/>
    <cellStyle name="Input 40 4 2 4 4" xfId="41879"/>
    <cellStyle name="Input 40 4 2 5" xfId="14234"/>
    <cellStyle name="Input 40 4 2 5 2" xfId="37260"/>
    <cellStyle name="Input 40 4 2 5 3" xfId="42731"/>
    <cellStyle name="Input 40 4 2 6" xfId="15181"/>
    <cellStyle name="Input 40 4 2 7" xfId="16170"/>
    <cellStyle name="Input 40 4 2 8" xfId="17012"/>
    <cellStyle name="Input 40 4 2 9" xfId="18029"/>
    <cellStyle name="Input 40 4 20" xfId="6755"/>
    <cellStyle name="Input 40 4 21" xfId="8081"/>
    <cellStyle name="Input 40 4 22" xfId="12476"/>
    <cellStyle name="Input 40 4 23" xfId="25630"/>
    <cellStyle name="Input 40 4 24" xfId="31744"/>
    <cellStyle name="Input 40 4 25" xfId="31535"/>
    <cellStyle name="Input 40 4 3" xfId="9640"/>
    <cellStyle name="Input 40 4 3 2" xfId="29513"/>
    <cellStyle name="Input 40 4 3 3" xfId="33610"/>
    <cellStyle name="Input 40 4 3 4" xfId="38956"/>
    <cellStyle name="Input 40 4 4" xfId="6822"/>
    <cellStyle name="Input 40 4 4 2" xfId="29514"/>
    <cellStyle name="Input 40 4 4 3" xfId="33725"/>
    <cellStyle name="Input 40 4 4 4" xfId="39071"/>
    <cellStyle name="Input 40 4 5" xfId="8966"/>
    <cellStyle name="Input 40 4 5 2" xfId="29515"/>
    <cellStyle name="Input 40 4 5 3" xfId="34034"/>
    <cellStyle name="Input 40 4 5 4" xfId="39396"/>
    <cellStyle name="Input 40 4 6" xfId="13273"/>
    <cellStyle name="Input 40 4 6 2" xfId="33099"/>
    <cellStyle name="Input 40 4 6 3" xfId="38317"/>
    <cellStyle name="Input 40 4 7" xfId="9224"/>
    <cellStyle name="Input 40 4 8" xfId="7551"/>
    <cellStyle name="Input 40 4 9" xfId="9137"/>
    <cellStyle name="Input 40 5" xfId="4219"/>
    <cellStyle name="Input 40 5 10" xfId="7107"/>
    <cellStyle name="Input 40 5 11" xfId="8984"/>
    <cellStyle name="Input 40 5 12" xfId="17157"/>
    <cellStyle name="Input 40 5 13" xfId="13508"/>
    <cellStyle name="Input 40 5 14" xfId="7977"/>
    <cellStyle name="Input 40 5 15" xfId="18713"/>
    <cellStyle name="Input 40 5 16" xfId="13678"/>
    <cellStyle name="Input 40 5 17" xfId="7840"/>
    <cellStyle name="Input 40 5 18" xfId="8129"/>
    <cellStyle name="Input 40 5 19" xfId="12320"/>
    <cellStyle name="Input 40 5 2" xfId="6130"/>
    <cellStyle name="Input 40 5 2 10" xfId="18862"/>
    <cellStyle name="Input 40 5 2 11" xfId="19636"/>
    <cellStyle name="Input 40 5 2 12" xfId="20454"/>
    <cellStyle name="Input 40 5 2 13" xfId="21419"/>
    <cellStyle name="Input 40 5 2 14" xfId="22256"/>
    <cellStyle name="Input 40 5 2 15" xfId="23068"/>
    <cellStyle name="Input 40 5 2 16" xfId="23948"/>
    <cellStyle name="Input 40 5 2 17" xfId="24647"/>
    <cellStyle name="Input 40 5 2 18" xfId="25325"/>
    <cellStyle name="Input 40 5 2 19" xfId="25976"/>
    <cellStyle name="Input 40 5 2 2" xfId="11074"/>
    <cellStyle name="Input 40 5 2 2 2" xfId="29516"/>
    <cellStyle name="Input 40 5 2 2 3" xfId="34449"/>
    <cellStyle name="Input 40 5 2 2 4" xfId="39902"/>
    <cellStyle name="Input 40 5 2 20" xfId="26705"/>
    <cellStyle name="Input 40 5 2 21" xfId="27432"/>
    <cellStyle name="Input 40 5 2 22" xfId="32703"/>
    <cellStyle name="Input 40 5 2 23" xfId="37932"/>
    <cellStyle name="Input 40 5 2 3" xfId="12112"/>
    <cellStyle name="Input 40 5 2 3 2" xfId="29517"/>
    <cellStyle name="Input 40 5 2 3 3" xfId="35370"/>
    <cellStyle name="Input 40 5 2 3 4" xfId="40841"/>
    <cellStyle name="Input 40 5 2 4" xfId="13159"/>
    <cellStyle name="Input 40 5 2 4 2" xfId="29518"/>
    <cellStyle name="Input 40 5 2 4 3" xfId="36328"/>
    <cellStyle name="Input 40 5 2 4 4" xfId="41799"/>
    <cellStyle name="Input 40 5 2 5" xfId="14167"/>
    <cellStyle name="Input 40 5 2 5 2" xfId="37178"/>
    <cellStyle name="Input 40 5 2 5 3" xfId="42649"/>
    <cellStyle name="Input 40 5 2 6" xfId="15115"/>
    <cellStyle name="Input 40 5 2 7" xfId="16105"/>
    <cellStyle name="Input 40 5 2 8" xfId="16945"/>
    <cellStyle name="Input 40 5 2 9" xfId="17947"/>
    <cellStyle name="Input 40 5 20" xfId="12398"/>
    <cellStyle name="Input 40 5 21" xfId="8201"/>
    <cellStyle name="Input 40 5 22" xfId="23258"/>
    <cellStyle name="Input 40 5 23" xfId="26771"/>
    <cellStyle name="Input 40 5 24" xfId="31624"/>
    <cellStyle name="Input 40 5 25" xfId="31451"/>
    <cellStyle name="Input 40 5 3" xfId="9441"/>
    <cellStyle name="Input 40 5 3 2" xfId="29519"/>
    <cellStyle name="Input 40 5 3 3" xfId="33515"/>
    <cellStyle name="Input 40 5 3 4" xfId="38861"/>
    <cellStyle name="Input 40 5 4" xfId="8544"/>
    <cellStyle name="Input 40 5 4 2" xfId="29520"/>
    <cellStyle name="Input 40 5 4 3" xfId="33040"/>
    <cellStyle name="Input 40 5 4 4" xfId="38258"/>
    <cellStyle name="Input 40 5 5" xfId="7386"/>
    <cellStyle name="Input 40 5 5 2" xfId="29521"/>
    <cellStyle name="Input 40 5 5 3" xfId="33419"/>
    <cellStyle name="Input 40 5 5 4" xfId="38765"/>
    <cellStyle name="Input 40 5 6" xfId="7980"/>
    <cellStyle name="Input 40 5 6 2" xfId="33189"/>
    <cellStyle name="Input 40 5 6 3" xfId="38407"/>
    <cellStyle name="Input 40 5 7" xfId="8137"/>
    <cellStyle name="Input 40 5 8" xfId="8927"/>
    <cellStyle name="Input 40 5 9" xfId="14513"/>
    <cellStyle name="Input 40 6" xfId="5319"/>
    <cellStyle name="Input 40 6 10" xfId="6800"/>
    <cellStyle name="Input 40 6 11" xfId="9887"/>
    <cellStyle name="Input 40 6 12" xfId="9994"/>
    <cellStyle name="Input 40 6 13" xfId="20770"/>
    <cellStyle name="Input 40 6 14" xfId="8193"/>
    <cellStyle name="Input 40 6 15" xfId="20816"/>
    <cellStyle name="Input 40 6 16" xfId="23342"/>
    <cellStyle name="Input 40 6 17" xfId="18273"/>
    <cellStyle name="Input 40 6 18" xfId="8349"/>
    <cellStyle name="Input 40 6 19" xfId="6728"/>
    <cellStyle name="Input 40 6 2" xfId="10304"/>
    <cellStyle name="Input 40 6 2 2" xfId="29522"/>
    <cellStyle name="Input 40 6 2 3" xfId="33889"/>
    <cellStyle name="Input 40 6 2 4" xfId="39235"/>
    <cellStyle name="Input 40 6 20" xfId="21261"/>
    <cellStyle name="Input 40 6 21" xfId="26918"/>
    <cellStyle name="Input 40 6 22" xfId="32039"/>
    <cellStyle name="Input 40 6 23" xfId="31914"/>
    <cellStyle name="Input 40 6 3" xfId="11352"/>
    <cellStyle name="Input 40 6 3 2" xfId="29523"/>
    <cellStyle name="Input 40 6 3 3" xfId="34681"/>
    <cellStyle name="Input 40 6 3 4" xfId="40152"/>
    <cellStyle name="Input 40 6 4" xfId="12450"/>
    <cellStyle name="Input 40 6 4 2" xfId="29524"/>
    <cellStyle name="Input 40 6 4 3" xfId="35627"/>
    <cellStyle name="Input 40 6 4 4" xfId="41098"/>
    <cellStyle name="Input 40 6 5" xfId="13012"/>
    <cellStyle name="Input 40 6 5 2" xfId="36617"/>
    <cellStyle name="Input 40 6 5 3" xfId="42088"/>
    <cellStyle name="Input 40 6 6" xfId="12045"/>
    <cellStyle name="Input 40 6 7" xfId="15420"/>
    <cellStyle name="Input 40 6 8" xfId="10265"/>
    <cellStyle name="Input 40 6 9" xfId="17255"/>
    <cellStyle name="Input 41" xfId="1558"/>
    <cellStyle name="Input 41 2" xfId="2884"/>
    <cellStyle name="Input 41 2 2" xfId="5618"/>
    <cellStyle name="Input 41 2 2 10" xfId="18428"/>
    <cellStyle name="Input 41 2 2 11" xfId="19206"/>
    <cellStyle name="Input 41 2 2 12" xfId="19971"/>
    <cellStyle name="Input 41 2 2 13" xfId="21003"/>
    <cellStyle name="Input 41 2 2 14" xfId="21846"/>
    <cellStyle name="Input 41 2 2 15" xfId="22589"/>
    <cellStyle name="Input 41 2 2 16" xfId="23553"/>
    <cellStyle name="Input 41 2 2 17" xfId="24251"/>
    <cellStyle name="Input 41 2 2 18" xfId="24963"/>
    <cellStyle name="Input 41 2 2 19" xfId="25595"/>
    <cellStyle name="Input 41 2 2 2" xfId="10574"/>
    <cellStyle name="Input 41 2 2 2 2" xfId="29525"/>
    <cellStyle name="Input 41 2 2 2 3" xfId="34081"/>
    <cellStyle name="Input 41 2 2 2 4" xfId="39443"/>
    <cellStyle name="Input 41 2 2 20" xfId="26254"/>
    <cellStyle name="Input 41 2 2 21" xfId="27089"/>
    <cellStyle name="Input 41 2 2 22" xfId="32245"/>
    <cellStyle name="Input 41 2 2 23" xfId="37476"/>
    <cellStyle name="Input 41 2 2 3" xfId="11613"/>
    <cellStyle name="Input 41 2 2 3 2" xfId="29526"/>
    <cellStyle name="Input 41 2 2 3 3" xfId="34891"/>
    <cellStyle name="Input 41 2 2 3 4" xfId="40362"/>
    <cellStyle name="Input 41 2 2 4" xfId="12712"/>
    <cellStyle name="Input 41 2 2 4 2" xfId="29527"/>
    <cellStyle name="Input 41 2 2 4 3" xfId="35844"/>
    <cellStyle name="Input 41 2 2 4 4" xfId="41315"/>
    <cellStyle name="Input 41 2 2 5" xfId="6565"/>
    <cellStyle name="Input 41 2 2 5 2" xfId="36811"/>
    <cellStyle name="Input 41 2 2 5 3" xfId="42282"/>
    <cellStyle name="Input 41 2 2 6" xfId="14627"/>
    <cellStyle name="Input 41 2 2 7" xfId="15659"/>
    <cellStyle name="Input 41 2 2 8" xfId="16448"/>
    <cellStyle name="Input 41 2 2 9" xfId="17511"/>
    <cellStyle name="Input 41 2 3" xfId="29528"/>
    <cellStyle name="Input 41 2 3 2" xfId="29529"/>
    <cellStyle name="Input 41 2 3 3" xfId="38560"/>
    <cellStyle name="Input 41 3" xfId="3005"/>
    <cellStyle name="Input 41 3 2" xfId="5732"/>
    <cellStyle name="Input 41 3 2 10" xfId="18531"/>
    <cellStyle name="Input 41 3 2 11" xfId="19311"/>
    <cellStyle name="Input 41 3 2 12" xfId="20076"/>
    <cellStyle name="Input 41 3 2 13" xfId="21105"/>
    <cellStyle name="Input 41 3 2 14" xfId="21950"/>
    <cellStyle name="Input 41 3 2 15" xfId="22694"/>
    <cellStyle name="Input 41 3 2 16" xfId="23654"/>
    <cellStyle name="Input 41 3 2 17" xfId="24352"/>
    <cellStyle name="Input 41 3 2 18" xfId="25050"/>
    <cellStyle name="Input 41 3 2 19" xfId="25695"/>
    <cellStyle name="Input 41 3 2 2" xfId="10682"/>
    <cellStyle name="Input 41 3 2 2 2" xfId="29530"/>
    <cellStyle name="Input 41 3 2 2 3" xfId="34179"/>
    <cellStyle name="Input 41 3 2 2 4" xfId="39541"/>
    <cellStyle name="Input 41 3 2 20" xfId="26345"/>
    <cellStyle name="Input 41 3 2 21" xfId="27182"/>
    <cellStyle name="Input 41 3 2 22" xfId="32342"/>
    <cellStyle name="Input 41 3 2 23" xfId="37573"/>
    <cellStyle name="Input 41 3 2 3" xfId="11723"/>
    <cellStyle name="Input 41 3 2 3 2" xfId="29531"/>
    <cellStyle name="Input 41 3 2 3 3" xfId="34995"/>
    <cellStyle name="Input 41 3 2 3 4" xfId="40466"/>
    <cellStyle name="Input 41 3 2 4" xfId="12818"/>
    <cellStyle name="Input 41 3 2 4 2" xfId="29532"/>
    <cellStyle name="Input 41 3 2 4 3" xfId="35948"/>
    <cellStyle name="Input 41 3 2 4 4" xfId="41419"/>
    <cellStyle name="Input 41 3 2 5" xfId="13021"/>
    <cellStyle name="Input 41 3 2 5 2" xfId="36912"/>
    <cellStyle name="Input 41 3 2 5 3" xfId="42383"/>
    <cellStyle name="Input 41 3 2 6" xfId="14731"/>
    <cellStyle name="Input 41 3 2 7" xfId="15766"/>
    <cellStyle name="Input 41 3 2 8" xfId="16555"/>
    <cellStyle name="Input 41 3 2 9" xfId="17616"/>
    <cellStyle name="Input 41 4" xfId="4480"/>
    <cellStyle name="Input 41 4 10" xfId="16221"/>
    <cellStyle name="Input 41 4 11" xfId="15966"/>
    <cellStyle name="Input 41 4 12" xfId="7855"/>
    <cellStyle name="Input 41 4 13" xfId="6976"/>
    <cellStyle name="Input 41 4 14" xfId="8609"/>
    <cellStyle name="Input 41 4 15" xfId="6778"/>
    <cellStyle name="Input 41 4 16" xfId="13665"/>
    <cellStyle name="Input 41 4 17" xfId="22210"/>
    <cellStyle name="Input 41 4 18" xfId="7526"/>
    <cellStyle name="Input 41 4 19" xfId="14424"/>
    <cellStyle name="Input 41 4 2" xfId="6213"/>
    <cellStyle name="Input 41 4 2 10" xfId="18924"/>
    <cellStyle name="Input 41 4 2 11" xfId="19695"/>
    <cellStyle name="Input 41 4 2 12" xfId="20520"/>
    <cellStyle name="Input 41 4 2 13" xfId="21502"/>
    <cellStyle name="Input 41 4 2 14" xfId="22309"/>
    <cellStyle name="Input 41 4 2 15" xfId="23127"/>
    <cellStyle name="Input 41 4 2 16" xfId="24007"/>
    <cellStyle name="Input 41 4 2 17" xfId="24709"/>
    <cellStyle name="Input 41 4 2 18" xfId="25377"/>
    <cellStyle name="Input 41 4 2 19" xfId="26026"/>
    <cellStyle name="Input 41 4 2 2" xfId="11149"/>
    <cellStyle name="Input 41 4 2 2 2" xfId="29533"/>
    <cellStyle name="Input 41 4 2 2 3" xfId="34500"/>
    <cellStyle name="Input 41 4 2 2 4" xfId="39953"/>
    <cellStyle name="Input 41 4 2 20" xfId="26753"/>
    <cellStyle name="Input 41 4 2 21" xfId="27480"/>
    <cellStyle name="Input 41 4 2 22" xfId="32751"/>
    <cellStyle name="Input 41 4 2 23" xfId="37980"/>
    <cellStyle name="Input 41 4 2 3" xfId="12182"/>
    <cellStyle name="Input 41 4 2 3 2" xfId="29534"/>
    <cellStyle name="Input 41 4 2 3 3" xfId="35424"/>
    <cellStyle name="Input 41 4 2 3 4" xfId="40895"/>
    <cellStyle name="Input 41 4 2 4" xfId="13226"/>
    <cellStyle name="Input 41 4 2 4 2" xfId="29535"/>
    <cellStyle name="Input 41 4 2 4 3" xfId="36409"/>
    <cellStyle name="Input 41 4 2 4 4" xfId="41880"/>
    <cellStyle name="Input 41 4 2 5" xfId="14235"/>
    <cellStyle name="Input 41 4 2 5 2" xfId="37261"/>
    <cellStyle name="Input 41 4 2 5 3" xfId="42732"/>
    <cellStyle name="Input 41 4 2 6" xfId="15182"/>
    <cellStyle name="Input 41 4 2 7" xfId="16171"/>
    <cellStyle name="Input 41 4 2 8" xfId="17013"/>
    <cellStyle name="Input 41 4 2 9" xfId="18030"/>
    <cellStyle name="Input 41 4 20" xfId="23005"/>
    <cellStyle name="Input 41 4 21" xfId="24860"/>
    <cellStyle name="Input 41 4 22" xfId="23400"/>
    <cellStyle name="Input 41 4 23" xfId="8337"/>
    <cellStyle name="Input 41 4 24" xfId="31745"/>
    <cellStyle name="Input 41 4 25" xfId="32141"/>
    <cellStyle name="Input 41 4 3" xfId="9641"/>
    <cellStyle name="Input 41 4 3 2" xfId="29536"/>
    <cellStyle name="Input 41 4 3 3" xfId="33611"/>
    <cellStyle name="Input 41 4 3 4" xfId="38957"/>
    <cellStyle name="Input 41 4 4" xfId="6821"/>
    <cellStyle name="Input 41 4 4 2" xfId="29537"/>
    <cellStyle name="Input 41 4 4 3" xfId="32983"/>
    <cellStyle name="Input 41 4 4 4" xfId="38201"/>
    <cellStyle name="Input 41 4 5" xfId="10033"/>
    <cellStyle name="Input 41 4 5 2" xfId="29538"/>
    <cellStyle name="Input 41 4 5 3" xfId="32936"/>
    <cellStyle name="Input 41 4 5 4" xfId="38154"/>
    <cellStyle name="Input 41 4 6" xfId="8935"/>
    <cellStyle name="Input 41 4 6 2" xfId="33553"/>
    <cellStyle name="Input 41 4 6 3" xfId="38899"/>
    <cellStyle name="Input 41 4 7" xfId="13533"/>
    <cellStyle name="Input 41 4 8" xfId="7679"/>
    <cellStyle name="Input 41 4 9" xfId="11110"/>
    <cellStyle name="Input 41 5" xfId="4218"/>
    <cellStyle name="Input 41 5 10" xfId="12426"/>
    <cellStyle name="Input 41 5 11" xfId="9837"/>
    <cellStyle name="Input 41 5 12" xfId="12569"/>
    <cellStyle name="Input 41 5 13" xfId="15398"/>
    <cellStyle name="Input 41 5 14" xfId="6496"/>
    <cellStyle name="Input 41 5 15" xfId="19859"/>
    <cellStyle name="Input 41 5 16" xfId="8836"/>
    <cellStyle name="Input 41 5 17" xfId="19041"/>
    <cellStyle name="Input 41 5 18" xfId="23021"/>
    <cellStyle name="Input 41 5 19" xfId="23240"/>
    <cellStyle name="Input 41 5 2" xfId="6129"/>
    <cellStyle name="Input 41 5 2 10" xfId="18861"/>
    <cellStyle name="Input 41 5 2 11" xfId="19635"/>
    <cellStyle name="Input 41 5 2 12" xfId="20453"/>
    <cellStyle name="Input 41 5 2 13" xfId="21418"/>
    <cellStyle name="Input 41 5 2 14" xfId="22255"/>
    <cellStyle name="Input 41 5 2 15" xfId="23067"/>
    <cellStyle name="Input 41 5 2 16" xfId="23947"/>
    <cellStyle name="Input 41 5 2 17" xfId="24646"/>
    <cellStyle name="Input 41 5 2 18" xfId="25324"/>
    <cellStyle name="Input 41 5 2 19" xfId="25975"/>
    <cellStyle name="Input 41 5 2 2" xfId="11073"/>
    <cellStyle name="Input 41 5 2 2 2" xfId="29539"/>
    <cellStyle name="Input 41 5 2 2 3" xfId="34448"/>
    <cellStyle name="Input 41 5 2 2 4" xfId="39901"/>
    <cellStyle name="Input 41 5 2 20" xfId="26704"/>
    <cellStyle name="Input 41 5 2 21" xfId="27431"/>
    <cellStyle name="Input 41 5 2 22" xfId="32702"/>
    <cellStyle name="Input 41 5 2 23" xfId="37931"/>
    <cellStyle name="Input 41 5 2 3" xfId="12111"/>
    <cellStyle name="Input 41 5 2 3 2" xfId="29540"/>
    <cellStyle name="Input 41 5 2 3 3" xfId="35369"/>
    <cellStyle name="Input 41 5 2 3 4" xfId="40840"/>
    <cellStyle name="Input 41 5 2 4" xfId="13158"/>
    <cellStyle name="Input 41 5 2 4 2" xfId="29541"/>
    <cellStyle name="Input 41 5 2 4 3" xfId="36327"/>
    <cellStyle name="Input 41 5 2 4 4" xfId="41798"/>
    <cellStyle name="Input 41 5 2 5" xfId="14166"/>
    <cellStyle name="Input 41 5 2 5 2" xfId="37177"/>
    <cellStyle name="Input 41 5 2 5 3" xfId="42648"/>
    <cellStyle name="Input 41 5 2 6" xfId="15114"/>
    <cellStyle name="Input 41 5 2 7" xfId="16104"/>
    <cellStyle name="Input 41 5 2 8" xfId="16944"/>
    <cellStyle name="Input 41 5 2 9" xfId="17946"/>
    <cellStyle name="Input 41 5 20" xfId="22283"/>
    <cellStyle name="Input 41 5 21" xfId="18181"/>
    <cellStyle name="Input 41 5 22" xfId="21716"/>
    <cellStyle name="Input 41 5 23" xfId="24683"/>
    <cellStyle name="Input 41 5 24" xfId="31623"/>
    <cellStyle name="Input 41 5 25" xfId="31806"/>
    <cellStyle name="Input 41 5 3" xfId="9440"/>
    <cellStyle name="Input 41 5 3 2" xfId="29542"/>
    <cellStyle name="Input 41 5 3 3" xfId="33514"/>
    <cellStyle name="Input 41 5 3 4" xfId="38860"/>
    <cellStyle name="Input 41 5 4" xfId="9844"/>
    <cellStyle name="Input 41 5 4 2" xfId="29543"/>
    <cellStyle name="Input 41 5 4 3" xfId="33041"/>
    <cellStyle name="Input 41 5 4 4" xfId="38259"/>
    <cellStyle name="Input 41 5 5" xfId="11503"/>
    <cellStyle name="Input 41 5 5 2" xfId="29544"/>
    <cellStyle name="Input 41 5 5 3" xfId="33220"/>
    <cellStyle name="Input 41 5 5 4" xfId="38438"/>
    <cellStyle name="Input 41 5 6" xfId="7192"/>
    <cellStyle name="Input 41 5 6 2" xfId="33109"/>
    <cellStyle name="Input 41 5 6 3" xfId="38327"/>
    <cellStyle name="Input 41 5 7" xfId="11293"/>
    <cellStyle name="Input 41 5 8" xfId="7033"/>
    <cellStyle name="Input 41 5 9" xfId="11118"/>
    <cellStyle name="Input 41 6" xfId="5320"/>
    <cellStyle name="Input 41 6 10" xfId="10115"/>
    <cellStyle name="Input 41 6 11" xfId="9790"/>
    <cellStyle name="Input 41 6 12" xfId="9152"/>
    <cellStyle name="Input 41 6 13" xfId="20771"/>
    <cellStyle name="Input 41 6 14" xfId="15693"/>
    <cellStyle name="Input 41 6 15" xfId="20489"/>
    <cellStyle name="Input 41 6 16" xfId="23343"/>
    <cellStyle name="Input 41 6 17" xfId="6933"/>
    <cellStyle name="Input 41 6 18" xfId="20566"/>
    <cellStyle name="Input 41 6 19" xfId="13688"/>
    <cellStyle name="Input 41 6 2" xfId="10305"/>
    <cellStyle name="Input 41 6 2 2" xfId="29545"/>
    <cellStyle name="Input 41 6 2 3" xfId="33890"/>
    <cellStyle name="Input 41 6 2 4" xfId="39236"/>
    <cellStyle name="Input 41 6 20" xfId="11423"/>
    <cellStyle name="Input 41 6 21" xfId="26919"/>
    <cellStyle name="Input 41 6 22" xfId="32040"/>
    <cellStyle name="Input 41 6 23" xfId="31347"/>
    <cellStyle name="Input 41 6 3" xfId="11353"/>
    <cellStyle name="Input 41 6 3 2" xfId="29546"/>
    <cellStyle name="Input 41 6 3 3" xfId="34682"/>
    <cellStyle name="Input 41 6 3 4" xfId="40153"/>
    <cellStyle name="Input 41 6 4" xfId="12451"/>
    <cellStyle name="Input 41 6 4 2" xfId="29547"/>
    <cellStyle name="Input 41 6 4 3" xfId="35628"/>
    <cellStyle name="Input 41 6 4 4" xfId="41099"/>
    <cellStyle name="Input 41 6 5" xfId="8818"/>
    <cellStyle name="Input 41 6 5 2" xfId="36618"/>
    <cellStyle name="Input 41 6 5 3" xfId="42089"/>
    <cellStyle name="Input 41 6 6" xfId="14012"/>
    <cellStyle name="Input 41 6 7" xfId="15421"/>
    <cellStyle name="Input 41 6 8" xfId="14487"/>
    <cellStyle name="Input 41 6 9" xfId="17256"/>
    <cellStyle name="Input 42" xfId="1559"/>
    <cellStyle name="Input 42 2" xfId="1560"/>
    <cellStyle name="Input 42 2 2" xfId="4216"/>
    <cellStyle name="Input 42 3" xfId="1561"/>
    <cellStyle name="Input 42 3 2" xfId="4215"/>
    <cellStyle name="Input 42 4" xfId="4217"/>
    <cellStyle name="Input 43" xfId="1562"/>
    <cellStyle name="Input 43 2" xfId="2885"/>
    <cellStyle name="Input 43 2 2" xfId="5619"/>
    <cellStyle name="Input 43 2 2 10" xfId="18429"/>
    <cellStyle name="Input 43 2 2 11" xfId="19207"/>
    <cellStyle name="Input 43 2 2 12" xfId="19972"/>
    <cellStyle name="Input 43 2 2 13" xfId="21004"/>
    <cellStyle name="Input 43 2 2 14" xfId="21847"/>
    <cellStyle name="Input 43 2 2 15" xfId="22590"/>
    <cellStyle name="Input 43 2 2 16" xfId="23554"/>
    <cellStyle name="Input 43 2 2 17" xfId="24252"/>
    <cellStyle name="Input 43 2 2 18" xfId="24964"/>
    <cellStyle name="Input 43 2 2 19" xfId="25596"/>
    <cellStyle name="Input 43 2 2 2" xfId="10575"/>
    <cellStyle name="Input 43 2 2 2 2" xfId="29548"/>
    <cellStyle name="Input 43 2 2 2 3" xfId="34082"/>
    <cellStyle name="Input 43 2 2 2 4" xfId="39444"/>
    <cellStyle name="Input 43 2 2 20" xfId="26255"/>
    <cellStyle name="Input 43 2 2 21" xfId="27090"/>
    <cellStyle name="Input 43 2 2 22" xfId="32246"/>
    <cellStyle name="Input 43 2 2 23" xfId="37477"/>
    <cellStyle name="Input 43 2 2 3" xfId="11614"/>
    <cellStyle name="Input 43 2 2 3 2" xfId="29549"/>
    <cellStyle name="Input 43 2 2 3 3" xfId="34892"/>
    <cellStyle name="Input 43 2 2 3 4" xfId="40363"/>
    <cellStyle name="Input 43 2 2 4" xfId="12713"/>
    <cellStyle name="Input 43 2 2 4 2" xfId="29550"/>
    <cellStyle name="Input 43 2 2 4 3" xfId="35845"/>
    <cellStyle name="Input 43 2 2 4 4" xfId="41316"/>
    <cellStyle name="Input 43 2 2 5" xfId="12382"/>
    <cellStyle name="Input 43 2 2 5 2" xfId="36812"/>
    <cellStyle name="Input 43 2 2 5 3" xfId="42283"/>
    <cellStyle name="Input 43 2 2 6" xfId="14628"/>
    <cellStyle name="Input 43 2 2 7" xfId="15660"/>
    <cellStyle name="Input 43 2 2 8" xfId="16449"/>
    <cellStyle name="Input 43 2 2 9" xfId="17512"/>
    <cellStyle name="Input 43 2 3" xfId="29551"/>
    <cellStyle name="Input 43 2 3 2" xfId="29552"/>
    <cellStyle name="Input 43 2 3 3" xfId="38561"/>
    <cellStyle name="Input 43 3" xfId="3003"/>
    <cellStyle name="Input 43 3 2" xfId="5730"/>
    <cellStyle name="Input 43 3 2 10" xfId="18529"/>
    <cellStyle name="Input 43 3 2 11" xfId="19309"/>
    <cellStyle name="Input 43 3 2 12" xfId="20074"/>
    <cellStyle name="Input 43 3 2 13" xfId="21103"/>
    <cellStyle name="Input 43 3 2 14" xfId="21948"/>
    <cellStyle name="Input 43 3 2 15" xfId="22692"/>
    <cellStyle name="Input 43 3 2 16" xfId="23652"/>
    <cellStyle name="Input 43 3 2 17" xfId="24350"/>
    <cellStyle name="Input 43 3 2 18" xfId="25048"/>
    <cellStyle name="Input 43 3 2 19" xfId="25693"/>
    <cellStyle name="Input 43 3 2 2" xfId="10680"/>
    <cellStyle name="Input 43 3 2 2 2" xfId="29553"/>
    <cellStyle name="Input 43 3 2 2 3" xfId="34177"/>
    <cellStyle name="Input 43 3 2 2 4" xfId="39539"/>
    <cellStyle name="Input 43 3 2 20" xfId="26343"/>
    <cellStyle name="Input 43 3 2 21" xfId="27180"/>
    <cellStyle name="Input 43 3 2 22" xfId="32340"/>
    <cellStyle name="Input 43 3 2 23" xfId="37571"/>
    <cellStyle name="Input 43 3 2 3" xfId="11721"/>
    <cellStyle name="Input 43 3 2 3 2" xfId="29554"/>
    <cellStyle name="Input 43 3 2 3 3" xfId="34993"/>
    <cellStyle name="Input 43 3 2 3 4" xfId="40464"/>
    <cellStyle name="Input 43 3 2 4" xfId="12816"/>
    <cellStyle name="Input 43 3 2 4 2" xfId="29555"/>
    <cellStyle name="Input 43 3 2 4 3" xfId="35946"/>
    <cellStyle name="Input 43 3 2 4 4" xfId="41417"/>
    <cellStyle name="Input 43 3 2 5" xfId="8367"/>
    <cellStyle name="Input 43 3 2 5 2" xfId="36910"/>
    <cellStyle name="Input 43 3 2 5 3" xfId="42381"/>
    <cellStyle name="Input 43 3 2 6" xfId="14729"/>
    <cellStyle name="Input 43 3 2 7" xfId="15764"/>
    <cellStyle name="Input 43 3 2 8" xfId="16553"/>
    <cellStyle name="Input 43 3 2 9" xfId="17614"/>
    <cellStyle name="Input 43 4" xfId="4484"/>
    <cellStyle name="Input 43 4 10" xfId="6840"/>
    <cellStyle name="Input 43 4 11" xfId="9326"/>
    <cellStyle name="Input 43 4 12" xfId="17324"/>
    <cellStyle name="Input 43 4 13" xfId="8468"/>
    <cellStyle name="Input 43 4 14" xfId="9155"/>
    <cellStyle name="Input 43 4 15" xfId="8274"/>
    <cellStyle name="Input 43 4 16" xfId="7129"/>
    <cellStyle name="Input 43 4 17" xfId="21741"/>
    <cellStyle name="Input 43 4 18" xfId="19402"/>
    <cellStyle name="Input 43 4 19" xfId="17195"/>
    <cellStyle name="Input 43 4 2" xfId="6214"/>
    <cellStyle name="Input 43 4 2 10" xfId="18925"/>
    <cellStyle name="Input 43 4 2 11" xfId="19696"/>
    <cellStyle name="Input 43 4 2 12" xfId="20521"/>
    <cellStyle name="Input 43 4 2 13" xfId="21503"/>
    <cellStyle name="Input 43 4 2 14" xfId="22310"/>
    <cellStyle name="Input 43 4 2 15" xfId="23128"/>
    <cellStyle name="Input 43 4 2 16" xfId="24008"/>
    <cellStyle name="Input 43 4 2 17" xfId="24710"/>
    <cellStyle name="Input 43 4 2 18" xfId="25378"/>
    <cellStyle name="Input 43 4 2 19" xfId="26027"/>
    <cellStyle name="Input 43 4 2 2" xfId="11150"/>
    <cellStyle name="Input 43 4 2 2 2" xfId="29556"/>
    <cellStyle name="Input 43 4 2 2 3" xfId="34501"/>
    <cellStyle name="Input 43 4 2 2 4" xfId="39954"/>
    <cellStyle name="Input 43 4 2 20" xfId="26754"/>
    <cellStyle name="Input 43 4 2 21" xfId="27481"/>
    <cellStyle name="Input 43 4 2 22" xfId="32752"/>
    <cellStyle name="Input 43 4 2 23" xfId="37981"/>
    <cellStyle name="Input 43 4 2 3" xfId="12183"/>
    <cellStyle name="Input 43 4 2 3 2" xfId="29557"/>
    <cellStyle name="Input 43 4 2 3 3" xfId="35425"/>
    <cellStyle name="Input 43 4 2 3 4" xfId="40896"/>
    <cellStyle name="Input 43 4 2 4" xfId="13227"/>
    <cellStyle name="Input 43 4 2 4 2" xfId="29558"/>
    <cellStyle name="Input 43 4 2 4 3" xfId="36410"/>
    <cellStyle name="Input 43 4 2 4 4" xfId="41881"/>
    <cellStyle name="Input 43 4 2 5" xfId="14236"/>
    <cellStyle name="Input 43 4 2 5 2" xfId="37262"/>
    <cellStyle name="Input 43 4 2 5 3" xfId="42733"/>
    <cellStyle name="Input 43 4 2 6" xfId="15183"/>
    <cellStyle name="Input 43 4 2 7" xfId="16172"/>
    <cellStyle name="Input 43 4 2 8" xfId="17014"/>
    <cellStyle name="Input 43 4 2 9" xfId="18031"/>
    <cellStyle name="Input 43 4 20" xfId="6979"/>
    <cellStyle name="Input 43 4 21" xfId="25178"/>
    <cellStyle name="Input 43 4 22" xfId="20795"/>
    <cellStyle name="Input 43 4 23" xfId="7227"/>
    <cellStyle name="Input 43 4 24" xfId="31747"/>
    <cellStyle name="Input 43 4 25" xfId="34300"/>
    <cellStyle name="Input 43 4 3" xfId="9645"/>
    <cellStyle name="Input 43 4 3 2" xfId="29559"/>
    <cellStyle name="Input 43 4 3 3" xfId="33612"/>
    <cellStyle name="Input 43 4 3 4" xfId="38958"/>
    <cellStyle name="Input 43 4 4" xfId="9907"/>
    <cellStyle name="Input 43 4 4 2" xfId="29560"/>
    <cellStyle name="Input 43 4 4 3" xfId="32982"/>
    <cellStyle name="Input 43 4 4 4" xfId="38200"/>
    <cellStyle name="Input 43 4 5" xfId="12345"/>
    <cellStyle name="Input 43 4 5 2" xfId="29561"/>
    <cellStyle name="Input 43 4 5 3" xfId="33307"/>
    <cellStyle name="Input 43 4 5 4" xfId="38593"/>
    <cellStyle name="Input 43 4 6" xfId="10071"/>
    <cellStyle name="Input 43 4 6 2" xfId="33396"/>
    <cellStyle name="Input 43 4 6 3" xfId="38742"/>
    <cellStyle name="Input 43 4 7" xfId="13532"/>
    <cellStyle name="Input 43 4 8" xfId="12520"/>
    <cellStyle name="Input 43 4 9" xfId="14365"/>
    <cellStyle name="Input 43 5" xfId="4214"/>
    <cellStyle name="Input 43 5 10" xfId="9363"/>
    <cellStyle name="Input 43 5 11" xfId="7167"/>
    <cellStyle name="Input 43 5 12" xfId="7144"/>
    <cellStyle name="Input 43 5 13" xfId="9872"/>
    <cellStyle name="Input 43 5 14" xfId="9283"/>
    <cellStyle name="Input 43 5 15" xfId="20405"/>
    <cellStyle name="Input 43 5 16" xfId="9167"/>
    <cellStyle name="Input 43 5 17" xfId="9394"/>
    <cellStyle name="Input 43 5 18" xfId="13892"/>
    <cellStyle name="Input 43 5 19" xfId="20656"/>
    <cellStyle name="Input 43 5 2" xfId="6128"/>
    <cellStyle name="Input 43 5 2 10" xfId="18860"/>
    <cellStyle name="Input 43 5 2 11" xfId="19634"/>
    <cellStyle name="Input 43 5 2 12" xfId="20452"/>
    <cellStyle name="Input 43 5 2 13" xfId="21417"/>
    <cellStyle name="Input 43 5 2 14" xfId="22254"/>
    <cellStyle name="Input 43 5 2 15" xfId="23066"/>
    <cellStyle name="Input 43 5 2 16" xfId="23946"/>
    <cellStyle name="Input 43 5 2 17" xfId="24645"/>
    <cellStyle name="Input 43 5 2 18" xfId="25323"/>
    <cellStyle name="Input 43 5 2 19" xfId="25974"/>
    <cellStyle name="Input 43 5 2 2" xfId="11072"/>
    <cellStyle name="Input 43 5 2 2 2" xfId="29562"/>
    <cellStyle name="Input 43 5 2 2 3" xfId="34447"/>
    <cellStyle name="Input 43 5 2 2 4" xfId="39900"/>
    <cellStyle name="Input 43 5 2 20" xfId="26703"/>
    <cellStyle name="Input 43 5 2 21" xfId="27430"/>
    <cellStyle name="Input 43 5 2 22" xfId="32701"/>
    <cellStyle name="Input 43 5 2 23" xfId="37930"/>
    <cellStyle name="Input 43 5 2 3" xfId="12110"/>
    <cellStyle name="Input 43 5 2 3 2" xfId="29563"/>
    <cellStyle name="Input 43 5 2 3 3" xfId="35368"/>
    <cellStyle name="Input 43 5 2 3 4" xfId="40839"/>
    <cellStyle name="Input 43 5 2 4" xfId="13157"/>
    <cellStyle name="Input 43 5 2 4 2" xfId="29564"/>
    <cellStyle name="Input 43 5 2 4 3" xfId="36326"/>
    <cellStyle name="Input 43 5 2 4 4" xfId="41797"/>
    <cellStyle name="Input 43 5 2 5" xfId="14165"/>
    <cellStyle name="Input 43 5 2 5 2" xfId="37176"/>
    <cellStyle name="Input 43 5 2 5 3" xfId="42647"/>
    <cellStyle name="Input 43 5 2 6" xfId="15113"/>
    <cellStyle name="Input 43 5 2 7" xfId="16103"/>
    <cellStyle name="Input 43 5 2 8" xfId="16943"/>
    <cellStyle name="Input 43 5 2 9" xfId="17945"/>
    <cellStyle name="Input 43 5 20" xfId="22032"/>
    <cellStyle name="Input 43 5 21" xfId="22040"/>
    <cellStyle name="Input 43 5 22" xfId="23982"/>
    <cellStyle name="Input 43 5 23" xfId="26149"/>
    <cellStyle name="Input 43 5 24" xfId="31622"/>
    <cellStyle name="Input 43 5 25" xfId="31452"/>
    <cellStyle name="Input 43 5 3" xfId="9438"/>
    <cellStyle name="Input 43 5 3 2" xfId="29565"/>
    <cellStyle name="Input 43 5 3 3" xfId="33513"/>
    <cellStyle name="Input 43 5 3 4" xfId="38859"/>
    <cellStyle name="Input 43 5 4" xfId="6910"/>
    <cellStyle name="Input 43 5 4 2" xfId="29566"/>
    <cellStyle name="Input 43 5 4 3" xfId="33042"/>
    <cellStyle name="Input 43 5 4 4" xfId="38260"/>
    <cellStyle name="Input 43 5 5" xfId="12063"/>
    <cellStyle name="Input 43 5 5 2" xfId="29567"/>
    <cellStyle name="Input 43 5 5 3" xfId="32951"/>
    <cellStyle name="Input 43 5 5 4" xfId="38169"/>
    <cellStyle name="Input 43 5 6" xfId="6799"/>
    <cellStyle name="Input 43 5 6 2" xfId="33267"/>
    <cellStyle name="Input 43 5 6 3" xfId="38485"/>
    <cellStyle name="Input 43 5 7" xfId="8473"/>
    <cellStyle name="Input 43 5 8" xfId="7641"/>
    <cellStyle name="Input 43 5 9" xfId="7471"/>
    <cellStyle name="Input 43 6" xfId="5321"/>
    <cellStyle name="Input 43 6 10" xfId="8922"/>
    <cellStyle name="Input 43 6 11" xfId="9469"/>
    <cellStyle name="Input 43 6 12" xfId="17322"/>
    <cellStyle name="Input 43 6 13" xfId="20772"/>
    <cellStyle name="Input 43 6 14" xfId="17135"/>
    <cellStyle name="Input 43 6 15" xfId="8664"/>
    <cellStyle name="Input 43 6 16" xfId="23344"/>
    <cellStyle name="Input 43 6 17" xfId="16308"/>
    <cellStyle name="Input 43 6 18" xfId="19401"/>
    <cellStyle name="Input 43 6 19" xfId="6716"/>
    <cellStyle name="Input 43 6 2" xfId="10306"/>
    <cellStyle name="Input 43 6 2 2" xfId="29568"/>
    <cellStyle name="Input 43 6 2 3" xfId="33891"/>
    <cellStyle name="Input 43 6 2 4" xfId="39237"/>
    <cellStyle name="Input 43 6 20" xfId="18812"/>
    <cellStyle name="Input 43 6 21" xfId="26920"/>
    <cellStyle name="Input 43 6 22" xfId="32041"/>
    <cellStyle name="Input 43 6 23" xfId="31346"/>
    <cellStyle name="Input 43 6 3" xfId="11354"/>
    <cellStyle name="Input 43 6 3 2" xfId="29569"/>
    <cellStyle name="Input 43 6 3 3" xfId="34683"/>
    <cellStyle name="Input 43 6 3 4" xfId="40154"/>
    <cellStyle name="Input 43 6 4" xfId="12452"/>
    <cellStyle name="Input 43 6 4 2" xfId="29570"/>
    <cellStyle name="Input 43 6 4 3" xfId="35629"/>
    <cellStyle name="Input 43 6 4 4" xfId="41100"/>
    <cellStyle name="Input 43 6 5" xfId="11296"/>
    <cellStyle name="Input 43 6 5 2" xfId="36619"/>
    <cellStyle name="Input 43 6 5 3" xfId="42090"/>
    <cellStyle name="Input 43 6 6" xfId="7861"/>
    <cellStyle name="Input 43 6 7" xfId="15422"/>
    <cellStyle name="Input 43 6 8" xfId="14373"/>
    <cellStyle name="Input 43 6 9" xfId="17257"/>
    <cellStyle name="Input 44" xfId="1563"/>
    <cellStyle name="Input 44 2" xfId="1564"/>
    <cellStyle name="Input 44 2 2" xfId="4212"/>
    <cellStyle name="Input 44 3" xfId="1565"/>
    <cellStyle name="Input 44 3 2" xfId="4211"/>
    <cellStyle name="Input 44 4" xfId="4213"/>
    <cellStyle name="Input 45" xfId="1566"/>
    <cellStyle name="Input 45 2" xfId="2886"/>
    <cellStyle name="Input 45 2 2" xfId="5620"/>
    <cellStyle name="Input 45 2 2 10" xfId="18430"/>
    <cellStyle name="Input 45 2 2 11" xfId="19208"/>
    <cellStyle name="Input 45 2 2 12" xfId="19973"/>
    <cellStyle name="Input 45 2 2 13" xfId="21005"/>
    <cellStyle name="Input 45 2 2 14" xfId="21848"/>
    <cellStyle name="Input 45 2 2 15" xfId="22591"/>
    <cellStyle name="Input 45 2 2 16" xfId="23555"/>
    <cellStyle name="Input 45 2 2 17" xfId="24253"/>
    <cellStyle name="Input 45 2 2 18" xfId="24965"/>
    <cellStyle name="Input 45 2 2 19" xfId="25597"/>
    <cellStyle name="Input 45 2 2 2" xfId="10576"/>
    <cellStyle name="Input 45 2 2 2 2" xfId="29571"/>
    <cellStyle name="Input 45 2 2 2 3" xfId="34083"/>
    <cellStyle name="Input 45 2 2 2 4" xfId="39445"/>
    <cellStyle name="Input 45 2 2 20" xfId="26256"/>
    <cellStyle name="Input 45 2 2 21" xfId="27091"/>
    <cellStyle name="Input 45 2 2 22" xfId="32247"/>
    <cellStyle name="Input 45 2 2 23" xfId="37478"/>
    <cellStyle name="Input 45 2 2 3" xfId="11615"/>
    <cellStyle name="Input 45 2 2 3 2" xfId="29572"/>
    <cellStyle name="Input 45 2 2 3 3" xfId="34893"/>
    <cellStyle name="Input 45 2 2 3 4" xfId="40364"/>
    <cellStyle name="Input 45 2 2 4" xfId="12714"/>
    <cellStyle name="Input 45 2 2 4 2" xfId="29573"/>
    <cellStyle name="Input 45 2 2 4 3" xfId="35846"/>
    <cellStyle name="Input 45 2 2 4 4" xfId="41317"/>
    <cellStyle name="Input 45 2 2 5" xfId="12527"/>
    <cellStyle name="Input 45 2 2 5 2" xfId="36813"/>
    <cellStyle name="Input 45 2 2 5 3" xfId="42284"/>
    <cellStyle name="Input 45 2 2 6" xfId="14629"/>
    <cellStyle name="Input 45 2 2 7" xfId="15661"/>
    <cellStyle name="Input 45 2 2 8" xfId="16450"/>
    <cellStyle name="Input 45 2 2 9" xfId="17513"/>
    <cellStyle name="Input 45 2 3" xfId="29574"/>
    <cellStyle name="Input 45 2 3 2" xfId="29575"/>
    <cellStyle name="Input 45 2 3 3" xfId="38562"/>
    <cellStyle name="Input 45 3" xfId="3001"/>
    <cellStyle name="Input 45 3 2" xfId="5728"/>
    <cellStyle name="Input 45 3 2 10" xfId="18527"/>
    <cellStyle name="Input 45 3 2 11" xfId="19307"/>
    <cellStyle name="Input 45 3 2 12" xfId="20072"/>
    <cellStyle name="Input 45 3 2 13" xfId="21101"/>
    <cellStyle name="Input 45 3 2 14" xfId="21946"/>
    <cellStyle name="Input 45 3 2 15" xfId="22690"/>
    <cellStyle name="Input 45 3 2 16" xfId="23650"/>
    <cellStyle name="Input 45 3 2 17" xfId="24348"/>
    <cellStyle name="Input 45 3 2 18" xfId="25046"/>
    <cellStyle name="Input 45 3 2 19" xfId="25691"/>
    <cellStyle name="Input 45 3 2 2" xfId="10678"/>
    <cellStyle name="Input 45 3 2 2 2" xfId="29576"/>
    <cellStyle name="Input 45 3 2 2 3" xfId="34175"/>
    <cellStyle name="Input 45 3 2 2 4" xfId="39537"/>
    <cellStyle name="Input 45 3 2 20" xfId="26341"/>
    <cellStyle name="Input 45 3 2 21" xfId="27178"/>
    <cellStyle name="Input 45 3 2 22" xfId="32338"/>
    <cellStyle name="Input 45 3 2 23" xfId="37569"/>
    <cellStyle name="Input 45 3 2 3" xfId="11719"/>
    <cellStyle name="Input 45 3 2 3 2" xfId="29577"/>
    <cellStyle name="Input 45 3 2 3 3" xfId="34991"/>
    <cellStyle name="Input 45 3 2 3 4" xfId="40462"/>
    <cellStyle name="Input 45 3 2 4" xfId="12814"/>
    <cellStyle name="Input 45 3 2 4 2" xfId="29578"/>
    <cellStyle name="Input 45 3 2 4 3" xfId="35944"/>
    <cellStyle name="Input 45 3 2 4 4" xfId="41415"/>
    <cellStyle name="Input 45 3 2 5" xfId="9941"/>
    <cellStyle name="Input 45 3 2 5 2" xfId="36908"/>
    <cellStyle name="Input 45 3 2 5 3" xfId="42379"/>
    <cellStyle name="Input 45 3 2 6" xfId="14727"/>
    <cellStyle name="Input 45 3 2 7" xfId="15762"/>
    <cellStyle name="Input 45 3 2 8" xfId="16551"/>
    <cellStyle name="Input 45 3 2 9" xfId="17612"/>
    <cellStyle name="Input 45 4" xfId="4488"/>
    <cellStyle name="Input 45 4 10" xfId="14343"/>
    <cellStyle name="Input 45 4 11" xfId="17168"/>
    <cellStyle name="Input 45 4 12" xfId="14045"/>
    <cellStyle name="Input 45 4 13" xfId="17152"/>
    <cellStyle name="Input 45 4 14" xfId="8633"/>
    <cellStyle name="Input 45 4 15" xfId="18609"/>
    <cellStyle name="Input 45 4 16" xfId="9457"/>
    <cellStyle name="Input 45 4 17" xfId="22110"/>
    <cellStyle name="Input 45 4 18" xfId="23266"/>
    <cellStyle name="Input 45 4 19" xfId="21550"/>
    <cellStyle name="Input 45 4 2" xfId="6215"/>
    <cellStyle name="Input 45 4 2 10" xfId="18926"/>
    <cellStyle name="Input 45 4 2 11" xfId="19697"/>
    <cellStyle name="Input 45 4 2 12" xfId="20522"/>
    <cellStyle name="Input 45 4 2 13" xfId="21504"/>
    <cellStyle name="Input 45 4 2 14" xfId="22311"/>
    <cellStyle name="Input 45 4 2 15" xfId="23129"/>
    <cellStyle name="Input 45 4 2 16" xfId="24009"/>
    <cellStyle name="Input 45 4 2 17" xfId="24711"/>
    <cellStyle name="Input 45 4 2 18" xfId="25379"/>
    <cellStyle name="Input 45 4 2 19" xfId="26028"/>
    <cellStyle name="Input 45 4 2 2" xfId="11151"/>
    <cellStyle name="Input 45 4 2 2 2" xfId="29579"/>
    <cellStyle name="Input 45 4 2 2 3" xfId="34502"/>
    <cellStyle name="Input 45 4 2 2 4" xfId="39955"/>
    <cellStyle name="Input 45 4 2 20" xfId="26755"/>
    <cellStyle name="Input 45 4 2 21" xfId="27482"/>
    <cellStyle name="Input 45 4 2 22" xfId="32753"/>
    <cellStyle name="Input 45 4 2 23" xfId="37982"/>
    <cellStyle name="Input 45 4 2 3" xfId="12184"/>
    <cellStyle name="Input 45 4 2 3 2" xfId="29580"/>
    <cellStyle name="Input 45 4 2 3 3" xfId="35426"/>
    <cellStyle name="Input 45 4 2 3 4" xfId="40897"/>
    <cellStyle name="Input 45 4 2 4" xfId="13228"/>
    <cellStyle name="Input 45 4 2 4 2" xfId="29581"/>
    <cellStyle name="Input 45 4 2 4 3" xfId="36411"/>
    <cellStyle name="Input 45 4 2 4 4" xfId="41882"/>
    <cellStyle name="Input 45 4 2 5" xfId="14237"/>
    <cellStyle name="Input 45 4 2 5 2" xfId="37263"/>
    <cellStyle name="Input 45 4 2 5 3" xfId="42734"/>
    <cellStyle name="Input 45 4 2 6" xfId="15184"/>
    <cellStyle name="Input 45 4 2 7" xfId="16173"/>
    <cellStyle name="Input 45 4 2 8" xfId="17015"/>
    <cellStyle name="Input 45 4 2 9" xfId="18032"/>
    <cellStyle name="Input 45 4 20" xfId="24727"/>
    <cellStyle name="Input 45 4 21" xfId="9830"/>
    <cellStyle name="Input 45 4 22" xfId="11301"/>
    <cellStyle name="Input 45 4 23" xfId="25550"/>
    <cellStyle name="Input 45 4 24" xfId="31750"/>
    <cellStyle name="Input 45 4 25" xfId="32795"/>
    <cellStyle name="Input 45 4 3" xfId="9649"/>
    <cellStyle name="Input 45 4 3 2" xfId="29582"/>
    <cellStyle name="Input 45 4 3 3" xfId="33613"/>
    <cellStyle name="Input 45 4 3 4" xfId="38959"/>
    <cellStyle name="Input 45 4 4" xfId="9908"/>
    <cellStyle name="Input 45 4 4 2" xfId="29583"/>
    <cellStyle name="Input 45 4 4 3" xfId="33727"/>
    <cellStyle name="Input 45 4 4 4" xfId="39073"/>
    <cellStyle name="Input 45 4 5" xfId="6480"/>
    <cellStyle name="Input 45 4 5 2" xfId="29584"/>
    <cellStyle name="Input 45 4 5 3" xfId="33348"/>
    <cellStyle name="Input 45 4 5 4" xfId="38694"/>
    <cellStyle name="Input 45 4 6" xfId="9485"/>
    <cellStyle name="Input 45 4 6 2" xfId="33100"/>
    <cellStyle name="Input 45 4 6 3" xfId="38318"/>
    <cellStyle name="Input 45 4 7" xfId="13534"/>
    <cellStyle name="Input 45 4 8" xfId="9385"/>
    <cellStyle name="Input 45 4 9" xfId="7493"/>
    <cellStyle name="Input 45 5" xfId="4210"/>
    <cellStyle name="Input 45 5 10" xfId="13287"/>
    <cellStyle name="Input 45 5 11" xfId="14426"/>
    <cellStyle name="Input 45 5 12" xfId="13752"/>
    <cellStyle name="Input 45 5 13" xfId="8689"/>
    <cellStyle name="Input 45 5 14" xfId="8458"/>
    <cellStyle name="Input 45 5 15" xfId="12315"/>
    <cellStyle name="Input 45 5 16" xfId="15498"/>
    <cellStyle name="Input 45 5 17" xfId="13617"/>
    <cellStyle name="Input 45 5 18" xfId="13860"/>
    <cellStyle name="Input 45 5 19" xfId="7294"/>
    <cellStyle name="Input 45 5 2" xfId="6127"/>
    <cellStyle name="Input 45 5 2 10" xfId="18859"/>
    <cellStyle name="Input 45 5 2 11" xfId="19633"/>
    <cellStyle name="Input 45 5 2 12" xfId="20451"/>
    <cellStyle name="Input 45 5 2 13" xfId="21416"/>
    <cellStyle name="Input 45 5 2 14" xfId="22253"/>
    <cellStyle name="Input 45 5 2 15" xfId="23065"/>
    <cellStyle name="Input 45 5 2 16" xfId="23945"/>
    <cellStyle name="Input 45 5 2 17" xfId="24644"/>
    <cellStyle name="Input 45 5 2 18" xfId="25322"/>
    <cellStyle name="Input 45 5 2 19" xfId="25973"/>
    <cellStyle name="Input 45 5 2 2" xfId="11071"/>
    <cellStyle name="Input 45 5 2 2 2" xfId="29585"/>
    <cellStyle name="Input 45 5 2 2 3" xfId="34446"/>
    <cellStyle name="Input 45 5 2 2 4" xfId="39899"/>
    <cellStyle name="Input 45 5 2 20" xfId="26702"/>
    <cellStyle name="Input 45 5 2 21" xfId="27429"/>
    <cellStyle name="Input 45 5 2 22" xfId="32700"/>
    <cellStyle name="Input 45 5 2 23" xfId="37929"/>
    <cellStyle name="Input 45 5 2 3" xfId="12109"/>
    <cellStyle name="Input 45 5 2 3 2" xfId="29586"/>
    <cellStyle name="Input 45 5 2 3 3" xfId="35367"/>
    <cellStyle name="Input 45 5 2 3 4" xfId="40838"/>
    <cellStyle name="Input 45 5 2 4" xfId="13156"/>
    <cellStyle name="Input 45 5 2 4 2" xfId="29587"/>
    <cellStyle name="Input 45 5 2 4 3" xfId="36325"/>
    <cellStyle name="Input 45 5 2 4 4" xfId="41796"/>
    <cellStyle name="Input 45 5 2 5" xfId="14164"/>
    <cellStyle name="Input 45 5 2 5 2" xfId="37175"/>
    <cellStyle name="Input 45 5 2 5 3" xfId="42646"/>
    <cellStyle name="Input 45 5 2 6" xfId="15112"/>
    <cellStyle name="Input 45 5 2 7" xfId="16102"/>
    <cellStyle name="Input 45 5 2 8" xfId="16942"/>
    <cellStyle name="Input 45 5 2 9" xfId="17944"/>
    <cellStyle name="Input 45 5 20" xfId="15832"/>
    <cellStyle name="Input 45 5 21" xfId="7027"/>
    <cellStyle name="Input 45 5 22" xfId="7010"/>
    <cellStyle name="Input 45 5 23" xfId="26659"/>
    <cellStyle name="Input 45 5 24" xfId="31621"/>
    <cellStyle name="Input 45 5 25" xfId="31453"/>
    <cellStyle name="Input 45 5 3" xfId="9434"/>
    <cellStyle name="Input 45 5 3 2" xfId="29588"/>
    <cellStyle name="Input 45 5 3 3" xfId="33512"/>
    <cellStyle name="Input 45 5 3 4" xfId="38858"/>
    <cellStyle name="Input 45 5 4" xfId="6911"/>
    <cellStyle name="Input 45 5 4 2" xfId="29589"/>
    <cellStyle name="Input 45 5 4 3" xfId="33043"/>
    <cellStyle name="Input 45 5 4 4" xfId="38261"/>
    <cellStyle name="Input 45 5 5" xfId="7393"/>
    <cellStyle name="Input 45 5 5 2" xfId="29590"/>
    <cellStyle name="Input 45 5 5 3" xfId="35442"/>
    <cellStyle name="Input 45 5 5 4" xfId="40913"/>
    <cellStyle name="Input 45 5 6" xfId="7572"/>
    <cellStyle name="Input 45 5 6 2" xfId="33088"/>
    <cellStyle name="Input 45 5 6 3" xfId="38306"/>
    <cellStyle name="Input 45 5 7" xfId="6924"/>
    <cellStyle name="Input 45 5 8" xfId="8565"/>
    <cellStyle name="Input 45 5 9" xfId="14518"/>
    <cellStyle name="Input 45 6" xfId="5322"/>
    <cellStyle name="Input 45 6 10" xfId="6932"/>
    <cellStyle name="Input 45 6 11" xfId="17860"/>
    <cellStyle name="Input 45 6 12" xfId="8433"/>
    <cellStyle name="Input 45 6 13" xfId="20773"/>
    <cellStyle name="Input 45 6 14" xfId="13917"/>
    <cellStyle name="Input 45 6 15" xfId="19407"/>
    <cellStyle name="Input 45 6 16" xfId="23345"/>
    <cellStyle name="Input 45 6 17" xfId="16976"/>
    <cellStyle name="Input 45 6 18" xfId="12677"/>
    <cellStyle name="Input 45 6 19" xfId="23100"/>
    <cellStyle name="Input 45 6 2" xfId="10307"/>
    <cellStyle name="Input 45 6 2 2" xfId="29591"/>
    <cellStyle name="Input 45 6 2 3" xfId="33892"/>
    <cellStyle name="Input 45 6 2 4" xfId="39238"/>
    <cellStyle name="Input 45 6 20" xfId="10235"/>
    <cellStyle name="Input 45 6 21" xfId="26921"/>
    <cellStyle name="Input 45 6 22" xfId="32042"/>
    <cellStyle name="Input 45 6 23" xfId="31345"/>
    <cellStyle name="Input 45 6 3" xfId="11355"/>
    <cellStyle name="Input 45 6 3 2" xfId="29592"/>
    <cellStyle name="Input 45 6 3 3" xfId="34684"/>
    <cellStyle name="Input 45 6 3 4" xfId="40155"/>
    <cellStyle name="Input 45 6 4" xfId="12453"/>
    <cellStyle name="Input 45 6 4 2" xfId="29593"/>
    <cellStyle name="Input 45 6 4 3" xfId="35630"/>
    <cellStyle name="Input 45 6 4 4" xfId="41101"/>
    <cellStyle name="Input 45 6 5" xfId="8070"/>
    <cellStyle name="Input 45 6 5 2" xfId="36620"/>
    <cellStyle name="Input 45 6 5 3" xfId="42091"/>
    <cellStyle name="Input 45 6 6" xfId="9634"/>
    <cellStyle name="Input 45 6 7" xfId="15423"/>
    <cellStyle name="Input 45 6 8" xfId="12920"/>
    <cellStyle name="Input 45 6 9" xfId="17258"/>
    <cellStyle name="Input 46" xfId="1567"/>
    <cellStyle name="Input 46 2" xfId="1568"/>
    <cellStyle name="Input 46 2 2" xfId="4208"/>
    <cellStyle name="Input 46 3" xfId="1569"/>
    <cellStyle name="Input 46 3 2" xfId="4207"/>
    <cellStyle name="Input 46 4" xfId="4209"/>
    <cellStyle name="Input 47" xfId="1570"/>
    <cellStyle name="Input 47 2" xfId="2887"/>
    <cellStyle name="Input 47 2 2" xfId="5621"/>
    <cellStyle name="Input 47 2 2 10" xfId="18431"/>
    <cellStyle name="Input 47 2 2 11" xfId="19209"/>
    <cellStyle name="Input 47 2 2 12" xfId="19974"/>
    <cellStyle name="Input 47 2 2 13" xfId="21006"/>
    <cellStyle name="Input 47 2 2 14" xfId="21849"/>
    <cellStyle name="Input 47 2 2 15" xfId="22592"/>
    <cellStyle name="Input 47 2 2 16" xfId="23556"/>
    <cellStyle name="Input 47 2 2 17" xfId="24254"/>
    <cellStyle name="Input 47 2 2 18" xfId="24966"/>
    <cellStyle name="Input 47 2 2 19" xfId="25598"/>
    <cellStyle name="Input 47 2 2 2" xfId="10577"/>
    <cellStyle name="Input 47 2 2 2 2" xfId="29594"/>
    <cellStyle name="Input 47 2 2 2 3" xfId="34084"/>
    <cellStyle name="Input 47 2 2 2 4" xfId="39446"/>
    <cellStyle name="Input 47 2 2 20" xfId="26257"/>
    <cellStyle name="Input 47 2 2 21" xfId="27092"/>
    <cellStyle name="Input 47 2 2 22" xfId="32248"/>
    <cellStyle name="Input 47 2 2 23" xfId="37479"/>
    <cellStyle name="Input 47 2 2 3" xfId="11616"/>
    <cellStyle name="Input 47 2 2 3 2" xfId="29595"/>
    <cellStyle name="Input 47 2 2 3 3" xfId="34894"/>
    <cellStyle name="Input 47 2 2 3 4" xfId="40365"/>
    <cellStyle name="Input 47 2 2 4" xfId="12715"/>
    <cellStyle name="Input 47 2 2 4 2" xfId="29596"/>
    <cellStyle name="Input 47 2 2 4 3" xfId="35847"/>
    <cellStyle name="Input 47 2 2 4 4" xfId="41318"/>
    <cellStyle name="Input 47 2 2 5" xfId="6557"/>
    <cellStyle name="Input 47 2 2 5 2" xfId="36814"/>
    <cellStyle name="Input 47 2 2 5 3" xfId="42285"/>
    <cellStyle name="Input 47 2 2 6" xfId="14630"/>
    <cellStyle name="Input 47 2 2 7" xfId="15662"/>
    <cellStyle name="Input 47 2 2 8" xfId="16451"/>
    <cellStyle name="Input 47 2 2 9" xfId="17514"/>
    <cellStyle name="Input 47 2 3" xfId="29597"/>
    <cellStyle name="Input 47 2 3 2" xfId="29598"/>
    <cellStyle name="Input 47 2 3 3" xfId="38563"/>
    <cellStyle name="Input 47 3" xfId="3000"/>
    <cellStyle name="Input 47 3 2" xfId="5727"/>
    <cellStyle name="Input 47 3 2 10" xfId="18526"/>
    <cellStyle name="Input 47 3 2 11" xfId="19306"/>
    <cellStyle name="Input 47 3 2 12" xfId="20071"/>
    <cellStyle name="Input 47 3 2 13" xfId="21100"/>
    <cellStyle name="Input 47 3 2 14" xfId="21945"/>
    <cellStyle name="Input 47 3 2 15" xfId="22689"/>
    <cellStyle name="Input 47 3 2 16" xfId="23649"/>
    <cellStyle name="Input 47 3 2 17" xfId="24347"/>
    <cellStyle name="Input 47 3 2 18" xfId="25045"/>
    <cellStyle name="Input 47 3 2 19" xfId="25690"/>
    <cellStyle name="Input 47 3 2 2" xfId="10677"/>
    <cellStyle name="Input 47 3 2 2 2" xfId="29599"/>
    <cellStyle name="Input 47 3 2 2 3" xfId="34174"/>
    <cellStyle name="Input 47 3 2 2 4" xfId="39536"/>
    <cellStyle name="Input 47 3 2 20" xfId="26340"/>
    <cellStyle name="Input 47 3 2 21" xfId="27177"/>
    <cellStyle name="Input 47 3 2 22" xfId="32337"/>
    <cellStyle name="Input 47 3 2 23" xfId="37568"/>
    <cellStyle name="Input 47 3 2 3" xfId="11718"/>
    <cellStyle name="Input 47 3 2 3 2" xfId="29600"/>
    <cellStyle name="Input 47 3 2 3 3" xfId="34990"/>
    <cellStyle name="Input 47 3 2 3 4" xfId="40461"/>
    <cellStyle name="Input 47 3 2 4" xfId="12813"/>
    <cellStyle name="Input 47 3 2 4 2" xfId="29601"/>
    <cellStyle name="Input 47 3 2 4 3" xfId="35943"/>
    <cellStyle name="Input 47 3 2 4 4" xfId="41414"/>
    <cellStyle name="Input 47 3 2 5" xfId="7529"/>
    <cellStyle name="Input 47 3 2 5 2" xfId="36907"/>
    <cellStyle name="Input 47 3 2 5 3" xfId="42378"/>
    <cellStyle name="Input 47 3 2 6" xfId="14726"/>
    <cellStyle name="Input 47 3 2 7" xfId="15761"/>
    <cellStyle name="Input 47 3 2 8" xfId="16550"/>
    <cellStyle name="Input 47 3 2 9" xfId="17611"/>
    <cellStyle name="Input 47 4" xfId="4492"/>
    <cellStyle name="Input 47 4 10" xfId="11126"/>
    <cellStyle name="Input 47 4 11" xfId="10381"/>
    <cellStyle name="Input 47 4 12" xfId="13644"/>
    <cellStyle name="Input 47 4 13" xfId="7936"/>
    <cellStyle name="Input 47 4 14" xfId="19588"/>
    <cellStyle name="Input 47 4 15" xfId="13650"/>
    <cellStyle name="Input 47 4 16" xfId="20626"/>
    <cellStyle name="Input 47 4 17" xfId="13589"/>
    <cellStyle name="Input 47 4 18" xfId="7735"/>
    <cellStyle name="Input 47 4 19" xfId="11037"/>
    <cellStyle name="Input 47 4 2" xfId="6216"/>
    <cellStyle name="Input 47 4 2 10" xfId="18927"/>
    <cellStyle name="Input 47 4 2 11" xfId="19698"/>
    <cellStyle name="Input 47 4 2 12" xfId="20523"/>
    <cellStyle name="Input 47 4 2 13" xfId="21505"/>
    <cellStyle name="Input 47 4 2 14" xfId="22312"/>
    <cellStyle name="Input 47 4 2 15" xfId="23130"/>
    <cellStyle name="Input 47 4 2 16" xfId="24010"/>
    <cellStyle name="Input 47 4 2 17" xfId="24712"/>
    <cellStyle name="Input 47 4 2 18" xfId="25380"/>
    <cellStyle name="Input 47 4 2 19" xfId="26029"/>
    <cellStyle name="Input 47 4 2 2" xfId="11152"/>
    <cellStyle name="Input 47 4 2 2 2" xfId="29602"/>
    <cellStyle name="Input 47 4 2 2 3" xfId="34503"/>
    <cellStyle name="Input 47 4 2 2 4" xfId="39956"/>
    <cellStyle name="Input 47 4 2 20" xfId="26756"/>
    <cellStyle name="Input 47 4 2 21" xfId="27483"/>
    <cellStyle name="Input 47 4 2 22" xfId="32754"/>
    <cellStyle name="Input 47 4 2 23" xfId="37983"/>
    <cellStyle name="Input 47 4 2 3" xfId="12185"/>
    <cellStyle name="Input 47 4 2 3 2" xfId="29603"/>
    <cellStyle name="Input 47 4 2 3 3" xfId="35427"/>
    <cellStyle name="Input 47 4 2 3 4" xfId="40898"/>
    <cellStyle name="Input 47 4 2 4" xfId="13229"/>
    <cellStyle name="Input 47 4 2 4 2" xfId="29604"/>
    <cellStyle name="Input 47 4 2 4 3" xfId="36412"/>
    <cellStyle name="Input 47 4 2 4 4" xfId="41883"/>
    <cellStyle name="Input 47 4 2 5" xfId="14238"/>
    <cellStyle name="Input 47 4 2 5 2" xfId="37264"/>
    <cellStyle name="Input 47 4 2 5 3" xfId="42735"/>
    <cellStyle name="Input 47 4 2 6" xfId="15185"/>
    <cellStyle name="Input 47 4 2 7" xfId="16174"/>
    <cellStyle name="Input 47 4 2 8" xfId="17016"/>
    <cellStyle name="Input 47 4 2 9" xfId="18033"/>
    <cellStyle name="Input 47 4 20" xfId="24507"/>
    <cellStyle name="Input 47 4 21" xfId="21194"/>
    <cellStyle name="Input 47 4 22" xfId="7730"/>
    <cellStyle name="Input 47 4 23" xfId="15864"/>
    <cellStyle name="Input 47 4 24" xfId="31752"/>
    <cellStyle name="Input 47 4 25" xfId="32137"/>
    <cellStyle name="Input 47 4 3" xfId="9652"/>
    <cellStyle name="Input 47 4 3 2" xfId="29605"/>
    <cellStyle name="Input 47 4 3 3" xfId="33614"/>
    <cellStyle name="Input 47 4 3 4" xfId="38960"/>
    <cellStyle name="Input 47 4 4" xfId="6815"/>
    <cellStyle name="Input 47 4 4 2" xfId="29606"/>
    <cellStyle name="Input 47 4 4 3" xfId="33728"/>
    <cellStyle name="Input 47 4 4 4" xfId="39074"/>
    <cellStyle name="Input 47 4 5" xfId="10035"/>
    <cellStyle name="Input 47 4 5 2" xfId="29607"/>
    <cellStyle name="Input 47 4 5 3" xfId="35538"/>
    <cellStyle name="Input 47 4 5 4" xfId="41009"/>
    <cellStyle name="Input 47 4 6" xfId="8459"/>
    <cellStyle name="Input 47 4 6 2" xfId="33161"/>
    <cellStyle name="Input 47 4 6 3" xfId="38379"/>
    <cellStyle name="Input 47 4 7" xfId="13548"/>
    <cellStyle name="Input 47 4 8" xfId="8725"/>
    <cellStyle name="Input 47 4 9" xfId="13729"/>
    <cellStyle name="Input 47 5" xfId="4206"/>
    <cellStyle name="Input 47 5 10" xfId="13920"/>
    <cellStyle name="Input 47 5 11" xfId="16895"/>
    <cellStyle name="Input 47 5 12" xfId="7132"/>
    <cellStyle name="Input 47 5 13" xfId="9216"/>
    <cellStyle name="Input 47 5 14" xfId="16069"/>
    <cellStyle name="Input 47 5 15" xfId="15147"/>
    <cellStyle name="Input 47 5 16" xfId="6488"/>
    <cellStyle name="Input 47 5 17" xfId="17313"/>
    <cellStyle name="Input 47 5 18" xfId="23175"/>
    <cellStyle name="Input 47 5 19" xfId="17484"/>
    <cellStyle name="Input 47 5 2" xfId="6126"/>
    <cellStyle name="Input 47 5 2 10" xfId="18858"/>
    <cellStyle name="Input 47 5 2 11" xfId="19632"/>
    <cellStyle name="Input 47 5 2 12" xfId="20450"/>
    <cellStyle name="Input 47 5 2 13" xfId="21415"/>
    <cellStyle name="Input 47 5 2 14" xfId="22252"/>
    <cellStyle name="Input 47 5 2 15" xfId="23064"/>
    <cellStyle name="Input 47 5 2 16" xfId="23944"/>
    <cellStyle name="Input 47 5 2 17" xfId="24643"/>
    <cellStyle name="Input 47 5 2 18" xfId="25321"/>
    <cellStyle name="Input 47 5 2 19" xfId="25972"/>
    <cellStyle name="Input 47 5 2 2" xfId="11070"/>
    <cellStyle name="Input 47 5 2 2 2" xfId="29608"/>
    <cellStyle name="Input 47 5 2 2 3" xfId="34445"/>
    <cellStyle name="Input 47 5 2 2 4" xfId="39898"/>
    <cellStyle name="Input 47 5 2 20" xfId="26701"/>
    <cellStyle name="Input 47 5 2 21" xfId="27428"/>
    <cellStyle name="Input 47 5 2 22" xfId="32699"/>
    <cellStyle name="Input 47 5 2 23" xfId="37928"/>
    <cellStyle name="Input 47 5 2 3" xfId="12108"/>
    <cellStyle name="Input 47 5 2 3 2" xfId="29609"/>
    <cellStyle name="Input 47 5 2 3 3" xfId="35366"/>
    <cellStyle name="Input 47 5 2 3 4" xfId="40837"/>
    <cellStyle name="Input 47 5 2 4" xfId="13155"/>
    <cellStyle name="Input 47 5 2 4 2" xfId="29610"/>
    <cellStyle name="Input 47 5 2 4 3" xfId="36324"/>
    <cellStyle name="Input 47 5 2 4 4" xfId="41795"/>
    <cellStyle name="Input 47 5 2 5" xfId="14163"/>
    <cellStyle name="Input 47 5 2 5 2" xfId="37174"/>
    <cellStyle name="Input 47 5 2 5 3" xfId="42645"/>
    <cellStyle name="Input 47 5 2 6" xfId="15111"/>
    <cellStyle name="Input 47 5 2 7" xfId="16101"/>
    <cellStyle name="Input 47 5 2 8" xfId="16941"/>
    <cellStyle name="Input 47 5 2 9" xfId="17943"/>
    <cellStyle name="Input 47 5 20" xfId="8301"/>
    <cellStyle name="Input 47 5 21" xfId="17196"/>
    <cellStyle name="Input 47 5 22" xfId="12295"/>
    <cellStyle name="Input 47 5 23" xfId="9721"/>
    <cellStyle name="Input 47 5 24" xfId="31620"/>
    <cellStyle name="Input 47 5 25" xfId="31454"/>
    <cellStyle name="Input 47 5 3" xfId="9431"/>
    <cellStyle name="Input 47 5 3 2" xfId="29611"/>
    <cellStyle name="Input 47 5 3 3" xfId="33511"/>
    <cellStyle name="Input 47 5 3 4" xfId="38857"/>
    <cellStyle name="Input 47 5 4" xfId="6913"/>
    <cellStyle name="Input 47 5 4 2" xfId="29612"/>
    <cellStyle name="Input 47 5 4 3" xfId="34405"/>
    <cellStyle name="Input 47 5 4 4" xfId="39858"/>
    <cellStyle name="Input 47 5 5" xfId="9675"/>
    <cellStyle name="Input 47 5 5 2" xfId="29613"/>
    <cellStyle name="Input 47 5 5 3" xfId="33634"/>
    <cellStyle name="Input 47 5 5 4" xfId="38980"/>
    <cellStyle name="Input 47 5 6" xfId="8431"/>
    <cellStyle name="Input 47 5 6 2" xfId="33321"/>
    <cellStyle name="Input 47 5 6 3" xfId="38624"/>
    <cellStyle name="Input 47 5 7" xfId="8139"/>
    <cellStyle name="Input 47 5 8" xfId="8440"/>
    <cellStyle name="Input 47 5 9" xfId="15067"/>
    <cellStyle name="Input 47 6" xfId="5323"/>
    <cellStyle name="Input 47 6 10" xfId="11430"/>
    <cellStyle name="Input 47 6 11" xfId="7770"/>
    <cellStyle name="Input 47 6 12" xfId="9458"/>
    <cellStyle name="Input 47 6 13" xfId="20774"/>
    <cellStyle name="Input 47 6 14" xfId="15858"/>
    <cellStyle name="Input 47 6 15" xfId="10366"/>
    <cellStyle name="Input 47 6 16" xfId="23346"/>
    <cellStyle name="Input 47 6 17" xfId="9041"/>
    <cellStyle name="Input 47 6 18" xfId="17224"/>
    <cellStyle name="Input 47 6 19" xfId="10074"/>
    <cellStyle name="Input 47 6 2" xfId="10308"/>
    <cellStyle name="Input 47 6 2 2" xfId="29614"/>
    <cellStyle name="Input 47 6 2 3" xfId="33893"/>
    <cellStyle name="Input 47 6 2 4" xfId="39239"/>
    <cellStyle name="Input 47 6 20" xfId="13855"/>
    <cellStyle name="Input 47 6 21" xfId="26922"/>
    <cellStyle name="Input 47 6 22" xfId="32043"/>
    <cellStyle name="Input 47 6 23" xfId="31344"/>
    <cellStyle name="Input 47 6 3" xfId="11356"/>
    <cellStyle name="Input 47 6 3 2" xfId="29615"/>
    <cellStyle name="Input 47 6 3 3" xfId="34685"/>
    <cellStyle name="Input 47 6 3 4" xfId="40156"/>
    <cellStyle name="Input 47 6 4" xfId="12454"/>
    <cellStyle name="Input 47 6 4 2" xfId="29616"/>
    <cellStyle name="Input 47 6 4 3" xfId="35631"/>
    <cellStyle name="Input 47 6 4 4" xfId="41102"/>
    <cellStyle name="Input 47 6 5" xfId="8351"/>
    <cellStyle name="Input 47 6 5 2" xfId="36621"/>
    <cellStyle name="Input 47 6 5 3" xfId="42092"/>
    <cellStyle name="Input 47 6 6" xfId="8384"/>
    <cellStyle name="Input 47 6 7" xfId="15424"/>
    <cellStyle name="Input 47 6 8" xfId="14485"/>
    <cellStyle name="Input 47 6 9" xfId="17259"/>
    <cellStyle name="Input 48" xfId="1571"/>
    <cellStyle name="Input 48 2" xfId="2888"/>
    <cellStyle name="Input 48 2 2" xfId="5622"/>
    <cellStyle name="Input 48 2 2 10" xfId="18432"/>
    <cellStyle name="Input 48 2 2 11" xfId="19210"/>
    <cellStyle name="Input 48 2 2 12" xfId="19975"/>
    <cellStyle name="Input 48 2 2 13" xfId="21007"/>
    <cellStyle name="Input 48 2 2 14" xfId="21850"/>
    <cellStyle name="Input 48 2 2 15" xfId="22593"/>
    <cellStyle name="Input 48 2 2 16" xfId="23557"/>
    <cellStyle name="Input 48 2 2 17" xfId="24255"/>
    <cellStyle name="Input 48 2 2 18" xfId="24967"/>
    <cellStyle name="Input 48 2 2 19" xfId="25599"/>
    <cellStyle name="Input 48 2 2 2" xfId="10578"/>
    <cellStyle name="Input 48 2 2 2 2" xfId="29617"/>
    <cellStyle name="Input 48 2 2 2 3" xfId="34085"/>
    <cellStyle name="Input 48 2 2 2 4" xfId="39447"/>
    <cellStyle name="Input 48 2 2 20" xfId="26258"/>
    <cellStyle name="Input 48 2 2 21" xfId="27093"/>
    <cellStyle name="Input 48 2 2 22" xfId="32249"/>
    <cellStyle name="Input 48 2 2 23" xfId="37480"/>
    <cellStyle name="Input 48 2 2 3" xfId="11617"/>
    <cellStyle name="Input 48 2 2 3 2" xfId="29618"/>
    <cellStyle name="Input 48 2 2 3 3" xfId="34895"/>
    <cellStyle name="Input 48 2 2 3 4" xfId="40366"/>
    <cellStyle name="Input 48 2 2 4" xfId="12716"/>
    <cellStyle name="Input 48 2 2 4 2" xfId="29619"/>
    <cellStyle name="Input 48 2 2 4 3" xfId="35848"/>
    <cellStyle name="Input 48 2 2 4 4" xfId="41319"/>
    <cellStyle name="Input 48 2 2 5" xfId="9129"/>
    <cellStyle name="Input 48 2 2 5 2" xfId="36815"/>
    <cellStyle name="Input 48 2 2 5 3" xfId="42286"/>
    <cellStyle name="Input 48 2 2 6" xfId="14631"/>
    <cellStyle name="Input 48 2 2 7" xfId="15663"/>
    <cellStyle name="Input 48 2 2 8" xfId="16452"/>
    <cellStyle name="Input 48 2 2 9" xfId="17515"/>
    <cellStyle name="Input 48 2 3" xfId="29620"/>
    <cellStyle name="Input 48 2 3 2" xfId="29621"/>
    <cellStyle name="Input 48 2 3 3" xfId="38564"/>
    <cellStyle name="Input 48 3" xfId="2999"/>
    <cellStyle name="Input 48 3 2" xfId="5726"/>
    <cellStyle name="Input 48 3 2 10" xfId="18525"/>
    <cellStyle name="Input 48 3 2 11" xfId="19305"/>
    <cellStyle name="Input 48 3 2 12" xfId="20070"/>
    <cellStyle name="Input 48 3 2 13" xfId="21099"/>
    <cellStyle name="Input 48 3 2 14" xfId="21944"/>
    <cellStyle name="Input 48 3 2 15" xfId="22688"/>
    <cellStyle name="Input 48 3 2 16" xfId="23648"/>
    <cellStyle name="Input 48 3 2 17" xfId="24346"/>
    <cellStyle name="Input 48 3 2 18" xfId="25044"/>
    <cellStyle name="Input 48 3 2 19" xfId="25689"/>
    <cellStyle name="Input 48 3 2 2" xfId="10676"/>
    <cellStyle name="Input 48 3 2 2 2" xfId="29622"/>
    <cellStyle name="Input 48 3 2 2 3" xfId="34173"/>
    <cellStyle name="Input 48 3 2 2 4" xfId="39535"/>
    <cellStyle name="Input 48 3 2 20" xfId="26339"/>
    <cellStyle name="Input 48 3 2 21" xfId="27176"/>
    <cellStyle name="Input 48 3 2 22" xfId="32336"/>
    <cellStyle name="Input 48 3 2 23" xfId="37567"/>
    <cellStyle name="Input 48 3 2 3" xfId="11717"/>
    <cellStyle name="Input 48 3 2 3 2" xfId="29623"/>
    <cellStyle name="Input 48 3 2 3 3" xfId="34989"/>
    <cellStyle name="Input 48 3 2 3 4" xfId="40460"/>
    <cellStyle name="Input 48 3 2 4" xfId="12812"/>
    <cellStyle name="Input 48 3 2 4 2" xfId="29624"/>
    <cellStyle name="Input 48 3 2 4 3" xfId="35942"/>
    <cellStyle name="Input 48 3 2 4 4" xfId="41413"/>
    <cellStyle name="Input 48 3 2 5" xfId="6643"/>
    <cellStyle name="Input 48 3 2 5 2" xfId="36906"/>
    <cellStyle name="Input 48 3 2 5 3" xfId="42377"/>
    <cellStyle name="Input 48 3 2 6" xfId="14725"/>
    <cellStyle name="Input 48 3 2 7" xfId="15760"/>
    <cellStyle name="Input 48 3 2 8" xfId="16549"/>
    <cellStyle name="Input 48 3 2 9" xfId="17610"/>
    <cellStyle name="Input 48 4" xfId="4493"/>
    <cellStyle name="Input 48 4 10" xfId="10149"/>
    <cellStyle name="Input 48 4 11" xfId="10243"/>
    <cellStyle name="Input 48 4 12" xfId="9055"/>
    <cellStyle name="Input 48 4 13" xfId="18942"/>
    <cellStyle name="Input 48 4 14" xfId="9202"/>
    <cellStyle name="Input 48 4 15" xfId="6486"/>
    <cellStyle name="Input 48 4 16" xfId="20828"/>
    <cellStyle name="Input 48 4 17" xfId="8255"/>
    <cellStyle name="Input 48 4 18" xfId="21190"/>
    <cellStyle name="Input 48 4 19" xfId="13546"/>
    <cellStyle name="Input 48 4 2" xfId="6217"/>
    <cellStyle name="Input 48 4 2 10" xfId="18928"/>
    <cellStyle name="Input 48 4 2 11" xfId="19699"/>
    <cellStyle name="Input 48 4 2 12" xfId="20524"/>
    <cellStyle name="Input 48 4 2 13" xfId="21506"/>
    <cellStyle name="Input 48 4 2 14" xfId="22313"/>
    <cellStyle name="Input 48 4 2 15" xfId="23131"/>
    <cellStyle name="Input 48 4 2 16" xfId="24011"/>
    <cellStyle name="Input 48 4 2 17" xfId="24713"/>
    <cellStyle name="Input 48 4 2 18" xfId="25381"/>
    <cellStyle name="Input 48 4 2 19" xfId="26030"/>
    <cellStyle name="Input 48 4 2 2" xfId="11153"/>
    <cellStyle name="Input 48 4 2 2 2" xfId="29625"/>
    <cellStyle name="Input 48 4 2 2 3" xfId="34504"/>
    <cellStyle name="Input 48 4 2 2 4" xfId="39957"/>
    <cellStyle name="Input 48 4 2 20" xfId="26757"/>
    <cellStyle name="Input 48 4 2 21" xfId="27484"/>
    <cellStyle name="Input 48 4 2 22" xfId="32755"/>
    <cellStyle name="Input 48 4 2 23" xfId="37984"/>
    <cellStyle name="Input 48 4 2 3" xfId="12186"/>
    <cellStyle name="Input 48 4 2 3 2" xfId="29626"/>
    <cellStyle name="Input 48 4 2 3 3" xfId="35428"/>
    <cellStyle name="Input 48 4 2 3 4" xfId="40899"/>
    <cellStyle name="Input 48 4 2 4" xfId="13230"/>
    <cellStyle name="Input 48 4 2 4 2" xfId="29627"/>
    <cellStyle name="Input 48 4 2 4 3" xfId="36413"/>
    <cellStyle name="Input 48 4 2 4 4" xfId="41884"/>
    <cellStyle name="Input 48 4 2 5" xfId="14239"/>
    <cellStyle name="Input 48 4 2 5 2" xfId="37265"/>
    <cellStyle name="Input 48 4 2 5 3" xfId="42736"/>
    <cellStyle name="Input 48 4 2 6" xfId="15186"/>
    <cellStyle name="Input 48 4 2 7" xfId="16175"/>
    <cellStyle name="Input 48 4 2 8" xfId="17017"/>
    <cellStyle name="Input 48 4 2 9" xfId="18034"/>
    <cellStyle name="Input 48 4 20" xfId="21197"/>
    <cellStyle name="Input 48 4 21" xfId="7786"/>
    <cellStyle name="Input 48 4 22" xfId="13598"/>
    <cellStyle name="Input 48 4 23" xfId="20797"/>
    <cellStyle name="Input 48 4 24" xfId="31753"/>
    <cellStyle name="Input 48 4 25" xfId="34308"/>
    <cellStyle name="Input 48 4 3" xfId="9653"/>
    <cellStyle name="Input 48 4 3 2" xfId="29628"/>
    <cellStyle name="Input 48 4 3 3" xfId="33615"/>
    <cellStyle name="Input 48 4 3 4" xfId="38961"/>
    <cellStyle name="Input 48 4 4" xfId="6447"/>
    <cellStyle name="Input 48 4 4 2" xfId="29629"/>
    <cellStyle name="Input 48 4 4 3" xfId="32981"/>
    <cellStyle name="Input 48 4 4 4" xfId="38199"/>
    <cellStyle name="Input 48 4 5" xfId="8965"/>
    <cellStyle name="Input 48 4 5 2" xfId="29630"/>
    <cellStyle name="Input 48 4 5 3" xfId="33793"/>
    <cellStyle name="Input 48 4 5 4" xfId="39139"/>
    <cellStyle name="Input 48 4 6" xfId="7562"/>
    <cellStyle name="Input 48 4 6 2" xfId="32916"/>
    <cellStyle name="Input 48 4 6 3" xfId="38134"/>
    <cellStyle name="Input 48 4 7" xfId="9354"/>
    <cellStyle name="Input 48 4 8" xfId="11172"/>
    <cellStyle name="Input 48 4 9" xfId="7414"/>
    <cellStyle name="Input 48 5" xfId="4205"/>
    <cellStyle name="Input 48 5 10" xfId="10044"/>
    <cellStyle name="Input 48 5 11" xfId="17062"/>
    <cellStyle name="Input 48 5 12" xfId="8668"/>
    <cellStyle name="Input 48 5 13" xfId="9279"/>
    <cellStyle name="Input 48 5 14" xfId="18616"/>
    <cellStyle name="Input 48 5 15" xfId="9233"/>
    <cellStyle name="Input 48 5 16" xfId="15302"/>
    <cellStyle name="Input 48 5 17" xfId="17124"/>
    <cellStyle name="Input 48 5 18" xfId="23149"/>
    <cellStyle name="Input 48 5 19" xfId="9078"/>
    <cellStyle name="Input 48 5 2" xfId="6125"/>
    <cellStyle name="Input 48 5 2 10" xfId="18857"/>
    <cellStyle name="Input 48 5 2 11" xfId="19631"/>
    <cellStyle name="Input 48 5 2 12" xfId="20449"/>
    <cellStyle name="Input 48 5 2 13" xfId="21414"/>
    <cellStyle name="Input 48 5 2 14" xfId="22251"/>
    <cellStyle name="Input 48 5 2 15" xfId="23063"/>
    <cellStyle name="Input 48 5 2 16" xfId="23943"/>
    <cellStyle name="Input 48 5 2 17" xfId="24642"/>
    <cellStyle name="Input 48 5 2 18" xfId="25320"/>
    <cellStyle name="Input 48 5 2 19" xfId="25971"/>
    <cellStyle name="Input 48 5 2 2" xfId="11069"/>
    <cellStyle name="Input 48 5 2 2 2" xfId="29631"/>
    <cellStyle name="Input 48 5 2 2 3" xfId="34444"/>
    <cellStyle name="Input 48 5 2 2 4" xfId="39897"/>
    <cellStyle name="Input 48 5 2 20" xfId="26700"/>
    <cellStyle name="Input 48 5 2 21" xfId="27427"/>
    <cellStyle name="Input 48 5 2 22" xfId="32698"/>
    <cellStyle name="Input 48 5 2 23" xfId="37927"/>
    <cellStyle name="Input 48 5 2 3" xfId="12107"/>
    <cellStyle name="Input 48 5 2 3 2" xfId="29632"/>
    <cellStyle name="Input 48 5 2 3 3" xfId="35365"/>
    <cellStyle name="Input 48 5 2 3 4" xfId="40836"/>
    <cellStyle name="Input 48 5 2 4" xfId="13154"/>
    <cellStyle name="Input 48 5 2 4 2" xfId="29633"/>
    <cellStyle name="Input 48 5 2 4 3" xfId="36323"/>
    <cellStyle name="Input 48 5 2 4 4" xfId="41794"/>
    <cellStyle name="Input 48 5 2 5" xfId="14162"/>
    <cellStyle name="Input 48 5 2 5 2" xfId="37173"/>
    <cellStyle name="Input 48 5 2 5 3" xfId="42644"/>
    <cellStyle name="Input 48 5 2 6" xfId="15110"/>
    <cellStyle name="Input 48 5 2 7" xfId="16100"/>
    <cellStyle name="Input 48 5 2 8" xfId="16940"/>
    <cellStyle name="Input 48 5 2 9" xfId="17942"/>
    <cellStyle name="Input 48 5 20" xfId="15446"/>
    <cellStyle name="Input 48 5 21" xfId="20485"/>
    <cellStyle name="Input 48 5 22" xfId="25123"/>
    <cellStyle name="Input 48 5 23" xfId="26151"/>
    <cellStyle name="Input 48 5 24" xfId="31619"/>
    <cellStyle name="Input 48 5 25" xfId="31455"/>
    <cellStyle name="Input 48 5 3" xfId="9430"/>
    <cellStyle name="Input 48 5 3 2" xfId="29634"/>
    <cellStyle name="Input 48 5 3 3" xfId="33510"/>
    <cellStyle name="Input 48 5 3 4" xfId="38856"/>
    <cellStyle name="Input 48 5 4" xfId="6914"/>
    <cellStyle name="Input 48 5 4 2" xfId="29635"/>
    <cellStyle name="Input 48 5 4 3" xfId="33677"/>
    <cellStyle name="Input 48 5 4 4" xfId="39023"/>
    <cellStyle name="Input 48 5 5" xfId="11500"/>
    <cellStyle name="Input 48 5 5 2" xfId="29636"/>
    <cellStyle name="Input 48 5 5 3" xfId="34786"/>
    <cellStyle name="Input 48 5 5 4" xfId="40257"/>
    <cellStyle name="Input 48 5 6" xfId="8498"/>
    <cellStyle name="Input 48 5 6 2" xfId="33808"/>
    <cellStyle name="Input 48 5 6 3" xfId="39154"/>
    <cellStyle name="Input 48 5 7" xfId="8660"/>
    <cellStyle name="Input 48 5 8" xfId="7462"/>
    <cellStyle name="Input 48 5 9" xfId="15229"/>
    <cellStyle name="Input 48 6" xfId="5324"/>
    <cellStyle name="Input 48 6 10" xfId="16804"/>
    <cellStyle name="Input 48 6 11" xfId="11302"/>
    <cellStyle name="Input 48 6 12" xfId="12376"/>
    <cellStyle name="Input 48 6 13" xfId="20775"/>
    <cellStyle name="Input 48 6 14" xfId="13248"/>
    <cellStyle name="Input 48 6 15" xfId="15510"/>
    <cellStyle name="Input 48 6 16" xfId="23347"/>
    <cellStyle name="Input 48 6 17" xfId="8161"/>
    <cellStyle name="Input 48 6 18" xfId="22410"/>
    <cellStyle name="Input 48 6 19" xfId="24572"/>
    <cellStyle name="Input 48 6 2" xfId="10309"/>
    <cellStyle name="Input 48 6 2 2" xfId="29637"/>
    <cellStyle name="Input 48 6 2 3" xfId="33894"/>
    <cellStyle name="Input 48 6 2 4" xfId="39240"/>
    <cellStyle name="Input 48 6 20" xfId="8295"/>
    <cellStyle name="Input 48 6 21" xfId="26923"/>
    <cellStyle name="Input 48 6 22" xfId="32044"/>
    <cellStyle name="Input 48 6 23" xfId="31343"/>
    <cellStyle name="Input 48 6 3" xfId="11357"/>
    <cellStyle name="Input 48 6 3 2" xfId="29638"/>
    <cellStyle name="Input 48 6 3 3" xfId="34686"/>
    <cellStyle name="Input 48 6 3 4" xfId="40157"/>
    <cellStyle name="Input 48 6 4" xfId="12455"/>
    <cellStyle name="Input 48 6 4 2" xfId="29639"/>
    <cellStyle name="Input 48 6 4 3" xfId="35632"/>
    <cellStyle name="Input 48 6 4 4" xfId="41103"/>
    <cellStyle name="Input 48 6 5" xfId="6445"/>
    <cellStyle name="Input 48 6 5 2" xfId="36622"/>
    <cellStyle name="Input 48 6 5 3" xfId="42093"/>
    <cellStyle name="Input 48 6 6" xfId="14022"/>
    <cellStyle name="Input 48 6 7" xfId="15425"/>
    <cellStyle name="Input 48 6 8" xfId="8460"/>
    <cellStyle name="Input 48 6 9" xfId="17260"/>
    <cellStyle name="input 49" xfId="1572"/>
    <cellStyle name="input 49 10" xfId="4204"/>
    <cellStyle name="Input 49 2" xfId="1573"/>
    <cellStyle name="Input 49 2 2" xfId="4203"/>
    <cellStyle name="input 49 3" xfId="1574"/>
    <cellStyle name="input 49 3 2" xfId="4202"/>
    <cellStyle name="input 49 4" xfId="1575"/>
    <cellStyle name="input 49 4 2" xfId="4201"/>
    <cellStyle name="input 49 5" xfId="1576"/>
    <cellStyle name="input 49 5 2" xfId="4200"/>
    <cellStyle name="input 49 6" xfId="1577"/>
    <cellStyle name="input 49 6 2" xfId="4199"/>
    <cellStyle name="input 49 7" xfId="1578"/>
    <cellStyle name="input 49 7 2" xfId="4198"/>
    <cellStyle name="input 49 8" xfId="1579"/>
    <cellStyle name="input 49 8 2" xfId="4197"/>
    <cellStyle name="input 49 9" xfId="1580"/>
    <cellStyle name="input 49 9 2" xfId="4196"/>
    <cellStyle name="Input 5" xfId="1581"/>
    <cellStyle name="Input 5 10" xfId="3167"/>
    <cellStyle name="Input 5 10 2" xfId="5894"/>
    <cellStyle name="Input 5 10 2 10" xfId="18653"/>
    <cellStyle name="Input 5 10 2 11" xfId="19432"/>
    <cellStyle name="Input 5 10 2 12" xfId="20237"/>
    <cellStyle name="Input 5 10 2 13" xfId="21218"/>
    <cellStyle name="Input 5 10 2 14" xfId="22060"/>
    <cellStyle name="Input 5 10 2 15" xfId="22854"/>
    <cellStyle name="Input 5 10 2 16" xfId="23762"/>
    <cellStyle name="Input 5 10 2 17" xfId="24458"/>
    <cellStyle name="Input 5 10 2 18" xfId="25146"/>
    <cellStyle name="Input 5 10 2 19" xfId="25787"/>
    <cellStyle name="Input 5 10 2 2" xfId="10843"/>
    <cellStyle name="Input 5 10 2 2 2" xfId="29640"/>
    <cellStyle name="Input 5 10 2 2 3" xfId="34271"/>
    <cellStyle name="Input 5 10 2 2 4" xfId="39701"/>
    <cellStyle name="Input 5 10 2 20" xfId="26504"/>
    <cellStyle name="Input 5 10 2 21" xfId="27272"/>
    <cellStyle name="Input 5 10 2 22" xfId="32502"/>
    <cellStyle name="Input 5 10 2 23" xfId="37733"/>
    <cellStyle name="Input 5 10 2 3" xfId="11885"/>
    <cellStyle name="Input 5 10 2 3 2" xfId="29641"/>
    <cellStyle name="Input 5 10 2 3 3" xfId="35155"/>
    <cellStyle name="Input 5 10 2 3 4" xfId="40626"/>
    <cellStyle name="Input 5 10 2 4" xfId="12947"/>
    <cellStyle name="Input 5 10 2 4 2" xfId="29642"/>
    <cellStyle name="Input 5 10 2 4 3" xfId="36108"/>
    <cellStyle name="Input 5 10 2 4 4" xfId="41579"/>
    <cellStyle name="Input 5 10 2 5" xfId="7894"/>
    <cellStyle name="Input 5 10 2 5 2" xfId="37002"/>
    <cellStyle name="Input 5 10 2 5 3" xfId="42473"/>
    <cellStyle name="Input 5 10 2 6" xfId="14893"/>
    <cellStyle name="Input 5 10 2 7" xfId="15892"/>
    <cellStyle name="Input 5 10 2 8" xfId="16715"/>
    <cellStyle name="Input 5 10 2 9" xfId="17736"/>
    <cellStyle name="Input 5 11" xfId="4501"/>
    <cellStyle name="Input 5 11 10" xfId="14392"/>
    <cellStyle name="Input 5 11 11" xfId="8680"/>
    <cellStyle name="Input 5 11 12" xfId="13515"/>
    <cellStyle name="Input 5 11 13" xfId="8949"/>
    <cellStyle name="Input 5 11 14" xfId="16301"/>
    <cellStyle name="Input 5 11 15" xfId="9617"/>
    <cellStyle name="Input 5 11 16" xfId="7754"/>
    <cellStyle name="Input 5 11 17" xfId="9021"/>
    <cellStyle name="Input 5 11 18" xfId="21683"/>
    <cellStyle name="Input 5 11 19" xfId="17784"/>
    <cellStyle name="Input 5 11 2" xfId="6218"/>
    <cellStyle name="Input 5 11 2 10" xfId="18929"/>
    <cellStyle name="Input 5 11 2 11" xfId="19700"/>
    <cellStyle name="Input 5 11 2 12" xfId="20525"/>
    <cellStyle name="Input 5 11 2 13" xfId="21507"/>
    <cellStyle name="Input 5 11 2 14" xfId="22314"/>
    <cellStyle name="Input 5 11 2 15" xfId="23132"/>
    <cellStyle name="Input 5 11 2 16" xfId="24012"/>
    <cellStyle name="Input 5 11 2 17" xfId="24714"/>
    <cellStyle name="Input 5 11 2 18" xfId="25382"/>
    <cellStyle name="Input 5 11 2 19" xfId="26031"/>
    <cellStyle name="Input 5 11 2 2" xfId="11154"/>
    <cellStyle name="Input 5 11 2 2 2" xfId="29643"/>
    <cellStyle name="Input 5 11 2 2 3" xfId="34505"/>
    <cellStyle name="Input 5 11 2 2 4" xfId="39958"/>
    <cellStyle name="Input 5 11 2 20" xfId="26758"/>
    <cellStyle name="Input 5 11 2 21" xfId="27485"/>
    <cellStyle name="Input 5 11 2 22" xfId="32756"/>
    <cellStyle name="Input 5 11 2 23" xfId="37985"/>
    <cellStyle name="Input 5 11 2 3" xfId="12187"/>
    <cellStyle name="Input 5 11 2 3 2" xfId="29644"/>
    <cellStyle name="Input 5 11 2 3 3" xfId="35429"/>
    <cellStyle name="Input 5 11 2 3 4" xfId="40900"/>
    <cellStyle name="Input 5 11 2 4" xfId="13231"/>
    <cellStyle name="Input 5 11 2 4 2" xfId="29645"/>
    <cellStyle name="Input 5 11 2 4 3" xfId="36414"/>
    <cellStyle name="Input 5 11 2 4 4" xfId="41885"/>
    <cellStyle name="Input 5 11 2 5" xfId="14240"/>
    <cellStyle name="Input 5 11 2 5 2" xfId="37266"/>
    <cellStyle name="Input 5 11 2 5 3" xfId="42737"/>
    <cellStyle name="Input 5 11 2 6" xfId="15187"/>
    <cellStyle name="Input 5 11 2 7" xfId="16176"/>
    <cellStyle name="Input 5 11 2 8" xfId="17018"/>
    <cellStyle name="Input 5 11 2 9" xfId="18035"/>
    <cellStyle name="Input 5 11 20" xfId="24496"/>
    <cellStyle name="Input 5 11 21" xfId="21680"/>
    <cellStyle name="Input 5 11 22" xfId="12322"/>
    <cellStyle name="Input 5 11 23" xfId="22454"/>
    <cellStyle name="Input 5 11 24" xfId="31757"/>
    <cellStyle name="Input 5 11 25" xfId="31403"/>
    <cellStyle name="Input 5 11 3" xfId="9659"/>
    <cellStyle name="Input 5 11 3 2" xfId="29646"/>
    <cellStyle name="Input 5 11 3 3" xfId="33618"/>
    <cellStyle name="Input 5 11 3 4" xfId="38964"/>
    <cellStyle name="Input 5 11 4" xfId="9912"/>
    <cellStyle name="Input 5 11 4 2" xfId="29647"/>
    <cellStyle name="Input 5 11 4 3" xfId="33729"/>
    <cellStyle name="Input 5 11 4 4" xfId="39075"/>
    <cellStyle name="Input 5 11 5" xfId="6693"/>
    <cellStyle name="Input 5 11 5 2" xfId="29648"/>
    <cellStyle name="Input 5 11 5 3" xfId="33931"/>
    <cellStyle name="Input 5 11 5 4" xfId="39277"/>
    <cellStyle name="Input 5 11 6" xfId="7222"/>
    <cellStyle name="Input 5 11 6 2" xfId="33160"/>
    <cellStyle name="Input 5 11 6 3" xfId="38378"/>
    <cellStyle name="Input 5 11 7" xfId="8558"/>
    <cellStyle name="Input 5 11 8" xfId="10624"/>
    <cellStyle name="Input 5 11 9" xfId="8769"/>
    <cellStyle name="Input 5 12" xfId="4195"/>
    <cellStyle name="Input 5 12 10" xfId="10000"/>
    <cellStyle name="Input 5 12 11" xfId="16896"/>
    <cellStyle name="Input 5 12 12" xfId="15490"/>
    <cellStyle name="Input 5 12 13" xfId="12558"/>
    <cellStyle name="Input 5 12 14" xfId="12530"/>
    <cellStyle name="Input 5 12 15" xfId="17299"/>
    <cellStyle name="Input 5 12 16" xfId="7939"/>
    <cellStyle name="Input 5 12 17" xfId="18625"/>
    <cellStyle name="Input 5 12 18" xfId="23174"/>
    <cellStyle name="Input 5 12 19" xfId="24110"/>
    <cellStyle name="Input 5 12 2" xfId="6124"/>
    <cellStyle name="Input 5 12 2 10" xfId="18856"/>
    <cellStyle name="Input 5 12 2 11" xfId="19630"/>
    <cellStyle name="Input 5 12 2 12" xfId="20448"/>
    <cellStyle name="Input 5 12 2 13" xfId="21413"/>
    <cellStyle name="Input 5 12 2 14" xfId="22250"/>
    <cellStyle name="Input 5 12 2 15" xfId="23062"/>
    <cellStyle name="Input 5 12 2 16" xfId="23942"/>
    <cellStyle name="Input 5 12 2 17" xfId="24641"/>
    <cellStyle name="Input 5 12 2 18" xfId="25319"/>
    <cellStyle name="Input 5 12 2 19" xfId="25970"/>
    <cellStyle name="Input 5 12 2 2" xfId="11068"/>
    <cellStyle name="Input 5 12 2 2 2" xfId="29649"/>
    <cellStyle name="Input 5 12 2 2 3" xfId="34443"/>
    <cellStyle name="Input 5 12 2 2 4" xfId="39896"/>
    <cellStyle name="Input 5 12 2 20" xfId="26699"/>
    <cellStyle name="Input 5 12 2 21" xfId="27426"/>
    <cellStyle name="Input 5 12 2 22" xfId="32697"/>
    <cellStyle name="Input 5 12 2 23" xfId="37926"/>
    <cellStyle name="Input 5 12 2 3" xfId="12106"/>
    <cellStyle name="Input 5 12 2 3 2" xfId="29650"/>
    <cellStyle name="Input 5 12 2 3 3" xfId="35364"/>
    <cellStyle name="Input 5 12 2 3 4" xfId="40835"/>
    <cellStyle name="Input 5 12 2 4" xfId="13153"/>
    <cellStyle name="Input 5 12 2 4 2" xfId="29651"/>
    <cellStyle name="Input 5 12 2 4 3" xfId="36322"/>
    <cellStyle name="Input 5 12 2 4 4" xfId="41793"/>
    <cellStyle name="Input 5 12 2 5" xfId="14161"/>
    <cellStyle name="Input 5 12 2 5 2" xfId="37172"/>
    <cellStyle name="Input 5 12 2 5 3" xfId="42643"/>
    <cellStyle name="Input 5 12 2 6" xfId="15109"/>
    <cellStyle name="Input 5 12 2 7" xfId="16099"/>
    <cellStyle name="Input 5 12 2 8" xfId="16939"/>
    <cellStyle name="Input 5 12 2 9" xfId="17941"/>
    <cellStyle name="Input 5 12 20" xfId="23390"/>
    <cellStyle name="Input 5 12 21" xfId="11404"/>
    <cellStyle name="Input 5 12 22" xfId="23397"/>
    <cellStyle name="Input 5 12 23" xfId="26150"/>
    <cellStyle name="Input 5 12 24" xfId="31618"/>
    <cellStyle name="Input 5 12 25" xfId="31456"/>
    <cellStyle name="Input 5 12 3" xfId="9423"/>
    <cellStyle name="Input 5 12 3 2" xfId="29652"/>
    <cellStyle name="Input 5 12 3 3" xfId="33509"/>
    <cellStyle name="Input 5 12 3 4" xfId="38855"/>
    <cellStyle name="Input 5 12 4" xfId="6918"/>
    <cellStyle name="Input 5 12 4 2" xfId="29653"/>
    <cellStyle name="Input 5 12 4 3" xfId="33979"/>
    <cellStyle name="Input 5 12 4 4" xfId="39341"/>
    <cellStyle name="Input 5 12 5" xfId="7385"/>
    <cellStyle name="Input 5 12 5 2" xfId="29654"/>
    <cellStyle name="Input 5 12 5 3" xfId="34787"/>
    <cellStyle name="Input 5 12 5 4" xfId="40258"/>
    <cellStyle name="Input 5 12 6" xfId="8594"/>
    <cellStyle name="Input 5 12 6 2" xfId="33291"/>
    <cellStyle name="Input 5 12 6 3" xfId="38509"/>
    <cellStyle name="Input 5 12 7" xfId="12219"/>
    <cellStyle name="Input 5 12 8" xfId="9089"/>
    <cellStyle name="Input 5 12 9" xfId="15068"/>
    <cellStyle name="Input 5 13" xfId="5325"/>
    <cellStyle name="Input 5 13 10" xfId="13543"/>
    <cellStyle name="Input 5 13 11" xfId="17287"/>
    <cellStyle name="Input 5 13 12" xfId="9933"/>
    <cellStyle name="Input 5 13 13" xfId="20776"/>
    <cellStyle name="Input 5 13 14" xfId="7619"/>
    <cellStyle name="Input 5 13 15" xfId="13441"/>
    <cellStyle name="Input 5 13 16" xfId="23348"/>
    <cellStyle name="Input 5 13 17" xfId="8940"/>
    <cellStyle name="Input 5 13 18" xfId="23383"/>
    <cellStyle name="Input 5 13 19" xfId="18898"/>
    <cellStyle name="Input 5 13 2" xfId="10310"/>
    <cellStyle name="Input 5 13 2 2" xfId="29655"/>
    <cellStyle name="Input 5 13 2 3" xfId="33895"/>
    <cellStyle name="Input 5 13 2 4" xfId="39241"/>
    <cellStyle name="Input 5 13 20" xfId="8488"/>
    <cellStyle name="Input 5 13 21" xfId="26924"/>
    <cellStyle name="Input 5 13 22" xfId="32045"/>
    <cellStyle name="Input 5 13 23" xfId="31915"/>
    <cellStyle name="Input 5 13 3" xfId="11358"/>
    <cellStyle name="Input 5 13 3 2" xfId="29656"/>
    <cellStyle name="Input 5 13 3 3" xfId="34687"/>
    <cellStyle name="Input 5 13 3 4" xfId="40158"/>
    <cellStyle name="Input 5 13 4" xfId="12456"/>
    <cellStyle name="Input 5 13 4 2" xfId="29657"/>
    <cellStyle name="Input 5 13 4 3" xfId="35633"/>
    <cellStyle name="Input 5 13 4 4" xfId="41104"/>
    <cellStyle name="Input 5 13 5" xfId="13093"/>
    <cellStyle name="Input 5 13 5 2" xfId="36623"/>
    <cellStyle name="Input 5 13 5 3" xfId="42094"/>
    <cellStyle name="Input 5 13 6" xfId="8893"/>
    <cellStyle name="Input 5 13 7" xfId="15426"/>
    <cellStyle name="Input 5 13 8" xfId="15261"/>
    <cellStyle name="Input 5 13 9" xfId="17261"/>
    <cellStyle name="input 5 2" xfId="1582"/>
    <cellStyle name="input 5 2 2" xfId="4194"/>
    <cellStyle name="Input 5 3" xfId="2889"/>
    <cellStyle name="Input 5 3 2" xfId="5623"/>
    <cellStyle name="Input 5 3 2 10" xfId="18433"/>
    <cellStyle name="Input 5 3 2 11" xfId="19211"/>
    <cellStyle name="Input 5 3 2 12" xfId="19976"/>
    <cellStyle name="Input 5 3 2 13" xfId="21008"/>
    <cellStyle name="Input 5 3 2 14" xfId="21851"/>
    <cellStyle name="Input 5 3 2 15" xfId="22594"/>
    <cellStyle name="Input 5 3 2 16" xfId="23558"/>
    <cellStyle name="Input 5 3 2 17" xfId="24256"/>
    <cellStyle name="Input 5 3 2 18" xfId="24968"/>
    <cellStyle name="Input 5 3 2 19" xfId="25600"/>
    <cellStyle name="Input 5 3 2 2" xfId="10579"/>
    <cellStyle name="Input 5 3 2 2 2" xfId="29658"/>
    <cellStyle name="Input 5 3 2 2 3" xfId="34086"/>
    <cellStyle name="Input 5 3 2 2 4" xfId="39448"/>
    <cellStyle name="Input 5 3 2 20" xfId="26259"/>
    <cellStyle name="Input 5 3 2 21" xfId="27094"/>
    <cellStyle name="Input 5 3 2 22" xfId="32250"/>
    <cellStyle name="Input 5 3 2 23" xfId="37481"/>
    <cellStyle name="Input 5 3 2 3" xfId="11618"/>
    <cellStyle name="Input 5 3 2 3 2" xfId="29659"/>
    <cellStyle name="Input 5 3 2 3 3" xfId="34896"/>
    <cellStyle name="Input 5 3 2 3 4" xfId="40367"/>
    <cellStyle name="Input 5 3 2 4" xfId="12717"/>
    <cellStyle name="Input 5 3 2 4 2" xfId="29660"/>
    <cellStyle name="Input 5 3 2 4 3" xfId="35849"/>
    <cellStyle name="Input 5 3 2 4 4" xfId="41320"/>
    <cellStyle name="Input 5 3 2 5" xfId="7419"/>
    <cellStyle name="Input 5 3 2 5 2" xfId="36816"/>
    <cellStyle name="Input 5 3 2 5 3" xfId="42287"/>
    <cellStyle name="Input 5 3 2 6" xfId="14632"/>
    <cellStyle name="Input 5 3 2 7" xfId="15664"/>
    <cellStyle name="Input 5 3 2 8" xfId="16453"/>
    <cellStyle name="Input 5 3 2 9" xfId="17516"/>
    <cellStyle name="Input 5 3 3" xfId="29661"/>
    <cellStyle name="Input 5 3 3 2" xfId="29662"/>
    <cellStyle name="Input 5 3 3 3" xfId="38565"/>
    <cellStyle name="Input 5 4" xfId="3187"/>
    <cellStyle name="Input 5 4 2" xfId="5914"/>
    <cellStyle name="Input 5 4 2 10" xfId="18671"/>
    <cellStyle name="Input 5 4 2 11" xfId="19450"/>
    <cellStyle name="Input 5 4 2 12" xfId="20257"/>
    <cellStyle name="Input 5 4 2 13" xfId="21236"/>
    <cellStyle name="Input 5 4 2 14" xfId="22077"/>
    <cellStyle name="Input 5 4 2 15" xfId="22874"/>
    <cellStyle name="Input 5 4 2 16" xfId="23780"/>
    <cellStyle name="Input 5 4 2 17" xfId="24475"/>
    <cellStyle name="Input 5 4 2 18" xfId="25162"/>
    <cellStyle name="Input 5 4 2 19" xfId="25804"/>
    <cellStyle name="Input 5 4 2 2" xfId="10863"/>
    <cellStyle name="Input 5 4 2 2 2" xfId="29663"/>
    <cellStyle name="Input 5 4 2 2 3" xfId="34285"/>
    <cellStyle name="Input 5 4 2 2 4" xfId="39721"/>
    <cellStyle name="Input 5 4 2 20" xfId="26524"/>
    <cellStyle name="Input 5 4 2 21" xfId="27286"/>
    <cellStyle name="Input 5 4 2 22" xfId="32522"/>
    <cellStyle name="Input 5 4 2 23" xfId="37753"/>
    <cellStyle name="Input 5 4 2 3" xfId="11905"/>
    <cellStyle name="Input 5 4 2 3 2" xfId="29664"/>
    <cellStyle name="Input 5 4 2 3 3" xfId="35175"/>
    <cellStyle name="Input 5 4 2 3 4" xfId="40646"/>
    <cellStyle name="Input 5 4 2 4" xfId="12966"/>
    <cellStyle name="Input 5 4 2 4 2" xfId="29665"/>
    <cellStyle name="Input 5 4 2 4 3" xfId="36128"/>
    <cellStyle name="Input 5 4 2 4 4" xfId="41599"/>
    <cellStyle name="Input 5 4 2 5" xfId="6594"/>
    <cellStyle name="Input 5 4 2 5 2" xfId="37016"/>
    <cellStyle name="Input 5 4 2 5 3" xfId="42487"/>
    <cellStyle name="Input 5 4 2 6" xfId="14913"/>
    <cellStyle name="Input 5 4 2 7" xfId="15910"/>
    <cellStyle name="Input 5 4 2 8" xfId="16735"/>
    <cellStyle name="Input 5 4 2 9" xfId="17753"/>
    <cellStyle name="Input 5 4 3" xfId="29666"/>
    <cellStyle name="Input 5 4 3 2" xfId="29667"/>
    <cellStyle name="Input 5 4 3 3" xfId="38672"/>
    <cellStyle name="Input 5 5" xfId="2996"/>
    <cellStyle name="Input 5 5 2" xfId="5723"/>
    <cellStyle name="Input 5 5 2 10" xfId="18522"/>
    <cellStyle name="Input 5 5 2 11" xfId="19302"/>
    <cellStyle name="Input 5 5 2 12" xfId="20067"/>
    <cellStyle name="Input 5 5 2 13" xfId="21096"/>
    <cellStyle name="Input 5 5 2 14" xfId="21941"/>
    <cellStyle name="Input 5 5 2 15" xfId="22685"/>
    <cellStyle name="Input 5 5 2 16" xfId="23645"/>
    <cellStyle name="Input 5 5 2 17" xfId="24343"/>
    <cellStyle name="Input 5 5 2 18" xfId="25041"/>
    <cellStyle name="Input 5 5 2 19" xfId="25686"/>
    <cellStyle name="Input 5 5 2 2" xfId="10673"/>
    <cellStyle name="Input 5 5 2 2 2" xfId="29668"/>
    <cellStyle name="Input 5 5 2 2 3" xfId="34170"/>
    <cellStyle name="Input 5 5 2 2 4" xfId="39532"/>
    <cellStyle name="Input 5 5 2 20" xfId="26336"/>
    <cellStyle name="Input 5 5 2 21" xfId="27173"/>
    <cellStyle name="Input 5 5 2 22" xfId="32333"/>
    <cellStyle name="Input 5 5 2 23" xfId="37564"/>
    <cellStyle name="Input 5 5 2 3" xfId="11714"/>
    <cellStyle name="Input 5 5 2 3 2" xfId="29669"/>
    <cellStyle name="Input 5 5 2 3 3" xfId="34986"/>
    <cellStyle name="Input 5 5 2 3 4" xfId="40457"/>
    <cellStyle name="Input 5 5 2 4" xfId="12809"/>
    <cellStyle name="Input 5 5 2 4 2" xfId="29670"/>
    <cellStyle name="Input 5 5 2 4 3" xfId="35939"/>
    <cellStyle name="Input 5 5 2 4 4" xfId="41410"/>
    <cellStyle name="Input 5 5 2 5" xfId="6644"/>
    <cellStyle name="Input 5 5 2 5 2" xfId="36903"/>
    <cellStyle name="Input 5 5 2 5 3" xfId="42374"/>
    <cellStyle name="Input 5 5 2 6" xfId="14722"/>
    <cellStyle name="Input 5 5 2 7" xfId="15757"/>
    <cellStyle name="Input 5 5 2 8" xfId="16546"/>
    <cellStyle name="Input 5 5 2 9" xfId="17607"/>
    <cellStyle name="Input 5 6" xfId="3164"/>
    <cellStyle name="Input 5 6 2" xfId="5891"/>
    <cellStyle name="Input 5 6 2 10" xfId="18650"/>
    <cellStyle name="Input 5 6 2 11" xfId="19429"/>
    <cellStyle name="Input 5 6 2 12" xfId="20234"/>
    <cellStyle name="Input 5 6 2 13" xfId="21215"/>
    <cellStyle name="Input 5 6 2 14" xfId="22057"/>
    <cellStyle name="Input 5 6 2 15" xfId="22851"/>
    <cellStyle name="Input 5 6 2 16" xfId="23759"/>
    <cellStyle name="Input 5 6 2 17" xfId="24455"/>
    <cellStyle name="Input 5 6 2 18" xfId="25143"/>
    <cellStyle name="Input 5 6 2 19" xfId="25784"/>
    <cellStyle name="Input 5 6 2 2" xfId="10840"/>
    <cellStyle name="Input 5 6 2 2 2" xfId="29671"/>
    <cellStyle name="Input 5 6 2 2 3" xfId="34268"/>
    <cellStyle name="Input 5 6 2 2 4" xfId="39698"/>
    <cellStyle name="Input 5 6 2 20" xfId="26501"/>
    <cellStyle name="Input 5 6 2 21" xfId="27269"/>
    <cellStyle name="Input 5 6 2 22" xfId="32499"/>
    <cellStyle name="Input 5 6 2 23" xfId="37730"/>
    <cellStyle name="Input 5 6 2 3" xfId="11882"/>
    <cellStyle name="Input 5 6 2 3 2" xfId="29672"/>
    <cellStyle name="Input 5 6 2 3 3" xfId="35152"/>
    <cellStyle name="Input 5 6 2 3 4" xfId="40623"/>
    <cellStyle name="Input 5 6 2 4" xfId="12944"/>
    <cellStyle name="Input 5 6 2 4 2" xfId="29673"/>
    <cellStyle name="Input 5 6 2 4 3" xfId="36105"/>
    <cellStyle name="Input 5 6 2 4 4" xfId="41576"/>
    <cellStyle name="Input 5 6 2 5" xfId="8034"/>
    <cellStyle name="Input 5 6 2 5 2" xfId="36999"/>
    <cellStyle name="Input 5 6 2 5 3" xfId="42470"/>
    <cellStyle name="Input 5 6 2 6" xfId="14890"/>
    <cellStyle name="Input 5 6 2 7" xfId="15889"/>
    <cellStyle name="Input 5 6 2 8" xfId="16712"/>
    <cellStyle name="Input 5 6 2 9" xfId="17733"/>
    <cellStyle name="Input 5 7" xfId="2987"/>
    <cellStyle name="Input 5 7 2" xfId="5714"/>
    <cellStyle name="Input 5 7 2 10" xfId="18513"/>
    <cellStyle name="Input 5 7 2 11" xfId="19293"/>
    <cellStyle name="Input 5 7 2 12" xfId="20058"/>
    <cellStyle name="Input 5 7 2 13" xfId="21087"/>
    <cellStyle name="Input 5 7 2 14" xfId="21932"/>
    <cellStyle name="Input 5 7 2 15" xfId="22676"/>
    <cellStyle name="Input 5 7 2 16" xfId="23636"/>
    <cellStyle name="Input 5 7 2 17" xfId="24334"/>
    <cellStyle name="Input 5 7 2 18" xfId="25032"/>
    <cellStyle name="Input 5 7 2 19" xfId="25677"/>
    <cellStyle name="Input 5 7 2 2" xfId="10664"/>
    <cellStyle name="Input 5 7 2 2 2" xfId="29674"/>
    <cellStyle name="Input 5 7 2 2 3" xfId="34161"/>
    <cellStyle name="Input 5 7 2 2 4" xfId="39523"/>
    <cellStyle name="Input 5 7 2 20" xfId="26327"/>
    <cellStyle name="Input 5 7 2 21" xfId="27164"/>
    <cellStyle name="Input 5 7 2 22" xfId="32324"/>
    <cellStyle name="Input 5 7 2 23" xfId="37555"/>
    <cellStyle name="Input 5 7 2 3" xfId="11705"/>
    <cellStyle name="Input 5 7 2 3 2" xfId="29675"/>
    <cellStyle name="Input 5 7 2 3 3" xfId="34977"/>
    <cellStyle name="Input 5 7 2 3 4" xfId="40448"/>
    <cellStyle name="Input 5 7 2 4" xfId="12800"/>
    <cellStyle name="Input 5 7 2 4 2" xfId="29676"/>
    <cellStyle name="Input 5 7 2 4 3" xfId="35930"/>
    <cellStyle name="Input 5 7 2 4 4" xfId="41401"/>
    <cellStyle name="Input 5 7 2 5" xfId="7442"/>
    <cellStyle name="Input 5 7 2 5 2" xfId="36894"/>
    <cellStyle name="Input 5 7 2 5 3" xfId="42365"/>
    <cellStyle name="Input 5 7 2 6" xfId="14713"/>
    <cellStyle name="Input 5 7 2 7" xfId="15748"/>
    <cellStyle name="Input 5 7 2 8" xfId="16537"/>
    <cellStyle name="Input 5 7 2 9" xfId="17598"/>
    <cellStyle name="Input 5 8" xfId="3160"/>
    <cellStyle name="Input 5 8 2" xfId="5887"/>
    <cellStyle name="Input 5 8 2 10" xfId="18646"/>
    <cellStyle name="Input 5 8 2 11" xfId="19425"/>
    <cellStyle name="Input 5 8 2 12" xfId="20230"/>
    <cellStyle name="Input 5 8 2 13" xfId="21211"/>
    <cellStyle name="Input 5 8 2 14" xfId="22053"/>
    <cellStyle name="Input 5 8 2 15" xfId="22847"/>
    <cellStyle name="Input 5 8 2 16" xfId="23755"/>
    <cellStyle name="Input 5 8 2 17" xfId="24451"/>
    <cellStyle name="Input 5 8 2 18" xfId="25139"/>
    <cellStyle name="Input 5 8 2 19" xfId="25780"/>
    <cellStyle name="Input 5 8 2 2" xfId="10836"/>
    <cellStyle name="Input 5 8 2 2 2" xfId="29677"/>
    <cellStyle name="Input 5 8 2 2 3" xfId="34264"/>
    <cellStyle name="Input 5 8 2 2 4" xfId="39694"/>
    <cellStyle name="Input 5 8 2 20" xfId="26497"/>
    <cellStyle name="Input 5 8 2 21" xfId="27265"/>
    <cellStyle name="Input 5 8 2 22" xfId="32495"/>
    <cellStyle name="Input 5 8 2 23" xfId="37726"/>
    <cellStyle name="Input 5 8 2 3" xfId="11878"/>
    <cellStyle name="Input 5 8 2 3 2" xfId="29678"/>
    <cellStyle name="Input 5 8 2 3 3" xfId="35148"/>
    <cellStyle name="Input 5 8 2 3 4" xfId="40619"/>
    <cellStyle name="Input 5 8 2 4" xfId="12940"/>
    <cellStyle name="Input 5 8 2 4 2" xfId="29679"/>
    <cellStyle name="Input 5 8 2 4 3" xfId="36101"/>
    <cellStyle name="Input 5 8 2 4 4" xfId="41572"/>
    <cellStyle name="Input 5 8 2 5" xfId="7895"/>
    <cellStyle name="Input 5 8 2 5 2" xfId="36995"/>
    <cellStyle name="Input 5 8 2 5 3" xfId="42466"/>
    <cellStyle name="Input 5 8 2 6" xfId="14886"/>
    <cellStyle name="Input 5 8 2 7" xfId="15885"/>
    <cellStyle name="Input 5 8 2 8" xfId="16708"/>
    <cellStyle name="Input 5 8 2 9" xfId="17729"/>
    <cellStyle name="Input 5 9" xfId="2985"/>
    <cellStyle name="Input 5 9 2" xfId="5712"/>
    <cellStyle name="Input 5 9 2 10" xfId="18511"/>
    <cellStyle name="Input 5 9 2 11" xfId="19291"/>
    <cellStyle name="Input 5 9 2 12" xfId="20056"/>
    <cellStyle name="Input 5 9 2 13" xfId="21085"/>
    <cellStyle name="Input 5 9 2 14" xfId="21930"/>
    <cellStyle name="Input 5 9 2 15" xfId="22674"/>
    <cellStyle name="Input 5 9 2 16" xfId="23634"/>
    <cellStyle name="Input 5 9 2 17" xfId="24332"/>
    <cellStyle name="Input 5 9 2 18" xfId="25030"/>
    <cellStyle name="Input 5 9 2 19" xfId="25675"/>
    <cellStyle name="Input 5 9 2 2" xfId="10662"/>
    <cellStyle name="Input 5 9 2 2 2" xfId="29680"/>
    <cellStyle name="Input 5 9 2 2 3" xfId="34159"/>
    <cellStyle name="Input 5 9 2 2 4" xfId="39521"/>
    <cellStyle name="Input 5 9 2 20" xfId="26325"/>
    <cellStyle name="Input 5 9 2 21" xfId="27162"/>
    <cellStyle name="Input 5 9 2 22" xfId="32322"/>
    <cellStyle name="Input 5 9 2 23" xfId="37553"/>
    <cellStyle name="Input 5 9 2 3" xfId="11703"/>
    <cellStyle name="Input 5 9 2 3 2" xfId="29681"/>
    <cellStyle name="Input 5 9 2 3 3" xfId="34975"/>
    <cellStyle name="Input 5 9 2 3 4" xfId="40446"/>
    <cellStyle name="Input 5 9 2 4" xfId="12798"/>
    <cellStyle name="Input 5 9 2 4 2" xfId="29682"/>
    <cellStyle name="Input 5 9 2 4 3" xfId="35928"/>
    <cellStyle name="Input 5 9 2 4 4" xfId="41399"/>
    <cellStyle name="Input 5 9 2 5" xfId="10189"/>
    <cellStyle name="Input 5 9 2 5 2" xfId="36892"/>
    <cellStyle name="Input 5 9 2 5 3" xfId="42363"/>
    <cellStyle name="Input 5 9 2 6" xfId="14711"/>
    <cellStyle name="Input 5 9 2 7" xfId="15746"/>
    <cellStyle name="Input 5 9 2 8" xfId="16535"/>
    <cellStyle name="Input 5 9 2 9" xfId="17596"/>
    <cellStyle name="Input 50" xfId="1583"/>
    <cellStyle name="Input 50 2" xfId="4193"/>
    <cellStyle name="Input 51" xfId="1584"/>
    <cellStyle name="Input 51 2" xfId="4192"/>
    <cellStyle name="Input 52" xfId="1585"/>
    <cellStyle name="Input 52 2" xfId="4191"/>
    <cellStyle name="Input 53" xfId="1586"/>
    <cellStyle name="Input 53 2" xfId="4190"/>
    <cellStyle name="input 54" xfId="1587"/>
    <cellStyle name="input 54 2" xfId="4189"/>
    <cellStyle name="input 55" xfId="1588"/>
    <cellStyle name="input 55 2" xfId="4188"/>
    <cellStyle name="input 56" xfId="1589"/>
    <cellStyle name="input 56 2" xfId="4187"/>
    <cellStyle name="input 57" xfId="1590"/>
    <cellStyle name="input 57 2" xfId="4186"/>
    <cellStyle name="input 58" xfId="1591"/>
    <cellStyle name="input 58 2" xfId="4185"/>
    <cellStyle name="Input 59" xfId="1592"/>
    <cellStyle name="Input 59 2" xfId="4184"/>
    <cellStyle name="Input 6" xfId="1593"/>
    <cellStyle name="Input 6 10" xfId="3172"/>
    <cellStyle name="Input 6 10 2" xfId="5899"/>
    <cellStyle name="Input 6 10 2 10" xfId="18657"/>
    <cellStyle name="Input 6 10 2 11" xfId="19437"/>
    <cellStyle name="Input 6 10 2 12" xfId="20242"/>
    <cellStyle name="Input 6 10 2 13" xfId="21222"/>
    <cellStyle name="Input 6 10 2 14" xfId="22064"/>
    <cellStyle name="Input 6 10 2 15" xfId="22859"/>
    <cellStyle name="Input 6 10 2 16" xfId="23766"/>
    <cellStyle name="Input 6 10 2 17" xfId="24462"/>
    <cellStyle name="Input 6 10 2 18" xfId="25150"/>
    <cellStyle name="Input 6 10 2 19" xfId="25791"/>
    <cellStyle name="Input 6 10 2 2" xfId="10848"/>
    <cellStyle name="Input 6 10 2 2 2" xfId="29683"/>
    <cellStyle name="Input 6 10 2 2 3" xfId="34274"/>
    <cellStyle name="Input 6 10 2 2 4" xfId="39706"/>
    <cellStyle name="Input 6 10 2 20" xfId="26509"/>
    <cellStyle name="Input 6 10 2 21" xfId="27275"/>
    <cellStyle name="Input 6 10 2 22" xfId="32507"/>
    <cellStyle name="Input 6 10 2 23" xfId="37738"/>
    <cellStyle name="Input 6 10 2 3" xfId="11890"/>
    <cellStyle name="Input 6 10 2 3 2" xfId="29684"/>
    <cellStyle name="Input 6 10 2 3 3" xfId="35160"/>
    <cellStyle name="Input 6 10 2 3 4" xfId="40631"/>
    <cellStyle name="Input 6 10 2 4" xfId="12952"/>
    <cellStyle name="Input 6 10 2 4 2" xfId="29685"/>
    <cellStyle name="Input 6 10 2 4 3" xfId="36113"/>
    <cellStyle name="Input 6 10 2 4 4" xfId="41584"/>
    <cellStyle name="Input 6 10 2 5" xfId="9141"/>
    <cellStyle name="Input 6 10 2 5 2" xfId="37005"/>
    <cellStyle name="Input 6 10 2 5 3" xfId="42476"/>
    <cellStyle name="Input 6 10 2 6" xfId="14898"/>
    <cellStyle name="Input 6 10 2 7" xfId="15895"/>
    <cellStyle name="Input 6 10 2 8" xfId="16720"/>
    <cellStyle name="Input 6 10 2 9" xfId="17739"/>
    <cellStyle name="Input 6 11" xfId="4505"/>
    <cellStyle name="Input 6 11 10" xfId="8579"/>
    <cellStyle name="Input 6 11 11" xfId="9991"/>
    <cellStyle name="Input 6 11 12" xfId="7437"/>
    <cellStyle name="Input 6 11 13" xfId="18322"/>
    <cellStyle name="Input 6 11 14" xfId="12541"/>
    <cellStyle name="Input 6 11 15" xfId="9437"/>
    <cellStyle name="Input 6 11 16" xfId="8013"/>
    <cellStyle name="Input 6 11 17" xfId="13509"/>
    <cellStyle name="Input 6 11 18" xfId="8180"/>
    <cellStyle name="Input 6 11 19" xfId="22428"/>
    <cellStyle name="Input 6 11 2" xfId="6219"/>
    <cellStyle name="Input 6 11 2 10" xfId="18930"/>
    <cellStyle name="Input 6 11 2 11" xfId="19701"/>
    <cellStyle name="Input 6 11 2 12" xfId="20526"/>
    <cellStyle name="Input 6 11 2 13" xfId="21508"/>
    <cellStyle name="Input 6 11 2 14" xfId="22315"/>
    <cellStyle name="Input 6 11 2 15" xfId="23133"/>
    <cellStyle name="Input 6 11 2 16" xfId="24013"/>
    <cellStyle name="Input 6 11 2 17" xfId="24715"/>
    <cellStyle name="Input 6 11 2 18" xfId="25383"/>
    <cellStyle name="Input 6 11 2 19" xfId="26032"/>
    <cellStyle name="Input 6 11 2 2" xfId="11155"/>
    <cellStyle name="Input 6 11 2 2 2" xfId="29686"/>
    <cellStyle name="Input 6 11 2 2 3" xfId="34506"/>
    <cellStyle name="Input 6 11 2 2 4" xfId="39959"/>
    <cellStyle name="Input 6 11 2 20" xfId="26759"/>
    <cellStyle name="Input 6 11 2 21" xfId="27486"/>
    <cellStyle name="Input 6 11 2 22" xfId="32757"/>
    <cellStyle name="Input 6 11 2 23" xfId="37986"/>
    <cellStyle name="Input 6 11 2 3" xfId="12188"/>
    <cellStyle name="Input 6 11 2 3 2" xfId="29687"/>
    <cellStyle name="Input 6 11 2 3 3" xfId="35430"/>
    <cellStyle name="Input 6 11 2 3 4" xfId="40901"/>
    <cellStyle name="Input 6 11 2 4" xfId="13232"/>
    <cellStyle name="Input 6 11 2 4 2" xfId="29688"/>
    <cellStyle name="Input 6 11 2 4 3" xfId="36415"/>
    <cellStyle name="Input 6 11 2 4 4" xfId="41886"/>
    <cellStyle name="Input 6 11 2 5" xfId="14241"/>
    <cellStyle name="Input 6 11 2 5 2" xfId="37267"/>
    <cellStyle name="Input 6 11 2 5 3" xfId="42738"/>
    <cellStyle name="Input 6 11 2 6" xfId="15188"/>
    <cellStyle name="Input 6 11 2 7" xfId="16177"/>
    <cellStyle name="Input 6 11 2 8" xfId="17019"/>
    <cellStyle name="Input 6 11 2 9" xfId="18036"/>
    <cellStyle name="Input 6 11 20" xfId="9677"/>
    <cellStyle name="Input 6 11 21" xfId="16189"/>
    <cellStyle name="Input 6 11 22" xfId="25840"/>
    <cellStyle name="Input 6 11 23" xfId="25918"/>
    <cellStyle name="Input 6 11 24" xfId="31759"/>
    <cellStyle name="Input 6 11 25" xfId="31539"/>
    <cellStyle name="Input 6 11 3" xfId="9663"/>
    <cellStyle name="Input 6 11 3 2" xfId="29689"/>
    <cellStyle name="Input 6 11 3 3" xfId="33620"/>
    <cellStyle name="Input 6 11 3 4" xfId="38966"/>
    <cellStyle name="Input 6 11 4" xfId="6811"/>
    <cellStyle name="Input 6 11 4 2" xfId="29690"/>
    <cellStyle name="Input 6 11 4 3" xfId="32978"/>
    <cellStyle name="Input 6 11 4 4" xfId="38196"/>
    <cellStyle name="Input 6 11 5" xfId="8964"/>
    <cellStyle name="Input 6 11 5 2" xfId="29691"/>
    <cellStyle name="Input 6 11 5 3" xfId="33344"/>
    <cellStyle name="Input 6 11 5 4" xfId="38690"/>
    <cellStyle name="Input 6 11 6" xfId="7560"/>
    <cellStyle name="Input 6 11 6 2" xfId="36539"/>
    <cellStyle name="Input 6 11 6 3" xfId="42010"/>
    <cellStyle name="Input 6 11 7" xfId="8692"/>
    <cellStyle name="Input 6 11 8" xfId="14388"/>
    <cellStyle name="Input 6 11 9" xfId="8898"/>
    <cellStyle name="Input 6 12" xfId="4183"/>
    <cellStyle name="Input 6 12 10" xfId="10377"/>
    <cellStyle name="Input 6 12 11" xfId="17060"/>
    <cellStyle name="Input 6 12 12" xfId="9521"/>
    <cellStyle name="Input 6 12 13" xfId="16139"/>
    <cellStyle name="Input 6 12 14" xfId="6757"/>
    <cellStyle name="Input 6 12 15" xfId="8527"/>
    <cellStyle name="Input 6 12 16" xfId="9230"/>
    <cellStyle name="Input 6 12 17" xfId="16907"/>
    <cellStyle name="Input 6 12 18" xfId="7941"/>
    <cellStyle name="Input 6 12 19" xfId="14773"/>
    <cellStyle name="Input 6 12 2" xfId="6123"/>
    <cellStyle name="Input 6 12 2 10" xfId="18855"/>
    <cellStyle name="Input 6 12 2 11" xfId="19629"/>
    <cellStyle name="Input 6 12 2 12" xfId="20447"/>
    <cellStyle name="Input 6 12 2 13" xfId="21412"/>
    <cellStyle name="Input 6 12 2 14" xfId="22249"/>
    <cellStyle name="Input 6 12 2 15" xfId="23061"/>
    <cellStyle name="Input 6 12 2 16" xfId="23941"/>
    <cellStyle name="Input 6 12 2 17" xfId="24640"/>
    <cellStyle name="Input 6 12 2 18" xfId="25318"/>
    <cellStyle name="Input 6 12 2 19" xfId="25969"/>
    <cellStyle name="Input 6 12 2 2" xfId="11067"/>
    <cellStyle name="Input 6 12 2 2 2" xfId="29692"/>
    <cellStyle name="Input 6 12 2 2 3" xfId="34442"/>
    <cellStyle name="Input 6 12 2 2 4" xfId="39895"/>
    <cellStyle name="Input 6 12 2 20" xfId="26698"/>
    <cellStyle name="Input 6 12 2 21" xfId="27425"/>
    <cellStyle name="Input 6 12 2 22" xfId="32696"/>
    <cellStyle name="Input 6 12 2 23" xfId="37925"/>
    <cellStyle name="Input 6 12 2 3" xfId="12105"/>
    <cellStyle name="Input 6 12 2 3 2" xfId="29693"/>
    <cellStyle name="Input 6 12 2 3 3" xfId="35363"/>
    <cellStyle name="Input 6 12 2 3 4" xfId="40834"/>
    <cellStyle name="Input 6 12 2 4" xfId="13152"/>
    <cellStyle name="Input 6 12 2 4 2" xfId="29694"/>
    <cellStyle name="Input 6 12 2 4 3" xfId="36321"/>
    <cellStyle name="Input 6 12 2 4 4" xfId="41792"/>
    <cellStyle name="Input 6 12 2 5" xfId="14160"/>
    <cellStyle name="Input 6 12 2 5 2" xfId="37171"/>
    <cellStyle name="Input 6 12 2 5 3" xfId="42642"/>
    <cellStyle name="Input 6 12 2 6" xfId="15108"/>
    <cellStyle name="Input 6 12 2 7" xfId="16098"/>
    <cellStyle name="Input 6 12 2 8" xfId="16938"/>
    <cellStyle name="Input 6 12 2 9" xfId="17940"/>
    <cellStyle name="Input 6 12 20" xfId="12987"/>
    <cellStyle name="Input 6 12 21" xfId="23102"/>
    <cellStyle name="Input 6 12 22" xfId="9976"/>
    <cellStyle name="Input 6 12 23" xfId="23586"/>
    <cellStyle name="Input 6 12 24" xfId="31617"/>
    <cellStyle name="Input 6 12 25" xfId="31457"/>
    <cellStyle name="Input 6 12 3" xfId="9414"/>
    <cellStyle name="Input 6 12 3 2" xfId="29695"/>
    <cellStyle name="Input 6 12 3 3" xfId="33508"/>
    <cellStyle name="Input 6 12 3 4" xfId="38854"/>
    <cellStyle name="Input 6 12 4" xfId="6923"/>
    <cellStyle name="Input 6 12 4 2" xfId="29696"/>
    <cellStyle name="Input 6 12 4 3" xfId="33980"/>
    <cellStyle name="Input 6 12 4 4" xfId="39342"/>
    <cellStyle name="Input 6 12 5" xfId="9681"/>
    <cellStyle name="Input 6 12 5 2" xfId="29697"/>
    <cellStyle name="Input 6 12 5 3" xfId="33144"/>
    <cellStyle name="Input 6 12 5 4" xfId="38362"/>
    <cellStyle name="Input 6 12 6" xfId="10060"/>
    <cellStyle name="Input 6 12 6 2" xfId="33385"/>
    <cellStyle name="Input 6 12 6 3" xfId="38731"/>
    <cellStyle name="Input 6 12 7" xfId="8339"/>
    <cellStyle name="Input 6 12 8" xfId="9088"/>
    <cellStyle name="Input 6 12 9" xfId="12318"/>
    <cellStyle name="Input 6 13" xfId="5326"/>
    <cellStyle name="Input 6 13 10" xfId="7729"/>
    <cellStyle name="Input 6 13 11" xfId="8571"/>
    <cellStyle name="Input 6 13 12" xfId="9114"/>
    <cellStyle name="Input 6 13 13" xfId="20777"/>
    <cellStyle name="Input 6 13 14" xfId="9415"/>
    <cellStyle name="Input 6 13 15" xfId="8570"/>
    <cellStyle name="Input 6 13 16" xfId="23349"/>
    <cellStyle name="Input 6 13 17" xfId="13516"/>
    <cellStyle name="Input 6 13 18" xfId="6504"/>
    <cellStyle name="Input 6 13 19" xfId="7575"/>
    <cellStyle name="Input 6 13 2" xfId="10311"/>
    <cellStyle name="Input 6 13 2 2" xfId="29698"/>
    <cellStyle name="Input 6 13 2 3" xfId="33896"/>
    <cellStyle name="Input 6 13 2 4" xfId="39242"/>
    <cellStyle name="Input 6 13 20" xfId="7348"/>
    <cellStyle name="Input 6 13 21" xfId="26925"/>
    <cellStyle name="Input 6 13 22" xfId="32046"/>
    <cellStyle name="Input 6 13 23" xfId="31342"/>
    <cellStyle name="Input 6 13 3" xfId="11359"/>
    <cellStyle name="Input 6 13 3 2" xfId="29699"/>
    <cellStyle name="Input 6 13 3 3" xfId="34688"/>
    <cellStyle name="Input 6 13 3 4" xfId="40159"/>
    <cellStyle name="Input 6 13 4" xfId="12457"/>
    <cellStyle name="Input 6 13 4 2" xfId="29700"/>
    <cellStyle name="Input 6 13 4 3" xfId="35634"/>
    <cellStyle name="Input 6 13 4 4" xfId="41105"/>
    <cellStyle name="Input 6 13 5" xfId="7250"/>
    <cellStyle name="Input 6 13 5 2" xfId="36624"/>
    <cellStyle name="Input 6 13 5 3" xfId="42095"/>
    <cellStyle name="Input 6 13 6" xfId="7544"/>
    <cellStyle name="Input 6 13 7" xfId="15427"/>
    <cellStyle name="Input 6 13 8" xfId="15308"/>
    <cellStyle name="Input 6 13 9" xfId="17262"/>
    <cellStyle name="input 6 2" xfId="1594"/>
    <cellStyle name="input 6 2 2" xfId="4182"/>
    <cellStyle name="Input 6 3" xfId="2890"/>
    <cellStyle name="Input 6 3 2" xfId="5624"/>
    <cellStyle name="Input 6 3 2 10" xfId="18434"/>
    <cellStyle name="Input 6 3 2 11" xfId="19212"/>
    <cellStyle name="Input 6 3 2 12" xfId="19977"/>
    <cellStyle name="Input 6 3 2 13" xfId="21009"/>
    <cellStyle name="Input 6 3 2 14" xfId="21852"/>
    <cellStyle name="Input 6 3 2 15" xfId="22595"/>
    <cellStyle name="Input 6 3 2 16" xfId="23559"/>
    <cellStyle name="Input 6 3 2 17" xfId="24257"/>
    <cellStyle name="Input 6 3 2 18" xfId="24969"/>
    <cellStyle name="Input 6 3 2 19" xfId="25601"/>
    <cellStyle name="Input 6 3 2 2" xfId="10580"/>
    <cellStyle name="Input 6 3 2 2 2" xfId="29701"/>
    <cellStyle name="Input 6 3 2 2 3" xfId="34087"/>
    <cellStyle name="Input 6 3 2 2 4" xfId="39449"/>
    <cellStyle name="Input 6 3 2 20" xfId="26260"/>
    <cellStyle name="Input 6 3 2 21" xfId="27095"/>
    <cellStyle name="Input 6 3 2 22" xfId="32251"/>
    <cellStyle name="Input 6 3 2 23" xfId="37482"/>
    <cellStyle name="Input 6 3 2 3" xfId="11619"/>
    <cellStyle name="Input 6 3 2 3 2" xfId="29702"/>
    <cellStyle name="Input 6 3 2 3 3" xfId="34897"/>
    <cellStyle name="Input 6 3 2 3 4" xfId="40368"/>
    <cellStyle name="Input 6 3 2 4" xfId="12718"/>
    <cellStyle name="Input 6 3 2 4 2" xfId="29703"/>
    <cellStyle name="Input 6 3 2 4 3" xfId="35850"/>
    <cellStyle name="Input 6 3 2 4 4" xfId="41321"/>
    <cellStyle name="Input 6 3 2 5" xfId="9510"/>
    <cellStyle name="Input 6 3 2 5 2" xfId="36817"/>
    <cellStyle name="Input 6 3 2 5 3" xfId="42288"/>
    <cellStyle name="Input 6 3 2 6" xfId="14633"/>
    <cellStyle name="Input 6 3 2 7" xfId="15665"/>
    <cellStyle name="Input 6 3 2 8" xfId="16454"/>
    <cellStyle name="Input 6 3 2 9" xfId="17517"/>
    <cellStyle name="Input 6 3 3" xfId="29704"/>
    <cellStyle name="Input 6 3 3 2" xfId="29705"/>
    <cellStyle name="Input 6 3 3 3" xfId="38566"/>
    <cellStyle name="Input 6 4" xfId="3188"/>
    <cellStyle name="Input 6 4 2" xfId="5915"/>
    <cellStyle name="Input 6 4 2 10" xfId="18672"/>
    <cellStyle name="Input 6 4 2 11" xfId="19451"/>
    <cellStyle name="Input 6 4 2 12" xfId="20258"/>
    <cellStyle name="Input 6 4 2 13" xfId="21237"/>
    <cellStyle name="Input 6 4 2 14" xfId="22078"/>
    <cellStyle name="Input 6 4 2 15" xfId="22875"/>
    <cellStyle name="Input 6 4 2 16" xfId="23781"/>
    <cellStyle name="Input 6 4 2 17" xfId="24476"/>
    <cellStyle name="Input 6 4 2 18" xfId="25163"/>
    <cellStyle name="Input 6 4 2 19" xfId="25805"/>
    <cellStyle name="Input 6 4 2 2" xfId="10864"/>
    <cellStyle name="Input 6 4 2 2 2" xfId="29706"/>
    <cellStyle name="Input 6 4 2 2 3" xfId="34286"/>
    <cellStyle name="Input 6 4 2 2 4" xfId="39722"/>
    <cellStyle name="Input 6 4 2 20" xfId="26525"/>
    <cellStyle name="Input 6 4 2 21" xfId="27287"/>
    <cellStyle name="Input 6 4 2 22" xfId="32523"/>
    <cellStyle name="Input 6 4 2 23" xfId="37754"/>
    <cellStyle name="Input 6 4 2 3" xfId="11906"/>
    <cellStyle name="Input 6 4 2 3 2" xfId="29707"/>
    <cellStyle name="Input 6 4 2 3 3" xfId="35176"/>
    <cellStyle name="Input 6 4 2 3 4" xfId="40647"/>
    <cellStyle name="Input 6 4 2 4" xfId="12967"/>
    <cellStyle name="Input 6 4 2 4 2" xfId="29708"/>
    <cellStyle name="Input 6 4 2 4 3" xfId="36129"/>
    <cellStyle name="Input 6 4 2 4 4" xfId="41600"/>
    <cellStyle name="Input 6 4 2 5" xfId="11117"/>
    <cellStyle name="Input 6 4 2 5 2" xfId="37017"/>
    <cellStyle name="Input 6 4 2 5 3" xfId="42488"/>
    <cellStyle name="Input 6 4 2 6" xfId="14914"/>
    <cellStyle name="Input 6 4 2 7" xfId="15911"/>
    <cellStyle name="Input 6 4 2 8" xfId="16736"/>
    <cellStyle name="Input 6 4 2 9" xfId="17754"/>
    <cellStyle name="Input 6 4 3" xfId="29709"/>
    <cellStyle name="Input 6 4 3 2" xfId="29710"/>
    <cellStyle name="Input 6 4 3 3" xfId="38673"/>
    <cellStyle name="Input 6 5" xfId="2994"/>
    <cellStyle name="Input 6 5 2" xfId="5721"/>
    <cellStyle name="Input 6 5 2 10" xfId="18520"/>
    <cellStyle name="Input 6 5 2 11" xfId="19300"/>
    <cellStyle name="Input 6 5 2 12" xfId="20065"/>
    <cellStyle name="Input 6 5 2 13" xfId="21094"/>
    <cellStyle name="Input 6 5 2 14" xfId="21939"/>
    <cellStyle name="Input 6 5 2 15" xfId="22683"/>
    <cellStyle name="Input 6 5 2 16" xfId="23643"/>
    <cellStyle name="Input 6 5 2 17" xfId="24341"/>
    <cellStyle name="Input 6 5 2 18" xfId="25039"/>
    <cellStyle name="Input 6 5 2 19" xfId="25684"/>
    <cellStyle name="Input 6 5 2 2" xfId="10671"/>
    <cellStyle name="Input 6 5 2 2 2" xfId="29711"/>
    <cellStyle name="Input 6 5 2 2 3" xfId="34168"/>
    <cellStyle name="Input 6 5 2 2 4" xfId="39530"/>
    <cellStyle name="Input 6 5 2 20" xfId="26334"/>
    <cellStyle name="Input 6 5 2 21" xfId="27171"/>
    <cellStyle name="Input 6 5 2 22" xfId="32331"/>
    <cellStyle name="Input 6 5 2 23" xfId="37562"/>
    <cellStyle name="Input 6 5 2 3" xfId="11712"/>
    <cellStyle name="Input 6 5 2 3 2" xfId="29712"/>
    <cellStyle name="Input 6 5 2 3 3" xfId="34984"/>
    <cellStyle name="Input 6 5 2 3 4" xfId="40455"/>
    <cellStyle name="Input 6 5 2 4" xfId="12807"/>
    <cellStyle name="Input 6 5 2 4 2" xfId="29713"/>
    <cellStyle name="Input 6 5 2 4 3" xfId="35937"/>
    <cellStyle name="Input 6 5 2 4 4" xfId="41408"/>
    <cellStyle name="Input 6 5 2 5" xfId="9131"/>
    <cellStyle name="Input 6 5 2 5 2" xfId="36901"/>
    <cellStyle name="Input 6 5 2 5 3" xfId="42372"/>
    <cellStyle name="Input 6 5 2 6" xfId="14720"/>
    <cellStyle name="Input 6 5 2 7" xfId="15755"/>
    <cellStyle name="Input 6 5 2 8" xfId="16544"/>
    <cellStyle name="Input 6 5 2 9" xfId="17605"/>
    <cellStyle name="Input 6 6" xfId="3166"/>
    <cellStyle name="Input 6 6 2" xfId="5893"/>
    <cellStyle name="Input 6 6 2 10" xfId="18652"/>
    <cellStyle name="Input 6 6 2 11" xfId="19431"/>
    <cellStyle name="Input 6 6 2 12" xfId="20236"/>
    <cellStyle name="Input 6 6 2 13" xfId="21217"/>
    <cellStyle name="Input 6 6 2 14" xfId="22059"/>
    <cellStyle name="Input 6 6 2 15" xfId="22853"/>
    <cellStyle name="Input 6 6 2 16" xfId="23761"/>
    <cellStyle name="Input 6 6 2 17" xfId="24457"/>
    <cellStyle name="Input 6 6 2 18" xfId="25145"/>
    <cellStyle name="Input 6 6 2 19" xfId="25786"/>
    <cellStyle name="Input 6 6 2 2" xfId="10842"/>
    <cellStyle name="Input 6 6 2 2 2" xfId="29714"/>
    <cellStyle name="Input 6 6 2 2 3" xfId="34270"/>
    <cellStyle name="Input 6 6 2 2 4" xfId="39700"/>
    <cellStyle name="Input 6 6 2 20" xfId="26503"/>
    <cellStyle name="Input 6 6 2 21" xfId="27271"/>
    <cellStyle name="Input 6 6 2 22" xfId="32501"/>
    <cellStyle name="Input 6 6 2 23" xfId="37732"/>
    <cellStyle name="Input 6 6 2 3" xfId="11884"/>
    <cellStyle name="Input 6 6 2 3 2" xfId="29715"/>
    <cellStyle name="Input 6 6 2 3 3" xfId="35154"/>
    <cellStyle name="Input 6 6 2 3 4" xfId="40625"/>
    <cellStyle name="Input 6 6 2 4" xfId="12946"/>
    <cellStyle name="Input 6 6 2 4 2" xfId="29716"/>
    <cellStyle name="Input 6 6 2 4 3" xfId="36107"/>
    <cellStyle name="Input 6 6 2 4 4" xfId="41578"/>
    <cellStyle name="Input 6 6 2 5" xfId="7897"/>
    <cellStyle name="Input 6 6 2 5 2" xfId="37001"/>
    <cellStyle name="Input 6 6 2 5 3" xfId="42472"/>
    <cellStyle name="Input 6 6 2 6" xfId="14892"/>
    <cellStyle name="Input 6 6 2 7" xfId="15891"/>
    <cellStyle name="Input 6 6 2 8" xfId="16714"/>
    <cellStyle name="Input 6 6 2 9" xfId="17735"/>
    <cellStyle name="Input 6 7" xfId="2983"/>
    <cellStyle name="Input 6 7 2" xfId="5710"/>
    <cellStyle name="Input 6 7 2 10" xfId="18509"/>
    <cellStyle name="Input 6 7 2 11" xfId="19289"/>
    <cellStyle name="Input 6 7 2 12" xfId="20054"/>
    <cellStyle name="Input 6 7 2 13" xfId="21083"/>
    <cellStyle name="Input 6 7 2 14" xfId="21928"/>
    <cellStyle name="Input 6 7 2 15" xfId="22672"/>
    <cellStyle name="Input 6 7 2 16" xfId="23632"/>
    <cellStyle name="Input 6 7 2 17" xfId="24330"/>
    <cellStyle name="Input 6 7 2 18" xfId="25028"/>
    <cellStyle name="Input 6 7 2 19" xfId="25673"/>
    <cellStyle name="Input 6 7 2 2" xfId="10660"/>
    <cellStyle name="Input 6 7 2 2 2" xfId="29717"/>
    <cellStyle name="Input 6 7 2 2 3" xfId="34157"/>
    <cellStyle name="Input 6 7 2 2 4" xfId="39519"/>
    <cellStyle name="Input 6 7 2 20" xfId="26323"/>
    <cellStyle name="Input 6 7 2 21" xfId="27160"/>
    <cellStyle name="Input 6 7 2 22" xfId="32320"/>
    <cellStyle name="Input 6 7 2 23" xfId="37551"/>
    <cellStyle name="Input 6 7 2 3" xfId="11701"/>
    <cellStyle name="Input 6 7 2 3 2" xfId="29718"/>
    <cellStyle name="Input 6 7 2 3 3" xfId="34973"/>
    <cellStyle name="Input 6 7 2 3 4" xfId="40444"/>
    <cellStyle name="Input 6 7 2 4" xfId="12796"/>
    <cellStyle name="Input 6 7 2 4 2" xfId="29719"/>
    <cellStyle name="Input 6 7 2 4 3" xfId="35926"/>
    <cellStyle name="Input 6 7 2 4 4" xfId="41397"/>
    <cellStyle name="Input 6 7 2 5" xfId="8887"/>
    <cellStyle name="Input 6 7 2 5 2" xfId="36890"/>
    <cellStyle name="Input 6 7 2 5 3" xfId="42361"/>
    <cellStyle name="Input 6 7 2 6" xfId="14709"/>
    <cellStyle name="Input 6 7 2 7" xfId="15744"/>
    <cellStyle name="Input 6 7 2 8" xfId="16533"/>
    <cellStyle name="Input 6 7 2 9" xfId="17594"/>
    <cellStyle name="Input 6 8" xfId="3165"/>
    <cellStyle name="Input 6 8 2" xfId="5892"/>
    <cellStyle name="Input 6 8 2 10" xfId="18651"/>
    <cellStyle name="Input 6 8 2 11" xfId="19430"/>
    <cellStyle name="Input 6 8 2 12" xfId="20235"/>
    <cellStyle name="Input 6 8 2 13" xfId="21216"/>
    <cellStyle name="Input 6 8 2 14" xfId="22058"/>
    <cellStyle name="Input 6 8 2 15" xfId="22852"/>
    <cellStyle name="Input 6 8 2 16" xfId="23760"/>
    <cellStyle name="Input 6 8 2 17" xfId="24456"/>
    <cellStyle name="Input 6 8 2 18" xfId="25144"/>
    <cellStyle name="Input 6 8 2 19" xfId="25785"/>
    <cellStyle name="Input 6 8 2 2" xfId="10841"/>
    <cellStyle name="Input 6 8 2 2 2" xfId="29720"/>
    <cellStyle name="Input 6 8 2 2 3" xfId="34269"/>
    <cellStyle name="Input 6 8 2 2 4" xfId="39699"/>
    <cellStyle name="Input 6 8 2 20" xfId="26502"/>
    <cellStyle name="Input 6 8 2 21" xfId="27270"/>
    <cellStyle name="Input 6 8 2 22" xfId="32500"/>
    <cellStyle name="Input 6 8 2 23" xfId="37731"/>
    <cellStyle name="Input 6 8 2 3" xfId="11883"/>
    <cellStyle name="Input 6 8 2 3 2" xfId="29721"/>
    <cellStyle name="Input 6 8 2 3 3" xfId="35153"/>
    <cellStyle name="Input 6 8 2 3 4" xfId="40624"/>
    <cellStyle name="Input 6 8 2 4" xfId="12945"/>
    <cellStyle name="Input 6 8 2 4 2" xfId="29722"/>
    <cellStyle name="Input 6 8 2 4 3" xfId="36106"/>
    <cellStyle name="Input 6 8 2 4 4" xfId="41577"/>
    <cellStyle name="Input 6 8 2 5" xfId="9864"/>
    <cellStyle name="Input 6 8 2 5 2" xfId="37000"/>
    <cellStyle name="Input 6 8 2 5 3" xfId="42471"/>
    <cellStyle name="Input 6 8 2 6" xfId="14891"/>
    <cellStyle name="Input 6 8 2 7" xfId="15890"/>
    <cellStyle name="Input 6 8 2 8" xfId="16713"/>
    <cellStyle name="Input 6 8 2 9" xfId="17734"/>
    <cellStyle name="Input 6 9" xfId="2982"/>
    <cellStyle name="Input 6 9 2" xfId="5709"/>
    <cellStyle name="Input 6 9 2 10" xfId="18508"/>
    <cellStyle name="Input 6 9 2 11" xfId="19288"/>
    <cellStyle name="Input 6 9 2 12" xfId="20053"/>
    <cellStyle name="Input 6 9 2 13" xfId="21082"/>
    <cellStyle name="Input 6 9 2 14" xfId="21927"/>
    <cellStyle name="Input 6 9 2 15" xfId="22671"/>
    <cellStyle name="Input 6 9 2 16" xfId="23631"/>
    <cellStyle name="Input 6 9 2 17" xfId="24329"/>
    <cellStyle name="Input 6 9 2 18" xfId="25027"/>
    <cellStyle name="Input 6 9 2 19" xfId="25672"/>
    <cellStyle name="Input 6 9 2 2" xfId="10659"/>
    <cellStyle name="Input 6 9 2 2 2" xfId="29723"/>
    <cellStyle name="Input 6 9 2 2 3" xfId="34156"/>
    <cellStyle name="Input 6 9 2 2 4" xfId="39518"/>
    <cellStyle name="Input 6 9 2 20" xfId="26322"/>
    <cellStyle name="Input 6 9 2 21" xfId="27159"/>
    <cellStyle name="Input 6 9 2 22" xfId="32319"/>
    <cellStyle name="Input 6 9 2 23" xfId="37550"/>
    <cellStyle name="Input 6 9 2 3" xfId="11700"/>
    <cellStyle name="Input 6 9 2 3 2" xfId="29724"/>
    <cellStyle name="Input 6 9 2 3 3" xfId="34972"/>
    <cellStyle name="Input 6 9 2 3 4" xfId="40443"/>
    <cellStyle name="Input 6 9 2 4" xfId="12795"/>
    <cellStyle name="Input 6 9 2 4 2" xfId="29725"/>
    <cellStyle name="Input 6 9 2 4 3" xfId="35925"/>
    <cellStyle name="Input 6 9 2 4 4" xfId="41396"/>
    <cellStyle name="Input 6 9 2 5" xfId="6775"/>
    <cellStyle name="Input 6 9 2 5 2" xfId="36889"/>
    <cellStyle name="Input 6 9 2 5 3" xfId="42360"/>
    <cellStyle name="Input 6 9 2 6" xfId="14708"/>
    <cellStyle name="Input 6 9 2 7" xfId="15743"/>
    <cellStyle name="Input 6 9 2 8" xfId="16532"/>
    <cellStyle name="Input 6 9 2 9" xfId="17593"/>
    <cellStyle name="Input 60" xfId="1595"/>
    <cellStyle name="Input 60 2" xfId="4181"/>
    <cellStyle name="Input 61" xfId="1596"/>
    <cellStyle name="Input 61 2" xfId="4180"/>
    <cellStyle name="Input 62" xfId="1597"/>
    <cellStyle name="Input 62 2" xfId="4179"/>
    <cellStyle name="input 63" xfId="1598"/>
    <cellStyle name="input 63 2" xfId="4178"/>
    <cellStyle name="input 64" xfId="1599"/>
    <cellStyle name="input 64 2" xfId="4177"/>
    <cellStyle name="Input 65" xfId="1600"/>
    <cellStyle name="Input 65 2" xfId="4176"/>
    <cellStyle name="Input 66" xfId="1601"/>
    <cellStyle name="Input 66 2" xfId="1602"/>
    <cellStyle name="Input 66 2 2" xfId="2892"/>
    <cellStyle name="Input 66 2 2 2" xfId="5626"/>
    <cellStyle name="Input 66 2 2 2 10" xfId="18436"/>
    <cellStyle name="Input 66 2 2 2 11" xfId="19214"/>
    <cellStyle name="Input 66 2 2 2 12" xfId="19979"/>
    <cellStyle name="Input 66 2 2 2 13" xfId="21011"/>
    <cellStyle name="Input 66 2 2 2 14" xfId="21854"/>
    <cellStyle name="Input 66 2 2 2 15" xfId="22597"/>
    <cellStyle name="Input 66 2 2 2 16" xfId="23561"/>
    <cellStyle name="Input 66 2 2 2 17" xfId="24259"/>
    <cellStyle name="Input 66 2 2 2 18" xfId="24971"/>
    <cellStyle name="Input 66 2 2 2 19" xfId="25603"/>
    <cellStyle name="Input 66 2 2 2 2" xfId="10582"/>
    <cellStyle name="Input 66 2 2 2 2 2" xfId="29726"/>
    <cellStyle name="Input 66 2 2 2 2 3" xfId="34089"/>
    <cellStyle name="Input 66 2 2 2 2 4" xfId="39451"/>
    <cellStyle name="Input 66 2 2 2 20" xfId="26262"/>
    <cellStyle name="Input 66 2 2 2 21" xfId="27097"/>
    <cellStyle name="Input 66 2 2 2 22" xfId="32253"/>
    <cellStyle name="Input 66 2 2 2 23" xfId="37484"/>
    <cellStyle name="Input 66 2 2 2 3" xfId="11621"/>
    <cellStyle name="Input 66 2 2 2 3 2" xfId="29727"/>
    <cellStyle name="Input 66 2 2 2 3 3" xfId="34899"/>
    <cellStyle name="Input 66 2 2 2 3 4" xfId="40370"/>
    <cellStyle name="Input 66 2 2 2 4" xfId="12720"/>
    <cellStyle name="Input 66 2 2 2 4 2" xfId="29728"/>
    <cellStyle name="Input 66 2 2 2 4 3" xfId="35852"/>
    <cellStyle name="Input 66 2 2 2 4 4" xfId="41323"/>
    <cellStyle name="Input 66 2 2 2 5" xfId="8050"/>
    <cellStyle name="Input 66 2 2 2 5 2" xfId="36819"/>
    <cellStyle name="Input 66 2 2 2 5 3" xfId="42290"/>
    <cellStyle name="Input 66 2 2 2 6" xfId="14635"/>
    <cellStyle name="Input 66 2 2 2 7" xfId="15667"/>
    <cellStyle name="Input 66 2 2 2 8" xfId="16456"/>
    <cellStyle name="Input 66 2 2 2 9" xfId="17519"/>
    <cellStyle name="Input 66 2 2 3" xfId="29729"/>
    <cellStyle name="Input 66 2 2 3 2" xfId="29730"/>
    <cellStyle name="Input 66 2 2 3 3" xfId="38568"/>
    <cellStyle name="Input 66 2 3" xfId="2992"/>
    <cellStyle name="Input 66 2 3 2" xfId="5719"/>
    <cellStyle name="Input 66 2 3 2 10" xfId="18518"/>
    <cellStyle name="Input 66 2 3 2 11" xfId="19298"/>
    <cellStyle name="Input 66 2 3 2 12" xfId="20063"/>
    <cellStyle name="Input 66 2 3 2 13" xfId="21092"/>
    <cellStyle name="Input 66 2 3 2 14" xfId="21937"/>
    <cellStyle name="Input 66 2 3 2 15" xfId="22681"/>
    <cellStyle name="Input 66 2 3 2 16" xfId="23641"/>
    <cellStyle name="Input 66 2 3 2 17" xfId="24339"/>
    <cellStyle name="Input 66 2 3 2 18" xfId="25037"/>
    <cellStyle name="Input 66 2 3 2 19" xfId="25682"/>
    <cellStyle name="Input 66 2 3 2 2" xfId="10669"/>
    <cellStyle name="Input 66 2 3 2 2 2" xfId="29731"/>
    <cellStyle name="Input 66 2 3 2 2 3" xfId="34166"/>
    <cellStyle name="Input 66 2 3 2 2 4" xfId="39528"/>
    <cellStyle name="Input 66 2 3 2 20" xfId="26332"/>
    <cellStyle name="Input 66 2 3 2 21" xfId="27169"/>
    <cellStyle name="Input 66 2 3 2 22" xfId="32329"/>
    <cellStyle name="Input 66 2 3 2 23" xfId="37560"/>
    <cellStyle name="Input 66 2 3 2 3" xfId="11710"/>
    <cellStyle name="Input 66 2 3 2 3 2" xfId="29732"/>
    <cellStyle name="Input 66 2 3 2 3 3" xfId="34982"/>
    <cellStyle name="Input 66 2 3 2 3 4" xfId="40453"/>
    <cellStyle name="Input 66 2 3 2 4" xfId="12805"/>
    <cellStyle name="Input 66 2 3 2 4 2" xfId="29733"/>
    <cellStyle name="Input 66 2 3 2 4 3" xfId="35935"/>
    <cellStyle name="Input 66 2 3 2 4 4" xfId="41406"/>
    <cellStyle name="Input 66 2 3 2 5" xfId="13354"/>
    <cellStyle name="Input 66 2 3 2 5 2" xfId="36899"/>
    <cellStyle name="Input 66 2 3 2 5 3" xfId="42370"/>
    <cellStyle name="Input 66 2 3 2 6" xfId="14718"/>
    <cellStyle name="Input 66 2 3 2 7" xfId="15753"/>
    <cellStyle name="Input 66 2 3 2 8" xfId="16542"/>
    <cellStyle name="Input 66 2 3 2 9" xfId="17603"/>
    <cellStyle name="Input 66 2 4" xfId="4509"/>
    <cellStyle name="Input 66 2 4 10" xfId="16190"/>
    <cellStyle name="Input 66 2 4 11" xfId="13951"/>
    <cellStyle name="Input 66 2 4 12" xfId="15303"/>
    <cellStyle name="Input 66 2 4 13" xfId="6435"/>
    <cellStyle name="Input 66 2 4 14" xfId="9905"/>
    <cellStyle name="Input 66 2 4 15" xfId="8334"/>
    <cellStyle name="Input 66 2 4 16" xfId="10058"/>
    <cellStyle name="Input 66 2 4 17" xfId="21679"/>
    <cellStyle name="Input 66 2 4 18" xfId="9171"/>
    <cellStyle name="Input 66 2 4 19" xfId="23447"/>
    <cellStyle name="Input 66 2 4 2" xfId="6221"/>
    <cellStyle name="Input 66 2 4 2 10" xfId="18932"/>
    <cellStyle name="Input 66 2 4 2 11" xfId="19703"/>
    <cellStyle name="Input 66 2 4 2 12" xfId="20528"/>
    <cellStyle name="Input 66 2 4 2 13" xfId="21510"/>
    <cellStyle name="Input 66 2 4 2 14" xfId="22317"/>
    <cellStyle name="Input 66 2 4 2 15" xfId="23135"/>
    <cellStyle name="Input 66 2 4 2 16" xfId="24015"/>
    <cellStyle name="Input 66 2 4 2 17" xfId="24717"/>
    <cellStyle name="Input 66 2 4 2 18" xfId="25385"/>
    <cellStyle name="Input 66 2 4 2 19" xfId="26034"/>
    <cellStyle name="Input 66 2 4 2 2" xfId="11157"/>
    <cellStyle name="Input 66 2 4 2 2 2" xfId="29734"/>
    <cellStyle name="Input 66 2 4 2 2 3" xfId="34508"/>
    <cellStyle name="Input 66 2 4 2 2 4" xfId="39961"/>
    <cellStyle name="Input 66 2 4 2 20" xfId="26761"/>
    <cellStyle name="Input 66 2 4 2 21" xfId="27488"/>
    <cellStyle name="Input 66 2 4 2 22" xfId="32759"/>
    <cellStyle name="Input 66 2 4 2 23" xfId="37988"/>
    <cellStyle name="Input 66 2 4 2 3" xfId="12190"/>
    <cellStyle name="Input 66 2 4 2 3 2" xfId="29735"/>
    <cellStyle name="Input 66 2 4 2 3 3" xfId="35432"/>
    <cellStyle name="Input 66 2 4 2 3 4" xfId="40903"/>
    <cellStyle name="Input 66 2 4 2 4" xfId="13234"/>
    <cellStyle name="Input 66 2 4 2 4 2" xfId="29736"/>
    <cellStyle name="Input 66 2 4 2 4 3" xfId="36417"/>
    <cellStyle name="Input 66 2 4 2 4 4" xfId="41888"/>
    <cellStyle name="Input 66 2 4 2 5" xfId="14243"/>
    <cellStyle name="Input 66 2 4 2 5 2" xfId="37269"/>
    <cellStyle name="Input 66 2 4 2 5 3" xfId="42740"/>
    <cellStyle name="Input 66 2 4 2 6" xfId="15190"/>
    <cellStyle name="Input 66 2 4 2 7" xfId="16179"/>
    <cellStyle name="Input 66 2 4 2 8" xfId="17021"/>
    <cellStyle name="Input 66 2 4 2 9" xfId="18038"/>
    <cellStyle name="Input 66 2 4 20" xfId="16273"/>
    <cellStyle name="Input 66 2 4 21" xfId="9294"/>
    <cellStyle name="Input 66 2 4 22" xfId="13615"/>
    <cellStyle name="Input 66 2 4 23" xfId="25634"/>
    <cellStyle name="Input 66 2 4 24" xfId="31761"/>
    <cellStyle name="Input 66 2 4 25" xfId="32140"/>
    <cellStyle name="Input 66 2 4 3" xfId="9665"/>
    <cellStyle name="Input 66 2 4 3 2" xfId="29737"/>
    <cellStyle name="Input 66 2 4 3 3" xfId="33622"/>
    <cellStyle name="Input 66 2 4 3 4" xfId="38968"/>
    <cellStyle name="Input 66 2 4 4" xfId="9916"/>
    <cellStyle name="Input 66 2 4 4 2" xfId="29738"/>
    <cellStyle name="Input 66 2 4 4 3" xfId="33731"/>
    <cellStyle name="Input 66 2 4 4 4" xfId="39077"/>
    <cellStyle name="Input 66 2 4 5" xfId="8538"/>
    <cellStyle name="Input 66 2 4 5 2" xfId="29739"/>
    <cellStyle name="Input 66 2 4 5 3" xfId="33412"/>
    <cellStyle name="Input 66 2 4 5 4" xfId="38758"/>
    <cellStyle name="Input 66 2 4 6" xfId="10050"/>
    <cellStyle name="Input 66 2 4 6 2" xfId="32914"/>
    <cellStyle name="Input 66 2 4 6 3" xfId="38132"/>
    <cellStyle name="Input 66 2 4 7" xfId="7467"/>
    <cellStyle name="Input 66 2 4 8" xfId="6767"/>
    <cellStyle name="Input 66 2 4 9" xfId="11379"/>
    <cellStyle name="Input 66 2 5" xfId="4174"/>
    <cellStyle name="Input 66 2 5 10" xfId="12419"/>
    <cellStyle name="Input 66 2 5 11" xfId="12499"/>
    <cellStyle name="Input 66 2 5 12" xfId="9332"/>
    <cellStyle name="Input 66 2 5 13" xfId="13654"/>
    <cellStyle name="Input 66 2 5 14" xfId="17678"/>
    <cellStyle name="Input 66 2 5 15" xfId="13812"/>
    <cellStyle name="Input 66 2 5 16" xfId="7963"/>
    <cellStyle name="Input 66 2 5 17" xfId="18890"/>
    <cellStyle name="Input 66 2 5 18" xfId="21693"/>
    <cellStyle name="Input 66 2 5 19" xfId="22425"/>
    <cellStyle name="Input 66 2 5 2" xfId="6118"/>
    <cellStyle name="Input 66 2 5 2 10" xfId="18850"/>
    <cellStyle name="Input 66 2 5 2 11" xfId="19624"/>
    <cellStyle name="Input 66 2 5 2 12" xfId="20442"/>
    <cellStyle name="Input 66 2 5 2 13" xfId="21407"/>
    <cellStyle name="Input 66 2 5 2 14" xfId="22244"/>
    <cellStyle name="Input 66 2 5 2 15" xfId="23056"/>
    <cellStyle name="Input 66 2 5 2 16" xfId="23936"/>
    <cellStyle name="Input 66 2 5 2 17" xfId="24635"/>
    <cellStyle name="Input 66 2 5 2 18" xfId="25313"/>
    <cellStyle name="Input 66 2 5 2 19" xfId="25964"/>
    <cellStyle name="Input 66 2 5 2 2" xfId="11062"/>
    <cellStyle name="Input 66 2 5 2 2 2" xfId="29740"/>
    <cellStyle name="Input 66 2 5 2 2 3" xfId="34437"/>
    <cellStyle name="Input 66 2 5 2 2 4" xfId="39890"/>
    <cellStyle name="Input 66 2 5 2 20" xfId="26693"/>
    <cellStyle name="Input 66 2 5 2 21" xfId="27420"/>
    <cellStyle name="Input 66 2 5 2 22" xfId="32691"/>
    <cellStyle name="Input 66 2 5 2 23" xfId="37920"/>
    <cellStyle name="Input 66 2 5 2 3" xfId="12100"/>
    <cellStyle name="Input 66 2 5 2 3 2" xfId="29741"/>
    <cellStyle name="Input 66 2 5 2 3 3" xfId="35358"/>
    <cellStyle name="Input 66 2 5 2 3 4" xfId="40829"/>
    <cellStyle name="Input 66 2 5 2 4" xfId="13147"/>
    <cellStyle name="Input 66 2 5 2 4 2" xfId="29742"/>
    <cellStyle name="Input 66 2 5 2 4 3" xfId="36316"/>
    <cellStyle name="Input 66 2 5 2 4 4" xfId="41787"/>
    <cellStyle name="Input 66 2 5 2 5" xfId="14155"/>
    <cellStyle name="Input 66 2 5 2 5 2" xfId="37166"/>
    <cellStyle name="Input 66 2 5 2 5 3" xfId="42637"/>
    <cellStyle name="Input 66 2 5 2 6" xfId="15103"/>
    <cellStyle name="Input 66 2 5 2 7" xfId="16093"/>
    <cellStyle name="Input 66 2 5 2 8" xfId="16933"/>
    <cellStyle name="Input 66 2 5 2 9" xfId="17935"/>
    <cellStyle name="Input 66 2 5 20" xfId="7597"/>
    <cellStyle name="Input 66 2 5 21" xfId="18229"/>
    <cellStyle name="Input 66 2 5 22" xfId="7671"/>
    <cellStyle name="Input 66 2 5 23" xfId="8307"/>
    <cellStyle name="Input 66 2 5 24" xfId="31615"/>
    <cellStyle name="Input 66 2 5 25" xfId="31459"/>
    <cellStyle name="Input 66 2 5 3" xfId="9409"/>
    <cellStyle name="Input 66 2 5 3 2" xfId="29743"/>
    <cellStyle name="Input 66 2 5 3 3" xfId="33506"/>
    <cellStyle name="Input 66 2 5 3 4" xfId="38852"/>
    <cellStyle name="Input 66 2 5 4" xfId="9828"/>
    <cellStyle name="Input 66 2 5 4 2" xfId="29744"/>
    <cellStyle name="Input 66 2 5 4 3" xfId="33335"/>
    <cellStyle name="Input 66 2 5 4 4" xfId="38681"/>
    <cellStyle name="Input 66 2 5 5" xfId="8992"/>
    <cellStyle name="Input 66 2 5 5 2" xfId="29745"/>
    <cellStyle name="Input 66 2 5 5 3" xfId="33145"/>
    <cellStyle name="Input 66 2 5 5 4" xfId="38363"/>
    <cellStyle name="Input 66 2 5 6" xfId="9468"/>
    <cellStyle name="Input 66 2 5 6 2" xfId="33738"/>
    <cellStyle name="Input 66 2 5 6 3" xfId="39084"/>
    <cellStyle name="Input 66 2 5 7" xfId="9827"/>
    <cellStyle name="Input 66 2 5 8" xfId="11377"/>
    <cellStyle name="Input 66 2 5 9" xfId="9797"/>
    <cellStyle name="Input 66 2 6" xfId="5328"/>
    <cellStyle name="Input 66 2 6 10" xfId="14034"/>
    <cellStyle name="Input 66 2 6 11" xfId="7821"/>
    <cellStyle name="Input 66 2 6 12" xfId="6955"/>
    <cellStyle name="Input 66 2 6 13" xfId="20779"/>
    <cellStyle name="Input 66 2 6 14" xfId="14922"/>
    <cellStyle name="Input 66 2 6 15" xfId="22375"/>
    <cellStyle name="Input 66 2 6 16" xfId="23351"/>
    <cellStyle name="Input 66 2 6 17" xfId="20826"/>
    <cellStyle name="Input 66 2 6 18" xfId="7928"/>
    <cellStyle name="Input 66 2 6 19" xfId="24571"/>
    <cellStyle name="Input 66 2 6 2" xfId="10313"/>
    <cellStyle name="Input 66 2 6 2 2" xfId="29746"/>
    <cellStyle name="Input 66 2 6 2 3" xfId="33898"/>
    <cellStyle name="Input 66 2 6 2 4" xfId="39244"/>
    <cellStyle name="Input 66 2 6 20" xfId="21282"/>
    <cellStyle name="Input 66 2 6 21" xfId="26927"/>
    <cellStyle name="Input 66 2 6 22" xfId="32048"/>
    <cellStyle name="Input 66 2 6 23" xfId="31341"/>
    <cellStyle name="Input 66 2 6 3" xfId="11361"/>
    <cellStyle name="Input 66 2 6 3 2" xfId="29747"/>
    <cellStyle name="Input 66 2 6 3 3" xfId="34690"/>
    <cellStyle name="Input 66 2 6 3 4" xfId="40161"/>
    <cellStyle name="Input 66 2 6 4" xfId="12459"/>
    <cellStyle name="Input 66 2 6 4 2" xfId="29748"/>
    <cellStyle name="Input 66 2 6 4 3" xfId="35636"/>
    <cellStyle name="Input 66 2 6 4 4" xfId="41107"/>
    <cellStyle name="Input 66 2 6 5" xfId="7862"/>
    <cellStyle name="Input 66 2 6 5 2" xfId="36626"/>
    <cellStyle name="Input 66 2 6 5 3" xfId="42097"/>
    <cellStyle name="Input 66 2 6 6" xfId="10245"/>
    <cellStyle name="Input 66 2 6 7" xfId="15429"/>
    <cellStyle name="Input 66 2 6 8" xfId="8097"/>
    <cellStyle name="Input 66 2 6 9" xfId="17264"/>
    <cellStyle name="Input 66 3" xfId="1603"/>
    <cellStyle name="Input 66 3 2" xfId="4173"/>
    <cellStyle name="Input 66 4" xfId="2891"/>
    <cellStyle name="Input 66 4 2" xfId="5625"/>
    <cellStyle name="Input 66 4 2 10" xfId="18435"/>
    <cellStyle name="Input 66 4 2 11" xfId="19213"/>
    <cellStyle name="Input 66 4 2 12" xfId="19978"/>
    <cellStyle name="Input 66 4 2 13" xfId="21010"/>
    <cellStyle name="Input 66 4 2 14" xfId="21853"/>
    <cellStyle name="Input 66 4 2 15" xfId="22596"/>
    <cellStyle name="Input 66 4 2 16" xfId="23560"/>
    <cellStyle name="Input 66 4 2 17" xfId="24258"/>
    <cellStyle name="Input 66 4 2 18" xfId="24970"/>
    <cellStyle name="Input 66 4 2 19" xfId="25602"/>
    <cellStyle name="Input 66 4 2 2" xfId="10581"/>
    <cellStyle name="Input 66 4 2 2 2" xfId="29749"/>
    <cellStyle name="Input 66 4 2 2 3" xfId="34088"/>
    <cellStyle name="Input 66 4 2 2 4" xfId="39450"/>
    <cellStyle name="Input 66 4 2 20" xfId="26261"/>
    <cellStyle name="Input 66 4 2 21" xfId="27096"/>
    <cellStyle name="Input 66 4 2 22" xfId="32252"/>
    <cellStyle name="Input 66 4 2 23" xfId="37483"/>
    <cellStyle name="Input 66 4 2 3" xfId="11620"/>
    <cellStyle name="Input 66 4 2 3 2" xfId="29750"/>
    <cellStyle name="Input 66 4 2 3 3" xfId="34898"/>
    <cellStyle name="Input 66 4 2 3 4" xfId="40369"/>
    <cellStyle name="Input 66 4 2 4" xfId="12719"/>
    <cellStyle name="Input 66 4 2 4 2" xfId="29751"/>
    <cellStyle name="Input 66 4 2 4 3" xfId="35851"/>
    <cellStyle name="Input 66 4 2 4 4" xfId="41322"/>
    <cellStyle name="Input 66 4 2 5" xfId="13356"/>
    <cellStyle name="Input 66 4 2 5 2" xfId="36818"/>
    <cellStyle name="Input 66 4 2 5 3" xfId="42289"/>
    <cellStyle name="Input 66 4 2 6" xfId="14634"/>
    <cellStyle name="Input 66 4 2 7" xfId="15666"/>
    <cellStyle name="Input 66 4 2 8" xfId="16455"/>
    <cellStyle name="Input 66 4 2 9" xfId="17518"/>
    <cellStyle name="Input 66 4 3" xfId="29752"/>
    <cellStyle name="Input 66 4 3 2" xfId="29753"/>
    <cellStyle name="Input 66 4 3 3" xfId="38567"/>
    <cellStyle name="Input 66 5" xfId="2993"/>
    <cellStyle name="Input 66 5 2" xfId="5720"/>
    <cellStyle name="Input 66 5 2 10" xfId="18519"/>
    <cellStyle name="Input 66 5 2 11" xfId="19299"/>
    <cellStyle name="Input 66 5 2 12" xfId="20064"/>
    <cellStyle name="Input 66 5 2 13" xfId="21093"/>
    <cellStyle name="Input 66 5 2 14" xfId="21938"/>
    <cellStyle name="Input 66 5 2 15" xfId="22682"/>
    <cellStyle name="Input 66 5 2 16" xfId="23642"/>
    <cellStyle name="Input 66 5 2 17" xfId="24340"/>
    <cellStyle name="Input 66 5 2 18" xfId="25038"/>
    <cellStyle name="Input 66 5 2 19" xfId="25683"/>
    <cellStyle name="Input 66 5 2 2" xfId="10670"/>
    <cellStyle name="Input 66 5 2 2 2" xfId="29754"/>
    <cellStyle name="Input 66 5 2 2 3" xfId="34167"/>
    <cellStyle name="Input 66 5 2 2 4" xfId="39529"/>
    <cellStyle name="Input 66 5 2 20" xfId="26333"/>
    <cellStyle name="Input 66 5 2 21" xfId="27170"/>
    <cellStyle name="Input 66 5 2 22" xfId="32330"/>
    <cellStyle name="Input 66 5 2 23" xfId="37561"/>
    <cellStyle name="Input 66 5 2 3" xfId="11711"/>
    <cellStyle name="Input 66 5 2 3 2" xfId="29755"/>
    <cellStyle name="Input 66 5 2 3 3" xfId="34983"/>
    <cellStyle name="Input 66 5 2 3 4" xfId="40454"/>
    <cellStyle name="Input 66 5 2 4" xfId="12806"/>
    <cellStyle name="Input 66 5 2 4 2" xfId="29756"/>
    <cellStyle name="Input 66 5 2 4 3" xfId="35936"/>
    <cellStyle name="Input 66 5 2 4 4" xfId="41407"/>
    <cellStyle name="Input 66 5 2 5" xfId="7886"/>
    <cellStyle name="Input 66 5 2 5 2" xfId="36900"/>
    <cellStyle name="Input 66 5 2 5 3" xfId="42371"/>
    <cellStyle name="Input 66 5 2 6" xfId="14719"/>
    <cellStyle name="Input 66 5 2 7" xfId="15754"/>
    <cellStyle name="Input 66 5 2 8" xfId="16543"/>
    <cellStyle name="Input 66 5 2 9" xfId="17604"/>
    <cellStyle name="Input 66 6" xfId="4508"/>
    <cellStyle name="Input 66 6 10" xfId="7110"/>
    <cellStyle name="Input 66 6 11" xfId="10349"/>
    <cellStyle name="Input 66 6 12" xfId="18175"/>
    <cellStyle name="Input 66 6 13" xfId="11381"/>
    <cellStyle name="Input 66 6 14" xfId="6611"/>
    <cellStyle name="Input 66 6 15" xfId="16880"/>
    <cellStyle name="Input 66 6 16" xfId="6520"/>
    <cellStyle name="Input 66 6 17" xfId="17659"/>
    <cellStyle name="Input 66 6 18" xfId="14027"/>
    <cellStyle name="Input 66 6 19" xfId="20864"/>
    <cellStyle name="Input 66 6 2" xfId="6220"/>
    <cellStyle name="Input 66 6 2 10" xfId="18931"/>
    <cellStyle name="Input 66 6 2 11" xfId="19702"/>
    <cellStyle name="Input 66 6 2 12" xfId="20527"/>
    <cellStyle name="Input 66 6 2 13" xfId="21509"/>
    <cellStyle name="Input 66 6 2 14" xfId="22316"/>
    <cellStyle name="Input 66 6 2 15" xfId="23134"/>
    <cellStyle name="Input 66 6 2 16" xfId="24014"/>
    <cellStyle name="Input 66 6 2 17" xfId="24716"/>
    <cellStyle name="Input 66 6 2 18" xfId="25384"/>
    <cellStyle name="Input 66 6 2 19" xfId="26033"/>
    <cellStyle name="Input 66 6 2 2" xfId="11156"/>
    <cellStyle name="Input 66 6 2 2 2" xfId="29757"/>
    <cellStyle name="Input 66 6 2 2 3" xfId="34507"/>
    <cellStyle name="Input 66 6 2 2 4" xfId="39960"/>
    <cellStyle name="Input 66 6 2 20" xfId="26760"/>
    <cellStyle name="Input 66 6 2 21" xfId="27487"/>
    <cellStyle name="Input 66 6 2 22" xfId="32758"/>
    <cellStyle name="Input 66 6 2 23" xfId="37987"/>
    <cellStyle name="Input 66 6 2 3" xfId="12189"/>
    <cellStyle name="Input 66 6 2 3 2" xfId="29758"/>
    <cellStyle name="Input 66 6 2 3 3" xfId="35431"/>
    <cellStyle name="Input 66 6 2 3 4" xfId="40902"/>
    <cellStyle name="Input 66 6 2 4" xfId="13233"/>
    <cellStyle name="Input 66 6 2 4 2" xfId="29759"/>
    <cellStyle name="Input 66 6 2 4 3" xfId="36416"/>
    <cellStyle name="Input 66 6 2 4 4" xfId="41887"/>
    <cellStyle name="Input 66 6 2 5" xfId="14242"/>
    <cellStyle name="Input 66 6 2 5 2" xfId="37268"/>
    <cellStyle name="Input 66 6 2 5 3" xfId="42739"/>
    <cellStyle name="Input 66 6 2 6" xfId="15189"/>
    <cellStyle name="Input 66 6 2 7" xfId="16178"/>
    <cellStyle name="Input 66 6 2 8" xfId="17020"/>
    <cellStyle name="Input 66 6 2 9" xfId="18037"/>
    <cellStyle name="Input 66 6 20" xfId="7009"/>
    <cellStyle name="Input 66 6 21" xfId="7478"/>
    <cellStyle name="Input 66 6 22" xfId="25834"/>
    <cellStyle name="Input 66 6 23" xfId="23984"/>
    <cellStyle name="Input 66 6 24" xfId="31760"/>
    <cellStyle name="Input 66 6 25" xfId="31536"/>
    <cellStyle name="Input 66 6 3" xfId="9664"/>
    <cellStyle name="Input 66 6 3 2" xfId="29760"/>
    <cellStyle name="Input 66 6 3 3" xfId="33621"/>
    <cellStyle name="Input 66 6 3 4" xfId="38967"/>
    <cellStyle name="Input 66 6 4" xfId="6810"/>
    <cellStyle name="Input 66 6 4 2" xfId="29761"/>
    <cellStyle name="Input 66 6 4 3" xfId="33734"/>
    <cellStyle name="Input 66 6 4 4" xfId="39080"/>
    <cellStyle name="Input 66 6 5" xfId="7306"/>
    <cellStyle name="Input 66 6 5 2" xfId="29762"/>
    <cellStyle name="Input 66 6 5 3" xfId="33794"/>
    <cellStyle name="Input 66 6 5 4" xfId="39140"/>
    <cellStyle name="Input 66 6 6" xfId="13244"/>
    <cellStyle name="Input 66 6 6 2" xfId="33275"/>
    <cellStyle name="Input 66 6 6 3" xfId="38493"/>
    <cellStyle name="Input 66 6 7" xfId="8486"/>
    <cellStyle name="Input 66 6 8" xfId="10175"/>
    <cellStyle name="Input 66 6 9" xfId="7877"/>
    <cellStyle name="Input 66 7" xfId="4175"/>
    <cellStyle name="Input 66 7 10" xfId="13342"/>
    <cellStyle name="Input 66 7 11" xfId="11278"/>
    <cellStyle name="Input 66 7 12" xfId="6748"/>
    <cellStyle name="Input 66 7 13" xfId="13493"/>
    <cellStyle name="Input 66 7 14" xfId="12510"/>
    <cellStyle name="Input 66 7 15" xfId="20539"/>
    <cellStyle name="Input 66 7 16" xfId="19025"/>
    <cellStyle name="Input 66 7 17" xfId="9459"/>
    <cellStyle name="Input 66 7 18" xfId="7510"/>
    <cellStyle name="Input 66 7 19" xfId="20722"/>
    <cellStyle name="Input 66 7 2" xfId="6119"/>
    <cellStyle name="Input 66 7 2 10" xfId="18851"/>
    <cellStyle name="Input 66 7 2 11" xfId="19625"/>
    <cellStyle name="Input 66 7 2 12" xfId="20443"/>
    <cellStyle name="Input 66 7 2 13" xfId="21408"/>
    <cellStyle name="Input 66 7 2 14" xfId="22245"/>
    <cellStyle name="Input 66 7 2 15" xfId="23057"/>
    <cellStyle name="Input 66 7 2 16" xfId="23937"/>
    <cellStyle name="Input 66 7 2 17" xfId="24636"/>
    <cellStyle name="Input 66 7 2 18" xfId="25314"/>
    <cellStyle name="Input 66 7 2 19" xfId="25965"/>
    <cellStyle name="Input 66 7 2 2" xfId="11063"/>
    <cellStyle name="Input 66 7 2 2 2" xfId="29763"/>
    <cellStyle name="Input 66 7 2 2 3" xfId="34438"/>
    <cellStyle name="Input 66 7 2 2 4" xfId="39891"/>
    <cellStyle name="Input 66 7 2 20" xfId="26694"/>
    <cellStyle name="Input 66 7 2 21" xfId="27421"/>
    <cellStyle name="Input 66 7 2 22" xfId="32692"/>
    <cellStyle name="Input 66 7 2 23" xfId="37921"/>
    <cellStyle name="Input 66 7 2 3" xfId="12101"/>
    <cellStyle name="Input 66 7 2 3 2" xfId="29764"/>
    <cellStyle name="Input 66 7 2 3 3" xfId="35359"/>
    <cellStyle name="Input 66 7 2 3 4" xfId="40830"/>
    <cellStyle name="Input 66 7 2 4" xfId="13148"/>
    <cellStyle name="Input 66 7 2 4 2" xfId="29765"/>
    <cellStyle name="Input 66 7 2 4 3" xfId="36317"/>
    <cellStyle name="Input 66 7 2 4 4" xfId="41788"/>
    <cellStyle name="Input 66 7 2 5" xfId="14156"/>
    <cellStyle name="Input 66 7 2 5 2" xfId="37167"/>
    <cellStyle name="Input 66 7 2 5 3" xfId="42638"/>
    <cellStyle name="Input 66 7 2 6" xfId="15104"/>
    <cellStyle name="Input 66 7 2 7" xfId="16094"/>
    <cellStyle name="Input 66 7 2 8" xfId="16934"/>
    <cellStyle name="Input 66 7 2 9" xfId="17936"/>
    <cellStyle name="Input 66 7 20" xfId="14046"/>
    <cellStyle name="Input 66 7 21" xfId="9392"/>
    <cellStyle name="Input 66 7 22" xfId="21690"/>
    <cellStyle name="Input 66 7 23" xfId="9670"/>
    <cellStyle name="Input 66 7 24" xfId="31616"/>
    <cellStyle name="Input 66 7 25" xfId="31458"/>
    <cellStyle name="Input 66 7 3" xfId="9410"/>
    <cellStyle name="Input 66 7 3 2" xfId="29766"/>
    <cellStyle name="Input 66 7 3 3" xfId="33507"/>
    <cellStyle name="Input 66 7 3 4" xfId="38853"/>
    <cellStyle name="Input 66 7 4" xfId="6925"/>
    <cellStyle name="Input 66 7 4 2" xfId="29767"/>
    <cellStyle name="Input 66 7 4 3" xfId="33044"/>
    <cellStyle name="Input 66 7 4 4" xfId="38262"/>
    <cellStyle name="Input 66 7 5" xfId="10005"/>
    <cellStyle name="Input 66 7 5 2" xfId="29768"/>
    <cellStyle name="Input 66 7 5 3" xfId="34788"/>
    <cellStyle name="Input 66 7 5 4" xfId="40259"/>
    <cellStyle name="Input 66 7 6" xfId="12760"/>
    <cellStyle name="Input 66 7 6 2" xfId="33323"/>
    <cellStyle name="Input 66 7 6 3" xfId="38626"/>
    <cellStyle name="Input 66 7 7" xfId="8515"/>
    <cellStyle name="Input 66 7 8" xfId="8086"/>
    <cellStyle name="Input 66 7 9" xfId="11412"/>
    <cellStyle name="Input 66 8" xfId="5327"/>
    <cellStyle name="Input 66 8 10" xfId="11925"/>
    <cellStyle name="Input 66 8 11" xfId="7984"/>
    <cellStyle name="Input 66 8 12" xfId="18235"/>
    <cellStyle name="Input 66 8 13" xfId="20778"/>
    <cellStyle name="Input 66 8 14" xfId="7655"/>
    <cellStyle name="Input 66 8 15" xfId="9060"/>
    <cellStyle name="Input 66 8 16" xfId="23350"/>
    <cellStyle name="Input 66 8 17" xfId="6795"/>
    <cellStyle name="Input 66 8 18" xfId="9358"/>
    <cellStyle name="Input 66 8 19" xfId="7432"/>
    <cellStyle name="Input 66 8 2" xfId="10312"/>
    <cellStyle name="Input 66 8 2 2" xfId="29769"/>
    <cellStyle name="Input 66 8 2 3" xfId="33897"/>
    <cellStyle name="Input 66 8 2 4" xfId="39243"/>
    <cellStyle name="Input 66 8 20" xfId="9009"/>
    <cellStyle name="Input 66 8 21" xfId="26926"/>
    <cellStyle name="Input 66 8 22" xfId="32047"/>
    <cellStyle name="Input 66 8 23" xfId="31916"/>
    <cellStyle name="Input 66 8 3" xfId="11360"/>
    <cellStyle name="Input 66 8 3 2" xfId="29770"/>
    <cellStyle name="Input 66 8 3 3" xfId="34689"/>
    <cellStyle name="Input 66 8 3 4" xfId="40160"/>
    <cellStyle name="Input 66 8 4" xfId="12458"/>
    <cellStyle name="Input 66 8 4 2" xfId="29771"/>
    <cellStyle name="Input 66 8 4 3" xfId="35635"/>
    <cellStyle name="Input 66 8 4 4" xfId="41106"/>
    <cellStyle name="Input 66 8 5" xfId="9622"/>
    <cellStyle name="Input 66 8 5 2" xfId="36625"/>
    <cellStyle name="Input 66 8 5 3" xfId="42096"/>
    <cellStyle name="Input 66 8 6" xfId="6552"/>
    <cellStyle name="Input 66 8 7" xfId="15428"/>
    <cellStyle name="Input 66 8 8" xfId="9003"/>
    <cellStyle name="Input 66 8 9" xfId="17263"/>
    <cellStyle name="Input 67" xfId="1604"/>
    <cellStyle name="Input 67 2" xfId="4172"/>
    <cellStyle name="Input 68" xfId="1605"/>
    <cellStyle name="Input 68 2" xfId="2893"/>
    <cellStyle name="Input 68 2 2" xfId="5627"/>
    <cellStyle name="Input 68 2 2 10" xfId="18437"/>
    <cellStyle name="Input 68 2 2 11" xfId="19215"/>
    <cellStyle name="Input 68 2 2 12" xfId="19980"/>
    <cellStyle name="Input 68 2 2 13" xfId="21012"/>
    <cellStyle name="Input 68 2 2 14" xfId="21855"/>
    <cellStyle name="Input 68 2 2 15" xfId="22598"/>
    <cellStyle name="Input 68 2 2 16" xfId="23562"/>
    <cellStyle name="Input 68 2 2 17" xfId="24260"/>
    <cellStyle name="Input 68 2 2 18" xfId="24972"/>
    <cellStyle name="Input 68 2 2 19" xfId="25604"/>
    <cellStyle name="Input 68 2 2 2" xfId="10583"/>
    <cellStyle name="Input 68 2 2 2 2" xfId="29772"/>
    <cellStyle name="Input 68 2 2 2 3" xfId="34090"/>
    <cellStyle name="Input 68 2 2 2 4" xfId="39452"/>
    <cellStyle name="Input 68 2 2 20" xfId="26263"/>
    <cellStyle name="Input 68 2 2 21" xfId="27098"/>
    <cellStyle name="Input 68 2 2 22" xfId="32254"/>
    <cellStyle name="Input 68 2 2 23" xfId="37485"/>
    <cellStyle name="Input 68 2 2 3" xfId="11622"/>
    <cellStyle name="Input 68 2 2 3 2" xfId="29773"/>
    <cellStyle name="Input 68 2 2 3 3" xfId="34900"/>
    <cellStyle name="Input 68 2 2 3 4" xfId="40371"/>
    <cellStyle name="Input 68 2 2 4" xfId="12721"/>
    <cellStyle name="Input 68 2 2 4 2" xfId="29774"/>
    <cellStyle name="Input 68 2 2 4 3" xfId="35853"/>
    <cellStyle name="Input 68 2 2 4 4" xfId="41324"/>
    <cellStyle name="Input 68 2 2 5" xfId="8912"/>
    <cellStyle name="Input 68 2 2 5 2" xfId="36820"/>
    <cellStyle name="Input 68 2 2 5 3" xfId="42291"/>
    <cellStyle name="Input 68 2 2 6" xfId="14636"/>
    <cellStyle name="Input 68 2 2 7" xfId="15668"/>
    <cellStyle name="Input 68 2 2 8" xfId="16457"/>
    <cellStyle name="Input 68 2 2 9" xfId="17520"/>
    <cellStyle name="Input 68 2 3" xfId="29775"/>
    <cellStyle name="Input 68 2 3 2" xfId="29776"/>
    <cellStyle name="Input 68 2 3 3" xfId="38569"/>
    <cellStyle name="Input 68 3" xfId="2989"/>
    <cellStyle name="Input 68 3 2" xfId="5716"/>
    <cellStyle name="Input 68 3 2 10" xfId="18515"/>
    <cellStyle name="Input 68 3 2 11" xfId="19295"/>
    <cellStyle name="Input 68 3 2 12" xfId="20060"/>
    <cellStyle name="Input 68 3 2 13" xfId="21089"/>
    <cellStyle name="Input 68 3 2 14" xfId="21934"/>
    <cellStyle name="Input 68 3 2 15" xfId="22678"/>
    <cellStyle name="Input 68 3 2 16" xfId="23638"/>
    <cellStyle name="Input 68 3 2 17" xfId="24336"/>
    <cellStyle name="Input 68 3 2 18" xfId="25034"/>
    <cellStyle name="Input 68 3 2 19" xfId="25679"/>
    <cellStyle name="Input 68 3 2 2" xfId="10666"/>
    <cellStyle name="Input 68 3 2 2 2" xfId="29777"/>
    <cellStyle name="Input 68 3 2 2 3" xfId="34163"/>
    <cellStyle name="Input 68 3 2 2 4" xfId="39525"/>
    <cellStyle name="Input 68 3 2 20" xfId="26329"/>
    <cellStyle name="Input 68 3 2 21" xfId="27166"/>
    <cellStyle name="Input 68 3 2 22" xfId="32326"/>
    <cellStyle name="Input 68 3 2 23" xfId="37557"/>
    <cellStyle name="Input 68 3 2 3" xfId="11707"/>
    <cellStyle name="Input 68 3 2 3 2" xfId="29778"/>
    <cellStyle name="Input 68 3 2 3 3" xfId="34979"/>
    <cellStyle name="Input 68 3 2 3 4" xfId="40450"/>
    <cellStyle name="Input 68 3 2 4" xfId="12802"/>
    <cellStyle name="Input 68 3 2 4 2" xfId="29779"/>
    <cellStyle name="Input 68 3 2 4 3" xfId="35932"/>
    <cellStyle name="Input 68 3 2 4 4" xfId="41403"/>
    <cellStyle name="Input 68 3 2 5" xfId="6580"/>
    <cellStyle name="Input 68 3 2 5 2" xfId="36896"/>
    <cellStyle name="Input 68 3 2 5 3" xfId="42367"/>
    <cellStyle name="Input 68 3 2 6" xfId="14715"/>
    <cellStyle name="Input 68 3 2 7" xfId="15750"/>
    <cellStyle name="Input 68 3 2 8" xfId="16539"/>
    <cellStyle name="Input 68 3 2 9" xfId="17600"/>
    <cellStyle name="Input 68 4" xfId="4512"/>
    <cellStyle name="Input 68 4 10" xfId="10045"/>
    <cellStyle name="Input 68 4 11" xfId="6646"/>
    <cellStyle name="Input 68 4 12" xfId="7830"/>
    <cellStyle name="Input 68 4 13" xfId="17924"/>
    <cellStyle name="Input 68 4 14" xfId="17803"/>
    <cellStyle name="Input 68 4 15" xfId="12391"/>
    <cellStyle name="Input 68 4 16" xfId="7147"/>
    <cellStyle name="Input 68 4 17" xfId="7937"/>
    <cellStyle name="Input 68 4 18" xfId="8033"/>
    <cellStyle name="Input 68 4 19" xfId="23452"/>
    <cellStyle name="Input 68 4 2" xfId="6222"/>
    <cellStyle name="Input 68 4 2 10" xfId="18933"/>
    <cellStyle name="Input 68 4 2 11" xfId="19704"/>
    <cellStyle name="Input 68 4 2 12" xfId="20529"/>
    <cellStyle name="Input 68 4 2 13" xfId="21511"/>
    <cellStyle name="Input 68 4 2 14" xfId="22318"/>
    <cellStyle name="Input 68 4 2 15" xfId="23136"/>
    <cellStyle name="Input 68 4 2 16" xfId="24016"/>
    <cellStyle name="Input 68 4 2 17" xfId="24718"/>
    <cellStyle name="Input 68 4 2 18" xfId="25386"/>
    <cellStyle name="Input 68 4 2 19" xfId="26035"/>
    <cellStyle name="Input 68 4 2 2" xfId="11158"/>
    <cellStyle name="Input 68 4 2 2 2" xfId="29780"/>
    <cellStyle name="Input 68 4 2 2 3" xfId="34509"/>
    <cellStyle name="Input 68 4 2 2 4" xfId="39962"/>
    <cellStyle name="Input 68 4 2 20" xfId="26762"/>
    <cellStyle name="Input 68 4 2 21" xfId="27489"/>
    <cellStyle name="Input 68 4 2 22" xfId="32760"/>
    <cellStyle name="Input 68 4 2 23" xfId="37989"/>
    <cellStyle name="Input 68 4 2 3" xfId="12191"/>
    <cellStyle name="Input 68 4 2 3 2" xfId="29781"/>
    <cellStyle name="Input 68 4 2 3 3" xfId="35433"/>
    <cellStyle name="Input 68 4 2 3 4" xfId="40904"/>
    <cellStyle name="Input 68 4 2 4" xfId="13235"/>
    <cellStyle name="Input 68 4 2 4 2" xfId="29782"/>
    <cellStyle name="Input 68 4 2 4 3" xfId="36418"/>
    <cellStyle name="Input 68 4 2 4 4" xfId="41889"/>
    <cellStyle name="Input 68 4 2 5" xfId="14244"/>
    <cellStyle name="Input 68 4 2 5 2" xfId="37270"/>
    <cellStyle name="Input 68 4 2 5 3" xfId="42741"/>
    <cellStyle name="Input 68 4 2 6" xfId="15191"/>
    <cellStyle name="Input 68 4 2 7" xfId="16180"/>
    <cellStyle name="Input 68 4 2 8" xfId="17022"/>
    <cellStyle name="Input 68 4 2 9" xfId="18039"/>
    <cellStyle name="Input 68 4 20" xfId="8563"/>
    <cellStyle name="Input 68 4 21" xfId="6722"/>
    <cellStyle name="Input 68 4 22" xfId="24439"/>
    <cellStyle name="Input 68 4 23" xfId="8128"/>
    <cellStyle name="Input 68 4 24" xfId="31763"/>
    <cellStyle name="Input 68 4 25" xfId="32144"/>
    <cellStyle name="Input 68 4 3" xfId="9667"/>
    <cellStyle name="Input 68 4 3 2" xfId="29783"/>
    <cellStyle name="Input 68 4 3 3" xfId="33624"/>
    <cellStyle name="Input 68 4 3 4" xfId="38970"/>
    <cellStyle name="Input 68 4 4" xfId="6809"/>
    <cellStyle name="Input 68 4 4 2" xfId="29784"/>
    <cellStyle name="Input 68 4 4 3" xfId="32977"/>
    <cellStyle name="Input 68 4 4 4" xfId="38195"/>
    <cellStyle name="Input 68 4 5" xfId="8766"/>
    <cellStyle name="Input 68 4 5 2" xfId="29785"/>
    <cellStyle name="Input 68 4 5 3" xfId="33251"/>
    <cellStyle name="Input 68 4 5 4" xfId="38469"/>
    <cellStyle name="Input 68 4 6" xfId="13003"/>
    <cellStyle name="Input 68 4 6 2" xfId="33159"/>
    <cellStyle name="Input 68 4 6 3" xfId="38377"/>
    <cellStyle name="Input 68 4 7" xfId="8106"/>
    <cellStyle name="Input 68 4 8" xfId="8547"/>
    <cellStyle name="Input 68 4 9" xfId="13725"/>
    <cellStyle name="Input 68 5" xfId="4171"/>
    <cellStyle name="Input 68 5 10" xfId="13485"/>
    <cellStyle name="Input 68 5 11" xfId="16312"/>
    <cellStyle name="Input 68 5 12" xfId="17159"/>
    <cellStyle name="Input 68 5 13" xfId="15218"/>
    <cellStyle name="Input 68 5 14" xfId="14061"/>
    <cellStyle name="Input 68 5 15" xfId="11004"/>
    <cellStyle name="Input 68 5 16" xfId="12344"/>
    <cellStyle name="Input 68 5 17" xfId="13884"/>
    <cellStyle name="Input 68 5 18" xfId="16291"/>
    <cellStyle name="Input 68 5 19" xfId="24111"/>
    <cellStyle name="Input 68 5 2" xfId="6117"/>
    <cellStyle name="Input 68 5 2 10" xfId="18849"/>
    <cellStyle name="Input 68 5 2 11" xfId="19623"/>
    <cellStyle name="Input 68 5 2 12" xfId="20441"/>
    <cellStyle name="Input 68 5 2 13" xfId="21406"/>
    <cellStyle name="Input 68 5 2 14" xfId="22243"/>
    <cellStyle name="Input 68 5 2 15" xfId="23055"/>
    <cellStyle name="Input 68 5 2 16" xfId="23935"/>
    <cellStyle name="Input 68 5 2 17" xfId="24634"/>
    <cellStyle name="Input 68 5 2 18" xfId="25312"/>
    <cellStyle name="Input 68 5 2 19" xfId="25963"/>
    <cellStyle name="Input 68 5 2 2" xfId="11061"/>
    <cellStyle name="Input 68 5 2 2 2" xfId="29786"/>
    <cellStyle name="Input 68 5 2 2 3" xfId="34436"/>
    <cellStyle name="Input 68 5 2 2 4" xfId="39889"/>
    <cellStyle name="Input 68 5 2 20" xfId="26692"/>
    <cellStyle name="Input 68 5 2 21" xfId="27419"/>
    <cellStyle name="Input 68 5 2 22" xfId="32690"/>
    <cellStyle name="Input 68 5 2 23" xfId="37919"/>
    <cellStyle name="Input 68 5 2 3" xfId="12099"/>
    <cellStyle name="Input 68 5 2 3 2" xfId="29787"/>
    <cellStyle name="Input 68 5 2 3 3" xfId="35357"/>
    <cellStyle name="Input 68 5 2 3 4" xfId="40828"/>
    <cellStyle name="Input 68 5 2 4" xfId="13146"/>
    <cellStyle name="Input 68 5 2 4 2" xfId="29788"/>
    <cellStyle name="Input 68 5 2 4 3" xfId="36315"/>
    <cellStyle name="Input 68 5 2 4 4" xfId="41786"/>
    <cellStyle name="Input 68 5 2 5" xfId="14154"/>
    <cellStyle name="Input 68 5 2 5 2" xfId="37165"/>
    <cellStyle name="Input 68 5 2 5 3" xfId="42636"/>
    <cellStyle name="Input 68 5 2 6" xfId="15102"/>
    <cellStyle name="Input 68 5 2 7" xfId="16092"/>
    <cellStyle name="Input 68 5 2 8" xfId="16932"/>
    <cellStyle name="Input 68 5 2 9" xfId="17934"/>
    <cellStyle name="Input 68 5 20" xfId="15845"/>
    <cellStyle name="Input 68 5 21" xfId="8993"/>
    <cellStyle name="Input 68 5 22" xfId="17767"/>
    <cellStyle name="Input 68 5 23" xfId="11342"/>
    <cellStyle name="Input 68 5 24" xfId="31614"/>
    <cellStyle name="Input 68 5 25" xfId="31460"/>
    <cellStyle name="Input 68 5 3" xfId="9406"/>
    <cellStyle name="Input 68 5 3 2" xfId="29789"/>
    <cellStyle name="Input 68 5 3 3" xfId="33505"/>
    <cellStyle name="Input 68 5 3 4" xfId="38851"/>
    <cellStyle name="Input 68 5 4" xfId="6926"/>
    <cellStyle name="Input 68 5 4 2" xfId="29790"/>
    <cellStyle name="Input 68 5 4 3" xfId="33982"/>
    <cellStyle name="Input 68 5 4 4" xfId="39344"/>
    <cellStyle name="Input 68 5 5" xfId="8231"/>
    <cellStyle name="Input 68 5 5 2" xfId="29791"/>
    <cellStyle name="Input 68 5 5 3" xfId="34785"/>
    <cellStyle name="Input 68 5 5 4" xfId="40256"/>
    <cellStyle name="Input 68 5 6" xfId="8752"/>
    <cellStyle name="Input 68 5 6 2" xfId="35729"/>
    <cellStyle name="Input 68 5 6 3" xfId="41200"/>
    <cellStyle name="Input 68 5 7" xfId="9057"/>
    <cellStyle name="Input 68 5 8" xfId="9518"/>
    <cellStyle name="Input 68 5 9" xfId="7998"/>
    <cellStyle name="Input 68 6" xfId="5329"/>
    <cellStyle name="Input 68 6 10" xfId="8630"/>
    <cellStyle name="Input 68 6 11" xfId="12779"/>
    <cellStyle name="Input 68 6 12" xfId="17134"/>
    <cellStyle name="Input 68 6 13" xfId="20780"/>
    <cellStyle name="Input 68 6 14" xfId="8831"/>
    <cellStyle name="Input 68 6 15" xfId="9984"/>
    <cellStyle name="Input 68 6 16" xfId="23352"/>
    <cellStyle name="Input 68 6 17" xfId="8221"/>
    <cellStyle name="Input 68 6 18" xfId="12305"/>
    <cellStyle name="Input 68 6 19" xfId="8256"/>
    <cellStyle name="Input 68 6 2" xfId="10314"/>
    <cellStyle name="Input 68 6 2 2" xfId="29792"/>
    <cellStyle name="Input 68 6 2 3" xfId="33899"/>
    <cellStyle name="Input 68 6 2 4" xfId="39245"/>
    <cellStyle name="Input 68 6 20" xfId="13568"/>
    <cellStyle name="Input 68 6 21" xfId="26928"/>
    <cellStyle name="Input 68 6 22" xfId="32049"/>
    <cellStyle name="Input 68 6 23" xfId="31340"/>
    <cellStyle name="Input 68 6 3" xfId="11362"/>
    <cellStyle name="Input 68 6 3 2" xfId="29793"/>
    <cellStyle name="Input 68 6 3 3" xfId="34691"/>
    <cellStyle name="Input 68 6 3 4" xfId="40162"/>
    <cellStyle name="Input 68 6 4" xfId="12460"/>
    <cellStyle name="Input 68 6 4 2" xfId="29794"/>
    <cellStyle name="Input 68 6 4 3" xfId="35637"/>
    <cellStyle name="Input 68 6 4 4" xfId="41108"/>
    <cellStyle name="Input 68 6 5" xfId="9636"/>
    <cellStyle name="Input 68 6 5 2" xfId="36627"/>
    <cellStyle name="Input 68 6 5 3" xfId="42098"/>
    <cellStyle name="Input 68 6 6" xfId="12880"/>
    <cellStyle name="Input 68 6 7" xfId="15430"/>
    <cellStyle name="Input 68 6 8" xfId="8495"/>
    <cellStyle name="Input 68 6 9" xfId="17265"/>
    <cellStyle name="Input 69" xfId="1606"/>
    <cellStyle name="Input 69 2" xfId="4170"/>
    <cellStyle name="Input 7" xfId="1607"/>
    <cellStyle name="Input 7 10" xfId="3178"/>
    <cellStyle name="Input 7 10 2" xfId="5905"/>
    <cellStyle name="Input 7 10 2 10" xfId="18662"/>
    <cellStyle name="Input 7 10 2 11" xfId="19442"/>
    <cellStyle name="Input 7 10 2 12" xfId="20248"/>
    <cellStyle name="Input 7 10 2 13" xfId="21228"/>
    <cellStyle name="Input 7 10 2 14" xfId="22069"/>
    <cellStyle name="Input 7 10 2 15" xfId="22865"/>
    <cellStyle name="Input 7 10 2 16" xfId="23772"/>
    <cellStyle name="Input 7 10 2 17" xfId="24467"/>
    <cellStyle name="Input 7 10 2 18" xfId="25154"/>
    <cellStyle name="Input 7 10 2 19" xfId="25796"/>
    <cellStyle name="Input 7 10 2 2" xfId="10854"/>
    <cellStyle name="Input 7 10 2 2 2" xfId="29795"/>
    <cellStyle name="Input 7 10 2 2 3" xfId="34278"/>
    <cellStyle name="Input 7 10 2 2 4" xfId="39712"/>
    <cellStyle name="Input 7 10 2 20" xfId="26515"/>
    <cellStyle name="Input 7 10 2 21" xfId="27279"/>
    <cellStyle name="Input 7 10 2 22" xfId="32513"/>
    <cellStyle name="Input 7 10 2 23" xfId="37744"/>
    <cellStyle name="Input 7 10 2 3" xfId="11896"/>
    <cellStyle name="Input 7 10 2 3 2" xfId="29796"/>
    <cellStyle name="Input 7 10 2 3 3" xfId="35166"/>
    <cellStyle name="Input 7 10 2 3 4" xfId="40637"/>
    <cellStyle name="Input 7 10 2 4" xfId="12957"/>
    <cellStyle name="Input 7 10 2 4 2" xfId="29797"/>
    <cellStyle name="Input 7 10 2 4 3" xfId="36119"/>
    <cellStyle name="Input 7 10 2 4 4" xfId="41590"/>
    <cellStyle name="Input 7 10 2 5" xfId="7899"/>
    <cellStyle name="Input 7 10 2 5 2" xfId="37009"/>
    <cellStyle name="Input 7 10 2 5 3" xfId="42480"/>
    <cellStyle name="Input 7 10 2 6" xfId="14904"/>
    <cellStyle name="Input 7 10 2 7" xfId="15901"/>
    <cellStyle name="Input 7 10 2 8" xfId="16726"/>
    <cellStyle name="Input 7 10 2 9" xfId="17744"/>
    <cellStyle name="Input 7 11" xfId="4513"/>
    <cellStyle name="Input 7 11 10" xfId="15952"/>
    <cellStyle name="Input 7 11 11" xfId="6598"/>
    <cellStyle name="Input 7 11 12" xfId="7869"/>
    <cellStyle name="Input 7 11 13" xfId="17131"/>
    <cellStyle name="Input 7 11 14" xfId="10020"/>
    <cellStyle name="Input 7 11 15" xfId="9490"/>
    <cellStyle name="Input 7 11 16" xfId="18212"/>
    <cellStyle name="Input 7 11 17" xfId="9978"/>
    <cellStyle name="Input 7 11 18" xfId="8154"/>
    <cellStyle name="Input 7 11 19" xfId="23799"/>
    <cellStyle name="Input 7 11 2" xfId="6223"/>
    <cellStyle name="Input 7 11 2 10" xfId="18934"/>
    <cellStyle name="Input 7 11 2 11" xfId="19705"/>
    <cellStyle name="Input 7 11 2 12" xfId="20530"/>
    <cellStyle name="Input 7 11 2 13" xfId="21512"/>
    <cellStyle name="Input 7 11 2 14" xfId="22319"/>
    <cellStyle name="Input 7 11 2 15" xfId="23137"/>
    <cellStyle name="Input 7 11 2 16" xfId="24017"/>
    <cellStyle name="Input 7 11 2 17" xfId="24719"/>
    <cellStyle name="Input 7 11 2 18" xfId="25387"/>
    <cellStyle name="Input 7 11 2 19" xfId="26036"/>
    <cellStyle name="Input 7 11 2 2" xfId="11159"/>
    <cellStyle name="Input 7 11 2 2 2" xfId="29798"/>
    <cellStyle name="Input 7 11 2 2 3" xfId="34510"/>
    <cellStyle name="Input 7 11 2 2 4" xfId="39963"/>
    <cellStyle name="Input 7 11 2 20" xfId="26763"/>
    <cellStyle name="Input 7 11 2 21" xfId="27490"/>
    <cellStyle name="Input 7 11 2 22" xfId="32761"/>
    <cellStyle name="Input 7 11 2 23" xfId="37990"/>
    <cellStyle name="Input 7 11 2 3" xfId="12192"/>
    <cellStyle name="Input 7 11 2 3 2" xfId="29799"/>
    <cellStyle name="Input 7 11 2 3 3" xfId="35434"/>
    <cellStyle name="Input 7 11 2 3 4" xfId="40905"/>
    <cellStyle name="Input 7 11 2 4" xfId="13236"/>
    <cellStyle name="Input 7 11 2 4 2" xfId="29800"/>
    <cellStyle name="Input 7 11 2 4 3" xfId="36419"/>
    <cellStyle name="Input 7 11 2 4 4" xfId="41890"/>
    <cellStyle name="Input 7 11 2 5" xfId="14245"/>
    <cellStyle name="Input 7 11 2 5 2" xfId="37271"/>
    <cellStyle name="Input 7 11 2 5 3" xfId="42742"/>
    <cellStyle name="Input 7 11 2 6" xfId="15192"/>
    <cellStyle name="Input 7 11 2 7" xfId="16181"/>
    <cellStyle name="Input 7 11 2 8" xfId="17023"/>
    <cellStyle name="Input 7 11 2 9" xfId="18040"/>
    <cellStyle name="Input 7 11 20" xfId="22628"/>
    <cellStyle name="Input 7 11 21" xfId="9018"/>
    <cellStyle name="Input 7 11 22" xfId="21383"/>
    <cellStyle name="Input 7 11 23" xfId="23398"/>
    <cellStyle name="Input 7 11 24" xfId="31764"/>
    <cellStyle name="Input 7 11 25" xfId="34302"/>
    <cellStyle name="Input 7 11 3" xfId="9668"/>
    <cellStyle name="Input 7 11 3 2" xfId="29801"/>
    <cellStyle name="Input 7 11 3 3" xfId="33625"/>
    <cellStyle name="Input 7 11 3 4" xfId="38971"/>
    <cellStyle name="Input 7 11 4" xfId="9918"/>
    <cellStyle name="Input 7 11 4 2" xfId="29802"/>
    <cellStyle name="Input 7 11 4 3" xfId="33733"/>
    <cellStyle name="Input 7 11 4 4" xfId="39079"/>
    <cellStyle name="Input 7 11 5" xfId="8454"/>
    <cellStyle name="Input 7 11 5 2" xfId="29803"/>
    <cellStyle name="Input 7 11 5 3" xfId="33853"/>
    <cellStyle name="Input 7 11 5 4" xfId="39199"/>
    <cellStyle name="Input 7 11 6" xfId="9937"/>
    <cellStyle name="Input 7 11 6 2" xfId="33647"/>
    <cellStyle name="Input 7 11 6 3" xfId="38993"/>
    <cellStyle name="Input 7 11 7" xfId="7484"/>
    <cellStyle name="Input 7 11 8" xfId="8556"/>
    <cellStyle name="Input 7 11 9" xfId="13484"/>
    <cellStyle name="Input 7 12" xfId="4169"/>
    <cellStyle name="Input 7 12 10" xfId="7019"/>
    <cellStyle name="Input 7 12 11" xfId="15494"/>
    <cellStyle name="Input 7 12 12" xfId="14307"/>
    <cellStyle name="Input 7 12 13" xfId="9804"/>
    <cellStyle name="Input 7 12 14" xfId="13848"/>
    <cellStyle name="Input 7 12 15" xfId="8945"/>
    <cellStyle name="Input 7 12 16" xfId="8835"/>
    <cellStyle name="Input 7 12 17" xfId="9599"/>
    <cellStyle name="Input 7 12 18" xfId="14378"/>
    <cellStyle name="Input 7 12 19" xfId="6954"/>
    <cellStyle name="Input 7 12 2" xfId="6116"/>
    <cellStyle name="Input 7 12 2 10" xfId="18848"/>
    <cellStyle name="Input 7 12 2 11" xfId="19622"/>
    <cellStyle name="Input 7 12 2 12" xfId="20440"/>
    <cellStyle name="Input 7 12 2 13" xfId="21405"/>
    <cellStyle name="Input 7 12 2 14" xfId="22242"/>
    <cellStyle name="Input 7 12 2 15" xfId="23054"/>
    <cellStyle name="Input 7 12 2 16" xfId="23934"/>
    <cellStyle name="Input 7 12 2 17" xfId="24633"/>
    <cellStyle name="Input 7 12 2 18" xfId="25311"/>
    <cellStyle name="Input 7 12 2 19" xfId="25962"/>
    <cellStyle name="Input 7 12 2 2" xfId="11060"/>
    <cellStyle name="Input 7 12 2 2 2" xfId="29804"/>
    <cellStyle name="Input 7 12 2 2 3" xfId="34435"/>
    <cellStyle name="Input 7 12 2 2 4" xfId="39888"/>
    <cellStyle name="Input 7 12 2 20" xfId="26691"/>
    <cellStyle name="Input 7 12 2 21" xfId="27418"/>
    <cellStyle name="Input 7 12 2 22" xfId="32689"/>
    <cellStyle name="Input 7 12 2 23" xfId="37918"/>
    <cellStyle name="Input 7 12 2 3" xfId="12098"/>
    <cellStyle name="Input 7 12 2 3 2" xfId="29805"/>
    <cellStyle name="Input 7 12 2 3 3" xfId="35356"/>
    <cellStyle name="Input 7 12 2 3 4" xfId="40827"/>
    <cellStyle name="Input 7 12 2 4" xfId="13145"/>
    <cellStyle name="Input 7 12 2 4 2" xfId="29806"/>
    <cellStyle name="Input 7 12 2 4 3" xfId="36314"/>
    <cellStyle name="Input 7 12 2 4 4" xfId="41785"/>
    <cellStyle name="Input 7 12 2 5" xfId="14153"/>
    <cellStyle name="Input 7 12 2 5 2" xfId="37164"/>
    <cellStyle name="Input 7 12 2 5 3" xfId="42635"/>
    <cellStyle name="Input 7 12 2 6" xfId="15101"/>
    <cellStyle name="Input 7 12 2 7" xfId="16091"/>
    <cellStyle name="Input 7 12 2 8" xfId="16931"/>
    <cellStyle name="Input 7 12 2 9" xfId="17933"/>
    <cellStyle name="Input 7 12 20" xfId="18496"/>
    <cellStyle name="Input 7 12 21" xfId="17061"/>
    <cellStyle name="Input 7 12 22" xfId="26114"/>
    <cellStyle name="Input 7 12 23" xfId="26794"/>
    <cellStyle name="Input 7 12 24" xfId="31613"/>
    <cellStyle name="Input 7 12 25" xfId="31461"/>
    <cellStyle name="Input 7 12 3" xfId="9405"/>
    <cellStyle name="Input 7 12 3 2" xfId="29807"/>
    <cellStyle name="Input 7 12 3 3" xfId="33504"/>
    <cellStyle name="Input 7 12 3 4" xfId="38850"/>
    <cellStyle name="Input 7 12 4" xfId="6927"/>
    <cellStyle name="Input 7 12 4 2" xfId="29808"/>
    <cellStyle name="Input 7 12 4 3" xfId="33981"/>
    <cellStyle name="Input 7 12 4 4" xfId="39343"/>
    <cellStyle name="Input 7 12 5" xfId="8230"/>
    <cellStyle name="Input 7 12 5 2" xfId="29809"/>
    <cellStyle name="Input 7 12 5 3" xfId="35323"/>
    <cellStyle name="Input 7 12 5 4" xfId="40794"/>
    <cellStyle name="Input 7 12 6" xfId="8941"/>
    <cellStyle name="Input 7 12 6 2" xfId="35728"/>
    <cellStyle name="Input 7 12 6 3" xfId="41199"/>
    <cellStyle name="Input 7 12 7" xfId="11265"/>
    <cellStyle name="Input 7 12 8" xfId="8343"/>
    <cellStyle name="Input 7 12 9" xfId="7997"/>
    <cellStyle name="Input 7 13" xfId="5330"/>
    <cellStyle name="Input 7 13 10" xfId="7381"/>
    <cellStyle name="Input 7 13 11" xfId="9784"/>
    <cellStyle name="Input 7 13 12" xfId="13479"/>
    <cellStyle name="Input 7 13 13" xfId="20781"/>
    <cellStyle name="Input 7 13 14" xfId="15621"/>
    <cellStyle name="Input 7 13 15" xfId="9158"/>
    <cellStyle name="Input 7 13 16" xfId="23353"/>
    <cellStyle name="Input 7 13 17" xfId="17095"/>
    <cellStyle name="Input 7 13 18" xfId="21742"/>
    <cellStyle name="Input 7 13 19" xfId="6482"/>
    <cellStyle name="Input 7 13 2" xfId="10315"/>
    <cellStyle name="Input 7 13 2 2" xfId="29810"/>
    <cellStyle name="Input 7 13 2 3" xfId="33900"/>
    <cellStyle name="Input 7 13 2 4" xfId="39246"/>
    <cellStyle name="Input 7 13 20" xfId="11926"/>
    <cellStyle name="Input 7 13 21" xfId="26929"/>
    <cellStyle name="Input 7 13 22" xfId="32050"/>
    <cellStyle name="Input 7 13 23" xfId="31339"/>
    <cellStyle name="Input 7 13 3" xfId="11363"/>
    <cellStyle name="Input 7 13 3 2" xfId="29811"/>
    <cellStyle name="Input 7 13 3 3" xfId="34692"/>
    <cellStyle name="Input 7 13 3 4" xfId="40163"/>
    <cellStyle name="Input 7 13 4" xfId="12461"/>
    <cellStyle name="Input 7 13 4 2" xfId="29812"/>
    <cellStyle name="Input 7 13 4 3" xfId="35638"/>
    <cellStyle name="Input 7 13 4 4" xfId="41109"/>
    <cellStyle name="Input 7 13 5" xfId="8448"/>
    <cellStyle name="Input 7 13 5 2" xfId="36628"/>
    <cellStyle name="Input 7 13 5 3" xfId="42099"/>
    <cellStyle name="Input 7 13 6" xfId="7431"/>
    <cellStyle name="Input 7 13 7" xfId="15431"/>
    <cellStyle name="Input 7 13 8" xfId="7745"/>
    <cellStyle name="Input 7 13 9" xfId="17266"/>
    <cellStyle name="input 7 2" xfId="1608"/>
    <cellStyle name="input 7 2 2" xfId="4168"/>
    <cellStyle name="Input 7 3" xfId="2894"/>
    <cellStyle name="Input 7 3 2" xfId="5628"/>
    <cellStyle name="Input 7 3 2 10" xfId="18438"/>
    <cellStyle name="Input 7 3 2 11" xfId="19216"/>
    <cellStyle name="Input 7 3 2 12" xfId="19981"/>
    <cellStyle name="Input 7 3 2 13" xfId="21013"/>
    <cellStyle name="Input 7 3 2 14" xfId="21856"/>
    <cellStyle name="Input 7 3 2 15" xfId="22599"/>
    <cellStyle name="Input 7 3 2 16" xfId="23563"/>
    <cellStyle name="Input 7 3 2 17" xfId="24261"/>
    <cellStyle name="Input 7 3 2 18" xfId="24973"/>
    <cellStyle name="Input 7 3 2 19" xfId="25605"/>
    <cellStyle name="Input 7 3 2 2" xfId="10584"/>
    <cellStyle name="Input 7 3 2 2 2" xfId="29813"/>
    <cellStyle name="Input 7 3 2 2 3" xfId="34091"/>
    <cellStyle name="Input 7 3 2 2 4" xfId="39453"/>
    <cellStyle name="Input 7 3 2 20" xfId="26264"/>
    <cellStyle name="Input 7 3 2 21" xfId="27099"/>
    <cellStyle name="Input 7 3 2 22" xfId="32255"/>
    <cellStyle name="Input 7 3 2 23" xfId="37486"/>
    <cellStyle name="Input 7 3 2 3" xfId="11623"/>
    <cellStyle name="Input 7 3 2 3 2" xfId="29814"/>
    <cellStyle name="Input 7 3 2 3 3" xfId="34901"/>
    <cellStyle name="Input 7 3 2 3 4" xfId="40372"/>
    <cellStyle name="Input 7 3 2 4" xfId="12722"/>
    <cellStyle name="Input 7 3 2 4 2" xfId="29815"/>
    <cellStyle name="Input 7 3 2 4 3" xfId="35854"/>
    <cellStyle name="Input 7 3 2 4 4" xfId="41325"/>
    <cellStyle name="Input 7 3 2 5" xfId="6537"/>
    <cellStyle name="Input 7 3 2 5 2" xfId="36821"/>
    <cellStyle name="Input 7 3 2 5 3" xfId="42292"/>
    <cellStyle name="Input 7 3 2 6" xfId="14637"/>
    <cellStyle name="Input 7 3 2 7" xfId="15669"/>
    <cellStyle name="Input 7 3 2 8" xfId="16458"/>
    <cellStyle name="Input 7 3 2 9" xfId="17521"/>
    <cellStyle name="Input 7 3 3" xfId="29816"/>
    <cellStyle name="Input 7 3 3 2" xfId="29817"/>
    <cellStyle name="Input 7 3 3 3" xfId="38570"/>
    <cellStyle name="Input 7 4" xfId="3189"/>
    <cellStyle name="Input 7 4 2" xfId="5916"/>
    <cellStyle name="Input 7 4 2 10" xfId="18673"/>
    <cellStyle name="Input 7 4 2 11" xfId="19452"/>
    <cellStyle name="Input 7 4 2 12" xfId="20259"/>
    <cellStyle name="Input 7 4 2 13" xfId="21238"/>
    <cellStyle name="Input 7 4 2 14" xfId="22079"/>
    <cellStyle name="Input 7 4 2 15" xfId="22876"/>
    <cellStyle name="Input 7 4 2 16" xfId="23782"/>
    <cellStyle name="Input 7 4 2 17" xfId="24477"/>
    <cellStyle name="Input 7 4 2 18" xfId="25164"/>
    <cellStyle name="Input 7 4 2 19" xfId="25806"/>
    <cellStyle name="Input 7 4 2 2" xfId="10865"/>
    <cellStyle name="Input 7 4 2 2 2" xfId="29818"/>
    <cellStyle name="Input 7 4 2 2 3" xfId="34287"/>
    <cellStyle name="Input 7 4 2 2 4" xfId="39723"/>
    <cellStyle name="Input 7 4 2 20" xfId="26526"/>
    <cellStyle name="Input 7 4 2 21" xfId="27288"/>
    <cellStyle name="Input 7 4 2 22" xfId="32524"/>
    <cellStyle name="Input 7 4 2 23" xfId="37755"/>
    <cellStyle name="Input 7 4 2 3" xfId="11907"/>
    <cellStyle name="Input 7 4 2 3 2" xfId="29819"/>
    <cellStyle name="Input 7 4 2 3 3" xfId="35177"/>
    <cellStyle name="Input 7 4 2 3 4" xfId="40648"/>
    <cellStyle name="Input 7 4 2 4" xfId="12968"/>
    <cellStyle name="Input 7 4 2 4 2" xfId="29820"/>
    <cellStyle name="Input 7 4 2 4 3" xfId="36130"/>
    <cellStyle name="Input 7 4 2 4 4" xfId="41601"/>
    <cellStyle name="Input 7 4 2 5" xfId="13782"/>
    <cellStyle name="Input 7 4 2 5 2" xfId="37018"/>
    <cellStyle name="Input 7 4 2 5 3" xfId="42489"/>
    <cellStyle name="Input 7 4 2 6" xfId="14915"/>
    <cellStyle name="Input 7 4 2 7" xfId="15912"/>
    <cellStyle name="Input 7 4 2 8" xfId="16737"/>
    <cellStyle name="Input 7 4 2 9" xfId="17755"/>
    <cellStyle name="Input 7 4 3" xfId="29821"/>
    <cellStyle name="Input 7 4 3 2" xfId="29822"/>
    <cellStyle name="Input 7 4 3 3" xfId="38674"/>
    <cellStyle name="Input 7 5" xfId="2988"/>
    <cellStyle name="Input 7 5 2" xfId="5715"/>
    <cellStyle name="Input 7 5 2 10" xfId="18514"/>
    <cellStyle name="Input 7 5 2 11" xfId="19294"/>
    <cellStyle name="Input 7 5 2 12" xfId="20059"/>
    <cellStyle name="Input 7 5 2 13" xfId="21088"/>
    <cellStyle name="Input 7 5 2 14" xfId="21933"/>
    <cellStyle name="Input 7 5 2 15" xfId="22677"/>
    <cellStyle name="Input 7 5 2 16" xfId="23637"/>
    <cellStyle name="Input 7 5 2 17" xfId="24335"/>
    <cellStyle name="Input 7 5 2 18" xfId="25033"/>
    <cellStyle name="Input 7 5 2 19" xfId="25678"/>
    <cellStyle name="Input 7 5 2 2" xfId="10665"/>
    <cellStyle name="Input 7 5 2 2 2" xfId="29823"/>
    <cellStyle name="Input 7 5 2 2 3" xfId="34162"/>
    <cellStyle name="Input 7 5 2 2 4" xfId="39524"/>
    <cellStyle name="Input 7 5 2 20" xfId="26328"/>
    <cellStyle name="Input 7 5 2 21" xfId="27165"/>
    <cellStyle name="Input 7 5 2 22" xfId="32325"/>
    <cellStyle name="Input 7 5 2 23" xfId="37556"/>
    <cellStyle name="Input 7 5 2 3" xfId="11706"/>
    <cellStyle name="Input 7 5 2 3 2" xfId="29824"/>
    <cellStyle name="Input 7 5 2 3 3" xfId="34978"/>
    <cellStyle name="Input 7 5 2 3 4" xfId="40449"/>
    <cellStyle name="Input 7 5 2 4" xfId="12801"/>
    <cellStyle name="Input 7 5 2 4 2" xfId="29825"/>
    <cellStyle name="Input 7 5 2 4 3" xfId="35931"/>
    <cellStyle name="Input 7 5 2 4 4" xfId="41402"/>
    <cellStyle name="Input 7 5 2 5" xfId="9650"/>
    <cellStyle name="Input 7 5 2 5 2" xfId="36895"/>
    <cellStyle name="Input 7 5 2 5 3" xfId="42366"/>
    <cellStyle name="Input 7 5 2 6" xfId="14714"/>
    <cellStyle name="Input 7 5 2 7" xfId="15749"/>
    <cellStyle name="Input 7 5 2 8" xfId="16538"/>
    <cellStyle name="Input 7 5 2 9" xfId="17599"/>
    <cellStyle name="Input 7 6" xfId="3170"/>
    <cellStyle name="Input 7 6 2" xfId="5897"/>
    <cellStyle name="Input 7 6 2 10" xfId="18655"/>
    <cellStyle name="Input 7 6 2 11" xfId="19435"/>
    <cellStyle name="Input 7 6 2 12" xfId="20240"/>
    <cellStyle name="Input 7 6 2 13" xfId="21220"/>
    <cellStyle name="Input 7 6 2 14" xfId="22062"/>
    <cellStyle name="Input 7 6 2 15" xfId="22857"/>
    <cellStyle name="Input 7 6 2 16" xfId="23764"/>
    <cellStyle name="Input 7 6 2 17" xfId="24460"/>
    <cellStyle name="Input 7 6 2 18" xfId="25148"/>
    <cellStyle name="Input 7 6 2 19" xfId="25789"/>
    <cellStyle name="Input 7 6 2 2" xfId="10846"/>
    <cellStyle name="Input 7 6 2 2 2" xfId="29826"/>
    <cellStyle name="Input 7 6 2 2 3" xfId="34272"/>
    <cellStyle name="Input 7 6 2 2 4" xfId="39704"/>
    <cellStyle name="Input 7 6 2 20" xfId="26507"/>
    <cellStyle name="Input 7 6 2 21" xfId="27273"/>
    <cellStyle name="Input 7 6 2 22" xfId="32505"/>
    <cellStyle name="Input 7 6 2 23" xfId="37736"/>
    <cellStyle name="Input 7 6 2 3" xfId="11888"/>
    <cellStyle name="Input 7 6 2 3 2" xfId="29827"/>
    <cellStyle name="Input 7 6 2 3 3" xfId="35158"/>
    <cellStyle name="Input 7 6 2 3 4" xfId="40629"/>
    <cellStyle name="Input 7 6 2 4" xfId="12950"/>
    <cellStyle name="Input 7 6 2 4 2" xfId="29828"/>
    <cellStyle name="Input 7 6 2 4 3" xfId="36111"/>
    <cellStyle name="Input 7 6 2 4 4" xfId="41582"/>
    <cellStyle name="Input 7 6 2 5" xfId="6871"/>
    <cellStyle name="Input 7 6 2 5 2" xfId="37003"/>
    <cellStyle name="Input 7 6 2 5 3" xfId="42474"/>
    <cellStyle name="Input 7 6 2 6" xfId="14896"/>
    <cellStyle name="Input 7 6 2 7" xfId="15893"/>
    <cellStyle name="Input 7 6 2 8" xfId="16718"/>
    <cellStyle name="Input 7 6 2 9" xfId="17737"/>
    <cellStyle name="Input 7 7" xfId="2979"/>
    <cellStyle name="Input 7 7 2" xfId="5706"/>
    <cellStyle name="Input 7 7 2 10" xfId="18505"/>
    <cellStyle name="Input 7 7 2 11" xfId="19285"/>
    <cellStyle name="Input 7 7 2 12" xfId="20050"/>
    <cellStyle name="Input 7 7 2 13" xfId="21079"/>
    <cellStyle name="Input 7 7 2 14" xfId="21924"/>
    <cellStyle name="Input 7 7 2 15" xfId="22668"/>
    <cellStyle name="Input 7 7 2 16" xfId="23628"/>
    <cellStyle name="Input 7 7 2 17" xfId="24326"/>
    <cellStyle name="Input 7 7 2 18" xfId="25024"/>
    <cellStyle name="Input 7 7 2 19" xfId="25669"/>
    <cellStyle name="Input 7 7 2 2" xfId="10656"/>
    <cellStyle name="Input 7 7 2 2 2" xfId="29829"/>
    <cellStyle name="Input 7 7 2 2 3" xfId="34153"/>
    <cellStyle name="Input 7 7 2 2 4" xfId="39515"/>
    <cellStyle name="Input 7 7 2 20" xfId="26319"/>
    <cellStyle name="Input 7 7 2 21" xfId="27156"/>
    <cellStyle name="Input 7 7 2 22" xfId="32316"/>
    <cellStyle name="Input 7 7 2 23" xfId="37547"/>
    <cellStyle name="Input 7 7 2 3" xfId="11697"/>
    <cellStyle name="Input 7 7 2 3 2" xfId="29830"/>
    <cellStyle name="Input 7 7 2 3 3" xfId="34969"/>
    <cellStyle name="Input 7 7 2 3 4" xfId="40440"/>
    <cellStyle name="Input 7 7 2 4" xfId="12792"/>
    <cellStyle name="Input 7 7 2 4 2" xfId="29831"/>
    <cellStyle name="Input 7 7 2 4 3" xfId="35922"/>
    <cellStyle name="Input 7 7 2 4 4" xfId="41393"/>
    <cellStyle name="Input 7 7 2 5" xfId="8366"/>
    <cellStyle name="Input 7 7 2 5 2" xfId="36886"/>
    <cellStyle name="Input 7 7 2 5 3" xfId="42357"/>
    <cellStyle name="Input 7 7 2 6" xfId="14705"/>
    <cellStyle name="Input 7 7 2 7" xfId="15740"/>
    <cellStyle name="Input 7 7 2 8" xfId="16529"/>
    <cellStyle name="Input 7 7 2 9" xfId="17590"/>
    <cellStyle name="Input 7 8" xfId="3171"/>
    <cellStyle name="Input 7 8 2" xfId="5898"/>
    <cellStyle name="Input 7 8 2 10" xfId="18656"/>
    <cellStyle name="Input 7 8 2 11" xfId="19436"/>
    <cellStyle name="Input 7 8 2 12" xfId="20241"/>
    <cellStyle name="Input 7 8 2 13" xfId="21221"/>
    <cellStyle name="Input 7 8 2 14" xfId="22063"/>
    <cellStyle name="Input 7 8 2 15" xfId="22858"/>
    <cellStyle name="Input 7 8 2 16" xfId="23765"/>
    <cellStyle name="Input 7 8 2 17" xfId="24461"/>
    <cellStyle name="Input 7 8 2 18" xfId="25149"/>
    <cellStyle name="Input 7 8 2 19" xfId="25790"/>
    <cellStyle name="Input 7 8 2 2" xfId="10847"/>
    <cellStyle name="Input 7 8 2 2 2" xfId="29832"/>
    <cellStyle name="Input 7 8 2 2 3" xfId="34273"/>
    <cellStyle name="Input 7 8 2 2 4" xfId="39705"/>
    <cellStyle name="Input 7 8 2 20" xfId="26508"/>
    <cellStyle name="Input 7 8 2 21" xfId="27274"/>
    <cellStyle name="Input 7 8 2 22" xfId="32506"/>
    <cellStyle name="Input 7 8 2 23" xfId="37737"/>
    <cellStyle name="Input 7 8 2 3" xfId="11889"/>
    <cellStyle name="Input 7 8 2 3 2" xfId="29833"/>
    <cellStyle name="Input 7 8 2 3 3" xfId="35159"/>
    <cellStyle name="Input 7 8 2 3 4" xfId="40630"/>
    <cellStyle name="Input 7 8 2 4" xfId="12951"/>
    <cellStyle name="Input 7 8 2 4 2" xfId="29834"/>
    <cellStyle name="Input 7 8 2 4 3" xfId="36112"/>
    <cellStyle name="Input 7 8 2 4 4" xfId="41583"/>
    <cellStyle name="Input 7 8 2 5" xfId="13362"/>
    <cellStyle name="Input 7 8 2 5 2" xfId="37004"/>
    <cellStyle name="Input 7 8 2 5 3" xfId="42475"/>
    <cellStyle name="Input 7 8 2 6" xfId="14897"/>
    <cellStyle name="Input 7 8 2 7" xfId="15894"/>
    <cellStyle name="Input 7 8 2 8" xfId="16719"/>
    <cellStyle name="Input 7 8 2 9" xfId="17738"/>
    <cellStyle name="Input 7 9" xfId="2977"/>
    <cellStyle name="Input 7 9 2" xfId="5704"/>
    <cellStyle name="Input 7 9 2 10" xfId="18503"/>
    <cellStyle name="Input 7 9 2 11" xfId="19283"/>
    <cellStyle name="Input 7 9 2 12" xfId="20048"/>
    <cellStyle name="Input 7 9 2 13" xfId="21077"/>
    <cellStyle name="Input 7 9 2 14" xfId="21922"/>
    <cellStyle name="Input 7 9 2 15" xfId="22666"/>
    <cellStyle name="Input 7 9 2 16" xfId="23626"/>
    <cellStyle name="Input 7 9 2 17" xfId="24324"/>
    <cellStyle name="Input 7 9 2 18" xfId="25022"/>
    <cellStyle name="Input 7 9 2 19" xfId="25667"/>
    <cellStyle name="Input 7 9 2 2" xfId="10654"/>
    <cellStyle name="Input 7 9 2 2 2" xfId="29835"/>
    <cellStyle name="Input 7 9 2 2 3" xfId="34151"/>
    <cellStyle name="Input 7 9 2 2 4" xfId="39513"/>
    <cellStyle name="Input 7 9 2 20" xfId="26318"/>
    <cellStyle name="Input 7 9 2 21" xfId="27154"/>
    <cellStyle name="Input 7 9 2 22" xfId="32314"/>
    <cellStyle name="Input 7 9 2 23" xfId="37545"/>
    <cellStyle name="Input 7 9 2 3" xfId="11695"/>
    <cellStyle name="Input 7 9 2 3 2" xfId="29836"/>
    <cellStyle name="Input 7 9 2 3 3" xfId="34967"/>
    <cellStyle name="Input 7 9 2 3 4" xfId="40438"/>
    <cellStyle name="Input 7 9 2 4" xfId="12790"/>
    <cellStyle name="Input 7 9 2 4 2" xfId="29837"/>
    <cellStyle name="Input 7 9 2 4 3" xfId="35920"/>
    <cellStyle name="Input 7 9 2 4 4" xfId="41391"/>
    <cellStyle name="Input 7 9 2 5" xfId="7268"/>
    <cellStyle name="Input 7 9 2 5 2" xfId="36884"/>
    <cellStyle name="Input 7 9 2 5 3" xfId="42355"/>
    <cellStyle name="Input 7 9 2 6" xfId="14703"/>
    <cellStyle name="Input 7 9 2 7" xfId="15738"/>
    <cellStyle name="Input 7 9 2 8" xfId="16527"/>
    <cellStyle name="Input 7 9 2 9" xfId="17588"/>
    <cellStyle name="Input 70" xfId="1609"/>
    <cellStyle name="Input 70 2" xfId="2895"/>
    <cellStyle name="Input 70 2 2" xfId="5629"/>
    <cellStyle name="Input 70 2 2 10" xfId="18439"/>
    <cellStyle name="Input 70 2 2 11" xfId="19217"/>
    <cellStyle name="Input 70 2 2 12" xfId="19982"/>
    <cellStyle name="Input 70 2 2 13" xfId="21014"/>
    <cellStyle name="Input 70 2 2 14" xfId="21857"/>
    <cellStyle name="Input 70 2 2 15" xfId="22600"/>
    <cellStyle name="Input 70 2 2 16" xfId="23564"/>
    <cellStyle name="Input 70 2 2 17" xfId="24262"/>
    <cellStyle name="Input 70 2 2 18" xfId="24974"/>
    <cellStyle name="Input 70 2 2 19" xfId="25606"/>
    <cellStyle name="Input 70 2 2 2" xfId="10585"/>
    <cellStyle name="Input 70 2 2 2 2" xfId="29838"/>
    <cellStyle name="Input 70 2 2 2 3" xfId="34092"/>
    <cellStyle name="Input 70 2 2 2 4" xfId="39454"/>
    <cellStyle name="Input 70 2 2 20" xfId="26265"/>
    <cellStyle name="Input 70 2 2 21" xfId="27100"/>
    <cellStyle name="Input 70 2 2 22" xfId="32256"/>
    <cellStyle name="Input 70 2 2 23" xfId="37487"/>
    <cellStyle name="Input 70 2 2 3" xfId="11624"/>
    <cellStyle name="Input 70 2 2 3 2" xfId="29839"/>
    <cellStyle name="Input 70 2 2 3 3" xfId="34902"/>
    <cellStyle name="Input 70 2 2 3 4" xfId="40373"/>
    <cellStyle name="Input 70 2 2 4" xfId="12723"/>
    <cellStyle name="Input 70 2 2 4 2" xfId="29840"/>
    <cellStyle name="Input 70 2 2 4 3" xfId="35855"/>
    <cellStyle name="Input 70 2 2 4 4" xfId="41326"/>
    <cellStyle name="Input 70 2 2 5" xfId="12327"/>
    <cellStyle name="Input 70 2 2 5 2" xfId="36822"/>
    <cellStyle name="Input 70 2 2 5 3" xfId="42293"/>
    <cellStyle name="Input 70 2 2 6" xfId="14638"/>
    <cellStyle name="Input 70 2 2 7" xfId="15670"/>
    <cellStyle name="Input 70 2 2 8" xfId="16459"/>
    <cellStyle name="Input 70 2 2 9" xfId="17522"/>
    <cellStyle name="Input 70 2 3" xfId="29841"/>
    <cellStyle name="Input 70 2 3 2" xfId="29842"/>
    <cellStyle name="Input 70 2 3 3" xfId="38571"/>
    <cellStyle name="Input 70 3" xfId="2986"/>
    <cellStyle name="Input 70 3 2" xfId="5713"/>
    <cellStyle name="Input 70 3 2 10" xfId="18512"/>
    <cellStyle name="Input 70 3 2 11" xfId="19292"/>
    <cellStyle name="Input 70 3 2 12" xfId="20057"/>
    <cellStyle name="Input 70 3 2 13" xfId="21086"/>
    <cellStyle name="Input 70 3 2 14" xfId="21931"/>
    <cellStyle name="Input 70 3 2 15" xfId="22675"/>
    <cellStyle name="Input 70 3 2 16" xfId="23635"/>
    <cellStyle name="Input 70 3 2 17" xfId="24333"/>
    <cellStyle name="Input 70 3 2 18" xfId="25031"/>
    <cellStyle name="Input 70 3 2 19" xfId="25676"/>
    <cellStyle name="Input 70 3 2 2" xfId="10663"/>
    <cellStyle name="Input 70 3 2 2 2" xfId="29843"/>
    <cellStyle name="Input 70 3 2 2 3" xfId="34160"/>
    <cellStyle name="Input 70 3 2 2 4" xfId="39522"/>
    <cellStyle name="Input 70 3 2 20" xfId="26326"/>
    <cellStyle name="Input 70 3 2 21" xfId="27163"/>
    <cellStyle name="Input 70 3 2 22" xfId="32323"/>
    <cellStyle name="Input 70 3 2 23" xfId="37554"/>
    <cellStyle name="Input 70 3 2 3" xfId="11704"/>
    <cellStyle name="Input 70 3 2 3 2" xfId="29844"/>
    <cellStyle name="Input 70 3 2 3 3" xfId="34976"/>
    <cellStyle name="Input 70 3 2 3 4" xfId="40447"/>
    <cellStyle name="Input 70 3 2 4" xfId="12799"/>
    <cellStyle name="Input 70 3 2 4 2" xfId="29845"/>
    <cellStyle name="Input 70 3 2 4 3" xfId="35929"/>
    <cellStyle name="Input 70 3 2 4 4" xfId="41400"/>
    <cellStyle name="Input 70 3 2 5" xfId="8045"/>
    <cellStyle name="Input 70 3 2 5 2" xfId="36893"/>
    <cellStyle name="Input 70 3 2 5 3" xfId="42364"/>
    <cellStyle name="Input 70 3 2 6" xfId="14712"/>
    <cellStyle name="Input 70 3 2 7" xfId="15747"/>
    <cellStyle name="Input 70 3 2 8" xfId="16536"/>
    <cellStyle name="Input 70 3 2 9" xfId="17597"/>
    <cellStyle name="Input 70 4" xfId="4514"/>
    <cellStyle name="Input 70 4 10" xfId="7674"/>
    <cellStyle name="Input 70 4 11" xfId="13924"/>
    <cellStyle name="Input 70 4 12" xfId="11275"/>
    <cellStyle name="Input 70 4 13" xfId="14198"/>
    <cellStyle name="Input 70 4 14" xfId="8058"/>
    <cellStyle name="Input 70 4 15" xfId="18186"/>
    <cellStyle name="Input 70 4 16" xfId="7206"/>
    <cellStyle name="Input 70 4 17" xfId="6825"/>
    <cellStyle name="Input 70 4 18" xfId="13631"/>
    <cellStyle name="Input 70 4 19" xfId="15397"/>
    <cellStyle name="Input 70 4 2" xfId="6224"/>
    <cellStyle name="Input 70 4 2 10" xfId="18935"/>
    <cellStyle name="Input 70 4 2 11" xfId="19706"/>
    <cellStyle name="Input 70 4 2 12" xfId="20531"/>
    <cellStyle name="Input 70 4 2 13" xfId="21513"/>
    <cellStyle name="Input 70 4 2 14" xfId="22320"/>
    <cellStyle name="Input 70 4 2 15" xfId="23138"/>
    <cellStyle name="Input 70 4 2 16" xfId="24018"/>
    <cellStyle name="Input 70 4 2 17" xfId="24720"/>
    <cellStyle name="Input 70 4 2 18" xfId="25388"/>
    <cellStyle name="Input 70 4 2 19" xfId="26037"/>
    <cellStyle name="Input 70 4 2 2" xfId="11160"/>
    <cellStyle name="Input 70 4 2 2 2" xfId="29846"/>
    <cellStyle name="Input 70 4 2 2 3" xfId="34511"/>
    <cellStyle name="Input 70 4 2 2 4" xfId="39964"/>
    <cellStyle name="Input 70 4 2 20" xfId="26764"/>
    <cellStyle name="Input 70 4 2 21" xfId="27491"/>
    <cellStyle name="Input 70 4 2 22" xfId="32762"/>
    <cellStyle name="Input 70 4 2 23" xfId="37991"/>
    <cellStyle name="Input 70 4 2 3" xfId="12193"/>
    <cellStyle name="Input 70 4 2 3 2" xfId="29847"/>
    <cellStyle name="Input 70 4 2 3 3" xfId="35435"/>
    <cellStyle name="Input 70 4 2 3 4" xfId="40906"/>
    <cellStyle name="Input 70 4 2 4" xfId="13237"/>
    <cellStyle name="Input 70 4 2 4 2" xfId="29848"/>
    <cellStyle name="Input 70 4 2 4 3" xfId="36420"/>
    <cellStyle name="Input 70 4 2 4 4" xfId="41891"/>
    <cellStyle name="Input 70 4 2 5" xfId="14246"/>
    <cellStyle name="Input 70 4 2 5 2" xfId="37272"/>
    <cellStyle name="Input 70 4 2 5 3" xfId="42743"/>
    <cellStyle name="Input 70 4 2 6" xfId="15193"/>
    <cellStyle name="Input 70 4 2 7" xfId="16182"/>
    <cellStyle name="Input 70 4 2 8" xfId="17024"/>
    <cellStyle name="Input 70 4 2 9" xfId="18041"/>
    <cellStyle name="Input 70 4 20" xfId="19864"/>
    <cellStyle name="Input 70 4 21" xfId="9888"/>
    <cellStyle name="Input 70 4 22" xfId="12525"/>
    <cellStyle name="Input 70 4 23" xfId="25850"/>
    <cellStyle name="Input 70 4 24" xfId="31765"/>
    <cellStyle name="Input 70 4 25" xfId="31530"/>
    <cellStyle name="Input 70 4 3" xfId="9669"/>
    <cellStyle name="Input 70 4 3 2" xfId="29849"/>
    <cellStyle name="Input 70 4 3 3" xfId="33626"/>
    <cellStyle name="Input 70 4 3 4" xfId="38972"/>
    <cellStyle name="Input 70 4 4" xfId="6808"/>
    <cellStyle name="Input 70 4 4 2" xfId="29850"/>
    <cellStyle name="Input 70 4 4 3" xfId="32976"/>
    <cellStyle name="Input 70 4 4 4" xfId="38194"/>
    <cellStyle name="Input 70 4 5" xfId="11432"/>
    <cellStyle name="Input 70 4 5 2" xfId="29851"/>
    <cellStyle name="Input 70 4 5 3" xfId="34722"/>
    <cellStyle name="Input 70 4 5 4" xfId="40193"/>
    <cellStyle name="Input 70 4 6" xfId="12594"/>
    <cellStyle name="Input 70 4 6 2" xfId="33816"/>
    <cellStyle name="Input 70 4 6 3" xfId="39162"/>
    <cellStyle name="Input 70 4 7" xfId="10886"/>
    <cellStyle name="Input 70 4 8" xfId="12301"/>
    <cellStyle name="Input 70 4 9" xfId="7883"/>
    <cellStyle name="Input 70 5" xfId="4167"/>
    <cellStyle name="Input 70 5 10" xfId="6566"/>
    <cellStyle name="Input 70 5 11" xfId="12373"/>
    <cellStyle name="Input 70 5 12" xfId="7675"/>
    <cellStyle name="Input 70 5 13" xfId="9949"/>
    <cellStyle name="Input 70 5 14" xfId="15879"/>
    <cellStyle name="Input 70 5 15" xfId="18821"/>
    <cellStyle name="Input 70 5 16" xfId="13662"/>
    <cellStyle name="Input 70 5 17" xfId="8313"/>
    <cellStyle name="Input 70 5 18" xfId="9497"/>
    <cellStyle name="Input 70 5 19" xfId="23598"/>
    <cellStyle name="Input 70 5 2" xfId="6115"/>
    <cellStyle name="Input 70 5 2 10" xfId="18847"/>
    <cellStyle name="Input 70 5 2 11" xfId="19621"/>
    <cellStyle name="Input 70 5 2 12" xfId="20439"/>
    <cellStyle name="Input 70 5 2 13" xfId="21404"/>
    <cellStyle name="Input 70 5 2 14" xfId="22241"/>
    <cellStyle name="Input 70 5 2 15" xfId="23053"/>
    <cellStyle name="Input 70 5 2 16" xfId="23933"/>
    <cellStyle name="Input 70 5 2 17" xfId="24632"/>
    <cellStyle name="Input 70 5 2 18" xfId="25310"/>
    <cellStyle name="Input 70 5 2 19" xfId="25961"/>
    <cellStyle name="Input 70 5 2 2" xfId="11059"/>
    <cellStyle name="Input 70 5 2 2 2" xfId="29852"/>
    <cellStyle name="Input 70 5 2 2 3" xfId="34434"/>
    <cellStyle name="Input 70 5 2 2 4" xfId="39887"/>
    <cellStyle name="Input 70 5 2 20" xfId="26690"/>
    <cellStyle name="Input 70 5 2 21" xfId="27417"/>
    <cellStyle name="Input 70 5 2 22" xfId="32688"/>
    <cellStyle name="Input 70 5 2 23" xfId="37917"/>
    <cellStyle name="Input 70 5 2 3" xfId="12097"/>
    <cellStyle name="Input 70 5 2 3 2" xfId="29853"/>
    <cellStyle name="Input 70 5 2 3 3" xfId="35355"/>
    <cellStyle name="Input 70 5 2 3 4" xfId="40826"/>
    <cellStyle name="Input 70 5 2 4" xfId="13144"/>
    <cellStyle name="Input 70 5 2 4 2" xfId="29854"/>
    <cellStyle name="Input 70 5 2 4 3" xfId="36313"/>
    <cellStyle name="Input 70 5 2 4 4" xfId="41784"/>
    <cellStyle name="Input 70 5 2 5" xfId="14152"/>
    <cellStyle name="Input 70 5 2 5 2" xfId="37163"/>
    <cellStyle name="Input 70 5 2 5 3" xfId="42634"/>
    <cellStyle name="Input 70 5 2 6" xfId="15100"/>
    <cellStyle name="Input 70 5 2 7" xfId="16090"/>
    <cellStyle name="Input 70 5 2 8" xfId="16930"/>
    <cellStyle name="Input 70 5 2 9" xfId="17932"/>
    <cellStyle name="Input 70 5 20" xfId="22371"/>
    <cellStyle name="Input 70 5 21" xfId="22418"/>
    <cellStyle name="Input 70 5 22" xfId="7163"/>
    <cellStyle name="Input 70 5 23" xfId="23384"/>
    <cellStyle name="Input 70 5 24" xfId="31612"/>
    <cellStyle name="Input 70 5 25" xfId="31280"/>
    <cellStyle name="Input 70 5 3" xfId="9403"/>
    <cellStyle name="Input 70 5 3 2" xfId="29855"/>
    <cellStyle name="Input 70 5 3 3" xfId="33503"/>
    <cellStyle name="Input 70 5 3 4" xfId="38849"/>
    <cellStyle name="Input 70 5 4" xfId="6928"/>
    <cellStyle name="Input 70 5 4 2" xfId="29856"/>
    <cellStyle name="Input 70 5 4 3" xfId="33441"/>
    <cellStyle name="Input 70 5 4 4" xfId="38787"/>
    <cellStyle name="Input 70 5 5" xfId="8229"/>
    <cellStyle name="Input 70 5 5 2" xfId="29857"/>
    <cellStyle name="Input 70 5 5 3" xfId="35443"/>
    <cellStyle name="Input 70 5 5 4" xfId="40914"/>
    <cellStyle name="Input 70 5 6" xfId="9467"/>
    <cellStyle name="Input 70 5 6 2" xfId="36277"/>
    <cellStyle name="Input 70 5 6 3" xfId="41748"/>
    <cellStyle name="Input 70 5 7" xfId="7823"/>
    <cellStyle name="Input 70 5 8" xfId="7546"/>
    <cellStyle name="Input 70 5 9" xfId="12985"/>
    <cellStyle name="Input 70 6" xfId="5331"/>
    <cellStyle name="Input 70 6 10" xfId="8535"/>
    <cellStyle name="Input 70 6 11" xfId="13326"/>
    <cellStyle name="Input 70 6 12" xfId="12921"/>
    <cellStyle name="Input 70 6 13" xfId="20782"/>
    <cellStyle name="Input 70 6 14" xfId="7149"/>
    <cellStyle name="Input 70 6 15" xfId="9904"/>
    <cellStyle name="Input 70 6 16" xfId="23354"/>
    <cellStyle name="Input 70 6 17" xfId="8773"/>
    <cellStyle name="Input 70 6 18" xfId="16144"/>
    <cellStyle name="Input 70 6 19" xfId="24769"/>
    <cellStyle name="Input 70 6 2" xfId="10316"/>
    <cellStyle name="Input 70 6 2 2" xfId="29858"/>
    <cellStyle name="Input 70 6 2 3" xfId="33901"/>
    <cellStyle name="Input 70 6 2 4" xfId="39247"/>
    <cellStyle name="Input 70 6 20" xfId="23797"/>
    <cellStyle name="Input 70 6 21" xfId="26930"/>
    <cellStyle name="Input 70 6 22" xfId="32051"/>
    <cellStyle name="Input 70 6 23" xfId="31917"/>
    <cellStyle name="Input 70 6 3" xfId="11364"/>
    <cellStyle name="Input 70 6 3 2" xfId="29859"/>
    <cellStyle name="Input 70 6 3 3" xfId="34693"/>
    <cellStyle name="Input 70 6 3 4" xfId="40164"/>
    <cellStyle name="Input 70 6 4" xfId="12462"/>
    <cellStyle name="Input 70 6 4 2" xfId="29860"/>
    <cellStyle name="Input 70 6 4 3" xfId="35639"/>
    <cellStyle name="Input 70 6 4 4" xfId="41110"/>
    <cellStyle name="Input 70 6 5" xfId="11308"/>
    <cellStyle name="Input 70 6 5 2" xfId="36629"/>
    <cellStyle name="Input 70 6 5 3" xfId="42100"/>
    <cellStyle name="Input 70 6 6" xfId="13513"/>
    <cellStyle name="Input 70 6 7" xfId="15432"/>
    <cellStyle name="Input 70 6 8" xfId="7938"/>
    <cellStyle name="Input 70 6 9" xfId="17267"/>
    <cellStyle name="Input 71" xfId="1610"/>
    <cellStyle name="Input 71 2" xfId="4166"/>
    <cellStyle name="input 72" xfId="1611"/>
    <cellStyle name="input 72 2" xfId="4165"/>
    <cellStyle name="input 73" xfId="1612"/>
    <cellStyle name="input 73 2" xfId="4164"/>
    <cellStyle name="input 74" xfId="1613"/>
    <cellStyle name="input 74 2" xfId="4163"/>
    <cellStyle name="input 75" xfId="1614"/>
    <cellStyle name="input 75 2" xfId="4162"/>
    <cellStyle name="input 76" xfId="1615"/>
    <cellStyle name="input 76 2" xfId="4161"/>
    <cellStyle name="input 77" xfId="1616"/>
    <cellStyle name="input 77 2" xfId="4160"/>
    <cellStyle name="input 78" xfId="1617"/>
    <cellStyle name="input 78 2" xfId="4159"/>
    <cellStyle name="input 79" xfId="1618"/>
    <cellStyle name="input 79 2" xfId="4158"/>
    <cellStyle name="Input 8" xfId="1619"/>
    <cellStyle name="Input 8 10" xfId="3182"/>
    <cellStyle name="Input 8 10 2" xfId="5909"/>
    <cellStyle name="Input 8 10 2 10" xfId="18666"/>
    <cellStyle name="Input 8 10 2 11" xfId="19446"/>
    <cellStyle name="Input 8 10 2 12" xfId="20252"/>
    <cellStyle name="Input 8 10 2 13" xfId="21232"/>
    <cellStyle name="Input 8 10 2 14" xfId="22073"/>
    <cellStyle name="Input 8 10 2 15" xfId="22869"/>
    <cellStyle name="Input 8 10 2 16" xfId="23776"/>
    <cellStyle name="Input 8 10 2 17" xfId="24471"/>
    <cellStyle name="Input 8 10 2 18" xfId="25158"/>
    <cellStyle name="Input 8 10 2 19" xfId="25800"/>
    <cellStyle name="Input 8 10 2 2" xfId="10858"/>
    <cellStyle name="Input 8 10 2 2 2" xfId="29861"/>
    <cellStyle name="Input 8 10 2 2 3" xfId="34282"/>
    <cellStyle name="Input 8 10 2 2 4" xfId="39716"/>
    <cellStyle name="Input 8 10 2 20" xfId="26519"/>
    <cellStyle name="Input 8 10 2 21" xfId="27283"/>
    <cellStyle name="Input 8 10 2 22" xfId="32517"/>
    <cellStyle name="Input 8 10 2 23" xfId="37748"/>
    <cellStyle name="Input 8 10 2 3" xfId="11900"/>
    <cellStyle name="Input 8 10 2 3 2" xfId="29862"/>
    <cellStyle name="Input 8 10 2 3 3" xfId="35170"/>
    <cellStyle name="Input 8 10 2 3 4" xfId="40641"/>
    <cellStyle name="Input 8 10 2 4" xfId="12961"/>
    <cellStyle name="Input 8 10 2 4 2" xfId="29863"/>
    <cellStyle name="Input 8 10 2 4 3" xfId="36123"/>
    <cellStyle name="Input 8 10 2 4 4" xfId="41594"/>
    <cellStyle name="Input 8 10 2 5" xfId="8032"/>
    <cellStyle name="Input 8 10 2 5 2" xfId="37013"/>
    <cellStyle name="Input 8 10 2 5 3" xfId="42484"/>
    <cellStyle name="Input 8 10 2 6" xfId="14908"/>
    <cellStyle name="Input 8 10 2 7" xfId="15905"/>
    <cellStyle name="Input 8 10 2 8" xfId="16730"/>
    <cellStyle name="Input 8 10 2 9" xfId="17748"/>
    <cellStyle name="Input 8 11" xfId="4517"/>
    <cellStyle name="Input 8 11 10" xfId="8632"/>
    <cellStyle name="Input 8 11 11" xfId="13616"/>
    <cellStyle name="Input 8 11 12" xfId="17166"/>
    <cellStyle name="Input 8 11 13" xfId="12993"/>
    <cellStyle name="Input 8 11 14" xfId="7724"/>
    <cellStyle name="Input 8 11 15" xfId="9811"/>
    <cellStyle name="Input 8 11 16" xfId="21635"/>
    <cellStyle name="Input 8 11 17" xfId="8028"/>
    <cellStyle name="Input 8 11 18" xfId="21195"/>
    <cellStyle name="Input 8 11 19" xfId="8122"/>
    <cellStyle name="Input 8 11 2" xfId="6225"/>
    <cellStyle name="Input 8 11 2 10" xfId="18936"/>
    <cellStyle name="Input 8 11 2 11" xfId="19707"/>
    <cellStyle name="Input 8 11 2 12" xfId="20532"/>
    <cellStyle name="Input 8 11 2 13" xfId="21514"/>
    <cellStyle name="Input 8 11 2 14" xfId="22321"/>
    <cellStyle name="Input 8 11 2 15" xfId="23139"/>
    <cellStyle name="Input 8 11 2 16" xfId="24019"/>
    <cellStyle name="Input 8 11 2 17" xfId="24721"/>
    <cellStyle name="Input 8 11 2 18" xfId="25389"/>
    <cellStyle name="Input 8 11 2 19" xfId="26038"/>
    <cellStyle name="Input 8 11 2 2" xfId="11161"/>
    <cellStyle name="Input 8 11 2 2 2" xfId="29864"/>
    <cellStyle name="Input 8 11 2 2 3" xfId="34512"/>
    <cellStyle name="Input 8 11 2 2 4" xfId="39965"/>
    <cellStyle name="Input 8 11 2 20" xfId="26765"/>
    <cellStyle name="Input 8 11 2 21" xfId="27492"/>
    <cellStyle name="Input 8 11 2 22" xfId="32763"/>
    <cellStyle name="Input 8 11 2 23" xfId="37992"/>
    <cellStyle name="Input 8 11 2 3" xfId="12194"/>
    <cellStyle name="Input 8 11 2 3 2" xfId="29865"/>
    <cellStyle name="Input 8 11 2 3 3" xfId="35436"/>
    <cellStyle name="Input 8 11 2 3 4" xfId="40907"/>
    <cellStyle name="Input 8 11 2 4" xfId="13238"/>
    <cellStyle name="Input 8 11 2 4 2" xfId="29866"/>
    <cellStyle name="Input 8 11 2 4 3" xfId="36421"/>
    <cellStyle name="Input 8 11 2 4 4" xfId="41892"/>
    <cellStyle name="Input 8 11 2 5" xfId="14247"/>
    <cellStyle name="Input 8 11 2 5 2" xfId="37273"/>
    <cellStyle name="Input 8 11 2 5 3" xfId="42744"/>
    <cellStyle name="Input 8 11 2 6" xfId="15194"/>
    <cellStyle name="Input 8 11 2 7" xfId="16183"/>
    <cellStyle name="Input 8 11 2 8" xfId="17025"/>
    <cellStyle name="Input 8 11 2 9" xfId="18042"/>
    <cellStyle name="Input 8 11 20" xfId="13013"/>
    <cellStyle name="Input 8 11 21" xfId="7368"/>
    <cellStyle name="Input 8 11 22" xfId="24930"/>
    <cellStyle name="Input 8 11 23" xfId="8667"/>
    <cellStyle name="Input 8 11 24" xfId="31766"/>
    <cellStyle name="Input 8 11 25" xfId="32796"/>
    <cellStyle name="Input 8 11 3" xfId="9672"/>
    <cellStyle name="Input 8 11 3 2" xfId="29867"/>
    <cellStyle name="Input 8 11 3 3" xfId="33627"/>
    <cellStyle name="Input 8 11 3 4" xfId="38973"/>
    <cellStyle name="Input 8 11 4" xfId="10369"/>
    <cellStyle name="Input 8 11 4 2" xfId="29868"/>
    <cellStyle name="Input 8 11 4 3" xfId="32975"/>
    <cellStyle name="Input 8 11 4 4" xfId="38193"/>
    <cellStyle name="Input 8 11 5" xfId="8972"/>
    <cellStyle name="Input 8 11 5 2" xfId="29869"/>
    <cellStyle name="Input 8 11 5 3" xfId="33796"/>
    <cellStyle name="Input 8 11 5 4" xfId="39142"/>
    <cellStyle name="Input 8 11 6" xfId="12595"/>
    <cellStyle name="Input 8 11 6 2" xfId="33395"/>
    <cellStyle name="Input 8 11 6 3" xfId="38741"/>
    <cellStyle name="Input 8 11 7" xfId="8105"/>
    <cellStyle name="Input 8 11 8" xfId="7647"/>
    <cellStyle name="Input 8 11 9" xfId="7447"/>
    <cellStyle name="Input 8 12" xfId="4157"/>
    <cellStyle name="Input 8 12 10" xfId="8637"/>
    <cellStyle name="Input 8 12 11" xfId="6485"/>
    <cellStyle name="Input 8 12 12" xfId="9656"/>
    <cellStyle name="Input 8 12 13" xfId="15077"/>
    <cellStyle name="Input 8 12 14" xfId="19253"/>
    <cellStyle name="Input 8 12 15" xfId="19861"/>
    <cellStyle name="Input 8 12 16" xfId="14425"/>
    <cellStyle name="Input 8 12 17" xfId="9806"/>
    <cellStyle name="Input 8 12 18" xfId="23173"/>
    <cellStyle name="Input 8 12 19" xfId="6848"/>
    <cellStyle name="Input 8 12 2" xfId="6112"/>
    <cellStyle name="Input 8 12 2 10" xfId="18844"/>
    <cellStyle name="Input 8 12 2 11" xfId="19618"/>
    <cellStyle name="Input 8 12 2 12" xfId="20436"/>
    <cellStyle name="Input 8 12 2 13" xfId="21401"/>
    <cellStyle name="Input 8 12 2 14" xfId="22238"/>
    <cellStyle name="Input 8 12 2 15" xfId="23050"/>
    <cellStyle name="Input 8 12 2 16" xfId="23930"/>
    <cellStyle name="Input 8 12 2 17" xfId="24629"/>
    <cellStyle name="Input 8 12 2 18" xfId="25307"/>
    <cellStyle name="Input 8 12 2 19" xfId="25958"/>
    <cellStyle name="Input 8 12 2 2" xfId="11056"/>
    <cellStyle name="Input 8 12 2 2 2" xfId="29870"/>
    <cellStyle name="Input 8 12 2 2 3" xfId="34431"/>
    <cellStyle name="Input 8 12 2 2 4" xfId="39884"/>
    <cellStyle name="Input 8 12 2 20" xfId="26687"/>
    <cellStyle name="Input 8 12 2 21" xfId="27414"/>
    <cellStyle name="Input 8 12 2 22" xfId="32685"/>
    <cellStyle name="Input 8 12 2 23" xfId="37914"/>
    <cellStyle name="Input 8 12 2 3" xfId="12094"/>
    <cellStyle name="Input 8 12 2 3 2" xfId="29871"/>
    <cellStyle name="Input 8 12 2 3 3" xfId="35352"/>
    <cellStyle name="Input 8 12 2 3 4" xfId="40823"/>
    <cellStyle name="Input 8 12 2 4" xfId="13141"/>
    <cellStyle name="Input 8 12 2 4 2" xfId="29872"/>
    <cellStyle name="Input 8 12 2 4 3" xfId="36310"/>
    <cellStyle name="Input 8 12 2 4 4" xfId="41781"/>
    <cellStyle name="Input 8 12 2 5" xfId="14149"/>
    <cellStyle name="Input 8 12 2 5 2" xfId="37160"/>
    <cellStyle name="Input 8 12 2 5 3" xfId="42631"/>
    <cellStyle name="Input 8 12 2 6" xfId="15097"/>
    <cellStyle name="Input 8 12 2 7" xfId="16087"/>
    <cellStyle name="Input 8 12 2 8" xfId="16927"/>
    <cellStyle name="Input 8 12 2 9" xfId="17929"/>
    <cellStyle name="Input 8 12 20" xfId="19816"/>
    <cellStyle name="Input 8 12 21" xfId="23890"/>
    <cellStyle name="Input 8 12 22" xfId="22637"/>
    <cellStyle name="Input 8 12 23" xfId="14354"/>
    <cellStyle name="Input 8 12 24" xfId="31611"/>
    <cellStyle name="Input 8 12 25" xfId="31462"/>
    <cellStyle name="Input 8 12 3" xfId="9397"/>
    <cellStyle name="Input 8 12 3 2" xfId="29873"/>
    <cellStyle name="Input 8 12 3 3" xfId="33502"/>
    <cellStyle name="Input 8 12 3 4" xfId="38848"/>
    <cellStyle name="Input 8 12 4" xfId="9824"/>
    <cellStyle name="Input 8 12 4 2" xfId="29874"/>
    <cellStyle name="Input 8 12 4 3" xfId="33983"/>
    <cellStyle name="Input 8 12 4 4" xfId="39345"/>
    <cellStyle name="Input 8 12 5" xfId="7394"/>
    <cellStyle name="Input 8 12 5 2" xfId="29875"/>
    <cellStyle name="Input 8 12 5 3" xfId="33219"/>
    <cellStyle name="Input 8 12 5 4" xfId="38437"/>
    <cellStyle name="Input 8 12 6" xfId="7184"/>
    <cellStyle name="Input 8 12 6 2" xfId="33384"/>
    <cellStyle name="Input 8 12 6 3" xfId="38730"/>
    <cellStyle name="Input 8 12 7" xfId="8142"/>
    <cellStyle name="Input 8 12 8" xfId="8513"/>
    <cellStyle name="Input 8 12 9" xfId="6687"/>
    <cellStyle name="Input 8 13" xfId="5332"/>
    <cellStyle name="Input 8 13 10" xfId="15859"/>
    <cellStyle name="Input 8 13 11" xfId="7195"/>
    <cellStyle name="Input 8 13 12" xfId="10154"/>
    <cellStyle name="Input 8 13 13" xfId="20783"/>
    <cellStyle name="Input 8 13 14" xfId="18573"/>
    <cellStyle name="Input 8 13 15" xfId="7455"/>
    <cellStyle name="Input 8 13 16" xfId="23355"/>
    <cellStyle name="Input 8 13 17" xfId="18477"/>
    <cellStyle name="Input 8 13 18" xfId="20540"/>
    <cellStyle name="Input 8 13 19" xfId="13296"/>
    <cellStyle name="Input 8 13 2" xfId="10317"/>
    <cellStyle name="Input 8 13 2 2" xfId="29876"/>
    <cellStyle name="Input 8 13 2 3" xfId="33902"/>
    <cellStyle name="Input 8 13 2 4" xfId="39248"/>
    <cellStyle name="Input 8 13 20" xfId="7914"/>
    <cellStyle name="Input 8 13 21" xfId="26931"/>
    <cellStyle name="Input 8 13 22" xfId="32052"/>
    <cellStyle name="Input 8 13 23" xfId="31338"/>
    <cellStyle name="Input 8 13 3" xfId="11365"/>
    <cellStyle name="Input 8 13 3 2" xfId="29877"/>
    <cellStyle name="Input 8 13 3 3" xfId="34694"/>
    <cellStyle name="Input 8 13 3 4" xfId="40165"/>
    <cellStyle name="Input 8 13 4" xfId="12463"/>
    <cellStyle name="Input 8 13 4 2" xfId="29878"/>
    <cellStyle name="Input 8 13 4 3" xfId="35640"/>
    <cellStyle name="Input 8 13 4 4" xfId="41111"/>
    <cellStyle name="Input 8 13 5" xfId="7252"/>
    <cellStyle name="Input 8 13 5 2" xfId="36630"/>
    <cellStyle name="Input 8 13 5 3" xfId="42101"/>
    <cellStyle name="Input 8 13 6" xfId="8645"/>
    <cellStyle name="Input 8 13 7" xfId="15433"/>
    <cellStyle name="Input 8 13 8" xfId="7838"/>
    <cellStyle name="Input 8 13 9" xfId="17268"/>
    <cellStyle name="input 8 2" xfId="1620"/>
    <cellStyle name="input 8 2 2" xfId="4156"/>
    <cellStyle name="Input 8 3" xfId="2896"/>
    <cellStyle name="Input 8 3 2" xfId="5630"/>
    <cellStyle name="Input 8 3 2 10" xfId="18440"/>
    <cellStyle name="Input 8 3 2 11" xfId="19218"/>
    <cellStyle name="Input 8 3 2 12" xfId="19983"/>
    <cellStyle name="Input 8 3 2 13" xfId="21015"/>
    <cellStyle name="Input 8 3 2 14" xfId="21858"/>
    <cellStyle name="Input 8 3 2 15" xfId="22601"/>
    <cellStyle name="Input 8 3 2 16" xfId="23565"/>
    <cellStyle name="Input 8 3 2 17" xfId="24263"/>
    <cellStyle name="Input 8 3 2 18" xfId="24975"/>
    <cellStyle name="Input 8 3 2 19" xfId="25607"/>
    <cellStyle name="Input 8 3 2 2" xfId="10586"/>
    <cellStyle name="Input 8 3 2 2 2" xfId="29879"/>
    <cellStyle name="Input 8 3 2 2 3" xfId="34093"/>
    <cellStyle name="Input 8 3 2 2 4" xfId="39455"/>
    <cellStyle name="Input 8 3 2 20" xfId="26266"/>
    <cellStyle name="Input 8 3 2 21" xfId="27101"/>
    <cellStyle name="Input 8 3 2 22" xfId="32257"/>
    <cellStyle name="Input 8 3 2 23" xfId="37488"/>
    <cellStyle name="Input 8 3 2 3" xfId="11625"/>
    <cellStyle name="Input 8 3 2 3 2" xfId="29880"/>
    <cellStyle name="Input 8 3 2 3 3" xfId="34903"/>
    <cellStyle name="Input 8 3 2 3 4" xfId="40374"/>
    <cellStyle name="Input 8 3 2 4" xfId="12724"/>
    <cellStyle name="Input 8 3 2 4 2" xfId="29881"/>
    <cellStyle name="Input 8 3 2 4 3" xfId="35856"/>
    <cellStyle name="Input 8 3 2 4 4" xfId="41327"/>
    <cellStyle name="Input 8 3 2 5" xfId="9731"/>
    <cellStyle name="Input 8 3 2 5 2" xfId="36823"/>
    <cellStyle name="Input 8 3 2 5 3" xfId="42294"/>
    <cellStyle name="Input 8 3 2 6" xfId="14639"/>
    <cellStyle name="Input 8 3 2 7" xfId="15671"/>
    <cellStyle name="Input 8 3 2 8" xfId="16460"/>
    <cellStyle name="Input 8 3 2 9" xfId="17523"/>
    <cellStyle name="Input 8 3 3" xfId="29882"/>
    <cellStyle name="Input 8 3 3 2" xfId="29883"/>
    <cellStyle name="Input 8 3 3 3" xfId="38572"/>
    <cellStyle name="Input 8 4" xfId="3190"/>
    <cellStyle name="Input 8 4 2" xfId="5917"/>
    <cellStyle name="Input 8 4 2 10" xfId="18674"/>
    <cellStyle name="Input 8 4 2 11" xfId="19453"/>
    <cellStyle name="Input 8 4 2 12" xfId="20260"/>
    <cellStyle name="Input 8 4 2 13" xfId="21239"/>
    <cellStyle name="Input 8 4 2 14" xfId="22080"/>
    <cellStyle name="Input 8 4 2 15" xfId="22877"/>
    <cellStyle name="Input 8 4 2 16" xfId="23783"/>
    <cellStyle name="Input 8 4 2 17" xfId="24478"/>
    <cellStyle name="Input 8 4 2 18" xfId="25165"/>
    <cellStyle name="Input 8 4 2 19" xfId="25807"/>
    <cellStyle name="Input 8 4 2 2" xfId="10866"/>
    <cellStyle name="Input 8 4 2 2 2" xfId="29884"/>
    <cellStyle name="Input 8 4 2 2 3" xfId="34288"/>
    <cellStyle name="Input 8 4 2 2 4" xfId="39724"/>
    <cellStyle name="Input 8 4 2 20" xfId="26527"/>
    <cellStyle name="Input 8 4 2 21" xfId="27289"/>
    <cellStyle name="Input 8 4 2 22" xfId="32525"/>
    <cellStyle name="Input 8 4 2 23" xfId="37756"/>
    <cellStyle name="Input 8 4 2 3" xfId="11908"/>
    <cellStyle name="Input 8 4 2 3 2" xfId="29885"/>
    <cellStyle name="Input 8 4 2 3 3" xfId="35178"/>
    <cellStyle name="Input 8 4 2 3 4" xfId="40649"/>
    <cellStyle name="Input 8 4 2 4" xfId="12969"/>
    <cellStyle name="Input 8 4 2 4 2" xfId="29886"/>
    <cellStyle name="Input 8 4 2 4 3" xfId="36131"/>
    <cellStyle name="Input 8 4 2 4 4" xfId="41602"/>
    <cellStyle name="Input 8 4 2 5" xfId="7667"/>
    <cellStyle name="Input 8 4 2 5 2" xfId="37019"/>
    <cellStyle name="Input 8 4 2 5 3" xfId="42490"/>
    <cellStyle name="Input 8 4 2 6" xfId="14916"/>
    <cellStyle name="Input 8 4 2 7" xfId="15913"/>
    <cellStyle name="Input 8 4 2 8" xfId="16738"/>
    <cellStyle name="Input 8 4 2 9" xfId="17756"/>
    <cellStyle name="Input 8 4 3" xfId="29887"/>
    <cellStyle name="Input 8 4 3 2" xfId="29888"/>
    <cellStyle name="Input 8 4 3 3" xfId="38675"/>
    <cellStyle name="Input 8 5" xfId="2984"/>
    <cellStyle name="Input 8 5 2" xfId="5711"/>
    <cellStyle name="Input 8 5 2 10" xfId="18510"/>
    <cellStyle name="Input 8 5 2 11" xfId="19290"/>
    <cellStyle name="Input 8 5 2 12" xfId="20055"/>
    <cellStyle name="Input 8 5 2 13" xfId="21084"/>
    <cellStyle name="Input 8 5 2 14" xfId="21929"/>
    <cellStyle name="Input 8 5 2 15" xfId="22673"/>
    <cellStyle name="Input 8 5 2 16" xfId="23633"/>
    <cellStyle name="Input 8 5 2 17" xfId="24331"/>
    <cellStyle name="Input 8 5 2 18" xfId="25029"/>
    <cellStyle name="Input 8 5 2 19" xfId="25674"/>
    <cellStyle name="Input 8 5 2 2" xfId="10661"/>
    <cellStyle name="Input 8 5 2 2 2" xfId="29889"/>
    <cellStyle name="Input 8 5 2 2 3" xfId="34158"/>
    <cellStyle name="Input 8 5 2 2 4" xfId="39520"/>
    <cellStyle name="Input 8 5 2 20" xfId="26324"/>
    <cellStyle name="Input 8 5 2 21" xfId="27161"/>
    <cellStyle name="Input 8 5 2 22" xfId="32321"/>
    <cellStyle name="Input 8 5 2 23" xfId="37552"/>
    <cellStyle name="Input 8 5 2 3" xfId="11702"/>
    <cellStyle name="Input 8 5 2 3 2" xfId="29890"/>
    <cellStyle name="Input 8 5 2 3 3" xfId="34974"/>
    <cellStyle name="Input 8 5 2 3 4" xfId="40445"/>
    <cellStyle name="Input 8 5 2 4" xfId="12797"/>
    <cellStyle name="Input 8 5 2 4 2" xfId="29891"/>
    <cellStyle name="Input 8 5 2 4 3" xfId="35927"/>
    <cellStyle name="Input 8 5 2 4 4" xfId="41398"/>
    <cellStyle name="Input 8 5 2 5" xfId="8758"/>
    <cellStyle name="Input 8 5 2 5 2" xfId="36891"/>
    <cellStyle name="Input 8 5 2 5 3" xfId="42362"/>
    <cellStyle name="Input 8 5 2 6" xfId="14710"/>
    <cellStyle name="Input 8 5 2 7" xfId="15745"/>
    <cellStyle name="Input 8 5 2 8" xfId="16534"/>
    <cellStyle name="Input 8 5 2 9" xfId="17595"/>
    <cellStyle name="Input 8 6" xfId="3173"/>
    <cellStyle name="Input 8 6 2" xfId="5900"/>
    <cellStyle name="Input 8 6 2 10" xfId="18658"/>
    <cellStyle name="Input 8 6 2 11" xfId="19438"/>
    <cellStyle name="Input 8 6 2 12" xfId="20243"/>
    <cellStyle name="Input 8 6 2 13" xfId="21223"/>
    <cellStyle name="Input 8 6 2 14" xfId="22065"/>
    <cellStyle name="Input 8 6 2 15" xfId="22860"/>
    <cellStyle name="Input 8 6 2 16" xfId="23767"/>
    <cellStyle name="Input 8 6 2 17" xfId="24463"/>
    <cellStyle name="Input 8 6 2 18" xfId="25151"/>
    <cellStyle name="Input 8 6 2 19" xfId="25792"/>
    <cellStyle name="Input 8 6 2 2" xfId="10849"/>
    <cellStyle name="Input 8 6 2 2 2" xfId="29892"/>
    <cellStyle name="Input 8 6 2 2 3" xfId="34275"/>
    <cellStyle name="Input 8 6 2 2 4" xfId="39707"/>
    <cellStyle name="Input 8 6 2 20" xfId="26510"/>
    <cellStyle name="Input 8 6 2 21" xfId="27276"/>
    <cellStyle name="Input 8 6 2 22" xfId="32508"/>
    <cellStyle name="Input 8 6 2 23" xfId="37739"/>
    <cellStyle name="Input 8 6 2 3" xfId="11891"/>
    <cellStyle name="Input 8 6 2 3 2" xfId="29893"/>
    <cellStyle name="Input 8 6 2 3 3" xfId="35161"/>
    <cellStyle name="Input 8 6 2 3 4" xfId="40632"/>
    <cellStyle name="Input 8 6 2 4" xfId="12953"/>
    <cellStyle name="Input 8 6 2 4 2" xfId="29894"/>
    <cellStyle name="Input 8 6 2 4 3" xfId="36114"/>
    <cellStyle name="Input 8 6 2 4 4" xfId="41585"/>
    <cellStyle name="Input 8 6 2 5" xfId="6639"/>
    <cellStyle name="Input 8 6 2 5 2" xfId="37006"/>
    <cellStyle name="Input 8 6 2 5 3" xfId="42477"/>
    <cellStyle name="Input 8 6 2 6" xfId="14899"/>
    <cellStyle name="Input 8 6 2 7" xfId="15896"/>
    <cellStyle name="Input 8 6 2 8" xfId="16721"/>
    <cellStyle name="Input 8 6 2 9" xfId="17740"/>
    <cellStyle name="Input 8 7" xfId="2974"/>
    <cellStyle name="Input 8 7 2" xfId="5701"/>
    <cellStyle name="Input 8 7 2 10" xfId="18500"/>
    <cellStyle name="Input 8 7 2 11" xfId="19280"/>
    <cellStyle name="Input 8 7 2 12" xfId="20045"/>
    <cellStyle name="Input 8 7 2 13" xfId="21074"/>
    <cellStyle name="Input 8 7 2 14" xfId="21919"/>
    <cellStyle name="Input 8 7 2 15" xfId="22663"/>
    <cellStyle name="Input 8 7 2 16" xfId="23623"/>
    <cellStyle name="Input 8 7 2 17" xfId="24321"/>
    <cellStyle name="Input 8 7 2 18" xfId="25020"/>
    <cellStyle name="Input 8 7 2 19" xfId="25664"/>
    <cellStyle name="Input 8 7 2 2" xfId="10651"/>
    <cellStyle name="Input 8 7 2 2 2" xfId="29895"/>
    <cellStyle name="Input 8 7 2 2 3" xfId="34148"/>
    <cellStyle name="Input 8 7 2 2 4" xfId="39510"/>
    <cellStyle name="Input 8 7 2 20" xfId="26316"/>
    <cellStyle name="Input 8 7 2 21" xfId="27151"/>
    <cellStyle name="Input 8 7 2 22" xfId="32311"/>
    <cellStyle name="Input 8 7 2 23" xfId="37542"/>
    <cellStyle name="Input 8 7 2 3" xfId="11692"/>
    <cellStyle name="Input 8 7 2 3 2" xfId="29896"/>
    <cellStyle name="Input 8 7 2 3 3" xfId="34964"/>
    <cellStyle name="Input 8 7 2 3 4" xfId="40435"/>
    <cellStyle name="Input 8 7 2 4" xfId="12787"/>
    <cellStyle name="Input 8 7 2 4 2" xfId="29897"/>
    <cellStyle name="Input 8 7 2 4 3" xfId="35917"/>
    <cellStyle name="Input 8 7 2 4 4" xfId="41388"/>
    <cellStyle name="Input 8 7 2 5" xfId="9113"/>
    <cellStyle name="Input 8 7 2 5 2" xfId="36881"/>
    <cellStyle name="Input 8 7 2 5 3" xfId="42352"/>
    <cellStyle name="Input 8 7 2 6" xfId="14700"/>
    <cellStyle name="Input 8 7 2 7" xfId="15735"/>
    <cellStyle name="Input 8 7 2 8" xfId="16524"/>
    <cellStyle name="Input 8 7 2 9" xfId="17585"/>
    <cellStyle name="Input 8 8" xfId="3174"/>
    <cellStyle name="Input 8 8 2" xfId="5901"/>
    <cellStyle name="Input 8 8 2 10" xfId="18659"/>
    <cellStyle name="Input 8 8 2 11" xfId="19439"/>
    <cellStyle name="Input 8 8 2 12" xfId="20244"/>
    <cellStyle name="Input 8 8 2 13" xfId="21224"/>
    <cellStyle name="Input 8 8 2 14" xfId="22066"/>
    <cellStyle name="Input 8 8 2 15" xfId="22861"/>
    <cellStyle name="Input 8 8 2 16" xfId="23768"/>
    <cellStyle name="Input 8 8 2 17" xfId="24464"/>
    <cellStyle name="Input 8 8 2 18" xfId="25152"/>
    <cellStyle name="Input 8 8 2 19" xfId="25793"/>
    <cellStyle name="Input 8 8 2 2" xfId="10850"/>
    <cellStyle name="Input 8 8 2 2 2" xfId="29898"/>
    <cellStyle name="Input 8 8 2 2 3" xfId="34276"/>
    <cellStyle name="Input 8 8 2 2 4" xfId="39708"/>
    <cellStyle name="Input 8 8 2 20" xfId="26511"/>
    <cellStyle name="Input 8 8 2 21" xfId="27277"/>
    <cellStyle name="Input 8 8 2 22" xfId="32509"/>
    <cellStyle name="Input 8 8 2 23" xfId="37740"/>
    <cellStyle name="Input 8 8 2 3" xfId="11892"/>
    <cellStyle name="Input 8 8 2 3 2" xfId="29899"/>
    <cellStyle name="Input 8 8 2 3 3" xfId="35162"/>
    <cellStyle name="Input 8 8 2 3 4" xfId="40633"/>
    <cellStyle name="Input 8 8 2 4" xfId="12954"/>
    <cellStyle name="Input 8 8 2 4 2" xfId="29900"/>
    <cellStyle name="Input 8 8 2 4 3" xfId="36115"/>
    <cellStyle name="Input 8 8 2 4 4" xfId="41586"/>
    <cellStyle name="Input 8 8 2 5" xfId="8655"/>
    <cellStyle name="Input 8 8 2 5 2" xfId="37007"/>
    <cellStyle name="Input 8 8 2 5 3" xfId="42478"/>
    <cellStyle name="Input 8 8 2 6" xfId="14900"/>
    <cellStyle name="Input 8 8 2 7" xfId="15897"/>
    <cellStyle name="Input 8 8 2 8" xfId="16722"/>
    <cellStyle name="Input 8 8 2 9" xfId="17741"/>
    <cellStyle name="Input 8 9" xfId="2973"/>
    <cellStyle name="Input 8 9 2" xfId="5700"/>
    <cellStyle name="Input 8 9 2 10" xfId="18499"/>
    <cellStyle name="Input 8 9 2 11" xfId="19279"/>
    <cellStyle name="Input 8 9 2 12" xfId="20044"/>
    <cellStyle name="Input 8 9 2 13" xfId="21073"/>
    <cellStyle name="Input 8 9 2 14" xfId="21918"/>
    <cellStyle name="Input 8 9 2 15" xfId="22662"/>
    <cellStyle name="Input 8 9 2 16" xfId="23622"/>
    <cellStyle name="Input 8 9 2 17" xfId="24320"/>
    <cellStyle name="Input 8 9 2 18" xfId="25019"/>
    <cellStyle name="Input 8 9 2 19" xfId="25663"/>
    <cellStyle name="Input 8 9 2 2" xfId="10650"/>
    <cellStyle name="Input 8 9 2 2 2" xfId="29901"/>
    <cellStyle name="Input 8 9 2 2 3" xfId="34147"/>
    <cellStyle name="Input 8 9 2 2 4" xfId="39509"/>
    <cellStyle name="Input 8 9 2 20" xfId="26315"/>
    <cellStyle name="Input 8 9 2 21" xfId="27150"/>
    <cellStyle name="Input 8 9 2 22" xfId="32310"/>
    <cellStyle name="Input 8 9 2 23" xfId="37541"/>
    <cellStyle name="Input 8 9 2 3" xfId="11691"/>
    <cellStyle name="Input 8 9 2 3 2" xfId="29902"/>
    <cellStyle name="Input 8 9 2 3 3" xfId="34963"/>
    <cellStyle name="Input 8 9 2 3 4" xfId="40434"/>
    <cellStyle name="Input 8 9 2 4" xfId="12786"/>
    <cellStyle name="Input 8 9 2 4 2" xfId="29903"/>
    <cellStyle name="Input 8 9 2 4 3" xfId="35916"/>
    <cellStyle name="Input 8 9 2 4 4" xfId="41387"/>
    <cellStyle name="Input 8 9 2 5" xfId="6521"/>
    <cellStyle name="Input 8 9 2 5 2" xfId="36880"/>
    <cellStyle name="Input 8 9 2 5 3" xfId="42351"/>
    <cellStyle name="Input 8 9 2 6" xfId="14699"/>
    <cellStyle name="Input 8 9 2 7" xfId="15734"/>
    <cellStyle name="Input 8 9 2 8" xfId="16523"/>
    <cellStyle name="Input 8 9 2 9" xfId="17584"/>
    <cellStyle name="input 80" xfId="1621"/>
    <cellStyle name="input 80 2" xfId="4155"/>
    <cellStyle name="input 81" xfId="1622"/>
    <cellStyle name="input 81 2" xfId="4154"/>
    <cellStyle name="input 82" xfId="1623"/>
    <cellStyle name="input 82 2" xfId="4153"/>
    <cellStyle name="input 83" xfId="1624"/>
    <cellStyle name="input 83 2" xfId="4152"/>
    <cellStyle name="input 84" xfId="1625"/>
    <cellStyle name="input 84 2" xfId="4151"/>
    <cellStyle name="input 85" xfId="1626"/>
    <cellStyle name="input 85 2" xfId="4150"/>
    <cellStyle name="input 86" xfId="1627"/>
    <cellStyle name="input 86 2" xfId="4149"/>
    <cellStyle name="input 87" xfId="1628"/>
    <cellStyle name="input 87 2" xfId="4148"/>
    <cellStyle name="input 88" xfId="1629"/>
    <cellStyle name="input 88 2" xfId="4147"/>
    <cellStyle name="input 89" xfId="1630"/>
    <cellStyle name="input 89 2" xfId="4146"/>
    <cellStyle name="Input 9" xfId="1631"/>
    <cellStyle name="Input 9 10" xfId="3186"/>
    <cellStyle name="Input 9 10 2" xfId="5913"/>
    <cellStyle name="Input 9 10 2 10" xfId="18670"/>
    <cellStyle name="Input 9 10 2 11" xfId="19449"/>
    <cellStyle name="Input 9 10 2 12" xfId="20256"/>
    <cellStyle name="Input 9 10 2 13" xfId="21235"/>
    <cellStyle name="Input 9 10 2 14" xfId="22076"/>
    <cellStyle name="Input 9 10 2 15" xfId="22873"/>
    <cellStyle name="Input 9 10 2 16" xfId="23779"/>
    <cellStyle name="Input 9 10 2 17" xfId="24474"/>
    <cellStyle name="Input 9 10 2 18" xfId="25161"/>
    <cellStyle name="Input 9 10 2 19" xfId="25803"/>
    <cellStyle name="Input 9 10 2 2" xfId="10862"/>
    <cellStyle name="Input 9 10 2 2 2" xfId="29904"/>
    <cellStyle name="Input 9 10 2 2 3" xfId="34284"/>
    <cellStyle name="Input 9 10 2 2 4" xfId="39720"/>
    <cellStyle name="Input 9 10 2 20" xfId="26523"/>
    <cellStyle name="Input 9 10 2 21" xfId="27285"/>
    <cellStyle name="Input 9 10 2 22" xfId="32521"/>
    <cellStyle name="Input 9 10 2 23" xfId="37752"/>
    <cellStyle name="Input 9 10 2 3" xfId="11904"/>
    <cellStyle name="Input 9 10 2 3 2" xfId="29905"/>
    <cellStyle name="Input 9 10 2 3 3" xfId="35174"/>
    <cellStyle name="Input 9 10 2 3 4" xfId="40645"/>
    <cellStyle name="Input 9 10 2 4" xfId="12965"/>
    <cellStyle name="Input 9 10 2 4 2" xfId="29906"/>
    <cellStyle name="Input 9 10 2 4 3" xfId="36127"/>
    <cellStyle name="Input 9 10 2 4 4" xfId="41598"/>
    <cellStyle name="Input 9 10 2 5" xfId="7900"/>
    <cellStyle name="Input 9 10 2 5 2" xfId="37015"/>
    <cellStyle name="Input 9 10 2 5 3" xfId="42486"/>
    <cellStyle name="Input 9 10 2 6" xfId="14912"/>
    <cellStyle name="Input 9 10 2 7" xfId="15909"/>
    <cellStyle name="Input 9 10 2 8" xfId="16734"/>
    <cellStyle name="Input 9 10 2 9" xfId="17752"/>
    <cellStyle name="Input 9 11" xfId="4527"/>
    <cellStyle name="Input 9 11 10" xfId="9661"/>
    <cellStyle name="Input 9 11 11" xfId="13410"/>
    <cellStyle name="Input 9 11 12" xfId="13112"/>
    <cellStyle name="Input 9 11 13" xfId="7854"/>
    <cellStyle name="Input 9 11 14" xfId="6626"/>
    <cellStyle name="Input 9 11 15" xfId="9780"/>
    <cellStyle name="Input 9 11 16" xfId="9417"/>
    <cellStyle name="Input 9 11 17" xfId="19371"/>
    <cellStyle name="Input 9 11 18" xfId="21884"/>
    <cellStyle name="Input 9 11 19" xfId="17232"/>
    <cellStyle name="Input 9 11 2" xfId="6226"/>
    <cellStyle name="Input 9 11 2 10" xfId="18937"/>
    <cellStyle name="Input 9 11 2 11" xfId="19708"/>
    <cellStyle name="Input 9 11 2 12" xfId="20533"/>
    <cellStyle name="Input 9 11 2 13" xfId="21515"/>
    <cellStyle name="Input 9 11 2 14" xfId="22322"/>
    <cellStyle name="Input 9 11 2 15" xfId="23140"/>
    <cellStyle name="Input 9 11 2 16" xfId="24020"/>
    <cellStyle name="Input 9 11 2 17" xfId="24722"/>
    <cellStyle name="Input 9 11 2 18" xfId="25390"/>
    <cellStyle name="Input 9 11 2 19" xfId="26039"/>
    <cellStyle name="Input 9 11 2 2" xfId="11162"/>
    <cellStyle name="Input 9 11 2 2 2" xfId="29907"/>
    <cellStyle name="Input 9 11 2 2 3" xfId="34513"/>
    <cellStyle name="Input 9 11 2 2 4" xfId="39966"/>
    <cellStyle name="Input 9 11 2 20" xfId="26766"/>
    <cellStyle name="Input 9 11 2 21" xfId="27493"/>
    <cellStyle name="Input 9 11 2 22" xfId="32764"/>
    <cellStyle name="Input 9 11 2 23" xfId="37993"/>
    <cellStyle name="Input 9 11 2 3" xfId="12195"/>
    <cellStyle name="Input 9 11 2 3 2" xfId="29908"/>
    <cellStyle name="Input 9 11 2 3 3" xfId="35437"/>
    <cellStyle name="Input 9 11 2 3 4" xfId="40908"/>
    <cellStyle name="Input 9 11 2 4" xfId="13239"/>
    <cellStyle name="Input 9 11 2 4 2" xfId="29909"/>
    <cellStyle name="Input 9 11 2 4 3" xfId="36422"/>
    <cellStyle name="Input 9 11 2 4 4" xfId="41893"/>
    <cellStyle name="Input 9 11 2 5" xfId="14248"/>
    <cellStyle name="Input 9 11 2 5 2" xfId="37274"/>
    <cellStyle name="Input 9 11 2 5 3" xfId="42745"/>
    <cellStyle name="Input 9 11 2 6" xfId="15195"/>
    <cellStyle name="Input 9 11 2 7" xfId="16184"/>
    <cellStyle name="Input 9 11 2 8" xfId="17026"/>
    <cellStyle name="Input 9 11 2 9" xfId="18043"/>
    <cellStyle name="Input 9 11 20" xfId="21668"/>
    <cellStyle name="Input 9 11 21" xfId="24856"/>
    <cellStyle name="Input 9 11 22" xfId="23145"/>
    <cellStyle name="Input 9 11 23" xfId="8657"/>
    <cellStyle name="Input 9 11 24" xfId="31769"/>
    <cellStyle name="Input 9 11 25" xfId="31401"/>
    <cellStyle name="Input 9 11 3" xfId="9680"/>
    <cellStyle name="Input 9 11 3 2" xfId="29910"/>
    <cellStyle name="Input 9 11 3 3" xfId="33630"/>
    <cellStyle name="Input 9 11 3 4" xfId="38976"/>
    <cellStyle name="Input 9 11 4" xfId="9923"/>
    <cellStyle name="Input 9 11 4 2" xfId="29911"/>
    <cellStyle name="Input 9 11 4 3" xfId="33736"/>
    <cellStyle name="Input 9 11 4 4" xfId="39082"/>
    <cellStyle name="Input 9 11 5" xfId="6478"/>
    <cellStyle name="Input 9 11 5 2" xfId="29912"/>
    <cellStyle name="Input 9 11 5 3" xfId="33253"/>
    <cellStyle name="Input 9 11 5 4" xfId="38471"/>
    <cellStyle name="Input 9 11 6" xfId="8300"/>
    <cellStyle name="Input 9 11 6 2" xfId="35665"/>
    <cellStyle name="Input 9 11 6 3" xfId="41136"/>
    <cellStyle name="Input 9 11 7" xfId="9081"/>
    <cellStyle name="Input 9 11 8" xfId="10645"/>
    <cellStyle name="Input 9 11 9" xfId="12560"/>
    <cellStyle name="Input 9 12" xfId="4145"/>
    <cellStyle name="Input 9 12 10" xfId="8522"/>
    <cellStyle name="Input 9 12 11" xfId="15329"/>
    <cellStyle name="Input 9 12 12" xfId="12062"/>
    <cellStyle name="Input 9 12 13" xfId="8575"/>
    <cellStyle name="Input 9 12 14" xfId="15294"/>
    <cellStyle name="Input 9 12 15" xfId="17560"/>
    <cellStyle name="Input 9 12 16" xfId="9051"/>
    <cellStyle name="Input 9 12 17" xfId="21893"/>
    <cellStyle name="Input 9 12 18" xfId="12321"/>
    <cellStyle name="Input 9 12 19" xfId="13002"/>
    <cellStyle name="Input 9 12 2" xfId="6110"/>
    <cellStyle name="Input 9 12 2 10" xfId="18842"/>
    <cellStyle name="Input 9 12 2 11" xfId="19616"/>
    <cellStyle name="Input 9 12 2 12" xfId="20434"/>
    <cellStyle name="Input 9 12 2 13" xfId="21399"/>
    <cellStyle name="Input 9 12 2 14" xfId="22236"/>
    <cellStyle name="Input 9 12 2 15" xfId="23048"/>
    <cellStyle name="Input 9 12 2 16" xfId="23928"/>
    <cellStyle name="Input 9 12 2 17" xfId="24627"/>
    <cellStyle name="Input 9 12 2 18" xfId="25305"/>
    <cellStyle name="Input 9 12 2 19" xfId="25956"/>
    <cellStyle name="Input 9 12 2 2" xfId="11054"/>
    <cellStyle name="Input 9 12 2 2 2" xfId="29913"/>
    <cellStyle name="Input 9 12 2 2 3" xfId="34429"/>
    <cellStyle name="Input 9 12 2 2 4" xfId="39882"/>
    <cellStyle name="Input 9 12 2 20" xfId="26685"/>
    <cellStyle name="Input 9 12 2 21" xfId="27412"/>
    <cellStyle name="Input 9 12 2 22" xfId="32683"/>
    <cellStyle name="Input 9 12 2 23" xfId="37912"/>
    <cellStyle name="Input 9 12 2 3" xfId="12092"/>
    <cellStyle name="Input 9 12 2 3 2" xfId="29914"/>
    <cellStyle name="Input 9 12 2 3 3" xfId="35350"/>
    <cellStyle name="Input 9 12 2 3 4" xfId="40821"/>
    <cellStyle name="Input 9 12 2 4" xfId="13139"/>
    <cellStyle name="Input 9 12 2 4 2" xfId="29915"/>
    <cellStyle name="Input 9 12 2 4 3" xfId="36308"/>
    <cellStyle name="Input 9 12 2 4 4" xfId="41779"/>
    <cellStyle name="Input 9 12 2 5" xfId="14147"/>
    <cellStyle name="Input 9 12 2 5 2" xfId="37158"/>
    <cellStyle name="Input 9 12 2 5 3" xfId="42629"/>
    <cellStyle name="Input 9 12 2 6" xfId="15095"/>
    <cellStyle name="Input 9 12 2 7" xfId="16085"/>
    <cellStyle name="Input 9 12 2 8" xfId="16925"/>
    <cellStyle name="Input 9 12 2 9" xfId="17927"/>
    <cellStyle name="Input 9 12 20" xfId="18615"/>
    <cellStyle name="Input 9 12 21" xfId="18099"/>
    <cellStyle name="Input 9 12 22" xfId="22884"/>
    <cellStyle name="Input 9 12 23" xfId="20481"/>
    <cellStyle name="Input 9 12 24" xfId="31610"/>
    <cellStyle name="Input 9 12 25" xfId="31278"/>
    <cellStyle name="Input 9 12 3" xfId="9391"/>
    <cellStyle name="Input 9 12 3 2" xfId="29916"/>
    <cellStyle name="Input 9 12 3 3" xfId="33496"/>
    <cellStyle name="Input 9 12 3 4" xfId="38842"/>
    <cellStyle name="Input 9 12 4" xfId="6935"/>
    <cellStyle name="Input 9 12 4 2" xfId="29917"/>
    <cellStyle name="Input 9 12 4 3" xfId="33336"/>
    <cellStyle name="Input 9 12 4 4" xfId="38682"/>
    <cellStyle name="Input 9 12 5" xfId="7395"/>
    <cellStyle name="Input 9 12 5 2" xfId="29918"/>
    <cellStyle name="Input 9 12 5 3" xfId="32953"/>
    <cellStyle name="Input 9 12 5 4" xfId="38171"/>
    <cellStyle name="Input 9 12 6" xfId="7180"/>
    <cellStyle name="Input 9 12 6 2" xfId="33403"/>
    <cellStyle name="Input 9 12 6 3" xfId="38749"/>
    <cellStyle name="Input 9 12 7" xfId="6668"/>
    <cellStyle name="Input 9 12 8" xfId="11504"/>
    <cellStyle name="Input 9 12 9" xfId="7981"/>
    <cellStyle name="Input 9 13" xfId="5333"/>
    <cellStyle name="Input 9 13 10" xfId="11111"/>
    <cellStyle name="Input 9 13 11" xfId="7579"/>
    <cellStyle name="Input 9 13 12" xfId="7716"/>
    <cellStyle name="Input 9 13 13" xfId="20784"/>
    <cellStyle name="Input 9 13 14" xfId="7683"/>
    <cellStyle name="Input 9 13 15" xfId="13001"/>
    <cellStyle name="Input 9 13 16" xfId="23356"/>
    <cellStyle name="Input 9 13 17" xfId="18683"/>
    <cellStyle name="Input 9 13 18" xfId="13706"/>
    <cellStyle name="Input 9 13 19" xfId="24805"/>
    <cellStyle name="Input 9 13 2" xfId="10318"/>
    <cellStyle name="Input 9 13 2 2" xfId="29919"/>
    <cellStyle name="Input 9 13 2 3" xfId="33903"/>
    <cellStyle name="Input 9 13 2 4" xfId="39249"/>
    <cellStyle name="Input 9 13 20" xfId="8868"/>
    <cellStyle name="Input 9 13 21" xfId="26932"/>
    <cellStyle name="Input 9 13 22" xfId="32053"/>
    <cellStyle name="Input 9 13 23" xfId="31918"/>
    <cellStyle name="Input 9 13 3" xfId="11366"/>
    <cellStyle name="Input 9 13 3 2" xfId="29920"/>
    <cellStyle name="Input 9 13 3 3" xfId="34695"/>
    <cellStyle name="Input 9 13 3 4" xfId="40166"/>
    <cellStyle name="Input 9 13 4" xfId="12464"/>
    <cellStyle name="Input 9 13 4 2" xfId="29921"/>
    <cellStyle name="Input 9 13 4 3" xfId="35641"/>
    <cellStyle name="Input 9 13 4 4" xfId="41112"/>
    <cellStyle name="Input 9 13 5" xfId="7251"/>
    <cellStyle name="Input 9 13 5 2" xfId="36631"/>
    <cellStyle name="Input 9 13 5 3" xfId="42102"/>
    <cellStyle name="Input 9 13 6" xfId="9373"/>
    <cellStyle name="Input 9 13 7" xfId="15434"/>
    <cellStyle name="Input 9 13 8" xfId="12783"/>
    <cellStyle name="Input 9 13 9" xfId="17269"/>
    <cellStyle name="input 9 2" xfId="1632"/>
    <cellStyle name="input 9 2 2" xfId="4144"/>
    <cellStyle name="Input 9 3" xfId="2897"/>
    <cellStyle name="Input 9 3 2" xfId="5631"/>
    <cellStyle name="Input 9 3 2 10" xfId="18441"/>
    <cellStyle name="Input 9 3 2 11" xfId="19219"/>
    <cellStyle name="Input 9 3 2 12" xfId="19984"/>
    <cellStyle name="Input 9 3 2 13" xfId="21016"/>
    <cellStyle name="Input 9 3 2 14" xfId="21859"/>
    <cellStyle name="Input 9 3 2 15" xfId="22602"/>
    <cellStyle name="Input 9 3 2 16" xfId="23566"/>
    <cellStyle name="Input 9 3 2 17" xfId="24264"/>
    <cellStyle name="Input 9 3 2 18" xfId="24976"/>
    <cellStyle name="Input 9 3 2 19" xfId="25608"/>
    <cellStyle name="Input 9 3 2 2" xfId="10587"/>
    <cellStyle name="Input 9 3 2 2 2" xfId="29922"/>
    <cellStyle name="Input 9 3 2 2 3" xfId="34094"/>
    <cellStyle name="Input 9 3 2 2 4" xfId="39456"/>
    <cellStyle name="Input 9 3 2 20" xfId="26267"/>
    <cellStyle name="Input 9 3 2 21" xfId="27102"/>
    <cellStyle name="Input 9 3 2 22" xfId="32258"/>
    <cellStyle name="Input 9 3 2 23" xfId="37489"/>
    <cellStyle name="Input 9 3 2 3" xfId="11626"/>
    <cellStyle name="Input 9 3 2 3 2" xfId="29923"/>
    <cellStyle name="Input 9 3 2 3 3" xfId="34904"/>
    <cellStyle name="Input 9 3 2 3 4" xfId="40375"/>
    <cellStyle name="Input 9 3 2 4" xfId="12725"/>
    <cellStyle name="Input 9 3 2 4 2" xfId="29924"/>
    <cellStyle name="Input 9 3 2 4 3" xfId="35857"/>
    <cellStyle name="Input 9 3 2 4 4" xfId="41328"/>
    <cellStyle name="Input 9 3 2 5" xfId="7535"/>
    <cellStyle name="Input 9 3 2 5 2" xfId="36824"/>
    <cellStyle name="Input 9 3 2 5 3" xfId="42295"/>
    <cellStyle name="Input 9 3 2 6" xfId="14640"/>
    <cellStyle name="Input 9 3 2 7" xfId="15672"/>
    <cellStyle name="Input 9 3 2 8" xfId="16461"/>
    <cellStyle name="Input 9 3 2 9" xfId="17524"/>
    <cellStyle name="Input 9 3 3" xfId="29925"/>
    <cellStyle name="Input 9 3 3 2" xfId="29926"/>
    <cellStyle name="Input 9 3 3 3" xfId="38573"/>
    <cellStyle name="Input 9 4" xfId="3193"/>
    <cellStyle name="Input 9 4 2" xfId="5920"/>
    <cellStyle name="Input 9 4 2 10" xfId="18677"/>
    <cellStyle name="Input 9 4 2 11" xfId="19456"/>
    <cellStyle name="Input 9 4 2 12" xfId="20263"/>
    <cellStyle name="Input 9 4 2 13" xfId="21242"/>
    <cellStyle name="Input 9 4 2 14" xfId="22083"/>
    <cellStyle name="Input 9 4 2 15" xfId="22880"/>
    <cellStyle name="Input 9 4 2 16" xfId="23786"/>
    <cellStyle name="Input 9 4 2 17" xfId="24481"/>
    <cellStyle name="Input 9 4 2 18" xfId="25168"/>
    <cellStyle name="Input 9 4 2 19" xfId="25810"/>
    <cellStyle name="Input 9 4 2 2" xfId="10869"/>
    <cellStyle name="Input 9 4 2 2 2" xfId="29927"/>
    <cellStyle name="Input 9 4 2 2 3" xfId="34291"/>
    <cellStyle name="Input 9 4 2 2 4" xfId="39727"/>
    <cellStyle name="Input 9 4 2 20" xfId="26530"/>
    <cellStyle name="Input 9 4 2 21" xfId="27292"/>
    <cellStyle name="Input 9 4 2 22" xfId="32528"/>
    <cellStyle name="Input 9 4 2 23" xfId="37759"/>
    <cellStyle name="Input 9 4 2 3" xfId="11911"/>
    <cellStyle name="Input 9 4 2 3 2" xfId="29928"/>
    <cellStyle name="Input 9 4 2 3 3" xfId="35181"/>
    <cellStyle name="Input 9 4 2 3 4" xfId="40652"/>
    <cellStyle name="Input 9 4 2 4" xfId="12972"/>
    <cellStyle name="Input 9 4 2 4 2" xfId="29929"/>
    <cellStyle name="Input 9 4 2 4 3" xfId="36134"/>
    <cellStyle name="Input 9 4 2 4 4" xfId="41605"/>
    <cellStyle name="Input 9 4 2 5" xfId="8371"/>
    <cellStyle name="Input 9 4 2 5 2" xfId="37022"/>
    <cellStyle name="Input 9 4 2 5 3" xfId="42493"/>
    <cellStyle name="Input 9 4 2 6" xfId="14919"/>
    <cellStyle name="Input 9 4 2 7" xfId="15916"/>
    <cellStyle name="Input 9 4 2 8" xfId="16741"/>
    <cellStyle name="Input 9 4 2 9" xfId="17759"/>
    <cellStyle name="Input 9 4 3" xfId="29930"/>
    <cellStyle name="Input 9 4 3 2" xfId="29931"/>
    <cellStyle name="Input 9 4 3 3" xfId="38676"/>
    <cellStyle name="Input 9 5" xfId="2981"/>
    <cellStyle name="Input 9 5 2" xfId="5708"/>
    <cellStyle name="Input 9 5 2 10" xfId="18507"/>
    <cellStyle name="Input 9 5 2 11" xfId="19287"/>
    <cellStyle name="Input 9 5 2 12" xfId="20052"/>
    <cellStyle name="Input 9 5 2 13" xfId="21081"/>
    <cellStyle name="Input 9 5 2 14" xfId="21926"/>
    <cellStyle name="Input 9 5 2 15" xfId="22670"/>
    <cellStyle name="Input 9 5 2 16" xfId="23630"/>
    <cellStyle name="Input 9 5 2 17" xfId="24328"/>
    <cellStyle name="Input 9 5 2 18" xfId="25026"/>
    <cellStyle name="Input 9 5 2 19" xfId="25671"/>
    <cellStyle name="Input 9 5 2 2" xfId="10658"/>
    <cellStyle name="Input 9 5 2 2 2" xfId="29932"/>
    <cellStyle name="Input 9 5 2 2 3" xfId="34155"/>
    <cellStyle name="Input 9 5 2 2 4" xfId="39517"/>
    <cellStyle name="Input 9 5 2 20" xfId="26321"/>
    <cellStyle name="Input 9 5 2 21" xfId="27158"/>
    <cellStyle name="Input 9 5 2 22" xfId="32318"/>
    <cellStyle name="Input 9 5 2 23" xfId="37549"/>
    <cellStyle name="Input 9 5 2 3" xfId="11699"/>
    <cellStyle name="Input 9 5 2 3 2" xfId="29933"/>
    <cellStyle name="Input 9 5 2 3 3" xfId="34971"/>
    <cellStyle name="Input 9 5 2 3 4" xfId="40442"/>
    <cellStyle name="Input 9 5 2 4" xfId="12794"/>
    <cellStyle name="Input 9 5 2 4 2" xfId="29934"/>
    <cellStyle name="Input 9 5 2 4 3" xfId="35924"/>
    <cellStyle name="Input 9 5 2 4 4" xfId="41395"/>
    <cellStyle name="Input 9 5 2 5" xfId="7267"/>
    <cellStyle name="Input 9 5 2 5 2" xfId="36888"/>
    <cellStyle name="Input 9 5 2 5 3" xfId="42359"/>
    <cellStyle name="Input 9 5 2 6" xfId="14707"/>
    <cellStyle name="Input 9 5 2 7" xfId="15742"/>
    <cellStyle name="Input 9 5 2 8" xfId="16531"/>
    <cellStyle name="Input 9 5 2 9" xfId="17592"/>
    <cellStyle name="Input 9 6" xfId="3177"/>
    <cellStyle name="Input 9 6 2" xfId="5904"/>
    <cellStyle name="Input 9 6 2 10" xfId="18661"/>
    <cellStyle name="Input 9 6 2 11" xfId="19441"/>
    <cellStyle name="Input 9 6 2 12" xfId="20247"/>
    <cellStyle name="Input 9 6 2 13" xfId="21227"/>
    <cellStyle name="Input 9 6 2 14" xfId="22068"/>
    <cellStyle name="Input 9 6 2 15" xfId="22864"/>
    <cellStyle name="Input 9 6 2 16" xfId="23771"/>
    <cellStyle name="Input 9 6 2 17" xfId="24466"/>
    <cellStyle name="Input 9 6 2 18" xfId="25153"/>
    <cellStyle name="Input 9 6 2 19" xfId="25795"/>
    <cellStyle name="Input 9 6 2 2" xfId="10853"/>
    <cellStyle name="Input 9 6 2 2 2" xfId="29935"/>
    <cellStyle name="Input 9 6 2 2 3" xfId="34277"/>
    <cellStyle name="Input 9 6 2 2 4" xfId="39711"/>
    <cellStyle name="Input 9 6 2 20" xfId="26514"/>
    <cellStyle name="Input 9 6 2 21" xfId="27278"/>
    <cellStyle name="Input 9 6 2 22" xfId="32512"/>
    <cellStyle name="Input 9 6 2 23" xfId="37743"/>
    <cellStyle name="Input 9 6 2 3" xfId="11895"/>
    <cellStyle name="Input 9 6 2 3 2" xfId="29936"/>
    <cellStyle name="Input 9 6 2 3 3" xfId="35165"/>
    <cellStyle name="Input 9 6 2 3 4" xfId="40636"/>
    <cellStyle name="Input 9 6 2 4" xfId="12956"/>
    <cellStyle name="Input 9 6 2 4 2" xfId="29937"/>
    <cellStyle name="Input 9 6 2 4 3" xfId="36118"/>
    <cellStyle name="Input 9 6 2 4 4" xfId="41589"/>
    <cellStyle name="Input 9 6 2 5" xfId="7898"/>
    <cellStyle name="Input 9 6 2 5 2" xfId="37008"/>
    <cellStyle name="Input 9 6 2 5 3" xfId="42479"/>
    <cellStyle name="Input 9 6 2 6" xfId="14903"/>
    <cellStyle name="Input 9 6 2 7" xfId="15900"/>
    <cellStyle name="Input 9 6 2 8" xfId="16725"/>
    <cellStyle name="Input 9 6 2 9" xfId="17743"/>
    <cellStyle name="Input 9 7" xfId="2972"/>
    <cellStyle name="Input 9 7 2" xfId="5699"/>
    <cellStyle name="Input 9 7 2 10" xfId="18498"/>
    <cellStyle name="Input 9 7 2 11" xfId="19278"/>
    <cellStyle name="Input 9 7 2 12" xfId="20043"/>
    <cellStyle name="Input 9 7 2 13" xfId="21072"/>
    <cellStyle name="Input 9 7 2 14" xfId="21917"/>
    <cellStyle name="Input 9 7 2 15" xfId="22661"/>
    <cellStyle name="Input 9 7 2 16" xfId="23621"/>
    <cellStyle name="Input 9 7 2 17" xfId="24319"/>
    <cellStyle name="Input 9 7 2 18" xfId="25018"/>
    <cellStyle name="Input 9 7 2 19" xfId="25662"/>
    <cellStyle name="Input 9 7 2 2" xfId="10649"/>
    <cellStyle name="Input 9 7 2 2 2" xfId="29938"/>
    <cellStyle name="Input 9 7 2 2 3" xfId="34146"/>
    <cellStyle name="Input 9 7 2 2 4" xfId="39508"/>
    <cellStyle name="Input 9 7 2 20" xfId="26314"/>
    <cellStyle name="Input 9 7 2 21" xfId="27149"/>
    <cellStyle name="Input 9 7 2 22" xfId="32309"/>
    <cellStyle name="Input 9 7 2 23" xfId="37540"/>
    <cellStyle name="Input 9 7 2 3" xfId="11690"/>
    <cellStyle name="Input 9 7 2 3 2" xfId="29939"/>
    <cellStyle name="Input 9 7 2 3 3" xfId="34962"/>
    <cellStyle name="Input 9 7 2 3 4" xfId="40433"/>
    <cellStyle name="Input 9 7 2 4" xfId="12785"/>
    <cellStyle name="Input 9 7 2 4 2" xfId="29940"/>
    <cellStyle name="Input 9 7 2 4 3" xfId="35915"/>
    <cellStyle name="Input 9 7 2 4 4" xfId="41386"/>
    <cellStyle name="Input 9 7 2 5" xfId="8365"/>
    <cellStyle name="Input 9 7 2 5 2" xfId="36879"/>
    <cellStyle name="Input 9 7 2 5 3" xfId="42350"/>
    <cellStyle name="Input 9 7 2 6" xfId="14698"/>
    <cellStyle name="Input 9 7 2 7" xfId="15733"/>
    <cellStyle name="Input 9 7 2 8" xfId="16522"/>
    <cellStyle name="Input 9 7 2 9" xfId="17583"/>
    <cellStyle name="Input 9 8" xfId="3180"/>
    <cellStyle name="Input 9 8 2" xfId="5907"/>
    <cellStyle name="Input 9 8 2 10" xfId="18664"/>
    <cellStyle name="Input 9 8 2 11" xfId="19444"/>
    <cellStyle name="Input 9 8 2 12" xfId="20250"/>
    <cellStyle name="Input 9 8 2 13" xfId="21230"/>
    <cellStyle name="Input 9 8 2 14" xfId="22071"/>
    <cellStyle name="Input 9 8 2 15" xfId="22867"/>
    <cellStyle name="Input 9 8 2 16" xfId="23774"/>
    <cellStyle name="Input 9 8 2 17" xfId="24469"/>
    <cellStyle name="Input 9 8 2 18" xfId="25156"/>
    <cellStyle name="Input 9 8 2 19" xfId="25798"/>
    <cellStyle name="Input 9 8 2 2" xfId="10856"/>
    <cellStyle name="Input 9 8 2 2 2" xfId="29941"/>
    <cellStyle name="Input 9 8 2 2 3" xfId="34280"/>
    <cellStyle name="Input 9 8 2 2 4" xfId="39714"/>
    <cellStyle name="Input 9 8 2 20" xfId="26517"/>
    <cellStyle name="Input 9 8 2 21" xfId="27281"/>
    <cellStyle name="Input 9 8 2 22" xfId="32515"/>
    <cellStyle name="Input 9 8 2 23" xfId="37746"/>
    <cellStyle name="Input 9 8 2 3" xfId="11898"/>
    <cellStyle name="Input 9 8 2 3 2" xfId="29942"/>
    <cellStyle name="Input 9 8 2 3 3" xfId="35168"/>
    <cellStyle name="Input 9 8 2 3 4" xfId="40639"/>
    <cellStyle name="Input 9 8 2 4" xfId="12959"/>
    <cellStyle name="Input 9 8 2 4 2" xfId="29943"/>
    <cellStyle name="Input 9 8 2 4 3" xfId="36121"/>
    <cellStyle name="Input 9 8 2 4 4" xfId="41592"/>
    <cellStyle name="Input 9 8 2 5" xfId="10282"/>
    <cellStyle name="Input 9 8 2 5 2" xfId="37011"/>
    <cellStyle name="Input 9 8 2 5 3" xfId="42482"/>
    <cellStyle name="Input 9 8 2 6" xfId="14906"/>
    <cellStyle name="Input 9 8 2 7" xfId="15903"/>
    <cellStyle name="Input 9 8 2 8" xfId="16728"/>
    <cellStyle name="Input 9 8 2 9" xfId="17746"/>
    <cellStyle name="Input 9 9" xfId="2971"/>
    <cellStyle name="Input 9 9 2" xfId="5698"/>
    <cellStyle name="Input 9 9 2 10" xfId="18497"/>
    <cellStyle name="Input 9 9 2 11" xfId="19277"/>
    <cellStyle name="Input 9 9 2 12" xfId="20042"/>
    <cellStyle name="Input 9 9 2 13" xfId="21071"/>
    <cellStyle name="Input 9 9 2 14" xfId="21916"/>
    <cellStyle name="Input 9 9 2 15" xfId="22660"/>
    <cellStyle name="Input 9 9 2 16" xfId="23620"/>
    <cellStyle name="Input 9 9 2 17" xfId="24318"/>
    <cellStyle name="Input 9 9 2 18" xfId="25017"/>
    <cellStyle name="Input 9 9 2 19" xfId="25661"/>
    <cellStyle name="Input 9 9 2 2" xfId="10648"/>
    <cellStyle name="Input 9 9 2 2 2" xfId="29944"/>
    <cellStyle name="Input 9 9 2 2 3" xfId="34145"/>
    <cellStyle name="Input 9 9 2 2 4" xfId="39507"/>
    <cellStyle name="Input 9 9 2 20" xfId="26313"/>
    <cellStyle name="Input 9 9 2 21" xfId="27148"/>
    <cellStyle name="Input 9 9 2 22" xfId="32308"/>
    <cellStyle name="Input 9 9 2 23" xfId="37539"/>
    <cellStyle name="Input 9 9 2 3" xfId="11689"/>
    <cellStyle name="Input 9 9 2 3 2" xfId="29945"/>
    <cellStyle name="Input 9 9 2 3 3" xfId="34961"/>
    <cellStyle name="Input 9 9 2 3 4" xfId="40432"/>
    <cellStyle name="Input 9 9 2 4" xfId="12784"/>
    <cellStyle name="Input 9 9 2 4 2" xfId="29946"/>
    <cellStyle name="Input 9 9 2 4 3" xfId="35914"/>
    <cellStyle name="Input 9 9 2 4 4" xfId="41385"/>
    <cellStyle name="Input 9 9 2 5" xfId="9647"/>
    <cellStyle name="Input 9 9 2 5 2" xfId="36878"/>
    <cellStyle name="Input 9 9 2 5 3" xfId="42349"/>
    <cellStyle name="Input 9 9 2 6" xfId="14697"/>
    <cellStyle name="Input 9 9 2 7" xfId="15732"/>
    <cellStyle name="Input 9 9 2 8" xfId="16521"/>
    <cellStyle name="Input 9 9 2 9" xfId="17582"/>
    <cellStyle name="input 90" xfId="1633"/>
    <cellStyle name="input 90 2" xfId="4143"/>
    <cellStyle name="Input 91" xfId="1634"/>
    <cellStyle name="Input 91 2" xfId="2898"/>
    <cellStyle name="Input 91 2 2" xfId="5632"/>
    <cellStyle name="Input 91 2 2 10" xfId="18442"/>
    <cellStyle name="Input 91 2 2 11" xfId="19220"/>
    <cellStyle name="Input 91 2 2 12" xfId="19985"/>
    <cellStyle name="Input 91 2 2 13" xfId="21017"/>
    <cellStyle name="Input 91 2 2 14" xfId="21860"/>
    <cellStyle name="Input 91 2 2 15" xfId="22603"/>
    <cellStyle name="Input 91 2 2 16" xfId="23567"/>
    <cellStyle name="Input 91 2 2 17" xfId="24265"/>
    <cellStyle name="Input 91 2 2 18" xfId="24977"/>
    <cellStyle name="Input 91 2 2 19" xfId="25609"/>
    <cellStyle name="Input 91 2 2 2" xfId="10588"/>
    <cellStyle name="Input 91 2 2 2 2" xfId="29947"/>
    <cellStyle name="Input 91 2 2 2 3" xfId="34095"/>
    <cellStyle name="Input 91 2 2 2 4" xfId="39457"/>
    <cellStyle name="Input 91 2 2 20" xfId="26268"/>
    <cellStyle name="Input 91 2 2 21" xfId="27103"/>
    <cellStyle name="Input 91 2 2 22" xfId="32259"/>
    <cellStyle name="Input 91 2 2 23" xfId="37490"/>
    <cellStyle name="Input 91 2 2 3" xfId="11627"/>
    <cellStyle name="Input 91 2 2 3 2" xfId="29948"/>
    <cellStyle name="Input 91 2 2 3 3" xfId="34905"/>
    <cellStyle name="Input 91 2 2 3 4" xfId="40376"/>
    <cellStyle name="Input 91 2 2 4" xfId="12726"/>
    <cellStyle name="Input 91 2 2 4 2" xfId="29949"/>
    <cellStyle name="Input 91 2 2 4 3" xfId="35858"/>
    <cellStyle name="Input 91 2 2 4 4" xfId="41329"/>
    <cellStyle name="Input 91 2 2 5" xfId="9635"/>
    <cellStyle name="Input 91 2 2 5 2" xfId="36825"/>
    <cellStyle name="Input 91 2 2 5 3" xfId="42296"/>
    <cellStyle name="Input 91 2 2 6" xfId="14641"/>
    <cellStyle name="Input 91 2 2 7" xfId="15673"/>
    <cellStyle name="Input 91 2 2 8" xfId="16462"/>
    <cellStyle name="Input 91 2 2 9" xfId="17525"/>
    <cellStyle name="Input 91 2 3" xfId="29950"/>
    <cellStyle name="Input 91 2 3 2" xfId="29951"/>
    <cellStyle name="Input 91 2 3 3" xfId="38574"/>
    <cellStyle name="Input 91 3" xfId="2980"/>
    <cellStyle name="Input 91 3 2" xfId="5707"/>
    <cellStyle name="Input 91 3 2 10" xfId="18506"/>
    <cellStyle name="Input 91 3 2 11" xfId="19286"/>
    <cellStyle name="Input 91 3 2 12" xfId="20051"/>
    <cellStyle name="Input 91 3 2 13" xfId="21080"/>
    <cellStyle name="Input 91 3 2 14" xfId="21925"/>
    <cellStyle name="Input 91 3 2 15" xfId="22669"/>
    <cellStyle name="Input 91 3 2 16" xfId="23629"/>
    <cellStyle name="Input 91 3 2 17" xfId="24327"/>
    <cellStyle name="Input 91 3 2 18" xfId="25025"/>
    <cellStyle name="Input 91 3 2 19" xfId="25670"/>
    <cellStyle name="Input 91 3 2 2" xfId="10657"/>
    <cellStyle name="Input 91 3 2 2 2" xfId="29952"/>
    <cellStyle name="Input 91 3 2 2 3" xfId="34154"/>
    <cellStyle name="Input 91 3 2 2 4" xfId="39516"/>
    <cellStyle name="Input 91 3 2 20" xfId="26320"/>
    <cellStyle name="Input 91 3 2 21" xfId="27157"/>
    <cellStyle name="Input 91 3 2 22" xfId="32317"/>
    <cellStyle name="Input 91 3 2 23" xfId="37548"/>
    <cellStyle name="Input 91 3 2 3" xfId="11698"/>
    <cellStyle name="Input 91 3 2 3 2" xfId="29953"/>
    <cellStyle name="Input 91 3 2 3 3" xfId="34970"/>
    <cellStyle name="Input 91 3 2 3 4" xfId="40441"/>
    <cellStyle name="Input 91 3 2 4" xfId="12793"/>
    <cellStyle name="Input 91 3 2 4 2" xfId="29954"/>
    <cellStyle name="Input 91 3 2 4 3" xfId="35923"/>
    <cellStyle name="Input 91 3 2 4 4" xfId="41394"/>
    <cellStyle name="Input 91 3 2 5" xfId="7885"/>
    <cellStyle name="Input 91 3 2 5 2" xfId="36887"/>
    <cellStyle name="Input 91 3 2 5 3" xfId="42358"/>
    <cellStyle name="Input 91 3 2 6" xfId="14706"/>
    <cellStyle name="Input 91 3 2 7" xfId="15741"/>
    <cellStyle name="Input 91 3 2 8" xfId="16530"/>
    <cellStyle name="Input 91 3 2 9" xfId="17591"/>
    <cellStyle name="Input 91 4" xfId="4530"/>
    <cellStyle name="Input 91 4 10" xfId="10371"/>
    <cellStyle name="Input 91 4 11" xfId="7231"/>
    <cellStyle name="Input 91 4 12" xfId="17318"/>
    <cellStyle name="Input 91 4 13" xfId="16978"/>
    <cellStyle name="Input 91 4 14" xfId="8227"/>
    <cellStyle name="Input 91 4 15" xfId="8020"/>
    <cellStyle name="Input 91 4 16" xfId="13194"/>
    <cellStyle name="Input 91 4 17" xfId="8466"/>
    <cellStyle name="Input 91 4 18" xfId="14028"/>
    <cellStyle name="Input 91 4 19" xfId="11401"/>
    <cellStyle name="Input 91 4 2" xfId="6227"/>
    <cellStyle name="Input 91 4 2 10" xfId="18938"/>
    <cellStyle name="Input 91 4 2 11" xfId="19709"/>
    <cellStyle name="Input 91 4 2 12" xfId="20534"/>
    <cellStyle name="Input 91 4 2 13" xfId="21516"/>
    <cellStyle name="Input 91 4 2 14" xfId="22323"/>
    <cellStyle name="Input 91 4 2 15" xfId="23141"/>
    <cellStyle name="Input 91 4 2 16" xfId="24021"/>
    <cellStyle name="Input 91 4 2 17" xfId="24723"/>
    <cellStyle name="Input 91 4 2 18" xfId="25391"/>
    <cellStyle name="Input 91 4 2 19" xfId="26040"/>
    <cellStyle name="Input 91 4 2 2" xfId="11163"/>
    <cellStyle name="Input 91 4 2 2 2" xfId="29955"/>
    <cellStyle name="Input 91 4 2 2 3" xfId="34514"/>
    <cellStyle name="Input 91 4 2 2 4" xfId="39967"/>
    <cellStyle name="Input 91 4 2 20" xfId="26767"/>
    <cellStyle name="Input 91 4 2 21" xfId="27494"/>
    <cellStyle name="Input 91 4 2 22" xfId="32765"/>
    <cellStyle name="Input 91 4 2 23" xfId="37994"/>
    <cellStyle name="Input 91 4 2 3" xfId="12196"/>
    <cellStyle name="Input 91 4 2 3 2" xfId="29956"/>
    <cellStyle name="Input 91 4 2 3 3" xfId="35438"/>
    <cellStyle name="Input 91 4 2 3 4" xfId="40909"/>
    <cellStyle name="Input 91 4 2 4" xfId="13240"/>
    <cellStyle name="Input 91 4 2 4 2" xfId="29957"/>
    <cellStyle name="Input 91 4 2 4 3" xfId="36423"/>
    <cellStyle name="Input 91 4 2 4 4" xfId="41894"/>
    <cellStyle name="Input 91 4 2 5" xfId="14249"/>
    <cellStyle name="Input 91 4 2 5 2" xfId="37275"/>
    <cellStyle name="Input 91 4 2 5 3" xfId="42746"/>
    <cellStyle name="Input 91 4 2 6" xfId="15196"/>
    <cellStyle name="Input 91 4 2 7" xfId="16185"/>
    <cellStyle name="Input 91 4 2 8" xfId="17027"/>
    <cellStyle name="Input 91 4 2 9" xfId="18044"/>
    <cellStyle name="Input 91 4 20" xfId="14284"/>
    <cellStyle name="Input 91 4 21" xfId="24863"/>
    <cellStyle name="Input 91 4 22" xfId="26113"/>
    <cellStyle name="Input 91 4 23" xfId="7311"/>
    <cellStyle name="Input 91 4 24" xfId="31770"/>
    <cellStyle name="Input 91 4 25" xfId="31400"/>
    <cellStyle name="Input 91 4 3" xfId="9682"/>
    <cellStyle name="Input 91 4 3 2" xfId="29958"/>
    <cellStyle name="Input 91 4 3 3" xfId="33631"/>
    <cellStyle name="Input 91 4 3 4" xfId="38977"/>
    <cellStyle name="Input 91 4 4" xfId="9924"/>
    <cellStyle name="Input 91 4 4 2" xfId="29959"/>
    <cellStyle name="Input 91 4 4 3" xfId="33735"/>
    <cellStyle name="Input 91 4 4 4" xfId="39081"/>
    <cellStyle name="Input 91 4 5" xfId="8963"/>
    <cellStyle name="Input 91 4 5 2" xfId="29960"/>
    <cellStyle name="Input 91 4 5 3" xfId="33408"/>
    <cellStyle name="Input 91 4 5 4" xfId="38754"/>
    <cellStyle name="Input 91 4 6" xfId="8336"/>
    <cellStyle name="Input 91 4 6 2" xfId="33322"/>
    <cellStyle name="Input 91 4 6 3" xfId="38625"/>
    <cellStyle name="Input 91 4 7" xfId="8561"/>
    <cellStyle name="Input 91 4 8" xfId="11338"/>
    <cellStyle name="Input 91 4 9" xfId="15331"/>
    <cellStyle name="Input 91 5" xfId="4142"/>
    <cellStyle name="Input 91 5 10" xfId="11406"/>
    <cellStyle name="Input 91 5 11" xfId="16140"/>
    <cellStyle name="Input 91 5 12" xfId="6978"/>
    <cellStyle name="Input 91 5 13" xfId="16147"/>
    <cellStyle name="Input 91 5 14" xfId="7584"/>
    <cellStyle name="Input 91 5 15" xfId="20541"/>
    <cellStyle name="Input 91 5 16" xfId="8929"/>
    <cellStyle name="Input 91 5 17" xfId="17790"/>
    <cellStyle name="Input 91 5 18" xfId="7541"/>
    <cellStyle name="Input 91 5 19" xfId="19048"/>
    <cellStyle name="Input 91 5 2" xfId="6109"/>
    <cellStyle name="Input 91 5 2 10" xfId="18841"/>
    <cellStyle name="Input 91 5 2 11" xfId="19615"/>
    <cellStyle name="Input 91 5 2 12" xfId="20433"/>
    <cellStyle name="Input 91 5 2 13" xfId="21398"/>
    <cellStyle name="Input 91 5 2 14" xfId="22235"/>
    <cellStyle name="Input 91 5 2 15" xfId="23047"/>
    <cellStyle name="Input 91 5 2 16" xfId="23927"/>
    <cellStyle name="Input 91 5 2 17" xfId="24626"/>
    <cellStyle name="Input 91 5 2 18" xfId="25304"/>
    <cellStyle name="Input 91 5 2 19" xfId="25955"/>
    <cellStyle name="Input 91 5 2 2" xfId="11053"/>
    <cellStyle name="Input 91 5 2 2 2" xfId="29961"/>
    <cellStyle name="Input 91 5 2 2 3" xfId="34428"/>
    <cellStyle name="Input 91 5 2 2 4" xfId="39881"/>
    <cellStyle name="Input 91 5 2 20" xfId="26684"/>
    <cellStyle name="Input 91 5 2 21" xfId="27411"/>
    <cellStyle name="Input 91 5 2 22" xfId="32682"/>
    <cellStyle name="Input 91 5 2 23" xfId="37911"/>
    <cellStyle name="Input 91 5 2 3" xfId="12091"/>
    <cellStyle name="Input 91 5 2 3 2" xfId="29962"/>
    <cellStyle name="Input 91 5 2 3 3" xfId="35349"/>
    <cellStyle name="Input 91 5 2 3 4" xfId="40820"/>
    <cellStyle name="Input 91 5 2 4" xfId="13138"/>
    <cellStyle name="Input 91 5 2 4 2" xfId="29963"/>
    <cellStyle name="Input 91 5 2 4 3" xfId="36307"/>
    <cellStyle name="Input 91 5 2 4 4" xfId="41778"/>
    <cellStyle name="Input 91 5 2 5" xfId="14146"/>
    <cellStyle name="Input 91 5 2 5 2" xfId="37157"/>
    <cellStyle name="Input 91 5 2 5 3" xfId="42628"/>
    <cellStyle name="Input 91 5 2 6" xfId="15094"/>
    <cellStyle name="Input 91 5 2 7" xfId="16084"/>
    <cellStyle name="Input 91 5 2 8" xfId="16924"/>
    <cellStyle name="Input 91 5 2 9" xfId="17926"/>
    <cellStyle name="Input 91 5 20" xfId="6561"/>
    <cellStyle name="Input 91 5 21" xfId="23176"/>
    <cellStyle name="Input 91 5 22" xfId="21166"/>
    <cellStyle name="Input 91 5 23" xfId="14361"/>
    <cellStyle name="Input 91 5 24" xfId="31609"/>
    <cellStyle name="Input 91 5 25" xfId="31463"/>
    <cellStyle name="Input 91 5 3" xfId="9390"/>
    <cellStyle name="Input 91 5 3 2" xfId="29964"/>
    <cellStyle name="Input 91 5 3 3" xfId="33494"/>
    <cellStyle name="Input 91 5 3 4" xfId="38840"/>
    <cellStyle name="Input 91 5 4" xfId="9819"/>
    <cellStyle name="Input 91 5 4 2" xfId="29965"/>
    <cellStyle name="Input 91 5 4 3" xfId="33978"/>
    <cellStyle name="Input 91 5 4 4" xfId="39340"/>
    <cellStyle name="Input 91 5 5" xfId="8996"/>
    <cellStyle name="Input 91 5 5 2" xfId="29966"/>
    <cellStyle name="Input 91 5 5 3" xfId="33218"/>
    <cellStyle name="Input 91 5 5 4" xfId="38436"/>
    <cellStyle name="Input 91 5 6" xfId="7578"/>
    <cellStyle name="Input 91 5 6 2" xfId="32929"/>
    <cellStyle name="Input 91 5 6 3" xfId="38147"/>
    <cellStyle name="Input 91 5 7" xfId="11686"/>
    <cellStyle name="Input 91 5 8" xfId="9337"/>
    <cellStyle name="Input 91 5 9" xfId="7316"/>
    <cellStyle name="Input 91 6" xfId="5334"/>
    <cellStyle name="Input 91 6 10" xfId="6650"/>
    <cellStyle name="Input 91 6 11" xfId="7715"/>
    <cellStyle name="Input 91 6 12" xfId="7794"/>
    <cellStyle name="Input 91 6 13" xfId="20785"/>
    <cellStyle name="Input 91 6 14" xfId="13904"/>
    <cellStyle name="Input 91 6 15" xfId="15865"/>
    <cellStyle name="Input 91 6 16" xfId="23357"/>
    <cellStyle name="Input 91 6 17" xfId="13622"/>
    <cellStyle name="Input 91 6 18" xfId="7183"/>
    <cellStyle name="Input 91 6 19" xfId="18253"/>
    <cellStyle name="Input 91 6 2" xfId="10319"/>
    <cellStyle name="Input 91 6 2 2" xfId="29967"/>
    <cellStyle name="Input 91 6 2 3" xfId="33904"/>
    <cellStyle name="Input 91 6 2 4" xfId="39250"/>
    <cellStyle name="Input 91 6 20" xfId="8391"/>
    <cellStyle name="Input 91 6 21" xfId="26933"/>
    <cellStyle name="Input 91 6 22" xfId="32054"/>
    <cellStyle name="Input 91 6 23" xfId="31337"/>
    <cellStyle name="Input 91 6 3" xfId="11367"/>
    <cellStyle name="Input 91 6 3 2" xfId="29968"/>
    <cellStyle name="Input 91 6 3 3" xfId="34696"/>
    <cellStyle name="Input 91 6 3 4" xfId="40167"/>
    <cellStyle name="Input 91 6 4" xfId="12465"/>
    <cellStyle name="Input 91 6 4 2" xfId="29969"/>
    <cellStyle name="Input 91 6 4 3" xfId="35642"/>
    <cellStyle name="Input 91 6 4 4" xfId="41113"/>
    <cellStyle name="Input 91 6 5" xfId="10332"/>
    <cellStyle name="Input 91 6 5 2" xfId="36632"/>
    <cellStyle name="Input 91 6 5 3" xfId="42103"/>
    <cellStyle name="Input 91 6 6" xfId="10091"/>
    <cellStyle name="Input 91 6 7" xfId="15435"/>
    <cellStyle name="Input 91 6 8" xfId="13998"/>
    <cellStyle name="Input 91 6 9" xfId="17270"/>
    <cellStyle name="Input 92" xfId="6365"/>
    <cellStyle name="Input 93" xfId="5392"/>
    <cellStyle name="Input 94" xfId="12"/>
    <cellStyle name="Input 95" xfId="6436"/>
    <cellStyle name="Input 96" xfId="8850"/>
    <cellStyle name="Input 97" xfId="7335"/>
    <cellStyle name="Input 98" xfId="8011"/>
    <cellStyle name="Input 99" xfId="13796"/>
    <cellStyle name="Input cell" xfId="1635"/>
    <cellStyle name="Input cell 2" xfId="3194"/>
    <cellStyle name="Input cell 2 2" xfId="5921"/>
    <cellStyle name="Input cell 2 2 10" xfId="18678"/>
    <cellStyle name="Input cell 2 2 11" xfId="19457"/>
    <cellStyle name="Input cell 2 2 12" xfId="20264"/>
    <cellStyle name="Input cell 2 2 13" xfId="21243"/>
    <cellStyle name="Input cell 2 2 14" xfId="22084"/>
    <cellStyle name="Input cell 2 2 15" xfId="22881"/>
    <cellStyle name="Input cell 2 2 16" xfId="23787"/>
    <cellStyle name="Input cell 2 2 17" xfId="24482"/>
    <cellStyle name="Input cell 2 2 18" xfId="25169"/>
    <cellStyle name="Input cell 2 2 19" xfId="25811"/>
    <cellStyle name="Input cell 2 2 2" xfId="10870"/>
    <cellStyle name="Input cell 2 2 2 2" xfId="29970"/>
    <cellStyle name="Input cell 2 2 2 3" xfId="34292"/>
    <cellStyle name="Input cell 2 2 2 4" xfId="39728"/>
    <cellStyle name="Input cell 2 2 20" xfId="26531"/>
    <cellStyle name="Input cell 2 2 21" xfId="27293"/>
    <cellStyle name="Input cell 2 2 22" xfId="32529"/>
    <cellStyle name="Input cell 2 2 23" xfId="37760"/>
    <cellStyle name="Input cell 2 2 3" xfId="11912"/>
    <cellStyle name="Input cell 2 2 3 2" xfId="29971"/>
    <cellStyle name="Input cell 2 2 3 3" xfId="35182"/>
    <cellStyle name="Input cell 2 2 3 4" xfId="40653"/>
    <cellStyle name="Input cell 2 2 4" xfId="12973"/>
    <cellStyle name="Input cell 2 2 4 2" xfId="29972"/>
    <cellStyle name="Input cell 2 2 4 3" xfId="36135"/>
    <cellStyle name="Input cell 2 2 4 4" xfId="41606"/>
    <cellStyle name="Input cell 2 2 5" xfId="7901"/>
    <cellStyle name="Input cell 2 2 5 2" xfId="37023"/>
    <cellStyle name="Input cell 2 2 5 3" xfId="42494"/>
    <cellStyle name="Input cell 2 2 6" xfId="14920"/>
    <cellStyle name="Input cell 2 2 7" xfId="15917"/>
    <cellStyle name="Input cell 2 2 8" xfId="16742"/>
    <cellStyle name="Input cell 2 2 9" xfId="17760"/>
    <cellStyle name="Input cell 2 3" xfId="7796"/>
    <cellStyle name="Input cell 3" xfId="3181"/>
    <cellStyle name="Input cell 3 2" xfId="5908"/>
    <cellStyle name="Input cell 3 2 10" xfId="18665"/>
    <cellStyle name="Input cell 3 2 11" xfId="19445"/>
    <cellStyle name="Input cell 3 2 12" xfId="20251"/>
    <cellStyle name="Input cell 3 2 13" xfId="21231"/>
    <cellStyle name="Input cell 3 2 14" xfId="22072"/>
    <cellStyle name="Input cell 3 2 15" xfId="22868"/>
    <cellStyle name="Input cell 3 2 16" xfId="23775"/>
    <cellStyle name="Input cell 3 2 17" xfId="24470"/>
    <cellStyle name="Input cell 3 2 18" xfId="25157"/>
    <cellStyle name="Input cell 3 2 19" xfId="25799"/>
    <cellStyle name="Input cell 3 2 2" xfId="10857"/>
    <cellStyle name="Input cell 3 2 2 2" xfId="29973"/>
    <cellStyle name="Input cell 3 2 2 3" xfId="34281"/>
    <cellStyle name="Input cell 3 2 2 4" xfId="39715"/>
    <cellStyle name="Input cell 3 2 20" xfId="26518"/>
    <cellStyle name="Input cell 3 2 21" xfId="27282"/>
    <cellStyle name="Input cell 3 2 22" xfId="32516"/>
    <cellStyle name="Input cell 3 2 23" xfId="37747"/>
    <cellStyle name="Input cell 3 2 3" xfId="11899"/>
    <cellStyle name="Input cell 3 2 3 2" xfId="29974"/>
    <cellStyle name="Input cell 3 2 3 3" xfId="35169"/>
    <cellStyle name="Input cell 3 2 3 4" xfId="40640"/>
    <cellStyle name="Input cell 3 2 4" xfId="12960"/>
    <cellStyle name="Input cell 3 2 4 2" xfId="29975"/>
    <cellStyle name="Input cell 3 2 4 3" xfId="36122"/>
    <cellStyle name="Input cell 3 2 4 4" xfId="41593"/>
    <cellStyle name="Input cell 3 2 5" xfId="9866"/>
    <cellStyle name="Input cell 3 2 5 2" xfId="37012"/>
    <cellStyle name="Input cell 3 2 5 3" xfId="42483"/>
    <cellStyle name="Input cell 3 2 6" xfId="14907"/>
    <cellStyle name="Input cell 3 2 7" xfId="15904"/>
    <cellStyle name="Input cell 3 2 8" xfId="16729"/>
    <cellStyle name="Input cell 3 2 9" xfId="17747"/>
    <cellStyle name="Input cell 3 3" xfId="12294"/>
    <cellStyle name="Input cell 4" xfId="3393"/>
    <cellStyle name="Input cell 4 2" xfId="6047"/>
    <cellStyle name="Input cell 4 2 10" xfId="18793"/>
    <cellStyle name="Input cell 4 2 11" xfId="19567"/>
    <cellStyle name="Input cell 4 2 12" xfId="20383"/>
    <cellStyle name="Input cell 4 2 13" xfId="21345"/>
    <cellStyle name="Input cell 4 2 14" xfId="22190"/>
    <cellStyle name="Input cell 4 2 15" xfId="23000"/>
    <cellStyle name="Input cell 4 2 16" xfId="23883"/>
    <cellStyle name="Input cell 4 2 17" xfId="24581"/>
    <cellStyle name="Input cell 4 2 18" xfId="25264"/>
    <cellStyle name="Input cell 4 2 19" xfId="25913"/>
    <cellStyle name="Input cell 4 2 2" xfId="10996"/>
    <cellStyle name="Input cell 4 2 2 2" xfId="29976"/>
    <cellStyle name="Input cell 4 2 2 3" xfId="34385"/>
    <cellStyle name="Input cell 4 2 2 4" xfId="39838"/>
    <cellStyle name="Input cell 4 2 20" xfId="26641"/>
    <cellStyle name="Input cell 4 2 21" xfId="27371"/>
    <cellStyle name="Input cell 4 2 22" xfId="32643"/>
    <cellStyle name="Input cell 4 2 23" xfId="37875"/>
    <cellStyle name="Input cell 4 2 3" xfId="12036"/>
    <cellStyle name="Input cell 4 2 3 2" xfId="29977"/>
    <cellStyle name="Input cell 4 2 3 3" xfId="35300"/>
    <cellStyle name="Input cell 4 2 3 4" xfId="40771"/>
    <cellStyle name="Input cell 4 2 4" xfId="13083"/>
    <cellStyle name="Input cell 4 2 4 2" xfId="29978"/>
    <cellStyle name="Input cell 4 2 4 3" xfId="36253"/>
    <cellStyle name="Input cell 4 2 4 4" xfId="41724"/>
    <cellStyle name="Input cell 4 2 5" xfId="8382"/>
    <cellStyle name="Input cell 4 2 5 2" xfId="37107"/>
    <cellStyle name="Input cell 4 2 5 3" xfId="42578"/>
    <cellStyle name="Input cell 4 2 6" xfId="15043"/>
    <cellStyle name="Input cell 4 2 7" xfId="16030"/>
    <cellStyle name="Input cell 4 2 8" xfId="16866"/>
    <cellStyle name="Input cell 4 2 9" xfId="17870"/>
    <cellStyle name="Input cell 4 3" xfId="10024"/>
    <cellStyle name="Input cell 5" xfId="4141"/>
    <cellStyle name="Input cell 5 10" xfId="10168"/>
    <cellStyle name="Input cell 5 11" xfId="15360"/>
    <cellStyle name="Input cell 5 12" xfId="15943"/>
    <cellStyle name="Input cell 5 13" xfId="9638"/>
    <cellStyle name="Input cell 5 14" xfId="17323"/>
    <cellStyle name="Input cell 5 15" xfId="8658"/>
    <cellStyle name="Input cell 5 16" xfId="15938"/>
    <cellStyle name="Input cell 5 17" xfId="20715"/>
    <cellStyle name="Input cell 5 18" xfId="9741"/>
    <cellStyle name="Input cell 5 19" xfId="16977"/>
    <cellStyle name="Input cell 5 2" xfId="9389"/>
    <cellStyle name="Input cell 5 2 2" xfId="29979"/>
    <cellStyle name="Input cell 5 2 3" xfId="33493"/>
    <cellStyle name="Input cell 5 2 4" xfId="38839"/>
    <cellStyle name="Input cell 5 20" xfId="20825"/>
    <cellStyle name="Input cell 5 21" xfId="23261"/>
    <cellStyle name="Input cell 5 22" xfId="31608"/>
    <cellStyle name="Input cell 5 23" xfId="31464"/>
    <cellStyle name="Input cell 5 3" xfId="6937"/>
    <cellStyle name="Input cell 5 3 2" xfId="29980"/>
    <cellStyle name="Input cell 5 3 3" xfId="33338"/>
    <cellStyle name="Input cell 5 3 4" xfId="38684"/>
    <cellStyle name="Input cell 5 4" xfId="8995"/>
    <cellStyle name="Input cell 5 4 2" xfId="29981"/>
    <cellStyle name="Input cell 5 4 3" xfId="33146"/>
    <cellStyle name="Input cell 5 4 4" xfId="38364"/>
    <cellStyle name="Input cell 5 5" xfId="7822"/>
    <cellStyle name="Input cell 5 5 2" xfId="33324"/>
    <cellStyle name="Input cell 5 5 3" xfId="38627"/>
    <cellStyle name="Input cell 5 6" xfId="13352"/>
    <cellStyle name="Input cell 5 7" xfId="6663"/>
    <cellStyle name="Input cell 5 8" xfId="13329"/>
    <cellStyle name="Input cell 5 9" xfId="12319"/>
    <cellStyle name="Input cell 6" xfId="14053"/>
    <cellStyle name="Input Cells" xfId="1636"/>
    <cellStyle name="Input no $ [0]" xfId="1637"/>
    <cellStyle name="Input no $ [0] 2" xfId="1638"/>
    <cellStyle name="Input no $ [0] 2 2" xfId="4140"/>
    <cellStyle name="input.title" xfId="1639"/>
    <cellStyle name="input.title 2" xfId="4139"/>
    <cellStyle name="Input0" xfId="1640"/>
    <cellStyle name="Input0 2" xfId="4138"/>
    <cellStyle name="InputBlueFont" xfId="1641"/>
    <cellStyle name="InputCurrency" xfId="1642"/>
    <cellStyle name="InputCurrency 2" xfId="4137"/>
    <cellStyle name="InputCurrency2" xfId="1643"/>
    <cellStyle name="InputCurrency2 2" xfId="4136"/>
    <cellStyle name="InputNormal" xfId="1644"/>
    <cellStyle name="InputNormal 2" xfId="4135"/>
    <cellStyle name="InputPercent1" xfId="1645"/>
    <cellStyle name="Integer" xfId="1646"/>
    <cellStyle name="Integer 2" xfId="4134"/>
    <cellStyle name="Interstitial" xfId="1647"/>
    <cellStyle name="Interstitial 2" xfId="1648"/>
    <cellStyle name="Interstitial 2 2" xfId="4133"/>
    <cellStyle name="Item" xfId="1649"/>
    <cellStyle name="Item 2" xfId="4132"/>
    <cellStyle name="ItemTypeClass" xfId="1650"/>
    <cellStyle name="ItemTypeClass 2" xfId="2899"/>
    <cellStyle name="ItemTypeClass 2 2" xfId="5633"/>
    <cellStyle name="ItemTypeClass 2 2 10" xfId="19986"/>
    <cellStyle name="ItemTypeClass 2 2 11" xfId="21018"/>
    <cellStyle name="ItemTypeClass 2 2 12" xfId="21861"/>
    <cellStyle name="ItemTypeClass 2 2 13" xfId="22604"/>
    <cellStyle name="ItemTypeClass 2 2 14" xfId="23568"/>
    <cellStyle name="ItemTypeClass 2 2 15" xfId="24266"/>
    <cellStyle name="ItemTypeClass 2 2 16" xfId="25610"/>
    <cellStyle name="ItemTypeClass 2 2 17" xfId="26269"/>
    <cellStyle name="ItemTypeClass 2 2 18" xfId="27104"/>
    <cellStyle name="ItemTypeClass 2 2 19" xfId="32260"/>
    <cellStyle name="ItemTypeClass 2 2 2" xfId="10589"/>
    <cellStyle name="ItemTypeClass 2 2 2 2" xfId="29982"/>
    <cellStyle name="ItemTypeClass 2 2 2 3" xfId="34096"/>
    <cellStyle name="ItemTypeClass 2 2 2 4" xfId="39458"/>
    <cellStyle name="ItemTypeClass 2 2 20" xfId="37491"/>
    <cellStyle name="ItemTypeClass 2 2 3" xfId="11628"/>
    <cellStyle name="ItemTypeClass 2 2 3 2" xfId="29983"/>
    <cellStyle name="ItemTypeClass 2 2 3 3" xfId="34906"/>
    <cellStyle name="ItemTypeClass 2 2 3 4" xfId="40377"/>
    <cellStyle name="ItemTypeClass 2 2 4" xfId="6648"/>
    <cellStyle name="ItemTypeClass 2 2 4 2" xfId="29984"/>
    <cellStyle name="ItemTypeClass 2 2 4 3" xfId="35859"/>
    <cellStyle name="ItemTypeClass 2 2 4 4" xfId="41330"/>
    <cellStyle name="ItemTypeClass 2 2 5" xfId="14642"/>
    <cellStyle name="ItemTypeClass 2 2 5 2" xfId="36826"/>
    <cellStyle name="ItemTypeClass 2 2 5 3" xfId="42297"/>
    <cellStyle name="ItemTypeClass 2 2 6" xfId="16463"/>
    <cellStyle name="ItemTypeClass 2 2 7" xfId="17526"/>
    <cellStyle name="ItemTypeClass 2 2 8" xfId="18443"/>
    <cellStyle name="ItemTypeClass 2 2 9" xfId="19221"/>
    <cellStyle name="ItemTypeClass 2 3" xfId="29985"/>
    <cellStyle name="ItemTypeClass 2 3 2" xfId="29986"/>
    <cellStyle name="ItemTypeClass 2 3 3" xfId="38575"/>
    <cellStyle name="ItemTypeClass 3" xfId="2975"/>
    <cellStyle name="ItemTypeClass 3 2" xfId="5702"/>
    <cellStyle name="ItemTypeClass 3 2 10" xfId="20046"/>
    <cellStyle name="ItemTypeClass 3 2 11" xfId="21075"/>
    <cellStyle name="ItemTypeClass 3 2 12" xfId="21920"/>
    <cellStyle name="ItemTypeClass 3 2 13" xfId="22664"/>
    <cellStyle name="ItemTypeClass 3 2 14" xfId="23624"/>
    <cellStyle name="ItemTypeClass 3 2 15" xfId="24322"/>
    <cellStyle name="ItemTypeClass 3 2 16" xfId="25665"/>
    <cellStyle name="ItemTypeClass 3 2 17" xfId="26317"/>
    <cellStyle name="ItemTypeClass 3 2 18" xfId="27152"/>
    <cellStyle name="ItemTypeClass 3 2 19" xfId="32312"/>
    <cellStyle name="ItemTypeClass 3 2 2" xfId="10652"/>
    <cellStyle name="ItemTypeClass 3 2 2 2" xfId="29987"/>
    <cellStyle name="ItemTypeClass 3 2 2 3" xfId="34149"/>
    <cellStyle name="ItemTypeClass 3 2 2 4" xfId="39511"/>
    <cellStyle name="ItemTypeClass 3 2 20" xfId="37543"/>
    <cellStyle name="ItemTypeClass 3 2 3" xfId="11693"/>
    <cellStyle name="ItemTypeClass 3 2 3 2" xfId="29988"/>
    <cellStyle name="ItemTypeClass 3 2 3 3" xfId="34965"/>
    <cellStyle name="ItemTypeClass 3 2 3 4" xfId="40436"/>
    <cellStyle name="ItemTypeClass 3 2 4" xfId="7428"/>
    <cellStyle name="ItemTypeClass 3 2 4 2" xfId="29989"/>
    <cellStyle name="ItemTypeClass 3 2 4 3" xfId="35918"/>
    <cellStyle name="ItemTypeClass 3 2 4 4" xfId="41389"/>
    <cellStyle name="ItemTypeClass 3 2 5" xfId="14701"/>
    <cellStyle name="ItemTypeClass 3 2 5 2" xfId="36882"/>
    <cellStyle name="ItemTypeClass 3 2 5 3" xfId="42353"/>
    <cellStyle name="ItemTypeClass 3 2 6" xfId="16525"/>
    <cellStyle name="ItemTypeClass 3 2 7" xfId="17586"/>
    <cellStyle name="ItemTypeClass 3 2 8" xfId="18501"/>
    <cellStyle name="ItemTypeClass 3 2 9" xfId="19281"/>
    <cellStyle name="ItemTypeClass 4" xfId="4546"/>
    <cellStyle name="ItemTypeClass 4 10" xfId="14311"/>
    <cellStyle name="ItemTypeClass 4 11" xfId="6820"/>
    <cellStyle name="ItemTypeClass 4 12" xfId="16409"/>
    <cellStyle name="ItemTypeClass 4 13" xfId="7409"/>
    <cellStyle name="ItemTypeClass 4 14" xfId="13918"/>
    <cellStyle name="ItemTypeClass 4 15" xfId="20628"/>
    <cellStyle name="ItemTypeClass 4 16" xfId="9212"/>
    <cellStyle name="ItemTypeClass 4 17" xfId="7600"/>
    <cellStyle name="ItemTypeClass 4 18" xfId="17705"/>
    <cellStyle name="ItemTypeClass 4 19" xfId="21168"/>
    <cellStyle name="ItemTypeClass 4 2" xfId="6228"/>
    <cellStyle name="ItemTypeClass 4 2 10" xfId="20535"/>
    <cellStyle name="ItemTypeClass 4 2 11" xfId="21517"/>
    <cellStyle name="ItemTypeClass 4 2 12" xfId="22324"/>
    <cellStyle name="ItemTypeClass 4 2 13" xfId="23142"/>
    <cellStyle name="ItemTypeClass 4 2 14" xfId="24022"/>
    <cellStyle name="ItemTypeClass 4 2 15" xfId="24724"/>
    <cellStyle name="ItemTypeClass 4 2 16" xfId="26041"/>
    <cellStyle name="ItemTypeClass 4 2 17" xfId="26768"/>
    <cellStyle name="ItemTypeClass 4 2 18" xfId="27495"/>
    <cellStyle name="ItemTypeClass 4 2 19" xfId="32766"/>
    <cellStyle name="ItemTypeClass 4 2 2" xfId="11164"/>
    <cellStyle name="ItemTypeClass 4 2 2 2" xfId="29990"/>
    <cellStyle name="ItemTypeClass 4 2 2 3" xfId="34515"/>
    <cellStyle name="ItemTypeClass 4 2 2 4" xfId="39968"/>
    <cellStyle name="ItemTypeClass 4 2 20" xfId="37995"/>
    <cellStyle name="ItemTypeClass 4 2 3" xfId="12197"/>
    <cellStyle name="ItemTypeClass 4 2 3 2" xfId="29991"/>
    <cellStyle name="ItemTypeClass 4 2 3 3" xfId="35439"/>
    <cellStyle name="ItemTypeClass 4 2 3 4" xfId="40910"/>
    <cellStyle name="ItemTypeClass 4 2 4" xfId="14250"/>
    <cellStyle name="ItemTypeClass 4 2 4 2" xfId="29992"/>
    <cellStyle name="ItemTypeClass 4 2 4 3" xfId="36424"/>
    <cellStyle name="ItemTypeClass 4 2 4 4" xfId="41895"/>
    <cellStyle name="ItemTypeClass 4 2 5" xfId="15197"/>
    <cellStyle name="ItemTypeClass 4 2 5 2" xfId="37276"/>
    <cellStyle name="ItemTypeClass 4 2 5 3" xfId="42747"/>
    <cellStyle name="ItemTypeClass 4 2 6" xfId="17028"/>
    <cellStyle name="ItemTypeClass 4 2 7" xfId="18045"/>
    <cellStyle name="ItemTypeClass 4 2 8" xfId="18939"/>
    <cellStyle name="ItemTypeClass 4 2 9" xfId="19710"/>
    <cellStyle name="ItemTypeClass 4 20" xfId="31771"/>
    <cellStyle name="ItemTypeClass 4 21" xfId="34314"/>
    <cellStyle name="ItemTypeClass 4 3" xfId="9696"/>
    <cellStyle name="ItemTypeClass 4 3 2" xfId="29993"/>
    <cellStyle name="ItemTypeClass 4 3 3" xfId="33632"/>
    <cellStyle name="ItemTypeClass 4 3 4" xfId="38978"/>
    <cellStyle name="ItemTypeClass 4 4" xfId="6798"/>
    <cellStyle name="ItemTypeClass 4 4 2" xfId="29994"/>
    <cellStyle name="ItemTypeClass 4 4 3" xfId="33737"/>
    <cellStyle name="ItemTypeClass 4 4 4" xfId="39083"/>
    <cellStyle name="ItemTypeClass 4 5" xfId="7844"/>
    <cellStyle name="ItemTypeClass 4 5 2" xfId="29995"/>
    <cellStyle name="ItemTypeClass 4 5 3" xfId="35535"/>
    <cellStyle name="ItemTypeClass 4 5 4" xfId="41006"/>
    <cellStyle name="ItemTypeClass 4 6" xfId="8442"/>
    <cellStyle name="ItemTypeClass 4 6 2" xfId="33277"/>
    <cellStyle name="ItemTypeClass 4 6 3" xfId="38495"/>
    <cellStyle name="ItemTypeClass 4 7" xfId="8040"/>
    <cellStyle name="ItemTypeClass 4 8" xfId="11309"/>
    <cellStyle name="ItemTypeClass 4 9" xfId="7705"/>
    <cellStyle name="ItemTypeClass 5" xfId="4131"/>
    <cellStyle name="ItemTypeClass 5 10" xfId="13187"/>
    <cellStyle name="ItemTypeClass 5 11" xfId="16275"/>
    <cellStyle name="ItemTypeClass 5 12" xfId="18800"/>
    <cellStyle name="ItemTypeClass 5 13" xfId="10655"/>
    <cellStyle name="ItemTypeClass 5 14" xfId="7422"/>
    <cellStyle name="ItemTypeClass 5 15" xfId="7384"/>
    <cellStyle name="ItemTypeClass 5 16" xfId="7806"/>
    <cellStyle name="ItemTypeClass 5 17" xfId="23148"/>
    <cellStyle name="ItemTypeClass 5 18" xfId="19714"/>
    <cellStyle name="ItemTypeClass 5 19" xfId="10375"/>
    <cellStyle name="ItemTypeClass 5 2" xfId="6108"/>
    <cellStyle name="ItemTypeClass 5 2 10" xfId="20432"/>
    <cellStyle name="ItemTypeClass 5 2 11" xfId="21397"/>
    <cellStyle name="ItemTypeClass 5 2 12" xfId="22234"/>
    <cellStyle name="ItemTypeClass 5 2 13" xfId="23046"/>
    <cellStyle name="ItemTypeClass 5 2 14" xfId="23926"/>
    <cellStyle name="ItemTypeClass 5 2 15" xfId="24625"/>
    <cellStyle name="ItemTypeClass 5 2 16" xfId="25954"/>
    <cellStyle name="ItemTypeClass 5 2 17" xfId="26683"/>
    <cellStyle name="ItemTypeClass 5 2 18" xfId="27410"/>
    <cellStyle name="ItemTypeClass 5 2 19" xfId="32681"/>
    <cellStyle name="ItemTypeClass 5 2 2" xfId="11052"/>
    <cellStyle name="ItemTypeClass 5 2 2 2" xfId="29996"/>
    <cellStyle name="ItemTypeClass 5 2 2 3" xfId="34427"/>
    <cellStyle name="ItemTypeClass 5 2 2 4" xfId="39880"/>
    <cellStyle name="ItemTypeClass 5 2 20" xfId="37910"/>
    <cellStyle name="ItemTypeClass 5 2 3" xfId="12090"/>
    <cellStyle name="ItemTypeClass 5 2 3 2" xfId="29997"/>
    <cellStyle name="ItemTypeClass 5 2 3 3" xfId="35348"/>
    <cellStyle name="ItemTypeClass 5 2 3 4" xfId="40819"/>
    <cellStyle name="ItemTypeClass 5 2 4" xfId="14145"/>
    <cellStyle name="ItemTypeClass 5 2 4 2" xfId="29998"/>
    <cellStyle name="ItemTypeClass 5 2 4 3" xfId="36306"/>
    <cellStyle name="ItemTypeClass 5 2 4 4" xfId="41777"/>
    <cellStyle name="ItemTypeClass 5 2 5" xfId="15093"/>
    <cellStyle name="ItemTypeClass 5 2 5 2" xfId="37156"/>
    <cellStyle name="ItemTypeClass 5 2 5 3" xfId="42627"/>
    <cellStyle name="ItemTypeClass 5 2 6" xfId="16923"/>
    <cellStyle name="ItemTypeClass 5 2 7" xfId="17925"/>
    <cellStyle name="ItemTypeClass 5 2 8" xfId="18840"/>
    <cellStyle name="ItemTypeClass 5 2 9" xfId="19614"/>
    <cellStyle name="ItemTypeClass 5 20" xfId="31607"/>
    <cellStyle name="ItemTypeClass 5 21" xfId="31976"/>
    <cellStyle name="ItemTypeClass 5 3" xfId="9381"/>
    <cellStyle name="ItemTypeClass 5 3 2" xfId="29999"/>
    <cellStyle name="ItemTypeClass 5 3 3" xfId="33492"/>
    <cellStyle name="ItemTypeClass 5 3 4" xfId="38838"/>
    <cellStyle name="ItemTypeClass 5 4" xfId="6942"/>
    <cellStyle name="ItemTypeClass 5 4 2" xfId="30000"/>
    <cellStyle name="ItemTypeClass 5 4 3" xfId="33045"/>
    <cellStyle name="ItemTypeClass 5 4 4" xfId="38263"/>
    <cellStyle name="ItemTypeClass 5 5" xfId="6930"/>
    <cellStyle name="ItemTypeClass 5 5 2" xfId="30001"/>
    <cellStyle name="ItemTypeClass 5 5 3" xfId="33217"/>
    <cellStyle name="ItemTypeClass 5 5 4" xfId="38435"/>
    <cellStyle name="ItemTypeClass 5 6" xfId="8568"/>
    <cellStyle name="ItemTypeClass 5 6 2" xfId="36428"/>
    <cellStyle name="ItemTypeClass 5 6 3" xfId="41899"/>
    <cellStyle name="ItemTypeClass 5 7" xfId="7423"/>
    <cellStyle name="ItemTypeClass 5 8" xfId="7498"/>
    <cellStyle name="ItemTypeClass 5 9" xfId="10153"/>
    <cellStyle name="ItemTypeClass 6" xfId="5335"/>
    <cellStyle name="ItemTypeClass 6 10" xfId="15378"/>
    <cellStyle name="ItemTypeClass 6 11" xfId="20786"/>
    <cellStyle name="ItemTypeClass 6 12" xfId="9435"/>
    <cellStyle name="ItemTypeClass 6 13" xfId="19757"/>
    <cellStyle name="ItemTypeClass 6 14" xfId="23358"/>
    <cellStyle name="ItemTypeClass 6 15" xfId="21675"/>
    <cellStyle name="ItemTypeClass 6 16" xfId="14312"/>
    <cellStyle name="ItemTypeClass 6 17" xfId="9816"/>
    <cellStyle name="ItemTypeClass 6 18" xfId="26934"/>
    <cellStyle name="ItemTypeClass 6 19" xfId="32055"/>
    <cellStyle name="ItemTypeClass 6 2" xfId="10320"/>
    <cellStyle name="ItemTypeClass 6 2 2" xfId="30002"/>
    <cellStyle name="ItemTypeClass 6 2 3" xfId="33905"/>
    <cellStyle name="ItemTypeClass 6 2 4" xfId="39251"/>
    <cellStyle name="ItemTypeClass 6 20" xfId="31336"/>
    <cellStyle name="ItemTypeClass 6 3" xfId="11368"/>
    <cellStyle name="ItemTypeClass 6 3 2" xfId="30003"/>
    <cellStyle name="ItemTypeClass 6 3 3" xfId="34697"/>
    <cellStyle name="ItemTypeClass 6 3 4" xfId="40168"/>
    <cellStyle name="ItemTypeClass 6 4" xfId="6654"/>
    <cellStyle name="ItemTypeClass 6 4 2" xfId="30004"/>
    <cellStyle name="ItemTypeClass 6 4 3" xfId="35643"/>
    <cellStyle name="ItemTypeClass 6 4 4" xfId="41114"/>
    <cellStyle name="ItemTypeClass 6 5" xfId="13788"/>
    <cellStyle name="ItemTypeClass 6 5 2" xfId="36633"/>
    <cellStyle name="ItemTypeClass 6 5 3" xfId="42104"/>
    <cellStyle name="ItemTypeClass 6 6" xfId="9592"/>
    <cellStyle name="ItemTypeClass 6 7" xfId="17271"/>
    <cellStyle name="ItemTypeClass 6 8" xfId="13630"/>
    <cellStyle name="ItemTypeClass 6 9" xfId="9044"/>
    <cellStyle name="Komma [0]_laroux" xfId="1651"/>
    <cellStyle name="Komma_laroux" xfId="1652"/>
    <cellStyle name="KP_Normal" xfId="1653"/>
    <cellStyle name="Lable8Left" xfId="1654"/>
    <cellStyle name="Lable8Left 2" xfId="4130"/>
    <cellStyle name="LeapYears" xfId="1655"/>
    <cellStyle name="LeapYears 2" xfId="1656"/>
    <cellStyle name="Link Currency (0)" xfId="1657"/>
    <cellStyle name="Link Currency (2)" xfId="1658"/>
    <cellStyle name="Link Units (0)" xfId="1659"/>
    <cellStyle name="Link Units (1)" xfId="1660"/>
    <cellStyle name="Link Units (2)" xfId="1661"/>
    <cellStyle name="Linked Cell 2" xfId="1662"/>
    <cellStyle name="Linked Cell 2 2" xfId="4129"/>
    <cellStyle name="Linked Cell 3" xfId="1663"/>
    <cellStyle name="Linked Cell 3 2" xfId="4128"/>
    <cellStyle name="Linked Cell 4" xfId="6368"/>
    <cellStyle name="Linked Cell 5" xfId="5395"/>
    <cellStyle name="Linked Cell 6" xfId="15"/>
    <cellStyle name="Linked Cells" xfId="1664"/>
    <cellStyle name="Lire 0" xfId="1665"/>
    <cellStyle name="Lire 0 2" xfId="4127"/>
    <cellStyle name="list" xfId="1666"/>
    <cellStyle name="list 2" xfId="4126"/>
    <cellStyle name="locked" xfId="1667"/>
    <cellStyle name="Long Date" xfId="1668"/>
    <cellStyle name="MainHead" xfId="1669"/>
    <cellStyle name="MainHead 2" xfId="1670"/>
    <cellStyle name="MainHead 2 2" xfId="4125"/>
    <cellStyle name="Maintenance" xfId="1671"/>
    <cellStyle name="Margin_Data" xfId="1672"/>
    <cellStyle name="Margins" xfId="1673"/>
    <cellStyle name="Millares [0]_Modelo Santander (20-09-07)" xfId="1674"/>
    <cellStyle name="Millares_Hoja de Datos" xfId="1675"/>
    <cellStyle name="Milliers [0]_!!!GO" xfId="1676"/>
    <cellStyle name="Milliers_!!!GO" xfId="1677"/>
    <cellStyle name="Millions" xfId="1678"/>
    <cellStyle name="Millions 2" xfId="4123"/>
    <cellStyle name="Model_Assumption" xfId="1679"/>
    <cellStyle name="Monétaire [0]_!!!GO" xfId="1680"/>
    <cellStyle name="Monétaire_!!!GO" xfId="1681"/>
    <cellStyle name="Month Date" xfId="1682"/>
    <cellStyle name="Month Date 2" xfId="4119"/>
    <cellStyle name="MS_Hebrew" xfId="1683"/>
    <cellStyle name="Multiple" xfId="1684"/>
    <cellStyle name="Multiple (x)" xfId="1685"/>
    <cellStyle name="Multiple []" xfId="1686"/>
    <cellStyle name="Multiple [0]" xfId="1687"/>
    <cellStyle name="Multiple [0] []" xfId="1688"/>
    <cellStyle name="Multiple [0]_NEW LT-UT MODEL 12-3-08 JC 1" xfId="1689"/>
    <cellStyle name="Multiple [1]" xfId="1690"/>
    <cellStyle name="Multiple [1] []" xfId="1691"/>
    <cellStyle name="Multiple [1]_NEW LT-UT MODEL 12-3-08 JC 1" xfId="1692"/>
    <cellStyle name="Multiple_~0055150" xfId="1693"/>
    <cellStyle name="Multiple1" xfId="1694"/>
    <cellStyle name="Multiple1 2" xfId="4117"/>
    <cellStyle name="Multiples" xfId="1695"/>
    <cellStyle name="Multiples 2" xfId="4116"/>
    <cellStyle name="Multiple-Terminal" xfId="1696"/>
    <cellStyle name="Multiple-Terminal 2" xfId="4115"/>
    <cellStyle name="Multiple-Value" xfId="1697"/>
    <cellStyle name="MyStyle" xfId="1698"/>
    <cellStyle name="Names" xfId="1699"/>
    <cellStyle name="Names 2" xfId="1700"/>
    <cellStyle name="Names 2 2" xfId="4114"/>
    <cellStyle name="Neutral 2" xfId="1701"/>
    <cellStyle name="Neutral 2 2" xfId="4113"/>
    <cellStyle name="Neutral 3" xfId="1702"/>
    <cellStyle name="Neutral 3 2" xfId="4112"/>
    <cellStyle name="Neutral 4" xfId="1703"/>
    <cellStyle name="Neutral 4 2" xfId="1704"/>
    <cellStyle name="Neutral 4 2 2" xfId="4110"/>
    <cellStyle name="Neutral 4 3" xfId="1705"/>
    <cellStyle name="Neutral 4 3 2" xfId="4109"/>
    <cellStyle name="Neutral 4 4" xfId="4111"/>
    <cellStyle name="Neutral 5" xfId="1706"/>
    <cellStyle name="Neutral 5 2" xfId="4108"/>
    <cellStyle name="Neutral 6" xfId="6364"/>
    <cellStyle name="Neutral 7" xfId="5391"/>
    <cellStyle name="Neutral 8" xfId="11"/>
    <cellStyle name="NEWMULTIPLE" xfId="1707"/>
    <cellStyle name="NIS" xfId="1708"/>
    <cellStyle name="NIS 2" xfId="4107"/>
    <cellStyle name="No Border" xfId="1709"/>
    <cellStyle name="No Border 2" xfId="4106"/>
    <cellStyle name="no dec" xfId="1710"/>
    <cellStyle name="no dec 2" xfId="1711"/>
    <cellStyle name="no dec 2 2" xfId="4105"/>
    <cellStyle name="Nor" xfId="1712"/>
    <cellStyle name="Normal" xfId="0" builtinId="0"/>
    <cellStyle name="Normal--" xfId="1713"/>
    <cellStyle name="Normal - Style1" xfId="1714"/>
    <cellStyle name="Normal - Style1 2" xfId="1715"/>
    <cellStyle name="Normal - Style1 3" xfId="1716"/>
    <cellStyle name="Normal - Style1 3 2" xfId="4103"/>
    <cellStyle name="Normal - Style1 4" xfId="1717"/>
    <cellStyle name="Normal - Style1 4 2" xfId="4102"/>
    <cellStyle name="Normal - Style1 5" xfId="1718"/>
    <cellStyle name="Normal - Style1 5 2" xfId="4101"/>
    <cellStyle name="Normal - Style1 6" xfId="4104"/>
    <cellStyle name="Normal [0]" xfId="1719"/>
    <cellStyle name="Normal [0] 2" xfId="1720"/>
    <cellStyle name="Normal [0] 2 2" xfId="3192"/>
    <cellStyle name="Normal [0] 2 2 2" xfId="5919"/>
    <cellStyle name="Normal [0] 2 2 2 10" xfId="18676"/>
    <cellStyle name="Normal [0] 2 2 2 11" xfId="19455"/>
    <cellStyle name="Normal [0] 2 2 2 12" xfId="20262"/>
    <cellStyle name="Normal [0] 2 2 2 13" xfId="21241"/>
    <cellStyle name="Normal [0] 2 2 2 14" xfId="22082"/>
    <cellStyle name="Normal [0] 2 2 2 15" xfId="22879"/>
    <cellStyle name="Normal [0] 2 2 2 16" xfId="23785"/>
    <cellStyle name="Normal [0] 2 2 2 17" xfId="24480"/>
    <cellStyle name="Normal [0] 2 2 2 18" xfId="25167"/>
    <cellStyle name="Normal [0] 2 2 2 19" xfId="25809"/>
    <cellStyle name="Normal [0] 2 2 2 2" xfId="10868"/>
    <cellStyle name="Normal [0] 2 2 2 2 2" xfId="30005"/>
    <cellStyle name="Normal [0] 2 2 2 2 3" xfId="34290"/>
    <cellStyle name="Normal [0] 2 2 2 2 4" xfId="39726"/>
    <cellStyle name="Normal [0] 2 2 2 20" xfId="26529"/>
    <cellStyle name="Normal [0] 2 2 2 21" xfId="27291"/>
    <cellStyle name="Normal [0] 2 2 2 22" xfId="32527"/>
    <cellStyle name="Normal [0] 2 2 2 23" xfId="37758"/>
    <cellStyle name="Normal [0] 2 2 2 3" xfId="11910"/>
    <cellStyle name="Normal [0] 2 2 2 3 2" xfId="30006"/>
    <cellStyle name="Normal [0] 2 2 2 3 3" xfId="35180"/>
    <cellStyle name="Normal [0] 2 2 2 3 4" xfId="40651"/>
    <cellStyle name="Normal [0] 2 2 2 4" xfId="12971"/>
    <cellStyle name="Normal [0] 2 2 2 4 2" xfId="30007"/>
    <cellStyle name="Normal [0] 2 2 2 4 3" xfId="36133"/>
    <cellStyle name="Normal [0] 2 2 2 4 4" xfId="41604"/>
    <cellStyle name="Normal [0] 2 2 2 5" xfId="8407"/>
    <cellStyle name="Normal [0] 2 2 2 5 2" xfId="37021"/>
    <cellStyle name="Normal [0] 2 2 2 5 3" xfId="42492"/>
    <cellStyle name="Normal [0] 2 2 2 6" xfId="14918"/>
    <cellStyle name="Normal [0] 2 2 2 7" xfId="15915"/>
    <cellStyle name="Normal [0] 2 2 2 8" xfId="16740"/>
    <cellStyle name="Normal [0] 2 2 2 9" xfId="17758"/>
    <cellStyle name="Normal [0] 2 2 3" xfId="13608"/>
    <cellStyle name="Normal [0] 2 3" xfId="4099"/>
    <cellStyle name="Normal [0] 2 3 10" xfId="9010"/>
    <cellStyle name="Normal [0] 2 3 11" xfId="16070"/>
    <cellStyle name="Normal [0] 2 3 12" xfId="18223"/>
    <cellStyle name="Normal [0] 2 3 13" xfId="8216"/>
    <cellStyle name="Normal [0] 2 3 14" xfId="8060"/>
    <cellStyle name="Normal [0] 2 3 15" xfId="9305"/>
    <cellStyle name="Normal [0] 2 3 16" xfId="19394"/>
    <cellStyle name="Normal [0] 2 3 17" xfId="8263"/>
    <cellStyle name="Normal [0] 2 3 18" xfId="23380"/>
    <cellStyle name="Normal [0] 2 3 19" xfId="22030"/>
    <cellStyle name="Normal [0] 2 3 2" xfId="9356"/>
    <cellStyle name="Normal [0] 2 3 2 2" xfId="30008"/>
    <cellStyle name="Normal [0] 2 3 2 3" xfId="33485"/>
    <cellStyle name="Normal [0] 2 3 2 4" xfId="38831"/>
    <cellStyle name="Normal [0] 2 3 20" xfId="9646"/>
    <cellStyle name="Normal [0] 2 3 21" xfId="24679"/>
    <cellStyle name="Normal [0] 2 3 22" xfId="31601"/>
    <cellStyle name="Normal [0] 2 3 23" xfId="31468"/>
    <cellStyle name="Normal [0] 2 3 3" xfId="6952"/>
    <cellStyle name="Normal [0] 2 3 3 2" xfId="30009"/>
    <cellStyle name="Normal [0] 2 3 3 3" xfId="33333"/>
    <cellStyle name="Normal [0] 2 3 3 4" xfId="38679"/>
    <cellStyle name="Normal [0] 2 3 4" xfId="6735"/>
    <cellStyle name="Normal [0] 2 3 4 2" xfId="30010"/>
    <cellStyle name="Normal [0] 2 3 4 3" xfId="33215"/>
    <cellStyle name="Normal [0] 2 3 4 4" xfId="38433"/>
    <cellStyle name="Normal [0] 2 3 5" xfId="11271"/>
    <cellStyle name="Normal [0] 2 3 5 2" xfId="33266"/>
    <cellStyle name="Normal [0] 2 3 5 3" xfId="38484"/>
    <cellStyle name="Normal [0] 2 3 6" xfId="7942"/>
    <cellStyle name="Normal [0] 2 3 7" xfId="8390"/>
    <cellStyle name="Normal [0] 2 3 8" xfId="8010"/>
    <cellStyle name="Normal [0] 2 3 9" xfId="14379"/>
    <cellStyle name="Normal [0] 2 4" xfId="7603"/>
    <cellStyle name="Normal [0] 3" xfId="3191"/>
    <cellStyle name="Normal [0] 3 2" xfId="5918"/>
    <cellStyle name="Normal [0] 3 2 10" xfId="18675"/>
    <cellStyle name="Normal [0] 3 2 11" xfId="19454"/>
    <cellStyle name="Normal [0] 3 2 12" xfId="20261"/>
    <cellStyle name="Normal [0] 3 2 13" xfId="21240"/>
    <cellStyle name="Normal [0] 3 2 14" xfId="22081"/>
    <cellStyle name="Normal [0] 3 2 15" xfId="22878"/>
    <cellStyle name="Normal [0] 3 2 16" xfId="23784"/>
    <cellStyle name="Normal [0] 3 2 17" xfId="24479"/>
    <cellStyle name="Normal [0] 3 2 18" xfId="25166"/>
    <cellStyle name="Normal [0] 3 2 19" xfId="25808"/>
    <cellStyle name="Normal [0] 3 2 2" xfId="10867"/>
    <cellStyle name="Normal [0] 3 2 2 2" xfId="30011"/>
    <cellStyle name="Normal [0] 3 2 2 3" xfId="34289"/>
    <cellStyle name="Normal [0] 3 2 2 4" xfId="39725"/>
    <cellStyle name="Normal [0] 3 2 20" xfId="26528"/>
    <cellStyle name="Normal [0] 3 2 21" xfId="27290"/>
    <cellStyle name="Normal [0] 3 2 22" xfId="32526"/>
    <cellStyle name="Normal [0] 3 2 23" xfId="37757"/>
    <cellStyle name="Normal [0] 3 2 3" xfId="11909"/>
    <cellStyle name="Normal [0] 3 2 3 2" xfId="30012"/>
    <cellStyle name="Normal [0] 3 2 3 3" xfId="35179"/>
    <cellStyle name="Normal [0] 3 2 3 4" xfId="40650"/>
    <cellStyle name="Normal [0] 3 2 4" xfId="12970"/>
    <cellStyle name="Normal [0] 3 2 4 2" xfId="30013"/>
    <cellStyle name="Normal [0] 3 2 4 3" xfId="36132"/>
    <cellStyle name="Normal [0] 3 2 4 4" xfId="41603"/>
    <cellStyle name="Normal [0] 3 2 5" xfId="6869"/>
    <cellStyle name="Normal [0] 3 2 5 2" xfId="37020"/>
    <cellStyle name="Normal [0] 3 2 5 3" xfId="42491"/>
    <cellStyle name="Normal [0] 3 2 6" xfId="14917"/>
    <cellStyle name="Normal [0] 3 2 7" xfId="15914"/>
    <cellStyle name="Normal [0] 3 2 8" xfId="16739"/>
    <cellStyle name="Normal [0] 3 2 9" xfId="17757"/>
    <cellStyle name="Normal [0] 3 3" xfId="8029"/>
    <cellStyle name="Normal [0] 4" xfId="4100"/>
    <cellStyle name="Normal [0] 4 10" xfId="12337"/>
    <cellStyle name="Normal [0] 4 11" xfId="8014"/>
    <cellStyle name="Normal [0] 4 12" xfId="18098"/>
    <cellStyle name="Normal [0] 4 13" xfId="20275"/>
    <cellStyle name="Normal [0] 4 14" xfId="6501"/>
    <cellStyle name="Normal [0] 4 15" xfId="8408"/>
    <cellStyle name="Normal [0] 4 16" xfId="15363"/>
    <cellStyle name="Normal [0] 4 17" xfId="7634"/>
    <cellStyle name="Normal [0] 4 18" xfId="9102"/>
    <cellStyle name="Normal [0] 4 19" xfId="20822"/>
    <cellStyle name="Normal [0] 4 2" xfId="9357"/>
    <cellStyle name="Normal [0] 4 2 2" xfId="30014"/>
    <cellStyle name="Normal [0] 4 2 3" xfId="33486"/>
    <cellStyle name="Normal [0] 4 2 4" xfId="38832"/>
    <cellStyle name="Normal [0] 4 20" xfId="9007"/>
    <cellStyle name="Normal [0] 4 21" xfId="11024"/>
    <cellStyle name="Normal [0] 4 22" xfId="31602"/>
    <cellStyle name="Normal [0] 4 23" xfId="31467"/>
    <cellStyle name="Normal [0] 4 3" xfId="6951"/>
    <cellStyle name="Normal [0] 4 3 2" xfId="30015"/>
    <cellStyle name="Normal [0] 4 3 3" xfId="33047"/>
    <cellStyle name="Normal [0] 4 3 4" xfId="38265"/>
    <cellStyle name="Normal [0] 4 4" xfId="9004"/>
    <cellStyle name="Normal [0] 4 4 2" xfId="30016"/>
    <cellStyle name="Normal [0] 4 4 3" xfId="33766"/>
    <cellStyle name="Normal [0] 4 4 4" xfId="39112"/>
    <cellStyle name="Normal [0] 4 5" xfId="11684"/>
    <cellStyle name="Normal [0] 4 5 2" xfId="33170"/>
    <cellStyle name="Normal [0] 4 5 3" xfId="38388"/>
    <cellStyle name="Normal [0] 4 6" xfId="9115"/>
    <cellStyle name="Normal [0] 4 7" xfId="7649"/>
    <cellStyle name="Normal [0] 4 8" xfId="8199"/>
    <cellStyle name="Normal [0] 4 9" xfId="8190"/>
    <cellStyle name="Normal [0] 5" xfId="6741"/>
    <cellStyle name="Normal [3]" xfId="1721"/>
    <cellStyle name="Normal 10" xfId="99"/>
    <cellStyle name="Normal 10 2" xfId="1723"/>
    <cellStyle name="Normal 10 2 2" xfId="4097"/>
    <cellStyle name="Normal 10 2 3" xfId="42877"/>
    <cellStyle name="Normal 10 3" xfId="1724"/>
    <cellStyle name="Normal 10 3 2" xfId="4096"/>
    <cellStyle name="Normal 10 4" xfId="1725"/>
    <cellStyle name="Normal 10 4 2" xfId="4095"/>
    <cellStyle name="Normal 10 5" xfId="1722"/>
    <cellStyle name="Normal 10 6" xfId="4098"/>
    <cellStyle name="Normal 10 7" xfId="5379"/>
    <cellStyle name="Normal 10 8" xfId="42876"/>
    <cellStyle name="Normal 100" xfId="1726"/>
    <cellStyle name="Normal 100 2" xfId="4094"/>
    <cellStyle name="Normal 101" xfId="1727"/>
    <cellStyle name="Normal 101 2" xfId="4093"/>
    <cellStyle name="Normal 102" xfId="1728"/>
    <cellStyle name="Normal 102 2" xfId="4092"/>
    <cellStyle name="Normal 103" xfId="1729"/>
    <cellStyle name="Normal 103 2" xfId="4091"/>
    <cellStyle name="Normal 104" xfId="1730"/>
    <cellStyle name="Normal 104 2" xfId="4090"/>
    <cellStyle name="Normal 105" xfId="1731"/>
    <cellStyle name="Normal 105 2" xfId="4089"/>
    <cellStyle name="Normal 106" xfId="1732"/>
    <cellStyle name="Normal 106 2" xfId="4088"/>
    <cellStyle name="Normal 106 3" xfId="5372"/>
    <cellStyle name="Normal 107" xfId="118"/>
    <cellStyle name="Normal 108" xfId="132"/>
    <cellStyle name="Normal 109" xfId="2918"/>
    <cellStyle name="Normal 109 2" xfId="5651"/>
    <cellStyle name="Normal 11" xfId="1733"/>
    <cellStyle name="Normal 11 2" xfId="1734"/>
    <cellStyle name="Normal 11 2 2" xfId="4086"/>
    <cellStyle name="Normal 11 3" xfId="1735"/>
    <cellStyle name="Normal 11 3 2" xfId="4085"/>
    <cellStyle name="Normal 11 4" xfId="1736"/>
    <cellStyle name="Normal 11 4 2" xfId="4084"/>
    <cellStyle name="Normal 11 4 3" xfId="5378"/>
    <cellStyle name="Normal 11 5" xfId="4087"/>
    <cellStyle name="Normal 110" xfId="2921"/>
    <cellStyle name="Normal 111" xfId="3322"/>
    <cellStyle name="Normal 111 2" xfId="6011"/>
    <cellStyle name="Normal 112" xfId="3269"/>
    <cellStyle name="Normal 113" xfId="3346"/>
    <cellStyle name="Normal 114" xfId="3358"/>
    <cellStyle name="Normal 115" xfId="3364"/>
    <cellStyle name="Normal 116" xfId="3368"/>
    <cellStyle name="Normal 117" xfId="3372"/>
    <cellStyle name="Normal 118" xfId="3376"/>
    <cellStyle name="Normal 119" xfId="3377"/>
    <cellStyle name="Normal 12" xfId="1737"/>
    <cellStyle name="Normal 12 2" xfId="1738"/>
    <cellStyle name="Normal 12 2 2" xfId="4082"/>
    <cellStyle name="Normal 12 3" xfId="4083"/>
    <cellStyle name="Normal 12 4" xfId="100"/>
    <cellStyle name="Normal 12 4 2" xfId="2917"/>
    <cellStyle name="Normal 12 4 3" xfId="5373"/>
    <cellStyle name="Normal 120" xfId="3380"/>
    <cellStyle name="Normal 121" xfId="3385"/>
    <cellStyle name="Normal 122" xfId="3386"/>
    <cellStyle name="Normal 123" xfId="3398"/>
    <cellStyle name="Normal 124" xfId="3399"/>
    <cellStyle name="Normal 125" xfId="5193"/>
    <cellStyle name="Normal 126" xfId="5270"/>
    <cellStyle name="Normal 127" xfId="5370"/>
    <cellStyle name="Normal 128" xfId="5371"/>
    <cellStyle name="Normal 129" xfId="6356"/>
    <cellStyle name="Normal 13" xfId="101"/>
    <cellStyle name="Normal 13 2" xfId="1740"/>
    <cellStyle name="Normal 13 2 2" xfId="4080"/>
    <cellStyle name="Normal 13 3" xfId="1739"/>
    <cellStyle name="Normal 13 4" xfId="4081"/>
    <cellStyle name="Normal 130" xfId="5383"/>
    <cellStyle name="Normal 131" xfId="5381"/>
    <cellStyle name="Normal 132" xfId="5579"/>
    <cellStyle name="Normal 133" xfId="6231"/>
    <cellStyle name="Normal 134" xfId="5577"/>
    <cellStyle name="Normal 135" xfId="6062"/>
    <cellStyle name="Normal 136" xfId="5464"/>
    <cellStyle name="Normal 137" xfId="6422"/>
    <cellStyle name="Normal 138" xfId="6423"/>
    <cellStyle name="Normal 139" xfId="6424"/>
    <cellStyle name="Normal 14" xfId="1741"/>
    <cellStyle name="Normal 14 2" xfId="1742"/>
    <cellStyle name="Normal 14 2 2" xfId="4078"/>
    <cellStyle name="Normal 14 3" xfId="4079"/>
    <cellStyle name="Normal 140" xfId="6425"/>
    <cellStyle name="Normal 141" xfId="6426"/>
    <cellStyle name="Normal 142" xfId="6427"/>
    <cellStyle name="Normal 143" xfId="6428"/>
    <cellStyle name="Normal 144" xfId="6429"/>
    <cellStyle name="Normal 145" xfId="3"/>
    <cellStyle name="Normal 146" xfId="6430"/>
    <cellStyle name="Normal 147" xfId="8474"/>
    <cellStyle name="Normal 148" xfId="7488"/>
    <cellStyle name="Normal 149" xfId="7921"/>
    <cellStyle name="Normal 15" xfId="1743"/>
    <cellStyle name="Normal 15 2" xfId="1744"/>
    <cellStyle name="Normal 15 2 2" xfId="4076"/>
    <cellStyle name="Normal 15 3" xfId="4077"/>
    <cellStyle name="Normal 150" xfId="10357"/>
    <cellStyle name="Normal 151" xfId="13487"/>
    <cellStyle name="Normal 152" xfId="8671"/>
    <cellStyle name="Normal 153" xfId="8581"/>
    <cellStyle name="Normal 154" xfId="14052"/>
    <cellStyle name="Normal 155" xfId="7763"/>
    <cellStyle name="Normal 156" xfId="13048"/>
    <cellStyle name="Normal 157" xfId="11114"/>
    <cellStyle name="Normal 157 2" xfId="42874"/>
    <cellStyle name="Normal 158" xfId="10082"/>
    <cellStyle name="Normal 159" xfId="20496"/>
    <cellStyle name="Normal 16" xfId="1745"/>
    <cellStyle name="Normal 16 2" xfId="1746"/>
    <cellStyle name="Normal 16 2 2" xfId="4074"/>
    <cellStyle name="Normal 16 3" xfId="4075"/>
    <cellStyle name="Normal 160" xfId="9292"/>
    <cellStyle name="Normal 161" xfId="21694"/>
    <cellStyle name="Normal 162" xfId="13893"/>
    <cellStyle name="Normal 163" xfId="13638"/>
    <cellStyle name="Normal 164" xfId="8723"/>
    <cellStyle name="Normal 165" xfId="7062"/>
    <cellStyle name="Normal 166" xfId="21350"/>
    <cellStyle name="Normal 167" xfId="31265"/>
    <cellStyle name="Normal 168" xfId="31514"/>
    <cellStyle name="Normal 169" xfId="42873"/>
    <cellStyle name="Normal 17" xfId="1747"/>
    <cellStyle name="Normal 17 2" xfId="1748"/>
    <cellStyle name="Normal 17 2 2" xfId="4072"/>
    <cellStyle name="Normal 17 3" xfId="4073"/>
    <cellStyle name="Normal 18" xfId="1749"/>
    <cellStyle name="Normal 18 2" xfId="1750"/>
    <cellStyle name="Normal 18 2 2" xfId="4070"/>
    <cellStyle name="Normal 18 3" xfId="4071"/>
    <cellStyle name="Normal 19" xfId="1751"/>
    <cellStyle name="Normal 19 2" xfId="4069"/>
    <cellStyle name="Normal 2" xfId="102"/>
    <cellStyle name="Normal 2 2" xfId="103"/>
    <cellStyle name="Normal 2 2 2" xfId="1752"/>
    <cellStyle name="Normal 2 2 3" xfId="4068"/>
    <cellStyle name="Normal 2 2 3 2" xfId="5376"/>
    <cellStyle name="Normal 2 3" xfId="1753"/>
    <cellStyle name="Normal 2 3 2" xfId="1754"/>
    <cellStyle name="Normal 2 3 2 2" xfId="4066"/>
    <cellStyle name="Normal 2 3 3" xfId="1755"/>
    <cellStyle name="Normal 2 3 3 2" xfId="4065"/>
    <cellStyle name="Normal 2 3 4" xfId="4067"/>
    <cellStyle name="Normal 2 4" xfId="1756"/>
    <cellStyle name="Normal 2 4 2" xfId="4064"/>
    <cellStyle name="Normal 2 5" xfId="1757"/>
    <cellStyle name="Normal 2 5 2" xfId="4063"/>
    <cellStyle name="Normal 2 6" xfId="1758"/>
    <cellStyle name="Normal 2 6 2" xfId="4062"/>
    <cellStyle name="Normal 2 7" xfId="1759"/>
    <cellStyle name="Normal 2 7 2" xfId="4061"/>
    <cellStyle name="Normal 2 8" xfId="123"/>
    <cellStyle name="Normal 2 9" xfId="5190"/>
    <cellStyle name="Normal 20" xfId="1760"/>
    <cellStyle name="Normal 20 2" xfId="4060"/>
    <cellStyle name="Normal 21" xfId="1761"/>
    <cellStyle name="Normal 21 2" xfId="4059"/>
    <cellStyle name="Normal 22" xfId="1762"/>
    <cellStyle name="Normal 22 2" xfId="4058"/>
    <cellStyle name="Normal 23" xfId="1763"/>
    <cellStyle name="Normal 23 2" xfId="4057"/>
    <cellStyle name="Normal 24" xfId="1764"/>
    <cellStyle name="Normal 24 2" xfId="4056"/>
    <cellStyle name="Normal 25" xfId="1765"/>
    <cellStyle name="Normal 25 2" xfId="4055"/>
    <cellStyle name="Normal 26" xfId="104"/>
    <cellStyle name="Normal 26 2" xfId="1766"/>
    <cellStyle name="Normal 26 3" xfId="4054"/>
    <cellStyle name="Normal 27" xfId="1767"/>
    <cellStyle name="Normal 27 2" xfId="4053"/>
    <cellStyle name="Normal 28" xfId="1768"/>
    <cellStyle name="Normal 28 2" xfId="4052"/>
    <cellStyle name="Normal 29" xfId="1769"/>
    <cellStyle name="Normal 29 2" xfId="4051"/>
    <cellStyle name="Normal 3" xfId="105"/>
    <cellStyle name="Normal 3 10" xfId="5189"/>
    <cellStyle name="Normal 3 11" xfId="5374"/>
    <cellStyle name="Normal 3 2" xfId="1770"/>
    <cellStyle name="Normal 3 2 2" xfId="4050"/>
    <cellStyle name="Normal 3 3" xfId="1771"/>
    <cellStyle name="Normal 3 3 2" xfId="1772"/>
    <cellStyle name="Normal 3 3 2 2" xfId="4048"/>
    <cellStyle name="Normal 3 3 3" xfId="1773"/>
    <cellStyle name="Normal 3 3 3 2" xfId="4047"/>
    <cellStyle name="Normal 3 3 4" xfId="4049"/>
    <cellStyle name="Normal 3 4" xfId="1774"/>
    <cellStyle name="Normal 3 4 2" xfId="1775"/>
    <cellStyle name="Normal 3 4 2 2" xfId="4045"/>
    <cellStyle name="Normal 3 4 3" xfId="1776"/>
    <cellStyle name="Normal 3 4 3 2" xfId="4044"/>
    <cellStyle name="Normal 3 4 4" xfId="4046"/>
    <cellStyle name="Normal 3 5" xfId="1777"/>
    <cellStyle name="Normal 3 5 2" xfId="4043"/>
    <cellStyle name="Normal 3 6" xfId="1778"/>
    <cellStyle name="Normal 3 6 2" xfId="4042"/>
    <cellStyle name="Normal 3 7" xfId="1779"/>
    <cellStyle name="Normal 3 7 2" xfId="4041"/>
    <cellStyle name="Normal 3 8" xfId="1780"/>
    <cellStyle name="Normal 3 8 2" xfId="4040"/>
    <cellStyle name="Normal 3 9" xfId="124"/>
    <cellStyle name="Normal 30" xfId="1781"/>
    <cellStyle name="Normal 30 2" xfId="4039"/>
    <cellStyle name="Normal 31" xfId="1782"/>
    <cellStyle name="Normal 31 2" xfId="4038"/>
    <cellStyle name="Normal 32" xfId="1783"/>
    <cellStyle name="Normal 32 2" xfId="4037"/>
    <cellStyle name="Normal 33" xfId="1784"/>
    <cellStyle name="Normal 33 2" xfId="4036"/>
    <cellStyle name="Normal 34" xfId="1785"/>
    <cellStyle name="Normal 34 2" xfId="4035"/>
    <cellStyle name="Normal 35" xfId="1786"/>
    <cellStyle name="Normal 36" xfId="1787"/>
    <cellStyle name="Normal 36 2" xfId="4034"/>
    <cellStyle name="Normal 37" xfId="1788"/>
    <cellStyle name="Normal 38" xfId="1789"/>
    <cellStyle name="Normal 38 2" xfId="4033"/>
    <cellStyle name="Normal 39" xfId="1790"/>
    <cellStyle name="Normal 4" xfId="106"/>
    <cellStyle name="Normal 4 2" xfId="1791"/>
    <cellStyle name="Normal 4 2 2" xfId="4032"/>
    <cellStyle name="Normal 4 3" xfId="1792"/>
    <cellStyle name="Normal 4 3 2" xfId="4031"/>
    <cellStyle name="Normal 4 4" xfId="1793"/>
    <cellStyle name="Normal 4 4 2" xfId="4030"/>
    <cellStyle name="Normal 4 5" xfId="1794"/>
    <cellStyle name="Normal 4 5 2" xfId="4029"/>
    <cellStyle name="Normal 4 6" xfId="5185"/>
    <cellStyle name="Normal 40" xfId="1795"/>
    <cellStyle name="Normal 41" xfId="1796"/>
    <cellStyle name="Normal 41 2" xfId="4028"/>
    <cellStyle name="Normal 42" xfId="1797"/>
    <cellStyle name="Normal 42 2" xfId="4027"/>
    <cellStyle name="Normal 43" xfId="1798"/>
    <cellStyle name="Normal 43 2" xfId="1799"/>
    <cellStyle name="Normal 43 2 2" xfId="4025"/>
    <cellStyle name="Normal 43 3" xfId="1800"/>
    <cellStyle name="Normal 43 3 2" xfId="4024"/>
    <cellStyle name="Normal 43 4" xfId="4026"/>
    <cellStyle name="Normal 44" xfId="1801"/>
    <cellStyle name="Normal 44 2" xfId="1802"/>
    <cellStyle name="Normal 44 2 2" xfId="4022"/>
    <cellStyle name="Normal 44 3" xfId="1803"/>
    <cellStyle name="Normal 44 3 2" xfId="4021"/>
    <cellStyle name="Normal 44 4" xfId="4023"/>
    <cellStyle name="Normal 45" xfId="1804"/>
    <cellStyle name="Normal 45 2" xfId="4020"/>
    <cellStyle name="Normal 46" xfId="1805"/>
    <cellStyle name="Normal 46 2" xfId="4019"/>
    <cellStyle name="Normal 47" xfId="1806"/>
    <cellStyle name="Normal 47 2" xfId="4018"/>
    <cellStyle name="Normal 48" xfId="1807"/>
    <cellStyle name="Normal 48 2" xfId="4017"/>
    <cellStyle name="Normal 49" xfId="1808"/>
    <cellStyle name="Normal 49 2" xfId="4016"/>
    <cellStyle name="Normal 5" xfId="107"/>
    <cellStyle name="Normal 5 2" xfId="1809"/>
    <cellStyle name="Normal 5 2 2" xfId="4014"/>
    <cellStyle name="Normal 5 3" xfId="1810"/>
    <cellStyle name="Normal 5 3 2" xfId="4013"/>
    <cellStyle name="Normal 5 4" xfId="1811"/>
    <cellStyle name="Normal 5 4 2" xfId="4012"/>
    <cellStyle name="Normal 5 5" xfId="1812"/>
    <cellStyle name="Normal 5 5 2" xfId="4011"/>
    <cellStyle name="Normal 5 6" xfId="4015"/>
    <cellStyle name="Normal 50" xfId="1813"/>
    <cellStyle name="Normal 50 2" xfId="4010"/>
    <cellStyle name="Normal 51" xfId="1814"/>
    <cellStyle name="Normal 51 2" xfId="4009"/>
    <cellStyle name="Normal 52" xfId="1815"/>
    <cellStyle name="Normal 52 2" xfId="4008"/>
    <cellStyle name="Normal 53" xfId="1816"/>
    <cellStyle name="Normal 54" xfId="1817"/>
    <cellStyle name="Normal 54 2" xfId="4007"/>
    <cellStyle name="Normal 55" xfId="1818"/>
    <cellStyle name="Normal 56" xfId="1819"/>
    <cellStyle name="Normal 57" xfId="1820"/>
    <cellStyle name="Normal 57 2" xfId="4006"/>
    <cellStyle name="Normal 58" xfId="1821"/>
    <cellStyle name="Normal 59" xfId="1822"/>
    <cellStyle name="Normal 59 2" xfId="4005"/>
    <cellStyle name="Normal 6" xfId="108"/>
    <cellStyle name="Normal 6 2" xfId="1824"/>
    <cellStyle name="Normal 6 2 2" xfId="4003"/>
    <cellStyle name="Normal 6 3" xfId="1825"/>
    <cellStyle name="Normal 6 3 2" xfId="4002"/>
    <cellStyle name="Normal 6 4" xfId="1826"/>
    <cellStyle name="Normal 6 4 2" xfId="4001"/>
    <cellStyle name="Normal 6 5" xfId="1827"/>
    <cellStyle name="Normal 6 5 2" xfId="4000"/>
    <cellStyle name="Normal 6 6" xfId="1823"/>
    <cellStyle name="Normal 6 7" xfId="4004"/>
    <cellStyle name="Normal 60" xfId="1828"/>
    <cellStyle name="Normal 61" xfId="1829"/>
    <cellStyle name="Normal 61 2" xfId="3999"/>
    <cellStyle name="Normal 62" xfId="1830"/>
    <cellStyle name="Normal 63" xfId="1831"/>
    <cellStyle name="Normal 64" xfId="1832"/>
    <cellStyle name="Normal 64 2" xfId="1833"/>
    <cellStyle name="Normal 64 2 2" xfId="3997"/>
    <cellStyle name="Normal 64 3" xfId="1834"/>
    <cellStyle name="Normal 64 3 2" xfId="3996"/>
    <cellStyle name="Normal 64 4" xfId="3998"/>
    <cellStyle name="Normal 65" xfId="1835"/>
    <cellStyle name="Normal 65 2" xfId="3995"/>
    <cellStyle name="Normal 66" xfId="1836"/>
    <cellStyle name="Normal 66 2" xfId="3994"/>
    <cellStyle name="Normal 67" xfId="1837"/>
    <cellStyle name="Normal 67 2" xfId="3993"/>
    <cellStyle name="Normal 68" xfId="1838"/>
    <cellStyle name="Normal 68 2" xfId="3992"/>
    <cellStyle name="Normal 68 3" xfId="5377"/>
    <cellStyle name="Normal 69" xfId="1839"/>
    <cellStyle name="Normal 69 2" xfId="3991"/>
    <cellStyle name="Normal 7" xfId="109"/>
    <cellStyle name="Normal 7 2" xfId="1840"/>
    <cellStyle name="Normal 7 2 2" xfId="3990"/>
    <cellStyle name="Normal 7 2 3" xfId="42875"/>
    <cellStyle name="Normal 7 3" xfId="1841"/>
    <cellStyle name="Normal 7 4" xfId="1842"/>
    <cellStyle name="Normal 7 5" xfId="1843"/>
    <cellStyle name="Normal 7 6" xfId="1844"/>
    <cellStyle name="Normal 7 7" xfId="135"/>
    <cellStyle name="Normal 7 8" xfId="5183"/>
    <cellStyle name="Normal 7 9" xfId="5380"/>
    <cellStyle name="Normal 70" xfId="1845"/>
    <cellStyle name="Normal 70 2" xfId="3989"/>
    <cellStyle name="Normal 71" xfId="1846"/>
    <cellStyle name="Normal 71 2" xfId="3988"/>
    <cellStyle name="Normal 72" xfId="1847"/>
    <cellStyle name="Normal 72 2" xfId="3987"/>
    <cellStyle name="Normal 73" xfId="1848"/>
    <cellStyle name="Normal 73 2" xfId="3986"/>
    <cellStyle name="Normal 74" xfId="1849"/>
    <cellStyle name="Normal 74 2" xfId="3985"/>
    <cellStyle name="Normal 75" xfId="1850"/>
    <cellStyle name="Normal 75 2" xfId="3984"/>
    <cellStyle name="Normal 76" xfId="1851"/>
    <cellStyle name="Normal 76 2" xfId="3983"/>
    <cellStyle name="Normal 77" xfId="1852"/>
    <cellStyle name="Normal 77 2" xfId="3982"/>
    <cellStyle name="Normal 78" xfId="1853"/>
    <cellStyle name="Normal 78 2" xfId="3981"/>
    <cellStyle name="Normal 79" xfId="1854"/>
    <cellStyle name="Normal 79 2" xfId="1855"/>
    <cellStyle name="Normal 79 2 2" xfId="3979"/>
    <cellStyle name="Normal 79 3" xfId="1856"/>
    <cellStyle name="Normal 79 3 2" xfId="3978"/>
    <cellStyle name="Normal 79 4" xfId="3980"/>
    <cellStyle name="Normal 8" xfId="45"/>
    <cellStyle name="Normal 8 2" xfId="1858"/>
    <cellStyle name="Normal 8 2 2" xfId="3976"/>
    <cellStyle name="Normal 8 3" xfId="1859"/>
    <cellStyle name="Normal 8 3 2" xfId="3975"/>
    <cellStyle name="Normal 8 4" xfId="1860"/>
    <cellStyle name="Normal 8 4 2" xfId="3974"/>
    <cellStyle name="Normal 8 5" xfId="1857"/>
    <cellStyle name="Normal 8 6" xfId="3977"/>
    <cellStyle name="Normal 80" xfId="1861"/>
    <cellStyle name="Normal 80 2" xfId="3973"/>
    <cellStyle name="Normal 81" xfId="1862"/>
    <cellStyle name="Normal 81 2" xfId="1863"/>
    <cellStyle name="Normal 81 3" xfId="1864"/>
    <cellStyle name="Normal 81 3 2" xfId="3972"/>
    <cellStyle name="Normal 81 4" xfId="5375"/>
    <cellStyle name="Normal 82" xfId="1865"/>
    <cellStyle name="Normal 82 2" xfId="3971"/>
    <cellStyle name="Normal 83" xfId="1866"/>
    <cellStyle name="Normal 83 2" xfId="1867"/>
    <cellStyle name="Normal 83 3" xfId="1868"/>
    <cellStyle name="Normal 83 3 2" xfId="3970"/>
    <cellStyle name="Normal 84" xfId="1869"/>
    <cellStyle name="Normal 84 2" xfId="3969"/>
    <cellStyle name="Normal 85" xfId="1870"/>
    <cellStyle name="Normal 86" xfId="1871"/>
    <cellStyle name="Normal 86 2" xfId="3968"/>
    <cellStyle name="Normal 87" xfId="1872"/>
    <cellStyle name="Normal 87 2" xfId="1873"/>
    <cellStyle name="Normal 87 2 2" xfId="3966"/>
    <cellStyle name="Normal 87 3" xfId="3967"/>
    <cellStyle name="Normal 88" xfId="1874"/>
    <cellStyle name="Normal 88 2" xfId="3965"/>
    <cellStyle name="Normal 89" xfId="1875"/>
    <cellStyle name="Normal 89 2" xfId="3964"/>
    <cellStyle name="Normal 9" xfId="1876"/>
    <cellStyle name="Normal 9 2" xfId="1877"/>
    <cellStyle name="Normal 9 2 2" xfId="5194"/>
    <cellStyle name="Normal 9 3" xfId="1878"/>
    <cellStyle name="Normal 9 3 2" xfId="3962"/>
    <cellStyle name="Normal 9 4" xfId="1879"/>
    <cellStyle name="Normal 9 4 2" xfId="3961"/>
    <cellStyle name="Normal 9 5" xfId="3963"/>
    <cellStyle name="Normal 90" xfId="1880"/>
    <cellStyle name="Normal 90 2" xfId="3960"/>
    <cellStyle name="Normal 91" xfId="1881"/>
    <cellStyle name="Normal 91 2" xfId="3959"/>
    <cellStyle name="Normal 92" xfId="1882"/>
    <cellStyle name="Normal 92 2" xfId="3958"/>
    <cellStyle name="Normal 93" xfId="1883"/>
    <cellStyle name="Normal 93 2" xfId="3957"/>
    <cellStyle name="Normal 94" xfId="1884"/>
    <cellStyle name="Normal 94 2" xfId="3956"/>
    <cellStyle name="Normal 95" xfId="1885"/>
    <cellStyle name="Normal 95 2" xfId="3955"/>
    <cellStyle name="Normal 96" xfId="1886"/>
    <cellStyle name="Normal 96 2" xfId="3954"/>
    <cellStyle name="Normal 97" xfId="1887"/>
    <cellStyle name="Normal 97 2" xfId="3953"/>
    <cellStyle name="Normal 98" xfId="1888"/>
    <cellStyle name="Normal 98 2" xfId="3952"/>
    <cellStyle name="Normal 99" xfId="1889"/>
    <cellStyle name="Normal 99 2" xfId="3951"/>
    <cellStyle name="Normal_1080204_2" xfId="42871"/>
    <cellStyle name="Normal0" xfId="1890"/>
    <cellStyle name="Normal0 2" xfId="3950"/>
    <cellStyle name="Normal1" xfId="1891"/>
    <cellStyle name="Normal2" xfId="1892"/>
    <cellStyle name="Normal2 2" xfId="3949"/>
    <cellStyle name="Normal8" xfId="1893"/>
    <cellStyle name="Normal8 2" xfId="1894"/>
    <cellStyle name="Normal8 2 2" xfId="3948"/>
    <cellStyle name="NormalCurrency" xfId="1895"/>
    <cellStyle name="NormalCurrency 2" xfId="3947"/>
    <cellStyle name="NormalGB" xfId="1896"/>
    <cellStyle name="NormalGB 2" xfId="3946"/>
    <cellStyle name="Note 10" xfId="18"/>
    <cellStyle name="Note 2" xfId="110"/>
    <cellStyle name="Note 2 2" xfId="1898"/>
    <cellStyle name="Note 2 2 2" xfId="3944"/>
    <cellStyle name="Note 2 3" xfId="1899"/>
    <cellStyle name="Note 2 3 2" xfId="2900"/>
    <cellStyle name="Note 2 3 2 2" xfId="5634"/>
    <cellStyle name="Note 2 3 2 2 10" xfId="18444"/>
    <cellStyle name="Note 2 3 2 2 11" xfId="19222"/>
    <cellStyle name="Note 2 3 2 2 12" xfId="19987"/>
    <cellStyle name="Note 2 3 2 2 13" xfId="21019"/>
    <cellStyle name="Note 2 3 2 2 14" xfId="21862"/>
    <cellStyle name="Note 2 3 2 2 15" xfId="22605"/>
    <cellStyle name="Note 2 3 2 2 16" xfId="23569"/>
    <cellStyle name="Note 2 3 2 2 17" xfId="24267"/>
    <cellStyle name="Note 2 3 2 2 18" xfId="25611"/>
    <cellStyle name="Note 2 3 2 2 19" xfId="26270"/>
    <cellStyle name="Note 2 3 2 2 2" xfId="10590"/>
    <cellStyle name="Note 2 3 2 2 2 2" xfId="30017"/>
    <cellStyle name="Note 2 3 2 2 2 3" xfId="34097"/>
    <cellStyle name="Note 2 3 2 2 2 4" xfId="39459"/>
    <cellStyle name="Note 2 3 2 2 20" xfId="27105"/>
    <cellStyle name="Note 2 3 2 2 21" xfId="32261"/>
    <cellStyle name="Note 2 3 2 2 22" xfId="37492"/>
    <cellStyle name="Note 2 3 2 2 3" xfId="11629"/>
    <cellStyle name="Note 2 3 2 2 3 2" xfId="30018"/>
    <cellStyle name="Note 2 3 2 2 3 3" xfId="34907"/>
    <cellStyle name="Note 2 3 2 2 3 4" xfId="40378"/>
    <cellStyle name="Note 2 3 2 2 4" xfId="12728"/>
    <cellStyle name="Note 2 3 2 2 4 2" xfId="30019"/>
    <cellStyle name="Note 2 3 2 2 4 3" xfId="35860"/>
    <cellStyle name="Note 2 3 2 2 4 4" xfId="41331"/>
    <cellStyle name="Note 2 3 2 2 5" xfId="7301"/>
    <cellStyle name="Note 2 3 2 2 5 2" xfId="36827"/>
    <cellStyle name="Note 2 3 2 2 5 3" xfId="42298"/>
    <cellStyle name="Note 2 3 2 2 6" xfId="14643"/>
    <cellStyle name="Note 2 3 2 2 7" xfId="15675"/>
    <cellStyle name="Note 2 3 2 2 8" xfId="16464"/>
    <cellStyle name="Note 2 3 2 2 9" xfId="17527"/>
    <cellStyle name="Note 2 3 2 3" xfId="30020"/>
    <cellStyle name="Note 2 3 2 3 2" xfId="30021"/>
    <cellStyle name="Note 2 3 2 3 3" xfId="38576"/>
    <cellStyle name="Note 2 3 3" xfId="2965"/>
    <cellStyle name="Note 2 3 3 2" xfId="5692"/>
    <cellStyle name="Note 2 3 3 2 10" xfId="18493"/>
    <cellStyle name="Note 2 3 3 2 11" xfId="19272"/>
    <cellStyle name="Note 2 3 3 2 12" xfId="20038"/>
    <cellStyle name="Note 2 3 3 2 13" xfId="21068"/>
    <cellStyle name="Note 2 3 3 2 14" xfId="21912"/>
    <cellStyle name="Note 2 3 3 2 15" xfId="22656"/>
    <cellStyle name="Note 2 3 3 2 16" xfId="23616"/>
    <cellStyle name="Note 2 3 3 2 17" xfId="24315"/>
    <cellStyle name="Note 2 3 3 2 18" xfId="25658"/>
    <cellStyle name="Note 2 3 3 2 19" xfId="26310"/>
    <cellStyle name="Note 2 3 3 2 2" xfId="10644"/>
    <cellStyle name="Note 2 3 3 2 2 2" xfId="30022"/>
    <cellStyle name="Note 2 3 3 2 2 3" xfId="34141"/>
    <cellStyle name="Note 2 3 3 2 2 4" xfId="39503"/>
    <cellStyle name="Note 2 3 3 2 20" xfId="27145"/>
    <cellStyle name="Note 2 3 3 2 21" xfId="32304"/>
    <cellStyle name="Note 2 3 3 2 22" xfId="37536"/>
    <cellStyle name="Note 2 3 3 2 3" xfId="11683"/>
    <cellStyle name="Note 2 3 3 2 3 2" xfId="30023"/>
    <cellStyle name="Note 2 3 3 2 3 3" xfId="34958"/>
    <cellStyle name="Note 2 3 3 2 3 4" xfId="40429"/>
    <cellStyle name="Note 2 3 3 2 4" xfId="12778"/>
    <cellStyle name="Note 2 3 3 2 4 2" xfId="30024"/>
    <cellStyle name="Note 2 3 3 2 4 3" xfId="35911"/>
    <cellStyle name="Note 2 3 3 2 4 4" xfId="41382"/>
    <cellStyle name="Note 2 3 3 2 5" xfId="7265"/>
    <cellStyle name="Note 2 3 3 2 5 2" xfId="36875"/>
    <cellStyle name="Note 2 3 3 2 5 3" xfId="42346"/>
    <cellStyle name="Note 2 3 3 2 6" xfId="14694"/>
    <cellStyle name="Note 2 3 3 2 7" xfId="15728"/>
    <cellStyle name="Note 2 3 3 2 8" xfId="16517"/>
    <cellStyle name="Note 2 3 3 2 9" xfId="17579"/>
    <cellStyle name="Note 2 3 4" xfId="4621"/>
    <cellStyle name="Note 2 3 4 10" xfId="7131"/>
    <cellStyle name="Note 2 3 4 11" xfId="7755"/>
    <cellStyle name="Note 2 3 4 12" xfId="8872"/>
    <cellStyle name="Note 2 3 4 13" xfId="15935"/>
    <cellStyle name="Note 2 3 4 14" xfId="19788"/>
    <cellStyle name="Note 2 3 4 15" xfId="21643"/>
    <cellStyle name="Note 2 3 4 16" xfId="9199"/>
    <cellStyle name="Note 2 3 4 17" xfId="9036"/>
    <cellStyle name="Note 2 3 4 18" xfId="7190"/>
    <cellStyle name="Note 2 3 4 19" xfId="7179"/>
    <cellStyle name="Note 2 3 4 2" xfId="6239"/>
    <cellStyle name="Note 2 3 4 2 10" xfId="18947"/>
    <cellStyle name="Note 2 3 4 2 11" xfId="19718"/>
    <cellStyle name="Note 2 3 4 2 12" xfId="20542"/>
    <cellStyle name="Note 2 3 4 2 13" xfId="21526"/>
    <cellStyle name="Note 2 3 4 2 14" xfId="22331"/>
    <cellStyle name="Note 2 3 4 2 15" xfId="23150"/>
    <cellStyle name="Note 2 3 4 2 16" xfId="24027"/>
    <cellStyle name="Note 2 3 4 2 17" xfId="24730"/>
    <cellStyle name="Note 2 3 4 2 18" xfId="26046"/>
    <cellStyle name="Note 2 3 4 2 19" xfId="26772"/>
    <cellStyle name="Note 2 3 4 2 2" xfId="11174"/>
    <cellStyle name="Note 2 3 4 2 2 2" xfId="30025"/>
    <cellStyle name="Note 2 3 4 2 2 3" xfId="34519"/>
    <cellStyle name="Note 2 3 4 2 2 4" xfId="39972"/>
    <cellStyle name="Note 2 3 4 2 20" xfId="27498"/>
    <cellStyle name="Note 2 3 4 2 21" xfId="32771"/>
    <cellStyle name="Note 2 3 4 2 22" xfId="37998"/>
    <cellStyle name="Note 2 3 4 2 3" xfId="12206"/>
    <cellStyle name="Note 2 3 4 2 3 2" xfId="30026"/>
    <cellStyle name="Note 2 3 4 2 3 3" xfId="35444"/>
    <cellStyle name="Note 2 3 4 2 3 4" xfId="40915"/>
    <cellStyle name="Note 2 3 4 2 4" xfId="13249"/>
    <cellStyle name="Note 2 3 4 2 4 2" xfId="30027"/>
    <cellStyle name="Note 2 3 4 2 4 3" xfId="36432"/>
    <cellStyle name="Note 2 3 4 2 4 4" xfId="41903"/>
    <cellStyle name="Note 2 3 4 2 5" xfId="14261"/>
    <cellStyle name="Note 2 3 4 2 5 2" xfId="37285"/>
    <cellStyle name="Note 2 3 4 2 5 3" xfId="42756"/>
    <cellStyle name="Note 2 3 4 2 6" xfId="15203"/>
    <cellStyle name="Note 2 3 4 2 7" xfId="16194"/>
    <cellStyle name="Note 2 3 4 2 8" xfId="17034"/>
    <cellStyle name="Note 2 3 4 2 9" xfId="18054"/>
    <cellStyle name="Note 2 3 4 20" xfId="6672"/>
    <cellStyle name="Note 2 3 4 21" xfId="24816"/>
    <cellStyle name="Note 2 3 4 22" xfId="31787"/>
    <cellStyle name="Note 2 3 4 23" xfId="31391"/>
    <cellStyle name="Note 2 3 4 3" xfId="9754"/>
    <cellStyle name="Note 2 3 4 3 2" xfId="30028"/>
    <cellStyle name="Note 2 3 4 3 3" xfId="33646"/>
    <cellStyle name="Note 2 3 4 3 4" xfId="38992"/>
    <cellStyle name="Note 2 3 4 4" xfId="6772"/>
    <cellStyle name="Note 2 3 4 4 2" xfId="30029"/>
    <cellStyle name="Note 2 3 4 4 3" xfId="33750"/>
    <cellStyle name="Note 2 3 4 4 4" xfId="39096"/>
    <cellStyle name="Note 2 3 4 5" xfId="10254"/>
    <cellStyle name="Note 2 3 4 5 2" xfId="30030"/>
    <cellStyle name="Note 2 3 4 5 3" xfId="33304"/>
    <cellStyle name="Note 2 3 4 5 4" xfId="38522"/>
    <cellStyle name="Note 2 3 4 6" xfId="6834"/>
    <cellStyle name="Note 2 3 4 6 2" xfId="33103"/>
    <cellStyle name="Note 2 3 4 6 3" xfId="38321"/>
    <cellStyle name="Note 2 3 4 7" xfId="9545"/>
    <cellStyle name="Note 2 3 4 8" xfId="7685"/>
    <cellStyle name="Note 2 3 4 9" xfId="9751"/>
    <cellStyle name="Note 2 3 5" xfId="3943"/>
    <cellStyle name="Note 2 3 5 10" xfId="6595"/>
    <cellStyle name="Note 2 3 5 11" xfId="15066"/>
    <cellStyle name="Note 2 3 5 12" xfId="18685"/>
    <cellStyle name="Note 2 3 5 13" xfId="10198"/>
    <cellStyle name="Note 2 3 5 14" xfId="7790"/>
    <cellStyle name="Note 2 3 5 15" xfId="9513"/>
    <cellStyle name="Note 2 3 5 16" xfId="18182"/>
    <cellStyle name="Note 2 3 5 17" xfId="9192"/>
    <cellStyle name="Note 2 3 5 18" xfId="23618"/>
    <cellStyle name="Note 2 3 5 19" xfId="17710"/>
    <cellStyle name="Note 2 3 5 2" xfId="6101"/>
    <cellStyle name="Note 2 3 5 2 10" xfId="18833"/>
    <cellStyle name="Note 2 3 5 2 11" xfId="19609"/>
    <cellStyle name="Note 2 3 5 2 12" xfId="20425"/>
    <cellStyle name="Note 2 3 5 2 13" xfId="21391"/>
    <cellStyle name="Note 2 3 5 2 14" xfId="22229"/>
    <cellStyle name="Note 2 3 5 2 15" xfId="23039"/>
    <cellStyle name="Note 2 3 5 2 16" xfId="23921"/>
    <cellStyle name="Note 2 3 5 2 17" xfId="24619"/>
    <cellStyle name="Note 2 3 5 2 18" xfId="25949"/>
    <cellStyle name="Note 2 3 5 2 19" xfId="26676"/>
    <cellStyle name="Note 2 3 5 2 2" xfId="11045"/>
    <cellStyle name="Note 2 3 5 2 2 2" xfId="30031"/>
    <cellStyle name="Note 2 3 5 2 2 3" xfId="34421"/>
    <cellStyle name="Note 2 3 5 2 2 4" xfId="39874"/>
    <cellStyle name="Note 2 3 5 2 20" xfId="27403"/>
    <cellStyle name="Note 2 3 5 2 21" xfId="32675"/>
    <cellStyle name="Note 2 3 5 2 22" xfId="37905"/>
    <cellStyle name="Note 2 3 5 2 3" xfId="12083"/>
    <cellStyle name="Note 2 3 5 2 3 2" xfId="30032"/>
    <cellStyle name="Note 2 3 5 2 3 3" xfId="35341"/>
    <cellStyle name="Note 2 3 5 2 3 4" xfId="40812"/>
    <cellStyle name="Note 2 3 5 2 4" xfId="13131"/>
    <cellStyle name="Note 2 3 5 2 4 2" xfId="30033"/>
    <cellStyle name="Note 2 3 5 2 4 3" xfId="36299"/>
    <cellStyle name="Note 2 3 5 2 4 4" xfId="41770"/>
    <cellStyle name="Note 2 3 5 2 5" xfId="14139"/>
    <cellStyle name="Note 2 3 5 2 5 2" xfId="37151"/>
    <cellStyle name="Note 2 3 5 2 5 3" xfId="42622"/>
    <cellStyle name="Note 2 3 5 2 6" xfId="15087"/>
    <cellStyle name="Note 2 3 5 2 7" xfId="16078"/>
    <cellStyle name="Note 2 3 5 2 8" xfId="16917"/>
    <cellStyle name="Note 2 3 5 2 9" xfId="17919"/>
    <cellStyle name="Note 2 3 5 20" xfId="7326"/>
    <cellStyle name="Note 2 3 5 21" xfId="18170"/>
    <cellStyle name="Note 2 3 5 22" xfId="31600"/>
    <cellStyle name="Note 2 3 5 23" xfId="31469"/>
    <cellStyle name="Note 2 3 5 3" xfId="9268"/>
    <cellStyle name="Note 2 3 5 3 2" xfId="30034"/>
    <cellStyle name="Note 2 3 5 3 3" xfId="33484"/>
    <cellStyle name="Note 2 3 5 3 4" xfId="38830"/>
    <cellStyle name="Note 2 3 5 4" xfId="7011"/>
    <cellStyle name="Note 2 3 5 4 2" xfId="30035"/>
    <cellStyle name="Note 2 3 5 4 3" xfId="33048"/>
    <cellStyle name="Note 2 3 5 4 4" xfId="38266"/>
    <cellStyle name="Note 2 3 5 5" xfId="6752"/>
    <cellStyle name="Note 2 3 5 5 2" xfId="30036"/>
    <cellStyle name="Note 2 3 5 5 3" xfId="33422"/>
    <cellStyle name="Note 2 3 5 5 4" xfId="38768"/>
    <cellStyle name="Note 2 3 5 6" xfId="9266"/>
    <cellStyle name="Note 2 3 5 6 2" xfId="33187"/>
    <cellStyle name="Note 2 3 5 6 3" xfId="38405"/>
    <cellStyle name="Note 2 3 5 7" xfId="6487"/>
    <cellStyle name="Note 2 3 5 8" xfId="9995"/>
    <cellStyle name="Note 2 3 5 9" xfId="15312"/>
    <cellStyle name="Note 2 3 6" xfId="5336"/>
    <cellStyle name="Note 2 3 6 10" xfId="7373"/>
    <cellStyle name="Note 2 3 6 11" xfId="7117"/>
    <cellStyle name="Note 2 3 6 12" xfId="18251"/>
    <cellStyle name="Note 2 3 6 13" xfId="20787"/>
    <cellStyle name="Note 2 3 6 14" xfId="8505"/>
    <cellStyle name="Note 2 3 6 15" xfId="20692"/>
    <cellStyle name="Note 2 3 6 16" xfId="23359"/>
    <cellStyle name="Note 2 3 6 17" xfId="20750"/>
    <cellStyle name="Note 2 3 6 18" xfId="20633"/>
    <cellStyle name="Note 2 3 6 19" xfId="17344"/>
    <cellStyle name="Note 2 3 6 2" xfId="10321"/>
    <cellStyle name="Note 2 3 6 2 2" xfId="30037"/>
    <cellStyle name="Note 2 3 6 2 3" xfId="33906"/>
    <cellStyle name="Note 2 3 6 2 4" xfId="39252"/>
    <cellStyle name="Note 2 3 6 20" xfId="26935"/>
    <cellStyle name="Note 2 3 6 21" xfId="32056"/>
    <cellStyle name="Note 2 3 6 22" xfId="31335"/>
    <cellStyle name="Note 2 3 6 3" xfId="11369"/>
    <cellStyle name="Note 2 3 6 3 2" xfId="30038"/>
    <cellStyle name="Note 2 3 6 3 3" xfId="34698"/>
    <cellStyle name="Note 2 3 6 3 4" xfId="40169"/>
    <cellStyle name="Note 2 3 6 4" xfId="12466"/>
    <cellStyle name="Note 2 3 6 4 2" xfId="30039"/>
    <cellStyle name="Note 2 3 6 4 3" xfId="35644"/>
    <cellStyle name="Note 2 3 6 4 4" xfId="41115"/>
    <cellStyle name="Note 2 3 6 5" xfId="7433"/>
    <cellStyle name="Note 2 3 6 5 2" xfId="36634"/>
    <cellStyle name="Note 2 3 6 5 3" xfId="42105"/>
    <cellStyle name="Note 2 3 6 6" xfId="8484"/>
    <cellStyle name="Note 2 3 6 7" xfId="15437"/>
    <cellStyle name="Note 2 3 6 8" xfId="7012"/>
    <cellStyle name="Note 2 3 6 9" xfId="17272"/>
    <cellStyle name="Note 2 4" xfId="1897"/>
    <cellStyle name="Note 2 5" xfId="3945"/>
    <cellStyle name="Note 3" xfId="111"/>
    <cellStyle name="Note 3 2" xfId="1901"/>
    <cellStyle name="Note 3 2 2" xfId="3941"/>
    <cellStyle name="Note 3 3" xfId="1902"/>
    <cellStyle name="Note 3 3 2" xfId="1903"/>
    <cellStyle name="Note 3 3 2 2" xfId="3939"/>
    <cellStyle name="Note 3 3 3" xfId="1904"/>
    <cellStyle name="Note 3 3 3 2" xfId="1905"/>
    <cellStyle name="Note 3 3 3 2 2" xfId="3937"/>
    <cellStyle name="Note 3 3 3 3" xfId="3938"/>
    <cellStyle name="Note 3 3 4" xfId="1906"/>
    <cellStyle name="Note 3 3 4 2" xfId="3936"/>
    <cellStyle name="Note 3 3 5" xfId="3940"/>
    <cellStyle name="Note 3 4" xfId="1900"/>
    <cellStyle name="Note 3 5" xfId="3942"/>
    <cellStyle name="Note 4" xfId="112"/>
    <cellStyle name="Note 4 2" xfId="1908"/>
    <cellStyle name="Note 4 2 2" xfId="3934"/>
    <cellStyle name="Note 4 3" xfId="1909"/>
    <cellStyle name="Note 4 3 2" xfId="1910"/>
    <cellStyle name="Note 4 3 2 2" xfId="3932"/>
    <cellStyle name="Note 4 3 3" xfId="1911"/>
    <cellStyle name="Note 4 3 3 2" xfId="1912"/>
    <cellStyle name="Note 4 3 3 2 2" xfId="3930"/>
    <cellStyle name="Note 4 3 3 3" xfId="3931"/>
    <cellStyle name="Note 4 3 4" xfId="1913"/>
    <cellStyle name="Note 4 3 4 2" xfId="3929"/>
    <cellStyle name="Note 4 3 5" xfId="3933"/>
    <cellStyle name="Note 4 4" xfId="1914"/>
    <cellStyle name="Note 4 4 2" xfId="1915"/>
    <cellStyle name="Note 4 4 2 2" xfId="3927"/>
    <cellStyle name="Note 4 4 3" xfId="3928"/>
    <cellStyle name="Note 4 5" xfId="1916"/>
    <cellStyle name="Note 4 5 2" xfId="3926"/>
    <cellStyle name="Note 4 6" xfId="1907"/>
    <cellStyle name="Note 4 7" xfId="3935"/>
    <cellStyle name="Note 5" xfId="113"/>
    <cellStyle name="Note 5 2" xfId="1917"/>
    <cellStyle name="Note 5 2 2" xfId="3924"/>
    <cellStyle name="Note 5 3" xfId="1918"/>
    <cellStyle name="Note 5 3 2" xfId="3923"/>
    <cellStyle name="Note 5 4" xfId="3925"/>
    <cellStyle name="Note 6" xfId="1919"/>
    <cellStyle name="Note 6 10" xfId="5337"/>
    <cellStyle name="Note 6 10 10" xfId="12876"/>
    <cellStyle name="Note 6 10 11" xfId="6671"/>
    <cellStyle name="Note 6 10 12" xfId="6508"/>
    <cellStyle name="Note 6 10 13" xfId="20788"/>
    <cellStyle name="Note 6 10 14" xfId="14374"/>
    <cellStyle name="Note 6 10 15" xfId="15445"/>
    <cellStyle name="Note 6 10 16" xfId="23360"/>
    <cellStyle name="Note 6 10 17" xfId="20695"/>
    <cellStyle name="Note 6 10 18" xfId="21204"/>
    <cellStyle name="Note 6 10 19" xfId="7581"/>
    <cellStyle name="Note 6 10 2" xfId="10322"/>
    <cellStyle name="Note 6 10 2 2" xfId="30040"/>
    <cellStyle name="Note 6 10 2 3" xfId="33907"/>
    <cellStyle name="Note 6 10 2 4" xfId="39253"/>
    <cellStyle name="Note 6 10 20" xfId="26936"/>
    <cellStyle name="Note 6 10 21" xfId="32057"/>
    <cellStyle name="Note 6 10 22" xfId="31334"/>
    <cellStyle name="Note 6 10 3" xfId="11370"/>
    <cellStyle name="Note 6 10 3 2" xfId="30041"/>
    <cellStyle name="Note 6 10 3 3" xfId="34699"/>
    <cellStyle name="Note 6 10 3 4" xfId="40170"/>
    <cellStyle name="Note 6 10 4" xfId="12467"/>
    <cellStyle name="Note 6 10 4 2" xfId="30042"/>
    <cellStyle name="Note 6 10 4 3" xfId="35645"/>
    <cellStyle name="Note 6 10 4 4" xfId="41116"/>
    <cellStyle name="Note 6 10 5" xfId="8959"/>
    <cellStyle name="Note 6 10 5 2" xfId="36635"/>
    <cellStyle name="Note 6 10 5 3" xfId="42106"/>
    <cellStyle name="Note 6 10 6" xfId="7523"/>
    <cellStyle name="Note 6 10 7" xfId="15438"/>
    <cellStyle name="Note 6 10 8" xfId="9157"/>
    <cellStyle name="Note 6 10 9" xfId="17273"/>
    <cellStyle name="Note 6 2" xfId="1920"/>
    <cellStyle name="Note 6 2 2" xfId="3921"/>
    <cellStyle name="Note 6 3" xfId="1921"/>
    <cellStyle name="Note 6 3 2" xfId="1922"/>
    <cellStyle name="Note 6 3 2 2" xfId="3919"/>
    <cellStyle name="Note 6 3 3" xfId="3920"/>
    <cellStyle name="Note 6 4" xfId="1923"/>
    <cellStyle name="Note 6 4 2" xfId="3918"/>
    <cellStyle name="Note 6 5" xfId="1924"/>
    <cellStyle name="Note 6 5 2" xfId="3917"/>
    <cellStyle name="Note 6 6" xfId="2901"/>
    <cellStyle name="Note 6 6 2" xfId="5635"/>
    <cellStyle name="Note 6 6 2 10" xfId="18445"/>
    <cellStyle name="Note 6 6 2 11" xfId="19223"/>
    <cellStyle name="Note 6 6 2 12" xfId="19988"/>
    <cellStyle name="Note 6 6 2 13" xfId="21020"/>
    <cellStyle name="Note 6 6 2 14" xfId="21863"/>
    <cellStyle name="Note 6 6 2 15" xfId="22606"/>
    <cellStyle name="Note 6 6 2 16" xfId="23570"/>
    <cellStyle name="Note 6 6 2 17" xfId="24268"/>
    <cellStyle name="Note 6 6 2 18" xfId="25612"/>
    <cellStyle name="Note 6 6 2 19" xfId="26271"/>
    <cellStyle name="Note 6 6 2 2" xfId="10591"/>
    <cellStyle name="Note 6 6 2 2 2" xfId="30043"/>
    <cellStyle name="Note 6 6 2 2 3" xfId="34098"/>
    <cellStyle name="Note 6 6 2 2 4" xfId="39460"/>
    <cellStyle name="Note 6 6 2 20" xfId="27106"/>
    <cellStyle name="Note 6 6 2 21" xfId="32262"/>
    <cellStyle name="Note 6 6 2 22" xfId="37493"/>
    <cellStyle name="Note 6 6 2 3" xfId="11630"/>
    <cellStyle name="Note 6 6 2 3 2" xfId="30044"/>
    <cellStyle name="Note 6 6 2 3 3" xfId="34908"/>
    <cellStyle name="Note 6 6 2 3 4" xfId="40379"/>
    <cellStyle name="Note 6 6 2 4" xfId="12729"/>
    <cellStyle name="Note 6 6 2 4 2" xfId="30045"/>
    <cellStyle name="Note 6 6 2 4 3" xfId="35861"/>
    <cellStyle name="Note 6 6 2 4 4" xfId="41332"/>
    <cellStyle name="Note 6 6 2 5" xfId="12383"/>
    <cellStyle name="Note 6 6 2 5 2" xfId="36828"/>
    <cellStyle name="Note 6 6 2 5 3" xfId="42299"/>
    <cellStyle name="Note 6 6 2 6" xfId="14644"/>
    <cellStyle name="Note 6 6 2 7" xfId="15676"/>
    <cellStyle name="Note 6 6 2 8" xfId="16465"/>
    <cellStyle name="Note 6 6 2 9" xfId="17528"/>
    <cellStyle name="Note 6 6 3" xfId="30046"/>
    <cellStyle name="Note 6 6 3 2" xfId="30047"/>
    <cellStyle name="Note 6 6 3 3" xfId="38577"/>
    <cellStyle name="Note 6 7" xfId="2964"/>
    <cellStyle name="Note 6 7 2" xfId="5691"/>
    <cellStyle name="Note 6 7 2 10" xfId="18492"/>
    <cellStyle name="Note 6 7 2 11" xfId="19271"/>
    <cellStyle name="Note 6 7 2 12" xfId="20037"/>
    <cellStyle name="Note 6 7 2 13" xfId="21067"/>
    <cellStyle name="Note 6 7 2 14" xfId="21911"/>
    <cellStyle name="Note 6 7 2 15" xfId="22655"/>
    <cellStyle name="Note 6 7 2 16" xfId="23615"/>
    <cellStyle name="Note 6 7 2 17" xfId="24314"/>
    <cellStyle name="Note 6 7 2 18" xfId="25657"/>
    <cellStyle name="Note 6 7 2 19" xfId="26309"/>
    <cellStyle name="Note 6 7 2 2" xfId="10643"/>
    <cellStyle name="Note 6 7 2 2 2" xfId="30048"/>
    <cellStyle name="Note 6 7 2 2 3" xfId="34140"/>
    <cellStyle name="Note 6 7 2 2 4" xfId="39502"/>
    <cellStyle name="Note 6 7 2 20" xfId="27144"/>
    <cellStyle name="Note 6 7 2 21" xfId="32303"/>
    <cellStyle name="Note 6 7 2 22" xfId="37535"/>
    <cellStyle name="Note 6 7 2 3" xfId="11682"/>
    <cellStyle name="Note 6 7 2 3 2" xfId="30049"/>
    <cellStyle name="Note 6 7 2 3 3" xfId="34957"/>
    <cellStyle name="Note 6 7 2 3 4" xfId="40428"/>
    <cellStyle name="Note 6 7 2 4" xfId="12777"/>
    <cellStyle name="Note 6 7 2 4 2" xfId="30050"/>
    <cellStyle name="Note 6 7 2 4 3" xfId="35910"/>
    <cellStyle name="Note 6 7 2 4 4" xfId="41381"/>
    <cellStyle name="Note 6 7 2 5" xfId="8911"/>
    <cellStyle name="Note 6 7 2 5 2" xfId="36874"/>
    <cellStyle name="Note 6 7 2 5 3" xfId="42345"/>
    <cellStyle name="Note 6 7 2 6" xfId="14693"/>
    <cellStyle name="Note 6 7 2 7" xfId="15727"/>
    <cellStyle name="Note 6 7 2 8" xfId="16516"/>
    <cellStyle name="Note 6 7 2 9" xfId="17578"/>
    <cellStyle name="Note 6 8" xfId="4628"/>
    <cellStyle name="Note 6 8 10" xfId="10146"/>
    <cellStyle name="Note 6 8 11" xfId="9260"/>
    <cellStyle name="Note 6 8 12" xfId="8939"/>
    <cellStyle name="Note 6 8 13" xfId="6985"/>
    <cellStyle name="Note 6 8 14" xfId="6512"/>
    <cellStyle name="Note 6 8 15" xfId="7318"/>
    <cellStyle name="Note 6 8 16" xfId="8088"/>
    <cellStyle name="Note 6 8 17" xfId="13610"/>
    <cellStyle name="Note 6 8 18" xfId="10284"/>
    <cellStyle name="Note 6 8 19" xfId="13609"/>
    <cellStyle name="Note 6 8 2" xfId="6241"/>
    <cellStyle name="Note 6 8 2 10" xfId="18949"/>
    <cellStyle name="Note 6 8 2 11" xfId="19720"/>
    <cellStyle name="Note 6 8 2 12" xfId="20544"/>
    <cellStyle name="Note 6 8 2 13" xfId="21528"/>
    <cellStyle name="Note 6 8 2 14" xfId="22333"/>
    <cellStyle name="Note 6 8 2 15" xfId="23152"/>
    <cellStyle name="Note 6 8 2 16" xfId="24029"/>
    <cellStyle name="Note 6 8 2 17" xfId="24732"/>
    <cellStyle name="Note 6 8 2 18" xfId="26048"/>
    <cellStyle name="Note 6 8 2 19" xfId="26774"/>
    <cellStyle name="Note 6 8 2 2" xfId="11176"/>
    <cellStyle name="Note 6 8 2 2 2" xfId="30051"/>
    <cellStyle name="Note 6 8 2 2 3" xfId="34521"/>
    <cellStyle name="Note 6 8 2 2 4" xfId="39974"/>
    <cellStyle name="Note 6 8 2 20" xfId="27500"/>
    <cellStyle name="Note 6 8 2 21" xfId="32773"/>
    <cellStyle name="Note 6 8 2 22" xfId="38000"/>
    <cellStyle name="Note 6 8 2 3" xfId="12208"/>
    <cellStyle name="Note 6 8 2 3 2" xfId="30052"/>
    <cellStyle name="Note 6 8 2 3 3" xfId="35446"/>
    <cellStyle name="Note 6 8 2 3 4" xfId="40917"/>
    <cellStyle name="Note 6 8 2 4" xfId="13251"/>
    <cellStyle name="Note 6 8 2 4 2" xfId="30053"/>
    <cellStyle name="Note 6 8 2 4 3" xfId="36434"/>
    <cellStyle name="Note 6 8 2 4 4" xfId="41905"/>
    <cellStyle name="Note 6 8 2 5" xfId="14263"/>
    <cellStyle name="Note 6 8 2 5 2" xfId="37287"/>
    <cellStyle name="Note 6 8 2 5 3" xfId="42758"/>
    <cellStyle name="Note 6 8 2 6" xfId="15205"/>
    <cellStyle name="Note 6 8 2 7" xfId="16196"/>
    <cellStyle name="Note 6 8 2 8" xfId="17036"/>
    <cellStyle name="Note 6 8 2 9" xfId="18056"/>
    <cellStyle name="Note 6 8 20" xfId="8200"/>
    <cellStyle name="Note 6 8 21" xfId="24815"/>
    <cellStyle name="Note 6 8 22" xfId="31788"/>
    <cellStyle name="Note 6 8 23" xfId="32859"/>
    <cellStyle name="Note 6 8 3" xfId="9761"/>
    <cellStyle name="Note 6 8 3 2" xfId="30054"/>
    <cellStyle name="Note 6 8 3 3" xfId="33652"/>
    <cellStyle name="Note 6 8 3 4" xfId="38998"/>
    <cellStyle name="Note 6 8 4" xfId="9961"/>
    <cellStyle name="Note 6 8 4 2" xfId="30055"/>
    <cellStyle name="Note 6 8 4 3" xfId="32965"/>
    <cellStyle name="Note 6 8 4 4" xfId="38183"/>
    <cellStyle name="Note 6 8 5" xfId="8944"/>
    <cellStyle name="Note 6 8 5 2" xfId="30056"/>
    <cellStyle name="Note 6 8 5 3" xfId="35540"/>
    <cellStyle name="Note 6 8 5 4" xfId="41011"/>
    <cellStyle name="Note 6 8 6" xfId="10283"/>
    <cellStyle name="Note 6 8 6 2" xfId="33280"/>
    <cellStyle name="Note 6 8 6 3" xfId="38498"/>
    <cellStyle name="Note 6 8 7" xfId="10426"/>
    <cellStyle name="Note 6 8 8" xfId="13988"/>
    <cellStyle name="Note 6 8 9" xfId="10039"/>
    <cellStyle name="Note 6 9" xfId="3922"/>
    <cellStyle name="Note 6 9 10" xfId="8203"/>
    <cellStyle name="Note 6 9 11" xfId="13724"/>
    <cellStyle name="Note 6 9 12" xfId="17130"/>
    <cellStyle name="Note 6 9 13" xfId="15834"/>
    <cellStyle name="Note 6 9 14" xfId="20648"/>
    <cellStyle name="Note 6 9 15" xfId="16040"/>
    <cellStyle name="Note 6 9 16" xfId="7622"/>
    <cellStyle name="Note 6 9 17" xfId="12925"/>
    <cellStyle name="Note 6 9 18" xfId="17326"/>
    <cellStyle name="Note 6 9 19" xfId="20018"/>
    <cellStyle name="Note 6 9 2" xfId="6100"/>
    <cellStyle name="Note 6 9 2 10" xfId="18832"/>
    <cellStyle name="Note 6 9 2 11" xfId="19608"/>
    <cellStyle name="Note 6 9 2 12" xfId="20424"/>
    <cellStyle name="Note 6 9 2 13" xfId="21390"/>
    <cellStyle name="Note 6 9 2 14" xfId="22228"/>
    <cellStyle name="Note 6 9 2 15" xfId="23038"/>
    <cellStyle name="Note 6 9 2 16" xfId="23920"/>
    <cellStyle name="Note 6 9 2 17" xfId="24618"/>
    <cellStyle name="Note 6 9 2 18" xfId="25948"/>
    <cellStyle name="Note 6 9 2 19" xfId="26675"/>
    <cellStyle name="Note 6 9 2 2" xfId="11044"/>
    <cellStyle name="Note 6 9 2 2 2" xfId="30057"/>
    <cellStyle name="Note 6 9 2 2 3" xfId="34420"/>
    <cellStyle name="Note 6 9 2 2 4" xfId="39873"/>
    <cellStyle name="Note 6 9 2 20" xfId="27402"/>
    <cellStyle name="Note 6 9 2 21" xfId="32674"/>
    <cellStyle name="Note 6 9 2 22" xfId="37904"/>
    <cellStyle name="Note 6 9 2 3" xfId="12082"/>
    <cellStyle name="Note 6 9 2 3 2" xfId="30058"/>
    <cellStyle name="Note 6 9 2 3 3" xfId="35340"/>
    <cellStyle name="Note 6 9 2 3 4" xfId="40811"/>
    <cellStyle name="Note 6 9 2 4" xfId="13130"/>
    <cellStyle name="Note 6 9 2 4 2" xfId="30059"/>
    <cellStyle name="Note 6 9 2 4 3" xfId="36298"/>
    <cellStyle name="Note 6 9 2 4 4" xfId="41769"/>
    <cellStyle name="Note 6 9 2 5" xfId="14138"/>
    <cellStyle name="Note 6 9 2 5 2" xfId="37150"/>
    <cellStyle name="Note 6 9 2 5 3" xfId="42621"/>
    <cellStyle name="Note 6 9 2 6" xfId="15086"/>
    <cellStyle name="Note 6 9 2 7" xfId="16077"/>
    <cellStyle name="Note 6 9 2 8" xfId="16916"/>
    <cellStyle name="Note 6 9 2 9" xfId="17918"/>
    <cellStyle name="Note 6 9 20" xfId="26060"/>
    <cellStyle name="Note 6 9 21" xfId="24436"/>
    <cellStyle name="Note 6 9 22" xfId="31599"/>
    <cellStyle name="Note 6 9 23" xfId="31470"/>
    <cellStyle name="Note 6 9 3" xfId="9259"/>
    <cellStyle name="Note 6 9 3 2" xfId="30060"/>
    <cellStyle name="Note 6 9 3 3" xfId="33483"/>
    <cellStyle name="Note 6 9 3 4" xfId="38829"/>
    <cellStyle name="Note 6 9 4" xfId="6492"/>
    <cellStyle name="Note 6 9 4 2" xfId="30061"/>
    <cellStyle name="Note 6 9 4 3" xfId="33049"/>
    <cellStyle name="Note 6 9 4 4" xfId="38267"/>
    <cellStyle name="Note 6 9 5" xfId="8188"/>
    <cellStyle name="Note 6 9 5 2" xfId="30062"/>
    <cellStyle name="Note 6 9 5 3" xfId="33761"/>
    <cellStyle name="Note 6 9 5 4" xfId="39107"/>
    <cellStyle name="Note 6 9 6" xfId="9039"/>
    <cellStyle name="Note 6 9 6 2" xfId="33087"/>
    <cellStyle name="Note 6 9 6 3" xfId="38305"/>
    <cellStyle name="Note 6 9 7" xfId="7718"/>
    <cellStyle name="Note 6 9 8" xfId="7186"/>
    <cellStyle name="Note 6 9 9" xfId="8611"/>
    <cellStyle name="Note 7" xfId="1925"/>
    <cellStyle name="Note 7 2" xfId="1926"/>
    <cellStyle name="Note 7 2 2" xfId="3915"/>
    <cellStyle name="Note 7 3" xfId="1927"/>
    <cellStyle name="Note 7 3 2" xfId="3914"/>
    <cellStyle name="Note 7 4" xfId="2902"/>
    <cellStyle name="Note 7 4 2" xfId="5636"/>
    <cellStyle name="Note 7 4 2 10" xfId="18446"/>
    <cellStyle name="Note 7 4 2 11" xfId="19224"/>
    <cellStyle name="Note 7 4 2 12" xfId="19989"/>
    <cellStyle name="Note 7 4 2 13" xfId="21021"/>
    <cellStyle name="Note 7 4 2 14" xfId="21864"/>
    <cellStyle name="Note 7 4 2 15" xfId="22607"/>
    <cellStyle name="Note 7 4 2 16" xfId="23571"/>
    <cellStyle name="Note 7 4 2 17" xfId="24269"/>
    <cellStyle name="Note 7 4 2 18" xfId="25613"/>
    <cellStyle name="Note 7 4 2 19" xfId="26272"/>
    <cellStyle name="Note 7 4 2 2" xfId="10592"/>
    <cellStyle name="Note 7 4 2 2 2" xfId="30063"/>
    <cellStyle name="Note 7 4 2 2 3" xfId="34099"/>
    <cellStyle name="Note 7 4 2 2 4" xfId="39461"/>
    <cellStyle name="Note 7 4 2 20" xfId="27107"/>
    <cellStyle name="Note 7 4 2 21" xfId="32263"/>
    <cellStyle name="Note 7 4 2 22" xfId="37494"/>
    <cellStyle name="Note 7 4 2 3" xfId="11631"/>
    <cellStyle name="Note 7 4 2 3 2" xfId="30064"/>
    <cellStyle name="Note 7 4 2 3 3" xfId="34909"/>
    <cellStyle name="Note 7 4 2 3 4" xfId="40380"/>
    <cellStyle name="Note 7 4 2 4" xfId="12730"/>
    <cellStyle name="Note 7 4 2 4 2" xfId="30065"/>
    <cellStyle name="Note 7 4 2 4 3" xfId="35862"/>
    <cellStyle name="Note 7 4 2 4 4" xfId="41333"/>
    <cellStyle name="Note 7 4 2 5" xfId="10735"/>
    <cellStyle name="Note 7 4 2 5 2" xfId="36829"/>
    <cellStyle name="Note 7 4 2 5 3" xfId="42300"/>
    <cellStyle name="Note 7 4 2 6" xfId="14645"/>
    <cellStyle name="Note 7 4 2 7" xfId="15677"/>
    <cellStyle name="Note 7 4 2 8" xfId="16466"/>
    <cellStyle name="Note 7 4 2 9" xfId="17529"/>
    <cellStyle name="Note 7 4 3" xfId="30066"/>
    <cellStyle name="Note 7 4 3 2" xfId="30067"/>
    <cellStyle name="Note 7 4 3 3" xfId="38578"/>
    <cellStyle name="Note 7 5" xfId="2963"/>
    <cellStyle name="Note 7 5 2" xfId="5690"/>
    <cellStyle name="Note 7 5 2 10" xfId="18491"/>
    <cellStyle name="Note 7 5 2 11" xfId="19270"/>
    <cellStyle name="Note 7 5 2 12" xfId="20036"/>
    <cellStyle name="Note 7 5 2 13" xfId="21066"/>
    <cellStyle name="Note 7 5 2 14" xfId="21910"/>
    <cellStyle name="Note 7 5 2 15" xfId="22654"/>
    <cellStyle name="Note 7 5 2 16" xfId="23614"/>
    <cellStyle name="Note 7 5 2 17" xfId="24313"/>
    <cellStyle name="Note 7 5 2 18" xfId="25656"/>
    <cellStyle name="Note 7 5 2 19" xfId="26308"/>
    <cellStyle name="Note 7 5 2 2" xfId="10642"/>
    <cellStyle name="Note 7 5 2 2 2" xfId="30068"/>
    <cellStyle name="Note 7 5 2 2 3" xfId="34139"/>
    <cellStyle name="Note 7 5 2 2 4" xfId="39501"/>
    <cellStyle name="Note 7 5 2 20" xfId="27143"/>
    <cellStyle name="Note 7 5 2 21" xfId="32302"/>
    <cellStyle name="Note 7 5 2 22" xfId="37534"/>
    <cellStyle name="Note 7 5 2 3" xfId="11681"/>
    <cellStyle name="Note 7 5 2 3 2" xfId="30069"/>
    <cellStyle name="Note 7 5 2 3 3" xfId="34956"/>
    <cellStyle name="Note 7 5 2 3 4" xfId="40427"/>
    <cellStyle name="Note 7 5 2 4" xfId="12776"/>
    <cellStyle name="Note 7 5 2 4 2" xfId="30070"/>
    <cellStyle name="Note 7 5 2 4 3" xfId="35909"/>
    <cellStyle name="Note 7 5 2 4 4" xfId="41380"/>
    <cellStyle name="Note 7 5 2 5" xfId="9970"/>
    <cellStyle name="Note 7 5 2 5 2" xfId="36873"/>
    <cellStyle name="Note 7 5 2 5 3" xfId="42344"/>
    <cellStyle name="Note 7 5 2 6" xfId="14692"/>
    <cellStyle name="Note 7 5 2 7" xfId="15726"/>
    <cellStyle name="Note 7 5 2 8" xfId="16515"/>
    <cellStyle name="Note 7 5 2 9" xfId="17577"/>
    <cellStyle name="Note 7 6" xfId="4629"/>
    <cellStyle name="Note 7 6 10" xfId="13241"/>
    <cellStyle name="Note 7 6 11" xfId="10063"/>
    <cellStyle name="Note 7 6 12" xfId="18248"/>
    <cellStyle name="Note 7 6 13" xfId="10128"/>
    <cellStyle name="Note 7 6 14" xfId="18224"/>
    <cellStyle name="Note 7 6 15" xfId="17776"/>
    <cellStyle name="Note 7 6 16" xfId="14393"/>
    <cellStyle name="Note 7 6 17" xfId="18239"/>
    <cellStyle name="Note 7 6 18" xfId="7621"/>
    <cellStyle name="Note 7 6 19" xfId="15948"/>
    <cellStyle name="Note 7 6 2" xfId="6242"/>
    <cellStyle name="Note 7 6 2 10" xfId="18950"/>
    <cellStyle name="Note 7 6 2 11" xfId="19721"/>
    <cellStyle name="Note 7 6 2 12" xfId="20545"/>
    <cellStyle name="Note 7 6 2 13" xfId="21529"/>
    <cellStyle name="Note 7 6 2 14" xfId="22334"/>
    <cellStyle name="Note 7 6 2 15" xfId="23153"/>
    <cellStyle name="Note 7 6 2 16" xfId="24030"/>
    <cellStyle name="Note 7 6 2 17" xfId="24733"/>
    <cellStyle name="Note 7 6 2 18" xfId="26049"/>
    <cellStyle name="Note 7 6 2 19" xfId="26775"/>
    <cellStyle name="Note 7 6 2 2" xfId="11177"/>
    <cellStyle name="Note 7 6 2 2 2" xfId="30071"/>
    <cellStyle name="Note 7 6 2 2 3" xfId="34522"/>
    <cellStyle name="Note 7 6 2 2 4" xfId="39975"/>
    <cellStyle name="Note 7 6 2 20" xfId="27501"/>
    <cellStyle name="Note 7 6 2 21" xfId="32774"/>
    <cellStyle name="Note 7 6 2 22" xfId="38001"/>
    <cellStyle name="Note 7 6 2 3" xfId="12209"/>
    <cellStyle name="Note 7 6 2 3 2" xfId="30072"/>
    <cellStyle name="Note 7 6 2 3 3" xfId="35447"/>
    <cellStyle name="Note 7 6 2 3 4" xfId="40918"/>
    <cellStyle name="Note 7 6 2 4" xfId="13252"/>
    <cellStyle name="Note 7 6 2 4 2" xfId="30073"/>
    <cellStyle name="Note 7 6 2 4 3" xfId="36435"/>
    <cellStyle name="Note 7 6 2 4 4" xfId="41906"/>
    <cellStyle name="Note 7 6 2 5" xfId="14264"/>
    <cellStyle name="Note 7 6 2 5 2" xfId="37288"/>
    <cellStyle name="Note 7 6 2 5 3" xfId="42759"/>
    <cellStyle name="Note 7 6 2 6" xfId="15206"/>
    <cellStyle name="Note 7 6 2 7" xfId="16197"/>
    <cellStyle name="Note 7 6 2 8" xfId="17037"/>
    <cellStyle name="Note 7 6 2 9" xfId="18057"/>
    <cellStyle name="Note 7 6 20" xfId="23976"/>
    <cellStyle name="Note 7 6 21" xfId="15469"/>
    <cellStyle name="Note 7 6 22" xfId="31789"/>
    <cellStyle name="Note 7 6 23" xfId="31862"/>
    <cellStyle name="Note 7 6 3" xfId="9762"/>
    <cellStyle name="Note 7 6 3 2" xfId="30074"/>
    <cellStyle name="Note 7 6 3 3" xfId="33653"/>
    <cellStyle name="Note 7 6 3 4" xfId="38999"/>
    <cellStyle name="Note 7 6 4" xfId="9959"/>
    <cellStyle name="Note 7 6 4 2" xfId="30075"/>
    <cellStyle name="Note 7 6 4 3" xfId="32964"/>
    <cellStyle name="Note 7 6 4 4" xfId="38182"/>
    <cellStyle name="Note 7 6 5" xfId="10053"/>
    <cellStyle name="Note 7 6 5 2" xfId="30076"/>
    <cellStyle name="Note 7 6 5 3" xfId="33801"/>
    <cellStyle name="Note 7 6 5 4" xfId="39147"/>
    <cellStyle name="Note 7 6 6" xfId="7410"/>
    <cellStyle name="Note 7 6 6 2" xfId="33349"/>
    <cellStyle name="Note 7 6 6 3" xfId="38695"/>
    <cellStyle name="Note 7 6 7" xfId="7952"/>
    <cellStyle name="Note 7 6 8" xfId="13949"/>
    <cellStyle name="Note 7 6 9" xfId="13872"/>
    <cellStyle name="Note 7 7" xfId="3916"/>
    <cellStyle name="Note 7 7 10" xfId="9573"/>
    <cellStyle name="Note 7 7 11" xfId="7086"/>
    <cellStyle name="Note 7 7 12" xfId="18293"/>
    <cellStyle name="Note 7 7 13" xfId="19256"/>
    <cellStyle name="Note 7 7 14" xfId="18376"/>
    <cellStyle name="Note 7 7 15" xfId="7092"/>
    <cellStyle name="Note 7 7 16" xfId="7697"/>
    <cellStyle name="Note 7 7 17" xfId="13550"/>
    <cellStyle name="Note 7 7 18" xfId="14050"/>
    <cellStyle name="Note 7 7 19" xfId="24432"/>
    <cellStyle name="Note 7 7 2" xfId="6099"/>
    <cellStyle name="Note 7 7 2 10" xfId="18831"/>
    <cellStyle name="Note 7 7 2 11" xfId="19607"/>
    <cellStyle name="Note 7 7 2 12" xfId="20423"/>
    <cellStyle name="Note 7 7 2 13" xfId="21389"/>
    <cellStyle name="Note 7 7 2 14" xfId="22227"/>
    <cellStyle name="Note 7 7 2 15" xfId="23037"/>
    <cellStyle name="Note 7 7 2 16" xfId="23919"/>
    <cellStyle name="Note 7 7 2 17" xfId="24617"/>
    <cellStyle name="Note 7 7 2 18" xfId="25947"/>
    <cellStyle name="Note 7 7 2 19" xfId="26674"/>
    <cellStyle name="Note 7 7 2 2" xfId="11043"/>
    <cellStyle name="Note 7 7 2 2 2" xfId="30077"/>
    <cellStyle name="Note 7 7 2 2 3" xfId="34419"/>
    <cellStyle name="Note 7 7 2 2 4" xfId="39872"/>
    <cellStyle name="Note 7 7 2 20" xfId="27401"/>
    <cellStyle name="Note 7 7 2 21" xfId="32673"/>
    <cellStyle name="Note 7 7 2 22" xfId="37903"/>
    <cellStyle name="Note 7 7 2 3" xfId="12081"/>
    <cellStyle name="Note 7 7 2 3 2" xfId="30078"/>
    <cellStyle name="Note 7 7 2 3 3" xfId="35339"/>
    <cellStyle name="Note 7 7 2 3 4" xfId="40810"/>
    <cellStyle name="Note 7 7 2 4" xfId="13129"/>
    <cellStyle name="Note 7 7 2 4 2" xfId="30079"/>
    <cellStyle name="Note 7 7 2 4 3" xfId="36297"/>
    <cellStyle name="Note 7 7 2 4 4" xfId="41768"/>
    <cellStyle name="Note 7 7 2 5" xfId="14137"/>
    <cellStyle name="Note 7 7 2 5 2" xfId="37149"/>
    <cellStyle name="Note 7 7 2 5 3" xfId="42620"/>
    <cellStyle name="Note 7 7 2 6" xfId="15085"/>
    <cellStyle name="Note 7 7 2 7" xfId="16076"/>
    <cellStyle name="Note 7 7 2 8" xfId="16915"/>
    <cellStyle name="Note 7 7 2 9" xfId="17917"/>
    <cellStyle name="Note 7 7 20" xfId="7625"/>
    <cellStyle name="Note 7 7 21" xfId="7104"/>
    <cellStyle name="Note 7 7 22" xfId="31598"/>
    <cellStyle name="Note 7 7 23" xfId="31471"/>
    <cellStyle name="Note 7 7 3" xfId="9254"/>
    <cellStyle name="Note 7 7 3 2" xfId="30080"/>
    <cellStyle name="Note 7 7 3 3" xfId="33482"/>
    <cellStyle name="Note 7 7 3 4" xfId="38828"/>
    <cellStyle name="Note 7 7 4" xfId="6494"/>
    <cellStyle name="Note 7 7 4 2" xfId="30081"/>
    <cellStyle name="Note 7 7 4 3" xfId="33050"/>
    <cellStyle name="Note 7 7 4 4" xfId="38268"/>
    <cellStyle name="Note 7 7 5" xfId="8186"/>
    <cellStyle name="Note 7 7 5 2" xfId="30082"/>
    <cellStyle name="Note 7 7 5 3" xfId="33423"/>
    <cellStyle name="Note 7 7 5 4" xfId="38769"/>
    <cellStyle name="Note 7 7 6" xfId="7556"/>
    <cellStyle name="Note 7 7 6 2" xfId="33539"/>
    <cellStyle name="Note 7 7 6 3" xfId="38885"/>
    <cellStyle name="Note 7 7 7" xfId="10354"/>
    <cellStyle name="Note 7 7 8" xfId="9757"/>
    <cellStyle name="Note 7 7 9" xfId="7550"/>
    <cellStyle name="Note 7 8" xfId="5338"/>
    <cellStyle name="Note 7 8 10" xfId="8065"/>
    <cellStyle name="Note 7 8 11" xfId="15705"/>
    <cellStyle name="Note 7 8 12" xfId="10132"/>
    <cellStyle name="Note 7 8 13" xfId="20789"/>
    <cellStyle name="Note 7 8 14" xfId="6986"/>
    <cellStyle name="Note 7 8 15" xfId="7029"/>
    <cellStyle name="Note 7 8 16" xfId="23361"/>
    <cellStyle name="Note 7 8 17" xfId="10127"/>
    <cellStyle name="Note 7 8 18" xfId="21632"/>
    <cellStyle name="Note 7 8 19" xfId="12986"/>
    <cellStyle name="Note 7 8 2" xfId="10323"/>
    <cellStyle name="Note 7 8 2 2" xfId="30083"/>
    <cellStyle name="Note 7 8 2 3" xfId="33908"/>
    <cellStyle name="Note 7 8 2 4" xfId="39254"/>
    <cellStyle name="Note 7 8 20" xfId="26937"/>
    <cellStyle name="Note 7 8 21" xfId="32058"/>
    <cellStyle name="Note 7 8 22" xfId="31333"/>
    <cellStyle name="Note 7 8 3" xfId="11371"/>
    <cellStyle name="Note 7 8 3 2" xfId="30084"/>
    <cellStyle name="Note 7 8 3 3" xfId="34700"/>
    <cellStyle name="Note 7 8 3 4" xfId="40171"/>
    <cellStyle name="Note 7 8 4" xfId="12468"/>
    <cellStyle name="Note 7 8 4 2" xfId="30085"/>
    <cellStyle name="Note 7 8 4 3" xfId="35646"/>
    <cellStyle name="Note 7 8 4 4" xfId="41117"/>
    <cellStyle name="Note 7 8 5" xfId="7863"/>
    <cellStyle name="Note 7 8 5 2" xfId="36636"/>
    <cellStyle name="Note 7 8 5 3" xfId="42107"/>
    <cellStyle name="Note 7 8 6" xfId="7487"/>
    <cellStyle name="Note 7 8 7" xfId="15439"/>
    <cellStyle name="Note 7 8 8" xfId="8962"/>
    <cellStyle name="Note 7 8 9" xfId="17274"/>
    <cellStyle name="Note 8" xfId="6371"/>
    <cellStyle name="Note 9" xfId="5398"/>
    <cellStyle name="Notes" xfId="1928"/>
    <cellStyle name="Notes 2" xfId="3913"/>
    <cellStyle name="num" xfId="1929"/>
    <cellStyle name="num.dollar" xfId="1930"/>
    <cellStyle name="num.dollar 2" xfId="3912"/>
    <cellStyle name="num.percent1" xfId="1931"/>
    <cellStyle name="num.percent1 2" xfId="3911"/>
    <cellStyle name="num0" xfId="1932"/>
    <cellStyle name="num0 2" xfId="3910"/>
    <cellStyle name="Num0Un" xfId="1933"/>
    <cellStyle name="Num1" xfId="1934"/>
    <cellStyle name="Num1Blue" xfId="1935"/>
    <cellStyle name="Num2" xfId="1936"/>
    <cellStyle name="Num2Un" xfId="1937"/>
    <cellStyle name="Number" xfId="1938"/>
    <cellStyle name="Number0" xfId="1939"/>
    <cellStyle name="Number1" xfId="1940"/>
    <cellStyle name="Number2" xfId="1941"/>
    <cellStyle name="oca" xfId="1942"/>
    <cellStyle name="Œ…‹æØ‚è [0.00]_GE 3 MINIMUM" xfId="1943"/>
    <cellStyle name="Œ…‹æØ‚è_GE 3 MINIMUM" xfId="1944"/>
    <cellStyle name="onedec" xfId="1945"/>
    <cellStyle name="onedec 2" xfId="3909"/>
    <cellStyle name="Options_inputs" xfId="1946"/>
    <cellStyle name="outh America" xfId="1947"/>
    <cellStyle name="outh America 2" xfId="3908"/>
    <cellStyle name="Outline" xfId="1948"/>
    <cellStyle name="Outline 2" xfId="3197"/>
    <cellStyle name="Outline 2 2" xfId="5923"/>
    <cellStyle name="Outline 2 2 10" xfId="18680"/>
    <cellStyle name="Outline 2 2 11" xfId="19459"/>
    <cellStyle name="Outline 2 2 12" xfId="20265"/>
    <cellStyle name="Outline 2 2 13" xfId="21245"/>
    <cellStyle name="Outline 2 2 14" xfId="22086"/>
    <cellStyle name="Outline 2 2 15" xfId="22882"/>
    <cellStyle name="Outline 2 2 16" xfId="23789"/>
    <cellStyle name="Outline 2 2 17" xfId="24484"/>
    <cellStyle name="Outline 2 2 18" xfId="25170"/>
    <cellStyle name="Outline 2 2 19" xfId="25813"/>
    <cellStyle name="Outline 2 2 2" xfId="10872"/>
    <cellStyle name="Outline 2 2 2 2" xfId="30086"/>
    <cellStyle name="Outline 2 2 2 3" xfId="34293"/>
    <cellStyle name="Outline 2 2 2 4" xfId="39729"/>
    <cellStyle name="Outline 2 2 20" xfId="26532"/>
    <cellStyle name="Outline 2 2 21" xfId="27294"/>
    <cellStyle name="Outline 2 2 22" xfId="32530"/>
    <cellStyle name="Outline 2 2 23" xfId="37761"/>
    <cellStyle name="Outline 2 2 3" xfId="11913"/>
    <cellStyle name="Outline 2 2 3 2" xfId="30087"/>
    <cellStyle name="Outline 2 2 3 3" xfId="35183"/>
    <cellStyle name="Outline 2 2 3 4" xfId="40654"/>
    <cellStyle name="Outline 2 2 4" xfId="12975"/>
    <cellStyle name="Outline 2 2 4 2" xfId="30088"/>
    <cellStyle name="Outline 2 2 4 3" xfId="36136"/>
    <cellStyle name="Outline 2 2 4 4" xfId="41607"/>
    <cellStyle name="Outline 2 2 5" xfId="8564"/>
    <cellStyle name="Outline 2 2 5 2" xfId="37025"/>
    <cellStyle name="Outline 2 2 5 3" xfId="42496"/>
    <cellStyle name="Outline 2 2 6" xfId="14921"/>
    <cellStyle name="Outline 2 2 7" xfId="15919"/>
    <cellStyle name="Outline 2 2 8" xfId="16744"/>
    <cellStyle name="Outline 2 2 9" xfId="17762"/>
    <cellStyle name="Outline 3" xfId="3907"/>
    <cellStyle name="Outline 3 10" xfId="6837"/>
    <cellStyle name="Outline 3 11" xfId="6686"/>
    <cellStyle name="Outline 3 12" xfId="17704"/>
    <cellStyle name="Outline 3 13" xfId="18165"/>
    <cellStyle name="Outline 3 14" xfId="7847"/>
    <cellStyle name="Outline 3 15" xfId="12203"/>
    <cellStyle name="Outline 3 16" xfId="7762"/>
    <cellStyle name="Outline 3 17" xfId="8076"/>
    <cellStyle name="Outline 3 18" xfId="17427"/>
    <cellStyle name="Outline 3 19" xfId="9280"/>
    <cellStyle name="Outline 3 2" xfId="9246"/>
    <cellStyle name="Outline 3 2 2" xfId="30089"/>
    <cellStyle name="Outline 3 2 3" xfId="33481"/>
    <cellStyle name="Outline 3 2 4" xfId="38827"/>
    <cellStyle name="Outline 3 20" xfId="9335"/>
    <cellStyle name="Outline 3 21" xfId="20652"/>
    <cellStyle name="Outline 3 22" xfId="31597"/>
    <cellStyle name="Outline 3 23" xfId="31472"/>
    <cellStyle name="Outline 3 3" xfId="7021"/>
    <cellStyle name="Outline 3 3 2" xfId="30090"/>
    <cellStyle name="Outline 3 3 3" xfId="33051"/>
    <cellStyle name="Outline 3 3 4" xfId="38269"/>
    <cellStyle name="Outline 3 4" xfId="8837"/>
    <cellStyle name="Outline 3 4 2" xfId="30091"/>
    <cellStyle name="Outline 3 4 3" xfId="33214"/>
    <cellStyle name="Outline 3 4 4" xfId="38432"/>
    <cellStyle name="Outline 3 5" xfId="7225"/>
    <cellStyle name="Outline 3 5 2" xfId="33171"/>
    <cellStyle name="Outline 3 5 3" xfId="38389"/>
    <cellStyle name="Outline 3 6" xfId="10049"/>
    <cellStyle name="Outline 3 7" xfId="10174"/>
    <cellStyle name="Outline 3 8" xfId="9985"/>
    <cellStyle name="Outline 3 9" xfId="7427"/>
    <cellStyle name="Output 2" xfId="1949"/>
    <cellStyle name="Output 2 10" xfId="5339"/>
    <cellStyle name="Output 2 10 10" xfId="8823"/>
    <cellStyle name="Output 2 10 11" xfId="8331"/>
    <cellStyle name="Output 2 10 12" xfId="8593"/>
    <cellStyle name="Output 2 10 13" xfId="20790"/>
    <cellStyle name="Output 2 10 14" xfId="7703"/>
    <cellStyle name="Output 2 10 15" xfId="16020"/>
    <cellStyle name="Output 2 10 16" xfId="23362"/>
    <cellStyle name="Output 2 10 17" xfId="13472"/>
    <cellStyle name="Output 2 10 18" xfId="18241"/>
    <cellStyle name="Output 2 10 19" xfId="6474"/>
    <cellStyle name="Output 2 10 2" xfId="10324"/>
    <cellStyle name="Output 2 10 2 2" xfId="30092"/>
    <cellStyle name="Output 2 10 2 3" xfId="33909"/>
    <cellStyle name="Output 2 10 2 4" xfId="39255"/>
    <cellStyle name="Output 2 10 20" xfId="20347"/>
    <cellStyle name="Output 2 10 21" xfId="26938"/>
    <cellStyle name="Output 2 10 22" xfId="32059"/>
    <cellStyle name="Output 2 10 23" xfId="31332"/>
    <cellStyle name="Output 2 10 3" xfId="11372"/>
    <cellStyle name="Output 2 10 3 2" xfId="30093"/>
    <cellStyle name="Output 2 10 3 3" xfId="34701"/>
    <cellStyle name="Output 2 10 3 4" xfId="40172"/>
    <cellStyle name="Output 2 10 4" xfId="12469"/>
    <cellStyle name="Output 2 10 4 2" xfId="30094"/>
    <cellStyle name="Output 2 10 4 3" xfId="35647"/>
    <cellStyle name="Output 2 10 4 4" xfId="41118"/>
    <cellStyle name="Output 2 10 5" xfId="8820"/>
    <cellStyle name="Output 2 10 5 2" xfId="36637"/>
    <cellStyle name="Output 2 10 5 3" xfId="42108"/>
    <cellStyle name="Output 2 10 6" xfId="14013"/>
    <cellStyle name="Output 2 10 7" xfId="15440"/>
    <cellStyle name="Output 2 10 8" xfId="7332"/>
    <cellStyle name="Output 2 10 9" xfId="17275"/>
    <cellStyle name="Output 2 2" xfId="1950"/>
    <cellStyle name="Output 2 2 2" xfId="2904"/>
    <cellStyle name="Output 2 2 2 2" xfId="5638"/>
    <cellStyle name="Output 2 2 2 2 10" xfId="18448"/>
    <cellStyle name="Output 2 2 2 2 11" xfId="19226"/>
    <cellStyle name="Output 2 2 2 2 12" xfId="19991"/>
    <cellStyle name="Output 2 2 2 2 13" xfId="21023"/>
    <cellStyle name="Output 2 2 2 2 14" xfId="21866"/>
    <cellStyle name="Output 2 2 2 2 15" xfId="22609"/>
    <cellStyle name="Output 2 2 2 2 16" xfId="23573"/>
    <cellStyle name="Output 2 2 2 2 17" xfId="24271"/>
    <cellStyle name="Output 2 2 2 2 18" xfId="24979"/>
    <cellStyle name="Output 2 2 2 2 19" xfId="25615"/>
    <cellStyle name="Output 2 2 2 2 2" xfId="10594"/>
    <cellStyle name="Output 2 2 2 2 2 2" xfId="30095"/>
    <cellStyle name="Output 2 2 2 2 2 3" xfId="34101"/>
    <cellStyle name="Output 2 2 2 2 2 4" xfId="39463"/>
    <cellStyle name="Output 2 2 2 2 20" xfId="26274"/>
    <cellStyle name="Output 2 2 2 2 21" xfId="27109"/>
    <cellStyle name="Output 2 2 2 2 22" xfId="32265"/>
    <cellStyle name="Output 2 2 2 2 23" xfId="37496"/>
    <cellStyle name="Output 2 2 2 2 3" xfId="11633"/>
    <cellStyle name="Output 2 2 2 2 3 2" xfId="30096"/>
    <cellStyle name="Output 2 2 2 2 3 3" xfId="34911"/>
    <cellStyle name="Output 2 2 2 2 3 4" xfId="40382"/>
    <cellStyle name="Output 2 2 2 2 4" xfId="12732"/>
    <cellStyle name="Output 2 2 2 2 4 2" xfId="30097"/>
    <cellStyle name="Output 2 2 2 2 4 3" xfId="35864"/>
    <cellStyle name="Output 2 2 2 2 4 4" xfId="41335"/>
    <cellStyle name="Output 2 2 2 2 5" xfId="7882"/>
    <cellStyle name="Output 2 2 2 2 5 2" xfId="36831"/>
    <cellStyle name="Output 2 2 2 2 5 3" xfId="42302"/>
    <cellStyle name="Output 2 2 2 2 6" xfId="14647"/>
    <cellStyle name="Output 2 2 2 2 7" xfId="15679"/>
    <cellStyle name="Output 2 2 2 2 8" xfId="16468"/>
    <cellStyle name="Output 2 2 2 2 9" xfId="17531"/>
    <cellStyle name="Output 2 2 2 3" xfId="30098"/>
    <cellStyle name="Output 2 2 2 3 2" xfId="30099"/>
    <cellStyle name="Output 2 2 2 3 3" xfId="38580"/>
    <cellStyle name="Output 2 2 3" xfId="2961"/>
    <cellStyle name="Output 2 2 3 2" xfId="5688"/>
    <cellStyle name="Output 2 2 3 2 10" xfId="18489"/>
    <cellStyle name="Output 2 2 3 2 11" xfId="19268"/>
    <cellStyle name="Output 2 2 3 2 12" xfId="20034"/>
    <cellStyle name="Output 2 2 3 2 13" xfId="21064"/>
    <cellStyle name="Output 2 2 3 2 14" xfId="21908"/>
    <cellStyle name="Output 2 2 3 2 15" xfId="22652"/>
    <cellStyle name="Output 2 2 3 2 16" xfId="23612"/>
    <cellStyle name="Output 2 2 3 2 17" xfId="24311"/>
    <cellStyle name="Output 2 2 3 2 18" xfId="25013"/>
    <cellStyle name="Output 2 2 3 2 19" xfId="25654"/>
    <cellStyle name="Output 2 2 3 2 2" xfId="10640"/>
    <cellStyle name="Output 2 2 3 2 2 2" xfId="30100"/>
    <cellStyle name="Output 2 2 3 2 2 3" xfId="34137"/>
    <cellStyle name="Output 2 2 3 2 2 4" xfId="39499"/>
    <cellStyle name="Output 2 2 3 2 20" xfId="26306"/>
    <cellStyle name="Output 2 2 3 2 21" xfId="27141"/>
    <cellStyle name="Output 2 2 3 2 22" xfId="32300"/>
    <cellStyle name="Output 2 2 3 2 23" xfId="37532"/>
    <cellStyle name="Output 2 2 3 2 3" xfId="11679"/>
    <cellStyle name="Output 2 2 3 2 3 2" xfId="30101"/>
    <cellStyle name="Output 2 2 3 2 3 3" xfId="34954"/>
    <cellStyle name="Output 2 2 3 2 3 4" xfId="40425"/>
    <cellStyle name="Output 2 2 3 2 4" xfId="12774"/>
    <cellStyle name="Output 2 2 3 2 4 2" xfId="30102"/>
    <cellStyle name="Output 2 2 3 2 4 3" xfId="35907"/>
    <cellStyle name="Output 2 2 3 2 4 4" xfId="41378"/>
    <cellStyle name="Output 2 2 3 2 5" xfId="14068"/>
    <cellStyle name="Output 2 2 3 2 5 2" xfId="36871"/>
    <cellStyle name="Output 2 2 3 2 5 3" xfId="42342"/>
    <cellStyle name="Output 2 2 3 2 6" xfId="14690"/>
    <cellStyle name="Output 2 2 3 2 7" xfId="15724"/>
    <cellStyle name="Output 2 2 3 2 8" xfId="16513"/>
    <cellStyle name="Output 2 2 3 2 9" xfId="17575"/>
    <cellStyle name="Output 2 2 4" xfId="4634"/>
    <cellStyle name="Output 2 2 4 10" xfId="11198"/>
    <cellStyle name="Output 2 2 4 11" xfId="14376"/>
    <cellStyle name="Output 2 2 4 12" xfId="18183"/>
    <cellStyle name="Output 2 2 4 13" xfId="12506"/>
    <cellStyle name="Output 2 2 4 14" xfId="18894"/>
    <cellStyle name="Output 2 2 4 15" xfId="14102"/>
    <cellStyle name="Output 2 2 4 16" xfId="19107"/>
    <cellStyle name="Output 2 2 4 17" xfId="14386"/>
    <cellStyle name="Output 2 2 4 18" xfId="8077"/>
    <cellStyle name="Output 2 2 4 19" xfId="6437"/>
    <cellStyle name="Output 2 2 4 2" xfId="6245"/>
    <cellStyle name="Output 2 2 4 2 10" xfId="18952"/>
    <cellStyle name="Output 2 2 4 2 11" xfId="19724"/>
    <cellStyle name="Output 2 2 4 2 12" xfId="20548"/>
    <cellStyle name="Output 2 2 4 2 13" xfId="21532"/>
    <cellStyle name="Output 2 2 4 2 14" xfId="22336"/>
    <cellStyle name="Output 2 2 4 2 15" xfId="23155"/>
    <cellStyle name="Output 2 2 4 2 16" xfId="24033"/>
    <cellStyle name="Output 2 2 4 2 17" xfId="24736"/>
    <cellStyle name="Output 2 2 4 2 18" xfId="25399"/>
    <cellStyle name="Output 2 2 4 2 19" xfId="26052"/>
    <cellStyle name="Output 2 2 4 2 2" xfId="11180"/>
    <cellStyle name="Output 2 2 4 2 2 2" xfId="30103"/>
    <cellStyle name="Output 2 2 4 2 2 3" xfId="34524"/>
    <cellStyle name="Output 2 2 4 2 2 4" xfId="39977"/>
    <cellStyle name="Output 2 2 4 2 20" xfId="26777"/>
    <cellStyle name="Output 2 2 4 2 21" xfId="27503"/>
    <cellStyle name="Output 2 2 4 2 22" xfId="32776"/>
    <cellStyle name="Output 2 2 4 2 23" xfId="38003"/>
    <cellStyle name="Output 2 2 4 2 3" xfId="12211"/>
    <cellStyle name="Output 2 2 4 2 3 2" xfId="30104"/>
    <cellStyle name="Output 2 2 4 2 3 3" xfId="35449"/>
    <cellStyle name="Output 2 2 4 2 3 4" xfId="40920"/>
    <cellStyle name="Output 2 2 4 2 4" xfId="13255"/>
    <cellStyle name="Output 2 2 4 2 4 2" xfId="30105"/>
    <cellStyle name="Output 2 2 4 2 4 3" xfId="36437"/>
    <cellStyle name="Output 2 2 4 2 4 4" xfId="41908"/>
    <cellStyle name="Output 2 2 4 2 5" xfId="14267"/>
    <cellStyle name="Output 2 2 4 2 5 2" xfId="37291"/>
    <cellStyle name="Output 2 2 4 2 5 3" xfId="42762"/>
    <cellStyle name="Output 2 2 4 2 6" xfId="15209"/>
    <cellStyle name="Output 2 2 4 2 7" xfId="16200"/>
    <cellStyle name="Output 2 2 4 2 8" xfId="17040"/>
    <cellStyle name="Output 2 2 4 2 9" xfId="18060"/>
    <cellStyle name="Output 2 2 4 20" xfId="9073"/>
    <cellStyle name="Output 2 2 4 21" xfId="16986"/>
    <cellStyle name="Output 2 2 4 22" xfId="9810"/>
    <cellStyle name="Output 2 2 4 23" xfId="31791"/>
    <cellStyle name="Output 2 2 4 24" xfId="31863"/>
    <cellStyle name="Output 2 2 4 3" xfId="9766"/>
    <cellStyle name="Output 2 2 4 3 2" xfId="30106"/>
    <cellStyle name="Output 2 2 4 3 3" xfId="33655"/>
    <cellStyle name="Output 2 2 4 3 4" xfId="39001"/>
    <cellStyle name="Output 2 2 4 4" xfId="6765"/>
    <cellStyle name="Output 2 2 4 4 2" xfId="30107"/>
    <cellStyle name="Output 2 2 4 4 3" xfId="33751"/>
    <cellStyle name="Output 2 2 4 4 4" xfId="39097"/>
    <cellStyle name="Output 2 2 4 5" xfId="10056"/>
    <cellStyle name="Output 2 2 4 5 2" xfId="30108"/>
    <cellStyle name="Output 2 2 4 5 3" xfId="33802"/>
    <cellStyle name="Output 2 2 4 5 4" xfId="39148"/>
    <cellStyle name="Output 2 2 4 6" xfId="9237"/>
    <cellStyle name="Output 2 2 4 6 2" xfId="33281"/>
    <cellStyle name="Output 2 2 4 6 3" xfId="38499"/>
    <cellStyle name="Output 2 2 4 7" xfId="11009"/>
    <cellStyle name="Output 2 2 4 8" xfId="7334"/>
    <cellStyle name="Output 2 2 4 9" xfId="10114"/>
    <cellStyle name="Output 2 2 5" xfId="3905"/>
    <cellStyle name="Output 2 2 5 10" xfId="7791"/>
    <cellStyle name="Output 2 2 5 11" xfId="15295"/>
    <cellStyle name="Output 2 2 5 12" xfId="7640"/>
    <cellStyle name="Output 2 2 5 13" xfId="12375"/>
    <cellStyle name="Output 2 2 5 14" xfId="13670"/>
    <cellStyle name="Output 2 2 5 15" xfId="17709"/>
    <cellStyle name="Output 2 2 5 16" xfId="22087"/>
    <cellStyle name="Output 2 2 5 17" xfId="7633"/>
    <cellStyle name="Output 2 2 5 18" xfId="7595"/>
    <cellStyle name="Output 2 2 5 19" xfId="16421"/>
    <cellStyle name="Output 2 2 5 2" xfId="6097"/>
    <cellStyle name="Output 2 2 5 2 10" xfId="18829"/>
    <cellStyle name="Output 2 2 5 2 11" xfId="19605"/>
    <cellStyle name="Output 2 2 5 2 12" xfId="20421"/>
    <cellStyle name="Output 2 2 5 2 13" xfId="21387"/>
    <cellStyle name="Output 2 2 5 2 14" xfId="22225"/>
    <cellStyle name="Output 2 2 5 2 15" xfId="23035"/>
    <cellStyle name="Output 2 2 5 2 16" xfId="23917"/>
    <cellStyle name="Output 2 2 5 2 17" xfId="24615"/>
    <cellStyle name="Output 2 2 5 2 18" xfId="25296"/>
    <cellStyle name="Output 2 2 5 2 19" xfId="25945"/>
    <cellStyle name="Output 2 2 5 2 2" xfId="11041"/>
    <cellStyle name="Output 2 2 5 2 2 2" xfId="30109"/>
    <cellStyle name="Output 2 2 5 2 2 3" xfId="34417"/>
    <cellStyle name="Output 2 2 5 2 2 4" xfId="39870"/>
    <cellStyle name="Output 2 2 5 2 20" xfId="26672"/>
    <cellStyle name="Output 2 2 5 2 21" xfId="27399"/>
    <cellStyle name="Output 2 2 5 2 22" xfId="32671"/>
    <cellStyle name="Output 2 2 5 2 23" xfId="37901"/>
    <cellStyle name="Output 2 2 5 2 3" xfId="12079"/>
    <cellStyle name="Output 2 2 5 2 3 2" xfId="30110"/>
    <cellStyle name="Output 2 2 5 2 3 3" xfId="35337"/>
    <cellStyle name="Output 2 2 5 2 3 4" xfId="40808"/>
    <cellStyle name="Output 2 2 5 2 4" xfId="13127"/>
    <cellStyle name="Output 2 2 5 2 4 2" xfId="30111"/>
    <cellStyle name="Output 2 2 5 2 4 3" xfId="36295"/>
    <cellStyle name="Output 2 2 5 2 4 4" xfId="41766"/>
    <cellStyle name="Output 2 2 5 2 5" xfId="14135"/>
    <cellStyle name="Output 2 2 5 2 5 2" xfId="37147"/>
    <cellStyle name="Output 2 2 5 2 5 3" xfId="42618"/>
    <cellStyle name="Output 2 2 5 2 6" xfId="15083"/>
    <cellStyle name="Output 2 2 5 2 7" xfId="16074"/>
    <cellStyle name="Output 2 2 5 2 8" xfId="16913"/>
    <cellStyle name="Output 2 2 5 2 9" xfId="17915"/>
    <cellStyle name="Output 2 2 5 20" xfId="8047"/>
    <cellStyle name="Output 2 2 5 21" xfId="8303"/>
    <cellStyle name="Output 2 2 5 22" xfId="24866"/>
    <cellStyle name="Output 2 2 5 23" xfId="31595"/>
    <cellStyle name="Output 2 2 5 24" xfId="31474"/>
    <cellStyle name="Output 2 2 5 3" xfId="9244"/>
    <cellStyle name="Output 2 2 5 3 2" xfId="30112"/>
    <cellStyle name="Output 2 2 5 3 3" xfId="33479"/>
    <cellStyle name="Output 2 2 5 3 4" xfId="38825"/>
    <cellStyle name="Output 2 2 5 4" xfId="7023"/>
    <cellStyle name="Output 2 2 5 4 2" xfId="30113"/>
    <cellStyle name="Output 2 2 5 4 3" xfId="33053"/>
    <cellStyle name="Output 2 2 5 4 4" xfId="38271"/>
    <cellStyle name="Output 2 2 5 5" xfId="8183"/>
    <cellStyle name="Output 2 2 5 5 2" xfId="30114"/>
    <cellStyle name="Output 2 2 5 5 3" xfId="33212"/>
    <cellStyle name="Output 2 2 5 5 4" xfId="38430"/>
    <cellStyle name="Output 2 2 5 6" xfId="10072"/>
    <cellStyle name="Output 2 2 5 6 2" xfId="34721"/>
    <cellStyle name="Output 2 2 5 6 3" xfId="40192"/>
    <cellStyle name="Output 2 2 5 7" xfId="8552"/>
    <cellStyle name="Output 2 2 5 8" xfId="8500"/>
    <cellStyle name="Output 2 2 5 9" xfId="11397"/>
    <cellStyle name="Output 2 2 6" xfId="5340"/>
    <cellStyle name="Output 2 2 6 10" xfId="7618"/>
    <cellStyle name="Output 2 2 6 11" xfId="12141"/>
    <cellStyle name="Output 2 2 6 12" xfId="19760"/>
    <cellStyle name="Output 2 2 6 13" xfId="20791"/>
    <cellStyle name="Output 2 2 6 14" xfId="15148"/>
    <cellStyle name="Output 2 2 6 15" xfId="20693"/>
    <cellStyle name="Output 2 2 6 16" xfId="23363"/>
    <cellStyle name="Output 2 2 6 17" xfId="7500"/>
    <cellStyle name="Output 2 2 6 18" xfId="21172"/>
    <cellStyle name="Output 2 2 6 19" xfId="20546"/>
    <cellStyle name="Output 2 2 6 2" xfId="10325"/>
    <cellStyle name="Output 2 2 6 2 2" xfId="30115"/>
    <cellStyle name="Output 2 2 6 2 3" xfId="33910"/>
    <cellStyle name="Output 2 2 6 2 4" xfId="39256"/>
    <cellStyle name="Output 2 2 6 20" xfId="13953"/>
    <cellStyle name="Output 2 2 6 21" xfId="26939"/>
    <cellStyle name="Output 2 2 6 22" xfId="32060"/>
    <cellStyle name="Output 2 2 6 23" xfId="31331"/>
    <cellStyle name="Output 2 2 6 3" xfId="11373"/>
    <cellStyle name="Output 2 2 6 3 2" xfId="30116"/>
    <cellStyle name="Output 2 2 6 3 3" xfId="34702"/>
    <cellStyle name="Output 2 2 6 3 4" xfId="40173"/>
    <cellStyle name="Output 2 2 6 4" xfId="12470"/>
    <cellStyle name="Output 2 2 6 4 2" xfId="30117"/>
    <cellStyle name="Output 2 2 6 4 3" xfId="35648"/>
    <cellStyle name="Output 2 2 6 4 4" xfId="41119"/>
    <cellStyle name="Output 2 2 6 5" xfId="10379"/>
    <cellStyle name="Output 2 2 6 5 2" xfId="36638"/>
    <cellStyle name="Output 2 2 6 5 3" xfId="42109"/>
    <cellStyle name="Output 2 2 6 6" xfId="13909"/>
    <cellStyle name="Output 2 2 6 7" xfId="15441"/>
    <cellStyle name="Output 2 2 6 8" xfId="8118"/>
    <cellStyle name="Output 2 2 6 9" xfId="17276"/>
    <cellStyle name="Output 2 3" xfId="1951"/>
    <cellStyle name="Output 2 3 2" xfId="2905"/>
    <cellStyle name="Output 2 3 2 2" xfId="5639"/>
    <cellStyle name="Output 2 3 2 2 10" xfId="18449"/>
    <cellStyle name="Output 2 3 2 2 11" xfId="19227"/>
    <cellStyle name="Output 2 3 2 2 12" xfId="19992"/>
    <cellStyle name="Output 2 3 2 2 13" xfId="21024"/>
    <cellStyle name="Output 2 3 2 2 14" xfId="21867"/>
    <cellStyle name="Output 2 3 2 2 15" xfId="22610"/>
    <cellStyle name="Output 2 3 2 2 16" xfId="23574"/>
    <cellStyle name="Output 2 3 2 2 17" xfId="24272"/>
    <cellStyle name="Output 2 3 2 2 18" xfId="24980"/>
    <cellStyle name="Output 2 3 2 2 19" xfId="25616"/>
    <cellStyle name="Output 2 3 2 2 2" xfId="10595"/>
    <cellStyle name="Output 2 3 2 2 2 2" xfId="30118"/>
    <cellStyle name="Output 2 3 2 2 2 3" xfId="34102"/>
    <cellStyle name="Output 2 3 2 2 2 4" xfId="39464"/>
    <cellStyle name="Output 2 3 2 2 20" xfId="26275"/>
    <cellStyle name="Output 2 3 2 2 21" xfId="27110"/>
    <cellStyle name="Output 2 3 2 2 22" xfId="32266"/>
    <cellStyle name="Output 2 3 2 2 23" xfId="37497"/>
    <cellStyle name="Output 2 3 2 2 3" xfId="11634"/>
    <cellStyle name="Output 2 3 2 2 3 2" xfId="30119"/>
    <cellStyle name="Output 2 3 2 2 3 3" xfId="34912"/>
    <cellStyle name="Output 2 3 2 2 3 4" xfId="40383"/>
    <cellStyle name="Output 2 3 2 2 4" xfId="12733"/>
    <cellStyle name="Output 2 3 2 2 4 2" xfId="30120"/>
    <cellStyle name="Output 2 3 2 2 4 3" xfId="35865"/>
    <cellStyle name="Output 2 3 2 2 4 4" xfId="41336"/>
    <cellStyle name="Output 2 3 2 2 5" xfId="10139"/>
    <cellStyle name="Output 2 3 2 2 5 2" xfId="36832"/>
    <cellStyle name="Output 2 3 2 2 5 3" xfId="42303"/>
    <cellStyle name="Output 2 3 2 2 6" xfId="14648"/>
    <cellStyle name="Output 2 3 2 2 7" xfId="15680"/>
    <cellStyle name="Output 2 3 2 2 8" xfId="16469"/>
    <cellStyle name="Output 2 3 2 2 9" xfId="17532"/>
    <cellStyle name="Output 2 3 2 3" xfId="30121"/>
    <cellStyle name="Output 2 3 2 3 2" xfId="30122"/>
    <cellStyle name="Output 2 3 2 3 3" xfId="38581"/>
    <cellStyle name="Output 2 3 3" xfId="2960"/>
    <cellStyle name="Output 2 3 3 2" xfId="5687"/>
    <cellStyle name="Output 2 3 3 2 10" xfId="18488"/>
    <cellStyle name="Output 2 3 3 2 11" xfId="19267"/>
    <cellStyle name="Output 2 3 3 2 12" xfId="20033"/>
    <cellStyle name="Output 2 3 3 2 13" xfId="21063"/>
    <cellStyle name="Output 2 3 3 2 14" xfId="21907"/>
    <cellStyle name="Output 2 3 3 2 15" xfId="22651"/>
    <cellStyle name="Output 2 3 3 2 16" xfId="23611"/>
    <cellStyle name="Output 2 3 3 2 17" xfId="24310"/>
    <cellStyle name="Output 2 3 3 2 18" xfId="25012"/>
    <cellStyle name="Output 2 3 3 2 19" xfId="25653"/>
    <cellStyle name="Output 2 3 3 2 2" xfId="10639"/>
    <cellStyle name="Output 2 3 3 2 2 2" xfId="30123"/>
    <cellStyle name="Output 2 3 3 2 2 3" xfId="34136"/>
    <cellStyle name="Output 2 3 3 2 2 4" xfId="39498"/>
    <cellStyle name="Output 2 3 3 2 20" xfId="26305"/>
    <cellStyle name="Output 2 3 3 2 21" xfId="27140"/>
    <cellStyle name="Output 2 3 3 2 22" xfId="32299"/>
    <cellStyle name="Output 2 3 3 2 23" xfId="37531"/>
    <cellStyle name="Output 2 3 3 2 3" xfId="11678"/>
    <cellStyle name="Output 2 3 3 2 3 2" xfId="30124"/>
    <cellStyle name="Output 2 3 3 2 3 3" xfId="34953"/>
    <cellStyle name="Output 2 3 3 2 3 4" xfId="40424"/>
    <cellStyle name="Output 2 3 3 2 4" xfId="12773"/>
    <cellStyle name="Output 2 3 3 2 4 2" xfId="30125"/>
    <cellStyle name="Output 2 3 3 2 4 3" xfId="35906"/>
    <cellStyle name="Output 2 3 3 2 4 4" xfId="41377"/>
    <cellStyle name="Output 2 3 3 2 5" xfId="8620"/>
    <cellStyle name="Output 2 3 3 2 5 2" xfId="36870"/>
    <cellStyle name="Output 2 3 3 2 5 3" xfId="42341"/>
    <cellStyle name="Output 2 3 3 2 6" xfId="14689"/>
    <cellStyle name="Output 2 3 3 2 7" xfId="15723"/>
    <cellStyle name="Output 2 3 3 2 8" xfId="16512"/>
    <cellStyle name="Output 2 3 3 2 9" xfId="17574"/>
    <cellStyle name="Output 2 3 4" xfId="4635"/>
    <cellStyle name="Output 2 3 4 10" xfId="12159"/>
    <cellStyle name="Output 2 3 4 11" xfId="9034"/>
    <cellStyle name="Output 2 3 4 12" xfId="8114"/>
    <cellStyle name="Output 2 3 4 13" xfId="9805"/>
    <cellStyle name="Output 2 3 4 14" xfId="9297"/>
    <cellStyle name="Output 2 3 4 15" xfId="19021"/>
    <cellStyle name="Output 2 3 4 16" xfId="13293"/>
    <cellStyle name="Output 2 3 4 17" xfId="7415"/>
    <cellStyle name="Output 2 3 4 18" xfId="22409"/>
    <cellStyle name="Output 2 3 4 19" xfId="23589"/>
    <cellStyle name="Output 2 3 4 2" xfId="6246"/>
    <cellStyle name="Output 2 3 4 2 10" xfId="18953"/>
    <cellStyle name="Output 2 3 4 2 11" xfId="19725"/>
    <cellStyle name="Output 2 3 4 2 12" xfId="20549"/>
    <cellStyle name="Output 2 3 4 2 13" xfId="21533"/>
    <cellStyle name="Output 2 3 4 2 14" xfId="22337"/>
    <cellStyle name="Output 2 3 4 2 15" xfId="23156"/>
    <cellStyle name="Output 2 3 4 2 16" xfId="24034"/>
    <cellStyle name="Output 2 3 4 2 17" xfId="24737"/>
    <cellStyle name="Output 2 3 4 2 18" xfId="25400"/>
    <cellStyle name="Output 2 3 4 2 19" xfId="26053"/>
    <cellStyle name="Output 2 3 4 2 2" xfId="11181"/>
    <cellStyle name="Output 2 3 4 2 2 2" xfId="30126"/>
    <cellStyle name="Output 2 3 4 2 2 3" xfId="34525"/>
    <cellStyle name="Output 2 3 4 2 2 4" xfId="39978"/>
    <cellStyle name="Output 2 3 4 2 20" xfId="26778"/>
    <cellStyle name="Output 2 3 4 2 21" xfId="27504"/>
    <cellStyle name="Output 2 3 4 2 22" xfId="32777"/>
    <cellStyle name="Output 2 3 4 2 23" xfId="38004"/>
    <cellStyle name="Output 2 3 4 2 3" xfId="12212"/>
    <cellStyle name="Output 2 3 4 2 3 2" xfId="30127"/>
    <cellStyle name="Output 2 3 4 2 3 3" xfId="35450"/>
    <cellStyle name="Output 2 3 4 2 3 4" xfId="40921"/>
    <cellStyle name="Output 2 3 4 2 4" xfId="13256"/>
    <cellStyle name="Output 2 3 4 2 4 2" xfId="30128"/>
    <cellStyle name="Output 2 3 4 2 4 3" xfId="36438"/>
    <cellStyle name="Output 2 3 4 2 4 4" xfId="41909"/>
    <cellStyle name="Output 2 3 4 2 5" xfId="14268"/>
    <cellStyle name="Output 2 3 4 2 5 2" xfId="37292"/>
    <cellStyle name="Output 2 3 4 2 5 3" xfId="42763"/>
    <cellStyle name="Output 2 3 4 2 6" xfId="15210"/>
    <cellStyle name="Output 2 3 4 2 7" xfId="16201"/>
    <cellStyle name="Output 2 3 4 2 8" xfId="17041"/>
    <cellStyle name="Output 2 3 4 2 9" xfId="18061"/>
    <cellStyle name="Output 2 3 4 20" xfId="20815"/>
    <cellStyle name="Output 2 3 4 21" xfId="26116"/>
    <cellStyle name="Output 2 3 4 22" xfId="7970"/>
    <cellStyle name="Output 2 3 4 23" xfId="31792"/>
    <cellStyle name="Output 2 3 4 24" xfId="31389"/>
    <cellStyle name="Output 2 3 4 3" xfId="9767"/>
    <cellStyle name="Output 2 3 4 3 2" xfId="30129"/>
    <cellStyle name="Output 2 3 4 3 3" xfId="33656"/>
    <cellStyle name="Output 2 3 4 3 4" xfId="39002"/>
    <cellStyle name="Output 2 3 4 4" xfId="9962"/>
    <cellStyle name="Output 2 3 4 4 2" xfId="30130"/>
    <cellStyle name="Output 2 3 4 4 3" xfId="32963"/>
    <cellStyle name="Output 2 3 4 4 4" xfId="38181"/>
    <cellStyle name="Output 2 3 4 5" xfId="6473"/>
    <cellStyle name="Output 2 3 4 5 2" xfId="30131"/>
    <cellStyle name="Output 2 3 4 5 3" xfId="33258"/>
    <cellStyle name="Output 2 3 4 5 4" xfId="38476"/>
    <cellStyle name="Output 2 3 4 6" xfId="10456"/>
    <cellStyle name="Output 2 3 4 6 2" xfId="33298"/>
    <cellStyle name="Output 2 3 4 6 3" xfId="38516"/>
    <cellStyle name="Output 2 3 4 7" xfId="9662"/>
    <cellStyle name="Output 2 3 4 8" xfId="13999"/>
    <cellStyle name="Output 2 3 4 9" xfId="8978"/>
    <cellStyle name="Output 2 3 5" xfId="3904"/>
    <cellStyle name="Output 2 3 5 10" xfId="15304"/>
    <cellStyle name="Output 2 3 5 11" xfId="10238"/>
    <cellStyle name="Output 2 3 5 12" xfId="16294"/>
    <cellStyle name="Output 2 3 5 13" xfId="7199"/>
    <cellStyle name="Output 2 3 5 14" xfId="9038"/>
    <cellStyle name="Output 2 3 5 15" xfId="16143"/>
    <cellStyle name="Output 2 3 5 16" xfId="13494"/>
    <cellStyle name="Output 2 3 5 17" xfId="8147"/>
    <cellStyle name="Output 2 3 5 18" xfId="20845"/>
    <cellStyle name="Output 2 3 5 19" xfId="17281"/>
    <cellStyle name="Output 2 3 5 2" xfId="6096"/>
    <cellStyle name="Output 2 3 5 2 10" xfId="18828"/>
    <cellStyle name="Output 2 3 5 2 11" xfId="19604"/>
    <cellStyle name="Output 2 3 5 2 12" xfId="20420"/>
    <cellStyle name="Output 2 3 5 2 13" xfId="21386"/>
    <cellStyle name="Output 2 3 5 2 14" xfId="22224"/>
    <cellStyle name="Output 2 3 5 2 15" xfId="23034"/>
    <cellStyle name="Output 2 3 5 2 16" xfId="23916"/>
    <cellStyle name="Output 2 3 5 2 17" xfId="24614"/>
    <cellStyle name="Output 2 3 5 2 18" xfId="25295"/>
    <cellStyle name="Output 2 3 5 2 19" xfId="25944"/>
    <cellStyle name="Output 2 3 5 2 2" xfId="11040"/>
    <cellStyle name="Output 2 3 5 2 2 2" xfId="30132"/>
    <cellStyle name="Output 2 3 5 2 2 3" xfId="34416"/>
    <cellStyle name="Output 2 3 5 2 2 4" xfId="39869"/>
    <cellStyle name="Output 2 3 5 2 20" xfId="26671"/>
    <cellStyle name="Output 2 3 5 2 21" xfId="27398"/>
    <cellStyle name="Output 2 3 5 2 22" xfId="32670"/>
    <cellStyle name="Output 2 3 5 2 23" xfId="37900"/>
    <cellStyle name="Output 2 3 5 2 3" xfId="12078"/>
    <cellStyle name="Output 2 3 5 2 3 2" xfId="30133"/>
    <cellStyle name="Output 2 3 5 2 3 3" xfId="35336"/>
    <cellStyle name="Output 2 3 5 2 3 4" xfId="40807"/>
    <cellStyle name="Output 2 3 5 2 4" xfId="13126"/>
    <cellStyle name="Output 2 3 5 2 4 2" xfId="30134"/>
    <cellStyle name="Output 2 3 5 2 4 3" xfId="36294"/>
    <cellStyle name="Output 2 3 5 2 4 4" xfId="41765"/>
    <cellStyle name="Output 2 3 5 2 5" xfId="14134"/>
    <cellStyle name="Output 2 3 5 2 5 2" xfId="37146"/>
    <cellStyle name="Output 2 3 5 2 5 3" xfId="42617"/>
    <cellStyle name="Output 2 3 5 2 6" xfId="15082"/>
    <cellStyle name="Output 2 3 5 2 7" xfId="16073"/>
    <cellStyle name="Output 2 3 5 2 8" xfId="16912"/>
    <cellStyle name="Output 2 3 5 2 9" xfId="17914"/>
    <cellStyle name="Output 2 3 5 20" xfId="9863"/>
    <cellStyle name="Output 2 3 5 21" xfId="20832"/>
    <cellStyle name="Output 2 3 5 22" xfId="22367"/>
    <cellStyle name="Output 2 3 5 23" xfId="31594"/>
    <cellStyle name="Output 2 3 5 24" xfId="31475"/>
    <cellStyle name="Output 2 3 5 3" xfId="9243"/>
    <cellStyle name="Output 2 3 5 3 2" xfId="30135"/>
    <cellStyle name="Output 2 3 5 3 3" xfId="33478"/>
    <cellStyle name="Output 2 3 5 3 4" xfId="38824"/>
    <cellStyle name="Output 2 3 5 4" xfId="7024"/>
    <cellStyle name="Output 2 3 5 4 2" xfId="30136"/>
    <cellStyle name="Output 2 3 5 4 3" xfId="33054"/>
    <cellStyle name="Output 2 3 5 4 4" xfId="38272"/>
    <cellStyle name="Output 2 3 5 5" xfId="8182"/>
    <cellStyle name="Output 2 3 5 5 2" xfId="30137"/>
    <cellStyle name="Output 2 3 5 5 3" xfId="33211"/>
    <cellStyle name="Output 2 3 5 5 4" xfId="38429"/>
    <cellStyle name="Output 2 3 5 6" xfId="7557"/>
    <cellStyle name="Output 2 3 5 6 2" xfId="33086"/>
    <cellStyle name="Output 2 3 5 6 3" xfId="38304"/>
    <cellStyle name="Output 2 3 5 7" xfId="9396"/>
    <cellStyle name="Output 2 3 5 8" xfId="7864"/>
    <cellStyle name="Output 2 3 5 9" xfId="12205"/>
    <cellStyle name="Output 2 3 6" xfId="5341"/>
    <cellStyle name="Output 2 3 6 10" xfId="9724"/>
    <cellStyle name="Output 2 3 6 11" xfId="9817"/>
    <cellStyle name="Output 2 3 6 12" xfId="19052"/>
    <cellStyle name="Output 2 3 6 13" xfId="20792"/>
    <cellStyle name="Output 2 3 6 14" xfId="7799"/>
    <cellStyle name="Output 2 3 6 15" xfId="8157"/>
    <cellStyle name="Output 2 3 6 16" xfId="23364"/>
    <cellStyle name="Output 2 3 6 17" xfId="19787"/>
    <cellStyle name="Output 2 3 6 18" xfId="15364"/>
    <cellStyle name="Output 2 3 6 19" xfId="6962"/>
    <cellStyle name="Output 2 3 6 2" xfId="10326"/>
    <cellStyle name="Output 2 3 6 2 2" xfId="30138"/>
    <cellStyle name="Output 2 3 6 2 3" xfId="33911"/>
    <cellStyle name="Output 2 3 6 2 4" xfId="39257"/>
    <cellStyle name="Output 2 3 6 20" xfId="25330"/>
    <cellStyle name="Output 2 3 6 21" xfId="26940"/>
    <cellStyle name="Output 2 3 6 22" xfId="32061"/>
    <cellStyle name="Output 2 3 6 23" xfId="31919"/>
    <cellStyle name="Output 2 3 6 3" xfId="11374"/>
    <cellStyle name="Output 2 3 6 3 2" xfId="30139"/>
    <cellStyle name="Output 2 3 6 3 3" xfId="34703"/>
    <cellStyle name="Output 2 3 6 3 4" xfId="40174"/>
    <cellStyle name="Output 2 3 6 4" xfId="12471"/>
    <cellStyle name="Output 2 3 6 4 2" xfId="30140"/>
    <cellStyle name="Output 2 3 6 4 3" xfId="35649"/>
    <cellStyle name="Output 2 3 6 4 4" xfId="41120"/>
    <cellStyle name="Output 2 3 6 5" xfId="9118"/>
    <cellStyle name="Output 2 3 6 5 2" xfId="36639"/>
    <cellStyle name="Output 2 3 6 5 3" xfId="42110"/>
    <cellStyle name="Output 2 3 6 6" xfId="12532"/>
    <cellStyle name="Output 2 3 6 7" xfId="15442"/>
    <cellStyle name="Output 2 3 6 8" xfId="7005"/>
    <cellStyle name="Output 2 3 6 9" xfId="17277"/>
    <cellStyle name="Output 2 4" xfId="1952"/>
    <cellStyle name="Output 2 4 2" xfId="2906"/>
    <cellStyle name="Output 2 4 2 2" xfId="5640"/>
    <cellStyle name="Output 2 4 2 2 10" xfId="18450"/>
    <cellStyle name="Output 2 4 2 2 11" xfId="19228"/>
    <cellStyle name="Output 2 4 2 2 12" xfId="19993"/>
    <cellStyle name="Output 2 4 2 2 13" xfId="21025"/>
    <cellStyle name="Output 2 4 2 2 14" xfId="21868"/>
    <cellStyle name="Output 2 4 2 2 15" xfId="22611"/>
    <cellStyle name="Output 2 4 2 2 16" xfId="23575"/>
    <cellStyle name="Output 2 4 2 2 17" xfId="24273"/>
    <cellStyle name="Output 2 4 2 2 18" xfId="24981"/>
    <cellStyle name="Output 2 4 2 2 19" xfId="25617"/>
    <cellStyle name="Output 2 4 2 2 2" xfId="10596"/>
    <cellStyle name="Output 2 4 2 2 2 2" xfId="30141"/>
    <cellStyle name="Output 2 4 2 2 2 3" xfId="34103"/>
    <cellStyle name="Output 2 4 2 2 2 4" xfId="39465"/>
    <cellStyle name="Output 2 4 2 2 20" xfId="26276"/>
    <cellStyle name="Output 2 4 2 2 21" xfId="27111"/>
    <cellStyle name="Output 2 4 2 2 22" xfId="32267"/>
    <cellStyle name="Output 2 4 2 2 23" xfId="37498"/>
    <cellStyle name="Output 2 4 2 2 3" xfId="11635"/>
    <cellStyle name="Output 2 4 2 2 3 2" xfId="30142"/>
    <cellStyle name="Output 2 4 2 2 3 3" xfId="34913"/>
    <cellStyle name="Output 2 4 2 2 3 4" xfId="40384"/>
    <cellStyle name="Output 2 4 2 2 4" xfId="12734"/>
    <cellStyle name="Output 2 4 2 2 4 2" xfId="30143"/>
    <cellStyle name="Output 2 4 2 2 4 3" xfId="35866"/>
    <cellStyle name="Output 2 4 2 2 4 4" xfId="41337"/>
    <cellStyle name="Output 2 4 2 2 5" xfId="14075"/>
    <cellStyle name="Output 2 4 2 2 5 2" xfId="36833"/>
    <cellStyle name="Output 2 4 2 2 5 3" xfId="42304"/>
    <cellStyle name="Output 2 4 2 2 6" xfId="14649"/>
    <cellStyle name="Output 2 4 2 2 7" xfId="15681"/>
    <cellStyle name="Output 2 4 2 2 8" xfId="16470"/>
    <cellStyle name="Output 2 4 2 2 9" xfId="17533"/>
    <cellStyle name="Output 2 4 2 3" xfId="30144"/>
    <cellStyle name="Output 2 4 2 3 2" xfId="30145"/>
    <cellStyle name="Output 2 4 2 3 3" xfId="38582"/>
    <cellStyle name="Output 2 4 3" xfId="2959"/>
    <cellStyle name="Output 2 4 3 2" xfId="5686"/>
    <cellStyle name="Output 2 4 3 2 10" xfId="18487"/>
    <cellStyle name="Output 2 4 3 2 11" xfId="19266"/>
    <cellStyle name="Output 2 4 3 2 12" xfId="20032"/>
    <cellStyle name="Output 2 4 3 2 13" xfId="21062"/>
    <cellStyle name="Output 2 4 3 2 14" xfId="21906"/>
    <cellStyle name="Output 2 4 3 2 15" xfId="22650"/>
    <cellStyle name="Output 2 4 3 2 16" xfId="23610"/>
    <cellStyle name="Output 2 4 3 2 17" xfId="24309"/>
    <cellStyle name="Output 2 4 3 2 18" xfId="25011"/>
    <cellStyle name="Output 2 4 3 2 19" xfId="25652"/>
    <cellStyle name="Output 2 4 3 2 2" xfId="10638"/>
    <cellStyle name="Output 2 4 3 2 2 2" xfId="30146"/>
    <cellStyle name="Output 2 4 3 2 2 3" xfId="34135"/>
    <cellStyle name="Output 2 4 3 2 2 4" xfId="39497"/>
    <cellStyle name="Output 2 4 3 2 20" xfId="26304"/>
    <cellStyle name="Output 2 4 3 2 21" xfId="27139"/>
    <cellStyle name="Output 2 4 3 2 22" xfId="32298"/>
    <cellStyle name="Output 2 4 3 2 23" xfId="37530"/>
    <cellStyle name="Output 2 4 3 2 3" xfId="11677"/>
    <cellStyle name="Output 2 4 3 2 3 2" xfId="30147"/>
    <cellStyle name="Output 2 4 3 2 3 3" xfId="34952"/>
    <cellStyle name="Output 2 4 3 2 3 4" xfId="40423"/>
    <cellStyle name="Output 2 4 3 2 4" xfId="12772"/>
    <cellStyle name="Output 2 4 3 2 4 2" xfId="30148"/>
    <cellStyle name="Output 2 4 3 2 4 3" xfId="35905"/>
    <cellStyle name="Output 2 4 3 2 4 4" xfId="41376"/>
    <cellStyle name="Output 2 4 3 2 5" xfId="12516"/>
    <cellStyle name="Output 2 4 3 2 5 2" xfId="36869"/>
    <cellStyle name="Output 2 4 3 2 5 3" xfId="42340"/>
    <cellStyle name="Output 2 4 3 2 6" xfId="14688"/>
    <cellStyle name="Output 2 4 3 2 7" xfId="15722"/>
    <cellStyle name="Output 2 4 3 2 8" xfId="16511"/>
    <cellStyle name="Output 2 4 3 2 9" xfId="17573"/>
    <cellStyle name="Output 2 4 4" xfId="4636"/>
    <cellStyle name="Output 2 4 4 10" xfId="7389"/>
    <cellStyle name="Output 2 4 4 11" xfId="9900"/>
    <cellStyle name="Output 2 4 4 12" xfId="12524"/>
    <cellStyle name="Output 2 4 4 13" xfId="6900"/>
    <cellStyle name="Output 2 4 4 14" xfId="20659"/>
    <cellStyle name="Output 2 4 4 15" xfId="18620"/>
    <cellStyle name="Output 2 4 4 16" xfId="18815"/>
    <cellStyle name="Output 2 4 4 17" xfId="7229"/>
    <cellStyle name="Output 2 4 4 18" xfId="23394"/>
    <cellStyle name="Output 2 4 4 19" xfId="21257"/>
    <cellStyle name="Output 2 4 4 2" xfId="6247"/>
    <cellStyle name="Output 2 4 4 2 10" xfId="18954"/>
    <cellStyle name="Output 2 4 4 2 11" xfId="19726"/>
    <cellStyle name="Output 2 4 4 2 12" xfId="20550"/>
    <cellStyle name="Output 2 4 4 2 13" xfId="21534"/>
    <cellStyle name="Output 2 4 4 2 14" xfId="22338"/>
    <cellStyle name="Output 2 4 4 2 15" xfId="23157"/>
    <cellStyle name="Output 2 4 4 2 16" xfId="24035"/>
    <cellStyle name="Output 2 4 4 2 17" xfId="24738"/>
    <cellStyle name="Output 2 4 4 2 18" xfId="25401"/>
    <cellStyle name="Output 2 4 4 2 19" xfId="26054"/>
    <cellStyle name="Output 2 4 4 2 2" xfId="11182"/>
    <cellStyle name="Output 2 4 4 2 2 2" xfId="30149"/>
    <cellStyle name="Output 2 4 4 2 2 3" xfId="34526"/>
    <cellStyle name="Output 2 4 4 2 2 4" xfId="39979"/>
    <cellStyle name="Output 2 4 4 2 20" xfId="26779"/>
    <cellStyle name="Output 2 4 4 2 21" xfId="27505"/>
    <cellStyle name="Output 2 4 4 2 22" xfId="32778"/>
    <cellStyle name="Output 2 4 4 2 23" xfId="38005"/>
    <cellStyle name="Output 2 4 4 2 3" xfId="12213"/>
    <cellStyle name="Output 2 4 4 2 3 2" xfId="30150"/>
    <cellStyle name="Output 2 4 4 2 3 3" xfId="35451"/>
    <cellStyle name="Output 2 4 4 2 3 4" xfId="40922"/>
    <cellStyle name="Output 2 4 4 2 4" xfId="13257"/>
    <cellStyle name="Output 2 4 4 2 4 2" xfId="30151"/>
    <cellStyle name="Output 2 4 4 2 4 3" xfId="36439"/>
    <cellStyle name="Output 2 4 4 2 4 4" xfId="41910"/>
    <cellStyle name="Output 2 4 4 2 5" xfId="14269"/>
    <cellStyle name="Output 2 4 4 2 5 2" xfId="37293"/>
    <cellStyle name="Output 2 4 4 2 5 3" xfId="42764"/>
    <cellStyle name="Output 2 4 4 2 6" xfId="15211"/>
    <cellStyle name="Output 2 4 4 2 7" xfId="16202"/>
    <cellStyle name="Output 2 4 4 2 8" xfId="17042"/>
    <cellStyle name="Output 2 4 4 2 9" xfId="18062"/>
    <cellStyle name="Output 2 4 4 20" xfId="8650"/>
    <cellStyle name="Output 2 4 4 21" xfId="15392"/>
    <cellStyle name="Output 2 4 4 22" xfId="23096"/>
    <cellStyle name="Output 2 4 4 23" xfId="31793"/>
    <cellStyle name="Output 2 4 4 24" xfId="31864"/>
    <cellStyle name="Output 2 4 4 3" xfId="9768"/>
    <cellStyle name="Output 2 4 4 3 2" xfId="30152"/>
    <cellStyle name="Output 2 4 4 3 3" xfId="33657"/>
    <cellStyle name="Output 2 4 4 3 4" xfId="39003"/>
    <cellStyle name="Output 2 4 4 4" xfId="6764"/>
    <cellStyle name="Output 2 4 4 4 2" xfId="30153"/>
    <cellStyle name="Output 2 4 4 4 3" xfId="33755"/>
    <cellStyle name="Output 2 4 4 4 4" xfId="39101"/>
    <cellStyle name="Output 2 4 4 5" xfId="8943"/>
    <cellStyle name="Output 2 4 4 5 2" xfId="30154"/>
    <cellStyle name="Output 2 4 4 5 3" xfId="32933"/>
    <cellStyle name="Output 2 4 4 5 4" xfId="38151"/>
    <cellStyle name="Output 2 4 4 6" xfId="13324"/>
    <cellStyle name="Output 2 4 4 6 2" xfId="33562"/>
    <cellStyle name="Output 2 4 4 6 3" xfId="38908"/>
    <cellStyle name="Output 2 4 4 7" xfId="13136"/>
    <cellStyle name="Output 2 4 4 8" xfId="6440"/>
    <cellStyle name="Output 2 4 4 9" xfId="9376"/>
    <cellStyle name="Output 2 4 5" xfId="3903"/>
    <cellStyle name="Output 2 4 5 10" xfId="15459"/>
    <cellStyle name="Output 2 4 5 11" xfId="7444"/>
    <cellStyle name="Output 2 4 5 12" xfId="8873"/>
    <cellStyle name="Output 2 4 5 13" xfId="9820"/>
    <cellStyle name="Output 2 4 5 14" xfId="13839"/>
    <cellStyle name="Output 2 4 5 15" xfId="11102"/>
    <cellStyle name="Output 2 4 5 16" xfId="21896"/>
    <cellStyle name="Output 2 4 5 17" xfId="6568"/>
    <cellStyle name="Output 2 4 5 18" xfId="21193"/>
    <cellStyle name="Output 2 4 5 19" xfId="22011"/>
    <cellStyle name="Output 2 4 5 2" xfId="6095"/>
    <cellStyle name="Output 2 4 5 2 10" xfId="18827"/>
    <cellStyle name="Output 2 4 5 2 11" xfId="19603"/>
    <cellStyle name="Output 2 4 5 2 12" xfId="20419"/>
    <cellStyle name="Output 2 4 5 2 13" xfId="21385"/>
    <cellStyle name="Output 2 4 5 2 14" xfId="22223"/>
    <cellStyle name="Output 2 4 5 2 15" xfId="23033"/>
    <cellStyle name="Output 2 4 5 2 16" xfId="23915"/>
    <cellStyle name="Output 2 4 5 2 17" xfId="24613"/>
    <cellStyle name="Output 2 4 5 2 18" xfId="25294"/>
    <cellStyle name="Output 2 4 5 2 19" xfId="25943"/>
    <cellStyle name="Output 2 4 5 2 2" xfId="11039"/>
    <cellStyle name="Output 2 4 5 2 2 2" xfId="30155"/>
    <cellStyle name="Output 2 4 5 2 2 3" xfId="34415"/>
    <cellStyle name="Output 2 4 5 2 2 4" xfId="39868"/>
    <cellStyle name="Output 2 4 5 2 20" xfId="26670"/>
    <cellStyle name="Output 2 4 5 2 21" xfId="27397"/>
    <cellStyle name="Output 2 4 5 2 22" xfId="32669"/>
    <cellStyle name="Output 2 4 5 2 23" xfId="37899"/>
    <cellStyle name="Output 2 4 5 2 3" xfId="12077"/>
    <cellStyle name="Output 2 4 5 2 3 2" xfId="30156"/>
    <cellStyle name="Output 2 4 5 2 3 3" xfId="35335"/>
    <cellStyle name="Output 2 4 5 2 3 4" xfId="40806"/>
    <cellStyle name="Output 2 4 5 2 4" xfId="13125"/>
    <cellStyle name="Output 2 4 5 2 4 2" xfId="30157"/>
    <cellStyle name="Output 2 4 5 2 4 3" xfId="36293"/>
    <cellStyle name="Output 2 4 5 2 4 4" xfId="41764"/>
    <cellStyle name="Output 2 4 5 2 5" xfId="14133"/>
    <cellStyle name="Output 2 4 5 2 5 2" xfId="37145"/>
    <cellStyle name="Output 2 4 5 2 5 3" xfId="42616"/>
    <cellStyle name="Output 2 4 5 2 6" xfId="15081"/>
    <cellStyle name="Output 2 4 5 2 7" xfId="16072"/>
    <cellStyle name="Output 2 4 5 2 8" xfId="16911"/>
    <cellStyle name="Output 2 4 5 2 9" xfId="17913"/>
    <cellStyle name="Output 2 4 5 20" xfId="19755"/>
    <cellStyle name="Output 2 4 5 21" xfId="25461"/>
    <cellStyle name="Output 2 4 5 22" xfId="25127"/>
    <cellStyle name="Output 2 4 5 23" xfId="31593"/>
    <cellStyle name="Output 2 4 5 24" xfId="31476"/>
    <cellStyle name="Output 2 4 5 3" xfId="9242"/>
    <cellStyle name="Output 2 4 5 3 2" xfId="30158"/>
    <cellStyle name="Output 2 4 5 3 3" xfId="33477"/>
    <cellStyle name="Output 2 4 5 3 4" xfId="38823"/>
    <cellStyle name="Output 2 4 5 4" xfId="7025"/>
    <cellStyle name="Output 2 4 5 4 2" xfId="30159"/>
    <cellStyle name="Output 2 4 5 4 3" xfId="33055"/>
    <cellStyle name="Output 2 4 5 4 4" xfId="38273"/>
    <cellStyle name="Output 2 4 5 5" xfId="10337"/>
    <cellStyle name="Output 2 4 5 5 2" xfId="30160"/>
    <cellStyle name="Output 2 4 5 5 3" xfId="33210"/>
    <cellStyle name="Output 2 4 5 5 4" xfId="38428"/>
    <cellStyle name="Output 2 4 5 6" xfId="7814"/>
    <cellStyle name="Output 2 4 5 6 2" xfId="33263"/>
    <cellStyle name="Output 2 4 5 6 3" xfId="38481"/>
    <cellStyle name="Output 2 4 5 7" xfId="8638"/>
    <cellStyle name="Output 2 4 5 8" xfId="14108"/>
    <cellStyle name="Output 2 4 5 9" xfId="8930"/>
    <cellStyle name="Output 2 4 6" xfId="5342"/>
    <cellStyle name="Output 2 4 6 10" xfId="6960"/>
    <cellStyle name="Output 2 4 6 11" xfId="7771"/>
    <cellStyle name="Output 2 4 6 12" xfId="13095"/>
    <cellStyle name="Output 2 4 6 13" xfId="20793"/>
    <cellStyle name="Output 2 4 6 14" xfId="13930"/>
    <cellStyle name="Output 2 4 6 15" xfId="7066"/>
    <cellStyle name="Output 2 4 6 16" xfId="23365"/>
    <cellStyle name="Output 2 4 6 17" xfId="20646"/>
    <cellStyle name="Output 2 4 6 18" xfId="12324"/>
    <cellStyle name="Output 2 4 6 19" xfId="9299"/>
    <cellStyle name="Output 2 4 6 2" xfId="10327"/>
    <cellStyle name="Output 2 4 6 2 2" xfId="30161"/>
    <cellStyle name="Output 2 4 6 2 3" xfId="33912"/>
    <cellStyle name="Output 2 4 6 2 4" xfId="39258"/>
    <cellStyle name="Output 2 4 6 20" xfId="11420"/>
    <cellStyle name="Output 2 4 6 21" xfId="26941"/>
    <cellStyle name="Output 2 4 6 22" xfId="32062"/>
    <cellStyle name="Output 2 4 6 23" xfId="31330"/>
    <cellStyle name="Output 2 4 6 3" xfId="11375"/>
    <cellStyle name="Output 2 4 6 3 2" xfId="30162"/>
    <cellStyle name="Output 2 4 6 3 3" xfId="34704"/>
    <cellStyle name="Output 2 4 6 3 4" xfId="40175"/>
    <cellStyle name="Output 2 4 6 4" xfId="12472"/>
    <cellStyle name="Output 2 4 6 4 2" xfId="30163"/>
    <cellStyle name="Output 2 4 6 4 3" xfId="35650"/>
    <cellStyle name="Output 2 4 6 4 4" xfId="41121"/>
    <cellStyle name="Output 2 4 6 5" xfId="11276"/>
    <cellStyle name="Output 2 4 6 5 2" xfId="36640"/>
    <cellStyle name="Output 2 4 6 5 3" xfId="42111"/>
    <cellStyle name="Output 2 4 6 6" xfId="12153"/>
    <cellStyle name="Output 2 4 6 7" xfId="15443"/>
    <cellStyle name="Output 2 4 6 8" xfId="6599"/>
    <cellStyle name="Output 2 4 6 9" xfId="17278"/>
    <cellStyle name="Output 2 5" xfId="1953"/>
    <cellStyle name="Output 2 5 2" xfId="2907"/>
    <cellStyle name="Output 2 5 2 2" xfId="5641"/>
    <cellStyle name="Output 2 5 2 2 10" xfId="18451"/>
    <cellStyle name="Output 2 5 2 2 11" xfId="19229"/>
    <cellStyle name="Output 2 5 2 2 12" xfId="19994"/>
    <cellStyle name="Output 2 5 2 2 13" xfId="21026"/>
    <cellStyle name="Output 2 5 2 2 14" xfId="21869"/>
    <cellStyle name="Output 2 5 2 2 15" xfId="22612"/>
    <cellStyle name="Output 2 5 2 2 16" xfId="23576"/>
    <cellStyle name="Output 2 5 2 2 17" xfId="24274"/>
    <cellStyle name="Output 2 5 2 2 18" xfId="24982"/>
    <cellStyle name="Output 2 5 2 2 19" xfId="25618"/>
    <cellStyle name="Output 2 5 2 2 2" xfId="10597"/>
    <cellStyle name="Output 2 5 2 2 2 2" xfId="30164"/>
    <cellStyle name="Output 2 5 2 2 2 3" xfId="34104"/>
    <cellStyle name="Output 2 5 2 2 2 4" xfId="39466"/>
    <cellStyle name="Output 2 5 2 2 20" xfId="26277"/>
    <cellStyle name="Output 2 5 2 2 21" xfId="27112"/>
    <cellStyle name="Output 2 5 2 2 22" xfId="32268"/>
    <cellStyle name="Output 2 5 2 2 23" xfId="37499"/>
    <cellStyle name="Output 2 5 2 2 3" xfId="11636"/>
    <cellStyle name="Output 2 5 2 2 3 2" xfId="30165"/>
    <cellStyle name="Output 2 5 2 2 3 3" xfId="34914"/>
    <cellStyle name="Output 2 5 2 2 3 4" xfId="40385"/>
    <cellStyle name="Output 2 5 2 2 4" xfId="12735"/>
    <cellStyle name="Output 2 5 2 2 4 2" xfId="30166"/>
    <cellStyle name="Output 2 5 2 2 4 3" xfId="35867"/>
    <cellStyle name="Output 2 5 2 2 4 4" xfId="41338"/>
    <cellStyle name="Output 2 5 2 2 5" xfId="10249"/>
    <cellStyle name="Output 2 5 2 2 5 2" xfId="36834"/>
    <cellStyle name="Output 2 5 2 2 5 3" xfId="42305"/>
    <cellStyle name="Output 2 5 2 2 6" xfId="14650"/>
    <cellStyle name="Output 2 5 2 2 7" xfId="15682"/>
    <cellStyle name="Output 2 5 2 2 8" xfId="16471"/>
    <cellStyle name="Output 2 5 2 2 9" xfId="17534"/>
    <cellStyle name="Output 2 5 2 3" xfId="30167"/>
    <cellStyle name="Output 2 5 2 3 2" xfId="30168"/>
    <cellStyle name="Output 2 5 2 3 3" xfId="38583"/>
    <cellStyle name="Output 2 5 3" xfId="2958"/>
    <cellStyle name="Output 2 5 3 2" xfId="5685"/>
    <cellStyle name="Output 2 5 3 2 10" xfId="18486"/>
    <cellStyle name="Output 2 5 3 2 11" xfId="19265"/>
    <cellStyle name="Output 2 5 3 2 12" xfId="20031"/>
    <cellStyle name="Output 2 5 3 2 13" xfId="21061"/>
    <cellStyle name="Output 2 5 3 2 14" xfId="21905"/>
    <cellStyle name="Output 2 5 3 2 15" xfId="22649"/>
    <cellStyle name="Output 2 5 3 2 16" xfId="23609"/>
    <cellStyle name="Output 2 5 3 2 17" xfId="24308"/>
    <cellStyle name="Output 2 5 3 2 18" xfId="25010"/>
    <cellStyle name="Output 2 5 3 2 19" xfId="25651"/>
    <cellStyle name="Output 2 5 3 2 2" xfId="10637"/>
    <cellStyle name="Output 2 5 3 2 2 2" xfId="30169"/>
    <cellStyle name="Output 2 5 3 2 2 3" xfId="34134"/>
    <cellStyle name="Output 2 5 3 2 2 4" xfId="39496"/>
    <cellStyle name="Output 2 5 3 2 20" xfId="26303"/>
    <cellStyle name="Output 2 5 3 2 21" xfId="27138"/>
    <cellStyle name="Output 2 5 3 2 22" xfId="32297"/>
    <cellStyle name="Output 2 5 3 2 23" xfId="37529"/>
    <cellStyle name="Output 2 5 3 2 3" xfId="11676"/>
    <cellStyle name="Output 2 5 3 2 3 2" xfId="30170"/>
    <cellStyle name="Output 2 5 3 2 3 3" xfId="34951"/>
    <cellStyle name="Output 2 5 3 2 3 4" xfId="40422"/>
    <cellStyle name="Output 2 5 3 2 4" xfId="12771"/>
    <cellStyle name="Output 2 5 3 2 4 2" xfId="30171"/>
    <cellStyle name="Output 2 5 3 2 4 3" xfId="35904"/>
    <cellStyle name="Output 2 5 3 2 4 4" xfId="41375"/>
    <cellStyle name="Output 2 5 3 2 5" xfId="12386"/>
    <cellStyle name="Output 2 5 3 2 5 2" xfId="36868"/>
    <cellStyle name="Output 2 5 3 2 5 3" xfId="42339"/>
    <cellStyle name="Output 2 5 3 2 6" xfId="14687"/>
    <cellStyle name="Output 2 5 3 2 7" xfId="15721"/>
    <cellStyle name="Output 2 5 3 2 8" xfId="16510"/>
    <cellStyle name="Output 2 5 3 2 9" xfId="17572"/>
    <cellStyle name="Output 2 5 4" xfId="4637"/>
    <cellStyle name="Output 2 5 4 10" xfId="6902"/>
    <cellStyle name="Output 2 5 4 11" xfId="14309"/>
    <cellStyle name="Output 2 5 4 12" xfId="13797"/>
    <cellStyle name="Output 2 5 4 13" xfId="18465"/>
    <cellStyle name="Output 2 5 4 14" xfId="9046"/>
    <cellStyle name="Output 2 5 4 15" xfId="18156"/>
    <cellStyle name="Output 2 5 4 16" xfId="21684"/>
    <cellStyle name="Output 2 5 4 17" xfId="8363"/>
    <cellStyle name="Output 2 5 4 18" xfId="24115"/>
    <cellStyle name="Output 2 5 4 19" xfId="13108"/>
    <cellStyle name="Output 2 5 4 2" xfId="6248"/>
    <cellStyle name="Output 2 5 4 2 10" xfId="18955"/>
    <cellStyle name="Output 2 5 4 2 11" xfId="19727"/>
    <cellStyle name="Output 2 5 4 2 12" xfId="20551"/>
    <cellStyle name="Output 2 5 4 2 13" xfId="21535"/>
    <cellStyle name="Output 2 5 4 2 14" xfId="22339"/>
    <cellStyle name="Output 2 5 4 2 15" xfId="23158"/>
    <cellStyle name="Output 2 5 4 2 16" xfId="24036"/>
    <cellStyle name="Output 2 5 4 2 17" xfId="24739"/>
    <cellStyle name="Output 2 5 4 2 18" xfId="25402"/>
    <cellStyle name="Output 2 5 4 2 19" xfId="26055"/>
    <cellStyle name="Output 2 5 4 2 2" xfId="11183"/>
    <cellStyle name="Output 2 5 4 2 2 2" xfId="30172"/>
    <cellStyle name="Output 2 5 4 2 2 3" xfId="34527"/>
    <cellStyle name="Output 2 5 4 2 2 4" xfId="39980"/>
    <cellStyle name="Output 2 5 4 2 20" xfId="26780"/>
    <cellStyle name="Output 2 5 4 2 21" xfId="27506"/>
    <cellStyle name="Output 2 5 4 2 22" xfId="32779"/>
    <cellStyle name="Output 2 5 4 2 23" xfId="38006"/>
    <cellStyle name="Output 2 5 4 2 3" xfId="12214"/>
    <cellStyle name="Output 2 5 4 2 3 2" xfId="30173"/>
    <cellStyle name="Output 2 5 4 2 3 3" xfId="35452"/>
    <cellStyle name="Output 2 5 4 2 3 4" xfId="40923"/>
    <cellStyle name="Output 2 5 4 2 4" xfId="13258"/>
    <cellStyle name="Output 2 5 4 2 4 2" xfId="30174"/>
    <cellStyle name="Output 2 5 4 2 4 3" xfId="36440"/>
    <cellStyle name="Output 2 5 4 2 4 4" xfId="41911"/>
    <cellStyle name="Output 2 5 4 2 5" xfId="14270"/>
    <cellStyle name="Output 2 5 4 2 5 2" xfId="37294"/>
    <cellStyle name="Output 2 5 4 2 5 3" xfId="42765"/>
    <cellStyle name="Output 2 5 4 2 6" xfId="15212"/>
    <cellStyle name="Output 2 5 4 2 7" xfId="16203"/>
    <cellStyle name="Output 2 5 4 2 8" xfId="17043"/>
    <cellStyle name="Output 2 5 4 2 9" xfId="18063"/>
    <cellStyle name="Output 2 5 4 20" xfId="6936"/>
    <cellStyle name="Output 2 5 4 21" xfId="14039"/>
    <cellStyle name="Output 2 5 4 22" xfId="7121"/>
    <cellStyle name="Output 2 5 4 23" xfId="31794"/>
    <cellStyle name="Output 2 5 4 24" xfId="31388"/>
    <cellStyle name="Output 2 5 4 3" xfId="9769"/>
    <cellStyle name="Output 2 5 4 3 2" xfId="30175"/>
    <cellStyle name="Output 2 5 4 3 3" xfId="33658"/>
    <cellStyle name="Output 2 5 4 3 4" xfId="39004"/>
    <cellStyle name="Output 2 5 4 4" xfId="9966"/>
    <cellStyle name="Output 2 5 4 4 2" xfId="30176"/>
    <cellStyle name="Output 2 5 4 4 3" xfId="33752"/>
    <cellStyle name="Output 2 5 4 4 4" xfId="39098"/>
    <cellStyle name="Output 2 5 4 5" xfId="10055"/>
    <cellStyle name="Output 2 5 4 5 2" xfId="30177"/>
    <cellStyle name="Output 2 5 4 5 3" xfId="33259"/>
    <cellStyle name="Output 2 5 4 5 4" xfId="38477"/>
    <cellStyle name="Output 2 5 4 6" xfId="12492"/>
    <cellStyle name="Output 2 5 4 6 2" xfId="32912"/>
    <cellStyle name="Output 2 5 4 6 3" xfId="38130"/>
    <cellStyle name="Output 2 5 4 7" xfId="8656"/>
    <cellStyle name="Output 2 5 4 8" xfId="14430"/>
    <cellStyle name="Output 2 5 4 9" xfId="6713"/>
    <cellStyle name="Output 2 5 5" xfId="3902"/>
    <cellStyle name="Output 2 5 5 10" xfId="16271"/>
    <cellStyle name="Output 2 5 5 11" xfId="9331"/>
    <cellStyle name="Output 2 5 5 12" xfId="8542"/>
    <cellStyle name="Output 2 5 5 13" xfId="17033"/>
    <cellStyle name="Output 2 5 5 14" xfId="6629"/>
    <cellStyle name="Output 2 5 5 15" xfId="17231"/>
    <cellStyle name="Output 2 5 5 16" xfId="15357"/>
    <cellStyle name="Output 2 5 5 17" xfId="18171"/>
    <cellStyle name="Output 2 5 5 18" xfId="12503"/>
    <cellStyle name="Output 2 5 5 19" xfId="9717"/>
    <cellStyle name="Output 2 5 5 2" xfId="6094"/>
    <cellStyle name="Output 2 5 5 2 10" xfId="18826"/>
    <cellStyle name="Output 2 5 5 2 11" xfId="19602"/>
    <cellStyle name="Output 2 5 5 2 12" xfId="20418"/>
    <cellStyle name="Output 2 5 5 2 13" xfId="21384"/>
    <cellStyle name="Output 2 5 5 2 14" xfId="22222"/>
    <cellStyle name="Output 2 5 5 2 15" xfId="23032"/>
    <cellStyle name="Output 2 5 5 2 16" xfId="23914"/>
    <cellStyle name="Output 2 5 5 2 17" xfId="24612"/>
    <cellStyle name="Output 2 5 5 2 18" xfId="25293"/>
    <cellStyle name="Output 2 5 5 2 19" xfId="25942"/>
    <cellStyle name="Output 2 5 5 2 2" xfId="11038"/>
    <cellStyle name="Output 2 5 5 2 2 2" xfId="30178"/>
    <cellStyle name="Output 2 5 5 2 2 3" xfId="34414"/>
    <cellStyle name="Output 2 5 5 2 2 4" xfId="39867"/>
    <cellStyle name="Output 2 5 5 2 20" xfId="26669"/>
    <cellStyle name="Output 2 5 5 2 21" xfId="27396"/>
    <cellStyle name="Output 2 5 5 2 22" xfId="32668"/>
    <cellStyle name="Output 2 5 5 2 23" xfId="37898"/>
    <cellStyle name="Output 2 5 5 2 3" xfId="12076"/>
    <cellStyle name="Output 2 5 5 2 3 2" xfId="30179"/>
    <cellStyle name="Output 2 5 5 2 3 3" xfId="35334"/>
    <cellStyle name="Output 2 5 5 2 3 4" xfId="40805"/>
    <cellStyle name="Output 2 5 5 2 4" xfId="13124"/>
    <cellStyle name="Output 2 5 5 2 4 2" xfId="30180"/>
    <cellStyle name="Output 2 5 5 2 4 3" xfId="36292"/>
    <cellStyle name="Output 2 5 5 2 4 4" xfId="41763"/>
    <cellStyle name="Output 2 5 5 2 5" xfId="14132"/>
    <cellStyle name="Output 2 5 5 2 5 2" xfId="37144"/>
    <cellStyle name="Output 2 5 5 2 5 3" xfId="42615"/>
    <cellStyle name="Output 2 5 5 2 6" xfId="15080"/>
    <cellStyle name="Output 2 5 5 2 7" xfId="16071"/>
    <cellStyle name="Output 2 5 5 2 8" xfId="16910"/>
    <cellStyle name="Output 2 5 5 2 9" xfId="17912"/>
    <cellStyle name="Output 2 5 5 20" xfId="13539"/>
    <cellStyle name="Output 2 5 5 21" xfId="12781"/>
    <cellStyle name="Output 2 5 5 22" xfId="9016"/>
    <cellStyle name="Output 2 5 5 23" xfId="31592"/>
    <cellStyle name="Output 2 5 5 24" xfId="31477"/>
    <cellStyle name="Output 2 5 5 3" xfId="9241"/>
    <cellStyle name="Output 2 5 5 3 2" xfId="30181"/>
    <cellStyle name="Output 2 5 5 3 3" xfId="33476"/>
    <cellStyle name="Output 2 5 5 3 4" xfId="38822"/>
    <cellStyle name="Output 2 5 5 4" xfId="7026"/>
    <cellStyle name="Output 2 5 5 4 2" xfId="30182"/>
    <cellStyle name="Output 2 5 5 4 3" xfId="33056"/>
    <cellStyle name="Output 2 5 5 4 4" xfId="38274"/>
    <cellStyle name="Output 2 5 5 5" xfId="11012"/>
    <cellStyle name="Output 2 5 5 5 2" xfId="30183"/>
    <cellStyle name="Output 2 5 5 5 3" xfId="33209"/>
    <cellStyle name="Output 2 5 5 5 4" xfId="38427"/>
    <cellStyle name="Output 2 5 5 6" xfId="7226"/>
    <cellStyle name="Output 2 5 5 6 2" xfId="36538"/>
    <cellStyle name="Output 2 5 5 6 3" xfId="42009"/>
    <cellStyle name="Output 2 5 5 7" xfId="8886"/>
    <cellStyle name="Output 2 5 5 8" xfId="8476"/>
    <cellStyle name="Output 2 5 5 9" xfId="7304"/>
    <cellStyle name="Output 2 5 6" xfId="5343"/>
    <cellStyle name="Output 2 5 6 10" xfId="9454"/>
    <cellStyle name="Output 2 5 6 11" xfId="18989"/>
    <cellStyle name="Output 2 5 6 12" xfId="6624"/>
    <cellStyle name="Output 2 5 6 13" xfId="20794"/>
    <cellStyle name="Output 2 5 6 14" xfId="6681"/>
    <cellStyle name="Output 2 5 6 15" xfId="8174"/>
    <cellStyle name="Output 2 5 6 16" xfId="23366"/>
    <cellStyle name="Output 2 5 6 17" xfId="19862"/>
    <cellStyle name="Output 2 5 6 18" xfId="6740"/>
    <cellStyle name="Output 2 5 6 19" xfId="15317"/>
    <cellStyle name="Output 2 5 6 2" xfId="10328"/>
    <cellStyle name="Output 2 5 6 2 2" xfId="30184"/>
    <cellStyle name="Output 2 5 6 2 3" xfId="33913"/>
    <cellStyle name="Output 2 5 6 2 4" xfId="39259"/>
    <cellStyle name="Output 2 5 6 20" xfId="9455"/>
    <cellStyle name="Output 2 5 6 21" xfId="26942"/>
    <cellStyle name="Output 2 5 6 22" xfId="32063"/>
    <cellStyle name="Output 2 5 6 23" xfId="31920"/>
    <cellStyle name="Output 2 5 6 3" xfId="11376"/>
    <cellStyle name="Output 2 5 6 3 2" xfId="30185"/>
    <cellStyle name="Output 2 5 6 3 3" xfId="34705"/>
    <cellStyle name="Output 2 5 6 3 4" xfId="40176"/>
    <cellStyle name="Output 2 5 6 4" xfId="12473"/>
    <cellStyle name="Output 2 5 6 4 2" xfId="30186"/>
    <cellStyle name="Output 2 5 6 4 3" xfId="35651"/>
    <cellStyle name="Output 2 5 6 4 4" xfId="41122"/>
    <cellStyle name="Output 2 5 6 5" xfId="10141"/>
    <cellStyle name="Output 2 5 6 5 2" xfId="36641"/>
    <cellStyle name="Output 2 5 6 5 3" xfId="42112"/>
    <cellStyle name="Output 2 5 6 6" xfId="8383"/>
    <cellStyle name="Output 2 5 6 7" xfId="15444"/>
    <cellStyle name="Output 2 5 6 8" xfId="8853"/>
    <cellStyle name="Output 2 5 6 9" xfId="17279"/>
    <cellStyle name="Output 2 6" xfId="2903"/>
    <cellStyle name="Output 2 6 2" xfId="5637"/>
    <cellStyle name="Output 2 6 2 10" xfId="18447"/>
    <cellStyle name="Output 2 6 2 11" xfId="19225"/>
    <cellStyle name="Output 2 6 2 12" xfId="19990"/>
    <cellStyle name="Output 2 6 2 13" xfId="21022"/>
    <cellStyle name="Output 2 6 2 14" xfId="21865"/>
    <cellStyle name="Output 2 6 2 15" xfId="22608"/>
    <cellStyle name="Output 2 6 2 16" xfId="23572"/>
    <cellStyle name="Output 2 6 2 17" xfId="24270"/>
    <cellStyle name="Output 2 6 2 18" xfId="24978"/>
    <cellStyle name="Output 2 6 2 19" xfId="25614"/>
    <cellStyle name="Output 2 6 2 2" xfId="10593"/>
    <cellStyle name="Output 2 6 2 2 2" xfId="30187"/>
    <cellStyle name="Output 2 6 2 2 3" xfId="34100"/>
    <cellStyle name="Output 2 6 2 2 4" xfId="39462"/>
    <cellStyle name="Output 2 6 2 20" xfId="26273"/>
    <cellStyle name="Output 2 6 2 21" xfId="27108"/>
    <cellStyle name="Output 2 6 2 22" xfId="32264"/>
    <cellStyle name="Output 2 6 2 23" xfId="37495"/>
    <cellStyle name="Output 2 6 2 3" xfId="11632"/>
    <cellStyle name="Output 2 6 2 3 2" xfId="30188"/>
    <cellStyle name="Output 2 6 2 3 3" xfId="34910"/>
    <cellStyle name="Output 2 6 2 3 4" xfId="40381"/>
    <cellStyle name="Output 2 6 2 4" xfId="12731"/>
    <cellStyle name="Output 2 6 2 4 2" xfId="30189"/>
    <cellStyle name="Output 2 6 2 4 3" xfId="35863"/>
    <cellStyle name="Output 2 6 2 4 4" xfId="41334"/>
    <cellStyle name="Output 2 6 2 5" xfId="9509"/>
    <cellStyle name="Output 2 6 2 5 2" xfId="36830"/>
    <cellStyle name="Output 2 6 2 5 3" xfId="42301"/>
    <cellStyle name="Output 2 6 2 6" xfId="14646"/>
    <cellStyle name="Output 2 6 2 7" xfId="15678"/>
    <cellStyle name="Output 2 6 2 8" xfId="16467"/>
    <cellStyle name="Output 2 6 2 9" xfId="17530"/>
    <cellStyle name="Output 2 6 3" xfId="30190"/>
    <cellStyle name="Output 2 6 3 2" xfId="30191"/>
    <cellStyle name="Output 2 6 3 3" xfId="38579"/>
    <cellStyle name="Output 2 7" xfId="2962"/>
    <cellStyle name="Output 2 7 2" xfId="5689"/>
    <cellStyle name="Output 2 7 2 10" xfId="18490"/>
    <cellStyle name="Output 2 7 2 11" xfId="19269"/>
    <cellStyle name="Output 2 7 2 12" xfId="20035"/>
    <cellStyle name="Output 2 7 2 13" xfId="21065"/>
    <cellStyle name="Output 2 7 2 14" xfId="21909"/>
    <cellStyle name="Output 2 7 2 15" xfId="22653"/>
    <cellStyle name="Output 2 7 2 16" xfId="23613"/>
    <cellStyle name="Output 2 7 2 17" xfId="24312"/>
    <cellStyle name="Output 2 7 2 18" xfId="25014"/>
    <cellStyle name="Output 2 7 2 19" xfId="25655"/>
    <cellStyle name="Output 2 7 2 2" xfId="10641"/>
    <cellStyle name="Output 2 7 2 2 2" xfId="30192"/>
    <cellStyle name="Output 2 7 2 2 3" xfId="34138"/>
    <cellStyle name="Output 2 7 2 2 4" xfId="39500"/>
    <cellStyle name="Output 2 7 2 20" xfId="26307"/>
    <cellStyle name="Output 2 7 2 21" xfId="27142"/>
    <cellStyle name="Output 2 7 2 22" xfId="32301"/>
    <cellStyle name="Output 2 7 2 23" xfId="37533"/>
    <cellStyle name="Output 2 7 2 3" xfId="11680"/>
    <cellStyle name="Output 2 7 2 3 2" xfId="30193"/>
    <cellStyle name="Output 2 7 2 3 3" xfId="34955"/>
    <cellStyle name="Output 2 7 2 3 4" xfId="40426"/>
    <cellStyle name="Output 2 7 2 4" xfId="12775"/>
    <cellStyle name="Output 2 7 2 4 2" xfId="30194"/>
    <cellStyle name="Output 2 7 2 4 3" xfId="35908"/>
    <cellStyle name="Output 2 7 2 4 4" xfId="41379"/>
    <cellStyle name="Output 2 7 2 5" xfId="10103"/>
    <cellStyle name="Output 2 7 2 5 2" xfId="36872"/>
    <cellStyle name="Output 2 7 2 5 3" xfId="42343"/>
    <cellStyle name="Output 2 7 2 6" xfId="14691"/>
    <cellStyle name="Output 2 7 2 7" xfId="15725"/>
    <cellStyle name="Output 2 7 2 8" xfId="16514"/>
    <cellStyle name="Output 2 7 2 9" xfId="17576"/>
    <cellStyle name="Output 2 8" xfId="4633"/>
    <cellStyle name="Output 2 8 10" xfId="7698"/>
    <cellStyle name="Output 2 8 11" xfId="8149"/>
    <cellStyle name="Output 2 8 12" xfId="8340"/>
    <cellStyle name="Output 2 8 13" xfId="13505"/>
    <cellStyle name="Output 2 8 14" xfId="6689"/>
    <cellStyle name="Output 2 8 15" xfId="9248"/>
    <cellStyle name="Output 2 8 16" xfId="7580"/>
    <cellStyle name="Output 2 8 17" xfId="18710"/>
    <cellStyle name="Output 2 8 18" xfId="7429"/>
    <cellStyle name="Output 2 8 19" xfId="9439"/>
    <cellStyle name="Output 2 8 2" xfId="6244"/>
    <cellStyle name="Output 2 8 2 10" xfId="18951"/>
    <cellStyle name="Output 2 8 2 11" xfId="19723"/>
    <cellStyle name="Output 2 8 2 12" xfId="20547"/>
    <cellStyle name="Output 2 8 2 13" xfId="21531"/>
    <cellStyle name="Output 2 8 2 14" xfId="22335"/>
    <cellStyle name="Output 2 8 2 15" xfId="23154"/>
    <cellStyle name="Output 2 8 2 16" xfId="24032"/>
    <cellStyle name="Output 2 8 2 17" xfId="24735"/>
    <cellStyle name="Output 2 8 2 18" xfId="25398"/>
    <cellStyle name="Output 2 8 2 19" xfId="26051"/>
    <cellStyle name="Output 2 8 2 2" xfId="11179"/>
    <cellStyle name="Output 2 8 2 2 2" xfId="30195"/>
    <cellStyle name="Output 2 8 2 2 3" xfId="34523"/>
    <cellStyle name="Output 2 8 2 2 4" xfId="39976"/>
    <cellStyle name="Output 2 8 2 20" xfId="26776"/>
    <cellStyle name="Output 2 8 2 21" xfId="27502"/>
    <cellStyle name="Output 2 8 2 22" xfId="32775"/>
    <cellStyle name="Output 2 8 2 23" xfId="38002"/>
    <cellStyle name="Output 2 8 2 3" xfId="12210"/>
    <cellStyle name="Output 2 8 2 3 2" xfId="30196"/>
    <cellStyle name="Output 2 8 2 3 3" xfId="35448"/>
    <cellStyle name="Output 2 8 2 3 4" xfId="40919"/>
    <cellStyle name="Output 2 8 2 4" xfId="13254"/>
    <cellStyle name="Output 2 8 2 4 2" xfId="30197"/>
    <cellStyle name="Output 2 8 2 4 3" xfId="36436"/>
    <cellStyle name="Output 2 8 2 4 4" xfId="41907"/>
    <cellStyle name="Output 2 8 2 5" xfId="14266"/>
    <cellStyle name="Output 2 8 2 5 2" xfId="37290"/>
    <cellStyle name="Output 2 8 2 5 3" xfId="42761"/>
    <cellStyle name="Output 2 8 2 6" xfId="15208"/>
    <cellStyle name="Output 2 8 2 7" xfId="16199"/>
    <cellStyle name="Output 2 8 2 8" xfId="17039"/>
    <cellStyle name="Output 2 8 2 9" xfId="18059"/>
    <cellStyle name="Output 2 8 20" xfId="20814"/>
    <cellStyle name="Output 2 8 21" xfId="24427"/>
    <cellStyle name="Output 2 8 22" xfId="15052"/>
    <cellStyle name="Output 2 8 23" xfId="31790"/>
    <cellStyle name="Output 2 8 24" xfId="31390"/>
    <cellStyle name="Output 2 8 3" xfId="9765"/>
    <cellStyle name="Output 2 8 3 2" xfId="30198"/>
    <cellStyle name="Output 2 8 3 3" xfId="33654"/>
    <cellStyle name="Output 2 8 3 4" xfId="39000"/>
    <cellStyle name="Output 2 8 4" xfId="6766"/>
    <cellStyle name="Output 2 8 4 2" xfId="30199"/>
    <cellStyle name="Output 2 8 4 3" xfId="34593"/>
    <cellStyle name="Output 2 8 4 4" xfId="40064"/>
    <cellStyle name="Output 2 8 5" xfId="8309"/>
    <cellStyle name="Output 2 8 5 2" xfId="30200"/>
    <cellStyle name="Output 2 8 5 3" xfId="33389"/>
    <cellStyle name="Output 2 8 5 4" xfId="38735"/>
    <cellStyle name="Output 2 8 6" xfId="8748"/>
    <cellStyle name="Output 2 8 6 2" xfId="33563"/>
    <cellStyle name="Output 2 8 6 3" xfId="38909"/>
    <cellStyle name="Output 2 8 7" xfId="7295"/>
    <cellStyle name="Output 2 8 8" xfId="8386"/>
    <cellStyle name="Output 2 8 9" xfId="7750"/>
    <cellStyle name="Output 2 9" xfId="3906"/>
    <cellStyle name="Output 2 9 10" xfId="14199"/>
    <cellStyle name="Output 2 9 11" xfId="8153"/>
    <cellStyle name="Output 2 9 12" xfId="13952"/>
    <cellStyle name="Output 2 9 13" xfId="6814"/>
    <cellStyle name="Output 2 9 14" xfId="8333"/>
    <cellStyle name="Output 2 9 15" xfId="15547"/>
    <cellStyle name="Output 2 9 16" xfId="7651"/>
    <cellStyle name="Output 2 9 17" xfId="13940"/>
    <cellStyle name="Output 2 9 18" xfId="20643"/>
    <cellStyle name="Output 2 9 19" xfId="9975"/>
    <cellStyle name="Output 2 9 2" xfId="6098"/>
    <cellStyle name="Output 2 9 2 10" xfId="18830"/>
    <cellStyle name="Output 2 9 2 11" xfId="19606"/>
    <cellStyle name="Output 2 9 2 12" xfId="20422"/>
    <cellStyle name="Output 2 9 2 13" xfId="21388"/>
    <cellStyle name="Output 2 9 2 14" xfId="22226"/>
    <cellStyle name="Output 2 9 2 15" xfId="23036"/>
    <cellStyle name="Output 2 9 2 16" xfId="23918"/>
    <cellStyle name="Output 2 9 2 17" xfId="24616"/>
    <cellStyle name="Output 2 9 2 18" xfId="25297"/>
    <cellStyle name="Output 2 9 2 19" xfId="25946"/>
    <cellStyle name="Output 2 9 2 2" xfId="11042"/>
    <cellStyle name="Output 2 9 2 2 2" xfId="30201"/>
    <cellStyle name="Output 2 9 2 2 3" xfId="34418"/>
    <cellStyle name="Output 2 9 2 2 4" xfId="39871"/>
    <cellStyle name="Output 2 9 2 20" xfId="26673"/>
    <cellStyle name="Output 2 9 2 21" xfId="27400"/>
    <cellStyle name="Output 2 9 2 22" xfId="32672"/>
    <cellStyle name="Output 2 9 2 23" xfId="37902"/>
    <cellStyle name="Output 2 9 2 3" xfId="12080"/>
    <cellStyle name="Output 2 9 2 3 2" xfId="30202"/>
    <cellStyle name="Output 2 9 2 3 3" xfId="35338"/>
    <cellStyle name="Output 2 9 2 3 4" xfId="40809"/>
    <cellStyle name="Output 2 9 2 4" xfId="13128"/>
    <cellStyle name="Output 2 9 2 4 2" xfId="30203"/>
    <cellStyle name="Output 2 9 2 4 3" xfId="36296"/>
    <cellStyle name="Output 2 9 2 4 4" xfId="41767"/>
    <cellStyle name="Output 2 9 2 5" xfId="14136"/>
    <cellStyle name="Output 2 9 2 5 2" xfId="37148"/>
    <cellStyle name="Output 2 9 2 5 3" xfId="42619"/>
    <cellStyle name="Output 2 9 2 6" xfId="15084"/>
    <cellStyle name="Output 2 9 2 7" xfId="16075"/>
    <cellStyle name="Output 2 9 2 8" xfId="16914"/>
    <cellStyle name="Output 2 9 2 9" xfId="17916"/>
    <cellStyle name="Output 2 9 20" xfId="7950"/>
    <cellStyle name="Output 2 9 21" xfId="20492"/>
    <cellStyle name="Output 2 9 22" xfId="13652"/>
    <cellStyle name="Output 2 9 23" xfId="31596"/>
    <cellStyle name="Output 2 9 24" xfId="31473"/>
    <cellStyle name="Output 2 9 3" xfId="9245"/>
    <cellStyle name="Output 2 9 3 2" xfId="30204"/>
    <cellStyle name="Output 2 9 3 3" xfId="33480"/>
    <cellStyle name="Output 2 9 3 4" xfId="38826"/>
    <cellStyle name="Output 2 9 4" xfId="7022"/>
    <cellStyle name="Output 2 9 4 2" xfId="30205"/>
    <cellStyle name="Output 2 9 4 3" xfId="33052"/>
    <cellStyle name="Output 2 9 4 4" xfId="38270"/>
    <cellStyle name="Output 2 9 5" xfId="9026"/>
    <cellStyle name="Output 2 9 5 2" xfId="30206"/>
    <cellStyle name="Output 2 9 5 3" xfId="33213"/>
    <cellStyle name="Output 2 9 5 4" xfId="38431"/>
    <cellStyle name="Output 2 9 6" xfId="8172"/>
    <cellStyle name="Output 2 9 6 2" xfId="33805"/>
    <cellStyle name="Output 2 9 6 3" xfId="39151"/>
    <cellStyle name="Output 2 9 7" xfId="7940"/>
    <cellStyle name="Output 2 9 8" xfId="6964"/>
    <cellStyle name="Output 2 9 9" xfId="13746"/>
    <cellStyle name="Output 3" xfId="1954"/>
    <cellStyle name="Output 3 2" xfId="3901"/>
    <cellStyle name="Output 4" xfId="1955"/>
    <cellStyle name="Output 4 2" xfId="1956"/>
    <cellStyle name="Output 4 2 2" xfId="3899"/>
    <cellStyle name="Output 4 3" xfId="1957"/>
    <cellStyle name="Output 4 3 2" xfId="3898"/>
    <cellStyle name="Output 4 4" xfId="3900"/>
    <cellStyle name="Output 5" xfId="1958"/>
    <cellStyle name="Output 5 2" xfId="3897"/>
    <cellStyle name="Output 6" xfId="6366"/>
    <cellStyle name="Output 7" xfId="5393"/>
    <cellStyle name="Output 8" xfId="13"/>
    <cellStyle name="Output Amounts" xfId="1959"/>
    <cellStyle name="Output Amounts 2" xfId="1960"/>
    <cellStyle name="Output Column Headings" xfId="1961"/>
    <cellStyle name="Output Column Headings 2" xfId="3896"/>
    <cellStyle name="Output Line Items" xfId="1962"/>
    <cellStyle name="Output Line Items 2" xfId="3895"/>
    <cellStyle name="Output Report Heading" xfId="1963"/>
    <cellStyle name="Output Report Heading 2" xfId="3894"/>
    <cellStyle name="Output Report Title" xfId="1964"/>
    <cellStyle name="Output Report Title 2" xfId="3406"/>
    <cellStyle name="Output1_Back" xfId="1965"/>
    <cellStyle name="p" xfId="1966"/>
    <cellStyle name="p." xfId="1967"/>
    <cellStyle name="p. 2" xfId="3893"/>
    <cellStyle name="p`1" xfId="1968"/>
    <cellStyle name="p`1 2" xfId="3892"/>
    <cellStyle name="p0" xfId="1969"/>
    <cellStyle name="p0 2" xfId="2957"/>
    <cellStyle name="p0 3" xfId="3891"/>
    <cellStyle name="p0 3 2" xfId="6092"/>
    <cellStyle name="p0 4" xfId="5344"/>
    <cellStyle name="p1" xfId="1970"/>
    <cellStyle name="p1 2" xfId="2956"/>
    <cellStyle name="p1 3" xfId="3890"/>
    <cellStyle name="p1 3 2" xfId="6091"/>
    <cellStyle name="p1 4" xfId="5345"/>
    <cellStyle name="p12" xfId="1971"/>
    <cellStyle name="p12 2" xfId="3889"/>
    <cellStyle name="p2" xfId="1972"/>
    <cellStyle name="p4" xfId="1973"/>
    <cellStyle name="p4 2" xfId="3888"/>
    <cellStyle name="Page Heading" xfId="1974"/>
    <cellStyle name="Page Heading 2" xfId="3887"/>
    <cellStyle name="Page Heading Large" xfId="1975"/>
    <cellStyle name="Page Heading Large 2" xfId="3886"/>
    <cellStyle name="Page Heading Small" xfId="1976"/>
    <cellStyle name="Page Heading Small 2" xfId="3884"/>
    <cellStyle name="Page Number" xfId="1977"/>
    <cellStyle name="Page Title" xfId="1978"/>
    <cellStyle name="Page Title 2" xfId="3883"/>
    <cellStyle name="PageSubTitle" xfId="1979"/>
    <cellStyle name="PageSubTitle 2" xfId="3882"/>
    <cellStyle name="PageTitle" xfId="1980"/>
    <cellStyle name="PageTitle 2" xfId="3881"/>
    <cellStyle name="parens" xfId="1981"/>
    <cellStyle name="Parens (1)" xfId="1982"/>
    <cellStyle name="parens 2" xfId="3880"/>
    <cellStyle name="parens 3" xfId="5346"/>
    <cellStyle name="Parent" xfId="1983"/>
    <cellStyle name="Parent 2" xfId="3201"/>
    <cellStyle name="Parent 2 2" xfId="5925"/>
    <cellStyle name="Parent 2 2 10" xfId="18682"/>
    <cellStyle name="Parent 2 2 11" xfId="19461"/>
    <cellStyle name="Parent 2 2 12" xfId="20266"/>
    <cellStyle name="Parent 2 2 13" xfId="21247"/>
    <cellStyle name="Parent 2 2 14" xfId="22088"/>
    <cellStyle name="Parent 2 2 15" xfId="22883"/>
    <cellStyle name="Parent 2 2 16" xfId="23790"/>
    <cellStyle name="Parent 2 2 17" xfId="24486"/>
    <cellStyle name="Parent 2 2 18" xfId="25171"/>
    <cellStyle name="Parent 2 2 19" xfId="25814"/>
    <cellStyle name="Parent 2 2 2" xfId="10874"/>
    <cellStyle name="Parent 2 2 2 2" xfId="30207"/>
    <cellStyle name="Parent 2 2 2 3" xfId="34294"/>
    <cellStyle name="Parent 2 2 2 4" xfId="39730"/>
    <cellStyle name="Parent 2 2 20" xfId="26533"/>
    <cellStyle name="Parent 2 2 21" xfId="27295"/>
    <cellStyle name="Parent 2 2 22" xfId="32531"/>
    <cellStyle name="Parent 2 2 23" xfId="37762"/>
    <cellStyle name="Parent 2 2 3" xfId="11915"/>
    <cellStyle name="Parent 2 2 3 2" xfId="30208"/>
    <cellStyle name="Parent 2 2 3 3" xfId="35185"/>
    <cellStyle name="Parent 2 2 3 4" xfId="40656"/>
    <cellStyle name="Parent 2 2 4" xfId="12977"/>
    <cellStyle name="Parent 2 2 4 2" xfId="30209"/>
    <cellStyle name="Parent 2 2 4 3" xfId="36138"/>
    <cellStyle name="Parent 2 2 4 4" xfId="41609"/>
    <cellStyle name="Parent 2 2 5" xfId="8907"/>
    <cellStyle name="Parent 2 2 5 2" xfId="37027"/>
    <cellStyle name="Parent 2 2 5 3" xfId="42498"/>
    <cellStyle name="Parent 2 2 6" xfId="14923"/>
    <cellStyle name="Parent 2 2 7" xfId="15920"/>
    <cellStyle name="Parent 2 2 8" xfId="16746"/>
    <cellStyle name="Parent 2 2 9" xfId="17764"/>
    <cellStyle name="Parent 2 3" xfId="12926"/>
    <cellStyle name="Parent 3" xfId="3879"/>
    <cellStyle name="Parent 3 10" xfId="7795"/>
    <cellStyle name="Parent 3 11" xfId="18825"/>
    <cellStyle name="Parent 3 12" xfId="15964"/>
    <cellStyle name="Parent 3 13" xfId="9323"/>
    <cellStyle name="Parent 3 14" xfId="13545"/>
    <cellStyle name="Parent 3 15" xfId="21567"/>
    <cellStyle name="Parent 3 16" xfId="9486"/>
    <cellStyle name="Parent 3 17" xfId="9986"/>
    <cellStyle name="Parent 3 18" xfId="12332"/>
    <cellStyle name="Parent 3 19" xfId="22105"/>
    <cellStyle name="Parent 3 2" xfId="9227"/>
    <cellStyle name="Parent 3 2 2" xfId="30210"/>
    <cellStyle name="Parent 3 2 3" xfId="33474"/>
    <cellStyle name="Parent 3 2 4" xfId="38820"/>
    <cellStyle name="Parent 3 20" xfId="9892"/>
    <cellStyle name="Parent 3 21" xfId="10383"/>
    <cellStyle name="Parent 3 22" xfId="31590"/>
    <cellStyle name="Parent 3 23" xfId="31479"/>
    <cellStyle name="Parent 3 3" xfId="7040"/>
    <cellStyle name="Parent 3 3 2" xfId="30211"/>
    <cellStyle name="Parent 3 3 3" xfId="33058"/>
    <cellStyle name="Parent 3 3 4" xfId="38276"/>
    <cellStyle name="Parent 3 4" xfId="8177"/>
    <cellStyle name="Parent 3 4 2" xfId="30212"/>
    <cellStyle name="Parent 3 4 3" xfId="33208"/>
    <cellStyle name="Parent 3 4 4" xfId="38426"/>
    <cellStyle name="Parent 3 5" xfId="9267"/>
    <cellStyle name="Parent 3 5 2" xfId="33172"/>
    <cellStyle name="Parent 3 5 3" xfId="38390"/>
    <cellStyle name="Parent 3 6" xfId="8554"/>
    <cellStyle name="Parent 3 7" xfId="6727"/>
    <cellStyle name="Parent 3 8" xfId="9198"/>
    <cellStyle name="Parent 3 9" xfId="13506"/>
    <cellStyle name="Parent 4" xfId="7166"/>
    <cellStyle name="per.style" xfId="1984"/>
    <cellStyle name="per.style 2" xfId="1985"/>
    <cellStyle name="per.style 2 2" xfId="1986"/>
    <cellStyle name="per.style 2 2 2" xfId="1987"/>
    <cellStyle name="Perc1" xfId="1988"/>
    <cellStyle name="Percen - Style2" xfId="1989"/>
    <cellStyle name="Percen - Style2 2" xfId="3878"/>
    <cellStyle name="Percent" xfId="2" builtinId="5"/>
    <cellStyle name="Percent (0)" xfId="1990"/>
    <cellStyle name="Percent (1)" xfId="1991"/>
    <cellStyle name="Percent [0%]" xfId="1992"/>
    <cellStyle name="Percent [0.00%]" xfId="1993"/>
    <cellStyle name="Percent [0]" xfId="1994"/>
    <cellStyle name="Percent [00]" xfId="1995"/>
    <cellStyle name="Percent [1]" xfId="1996"/>
    <cellStyle name="Percent [1] 2" xfId="1997"/>
    <cellStyle name="Percent [1][]" xfId="1998"/>
    <cellStyle name="Percent [1]_CC Valuation Model v7" xfId="1999"/>
    <cellStyle name="Percent [2]" xfId="2000"/>
    <cellStyle name="Percent [2] 2" xfId="2001"/>
    <cellStyle name="Percent 0%" xfId="2002"/>
    <cellStyle name="Percent 0% 2" xfId="2003"/>
    <cellStyle name="Percent 10" xfId="2004"/>
    <cellStyle name="Percent 11" xfId="2005"/>
    <cellStyle name="Percent 12" xfId="2006"/>
    <cellStyle name="Percent 13" xfId="2007"/>
    <cellStyle name="Percent 14" xfId="2008"/>
    <cellStyle name="Percent 15" xfId="2009"/>
    <cellStyle name="Percent 16" xfId="2010"/>
    <cellStyle name="Percent 17" xfId="2011"/>
    <cellStyle name="Percent 18" xfId="2012"/>
    <cellStyle name="Percent 19" xfId="2013"/>
    <cellStyle name="Percent 2" xfId="115"/>
    <cellStyle name="Percent 2 2" xfId="2014"/>
    <cellStyle name="Percent 2 2 2" xfId="2015"/>
    <cellStyle name="Percent 2 3" xfId="2016"/>
    <cellStyle name="Percent 2 4" xfId="2017"/>
    <cellStyle name="Percent 2 5" xfId="2018"/>
    <cellStyle name="Percent 2 6" xfId="2019"/>
    <cellStyle name="Percent 2 7" xfId="126"/>
    <cellStyle name="percent 2 decimal" xfId="2020"/>
    <cellStyle name="Percent 20" xfId="2021"/>
    <cellStyle name="Percent 21" xfId="2022"/>
    <cellStyle name="Percent 22" xfId="2023"/>
    <cellStyle name="Percent 23" xfId="2024"/>
    <cellStyle name="Percent 24" xfId="2025"/>
    <cellStyle name="Percent 25" xfId="2026"/>
    <cellStyle name="Percent 26" xfId="2027"/>
    <cellStyle name="Percent 27" xfId="2028"/>
    <cellStyle name="Percent 28" xfId="2029"/>
    <cellStyle name="Percent 29" xfId="2030"/>
    <cellStyle name="Percent 3" xfId="116"/>
    <cellStyle name="Percent 3 2" xfId="2032"/>
    <cellStyle name="Percent 3 3" xfId="2033"/>
    <cellStyle name="Percent 3 4" xfId="2034"/>
    <cellStyle name="Percent 3 5" xfId="2035"/>
    <cellStyle name="Percent 3 6" xfId="2031"/>
    <cellStyle name="Percent 30" xfId="2036"/>
    <cellStyle name="Percent 31" xfId="2037"/>
    <cellStyle name="Percent 32" xfId="2038"/>
    <cellStyle name="Percent 33" xfId="2039"/>
    <cellStyle name="Percent 34" xfId="2040"/>
    <cellStyle name="Percent 35" xfId="2041"/>
    <cellStyle name="Percent 36" xfId="2042"/>
    <cellStyle name="Percent 37" xfId="2043"/>
    <cellStyle name="Percent 38" xfId="2044"/>
    <cellStyle name="Percent 39" xfId="2045"/>
    <cellStyle name="Percent 4" xfId="114"/>
    <cellStyle name="Percent 4 2" xfId="2047"/>
    <cellStyle name="Percent 4 3" xfId="2048"/>
    <cellStyle name="Percent 4 4" xfId="2046"/>
    <cellStyle name="Percent 40" xfId="2049"/>
    <cellStyle name="Percent 41" xfId="2050"/>
    <cellStyle name="Percent 42" xfId="2051"/>
    <cellStyle name="Percent 43" xfId="2052"/>
    <cellStyle name="Percent 44" xfId="2053"/>
    <cellStyle name="Percent 45" xfId="2054"/>
    <cellStyle name="Percent 46" xfId="2055"/>
    <cellStyle name="Percent 47" xfId="2056"/>
    <cellStyle name="Percent 47 2" xfId="2057"/>
    <cellStyle name="Percent 47 3" xfId="2058"/>
    <cellStyle name="Percent 48" xfId="2059"/>
    <cellStyle name="Percent 48 2" xfId="2060"/>
    <cellStyle name="Percent 48 3" xfId="2061"/>
    <cellStyle name="Percent 49" xfId="2062"/>
    <cellStyle name="Percent 5" xfId="2063"/>
    <cellStyle name="Percent 5 2" xfId="2064"/>
    <cellStyle name="Percent 50" xfId="2065"/>
    <cellStyle name="Percent 51" xfId="2066"/>
    <cellStyle name="Percent 52" xfId="2067"/>
    <cellStyle name="Percent 53" xfId="2068"/>
    <cellStyle name="Percent 54" xfId="2069"/>
    <cellStyle name="Percent 55" xfId="2070"/>
    <cellStyle name="Percent 56" xfId="2071"/>
    <cellStyle name="Percent 57" xfId="2072"/>
    <cellStyle name="Percent 58" xfId="2073"/>
    <cellStyle name="Percent 59" xfId="2074"/>
    <cellStyle name="Percent 6" xfId="2075"/>
    <cellStyle name="Percent 6 2" xfId="2076"/>
    <cellStyle name="Percent 60" xfId="2077"/>
    <cellStyle name="Percent 61" xfId="2078"/>
    <cellStyle name="Percent 62" xfId="2079"/>
    <cellStyle name="Percent 63" xfId="2080"/>
    <cellStyle name="Percent 64" xfId="2081"/>
    <cellStyle name="Percent 65" xfId="2082"/>
    <cellStyle name="Percent 66" xfId="2083"/>
    <cellStyle name="Percent 67" xfId="2084"/>
    <cellStyle name="Percent 68" xfId="2085"/>
    <cellStyle name="Percent 69" xfId="2086"/>
    <cellStyle name="Percent 7" xfId="2087"/>
    <cellStyle name="Percent 7 2" xfId="2088"/>
    <cellStyle name="Percent 70" xfId="2089"/>
    <cellStyle name="Percent 71" xfId="125"/>
    <cellStyle name="Percent 72" xfId="372"/>
    <cellStyle name="Percent 73" xfId="2920"/>
    <cellStyle name="Percent 73 2" xfId="5653"/>
    <cellStyle name="Percent 74" xfId="2924"/>
    <cellStyle name="Percent 75" xfId="3320"/>
    <cellStyle name="Percent 76" xfId="3266"/>
    <cellStyle name="Percent 77" xfId="3343"/>
    <cellStyle name="Percent 78" xfId="3347"/>
    <cellStyle name="Percent 79" xfId="3361"/>
    <cellStyle name="Percent 8" xfId="2090"/>
    <cellStyle name="Percent 80" xfId="3365"/>
    <cellStyle name="Percent 81" xfId="3369"/>
    <cellStyle name="Percent 82" xfId="3373"/>
    <cellStyle name="Percent 83" xfId="3382"/>
    <cellStyle name="Percent 84" xfId="3384"/>
    <cellStyle name="Percent 85" xfId="3379"/>
    <cellStyle name="Percent 86" xfId="3389"/>
    <cellStyle name="Percent 87" xfId="3395"/>
    <cellStyle name="Percent 88" xfId="3404"/>
    <cellStyle name="Percent 89" xfId="5188"/>
    <cellStyle name="Percent 9" xfId="2091"/>
    <cellStyle name="Percent 90" xfId="5247"/>
    <cellStyle name="Percent Hard" xfId="2092"/>
    <cellStyle name="Percent Hard 2" xfId="3877"/>
    <cellStyle name="Percent.00" xfId="2093"/>
    <cellStyle name="Percent.00 2" xfId="3876"/>
    <cellStyle name="Percent[0]" xfId="2094"/>
    <cellStyle name="Percent[1]" xfId="2095"/>
    <cellStyle name="Percent[2]" xfId="2096"/>
    <cellStyle name="Percent[3]" xfId="2097"/>
    <cellStyle name="Percent1" xfId="2098"/>
    <cellStyle name="Percent1Blue" xfId="2099"/>
    <cellStyle name="Percent2" xfId="2100"/>
    <cellStyle name="Percent2Blue" xfId="2101"/>
    <cellStyle name="PercentChange" xfId="2102"/>
    <cellStyle name="PercentChange 2" xfId="3875"/>
    <cellStyle name="PercentPresentation" xfId="2103"/>
    <cellStyle name="Perlong" xfId="2104"/>
    <cellStyle name="Perlong 2" xfId="3401"/>
    <cellStyle name="Pink" xfId="2105"/>
    <cellStyle name="Pink 2" xfId="2106"/>
    <cellStyle name="POPS" xfId="2107"/>
    <cellStyle name="pound" xfId="2108"/>
    <cellStyle name="pound 2" xfId="3874"/>
    <cellStyle name="Pounds2" xfId="2109"/>
    <cellStyle name="Pounds2 2" xfId="3873"/>
    <cellStyle name="PrePop Currency (0)" xfId="2110"/>
    <cellStyle name="PrePop Currency (2)" xfId="2111"/>
    <cellStyle name="PrePop Units (0)" xfId="2112"/>
    <cellStyle name="PrePop Units (1)" xfId="2113"/>
    <cellStyle name="PrePop Units (2)" xfId="2114"/>
    <cellStyle name="PresentationZero" xfId="2115"/>
    <cellStyle name="PresentationZero 2" xfId="2116"/>
    <cellStyle name="PresentationZero 2 2" xfId="3872"/>
    <cellStyle name="Price" xfId="2117"/>
    <cellStyle name="price - euro" xfId="2118"/>
    <cellStyle name="price - euro 2" xfId="3871"/>
    <cellStyle name="price - gbp" xfId="2119"/>
    <cellStyle name="price - gbp 2" xfId="3870"/>
    <cellStyle name="price - us" xfId="2120"/>
    <cellStyle name="PriceUn" xfId="2121"/>
    <cellStyle name="pricing" xfId="2122"/>
    <cellStyle name="Processing" xfId="2123"/>
    <cellStyle name="Processing 2" xfId="2124"/>
    <cellStyle name="Processing 2 2" xfId="3869"/>
    <cellStyle name="PSChar" xfId="2125"/>
    <cellStyle name="PSChar 2" xfId="3868"/>
    <cellStyle name="PSDate" xfId="2126"/>
    <cellStyle name="PSDate 2" xfId="2127"/>
    <cellStyle name="PSDate 2 2" xfId="2128"/>
    <cellStyle name="PSDate 2 2 2" xfId="2129"/>
    <cellStyle name="PSDec" xfId="2130"/>
    <cellStyle name="PSHeading" xfId="2131"/>
    <cellStyle name="PSHeading 2" xfId="2940"/>
    <cellStyle name="PSHeading 2 2" xfId="5669"/>
    <cellStyle name="PSHeading 2 2 2" xfId="13531"/>
    <cellStyle name="PSHeading 2 2 2 2" xfId="30213"/>
    <cellStyle name="PSHeading 2 2 2 3" xfId="34939"/>
    <cellStyle name="PSHeading 2 2 2 4" xfId="40410"/>
    <cellStyle name="PSHeading 2 2 3" xfId="16497"/>
    <cellStyle name="PSHeading 2 2 3 2" xfId="30214"/>
    <cellStyle name="PSHeading 2 2 3 3" xfId="35892"/>
    <cellStyle name="PSHeading 2 2 3 4" xfId="41363"/>
    <cellStyle name="PSHeading 2 2 4" xfId="17559"/>
    <cellStyle name="PSHeading 2 2 4 2" xfId="36857"/>
    <cellStyle name="PSHeading 2 2 4 3" xfId="42328"/>
    <cellStyle name="PSHeading 2 2 5" xfId="21049"/>
    <cellStyle name="PSHeading 2 2 6" xfId="24297"/>
    <cellStyle name="PSHeading 3" xfId="3206"/>
    <cellStyle name="PSHeading 3 2" xfId="5930"/>
    <cellStyle name="PSHeading 3 2 10" xfId="37763"/>
    <cellStyle name="PSHeading 3 2 2" xfId="10879"/>
    <cellStyle name="PSHeading 3 2 2 2" xfId="30215"/>
    <cellStyle name="PSHeading 3 2 2 3" xfId="35186"/>
    <cellStyle name="PSHeading 3 2 2 4" xfId="40657"/>
    <cellStyle name="PSHeading 3 2 3" xfId="11919"/>
    <cellStyle name="PSHeading 3 2 3 2" xfId="36139"/>
    <cellStyle name="PSHeading 3 2 3 3" xfId="41610"/>
    <cellStyle name="PSHeading 3 2 4" xfId="14928"/>
    <cellStyle name="PSHeading 3 2 5" xfId="16749"/>
    <cellStyle name="PSHeading 3 2 6" xfId="20269"/>
    <cellStyle name="PSHeading 3 2 7" xfId="22886"/>
    <cellStyle name="PSHeading 3 2 8" xfId="26534"/>
    <cellStyle name="PSHeading 3 2 9" xfId="32532"/>
    <cellStyle name="PSHeading 4" xfId="3867"/>
    <cellStyle name="PSHeading 4 2" xfId="6086"/>
    <cellStyle name="PSHeading 4 2 2" xfId="13840"/>
    <cellStyle name="PSHeading 4 2 2 2" xfId="30216"/>
    <cellStyle name="PSHeading 4 2 2 3" xfId="35329"/>
    <cellStyle name="PSHeading 4 2 2 4" xfId="40800"/>
    <cellStyle name="PSHeading 4 2 3" xfId="16903"/>
    <cellStyle name="PSHeading 4 2 3 2" xfId="30217"/>
    <cellStyle name="PSHeading 4 2 3 3" xfId="36287"/>
    <cellStyle name="PSHeading 4 2 3 4" xfId="41758"/>
    <cellStyle name="PSHeading 4 2 4" xfId="17906"/>
    <cellStyle name="PSHeading 4 2 4 2" xfId="37140"/>
    <cellStyle name="PSHeading 4 2 4 3" xfId="42611"/>
    <cellStyle name="PSHeading 4 2 5" xfId="21379"/>
    <cellStyle name="PSHeading 4 2 6" xfId="24608"/>
    <cellStyle name="PSHeading 5" xfId="5552"/>
    <cellStyle name="PSHeading 5 10" xfId="37416"/>
    <cellStyle name="PSHeading 5 2" xfId="10509"/>
    <cellStyle name="PSHeading 5 2 2" xfId="30218"/>
    <cellStyle name="PSHeading 5 2 3" xfId="34828"/>
    <cellStyle name="PSHeading 5 2 4" xfId="40299"/>
    <cellStyle name="PSHeading 5 3" xfId="11550"/>
    <cellStyle name="PSHeading 5 3 2" xfId="35781"/>
    <cellStyle name="PSHeading 5 3 3" xfId="41252"/>
    <cellStyle name="PSHeading 5 4" xfId="14562"/>
    <cellStyle name="PSHeading 5 5" xfId="16384"/>
    <cellStyle name="PSHeading 5 6" xfId="19907"/>
    <cellStyle name="PSHeading 5 7" xfId="22526"/>
    <cellStyle name="PSHeading 5 8" xfId="26191"/>
    <cellStyle name="PSHeading 5 9" xfId="32185"/>
    <cellStyle name="PSInt" xfId="2132"/>
    <cellStyle name="PSSpacer" xfId="2133"/>
    <cellStyle name="PSSpacer 2" xfId="3866"/>
    <cellStyle name="r" xfId="2134"/>
    <cellStyle name="Red" xfId="2135"/>
    <cellStyle name="Red 2" xfId="2136"/>
    <cellStyle name="Red 2 2" xfId="2137"/>
    <cellStyle name="Red 2 2 2" xfId="3865"/>
    <cellStyle name="Red 2 3" xfId="2138"/>
    <cellStyle name="Red 2 4" xfId="2139"/>
    <cellStyle name="Red 2 4 2" xfId="3864"/>
    <cellStyle name="Red 3" xfId="2140"/>
    <cellStyle name="Red 4" xfId="2141"/>
    <cellStyle name="Red 5" xfId="2142"/>
    <cellStyle name="Red Font" xfId="2143"/>
    <cellStyle name="regstoresfromspecstores" xfId="2144"/>
    <cellStyle name="regstoresfromspecstores 2" xfId="3863"/>
    <cellStyle name="RevList" xfId="2145"/>
    <cellStyle name="Right" xfId="2146"/>
    <cellStyle name="Right 2" xfId="3862"/>
    <cellStyle name="RMB" xfId="2147"/>
    <cellStyle name="Rmb [0]" xfId="2148"/>
    <cellStyle name="Rmb [0] 2" xfId="3860"/>
    <cellStyle name="RMB 0.00" xfId="2149"/>
    <cellStyle name="RMB 0.00 2" xfId="2150"/>
    <cellStyle name="RMB 0.00 2 2" xfId="3858"/>
    <cellStyle name="RMB 0.00 3" xfId="3859"/>
    <cellStyle name="RMB 10" xfId="2151"/>
    <cellStyle name="RMB 10 2" xfId="3857"/>
    <cellStyle name="RMB 11" xfId="2152"/>
    <cellStyle name="RMB 11 2" xfId="3856"/>
    <cellStyle name="RMB 12" xfId="2153"/>
    <cellStyle name="RMB 12 2" xfId="3855"/>
    <cellStyle name="RMB 13" xfId="2154"/>
    <cellStyle name="RMB 13 2" xfId="3854"/>
    <cellStyle name="RMB 14" xfId="2155"/>
    <cellStyle name="RMB 14 2" xfId="3853"/>
    <cellStyle name="RMB 15" xfId="2156"/>
    <cellStyle name="RMB 15 2" xfId="3852"/>
    <cellStyle name="RMB 16" xfId="2157"/>
    <cellStyle name="RMB 16 2" xfId="3851"/>
    <cellStyle name="RMB 17" xfId="2158"/>
    <cellStyle name="RMB 17 2" xfId="3850"/>
    <cellStyle name="RMB 18" xfId="2159"/>
    <cellStyle name="RMB 18 2" xfId="3849"/>
    <cellStyle name="RMB 19" xfId="2160"/>
    <cellStyle name="RMB 19 2" xfId="3848"/>
    <cellStyle name="RMB 2" xfId="2161"/>
    <cellStyle name="RMB 2 2" xfId="3847"/>
    <cellStyle name="RMB 20" xfId="2162"/>
    <cellStyle name="RMB 20 2" xfId="3846"/>
    <cellStyle name="RMB 21" xfId="2163"/>
    <cellStyle name="RMB 21 2" xfId="3845"/>
    <cellStyle name="RMB 22" xfId="2164"/>
    <cellStyle name="RMB 22 2" xfId="3844"/>
    <cellStyle name="RMB 23" xfId="2165"/>
    <cellStyle name="RMB 23 2" xfId="3843"/>
    <cellStyle name="RMB 24" xfId="2166"/>
    <cellStyle name="RMB 24 2" xfId="3842"/>
    <cellStyle name="RMB 25" xfId="3861"/>
    <cellStyle name="RMB 26" xfId="5347"/>
    <cellStyle name="RMB 3" xfId="2167"/>
    <cellStyle name="RMB 3 2" xfId="3841"/>
    <cellStyle name="RMB 4" xfId="2168"/>
    <cellStyle name="RMB 4 2" xfId="3840"/>
    <cellStyle name="RMB 5" xfId="2169"/>
    <cellStyle name="RMB 5 2" xfId="3839"/>
    <cellStyle name="RMB 6" xfId="2170"/>
    <cellStyle name="RMB 6 2" xfId="3838"/>
    <cellStyle name="RMB 7" xfId="2171"/>
    <cellStyle name="RMB 7 2" xfId="3837"/>
    <cellStyle name="RMB 8" xfId="2172"/>
    <cellStyle name="RMB 8 2" xfId="3836"/>
    <cellStyle name="RMB 9" xfId="2173"/>
    <cellStyle name="RMB 9 2" xfId="3835"/>
    <cellStyle name="s" xfId="2174"/>
    <cellStyle name="s 2" xfId="3834"/>
    <cellStyle name="s_Acc (Dil) Matrix (2)" xfId="2175"/>
    <cellStyle name="s_Acc (Dil) Matrix (2) 2" xfId="3833"/>
    <cellStyle name="s_Acc (Dil) Matrix (2)_1" xfId="2176"/>
    <cellStyle name="s_Acc (Dil) Matrix (2)_1 2" xfId="3832"/>
    <cellStyle name="s_Acc (Dil) Matrix (2)_2" xfId="2177"/>
    <cellStyle name="s_Acc (Dil) Matrix (2)_2 2" xfId="3831"/>
    <cellStyle name="s_Acc (Dil) Matrix (2)_2_Celtic DCF" xfId="2178"/>
    <cellStyle name="s_Acc (Dil) Matrix (2)_2_Celtic DCF 2" xfId="3830"/>
    <cellStyle name="s_Acc (Dil) Matrix (2)_2_Celtic DCF Inputs" xfId="2179"/>
    <cellStyle name="s_Acc (Dil) Matrix (2)_2_Celtic DCF Inputs 2" xfId="3829"/>
    <cellStyle name="s_Acc (Dil) Matrix (2)_2_Valuation Summary" xfId="2180"/>
    <cellStyle name="s_Acc (Dil) Matrix (2)_2_Valuation Summary 2" xfId="3828"/>
    <cellStyle name="s_Ariz_Nevada (2)" xfId="2181"/>
    <cellStyle name="s_Ariz_Nevada (2) 2" xfId="3827"/>
    <cellStyle name="s_Ariz_Nevada (2)_1" xfId="2182"/>
    <cellStyle name="s_Ariz_Nevada (2)_1 2" xfId="3826"/>
    <cellStyle name="s_CA Cases (2)" xfId="2183"/>
    <cellStyle name="s_CA Cases (2) 2" xfId="3820"/>
    <cellStyle name="s_CA Cases (2)_1" xfId="2184"/>
    <cellStyle name="s_CA Cases (2)_1 2" xfId="3819"/>
    <cellStyle name="s_CA Cases (2)_Celtic DCF" xfId="2185"/>
    <cellStyle name="s_CA Cases (2)_Celtic DCF 2" xfId="3818"/>
    <cellStyle name="s_CA Cases (2)_Celtic DCF Inputs" xfId="2186"/>
    <cellStyle name="s_CA Cases (2)_Celtic DCF Inputs 2" xfId="3817"/>
    <cellStyle name="s_CA Cases (2)_Valuation Summary" xfId="2187"/>
    <cellStyle name="s_CA Cases (2)_Valuation Summary 2" xfId="3816"/>
    <cellStyle name="s_Cal. (2)" xfId="2188"/>
    <cellStyle name="s_Cal. (2) 2" xfId="3815"/>
    <cellStyle name="s_Cal. (2)_1" xfId="2189"/>
    <cellStyle name="s_Cal. (2)_1 2" xfId="3814"/>
    <cellStyle name="s_Cases (2)" xfId="2190"/>
    <cellStyle name="s_Cases (2) 2" xfId="3813"/>
    <cellStyle name="s_Cases (2)_1" xfId="2191"/>
    <cellStyle name="s_Cases (2)_1 2" xfId="3812"/>
    <cellStyle name="s_Cases (2)_Celtic DCF" xfId="2192"/>
    <cellStyle name="s_Cases (2)_Celtic DCF 2" xfId="3811"/>
    <cellStyle name="s_Cases (2)_Celtic DCF Inputs" xfId="2193"/>
    <cellStyle name="s_Cases (2)_Celtic DCF Inputs 2" xfId="3810"/>
    <cellStyle name="s_Cases (2)_Valuation Summary" xfId="2194"/>
    <cellStyle name="s_Cases (2)_Valuation Summary 2" xfId="3809"/>
    <cellStyle name="s_Celtic DCF" xfId="2195"/>
    <cellStyle name="s_Celtic DCF 2" xfId="3808"/>
    <cellStyle name="s_Celtic DCF Inputs" xfId="2196"/>
    <cellStyle name="s_Celtic DCF Inputs 2" xfId="3807"/>
    <cellStyle name="s_Celtic DCF Inputs_1" xfId="2197"/>
    <cellStyle name="s_Celtic DCF Inputs_1 2" xfId="3806"/>
    <cellStyle name="s_Celtic DCF_1" xfId="2198"/>
    <cellStyle name="s_Celtic DCF_1 2" xfId="3805"/>
    <cellStyle name="s_Credit Buildup (2)" xfId="2199"/>
    <cellStyle name="s_Credit Buildup (2) 2" xfId="3804"/>
    <cellStyle name="s_Credit Buildup (2)_1" xfId="2200"/>
    <cellStyle name="s_Credit Buildup (2)_1 2" xfId="3803"/>
    <cellStyle name="s_Credit Buildup (2)_Celtic DCF" xfId="2201"/>
    <cellStyle name="s_Credit Buildup (2)_Celtic DCF 2" xfId="3802"/>
    <cellStyle name="s_Credit Buildup (2)_Celtic DCF Inputs" xfId="2202"/>
    <cellStyle name="s_Credit Buildup (2)_Celtic DCF Inputs 2" xfId="3801"/>
    <cellStyle name="s_Credit Buildup (2)_Valuation Summary" xfId="2203"/>
    <cellStyle name="s_Credit Buildup (2)_Valuation Summary 2" xfId="3800"/>
    <cellStyle name="s_CredSens" xfId="2204"/>
    <cellStyle name="s_CredSens 2" xfId="3799"/>
    <cellStyle name="s_CredSens_1" xfId="2205"/>
    <cellStyle name="s_CredSens_1 2" xfId="3798"/>
    <cellStyle name="s_CredSens_2" xfId="2206"/>
    <cellStyle name="s_CredSens_2 2" xfId="3797"/>
    <cellStyle name="s_CredSens_Celtic DCF Inputs" xfId="2207"/>
    <cellStyle name="s_CredSens_Celtic DCF Inputs 2" xfId="3796"/>
    <cellStyle name="s_CredSens_Valuation Summary" xfId="2208"/>
    <cellStyle name="s_CredSens_Valuation Summary 2" xfId="3795"/>
    <cellStyle name="s_DCF Inputs (2)" xfId="2209"/>
    <cellStyle name="s_DCF Inputs (2) 2" xfId="3794"/>
    <cellStyle name="s_DCF Inputs (2)_1" xfId="2210"/>
    <cellStyle name="s_DCF Inputs (2)_1 2" xfId="3793"/>
    <cellStyle name="s_DCF Inputs (2)_1_Celtic DCF" xfId="2211"/>
    <cellStyle name="s_DCF Inputs (2)_1_Celtic DCF Inputs" xfId="2212"/>
    <cellStyle name="s_DCF Inputs (2)_1_Celtic DCF Inputs_eric" xfId="2213"/>
    <cellStyle name="s_DCF Inputs (2)_1_Celtic DCF Inputs_eric 2" xfId="3792"/>
    <cellStyle name="s_DCF Inputs (2)_1_Celtic DCF_eric" xfId="2214"/>
    <cellStyle name="s_DCF Inputs (2)_1_Celtic DCF_eric 2" xfId="3791"/>
    <cellStyle name="s_DCF Inputs (2)_1_Valuation Summary" xfId="2215"/>
    <cellStyle name="s_DCF Inputs (2)_1_Valuation Summary 2" xfId="3790"/>
    <cellStyle name="s_DCF Matrix (2)" xfId="2216"/>
    <cellStyle name="s_DCF Matrix (2) 2" xfId="3789"/>
    <cellStyle name="s_DCF Matrix (2)_1" xfId="2217"/>
    <cellStyle name="s_DCF Matrix (2)_1 2" xfId="3788"/>
    <cellStyle name="s_DCF Matrix (2)_2" xfId="2218"/>
    <cellStyle name="s_DCF Matrix (2)_2 2" xfId="3787"/>
    <cellStyle name="s_DCF Matrix (2)_2_Celtic DCF" xfId="2219"/>
    <cellStyle name="s_DCF Matrix (2)_2_Celtic DCF Inputs" xfId="2220"/>
    <cellStyle name="s_DCF Matrix (2)_2_Celtic DCF Inputs 2" xfId="3786"/>
    <cellStyle name="s_DCF Matrix (2)_2_Celtic DCF_eric" xfId="2221"/>
    <cellStyle name="s_DCF Matrix (2)_2_Celtic DCF_eric 2" xfId="3785"/>
    <cellStyle name="s_DCF Matrix (2)_2_Valuation Summary" xfId="2222"/>
    <cellStyle name="s_DCF Matrix (2)_2_Valuation Summary_eric" xfId="2223"/>
    <cellStyle name="s_DCF Matrix (2)_2_Valuation Summary_eric 2" xfId="3784"/>
    <cellStyle name="s_DCFLBO Code" xfId="2224"/>
    <cellStyle name="s_DCFLBO Code 2" xfId="3783"/>
    <cellStyle name="s_DCFLBO Code_1" xfId="2225"/>
    <cellStyle name="s_DCFLBO Code_1 2" xfId="3782"/>
    <cellStyle name="s_DCFLBO Code_Celtic DCF" xfId="2226"/>
    <cellStyle name="s_DCFLBO Code_Celtic DCF 2" xfId="3781"/>
    <cellStyle name="s_DCFLBO Code_Celtic DCF Inputs" xfId="2227"/>
    <cellStyle name="s_DCFLBO Code_Celtic DCF Inputs 2" xfId="3780"/>
    <cellStyle name="s_DCFLBO Code_Valuation Summary" xfId="2228"/>
    <cellStyle name="s_DCFLBO Code_Valuation Summary 2" xfId="3779"/>
    <cellStyle name="s_Deal" xfId="2229"/>
    <cellStyle name="s_Deal 2" xfId="3778"/>
    <cellStyle name="s_Deal_1" xfId="2230"/>
    <cellStyle name="s_Deal_1 2" xfId="3777"/>
    <cellStyle name="s_Deal_2" xfId="2231"/>
    <cellStyle name="s_Deal_2 2" xfId="3776"/>
    <cellStyle name="s_Dental (2)" xfId="2232"/>
    <cellStyle name="s_Dental (2) 2" xfId="3775"/>
    <cellStyle name="s_Dental (2)_1" xfId="2233"/>
    <cellStyle name="s_Dental (2)_1 2" xfId="3774"/>
    <cellStyle name="s_Dental (2)_2" xfId="2234"/>
    <cellStyle name="s_Dental (2)_2 2" xfId="3773"/>
    <cellStyle name="s_Dental (2)_2_Celtic DCF" xfId="2235"/>
    <cellStyle name="s_Dental (2)_2_Celtic DCF 2" xfId="3772"/>
    <cellStyle name="s_Dental (2)_2_Celtic DCF Inputs" xfId="2236"/>
    <cellStyle name="s_Dental (2)_2_Celtic DCF Inputs_eric" xfId="2237"/>
    <cellStyle name="s_Dental (2)_2_Celtic DCF Inputs_eric 2" xfId="3771"/>
    <cellStyle name="s_Dental (2)_2_Valuation Summary" xfId="2238"/>
    <cellStyle name="s_Dental (2)_2_Valuation Summary 2" xfId="3770"/>
    <cellStyle name="s_E (2)" xfId="2239"/>
    <cellStyle name="s_E (2) 2" xfId="3769"/>
    <cellStyle name="s_E (2)_1" xfId="2240"/>
    <cellStyle name="s_E (2)_1 2" xfId="3768"/>
    <cellStyle name="s_East Coast (2)" xfId="2241"/>
    <cellStyle name="s_East Coast (2) 2" xfId="3767"/>
    <cellStyle name="s_East Coast (2)_1" xfId="2242"/>
    <cellStyle name="s_East Coast (2)_1 2" xfId="3766"/>
    <cellStyle name="s_East Coast (2)_2" xfId="2243"/>
    <cellStyle name="s_East Coast (2)_2_eric" xfId="2244"/>
    <cellStyle name="s_East Coast (2)_2_eric 2" xfId="3765"/>
    <cellStyle name="s_eric" xfId="2245"/>
    <cellStyle name="s_eric 2" xfId="3764"/>
    <cellStyle name="s_eric_1" xfId="2246"/>
    <cellStyle name="s_eric_1 2" xfId="3763"/>
    <cellStyle name="s_Florida (2)" xfId="2247"/>
    <cellStyle name="s_Florida (2) 2" xfId="3762"/>
    <cellStyle name="s_Florida (2)_1" xfId="2248"/>
    <cellStyle name="s_Florida (2)_1 2" xfId="3761"/>
    <cellStyle name="s_Florida (2)_2" xfId="2249"/>
    <cellStyle name="s_Florida (2)_2_eric" xfId="2250"/>
    <cellStyle name="s_Florida (2)_2_eric 2" xfId="3760"/>
    <cellStyle name="s_G" xfId="2251"/>
    <cellStyle name="s_G 2" xfId="3759"/>
    <cellStyle name="s_G_1" xfId="2252"/>
    <cellStyle name="s_G_1 2" xfId="3758"/>
    <cellStyle name="s_Georgia (2)" xfId="2253"/>
    <cellStyle name="s_Georgia (2) 2" xfId="3757"/>
    <cellStyle name="s_Georgia (2)_1" xfId="2254"/>
    <cellStyle name="s_Georgia (2)_1 2" xfId="3756"/>
    <cellStyle name="s_giesler16" xfId="2255"/>
    <cellStyle name="s_giesler16 2" xfId="3755"/>
    <cellStyle name="s_Hard Rock" xfId="2256"/>
    <cellStyle name="s_Hard Rock (2)" xfId="2257"/>
    <cellStyle name="s_Hard Rock (2) 2" xfId="3753"/>
    <cellStyle name="s_Hard Rock (2)_1" xfId="2258"/>
    <cellStyle name="s_Hard Rock (2)_1 2" xfId="3752"/>
    <cellStyle name="s_Hard Rock (2)_Celtic DCF" xfId="2259"/>
    <cellStyle name="s_Hard Rock (2)_Celtic DCF Inputs" xfId="2260"/>
    <cellStyle name="s_Hard Rock (2)_Celtic DCF Inputs_eric" xfId="2261"/>
    <cellStyle name="s_Hard Rock (2)_Celtic DCF Inputs_eric 2" xfId="3751"/>
    <cellStyle name="s_Hard Rock (2)_Celtic DCF_eric" xfId="2262"/>
    <cellStyle name="s_Hard Rock (2)_Celtic DCF_eric 2" xfId="3750"/>
    <cellStyle name="s_Hard Rock (2)_Valuation Summary" xfId="2263"/>
    <cellStyle name="s_Hard Rock (2)_Valuation Summary_eric" xfId="2264"/>
    <cellStyle name="s_Hard Rock (2)_Valuation Summary_eric 2" xfId="3744"/>
    <cellStyle name="s_Hard Rock 2" xfId="3754"/>
    <cellStyle name="s_Hard Rock 3" xfId="5348"/>
    <cellStyle name="s_Hard Rock_1" xfId="2265"/>
    <cellStyle name="s_Hard Rock_1 2" xfId="3743"/>
    <cellStyle name="s_Hard Rock_1_Celtic DCF" xfId="2266"/>
    <cellStyle name="s_Hard Rock_1_Celtic DCF Inputs" xfId="2267"/>
    <cellStyle name="s_Hard Rock_1_Celtic DCF Inputs_eric" xfId="2268"/>
    <cellStyle name="s_Hard Rock_1_Celtic DCF Inputs_eric 2" xfId="3742"/>
    <cellStyle name="s_Hard Rock_1_Celtic DCF_eric" xfId="2269"/>
    <cellStyle name="s_Hard Rock_1_Celtic DCF_eric 2" xfId="3741"/>
    <cellStyle name="s_Hard Rock_1_Valuation Summary" xfId="2270"/>
    <cellStyle name="s_Hard Rock_1_Valuation Summary_eric" xfId="2271"/>
    <cellStyle name="s_Hard Rock_1_Valuation Summary_eric 2" xfId="3740"/>
    <cellStyle name="s_Hard Rock_2" xfId="2272"/>
    <cellStyle name="s_Hard Rock_2 2" xfId="3739"/>
    <cellStyle name="s_HardInc " xfId="2273"/>
    <cellStyle name="s_HardInc  (2)" xfId="2274"/>
    <cellStyle name="s_HardInc  (2) 2" xfId="3737"/>
    <cellStyle name="s_HardInc  (2)_1" xfId="2275"/>
    <cellStyle name="s_HardInc  (2)_1 2" xfId="3736"/>
    <cellStyle name="s_HardInc  (2)_2" xfId="2276"/>
    <cellStyle name="s_HardInc  (2)_2 2" xfId="3735"/>
    <cellStyle name="s_HardInc  (2)_Celtic DCF" xfId="2277"/>
    <cellStyle name="s_HardInc  (2)_Celtic DCF Inputs" xfId="2278"/>
    <cellStyle name="s_HardInc  (2)_Celtic DCF Inputs_eric" xfId="2279"/>
    <cellStyle name="s_HardInc  (2)_Celtic DCF Inputs_eric 2" xfId="3734"/>
    <cellStyle name="s_HardInc  (2)_Celtic DCF_eric" xfId="2280"/>
    <cellStyle name="s_HardInc  (2)_Celtic DCF_eric 2" xfId="3732"/>
    <cellStyle name="s_HardInc  (2)_Valuation Summary" xfId="2281"/>
    <cellStyle name="s_HardInc  (2)_Valuation Summary_eric" xfId="2282"/>
    <cellStyle name="s_HardInc  (2)_Valuation Summary_eric 2" xfId="3731"/>
    <cellStyle name="s_HardInc  2" xfId="3738"/>
    <cellStyle name="s_HardInc  3" xfId="5349"/>
    <cellStyle name="s_HardInc _Celtic DCF" xfId="2283"/>
    <cellStyle name="s_HardInc _Celtic DCF Inputs" xfId="2284"/>
    <cellStyle name="s_HardInc _Celtic DCF Inputs_eric" xfId="2285"/>
    <cellStyle name="s_HardInc _Celtic DCF Inputs_eric 2" xfId="3730"/>
    <cellStyle name="s_HardInc _Celtic DCF_eric" xfId="2286"/>
    <cellStyle name="s_HardInc _Celtic DCF_eric 2" xfId="3729"/>
    <cellStyle name="s_HardInc _Valuation Summary" xfId="2287"/>
    <cellStyle name="s_HardInc _Valuation Summary_eric" xfId="2288"/>
    <cellStyle name="s_HardInc _Valuation Summary_eric 2" xfId="3728"/>
    <cellStyle name="s_Has-Gets (2)" xfId="2289"/>
    <cellStyle name="s_Has-Gets (2) 2" xfId="3727"/>
    <cellStyle name="s_Has-Gets (2)_1" xfId="2290"/>
    <cellStyle name="s_Has-Gets (2)_1_eric" xfId="2291"/>
    <cellStyle name="s_Has-Gets (2)_1_eric 2" xfId="3726"/>
    <cellStyle name="s_IRR Sensitivity (2)" xfId="2292"/>
    <cellStyle name="s_IRR Sensitivity (2)_1" xfId="2293"/>
    <cellStyle name="s_IRR Sensitivity (2)_1 2" xfId="3725"/>
    <cellStyle name="s_IRR Sensitivity (2)_2" xfId="2294"/>
    <cellStyle name="s_IRR Sensitivity (2)_2 2" xfId="3724"/>
    <cellStyle name="s_IRR Sensitivity (2)_eric" xfId="2295"/>
    <cellStyle name="s_IRR Sensitivity (2)_eric 2" xfId="3723"/>
    <cellStyle name="s_Mango Merger" xfId="2296"/>
    <cellStyle name="s_Mango Merger 2" xfId="3722"/>
    <cellStyle name="s_Mango Merger 3" xfId="2297"/>
    <cellStyle name="s_Mango Merger 3 2" xfId="3721"/>
    <cellStyle name="s_Mango Merger 3_1" xfId="2298"/>
    <cellStyle name="s_Mango Merger 3_1_eric" xfId="2299"/>
    <cellStyle name="s_Mango Merger 3_1_eric 2" xfId="3720"/>
    <cellStyle name="s_Mango Merger 3_2" xfId="2300"/>
    <cellStyle name="s_Mango Merger 3_2 2" xfId="3719"/>
    <cellStyle name="s_Mango Merger_1" xfId="2301"/>
    <cellStyle name="s_Mango Merger_1_eric" xfId="2302"/>
    <cellStyle name="s_Mango Merger_1_eric 2" xfId="3718"/>
    <cellStyle name="s_MERGERBlackhawk" xfId="2303"/>
    <cellStyle name="s_MERGERBlackhawk 2" xfId="3715"/>
    <cellStyle name="s_MERGERBlackhawk_1" xfId="2304"/>
    <cellStyle name="s_MERGERBlackhawk_1_eric" xfId="2305"/>
    <cellStyle name="s_MERGERBlackhawk_1_eric 2" xfId="3714"/>
    <cellStyle name="s_MERGERBlackhawk_2" xfId="2306"/>
    <cellStyle name="s_MERGERBlackhawk_2 2" xfId="3713"/>
    <cellStyle name="s_MERGERBlackhawk_eric" xfId="2307"/>
    <cellStyle name="s_MERGERBlackhawk_eric 2" xfId="3712"/>
    <cellStyle name="s_Model Assumptions (2)" xfId="2308"/>
    <cellStyle name="s_Model Assumptions (2) 2" xfId="3711"/>
    <cellStyle name="s_Model Assumptions (2)_1" xfId="2309"/>
    <cellStyle name="s_Model Assumptions (2)_1 2" xfId="3710"/>
    <cellStyle name="s_OBGYN (2)" xfId="2310"/>
    <cellStyle name="s_OBGYN (2) 2" xfId="3709"/>
    <cellStyle name="s_OBGYN (2)_1" xfId="2311"/>
    <cellStyle name="s_OBGYN (2)_1 2" xfId="3708"/>
    <cellStyle name="s_OBGYN (2)_2" xfId="2312"/>
    <cellStyle name="s_OBGYN (2)_2_eric" xfId="2313"/>
    <cellStyle name="s_OBGYN (2)_2_eric 2" xfId="3707"/>
    <cellStyle name="s_Other Businesses (2)" xfId="2314"/>
    <cellStyle name="s_Other Businesses (2)_1" xfId="2315"/>
    <cellStyle name="s_Other Businesses (2)_1 2" xfId="3706"/>
    <cellStyle name="s_Other Businesses (2)_2" xfId="2316"/>
    <cellStyle name="s_Other Businesses (2)_2 2" xfId="3705"/>
    <cellStyle name="s_Other Businesses (2)_eric" xfId="2317"/>
    <cellStyle name="s_Other Businesses (2)_eric 2" xfId="3704"/>
    <cellStyle name="s_Ownership" xfId="2318"/>
    <cellStyle name="s_Ownership 2" xfId="3703"/>
    <cellStyle name="s_Ownership_1" xfId="2319"/>
    <cellStyle name="s_Ownership_1 2" xfId="3702"/>
    <cellStyle name="s_PFMA Income (2)" xfId="2320"/>
    <cellStyle name="s_PFMA Income (2) 2" xfId="3701"/>
    <cellStyle name="s_PFMA Income (2)_1" xfId="2321"/>
    <cellStyle name="s_PFMA Income (2)_1 2" xfId="3700"/>
    <cellStyle name="s_PFMA Income (2)_2" xfId="2322"/>
    <cellStyle name="s_PFMA Income (2)_2 2" xfId="3699"/>
    <cellStyle name="s_PFMA Income (2)_2_Celtic DCF" xfId="2323"/>
    <cellStyle name="s_PFMA Income (2)_2_Celtic DCF Inputs" xfId="2324"/>
    <cellStyle name="s_PFMA Income (2)_2_Celtic DCF Inputs_eric" xfId="2325"/>
    <cellStyle name="s_PFMA Income (2)_2_Celtic DCF Inputs_eric 2" xfId="3698"/>
    <cellStyle name="s_PFMA Income (2)_2_Celtic DCF_eric" xfId="2326"/>
    <cellStyle name="s_PFMA Income (2)_2_Celtic DCF_eric 2" xfId="3697"/>
    <cellStyle name="s_PFMA Income (2)_2_Valuation Summary" xfId="2327"/>
    <cellStyle name="s_PFMA Income (2)_2_Valuation Summary_eric" xfId="2328"/>
    <cellStyle name="s_PFMA Income (2)_2_Valuation Summary_eric 2" xfId="3696"/>
    <cellStyle name="s_Pippen (2)" xfId="2329"/>
    <cellStyle name="s_Pippen (2) 2" xfId="3695"/>
    <cellStyle name="s_Pippen (2)_1" xfId="2330"/>
    <cellStyle name="s_Pippen (2)_1_eric" xfId="2331"/>
    <cellStyle name="s_Pippen (2)_1_eric 2" xfId="3694"/>
    <cellStyle name="s_Pippen Cases (2)" xfId="2332"/>
    <cellStyle name="s_Pippen Cases (2) 2" xfId="3693"/>
    <cellStyle name="s_Pippen Cases (2)_1" xfId="2333"/>
    <cellStyle name="s_Pippen Cases (2)_1_eric" xfId="2334"/>
    <cellStyle name="s_Pippen Cases (2)_1_eric 2" xfId="3692"/>
    <cellStyle name="s_Pippen ValMatrix (2)" xfId="2335"/>
    <cellStyle name="s_Pippen ValMatrix (2)_1" xfId="2336"/>
    <cellStyle name="s_Pippen ValMatrix (2)_1 2" xfId="3691"/>
    <cellStyle name="s_Pippen ValMatrix (2)_eric" xfId="2337"/>
    <cellStyle name="s_Pippen ValMatrix (2)_eric 2" xfId="3690"/>
    <cellStyle name="s_PMAT (2)" xfId="2338"/>
    <cellStyle name="s_PMAT (2) 2" xfId="3689"/>
    <cellStyle name="s_PMAT (2)_1" xfId="2339"/>
    <cellStyle name="s_PMAT (2)_1 2" xfId="3688"/>
    <cellStyle name="s_PMAT (2)_Celtic DCF" xfId="2340"/>
    <cellStyle name="s_PMAT (2)_Celtic DCF Inputs" xfId="2341"/>
    <cellStyle name="s_PMAT (2)_Celtic DCF Inputs_eric" xfId="2342"/>
    <cellStyle name="s_PMAT (2)_Celtic DCF Inputs_eric 2" xfId="3687"/>
    <cellStyle name="s_PMAT (2)_Celtic DCF_eric" xfId="2343"/>
    <cellStyle name="s_PMAT (2)_Celtic DCF_eric 2" xfId="3686"/>
    <cellStyle name="s_PMAT (2)_Valuation Summary" xfId="2344"/>
    <cellStyle name="s_PMAT (2)_Valuation Summary_eric" xfId="2345"/>
    <cellStyle name="s_PMAT (2)_Valuation Summary_eric 2" xfId="3685"/>
    <cellStyle name="s_PMAT (3)" xfId="2346"/>
    <cellStyle name="s_PMAT (3) 2" xfId="3684"/>
    <cellStyle name="s_PMAT (3)_1" xfId="2347"/>
    <cellStyle name="s_PMAT (3)_1 2" xfId="3683"/>
    <cellStyle name="s_PMAT (3)_2" xfId="2348"/>
    <cellStyle name="s_PMAT (3)_2 2" xfId="3682"/>
    <cellStyle name="s_PMAT (3)_Celtic DCF" xfId="2349"/>
    <cellStyle name="s_PMAT (3)_Celtic DCF Inputs" xfId="2350"/>
    <cellStyle name="s_PMAT (3)_Celtic DCF Inputs_eric" xfId="2351"/>
    <cellStyle name="s_PMAT (3)_Celtic DCF Inputs_eric 2" xfId="3681"/>
    <cellStyle name="s_PMAT (3)_Celtic DCF_eric" xfId="2352"/>
    <cellStyle name="s_PMAT (3)_Celtic DCF_eric 2" xfId="3680"/>
    <cellStyle name="s_PMAT (3)_Valuation Summary" xfId="2353"/>
    <cellStyle name="s_PMAT (3)_Valuation Summary_eric" xfId="2354"/>
    <cellStyle name="s_PMAT (3)_Valuation Summary_eric 2" xfId="3679"/>
    <cellStyle name="s_PoundInc" xfId="2355"/>
    <cellStyle name="s_PoundInc (2)" xfId="2356"/>
    <cellStyle name="s_PoundInc (2) 2" xfId="3677"/>
    <cellStyle name="s_PoundInc (2)_1" xfId="2357"/>
    <cellStyle name="s_PoundInc (2)_1 2" xfId="3676"/>
    <cellStyle name="s_PoundInc (2)_1_Celtic DCF" xfId="2358"/>
    <cellStyle name="s_PoundInc (2)_1_Celtic DCF Inputs" xfId="2359"/>
    <cellStyle name="s_PoundInc (2)_1_Celtic DCF Inputs_eric" xfId="2360"/>
    <cellStyle name="s_PoundInc (2)_1_Celtic DCF Inputs_eric 2" xfId="3675"/>
    <cellStyle name="s_PoundInc (2)_1_Celtic DCF_eric" xfId="2361"/>
    <cellStyle name="s_PoundInc (2)_1_Celtic DCF_eric 2" xfId="3674"/>
    <cellStyle name="s_PoundInc (2)_1_Valuation Summary" xfId="2362"/>
    <cellStyle name="s_PoundInc (2)_1_Valuation Summary_eric" xfId="2363"/>
    <cellStyle name="s_PoundInc (2)_1_Valuation Summary_eric 2" xfId="3673"/>
    <cellStyle name="s_PoundInc (2)_2" xfId="2364"/>
    <cellStyle name="s_PoundInc (2)_2 2" xfId="3672"/>
    <cellStyle name="s_PoundInc 2" xfId="3678"/>
    <cellStyle name="s_PoundInc 3" xfId="5350"/>
    <cellStyle name="s_PoundInc_Celtic DCF" xfId="2365"/>
    <cellStyle name="s_PoundInc_Celtic DCF Inputs" xfId="2366"/>
    <cellStyle name="s_PoundInc_Celtic DCF Inputs_eric" xfId="2367"/>
    <cellStyle name="s_PoundInc_Celtic DCF Inputs_eric 2" xfId="3671"/>
    <cellStyle name="s_PoundInc_Celtic DCF_eric" xfId="2368"/>
    <cellStyle name="s_PoundInc_Celtic DCF_eric 2" xfId="3666"/>
    <cellStyle name="s_PoundInc_Valuation Summary" xfId="2369"/>
    <cellStyle name="s_PoundInc_Valuation Summary_eric" xfId="2370"/>
    <cellStyle name="s_PoundInc_Valuation Summary_eric 2" xfId="3665"/>
    <cellStyle name="s_Poundstone (2)" xfId="2371"/>
    <cellStyle name="s_Poundstone (2) 2" xfId="3664"/>
    <cellStyle name="s_Poundstone (2)_1" xfId="2372"/>
    <cellStyle name="s_Poundstone (2)_1 2" xfId="3663"/>
    <cellStyle name="s_Poundstone (2)_2" xfId="2373"/>
    <cellStyle name="s_Poundstone (2)_2 2" xfId="3662"/>
    <cellStyle name="s_Poundstone (2)_Celtic DCF" xfId="2374"/>
    <cellStyle name="s_Poundstone (2)_Celtic DCF Inputs" xfId="2375"/>
    <cellStyle name="s_Poundstone (2)_Celtic DCF Inputs_eric" xfId="2376"/>
    <cellStyle name="s_Poundstone (2)_Celtic DCF Inputs_eric 2" xfId="3661"/>
    <cellStyle name="s_Poundstone (2)_Celtic DCF_eric" xfId="2377"/>
    <cellStyle name="s_Poundstone (2)_Celtic DCF_eric 2" xfId="3660"/>
    <cellStyle name="s_Poundstone (2)_Valuation Summary" xfId="2378"/>
    <cellStyle name="s_Poundstone (2)_Valuation Summary_eric" xfId="2379"/>
    <cellStyle name="s_Poundstone (2)_Valuation Summary_eric 2" xfId="3659"/>
    <cellStyle name="s_Preliminary Poundstone (2)" xfId="2380"/>
    <cellStyle name="s_Preliminary Poundstone (2) 2" xfId="3658"/>
    <cellStyle name="s_Preliminary Poundstone (2)_1" xfId="2381"/>
    <cellStyle name="s_Preliminary Poundstone (2)_1 2" xfId="3657"/>
    <cellStyle name="s_RushValSum (2)" xfId="2382"/>
    <cellStyle name="s_RushValSum (2) 2" xfId="3656"/>
    <cellStyle name="s_RushValSum (2)_1" xfId="2383"/>
    <cellStyle name="s_RushValSum (2)_1 2" xfId="3655"/>
    <cellStyle name="s_RushValSum (2)_2" xfId="2384"/>
    <cellStyle name="s_RushValSum (2)_2 2" xfId="3654"/>
    <cellStyle name="s_RushValSum (2)_Celtic DCF" xfId="2385"/>
    <cellStyle name="s_RushValSum (2)_Celtic DCF Inputs" xfId="2386"/>
    <cellStyle name="s_RushValSum (2)_Celtic DCF Inputs_eric" xfId="2387"/>
    <cellStyle name="s_RushValSum (2)_Celtic DCF Inputs_eric 2" xfId="3653"/>
    <cellStyle name="s_RushValSum (2)_Celtic DCF_eric" xfId="2388"/>
    <cellStyle name="s_RushValSum (2)_Celtic DCF_eric 2" xfId="3652"/>
    <cellStyle name="s_RushValSum (2)_Valuation Summary" xfId="2389"/>
    <cellStyle name="s_RushValSum (2)_Valuation Summary_eric" xfId="2390"/>
    <cellStyle name="s_RushValSum (2)_Valuation Summary_eric 2" xfId="3651"/>
    <cellStyle name="s_SDGMerger" xfId="2391"/>
    <cellStyle name="s_SDGMerger 2" xfId="3650"/>
    <cellStyle name="s_SDGMerger_1" xfId="2392"/>
    <cellStyle name="s_SDGMerger3" xfId="2393"/>
    <cellStyle name="s_SDGMerger3 2" xfId="3649"/>
    <cellStyle name="s_SDGMerger3_1" xfId="2394"/>
    <cellStyle name="s_Stub Value" xfId="2395"/>
    <cellStyle name="s_Stub Value 2" xfId="3648"/>
    <cellStyle name="s_Stub Value_1" xfId="2396"/>
    <cellStyle name="s_Stub Value_1 2" xfId="3647"/>
    <cellStyle name="s_Summary of Pro Forma (2)" xfId="2397"/>
    <cellStyle name="s_Summary of Pro Forma (2) 2" xfId="3646"/>
    <cellStyle name="s_Summary of Pro Forma (2)_1" xfId="2398"/>
    <cellStyle name="s_Summary of Pro Forma (2)_1 2" xfId="3645"/>
    <cellStyle name="s_Summary of Pro Forma (2)_2" xfId="2399"/>
    <cellStyle name="s_Summary of Pro Forma (2)_2 2" xfId="3644"/>
    <cellStyle name="s_Summary of Pro Forma (2)_Celtic DCF" xfId="2400"/>
    <cellStyle name="s_Summary of Pro Forma (2)_Celtic DCF Inputs" xfId="2401"/>
    <cellStyle name="s_Summary of Pro Forma (2)_Celtic DCF Inputs_eric" xfId="2402"/>
    <cellStyle name="s_Summary of Pro Forma (2)_Celtic DCF Inputs_eric 2" xfId="3643"/>
    <cellStyle name="s_Summary of Pro Forma (2)_Celtic DCF_eric" xfId="2403"/>
    <cellStyle name="s_Summary of Pro Forma (2)_Celtic DCF_eric 2" xfId="3642"/>
    <cellStyle name="s_Summary of Pro Forma (2)_Valuation Summary" xfId="2404"/>
    <cellStyle name="s_Summary of Pro Forma (2)_Valuation Summary_eric" xfId="2405"/>
    <cellStyle name="s_Summary of Pro Forma (2)_Valuation Summary_eric 2" xfId="3641"/>
    <cellStyle name="s_Summary of Pro Forma (3)" xfId="2406"/>
    <cellStyle name="s_Summary of Pro Forma (3) 2" xfId="3640"/>
    <cellStyle name="s_Summary of Pro Forma (3)_1" xfId="2407"/>
    <cellStyle name="s_Summary of Pro Forma (3)_1 2" xfId="3639"/>
    <cellStyle name="s_Summary of Pro Forma (3)_Celtic DCF" xfId="2408"/>
    <cellStyle name="s_Summary of Pro Forma (3)_Celtic DCF Inputs" xfId="2409"/>
    <cellStyle name="s_Summary of Pro Forma (3)_Celtic DCF Inputs_eric" xfId="2410"/>
    <cellStyle name="s_Summary of Pro Forma (3)_Celtic DCF Inputs_eric 2" xfId="3638"/>
    <cellStyle name="s_Summary of Pro Forma (3)_Celtic DCF_eric" xfId="2411"/>
    <cellStyle name="s_Summary of Pro Forma (3)_Celtic DCF_eric 2" xfId="3637"/>
    <cellStyle name="s_Summary of Pro Forma (3)_Valuation Summary" xfId="2412"/>
    <cellStyle name="s_Summary of Pro Forma (3)_Valuation Summary_eric" xfId="2413"/>
    <cellStyle name="s_Summary of Pro Forma (3)_Valuation Summary_eric 2" xfId="3636"/>
    <cellStyle name="s_Texas_Louisiana (2)" xfId="2414"/>
    <cellStyle name="s_Texas_Louisiana (2) 2" xfId="3635"/>
    <cellStyle name="s_Texas_Louisiana (2)_1" xfId="2415"/>
    <cellStyle name="s_Texas_Louisiana (2)_1_eric" xfId="2416"/>
    <cellStyle name="s_Texas_Louisiana (2)_1_eric 2" xfId="3634"/>
    <cellStyle name="s_Timex-Gucci Merger2" xfId="2417"/>
    <cellStyle name="s_Timex-Gucci Merger2 2" xfId="3633"/>
    <cellStyle name="s_Timex-Gucci Merger2_1" xfId="2418"/>
    <cellStyle name="s_Timex-Gucci Merger2_1 2" xfId="3632"/>
    <cellStyle name="s_Valuation Summary" xfId="2419"/>
    <cellStyle name="s_Valuation Summary (2)" xfId="2420"/>
    <cellStyle name="s_Valuation Summary (2) 2" xfId="3630"/>
    <cellStyle name="s_Valuation Summary (2)_1" xfId="2421"/>
    <cellStyle name="s_Valuation Summary (2)_1 2" xfId="3629"/>
    <cellStyle name="s_Valuation Summary (2)_1_Celtic DCF" xfId="2422"/>
    <cellStyle name="s_Valuation Summary (2)_1_Celtic DCF Inputs" xfId="2423"/>
    <cellStyle name="s_Valuation Summary (2)_1_Celtic DCF Inputs_eric" xfId="2424"/>
    <cellStyle name="s_Valuation Summary (2)_1_Celtic DCF Inputs_eric 2" xfId="3628"/>
    <cellStyle name="s_Valuation Summary (2)_1_Celtic DCF_eric" xfId="2425"/>
    <cellStyle name="s_Valuation Summary (2)_1_Celtic DCF_eric 2" xfId="3627"/>
    <cellStyle name="s_Valuation Summary (2)_1_Valuation Summary" xfId="2426"/>
    <cellStyle name="s_Valuation Summary (2)_1_Valuation Summary_eric" xfId="2427"/>
    <cellStyle name="s_Valuation Summary (2)_1_Valuation Summary_eric 2" xfId="3626"/>
    <cellStyle name="s_Valuation Summary (2)_2" xfId="2428"/>
    <cellStyle name="s_Valuation Summary (2)_2 2" xfId="3625"/>
    <cellStyle name="s_Valuation Summary 2" xfId="3631"/>
    <cellStyle name="s_Valuation Summary 3" xfId="5351"/>
    <cellStyle name="s_Valuation Summary_1" xfId="2429"/>
    <cellStyle name="s_Valuation Summary_1_eric" xfId="2430"/>
    <cellStyle name="s_Valuation Summary_1_eric 2" xfId="3624"/>
    <cellStyle name="s_Valuation Summary_2" xfId="2431"/>
    <cellStyle name="s_Valuation Summary_2 2" xfId="3623"/>
    <cellStyle name="s_Warrant" xfId="2432"/>
    <cellStyle name="s_Warrant 2" xfId="3622"/>
    <cellStyle name="s_Warrant_1" xfId="2433"/>
    <cellStyle name="s_Warrant_1 2" xfId="3621"/>
    <cellStyle name="s_Warrant_2" xfId="2434"/>
    <cellStyle name="s_Warrant_2 2" xfId="3620"/>
    <cellStyle name="Salomon Logo" xfId="2435"/>
    <cellStyle name="Salomon Logo 10" xfId="3394"/>
    <cellStyle name="Salomon Logo 10 10" xfId="9149"/>
    <cellStyle name="Salomon Logo 10 10 2" xfId="30219"/>
    <cellStyle name="Salomon Logo 10 10 3" xfId="33198"/>
    <cellStyle name="Salomon Logo 10 10 4" xfId="38416"/>
    <cellStyle name="Salomon Logo 10 11" xfId="11429"/>
    <cellStyle name="Salomon Logo 10 11 2" xfId="30220"/>
    <cellStyle name="Salomon Logo 10 11 3" xfId="33327"/>
    <cellStyle name="Salomon Logo 10 11 4" xfId="38666"/>
    <cellStyle name="Salomon Logo 10 12" xfId="8705"/>
    <cellStyle name="Salomon Logo 10 13" xfId="9567"/>
    <cellStyle name="Salomon Logo 10 14" xfId="14675"/>
    <cellStyle name="Salomon Logo 10 15" xfId="9429"/>
    <cellStyle name="Salomon Logo 10 16" xfId="13889"/>
    <cellStyle name="Salomon Logo 10 17" xfId="13571"/>
    <cellStyle name="Salomon Logo 10 18" xfId="14774"/>
    <cellStyle name="Salomon Logo 10 19" xfId="7949"/>
    <cellStyle name="Salomon Logo 10 2" xfId="6048"/>
    <cellStyle name="Salomon Logo 10 2 10" xfId="17871"/>
    <cellStyle name="Salomon Logo 10 2 11" xfId="18794"/>
    <cellStyle name="Salomon Logo 10 2 12" xfId="19568"/>
    <cellStyle name="Salomon Logo 10 2 13" xfId="20384"/>
    <cellStyle name="Salomon Logo 10 2 14" xfId="21346"/>
    <cellStyle name="Salomon Logo 10 2 15" xfId="22191"/>
    <cellStyle name="Salomon Logo 10 2 16" xfId="23001"/>
    <cellStyle name="Salomon Logo 10 2 17" xfId="23884"/>
    <cellStyle name="Salomon Logo 10 2 18" xfId="24582"/>
    <cellStyle name="Salomon Logo 10 2 19" xfId="25265"/>
    <cellStyle name="Salomon Logo 10 2 2" xfId="10997"/>
    <cellStyle name="Salomon Logo 10 2 2 2" xfId="30221"/>
    <cellStyle name="Salomon Logo 10 2 2 3" xfId="34386"/>
    <cellStyle name="Salomon Logo 10 2 2 4" xfId="39839"/>
    <cellStyle name="Salomon Logo 10 2 20" xfId="25914"/>
    <cellStyle name="Salomon Logo 10 2 21" xfId="26642"/>
    <cellStyle name="Salomon Logo 10 2 22" xfId="27372"/>
    <cellStyle name="Salomon Logo 10 2 23" xfId="31138"/>
    <cellStyle name="Salomon Logo 10 2 24" xfId="32644"/>
    <cellStyle name="Salomon Logo 10 2 25" xfId="37876"/>
    <cellStyle name="Salomon Logo 10 2 3" xfId="12037"/>
    <cellStyle name="Salomon Logo 10 2 3 2" xfId="30222"/>
    <cellStyle name="Salomon Logo 10 2 3 3" xfId="35301"/>
    <cellStyle name="Salomon Logo 10 2 3 4" xfId="40772"/>
    <cellStyle name="Salomon Logo 10 2 4" xfId="13084"/>
    <cellStyle name="Salomon Logo 10 2 4 2" xfId="30223"/>
    <cellStyle name="Salomon Logo 10 2 4 3" xfId="36254"/>
    <cellStyle name="Salomon Logo 10 2 4 4" xfId="41725"/>
    <cellStyle name="Salomon Logo 10 2 5" xfId="13809"/>
    <cellStyle name="Salomon Logo 10 2 5 2" xfId="30224"/>
    <cellStyle name="Salomon Logo 10 2 5 3" xfId="37108"/>
    <cellStyle name="Salomon Logo 10 2 5 4" xfId="42579"/>
    <cellStyle name="Salomon Logo 10 2 6" xfId="12316"/>
    <cellStyle name="Salomon Logo 10 2 7" xfId="15044"/>
    <cellStyle name="Salomon Logo 10 2 8" xfId="16031"/>
    <cellStyle name="Salomon Logo 10 2 9" xfId="16867"/>
    <cellStyle name="Salomon Logo 10 20" xfId="17235"/>
    <cellStyle name="Salomon Logo 10 21" xfId="17448"/>
    <cellStyle name="Salomon Logo 10 22" xfId="21191"/>
    <cellStyle name="Salomon Logo 10 23" xfId="18160"/>
    <cellStyle name="Salomon Logo 10 24" xfId="16980"/>
    <cellStyle name="Salomon Logo 10 25" xfId="15931"/>
    <cellStyle name="Salomon Logo 10 26" xfId="30899"/>
    <cellStyle name="Salomon Logo 10 27" xfId="31567"/>
    <cellStyle name="Salomon Logo 10 28" xfId="31523"/>
    <cellStyle name="Salomon Logo 10 3" xfId="5463"/>
    <cellStyle name="Salomon Logo 10 3 10" xfId="17360"/>
    <cellStyle name="Salomon Logo 10 3 11" xfId="18288"/>
    <cellStyle name="Salomon Logo 10 3 12" xfId="13657"/>
    <cellStyle name="Salomon Logo 10 3 13" xfId="12911"/>
    <cellStyle name="Salomon Logo 10 3 14" xfId="20860"/>
    <cellStyle name="Salomon Logo 10 3 15" xfId="21718"/>
    <cellStyle name="Salomon Logo 10 3 16" xfId="14442"/>
    <cellStyle name="Salomon Logo 10 3 17" xfId="23425"/>
    <cellStyle name="Salomon Logo 10 3 18" xfId="12408"/>
    <cellStyle name="Salomon Logo 10 3 19" xfId="22212"/>
    <cellStyle name="Salomon Logo 10 3 2" xfId="10425"/>
    <cellStyle name="Salomon Logo 10 3 2 2" xfId="30225"/>
    <cellStyle name="Salomon Logo 10 3 2 3" xfId="33956"/>
    <cellStyle name="Salomon Logo 10 3 2 4" xfId="39318"/>
    <cellStyle name="Salomon Logo 10 3 20" xfId="15949"/>
    <cellStyle name="Salomon Logo 10 3 21" xfId="7101"/>
    <cellStyle name="Salomon Logo 10 3 22" xfId="26972"/>
    <cellStyle name="Salomon Logo 10 3 23" xfId="30990"/>
    <cellStyle name="Salomon Logo 10 3 24" xfId="32113"/>
    <cellStyle name="Salomon Logo 10 3 25" xfId="31303"/>
    <cellStyle name="Salomon Logo 10 3 3" xfId="11473"/>
    <cellStyle name="Salomon Logo 10 3 3 2" xfId="30226"/>
    <cellStyle name="Salomon Logo 10 3 3 3" xfId="34762"/>
    <cellStyle name="Salomon Logo 10 3 3 4" xfId="40233"/>
    <cellStyle name="Salomon Logo 10 3 4" xfId="12571"/>
    <cellStyle name="Salomon Logo 10 3 4 2" xfId="30227"/>
    <cellStyle name="Salomon Logo 10 3 4 3" xfId="35705"/>
    <cellStyle name="Salomon Logo 10 3 4 4" xfId="41176"/>
    <cellStyle name="Salomon Logo 10 3 5" xfId="11974"/>
    <cellStyle name="Salomon Logo 10 3 5 2" xfId="30228"/>
    <cellStyle name="Salomon Logo 10 3 5 3" xfId="36672"/>
    <cellStyle name="Salomon Logo 10 3 5 4" xfId="42143"/>
    <cellStyle name="Salomon Logo 10 3 6" xfId="8356"/>
    <cellStyle name="Salomon Logo 10 3 7" xfId="14484"/>
    <cellStyle name="Salomon Logo 10 3 8" xfId="15521"/>
    <cellStyle name="Salomon Logo 10 3 9" xfId="8825"/>
    <cellStyle name="Salomon Logo 10 4" xfId="5551"/>
    <cellStyle name="Salomon Logo 10 4 10" xfId="17447"/>
    <cellStyle name="Salomon Logo 10 4 11" xfId="18366"/>
    <cellStyle name="Salomon Logo 10 4 12" xfId="19148"/>
    <cellStyle name="Salomon Logo 10 4 13" xfId="19906"/>
    <cellStyle name="Salomon Logo 10 4 14" xfId="20946"/>
    <cellStyle name="Salomon Logo 10 4 15" xfId="21790"/>
    <cellStyle name="Salomon Logo 10 4 16" xfId="22525"/>
    <cellStyle name="Salomon Logo 10 4 17" xfId="23495"/>
    <cellStyle name="Salomon Logo 10 4 18" xfId="24194"/>
    <cellStyle name="Salomon Logo 10 4 19" xfId="24906"/>
    <cellStyle name="Salomon Logo 10 4 2" xfId="10508"/>
    <cellStyle name="Salomon Logo 10 4 2 2" xfId="30229"/>
    <cellStyle name="Salomon Logo 10 4 2 3" xfId="34022"/>
    <cellStyle name="Salomon Logo 10 4 2 4" xfId="39384"/>
    <cellStyle name="Salomon Logo 10 4 20" xfId="25539"/>
    <cellStyle name="Salomon Logo 10 4 21" xfId="26190"/>
    <cellStyle name="Salomon Logo 10 4 22" xfId="27032"/>
    <cellStyle name="Salomon Logo 10 4 23" xfId="31063"/>
    <cellStyle name="Salomon Logo 10 4 24" xfId="32184"/>
    <cellStyle name="Salomon Logo 10 4 25" xfId="37415"/>
    <cellStyle name="Salomon Logo 10 4 3" xfId="11549"/>
    <cellStyle name="Salomon Logo 10 4 3 2" xfId="30230"/>
    <cellStyle name="Salomon Logo 10 4 3 3" xfId="34827"/>
    <cellStyle name="Salomon Logo 10 4 3 4" xfId="40298"/>
    <cellStyle name="Salomon Logo 10 4 4" xfId="12649"/>
    <cellStyle name="Salomon Logo 10 4 4 2" xfId="30231"/>
    <cellStyle name="Salomon Logo 10 4 4 3" xfId="35780"/>
    <cellStyle name="Salomon Logo 10 4 4 4" xfId="41251"/>
    <cellStyle name="Salomon Logo 10 4 5" xfId="13442"/>
    <cellStyle name="Salomon Logo 10 4 5 2" xfId="30232"/>
    <cellStyle name="Salomon Logo 10 4 5 3" xfId="36757"/>
    <cellStyle name="Salomon Logo 10 4 5 4" xfId="42228"/>
    <cellStyle name="Salomon Logo 10 4 6" xfId="14067"/>
    <cellStyle name="Salomon Logo 10 4 7" xfId="14561"/>
    <cellStyle name="Salomon Logo 10 4 8" xfId="15597"/>
    <cellStyle name="Salomon Logo 10 4 9" xfId="16383"/>
    <cellStyle name="Salomon Logo 10 5" xfId="5560"/>
    <cellStyle name="Salomon Logo 10 5 10" xfId="17456"/>
    <cellStyle name="Salomon Logo 10 5 11" xfId="18374"/>
    <cellStyle name="Salomon Logo 10 5 12" xfId="19157"/>
    <cellStyle name="Salomon Logo 10 5 13" xfId="19915"/>
    <cellStyle name="Salomon Logo 10 5 14" xfId="20955"/>
    <cellStyle name="Salomon Logo 10 5 15" xfId="21798"/>
    <cellStyle name="Salomon Logo 10 5 16" xfId="22534"/>
    <cellStyle name="Salomon Logo 10 5 17" xfId="23504"/>
    <cellStyle name="Salomon Logo 10 5 18" xfId="24202"/>
    <cellStyle name="Salomon Logo 10 5 19" xfId="24914"/>
    <cellStyle name="Salomon Logo 10 5 2" xfId="10517"/>
    <cellStyle name="Salomon Logo 10 5 2 2" xfId="30233"/>
    <cellStyle name="Salomon Logo 10 5 2 3" xfId="34030"/>
    <cellStyle name="Salomon Logo 10 5 2 4" xfId="39392"/>
    <cellStyle name="Salomon Logo 10 5 20" xfId="25547"/>
    <cellStyle name="Salomon Logo 10 5 21" xfId="26199"/>
    <cellStyle name="Salomon Logo 10 5 22" xfId="27040"/>
    <cellStyle name="Salomon Logo 10 5 23" xfId="31071"/>
    <cellStyle name="Salomon Logo 10 5 24" xfId="32193"/>
    <cellStyle name="Salomon Logo 10 5 25" xfId="37424"/>
    <cellStyle name="Salomon Logo 10 5 3" xfId="11558"/>
    <cellStyle name="Salomon Logo 10 5 3 2" xfId="30234"/>
    <cellStyle name="Salomon Logo 10 5 3 3" xfId="34836"/>
    <cellStyle name="Salomon Logo 10 5 3 4" xfId="40307"/>
    <cellStyle name="Salomon Logo 10 5 4" xfId="12657"/>
    <cellStyle name="Salomon Logo 10 5 4 2" xfId="30235"/>
    <cellStyle name="Salomon Logo 10 5 4 3" xfId="35789"/>
    <cellStyle name="Salomon Logo 10 5 4 4" xfId="41260"/>
    <cellStyle name="Salomon Logo 10 5 5" xfId="13450"/>
    <cellStyle name="Salomon Logo 10 5 5 2" xfId="30236"/>
    <cellStyle name="Salomon Logo 10 5 5 3" xfId="36765"/>
    <cellStyle name="Salomon Logo 10 5 5 4" xfId="42236"/>
    <cellStyle name="Salomon Logo 10 5 6" xfId="9123"/>
    <cellStyle name="Salomon Logo 10 5 7" xfId="14570"/>
    <cellStyle name="Salomon Logo 10 5 8" xfId="15606"/>
    <cellStyle name="Salomon Logo 10 5 9" xfId="16392"/>
    <cellStyle name="Salomon Logo 10 6" xfId="6406"/>
    <cellStyle name="Salomon Logo 10 6 10" xfId="18196"/>
    <cellStyle name="Salomon Logo 10 6 11" xfId="19065"/>
    <cellStyle name="Salomon Logo 10 6 12" xfId="19829"/>
    <cellStyle name="Salomon Logo 10 6 13" xfId="20670"/>
    <cellStyle name="Salomon Logo 10 6 14" xfId="21652"/>
    <cellStyle name="Salomon Logo 10 6 15" xfId="22438"/>
    <cellStyle name="Salomon Logo 10 6 16" xfId="23275"/>
    <cellStyle name="Salomon Logo 10 6 17" xfId="24129"/>
    <cellStyle name="Salomon Logo 10 6 18" xfId="24827"/>
    <cellStyle name="Salomon Logo 10 6 19" xfId="25483"/>
    <cellStyle name="Salomon Logo 10 6 2" xfId="11322"/>
    <cellStyle name="Salomon Logo 10 6 2 2" xfId="30237"/>
    <cellStyle name="Salomon Logo 10 6 2 3" xfId="34603"/>
    <cellStyle name="Salomon Logo 10 6 2 4" xfId="40074"/>
    <cellStyle name="Salomon Logo 10 6 20" xfId="26127"/>
    <cellStyle name="Salomon Logo 10 6 21" xfId="26868"/>
    <cellStyle name="Salomon Logo 10 6 22" xfId="27570"/>
    <cellStyle name="Salomon Logo 10 6 23" xfId="31217"/>
    <cellStyle name="Salomon Logo 10 6 24" xfId="32868"/>
    <cellStyle name="Salomon Logo 10 6 25" xfId="38086"/>
    <cellStyle name="Salomon Logo 10 6 3" xfId="12354"/>
    <cellStyle name="Salomon Logo 10 6 3 2" xfId="30238"/>
    <cellStyle name="Salomon Logo 10 6 3 3" xfId="35550"/>
    <cellStyle name="Salomon Logo 10 6 3 4" xfId="41021"/>
    <cellStyle name="Salomon Logo 10 6 4" xfId="13376"/>
    <cellStyle name="Salomon Logo 10 6 4 2" xfId="30239"/>
    <cellStyle name="Salomon Logo 10 6 4 3" xfId="36550"/>
    <cellStyle name="Salomon Logo 10 6 4 4" xfId="42021"/>
    <cellStyle name="Salomon Logo 10 6 5" xfId="14085"/>
    <cellStyle name="Salomon Logo 10 6 5 2" xfId="30240"/>
    <cellStyle name="Salomon Logo 10 6 5 3" xfId="37383"/>
    <cellStyle name="Salomon Logo 10 6 5 4" xfId="42854"/>
    <cellStyle name="Salomon Logo 10 6 6" xfId="14403"/>
    <cellStyle name="Salomon Logo 10 6 7" xfId="15341"/>
    <cellStyle name="Salomon Logo 10 6 8" xfId="16321"/>
    <cellStyle name="Salomon Logo 10 6 9" xfId="17177"/>
    <cellStyle name="Salomon Logo 10 7" xfId="5553"/>
    <cellStyle name="Salomon Logo 10 7 10" xfId="17449"/>
    <cellStyle name="Salomon Logo 10 7 11" xfId="18367"/>
    <cellStyle name="Salomon Logo 10 7 12" xfId="19150"/>
    <cellStyle name="Salomon Logo 10 7 13" xfId="19908"/>
    <cellStyle name="Salomon Logo 10 7 14" xfId="20948"/>
    <cellStyle name="Salomon Logo 10 7 15" xfId="21791"/>
    <cellStyle name="Salomon Logo 10 7 16" xfId="22527"/>
    <cellStyle name="Salomon Logo 10 7 17" xfId="23497"/>
    <cellStyle name="Salomon Logo 10 7 18" xfId="24195"/>
    <cellStyle name="Salomon Logo 10 7 19" xfId="24907"/>
    <cellStyle name="Salomon Logo 10 7 2" xfId="10510"/>
    <cellStyle name="Salomon Logo 10 7 2 2" xfId="30241"/>
    <cellStyle name="Salomon Logo 10 7 2 3" xfId="34023"/>
    <cellStyle name="Salomon Logo 10 7 2 4" xfId="39385"/>
    <cellStyle name="Salomon Logo 10 7 20" xfId="25540"/>
    <cellStyle name="Salomon Logo 10 7 21" xfId="26192"/>
    <cellStyle name="Salomon Logo 10 7 22" xfId="27033"/>
    <cellStyle name="Salomon Logo 10 7 23" xfId="31064"/>
    <cellStyle name="Salomon Logo 10 7 24" xfId="32186"/>
    <cellStyle name="Salomon Logo 10 7 25" xfId="37417"/>
    <cellStyle name="Salomon Logo 10 7 3" xfId="11551"/>
    <cellStyle name="Salomon Logo 10 7 3 2" xfId="30242"/>
    <cellStyle name="Salomon Logo 10 7 3 3" xfId="34829"/>
    <cellStyle name="Salomon Logo 10 7 3 4" xfId="40300"/>
    <cellStyle name="Salomon Logo 10 7 4" xfId="12650"/>
    <cellStyle name="Salomon Logo 10 7 4 2" xfId="30243"/>
    <cellStyle name="Salomon Logo 10 7 4 3" xfId="35782"/>
    <cellStyle name="Salomon Logo 10 7 4 4" xfId="41253"/>
    <cellStyle name="Salomon Logo 10 7 5" xfId="13443"/>
    <cellStyle name="Salomon Logo 10 7 5 2" xfId="30244"/>
    <cellStyle name="Salomon Logo 10 7 5 3" xfId="36758"/>
    <cellStyle name="Salomon Logo 10 7 5 4" xfId="42229"/>
    <cellStyle name="Salomon Logo 10 7 6" xfId="10100"/>
    <cellStyle name="Salomon Logo 10 7 7" xfId="14563"/>
    <cellStyle name="Salomon Logo 10 7 8" xfId="15599"/>
    <cellStyle name="Salomon Logo 10 7 9" xfId="16385"/>
    <cellStyle name="Salomon Logo 10 8" xfId="8876"/>
    <cellStyle name="Salomon Logo 10 8 2" xfId="30245"/>
    <cellStyle name="Salomon Logo 10 8 3" xfId="33387"/>
    <cellStyle name="Salomon Logo 10 8 4" xfId="38733"/>
    <cellStyle name="Salomon Logo 10 9" xfId="7314"/>
    <cellStyle name="Salomon Logo 10 9 2" xfId="30246"/>
    <cellStyle name="Salomon Logo 10 9 3" xfId="33112"/>
    <cellStyle name="Salomon Logo 10 9 4" xfId="38330"/>
    <cellStyle name="Salomon Logo 11" xfId="4843"/>
    <cellStyle name="Salomon Logo 11 10" xfId="8344"/>
    <cellStyle name="Salomon Logo 11 10 2" xfId="30247"/>
    <cellStyle name="Salomon Logo 11 10 3" xfId="32921"/>
    <cellStyle name="Salomon Logo 11 10 4" xfId="38139"/>
    <cellStyle name="Salomon Logo 11 11" xfId="8447"/>
    <cellStyle name="Salomon Logo 11 11 2" xfId="30248"/>
    <cellStyle name="Salomon Logo 11 11 3" xfId="33283"/>
    <cellStyle name="Salomon Logo 11 11 4" xfId="38501"/>
    <cellStyle name="Salomon Logo 11 12" xfId="10202"/>
    <cellStyle name="Salomon Logo 11 13" xfId="8481"/>
    <cellStyle name="Salomon Logo 11 14" xfId="9990"/>
    <cellStyle name="Salomon Logo 11 15" xfId="8007"/>
    <cellStyle name="Salomon Logo 11 16" xfId="7710"/>
    <cellStyle name="Salomon Logo 11 17" xfId="14369"/>
    <cellStyle name="Salomon Logo 11 18" xfId="13193"/>
    <cellStyle name="Salomon Logo 11 19" xfId="6645"/>
    <cellStyle name="Salomon Logo 11 2" xfId="6275"/>
    <cellStyle name="Salomon Logo 11 2 10" xfId="18088"/>
    <cellStyle name="Salomon Logo 11 2 11" xfId="18978"/>
    <cellStyle name="Salomon Logo 11 2 12" xfId="19748"/>
    <cellStyle name="Salomon Logo 11 2 13" xfId="20573"/>
    <cellStyle name="Salomon Logo 11 2 14" xfId="21559"/>
    <cellStyle name="Salomon Logo 11 2 15" xfId="22361"/>
    <cellStyle name="Salomon Logo 11 2 16" xfId="23183"/>
    <cellStyle name="Salomon Logo 11 2 17" xfId="24058"/>
    <cellStyle name="Salomon Logo 11 2 18" xfId="24760"/>
    <cellStyle name="Salomon Logo 11 2 19" xfId="25424"/>
    <cellStyle name="Salomon Logo 11 2 2" xfId="11208"/>
    <cellStyle name="Salomon Logo 11 2 2 2" xfId="30249"/>
    <cellStyle name="Salomon Logo 11 2 2 3" xfId="34546"/>
    <cellStyle name="Salomon Logo 11 2 2 4" xfId="39999"/>
    <cellStyle name="Salomon Logo 11 2 20" xfId="26073"/>
    <cellStyle name="Salomon Logo 11 2 21" xfId="26800"/>
    <cellStyle name="Salomon Logo 11 2 22" xfId="27525"/>
    <cellStyle name="Salomon Logo 11 2 23" xfId="31184"/>
    <cellStyle name="Salomon Logo 11 2 24" xfId="32801"/>
    <cellStyle name="Salomon Logo 11 2 25" xfId="38023"/>
    <cellStyle name="Salomon Logo 11 2 3" xfId="12238"/>
    <cellStyle name="Salomon Logo 11 2 3 2" xfId="30250"/>
    <cellStyle name="Salomon Logo 11 2 3 3" xfId="35473"/>
    <cellStyle name="Salomon Logo 11 2 3 4" xfId="40944"/>
    <cellStyle name="Salomon Logo 11 2 4" xfId="13279"/>
    <cellStyle name="Salomon Logo 11 2 4 2" xfId="30251"/>
    <cellStyle name="Salomon Logo 11 2 4 3" xfId="36465"/>
    <cellStyle name="Salomon Logo 11 2 4 4" xfId="41936"/>
    <cellStyle name="Salomon Logo 11 2 5" xfId="13982"/>
    <cellStyle name="Salomon Logo 11 2 5 2" xfId="30252"/>
    <cellStyle name="Salomon Logo 11 2 5 3" xfId="37317"/>
    <cellStyle name="Salomon Logo 11 2 5 4" xfId="42788"/>
    <cellStyle name="Salomon Logo 11 2 6" xfId="14295"/>
    <cellStyle name="Salomon Logo 11 2 7" xfId="15236"/>
    <cellStyle name="Salomon Logo 11 2 8" xfId="16228"/>
    <cellStyle name="Salomon Logo 11 2 9" xfId="17069"/>
    <cellStyle name="Salomon Logo 11 20" xfId="18164"/>
    <cellStyle name="Salomon Logo 11 21" xfId="18375"/>
    <cellStyle name="Salomon Logo 11 22" xfId="11914"/>
    <cellStyle name="Salomon Logo 11 23" xfId="22373"/>
    <cellStyle name="Salomon Logo 11 24" xfId="18703"/>
    <cellStyle name="Salomon Logo 11 25" xfId="17711"/>
    <cellStyle name="Salomon Logo 11 26" xfId="30910"/>
    <cellStyle name="Salomon Logo 11 27" xfId="31876"/>
    <cellStyle name="Salomon Logo 11 3" xfId="6404"/>
    <cellStyle name="Salomon Logo 11 3 10" xfId="18194"/>
    <cellStyle name="Salomon Logo 11 3 11" xfId="19063"/>
    <cellStyle name="Salomon Logo 11 3 12" xfId="19827"/>
    <cellStyle name="Salomon Logo 11 3 13" xfId="20668"/>
    <cellStyle name="Salomon Logo 11 3 14" xfId="21650"/>
    <cellStyle name="Salomon Logo 11 3 15" xfId="22436"/>
    <cellStyle name="Salomon Logo 11 3 16" xfId="23273"/>
    <cellStyle name="Salomon Logo 11 3 17" xfId="24127"/>
    <cellStyle name="Salomon Logo 11 3 18" xfId="24825"/>
    <cellStyle name="Salomon Logo 11 3 19" xfId="25481"/>
    <cellStyle name="Salomon Logo 11 3 2" xfId="11320"/>
    <cellStyle name="Salomon Logo 11 3 2 2" xfId="30253"/>
    <cellStyle name="Salomon Logo 11 3 2 3" xfId="34601"/>
    <cellStyle name="Salomon Logo 11 3 2 4" xfId="40072"/>
    <cellStyle name="Salomon Logo 11 3 20" xfId="26125"/>
    <cellStyle name="Salomon Logo 11 3 21" xfId="26866"/>
    <cellStyle name="Salomon Logo 11 3 22" xfId="27568"/>
    <cellStyle name="Salomon Logo 11 3 23" xfId="31215"/>
    <cellStyle name="Salomon Logo 11 3 24" xfId="32866"/>
    <cellStyle name="Salomon Logo 11 3 25" xfId="38084"/>
    <cellStyle name="Salomon Logo 11 3 3" xfId="12352"/>
    <cellStyle name="Salomon Logo 11 3 3 2" xfId="30254"/>
    <cellStyle name="Salomon Logo 11 3 3 3" xfId="35548"/>
    <cellStyle name="Salomon Logo 11 3 3 4" xfId="41019"/>
    <cellStyle name="Salomon Logo 11 3 4" xfId="13374"/>
    <cellStyle name="Salomon Logo 11 3 4 2" xfId="30255"/>
    <cellStyle name="Salomon Logo 11 3 4 3" xfId="36548"/>
    <cellStyle name="Salomon Logo 11 3 4 4" xfId="42019"/>
    <cellStyle name="Salomon Logo 11 3 5" xfId="14083"/>
    <cellStyle name="Salomon Logo 11 3 5 2" xfId="30256"/>
    <cellStyle name="Salomon Logo 11 3 5 3" xfId="37381"/>
    <cellStyle name="Salomon Logo 11 3 5 4" xfId="42852"/>
    <cellStyle name="Salomon Logo 11 3 6" xfId="14401"/>
    <cellStyle name="Salomon Logo 11 3 7" xfId="15339"/>
    <cellStyle name="Salomon Logo 11 3 8" xfId="16319"/>
    <cellStyle name="Salomon Logo 11 3 9" xfId="17175"/>
    <cellStyle name="Salomon Logo 11 4" xfId="6407"/>
    <cellStyle name="Salomon Logo 11 4 10" xfId="18197"/>
    <cellStyle name="Salomon Logo 11 4 11" xfId="19066"/>
    <cellStyle name="Salomon Logo 11 4 12" xfId="19830"/>
    <cellStyle name="Salomon Logo 11 4 13" xfId="20671"/>
    <cellStyle name="Salomon Logo 11 4 14" xfId="21653"/>
    <cellStyle name="Salomon Logo 11 4 15" xfId="22439"/>
    <cellStyle name="Salomon Logo 11 4 16" xfId="23276"/>
    <cellStyle name="Salomon Logo 11 4 17" xfId="24130"/>
    <cellStyle name="Salomon Logo 11 4 18" xfId="24828"/>
    <cellStyle name="Salomon Logo 11 4 19" xfId="25484"/>
    <cellStyle name="Salomon Logo 11 4 2" xfId="11323"/>
    <cellStyle name="Salomon Logo 11 4 2 2" xfId="30257"/>
    <cellStyle name="Salomon Logo 11 4 2 3" xfId="34604"/>
    <cellStyle name="Salomon Logo 11 4 2 4" xfId="40075"/>
    <cellStyle name="Salomon Logo 11 4 20" xfId="26128"/>
    <cellStyle name="Salomon Logo 11 4 21" xfId="26869"/>
    <cellStyle name="Salomon Logo 11 4 22" xfId="27571"/>
    <cellStyle name="Salomon Logo 11 4 23" xfId="31218"/>
    <cellStyle name="Salomon Logo 11 4 24" xfId="32869"/>
    <cellStyle name="Salomon Logo 11 4 25" xfId="38087"/>
    <cellStyle name="Salomon Logo 11 4 3" xfId="12355"/>
    <cellStyle name="Salomon Logo 11 4 3 2" xfId="30258"/>
    <cellStyle name="Salomon Logo 11 4 3 3" xfId="35551"/>
    <cellStyle name="Salomon Logo 11 4 3 4" xfId="41022"/>
    <cellStyle name="Salomon Logo 11 4 4" xfId="13377"/>
    <cellStyle name="Salomon Logo 11 4 4 2" xfId="30259"/>
    <cellStyle name="Salomon Logo 11 4 4 3" xfId="36551"/>
    <cellStyle name="Salomon Logo 11 4 4 4" xfId="42022"/>
    <cellStyle name="Salomon Logo 11 4 5" xfId="14086"/>
    <cellStyle name="Salomon Logo 11 4 5 2" xfId="30260"/>
    <cellStyle name="Salomon Logo 11 4 5 3" xfId="37384"/>
    <cellStyle name="Salomon Logo 11 4 5 4" xfId="42855"/>
    <cellStyle name="Salomon Logo 11 4 6" xfId="14404"/>
    <cellStyle name="Salomon Logo 11 4 7" xfId="15342"/>
    <cellStyle name="Salomon Logo 11 4 8" xfId="16322"/>
    <cellStyle name="Salomon Logo 11 4 9" xfId="17178"/>
    <cellStyle name="Salomon Logo 11 5" xfId="5459"/>
    <cellStyle name="Salomon Logo 11 5 10" xfId="17357"/>
    <cellStyle name="Salomon Logo 11 5 11" xfId="18285"/>
    <cellStyle name="Salomon Logo 11 5 12" xfId="10041"/>
    <cellStyle name="Salomon Logo 11 5 13" xfId="9517"/>
    <cellStyle name="Salomon Logo 11 5 14" xfId="20856"/>
    <cellStyle name="Salomon Logo 11 5 15" xfId="21714"/>
    <cellStyle name="Salomon Logo 11 5 16" xfId="20635"/>
    <cellStyle name="Salomon Logo 11 5 17" xfId="23422"/>
    <cellStyle name="Salomon Logo 11 5 18" xfId="7663"/>
    <cellStyle name="Salomon Logo 11 5 19" xfId="16975"/>
    <cellStyle name="Salomon Logo 11 5 2" xfId="10421"/>
    <cellStyle name="Salomon Logo 11 5 2 2" xfId="30261"/>
    <cellStyle name="Salomon Logo 11 5 2 3" xfId="33953"/>
    <cellStyle name="Salomon Logo 11 5 2 4" xfId="39314"/>
    <cellStyle name="Salomon Logo 11 5 20" xfId="18632"/>
    <cellStyle name="Salomon Logo 11 5 21" xfId="25439"/>
    <cellStyle name="Salomon Logo 11 5 22" xfId="26969"/>
    <cellStyle name="Salomon Logo 11 5 23" xfId="30987"/>
    <cellStyle name="Salomon Logo 11 5 24" xfId="32109"/>
    <cellStyle name="Salomon Logo 11 5 25" xfId="31942"/>
    <cellStyle name="Salomon Logo 11 5 3" xfId="11469"/>
    <cellStyle name="Salomon Logo 11 5 3 2" xfId="30262"/>
    <cellStyle name="Salomon Logo 11 5 3 3" xfId="34758"/>
    <cellStyle name="Salomon Logo 11 5 3 4" xfId="40229"/>
    <cellStyle name="Salomon Logo 11 5 4" xfId="12567"/>
    <cellStyle name="Salomon Logo 11 5 4 2" xfId="30263"/>
    <cellStyle name="Salomon Logo 11 5 4 3" xfId="35701"/>
    <cellStyle name="Salomon Logo 11 5 4 4" xfId="41172"/>
    <cellStyle name="Salomon Logo 11 5 5" xfId="8616"/>
    <cellStyle name="Salomon Logo 11 5 5 2" xfId="30264"/>
    <cellStyle name="Salomon Logo 11 5 5 3" xfId="36669"/>
    <cellStyle name="Salomon Logo 11 5 5 4" xfId="42140"/>
    <cellStyle name="Salomon Logo 11 5 6" xfId="9704"/>
    <cellStyle name="Salomon Logo 11 5 7" xfId="14480"/>
    <cellStyle name="Salomon Logo 11 5 8" xfId="15518"/>
    <cellStyle name="Salomon Logo 11 5 9" xfId="7856"/>
    <cellStyle name="Salomon Logo 11 6" xfId="6421"/>
    <cellStyle name="Salomon Logo 11 6 10" xfId="18211"/>
    <cellStyle name="Salomon Logo 11 6 11" xfId="19080"/>
    <cellStyle name="Salomon Logo 11 6 12" xfId="19844"/>
    <cellStyle name="Salomon Logo 11 6 13" xfId="20685"/>
    <cellStyle name="Salomon Logo 11 6 14" xfId="21667"/>
    <cellStyle name="Salomon Logo 11 6 15" xfId="22453"/>
    <cellStyle name="Salomon Logo 11 6 16" xfId="23290"/>
    <cellStyle name="Salomon Logo 11 6 17" xfId="24144"/>
    <cellStyle name="Salomon Logo 11 6 18" xfId="24842"/>
    <cellStyle name="Salomon Logo 11 6 19" xfId="25498"/>
    <cellStyle name="Salomon Logo 11 6 2" xfId="11337"/>
    <cellStyle name="Salomon Logo 11 6 2 2" xfId="30265"/>
    <cellStyle name="Salomon Logo 11 6 2 3" xfId="34618"/>
    <cellStyle name="Salomon Logo 11 6 2 4" xfId="40089"/>
    <cellStyle name="Salomon Logo 11 6 20" xfId="26142"/>
    <cellStyle name="Salomon Logo 11 6 21" xfId="26883"/>
    <cellStyle name="Salomon Logo 11 6 22" xfId="27585"/>
    <cellStyle name="Salomon Logo 11 6 23" xfId="31232"/>
    <cellStyle name="Salomon Logo 11 6 24" xfId="32883"/>
    <cellStyle name="Salomon Logo 11 6 25" xfId="38101"/>
    <cellStyle name="Salomon Logo 11 6 3" xfId="12369"/>
    <cellStyle name="Salomon Logo 11 6 3 2" xfId="30266"/>
    <cellStyle name="Salomon Logo 11 6 3 3" xfId="35565"/>
    <cellStyle name="Salomon Logo 11 6 3 4" xfId="41036"/>
    <cellStyle name="Salomon Logo 11 6 4" xfId="13391"/>
    <cellStyle name="Salomon Logo 11 6 4 2" xfId="30267"/>
    <cellStyle name="Salomon Logo 11 6 4 3" xfId="36565"/>
    <cellStyle name="Salomon Logo 11 6 4 4" xfId="42036"/>
    <cellStyle name="Salomon Logo 11 6 5" xfId="14098"/>
    <cellStyle name="Salomon Logo 11 6 5 2" xfId="30268"/>
    <cellStyle name="Salomon Logo 11 6 5 3" xfId="37398"/>
    <cellStyle name="Salomon Logo 11 6 5 4" xfId="42869"/>
    <cellStyle name="Salomon Logo 11 6 6" xfId="14418"/>
    <cellStyle name="Salomon Logo 11 6 7" xfId="15356"/>
    <cellStyle name="Salomon Logo 11 6 8" xfId="16336"/>
    <cellStyle name="Salomon Logo 11 6 9" xfId="17192"/>
    <cellStyle name="Salomon Logo 11 7" xfId="5526"/>
    <cellStyle name="Salomon Logo 11 7 10" xfId="17422"/>
    <cellStyle name="Salomon Logo 11 7 11" xfId="18342"/>
    <cellStyle name="Salomon Logo 11 7 12" xfId="19124"/>
    <cellStyle name="Salomon Logo 11 7 13" xfId="19882"/>
    <cellStyle name="Salomon Logo 11 7 14" xfId="20922"/>
    <cellStyle name="Salomon Logo 11 7 15" xfId="21766"/>
    <cellStyle name="Salomon Logo 11 7 16" xfId="22501"/>
    <cellStyle name="Salomon Logo 11 7 17" xfId="23471"/>
    <cellStyle name="Salomon Logo 11 7 18" xfId="24170"/>
    <cellStyle name="Salomon Logo 11 7 19" xfId="24882"/>
    <cellStyle name="Salomon Logo 11 7 2" xfId="10483"/>
    <cellStyle name="Salomon Logo 11 7 2 2" xfId="30269"/>
    <cellStyle name="Salomon Logo 11 7 2 3" xfId="33998"/>
    <cellStyle name="Salomon Logo 11 7 2 4" xfId="39360"/>
    <cellStyle name="Salomon Logo 11 7 20" xfId="25515"/>
    <cellStyle name="Salomon Logo 11 7 21" xfId="26166"/>
    <cellStyle name="Salomon Logo 11 7 22" xfId="27008"/>
    <cellStyle name="Salomon Logo 11 7 23" xfId="31039"/>
    <cellStyle name="Salomon Logo 11 7 24" xfId="32159"/>
    <cellStyle name="Salomon Logo 11 7 25" xfId="31972"/>
    <cellStyle name="Salomon Logo 11 7 3" xfId="11525"/>
    <cellStyle name="Salomon Logo 11 7 3 2" xfId="30270"/>
    <cellStyle name="Salomon Logo 11 7 3 3" xfId="34803"/>
    <cellStyle name="Salomon Logo 11 7 3 4" xfId="40274"/>
    <cellStyle name="Salomon Logo 11 7 4" xfId="12624"/>
    <cellStyle name="Salomon Logo 11 7 4 2" xfId="30271"/>
    <cellStyle name="Salomon Logo 11 7 4 3" xfId="35756"/>
    <cellStyle name="Salomon Logo 11 7 4 4" xfId="41227"/>
    <cellStyle name="Salomon Logo 11 7 5" xfId="13417"/>
    <cellStyle name="Salomon Logo 11 7 5 2" xfId="30272"/>
    <cellStyle name="Salomon Logo 11 7 5 3" xfId="36733"/>
    <cellStyle name="Salomon Logo 11 7 5 4" xfId="42204"/>
    <cellStyle name="Salomon Logo 11 7 6" xfId="13347"/>
    <cellStyle name="Salomon Logo 11 7 7" xfId="14537"/>
    <cellStyle name="Salomon Logo 11 7 8" xfId="15572"/>
    <cellStyle name="Salomon Logo 11 7 9" xfId="16359"/>
    <cellStyle name="Salomon Logo 11 8" xfId="9927"/>
    <cellStyle name="Salomon Logo 11 8 2" xfId="30273"/>
    <cellStyle name="Salomon Logo 11 8 3" xfId="33717"/>
    <cellStyle name="Salomon Logo 11 8 4" xfId="39063"/>
    <cellStyle name="Salomon Logo 11 9" xfId="11300"/>
    <cellStyle name="Salomon Logo 11 9 2" xfId="30274"/>
    <cellStyle name="Salomon Logo 11 9 3" xfId="32941"/>
    <cellStyle name="Salomon Logo 11 9 4" xfId="38159"/>
    <cellStyle name="Salomon Logo 12" xfId="3619"/>
    <cellStyle name="Salomon Logo 12 10" xfId="9084"/>
    <cellStyle name="Salomon Logo 12 10 2" xfId="30275"/>
    <cellStyle name="Salomon Logo 12 10 3" xfId="33436"/>
    <cellStyle name="Salomon Logo 12 10 4" xfId="38782"/>
    <cellStyle name="Salomon Logo 12 11" xfId="8574"/>
    <cellStyle name="Salomon Logo 12 11 2" xfId="30276"/>
    <cellStyle name="Salomon Logo 12 11 3" xfId="33331"/>
    <cellStyle name="Salomon Logo 12 11 4" xfId="38677"/>
    <cellStyle name="Salomon Logo 12 12" xfId="7105"/>
    <cellStyle name="Salomon Logo 12 13" xfId="8524"/>
    <cellStyle name="Salomon Logo 12 14" xfId="9204"/>
    <cellStyle name="Salomon Logo 12 15" xfId="8590"/>
    <cellStyle name="Salomon Logo 12 16" xfId="9255"/>
    <cellStyle name="Salomon Logo 12 17" xfId="13658"/>
    <cellStyle name="Salomon Logo 12 18" xfId="14048"/>
    <cellStyle name="Salomon Logo 12 19" xfId="7216"/>
    <cellStyle name="Salomon Logo 12 2" xfId="6067"/>
    <cellStyle name="Salomon Logo 12 2 10" xfId="17888"/>
    <cellStyle name="Salomon Logo 12 2 11" xfId="18806"/>
    <cellStyle name="Salomon Logo 12 2 12" xfId="19582"/>
    <cellStyle name="Salomon Logo 12 2 13" xfId="20397"/>
    <cellStyle name="Salomon Logo 12 2 14" xfId="21361"/>
    <cellStyle name="Salomon Logo 12 2 15" xfId="22204"/>
    <cellStyle name="Salomon Logo 12 2 16" xfId="23012"/>
    <cellStyle name="Salomon Logo 12 2 17" xfId="23895"/>
    <cellStyle name="Salomon Logo 12 2 18" xfId="24596"/>
    <cellStyle name="Salomon Logo 12 2 19" xfId="25275"/>
    <cellStyle name="Salomon Logo 12 2 2" xfId="11014"/>
    <cellStyle name="Salomon Logo 12 2 2 2" xfId="30277"/>
    <cellStyle name="Salomon Logo 12 2 2 3" xfId="34397"/>
    <cellStyle name="Salomon Logo 12 2 2 4" xfId="39850"/>
    <cellStyle name="Salomon Logo 12 2 20" xfId="25925"/>
    <cellStyle name="Salomon Logo 12 2 21" xfId="26649"/>
    <cellStyle name="Salomon Logo 12 2 22" xfId="27379"/>
    <cellStyle name="Salomon Logo 12 2 23" xfId="31146"/>
    <cellStyle name="Salomon Logo 12 2 24" xfId="32651"/>
    <cellStyle name="Salomon Logo 12 2 25" xfId="37884"/>
    <cellStyle name="Salomon Logo 12 2 3" xfId="12052"/>
    <cellStyle name="Salomon Logo 12 2 3 2" xfId="30278"/>
    <cellStyle name="Salomon Logo 12 2 3 3" xfId="35315"/>
    <cellStyle name="Salomon Logo 12 2 3 4" xfId="40786"/>
    <cellStyle name="Salomon Logo 12 2 4" xfId="13099"/>
    <cellStyle name="Salomon Logo 12 2 4 2" xfId="30279"/>
    <cellStyle name="Salomon Logo 12 2 4 3" xfId="36269"/>
    <cellStyle name="Salomon Logo 12 2 4 4" xfId="41740"/>
    <cellStyle name="Salomon Logo 12 2 5" xfId="13826"/>
    <cellStyle name="Salomon Logo 12 2 5 2" xfId="30280"/>
    <cellStyle name="Salomon Logo 12 2 5 3" xfId="37123"/>
    <cellStyle name="Salomon Logo 12 2 5 4" xfId="42594"/>
    <cellStyle name="Salomon Logo 12 2 6" xfId="14109"/>
    <cellStyle name="Salomon Logo 12 2 7" xfId="15058"/>
    <cellStyle name="Salomon Logo 12 2 8" xfId="16049"/>
    <cellStyle name="Salomon Logo 12 2 9" xfId="16885"/>
    <cellStyle name="Salomon Logo 12 20" xfId="14208"/>
    <cellStyle name="Salomon Logo 12 21" xfId="14372"/>
    <cellStyle name="Salomon Logo 12 22" xfId="20726"/>
    <cellStyle name="Salomon Logo 12 23" xfId="10137"/>
    <cellStyle name="Salomon Logo 12 24" xfId="22089"/>
    <cellStyle name="Salomon Logo 12 25" xfId="14258"/>
    <cellStyle name="Salomon Logo 12 26" xfId="30902"/>
    <cellStyle name="Salomon Logo 12 27" xfId="31494"/>
    <cellStyle name="Salomon Logo 12 3" xfId="5457"/>
    <cellStyle name="Salomon Logo 12 3 10" xfId="17355"/>
    <cellStyle name="Salomon Logo 12 3 11" xfId="18283"/>
    <cellStyle name="Salomon Logo 12 3 12" xfId="13822"/>
    <cellStyle name="Salomon Logo 12 3 13" xfId="13289"/>
    <cellStyle name="Salomon Logo 12 3 14" xfId="20854"/>
    <cellStyle name="Salomon Logo 12 3 15" xfId="21712"/>
    <cellStyle name="Salomon Logo 12 3 16" xfId="19400"/>
    <cellStyle name="Salomon Logo 12 3 17" xfId="23420"/>
    <cellStyle name="Salomon Logo 12 3 18" xfId="13732"/>
    <cellStyle name="Salomon Logo 12 3 19" xfId="22424"/>
    <cellStyle name="Salomon Logo 12 3 2" xfId="10419"/>
    <cellStyle name="Salomon Logo 12 3 2 2" xfId="30281"/>
    <cellStyle name="Salomon Logo 12 3 2 3" xfId="33951"/>
    <cellStyle name="Salomon Logo 12 3 2 4" xfId="39312"/>
    <cellStyle name="Salomon Logo 12 3 20" xfId="22167"/>
    <cellStyle name="Salomon Logo 12 3 21" xfId="22405"/>
    <cellStyle name="Salomon Logo 12 3 22" xfId="26967"/>
    <cellStyle name="Salomon Logo 12 3 23" xfId="30985"/>
    <cellStyle name="Salomon Logo 12 3 24" xfId="32107"/>
    <cellStyle name="Salomon Logo 12 3 25" xfId="31941"/>
    <cellStyle name="Salomon Logo 12 3 3" xfId="11467"/>
    <cellStyle name="Salomon Logo 12 3 3 2" xfId="30282"/>
    <cellStyle name="Salomon Logo 12 3 3 3" xfId="34756"/>
    <cellStyle name="Salomon Logo 12 3 3 4" xfId="40227"/>
    <cellStyle name="Salomon Logo 12 3 4" xfId="12565"/>
    <cellStyle name="Salomon Logo 12 3 4 2" xfId="30283"/>
    <cellStyle name="Salomon Logo 12 3 4 3" xfId="35699"/>
    <cellStyle name="Salomon Logo 12 3 4 4" xfId="41170"/>
    <cellStyle name="Salomon Logo 12 3 5" xfId="12314"/>
    <cellStyle name="Salomon Logo 12 3 5 2" xfId="30284"/>
    <cellStyle name="Salomon Logo 12 3 5 3" xfId="36667"/>
    <cellStyle name="Salomon Logo 12 3 5 4" xfId="42138"/>
    <cellStyle name="Salomon Logo 12 3 6" xfId="7358"/>
    <cellStyle name="Salomon Logo 12 3 7" xfId="14478"/>
    <cellStyle name="Salomon Logo 12 3 8" xfId="15516"/>
    <cellStyle name="Salomon Logo 12 3 9" xfId="6790"/>
    <cellStyle name="Salomon Logo 12 4" xfId="5554"/>
    <cellStyle name="Salomon Logo 12 4 10" xfId="17450"/>
    <cellStyle name="Salomon Logo 12 4 11" xfId="18368"/>
    <cellStyle name="Salomon Logo 12 4 12" xfId="19151"/>
    <cellStyle name="Salomon Logo 12 4 13" xfId="19909"/>
    <cellStyle name="Salomon Logo 12 4 14" xfId="20949"/>
    <cellStyle name="Salomon Logo 12 4 15" xfId="21792"/>
    <cellStyle name="Salomon Logo 12 4 16" xfId="22528"/>
    <cellStyle name="Salomon Logo 12 4 17" xfId="23498"/>
    <cellStyle name="Salomon Logo 12 4 18" xfId="24196"/>
    <cellStyle name="Salomon Logo 12 4 19" xfId="24908"/>
    <cellStyle name="Salomon Logo 12 4 2" xfId="10511"/>
    <cellStyle name="Salomon Logo 12 4 2 2" xfId="30285"/>
    <cellStyle name="Salomon Logo 12 4 2 3" xfId="34024"/>
    <cellStyle name="Salomon Logo 12 4 2 4" xfId="39386"/>
    <cellStyle name="Salomon Logo 12 4 20" xfId="25541"/>
    <cellStyle name="Salomon Logo 12 4 21" xfId="26193"/>
    <cellStyle name="Salomon Logo 12 4 22" xfId="27034"/>
    <cellStyle name="Salomon Logo 12 4 23" xfId="31065"/>
    <cellStyle name="Salomon Logo 12 4 24" xfId="32187"/>
    <cellStyle name="Salomon Logo 12 4 25" xfId="37418"/>
    <cellStyle name="Salomon Logo 12 4 3" xfId="11552"/>
    <cellStyle name="Salomon Logo 12 4 3 2" xfId="30286"/>
    <cellStyle name="Salomon Logo 12 4 3 3" xfId="34830"/>
    <cellStyle name="Salomon Logo 12 4 3 4" xfId="40301"/>
    <cellStyle name="Salomon Logo 12 4 4" xfId="12651"/>
    <cellStyle name="Salomon Logo 12 4 4 2" xfId="30287"/>
    <cellStyle name="Salomon Logo 12 4 4 3" xfId="35783"/>
    <cellStyle name="Salomon Logo 12 4 4 4" xfId="41254"/>
    <cellStyle name="Salomon Logo 12 4 5" xfId="13444"/>
    <cellStyle name="Salomon Logo 12 4 5 2" xfId="30288"/>
    <cellStyle name="Salomon Logo 12 4 5 3" xfId="36759"/>
    <cellStyle name="Salomon Logo 12 4 5 4" xfId="42230"/>
    <cellStyle name="Salomon Logo 12 4 6" xfId="8056"/>
    <cellStyle name="Salomon Logo 12 4 7" xfId="14564"/>
    <cellStyle name="Salomon Logo 12 4 8" xfId="15600"/>
    <cellStyle name="Salomon Logo 12 4 9" xfId="16386"/>
    <cellStyle name="Salomon Logo 12 5" xfId="5525"/>
    <cellStyle name="Salomon Logo 12 5 10" xfId="17421"/>
    <cellStyle name="Salomon Logo 12 5 11" xfId="18341"/>
    <cellStyle name="Salomon Logo 12 5 12" xfId="19123"/>
    <cellStyle name="Salomon Logo 12 5 13" xfId="19881"/>
    <cellStyle name="Salomon Logo 12 5 14" xfId="20921"/>
    <cellStyle name="Salomon Logo 12 5 15" xfId="21765"/>
    <cellStyle name="Salomon Logo 12 5 16" xfId="22500"/>
    <cellStyle name="Salomon Logo 12 5 17" xfId="23470"/>
    <cellStyle name="Salomon Logo 12 5 18" xfId="24169"/>
    <cellStyle name="Salomon Logo 12 5 19" xfId="24881"/>
    <cellStyle name="Salomon Logo 12 5 2" xfId="10482"/>
    <cellStyle name="Salomon Logo 12 5 2 2" xfId="30289"/>
    <cellStyle name="Salomon Logo 12 5 2 3" xfId="33997"/>
    <cellStyle name="Salomon Logo 12 5 2 4" xfId="39359"/>
    <cellStyle name="Salomon Logo 12 5 20" xfId="25514"/>
    <cellStyle name="Salomon Logo 12 5 21" xfId="26165"/>
    <cellStyle name="Salomon Logo 12 5 22" xfId="27007"/>
    <cellStyle name="Salomon Logo 12 5 23" xfId="31038"/>
    <cellStyle name="Salomon Logo 12 5 24" xfId="32158"/>
    <cellStyle name="Salomon Logo 12 5 25" xfId="31286"/>
    <cellStyle name="Salomon Logo 12 5 3" xfId="11524"/>
    <cellStyle name="Salomon Logo 12 5 3 2" xfId="30290"/>
    <cellStyle name="Salomon Logo 12 5 3 3" xfId="34802"/>
    <cellStyle name="Salomon Logo 12 5 3 4" xfId="40273"/>
    <cellStyle name="Salomon Logo 12 5 4" xfId="12623"/>
    <cellStyle name="Salomon Logo 12 5 4 2" xfId="30291"/>
    <cellStyle name="Salomon Logo 12 5 4 3" xfId="35755"/>
    <cellStyle name="Salomon Logo 12 5 4 4" xfId="41226"/>
    <cellStyle name="Salomon Logo 12 5 5" xfId="13416"/>
    <cellStyle name="Salomon Logo 12 5 5 2" xfId="30292"/>
    <cellStyle name="Salomon Logo 12 5 5 3" xfId="36732"/>
    <cellStyle name="Salomon Logo 12 5 5 4" xfId="42203"/>
    <cellStyle name="Salomon Logo 12 5 6" xfId="7917"/>
    <cellStyle name="Salomon Logo 12 5 7" xfId="14536"/>
    <cellStyle name="Salomon Logo 12 5 8" xfId="15571"/>
    <cellStyle name="Salomon Logo 12 5 9" xfId="16358"/>
    <cellStyle name="Salomon Logo 12 6" xfId="5555"/>
    <cellStyle name="Salomon Logo 12 6 10" xfId="17451"/>
    <cellStyle name="Salomon Logo 12 6 11" xfId="18369"/>
    <cellStyle name="Salomon Logo 12 6 12" xfId="19152"/>
    <cellStyle name="Salomon Logo 12 6 13" xfId="19910"/>
    <cellStyle name="Salomon Logo 12 6 14" xfId="20950"/>
    <cellStyle name="Salomon Logo 12 6 15" xfId="21793"/>
    <cellStyle name="Salomon Logo 12 6 16" xfId="22529"/>
    <cellStyle name="Salomon Logo 12 6 17" xfId="23499"/>
    <cellStyle name="Salomon Logo 12 6 18" xfId="24197"/>
    <cellStyle name="Salomon Logo 12 6 19" xfId="24909"/>
    <cellStyle name="Salomon Logo 12 6 2" xfId="10512"/>
    <cellStyle name="Salomon Logo 12 6 2 2" xfId="30293"/>
    <cellStyle name="Salomon Logo 12 6 2 3" xfId="34025"/>
    <cellStyle name="Salomon Logo 12 6 2 4" xfId="39387"/>
    <cellStyle name="Salomon Logo 12 6 20" xfId="25542"/>
    <cellStyle name="Salomon Logo 12 6 21" xfId="26194"/>
    <cellStyle name="Salomon Logo 12 6 22" xfId="27035"/>
    <cellStyle name="Salomon Logo 12 6 23" xfId="31066"/>
    <cellStyle name="Salomon Logo 12 6 24" xfId="32188"/>
    <cellStyle name="Salomon Logo 12 6 25" xfId="37419"/>
    <cellStyle name="Salomon Logo 12 6 3" xfId="11553"/>
    <cellStyle name="Salomon Logo 12 6 3 2" xfId="30294"/>
    <cellStyle name="Salomon Logo 12 6 3 3" xfId="34831"/>
    <cellStyle name="Salomon Logo 12 6 3 4" xfId="40302"/>
    <cellStyle name="Salomon Logo 12 6 4" xfId="12652"/>
    <cellStyle name="Salomon Logo 12 6 4 2" xfId="30295"/>
    <cellStyle name="Salomon Logo 12 6 4 3" xfId="35784"/>
    <cellStyle name="Salomon Logo 12 6 4 4" xfId="41255"/>
    <cellStyle name="Salomon Logo 12 6 5" xfId="13445"/>
    <cellStyle name="Salomon Logo 12 6 5 2" xfId="30296"/>
    <cellStyle name="Salomon Logo 12 6 5 3" xfId="36760"/>
    <cellStyle name="Salomon Logo 12 6 5 4" xfId="42231"/>
    <cellStyle name="Salomon Logo 12 6 6" xfId="11399"/>
    <cellStyle name="Salomon Logo 12 6 7" xfId="14565"/>
    <cellStyle name="Salomon Logo 12 6 8" xfId="15601"/>
    <cellStyle name="Salomon Logo 12 6 9" xfId="16387"/>
    <cellStyle name="Salomon Logo 12 7" xfId="5434"/>
    <cellStyle name="Salomon Logo 12 7 10" xfId="17337"/>
    <cellStyle name="Salomon Logo 12 7 11" xfId="18263"/>
    <cellStyle name="Salomon Logo 12 7 12" xfId="15869"/>
    <cellStyle name="Salomon Logo 12 7 13" xfId="7804"/>
    <cellStyle name="Salomon Logo 12 7 14" xfId="20837"/>
    <cellStyle name="Salomon Logo 12 7 15" xfId="21700"/>
    <cellStyle name="Salomon Logo 12 7 16" xfId="13692"/>
    <cellStyle name="Salomon Logo 12 7 17" xfId="23406"/>
    <cellStyle name="Salomon Logo 12 7 18" xfId="15495"/>
    <cellStyle name="Salomon Logo 12 7 19" xfId="7070"/>
    <cellStyle name="Salomon Logo 12 7 2" xfId="10396"/>
    <cellStyle name="Salomon Logo 12 7 2 2" xfId="30297"/>
    <cellStyle name="Salomon Logo 12 7 2 3" xfId="33941"/>
    <cellStyle name="Salomon Logo 12 7 2 4" xfId="39291"/>
    <cellStyle name="Salomon Logo 12 7 20" xfId="7037"/>
    <cellStyle name="Salomon Logo 12 7 21" xfId="23388"/>
    <cellStyle name="Salomon Logo 12 7 22" xfId="26957"/>
    <cellStyle name="Salomon Logo 12 7 23" xfId="30974"/>
    <cellStyle name="Salomon Logo 12 7 24" xfId="32084"/>
    <cellStyle name="Salomon Logo 12 7 25" xfId="31317"/>
    <cellStyle name="Salomon Logo 12 7 3" xfId="11444"/>
    <cellStyle name="Salomon Logo 12 7 3 2" xfId="30298"/>
    <cellStyle name="Salomon Logo 12 7 3 3" xfId="34733"/>
    <cellStyle name="Salomon Logo 12 7 3 4" xfId="40204"/>
    <cellStyle name="Salomon Logo 12 7 4" xfId="12546"/>
    <cellStyle name="Salomon Logo 12 7 4 2" xfId="30299"/>
    <cellStyle name="Salomon Logo 12 7 4 3" xfId="35676"/>
    <cellStyle name="Salomon Logo 12 7 4 4" xfId="41147"/>
    <cellStyle name="Salomon Logo 12 7 5" xfId="8398"/>
    <cellStyle name="Salomon Logo 12 7 5 2" xfId="30300"/>
    <cellStyle name="Salomon Logo 12 7 5 3" xfId="36657"/>
    <cellStyle name="Salomon Logo 12 7 5 4" xfId="42128"/>
    <cellStyle name="Salomon Logo 12 7 6" xfId="9698"/>
    <cellStyle name="Salomon Logo 12 7 7" xfId="14455"/>
    <cellStyle name="Salomon Logo 12 7 8" xfId="15501"/>
    <cellStyle name="Salomon Logo 12 7 9" xfId="11270"/>
    <cellStyle name="Salomon Logo 12 8" xfId="9033"/>
    <cellStyle name="Salomon Logo 12 8 2" xfId="30301"/>
    <cellStyle name="Salomon Logo 12 8 3" xfId="33427"/>
    <cellStyle name="Salomon Logo 12 8 4" xfId="38773"/>
    <cellStyle name="Salomon Logo 12 9" xfId="8719"/>
    <cellStyle name="Salomon Logo 12 9 2" xfId="30302"/>
    <cellStyle name="Salomon Logo 12 9 3" xfId="33082"/>
    <cellStyle name="Salomon Logo 12 9 4" xfId="38300"/>
    <cellStyle name="Salomon Logo 13" xfId="5352"/>
    <cellStyle name="Salomon Logo 13 10" xfId="12479"/>
    <cellStyle name="Salomon Logo 13 10 2" xfId="30303"/>
    <cellStyle name="Salomon Logo 13 10 3" xfId="35652"/>
    <cellStyle name="Salomon Logo 13 10 4" xfId="41123"/>
    <cellStyle name="Salomon Logo 13 11" xfId="9552"/>
    <cellStyle name="Salomon Logo 13 11 2" xfId="30304"/>
    <cellStyle name="Salomon Logo 13 11 3" xfId="36642"/>
    <cellStyle name="Salomon Logo 13 11 4" xfId="42113"/>
    <cellStyle name="Salomon Logo 13 12" xfId="8446"/>
    <cellStyle name="Salomon Logo 13 13" xfId="15447"/>
    <cellStyle name="Salomon Logo 13 14" xfId="9325"/>
    <cellStyle name="Salomon Logo 13 15" xfId="17284"/>
    <cellStyle name="Salomon Logo 13 16" xfId="14200"/>
    <cellStyle name="Salomon Logo 13 17" xfId="7169"/>
    <cellStyle name="Salomon Logo 13 18" xfId="7513"/>
    <cellStyle name="Salomon Logo 13 19" xfId="20796"/>
    <cellStyle name="Salomon Logo 13 2" xfId="6354"/>
    <cellStyle name="Salomon Logo 13 2 10" xfId="18154"/>
    <cellStyle name="Salomon Logo 13 2 11" xfId="19029"/>
    <cellStyle name="Salomon Logo 13 2 12" xfId="19800"/>
    <cellStyle name="Salomon Logo 13 2 13" xfId="20641"/>
    <cellStyle name="Salomon Logo 13 2 14" xfId="21621"/>
    <cellStyle name="Salomon Logo 13 2 15" xfId="22414"/>
    <cellStyle name="Salomon Logo 13 2 16" xfId="23246"/>
    <cellStyle name="Salomon Logo 13 2 17" xfId="24105"/>
    <cellStyle name="Salomon Logo 13 2 18" xfId="24804"/>
    <cellStyle name="Salomon Logo 13 2 19" xfId="25464"/>
    <cellStyle name="Salomon Logo 13 2 2" xfId="11282"/>
    <cellStyle name="Salomon Logo 13 2 2 2" xfId="30305"/>
    <cellStyle name="Salomon Logo 13 2 2 3" xfId="34584"/>
    <cellStyle name="Salomon Logo 13 2 2 4" xfId="40055"/>
    <cellStyle name="Salomon Logo 13 2 20" xfId="26112"/>
    <cellStyle name="Salomon Logo 13 2 21" xfId="26854"/>
    <cellStyle name="Salomon Logo 13 2 22" xfId="27561"/>
    <cellStyle name="Salomon Logo 13 2 23" xfId="31205"/>
    <cellStyle name="Salomon Logo 13 2 24" xfId="32855"/>
    <cellStyle name="Salomon Logo 13 2 25" xfId="38077"/>
    <cellStyle name="Salomon Logo 13 2 3" xfId="12312"/>
    <cellStyle name="Salomon Logo 13 2 3 2" xfId="30306"/>
    <cellStyle name="Salomon Logo 13 2 3 3" xfId="35531"/>
    <cellStyle name="Salomon Logo 13 2 3 4" xfId="41002"/>
    <cellStyle name="Salomon Logo 13 2 4" xfId="13341"/>
    <cellStyle name="Salomon Logo 13 2 4 2" xfId="30307"/>
    <cellStyle name="Salomon Logo 13 2 4 3" xfId="36537"/>
    <cellStyle name="Salomon Logo 13 2 4 4" xfId="42008"/>
    <cellStyle name="Salomon Logo 13 2 5" xfId="14044"/>
    <cellStyle name="Salomon Logo 13 2 5 2" xfId="30308"/>
    <cellStyle name="Salomon Logo 13 2 5 3" xfId="37373"/>
    <cellStyle name="Salomon Logo 13 2 5 4" xfId="42844"/>
    <cellStyle name="Salomon Logo 13 2 6" xfId="14359"/>
    <cellStyle name="Salomon Logo 13 2 7" xfId="15307"/>
    <cellStyle name="Salomon Logo 13 2 8" xfId="16283"/>
    <cellStyle name="Salomon Logo 13 2 9" xfId="17138"/>
    <cellStyle name="Salomon Logo 13 20" xfId="12504"/>
    <cellStyle name="Salomon Logo 13 21" xfId="9214"/>
    <cellStyle name="Salomon Logo 13 22" xfId="23368"/>
    <cellStyle name="Salomon Logo 13 23" xfId="22115"/>
    <cellStyle name="Salomon Logo 13 24" xfId="12339"/>
    <cellStyle name="Salomon Logo 13 25" xfId="26943"/>
    <cellStyle name="Salomon Logo 13 26" xfId="30965"/>
    <cellStyle name="Salomon Logo 13 27" xfId="31329"/>
    <cellStyle name="Salomon Logo 13 3" xfId="6414"/>
    <cellStyle name="Salomon Logo 13 3 10" xfId="18204"/>
    <cellStyle name="Salomon Logo 13 3 11" xfId="19073"/>
    <cellStyle name="Salomon Logo 13 3 12" xfId="19837"/>
    <cellStyle name="Salomon Logo 13 3 13" xfId="20678"/>
    <cellStyle name="Salomon Logo 13 3 14" xfId="21660"/>
    <cellStyle name="Salomon Logo 13 3 15" xfId="22446"/>
    <cellStyle name="Salomon Logo 13 3 16" xfId="23283"/>
    <cellStyle name="Salomon Logo 13 3 17" xfId="24137"/>
    <cellStyle name="Salomon Logo 13 3 18" xfId="24835"/>
    <cellStyle name="Salomon Logo 13 3 19" xfId="25491"/>
    <cellStyle name="Salomon Logo 13 3 2" xfId="11330"/>
    <cellStyle name="Salomon Logo 13 3 2 2" xfId="30309"/>
    <cellStyle name="Salomon Logo 13 3 2 3" xfId="34611"/>
    <cellStyle name="Salomon Logo 13 3 2 4" xfId="40082"/>
    <cellStyle name="Salomon Logo 13 3 20" xfId="26135"/>
    <cellStyle name="Salomon Logo 13 3 21" xfId="26876"/>
    <cellStyle name="Salomon Logo 13 3 22" xfId="27578"/>
    <cellStyle name="Salomon Logo 13 3 23" xfId="31225"/>
    <cellStyle name="Salomon Logo 13 3 24" xfId="32876"/>
    <cellStyle name="Salomon Logo 13 3 25" xfId="38094"/>
    <cellStyle name="Salomon Logo 13 3 3" xfId="12362"/>
    <cellStyle name="Salomon Logo 13 3 3 2" xfId="30310"/>
    <cellStyle name="Salomon Logo 13 3 3 3" xfId="35558"/>
    <cellStyle name="Salomon Logo 13 3 3 4" xfId="41029"/>
    <cellStyle name="Salomon Logo 13 3 4" xfId="13384"/>
    <cellStyle name="Salomon Logo 13 3 4 2" xfId="30311"/>
    <cellStyle name="Salomon Logo 13 3 4 3" xfId="36558"/>
    <cellStyle name="Salomon Logo 13 3 4 4" xfId="42029"/>
    <cellStyle name="Salomon Logo 13 3 5" xfId="14092"/>
    <cellStyle name="Salomon Logo 13 3 5 2" xfId="30312"/>
    <cellStyle name="Salomon Logo 13 3 5 3" xfId="37391"/>
    <cellStyle name="Salomon Logo 13 3 5 4" xfId="42862"/>
    <cellStyle name="Salomon Logo 13 3 6" xfId="14411"/>
    <cellStyle name="Salomon Logo 13 3 7" xfId="15349"/>
    <cellStyle name="Salomon Logo 13 3 8" xfId="16329"/>
    <cellStyle name="Salomon Logo 13 3 9" xfId="17185"/>
    <cellStyle name="Salomon Logo 13 4" xfId="6417"/>
    <cellStyle name="Salomon Logo 13 4 10" xfId="18207"/>
    <cellStyle name="Salomon Logo 13 4 11" xfId="19076"/>
    <cellStyle name="Salomon Logo 13 4 12" xfId="19840"/>
    <cellStyle name="Salomon Logo 13 4 13" xfId="20681"/>
    <cellStyle name="Salomon Logo 13 4 14" xfId="21663"/>
    <cellStyle name="Salomon Logo 13 4 15" xfId="22449"/>
    <cellStyle name="Salomon Logo 13 4 16" xfId="23286"/>
    <cellStyle name="Salomon Logo 13 4 17" xfId="24140"/>
    <cellStyle name="Salomon Logo 13 4 18" xfId="24838"/>
    <cellStyle name="Salomon Logo 13 4 19" xfId="25494"/>
    <cellStyle name="Salomon Logo 13 4 2" xfId="11333"/>
    <cellStyle name="Salomon Logo 13 4 2 2" xfId="30313"/>
    <cellStyle name="Salomon Logo 13 4 2 3" xfId="34614"/>
    <cellStyle name="Salomon Logo 13 4 2 4" xfId="40085"/>
    <cellStyle name="Salomon Logo 13 4 20" xfId="26138"/>
    <cellStyle name="Salomon Logo 13 4 21" xfId="26879"/>
    <cellStyle name="Salomon Logo 13 4 22" xfId="27581"/>
    <cellStyle name="Salomon Logo 13 4 23" xfId="31228"/>
    <cellStyle name="Salomon Logo 13 4 24" xfId="32879"/>
    <cellStyle name="Salomon Logo 13 4 25" xfId="38097"/>
    <cellStyle name="Salomon Logo 13 4 3" xfId="12365"/>
    <cellStyle name="Salomon Logo 13 4 3 2" xfId="30314"/>
    <cellStyle name="Salomon Logo 13 4 3 3" xfId="35561"/>
    <cellStyle name="Salomon Logo 13 4 3 4" xfId="41032"/>
    <cellStyle name="Salomon Logo 13 4 4" xfId="13387"/>
    <cellStyle name="Salomon Logo 13 4 4 2" xfId="30315"/>
    <cellStyle name="Salomon Logo 13 4 4 3" xfId="36561"/>
    <cellStyle name="Salomon Logo 13 4 4 4" xfId="42032"/>
    <cellStyle name="Salomon Logo 13 4 5" xfId="14095"/>
    <cellStyle name="Salomon Logo 13 4 5 2" xfId="30316"/>
    <cellStyle name="Salomon Logo 13 4 5 3" xfId="37394"/>
    <cellStyle name="Salomon Logo 13 4 5 4" xfId="42865"/>
    <cellStyle name="Salomon Logo 13 4 6" xfId="14414"/>
    <cellStyle name="Salomon Logo 13 4 7" xfId="15352"/>
    <cellStyle name="Salomon Logo 13 4 8" xfId="16332"/>
    <cellStyle name="Salomon Logo 13 4 9" xfId="17188"/>
    <cellStyle name="Salomon Logo 13 5" xfId="5569"/>
    <cellStyle name="Salomon Logo 13 5 10" xfId="17463"/>
    <cellStyle name="Salomon Logo 13 5 11" xfId="18381"/>
    <cellStyle name="Salomon Logo 13 5 12" xfId="19162"/>
    <cellStyle name="Salomon Logo 13 5 13" xfId="19924"/>
    <cellStyle name="Salomon Logo 13 5 14" xfId="20959"/>
    <cellStyle name="Salomon Logo 13 5 15" xfId="21802"/>
    <cellStyle name="Salomon Logo 13 5 16" xfId="22543"/>
    <cellStyle name="Salomon Logo 13 5 17" xfId="23509"/>
    <cellStyle name="Salomon Logo 13 5 18" xfId="24207"/>
    <cellStyle name="Salomon Logo 13 5 19" xfId="24918"/>
    <cellStyle name="Salomon Logo 13 5 2" xfId="10526"/>
    <cellStyle name="Salomon Logo 13 5 2 2" xfId="30317"/>
    <cellStyle name="Salomon Logo 13 5 2 3" xfId="34037"/>
    <cellStyle name="Salomon Logo 13 5 2 4" xfId="39399"/>
    <cellStyle name="Salomon Logo 13 5 20" xfId="25552"/>
    <cellStyle name="Salomon Logo 13 5 21" xfId="26208"/>
    <cellStyle name="Salomon Logo 13 5 22" xfId="27043"/>
    <cellStyle name="Salomon Logo 13 5 23" xfId="31074"/>
    <cellStyle name="Salomon Logo 13 5 24" xfId="32202"/>
    <cellStyle name="Salomon Logo 13 5 25" xfId="37433"/>
    <cellStyle name="Salomon Logo 13 5 3" xfId="11567"/>
    <cellStyle name="Salomon Logo 13 5 3 2" xfId="30318"/>
    <cellStyle name="Salomon Logo 13 5 3 3" xfId="34845"/>
    <cellStyle name="Salomon Logo 13 5 3 4" xfId="40316"/>
    <cellStyle name="Salomon Logo 13 5 4" xfId="12665"/>
    <cellStyle name="Salomon Logo 13 5 4 2" xfId="30319"/>
    <cellStyle name="Salomon Logo 13 5 4 3" xfId="35798"/>
    <cellStyle name="Salomon Logo 13 5 4 4" xfId="41269"/>
    <cellStyle name="Salomon Logo 13 5 5" xfId="13456"/>
    <cellStyle name="Salomon Logo 13 5 5 2" xfId="30320"/>
    <cellStyle name="Salomon Logo 13 5 5 3" xfId="36768"/>
    <cellStyle name="Salomon Logo 13 5 5 4" xfId="42239"/>
    <cellStyle name="Salomon Logo 13 5 6" xfId="6774"/>
    <cellStyle name="Salomon Logo 13 5 7" xfId="14579"/>
    <cellStyle name="Salomon Logo 13 5 8" xfId="15613"/>
    <cellStyle name="Salomon Logo 13 5 9" xfId="16401"/>
    <cellStyle name="Salomon Logo 13 6" xfId="6308"/>
    <cellStyle name="Salomon Logo 13 6 10" xfId="18109"/>
    <cellStyle name="Salomon Logo 13 6 11" xfId="18995"/>
    <cellStyle name="Salomon Logo 13 6 12" xfId="19766"/>
    <cellStyle name="Salomon Logo 13 6 13" xfId="20605"/>
    <cellStyle name="Salomon Logo 13 6 14" xfId="21576"/>
    <cellStyle name="Salomon Logo 13 6 15" xfId="22381"/>
    <cellStyle name="Salomon Logo 13 6 16" xfId="23216"/>
    <cellStyle name="Salomon Logo 13 6 17" xfId="24074"/>
    <cellStyle name="Salomon Logo 13 6 18" xfId="24775"/>
    <cellStyle name="Salomon Logo 13 6 19" xfId="25438"/>
    <cellStyle name="Salomon Logo 13 6 2" xfId="11241"/>
    <cellStyle name="Salomon Logo 13 6 2 2" xfId="30321"/>
    <cellStyle name="Salomon Logo 13 6 2 3" xfId="34559"/>
    <cellStyle name="Salomon Logo 13 6 2 4" xfId="40030"/>
    <cellStyle name="Salomon Logo 13 6 20" xfId="26087"/>
    <cellStyle name="Salomon Logo 13 6 21" xfId="26830"/>
    <cellStyle name="Salomon Logo 13 6 22" xfId="27537"/>
    <cellStyle name="Salomon Logo 13 6 23" xfId="31196"/>
    <cellStyle name="Salomon Logo 13 6 24" xfId="32831"/>
    <cellStyle name="Salomon Logo 13 6 25" xfId="38053"/>
    <cellStyle name="Salomon Logo 13 6 3" xfId="12270"/>
    <cellStyle name="Salomon Logo 13 6 3 2" xfId="30322"/>
    <cellStyle name="Salomon Logo 13 6 3 3" xfId="35504"/>
    <cellStyle name="Salomon Logo 13 6 3 4" xfId="40975"/>
    <cellStyle name="Salomon Logo 13 6 4" xfId="13303"/>
    <cellStyle name="Salomon Logo 13 6 4 2" xfId="30323"/>
    <cellStyle name="Salomon Logo 13 6 4 3" xfId="36496"/>
    <cellStyle name="Salomon Logo 13 6 4 4" xfId="41967"/>
    <cellStyle name="Salomon Logo 13 6 5" xfId="14007"/>
    <cellStyle name="Salomon Logo 13 6 5 2" xfId="30324"/>
    <cellStyle name="Salomon Logo 13 6 5 3" xfId="37330"/>
    <cellStyle name="Salomon Logo 13 6 5 4" xfId="42801"/>
    <cellStyle name="Salomon Logo 13 6 6" xfId="14322"/>
    <cellStyle name="Salomon Logo 13 6 7" xfId="15268"/>
    <cellStyle name="Salomon Logo 13 6 8" xfId="16249"/>
    <cellStyle name="Salomon Logo 13 6 9" xfId="17102"/>
    <cellStyle name="Salomon Logo 13 7" xfId="5515"/>
    <cellStyle name="Salomon Logo 13 7 10" xfId="17411"/>
    <cellStyle name="Salomon Logo 13 7 11" xfId="18331"/>
    <cellStyle name="Salomon Logo 13 7 12" xfId="19113"/>
    <cellStyle name="Salomon Logo 13 7 13" xfId="19871"/>
    <cellStyle name="Salomon Logo 13 7 14" xfId="20911"/>
    <cellStyle name="Salomon Logo 13 7 15" xfId="21755"/>
    <cellStyle name="Salomon Logo 13 7 16" xfId="22490"/>
    <cellStyle name="Salomon Logo 13 7 17" xfId="23460"/>
    <cellStyle name="Salomon Logo 13 7 18" xfId="24159"/>
    <cellStyle name="Salomon Logo 13 7 19" xfId="24871"/>
    <cellStyle name="Salomon Logo 13 7 2" xfId="10472"/>
    <cellStyle name="Salomon Logo 13 7 2 2" xfId="30325"/>
    <cellStyle name="Salomon Logo 13 7 2 3" xfId="33987"/>
    <cellStyle name="Salomon Logo 13 7 2 4" xfId="39349"/>
    <cellStyle name="Salomon Logo 13 7 20" xfId="25504"/>
    <cellStyle name="Salomon Logo 13 7 21" xfId="26155"/>
    <cellStyle name="Salomon Logo 13 7 22" xfId="26997"/>
    <cellStyle name="Salomon Logo 13 7 23" xfId="31028"/>
    <cellStyle name="Salomon Logo 13 7 24" xfId="32148"/>
    <cellStyle name="Salomon Logo 13 7 25" xfId="31966"/>
    <cellStyle name="Salomon Logo 13 7 3" xfId="11514"/>
    <cellStyle name="Salomon Logo 13 7 3 2" xfId="30326"/>
    <cellStyle name="Salomon Logo 13 7 3 3" xfId="34792"/>
    <cellStyle name="Salomon Logo 13 7 3 4" xfId="40263"/>
    <cellStyle name="Salomon Logo 13 7 4" xfId="12613"/>
    <cellStyle name="Salomon Logo 13 7 4 2" xfId="30327"/>
    <cellStyle name="Salomon Logo 13 7 4 3" xfId="35745"/>
    <cellStyle name="Salomon Logo 13 7 4 4" xfId="41216"/>
    <cellStyle name="Salomon Logo 13 7 5" xfId="13408"/>
    <cellStyle name="Salomon Logo 13 7 5 2" xfId="30328"/>
    <cellStyle name="Salomon Logo 13 7 5 3" xfId="36722"/>
    <cellStyle name="Salomon Logo 13 7 5 4" xfId="42193"/>
    <cellStyle name="Salomon Logo 13 7 6" xfId="7871"/>
    <cellStyle name="Salomon Logo 13 7 7" xfId="14526"/>
    <cellStyle name="Salomon Logo 13 7 8" xfId="15561"/>
    <cellStyle name="Salomon Logo 13 7 9" xfId="16348"/>
    <cellStyle name="Salomon Logo 13 8" xfId="10335"/>
    <cellStyle name="Salomon Logo 13 8 2" xfId="30329"/>
    <cellStyle name="Salomon Logo 13 8 3" xfId="33914"/>
    <cellStyle name="Salomon Logo 13 8 4" xfId="39260"/>
    <cellStyle name="Salomon Logo 13 9" xfId="11384"/>
    <cellStyle name="Salomon Logo 13 9 2" xfId="30330"/>
    <cellStyle name="Salomon Logo 13 9 3" xfId="34706"/>
    <cellStyle name="Salomon Logo 13 9 4" xfId="40177"/>
    <cellStyle name="Salomon Logo 14" xfId="10264"/>
    <cellStyle name="Salomon Logo 15" xfId="13614"/>
    <cellStyle name="Salomon Logo 16" xfId="7878"/>
    <cellStyle name="Salomon Logo 17" xfId="6971"/>
    <cellStyle name="Salomon Logo 18" xfId="30852"/>
    <cellStyle name="Salomon Logo 19" xfId="31513"/>
    <cellStyle name="Salomon Logo 2" xfId="3255"/>
    <cellStyle name="Salomon Logo 2 10" xfId="13859"/>
    <cellStyle name="Salomon Logo 2 11" xfId="24099"/>
    <cellStyle name="Salomon Logo 2 12" xfId="30873"/>
    <cellStyle name="Salomon Logo 2 13" xfId="31522"/>
    <cellStyle name="Salomon Logo 2 2" xfId="5973"/>
    <cellStyle name="Salomon Logo 2 2 10" xfId="17799"/>
    <cellStyle name="Salomon Logo 2 2 11" xfId="18721"/>
    <cellStyle name="Salomon Logo 2 2 12" xfId="19498"/>
    <cellStyle name="Salomon Logo 2 2 13" xfId="20311"/>
    <cellStyle name="Salomon Logo 2 2 14" xfId="21276"/>
    <cellStyle name="Salomon Logo 2 2 15" xfId="22123"/>
    <cellStyle name="Salomon Logo 2 2 16" xfId="22927"/>
    <cellStyle name="Salomon Logo 2 2 17" xfId="23817"/>
    <cellStyle name="Salomon Logo 2 2 18" xfId="24513"/>
    <cellStyle name="Salomon Logo 2 2 19" xfId="25197"/>
    <cellStyle name="Salomon Logo 2 2 2" xfId="10922"/>
    <cellStyle name="Salomon Logo 2 2 2 2" xfId="30331"/>
    <cellStyle name="Salomon Logo 2 2 2 3" xfId="34322"/>
    <cellStyle name="Salomon Logo 2 2 2 4" xfId="39771"/>
    <cellStyle name="Salomon Logo 2 2 20" xfId="25849"/>
    <cellStyle name="Salomon Logo 2 2 21" xfId="27310"/>
    <cellStyle name="Salomon Logo 2 2 22" xfId="31099"/>
    <cellStyle name="Salomon Logo 2 2 23" xfId="32572"/>
    <cellStyle name="Salomon Logo 2 2 24" xfId="37804"/>
    <cellStyle name="Salomon Logo 2 2 3" xfId="11962"/>
    <cellStyle name="Salomon Logo 2 2 3 2" xfId="30332"/>
    <cellStyle name="Salomon Logo 2 2 3 3" xfId="35229"/>
    <cellStyle name="Salomon Logo 2 2 3 4" xfId="40700"/>
    <cellStyle name="Salomon Logo 2 2 4" xfId="13011"/>
    <cellStyle name="Salomon Logo 2 2 4 2" xfId="30333"/>
    <cellStyle name="Salomon Logo 2 2 4 3" xfId="36182"/>
    <cellStyle name="Salomon Logo 2 2 4 4" xfId="41653"/>
    <cellStyle name="Salomon Logo 2 2 5" xfId="13744"/>
    <cellStyle name="Salomon Logo 2 2 5 2" xfId="30334"/>
    <cellStyle name="Salomon Logo 2 2 5 3" xfId="37046"/>
    <cellStyle name="Salomon Logo 2 2 5 4" xfId="42517"/>
    <cellStyle name="Salomon Logo 2 2 6" xfId="9737"/>
    <cellStyle name="Salomon Logo 2 2 7" xfId="14969"/>
    <cellStyle name="Salomon Logo 2 2 8" xfId="15960"/>
    <cellStyle name="Salomon Logo 2 2 9" xfId="16792"/>
    <cellStyle name="Salomon Logo 2 3" xfId="5570"/>
    <cellStyle name="Salomon Logo 2 3 10" xfId="17464"/>
    <cellStyle name="Salomon Logo 2 3 11" xfId="18382"/>
    <cellStyle name="Salomon Logo 2 3 12" xfId="19163"/>
    <cellStyle name="Salomon Logo 2 3 13" xfId="19925"/>
    <cellStyle name="Salomon Logo 2 3 14" xfId="20960"/>
    <cellStyle name="Salomon Logo 2 3 15" xfId="21803"/>
    <cellStyle name="Salomon Logo 2 3 16" xfId="22544"/>
    <cellStyle name="Salomon Logo 2 3 17" xfId="23510"/>
    <cellStyle name="Salomon Logo 2 3 18" xfId="24208"/>
    <cellStyle name="Salomon Logo 2 3 19" xfId="24919"/>
    <cellStyle name="Salomon Logo 2 3 2" xfId="10527"/>
    <cellStyle name="Salomon Logo 2 3 2 2" xfId="30335"/>
    <cellStyle name="Salomon Logo 2 3 2 3" xfId="34038"/>
    <cellStyle name="Salomon Logo 2 3 2 4" xfId="39400"/>
    <cellStyle name="Salomon Logo 2 3 20" xfId="25553"/>
    <cellStyle name="Salomon Logo 2 3 21" xfId="26209"/>
    <cellStyle name="Salomon Logo 2 3 22" xfId="27044"/>
    <cellStyle name="Salomon Logo 2 3 23" xfId="31075"/>
    <cellStyle name="Salomon Logo 2 3 24" xfId="32203"/>
    <cellStyle name="Salomon Logo 2 3 25" xfId="37434"/>
    <cellStyle name="Salomon Logo 2 3 3" xfId="11568"/>
    <cellStyle name="Salomon Logo 2 3 3 2" xfId="30336"/>
    <cellStyle name="Salomon Logo 2 3 3 3" xfId="34846"/>
    <cellStyle name="Salomon Logo 2 3 3 4" xfId="40317"/>
    <cellStyle name="Salomon Logo 2 3 4" xfId="12666"/>
    <cellStyle name="Salomon Logo 2 3 4 2" xfId="30337"/>
    <cellStyle name="Salomon Logo 2 3 4 3" xfId="35799"/>
    <cellStyle name="Salomon Logo 2 3 4 4" xfId="41270"/>
    <cellStyle name="Salomon Logo 2 3 5" xfId="13457"/>
    <cellStyle name="Salomon Logo 2 3 5 2" xfId="30338"/>
    <cellStyle name="Salomon Logo 2 3 5 3" xfId="36769"/>
    <cellStyle name="Salomon Logo 2 3 5 4" xfId="42240"/>
    <cellStyle name="Salomon Logo 2 3 6" xfId="13360"/>
    <cellStyle name="Salomon Logo 2 3 7" xfId="14580"/>
    <cellStyle name="Salomon Logo 2 3 8" xfId="15614"/>
    <cellStyle name="Salomon Logo 2 3 9" xfId="16402"/>
    <cellStyle name="Salomon Logo 2 4" xfId="8765"/>
    <cellStyle name="Salomon Logo 2 4 2" xfId="30339"/>
    <cellStyle name="Salomon Logo 2 4 3" xfId="33343"/>
    <cellStyle name="Salomon Logo 2 4 4" xfId="38689"/>
    <cellStyle name="Salomon Logo 2 5" xfId="9687"/>
    <cellStyle name="Salomon Logo 2 5 2" xfId="30340"/>
    <cellStyle name="Salomon Logo 2 5 3" xfId="33192"/>
    <cellStyle name="Salomon Logo 2 5 4" xfId="38410"/>
    <cellStyle name="Salomon Logo 2 6" xfId="12325"/>
    <cellStyle name="Salomon Logo 2 6 2" xfId="30341"/>
    <cellStyle name="Salomon Logo 2 6 3" xfId="33066"/>
    <cellStyle name="Salomon Logo 2 6 4" xfId="38284"/>
    <cellStyle name="Salomon Logo 2 7" xfId="17658"/>
    <cellStyle name="Salomon Logo 2 8" xfId="6791"/>
    <cellStyle name="Salomon Logo 2 9" xfId="15394"/>
    <cellStyle name="Salomon Logo 3" xfId="2937"/>
    <cellStyle name="Salomon Logo 3 10" xfId="6967"/>
    <cellStyle name="Salomon Logo 3 11" xfId="20858"/>
    <cellStyle name="Salomon Logo 3 12" xfId="14420"/>
    <cellStyle name="Salomon Logo 3 13" xfId="24412"/>
    <cellStyle name="Salomon Logo 3 14" xfId="30858"/>
    <cellStyle name="Salomon Logo 3 15" xfId="34238"/>
    <cellStyle name="Salomon Logo 3 2" xfId="5666"/>
    <cellStyle name="Salomon Logo 3 2 10" xfId="17558"/>
    <cellStyle name="Salomon Logo 3 2 11" xfId="18470"/>
    <cellStyle name="Salomon Logo 3 2 12" xfId="19250"/>
    <cellStyle name="Salomon Logo 3 2 13" xfId="20014"/>
    <cellStyle name="Salomon Logo 3 2 14" xfId="21048"/>
    <cellStyle name="Salomon Logo 3 2 15" xfId="21889"/>
    <cellStyle name="Salomon Logo 3 2 16" xfId="22633"/>
    <cellStyle name="Salomon Logo 3 2 17" xfId="23596"/>
    <cellStyle name="Salomon Logo 3 2 18" xfId="24295"/>
    <cellStyle name="Salomon Logo 3 2 19" xfId="24998"/>
    <cellStyle name="Salomon Logo 3 2 2" xfId="10621"/>
    <cellStyle name="Salomon Logo 3 2 2 2" xfId="30342"/>
    <cellStyle name="Salomon Logo 3 2 2 3" xfId="34122"/>
    <cellStyle name="Salomon Logo 3 2 2 4" xfId="39484"/>
    <cellStyle name="Salomon Logo 3 2 20" xfId="25639"/>
    <cellStyle name="Salomon Logo 3 2 21" xfId="27127"/>
    <cellStyle name="Salomon Logo 3 2 22" xfId="31087"/>
    <cellStyle name="Salomon Logo 3 2 23" xfId="32283"/>
    <cellStyle name="Salomon Logo 3 2 24" xfId="37515"/>
    <cellStyle name="Salomon Logo 3 2 3" xfId="11659"/>
    <cellStyle name="Salomon Logo 3 2 3 2" xfId="30343"/>
    <cellStyle name="Salomon Logo 3 2 3 3" xfId="34936"/>
    <cellStyle name="Salomon Logo 3 2 3 4" xfId="40407"/>
    <cellStyle name="Salomon Logo 3 2 4" xfId="12757"/>
    <cellStyle name="Salomon Logo 3 2 4 2" xfId="30344"/>
    <cellStyle name="Salomon Logo 3 2 4 3" xfId="35889"/>
    <cellStyle name="Salomon Logo 3 2 4 4" xfId="41360"/>
    <cellStyle name="Salomon Logo 3 2 5" xfId="13529"/>
    <cellStyle name="Salomon Logo 3 2 5 2" xfId="30345"/>
    <cellStyle name="Salomon Logo 3 2 5 3" xfId="36856"/>
    <cellStyle name="Salomon Logo 3 2 5 4" xfId="42327"/>
    <cellStyle name="Salomon Logo 3 2 6" xfId="9515"/>
    <cellStyle name="Salomon Logo 3 2 7" xfId="14671"/>
    <cellStyle name="Salomon Logo 3 2 8" xfId="15704"/>
    <cellStyle name="Salomon Logo 3 2 9" xfId="16494"/>
    <cellStyle name="Salomon Logo 3 3" xfId="5437"/>
    <cellStyle name="Salomon Logo 3 3 10" xfId="17340"/>
    <cellStyle name="Salomon Logo 3 3 11" xfId="18266"/>
    <cellStyle name="Salomon Logo 3 3 12" xfId="8273"/>
    <cellStyle name="Salomon Logo 3 3 13" xfId="19032"/>
    <cellStyle name="Salomon Logo 3 3 14" xfId="20840"/>
    <cellStyle name="Salomon Logo 3 3 15" xfId="21703"/>
    <cellStyle name="Salomon Logo 3 3 16" xfId="21283"/>
    <cellStyle name="Salomon Logo 3 3 17" xfId="23409"/>
    <cellStyle name="Salomon Logo 3 3 18" xfId="6769"/>
    <cellStyle name="Salomon Logo 3 3 19" xfId="22372"/>
    <cellStyle name="Salomon Logo 3 3 2" xfId="10399"/>
    <cellStyle name="Salomon Logo 3 3 2 2" xfId="30346"/>
    <cellStyle name="Salomon Logo 3 3 2 3" xfId="33944"/>
    <cellStyle name="Salomon Logo 3 3 2 4" xfId="39294"/>
    <cellStyle name="Salomon Logo 3 3 20" xfId="7653"/>
    <cellStyle name="Salomon Logo 3 3 21" xfId="13623"/>
    <cellStyle name="Salomon Logo 3 3 22" xfId="26960"/>
    <cellStyle name="Salomon Logo 3 3 23" xfId="30977"/>
    <cellStyle name="Salomon Logo 3 3 24" xfId="32087"/>
    <cellStyle name="Salomon Logo 3 3 25" xfId="31930"/>
    <cellStyle name="Salomon Logo 3 3 3" xfId="11447"/>
    <cellStyle name="Salomon Logo 3 3 3 2" xfId="30347"/>
    <cellStyle name="Salomon Logo 3 3 3 3" xfId="34736"/>
    <cellStyle name="Salomon Logo 3 3 3 4" xfId="40207"/>
    <cellStyle name="Salomon Logo 3 3 4" xfId="12549"/>
    <cellStyle name="Salomon Logo 3 3 4 2" xfId="30348"/>
    <cellStyle name="Salomon Logo 3 3 4 3" xfId="35679"/>
    <cellStyle name="Salomon Logo 3 3 4 4" xfId="41150"/>
    <cellStyle name="Salomon Logo 3 3 5" xfId="10142"/>
    <cellStyle name="Salomon Logo 3 3 5 2" xfId="30349"/>
    <cellStyle name="Salomon Logo 3 3 5 3" xfId="36660"/>
    <cellStyle name="Salomon Logo 3 3 5 4" xfId="42131"/>
    <cellStyle name="Salomon Logo 3 3 6" xfId="9699"/>
    <cellStyle name="Salomon Logo 3 3 7" xfId="14458"/>
    <cellStyle name="Salomon Logo 3 3 8" xfId="15504"/>
    <cellStyle name="Salomon Logo 3 3 9" xfId="14065"/>
    <cellStyle name="Salomon Logo 3 4" xfId="8543"/>
    <cellStyle name="Salomon Logo 3 4 2" xfId="30350"/>
    <cellStyle name="Salomon Logo 3 4 3" xfId="33313"/>
    <cellStyle name="Salomon Logo 3 4 4" xfId="38599"/>
    <cellStyle name="Salomon Logo 3 5" xfId="8688"/>
    <cellStyle name="Salomon Logo 3 5 2" xfId="30351"/>
    <cellStyle name="Salomon Logo 3 5 3" xfId="32993"/>
    <cellStyle name="Salomon Logo 3 5 4" xfId="38211"/>
    <cellStyle name="Salomon Logo 3 6" xfId="7933"/>
    <cellStyle name="Salomon Logo 3 6 2" xfId="30352"/>
    <cellStyle name="Salomon Logo 3 6 3" xfId="32900"/>
    <cellStyle name="Salomon Logo 3 6 4" xfId="38118"/>
    <cellStyle name="Salomon Logo 3 7" xfId="9702"/>
    <cellStyle name="Salomon Logo 3 8" xfId="17684"/>
    <cellStyle name="Salomon Logo 3 9" xfId="13189"/>
    <cellStyle name="Salomon Logo 4" xfId="3248"/>
    <cellStyle name="Salomon Logo 4 10" xfId="10048"/>
    <cellStyle name="Salomon Logo 4 11" xfId="8064"/>
    <cellStyle name="Salomon Logo 4 12" xfId="8840"/>
    <cellStyle name="Salomon Logo 4 13" xfId="18157"/>
    <cellStyle name="Salomon Logo 4 14" xfId="30868"/>
    <cellStyle name="Salomon Logo 4 15" xfId="31512"/>
    <cellStyle name="Salomon Logo 4 2" xfId="5966"/>
    <cellStyle name="Salomon Logo 4 2 10" xfId="17792"/>
    <cellStyle name="Salomon Logo 4 2 11" xfId="18714"/>
    <cellStyle name="Salomon Logo 4 2 12" xfId="19491"/>
    <cellStyle name="Salomon Logo 4 2 13" xfId="20304"/>
    <cellStyle name="Salomon Logo 4 2 14" xfId="21271"/>
    <cellStyle name="Salomon Logo 4 2 15" xfId="22116"/>
    <cellStyle name="Salomon Logo 4 2 16" xfId="22920"/>
    <cellStyle name="Salomon Logo 4 2 17" xfId="23810"/>
    <cellStyle name="Salomon Logo 4 2 18" xfId="24508"/>
    <cellStyle name="Salomon Logo 4 2 19" xfId="25190"/>
    <cellStyle name="Salomon Logo 4 2 2" xfId="10915"/>
    <cellStyle name="Salomon Logo 4 2 2 2" xfId="30353"/>
    <cellStyle name="Salomon Logo 4 2 2 3" xfId="34315"/>
    <cellStyle name="Salomon Logo 4 2 2 4" xfId="39764"/>
    <cellStyle name="Salomon Logo 4 2 20" xfId="25842"/>
    <cellStyle name="Salomon Logo 4 2 21" xfId="27305"/>
    <cellStyle name="Salomon Logo 4 2 22" xfId="31094"/>
    <cellStyle name="Salomon Logo 4 2 23" xfId="32567"/>
    <cellStyle name="Salomon Logo 4 2 24" xfId="37797"/>
    <cellStyle name="Salomon Logo 4 2 3" xfId="11955"/>
    <cellStyle name="Salomon Logo 4 2 3 2" xfId="30354"/>
    <cellStyle name="Salomon Logo 4 2 3 3" xfId="35222"/>
    <cellStyle name="Salomon Logo 4 2 3 4" xfId="40693"/>
    <cellStyle name="Salomon Logo 4 2 4" xfId="13004"/>
    <cellStyle name="Salomon Logo 4 2 4 2" xfId="30355"/>
    <cellStyle name="Salomon Logo 4 2 4 3" xfId="36175"/>
    <cellStyle name="Salomon Logo 4 2 4 4" xfId="41646"/>
    <cellStyle name="Salomon Logo 4 2 5" xfId="13738"/>
    <cellStyle name="Salomon Logo 4 2 5 2" xfId="30356"/>
    <cellStyle name="Salomon Logo 4 2 5 3" xfId="37039"/>
    <cellStyle name="Salomon Logo 4 2 5 4" xfId="42510"/>
    <cellStyle name="Salomon Logo 4 2 6" xfId="10130"/>
    <cellStyle name="Salomon Logo 4 2 7" xfId="14962"/>
    <cellStyle name="Salomon Logo 4 2 8" xfId="15953"/>
    <cellStyle name="Salomon Logo 4 2 9" xfId="16785"/>
    <cellStyle name="Salomon Logo 4 3" xfId="6120"/>
    <cellStyle name="Salomon Logo 4 3 10" xfId="17937"/>
    <cellStyle name="Salomon Logo 4 3 11" xfId="18852"/>
    <cellStyle name="Salomon Logo 4 3 12" xfId="19626"/>
    <cellStyle name="Salomon Logo 4 3 13" xfId="20444"/>
    <cellStyle name="Salomon Logo 4 3 14" xfId="21409"/>
    <cellStyle name="Salomon Logo 4 3 15" xfId="22246"/>
    <cellStyle name="Salomon Logo 4 3 16" xfId="23058"/>
    <cellStyle name="Salomon Logo 4 3 17" xfId="23938"/>
    <cellStyle name="Salomon Logo 4 3 18" xfId="24637"/>
    <cellStyle name="Salomon Logo 4 3 19" xfId="25315"/>
    <cellStyle name="Salomon Logo 4 3 2" xfId="11064"/>
    <cellStyle name="Salomon Logo 4 3 2 2" xfId="30357"/>
    <cellStyle name="Salomon Logo 4 3 2 3" xfId="34439"/>
    <cellStyle name="Salomon Logo 4 3 2 4" xfId="39892"/>
    <cellStyle name="Salomon Logo 4 3 20" xfId="25966"/>
    <cellStyle name="Salomon Logo 4 3 21" xfId="26695"/>
    <cellStyle name="Salomon Logo 4 3 22" xfId="27422"/>
    <cellStyle name="Salomon Logo 4 3 23" xfId="31160"/>
    <cellStyle name="Salomon Logo 4 3 24" xfId="32693"/>
    <cellStyle name="Salomon Logo 4 3 25" xfId="37922"/>
    <cellStyle name="Salomon Logo 4 3 3" xfId="12102"/>
    <cellStyle name="Salomon Logo 4 3 3 2" xfId="30358"/>
    <cellStyle name="Salomon Logo 4 3 3 3" xfId="35360"/>
    <cellStyle name="Salomon Logo 4 3 3 4" xfId="40831"/>
    <cellStyle name="Salomon Logo 4 3 4" xfId="13149"/>
    <cellStyle name="Salomon Logo 4 3 4 2" xfId="30359"/>
    <cellStyle name="Salomon Logo 4 3 4 3" xfId="36318"/>
    <cellStyle name="Salomon Logo 4 3 4 4" xfId="41789"/>
    <cellStyle name="Salomon Logo 4 3 5" xfId="13864"/>
    <cellStyle name="Salomon Logo 4 3 5 2" xfId="30360"/>
    <cellStyle name="Salomon Logo 4 3 5 3" xfId="37168"/>
    <cellStyle name="Salomon Logo 4 3 5 4" xfId="42639"/>
    <cellStyle name="Salomon Logo 4 3 6" xfId="14157"/>
    <cellStyle name="Salomon Logo 4 3 7" xfId="15105"/>
    <cellStyle name="Salomon Logo 4 3 8" xfId="16095"/>
    <cellStyle name="Salomon Logo 4 3 9" xfId="16935"/>
    <cellStyle name="Salomon Logo 4 4" xfId="8759"/>
    <cellStyle name="Salomon Logo 4 4 2" xfId="30361"/>
    <cellStyle name="Salomon Logo 4 4 3" xfId="33339"/>
    <cellStyle name="Salomon Logo 4 4 4" xfId="38685"/>
    <cellStyle name="Salomon Logo 4 5" xfId="9683"/>
    <cellStyle name="Salomon Logo 4 5 2" xfId="30362"/>
    <cellStyle name="Salomon Logo 4 5 3" xfId="33471"/>
    <cellStyle name="Salomon Logo 4 5 4" xfId="38817"/>
    <cellStyle name="Salomon Logo 4 6" xfId="11313"/>
    <cellStyle name="Salomon Logo 4 6 2" xfId="30363"/>
    <cellStyle name="Salomon Logo 4 6 3" xfId="33185"/>
    <cellStyle name="Salomon Logo 4 6 4" xfId="38403"/>
    <cellStyle name="Salomon Logo 4 7" xfId="13640"/>
    <cellStyle name="Salomon Logo 4 8" xfId="11079"/>
    <cellStyle name="Salomon Logo 4 9" xfId="14431"/>
    <cellStyle name="Salomon Logo 5" xfId="2932"/>
    <cellStyle name="Salomon Logo 5 10" xfId="18618"/>
    <cellStyle name="Salomon Logo 5 11" xfId="19480"/>
    <cellStyle name="Salomon Logo 5 12" xfId="19867"/>
    <cellStyle name="Salomon Logo 5 13" xfId="22036"/>
    <cellStyle name="Salomon Logo 5 14" xfId="22622"/>
    <cellStyle name="Salomon Logo 5 15" xfId="30854"/>
    <cellStyle name="Salomon Logo 5 16" xfId="31524"/>
    <cellStyle name="Salomon Logo 5 2" xfId="5662"/>
    <cellStyle name="Salomon Logo 5 2 10" xfId="17554"/>
    <cellStyle name="Salomon Logo 5 2 11" xfId="18466"/>
    <cellStyle name="Salomon Logo 5 2 12" xfId="19246"/>
    <cellStyle name="Salomon Logo 5 2 13" xfId="20010"/>
    <cellStyle name="Salomon Logo 5 2 14" xfId="21045"/>
    <cellStyle name="Salomon Logo 5 2 15" xfId="21885"/>
    <cellStyle name="Salomon Logo 5 2 16" xfId="22629"/>
    <cellStyle name="Salomon Logo 5 2 17" xfId="23592"/>
    <cellStyle name="Salomon Logo 5 2 18" xfId="24292"/>
    <cellStyle name="Salomon Logo 5 2 19" xfId="24994"/>
    <cellStyle name="Salomon Logo 5 2 2" xfId="10617"/>
    <cellStyle name="Salomon Logo 5 2 2 2" xfId="30364"/>
    <cellStyle name="Salomon Logo 5 2 2 3" xfId="34118"/>
    <cellStyle name="Salomon Logo 5 2 2 4" xfId="39480"/>
    <cellStyle name="Salomon Logo 5 2 20" xfId="25635"/>
    <cellStyle name="Salomon Logo 5 2 21" xfId="27124"/>
    <cellStyle name="Salomon Logo 5 2 22" xfId="31083"/>
    <cellStyle name="Salomon Logo 5 2 23" xfId="32280"/>
    <cellStyle name="Salomon Logo 5 2 24" xfId="37511"/>
    <cellStyle name="Salomon Logo 5 2 3" xfId="11655"/>
    <cellStyle name="Salomon Logo 5 2 3 2" xfId="30365"/>
    <cellStyle name="Salomon Logo 5 2 3 3" xfId="34932"/>
    <cellStyle name="Salomon Logo 5 2 3 4" xfId="40403"/>
    <cellStyle name="Salomon Logo 5 2 4" xfId="12753"/>
    <cellStyle name="Salomon Logo 5 2 4 2" xfId="30366"/>
    <cellStyle name="Salomon Logo 5 2 4 3" xfId="35885"/>
    <cellStyle name="Salomon Logo 5 2 4 4" xfId="41356"/>
    <cellStyle name="Salomon Logo 5 2 5" xfId="13525"/>
    <cellStyle name="Salomon Logo 5 2 5 2" xfId="30367"/>
    <cellStyle name="Salomon Logo 5 2 5 3" xfId="36852"/>
    <cellStyle name="Salomon Logo 5 2 5 4" xfId="42323"/>
    <cellStyle name="Salomon Logo 5 2 6" xfId="6579"/>
    <cellStyle name="Salomon Logo 5 2 7" xfId="14667"/>
    <cellStyle name="Salomon Logo 5 2 8" xfId="15700"/>
    <cellStyle name="Salomon Logo 5 2 9" xfId="16490"/>
    <cellStyle name="Salomon Logo 5 3" xfId="5436"/>
    <cellStyle name="Salomon Logo 5 3 10" xfId="17339"/>
    <cellStyle name="Salomon Logo 5 3 11" xfId="18265"/>
    <cellStyle name="Salomon Logo 5 3 12" xfId="7123"/>
    <cellStyle name="Salomon Logo 5 3 13" xfId="15471"/>
    <cellStyle name="Salomon Logo 5 3 14" xfId="20839"/>
    <cellStyle name="Salomon Logo 5 3 15" xfId="21702"/>
    <cellStyle name="Salomon Logo 5 3 16" xfId="7811"/>
    <cellStyle name="Salomon Logo 5 3 17" xfId="23408"/>
    <cellStyle name="Salomon Logo 5 3 18" xfId="8510"/>
    <cellStyle name="Salomon Logo 5 3 19" xfId="12660"/>
    <cellStyle name="Salomon Logo 5 3 2" xfId="10398"/>
    <cellStyle name="Salomon Logo 5 3 2 2" xfId="30368"/>
    <cellStyle name="Salomon Logo 5 3 2 3" xfId="33943"/>
    <cellStyle name="Salomon Logo 5 3 2 4" xfId="39293"/>
    <cellStyle name="Salomon Logo 5 3 20" xfId="22286"/>
    <cellStyle name="Salomon Logo 5 3 21" xfId="23099"/>
    <cellStyle name="Salomon Logo 5 3 22" xfId="26959"/>
    <cellStyle name="Salomon Logo 5 3 23" xfId="30976"/>
    <cellStyle name="Salomon Logo 5 3 24" xfId="32086"/>
    <cellStyle name="Salomon Logo 5 3 25" xfId="31316"/>
    <cellStyle name="Salomon Logo 5 3 3" xfId="11446"/>
    <cellStyle name="Salomon Logo 5 3 3 2" xfId="30369"/>
    <cellStyle name="Salomon Logo 5 3 3 3" xfId="34735"/>
    <cellStyle name="Salomon Logo 5 3 3 4" xfId="40206"/>
    <cellStyle name="Salomon Logo 5 3 4" xfId="12548"/>
    <cellStyle name="Salomon Logo 5 3 4 2" xfId="30370"/>
    <cellStyle name="Salomon Logo 5 3 4 3" xfId="35678"/>
    <cellStyle name="Salomon Logo 5 3 4 4" xfId="41149"/>
    <cellStyle name="Salomon Logo 5 3 5" xfId="6613"/>
    <cellStyle name="Salomon Logo 5 3 5 2" xfId="30371"/>
    <cellStyle name="Salomon Logo 5 3 5 3" xfId="36659"/>
    <cellStyle name="Salomon Logo 5 3 5 4" xfId="42130"/>
    <cellStyle name="Salomon Logo 5 3 6" xfId="8061"/>
    <cellStyle name="Salomon Logo 5 3 7" xfId="14457"/>
    <cellStyle name="Salomon Logo 5 3 8" xfId="15503"/>
    <cellStyle name="Salomon Logo 5 3 9" xfId="7518"/>
    <cellStyle name="Salomon Logo 5 4" xfId="8539"/>
    <cellStyle name="Salomon Logo 5 4 2" xfId="30372"/>
    <cellStyle name="Salomon Logo 5 4 3" xfId="33309"/>
    <cellStyle name="Salomon Logo 5 4 4" xfId="38595"/>
    <cellStyle name="Salomon Logo 5 5" xfId="10276"/>
    <cellStyle name="Salomon Logo 5 5 2" xfId="30373"/>
    <cellStyle name="Salomon Logo 5 5 3" xfId="33382"/>
    <cellStyle name="Salomon Logo 5 5 4" xfId="38728"/>
    <cellStyle name="Salomon Logo 5 6" xfId="6849"/>
    <cellStyle name="Salomon Logo 5 6 2" xfId="30374"/>
    <cellStyle name="Salomon Logo 5 6 3" xfId="33111"/>
    <cellStyle name="Salomon Logo 5 6 4" xfId="38329"/>
    <cellStyle name="Salomon Logo 5 7" xfId="14350"/>
    <cellStyle name="Salomon Logo 5 8" xfId="7807"/>
    <cellStyle name="Salomon Logo 5 9" xfId="15692"/>
    <cellStyle name="Salomon Logo 6" xfId="3249"/>
    <cellStyle name="Salomon Logo 6 10" xfId="8091"/>
    <cellStyle name="Salomon Logo 6 11" xfId="14212"/>
    <cellStyle name="Salomon Logo 6 12" xfId="7063"/>
    <cellStyle name="Salomon Logo 6 13" xfId="6802"/>
    <cellStyle name="Salomon Logo 6 14" xfId="23737"/>
    <cellStyle name="Salomon Logo 6 15" xfId="30869"/>
    <cellStyle name="Salomon Logo 6 16" xfId="31511"/>
    <cellStyle name="Salomon Logo 6 2" xfId="5967"/>
    <cellStyle name="Salomon Logo 6 2 10" xfId="17793"/>
    <cellStyle name="Salomon Logo 6 2 11" xfId="18715"/>
    <cellStyle name="Salomon Logo 6 2 12" xfId="19492"/>
    <cellStyle name="Salomon Logo 6 2 13" xfId="20305"/>
    <cellStyle name="Salomon Logo 6 2 14" xfId="21272"/>
    <cellStyle name="Salomon Logo 6 2 15" xfId="22117"/>
    <cellStyle name="Salomon Logo 6 2 16" xfId="22921"/>
    <cellStyle name="Salomon Logo 6 2 17" xfId="23811"/>
    <cellStyle name="Salomon Logo 6 2 18" xfId="24509"/>
    <cellStyle name="Salomon Logo 6 2 19" xfId="25191"/>
    <cellStyle name="Salomon Logo 6 2 2" xfId="10916"/>
    <cellStyle name="Salomon Logo 6 2 2 2" xfId="30375"/>
    <cellStyle name="Salomon Logo 6 2 2 3" xfId="34316"/>
    <cellStyle name="Salomon Logo 6 2 2 4" xfId="39765"/>
    <cellStyle name="Salomon Logo 6 2 20" xfId="25843"/>
    <cellStyle name="Salomon Logo 6 2 21" xfId="27306"/>
    <cellStyle name="Salomon Logo 6 2 22" xfId="31095"/>
    <cellStyle name="Salomon Logo 6 2 23" xfId="32568"/>
    <cellStyle name="Salomon Logo 6 2 24" xfId="37798"/>
    <cellStyle name="Salomon Logo 6 2 3" xfId="11956"/>
    <cellStyle name="Salomon Logo 6 2 3 2" xfId="30376"/>
    <cellStyle name="Salomon Logo 6 2 3 3" xfId="35223"/>
    <cellStyle name="Salomon Logo 6 2 3 4" xfId="40694"/>
    <cellStyle name="Salomon Logo 6 2 4" xfId="13005"/>
    <cellStyle name="Salomon Logo 6 2 4 2" xfId="30377"/>
    <cellStyle name="Salomon Logo 6 2 4 3" xfId="36176"/>
    <cellStyle name="Salomon Logo 6 2 4 4" xfId="41647"/>
    <cellStyle name="Salomon Logo 6 2 5" xfId="13739"/>
    <cellStyle name="Salomon Logo 6 2 5 2" xfId="30378"/>
    <cellStyle name="Salomon Logo 6 2 5 3" xfId="37040"/>
    <cellStyle name="Salomon Logo 6 2 5 4" xfId="42511"/>
    <cellStyle name="Salomon Logo 6 2 6" xfId="8373"/>
    <cellStyle name="Salomon Logo 6 2 7" xfId="14963"/>
    <cellStyle name="Salomon Logo 6 2 8" xfId="15954"/>
    <cellStyle name="Salomon Logo 6 2 9" xfId="16786"/>
    <cellStyle name="Salomon Logo 6 3" xfId="5558"/>
    <cellStyle name="Salomon Logo 6 3 10" xfId="17454"/>
    <cellStyle name="Salomon Logo 6 3 11" xfId="18372"/>
    <cellStyle name="Salomon Logo 6 3 12" xfId="19155"/>
    <cellStyle name="Salomon Logo 6 3 13" xfId="19913"/>
    <cellStyle name="Salomon Logo 6 3 14" xfId="20953"/>
    <cellStyle name="Salomon Logo 6 3 15" xfId="21796"/>
    <cellStyle name="Salomon Logo 6 3 16" xfId="22532"/>
    <cellStyle name="Salomon Logo 6 3 17" xfId="23502"/>
    <cellStyle name="Salomon Logo 6 3 18" xfId="24200"/>
    <cellStyle name="Salomon Logo 6 3 19" xfId="24912"/>
    <cellStyle name="Salomon Logo 6 3 2" xfId="10515"/>
    <cellStyle name="Salomon Logo 6 3 2 2" xfId="30379"/>
    <cellStyle name="Salomon Logo 6 3 2 3" xfId="34028"/>
    <cellStyle name="Salomon Logo 6 3 2 4" xfId="39390"/>
    <cellStyle name="Salomon Logo 6 3 20" xfId="25545"/>
    <cellStyle name="Salomon Logo 6 3 21" xfId="26197"/>
    <cellStyle name="Salomon Logo 6 3 22" xfId="27038"/>
    <cellStyle name="Salomon Logo 6 3 23" xfId="31069"/>
    <cellStyle name="Salomon Logo 6 3 24" xfId="32191"/>
    <cellStyle name="Salomon Logo 6 3 25" xfId="37422"/>
    <cellStyle name="Salomon Logo 6 3 3" xfId="11556"/>
    <cellStyle name="Salomon Logo 6 3 3 2" xfId="30380"/>
    <cellStyle name="Salomon Logo 6 3 3 3" xfId="34834"/>
    <cellStyle name="Salomon Logo 6 3 3 4" xfId="40305"/>
    <cellStyle name="Salomon Logo 6 3 4" xfId="12655"/>
    <cellStyle name="Salomon Logo 6 3 4 2" xfId="30381"/>
    <cellStyle name="Salomon Logo 6 3 4 3" xfId="35787"/>
    <cellStyle name="Salomon Logo 6 3 4 4" xfId="41258"/>
    <cellStyle name="Salomon Logo 6 3 5" xfId="13448"/>
    <cellStyle name="Salomon Logo 6 3 5 2" xfId="30382"/>
    <cellStyle name="Salomon Logo 6 3 5 3" xfId="36763"/>
    <cellStyle name="Salomon Logo 6 3 5 4" xfId="42234"/>
    <cellStyle name="Salomon Logo 6 3 6" xfId="12323"/>
    <cellStyle name="Salomon Logo 6 3 7" xfId="14568"/>
    <cellStyle name="Salomon Logo 6 3 8" xfId="15604"/>
    <cellStyle name="Salomon Logo 6 3 9" xfId="16390"/>
    <cellStyle name="Salomon Logo 6 4" xfId="8760"/>
    <cellStyle name="Salomon Logo 6 4 2" xfId="30383"/>
    <cellStyle name="Salomon Logo 6 4 3" xfId="33340"/>
    <cellStyle name="Salomon Logo 6 4 4" xfId="38686"/>
    <cellStyle name="Salomon Logo 6 5" xfId="7377"/>
    <cellStyle name="Salomon Logo 6 5 2" xfId="30384"/>
    <cellStyle name="Salomon Logo 6 5 3" xfId="33740"/>
    <cellStyle name="Salomon Logo 6 5 4" xfId="39086"/>
    <cellStyle name="Salomon Logo 6 6" xfId="7985"/>
    <cellStyle name="Salomon Logo 6 6 2" xfId="30385"/>
    <cellStyle name="Salomon Logo 6 6 3" xfId="33064"/>
    <cellStyle name="Salomon Logo 6 6 4" xfId="38282"/>
    <cellStyle name="Salomon Logo 6 7" xfId="7135"/>
    <cellStyle name="Salomon Logo 6 8" xfId="13780"/>
    <cellStyle name="Salomon Logo 6 9" xfId="14112"/>
    <cellStyle name="Salomon Logo 7" xfId="2933"/>
    <cellStyle name="Salomon Logo 7 10" xfId="7971"/>
    <cellStyle name="Salomon Logo 7 11" xfId="13596"/>
    <cellStyle name="Salomon Logo 7 12" xfId="8080"/>
    <cellStyle name="Salomon Logo 7 13" xfId="10169"/>
    <cellStyle name="Salomon Logo 7 14" xfId="24435"/>
    <cellStyle name="Salomon Logo 7 15" xfId="30855"/>
    <cellStyle name="Salomon Logo 7 16" xfId="33325"/>
    <cellStyle name="Salomon Logo 7 2" xfId="5663"/>
    <cellStyle name="Salomon Logo 7 2 10" xfId="17555"/>
    <cellStyle name="Salomon Logo 7 2 11" xfId="18467"/>
    <cellStyle name="Salomon Logo 7 2 12" xfId="19247"/>
    <cellStyle name="Salomon Logo 7 2 13" xfId="20011"/>
    <cellStyle name="Salomon Logo 7 2 14" xfId="21046"/>
    <cellStyle name="Salomon Logo 7 2 15" xfId="21886"/>
    <cellStyle name="Salomon Logo 7 2 16" xfId="22630"/>
    <cellStyle name="Salomon Logo 7 2 17" xfId="23593"/>
    <cellStyle name="Salomon Logo 7 2 18" xfId="24293"/>
    <cellStyle name="Salomon Logo 7 2 19" xfId="24995"/>
    <cellStyle name="Salomon Logo 7 2 2" xfId="10618"/>
    <cellStyle name="Salomon Logo 7 2 2 2" xfId="30386"/>
    <cellStyle name="Salomon Logo 7 2 2 3" xfId="34119"/>
    <cellStyle name="Salomon Logo 7 2 2 4" xfId="39481"/>
    <cellStyle name="Salomon Logo 7 2 20" xfId="25636"/>
    <cellStyle name="Salomon Logo 7 2 21" xfId="27125"/>
    <cellStyle name="Salomon Logo 7 2 22" xfId="31084"/>
    <cellStyle name="Salomon Logo 7 2 23" xfId="32281"/>
    <cellStyle name="Salomon Logo 7 2 24" xfId="37512"/>
    <cellStyle name="Salomon Logo 7 2 3" xfId="11656"/>
    <cellStyle name="Salomon Logo 7 2 3 2" xfId="30387"/>
    <cellStyle name="Salomon Logo 7 2 3 3" xfId="34933"/>
    <cellStyle name="Salomon Logo 7 2 3 4" xfId="40404"/>
    <cellStyle name="Salomon Logo 7 2 4" xfId="12754"/>
    <cellStyle name="Salomon Logo 7 2 4 2" xfId="30388"/>
    <cellStyle name="Salomon Logo 7 2 4 3" xfId="35886"/>
    <cellStyle name="Salomon Logo 7 2 4 4" xfId="41357"/>
    <cellStyle name="Salomon Logo 7 2 5" xfId="13526"/>
    <cellStyle name="Salomon Logo 7 2 5 2" xfId="30389"/>
    <cellStyle name="Salomon Logo 7 2 5 3" xfId="36853"/>
    <cellStyle name="Salomon Logo 7 2 5 4" xfId="42324"/>
    <cellStyle name="Salomon Logo 7 2 6" xfId="14071"/>
    <cellStyle name="Salomon Logo 7 2 7" xfId="14668"/>
    <cellStyle name="Salomon Logo 7 2 8" xfId="15701"/>
    <cellStyle name="Salomon Logo 7 2 9" xfId="16491"/>
    <cellStyle name="Salomon Logo 7 3" xfId="5439"/>
    <cellStyle name="Salomon Logo 7 3 10" xfId="17342"/>
    <cellStyle name="Salomon Logo 7 3 11" xfId="18268"/>
    <cellStyle name="Salomon Logo 7 3 12" xfId="14444"/>
    <cellStyle name="Salomon Logo 7 3 13" xfId="8284"/>
    <cellStyle name="Salomon Logo 7 3 14" xfId="20842"/>
    <cellStyle name="Salomon Logo 7 3 15" xfId="21705"/>
    <cellStyle name="Salomon Logo 7 3 16" xfId="20701"/>
    <cellStyle name="Salomon Logo 7 3 17" xfId="23411"/>
    <cellStyle name="Salomon Logo 7 3 18" xfId="18227"/>
    <cellStyle name="Salomon Logo 7 3 19" xfId="15315"/>
    <cellStyle name="Salomon Logo 7 3 2" xfId="10401"/>
    <cellStyle name="Salomon Logo 7 3 2 2" xfId="30390"/>
    <cellStyle name="Salomon Logo 7 3 2 3" xfId="33946"/>
    <cellStyle name="Salomon Logo 7 3 2 4" xfId="39296"/>
    <cellStyle name="Salomon Logo 7 3 20" xfId="21672"/>
    <cellStyle name="Salomon Logo 7 3 21" xfId="15867"/>
    <cellStyle name="Salomon Logo 7 3 22" xfId="26962"/>
    <cellStyle name="Salomon Logo 7 3 23" xfId="30979"/>
    <cellStyle name="Salomon Logo 7 3 24" xfId="32089"/>
    <cellStyle name="Salomon Logo 7 3 25" xfId="31931"/>
    <cellStyle name="Salomon Logo 7 3 3" xfId="11449"/>
    <cellStyle name="Salomon Logo 7 3 3 2" xfId="30391"/>
    <cellStyle name="Salomon Logo 7 3 3 3" xfId="34738"/>
    <cellStyle name="Salomon Logo 7 3 3 4" xfId="40209"/>
    <cellStyle name="Salomon Logo 7 3 4" xfId="12551"/>
    <cellStyle name="Salomon Logo 7 3 4 2" xfId="30392"/>
    <cellStyle name="Salomon Logo 7 3 4 3" xfId="35681"/>
    <cellStyle name="Salomon Logo 7 3 4 4" xfId="41152"/>
    <cellStyle name="Salomon Logo 7 3 5" xfId="8618"/>
    <cellStyle name="Salomon Logo 7 3 5 2" xfId="30393"/>
    <cellStyle name="Salomon Logo 7 3 5 3" xfId="36662"/>
    <cellStyle name="Salomon Logo 7 3 5 4" xfId="42133"/>
    <cellStyle name="Salomon Logo 7 3 6" xfId="9119"/>
    <cellStyle name="Salomon Logo 7 3 7" xfId="14460"/>
    <cellStyle name="Salomon Logo 7 3 8" xfId="15506"/>
    <cellStyle name="Salomon Logo 7 3 9" xfId="7694"/>
    <cellStyle name="Salomon Logo 7 4" xfId="8540"/>
    <cellStyle name="Salomon Logo 7 4 2" xfId="30394"/>
    <cellStyle name="Salomon Logo 7 4 3" xfId="33310"/>
    <cellStyle name="Salomon Logo 7 4 4" xfId="38596"/>
    <cellStyle name="Salomon Logo 7 5" xfId="11125"/>
    <cellStyle name="Salomon Logo 7 5 2" xfId="30395"/>
    <cellStyle name="Salomon Logo 7 5 3" xfId="33383"/>
    <cellStyle name="Salomon Logo 7 5 4" xfId="38729"/>
    <cellStyle name="Salomon Logo 7 6" xfId="7932"/>
    <cellStyle name="Salomon Logo 7 6 2" xfId="30396"/>
    <cellStyle name="Salomon Logo 7 6 3" xfId="33110"/>
    <cellStyle name="Salomon Logo 7 6 4" xfId="38328"/>
    <cellStyle name="Salomon Logo 7 7" xfId="13827"/>
    <cellStyle name="Salomon Logo 7 8" xfId="14035"/>
    <cellStyle name="Salomon Logo 7 9" xfId="9492"/>
    <cellStyle name="Salomon Logo 8" xfId="3253"/>
    <cellStyle name="Salomon Logo 8 10" xfId="9197"/>
    <cellStyle name="Salomon Logo 8 10 2" xfId="30397"/>
    <cellStyle name="Salomon Logo 8 10 3" xfId="32973"/>
    <cellStyle name="Salomon Logo 8 10 4" xfId="38191"/>
    <cellStyle name="Salomon Logo 8 11" xfId="10038"/>
    <cellStyle name="Salomon Logo 8 11 2" xfId="30398"/>
    <cellStyle name="Salomon Logo 8 11 3" xfId="33065"/>
    <cellStyle name="Salomon Logo 8 11 4" xfId="38283"/>
    <cellStyle name="Salomon Logo 8 12" xfId="9418"/>
    <cellStyle name="Salomon Logo 8 13" xfId="15316"/>
    <cellStyle name="Salomon Logo 8 14" xfId="9823"/>
    <cellStyle name="Salomon Logo 8 15" xfId="7659"/>
    <cellStyle name="Salomon Logo 8 16" xfId="7777"/>
    <cellStyle name="Salomon Logo 8 17" xfId="11199"/>
    <cellStyle name="Salomon Logo 8 18" xfId="18984"/>
    <cellStyle name="Salomon Logo 8 19" xfId="9328"/>
    <cellStyle name="Salomon Logo 8 2" xfId="5971"/>
    <cellStyle name="Salomon Logo 8 2 10" xfId="17797"/>
    <cellStyle name="Salomon Logo 8 2 11" xfId="18719"/>
    <cellStyle name="Salomon Logo 8 2 12" xfId="19496"/>
    <cellStyle name="Salomon Logo 8 2 13" xfId="20309"/>
    <cellStyle name="Salomon Logo 8 2 14" xfId="21275"/>
    <cellStyle name="Salomon Logo 8 2 15" xfId="22121"/>
    <cellStyle name="Salomon Logo 8 2 16" xfId="22925"/>
    <cellStyle name="Salomon Logo 8 2 17" xfId="23815"/>
    <cellStyle name="Salomon Logo 8 2 18" xfId="24512"/>
    <cellStyle name="Salomon Logo 8 2 19" xfId="25195"/>
    <cellStyle name="Salomon Logo 8 2 2" xfId="10920"/>
    <cellStyle name="Salomon Logo 8 2 2 2" xfId="30399"/>
    <cellStyle name="Salomon Logo 8 2 2 3" xfId="34320"/>
    <cellStyle name="Salomon Logo 8 2 2 4" xfId="39769"/>
    <cellStyle name="Salomon Logo 8 2 20" xfId="25847"/>
    <cellStyle name="Salomon Logo 8 2 21" xfId="26570"/>
    <cellStyle name="Salomon Logo 8 2 22" xfId="27309"/>
    <cellStyle name="Salomon Logo 8 2 23" xfId="31097"/>
    <cellStyle name="Salomon Logo 8 2 24" xfId="32571"/>
    <cellStyle name="Salomon Logo 8 2 25" xfId="37802"/>
    <cellStyle name="Salomon Logo 8 2 3" xfId="11960"/>
    <cellStyle name="Salomon Logo 8 2 3 2" xfId="30400"/>
    <cellStyle name="Salomon Logo 8 2 3 3" xfId="35227"/>
    <cellStyle name="Salomon Logo 8 2 3 4" xfId="40698"/>
    <cellStyle name="Salomon Logo 8 2 4" xfId="13009"/>
    <cellStyle name="Salomon Logo 8 2 4 2" xfId="30401"/>
    <cellStyle name="Salomon Logo 8 2 4 3" xfId="36180"/>
    <cellStyle name="Salomon Logo 8 2 4 4" xfId="41651"/>
    <cellStyle name="Salomon Logo 8 2 5" xfId="13742"/>
    <cellStyle name="Salomon Logo 8 2 5 2" xfId="30402"/>
    <cellStyle name="Salomon Logo 8 2 5 3" xfId="37044"/>
    <cellStyle name="Salomon Logo 8 2 5 4" xfId="42515"/>
    <cellStyle name="Salomon Logo 8 2 6" xfId="8374"/>
    <cellStyle name="Salomon Logo 8 2 7" xfId="14967"/>
    <cellStyle name="Salomon Logo 8 2 8" xfId="15958"/>
    <cellStyle name="Salomon Logo 8 2 9" xfId="16790"/>
    <cellStyle name="Salomon Logo 8 20" xfId="21148"/>
    <cellStyle name="Salomon Logo 8 21" xfId="20947"/>
    <cellStyle name="Salomon Logo 8 22" xfId="7388"/>
    <cellStyle name="Salomon Logo 8 23" xfId="19403"/>
    <cellStyle name="Salomon Logo 8 24" xfId="13890"/>
    <cellStyle name="Salomon Logo 8 25" xfId="8037"/>
    <cellStyle name="Salomon Logo 8 26" xfId="25109"/>
    <cellStyle name="Salomon Logo 8 27" xfId="20699"/>
    <cellStyle name="Salomon Logo 8 28" xfId="30871"/>
    <cellStyle name="Salomon Logo 8 29" xfId="31541"/>
    <cellStyle name="Salomon Logo 8 3" xfId="5489"/>
    <cellStyle name="Salomon Logo 8 3 10" xfId="17385"/>
    <cellStyle name="Salomon Logo 8 3 11" xfId="18314"/>
    <cellStyle name="Salomon Logo 8 3 12" xfId="19090"/>
    <cellStyle name="Salomon Logo 8 3 13" xfId="19858"/>
    <cellStyle name="Salomon Logo 8 3 14" xfId="20885"/>
    <cellStyle name="Salomon Logo 8 3 15" xfId="21740"/>
    <cellStyle name="Salomon Logo 8 3 16" xfId="22480"/>
    <cellStyle name="Salomon Logo 8 3 17" xfId="23446"/>
    <cellStyle name="Salomon Logo 8 3 18" xfId="24146"/>
    <cellStyle name="Salomon Logo 8 3 19" xfId="24855"/>
    <cellStyle name="Salomon Logo 8 3 2" xfId="10449"/>
    <cellStyle name="Salomon Logo 8 3 2 2" xfId="30403"/>
    <cellStyle name="Salomon Logo 8 3 2 3" xfId="33977"/>
    <cellStyle name="Salomon Logo 8 3 2 4" xfId="39339"/>
    <cellStyle name="Salomon Logo 8 3 20" xfId="10275"/>
    <cellStyle name="Salomon Logo 8 3 21" xfId="26145"/>
    <cellStyle name="Salomon Logo 8 3 22" xfId="26993"/>
    <cellStyle name="Salomon Logo 8 3 23" xfId="31014"/>
    <cellStyle name="Salomon Logo 8 3 24" xfId="32135"/>
    <cellStyle name="Salomon Logo 8 3 25" xfId="31294"/>
    <cellStyle name="Salomon Logo 8 3 3" xfId="11497"/>
    <cellStyle name="Salomon Logo 8 3 3 2" xfId="30404"/>
    <cellStyle name="Salomon Logo 8 3 3 3" xfId="34784"/>
    <cellStyle name="Salomon Logo 8 3 3 4" xfId="40255"/>
    <cellStyle name="Salomon Logo 8 3 4" xfId="12593"/>
    <cellStyle name="Salomon Logo 8 3 4 2" xfId="30405"/>
    <cellStyle name="Salomon Logo 8 3 4 3" xfId="35727"/>
    <cellStyle name="Salomon Logo 8 3 4 4" xfId="41198"/>
    <cellStyle name="Salomon Logo 8 3 5" xfId="9564"/>
    <cellStyle name="Salomon Logo 8 3 5 2" xfId="30406"/>
    <cellStyle name="Salomon Logo 8 3 5 3" xfId="36696"/>
    <cellStyle name="Salomon Logo 8 3 5 4" xfId="42167"/>
    <cellStyle name="Salomon Logo 8 3 6" xfId="11202"/>
    <cellStyle name="Salomon Logo 8 3 7" xfId="14509"/>
    <cellStyle name="Salomon Logo 8 3 8" xfId="15544"/>
    <cellStyle name="Salomon Logo 8 3 9" xfId="12340"/>
    <cellStyle name="Salomon Logo 8 30" xfId="31510"/>
    <cellStyle name="Salomon Logo 8 4" xfId="5544"/>
    <cellStyle name="Salomon Logo 8 4 10" xfId="17440"/>
    <cellStyle name="Salomon Logo 8 4 11" xfId="18359"/>
    <cellStyle name="Salomon Logo 8 4 12" xfId="19141"/>
    <cellStyle name="Salomon Logo 8 4 13" xfId="19899"/>
    <cellStyle name="Salomon Logo 8 4 14" xfId="20939"/>
    <cellStyle name="Salomon Logo 8 4 15" xfId="21783"/>
    <cellStyle name="Salomon Logo 8 4 16" xfId="22518"/>
    <cellStyle name="Salomon Logo 8 4 17" xfId="23488"/>
    <cellStyle name="Salomon Logo 8 4 18" xfId="24187"/>
    <cellStyle name="Salomon Logo 8 4 19" xfId="24899"/>
    <cellStyle name="Salomon Logo 8 4 2" xfId="10501"/>
    <cellStyle name="Salomon Logo 8 4 2 2" xfId="30407"/>
    <cellStyle name="Salomon Logo 8 4 2 3" xfId="34015"/>
    <cellStyle name="Salomon Logo 8 4 2 4" xfId="39377"/>
    <cellStyle name="Salomon Logo 8 4 20" xfId="25532"/>
    <cellStyle name="Salomon Logo 8 4 21" xfId="26183"/>
    <cellStyle name="Salomon Logo 8 4 22" xfId="27025"/>
    <cellStyle name="Salomon Logo 8 4 23" xfId="31056"/>
    <cellStyle name="Salomon Logo 8 4 24" xfId="32177"/>
    <cellStyle name="Salomon Logo 8 4 25" xfId="37408"/>
    <cellStyle name="Salomon Logo 8 4 3" xfId="11542"/>
    <cellStyle name="Salomon Logo 8 4 3 2" xfId="30408"/>
    <cellStyle name="Salomon Logo 8 4 3 3" xfId="34820"/>
    <cellStyle name="Salomon Logo 8 4 3 4" xfId="40291"/>
    <cellStyle name="Salomon Logo 8 4 4" xfId="12642"/>
    <cellStyle name="Salomon Logo 8 4 4 2" xfId="30409"/>
    <cellStyle name="Salomon Logo 8 4 4 3" xfId="35773"/>
    <cellStyle name="Salomon Logo 8 4 4 4" xfId="41244"/>
    <cellStyle name="Salomon Logo 8 4 5" xfId="13435"/>
    <cellStyle name="Salomon Logo 8 4 5 2" xfId="30410"/>
    <cellStyle name="Salomon Logo 8 4 5 3" xfId="36750"/>
    <cellStyle name="Salomon Logo 8 4 5 4" xfId="42221"/>
    <cellStyle name="Salomon Logo 8 4 6" xfId="6523"/>
    <cellStyle name="Salomon Logo 8 4 7" xfId="14554"/>
    <cellStyle name="Salomon Logo 8 4 8" xfId="15590"/>
    <cellStyle name="Salomon Logo 8 4 9" xfId="16376"/>
    <cellStyle name="Salomon Logo 8 5" xfId="6121"/>
    <cellStyle name="Salomon Logo 8 5 10" xfId="17938"/>
    <cellStyle name="Salomon Logo 8 5 11" xfId="18853"/>
    <cellStyle name="Salomon Logo 8 5 12" xfId="19627"/>
    <cellStyle name="Salomon Logo 8 5 13" xfId="20445"/>
    <cellStyle name="Salomon Logo 8 5 14" xfId="21410"/>
    <cellStyle name="Salomon Logo 8 5 15" xfId="22247"/>
    <cellStyle name="Salomon Logo 8 5 16" xfId="23059"/>
    <cellStyle name="Salomon Logo 8 5 17" xfId="23939"/>
    <cellStyle name="Salomon Logo 8 5 18" xfId="24638"/>
    <cellStyle name="Salomon Logo 8 5 19" xfId="25316"/>
    <cellStyle name="Salomon Logo 8 5 2" xfId="11065"/>
    <cellStyle name="Salomon Logo 8 5 2 2" xfId="30411"/>
    <cellStyle name="Salomon Logo 8 5 2 3" xfId="34440"/>
    <cellStyle name="Salomon Logo 8 5 2 4" xfId="39893"/>
    <cellStyle name="Salomon Logo 8 5 20" xfId="25967"/>
    <cellStyle name="Salomon Logo 8 5 21" xfId="26696"/>
    <cellStyle name="Salomon Logo 8 5 22" xfId="27423"/>
    <cellStyle name="Salomon Logo 8 5 23" xfId="31161"/>
    <cellStyle name="Salomon Logo 8 5 24" xfId="32694"/>
    <cellStyle name="Salomon Logo 8 5 25" xfId="37923"/>
    <cellStyle name="Salomon Logo 8 5 3" xfId="12103"/>
    <cellStyle name="Salomon Logo 8 5 3 2" xfId="30412"/>
    <cellStyle name="Salomon Logo 8 5 3 3" xfId="35361"/>
    <cellStyle name="Salomon Logo 8 5 3 4" xfId="40832"/>
    <cellStyle name="Salomon Logo 8 5 4" xfId="13150"/>
    <cellStyle name="Salomon Logo 8 5 4 2" xfId="30413"/>
    <cellStyle name="Salomon Logo 8 5 4 3" xfId="36319"/>
    <cellStyle name="Salomon Logo 8 5 4 4" xfId="41790"/>
    <cellStyle name="Salomon Logo 8 5 5" xfId="13865"/>
    <cellStyle name="Salomon Logo 8 5 5 2" xfId="30414"/>
    <cellStyle name="Salomon Logo 8 5 5 3" xfId="37169"/>
    <cellStyle name="Salomon Logo 8 5 5 4" xfId="42640"/>
    <cellStyle name="Salomon Logo 8 5 6" xfId="14158"/>
    <cellStyle name="Salomon Logo 8 5 7" xfId="15106"/>
    <cellStyle name="Salomon Logo 8 5 8" xfId="16096"/>
    <cellStyle name="Salomon Logo 8 5 9" xfId="16936"/>
    <cellStyle name="Salomon Logo 8 6" xfId="5530"/>
    <cellStyle name="Salomon Logo 8 6 10" xfId="17426"/>
    <cellStyle name="Salomon Logo 8 6 11" xfId="18346"/>
    <cellStyle name="Salomon Logo 8 6 12" xfId="19128"/>
    <cellStyle name="Salomon Logo 8 6 13" xfId="19886"/>
    <cellStyle name="Salomon Logo 8 6 14" xfId="20926"/>
    <cellStyle name="Salomon Logo 8 6 15" xfId="21770"/>
    <cellStyle name="Salomon Logo 8 6 16" xfId="22505"/>
    <cellStyle name="Salomon Logo 8 6 17" xfId="23475"/>
    <cellStyle name="Salomon Logo 8 6 18" xfId="24174"/>
    <cellStyle name="Salomon Logo 8 6 19" xfId="24886"/>
    <cellStyle name="Salomon Logo 8 6 2" xfId="10487"/>
    <cellStyle name="Salomon Logo 8 6 2 2" xfId="30415"/>
    <cellStyle name="Salomon Logo 8 6 2 3" xfId="34002"/>
    <cellStyle name="Salomon Logo 8 6 2 4" xfId="39364"/>
    <cellStyle name="Salomon Logo 8 6 20" xfId="25519"/>
    <cellStyle name="Salomon Logo 8 6 21" xfId="26170"/>
    <cellStyle name="Salomon Logo 8 6 22" xfId="27012"/>
    <cellStyle name="Salomon Logo 8 6 23" xfId="31043"/>
    <cellStyle name="Salomon Logo 8 6 24" xfId="32163"/>
    <cellStyle name="Salomon Logo 8 6 25" xfId="31283"/>
    <cellStyle name="Salomon Logo 8 6 3" xfId="11529"/>
    <cellStyle name="Salomon Logo 8 6 3 2" xfId="30416"/>
    <cellStyle name="Salomon Logo 8 6 3 3" xfId="34807"/>
    <cellStyle name="Salomon Logo 8 6 3 4" xfId="40278"/>
    <cellStyle name="Salomon Logo 8 6 4" xfId="12628"/>
    <cellStyle name="Salomon Logo 8 6 4 2" xfId="30417"/>
    <cellStyle name="Salomon Logo 8 6 4 3" xfId="35760"/>
    <cellStyle name="Salomon Logo 8 6 4 4" xfId="41231"/>
    <cellStyle name="Salomon Logo 8 6 5" xfId="13421"/>
    <cellStyle name="Salomon Logo 8 6 5 2" xfId="30418"/>
    <cellStyle name="Salomon Logo 8 6 5 3" xfId="36737"/>
    <cellStyle name="Salomon Logo 8 6 5 4" xfId="42208"/>
    <cellStyle name="Salomon Logo 8 6 6" xfId="7873"/>
    <cellStyle name="Salomon Logo 8 6 7" xfId="14541"/>
    <cellStyle name="Salomon Logo 8 6 8" xfId="15576"/>
    <cellStyle name="Salomon Logo 8 6 9" xfId="16363"/>
    <cellStyle name="Salomon Logo 8 7" xfId="6415"/>
    <cellStyle name="Salomon Logo 8 7 10" xfId="18205"/>
    <cellStyle name="Salomon Logo 8 7 11" xfId="19074"/>
    <cellStyle name="Salomon Logo 8 7 12" xfId="19838"/>
    <cellStyle name="Salomon Logo 8 7 13" xfId="20679"/>
    <cellStyle name="Salomon Logo 8 7 14" xfId="21661"/>
    <cellStyle name="Salomon Logo 8 7 15" xfId="22447"/>
    <cellStyle name="Salomon Logo 8 7 16" xfId="23284"/>
    <cellStyle name="Salomon Logo 8 7 17" xfId="24138"/>
    <cellStyle name="Salomon Logo 8 7 18" xfId="24836"/>
    <cellStyle name="Salomon Logo 8 7 19" xfId="25492"/>
    <cellStyle name="Salomon Logo 8 7 2" xfId="11331"/>
    <cellStyle name="Salomon Logo 8 7 2 2" xfId="30419"/>
    <cellStyle name="Salomon Logo 8 7 2 3" xfId="34612"/>
    <cellStyle name="Salomon Logo 8 7 2 4" xfId="40083"/>
    <cellStyle name="Salomon Logo 8 7 20" xfId="26136"/>
    <cellStyle name="Salomon Logo 8 7 21" xfId="26877"/>
    <cellStyle name="Salomon Logo 8 7 22" xfId="27579"/>
    <cellStyle name="Salomon Logo 8 7 23" xfId="31226"/>
    <cellStyle name="Salomon Logo 8 7 24" xfId="32877"/>
    <cellStyle name="Salomon Logo 8 7 25" xfId="38095"/>
    <cellStyle name="Salomon Logo 8 7 3" xfId="12363"/>
    <cellStyle name="Salomon Logo 8 7 3 2" xfId="30420"/>
    <cellStyle name="Salomon Logo 8 7 3 3" xfId="35559"/>
    <cellStyle name="Salomon Logo 8 7 3 4" xfId="41030"/>
    <cellStyle name="Salomon Logo 8 7 4" xfId="13385"/>
    <cellStyle name="Salomon Logo 8 7 4 2" xfId="30421"/>
    <cellStyle name="Salomon Logo 8 7 4 3" xfId="36559"/>
    <cellStyle name="Salomon Logo 8 7 4 4" xfId="42030"/>
    <cellStyle name="Salomon Logo 8 7 5" xfId="14093"/>
    <cellStyle name="Salomon Logo 8 7 5 2" xfId="30422"/>
    <cellStyle name="Salomon Logo 8 7 5 3" xfId="37392"/>
    <cellStyle name="Salomon Logo 8 7 5 4" xfId="42863"/>
    <cellStyle name="Salomon Logo 8 7 6" xfId="14412"/>
    <cellStyle name="Salomon Logo 8 7 7" xfId="15350"/>
    <cellStyle name="Salomon Logo 8 7 8" xfId="16330"/>
    <cellStyle name="Salomon Logo 8 7 9" xfId="17186"/>
    <cellStyle name="Salomon Logo 8 8" xfId="8763"/>
    <cellStyle name="Salomon Logo 8 8 2" xfId="30423"/>
    <cellStyle name="Salomon Logo 8 8 3" xfId="33342"/>
    <cellStyle name="Salomon Logo 8 8 4" xfId="38688"/>
    <cellStyle name="Salomon Logo 8 9" xfId="9686"/>
    <cellStyle name="Salomon Logo 8 9 2" xfId="30424"/>
    <cellStyle name="Salomon Logo 8 9 3" xfId="33139"/>
    <cellStyle name="Salomon Logo 8 9 4" xfId="38357"/>
    <cellStyle name="Salomon Logo 9" xfId="2934"/>
    <cellStyle name="Salomon Logo 9 10" xfId="9882"/>
    <cellStyle name="Salomon Logo 9 10 2" xfId="30425"/>
    <cellStyle name="Salomon Logo 9 10 3" xfId="33715"/>
    <cellStyle name="Salomon Logo 9 10 4" xfId="39061"/>
    <cellStyle name="Salomon Logo 9 11" xfId="12554"/>
    <cellStyle name="Salomon Logo 9 11 2" xfId="30426"/>
    <cellStyle name="Salomon Logo 9 11 3" xfId="35664"/>
    <cellStyle name="Salomon Logo 9 11 4" xfId="41135"/>
    <cellStyle name="Salomon Logo 9 12" xfId="12538"/>
    <cellStyle name="Salomon Logo 9 13" xfId="14313"/>
    <cellStyle name="Salomon Logo 9 14" xfId="15396"/>
    <cellStyle name="Salomon Logo 9 15" xfId="15941"/>
    <cellStyle name="Salomon Logo 9 16" xfId="8708"/>
    <cellStyle name="Salomon Logo 9 17" xfId="18594"/>
    <cellStyle name="Salomon Logo 9 18" xfId="12606"/>
    <cellStyle name="Salomon Logo 9 19" xfId="6710"/>
    <cellStyle name="Salomon Logo 9 2" xfId="5664"/>
    <cellStyle name="Salomon Logo 9 2 10" xfId="17556"/>
    <cellStyle name="Salomon Logo 9 2 11" xfId="18468"/>
    <cellStyle name="Salomon Logo 9 2 12" xfId="19248"/>
    <cellStyle name="Salomon Logo 9 2 13" xfId="20012"/>
    <cellStyle name="Salomon Logo 9 2 14" xfId="21047"/>
    <cellStyle name="Salomon Logo 9 2 15" xfId="21887"/>
    <cellStyle name="Salomon Logo 9 2 16" xfId="22631"/>
    <cellStyle name="Salomon Logo 9 2 17" xfId="23594"/>
    <cellStyle name="Salomon Logo 9 2 18" xfId="24294"/>
    <cellStyle name="Salomon Logo 9 2 19" xfId="24996"/>
    <cellStyle name="Salomon Logo 9 2 2" xfId="10619"/>
    <cellStyle name="Salomon Logo 9 2 2 2" xfId="30427"/>
    <cellStyle name="Salomon Logo 9 2 2 3" xfId="34120"/>
    <cellStyle name="Salomon Logo 9 2 2 4" xfId="39482"/>
    <cellStyle name="Salomon Logo 9 2 20" xfId="25637"/>
    <cellStyle name="Salomon Logo 9 2 21" xfId="26289"/>
    <cellStyle name="Salomon Logo 9 2 22" xfId="27126"/>
    <cellStyle name="Salomon Logo 9 2 23" xfId="31085"/>
    <cellStyle name="Salomon Logo 9 2 24" xfId="32282"/>
    <cellStyle name="Salomon Logo 9 2 25" xfId="37513"/>
    <cellStyle name="Salomon Logo 9 2 3" xfId="11657"/>
    <cellStyle name="Salomon Logo 9 2 3 2" xfId="30428"/>
    <cellStyle name="Salomon Logo 9 2 3 3" xfId="34934"/>
    <cellStyle name="Salomon Logo 9 2 3 4" xfId="40405"/>
    <cellStyle name="Salomon Logo 9 2 4" xfId="12755"/>
    <cellStyle name="Salomon Logo 9 2 4 2" xfId="30429"/>
    <cellStyle name="Salomon Logo 9 2 4 3" xfId="35887"/>
    <cellStyle name="Salomon Logo 9 2 4 4" xfId="41358"/>
    <cellStyle name="Salomon Logo 9 2 5" xfId="13527"/>
    <cellStyle name="Salomon Logo 9 2 5 2" xfId="30430"/>
    <cellStyle name="Salomon Logo 9 2 5 3" xfId="36854"/>
    <cellStyle name="Salomon Logo 9 2 5 4" xfId="42325"/>
    <cellStyle name="Salomon Logo 9 2 6" xfId="7264"/>
    <cellStyle name="Salomon Logo 9 2 7" xfId="14669"/>
    <cellStyle name="Salomon Logo 9 2 8" xfId="15702"/>
    <cellStyle name="Salomon Logo 9 2 9" xfId="16492"/>
    <cellStyle name="Salomon Logo 9 20" xfId="8499"/>
    <cellStyle name="Salomon Logo 9 21" xfId="22031"/>
    <cellStyle name="Salomon Logo 9 22" xfId="13558"/>
    <cellStyle name="Salomon Logo 9 23" xfId="23250"/>
    <cellStyle name="Salomon Logo 9 24" xfId="20691"/>
    <cellStyle name="Salomon Logo 9 25" xfId="22026"/>
    <cellStyle name="Salomon Logo 9 26" xfId="25353"/>
    <cellStyle name="Salomon Logo 9 27" xfId="16908"/>
    <cellStyle name="Salomon Logo 9 28" xfId="30856"/>
    <cellStyle name="Salomon Logo 9 29" xfId="31515"/>
    <cellStyle name="Salomon Logo 9 3" xfId="5520"/>
    <cellStyle name="Salomon Logo 9 3 10" xfId="17416"/>
    <cellStyle name="Salomon Logo 9 3 11" xfId="18336"/>
    <cellStyle name="Salomon Logo 9 3 12" xfId="19118"/>
    <cellStyle name="Salomon Logo 9 3 13" xfId="19876"/>
    <cellStyle name="Salomon Logo 9 3 14" xfId="20916"/>
    <cellStyle name="Salomon Logo 9 3 15" xfId="21760"/>
    <cellStyle name="Salomon Logo 9 3 16" xfId="22495"/>
    <cellStyle name="Salomon Logo 9 3 17" xfId="23465"/>
    <cellStyle name="Salomon Logo 9 3 18" xfId="24164"/>
    <cellStyle name="Salomon Logo 9 3 19" xfId="24876"/>
    <cellStyle name="Salomon Logo 9 3 2" xfId="10477"/>
    <cellStyle name="Salomon Logo 9 3 2 2" xfId="30431"/>
    <cellStyle name="Salomon Logo 9 3 2 3" xfId="33992"/>
    <cellStyle name="Salomon Logo 9 3 2 4" xfId="39354"/>
    <cellStyle name="Salomon Logo 9 3 20" xfId="25509"/>
    <cellStyle name="Salomon Logo 9 3 21" xfId="26160"/>
    <cellStyle name="Salomon Logo 9 3 22" xfId="27002"/>
    <cellStyle name="Salomon Logo 9 3 23" xfId="31033"/>
    <cellStyle name="Salomon Logo 9 3 24" xfId="32153"/>
    <cellStyle name="Salomon Logo 9 3 25" xfId="31290"/>
    <cellStyle name="Salomon Logo 9 3 3" xfId="11519"/>
    <cellStyle name="Salomon Logo 9 3 3 2" xfId="30432"/>
    <cellStyle name="Salomon Logo 9 3 3 3" xfId="34797"/>
    <cellStyle name="Salomon Logo 9 3 3 4" xfId="40268"/>
    <cellStyle name="Salomon Logo 9 3 4" xfId="12618"/>
    <cellStyle name="Salomon Logo 9 3 4 2" xfId="30433"/>
    <cellStyle name="Salomon Logo 9 3 4 3" xfId="35750"/>
    <cellStyle name="Salomon Logo 9 3 4 4" xfId="41221"/>
    <cellStyle name="Salomon Logo 9 3 5" xfId="13413"/>
    <cellStyle name="Salomon Logo 9 3 5 2" xfId="30434"/>
    <cellStyle name="Salomon Logo 9 3 5 3" xfId="36727"/>
    <cellStyle name="Salomon Logo 9 3 5 4" xfId="42198"/>
    <cellStyle name="Salomon Logo 9 3 6" xfId="8871"/>
    <cellStyle name="Salomon Logo 9 3 7" xfId="14531"/>
    <cellStyle name="Salomon Logo 9 3 8" xfId="15566"/>
    <cellStyle name="Salomon Logo 9 3 9" xfId="16353"/>
    <cellStyle name="Salomon Logo 9 30" xfId="34252"/>
    <cellStyle name="Salomon Logo 9 4" xfId="6089"/>
    <cellStyle name="Salomon Logo 9 4 10" xfId="17909"/>
    <cellStyle name="Salomon Logo 9 4 11" xfId="18824"/>
    <cellStyle name="Salomon Logo 9 4 12" xfId="19600"/>
    <cellStyle name="Salomon Logo 9 4 13" xfId="20415"/>
    <cellStyle name="Salomon Logo 9 4 14" xfId="21382"/>
    <cellStyle name="Salomon Logo 9 4 15" xfId="22220"/>
    <cellStyle name="Salomon Logo 9 4 16" xfId="23029"/>
    <cellStyle name="Salomon Logo 9 4 17" xfId="23912"/>
    <cellStyle name="Salomon Logo 9 4 18" xfId="24611"/>
    <cellStyle name="Salomon Logo 9 4 19" xfId="25291"/>
    <cellStyle name="Salomon Logo 9 4 2" xfId="11034"/>
    <cellStyle name="Salomon Logo 9 4 2 2" xfId="30435"/>
    <cellStyle name="Salomon Logo 9 4 2 3" xfId="34413"/>
    <cellStyle name="Salomon Logo 9 4 2 4" xfId="39866"/>
    <cellStyle name="Salomon Logo 9 4 20" xfId="25941"/>
    <cellStyle name="Salomon Logo 9 4 21" xfId="26667"/>
    <cellStyle name="Salomon Logo 9 4 22" xfId="27394"/>
    <cellStyle name="Salomon Logo 9 4 23" xfId="31152"/>
    <cellStyle name="Salomon Logo 9 4 24" xfId="32667"/>
    <cellStyle name="Salomon Logo 9 4 25" xfId="37897"/>
    <cellStyle name="Salomon Logo 9 4 3" xfId="12073"/>
    <cellStyle name="Salomon Logo 9 4 3 2" xfId="30436"/>
    <cellStyle name="Salomon Logo 9 4 3 3" xfId="35332"/>
    <cellStyle name="Salomon Logo 9 4 3 4" xfId="40803"/>
    <cellStyle name="Salomon Logo 9 4 4" xfId="13120"/>
    <cellStyle name="Salomon Logo 9 4 4 2" xfId="30437"/>
    <cellStyle name="Salomon Logo 9 4 4 3" xfId="36290"/>
    <cellStyle name="Salomon Logo 9 4 4 4" xfId="41761"/>
    <cellStyle name="Salomon Logo 9 4 5" xfId="13843"/>
    <cellStyle name="Salomon Logo 9 4 5 2" xfId="30438"/>
    <cellStyle name="Salomon Logo 9 4 5 3" xfId="37143"/>
    <cellStyle name="Salomon Logo 9 4 5 4" xfId="42614"/>
    <cellStyle name="Salomon Logo 9 4 6" xfId="14130"/>
    <cellStyle name="Salomon Logo 9 4 7" xfId="15076"/>
    <cellStyle name="Salomon Logo 9 4 8" xfId="16068"/>
    <cellStyle name="Salomon Logo 9 4 9" xfId="16906"/>
    <cellStyle name="Salomon Logo 9 5" xfId="5573"/>
    <cellStyle name="Salomon Logo 9 5 10" xfId="17467"/>
    <cellStyle name="Salomon Logo 9 5 11" xfId="18385"/>
    <cellStyle name="Salomon Logo 9 5 12" xfId="19166"/>
    <cellStyle name="Salomon Logo 9 5 13" xfId="19928"/>
    <cellStyle name="Salomon Logo 9 5 14" xfId="20963"/>
    <cellStyle name="Salomon Logo 9 5 15" xfId="21806"/>
    <cellStyle name="Salomon Logo 9 5 16" xfId="22547"/>
    <cellStyle name="Salomon Logo 9 5 17" xfId="23513"/>
    <cellStyle name="Salomon Logo 9 5 18" xfId="24211"/>
    <cellStyle name="Salomon Logo 9 5 19" xfId="24922"/>
    <cellStyle name="Salomon Logo 9 5 2" xfId="10530"/>
    <cellStyle name="Salomon Logo 9 5 2 2" xfId="30439"/>
    <cellStyle name="Salomon Logo 9 5 2 3" xfId="34041"/>
    <cellStyle name="Salomon Logo 9 5 2 4" xfId="39403"/>
    <cellStyle name="Salomon Logo 9 5 20" xfId="25556"/>
    <cellStyle name="Salomon Logo 9 5 21" xfId="26212"/>
    <cellStyle name="Salomon Logo 9 5 22" xfId="27047"/>
    <cellStyle name="Salomon Logo 9 5 23" xfId="31078"/>
    <cellStyle name="Salomon Logo 9 5 24" xfId="32206"/>
    <cellStyle name="Salomon Logo 9 5 25" xfId="37437"/>
    <cellStyle name="Salomon Logo 9 5 3" xfId="11571"/>
    <cellStyle name="Salomon Logo 9 5 3 2" xfId="30440"/>
    <cellStyle name="Salomon Logo 9 5 3 3" xfId="34849"/>
    <cellStyle name="Salomon Logo 9 5 3 4" xfId="40320"/>
    <cellStyle name="Salomon Logo 9 5 4" xfId="12669"/>
    <cellStyle name="Salomon Logo 9 5 4 2" xfId="30441"/>
    <cellStyle name="Salomon Logo 9 5 4 3" xfId="35802"/>
    <cellStyle name="Salomon Logo 9 5 4 4" xfId="41273"/>
    <cellStyle name="Salomon Logo 9 5 5" xfId="13459"/>
    <cellStyle name="Salomon Logo 9 5 5 2" xfId="30442"/>
    <cellStyle name="Salomon Logo 9 5 5 3" xfId="36772"/>
    <cellStyle name="Salomon Logo 9 5 5 4" xfId="42243"/>
    <cellStyle name="Salomon Logo 9 5 6" xfId="7425"/>
    <cellStyle name="Salomon Logo 9 5 7" xfId="14583"/>
    <cellStyle name="Salomon Logo 9 5 8" xfId="15617"/>
    <cellStyle name="Salomon Logo 9 5 9" xfId="16405"/>
    <cellStyle name="Salomon Logo 9 6" xfId="5438"/>
    <cellStyle name="Salomon Logo 9 6 10" xfId="17341"/>
    <cellStyle name="Salomon Logo 9 6 11" xfId="18267"/>
    <cellStyle name="Salomon Logo 9 6 12" xfId="7305"/>
    <cellStyle name="Salomon Logo 9 6 13" xfId="17210"/>
    <cellStyle name="Salomon Logo 9 6 14" xfId="20841"/>
    <cellStyle name="Salomon Logo 9 6 15" xfId="21704"/>
    <cellStyle name="Salomon Logo 9 6 16" xfId="8198"/>
    <cellStyle name="Salomon Logo 9 6 17" xfId="23410"/>
    <cellStyle name="Salomon Logo 9 6 18" xfId="18637"/>
    <cellStyle name="Salomon Logo 9 6 19" xfId="6657"/>
    <cellStyle name="Salomon Logo 9 6 2" xfId="10400"/>
    <cellStyle name="Salomon Logo 9 6 2 2" xfId="30443"/>
    <cellStyle name="Salomon Logo 9 6 2 3" xfId="33945"/>
    <cellStyle name="Salomon Logo 9 6 2 4" xfId="39295"/>
    <cellStyle name="Salomon Logo 9 6 20" xfId="13592"/>
    <cellStyle name="Salomon Logo 9 6 21" xfId="7680"/>
    <cellStyle name="Salomon Logo 9 6 22" xfId="26961"/>
    <cellStyle name="Salomon Logo 9 6 23" xfId="30978"/>
    <cellStyle name="Salomon Logo 9 6 24" xfId="32088"/>
    <cellStyle name="Salomon Logo 9 6 25" xfId="31315"/>
    <cellStyle name="Salomon Logo 9 6 3" xfId="11448"/>
    <cellStyle name="Salomon Logo 9 6 3 2" xfId="30444"/>
    <cellStyle name="Salomon Logo 9 6 3 3" xfId="34737"/>
    <cellStyle name="Salomon Logo 9 6 3 4" xfId="40208"/>
    <cellStyle name="Salomon Logo 9 6 4" xfId="12550"/>
    <cellStyle name="Salomon Logo 9 6 4 2" xfId="30445"/>
    <cellStyle name="Salomon Logo 9 6 4 3" xfId="35680"/>
    <cellStyle name="Salomon Logo 9 6 4 4" xfId="41151"/>
    <cellStyle name="Salomon Logo 9 6 5" xfId="6612"/>
    <cellStyle name="Salomon Logo 9 6 5 2" xfId="30446"/>
    <cellStyle name="Salomon Logo 9 6 5 3" xfId="36661"/>
    <cellStyle name="Salomon Logo 9 6 5 4" xfId="42132"/>
    <cellStyle name="Salomon Logo 9 6 6" xfId="7300"/>
    <cellStyle name="Salomon Logo 9 6 7" xfId="14459"/>
    <cellStyle name="Salomon Logo 9 6 8" xfId="15505"/>
    <cellStyle name="Salomon Logo 9 6 9" xfId="8030"/>
    <cellStyle name="Salomon Logo 9 7" xfId="5430"/>
    <cellStyle name="Salomon Logo 9 7 10" xfId="17334"/>
    <cellStyle name="Salomon Logo 9 7 11" xfId="18260"/>
    <cellStyle name="Salomon Logo 9 7 12" xfId="15683"/>
    <cellStyle name="Salomon Logo 9 7 13" xfId="7077"/>
    <cellStyle name="Salomon Logo 9 7 14" xfId="20834"/>
    <cellStyle name="Salomon Logo 9 7 15" xfId="21697"/>
    <cellStyle name="Salomon Logo 9 7 16" xfId="13565"/>
    <cellStyle name="Salomon Logo 9 7 17" xfId="23403"/>
    <cellStyle name="Salomon Logo 9 7 18" xfId="15477"/>
    <cellStyle name="Salomon Logo 9 7 19" xfId="7787"/>
    <cellStyle name="Salomon Logo 9 7 2" xfId="10392"/>
    <cellStyle name="Salomon Logo 9 7 2 2" xfId="30447"/>
    <cellStyle name="Salomon Logo 9 7 2 3" xfId="33938"/>
    <cellStyle name="Salomon Logo 9 7 2 4" xfId="39288"/>
    <cellStyle name="Salomon Logo 9 7 20" xfId="9318"/>
    <cellStyle name="Salomon Logo 9 7 21" xfId="7920"/>
    <cellStyle name="Salomon Logo 9 7 22" xfId="26954"/>
    <cellStyle name="Salomon Logo 9 7 23" xfId="30971"/>
    <cellStyle name="Salomon Logo 9 7 24" xfId="32081"/>
    <cellStyle name="Salomon Logo 9 7 25" xfId="31319"/>
    <cellStyle name="Salomon Logo 9 7 3" xfId="11440"/>
    <cellStyle name="Salomon Logo 9 7 3 2" xfId="30448"/>
    <cellStyle name="Salomon Logo 9 7 3 3" xfId="34730"/>
    <cellStyle name="Salomon Logo 9 7 3 4" xfId="40201"/>
    <cellStyle name="Salomon Logo 9 7 4" xfId="12543"/>
    <cellStyle name="Salomon Logo 9 7 4 2" xfId="30449"/>
    <cellStyle name="Salomon Logo 9 7 4 3" xfId="35673"/>
    <cellStyle name="Salomon Logo 9 7 4 4" xfId="41144"/>
    <cellStyle name="Salomon Logo 9 7 5" xfId="10121"/>
    <cellStyle name="Salomon Logo 9 7 5 2" xfId="30450"/>
    <cellStyle name="Salomon Logo 9 7 5 3" xfId="36654"/>
    <cellStyle name="Salomon Logo 9 7 5 4" xfId="42125"/>
    <cellStyle name="Salomon Logo 9 7 6" xfId="7258"/>
    <cellStyle name="Salomon Logo 9 7 7" xfId="14451"/>
    <cellStyle name="Salomon Logo 9 7 8" xfId="15497"/>
    <cellStyle name="Salomon Logo 9 7 9" xfId="14201"/>
    <cellStyle name="Salomon Logo 9 8" xfId="8541"/>
    <cellStyle name="Salomon Logo 9 8 2" xfId="30451"/>
    <cellStyle name="Salomon Logo 9 8 3" xfId="33311"/>
    <cellStyle name="Salomon Logo 9 8 4" xfId="38597"/>
    <cellStyle name="Salomon Logo 9 9" xfId="9576"/>
    <cellStyle name="Salomon Logo 9 9 2" xfId="30452"/>
    <cellStyle name="Salomon Logo 9 9 3" xfId="33149"/>
    <cellStyle name="Salomon Logo 9 9 4" xfId="38367"/>
    <cellStyle name="ScotchRule" xfId="2436"/>
    <cellStyle name="ScotchRule 10" xfId="20749"/>
    <cellStyle name="ScotchRule 11" xfId="30853"/>
    <cellStyle name="ScotchRule 2" xfId="2936"/>
    <cellStyle name="ScotchRule 2 2" xfId="5665"/>
    <cellStyle name="ScotchRule 2 2 10" xfId="18469"/>
    <cellStyle name="ScotchRule 2 2 11" xfId="19249"/>
    <cellStyle name="ScotchRule 2 2 12" xfId="20013"/>
    <cellStyle name="ScotchRule 2 2 13" xfId="21888"/>
    <cellStyle name="ScotchRule 2 2 14" xfId="22632"/>
    <cellStyle name="ScotchRule 2 2 15" xfId="23595"/>
    <cellStyle name="ScotchRule 2 2 16" xfId="24997"/>
    <cellStyle name="ScotchRule 2 2 17" xfId="25638"/>
    <cellStyle name="ScotchRule 2 2 18" xfId="31086"/>
    <cellStyle name="ScotchRule 2 2 19" xfId="37514"/>
    <cellStyle name="ScotchRule 2 2 2" xfId="10620"/>
    <cellStyle name="ScotchRule 2 2 2 2" xfId="30453"/>
    <cellStyle name="ScotchRule 2 2 2 3" xfId="34121"/>
    <cellStyle name="ScotchRule 2 2 2 4" xfId="39483"/>
    <cellStyle name="ScotchRule 2 2 3" xfId="11658"/>
    <cellStyle name="ScotchRule 2 2 3 2" xfId="30454"/>
    <cellStyle name="ScotchRule 2 2 3 3" xfId="34935"/>
    <cellStyle name="ScotchRule 2 2 3 4" xfId="40406"/>
    <cellStyle name="ScotchRule 2 2 4" xfId="12756"/>
    <cellStyle name="ScotchRule 2 2 4 2" xfId="30455"/>
    <cellStyle name="ScotchRule 2 2 4 3" xfId="35888"/>
    <cellStyle name="ScotchRule 2 2 4 4" xfId="41359"/>
    <cellStyle name="ScotchRule 2 2 5" xfId="13528"/>
    <cellStyle name="ScotchRule 2 2 5 2" xfId="30456"/>
    <cellStyle name="ScotchRule 2 2 5 3" xfId="36855"/>
    <cellStyle name="ScotchRule 2 2 5 4" xfId="42326"/>
    <cellStyle name="ScotchRule 2 2 6" xfId="14670"/>
    <cellStyle name="ScotchRule 2 2 7" xfId="15703"/>
    <cellStyle name="ScotchRule 2 2 8" xfId="16493"/>
    <cellStyle name="ScotchRule 2 2 9" xfId="17557"/>
    <cellStyle name="ScotchRule 2 3" xfId="8329"/>
    <cellStyle name="ScotchRule 2 3 2" xfId="30457"/>
    <cellStyle name="ScotchRule 2 3 3" xfId="33790"/>
    <cellStyle name="ScotchRule 2 3 4" xfId="39136"/>
    <cellStyle name="ScotchRule 2 4" xfId="20748"/>
    <cellStyle name="ScotchRule 2 5" xfId="8985"/>
    <cellStyle name="ScotchRule 2 6" xfId="30857"/>
    <cellStyle name="ScotchRule 3" xfId="3250"/>
    <cellStyle name="ScotchRule 3 2" xfId="5968"/>
    <cellStyle name="ScotchRule 3 2 10" xfId="18716"/>
    <cellStyle name="ScotchRule 3 2 11" xfId="19493"/>
    <cellStyle name="ScotchRule 3 2 12" xfId="20306"/>
    <cellStyle name="ScotchRule 3 2 13" xfId="22118"/>
    <cellStyle name="ScotchRule 3 2 14" xfId="22922"/>
    <cellStyle name="ScotchRule 3 2 15" xfId="23812"/>
    <cellStyle name="ScotchRule 3 2 16" xfId="25192"/>
    <cellStyle name="ScotchRule 3 2 17" xfId="25844"/>
    <cellStyle name="ScotchRule 3 2 18" xfId="31096"/>
    <cellStyle name="ScotchRule 3 2 19" xfId="37799"/>
    <cellStyle name="ScotchRule 3 2 2" xfId="10917"/>
    <cellStyle name="ScotchRule 3 2 2 2" xfId="30458"/>
    <cellStyle name="ScotchRule 3 2 2 3" xfId="34317"/>
    <cellStyle name="ScotchRule 3 2 2 4" xfId="39766"/>
    <cellStyle name="ScotchRule 3 2 3" xfId="11957"/>
    <cellStyle name="ScotchRule 3 2 3 2" xfId="30459"/>
    <cellStyle name="ScotchRule 3 2 3 3" xfId="35224"/>
    <cellStyle name="ScotchRule 3 2 3 4" xfId="40695"/>
    <cellStyle name="ScotchRule 3 2 4" xfId="13006"/>
    <cellStyle name="ScotchRule 3 2 4 2" xfId="30460"/>
    <cellStyle name="ScotchRule 3 2 4 3" xfId="36177"/>
    <cellStyle name="ScotchRule 3 2 4 4" xfId="41648"/>
    <cellStyle name="ScotchRule 3 2 5" xfId="13740"/>
    <cellStyle name="ScotchRule 3 2 5 2" xfId="30461"/>
    <cellStyle name="ScotchRule 3 2 5 3" xfId="37041"/>
    <cellStyle name="ScotchRule 3 2 5 4" xfId="42512"/>
    <cellStyle name="ScotchRule 3 2 6" xfId="14964"/>
    <cellStyle name="ScotchRule 3 2 7" xfId="15955"/>
    <cellStyle name="ScotchRule 3 2 8" xfId="16787"/>
    <cellStyle name="ScotchRule 3 2 9" xfId="17794"/>
    <cellStyle name="ScotchRule 3 3" xfId="8041"/>
    <cellStyle name="ScotchRule 3 3 2" xfId="30462"/>
    <cellStyle name="ScotchRule 3 3 3" xfId="33184"/>
    <cellStyle name="ScotchRule 3 3 4" xfId="38402"/>
    <cellStyle name="ScotchRule 3 4" xfId="9093"/>
    <cellStyle name="ScotchRule 3 5" xfId="8826"/>
    <cellStyle name="ScotchRule 3 6" xfId="23734"/>
    <cellStyle name="ScotchRule 3 7" xfId="30870"/>
    <cellStyle name="ScotchRule 4" xfId="3254"/>
    <cellStyle name="ScotchRule 4 2" xfId="5972"/>
    <cellStyle name="ScotchRule 4 2 10" xfId="18720"/>
    <cellStyle name="ScotchRule 4 2 11" xfId="19497"/>
    <cellStyle name="ScotchRule 4 2 12" xfId="20310"/>
    <cellStyle name="ScotchRule 4 2 13" xfId="22122"/>
    <cellStyle name="ScotchRule 4 2 14" xfId="22926"/>
    <cellStyle name="ScotchRule 4 2 15" xfId="23816"/>
    <cellStyle name="ScotchRule 4 2 16" xfId="25196"/>
    <cellStyle name="ScotchRule 4 2 17" xfId="25848"/>
    <cellStyle name="ScotchRule 4 2 18" xfId="31098"/>
    <cellStyle name="ScotchRule 4 2 19" xfId="37803"/>
    <cellStyle name="ScotchRule 4 2 2" xfId="10921"/>
    <cellStyle name="ScotchRule 4 2 2 2" xfId="30463"/>
    <cellStyle name="ScotchRule 4 2 2 3" xfId="34321"/>
    <cellStyle name="ScotchRule 4 2 2 4" xfId="39770"/>
    <cellStyle name="ScotchRule 4 2 3" xfId="11961"/>
    <cellStyle name="ScotchRule 4 2 3 2" xfId="30464"/>
    <cellStyle name="ScotchRule 4 2 3 3" xfId="35228"/>
    <cellStyle name="ScotchRule 4 2 3 4" xfId="40699"/>
    <cellStyle name="ScotchRule 4 2 4" xfId="13010"/>
    <cellStyle name="ScotchRule 4 2 4 2" xfId="30465"/>
    <cellStyle name="ScotchRule 4 2 4 3" xfId="36181"/>
    <cellStyle name="ScotchRule 4 2 4 4" xfId="41652"/>
    <cellStyle name="ScotchRule 4 2 5" xfId="13743"/>
    <cellStyle name="ScotchRule 4 2 5 2" xfId="30466"/>
    <cellStyle name="ScotchRule 4 2 5 3" xfId="37045"/>
    <cellStyle name="ScotchRule 4 2 5 4" xfId="42516"/>
    <cellStyle name="ScotchRule 4 2 6" xfId="14968"/>
    <cellStyle name="ScotchRule 4 2 7" xfId="15959"/>
    <cellStyle name="ScotchRule 4 2 8" xfId="16791"/>
    <cellStyle name="ScotchRule 4 2 9" xfId="17798"/>
    <cellStyle name="ScotchRule 4 3" xfId="8425"/>
    <cellStyle name="ScotchRule 4 3 2" xfId="30467"/>
    <cellStyle name="ScotchRule 4 3 3" xfId="33386"/>
    <cellStyle name="ScotchRule 4 3 4" xfId="38732"/>
    <cellStyle name="ScotchRule 4 4" xfId="6484"/>
    <cellStyle name="ScotchRule 4 5" xfId="14303"/>
    <cellStyle name="ScotchRule 4 6" xfId="9220"/>
    <cellStyle name="ScotchRule 4 7" xfId="30872"/>
    <cellStyle name="ScotchRule 5" xfId="4844"/>
    <cellStyle name="ScotchRule 5 10" xfId="14385"/>
    <cellStyle name="ScotchRule 5 11" xfId="10207"/>
    <cellStyle name="ScotchRule 5 12" xfId="8562"/>
    <cellStyle name="ScotchRule 5 13" xfId="18278"/>
    <cellStyle name="ScotchRule 5 14" xfId="13500"/>
    <cellStyle name="ScotchRule 5 15" xfId="21565"/>
    <cellStyle name="ScotchRule 5 16" xfId="20720"/>
    <cellStyle name="ScotchRule 5 17" xfId="25470"/>
    <cellStyle name="ScotchRule 5 18" xfId="30911"/>
    <cellStyle name="ScotchRule 5 19" xfId="31380"/>
    <cellStyle name="ScotchRule 5 2" xfId="6276"/>
    <cellStyle name="ScotchRule 5 2 10" xfId="18979"/>
    <cellStyle name="ScotchRule 5 2 11" xfId="19749"/>
    <cellStyle name="ScotchRule 5 2 12" xfId="20574"/>
    <cellStyle name="ScotchRule 5 2 13" xfId="22362"/>
    <cellStyle name="ScotchRule 5 2 14" xfId="23184"/>
    <cellStyle name="ScotchRule 5 2 15" xfId="24059"/>
    <cellStyle name="ScotchRule 5 2 16" xfId="25425"/>
    <cellStyle name="ScotchRule 5 2 17" xfId="26074"/>
    <cellStyle name="ScotchRule 5 2 18" xfId="31185"/>
    <cellStyle name="ScotchRule 5 2 19" xfId="38024"/>
    <cellStyle name="ScotchRule 5 2 2" xfId="11209"/>
    <cellStyle name="ScotchRule 5 2 2 2" xfId="30468"/>
    <cellStyle name="ScotchRule 5 2 2 3" xfId="34547"/>
    <cellStyle name="ScotchRule 5 2 2 4" xfId="40000"/>
    <cellStyle name="ScotchRule 5 2 3" xfId="12239"/>
    <cellStyle name="ScotchRule 5 2 3 2" xfId="30469"/>
    <cellStyle name="ScotchRule 5 2 3 3" xfId="35474"/>
    <cellStyle name="ScotchRule 5 2 3 4" xfId="40945"/>
    <cellStyle name="ScotchRule 5 2 4" xfId="13280"/>
    <cellStyle name="ScotchRule 5 2 4 2" xfId="30470"/>
    <cellStyle name="ScotchRule 5 2 4 3" xfId="36466"/>
    <cellStyle name="ScotchRule 5 2 4 4" xfId="41937"/>
    <cellStyle name="ScotchRule 5 2 5" xfId="13983"/>
    <cellStyle name="ScotchRule 5 2 5 2" xfId="30471"/>
    <cellStyle name="ScotchRule 5 2 5 3" xfId="37318"/>
    <cellStyle name="ScotchRule 5 2 5 4" xfId="42789"/>
    <cellStyle name="ScotchRule 5 2 6" xfId="15237"/>
    <cellStyle name="ScotchRule 5 2 7" xfId="16229"/>
    <cellStyle name="ScotchRule 5 2 8" xfId="17070"/>
    <cellStyle name="ScotchRule 5 2 9" xfId="18089"/>
    <cellStyle name="ScotchRule 5 3" xfId="9928"/>
    <cellStyle name="ScotchRule 5 3 2" xfId="30472"/>
    <cellStyle name="ScotchRule 5 3 3" xfId="33789"/>
    <cellStyle name="ScotchRule 5 3 4" xfId="39135"/>
    <cellStyle name="ScotchRule 5 4" xfId="10031"/>
    <cellStyle name="ScotchRule 5 4 2" xfId="30473"/>
    <cellStyle name="ScotchRule 5 4 3" xfId="33812"/>
    <cellStyle name="ScotchRule 5 4 4" xfId="39158"/>
    <cellStyle name="ScotchRule 5 5" xfId="10081"/>
    <cellStyle name="ScotchRule 5 6" xfId="8350"/>
    <cellStyle name="ScotchRule 5 7" xfId="7707"/>
    <cellStyle name="ScotchRule 5 8" xfId="11005"/>
    <cellStyle name="ScotchRule 5 9" xfId="7944"/>
    <cellStyle name="ScotchRule 6" xfId="3618"/>
    <cellStyle name="ScotchRule 6 10" xfId="7613"/>
    <cellStyle name="ScotchRule 6 11" xfId="8165"/>
    <cellStyle name="ScotchRule 6 12" xfId="7593"/>
    <cellStyle name="ScotchRule 6 13" xfId="6995"/>
    <cellStyle name="ScotchRule 6 14" xfId="16747"/>
    <cellStyle name="ScotchRule 6 15" xfId="6948"/>
    <cellStyle name="ScotchRule 6 16" xfId="15841"/>
    <cellStyle name="ScotchRule 6 17" xfId="20039"/>
    <cellStyle name="ScotchRule 6 18" xfId="30901"/>
    <cellStyle name="ScotchRule 6 19" xfId="31495"/>
    <cellStyle name="ScotchRule 6 2" xfId="6066"/>
    <cellStyle name="ScotchRule 6 2 10" xfId="18805"/>
    <cellStyle name="ScotchRule 6 2 11" xfId="19581"/>
    <cellStyle name="ScotchRule 6 2 12" xfId="20396"/>
    <cellStyle name="ScotchRule 6 2 13" xfId="22203"/>
    <cellStyle name="ScotchRule 6 2 14" xfId="23011"/>
    <cellStyle name="ScotchRule 6 2 15" xfId="23894"/>
    <cellStyle name="ScotchRule 6 2 16" xfId="25274"/>
    <cellStyle name="ScotchRule 6 2 17" xfId="25924"/>
    <cellStyle name="ScotchRule 6 2 18" xfId="31145"/>
    <cellStyle name="ScotchRule 6 2 19" xfId="37883"/>
    <cellStyle name="ScotchRule 6 2 2" xfId="11013"/>
    <cellStyle name="ScotchRule 6 2 2 2" xfId="30474"/>
    <cellStyle name="ScotchRule 6 2 2 3" xfId="34396"/>
    <cellStyle name="ScotchRule 6 2 2 4" xfId="39849"/>
    <cellStyle name="ScotchRule 6 2 3" xfId="12051"/>
    <cellStyle name="ScotchRule 6 2 3 2" xfId="30475"/>
    <cellStyle name="ScotchRule 6 2 3 3" xfId="35314"/>
    <cellStyle name="ScotchRule 6 2 3 4" xfId="40785"/>
    <cellStyle name="ScotchRule 6 2 4" xfId="13098"/>
    <cellStyle name="ScotchRule 6 2 4 2" xfId="30476"/>
    <cellStyle name="ScotchRule 6 2 4 3" xfId="36268"/>
    <cellStyle name="ScotchRule 6 2 4 4" xfId="41739"/>
    <cellStyle name="ScotchRule 6 2 5" xfId="13825"/>
    <cellStyle name="ScotchRule 6 2 5 2" xfId="30477"/>
    <cellStyle name="ScotchRule 6 2 5 3" xfId="37122"/>
    <cellStyle name="ScotchRule 6 2 5 4" xfId="42593"/>
    <cellStyle name="ScotchRule 6 2 6" xfId="15057"/>
    <cellStyle name="ScotchRule 6 2 7" xfId="16048"/>
    <cellStyle name="ScotchRule 6 2 8" xfId="16884"/>
    <cellStyle name="ScotchRule 6 2 9" xfId="17887"/>
    <cellStyle name="ScotchRule 6 3" xfId="9032"/>
    <cellStyle name="ScotchRule 6 3 2" xfId="30478"/>
    <cellStyle name="ScotchRule 6 3 3" xfId="33083"/>
    <cellStyle name="ScotchRule 6 3 4" xfId="38301"/>
    <cellStyle name="ScotchRule 6 4" xfId="7173"/>
    <cellStyle name="ScotchRule 6 4 2" xfId="30479"/>
    <cellStyle name="ScotchRule 6 4 3" xfId="33200"/>
    <cellStyle name="ScotchRule 6 4 4" xfId="38418"/>
    <cellStyle name="ScotchRule 6 5" xfId="8095"/>
    <cellStyle name="ScotchRule 6 6" xfId="8706"/>
    <cellStyle name="ScotchRule 6 7" xfId="10380"/>
    <cellStyle name="ScotchRule 6 8" xfId="11424"/>
    <cellStyle name="ScotchRule 6 9" xfId="7714"/>
    <cellStyle name="ScotchRule 7" xfId="5353"/>
    <cellStyle name="ScotchRule 7 10" xfId="7238"/>
    <cellStyle name="ScotchRule 7 11" xfId="15514"/>
    <cellStyle name="ScotchRule 7 12" xfId="8942"/>
    <cellStyle name="ScotchRule 7 13" xfId="15301"/>
    <cellStyle name="ScotchRule 7 14" xfId="14036"/>
    <cellStyle name="ScotchRule 7 15" xfId="23369"/>
    <cellStyle name="ScotchRule 7 16" xfId="10608"/>
    <cellStyle name="ScotchRule 7 17" xfId="22370"/>
    <cellStyle name="ScotchRule 7 18" xfId="30966"/>
    <cellStyle name="ScotchRule 7 19" xfId="31921"/>
    <cellStyle name="ScotchRule 7 2" xfId="10336"/>
    <cellStyle name="ScotchRule 7 2 2" xfId="30480"/>
    <cellStyle name="ScotchRule 7 2 3" xfId="33915"/>
    <cellStyle name="ScotchRule 7 2 4" xfId="39261"/>
    <cellStyle name="ScotchRule 7 3" xfId="11385"/>
    <cellStyle name="ScotchRule 7 3 2" xfId="30481"/>
    <cellStyle name="ScotchRule 7 3 3" xfId="34707"/>
    <cellStyle name="ScotchRule 7 3 4" xfId="40178"/>
    <cellStyle name="ScotchRule 7 4" xfId="12480"/>
    <cellStyle name="ScotchRule 7 4 2" xfId="30482"/>
    <cellStyle name="ScotchRule 7 4 3" xfId="35653"/>
    <cellStyle name="ScotchRule 7 4 4" xfId="41124"/>
    <cellStyle name="ScotchRule 7 5" xfId="8004"/>
    <cellStyle name="ScotchRule 7 5 2" xfId="30483"/>
    <cellStyle name="ScotchRule 7 5 3" xfId="36643"/>
    <cellStyle name="ScotchRule 7 5 4" xfId="42114"/>
    <cellStyle name="ScotchRule 7 6" xfId="13514"/>
    <cellStyle name="ScotchRule 7 7" xfId="15448"/>
    <cellStyle name="ScotchRule 7 8" xfId="6500"/>
    <cellStyle name="ScotchRule 7 9" xfId="17285"/>
    <cellStyle name="ScotchRule 8" xfId="9374"/>
    <cellStyle name="ScotchRule 9" xfId="9788"/>
    <cellStyle name="ScripFactor" xfId="2437"/>
    <cellStyle name="ScripFactor 2" xfId="3617"/>
    <cellStyle name="SectionHeading" xfId="2438"/>
    <cellStyle name="SectionHeading 2" xfId="3251"/>
    <cellStyle name="SectionHeading 2 2" xfId="5969"/>
    <cellStyle name="SectionHeading 2 2 10" xfId="18717"/>
    <cellStyle name="SectionHeading 2 2 11" xfId="19494"/>
    <cellStyle name="SectionHeading 2 2 12" xfId="20307"/>
    <cellStyle name="SectionHeading 2 2 13" xfId="21273"/>
    <cellStyle name="SectionHeading 2 2 14" xfId="22119"/>
    <cellStyle name="SectionHeading 2 2 15" xfId="22923"/>
    <cellStyle name="SectionHeading 2 2 16" xfId="23813"/>
    <cellStyle name="SectionHeading 2 2 17" xfId="24510"/>
    <cellStyle name="SectionHeading 2 2 18" xfId="25193"/>
    <cellStyle name="SectionHeading 2 2 19" xfId="25845"/>
    <cellStyle name="SectionHeading 2 2 2" xfId="10918"/>
    <cellStyle name="SectionHeading 2 2 2 2" xfId="30484"/>
    <cellStyle name="SectionHeading 2 2 2 3" xfId="34318"/>
    <cellStyle name="SectionHeading 2 2 2 4" xfId="39767"/>
    <cellStyle name="SectionHeading 2 2 20" xfId="26568"/>
    <cellStyle name="SectionHeading 2 2 21" xfId="27307"/>
    <cellStyle name="SectionHeading 2 2 22" xfId="32569"/>
    <cellStyle name="SectionHeading 2 2 23" xfId="37800"/>
    <cellStyle name="SectionHeading 2 2 3" xfId="11958"/>
    <cellStyle name="SectionHeading 2 2 3 2" xfId="30485"/>
    <cellStyle name="SectionHeading 2 2 3 3" xfId="35225"/>
    <cellStyle name="SectionHeading 2 2 3 4" xfId="40696"/>
    <cellStyle name="SectionHeading 2 2 4" xfId="13007"/>
    <cellStyle name="SectionHeading 2 2 4 2" xfId="30486"/>
    <cellStyle name="SectionHeading 2 2 4 3" xfId="36178"/>
    <cellStyle name="SectionHeading 2 2 4 4" xfId="41649"/>
    <cellStyle name="SectionHeading 2 2 5" xfId="8641"/>
    <cellStyle name="SectionHeading 2 2 5 2" xfId="37042"/>
    <cellStyle name="SectionHeading 2 2 5 3" xfId="42513"/>
    <cellStyle name="SectionHeading 2 2 6" xfId="14965"/>
    <cellStyle name="SectionHeading 2 2 7" xfId="15956"/>
    <cellStyle name="SectionHeading 2 2 8" xfId="16788"/>
    <cellStyle name="SectionHeading 2 2 9" xfId="17795"/>
    <cellStyle name="SectionHeading 2 3" xfId="13618"/>
    <cellStyle name="SectionHeading 3" xfId="3616"/>
    <cellStyle name="SectionHeading 3 10" xfId="6457"/>
    <cellStyle name="SectionHeading 3 11" xfId="7626"/>
    <cellStyle name="SectionHeading 3 12" xfId="8270"/>
    <cellStyle name="SectionHeading 3 13" xfId="8437"/>
    <cellStyle name="SectionHeading 3 14" xfId="11287"/>
    <cellStyle name="SectionHeading 3 15" xfId="18589"/>
    <cellStyle name="SectionHeading 3 16" xfId="12117"/>
    <cellStyle name="SectionHeading 3 17" xfId="7139"/>
    <cellStyle name="SectionHeading 3 18" xfId="22408"/>
    <cellStyle name="SectionHeading 3 19" xfId="23098"/>
    <cellStyle name="SectionHeading 3 2" xfId="9030"/>
    <cellStyle name="SectionHeading 3 2 2" xfId="30487"/>
    <cellStyle name="SectionHeading 3 2 3" xfId="33426"/>
    <cellStyle name="SectionHeading 3 2 4" xfId="38772"/>
    <cellStyle name="SectionHeading 3 20" xfId="23094"/>
    <cellStyle name="SectionHeading 3 21" xfId="20712"/>
    <cellStyle name="SectionHeading 3 22" xfId="31572"/>
    <cellStyle name="SectionHeading 3 23" xfId="31496"/>
    <cellStyle name="SectionHeading 3 3" xfId="7175"/>
    <cellStyle name="SectionHeading 3 3 2" xfId="30488"/>
    <cellStyle name="SectionHeading 3 3 3" xfId="33084"/>
    <cellStyle name="SectionHeading 3 3 4" xfId="38302"/>
    <cellStyle name="SectionHeading 3 4" xfId="8094"/>
    <cellStyle name="SectionHeading 3 4 2" xfId="30489"/>
    <cellStyle name="SectionHeading 3 4 3" xfId="33437"/>
    <cellStyle name="SectionHeading 3 4 4" xfId="38783"/>
    <cellStyle name="SectionHeading 3 5" xfId="13591"/>
    <cellStyle name="SectionHeading 3 5 2" xfId="33075"/>
    <cellStyle name="SectionHeading 3 5 3" xfId="38293"/>
    <cellStyle name="SectionHeading 3 6" xfId="10001"/>
    <cellStyle name="SectionHeading 3 7" xfId="8652"/>
    <cellStyle name="SectionHeading 3 8" xfId="7387"/>
    <cellStyle name="SectionHeading 3 9" xfId="12200"/>
    <cellStyle name="SectionHeading 4" xfId="9293"/>
    <cellStyle name="Shaded" xfId="2439"/>
    <cellStyle name="Shaded 2" xfId="3615"/>
    <cellStyle name="SHADEDSTORES" xfId="2440"/>
    <cellStyle name="SHADEDSTORES 2" xfId="3252"/>
    <cellStyle name="SHADEDSTORES 2 2" xfId="5970"/>
    <cellStyle name="SHADEDSTORES 2 2 10" xfId="18718"/>
    <cellStyle name="SHADEDSTORES 2 2 11" xfId="19495"/>
    <cellStyle name="SHADEDSTORES 2 2 12" xfId="20308"/>
    <cellStyle name="SHADEDSTORES 2 2 13" xfId="21274"/>
    <cellStyle name="SHADEDSTORES 2 2 14" xfId="22120"/>
    <cellStyle name="SHADEDSTORES 2 2 15" xfId="22924"/>
    <cellStyle name="SHADEDSTORES 2 2 16" xfId="23814"/>
    <cellStyle name="SHADEDSTORES 2 2 17" xfId="24511"/>
    <cellStyle name="SHADEDSTORES 2 2 18" xfId="25194"/>
    <cellStyle name="SHADEDSTORES 2 2 19" xfId="25846"/>
    <cellStyle name="SHADEDSTORES 2 2 2" xfId="10919"/>
    <cellStyle name="SHADEDSTORES 2 2 2 2" xfId="30490"/>
    <cellStyle name="SHADEDSTORES 2 2 2 3" xfId="34319"/>
    <cellStyle name="SHADEDSTORES 2 2 2 4" xfId="39768"/>
    <cellStyle name="SHADEDSTORES 2 2 20" xfId="26569"/>
    <cellStyle name="SHADEDSTORES 2 2 21" xfId="27308"/>
    <cellStyle name="SHADEDSTORES 2 2 22" xfId="32570"/>
    <cellStyle name="SHADEDSTORES 2 2 23" xfId="37801"/>
    <cellStyle name="SHADEDSTORES 2 2 3" xfId="11959"/>
    <cellStyle name="SHADEDSTORES 2 2 3 2" xfId="30491"/>
    <cellStyle name="SHADEDSTORES 2 2 3 3" xfId="35226"/>
    <cellStyle name="SHADEDSTORES 2 2 3 4" xfId="40697"/>
    <cellStyle name="SHADEDSTORES 2 2 4" xfId="13008"/>
    <cellStyle name="SHADEDSTORES 2 2 4 2" xfId="30492"/>
    <cellStyle name="SHADEDSTORES 2 2 4 3" xfId="36179"/>
    <cellStyle name="SHADEDSTORES 2 2 4 4" xfId="41650"/>
    <cellStyle name="SHADEDSTORES 2 2 5" xfId="7907"/>
    <cellStyle name="SHADEDSTORES 2 2 5 2" xfId="37043"/>
    <cellStyle name="SHADEDSTORES 2 2 5 3" xfId="42514"/>
    <cellStyle name="SHADEDSTORES 2 2 6" xfId="14966"/>
    <cellStyle name="SHADEDSTORES 2 2 7" xfId="15957"/>
    <cellStyle name="SHADEDSTORES 2 2 8" xfId="16789"/>
    <cellStyle name="SHADEDSTORES 2 2 9" xfId="17796"/>
    <cellStyle name="SHADEDSTORES 3" xfId="3614"/>
    <cellStyle name="SHADEDSTORES 3 10" xfId="8532"/>
    <cellStyle name="SHADEDSTORES 3 11" xfId="9336"/>
    <cellStyle name="SHADEDSTORES 3 12" xfId="9940"/>
    <cellStyle name="SHADEDSTORES 3 13" xfId="11285"/>
    <cellStyle name="SHADEDSTORES 3 14" xfId="15318"/>
    <cellStyle name="SHADEDSTORES 3 15" xfId="15625"/>
    <cellStyle name="SHADEDSTORES 3 16" xfId="20690"/>
    <cellStyle name="SHADEDSTORES 3 17" xfId="21188"/>
    <cellStyle name="SHADEDSTORES 3 18" xfId="22194"/>
    <cellStyle name="SHADEDSTORES 3 19" xfId="13942"/>
    <cellStyle name="SHADEDSTORES 3 2" xfId="9029"/>
    <cellStyle name="SHADEDSTORES 3 2 2" xfId="30493"/>
    <cellStyle name="SHADEDSTORES 3 2 3" xfId="33425"/>
    <cellStyle name="SHADEDSTORES 3 2 4" xfId="38771"/>
    <cellStyle name="SHADEDSTORES 3 20" xfId="19043"/>
    <cellStyle name="SHADEDSTORES 3 21" xfId="24682"/>
    <cellStyle name="SHADEDSTORES 3 22" xfId="31571"/>
    <cellStyle name="SHADEDSTORES 3 23" xfId="31497"/>
    <cellStyle name="SHADEDSTORES 3 3" xfId="7177"/>
    <cellStyle name="SHADEDSTORES 3 3 2" xfId="30494"/>
    <cellStyle name="SHADEDSTORES 3 3 3" xfId="33085"/>
    <cellStyle name="SHADEDSTORES 3 3 4" xfId="38303"/>
    <cellStyle name="SHADEDSTORES 3 4" xfId="9085"/>
    <cellStyle name="SHADEDSTORES 3 4 2" xfId="30495"/>
    <cellStyle name="SHADEDSTORES 3 4 3" xfId="33438"/>
    <cellStyle name="SHADEDSTORES 3 4 4" xfId="38784"/>
    <cellStyle name="SHADEDSTORES 3 5" xfId="13200"/>
    <cellStyle name="SHADEDSTORES 3 5 2" xfId="33173"/>
    <cellStyle name="SHADEDSTORES 3 5 3" xfId="38391"/>
    <cellStyle name="SHADEDSTORES 3 6" xfId="11418"/>
    <cellStyle name="SHADEDSTORES 3 7" xfId="8176"/>
    <cellStyle name="SHADEDSTORES 3 8" xfId="9398"/>
    <cellStyle name="SHADEDSTORES 3 9" xfId="6667"/>
    <cellStyle name="Share Price_inputs" xfId="2441"/>
    <cellStyle name="Shares" xfId="2442"/>
    <cellStyle name="Single Accounting" xfId="2443"/>
    <cellStyle name="Single Border" xfId="2444"/>
    <cellStyle name="Single Border 2" xfId="2935"/>
    <cellStyle name="Single Border 3" xfId="3612"/>
    <cellStyle name="Single Border 3 2" xfId="6065"/>
    <cellStyle name="Single Border 4" xfId="5354"/>
    <cellStyle name="Special" xfId="2445"/>
    <cellStyle name="Special 2" xfId="2446"/>
    <cellStyle name="Special 2 2" xfId="3611"/>
    <cellStyle name="Special 3" xfId="2447"/>
    <cellStyle name="Special 4" xfId="2448"/>
    <cellStyle name="Special 5" xfId="2449"/>
    <cellStyle name="specstores" xfId="2450"/>
    <cellStyle name="specstores 2" xfId="3610"/>
    <cellStyle name="Standaard_laroux" xfId="2451"/>
    <cellStyle name="Standard_Anpassen der Amortisation" xfId="2452"/>
    <cellStyle name="STOCK" xfId="2453"/>
    <cellStyle name="STOCK 2" xfId="2454"/>
    <cellStyle name="STOCK 2 2" xfId="3608"/>
    <cellStyle name="STOCK 3" xfId="3609"/>
    <cellStyle name="Strikethru" xfId="2455"/>
    <cellStyle name="Strikethru 2" xfId="3607"/>
    <cellStyle name="STYL1 - Style1" xfId="2456"/>
    <cellStyle name="STYL1 - Style1 2" xfId="3606"/>
    <cellStyle name="Style 1" xfId="127"/>
    <cellStyle name="Style 10" xfId="2457"/>
    <cellStyle name="Style 11" xfId="2458"/>
    <cellStyle name="Style 12" xfId="2459"/>
    <cellStyle name="Style 13" xfId="2460"/>
    <cellStyle name="Style 14" xfId="2461"/>
    <cellStyle name="Style 15" xfId="2462"/>
    <cellStyle name="Style 16" xfId="2463"/>
    <cellStyle name="Style 17" xfId="2464"/>
    <cellStyle name="Style 18" xfId="2465"/>
    <cellStyle name="Style 18 2" xfId="3605"/>
    <cellStyle name="Style 19" xfId="2466"/>
    <cellStyle name="Style 2" xfId="2467"/>
    <cellStyle name="Style 2 2" xfId="3604"/>
    <cellStyle name="Style 20" xfId="2468"/>
    <cellStyle name="Style 20 2" xfId="3603"/>
    <cellStyle name="Style 21" xfId="2469"/>
    <cellStyle name="Style 21 2" xfId="2470"/>
    <cellStyle name="Style 21 2 2" xfId="2471"/>
    <cellStyle name="Style 21 2 3" xfId="3601"/>
    <cellStyle name="Style 21 3" xfId="2472"/>
    <cellStyle name="Style 21 3 2" xfId="3600"/>
    <cellStyle name="Style 21 4" xfId="2473"/>
    <cellStyle name="Style 21 4 2" xfId="3599"/>
    <cellStyle name="Style 21 5" xfId="2474"/>
    <cellStyle name="Style 21 5 2" xfId="3598"/>
    <cellStyle name="Style 21 6" xfId="3602"/>
    <cellStyle name="Style 22" xfId="2475"/>
    <cellStyle name="Style 22 2" xfId="2476"/>
    <cellStyle name="Style 22 2 2" xfId="2477"/>
    <cellStyle name="Style 22 2 2 2" xfId="3595"/>
    <cellStyle name="Style 22 2 3" xfId="2478"/>
    <cellStyle name="Style 22 2 3 2" xfId="3594"/>
    <cellStyle name="Style 22 2 4" xfId="2479"/>
    <cellStyle name="Style 22 2 4 2" xfId="3593"/>
    <cellStyle name="Style 22 2 5" xfId="3596"/>
    <cellStyle name="Style 22 3" xfId="2480"/>
    <cellStyle name="Style 22 3 2" xfId="3592"/>
    <cellStyle name="Style 22 4" xfId="2481"/>
    <cellStyle name="Style 22 4 2" xfId="3591"/>
    <cellStyle name="Style 22 5" xfId="2482"/>
    <cellStyle name="Style 22 5 2" xfId="3590"/>
    <cellStyle name="Style 22 6" xfId="3597"/>
    <cellStyle name="Style 23" xfId="2483"/>
    <cellStyle name="Style 23 2" xfId="2484"/>
    <cellStyle name="Style 23 2 2" xfId="2485"/>
    <cellStyle name="Style 23 2 3" xfId="2486"/>
    <cellStyle name="Style 23 2 3 2" xfId="3587"/>
    <cellStyle name="Style 23 2 4" xfId="2487"/>
    <cellStyle name="Style 23 2 5" xfId="3588"/>
    <cellStyle name="Style 23 3" xfId="2488"/>
    <cellStyle name="Style 23 3 2" xfId="3586"/>
    <cellStyle name="Style 23 4" xfId="2489"/>
    <cellStyle name="Style 23 4 2" xfId="3585"/>
    <cellStyle name="Style 23 5" xfId="2490"/>
    <cellStyle name="Style 23 5 2" xfId="3584"/>
    <cellStyle name="Style 23 6" xfId="3589"/>
    <cellStyle name="Style 24" xfId="2491"/>
    <cellStyle name="Style 24 2" xfId="2492"/>
    <cellStyle name="Style 24 2 2" xfId="2493"/>
    <cellStyle name="Style 24 2 2 2" xfId="3581"/>
    <cellStyle name="Style 24 2 3" xfId="2494"/>
    <cellStyle name="Style 24 2 3 2" xfId="3580"/>
    <cellStyle name="Style 24 2 4" xfId="2495"/>
    <cellStyle name="Style 24 2 4 2" xfId="3579"/>
    <cellStyle name="Style 24 2 5" xfId="3582"/>
    <cellStyle name="Style 24 3" xfId="2496"/>
    <cellStyle name="Style 24 3 2" xfId="3578"/>
    <cellStyle name="Style 24 4" xfId="2497"/>
    <cellStyle name="Style 24 4 2" xfId="3577"/>
    <cellStyle name="Style 24 5" xfId="2498"/>
    <cellStyle name="Style 24 5 2" xfId="3576"/>
    <cellStyle name="Style 24 6" xfId="3583"/>
    <cellStyle name="Style 25" xfId="2499"/>
    <cellStyle name="Style 25 2" xfId="2500"/>
    <cellStyle name="Style 25 2 2" xfId="2501"/>
    <cellStyle name="Style 25 2 2 2" xfId="3573"/>
    <cellStyle name="Style 25 2 3" xfId="2502"/>
    <cellStyle name="Style 25 2 3 2" xfId="3572"/>
    <cellStyle name="Style 25 2 4" xfId="2503"/>
    <cellStyle name="Style 25 2 4 2" xfId="3571"/>
    <cellStyle name="Style 25 2 5" xfId="3574"/>
    <cellStyle name="Style 25 3" xfId="2504"/>
    <cellStyle name="Style 25 3 2" xfId="3570"/>
    <cellStyle name="Style 25 4" xfId="2505"/>
    <cellStyle name="Style 25 4 2" xfId="3569"/>
    <cellStyle name="Style 25 5" xfId="2506"/>
    <cellStyle name="Style 25 5 2" xfId="3568"/>
    <cellStyle name="Style 25 6" xfId="3575"/>
    <cellStyle name="Style 26" xfId="2507"/>
    <cellStyle name="Style 26 2" xfId="2508"/>
    <cellStyle name="Style 26 2 2" xfId="2509"/>
    <cellStyle name="Style 26 2 3" xfId="2510"/>
    <cellStyle name="Style 26 2 3 2" xfId="3565"/>
    <cellStyle name="Style 26 2 4" xfId="2511"/>
    <cellStyle name="Style 26 2 5" xfId="3566"/>
    <cellStyle name="Style 26 3" xfId="2512"/>
    <cellStyle name="Style 26 3 2" xfId="3564"/>
    <cellStyle name="Style 26 4" xfId="2513"/>
    <cellStyle name="Style 26 4 2" xfId="3563"/>
    <cellStyle name="Style 26 5" xfId="2514"/>
    <cellStyle name="Style 26 5 2" xfId="3562"/>
    <cellStyle name="Style 26 6" xfId="3567"/>
    <cellStyle name="Style 27" xfId="2515"/>
    <cellStyle name="Style 27 2" xfId="2516"/>
    <cellStyle name="Style 27 2 2" xfId="2517"/>
    <cellStyle name="Style 27 2 3" xfId="2518"/>
    <cellStyle name="Style 27 2 3 2" xfId="3559"/>
    <cellStyle name="Style 27 2 4" xfId="2519"/>
    <cellStyle name="Style 27 2 5" xfId="3560"/>
    <cellStyle name="Style 27 3" xfId="2520"/>
    <cellStyle name="Style 27 3 2" xfId="3558"/>
    <cellStyle name="Style 27 4" xfId="2521"/>
    <cellStyle name="Style 27 4 2" xfId="3557"/>
    <cellStyle name="Style 27 5" xfId="2522"/>
    <cellStyle name="Style 27 5 2" xfId="3556"/>
    <cellStyle name="Style 27 6" xfId="3561"/>
    <cellStyle name="Style 28" xfId="2523"/>
    <cellStyle name="Style 28 2" xfId="2524"/>
    <cellStyle name="Style 28 2 2" xfId="2525"/>
    <cellStyle name="Style 28 2 2 2" xfId="3553"/>
    <cellStyle name="Style 28 2 3" xfId="3554"/>
    <cellStyle name="Style 28 3" xfId="2526"/>
    <cellStyle name="Style 28 3 2" xfId="3552"/>
    <cellStyle name="Style 28 4" xfId="2527"/>
    <cellStyle name="Style 28 4 2" xfId="3551"/>
    <cellStyle name="Style 28 5" xfId="2528"/>
    <cellStyle name="Style 28 5 2" xfId="3550"/>
    <cellStyle name="Style 28 6" xfId="3555"/>
    <cellStyle name="Style 29" xfId="2529"/>
    <cellStyle name="Style 29 2" xfId="2530"/>
    <cellStyle name="Style 29 2 2" xfId="2531"/>
    <cellStyle name="Style 29 2 2 2" xfId="3547"/>
    <cellStyle name="Style 29 2 3" xfId="2532"/>
    <cellStyle name="Style 29 2 3 2" xfId="3546"/>
    <cellStyle name="Style 29 2 4" xfId="2533"/>
    <cellStyle name="Style 29 2 4 2" xfId="3545"/>
    <cellStyle name="Style 29 2 5" xfId="3548"/>
    <cellStyle name="Style 29 3" xfId="2534"/>
    <cellStyle name="Style 29 3 2" xfId="3544"/>
    <cellStyle name="Style 29 4" xfId="2535"/>
    <cellStyle name="Style 29 4 2" xfId="3543"/>
    <cellStyle name="Style 29 5" xfId="2536"/>
    <cellStyle name="Style 29 5 2" xfId="3542"/>
    <cellStyle name="Style 29 6" xfId="3549"/>
    <cellStyle name="Style 3" xfId="2537"/>
    <cellStyle name="Style 30" xfId="2538"/>
    <cellStyle name="Style 30 2" xfId="2539"/>
    <cellStyle name="Style 30 2 2" xfId="2540"/>
    <cellStyle name="Style 30 2 3" xfId="2541"/>
    <cellStyle name="Style 30 2 3 2" xfId="3539"/>
    <cellStyle name="Style 30 2 4" xfId="2542"/>
    <cellStyle name="Style 30 2 5" xfId="3540"/>
    <cellStyle name="Style 30 3" xfId="2543"/>
    <cellStyle name="Style 30 3 2" xfId="3538"/>
    <cellStyle name="Style 30 4" xfId="2544"/>
    <cellStyle name="Style 30 4 2" xfId="3537"/>
    <cellStyle name="Style 30 5" xfId="2545"/>
    <cellStyle name="Style 30 5 2" xfId="3536"/>
    <cellStyle name="Style 30 6" xfId="3541"/>
    <cellStyle name="Style 31" xfId="2546"/>
    <cellStyle name="Style 31 2" xfId="2547"/>
    <cellStyle name="Style 31 2 2" xfId="2548"/>
    <cellStyle name="Style 31 2 3" xfId="3534"/>
    <cellStyle name="Style 31 3" xfId="2549"/>
    <cellStyle name="Style 31 4" xfId="2550"/>
    <cellStyle name="Style 31 4 2" xfId="3533"/>
    <cellStyle name="Style 31 5" xfId="2551"/>
    <cellStyle name="Style 31 5 2" xfId="3532"/>
    <cellStyle name="Style 31 6" xfId="2552"/>
    <cellStyle name="Style 31 6 2" xfId="3531"/>
    <cellStyle name="Style 31 7" xfId="3535"/>
    <cellStyle name="Style 32" xfId="2553"/>
    <cellStyle name="Style 32 2" xfId="2554"/>
    <cellStyle name="Style 32 2 2" xfId="2555"/>
    <cellStyle name="Style 32 2 2 2" xfId="3528"/>
    <cellStyle name="Style 32 2 3" xfId="2556"/>
    <cellStyle name="Style 32 2 3 2" xfId="3527"/>
    <cellStyle name="Style 32 2 4" xfId="2557"/>
    <cellStyle name="Style 32 2 4 2" xfId="3526"/>
    <cellStyle name="Style 32 2 5" xfId="3529"/>
    <cellStyle name="Style 32 3" xfId="2558"/>
    <cellStyle name="Style 32 3 2" xfId="3525"/>
    <cellStyle name="Style 32 4" xfId="2559"/>
    <cellStyle name="Style 32 4 2" xfId="3524"/>
    <cellStyle name="Style 32 5" xfId="2560"/>
    <cellStyle name="Style 32 5 2" xfId="3523"/>
    <cellStyle name="Style 32 6" xfId="3530"/>
    <cellStyle name="Style 33" xfId="2561"/>
    <cellStyle name="Style 33 2" xfId="2562"/>
    <cellStyle name="Style 33 2 2" xfId="2563"/>
    <cellStyle name="Style 33 2 3" xfId="2564"/>
    <cellStyle name="Style 33 2 3 2" xfId="3520"/>
    <cellStyle name="Style 33 2 4" xfId="2565"/>
    <cellStyle name="Style 33 2 5" xfId="3521"/>
    <cellStyle name="Style 33 3" xfId="2566"/>
    <cellStyle name="Style 33 3 2" xfId="3519"/>
    <cellStyle name="Style 33 4" xfId="2567"/>
    <cellStyle name="Style 33 4 2" xfId="3518"/>
    <cellStyle name="Style 33 5" xfId="2568"/>
    <cellStyle name="Style 33 5 2" xfId="3517"/>
    <cellStyle name="Style 33 6" xfId="3522"/>
    <cellStyle name="Style 34" xfId="2569"/>
    <cellStyle name="Style 34 2" xfId="2570"/>
    <cellStyle name="Style 34 2 2" xfId="2571"/>
    <cellStyle name="Style 34 2 3" xfId="2572"/>
    <cellStyle name="Style 34 2 4" xfId="2573"/>
    <cellStyle name="Style 34 3" xfId="2574"/>
    <cellStyle name="Style 34 4" xfId="2575"/>
    <cellStyle name="Style 34 5" xfId="2576"/>
    <cellStyle name="Style 34 6" xfId="2577"/>
    <cellStyle name="Style 35" xfId="2578"/>
    <cellStyle name="Style 35 2" xfId="2579"/>
    <cellStyle name="Style 35 2 2" xfId="2580"/>
    <cellStyle name="Style 35 2 3" xfId="2581"/>
    <cellStyle name="Style 35 2 4" xfId="2582"/>
    <cellStyle name="Style 35 3" xfId="2583"/>
    <cellStyle name="Style 35 4" xfId="2584"/>
    <cellStyle name="Style 35 5" xfId="2585"/>
    <cellStyle name="Style 36" xfId="2586"/>
    <cellStyle name="Style 36 2" xfId="2587"/>
    <cellStyle name="Style 36 2 2" xfId="2588"/>
    <cellStyle name="Style 36 2 3" xfId="2589"/>
    <cellStyle name="Style 36 2 4" xfId="2590"/>
    <cellStyle name="Style 36 3" xfId="2591"/>
    <cellStyle name="Style 36 4" xfId="2592"/>
    <cellStyle name="Style 36 5" xfId="2593"/>
    <cellStyle name="Style 37" xfId="2594"/>
    <cellStyle name="Style 37 2" xfId="2595"/>
    <cellStyle name="Style 37 2 2" xfId="3514"/>
    <cellStyle name="Style 37 3" xfId="3515"/>
    <cellStyle name="Style 38" xfId="2596"/>
    <cellStyle name="Style 38 2" xfId="2597"/>
    <cellStyle name="Style 38 2 2" xfId="3512"/>
    <cellStyle name="Style 38 3" xfId="3513"/>
    <cellStyle name="Style 39" xfId="2598"/>
    <cellStyle name="Style 39 10" xfId="5561"/>
    <cellStyle name="Style 39 10 10" xfId="37425"/>
    <cellStyle name="Style 39 10 2" xfId="10518"/>
    <cellStyle name="Style 39 10 2 2" xfId="30496"/>
    <cellStyle name="Style 39 10 2 3" xfId="34837"/>
    <cellStyle name="Style 39 10 2 4" xfId="40308"/>
    <cellStyle name="Style 39 10 3" xfId="11559"/>
    <cellStyle name="Style 39 10 3 2" xfId="35790"/>
    <cellStyle name="Style 39 10 3 3" xfId="41261"/>
    <cellStyle name="Style 39 10 4" xfId="14571"/>
    <cellStyle name="Style 39 10 5" xfId="16393"/>
    <cellStyle name="Style 39 10 6" xfId="19916"/>
    <cellStyle name="Style 39 10 7" xfId="22535"/>
    <cellStyle name="Style 39 10 8" xfId="26200"/>
    <cellStyle name="Style 39 10 9" xfId="32194"/>
    <cellStyle name="Style 39 2" xfId="2599"/>
    <cellStyle name="Style 39 2 2" xfId="2600"/>
    <cellStyle name="Style 39 2 2 2" xfId="3509"/>
    <cellStyle name="Style 39 2 3" xfId="2601"/>
    <cellStyle name="Style 39 2 3 2" xfId="2929"/>
    <cellStyle name="Style 39 2 3 2 2" xfId="5659"/>
    <cellStyle name="Style 39 2 3 2 2 2" xfId="13522"/>
    <cellStyle name="Style 39 2 3 2 2 2 2" xfId="30497"/>
    <cellStyle name="Style 39 2 3 2 2 2 3" xfId="34929"/>
    <cellStyle name="Style 39 2 3 2 2 2 4" xfId="40400"/>
    <cellStyle name="Style 39 2 3 2 2 3" xfId="16487"/>
    <cellStyle name="Style 39 2 3 2 2 3 2" xfId="30498"/>
    <cellStyle name="Style 39 2 3 2 2 3 3" xfId="35882"/>
    <cellStyle name="Style 39 2 3 2 2 3 4" xfId="41353"/>
    <cellStyle name="Style 39 2 3 2 2 4" xfId="17551"/>
    <cellStyle name="Style 39 2 3 2 2 4 2" xfId="36849"/>
    <cellStyle name="Style 39 2 3 2 2 4 3" xfId="42320"/>
    <cellStyle name="Style 39 2 3 2 2 5" xfId="21042"/>
    <cellStyle name="Style 39 2 3 2 2 6" xfId="24289"/>
    <cellStyle name="Style 39 2 3 3" xfId="3258"/>
    <cellStyle name="Style 39 2 3 3 2" xfId="5976"/>
    <cellStyle name="Style 39 2 3 3 2 10" xfId="37807"/>
    <cellStyle name="Style 39 2 3 3 2 2" xfId="10925"/>
    <cellStyle name="Style 39 2 3 3 2 2 2" xfId="30499"/>
    <cellStyle name="Style 39 2 3 3 2 2 3" xfId="35232"/>
    <cellStyle name="Style 39 2 3 3 2 2 4" xfId="40703"/>
    <cellStyle name="Style 39 2 3 3 2 3" xfId="11965"/>
    <cellStyle name="Style 39 2 3 3 2 3 2" xfId="36185"/>
    <cellStyle name="Style 39 2 3 3 2 3 3" xfId="41656"/>
    <cellStyle name="Style 39 2 3 3 2 4" xfId="14972"/>
    <cellStyle name="Style 39 2 3 3 2 5" xfId="16795"/>
    <cellStyle name="Style 39 2 3 3 2 6" xfId="20314"/>
    <cellStyle name="Style 39 2 3 3 2 7" xfId="22930"/>
    <cellStyle name="Style 39 2 3 3 2 8" xfId="26573"/>
    <cellStyle name="Style 39 2 3 3 2 9" xfId="32575"/>
    <cellStyle name="Style 39 2 3 4" xfId="3508"/>
    <cellStyle name="Style 39 2 3 4 2" xfId="6058"/>
    <cellStyle name="Style 39 2 3 4 2 2" xfId="13819"/>
    <cellStyle name="Style 39 2 3 4 2 2 2" xfId="30500"/>
    <cellStyle name="Style 39 2 3 4 2 2 3" xfId="35308"/>
    <cellStyle name="Style 39 2 3 4 2 2 4" xfId="40779"/>
    <cellStyle name="Style 39 2 3 4 2 3" xfId="16876"/>
    <cellStyle name="Style 39 2 3 4 2 3 2" xfId="30501"/>
    <cellStyle name="Style 39 2 3 4 2 3 3" xfId="36262"/>
    <cellStyle name="Style 39 2 3 4 2 3 4" xfId="41733"/>
    <cellStyle name="Style 39 2 3 4 2 4" xfId="17880"/>
    <cellStyle name="Style 39 2 3 4 2 4 2" xfId="37116"/>
    <cellStyle name="Style 39 2 3 4 2 4 3" xfId="42587"/>
    <cellStyle name="Style 39 2 3 4 2 5" xfId="21355"/>
    <cellStyle name="Style 39 2 3 4 2 6" xfId="24590"/>
    <cellStyle name="Style 39 2 3 5" xfId="5564"/>
    <cellStyle name="Style 39 2 3 5 10" xfId="37428"/>
    <cellStyle name="Style 39 2 3 5 2" xfId="10521"/>
    <cellStyle name="Style 39 2 3 5 2 2" xfId="30502"/>
    <cellStyle name="Style 39 2 3 5 2 3" xfId="34840"/>
    <cellStyle name="Style 39 2 3 5 2 4" xfId="40311"/>
    <cellStyle name="Style 39 2 3 5 3" xfId="11562"/>
    <cellStyle name="Style 39 2 3 5 3 2" xfId="35793"/>
    <cellStyle name="Style 39 2 3 5 3 3" xfId="41264"/>
    <cellStyle name="Style 39 2 3 5 4" xfId="14574"/>
    <cellStyle name="Style 39 2 3 5 5" xfId="16396"/>
    <cellStyle name="Style 39 2 3 5 6" xfId="19919"/>
    <cellStyle name="Style 39 2 3 5 7" xfId="22538"/>
    <cellStyle name="Style 39 2 3 5 8" xfId="26203"/>
    <cellStyle name="Style 39 2 3 5 9" xfId="32197"/>
    <cellStyle name="Style 39 2 4" xfId="2602"/>
    <cellStyle name="Style 39 2 4 2" xfId="3507"/>
    <cellStyle name="Style 39 2 5" xfId="2930"/>
    <cellStyle name="Style 39 2 5 2" xfId="5660"/>
    <cellStyle name="Style 39 2 5 2 2" xfId="13523"/>
    <cellStyle name="Style 39 2 5 2 2 2" xfId="30503"/>
    <cellStyle name="Style 39 2 5 2 2 3" xfId="34930"/>
    <cellStyle name="Style 39 2 5 2 2 4" xfId="40401"/>
    <cellStyle name="Style 39 2 5 2 3" xfId="16488"/>
    <cellStyle name="Style 39 2 5 2 3 2" xfId="30504"/>
    <cellStyle name="Style 39 2 5 2 3 3" xfId="35883"/>
    <cellStyle name="Style 39 2 5 2 3 4" xfId="41354"/>
    <cellStyle name="Style 39 2 5 2 4" xfId="17552"/>
    <cellStyle name="Style 39 2 5 2 4 2" xfId="36850"/>
    <cellStyle name="Style 39 2 5 2 4 3" xfId="42321"/>
    <cellStyle name="Style 39 2 5 2 5" xfId="21043"/>
    <cellStyle name="Style 39 2 5 2 6" xfId="24290"/>
    <cellStyle name="Style 39 2 6" xfId="3257"/>
    <cellStyle name="Style 39 2 6 2" xfId="5975"/>
    <cellStyle name="Style 39 2 6 2 10" xfId="37806"/>
    <cellStyle name="Style 39 2 6 2 2" xfId="10924"/>
    <cellStyle name="Style 39 2 6 2 2 2" xfId="30505"/>
    <cellStyle name="Style 39 2 6 2 2 3" xfId="35231"/>
    <cellStyle name="Style 39 2 6 2 2 4" xfId="40702"/>
    <cellStyle name="Style 39 2 6 2 3" xfId="11964"/>
    <cellStyle name="Style 39 2 6 2 3 2" xfId="36184"/>
    <cellStyle name="Style 39 2 6 2 3 3" xfId="41655"/>
    <cellStyle name="Style 39 2 6 2 4" xfId="14971"/>
    <cellStyle name="Style 39 2 6 2 5" xfId="16794"/>
    <cellStyle name="Style 39 2 6 2 6" xfId="20313"/>
    <cellStyle name="Style 39 2 6 2 7" xfId="22929"/>
    <cellStyle name="Style 39 2 6 2 8" xfId="26572"/>
    <cellStyle name="Style 39 2 6 2 9" xfId="32574"/>
    <cellStyle name="Style 39 2 7" xfId="3510"/>
    <cellStyle name="Style 39 2 7 2" xfId="6059"/>
    <cellStyle name="Style 39 2 7 2 2" xfId="13820"/>
    <cellStyle name="Style 39 2 7 2 2 2" xfId="30506"/>
    <cellStyle name="Style 39 2 7 2 2 3" xfId="35309"/>
    <cellStyle name="Style 39 2 7 2 2 4" xfId="40780"/>
    <cellStyle name="Style 39 2 7 2 3" xfId="16877"/>
    <cellStyle name="Style 39 2 7 2 3 2" xfId="30507"/>
    <cellStyle name="Style 39 2 7 2 3 3" xfId="36263"/>
    <cellStyle name="Style 39 2 7 2 3 4" xfId="41734"/>
    <cellStyle name="Style 39 2 7 2 4" xfId="17881"/>
    <cellStyle name="Style 39 2 7 2 4 2" xfId="37117"/>
    <cellStyle name="Style 39 2 7 2 4 3" xfId="42588"/>
    <cellStyle name="Style 39 2 7 2 5" xfId="21356"/>
    <cellStyle name="Style 39 2 7 2 6" xfId="24591"/>
    <cellStyle name="Style 39 2 8" xfId="5562"/>
    <cellStyle name="Style 39 2 8 10" xfId="37426"/>
    <cellStyle name="Style 39 2 8 2" xfId="10519"/>
    <cellStyle name="Style 39 2 8 2 2" xfId="30508"/>
    <cellStyle name="Style 39 2 8 2 3" xfId="34838"/>
    <cellStyle name="Style 39 2 8 2 4" xfId="40309"/>
    <cellStyle name="Style 39 2 8 3" xfId="11560"/>
    <cellStyle name="Style 39 2 8 3 2" xfId="35791"/>
    <cellStyle name="Style 39 2 8 3 3" xfId="41262"/>
    <cellStyle name="Style 39 2 8 4" xfId="14572"/>
    <cellStyle name="Style 39 2 8 5" xfId="16394"/>
    <cellStyle name="Style 39 2 8 6" xfId="19917"/>
    <cellStyle name="Style 39 2 8 7" xfId="22536"/>
    <cellStyle name="Style 39 2 8 8" xfId="26201"/>
    <cellStyle name="Style 39 2 8 9" xfId="32195"/>
    <cellStyle name="Style 39 3" xfId="2603"/>
    <cellStyle name="Style 39 3 2" xfId="3506"/>
    <cellStyle name="Style 39 4" xfId="2604"/>
    <cellStyle name="Style 39 4 2" xfId="2928"/>
    <cellStyle name="Style 39 4 2 2" xfId="5658"/>
    <cellStyle name="Style 39 4 2 2 2" xfId="13521"/>
    <cellStyle name="Style 39 4 2 2 2 2" xfId="30509"/>
    <cellStyle name="Style 39 4 2 2 2 3" xfId="34928"/>
    <cellStyle name="Style 39 4 2 2 2 4" xfId="40399"/>
    <cellStyle name="Style 39 4 2 2 3" xfId="16486"/>
    <cellStyle name="Style 39 4 2 2 3 2" xfId="30510"/>
    <cellStyle name="Style 39 4 2 2 3 3" xfId="35881"/>
    <cellStyle name="Style 39 4 2 2 3 4" xfId="41352"/>
    <cellStyle name="Style 39 4 2 2 4" xfId="17550"/>
    <cellStyle name="Style 39 4 2 2 4 2" xfId="36848"/>
    <cellStyle name="Style 39 4 2 2 4 3" xfId="42319"/>
    <cellStyle name="Style 39 4 2 2 5" xfId="21041"/>
    <cellStyle name="Style 39 4 2 2 6" xfId="24288"/>
    <cellStyle name="Style 39 4 3" xfId="3259"/>
    <cellStyle name="Style 39 4 3 2" xfId="5977"/>
    <cellStyle name="Style 39 4 3 2 10" xfId="37808"/>
    <cellStyle name="Style 39 4 3 2 2" xfId="10926"/>
    <cellStyle name="Style 39 4 3 2 2 2" xfId="30511"/>
    <cellStyle name="Style 39 4 3 2 2 3" xfId="35233"/>
    <cellStyle name="Style 39 4 3 2 2 4" xfId="40704"/>
    <cellStyle name="Style 39 4 3 2 3" xfId="11966"/>
    <cellStyle name="Style 39 4 3 2 3 2" xfId="36186"/>
    <cellStyle name="Style 39 4 3 2 3 3" xfId="41657"/>
    <cellStyle name="Style 39 4 3 2 4" xfId="14973"/>
    <cellStyle name="Style 39 4 3 2 5" xfId="16796"/>
    <cellStyle name="Style 39 4 3 2 6" xfId="20315"/>
    <cellStyle name="Style 39 4 3 2 7" xfId="22931"/>
    <cellStyle name="Style 39 4 3 2 8" xfId="26574"/>
    <cellStyle name="Style 39 4 3 2 9" xfId="32576"/>
    <cellStyle name="Style 39 4 4" xfId="3505"/>
    <cellStyle name="Style 39 4 4 2" xfId="6057"/>
    <cellStyle name="Style 39 4 4 2 2" xfId="13818"/>
    <cellStyle name="Style 39 4 4 2 2 2" xfId="30512"/>
    <cellStyle name="Style 39 4 4 2 2 3" xfId="35307"/>
    <cellStyle name="Style 39 4 4 2 2 4" xfId="40778"/>
    <cellStyle name="Style 39 4 4 2 3" xfId="16875"/>
    <cellStyle name="Style 39 4 4 2 3 2" xfId="30513"/>
    <cellStyle name="Style 39 4 4 2 3 3" xfId="36261"/>
    <cellStyle name="Style 39 4 4 2 3 4" xfId="41732"/>
    <cellStyle name="Style 39 4 4 2 4" xfId="17879"/>
    <cellStyle name="Style 39 4 4 2 4 2" xfId="37115"/>
    <cellStyle name="Style 39 4 4 2 4 3" xfId="42586"/>
    <cellStyle name="Style 39 4 4 2 5" xfId="21354"/>
    <cellStyle name="Style 39 4 4 2 6" xfId="24589"/>
    <cellStyle name="Style 39 4 5" xfId="5565"/>
    <cellStyle name="Style 39 4 5 10" xfId="37429"/>
    <cellStyle name="Style 39 4 5 2" xfId="10522"/>
    <cellStyle name="Style 39 4 5 2 2" xfId="30514"/>
    <cellStyle name="Style 39 4 5 2 3" xfId="34841"/>
    <cellStyle name="Style 39 4 5 2 4" xfId="40312"/>
    <cellStyle name="Style 39 4 5 3" xfId="11563"/>
    <cellStyle name="Style 39 4 5 3 2" xfId="35794"/>
    <cellStyle name="Style 39 4 5 3 3" xfId="41265"/>
    <cellStyle name="Style 39 4 5 4" xfId="14575"/>
    <cellStyle name="Style 39 4 5 5" xfId="16397"/>
    <cellStyle name="Style 39 4 5 6" xfId="19920"/>
    <cellStyle name="Style 39 4 5 7" xfId="22539"/>
    <cellStyle name="Style 39 4 5 8" xfId="26204"/>
    <cellStyle name="Style 39 4 5 9" xfId="32198"/>
    <cellStyle name="Style 39 5" xfId="2605"/>
    <cellStyle name="Style 39 5 2" xfId="2927"/>
    <cellStyle name="Style 39 5 2 2" xfId="5657"/>
    <cellStyle name="Style 39 5 2 2 2" xfId="13520"/>
    <cellStyle name="Style 39 5 2 2 2 2" xfId="30515"/>
    <cellStyle name="Style 39 5 2 2 2 3" xfId="34927"/>
    <cellStyle name="Style 39 5 2 2 2 4" xfId="40398"/>
    <cellStyle name="Style 39 5 2 2 3" xfId="16485"/>
    <cellStyle name="Style 39 5 2 2 3 2" xfId="30516"/>
    <cellStyle name="Style 39 5 2 2 3 3" xfId="35880"/>
    <cellStyle name="Style 39 5 2 2 3 4" xfId="41351"/>
    <cellStyle name="Style 39 5 2 2 4" xfId="17549"/>
    <cellStyle name="Style 39 5 2 2 4 2" xfId="36847"/>
    <cellStyle name="Style 39 5 2 2 4 3" xfId="42318"/>
    <cellStyle name="Style 39 5 2 2 5" xfId="21040"/>
    <cellStyle name="Style 39 5 2 2 6" xfId="24287"/>
    <cellStyle name="Style 39 5 3" xfId="3260"/>
    <cellStyle name="Style 39 5 3 2" xfId="5978"/>
    <cellStyle name="Style 39 5 3 2 10" xfId="37809"/>
    <cellStyle name="Style 39 5 3 2 2" xfId="10927"/>
    <cellStyle name="Style 39 5 3 2 2 2" xfId="30517"/>
    <cellStyle name="Style 39 5 3 2 2 3" xfId="35234"/>
    <cellStyle name="Style 39 5 3 2 2 4" xfId="40705"/>
    <cellStyle name="Style 39 5 3 2 3" xfId="11967"/>
    <cellStyle name="Style 39 5 3 2 3 2" xfId="36187"/>
    <cellStyle name="Style 39 5 3 2 3 3" xfId="41658"/>
    <cellStyle name="Style 39 5 3 2 4" xfId="14974"/>
    <cellStyle name="Style 39 5 3 2 5" xfId="16797"/>
    <cellStyle name="Style 39 5 3 2 6" xfId="20316"/>
    <cellStyle name="Style 39 5 3 2 7" xfId="22932"/>
    <cellStyle name="Style 39 5 3 2 8" xfId="26575"/>
    <cellStyle name="Style 39 5 3 2 9" xfId="32577"/>
    <cellStyle name="Style 39 5 4" xfId="3504"/>
    <cellStyle name="Style 39 5 4 2" xfId="6056"/>
    <cellStyle name="Style 39 5 4 2 2" xfId="13817"/>
    <cellStyle name="Style 39 5 4 2 2 2" xfId="30518"/>
    <cellStyle name="Style 39 5 4 2 2 3" xfId="35306"/>
    <cellStyle name="Style 39 5 4 2 2 4" xfId="40777"/>
    <cellStyle name="Style 39 5 4 2 3" xfId="16874"/>
    <cellStyle name="Style 39 5 4 2 3 2" xfId="30519"/>
    <cellStyle name="Style 39 5 4 2 3 3" xfId="36260"/>
    <cellStyle name="Style 39 5 4 2 3 4" xfId="41731"/>
    <cellStyle name="Style 39 5 4 2 4" xfId="17878"/>
    <cellStyle name="Style 39 5 4 2 4 2" xfId="37114"/>
    <cellStyle name="Style 39 5 4 2 4 3" xfId="42585"/>
    <cellStyle name="Style 39 5 4 2 5" xfId="21353"/>
    <cellStyle name="Style 39 5 4 2 6" xfId="24588"/>
    <cellStyle name="Style 39 5 5" xfId="5566"/>
    <cellStyle name="Style 39 5 5 10" xfId="37430"/>
    <cellStyle name="Style 39 5 5 2" xfId="10523"/>
    <cellStyle name="Style 39 5 5 2 2" xfId="30520"/>
    <cellStyle name="Style 39 5 5 2 3" xfId="34842"/>
    <cellStyle name="Style 39 5 5 2 4" xfId="40313"/>
    <cellStyle name="Style 39 5 5 3" xfId="11564"/>
    <cellStyle name="Style 39 5 5 3 2" xfId="35795"/>
    <cellStyle name="Style 39 5 5 3 3" xfId="41266"/>
    <cellStyle name="Style 39 5 5 4" xfId="14576"/>
    <cellStyle name="Style 39 5 5 5" xfId="16398"/>
    <cellStyle name="Style 39 5 5 6" xfId="19921"/>
    <cellStyle name="Style 39 5 5 7" xfId="22540"/>
    <cellStyle name="Style 39 5 5 8" xfId="26205"/>
    <cellStyle name="Style 39 5 5 9" xfId="32199"/>
    <cellStyle name="Style 39 6" xfId="2606"/>
    <cellStyle name="Style 39 6 2" xfId="2926"/>
    <cellStyle name="Style 39 6 2 2" xfId="5656"/>
    <cellStyle name="Style 39 6 2 2 2" xfId="13519"/>
    <cellStyle name="Style 39 6 2 2 2 2" xfId="30521"/>
    <cellStyle name="Style 39 6 2 2 2 3" xfId="34926"/>
    <cellStyle name="Style 39 6 2 2 2 4" xfId="40397"/>
    <cellStyle name="Style 39 6 2 2 3" xfId="16484"/>
    <cellStyle name="Style 39 6 2 2 3 2" xfId="30522"/>
    <cellStyle name="Style 39 6 2 2 3 3" xfId="35879"/>
    <cellStyle name="Style 39 6 2 2 3 4" xfId="41350"/>
    <cellStyle name="Style 39 6 2 2 4" xfId="17548"/>
    <cellStyle name="Style 39 6 2 2 4 2" xfId="36846"/>
    <cellStyle name="Style 39 6 2 2 4 3" xfId="42317"/>
    <cellStyle name="Style 39 6 2 2 5" xfId="21039"/>
    <cellStyle name="Style 39 6 2 2 6" xfId="24286"/>
    <cellStyle name="Style 39 6 3" xfId="3261"/>
    <cellStyle name="Style 39 6 3 2" xfId="5979"/>
    <cellStyle name="Style 39 6 3 2 10" xfId="37810"/>
    <cellStyle name="Style 39 6 3 2 2" xfId="10928"/>
    <cellStyle name="Style 39 6 3 2 2 2" xfId="30523"/>
    <cellStyle name="Style 39 6 3 2 2 3" xfId="35235"/>
    <cellStyle name="Style 39 6 3 2 2 4" xfId="40706"/>
    <cellStyle name="Style 39 6 3 2 3" xfId="11968"/>
    <cellStyle name="Style 39 6 3 2 3 2" xfId="36188"/>
    <cellStyle name="Style 39 6 3 2 3 3" xfId="41659"/>
    <cellStyle name="Style 39 6 3 2 4" xfId="14975"/>
    <cellStyle name="Style 39 6 3 2 5" xfId="16798"/>
    <cellStyle name="Style 39 6 3 2 6" xfId="20317"/>
    <cellStyle name="Style 39 6 3 2 7" xfId="22933"/>
    <cellStyle name="Style 39 6 3 2 8" xfId="26576"/>
    <cellStyle name="Style 39 6 3 2 9" xfId="32578"/>
    <cellStyle name="Style 39 6 4" xfId="3503"/>
    <cellStyle name="Style 39 6 4 2" xfId="6055"/>
    <cellStyle name="Style 39 6 4 2 2" xfId="13816"/>
    <cellStyle name="Style 39 6 4 2 2 2" xfId="30524"/>
    <cellStyle name="Style 39 6 4 2 2 3" xfId="35305"/>
    <cellStyle name="Style 39 6 4 2 2 4" xfId="40776"/>
    <cellStyle name="Style 39 6 4 2 3" xfId="16873"/>
    <cellStyle name="Style 39 6 4 2 3 2" xfId="30525"/>
    <cellStyle name="Style 39 6 4 2 3 3" xfId="36259"/>
    <cellStyle name="Style 39 6 4 2 3 4" xfId="41730"/>
    <cellStyle name="Style 39 6 4 2 4" xfId="17877"/>
    <cellStyle name="Style 39 6 4 2 4 2" xfId="37113"/>
    <cellStyle name="Style 39 6 4 2 4 3" xfId="42584"/>
    <cellStyle name="Style 39 6 4 2 5" xfId="21352"/>
    <cellStyle name="Style 39 6 4 2 6" xfId="24587"/>
    <cellStyle name="Style 39 6 5" xfId="5567"/>
    <cellStyle name="Style 39 6 5 10" xfId="37431"/>
    <cellStyle name="Style 39 6 5 2" xfId="10524"/>
    <cellStyle name="Style 39 6 5 2 2" xfId="30526"/>
    <cellStyle name="Style 39 6 5 2 3" xfId="34843"/>
    <cellStyle name="Style 39 6 5 2 4" xfId="40314"/>
    <cellStyle name="Style 39 6 5 3" xfId="11565"/>
    <cellStyle name="Style 39 6 5 3 2" xfId="35796"/>
    <cellStyle name="Style 39 6 5 3 3" xfId="41267"/>
    <cellStyle name="Style 39 6 5 4" xfId="14577"/>
    <cellStyle name="Style 39 6 5 5" xfId="16399"/>
    <cellStyle name="Style 39 6 5 6" xfId="19922"/>
    <cellStyle name="Style 39 6 5 7" xfId="22541"/>
    <cellStyle name="Style 39 6 5 8" xfId="26206"/>
    <cellStyle name="Style 39 6 5 9" xfId="32200"/>
    <cellStyle name="Style 39 7" xfId="2931"/>
    <cellStyle name="Style 39 7 2" xfId="5661"/>
    <cellStyle name="Style 39 7 2 2" xfId="13524"/>
    <cellStyle name="Style 39 7 2 2 2" xfId="30527"/>
    <cellStyle name="Style 39 7 2 2 3" xfId="34931"/>
    <cellStyle name="Style 39 7 2 2 4" xfId="40402"/>
    <cellStyle name="Style 39 7 2 3" xfId="16489"/>
    <cellStyle name="Style 39 7 2 3 2" xfId="30528"/>
    <cellStyle name="Style 39 7 2 3 3" xfId="35884"/>
    <cellStyle name="Style 39 7 2 3 4" xfId="41355"/>
    <cellStyle name="Style 39 7 2 4" xfId="17553"/>
    <cellStyle name="Style 39 7 2 4 2" xfId="36851"/>
    <cellStyle name="Style 39 7 2 4 3" xfId="42322"/>
    <cellStyle name="Style 39 7 2 5" xfId="21044"/>
    <cellStyle name="Style 39 7 2 6" xfId="24291"/>
    <cellStyle name="Style 39 8" xfId="3256"/>
    <cellStyle name="Style 39 8 2" xfId="5974"/>
    <cellStyle name="Style 39 8 2 10" xfId="37805"/>
    <cellStyle name="Style 39 8 2 2" xfId="10923"/>
    <cellStyle name="Style 39 8 2 2 2" xfId="30529"/>
    <cellStyle name="Style 39 8 2 2 3" xfId="35230"/>
    <cellStyle name="Style 39 8 2 2 4" xfId="40701"/>
    <cellStyle name="Style 39 8 2 3" xfId="11963"/>
    <cellStyle name="Style 39 8 2 3 2" xfId="36183"/>
    <cellStyle name="Style 39 8 2 3 3" xfId="41654"/>
    <cellStyle name="Style 39 8 2 4" xfId="14970"/>
    <cellStyle name="Style 39 8 2 5" xfId="16793"/>
    <cellStyle name="Style 39 8 2 6" xfId="20312"/>
    <cellStyle name="Style 39 8 2 7" xfId="22928"/>
    <cellStyle name="Style 39 8 2 8" xfId="26571"/>
    <cellStyle name="Style 39 8 2 9" xfId="32573"/>
    <cellStyle name="Style 39 9" xfId="3511"/>
    <cellStyle name="Style 39 9 2" xfId="6060"/>
    <cellStyle name="Style 39 9 2 2" xfId="13821"/>
    <cellStyle name="Style 39 9 2 2 2" xfId="30530"/>
    <cellStyle name="Style 39 9 2 2 3" xfId="35310"/>
    <cellStyle name="Style 39 9 2 2 4" xfId="40781"/>
    <cellStyle name="Style 39 9 2 3" xfId="16878"/>
    <cellStyle name="Style 39 9 2 3 2" xfId="30531"/>
    <cellStyle name="Style 39 9 2 3 3" xfId="36264"/>
    <cellStyle name="Style 39 9 2 3 4" xfId="41735"/>
    <cellStyle name="Style 39 9 2 4" xfId="17882"/>
    <cellStyle name="Style 39 9 2 4 2" xfId="37118"/>
    <cellStyle name="Style 39 9 2 4 3" xfId="42589"/>
    <cellStyle name="Style 39 9 2 5" xfId="21357"/>
    <cellStyle name="Style 39 9 2 6" xfId="24592"/>
    <cellStyle name="Style 4" xfId="2607"/>
    <cellStyle name="Style 40" xfId="2608"/>
    <cellStyle name="Style 40 2" xfId="2609"/>
    <cellStyle name="Style 40 2 2" xfId="3501"/>
    <cellStyle name="Style 40 3" xfId="3502"/>
    <cellStyle name="Style 41" xfId="2610"/>
    <cellStyle name="Style 41 2" xfId="2611"/>
    <cellStyle name="Style 41 2 2" xfId="3499"/>
    <cellStyle name="Style 41 3" xfId="3500"/>
    <cellStyle name="Style 42" xfId="2612"/>
    <cellStyle name="Style 42 2" xfId="2613"/>
    <cellStyle name="Style 42 2 2" xfId="3497"/>
    <cellStyle name="Style 42 3" xfId="3498"/>
    <cellStyle name="Style 43" xfId="2614"/>
    <cellStyle name="Style 43 2" xfId="2615"/>
    <cellStyle name="Style 43 2 2" xfId="3495"/>
    <cellStyle name="Style 43 3" xfId="3496"/>
    <cellStyle name="Style 44" xfId="2616"/>
    <cellStyle name="Style 44 2" xfId="3494"/>
    <cellStyle name="Style 45" xfId="2617"/>
    <cellStyle name="Style 46" xfId="2618"/>
    <cellStyle name="Style 46 2" xfId="3493"/>
    <cellStyle name="Style 47" xfId="2619"/>
    <cellStyle name="Style 47 2" xfId="3492"/>
    <cellStyle name="Style 48" xfId="2620"/>
    <cellStyle name="Style 48 2" xfId="3491"/>
    <cellStyle name="Style 49" xfId="2621"/>
    <cellStyle name="Style 49 2" xfId="3490"/>
    <cellStyle name="Style 5" xfId="2622"/>
    <cellStyle name="Style 5 2" xfId="3489"/>
    <cellStyle name="Style 50" xfId="2623"/>
    <cellStyle name="Style 50 2" xfId="3488"/>
    <cellStyle name="Style 51" xfId="2624"/>
    <cellStyle name="Style 51 2" xfId="3487"/>
    <cellStyle name="Style 52" xfId="2625"/>
    <cellStyle name="Style 52 2" xfId="3486"/>
    <cellStyle name="Style 53" xfId="2626"/>
    <cellStyle name="Style 53 2" xfId="3485"/>
    <cellStyle name="Style 54" xfId="2627"/>
    <cellStyle name="Style 54 2" xfId="3484"/>
    <cellStyle name="Style 55" xfId="2628"/>
    <cellStyle name="Style 55 2" xfId="3483"/>
    <cellStyle name="Style 56" xfId="2629"/>
    <cellStyle name="Style 56 2" xfId="3482"/>
    <cellStyle name="Style 57" xfId="2630"/>
    <cellStyle name="Style 57 2" xfId="3481"/>
    <cellStyle name="Style 58" xfId="2631"/>
    <cellStyle name="Style 58 2" xfId="3480"/>
    <cellStyle name="Style 59" xfId="2632"/>
    <cellStyle name="Style 59 2" xfId="3479"/>
    <cellStyle name="Style 6" xfId="2633"/>
    <cellStyle name="Style 6 2" xfId="3478"/>
    <cellStyle name="Style 60" xfId="2634"/>
    <cellStyle name="Style 60 2" xfId="3413"/>
    <cellStyle name="Style 61" xfId="2635"/>
    <cellStyle name="Style 62" xfId="2636"/>
    <cellStyle name="Style 63" xfId="2637"/>
    <cellStyle name="Style 64" xfId="2638"/>
    <cellStyle name="Style 65" xfId="2639"/>
    <cellStyle name="Style 66" xfId="2640"/>
    <cellStyle name="Style 66 2" xfId="2641"/>
    <cellStyle name="Style 67" xfId="2642"/>
    <cellStyle name="Style 68" xfId="2643"/>
    <cellStyle name="Style 68 2" xfId="3477"/>
    <cellStyle name="Style 69" xfId="2644"/>
    <cellStyle name="Style 69 2" xfId="3476"/>
    <cellStyle name="Style 7" xfId="2645"/>
    <cellStyle name="Style 7 2" xfId="3475"/>
    <cellStyle name="Style 70" xfId="2646"/>
    <cellStyle name="Style 71" xfId="2647"/>
    <cellStyle name="Style 72" xfId="2648"/>
    <cellStyle name="Style 73" xfId="2649"/>
    <cellStyle name="Style 74" xfId="2650"/>
    <cellStyle name="Style 75" xfId="2651"/>
    <cellStyle name="Style 76" xfId="2652"/>
    <cellStyle name="Style 77" xfId="2653"/>
    <cellStyle name="Style 78" xfId="2654"/>
    <cellStyle name="Style 79" xfId="2655"/>
    <cellStyle name="Style 79 2" xfId="3473"/>
    <cellStyle name="Style 8" xfId="2656"/>
    <cellStyle name="Style 8 2" xfId="3472"/>
    <cellStyle name="Style 80" xfId="2657"/>
    <cellStyle name="Style 81" xfId="2658"/>
    <cellStyle name="Style 82" xfId="2659"/>
    <cellStyle name="Style 83" xfId="2660"/>
    <cellStyle name="Style 83 2" xfId="2661"/>
    <cellStyle name="Style 83 2 2" xfId="2662"/>
    <cellStyle name="Style 83 2 2 2" xfId="2663"/>
    <cellStyle name="Style 84" xfId="2664"/>
    <cellStyle name="Style 84 2" xfId="3471"/>
    <cellStyle name="Style 85" xfId="2665"/>
    <cellStyle name="Style 85 2" xfId="2666"/>
    <cellStyle name="Style 85 2 2" xfId="3469"/>
    <cellStyle name="Style 85 3" xfId="3470"/>
    <cellStyle name="Style 86" xfId="2667"/>
    <cellStyle name="Style 86 2" xfId="2668"/>
    <cellStyle name="Style 86 2 2" xfId="3467"/>
    <cellStyle name="Style 86 3" xfId="3468"/>
    <cellStyle name="Style 87" xfId="2669"/>
    <cellStyle name="Style 87 2" xfId="2670"/>
    <cellStyle name="Style 87 2 2" xfId="3465"/>
    <cellStyle name="Style 87 3" xfId="3466"/>
    <cellStyle name="Style 88" xfId="2671"/>
    <cellStyle name="Style 88 2" xfId="2672"/>
    <cellStyle name="Style 88 2 2" xfId="3463"/>
    <cellStyle name="Style 88 3" xfId="3464"/>
    <cellStyle name="Style 89" xfId="2673"/>
    <cellStyle name="Style 89 2" xfId="2674"/>
    <cellStyle name="Style 89 2 2" xfId="3461"/>
    <cellStyle name="Style 89 3" xfId="3462"/>
    <cellStyle name="Style 9" xfId="2675"/>
    <cellStyle name="Style 90" xfId="2676"/>
    <cellStyle name="Style 90 2" xfId="2677"/>
    <cellStyle name="Style 90 2 2" xfId="3459"/>
    <cellStyle name="Style 90 3" xfId="3460"/>
    <cellStyle name="STYLE1" xfId="2678"/>
    <cellStyle name="STYLE1 2" xfId="2679"/>
    <cellStyle name="STYLE1 2 2" xfId="3457"/>
    <cellStyle name="STYLE1 3" xfId="3458"/>
    <cellStyle name="STYLE2" xfId="2680"/>
    <cellStyle name="STYLE2 2" xfId="2681"/>
    <cellStyle name="STYLE2 2 2" xfId="2682"/>
    <cellStyle name="STYLE2 2 2 2" xfId="3454"/>
    <cellStyle name="STYLE2 2 3" xfId="2683"/>
    <cellStyle name="STYLE2 2 3 2" xfId="3453"/>
    <cellStyle name="STYLE2 2 4" xfId="2684"/>
    <cellStyle name="STYLE2 2 4 2" xfId="3452"/>
    <cellStyle name="STYLE2 2 5" xfId="3455"/>
    <cellStyle name="STYLE2 3" xfId="2685"/>
    <cellStyle name="STYLE2 3 2" xfId="3451"/>
    <cellStyle name="STYLE2 4" xfId="2686"/>
    <cellStyle name="STYLE2 4 2" xfId="3450"/>
    <cellStyle name="STYLE2 5" xfId="2687"/>
    <cellStyle name="STYLE2 5 2" xfId="3449"/>
    <cellStyle name="STYLE2 6" xfId="3456"/>
    <cellStyle name="STYLE3" xfId="2688"/>
    <cellStyle name="STYLE3 2" xfId="3448"/>
    <cellStyle name="STYLE4" xfId="2689"/>
    <cellStyle name="STYLE4 2" xfId="3447"/>
    <cellStyle name="STYLE5" xfId="2690"/>
    <cellStyle name="STYLE5 2" xfId="3446"/>
    <cellStyle name="STYLE6" xfId="2691"/>
    <cellStyle name="STYLE6 2" xfId="3445"/>
    <cellStyle name="STYLE7" xfId="2692"/>
    <cellStyle name="STYLE7 2" xfId="3444"/>
    <cellStyle name="STYLE8" xfId="2693"/>
    <cellStyle name="STYLE8 2" xfId="3443"/>
    <cellStyle name="Subhead" xfId="2694"/>
    <cellStyle name="Subhead 2" xfId="3270"/>
    <cellStyle name="Subhead 2 2" xfId="5984"/>
    <cellStyle name="Subhead 3" xfId="3442"/>
    <cellStyle name="Subtitle" xfId="2695"/>
    <cellStyle name="Subtitle 2" xfId="3441"/>
    <cellStyle name="Subtotal" xfId="2696"/>
    <cellStyle name="Subtotal 2" xfId="2697"/>
    <cellStyle name="t" xfId="2698"/>
    <cellStyle name="t_accretion_matrix (2)" xfId="2699"/>
    <cellStyle name="t_accretion_matrix (2) 2" xfId="3440"/>
    <cellStyle name="t_CompFins" xfId="2700"/>
    <cellStyle name="t_CompFins 2" xfId="3439"/>
    <cellStyle name="t_eric" xfId="2701"/>
    <cellStyle name="t_eric 2" xfId="3438"/>
    <cellStyle name="t_Scratch" xfId="2702"/>
    <cellStyle name="t_Scratch 2" xfId="3437"/>
    <cellStyle name="t_Viacom Profile" xfId="2703"/>
    <cellStyle name="Table Col Head" xfId="2704"/>
    <cellStyle name="Table Col Head 2" xfId="3436"/>
    <cellStyle name="Table Head" xfId="2705"/>
    <cellStyle name="Table Head 2" xfId="3435"/>
    <cellStyle name="Table Head Aligned" xfId="2706"/>
    <cellStyle name="Table Head Aligned 2" xfId="3323"/>
    <cellStyle name="Table Head Blue" xfId="2707"/>
    <cellStyle name="Table Head Blue 2" xfId="3434"/>
    <cellStyle name="Table Head Green" xfId="2708"/>
    <cellStyle name="Table Head Green 2" xfId="3324"/>
    <cellStyle name="Table Head Green 3" xfId="3433"/>
    <cellStyle name="Table Head Green 3 2" xfId="6052"/>
    <cellStyle name="Table Head Green 4" xfId="5355"/>
    <cellStyle name="Table Head_5338821_3" xfId="2709"/>
    <cellStyle name="Table Sub Head" xfId="2710"/>
    <cellStyle name="Table Sub Head 2" xfId="3432"/>
    <cellStyle name="Table Text" xfId="2711"/>
    <cellStyle name="Table Text 2" xfId="3431"/>
    <cellStyle name="Table Title" xfId="2712"/>
    <cellStyle name="Table Title 2" xfId="3430"/>
    <cellStyle name="Table Units" xfId="2713"/>
    <cellStyle name="Table Units 2" xfId="3429"/>
    <cellStyle name="Table_Header" xfId="2714"/>
    <cellStyle name="taples Plaza" xfId="2715"/>
    <cellStyle name="taples Plaza 2" xfId="3428"/>
    <cellStyle name="Text" xfId="2716"/>
    <cellStyle name="Text 1" xfId="2717"/>
    <cellStyle name="Text 1 2" xfId="3427"/>
    <cellStyle name="Text 2" xfId="2718"/>
    <cellStyle name="Text 2 2" xfId="3426"/>
    <cellStyle name="Text 8" xfId="2719"/>
    <cellStyle name="Text Head 1" xfId="2720"/>
    <cellStyle name="Text Head 1 2" xfId="3425"/>
    <cellStyle name="Text Indent A" xfId="2721"/>
    <cellStyle name="Text Indent A 2" xfId="2722"/>
    <cellStyle name="Text Indent A 2 2" xfId="3424"/>
    <cellStyle name="Text Indent B" xfId="2723"/>
    <cellStyle name="Text Indent C" xfId="2724"/>
    <cellStyle name="Thick Border" xfId="2725"/>
    <cellStyle name="Thick Border 2" xfId="3325"/>
    <cellStyle name="Thick Border 2 2" xfId="6012"/>
    <cellStyle name="Thick Border 2 2 10" xfId="37840"/>
    <cellStyle name="Thick Border 2 2 2" xfId="10961"/>
    <cellStyle name="Thick Border 2 2 2 2" xfId="30532"/>
    <cellStyle name="Thick Border 2 2 2 3" xfId="39803"/>
    <cellStyle name="Thick Border 2 2 3" xfId="12001"/>
    <cellStyle name="Thick Border 2 2 3 2" xfId="30533"/>
    <cellStyle name="Thick Border 2 2 3 3" xfId="35265"/>
    <cellStyle name="Thick Border 2 2 3 4" xfId="40736"/>
    <cellStyle name="Thick Border 2 2 4" xfId="15008"/>
    <cellStyle name="Thick Border 2 2 4 2" xfId="36218"/>
    <cellStyle name="Thick Border 2 2 4 3" xfId="41689"/>
    <cellStyle name="Thick Border 2 2 5" xfId="16831"/>
    <cellStyle name="Thick Border 2 2 6" xfId="20348"/>
    <cellStyle name="Thick Border 2 2 7" xfId="22965"/>
    <cellStyle name="Thick Border 2 2 8" xfId="26606"/>
    <cellStyle name="Thick Border 2 2 9" xfId="32608"/>
    <cellStyle name="Thick Border 2 3" xfId="5469"/>
    <cellStyle name="Thick Border 2 3 2" xfId="17365"/>
    <cellStyle name="Thick Border 2 3 2 2" xfId="36676"/>
    <cellStyle name="Thick Border 2 3 2 3" xfId="42147"/>
    <cellStyle name="Thick Border 2 3 3" xfId="20865"/>
    <cellStyle name="Thick Border 2 3 4" xfId="30994"/>
    <cellStyle name="Thick Border 3" xfId="3337"/>
    <cellStyle name="Thick Border 3 2" xfId="6023"/>
    <cellStyle name="Thick Border 3 2 10" xfId="37851"/>
    <cellStyle name="Thick Border 3 2 2" xfId="10972"/>
    <cellStyle name="Thick Border 3 2 2 2" xfId="30534"/>
    <cellStyle name="Thick Border 3 2 2 3" xfId="39814"/>
    <cellStyle name="Thick Border 3 2 3" xfId="12012"/>
    <cellStyle name="Thick Border 3 2 3 2" xfId="30535"/>
    <cellStyle name="Thick Border 3 2 3 3" xfId="35276"/>
    <cellStyle name="Thick Border 3 2 3 4" xfId="40747"/>
    <cellStyle name="Thick Border 3 2 4" xfId="15019"/>
    <cellStyle name="Thick Border 3 2 4 2" xfId="36229"/>
    <cellStyle name="Thick Border 3 2 4 3" xfId="41700"/>
    <cellStyle name="Thick Border 3 2 5" xfId="16842"/>
    <cellStyle name="Thick Border 3 2 6" xfId="20359"/>
    <cellStyle name="Thick Border 3 2 7" xfId="22976"/>
    <cellStyle name="Thick Border 3 2 8" xfId="26617"/>
    <cellStyle name="Thick Border 3 2 9" xfId="32619"/>
    <cellStyle name="Thick Border 3 3" xfId="5467"/>
    <cellStyle name="Thick Border 3 3 2" xfId="17364"/>
    <cellStyle name="Thick Border 3 3 2 2" xfId="36675"/>
    <cellStyle name="Thick Border 3 3 2 3" xfId="42146"/>
    <cellStyle name="Thick Border 3 3 3" xfId="20863"/>
    <cellStyle name="Thick Border 3 3 4" xfId="30993"/>
    <cellStyle name="Thick Border 4" xfId="3360"/>
    <cellStyle name="Thick Border 4 2" xfId="6038"/>
    <cellStyle name="Thick Border 4 2 10" xfId="37866"/>
    <cellStyle name="Thick Border 4 2 2" xfId="10987"/>
    <cellStyle name="Thick Border 4 2 2 2" xfId="30536"/>
    <cellStyle name="Thick Border 4 2 2 3" xfId="39829"/>
    <cellStyle name="Thick Border 4 2 3" xfId="12027"/>
    <cellStyle name="Thick Border 4 2 3 2" xfId="30537"/>
    <cellStyle name="Thick Border 4 2 3 3" xfId="35291"/>
    <cellStyle name="Thick Border 4 2 3 4" xfId="40762"/>
    <cellStyle name="Thick Border 4 2 4" xfId="15034"/>
    <cellStyle name="Thick Border 4 2 4 2" xfId="36244"/>
    <cellStyle name="Thick Border 4 2 4 3" xfId="41715"/>
    <cellStyle name="Thick Border 4 2 5" xfId="16857"/>
    <cellStyle name="Thick Border 4 2 6" xfId="20374"/>
    <cellStyle name="Thick Border 4 2 7" xfId="22991"/>
    <cellStyle name="Thick Border 4 2 8" xfId="26632"/>
    <cellStyle name="Thick Border 4 2 9" xfId="32634"/>
    <cellStyle name="Thick Border 4 3" xfId="5465"/>
    <cellStyle name="Thick Border 4 3 2" xfId="17362"/>
    <cellStyle name="Thick Border 4 3 2 2" xfId="36673"/>
    <cellStyle name="Thick Border 4 3 2 3" xfId="42144"/>
    <cellStyle name="Thick Border 4 3 3" xfId="20861"/>
    <cellStyle name="Thick Border 4 3 4" xfId="30991"/>
    <cellStyle name="Thick Border 5" xfId="3359"/>
    <cellStyle name="Thick Border 5 2" xfId="6037"/>
    <cellStyle name="Thick Border 5 2 10" xfId="37865"/>
    <cellStyle name="Thick Border 5 2 2" xfId="10986"/>
    <cellStyle name="Thick Border 5 2 2 2" xfId="30538"/>
    <cellStyle name="Thick Border 5 2 2 3" xfId="39828"/>
    <cellStyle name="Thick Border 5 2 3" xfId="12026"/>
    <cellStyle name="Thick Border 5 2 3 2" xfId="30539"/>
    <cellStyle name="Thick Border 5 2 3 3" xfId="35290"/>
    <cellStyle name="Thick Border 5 2 3 4" xfId="40761"/>
    <cellStyle name="Thick Border 5 2 4" xfId="15033"/>
    <cellStyle name="Thick Border 5 2 4 2" xfId="36243"/>
    <cellStyle name="Thick Border 5 2 4 3" xfId="41714"/>
    <cellStyle name="Thick Border 5 2 5" xfId="16856"/>
    <cellStyle name="Thick Border 5 2 6" xfId="20373"/>
    <cellStyle name="Thick Border 5 2 7" xfId="22990"/>
    <cellStyle name="Thick Border 5 2 8" xfId="26631"/>
    <cellStyle name="Thick Border 5 2 9" xfId="32633"/>
    <cellStyle name="Thick Border 6" xfId="5103"/>
    <cellStyle name="Thick Border 6 10" xfId="31879"/>
    <cellStyle name="Thick Border 6 2" xfId="6301"/>
    <cellStyle name="Thick Border 6 2 2" xfId="18102"/>
    <cellStyle name="Thick Border 6 2 2 2" xfId="37324"/>
    <cellStyle name="Thick Border 6 2 2 3" xfId="42795"/>
    <cellStyle name="Thick Border 6 2 3" xfId="21570"/>
    <cellStyle name="Thick Border 6 2 4" xfId="31190"/>
    <cellStyle name="Thick Border 6 3" xfId="6628"/>
    <cellStyle name="Thick Border 6 3 2" xfId="30540"/>
    <cellStyle name="Thick Border 6 3 3" xfId="32910"/>
    <cellStyle name="Thick Border 6 3 4" xfId="38128"/>
    <cellStyle name="Thick Border 6 4" xfId="8855"/>
    <cellStyle name="Thick Border 6 4 2" xfId="33819"/>
    <cellStyle name="Thick Border 6 4 3" xfId="39165"/>
    <cellStyle name="Thick Border 6 5" xfId="7514"/>
    <cellStyle name="Thick Border 6 6" xfId="7587"/>
    <cellStyle name="Thick Border 6 7" xfId="9008"/>
    <cellStyle name="Thick Border 6 8" xfId="23253"/>
    <cellStyle name="Thick Border 6 9" xfId="31924"/>
    <cellStyle name="Thick Border 7" xfId="5356"/>
    <cellStyle name="Thick Border 7 10" xfId="31328"/>
    <cellStyle name="Thick Border 7 2" xfId="6355"/>
    <cellStyle name="Thick Border 7 2 2" xfId="18155"/>
    <cellStyle name="Thick Border 7 2 2 2" xfId="37374"/>
    <cellStyle name="Thick Border 7 2 2 3" xfId="42845"/>
    <cellStyle name="Thick Border 7 2 3" xfId="21622"/>
    <cellStyle name="Thick Border 7 2 4" xfId="31206"/>
    <cellStyle name="Thick Border 7 3" xfId="11387"/>
    <cellStyle name="Thick Border 7 3 2" xfId="30541"/>
    <cellStyle name="Thick Border 7 3 3" xfId="34708"/>
    <cellStyle name="Thick Border 7 3 4" xfId="40179"/>
    <cellStyle name="Thick Border 7 4" xfId="9226"/>
    <cellStyle name="Thick Border 7 4 2" xfId="35654"/>
    <cellStyle name="Thick Border 7 4 3" xfId="41125"/>
    <cellStyle name="Thick Border 7 5" xfId="7006"/>
    <cellStyle name="Thick Border 7 6" xfId="8146"/>
    <cellStyle name="Thick Border 7 7" xfId="7405"/>
    <cellStyle name="Thick Border 7 8" xfId="23418"/>
    <cellStyle name="Thick Border 7 9" xfId="32064"/>
    <cellStyle name="Thin Border" xfId="2726"/>
    <cellStyle name="Thin Border 2" xfId="3326"/>
    <cellStyle name="Thousands" xfId="2727"/>
    <cellStyle name="Thousands 2" xfId="3422"/>
    <cellStyle name="Times 10" xfId="2728"/>
    <cellStyle name="Times 10 2" xfId="3421"/>
    <cellStyle name="Times 12" xfId="2729"/>
    <cellStyle name="Times 12 2" xfId="3420"/>
    <cellStyle name="Times New Roman" xfId="2730"/>
    <cellStyle name="Times New Roman 2" xfId="2731"/>
    <cellStyle name="Tin" xfId="2732"/>
    <cellStyle name="Tin 2" xfId="3419"/>
    <cellStyle name="Tina" xfId="2733"/>
    <cellStyle name="Tina 2" xfId="3418"/>
    <cellStyle name="Title 10" xfId="5384"/>
    <cellStyle name="Title 11" xfId="4"/>
    <cellStyle name="Title 2" xfId="2734"/>
    <cellStyle name="Title 2 2" xfId="2735"/>
    <cellStyle name="Title 2 2 2" xfId="3416"/>
    <cellStyle name="Title 2 3" xfId="2736"/>
    <cellStyle name="Title 2 3 2" xfId="3415"/>
    <cellStyle name="Title 2 4" xfId="2737"/>
    <cellStyle name="Title 2 4 2" xfId="3414"/>
    <cellStyle name="Title 2 5" xfId="2738"/>
    <cellStyle name="Title 2 5 2" xfId="5195"/>
    <cellStyle name="Title 2 6" xfId="2739"/>
    <cellStyle name="Title 2 6 2" xfId="5196"/>
    <cellStyle name="Title 2 7" xfId="2740"/>
    <cellStyle name="Title 2 7 2" xfId="5197"/>
    <cellStyle name="Title 2 8" xfId="3417"/>
    <cellStyle name="Title 3" xfId="2741"/>
    <cellStyle name="Title 3 2" xfId="5198"/>
    <cellStyle name="Title 4" xfId="2742"/>
    <cellStyle name="Title 4 2" xfId="5199"/>
    <cellStyle name="Title 5" xfId="2743"/>
    <cellStyle name="Title 5 2" xfId="2744"/>
    <cellStyle name="Title 5 2 2" xfId="5201"/>
    <cellStyle name="Title 5 3" xfId="2745"/>
    <cellStyle name="Title 5 3 2" xfId="5202"/>
    <cellStyle name="Title 5 4" xfId="2746"/>
    <cellStyle name="Title 5 4 2" xfId="2747"/>
    <cellStyle name="Title 5 4 2 2" xfId="5204"/>
    <cellStyle name="Title 5 4 3" xfId="2748"/>
    <cellStyle name="Title 5 4 3 2" xfId="2749"/>
    <cellStyle name="Title 5 4 3 2 2" xfId="5206"/>
    <cellStyle name="Title 5 4 3 3" xfId="5205"/>
    <cellStyle name="Title 5 4 4" xfId="2750"/>
    <cellStyle name="Title 5 4 4 2" xfId="5207"/>
    <cellStyle name="Title 5 4 5" xfId="5203"/>
    <cellStyle name="Title 5 5" xfId="2751"/>
    <cellStyle name="Title 5 5 2" xfId="2752"/>
    <cellStyle name="Title 5 5 2 2" xfId="5209"/>
    <cellStyle name="Title 5 5 3" xfId="5208"/>
    <cellStyle name="Title 5 6" xfId="5200"/>
    <cellStyle name="Title 6" xfId="2753"/>
    <cellStyle name="Title 6 2" xfId="2754"/>
    <cellStyle name="Title 6 2 2" xfId="5211"/>
    <cellStyle name="Title 6 3" xfId="2755"/>
    <cellStyle name="Title 6 3 2" xfId="2756"/>
    <cellStyle name="Title 6 3 2 2" xfId="5213"/>
    <cellStyle name="Title 6 3 3" xfId="5212"/>
    <cellStyle name="Title 6 4" xfId="5210"/>
    <cellStyle name="Title 7" xfId="2757"/>
    <cellStyle name="Title 7 2" xfId="5214"/>
    <cellStyle name="Title 8" xfId="2758"/>
    <cellStyle name="Title 8 2" xfId="2759"/>
    <cellStyle name="Title 8 2 2" xfId="5216"/>
    <cellStyle name="Title 8 3" xfId="2760"/>
    <cellStyle name="Title 8 3 2" xfId="5217"/>
    <cellStyle name="Title 8 4" xfId="5215"/>
    <cellStyle name="Title 9" xfId="6357"/>
    <cellStyle name="title1" xfId="2761"/>
    <cellStyle name="title1 2" xfId="3271"/>
    <cellStyle name="title1 2 2" xfId="5985"/>
    <cellStyle name="title1 3" xfId="5218"/>
    <cellStyle name="Title10" xfId="2762"/>
    <cellStyle name="Title2" xfId="2763"/>
    <cellStyle name="Title2 2" xfId="2908"/>
    <cellStyle name="Title2 2 2" xfId="5642"/>
    <cellStyle name="Title2 2 2 10" xfId="19995"/>
    <cellStyle name="Title2 2 2 11" xfId="21027"/>
    <cellStyle name="Title2 2 2 12" xfId="21870"/>
    <cellStyle name="Title2 2 2 13" xfId="22613"/>
    <cellStyle name="Title2 2 2 14" xfId="23577"/>
    <cellStyle name="Title2 2 2 15" xfId="24275"/>
    <cellStyle name="Title2 2 2 16" xfId="25619"/>
    <cellStyle name="Title2 2 2 17" xfId="26278"/>
    <cellStyle name="Title2 2 2 18" xfId="27113"/>
    <cellStyle name="Title2 2 2 19" xfId="32269"/>
    <cellStyle name="Title2 2 2 2" xfId="10598"/>
    <cellStyle name="Title2 2 2 2 2" xfId="30542"/>
    <cellStyle name="Title2 2 2 2 3" xfId="34105"/>
    <cellStyle name="Title2 2 2 2 4" xfId="39467"/>
    <cellStyle name="Title2 2 2 20" xfId="37500"/>
    <cellStyle name="Title2 2 2 3" xfId="11637"/>
    <cellStyle name="Title2 2 2 3 2" xfId="30543"/>
    <cellStyle name="Title2 2 2 3 3" xfId="34915"/>
    <cellStyle name="Title2 2 2 3 4" xfId="40386"/>
    <cellStyle name="Title2 2 2 4" xfId="8049"/>
    <cellStyle name="Title2 2 2 4 2" xfId="30544"/>
    <cellStyle name="Title2 2 2 4 3" xfId="35868"/>
    <cellStyle name="Title2 2 2 4 4" xfId="41339"/>
    <cellStyle name="Title2 2 2 5" xfId="14651"/>
    <cellStyle name="Title2 2 2 5 2" xfId="36835"/>
    <cellStyle name="Title2 2 2 5 3" xfId="42306"/>
    <cellStyle name="Title2 2 2 6" xfId="16472"/>
    <cellStyle name="Title2 2 2 7" xfId="17535"/>
    <cellStyle name="Title2 2 2 8" xfId="18452"/>
    <cellStyle name="Title2 2 2 9" xfId="19230"/>
    <cellStyle name="Title2 2 3" xfId="30545"/>
    <cellStyle name="Title2 2 3 2" xfId="30546"/>
    <cellStyle name="Title2 2 3 3" xfId="38584"/>
    <cellStyle name="Title2 3" xfId="3328"/>
    <cellStyle name="Title2 3 2" xfId="6014"/>
    <cellStyle name="Title2 3 2 10" xfId="20350"/>
    <cellStyle name="Title2 3 2 11" xfId="21312"/>
    <cellStyle name="Title2 3 2 12" xfId="22158"/>
    <cellStyle name="Title2 3 2 13" xfId="22967"/>
    <cellStyle name="Title2 3 2 14" xfId="23853"/>
    <cellStyle name="Title2 3 2 15" xfId="24548"/>
    <cellStyle name="Title2 3 2 16" xfId="25883"/>
    <cellStyle name="Title2 3 2 17" xfId="26608"/>
    <cellStyle name="Title2 3 2 18" xfId="27341"/>
    <cellStyle name="Title2 3 2 19" xfId="32610"/>
    <cellStyle name="Title2 3 2 2" xfId="10963"/>
    <cellStyle name="Title2 3 2 2 2" xfId="30547"/>
    <cellStyle name="Title2 3 2 2 3" xfId="34355"/>
    <cellStyle name="Title2 3 2 2 4" xfId="39805"/>
    <cellStyle name="Title2 3 2 20" xfId="37842"/>
    <cellStyle name="Title2 3 2 3" xfId="12003"/>
    <cellStyle name="Title2 3 2 3 2" xfId="30548"/>
    <cellStyle name="Title2 3 2 3 3" xfId="35267"/>
    <cellStyle name="Title2 3 2 3 4" xfId="40738"/>
    <cellStyle name="Title2 3 2 4" xfId="9531"/>
    <cellStyle name="Title2 3 2 4 2" xfId="30549"/>
    <cellStyle name="Title2 3 2 4 3" xfId="36220"/>
    <cellStyle name="Title2 3 2 4 4" xfId="41691"/>
    <cellStyle name="Title2 3 2 5" xfId="15010"/>
    <cellStyle name="Title2 3 2 5 2" xfId="37077"/>
    <cellStyle name="Title2 3 2 5 3" xfId="42548"/>
    <cellStyle name="Title2 3 2 6" xfId="16833"/>
    <cellStyle name="Title2 3 2 7" xfId="17837"/>
    <cellStyle name="Title2 3 2 8" xfId="18760"/>
    <cellStyle name="Title2 3 2 9" xfId="19534"/>
    <cellStyle name="Title2 4" xfId="5130"/>
    <cellStyle name="Title2 4 10" xfId="7031"/>
    <cellStyle name="Title2 4 11" xfId="13977"/>
    <cellStyle name="Title2 4 12" xfId="14118"/>
    <cellStyle name="Title2 4 13" xfId="19054"/>
    <cellStyle name="Title2 4 14" xfId="8159"/>
    <cellStyle name="Title2 4 15" xfId="21688"/>
    <cellStyle name="Title2 4 16" xfId="11188"/>
    <cellStyle name="Title2 4 17" xfId="17354"/>
    <cellStyle name="Title2 4 18" xfId="22411"/>
    <cellStyle name="Title2 4 19" xfId="11268"/>
    <cellStyle name="Title2 4 2" xfId="6309"/>
    <cellStyle name="Title2 4 2 10" xfId="20606"/>
    <cellStyle name="Title2 4 2 11" xfId="21577"/>
    <cellStyle name="Title2 4 2 12" xfId="22382"/>
    <cellStyle name="Title2 4 2 13" xfId="23217"/>
    <cellStyle name="Title2 4 2 14" xfId="24075"/>
    <cellStyle name="Title2 4 2 15" xfId="24776"/>
    <cellStyle name="Title2 4 2 16" xfId="26088"/>
    <cellStyle name="Title2 4 2 17" xfId="26831"/>
    <cellStyle name="Title2 4 2 18" xfId="27538"/>
    <cellStyle name="Title2 4 2 19" xfId="32832"/>
    <cellStyle name="Title2 4 2 2" xfId="11242"/>
    <cellStyle name="Title2 4 2 2 2" xfId="30550"/>
    <cellStyle name="Title2 4 2 2 3" xfId="34560"/>
    <cellStyle name="Title2 4 2 2 4" xfId="40031"/>
    <cellStyle name="Title2 4 2 20" xfId="38054"/>
    <cellStyle name="Title2 4 2 3" xfId="12271"/>
    <cellStyle name="Title2 4 2 3 2" xfId="30551"/>
    <cellStyle name="Title2 4 2 3 3" xfId="35505"/>
    <cellStyle name="Title2 4 2 3 4" xfId="40976"/>
    <cellStyle name="Title2 4 2 4" xfId="14323"/>
    <cellStyle name="Title2 4 2 4 2" xfId="30552"/>
    <cellStyle name="Title2 4 2 4 3" xfId="36497"/>
    <cellStyle name="Title2 4 2 4 4" xfId="41968"/>
    <cellStyle name="Title2 4 2 5" xfId="15269"/>
    <cellStyle name="Title2 4 2 5 2" xfId="37331"/>
    <cellStyle name="Title2 4 2 5 3" xfId="42802"/>
    <cellStyle name="Title2 4 2 6" xfId="17103"/>
    <cellStyle name="Title2 4 2 7" xfId="18110"/>
    <cellStyle name="Title2 4 2 8" xfId="18996"/>
    <cellStyle name="Title2 4 2 9" xfId="19767"/>
    <cellStyle name="Title2 4 20" xfId="31934"/>
    <cellStyle name="Title2 4 21" xfId="31881"/>
    <cellStyle name="Title2 4 3" xfId="10148"/>
    <cellStyle name="Title2 4 3 2" xfId="30553"/>
    <cellStyle name="Title2 4 3 3" xfId="33820"/>
    <cellStyle name="Title2 4 3 4" xfId="39166"/>
    <cellStyle name="Title2 4 4" xfId="10120"/>
    <cellStyle name="Title2 4 4 2" xfId="30554"/>
    <cellStyle name="Title2 4 4 3" xfId="33822"/>
    <cellStyle name="Title2 4 4 4" xfId="39168"/>
    <cellStyle name="Title2 4 5" xfId="9651"/>
    <cellStyle name="Title2 4 5 2" xfId="30555"/>
    <cellStyle name="Title2 4 5 3" xfId="33285"/>
    <cellStyle name="Title2 4 5 4" xfId="38503"/>
    <cellStyle name="Title2 4 6" xfId="7369"/>
    <cellStyle name="Title2 4 6 2" xfId="33155"/>
    <cellStyle name="Title2 4 6 3" xfId="38373"/>
    <cellStyle name="Title2 4 7" xfId="7193"/>
    <cellStyle name="Title2 4 8" xfId="9103"/>
    <cellStyle name="Title2 4 9" xfId="16871"/>
    <cellStyle name="Title2 5" xfId="5357"/>
    <cellStyle name="Title2 5 10" xfId="17202"/>
    <cellStyle name="Title2 5 11" xfId="20800"/>
    <cellStyle name="Title2 5 12" xfId="9993"/>
    <cellStyle name="Title2 5 13" xfId="9460"/>
    <cellStyle name="Title2 5 14" xfId="23371"/>
    <cellStyle name="Title2 5 15" xfId="12309"/>
    <cellStyle name="Title2 5 16" xfId="9086"/>
    <cellStyle name="Title2 5 17" xfId="9420"/>
    <cellStyle name="Title2 5 18" xfId="26944"/>
    <cellStyle name="Title2 5 19" xfId="32065"/>
    <cellStyle name="Title2 5 2" xfId="10340"/>
    <cellStyle name="Title2 5 2 2" xfId="30556"/>
    <cellStyle name="Title2 5 2 3" xfId="33916"/>
    <cellStyle name="Title2 5 2 4" xfId="39262"/>
    <cellStyle name="Title2 5 20" xfId="31922"/>
    <cellStyle name="Title2 5 3" xfId="11388"/>
    <cellStyle name="Title2 5 3 2" xfId="30557"/>
    <cellStyle name="Title2 5 3 3" xfId="34709"/>
    <cellStyle name="Title2 5 3 4" xfId="40180"/>
    <cellStyle name="Title2 5 4" xfId="7865"/>
    <cellStyle name="Title2 5 4 2" xfId="30558"/>
    <cellStyle name="Title2 5 4 3" xfId="35655"/>
    <cellStyle name="Title2 5 4 4" xfId="41126"/>
    <cellStyle name="Title2 5 5" xfId="13789"/>
    <cellStyle name="Title2 5 5 2" xfId="36644"/>
    <cellStyle name="Title2 5 5 3" xfId="42115"/>
    <cellStyle name="Title2 5 6" xfId="15262"/>
    <cellStyle name="Title2 5 7" xfId="17288"/>
    <cellStyle name="Title2 5 8" xfId="14440"/>
    <cellStyle name="Title2 5 9" xfId="7233"/>
    <cellStyle name="Title3" xfId="2764"/>
    <cellStyle name="Title3 2" xfId="2765"/>
    <cellStyle name="Title3 2 2" xfId="5219"/>
    <cellStyle name="Title8" xfId="2766"/>
    <cellStyle name="Title8Left" xfId="2767"/>
    <cellStyle name="TitleCenter" xfId="2768"/>
    <cellStyle name="TitleII" xfId="2769"/>
    <cellStyle name="TitleLeft" xfId="2770"/>
    <cellStyle name="Titles" xfId="2771"/>
    <cellStyle name="Titles 2" xfId="5221"/>
    <cellStyle name="topline" xfId="2772"/>
    <cellStyle name="topline 2" xfId="5222"/>
    <cellStyle name="Total 10" xfId="5400"/>
    <cellStyle name="Total 11" xfId="20"/>
    <cellStyle name="Total 2" xfId="2773"/>
    <cellStyle name="Total 2 10" xfId="5140"/>
    <cellStyle name="Total 2 10 10" xfId="16303"/>
    <cellStyle name="Total 2 10 11" xfId="9541"/>
    <cellStyle name="Total 2 10 12" xfId="9977"/>
    <cellStyle name="Total 2 10 13" xfId="17199"/>
    <cellStyle name="Total 2 10 14" xfId="15509"/>
    <cellStyle name="Total 2 10 15" xfId="7742"/>
    <cellStyle name="Total 2 10 16" xfId="9196"/>
    <cellStyle name="Total 2 10 17" xfId="14351"/>
    <cellStyle name="Total 2 10 18" xfId="14661"/>
    <cellStyle name="Total 2 10 19" xfId="18627"/>
    <cellStyle name="Total 2 10 2" xfId="6310"/>
    <cellStyle name="Total 2 10 2 10" xfId="18997"/>
    <cellStyle name="Total 2 10 2 11" xfId="19768"/>
    <cellStyle name="Total 2 10 2 12" xfId="20607"/>
    <cellStyle name="Total 2 10 2 13" xfId="21578"/>
    <cellStyle name="Total 2 10 2 14" xfId="22383"/>
    <cellStyle name="Total 2 10 2 15" xfId="23218"/>
    <cellStyle name="Total 2 10 2 16" xfId="24076"/>
    <cellStyle name="Total 2 10 2 17" xfId="24777"/>
    <cellStyle name="Total 2 10 2 18" xfId="25440"/>
    <cellStyle name="Total 2 10 2 19" xfId="26089"/>
    <cellStyle name="Total 2 10 2 2" xfId="11243"/>
    <cellStyle name="Total 2 10 2 2 2" xfId="30559"/>
    <cellStyle name="Total 2 10 2 2 3" xfId="34561"/>
    <cellStyle name="Total 2 10 2 2 4" xfId="40032"/>
    <cellStyle name="Total 2 10 2 20" xfId="26832"/>
    <cellStyle name="Total 2 10 2 21" xfId="27539"/>
    <cellStyle name="Total 2 10 2 22" xfId="32833"/>
    <cellStyle name="Total 2 10 2 23" xfId="38055"/>
    <cellStyle name="Total 2 10 2 3" xfId="12272"/>
    <cellStyle name="Total 2 10 2 3 2" xfId="30560"/>
    <cellStyle name="Total 2 10 2 3 3" xfId="35506"/>
    <cellStyle name="Total 2 10 2 3 4" xfId="40977"/>
    <cellStyle name="Total 2 10 2 4" xfId="13305"/>
    <cellStyle name="Total 2 10 2 4 2" xfId="30561"/>
    <cellStyle name="Total 2 10 2 4 3" xfId="36498"/>
    <cellStyle name="Total 2 10 2 4 4" xfId="41969"/>
    <cellStyle name="Total 2 10 2 5" xfId="14324"/>
    <cellStyle name="Total 2 10 2 5 2" xfId="37332"/>
    <cellStyle name="Total 2 10 2 5 3" xfId="42803"/>
    <cellStyle name="Total 2 10 2 6" xfId="15270"/>
    <cellStyle name="Total 2 10 2 7" xfId="16251"/>
    <cellStyle name="Total 2 10 2 8" xfId="17104"/>
    <cellStyle name="Total 2 10 2 9" xfId="18111"/>
    <cellStyle name="Total 2 10 20" xfId="23727"/>
    <cellStyle name="Total 2 10 21" xfId="19390"/>
    <cellStyle name="Total 2 10 22" xfId="8703"/>
    <cellStyle name="Total 2 10 23" xfId="31944"/>
    <cellStyle name="Total 2 10 24" xfId="31882"/>
    <cellStyle name="Total 2 10 3" xfId="10156"/>
    <cellStyle name="Total 2 10 3 2" xfId="30562"/>
    <cellStyle name="Total 2 10 3 3" xfId="33823"/>
    <cellStyle name="Total 2 10 3 4" xfId="39169"/>
    <cellStyle name="Total 2 10 4" xfId="6610"/>
    <cellStyle name="Total 2 10 4 2" xfId="30563"/>
    <cellStyle name="Total 2 10 4 3" xfId="33824"/>
    <cellStyle name="Total 2 10 4 4" xfId="39170"/>
    <cellStyle name="Total 2 10 5" xfId="6618"/>
    <cellStyle name="Total 2 10 5 2" xfId="30564"/>
    <cellStyle name="Total 2 10 5 3" xfId="32905"/>
    <cellStyle name="Total 2 10 5 4" xfId="38123"/>
    <cellStyle name="Total 2 10 6" xfId="6660"/>
    <cellStyle name="Total 2 10 6 2" xfId="36566"/>
    <cellStyle name="Total 2 10 6 3" xfId="42037"/>
    <cellStyle name="Total 2 10 7" xfId="8843"/>
    <cellStyle name="Total 2 10 8" xfId="9228"/>
    <cellStyle name="Total 2 10 9" xfId="8430"/>
    <cellStyle name="Total 2 11" xfId="5223"/>
    <cellStyle name="Total 2 11 10" xfId="7586"/>
    <cellStyle name="Total 2 11 11" xfId="13720"/>
    <cellStyle name="Total 2 11 12" xfId="15390"/>
    <cellStyle name="Total 2 11 13" xfId="10204"/>
    <cellStyle name="Total 2 11 14" xfId="20705"/>
    <cellStyle name="Total 2 11 15" xfId="8196"/>
    <cellStyle name="Total 2 11 16" xfId="15146"/>
    <cellStyle name="Total 2 11 17" xfId="22131"/>
    <cellStyle name="Total 2 11 18" xfId="6824"/>
    <cellStyle name="Total 2 11 19" xfId="23299"/>
    <cellStyle name="Total 2 11 2" xfId="6321"/>
    <cellStyle name="Total 2 11 2 10" xfId="19008"/>
    <cellStyle name="Total 2 11 2 11" xfId="19779"/>
    <cellStyle name="Total 2 11 2 12" xfId="20618"/>
    <cellStyle name="Total 2 11 2 13" xfId="21589"/>
    <cellStyle name="Total 2 11 2 14" xfId="22394"/>
    <cellStyle name="Total 2 11 2 15" xfId="23229"/>
    <cellStyle name="Total 2 11 2 16" xfId="24087"/>
    <cellStyle name="Total 2 11 2 17" xfId="24788"/>
    <cellStyle name="Total 2 11 2 18" xfId="25451"/>
    <cellStyle name="Total 2 11 2 19" xfId="26100"/>
    <cellStyle name="Total 2 11 2 2" xfId="11254"/>
    <cellStyle name="Total 2 11 2 2 2" xfId="30565"/>
    <cellStyle name="Total 2 11 2 2 3" xfId="34572"/>
    <cellStyle name="Total 2 11 2 2 4" xfId="40043"/>
    <cellStyle name="Total 2 11 2 20" xfId="26843"/>
    <cellStyle name="Total 2 11 2 21" xfId="27550"/>
    <cellStyle name="Total 2 11 2 22" xfId="32844"/>
    <cellStyle name="Total 2 11 2 23" xfId="38066"/>
    <cellStyle name="Total 2 11 2 3" xfId="12283"/>
    <cellStyle name="Total 2 11 2 3 2" xfId="30566"/>
    <cellStyle name="Total 2 11 2 3 3" xfId="35517"/>
    <cellStyle name="Total 2 11 2 3 4" xfId="40988"/>
    <cellStyle name="Total 2 11 2 4" xfId="13316"/>
    <cellStyle name="Total 2 11 2 4 2" xfId="30567"/>
    <cellStyle name="Total 2 11 2 4 3" xfId="36509"/>
    <cellStyle name="Total 2 11 2 4 4" xfId="41980"/>
    <cellStyle name="Total 2 11 2 5" xfId="14335"/>
    <cellStyle name="Total 2 11 2 5 2" xfId="37343"/>
    <cellStyle name="Total 2 11 2 5 3" xfId="42814"/>
    <cellStyle name="Total 2 11 2 6" xfId="15281"/>
    <cellStyle name="Total 2 11 2 7" xfId="16262"/>
    <cellStyle name="Total 2 11 2 8" xfId="17115"/>
    <cellStyle name="Total 2 11 2 9" xfId="18122"/>
    <cellStyle name="Total 2 11 20" xfId="9209"/>
    <cellStyle name="Total 2 11 21" xfId="15857"/>
    <cellStyle name="Total 2 11 22" xfId="11505"/>
    <cellStyle name="Total 2 11 23" xfId="31977"/>
    <cellStyle name="Total 2 11 24" xfId="31376"/>
    <cellStyle name="Total 2 11 3" xfId="10226"/>
    <cellStyle name="Total 2 11 3 2" xfId="30568"/>
    <cellStyle name="Total 2 11 3 3" xfId="33841"/>
    <cellStyle name="Total 2 11 3 4" xfId="39187"/>
    <cellStyle name="Total 2 11 4" xfId="6572"/>
    <cellStyle name="Total 2 11 4 2" xfId="30569"/>
    <cellStyle name="Total 2 11 4 3" xfId="34619"/>
    <cellStyle name="Total 2 11 4 4" xfId="40090"/>
    <cellStyle name="Total 2 11 5" xfId="6589"/>
    <cellStyle name="Total 2 11 5 2" xfId="30570"/>
    <cellStyle name="Total 2 11 5 3" xfId="35566"/>
    <cellStyle name="Total 2 11 5 4" xfId="41037"/>
    <cellStyle name="Total 2 11 6" xfId="12334"/>
    <cellStyle name="Total 2 11 6 2" xfId="36575"/>
    <cellStyle name="Total 2 11 6 3" xfId="42046"/>
    <cellStyle name="Total 2 11 7" xfId="13510"/>
    <cellStyle name="Total 2 11 8" xfId="9697"/>
    <cellStyle name="Total 2 11 9" xfId="15478"/>
    <cellStyle name="Total 2 12" xfId="5358"/>
    <cellStyle name="Total 2 12 10" xfId="13696"/>
    <cellStyle name="Total 2 12 11" xfId="16307"/>
    <cellStyle name="Total 2 12 12" xfId="13499"/>
    <cellStyle name="Total 2 12 13" xfId="20801"/>
    <cellStyle name="Total 2 12 14" xfId="16186"/>
    <cellStyle name="Total 2 12 15" xfId="7574"/>
    <cellStyle name="Total 2 12 16" xfId="23372"/>
    <cellStyle name="Total 2 12 17" xfId="7676"/>
    <cellStyle name="Total 2 12 18" xfId="18867"/>
    <cellStyle name="Total 2 12 19" xfId="20647"/>
    <cellStyle name="Total 2 12 2" xfId="10341"/>
    <cellStyle name="Total 2 12 2 2" xfId="30571"/>
    <cellStyle name="Total 2 12 2 3" xfId="33917"/>
    <cellStyle name="Total 2 12 2 4" xfId="39263"/>
    <cellStyle name="Total 2 12 20" xfId="23241"/>
    <cellStyle name="Total 2 12 21" xfId="26945"/>
    <cellStyle name="Total 2 12 22" xfId="32066"/>
    <cellStyle name="Total 2 12 23" xfId="31327"/>
    <cellStyle name="Total 2 12 3" xfId="11389"/>
    <cellStyle name="Total 2 12 3 2" xfId="30572"/>
    <cellStyle name="Total 2 12 3 3" xfId="34710"/>
    <cellStyle name="Total 2 12 3 4" xfId="40181"/>
    <cellStyle name="Total 2 12 4" xfId="12484"/>
    <cellStyle name="Total 2 12 4 2" xfId="30573"/>
    <cellStyle name="Total 2 12 4 3" xfId="35656"/>
    <cellStyle name="Total 2 12 4 4" xfId="41127"/>
    <cellStyle name="Total 2 12 5" xfId="10093"/>
    <cellStyle name="Total 2 12 5 2" xfId="36645"/>
    <cellStyle name="Total 2 12 5 3" xfId="42116"/>
    <cellStyle name="Total 2 12 6" xfId="7240"/>
    <cellStyle name="Total 2 12 7" xfId="15450"/>
    <cellStyle name="Total 2 12 8" xfId="7436"/>
    <cellStyle name="Total 2 12 9" xfId="17289"/>
    <cellStyle name="Total 2 2" xfId="2774"/>
    <cellStyle name="Total 2 3" xfId="2775"/>
    <cellStyle name="Total 2 3 2" xfId="2910"/>
    <cellStyle name="Total 2 3 2 2" xfId="5644"/>
    <cellStyle name="Total 2 3 2 2 10" xfId="18454"/>
    <cellStyle name="Total 2 3 2 2 11" xfId="19232"/>
    <cellStyle name="Total 2 3 2 2 12" xfId="19997"/>
    <cellStyle name="Total 2 3 2 2 13" xfId="21029"/>
    <cellStyle name="Total 2 3 2 2 14" xfId="21872"/>
    <cellStyle name="Total 2 3 2 2 15" xfId="22615"/>
    <cellStyle name="Total 2 3 2 2 16" xfId="23579"/>
    <cellStyle name="Total 2 3 2 2 17" xfId="24277"/>
    <cellStyle name="Total 2 3 2 2 18" xfId="24985"/>
    <cellStyle name="Total 2 3 2 2 19" xfId="25621"/>
    <cellStyle name="Total 2 3 2 2 2" xfId="10600"/>
    <cellStyle name="Total 2 3 2 2 2 2" xfId="30574"/>
    <cellStyle name="Total 2 3 2 2 2 3" xfId="34107"/>
    <cellStyle name="Total 2 3 2 2 2 4" xfId="39469"/>
    <cellStyle name="Total 2 3 2 2 20" xfId="26280"/>
    <cellStyle name="Total 2 3 2 2 21" xfId="27115"/>
    <cellStyle name="Total 2 3 2 2 22" xfId="32271"/>
    <cellStyle name="Total 2 3 2 2 23" xfId="37502"/>
    <cellStyle name="Total 2 3 2 2 3" xfId="11639"/>
    <cellStyle name="Total 2 3 2 2 3 2" xfId="30575"/>
    <cellStyle name="Total 2 3 2 2 3 3" xfId="34917"/>
    <cellStyle name="Total 2 3 2 2 3 4" xfId="40388"/>
    <cellStyle name="Total 2 3 2 2 4" xfId="12738"/>
    <cellStyle name="Total 2 3 2 2 4 2" xfId="30576"/>
    <cellStyle name="Total 2 3 2 2 4 3" xfId="35870"/>
    <cellStyle name="Total 2 3 2 2 4 4" xfId="41341"/>
    <cellStyle name="Total 2 3 2 2 5" xfId="7424"/>
    <cellStyle name="Total 2 3 2 2 5 2" xfId="36837"/>
    <cellStyle name="Total 2 3 2 2 5 3" xfId="42308"/>
    <cellStyle name="Total 2 3 2 2 6" xfId="14653"/>
    <cellStyle name="Total 2 3 2 2 7" xfId="15685"/>
    <cellStyle name="Total 2 3 2 2 8" xfId="16474"/>
    <cellStyle name="Total 2 3 2 2 9" xfId="17537"/>
    <cellStyle name="Total 2 3 2 3" xfId="30577"/>
    <cellStyle name="Total 2 3 2 3 2" xfId="30578"/>
    <cellStyle name="Total 2 3 2 3 3" xfId="38586"/>
    <cellStyle name="Total 2 3 3" xfId="3330"/>
    <cellStyle name="Total 2 3 3 2" xfId="6016"/>
    <cellStyle name="Total 2 3 3 2 10" xfId="18762"/>
    <cellStyle name="Total 2 3 3 2 11" xfId="19536"/>
    <cellStyle name="Total 2 3 3 2 12" xfId="20352"/>
    <cellStyle name="Total 2 3 3 2 13" xfId="21314"/>
    <cellStyle name="Total 2 3 3 2 14" xfId="22160"/>
    <cellStyle name="Total 2 3 3 2 15" xfId="22969"/>
    <cellStyle name="Total 2 3 3 2 16" xfId="23855"/>
    <cellStyle name="Total 2 3 3 2 17" xfId="24550"/>
    <cellStyle name="Total 2 3 3 2 18" xfId="25234"/>
    <cellStyle name="Total 2 3 3 2 19" xfId="25885"/>
    <cellStyle name="Total 2 3 3 2 2" xfId="10965"/>
    <cellStyle name="Total 2 3 3 2 2 2" xfId="30579"/>
    <cellStyle name="Total 2 3 3 2 2 3" xfId="34357"/>
    <cellStyle name="Total 2 3 3 2 2 4" xfId="39807"/>
    <cellStyle name="Total 2 3 3 2 20" xfId="26610"/>
    <cellStyle name="Total 2 3 3 2 21" xfId="27343"/>
    <cellStyle name="Total 2 3 3 2 22" xfId="32612"/>
    <cellStyle name="Total 2 3 3 2 23" xfId="37844"/>
    <cellStyle name="Total 2 3 3 2 3" xfId="12005"/>
    <cellStyle name="Total 2 3 3 2 3 2" xfId="30580"/>
    <cellStyle name="Total 2 3 3 2 3 3" xfId="35269"/>
    <cellStyle name="Total 2 3 3 2 3 4" xfId="40740"/>
    <cellStyle name="Total 2 3 3 2 4" xfId="13052"/>
    <cellStyle name="Total 2 3 3 2 4 2" xfId="30581"/>
    <cellStyle name="Total 2 3 3 2 4 3" xfId="36222"/>
    <cellStyle name="Total 2 3 3 2 4 4" xfId="41693"/>
    <cellStyle name="Total 2 3 3 2 5" xfId="8900"/>
    <cellStyle name="Total 2 3 3 2 5 2" xfId="37079"/>
    <cellStyle name="Total 2 3 3 2 5 3" xfId="42550"/>
    <cellStyle name="Total 2 3 3 2 6" xfId="15012"/>
    <cellStyle name="Total 2 3 3 2 7" xfId="15999"/>
    <cellStyle name="Total 2 3 3 2 8" xfId="16835"/>
    <cellStyle name="Total 2 3 3 2 9" xfId="17839"/>
    <cellStyle name="Total 2 3 4" xfId="5142"/>
    <cellStyle name="Total 2 3 4 10" xfId="8009"/>
    <cellStyle name="Total 2 3 4 11" xfId="15388"/>
    <cellStyle name="Total 2 3 4 12" xfId="8999"/>
    <cellStyle name="Total 2 3 4 13" xfId="12146"/>
    <cellStyle name="Total 2 3 4 14" xfId="15395"/>
    <cellStyle name="Total 2 3 4 15" xfId="13480"/>
    <cellStyle name="Total 2 3 4 16" xfId="6640"/>
    <cellStyle name="Total 2 3 4 17" xfId="15141"/>
    <cellStyle name="Total 2 3 4 18" xfId="8646"/>
    <cellStyle name="Total 2 3 4 19" xfId="10157"/>
    <cellStyle name="Total 2 3 4 2" xfId="6311"/>
    <cellStyle name="Total 2 3 4 2 10" xfId="18998"/>
    <cellStyle name="Total 2 3 4 2 11" xfId="19769"/>
    <cellStyle name="Total 2 3 4 2 12" xfId="20608"/>
    <cellStyle name="Total 2 3 4 2 13" xfId="21579"/>
    <cellStyle name="Total 2 3 4 2 14" xfId="22384"/>
    <cellStyle name="Total 2 3 4 2 15" xfId="23219"/>
    <cellStyle name="Total 2 3 4 2 16" xfId="24077"/>
    <cellStyle name="Total 2 3 4 2 17" xfId="24778"/>
    <cellStyle name="Total 2 3 4 2 18" xfId="25441"/>
    <cellStyle name="Total 2 3 4 2 19" xfId="26090"/>
    <cellStyle name="Total 2 3 4 2 2" xfId="11244"/>
    <cellStyle name="Total 2 3 4 2 2 2" xfId="30582"/>
    <cellStyle name="Total 2 3 4 2 2 3" xfId="34562"/>
    <cellStyle name="Total 2 3 4 2 2 4" xfId="40033"/>
    <cellStyle name="Total 2 3 4 2 20" xfId="26833"/>
    <cellStyle name="Total 2 3 4 2 21" xfId="27540"/>
    <cellStyle name="Total 2 3 4 2 22" xfId="32834"/>
    <cellStyle name="Total 2 3 4 2 23" xfId="38056"/>
    <cellStyle name="Total 2 3 4 2 3" xfId="12273"/>
    <cellStyle name="Total 2 3 4 2 3 2" xfId="30583"/>
    <cellStyle name="Total 2 3 4 2 3 3" xfId="35507"/>
    <cellStyle name="Total 2 3 4 2 3 4" xfId="40978"/>
    <cellStyle name="Total 2 3 4 2 4" xfId="13306"/>
    <cellStyle name="Total 2 3 4 2 4 2" xfId="30584"/>
    <cellStyle name="Total 2 3 4 2 4 3" xfId="36499"/>
    <cellStyle name="Total 2 3 4 2 4 4" xfId="41970"/>
    <cellStyle name="Total 2 3 4 2 5" xfId="14325"/>
    <cellStyle name="Total 2 3 4 2 5 2" xfId="37333"/>
    <cellStyle name="Total 2 3 4 2 5 3" xfId="42804"/>
    <cellStyle name="Total 2 3 4 2 6" xfId="15271"/>
    <cellStyle name="Total 2 3 4 2 7" xfId="16252"/>
    <cellStyle name="Total 2 3 4 2 8" xfId="17105"/>
    <cellStyle name="Total 2 3 4 2 9" xfId="18112"/>
    <cellStyle name="Total 2 3 4 20" xfId="21682"/>
    <cellStyle name="Total 2 3 4 21" xfId="20697"/>
    <cellStyle name="Total 2 3 4 22" xfId="24767"/>
    <cellStyle name="Total 2 3 4 23" xfId="31946"/>
    <cellStyle name="Total 2 3 4 24" xfId="31883"/>
    <cellStyle name="Total 2 3 4 3" xfId="10158"/>
    <cellStyle name="Total 2 3 4 3 2" xfId="30585"/>
    <cellStyle name="Total 2 3 4 3 3" xfId="33825"/>
    <cellStyle name="Total 2 3 4 3 4" xfId="39171"/>
    <cellStyle name="Total 2 3 4 4" xfId="6609"/>
    <cellStyle name="Total 2 3 4 4 2" xfId="30586"/>
    <cellStyle name="Total 2 3 4 4 3" xfId="32909"/>
    <cellStyle name="Total 2 3 4 4 4" xfId="38127"/>
    <cellStyle name="Total 2 3 4 5" xfId="6617"/>
    <cellStyle name="Total 2 3 4 5 2" xfId="30587"/>
    <cellStyle name="Total 2 3 4 5 3" xfId="32904"/>
    <cellStyle name="Total 2 3 4 5 4" xfId="38122"/>
    <cellStyle name="Total 2 3 4 6" xfId="9605"/>
    <cellStyle name="Total 2 3 4 6 2" xfId="36567"/>
    <cellStyle name="Total 2 3 4 6 3" xfId="42038"/>
    <cellStyle name="Total 2 3 4 7" xfId="8078"/>
    <cellStyle name="Total 2 3 4 8" xfId="7328"/>
    <cellStyle name="Total 2 3 4 9" xfId="12155"/>
    <cellStyle name="Total 2 3 5" xfId="5224"/>
    <cellStyle name="Total 2 3 5 10" xfId="13838"/>
    <cellStyle name="Total 2 3 5 11" xfId="9432"/>
    <cellStyle name="Total 2 3 5 12" xfId="17204"/>
    <cellStyle name="Total 2 3 5 13" xfId="15436"/>
    <cellStyle name="Total 2 3 5 14" xfId="20706"/>
    <cellStyle name="Total 2 3 5 15" xfId="15228"/>
    <cellStyle name="Total 2 3 5 16" xfId="8456"/>
    <cellStyle name="Total 2 3 5 17" xfId="18472"/>
    <cellStyle name="Total 2 3 5 18" xfId="7124"/>
    <cellStyle name="Total 2 3 5 19" xfId="18230"/>
    <cellStyle name="Total 2 3 5 2" xfId="6322"/>
    <cellStyle name="Total 2 3 5 2 10" xfId="19009"/>
    <cellStyle name="Total 2 3 5 2 11" xfId="19780"/>
    <cellStyle name="Total 2 3 5 2 12" xfId="20619"/>
    <cellStyle name="Total 2 3 5 2 13" xfId="21590"/>
    <cellStyle name="Total 2 3 5 2 14" xfId="22395"/>
    <cellStyle name="Total 2 3 5 2 15" xfId="23230"/>
    <cellStyle name="Total 2 3 5 2 16" xfId="24088"/>
    <cellStyle name="Total 2 3 5 2 17" xfId="24789"/>
    <cellStyle name="Total 2 3 5 2 18" xfId="25452"/>
    <cellStyle name="Total 2 3 5 2 19" xfId="26101"/>
    <cellStyle name="Total 2 3 5 2 2" xfId="11255"/>
    <cellStyle name="Total 2 3 5 2 2 2" xfId="30588"/>
    <cellStyle name="Total 2 3 5 2 2 3" xfId="34573"/>
    <cellStyle name="Total 2 3 5 2 2 4" xfId="40044"/>
    <cellStyle name="Total 2 3 5 2 20" xfId="26844"/>
    <cellStyle name="Total 2 3 5 2 21" xfId="27551"/>
    <cellStyle name="Total 2 3 5 2 22" xfId="32845"/>
    <cellStyle name="Total 2 3 5 2 23" xfId="38067"/>
    <cellStyle name="Total 2 3 5 2 3" xfId="12284"/>
    <cellStyle name="Total 2 3 5 2 3 2" xfId="30589"/>
    <cellStyle name="Total 2 3 5 2 3 3" xfId="35518"/>
    <cellStyle name="Total 2 3 5 2 3 4" xfId="40989"/>
    <cellStyle name="Total 2 3 5 2 4" xfId="13317"/>
    <cellStyle name="Total 2 3 5 2 4 2" xfId="30590"/>
    <cellStyle name="Total 2 3 5 2 4 3" xfId="36510"/>
    <cellStyle name="Total 2 3 5 2 4 4" xfId="41981"/>
    <cellStyle name="Total 2 3 5 2 5" xfId="14336"/>
    <cellStyle name="Total 2 3 5 2 5 2" xfId="37344"/>
    <cellStyle name="Total 2 3 5 2 5 3" xfId="42815"/>
    <cellStyle name="Total 2 3 5 2 6" xfId="15282"/>
    <cellStyle name="Total 2 3 5 2 7" xfId="16263"/>
    <cellStyle name="Total 2 3 5 2 8" xfId="17116"/>
    <cellStyle name="Total 2 3 5 2 9" xfId="18123"/>
    <cellStyle name="Total 2 3 5 20" xfId="9002"/>
    <cellStyle name="Total 2 3 5 21" xfId="18622"/>
    <cellStyle name="Total 2 3 5 22" xfId="15849"/>
    <cellStyle name="Total 2 3 5 23" xfId="31978"/>
    <cellStyle name="Total 2 3 5 24" xfId="31375"/>
    <cellStyle name="Total 2 3 5 3" xfId="10227"/>
    <cellStyle name="Total 2 3 5 3 2" xfId="30591"/>
    <cellStyle name="Total 2 3 5 3 3" xfId="33842"/>
    <cellStyle name="Total 2 3 5 3 4" xfId="39188"/>
    <cellStyle name="Total 2 3 5 4" xfId="10150"/>
    <cellStyle name="Total 2 3 5 4 2" xfId="30592"/>
    <cellStyle name="Total 2 3 5 4 3" xfId="34620"/>
    <cellStyle name="Total 2 3 5 4 4" xfId="40091"/>
    <cellStyle name="Total 2 3 5 5" xfId="8414"/>
    <cellStyle name="Total 2 3 5 5 2" xfId="30593"/>
    <cellStyle name="Total 2 3 5 5 3" xfId="35567"/>
    <cellStyle name="Total 2 3 5 5 4" xfId="41038"/>
    <cellStyle name="Total 2 3 5 6" xfId="6658"/>
    <cellStyle name="Total 2 3 5 6 2" xfId="36576"/>
    <cellStyle name="Total 2 3 5 6 3" xfId="42047"/>
    <cellStyle name="Total 2 3 5 7" xfId="10087"/>
    <cellStyle name="Total 2 3 5 8" xfId="8852"/>
    <cellStyle name="Total 2 3 5 9" xfId="16296"/>
    <cellStyle name="Total 2 3 6" xfId="5359"/>
    <cellStyle name="Total 2 3 6 10" xfId="8957"/>
    <cellStyle name="Total 2 3 6 11" xfId="16217"/>
    <cellStyle name="Total 2 3 6 12" xfId="15996"/>
    <cellStyle name="Total 2 3 6 13" xfId="20802"/>
    <cellStyle name="Total 2 3 6 14" xfId="15556"/>
    <cellStyle name="Total 2 3 6 15" xfId="18596"/>
    <cellStyle name="Total 2 3 6 16" xfId="23373"/>
    <cellStyle name="Total 2 3 6 17" xfId="8702"/>
    <cellStyle name="Total 2 3 6 18" xfId="22195"/>
    <cellStyle name="Total 2 3 6 19" xfId="8699"/>
    <cellStyle name="Total 2 3 6 2" xfId="10342"/>
    <cellStyle name="Total 2 3 6 2 2" xfId="30594"/>
    <cellStyle name="Total 2 3 6 2 3" xfId="33918"/>
    <cellStyle name="Total 2 3 6 2 4" xfId="39264"/>
    <cellStyle name="Total 2 3 6 20" xfId="16987"/>
    <cellStyle name="Total 2 3 6 21" xfId="26946"/>
    <cellStyle name="Total 2 3 6 22" xfId="32067"/>
    <cellStyle name="Total 2 3 6 23" xfId="31326"/>
    <cellStyle name="Total 2 3 6 3" xfId="11390"/>
    <cellStyle name="Total 2 3 6 3 2" xfId="30595"/>
    <cellStyle name="Total 2 3 6 3 3" xfId="34711"/>
    <cellStyle name="Total 2 3 6 3 4" xfId="40182"/>
    <cellStyle name="Total 2 3 6 4" xfId="12485"/>
    <cellStyle name="Total 2 3 6 4 2" xfId="30596"/>
    <cellStyle name="Total 2 3 6 4 3" xfId="35657"/>
    <cellStyle name="Total 2 3 6 4 4" xfId="41128"/>
    <cellStyle name="Total 2 3 6 5" xfId="8066"/>
    <cellStyle name="Total 2 3 6 5 2" xfId="36646"/>
    <cellStyle name="Total 2 3 6 5 3" xfId="42117"/>
    <cellStyle name="Total 2 3 6 6" xfId="8902"/>
    <cellStyle name="Total 2 3 6 7" xfId="15451"/>
    <cellStyle name="Total 2 3 6 8" xfId="9269"/>
    <cellStyle name="Total 2 3 6 9" xfId="17290"/>
    <cellStyle name="Total 2 4" xfId="2776"/>
    <cellStyle name="Total 2 4 2" xfId="2911"/>
    <cellStyle name="Total 2 4 2 2" xfId="5645"/>
    <cellStyle name="Total 2 4 2 2 10" xfId="18455"/>
    <cellStyle name="Total 2 4 2 2 11" xfId="19233"/>
    <cellStyle name="Total 2 4 2 2 12" xfId="19998"/>
    <cellStyle name="Total 2 4 2 2 13" xfId="21030"/>
    <cellStyle name="Total 2 4 2 2 14" xfId="21873"/>
    <cellStyle name="Total 2 4 2 2 15" xfId="22616"/>
    <cellStyle name="Total 2 4 2 2 16" xfId="23580"/>
    <cellStyle name="Total 2 4 2 2 17" xfId="24278"/>
    <cellStyle name="Total 2 4 2 2 18" xfId="24986"/>
    <cellStyle name="Total 2 4 2 2 19" xfId="25622"/>
    <cellStyle name="Total 2 4 2 2 2" xfId="10601"/>
    <cellStyle name="Total 2 4 2 2 2 2" xfId="30597"/>
    <cellStyle name="Total 2 4 2 2 2 3" xfId="34108"/>
    <cellStyle name="Total 2 4 2 2 2 4" xfId="39470"/>
    <cellStyle name="Total 2 4 2 2 20" xfId="26281"/>
    <cellStyle name="Total 2 4 2 2 21" xfId="27116"/>
    <cellStyle name="Total 2 4 2 2 22" xfId="32272"/>
    <cellStyle name="Total 2 4 2 2 23" xfId="37503"/>
    <cellStyle name="Total 2 4 2 2 3" xfId="11640"/>
    <cellStyle name="Total 2 4 2 2 3 2" xfId="30598"/>
    <cellStyle name="Total 2 4 2 2 3 3" xfId="34918"/>
    <cellStyle name="Total 2 4 2 2 3 4" xfId="40389"/>
    <cellStyle name="Total 2 4 2 2 4" xfId="12739"/>
    <cellStyle name="Total 2 4 2 2 4 2" xfId="30599"/>
    <cellStyle name="Total 2 4 2 2 4 3" xfId="35871"/>
    <cellStyle name="Total 2 4 2 2 4 4" xfId="41342"/>
    <cellStyle name="Total 2 4 2 2 5" xfId="7533"/>
    <cellStyle name="Total 2 4 2 2 5 2" xfId="36838"/>
    <cellStyle name="Total 2 4 2 2 5 3" xfId="42309"/>
    <cellStyle name="Total 2 4 2 2 6" xfId="14654"/>
    <cellStyle name="Total 2 4 2 2 7" xfId="15686"/>
    <cellStyle name="Total 2 4 2 2 8" xfId="16475"/>
    <cellStyle name="Total 2 4 2 2 9" xfId="17538"/>
    <cellStyle name="Total 2 4 2 3" xfId="30600"/>
    <cellStyle name="Total 2 4 2 3 2" xfId="30601"/>
    <cellStyle name="Total 2 4 2 3 3" xfId="38587"/>
    <cellStyle name="Total 2 4 3" xfId="3331"/>
    <cellStyle name="Total 2 4 3 2" xfId="6017"/>
    <cellStyle name="Total 2 4 3 2 10" xfId="18763"/>
    <cellStyle name="Total 2 4 3 2 11" xfId="19537"/>
    <cellStyle name="Total 2 4 3 2 12" xfId="20353"/>
    <cellStyle name="Total 2 4 3 2 13" xfId="21315"/>
    <cellStyle name="Total 2 4 3 2 14" xfId="22161"/>
    <cellStyle name="Total 2 4 3 2 15" xfId="22970"/>
    <cellStyle name="Total 2 4 3 2 16" xfId="23856"/>
    <cellStyle name="Total 2 4 3 2 17" xfId="24551"/>
    <cellStyle name="Total 2 4 3 2 18" xfId="25235"/>
    <cellStyle name="Total 2 4 3 2 19" xfId="25886"/>
    <cellStyle name="Total 2 4 3 2 2" xfId="10966"/>
    <cellStyle name="Total 2 4 3 2 2 2" xfId="30602"/>
    <cellStyle name="Total 2 4 3 2 2 3" xfId="34358"/>
    <cellStyle name="Total 2 4 3 2 2 4" xfId="39808"/>
    <cellStyle name="Total 2 4 3 2 20" xfId="26611"/>
    <cellStyle name="Total 2 4 3 2 21" xfId="27344"/>
    <cellStyle name="Total 2 4 3 2 22" xfId="32613"/>
    <cellStyle name="Total 2 4 3 2 23" xfId="37845"/>
    <cellStyle name="Total 2 4 3 2 3" xfId="12006"/>
    <cellStyle name="Total 2 4 3 2 3 2" xfId="30603"/>
    <cellStyle name="Total 2 4 3 2 3 3" xfId="35270"/>
    <cellStyle name="Total 2 4 3 2 3 4" xfId="40741"/>
    <cellStyle name="Total 2 4 3 2 4" xfId="13053"/>
    <cellStyle name="Total 2 4 3 2 4 2" xfId="30604"/>
    <cellStyle name="Total 2 4 3 2 4 3" xfId="36223"/>
    <cellStyle name="Total 2 4 3 2 4 4" xfId="41694"/>
    <cellStyle name="Total 2 4 3 2 5" xfId="13022"/>
    <cellStyle name="Total 2 4 3 2 5 2" xfId="37080"/>
    <cellStyle name="Total 2 4 3 2 5 3" xfId="42551"/>
    <cellStyle name="Total 2 4 3 2 6" xfId="15013"/>
    <cellStyle name="Total 2 4 3 2 7" xfId="16000"/>
    <cellStyle name="Total 2 4 3 2 8" xfId="16836"/>
    <cellStyle name="Total 2 4 3 2 9" xfId="17840"/>
    <cellStyle name="Total 2 4 4" xfId="5143"/>
    <cellStyle name="Total 2 4 4 10" xfId="6632"/>
    <cellStyle name="Total 2 4 4 11" xfId="10117"/>
    <cellStyle name="Total 2 4 4 12" xfId="14422"/>
    <cellStyle name="Total 2 4 4 13" xfId="12000"/>
    <cellStyle name="Total 2 4 4 14" xfId="17298"/>
    <cellStyle name="Total 2 4 4 15" xfId="15674"/>
    <cellStyle name="Total 2 4 4 16" xfId="9031"/>
    <cellStyle name="Total 2 4 4 17" xfId="7499"/>
    <cellStyle name="Total 2 4 4 18" xfId="8000"/>
    <cellStyle name="Total 2 4 4 19" xfId="9658"/>
    <cellStyle name="Total 2 4 4 2" xfId="6312"/>
    <cellStyle name="Total 2 4 4 2 10" xfId="18999"/>
    <cellStyle name="Total 2 4 4 2 11" xfId="19770"/>
    <cellStyle name="Total 2 4 4 2 12" xfId="20609"/>
    <cellStyle name="Total 2 4 4 2 13" xfId="21580"/>
    <cellStyle name="Total 2 4 4 2 14" xfId="22385"/>
    <cellStyle name="Total 2 4 4 2 15" xfId="23220"/>
    <cellStyle name="Total 2 4 4 2 16" xfId="24078"/>
    <cellStyle name="Total 2 4 4 2 17" xfId="24779"/>
    <cellStyle name="Total 2 4 4 2 18" xfId="25442"/>
    <cellStyle name="Total 2 4 4 2 19" xfId="26091"/>
    <cellStyle name="Total 2 4 4 2 2" xfId="11245"/>
    <cellStyle name="Total 2 4 4 2 2 2" xfId="30605"/>
    <cellStyle name="Total 2 4 4 2 2 3" xfId="34563"/>
    <cellStyle name="Total 2 4 4 2 2 4" xfId="40034"/>
    <cellStyle name="Total 2 4 4 2 20" xfId="26834"/>
    <cellStyle name="Total 2 4 4 2 21" xfId="27541"/>
    <cellStyle name="Total 2 4 4 2 22" xfId="32835"/>
    <cellStyle name="Total 2 4 4 2 23" xfId="38057"/>
    <cellStyle name="Total 2 4 4 2 3" xfId="12274"/>
    <cellStyle name="Total 2 4 4 2 3 2" xfId="30606"/>
    <cellStyle name="Total 2 4 4 2 3 3" xfId="35508"/>
    <cellStyle name="Total 2 4 4 2 3 4" xfId="40979"/>
    <cellStyle name="Total 2 4 4 2 4" xfId="13307"/>
    <cellStyle name="Total 2 4 4 2 4 2" xfId="30607"/>
    <cellStyle name="Total 2 4 4 2 4 3" xfId="36500"/>
    <cellStyle name="Total 2 4 4 2 4 4" xfId="41971"/>
    <cellStyle name="Total 2 4 4 2 5" xfId="14326"/>
    <cellStyle name="Total 2 4 4 2 5 2" xfId="37334"/>
    <cellStyle name="Total 2 4 4 2 5 3" xfId="42805"/>
    <cellStyle name="Total 2 4 4 2 6" xfId="15272"/>
    <cellStyle name="Total 2 4 4 2 7" xfId="16253"/>
    <cellStyle name="Total 2 4 4 2 8" xfId="17106"/>
    <cellStyle name="Total 2 4 4 2 9" xfId="18113"/>
    <cellStyle name="Total 2 4 4 20" xfId="15712"/>
    <cellStyle name="Total 2 4 4 21" xfId="26117"/>
    <cellStyle name="Total 2 4 4 22" xfId="19378"/>
    <cellStyle name="Total 2 4 4 23" xfId="31947"/>
    <cellStyle name="Total 2 4 4 24" xfId="31277"/>
    <cellStyle name="Total 2 4 4 3" xfId="10159"/>
    <cellStyle name="Total 2 4 4 3 2" xfId="30608"/>
    <cellStyle name="Total 2 4 4 3 3" xfId="33826"/>
    <cellStyle name="Total 2 4 4 3 4" xfId="39172"/>
    <cellStyle name="Total 2 4 4 4" xfId="6608"/>
    <cellStyle name="Total 2 4 4 4 2" xfId="30609"/>
    <cellStyle name="Total 2 4 4 4 3" xfId="32908"/>
    <cellStyle name="Total 2 4 4 4 4" xfId="38126"/>
    <cellStyle name="Total 2 4 4 5" xfId="10213"/>
    <cellStyle name="Total 2 4 4 5 2" xfId="30610"/>
    <cellStyle name="Total 2 4 4 5 3" xfId="33286"/>
    <cellStyle name="Total 2 4 4 5 4" xfId="38504"/>
    <cellStyle name="Total 2 4 4 6" xfId="8395"/>
    <cellStyle name="Total 2 4 4 6 2" xfId="36568"/>
    <cellStyle name="Total 2 4 4 6 3" xfId="42039"/>
    <cellStyle name="Total 2 4 4 7" xfId="11650"/>
    <cellStyle name="Total 2 4 4 8" xfId="13400"/>
    <cellStyle name="Total 2 4 4 9" xfId="13648"/>
    <cellStyle name="Total 2 4 5" xfId="5225"/>
    <cellStyle name="Total 2 4 5 10" xfId="8892"/>
    <cellStyle name="Total 2 4 5 11" xfId="7960"/>
    <cellStyle name="Total 2 4 5 12" xfId="15449"/>
    <cellStyle name="Total 2 4 5 13" xfId="7159"/>
    <cellStyle name="Total 2 4 5 14" xfId="20707"/>
    <cellStyle name="Total 2 4 5 15" xfId="20387"/>
    <cellStyle name="Total 2 4 5 16" xfId="7480"/>
    <cellStyle name="Total 2 4 5 17" xfId="18669"/>
    <cellStyle name="Total 2 4 5 18" xfId="22181"/>
    <cellStyle name="Total 2 4 5 19" xfId="13560"/>
    <cellStyle name="Total 2 4 5 2" xfId="6323"/>
    <cellStyle name="Total 2 4 5 2 10" xfId="19010"/>
    <cellStyle name="Total 2 4 5 2 11" xfId="19781"/>
    <cellStyle name="Total 2 4 5 2 12" xfId="20620"/>
    <cellStyle name="Total 2 4 5 2 13" xfId="21591"/>
    <cellStyle name="Total 2 4 5 2 14" xfId="22396"/>
    <cellStyle name="Total 2 4 5 2 15" xfId="23231"/>
    <cellStyle name="Total 2 4 5 2 16" xfId="24089"/>
    <cellStyle name="Total 2 4 5 2 17" xfId="24790"/>
    <cellStyle name="Total 2 4 5 2 18" xfId="25453"/>
    <cellStyle name="Total 2 4 5 2 19" xfId="26102"/>
    <cellStyle name="Total 2 4 5 2 2" xfId="11256"/>
    <cellStyle name="Total 2 4 5 2 2 2" xfId="30611"/>
    <cellStyle name="Total 2 4 5 2 2 3" xfId="34574"/>
    <cellStyle name="Total 2 4 5 2 2 4" xfId="40045"/>
    <cellStyle name="Total 2 4 5 2 20" xfId="26845"/>
    <cellStyle name="Total 2 4 5 2 21" xfId="27552"/>
    <cellStyle name="Total 2 4 5 2 22" xfId="32846"/>
    <cellStyle name="Total 2 4 5 2 23" xfId="38068"/>
    <cellStyle name="Total 2 4 5 2 3" xfId="12285"/>
    <cellStyle name="Total 2 4 5 2 3 2" xfId="30612"/>
    <cellStyle name="Total 2 4 5 2 3 3" xfId="35519"/>
    <cellStyle name="Total 2 4 5 2 3 4" xfId="40990"/>
    <cellStyle name="Total 2 4 5 2 4" xfId="13318"/>
    <cellStyle name="Total 2 4 5 2 4 2" xfId="30613"/>
    <cellStyle name="Total 2 4 5 2 4 3" xfId="36511"/>
    <cellStyle name="Total 2 4 5 2 4 4" xfId="41982"/>
    <cellStyle name="Total 2 4 5 2 5" xfId="14337"/>
    <cellStyle name="Total 2 4 5 2 5 2" xfId="37345"/>
    <cellStyle name="Total 2 4 5 2 5 3" xfId="42816"/>
    <cellStyle name="Total 2 4 5 2 6" xfId="15283"/>
    <cellStyle name="Total 2 4 5 2 7" xfId="16264"/>
    <cellStyle name="Total 2 4 5 2 8" xfId="17117"/>
    <cellStyle name="Total 2 4 5 2 9" xfId="18124"/>
    <cellStyle name="Total 2 4 5 20" xfId="9035"/>
    <cellStyle name="Total 2 4 5 21" xfId="12151"/>
    <cellStyle name="Total 2 4 5 22" xfId="12428"/>
    <cellStyle name="Total 2 4 5 23" xfId="31979"/>
    <cellStyle name="Total 2 4 5 24" xfId="31890"/>
    <cellStyle name="Total 2 4 5 3" xfId="10228"/>
    <cellStyle name="Total 2 4 5 3 2" xfId="30614"/>
    <cellStyle name="Total 2 4 5 3 3" xfId="33843"/>
    <cellStyle name="Total 2 4 5 3 4" xfId="39189"/>
    <cellStyle name="Total 2 4 5 4" xfId="6571"/>
    <cellStyle name="Total 2 4 5 4 2" xfId="30615"/>
    <cellStyle name="Total 2 4 5 4 3" xfId="34621"/>
    <cellStyle name="Total 2 4 5 4 4" xfId="40092"/>
    <cellStyle name="Total 2 4 5 5" xfId="8415"/>
    <cellStyle name="Total 2 4 5 5 2" xfId="30616"/>
    <cellStyle name="Total 2 4 5 5 3" xfId="35568"/>
    <cellStyle name="Total 2 4 5 5 4" xfId="41039"/>
    <cellStyle name="Total 2 4 5 6" xfId="9109"/>
    <cellStyle name="Total 2 4 5 6 2" xfId="36577"/>
    <cellStyle name="Total 2 4 5 6 3" xfId="42048"/>
    <cellStyle name="Total 2 4 5 7" xfId="12508"/>
    <cellStyle name="Total 2 4 5 8" xfId="13879"/>
    <cellStyle name="Total 2 4 5 9" xfId="7503"/>
    <cellStyle name="Total 2 4 6" xfId="5360"/>
    <cellStyle name="Total 2 4 6 10" xfId="18217"/>
    <cellStyle name="Total 2 4 6 11" xfId="12885"/>
    <cellStyle name="Total 2 4 6 12" xfId="13925"/>
    <cellStyle name="Total 2 4 6 13" xfId="20803"/>
    <cellStyle name="Total 2 4 6 14" xfId="9207"/>
    <cellStyle name="Total 2 4 6 15" xfId="12512"/>
    <cellStyle name="Total 2 4 6 16" xfId="23374"/>
    <cellStyle name="Total 2 4 6 17" xfId="8294"/>
    <cellStyle name="Total 2 4 6 18" xfId="15313"/>
    <cellStyle name="Total 2 4 6 19" xfId="7239"/>
    <cellStyle name="Total 2 4 6 2" xfId="10343"/>
    <cellStyle name="Total 2 4 6 2 2" xfId="30617"/>
    <cellStyle name="Total 2 4 6 2 3" xfId="33919"/>
    <cellStyle name="Total 2 4 6 2 4" xfId="39265"/>
    <cellStyle name="Total 2 4 6 20" xfId="15300"/>
    <cellStyle name="Total 2 4 6 21" xfId="26947"/>
    <cellStyle name="Total 2 4 6 22" xfId="32068"/>
    <cellStyle name="Total 2 4 6 23" xfId="31325"/>
    <cellStyle name="Total 2 4 6 3" xfId="11391"/>
    <cellStyle name="Total 2 4 6 3 2" xfId="30618"/>
    <cellStyle name="Total 2 4 6 3 3" xfId="34712"/>
    <cellStyle name="Total 2 4 6 3 4" xfId="40183"/>
    <cellStyle name="Total 2 4 6 4" xfId="12486"/>
    <cellStyle name="Total 2 4 6 4 2" xfId="30619"/>
    <cellStyle name="Total 2 4 6 4 3" xfId="35658"/>
    <cellStyle name="Total 2 4 6 4 4" xfId="41129"/>
    <cellStyle name="Total 2 4 6 5" xfId="7253"/>
    <cellStyle name="Total 2 4 6 5 2" xfId="36647"/>
    <cellStyle name="Total 2 4 6 5 3" xfId="42118"/>
    <cellStyle name="Total 2 4 6 6" xfId="8071"/>
    <cellStyle name="Total 2 4 6 7" xfId="15452"/>
    <cellStyle name="Total 2 4 6 8" xfId="8194"/>
    <cellStyle name="Total 2 4 6 9" xfId="17291"/>
    <cellStyle name="Total 2 5" xfId="2777"/>
    <cellStyle name="Total 2 5 2" xfId="2912"/>
    <cellStyle name="Total 2 5 2 2" xfId="5646"/>
    <cellStyle name="Total 2 5 2 2 10" xfId="18456"/>
    <cellStyle name="Total 2 5 2 2 11" xfId="19234"/>
    <cellStyle name="Total 2 5 2 2 12" xfId="19999"/>
    <cellStyle name="Total 2 5 2 2 13" xfId="21031"/>
    <cellStyle name="Total 2 5 2 2 14" xfId="21874"/>
    <cellStyle name="Total 2 5 2 2 15" xfId="22617"/>
    <cellStyle name="Total 2 5 2 2 16" xfId="23581"/>
    <cellStyle name="Total 2 5 2 2 17" xfId="24279"/>
    <cellStyle name="Total 2 5 2 2 18" xfId="24987"/>
    <cellStyle name="Total 2 5 2 2 19" xfId="25623"/>
    <cellStyle name="Total 2 5 2 2 2" xfId="10602"/>
    <cellStyle name="Total 2 5 2 2 2 2" xfId="30620"/>
    <cellStyle name="Total 2 5 2 2 2 3" xfId="34109"/>
    <cellStyle name="Total 2 5 2 2 2 4" xfId="39471"/>
    <cellStyle name="Total 2 5 2 2 20" xfId="26282"/>
    <cellStyle name="Total 2 5 2 2 21" xfId="27117"/>
    <cellStyle name="Total 2 5 2 2 22" xfId="32273"/>
    <cellStyle name="Total 2 5 2 2 23" xfId="37504"/>
    <cellStyle name="Total 2 5 2 2 3" xfId="11641"/>
    <cellStyle name="Total 2 5 2 2 3 2" xfId="30621"/>
    <cellStyle name="Total 2 5 2 2 3 3" xfId="34919"/>
    <cellStyle name="Total 2 5 2 2 3 4" xfId="40390"/>
    <cellStyle name="Total 2 5 2 2 4" xfId="12740"/>
    <cellStyle name="Total 2 5 2 2 4 2" xfId="30622"/>
    <cellStyle name="Total 2 5 2 2 4 3" xfId="35872"/>
    <cellStyle name="Total 2 5 2 2 4 4" xfId="41343"/>
    <cellStyle name="Total 2 5 2 2 5" xfId="7534"/>
    <cellStyle name="Total 2 5 2 2 5 2" xfId="36839"/>
    <cellStyle name="Total 2 5 2 2 5 3" xfId="42310"/>
    <cellStyle name="Total 2 5 2 2 6" xfId="14655"/>
    <cellStyle name="Total 2 5 2 2 7" xfId="15687"/>
    <cellStyle name="Total 2 5 2 2 8" xfId="16476"/>
    <cellStyle name="Total 2 5 2 2 9" xfId="17539"/>
    <cellStyle name="Total 2 5 2 3" xfId="30623"/>
    <cellStyle name="Total 2 5 2 3 2" xfId="30624"/>
    <cellStyle name="Total 2 5 2 3 3" xfId="38588"/>
    <cellStyle name="Total 2 5 3" xfId="3332"/>
    <cellStyle name="Total 2 5 3 2" xfId="6018"/>
    <cellStyle name="Total 2 5 3 2 10" xfId="18764"/>
    <cellStyle name="Total 2 5 3 2 11" xfId="19538"/>
    <cellStyle name="Total 2 5 3 2 12" xfId="20354"/>
    <cellStyle name="Total 2 5 3 2 13" xfId="21316"/>
    <cellStyle name="Total 2 5 3 2 14" xfId="22162"/>
    <cellStyle name="Total 2 5 3 2 15" xfId="22971"/>
    <cellStyle name="Total 2 5 3 2 16" xfId="23857"/>
    <cellStyle name="Total 2 5 3 2 17" xfId="24552"/>
    <cellStyle name="Total 2 5 3 2 18" xfId="25236"/>
    <cellStyle name="Total 2 5 3 2 19" xfId="25887"/>
    <cellStyle name="Total 2 5 3 2 2" xfId="10967"/>
    <cellStyle name="Total 2 5 3 2 2 2" xfId="30625"/>
    <cellStyle name="Total 2 5 3 2 2 3" xfId="34359"/>
    <cellStyle name="Total 2 5 3 2 2 4" xfId="39809"/>
    <cellStyle name="Total 2 5 3 2 20" xfId="26612"/>
    <cellStyle name="Total 2 5 3 2 21" xfId="27345"/>
    <cellStyle name="Total 2 5 3 2 22" xfId="32614"/>
    <cellStyle name="Total 2 5 3 2 23" xfId="37846"/>
    <cellStyle name="Total 2 5 3 2 3" xfId="12007"/>
    <cellStyle name="Total 2 5 3 2 3 2" xfId="30626"/>
    <cellStyle name="Total 2 5 3 2 3 3" xfId="35271"/>
    <cellStyle name="Total 2 5 3 2 3 4" xfId="40742"/>
    <cellStyle name="Total 2 5 3 2 4" xfId="13054"/>
    <cellStyle name="Total 2 5 3 2 4 2" xfId="30627"/>
    <cellStyle name="Total 2 5 3 2 4 3" xfId="36224"/>
    <cellStyle name="Total 2 5 3 2 4 4" xfId="41695"/>
    <cellStyle name="Total 2 5 3 2 5" xfId="8378"/>
    <cellStyle name="Total 2 5 3 2 5 2" xfId="37081"/>
    <cellStyle name="Total 2 5 3 2 5 3" xfId="42552"/>
    <cellStyle name="Total 2 5 3 2 6" xfId="15014"/>
    <cellStyle name="Total 2 5 3 2 7" xfId="16001"/>
    <cellStyle name="Total 2 5 3 2 8" xfId="16837"/>
    <cellStyle name="Total 2 5 3 2 9" xfId="17841"/>
    <cellStyle name="Total 2 5 4" xfId="5144"/>
    <cellStyle name="Total 2 5 4 10" xfId="7052"/>
    <cellStyle name="Total 2 5 4 11" xfId="8202"/>
    <cellStyle name="Total 2 5 4 12" xfId="16006"/>
    <cellStyle name="Total 2 5 4 13" xfId="18244"/>
    <cellStyle name="Total 2 5 4 14" xfId="15507"/>
    <cellStyle name="Total 2 5 4 15" xfId="6685"/>
    <cellStyle name="Total 2 5 4 16" xfId="13660"/>
    <cellStyle name="Total 2 5 4 17" xfId="11298"/>
    <cellStyle name="Total 2 5 4 18" xfId="23395"/>
    <cellStyle name="Total 2 5 4 19" xfId="13985"/>
    <cellStyle name="Total 2 5 4 2" xfId="6313"/>
    <cellStyle name="Total 2 5 4 2 10" xfId="19000"/>
    <cellStyle name="Total 2 5 4 2 11" xfId="19771"/>
    <cellStyle name="Total 2 5 4 2 12" xfId="20610"/>
    <cellStyle name="Total 2 5 4 2 13" xfId="21581"/>
    <cellStyle name="Total 2 5 4 2 14" xfId="22386"/>
    <cellStyle name="Total 2 5 4 2 15" xfId="23221"/>
    <cellStyle name="Total 2 5 4 2 16" xfId="24079"/>
    <cellStyle name="Total 2 5 4 2 17" xfId="24780"/>
    <cellStyle name="Total 2 5 4 2 18" xfId="25443"/>
    <cellStyle name="Total 2 5 4 2 19" xfId="26092"/>
    <cellStyle name="Total 2 5 4 2 2" xfId="11246"/>
    <cellStyle name="Total 2 5 4 2 2 2" xfId="30628"/>
    <cellStyle name="Total 2 5 4 2 2 3" xfId="34564"/>
    <cellStyle name="Total 2 5 4 2 2 4" xfId="40035"/>
    <cellStyle name="Total 2 5 4 2 20" xfId="26835"/>
    <cellStyle name="Total 2 5 4 2 21" xfId="27542"/>
    <cellStyle name="Total 2 5 4 2 22" xfId="32836"/>
    <cellStyle name="Total 2 5 4 2 23" xfId="38058"/>
    <cellStyle name="Total 2 5 4 2 3" xfId="12275"/>
    <cellStyle name="Total 2 5 4 2 3 2" xfId="30629"/>
    <cellStyle name="Total 2 5 4 2 3 3" xfId="35509"/>
    <cellStyle name="Total 2 5 4 2 3 4" xfId="40980"/>
    <cellStyle name="Total 2 5 4 2 4" xfId="13308"/>
    <cellStyle name="Total 2 5 4 2 4 2" xfId="30630"/>
    <cellStyle name="Total 2 5 4 2 4 3" xfId="36501"/>
    <cellStyle name="Total 2 5 4 2 4 4" xfId="41972"/>
    <cellStyle name="Total 2 5 4 2 5" xfId="14327"/>
    <cellStyle name="Total 2 5 4 2 5 2" xfId="37335"/>
    <cellStyle name="Total 2 5 4 2 5 3" xfId="42806"/>
    <cellStyle name="Total 2 5 4 2 6" xfId="15273"/>
    <cellStyle name="Total 2 5 4 2 7" xfId="16254"/>
    <cellStyle name="Total 2 5 4 2 8" xfId="17107"/>
    <cellStyle name="Total 2 5 4 2 9" xfId="18114"/>
    <cellStyle name="Total 2 5 4 20" xfId="18473"/>
    <cellStyle name="Total 2 5 4 21" xfId="11124"/>
    <cellStyle name="Total 2 5 4 22" xfId="12154"/>
    <cellStyle name="Total 2 5 4 23" xfId="31948"/>
    <cellStyle name="Total 2 5 4 24" xfId="31885"/>
    <cellStyle name="Total 2 5 4 3" xfId="10160"/>
    <cellStyle name="Total 2 5 4 3 2" xfId="30631"/>
    <cellStyle name="Total 2 5 4 3 3" xfId="33827"/>
    <cellStyle name="Total 2 5 4 3 4" xfId="39173"/>
    <cellStyle name="Total 2 5 4 4" xfId="6607"/>
    <cellStyle name="Total 2 5 4 4 2" xfId="30632"/>
    <cellStyle name="Total 2 5 4 4 3" xfId="32907"/>
    <cellStyle name="Total 2 5 4 4 4" xfId="38125"/>
    <cellStyle name="Total 2 5 4 5" xfId="6616"/>
    <cellStyle name="Total 2 5 4 5 2" xfId="30633"/>
    <cellStyle name="Total 2 5 4 5 3" xfId="33834"/>
    <cellStyle name="Total 2 5 4 5 4" xfId="39180"/>
    <cellStyle name="Total 2 5 4 6" xfId="14074"/>
    <cellStyle name="Total 2 5 4 6 2" xfId="36569"/>
    <cellStyle name="Total 2 5 4 6 3" xfId="42040"/>
    <cellStyle name="Total 2 5 4 7" xfId="11973"/>
    <cellStyle name="Total 2 5 4 8" xfId="9643"/>
    <cellStyle name="Total 2 5 4 9" xfId="7013"/>
    <cellStyle name="Total 2 5 5" xfId="5226"/>
    <cellStyle name="Total 2 5 5 10" xfId="9301"/>
    <cellStyle name="Total 2 5 5 11" xfId="10382"/>
    <cellStyle name="Total 2 5 5 12" xfId="9019"/>
    <cellStyle name="Total 2 5 5 13" xfId="16237"/>
    <cellStyle name="Total 2 5 5 14" xfId="20708"/>
    <cellStyle name="Total 2 5 5 15" xfId="7686"/>
    <cellStyle name="Total 2 5 5 16" xfId="13790"/>
    <cellStyle name="Total 2 5 5 17" xfId="19846"/>
    <cellStyle name="Total 2 5 5 18" xfId="21720"/>
    <cellStyle name="Total 2 5 5 19" xfId="12495"/>
    <cellStyle name="Total 2 5 5 2" xfId="6324"/>
    <cellStyle name="Total 2 5 5 2 10" xfId="19011"/>
    <cellStyle name="Total 2 5 5 2 11" xfId="19782"/>
    <cellStyle name="Total 2 5 5 2 12" xfId="20621"/>
    <cellStyle name="Total 2 5 5 2 13" xfId="21592"/>
    <cellStyle name="Total 2 5 5 2 14" xfId="22397"/>
    <cellStyle name="Total 2 5 5 2 15" xfId="23232"/>
    <cellStyle name="Total 2 5 5 2 16" xfId="24090"/>
    <cellStyle name="Total 2 5 5 2 17" xfId="24791"/>
    <cellStyle name="Total 2 5 5 2 18" xfId="25454"/>
    <cellStyle name="Total 2 5 5 2 19" xfId="26103"/>
    <cellStyle name="Total 2 5 5 2 2" xfId="11257"/>
    <cellStyle name="Total 2 5 5 2 2 2" xfId="30634"/>
    <cellStyle name="Total 2 5 5 2 2 3" xfId="34575"/>
    <cellStyle name="Total 2 5 5 2 2 4" xfId="40046"/>
    <cellStyle name="Total 2 5 5 2 20" xfId="26846"/>
    <cellStyle name="Total 2 5 5 2 21" xfId="27553"/>
    <cellStyle name="Total 2 5 5 2 22" xfId="32847"/>
    <cellStyle name="Total 2 5 5 2 23" xfId="38069"/>
    <cellStyle name="Total 2 5 5 2 3" xfId="12286"/>
    <cellStyle name="Total 2 5 5 2 3 2" xfId="30635"/>
    <cellStyle name="Total 2 5 5 2 3 3" xfId="35520"/>
    <cellStyle name="Total 2 5 5 2 3 4" xfId="40991"/>
    <cellStyle name="Total 2 5 5 2 4" xfId="13319"/>
    <cellStyle name="Total 2 5 5 2 4 2" xfId="30636"/>
    <cellStyle name="Total 2 5 5 2 4 3" xfId="36512"/>
    <cellStyle name="Total 2 5 5 2 4 4" xfId="41983"/>
    <cellStyle name="Total 2 5 5 2 5" xfId="14338"/>
    <cellStyle name="Total 2 5 5 2 5 2" xfId="37346"/>
    <cellStyle name="Total 2 5 5 2 5 3" xfId="42817"/>
    <cellStyle name="Total 2 5 5 2 6" xfId="15284"/>
    <cellStyle name="Total 2 5 5 2 7" xfId="16265"/>
    <cellStyle name="Total 2 5 5 2 8" xfId="17118"/>
    <cellStyle name="Total 2 5 5 2 9" xfId="18125"/>
    <cellStyle name="Total 2 5 5 20" xfId="16883"/>
    <cellStyle name="Total 2 5 5 21" xfId="13931"/>
    <cellStyle name="Total 2 5 5 22" xfId="13642"/>
    <cellStyle name="Total 2 5 5 23" xfId="31980"/>
    <cellStyle name="Total 2 5 5 24" xfId="31887"/>
    <cellStyle name="Total 2 5 5 3" xfId="10229"/>
    <cellStyle name="Total 2 5 5 3 2" xfId="30637"/>
    <cellStyle name="Total 2 5 5 3 3" xfId="33844"/>
    <cellStyle name="Total 2 5 5 3 4" xfId="39190"/>
    <cellStyle name="Total 2 5 5 4" xfId="10151"/>
    <cellStyle name="Total 2 5 5 4 2" xfId="30638"/>
    <cellStyle name="Total 2 5 5 4 3" xfId="34622"/>
    <cellStyle name="Total 2 5 5 4 4" xfId="40093"/>
    <cellStyle name="Total 2 5 5 5" xfId="6588"/>
    <cellStyle name="Total 2 5 5 5 2" xfId="30639"/>
    <cellStyle name="Total 2 5 5 5 3" xfId="35569"/>
    <cellStyle name="Total 2 5 5 5 4" xfId="41040"/>
    <cellStyle name="Total 2 5 5 6" xfId="7243"/>
    <cellStyle name="Total 2 5 5 6 2" xfId="36578"/>
    <cellStyle name="Total 2 5 5 6 3" xfId="42049"/>
    <cellStyle name="Total 2 5 5 7" xfId="13783"/>
    <cellStyle name="Total 2 5 5 8" xfId="6631"/>
    <cellStyle name="Total 2 5 5 9" xfId="7125"/>
    <cellStyle name="Total 2 5 6" xfId="5361"/>
    <cellStyle name="Total 2 5 6 10" xfId="18218"/>
    <cellStyle name="Total 2 5 6 11" xfId="14927"/>
    <cellStyle name="Total 2 5 6 12" xfId="10378"/>
    <cellStyle name="Total 2 5 6 13" xfId="20804"/>
    <cellStyle name="Total 2 5 6 14" xfId="8797"/>
    <cellStyle name="Total 2 5 6 15" xfId="7751"/>
    <cellStyle name="Total 2 5 6 16" xfId="23375"/>
    <cellStyle name="Total 2 5 6 17" xfId="7808"/>
    <cellStyle name="Total 2 5 6 18" xfId="20642"/>
    <cellStyle name="Total 2 5 6 19" xfId="24394"/>
    <cellStyle name="Total 2 5 6 2" xfId="10344"/>
    <cellStyle name="Total 2 5 6 2 2" xfId="30640"/>
    <cellStyle name="Total 2 5 6 2 3" xfId="33920"/>
    <cellStyle name="Total 2 5 6 2 4" xfId="39266"/>
    <cellStyle name="Total 2 5 6 20" xfId="23413"/>
    <cellStyle name="Total 2 5 6 21" xfId="26948"/>
    <cellStyle name="Total 2 5 6 22" xfId="32069"/>
    <cellStyle name="Total 2 5 6 23" xfId="31324"/>
    <cellStyle name="Total 2 5 6 3" xfId="11392"/>
    <cellStyle name="Total 2 5 6 3 2" xfId="30641"/>
    <cellStyle name="Total 2 5 6 3 3" xfId="34713"/>
    <cellStyle name="Total 2 5 6 3 4" xfId="40184"/>
    <cellStyle name="Total 2 5 6 4" xfId="12487"/>
    <cellStyle name="Total 2 5 6 4 2" xfId="30642"/>
    <cellStyle name="Total 2 5 6 4 3" xfId="35659"/>
    <cellStyle name="Total 2 5 6 4 4" xfId="41130"/>
    <cellStyle name="Total 2 5 6 5" xfId="8067"/>
    <cellStyle name="Total 2 5 6 5 2" xfId="36648"/>
    <cellStyle name="Total 2 5 6 5 3" xfId="42119"/>
    <cellStyle name="Total 2 5 6 6" xfId="14014"/>
    <cellStyle name="Total 2 5 6 7" xfId="15453"/>
    <cellStyle name="Total 2 5 6 8" xfId="16243"/>
    <cellStyle name="Total 2 5 6 9" xfId="17292"/>
    <cellStyle name="Total 2 6" xfId="2778"/>
    <cellStyle name="Total 2 6 2" xfId="2913"/>
    <cellStyle name="Total 2 6 2 2" xfId="5647"/>
    <cellStyle name="Total 2 6 2 2 10" xfId="18457"/>
    <cellStyle name="Total 2 6 2 2 11" xfId="19235"/>
    <cellStyle name="Total 2 6 2 2 12" xfId="20000"/>
    <cellStyle name="Total 2 6 2 2 13" xfId="21032"/>
    <cellStyle name="Total 2 6 2 2 14" xfId="21875"/>
    <cellStyle name="Total 2 6 2 2 15" xfId="22618"/>
    <cellStyle name="Total 2 6 2 2 16" xfId="23582"/>
    <cellStyle name="Total 2 6 2 2 17" xfId="24280"/>
    <cellStyle name="Total 2 6 2 2 18" xfId="24988"/>
    <cellStyle name="Total 2 6 2 2 19" xfId="25624"/>
    <cellStyle name="Total 2 6 2 2 2" xfId="10603"/>
    <cellStyle name="Total 2 6 2 2 2 2" xfId="30643"/>
    <cellStyle name="Total 2 6 2 2 2 3" xfId="34110"/>
    <cellStyle name="Total 2 6 2 2 2 4" xfId="39472"/>
    <cellStyle name="Total 2 6 2 2 20" xfId="26283"/>
    <cellStyle name="Total 2 6 2 2 21" xfId="27118"/>
    <cellStyle name="Total 2 6 2 2 22" xfId="32274"/>
    <cellStyle name="Total 2 6 2 2 23" xfId="37505"/>
    <cellStyle name="Total 2 6 2 2 3" xfId="11642"/>
    <cellStyle name="Total 2 6 2 2 3 2" xfId="30644"/>
    <cellStyle name="Total 2 6 2 2 3 3" xfId="34920"/>
    <cellStyle name="Total 2 6 2 2 3 4" xfId="40391"/>
    <cellStyle name="Total 2 6 2 2 4" xfId="12741"/>
    <cellStyle name="Total 2 6 2 2 4 2" xfId="30645"/>
    <cellStyle name="Total 2 6 2 2 4 3" xfId="35873"/>
    <cellStyle name="Total 2 6 2 2 4 4" xfId="41344"/>
    <cellStyle name="Total 2 6 2 2 5" xfId="11284"/>
    <cellStyle name="Total 2 6 2 2 5 2" xfId="36840"/>
    <cellStyle name="Total 2 6 2 2 5 3" xfId="42311"/>
    <cellStyle name="Total 2 6 2 2 6" xfId="14656"/>
    <cellStyle name="Total 2 6 2 2 7" xfId="15688"/>
    <cellStyle name="Total 2 6 2 2 8" xfId="16477"/>
    <cellStyle name="Total 2 6 2 2 9" xfId="17540"/>
    <cellStyle name="Total 2 6 2 3" xfId="30646"/>
    <cellStyle name="Total 2 6 2 3 2" xfId="30647"/>
    <cellStyle name="Total 2 6 2 3 3" xfId="38589"/>
    <cellStyle name="Total 2 6 3" xfId="3333"/>
    <cellStyle name="Total 2 6 3 2" xfId="6019"/>
    <cellStyle name="Total 2 6 3 2 10" xfId="18765"/>
    <cellStyle name="Total 2 6 3 2 11" xfId="19539"/>
    <cellStyle name="Total 2 6 3 2 12" xfId="20355"/>
    <cellStyle name="Total 2 6 3 2 13" xfId="21317"/>
    <cellStyle name="Total 2 6 3 2 14" xfId="22163"/>
    <cellStyle name="Total 2 6 3 2 15" xfId="22972"/>
    <cellStyle name="Total 2 6 3 2 16" xfId="23858"/>
    <cellStyle name="Total 2 6 3 2 17" xfId="24553"/>
    <cellStyle name="Total 2 6 3 2 18" xfId="25237"/>
    <cellStyle name="Total 2 6 3 2 19" xfId="25888"/>
    <cellStyle name="Total 2 6 3 2 2" xfId="10968"/>
    <cellStyle name="Total 2 6 3 2 2 2" xfId="30648"/>
    <cellStyle name="Total 2 6 3 2 2 3" xfId="34360"/>
    <cellStyle name="Total 2 6 3 2 2 4" xfId="39810"/>
    <cellStyle name="Total 2 6 3 2 20" xfId="26613"/>
    <cellStyle name="Total 2 6 3 2 21" xfId="27346"/>
    <cellStyle name="Total 2 6 3 2 22" xfId="32615"/>
    <cellStyle name="Total 2 6 3 2 23" xfId="37847"/>
    <cellStyle name="Total 2 6 3 2 3" xfId="12008"/>
    <cellStyle name="Total 2 6 3 2 3 2" xfId="30649"/>
    <cellStyle name="Total 2 6 3 2 3 3" xfId="35272"/>
    <cellStyle name="Total 2 6 3 2 3 4" xfId="40743"/>
    <cellStyle name="Total 2 6 3 2 4" xfId="13055"/>
    <cellStyle name="Total 2 6 3 2 4 2" xfId="30650"/>
    <cellStyle name="Total 2 6 3 2 4 3" xfId="36225"/>
    <cellStyle name="Total 2 6 3 2 4 4" xfId="41696"/>
    <cellStyle name="Total 2 6 3 2 5" xfId="8412"/>
    <cellStyle name="Total 2 6 3 2 5 2" xfId="37082"/>
    <cellStyle name="Total 2 6 3 2 5 3" xfId="42553"/>
    <cellStyle name="Total 2 6 3 2 6" xfId="15015"/>
    <cellStyle name="Total 2 6 3 2 7" xfId="16002"/>
    <cellStyle name="Total 2 6 3 2 8" xfId="16838"/>
    <cellStyle name="Total 2 6 3 2 9" xfId="17842"/>
    <cellStyle name="Total 2 6 4" xfId="5145"/>
    <cellStyle name="Total 2 6 4 10" xfId="7242"/>
    <cellStyle name="Total 2 6 4 11" xfId="15400"/>
    <cellStyle name="Total 2 6 4 12" xfId="8436"/>
    <cellStyle name="Total 2 6 4 13" xfId="18169"/>
    <cellStyle name="Total 2 6 4 14" xfId="18179"/>
    <cellStyle name="Total 2 6 4 15" xfId="10210"/>
    <cellStyle name="Total 2 6 4 16" xfId="13686"/>
    <cellStyle name="Total 2 6 4 17" xfId="19500"/>
    <cellStyle name="Total 2 6 4 18" xfId="24116"/>
    <cellStyle name="Total 2 6 4 19" xfId="20813"/>
    <cellStyle name="Total 2 6 4 2" xfId="6314"/>
    <cellStyle name="Total 2 6 4 2 10" xfId="19001"/>
    <cellStyle name="Total 2 6 4 2 11" xfId="19772"/>
    <cellStyle name="Total 2 6 4 2 12" xfId="20611"/>
    <cellStyle name="Total 2 6 4 2 13" xfId="21582"/>
    <cellStyle name="Total 2 6 4 2 14" xfId="22387"/>
    <cellStyle name="Total 2 6 4 2 15" xfId="23222"/>
    <cellStyle name="Total 2 6 4 2 16" xfId="24080"/>
    <cellStyle name="Total 2 6 4 2 17" xfId="24781"/>
    <cellStyle name="Total 2 6 4 2 18" xfId="25444"/>
    <cellStyle name="Total 2 6 4 2 19" xfId="26093"/>
    <cellStyle name="Total 2 6 4 2 2" xfId="11247"/>
    <cellStyle name="Total 2 6 4 2 2 2" xfId="30651"/>
    <cellStyle name="Total 2 6 4 2 2 3" xfId="34565"/>
    <cellStyle name="Total 2 6 4 2 2 4" xfId="40036"/>
    <cellStyle name="Total 2 6 4 2 20" xfId="26836"/>
    <cellStyle name="Total 2 6 4 2 21" xfId="27543"/>
    <cellStyle name="Total 2 6 4 2 22" xfId="32837"/>
    <cellStyle name="Total 2 6 4 2 23" xfId="38059"/>
    <cellStyle name="Total 2 6 4 2 3" xfId="12276"/>
    <cellStyle name="Total 2 6 4 2 3 2" xfId="30652"/>
    <cellStyle name="Total 2 6 4 2 3 3" xfId="35510"/>
    <cellStyle name="Total 2 6 4 2 3 4" xfId="40981"/>
    <cellStyle name="Total 2 6 4 2 4" xfId="13309"/>
    <cellStyle name="Total 2 6 4 2 4 2" xfId="30653"/>
    <cellStyle name="Total 2 6 4 2 4 3" xfId="36502"/>
    <cellStyle name="Total 2 6 4 2 4 4" xfId="41973"/>
    <cellStyle name="Total 2 6 4 2 5" xfId="14328"/>
    <cellStyle name="Total 2 6 4 2 5 2" xfId="37336"/>
    <cellStyle name="Total 2 6 4 2 5 3" xfId="42807"/>
    <cellStyle name="Total 2 6 4 2 6" xfId="15274"/>
    <cellStyle name="Total 2 6 4 2 7" xfId="16255"/>
    <cellStyle name="Total 2 6 4 2 8" xfId="17108"/>
    <cellStyle name="Total 2 6 4 2 9" xfId="18115"/>
    <cellStyle name="Total 2 6 4 20" xfId="15367"/>
    <cellStyle name="Total 2 6 4 21" xfId="13815"/>
    <cellStyle name="Total 2 6 4 22" xfId="24429"/>
    <cellStyle name="Total 2 6 4 23" xfId="31949"/>
    <cellStyle name="Total 2 6 4 24" xfId="31884"/>
    <cellStyle name="Total 2 6 4 3" xfId="10161"/>
    <cellStyle name="Total 2 6 4 3 2" xfId="30654"/>
    <cellStyle name="Total 2 6 4 3 3" xfId="33828"/>
    <cellStyle name="Total 2 6 4 3 4" xfId="39174"/>
    <cellStyle name="Total 2 6 4 4" xfId="6606"/>
    <cellStyle name="Total 2 6 4 4 2" xfId="30655"/>
    <cellStyle name="Total 2 6 4 4 3" xfId="33831"/>
    <cellStyle name="Total 2 6 4 4 4" xfId="39177"/>
    <cellStyle name="Total 2 6 4 5" xfId="8397"/>
    <cellStyle name="Total 2 6 4 5 2" xfId="30656"/>
    <cellStyle name="Total 2 6 4 5 3" xfId="33840"/>
    <cellStyle name="Total 2 6 4 5 4" xfId="39186"/>
    <cellStyle name="Total 2 6 4 6" xfId="8623"/>
    <cellStyle name="Total 2 6 4 6 2" xfId="36570"/>
    <cellStyle name="Total 2 6 4 6 3" xfId="42041"/>
    <cellStyle name="Total 2 6 4 7" xfId="13291"/>
    <cellStyle name="Total 2 6 4 8" xfId="6633"/>
    <cellStyle name="Total 2 6 4 9" xfId="7545"/>
    <cellStyle name="Total 2 6 5" xfId="5227"/>
    <cellStyle name="Total 2 6 5 10" xfId="8572"/>
    <cellStyle name="Total 2 6 5 11" xfId="15472"/>
    <cellStyle name="Total 2 6 5 12" xfId="8711"/>
    <cellStyle name="Total 2 6 5 13" xfId="11383"/>
    <cellStyle name="Total 2 6 5 14" xfId="20709"/>
    <cellStyle name="Total 2 6 5 15" xfId="7323"/>
    <cellStyle name="Total 2 6 5 16" xfId="9719"/>
    <cellStyle name="Total 2 6 5 17" xfId="12597"/>
    <cellStyle name="Total 2 6 5 18" xfId="17304"/>
    <cellStyle name="Total 2 6 5 19" xfId="7068"/>
    <cellStyle name="Total 2 6 5 2" xfId="6325"/>
    <cellStyle name="Total 2 6 5 2 10" xfId="19012"/>
    <cellStyle name="Total 2 6 5 2 11" xfId="19783"/>
    <cellStyle name="Total 2 6 5 2 12" xfId="20622"/>
    <cellStyle name="Total 2 6 5 2 13" xfId="21593"/>
    <cellStyle name="Total 2 6 5 2 14" xfId="22398"/>
    <cellStyle name="Total 2 6 5 2 15" xfId="23233"/>
    <cellStyle name="Total 2 6 5 2 16" xfId="24091"/>
    <cellStyle name="Total 2 6 5 2 17" xfId="24792"/>
    <cellStyle name="Total 2 6 5 2 18" xfId="25455"/>
    <cellStyle name="Total 2 6 5 2 19" xfId="26104"/>
    <cellStyle name="Total 2 6 5 2 2" xfId="11258"/>
    <cellStyle name="Total 2 6 5 2 2 2" xfId="30657"/>
    <cellStyle name="Total 2 6 5 2 2 3" xfId="34576"/>
    <cellStyle name="Total 2 6 5 2 2 4" xfId="40047"/>
    <cellStyle name="Total 2 6 5 2 20" xfId="26847"/>
    <cellStyle name="Total 2 6 5 2 21" xfId="27554"/>
    <cellStyle name="Total 2 6 5 2 22" xfId="32848"/>
    <cellStyle name="Total 2 6 5 2 23" xfId="38070"/>
    <cellStyle name="Total 2 6 5 2 3" xfId="12287"/>
    <cellStyle name="Total 2 6 5 2 3 2" xfId="30658"/>
    <cellStyle name="Total 2 6 5 2 3 3" xfId="35521"/>
    <cellStyle name="Total 2 6 5 2 3 4" xfId="40992"/>
    <cellStyle name="Total 2 6 5 2 4" xfId="13320"/>
    <cellStyle name="Total 2 6 5 2 4 2" xfId="30659"/>
    <cellStyle name="Total 2 6 5 2 4 3" xfId="36513"/>
    <cellStyle name="Total 2 6 5 2 4 4" xfId="41984"/>
    <cellStyle name="Total 2 6 5 2 5" xfId="14339"/>
    <cellStyle name="Total 2 6 5 2 5 2" xfId="37347"/>
    <cellStyle name="Total 2 6 5 2 5 3" xfId="42818"/>
    <cellStyle name="Total 2 6 5 2 6" xfId="15285"/>
    <cellStyle name="Total 2 6 5 2 7" xfId="16266"/>
    <cellStyle name="Total 2 6 5 2 8" xfId="17119"/>
    <cellStyle name="Total 2 6 5 2 9" xfId="18126"/>
    <cellStyle name="Total 2 6 5 20" xfId="6897"/>
    <cellStyle name="Total 2 6 5 21" xfId="6433"/>
    <cellStyle name="Total 2 6 5 22" xfId="10136"/>
    <cellStyle name="Total 2 6 5 23" xfId="31981"/>
    <cellStyle name="Total 2 6 5 24" xfId="31374"/>
    <cellStyle name="Total 2 6 5 3" xfId="10230"/>
    <cellStyle name="Total 2 6 5 3 2" xfId="30660"/>
    <cellStyle name="Total 2 6 5 3 3" xfId="33845"/>
    <cellStyle name="Total 2 6 5 3 4" xfId="39191"/>
    <cellStyle name="Total 2 6 5 4" xfId="6570"/>
    <cellStyle name="Total 2 6 5 4 2" xfId="30661"/>
    <cellStyle name="Total 2 6 5 4 3" xfId="34623"/>
    <cellStyle name="Total 2 6 5 4 4" xfId="40094"/>
    <cellStyle name="Total 2 6 5 5" xfId="10225"/>
    <cellStyle name="Total 2 6 5 5 2" xfId="30662"/>
    <cellStyle name="Total 2 6 5 5 3" xfId="35570"/>
    <cellStyle name="Total 2 6 5 5 4" xfId="41041"/>
    <cellStyle name="Total 2 6 5 6" xfId="13092"/>
    <cellStyle name="Total 2 6 5 6 2" xfId="36579"/>
    <cellStyle name="Total 2 6 5 6 3" xfId="42050"/>
    <cellStyle name="Total 2 6 5 7" xfId="8904"/>
    <cellStyle name="Total 2 6 5 8" xfId="9105"/>
    <cellStyle name="Total 2 6 5 9" xfId="7197"/>
    <cellStyle name="Total 2 6 6" xfId="5362"/>
    <cellStyle name="Total 2 6 6 10" xfId="18219"/>
    <cellStyle name="Total 2 6 6 11" xfId="14206"/>
    <cellStyle name="Total 2 6 6 12" xfId="15465"/>
    <cellStyle name="Total 2 6 6 13" xfId="20805"/>
    <cellStyle name="Total 2 6 6 14" xfId="7639"/>
    <cellStyle name="Total 2 6 6 15" xfId="20694"/>
    <cellStyle name="Total 2 6 6 16" xfId="23376"/>
    <cellStyle name="Total 2 6 6 17" xfId="12230"/>
    <cellStyle name="Total 2 6 6 18" xfId="21036"/>
    <cellStyle name="Total 2 6 6 19" xfId="8282"/>
    <cellStyle name="Total 2 6 6 2" xfId="10345"/>
    <cellStyle name="Total 2 6 6 2 2" xfId="30663"/>
    <cellStyle name="Total 2 6 6 2 3" xfId="33921"/>
    <cellStyle name="Total 2 6 6 2 4" xfId="39267"/>
    <cellStyle name="Total 2 6 6 20" xfId="19172"/>
    <cellStyle name="Total 2 6 6 21" xfId="26949"/>
    <cellStyle name="Total 2 6 6 22" xfId="32070"/>
    <cellStyle name="Total 2 6 6 23" xfId="31323"/>
    <cellStyle name="Total 2 6 6 3" xfId="11393"/>
    <cellStyle name="Total 2 6 6 3 2" xfId="30664"/>
    <cellStyle name="Total 2 6 6 3 3" xfId="34714"/>
    <cellStyle name="Total 2 6 6 3 4" xfId="40185"/>
    <cellStyle name="Total 2 6 6 4" xfId="12488"/>
    <cellStyle name="Total 2 6 6 4 2" xfId="30665"/>
    <cellStyle name="Total 2 6 6 4 3" xfId="35660"/>
    <cellStyle name="Total 2 6 6 4 4" xfId="41131"/>
    <cellStyle name="Total 2 6 6 5" xfId="8352"/>
    <cellStyle name="Total 2 6 6 5 2" xfId="36649"/>
    <cellStyle name="Total 2 6 6 5 3" xfId="42120"/>
    <cellStyle name="Total 2 6 6 6" xfId="8348"/>
    <cellStyle name="Total 2 6 6 7" xfId="15454"/>
    <cellStyle name="Total 2 6 6 8" xfId="7953"/>
    <cellStyle name="Total 2 6 6 9" xfId="17293"/>
    <cellStyle name="Total 2 7" xfId="2779"/>
    <cellStyle name="Total 2 7 2" xfId="2914"/>
    <cellStyle name="Total 2 7 2 2" xfId="5648"/>
    <cellStyle name="Total 2 7 2 2 10" xfId="18458"/>
    <cellStyle name="Total 2 7 2 2 11" xfId="19236"/>
    <cellStyle name="Total 2 7 2 2 12" xfId="20001"/>
    <cellStyle name="Total 2 7 2 2 13" xfId="21033"/>
    <cellStyle name="Total 2 7 2 2 14" xfId="21876"/>
    <cellStyle name="Total 2 7 2 2 15" xfId="22619"/>
    <cellStyle name="Total 2 7 2 2 16" xfId="23583"/>
    <cellStyle name="Total 2 7 2 2 17" xfId="24281"/>
    <cellStyle name="Total 2 7 2 2 18" xfId="24989"/>
    <cellStyle name="Total 2 7 2 2 19" xfId="25625"/>
    <cellStyle name="Total 2 7 2 2 2" xfId="10604"/>
    <cellStyle name="Total 2 7 2 2 2 2" xfId="30666"/>
    <cellStyle name="Total 2 7 2 2 2 3" xfId="34111"/>
    <cellStyle name="Total 2 7 2 2 2 4" xfId="39473"/>
    <cellStyle name="Total 2 7 2 2 20" xfId="26284"/>
    <cellStyle name="Total 2 7 2 2 21" xfId="27119"/>
    <cellStyle name="Total 2 7 2 2 22" xfId="32275"/>
    <cellStyle name="Total 2 7 2 2 23" xfId="37506"/>
    <cellStyle name="Total 2 7 2 2 3" xfId="11643"/>
    <cellStyle name="Total 2 7 2 2 3 2" xfId="30667"/>
    <cellStyle name="Total 2 7 2 2 3 3" xfId="34921"/>
    <cellStyle name="Total 2 7 2 2 3 4" xfId="40392"/>
    <cellStyle name="Total 2 7 2 2 4" xfId="12742"/>
    <cellStyle name="Total 2 7 2 2 4 2" xfId="30668"/>
    <cellStyle name="Total 2 7 2 2 4 3" xfId="35874"/>
    <cellStyle name="Total 2 7 2 2 4 4" xfId="41345"/>
    <cellStyle name="Total 2 7 2 2 5" xfId="6462"/>
    <cellStyle name="Total 2 7 2 2 5 2" xfId="36841"/>
    <cellStyle name="Total 2 7 2 2 5 3" xfId="42312"/>
    <cellStyle name="Total 2 7 2 2 6" xfId="14657"/>
    <cellStyle name="Total 2 7 2 2 7" xfId="15689"/>
    <cellStyle name="Total 2 7 2 2 8" xfId="16478"/>
    <cellStyle name="Total 2 7 2 2 9" xfId="17541"/>
    <cellStyle name="Total 2 7 2 3" xfId="30669"/>
    <cellStyle name="Total 2 7 2 3 2" xfId="30670"/>
    <cellStyle name="Total 2 7 2 3 3" xfId="38590"/>
    <cellStyle name="Total 2 7 3" xfId="3334"/>
    <cellStyle name="Total 2 7 3 2" xfId="6020"/>
    <cellStyle name="Total 2 7 3 2 10" xfId="18766"/>
    <cellStyle name="Total 2 7 3 2 11" xfId="19540"/>
    <cellStyle name="Total 2 7 3 2 12" xfId="20356"/>
    <cellStyle name="Total 2 7 3 2 13" xfId="21318"/>
    <cellStyle name="Total 2 7 3 2 14" xfId="22164"/>
    <cellStyle name="Total 2 7 3 2 15" xfId="22973"/>
    <cellStyle name="Total 2 7 3 2 16" xfId="23859"/>
    <cellStyle name="Total 2 7 3 2 17" xfId="24554"/>
    <cellStyle name="Total 2 7 3 2 18" xfId="25238"/>
    <cellStyle name="Total 2 7 3 2 19" xfId="25889"/>
    <cellStyle name="Total 2 7 3 2 2" xfId="10969"/>
    <cellStyle name="Total 2 7 3 2 2 2" xfId="30671"/>
    <cellStyle name="Total 2 7 3 2 2 3" xfId="34361"/>
    <cellStyle name="Total 2 7 3 2 2 4" xfId="39811"/>
    <cellStyle name="Total 2 7 3 2 20" xfId="26614"/>
    <cellStyle name="Total 2 7 3 2 21" xfId="27347"/>
    <cellStyle name="Total 2 7 3 2 22" xfId="32616"/>
    <cellStyle name="Total 2 7 3 2 23" xfId="37848"/>
    <cellStyle name="Total 2 7 3 2 3" xfId="12009"/>
    <cellStyle name="Total 2 7 3 2 3 2" xfId="30672"/>
    <cellStyle name="Total 2 7 3 2 3 3" xfId="35273"/>
    <cellStyle name="Total 2 7 3 2 3 4" xfId="40744"/>
    <cellStyle name="Total 2 7 3 2 4" xfId="13056"/>
    <cellStyle name="Total 2 7 3 2 4 2" xfId="30673"/>
    <cellStyle name="Total 2 7 3 2 4 3" xfId="36226"/>
    <cellStyle name="Total 2 7 3 2 4 4" xfId="41697"/>
    <cellStyle name="Total 2 7 3 2 5" xfId="7279"/>
    <cellStyle name="Total 2 7 3 2 5 2" xfId="37083"/>
    <cellStyle name="Total 2 7 3 2 5 3" xfId="42554"/>
    <cellStyle name="Total 2 7 3 2 6" xfId="15016"/>
    <cellStyle name="Total 2 7 3 2 7" xfId="16003"/>
    <cellStyle name="Total 2 7 3 2 8" xfId="16839"/>
    <cellStyle name="Total 2 7 3 2 9" xfId="17843"/>
    <cellStyle name="Total 2 7 4" xfId="5146"/>
    <cellStyle name="Total 2 7 4 10" xfId="6816"/>
    <cellStyle name="Total 2 7 4 11" xfId="9691"/>
    <cellStyle name="Total 2 7 4 12" xfId="8548"/>
    <cellStyle name="Total 2 7 4 13" xfId="15522"/>
    <cellStyle name="Total 2 7 4 14" xfId="6872"/>
    <cellStyle name="Total 2 7 4 15" xfId="6966"/>
    <cellStyle name="Total 2 7 4 16" xfId="17716"/>
    <cellStyle name="Total 2 7 4 17" xfId="17303"/>
    <cellStyle name="Total 2 7 4 18" xfId="7372"/>
    <cellStyle name="Total 2 7 4 19" xfId="7668"/>
    <cellStyle name="Total 2 7 4 2" xfId="6315"/>
    <cellStyle name="Total 2 7 4 2 10" xfId="19002"/>
    <cellStyle name="Total 2 7 4 2 11" xfId="19773"/>
    <cellStyle name="Total 2 7 4 2 12" xfId="20612"/>
    <cellStyle name="Total 2 7 4 2 13" xfId="21583"/>
    <cellStyle name="Total 2 7 4 2 14" xfId="22388"/>
    <cellStyle name="Total 2 7 4 2 15" xfId="23223"/>
    <cellStyle name="Total 2 7 4 2 16" xfId="24081"/>
    <cellStyle name="Total 2 7 4 2 17" xfId="24782"/>
    <cellStyle name="Total 2 7 4 2 18" xfId="25445"/>
    <cellStyle name="Total 2 7 4 2 19" xfId="26094"/>
    <cellStyle name="Total 2 7 4 2 2" xfId="11248"/>
    <cellStyle name="Total 2 7 4 2 2 2" xfId="30674"/>
    <cellStyle name="Total 2 7 4 2 2 3" xfId="34566"/>
    <cellStyle name="Total 2 7 4 2 2 4" xfId="40037"/>
    <cellStyle name="Total 2 7 4 2 20" xfId="26837"/>
    <cellStyle name="Total 2 7 4 2 21" xfId="27544"/>
    <cellStyle name="Total 2 7 4 2 22" xfId="32838"/>
    <cellStyle name="Total 2 7 4 2 23" xfId="38060"/>
    <cellStyle name="Total 2 7 4 2 3" xfId="12277"/>
    <cellStyle name="Total 2 7 4 2 3 2" xfId="30675"/>
    <cellStyle name="Total 2 7 4 2 3 3" xfId="35511"/>
    <cellStyle name="Total 2 7 4 2 3 4" xfId="40982"/>
    <cellStyle name="Total 2 7 4 2 4" xfId="13310"/>
    <cellStyle name="Total 2 7 4 2 4 2" xfId="30676"/>
    <cellStyle name="Total 2 7 4 2 4 3" xfId="36503"/>
    <cellStyle name="Total 2 7 4 2 4 4" xfId="41974"/>
    <cellStyle name="Total 2 7 4 2 5" xfId="14329"/>
    <cellStyle name="Total 2 7 4 2 5 2" xfId="37337"/>
    <cellStyle name="Total 2 7 4 2 5 3" xfId="42808"/>
    <cellStyle name="Total 2 7 4 2 6" xfId="15275"/>
    <cellStyle name="Total 2 7 4 2 7" xfId="16256"/>
    <cellStyle name="Total 2 7 4 2 8" xfId="17109"/>
    <cellStyle name="Total 2 7 4 2 9" xfId="18116"/>
    <cellStyle name="Total 2 7 4 20" xfId="23101"/>
    <cellStyle name="Total 2 7 4 21" xfId="10080"/>
    <cellStyle name="Total 2 7 4 22" xfId="15051"/>
    <cellStyle name="Total 2 7 4 23" xfId="31950"/>
    <cellStyle name="Total 2 7 4 24" xfId="31377"/>
    <cellStyle name="Total 2 7 4 3" xfId="10162"/>
    <cellStyle name="Total 2 7 4 3 2" xfId="30677"/>
    <cellStyle name="Total 2 7 4 3 3" xfId="33829"/>
    <cellStyle name="Total 2 7 4 3 4" xfId="39175"/>
    <cellStyle name="Total 2 7 4 4" xfId="10123"/>
    <cellStyle name="Total 2 7 4 4 2" xfId="30678"/>
    <cellStyle name="Total 2 7 4 4 3" xfId="32906"/>
    <cellStyle name="Total 2 7 4 4 4" xfId="38124"/>
    <cellStyle name="Total 2 7 4 5" xfId="6615"/>
    <cellStyle name="Total 2 7 4 5 2" xfId="30679"/>
    <cellStyle name="Total 2 7 4 5 3" xfId="32903"/>
    <cellStyle name="Total 2 7 4 5 4" xfId="38121"/>
    <cellStyle name="Total 2 7 4 6" xfId="7434"/>
    <cellStyle name="Total 2 7 4 6 2" xfId="36571"/>
    <cellStyle name="Total 2 7 4 6 3" xfId="42042"/>
    <cellStyle name="Total 2 7 4 7" xfId="8735"/>
    <cellStyle name="Total 2 7 4 8" xfId="7198"/>
    <cellStyle name="Total 2 7 4 9" xfId="9377"/>
    <cellStyle name="Total 2 7 5" xfId="5228"/>
    <cellStyle name="Total 2 7 5 10" xfId="11477"/>
    <cellStyle name="Total 2 7 5 11" xfId="6704"/>
    <cellStyle name="Total 2 7 5 12" xfId="6987"/>
    <cellStyle name="Total 2 7 5 13" xfId="15467"/>
    <cellStyle name="Total 2 7 5 14" xfId="20710"/>
    <cellStyle name="Total 2 7 5 15" xfId="15158"/>
    <cellStyle name="Total 2 7 5 16" xfId="7635"/>
    <cellStyle name="Total 2 7 5 17" xfId="12498"/>
    <cellStyle name="Total 2 7 5 18" xfId="7841"/>
    <cellStyle name="Total 2 7 5 19" xfId="20482"/>
    <cellStyle name="Total 2 7 5 2" xfId="6326"/>
    <cellStyle name="Total 2 7 5 2 10" xfId="19013"/>
    <cellStyle name="Total 2 7 5 2 11" xfId="19784"/>
    <cellStyle name="Total 2 7 5 2 12" xfId="20623"/>
    <cellStyle name="Total 2 7 5 2 13" xfId="21594"/>
    <cellStyle name="Total 2 7 5 2 14" xfId="22399"/>
    <cellStyle name="Total 2 7 5 2 15" xfId="23234"/>
    <cellStyle name="Total 2 7 5 2 16" xfId="24092"/>
    <cellStyle name="Total 2 7 5 2 17" xfId="24793"/>
    <cellStyle name="Total 2 7 5 2 18" xfId="25456"/>
    <cellStyle name="Total 2 7 5 2 19" xfId="26105"/>
    <cellStyle name="Total 2 7 5 2 2" xfId="11259"/>
    <cellStyle name="Total 2 7 5 2 2 2" xfId="30680"/>
    <cellStyle name="Total 2 7 5 2 2 3" xfId="34577"/>
    <cellStyle name="Total 2 7 5 2 2 4" xfId="40048"/>
    <cellStyle name="Total 2 7 5 2 20" xfId="26848"/>
    <cellStyle name="Total 2 7 5 2 21" xfId="27555"/>
    <cellStyle name="Total 2 7 5 2 22" xfId="32849"/>
    <cellStyle name="Total 2 7 5 2 23" xfId="38071"/>
    <cellStyle name="Total 2 7 5 2 3" xfId="12288"/>
    <cellStyle name="Total 2 7 5 2 3 2" xfId="30681"/>
    <cellStyle name="Total 2 7 5 2 3 3" xfId="35522"/>
    <cellStyle name="Total 2 7 5 2 3 4" xfId="40993"/>
    <cellStyle name="Total 2 7 5 2 4" xfId="13321"/>
    <cellStyle name="Total 2 7 5 2 4 2" xfId="30682"/>
    <cellStyle name="Total 2 7 5 2 4 3" xfId="36514"/>
    <cellStyle name="Total 2 7 5 2 4 4" xfId="41985"/>
    <cellStyle name="Total 2 7 5 2 5" xfId="14340"/>
    <cellStyle name="Total 2 7 5 2 5 2" xfId="37348"/>
    <cellStyle name="Total 2 7 5 2 5 3" xfId="42819"/>
    <cellStyle name="Total 2 7 5 2 6" xfId="15286"/>
    <cellStyle name="Total 2 7 5 2 7" xfId="16267"/>
    <cellStyle name="Total 2 7 5 2 8" xfId="17120"/>
    <cellStyle name="Total 2 7 5 2 9" xfId="18127"/>
    <cellStyle name="Total 2 7 5 20" xfId="23711"/>
    <cellStyle name="Total 2 7 5 21" xfId="25268"/>
    <cellStyle name="Total 2 7 5 22" xfId="19273"/>
    <cellStyle name="Total 2 7 5 23" xfId="31982"/>
    <cellStyle name="Total 2 7 5 24" xfId="31888"/>
    <cellStyle name="Total 2 7 5 3" xfId="10231"/>
    <cellStyle name="Total 2 7 5 3 2" xfId="30683"/>
    <cellStyle name="Total 2 7 5 3 3" xfId="33846"/>
    <cellStyle name="Total 2 7 5 3 4" xfId="39192"/>
    <cellStyle name="Total 2 7 5 4" xfId="10152"/>
    <cellStyle name="Total 2 7 5 4 2" xfId="30684"/>
    <cellStyle name="Total 2 7 5 4 3" xfId="34624"/>
    <cellStyle name="Total 2 7 5 4 4" xfId="40095"/>
    <cellStyle name="Total 2 7 5 5" xfId="10147"/>
    <cellStyle name="Total 2 7 5 5 2" xfId="30685"/>
    <cellStyle name="Total 2 7 5 5 3" xfId="35571"/>
    <cellStyle name="Total 2 7 5 5 4" xfId="41042"/>
    <cellStyle name="Total 2 7 5 6" xfId="12658"/>
    <cellStyle name="Total 2 7 5 6 2" xfId="36580"/>
    <cellStyle name="Total 2 7 5 6 3" xfId="42051"/>
    <cellStyle name="Total 2 7 5 7" xfId="14008"/>
    <cellStyle name="Total 2 7 5 8" xfId="13929"/>
    <cellStyle name="Total 2 7 5 9" xfId="8601"/>
    <cellStyle name="Total 2 7 6" xfId="5363"/>
    <cellStyle name="Total 2 7 6 10" xfId="18220"/>
    <cellStyle name="Total 2 7 6 11" xfId="13346"/>
    <cellStyle name="Total 2 7 6 12" xfId="7701"/>
    <cellStyle name="Total 2 7 6 13" xfId="20806"/>
    <cellStyle name="Total 2 7 6 14" xfId="8517"/>
    <cellStyle name="Total 2 7 6 15" xfId="7719"/>
    <cellStyle name="Total 2 7 6 16" xfId="23377"/>
    <cellStyle name="Total 2 7 6 17" xfId="16310"/>
    <cellStyle name="Total 2 7 6 18" xfId="18623"/>
    <cellStyle name="Total 2 7 6 19" xfId="9290"/>
    <cellStyle name="Total 2 7 6 2" xfId="10346"/>
    <cellStyle name="Total 2 7 6 2 2" xfId="30686"/>
    <cellStyle name="Total 2 7 6 2 3" xfId="33922"/>
    <cellStyle name="Total 2 7 6 2 4" xfId="39268"/>
    <cellStyle name="Total 2 7 6 20" xfId="24812"/>
    <cellStyle name="Total 2 7 6 21" xfId="26950"/>
    <cellStyle name="Total 2 7 6 22" xfId="32071"/>
    <cellStyle name="Total 2 7 6 23" xfId="31322"/>
    <cellStyle name="Total 2 7 6 3" xfId="11394"/>
    <cellStyle name="Total 2 7 6 3 2" xfId="30687"/>
    <cellStyle name="Total 2 7 6 3 3" xfId="34715"/>
    <cellStyle name="Total 2 7 6 3 4" xfId="40186"/>
    <cellStyle name="Total 2 7 6 4" xfId="12489"/>
    <cellStyle name="Total 2 7 6 4 2" xfId="30688"/>
    <cellStyle name="Total 2 7 6 4 3" xfId="35661"/>
    <cellStyle name="Total 2 7 6 4 4" xfId="41132"/>
    <cellStyle name="Total 2 7 6 5" xfId="7866"/>
    <cellStyle name="Total 2 7 6 5 2" xfId="36650"/>
    <cellStyle name="Total 2 7 6 5 3" xfId="42121"/>
    <cellStyle name="Total 2 7 6 6" xfId="7517"/>
    <cellStyle name="Total 2 7 6 7" xfId="15455"/>
    <cellStyle name="Total 2 7 6 8" xfId="9786"/>
    <cellStyle name="Total 2 7 6 9" xfId="17294"/>
    <cellStyle name="Total 2 8" xfId="2909"/>
    <cellStyle name="Total 2 8 2" xfId="5643"/>
    <cellStyle name="Total 2 8 2 10" xfId="18453"/>
    <cellStyle name="Total 2 8 2 11" xfId="19231"/>
    <cellStyle name="Total 2 8 2 12" xfId="19996"/>
    <cellStyle name="Total 2 8 2 13" xfId="21028"/>
    <cellStyle name="Total 2 8 2 14" xfId="21871"/>
    <cellStyle name="Total 2 8 2 15" xfId="22614"/>
    <cellStyle name="Total 2 8 2 16" xfId="23578"/>
    <cellStyle name="Total 2 8 2 17" xfId="24276"/>
    <cellStyle name="Total 2 8 2 18" xfId="24984"/>
    <cellStyle name="Total 2 8 2 19" xfId="25620"/>
    <cellStyle name="Total 2 8 2 2" xfId="10599"/>
    <cellStyle name="Total 2 8 2 2 2" xfId="30689"/>
    <cellStyle name="Total 2 8 2 2 3" xfId="34106"/>
    <cellStyle name="Total 2 8 2 2 4" xfId="39468"/>
    <cellStyle name="Total 2 8 2 20" xfId="26279"/>
    <cellStyle name="Total 2 8 2 21" xfId="27114"/>
    <cellStyle name="Total 2 8 2 22" xfId="32270"/>
    <cellStyle name="Total 2 8 2 23" xfId="37501"/>
    <cellStyle name="Total 2 8 2 3" xfId="11638"/>
    <cellStyle name="Total 2 8 2 3 2" xfId="30690"/>
    <cellStyle name="Total 2 8 2 3 3" xfId="34916"/>
    <cellStyle name="Total 2 8 2 3 4" xfId="40387"/>
    <cellStyle name="Total 2 8 2 4" xfId="12737"/>
    <cellStyle name="Total 2 8 2 4 2" xfId="30691"/>
    <cellStyle name="Total 2 8 2 4 3" xfId="35869"/>
    <cellStyle name="Total 2 8 2 4 4" xfId="41340"/>
    <cellStyle name="Total 2 8 2 5" xfId="10102"/>
    <cellStyle name="Total 2 8 2 5 2" xfId="36836"/>
    <cellStyle name="Total 2 8 2 5 3" xfId="42307"/>
    <cellStyle name="Total 2 8 2 6" xfId="14652"/>
    <cellStyle name="Total 2 8 2 7" xfId="15684"/>
    <cellStyle name="Total 2 8 2 8" xfId="16473"/>
    <cellStyle name="Total 2 8 2 9" xfId="17536"/>
    <cellStyle name="Total 2 8 3" xfId="30692"/>
    <cellStyle name="Total 2 8 3 2" xfId="30693"/>
    <cellStyle name="Total 2 8 3 3" xfId="38585"/>
    <cellStyle name="Total 2 9" xfId="3329"/>
    <cellStyle name="Total 2 9 2" xfId="6015"/>
    <cellStyle name="Total 2 9 2 10" xfId="18761"/>
    <cellStyle name="Total 2 9 2 11" xfId="19535"/>
    <cellStyle name="Total 2 9 2 12" xfId="20351"/>
    <cellStyle name="Total 2 9 2 13" xfId="21313"/>
    <cellStyle name="Total 2 9 2 14" xfId="22159"/>
    <cellStyle name="Total 2 9 2 15" xfId="22968"/>
    <cellStyle name="Total 2 9 2 16" xfId="23854"/>
    <cellStyle name="Total 2 9 2 17" xfId="24549"/>
    <cellStyle name="Total 2 9 2 18" xfId="25233"/>
    <cellStyle name="Total 2 9 2 19" xfId="25884"/>
    <cellStyle name="Total 2 9 2 2" xfId="10964"/>
    <cellStyle name="Total 2 9 2 2 2" xfId="30694"/>
    <cellStyle name="Total 2 9 2 2 3" xfId="34356"/>
    <cellStyle name="Total 2 9 2 2 4" xfId="39806"/>
    <cellStyle name="Total 2 9 2 20" xfId="26609"/>
    <cellStyle name="Total 2 9 2 21" xfId="27342"/>
    <cellStyle name="Total 2 9 2 22" xfId="32611"/>
    <cellStyle name="Total 2 9 2 23" xfId="37843"/>
    <cellStyle name="Total 2 9 2 3" xfId="12004"/>
    <cellStyle name="Total 2 9 2 3 2" xfId="30695"/>
    <cellStyle name="Total 2 9 2 3 3" xfId="35268"/>
    <cellStyle name="Total 2 9 2 3 4" xfId="40739"/>
    <cellStyle name="Total 2 9 2 4" xfId="13051"/>
    <cellStyle name="Total 2 9 2 4 2" xfId="30696"/>
    <cellStyle name="Total 2 9 2 4 3" xfId="36221"/>
    <cellStyle name="Total 2 9 2 4 4" xfId="41692"/>
    <cellStyle name="Total 2 9 2 5" xfId="7990"/>
    <cellStyle name="Total 2 9 2 5 2" xfId="37078"/>
    <cellStyle name="Total 2 9 2 5 3" xfId="42549"/>
    <cellStyle name="Total 2 9 2 6" xfId="15011"/>
    <cellStyle name="Total 2 9 2 7" xfId="15998"/>
    <cellStyle name="Total 2 9 2 8" xfId="16834"/>
    <cellStyle name="Total 2 9 2 9" xfId="17838"/>
    <cellStyle name="Total 3" xfId="2780"/>
    <cellStyle name="Total 4" xfId="2781"/>
    <cellStyle name="Total 5" xfId="2782"/>
    <cellStyle name="Total 5 2" xfId="2783"/>
    <cellStyle name="Total 5 2 2" xfId="5230"/>
    <cellStyle name="Total 5 3" xfId="2915"/>
    <cellStyle name="Total 5 3 2" xfId="5649"/>
    <cellStyle name="Total 5 3 2 10" xfId="18459"/>
    <cellStyle name="Total 5 3 2 11" xfId="19237"/>
    <cellStyle name="Total 5 3 2 12" xfId="20002"/>
    <cellStyle name="Total 5 3 2 13" xfId="21034"/>
    <cellStyle name="Total 5 3 2 14" xfId="21877"/>
    <cellStyle name="Total 5 3 2 15" xfId="22620"/>
    <cellStyle name="Total 5 3 2 16" xfId="23584"/>
    <cellStyle name="Total 5 3 2 17" xfId="24282"/>
    <cellStyle name="Total 5 3 2 18" xfId="24990"/>
    <cellStyle name="Total 5 3 2 19" xfId="25626"/>
    <cellStyle name="Total 5 3 2 2" xfId="10605"/>
    <cellStyle name="Total 5 3 2 2 2" xfId="30697"/>
    <cellStyle name="Total 5 3 2 2 3" xfId="34112"/>
    <cellStyle name="Total 5 3 2 2 4" xfId="39474"/>
    <cellStyle name="Total 5 3 2 20" xfId="26285"/>
    <cellStyle name="Total 5 3 2 21" xfId="27120"/>
    <cellStyle name="Total 5 3 2 22" xfId="32276"/>
    <cellStyle name="Total 5 3 2 23" xfId="37507"/>
    <cellStyle name="Total 5 3 2 3" xfId="11644"/>
    <cellStyle name="Total 5 3 2 3 2" xfId="30698"/>
    <cellStyle name="Total 5 3 2 3 3" xfId="34922"/>
    <cellStyle name="Total 5 3 2 3 4" xfId="40393"/>
    <cellStyle name="Total 5 3 2 4" xfId="12743"/>
    <cellStyle name="Total 5 3 2 4 2" xfId="30699"/>
    <cellStyle name="Total 5 3 2 4 3" xfId="35875"/>
    <cellStyle name="Total 5 3 2 4 4" xfId="41346"/>
    <cellStyle name="Total 5 3 2 5" xfId="8048"/>
    <cellStyle name="Total 5 3 2 5 2" xfId="36842"/>
    <cellStyle name="Total 5 3 2 5 3" xfId="42313"/>
    <cellStyle name="Total 5 3 2 6" xfId="14658"/>
    <cellStyle name="Total 5 3 2 7" xfId="15690"/>
    <cellStyle name="Total 5 3 2 8" xfId="16479"/>
    <cellStyle name="Total 5 3 2 9" xfId="17542"/>
    <cellStyle name="Total 5 3 3" xfId="30700"/>
    <cellStyle name="Total 5 3 3 2" xfId="30701"/>
    <cellStyle name="Total 5 3 3 3" xfId="38591"/>
    <cellStyle name="Total 5 4" xfId="3335"/>
    <cellStyle name="Total 5 4 2" xfId="6021"/>
    <cellStyle name="Total 5 4 2 10" xfId="18767"/>
    <cellStyle name="Total 5 4 2 11" xfId="19541"/>
    <cellStyle name="Total 5 4 2 12" xfId="20357"/>
    <cellStyle name="Total 5 4 2 13" xfId="21319"/>
    <cellStyle name="Total 5 4 2 14" xfId="22165"/>
    <cellStyle name="Total 5 4 2 15" xfId="22974"/>
    <cellStyle name="Total 5 4 2 16" xfId="23860"/>
    <cellStyle name="Total 5 4 2 17" xfId="24555"/>
    <cellStyle name="Total 5 4 2 18" xfId="25239"/>
    <cellStyle name="Total 5 4 2 19" xfId="25890"/>
    <cellStyle name="Total 5 4 2 2" xfId="10970"/>
    <cellStyle name="Total 5 4 2 2 2" xfId="30702"/>
    <cellStyle name="Total 5 4 2 2 3" xfId="34362"/>
    <cellStyle name="Total 5 4 2 2 4" xfId="39812"/>
    <cellStyle name="Total 5 4 2 20" xfId="26615"/>
    <cellStyle name="Total 5 4 2 21" xfId="27348"/>
    <cellStyle name="Total 5 4 2 22" xfId="32617"/>
    <cellStyle name="Total 5 4 2 23" xfId="37849"/>
    <cellStyle name="Total 5 4 2 3" xfId="12010"/>
    <cellStyle name="Total 5 4 2 3 2" xfId="30703"/>
    <cellStyle name="Total 5 4 2 3 3" xfId="35274"/>
    <cellStyle name="Total 5 4 2 3 4" xfId="40745"/>
    <cellStyle name="Total 5 4 2 4" xfId="13057"/>
    <cellStyle name="Total 5 4 2 4 2" xfId="30704"/>
    <cellStyle name="Total 5 4 2 4 3" xfId="36227"/>
    <cellStyle name="Total 5 4 2 4 4" xfId="41698"/>
    <cellStyle name="Total 5 4 2 5" xfId="7911"/>
    <cellStyle name="Total 5 4 2 5 2" xfId="37084"/>
    <cellStyle name="Total 5 4 2 5 3" xfId="42555"/>
    <cellStyle name="Total 5 4 2 6" xfId="15017"/>
    <cellStyle name="Total 5 4 2 7" xfId="16004"/>
    <cellStyle name="Total 5 4 2 8" xfId="16840"/>
    <cellStyle name="Total 5 4 2 9" xfId="17844"/>
    <cellStyle name="Total 5 5" xfId="5149"/>
    <cellStyle name="Total 5 5 10" xfId="8776"/>
    <cellStyle name="Total 5 5 11" xfId="8955"/>
    <cellStyle name="Total 5 5 12" xfId="13281"/>
    <cellStyle name="Total 5 5 13" xfId="19045"/>
    <cellStyle name="Total 5 5 14" xfId="7827"/>
    <cellStyle name="Total 5 5 15" xfId="9957"/>
    <cellStyle name="Total 5 5 16" xfId="21685"/>
    <cellStyle name="Total 5 5 17" xfId="8092"/>
    <cellStyle name="Total 5 5 18" xfId="19573"/>
    <cellStyle name="Total 5 5 19" xfId="11510"/>
    <cellStyle name="Total 5 5 2" xfId="6316"/>
    <cellStyle name="Total 5 5 2 10" xfId="19003"/>
    <cellStyle name="Total 5 5 2 11" xfId="19774"/>
    <cellStyle name="Total 5 5 2 12" xfId="20613"/>
    <cellStyle name="Total 5 5 2 13" xfId="21584"/>
    <cellStyle name="Total 5 5 2 14" xfId="22389"/>
    <cellStyle name="Total 5 5 2 15" xfId="23224"/>
    <cellStyle name="Total 5 5 2 16" xfId="24082"/>
    <cellStyle name="Total 5 5 2 17" xfId="24783"/>
    <cellStyle name="Total 5 5 2 18" xfId="25446"/>
    <cellStyle name="Total 5 5 2 19" xfId="26095"/>
    <cellStyle name="Total 5 5 2 2" xfId="11249"/>
    <cellStyle name="Total 5 5 2 2 2" xfId="30705"/>
    <cellStyle name="Total 5 5 2 2 3" xfId="34567"/>
    <cellStyle name="Total 5 5 2 2 4" xfId="40038"/>
    <cellStyle name="Total 5 5 2 20" xfId="26838"/>
    <cellStyle name="Total 5 5 2 21" xfId="27545"/>
    <cellStyle name="Total 5 5 2 22" xfId="32839"/>
    <cellStyle name="Total 5 5 2 23" xfId="38061"/>
    <cellStyle name="Total 5 5 2 3" xfId="12278"/>
    <cellStyle name="Total 5 5 2 3 2" xfId="30706"/>
    <cellStyle name="Total 5 5 2 3 3" xfId="35512"/>
    <cellStyle name="Total 5 5 2 3 4" xfId="40983"/>
    <cellStyle name="Total 5 5 2 4" xfId="13311"/>
    <cellStyle name="Total 5 5 2 4 2" xfId="30707"/>
    <cellStyle name="Total 5 5 2 4 3" xfId="36504"/>
    <cellStyle name="Total 5 5 2 4 4" xfId="41975"/>
    <cellStyle name="Total 5 5 2 5" xfId="14330"/>
    <cellStyle name="Total 5 5 2 5 2" xfId="37338"/>
    <cellStyle name="Total 5 5 2 5 3" xfId="42809"/>
    <cellStyle name="Total 5 5 2 6" xfId="15276"/>
    <cellStyle name="Total 5 5 2 7" xfId="16257"/>
    <cellStyle name="Total 5 5 2 8" xfId="17110"/>
    <cellStyle name="Total 5 5 2 9" xfId="18117"/>
    <cellStyle name="Total 5 5 20" xfId="15149"/>
    <cellStyle name="Total 5 5 21" xfId="14090"/>
    <cellStyle name="Total 5 5 22" xfId="7054"/>
    <cellStyle name="Total 5 5 23" xfId="31953"/>
    <cellStyle name="Total 5 5 24" xfId="31276"/>
    <cellStyle name="Total 5 5 3" xfId="10165"/>
    <cellStyle name="Total 5 5 3 2" xfId="30708"/>
    <cellStyle name="Total 5 5 3 3" xfId="33832"/>
    <cellStyle name="Total 5 5 3 4" xfId="39178"/>
    <cellStyle name="Total 5 5 4" xfId="10124"/>
    <cellStyle name="Total 5 5 4 2" xfId="30709"/>
    <cellStyle name="Total 5 5 4 3" xfId="33833"/>
    <cellStyle name="Total 5 5 4 4" xfId="39179"/>
    <cellStyle name="Total 5 5 5" xfId="10211"/>
    <cellStyle name="Total 5 5 5 2" xfId="30710"/>
    <cellStyle name="Total 5 5 5 3" xfId="33839"/>
    <cellStyle name="Total 5 5 5 4" xfId="39185"/>
    <cellStyle name="Total 5 5 6" xfId="9690"/>
    <cellStyle name="Total 5 5 6 2" xfId="36572"/>
    <cellStyle name="Total 5 5 6 3" xfId="42043"/>
    <cellStyle name="Total 5 5 7" xfId="6467"/>
    <cellStyle name="Total 5 5 8" xfId="13345"/>
    <cellStyle name="Total 5 5 9" xfId="9221"/>
    <cellStyle name="Total 5 6" xfId="5229"/>
    <cellStyle name="Total 5 6 10" xfId="13715"/>
    <cellStyle name="Total 5 6 11" xfId="16290"/>
    <cellStyle name="Total 5 6 12" xfId="16284"/>
    <cellStyle name="Total 5 6 13" xfId="17699"/>
    <cellStyle name="Total 5 6 14" xfId="20711"/>
    <cellStyle name="Total 5 6 15" xfId="7559"/>
    <cellStyle name="Total 5 6 16" xfId="7018"/>
    <cellStyle name="Total 5 6 17" xfId="9750"/>
    <cellStyle name="Total 5 6 18" xfId="9058"/>
    <cellStyle name="Total 5 6 19" xfId="19713"/>
    <cellStyle name="Total 5 6 2" xfId="6327"/>
    <cellStyle name="Total 5 6 2 10" xfId="19014"/>
    <cellStyle name="Total 5 6 2 11" xfId="19785"/>
    <cellStyle name="Total 5 6 2 12" xfId="20624"/>
    <cellStyle name="Total 5 6 2 13" xfId="21595"/>
    <cellStyle name="Total 5 6 2 14" xfId="22400"/>
    <cellStyle name="Total 5 6 2 15" xfId="23235"/>
    <cellStyle name="Total 5 6 2 16" xfId="24093"/>
    <cellStyle name="Total 5 6 2 17" xfId="24794"/>
    <cellStyle name="Total 5 6 2 18" xfId="25457"/>
    <cellStyle name="Total 5 6 2 19" xfId="26106"/>
    <cellStyle name="Total 5 6 2 2" xfId="11260"/>
    <cellStyle name="Total 5 6 2 2 2" xfId="30711"/>
    <cellStyle name="Total 5 6 2 2 3" xfId="34578"/>
    <cellStyle name="Total 5 6 2 2 4" xfId="40049"/>
    <cellStyle name="Total 5 6 2 20" xfId="26849"/>
    <cellStyle name="Total 5 6 2 21" xfId="27556"/>
    <cellStyle name="Total 5 6 2 22" xfId="32850"/>
    <cellStyle name="Total 5 6 2 23" xfId="38072"/>
    <cellStyle name="Total 5 6 2 3" xfId="12289"/>
    <cellStyle name="Total 5 6 2 3 2" xfId="30712"/>
    <cellStyle name="Total 5 6 2 3 3" xfId="35523"/>
    <cellStyle name="Total 5 6 2 3 4" xfId="40994"/>
    <cellStyle name="Total 5 6 2 4" xfId="13322"/>
    <cellStyle name="Total 5 6 2 4 2" xfId="30713"/>
    <cellStyle name="Total 5 6 2 4 3" xfId="36515"/>
    <cellStyle name="Total 5 6 2 4 4" xfId="41986"/>
    <cellStyle name="Total 5 6 2 5" xfId="14341"/>
    <cellStyle name="Total 5 6 2 5 2" xfId="37349"/>
    <cellStyle name="Total 5 6 2 5 3" xfId="42820"/>
    <cellStyle name="Total 5 6 2 6" xfId="15287"/>
    <cellStyle name="Total 5 6 2 7" xfId="16268"/>
    <cellStyle name="Total 5 6 2 8" xfId="17121"/>
    <cellStyle name="Total 5 6 2 9" xfId="18128"/>
    <cellStyle name="Total 5 6 20" xfId="22038"/>
    <cellStyle name="Total 5 6 21" xfId="20599"/>
    <cellStyle name="Total 5 6 22" xfId="22626"/>
    <cellStyle name="Total 5 6 23" xfId="31983"/>
    <cellStyle name="Total 5 6 24" xfId="31373"/>
    <cellStyle name="Total 5 6 3" xfId="10232"/>
    <cellStyle name="Total 5 6 3 2" xfId="30714"/>
    <cellStyle name="Total 5 6 3 3" xfId="33847"/>
    <cellStyle name="Total 5 6 3 4" xfId="39193"/>
    <cellStyle name="Total 5 6 4" xfId="6569"/>
    <cellStyle name="Total 5 6 4 2" xfId="30715"/>
    <cellStyle name="Total 5 6 4 3" xfId="34625"/>
    <cellStyle name="Total 5 6 4 4" xfId="40096"/>
    <cellStyle name="Total 5 6 5" xfId="6587"/>
    <cellStyle name="Total 5 6 5 2" xfId="30716"/>
    <cellStyle name="Total 5 6 5 3" xfId="35572"/>
    <cellStyle name="Total 5 6 5 4" xfId="41043"/>
    <cellStyle name="Total 5 6 6" xfId="8920"/>
    <cellStyle name="Total 5 6 6 2" xfId="36581"/>
    <cellStyle name="Total 5 6 6 3" xfId="42052"/>
    <cellStyle name="Total 5 6 7" xfId="8074"/>
    <cellStyle name="Total 5 6 8" xfId="12751"/>
    <cellStyle name="Total 5 6 9" xfId="7003"/>
    <cellStyle name="Total 5 7" xfId="5364"/>
    <cellStyle name="Total 5 7 10" xfId="18221"/>
    <cellStyle name="Total 5 7 11" xfId="15876"/>
    <cellStyle name="Total 5 7 12" xfId="10200"/>
    <cellStyle name="Total 5 7 13" xfId="20807"/>
    <cellStyle name="Total 5 7 14" xfId="10353"/>
    <cellStyle name="Total 5 7 15" xfId="16227"/>
    <cellStyle name="Total 5 7 16" xfId="23378"/>
    <cellStyle name="Total 5 7 17" xfId="9654"/>
    <cellStyle name="Total 5 7 18" xfId="8672"/>
    <cellStyle name="Total 5 7 19" xfId="20644"/>
    <cellStyle name="Total 5 7 2" xfId="10347"/>
    <cellStyle name="Total 5 7 2 2" xfId="30717"/>
    <cellStyle name="Total 5 7 2 3" xfId="33923"/>
    <cellStyle name="Total 5 7 2 4" xfId="39269"/>
    <cellStyle name="Total 5 7 20" xfId="24808"/>
    <cellStyle name="Total 5 7 21" xfId="26951"/>
    <cellStyle name="Total 5 7 22" xfId="32072"/>
    <cellStyle name="Total 5 7 23" xfId="31923"/>
    <cellStyle name="Total 5 7 3" xfId="11395"/>
    <cellStyle name="Total 5 7 3 2" xfId="30718"/>
    <cellStyle name="Total 5 7 3 3" xfId="34716"/>
    <cellStyle name="Total 5 7 3 4" xfId="40187"/>
    <cellStyle name="Total 5 7 4" xfId="12490"/>
    <cellStyle name="Total 5 7 4 2" xfId="30719"/>
    <cellStyle name="Total 5 7 4 3" xfId="35662"/>
    <cellStyle name="Total 5 7 4 4" xfId="41133"/>
    <cellStyle name="Total 5 7 5" xfId="9112"/>
    <cellStyle name="Total 5 7 5 2" xfId="36651"/>
    <cellStyle name="Total 5 7 5 3" xfId="42122"/>
    <cellStyle name="Total 5 7 6" xfId="9107"/>
    <cellStyle name="Total 5 7 7" xfId="15456"/>
    <cellStyle name="Total 5 7 8" xfId="7288"/>
    <cellStyle name="Total 5 7 9" xfId="17295"/>
    <cellStyle name="Total 6" xfId="2784"/>
    <cellStyle name="Total 6 2" xfId="2785"/>
    <cellStyle name="Total 6 2 2" xfId="5232"/>
    <cellStyle name="Total 6 3" xfId="2786"/>
    <cellStyle name="Total 6 3 2" xfId="2916"/>
    <cellStyle name="Total 6 3 2 2" xfId="5650"/>
    <cellStyle name="Total 6 3 2 2 10" xfId="18460"/>
    <cellStyle name="Total 6 3 2 2 11" xfId="19238"/>
    <cellStyle name="Total 6 3 2 2 12" xfId="20003"/>
    <cellStyle name="Total 6 3 2 2 13" xfId="21035"/>
    <cellStyle name="Total 6 3 2 2 14" xfId="21878"/>
    <cellStyle name="Total 6 3 2 2 15" xfId="22621"/>
    <cellStyle name="Total 6 3 2 2 16" xfId="23585"/>
    <cellStyle name="Total 6 3 2 2 17" xfId="24283"/>
    <cellStyle name="Total 6 3 2 2 18" xfId="24991"/>
    <cellStyle name="Total 6 3 2 2 19" xfId="25627"/>
    <cellStyle name="Total 6 3 2 2 2" xfId="10606"/>
    <cellStyle name="Total 6 3 2 2 2 2" xfId="30720"/>
    <cellStyle name="Total 6 3 2 2 2 3" xfId="34113"/>
    <cellStyle name="Total 6 3 2 2 2 4" xfId="39475"/>
    <cellStyle name="Total 6 3 2 2 20" xfId="26286"/>
    <cellStyle name="Total 6 3 2 2 21" xfId="27121"/>
    <cellStyle name="Total 6 3 2 2 22" xfId="32277"/>
    <cellStyle name="Total 6 3 2 2 23" xfId="37508"/>
    <cellStyle name="Total 6 3 2 2 3" xfId="11645"/>
    <cellStyle name="Total 6 3 2 2 3 2" xfId="30721"/>
    <cellStyle name="Total 6 3 2 2 3 3" xfId="34923"/>
    <cellStyle name="Total 6 3 2 2 3 4" xfId="40394"/>
    <cellStyle name="Total 6 3 2 2 4" xfId="12744"/>
    <cellStyle name="Total 6 3 2 2 4 2" xfId="30722"/>
    <cellStyle name="Total 6 3 2 2 4 3" xfId="35876"/>
    <cellStyle name="Total 6 3 2 2 4 4" xfId="41347"/>
    <cellStyle name="Total 6 3 2 2 5" xfId="9648"/>
    <cellStyle name="Total 6 3 2 2 5 2" xfId="36843"/>
    <cellStyle name="Total 6 3 2 2 5 3" xfId="42314"/>
    <cellStyle name="Total 6 3 2 2 6" xfId="14659"/>
    <cellStyle name="Total 6 3 2 2 7" xfId="15691"/>
    <cellStyle name="Total 6 3 2 2 8" xfId="16480"/>
    <cellStyle name="Total 6 3 2 2 9" xfId="17543"/>
    <cellStyle name="Total 6 3 2 3" xfId="30723"/>
    <cellStyle name="Total 6 3 2 3 2" xfId="30724"/>
    <cellStyle name="Total 6 3 2 3 3" xfId="38592"/>
    <cellStyle name="Total 6 3 3" xfId="3336"/>
    <cellStyle name="Total 6 3 3 2" xfId="6022"/>
    <cellStyle name="Total 6 3 3 2 10" xfId="18768"/>
    <cellStyle name="Total 6 3 3 2 11" xfId="19542"/>
    <cellStyle name="Total 6 3 3 2 12" xfId="20358"/>
    <cellStyle name="Total 6 3 3 2 13" xfId="21320"/>
    <cellStyle name="Total 6 3 3 2 14" xfId="22166"/>
    <cellStyle name="Total 6 3 3 2 15" xfId="22975"/>
    <cellStyle name="Total 6 3 3 2 16" xfId="23861"/>
    <cellStyle name="Total 6 3 3 2 17" xfId="24556"/>
    <cellStyle name="Total 6 3 3 2 18" xfId="25240"/>
    <cellStyle name="Total 6 3 3 2 19" xfId="25891"/>
    <cellStyle name="Total 6 3 3 2 2" xfId="10971"/>
    <cellStyle name="Total 6 3 3 2 2 2" xfId="30725"/>
    <cellStyle name="Total 6 3 3 2 2 3" xfId="34363"/>
    <cellStyle name="Total 6 3 3 2 2 4" xfId="39813"/>
    <cellStyle name="Total 6 3 3 2 20" xfId="26616"/>
    <cellStyle name="Total 6 3 3 2 21" xfId="27349"/>
    <cellStyle name="Total 6 3 3 2 22" xfId="32618"/>
    <cellStyle name="Total 6 3 3 2 23" xfId="37850"/>
    <cellStyle name="Total 6 3 3 2 3" xfId="12011"/>
    <cellStyle name="Total 6 3 3 2 3 2" xfId="30726"/>
    <cellStyle name="Total 6 3 3 2 3 3" xfId="35275"/>
    <cellStyle name="Total 6 3 3 2 3 4" xfId="40746"/>
    <cellStyle name="Total 6 3 3 2 4" xfId="13058"/>
    <cellStyle name="Total 6 3 3 2 4 2" xfId="30727"/>
    <cellStyle name="Total 6 3 3 2 4 3" xfId="36228"/>
    <cellStyle name="Total 6 3 3 2 4 4" xfId="41699"/>
    <cellStyle name="Total 6 3 3 2 5" xfId="6560"/>
    <cellStyle name="Total 6 3 3 2 5 2" xfId="37085"/>
    <cellStyle name="Total 6 3 3 2 5 3" xfId="42556"/>
    <cellStyle name="Total 6 3 3 2 6" xfId="15018"/>
    <cellStyle name="Total 6 3 3 2 7" xfId="16005"/>
    <cellStyle name="Total 6 3 3 2 8" xfId="16841"/>
    <cellStyle name="Total 6 3 3 2 9" xfId="17845"/>
    <cellStyle name="Total 6 3 4" xfId="5153"/>
    <cellStyle name="Total 6 3 4 10" xfId="7430"/>
    <cellStyle name="Total 6 3 4 11" xfId="14099"/>
    <cellStyle name="Total 6 3 4 12" xfId="8244"/>
    <cellStyle name="Total 6 3 4 13" xfId="14660"/>
    <cellStyle name="Total 6 3 4 14" xfId="11115"/>
    <cellStyle name="Total 6 3 4 15" xfId="6920"/>
    <cellStyle name="Total 6 3 4 16" xfId="7604"/>
    <cellStyle name="Total 6 3 4 17" xfId="18901"/>
    <cellStyle name="Total 6 3 4 18" xfId="8717"/>
    <cellStyle name="Total 6 3 4 19" xfId="6901"/>
    <cellStyle name="Total 6 3 4 2" xfId="6317"/>
    <cellStyle name="Total 6 3 4 2 10" xfId="19004"/>
    <cellStyle name="Total 6 3 4 2 11" xfId="19775"/>
    <cellStyle name="Total 6 3 4 2 12" xfId="20614"/>
    <cellStyle name="Total 6 3 4 2 13" xfId="21585"/>
    <cellStyle name="Total 6 3 4 2 14" xfId="22390"/>
    <cellStyle name="Total 6 3 4 2 15" xfId="23225"/>
    <cellStyle name="Total 6 3 4 2 16" xfId="24083"/>
    <cellStyle name="Total 6 3 4 2 17" xfId="24784"/>
    <cellStyle name="Total 6 3 4 2 18" xfId="25447"/>
    <cellStyle name="Total 6 3 4 2 19" xfId="26096"/>
    <cellStyle name="Total 6 3 4 2 2" xfId="11250"/>
    <cellStyle name="Total 6 3 4 2 2 2" xfId="30728"/>
    <cellStyle name="Total 6 3 4 2 2 3" xfId="34568"/>
    <cellStyle name="Total 6 3 4 2 2 4" xfId="40039"/>
    <cellStyle name="Total 6 3 4 2 20" xfId="26839"/>
    <cellStyle name="Total 6 3 4 2 21" xfId="27546"/>
    <cellStyle name="Total 6 3 4 2 22" xfId="32840"/>
    <cellStyle name="Total 6 3 4 2 23" xfId="38062"/>
    <cellStyle name="Total 6 3 4 2 3" xfId="12279"/>
    <cellStyle name="Total 6 3 4 2 3 2" xfId="30729"/>
    <cellStyle name="Total 6 3 4 2 3 3" xfId="35513"/>
    <cellStyle name="Total 6 3 4 2 3 4" xfId="40984"/>
    <cellStyle name="Total 6 3 4 2 4" xfId="13312"/>
    <cellStyle name="Total 6 3 4 2 4 2" xfId="30730"/>
    <cellStyle name="Total 6 3 4 2 4 3" xfId="36505"/>
    <cellStyle name="Total 6 3 4 2 4 4" xfId="41976"/>
    <cellStyle name="Total 6 3 4 2 5" xfId="14331"/>
    <cellStyle name="Total 6 3 4 2 5 2" xfId="37339"/>
    <cellStyle name="Total 6 3 4 2 5 3" xfId="42810"/>
    <cellStyle name="Total 6 3 4 2 6" xfId="15277"/>
    <cellStyle name="Total 6 3 4 2 7" xfId="16258"/>
    <cellStyle name="Total 6 3 4 2 8" xfId="17111"/>
    <cellStyle name="Total 6 3 4 2 9" xfId="18118"/>
    <cellStyle name="Total 6 3 4 20" xfId="24112"/>
    <cellStyle name="Total 6 3 4 21" xfId="12896"/>
    <cellStyle name="Total 6 3 4 22" xfId="9352"/>
    <cellStyle name="Total 6 3 4 23" xfId="31957"/>
    <cellStyle name="Total 6 3 4 24" xfId="31275"/>
    <cellStyle name="Total 6 3 4 3" xfId="10167"/>
    <cellStyle name="Total 6 3 4 3 2" xfId="30731"/>
    <cellStyle name="Total 6 3 4 3 3" xfId="33835"/>
    <cellStyle name="Total 6 3 4 3 4" xfId="39181"/>
    <cellStyle name="Total 6 3 4 4" xfId="6602"/>
    <cellStyle name="Total 6 3 4 4 2" xfId="30732"/>
    <cellStyle name="Total 6 3 4 4 3" xfId="33836"/>
    <cellStyle name="Total 6 3 4 4 4" xfId="39182"/>
    <cellStyle name="Total 6 3 4 5" xfId="8399"/>
    <cellStyle name="Total 6 3 4 5 2" xfId="30733"/>
    <cellStyle name="Total 6 3 4 5 3" xfId="33287"/>
    <cellStyle name="Total 6 3 4 5 4" xfId="38505"/>
    <cellStyle name="Total 6 3 4 6" xfId="7456"/>
    <cellStyle name="Total 6 3 4 6 2" xfId="36573"/>
    <cellStyle name="Total 6 3 4 6 3" xfId="42044"/>
    <cellStyle name="Total 6 3 4 7" xfId="10330"/>
    <cellStyle name="Total 6 3 4 8" xfId="9496"/>
    <cellStyle name="Total 6 3 4 9" xfId="14205"/>
    <cellStyle name="Total 6 3 5" xfId="5233"/>
    <cellStyle name="Total 6 3 5 10" xfId="13832"/>
    <cellStyle name="Total 6 3 5 11" xfId="6479"/>
    <cellStyle name="Total 6 3 5 12" xfId="13680"/>
    <cellStyle name="Total 6 3 5 13" xfId="17200"/>
    <cellStyle name="Total 6 3 5 14" xfId="20713"/>
    <cellStyle name="Total 6 3 5 15" xfId="17230"/>
    <cellStyle name="Total 6 3 5 16" xfId="13690"/>
    <cellStyle name="Total 6 3 5 17" xfId="18461"/>
    <cellStyle name="Total 6 3 5 18" xfId="20718"/>
    <cellStyle name="Total 6 3 5 19" xfId="21564"/>
    <cellStyle name="Total 6 3 5 2" xfId="6328"/>
    <cellStyle name="Total 6 3 5 2 10" xfId="19015"/>
    <cellStyle name="Total 6 3 5 2 11" xfId="19786"/>
    <cellStyle name="Total 6 3 5 2 12" xfId="20625"/>
    <cellStyle name="Total 6 3 5 2 13" xfId="21596"/>
    <cellStyle name="Total 6 3 5 2 14" xfId="22401"/>
    <cellStyle name="Total 6 3 5 2 15" xfId="23236"/>
    <cellStyle name="Total 6 3 5 2 16" xfId="24094"/>
    <cellStyle name="Total 6 3 5 2 17" xfId="24795"/>
    <cellStyle name="Total 6 3 5 2 18" xfId="25458"/>
    <cellStyle name="Total 6 3 5 2 19" xfId="26107"/>
    <cellStyle name="Total 6 3 5 2 2" xfId="11261"/>
    <cellStyle name="Total 6 3 5 2 2 2" xfId="30734"/>
    <cellStyle name="Total 6 3 5 2 2 3" xfId="34579"/>
    <cellStyle name="Total 6 3 5 2 2 4" xfId="40050"/>
    <cellStyle name="Total 6 3 5 2 20" xfId="26850"/>
    <cellStyle name="Total 6 3 5 2 21" xfId="27557"/>
    <cellStyle name="Total 6 3 5 2 22" xfId="32851"/>
    <cellStyle name="Total 6 3 5 2 23" xfId="38073"/>
    <cellStyle name="Total 6 3 5 2 3" xfId="12290"/>
    <cellStyle name="Total 6 3 5 2 3 2" xfId="30735"/>
    <cellStyle name="Total 6 3 5 2 3 3" xfId="35524"/>
    <cellStyle name="Total 6 3 5 2 3 4" xfId="40995"/>
    <cellStyle name="Total 6 3 5 2 4" xfId="13323"/>
    <cellStyle name="Total 6 3 5 2 4 2" xfId="30736"/>
    <cellStyle name="Total 6 3 5 2 4 3" xfId="36516"/>
    <cellStyle name="Total 6 3 5 2 4 4" xfId="41987"/>
    <cellStyle name="Total 6 3 5 2 5" xfId="14342"/>
    <cellStyle name="Total 6 3 5 2 5 2" xfId="37350"/>
    <cellStyle name="Total 6 3 5 2 5 3" xfId="42821"/>
    <cellStyle name="Total 6 3 5 2 6" xfId="15288"/>
    <cellStyle name="Total 6 3 5 2 7" xfId="16269"/>
    <cellStyle name="Total 6 3 5 2 8" xfId="17122"/>
    <cellStyle name="Total 6 3 5 2 9" xfId="18129"/>
    <cellStyle name="Total 6 3 5 20" xfId="23319"/>
    <cellStyle name="Total 6 3 5 21" xfId="8226"/>
    <cellStyle name="Total 6 3 5 22" xfId="9361"/>
    <cellStyle name="Total 6 3 5 23" xfId="31985"/>
    <cellStyle name="Total 6 3 5 24" xfId="31889"/>
    <cellStyle name="Total 6 3 5 3" xfId="10236"/>
    <cellStyle name="Total 6 3 5 3 2" xfId="30737"/>
    <cellStyle name="Total 6 3 5 3 3" xfId="33848"/>
    <cellStyle name="Total 6 3 5 3 4" xfId="39194"/>
    <cellStyle name="Total 6 3 5 4" xfId="6567"/>
    <cellStyle name="Total 6 3 5 4 2" xfId="30738"/>
    <cellStyle name="Total 6 3 5 4 3" xfId="34626"/>
    <cellStyle name="Total 6 3 5 4 4" xfId="40097"/>
    <cellStyle name="Total 6 3 5 5" xfId="12377"/>
    <cellStyle name="Total 6 3 5 5 2" xfId="30739"/>
    <cellStyle name="Total 6 3 5 5 3" xfId="35573"/>
    <cellStyle name="Total 6 3 5 5 4" xfId="41044"/>
    <cellStyle name="Total 6 3 5 6" xfId="8069"/>
    <cellStyle name="Total 6 3 5 6 2" xfId="36582"/>
    <cellStyle name="Total 6 3 5 6 3" xfId="42053"/>
    <cellStyle name="Total 6 3 5 7" xfId="6712"/>
    <cellStyle name="Total 6 3 5 8" xfId="7987"/>
    <cellStyle name="Total 6 3 5 9" xfId="8933"/>
    <cellStyle name="Total 6 3 6" xfId="5365"/>
    <cellStyle name="Total 6 3 6 10" xfId="18222"/>
    <cellStyle name="Total 6 3 6 11" xfId="8669"/>
    <cellStyle name="Total 6 3 6 12" xfId="16982"/>
    <cellStyle name="Total 6 3 6 13" xfId="20808"/>
    <cellStyle name="Total 6 3 6 14" xfId="20703"/>
    <cellStyle name="Total 6 3 6 15" xfId="7664"/>
    <cellStyle name="Total 6 3 6 16" xfId="23379"/>
    <cellStyle name="Total 6 3 6 17" xfId="16293"/>
    <cellStyle name="Total 6 3 6 18" xfId="7665"/>
    <cellStyle name="Total 6 3 6 19" xfId="15290"/>
    <cellStyle name="Total 6 3 6 2" xfId="10348"/>
    <cellStyle name="Total 6 3 6 2 2" xfId="30740"/>
    <cellStyle name="Total 6 3 6 2 3" xfId="33924"/>
    <cellStyle name="Total 6 3 6 2 4" xfId="39270"/>
    <cellStyle name="Total 6 3 6 20" xfId="23978"/>
    <cellStyle name="Total 6 3 6 21" xfId="26952"/>
    <cellStyle name="Total 6 3 6 22" xfId="32073"/>
    <cellStyle name="Total 6 3 6 23" xfId="31321"/>
    <cellStyle name="Total 6 3 6 3" xfId="11396"/>
    <cellStyle name="Total 6 3 6 3 2" xfId="30741"/>
    <cellStyle name="Total 6 3 6 3 3" xfId="34717"/>
    <cellStyle name="Total 6 3 6 3 4" xfId="40188"/>
    <cellStyle name="Total 6 3 6 4" xfId="12491"/>
    <cellStyle name="Total 6 3 6 4 2" xfId="30742"/>
    <cellStyle name="Total 6 3 6 4 3" xfId="35663"/>
    <cellStyle name="Total 6 3 6 4 4" xfId="41134"/>
    <cellStyle name="Total 6 3 6 5" xfId="12394"/>
    <cellStyle name="Total 6 3 6 5 2" xfId="36652"/>
    <cellStyle name="Total 6 3 6 5 3" xfId="42123"/>
    <cellStyle name="Total 6 3 6 6" xfId="14024"/>
    <cellStyle name="Total 6 3 6 7" xfId="15457"/>
    <cellStyle name="Total 6 3 6 8" xfId="8851"/>
    <cellStyle name="Total 6 3 6 9" xfId="17296"/>
    <cellStyle name="Total 6 4" xfId="5231"/>
    <cellStyle name="Total 7" xfId="2787"/>
    <cellStyle name="Total 7 2" xfId="5234"/>
    <cellStyle name="Total 8" xfId="2788"/>
    <cellStyle name="Total 8 2" xfId="2789"/>
    <cellStyle name="Total 8 2 2" xfId="5236"/>
    <cellStyle name="Total 8 3" xfId="2790"/>
    <cellStyle name="Total 8 4" xfId="5235"/>
    <cellStyle name="Total 9" xfId="6373"/>
    <cellStyle name="TransVal" xfId="2791"/>
    <cellStyle name="u" xfId="2792"/>
    <cellStyle name="u 2" xfId="3338"/>
    <cellStyle name="u 3" xfId="5237"/>
    <cellStyle name="u 3 2" xfId="6329"/>
    <cellStyle name="u 4" xfId="5366"/>
    <cellStyle name="u_Matrix" xfId="2793"/>
    <cellStyle name="u_Matrix 2" xfId="3339"/>
    <cellStyle name="u_Matrix 3" xfId="5238"/>
    <cellStyle name="u_Matrix 3 2" xfId="6330"/>
    <cellStyle name="u_Matrix 4" xfId="5367"/>
    <cellStyle name="u_Module1 (2)" xfId="2794"/>
    <cellStyle name="u_Module1 (2) 2" xfId="3340"/>
    <cellStyle name="u_Module1 (2) 3" xfId="5239"/>
    <cellStyle name="u_Module1 (2) 3 2" xfId="6331"/>
    <cellStyle name="u_Module1 (2) 4" xfId="5368"/>
    <cellStyle name="u2" xfId="2795"/>
    <cellStyle name="ubordinated Debt" xfId="2796"/>
    <cellStyle name="ui" xfId="2797"/>
    <cellStyle name="ui 2" xfId="5240"/>
    <cellStyle name="under" xfId="2798"/>
    <cellStyle name="under 2" xfId="5241"/>
    <cellStyle name="Underline_Single" xfId="2799"/>
    <cellStyle name="Unprot" xfId="2800"/>
    <cellStyle name="Unprot 2" xfId="2801"/>
    <cellStyle name="Unprot 2 2" xfId="2802"/>
    <cellStyle name="Unprot 2 2 2" xfId="5242"/>
    <cellStyle name="Unprot 3" xfId="2803"/>
    <cellStyle name="Unprot 3 2" xfId="5243"/>
    <cellStyle name="Unprot$" xfId="2804"/>
    <cellStyle name="Unprot$ 2" xfId="2805"/>
    <cellStyle name="Unprot$ 2 2" xfId="5244"/>
    <cellStyle name="Unprot_Bear Valley Project Model   - Confidential" xfId="2806"/>
    <cellStyle name="Unprotect" xfId="2807"/>
    <cellStyle name="Unprotect 2" xfId="2808"/>
    <cellStyle name="Unprotect 2 2" xfId="5245"/>
    <cellStyle name="Upload Only" xfId="2809"/>
    <cellStyle name="Upload Only 2" xfId="5246"/>
    <cellStyle name="uy" xfId="2810"/>
    <cellStyle name="Valuta [0]_laroux" xfId="2811"/>
    <cellStyle name="Valuta_laroux" xfId="2812"/>
    <cellStyle name="w" xfId="2813"/>
    <cellStyle name="w 2" xfId="5248"/>
    <cellStyle name="w_6hpd04_" xfId="2814"/>
    <cellStyle name="w_6hpd04_ 2" xfId="5249"/>
    <cellStyle name="w_7f1801_" xfId="2815"/>
    <cellStyle name="w_7f1801_ 2" xfId="5250"/>
    <cellStyle name="w_7ggf02_" xfId="2816"/>
    <cellStyle name="w_7ggf02_ 2" xfId="5251"/>
    <cellStyle name="w_7PHY01_" xfId="2817"/>
    <cellStyle name="w_7PHY01_ 2" xfId="5252"/>
    <cellStyle name="w_WACC" xfId="2818"/>
    <cellStyle name="w_WACC 2" xfId="5253"/>
    <cellStyle name="Währung [0]_Compiling Utility Macros" xfId="2819"/>
    <cellStyle name="Währung_Compiling Utility Macros" xfId="2820"/>
    <cellStyle name="Warning Text 2" xfId="2821"/>
    <cellStyle name="Warning Text 2 2" xfId="5254"/>
    <cellStyle name="Warning Text 3" xfId="2822"/>
    <cellStyle name="Warning Text 3 2" xfId="5255"/>
    <cellStyle name="Warning Text 4" xfId="6370"/>
    <cellStyle name="Warning Text 5" xfId="5397"/>
    <cellStyle name="Warning Text 6" xfId="17"/>
    <cellStyle name="WCM" xfId="2823"/>
    <cellStyle name="WCM 2" xfId="2824"/>
    <cellStyle name="WCM 2 2" xfId="5256"/>
    <cellStyle name="WholeNumber" xfId="2825"/>
    <cellStyle name="X" xfId="2826"/>
    <cellStyle name="X - None" xfId="2827"/>
    <cellStyle name="X - None 2" xfId="5258"/>
    <cellStyle name="X 2" xfId="5257"/>
    <cellStyle name="X 3" xfId="5369"/>
    <cellStyle name="year" xfId="2828"/>
    <cellStyle name="year 2" xfId="3342"/>
    <cellStyle name="Yellow" xfId="2829"/>
    <cellStyle name="Yellow 2" xfId="2830"/>
    <cellStyle name="Yellow 2 2" xfId="2831"/>
    <cellStyle name="Yellow 2 2 2" xfId="2832"/>
    <cellStyle name="Yellow 2 2 2 2" xfId="2833"/>
    <cellStyle name="Yellow 2 2 2 2 2" xfId="3352"/>
    <cellStyle name="Yellow 2 2 2 2 2 2" xfId="6032"/>
    <cellStyle name="Yellow 2 2 2 2 2 2 10" xfId="18778"/>
    <cellStyle name="Yellow 2 2 2 2 2 2 11" xfId="19552"/>
    <cellStyle name="Yellow 2 2 2 2 2 2 12" xfId="20368"/>
    <cellStyle name="Yellow 2 2 2 2 2 2 13" xfId="21330"/>
    <cellStyle name="Yellow 2 2 2 2 2 2 14" xfId="22176"/>
    <cellStyle name="Yellow 2 2 2 2 2 2 15" xfId="22985"/>
    <cellStyle name="Yellow 2 2 2 2 2 2 16" xfId="23870"/>
    <cellStyle name="Yellow 2 2 2 2 2 2 17" xfId="24566"/>
    <cellStyle name="Yellow 2 2 2 2 2 2 18" xfId="25250"/>
    <cellStyle name="Yellow 2 2 2 2 2 2 19" xfId="25900"/>
    <cellStyle name="Yellow 2 2 2 2 2 2 2" xfId="10981"/>
    <cellStyle name="Yellow 2 2 2 2 2 2 2 2" xfId="30743"/>
    <cellStyle name="Yellow 2 2 2 2 2 2 2 3" xfId="34372"/>
    <cellStyle name="Yellow 2 2 2 2 2 2 2 4" xfId="39823"/>
    <cellStyle name="Yellow 2 2 2 2 2 2 20" xfId="26626"/>
    <cellStyle name="Yellow 2 2 2 2 2 2 21" xfId="27358"/>
    <cellStyle name="Yellow 2 2 2 2 2 2 22" xfId="32628"/>
    <cellStyle name="Yellow 2 2 2 2 2 2 23" xfId="37860"/>
    <cellStyle name="Yellow 2 2 2 2 2 2 3" xfId="12021"/>
    <cellStyle name="Yellow 2 2 2 2 2 2 3 2" xfId="30744"/>
    <cellStyle name="Yellow 2 2 2 2 2 2 3 3" xfId="35285"/>
    <cellStyle name="Yellow 2 2 2 2 2 2 3 4" xfId="40756"/>
    <cellStyle name="Yellow 2 2 2 2 2 2 4" xfId="13068"/>
    <cellStyle name="Yellow 2 2 2 2 2 2 4 2" xfId="30745"/>
    <cellStyle name="Yellow 2 2 2 2 2 2 4 3" xfId="36238"/>
    <cellStyle name="Yellow 2 2 2 2 2 2 4 4" xfId="41709"/>
    <cellStyle name="Yellow 2 2 2 2 2 2 5" xfId="10133"/>
    <cellStyle name="Yellow 2 2 2 2 2 2 5 2" xfId="37094"/>
    <cellStyle name="Yellow 2 2 2 2 2 2 5 3" xfId="42565"/>
    <cellStyle name="Yellow 2 2 2 2 2 2 6" xfId="15028"/>
    <cellStyle name="Yellow 2 2 2 2 2 2 7" xfId="16015"/>
    <cellStyle name="Yellow 2 2 2 2 2 2 8" xfId="16851"/>
    <cellStyle name="Yellow 2 2 2 2 2 2 9" xfId="17855"/>
    <cellStyle name="Yellow 2 2 2 2 2 3" xfId="13672"/>
    <cellStyle name="Yellow 2 2 2 2 3" xfId="5264"/>
    <cellStyle name="Yellow 2 2 2 2 3 10" xfId="8732"/>
    <cellStyle name="Yellow 2 2 2 2 3 11" xfId="7141"/>
    <cellStyle name="Yellow 2 2 2 2 3 12" xfId="13581"/>
    <cellStyle name="Yellow 2 2 2 2 3 13" xfId="20731"/>
    <cellStyle name="Yellow 2 2 2 2 3 14" xfId="13547"/>
    <cellStyle name="Yellow 2 2 2 2 3 15" xfId="7133"/>
    <cellStyle name="Yellow 2 2 2 2 3 16" xfId="23306"/>
    <cellStyle name="Yellow 2 2 2 2 3 17" xfId="21677"/>
    <cellStyle name="Yellow 2 2 2 2 3 18" xfId="19672"/>
    <cellStyle name="Yellow 2 2 2 2 3 19" xfId="24585"/>
    <cellStyle name="Yellow 2 2 2 2 3 2" xfId="10260"/>
    <cellStyle name="Yellow 2 2 2 2 3 2 2" xfId="30746"/>
    <cellStyle name="Yellow 2 2 2 2 3 2 3" xfId="33858"/>
    <cellStyle name="Yellow 2 2 2 2 3 2 4" xfId="39204"/>
    <cellStyle name="Yellow 2 2 2 2 3 20" xfId="23975"/>
    <cellStyle name="Yellow 2 2 2 2 3 21" xfId="26888"/>
    <cellStyle name="Yellow 2 2 2 2 3 22" xfId="31990"/>
    <cellStyle name="Yellow 2 2 2 2 3 23" xfId="31371"/>
    <cellStyle name="Yellow 2 2 2 2 3 3" xfId="6554"/>
    <cellStyle name="Yellow 2 2 2 2 3 3 2" xfId="30747"/>
    <cellStyle name="Yellow 2 2 2 2 3 3 3" xfId="34632"/>
    <cellStyle name="Yellow 2 2 2 2 3 3 4" xfId="40103"/>
    <cellStyle name="Yellow 2 2 2 2 3 4" xfId="12403"/>
    <cellStyle name="Yellow 2 2 2 2 3 4 2" xfId="30748"/>
    <cellStyle name="Yellow 2 2 2 2 3 4 3" xfId="35578"/>
    <cellStyle name="Yellow 2 2 2 2 3 4 4" xfId="41049"/>
    <cellStyle name="Yellow 2 2 2 2 3 5" xfId="9161"/>
    <cellStyle name="Yellow 2 2 2 2 3 5 2" xfId="36587"/>
    <cellStyle name="Yellow 2 2 2 2 3 5 3" xfId="42058"/>
    <cellStyle name="Yellow 2 2 2 2 3 6" xfId="8528"/>
    <cellStyle name="Yellow 2 2 2 2 3 7" xfId="15374"/>
    <cellStyle name="Yellow 2 2 2 2 3 8" xfId="7450"/>
    <cellStyle name="Yellow 2 2 2 2 3 9" xfId="17217"/>
    <cellStyle name="Yellow 2 2 2 2 4" xfId="13923"/>
    <cellStyle name="Yellow 2 2 2 3" xfId="3351"/>
    <cellStyle name="Yellow 2 2 2 3 2" xfId="6031"/>
    <cellStyle name="Yellow 2 2 2 3 2 10" xfId="18777"/>
    <cellStyle name="Yellow 2 2 2 3 2 11" xfId="19551"/>
    <cellStyle name="Yellow 2 2 2 3 2 12" xfId="20367"/>
    <cellStyle name="Yellow 2 2 2 3 2 13" xfId="21329"/>
    <cellStyle name="Yellow 2 2 2 3 2 14" xfId="22175"/>
    <cellStyle name="Yellow 2 2 2 3 2 15" xfId="22984"/>
    <cellStyle name="Yellow 2 2 2 3 2 16" xfId="23869"/>
    <cellStyle name="Yellow 2 2 2 3 2 17" xfId="24565"/>
    <cellStyle name="Yellow 2 2 2 3 2 18" xfId="25249"/>
    <cellStyle name="Yellow 2 2 2 3 2 19" xfId="25899"/>
    <cellStyle name="Yellow 2 2 2 3 2 2" xfId="10980"/>
    <cellStyle name="Yellow 2 2 2 3 2 2 2" xfId="30749"/>
    <cellStyle name="Yellow 2 2 2 3 2 2 3" xfId="34371"/>
    <cellStyle name="Yellow 2 2 2 3 2 2 4" xfId="39822"/>
    <cellStyle name="Yellow 2 2 2 3 2 20" xfId="26625"/>
    <cellStyle name="Yellow 2 2 2 3 2 21" xfId="27357"/>
    <cellStyle name="Yellow 2 2 2 3 2 22" xfId="32627"/>
    <cellStyle name="Yellow 2 2 2 3 2 23" xfId="37859"/>
    <cellStyle name="Yellow 2 2 2 3 2 3" xfId="12020"/>
    <cellStyle name="Yellow 2 2 2 3 2 3 2" xfId="30750"/>
    <cellStyle name="Yellow 2 2 2 3 2 3 3" xfId="35284"/>
    <cellStyle name="Yellow 2 2 2 3 2 3 4" xfId="40755"/>
    <cellStyle name="Yellow 2 2 2 3 2 4" xfId="13067"/>
    <cellStyle name="Yellow 2 2 2 3 2 4 2" xfId="30751"/>
    <cellStyle name="Yellow 2 2 2 3 2 4 3" xfId="36237"/>
    <cellStyle name="Yellow 2 2 2 3 2 4 4" xfId="41708"/>
    <cellStyle name="Yellow 2 2 2 3 2 5" xfId="13050"/>
    <cellStyle name="Yellow 2 2 2 3 2 5 2" xfId="37093"/>
    <cellStyle name="Yellow 2 2 2 3 2 5 3" xfId="42564"/>
    <cellStyle name="Yellow 2 2 2 3 2 6" xfId="15027"/>
    <cellStyle name="Yellow 2 2 2 3 2 7" xfId="16014"/>
    <cellStyle name="Yellow 2 2 2 3 2 8" xfId="16850"/>
    <cellStyle name="Yellow 2 2 2 3 2 9" xfId="17854"/>
    <cellStyle name="Yellow 2 2 2 3 3" xfId="7209"/>
    <cellStyle name="Yellow 2 2 2 4" xfId="5263"/>
    <cellStyle name="Yellow 2 2 2 4 10" xfId="7867"/>
    <cellStyle name="Yellow 2 2 2 4 11" xfId="7329"/>
    <cellStyle name="Yellow 2 2 2 4 12" xfId="17201"/>
    <cellStyle name="Yellow 2 2 2 4 13" xfId="20730"/>
    <cellStyle name="Yellow 2 2 2 4 14" xfId="7736"/>
    <cellStyle name="Yellow 2 2 2 4 15" xfId="7142"/>
    <cellStyle name="Yellow 2 2 2 4 16" xfId="23305"/>
    <cellStyle name="Yellow 2 2 2 4 17" xfId="9349"/>
    <cellStyle name="Yellow 2 2 2 4 18" xfId="6695"/>
    <cellStyle name="Yellow 2 2 2 4 19" xfId="18968"/>
    <cellStyle name="Yellow 2 2 2 4 2" xfId="10259"/>
    <cellStyle name="Yellow 2 2 2 4 2 2" xfId="30752"/>
    <cellStyle name="Yellow 2 2 2 4 2 3" xfId="33857"/>
    <cellStyle name="Yellow 2 2 2 4 2 4" xfId="39203"/>
    <cellStyle name="Yellow 2 2 2 4 20" xfId="19395"/>
    <cellStyle name="Yellow 2 2 2 4 21" xfId="26887"/>
    <cellStyle name="Yellow 2 2 2 4 22" xfId="31989"/>
    <cellStyle name="Yellow 2 2 2 4 23" xfId="31892"/>
    <cellStyle name="Yellow 2 2 2 4 3" xfId="10171"/>
    <cellStyle name="Yellow 2 2 2 4 3 2" xfId="30753"/>
    <cellStyle name="Yellow 2 2 2 4 3 3" xfId="34631"/>
    <cellStyle name="Yellow 2 2 2 4 3 4" xfId="40102"/>
    <cellStyle name="Yellow 2 2 2 4 4" xfId="12402"/>
    <cellStyle name="Yellow 2 2 2 4 4 2" xfId="30754"/>
    <cellStyle name="Yellow 2 2 2 4 4 3" xfId="35577"/>
    <cellStyle name="Yellow 2 2 2 4 4 4" xfId="41048"/>
    <cellStyle name="Yellow 2 2 2 4 5" xfId="8068"/>
    <cellStyle name="Yellow 2 2 2 4 5 2" xfId="36586"/>
    <cellStyle name="Yellow 2 2 2 4 5 3" xfId="42057"/>
    <cellStyle name="Yellow 2 2 2 4 6" xfId="7988"/>
    <cellStyle name="Yellow 2 2 2 4 7" xfId="15373"/>
    <cellStyle name="Yellow 2 2 2 4 8" xfId="8036"/>
    <cellStyle name="Yellow 2 2 2 4 9" xfId="17216"/>
    <cellStyle name="Yellow 2 2 2 5" xfId="13881"/>
    <cellStyle name="Yellow 2 2 3" xfId="3350"/>
    <cellStyle name="Yellow 2 2 3 2" xfId="6030"/>
    <cellStyle name="Yellow 2 2 3 2 10" xfId="18776"/>
    <cellStyle name="Yellow 2 2 3 2 11" xfId="19550"/>
    <cellStyle name="Yellow 2 2 3 2 12" xfId="20366"/>
    <cellStyle name="Yellow 2 2 3 2 13" xfId="21328"/>
    <cellStyle name="Yellow 2 2 3 2 14" xfId="22174"/>
    <cellStyle name="Yellow 2 2 3 2 15" xfId="22983"/>
    <cellStyle name="Yellow 2 2 3 2 16" xfId="23868"/>
    <cellStyle name="Yellow 2 2 3 2 17" xfId="24564"/>
    <cellStyle name="Yellow 2 2 3 2 18" xfId="25248"/>
    <cellStyle name="Yellow 2 2 3 2 19" xfId="25898"/>
    <cellStyle name="Yellow 2 2 3 2 2" xfId="10979"/>
    <cellStyle name="Yellow 2 2 3 2 2 2" xfId="30755"/>
    <cellStyle name="Yellow 2 2 3 2 2 3" xfId="34370"/>
    <cellStyle name="Yellow 2 2 3 2 2 4" xfId="39821"/>
    <cellStyle name="Yellow 2 2 3 2 20" xfId="26624"/>
    <cellStyle name="Yellow 2 2 3 2 21" xfId="27356"/>
    <cellStyle name="Yellow 2 2 3 2 22" xfId="32626"/>
    <cellStyle name="Yellow 2 2 3 2 23" xfId="37858"/>
    <cellStyle name="Yellow 2 2 3 2 3" xfId="12019"/>
    <cellStyle name="Yellow 2 2 3 2 3 2" xfId="30756"/>
    <cellStyle name="Yellow 2 2 3 2 3 3" xfId="35283"/>
    <cellStyle name="Yellow 2 2 3 2 3 4" xfId="40754"/>
    <cellStyle name="Yellow 2 2 3 2 4" xfId="13066"/>
    <cellStyle name="Yellow 2 2 3 2 4 2" xfId="30757"/>
    <cellStyle name="Yellow 2 2 3 2 4 3" xfId="36236"/>
    <cellStyle name="Yellow 2 2 3 2 4 4" xfId="41707"/>
    <cellStyle name="Yellow 2 2 3 2 5" xfId="8654"/>
    <cellStyle name="Yellow 2 2 3 2 5 2" xfId="37092"/>
    <cellStyle name="Yellow 2 2 3 2 5 3" xfId="42563"/>
    <cellStyle name="Yellow 2 2 3 2 6" xfId="15026"/>
    <cellStyle name="Yellow 2 2 3 2 7" xfId="16013"/>
    <cellStyle name="Yellow 2 2 3 2 8" xfId="16849"/>
    <cellStyle name="Yellow 2 2 3 2 9" xfId="17853"/>
    <cellStyle name="Yellow 2 2 3 3" xfId="13894"/>
    <cellStyle name="Yellow 2 2 4" xfId="5262"/>
    <cellStyle name="Yellow 2 2 4 10" xfId="6917"/>
    <cellStyle name="Yellow 2 2 4 11" xfId="13874"/>
    <cellStyle name="Yellow 2 2 4 12" xfId="12424"/>
    <cellStyle name="Yellow 2 2 4 13" xfId="20729"/>
    <cellStyle name="Yellow 2 2 4 14" xfId="18730"/>
    <cellStyle name="Yellow 2 2 4 15" xfId="10016"/>
    <cellStyle name="Yellow 2 2 4 16" xfId="23304"/>
    <cellStyle name="Yellow 2 2 4 17" xfId="7150"/>
    <cellStyle name="Yellow 2 2 4 18" xfId="21309"/>
    <cellStyle name="Yellow 2 2 4 19" xfId="22429"/>
    <cellStyle name="Yellow 2 2 4 2" xfId="10258"/>
    <cellStyle name="Yellow 2 2 4 2 2" xfId="30758"/>
    <cellStyle name="Yellow 2 2 4 2 3" xfId="33856"/>
    <cellStyle name="Yellow 2 2 4 2 4" xfId="39202"/>
    <cellStyle name="Yellow 2 2 4 20" xfId="8730"/>
    <cellStyle name="Yellow 2 2 4 21" xfId="26886"/>
    <cellStyle name="Yellow 2 2 4 22" xfId="31988"/>
    <cellStyle name="Yellow 2 2 4 23" xfId="31894"/>
    <cellStyle name="Yellow 2 2 4 3" xfId="6555"/>
    <cellStyle name="Yellow 2 2 4 3 2" xfId="30759"/>
    <cellStyle name="Yellow 2 2 4 3 3" xfId="34630"/>
    <cellStyle name="Yellow 2 2 4 3 4" xfId="40101"/>
    <cellStyle name="Yellow 2 2 4 4" xfId="12401"/>
    <cellStyle name="Yellow 2 2 4 4 2" xfId="30760"/>
    <cellStyle name="Yellow 2 2 4 4 3" xfId="35576"/>
    <cellStyle name="Yellow 2 2 4 4 4" xfId="41047"/>
    <cellStyle name="Yellow 2 2 4 5" xfId="13015"/>
    <cellStyle name="Yellow 2 2 4 5 2" xfId="36585"/>
    <cellStyle name="Yellow 2 2 4 5 3" xfId="42056"/>
    <cellStyle name="Yellow 2 2 4 6" xfId="14019"/>
    <cellStyle name="Yellow 2 2 4 7" xfId="15372"/>
    <cellStyle name="Yellow 2 2 4 8" xfId="8675"/>
    <cellStyle name="Yellow 2 2 4 9" xfId="17215"/>
    <cellStyle name="Yellow 2 2 5" xfId="8405"/>
    <cellStyle name="Yellow 2 3" xfId="3349"/>
    <cellStyle name="Yellow 2 3 2" xfId="6029"/>
    <cellStyle name="Yellow 2 3 2 10" xfId="18775"/>
    <cellStyle name="Yellow 2 3 2 11" xfId="19549"/>
    <cellStyle name="Yellow 2 3 2 12" xfId="20365"/>
    <cellStyle name="Yellow 2 3 2 13" xfId="21327"/>
    <cellStyle name="Yellow 2 3 2 14" xfId="22173"/>
    <cellStyle name="Yellow 2 3 2 15" xfId="22982"/>
    <cellStyle name="Yellow 2 3 2 16" xfId="23867"/>
    <cellStyle name="Yellow 2 3 2 17" xfId="24563"/>
    <cellStyle name="Yellow 2 3 2 18" xfId="25247"/>
    <cellStyle name="Yellow 2 3 2 19" xfId="25897"/>
    <cellStyle name="Yellow 2 3 2 2" xfId="10978"/>
    <cellStyle name="Yellow 2 3 2 2 2" xfId="30761"/>
    <cellStyle name="Yellow 2 3 2 2 3" xfId="34369"/>
    <cellStyle name="Yellow 2 3 2 2 4" xfId="39820"/>
    <cellStyle name="Yellow 2 3 2 20" xfId="26623"/>
    <cellStyle name="Yellow 2 3 2 21" xfId="27355"/>
    <cellStyle name="Yellow 2 3 2 22" xfId="32625"/>
    <cellStyle name="Yellow 2 3 2 23" xfId="37857"/>
    <cellStyle name="Yellow 2 3 2 3" xfId="12018"/>
    <cellStyle name="Yellow 2 3 2 3 2" xfId="30762"/>
    <cellStyle name="Yellow 2 3 2 3 3" xfId="35282"/>
    <cellStyle name="Yellow 2 3 2 3 4" xfId="40753"/>
    <cellStyle name="Yellow 2 3 2 4" xfId="13065"/>
    <cellStyle name="Yellow 2 3 2 4 2" xfId="30763"/>
    <cellStyle name="Yellow 2 3 2 4 3" xfId="36235"/>
    <cellStyle name="Yellow 2 3 2 4 4" xfId="41706"/>
    <cellStyle name="Yellow 2 3 2 5" xfId="9168"/>
    <cellStyle name="Yellow 2 3 2 5 2" xfId="37091"/>
    <cellStyle name="Yellow 2 3 2 5 3" xfId="42562"/>
    <cellStyle name="Yellow 2 3 2 6" xfId="15025"/>
    <cellStyle name="Yellow 2 3 2 7" xfId="16012"/>
    <cellStyle name="Yellow 2 3 2 8" xfId="16848"/>
    <cellStyle name="Yellow 2 3 2 9" xfId="17852"/>
    <cellStyle name="Yellow 2 3 3" xfId="13990"/>
    <cellStyle name="Yellow 2 4" xfId="5261"/>
    <cellStyle name="Yellow 2 4 10" xfId="7573"/>
    <cellStyle name="Yellow 2 4 11" xfId="8126"/>
    <cellStyle name="Yellow 2 4 12" xfId="7082"/>
    <cellStyle name="Yellow 2 4 13" xfId="20728"/>
    <cellStyle name="Yellow 2 4 14" xfId="8834"/>
    <cellStyle name="Yellow 2 4 15" xfId="19482"/>
    <cellStyle name="Yellow 2 4 16" xfId="23303"/>
    <cellStyle name="Yellow 2 4 17" xfId="16803"/>
    <cellStyle name="Yellow 2 4 18" xfId="17876"/>
    <cellStyle name="Yellow 2 4 19" xfId="9047"/>
    <cellStyle name="Yellow 2 4 2" xfId="10257"/>
    <cellStyle name="Yellow 2 4 2 2" xfId="30764"/>
    <cellStyle name="Yellow 2 4 2 3" xfId="33855"/>
    <cellStyle name="Yellow 2 4 2 4" xfId="39201"/>
    <cellStyle name="Yellow 2 4 20" xfId="10085"/>
    <cellStyle name="Yellow 2 4 21" xfId="26885"/>
    <cellStyle name="Yellow 2 4 22" xfId="31987"/>
    <cellStyle name="Yellow 2 4 23" xfId="31372"/>
    <cellStyle name="Yellow 2 4 3" xfId="10170"/>
    <cellStyle name="Yellow 2 4 3 2" xfId="30765"/>
    <cellStyle name="Yellow 2 4 3 3" xfId="34629"/>
    <cellStyle name="Yellow 2 4 3 4" xfId="40100"/>
    <cellStyle name="Yellow 2 4 4" xfId="12400"/>
    <cellStyle name="Yellow 2 4 4 2" xfId="30766"/>
    <cellStyle name="Yellow 2 4 4 3" xfId="35575"/>
    <cellStyle name="Yellow 2 4 4 4" xfId="41046"/>
    <cellStyle name="Yellow 2 4 5" xfId="7539"/>
    <cellStyle name="Yellow 2 4 5 2" xfId="36584"/>
    <cellStyle name="Yellow 2 4 5 3" xfId="42055"/>
    <cellStyle name="Yellow 2 4 6" xfId="13723"/>
    <cellStyle name="Yellow 2 4 7" xfId="15371"/>
    <cellStyle name="Yellow 2 4 8" xfId="8573"/>
    <cellStyle name="Yellow 2 4 9" xfId="17214"/>
    <cellStyle name="Yellow 2 5" xfId="8179"/>
    <cellStyle name="Yellow 3" xfId="2834"/>
    <cellStyle name="Yellow 3 2" xfId="2835"/>
    <cellStyle name="Yellow 3 2 2" xfId="2836"/>
    <cellStyle name="Yellow 3 2 2 2" xfId="3355"/>
    <cellStyle name="Yellow 3 2 2 2 2" xfId="6035"/>
    <cellStyle name="Yellow 3 2 2 2 2 10" xfId="18781"/>
    <cellStyle name="Yellow 3 2 2 2 2 11" xfId="19555"/>
    <cellStyle name="Yellow 3 2 2 2 2 12" xfId="20371"/>
    <cellStyle name="Yellow 3 2 2 2 2 13" xfId="21333"/>
    <cellStyle name="Yellow 3 2 2 2 2 14" xfId="22179"/>
    <cellStyle name="Yellow 3 2 2 2 2 15" xfId="22988"/>
    <cellStyle name="Yellow 3 2 2 2 2 16" xfId="23873"/>
    <cellStyle name="Yellow 3 2 2 2 2 17" xfId="24569"/>
    <cellStyle name="Yellow 3 2 2 2 2 18" xfId="25253"/>
    <cellStyle name="Yellow 3 2 2 2 2 19" xfId="25903"/>
    <cellStyle name="Yellow 3 2 2 2 2 2" xfId="10984"/>
    <cellStyle name="Yellow 3 2 2 2 2 2 2" xfId="30767"/>
    <cellStyle name="Yellow 3 2 2 2 2 2 3" xfId="34375"/>
    <cellStyle name="Yellow 3 2 2 2 2 2 4" xfId="39826"/>
    <cellStyle name="Yellow 3 2 2 2 2 20" xfId="26629"/>
    <cellStyle name="Yellow 3 2 2 2 2 21" xfId="27361"/>
    <cellStyle name="Yellow 3 2 2 2 2 22" xfId="32631"/>
    <cellStyle name="Yellow 3 2 2 2 2 23" xfId="37863"/>
    <cellStyle name="Yellow 3 2 2 2 2 3" xfId="12024"/>
    <cellStyle name="Yellow 3 2 2 2 2 3 2" xfId="30768"/>
    <cellStyle name="Yellow 3 2 2 2 2 3 3" xfId="35288"/>
    <cellStyle name="Yellow 3 2 2 2 2 3 4" xfId="40759"/>
    <cellStyle name="Yellow 3 2 2 2 2 4" xfId="13071"/>
    <cellStyle name="Yellow 3 2 2 2 2 4 2" xfId="30769"/>
    <cellStyle name="Yellow 3 2 2 2 2 4 3" xfId="36241"/>
    <cellStyle name="Yellow 3 2 2 2 2 4 4" xfId="41712"/>
    <cellStyle name="Yellow 3 2 2 2 2 5" xfId="13304"/>
    <cellStyle name="Yellow 3 2 2 2 2 5 2" xfId="37097"/>
    <cellStyle name="Yellow 3 2 2 2 2 5 3" xfId="42568"/>
    <cellStyle name="Yellow 3 2 2 2 2 6" xfId="15031"/>
    <cellStyle name="Yellow 3 2 2 2 2 7" xfId="16018"/>
    <cellStyle name="Yellow 3 2 2 2 2 8" xfId="16854"/>
    <cellStyle name="Yellow 3 2 2 2 2 9" xfId="17858"/>
    <cellStyle name="Yellow 3 2 2 2 3" xfId="6707"/>
    <cellStyle name="Yellow 3 2 2 3" xfId="5267"/>
    <cellStyle name="Yellow 3 2 2 3 10" xfId="10134"/>
    <cellStyle name="Yellow 3 2 2 3 11" xfId="9364"/>
    <cellStyle name="Yellow 3 2 2 3 12" xfId="9013"/>
    <cellStyle name="Yellow 3 2 2 3 13" xfId="20734"/>
    <cellStyle name="Yellow 3 2 2 3 14" xfId="14302"/>
    <cellStyle name="Yellow 3 2 2 3 15" xfId="8980"/>
    <cellStyle name="Yellow 3 2 2 3 16" xfId="23309"/>
    <cellStyle name="Yellow 3 2 2 3 17" xfId="19372"/>
    <cellStyle name="Yellow 3 2 2 3 18" xfId="11653"/>
    <cellStyle name="Yellow 3 2 2 3 19" xfId="14366"/>
    <cellStyle name="Yellow 3 2 2 3 2" xfId="10263"/>
    <cellStyle name="Yellow 3 2 2 3 2 2" xfId="30770"/>
    <cellStyle name="Yellow 3 2 2 3 2 3" xfId="33861"/>
    <cellStyle name="Yellow 3 2 2 3 2 4" xfId="39207"/>
    <cellStyle name="Yellow 3 2 2 3 20" xfId="19405"/>
    <cellStyle name="Yellow 3 2 2 3 21" xfId="26891"/>
    <cellStyle name="Yellow 3 2 2 3 22" xfId="31993"/>
    <cellStyle name="Yellow 3 2 2 3 23" xfId="31274"/>
    <cellStyle name="Yellow 3 2 2 3 3" xfId="10173"/>
    <cellStyle name="Yellow 3 2 2 3 3 2" xfId="30771"/>
    <cellStyle name="Yellow 3 2 2 3 3 3" xfId="34635"/>
    <cellStyle name="Yellow 3 2 2 3 3 4" xfId="40106"/>
    <cellStyle name="Yellow 3 2 2 3 4" xfId="12406"/>
    <cellStyle name="Yellow 3 2 2 3 4 2" xfId="30772"/>
    <cellStyle name="Yellow 3 2 2 3 4 3" xfId="35581"/>
    <cellStyle name="Yellow 3 2 2 3 4 4" xfId="41052"/>
    <cellStyle name="Yellow 3 2 2 3 5" xfId="7246"/>
    <cellStyle name="Yellow 3 2 2 3 5 2" xfId="36590"/>
    <cellStyle name="Yellow 3 2 2 3 5 3" xfId="42061"/>
    <cellStyle name="Yellow 3 2 2 3 6" xfId="13469"/>
    <cellStyle name="Yellow 3 2 2 3 7" xfId="15377"/>
    <cellStyle name="Yellow 3 2 2 3 8" xfId="9239"/>
    <cellStyle name="Yellow 3 2 2 3 9" xfId="17220"/>
    <cellStyle name="Yellow 3 2 2 4" xfId="13488"/>
    <cellStyle name="Yellow 3 2 3" xfId="3354"/>
    <cellStyle name="Yellow 3 2 3 2" xfId="6034"/>
    <cellStyle name="Yellow 3 2 3 2 10" xfId="18780"/>
    <cellStyle name="Yellow 3 2 3 2 11" xfId="19554"/>
    <cellStyle name="Yellow 3 2 3 2 12" xfId="20370"/>
    <cellStyle name="Yellow 3 2 3 2 13" xfId="21332"/>
    <cellStyle name="Yellow 3 2 3 2 14" xfId="22178"/>
    <cellStyle name="Yellow 3 2 3 2 15" xfId="22987"/>
    <cellStyle name="Yellow 3 2 3 2 16" xfId="23872"/>
    <cellStyle name="Yellow 3 2 3 2 17" xfId="24568"/>
    <cellStyle name="Yellow 3 2 3 2 18" xfId="25252"/>
    <cellStyle name="Yellow 3 2 3 2 19" xfId="25902"/>
    <cellStyle name="Yellow 3 2 3 2 2" xfId="10983"/>
    <cellStyle name="Yellow 3 2 3 2 2 2" xfId="30773"/>
    <cellStyle name="Yellow 3 2 3 2 2 3" xfId="34374"/>
    <cellStyle name="Yellow 3 2 3 2 2 4" xfId="39825"/>
    <cellStyle name="Yellow 3 2 3 2 20" xfId="26628"/>
    <cellStyle name="Yellow 3 2 3 2 21" xfId="27360"/>
    <cellStyle name="Yellow 3 2 3 2 22" xfId="32630"/>
    <cellStyle name="Yellow 3 2 3 2 23" xfId="37862"/>
    <cellStyle name="Yellow 3 2 3 2 3" xfId="12023"/>
    <cellStyle name="Yellow 3 2 3 2 3 2" xfId="30774"/>
    <cellStyle name="Yellow 3 2 3 2 3 3" xfId="35287"/>
    <cellStyle name="Yellow 3 2 3 2 3 4" xfId="40758"/>
    <cellStyle name="Yellow 3 2 3 2 4" xfId="13070"/>
    <cellStyle name="Yellow 3 2 3 2 4 2" xfId="30775"/>
    <cellStyle name="Yellow 3 2 3 2 4 3" xfId="36240"/>
    <cellStyle name="Yellow 3 2 3 2 4 4" xfId="41711"/>
    <cellStyle name="Yellow 3 2 3 2 5" xfId="8899"/>
    <cellStyle name="Yellow 3 2 3 2 5 2" xfId="37096"/>
    <cellStyle name="Yellow 3 2 3 2 5 3" xfId="42567"/>
    <cellStyle name="Yellow 3 2 3 2 6" xfId="15030"/>
    <cellStyle name="Yellow 3 2 3 2 7" xfId="16017"/>
    <cellStyle name="Yellow 3 2 3 2 8" xfId="16853"/>
    <cellStyle name="Yellow 3 2 3 2 9" xfId="17857"/>
    <cellStyle name="Yellow 3 2 3 3" xfId="13661"/>
    <cellStyle name="Yellow 3 2 4" xfId="5266"/>
    <cellStyle name="Yellow 3 2 4 10" xfId="8018"/>
    <cellStyle name="Yellow 3 2 4 11" xfId="7168"/>
    <cellStyle name="Yellow 3 2 4 12" xfId="17158"/>
    <cellStyle name="Yellow 3 2 4 13" xfId="20733"/>
    <cellStyle name="Yellow 3 2 4 14" xfId="18601"/>
    <cellStyle name="Yellow 3 2 4 15" xfId="6805"/>
    <cellStyle name="Yellow 3 2 4 16" xfId="23308"/>
    <cellStyle name="Yellow 3 2 4 17" xfId="7390"/>
    <cellStyle name="Yellow 3 2 4 18" xfId="9095"/>
    <cellStyle name="Yellow 3 2 4 19" xfId="9191"/>
    <cellStyle name="Yellow 3 2 4 2" xfId="10262"/>
    <cellStyle name="Yellow 3 2 4 2 2" xfId="30776"/>
    <cellStyle name="Yellow 3 2 4 2 3" xfId="33860"/>
    <cellStyle name="Yellow 3 2 4 2 4" xfId="39206"/>
    <cellStyle name="Yellow 3 2 4 20" xfId="15327"/>
    <cellStyle name="Yellow 3 2 4 21" xfId="26890"/>
    <cellStyle name="Yellow 3 2 4 22" xfId="31992"/>
    <cellStyle name="Yellow 3 2 4 23" xfId="31370"/>
    <cellStyle name="Yellow 3 2 4 3" xfId="6553"/>
    <cellStyle name="Yellow 3 2 4 3 2" xfId="30777"/>
    <cellStyle name="Yellow 3 2 4 3 3" xfId="34634"/>
    <cellStyle name="Yellow 3 2 4 3 4" xfId="40105"/>
    <cellStyle name="Yellow 3 2 4 4" xfId="12405"/>
    <cellStyle name="Yellow 3 2 4 4 2" xfId="30778"/>
    <cellStyle name="Yellow 3 2 4 4 3" xfId="35580"/>
    <cellStyle name="Yellow 3 2 4 4 4" xfId="41051"/>
    <cellStyle name="Yellow 3 2 4 5" xfId="13980"/>
    <cellStyle name="Yellow 3 2 4 5 2" xfId="36589"/>
    <cellStyle name="Yellow 3 2 4 5 3" xfId="42060"/>
    <cellStyle name="Yellow 3 2 4 6" xfId="11292"/>
    <cellStyle name="Yellow 3 2 4 7" xfId="15376"/>
    <cellStyle name="Yellow 3 2 4 8" xfId="7262"/>
    <cellStyle name="Yellow 3 2 4 9" xfId="17219"/>
    <cellStyle name="Yellow 3 2 5" xfId="12917"/>
    <cellStyle name="Yellow 3 3" xfId="3353"/>
    <cellStyle name="Yellow 3 3 2" xfId="6033"/>
    <cellStyle name="Yellow 3 3 2 10" xfId="18779"/>
    <cellStyle name="Yellow 3 3 2 11" xfId="19553"/>
    <cellStyle name="Yellow 3 3 2 12" xfId="20369"/>
    <cellStyle name="Yellow 3 3 2 13" xfId="21331"/>
    <cellStyle name="Yellow 3 3 2 14" xfId="22177"/>
    <cellStyle name="Yellow 3 3 2 15" xfId="22986"/>
    <cellStyle name="Yellow 3 3 2 16" xfId="23871"/>
    <cellStyle name="Yellow 3 3 2 17" xfId="24567"/>
    <cellStyle name="Yellow 3 3 2 18" xfId="25251"/>
    <cellStyle name="Yellow 3 3 2 19" xfId="25901"/>
    <cellStyle name="Yellow 3 3 2 2" xfId="10982"/>
    <cellStyle name="Yellow 3 3 2 2 2" xfId="30779"/>
    <cellStyle name="Yellow 3 3 2 2 3" xfId="34373"/>
    <cellStyle name="Yellow 3 3 2 2 4" xfId="39824"/>
    <cellStyle name="Yellow 3 3 2 20" xfId="26627"/>
    <cellStyle name="Yellow 3 3 2 21" xfId="27359"/>
    <cellStyle name="Yellow 3 3 2 22" xfId="32629"/>
    <cellStyle name="Yellow 3 3 2 23" xfId="37861"/>
    <cellStyle name="Yellow 3 3 2 3" xfId="12022"/>
    <cellStyle name="Yellow 3 3 2 3 2" xfId="30780"/>
    <cellStyle name="Yellow 3 3 2 3 3" xfId="35286"/>
    <cellStyle name="Yellow 3 3 2 3 4" xfId="40757"/>
    <cellStyle name="Yellow 3 3 2 4" xfId="13069"/>
    <cellStyle name="Yellow 3 3 2 4 2" xfId="30781"/>
    <cellStyle name="Yellow 3 3 2 4 3" xfId="36239"/>
    <cellStyle name="Yellow 3 3 2 4 4" xfId="41710"/>
    <cellStyle name="Yellow 3 3 2 5" xfId="6620"/>
    <cellStyle name="Yellow 3 3 2 5 2" xfId="37095"/>
    <cellStyle name="Yellow 3 3 2 5 3" xfId="42566"/>
    <cellStyle name="Yellow 3 3 2 6" xfId="15029"/>
    <cellStyle name="Yellow 3 3 2 7" xfId="16016"/>
    <cellStyle name="Yellow 3 3 2 8" xfId="16852"/>
    <cellStyle name="Yellow 3 3 2 9" xfId="17856"/>
    <cellStyle name="Yellow 3 3 3" xfId="8420"/>
    <cellStyle name="Yellow 3 4" xfId="5265"/>
    <cellStyle name="Yellow 3 4 10" xfId="7566"/>
    <cellStyle name="Yellow 3 4 11" xfId="7924"/>
    <cellStyle name="Yellow 3 4 12" xfId="7753"/>
    <cellStyle name="Yellow 3 4 13" xfId="20732"/>
    <cellStyle name="Yellow 3 4 14" xfId="13906"/>
    <cellStyle name="Yellow 3 4 15" xfId="20823"/>
    <cellStyle name="Yellow 3 4 16" xfId="23307"/>
    <cellStyle name="Yellow 3 4 17" xfId="14100"/>
    <cellStyle name="Yellow 3 4 18" xfId="8144"/>
    <cellStyle name="Yellow 3 4 19" xfId="23300"/>
    <cellStyle name="Yellow 3 4 2" xfId="10261"/>
    <cellStyle name="Yellow 3 4 2 2" xfId="30782"/>
    <cellStyle name="Yellow 3 4 2 3" xfId="33859"/>
    <cellStyle name="Yellow 3 4 2 4" xfId="39205"/>
    <cellStyle name="Yellow 3 4 20" xfId="25473"/>
    <cellStyle name="Yellow 3 4 21" xfId="26889"/>
    <cellStyle name="Yellow 3 4 22" xfId="31991"/>
    <cellStyle name="Yellow 3 4 23" xfId="31893"/>
    <cellStyle name="Yellow 3 4 3" xfId="10172"/>
    <cellStyle name="Yellow 3 4 3 2" xfId="30783"/>
    <cellStyle name="Yellow 3 4 3 3" xfId="34633"/>
    <cellStyle name="Yellow 3 4 3 4" xfId="40104"/>
    <cellStyle name="Yellow 3 4 4" xfId="12404"/>
    <cellStyle name="Yellow 3 4 4 2" xfId="30784"/>
    <cellStyle name="Yellow 3 4 4 3" xfId="35579"/>
    <cellStyle name="Yellow 3 4 4 4" xfId="41050"/>
    <cellStyle name="Yellow 3 4 5" xfId="8589"/>
    <cellStyle name="Yellow 3 4 5 2" xfId="36588"/>
    <cellStyle name="Yellow 3 4 5 3" xfId="42059"/>
    <cellStyle name="Yellow 3 4 6" xfId="10613"/>
    <cellStyle name="Yellow 3 4 7" xfId="15375"/>
    <cellStyle name="Yellow 3 4 8" xfId="7978"/>
    <cellStyle name="Yellow 3 4 9" xfId="17218"/>
    <cellStyle name="Yellow 3 5" xfId="13583"/>
    <cellStyle name="Yellow 4" xfId="3348"/>
    <cellStyle name="Yellow 4 2" xfId="6028"/>
    <cellStyle name="Yellow 4 2 10" xfId="18774"/>
    <cellStyle name="Yellow 4 2 11" xfId="19548"/>
    <cellStyle name="Yellow 4 2 12" xfId="20364"/>
    <cellStyle name="Yellow 4 2 13" xfId="21326"/>
    <cellStyle name="Yellow 4 2 14" xfId="22172"/>
    <cellStyle name="Yellow 4 2 15" xfId="22981"/>
    <cellStyle name="Yellow 4 2 16" xfId="23866"/>
    <cellStyle name="Yellow 4 2 17" xfId="24562"/>
    <cellStyle name="Yellow 4 2 18" xfId="25246"/>
    <cellStyle name="Yellow 4 2 19" xfId="25896"/>
    <cellStyle name="Yellow 4 2 2" xfId="10977"/>
    <cellStyle name="Yellow 4 2 2 2" xfId="30785"/>
    <cellStyle name="Yellow 4 2 2 3" xfId="34368"/>
    <cellStyle name="Yellow 4 2 2 4" xfId="39819"/>
    <cellStyle name="Yellow 4 2 20" xfId="26622"/>
    <cellStyle name="Yellow 4 2 21" xfId="27354"/>
    <cellStyle name="Yellow 4 2 22" xfId="32624"/>
    <cellStyle name="Yellow 4 2 23" xfId="37856"/>
    <cellStyle name="Yellow 4 2 3" xfId="12017"/>
    <cellStyle name="Yellow 4 2 3 2" xfId="30786"/>
    <cellStyle name="Yellow 4 2 3 3" xfId="35281"/>
    <cellStyle name="Yellow 4 2 3 4" xfId="40752"/>
    <cellStyle name="Yellow 4 2 4" xfId="13064"/>
    <cellStyle name="Yellow 4 2 4 2" xfId="30787"/>
    <cellStyle name="Yellow 4 2 4 3" xfId="36234"/>
    <cellStyle name="Yellow 4 2 4 4" xfId="41705"/>
    <cellStyle name="Yellow 4 2 5" xfId="7522"/>
    <cellStyle name="Yellow 4 2 5 2" xfId="37090"/>
    <cellStyle name="Yellow 4 2 5 3" xfId="42561"/>
    <cellStyle name="Yellow 4 2 6" xfId="15024"/>
    <cellStyle name="Yellow 4 2 7" xfId="16011"/>
    <cellStyle name="Yellow 4 2 8" xfId="16847"/>
    <cellStyle name="Yellow 4 2 9" xfId="17851"/>
    <cellStyle name="Yellow 4 3" xfId="7563"/>
    <cellStyle name="Yellow 5" xfId="5260"/>
    <cellStyle name="Yellow 5 10" xfId="6749"/>
    <cellStyle name="Yellow 5 11" xfId="7122"/>
    <cellStyle name="Yellow 5 12" xfId="13411"/>
    <cellStyle name="Yellow 5 13" xfId="20727"/>
    <cellStyle name="Yellow 5 14" xfId="7115"/>
    <cellStyle name="Yellow 5 15" xfId="7185"/>
    <cellStyle name="Yellow 5 16" xfId="23302"/>
    <cellStyle name="Yellow 5 17" xfId="9782"/>
    <cellStyle name="Yellow 5 18" xfId="8421"/>
    <cellStyle name="Yellow 5 19" xfId="24108"/>
    <cellStyle name="Yellow 5 2" xfId="10256"/>
    <cellStyle name="Yellow 5 2 2" xfId="30788"/>
    <cellStyle name="Yellow 5 2 3" xfId="33854"/>
    <cellStyle name="Yellow 5 2 4" xfId="39200"/>
    <cellStyle name="Yellow 5 20" xfId="18215"/>
    <cellStyle name="Yellow 5 21" xfId="26884"/>
    <cellStyle name="Yellow 5 22" xfId="31986"/>
    <cellStyle name="Yellow 5 23" xfId="31891"/>
    <cellStyle name="Yellow 5 3" xfId="6556"/>
    <cellStyle name="Yellow 5 3 2" xfId="30789"/>
    <cellStyle name="Yellow 5 3 3" xfId="34628"/>
    <cellStyle name="Yellow 5 3 4" xfId="40099"/>
    <cellStyle name="Yellow 5 4" xfId="12399"/>
    <cellStyle name="Yellow 5 4 2" xfId="30790"/>
    <cellStyle name="Yellow 5 4 3" xfId="35574"/>
    <cellStyle name="Yellow 5 4 4" xfId="41045"/>
    <cellStyle name="Yellow 5 5" xfId="8848"/>
    <cellStyle name="Yellow 5 5 2" xfId="36583"/>
    <cellStyle name="Yellow 5 5 3" xfId="42054"/>
    <cellStyle name="Yellow 5 6" xfId="13350"/>
    <cellStyle name="Yellow 5 7" xfId="15370"/>
    <cellStyle name="Yellow 5 8" xfId="7354"/>
    <cellStyle name="Yellow 5 9" xfId="17213"/>
    <cellStyle name="Yellow 6" xfId="13195"/>
    <cellStyle name="Yen" xfId="2837"/>
    <cellStyle name="Yen 2" xfId="2838"/>
    <cellStyle name="Yen 2 2" xfId="5268"/>
    <cellStyle name="Yes No" xfId="2839"/>
    <cellStyle name="桁区切り [0.00]_PERSONAL" xfId="2840"/>
    <cellStyle name="桁区切り_PERSONAL" xfId="2841"/>
    <cellStyle name="標準_PERSONAL" xfId="2842"/>
    <cellStyle name="通貨 [0.00]_PERSONAL" xfId="2843"/>
    <cellStyle name="通貨_PERSONAL" xfId="2844"/>
  </cellStyles>
  <dxfs count="62">
    <dxf>
      <numFmt numFmtId="170" formatCode="_(* #,##0_);_(* \(#,##0\);_(* &quot;-&quot;??_);_(@_)"/>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2" formatCode="0.00"/>
    </dxf>
    <dxf>
      <fill>
        <patternFill>
          <bgColor theme="2" tint="-9.9978637043366805E-2"/>
        </patternFill>
      </fill>
    </dxf>
    <dxf>
      <fill>
        <patternFill patternType="solid">
          <bgColor theme="2" tint="-0.499984740745262"/>
        </patternFill>
      </fill>
    </dxf>
    <dxf>
      <numFmt numFmtId="167" formatCode="0.0%"/>
    </dxf>
    <dxf>
      <numFmt numFmtId="0" formatCode="General"/>
    </dxf>
    <dxf>
      <fill>
        <patternFill>
          <bgColor theme="2" tint="-9.9978637043366805E-2"/>
        </patternFill>
      </fill>
    </dxf>
    <dxf>
      <fill>
        <patternFill patternType="solid">
          <bgColor theme="2" tint="-0.499984740745262"/>
        </patternFill>
      </fill>
    </dxf>
    <dxf>
      <numFmt numFmtId="167" formatCode="0.0%"/>
    </dxf>
    <dxf>
      <numFmt numFmtId="0" formatCode="General"/>
    </dxf>
    <dxf>
      <fill>
        <patternFill>
          <bgColor theme="2" tint="-9.9978637043366805E-2"/>
        </patternFill>
      </fill>
    </dxf>
    <dxf>
      <fill>
        <patternFill patternType="solid">
          <bgColor theme="2" tint="-0.499984740745262"/>
        </patternFill>
      </fill>
    </dxf>
    <dxf>
      <numFmt numFmtId="167" formatCode="0.0%"/>
    </dxf>
    <dxf>
      <numFmt numFmtId="0" formatCode="General"/>
    </dxf>
    <dxf>
      <numFmt numFmtId="2" formatCode="0.00"/>
    </dxf>
    <dxf>
      <fill>
        <patternFill>
          <bgColor theme="2" tint="-9.9978637043366805E-2"/>
        </patternFill>
      </fill>
    </dxf>
    <dxf>
      <fill>
        <patternFill patternType="solid">
          <bgColor theme="2" tint="-0.499984740745262"/>
        </patternFill>
      </fill>
    </dxf>
    <dxf>
      <numFmt numFmtId="167" formatCode="0.0%"/>
    </dxf>
    <dxf>
      <numFmt numFmtId="0" formatCode="General"/>
    </dxf>
    <dxf>
      <fill>
        <patternFill>
          <bgColor theme="2" tint="-9.9978637043366805E-2"/>
        </patternFill>
      </fill>
    </dxf>
    <dxf>
      <fill>
        <patternFill patternType="solid">
          <bgColor theme="2" tint="-0.499984740745262"/>
        </patternFill>
      </fill>
    </dxf>
    <dxf>
      <numFmt numFmtId="167" formatCode="0.0%"/>
    </dxf>
    <dxf>
      <numFmt numFmtId="0" formatCode="General"/>
    </dxf>
    <dxf>
      <fill>
        <patternFill>
          <bgColor theme="2" tint="-9.9978637043366805E-2"/>
        </patternFill>
      </fill>
    </dxf>
    <dxf>
      <fill>
        <patternFill patternType="solid">
          <bgColor theme="2" tint="-0.499984740745262"/>
        </patternFill>
      </fill>
    </dxf>
    <dxf>
      <numFmt numFmtId="167" formatCode="0.0%"/>
    </dxf>
    <dxf>
      <numFmt numFmtId="0" formatCode="General"/>
    </dxf>
    <dxf>
      <fill>
        <patternFill>
          <bgColor theme="2" tint="-9.9978637043366805E-2"/>
        </patternFill>
      </fill>
    </dxf>
    <dxf>
      <fill>
        <patternFill patternType="solid">
          <bgColor theme="2" tint="-0.499984740745262"/>
        </patternFill>
      </fill>
    </dxf>
    <dxf>
      <numFmt numFmtId="167" formatCode="0.0%"/>
    </dxf>
    <dxf>
      <numFmt numFmtId="0" formatCode="General"/>
    </dxf>
    <dxf>
      <font>
        <color rgb="FF808080"/>
      </font>
    </dxf>
    <dxf>
      <font>
        <color rgb="FF808080"/>
      </font>
    </dxf>
    <dxf>
      <font>
        <color rgb="FF808080"/>
      </font>
    </dxf>
    <dxf>
      <font>
        <color rgb="FF808080"/>
      </font>
    </dxf>
    <dxf>
      <font>
        <color rgb="FF808080"/>
      </font>
    </dxf>
    <dxf>
      <font>
        <color rgb="FF808080"/>
      </font>
    </dxf>
    <dxf>
      <font>
        <color rgb="FF808080"/>
      </font>
    </dxf>
    <dxf>
      <font>
        <color rgb="FF808080"/>
      </font>
    </dxf>
    <dxf>
      <font>
        <color rgb="FF808080"/>
      </font>
    </dxf>
    <dxf>
      <font>
        <color rgb="FF808080"/>
      </font>
    </dxf>
    <dxf>
      <font>
        <color rgb="FF808080"/>
      </font>
    </dxf>
    <dxf>
      <font>
        <color rgb="FF808080"/>
      </font>
    </dxf>
    <dxf>
      <font>
        <color rgb="FF808080"/>
      </font>
    </dxf>
    <dxf>
      <font>
        <color rgb="FF9C0006"/>
      </font>
      <fill>
        <patternFill>
          <bgColor rgb="FFFFC7CE"/>
        </patternFill>
      </fill>
    </dxf>
    <dxf>
      <font>
        <color rgb="FFC00000"/>
      </font>
      <fill>
        <patternFill>
          <bgColor theme="5" tint="0.59996337778862885"/>
        </patternFill>
      </fill>
    </dxf>
    <dxf>
      <font>
        <strike val="0"/>
        <color theme="5" tint="-0.24994659260841701"/>
      </font>
      <fill>
        <patternFill>
          <bgColor theme="5" tint="0.59996337778862885"/>
        </patternFill>
      </fill>
    </dxf>
    <dxf>
      <font>
        <color rgb="FFC00000"/>
      </font>
      <fill>
        <patternFill>
          <bgColor theme="5" tint="0.59996337778862885"/>
        </patternFill>
      </fill>
    </dxf>
    <dxf>
      <font>
        <color rgb="FFC00000"/>
      </font>
      <fill>
        <patternFill>
          <bgColor theme="5" tint="0.59996337778862885"/>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8000"/>
      <color rgb="FF0000FF"/>
      <color rgb="FF00CC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sz="2400"/>
            </a:pPr>
            <a:r>
              <a:rPr lang="en-US" sz="2400"/>
              <a:t>Monthly Generation</a:t>
            </a:r>
          </a:p>
        </c:rich>
      </c:tx>
      <c:overlay val="0"/>
    </c:title>
    <c:autoTitleDeleted val="0"/>
    <c:plotArea>
      <c:layout/>
      <c:barChart>
        <c:barDir val="col"/>
        <c:grouping val="clustered"/>
        <c:varyColors val="0"/>
        <c:ser>
          <c:idx val="0"/>
          <c:order val="0"/>
          <c:invertIfNegative val="0"/>
          <c:cat>
            <c:strRef>
              <c:f>'Output Sheet'!$Z$34:$AK$34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'Output Sheet'!$Z$35:$AK$35</c:f>
              <c:numCache>
                <c:formatCode>_(* #,##0_);_(* \(#,##0\);_(* "-"??_);_(@_)</c:formatCode>
                <c:ptCount val="12"/>
                <c:pt idx="0">
                  <c:v>17433.938199999888</c:v>
                </c:pt>
                <c:pt idx="1">
                  <c:v>14765.374189999924</c:v>
                </c:pt>
                <c:pt idx="2">
                  <c:v>15533.676119999904</c:v>
                </c:pt>
                <c:pt idx="3">
                  <c:v>13049.841019999987</c:v>
                </c:pt>
                <c:pt idx="4">
                  <c:v>10218.498500000003</c:v>
                </c:pt>
                <c:pt idx="5">
                  <c:v>8198.945700000002</c:v>
                </c:pt>
                <c:pt idx="6">
                  <c:v>9912.9736999999914</c:v>
                </c:pt>
                <c:pt idx="7">
                  <c:v>12318.72729999996</c:v>
                </c:pt>
                <c:pt idx="8">
                  <c:v>13201.24689999994</c:v>
                </c:pt>
                <c:pt idx="9">
                  <c:v>16042.261099999892</c:v>
                </c:pt>
                <c:pt idx="10">
                  <c:v>17148.810269999874</c:v>
                </c:pt>
                <c:pt idx="11">
                  <c:v>18002.072379999867</c:v>
                </c:pt>
              </c:numCache>
            </c:numRef>
          </c:val>
        </c:ser>
        <c:dLbls>
          <c:showLegendKey val="0"/>
          <c:showVal val="0"/>
          <c:showCatName val="0"/>
          <c:showSerName val="0"/>
          <c:showPercent val="0"/>
          <c:showBubbleSize val="0"/>
        </c:dLbls>
        <c:gapWidth val="150"/>
        <c:axId val="91998208"/>
        <c:axId val="43505856"/>
      </c:barChart>
      <c:catAx>
        <c:axId val="91998208"/>
        <c:scaling>
          <c:orientation val="minMax"/>
        </c:scaling>
        <c:delete val="0"/>
        <c:axPos val="b"/>
        <c:majorTickMark val="out"/>
        <c:minorTickMark val="none"/>
        <c:tickLblPos val="nextTo"/>
        <c:crossAx val="43505856"/>
        <c:crosses val="autoZero"/>
        <c:auto val="1"/>
        <c:lblAlgn val="ctr"/>
        <c:lblOffset val="100"/>
        <c:noMultiLvlLbl val="0"/>
      </c:catAx>
      <c:valAx>
        <c:axId val="43505856"/>
        <c:scaling>
          <c:orientation val="minMax"/>
          <c:min val="0"/>
        </c:scaling>
        <c:delete val="0"/>
        <c:axPos val="l"/>
        <c:majorGridlines/>
        <c:title>
          <c:tx>
            <c:rich>
              <a:bodyPr rot="-5400000" vert="horz"/>
              <a:lstStyle/>
              <a:p>
                <a:pPr>
                  <a:defRPr sz="1200"/>
                </a:pPr>
                <a:r>
                  <a:rPr lang="en-US" sz="1200"/>
                  <a:t>Monthly Generation [MWh/Month]</a:t>
                </a:r>
              </a:p>
            </c:rich>
          </c:tx>
          <c:overlay val="0"/>
        </c:title>
        <c:numFmt formatCode="#,##0" sourceLinked="0"/>
        <c:majorTickMark val="out"/>
        <c:minorTickMark val="none"/>
        <c:tickLblPos val="nextTo"/>
        <c:crossAx val="91998208"/>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sz="2400"/>
            </a:pPr>
            <a:r>
              <a:rPr lang="en-US" sz="2400"/>
              <a:t>Project Lifetime Generation</a:t>
            </a:r>
          </a:p>
        </c:rich>
      </c:tx>
      <c:overlay val="0"/>
    </c:title>
    <c:autoTitleDeleted val="0"/>
    <c:plotArea>
      <c:layout/>
      <c:barChart>
        <c:barDir val="col"/>
        <c:grouping val="clustered"/>
        <c:varyColors val="0"/>
        <c:ser>
          <c:idx val="0"/>
          <c:order val="0"/>
          <c:tx>
            <c:strRef>
              <c:f>'Output Sheet'!$V$4</c:f>
              <c:strCache>
                <c:ptCount val="1"/>
                <c:pt idx="0">
                  <c:v>Yearly Generation (MWH) Post Availability</c:v>
                </c:pt>
              </c:strCache>
            </c:strRef>
          </c:tx>
          <c:invertIfNegative val="0"/>
          <c:cat>
            <c:numRef>
              <c:f>'Output Sheet'!$G$5:$G$34</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'Output Sheet'!$V$5:$V$34</c:f>
              <c:numCache>
                <c:formatCode>_(* #,##0_);_(* \(#,##0\);_(* "-"??_);_(@_)</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er>
        <c:dLbls>
          <c:showLegendKey val="0"/>
          <c:showVal val="0"/>
          <c:showCatName val="0"/>
          <c:showSerName val="0"/>
          <c:showPercent val="0"/>
          <c:showBubbleSize val="0"/>
        </c:dLbls>
        <c:gapWidth val="150"/>
        <c:axId val="91998720"/>
        <c:axId val="43556864"/>
      </c:barChart>
      <c:catAx>
        <c:axId val="91998720"/>
        <c:scaling>
          <c:orientation val="minMax"/>
        </c:scaling>
        <c:delete val="0"/>
        <c:axPos val="b"/>
        <c:title>
          <c:tx>
            <c:rich>
              <a:bodyPr/>
              <a:lstStyle/>
              <a:p>
                <a:pPr>
                  <a:defRPr/>
                </a:pPr>
                <a:r>
                  <a:rPr lang="en-US"/>
                  <a:t>Year of Operation</a:t>
                </a:r>
              </a:p>
            </c:rich>
          </c:tx>
          <c:overlay val="0"/>
        </c:title>
        <c:numFmt formatCode="General" sourceLinked="1"/>
        <c:majorTickMark val="out"/>
        <c:minorTickMark val="none"/>
        <c:tickLblPos val="nextTo"/>
        <c:crossAx val="43556864"/>
        <c:crosses val="autoZero"/>
        <c:auto val="1"/>
        <c:lblAlgn val="ctr"/>
        <c:lblOffset val="100"/>
        <c:noMultiLvlLbl val="0"/>
      </c:catAx>
      <c:valAx>
        <c:axId val="43556864"/>
        <c:scaling>
          <c:orientation val="minMax"/>
          <c:min val="0"/>
        </c:scaling>
        <c:delete val="0"/>
        <c:axPos val="l"/>
        <c:majorGridlines/>
        <c:title>
          <c:tx>
            <c:rich>
              <a:bodyPr rot="-5400000" vert="horz"/>
              <a:lstStyle/>
              <a:p>
                <a:pPr>
                  <a:defRPr sz="1200"/>
                </a:pPr>
                <a:r>
                  <a:rPr lang="en-US" sz="1200"/>
                  <a:t>Annual Generation [MWH/y]</a:t>
                </a:r>
              </a:p>
            </c:rich>
          </c:tx>
          <c:overlay val="0"/>
        </c:title>
        <c:numFmt formatCode="#,##0" sourceLinked="0"/>
        <c:majorTickMark val="out"/>
        <c:minorTickMark val="none"/>
        <c:tickLblPos val="nextTo"/>
        <c:crossAx val="9199872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40821</xdr:colOff>
      <xdr:row>57</xdr:row>
      <xdr:rowOff>0</xdr:rowOff>
    </xdr:from>
    <xdr:to>
      <xdr:col>15</xdr:col>
      <xdr:colOff>381000</xdr:colOff>
      <xdr:row>71</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21" y="10899321"/>
          <a:ext cx="10178143" cy="271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733424</xdr:colOff>
      <xdr:row>39</xdr:row>
      <xdr:rowOff>142875</xdr:rowOff>
    </xdr:from>
    <xdr:to>
      <xdr:col>38</xdr:col>
      <xdr:colOff>209549</xdr:colOff>
      <xdr:row>57</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11205</xdr:colOff>
      <xdr:row>38</xdr:row>
      <xdr:rowOff>33617</xdr:rowOff>
    </xdr:from>
    <xdr:to>
      <xdr:col>22</xdr:col>
      <xdr:colOff>313764</xdr:colOff>
      <xdr:row>62</xdr:row>
      <xdr:rowOff>44823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eoff Rosenberg" refreshedDate="41478.673967013892" createdVersion="4" refreshedVersion="4" minRefreshableVersion="3" recordCount="8761">
  <cacheSource type="worksheet">
    <worksheetSource ref="A1:I1048576" sheet="8760 Data"/>
  </cacheSource>
  <cacheFields count="9">
    <cacheField name="Date" numFmtId="0">
      <sharedItems containsNonDate="0" containsDate="1" containsString="0" containsBlank="1" minDate="2013-01-01T00:00:00" maxDate="2014-01-02T00:00:00"/>
    </cacheField>
    <cacheField name="Timestamp" numFmtId="0">
      <sharedItems containsNonDate="0" containsDate="1" containsString="0" containsBlank="1" minDate="2013-01-01T01:00:00" maxDate="2014-01-01T00:00:44"/>
    </cacheField>
    <cacheField name="Year" numFmtId="0">
      <sharedItems containsString="0" containsBlank="1" containsNumber="1" containsInteger="1" minValue="2013" maxValue="2014"/>
    </cacheField>
    <cacheField name="Month" numFmtId="0">
      <sharedItems containsString="0" containsBlank="1" containsNumber="1" containsInteger="1" minValue="1" maxValue="12" count="13">
        <n v="1"/>
        <n v="2"/>
        <n v="3"/>
        <n v="4"/>
        <n v="5"/>
        <n v="6"/>
        <n v="7"/>
        <n v="8"/>
        <n v="9"/>
        <n v="10"/>
        <n v="11"/>
        <n v="12"/>
        <m/>
      </sharedItems>
    </cacheField>
    <cacheField name="Day" numFmtId="0">
      <sharedItems containsString="0" containsBlank="1" containsNumber="1" containsInteger="1" minValue="1" maxValue="31"/>
    </cacheField>
    <cacheField name="Hour (Ending)" numFmtId="0">
      <sharedItems containsString="0" containsBlank="1" containsNumber="1" containsInteger="1" minValue="1" maxValue="24" count="25">
        <n v="1"/>
        <n v="2"/>
        <n v="3"/>
        <n v="4"/>
        <n v="5"/>
        <n v="6"/>
        <n v="7"/>
        <n v="8"/>
        <n v="9"/>
        <n v="10"/>
        <n v="11"/>
        <n v="12"/>
        <n v="13"/>
        <n v="14"/>
        <n v="15"/>
        <n v="16"/>
        <n v="17"/>
        <n v="18"/>
        <n v="19"/>
        <n v="20"/>
        <n v="21"/>
        <n v="22"/>
        <n v="23"/>
        <n v="24"/>
        <m/>
      </sharedItems>
    </cacheField>
    <cacheField name="Weekday" numFmtId="0">
      <sharedItems containsString="0" containsBlank="1" containsNumber="1" containsInteger="1" minValue="1" maxValue="7" count="8">
        <n v="3"/>
        <n v="4"/>
        <n v="5"/>
        <n v="6"/>
        <n v="7"/>
        <n v="1"/>
        <n v="2"/>
        <m/>
      </sharedItems>
    </cacheField>
    <cacheField name="Active Case [MW]" numFmtId="0">
      <sharedItems containsString="0" containsBlank="1" containsNumber="1" minValue="0" maxValue="49.96"/>
    </cacheField>
    <cacheField name="Active Case (Cap. Factor)" numFmtId="0">
      <sharedItems containsString="0" containsBlank="1" containsNumber="1" minValue="0" maxValue="0.9819182389937106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Geoff Rosenberg" refreshedDate="41478.673969212963" createdVersion="4" refreshedVersion="4" minRefreshableVersion="3" recordCount="8761">
  <cacheSource type="worksheet">
    <worksheetSource ref="A1:H1048576" sheet="8760 Data"/>
  </cacheSource>
  <cacheFields count="8">
    <cacheField name="Date" numFmtId="0">
      <sharedItems containsNonDate="0" containsDate="1" containsString="0" containsBlank="1" minDate="2013-01-01T00:00:00" maxDate="2014-01-02T00:00:00" count="367">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m/>
      </sharedItems>
    </cacheField>
    <cacheField name="Timestamp" numFmtId="0">
      <sharedItems containsNonDate="0" containsDate="1" containsString="0" containsBlank="1" minDate="2013-01-01T01:00:00" maxDate="2014-01-01T00:00:44"/>
    </cacheField>
    <cacheField name="Year" numFmtId="0">
      <sharedItems containsString="0" containsBlank="1" containsNumber="1" containsInteger="1" minValue="2013" maxValue="2014"/>
    </cacheField>
    <cacheField name="Month" numFmtId="0">
      <sharedItems containsString="0" containsBlank="1" containsNumber="1" containsInteger="1" minValue="1" maxValue="12" count="13">
        <n v="1"/>
        <n v="2"/>
        <n v="3"/>
        <n v="4"/>
        <n v="5"/>
        <n v="6"/>
        <n v="7"/>
        <n v="8"/>
        <n v="9"/>
        <n v="10"/>
        <n v="11"/>
        <n v="12"/>
        <m/>
      </sharedItems>
    </cacheField>
    <cacheField name="Day" numFmtId="0">
      <sharedItems containsString="0" containsBlank="1" containsNumber="1" containsInteger="1" minValue="1" maxValue="31"/>
    </cacheField>
    <cacheField name="Hour (Ending)" numFmtId="0">
      <sharedItems containsString="0" containsBlank="1" containsNumber="1" containsInteger="1" minValue="1" maxValue="24" count="25">
        <n v="1"/>
        <n v="2"/>
        <n v="3"/>
        <n v="4"/>
        <n v="5"/>
        <n v="6"/>
        <n v="7"/>
        <n v="8"/>
        <n v="9"/>
        <n v="10"/>
        <n v="11"/>
        <n v="12"/>
        <n v="13"/>
        <n v="14"/>
        <n v="15"/>
        <n v="16"/>
        <n v="17"/>
        <n v="18"/>
        <n v="19"/>
        <n v="20"/>
        <n v="21"/>
        <n v="22"/>
        <n v="23"/>
        <n v="24"/>
        <m/>
      </sharedItems>
    </cacheField>
    <cacheField name="Weekday" numFmtId="0">
      <sharedItems containsString="0" containsBlank="1" containsNumber="1" containsInteger="1" minValue="1" maxValue="7"/>
    </cacheField>
    <cacheField name="Active Case [MW]" numFmtId="0">
      <sharedItems containsString="0" containsBlank="1" containsNumber="1" minValue="0" maxValue="49.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761">
  <r>
    <d v="2013-01-01T00:00:00"/>
    <d v="2013-01-01T01:00:00"/>
    <n v="2013"/>
    <x v="0"/>
    <n v="1"/>
    <x v="0"/>
    <x v="0"/>
    <n v="0"/>
    <n v="0"/>
  </r>
  <r>
    <d v="2013-01-01T00:00:00"/>
    <d v="2013-01-01T02:00:00"/>
    <n v="2013"/>
    <x v="0"/>
    <n v="1"/>
    <x v="1"/>
    <x v="0"/>
    <n v="0"/>
    <n v="0"/>
  </r>
  <r>
    <d v="2013-01-01T00:00:00"/>
    <d v="2013-01-01T03:00:00"/>
    <n v="2013"/>
    <x v="0"/>
    <n v="1"/>
    <x v="2"/>
    <x v="0"/>
    <n v="0"/>
    <n v="0"/>
  </r>
  <r>
    <d v="2013-01-01T00:00:00"/>
    <d v="2013-01-01T04:00:00"/>
    <n v="2013"/>
    <x v="0"/>
    <n v="1"/>
    <x v="3"/>
    <x v="0"/>
    <n v="0"/>
    <n v="0"/>
  </r>
  <r>
    <d v="2013-01-01T00:00:00"/>
    <d v="2013-01-01T05:00:00"/>
    <n v="2013"/>
    <x v="0"/>
    <n v="1"/>
    <x v="4"/>
    <x v="0"/>
    <n v="0"/>
    <n v="0"/>
  </r>
  <r>
    <d v="2013-01-01T00:00:00"/>
    <d v="2013-01-01T06:00:00"/>
    <n v="2013"/>
    <x v="0"/>
    <n v="1"/>
    <x v="5"/>
    <x v="0"/>
    <n v="0"/>
    <n v="0"/>
  </r>
  <r>
    <d v="2013-01-01T00:00:00"/>
    <d v="2013-01-01T07:00:00"/>
    <n v="2013"/>
    <x v="0"/>
    <n v="1"/>
    <x v="6"/>
    <x v="0"/>
    <n v="16.231999999999999"/>
    <n v="0.31902515723270436"/>
  </r>
  <r>
    <d v="2013-01-01T00:00:00"/>
    <d v="2013-01-01T08:00:00"/>
    <n v="2013"/>
    <x v="0"/>
    <n v="1"/>
    <x v="7"/>
    <x v="0"/>
    <n v="47.067999999999998"/>
    <n v="0.92507861635220112"/>
  </r>
  <r>
    <d v="2013-01-01T00:00:00"/>
    <d v="2013-01-01T09:00:00"/>
    <n v="2013"/>
    <x v="0"/>
    <n v="1"/>
    <x v="8"/>
    <x v="0"/>
    <n v="49.96"/>
    <n v="0.98191823899371067"/>
  </r>
  <r>
    <d v="2013-01-01T00:00:00"/>
    <d v="2013-01-01T10:00:00"/>
    <n v="2013"/>
    <x v="0"/>
    <n v="1"/>
    <x v="9"/>
    <x v="0"/>
    <n v="49.96"/>
    <n v="0.98191823899371067"/>
  </r>
  <r>
    <d v="2013-01-01T00:00:00"/>
    <d v="2013-01-01T11:00:00"/>
    <n v="2013"/>
    <x v="0"/>
    <n v="1"/>
    <x v="10"/>
    <x v="0"/>
    <n v="49.96"/>
    <n v="0.98191823899371067"/>
  </r>
  <r>
    <d v="2013-01-01T00:00:00"/>
    <d v="2013-01-01T12:00:00"/>
    <n v="2013"/>
    <x v="0"/>
    <n v="1"/>
    <x v="11"/>
    <x v="0"/>
    <n v="49.96"/>
    <n v="0.98191823899371067"/>
  </r>
  <r>
    <d v="2013-01-01T00:00:00"/>
    <d v="2013-01-01T13:00:00"/>
    <n v="2013"/>
    <x v="0"/>
    <n v="1"/>
    <x v="12"/>
    <x v="0"/>
    <n v="49.96"/>
    <n v="0.98191823899371067"/>
  </r>
  <r>
    <d v="2013-01-01T00:00:00"/>
    <d v="2013-01-01T14:00:00"/>
    <n v="2013"/>
    <x v="0"/>
    <n v="1"/>
    <x v="13"/>
    <x v="0"/>
    <n v="49.96"/>
    <n v="0.98191823899371067"/>
  </r>
  <r>
    <d v="2013-01-01T00:00:00"/>
    <d v="2013-01-01T15:00:00"/>
    <n v="2013"/>
    <x v="0"/>
    <n v="1"/>
    <x v="14"/>
    <x v="0"/>
    <n v="49.96"/>
    <n v="0.98191823899371067"/>
  </r>
  <r>
    <d v="2013-01-01T00:00:00"/>
    <d v="2013-01-01T16:00:00"/>
    <n v="2013"/>
    <x v="0"/>
    <n v="1"/>
    <x v="15"/>
    <x v="0"/>
    <n v="49.96"/>
    <n v="0.98191823899371067"/>
  </r>
  <r>
    <d v="2013-01-01T00:00:00"/>
    <d v="2013-01-01T17:00:00"/>
    <n v="2013"/>
    <x v="0"/>
    <n v="1"/>
    <x v="16"/>
    <x v="0"/>
    <n v="49.96"/>
    <n v="0.98191823899371067"/>
  </r>
  <r>
    <d v="2013-01-01T00:00:00"/>
    <d v="2013-01-01T18:00:00"/>
    <n v="2013"/>
    <x v="0"/>
    <n v="1"/>
    <x v="17"/>
    <x v="0"/>
    <n v="49.96"/>
    <n v="0.98191823899371067"/>
  </r>
  <r>
    <d v="2013-01-01T00:00:00"/>
    <d v="2013-01-01T19:00:00"/>
    <n v="2013"/>
    <x v="0"/>
    <n v="1"/>
    <x v="18"/>
    <x v="0"/>
    <n v="25.907"/>
    <n v="0.50917845911949688"/>
  </r>
  <r>
    <d v="2013-01-01T00:00:00"/>
    <d v="2013-01-01T20:00:00"/>
    <n v="2013"/>
    <x v="0"/>
    <n v="1"/>
    <x v="19"/>
    <x v="0"/>
    <n v="0.77259999999999995"/>
    <n v="1.5184748427672954E-2"/>
  </r>
  <r>
    <d v="2013-01-01T00:00:00"/>
    <d v="2013-01-01T21:00:00"/>
    <n v="2013"/>
    <x v="0"/>
    <n v="1"/>
    <x v="20"/>
    <x v="0"/>
    <n v="0"/>
    <n v="0"/>
  </r>
  <r>
    <d v="2013-01-01T00:00:00"/>
    <d v="2013-01-01T22:00:00"/>
    <n v="2013"/>
    <x v="0"/>
    <n v="1"/>
    <x v="21"/>
    <x v="0"/>
    <n v="0"/>
    <n v="0"/>
  </r>
  <r>
    <d v="2013-01-01T00:00:00"/>
    <d v="2013-01-01T23:00:00"/>
    <n v="2013"/>
    <x v="0"/>
    <n v="1"/>
    <x v="22"/>
    <x v="0"/>
    <n v="0"/>
    <n v="0"/>
  </r>
  <r>
    <d v="2013-01-02T00:00:00"/>
    <d v="2013-01-02T00:00:00"/>
    <n v="2013"/>
    <x v="0"/>
    <n v="2"/>
    <x v="23"/>
    <x v="1"/>
    <n v="0"/>
    <n v="0"/>
  </r>
  <r>
    <d v="2013-01-02T00:00:00"/>
    <d v="2013-01-02T01:00:00"/>
    <n v="2013"/>
    <x v="0"/>
    <n v="2"/>
    <x v="0"/>
    <x v="1"/>
    <n v="0"/>
    <n v="0"/>
  </r>
  <r>
    <d v="2013-01-02T00:00:00"/>
    <d v="2013-01-02T02:00:00"/>
    <n v="2013"/>
    <x v="0"/>
    <n v="2"/>
    <x v="1"/>
    <x v="1"/>
    <n v="0"/>
    <n v="0"/>
  </r>
  <r>
    <d v="2013-01-02T00:00:00"/>
    <d v="2013-01-02T03:00:00"/>
    <n v="2013"/>
    <x v="0"/>
    <n v="2"/>
    <x v="2"/>
    <x v="1"/>
    <n v="0"/>
    <n v="0"/>
  </r>
  <r>
    <d v="2013-01-02T00:00:00"/>
    <d v="2013-01-02T04:00:00"/>
    <n v="2013"/>
    <x v="0"/>
    <n v="2"/>
    <x v="3"/>
    <x v="1"/>
    <n v="0"/>
    <n v="0"/>
  </r>
  <r>
    <d v="2013-01-02T00:00:00"/>
    <d v="2013-01-02T05:00:00"/>
    <n v="2013"/>
    <x v="0"/>
    <n v="2"/>
    <x v="4"/>
    <x v="1"/>
    <n v="0"/>
    <n v="0"/>
  </r>
  <r>
    <d v="2013-01-02T00:00:00"/>
    <d v="2013-01-02T06:00:00"/>
    <n v="2013"/>
    <x v="0"/>
    <n v="2"/>
    <x v="5"/>
    <x v="1"/>
    <n v="0"/>
    <n v="0"/>
  </r>
  <r>
    <d v="2013-01-02T00:00:00"/>
    <d v="2013-01-02T07:00:00"/>
    <n v="2013"/>
    <x v="0"/>
    <n v="2"/>
    <x v="6"/>
    <x v="1"/>
    <n v="15.289"/>
    <n v="0.30049135220125783"/>
  </r>
  <r>
    <d v="2013-01-02T00:00:00"/>
    <d v="2013-01-02T08:00:00"/>
    <n v="2013"/>
    <x v="0"/>
    <n v="2"/>
    <x v="7"/>
    <x v="1"/>
    <n v="46.024000000000001"/>
    <n v="0.90455974842767295"/>
  </r>
  <r>
    <d v="2013-01-02T00:00:00"/>
    <d v="2013-01-02T09:00:00"/>
    <n v="2013"/>
    <x v="0"/>
    <n v="2"/>
    <x v="8"/>
    <x v="1"/>
    <n v="49.96"/>
    <n v="0.98191823899371067"/>
  </r>
  <r>
    <d v="2013-01-02T00:00:00"/>
    <d v="2013-01-02T10:00:00"/>
    <n v="2013"/>
    <x v="0"/>
    <n v="2"/>
    <x v="9"/>
    <x v="1"/>
    <n v="49.96"/>
    <n v="0.98191823899371067"/>
  </r>
  <r>
    <d v="2013-01-02T00:00:00"/>
    <d v="2013-01-02T11:00:00"/>
    <n v="2013"/>
    <x v="0"/>
    <n v="2"/>
    <x v="10"/>
    <x v="1"/>
    <n v="49.96"/>
    <n v="0.98191823899371067"/>
  </r>
  <r>
    <d v="2013-01-02T00:00:00"/>
    <d v="2013-01-02T12:00:00"/>
    <n v="2013"/>
    <x v="0"/>
    <n v="2"/>
    <x v="11"/>
    <x v="1"/>
    <n v="49.96"/>
    <n v="0.98191823899371067"/>
  </r>
  <r>
    <d v="2013-01-02T00:00:00"/>
    <d v="2013-01-02T13:00:00"/>
    <n v="2013"/>
    <x v="0"/>
    <n v="2"/>
    <x v="12"/>
    <x v="1"/>
    <n v="49.96"/>
    <n v="0.98191823899371067"/>
  </r>
  <r>
    <d v="2013-01-02T00:00:00"/>
    <d v="2013-01-02T14:00:00"/>
    <n v="2013"/>
    <x v="0"/>
    <n v="2"/>
    <x v="13"/>
    <x v="1"/>
    <n v="49.96"/>
    <n v="0.98191823899371067"/>
  </r>
  <r>
    <d v="2013-01-02T00:00:00"/>
    <d v="2013-01-02T15:00:00"/>
    <n v="2013"/>
    <x v="0"/>
    <n v="2"/>
    <x v="14"/>
    <x v="1"/>
    <n v="49.96"/>
    <n v="0.98191823899371067"/>
  </r>
  <r>
    <d v="2013-01-02T00:00:00"/>
    <d v="2013-01-02T16:00:00"/>
    <n v="2013"/>
    <x v="0"/>
    <n v="2"/>
    <x v="15"/>
    <x v="1"/>
    <n v="49.96"/>
    <n v="0.98191823899371067"/>
  </r>
  <r>
    <d v="2013-01-02T00:00:00"/>
    <d v="2013-01-02T17:00:00"/>
    <n v="2013"/>
    <x v="0"/>
    <n v="2"/>
    <x v="16"/>
    <x v="1"/>
    <n v="49.96"/>
    <n v="0.98191823899371067"/>
  </r>
  <r>
    <d v="2013-01-02T00:00:00"/>
    <d v="2013-01-02T18:00:00"/>
    <n v="2013"/>
    <x v="0"/>
    <n v="2"/>
    <x v="17"/>
    <x v="1"/>
    <n v="49.677"/>
    <n v="0.97635613207547167"/>
  </r>
  <r>
    <d v="2013-01-02T00:00:00"/>
    <d v="2013-01-02T19:00:00"/>
    <n v="2013"/>
    <x v="0"/>
    <n v="2"/>
    <x v="18"/>
    <x v="1"/>
    <n v="25.827999999999999"/>
    <n v="0.50762578616352194"/>
  </r>
  <r>
    <d v="2013-01-02T00:00:00"/>
    <d v="2013-01-02T20:00:00"/>
    <n v="2013"/>
    <x v="0"/>
    <n v="2"/>
    <x v="19"/>
    <x v="1"/>
    <n v="0.83809999999999996"/>
    <n v="1.6472091194968553E-2"/>
  </r>
  <r>
    <d v="2013-01-02T00:00:00"/>
    <d v="2013-01-02T21:00:00"/>
    <n v="2013"/>
    <x v="0"/>
    <n v="2"/>
    <x v="20"/>
    <x v="1"/>
    <n v="0"/>
    <n v="0"/>
  </r>
  <r>
    <d v="2013-01-02T00:00:00"/>
    <d v="2013-01-02T22:00:00"/>
    <n v="2013"/>
    <x v="0"/>
    <n v="2"/>
    <x v="21"/>
    <x v="1"/>
    <n v="0"/>
    <n v="0"/>
  </r>
  <r>
    <d v="2013-01-02T00:00:00"/>
    <d v="2013-01-02T23:00:00"/>
    <n v="2013"/>
    <x v="0"/>
    <n v="2"/>
    <x v="22"/>
    <x v="1"/>
    <n v="0"/>
    <n v="0"/>
  </r>
  <r>
    <d v="2013-01-03T00:00:00"/>
    <d v="2013-01-03T00:00:00"/>
    <n v="2013"/>
    <x v="0"/>
    <n v="3"/>
    <x v="23"/>
    <x v="2"/>
    <n v="0"/>
    <n v="0"/>
  </r>
  <r>
    <d v="2013-01-03T00:00:00"/>
    <d v="2013-01-03T01:00:00"/>
    <n v="2013"/>
    <x v="0"/>
    <n v="3"/>
    <x v="0"/>
    <x v="2"/>
    <n v="0"/>
    <n v="0"/>
  </r>
  <r>
    <d v="2013-01-03T00:00:00"/>
    <d v="2013-01-03T02:00:00"/>
    <n v="2013"/>
    <x v="0"/>
    <n v="3"/>
    <x v="1"/>
    <x v="2"/>
    <n v="0"/>
    <n v="0"/>
  </r>
  <r>
    <d v="2013-01-03T00:00:00"/>
    <d v="2013-01-03T03:00:00"/>
    <n v="2013"/>
    <x v="0"/>
    <n v="3"/>
    <x v="2"/>
    <x v="2"/>
    <n v="0"/>
    <n v="0"/>
  </r>
  <r>
    <d v="2013-01-03T00:00:00"/>
    <d v="2013-01-03T04:00:00"/>
    <n v="2013"/>
    <x v="0"/>
    <n v="3"/>
    <x v="3"/>
    <x v="2"/>
    <n v="0"/>
    <n v="0"/>
  </r>
  <r>
    <d v="2013-01-03T00:00:00"/>
    <d v="2013-01-03T05:00:00"/>
    <n v="2013"/>
    <x v="0"/>
    <n v="3"/>
    <x v="4"/>
    <x v="2"/>
    <n v="0"/>
    <n v="0"/>
  </r>
  <r>
    <d v="2013-01-03T00:00:00"/>
    <d v="2013-01-03T06:00:00"/>
    <n v="2013"/>
    <x v="0"/>
    <n v="3"/>
    <x v="5"/>
    <x v="2"/>
    <n v="0"/>
    <n v="0"/>
  </r>
  <r>
    <d v="2013-01-03T00:00:00"/>
    <d v="2013-01-03T07:00:00"/>
    <n v="2013"/>
    <x v="0"/>
    <n v="3"/>
    <x v="6"/>
    <x v="2"/>
    <n v="14.986000000000001"/>
    <n v="0.29453616352201256"/>
  </r>
  <r>
    <d v="2013-01-03T00:00:00"/>
    <d v="2013-01-03T08:00:00"/>
    <n v="2013"/>
    <x v="0"/>
    <n v="3"/>
    <x v="7"/>
    <x v="2"/>
    <n v="45.387999999999998"/>
    <n v="0.89205974842767288"/>
  </r>
  <r>
    <d v="2013-01-03T00:00:00"/>
    <d v="2013-01-03T09:00:00"/>
    <n v="2013"/>
    <x v="0"/>
    <n v="3"/>
    <x v="8"/>
    <x v="2"/>
    <n v="49.96"/>
    <n v="0.98191823899371067"/>
  </r>
  <r>
    <d v="2013-01-03T00:00:00"/>
    <d v="2013-01-03T10:00:00"/>
    <n v="2013"/>
    <x v="0"/>
    <n v="3"/>
    <x v="9"/>
    <x v="2"/>
    <n v="49.96"/>
    <n v="0.98191823899371067"/>
  </r>
  <r>
    <d v="2013-01-03T00:00:00"/>
    <d v="2013-01-03T11:00:00"/>
    <n v="2013"/>
    <x v="0"/>
    <n v="3"/>
    <x v="10"/>
    <x v="2"/>
    <n v="49.96"/>
    <n v="0.98191823899371067"/>
  </r>
  <r>
    <d v="2013-01-03T00:00:00"/>
    <d v="2013-01-03T12:00:00"/>
    <n v="2013"/>
    <x v="0"/>
    <n v="3"/>
    <x v="11"/>
    <x v="2"/>
    <n v="46.88"/>
    <n v="0.92138364779874216"/>
  </r>
  <r>
    <d v="2013-01-03T00:00:00"/>
    <d v="2013-01-03T13:00:00"/>
    <n v="2013"/>
    <x v="0"/>
    <n v="3"/>
    <x v="12"/>
    <x v="2"/>
    <n v="36.685000000000002"/>
    <n v="0.72101022012578619"/>
  </r>
  <r>
    <d v="2013-01-03T00:00:00"/>
    <d v="2013-01-03T14:00:00"/>
    <n v="2013"/>
    <x v="0"/>
    <n v="3"/>
    <x v="13"/>
    <x v="2"/>
    <n v="45.737000000000002"/>
    <n v="0.89891902515723265"/>
  </r>
  <r>
    <d v="2013-01-03T00:00:00"/>
    <d v="2013-01-03T15:00:00"/>
    <n v="2013"/>
    <x v="0"/>
    <n v="3"/>
    <x v="14"/>
    <x v="2"/>
    <n v="49.96"/>
    <n v="0.98191823899371067"/>
  </r>
  <r>
    <d v="2013-01-03T00:00:00"/>
    <d v="2013-01-03T16:00:00"/>
    <n v="2013"/>
    <x v="0"/>
    <n v="3"/>
    <x v="15"/>
    <x v="2"/>
    <n v="49.96"/>
    <n v="0.98191823899371067"/>
  </r>
  <r>
    <d v="2013-01-03T00:00:00"/>
    <d v="2013-01-03T17:00:00"/>
    <n v="2013"/>
    <x v="0"/>
    <n v="3"/>
    <x v="16"/>
    <x v="2"/>
    <n v="49.96"/>
    <n v="0.98191823899371067"/>
  </r>
  <r>
    <d v="2013-01-03T00:00:00"/>
    <d v="2013-01-03T18:00:00"/>
    <n v="2013"/>
    <x v="0"/>
    <n v="3"/>
    <x v="17"/>
    <x v="2"/>
    <n v="48.576999999999998"/>
    <n v="0.95473663522012575"/>
  </r>
  <r>
    <d v="2013-01-03T00:00:00"/>
    <d v="2013-01-03T19:00:00"/>
    <n v="2013"/>
    <x v="0"/>
    <n v="3"/>
    <x v="18"/>
    <x v="2"/>
    <n v="24.658999999999999"/>
    <n v="0.48465015723270438"/>
  </r>
  <r>
    <d v="2013-01-03T00:00:00"/>
    <d v="2013-01-03T20:00:00"/>
    <n v="2013"/>
    <x v="0"/>
    <n v="3"/>
    <x v="19"/>
    <x v="2"/>
    <n v="0.57420000000000004"/>
    <n v="1.1285377358490566E-2"/>
  </r>
  <r>
    <d v="2013-01-03T00:00:00"/>
    <d v="2013-01-03T21:00:00"/>
    <n v="2013"/>
    <x v="0"/>
    <n v="3"/>
    <x v="20"/>
    <x v="2"/>
    <n v="0"/>
    <n v="0"/>
  </r>
  <r>
    <d v="2013-01-03T00:00:00"/>
    <d v="2013-01-03T22:00:00"/>
    <n v="2013"/>
    <x v="0"/>
    <n v="3"/>
    <x v="21"/>
    <x v="2"/>
    <n v="0"/>
    <n v="0"/>
  </r>
  <r>
    <d v="2013-01-03T00:00:00"/>
    <d v="2013-01-03T23:00:00"/>
    <n v="2013"/>
    <x v="0"/>
    <n v="3"/>
    <x v="22"/>
    <x v="2"/>
    <n v="0"/>
    <n v="0"/>
  </r>
  <r>
    <d v="2013-01-04T00:00:00"/>
    <d v="2013-01-04T00:00:00"/>
    <n v="2013"/>
    <x v="0"/>
    <n v="4"/>
    <x v="23"/>
    <x v="3"/>
    <n v="0"/>
    <n v="0"/>
  </r>
  <r>
    <d v="2013-01-04T00:00:00"/>
    <d v="2013-01-04T01:00:00"/>
    <n v="2013"/>
    <x v="0"/>
    <n v="4"/>
    <x v="0"/>
    <x v="3"/>
    <n v="0"/>
    <n v="0"/>
  </r>
  <r>
    <d v="2013-01-04T00:00:00"/>
    <d v="2013-01-04T02:00:00"/>
    <n v="2013"/>
    <x v="0"/>
    <n v="4"/>
    <x v="1"/>
    <x v="3"/>
    <n v="0"/>
    <n v="0"/>
  </r>
  <r>
    <d v="2013-01-04T00:00:00"/>
    <d v="2013-01-04T03:00:00"/>
    <n v="2013"/>
    <x v="0"/>
    <n v="4"/>
    <x v="2"/>
    <x v="3"/>
    <n v="0"/>
    <n v="0"/>
  </r>
  <r>
    <d v="2013-01-04T00:00:00"/>
    <d v="2013-01-04T04:00:00"/>
    <n v="2013"/>
    <x v="0"/>
    <n v="4"/>
    <x v="3"/>
    <x v="3"/>
    <n v="0"/>
    <n v="0"/>
  </r>
  <r>
    <d v="2013-01-04T00:00:00"/>
    <d v="2013-01-04T05:00:00"/>
    <n v="2013"/>
    <x v="0"/>
    <n v="4"/>
    <x v="4"/>
    <x v="3"/>
    <n v="0"/>
    <n v="0"/>
  </r>
  <r>
    <d v="2013-01-04T00:00:00"/>
    <d v="2013-01-04T06:00:00"/>
    <n v="2013"/>
    <x v="0"/>
    <n v="4"/>
    <x v="5"/>
    <x v="3"/>
    <n v="0"/>
    <n v="0"/>
  </r>
  <r>
    <d v="2013-01-04T00:00:00"/>
    <d v="2013-01-04T07:00:00"/>
    <n v="2013"/>
    <x v="0"/>
    <n v="4"/>
    <x v="6"/>
    <x v="3"/>
    <n v="14.24"/>
    <n v="0.27987421383647798"/>
  </r>
  <r>
    <d v="2013-01-04T00:00:00"/>
    <d v="2013-01-04T08:00:00"/>
    <n v="2013"/>
    <x v="0"/>
    <n v="4"/>
    <x v="7"/>
    <x v="3"/>
    <n v="46.259"/>
    <n v="0.9091784591194968"/>
  </r>
  <r>
    <d v="2013-01-04T00:00:00"/>
    <d v="2013-01-04T09:00:00"/>
    <n v="2013"/>
    <x v="0"/>
    <n v="4"/>
    <x v="8"/>
    <x v="3"/>
    <n v="49.96"/>
    <n v="0.98191823899371067"/>
  </r>
  <r>
    <d v="2013-01-04T00:00:00"/>
    <d v="2013-01-04T10:00:00"/>
    <n v="2013"/>
    <x v="0"/>
    <n v="4"/>
    <x v="9"/>
    <x v="3"/>
    <n v="49.96"/>
    <n v="0.98191823899371067"/>
  </r>
  <r>
    <d v="2013-01-04T00:00:00"/>
    <d v="2013-01-04T11:00:00"/>
    <n v="2013"/>
    <x v="0"/>
    <n v="4"/>
    <x v="10"/>
    <x v="3"/>
    <n v="49.96"/>
    <n v="0.98191823899371067"/>
  </r>
  <r>
    <d v="2013-01-04T00:00:00"/>
    <d v="2013-01-04T12:00:00"/>
    <n v="2013"/>
    <x v="0"/>
    <n v="4"/>
    <x v="11"/>
    <x v="3"/>
    <n v="49.96"/>
    <n v="0.98191823899371067"/>
  </r>
  <r>
    <d v="2013-01-04T00:00:00"/>
    <d v="2013-01-04T13:00:00"/>
    <n v="2013"/>
    <x v="0"/>
    <n v="4"/>
    <x v="12"/>
    <x v="3"/>
    <n v="49.96"/>
    <n v="0.98191823899371067"/>
  </r>
  <r>
    <d v="2013-01-04T00:00:00"/>
    <d v="2013-01-04T14:00:00"/>
    <n v="2013"/>
    <x v="0"/>
    <n v="4"/>
    <x v="13"/>
    <x v="3"/>
    <n v="33.664999999999999"/>
    <n v="0.6616548742138364"/>
  </r>
  <r>
    <d v="2013-01-04T00:00:00"/>
    <d v="2013-01-04T15:00:00"/>
    <n v="2013"/>
    <x v="0"/>
    <n v="4"/>
    <x v="14"/>
    <x v="3"/>
    <n v="49.274999999999999"/>
    <n v="0.96845518867924518"/>
  </r>
  <r>
    <d v="2013-01-04T00:00:00"/>
    <d v="2013-01-04T16:00:00"/>
    <n v="2013"/>
    <x v="0"/>
    <n v="4"/>
    <x v="15"/>
    <x v="3"/>
    <n v="49.96"/>
    <n v="0.98191823899371067"/>
  </r>
  <r>
    <d v="2013-01-04T00:00:00"/>
    <d v="2013-01-04T17:00:00"/>
    <n v="2013"/>
    <x v="0"/>
    <n v="4"/>
    <x v="16"/>
    <x v="3"/>
    <n v="48.637"/>
    <n v="0.95591588050314458"/>
  </r>
  <r>
    <d v="2013-01-04T00:00:00"/>
    <d v="2013-01-04T18:00:00"/>
    <n v="2013"/>
    <x v="0"/>
    <n v="4"/>
    <x v="17"/>
    <x v="3"/>
    <n v="16.614000000000001"/>
    <n v="0.32653301886792452"/>
  </r>
  <r>
    <d v="2013-01-04T00:00:00"/>
    <d v="2013-01-04T19:00:00"/>
    <n v="2013"/>
    <x v="0"/>
    <n v="4"/>
    <x v="18"/>
    <x v="3"/>
    <n v="1.663"/>
    <n v="3.2684748427672952E-2"/>
  </r>
  <r>
    <d v="2013-01-04T00:00:00"/>
    <d v="2013-01-04T20:00:00"/>
    <n v="2013"/>
    <x v="0"/>
    <n v="4"/>
    <x v="19"/>
    <x v="3"/>
    <n v="0"/>
    <n v="0"/>
  </r>
  <r>
    <d v="2013-01-04T00:00:00"/>
    <d v="2013-01-04T21:00:00"/>
    <n v="2013"/>
    <x v="0"/>
    <n v="4"/>
    <x v="20"/>
    <x v="3"/>
    <n v="0"/>
    <n v="0"/>
  </r>
  <r>
    <d v="2013-01-04T00:00:00"/>
    <d v="2013-01-04T22:00:00"/>
    <n v="2013"/>
    <x v="0"/>
    <n v="4"/>
    <x v="21"/>
    <x v="3"/>
    <n v="0"/>
    <n v="0"/>
  </r>
  <r>
    <d v="2013-01-04T00:00:00"/>
    <d v="2013-01-04T23:00:00"/>
    <n v="2013"/>
    <x v="0"/>
    <n v="4"/>
    <x v="22"/>
    <x v="3"/>
    <n v="0"/>
    <n v="0"/>
  </r>
  <r>
    <d v="2013-01-05T00:00:00"/>
    <d v="2013-01-05T00:00:00"/>
    <n v="2013"/>
    <x v="0"/>
    <n v="5"/>
    <x v="23"/>
    <x v="4"/>
    <n v="0"/>
    <n v="0"/>
  </r>
  <r>
    <d v="2013-01-05T00:00:00"/>
    <d v="2013-01-05T01:00:00"/>
    <n v="2013"/>
    <x v="0"/>
    <n v="5"/>
    <x v="0"/>
    <x v="4"/>
    <n v="0"/>
    <n v="0"/>
  </r>
  <r>
    <d v="2013-01-05T00:00:00"/>
    <d v="2013-01-05T02:00:00"/>
    <n v="2013"/>
    <x v="0"/>
    <n v="5"/>
    <x v="1"/>
    <x v="4"/>
    <n v="0"/>
    <n v="0"/>
  </r>
  <r>
    <d v="2013-01-05T00:00:00"/>
    <d v="2013-01-05T03:00:00"/>
    <n v="2013"/>
    <x v="0"/>
    <n v="5"/>
    <x v="2"/>
    <x v="4"/>
    <n v="0"/>
    <n v="0"/>
  </r>
  <r>
    <d v="2013-01-05T00:00:00"/>
    <d v="2013-01-05T04:00:00"/>
    <n v="2013"/>
    <x v="0"/>
    <n v="5"/>
    <x v="3"/>
    <x v="4"/>
    <n v="0"/>
    <n v="0"/>
  </r>
  <r>
    <d v="2013-01-05T00:00:00"/>
    <d v="2013-01-05T05:00:00"/>
    <n v="2013"/>
    <x v="0"/>
    <n v="5"/>
    <x v="4"/>
    <x v="4"/>
    <n v="0"/>
    <n v="0"/>
  </r>
  <r>
    <d v="2013-01-05T00:00:00"/>
    <d v="2013-01-05T06:00:00"/>
    <n v="2013"/>
    <x v="0"/>
    <n v="5"/>
    <x v="5"/>
    <x v="4"/>
    <n v="0"/>
    <n v="0"/>
  </r>
  <r>
    <d v="2013-01-05T00:00:00"/>
    <d v="2013-01-05T07:00:01"/>
    <n v="2013"/>
    <x v="0"/>
    <n v="5"/>
    <x v="6"/>
    <x v="4"/>
    <n v="15.919"/>
    <n v="0.31287342767295595"/>
  </r>
  <r>
    <d v="2013-01-05T00:00:00"/>
    <d v="2013-01-05T08:00:01"/>
    <n v="2013"/>
    <x v="0"/>
    <n v="5"/>
    <x v="7"/>
    <x v="4"/>
    <n v="48.048000000000002"/>
    <n v="0.94433962264150939"/>
  </r>
  <r>
    <d v="2013-01-05T00:00:00"/>
    <d v="2013-01-05T09:00:01"/>
    <n v="2013"/>
    <x v="0"/>
    <n v="5"/>
    <x v="8"/>
    <x v="4"/>
    <n v="49.96"/>
    <n v="0.98191823899371067"/>
  </r>
  <r>
    <d v="2013-01-05T00:00:00"/>
    <d v="2013-01-05T10:00:01"/>
    <n v="2013"/>
    <x v="0"/>
    <n v="5"/>
    <x v="9"/>
    <x v="4"/>
    <n v="49.96"/>
    <n v="0.98191823899371067"/>
  </r>
  <r>
    <d v="2013-01-05T00:00:00"/>
    <d v="2013-01-05T11:00:01"/>
    <n v="2013"/>
    <x v="0"/>
    <n v="5"/>
    <x v="10"/>
    <x v="4"/>
    <n v="49.96"/>
    <n v="0.98191823899371067"/>
  </r>
  <r>
    <d v="2013-01-05T00:00:00"/>
    <d v="2013-01-05T12:00:01"/>
    <n v="2013"/>
    <x v="0"/>
    <n v="5"/>
    <x v="11"/>
    <x v="4"/>
    <n v="49.96"/>
    <n v="0.98191823899371067"/>
  </r>
  <r>
    <d v="2013-01-05T00:00:00"/>
    <d v="2013-01-05T13:00:01"/>
    <n v="2013"/>
    <x v="0"/>
    <n v="5"/>
    <x v="12"/>
    <x v="4"/>
    <n v="49.96"/>
    <n v="0.98191823899371067"/>
  </r>
  <r>
    <d v="2013-01-05T00:00:00"/>
    <d v="2013-01-05T14:00:01"/>
    <n v="2013"/>
    <x v="0"/>
    <n v="5"/>
    <x v="13"/>
    <x v="4"/>
    <n v="49.96"/>
    <n v="0.98191823899371067"/>
  </r>
  <r>
    <d v="2013-01-05T00:00:00"/>
    <d v="2013-01-05T15:00:01"/>
    <n v="2013"/>
    <x v="0"/>
    <n v="5"/>
    <x v="14"/>
    <x v="4"/>
    <n v="49.96"/>
    <n v="0.98191823899371067"/>
  </r>
  <r>
    <d v="2013-01-05T00:00:00"/>
    <d v="2013-01-05T16:00:01"/>
    <n v="2013"/>
    <x v="0"/>
    <n v="5"/>
    <x v="15"/>
    <x v="4"/>
    <n v="49.96"/>
    <n v="0.98191823899371067"/>
  </r>
  <r>
    <d v="2013-01-05T00:00:00"/>
    <d v="2013-01-05T17:00:01"/>
    <n v="2013"/>
    <x v="0"/>
    <n v="5"/>
    <x v="16"/>
    <x v="4"/>
    <n v="49.96"/>
    <n v="0.98191823899371067"/>
  </r>
  <r>
    <d v="2013-01-05T00:00:00"/>
    <d v="2013-01-05T18:00:01"/>
    <n v="2013"/>
    <x v="0"/>
    <n v="5"/>
    <x v="17"/>
    <x v="4"/>
    <n v="49.96"/>
    <n v="0.98191823899371067"/>
  </r>
  <r>
    <d v="2013-01-05T00:00:00"/>
    <d v="2013-01-05T19:00:01"/>
    <n v="2013"/>
    <x v="0"/>
    <n v="5"/>
    <x v="18"/>
    <x v="4"/>
    <n v="28.641999999999999"/>
    <n v="0.56293238993710693"/>
  </r>
  <r>
    <d v="2013-01-05T00:00:00"/>
    <d v="2013-01-05T20:00:01"/>
    <n v="2013"/>
    <x v="0"/>
    <n v="5"/>
    <x v="19"/>
    <x v="4"/>
    <n v="1.222"/>
    <n v="2.4017295597484275E-2"/>
  </r>
  <r>
    <d v="2013-01-05T00:00:00"/>
    <d v="2013-01-05T21:00:01"/>
    <n v="2013"/>
    <x v="0"/>
    <n v="5"/>
    <x v="20"/>
    <x v="4"/>
    <n v="0"/>
    <n v="0"/>
  </r>
  <r>
    <d v="2013-01-05T00:00:00"/>
    <d v="2013-01-05T22:00:01"/>
    <n v="2013"/>
    <x v="0"/>
    <n v="5"/>
    <x v="21"/>
    <x v="4"/>
    <n v="0"/>
    <n v="0"/>
  </r>
  <r>
    <d v="2013-01-05T00:00:00"/>
    <d v="2013-01-05T23:00:01"/>
    <n v="2013"/>
    <x v="0"/>
    <n v="5"/>
    <x v="22"/>
    <x v="4"/>
    <n v="0"/>
    <n v="0"/>
  </r>
  <r>
    <d v="2013-01-06T00:00:00"/>
    <d v="2013-01-06T00:00:01"/>
    <n v="2013"/>
    <x v="0"/>
    <n v="6"/>
    <x v="23"/>
    <x v="5"/>
    <n v="0"/>
    <n v="0"/>
  </r>
  <r>
    <d v="2013-01-06T00:00:00"/>
    <d v="2013-01-06T01:00:01"/>
    <n v="2013"/>
    <x v="0"/>
    <n v="6"/>
    <x v="0"/>
    <x v="5"/>
    <n v="0"/>
    <n v="0"/>
  </r>
  <r>
    <d v="2013-01-06T00:00:00"/>
    <d v="2013-01-06T02:00:01"/>
    <n v="2013"/>
    <x v="0"/>
    <n v="6"/>
    <x v="1"/>
    <x v="5"/>
    <n v="0"/>
    <n v="0"/>
  </r>
  <r>
    <d v="2013-01-06T00:00:00"/>
    <d v="2013-01-06T03:00:01"/>
    <n v="2013"/>
    <x v="0"/>
    <n v="6"/>
    <x v="2"/>
    <x v="5"/>
    <n v="0"/>
    <n v="0"/>
  </r>
  <r>
    <d v="2013-01-06T00:00:00"/>
    <d v="2013-01-06T04:00:01"/>
    <n v="2013"/>
    <x v="0"/>
    <n v="6"/>
    <x v="3"/>
    <x v="5"/>
    <n v="0"/>
    <n v="0"/>
  </r>
  <r>
    <d v="2013-01-06T00:00:00"/>
    <d v="2013-01-06T05:00:01"/>
    <n v="2013"/>
    <x v="0"/>
    <n v="6"/>
    <x v="4"/>
    <x v="5"/>
    <n v="0"/>
    <n v="0"/>
  </r>
  <r>
    <d v="2013-01-06T00:00:00"/>
    <d v="2013-01-06T06:00:01"/>
    <n v="2013"/>
    <x v="0"/>
    <n v="6"/>
    <x v="5"/>
    <x v="5"/>
    <n v="0"/>
    <n v="0"/>
  </r>
  <r>
    <d v="2013-01-06T00:00:00"/>
    <d v="2013-01-06T07:00:01"/>
    <n v="2013"/>
    <x v="0"/>
    <n v="6"/>
    <x v="6"/>
    <x v="5"/>
    <n v="15.353999999999999"/>
    <n v="0.30176886792452828"/>
  </r>
  <r>
    <d v="2013-01-06T00:00:00"/>
    <d v="2013-01-06T08:00:01"/>
    <n v="2013"/>
    <x v="0"/>
    <n v="6"/>
    <x v="7"/>
    <x v="5"/>
    <n v="47.988999999999997"/>
    <n v="0.94318003144654072"/>
  </r>
  <r>
    <d v="2013-01-06T00:00:00"/>
    <d v="2013-01-06T09:00:01"/>
    <n v="2013"/>
    <x v="0"/>
    <n v="6"/>
    <x v="8"/>
    <x v="5"/>
    <n v="49.96"/>
    <n v="0.98191823899371067"/>
  </r>
  <r>
    <d v="2013-01-06T00:00:00"/>
    <d v="2013-01-06T10:00:01"/>
    <n v="2013"/>
    <x v="0"/>
    <n v="6"/>
    <x v="9"/>
    <x v="5"/>
    <n v="49.96"/>
    <n v="0.98191823899371067"/>
  </r>
  <r>
    <d v="2013-01-06T00:00:00"/>
    <d v="2013-01-06T11:00:01"/>
    <n v="2013"/>
    <x v="0"/>
    <n v="6"/>
    <x v="10"/>
    <x v="5"/>
    <n v="49.96"/>
    <n v="0.98191823899371067"/>
  </r>
  <r>
    <d v="2013-01-06T00:00:00"/>
    <d v="2013-01-06T12:00:01"/>
    <n v="2013"/>
    <x v="0"/>
    <n v="6"/>
    <x v="11"/>
    <x v="5"/>
    <n v="49.96"/>
    <n v="0.98191823899371067"/>
  </r>
  <r>
    <d v="2013-01-06T00:00:00"/>
    <d v="2013-01-06T13:00:01"/>
    <n v="2013"/>
    <x v="0"/>
    <n v="6"/>
    <x v="12"/>
    <x v="5"/>
    <n v="49.96"/>
    <n v="0.98191823899371067"/>
  </r>
  <r>
    <d v="2013-01-06T00:00:00"/>
    <d v="2013-01-06T14:00:01"/>
    <n v="2013"/>
    <x v="0"/>
    <n v="6"/>
    <x v="13"/>
    <x v="5"/>
    <n v="49.96"/>
    <n v="0.98191823899371067"/>
  </r>
  <r>
    <d v="2013-01-06T00:00:00"/>
    <d v="2013-01-06T15:00:01"/>
    <n v="2013"/>
    <x v="0"/>
    <n v="6"/>
    <x v="14"/>
    <x v="5"/>
    <n v="49.96"/>
    <n v="0.98191823899371067"/>
  </r>
  <r>
    <d v="2013-01-06T00:00:00"/>
    <d v="2013-01-06T16:00:01"/>
    <n v="2013"/>
    <x v="0"/>
    <n v="6"/>
    <x v="15"/>
    <x v="5"/>
    <n v="49.96"/>
    <n v="0.98191823899371067"/>
  </r>
  <r>
    <d v="2013-01-06T00:00:00"/>
    <d v="2013-01-06T17:00:01"/>
    <n v="2013"/>
    <x v="0"/>
    <n v="6"/>
    <x v="16"/>
    <x v="5"/>
    <n v="49.96"/>
    <n v="0.98191823899371067"/>
  </r>
  <r>
    <d v="2013-01-06T00:00:00"/>
    <d v="2013-01-06T18:00:01"/>
    <n v="2013"/>
    <x v="0"/>
    <n v="6"/>
    <x v="17"/>
    <x v="5"/>
    <n v="49.96"/>
    <n v="0.98191823899371067"/>
  </r>
  <r>
    <d v="2013-01-06T00:00:00"/>
    <d v="2013-01-06T19:00:01"/>
    <n v="2013"/>
    <x v="0"/>
    <n v="6"/>
    <x v="18"/>
    <x v="5"/>
    <n v="29.044"/>
    <n v="0.5708333333333333"/>
  </r>
  <r>
    <d v="2013-01-06T00:00:00"/>
    <d v="2013-01-06T20:00:01"/>
    <n v="2013"/>
    <x v="0"/>
    <n v="6"/>
    <x v="19"/>
    <x v="5"/>
    <n v="1.244"/>
    <n v="2.4449685534591193E-2"/>
  </r>
  <r>
    <d v="2013-01-06T00:00:00"/>
    <d v="2013-01-06T21:00:01"/>
    <n v="2013"/>
    <x v="0"/>
    <n v="6"/>
    <x v="20"/>
    <x v="5"/>
    <n v="0"/>
    <n v="0"/>
  </r>
  <r>
    <d v="2013-01-06T00:00:00"/>
    <d v="2013-01-06T22:00:01"/>
    <n v="2013"/>
    <x v="0"/>
    <n v="6"/>
    <x v="21"/>
    <x v="5"/>
    <n v="0"/>
    <n v="0"/>
  </r>
  <r>
    <d v="2013-01-06T00:00:00"/>
    <d v="2013-01-06T23:00:01"/>
    <n v="2013"/>
    <x v="0"/>
    <n v="6"/>
    <x v="22"/>
    <x v="5"/>
    <n v="0"/>
    <n v="0"/>
  </r>
  <r>
    <d v="2013-01-07T00:00:00"/>
    <d v="2013-01-07T00:00:01"/>
    <n v="2013"/>
    <x v="0"/>
    <n v="7"/>
    <x v="23"/>
    <x v="6"/>
    <n v="0"/>
    <n v="0"/>
  </r>
  <r>
    <d v="2013-01-07T00:00:00"/>
    <d v="2013-01-07T01:00:01"/>
    <n v="2013"/>
    <x v="0"/>
    <n v="7"/>
    <x v="0"/>
    <x v="6"/>
    <n v="0"/>
    <n v="0"/>
  </r>
  <r>
    <d v="2013-01-07T00:00:00"/>
    <d v="2013-01-07T02:00:01"/>
    <n v="2013"/>
    <x v="0"/>
    <n v="7"/>
    <x v="1"/>
    <x v="6"/>
    <n v="0"/>
    <n v="0"/>
  </r>
  <r>
    <d v="2013-01-07T00:00:00"/>
    <d v="2013-01-07T03:00:01"/>
    <n v="2013"/>
    <x v="0"/>
    <n v="7"/>
    <x v="2"/>
    <x v="6"/>
    <n v="0"/>
    <n v="0"/>
  </r>
  <r>
    <d v="2013-01-07T00:00:00"/>
    <d v="2013-01-07T04:00:01"/>
    <n v="2013"/>
    <x v="0"/>
    <n v="7"/>
    <x v="3"/>
    <x v="6"/>
    <n v="0"/>
    <n v="0"/>
  </r>
  <r>
    <d v="2013-01-07T00:00:00"/>
    <d v="2013-01-07T05:00:01"/>
    <n v="2013"/>
    <x v="0"/>
    <n v="7"/>
    <x v="4"/>
    <x v="6"/>
    <n v="0"/>
    <n v="0"/>
  </r>
  <r>
    <d v="2013-01-07T00:00:00"/>
    <d v="2013-01-07T06:00:01"/>
    <n v="2013"/>
    <x v="0"/>
    <n v="7"/>
    <x v="5"/>
    <x v="6"/>
    <n v="0"/>
    <n v="0"/>
  </r>
  <r>
    <d v="2013-01-07T00:00:00"/>
    <d v="2013-01-07T07:00:01"/>
    <n v="2013"/>
    <x v="0"/>
    <n v="7"/>
    <x v="6"/>
    <x v="6"/>
    <n v="15.026999999999999"/>
    <n v="0.29534198113207544"/>
  </r>
  <r>
    <d v="2013-01-07T00:00:00"/>
    <d v="2013-01-07T08:00:01"/>
    <n v="2013"/>
    <x v="0"/>
    <n v="7"/>
    <x v="7"/>
    <x v="6"/>
    <n v="48.322000000000003"/>
    <n v="0.94972484276729563"/>
  </r>
  <r>
    <d v="2013-01-07T00:00:00"/>
    <d v="2013-01-07T09:00:01"/>
    <n v="2013"/>
    <x v="0"/>
    <n v="7"/>
    <x v="8"/>
    <x v="6"/>
    <n v="49.96"/>
    <n v="0.98191823899371067"/>
  </r>
  <r>
    <d v="2013-01-07T00:00:00"/>
    <d v="2013-01-07T10:00:01"/>
    <n v="2013"/>
    <x v="0"/>
    <n v="7"/>
    <x v="9"/>
    <x v="6"/>
    <n v="49.96"/>
    <n v="0.98191823899371067"/>
  </r>
  <r>
    <d v="2013-01-07T00:00:00"/>
    <d v="2013-01-07T11:00:01"/>
    <n v="2013"/>
    <x v="0"/>
    <n v="7"/>
    <x v="10"/>
    <x v="6"/>
    <n v="49.96"/>
    <n v="0.98191823899371067"/>
  </r>
  <r>
    <d v="2013-01-07T00:00:00"/>
    <d v="2013-01-07T12:00:01"/>
    <n v="2013"/>
    <x v="0"/>
    <n v="7"/>
    <x v="11"/>
    <x v="6"/>
    <n v="49.96"/>
    <n v="0.98191823899371067"/>
  </r>
  <r>
    <d v="2013-01-07T00:00:00"/>
    <d v="2013-01-07T13:00:01"/>
    <n v="2013"/>
    <x v="0"/>
    <n v="7"/>
    <x v="12"/>
    <x v="6"/>
    <n v="49.96"/>
    <n v="0.98191823899371067"/>
  </r>
  <r>
    <d v="2013-01-07T00:00:00"/>
    <d v="2013-01-07T14:00:01"/>
    <n v="2013"/>
    <x v="0"/>
    <n v="7"/>
    <x v="13"/>
    <x v="6"/>
    <n v="49.96"/>
    <n v="0.98191823899371067"/>
  </r>
  <r>
    <d v="2013-01-07T00:00:00"/>
    <d v="2013-01-07T15:00:01"/>
    <n v="2013"/>
    <x v="0"/>
    <n v="7"/>
    <x v="14"/>
    <x v="6"/>
    <n v="49.96"/>
    <n v="0.98191823899371067"/>
  </r>
  <r>
    <d v="2013-01-07T00:00:00"/>
    <d v="2013-01-07T16:00:01"/>
    <n v="2013"/>
    <x v="0"/>
    <n v="7"/>
    <x v="15"/>
    <x v="6"/>
    <n v="49.96"/>
    <n v="0.98191823899371067"/>
  </r>
  <r>
    <d v="2013-01-07T00:00:00"/>
    <d v="2013-01-07T17:00:01"/>
    <n v="2013"/>
    <x v="0"/>
    <n v="7"/>
    <x v="16"/>
    <x v="6"/>
    <n v="49.96"/>
    <n v="0.98191823899371067"/>
  </r>
  <r>
    <d v="2013-01-07T00:00:00"/>
    <d v="2013-01-07T18:00:01"/>
    <n v="2013"/>
    <x v="0"/>
    <n v="7"/>
    <x v="17"/>
    <x v="6"/>
    <n v="49.96"/>
    <n v="0.98191823899371067"/>
  </r>
  <r>
    <d v="2013-01-07T00:00:00"/>
    <d v="2013-01-07T19:00:01"/>
    <n v="2013"/>
    <x v="0"/>
    <n v="7"/>
    <x v="18"/>
    <x v="6"/>
    <n v="29.443000000000001"/>
    <n v="0.57867531446540876"/>
  </r>
  <r>
    <d v="2013-01-07T00:00:00"/>
    <d v="2013-01-07T20:00:01"/>
    <n v="2013"/>
    <x v="0"/>
    <n v="7"/>
    <x v="19"/>
    <x v="6"/>
    <n v="1.258"/>
    <n v="2.4724842767295595E-2"/>
  </r>
  <r>
    <d v="2013-01-07T00:00:00"/>
    <d v="2013-01-07T21:00:01"/>
    <n v="2013"/>
    <x v="0"/>
    <n v="7"/>
    <x v="20"/>
    <x v="6"/>
    <n v="0"/>
    <n v="0"/>
  </r>
  <r>
    <d v="2013-01-07T00:00:00"/>
    <d v="2013-01-07T22:00:01"/>
    <n v="2013"/>
    <x v="0"/>
    <n v="7"/>
    <x v="21"/>
    <x v="6"/>
    <n v="0"/>
    <n v="0"/>
  </r>
  <r>
    <d v="2013-01-07T00:00:00"/>
    <d v="2013-01-07T23:00:01"/>
    <n v="2013"/>
    <x v="0"/>
    <n v="7"/>
    <x v="22"/>
    <x v="6"/>
    <n v="0"/>
    <n v="0"/>
  </r>
  <r>
    <d v="2013-01-08T00:00:00"/>
    <d v="2013-01-08T00:00:01"/>
    <n v="2013"/>
    <x v="0"/>
    <n v="8"/>
    <x v="23"/>
    <x v="0"/>
    <n v="0"/>
    <n v="0"/>
  </r>
  <r>
    <d v="2013-01-08T00:00:00"/>
    <d v="2013-01-08T01:00:01"/>
    <n v="2013"/>
    <x v="0"/>
    <n v="8"/>
    <x v="0"/>
    <x v="0"/>
    <n v="0"/>
    <n v="0"/>
  </r>
  <r>
    <d v="2013-01-08T00:00:00"/>
    <d v="2013-01-08T02:00:01"/>
    <n v="2013"/>
    <x v="0"/>
    <n v="8"/>
    <x v="1"/>
    <x v="0"/>
    <n v="0"/>
    <n v="0"/>
  </r>
  <r>
    <d v="2013-01-08T00:00:00"/>
    <d v="2013-01-08T03:00:01"/>
    <n v="2013"/>
    <x v="0"/>
    <n v="8"/>
    <x v="2"/>
    <x v="0"/>
    <n v="0"/>
    <n v="0"/>
  </r>
  <r>
    <d v="2013-01-08T00:00:00"/>
    <d v="2013-01-08T04:00:01"/>
    <n v="2013"/>
    <x v="0"/>
    <n v="8"/>
    <x v="3"/>
    <x v="0"/>
    <n v="0"/>
    <n v="0"/>
  </r>
  <r>
    <d v="2013-01-08T00:00:00"/>
    <d v="2013-01-08T05:00:01"/>
    <n v="2013"/>
    <x v="0"/>
    <n v="8"/>
    <x v="4"/>
    <x v="0"/>
    <n v="0"/>
    <n v="0"/>
  </r>
  <r>
    <d v="2013-01-08T00:00:00"/>
    <d v="2013-01-08T06:00:01"/>
    <n v="2013"/>
    <x v="0"/>
    <n v="8"/>
    <x v="5"/>
    <x v="0"/>
    <n v="0"/>
    <n v="0"/>
  </r>
  <r>
    <d v="2013-01-08T00:00:00"/>
    <d v="2013-01-08T07:00:01"/>
    <n v="2013"/>
    <x v="0"/>
    <n v="8"/>
    <x v="6"/>
    <x v="0"/>
    <n v="14.577"/>
    <n v="0.28649764150943396"/>
  </r>
  <r>
    <d v="2013-01-08T00:00:00"/>
    <d v="2013-01-08T08:00:01"/>
    <n v="2013"/>
    <x v="0"/>
    <n v="8"/>
    <x v="7"/>
    <x v="0"/>
    <n v="48.168999999999997"/>
    <n v="0.94671776729559742"/>
  </r>
  <r>
    <d v="2013-01-08T00:00:00"/>
    <d v="2013-01-08T09:00:01"/>
    <n v="2013"/>
    <x v="0"/>
    <n v="8"/>
    <x v="8"/>
    <x v="0"/>
    <n v="49.96"/>
    <n v="0.98191823899371067"/>
  </r>
  <r>
    <d v="2013-01-08T00:00:00"/>
    <d v="2013-01-08T10:00:01"/>
    <n v="2013"/>
    <x v="0"/>
    <n v="8"/>
    <x v="9"/>
    <x v="0"/>
    <n v="49.96"/>
    <n v="0.98191823899371067"/>
  </r>
  <r>
    <d v="2013-01-08T00:00:00"/>
    <d v="2013-01-08T11:00:01"/>
    <n v="2013"/>
    <x v="0"/>
    <n v="8"/>
    <x v="10"/>
    <x v="0"/>
    <n v="49.96"/>
    <n v="0.98191823899371067"/>
  </r>
  <r>
    <d v="2013-01-08T00:00:00"/>
    <d v="2013-01-08T12:00:01"/>
    <n v="2013"/>
    <x v="0"/>
    <n v="8"/>
    <x v="11"/>
    <x v="0"/>
    <n v="49.96"/>
    <n v="0.98191823899371067"/>
  </r>
  <r>
    <d v="2013-01-08T00:00:00"/>
    <d v="2013-01-08T13:00:01"/>
    <n v="2013"/>
    <x v="0"/>
    <n v="8"/>
    <x v="12"/>
    <x v="0"/>
    <n v="49.96"/>
    <n v="0.98191823899371067"/>
  </r>
  <r>
    <d v="2013-01-08T00:00:00"/>
    <d v="2013-01-08T14:00:01"/>
    <n v="2013"/>
    <x v="0"/>
    <n v="8"/>
    <x v="13"/>
    <x v="0"/>
    <n v="49.96"/>
    <n v="0.98191823899371067"/>
  </r>
  <r>
    <d v="2013-01-08T00:00:00"/>
    <d v="2013-01-08T15:00:01"/>
    <n v="2013"/>
    <x v="0"/>
    <n v="8"/>
    <x v="14"/>
    <x v="0"/>
    <n v="49.96"/>
    <n v="0.98191823899371067"/>
  </r>
  <r>
    <d v="2013-01-08T00:00:00"/>
    <d v="2013-01-08T16:00:01"/>
    <n v="2013"/>
    <x v="0"/>
    <n v="8"/>
    <x v="15"/>
    <x v="0"/>
    <n v="49.96"/>
    <n v="0.98191823899371067"/>
  </r>
  <r>
    <d v="2013-01-08T00:00:00"/>
    <d v="2013-01-08T17:00:01"/>
    <n v="2013"/>
    <x v="0"/>
    <n v="8"/>
    <x v="16"/>
    <x v="0"/>
    <n v="49.96"/>
    <n v="0.98191823899371067"/>
  </r>
  <r>
    <d v="2013-01-08T00:00:00"/>
    <d v="2013-01-08T18:00:01"/>
    <n v="2013"/>
    <x v="0"/>
    <n v="8"/>
    <x v="17"/>
    <x v="0"/>
    <n v="49.96"/>
    <n v="0.98191823899371067"/>
  </r>
  <r>
    <d v="2013-01-08T00:00:00"/>
    <d v="2013-01-08T19:00:01"/>
    <n v="2013"/>
    <x v="0"/>
    <n v="8"/>
    <x v="18"/>
    <x v="0"/>
    <n v="29.443000000000001"/>
    <n v="0.57867531446540876"/>
  </r>
  <r>
    <d v="2013-01-08T00:00:00"/>
    <d v="2013-01-08T20:00:01"/>
    <n v="2013"/>
    <x v="0"/>
    <n v="8"/>
    <x v="19"/>
    <x v="0"/>
    <n v="1.3240000000000001"/>
    <n v="2.6022012578616353E-2"/>
  </r>
  <r>
    <d v="2013-01-08T00:00:00"/>
    <d v="2013-01-08T21:00:01"/>
    <n v="2013"/>
    <x v="0"/>
    <n v="8"/>
    <x v="20"/>
    <x v="0"/>
    <n v="0"/>
    <n v="0"/>
  </r>
  <r>
    <d v="2013-01-08T00:00:00"/>
    <d v="2013-01-08T22:00:01"/>
    <n v="2013"/>
    <x v="0"/>
    <n v="8"/>
    <x v="21"/>
    <x v="0"/>
    <n v="0"/>
    <n v="0"/>
  </r>
  <r>
    <d v="2013-01-08T00:00:00"/>
    <d v="2013-01-08T23:00:01"/>
    <n v="2013"/>
    <x v="0"/>
    <n v="8"/>
    <x v="22"/>
    <x v="0"/>
    <n v="0"/>
    <n v="0"/>
  </r>
  <r>
    <d v="2013-01-09T00:00:00"/>
    <d v="2013-01-09T00:00:01"/>
    <n v="2013"/>
    <x v="0"/>
    <n v="9"/>
    <x v="23"/>
    <x v="1"/>
    <n v="0"/>
    <n v="0"/>
  </r>
  <r>
    <d v="2013-01-09T00:00:00"/>
    <d v="2013-01-09T01:00:01"/>
    <n v="2013"/>
    <x v="0"/>
    <n v="9"/>
    <x v="0"/>
    <x v="1"/>
    <n v="0"/>
    <n v="0"/>
  </r>
  <r>
    <d v="2013-01-09T00:00:00"/>
    <d v="2013-01-09T02:00:01"/>
    <n v="2013"/>
    <x v="0"/>
    <n v="9"/>
    <x v="1"/>
    <x v="1"/>
    <n v="0"/>
    <n v="0"/>
  </r>
  <r>
    <d v="2013-01-09T00:00:00"/>
    <d v="2013-01-09T03:00:01"/>
    <n v="2013"/>
    <x v="0"/>
    <n v="9"/>
    <x v="2"/>
    <x v="1"/>
    <n v="0"/>
    <n v="0"/>
  </r>
  <r>
    <d v="2013-01-09T00:00:00"/>
    <d v="2013-01-09T04:00:01"/>
    <n v="2013"/>
    <x v="0"/>
    <n v="9"/>
    <x v="3"/>
    <x v="1"/>
    <n v="0"/>
    <n v="0"/>
  </r>
  <r>
    <d v="2013-01-09T00:00:00"/>
    <d v="2013-01-09T05:00:01"/>
    <n v="2013"/>
    <x v="0"/>
    <n v="9"/>
    <x v="4"/>
    <x v="1"/>
    <n v="0"/>
    <n v="0"/>
  </r>
  <r>
    <d v="2013-01-09T00:00:00"/>
    <d v="2013-01-09T06:00:01"/>
    <n v="2013"/>
    <x v="0"/>
    <n v="9"/>
    <x v="5"/>
    <x v="1"/>
    <n v="0"/>
    <n v="0"/>
  </r>
  <r>
    <d v="2013-01-09T00:00:00"/>
    <d v="2013-01-09T07:00:01"/>
    <n v="2013"/>
    <x v="0"/>
    <n v="9"/>
    <x v="6"/>
    <x v="1"/>
    <n v="12.002000000000001"/>
    <n v="0.23588836477987421"/>
  </r>
  <r>
    <d v="2013-01-09T00:00:00"/>
    <d v="2013-01-09T08:00:01"/>
    <n v="2013"/>
    <x v="0"/>
    <n v="9"/>
    <x v="7"/>
    <x v="1"/>
    <n v="44.491"/>
    <n v="0.87443003144654086"/>
  </r>
  <r>
    <d v="2013-01-09T00:00:00"/>
    <d v="2013-01-09T09:00:01"/>
    <n v="2013"/>
    <x v="0"/>
    <n v="9"/>
    <x v="8"/>
    <x v="1"/>
    <n v="49.96"/>
    <n v="0.98191823899371067"/>
  </r>
  <r>
    <d v="2013-01-09T00:00:00"/>
    <d v="2013-01-09T10:00:01"/>
    <n v="2013"/>
    <x v="0"/>
    <n v="9"/>
    <x v="9"/>
    <x v="1"/>
    <n v="49.96"/>
    <n v="0.98191823899371067"/>
  </r>
  <r>
    <d v="2013-01-09T00:00:00"/>
    <d v="2013-01-09T11:00:01"/>
    <n v="2013"/>
    <x v="0"/>
    <n v="9"/>
    <x v="10"/>
    <x v="1"/>
    <n v="49.96"/>
    <n v="0.98191823899371067"/>
  </r>
  <r>
    <d v="2013-01-09T00:00:00"/>
    <d v="2013-01-09T12:00:01"/>
    <n v="2013"/>
    <x v="0"/>
    <n v="9"/>
    <x v="11"/>
    <x v="1"/>
    <n v="49.96"/>
    <n v="0.98191823899371067"/>
  </r>
  <r>
    <d v="2013-01-09T00:00:00"/>
    <d v="2013-01-09T13:00:01"/>
    <n v="2013"/>
    <x v="0"/>
    <n v="9"/>
    <x v="12"/>
    <x v="1"/>
    <n v="49.96"/>
    <n v="0.98191823899371067"/>
  </r>
  <r>
    <d v="2013-01-09T00:00:00"/>
    <d v="2013-01-09T14:00:01"/>
    <n v="2013"/>
    <x v="0"/>
    <n v="9"/>
    <x v="13"/>
    <x v="1"/>
    <n v="49.96"/>
    <n v="0.98191823899371067"/>
  </r>
  <r>
    <d v="2013-01-09T00:00:00"/>
    <d v="2013-01-09T15:00:01"/>
    <n v="2013"/>
    <x v="0"/>
    <n v="9"/>
    <x v="14"/>
    <x v="1"/>
    <n v="49.96"/>
    <n v="0.98191823899371067"/>
  </r>
  <r>
    <d v="2013-01-09T00:00:00"/>
    <d v="2013-01-09T16:00:01"/>
    <n v="2013"/>
    <x v="0"/>
    <n v="9"/>
    <x v="15"/>
    <x v="1"/>
    <n v="49.96"/>
    <n v="0.98191823899371067"/>
  </r>
  <r>
    <d v="2013-01-09T00:00:00"/>
    <d v="2013-01-09T17:00:01"/>
    <n v="2013"/>
    <x v="0"/>
    <n v="9"/>
    <x v="16"/>
    <x v="1"/>
    <n v="49.96"/>
    <n v="0.98191823899371067"/>
  </r>
  <r>
    <d v="2013-01-09T00:00:00"/>
    <d v="2013-01-09T18:00:01"/>
    <n v="2013"/>
    <x v="0"/>
    <n v="9"/>
    <x v="17"/>
    <x v="1"/>
    <n v="49.96"/>
    <n v="0.98191823899371067"/>
  </r>
  <r>
    <d v="2013-01-09T00:00:00"/>
    <d v="2013-01-09T19:00:01"/>
    <n v="2013"/>
    <x v="0"/>
    <n v="9"/>
    <x v="18"/>
    <x v="1"/>
    <n v="26.507000000000001"/>
    <n v="0.52097091194968559"/>
  </r>
  <r>
    <d v="2013-01-09T00:00:00"/>
    <d v="2013-01-09T20:00:01"/>
    <n v="2013"/>
    <x v="0"/>
    <n v="9"/>
    <x v="19"/>
    <x v="1"/>
    <n v="0.95289999999999997"/>
    <n v="1.8728380503144654E-2"/>
  </r>
  <r>
    <d v="2013-01-09T00:00:00"/>
    <d v="2013-01-09T21:00:01"/>
    <n v="2013"/>
    <x v="0"/>
    <n v="9"/>
    <x v="20"/>
    <x v="1"/>
    <n v="0"/>
    <n v="0"/>
  </r>
  <r>
    <d v="2013-01-09T00:00:00"/>
    <d v="2013-01-09T22:00:01"/>
    <n v="2013"/>
    <x v="0"/>
    <n v="9"/>
    <x v="21"/>
    <x v="1"/>
    <n v="0"/>
    <n v="0"/>
  </r>
  <r>
    <d v="2013-01-09T00:00:00"/>
    <d v="2013-01-09T23:00:01"/>
    <n v="2013"/>
    <x v="0"/>
    <n v="9"/>
    <x v="22"/>
    <x v="1"/>
    <n v="0"/>
    <n v="0"/>
  </r>
  <r>
    <d v="2013-01-10T00:00:00"/>
    <d v="2013-01-10T00:00:01"/>
    <n v="2013"/>
    <x v="0"/>
    <n v="10"/>
    <x v="23"/>
    <x v="2"/>
    <n v="0"/>
    <n v="0"/>
  </r>
  <r>
    <d v="2013-01-10T00:00:00"/>
    <d v="2013-01-10T01:00:01"/>
    <n v="2013"/>
    <x v="0"/>
    <n v="10"/>
    <x v="0"/>
    <x v="2"/>
    <n v="0"/>
    <n v="0"/>
  </r>
  <r>
    <d v="2013-01-10T00:00:00"/>
    <d v="2013-01-10T02:00:01"/>
    <n v="2013"/>
    <x v="0"/>
    <n v="10"/>
    <x v="1"/>
    <x v="2"/>
    <n v="0"/>
    <n v="0"/>
  </r>
  <r>
    <d v="2013-01-10T00:00:00"/>
    <d v="2013-01-10T03:00:01"/>
    <n v="2013"/>
    <x v="0"/>
    <n v="10"/>
    <x v="2"/>
    <x v="2"/>
    <n v="0"/>
    <n v="0"/>
  </r>
  <r>
    <d v="2013-01-10T00:00:00"/>
    <d v="2013-01-10T04:00:01"/>
    <n v="2013"/>
    <x v="0"/>
    <n v="10"/>
    <x v="3"/>
    <x v="2"/>
    <n v="0"/>
    <n v="0"/>
  </r>
  <r>
    <d v="2013-01-10T00:00:00"/>
    <d v="2013-01-10T05:00:01"/>
    <n v="2013"/>
    <x v="0"/>
    <n v="10"/>
    <x v="4"/>
    <x v="2"/>
    <n v="0"/>
    <n v="0"/>
  </r>
  <r>
    <d v="2013-01-10T00:00:00"/>
    <d v="2013-01-10T06:00:01"/>
    <n v="2013"/>
    <x v="0"/>
    <n v="10"/>
    <x v="5"/>
    <x v="2"/>
    <n v="0"/>
    <n v="0"/>
  </r>
  <r>
    <d v="2013-01-10T00:00:00"/>
    <d v="2013-01-10T07:00:01"/>
    <n v="2013"/>
    <x v="0"/>
    <n v="10"/>
    <x v="6"/>
    <x v="2"/>
    <n v="12.083"/>
    <n v="0.23748034591194966"/>
  </r>
  <r>
    <d v="2013-01-10T00:00:00"/>
    <d v="2013-01-10T08:00:01"/>
    <n v="2013"/>
    <x v="0"/>
    <n v="10"/>
    <x v="7"/>
    <x v="2"/>
    <n v="44.618000000000002"/>
    <n v="0.87692610062893084"/>
  </r>
  <r>
    <d v="2013-01-10T00:00:00"/>
    <d v="2013-01-10T09:00:01"/>
    <n v="2013"/>
    <x v="0"/>
    <n v="10"/>
    <x v="8"/>
    <x v="2"/>
    <n v="49.96"/>
    <n v="0.98191823899371067"/>
  </r>
  <r>
    <d v="2013-01-10T00:00:00"/>
    <d v="2013-01-10T10:00:01"/>
    <n v="2013"/>
    <x v="0"/>
    <n v="10"/>
    <x v="9"/>
    <x v="2"/>
    <n v="49.96"/>
    <n v="0.98191823899371067"/>
  </r>
  <r>
    <d v="2013-01-10T00:00:00"/>
    <d v="2013-01-10T11:00:01"/>
    <n v="2013"/>
    <x v="0"/>
    <n v="10"/>
    <x v="10"/>
    <x v="2"/>
    <n v="49.96"/>
    <n v="0.98191823899371067"/>
  </r>
  <r>
    <d v="2013-01-10T00:00:00"/>
    <d v="2013-01-10T12:00:01"/>
    <n v="2013"/>
    <x v="0"/>
    <n v="10"/>
    <x v="11"/>
    <x v="2"/>
    <n v="49.96"/>
    <n v="0.98191823899371067"/>
  </r>
  <r>
    <d v="2013-01-10T00:00:00"/>
    <d v="2013-01-10T13:00:01"/>
    <n v="2013"/>
    <x v="0"/>
    <n v="10"/>
    <x v="12"/>
    <x v="2"/>
    <n v="49.96"/>
    <n v="0.98191823899371067"/>
  </r>
  <r>
    <d v="2013-01-10T00:00:00"/>
    <d v="2013-01-10T14:00:01"/>
    <n v="2013"/>
    <x v="0"/>
    <n v="10"/>
    <x v="13"/>
    <x v="2"/>
    <n v="49.96"/>
    <n v="0.98191823899371067"/>
  </r>
  <r>
    <d v="2013-01-10T00:00:00"/>
    <d v="2013-01-10T15:00:01"/>
    <n v="2013"/>
    <x v="0"/>
    <n v="10"/>
    <x v="14"/>
    <x v="2"/>
    <n v="49.96"/>
    <n v="0.98191823899371067"/>
  </r>
  <r>
    <d v="2013-01-10T00:00:00"/>
    <d v="2013-01-10T16:00:01"/>
    <n v="2013"/>
    <x v="0"/>
    <n v="10"/>
    <x v="15"/>
    <x v="2"/>
    <n v="49.96"/>
    <n v="0.98191823899371067"/>
  </r>
  <r>
    <d v="2013-01-10T00:00:00"/>
    <d v="2013-01-10T17:00:01"/>
    <n v="2013"/>
    <x v="0"/>
    <n v="10"/>
    <x v="16"/>
    <x v="2"/>
    <n v="49.96"/>
    <n v="0.98191823899371067"/>
  </r>
  <r>
    <d v="2013-01-10T00:00:00"/>
    <d v="2013-01-10T18:00:01"/>
    <n v="2013"/>
    <x v="0"/>
    <n v="10"/>
    <x v="17"/>
    <x v="2"/>
    <n v="47.667000000000002"/>
    <n v="0.93685141509433956"/>
  </r>
  <r>
    <d v="2013-01-10T00:00:00"/>
    <d v="2013-01-10T19:00:01"/>
    <n v="2013"/>
    <x v="0"/>
    <n v="10"/>
    <x v="18"/>
    <x v="2"/>
    <n v="25.518000000000001"/>
    <n v="0.50153301886792456"/>
  </r>
  <r>
    <d v="2013-01-10T00:00:00"/>
    <d v="2013-01-10T20:00:01"/>
    <n v="2013"/>
    <x v="0"/>
    <n v="10"/>
    <x v="19"/>
    <x v="2"/>
    <n v="0.98809999999999998"/>
    <n v="1.9420204402515722E-2"/>
  </r>
  <r>
    <d v="2013-01-10T00:00:00"/>
    <d v="2013-01-10T21:00:01"/>
    <n v="2013"/>
    <x v="0"/>
    <n v="10"/>
    <x v="20"/>
    <x v="2"/>
    <n v="0"/>
    <n v="0"/>
  </r>
  <r>
    <d v="2013-01-10T00:00:00"/>
    <d v="2013-01-10T22:00:01"/>
    <n v="2013"/>
    <x v="0"/>
    <n v="10"/>
    <x v="21"/>
    <x v="2"/>
    <n v="0"/>
    <n v="0"/>
  </r>
  <r>
    <d v="2013-01-10T00:00:00"/>
    <d v="2013-01-10T23:00:01"/>
    <n v="2013"/>
    <x v="0"/>
    <n v="10"/>
    <x v="22"/>
    <x v="2"/>
    <n v="0"/>
    <n v="0"/>
  </r>
  <r>
    <d v="2013-01-11T00:00:00"/>
    <d v="2013-01-11T00:00:01"/>
    <n v="2013"/>
    <x v="0"/>
    <n v="11"/>
    <x v="23"/>
    <x v="3"/>
    <n v="0"/>
    <n v="0"/>
  </r>
  <r>
    <d v="2013-01-11T00:00:00"/>
    <d v="2013-01-11T01:00:01"/>
    <n v="2013"/>
    <x v="0"/>
    <n v="11"/>
    <x v="0"/>
    <x v="3"/>
    <n v="0"/>
    <n v="0"/>
  </r>
  <r>
    <d v="2013-01-11T00:00:00"/>
    <d v="2013-01-11T02:00:01"/>
    <n v="2013"/>
    <x v="0"/>
    <n v="11"/>
    <x v="1"/>
    <x v="3"/>
    <n v="0"/>
    <n v="0"/>
  </r>
  <r>
    <d v="2013-01-11T00:00:00"/>
    <d v="2013-01-11T03:00:01"/>
    <n v="2013"/>
    <x v="0"/>
    <n v="11"/>
    <x v="2"/>
    <x v="3"/>
    <n v="0"/>
    <n v="0"/>
  </r>
  <r>
    <d v="2013-01-11T00:00:00"/>
    <d v="2013-01-11T04:00:01"/>
    <n v="2013"/>
    <x v="0"/>
    <n v="11"/>
    <x v="3"/>
    <x v="3"/>
    <n v="0"/>
    <n v="0"/>
  </r>
  <r>
    <d v="2013-01-11T00:00:00"/>
    <d v="2013-01-11T05:00:01"/>
    <n v="2013"/>
    <x v="0"/>
    <n v="11"/>
    <x v="4"/>
    <x v="3"/>
    <n v="0"/>
    <n v="0"/>
  </r>
  <r>
    <d v="2013-01-11T00:00:00"/>
    <d v="2013-01-11T06:00:01"/>
    <n v="2013"/>
    <x v="0"/>
    <n v="11"/>
    <x v="5"/>
    <x v="3"/>
    <n v="0"/>
    <n v="0"/>
  </r>
  <r>
    <d v="2013-01-11T00:00:00"/>
    <d v="2013-01-11T07:00:01"/>
    <n v="2013"/>
    <x v="0"/>
    <n v="11"/>
    <x v="6"/>
    <x v="3"/>
    <n v="11.161"/>
    <n v="0.21935927672955974"/>
  </r>
  <r>
    <d v="2013-01-11T00:00:00"/>
    <d v="2013-01-11T08:00:01"/>
    <n v="2013"/>
    <x v="0"/>
    <n v="11"/>
    <x v="7"/>
    <x v="3"/>
    <n v="44.453000000000003"/>
    <n v="0.87368317610062896"/>
  </r>
  <r>
    <d v="2013-01-11T00:00:00"/>
    <d v="2013-01-11T09:00:01"/>
    <n v="2013"/>
    <x v="0"/>
    <n v="11"/>
    <x v="8"/>
    <x v="3"/>
    <n v="49.96"/>
    <n v="0.98191823899371067"/>
  </r>
  <r>
    <d v="2013-01-11T00:00:00"/>
    <d v="2013-01-11T10:00:01"/>
    <n v="2013"/>
    <x v="0"/>
    <n v="11"/>
    <x v="9"/>
    <x v="3"/>
    <n v="49.96"/>
    <n v="0.98191823899371067"/>
  </r>
  <r>
    <d v="2013-01-11T00:00:00"/>
    <d v="2013-01-11T11:00:01"/>
    <n v="2013"/>
    <x v="0"/>
    <n v="11"/>
    <x v="10"/>
    <x v="3"/>
    <n v="49.96"/>
    <n v="0.98191823899371067"/>
  </r>
  <r>
    <d v="2013-01-11T00:00:00"/>
    <d v="2013-01-11T12:00:01"/>
    <n v="2013"/>
    <x v="0"/>
    <n v="11"/>
    <x v="11"/>
    <x v="3"/>
    <n v="49.96"/>
    <n v="0.98191823899371067"/>
  </r>
  <r>
    <d v="2013-01-11T00:00:00"/>
    <d v="2013-01-11T13:00:01"/>
    <n v="2013"/>
    <x v="0"/>
    <n v="11"/>
    <x v="12"/>
    <x v="3"/>
    <n v="49.96"/>
    <n v="0.98191823899371067"/>
  </r>
  <r>
    <d v="2013-01-11T00:00:00"/>
    <d v="2013-01-11T14:00:01"/>
    <n v="2013"/>
    <x v="0"/>
    <n v="11"/>
    <x v="13"/>
    <x v="3"/>
    <n v="49.96"/>
    <n v="0.98191823899371067"/>
  </r>
  <r>
    <d v="2013-01-11T00:00:00"/>
    <d v="2013-01-11T15:00:01"/>
    <n v="2013"/>
    <x v="0"/>
    <n v="11"/>
    <x v="14"/>
    <x v="3"/>
    <n v="49.96"/>
    <n v="0.98191823899371067"/>
  </r>
  <r>
    <d v="2013-01-11T00:00:00"/>
    <d v="2013-01-11T16:00:01"/>
    <n v="2013"/>
    <x v="0"/>
    <n v="11"/>
    <x v="15"/>
    <x v="3"/>
    <n v="49.96"/>
    <n v="0.98191823899371067"/>
  </r>
  <r>
    <d v="2013-01-11T00:00:00"/>
    <d v="2013-01-11T17:00:01"/>
    <n v="2013"/>
    <x v="0"/>
    <n v="11"/>
    <x v="16"/>
    <x v="3"/>
    <n v="49.96"/>
    <n v="0.98191823899371067"/>
  </r>
  <r>
    <d v="2013-01-11T00:00:00"/>
    <d v="2013-01-11T18:00:01"/>
    <n v="2013"/>
    <x v="0"/>
    <n v="11"/>
    <x v="17"/>
    <x v="3"/>
    <n v="49.706000000000003"/>
    <n v="0.97692610062893082"/>
  </r>
  <r>
    <d v="2013-01-11T00:00:00"/>
    <d v="2013-01-11T19:00:01"/>
    <n v="2013"/>
    <x v="0"/>
    <n v="11"/>
    <x v="18"/>
    <x v="3"/>
    <n v="26.553000000000001"/>
    <n v="0.52187499999999998"/>
  </r>
  <r>
    <d v="2013-01-11T00:00:00"/>
    <d v="2013-01-11T20:00:01"/>
    <n v="2013"/>
    <x v="0"/>
    <n v="11"/>
    <x v="19"/>
    <x v="3"/>
    <n v="1.0660000000000001"/>
    <n v="2.0951257861635219E-2"/>
  </r>
  <r>
    <d v="2013-01-11T00:00:00"/>
    <d v="2013-01-11T21:00:01"/>
    <n v="2013"/>
    <x v="0"/>
    <n v="11"/>
    <x v="20"/>
    <x v="3"/>
    <n v="0"/>
    <n v="0"/>
  </r>
  <r>
    <d v="2013-01-11T00:00:00"/>
    <d v="2013-01-11T22:00:01"/>
    <n v="2013"/>
    <x v="0"/>
    <n v="11"/>
    <x v="21"/>
    <x v="3"/>
    <n v="0"/>
    <n v="0"/>
  </r>
  <r>
    <d v="2013-01-11T00:00:00"/>
    <d v="2013-01-11T23:00:01"/>
    <n v="2013"/>
    <x v="0"/>
    <n v="11"/>
    <x v="22"/>
    <x v="3"/>
    <n v="0"/>
    <n v="0"/>
  </r>
  <r>
    <d v="2013-01-12T00:00:00"/>
    <d v="2013-01-12T00:00:01"/>
    <n v="2013"/>
    <x v="0"/>
    <n v="12"/>
    <x v="23"/>
    <x v="4"/>
    <n v="0"/>
    <n v="0"/>
  </r>
  <r>
    <d v="2013-01-12T00:00:00"/>
    <d v="2013-01-12T01:00:01"/>
    <n v="2013"/>
    <x v="0"/>
    <n v="12"/>
    <x v="0"/>
    <x v="4"/>
    <n v="0"/>
    <n v="0"/>
  </r>
  <r>
    <d v="2013-01-12T00:00:00"/>
    <d v="2013-01-12T02:00:01"/>
    <n v="2013"/>
    <x v="0"/>
    <n v="12"/>
    <x v="1"/>
    <x v="4"/>
    <n v="0"/>
    <n v="0"/>
  </r>
  <r>
    <d v="2013-01-12T00:00:00"/>
    <d v="2013-01-12T03:00:01"/>
    <n v="2013"/>
    <x v="0"/>
    <n v="12"/>
    <x v="2"/>
    <x v="4"/>
    <n v="0"/>
    <n v="0"/>
  </r>
  <r>
    <d v="2013-01-12T00:00:00"/>
    <d v="2013-01-12T04:00:01"/>
    <n v="2013"/>
    <x v="0"/>
    <n v="12"/>
    <x v="3"/>
    <x v="4"/>
    <n v="0"/>
    <n v="0"/>
  </r>
  <r>
    <d v="2013-01-12T00:00:00"/>
    <d v="2013-01-12T05:00:01"/>
    <n v="2013"/>
    <x v="0"/>
    <n v="12"/>
    <x v="4"/>
    <x v="4"/>
    <n v="0"/>
    <n v="0"/>
  </r>
  <r>
    <d v="2013-01-12T00:00:00"/>
    <d v="2013-01-12T06:00:01"/>
    <n v="2013"/>
    <x v="0"/>
    <n v="12"/>
    <x v="5"/>
    <x v="4"/>
    <n v="0"/>
    <n v="0"/>
  </r>
  <r>
    <d v="2013-01-12T00:00:00"/>
    <d v="2013-01-12T07:00:01"/>
    <n v="2013"/>
    <x v="0"/>
    <n v="12"/>
    <x v="6"/>
    <x v="4"/>
    <n v="11.294"/>
    <n v="0.22197327044025156"/>
  </r>
  <r>
    <d v="2013-01-12T00:00:00"/>
    <d v="2013-01-12T08:00:01"/>
    <n v="2013"/>
    <x v="0"/>
    <n v="12"/>
    <x v="7"/>
    <x v="4"/>
    <n v="44.764000000000003"/>
    <n v="0.87979559748427671"/>
  </r>
  <r>
    <d v="2013-01-12T00:00:00"/>
    <d v="2013-01-12T09:00:01"/>
    <n v="2013"/>
    <x v="0"/>
    <n v="12"/>
    <x v="8"/>
    <x v="4"/>
    <n v="49.96"/>
    <n v="0.98191823899371067"/>
  </r>
  <r>
    <d v="2013-01-12T00:00:00"/>
    <d v="2013-01-12T10:00:01"/>
    <n v="2013"/>
    <x v="0"/>
    <n v="12"/>
    <x v="9"/>
    <x v="4"/>
    <n v="49.96"/>
    <n v="0.98191823899371067"/>
  </r>
  <r>
    <d v="2013-01-12T00:00:00"/>
    <d v="2013-01-12T11:00:01"/>
    <n v="2013"/>
    <x v="0"/>
    <n v="12"/>
    <x v="10"/>
    <x v="4"/>
    <n v="49.96"/>
    <n v="0.98191823899371067"/>
  </r>
  <r>
    <d v="2013-01-12T00:00:00"/>
    <d v="2013-01-12T12:00:01"/>
    <n v="2013"/>
    <x v="0"/>
    <n v="12"/>
    <x v="11"/>
    <x v="4"/>
    <n v="49.96"/>
    <n v="0.98191823899371067"/>
  </r>
  <r>
    <d v="2013-01-12T00:00:00"/>
    <d v="2013-01-12T13:00:01"/>
    <n v="2013"/>
    <x v="0"/>
    <n v="12"/>
    <x v="12"/>
    <x v="4"/>
    <n v="49.96"/>
    <n v="0.98191823899371067"/>
  </r>
  <r>
    <d v="2013-01-12T00:00:00"/>
    <d v="2013-01-12T14:00:01"/>
    <n v="2013"/>
    <x v="0"/>
    <n v="12"/>
    <x v="13"/>
    <x v="4"/>
    <n v="49.96"/>
    <n v="0.98191823899371067"/>
  </r>
  <r>
    <d v="2013-01-12T00:00:00"/>
    <d v="2013-01-12T15:00:01"/>
    <n v="2013"/>
    <x v="0"/>
    <n v="12"/>
    <x v="14"/>
    <x v="4"/>
    <n v="49.96"/>
    <n v="0.98191823899371067"/>
  </r>
  <r>
    <d v="2013-01-12T00:00:00"/>
    <d v="2013-01-12T16:00:01"/>
    <n v="2013"/>
    <x v="0"/>
    <n v="12"/>
    <x v="15"/>
    <x v="4"/>
    <n v="49.96"/>
    <n v="0.98191823899371067"/>
  </r>
  <r>
    <d v="2013-01-12T00:00:00"/>
    <d v="2013-01-12T17:00:01"/>
    <n v="2013"/>
    <x v="0"/>
    <n v="12"/>
    <x v="16"/>
    <x v="4"/>
    <n v="49.96"/>
    <n v="0.98191823899371067"/>
  </r>
  <r>
    <d v="2013-01-12T00:00:00"/>
    <d v="2013-01-12T18:00:01"/>
    <n v="2013"/>
    <x v="0"/>
    <n v="12"/>
    <x v="17"/>
    <x v="4"/>
    <n v="49.908000000000001"/>
    <n v="0.98089622641509433"/>
  </r>
  <r>
    <d v="2013-01-12T00:00:00"/>
    <d v="2013-01-12T19:00:01"/>
    <n v="2013"/>
    <x v="0"/>
    <n v="12"/>
    <x v="18"/>
    <x v="4"/>
    <n v="26.407"/>
    <n v="0.5190055031446541"/>
  </r>
  <r>
    <d v="2013-01-12T00:00:00"/>
    <d v="2013-01-12T20:00:01"/>
    <n v="2013"/>
    <x v="0"/>
    <n v="12"/>
    <x v="19"/>
    <x v="4"/>
    <n v="1.1200000000000001"/>
    <n v="2.2012578616352203E-2"/>
  </r>
  <r>
    <d v="2013-01-12T00:00:00"/>
    <d v="2013-01-12T21:00:01"/>
    <n v="2013"/>
    <x v="0"/>
    <n v="12"/>
    <x v="20"/>
    <x v="4"/>
    <n v="0"/>
    <n v="0"/>
  </r>
  <r>
    <d v="2013-01-12T00:00:00"/>
    <d v="2013-01-12T22:00:01"/>
    <n v="2013"/>
    <x v="0"/>
    <n v="12"/>
    <x v="21"/>
    <x v="4"/>
    <n v="0"/>
    <n v="0"/>
  </r>
  <r>
    <d v="2013-01-12T00:00:00"/>
    <d v="2013-01-12T23:00:01"/>
    <n v="2013"/>
    <x v="0"/>
    <n v="12"/>
    <x v="22"/>
    <x v="4"/>
    <n v="0"/>
    <n v="0"/>
  </r>
  <r>
    <d v="2013-01-13T00:00:00"/>
    <d v="2013-01-13T00:00:01"/>
    <n v="2013"/>
    <x v="0"/>
    <n v="13"/>
    <x v="23"/>
    <x v="5"/>
    <n v="0"/>
    <n v="0"/>
  </r>
  <r>
    <d v="2013-01-13T00:00:00"/>
    <d v="2013-01-13T01:00:01"/>
    <n v="2013"/>
    <x v="0"/>
    <n v="13"/>
    <x v="0"/>
    <x v="5"/>
    <n v="0"/>
    <n v="0"/>
  </r>
  <r>
    <d v="2013-01-13T00:00:00"/>
    <d v="2013-01-13T02:00:01"/>
    <n v="2013"/>
    <x v="0"/>
    <n v="13"/>
    <x v="1"/>
    <x v="5"/>
    <n v="0"/>
    <n v="0"/>
  </r>
  <r>
    <d v="2013-01-13T00:00:00"/>
    <d v="2013-01-13T03:00:01"/>
    <n v="2013"/>
    <x v="0"/>
    <n v="13"/>
    <x v="2"/>
    <x v="5"/>
    <n v="0"/>
    <n v="0"/>
  </r>
  <r>
    <d v="2013-01-13T00:00:00"/>
    <d v="2013-01-13T04:00:01"/>
    <n v="2013"/>
    <x v="0"/>
    <n v="13"/>
    <x v="3"/>
    <x v="5"/>
    <n v="0"/>
    <n v="0"/>
  </r>
  <r>
    <d v="2013-01-13T00:00:00"/>
    <d v="2013-01-13T05:00:01"/>
    <n v="2013"/>
    <x v="0"/>
    <n v="13"/>
    <x v="4"/>
    <x v="5"/>
    <n v="0"/>
    <n v="0"/>
  </r>
  <r>
    <d v="2013-01-13T00:00:00"/>
    <d v="2013-01-13T06:00:01"/>
    <n v="2013"/>
    <x v="0"/>
    <n v="13"/>
    <x v="5"/>
    <x v="5"/>
    <n v="0"/>
    <n v="0"/>
  </r>
  <r>
    <d v="2013-01-13T00:00:00"/>
    <d v="2013-01-13T07:00:01"/>
    <n v="2013"/>
    <x v="0"/>
    <n v="13"/>
    <x v="6"/>
    <x v="5"/>
    <n v="11.866"/>
    <n v="0.23321540880503142"/>
  </r>
  <r>
    <d v="2013-01-13T00:00:00"/>
    <d v="2013-01-13T08:00:01"/>
    <n v="2013"/>
    <x v="0"/>
    <n v="13"/>
    <x v="7"/>
    <x v="5"/>
    <n v="45.542000000000002"/>
    <n v="0.89508647798742136"/>
  </r>
  <r>
    <d v="2013-01-13T00:00:00"/>
    <d v="2013-01-13T09:00:01"/>
    <n v="2013"/>
    <x v="0"/>
    <n v="13"/>
    <x v="8"/>
    <x v="5"/>
    <n v="49.96"/>
    <n v="0.98191823899371067"/>
  </r>
  <r>
    <d v="2013-01-13T00:00:00"/>
    <d v="2013-01-13T10:00:01"/>
    <n v="2013"/>
    <x v="0"/>
    <n v="13"/>
    <x v="9"/>
    <x v="5"/>
    <n v="49.96"/>
    <n v="0.98191823899371067"/>
  </r>
  <r>
    <d v="2013-01-13T00:00:00"/>
    <d v="2013-01-13T11:00:01"/>
    <n v="2013"/>
    <x v="0"/>
    <n v="13"/>
    <x v="10"/>
    <x v="5"/>
    <n v="49.96"/>
    <n v="0.98191823899371067"/>
  </r>
  <r>
    <d v="2013-01-13T00:00:00"/>
    <d v="2013-01-13T12:00:01"/>
    <n v="2013"/>
    <x v="0"/>
    <n v="13"/>
    <x v="11"/>
    <x v="5"/>
    <n v="49.96"/>
    <n v="0.98191823899371067"/>
  </r>
  <r>
    <d v="2013-01-13T00:00:00"/>
    <d v="2013-01-13T13:00:01"/>
    <n v="2013"/>
    <x v="0"/>
    <n v="13"/>
    <x v="12"/>
    <x v="5"/>
    <n v="49.96"/>
    <n v="0.98191823899371067"/>
  </r>
  <r>
    <d v="2013-01-13T00:00:00"/>
    <d v="2013-01-13T14:00:02"/>
    <n v="2013"/>
    <x v="0"/>
    <n v="13"/>
    <x v="13"/>
    <x v="5"/>
    <n v="49.96"/>
    <n v="0.98191823899371067"/>
  </r>
  <r>
    <d v="2013-01-13T00:00:00"/>
    <d v="2013-01-13T15:00:02"/>
    <n v="2013"/>
    <x v="0"/>
    <n v="13"/>
    <x v="14"/>
    <x v="5"/>
    <n v="49.96"/>
    <n v="0.98191823899371067"/>
  </r>
  <r>
    <d v="2013-01-13T00:00:00"/>
    <d v="2013-01-13T16:00:02"/>
    <n v="2013"/>
    <x v="0"/>
    <n v="13"/>
    <x v="15"/>
    <x v="5"/>
    <n v="49.96"/>
    <n v="0.98191823899371067"/>
  </r>
  <r>
    <d v="2013-01-13T00:00:00"/>
    <d v="2013-01-13T17:00:02"/>
    <n v="2013"/>
    <x v="0"/>
    <n v="13"/>
    <x v="16"/>
    <x v="5"/>
    <n v="49.96"/>
    <n v="0.98191823899371067"/>
  </r>
  <r>
    <d v="2013-01-13T00:00:00"/>
    <d v="2013-01-13T18:00:02"/>
    <n v="2013"/>
    <x v="0"/>
    <n v="13"/>
    <x v="17"/>
    <x v="5"/>
    <n v="49.96"/>
    <n v="0.98191823899371067"/>
  </r>
  <r>
    <d v="2013-01-13T00:00:00"/>
    <d v="2013-01-13T19:00:02"/>
    <n v="2013"/>
    <x v="0"/>
    <n v="13"/>
    <x v="18"/>
    <x v="5"/>
    <n v="28.222000000000001"/>
    <n v="0.55467767295597481"/>
  </r>
  <r>
    <d v="2013-01-13T00:00:00"/>
    <d v="2013-01-13T20:00:02"/>
    <n v="2013"/>
    <x v="0"/>
    <n v="13"/>
    <x v="19"/>
    <x v="5"/>
    <n v="1.1599999999999999"/>
    <n v="2.2798742138364778E-2"/>
  </r>
  <r>
    <d v="2013-01-13T00:00:00"/>
    <d v="2013-01-13T21:00:02"/>
    <n v="2013"/>
    <x v="0"/>
    <n v="13"/>
    <x v="20"/>
    <x v="5"/>
    <n v="0"/>
    <n v="0"/>
  </r>
  <r>
    <d v="2013-01-13T00:00:00"/>
    <d v="2013-01-13T22:00:02"/>
    <n v="2013"/>
    <x v="0"/>
    <n v="13"/>
    <x v="21"/>
    <x v="5"/>
    <n v="0"/>
    <n v="0"/>
  </r>
  <r>
    <d v="2013-01-13T00:00:00"/>
    <d v="2013-01-13T23:00:02"/>
    <n v="2013"/>
    <x v="0"/>
    <n v="13"/>
    <x v="22"/>
    <x v="5"/>
    <n v="0"/>
    <n v="0"/>
  </r>
  <r>
    <d v="2013-01-14T00:00:00"/>
    <d v="2013-01-14T00:00:02"/>
    <n v="2013"/>
    <x v="0"/>
    <n v="14"/>
    <x v="23"/>
    <x v="6"/>
    <n v="0"/>
    <n v="0"/>
  </r>
  <r>
    <d v="2013-01-14T00:00:00"/>
    <d v="2013-01-14T01:00:02"/>
    <n v="2013"/>
    <x v="0"/>
    <n v="14"/>
    <x v="0"/>
    <x v="6"/>
    <n v="0"/>
    <n v="0"/>
  </r>
  <r>
    <d v="2013-01-14T00:00:00"/>
    <d v="2013-01-14T02:00:02"/>
    <n v="2013"/>
    <x v="0"/>
    <n v="14"/>
    <x v="1"/>
    <x v="6"/>
    <n v="0"/>
    <n v="0"/>
  </r>
  <r>
    <d v="2013-01-14T00:00:00"/>
    <d v="2013-01-14T03:00:02"/>
    <n v="2013"/>
    <x v="0"/>
    <n v="14"/>
    <x v="2"/>
    <x v="6"/>
    <n v="0"/>
    <n v="0"/>
  </r>
  <r>
    <d v="2013-01-14T00:00:00"/>
    <d v="2013-01-14T04:00:02"/>
    <n v="2013"/>
    <x v="0"/>
    <n v="14"/>
    <x v="3"/>
    <x v="6"/>
    <n v="0"/>
    <n v="0"/>
  </r>
  <r>
    <d v="2013-01-14T00:00:00"/>
    <d v="2013-01-14T05:00:02"/>
    <n v="2013"/>
    <x v="0"/>
    <n v="14"/>
    <x v="4"/>
    <x v="6"/>
    <n v="0"/>
    <n v="0"/>
  </r>
  <r>
    <d v="2013-01-14T00:00:00"/>
    <d v="2013-01-14T06:00:02"/>
    <n v="2013"/>
    <x v="0"/>
    <n v="14"/>
    <x v="5"/>
    <x v="6"/>
    <n v="0"/>
    <n v="0"/>
  </r>
  <r>
    <d v="2013-01-14T00:00:00"/>
    <d v="2013-01-14T07:00:02"/>
    <n v="2013"/>
    <x v="0"/>
    <n v="14"/>
    <x v="6"/>
    <x v="6"/>
    <n v="11.246"/>
    <n v="0.22102987421383646"/>
  </r>
  <r>
    <d v="2013-01-14T00:00:00"/>
    <d v="2013-01-14T08:00:02"/>
    <n v="2013"/>
    <x v="0"/>
    <n v="14"/>
    <x v="7"/>
    <x v="6"/>
    <n v="45.991999999999997"/>
    <n v="0.90393081761006278"/>
  </r>
  <r>
    <d v="2013-01-14T00:00:00"/>
    <d v="2013-01-14T09:00:02"/>
    <n v="2013"/>
    <x v="0"/>
    <n v="14"/>
    <x v="8"/>
    <x v="6"/>
    <n v="49.96"/>
    <n v="0.98191823899371067"/>
  </r>
  <r>
    <d v="2013-01-14T00:00:00"/>
    <d v="2013-01-14T10:00:02"/>
    <n v="2013"/>
    <x v="0"/>
    <n v="14"/>
    <x v="9"/>
    <x v="6"/>
    <n v="49.96"/>
    <n v="0.98191823899371067"/>
  </r>
  <r>
    <d v="2013-01-14T00:00:00"/>
    <d v="2013-01-14T11:00:02"/>
    <n v="2013"/>
    <x v="0"/>
    <n v="14"/>
    <x v="10"/>
    <x v="6"/>
    <n v="49.96"/>
    <n v="0.98191823899371067"/>
  </r>
  <r>
    <d v="2013-01-14T00:00:00"/>
    <d v="2013-01-14T12:00:02"/>
    <n v="2013"/>
    <x v="0"/>
    <n v="14"/>
    <x v="11"/>
    <x v="6"/>
    <n v="49.96"/>
    <n v="0.98191823899371067"/>
  </r>
  <r>
    <d v="2013-01-14T00:00:00"/>
    <d v="2013-01-14T13:00:02"/>
    <n v="2013"/>
    <x v="0"/>
    <n v="14"/>
    <x v="12"/>
    <x v="6"/>
    <n v="49.96"/>
    <n v="0.98191823899371067"/>
  </r>
  <r>
    <d v="2013-01-14T00:00:00"/>
    <d v="2013-01-14T14:00:02"/>
    <n v="2013"/>
    <x v="0"/>
    <n v="14"/>
    <x v="13"/>
    <x v="6"/>
    <n v="49.96"/>
    <n v="0.98191823899371067"/>
  </r>
  <r>
    <d v="2013-01-14T00:00:00"/>
    <d v="2013-01-14T15:00:02"/>
    <n v="2013"/>
    <x v="0"/>
    <n v="14"/>
    <x v="14"/>
    <x v="6"/>
    <n v="49.96"/>
    <n v="0.98191823899371067"/>
  </r>
  <r>
    <d v="2013-01-14T00:00:00"/>
    <d v="2013-01-14T16:00:02"/>
    <n v="2013"/>
    <x v="0"/>
    <n v="14"/>
    <x v="15"/>
    <x v="6"/>
    <n v="49.96"/>
    <n v="0.98191823899371067"/>
  </r>
  <r>
    <d v="2013-01-14T00:00:00"/>
    <d v="2013-01-14T17:00:02"/>
    <n v="2013"/>
    <x v="0"/>
    <n v="14"/>
    <x v="16"/>
    <x v="6"/>
    <n v="49.96"/>
    <n v="0.98191823899371067"/>
  </r>
  <r>
    <d v="2013-01-14T00:00:00"/>
    <d v="2013-01-14T18:00:02"/>
    <n v="2013"/>
    <x v="0"/>
    <n v="14"/>
    <x v="17"/>
    <x v="6"/>
    <n v="49.96"/>
    <n v="0.98191823899371067"/>
  </r>
  <r>
    <d v="2013-01-14T00:00:00"/>
    <d v="2013-01-14T19:00:02"/>
    <n v="2013"/>
    <x v="0"/>
    <n v="14"/>
    <x v="18"/>
    <x v="6"/>
    <n v="28.367999999999999"/>
    <n v="0.55754716981132069"/>
  </r>
  <r>
    <d v="2013-01-14T00:00:00"/>
    <d v="2013-01-14T20:00:02"/>
    <n v="2013"/>
    <x v="0"/>
    <n v="14"/>
    <x v="19"/>
    <x v="6"/>
    <n v="1.167"/>
    <n v="2.293632075471698E-2"/>
  </r>
  <r>
    <d v="2013-01-14T00:00:00"/>
    <d v="2013-01-14T21:00:02"/>
    <n v="2013"/>
    <x v="0"/>
    <n v="14"/>
    <x v="20"/>
    <x v="6"/>
    <n v="0"/>
    <n v="0"/>
  </r>
  <r>
    <d v="2013-01-14T00:00:00"/>
    <d v="2013-01-14T22:00:02"/>
    <n v="2013"/>
    <x v="0"/>
    <n v="14"/>
    <x v="21"/>
    <x v="6"/>
    <n v="0"/>
    <n v="0"/>
  </r>
  <r>
    <d v="2013-01-14T00:00:00"/>
    <d v="2013-01-14T23:00:02"/>
    <n v="2013"/>
    <x v="0"/>
    <n v="14"/>
    <x v="22"/>
    <x v="6"/>
    <n v="0"/>
    <n v="0"/>
  </r>
  <r>
    <d v="2013-01-15T00:00:00"/>
    <d v="2013-01-15T00:00:02"/>
    <n v="2013"/>
    <x v="0"/>
    <n v="15"/>
    <x v="23"/>
    <x v="0"/>
    <n v="0"/>
    <n v="0"/>
  </r>
  <r>
    <d v="2013-01-15T00:00:00"/>
    <d v="2013-01-15T01:00:02"/>
    <n v="2013"/>
    <x v="0"/>
    <n v="15"/>
    <x v="0"/>
    <x v="0"/>
    <n v="0"/>
    <n v="0"/>
  </r>
  <r>
    <d v="2013-01-15T00:00:00"/>
    <d v="2013-01-15T02:00:02"/>
    <n v="2013"/>
    <x v="0"/>
    <n v="15"/>
    <x v="1"/>
    <x v="0"/>
    <n v="0"/>
    <n v="0"/>
  </r>
  <r>
    <d v="2013-01-15T00:00:00"/>
    <d v="2013-01-15T03:00:02"/>
    <n v="2013"/>
    <x v="0"/>
    <n v="15"/>
    <x v="2"/>
    <x v="0"/>
    <n v="0"/>
    <n v="0"/>
  </r>
  <r>
    <d v="2013-01-15T00:00:00"/>
    <d v="2013-01-15T04:00:02"/>
    <n v="2013"/>
    <x v="0"/>
    <n v="15"/>
    <x v="3"/>
    <x v="0"/>
    <n v="0"/>
    <n v="0"/>
  </r>
  <r>
    <d v="2013-01-15T00:00:00"/>
    <d v="2013-01-15T05:00:02"/>
    <n v="2013"/>
    <x v="0"/>
    <n v="15"/>
    <x v="4"/>
    <x v="0"/>
    <n v="0"/>
    <n v="0"/>
  </r>
  <r>
    <d v="2013-01-15T00:00:00"/>
    <d v="2013-01-15T06:00:02"/>
    <n v="2013"/>
    <x v="0"/>
    <n v="15"/>
    <x v="5"/>
    <x v="0"/>
    <n v="0"/>
    <n v="0"/>
  </r>
  <r>
    <d v="2013-01-15T00:00:00"/>
    <d v="2013-01-15T07:00:02"/>
    <n v="2013"/>
    <x v="0"/>
    <n v="15"/>
    <x v="6"/>
    <x v="0"/>
    <n v="10.801"/>
    <n v="0.21228380503144653"/>
  </r>
  <r>
    <d v="2013-01-15T00:00:00"/>
    <d v="2013-01-15T08:00:02"/>
    <n v="2013"/>
    <x v="0"/>
    <n v="15"/>
    <x v="7"/>
    <x v="0"/>
    <n v="46.103999999999999"/>
    <n v="0.90613207547169805"/>
  </r>
  <r>
    <d v="2013-01-15T00:00:00"/>
    <d v="2013-01-15T09:00:02"/>
    <n v="2013"/>
    <x v="0"/>
    <n v="15"/>
    <x v="8"/>
    <x v="0"/>
    <n v="49.96"/>
    <n v="0.98191823899371067"/>
  </r>
  <r>
    <d v="2013-01-15T00:00:00"/>
    <d v="2013-01-15T10:00:02"/>
    <n v="2013"/>
    <x v="0"/>
    <n v="15"/>
    <x v="9"/>
    <x v="0"/>
    <n v="49.96"/>
    <n v="0.98191823899371067"/>
  </r>
  <r>
    <d v="2013-01-15T00:00:00"/>
    <d v="2013-01-15T11:00:02"/>
    <n v="2013"/>
    <x v="0"/>
    <n v="15"/>
    <x v="10"/>
    <x v="0"/>
    <n v="49.96"/>
    <n v="0.98191823899371067"/>
  </r>
  <r>
    <d v="2013-01-15T00:00:00"/>
    <d v="2013-01-15T12:00:02"/>
    <n v="2013"/>
    <x v="0"/>
    <n v="15"/>
    <x v="11"/>
    <x v="0"/>
    <n v="49.96"/>
    <n v="0.98191823899371067"/>
  </r>
  <r>
    <d v="2013-01-15T00:00:00"/>
    <d v="2013-01-15T13:00:02"/>
    <n v="2013"/>
    <x v="0"/>
    <n v="15"/>
    <x v="12"/>
    <x v="0"/>
    <n v="49.96"/>
    <n v="0.98191823899371067"/>
  </r>
  <r>
    <d v="2013-01-15T00:00:00"/>
    <d v="2013-01-15T14:00:02"/>
    <n v="2013"/>
    <x v="0"/>
    <n v="15"/>
    <x v="13"/>
    <x v="0"/>
    <n v="49.96"/>
    <n v="0.98191823899371067"/>
  </r>
  <r>
    <d v="2013-01-15T00:00:00"/>
    <d v="2013-01-15T15:00:02"/>
    <n v="2013"/>
    <x v="0"/>
    <n v="15"/>
    <x v="14"/>
    <x v="0"/>
    <n v="49.96"/>
    <n v="0.98191823899371067"/>
  </r>
  <r>
    <d v="2013-01-15T00:00:00"/>
    <d v="2013-01-15T16:00:02"/>
    <n v="2013"/>
    <x v="0"/>
    <n v="15"/>
    <x v="15"/>
    <x v="0"/>
    <n v="49.96"/>
    <n v="0.98191823899371067"/>
  </r>
  <r>
    <d v="2013-01-15T00:00:00"/>
    <d v="2013-01-15T17:00:02"/>
    <n v="2013"/>
    <x v="0"/>
    <n v="15"/>
    <x v="16"/>
    <x v="0"/>
    <n v="49.96"/>
    <n v="0.98191823899371067"/>
  </r>
  <r>
    <d v="2013-01-15T00:00:00"/>
    <d v="2013-01-15T18:00:02"/>
    <n v="2013"/>
    <x v="0"/>
    <n v="15"/>
    <x v="17"/>
    <x v="0"/>
    <n v="49.96"/>
    <n v="0.98191823899371067"/>
  </r>
  <r>
    <d v="2013-01-15T00:00:00"/>
    <d v="2013-01-15T19:00:02"/>
    <n v="2013"/>
    <x v="0"/>
    <n v="15"/>
    <x v="18"/>
    <x v="0"/>
    <n v="27.981999999999999"/>
    <n v="0.54996069182389928"/>
  </r>
  <r>
    <d v="2013-01-15T00:00:00"/>
    <d v="2013-01-15T20:00:02"/>
    <n v="2013"/>
    <x v="0"/>
    <n v="15"/>
    <x v="19"/>
    <x v="0"/>
    <n v="1.109"/>
    <n v="2.1796383647798741E-2"/>
  </r>
  <r>
    <d v="2013-01-15T00:00:00"/>
    <d v="2013-01-15T21:00:02"/>
    <n v="2013"/>
    <x v="0"/>
    <n v="15"/>
    <x v="20"/>
    <x v="0"/>
    <n v="0"/>
    <n v="0"/>
  </r>
  <r>
    <d v="2013-01-15T00:00:00"/>
    <d v="2013-01-15T22:00:02"/>
    <n v="2013"/>
    <x v="0"/>
    <n v="15"/>
    <x v="21"/>
    <x v="0"/>
    <n v="0"/>
    <n v="0"/>
  </r>
  <r>
    <d v="2013-01-15T00:00:00"/>
    <d v="2013-01-15T23:00:02"/>
    <n v="2013"/>
    <x v="0"/>
    <n v="15"/>
    <x v="22"/>
    <x v="0"/>
    <n v="0"/>
    <n v="0"/>
  </r>
  <r>
    <d v="2013-01-16T00:00:00"/>
    <d v="2013-01-16T00:00:02"/>
    <n v="2013"/>
    <x v="0"/>
    <n v="16"/>
    <x v="23"/>
    <x v="1"/>
    <n v="0"/>
    <n v="0"/>
  </r>
  <r>
    <d v="2013-01-16T00:00:00"/>
    <d v="2013-01-16T01:00:02"/>
    <n v="2013"/>
    <x v="0"/>
    <n v="16"/>
    <x v="0"/>
    <x v="1"/>
    <n v="0"/>
    <n v="0"/>
  </r>
  <r>
    <d v="2013-01-16T00:00:00"/>
    <d v="2013-01-16T02:00:02"/>
    <n v="2013"/>
    <x v="0"/>
    <n v="16"/>
    <x v="1"/>
    <x v="1"/>
    <n v="0"/>
    <n v="0"/>
  </r>
  <r>
    <d v="2013-01-16T00:00:00"/>
    <d v="2013-01-16T03:00:02"/>
    <n v="2013"/>
    <x v="0"/>
    <n v="16"/>
    <x v="2"/>
    <x v="1"/>
    <n v="0"/>
    <n v="0"/>
  </r>
  <r>
    <d v="2013-01-16T00:00:00"/>
    <d v="2013-01-16T04:00:02"/>
    <n v="2013"/>
    <x v="0"/>
    <n v="16"/>
    <x v="3"/>
    <x v="1"/>
    <n v="0"/>
    <n v="0"/>
  </r>
  <r>
    <d v="2013-01-16T00:00:00"/>
    <d v="2013-01-16T05:00:02"/>
    <n v="2013"/>
    <x v="0"/>
    <n v="16"/>
    <x v="4"/>
    <x v="1"/>
    <n v="0"/>
    <n v="0"/>
  </r>
  <r>
    <d v="2013-01-16T00:00:00"/>
    <d v="2013-01-16T06:00:02"/>
    <n v="2013"/>
    <x v="0"/>
    <n v="16"/>
    <x v="5"/>
    <x v="1"/>
    <n v="0"/>
    <n v="0"/>
  </r>
  <r>
    <d v="2013-01-16T00:00:00"/>
    <d v="2013-01-16T07:00:02"/>
    <n v="2013"/>
    <x v="0"/>
    <n v="16"/>
    <x v="6"/>
    <x v="1"/>
    <n v="10.484999999999999"/>
    <n v="0.20607311320754715"/>
  </r>
  <r>
    <d v="2013-01-16T00:00:00"/>
    <d v="2013-01-16T08:00:02"/>
    <n v="2013"/>
    <x v="0"/>
    <n v="16"/>
    <x v="7"/>
    <x v="1"/>
    <n v="45.594000000000001"/>
    <n v="0.8961084905660377"/>
  </r>
  <r>
    <d v="2013-01-16T00:00:00"/>
    <d v="2013-01-16T09:00:02"/>
    <n v="2013"/>
    <x v="0"/>
    <n v="16"/>
    <x v="8"/>
    <x v="1"/>
    <n v="49.96"/>
    <n v="0.98191823899371067"/>
  </r>
  <r>
    <d v="2013-01-16T00:00:00"/>
    <d v="2013-01-16T10:00:02"/>
    <n v="2013"/>
    <x v="0"/>
    <n v="16"/>
    <x v="9"/>
    <x v="1"/>
    <n v="49.96"/>
    <n v="0.98191823899371067"/>
  </r>
  <r>
    <d v="2013-01-16T00:00:00"/>
    <d v="2013-01-16T11:00:02"/>
    <n v="2013"/>
    <x v="0"/>
    <n v="16"/>
    <x v="10"/>
    <x v="1"/>
    <n v="49.96"/>
    <n v="0.98191823899371067"/>
  </r>
  <r>
    <d v="2013-01-16T00:00:00"/>
    <d v="2013-01-16T12:00:02"/>
    <n v="2013"/>
    <x v="0"/>
    <n v="16"/>
    <x v="11"/>
    <x v="1"/>
    <n v="49.96"/>
    <n v="0.98191823899371067"/>
  </r>
  <r>
    <d v="2013-01-16T00:00:00"/>
    <d v="2013-01-16T13:00:02"/>
    <n v="2013"/>
    <x v="0"/>
    <n v="16"/>
    <x v="12"/>
    <x v="1"/>
    <n v="32.99"/>
    <n v="0.64838836477987427"/>
  </r>
  <r>
    <d v="2013-01-16T00:00:00"/>
    <d v="2013-01-16T14:00:02"/>
    <n v="2013"/>
    <x v="0"/>
    <n v="16"/>
    <x v="13"/>
    <x v="1"/>
    <n v="9.99"/>
    <n v="0.1963443396226415"/>
  </r>
  <r>
    <d v="2013-01-16T00:00:00"/>
    <d v="2013-01-16T15:00:02"/>
    <n v="2013"/>
    <x v="0"/>
    <n v="16"/>
    <x v="14"/>
    <x v="1"/>
    <n v="5.7759999999999998"/>
    <n v="0.11352201257861634"/>
  </r>
  <r>
    <d v="2013-01-16T00:00:00"/>
    <d v="2013-01-16T16:00:02"/>
    <n v="2013"/>
    <x v="0"/>
    <n v="16"/>
    <x v="15"/>
    <x v="1"/>
    <n v="22.638999999999999"/>
    <n v="0.44494889937106913"/>
  </r>
  <r>
    <d v="2013-01-16T00:00:00"/>
    <d v="2013-01-16T17:00:02"/>
    <n v="2013"/>
    <x v="0"/>
    <n v="16"/>
    <x v="16"/>
    <x v="1"/>
    <n v="49.96"/>
    <n v="0.98191823899371067"/>
  </r>
  <r>
    <d v="2013-01-16T00:00:00"/>
    <d v="2013-01-16T18:00:02"/>
    <n v="2013"/>
    <x v="0"/>
    <n v="16"/>
    <x v="17"/>
    <x v="1"/>
    <n v="49.96"/>
    <n v="0.98191823899371067"/>
  </r>
  <r>
    <d v="2013-01-16T00:00:00"/>
    <d v="2013-01-16T19:00:02"/>
    <n v="2013"/>
    <x v="0"/>
    <n v="16"/>
    <x v="18"/>
    <x v="1"/>
    <n v="28.914000000000001"/>
    <n v="0.5682783018867924"/>
  </r>
  <r>
    <d v="2013-01-16T00:00:00"/>
    <d v="2013-01-16T20:00:02"/>
    <n v="2013"/>
    <x v="0"/>
    <n v="16"/>
    <x v="19"/>
    <x v="1"/>
    <n v="1.1830000000000001"/>
    <n v="2.3250786163522011E-2"/>
  </r>
  <r>
    <d v="2013-01-16T00:00:00"/>
    <d v="2013-01-16T21:00:02"/>
    <n v="2013"/>
    <x v="0"/>
    <n v="16"/>
    <x v="20"/>
    <x v="1"/>
    <n v="0"/>
    <n v="0"/>
  </r>
  <r>
    <d v="2013-01-16T00:00:00"/>
    <d v="2013-01-16T22:00:02"/>
    <n v="2013"/>
    <x v="0"/>
    <n v="16"/>
    <x v="21"/>
    <x v="1"/>
    <n v="0"/>
    <n v="0"/>
  </r>
  <r>
    <d v="2013-01-16T00:00:00"/>
    <d v="2013-01-16T23:00:02"/>
    <n v="2013"/>
    <x v="0"/>
    <n v="16"/>
    <x v="22"/>
    <x v="1"/>
    <n v="0"/>
    <n v="0"/>
  </r>
  <r>
    <d v="2013-01-17T00:00:00"/>
    <d v="2013-01-17T00:00:02"/>
    <n v="2013"/>
    <x v="0"/>
    <n v="17"/>
    <x v="23"/>
    <x v="2"/>
    <n v="0"/>
    <n v="0"/>
  </r>
  <r>
    <d v="2013-01-17T00:00:00"/>
    <d v="2013-01-17T01:00:02"/>
    <n v="2013"/>
    <x v="0"/>
    <n v="17"/>
    <x v="0"/>
    <x v="2"/>
    <n v="0"/>
    <n v="0"/>
  </r>
  <r>
    <d v="2013-01-17T00:00:00"/>
    <d v="2013-01-17T02:00:02"/>
    <n v="2013"/>
    <x v="0"/>
    <n v="17"/>
    <x v="1"/>
    <x v="2"/>
    <n v="0"/>
    <n v="0"/>
  </r>
  <r>
    <d v="2013-01-17T00:00:00"/>
    <d v="2013-01-17T03:00:02"/>
    <n v="2013"/>
    <x v="0"/>
    <n v="17"/>
    <x v="2"/>
    <x v="2"/>
    <n v="0"/>
    <n v="0"/>
  </r>
  <r>
    <d v="2013-01-17T00:00:00"/>
    <d v="2013-01-17T04:00:02"/>
    <n v="2013"/>
    <x v="0"/>
    <n v="17"/>
    <x v="3"/>
    <x v="2"/>
    <n v="0"/>
    <n v="0"/>
  </r>
  <r>
    <d v="2013-01-17T00:00:00"/>
    <d v="2013-01-17T05:00:02"/>
    <n v="2013"/>
    <x v="0"/>
    <n v="17"/>
    <x v="4"/>
    <x v="2"/>
    <n v="0"/>
    <n v="0"/>
  </r>
  <r>
    <d v="2013-01-17T00:00:00"/>
    <d v="2013-01-17T06:00:02"/>
    <n v="2013"/>
    <x v="0"/>
    <n v="17"/>
    <x v="5"/>
    <x v="2"/>
    <n v="0"/>
    <n v="0"/>
  </r>
  <r>
    <d v="2013-01-17T00:00:00"/>
    <d v="2013-01-17T07:00:02"/>
    <n v="2013"/>
    <x v="0"/>
    <n v="17"/>
    <x v="6"/>
    <x v="2"/>
    <n v="11.069000000000001"/>
    <n v="0.21755110062893082"/>
  </r>
  <r>
    <d v="2013-01-17T00:00:00"/>
    <d v="2013-01-17T08:00:02"/>
    <n v="2013"/>
    <x v="0"/>
    <n v="17"/>
    <x v="7"/>
    <x v="2"/>
    <n v="45.848999999999997"/>
    <n v="0.90112028301886782"/>
  </r>
  <r>
    <d v="2013-01-17T00:00:00"/>
    <d v="2013-01-17T09:00:02"/>
    <n v="2013"/>
    <x v="0"/>
    <n v="17"/>
    <x v="8"/>
    <x v="2"/>
    <n v="49.96"/>
    <n v="0.98191823899371067"/>
  </r>
  <r>
    <d v="2013-01-17T00:00:00"/>
    <d v="2013-01-17T10:00:02"/>
    <n v="2013"/>
    <x v="0"/>
    <n v="17"/>
    <x v="9"/>
    <x v="2"/>
    <n v="49.96"/>
    <n v="0.98191823899371067"/>
  </r>
  <r>
    <d v="2013-01-17T00:00:00"/>
    <d v="2013-01-17T11:00:02"/>
    <n v="2013"/>
    <x v="0"/>
    <n v="17"/>
    <x v="10"/>
    <x v="2"/>
    <n v="49.96"/>
    <n v="0.98191823899371067"/>
  </r>
  <r>
    <d v="2013-01-17T00:00:00"/>
    <d v="2013-01-17T12:00:02"/>
    <n v="2013"/>
    <x v="0"/>
    <n v="17"/>
    <x v="11"/>
    <x v="2"/>
    <n v="49.96"/>
    <n v="0.98191823899371067"/>
  </r>
  <r>
    <d v="2013-01-17T00:00:00"/>
    <d v="2013-01-17T13:00:02"/>
    <n v="2013"/>
    <x v="0"/>
    <n v="17"/>
    <x v="12"/>
    <x v="2"/>
    <n v="49.96"/>
    <n v="0.98191823899371067"/>
  </r>
  <r>
    <d v="2013-01-17T00:00:00"/>
    <d v="2013-01-17T14:00:02"/>
    <n v="2013"/>
    <x v="0"/>
    <n v="17"/>
    <x v="13"/>
    <x v="2"/>
    <n v="49.96"/>
    <n v="0.98191823899371067"/>
  </r>
  <r>
    <d v="2013-01-17T00:00:00"/>
    <d v="2013-01-17T15:00:02"/>
    <n v="2013"/>
    <x v="0"/>
    <n v="17"/>
    <x v="14"/>
    <x v="2"/>
    <n v="49.96"/>
    <n v="0.98191823899371067"/>
  </r>
  <r>
    <d v="2013-01-17T00:00:00"/>
    <d v="2013-01-17T16:00:02"/>
    <n v="2013"/>
    <x v="0"/>
    <n v="17"/>
    <x v="15"/>
    <x v="2"/>
    <n v="49.96"/>
    <n v="0.98191823899371067"/>
  </r>
  <r>
    <d v="2013-01-17T00:00:00"/>
    <d v="2013-01-17T17:00:02"/>
    <n v="2013"/>
    <x v="0"/>
    <n v="17"/>
    <x v="16"/>
    <x v="2"/>
    <n v="49.96"/>
    <n v="0.98191823899371067"/>
  </r>
  <r>
    <d v="2013-01-17T00:00:00"/>
    <d v="2013-01-17T18:00:02"/>
    <n v="2013"/>
    <x v="0"/>
    <n v="17"/>
    <x v="17"/>
    <x v="2"/>
    <n v="49.96"/>
    <n v="0.98191823899371067"/>
  </r>
  <r>
    <d v="2013-01-17T00:00:00"/>
    <d v="2013-01-17T19:00:02"/>
    <n v="2013"/>
    <x v="0"/>
    <n v="17"/>
    <x v="18"/>
    <x v="2"/>
    <n v="29.675999999999998"/>
    <n v="0.58325471698113196"/>
  </r>
  <r>
    <d v="2013-01-17T00:00:00"/>
    <d v="2013-01-17T20:00:02"/>
    <n v="2013"/>
    <x v="0"/>
    <n v="17"/>
    <x v="19"/>
    <x v="2"/>
    <n v="1.2390000000000001"/>
    <n v="2.4351415094339624E-2"/>
  </r>
  <r>
    <d v="2013-01-17T00:00:00"/>
    <d v="2013-01-17T21:00:02"/>
    <n v="2013"/>
    <x v="0"/>
    <n v="17"/>
    <x v="20"/>
    <x v="2"/>
    <n v="0"/>
    <n v="0"/>
  </r>
  <r>
    <d v="2013-01-17T00:00:00"/>
    <d v="2013-01-17T22:00:02"/>
    <n v="2013"/>
    <x v="0"/>
    <n v="17"/>
    <x v="21"/>
    <x v="2"/>
    <n v="0"/>
    <n v="0"/>
  </r>
  <r>
    <d v="2013-01-17T00:00:00"/>
    <d v="2013-01-17T23:00:02"/>
    <n v="2013"/>
    <x v="0"/>
    <n v="17"/>
    <x v="22"/>
    <x v="2"/>
    <n v="0"/>
    <n v="0"/>
  </r>
  <r>
    <d v="2013-01-18T00:00:00"/>
    <d v="2013-01-18T00:00:02"/>
    <n v="2013"/>
    <x v="0"/>
    <n v="18"/>
    <x v="23"/>
    <x v="3"/>
    <n v="0"/>
    <n v="0"/>
  </r>
  <r>
    <d v="2013-01-18T00:00:00"/>
    <d v="2013-01-18T01:00:02"/>
    <n v="2013"/>
    <x v="0"/>
    <n v="18"/>
    <x v="0"/>
    <x v="3"/>
    <n v="0"/>
    <n v="0"/>
  </r>
  <r>
    <d v="2013-01-18T00:00:00"/>
    <d v="2013-01-18T02:00:02"/>
    <n v="2013"/>
    <x v="0"/>
    <n v="18"/>
    <x v="1"/>
    <x v="3"/>
    <n v="0"/>
    <n v="0"/>
  </r>
  <r>
    <d v="2013-01-18T00:00:00"/>
    <d v="2013-01-18T03:00:02"/>
    <n v="2013"/>
    <x v="0"/>
    <n v="18"/>
    <x v="2"/>
    <x v="3"/>
    <n v="0"/>
    <n v="0"/>
  </r>
  <r>
    <d v="2013-01-18T00:00:00"/>
    <d v="2013-01-18T04:00:02"/>
    <n v="2013"/>
    <x v="0"/>
    <n v="18"/>
    <x v="3"/>
    <x v="3"/>
    <n v="0"/>
    <n v="0"/>
  </r>
  <r>
    <d v="2013-01-18T00:00:00"/>
    <d v="2013-01-18T05:00:02"/>
    <n v="2013"/>
    <x v="0"/>
    <n v="18"/>
    <x v="4"/>
    <x v="3"/>
    <n v="0"/>
    <n v="0"/>
  </r>
  <r>
    <d v="2013-01-18T00:00:00"/>
    <d v="2013-01-18T06:00:02"/>
    <n v="2013"/>
    <x v="0"/>
    <n v="18"/>
    <x v="5"/>
    <x v="3"/>
    <n v="0"/>
    <n v="0"/>
  </r>
  <r>
    <d v="2013-01-18T00:00:00"/>
    <d v="2013-01-18T07:00:02"/>
    <n v="2013"/>
    <x v="0"/>
    <n v="18"/>
    <x v="6"/>
    <x v="3"/>
    <n v="10.766"/>
    <n v="0.21159591194968552"/>
  </r>
  <r>
    <d v="2013-01-18T00:00:00"/>
    <d v="2013-01-18T08:00:02"/>
    <n v="2013"/>
    <x v="0"/>
    <n v="18"/>
    <x v="7"/>
    <x v="3"/>
    <n v="45.686"/>
    <n v="0.89791666666666659"/>
  </r>
  <r>
    <d v="2013-01-18T00:00:00"/>
    <d v="2013-01-18T09:00:02"/>
    <n v="2013"/>
    <x v="0"/>
    <n v="18"/>
    <x v="8"/>
    <x v="3"/>
    <n v="49.96"/>
    <n v="0.98191823899371067"/>
  </r>
  <r>
    <d v="2013-01-18T00:00:00"/>
    <d v="2013-01-18T10:00:02"/>
    <n v="2013"/>
    <x v="0"/>
    <n v="18"/>
    <x v="9"/>
    <x v="3"/>
    <n v="49.96"/>
    <n v="0.98191823899371067"/>
  </r>
  <r>
    <d v="2013-01-18T00:00:00"/>
    <d v="2013-01-18T11:00:02"/>
    <n v="2013"/>
    <x v="0"/>
    <n v="18"/>
    <x v="10"/>
    <x v="3"/>
    <n v="49.96"/>
    <n v="0.98191823899371067"/>
  </r>
  <r>
    <d v="2013-01-18T00:00:00"/>
    <d v="2013-01-18T12:00:02"/>
    <n v="2013"/>
    <x v="0"/>
    <n v="18"/>
    <x v="11"/>
    <x v="3"/>
    <n v="49.96"/>
    <n v="0.98191823899371067"/>
  </r>
  <r>
    <d v="2013-01-18T00:00:00"/>
    <d v="2013-01-18T13:00:02"/>
    <n v="2013"/>
    <x v="0"/>
    <n v="18"/>
    <x v="12"/>
    <x v="3"/>
    <n v="49.96"/>
    <n v="0.98191823899371067"/>
  </r>
  <r>
    <d v="2013-01-18T00:00:00"/>
    <d v="2013-01-18T14:00:02"/>
    <n v="2013"/>
    <x v="0"/>
    <n v="18"/>
    <x v="13"/>
    <x v="3"/>
    <n v="49.96"/>
    <n v="0.98191823899371067"/>
  </r>
  <r>
    <d v="2013-01-18T00:00:00"/>
    <d v="2013-01-18T15:00:02"/>
    <n v="2013"/>
    <x v="0"/>
    <n v="18"/>
    <x v="14"/>
    <x v="3"/>
    <n v="49.96"/>
    <n v="0.98191823899371067"/>
  </r>
  <r>
    <d v="2013-01-18T00:00:00"/>
    <d v="2013-01-18T16:00:02"/>
    <n v="2013"/>
    <x v="0"/>
    <n v="18"/>
    <x v="15"/>
    <x v="3"/>
    <n v="49.96"/>
    <n v="0.98191823899371067"/>
  </r>
  <r>
    <d v="2013-01-18T00:00:00"/>
    <d v="2013-01-18T17:00:02"/>
    <n v="2013"/>
    <x v="0"/>
    <n v="18"/>
    <x v="16"/>
    <x v="3"/>
    <n v="49.96"/>
    <n v="0.98191823899371067"/>
  </r>
  <r>
    <d v="2013-01-18T00:00:00"/>
    <d v="2013-01-18T18:00:02"/>
    <n v="2013"/>
    <x v="0"/>
    <n v="18"/>
    <x v="17"/>
    <x v="3"/>
    <n v="49.96"/>
    <n v="0.98191823899371067"/>
  </r>
  <r>
    <d v="2013-01-18T00:00:00"/>
    <d v="2013-01-18T19:00:02"/>
    <n v="2013"/>
    <x v="0"/>
    <n v="18"/>
    <x v="18"/>
    <x v="3"/>
    <n v="29.908999999999999"/>
    <n v="0.58783411949685527"/>
  </r>
  <r>
    <d v="2013-01-18T00:00:00"/>
    <d v="2013-01-18T20:00:02"/>
    <n v="2013"/>
    <x v="0"/>
    <n v="18"/>
    <x v="19"/>
    <x v="3"/>
    <n v="1.2350000000000001"/>
    <n v="2.4272798742138366E-2"/>
  </r>
  <r>
    <d v="2013-01-18T00:00:00"/>
    <d v="2013-01-18T21:00:02"/>
    <n v="2013"/>
    <x v="0"/>
    <n v="18"/>
    <x v="20"/>
    <x v="3"/>
    <n v="0"/>
    <n v="0"/>
  </r>
  <r>
    <d v="2013-01-18T00:00:00"/>
    <d v="2013-01-18T22:00:02"/>
    <n v="2013"/>
    <x v="0"/>
    <n v="18"/>
    <x v="21"/>
    <x v="3"/>
    <n v="0"/>
    <n v="0"/>
  </r>
  <r>
    <d v="2013-01-18T00:00:00"/>
    <d v="2013-01-18T23:00:02"/>
    <n v="2013"/>
    <x v="0"/>
    <n v="18"/>
    <x v="22"/>
    <x v="3"/>
    <n v="0"/>
    <n v="0"/>
  </r>
  <r>
    <d v="2013-01-19T00:00:00"/>
    <d v="2013-01-19T00:00:02"/>
    <n v="2013"/>
    <x v="0"/>
    <n v="19"/>
    <x v="23"/>
    <x v="4"/>
    <n v="0"/>
    <n v="0"/>
  </r>
  <r>
    <d v="2013-01-19T00:00:00"/>
    <d v="2013-01-19T01:00:02"/>
    <n v="2013"/>
    <x v="0"/>
    <n v="19"/>
    <x v="0"/>
    <x v="4"/>
    <n v="0"/>
    <n v="0"/>
  </r>
  <r>
    <d v="2013-01-19T00:00:00"/>
    <d v="2013-01-19T02:00:02"/>
    <n v="2013"/>
    <x v="0"/>
    <n v="19"/>
    <x v="1"/>
    <x v="4"/>
    <n v="0"/>
    <n v="0"/>
  </r>
  <r>
    <d v="2013-01-19T00:00:00"/>
    <d v="2013-01-19T03:00:02"/>
    <n v="2013"/>
    <x v="0"/>
    <n v="19"/>
    <x v="2"/>
    <x v="4"/>
    <n v="0"/>
    <n v="0"/>
  </r>
  <r>
    <d v="2013-01-19T00:00:00"/>
    <d v="2013-01-19T04:00:02"/>
    <n v="2013"/>
    <x v="0"/>
    <n v="19"/>
    <x v="3"/>
    <x v="4"/>
    <n v="0"/>
    <n v="0"/>
  </r>
  <r>
    <d v="2013-01-19T00:00:00"/>
    <d v="2013-01-19T05:00:02"/>
    <n v="2013"/>
    <x v="0"/>
    <n v="19"/>
    <x v="4"/>
    <x v="4"/>
    <n v="0"/>
    <n v="0"/>
  </r>
  <r>
    <d v="2013-01-19T00:00:00"/>
    <d v="2013-01-19T06:00:02"/>
    <n v="2013"/>
    <x v="0"/>
    <n v="19"/>
    <x v="5"/>
    <x v="4"/>
    <n v="0"/>
    <n v="0"/>
  </r>
  <r>
    <d v="2013-01-19T00:00:00"/>
    <d v="2013-01-19T07:00:02"/>
    <n v="2013"/>
    <x v="0"/>
    <n v="19"/>
    <x v="6"/>
    <x v="4"/>
    <n v="10.427"/>
    <n v="0.20493317610062892"/>
  </r>
  <r>
    <d v="2013-01-19T00:00:00"/>
    <d v="2013-01-19T08:00:02"/>
    <n v="2013"/>
    <x v="0"/>
    <n v="19"/>
    <x v="7"/>
    <x v="4"/>
    <n v="45.497"/>
    <n v="0.89420204402515724"/>
  </r>
  <r>
    <d v="2013-01-19T00:00:00"/>
    <d v="2013-01-19T09:00:02"/>
    <n v="2013"/>
    <x v="0"/>
    <n v="19"/>
    <x v="8"/>
    <x v="4"/>
    <n v="49.96"/>
    <n v="0.98191823899371067"/>
  </r>
  <r>
    <d v="2013-01-19T00:00:00"/>
    <d v="2013-01-19T10:00:02"/>
    <n v="2013"/>
    <x v="0"/>
    <n v="19"/>
    <x v="9"/>
    <x v="4"/>
    <n v="49.96"/>
    <n v="0.98191823899371067"/>
  </r>
  <r>
    <d v="2013-01-19T00:00:00"/>
    <d v="2013-01-19T11:00:02"/>
    <n v="2013"/>
    <x v="0"/>
    <n v="19"/>
    <x v="10"/>
    <x v="4"/>
    <n v="49.96"/>
    <n v="0.98191823899371067"/>
  </r>
  <r>
    <d v="2013-01-19T00:00:00"/>
    <d v="2013-01-19T12:00:02"/>
    <n v="2013"/>
    <x v="0"/>
    <n v="19"/>
    <x v="11"/>
    <x v="4"/>
    <n v="49.96"/>
    <n v="0.98191823899371067"/>
  </r>
  <r>
    <d v="2013-01-19T00:00:00"/>
    <d v="2013-01-19T13:00:02"/>
    <n v="2013"/>
    <x v="0"/>
    <n v="19"/>
    <x v="12"/>
    <x v="4"/>
    <n v="49.96"/>
    <n v="0.98191823899371067"/>
  </r>
  <r>
    <d v="2013-01-19T00:00:00"/>
    <d v="2013-01-19T14:00:02"/>
    <n v="2013"/>
    <x v="0"/>
    <n v="19"/>
    <x v="13"/>
    <x v="4"/>
    <n v="49.96"/>
    <n v="0.98191823899371067"/>
  </r>
  <r>
    <d v="2013-01-19T00:00:00"/>
    <d v="2013-01-19T15:00:02"/>
    <n v="2013"/>
    <x v="0"/>
    <n v="19"/>
    <x v="14"/>
    <x v="4"/>
    <n v="49.96"/>
    <n v="0.98191823899371067"/>
  </r>
  <r>
    <d v="2013-01-19T00:00:00"/>
    <d v="2013-01-19T16:00:02"/>
    <n v="2013"/>
    <x v="0"/>
    <n v="19"/>
    <x v="15"/>
    <x v="4"/>
    <n v="49.96"/>
    <n v="0.98191823899371067"/>
  </r>
  <r>
    <d v="2013-01-19T00:00:00"/>
    <d v="2013-01-19T17:00:02"/>
    <n v="2013"/>
    <x v="0"/>
    <n v="19"/>
    <x v="16"/>
    <x v="4"/>
    <n v="49.96"/>
    <n v="0.98191823899371067"/>
  </r>
  <r>
    <d v="2013-01-19T00:00:00"/>
    <d v="2013-01-19T18:00:02"/>
    <n v="2013"/>
    <x v="0"/>
    <n v="19"/>
    <x v="17"/>
    <x v="4"/>
    <n v="49.96"/>
    <n v="0.98191823899371067"/>
  </r>
  <r>
    <d v="2013-01-19T00:00:00"/>
    <d v="2013-01-19T19:00:02"/>
    <n v="2013"/>
    <x v="0"/>
    <n v="19"/>
    <x v="18"/>
    <x v="4"/>
    <n v="29.690999999999999"/>
    <n v="0.58354952830188678"/>
  </r>
  <r>
    <d v="2013-01-19T00:00:00"/>
    <d v="2013-01-19T20:00:02"/>
    <n v="2013"/>
    <x v="0"/>
    <n v="19"/>
    <x v="19"/>
    <x v="4"/>
    <n v="1.272"/>
    <n v="2.4999999999999998E-2"/>
  </r>
  <r>
    <d v="2013-01-19T00:00:00"/>
    <d v="2013-01-19T21:00:02"/>
    <n v="2013"/>
    <x v="0"/>
    <n v="19"/>
    <x v="20"/>
    <x v="4"/>
    <n v="0"/>
    <n v="0"/>
  </r>
  <r>
    <d v="2013-01-19T00:00:00"/>
    <d v="2013-01-19T22:00:02"/>
    <n v="2013"/>
    <x v="0"/>
    <n v="19"/>
    <x v="21"/>
    <x v="4"/>
    <n v="0"/>
    <n v="0"/>
  </r>
  <r>
    <d v="2013-01-19T00:00:00"/>
    <d v="2013-01-19T23:00:02"/>
    <n v="2013"/>
    <x v="0"/>
    <n v="19"/>
    <x v="22"/>
    <x v="4"/>
    <n v="0"/>
    <n v="0"/>
  </r>
  <r>
    <d v="2013-01-20T00:00:00"/>
    <d v="2013-01-20T00:00:02"/>
    <n v="2013"/>
    <x v="0"/>
    <n v="20"/>
    <x v="23"/>
    <x v="5"/>
    <n v="0"/>
    <n v="0"/>
  </r>
  <r>
    <d v="2013-01-20T00:00:00"/>
    <d v="2013-01-20T01:00:02"/>
    <n v="2013"/>
    <x v="0"/>
    <n v="20"/>
    <x v="0"/>
    <x v="5"/>
    <n v="0"/>
    <n v="0"/>
  </r>
  <r>
    <d v="2013-01-20T00:00:00"/>
    <d v="2013-01-20T02:00:02"/>
    <n v="2013"/>
    <x v="0"/>
    <n v="20"/>
    <x v="1"/>
    <x v="5"/>
    <n v="0"/>
    <n v="0"/>
  </r>
  <r>
    <d v="2013-01-20T00:00:00"/>
    <d v="2013-01-20T03:00:02"/>
    <n v="2013"/>
    <x v="0"/>
    <n v="20"/>
    <x v="2"/>
    <x v="5"/>
    <n v="0"/>
    <n v="0"/>
  </r>
  <r>
    <d v="2013-01-20T00:00:00"/>
    <d v="2013-01-20T04:00:02"/>
    <n v="2013"/>
    <x v="0"/>
    <n v="20"/>
    <x v="3"/>
    <x v="5"/>
    <n v="0"/>
    <n v="0"/>
  </r>
  <r>
    <d v="2013-01-20T00:00:00"/>
    <d v="2013-01-20T05:00:02"/>
    <n v="2013"/>
    <x v="0"/>
    <n v="20"/>
    <x v="4"/>
    <x v="5"/>
    <n v="0"/>
    <n v="0"/>
  </r>
  <r>
    <d v="2013-01-20T00:00:00"/>
    <d v="2013-01-20T06:00:02"/>
    <n v="2013"/>
    <x v="0"/>
    <n v="20"/>
    <x v="5"/>
    <x v="5"/>
    <n v="0"/>
    <n v="0"/>
  </r>
  <r>
    <d v="2013-01-20T00:00:00"/>
    <d v="2013-01-20T07:00:02"/>
    <n v="2013"/>
    <x v="0"/>
    <n v="20"/>
    <x v="6"/>
    <x v="5"/>
    <n v="10.161"/>
    <n v="0.19970518867924528"/>
  </r>
  <r>
    <d v="2013-01-20T00:00:00"/>
    <d v="2013-01-20T08:00:02"/>
    <n v="2013"/>
    <x v="0"/>
    <n v="20"/>
    <x v="7"/>
    <x v="5"/>
    <n v="45.238999999999997"/>
    <n v="0.88913128930817598"/>
  </r>
  <r>
    <d v="2013-01-20T00:00:00"/>
    <d v="2013-01-20T09:00:02"/>
    <n v="2013"/>
    <x v="0"/>
    <n v="20"/>
    <x v="8"/>
    <x v="5"/>
    <n v="49.96"/>
    <n v="0.98191823899371067"/>
  </r>
  <r>
    <d v="2013-01-20T00:00:00"/>
    <d v="2013-01-20T10:00:02"/>
    <n v="2013"/>
    <x v="0"/>
    <n v="20"/>
    <x v="9"/>
    <x v="5"/>
    <n v="49.96"/>
    <n v="0.98191823899371067"/>
  </r>
  <r>
    <d v="2013-01-20T00:00:00"/>
    <d v="2013-01-20T11:00:02"/>
    <n v="2013"/>
    <x v="0"/>
    <n v="20"/>
    <x v="10"/>
    <x v="5"/>
    <n v="49.96"/>
    <n v="0.98191823899371067"/>
  </r>
  <r>
    <d v="2013-01-20T00:00:00"/>
    <d v="2013-01-20T12:00:02"/>
    <n v="2013"/>
    <x v="0"/>
    <n v="20"/>
    <x v="11"/>
    <x v="5"/>
    <n v="49.96"/>
    <n v="0.98191823899371067"/>
  </r>
  <r>
    <d v="2013-01-20T00:00:00"/>
    <d v="2013-01-20T13:00:02"/>
    <n v="2013"/>
    <x v="0"/>
    <n v="20"/>
    <x v="12"/>
    <x v="5"/>
    <n v="49.96"/>
    <n v="0.98191823899371067"/>
  </r>
  <r>
    <d v="2013-01-20T00:00:00"/>
    <d v="2013-01-20T14:00:02"/>
    <n v="2013"/>
    <x v="0"/>
    <n v="20"/>
    <x v="13"/>
    <x v="5"/>
    <n v="49.96"/>
    <n v="0.98191823899371067"/>
  </r>
  <r>
    <d v="2013-01-20T00:00:00"/>
    <d v="2013-01-20T15:00:02"/>
    <n v="2013"/>
    <x v="0"/>
    <n v="20"/>
    <x v="14"/>
    <x v="5"/>
    <n v="49.96"/>
    <n v="0.98191823899371067"/>
  </r>
  <r>
    <d v="2013-01-20T00:00:00"/>
    <d v="2013-01-20T16:00:02"/>
    <n v="2013"/>
    <x v="0"/>
    <n v="20"/>
    <x v="15"/>
    <x v="5"/>
    <n v="49.96"/>
    <n v="0.98191823899371067"/>
  </r>
  <r>
    <d v="2013-01-20T00:00:00"/>
    <d v="2013-01-20T17:00:02"/>
    <n v="2013"/>
    <x v="0"/>
    <n v="20"/>
    <x v="16"/>
    <x v="5"/>
    <n v="49.96"/>
    <n v="0.98191823899371067"/>
  </r>
  <r>
    <d v="2013-01-20T00:00:00"/>
    <d v="2013-01-20T18:00:02"/>
    <n v="2013"/>
    <x v="0"/>
    <n v="20"/>
    <x v="17"/>
    <x v="5"/>
    <n v="49.96"/>
    <n v="0.98191823899371067"/>
  </r>
  <r>
    <d v="2013-01-20T00:00:00"/>
    <d v="2013-01-20T19:00:02"/>
    <n v="2013"/>
    <x v="0"/>
    <n v="20"/>
    <x v="18"/>
    <x v="5"/>
    <n v="29.963999999999999"/>
    <n v="0.58891509433962264"/>
  </r>
  <r>
    <d v="2013-01-20T00:00:00"/>
    <d v="2013-01-20T20:00:02"/>
    <n v="2013"/>
    <x v="0"/>
    <n v="20"/>
    <x v="19"/>
    <x v="5"/>
    <n v="1.266"/>
    <n v="2.4882075471698111E-2"/>
  </r>
  <r>
    <d v="2013-01-20T00:00:00"/>
    <d v="2013-01-20T21:00:02"/>
    <n v="2013"/>
    <x v="0"/>
    <n v="20"/>
    <x v="20"/>
    <x v="5"/>
    <n v="0"/>
    <n v="0"/>
  </r>
  <r>
    <d v="2013-01-20T00:00:00"/>
    <d v="2013-01-20T22:00:02"/>
    <n v="2013"/>
    <x v="0"/>
    <n v="20"/>
    <x v="21"/>
    <x v="5"/>
    <n v="0"/>
    <n v="0"/>
  </r>
  <r>
    <d v="2013-01-20T00:00:00"/>
    <d v="2013-01-20T23:00:02"/>
    <n v="2013"/>
    <x v="0"/>
    <n v="20"/>
    <x v="22"/>
    <x v="5"/>
    <n v="0"/>
    <n v="0"/>
  </r>
  <r>
    <d v="2013-01-21T00:00:00"/>
    <d v="2013-01-21T00:00:02"/>
    <n v="2013"/>
    <x v="0"/>
    <n v="21"/>
    <x v="23"/>
    <x v="6"/>
    <n v="0"/>
    <n v="0"/>
  </r>
  <r>
    <d v="2013-01-21T00:00:00"/>
    <d v="2013-01-21T01:00:02"/>
    <n v="2013"/>
    <x v="0"/>
    <n v="21"/>
    <x v="0"/>
    <x v="6"/>
    <n v="0"/>
    <n v="0"/>
  </r>
  <r>
    <d v="2013-01-21T00:00:00"/>
    <d v="2013-01-21T02:00:02"/>
    <n v="2013"/>
    <x v="0"/>
    <n v="21"/>
    <x v="1"/>
    <x v="6"/>
    <n v="0"/>
    <n v="0"/>
  </r>
  <r>
    <d v="2013-01-21T00:00:00"/>
    <d v="2013-01-21T03:00:02"/>
    <n v="2013"/>
    <x v="0"/>
    <n v="21"/>
    <x v="2"/>
    <x v="6"/>
    <n v="0"/>
    <n v="0"/>
  </r>
  <r>
    <d v="2013-01-21T00:00:00"/>
    <d v="2013-01-21T04:00:02"/>
    <n v="2013"/>
    <x v="0"/>
    <n v="21"/>
    <x v="3"/>
    <x v="6"/>
    <n v="0"/>
    <n v="0"/>
  </r>
  <r>
    <d v="2013-01-21T00:00:00"/>
    <d v="2013-01-21T05:00:02"/>
    <n v="2013"/>
    <x v="0"/>
    <n v="21"/>
    <x v="4"/>
    <x v="6"/>
    <n v="0"/>
    <n v="0"/>
  </r>
  <r>
    <d v="2013-01-21T00:00:00"/>
    <d v="2013-01-21T06:00:02"/>
    <n v="2013"/>
    <x v="0"/>
    <n v="21"/>
    <x v="5"/>
    <x v="6"/>
    <n v="0"/>
    <n v="0"/>
  </r>
  <r>
    <d v="2013-01-21T00:00:00"/>
    <d v="2013-01-21T07:00:02"/>
    <n v="2013"/>
    <x v="0"/>
    <n v="21"/>
    <x v="6"/>
    <x v="6"/>
    <n v="2.0590000000000002"/>
    <n v="4.0467767295597486E-2"/>
  </r>
  <r>
    <d v="2013-01-21T00:00:00"/>
    <d v="2013-01-21T08:00:02"/>
    <n v="2013"/>
    <x v="0"/>
    <n v="21"/>
    <x v="7"/>
    <x v="6"/>
    <n v="13.205"/>
    <n v="0.25953223270440251"/>
  </r>
  <r>
    <d v="2013-01-21T00:00:00"/>
    <d v="2013-01-21T09:00:02"/>
    <n v="2013"/>
    <x v="0"/>
    <n v="21"/>
    <x v="8"/>
    <x v="6"/>
    <n v="31.274000000000001"/>
    <n v="0.61466194968553456"/>
  </r>
  <r>
    <d v="2013-01-21T00:00:00"/>
    <d v="2013-01-21T10:00:02"/>
    <n v="2013"/>
    <x v="0"/>
    <n v="21"/>
    <x v="9"/>
    <x v="6"/>
    <n v="47.179000000000002"/>
    <n v="0.92726022012578613"/>
  </r>
  <r>
    <d v="2013-01-21T00:00:00"/>
    <d v="2013-01-21T11:00:02"/>
    <n v="2013"/>
    <x v="0"/>
    <n v="21"/>
    <x v="10"/>
    <x v="6"/>
    <n v="49.96"/>
    <n v="0.98191823899371067"/>
  </r>
  <r>
    <d v="2013-01-21T00:00:00"/>
    <d v="2013-01-21T12:00:02"/>
    <n v="2013"/>
    <x v="0"/>
    <n v="21"/>
    <x v="11"/>
    <x v="6"/>
    <n v="49.96"/>
    <n v="0.98191823899371067"/>
  </r>
  <r>
    <d v="2013-01-21T00:00:00"/>
    <d v="2013-01-21T13:00:02"/>
    <n v="2013"/>
    <x v="0"/>
    <n v="21"/>
    <x v="12"/>
    <x v="6"/>
    <n v="43.311999999999998"/>
    <n v="0.85125786163521999"/>
  </r>
  <r>
    <d v="2013-01-21T00:00:00"/>
    <d v="2013-01-21T14:00:02"/>
    <n v="2013"/>
    <x v="0"/>
    <n v="21"/>
    <x v="13"/>
    <x v="6"/>
    <n v="43.755000000000003"/>
    <n v="0.85996462264150941"/>
  </r>
  <r>
    <d v="2013-01-21T00:00:00"/>
    <d v="2013-01-21T15:00:02"/>
    <n v="2013"/>
    <x v="0"/>
    <n v="21"/>
    <x v="14"/>
    <x v="6"/>
    <n v="32.064999999999998"/>
    <n v="0.63020833333333326"/>
  </r>
  <r>
    <d v="2013-01-21T00:00:00"/>
    <d v="2013-01-21T16:00:02"/>
    <n v="2013"/>
    <x v="0"/>
    <n v="21"/>
    <x v="15"/>
    <x v="6"/>
    <n v="28.170999999999999"/>
    <n v="0.55367531446540874"/>
  </r>
  <r>
    <d v="2013-01-21T00:00:00"/>
    <d v="2013-01-21T17:00:02"/>
    <n v="2013"/>
    <x v="0"/>
    <n v="21"/>
    <x v="16"/>
    <x v="6"/>
    <n v="16.248999999999999"/>
    <n v="0.31935927672955972"/>
  </r>
  <r>
    <d v="2013-01-21T00:00:00"/>
    <d v="2013-01-21T18:00:02"/>
    <n v="2013"/>
    <x v="0"/>
    <n v="21"/>
    <x v="17"/>
    <x v="6"/>
    <n v="15.45"/>
    <n v="0.30365566037735847"/>
  </r>
  <r>
    <d v="2013-01-21T00:00:00"/>
    <d v="2013-01-21T19:00:02"/>
    <n v="2013"/>
    <x v="0"/>
    <n v="21"/>
    <x v="18"/>
    <x v="6"/>
    <n v="12.769"/>
    <n v="0.25096305031446542"/>
  </r>
  <r>
    <d v="2013-01-21T00:00:00"/>
    <d v="2013-01-21T20:00:02"/>
    <n v="2013"/>
    <x v="0"/>
    <n v="21"/>
    <x v="19"/>
    <x v="6"/>
    <n v="0"/>
    <n v="0"/>
  </r>
  <r>
    <d v="2013-01-21T00:00:00"/>
    <d v="2013-01-21T21:00:02"/>
    <n v="2013"/>
    <x v="0"/>
    <n v="21"/>
    <x v="20"/>
    <x v="6"/>
    <n v="0"/>
    <n v="0"/>
  </r>
  <r>
    <d v="2013-01-21T00:00:00"/>
    <d v="2013-01-21T22:00:02"/>
    <n v="2013"/>
    <x v="0"/>
    <n v="21"/>
    <x v="21"/>
    <x v="6"/>
    <n v="0"/>
    <n v="0"/>
  </r>
  <r>
    <d v="2013-01-21T00:00:00"/>
    <d v="2013-01-21T23:00:03"/>
    <n v="2013"/>
    <x v="0"/>
    <n v="21"/>
    <x v="22"/>
    <x v="6"/>
    <n v="0"/>
    <n v="0"/>
  </r>
  <r>
    <d v="2013-01-22T00:00:00"/>
    <d v="2013-01-22T00:00:03"/>
    <n v="2013"/>
    <x v="0"/>
    <n v="22"/>
    <x v="23"/>
    <x v="0"/>
    <n v="0"/>
    <n v="0"/>
  </r>
  <r>
    <d v="2013-01-22T00:00:00"/>
    <d v="2013-01-22T01:00:03"/>
    <n v="2013"/>
    <x v="0"/>
    <n v="22"/>
    <x v="0"/>
    <x v="0"/>
    <n v="0"/>
    <n v="0"/>
  </r>
  <r>
    <d v="2013-01-22T00:00:00"/>
    <d v="2013-01-22T02:00:03"/>
    <n v="2013"/>
    <x v="0"/>
    <n v="22"/>
    <x v="1"/>
    <x v="0"/>
    <n v="0"/>
    <n v="0"/>
  </r>
  <r>
    <d v="2013-01-22T00:00:00"/>
    <d v="2013-01-22T03:00:03"/>
    <n v="2013"/>
    <x v="0"/>
    <n v="22"/>
    <x v="2"/>
    <x v="0"/>
    <n v="0"/>
    <n v="0"/>
  </r>
  <r>
    <d v="2013-01-22T00:00:00"/>
    <d v="2013-01-22T04:00:03"/>
    <n v="2013"/>
    <x v="0"/>
    <n v="22"/>
    <x v="3"/>
    <x v="0"/>
    <n v="0"/>
    <n v="0"/>
  </r>
  <r>
    <d v="2013-01-22T00:00:00"/>
    <d v="2013-01-22T05:00:03"/>
    <n v="2013"/>
    <x v="0"/>
    <n v="22"/>
    <x v="4"/>
    <x v="0"/>
    <n v="0"/>
    <n v="0"/>
  </r>
  <r>
    <d v="2013-01-22T00:00:00"/>
    <d v="2013-01-22T06:00:03"/>
    <n v="2013"/>
    <x v="0"/>
    <n v="22"/>
    <x v="5"/>
    <x v="0"/>
    <n v="0"/>
    <n v="0"/>
  </r>
  <r>
    <d v="2013-01-22T00:00:00"/>
    <d v="2013-01-22T07:00:03"/>
    <n v="2013"/>
    <x v="0"/>
    <n v="22"/>
    <x v="6"/>
    <x v="0"/>
    <n v="8.5180000000000007"/>
    <n v="0.16741352201257861"/>
  </r>
  <r>
    <d v="2013-01-22T00:00:00"/>
    <d v="2013-01-22T08:00:03"/>
    <n v="2013"/>
    <x v="0"/>
    <n v="22"/>
    <x v="7"/>
    <x v="0"/>
    <n v="44.232999999999997"/>
    <n v="0.86935927672955959"/>
  </r>
  <r>
    <d v="2013-01-22T00:00:00"/>
    <d v="2013-01-22T09:00:03"/>
    <n v="2013"/>
    <x v="0"/>
    <n v="22"/>
    <x v="8"/>
    <x v="0"/>
    <n v="49.96"/>
    <n v="0.98191823899371067"/>
  </r>
  <r>
    <d v="2013-01-22T00:00:00"/>
    <d v="2013-01-22T10:00:03"/>
    <n v="2013"/>
    <x v="0"/>
    <n v="22"/>
    <x v="9"/>
    <x v="0"/>
    <n v="49.96"/>
    <n v="0.98191823899371067"/>
  </r>
  <r>
    <d v="2013-01-22T00:00:00"/>
    <d v="2013-01-22T11:00:03"/>
    <n v="2013"/>
    <x v="0"/>
    <n v="22"/>
    <x v="10"/>
    <x v="0"/>
    <n v="49.96"/>
    <n v="0.98191823899371067"/>
  </r>
  <r>
    <d v="2013-01-22T00:00:00"/>
    <d v="2013-01-22T12:00:03"/>
    <n v="2013"/>
    <x v="0"/>
    <n v="22"/>
    <x v="11"/>
    <x v="0"/>
    <n v="49.96"/>
    <n v="0.98191823899371067"/>
  </r>
  <r>
    <d v="2013-01-22T00:00:00"/>
    <d v="2013-01-22T13:00:03"/>
    <n v="2013"/>
    <x v="0"/>
    <n v="22"/>
    <x v="12"/>
    <x v="0"/>
    <n v="49.96"/>
    <n v="0.98191823899371067"/>
  </r>
  <r>
    <d v="2013-01-22T00:00:00"/>
    <d v="2013-01-22T14:00:03"/>
    <n v="2013"/>
    <x v="0"/>
    <n v="22"/>
    <x v="13"/>
    <x v="0"/>
    <n v="49.96"/>
    <n v="0.98191823899371067"/>
  </r>
  <r>
    <d v="2013-01-22T00:00:00"/>
    <d v="2013-01-22T15:00:03"/>
    <n v="2013"/>
    <x v="0"/>
    <n v="22"/>
    <x v="14"/>
    <x v="0"/>
    <n v="49.96"/>
    <n v="0.98191823899371067"/>
  </r>
  <r>
    <d v="2013-01-22T00:00:00"/>
    <d v="2013-01-22T16:00:03"/>
    <n v="2013"/>
    <x v="0"/>
    <n v="22"/>
    <x v="15"/>
    <x v="0"/>
    <n v="49.96"/>
    <n v="0.98191823899371067"/>
  </r>
  <r>
    <d v="2013-01-22T00:00:00"/>
    <d v="2013-01-22T17:00:03"/>
    <n v="2013"/>
    <x v="0"/>
    <n v="22"/>
    <x v="16"/>
    <x v="0"/>
    <n v="49.96"/>
    <n v="0.98191823899371067"/>
  </r>
  <r>
    <d v="2013-01-22T00:00:00"/>
    <d v="2013-01-22T18:00:03"/>
    <n v="2013"/>
    <x v="0"/>
    <n v="22"/>
    <x v="17"/>
    <x v="0"/>
    <n v="49.96"/>
    <n v="0.98191823899371067"/>
  </r>
  <r>
    <d v="2013-01-22T00:00:00"/>
    <d v="2013-01-22T19:00:03"/>
    <n v="2013"/>
    <x v="0"/>
    <n v="22"/>
    <x v="18"/>
    <x v="0"/>
    <n v="28.39"/>
    <n v="0.55797955974842761"/>
  </r>
  <r>
    <d v="2013-01-22T00:00:00"/>
    <d v="2013-01-22T20:00:03"/>
    <n v="2013"/>
    <x v="0"/>
    <n v="22"/>
    <x v="19"/>
    <x v="0"/>
    <n v="0.88919999999999999"/>
    <n v="1.7476415094339622E-2"/>
  </r>
  <r>
    <d v="2013-01-22T00:00:00"/>
    <d v="2013-01-22T21:00:03"/>
    <n v="2013"/>
    <x v="0"/>
    <n v="22"/>
    <x v="20"/>
    <x v="0"/>
    <n v="0"/>
    <n v="0"/>
  </r>
  <r>
    <d v="2013-01-22T00:00:00"/>
    <d v="2013-01-22T22:00:03"/>
    <n v="2013"/>
    <x v="0"/>
    <n v="22"/>
    <x v="21"/>
    <x v="0"/>
    <n v="0"/>
    <n v="0"/>
  </r>
  <r>
    <d v="2013-01-22T00:00:00"/>
    <d v="2013-01-22T23:00:03"/>
    <n v="2013"/>
    <x v="0"/>
    <n v="22"/>
    <x v="22"/>
    <x v="0"/>
    <n v="0"/>
    <n v="0"/>
  </r>
  <r>
    <d v="2013-01-23T00:00:00"/>
    <d v="2013-01-23T00:00:03"/>
    <n v="2013"/>
    <x v="0"/>
    <n v="23"/>
    <x v="23"/>
    <x v="1"/>
    <n v="0"/>
    <n v="0"/>
  </r>
  <r>
    <d v="2013-01-23T00:00:00"/>
    <d v="2013-01-23T01:00:03"/>
    <n v="2013"/>
    <x v="0"/>
    <n v="23"/>
    <x v="0"/>
    <x v="1"/>
    <n v="0"/>
    <n v="0"/>
  </r>
  <r>
    <d v="2013-01-23T00:00:00"/>
    <d v="2013-01-23T02:00:03"/>
    <n v="2013"/>
    <x v="0"/>
    <n v="23"/>
    <x v="1"/>
    <x v="1"/>
    <n v="0"/>
    <n v="0"/>
  </r>
  <r>
    <d v="2013-01-23T00:00:00"/>
    <d v="2013-01-23T03:00:03"/>
    <n v="2013"/>
    <x v="0"/>
    <n v="23"/>
    <x v="2"/>
    <x v="1"/>
    <n v="0"/>
    <n v="0"/>
  </r>
  <r>
    <d v="2013-01-23T00:00:00"/>
    <d v="2013-01-23T04:00:03"/>
    <n v="2013"/>
    <x v="0"/>
    <n v="23"/>
    <x v="3"/>
    <x v="1"/>
    <n v="0"/>
    <n v="0"/>
  </r>
  <r>
    <d v="2013-01-23T00:00:00"/>
    <d v="2013-01-23T05:00:03"/>
    <n v="2013"/>
    <x v="0"/>
    <n v="23"/>
    <x v="4"/>
    <x v="1"/>
    <n v="0"/>
    <n v="0"/>
  </r>
  <r>
    <d v="2013-01-23T00:00:00"/>
    <d v="2013-01-23T06:00:03"/>
    <n v="2013"/>
    <x v="0"/>
    <n v="23"/>
    <x v="5"/>
    <x v="1"/>
    <n v="0"/>
    <n v="0"/>
  </r>
  <r>
    <d v="2013-01-23T00:00:00"/>
    <d v="2013-01-23T07:00:03"/>
    <n v="2013"/>
    <x v="0"/>
    <n v="23"/>
    <x v="6"/>
    <x v="1"/>
    <n v="8.1820000000000004"/>
    <n v="0.16080974842767295"/>
  </r>
  <r>
    <d v="2013-01-23T00:00:00"/>
    <d v="2013-01-23T08:00:03"/>
    <n v="2013"/>
    <x v="0"/>
    <n v="23"/>
    <x v="7"/>
    <x v="1"/>
    <n v="43.77"/>
    <n v="0.86025943396226412"/>
  </r>
  <r>
    <d v="2013-01-23T00:00:00"/>
    <d v="2013-01-23T09:00:03"/>
    <n v="2013"/>
    <x v="0"/>
    <n v="23"/>
    <x v="8"/>
    <x v="1"/>
    <n v="49.96"/>
    <n v="0.98191823899371067"/>
  </r>
  <r>
    <d v="2013-01-23T00:00:00"/>
    <d v="2013-01-23T10:00:03"/>
    <n v="2013"/>
    <x v="0"/>
    <n v="23"/>
    <x v="9"/>
    <x v="1"/>
    <n v="49.96"/>
    <n v="0.98191823899371067"/>
  </r>
  <r>
    <d v="2013-01-23T00:00:00"/>
    <d v="2013-01-23T11:00:03"/>
    <n v="2013"/>
    <x v="0"/>
    <n v="23"/>
    <x v="10"/>
    <x v="1"/>
    <n v="49.96"/>
    <n v="0.98191823899371067"/>
  </r>
  <r>
    <d v="2013-01-23T00:00:00"/>
    <d v="2013-01-23T12:00:03"/>
    <n v="2013"/>
    <x v="0"/>
    <n v="23"/>
    <x v="11"/>
    <x v="1"/>
    <n v="49.96"/>
    <n v="0.98191823899371067"/>
  </r>
  <r>
    <d v="2013-01-23T00:00:00"/>
    <d v="2013-01-23T13:00:03"/>
    <n v="2013"/>
    <x v="0"/>
    <n v="23"/>
    <x v="12"/>
    <x v="1"/>
    <n v="49.96"/>
    <n v="0.98191823899371067"/>
  </r>
  <r>
    <d v="2013-01-23T00:00:00"/>
    <d v="2013-01-23T14:00:03"/>
    <n v="2013"/>
    <x v="0"/>
    <n v="23"/>
    <x v="13"/>
    <x v="1"/>
    <n v="49.96"/>
    <n v="0.98191823899371067"/>
  </r>
  <r>
    <d v="2013-01-23T00:00:00"/>
    <d v="2013-01-23T15:00:03"/>
    <n v="2013"/>
    <x v="0"/>
    <n v="23"/>
    <x v="14"/>
    <x v="1"/>
    <n v="49.96"/>
    <n v="0.98191823899371067"/>
  </r>
  <r>
    <d v="2013-01-23T00:00:00"/>
    <d v="2013-01-23T16:00:03"/>
    <n v="2013"/>
    <x v="0"/>
    <n v="23"/>
    <x v="15"/>
    <x v="1"/>
    <n v="49.96"/>
    <n v="0.98191823899371067"/>
  </r>
  <r>
    <d v="2013-01-23T00:00:00"/>
    <d v="2013-01-23T17:00:03"/>
    <n v="2013"/>
    <x v="0"/>
    <n v="23"/>
    <x v="16"/>
    <x v="1"/>
    <n v="49.96"/>
    <n v="0.98191823899371067"/>
  </r>
  <r>
    <d v="2013-01-23T00:00:00"/>
    <d v="2013-01-23T18:00:03"/>
    <n v="2013"/>
    <x v="0"/>
    <n v="23"/>
    <x v="17"/>
    <x v="1"/>
    <n v="49.96"/>
    <n v="0.98191823899371067"/>
  </r>
  <r>
    <d v="2013-01-23T00:00:00"/>
    <d v="2013-01-23T19:00:03"/>
    <n v="2013"/>
    <x v="0"/>
    <n v="23"/>
    <x v="18"/>
    <x v="1"/>
    <n v="28.044"/>
    <n v="0.55117924528301887"/>
  </r>
  <r>
    <d v="2013-01-23T00:00:00"/>
    <d v="2013-01-23T20:00:03"/>
    <n v="2013"/>
    <x v="0"/>
    <n v="23"/>
    <x v="19"/>
    <x v="1"/>
    <n v="0.87660000000000005"/>
    <n v="1.7228773584905661E-2"/>
  </r>
  <r>
    <d v="2013-01-23T00:00:00"/>
    <d v="2013-01-23T21:00:03"/>
    <n v="2013"/>
    <x v="0"/>
    <n v="23"/>
    <x v="20"/>
    <x v="1"/>
    <n v="0"/>
    <n v="0"/>
  </r>
  <r>
    <d v="2013-01-23T00:00:00"/>
    <d v="2013-01-23T22:00:03"/>
    <n v="2013"/>
    <x v="0"/>
    <n v="23"/>
    <x v="21"/>
    <x v="1"/>
    <n v="0"/>
    <n v="0"/>
  </r>
  <r>
    <d v="2013-01-23T00:00:00"/>
    <d v="2013-01-23T23:00:03"/>
    <n v="2013"/>
    <x v="0"/>
    <n v="23"/>
    <x v="22"/>
    <x v="1"/>
    <n v="0"/>
    <n v="0"/>
  </r>
  <r>
    <d v="2013-01-24T00:00:00"/>
    <d v="2013-01-24T00:00:03"/>
    <n v="2013"/>
    <x v="0"/>
    <n v="24"/>
    <x v="23"/>
    <x v="2"/>
    <n v="0"/>
    <n v="0"/>
  </r>
  <r>
    <d v="2013-01-24T00:00:00"/>
    <d v="2013-01-24T01:00:03"/>
    <n v="2013"/>
    <x v="0"/>
    <n v="24"/>
    <x v="0"/>
    <x v="2"/>
    <n v="0"/>
    <n v="0"/>
  </r>
  <r>
    <d v="2013-01-24T00:00:00"/>
    <d v="2013-01-24T02:00:03"/>
    <n v="2013"/>
    <x v="0"/>
    <n v="24"/>
    <x v="1"/>
    <x v="2"/>
    <n v="0"/>
    <n v="0"/>
  </r>
  <r>
    <d v="2013-01-24T00:00:00"/>
    <d v="2013-01-24T03:00:03"/>
    <n v="2013"/>
    <x v="0"/>
    <n v="24"/>
    <x v="2"/>
    <x v="2"/>
    <n v="0"/>
    <n v="0"/>
  </r>
  <r>
    <d v="2013-01-24T00:00:00"/>
    <d v="2013-01-24T04:00:03"/>
    <n v="2013"/>
    <x v="0"/>
    <n v="24"/>
    <x v="3"/>
    <x v="2"/>
    <n v="0"/>
    <n v="0"/>
  </r>
  <r>
    <d v="2013-01-24T00:00:00"/>
    <d v="2013-01-24T05:00:03"/>
    <n v="2013"/>
    <x v="0"/>
    <n v="24"/>
    <x v="4"/>
    <x v="2"/>
    <n v="0"/>
    <n v="0"/>
  </r>
  <r>
    <d v="2013-01-24T00:00:00"/>
    <d v="2013-01-24T06:00:03"/>
    <n v="2013"/>
    <x v="0"/>
    <n v="24"/>
    <x v="5"/>
    <x v="2"/>
    <n v="0"/>
    <n v="0"/>
  </r>
  <r>
    <d v="2013-01-24T00:00:00"/>
    <d v="2013-01-24T07:00:03"/>
    <n v="2013"/>
    <x v="0"/>
    <n v="24"/>
    <x v="6"/>
    <x v="2"/>
    <n v="8.0060000000000002"/>
    <n v="0.15735062893081761"/>
  </r>
  <r>
    <d v="2013-01-24T00:00:00"/>
    <d v="2013-01-24T08:00:03"/>
    <n v="2013"/>
    <x v="0"/>
    <n v="24"/>
    <x v="7"/>
    <x v="2"/>
    <n v="44.313000000000002"/>
    <n v="0.87093160377358492"/>
  </r>
  <r>
    <d v="2013-01-24T00:00:00"/>
    <d v="2013-01-24T09:00:03"/>
    <n v="2013"/>
    <x v="0"/>
    <n v="24"/>
    <x v="8"/>
    <x v="2"/>
    <n v="49.96"/>
    <n v="0.98191823899371067"/>
  </r>
  <r>
    <d v="2013-01-24T00:00:00"/>
    <d v="2013-01-24T10:00:03"/>
    <n v="2013"/>
    <x v="0"/>
    <n v="24"/>
    <x v="9"/>
    <x v="2"/>
    <n v="49.96"/>
    <n v="0.98191823899371067"/>
  </r>
  <r>
    <d v="2013-01-24T00:00:00"/>
    <d v="2013-01-24T11:00:03"/>
    <n v="2013"/>
    <x v="0"/>
    <n v="24"/>
    <x v="10"/>
    <x v="2"/>
    <n v="49.96"/>
    <n v="0.98191823899371067"/>
  </r>
  <r>
    <d v="2013-01-24T00:00:00"/>
    <d v="2013-01-24T12:00:03"/>
    <n v="2013"/>
    <x v="0"/>
    <n v="24"/>
    <x v="11"/>
    <x v="2"/>
    <n v="49.96"/>
    <n v="0.98191823899371067"/>
  </r>
  <r>
    <d v="2013-01-24T00:00:00"/>
    <d v="2013-01-24T13:00:03"/>
    <n v="2013"/>
    <x v="0"/>
    <n v="24"/>
    <x v="12"/>
    <x v="2"/>
    <n v="49.96"/>
    <n v="0.98191823899371067"/>
  </r>
  <r>
    <d v="2013-01-24T00:00:00"/>
    <d v="2013-01-24T14:00:03"/>
    <n v="2013"/>
    <x v="0"/>
    <n v="24"/>
    <x v="13"/>
    <x v="2"/>
    <n v="49.96"/>
    <n v="0.98191823899371067"/>
  </r>
  <r>
    <d v="2013-01-24T00:00:00"/>
    <d v="2013-01-24T15:00:03"/>
    <n v="2013"/>
    <x v="0"/>
    <n v="24"/>
    <x v="14"/>
    <x v="2"/>
    <n v="49.96"/>
    <n v="0.98191823899371067"/>
  </r>
  <r>
    <d v="2013-01-24T00:00:00"/>
    <d v="2013-01-24T16:00:03"/>
    <n v="2013"/>
    <x v="0"/>
    <n v="24"/>
    <x v="15"/>
    <x v="2"/>
    <n v="49.96"/>
    <n v="0.98191823899371067"/>
  </r>
  <r>
    <d v="2013-01-24T00:00:00"/>
    <d v="2013-01-24T17:00:03"/>
    <n v="2013"/>
    <x v="0"/>
    <n v="24"/>
    <x v="16"/>
    <x v="2"/>
    <n v="49.96"/>
    <n v="0.98191823899371067"/>
  </r>
  <r>
    <d v="2013-01-24T00:00:00"/>
    <d v="2013-01-24T18:00:03"/>
    <n v="2013"/>
    <x v="0"/>
    <n v="24"/>
    <x v="17"/>
    <x v="2"/>
    <n v="49.96"/>
    <n v="0.98191823899371067"/>
  </r>
  <r>
    <d v="2013-01-24T00:00:00"/>
    <d v="2013-01-24T19:00:03"/>
    <n v="2013"/>
    <x v="0"/>
    <n v="24"/>
    <x v="18"/>
    <x v="2"/>
    <n v="28.48"/>
    <n v="0.55974842767295596"/>
  </r>
  <r>
    <d v="2013-01-24T00:00:00"/>
    <d v="2013-01-24T20:00:03"/>
    <n v="2013"/>
    <x v="0"/>
    <n v="24"/>
    <x v="19"/>
    <x v="2"/>
    <n v="0.92349999999999999"/>
    <n v="1.8150550314465407E-2"/>
  </r>
  <r>
    <d v="2013-01-24T00:00:00"/>
    <d v="2013-01-24T21:00:03"/>
    <n v="2013"/>
    <x v="0"/>
    <n v="24"/>
    <x v="20"/>
    <x v="2"/>
    <n v="0"/>
    <n v="0"/>
  </r>
  <r>
    <d v="2013-01-24T00:00:00"/>
    <d v="2013-01-24T22:00:03"/>
    <n v="2013"/>
    <x v="0"/>
    <n v="24"/>
    <x v="21"/>
    <x v="2"/>
    <n v="0"/>
    <n v="0"/>
  </r>
  <r>
    <d v="2013-01-24T00:00:00"/>
    <d v="2013-01-24T23:00:03"/>
    <n v="2013"/>
    <x v="0"/>
    <n v="24"/>
    <x v="22"/>
    <x v="2"/>
    <n v="0"/>
    <n v="0"/>
  </r>
  <r>
    <d v="2013-01-25T00:00:00"/>
    <d v="2013-01-25T00:00:03"/>
    <n v="2013"/>
    <x v="0"/>
    <n v="25"/>
    <x v="23"/>
    <x v="3"/>
    <n v="0"/>
    <n v="0"/>
  </r>
  <r>
    <d v="2013-01-25T00:00:00"/>
    <d v="2013-01-25T01:00:03"/>
    <n v="2013"/>
    <x v="0"/>
    <n v="25"/>
    <x v="0"/>
    <x v="3"/>
    <n v="0"/>
    <n v="0"/>
  </r>
  <r>
    <d v="2013-01-25T00:00:00"/>
    <d v="2013-01-25T02:00:03"/>
    <n v="2013"/>
    <x v="0"/>
    <n v="25"/>
    <x v="1"/>
    <x v="3"/>
    <n v="0"/>
    <n v="0"/>
  </r>
  <r>
    <d v="2013-01-25T00:00:00"/>
    <d v="2013-01-25T03:00:03"/>
    <n v="2013"/>
    <x v="0"/>
    <n v="25"/>
    <x v="2"/>
    <x v="3"/>
    <n v="0"/>
    <n v="0"/>
  </r>
  <r>
    <d v="2013-01-25T00:00:00"/>
    <d v="2013-01-25T04:00:03"/>
    <n v="2013"/>
    <x v="0"/>
    <n v="25"/>
    <x v="3"/>
    <x v="3"/>
    <n v="0"/>
    <n v="0"/>
  </r>
  <r>
    <d v="2013-01-25T00:00:00"/>
    <d v="2013-01-25T05:00:03"/>
    <n v="2013"/>
    <x v="0"/>
    <n v="25"/>
    <x v="4"/>
    <x v="3"/>
    <n v="0"/>
    <n v="0"/>
  </r>
  <r>
    <d v="2013-01-25T00:00:00"/>
    <d v="2013-01-25T06:00:03"/>
    <n v="2013"/>
    <x v="0"/>
    <n v="25"/>
    <x v="5"/>
    <x v="3"/>
    <n v="0"/>
    <n v="0"/>
  </r>
  <r>
    <d v="2013-01-25T00:00:00"/>
    <d v="2013-01-25T07:00:03"/>
    <n v="2013"/>
    <x v="0"/>
    <n v="25"/>
    <x v="6"/>
    <x v="3"/>
    <n v="7.6369999999999996"/>
    <n v="0.15009827044025156"/>
  </r>
  <r>
    <d v="2013-01-25T00:00:00"/>
    <d v="2013-01-25T08:00:03"/>
    <n v="2013"/>
    <x v="0"/>
    <n v="25"/>
    <x v="7"/>
    <x v="3"/>
    <n v="42.776000000000003"/>
    <n v="0.84072327044025164"/>
  </r>
  <r>
    <d v="2013-01-25T00:00:00"/>
    <d v="2013-01-25T09:00:03"/>
    <n v="2013"/>
    <x v="0"/>
    <n v="25"/>
    <x v="8"/>
    <x v="3"/>
    <n v="49.96"/>
    <n v="0.98191823899371067"/>
  </r>
  <r>
    <d v="2013-01-25T00:00:00"/>
    <d v="2013-01-25T10:00:03"/>
    <n v="2013"/>
    <x v="0"/>
    <n v="25"/>
    <x v="9"/>
    <x v="3"/>
    <n v="49.96"/>
    <n v="0.98191823899371067"/>
  </r>
  <r>
    <d v="2013-01-25T00:00:00"/>
    <d v="2013-01-25T11:00:03"/>
    <n v="2013"/>
    <x v="0"/>
    <n v="25"/>
    <x v="10"/>
    <x v="3"/>
    <n v="49.96"/>
    <n v="0.98191823899371067"/>
  </r>
  <r>
    <d v="2013-01-25T00:00:00"/>
    <d v="2013-01-25T12:00:03"/>
    <n v="2013"/>
    <x v="0"/>
    <n v="25"/>
    <x v="11"/>
    <x v="3"/>
    <n v="49.96"/>
    <n v="0.98191823899371067"/>
  </r>
  <r>
    <d v="2013-01-25T00:00:00"/>
    <d v="2013-01-25T13:00:03"/>
    <n v="2013"/>
    <x v="0"/>
    <n v="25"/>
    <x v="12"/>
    <x v="3"/>
    <n v="49.96"/>
    <n v="0.98191823899371067"/>
  </r>
  <r>
    <d v="2013-01-25T00:00:00"/>
    <d v="2013-01-25T14:00:03"/>
    <n v="2013"/>
    <x v="0"/>
    <n v="25"/>
    <x v="13"/>
    <x v="3"/>
    <n v="49.96"/>
    <n v="0.98191823899371067"/>
  </r>
  <r>
    <d v="2013-01-25T00:00:00"/>
    <d v="2013-01-25T15:00:03"/>
    <n v="2013"/>
    <x v="0"/>
    <n v="25"/>
    <x v="14"/>
    <x v="3"/>
    <n v="49.96"/>
    <n v="0.98191823899371067"/>
  </r>
  <r>
    <d v="2013-01-25T00:00:00"/>
    <d v="2013-01-25T16:00:03"/>
    <n v="2013"/>
    <x v="0"/>
    <n v="25"/>
    <x v="15"/>
    <x v="3"/>
    <n v="49.96"/>
    <n v="0.98191823899371067"/>
  </r>
  <r>
    <d v="2013-01-25T00:00:00"/>
    <d v="2013-01-25T17:00:03"/>
    <n v="2013"/>
    <x v="0"/>
    <n v="25"/>
    <x v="16"/>
    <x v="3"/>
    <n v="49.96"/>
    <n v="0.98191823899371067"/>
  </r>
  <r>
    <d v="2013-01-25T00:00:00"/>
    <d v="2013-01-25T18:00:03"/>
    <n v="2013"/>
    <x v="0"/>
    <n v="25"/>
    <x v="17"/>
    <x v="3"/>
    <n v="49.96"/>
    <n v="0.98191823899371067"/>
  </r>
  <r>
    <d v="2013-01-25T00:00:00"/>
    <d v="2013-01-25T19:00:03"/>
    <n v="2013"/>
    <x v="0"/>
    <n v="25"/>
    <x v="18"/>
    <x v="3"/>
    <n v="27.684999999999999"/>
    <n v="0.54412342767295596"/>
  </r>
  <r>
    <d v="2013-01-25T00:00:00"/>
    <d v="2013-01-25T20:00:03"/>
    <n v="2013"/>
    <x v="0"/>
    <n v="25"/>
    <x v="19"/>
    <x v="3"/>
    <n v="0.88780000000000003"/>
    <n v="1.7448899371069183E-2"/>
  </r>
  <r>
    <d v="2013-01-25T00:00:00"/>
    <d v="2013-01-25T21:00:03"/>
    <n v="2013"/>
    <x v="0"/>
    <n v="25"/>
    <x v="20"/>
    <x v="3"/>
    <n v="0"/>
    <n v="0"/>
  </r>
  <r>
    <d v="2013-01-25T00:00:00"/>
    <d v="2013-01-25T22:00:03"/>
    <n v="2013"/>
    <x v="0"/>
    <n v="25"/>
    <x v="21"/>
    <x v="3"/>
    <n v="0"/>
    <n v="0"/>
  </r>
  <r>
    <d v="2013-01-25T00:00:00"/>
    <d v="2013-01-25T23:00:03"/>
    <n v="2013"/>
    <x v="0"/>
    <n v="25"/>
    <x v="22"/>
    <x v="3"/>
    <n v="0"/>
    <n v="0"/>
  </r>
  <r>
    <d v="2013-01-26T00:00:00"/>
    <d v="2013-01-26T00:00:03"/>
    <n v="2013"/>
    <x v="0"/>
    <n v="26"/>
    <x v="23"/>
    <x v="4"/>
    <n v="0"/>
    <n v="0"/>
  </r>
  <r>
    <d v="2013-01-26T00:00:00"/>
    <d v="2013-01-26T01:00:03"/>
    <n v="2013"/>
    <x v="0"/>
    <n v="26"/>
    <x v="0"/>
    <x v="4"/>
    <n v="0"/>
    <n v="0"/>
  </r>
  <r>
    <d v="2013-01-26T00:00:00"/>
    <d v="2013-01-26T02:00:03"/>
    <n v="2013"/>
    <x v="0"/>
    <n v="26"/>
    <x v="1"/>
    <x v="4"/>
    <n v="0"/>
    <n v="0"/>
  </r>
  <r>
    <d v="2013-01-26T00:00:00"/>
    <d v="2013-01-26T03:00:03"/>
    <n v="2013"/>
    <x v="0"/>
    <n v="26"/>
    <x v="2"/>
    <x v="4"/>
    <n v="0"/>
    <n v="0"/>
  </r>
  <r>
    <d v="2013-01-26T00:00:00"/>
    <d v="2013-01-26T04:00:03"/>
    <n v="2013"/>
    <x v="0"/>
    <n v="26"/>
    <x v="3"/>
    <x v="4"/>
    <n v="0"/>
    <n v="0"/>
  </r>
  <r>
    <d v="2013-01-26T00:00:00"/>
    <d v="2013-01-26T05:00:03"/>
    <n v="2013"/>
    <x v="0"/>
    <n v="26"/>
    <x v="4"/>
    <x v="4"/>
    <n v="0"/>
    <n v="0"/>
  </r>
  <r>
    <d v="2013-01-26T00:00:00"/>
    <d v="2013-01-26T06:00:03"/>
    <n v="2013"/>
    <x v="0"/>
    <n v="26"/>
    <x v="5"/>
    <x v="4"/>
    <n v="0"/>
    <n v="0"/>
  </r>
  <r>
    <d v="2013-01-26T00:00:00"/>
    <d v="2013-01-26T07:00:03"/>
    <n v="2013"/>
    <x v="0"/>
    <n v="26"/>
    <x v="6"/>
    <x v="4"/>
    <n v="7.3390000000000004"/>
    <n v="0.14424135220125786"/>
  </r>
  <r>
    <d v="2013-01-26T00:00:00"/>
    <d v="2013-01-26T08:00:03"/>
    <n v="2013"/>
    <x v="0"/>
    <n v="26"/>
    <x v="7"/>
    <x v="4"/>
    <n v="43.134999999999998"/>
    <n v="0.84777908805031443"/>
  </r>
  <r>
    <d v="2013-01-26T00:00:00"/>
    <d v="2013-01-26T09:00:03"/>
    <n v="2013"/>
    <x v="0"/>
    <n v="26"/>
    <x v="8"/>
    <x v="4"/>
    <n v="49.96"/>
    <n v="0.98191823899371067"/>
  </r>
  <r>
    <d v="2013-01-26T00:00:00"/>
    <d v="2013-01-26T10:00:03"/>
    <n v="2013"/>
    <x v="0"/>
    <n v="26"/>
    <x v="9"/>
    <x v="4"/>
    <n v="49.96"/>
    <n v="0.98191823899371067"/>
  </r>
  <r>
    <d v="2013-01-26T00:00:00"/>
    <d v="2013-01-26T11:00:03"/>
    <n v="2013"/>
    <x v="0"/>
    <n v="26"/>
    <x v="10"/>
    <x v="4"/>
    <n v="49.96"/>
    <n v="0.98191823899371067"/>
  </r>
  <r>
    <d v="2013-01-26T00:00:00"/>
    <d v="2013-01-26T12:00:03"/>
    <n v="2013"/>
    <x v="0"/>
    <n v="26"/>
    <x v="11"/>
    <x v="4"/>
    <n v="49.96"/>
    <n v="0.98191823899371067"/>
  </r>
  <r>
    <d v="2013-01-26T00:00:00"/>
    <d v="2013-01-26T13:00:03"/>
    <n v="2013"/>
    <x v="0"/>
    <n v="26"/>
    <x v="12"/>
    <x v="4"/>
    <n v="49.96"/>
    <n v="0.98191823899371067"/>
  </r>
  <r>
    <d v="2013-01-26T00:00:00"/>
    <d v="2013-01-26T14:00:03"/>
    <n v="2013"/>
    <x v="0"/>
    <n v="26"/>
    <x v="13"/>
    <x v="4"/>
    <n v="49.96"/>
    <n v="0.98191823899371067"/>
  </r>
  <r>
    <d v="2013-01-26T00:00:00"/>
    <d v="2013-01-26T15:00:03"/>
    <n v="2013"/>
    <x v="0"/>
    <n v="26"/>
    <x v="14"/>
    <x v="4"/>
    <n v="49.96"/>
    <n v="0.98191823899371067"/>
  </r>
  <r>
    <d v="2013-01-26T00:00:00"/>
    <d v="2013-01-26T16:00:03"/>
    <n v="2013"/>
    <x v="0"/>
    <n v="26"/>
    <x v="15"/>
    <x v="4"/>
    <n v="49.96"/>
    <n v="0.98191823899371067"/>
  </r>
  <r>
    <d v="2013-01-26T00:00:00"/>
    <d v="2013-01-26T17:00:03"/>
    <n v="2013"/>
    <x v="0"/>
    <n v="26"/>
    <x v="16"/>
    <x v="4"/>
    <n v="49.96"/>
    <n v="0.98191823899371067"/>
  </r>
  <r>
    <d v="2013-01-26T00:00:00"/>
    <d v="2013-01-26T18:00:03"/>
    <n v="2013"/>
    <x v="0"/>
    <n v="26"/>
    <x v="17"/>
    <x v="4"/>
    <n v="49.96"/>
    <n v="0.98191823899371067"/>
  </r>
  <r>
    <d v="2013-01-26T00:00:00"/>
    <d v="2013-01-26T19:00:03"/>
    <n v="2013"/>
    <x v="0"/>
    <n v="26"/>
    <x v="18"/>
    <x v="4"/>
    <n v="27.314"/>
    <n v="0.53683176100628927"/>
  </r>
  <r>
    <d v="2013-01-26T00:00:00"/>
    <d v="2013-01-26T20:00:03"/>
    <n v="2013"/>
    <x v="0"/>
    <n v="26"/>
    <x v="19"/>
    <x v="4"/>
    <n v="0.80969999999999998"/>
    <n v="1.591391509433962E-2"/>
  </r>
  <r>
    <d v="2013-01-26T00:00:00"/>
    <d v="2013-01-26T21:00:03"/>
    <n v="2013"/>
    <x v="0"/>
    <n v="26"/>
    <x v="20"/>
    <x v="4"/>
    <n v="0"/>
    <n v="0"/>
  </r>
  <r>
    <d v="2013-01-26T00:00:00"/>
    <d v="2013-01-26T22:00:03"/>
    <n v="2013"/>
    <x v="0"/>
    <n v="26"/>
    <x v="21"/>
    <x v="4"/>
    <n v="0"/>
    <n v="0"/>
  </r>
  <r>
    <d v="2013-01-26T00:00:00"/>
    <d v="2013-01-26T23:00:03"/>
    <n v="2013"/>
    <x v="0"/>
    <n v="26"/>
    <x v="22"/>
    <x v="4"/>
    <n v="0"/>
    <n v="0"/>
  </r>
  <r>
    <d v="2013-01-27T00:00:00"/>
    <d v="2013-01-27T00:00:03"/>
    <n v="2013"/>
    <x v="0"/>
    <n v="27"/>
    <x v="23"/>
    <x v="5"/>
    <n v="0"/>
    <n v="0"/>
  </r>
  <r>
    <d v="2013-01-27T00:00:00"/>
    <d v="2013-01-27T01:00:03"/>
    <n v="2013"/>
    <x v="0"/>
    <n v="27"/>
    <x v="0"/>
    <x v="5"/>
    <n v="0"/>
    <n v="0"/>
  </r>
  <r>
    <d v="2013-01-27T00:00:00"/>
    <d v="2013-01-27T02:00:03"/>
    <n v="2013"/>
    <x v="0"/>
    <n v="27"/>
    <x v="1"/>
    <x v="5"/>
    <n v="0"/>
    <n v="0"/>
  </r>
  <r>
    <d v="2013-01-27T00:00:00"/>
    <d v="2013-01-27T03:00:03"/>
    <n v="2013"/>
    <x v="0"/>
    <n v="27"/>
    <x v="2"/>
    <x v="5"/>
    <n v="0"/>
    <n v="0"/>
  </r>
  <r>
    <d v="2013-01-27T00:00:00"/>
    <d v="2013-01-27T04:00:03"/>
    <n v="2013"/>
    <x v="0"/>
    <n v="27"/>
    <x v="3"/>
    <x v="5"/>
    <n v="0"/>
    <n v="0"/>
  </r>
  <r>
    <d v="2013-01-27T00:00:00"/>
    <d v="2013-01-27T05:00:03"/>
    <n v="2013"/>
    <x v="0"/>
    <n v="27"/>
    <x v="4"/>
    <x v="5"/>
    <n v="0"/>
    <n v="0"/>
  </r>
  <r>
    <d v="2013-01-27T00:00:00"/>
    <d v="2013-01-27T06:00:03"/>
    <n v="2013"/>
    <x v="0"/>
    <n v="27"/>
    <x v="5"/>
    <x v="5"/>
    <n v="0"/>
    <n v="0"/>
  </r>
  <r>
    <d v="2013-01-27T00:00:00"/>
    <d v="2013-01-27T07:00:03"/>
    <n v="2013"/>
    <x v="0"/>
    <n v="27"/>
    <x v="6"/>
    <x v="5"/>
    <n v="6.7670000000000003"/>
    <n v="0.13299921383647798"/>
  </r>
  <r>
    <d v="2013-01-27T00:00:00"/>
    <d v="2013-01-27T08:00:03"/>
    <n v="2013"/>
    <x v="0"/>
    <n v="27"/>
    <x v="7"/>
    <x v="5"/>
    <n v="40.607999999999997"/>
    <n v="0.79811320754716975"/>
  </r>
  <r>
    <d v="2013-01-27T00:00:00"/>
    <d v="2013-01-27T09:00:03"/>
    <n v="2013"/>
    <x v="0"/>
    <n v="27"/>
    <x v="8"/>
    <x v="5"/>
    <n v="49.96"/>
    <n v="0.98191823899371067"/>
  </r>
  <r>
    <d v="2013-01-27T00:00:00"/>
    <d v="2013-01-27T10:00:03"/>
    <n v="2013"/>
    <x v="0"/>
    <n v="27"/>
    <x v="9"/>
    <x v="5"/>
    <n v="49.96"/>
    <n v="0.98191823899371067"/>
  </r>
  <r>
    <d v="2013-01-27T00:00:00"/>
    <d v="2013-01-27T11:00:03"/>
    <n v="2013"/>
    <x v="0"/>
    <n v="27"/>
    <x v="10"/>
    <x v="5"/>
    <n v="49.96"/>
    <n v="0.98191823899371067"/>
  </r>
  <r>
    <d v="2013-01-27T00:00:00"/>
    <d v="2013-01-27T12:00:03"/>
    <n v="2013"/>
    <x v="0"/>
    <n v="27"/>
    <x v="11"/>
    <x v="5"/>
    <n v="49.96"/>
    <n v="0.98191823899371067"/>
  </r>
  <r>
    <d v="2013-01-27T00:00:00"/>
    <d v="2013-01-27T13:00:03"/>
    <n v="2013"/>
    <x v="0"/>
    <n v="27"/>
    <x v="12"/>
    <x v="5"/>
    <n v="49.96"/>
    <n v="0.98191823899371067"/>
  </r>
  <r>
    <d v="2013-01-27T00:00:00"/>
    <d v="2013-01-27T14:00:03"/>
    <n v="2013"/>
    <x v="0"/>
    <n v="27"/>
    <x v="13"/>
    <x v="5"/>
    <n v="49.96"/>
    <n v="0.98191823899371067"/>
  </r>
  <r>
    <d v="2013-01-27T00:00:00"/>
    <d v="2013-01-27T15:00:03"/>
    <n v="2013"/>
    <x v="0"/>
    <n v="27"/>
    <x v="14"/>
    <x v="5"/>
    <n v="49.96"/>
    <n v="0.98191823899371067"/>
  </r>
  <r>
    <d v="2013-01-27T00:00:00"/>
    <d v="2013-01-27T16:00:03"/>
    <n v="2013"/>
    <x v="0"/>
    <n v="27"/>
    <x v="15"/>
    <x v="5"/>
    <n v="49.96"/>
    <n v="0.98191823899371067"/>
  </r>
  <r>
    <d v="2013-01-27T00:00:00"/>
    <d v="2013-01-27T17:00:03"/>
    <n v="2013"/>
    <x v="0"/>
    <n v="27"/>
    <x v="16"/>
    <x v="5"/>
    <n v="49.96"/>
    <n v="0.98191823899371067"/>
  </r>
  <r>
    <d v="2013-01-27T00:00:00"/>
    <d v="2013-01-27T18:00:03"/>
    <n v="2013"/>
    <x v="0"/>
    <n v="27"/>
    <x v="17"/>
    <x v="5"/>
    <n v="49.96"/>
    <n v="0.98191823899371067"/>
  </r>
  <r>
    <d v="2013-01-27T00:00:00"/>
    <d v="2013-01-27T19:00:03"/>
    <n v="2013"/>
    <x v="0"/>
    <n v="27"/>
    <x v="18"/>
    <x v="5"/>
    <n v="27.468"/>
    <n v="0.53985849056603774"/>
  </r>
  <r>
    <d v="2013-01-27T00:00:00"/>
    <d v="2013-01-27T20:00:03"/>
    <n v="2013"/>
    <x v="0"/>
    <n v="27"/>
    <x v="19"/>
    <x v="5"/>
    <n v="0.69040000000000001"/>
    <n v="1.3569182389937106E-2"/>
  </r>
  <r>
    <d v="2013-01-27T00:00:00"/>
    <d v="2013-01-27T21:00:03"/>
    <n v="2013"/>
    <x v="0"/>
    <n v="27"/>
    <x v="20"/>
    <x v="5"/>
    <n v="0"/>
    <n v="0"/>
  </r>
  <r>
    <d v="2013-01-27T00:00:00"/>
    <d v="2013-01-27T22:00:03"/>
    <n v="2013"/>
    <x v="0"/>
    <n v="27"/>
    <x v="21"/>
    <x v="5"/>
    <n v="0"/>
    <n v="0"/>
  </r>
  <r>
    <d v="2013-01-27T00:00:00"/>
    <d v="2013-01-27T23:00:03"/>
    <n v="2013"/>
    <x v="0"/>
    <n v="27"/>
    <x v="22"/>
    <x v="5"/>
    <n v="0"/>
    <n v="0"/>
  </r>
  <r>
    <d v="2013-01-28T00:00:00"/>
    <d v="2013-01-28T00:00:03"/>
    <n v="2013"/>
    <x v="0"/>
    <n v="28"/>
    <x v="23"/>
    <x v="6"/>
    <n v="0"/>
    <n v="0"/>
  </r>
  <r>
    <d v="2013-01-28T00:00:00"/>
    <d v="2013-01-28T01:00:03"/>
    <n v="2013"/>
    <x v="0"/>
    <n v="28"/>
    <x v="0"/>
    <x v="6"/>
    <n v="0"/>
    <n v="0"/>
  </r>
  <r>
    <d v="2013-01-28T00:00:00"/>
    <d v="2013-01-28T02:00:03"/>
    <n v="2013"/>
    <x v="0"/>
    <n v="28"/>
    <x v="1"/>
    <x v="6"/>
    <n v="0"/>
    <n v="0"/>
  </r>
  <r>
    <d v="2013-01-28T00:00:00"/>
    <d v="2013-01-28T03:00:03"/>
    <n v="2013"/>
    <x v="0"/>
    <n v="28"/>
    <x v="2"/>
    <x v="6"/>
    <n v="0"/>
    <n v="0"/>
  </r>
  <r>
    <d v="2013-01-28T00:00:00"/>
    <d v="2013-01-28T04:00:03"/>
    <n v="2013"/>
    <x v="0"/>
    <n v="28"/>
    <x v="3"/>
    <x v="6"/>
    <n v="0"/>
    <n v="0"/>
  </r>
  <r>
    <d v="2013-01-28T00:00:00"/>
    <d v="2013-01-28T05:00:03"/>
    <n v="2013"/>
    <x v="0"/>
    <n v="28"/>
    <x v="4"/>
    <x v="6"/>
    <n v="0"/>
    <n v="0"/>
  </r>
  <r>
    <d v="2013-01-28T00:00:00"/>
    <d v="2013-01-28T06:00:03"/>
    <n v="2013"/>
    <x v="0"/>
    <n v="28"/>
    <x v="5"/>
    <x v="6"/>
    <n v="0"/>
    <n v="0"/>
  </r>
  <r>
    <d v="2013-01-28T00:00:00"/>
    <d v="2013-01-28T07:00:03"/>
    <n v="2013"/>
    <x v="0"/>
    <n v="28"/>
    <x v="6"/>
    <x v="6"/>
    <n v="6.8380000000000001"/>
    <n v="0.13439465408805032"/>
  </r>
  <r>
    <d v="2013-01-28T00:00:00"/>
    <d v="2013-01-28T08:00:03"/>
    <n v="2013"/>
    <x v="0"/>
    <n v="28"/>
    <x v="7"/>
    <x v="6"/>
    <n v="41.747999999999998"/>
    <n v="0.82051886792452822"/>
  </r>
  <r>
    <d v="2013-01-28T00:00:00"/>
    <d v="2013-01-28T09:00:03"/>
    <n v="2013"/>
    <x v="0"/>
    <n v="28"/>
    <x v="8"/>
    <x v="6"/>
    <n v="49.96"/>
    <n v="0.98191823899371067"/>
  </r>
  <r>
    <d v="2013-01-28T00:00:00"/>
    <d v="2013-01-28T10:00:03"/>
    <n v="2013"/>
    <x v="0"/>
    <n v="28"/>
    <x v="9"/>
    <x v="6"/>
    <n v="49.96"/>
    <n v="0.98191823899371067"/>
  </r>
  <r>
    <d v="2013-01-28T00:00:00"/>
    <d v="2013-01-28T11:00:03"/>
    <n v="2013"/>
    <x v="0"/>
    <n v="28"/>
    <x v="10"/>
    <x v="6"/>
    <n v="49.96"/>
    <n v="0.98191823899371067"/>
  </r>
  <r>
    <d v="2013-01-28T00:00:00"/>
    <d v="2013-01-28T12:00:03"/>
    <n v="2013"/>
    <x v="0"/>
    <n v="28"/>
    <x v="11"/>
    <x v="6"/>
    <n v="49.96"/>
    <n v="0.98191823899371067"/>
  </r>
  <r>
    <d v="2013-01-28T00:00:00"/>
    <d v="2013-01-28T13:00:03"/>
    <n v="2013"/>
    <x v="0"/>
    <n v="28"/>
    <x v="12"/>
    <x v="6"/>
    <n v="49.96"/>
    <n v="0.98191823899371067"/>
  </r>
  <r>
    <d v="2013-01-28T00:00:00"/>
    <d v="2013-01-28T14:00:03"/>
    <n v="2013"/>
    <x v="0"/>
    <n v="28"/>
    <x v="13"/>
    <x v="6"/>
    <n v="49.96"/>
    <n v="0.98191823899371067"/>
  </r>
  <r>
    <d v="2013-01-28T00:00:00"/>
    <d v="2013-01-28T15:00:03"/>
    <n v="2013"/>
    <x v="0"/>
    <n v="28"/>
    <x v="14"/>
    <x v="6"/>
    <n v="38.950000000000003"/>
    <n v="0.76552672955974843"/>
  </r>
  <r>
    <d v="2013-01-28T00:00:00"/>
    <d v="2013-01-28T16:00:03"/>
    <n v="2013"/>
    <x v="0"/>
    <n v="28"/>
    <x v="15"/>
    <x v="6"/>
    <n v="38.847000000000001"/>
    <n v="0.76350235849056602"/>
  </r>
  <r>
    <d v="2013-01-28T00:00:00"/>
    <d v="2013-01-28T17:00:03"/>
    <n v="2013"/>
    <x v="0"/>
    <n v="28"/>
    <x v="16"/>
    <x v="6"/>
    <n v="49.96"/>
    <n v="0.98191823899371067"/>
  </r>
  <r>
    <d v="2013-01-28T00:00:00"/>
    <d v="2013-01-28T18:00:03"/>
    <n v="2013"/>
    <x v="0"/>
    <n v="28"/>
    <x v="17"/>
    <x v="6"/>
    <n v="40.021000000000001"/>
    <n v="0.78657625786163521"/>
  </r>
  <r>
    <d v="2013-01-28T00:00:00"/>
    <d v="2013-01-28T19:00:03"/>
    <n v="2013"/>
    <x v="0"/>
    <n v="28"/>
    <x v="18"/>
    <x v="6"/>
    <n v="21.847999999999999"/>
    <n v="0.42940251572327037"/>
  </r>
  <r>
    <d v="2013-01-28T00:00:00"/>
    <d v="2013-01-28T20:00:03"/>
    <n v="2013"/>
    <x v="0"/>
    <n v="28"/>
    <x v="19"/>
    <x v="6"/>
    <n v="0.45369999999999999"/>
    <n v="8.917059748427672E-3"/>
  </r>
  <r>
    <d v="2013-01-28T00:00:00"/>
    <d v="2013-01-28T21:00:03"/>
    <n v="2013"/>
    <x v="0"/>
    <n v="28"/>
    <x v="20"/>
    <x v="6"/>
    <n v="0"/>
    <n v="0"/>
  </r>
  <r>
    <d v="2013-01-28T00:00:00"/>
    <d v="2013-01-28T22:00:03"/>
    <n v="2013"/>
    <x v="0"/>
    <n v="28"/>
    <x v="21"/>
    <x v="6"/>
    <n v="0"/>
    <n v="0"/>
  </r>
  <r>
    <d v="2013-01-28T00:00:00"/>
    <d v="2013-01-28T23:00:03"/>
    <n v="2013"/>
    <x v="0"/>
    <n v="28"/>
    <x v="22"/>
    <x v="6"/>
    <n v="0"/>
    <n v="0"/>
  </r>
  <r>
    <d v="2013-01-29T00:00:00"/>
    <d v="2013-01-29T00:00:03"/>
    <n v="2013"/>
    <x v="0"/>
    <n v="29"/>
    <x v="23"/>
    <x v="0"/>
    <n v="0"/>
    <n v="0"/>
  </r>
  <r>
    <d v="2013-01-29T00:00:00"/>
    <d v="2013-01-29T01:00:03"/>
    <n v="2013"/>
    <x v="0"/>
    <n v="29"/>
    <x v="0"/>
    <x v="0"/>
    <n v="0"/>
    <n v="0"/>
  </r>
  <r>
    <d v="2013-01-29T00:00:00"/>
    <d v="2013-01-29T02:00:03"/>
    <n v="2013"/>
    <x v="0"/>
    <n v="29"/>
    <x v="1"/>
    <x v="0"/>
    <n v="0"/>
    <n v="0"/>
  </r>
  <r>
    <d v="2013-01-29T00:00:00"/>
    <d v="2013-01-29T03:00:03"/>
    <n v="2013"/>
    <x v="0"/>
    <n v="29"/>
    <x v="2"/>
    <x v="0"/>
    <n v="0"/>
    <n v="0"/>
  </r>
  <r>
    <d v="2013-01-29T00:00:00"/>
    <d v="2013-01-29T04:00:03"/>
    <n v="2013"/>
    <x v="0"/>
    <n v="29"/>
    <x v="3"/>
    <x v="0"/>
    <n v="0"/>
    <n v="0"/>
  </r>
  <r>
    <d v="2013-01-29T00:00:00"/>
    <d v="2013-01-29T05:00:03"/>
    <n v="2013"/>
    <x v="0"/>
    <n v="29"/>
    <x v="4"/>
    <x v="0"/>
    <n v="0"/>
    <n v="0"/>
  </r>
  <r>
    <d v="2013-01-29T00:00:00"/>
    <d v="2013-01-29T06:00:03"/>
    <n v="2013"/>
    <x v="0"/>
    <n v="29"/>
    <x v="5"/>
    <x v="0"/>
    <n v="0"/>
    <n v="0"/>
  </r>
  <r>
    <d v="2013-01-29T00:00:00"/>
    <d v="2013-01-29T07:00:03"/>
    <n v="2013"/>
    <x v="0"/>
    <n v="29"/>
    <x v="6"/>
    <x v="0"/>
    <n v="6.3650000000000002"/>
    <n v="0.12509827044025157"/>
  </r>
  <r>
    <d v="2013-01-29T00:00:00"/>
    <d v="2013-01-29T08:00:03"/>
    <n v="2013"/>
    <x v="0"/>
    <n v="29"/>
    <x v="7"/>
    <x v="0"/>
    <n v="42.868000000000002"/>
    <n v="0.84253144654088052"/>
  </r>
  <r>
    <d v="2013-01-29T00:00:00"/>
    <d v="2013-01-29T09:00:03"/>
    <n v="2013"/>
    <x v="0"/>
    <n v="29"/>
    <x v="8"/>
    <x v="0"/>
    <n v="49.96"/>
    <n v="0.98191823899371067"/>
  </r>
  <r>
    <d v="2013-01-29T00:00:00"/>
    <d v="2013-01-29T10:00:03"/>
    <n v="2013"/>
    <x v="0"/>
    <n v="29"/>
    <x v="9"/>
    <x v="0"/>
    <n v="49.96"/>
    <n v="0.98191823899371067"/>
  </r>
  <r>
    <d v="2013-01-29T00:00:00"/>
    <d v="2013-01-29T11:00:03"/>
    <n v="2013"/>
    <x v="0"/>
    <n v="29"/>
    <x v="10"/>
    <x v="0"/>
    <n v="49.96"/>
    <n v="0.98191823899371067"/>
  </r>
  <r>
    <d v="2013-01-29T00:00:00"/>
    <d v="2013-01-29T12:00:03"/>
    <n v="2013"/>
    <x v="0"/>
    <n v="29"/>
    <x v="11"/>
    <x v="0"/>
    <n v="49.96"/>
    <n v="0.98191823899371067"/>
  </r>
  <r>
    <d v="2013-01-29T00:00:00"/>
    <d v="2013-01-29T13:00:03"/>
    <n v="2013"/>
    <x v="0"/>
    <n v="29"/>
    <x v="12"/>
    <x v="0"/>
    <n v="49.96"/>
    <n v="0.98191823899371067"/>
  </r>
  <r>
    <d v="2013-01-29T00:00:00"/>
    <d v="2013-01-29T14:00:03"/>
    <n v="2013"/>
    <x v="0"/>
    <n v="29"/>
    <x v="13"/>
    <x v="0"/>
    <n v="49.96"/>
    <n v="0.98191823899371067"/>
  </r>
  <r>
    <d v="2013-01-29T00:00:00"/>
    <d v="2013-01-29T15:00:03"/>
    <n v="2013"/>
    <x v="0"/>
    <n v="29"/>
    <x v="14"/>
    <x v="0"/>
    <n v="34.552999999999997"/>
    <n v="0.67910770440251567"/>
  </r>
  <r>
    <d v="2013-01-29T00:00:00"/>
    <d v="2013-01-29T16:00:03"/>
    <n v="2013"/>
    <x v="0"/>
    <n v="29"/>
    <x v="15"/>
    <x v="0"/>
    <n v="49.96"/>
    <n v="0.98191823899371067"/>
  </r>
  <r>
    <d v="2013-01-29T00:00:00"/>
    <d v="2013-01-29T17:00:03"/>
    <n v="2013"/>
    <x v="0"/>
    <n v="29"/>
    <x v="16"/>
    <x v="0"/>
    <n v="28.457999999999998"/>
    <n v="0.55931603773584904"/>
  </r>
  <r>
    <d v="2013-01-29T00:00:00"/>
    <d v="2013-01-29T18:00:03"/>
    <n v="2013"/>
    <x v="0"/>
    <n v="29"/>
    <x v="17"/>
    <x v="0"/>
    <n v="12.175000000000001"/>
    <n v="0.23928852201257861"/>
  </r>
  <r>
    <d v="2013-01-29T00:00:00"/>
    <d v="2013-01-29T19:00:03"/>
    <n v="2013"/>
    <x v="0"/>
    <n v="29"/>
    <x v="18"/>
    <x v="0"/>
    <n v="19.193000000000001"/>
    <n v="0.37722091194968554"/>
  </r>
  <r>
    <d v="2013-01-29T00:00:00"/>
    <d v="2013-01-29T20:00:03"/>
    <n v="2013"/>
    <x v="0"/>
    <n v="29"/>
    <x v="19"/>
    <x v="0"/>
    <n v="0.39100000000000001"/>
    <n v="7.684748427672956E-3"/>
  </r>
  <r>
    <d v="2013-01-29T00:00:00"/>
    <d v="2013-01-29T21:00:03"/>
    <n v="2013"/>
    <x v="0"/>
    <n v="29"/>
    <x v="20"/>
    <x v="0"/>
    <n v="0"/>
    <n v="0"/>
  </r>
  <r>
    <d v="2013-01-29T00:00:00"/>
    <d v="2013-01-29T22:00:03"/>
    <n v="2013"/>
    <x v="0"/>
    <n v="29"/>
    <x v="21"/>
    <x v="0"/>
    <n v="0"/>
    <n v="0"/>
  </r>
  <r>
    <d v="2013-01-29T00:00:00"/>
    <d v="2013-01-29T23:00:03"/>
    <n v="2013"/>
    <x v="0"/>
    <n v="29"/>
    <x v="22"/>
    <x v="0"/>
    <n v="0"/>
    <n v="0"/>
  </r>
  <r>
    <d v="2013-01-30T00:00:00"/>
    <d v="2013-01-30T00:00:03"/>
    <n v="2013"/>
    <x v="0"/>
    <n v="30"/>
    <x v="23"/>
    <x v="1"/>
    <n v="0"/>
    <n v="0"/>
  </r>
  <r>
    <d v="2013-01-30T00:00:00"/>
    <d v="2013-01-30T01:00:03"/>
    <n v="2013"/>
    <x v="0"/>
    <n v="30"/>
    <x v="0"/>
    <x v="1"/>
    <n v="0"/>
    <n v="0"/>
  </r>
  <r>
    <d v="2013-01-30T00:00:00"/>
    <d v="2013-01-30T02:00:03"/>
    <n v="2013"/>
    <x v="0"/>
    <n v="30"/>
    <x v="1"/>
    <x v="1"/>
    <n v="0"/>
    <n v="0"/>
  </r>
  <r>
    <d v="2013-01-30T00:00:00"/>
    <d v="2013-01-30T03:00:03"/>
    <n v="2013"/>
    <x v="0"/>
    <n v="30"/>
    <x v="2"/>
    <x v="1"/>
    <n v="0"/>
    <n v="0"/>
  </r>
  <r>
    <d v="2013-01-30T00:00:00"/>
    <d v="2013-01-30T04:00:03"/>
    <n v="2013"/>
    <x v="0"/>
    <n v="30"/>
    <x v="3"/>
    <x v="1"/>
    <n v="0"/>
    <n v="0"/>
  </r>
  <r>
    <d v="2013-01-30T00:00:00"/>
    <d v="2013-01-30T05:00:03"/>
    <n v="2013"/>
    <x v="0"/>
    <n v="30"/>
    <x v="4"/>
    <x v="1"/>
    <n v="0"/>
    <n v="0"/>
  </r>
  <r>
    <d v="2013-01-30T00:00:00"/>
    <d v="2013-01-30T06:00:03"/>
    <n v="2013"/>
    <x v="0"/>
    <n v="30"/>
    <x v="5"/>
    <x v="1"/>
    <n v="0"/>
    <n v="0"/>
  </r>
  <r>
    <d v="2013-01-30T00:00:00"/>
    <d v="2013-01-30T07:00:04"/>
    <n v="2013"/>
    <x v="0"/>
    <n v="30"/>
    <x v="6"/>
    <x v="1"/>
    <n v="5.5949999999999998"/>
    <n v="0.10996462264150943"/>
  </r>
  <r>
    <d v="2013-01-30T00:00:00"/>
    <d v="2013-01-30T08:00:04"/>
    <n v="2013"/>
    <x v="0"/>
    <n v="30"/>
    <x v="7"/>
    <x v="1"/>
    <n v="42.731999999999999"/>
    <n v="0.83985849056603767"/>
  </r>
  <r>
    <d v="2013-01-30T00:00:00"/>
    <d v="2013-01-30T09:00:04"/>
    <n v="2013"/>
    <x v="0"/>
    <n v="30"/>
    <x v="8"/>
    <x v="1"/>
    <n v="49.96"/>
    <n v="0.98191823899371067"/>
  </r>
  <r>
    <d v="2013-01-30T00:00:00"/>
    <d v="2013-01-30T10:00:04"/>
    <n v="2013"/>
    <x v="0"/>
    <n v="30"/>
    <x v="9"/>
    <x v="1"/>
    <n v="49.96"/>
    <n v="0.98191823899371067"/>
  </r>
  <r>
    <d v="2013-01-30T00:00:00"/>
    <d v="2013-01-30T11:00:04"/>
    <n v="2013"/>
    <x v="0"/>
    <n v="30"/>
    <x v="10"/>
    <x v="1"/>
    <n v="49.96"/>
    <n v="0.98191823899371067"/>
  </r>
  <r>
    <d v="2013-01-30T00:00:00"/>
    <d v="2013-01-30T12:00:04"/>
    <n v="2013"/>
    <x v="0"/>
    <n v="30"/>
    <x v="11"/>
    <x v="1"/>
    <n v="42.091999999999999"/>
    <n v="0.82727987421383642"/>
  </r>
  <r>
    <d v="2013-01-30T00:00:00"/>
    <d v="2013-01-30T13:00:04"/>
    <n v="2013"/>
    <x v="0"/>
    <n v="30"/>
    <x v="12"/>
    <x v="1"/>
    <n v="49.296999999999997"/>
    <n v="0.96888757861635211"/>
  </r>
  <r>
    <d v="2013-01-30T00:00:00"/>
    <d v="2013-01-30T14:00:04"/>
    <n v="2013"/>
    <x v="0"/>
    <n v="30"/>
    <x v="13"/>
    <x v="1"/>
    <n v="48.963999999999999"/>
    <n v="0.96234276729559742"/>
  </r>
  <r>
    <d v="2013-01-30T00:00:00"/>
    <d v="2013-01-30T15:00:04"/>
    <n v="2013"/>
    <x v="0"/>
    <n v="30"/>
    <x v="14"/>
    <x v="1"/>
    <n v="44.472000000000001"/>
    <n v="0.87405660377358485"/>
  </r>
  <r>
    <d v="2013-01-30T00:00:00"/>
    <d v="2013-01-30T16:00:04"/>
    <n v="2013"/>
    <x v="0"/>
    <n v="30"/>
    <x v="15"/>
    <x v="1"/>
    <n v="39.576999999999998"/>
    <n v="0.77784984276729552"/>
  </r>
  <r>
    <d v="2013-01-30T00:00:00"/>
    <d v="2013-01-30T17:00:04"/>
    <n v="2013"/>
    <x v="0"/>
    <n v="30"/>
    <x v="16"/>
    <x v="1"/>
    <n v="11.837"/>
    <n v="0.2326454402515723"/>
  </r>
  <r>
    <d v="2013-01-30T00:00:00"/>
    <d v="2013-01-30T18:00:04"/>
    <n v="2013"/>
    <x v="0"/>
    <n v="30"/>
    <x v="17"/>
    <x v="1"/>
    <n v="10.804"/>
    <n v="0.21234276729559748"/>
  </r>
  <r>
    <d v="2013-01-30T00:00:00"/>
    <d v="2013-01-30T19:00:04"/>
    <n v="2013"/>
    <x v="0"/>
    <n v="30"/>
    <x v="18"/>
    <x v="1"/>
    <n v="6.1120000000000001"/>
    <n v="0.12012578616352201"/>
  </r>
  <r>
    <d v="2013-01-30T00:00:00"/>
    <d v="2013-01-30T20:00:04"/>
    <n v="2013"/>
    <x v="0"/>
    <n v="30"/>
    <x v="19"/>
    <x v="1"/>
    <n v="0"/>
    <n v="0"/>
  </r>
  <r>
    <d v="2013-01-30T00:00:00"/>
    <d v="2013-01-30T21:00:04"/>
    <n v="2013"/>
    <x v="0"/>
    <n v="30"/>
    <x v="20"/>
    <x v="1"/>
    <n v="0"/>
    <n v="0"/>
  </r>
  <r>
    <d v="2013-01-30T00:00:00"/>
    <d v="2013-01-30T22:00:04"/>
    <n v="2013"/>
    <x v="0"/>
    <n v="30"/>
    <x v="21"/>
    <x v="1"/>
    <n v="0"/>
    <n v="0"/>
  </r>
  <r>
    <d v="2013-01-30T00:00:00"/>
    <d v="2013-01-30T23:00:04"/>
    <n v="2013"/>
    <x v="0"/>
    <n v="30"/>
    <x v="22"/>
    <x v="1"/>
    <n v="0"/>
    <n v="0"/>
  </r>
  <r>
    <d v="2013-01-31T00:00:00"/>
    <d v="2013-01-31T00:00:04"/>
    <n v="2013"/>
    <x v="0"/>
    <n v="31"/>
    <x v="23"/>
    <x v="2"/>
    <n v="0"/>
    <n v="0"/>
  </r>
  <r>
    <d v="2013-01-31T00:00:00"/>
    <d v="2013-01-31T01:00:04"/>
    <n v="2013"/>
    <x v="0"/>
    <n v="31"/>
    <x v="0"/>
    <x v="2"/>
    <n v="0"/>
    <n v="0"/>
  </r>
  <r>
    <d v="2013-01-31T00:00:00"/>
    <d v="2013-01-31T02:00:04"/>
    <n v="2013"/>
    <x v="0"/>
    <n v="31"/>
    <x v="1"/>
    <x v="2"/>
    <n v="0"/>
    <n v="0"/>
  </r>
  <r>
    <d v="2013-01-31T00:00:00"/>
    <d v="2013-01-31T03:00:04"/>
    <n v="2013"/>
    <x v="0"/>
    <n v="31"/>
    <x v="2"/>
    <x v="2"/>
    <n v="0"/>
    <n v="0"/>
  </r>
  <r>
    <d v="2013-01-31T00:00:00"/>
    <d v="2013-01-31T04:00:04"/>
    <n v="2013"/>
    <x v="0"/>
    <n v="31"/>
    <x v="3"/>
    <x v="2"/>
    <n v="0"/>
    <n v="0"/>
  </r>
  <r>
    <d v="2013-01-31T00:00:00"/>
    <d v="2013-01-31T05:00:04"/>
    <n v="2013"/>
    <x v="0"/>
    <n v="31"/>
    <x v="4"/>
    <x v="2"/>
    <n v="0"/>
    <n v="0"/>
  </r>
  <r>
    <d v="2013-01-31T00:00:00"/>
    <d v="2013-01-31T06:00:04"/>
    <n v="2013"/>
    <x v="0"/>
    <n v="31"/>
    <x v="5"/>
    <x v="2"/>
    <n v="0"/>
    <n v="0"/>
  </r>
  <r>
    <d v="2013-01-31T00:00:00"/>
    <d v="2013-01-31T07:00:04"/>
    <n v="2013"/>
    <x v="0"/>
    <n v="31"/>
    <x v="6"/>
    <x v="2"/>
    <n v="5.8860000000000001"/>
    <n v="0.11568396226415094"/>
  </r>
  <r>
    <d v="2013-01-31T00:00:00"/>
    <d v="2013-01-31T08:00:04"/>
    <n v="2013"/>
    <x v="0"/>
    <n v="31"/>
    <x v="7"/>
    <x v="2"/>
    <n v="42.430999999999997"/>
    <n v="0.83394261006289294"/>
  </r>
  <r>
    <d v="2013-01-31T00:00:00"/>
    <d v="2013-01-31T09:00:04"/>
    <n v="2013"/>
    <x v="0"/>
    <n v="31"/>
    <x v="8"/>
    <x v="2"/>
    <n v="49.96"/>
    <n v="0.98191823899371067"/>
  </r>
  <r>
    <d v="2013-01-31T00:00:00"/>
    <d v="2013-01-31T10:00:04"/>
    <n v="2013"/>
    <x v="0"/>
    <n v="31"/>
    <x v="9"/>
    <x v="2"/>
    <n v="49.96"/>
    <n v="0.98191823899371067"/>
  </r>
  <r>
    <d v="2013-01-31T00:00:00"/>
    <d v="2013-01-31T11:00:04"/>
    <n v="2013"/>
    <x v="0"/>
    <n v="31"/>
    <x v="10"/>
    <x v="2"/>
    <n v="49.96"/>
    <n v="0.98191823899371067"/>
  </r>
  <r>
    <d v="2013-01-31T00:00:00"/>
    <d v="2013-01-31T12:00:04"/>
    <n v="2013"/>
    <x v="0"/>
    <n v="31"/>
    <x v="11"/>
    <x v="2"/>
    <n v="49.96"/>
    <n v="0.98191823899371067"/>
  </r>
  <r>
    <d v="2013-01-31T00:00:00"/>
    <d v="2013-01-31T13:00:04"/>
    <n v="2013"/>
    <x v="0"/>
    <n v="31"/>
    <x v="12"/>
    <x v="2"/>
    <n v="49.96"/>
    <n v="0.98191823899371067"/>
  </r>
  <r>
    <d v="2013-01-31T00:00:00"/>
    <d v="2013-01-31T14:00:04"/>
    <n v="2013"/>
    <x v="0"/>
    <n v="31"/>
    <x v="13"/>
    <x v="2"/>
    <n v="49.96"/>
    <n v="0.98191823899371067"/>
  </r>
  <r>
    <d v="2013-01-31T00:00:00"/>
    <d v="2013-01-31T15:00:04"/>
    <n v="2013"/>
    <x v="0"/>
    <n v="31"/>
    <x v="14"/>
    <x v="2"/>
    <n v="49.96"/>
    <n v="0.98191823899371067"/>
  </r>
  <r>
    <d v="2013-01-31T00:00:00"/>
    <d v="2013-01-31T16:00:04"/>
    <n v="2013"/>
    <x v="0"/>
    <n v="31"/>
    <x v="15"/>
    <x v="2"/>
    <n v="49.96"/>
    <n v="0.98191823899371067"/>
  </r>
  <r>
    <d v="2013-01-31T00:00:00"/>
    <d v="2013-01-31T17:00:04"/>
    <n v="2013"/>
    <x v="0"/>
    <n v="31"/>
    <x v="16"/>
    <x v="2"/>
    <n v="49.96"/>
    <n v="0.98191823899371067"/>
  </r>
  <r>
    <d v="2013-01-31T00:00:00"/>
    <d v="2013-01-31T18:00:04"/>
    <n v="2013"/>
    <x v="0"/>
    <n v="31"/>
    <x v="17"/>
    <x v="2"/>
    <n v="48.524000000000001"/>
    <n v="0.95369496855345914"/>
  </r>
  <r>
    <d v="2013-01-31T00:00:00"/>
    <d v="2013-01-31T19:00:04"/>
    <n v="2013"/>
    <x v="0"/>
    <n v="31"/>
    <x v="18"/>
    <x v="2"/>
    <n v="26.167999999999999"/>
    <n v="0.51430817610062884"/>
  </r>
  <r>
    <d v="2013-01-31T00:00:00"/>
    <d v="2013-01-31T20:00:04"/>
    <n v="2013"/>
    <x v="0"/>
    <n v="31"/>
    <x v="19"/>
    <x v="2"/>
    <n v="0.5534"/>
    <n v="1.0876572327044025E-2"/>
  </r>
  <r>
    <d v="2013-01-31T00:00:00"/>
    <d v="2013-01-31T21:00:04"/>
    <n v="2013"/>
    <x v="0"/>
    <n v="31"/>
    <x v="20"/>
    <x v="2"/>
    <n v="0"/>
    <n v="0"/>
  </r>
  <r>
    <d v="2013-01-31T00:00:00"/>
    <d v="2013-01-31T22:00:04"/>
    <n v="2013"/>
    <x v="0"/>
    <n v="31"/>
    <x v="21"/>
    <x v="2"/>
    <n v="0"/>
    <n v="0"/>
  </r>
  <r>
    <d v="2013-01-31T00:00:00"/>
    <d v="2013-01-31T23:00:04"/>
    <n v="2013"/>
    <x v="0"/>
    <n v="31"/>
    <x v="22"/>
    <x v="2"/>
    <n v="0"/>
    <n v="0"/>
  </r>
  <r>
    <d v="2013-02-01T00:00:00"/>
    <d v="2013-02-01T00:00:04"/>
    <n v="2013"/>
    <x v="1"/>
    <n v="1"/>
    <x v="23"/>
    <x v="3"/>
    <n v="0"/>
    <n v="0"/>
  </r>
  <r>
    <d v="2013-02-01T00:00:00"/>
    <d v="2013-02-01T01:00:04"/>
    <n v="2013"/>
    <x v="1"/>
    <n v="1"/>
    <x v="0"/>
    <x v="3"/>
    <n v="0"/>
    <n v="0"/>
  </r>
  <r>
    <d v="2013-02-01T00:00:00"/>
    <d v="2013-02-01T02:00:04"/>
    <n v="2013"/>
    <x v="1"/>
    <n v="1"/>
    <x v="1"/>
    <x v="3"/>
    <n v="0"/>
    <n v="0"/>
  </r>
  <r>
    <d v="2013-02-01T00:00:00"/>
    <d v="2013-02-01T03:00:04"/>
    <n v="2013"/>
    <x v="1"/>
    <n v="1"/>
    <x v="2"/>
    <x v="3"/>
    <n v="0"/>
    <n v="0"/>
  </r>
  <r>
    <d v="2013-02-01T00:00:00"/>
    <d v="2013-02-01T04:00:04"/>
    <n v="2013"/>
    <x v="1"/>
    <n v="1"/>
    <x v="3"/>
    <x v="3"/>
    <n v="0"/>
    <n v="0"/>
  </r>
  <r>
    <d v="2013-02-01T00:00:00"/>
    <d v="2013-02-01T05:00:04"/>
    <n v="2013"/>
    <x v="1"/>
    <n v="1"/>
    <x v="4"/>
    <x v="3"/>
    <n v="0"/>
    <n v="0"/>
  </r>
  <r>
    <d v="2013-02-01T00:00:00"/>
    <d v="2013-02-01T06:00:04"/>
    <n v="2013"/>
    <x v="1"/>
    <n v="1"/>
    <x v="5"/>
    <x v="3"/>
    <n v="0"/>
    <n v="0"/>
  </r>
  <r>
    <d v="2013-02-01T00:00:00"/>
    <d v="2013-02-01T07:00:04"/>
    <n v="2013"/>
    <x v="1"/>
    <n v="1"/>
    <x v="6"/>
    <x v="3"/>
    <n v="5.6429999999999998"/>
    <n v="0.11090801886792452"/>
  </r>
  <r>
    <d v="2013-02-01T00:00:00"/>
    <d v="2013-02-01T08:00:04"/>
    <n v="2013"/>
    <x v="1"/>
    <n v="1"/>
    <x v="7"/>
    <x v="3"/>
    <n v="40.793999999999997"/>
    <n v="0.80176886792452817"/>
  </r>
  <r>
    <d v="2013-02-01T00:00:00"/>
    <d v="2013-02-01T09:00:04"/>
    <n v="2013"/>
    <x v="1"/>
    <n v="1"/>
    <x v="8"/>
    <x v="3"/>
    <n v="49.96"/>
    <n v="0.98191823899371067"/>
  </r>
  <r>
    <d v="2013-02-01T00:00:00"/>
    <d v="2013-02-01T10:00:04"/>
    <n v="2013"/>
    <x v="1"/>
    <n v="1"/>
    <x v="9"/>
    <x v="3"/>
    <n v="49.96"/>
    <n v="0.98191823899371067"/>
  </r>
  <r>
    <d v="2013-02-01T00:00:00"/>
    <d v="2013-02-01T11:00:04"/>
    <n v="2013"/>
    <x v="1"/>
    <n v="1"/>
    <x v="10"/>
    <x v="3"/>
    <n v="49.96"/>
    <n v="0.98191823899371067"/>
  </r>
  <r>
    <d v="2013-02-01T00:00:00"/>
    <d v="2013-02-01T12:00:04"/>
    <n v="2013"/>
    <x v="1"/>
    <n v="1"/>
    <x v="11"/>
    <x v="3"/>
    <n v="49.96"/>
    <n v="0.98191823899371067"/>
  </r>
  <r>
    <d v="2013-02-01T00:00:00"/>
    <d v="2013-02-01T13:00:04"/>
    <n v="2013"/>
    <x v="1"/>
    <n v="1"/>
    <x v="12"/>
    <x v="3"/>
    <n v="49.96"/>
    <n v="0.98191823899371067"/>
  </r>
  <r>
    <d v="2013-02-01T00:00:00"/>
    <d v="2013-02-01T14:00:04"/>
    <n v="2013"/>
    <x v="1"/>
    <n v="1"/>
    <x v="13"/>
    <x v="3"/>
    <n v="49.96"/>
    <n v="0.98191823899371067"/>
  </r>
  <r>
    <d v="2013-02-01T00:00:00"/>
    <d v="2013-02-01T15:00:04"/>
    <n v="2013"/>
    <x v="1"/>
    <n v="1"/>
    <x v="14"/>
    <x v="3"/>
    <n v="49.96"/>
    <n v="0.98191823899371067"/>
  </r>
  <r>
    <d v="2013-02-01T00:00:00"/>
    <d v="2013-02-01T16:00:04"/>
    <n v="2013"/>
    <x v="1"/>
    <n v="1"/>
    <x v="15"/>
    <x v="3"/>
    <n v="49.96"/>
    <n v="0.98191823899371067"/>
  </r>
  <r>
    <d v="2013-02-01T00:00:00"/>
    <d v="2013-02-01T17:00:04"/>
    <n v="2013"/>
    <x v="1"/>
    <n v="1"/>
    <x v="16"/>
    <x v="3"/>
    <n v="49.96"/>
    <n v="0.98191823899371067"/>
  </r>
  <r>
    <d v="2013-02-01T00:00:00"/>
    <d v="2013-02-01T18:00:04"/>
    <n v="2013"/>
    <x v="1"/>
    <n v="1"/>
    <x v="17"/>
    <x v="3"/>
    <n v="49.96"/>
    <n v="0.98191823899371067"/>
  </r>
  <r>
    <d v="2013-02-01T00:00:00"/>
    <d v="2013-02-01T19:00:04"/>
    <n v="2013"/>
    <x v="1"/>
    <n v="1"/>
    <x v="18"/>
    <x v="3"/>
    <n v="23.213999999999999"/>
    <n v="0.45624999999999993"/>
  </r>
  <r>
    <d v="2013-02-01T00:00:00"/>
    <d v="2013-02-01T20:00:04"/>
    <n v="2013"/>
    <x v="1"/>
    <n v="1"/>
    <x v="19"/>
    <x v="3"/>
    <n v="0.3216"/>
    <n v="6.3207547169811321E-3"/>
  </r>
  <r>
    <d v="2013-02-01T00:00:00"/>
    <d v="2013-02-01T21:00:04"/>
    <n v="2013"/>
    <x v="1"/>
    <n v="1"/>
    <x v="20"/>
    <x v="3"/>
    <n v="0"/>
    <n v="0"/>
  </r>
  <r>
    <d v="2013-02-01T00:00:00"/>
    <d v="2013-02-01T22:00:04"/>
    <n v="2013"/>
    <x v="1"/>
    <n v="1"/>
    <x v="21"/>
    <x v="3"/>
    <n v="0"/>
    <n v="0"/>
  </r>
  <r>
    <d v="2013-02-01T00:00:00"/>
    <d v="2013-02-01T23:00:04"/>
    <n v="2013"/>
    <x v="1"/>
    <n v="1"/>
    <x v="22"/>
    <x v="3"/>
    <n v="0"/>
    <n v="0"/>
  </r>
  <r>
    <d v="2013-02-02T00:00:00"/>
    <d v="2013-02-02T00:00:04"/>
    <n v="2013"/>
    <x v="1"/>
    <n v="2"/>
    <x v="23"/>
    <x v="4"/>
    <n v="0"/>
    <n v="0"/>
  </r>
  <r>
    <d v="2013-02-02T00:00:00"/>
    <d v="2013-02-02T01:00:04"/>
    <n v="2013"/>
    <x v="1"/>
    <n v="2"/>
    <x v="0"/>
    <x v="4"/>
    <n v="0"/>
    <n v="0"/>
  </r>
  <r>
    <d v="2013-02-02T00:00:00"/>
    <d v="2013-02-02T02:00:04"/>
    <n v="2013"/>
    <x v="1"/>
    <n v="2"/>
    <x v="1"/>
    <x v="4"/>
    <n v="0"/>
    <n v="0"/>
  </r>
  <r>
    <d v="2013-02-02T00:00:00"/>
    <d v="2013-02-02T03:00:04"/>
    <n v="2013"/>
    <x v="1"/>
    <n v="2"/>
    <x v="2"/>
    <x v="4"/>
    <n v="0"/>
    <n v="0"/>
  </r>
  <r>
    <d v="2013-02-02T00:00:00"/>
    <d v="2013-02-02T04:00:04"/>
    <n v="2013"/>
    <x v="1"/>
    <n v="2"/>
    <x v="3"/>
    <x v="4"/>
    <n v="0"/>
    <n v="0"/>
  </r>
  <r>
    <d v="2013-02-02T00:00:00"/>
    <d v="2013-02-02T05:00:04"/>
    <n v="2013"/>
    <x v="1"/>
    <n v="2"/>
    <x v="4"/>
    <x v="4"/>
    <n v="0"/>
    <n v="0"/>
  </r>
  <r>
    <d v="2013-02-02T00:00:00"/>
    <d v="2013-02-02T06:00:04"/>
    <n v="2013"/>
    <x v="1"/>
    <n v="2"/>
    <x v="5"/>
    <x v="4"/>
    <n v="0"/>
    <n v="0"/>
  </r>
  <r>
    <d v="2013-02-02T00:00:00"/>
    <d v="2013-02-02T07:00:04"/>
    <n v="2013"/>
    <x v="1"/>
    <n v="2"/>
    <x v="6"/>
    <x v="4"/>
    <n v="5.476"/>
    <n v="0.107625786163522"/>
  </r>
  <r>
    <d v="2013-02-02T00:00:00"/>
    <d v="2013-02-02T08:00:04"/>
    <n v="2013"/>
    <x v="1"/>
    <n v="2"/>
    <x v="7"/>
    <x v="4"/>
    <n v="41.503"/>
    <n v="0.81570361635220123"/>
  </r>
  <r>
    <d v="2013-02-02T00:00:00"/>
    <d v="2013-02-02T09:00:04"/>
    <n v="2013"/>
    <x v="1"/>
    <n v="2"/>
    <x v="8"/>
    <x v="4"/>
    <n v="49.96"/>
    <n v="0.98191823899371067"/>
  </r>
  <r>
    <d v="2013-02-02T00:00:00"/>
    <d v="2013-02-02T10:00:04"/>
    <n v="2013"/>
    <x v="1"/>
    <n v="2"/>
    <x v="9"/>
    <x v="4"/>
    <n v="49.96"/>
    <n v="0.98191823899371067"/>
  </r>
  <r>
    <d v="2013-02-02T00:00:00"/>
    <d v="2013-02-02T11:00:04"/>
    <n v="2013"/>
    <x v="1"/>
    <n v="2"/>
    <x v="10"/>
    <x v="4"/>
    <n v="49.96"/>
    <n v="0.98191823899371067"/>
  </r>
  <r>
    <d v="2013-02-02T00:00:00"/>
    <d v="2013-02-02T12:00:04"/>
    <n v="2013"/>
    <x v="1"/>
    <n v="2"/>
    <x v="11"/>
    <x v="4"/>
    <n v="49.96"/>
    <n v="0.98191823899371067"/>
  </r>
  <r>
    <d v="2013-02-02T00:00:00"/>
    <d v="2013-02-02T13:00:04"/>
    <n v="2013"/>
    <x v="1"/>
    <n v="2"/>
    <x v="12"/>
    <x v="4"/>
    <n v="49.96"/>
    <n v="0.98191823899371067"/>
  </r>
  <r>
    <d v="2013-02-02T00:00:00"/>
    <d v="2013-02-02T14:00:04"/>
    <n v="2013"/>
    <x v="1"/>
    <n v="2"/>
    <x v="13"/>
    <x v="4"/>
    <n v="49.96"/>
    <n v="0.98191823899371067"/>
  </r>
  <r>
    <d v="2013-02-02T00:00:00"/>
    <d v="2013-02-02T15:00:04"/>
    <n v="2013"/>
    <x v="1"/>
    <n v="2"/>
    <x v="14"/>
    <x v="4"/>
    <n v="49.96"/>
    <n v="0.98191823899371067"/>
  </r>
  <r>
    <d v="2013-02-02T00:00:00"/>
    <d v="2013-02-02T16:00:04"/>
    <n v="2013"/>
    <x v="1"/>
    <n v="2"/>
    <x v="15"/>
    <x v="4"/>
    <n v="49.96"/>
    <n v="0.98191823899371067"/>
  </r>
  <r>
    <d v="2013-02-02T00:00:00"/>
    <d v="2013-02-02T17:00:04"/>
    <n v="2013"/>
    <x v="1"/>
    <n v="2"/>
    <x v="16"/>
    <x v="4"/>
    <n v="49.96"/>
    <n v="0.98191823899371067"/>
  </r>
  <r>
    <d v="2013-02-02T00:00:00"/>
    <d v="2013-02-02T18:00:04"/>
    <n v="2013"/>
    <x v="1"/>
    <n v="2"/>
    <x v="17"/>
    <x v="4"/>
    <n v="49.96"/>
    <n v="0.98191823899371067"/>
  </r>
  <r>
    <d v="2013-02-02T00:00:00"/>
    <d v="2013-02-02T19:00:04"/>
    <n v="2013"/>
    <x v="1"/>
    <n v="2"/>
    <x v="18"/>
    <x v="4"/>
    <n v="25.754999999999999"/>
    <n v="0.50619103773584906"/>
  </r>
  <r>
    <d v="2013-02-02T00:00:00"/>
    <d v="2013-02-02T20:00:04"/>
    <n v="2013"/>
    <x v="1"/>
    <n v="2"/>
    <x v="19"/>
    <x v="4"/>
    <n v="0.41949999999999998"/>
    <n v="8.2448899371069181E-3"/>
  </r>
  <r>
    <d v="2013-02-02T00:00:00"/>
    <d v="2013-02-02T21:00:04"/>
    <n v="2013"/>
    <x v="1"/>
    <n v="2"/>
    <x v="20"/>
    <x v="4"/>
    <n v="0"/>
    <n v="0"/>
  </r>
  <r>
    <d v="2013-02-02T00:00:00"/>
    <d v="2013-02-02T22:00:04"/>
    <n v="2013"/>
    <x v="1"/>
    <n v="2"/>
    <x v="21"/>
    <x v="4"/>
    <n v="0"/>
    <n v="0"/>
  </r>
  <r>
    <d v="2013-02-02T00:00:00"/>
    <d v="2013-02-02T23:00:04"/>
    <n v="2013"/>
    <x v="1"/>
    <n v="2"/>
    <x v="22"/>
    <x v="4"/>
    <n v="0"/>
    <n v="0"/>
  </r>
  <r>
    <d v="2013-02-03T00:00:00"/>
    <d v="2013-02-03T00:00:04"/>
    <n v="2013"/>
    <x v="1"/>
    <n v="3"/>
    <x v="23"/>
    <x v="5"/>
    <n v="0"/>
    <n v="0"/>
  </r>
  <r>
    <d v="2013-02-03T00:00:00"/>
    <d v="2013-02-03T01:00:04"/>
    <n v="2013"/>
    <x v="1"/>
    <n v="3"/>
    <x v="0"/>
    <x v="5"/>
    <n v="0"/>
    <n v="0"/>
  </r>
  <r>
    <d v="2013-02-03T00:00:00"/>
    <d v="2013-02-03T02:00:04"/>
    <n v="2013"/>
    <x v="1"/>
    <n v="3"/>
    <x v="1"/>
    <x v="5"/>
    <n v="0"/>
    <n v="0"/>
  </r>
  <r>
    <d v="2013-02-03T00:00:00"/>
    <d v="2013-02-03T03:00:04"/>
    <n v="2013"/>
    <x v="1"/>
    <n v="3"/>
    <x v="2"/>
    <x v="5"/>
    <n v="0"/>
    <n v="0"/>
  </r>
  <r>
    <d v="2013-02-03T00:00:00"/>
    <d v="2013-02-03T04:00:04"/>
    <n v="2013"/>
    <x v="1"/>
    <n v="3"/>
    <x v="3"/>
    <x v="5"/>
    <n v="0"/>
    <n v="0"/>
  </r>
  <r>
    <d v="2013-02-03T00:00:00"/>
    <d v="2013-02-03T05:00:04"/>
    <n v="2013"/>
    <x v="1"/>
    <n v="3"/>
    <x v="4"/>
    <x v="5"/>
    <n v="0"/>
    <n v="0"/>
  </r>
  <r>
    <d v="2013-02-03T00:00:00"/>
    <d v="2013-02-03T06:00:04"/>
    <n v="2013"/>
    <x v="1"/>
    <n v="3"/>
    <x v="5"/>
    <x v="5"/>
    <n v="0"/>
    <n v="0"/>
  </r>
  <r>
    <d v="2013-02-03T00:00:00"/>
    <d v="2013-02-03T07:00:04"/>
    <n v="2013"/>
    <x v="1"/>
    <n v="3"/>
    <x v="6"/>
    <x v="5"/>
    <n v="5.4210000000000003"/>
    <n v="0.10654481132075472"/>
  </r>
  <r>
    <d v="2013-02-03T00:00:00"/>
    <d v="2013-02-03T08:00:04"/>
    <n v="2013"/>
    <x v="1"/>
    <n v="3"/>
    <x v="7"/>
    <x v="5"/>
    <n v="41.051000000000002"/>
    <n v="0.80681996855345917"/>
  </r>
  <r>
    <d v="2013-02-03T00:00:00"/>
    <d v="2013-02-03T09:00:04"/>
    <n v="2013"/>
    <x v="1"/>
    <n v="3"/>
    <x v="8"/>
    <x v="5"/>
    <n v="49.96"/>
    <n v="0.98191823899371067"/>
  </r>
  <r>
    <d v="2013-02-03T00:00:00"/>
    <d v="2013-02-03T10:00:04"/>
    <n v="2013"/>
    <x v="1"/>
    <n v="3"/>
    <x v="9"/>
    <x v="5"/>
    <n v="49.96"/>
    <n v="0.98191823899371067"/>
  </r>
  <r>
    <d v="2013-02-03T00:00:00"/>
    <d v="2013-02-03T11:00:04"/>
    <n v="2013"/>
    <x v="1"/>
    <n v="3"/>
    <x v="10"/>
    <x v="5"/>
    <n v="49.96"/>
    <n v="0.98191823899371067"/>
  </r>
  <r>
    <d v="2013-02-03T00:00:00"/>
    <d v="2013-02-03T12:00:04"/>
    <n v="2013"/>
    <x v="1"/>
    <n v="3"/>
    <x v="11"/>
    <x v="5"/>
    <n v="49.96"/>
    <n v="0.98191823899371067"/>
  </r>
  <r>
    <d v="2013-02-03T00:00:00"/>
    <d v="2013-02-03T13:00:04"/>
    <n v="2013"/>
    <x v="1"/>
    <n v="3"/>
    <x v="12"/>
    <x v="5"/>
    <n v="49.96"/>
    <n v="0.98191823899371067"/>
  </r>
  <r>
    <d v="2013-02-03T00:00:00"/>
    <d v="2013-02-03T14:00:04"/>
    <n v="2013"/>
    <x v="1"/>
    <n v="3"/>
    <x v="13"/>
    <x v="5"/>
    <n v="49.96"/>
    <n v="0.98191823899371067"/>
  </r>
  <r>
    <d v="2013-02-03T00:00:00"/>
    <d v="2013-02-03T15:00:04"/>
    <n v="2013"/>
    <x v="1"/>
    <n v="3"/>
    <x v="14"/>
    <x v="5"/>
    <n v="49.96"/>
    <n v="0.98191823899371067"/>
  </r>
  <r>
    <d v="2013-02-03T00:00:00"/>
    <d v="2013-02-03T16:00:04"/>
    <n v="2013"/>
    <x v="1"/>
    <n v="3"/>
    <x v="15"/>
    <x v="5"/>
    <n v="49.96"/>
    <n v="0.98191823899371067"/>
  </r>
  <r>
    <d v="2013-02-03T00:00:00"/>
    <d v="2013-02-03T17:00:04"/>
    <n v="2013"/>
    <x v="1"/>
    <n v="3"/>
    <x v="16"/>
    <x v="5"/>
    <n v="49.96"/>
    <n v="0.98191823899371067"/>
  </r>
  <r>
    <d v="2013-02-03T00:00:00"/>
    <d v="2013-02-03T18:00:04"/>
    <n v="2013"/>
    <x v="1"/>
    <n v="3"/>
    <x v="17"/>
    <x v="5"/>
    <n v="49.96"/>
    <n v="0.98191823899371067"/>
  </r>
  <r>
    <d v="2013-02-03T00:00:00"/>
    <d v="2013-02-03T19:00:04"/>
    <n v="2013"/>
    <x v="1"/>
    <n v="3"/>
    <x v="18"/>
    <x v="5"/>
    <n v="25.558"/>
    <n v="0.50231918238993711"/>
  </r>
  <r>
    <d v="2013-02-03T00:00:00"/>
    <d v="2013-02-03T20:00:04"/>
    <n v="2013"/>
    <x v="1"/>
    <n v="3"/>
    <x v="19"/>
    <x v="5"/>
    <n v="0.52370000000000005"/>
    <n v="1.0292845911949686E-2"/>
  </r>
  <r>
    <d v="2013-02-03T00:00:00"/>
    <d v="2013-02-03T21:00:04"/>
    <n v="2013"/>
    <x v="1"/>
    <n v="3"/>
    <x v="20"/>
    <x v="5"/>
    <n v="0"/>
    <n v="0"/>
  </r>
  <r>
    <d v="2013-02-03T00:00:00"/>
    <d v="2013-02-03T22:00:04"/>
    <n v="2013"/>
    <x v="1"/>
    <n v="3"/>
    <x v="21"/>
    <x v="5"/>
    <n v="0"/>
    <n v="0"/>
  </r>
  <r>
    <d v="2013-02-03T00:00:00"/>
    <d v="2013-02-03T23:00:04"/>
    <n v="2013"/>
    <x v="1"/>
    <n v="3"/>
    <x v="22"/>
    <x v="5"/>
    <n v="0"/>
    <n v="0"/>
  </r>
  <r>
    <d v="2013-02-04T00:00:00"/>
    <d v="2013-02-04T00:00:04"/>
    <n v="2013"/>
    <x v="1"/>
    <n v="4"/>
    <x v="23"/>
    <x v="6"/>
    <n v="0"/>
    <n v="0"/>
  </r>
  <r>
    <d v="2013-02-04T00:00:00"/>
    <d v="2013-02-04T01:00:04"/>
    <n v="2013"/>
    <x v="1"/>
    <n v="4"/>
    <x v="0"/>
    <x v="6"/>
    <n v="0"/>
    <n v="0"/>
  </r>
  <r>
    <d v="2013-02-04T00:00:00"/>
    <d v="2013-02-04T02:00:04"/>
    <n v="2013"/>
    <x v="1"/>
    <n v="4"/>
    <x v="1"/>
    <x v="6"/>
    <n v="0"/>
    <n v="0"/>
  </r>
  <r>
    <d v="2013-02-04T00:00:00"/>
    <d v="2013-02-04T03:00:04"/>
    <n v="2013"/>
    <x v="1"/>
    <n v="4"/>
    <x v="2"/>
    <x v="6"/>
    <n v="0"/>
    <n v="0"/>
  </r>
  <r>
    <d v="2013-02-04T00:00:00"/>
    <d v="2013-02-04T04:00:04"/>
    <n v="2013"/>
    <x v="1"/>
    <n v="4"/>
    <x v="3"/>
    <x v="6"/>
    <n v="0"/>
    <n v="0"/>
  </r>
  <r>
    <d v="2013-02-04T00:00:00"/>
    <d v="2013-02-04T05:00:04"/>
    <n v="2013"/>
    <x v="1"/>
    <n v="4"/>
    <x v="4"/>
    <x v="6"/>
    <n v="0"/>
    <n v="0"/>
  </r>
  <r>
    <d v="2013-02-04T00:00:00"/>
    <d v="2013-02-04T06:00:04"/>
    <n v="2013"/>
    <x v="1"/>
    <n v="4"/>
    <x v="5"/>
    <x v="6"/>
    <n v="0"/>
    <n v="0"/>
  </r>
  <r>
    <d v="2013-02-04T00:00:00"/>
    <d v="2013-02-04T07:00:04"/>
    <n v="2013"/>
    <x v="1"/>
    <n v="4"/>
    <x v="6"/>
    <x v="6"/>
    <n v="5.1769999999999996"/>
    <n v="0.10174921383647798"/>
  </r>
  <r>
    <d v="2013-02-04T00:00:00"/>
    <d v="2013-02-04T08:00:04"/>
    <n v="2013"/>
    <x v="1"/>
    <n v="4"/>
    <x v="7"/>
    <x v="6"/>
    <n v="40.895000000000003"/>
    <n v="0.80375393081761004"/>
  </r>
  <r>
    <d v="2013-02-04T00:00:00"/>
    <d v="2013-02-04T09:00:04"/>
    <n v="2013"/>
    <x v="1"/>
    <n v="4"/>
    <x v="8"/>
    <x v="6"/>
    <n v="49.96"/>
    <n v="0.98191823899371067"/>
  </r>
  <r>
    <d v="2013-02-04T00:00:00"/>
    <d v="2013-02-04T10:00:04"/>
    <n v="2013"/>
    <x v="1"/>
    <n v="4"/>
    <x v="9"/>
    <x v="6"/>
    <n v="49.96"/>
    <n v="0.98191823899371067"/>
  </r>
  <r>
    <d v="2013-02-04T00:00:00"/>
    <d v="2013-02-04T11:00:04"/>
    <n v="2013"/>
    <x v="1"/>
    <n v="4"/>
    <x v="10"/>
    <x v="6"/>
    <n v="49.96"/>
    <n v="0.98191823899371067"/>
  </r>
  <r>
    <d v="2013-02-04T00:00:00"/>
    <d v="2013-02-04T12:00:04"/>
    <n v="2013"/>
    <x v="1"/>
    <n v="4"/>
    <x v="11"/>
    <x v="6"/>
    <n v="49.96"/>
    <n v="0.98191823899371067"/>
  </r>
  <r>
    <d v="2013-02-04T00:00:00"/>
    <d v="2013-02-04T13:00:04"/>
    <n v="2013"/>
    <x v="1"/>
    <n v="4"/>
    <x v="12"/>
    <x v="6"/>
    <n v="49.96"/>
    <n v="0.98191823899371067"/>
  </r>
  <r>
    <d v="2013-02-04T00:00:00"/>
    <d v="2013-02-04T14:00:04"/>
    <n v="2013"/>
    <x v="1"/>
    <n v="4"/>
    <x v="13"/>
    <x v="6"/>
    <n v="49.96"/>
    <n v="0.98191823899371067"/>
  </r>
  <r>
    <d v="2013-02-04T00:00:00"/>
    <d v="2013-02-04T15:00:04"/>
    <n v="2013"/>
    <x v="1"/>
    <n v="4"/>
    <x v="14"/>
    <x v="6"/>
    <n v="49.96"/>
    <n v="0.98191823899371067"/>
  </r>
  <r>
    <d v="2013-02-04T00:00:00"/>
    <d v="2013-02-04T16:00:04"/>
    <n v="2013"/>
    <x v="1"/>
    <n v="4"/>
    <x v="15"/>
    <x v="6"/>
    <n v="49.96"/>
    <n v="0.98191823899371067"/>
  </r>
  <r>
    <d v="2013-02-04T00:00:00"/>
    <d v="2013-02-04T17:00:04"/>
    <n v="2013"/>
    <x v="1"/>
    <n v="4"/>
    <x v="16"/>
    <x v="6"/>
    <n v="49.96"/>
    <n v="0.98191823899371067"/>
  </r>
  <r>
    <d v="2013-02-04T00:00:00"/>
    <d v="2013-02-04T18:00:04"/>
    <n v="2013"/>
    <x v="1"/>
    <n v="4"/>
    <x v="17"/>
    <x v="6"/>
    <n v="49.96"/>
    <n v="0.98191823899371067"/>
  </r>
  <r>
    <d v="2013-02-04T00:00:00"/>
    <d v="2013-02-04T19:00:04"/>
    <n v="2013"/>
    <x v="1"/>
    <n v="4"/>
    <x v="18"/>
    <x v="6"/>
    <n v="25.407"/>
    <n v="0.49935141509433961"/>
  </r>
  <r>
    <d v="2013-02-04T00:00:00"/>
    <d v="2013-02-04T20:00:04"/>
    <n v="2013"/>
    <x v="1"/>
    <n v="4"/>
    <x v="19"/>
    <x v="6"/>
    <n v="0.36709999999999998"/>
    <n v="7.2150157232704392E-3"/>
  </r>
  <r>
    <d v="2013-02-04T00:00:00"/>
    <d v="2013-02-04T21:00:04"/>
    <n v="2013"/>
    <x v="1"/>
    <n v="4"/>
    <x v="20"/>
    <x v="6"/>
    <n v="0"/>
    <n v="0"/>
  </r>
  <r>
    <d v="2013-02-04T00:00:00"/>
    <d v="2013-02-04T22:00:04"/>
    <n v="2013"/>
    <x v="1"/>
    <n v="4"/>
    <x v="21"/>
    <x v="6"/>
    <n v="0"/>
    <n v="0"/>
  </r>
  <r>
    <d v="2013-02-04T00:00:00"/>
    <d v="2013-02-04T23:00:04"/>
    <n v="2013"/>
    <x v="1"/>
    <n v="4"/>
    <x v="22"/>
    <x v="6"/>
    <n v="0"/>
    <n v="0"/>
  </r>
  <r>
    <d v="2013-02-05T00:00:00"/>
    <d v="2013-02-05T00:00:04"/>
    <n v="2013"/>
    <x v="1"/>
    <n v="5"/>
    <x v="23"/>
    <x v="0"/>
    <n v="0"/>
    <n v="0"/>
  </r>
  <r>
    <d v="2013-02-05T00:00:00"/>
    <d v="2013-02-05T01:00:04"/>
    <n v="2013"/>
    <x v="1"/>
    <n v="5"/>
    <x v="0"/>
    <x v="0"/>
    <n v="0"/>
    <n v="0"/>
  </r>
  <r>
    <d v="2013-02-05T00:00:00"/>
    <d v="2013-02-05T02:00:04"/>
    <n v="2013"/>
    <x v="1"/>
    <n v="5"/>
    <x v="1"/>
    <x v="0"/>
    <n v="0"/>
    <n v="0"/>
  </r>
  <r>
    <d v="2013-02-05T00:00:00"/>
    <d v="2013-02-05T03:00:04"/>
    <n v="2013"/>
    <x v="1"/>
    <n v="5"/>
    <x v="2"/>
    <x v="0"/>
    <n v="0"/>
    <n v="0"/>
  </r>
  <r>
    <d v="2013-02-05T00:00:00"/>
    <d v="2013-02-05T04:00:04"/>
    <n v="2013"/>
    <x v="1"/>
    <n v="5"/>
    <x v="3"/>
    <x v="0"/>
    <n v="0"/>
    <n v="0"/>
  </r>
  <r>
    <d v="2013-02-05T00:00:00"/>
    <d v="2013-02-05T05:00:04"/>
    <n v="2013"/>
    <x v="1"/>
    <n v="5"/>
    <x v="4"/>
    <x v="0"/>
    <n v="0"/>
    <n v="0"/>
  </r>
  <r>
    <d v="2013-02-05T00:00:00"/>
    <d v="2013-02-05T06:00:04"/>
    <n v="2013"/>
    <x v="1"/>
    <n v="5"/>
    <x v="5"/>
    <x v="0"/>
    <n v="0"/>
    <n v="0"/>
  </r>
  <r>
    <d v="2013-02-05T00:00:00"/>
    <d v="2013-02-05T07:00:04"/>
    <n v="2013"/>
    <x v="1"/>
    <n v="5"/>
    <x v="6"/>
    <x v="0"/>
    <n v="5.0750000000000002"/>
    <n v="9.9744496855345907E-2"/>
  </r>
  <r>
    <d v="2013-02-05T00:00:00"/>
    <d v="2013-02-05T08:00:04"/>
    <n v="2013"/>
    <x v="1"/>
    <n v="5"/>
    <x v="7"/>
    <x v="0"/>
    <n v="40.887"/>
    <n v="0.80359669811320755"/>
  </r>
  <r>
    <d v="2013-02-05T00:00:00"/>
    <d v="2013-02-05T09:00:04"/>
    <n v="2013"/>
    <x v="1"/>
    <n v="5"/>
    <x v="8"/>
    <x v="0"/>
    <n v="49.96"/>
    <n v="0.98191823899371067"/>
  </r>
  <r>
    <d v="2013-02-05T00:00:00"/>
    <d v="2013-02-05T10:00:04"/>
    <n v="2013"/>
    <x v="1"/>
    <n v="5"/>
    <x v="9"/>
    <x v="0"/>
    <n v="49.96"/>
    <n v="0.98191823899371067"/>
  </r>
  <r>
    <d v="2013-02-05T00:00:00"/>
    <d v="2013-02-05T11:00:04"/>
    <n v="2013"/>
    <x v="1"/>
    <n v="5"/>
    <x v="10"/>
    <x v="0"/>
    <n v="49.96"/>
    <n v="0.98191823899371067"/>
  </r>
  <r>
    <d v="2013-02-05T00:00:00"/>
    <d v="2013-02-05T12:00:04"/>
    <n v="2013"/>
    <x v="1"/>
    <n v="5"/>
    <x v="11"/>
    <x v="0"/>
    <n v="49.96"/>
    <n v="0.98191823899371067"/>
  </r>
  <r>
    <d v="2013-02-05T00:00:00"/>
    <d v="2013-02-05T13:00:04"/>
    <n v="2013"/>
    <x v="1"/>
    <n v="5"/>
    <x v="12"/>
    <x v="0"/>
    <n v="49.96"/>
    <n v="0.98191823899371067"/>
  </r>
  <r>
    <d v="2013-02-05T00:00:00"/>
    <d v="2013-02-05T14:00:04"/>
    <n v="2013"/>
    <x v="1"/>
    <n v="5"/>
    <x v="13"/>
    <x v="0"/>
    <n v="49.96"/>
    <n v="0.98191823899371067"/>
  </r>
  <r>
    <d v="2013-02-05T00:00:00"/>
    <d v="2013-02-05T15:00:04"/>
    <n v="2013"/>
    <x v="1"/>
    <n v="5"/>
    <x v="14"/>
    <x v="0"/>
    <n v="49.96"/>
    <n v="0.98191823899371067"/>
  </r>
  <r>
    <d v="2013-02-05T00:00:00"/>
    <d v="2013-02-05T16:00:04"/>
    <n v="2013"/>
    <x v="1"/>
    <n v="5"/>
    <x v="15"/>
    <x v="0"/>
    <n v="49.96"/>
    <n v="0.98191823899371067"/>
  </r>
  <r>
    <d v="2013-02-05T00:00:00"/>
    <d v="2013-02-05T17:00:04"/>
    <n v="2013"/>
    <x v="1"/>
    <n v="5"/>
    <x v="16"/>
    <x v="0"/>
    <n v="49.96"/>
    <n v="0.98191823899371067"/>
  </r>
  <r>
    <d v="2013-02-05T00:00:00"/>
    <d v="2013-02-05T18:00:04"/>
    <n v="2013"/>
    <x v="1"/>
    <n v="5"/>
    <x v="17"/>
    <x v="0"/>
    <n v="49.96"/>
    <n v="0.98191823899371067"/>
  </r>
  <r>
    <d v="2013-02-05T00:00:00"/>
    <d v="2013-02-05T19:00:04"/>
    <n v="2013"/>
    <x v="1"/>
    <n v="5"/>
    <x v="18"/>
    <x v="0"/>
    <n v="26.109000000000002"/>
    <n v="0.5131485849056604"/>
  </r>
  <r>
    <d v="2013-02-05T00:00:00"/>
    <d v="2013-02-05T20:00:04"/>
    <n v="2013"/>
    <x v="1"/>
    <n v="5"/>
    <x v="19"/>
    <x v="0"/>
    <n v="0.29070000000000001"/>
    <n v="5.7134433962264149E-3"/>
  </r>
  <r>
    <d v="2013-02-05T00:00:00"/>
    <d v="2013-02-05T21:00:04"/>
    <n v="2013"/>
    <x v="1"/>
    <n v="5"/>
    <x v="20"/>
    <x v="0"/>
    <n v="0"/>
    <n v="0"/>
  </r>
  <r>
    <d v="2013-02-05T00:00:00"/>
    <d v="2013-02-05T22:00:04"/>
    <n v="2013"/>
    <x v="1"/>
    <n v="5"/>
    <x v="21"/>
    <x v="0"/>
    <n v="0"/>
    <n v="0"/>
  </r>
  <r>
    <d v="2013-02-05T00:00:00"/>
    <d v="2013-02-05T23:00:04"/>
    <n v="2013"/>
    <x v="1"/>
    <n v="5"/>
    <x v="22"/>
    <x v="0"/>
    <n v="0"/>
    <n v="0"/>
  </r>
  <r>
    <d v="2013-02-06T00:00:00"/>
    <d v="2013-02-06T00:00:04"/>
    <n v="2013"/>
    <x v="1"/>
    <n v="6"/>
    <x v="23"/>
    <x v="1"/>
    <n v="0"/>
    <n v="0"/>
  </r>
  <r>
    <d v="2013-02-06T00:00:00"/>
    <d v="2013-02-06T01:00:04"/>
    <n v="2013"/>
    <x v="1"/>
    <n v="6"/>
    <x v="0"/>
    <x v="1"/>
    <n v="0"/>
    <n v="0"/>
  </r>
  <r>
    <d v="2013-02-06T00:00:00"/>
    <d v="2013-02-06T02:00:04"/>
    <n v="2013"/>
    <x v="1"/>
    <n v="6"/>
    <x v="1"/>
    <x v="1"/>
    <n v="0"/>
    <n v="0"/>
  </r>
  <r>
    <d v="2013-02-06T00:00:00"/>
    <d v="2013-02-06T03:00:04"/>
    <n v="2013"/>
    <x v="1"/>
    <n v="6"/>
    <x v="2"/>
    <x v="1"/>
    <n v="0"/>
    <n v="0"/>
  </r>
  <r>
    <d v="2013-02-06T00:00:00"/>
    <d v="2013-02-06T04:00:04"/>
    <n v="2013"/>
    <x v="1"/>
    <n v="6"/>
    <x v="3"/>
    <x v="1"/>
    <n v="0"/>
    <n v="0"/>
  </r>
  <r>
    <d v="2013-02-06T00:00:00"/>
    <d v="2013-02-06T05:00:04"/>
    <n v="2013"/>
    <x v="1"/>
    <n v="6"/>
    <x v="4"/>
    <x v="1"/>
    <n v="0"/>
    <n v="0"/>
  </r>
  <r>
    <d v="2013-02-06T00:00:00"/>
    <d v="2013-02-06T06:00:04"/>
    <n v="2013"/>
    <x v="1"/>
    <n v="6"/>
    <x v="5"/>
    <x v="1"/>
    <n v="0"/>
    <n v="0"/>
  </r>
  <r>
    <d v="2013-02-06T00:00:00"/>
    <d v="2013-02-06T07:00:04"/>
    <n v="2013"/>
    <x v="1"/>
    <n v="6"/>
    <x v="6"/>
    <x v="1"/>
    <n v="4.2770000000000001"/>
    <n v="8.406053459119496E-2"/>
  </r>
  <r>
    <d v="2013-02-06T00:00:00"/>
    <d v="2013-02-06T08:00:04"/>
    <n v="2013"/>
    <x v="1"/>
    <n v="6"/>
    <x v="7"/>
    <x v="1"/>
    <n v="40.091000000000001"/>
    <n v="0.78795204402515717"/>
  </r>
  <r>
    <d v="2013-02-06T00:00:00"/>
    <d v="2013-02-06T09:00:04"/>
    <n v="2013"/>
    <x v="1"/>
    <n v="6"/>
    <x v="8"/>
    <x v="1"/>
    <n v="49.96"/>
    <n v="0.98191823899371067"/>
  </r>
  <r>
    <d v="2013-02-06T00:00:00"/>
    <d v="2013-02-06T10:00:04"/>
    <n v="2013"/>
    <x v="1"/>
    <n v="6"/>
    <x v="9"/>
    <x v="1"/>
    <n v="49.96"/>
    <n v="0.98191823899371067"/>
  </r>
  <r>
    <d v="2013-02-06T00:00:00"/>
    <d v="2013-02-06T11:00:04"/>
    <n v="2013"/>
    <x v="1"/>
    <n v="6"/>
    <x v="10"/>
    <x v="1"/>
    <n v="49.96"/>
    <n v="0.98191823899371067"/>
  </r>
  <r>
    <d v="2013-02-06T00:00:00"/>
    <d v="2013-02-06T12:00:04"/>
    <n v="2013"/>
    <x v="1"/>
    <n v="6"/>
    <x v="11"/>
    <x v="1"/>
    <n v="49.96"/>
    <n v="0.98191823899371067"/>
  </r>
  <r>
    <d v="2013-02-06T00:00:00"/>
    <d v="2013-02-06T13:00:04"/>
    <n v="2013"/>
    <x v="1"/>
    <n v="6"/>
    <x v="12"/>
    <x v="1"/>
    <n v="49.96"/>
    <n v="0.98191823899371067"/>
  </r>
  <r>
    <d v="2013-02-06T00:00:00"/>
    <d v="2013-02-06T14:00:04"/>
    <n v="2013"/>
    <x v="1"/>
    <n v="6"/>
    <x v="13"/>
    <x v="1"/>
    <n v="49.96"/>
    <n v="0.98191823899371067"/>
  </r>
  <r>
    <d v="2013-02-06T00:00:00"/>
    <d v="2013-02-06T15:00:04"/>
    <n v="2013"/>
    <x v="1"/>
    <n v="6"/>
    <x v="14"/>
    <x v="1"/>
    <n v="49.96"/>
    <n v="0.98191823899371067"/>
  </r>
  <r>
    <d v="2013-02-06T00:00:00"/>
    <d v="2013-02-06T16:00:04"/>
    <n v="2013"/>
    <x v="1"/>
    <n v="6"/>
    <x v="15"/>
    <x v="1"/>
    <n v="49.96"/>
    <n v="0.98191823899371067"/>
  </r>
  <r>
    <d v="2013-02-06T00:00:00"/>
    <d v="2013-02-06T17:00:04"/>
    <n v="2013"/>
    <x v="1"/>
    <n v="6"/>
    <x v="16"/>
    <x v="1"/>
    <n v="49.96"/>
    <n v="0.98191823899371067"/>
  </r>
  <r>
    <d v="2013-02-06T00:00:00"/>
    <d v="2013-02-06T18:00:04"/>
    <n v="2013"/>
    <x v="1"/>
    <n v="6"/>
    <x v="17"/>
    <x v="1"/>
    <n v="49.96"/>
    <n v="0.98191823899371067"/>
  </r>
  <r>
    <d v="2013-02-06T00:00:00"/>
    <d v="2013-02-06T19:00:04"/>
    <n v="2013"/>
    <x v="1"/>
    <n v="6"/>
    <x v="18"/>
    <x v="1"/>
    <n v="25.609000000000002"/>
    <n v="0.50332154088050318"/>
  </r>
  <r>
    <d v="2013-02-06T00:00:00"/>
    <d v="2013-02-06T20:00:04"/>
    <n v="2013"/>
    <x v="1"/>
    <n v="6"/>
    <x v="19"/>
    <x v="1"/>
    <n v="0.24329999999999999"/>
    <n v="4.7818396226415091E-3"/>
  </r>
  <r>
    <d v="2013-02-06T00:00:00"/>
    <d v="2013-02-06T21:00:04"/>
    <n v="2013"/>
    <x v="1"/>
    <n v="6"/>
    <x v="20"/>
    <x v="1"/>
    <n v="0"/>
    <n v="0"/>
  </r>
  <r>
    <d v="2013-02-06T00:00:00"/>
    <d v="2013-02-06T22:00:04"/>
    <n v="2013"/>
    <x v="1"/>
    <n v="6"/>
    <x v="21"/>
    <x v="1"/>
    <n v="0"/>
    <n v="0"/>
  </r>
  <r>
    <d v="2013-02-06T00:00:00"/>
    <d v="2013-02-06T23:00:04"/>
    <n v="2013"/>
    <x v="1"/>
    <n v="6"/>
    <x v="22"/>
    <x v="1"/>
    <n v="0"/>
    <n v="0"/>
  </r>
  <r>
    <d v="2013-02-07T00:00:00"/>
    <d v="2013-02-07T00:00:04"/>
    <n v="2013"/>
    <x v="1"/>
    <n v="7"/>
    <x v="23"/>
    <x v="2"/>
    <n v="0"/>
    <n v="0"/>
  </r>
  <r>
    <d v="2013-02-07T00:00:00"/>
    <d v="2013-02-07T01:00:04"/>
    <n v="2013"/>
    <x v="1"/>
    <n v="7"/>
    <x v="0"/>
    <x v="2"/>
    <n v="0"/>
    <n v="0"/>
  </r>
  <r>
    <d v="2013-02-07T00:00:00"/>
    <d v="2013-02-07T02:00:04"/>
    <n v="2013"/>
    <x v="1"/>
    <n v="7"/>
    <x v="1"/>
    <x v="2"/>
    <n v="0"/>
    <n v="0"/>
  </r>
  <r>
    <d v="2013-02-07T00:00:00"/>
    <d v="2013-02-07T03:00:04"/>
    <n v="2013"/>
    <x v="1"/>
    <n v="7"/>
    <x v="2"/>
    <x v="2"/>
    <n v="0"/>
    <n v="0"/>
  </r>
  <r>
    <d v="2013-02-07T00:00:00"/>
    <d v="2013-02-07T04:00:04"/>
    <n v="2013"/>
    <x v="1"/>
    <n v="7"/>
    <x v="3"/>
    <x v="2"/>
    <n v="0"/>
    <n v="0"/>
  </r>
  <r>
    <d v="2013-02-07T00:00:00"/>
    <d v="2013-02-07T05:00:04"/>
    <n v="2013"/>
    <x v="1"/>
    <n v="7"/>
    <x v="4"/>
    <x v="2"/>
    <n v="0"/>
    <n v="0"/>
  </r>
  <r>
    <d v="2013-02-07T00:00:00"/>
    <d v="2013-02-07T06:00:04"/>
    <n v="2013"/>
    <x v="1"/>
    <n v="7"/>
    <x v="5"/>
    <x v="2"/>
    <n v="0"/>
    <n v="0"/>
  </r>
  <r>
    <d v="2013-02-07T00:00:00"/>
    <d v="2013-02-07T07:00:04"/>
    <n v="2013"/>
    <x v="1"/>
    <n v="7"/>
    <x v="6"/>
    <x v="2"/>
    <n v="4.71"/>
    <n v="9.2570754716981132E-2"/>
  </r>
  <r>
    <d v="2013-02-07T00:00:00"/>
    <d v="2013-02-07T08:00:04"/>
    <n v="2013"/>
    <x v="1"/>
    <n v="7"/>
    <x v="7"/>
    <x v="2"/>
    <n v="40.726999999999997"/>
    <n v="0.80045204402515713"/>
  </r>
  <r>
    <d v="2013-02-07T00:00:00"/>
    <d v="2013-02-07T09:00:04"/>
    <n v="2013"/>
    <x v="1"/>
    <n v="7"/>
    <x v="8"/>
    <x v="2"/>
    <n v="49.96"/>
    <n v="0.98191823899371067"/>
  </r>
  <r>
    <d v="2013-02-07T00:00:00"/>
    <d v="2013-02-07T10:00:04"/>
    <n v="2013"/>
    <x v="1"/>
    <n v="7"/>
    <x v="9"/>
    <x v="2"/>
    <n v="49.96"/>
    <n v="0.98191823899371067"/>
  </r>
  <r>
    <d v="2013-02-07T00:00:00"/>
    <d v="2013-02-07T11:00:04"/>
    <n v="2013"/>
    <x v="1"/>
    <n v="7"/>
    <x v="10"/>
    <x v="2"/>
    <n v="49.96"/>
    <n v="0.98191823899371067"/>
  </r>
  <r>
    <d v="2013-02-07T00:00:00"/>
    <d v="2013-02-07T12:00:04"/>
    <n v="2013"/>
    <x v="1"/>
    <n v="7"/>
    <x v="11"/>
    <x v="2"/>
    <n v="49.96"/>
    <n v="0.98191823899371067"/>
  </r>
  <r>
    <d v="2013-02-07T00:00:00"/>
    <d v="2013-02-07T13:00:04"/>
    <n v="2013"/>
    <x v="1"/>
    <n v="7"/>
    <x v="12"/>
    <x v="2"/>
    <n v="49.96"/>
    <n v="0.98191823899371067"/>
  </r>
  <r>
    <d v="2013-02-07T00:00:00"/>
    <d v="2013-02-07T14:00:04"/>
    <n v="2013"/>
    <x v="1"/>
    <n v="7"/>
    <x v="13"/>
    <x v="2"/>
    <n v="49.96"/>
    <n v="0.98191823899371067"/>
  </r>
  <r>
    <d v="2013-02-07T00:00:00"/>
    <d v="2013-02-07T15:00:05"/>
    <n v="2013"/>
    <x v="1"/>
    <n v="7"/>
    <x v="14"/>
    <x v="2"/>
    <n v="49.96"/>
    <n v="0.98191823899371067"/>
  </r>
  <r>
    <d v="2013-02-07T00:00:00"/>
    <d v="2013-02-07T16:00:05"/>
    <n v="2013"/>
    <x v="1"/>
    <n v="7"/>
    <x v="15"/>
    <x v="2"/>
    <n v="49.96"/>
    <n v="0.98191823899371067"/>
  </r>
  <r>
    <d v="2013-02-07T00:00:00"/>
    <d v="2013-02-07T17:00:05"/>
    <n v="2013"/>
    <x v="1"/>
    <n v="7"/>
    <x v="16"/>
    <x v="2"/>
    <n v="49.96"/>
    <n v="0.98191823899371067"/>
  </r>
  <r>
    <d v="2013-02-07T00:00:00"/>
    <d v="2013-02-07T18:00:05"/>
    <n v="2013"/>
    <x v="1"/>
    <n v="7"/>
    <x v="17"/>
    <x v="2"/>
    <n v="49.96"/>
    <n v="0.98191823899371067"/>
  </r>
  <r>
    <d v="2013-02-07T00:00:00"/>
    <d v="2013-02-07T19:00:05"/>
    <n v="2013"/>
    <x v="1"/>
    <n v="7"/>
    <x v="18"/>
    <x v="2"/>
    <n v="24.047999999999998"/>
    <n v="0.47264150943396221"/>
  </r>
  <r>
    <d v="2013-02-07T00:00:00"/>
    <d v="2013-02-07T20:00:05"/>
    <n v="2013"/>
    <x v="1"/>
    <n v="7"/>
    <x v="19"/>
    <x v="2"/>
    <n v="0.2041"/>
    <n v="4.011399371069182E-3"/>
  </r>
  <r>
    <d v="2013-02-07T00:00:00"/>
    <d v="2013-02-07T21:00:05"/>
    <n v="2013"/>
    <x v="1"/>
    <n v="7"/>
    <x v="20"/>
    <x v="2"/>
    <n v="0"/>
    <n v="0"/>
  </r>
  <r>
    <d v="2013-02-07T00:00:00"/>
    <d v="2013-02-07T22:00:05"/>
    <n v="2013"/>
    <x v="1"/>
    <n v="7"/>
    <x v="21"/>
    <x v="2"/>
    <n v="0"/>
    <n v="0"/>
  </r>
  <r>
    <d v="2013-02-07T00:00:00"/>
    <d v="2013-02-07T23:00:05"/>
    <n v="2013"/>
    <x v="1"/>
    <n v="7"/>
    <x v="22"/>
    <x v="2"/>
    <n v="0"/>
    <n v="0"/>
  </r>
  <r>
    <d v="2013-02-08T00:00:00"/>
    <d v="2013-02-08T00:00:05"/>
    <n v="2013"/>
    <x v="1"/>
    <n v="8"/>
    <x v="23"/>
    <x v="3"/>
    <n v="0"/>
    <n v="0"/>
  </r>
  <r>
    <d v="2013-02-08T00:00:00"/>
    <d v="2013-02-08T01:00:05"/>
    <n v="2013"/>
    <x v="1"/>
    <n v="8"/>
    <x v="0"/>
    <x v="3"/>
    <n v="0"/>
    <n v="0"/>
  </r>
  <r>
    <d v="2013-02-08T00:00:00"/>
    <d v="2013-02-08T02:00:05"/>
    <n v="2013"/>
    <x v="1"/>
    <n v="8"/>
    <x v="1"/>
    <x v="3"/>
    <n v="0"/>
    <n v="0"/>
  </r>
  <r>
    <d v="2013-02-08T00:00:00"/>
    <d v="2013-02-08T03:00:05"/>
    <n v="2013"/>
    <x v="1"/>
    <n v="8"/>
    <x v="2"/>
    <x v="3"/>
    <n v="0"/>
    <n v="0"/>
  </r>
  <r>
    <d v="2013-02-08T00:00:00"/>
    <d v="2013-02-08T04:00:05"/>
    <n v="2013"/>
    <x v="1"/>
    <n v="8"/>
    <x v="3"/>
    <x v="3"/>
    <n v="0"/>
    <n v="0"/>
  </r>
  <r>
    <d v="2013-02-08T00:00:00"/>
    <d v="2013-02-08T05:00:05"/>
    <n v="2013"/>
    <x v="1"/>
    <n v="8"/>
    <x v="4"/>
    <x v="3"/>
    <n v="0"/>
    <n v="0"/>
  </r>
  <r>
    <d v="2013-02-08T00:00:00"/>
    <d v="2013-02-08T06:00:05"/>
    <n v="2013"/>
    <x v="1"/>
    <n v="8"/>
    <x v="5"/>
    <x v="3"/>
    <n v="0"/>
    <n v="0"/>
  </r>
  <r>
    <d v="2013-02-08T00:00:00"/>
    <d v="2013-02-08T07:00:05"/>
    <n v="2013"/>
    <x v="1"/>
    <n v="8"/>
    <x v="6"/>
    <x v="3"/>
    <n v="4.7380000000000004"/>
    <n v="9.3121069182389937E-2"/>
  </r>
  <r>
    <d v="2013-02-08T00:00:00"/>
    <d v="2013-02-08T08:00:05"/>
    <n v="2013"/>
    <x v="1"/>
    <n v="8"/>
    <x v="7"/>
    <x v="3"/>
    <n v="40.374000000000002"/>
    <n v="0.79351415094339628"/>
  </r>
  <r>
    <d v="2013-02-08T00:00:00"/>
    <d v="2013-02-08T09:00:05"/>
    <n v="2013"/>
    <x v="1"/>
    <n v="8"/>
    <x v="8"/>
    <x v="3"/>
    <n v="49.96"/>
    <n v="0.98191823899371067"/>
  </r>
  <r>
    <d v="2013-02-08T00:00:00"/>
    <d v="2013-02-08T10:00:05"/>
    <n v="2013"/>
    <x v="1"/>
    <n v="8"/>
    <x v="9"/>
    <x v="3"/>
    <n v="49.96"/>
    <n v="0.98191823899371067"/>
  </r>
  <r>
    <d v="2013-02-08T00:00:00"/>
    <d v="2013-02-08T11:00:05"/>
    <n v="2013"/>
    <x v="1"/>
    <n v="8"/>
    <x v="10"/>
    <x v="3"/>
    <n v="49.96"/>
    <n v="0.98191823899371067"/>
  </r>
  <r>
    <d v="2013-02-08T00:00:00"/>
    <d v="2013-02-08T12:00:05"/>
    <n v="2013"/>
    <x v="1"/>
    <n v="8"/>
    <x v="11"/>
    <x v="3"/>
    <n v="49.96"/>
    <n v="0.98191823899371067"/>
  </r>
  <r>
    <d v="2013-02-08T00:00:00"/>
    <d v="2013-02-08T13:00:05"/>
    <n v="2013"/>
    <x v="1"/>
    <n v="8"/>
    <x v="12"/>
    <x v="3"/>
    <n v="49.96"/>
    <n v="0.98191823899371067"/>
  </r>
  <r>
    <d v="2013-02-08T00:00:00"/>
    <d v="2013-02-08T14:00:05"/>
    <n v="2013"/>
    <x v="1"/>
    <n v="8"/>
    <x v="13"/>
    <x v="3"/>
    <n v="49.96"/>
    <n v="0.98191823899371067"/>
  </r>
  <r>
    <d v="2013-02-08T00:00:00"/>
    <d v="2013-02-08T15:00:05"/>
    <n v="2013"/>
    <x v="1"/>
    <n v="8"/>
    <x v="14"/>
    <x v="3"/>
    <n v="49.96"/>
    <n v="0.98191823899371067"/>
  </r>
  <r>
    <d v="2013-02-08T00:00:00"/>
    <d v="2013-02-08T16:00:05"/>
    <n v="2013"/>
    <x v="1"/>
    <n v="8"/>
    <x v="15"/>
    <x v="3"/>
    <n v="49.96"/>
    <n v="0.98191823899371067"/>
  </r>
  <r>
    <d v="2013-02-08T00:00:00"/>
    <d v="2013-02-08T17:00:05"/>
    <n v="2013"/>
    <x v="1"/>
    <n v="8"/>
    <x v="16"/>
    <x v="3"/>
    <n v="49.96"/>
    <n v="0.98191823899371067"/>
  </r>
  <r>
    <d v="2013-02-08T00:00:00"/>
    <d v="2013-02-08T18:00:05"/>
    <n v="2013"/>
    <x v="1"/>
    <n v="8"/>
    <x v="17"/>
    <x v="3"/>
    <n v="49.96"/>
    <n v="0.98191823899371067"/>
  </r>
  <r>
    <d v="2013-02-08T00:00:00"/>
    <d v="2013-02-08T19:00:05"/>
    <n v="2013"/>
    <x v="1"/>
    <n v="8"/>
    <x v="18"/>
    <x v="3"/>
    <n v="23.765000000000001"/>
    <n v="0.46707940251572327"/>
  </r>
  <r>
    <d v="2013-02-08T00:00:00"/>
    <d v="2013-02-08T20:00:05"/>
    <n v="2013"/>
    <x v="1"/>
    <n v="8"/>
    <x v="19"/>
    <x v="3"/>
    <n v="7.0489999999999997E-2"/>
    <n v="1.3854166666666665E-3"/>
  </r>
  <r>
    <d v="2013-02-08T00:00:00"/>
    <d v="2013-02-08T21:00:05"/>
    <n v="2013"/>
    <x v="1"/>
    <n v="8"/>
    <x v="20"/>
    <x v="3"/>
    <n v="0"/>
    <n v="0"/>
  </r>
  <r>
    <d v="2013-02-08T00:00:00"/>
    <d v="2013-02-08T22:00:05"/>
    <n v="2013"/>
    <x v="1"/>
    <n v="8"/>
    <x v="21"/>
    <x v="3"/>
    <n v="0"/>
    <n v="0"/>
  </r>
  <r>
    <d v="2013-02-08T00:00:00"/>
    <d v="2013-02-08T23:00:05"/>
    <n v="2013"/>
    <x v="1"/>
    <n v="8"/>
    <x v="22"/>
    <x v="3"/>
    <n v="0"/>
    <n v="0"/>
  </r>
  <r>
    <d v="2013-02-09T00:00:00"/>
    <d v="2013-02-09T00:00:05"/>
    <n v="2013"/>
    <x v="1"/>
    <n v="9"/>
    <x v="23"/>
    <x v="4"/>
    <n v="0"/>
    <n v="0"/>
  </r>
  <r>
    <d v="2013-02-09T00:00:00"/>
    <d v="2013-02-09T01:00:05"/>
    <n v="2013"/>
    <x v="1"/>
    <n v="9"/>
    <x v="0"/>
    <x v="4"/>
    <n v="0"/>
    <n v="0"/>
  </r>
  <r>
    <d v="2013-02-09T00:00:00"/>
    <d v="2013-02-09T02:00:05"/>
    <n v="2013"/>
    <x v="1"/>
    <n v="9"/>
    <x v="1"/>
    <x v="4"/>
    <n v="0"/>
    <n v="0"/>
  </r>
  <r>
    <d v="2013-02-09T00:00:00"/>
    <d v="2013-02-09T03:00:05"/>
    <n v="2013"/>
    <x v="1"/>
    <n v="9"/>
    <x v="2"/>
    <x v="4"/>
    <n v="0"/>
    <n v="0"/>
  </r>
  <r>
    <d v="2013-02-09T00:00:00"/>
    <d v="2013-02-09T04:00:05"/>
    <n v="2013"/>
    <x v="1"/>
    <n v="9"/>
    <x v="3"/>
    <x v="4"/>
    <n v="0"/>
    <n v="0"/>
  </r>
  <r>
    <d v="2013-02-09T00:00:00"/>
    <d v="2013-02-09T05:00:05"/>
    <n v="2013"/>
    <x v="1"/>
    <n v="9"/>
    <x v="4"/>
    <x v="4"/>
    <n v="0"/>
    <n v="0"/>
  </r>
  <r>
    <d v="2013-02-09T00:00:00"/>
    <d v="2013-02-09T06:00:05"/>
    <n v="2013"/>
    <x v="1"/>
    <n v="9"/>
    <x v="5"/>
    <x v="4"/>
    <n v="0"/>
    <n v="0"/>
  </r>
  <r>
    <d v="2013-02-09T00:00:00"/>
    <d v="2013-02-09T07:00:05"/>
    <n v="2013"/>
    <x v="1"/>
    <n v="9"/>
    <x v="6"/>
    <x v="4"/>
    <n v="4.3920000000000003"/>
    <n v="8.6320754716981141E-2"/>
  </r>
  <r>
    <d v="2013-02-09T00:00:00"/>
    <d v="2013-02-09T08:00:05"/>
    <n v="2013"/>
    <x v="1"/>
    <n v="9"/>
    <x v="7"/>
    <x v="4"/>
    <n v="39.003999999999998"/>
    <n v="0.76658805031446531"/>
  </r>
  <r>
    <d v="2013-02-09T00:00:00"/>
    <d v="2013-02-09T09:00:05"/>
    <n v="2013"/>
    <x v="1"/>
    <n v="9"/>
    <x v="8"/>
    <x v="4"/>
    <n v="49.96"/>
    <n v="0.98191823899371067"/>
  </r>
  <r>
    <d v="2013-02-09T00:00:00"/>
    <d v="2013-02-09T10:00:05"/>
    <n v="2013"/>
    <x v="1"/>
    <n v="9"/>
    <x v="9"/>
    <x v="4"/>
    <n v="49.96"/>
    <n v="0.98191823899371067"/>
  </r>
  <r>
    <d v="2013-02-09T00:00:00"/>
    <d v="2013-02-09T11:00:05"/>
    <n v="2013"/>
    <x v="1"/>
    <n v="9"/>
    <x v="10"/>
    <x v="4"/>
    <n v="49.96"/>
    <n v="0.98191823899371067"/>
  </r>
  <r>
    <d v="2013-02-09T00:00:00"/>
    <d v="2013-02-09T12:00:05"/>
    <n v="2013"/>
    <x v="1"/>
    <n v="9"/>
    <x v="11"/>
    <x v="4"/>
    <n v="49.96"/>
    <n v="0.98191823899371067"/>
  </r>
  <r>
    <d v="2013-02-09T00:00:00"/>
    <d v="2013-02-09T13:00:05"/>
    <n v="2013"/>
    <x v="1"/>
    <n v="9"/>
    <x v="12"/>
    <x v="4"/>
    <n v="49.96"/>
    <n v="0.98191823899371067"/>
  </r>
  <r>
    <d v="2013-02-09T00:00:00"/>
    <d v="2013-02-09T14:00:05"/>
    <n v="2013"/>
    <x v="1"/>
    <n v="9"/>
    <x v="13"/>
    <x v="4"/>
    <n v="49.96"/>
    <n v="0.98191823899371067"/>
  </r>
  <r>
    <d v="2013-02-09T00:00:00"/>
    <d v="2013-02-09T15:00:05"/>
    <n v="2013"/>
    <x v="1"/>
    <n v="9"/>
    <x v="14"/>
    <x v="4"/>
    <n v="49.96"/>
    <n v="0.98191823899371067"/>
  </r>
  <r>
    <d v="2013-02-09T00:00:00"/>
    <d v="2013-02-09T16:00:05"/>
    <n v="2013"/>
    <x v="1"/>
    <n v="9"/>
    <x v="15"/>
    <x v="4"/>
    <n v="49.96"/>
    <n v="0.98191823899371067"/>
  </r>
  <r>
    <d v="2013-02-09T00:00:00"/>
    <d v="2013-02-09T17:00:05"/>
    <n v="2013"/>
    <x v="1"/>
    <n v="9"/>
    <x v="16"/>
    <x v="4"/>
    <n v="49.96"/>
    <n v="0.98191823899371067"/>
  </r>
  <r>
    <d v="2013-02-09T00:00:00"/>
    <d v="2013-02-09T18:00:05"/>
    <n v="2013"/>
    <x v="1"/>
    <n v="9"/>
    <x v="17"/>
    <x v="4"/>
    <n v="49.96"/>
    <n v="0.98191823899371067"/>
  </r>
  <r>
    <d v="2013-02-09T00:00:00"/>
    <d v="2013-02-09T19:00:05"/>
    <n v="2013"/>
    <x v="1"/>
    <n v="9"/>
    <x v="18"/>
    <x v="4"/>
    <n v="23.762"/>
    <n v="0.4670204402515723"/>
  </r>
  <r>
    <d v="2013-02-09T00:00:00"/>
    <d v="2013-02-09T20:00:05"/>
    <n v="2013"/>
    <x v="1"/>
    <n v="9"/>
    <x v="19"/>
    <x v="4"/>
    <n v="0"/>
    <n v="0"/>
  </r>
  <r>
    <d v="2013-02-09T00:00:00"/>
    <d v="2013-02-09T21:00:05"/>
    <n v="2013"/>
    <x v="1"/>
    <n v="9"/>
    <x v="20"/>
    <x v="4"/>
    <n v="0"/>
    <n v="0"/>
  </r>
  <r>
    <d v="2013-02-09T00:00:00"/>
    <d v="2013-02-09T22:00:05"/>
    <n v="2013"/>
    <x v="1"/>
    <n v="9"/>
    <x v="21"/>
    <x v="4"/>
    <n v="0"/>
    <n v="0"/>
  </r>
  <r>
    <d v="2013-02-09T00:00:00"/>
    <d v="2013-02-09T23:00:05"/>
    <n v="2013"/>
    <x v="1"/>
    <n v="9"/>
    <x v="22"/>
    <x v="4"/>
    <n v="0"/>
    <n v="0"/>
  </r>
  <r>
    <d v="2013-02-10T00:00:00"/>
    <d v="2013-02-10T00:00:05"/>
    <n v="2013"/>
    <x v="1"/>
    <n v="10"/>
    <x v="23"/>
    <x v="5"/>
    <n v="0"/>
    <n v="0"/>
  </r>
  <r>
    <d v="2013-02-10T00:00:00"/>
    <d v="2013-02-10T01:00:05"/>
    <n v="2013"/>
    <x v="1"/>
    <n v="10"/>
    <x v="0"/>
    <x v="5"/>
    <n v="0"/>
    <n v="0"/>
  </r>
  <r>
    <d v="2013-02-10T00:00:00"/>
    <d v="2013-02-10T02:00:05"/>
    <n v="2013"/>
    <x v="1"/>
    <n v="10"/>
    <x v="1"/>
    <x v="5"/>
    <n v="0"/>
    <n v="0"/>
  </r>
  <r>
    <d v="2013-02-10T00:00:00"/>
    <d v="2013-02-10T03:00:05"/>
    <n v="2013"/>
    <x v="1"/>
    <n v="10"/>
    <x v="2"/>
    <x v="5"/>
    <n v="0"/>
    <n v="0"/>
  </r>
  <r>
    <d v="2013-02-10T00:00:00"/>
    <d v="2013-02-10T04:00:05"/>
    <n v="2013"/>
    <x v="1"/>
    <n v="10"/>
    <x v="3"/>
    <x v="5"/>
    <n v="0"/>
    <n v="0"/>
  </r>
  <r>
    <d v="2013-02-10T00:00:00"/>
    <d v="2013-02-10T05:00:05"/>
    <n v="2013"/>
    <x v="1"/>
    <n v="10"/>
    <x v="4"/>
    <x v="5"/>
    <n v="0"/>
    <n v="0"/>
  </r>
  <r>
    <d v="2013-02-10T00:00:00"/>
    <d v="2013-02-10T06:00:05"/>
    <n v="2013"/>
    <x v="1"/>
    <n v="10"/>
    <x v="5"/>
    <x v="5"/>
    <n v="0"/>
    <n v="0"/>
  </r>
  <r>
    <d v="2013-02-10T00:00:00"/>
    <d v="2013-02-10T07:00:05"/>
    <n v="2013"/>
    <x v="1"/>
    <n v="10"/>
    <x v="6"/>
    <x v="5"/>
    <n v="4.2380000000000004"/>
    <n v="8.3294025157232707E-2"/>
  </r>
  <r>
    <d v="2013-02-10T00:00:00"/>
    <d v="2013-02-10T08:00:05"/>
    <n v="2013"/>
    <x v="1"/>
    <n v="10"/>
    <x v="7"/>
    <x v="5"/>
    <n v="39.567"/>
    <n v="0.77765330188679238"/>
  </r>
  <r>
    <d v="2013-02-10T00:00:00"/>
    <d v="2013-02-10T09:00:05"/>
    <n v="2013"/>
    <x v="1"/>
    <n v="10"/>
    <x v="8"/>
    <x v="5"/>
    <n v="49.96"/>
    <n v="0.98191823899371067"/>
  </r>
  <r>
    <d v="2013-02-10T00:00:00"/>
    <d v="2013-02-10T10:00:05"/>
    <n v="2013"/>
    <x v="1"/>
    <n v="10"/>
    <x v="9"/>
    <x v="5"/>
    <n v="49.96"/>
    <n v="0.98191823899371067"/>
  </r>
  <r>
    <d v="2013-02-10T00:00:00"/>
    <d v="2013-02-10T11:00:05"/>
    <n v="2013"/>
    <x v="1"/>
    <n v="10"/>
    <x v="10"/>
    <x v="5"/>
    <n v="49.96"/>
    <n v="0.98191823899371067"/>
  </r>
  <r>
    <d v="2013-02-10T00:00:00"/>
    <d v="2013-02-10T12:00:05"/>
    <n v="2013"/>
    <x v="1"/>
    <n v="10"/>
    <x v="11"/>
    <x v="5"/>
    <n v="49.96"/>
    <n v="0.98191823899371067"/>
  </r>
  <r>
    <d v="2013-02-10T00:00:00"/>
    <d v="2013-02-10T13:00:05"/>
    <n v="2013"/>
    <x v="1"/>
    <n v="10"/>
    <x v="12"/>
    <x v="5"/>
    <n v="49.96"/>
    <n v="0.98191823899371067"/>
  </r>
  <r>
    <d v="2013-02-10T00:00:00"/>
    <d v="2013-02-10T14:00:05"/>
    <n v="2013"/>
    <x v="1"/>
    <n v="10"/>
    <x v="13"/>
    <x v="5"/>
    <n v="49.96"/>
    <n v="0.98191823899371067"/>
  </r>
  <r>
    <d v="2013-02-10T00:00:00"/>
    <d v="2013-02-10T15:00:05"/>
    <n v="2013"/>
    <x v="1"/>
    <n v="10"/>
    <x v="14"/>
    <x v="5"/>
    <n v="46.804000000000002"/>
    <n v="0.91988993710691824"/>
  </r>
  <r>
    <d v="2013-02-10T00:00:00"/>
    <d v="2013-02-10T16:00:05"/>
    <n v="2013"/>
    <x v="1"/>
    <n v="10"/>
    <x v="15"/>
    <x v="5"/>
    <n v="48.432000000000002"/>
    <n v="0.95188679245283014"/>
  </r>
  <r>
    <d v="2013-02-10T00:00:00"/>
    <d v="2013-02-10T17:00:05"/>
    <n v="2013"/>
    <x v="1"/>
    <n v="10"/>
    <x v="16"/>
    <x v="5"/>
    <n v="47.616999999999997"/>
    <n v="0.93586871069182376"/>
  </r>
  <r>
    <d v="2013-02-10T00:00:00"/>
    <d v="2013-02-10T18:00:05"/>
    <n v="2013"/>
    <x v="1"/>
    <n v="10"/>
    <x v="17"/>
    <x v="5"/>
    <n v="48.015000000000001"/>
    <n v="0.94369103773584906"/>
  </r>
  <r>
    <d v="2013-02-10T00:00:00"/>
    <d v="2013-02-10T19:00:05"/>
    <n v="2013"/>
    <x v="1"/>
    <n v="10"/>
    <x v="18"/>
    <x v="5"/>
    <n v="22.88"/>
    <n v="0.44968553459119492"/>
  </r>
  <r>
    <d v="2013-02-10T00:00:00"/>
    <d v="2013-02-10T20:00:05"/>
    <n v="2013"/>
    <x v="1"/>
    <n v="10"/>
    <x v="19"/>
    <x v="5"/>
    <n v="0"/>
    <n v="0"/>
  </r>
  <r>
    <d v="2013-02-10T00:00:00"/>
    <d v="2013-02-10T21:00:05"/>
    <n v="2013"/>
    <x v="1"/>
    <n v="10"/>
    <x v="20"/>
    <x v="5"/>
    <n v="0"/>
    <n v="0"/>
  </r>
  <r>
    <d v="2013-02-10T00:00:00"/>
    <d v="2013-02-10T22:00:05"/>
    <n v="2013"/>
    <x v="1"/>
    <n v="10"/>
    <x v="21"/>
    <x v="5"/>
    <n v="0"/>
    <n v="0"/>
  </r>
  <r>
    <d v="2013-02-10T00:00:00"/>
    <d v="2013-02-10T23:00:05"/>
    <n v="2013"/>
    <x v="1"/>
    <n v="10"/>
    <x v="22"/>
    <x v="5"/>
    <n v="0"/>
    <n v="0"/>
  </r>
  <r>
    <d v="2013-02-11T00:00:00"/>
    <d v="2013-02-11T00:00:05"/>
    <n v="2013"/>
    <x v="1"/>
    <n v="11"/>
    <x v="23"/>
    <x v="6"/>
    <n v="0"/>
    <n v="0"/>
  </r>
  <r>
    <d v="2013-02-11T00:00:00"/>
    <d v="2013-02-11T01:00:05"/>
    <n v="2013"/>
    <x v="1"/>
    <n v="11"/>
    <x v="0"/>
    <x v="6"/>
    <n v="0"/>
    <n v="0"/>
  </r>
  <r>
    <d v="2013-02-11T00:00:00"/>
    <d v="2013-02-11T02:00:05"/>
    <n v="2013"/>
    <x v="1"/>
    <n v="11"/>
    <x v="1"/>
    <x v="6"/>
    <n v="0"/>
    <n v="0"/>
  </r>
  <r>
    <d v="2013-02-11T00:00:00"/>
    <d v="2013-02-11T03:00:05"/>
    <n v="2013"/>
    <x v="1"/>
    <n v="11"/>
    <x v="2"/>
    <x v="6"/>
    <n v="0"/>
    <n v="0"/>
  </r>
  <r>
    <d v="2013-02-11T00:00:00"/>
    <d v="2013-02-11T04:00:05"/>
    <n v="2013"/>
    <x v="1"/>
    <n v="11"/>
    <x v="3"/>
    <x v="6"/>
    <n v="0"/>
    <n v="0"/>
  </r>
  <r>
    <d v="2013-02-11T00:00:00"/>
    <d v="2013-02-11T05:00:05"/>
    <n v="2013"/>
    <x v="1"/>
    <n v="11"/>
    <x v="4"/>
    <x v="6"/>
    <n v="0"/>
    <n v="0"/>
  </r>
  <r>
    <d v="2013-02-11T00:00:00"/>
    <d v="2013-02-11T06:00:05"/>
    <n v="2013"/>
    <x v="1"/>
    <n v="11"/>
    <x v="5"/>
    <x v="6"/>
    <n v="0"/>
    <n v="0"/>
  </r>
  <r>
    <d v="2013-02-11T00:00:00"/>
    <d v="2013-02-11T07:00:05"/>
    <n v="2013"/>
    <x v="1"/>
    <n v="11"/>
    <x v="6"/>
    <x v="6"/>
    <n v="4.0309999999999997"/>
    <n v="7.9225628930817596E-2"/>
  </r>
  <r>
    <d v="2013-02-11T00:00:00"/>
    <d v="2013-02-11T08:00:05"/>
    <n v="2013"/>
    <x v="1"/>
    <n v="11"/>
    <x v="7"/>
    <x v="6"/>
    <n v="39.399000000000001"/>
    <n v="0.77435141509433958"/>
  </r>
  <r>
    <d v="2013-02-11T00:00:00"/>
    <d v="2013-02-11T09:00:05"/>
    <n v="2013"/>
    <x v="1"/>
    <n v="11"/>
    <x v="8"/>
    <x v="6"/>
    <n v="49.96"/>
    <n v="0.98191823899371067"/>
  </r>
  <r>
    <d v="2013-02-11T00:00:00"/>
    <d v="2013-02-11T10:00:05"/>
    <n v="2013"/>
    <x v="1"/>
    <n v="11"/>
    <x v="9"/>
    <x v="6"/>
    <n v="49.96"/>
    <n v="0.98191823899371067"/>
  </r>
  <r>
    <d v="2013-02-11T00:00:00"/>
    <d v="2013-02-11T11:00:05"/>
    <n v="2013"/>
    <x v="1"/>
    <n v="11"/>
    <x v="10"/>
    <x v="6"/>
    <n v="49.96"/>
    <n v="0.98191823899371067"/>
  </r>
  <r>
    <d v="2013-02-11T00:00:00"/>
    <d v="2013-02-11T12:00:05"/>
    <n v="2013"/>
    <x v="1"/>
    <n v="11"/>
    <x v="11"/>
    <x v="6"/>
    <n v="49.96"/>
    <n v="0.98191823899371067"/>
  </r>
  <r>
    <d v="2013-02-11T00:00:00"/>
    <d v="2013-02-11T13:00:05"/>
    <n v="2013"/>
    <x v="1"/>
    <n v="11"/>
    <x v="12"/>
    <x v="6"/>
    <n v="49.96"/>
    <n v="0.98191823899371067"/>
  </r>
  <r>
    <d v="2013-02-11T00:00:00"/>
    <d v="2013-02-11T14:00:05"/>
    <n v="2013"/>
    <x v="1"/>
    <n v="11"/>
    <x v="13"/>
    <x v="6"/>
    <n v="49.96"/>
    <n v="0.98191823899371067"/>
  </r>
  <r>
    <d v="2013-02-11T00:00:00"/>
    <d v="2013-02-11T15:00:05"/>
    <n v="2013"/>
    <x v="1"/>
    <n v="11"/>
    <x v="14"/>
    <x v="6"/>
    <n v="31.266999999999999"/>
    <n v="0.61452437106918234"/>
  </r>
  <r>
    <d v="2013-02-11T00:00:00"/>
    <d v="2013-02-11T16:00:05"/>
    <n v="2013"/>
    <x v="1"/>
    <n v="11"/>
    <x v="15"/>
    <x v="6"/>
    <n v="40.265999999999998"/>
    <n v="0.79139150943396219"/>
  </r>
  <r>
    <d v="2013-02-11T00:00:00"/>
    <d v="2013-02-11T17:00:05"/>
    <n v="2013"/>
    <x v="1"/>
    <n v="11"/>
    <x v="16"/>
    <x v="6"/>
    <n v="43.613"/>
    <n v="0.85717374213836472"/>
  </r>
  <r>
    <d v="2013-02-11T00:00:00"/>
    <d v="2013-02-11T18:00:05"/>
    <n v="2013"/>
    <x v="1"/>
    <n v="11"/>
    <x v="17"/>
    <x v="6"/>
    <n v="45.996000000000002"/>
    <n v="0.90400943396226419"/>
  </r>
  <r>
    <d v="2013-02-11T00:00:00"/>
    <d v="2013-02-11T19:00:05"/>
    <n v="2013"/>
    <x v="1"/>
    <n v="11"/>
    <x v="18"/>
    <x v="6"/>
    <n v="12.994999999999999"/>
    <n v="0.25540487421383645"/>
  </r>
  <r>
    <d v="2013-02-11T00:00:00"/>
    <d v="2013-02-11T20:00:05"/>
    <n v="2013"/>
    <x v="1"/>
    <n v="11"/>
    <x v="19"/>
    <x v="6"/>
    <n v="0"/>
    <n v="0"/>
  </r>
  <r>
    <d v="2013-02-11T00:00:00"/>
    <d v="2013-02-11T21:00:05"/>
    <n v="2013"/>
    <x v="1"/>
    <n v="11"/>
    <x v="20"/>
    <x v="6"/>
    <n v="0"/>
    <n v="0"/>
  </r>
  <r>
    <d v="2013-02-11T00:00:00"/>
    <d v="2013-02-11T22:00:05"/>
    <n v="2013"/>
    <x v="1"/>
    <n v="11"/>
    <x v="21"/>
    <x v="6"/>
    <n v="0"/>
    <n v="0"/>
  </r>
  <r>
    <d v="2013-02-11T00:00:00"/>
    <d v="2013-02-11T23:00:05"/>
    <n v="2013"/>
    <x v="1"/>
    <n v="11"/>
    <x v="22"/>
    <x v="6"/>
    <n v="0"/>
    <n v="0"/>
  </r>
  <r>
    <d v="2013-02-12T00:00:00"/>
    <d v="2013-02-12T00:00:05"/>
    <n v="2013"/>
    <x v="1"/>
    <n v="12"/>
    <x v="23"/>
    <x v="0"/>
    <n v="0"/>
    <n v="0"/>
  </r>
  <r>
    <d v="2013-02-12T00:00:00"/>
    <d v="2013-02-12T01:00:05"/>
    <n v="2013"/>
    <x v="1"/>
    <n v="12"/>
    <x v="0"/>
    <x v="0"/>
    <n v="0"/>
    <n v="0"/>
  </r>
  <r>
    <d v="2013-02-12T00:00:00"/>
    <d v="2013-02-12T02:00:05"/>
    <n v="2013"/>
    <x v="1"/>
    <n v="12"/>
    <x v="1"/>
    <x v="0"/>
    <n v="0"/>
    <n v="0"/>
  </r>
  <r>
    <d v="2013-02-12T00:00:00"/>
    <d v="2013-02-12T03:00:05"/>
    <n v="2013"/>
    <x v="1"/>
    <n v="12"/>
    <x v="2"/>
    <x v="0"/>
    <n v="0"/>
    <n v="0"/>
  </r>
  <r>
    <d v="2013-02-12T00:00:00"/>
    <d v="2013-02-12T04:00:05"/>
    <n v="2013"/>
    <x v="1"/>
    <n v="12"/>
    <x v="3"/>
    <x v="0"/>
    <n v="0"/>
    <n v="0"/>
  </r>
  <r>
    <d v="2013-02-12T00:00:00"/>
    <d v="2013-02-12T05:00:05"/>
    <n v="2013"/>
    <x v="1"/>
    <n v="12"/>
    <x v="4"/>
    <x v="0"/>
    <n v="0"/>
    <n v="0"/>
  </r>
  <r>
    <d v="2013-02-12T00:00:00"/>
    <d v="2013-02-12T06:00:05"/>
    <n v="2013"/>
    <x v="1"/>
    <n v="12"/>
    <x v="5"/>
    <x v="0"/>
    <n v="0"/>
    <n v="0"/>
  </r>
  <r>
    <d v="2013-02-12T00:00:00"/>
    <d v="2013-02-12T07:00:05"/>
    <n v="2013"/>
    <x v="1"/>
    <n v="12"/>
    <x v="6"/>
    <x v="0"/>
    <n v="3.74"/>
    <n v="7.3506289308176098E-2"/>
  </r>
  <r>
    <d v="2013-02-12T00:00:00"/>
    <d v="2013-02-12T08:00:05"/>
    <n v="2013"/>
    <x v="1"/>
    <n v="12"/>
    <x v="7"/>
    <x v="0"/>
    <n v="38.582999999999998"/>
    <n v="0.75831367924528292"/>
  </r>
  <r>
    <d v="2013-02-12T00:00:00"/>
    <d v="2013-02-12T09:00:05"/>
    <n v="2013"/>
    <x v="1"/>
    <n v="12"/>
    <x v="8"/>
    <x v="0"/>
    <n v="49.96"/>
    <n v="0.98191823899371067"/>
  </r>
  <r>
    <d v="2013-02-12T00:00:00"/>
    <d v="2013-02-12T10:00:05"/>
    <n v="2013"/>
    <x v="1"/>
    <n v="12"/>
    <x v="9"/>
    <x v="0"/>
    <n v="49.96"/>
    <n v="0.98191823899371067"/>
  </r>
  <r>
    <d v="2013-02-12T00:00:00"/>
    <d v="2013-02-12T11:00:05"/>
    <n v="2013"/>
    <x v="1"/>
    <n v="12"/>
    <x v="10"/>
    <x v="0"/>
    <n v="49.96"/>
    <n v="0.98191823899371067"/>
  </r>
  <r>
    <d v="2013-02-12T00:00:00"/>
    <d v="2013-02-12T12:00:05"/>
    <n v="2013"/>
    <x v="1"/>
    <n v="12"/>
    <x v="11"/>
    <x v="0"/>
    <n v="49.96"/>
    <n v="0.98191823899371067"/>
  </r>
  <r>
    <d v="2013-02-12T00:00:00"/>
    <d v="2013-02-12T13:00:05"/>
    <n v="2013"/>
    <x v="1"/>
    <n v="12"/>
    <x v="12"/>
    <x v="0"/>
    <n v="49.96"/>
    <n v="0.98191823899371067"/>
  </r>
  <r>
    <d v="2013-02-12T00:00:00"/>
    <d v="2013-02-12T14:00:05"/>
    <n v="2013"/>
    <x v="1"/>
    <n v="12"/>
    <x v="13"/>
    <x v="0"/>
    <n v="49.96"/>
    <n v="0.98191823899371067"/>
  </r>
  <r>
    <d v="2013-02-12T00:00:00"/>
    <d v="2013-02-12T15:00:05"/>
    <n v="2013"/>
    <x v="1"/>
    <n v="12"/>
    <x v="14"/>
    <x v="0"/>
    <n v="48.515000000000001"/>
    <n v="0.95351808176100628"/>
  </r>
  <r>
    <d v="2013-02-12T00:00:00"/>
    <d v="2013-02-12T16:00:05"/>
    <n v="2013"/>
    <x v="1"/>
    <n v="12"/>
    <x v="15"/>
    <x v="0"/>
    <n v="49.96"/>
    <n v="0.98191823899371067"/>
  </r>
  <r>
    <d v="2013-02-12T00:00:00"/>
    <d v="2013-02-12T17:00:05"/>
    <n v="2013"/>
    <x v="1"/>
    <n v="12"/>
    <x v="16"/>
    <x v="0"/>
    <n v="40.433999999999997"/>
    <n v="0.79469339622641499"/>
  </r>
  <r>
    <d v="2013-02-12T00:00:00"/>
    <d v="2013-02-12T18:00:05"/>
    <n v="2013"/>
    <x v="1"/>
    <n v="12"/>
    <x v="17"/>
    <x v="0"/>
    <n v="3.0459999999999998"/>
    <n v="5.9866352201257855E-2"/>
  </r>
  <r>
    <d v="2013-02-12T00:00:00"/>
    <d v="2013-02-12T19:00:05"/>
    <n v="2013"/>
    <x v="1"/>
    <n v="12"/>
    <x v="18"/>
    <x v="0"/>
    <n v="7.0650000000000004"/>
    <n v="0.13885613207547171"/>
  </r>
  <r>
    <d v="2013-02-12T00:00:00"/>
    <d v="2013-02-12T20:00:05"/>
    <n v="2013"/>
    <x v="1"/>
    <n v="12"/>
    <x v="19"/>
    <x v="0"/>
    <n v="0"/>
    <n v="0"/>
  </r>
  <r>
    <d v="2013-02-12T00:00:00"/>
    <d v="2013-02-12T21:00:05"/>
    <n v="2013"/>
    <x v="1"/>
    <n v="12"/>
    <x v="20"/>
    <x v="0"/>
    <n v="0"/>
    <n v="0"/>
  </r>
  <r>
    <d v="2013-02-12T00:00:00"/>
    <d v="2013-02-12T22:00:05"/>
    <n v="2013"/>
    <x v="1"/>
    <n v="12"/>
    <x v="21"/>
    <x v="0"/>
    <n v="0"/>
    <n v="0"/>
  </r>
  <r>
    <d v="2013-02-12T00:00:00"/>
    <d v="2013-02-12T23:00:05"/>
    <n v="2013"/>
    <x v="1"/>
    <n v="12"/>
    <x v="22"/>
    <x v="0"/>
    <n v="0"/>
    <n v="0"/>
  </r>
  <r>
    <d v="2013-02-13T00:00:00"/>
    <d v="2013-02-13T00:00:05"/>
    <n v="2013"/>
    <x v="1"/>
    <n v="13"/>
    <x v="23"/>
    <x v="1"/>
    <n v="0"/>
    <n v="0"/>
  </r>
  <r>
    <d v="2013-02-13T00:00:00"/>
    <d v="2013-02-13T01:00:05"/>
    <n v="2013"/>
    <x v="1"/>
    <n v="13"/>
    <x v="0"/>
    <x v="1"/>
    <n v="0"/>
    <n v="0"/>
  </r>
  <r>
    <d v="2013-02-13T00:00:00"/>
    <d v="2013-02-13T02:00:05"/>
    <n v="2013"/>
    <x v="1"/>
    <n v="13"/>
    <x v="1"/>
    <x v="1"/>
    <n v="0"/>
    <n v="0"/>
  </r>
  <r>
    <d v="2013-02-13T00:00:00"/>
    <d v="2013-02-13T03:00:05"/>
    <n v="2013"/>
    <x v="1"/>
    <n v="13"/>
    <x v="2"/>
    <x v="1"/>
    <n v="0"/>
    <n v="0"/>
  </r>
  <r>
    <d v="2013-02-13T00:00:00"/>
    <d v="2013-02-13T04:00:05"/>
    <n v="2013"/>
    <x v="1"/>
    <n v="13"/>
    <x v="3"/>
    <x v="1"/>
    <n v="0"/>
    <n v="0"/>
  </r>
  <r>
    <d v="2013-02-13T00:00:00"/>
    <d v="2013-02-13T05:00:05"/>
    <n v="2013"/>
    <x v="1"/>
    <n v="13"/>
    <x v="4"/>
    <x v="1"/>
    <n v="0"/>
    <n v="0"/>
  </r>
  <r>
    <d v="2013-02-13T00:00:00"/>
    <d v="2013-02-13T06:00:05"/>
    <n v="2013"/>
    <x v="1"/>
    <n v="13"/>
    <x v="5"/>
    <x v="1"/>
    <n v="0"/>
    <n v="0"/>
  </r>
  <r>
    <d v="2013-02-13T00:00:00"/>
    <d v="2013-02-13T07:00:05"/>
    <n v="2013"/>
    <x v="1"/>
    <n v="13"/>
    <x v="6"/>
    <x v="1"/>
    <n v="3.548"/>
    <n v="6.9732704402515722E-2"/>
  </r>
  <r>
    <d v="2013-02-13T00:00:00"/>
    <d v="2013-02-13T08:00:05"/>
    <n v="2013"/>
    <x v="1"/>
    <n v="13"/>
    <x v="7"/>
    <x v="1"/>
    <n v="37.363999999999997"/>
    <n v="0.73435534591194962"/>
  </r>
  <r>
    <d v="2013-02-13T00:00:00"/>
    <d v="2013-02-13T09:00:05"/>
    <n v="2013"/>
    <x v="1"/>
    <n v="13"/>
    <x v="8"/>
    <x v="1"/>
    <n v="49.96"/>
    <n v="0.98191823899371067"/>
  </r>
  <r>
    <d v="2013-02-13T00:00:00"/>
    <d v="2013-02-13T10:00:05"/>
    <n v="2013"/>
    <x v="1"/>
    <n v="13"/>
    <x v="9"/>
    <x v="1"/>
    <n v="49.96"/>
    <n v="0.98191823899371067"/>
  </r>
  <r>
    <d v="2013-02-13T00:00:00"/>
    <d v="2013-02-13T11:00:05"/>
    <n v="2013"/>
    <x v="1"/>
    <n v="13"/>
    <x v="10"/>
    <x v="1"/>
    <n v="49.96"/>
    <n v="0.98191823899371067"/>
  </r>
  <r>
    <d v="2013-02-13T00:00:00"/>
    <d v="2013-02-13T12:00:05"/>
    <n v="2013"/>
    <x v="1"/>
    <n v="13"/>
    <x v="11"/>
    <x v="1"/>
    <n v="49.96"/>
    <n v="0.98191823899371067"/>
  </r>
  <r>
    <d v="2013-02-13T00:00:00"/>
    <d v="2013-02-13T13:00:05"/>
    <n v="2013"/>
    <x v="1"/>
    <n v="13"/>
    <x v="12"/>
    <x v="1"/>
    <n v="49.96"/>
    <n v="0.98191823899371067"/>
  </r>
  <r>
    <d v="2013-02-13T00:00:00"/>
    <d v="2013-02-13T14:00:05"/>
    <n v="2013"/>
    <x v="1"/>
    <n v="13"/>
    <x v="13"/>
    <x v="1"/>
    <n v="49.96"/>
    <n v="0.98191823899371067"/>
  </r>
  <r>
    <d v="2013-02-13T00:00:00"/>
    <d v="2013-02-13T15:00:05"/>
    <n v="2013"/>
    <x v="1"/>
    <n v="13"/>
    <x v="14"/>
    <x v="1"/>
    <n v="49.96"/>
    <n v="0.98191823899371067"/>
  </r>
  <r>
    <d v="2013-02-13T00:00:00"/>
    <d v="2013-02-13T16:00:05"/>
    <n v="2013"/>
    <x v="1"/>
    <n v="13"/>
    <x v="15"/>
    <x v="1"/>
    <n v="49.96"/>
    <n v="0.98191823899371067"/>
  </r>
  <r>
    <d v="2013-02-13T00:00:00"/>
    <d v="2013-02-13T17:00:05"/>
    <n v="2013"/>
    <x v="1"/>
    <n v="13"/>
    <x v="16"/>
    <x v="1"/>
    <n v="49.96"/>
    <n v="0.98191823899371067"/>
  </r>
  <r>
    <d v="2013-02-13T00:00:00"/>
    <d v="2013-02-13T18:00:05"/>
    <n v="2013"/>
    <x v="1"/>
    <n v="13"/>
    <x v="17"/>
    <x v="1"/>
    <n v="44.683999999999997"/>
    <n v="0.8782232704402515"/>
  </r>
  <r>
    <d v="2013-02-13T00:00:00"/>
    <d v="2013-02-13T19:00:05"/>
    <n v="2013"/>
    <x v="1"/>
    <n v="13"/>
    <x v="18"/>
    <x v="1"/>
    <n v="15.859"/>
    <n v="0.31169418238993707"/>
  </r>
  <r>
    <d v="2013-02-13T00:00:00"/>
    <d v="2013-02-13T20:00:05"/>
    <n v="2013"/>
    <x v="1"/>
    <n v="13"/>
    <x v="19"/>
    <x v="1"/>
    <n v="0"/>
    <n v="0"/>
  </r>
  <r>
    <d v="2013-02-13T00:00:00"/>
    <d v="2013-02-13T21:00:05"/>
    <n v="2013"/>
    <x v="1"/>
    <n v="13"/>
    <x v="20"/>
    <x v="1"/>
    <n v="0"/>
    <n v="0"/>
  </r>
  <r>
    <d v="2013-02-13T00:00:00"/>
    <d v="2013-02-13T22:00:05"/>
    <n v="2013"/>
    <x v="1"/>
    <n v="13"/>
    <x v="21"/>
    <x v="1"/>
    <n v="0"/>
    <n v="0"/>
  </r>
  <r>
    <d v="2013-02-13T00:00:00"/>
    <d v="2013-02-13T23:00:05"/>
    <n v="2013"/>
    <x v="1"/>
    <n v="13"/>
    <x v="22"/>
    <x v="1"/>
    <n v="0"/>
    <n v="0"/>
  </r>
  <r>
    <d v="2013-02-14T00:00:00"/>
    <d v="2013-02-14T00:00:05"/>
    <n v="2013"/>
    <x v="1"/>
    <n v="14"/>
    <x v="23"/>
    <x v="2"/>
    <n v="0"/>
    <n v="0"/>
  </r>
  <r>
    <d v="2013-02-14T00:00:00"/>
    <d v="2013-02-14T01:00:05"/>
    <n v="2013"/>
    <x v="1"/>
    <n v="14"/>
    <x v="0"/>
    <x v="2"/>
    <n v="0"/>
    <n v="0"/>
  </r>
  <r>
    <d v="2013-02-14T00:00:00"/>
    <d v="2013-02-14T02:00:05"/>
    <n v="2013"/>
    <x v="1"/>
    <n v="14"/>
    <x v="1"/>
    <x v="2"/>
    <n v="0"/>
    <n v="0"/>
  </r>
  <r>
    <d v="2013-02-14T00:00:00"/>
    <d v="2013-02-14T03:00:05"/>
    <n v="2013"/>
    <x v="1"/>
    <n v="14"/>
    <x v="2"/>
    <x v="2"/>
    <n v="0"/>
    <n v="0"/>
  </r>
  <r>
    <d v="2013-02-14T00:00:00"/>
    <d v="2013-02-14T04:00:05"/>
    <n v="2013"/>
    <x v="1"/>
    <n v="14"/>
    <x v="3"/>
    <x v="2"/>
    <n v="0"/>
    <n v="0"/>
  </r>
  <r>
    <d v="2013-02-14T00:00:00"/>
    <d v="2013-02-14T05:00:05"/>
    <n v="2013"/>
    <x v="1"/>
    <n v="14"/>
    <x v="4"/>
    <x v="2"/>
    <n v="0"/>
    <n v="0"/>
  </r>
  <r>
    <d v="2013-02-14T00:00:00"/>
    <d v="2013-02-14T06:00:05"/>
    <n v="2013"/>
    <x v="1"/>
    <n v="14"/>
    <x v="5"/>
    <x v="2"/>
    <n v="0"/>
    <n v="0"/>
  </r>
  <r>
    <d v="2013-02-14T00:00:00"/>
    <d v="2013-02-14T07:00:05"/>
    <n v="2013"/>
    <x v="1"/>
    <n v="14"/>
    <x v="6"/>
    <x v="2"/>
    <n v="3.2360000000000002"/>
    <n v="6.360062893081761E-2"/>
  </r>
  <r>
    <d v="2013-02-14T00:00:00"/>
    <d v="2013-02-14T08:00:05"/>
    <n v="2013"/>
    <x v="1"/>
    <n v="14"/>
    <x v="7"/>
    <x v="2"/>
    <n v="36.389000000000003"/>
    <n v="0.71519261006289314"/>
  </r>
  <r>
    <d v="2013-02-14T00:00:00"/>
    <d v="2013-02-14T09:00:05"/>
    <n v="2013"/>
    <x v="1"/>
    <n v="14"/>
    <x v="8"/>
    <x v="2"/>
    <n v="47.965000000000003"/>
    <n v="0.94270833333333337"/>
  </r>
  <r>
    <d v="2013-02-14T00:00:00"/>
    <d v="2013-02-14T10:00:05"/>
    <n v="2013"/>
    <x v="1"/>
    <n v="14"/>
    <x v="9"/>
    <x v="2"/>
    <n v="49.96"/>
    <n v="0.98191823899371067"/>
  </r>
  <r>
    <d v="2013-02-14T00:00:00"/>
    <d v="2013-02-14T11:00:05"/>
    <n v="2013"/>
    <x v="1"/>
    <n v="14"/>
    <x v="10"/>
    <x v="2"/>
    <n v="49.96"/>
    <n v="0.98191823899371067"/>
  </r>
  <r>
    <d v="2013-02-14T00:00:00"/>
    <d v="2013-02-14T12:00:05"/>
    <n v="2013"/>
    <x v="1"/>
    <n v="14"/>
    <x v="11"/>
    <x v="2"/>
    <n v="49.96"/>
    <n v="0.98191823899371067"/>
  </r>
  <r>
    <d v="2013-02-14T00:00:00"/>
    <d v="2013-02-14T13:00:05"/>
    <n v="2013"/>
    <x v="1"/>
    <n v="14"/>
    <x v="12"/>
    <x v="2"/>
    <n v="49.96"/>
    <n v="0.98191823899371067"/>
  </r>
  <r>
    <d v="2013-02-14T00:00:00"/>
    <d v="2013-02-14T14:00:05"/>
    <n v="2013"/>
    <x v="1"/>
    <n v="14"/>
    <x v="13"/>
    <x v="2"/>
    <n v="49.154000000000003"/>
    <n v="0.96607704402515726"/>
  </r>
  <r>
    <d v="2013-02-14T00:00:00"/>
    <d v="2013-02-14T15:00:05"/>
    <n v="2013"/>
    <x v="1"/>
    <n v="14"/>
    <x v="14"/>
    <x v="2"/>
    <n v="27.863"/>
    <n v="0.5476218553459119"/>
  </r>
  <r>
    <d v="2013-02-14T00:00:00"/>
    <d v="2013-02-14T16:00:05"/>
    <n v="2013"/>
    <x v="1"/>
    <n v="14"/>
    <x v="15"/>
    <x v="2"/>
    <n v="20.385999999999999"/>
    <n v="0.40066823899371068"/>
  </r>
  <r>
    <d v="2013-02-14T00:00:00"/>
    <d v="2013-02-14T17:00:05"/>
    <n v="2013"/>
    <x v="1"/>
    <n v="14"/>
    <x v="16"/>
    <x v="2"/>
    <n v="45.113"/>
    <n v="0.88665487421383637"/>
  </r>
  <r>
    <d v="2013-02-14T00:00:00"/>
    <d v="2013-02-14T18:00:05"/>
    <n v="2013"/>
    <x v="1"/>
    <n v="14"/>
    <x v="17"/>
    <x v="2"/>
    <n v="41.732999999999997"/>
    <n v="0.82022405660377351"/>
  </r>
  <r>
    <d v="2013-02-14T00:00:00"/>
    <d v="2013-02-14T19:00:05"/>
    <n v="2013"/>
    <x v="1"/>
    <n v="14"/>
    <x v="18"/>
    <x v="2"/>
    <n v="19.18"/>
    <n v="0.37696540880503143"/>
  </r>
  <r>
    <d v="2013-02-14T00:00:00"/>
    <d v="2013-02-14T20:00:05"/>
    <n v="2013"/>
    <x v="1"/>
    <n v="14"/>
    <x v="19"/>
    <x v="2"/>
    <n v="0"/>
    <n v="0"/>
  </r>
  <r>
    <d v="2013-02-14T00:00:00"/>
    <d v="2013-02-14T21:00:05"/>
    <n v="2013"/>
    <x v="1"/>
    <n v="14"/>
    <x v="20"/>
    <x v="2"/>
    <n v="0"/>
    <n v="0"/>
  </r>
  <r>
    <d v="2013-02-14T00:00:00"/>
    <d v="2013-02-14T22:00:05"/>
    <n v="2013"/>
    <x v="1"/>
    <n v="14"/>
    <x v="21"/>
    <x v="2"/>
    <n v="0"/>
    <n v="0"/>
  </r>
  <r>
    <d v="2013-02-14T00:00:00"/>
    <d v="2013-02-14T23:00:05"/>
    <n v="2013"/>
    <x v="1"/>
    <n v="14"/>
    <x v="22"/>
    <x v="2"/>
    <n v="0"/>
    <n v="0"/>
  </r>
  <r>
    <d v="2013-02-15T00:00:00"/>
    <d v="2013-02-15T00:00:05"/>
    <n v="2013"/>
    <x v="1"/>
    <n v="15"/>
    <x v="23"/>
    <x v="3"/>
    <n v="0"/>
    <n v="0"/>
  </r>
  <r>
    <d v="2013-02-15T00:00:00"/>
    <d v="2013-02-15T01:00:05"/>
    <n v="2013"/>
    <x v="1"/>
    <n v="15"/>
    <x v="0"/>
    <x v="3"/>
    <n v="0"/>
    <n v="0"/>
  </r>
  <r>
    <d v="2013-02-15T00:00:00"/>
    <d v="2013-02-15T02:00:05"/>
    <n v="2013"/>
    <x v="1"/>
    <n v="15"/>
    <x v="1"/>
    <x v="3"/>
    <n v="0"/>
    <n v="0"/>
  </r>
  <r>
    <d v="2013-02-15T00:00:00"/>
    <d v="2013-02-15T03:00:05"/>
    <n v="2013"/>
    <x v="1"/>
    <n v="15"/>
    <x v="2"/>
    <x v="3"/>
    <n v="0"/>
    <n v="0"/>
  </r>
  <r>
    <d v="2013-02-15T00:00:00"/>
    <d v="2013-02-15T04:00:05"/>
    <n v="2013"/>
    <x v="1"/>
    <n v="15"/>
    <x v="3"/>
    <x v="3"/>
    <n v="0"/>
    <n v="0"/>
  </r>
  <r>
    <d v="2013-02-15T00:00:00"/>
    <d v="2013-02-15T05:00:05"/>
    <n v="2013"/>
    <x v="1"/>
    <n v="15"/>
    <x v="4"/>
    <x v="3"/>
    <n v="0"/>
    <n v="0"/>
  </r>
  <r>
    <d v="2013-02-15T00:00:00"/>
    <d v="2013-02-15T06:00:05"/>
    <n v="2013"/>
    <x v="1"/>
    <n v="15"/>
    <x v="5"/>
    <x v="3"/>
    <n v="0"/>
    <n v="0"/>
  </r>
  <r>
    <d v="2013-02-15T00:00:00"/>
    <d v="2013-02-15T07:00:05"/>
    <n v="2013"/>
    <x v="1"/>
    <n v="15"/>
    <x v="6"/>
    <x v="3"/>
    <n v="3.0870000000000002"/>
    <n v="6.0672169811320759E-2"/>
  </r>
  <r>
    <d v="2013-02-15T00:00:00"/>
    <d v="2013-02-15T08:00:05"/>
    <n v="2013"/>
    <x v="1"/>
    <n v="15"/>
    <x v="7"/>
    <x v="3"/>
    <n v="36.353999999999999"/>
    <n v="0.71450471698113205"/>
  </r>
  <r>
    <d v="2013-02-15T00:00:00"/>
    <d v="2013-02-15T09:00:05"/>
    <n v="2013"/>
    <x v="1"/>
    <n v="15"/>
    <x v="8"/>
    <x v="3"/>
    <n v="49.96"/>
    <n v="0.98191823899371067"/>
  </r>
  <r>
    <d v="2013-02-15T00:00:00"/>
    <d v="2013-02-15T10:00:05"/>
    <n v="2013"/>
    <x v="1"/>
    <n v="15"/>
    <x v="9"/>
    <x v="3"/>
    <n v="49.96"/>
    <n v="0.98191823899371067"/>
  </r>
  <r>
    <d v="2013-02-15T00:00:00"/>
    <d v="2013-02-15T11:00:05"/>
    <n v="2013"/>
    <x v="1"/>
    <n v="15"/>
    <x v="10"/>
    <x v="3"/>
    <n v="49.96"/>
    <n v="0.98191823899371067"/>
  </r>
  <r>
    <d v="2013-02-15T00:00:00"/>
    <d v="2013-02-15T12:00:05"/>
    <n v="2013"/>
    <x v="1"/>
    <n v="15"/>
    <x v="11"/>
    <x v="3"/>
    <n v="49.96"/>
    <n v="0.98191823899371067"/>
  </r>
  <r>
    <d v="2013-02-15T00:00:00"/>
    <d v="2013-02-15T13:00:05"/>
    <n v="2013"/>
    <x v="1"/>
    <n v="15"/>
    <x v="12"/>
    <x v="3"/>
    <n v="49.96"/>
    <n v="0.98191823899371067"/>
  </r>
  <r>
    <d v="2013-02-15T00:00:00"/>
    <d v="2013-02-15T14:00:05"/>
    <n v="2013"/>
    <x v="1"/>
    <n v="15"/>
    <x v="13"/>
    <x v="3"/>
    <n v="49.96"/>
    <n v="0.98191823899371067"/>
  </r>
  <r>
    <d v="2013-02-15T00:00:00"/>
    <d v="2013-02-15T15:00:05"/>
    <n v="2013"/>
    <x v="1"/>
    <n v="15"/>
    <x v="14"/>
    <x v="3"/>
    <n v="49.96"/>
    <n v="0.98191823899371067"/>
  </r>
  <r>
    <d v="2013-02-15T00:00:00"/>
    <d v="2013-02-15T16:00:05"/>
    <n v="2013"/>
    <x v="1"/>
    <n v="15"/>
    <x v="15"/>
    <x v="3"/>
    <n v="46.463000000000001"/>
    <n v="0.91318789308176096"/>
  </r>
  <r>
    <d v="2013-02-15T00:00:00"/>
    <d v="2013-02-15T17:00:05"/>
    <n v="2013"/>
    <x v="1"/>
    <n v="15"/>
    <x v="16"/>
    <x v="3"/>
    <n v="45.481999999999999"/>
    <n v="0.89390723270440242"/>
  </r>
  <r>
    <d v="2013-02-15T00:00:00"/>
    <d v="2013-02-15T18:00:05"/>
    <n v="2013"/>
    <x v="1"/>
    <n v="15"/>
    <x v="17"/>
    <x v="3"/>
    <n v="45.052"/>
    <n v="0.88545597484276728"/>
  </r>
  <r>
    <d v="2013-02-15T00:00:00"/>
    <d v="2013-02-15T19:00:05"/>
    <n v="2013"/>
    <x v="1"/>
    <n v="15"/>
    <x v="18"/>
    <x v="3"/>
    <n v="20.521999999999998"/>
    <n v="0.40334119496855342"/>
  </r>
  <r>
    <d v="2013-02-15T00:00:00"/>
    <d v="2013-02-15T20:00:05"/>
    <n v="2013"/>
    <x v="1"/>
    <n v="15"/>
    <x v="19"/>
    <x v="3"/>
    <n v="0"/>
    <n v="0"/>
  </r>
  <r>
    <d v="2013-02-15T00:00:00"/>
    <d v="2013-02-15T21:00:05"/>
    <n v="2013"/>
    <x v="1"/>
    <n v="15"/>
    <x v="20"/>
    <x v="3"/>
    <n v="0"/>
    <n v="0"/>
  </r>
  <r>
    <d v="2013-02-15T00:00:00"/>
    <d v="2013-02-15T22:00:05"/>
    <n v="2013"/>
    <x v="1"/>
    <n v="15"/>
    <x v="21"/>
    <x v="3"/>
    <n v="0"/>
    <n v="0"/>
  </r>
  <r>
    <d v="2013-02-15T00:00:00"/>
    <d v="2013-02-15T23:00:06"/>
    <n v="2013"/>
    <x v="1"/>
    <n v="15"/>
    <x v="22"/>
    <x v="3"/>
    <n v="0"/>
    <n v="0"/>
  </r>
  <r>
    <d v="2013-02-16T00:00:00"/>
    <d v="2013-02-16T00:00:06"/>
    <n v="2013"/>
    <x v="1"/>
    <n v="16"/>
    <x v="23"/>
    <x v="4"/>
    <n v="0"/>
    <n v="0"/>
  </r>
  <r>
    <d v="2013-02-16T00:00:00"/>
    <d v="2013-02-16T01:00:06"/>
    <n v="2013"/>
    <x v="1"/>
    <n v="16"/>
    <x v="0"/>
    <x v="4"/>
    <n v="0"/>
    <n v="0"/>
  </r>
  <r>
    <d v="2013-02-16T00:00:00"/>
    <d v="2013-02-16T02:00:06"/>
    <n v="2013"/>
    <x v="1"/>
    <n v="16"/>
    <x v="1"/>
    <x v="4"/>
    <n v="0"/>
    <n v="0"/>
  </r>
  <r>
    <d v="2013-02-16T00:00:00"/>
    <d v="2013-02-16T03:00:06"/>
    <n v="2013"/>
    <x v="1"/>
    <n v="16"/>
    <x v="2"/>
    <x v="4"/>
    <n v="0"/>
    <n v="0"/>
  </r>
  <r>
    <d v="2013-02-16T00:00:00"/>
    <d v="2013-02-16T04:00:06"/>
    <n v="2013"/>
    <x v="1"/>
    <n v="16"/>
    <x v="3"/>
    <x v="4"/>
    <n v="0"/>
    <n v="0"/>
  </r>
  <r>
    <d v="2013-02-16T00:00:00"/>
    <d v="2013-02-16T05:00:06"/>
    <n v="2013"/>
    <x v="1"/>
    <n v="16"/>
    <x v="4"/>
    <x v="4"/>
    <n v="0"/>
    <n v="0"/>
  </r>
  <r>
    <d v="2013-02-16T00:00:00"/>
    <d v="2013-02-16T06:00:06"/>
    <n v="2013"/>
    <x v="1"/>
    <n v="16"/>
    <x v="5"/>
    <x v="4"/>
    <n v="0"/>
    <n v="0"/>
  </r>
  <r>
    <d v="2013-02-16T00:00:00"/>
    <d v="2013-02-16T07:00:06"/>
    <n v="2013"/>
    <x v="1"/>
    <n v="16"/>
    <x v="6"/>
    <x v="4"/>
    <n v="2.2000000000000002"/>
    <n v="4.3238993710691828E-2"/>
  </r>
  <r>
    <d v="2013-02-16T00:00:00"/>
    <d v="2013-02-16T08:00:06"/>
    <n v="2013"/>
    <x v="1"/>
    <n v="16"/>
    <x v="7"/>
    <x v="4"/>
    <n v="33.209000000000003"/>
    <n v="0.65269261006289314"/>
  </r>
  <r>
    <d v="2013-02-16T00:00:00"/>
    <d v="2013-02-16T09:00:06"/>
    <n v="2013"/>
    <x v="1"/>
    <n v="16"/>
    <x v="8"/>
    <x v="4"/>
    <n v="49.96"/>
    <n v="0.98191823899371067"/>
  </r>
  <r>
    <d v="2013-02-16T00:00:00"/>
    <d v="2013-02-16T10:00:06"/>
    <n v="2013"/>
    <x v="1"/>
    <n v="16"/>
    <x v="9"/>
    <x v="4"/>
    <n v="49.96"/>
    <n v="0.98191823899371067"/>
  </r>
  <r>
    <d v="2013-02-16T00:00:00"/>
    <d v="2013-02-16T11:00:06"/>
    <n v="2013"/>
    <x v="1"/>
    <n v="16"/>
    <x v="10"/>
    <x v="4"/>
    <n v="49.96"/>
    <n v="0.98191823899371067"/>
  </r>
  <r>
    <d v="2013-02-16T00:00:00"/>
    <d v="2013-02-16T12:00:06"/>
    <n v="2013"/>
    <x v="1"/>
    <n v="16"/>
    <x v="11"/>
    <x v="4"/>
    <n v="48.286999999999999"/>
    <n v="0.94903694968553454"/>
  </r>
  <r>
    <d v="2013-02-16T00:00:00"/>
    <d v="2013-02-16T13:00:06"/>
    <n v="2013"/>
    <x v="1"/>
    <n v="16"/>
    <x v="12"/>
    <x v="4"/>
    <n v="36.322000000000003"/>
    <n v="0.71387578616352199"/>
  </r>
  <r>
    <d v="2013-02-16T00:00:00"/>
    <d v="2013-02-16T14:00:06"/>
    <n v="2013"/>
    <x v="1"/>
    <n v="16"/>
    <x v="13"/>
    <x v="4"/>
    <n v="24.567"/>
    <n v="0.48284198113207544"/>
  </r>
  <r>
    <d v="2013-02-16T00:00:00"/>
    <d v="2013-02-16T15:00:06"/>
    <n v="2013"/>
    <x v="1"/>
    <n v="16"/>
    <x v="14"/>
    <x v="4"/>
    <n v="18.920000000000002"/>
    <n v="0.37185534591194969"/>
  </r>
  <r>
    <d v="2013-02-16T00:00:00"/>
    <d v="2013-02-16T16:00:06"/>
    <n v="2013"/>
    <x v="1"/>
    <n v="16"/>
    <x v="15"/>
    <x v="4"/>
    <n v="20.872"/>
    <n v="0.41022012578616351"/>
  </r>
  <r>
    <d v="2013-02-16T00:00:00"/>
    <d v="2013-02-16T17:00:06"/>
    <n v="2013"/>
    <x v="1"/>
    <n v="16"/>
    <x v="16"/>
    <x v="4"/>
    <n v="24.452000000000002"/>
    <n v="0.4805817610062893"/>
  </r>
  <r>
    <d v="2013-02-16T00:00:00"/>
    <d v="2013-02-16T18:00:06"/>
    <n v="2013"/>
    <x v="1"/>
    <n v="16"/>
    <x v="17"/>
    <x v="4"/>
    <n v="24.492999999999999"/>
    <n v="0.48138757861635217"/>
  </r>
  <r>
    <d v="2013-02-16T00:00:00"/>
    <d v="2013-02-16T19:00:06"/>
    <n v="2013"/>
    <x v="1"/>
    <n v="16"/>
    <x v="18"/>
    <x v="4"/>
    <n v="11.201000000000001"/>
    <n v="0.22014544025157232"/>
  </r>
  <r>
    <d v="2013-02-16T00:00:00"/>
    <d v="2013-02-16T20:00:06"/>
    <n v="2013"/>
    <x v="1"/>
    <n v="16"/>
    <x v="19"/>
    <x v="4"/>
    <n v="0"/>
    <n v="0"/>
  </r>
  <r>
    <d v="2013-02-16T00:00:00"/>
    <d v="2013-02-16T21:00:06"/>
    <n v="2013"/>
    <x v="1"/>
    <n v="16"/>
    <x v="20"/>
    <x v="4"/>
    <n v="0"/>
    <n v="0"/>
  </r>
  <r>
    <d v="2013-02-16T00:00:00"/>
    <d v="2013-02-16T22:00:06"/>
    <n v="2013"/>
    <x v="1"/>
    <n v="16"/>
    <x v="21"/>
    <x v="4"/>
    <n v="0"/>
    <n v="0"/>
  </r>
  <r>
    <d v="2013-02-16T00:00:00"/>
    <d v="2013-02-16T23:00:06"/>
    <n v="2013"/>
    <x v="1"/>
    <n v="16"/>
    <x v="22"/>
    <x v="4"/>
    <n v="0"/>
    <n v="0"/>
  </r>
  <r>
    <d v="2013-02-17T00:00:00"/>
    <d v="2013-02-17T00:00:06"/>
    <n v="2013"/>
    <x v="1"/>
    <n v="17"/>
    <x v="23"/>
    <x v="5"/>
    <n v="0"/>
    <n v="0"/>
  </r>
  <r>
    <d v="2013-02-17T00:00:00"/>
    <d v="2013-02-17T01:00:06"/>
    <n v="2013"/>
    <x v="1"/>
    <n v="17"/>
    <x v="0"/>
    <x v="5"/>
    <n v="0"/>
    <n v="0"/>
  </r>
  <r>
    <d v="2013-02-17T00:00:00"/>
    <d v="2013-02-17T02:00:06"/>
    <n v="2013"/>
    <x v="1"/>
    <n v="17"/>
    <x v="1"/>
    <x v="5"/>
    <n v="0"/>
    <n v="0"/>
  </r>
  <r>
    <d v="2013-02-17T00:00:00"/>
    <d v="2013-02-17T03:00:06"/>
    <n v="2013"/>
    <x v="1"/>
    <n v="17"/>
    <x v="2"/>
    <x v="5"/>
    <n v="0"/>
    <n v="0"/>
  </r>
  <r>
    <d v="2013-02-17T00:00:00"/>
    <d v="2013-02-17T04:00:06"/>
    <n v="2013"/>
    <x v="1"/>
    <n v="17"/>
    <x v="3"/>
    <x v="5"/>
    <n v="0"/>
    <n v="0"/>
  </r>
  <r>
    <d v="2013-02-17T00:00:00"/>
    <d v="2013-02-17T05:00:06"/>
    <n v="2013"/>
    <x v="1"/>
    <n v="17"/>
    <x v="4"/>
    <x v="5"/>
    <n v="0"/>
    <n v="0"/>
  </r>
  <r>
    <d v="2013-02-17T00:00:00"/>
    <d v="2013-02-17T06:00:06"/>
    <n v="2013"/>
    <x v="1"/>
    <n v="17"/>
    <x v="5"/>
    <x v="5"/>
    <n v="0"/>
    <n v="0"/>
  </r>
  <r>
    <d v="2013-02-17T00:00:00"/>
    <d v="2013-02-17T07:00:06"/>
    <n v="2013"/>
    <x v="1"/>
    <n v="17"/>
    <x v="6"/>
    <x v="5"/>
    <n v="2.8759999999999999"/>
    <n v="5.6525157232704397E-2"/>
  </r>
  <r>
    <d v="2013-02-17T00:00:00"/>
    <d v="2013-02-17T08:00:06"/>
    <n v="2013"/>
    <x v="1"/>
    <n v="17"/>
    <x v="7"/>
    <x v="5"/>
    <n v="35.481999999999999"/>
    <n v="0.69736635220125787"/>
  </r>
  <r>
    <d v="2013-02-17T00:00:00"/>
    <d v="2013-02-17T09:00:06"/>
    <n v="2013"/>
    <x v="1"/>
    <n v="17"/>
    <x v="8"/>
    <x v="5"/>
    <n v="49.96"/>
    <n v="0.98191823899371067"/>
  </r>
  <r>
    <d v="2013-02-17T00:00:00"/>
    <d v="2013-02-17T10:00:06"/>
    <n v="2013"/>
    <x v="1"/>
    <n v="17"/>
    <x v="9"/>
    <x v="5"/>
    <n v="49.96"/>
    <n v="0.98191823899371067"/>
  </r>
  <r>
    <d v="2013-02-17T00:00:00"/>
    <d v="2013-02-17T11:00:06"/>
    <n v="2013"/>
    <x v="1"/>
    <n v="17"/>
    <x v="10"/>
    <x v="5"/>
    <n v="49.96"/>
    <n v="0.98191823899371067"/>
  </r>
  <r>
    <d v="2013-02-17T00:00:00"/>
    <d v="2013-02-17T12:00:06"/>
    <n v="2013"/>
    <x v="1"/>
    <n v="17"/>
    <x v="11"/>
    <x v="5"/>
    <n v="49.96"/>
    <n v="0.98191823899371067"/>
  </r>
  <r>
    <d v="2013-02-17T00:00:00"/>
    <d v="2013-02-17T13:00:06"/>
    <n v="2013"/>
    <x v="1"/>
    <n v="17"/>
    <x v="12"/>
    <x v="5"/>
    <n v="49.96"/>
    <n v="0.98191823899371067"/>
  </r>
  <r>
    <d v="2013-02-17T00:00:00"/>
    <d v="2013-02-17T14:00:06"/>
    <n v="2013"/>
    <x v="1"/>
    <n v="17"/>
    <x v="13"/>
    <x v="5"/>
    <n v="26.07"/>
    <n v="0.51238207547169812"/>
  </r>
  <r>
    <d v="2013-02-17T00:00:00"/>
    <d v="2013-02-17T15:00:06"/>
    <n v="2013"/>
    <x v="1"/>
    <n v="17"/>
    <x v="14"/>
    <x v="5"/>
    <n v="35.914999999999999"/>
    <n v="0.70587657232704393"/>
  </r>
  <r>
    <d v="2013-02-17T00:00:00"/>
    <d v="2013-02-17T16:00:06"/>
    <n v="2013"/>
    <x v="1"/>
    <n v="17"/>
    <x v="15"/>
    <x v="5"/>
    <n v="45.578000000000003"/>
    <n v="0.89579402515723272"/>
  </r>
  <r>
    <d v="2013-02-17T00:00:00"/>
    <d v="2013-02-17T17:00:06"/>
    <n v="2013"/>
    <x v="1"/>
    <n v="17"/>
    <x v="16"/>
    <x v="5"/>
    <n v="31.295999999999999"/>
    <n v="0.61509433962264148"/>
  </r>
  <r>
    <d v="2013-02-17T00:00:00"/>
    <d v="2013-02-17T18:00:06"/>
    <n v="2013"/>
    <x v="1"/>
    <n v="17"/>
    <x v="17"/>
    <x v="5"/>
    <n v="28.257999999999999"/>
    <n v="0.55538522012578617"/>
  </r>
  <r>
    <d v="2013-02-17T00:00:00"/>
    <d v="2013-02-17T19:00:06"/>
    <n v="2013"/>
    <x v="1"/>
    <n v="17"/>
    <x v="18"/>
    <x v="5"/>
    <n v="12.208"/>
    <n v="0.239937106918239"/>
  </r>
  <r>
    <d v="2013-02-17T00:00:00"/>
    <d v="2013-02-17T20:00:06"/>
    <n v="2013"/>
    <x v="1"/>
    <n v="17"/>
    <x v="19"/>
    <x v="5"/>
    <n v="0"/>
    <n v="0"/>
  </r>
  <r>
    <d v="2013-02-17T00:00:00"/>
    <d v="2013-02-17T21:00:06"/>
    <n v="2013"/>
    <x v="1"/>
    <n v="17"/>
    <x v="20"/>
    <x v="5"/>
    <n v="0"/>
    <n v="0"/>
  </r>
  <r>
    <d v="2013-02-17T00:00:00"/>
    <d v="2013-02-17T22:00:06"/>
    <n v="2013"/>
    <x v="1"/>
    <n v="17"/>
    <x v="21"/>
    <x v="5"/>
    <n v="0"/>
    <n v="0"/>
  </r>
  <r>
    <d v="2013-02-17T00:00:00"/>
    <d v="2013-02-17T23:00:06"/>
    <n v="2013"/>
    <x v="1"/>
    <n v="17"/>
    <x v="22"/>
    <x v="5"/>
    <n v="0"/>
    <n v="0"/>
  </r>
  <r>
    <d v="2013-02-18T00:00:00"/>
    <d v="2013-02-18T00:00:06"/>
    <n v="2013"/>
    <x v="1"/>
    <n v="18"/>
    <x v="23"/>
    <x v="6"/>
    <n v="0"/>
    <n v="0"/>
  </r>
  <r>
    <d v="2013-02-18T00:00:00"/>
    <d v="2013-02-18T01:00:06"/>
    <n v="2013"/>
    <x v="1"/>
    <n v="18"/>
    <x v="0"/>
    <x v="6"/>
    <n v="0"/>
    <n v="0"/>
  </r>
  <r>
    <d v="2013-02-18T00:00:00"/>
    <d v="2013-02-18T02:00:06"/>
    <n v="2013"/>
    <x v="1"/>
    <n v="18"/>
    <x v="1"/>
    <x v="6"/>
    <n v="0"/>
    <n v="0"/>
  </r>
  <r>
    <d v="2013-02-18T00:00:00"/>
    <d v="2013-02-18T03:00:06"/>
    <n v="2013"/>
    <x v="1"/>
    <n v="18"/>
    <x v="2"/>
    <x v="6"/>
    <n v="0"/>
    <n v="0"/>
  </r>
  <r>
    <d v="2013-02-18T00:00:00"/>
    <d v="2013-02-18T04:00:06"/>
    <n v="2013"/>
    <x v="1"/>
    <n v="18"/>
    <x v="3"/>
    <x v="6"/>
    <n v="0"/>
    <n v="0"/>
  </r>
  <r>
    <d v="2013-02-18T00:00:00"/>
    <d v="2013-02-18T05:00:06"/>
    <n v="2013"/>
    <x v="1"/>
    <n v="18"/>
    <x v="4"/>
    <x v="6"/>
    <n v="0"/>
    <n v="0"/>
  </r>
  <r>
    <d v="2013-02-18T00:00:00"/>
    <d v="2013-02-18T06:00:06"/>
    <n v="2013"/>
    <x v="1"/>
    <n v="18"/>
    <x v="5"/>
    <x v="6"/>
    <n v="0"/>
    <n v="0"/>
  </r>
  <r>
    <d v="2013-02-18T00:00:00"/>
    <d v="2013-02-18T07:00:06"/>
    <n v="2013"/>
    <x v="1"/>
    <n v="18"/>
    <x v="6"/>
    <x v="6"/>
    <n v="0"/>
    <n v="0"/>
  </r>
  <r>
    <d v="2013-02-18T00:00:00"/>
    <d v="2013-02-18T08:00:06"/>
    <n v="2013"/>
    <x v="1"/>
    <n v="18"/>
    <x v="7"/>
    <x v="6"/>
    <n v="3.2370000000000001"/>
    <n v="6.3620283018867921E-2"/>
  </r>
  <r>
    <d v="2013-02-18T00:00:00"/>
    <d v="2013-02-18T09:00:06"/>
    <n v="2013"/>
    <x v="1"/>
    <n v="18"/>
    <x v="8"/>
    <x v="6"/>
    <n v="6.0469999999999997"/>
    <n v="0.11884827044025156"/>
  </r>
  <r>
    <d v="2013-02-18T00:00:00"/>
    <d v="2013-02-18T10:00:06"/>
    <n v="2013"/>
    <x v="1"/>
    <n v="18"/>
    <x v="9"/>
    <x v="6"/>
    <n v="6.5720000000000001"/>
    <n v="0.12916666666666665"/>
  </r>
  <r>
    <d v="2013-02-18T00:00:00"/>
    <d v="2013-02-18T11:00:06"/>
    <n v="2013"/>
    <x v="1"/>
    <n v="18"/>
    <x v="10"/>
    <x v="6"/>
    <n v="6.0720000000000001"/>
    <n v="0.11933962264150944"/>
  </r>
  <r>
    <d v="2013-02-18T00:00:00"/>
    <d v="2013-02-18T12:00:06"/>
    <n v="2013"/>
    <x v="1"/>
    <n v="18"/>
    <x v="11"/>
    <x v="6"/>
    <n v="10.137"/>
    <n v="0.19923349056603773"/>
  </r>
  <r>
    <d v="2013-02-18T00:00:00"/>
    <d v="2013-02-18T13:00:06"/>
    <n v="2013"/>
    <x v="1"/>
    <n v="18"/>
    <x v="12"/>
    <x v="6"/>
    <n v="24.599"/>
    <n v="0.4834709119496855"/>
  </r>
  <r>
    <d v="2013-02-18T00:00:00"/>
    <d v="2013-02-18T14:00:06"/>
    <n v="2013"/>
    <x v="1"/>
    <n v="18"/>
    <x v="13"/>
    <x v="6"/>
    <n v="43.162999999999997"/>
    <n v="0.8483294025157232"/>
  </r>
  <r>
    <d v="2013-02-18T00:00:00"/>
    <d v="2013-02-18T15:00:06"/>
    <n v="2013"/>
    <x v="1"/>
    <n v="18"/>
    <x v="14"/>
    <x v="6"/>
    <n v="45.820999999999998"/>
    <n v="0.90056996855345905"/>
  </r>
  <r>
    <d v="2013-02-18T00:00:00"/>
    <d v="2013-02-18T16:00:06"/>
    <n v="2013"/>
    <x v="1"/>
    <n v="18"/>
    <x v="15"/>
    <x v="6"/>
    <n v="23.561"/>
    <n v="0.46306996855345911"/>
  </r>
  <r>
    <d v="2013-02-18T00:00:00"/>
    <d v="2013-02-18T17:00:06"/>
    <n v="2013"/>
    <x v="1"/>
    <n v="18"/>
    <x v="16"/>
    <x v="6"/>
    <n v="6.3540000000000001"/>
    <n v="0.12488207547169811"/>
  </r>
  <r>
    <d v="2013-02-18T00:00:00"/>
    <d v="2013-02-18T18:00:06"/>
    <n v="2013"/>
    <x v="1"/>
    <n v="18"/>
    <x v="17"/>
    <x v="6"/>
    <n v="1.4339999999999999"/>
    <n v="2.8183962264150941E-2"/>
  </r>
  <r>
    <d v="2013-02-18T00:00:00"/>
    <d v="2013-02-18T19:00:06"/>
    <n v="2013"/>
    <x v="1"/>
    <n v="18"/>
    <x v="18"/>
    <x v="6"/>
    <n v="0.24970000000000001"/>
    <n v="4.907625786163522E-3"/>
  </r>
  <r>
    <d v="2013-02-18T00:00:00"/>
    <d v="2013-02-18T20:00:06"/>
    <n v="2013"/>
    <x v="1"/>
    <n v="18"/>
    <x v="19"/>
    <x v="6"/>
    <n v="0"/>
    <n v="0"/>
  </r>
  <r>
    <d v="2013-02-18T00:00:00"/>
    <d v="2013-02-18T21:00:06"/>
    <n v="2013"/>
    <x v="1"/>
    <n v="18"/>
    <x v="20"/>
    <x v="6"/>
    <n v="0"/>
    <n v="0"/>
  </r>
  <r>
    <d v="2013-02-18T00:00:00"/>
    <d v="2013-02-18T22:00:06"/>
    <n v="2013"/>
    <x v="1"/>
    <n v="18"/>
    <x v="21"/>
    <x v="6"/>
    <n v="0"/>
    <n v="0"/>
  </r>
  <r>
    <d v="2013-02-18T00:00:00"/>
    <d v="2013-02-18T23:00:06"/>
    <n v="2013"/>
    <x v="1"/>
    <n v="18"/>
    <x v="22"/>
    <x v="6"/>
    <n v="0"/>
    <n v="0"/>
  </r>
  <r>
    <d v="2013-02-19T00:00:00"/>
    <d v="2013-02-19T00:00:06"/>
    <n v="2013"/>
    <x v="1"/>
    <n v="19"/>
    <x v="23"/>
    <x v="0"/>
    <n v="0"/>
    <n v="0"/>
  </r>
  <r>
    <d v="2013-02-19T00:00:00"/>
    <d v="2013-02-19T01:00:06"/>
    <n v="2013"/>
    <x v="1"/>
    <n v="19"/>
    <x v="0"/>
    <x v="0"/>
    <n v="0"/>
    <n v="0"/>
  </r>
  <r>
    <d v="2013-02-19T00:00:00"/>
    <d v="2013-02-19T02:00:06"/>
    <n v="2013"/>
    <x v="1"/>
    <n v="19"/>
    <x v="1"/>
    <x v="0"/>
    <n v="0"/>
    <n v="0"/>
  </r>
  <r>
    <d v="2013-02-19T00:00:00"/>
    <d v="2013-02-19T03:00:06"/>
    <n v="2013"/>
    <x v="1"/>
    <n v="19"/>
    <x v="2"/>
    <x v="0"/>
    <n v="0"/>
    <n v="0"/>
  </r>
  <r>
    <d v="2013-02-19T00:00:00"/>
    <d v="2013-02-19T04:00:06"/>
    <n v="2013"/>
    <x v="1"/>
    <n v="19"/>
    <x v="3"/>
    <x v="0"/>
    <n v="0"/>
    <n v="0"/>
  </r>
  <r>
    <d v="2013-02-19T00:00:00"/>
    <d v="2013-02-19T05:00:06"/>
    <n v="2013"/>
    <x v="1"/>
    <n v="19"/>
    <x v="4"/>
    <x v="0"/>
    <n v="0"/>
    <n v="0"/>
  </r>
  <r>
    <d v="2013-02-19T00:00:00"/>
    <d v="2013-02-19T06:00:06"/>
    <n v="2013"/>
    <x v="1"/>
    <n v="19"/>
    <x v="5"/>
    <x v="0"/>
    <n v="0"/>
    <n v="0"/>
  </r>
  <r>
    <d v="2013-02-19T00:00:00"/>
    <d v="2013-02-19T07:00:06"/>
    <n v="2013"/>
    <x v="1"/>
    <n v="19"/>
    <x v="6"/>
    <x v="0"/>
    <n v="2.6240000000000001"/>
    <n v="5.157232704402516E-2"/>
  </r>
  <r>
    <d v="2013-02-19T00:00:00"/>
    <d v="2013-02-19T08:00:06"/>
    <n v="2013"/>
    <x v="1"/>
    <n v="19"/>
    <x v="7"/>
    <x v="0"/>
    <n v="35.006999999999998"/>
    <n v="0.68803066037735838"/>
  </r>
  <r>
    <d v="2013-02-19T00:00:00"/>
    <d v="2013-02-19T09:00:06"/>
    <n v="2013"/>
    <x v="1"/>
    <n v="19"/>
    <x v="8"/>
    <x v="0"/>
    <n v="49.96"/>
    <n v="0.98191823899371067"/>
  </r>
  <r>
    <d v="2013-02-19T00:00:00"/>
    <d v="2013-02-19T10:00:06"/>
    <n v="2013"/>
    <x v="1"/>
    <n v="19"/>
    <x v="9"/>
    <x v="0"/>
    <n v="49.96"/>
    <n v="0.98191823899371067"/>
  </r>
  <r>
    <d v="2013-02-19T00:00:00"/>
    <d v="2013-02-19T11:00:06"/>
    <n v="2013"/>
    <x v="1"/>
    <n v="19"/>
    <x v="10"/>
    <x v="0"/>
    <n v="49.96"/>
    <n v="0.98191823899371067"/>
  </r>
  <r>
    <d v="2013-02-19T00:00:00"/>
    <d v="2013-02-19T12:00:06"/>
    <n v="2013"/>
    <x v="1"/>
    <n v="19"/>
    <x v="11"/>
    <x v="0"/>
    <n v="49.96"/>
    <n v="0.98191823899371067"/>
  </r>
  <r>
    <d v="2013-02-19T00:00:00"/>
    <d v="2013-02-19T13:00:06"/>
    <n v="2013"/>
    <x v="1"/>
    <n v="19"/>
    <x v="12"/>
    <x v="0"/>
    <n v="49.96"/>
    <n v="0.98191823899371067"/>
  </r>
  <r>
    <d v="2013-02-19T00:00:00"/>
    <d v="2013-02-19T14:00:06"/>
    <n v="2013"/>
    <x v="1"/>
    <n v="19"/>
    <x v="13"/>
    <x v="0"/>
    <n v="49.96"/>
    <n v="0.98191823899371067"/>
  </r>
  <r>
    <d v="2013-02-19T00:00:00"/>
    <d v="2013-02-19T15:00:06"/>
    <n v="2013"/>
    <x v="1"/>
    <n v="19"/>
    <x v="14"/>
    <x v="0"/>
    <n v="49.96"/>
    <n v="0.98191823899371067"/>
  </r>
  <r>
    <d v="2013-02-19T00:00:00"/>
    <d v="2013-02-19T16:00:06"/>
    <n v="2013"/>
    <x v="1"/>
    <n v="19"/>
    <x v="15"/>
    <x v="0"/>
    <n v="49.96"/>
    <n v="0.98191823899371067"/>
  </r>
  <r>
    <d v="2013-02-19T00:00:00"/>
    <d v="2013-02-19T17:00:06"/>
    <n v="2013"/>
    <x v="1"/>
    <n v="19"/>
    <x v="16"/>
    <x v="0"/>
    <n v="49.96"/>
    <n v="0.98191823899371067"/>
  </r>
  <r>
    <d v="2013-02-19T00:00:00"/>
    <d v="2013-02-19T18:00:06"/>
    <n v="2013"/>
    <x v="1"/>
    <n v="19"/>
    <x v="17"/>
    <x v="0"/>
    <n v="46.41"/>
    <n v="0.91214622641509424"/>
  </r>
  <r>
    <d v="2013-02-19T00:00:00"/>
    <d v="2013-02-19T19:00:06"/>
    <n v="2013"/>
    <x v="1"/>
    <n v="19"/>
    <x v="18"/>
    <x v="0"/>
    <n v="17.747"/>
    <n v="0.34880110062893077"/>
  </r>
  <r>
    <d v="2013-02-19T00:00:00"/>
    <d v="2013-02-19T20:00:06"/>
    <n v="2013"/>
    <x v="1"/>
    <n v="19"/>
    <x v="19"/>
    <x v="0"/>
    <n v="0"/>
    <n v="0"/>
  </r>
  <r>
    <d v="2013-02-19T00:00:00"/>
    <d v="2013-02-19T21:00:06"/>
    <n v="2013"/>
    <x v="1"/>
    <n v="19"/>
    <x v="20"/>
    <x v="0"/>
    <n v="0"/>
    <n v="0"/>
  </r>
  <r>
    <d v="2013-02-19T00:00:00"/>
    <d v="2013-02-19T22:00:06"/>
    <n v="2013"/>
    <x v="1"/>
    <n v="19"/>
    <x v="21"/>
    <x v="0"/>
    <n v="0"/>
    <n v="0"/>
  </r>
  <r>
    <d v="2013-02-19T00:00:00"/>
    <d v="2013-02-19T23:00:06"/>
    <n v="2013"/>
    <x v="1"/>
    <n v="19"/>
    <x v="22"/>
    <x v="0"/>
    <n v="0"/>
    <n v="0"/>
  </r>
  <r>
    <d v="2013-02-20T00:00:00"/>
    <d v="2013-02-20T00:00:06"/>
    <n v="2013"/>
    <x v="1"/>
    <n v="20"/>
    <x v="23"/>
    <x v="1"/>
    <n v="0"/>
    <n v="0"/>
  </r>
  <r>
    <d v="2013-02-20T00:00:00"/>
    <d v="2013-02-20T01:00:06"/>
    <n v="2013"/>
    <x v="1"/>
    <n v="20"/>
    <x v="0"/>
    <x v="1"/>
    <n v="0"/>
    <n v="0"/>
  </r>
  <r>
    <d v="2013-02-20T00:00:00"/>
    <d v="2013-02-20T02:00:06"/>
    <n v="2013"/>
    <x v="1"/>
    <n v="20"/>
    <x v="1"/>
    <x v="1"/>
    <n v="0"/>
    <n v="0"/>
  </r>
  <r>
    <d v="2013-02-20T00:00:00"/>
    <d v="2013-02-20T03:00:06"/>
    <n v="2013"/>
    <x v="1"/>
    <n v="20"/>
    <x v="2"/>
    <x v="1"/>
    <n v="0"/>
    <n v="0"/>
  </r>
  <r>
    <d v="2013-02-20T00:00:00"/>
    <d v="2013-02-20T04:00:06"/>
    <n v="2013"/>
    <x v="1"/>
    <n v="20"/>
    <x v="3"/>
    <x v="1"/>
    <n v="0"/>
    <n v="0"/>
  </r>
  <r>
    <d v="2013-02-20T00:00:00"/>
    <d v="2013-02-20T05:00:06"/>
    <n v="2013"/>
    <x v="1"/>
    <n v="20"/>
    <x v="4"/>
    <x v="1"/>
    <n v="0"/>
    <n v="0"/>
  </r>
  <r>
    <d v="2013-02-20T00:00:00"/>
    <d v="2013-02-20T06:00:06"/>
    <n v="2013"/>
    <x v="1"/>
    <n v="20"/>
    <x v="5"/>
    <x v="1"/>
    <n v="0"/>
    <n v="0"/>
  </r>
  <r>
    <d v="2013-02-20T00:00:00"/>
    <d v="2013-02-20T07:00:06"/>
    <n v="2013"/>
    <x v="1"/>
    <n v="20"/>
    <x v="6"/>
    <x v="1"/>
    <n v="2.4660000000000002"/>
    <n v="4.8466981132075475E-2"/>
  </r>
  <r>
    <d v="2013-02-20T00:00:00"/>
    <d v="2013-02-20T08:00:06"/>
    <n v="2013"/>
    <x v="1"/>
    <n v="20"/>
    <x v="7"/>
    <x v="1"/>
    <n v="34.332000000000001"/>
    <n v="0.67476415094339626"/>
  </r>
  <r>
    <d v="2013-02-20T00:00:00"/>
    <d v="2013-02-20T09:00:06"/>
    <n v="2013"/>
    <x v="1"/>
    <n v="20"/>
    <x v="8"/>
    <x v="1"/>
    <n v="49.96"/>
    <n v="0.98191823899371067"/>
  </r>
  <r>
    <d v="2013-02-20T00:00:00"/>
    <d v="2013-02-20T10:00:06"/>
    <n v="2013"/>
    <x v="1"/>
    <n v="20"/>
    <x v="9"/>
    <x v="1"/>
    <n v="49.96"/>
    <n v="0.98191823899371067"/>
  </r>
  <r>
    <d v="2013-02-20T00:00:00"/>
    <d v="2013-02-20T11:00:06"/>
    <n v="2013"/>
    <x v="1"/>
    <n v="20"/>
    <x v="10"/>
    <x v="1"/>
    <n v="49.96"/>
    <n v="0.98191823899371067"/>
  </r>
  <r>
    <d v="2013-02-20T00:00:00"/>
    <d v="2013-02-20T12:00:06"/>
    <n v="2013"/>
    <x v="1"/>
    <n v="20"/>
    <x v="11"/>
    <x v="1"/>
    <n v="49.96"/>
    <n v="0.98191823899371067"/>
  </r>
  <r>
    <d v="2013-02-20T00:00:00"/>
    <d v="2013-02-20T13:00:06"/>
    <n v="2013"/>
    <x v="1"/>
    <n v="20"/>
    <x v="12"/>
    <x v="1"/>
    <n v="49.96"/>
    <n v="0.98191823899371067"/>
  </r>
  <r>
    <d v="2013-02-20T00:00:00"/>
    <d v="2013-02-20T14:00:06"/>
    <n v="2013"/>
    <x v="1"/>
    <n v="20"/>
    <x v="13"/>
    <x v="1"/>
    <n v="49.96"/>
    <n v="0.98191823899371067"/>
  </r>
  <r>
    <d v="2013-02-20T00:00:00"/>
    <d v="2013-02-20T15:00:06"/>
    <n v="2013"/>
    <x v="1"/>
    <n v="20"/>
    <x v="14"/>
    <x v="1"/>
    <n v="49.96"/>
    <n v="0.98191823899371067"/>
  </r>
  <r>
    <d v="2013-02-20T00:00:00"/>
    <d v="2013-02-20T16:00:06"/>
    <n v="2013"/>
    <x v="1"/>
    <n v="20"/>
    <x v="15"/>
    <x v="1"/>
    <n v="49.96"/>
    <n v="0.98191823899371067"/>
  </r>
  <r>
    <d v="2013-02-20T00:00:00"/>
    <d v="2013-02-20T17:00:06"/>
    <n v="2013"/>
    <x v="1"/>
    <n v="20"/>
    <x v="16"/>
    <x v="1"/>
    <n v="49.96"/>
    <n v="0.98191823899371067"/>
  </r>
  <r>
    <d v="2013-02-20T00:00:00"/>
    <d v="2013-02-20T18:00:06"/>
    <n v="2013"/>
    <x v="1"/>
    <n v="20"/>
    <x v="17"/>
    <x v="1"/>
    <n v="49.703000000000003"/>
    <n v="0.9768671383647799"/>
  </r>
  <r>
    <d v="2013-02-20T00:00:00"/>
    <d v="2013-02-20T19:00:06"/>
    <n v="2013"/>
    <x v="1"/>
    <n v="20"/>
    <x v="18"/>
    <x v="1"/>
    <n v="15.965999999999999"/>
    <n v="0.31379716981132072"/>
  </r>
  <r>
    <d v="2013-02-20T00:00:00"/>
    <d v="2013-02-20T20:00:06"/>
    <n v="2013"/>
    <x v="1"/>
    <n v="20"/>
    <x v="19"/>
    <x v="1"/>
    <n v="0"/>
    <n v="0"/>
  </r>
  <r>
    <d v="2013-02-20T00:00:00"/>
    <d v="2013-02-20T21:00:06"/>
    <n v="2013"/>
    <x v="1"/>
    <n v="20"/>
    <x v="20"/>
    <x v="1"/>
    <n v="0"/>
    <n v="0"/>
  </r>
  <r>
    <d v="2013-02-20T00:00:00"/>
    <d v="2013-02-20T22:00:06"/>
    <n v="2013"/>
    <x v="1"/>
    <n v="20"/>
    <x v="21"/>
    <x v="1"/>
    <n v="0"/>
    <n v="0"/>
  </r>
  <r>
    <d v="2013-02-20T00:00:00"/>
    <d v="2013-02-20T23:00:06"/>
    <n v="2013"/>
    <x v="1"/>
    <n v="20"/>
    <x v="22"/>
    <x v="1"/>
    <n v="0"/>
    <n v="0"/>
  </r>
  <r>
    <d v="2013-02-21T00:00:00"/>
    <d v="2013-02-21T00:00:06"/>
    <n v="2013"/>
    <x v="1"/>
    <n v="21"/>
    <x v="23"/>
    <x v="2"/>
    <n v="0"/>
    <n v="0"/>
  </r>
  <r>
    <d v="2013-02-21T00:00:00"/>
    <d v="2013-02-21T01:00:06"/>
    <n v="2013"/>
    <x v="1"/>
    <n v="21"/>
    <x v="0"/>
    <x v="2"/>
    <n v="0"/>
    <n v="0"/>
  </r>
  <r>
    <d v="2013-02-21T00:00:00"/>
    <d v="2013-02-21T02:00:06"/>
    <n v="2013"/>
    <x v="1"/>
    <n v="21"/>
    <x v="1"/>
    <x v="2"/>
    <n v="0"/>
    <n v="0"/>
  </r>
  <r>
    <d v="2013-02-21T00:00:00"/>
    <d v="2013-02-21T03:00:06"/>
    <n v="2013"/>
    <x v="1"/>
    <n v="21"/>
    <x v="2"/>
    <x v="2"/>
    <n v="0"/>
    <n v="0"/>
  </r>
  <r>
    <d v="2013-02-21T00:00:00"/>
    <d v="2013-02-21T04:00:06"/>
    <n v="2013"/>
    <x v="1"/>
    <n v="21"/>
    <x v="3"/>
    <x v="2"/>
    <n v="0"/>
    <n v="0"/>
  </r>
  <r>
    <d v="2013-02-21T00:00:00"/>
    <d v="2013-02-21T05:00:06"/>
    <n v="2013"/>
    <x v="1"/>
    <n v="21"/>
    <x v="4"/>
    <x v="2"/>
    <n v="0"/>
    <n v="0"/>
  </r>
  <r>
    <d v="2013-02-21T00:00:00"/>
    <d v="2013-02-21T06:00:06"/>
    <n v="2013"/>
    <x v="1"/>
    <n v="21"/>
    <x v="5"/>
    <x v="2"/>
    <n v="0"/>
    <n v="0"/>
  </r>
  <r>
    <d v="2013-02-21T00:00:00"/>
    <d v="2013-02-21T07:00:06"/>
    <n v="2013"/>
    <x v="1"/>
    <n v="21"/>
    <x v="6"/>
    <x v="2"/>
    <n v="1.931"/>
    <n v="3.7952044025157235E-2"/>
  </r>
  <r>
    <d v="2013-02-21T00:00:00"/>
    <d v="2013-02-21T08:00:06"/>
    <n v="2013"/>
    <x v="1"/>
    <n v="21"/>
    <x v="7"/>
    <x v="2"/>
    <n v="33.127000000000002"/>
    <n v="0.65108097484276728"/>
  </r>
  <r>
    <d v="2013-02-21T00:00:00"/>
    <d v="2013-02-21T09:00:06"/>
    <n v="2013"/>
    <x v="1"/>
    <n v="21"/>
    <x v="8"/>
    <x v="2"/>
    <n v="49.96"/>
    <n v="0.98191823899371067"/>
  </r>
  <r>
    <d v="2013-02-21T00:00:00"/>
    <d v="2013-02-21T10:00:06"/>
    <n v="2013"/>
    <x v="1"/>
    <n v="21"/>
    <x v="9"/>
    <x v="2"/>
    <n v="49.96"/>
    <n v="0.98191823899371067"/>
  </r>
  <r>
    <d v="2013-02-21T00:00:00"/>
    <d v="2013-02-21T11:00:06"/>
    <n v="2013"/>
    <x v="1"/>
    <n v="21"/>
    <x v="10"/>
    <x v="2"/>
    <n v="49.96"/>
    <n v="0.98191823899371067"/>
  </r>
  <r>
    <d v="2013-02-21T00:00:00"/>
    <d v="2013-02-21T12:00:06"/>
    <n v="2013"/>
    <x v="1"/>
    <n v="21"/>
    <x v="11"/>
    <x v="2"/>
    <n v="49.96"/>
    <n v="0.98191823899371067"/>
  </r>
  <r>
    <d v="2013-02-21T00:00:00"/>
    <d v="2013-02-21T13:00:06"/>
    <n v="2013"/>
    <x v="1"/>
    <n v="21"/>
    <x v="12"/>
    <x v="2"/>
    <n v="49.96"/>
    <n v="0.98191823899371067"/>
  </r>
  <r>
    <d v="2013-02-21T00:00:00"/>
    <d v="2013-02-21T14:00:06"/>
    <n v="2013"/>
    <x v="1"/>
    <n v="21"/>
    <x v="13"/>
    <x v="2"/>
    <n v="49.96"/>
    <n v="0.98191823899371067"/>
  </r>
  <r>
    <d v="2013-02-21T00:00:00"/>
    <d v="2013-02-21T15:00:06"/>
    <n v="2013"/>
    <x v="1"/>
    <n v="21"/>
    <x v="14"/>
    <x v="2"/>
    <n v="49.96"/>
    <n v="0.98191823899371067"/>
  </r>
  <r>
    <d v="2013-02-21T00:00:00"/>
    <d v="2013-02-21T16:00:06"/>
    <n v="2013"/>
    <x v="1"/>
    <n v="21"/>
    <x v="15"/>
    <x v="2"/>
    <n v="49.96"/>
    <n v="0.98191823899371067"/>
  </r>
  <r>
    <d v="2013-02-21T00:00:00"/>
    <d v="2013-02-21T17:00:06"/>
    <n v="2013"/>
    <x v="1"/>
    <n v="21"/>
    <x v="16"/>
    <x v="2"/>
    <n v="49.96"/>
    <n v="0.98191823899371067"/>
  </r>
  <r>
    <d v="2013-02-21T00:00:00"/>
    <d v="2013-02-21T18:00:06"/>
    <n v="2013"/>
    <x v="1"/>
    <n v="21"/>
    <x v="17"/>
    <x v="2"/>
    <n v="49.58"/>
    <n v="0.9744496855345911"/>
  </r>
  <r>
    <d v="2013-02-21T00:00:00"/>
    <d v="2013-02-21T19:00:06"/>
    <n v="2013"/>
    <x v="1"/>
    <n v="21"/>
    <x v="18"/>
    <x v="2"/>
    <n v="17.158999999999999"/>
    <n v="0.33724449685534585"/>
  </r>
  <r>
    <d v="2013-02-21T00:00:00"/>
    <d v="2013-02-21T20:00:06"/>
    <n v="2013"/>
    <x v="1"/>
    <n v="21"/>
    <x v="19"/>
    <x v="2"/>
    <n v="0"/>
    <n v="0"/>
  </r>
  <r>
    <d v="2013-02-21T00:00:00"/>
    <d v="2013-02-21T21:00:06"/>
    <n v="2013"/>
    <x v="1"/>
    <n v="21"/>
    <x v="20"/>
    <x v="2"/>
    <n v="0"/>
    <n v="0"/>
  </r>
  <r>
    <d v="2013-02-21T00:00:00"/>
    <d v="2013-02-21T22:00:06"/>
    <n v="2013"/>
    <x v="1"/>
    <n v="21"/>
    <x v="21"/>
    <x v="2"/>
    <n v="0"/>
    <n v="0"/>
  </r>
  <r>
    <d v="2013-02-21T00:00:00"/>
    <d v="2013-02-21T23:00:06"/>
    <n v="2013"/>
    <x v="1"/>
    <n v="21"/>
    <x v="22"/>
    <x v="2"/>
    <n v="0"/>
    <n v="0"/>
  </r>
  <r>
    <d v="2013-02-22T00:00:00"/>
    <d v="2013-02-22T00:00:06"/>
    <n v="2013"/>
    <x v="1"/>
    <n v="22"/>
    <x v="23"/>
    <x v="3"/>
    <n v="0"/>
    <n v="0"/>
  </r>
  <r>
    <d v="2013-02-22T00:00:00"/>
    <d v="2013-02-22T01:00:06"/>
    <n v="2013"/>
    <x v="1"/>
    <n v="22"/>
    <x v="0"/>
    <x v="3"/>
    <n v="0"/>
    <n v="0"/>
  </r>
  <r>
    <d v="2013-02-22T00:00:00"/>
    <d v="2013-02-22T02:00:06"/>
    <n v="2013"/>
    <x v="1"/>
    <n v="22"/>
    <x v="1"/>
    <x v="3"/>
    <n v="0"/>
    <n v="0"/>
  </r>
  <r>
    <d v="2013-02-22T00:00:00"/>
    <d v="2013-02-22T03:00:06"/>
    <n v="2013"/>
    <x v="1"/>
    <n v="22"/>
    <x v="2"/>
    <x v="3"/>
    <n v="0"/>
    <n v="0"/>
  </r>
  <r>
    <d v="2013-02-22T00:00:00"/>
    <d v="2013-02-22T04:00:06"/>
    <n v="2013"/>
    <x v="1"/>
    <n v="22"/>
    <x v="3"/>
    <x v="3"/>
    <n v="0"/>
    <n v="0"/>
  </r>
  <r>
    <d v="2013-02-22T00:00:00"/>
    <d v="2013-02-22T05:00:06"/>
    <n v="2013"/>
    <x v="1"/>
    <n v="22"/>
    <x v="4"/>
    <x v="3"/>
    <n v="0"/>
    <n v="0"/>
  </r>
  <r>
    <d v="2013-02-22T00:00:00"/>
    <d v="2013-02-22T06:00:06"/>
    <n v="2013"/>
    <x v="1"/>
    <n v="22"/>
    <x v="5"/>
    <x v="3"/>
    <n v="0"/>
    <n v="0"/>
  </r>
  <r>
    <d v="2013-02-22T00:00:00"/>
    <d v="2013-02-22T07:00:06"/>
    <n v="2013"/>
    <x v="1"/>
    <n v="22"/>
    <x v="6"/>
    <x v="3"/>
    <n v="1.869"/>
    <n v="3.6733490566037731E-2"/>
  </r>
  <r>
    <d v="2013-02-22T00:00:00"/>
    <d v="2013-02-22T08:00:06"/>
    <n v="2013"/>
    <x v="1"/>
    <n v="22"/>
    <x v="7"/>
    <x v="3"/>
    <n v="32.753"/>
    <n v="0.64373034591194966"/>
  </r>
  <r>
    <d v="2013-02-22T00:00:00"/>
    <d v="2013-02-22T09:00:06"/>
    <n v="2013"/>
    <x v="1"/>
    <n v="22"/>
    <x v="8"/>
    <x v="3"/>
    <n v="49.96"/>
    <n v="0.98191823899371067"/>
  </r>
  <r>
    <d v="2013-02-22T00:00:00"/>
    <d v="2013-02-22T10:00:06"/>
    <n v="2013"/>
    <x v="1"/>
    <n v="22"/>
    <x v="9"/>
    <x v="3"/>
    <n v="49.96"/>
    <n v="0.98191823899371067"/>
  </r>
  <r>
    <d v="2013-02-22T00:00:00"/>
    <d v="2013-02-22T11:00:06"/>
    <n v="2013"/>
    <x v="1"/>
    <n v="22"/>
    <x v="10"/>
    <x v="3"/>
    <n v="49.96"/>
    <n v="0.98191823899371067"/>
  </r>
  <r>
    <d v="2013-02-22T00:00:00"/>
    <d v="2013-02-22T12:00:06"/>
    <n v="2013"/>
    <x v="1"/>
    <n v="22"/>
    <x v="11"/>
    <x v="3"/>
    <n v="49.96"/>
    <n v="0.98191823899371067"/>
  </r>
  <r>
    <d v="2013-02-22T00:00:00"/>
    <d v="2013-02-22T13:00:06"/>
    <n v="2013"/>
    <x v="1"/>
    <n v="22"/>
    <x v="12"/>
    <x v="3"/>
    <n v="49.96"/>
    <n v="0.98191823899371067"/>
  </r>
  <r>
    <d v="2013-02-22T00:00:00"/>
    <d v="2013-02-22T14:00:06"/>
    <n v="2013"/>
    <x v="1"/>
    <n v="22"/>
    <x v="13"/>
    <x v="3"/>
    <n v="49.96"/>
    <n v="0.98191823899371067"/>
  </r>
  <r>
    <d v="2013-02-22T00:00:00"/>
    <d v="2013-02-22T15:00:06"/>
    <n v="2013"/>
    <x v="1"/>
    <n v="22"/>
    <x v="14"/>
    <x v="3"/>
    <n v="49.96"/>
    <n v="0.98191823899371067"/>
  </r>
  <r>
    <d v="2013-02-22T00:00:00"/>
    <d v="2013-02-22T16:00:06"/>
    <n v="2013"/>
    <x v="1"/>
    <n v="22"/>
    <x v="15"/>
    <x v="3"/>
    <n v="49.96"/>
    <n v="0.98191823899371067"/>
  </r>
  <r>
    <d v="2013-02-22T00:00:00"/>
    <d v="2013-02-22T17:00:06"/>
    <n v="2013"/>
    <x v="1"/>
    <n v="22"/>
    <x v="16"/>
    <x v="3"/>
    <n v="49.96"/>
    <n v="0.98191823899371067"/>
  </r>
  <r>
    <d v="2013-02-22T00:00:00"/>
    <d v="2013-02-22T18:00:06"/>
    <n v="2013"/>
    <x v="1"/>
    <n v="22"/>
    <x v="17"/>
    <x v="3"/>
    <n v="47.564999999999998"/>
    <n v="0.93484669811320742"/>
  </r>
  <r>
    <d v="2013-02-22T00:00:00"/>
    <d v="2013-02-22T19:00:06"/>
    <n v="2013"/>
    <x v="1"/>
    <n v="22"/>
    <x v="18"/>
    <x v="3"/>
    <n v="15.43"/>
    <n v="0.3032625786163522"/>
  </r>
  <r>
    <d v="2013-02-22T00:00:00"/>
    <d v="2013-02-22T20:00:06"/>
    <n v="2013"/>
    <x v="1"/>
    <n v="22"/>
    <x v="19"/>
    <x v="3"/>
    <n v="0"/>
    <n v="0"/>
  </r>
  <r>
    <d v="2013-02-22T00:00:00"/>
    <d v="2013-02-22T21:00:06"/>
    <n v="2013"/>
    <x v="1"/>
    <n v="22"/>
    <x v="20"/>
    <x v="3"/>
    <n v="0"/>
    <n v="0"/>
  </r>
  <r>
    <d v="2013-02-22T00:00:00"/>
    <d v="2013-02-22T22:00:06"/>
    <n v="2013"/>
    <x v="1"/>
    <n v="22"/>
    <x v="21"/>
    <x v="3"/>
    <n v="0"/>
    <n v="0"/>
  </r>
  <r>
    <d v="2013-02-22T00:00:00"/>
    <d v="2013-02-22T23:00:06"/>
    <n v="2013"/>
    <x v="1"/>
    <n v="22"/>
    <x v="22"/>
    <x v="3"/>
    <n v="0"/>
    <n v="0"/>
  </r>
  <r>
    <d v="2013-02-23T00:00:00"/>
    <d v="2013-02-23T00:00:06"/>
    <n v="2013"/>
    <x v="1"/>
    <n v="23"/>
    <x v="23"/>
    <x v="4"/>
    <n v="0"/>
    <n v="0"/>
  </r>
  <r>
    <d v="2013-02-23T00:00:00"/>
    <d v="2013-02-23T01:00:06"/>
    <n v="2013"/>
    <x v="1"/>
    <n v="23"/>
    <x v="0"/>
    <x v="4"/>
    <n v="0"/>
    <n v="0"/>
  </r>
  <r>
    <d v="2013-02-23T00:00:00"/>
    <d v="2013-02-23T02:00:06"/>
    <n v="2013"/>
    <x v="1"/>
    <n v="23"/>
    <x v="1"/>
    <x v="4"/>
    <n v="0"/>
    <n v="0"/>
  </r>
  <r>
    <d v="2013-02-23T00:00:00"/>
    <d v="2013-02-23T03:00:06"/>
    <n v="2013"/>
    <x v="1"/>
    <n v="23"/>
    <x v="2"/>
    <x v="4"/>
    <n v="0"/>
    <n v="0"/>
  </r>
  <r>
    <d v="2013-02-23T00:00:00"/>
    <d v="2013-02-23T04:00:06"/>
    <n v="2013"/>
    <x v="1"/>
    <n v="23"/>
    <x v="3"/>
    <x v="4"/>
    <n v="0"/>
    <n v="0"/>
  </r>
  <r>
    <d v="2013-02-23T00:00:00"/>
    <d v="2013-02-23T05:00:06"/>
    <n v="2013"/>
    <x v="1"/>
    <n v="23"/>
    <x v="4"/>
    <x v="4"/>
    <n v="0"/>
    <n v="0"/>
  </r>
  <r>
    <d v="2013-02-23T00:00:00"/>
    <d v="2013-02-23T06:00:06"/>
    <n v="2013"/>
    <x v="1"/>
    <n v="23"/>
    <x v="5"/>
    <x v="4"/>
    <n v="0"/>
    <n v="0"/>
  </r>
  <r>
    <d v="2013-02-23T00:00:00"/>
    <d v="2013-02-23T07:00:06"/>
    <n v="2013"/>
    <x v="1"/>
    <n v="23"/>
    <x v="6"/>
    <x v="4"/>
    <n v="1.6240000000000001"/>
    <n v="3.1918238993710692E-2"/>
  </r>
  <r>
    <d v="2013-02-23T00:00:00"/>
    <d v="2013-02-23T08:00:06"/>
    <n v="2013"/>
    <x v="1"/>
    <n v="23"/>
    <x v="7"/>
    <x v="4"/>
    <n v="31.942"/>
    <n v="0.62779088050314458"/>
  </r>
  <r>
    <d v="2013-02-23T00:00:00"/>
    <d v="2013-02-23T09:00:06"/>
    <n v="2013"/>
    <x v="1"/>
    <n v="23"/>
    <x v="8"/>
    <x v="4"/>
    <n v="49.96"/>
    <n v="0.98191823899371067"/>
  </r>
  <r>
    <d v="2013-02-23T00:00:00"/>
    <d v="2013-02-23T10:00:06"/>
    <n v="2013"/>
    <x v="1"/>
    <n v="23"/>
    <x v="9"/>
    <x v="4"/>
    <n v="49.96"/>
    <n v="0.98191823899371067"/>
  </r>
  <r>
    <d v="2013-02-23T00:00:00"/>
    <d v="2013-02-23T11:00:06"/>
    <n v="2013"/>
    <x v="1"/>
    <n v="23"/>
    <x v="10"/>
    <x v="4"/>
    <n v="49.96"/>
    <n v="0.98191823899371067"/>
  </r>
  <r>
    <d v="2013-02-23T00:00:00"/>
    <d v="2013-02-23T12:00:06"/>
    <n v="2013"/>
    <x v="1"/>
    <n v="23"/>
    <x v="11"/>
    <x v="4"/>
    <n v="49.96"/>
    <n v="0.98191823899371067"/>
  </r>
  <r>
    <d v="2013-02-23T00:00:00"/>
    <d v="2013-02-23T13:00:06"/>
    <n v="2013"/>
    <x v="1"/>
    <n v="23"/>
    <x v="12"/>
    <x v="4"/>
    <n v="49.96"/>
    <n v="0.98191823899371067"/>
  </r>
  <r>
    <d v="2013-02-23T00:00:00"/>
    <d v="2013-02-23T14:00:06"/>
    <n v="2013"/>
    <x v="1"/>
    <n v="23"/>
    <x v="13"/>
    <x v="4"/>
    <n v="49.96"/>
    <n v="0.98191823899371067"/>
  </r>
  <r>
    <d v="2013-02-23T00:00:00"/>
    <d v="2013-02-23T15:00:06"/>
    <n v="2013"/>
    <x v="1"/>
    <n v="23"/>
    <x v="14"/>
    <x v="4"/>
    <n v="49.96"/>
    <n v="0.98191823899371067"/>
  </r>
  <r>
    <d v="2013-02-23T00:00:00"/>
    <d v="2013-02-23T16:00:06"/>
    <n v="2013"/>
    <x v="1"/>
    <n v="23"/>
    <x v="15"/>
    <x v="4"/>
    <n v="47.075000000000003"/>
    <n v="0.92521619496855345"/>
  </r>
  <r>
    <d v="2013-02-23T00:00:00"/>
    <d v="2013-02-23T17:00:06"/>
    <n v="2013"/>
    <x v="1"/>
    <n v="23"/>
    <x v="16"/>
    <x v="4"/>
    <n v="39.834000000000003"/>
    <n v="0.7829009433962264"/>
  </r>
  <r>
    <d v="2013-02-23T00:00:00"/>
    <d v="2013-02-23T18:00:06"/>
    <n v="2013"/>
    <x v="1"/>
    <n v="23"/>
    <x v="17"/>
    <x v="4"/>
    <n v="28.3"/>
    <n v="0.55621069182389937"/>
  </r>
  <r>
    <d v="2013-02-23T00:00:00"/>
    <d v="2013-02-23T19:00:06"/>
    <n v="2013"/>
    <x v="1"/>
    <n v="23"/>
    <x v="18"/>
    <x v="4"/>
    <n v="12.289"/>
    <n v="0.24152908805031445"/>
  </r>
  <r>
    <d v="2013-02-23T00:00:00"/>
    <d v="2013-02-23T20:00:06"/>
    <n v="2013"/>
    <x v="1"/>
    <n v="23"/>
    <x v="19"/>
    <x v="4"/>
    <n v="0"/>
    <n v="0"/>
  </r>
  <r>
    <d v="2013-02-23T00:00:00"/>
    <d v="2013-02-23T21:00:06"/>
    <n v="2013"/>
    <x v="1"/>
    <n v="23"/>
    <x v="20"/>
    <x v="4"/>
    <n v="0"/>
    <n v="0"/>
  </r>
  <r>
    <d v="2013-02-23T00:00:00"/>
    <d v="2013-02-23T22:00:06"/>
    <n v="2013"/>
    <x v="1"/>
    <n v="23"/>
    <x v="21"/>
    <x v="4"/>
    <n v="0"/>
    <n v="0"/>
  </r>
  <r>
    <d v="2013-02-23T00:00:00"/>
    <d v="2013-02-23T23:00:06"/>
    <n v="2013"/>
    <x v="1"/>
    <n v="23"/>
    <x v="22"/>
    <x v="4"/>
    <n v="0"/>
    <n v="0"/>
  </r>
  <r>
    <d v="2013-02-24T00:00:00"/>
    <d v="2013-02-24T00:00:06"/>
    <n v="2013"/>
    <x v="1"/>
    <n v="24"/>
    <x v="23"/>
    <x v="5"/>
    <n v="0"/>
    <n v="0"/>
  </r>
  <r>
    <d v="2013-02-24T00:00:00"/>
    <d v="2013-02-24T01:00:06"/>
    <n v="2013"/>
    <x v="1"/>
    <n v="24"/>
    <x v="0"/>
    <x v="5"/>
    <n v="0"/>
    <n v="0"/>
  </r>
  <r>
    <d v="2013-02-24T00:00:00"/>
    <d v="2013-02-24T02:00:06"/>
    <n v="2013"/>
    <x v="1"/>
    <n v="24"/>
    <x v="1"/>
    <x v="5"/>
    <n v="0"/>
    <n v="0"/>
  </r>
  <r>
    <d v="2013-02-24T00:00:00"/>
    <d v="2013-02-24T03:00:06"/>
    <n v="2013"/>
    <x v="1"/>
    <n v="24"/>
    <x v="2"/>
    <x v="5"/>
    <n v="0"/>
    <n v="0"/>
  </r>
  <r>
    <d v="2013-02-24T00:00:00"/>
    <d v="2013-02-24T04:00:06"/>
    <n v="2013"/>
    <x v="1"/>
    <n v="24"/>
    <x v="3"/>
    <x v="5"/>
    <n v="0"/>
    <n v="0"/>
  </r>
  <r>
    <d v="2013-02-24T00:00:00"/>
    <d v="2013-02-24T05:00:06"/>
    <n v="2013"/>
    <x v="1"/>
    <n v="24"/>
    <x v="4"/>
    <x v="5"/>
    <n v="0"/>
    <n v="0"/>
  </r>
  <r>
    <d v="2013-02-24T00:00:00"/>
    <d v="2013-02-24T06:00:06"/>
    <n v="2013"/>
    <x v="1"/>
    <n v="24"/>
    <x v="5"/>
    <x v="5"/>
    <n v="0"/>
    <n v="0"/>
  </r>
  <r>
    <d v="2013-02-24T00:00:00"/>
    <d v="2013-02-24T07:00:07"/>
    <n v="2013"/>
    <x v="1"/>
    <n v="24"/>
    <x v="6"/>
    <x v="5"/>
    <n v="1.4350000000000001"/>
    <n v="2.8203616352201259E-2"/>
  </r>
  <r>
    <d v="2013-02-24T00:00:00"/>
    <d v="2013-02-24T08:00:07"/>
    <n v="2013"/>
    <x v="1"/>
    <n v="24"/>
    <x v="7"/>
    <x v="5"/>
    <n v="31.648"/>
    <n v="0.62201257861635217"/>
  </r>
  <r>
    <d v="2013-02-24T00:00:00"/>
    <d v="2013-02-24T09:00:07"/>
    <n v="2013"/>
    <x v="1"/>
    <n v="24"/>
    <x v="8"/>
    <x v="5"/>
    <n v="49.96"/>
    <n v="0.98191823899371067"/>
  </r>
  <r>
    <d v="2013-02-24T00:00:00"/>
    <d v="2013-02-24T10:00:07"/>
    <n v="2013"/>
    <x v="1"/>
    <n v="24"/>
    <x v="9"/>
    <x v="5"/>
    <n v="49.96"/>
    <n v="0.98191823899371067"/>
  </r>
  <r>
    <d v="2013-02-24T00:00:00"/>
    <d v="2013-02-24T11:00:07"/>
    <n v="2013"/>
    <x v="1"/>
    <n v="24"/>
    <x v="10"/>
    <x v="5"/>
    <n v="49.96"/>
    <n v="0.98191823899371067"/>
  </r>
  <r>
    <d v="2013-02-24T00:00:00"/>
    <d v="2013-02-24T12:00:07"/>
    <n v="2013"/>
    <x v="1"/>
    <n v="24"/>
    <x v="11"/>
    <x v="5"/>
    <n v="49.96"/>
    <n v="0.98191823899371067"/>
  </r>
  <r>
    <d v="2013-02-24T00:00:00"/>
    <d v="2013-02-24T13:00:07"/>
    <n v="2013"/>
    <x v="1"/>
    <n v="24"/>
    <x v="12"/>
    <x v="5"/>
    <n v="49.96"/>
    <n v="0.98191823899371067"/>
  </r>
  <r>
    <d v="2013-02-24T00:00:00"/>
    <d v="2013-02-24T14:00:07"/>
    <n v="2013"/>
    <x v="1"/>
    <n v="24"/>
    <x v="13"/>
    <x v="5"/>
    <n v="49.96"/>
    <n v="0.98191823899371067"/>
  </r>
  <r>
    <d v="2013-02-24T00:00:00"/>
    <d v="2013-02-24T15:00:07"/>
    <n v="2013"/>
    <x v="1"/>
    <n v="24"/>
    <x v="14"/>
    <x v="5"/>
    <n v="49.96"/>
    <n v="0.98191823899371067"/>
  </r>
  <r>
    <d v="2013-02-24T00:00:00"/>
    <d v="2013-02-24T16:00:07"/>
    <n v="2013"/>
    <x v="1"/>
    <n v="24"/>
    <x v="15"/>
    <x v="5"/>
    <n v="49.96"/>
    <n v="0.98191823899371067"/>
  </r>
  <r>
    <d v="2013-02-24T00:00:00"/>
    <d v="2013-02-24T17:00:07"/>
    <n v="2013"/>
    <x v="1"/>
    <n v="24"/>
    <x v="16"/>
    <x v="5"/>
    <n v="49.96"/>
    <n v="0.98191823899371067"/>
  </r>
  <r>
    <d v="2013-02-24T00:00:00"/>
    <d v="2013-02-24T18:00:07"/>
    <n v="2013"/>
    <x v="1"/>
    <n v="24"/>
    <x v="17"/>
    <x v="5"/>
    <n v="48.344000000000001"/>
    <n v="0.95015723270440244"/>
  </r>
  <r>
    <d v="2013-02-24T00:00:00"/>
    <d v="2013-02-24T19:00:07"/>
    <n v="2013"/>
    <x v="1"/>
    <n v="24"/>
    <x v="18"/>
    <x v="5"/>
    <n v="14.73"/>
    <n v="0.28950471698113206"/>
  </r>
  <r>
    <d v="2013-02-24T00:00:00"/>
    <d v="2013-02-24T20:00:07"/>
    <n v="2013"/>
    <x v="1"/>
    <n v="24"/>
    <x v="19"/>
    <x v="5"/>
    <n v="0"/>
    <n v="0"/>
  </r>
  <r>
    <d v="2013-02-24T00:00:00"/>
    <d v="2013-02-24T21:00:07"/>
    <n v="2013"/>
    <x v="1"/>
    <n v="24"/>
    <x v="20"/>
    <x v="5"/>
    <n v="0"/>
    <n v="0"/>
  </r>
  <r>
    <d v="2013-02-24T00:00:00"/>
    <d v="2013-02-24T22:00:07"/>
    <n v="2013"/>
    <x v="1"/>
    <n v="24"/>
    <x v="21"/>
    <x v="5"/>
    <n v="0"/>
    <n v="0"/>
  </r>
  <r>
    <d v="2013-02-24T00:00:00"/>
    <d v="2013-02-24T23:00:07"/>
    <n v="2013"/>
    <x v="1"/>
    <n v="24"/>
    <x v="22"/>
    <x v="5"/>
    <n v="0"/>
    <n v="0"/>
  </r>
  <r>
    <d v="2013-02-25T00:00:00"/>
    <d v="2013-02-25T00:00:07"/>
    <n v="2013"/>
    <x v="1"/>
    <n v="25"/>
    <x v="23"/>
    <x v="6"/>
    <n v="0"/>
    <n v="0"/>
  </r>
  <r>
    <d v="2013-02-25T00:00:00"/>
    <d v="2013-02-25T01:00:07"/>
    <n v="2013"/>
    <x v="1"/>
    <n v="25"/>
    <x v="0"/>
    <x v="6"/>
    <n v="0"/>
    <n v="0"/>
  </r>
  <r>
    <d v="2013-02-25T00:00:00"/>
    <d v="2013-02-25T02:00:07"/>
    <n v="2013"/>
    <x v="1"/>
    <n v="25"/>
    <x v="1"/>
    <x v="6"/>
    <n v="0"/>
    <n v="0"/>
  </r>
  <r>
    <d v="2013-02-25T00:00:00"/>
    <d v="2013-02-25T03:00:07"/>
    <n v="2013"/>
    <x v="1"/>
    <n v="25"/>
    <x v="2"/>
    <x v="6"/>
    <n v="0"/>
    <n v="0"/>
  </r>
  <r>
    <d v="2013-02-25T00:00:00"/>
    <d v="2013-02-25T04:00:07"/>
    <n v="2013"/>
    <x v="1"/>
    <n v="25"/>
    <x v="3"/>
    <x v="6"/>
    <n v="0"/>
    <n v="0"/>
  </r>
  <r>
    <d v="2013-02-25T00:00:00"/>
    <d v="2013-02-25T05:00:07"/>
    <n v="2013"/>
    <x v="1"/>
    <n v="25"/>
    <x v="4"/>
    <x v="6"/>
    <n v="0"/>
    <n v="0"/>
  </r>
  <r>
    <d v="2013-02-25T00:00:00"/>
    <d v="2013-02-25T06:00:07"/>
    <n v="2013"/>
    <x v="1"/>
    <n v="25"/>
    <x v="5"/>
    <x v="6"/>
    <n v="0"/>
    <n v="0"/>
  </r>
  <r>
    <d v="2013-02-25T00:00:00"/>
    <d v="2013-02-25T07:00:07"/>
    <n v="2013"/>
    <x v="1"/>
    <n v="25"/>
    <x v="6"/>
    <x v="6"/>
    <n v="1.591"/>
    <n v="3.1269654088050311E-2"/>
  </r>
  <r>
    <d v="2013-02-25T00:00:00"/>
    <d v="2013-02-25T08:00:07"/>
    <n v="2013"/>
    <x v="1"/>
    <n v="25"/>
    <x v="7"/>
    <x v="6"/>
    <n v="32.252000000000002"/>
    <n v="0.63388364779874218"/>
  </r>
  <r>
    <d v="2013-02-25T00:00:00"/>
    <d v="2013-02-25T09:00:07"/>
    <n v="2013"/>
    <x v="1"/>
    <n v="25"/>
    <x v="8"/>
    <x v="6"/>
    <n v="49.96"/>
    <n v="0.98191823899371067"/>
  </r>
  <r>
    <d v="2013-02-25T00:00:00"/>
    <d v="2013-02-25T10:00:07"/>
    <n v="2013"/>
    <x v="1"/>
    <n v="25"/>
    <x v="9"/>
    <x v="6"/>
    <n v="49.96"/>
    <n v="0.98191823899371067"/>
  </r>
  <r>
    <d v="2013-02-25T00:00:00"/>
    <d v="2013-02-25T11:00:07"/>
    <n v="2013"/>
    <x v="1"/>
    <n v="25"/>
    <x v="10"/>
    <x v="6"/>
    <n v="49.96"/>
    <n v="0.98191823899371067"/>
  </r>
  <r>
    <d v="2013-02-25T00:00:00"/>
    <d v="2013-02-25T12:00:07"/>
    <n v="2013"/>
    <x v="1"/>
    <n v="25"/>
    <x v="11"/>
    <x v="6"/>
    <n v="49.96"/>
    <n v="0.98191823899371067"/>
  </r>
  <r>
    <d v="2013-02-25T00:00:00"/>
    <d v="2013-02-25T13:00:07"/>
    <n v="2013"/>
    <x v="1"/>
    <n v="25"/>
    <x v="12"/>
    <x v="6"/>
    <n v="49.96"/>
    <n v="0.98191823899371067"/>
  </r>
  <r>
    <d v="2013-02-25T00:00:00"/>
    <d v="2013-02-25T14:00:07"/>
    <n v="2013"/>
    <x v="1"/>
    <n v="25"/>
    <x v="13"/>
    <x v="6"/>
    <n v="49.96"/>
    <n v="0.98191823899371067"/>
  </r>
  <r>
    <d v="2013-02-25T00:00:00"/>
    <d v="2013-02-25T15:00:07"/>
    <n v="2013"/>
    <x v="1"/>
    <n v="25"/>
    <x v="14"/>
    <x v="6"/>
    <n v="49.96"/>
    <n v="0.98191823899371067"/>
  </r>
  <r>
    <d v="2013-02-25T00:00:00"/>
    <d v="2013-02-25T16:00:07"/>
    <n v="2013"/>
    <x v="1"/>
    <n v="25"/>
    <x v="15"/>
    <x v="6"/>
    <n v="49.96"/>
    <n v="0.98191823899371067"/>
  </r>
  <r>
    <d v="2013-02-25T00:00:00"/>
    <d v="2013-02-25T17:00:07"/>
    <n v="2013"/>
    <x v="1"/>
    <n v="25"/>
    <x v="16"/>
    <x v="6"/>
    <n v="49.96"/>
    <n v="0.98191823899371067"/>
  </r>
  <r>
    <d v="2013-02-25T00:00:00"/>
    <d v="2013-02-25T18:00:07"/>
    <n v="2013"/>
    <x v="1"/>
    <n v="25"/>
    <x v="17"/>
    <x v="6"/>
    <n v="46.902999999999999"/>
    <n v="0.92183569182389935"/>
  </r>
  <r>
    <d v="2013-02-25T00:00:00"/>
    <d v="2013-02-25T19:00:07"/>
    <n v="2013"/>
    <x v="1"/>
    <n v="25"/>
    <x v="18"/>
    <x v="6"/>
    <n v="14.816000000000001"/>
    <n v="0.29119496855345911"/>
  </r>
  <r>
    <d v="2013-02-25T00:00:00"/>
    <d v="2013-02-25T20:00:07"/>
    <n v="2013"/>
    <x v="1"/>
    <n v="25"/>
    <x v="19"/>
    <x v="6"/>
    <n v="0"/>
    <n v="0"/>
  </r>
  <r>
    <d v="2013-02-25T00:00:00"/>
    <d v="2013-02-25T21:00:07"/>
    <n v="2013"/>
    <x v="1"/>
    <n v="25"/>
    <x v="20"/>
    <x v="6"/>
    <n v="0"/>
    <n v="0"/>
  </r>
  <r>
    <d v="2013-02-25T00:00:00"/>
    <d v="2013-02-25T22:00:07"/>
    <n v="2013"/>
    <x v="1"/>
    <n v="25"/>
    <x v="21"/>
    <x v="6"/>
    <n v="0"/>
    <n v="0"/>
  </r>
  <r>
    <d v="2013-02-25T00:00:00"/>
    <d v="2013-02-25T23:00:07"/>
    <n v="2013"/>
    <x v="1"/>
    <n v="25"/>
    <x v="22"/>
    <x v="6"/>
    <n v="0"/>
    <n v="0"/>
  </r>
  <r>
    <d v="2013-02-26T00:00:00"/>
    <d v="2013-02-26T00:00:07"/>
    <n v="2013"/>
    <x v="1"/>
    <n v="26"/>
    <x v="23"/>
    <x v="0"/>
    <n v="0"/>
    <n v="0"/>
  </r>
  <r>
    <d v="2013-02-26T00:00:00"/>
    <d v="2013-02-26T01:00:07"/>
    <n v="2013"/>
    <x v="1"/>
    <n v="26"/>
    <x v="0"/>
    <x v="0"/>
    <n v="0"/>
    <n v="0"/>
  </r>
  <r>
    <d v="2013-02-26T00:00:00"/>
    <d v="2013-02-26T02:00:07"/>
    <n v="2013"/>
    <x v="1"/>
    <n v="26"/>
    <x v="1"/>
    <x v="0"/>
    <n v="0"/>
    <n v="0"/>
  </r>
  <r>
    <d v="2013-02-26T00:00:00"/>
    <d v="2013-02-26T03:00:07"/>
    <n v="2013"/>
    <x v="1"/>
    <n v="26"/>
    <x v="2"/>
    <x v="0"/>
    <n v="0"/>
    <n v="0"/>
  </r>
  <r>
    <d v="2013-02-26T00:00:00"/>
    <d v="2013-02-26T04:00:07"/>
    <n v="2013"/>
    <x v="1"/>
    <n v="26"/>
    <x v="3"/>
    <x v="0"/>
    <n v="0"/>
    <n v="0"/>
  </r>
  <r>
    <d v="2013-02-26T00:00:00"/>
    <d v="2013-02-26T05:00:07"/>
    <n v="2013"/>
    <x v="1"/>
    <n v="26"/>
    <x v="4"/>
    <x v="0"/>
    <n v="0"/>
    <n v="0"/>
  </r>
  <r>
    <d v="2013-02-26T00:00:00"/>
    <d v="2013-02-26T06:00:07"/>
    <n v="2013"/>
    <x v="1"/>
    <n v="26"/>
    <x v="5"/>
    <x v="0"/>
    <n v="0"/>
    <n v="0"/>
  </r>
  <r>
    <d v="2013-02-26T00:00:00"/>
    <d v="2013-02-26T07:00:07"/>
    <n v="2013"/>
    <x v="1"/>
    <n v="26"/>
    <x v="6"/>
    <x v="0"/>
    <n v="1.333"/>
    <n v="2.619889937106918E-2"/>
  </r>
  <r>
    <d v="2013-02-26T00:00:00"/>
    <d v="2013-02-26T08:00:07"/>
    <n v="2013"/>
    <x v="1"/>
    <n v="26"/>
    <x v="7"/>
    <x v="0"/>
    <n v="31.646999999999998"/>
    <n v="0.62199292452830179"/>
  </r>
  <r>
    <d v="2013-02-26T00:00:00"/>
    <d v="2013-02-26T09:00:07"/>
    <n v="2013"/>
    <x v="1"/>
    <n v="26"/>
    <x v="8"/>
    <x v="0"/>
    <n v="49.96"/>
    <n v="0.98191823899371067"/>
  </r>
  <r>
    <d v="2013-02-26T00:00:00"/>
    <d v="2013-02-26T10:00:07"/>
    <n v="2013"/>
    <x v="1"/>
    <n v="26"/>
    <x v="9"/>
    <x v="0"/>
    <n v="49.96"/>
    <n v="0.98191823899371067"/>
  </r>
  <r>
    <d v="2013-02-26T00:00:00"/>
    <d v="2013-02-26T11:00:07"/>
    <n v="2013"/>
    <x v="1"/>
    <n v="26"/>
    <x v="10"/>
    <x v="0"/>
    <n v="49.96"/>
    <n v="0.98191823899371067"/>
  </r>
  <r>
    <d v="2013-02-26T00:00:00"/>
    <d v="2013-02-26T12:00:07"/>
    <n v="2013"/>
    <x v="1"/>
    <n v="26"/>
    <x v="11"/>
    <x v="0"/>
    <n v="49.96"/>
    <n v="0.98191823899371067"/>
  </r>
  <r>
    <d v="2013-02-26T00:00:00"/>
    <d v="2013-02-26T13:00:07"/>
    <n v="2013"/>
    <x v="1"/>
    <n v="26"/>
    <x v="12"/>
    <x v="0"/>
    <n v="49.96"/>
    <n v="0.98191823899371067"/>
  </r>
  <r>
    <d v="2013-02-26T00:00:00"/>
    <d v="2013-02-26T14:00:07"/>
    <n v="2013"/>
    <x v="1"/>
    <n v="26"/>
    <x v="13"/>
    <x v="0"/>
    <n v="49.96"/>
    <n v="0.98191823899371067"/>
  </r>
  <r>
    <d v="2013-02-26T00:00:00"/>
    <d v="2013-02-26T15:00:07"/>
    <n v="2013"/>
    <x v="1"/>
    <n v="26"/>
    <x v="14"/>
    <x v="0"/>
    <n v="49.96"/>
    <n v="0.98191823899371067"/>
  </r>
  <r>
    <d v="2013-02-26T00:00:00"/>
    <d v="2013-02-26T16:00:07"/>
    <n v="2013"/>
    <x v="1"/>
    <n v="26"/>
    <x v="15"/>
    <x v="0"/>
    <n v="49.96"/>
    <n v="0.98191823899371067"/>
  </r>
  <r>
    <d v="2013-02-26T00:00:00"/>
    <d v="2013-02-26T17:00:07"/>
    <n v="2013"/>
    <x v="1"/>
    <n v="26"/>
    <x v="16"/>
    <x v="0"/>
    <n v="49.96"/>
    <n v="0.98191823899371067"/>
  </r>
  <r>
    <d v="2013-02-26T00:00:00"/>
    <d v="2013-02-26T18:00:07"/>
    <n v="2013"/>
    <x v="1"/>
    <n v="26"/>
    <x v="17"/>
    <x v="0"/>
    <n v="48.73"/>
    <n v="0.95774371069182374"/>
  </r>
  <r>
    <d v="2013-02-26T00:00:00"/>
    <d v="2013-02-26T19:00:07"/>
    <n v="2013"/>
    <x v="1"/>
    <n v="26"/>
    <x v="18"/>
    <x v="0"/>
    <n v="14.795"/>
    <n v="0.29078223270440251"/>
  </r>
  <r>
    <d v="2013-02-26T00:00:00"/>
    <d v="2013-02-26T20:00:07"/>
    <n v="2013"/>
    <x v="1"/>
    <n v="26"/>
    <x v="19"/>
    <x v="0"/>
    <n v="0"/>
    <n v="0"/>
  </r>
  <r>
    <d v="2013-02-26T00:00:00"/>
    <d v="2013-02-26T21:00:07"/>
    <n v="2013"/>
    <x v="1"/>
    <n v="26"/>
    <x v="20"/>
    <x v="0"/>
    <n v="0"/>
    <n v="0"/>
  </r>
  <r>
    <d v="2013-02-26T00:00:00"/>
    <d v="2013-02-26T22:00:07"/>
    <n v="2013"/>
    <x v="1"/>
    <n v="26"/>
    <x v="21"/>
    <x v="0"/>
    <n v="0"/>
    <n v="0"/>
  </r>
  <r>
    <d v="2013-02-26T00:00:00"/>
    <d v="2013-02-26T23:00:07"/>
    <n v="2013"/>
    <x v="1"/>
    <n v="26"/>
    <x v="22"/>
    <x v="0"/>
    <n v="0"/>
    <n v="0"/>
  </r>
  <r>
    <d v="2013-02-27T00:00:00"/>
    <d v="2013-02-27T00:00:07"/>
    <n v="2013"/>
    <x v="1"/>
    <n v="27"/>
    <x v="23"/>
    <x v="1"/>
    <n v="0"/>
    <n v="0"/>
  </r>
  <r>
    <d v="2013-02-27T00:00:00"/>
    <d v="2013-02-27T01:00:07"/>
    <n v="2013"/>
    <x v="1"/>
    <n v="27"/>
    <x v="0"/>
    <x v="1"/>
    <n v="0"/>
    <n v="0"/>
  </r>
  <r>
    <d v="2013-02-27T00:00:00"/>
    <d v="2013-02-27T02:00:07"/>
    <n v="2013"/>
    <x v="1"/>
    <n v="27"/>
    <x v="1"/>
    <x v="1"/>
    <n v="0"/>
    <n v="0"/>
  </r>
  <r>
    <d v="2013-02-27T00:00:00"/>
    <d v="2013-02-27T03:00:07"/>
    <n v="2013"/>
    <x v="1"/>
    <n v="27"/>
    <x v="2"/>
    <x v="1"/>
    <n v="0"/>
    <n v="0"/>
  </r>
  <r>
    <d v="2013-02-27T00:00:00"/>
    <d v="2013-02-27T04:00:07"/>
    <n v="2013"/>
    <x v="1"/>
    <n v="27"/>
    <x v="3"/>
    <x v="1"/>
    <n v="0"/>
    <n v="0"/>
  </r>
  <r>
    <d v="2013-02-27T00:00:00"/>
    <d v="2013-02-27T05:00:07"/>
    <n v="2013"/>
    <x v="1"/>
    <n v="27"/>
    <x v="4"/>
    <x v="1"/>
    <n v="0"/>
    <n v="0"/>
  </r>
  <r>
    <d v="2013-02-27T00:00:00"/>
    <d v="2013-02-27T06:00:07"/>
    <n v="2013"/>
    <x v="1"/>
    <n v="27"/>
    <x v="5"/>
    <x v="1"/>
    <n v="0"/>
    <n v="0"/>
  </r>
  <r>
    <d v="2013-02-27T00:00:00"/>
    <d v="2013-02-27T07:00:07"/>
    <n v="2013"/>
    <x v="1"/>
    <n v="27"/>
    <x v="6"/>
    <x v="1"/>
    <n v="1.242"/>
    <n v="2.4410377358490564E-2"/>
  </r>
  <r>
    <d v="2013-02-27T00:00:00"/>
    <d v="2013-02-27T08:00:07"/>
    <n v="2013"/>
    <x v="1"/>
    <n v="27"/>
    <x v="7"/>
    <x v="1"/>
    <n v="31.84"/>
    <n v="0.62578616352201255"/>
  </r>
  <r>
    <d v="2013-02-27T00:00:00"/>
    <d v="2013-02-27T09:00:07"/>
    <n v="2013"/>
    <x v="1"/>
    <n v="27"/>
    <x v="8"/>
    <x v="1"/>
    <n v="49.96"/>
    <n v="0.98191823899371067"/>
  </r>
  <r>
    <d v="2013-02-27T00:00:00"/>
    <d v="2013-02-27T10:00:07"/>
    <n v="2013"/>
    <x v="1"/>
    <n v="27"/>
    <x v="9"/>
    <x v="1"/>
    <n v="49.96"/>
    <n v="0.98191823899371067"/>
  </r>
  <r>
    <d v="2013-02-27T00:00:00"/>
    <d v="2013-02-27T11:00:07"/>
    <n v="2013"/>
    <x v="1"/>
    <n v="27"/>
    <x v="10"/>
    <x v="1"/>
    <n v="49.96"/>
    <n v="0.98191823899371067"/>
  </r>
  <r>
    <d v="2013-02-27T00:00:00"/>
    <d v="2013-02-27T12:00:07"/>
    <n v="2013"/>
    <x v="1"/>
    <n v="27"/>
    <x v="11"/>
    <x v="1"/>
    <n v="49.96"/>
    <n v="0.98191823899371067"/>
  </r>
  <r>
    <d v="2013-02-27T00:00:00"/>
    <d v="2013-02-27T13:00:07"/>
    <n v="2013"/>
    <x v="1"/>
    <n v="27"/>
    <x v="12"/>
    <x v="1"/>
    <n v="49.96"/>
    <n v="0.98191823899371067"/>
  </r>
  <r>
    <d v="2013-02-27T00:00:00"/>
    <d v="2013-02-27T14:00:07"/>
    <n v="2013"/>
    <x v="1"/>
    <n v="27"/>
    <x v="13"/>
    <x v="1"/>
    <n v="49.96"/>
    <n v="0.98191823899371067"/>
  </r>
  <r>
    <d v="2013-02-27T00:00:00"/>
    <d v="2013-02-27T15:00:07"/>
    <n v="2013"/>
    <x v="1"/>
    <n v="27"/>
    <x v="14"/>
    <x v="1"/>
    <n v="49.96"/>
    <n v="0.98191823899371067"/>
  </r>
  <r>
    <d v="2013-02-27T00:00:00"/>
    <d v="2013-02-27T16:00:07"/>
    <n v="2013"/>
    <x v="1"/>
    <n v="27"/>
    <x v="15"/>
    <x v="1"/>
    <n v="49.96"/>
    <n v="0.98191823899371067"/>
  </r>
  <r>
    <d v="2013-02-27T00:00:00"/>
    <d v="2013-02-27T17:00:07"/>
    <n v="2013"/>
    <x v="1"/>
    <n v="27"/>
    <x v="16"/>
    <x v="1"/>
    <n v="49.96"/>
    <n v="0.98191823899371067"/>
  </r>
  <r>
    <d v="2013-02-27T00:00:00"/>
    <d v="2013-02-27T18:00:07"/>
    <n v="2013"/>
    <x v="1"/>
    <n v="27"/>
    <x v="17"/>
    <x v="1"/>
    <n v="49.329000000000001"/>
    <n v="0.96951650943396228"/>
  </r>
  <r>
    <d v="2013-02-27T00:00:00"/>
    <d v="2013-02-27T19:00:07"/>
    <n v="2013"/>
    <x v="1"/>
    <n v="27"/>
    <x v="18"/>
    <x v="1"/>
    <n v="15.21"/>
    <n v="0.298938679245283"/>
  </r>
  <r>
    <d v="2013-02-27T00:00:00"/>
    <d v="2013-02-27T20:00:07"/>
    <n v="2013"/>
    <x v="1"/>
    <n v="27"/>
    <x v="19"/>
    <x v="1"/>
    <n v="0"/>
    <n v="0"/>
  </r>
  <r>
    <d v="2013-02-27T00:00:00"/>
    <d v="2013-02-27T21:00:07"/>
    <n v="2013"/>
    <x v="1"/>
    <n v="27"/>
    <x v="20"/>
    <x v="1"/>
    <n v="0"/>
    <n v="0"/>
  </r>
  <r>
    <d v="2013-02-27T00:00:00"/>
    <d v="2013-02-27T22:00:07"/>
    <n v="2013"/>
    <x v="1"/>
    <n v="27"/>
    <x v="21"/>
    <x v="1"/>
    <n v="0"/>
    <n v="0"/>
  </r>
  <r>
    <d v="2013-02-27T00:00:00"/>
    <d v="2013-02-27T23:00:07"/>
    <n v="2013"/>
    <x v="1"/>
    <n v="27"/>
    <x v="22"/>
    <x v="1"/>
    <n v="0"/>
    <n v="0"/>
  </r>
  <r>
    <d v="2013-02-28T00:00:00"/>
    <d v="2013-02-28T00:00:07"/>
    <n v="2013"/>
    <x v="1"/>
    <n v="28"/>
    <x v="23"/>
    <x v="2"/>
    <n v="0"/>
    <n v="0"/>
  </r>
  <r>
    <d v="2013-02-28T00:00:00"/>
    <d v="2013-02-28T01:00:07"/>
    <n v="2013"/>
    <x v="1"/>
    <n v="28"/>
    <x v="0"/>
    <x v="2"/>
    <n v="0"/>
    <n v="0"/>
  </r>
  <r>
    <d v="2013-02-28T00:00:00"/>
    <d v="2013-02-28T02:00:07"/>
    <n v="2013"/>
    <x v="1"/>
    <n v="28"/>
    <x v="1"/>
    <x v="2"/>
    <n v="0"/>
    <n v="0"/>
  </r>
  <r>
    <d v="2013-02-28T00:00:00"/>
    <d v="2013-02-28T03:00:07"/>
    <n v="2013"/>
    <x v="1"/>
    <n v="28"/>
    <x v="2"/>
    <x v="2"/>
    <n v="0"/>
    <n v="0"/>
  </r>
  <r>
    <d v="2013-02-28T00:00:00"/>
    <d v="2013-02-28T04:00:07"/>
    <n v="2013"/>
    <x v="1"/>
    <n v="28"/>
    <x v="3"/>
    <x v="2"/>
    <n v="0"/>
    <n v="0"/>
  </r>
  <r>
    <d v="2013-02-28T00:00:00"/>
    <d v="2013-02-28T05:00:07"/>
    <n v="2013"/>
    <x v="1"/>
    <n v="28"/>
    <x v="4"/>
    <x v="2"/>
    <n v="0"/>
    <n v="0"/>
  </r>
  <r>
    <d v="2013-02-28T00:00:00"/>
    <d v="2013-02-28T06:00:07"/>
    <n v="2013"/>
    <x v="1"/>
    <n v="28"/>
    <x v="5"/>
    <x v="2"/>
    <n v="0"/>
    <n v="0"/>
  </r>
  <r>
    <d v="2013-02-28T00:00:00"/>
    <d v="2013-02-28T07:00:07"/>
    <n v="2013"/>
    <x v="1"/>
    <n v="28"/>
    <x v="6"/>
    <x v="2"/>
    <n v="1.194"/>
    <n v="2.346698113207547E-2"/>
  </r>
  <r>
    <d v="2013-02-28T00:00:00"/>
    <d v="2013-02-28T08:00:07"/>
    <n v="2013"/>
    <x v="1"/>
    <n v="28"/>
    <x v="7"/>
    <x v="2"/>
    <n v="30.71"/>
    <n v="0.60357704402515722"/>
  </r>
  <r>
    <d v="2013-02-28T00:00:00"/>
    <d v="2013-02-28T09:00:07"/>
    <n v="2013"/>
    <x v="1"/>
    <n v="28"/>
    <x v="8"/>
    <x v="2"/>
    <n v="49.96"/>
    <n v="0.98191823899371067"/>
  </r>
  <r>
    <d v="2013-02-28T00:00:00"/>
    <d v="2013-02-28T10:00:07"/>
    <n v="2013"/>
    <x v="1"/>
    <n v="28"/>
    <x v="9"/>
    <x v="2"/>
    <n v="49.96"/>
    <n v="0.98191823899371067"/>
  </r>
  <r>
    <d v="2013-02-28T00:00:00"/>
    <d v="2013-02-28T11:00:07"/>
    <n v="2013"/>
    <x v="1"/>
    <n v="28"/>
    <x v="10"/>
    <x v="2"/>
    <n v="49.96"/>
    <n v="0.98191823899371067"/>
  </r>
  <r>
    <d v="2013-02-28T00:00:00"/>
    <d v="2013-02-28T12:00:07"/>
    <n v="2013"/>
    <x v="1"/>
    <n v="28"/>
    <x v="11"/>
    <x v="2"/>
    <n v="49.96"/>
    <n v="0.98191823899371067"/>
  </r>
  <r>
    <d v="2013-02-28T00:00:00"/>
    <d v="2013-02-28T13:00:07"/>
    <n v="2013"/>
    <x v="1"/>
    <n v="28"/>
    <x v="12"/>
    <x v="2"/>
    <n v="49.96"/>
    <n v="0.98191823899371067"/>
  </r>
  <r>
    <d v="2013-02-28T00:00:00"/>
    <d v="2013-02-28T14:00:07"/>
    <n v="2013"/>
    <x v="1"/>
    <n v="28"/>
    <x v="13"/>
    <x v="2"/>
    <n v="49.96"/>
    <n v="0.98191823899371067"/>
  </r>
  <r>
    <d v="2013-02-28T00:00:00"/>
    <d v="2013-02-28T15:00:07"/>
    <n v="2013"/>
    <x v="1"/>
    <n v="28"/>
    <x v="14"/>
    <x v="2"/>
    <n v="49.96"/>
    <n v="0.98191823899371067"/>
  </r>
  <r>
    <d v="2013-02-28T00:00:00"/>
    <d v="2013-02-28T16:00:07"/>
    <n v="2013"/>
    <x v="1"/>
    <n v="28"/>
    <x v="15"/>
    <x v="2"/>
    <n v="49.96"/>
    <n v="0.98191823899371067"/>
  </r>
  <r>
    <d v="2013-02-28T00:00:00"/>
    <d v="2013-02-28T17:00:07"/>
    <n v="2013"/>
    <x v="1"/>
    <n v="28"/>
    <x v="16"/>
    <x v="2"/>
    <n v="49.96"/>
    <n v="0.98191823899371067"/>
  </r>
  <r>
    <d v="2013-02-28T00:00:00"/>
    <d v="2013-02-28T18:00:07"/>
    <n v="2013"/>
    <x v="1"/>
    <n v="28"/>
    <x v="17"/>
    <x v="2"/>
    <n v="46.643999999999998"/>
    <n v="0.91674528301886782"/>
  </r>
  <r>
    <d v="2013-02-28T00:00:00"/>
    <d v="2013-02-28T19:00:07"/>
    <n v="2013"/>
    <x v="1"/>
    <n v="28"/>
    <x v="18"/>
    <x v="2"/>
    <n v="13.956"/>
    <n v="0.27429245283018866"/>
  </r>
  <r>
    <d v="2013-02-28T00:00:00"/>
    <d v="2013-02-28T20:00:07"/>
    <n v="2013"/>
    <x v="1"/>
    <n v="28"/>
    <x v="19"/>
    <x v="2"/>
    <n v="0"/>
    <n v="0"/>
  </r>
  <r>
    <d v="2013-02-28T00:00:00"/>
    <d v="2013-02-28T21:00:07"/>
    <n v="2013"/>
    <x v="1"/>
    <n v="28"/>
    <x v="20"/>
    <x v="2"/>
    <n v="0"/>
    <n v="0"/>
  </r>
  <r>
    <d v="2013-02-28T00:00:00"/>
    <d v="2013-02-28T22:00:07"/>
    <n v="2013"/>
    <x v="1"/>
    <n v="28"/>
    <x v="21"/>
    <x v="2"/>
    <n v="0"/>
    <n v="0"/>
  </r>
  <r>
    <d v="2013-02-28T00:00:00"/>
    <d v="2013-02-28T23:00:07"/>
    <n v="2013"/>
    <x v="1"/>
    <n v="28"/>
    <x v="22"/>
    <x v="2"/>
    <n v="0"/>
    <n v="0"/>
  </r>
  <r>
    <d v="2013-03-01T00:00:00"/>
    <d v="2013-03-01T00:00:07"/>
    <n v="2013"/>
    <x v="2"/>
    <n v="1"/>
    <x v="23"/>
    <x v="3"/>
    <n v="0"/>
    <n v="0"/>
  </r>
  <r>
    <d v="2013-03-01T00:00:00"/>
    <d v="2013-03-01T01:00:07"/>
    <n v="2013"/>
    <x v="2"/>
    <n v="1"/>
    <x v="0"/>
    <x v="3"/>
    <n v="0"/>
    <n v="0"/>
  </r>
  <r>
    <d v="2013-03-01T00:00:00"/>
    <d v="2013-03-01T02:00:07"/>
    <n v="2013"/>
    <x v="2"/>
    <n v="1"/>
    <x v="1"/>
    <x v="3"/>
    <n v="0"/>
    <n v="0"/>
  </r>
  <r>
    <d v="2013-03-01T00:00:00"/>
    <d v="2013-03-01T03:00:07"/>
    <n v="2013"/>
    <x v="2"/>
    <n v="1"/>
    <x v="2"/>
    <x v="3"/>
    <n v="0"/>
    <n v="0"/>
  </r>
  <r>
    <d v="2013-03-01T00:00:00"/>
    <d v="2013-03-01T04:00:07"/>
    <n v="2013"/>
    <x v="2"/>
    <n v="1"/>
    <x v="3"/>
    <x v="3"/>
    <n v="0"/>
    <n v="0"/>
  </r>
  <r>
    <d v="2013-03-01T00:00:00"/>
    <d v="2013-03-01T05:00:07"/>
    <n v="2013"/>
    <x v="2"/>
    <n v="1"/>
    <x v="4"/>
    <x v="3"/>
    <n v="0"/>
    <n v="0"/>
  </r>
  <r>
    <d v="2013-03-01T00:00:00"/>
    <d v="2013-03-01T06:00:07"/>
    <n v="2013"/>
    <x v="2"/>
    <n v="1"/>
    <x v="5"/>
    <x v="3"/>
    <n v="0"/>
    <n v="0"/>
  </r>
  <r>
    <d v="2013-03-01T00:00:00"/>
    <d v="2013-03-01T07:00:07"/>
    <n v="2013"/>
    <x v="2"/>
    <n v="1"/>
    <x v="6"/>
    <x v="3"/>
    <n v="1.083"/>
    <n v="2.1285377358490565E-2"/>
  </r>
  <r>
    <d v="2013-03-01T00:00:00"/>
    <d v="2013-03-01T08:00:07"/>
    <n v="2013"/>
    <x v="2"/>
    <n v="1"/>
    <x v="7"/>
    <x v="3"/>
    <n v="30.047000000000001"/>
    <n v="0.59054638364779877"/>
  </r>
  <r>
    <d v="2013-03-01T00:00:00"/>
    <d v="2013-03-01T09:00:07"/>
    <n v="2013"/>
    <x v="2"/>
    <n v="1"/>
    <x v="8"/>
    <x v="3"/>
    <n v="49.96"/>
    <n v="0.98191823899371067"/>
  </r>
  <r>
    <d v="2013-03-01T00:00:00"/>
    <d v="2013-03-01T10:00:07"/>
    <n v="2013"/>
    <x v="2"/>
    <n v="1"/>
    <x v="9"/>
    <x v="3"/>
    <n v="49.96"/>
    <n v="0.98191823899371067"/>
  </r>
  <r>
    <d v="2013-03-01T00:00:00"/>
    <d v="2013-03-01T11:00:07"/>
    <n v="2013"/>
    <x v="2"/>
    <n v="1"/>
    <x v="10"/>
    <x v="3"/>
    <n v="49.96"/>
    <n v="0.98191823899371067"/>
  </r>
  <r>
    <d v="2013-03-01T00:00:00"/>
    <d v="2013-03-01T12:00:07"/>
    <n v="2013"/>
    <x v="2"/>
    <n v="1"/>
    <x v="11"/>
    <x v="3"/>
    <n v="49.96"/>
    <n v="0.98191823899371067"/>
  </r>
  <r>
    <d v="2013-03-01T00:00:00"/>
    <d v="2013-03-01T13:00:07"/>
    <n v="2013"/>
    <x v="2"/>
    <n v="1"/>
    <x v="12"/>
    <x v="3"/>
    <n v="49.96"/>
    <n v="0.98191823899371067"/>
  </r>
  <r>
    <d v="2013-03-01T00:00:00"/>
    <d v="2013-03-01T14:00:07"/>
    <n v="2013"/>
    <x v="2"/>
    <n v="1"/>
    <x v="13"/>
    <x v="3"/>
    <n v="49.96"/>
    <n v="0.98191823899371067"/>
  </r>
  <r>
    <d v="2013-03-01T00:00:00"/>
    <d v="2013-03-01T15:00:07"/>
    <n v="2013"/>
    <x v="2"/>
    <n v="1"/>
    <x v="14"/>
    <x v="3"/>
    <n v="49.96"/>
    <n v="0.98191823899371067"/>
  </r>
  <r>
    <d v="2013-03-01T00:00:00"/>
    <d v="2013-03-01T16:00:07"/>
    <n v="2013"/>
    <x v="2"/>
    <n v="1"/>
    <x v="15"/>
    <x v="3"/>
    <n v="49.96"/>
    <n v="0.98191823899371067"/>
  </r>
  <r>
    <d v="2013-03-01T00:00:00"/>
    <d v="2013-03-01T17:00:07"/>
    <n v="2013"/>
    <x v="2"/>
    <n v="1"/>
    <x v="16"/>
    <x v="3"/>
    <n v="46.281999999999996"/>
    <n v="0.90963050314465399"/>
  </r>
  <r>
    <d v="2013-03-01T00:00:00"/>
    <d v="2013-03-01T18:00:07"/>
    <n v="2013"/>
    <x v="2"/>
    <n v="1"/>
    <x v="17"/>
    <x v="3"/>
    <n v="38.314"/>
    <n v="0.75302672955974836"/>
  </r>
  <r>
    <d v="2013-03-01T00:00:00"/>
    <d v="2013-03-01T19:00:07"/>
    <n v="2013"/>
    <x v="2"/>
    <n v="1"/>
    <x v="18"/>
    <x v="3"/>
    <n v="9.9860000000000007"/>
    <n v="0.19626572327044026"/>
  </r>
  <r>
    <d v="2013-03-01T00:00:00"/>
    <d v="2013-03-01T20:00:07"/>
    <n v="2013"/>
    <x v="2"/>
    <n v="1"/>
    <x v="19"/>
    <x v="3"/>
    <n v="0"/>
    <n v="0"/>
  </r>
  <r>
    <d v="2013-03-01T00:00:00"/>
    <d v="2013-03-01T21:00:07"/>
    <n v="2013"/>
    <x v="2"/>
    <n v="1"/>
    <x v="20"/>
    <x v="3"/>
    <n v="0"/>
    <n v="0"/>
  </r>
  <r>
    <d v="2013-03-01T00:00:00"/>
    <d v="2013-03-01T22:00:07"/>
    <n v="2013"/>
    <x v="2"/>
    <n v="1"/>
    <x v="21"/>
    <x v="3"/>
    <n v="0"/>
    <n v="0"/>
  </r>
  <r>
    <d v="2013-03-01T00:00:00"/>
    <d v="2013-03-01T23:00:07"/>
    <n v="2013"/>
    <x v="2"/>
    <n v="1"/>
    <x v="22"/>
    <x v="3"/>
    <n v="0"/>
    <n v="0"/>
  </r>
  <r>
    <d v="2013-03-02T00:00:00"/>
    <d v="2013-03-02T00:00:07"/>
    <n v="2013"/>
    <x v="2"/>
    <n v="2"/>
    <x v="23"/>
    <x v="4"/>
    <n v="0"/>
    <n v="0"/>
  </r>
  <r>
    <d v="2013-03-02T00:00:00"/>
    <d v="2013-03-02T01:00:07"/>
    <n v="2013"/>
    <x v="2"/>
    <n v="2"/>
    <x v="0"/>
    <x v="4"/>
    <n v="0"/>
    <n v="0"/>
  </r>
  <r>
    <d v="2013-03-02T00:00:00"/>
    <d v="2013-03-02T02:00:07"/>
    <n v="2013"/>
    <x v="2"/>
    <n v="2"/>
    <x v="1"/>
    <x v="4"/>
    <n v="0"/>
    <n v="0"/>
  </r>
  <r>
    <d v="2013-03-02T00:00:00"/>
    <d v="2013-03-02T03:00:07"/>
    <n v="2013"/>
    <x v="2"/>
    <n v="2"/>
    <x v="2"/>
    <x v="4"/>
    <n v="0"/>
    <n v="0"/>
  </r>
  <r>
    <d v="2013-03-02T00:00:00"/>
    <d v="2013-03-02T04:00:07"/>
    <n v="2013"/>
    <x v="2"/>
    <n v="2"/>
    <x v="3"/>
    <x v="4"/>
    <n v="0"/>
    <n v="0"/>
  </r>
  <r>
    <d v="2013-03-02T00:00:00"/>
    <d v="2013-03-02T05:00:07"/>
    <n v="2013"/>
    <x v="2"/>
    <n v="2"/>
    <x v="4"/>
    <x v="4"/>
    <n v="0"/>
    <n v="0"/>
  </r>
  <r>
    <d v="2013-03-02T00:00:00"/>
    <d v="2013-03-02T06:00:07"/>
    <n v="2013"/>
    <x v="2"/>
    <n v="2"/>
    <x v="5"/>
    <x v="4"/>
    <n v="0"/>
    <n v="0"/>
  </r>
  <r>
    <d v="2013-03-02T00:00:00"/>
    <d v="2013-03-02T07:00:07"/>
    <n v="2013"/>
    <x v="2"/>
    <n v="2"/>
    <x v="6"/>
    <x v="4"/>
    <n v="0.95630000000000004"/>
    <n v="1.8795204402515722E-2"/>
  </r>
  <r>
    <d v="2013-03-02T00:00:00"/>
    <d v="2013-03-02T08:00:07"/>
    <n v="2013"/>
    <x v="2"/>
    <n v="2"/>
    <x v="7"/>
    <x v="4"/>
    <n v="29.427"/>
    <n v="0.57836084905660379"/>
  </r>
  <r>
    <d v="2013-03-02T00:00:00"/>
    <d v="2013-03-02T09:00:07"/>
    <n v="2013"/>
    <x v="2"/>
    <n v="2"/>
    <x v="8"/>
    <x v="4"/>
    <n v="49.96"/>
    <n v="0.98191823899371067"/>
  </r>
  <r>
    <d v="2013-03-02T00:00:00"/>
    <d v="2013-03-02T10:00:07"/>
    <n v="2013"/>
    <x v="2"/>
    <n v="2"/>
    <x v="9"/>
    <x v="4"/>
    <n v="49.96"/>
    <n v="0.98191823899371067"/>
  </r>
  <r>
    <d v="2013-03-02T00:00:00"/>
    <d v="2013-03-02T11:00:07"/>
    <n v="2013"/>
    <x v="2"/>
    <n v="2"/>
    <x v="10"/>
    <x v="4"/>
    <n v="49.96"/>
    <n v="0.98191823899371067"/>
  </r>
  <r>
    <d v="2013-03-02T00:00:00"/>
    <d v="2013-03-02T12:00:07"/>
    <n v="2013"/>
    <x v="2"/>
    <n v="2"/>
    <x v="11"/>
    <x v="4"/>
    <n v="49.96"/>
    <n v="0.98191823899371067"/>
  </r>
  <r>
    <d v="2013-03-02T00:00:00"/>
    <d v="2013-03-02T13:00:07"/>
    <n v="2013"/>
    <x v="2"/>
    <n v="2"/>
    <x v="12"/>
    <x v="4"/>
    <n v="49.96"/>
    <n v="0.98191823899371067"/>
  </r>
  <r>
    <d v="2013-03-02T00:00:00"/>
    <d v="2013-03-02T14:00:07"/>
    <n v="2013"/>
    <x v="2"/>
    <n v="2"/>
    <x v="13"/>
    <x v="4"/>
    <n v="49.96"/>
    <n v="0.98191823899371067"/>
  </r>
  <r>
    <d v="2013-03-02T00:00:00"/>
    <d v="2013-03-02T15:00:07"/>
    <n v="2013"/>
    <x v="2"/>
    <n v="2"/>
    <x v="14"/>
    <x v="4"/>
    <n v="49.96"/>
    <n v="0.98191823899371067"/>
  </r>
  <r>
    <d v="2013-03-02T00:00:00"/>
    <d v="2013-03-02T16:00:07"/>
    <n v="2013"/>
    <x v="2"/>
    <n v="2"/>
    <x v="15"/>
    <x v="4"/>
    <n v="49.96"/>
    <n v="0.98191823899371067"/>
  </r>
  <r>
    <d v="2013-03-02T00:00:00"/>
    <d v="2013-03-02T17:00:07"/>
    <n v="2013"/>
    <x v="2"/>
    <n v="2"/>
    <x v="16"/>
    <x v="4"/>
    <n v="49.96"/>
    <n v="0.98191823899371067"/>
  </r>
  <r>
    <d v="2013-03-02T00:00:00"/>
    <d v="2013-03-02T18:00:07"/>
    <n v="2013"/>
    <x v="2"/>
    <n v="2"/>
    <x v="17"/>
    <x v="4"/>
    <n v="42.709000000000003"/>
    <n v="0.83940644654088048"/>
  </r>
  <r>
    <d v="2013-03-02T00:00:00"/>
    <d v="2013-03-02T19:00:07"/>
    <n v="2013"/>
    <x v="2"/>
    <n v="2"/>
    <x v="18"/>
    <x v="4"/>
    <n v="12.048999999999999"/>
    <n v="0.23681210691823898"/>
  </r>
  <r>
    <d v="2013-03-02T00:00:00"/>
    <d v="2013-03-02T20:00:07"/>
    <n v="2013"/>
    <x v="2"/>
    <n v="2"/>
    <x v="19"/>
    <x v="4"/>
    <n v="0"/>
    <n v="0"/>
  </r>
  <r>
    <d v="2013-03-02T00:00:00"/>
    <d v="2013-03-02T21:00:07"/>
    <n v="2013"/>
    <x v="2"/>
    <n v="2"/>
    <x v="20"/>
    <x v="4"/>
    <n v="0"/>
    <n v="0"/>
  </r>
  <r>
    <d v="2013-03-02T00:00:00"/>
    <d v="2013-03-02T22:00:07"/>
    <n v="2013"/>
    <x v="2"/>
    <n v="2"/>
    <x v="21"/>
    <x v="4"/>
    <n v="0"/>
    <n v="0"/>
  </r>
  <r>
    <d v="2013-03-02T00:00:00"/>
    <d v="2013-03-02T23:00:07"/>
    <n v="2013"/>
    <x v="2"/>
    <n v="2"/>
    <x v="22"/>
    <x v="4"/>
    <n v="0"/>
    <n v="0"/>
  </r>
  <r>
    <d v="2013-03-03T00:00:00"/>
    <d v="2013-03-03T00:00:07"/>
    <n v="2013"/>
    <x v="2"/>
    <n v="3"/>
    <x v="23"/>
    <x v="5"/>
    <n v="0"/>
    <n v="0"/>
  </r>
  <r>
    <d v="2013-03-03T00:00:00"/>
    <d v="2013-03-03T01:00:07"/>
    <n v="2013"/>
    <x v="2"/>
    <n v="3"/>
    <x v="0"/>
    <x v="5"/>
    <n v="0"/>
    <n v="0"/>
  </r>
  <r>
    <d v="2013-03-03T00:00:00"/>
    <d v="2013-03-03T02:00:07"/>
    <n v="2013"/>
    <x v="2"/>
    <n v="3"/>
    <x v="1"/>
    <x v="5"/>
    <n v="0"/>
    <n v="0"/>
  </r>
  <r>
    <d v="2013-03-03T00:00:00"/>
    <d v="2013-03-03T03:00:07"/>
    <n v="2013"/>
    <x v="2"/>
    <n v="3"/>
    <x v="2"/>
    <x v="5"/>
    <n v="0"/>
    <n v="0"/>
  </r>
  <r>
    <d v="2013-03-03T00:00:00"/>
    <d v="2013-03-03T04:00:07"/>
    <n v="2013"/>
    <x v="2"/>
    <n v="3"/>
    <x v="3"/>
    <x v="5"/>
    <n v="0"/>
    <n v="0"/>
  </r>
  <r>
    <d v="2013-03-03T00:00:00"/>
    <d v="2013-03-03T05:00:07"/>
    <n v="2013"/>
    <x v="2"/>
    <n v="3"/>
    <x v="4"/>
    <x v="5"/>
    <n v="0"/>
    <n v="0"/>
  </r>
  <r>
    <d v="2013-03-03T00:00:00"/>
    <d v="2013-03-03T06:00:07"/>
    <n v="2013"/>
    <x v="2"/>
    <n v="3"/>
    <x v="5"/>
    <x v="5"/>
    <n v="0"/>
    <n v="0"/>
  </r>
  <r>
    <d v="2013-03-03T00:00:00"/>
    <d v="2013-03-03T07:00:07"/>
    <n v="2013"/>
    <x v="2"/>
    <n v="3"/>
    <x v="6"/>
    <x v="5"/>
    <n v="0.9355"/>
    <n v="1.838639937106918E-2"/>
  </r>
  <r>
    <d v="2013-03-03T00:00:00"/>
    <d v="2013-03-03T08:00:07"/>
    <n v="2013"/>
    <x v="2"/>
    <n v="3"/>
    <x v="7"/>
    <x v="5"/>
    <n v="29.334"/>
    <n v="0.57653301886792452"/>
  </r>
  <r>
    <d v="2013-03-03T00:00:00"/>
    <d v="2013-03-03T09:00:07"/>
    <n v="2013"/>
    <x v="2"/>
    <n v="3"/>
    <x v="8"/>
    <x v="5"/>
    <n v="49.96"/>
    <n v="0.98191823899371067"/>
  </r>
  <r>
    <d v="2013-03-03T00:00:00"/>
    <d v="2013-03-03T10:00:07"/>
    <n v="2013"/>
    <x v="2"/>
    <n v="3"/>
    <x v="9"/>
    <x v="5"/>
    <n v="49.473999999999997"/>
    <n v="0.97236635220125778"/>
  </r>
  <r>
    <d v="2013-03-03T00:00:00"/>
    <d v="2013-03-03T11:00:07"/>
    <n v="2013"/>
    <x v="2"/>
    <n v="3"/>
    <x v="10"/>
    <x v="5"/>
    <n v="49.96"/>
    <n v="0.98191823899371067"/>
  </r>
  <r>
    <d v="2013-03-03T00:00:00"/>
    <d v="2013-03-03T12:00:07"/>
    <n v="2013"/>
    <x v="2"/>
    <n v="3"/>
    <x v="11"/>
    <x v="5"/>
    <n v="49.96"/>
    <n v="0.98191823899371067"/>
  </r>
  <r>
    <d v="2013-03-03T00:00:00"/>
    <d v="2013-03-03T13:00:07"/>
    <n v="2013"/>
    <x v="2"/>
    <n v="3"/>
    <x v="12"/>
    <x v="5"/>
    <n v="49.96"/>
    <n v="0.98191823899371067"/>
  </r>
  <r>
    <d v="2013-03-03T00:00:00"/>
    <d v="2013-03-03T14:00:07"/>
    <n v="2013"/>
    <x v="2"/>
    <n v="3"/>
    <x v="13"/>
    <x v="5"/>
    <n v="18.663"/>
    <n v="0.36680424528301886"/>
  </r>
  <r>
    <d v="2013-03-03T00:00:00"/>
    <d v="2013-03-03T15:00:07"/>
    <n v="2013"/>
    <x v="2"/>
    <n v="3"/>
    <x v="14"/>
    <x v="5"/>
    <n v="7.6070000000000002"/>
    <n v="0.14950864779874212"/>
  </r>
  <r>
    <d v="2013-03-03T00:00:00"/>
    <d v="2013-03-03T16:00:07"/>
    <n v="2013"/>
    <x v="2"/>
    <n v="3"/>
    <x v="15"/>
    <x v="5"/>
    <n v="14.297000000000001"/>
    <n v="0.28099449685534589"/>
  </r>
  <r>
    <d v="2013-03-03T00:00:00"/>
    <d v="2013-03-03T17:00:07"/>
    <n v="2013"/>
    <x v="2"/>
    <n v="3"/>
    <x v="16"/>
    <x v="5"/>
    <n v="13.715"/>
    <n v="0.26955581761006286"/>
  </r>
  <r>
    <d v="2013-03-03T00:00:00"/>
    <d v="2013-03-03T18:00:07"/>
    <n v="2013"/>
    <x v="2"/>
    <n v="3"/>
    <x v="17"/>
    <x v="5"/>
    <n v="9.4920000000000009"/>
    <n v="0.18655660377358491"/>
  </r>
  <r>
    <d v="2013-03-03T00:00:00"/>
    <d v="2013-03-03T19:00:07"/>
    <n v="2013"/>
    <x v="2"/>
    <n v="3"/>
    <x v="18"/>
    <x v="5"/>
    <n v="2.5390000000000001"/>
    <n v="4.9901729559748427E-2"/>
  </r>
  <r>
    <d v="2013-03-03T00:00:00"/>
    <d v="2013-03-03T20:00:07"/>
    <n v="2013"/>
    <x v="2"/>
    <n v="3"/>
    <x v="19"/>
    <x v="5"/>
    <n v="0"/>
    <n v="0"/>
  </r>
  <r>
    <d v="2013-03-03T00:00:00"/>
    <d v="2013-03-03T21:00:07"/>
    <n v="2013"/>
    <x v="2"/>
    <n v="3"/>
    <x v="20"/>
    <x v="5"/>
    <n v="0"/>
    <n v="0"/>
  </r>
  <r>
    <d v="2013-03-03T00:00:00"/>
    <d v="2013-03-03T22:00:07"/>
    <n v="2013"/>
    <x v="2"/>
    <n v="3"/>
    <x v="21"/>
    <x v="5"/>
    <n v="0"/>
    <n v="0"/>
  </r>
  <r>
    <d v="2013-03-03T00:00:00"/>
    <d v="2013-03-03T23:00:07"/>
    <n v="2013"/>
    <x v="2"/>
    <n v="3"/>
    <x v="22"/>
    <x v="5"/>
    <n v="0"/>
    <n v="0"/>
  </r>
  <r>
    <d v="2013-03-04T00:00:00"/>
    <d v="2013-03-04T00:00:07"/>
    <n v="2013"/>
    <x v="2"/>
    <n v="4"/>
    <x v="23"/>
    <x v="6"/>
    <n v="0"/>
    <n v="0"/>
  </r>
  <r>
    <d v="2013-03-04T00:00:00"/>
    <d v="2013-03-04T01:00:07"/>
    <n v="2013"/>
    <x v="2"/>
    <n v="4"/>
    <x v="0"/>
    <x v="6"/>
    <n v="0"/>
    <n v="0"/>
  </r>
  <r>
    <d v="2013-03-04T00:00:00"/>
    <d v="2013-03-04T02:00:07"/>
    <n v="2013"/>
    <x v="2"/>
    <n v="4"/>
    <x v="1"/>
    <x v="6"/>
    <n v="0"/>
    <n v="0"/>
  </r>
  <r>
    <d v="2013-03-04T00:00:00"/>
    <d v="2013-03-04T03:00:07"/>
    <n v="2013"/>
    <x v="2"/>
    <n v="4"/>
    <x v="2"/>
    <x v="6"/>
    <n v="0"/>
    <n v="0"/>
  </r>
  <r>
    <d v="2013-03-04T00:00:00"/>
    <d v="2013-03-04T04:00:07"/>
    <n v="2013"/>
    <x v="2"/>
    <n v="4"/>
    <x v="3"/>
    <x v="6"/>
    <n v="0"/>
    <n v="0"/>
  </r>
  <r>
    <d v="2013-03-04T00:00:00"/>
    <d v="2013-03-04T05:00:07"/>
    <n v="2013"/>
    <x v="2"/>
    <n v="4"/>
    <x v="4"/>
    <x v="6"/>
    <n v="0"/>
    <n v="0"/>
  </r>
  <r>
    <d v="2013-03-04T00:00:00"/>
    <d v="2013-03-04T06:00:07"/>
    <n v="2013"/>
    <x v="2"/>
    <n v="4"/>
    <x v="5"/>
    <x v="6"/>
    <n v="0"/>
    <n v="0"/>
  </r>
  <r>
    <d v="2013-03-04T00:00:00"/>
    <d v="2013-03-04T07:00:07"/>
    <n v="2013"/>
    <x v="2"/>
    <n v="4"/>
    <x v="6"/>
    <x v="6"/>
    <n v="0.53759999999999997"/>
    <n v="1.0566037735849056E-2"/>
  </r>
  <r>
    <d v="2013-03-04T00:00:00"/>
    <d v="2013-03-04T08:00:07"/>
    <n v="2013"/>
    <x v="2"/>
    <n v="4"/>
    <x v="7"/>
    <x v="6"/>
    <n v="22.762"/>
    <n v="0.44736635220125787"/>
  </r>
  <r>
    <d v="2013-03-04T00:00:00"/>
    <d v="2013-03-04T09:00:07"/>
    <n v="2013"/>
    <x v="2"/>
    <n v="4"/>
    <x v="8"/>
    <x v="6"/>
    <n v="41.387999999999998"/>
    <n v="0.81344339622641504"/>
  </r>
  <r>
    <d v="2013-03-04T00:00:00"/>
    <d v="2013-03-04T10:00:07"/>
    <n v="2013"/>
    <x v="2"/>
    <n v="4"/>
    <x v="9"/>
    <x v="6"/>
    <n v="46.978999999999999"/>
    <n v="0.92332940251572326"/>
  </r>
  <r>
    <d v="2013-03-04T00:00:00"/>
    <d v="2013-03-04T11:00:07"/>
    <n v="2013"/>
    <x v="2"/>
    <n v="4"/>
    <x v="10"/>
    <x v="6"/>
    <n v="49.177999999999997"/>
    <n v="0.96654874213836472"/>
  </r>
  <r>
    <d v="2013-03-04T00:00:00"/>
    <d v="2013-03-04T12:00:07"/>
    <n v="2013"/>
    <x v="2"/>
    <n v="4"/>
    <x v="11"/>
    <x v="6"/>
    <n v="49.216999999999999"/>
    <n v="0.96731525157232701"/>
  </r>
  <r>
    <d v="2013-03-04T00:00:00"/>
    <d v="2013-03-04T13:00:07"/>
    <n v="2013"/>
    <x v="2"/>
    <n v="4"/>
    <x v="12"/>
    <x v="6"/>
    <n v="44.965000000000003"/>
    <n v="0.88374606918238996"/>
  </r>
  <r>
    <d v="2013-03-04T00:00:00"/>
    <d v="2013-03-04T14:00:07"/>
    <n v="2013"/>
    <x v="2"/>
    <n v="4"/>
    <x v="13"/>
    <x v="6"/>
    <n v="28.625"/>
    <n v="0.56259827044025157"/>
  </r>
  <r>
    <d v="2013-03-04T00:00:00"/>
    <d v="2013-03-04T15:00:08"/>
    <n v="2013"/>
    <x v="2"/>
    <n v="4"/>
    <x v="14"/>
    <x v="6"/>
    <n v="7.9589999999999996"/>
    <n v="0.15642688679245281"/>
  </r>
  <r>
    <d v="2013-03-04T00:00:00"/>
    <d v="2013-03-04T16:00:08"/>
    <n v="2013"/>
    <x v="2"/>
    <n v="4"/>
    <x v="15"/>
    <x v="6"/>
    <n v="8.7989999999999995"/>
    <n v="0.17293632075471696"/>
  </r>
  <r>
    <d v="2013-03-04T00:00:00"/>
    <d v="2013-03-04T17:00:08"/>
    <n v="2013"/>
    <x v="2"/>
    <n v="4"/>
    <x v="16"/>
    <x v="6"/>
    <n v="8.5879999999999992"/>
    <n v="0.16878930817610061"/>
  </r>
  <r>
    <d v="2013-03-04T00:00:00"/>
    <d v="2013-03-04T18:00:08"/>
    <n v="2013"/>
    <x v="2"/>
    <n v="4"/>
    <x v="17"/>
    <x v="6"/>
    <n v="6"/>
    <n v="0.11792452830188678"/>
  </r>
  <r>
    <d v="2013-03-04T00:00:00"/>
    <d v="2013-03-04T19:00:08"/>
    <n v="2013"/>
    <x v="2"/>
    <n v="4"/>
    <x v="18"/>
    <x v="6"/>
    <n v="1.2050000000000001"/>
    <n v="2.3683176100628932E-2"/>
  </r>
  <r>
    <d v="2013-03-04T00:00:00"/>
    <d v="2013-03-04T20:00:08"/>
    <n v="2013"/>
    <x v="2"/>
    <n v="4"/>
    <x v="19"/>
    <x v="6"/>
    <n v="0"/>
    <n v="0"/>
  </r>
  <r>
    <d v="2013-03-04T00:00:00"/>
    <d v="2013-03-04T21:00:08"/>
    <n v="2013"/>
    <x v="2"/>
    <n v="4"/>
    <x v="20"/>
    <x v="6"/>
    <n v="0"/>
    <n v="0"/>
  </r>
  <r>
    <d v="2013-03-04T00:00:00"/>
    <d v="2013-03-04T22:00:08"/>
    <n v="2013"/>
    <x v="2"/>
    <n v="4"/>
    <x v="21"/>
    <x v="6"/>
    <n v="0"/>
    <n v="0"/>
  </r>
  <r>
    <d v="2013-03-04T00:00:00"/>
    <d v="2013-03-04T23:00:08"/>
    <n v="2013"/>
    <x v="2"/>
    <n v="4"/>
    <x v="22"/>
    <x v="6"/>
    <n v="0"/>
    <n v="0"/>
  </r>
  <r>
    <d v="2013-03-05T00:00:00"/>
    <d v="2013-03-05T00:00:08"/>
    <n v="2013"/>
    <x v="2"/>
    <n v="5"/>
    <x v="23"/>
    <x v="0"/>
    <n v="0"/>
    <n v="0"/>
  </r>
  <r>
    <d v="2013-03-05T00:00:00"/>
    <d v="2013-03-05T01:00:08"/>
    <n v="2013"/>
    <x v="2"/>
    <n v="5"/>
    <x v="0"/>
    <x v="0"/>
    <n v="0"/>
    <n v="0"/>
  </r>
  <r>
    <d v="2013-03-05T00:00:00"/>
    <d v="2013-03-05T02:00:08"/>
    <n v="2013"/>
    <x v="2"/>
    <n v="5"/>
    <x v="1"/>
    <x v="0"/>
    <n v="0"/>
    <n v="0"/>
  </r>
  <r>
    <d v="2013-03-05T00:00:00"/>
    <d v="2013-03-05T03:00:08"/>
    <n v="2013"/>
    <x v="2"/>
    <n v="5"/>
    <x v="2"/>
    <x v="0"/>
    <n v="0"/>
    <n v="0"/>
  </r>
  <r>
    <d v="2013-03-05T00:00:00"/>
    <d v="2013-03-05T04:00:08"/>
    <n v="2013"/>
    <x v="2"/>
    <n v="5"/>
    <x v="3"/>
    <x v="0"/>
    <n v="0"/>
    <n v="0"/>
  </r>
  <r>
    <d v="2013-03-05T00:00:00"/>
    <d v="2013-03-05T05:00:08"/>
    <n v="2013"/>
    <x v="2"/>
    <n v="5"/>
    <x v="4"/>
    <x v="0"/>
    <n v="0"/>
    <n v="0"/>
  </r>
  <r>
    <d v="2013-03-05T00:00:00"/>
    <d v="2013-03-05T06:00:08"/>
    <n v="2013"/>
    <x v="2"/>
    <n v="5"/>
    <x v="5"/>
    <x v="0"/>
    <n v="0"/>
    <n v="0"/>
  </r>
  <r>
    <d v="2013-03-05T00:00:00"/>
    <d v="2013-03-05T07:00:08"/>
    <n v="2013"/>
    <x v="2"/>
    <n v="5"/>
    <x v="6"/>
    <x v="0"/>
    <n v="0.93069999999999997"/>
    <n v="1.829205974842767E-2"/>
  </r>
  <r>
    <d v="2013-03-05T00:00:00"/>
    <d v="2013-03-05T08:00:08"/>
    <n v="2013"/>
    <x v="2"/>
    <n v="5"/>
    <x v="7"/>
    <x v="0"/>
    <n v="30.527999999999999"/>
    <n v="0.6"/>
  </r>
  <r>
    <d v="2013-03-05T00:00:00"/>
    <d v="2013-03-05T09:00:08"/>
    <n v="2013"/>
    <x v="2"/>
    <n v="5"/>
    <x v="8"/>
    <x v="0"/>
    <n v="49.96"/>
    <n v="0.98191823899371067"/>
  </r>
  <r>
    <d v="2013-03-05T00:00:00"/>
    <d v="2013-03-05T10:00:08"/>
    <n v="2013"/>
    <x v="2"/>
    <n v="5"/>
    <x v="9"/>
    <x v="0"/>
    <n v="49.96"/>
    <n v="0.98191823899371067"/>
  </r>
  <r>
    <d v="2013-03-05T00:00:00"/>
    <d v="2013-03-05T11:00:08"/>
    <n v="2013"/>
    <x v="2"/>
    <n v="5"/>
    <x v="10"/>
    <x v="0"/>
    <n v="49.96"/>
    <n v="0.98191823899371067"/>
  </r>
  <r>
    <d v="2013-03-05T00:00:00"/>
    <d v="2013-03-05T12:00:08"/>
    <n v="2013"/>
    <x v="2"/>
    <n v="5"/>
    <x v="11"/>
    <x v="0"/>
    <n v="49.96"/>
    <n v="0.98191823899371067"/>
  </r>
  <r>
    <d v="2013-03-05T00:00:00"/>
    <d v="2013-03-05T13:00:08"/>
    <n v="2013"/>
    <x v="2"/>
    <n v="5"/>
    <x v="12"/>
    <x v="0"/>
    <n v="49.96"/>
    <n v="0.98191823899371067"/>
  </r>
  <r>
    <d v="2013-03-05T00:00:00"/>
    <d v="2013-03-05T14:00:08"/>
    <n v="2013"/>
    <x v="2"/>
    <n v="5"/>
    <x v="13"/>
    <x v="0"/>
    <n v="49.96"/>
    <n v="0.98191823899371067"/>
  </r>
  <r>
    <d v="2013-03-05T00:00:00"/>
    <d v="2013-03-05T15:00:08"/>
    <n v="2013"/>
    <x v="2"/>
    <n v="5"/>
    <x v="14"/>
    <x v="0"/>
    <n v="49.96"/>
    <n v="0.98191823899371067"/>
  </r>
  <r>
    <d v="2013-03-05T00:00:00"/>
    <d v="2013-03-05T16:00:08"/>
    <n v="2013"/>
    <x v="2"/>
    <n v="5"/>
    <x v="15"/>
    <x v="0"/>
    <n v="49.96"/>
    <n v="0.98191823899371067"/>
  </r>
  <r>
    <d v="2013-03-05T00:00:00"/>
    <d v="2013-03-05T17:00:08"/>
    <n v="2013"/>
    <x v="2"/>
    <n v="5"/>
    <x v="16"/>
    <x v="0"/>
    <n v="49.96"/>
    <n v="0.98191823899371067"/>
  </r>
  <r>
    <d v="2013-03-05T00:00:00"/>
    <d v="2013-03-05T18:00:08"/>
    <n v="2013"/>
    <x v="2"/>
    <n v="5"/>
    <x v="17"/>
    <x v="0"/>
    <n v="47.534999999999997"/>
    <n v="0.93425707547169801"/>
  </r>
  <r>
    <d v="2013-03-05T00:00:00"/>
    <d v="2013-03-05T19:00:08"/>
    <n v="2013"/>
    <x v="2"/>
    <n v="5"/>
    <x v="18"/>
    <x v="0"/>
    <n v="12.619"/>
    <n v="0.24801493710691822"/>
  </r>
  <r>
    <d v="2013-03-05T00:00:00"/>
    <d v="2013-03-05T20:00:08"/>
    <n v="2013"/>
    <x v="2"/>
    <n v="5"/>
    <x v="19"/>
    <x v="0"/>
    <n v="0"/>
    <n v="0"/>
  </r>
  <r>
    <d v="2013-03-05T00:00:00"/>
    <d v="2013-03-05T21:00:08"/>
    <n v="2013"/>
    <x v="2"/>
    <n v="5"/>
    <x v="20"/>
    <x v="0"/>
    <n v="0"/>
    <n v="0"/>
  </r>
  <r>
    <d v="2013-03-05T00:00:00"/>
    <d v="2013-03-05T22:00:08"/>
    <n v="2013"/>
    <x v="2"/>
    <n v="5"/>
    <x v="21"/>
    <x v="0"/>
    <n v="0"/>
    <n v="0"/>
  </r>
  <r>
    <d v="2013-03-05T00:00:00"/>
    <d v="2013-03-05T23:00:08"/>
    <n v="2013"/>
    <x v="2"/>
    <n v="5"/>
    <x v="22"/>
    <x v="0"/>
    <n v="0"/>
    <n v="0"/>
  </r>
  <r>
    <d v="2013-03-06T00:00:00"/>
    <d v="2013-03-06T00:00:08"/>
    <n v="2013"/>
    <x v="2"/>
    <n v="6"/>
    <x v="23"/>
    <x v="1"/>
    <n v="0"/>
    <n v="0"/>
  </r>
  <r>
    <d v="2013-03-06T00:00:00"/>
    <d v="2013-03-06T01:00:08"/>
    <n v="2013"/>
    <x v="2"/>
    <n v="6"/>
    <x v="0"/>
    <x v="1"/>
    <n v="0"/>
    <n v="0"/>
  </r>
  <r>
    <d v="2013-03-06T00:00:00"/>
    <d v="2013-03-06T02:00:08"/>
    <n v="2013"/>
    <x v="2"/>
    <n v="6"/>
    <x v="1"/>
    <x v="1"/>
    <n v="0"/>
    <n v="0"/>
  </r>
  <r>
    <d v="2013-03-06T00:00:00"/>
    <d v="2013-03-06T03:00:08"/>
    <n v="2013"/>
    <x v="2"/>
    <n v="6"/>
    <x v="2"/>
    <x v="1"/>
    <n v="0"/>
    <n v="0"/>
  </r>
  <r>
    <d v="2013-03-06T00:00:00"/>
    <d v="2013-03-06T04:00:08"/>
    <n v="2013"/>
    <x v="2"/>
    <n v="6"/>
    <x v="3"/>
    <x v="1"/>
    <n v="0"/>
    <n v="0"/>
  </r>
  <r>
    <d v="2013-03-06T00:00:00"/>
    <d v="2013-03-06T05:00:08"/>
    <n v="2013"/>
    <x v="2"/>
    <n v="6"/>
    <x v="4"/>
    <x v="1"/>
    <n v="0"/>
    <n v="0"/>
  </r>
  <r>
    <d v="2013-03-06T00:00:00"/>
    <d v="2013-03-06T06:00:08"/>
    <n v="2013"/>
    <x v="2"/>
    <n v="6"/>
    <x v="5"/>
    <x v="1"/>
    <n v="0"/>
    <n v="0"/>
  </r>
  <r>
    <d v="2013-03-06T00:00:00"/>
    <d v="2013-03-06T07:00:08"/>
    <n v="2013"/>
    <x v="2"/>
    <n v="6"/>
    <x v="6"/>
    <x v="1"/>
    <n v="0.71609999999999996"/>
    <n v="1.4074292452830187E-2"/>
  </r>
  <r>
    <d v="2013-03-06T00:00:00"/>
    <d v="2013-03-06T08:00:08"/>
    <n v="2013"/>
    <x v="2"/>
    <n v="6"/>
    <x v="7"/>
    <x v="1"/>
    <n v="29.617999999999999"/>
    <n v="0.58211477987421378"/>
  </r>
  <r>
    <d v="2013-03-06T00:00:00"/>
    <d v="2013-03-06T09:00:08"/>
    <n v="2013"/>
    <x v="2"/>
    <n v="6"/>
    <x v="8"/>
    <x v="1"/>
    <n v="49.96"/>
    <n v="0.98191823899371067"/>
  </r>
  <r>
    <d v="2013-03-06T00:00:00"/>
    <d v="2013-03-06T10:00:08"/>
    <n v="2013"/>
    <x v="2"/>
    <n v="6"/>
    <x v="9"/>
    <x v="1"/>
    <n v="49.96"/>
    <n v="0.98191823899371067"/>
  </r>
  <r>
    <d v="2013-03-06T00:00:00"/>
    <d v="2013-03-06T11:00:08"/>
    <n v="2013"/>
    <x v="2"/>
    <n v="6"/>
    <x v="10"/>
    <x v="1"/>
    <n v="49.96"/>
    <n v="0.98191823899371067"/>
  </r>
  <r>
    <d v="2013-03-06T00:00:00"/>
    <d v="2013-03-06T12:00:08"/>
    <n v="2013"/>
    <x v="2"/>
    <n v="6"/>
    <x v="11"/>
    <x v="1"/>
    <n v="49.96"/>
    <n v="0.98191823899371067"/>
  </r>
  <r>
    <d v="2013-03-06T00:00:00"/>
    <d v="2013-03-06T13:00:08"/>
    <n v="2013"/>
    <x v="2"/>
    <n v="6"/>
    <x v="12"/>
    <x v="1"/>
    <n v="49.96"/>
    <n v="0.98191823899371067"/>
  </r>
  <r>
    <d v="2013-03-06T00:00:00"/>
    <d v="2013-03-06T14:00:08"/>
    <n v="2013"/>
    <x v="2"/>
    <n v="6"/>
    <x v="13"/>
    <x v="1"/>
    <n v="49.96"/>
    <n v="0.98191823899371067"/>
  </r>
  <r>
    <d v="2013-03-06T00:00:00"/>
    <d v="2013-03-06T15:00:08"/>
    <n v="2013"/>
    <x v="2"/>
    <n v="6"/>
    <x v="14"/>
    <x v="1"/>
    <n v="49.96"/>
    <n v="0.98191823899371067"/>
  </r>
  <r>
    <d v="2013-03-06T00:00:00"/>
    <d v="2013-03-06T16:00:08"/>
    <n v="2013"/>
    <x v="2"/>
    <n v="6"/>
    <x v="15"/>
    <x v="1"/>
    <n v="49.96"/>
    <n v="0.98191823899371067"/>
  </r>
  <r>
    <d v="2013-03-06T00:00:00"/>
    <d v="2013-03-06T17:00:08"/>
    <n v="2013"/>
    <x v="2"/>
    <n v="6"/>
    <x v="16"/>
    <x v="1"/>
    <n v="49.96"/>
    <n v="0.98191823899371067"/>
  </r>
  <r>
    <d v="2013-03-06T00:00:00"/>
    <d v="2013-03-06T18:00:08"/>
    <n v="2013"/>
    <x v="2"/>
    <n v="6"/>
    <x v="17"/>
    <x v="1"/>
    <n v="46.887"/>
    <n v="0.92152122641509426"/>
  </r>
  <r>
    <d v="2013-03-06T00:00:00"/>
    <d v="2013-03-06T19:00:08"/>
    <n v="2013"/>
    <x v="2"/>
    <n v="6"/>
    <x v="18"/>
    <x v="1"/>
    <n v="11.933999999999999"/>
    <n v="0.23455188679245281"/>
  </r>
  <r>
    <d v="2013-03-06T00:00:00"/>
    <d v="2013-03-06T20:00:08"/>
    <n v="2013"/>
    <x v="2"/>
    <n v="6"/>
    <x v="19"/>
    <x v="1"/>
    <n v="0"/>
    <n v="0"/>
  </r>
  <r>
    <d v="2013-03-06T00:00:00"/>
    <d v="2013-03-06T21:00:08"/>
    <n v="2013"/>
    <x v="2"/>
    <n v="6"/>
    <x v="20"/>
    <x v="1"/>
    <n v="0"/>
    <n v="0"/>
  </r>
  <r>
    <d v="2013-03-06T00:00:00"/>
    <d v="2013-03-06T22:00:08"/>
    <n v="2013"/>
    <x v="2"/>
    <n v="6"/>
    <x v="21"/>
    <x v="1"/>
    <n v="0"/>
    <n v="0"/>
  </r>
  <r>
    <d v="2013-03-06T00:00:00"/>
    <d v="2013-03-06T23:00:08"/>
    <n v="2013"/>
    <x v="2"/>
    <n v="6"/>
    <x v="22"/>
    <x v="1"/>
    <n v="0"/>
    <n v="0"/>
  </r>
  <r>
    <d v="2013-03-07T00:00:00"/>
    <d v="2013-03-07T00:00:08"/>
    <n v="2013"/>
    <x v="2"/>
    <n v="7"/>
    <x v="23"/>
    <x v="2"/>
    <n v="0"/>
    <n v="0"/>
  </r>
  <r>
    <d v="2013-03-07T00:00:00"/>
    <d v="2013-03-07T01:00:08"/>
    <n v="2013"/>
    <x v="2"/>
    <n v="7"/>
    <x v="0"/>
    <x v="2"/>
    <n v="0"/>
    <n v="0"/>
  </r>
  <r>
    <d v="2013-03-07T00:00:00"/>
    <d v="2013-03-07T02:00:08"/>
    <n v="2013"/>
    <x v="2"/>
    <n v="7"/>
    <x v="1"/>
    <x v="2"/>
    <n v="0"/>
    <n v="0"/>
  </r>
  <r>
    <d v="2013-03-07T00:00:00"/>
    <d v="2013-03-07T03:00:08"/>
    <n v="2013"/>
    <x v="2"/>
    <n v="7"/>
    <x v="2"/>
    <x v="2"/>
    <n v="0"/>
    <n v="0"/>
  </r>
  <r>
    <d v="2013-03-07T00:00:00"/>
    <d v="2013-03-07T04:00:08"/>
    <n v="2013"/>
    <x v="2"/>
    <n v="7"/>
    <x v="3"/>
    <x v="2"/>
    <n v="0"/>
    <n v="0"/>
  </r>
  <r>
    <d v="2013-03-07T00:00:00"/>
    <d v="2013-03-07T05:00:08"/>
    <n v="2013"/>
    <x v="2"/>
    <n v="7"/>
    <x v="4"/>
    <x v="2"/>
    <n v="0"/>
    <n v="0"/>
  </r>
  <r>
    <d v="2013-03-07T00:00:00"/>
    <d v="2013-03-07T06:00:08"/>
    <n v="2013"/>
    <x v="2"/>
    <n v="7"/>
    <x v="5"/>
    <x v="2"/>
    <n v="0"/>
    <n v="0"/>
  </r>
  <r>
    <d v="2013-03-07T00:00:00"/>
    <d v="2013-03-07T07:00:08"/>
    <n v="2013"/>
    <x v="2"/>
    <n v="7"/>
    <x v="6"/>
    <x v="2"/>
    <n v="0.58009999999999995"/>
    <n v="1.140133647798742E-2"/>
  </r>
  <r>
    <d v="2013-03-07T00:00:00"/>
    <d v="2013-03-07T08:00:08"/>
    <n v="2013"/>
    <x v="2"/>
    <n v="7"/>
    <x v="7"/>
    <x v="2"/>
    <n v="29.395"/>
    <n v="0.57773191823899372"/>
  </r>
  <r>
    <d v="2013-03-07T00:00:00"/>
    <d v="2013-03-07T09:00:08"/>
    <n v="2013"/>
    <x v="2"/>
    <n v="7"/>
    <x v="8"/>
    <x v="2"/>
    <n v="49.96"/>
    <n v="0.98191823899371067"/>
  </r>
  <r>
    <d v="2013-03-07T00:00:00"/>
    <d v="2013-03-07T10:00:08"/>
    <n v="2013"/>
    <x v="2"/>
    <n v="7"/>
    <x v="9"/>
    <x v="2"/>
    <n v="49.96"/>
    <n v="0.98191823899371067"/>
  </r>
  <r>
    <d v="2013-03-07T00:00:00"/>
    <d v="2013-03-07T11:00:08"/>
    <n v="2013"/>
    <x v="2"/>
    <n v="7"/>
    <x v="10"/>
    <x v="2"/>
    <n v="49.96"/>
    <n v="0.98191823899371067"/>
  </r>
  <r>
    <d v="2013-03-07T00:00:00"/>
    <d v="2013-03-07T12:00:08"/>
    <n v="2013"/>
    <x v="2"/>
    <n v="7"/>
    <x v="11"/>
    <x v="2"/>
    <n v="49.96"/>
    <n v="0.98191823899371067"/>
  </r>
  <r>
    <d v="2013-03-07T00:00:00"/>
    <d v="2013-03-07T13:00:08"/>
    <n v="2013"/>
    <x v="2"/>
    <n v="7"/>
    <x v="12"/>
    <x v="2"/>
    <n v="49.96"/>
    <n v="0.98191823899371067"/>
  </r>
  <r>
    <d v="2013-03-07T00:00:00"/>
    <d v="2013-03-07T14:00:08"/>
    <n v="2013"/>
    <x v="2"/>
    <n v="7"/>
    <x v="13"/>
    <x v="2"/>
    <n v="49.96"/>
    <n v="0.98191823899371067"/>
  </r>
  <r>
    <d v="2013-03-07T00:00:00"/>
    <d v="2013-03-07T15:00:08"/>
    <n v="2013"/>
    <x v="2"/>
    <n v="7"/>
    <x v="14"/>
    <x v="2"/>
    <n v="49.96"/>
    <n v="0.98191823899371067"/>
  </r>
  <r>
    <d v="2013-03-07T00:00:00"/>
    <d v="2013-03-07T16:00:08"/>
    <n v="2013"/>
    <x v="2"/>
    <n v="7"/>
    <x v="15"/>
    <x v="2"/>
    <n v="49.96"/>
    <n v="0.98191823899371067"/>
  </r>
  <r>
    <d v="2013-03-07T00:00:00"/>
    <d v="2013-03-07T17:00:08"/>
    <n v="2013"/>
    <x v="2"/>
    <n v="7"/>
    <x v="16"/>
    <x v="2"/>
    <n v="49.96"/>
    <n v="0.98191823899371067"/>
  </r>
  <r>
    <d v="2013-03-07T00:00:00"/>
    <d v="2013-03-07T18:00:08"/>
    <n v="2013"/>
    <x v="2"/>
    <n v="7"/>
    <x v="17"/>
    <x v="2"/>
    <n v="46.704999999999998"/>
    <n v="0.91794418238993702"/>
  </r>
  <r>
    <d v="2013-03-07T00:00:00"/>
    <d v="2013-03-07T19:00:08"/>
    <n v="2013"/>
    <x v="2"/>
    <n v="7"/>
    <x v="18"/>
    <x v="2"/>
    <n v="11.298999999999999"/>
    <n v="0.22207154088050313"/>
  </r>
  <r>
    <d v="2013-03-07T00:00:00"/>
    <d v="2013-03-07T20:00:08"/>
    <n v="2013"/>
    <x v="2"/>
    <n v="7"/>
    <x v="19"/>
    <x v="2"/>
    <n v="0"/>
    <n v="0"/>
  </r>
  <r>
    <d v="2013-03-07T00:00:00"/>
    <d v="2013-03-07T21:00:08"/>
    <n v="2013"/>
    <x v="2"/>
    <n v="7"/>
    <x v="20"/>
    <x v="2"/>
    <n v="0"/>
    <n v="0"/>
  </r>
  <r>
    <d v="2013-03-07T00:00:00"/>
    <d v="2013-03-07T22:00:08"/>
    <n v="2013"/>
    <x v="2"/>
    <n v="7"/>
    <x v="21"/>
    <x v="2"/>
    <n v="0"/>
    <n v="0"/>
  </r>
  <r>
    <d v="2013-03-07T00:00:00"/>
    <d v="2013-03-07T23:00:08"/>
    <n v="2013"/>
    <x v="2"/>
    <n v="7"/>
    <x v="22"/>
    <x v="2"/>
    <n v="0"/>
    <n v="0"/>
  </r>
  <r>
    <d v="2013-03-08T00:00:00"/>
    <d v="2013-03-08T00:00:08"/>
    <n v="2013"/>
    <x v="2"/>
    <n v="8"/>
    <x v="23"/>
    <x v="3"/>
    <n v="0"/>
    <n v="0"/>
  </r>
  <r>
    <d v="2013-03-08T00:00:00"/>
    <d v="2013-03-08T01:00:08"/>
    <n v="2013"/>
    <x v="2"/>
    <n v="8"/>
    <x v="0"/>
    <x v="3"/>
    <n v="0"/>
    <n v="0"/>
  </r>
  <r>
    <d v="2013-03-08T00:00:00"/>
    <d v="2013-03-08T02:00:08"/>
    <n v="2013"/>
    <x v="2"/>
    <n v="8"/>
    <x v="1"/>
    <x v="3"/>
    <n v="0"/>
    <n v="0"/>
  </r>
  <r>
    <d v="2013-03-08T00:00:00"/>
    <d v="2013-03-08T03:00:08"/>
    <n v="2013"/>
    <x v="2"/>
    <n v="8"/>
    <x v="2"/>
    <x v="3"/>
    <n v="0"/>
    <n v="0"/>
  </r>
  <r>
    <d v="2013-03-08T00:00:00"/>
    <d v="2013-03-08T04:00:08"/>
    <n v="2013"/>
    <x v="2"/>
    <n v="8"/>
    <x v="3"/>
    <x v="3"/>
    <n v="0"/>
    <n v="0"/>
  </r>
  <r>
    <d v="2013-03-08T00:00:00"/>
    <d v="2013-03-08T05:00:08"/>
    <n v="2013"/>
    <x v="2"/>
    <n v="8"/>
    <x v="4"/>
    <x v="3"/>
    <n v="0"/>
    <n v="0"/>
  </r>
  <r>
    <d v="2013-03-08T00:00:00"/>
    <d v="2013-03-08T06:00:08"/>
    <n v="2013"/>
    <x v="2"/>
    <n v="8"/>
    <x v="5"/>
    <x v="3"/>
    <n v="0"/>
    <n v="0"/>
  </r>
  <r>
    <d v="2013-03-08T00:00:00"/>
    <d v="2013-03-08T07:00:08"/>
    <n v="2013"/>
    <x v="2"/>
    <n v="8"/>
    <x v="6"/>
    <x v="3"/>
    <n v="0"/>
    <n v="0"/>
  </r>
  <r>
    <d v="2013-03-08T00:00:00"/>
    <d v="2013-03-08T08:00:08"/>
    <n v="2013"/>
    <x v="2"/>
    <n v="8"/>
    <x v="7"/>
    <x v="3"/>
    <n v="26.423999999999999"/>
    <n v="0.51933962264150935"/>
  </r>
  <r>
    <d v="2013-03-08T00:00:00"/>
    <d v="2013-03-08T09:00:08"/>
    <n v="2013"/>
    <x v="2"/>
    <n v="8"/>
    <x v="8"/>
    <x v="3"/>
    <n v="49.96"/>
    <n v="0.98191823899371067"/>
  </r>
  <r>
    <d v="2013-03-08T00:00:00"/>
    <d v="2013-03-08T10:00:08"/>
    <n v="2013"/>
    <x v="2"/>
    <n v="8"/>
    <x v="9"/>
    <x v="3"/>
    <n v="49.96"/>
    <n v="0.98191823899371067"/>
  </r>
  <r>
    <d v="2013-03-08T00:00:00"/>
    <d v="2013-03-08T11:00:08"/>
    <n v="2013"/>
    <x v="2"/>
    <n v="8"/>
    <x v="10"/>
    <x v="3"/>
    <n v="49.96"/>
    <n v="0.98191823899371067"/>
  </r>
  <r>
    <d v="2013-03-08T00:00:00"/>
    <d v="2013-03-08T12:00:08"/>
    <n v="2013"/>
    <x v="2"/>
    <n v="8"/>
    <x v="11"/>
    <x v="3"/>
    <n v="49.96"/>
    <n v="0.98191823899371067"/>
  </r>
  <r>
    <d v="2013-03-08T00:00:00"/>
    <d v="2013-03-08T13:00:08"/>
    <n v="2013"/>
    <x v="2"/>
    <n v="8"/>
    <x v="12"/>
    <x v="3"/>
    <n v="49.96"/>
    <n v="0.98191823899371067"/>
  </r>
  <r>
    <d v="2013-03-08T00:00:00"/>
    <d v="2013-03-08T14:00:08"/>
    <n v="2013"/>
    <x v="2"/>
    <n v="8"/>
    <x v="13"/>
    <x v="3"/>
    <n v="49.96"/>
    <n v="0.98191823899371067"/>
  </r>
  <r>
    <d v="2013-03-08T00:00:00"/>
    <d v="2013-03-08T15:00:08"/>
    <n v="2013"/>
    <x v="2"/>
    <n v="8"/>
    <x v="14"/>
    <x v="3"/>
    <n v="49.96"/>
    <n v="0.98191823899371067"/>
  </r>
  <r>
    <d v="2013-03-08T00:00:00"/>
    <d v="2013-03-08T16:00:08"/>
    <n v="2013"/>
    <x v="2"/>
    <n v="8"/>
    <x v="15"/>
    <x v="3"/>
    <n v="49.96"/>
    <n v="0.98191823899371067"/>
  </r>
  <r>
    <d v="2013-03-08T00:00:00"/>
    <d v="2013-03-08T17:00:08"/>
    <n v="2013"/>
    <x v="2"/>
    <n v="8"/>
    <x v="16"/>
    <x v="3"/>
    <n v="49.96"/>
    <n v="0.98191823899371067"/>
  </r>
  <r>
    <d v="2013-03-08T00:00:00"/>
    <d v="2013-03-08T18:00:08"/>
    <n v="2013"/>
    <x v="2"/>
    <n v="8"/>
    <x v="17"/>
    <x v="3"/>
    <n v="47.695"/>
    <n v="0.93740172955974843"/>
  </r>
  <r>
    <d v="2013-03-08T00:00:00"/>
    <d v="2013-03-08T19:00:08"/>
    <n v="2013"/>
    <x v="2"/>
    <n v="8"/>
    <x v="18"/>
    <x v="3"/>
    <n v="11.224"/>
    <n v="0.22059748427672957"/>
  </r>
  <r>
    <d v="2013-03-08T00:00:00"/>
    <d v="2013-03-08T20:00:08"/>
    <n v="2013"/>
    <x v="2"/>
    <n v="8"/>
    <x v="19"/>
    <x v="3"/>
    <n v="0"/>
    <n v="0"/>
  </r>
  <r>
    <d v="2013-03-08T00:00:00"/>
    <d v="2013-03-08T21:00:08"/>
    <n v="2013"/>
    <x v="2"/>
    <n v="8"/>
    <x v="20"/>
    <x v="3"/>
    <n v="0"/>
    <n v="0"/>
  </r>
  <r>
    <d v="2013-03-08T00:00:00"/>
    <d v="2013-03-08T22:00:08"/>
    <n v="2013"/>
    <x v="2"/>
    <n v="8"/>
    <x v="21"/>
    <x v="3"/>
    <n v="0"/>
    <n v="0"/>
  </r>
  <r>
    <d v="2013-03-08T00:00:00"/>
    <d v="2013-03-08T23:00:08"/>
    <n v="2013"/>
    <x v="2"/>
    <n v="8"/>
    <x v="22"/>
    <x v="3"/>
    <n v="0"/>
    <n v="0"/>
  </r>
  <r>
    <d v="2013-03-09T00:00:00"/>
    <d v="2013-03-09T00:00:08"/>
    <n v="2013"/>
    <x v="2"/>
    <n v="9"/>
    <x v="23"/>
    <x v="4"/>
    <n v="0"/>
    <n v="0"/>
  </r>
  <r>
    <d v="2013-03-09T00:00:00"/>
    <d v="2013-03-09T01:00:08"/>
    <n v="2013"/>
    <x v="2"/>
    <n v="9"/>
    <x v="0"/>
    <x v="4"/>
    <n v="0"/>
    <n v="0"/>
  </r>
  <r>
    <d v="2013-03-09T00:00:00"/>
    <d v="2013-03-09T02:00:08"/>
    <n v="2013"/>
    <x v="2"/>
    <n v="9"/>
    <x v="1"/>
    <x v="4"/>
    <n v="0"/>
    <n v="0"/>
  </r>
  <r>
    <d v="2013-03-09T00:00:00"/>
    <d v="2013-03-09T03:00:08"/>
    <n v="2013"/>
    <x v="2"/>
    <n v="9"/>
    <x v="2"/>
    <x v="4"/>
    <n v="0"/>
    <n v="0"/>
  </r>
  <r>
    <d v="2013-03-09T00:00:00"/>
    <d v="2013-03-09T04:00:08"/>
    <n v="2013"/>
    <x v="2"/>
    <n v="9"/>
    <x v="3"/>
    <x v="4"/>
    <n v="0"/>
    <n v="0"/>
  </r>
  <r>
    <d v="2013-03-09T00:00:00"/>
    <d v="2013-03-09T05:00:08"/>
    <n v="2013"/>
    <x v="2"/>
    <n v="9"/>
    <x v="4"/>
    <x v="4"/>
    <n v="0"/>
    <n v="0"/>
  </r>
  <r>
    <d v="2013-03-09T00:00:00"/>
    <d v="2013-03-09T06:00:08"/>
    <n v="2013"/>
    <x v="2"/>
    <n v="9"/>
    <x v="5"/>
    <x v="4"/>
    <n v="0"/>
    <n v="0"/>
  </r>
  <r>
    <d v="2013-03-09T00:00:00"/>
    <d v="2013-03-09T07:00:08"/>
    <n v="2013"/>
    <x v="2"/>
    <n v="9"/>
    <x v="6"/>
    <x v="4"/>
    <n v="0.22900000000000001"/>
    <n v="4.5007861635220124E-3"/>
  </r>
  <r>
    <d v="2013-03-09T00:00:00"/>
    <d v="2013-03-09T08:00:08"/>
    <n v="2013"/>
    <x v="2"/>
    <n v="9"/>
    <x v="7"/>
    <x v="4"/>
    <n v="26.329000000000001"/>
    <n v="0.51747248427672954"/>
  </r>
  <r>
    <d v="2013-03-09T00:00:00"/>
    <d v="2013-03-09T09:00:08"/>
    <n v="2013"/>
    <x v="2"/>
    <n v="9"/>
    <x v="8"/>
    <x v="4"/>
    <n v="49.96"/>
    <n v="0.98191823899371067"/>
  </r>
  <r>
    <d v="2013-03-09T00:00:00"/>
    <d v="2013-03-09T10:00:08"/>
    <n v="2013"/>
    <x v="2"/>
    <n v="9"/>
    <x v="9"/>
    <x v="4"/>
    <n v="49.96"/>
    <n v="0.98191823899371067"/>
  </r>
  <r>
    <d v="2013-03-09T00:00:00"/>
    <d v="2013-03-09T11:00:08"/>
    <n v="2013"/>
    <x v="2"/>
    <n v="9"/>
    <x v="10"/>
    <x v="4"/>
    <n v="49.96"/>
    <n v="0.98191823899371067"/>
  </r>
  <r>
    <d v="2013-03-09T00:00:00"/>
    <d v="2013-03-09T12:00:08"/>
    <n v="2013"/>
    <x v="2"/>
    <n v="9"/>
    <x v="11"/>
    <x v="4"/>
    <n v="49.96"/>
    <n v="0.98191823899371067"/>
  </r>
  <r>
    <d v="2013-03-09T00:00:00"/>
    <d v="2013-03-09T13:00:08"/>
    <n v="2013"/>
    <x v="2"/>
    <n v="9"/>
    <x v="12"/>
    <x v="4"/>
    <n v="49.96"/>
    <n v="0.98191823899371067"/>
  </r>
  <r>
    <d v="2013-03-09T00:00:00"/>
    <d v="2013-03-09T14:00:08"/>
    <n v="2013"/>
    <x v="2"/>
    <n v="9"/>
    <x v="13"/>
    <x v="4"/>
    <n v="49.96"/>
    <n v="0.98191823899371067"/>
  </r>
  <r>
    <d v="2013-03-09T00:00:00"/>
    <d v="2013-03-09T15:00:08"/>
    <n v="2013"/>
    <x v="2"/>
    <n v="9"/>
    <x v="14"/>
    <x v="4"/>
    <n v="49.636000000000003"/>
    <n v="0.97555031446540885"/>
  </r>
  <r>
    <d v="2013-03-09T00:00:00"/>
    <d v="2013-03-09T16:00:08"/>
    <n v="2013"/>
    <x v="2"/>
    <n v="9"/>
    <x v="15"/>
    <x v="4"/>
    <n v="49.96"/>
    <n v="0.98191823899371067"/>
  </r>
  <r>
    <d v="2013-03-09T00:00:00"/>
    <d v="2013-03-09T17:00:08"/>
    <n v="2013"/>
    <x v="2"/>
    <n v="9"/>
    <x v="16"/>
    <x v="4"/>
    <n v="49.96"/>
    <n v="0.98191823899371067"/>
  </r>
  <r>
    <d v="2013-03-09T00:00:00"/>
    <d v="2013-03-09T18:00:08"/>
    <n v="2013"/>
    <x v="2"/>
    <n v="9"/>
    <x v="17"/>
    <x v="4"/>
    <n v="45.622999999999998"/>
    <n v="0.89667845911949673"/>
  </r>
  <r>
    <d v="2013-03-09T00:00:00"/>
    <d v="2013-03-09T19:00:08"/>
    <n v="2013"/>
    <x v="2"/>
    <n v="9"/>
    <x v="18"/>
    <x v="4"/>
    <n v="9.3620000000000001"/>
    <n v="0.18400157232704401"/>
  </r>
  <r>
    <d v="2013-03-09T00:00:00"/>
    <d v="2013-03-09T20:00:08"/>
    <n v="2013"/>
    <x v="2"/>
    <n v="9"/>
    <x v="19"/>
    <x v="4"/>
    <n v="0"/>
    <n v="0"/>
  </r>
  <r>
    <d v="2013-03-09T00:00:00"/>
    <d v="2013-03-09T21:00:08"/>
    <n v="2013"/>
    <x v="2"/>
    <n v="9"/>
    <x v="20"/>
    <x v="4"/>
    <n v="0"/>
    <n v="0"/>
  </r>
  <r>
    <d v="2013-03-09T00:00:00"/>
    <d v="2013-03-09T22:00:08"/>
    <n v="2013"/>
    <x v="2"/>
    <n v="9"/>
    <x v="21"/>
    <x v="4"/>
    <n v="0"/>
    <n v="0"/>
  </r>
  <r>
    <d v="2013-03-09T00:00:00"/>
    <d v="2013-03-09T23:00:08"/>
    <n v="2013"/>
    <x v="2"/>
    <n v="9"/>
    <x v="22"/>
    <x v="4"/>
    <n v="0"/>
    <n v="0"/>
  </r>
  <r>
    <d v="2013-03-10T00:00:00"/>
    <d v="2013-03-10T00:00:08"/>
    <n v="2013"/>
    <x v="2"/>
    <n v="10"/>
    <x v="23"/>
    <x v="5"/>
    <n v="0"/>
    <n v="0"/>
  </r>
  <r>
    <d v="2013-03-10T00:00:00"/>
    <d v="2013-03-10T01:00:08"/>
    <n v="2013"/>
    <x v="2"/>
    <n v="10"/>
    <x v="0"/>
    <x v="5"/>
    <n v="0"/>
    <n v="0"/>
  </r>
  <r>
    <d v="2013-03-10T00:00:00"/>
    <d v="2013-03-10T02:00:08"/>
    <n v="2013"/>
    <x v="2"/>
    <n v="10"/>
    <x v="1"/>
    <x v="5"/>
    <n v="0"/>
    <n v="0"/>
  </r>
  <r>
    <d v="2013-03-10T00:00:00"/>
    <d v="2013-03-10T03:00:08"/>
    <n v="2013"/>
    <x v="2"/>
    <n v="10"/>
    <x v="2"/>
    <x v="5"/>
    <n v="0"/>
    <n v="0"/>
  </r>
  <r>
    <d v="2013-03-10T00:00:00"/>
    <d v="2013-03-10T04:00:08"/>
    <n v="2013"/>
    <x v="2"/>
    <n v="10"/>
    <x v="3"/>
    <x v="5"/>
    <n v="0"/>
    <n v="0"/>
  </r>
  <r>
    <d v="2013-03-10T00:00:00"/>
    <d v="2013-03-10T05:00:08"/>
    <n v="2013"/>
    <x v="2"/>
    <n v="10"/>
    <x v="4"/>
    <x v="5"/>
    <n v="0"/>
    <n v="0"/>
  </r>
  <r>
    <d v="2013-03-10T00:00:00"/>
    <d v="2013-03-10T06:00:08"/>
    <n v="2013"/>
    <x v="2"/>
    <n v="10"/>
    <x v="5"/>
    <x v="5"/>
    <n v="0"/>
    <n v="0"/>
  </r>
  <r>
    <d v="2013-03-10T00:00:00"/>
    <d v="2013-03-10T07:00:08"/>
    <n v="2013"/>
    <x v="2"/>
    <n v="10"/>
    <x v="6"/>
    <x v="5"/>
    <n v="0.21310000000000001"/>
    <n v="4.1882861635220122E-3"/>
  </r>
  <r>
    <d v="2013-03-10T00:00:00"/>
    <d v="2013-03-10T08:00:08"/>
    <n v="2013"/>
    <x v="2"/>
    <n v="10"/>
    <x v="7"/>
    <x v="5"/>
    <n v="26.062999999999999"/>
    <n v="0.5122444968553459"/>
  </r>
  <r>
    <d v="2013-03-10T00:00:00"/>
    <d v="2013-03-10T09:00:08"/>
    <n v="2013"/>
    <x v="2"/>
    <n v="10"/>
    <x v="8"/>
    <x v="5"/>
    <n v="49.96"/>
    <n v="0.98191823899371067"/>
  </r>
  <r>
    <d v="2013-03-10T00:00:00"/>
    <d v="2013-03-10T10:00:08"/>
    <n v="2013"/>
    <x v="2"/>
    <n v="10"/>
    <x v="9"/>
    <x v="5"/>
    <n v="49.96"/>
    <n v="0.98191823899371067"/>
  </r>
  <r>
    <d v="2013-03-10T00:00:00"/>
    <d v="2013-03-10T11:00:08"/>
    <n v="2013"/>
    <x v="2"/>
    <n v="10"/>
    <x v="10"/>
    <x v="5"/>
    <n v="49.96"/>
    <n v="0.98191823899371067"/>
  </r>
  <r>
    <d v="2013-03-10T00:00:00"/>
    <d v="2013-03-10T12:00:08"/>
    <n v="2013"/>
    <x v="2"/>
    <n v="10"/>
    <x v="11"/>
    <x v="5"/>
    <n v="49.96"/>
    <n v="0.98191823899371067"/>
  </r>
  <r>
    <d v="2013-03-10T00:00:00"/>
    <d v="2013-03-10T13:00:08"/>
    <n v="2013"/>
    <x v="2"/>
    <n v="10"/>
    <x v="12"/>
    <x v="5"/>
    <n v="49.96"/>
    <n v="0.98191823899371067"/>
  </r>
  <r>
    <d v="2013-03-10T00:00:00"/>
    <d v="2013-03-10T14:00:08"/>
    <n v="2013"/>
    <x v="2"/>
    <n v="10"/>
    <x v="13"/>
    <x v="5"/>
    <n v="49.96"/>
    <n v="0.98191823899371067"/>
  </r>
  <r>
    <d v="2013-03-10T00:00:00"/>
    <d v="2013-03-10T15:00:08"/>
    <n v="2013"/>
    <x v="2"/>
    <n v="10"/>
    <x v="14"/>
    <x v="5"/>
    <n v="49.96"/>
    <n v="0.98191823899371067"/>
  </r>
  <r>
    <d v="2013-03-10T00:00:00"/>
    <d v="2013-03-10T16:00:08"/>
    <n v="2013"/>
    <x v="2"/>
    <n v="10"/>
    <x v="15"/>
    <x v="5"/>
    <n v="49.96"/>
    <n v="0.98191823899371067"/>
  </r>
  <r>
    <d v="2013-03-10T00:00:00"/>
    <d v="2013-03-10T17:00:08"/>
    <n v="2013"/>
    <x v="2"/>
    <n v="10"/>
    <x v="16"/>
    <x v="5"/>
    <n v="49.96"/>
    <n v="0.98191823899371067"/>
  </r>
  <r>
    <d v="2013-03-10T00:00:00"/>
    <d v="2013-03-10T18:00:08"/>
    <n v="2013"/>
    <x v="2"/>
    <n v="10"/>
    <x v="17"/>
    <x v="5"/>
    <n v="44.9"/>
    <n v="0.88246855345911945"/>
  </r>
  <r>
    <d v="2013-03-10T00:00:00"/>
    <d v="2013-03-10T19:00:08"/>
    <n v="2013"/>
    <x v="2"/>
    <n v="10"/>
    <x v="18"/>
    <x v="5"/>
    <n v="8.8209999999999997"/>
    <n v="0.17336871069182389"/>
  </r>
  <r>
    <d v="2013-03-10T00:00:00"/>
    <d v="2013-03-10T20:00:08"/>
    <n v="2013"/>
    <x v="2"/>
    <n v="10"/>
    <x v="19"/>
    <x v="5"/>
    <n v="0"/>
    <n v="0"/>
  </r>
  <r>
    <d v="2013-03-10T00:00:00"/>
    <d v="2013-03-10T21:00:08"/>
    <n v="2013"/>
    <x v="2"/>
    <n v="10"/>
    <x v="20"/>
    <x v="5"/>
    <n v="0"/>
    <n v="0"/>
  </r>
  <r>
    <d v="2013-03-10T00:00:00"/>
    <d v="2013-03-10T22:00:08"/>
    <n v="2013"/>
    <x v="2"/>
    <n v="10"/>
    <x v="21"/>
    <x v="5"/>
    <n v="0"/>
    <n v="0"/>
  </r>
  <r>
    <d v="2013-03-10T00:00:00"/>
    <d v="2013-03-10T23:00:08"/>
    <n v="2013"/>
    <x v="2"/>
    <n v="10"/>
    <x v="22"/>
    <x v="5"/>
    <n v="0"/>
    <n v="0"/>
  </r>
  <r>
    <d v="2013-03-11T00:00:00"/>
    <d v="2013-03-11T00:00:08"/>
    <n v="2013"/>
    <x v="2"/>
    <n v="11"/>
    <x v="23"/>
    <x v="6"/>
    <n v="0"/>
    <n v="0"/>
  </r>
  <r>
    <d v="2013-03-11T00:00:00"/>
    <d v="2013-03-11T01:00:08"/>
    <n v="2013"/>
    <x v="2"/>
    <n v="11"/>
    <x v="0"/>
    <x v="6"/>
    <n v="0"/>
    <n v="0"/>
  </r>
  <r>
    <d v="2013-03-11T00:00:00"/>
    <d v="2013-03-11T02:00:08"/>
    <n v="2013"/>
    <x v="2"/>
    <n v="11"/>
    <x v="1"/>
    <x v="6"/>
    <n v="0"/>
    <n v="0"/>
  </r>
  <r>
    <d v="2013-03-11T00:00:00"/>
    <d v="2013-03-11T03:00:08"/>
    <n v="2013"/>
    <x v="2"/>
    <n v="11"/>
    <x v="2"/>
    <x v="6"/>
    <n v="0"/>
    <n v="0"/>
  </r>
  <r>
    <d v="2013-03-11T00:00:00"/>
    <d v="2013-03-11T04:00:08"/>
    <n v="2013"/>
    <x v="2"/>
    <n v="11"/>
    <x v="3"/>
    <x v="6"/>
    <n v="0"/>
    <n v="0"/>
  </r>
  <r>
    <d v="2013-03-11T00:00:00"/>
    <d v="2013-03-11T05:00:08"/>
    <n v="2013"/>
    <x v="2"/>
    <n v="11"/>
    <x v="4"/>
    <x v="6"/>
    <n v="0"/>
    <n v="0"/>
  </r>
  <r>
    <d v="2013-03-11T00:00:00"/>
    <d v="2013-03-11T06:00:08"/>
    <n v="2013"/>
    <x v="2"/>
    <n v="11"/>
    <x v="5"/>
    <x v="6"/>
    <n v="0"/>
    <n v="0"/>
  </r>
  <r>
    <d v="2013-03-11T00:00:00"/>
    <d v="2013-03-11T07:00:08"/>
    <n v="2013"/>
    <x v="2"/>
    <n v="11"/>
    <x v="6"/>
    <x v="6"/>
    <n v="0"/>
    <n v="0"/>
  </r>
  <r>
    <d v="2013-03-11T00:00:00"/>
    <d v="2013-03-11T08:00:08"/>
    <n v="2013"/>
    <x v="2"/>
    <n v="11"/>
    <x v="7"/>
    <x v="6"/>
    <n v="25.408999999999999"/>
    <n v="0.49939072327044021"/>
  </r>
  <r>
    <d v="2013-03-11T00:00:00"/>
    <d v="2013-03-11T09:00:08"/>
    <n v="2013"/>
    <x v="2"/>
    <n v="11"/>
    <x v="8"/>
    <x v="6"/>
    <n v="49.96"/>
    <n v="0.98191823899371067"/>
  </r>
  <r>
    <d v="2013-03-11T00:00:00"/>
    <d v="2013-03-11T10:00:08"/>
    <n v="2013"/>
    <x v="2"/>
    <n v="11"/>
    <x v="9"/>
    <x v="6"/>
    <n v="49.96"/>
    <n v="0.98191823899371067"/>
  </r>
  <r>
    <d v="2013-03-11T00:00:00"/>
    <d v="2013-03-11T11:00:08"/>
    <n v="2013"/>
    <x v="2"/>
    <n v="11"/>
    <x v="10"/>
    <x v="6"/>
    <n v="49.96"/>
    <n v="0.98191823899371067"/>
  </r>
  <r>
    <d v="2013-03-11T00:00:00"/>
    <d v="2013-03-11T12:00:08"/>
    <n v="2013"/>
    <x v="2"/>
    <n v="11"/>
    <x v="11"/>
    <x v="6"/>
    <n v="49.96"/>
    <n v="0.98191823899371067"/>
  </r>
  <r>
    <d v="2013-03-11T00:00:00"/>
    <d v="2013-03-11T13:00:08"/>
    <n v="2013"/>
    <x v="2"/>
    <n v="11"/>
    <x v="12"/>
    <x v="6"/>
    <n v="49.96"/>
    <n v="0.98191823899371067"/>
  </r>
  <r>
    <d v="2013-03-11T00:00:00"/>
    <d v="2013-03-11T14:00:08"/>
    <n v="2013"/>
    <x v="2"/>
    <n v="11"/>
    <x v="13"/>
    <x v="6"/>
    <n v="49.96"/>
    <n v="0.98191823899371067"/>
  </r>
  <r>
    <d v="2013-03-11T00:00:00"/>
    <d v="2013-03-11T15:00:08"/>
    <n v="2013"/>
    <x v="2"/>
    <n v="11"/>
    <x v="14"/>
    <x v="6"/>
    <n v="49.96"/>
    <n v="0.98191823899371067"/>
  </r>
  <r>
    <d v="2013-03-11T00:00:00"/>
    <d v="2013-03-11T16:00:08"/>
    <n v="2013"/>
    <x v="2"/>
    <n v="11"/>
    <x v="15"/>
    <x v="6"/>
    <n v="49.96"/>
    <n v="0.98191823899371067"/>
  </r>
  <r>
    <d v="2013-03-11T00:00:00"/>
    <d v="2013-03-11T17:00:08"/>
    <n v="2013"/>
    <x v="2"/>
    <n v="11"/>
    <x v="16"/>
    <x v="6"/>
    <n v="49.96"/>
    <n v="0.98191823899371067"/>
  </r>
  <r>
    <d v="2013-03-11T00:00:00"/>
    <d v="2013-03-11T18:00:08"/>
    <n v="2013"/>
    <x v="2"/>
    <n v="11"/>
    <x v="17"/>
    <x v="6"/>
    <n v="36.972000000000001"/>
    <n v="0.72665094339622638"/>
  </r>
  <r>
    <d v="2013-03-11T00:00:00"/>
    <d v="2013-03-11T19:00:08"/>
    <n v="2013"/>
    <x v="2"/>
    <n v="11"/>
    <x v="18"/>
    <x v="6"/>
    <n v="5.14"/>
    <n v="0.10102201257861634"/>
  </r>
  <r>
    <d v="2013-03-11T00:00:00"/>
    <d v="2013-03-11T20:00:08"/>
    <n v="2013"/>
    <x v="2"/>
    <n v="11"/>
    <x v="19"/>
    <x v="6"/>
    <n v="0"/>
    <n v="0"/>
  </r>
  <r>
    <d v="2013-03-11T00:00:00"/>
    <d v="2013-03-11T21:00:08"/>
    <n v="2013"/>
    <x v="2"/>
    <n v="11"/>
    <x v="20"/>
    <x v="6"/>
    <n v="0"/>
    <n v="0"/>
  </r>
  <r>
    <d v="2013-03-11T00:00:00"/>
    <d v="2013-03-11T22:00:08"/>
    <n v="2013"/>
    <x v="2"/>
    <n v="11"/>
    <x v="21"/>
    <x v="6"/>
    <n v="0"/>
    <n v="0"/>
  </r>
  <r>
    <d v="2013-03-11T00:00:00"/>
    <d v="2013-03-11T23:00:08"/>
    <n v="2013"/>
    <x v="2"/>
    <n v="11"/>
    <x v="22"/>
    <x v="6"/>
    <n v="0"/>
    <n v="0"/>
  </r>
  <r>
    <d v="2013-03-12T00:00:00"/>
    <d v="2013-03-12T00:00:08"/>
    <n v="2013"/>
    <x v="2"/>
    <n v="12"/>
    <x v="23"/>
    <x v="0"/>
    <n v="0"/>
    <n v="0"/>
  </r>
  <r>
    <d v="2013-03-12T00:00:00"/>
    <d v="2013-03-12T01:00:08"/>
    <n v="2013"/>
    <x v="2"/>
    <n v="12"/>
    <x v="0"/>
    <x v="0"/>
    <n v="0"/>
    <n v="0"/>
  </r>
  <r>
    <d v="2013-03-12T00:00:00"/>
    <d v="2013-03-12T02:00:08"/>
    <n v="2013"/>
    <x v="2"/>
    <n v="12"/>
    <x v="1"/>
    <x v="0"/>
    <n v="0"/>
    <n v="0"/>
  </r>
  <r>
    <d v="2013-03-12T00:00:00"/>
    <d v="2013-03-12T03:00:08"/>
    <n v="2013"/>
    <x v="2"/>
    <n v="12"/>
    <x v="2"/>
    <x v="0"/>
    <n v="0"/>
    <n v="0"/>
  </r>
  <r>
    <d v="2013-03-12T00:00:00"/>
    <d v="2013-03-12T04:00:08"/>
    <n v="2013"/>
    <x v="2"/>
    <n v="12"/>
    <x v="3"/>
    <x v="0"/>
    <n v="0"/>
    <n v="0"/>
  </r>
  <r>
    <d v="2013-03-12T00:00:00"/>
    <d v="2013-03-12T05:00:08"/>
    <n v="2013"/>
    <x v="2"/>
    <n v="12"/>
    <x v="4"/>
    <x v="0"/>
    <n v="0"/>
    <n v="0"/>
  </r>
  <r>
    <d v="2013-03-12T00:00:00"/>
    <d v="2013-03-12T06:00:08"/>
    <n v="2013"/>
    <x v="2"/>
    <n v="12"/>
    <x v="5"/>
    <x v="0"/>
    <n v="0"/>
    <n v="0"/>
  </r>
  <r>
    <d v="2013-03-12T00:00:00"/>
    <d v="2013-03-12T07:00:08"/>
    <n v="2013"/>
    <x v="2"/>
    <n v="12"/>
    <x v="6"/>
    <x v="0"/>
    <n v="9.6019999999999994E-2"/>
    <n v="1.8871855345911947E-3"/>
  </r>
  <r>
    <d v="2013-03-12T00:00:00"/>
    <d v="2013-03-12T08:00:08"/>
    <n v="2013"/>
    <x v="2"/>
    <n v="12"/>
    <x v="7"/>
    <x v="0"/>
    <n v="24.77"/>
    <n v="0.48683176100628928"/>
  </r>
  <r>
    <d v="2013-03-12T00:00:00"/>
    <d v="2013-03-12T09:00:08"/>
    <n v="2013"/>
    <x v="2"/>
    <n v="12"/>
    <x v="8"/>
    <x v="0"/>
    <n v="49.96"/>
    <n v="0.98191823899371067"/>
  </r>
  <r>
    <d v="2013-03-12T00:00:00"/>
    <d v="2013-03-12T10:00:08"/>
    <n v="2013"/>
    <x v="2"/>
    <n v="12"/>
    <x v="9"/>
    <x v="0"/>
    <n v="49.96"/>
    <n v="0.98191823899371067"/>
  </r>
  <r>
    <d v="2013-03-12T00:00:00"/>
    <d v="2013-03-12T11:00:08"/>
    <n v="2013"/>
    <x v="2"/>
    <n v="12"/>
    <x v="10"/>
    <x v="0"/>
    <n v="49.96"/>
    <n v="0.98191823899371067"/>
  </r>
  <r>
    <d v="2013-03-12T00:00:00"/>
    <d v="2013-03-12T12:00:08"/>
    <n v="2013"/>
    <x v="2"/>
    <n v="12"/>
    <x v="11"/>
    <x v="0"/>
    <n v="49.96"/>
    <n v="0.98191823899371067"/>
  </r>
  <r>
    <d v="2013-03-12T00:00:00"/>
    <d v="2013-03-12T13:00:08"/>
    <n v="2013"/>
    <x v="2"/>
    <n v="12"/>
    <x v="12"/>
    <x v="0"/>
    <n v="36.174999999999997"/>
    <n v="0.71098663522012573"/>
  </r>
  <r>
    <d v="2013-03-12T00:00:00"/>
    <d v="2013-03-12T14:00:08"/>
    <n v="2013"/>
    <x v="2"/>
    <n v="12"/>
    <x v="13"/>
    <x v="0"/>
    <n v="48.335999999999999"/>
    <n v="0.95"/>
  </r>
  <r>
    <d v="2013-03-12T00:00:00"/>
    <d v="2013-03-12T15:00:08"/>
    <n v="2013"/>
    <x v="2"/>
    <n v="12"/>
    <x v="14"/>
    <x v="0"/>
    <n v="40.014000000000003"/>
    <n v="0.78643867924528299"/>
  </r>
  <r>
    <d v="2013-03-12T00:00:00"/>
    <d v="2013-03-12T16:00:08"/>
    <n v="2013"/>
    <x v="2"/>
    <n v="12"/>
    <x v="15"/>
    <x v="0"/>
    <n v="49.96"/>
    <n v="0.98191823899371067"/>
  </r>
  <r>
    <d v="2013-03-12T00:00:00"/>
    <d v="2013-03-12T17:00:08"/>
    <n v="2013"/>
    <x v="2"/>
    <n v="12"/>
    <x v="16"/>
    <x v="0"/>
    <n v="48.758000000000003"/>
    <n v="0.95829402515723272"/>
  </r>
  <r>
    <d v="2013-03-12T00:00:00"/>
    <d v="2013-03-12T18:00:08"/>
    <n v="2013"/>
    <x v="2"/>
    <n v="12"/>
    <x v="17"/>
    <x v="0"/>
    <n v="29.86"/>
    <n v="0.58687106918238985"/>
  </r>
  <r>
    <d v="2013-03-12T00:00:00"/>
    <d v="2013-03-12T19:00:08"/>
    <n v="2013"/>
    <x v="2"/>
    <n v="12"/>
    <x v="18"/>
    <x v="0"/>
    <n v="5.71"/>
    <n v="0.11222484276729559"/>
  </r>
  <r>
    <d v="2013-03-12T00:00:00"/>
    <d v="2013-03-12T20:00:08"/>
    <n v="2013"/>
    <x v="2"/>
    <n v="12"/>
    <x v="19"/>
    <x v="0"/>
    <n v="0"/>
    <n v="0"/>
  </r>
  <r>
    <d v="2013-03-12T00:00:00"/>
    <d v="2013-03-12T21:00:08"/>
    <n v="2013"/>
    <x v="2"/>
    <n v="12"/>
    <x v="20"/>
    <x v="0"/>
    <n v="0"/>
    <n v="0"/>
  </r>
  <r>
    <d v="2013-03-12T00:00:00"/>
    <d v="2013-03-12T22:00:09"/>
    <n v="2013"/>
    <x v="2"/>
    <n v="12"/>
    <x v="21"/>
    <x v="0"/>
    <n v="0"/>
    <n v="0"/>
  </r>
  <r>
    <d v="2013-03-12T00:00:00"/>
    <d v="2013-03-12T23:00:09"/>
    <n v="2013"/>
    <x v="2"/>
    <n v="12"/>
    <x v="22"/>
    <x v="0"/>
    <n v="0"/>
    <n v="0"/>
  </r>
  <r>
    <d v="2013-03-13T00:00:00"/>
    <d v="2013-03-13T00:00:09"/>
    <n v="2013"/>
    <x v="2"/>
    <n v="13"/>
    <x v="23"/>
    <x v="1"/>
    <n v="0"/>
    <n v="0"/>
  </r>
  <r>
    <d v="2013-03-13T00:00:00"/>
    <d v="2013-03-13T01:00:09"/>
    <n v="2013"/>
    <x v="2"/>
    <n v="13"/>
    <x v="0"/>
    <x v="1"/>
    <n v="0"/>
    <n v="0"/>
  </r>
  <r>
    <d v="2013-03-13T00:00:00"/>
    <d v="2013-03-13T02:00:09"/>
    <n v="2013"/>
    <x v="2"/>
    <n v="13"/>
    <x v="1"/>
    <x v="1"/>
    <n v="0"/>
    <n v="0"/>
  </r>
  <r>
    <d v="2013-03-13T00:00:00"/>
    <d v="2013-03-13T03:00:09"/>
    <n v="2013"/>
    <x v="2"/>
    <n v="13"/>
    <x v="2"/>
    <x v="1"/>
    <n v="0"/>
    <n v="0"/>
  </r>
  <r>
    <d v="2013-03-13T00:00:00"/>
    <d v="2013-03-13T04:00:09"/>
    <n v="2013"/>
    <x v="2"/>
    <n v="13"/>
    <x v="3"/>
    <x v="1"/>
    <n v="0"/>
    <n v="0"/>
  </r>
  <r>
    <d v="2013-03-13T00:00:00"/>
    <d v="2013-03-13T05:00:09"/>
    <n v="2013"/>
    <x v="2"/>
    <n v="13"/>
    <x v="4"/>
    <x v="1"/>
    <n v="0"/>
    <n v="0"/>
  </r>
  <r>
    <d v="2013-03-13T00:00:00"/>
    <d v="2013-03-13T06:00:09"/>
    <n v="2013"/>
    <x v="2"/>
    <n v="13"/>
    <x v="5"/>
    <x v="1"/>
    <n v="0"/>
    <n v="0"/>
  </r>
  <r>
    <d v="2013-03-13T00:00:00"/>
    <d v="2013-03-13T07:00:09"/>
    <n v="2013"/>
    <x v="2"/>
    <n v="13"/>
    <x v="6"/>
    <x v="1"/>
    <n v="0.21199999999999999"/>
    <n v="4.1666666666666666E-3"/>
  </r>
  <r>
    <d v="2013-03-13T00:00:00"/>
    <d v="2013-03-13T08:00:09"/>
    <n v="2013"/>
    <x v="2"/>
    <n v="13"/>
    <x v="7"/>
    <x v="1"/>
    <n v="26.715"/>
    <n v="0.52505896226415094"/>
  </r>
  <r>
    <d v="2013-03-13T00:00:00"/>
    <d v="2013-03-13T09:00:09"/>
    <n v="2013"/>
    <x v="2"/>
    <n v="13"/>
    <x v="8"/>
    <x v="1"/>
    <n v="49.96"/>
    <n v="0.98191823899371067"/>
  </r>
  <r>
    <d v="2013-03-13T00:00:00"/>
    <d v="2013-03-13T10:00:09"/>
    <n v="2013"/>
    <x v="2"/>
    <n v="13"/>
    <x v="9"/>
    <x v="1"/>
    <n v="49.96"/>
    <n v="0.98191823899371067"/>
  </r>
  <r>
    <d v="2013-03-13T00:00:00"/>
    <d v="2013-03-13T11:00:09"/>
    <n v="2013"/>
    <x v="2"/>
    <n v="13"/>
    <x v="10"/>
    <x v="1"/>
    <n v="49.96"/>
    <n v="0.98191823899371067"/>
  </r>
  <r>
    <d v="2013-03-13T00:00:00"/>
    <d v="2013-03-13T12:00:09"/>
    <n v="2013"/>
    <x v="2"/>
    <n v="13"/>
    <x v="11"/>
    <x v="1"/>
    <n v="49.96"/>
    <n v="0.98191823899371067"/>
  </r>
  <r>
    <d v="2013-03-13T00:00:00"/>
    <d v="2013-03-13T13:00:09"/>
    <n v="2013"/>
    <x v="2"/>
    <n v="13"/>
    <x v="12"/>
    <x v="1"/>
    <n v="49.96"/>
    <n v="0.98191823899371067"/>
  </r>
  <r>
    <d v="2013-03-13T00:00:00"/>
    <d v="2013-03-13T14:00:09"/>
    <n v="2013"/>
    <x v="2"/>
    <n v="13"/>
    <x v="13"/>
    <x v="1"/>
    <n v="49.96"/>
    <n v="0.98191823899371067"/>
  </r>
  <r>
    <d v="2013-03-13T00:00:00"/>
    <d v="2013-03-13T15:00:09"/>
    <n v="2013"/>
    <x v="2"/>
    <n v="13"/>
    <x v="14"/>
    <x v="1"/>
    <n v="49.96"/>
    <n v="0.98191823899371067"/>
  </r>
  <r>
    <d v="2013-03-13T00:00:00"/>
    <d v="2013-03-13T16:00:09"/>
    <n v="2013"/>
    <x v="2"/>
    <n v="13"/>
    <x v="15"/>
    <x v="1"/>
    <n v="49.96"/>
    <n v="0.98191823899371067"/>
  </r>
  <r>
    <d v="2013-03-13T00:00:00"/>
    <d v="2013-03-13T17:00:09"/>
    <n v="2013"/>
    <x v="2"/>
    <n v="13"/>
    <x v="16"/>
    <x v="1"/>
    <n v="49.96"/>
    <n v="0.98191823899371067"/>
  </r>
  <r>
    <d v="2013-03-13T00:00:00"/>
    <d v="2013-03-13T18:00:09"/>
    <n v="2013"/>
    <x v="2"/>
    <n v="13"/>
    <x v="17"/>
    <x v="1"/>
    <n v="46.427"/>
    <n v="0.9124803459119496"/>
  </r>
  <r>
    <d v="2013-03-13T00:00:00"/>
    <d v="2013-03-13T19:00:09"/>
    <n v="2013"/>
    <x v="2"/>
    <n v="13"/>
    <x v="18"/>
    <x v="1"/>
    <n v="7.91"/>
    <n v="0.15546383647798742"/>
  </r>
  <r>
    <d v="2013-03-13T00:00:00"/>
    <d v="2013-03-13T20:00:09"/>
    <n v="2013"/>
    <x v="2"/>
    <n v="13"/>
    <x v="19"/>
    <x v="1"/>
    <n v="0"/>
    <n v="0"/>
  </r>
  <r>
    <d v="2013-03-13T00:00:00"/>
    <d v="2013-03-13T21:00:09"/>
    <n v="2013"/>
    <x v="2"/>
    <n v="13"/>
    <x v="20"/>
    <x v="1"/>
    <n v="0"/>
    <n v="0"/>
  </r>
  <r>
    <d v="2013-03-13T00:00:00"/>
    <d v="2013-03-13T22:00:09"/>
    <n v="2013"/>
    <x v="2"/>
    <n v="13"/>
    <x v="21"/>
    <x v="1"/>
    <n v="0"/>
    <n v="0"/>
  </r>
  <r>
    <d v="2013-03-13T00:00:00"/>
    <d v="2013-03-13T23:00:09"/>
    <n v="2013"/>
    <x v="2"/>
    <n v="13"/>
    <x v="22"/>
    <x v="1"/>
    <n v="0"/>
    <n v="0"/>
  </r>
  <r>
    <d v="2013-03-14T00:00:00"/>
    <d v="2013-03-14T00:00:09"/>
    <n v="2013"/>
    <x v="2"/>
    <n v="14"/>
    <x v="23"/>
    <x v="2"/>
    <n v="0"/>
    <n v="0"/>
  </r>
  <r>
    <d v="2013-03-14T00:00:00"/>
    <d v="2013-03-14T01:00:09"/>
    <n v="2013"/>
    <x v="2"/>
    <n v="14"/>
    <x v="0"/>
    <x v="2"/>
    <n v="0"/>
    <n v="0"/>
  </r>
  <r>
    <d v="2013-03-14T00:00:00"/>
    <d v="2013-03-14T02:00:09"/>
    <n v="2013"/>
    <x v="2"/>
    <n v="14"/>
    <x v="1"/>
    <x v="2"/>
    <n v="0"/>
    <n v="0"/>
  </r>
  <r>
    <d v="2013-03-14T00:00:00"/>
    <d v="2013-03-14T03:00:09"/>
    <n v="2013"/>
    <x v="2"/>
    <n v="14"/>
    <x v="2"/>
    <x v="2"/>
    <n v="0"/>
    <n v="0"/>
  </r>
  <r>
    <d v="2013-03-14T00:00:00"/>
    <d v="2013-03-14T04:00:09"/>
    <n v="2013"/>
    <x v="2"/>
    <n v="14"/>
    <x v="3"/>
    <x v="2"/>
    <n v="0"/>
    <n v="0"/>
  </r>
  <r>
    <d v="2013-03-14T00:00:00"/>
    <d v="2013-03-14T05:00:09"/>
    <n v="2013"/>
    <x v="2"/>
    <n v="14"/>
    <x v="4"/>
    <x v="2"/>
    <n v="0"/>
    <n v="0"/>
  </r>
  <r>
    <d v="2013-03-14T00:00:00"/>
    <d v="2013-03-14T06:00:09"/>
    <n v="2013"/>
    <x v="2"/>
    <n v="14"/>
    <x v="5"/>
    <x v="2"/>
    <n v="0"/>
    <n v="0"/>
  </r>
  <r>
    <d v="2013-03-14T00:00:00"/>
    <d v="2013-03-14T07:00:09"/>
    <n v="2013"/>
    <x v="2"/>
    <n v="14"/>
    <x v="6"/>
    <x v="2"/>
    <n v="7.4200000000000002E-2"/>
    <n v="1.4583333333333334E-3"/>
  </r>
  <r>
    <d v="2013-03-14T00:00:00"/>
    <d v="2013-03-14T08:00:09"/>
    <n v="2013"/>
    <x v="2"/>
    <n v="14"/>
    <x v="7"/>
    <x v="2"/>
    <n v="26.164000000000001"/>
    <n v="0.51422955974842766"/>
  </r>
  <r>
    <d v="2013-03-14T00:00:00"/>
    <d v="2013-03-14T09:00:09"/>
    <n v="2013"/>
    <x v="2"/>
    <n v="14"/>
    <x v="8"/>
    <x v="2"/>
    <n v="49.96"/>
    <n v="0.98191823899371067"/>
  </r>
  <r>
    <d v="2013-03-14T00:00:00"/>
    <d v="2013-03-14T10:00:09"/>
    <n v="2013"/>
    <x v="2"/>
    <n v="14"/>
    <x v="9"/>
    <x v="2"/>
    <n v="49.96"/>
    <n v="0.98191823899371067"/>
  </r>
  <r>
    <d v="2013-03-14T00:00:00"/>
    <d v="2013-03-14T11:00:09"/>
    <n v="2013"/>
    <x v="2"/>
    <n v="14"/>
    <x v="10"/>
    <x v="2"/>
    <n v="49.96"/>
    <n v="0.98191823899371067"/>
  </r>
  <r>
    <d v="2013-03-14T00:00:00"/>
    <d v="2013-03-14T12:00:09"/>
    <n v="2013"/>
    <x v="2"/>
    <n v="14"/>
    <x v="11"/>
    <x v="2"/>
    <n v="49.96"/>
    <n v="0.98191823899371067"/>
  </r>
  <r>
    <d v="2013-03-14T00:00:00"/>
    <d v="2013-03-14T13:00:09"/>
    <n v="2013"/>
    <x v="2"/>
    <n v="14"/>
    <x v="12"/>
    <x v="2"/>
    <n v="49.96"/>
    <n v="0.98191823899371067"/>
  </r>
  <r>
    <d v="2013-03-14T00:00:00"/>
    <d v="2013-03-14T14:00:09"/>
    <n v="2013"/>
    <x v="2"/>
    <n v="14"/>
    <x v="13"/>
    <x v="2"/>
    <n v="49.96"/>
    <n v="0.98191823899371067"/>
  </r>
  <r>
    <d v="2013-03-14T00:00:00"/>
    <d v="2013-03-14T15:00:09"/>
    <n v="2013"/>
    <x v="2"/>
    <n v="14"/>
    <x v="14"/>
    <x v="2"/>
    <n v="49.96"/>
    <n v="0.98191823899371067"/>
  </r>
  <r>
    <d v="2013-03-14T00:00:00"/>
    <d v="2013-03-14T16:00:09"/>
    <n v="2013"/>
    <x v="2"/>
    <n v="14"/>
    <x v="15"/>
    <x v="2"/>
    <n v="49.96"/>
    <n v="0.98191823899371067"/>
  </r>
  <r>
    <d v="2013-03-14T00:00:00"/>
    <d v="2013-03-14T17:00:09"/>
    <n v="2013"/>
    <x v="2"/>
    <n v="14"/>
    <x v="16"/>
    <x v="2"/>
    <n v="49.96"/>
    <n v="0.98191823899371067"/>
  </r>
  <r>
    <d v="2013-03-14T00:00:00"/>
    <d v="2013-03-14T18:00:09"/>
    <n v="2013"/>
    <x v="2"/>
    <n v="14"/>
    <x v="17"/>
    <x v="2"/>
    <n v="46.633000000000003"/>
    <n v="0.91652908805031452"/>
  </r>
  <r>
    <d v="2013-03-14T00:00:00"/>
    <d v="2013-03-14T19:00:09"/>
    <n v="2013"/>
    <x v="2"/>
    <n v="14"/>
    <x v="18"/>
    <x v="2"/>
    <n v="7.6529999999999996"/>
    <n v="0.15041273584905659"/>
  </r>
  <r>
    <d v="2013-03-14T00:00:00"/>
    <d v="2013-03-14T20:00:09"/>
    <n v="2013"/>
    <x v="2"/>
    <n v="14"/>
    <x v="19"/>
    <x v="2"/>
    <n v="0"/>
    <n v="0"/>
  </r>
  <r>
    <d v="2013-03-14T00:00:00"/>
    <d v="2013-03-14T21:00:09"/>
    <n v="2013"/>
    <x v="2"/>
    <n v="14"/>
    <x v="20"/>
    <x v="2"/>
    <n v="0"/>
    <n v="0"/>
  </r>
  <r>
    <d v="2013-03-14T00:00:00"/>
    <d v="2013-03-14T22:00:09"/>
    <n v="2013"/>
    <x v="2"/>
    <n v="14"/>
    <x v="21"/>
    <x v="2"/>
    <n v="0"/>
    <n v="0"/>
  </r>
  <r>
    <d v="2013-03-14T00:00:00"/>
    <d v="2013-03-14T23:00:09"/>
    <n v="2013"/>
    <x v="2"/>
    <n v="14"/>
    <x v="22"/>
    <x v="2"/>
    <n v="0"/>
    <n v="0"/>
  </r>
  <r>
    <d v="2013-03-15T00:00:00"/>
    <d v="2013-03-15T00:00:09"/>
    <n v="2013"/>
    <x v="2"/>
    <n v="15"/>
    <x v="23"/>
    <x v="3"/>
    <n v="0"/>
    <n v="0"/>
  </r>
  <r>
    <d v="2013-03-15T00:00:00"/>
    <d v="2013-03-15T01:00:09"/>
    <n v="2013"/>
    <x v="2"/>
    <n v="15"/>
    <x v="0"/>
    <x v="3"/>
    <n v="0"/>
    <n v="0"/>
  </r>
  <r>
    <d v="2013-03-15T00:00:00"/>
    <d v="2013-03-15T02:00:09"/>
    <n v="2013"/>
    <x v="2"/>
    <n v="15"/>
    <x v="1"/>
    <x v="3"/>
    <n v="0"/>
    <n v="0"/>
  </r>
  <r>
    <d v="2013-03-15T00:00:00"/>
    <d v="2013-03-15T03:00:09"/>
    <n v="2013"/>
    <x v="2"/>
    <n v="15"/>
    <x v="2"/>
    <x v="3"/>
    <n v="0"/>
    <n v="0"/>
  </r>
  <r>
    <d v="2013-03-15T00:00:00"/>
    <d v="2013-03-15T04:00:09"/>
    <n v="2013"/>
    <x v="2"/>
    <n v="15"/>
    <x v="3"/>
    <x v="3"/>
    <n v="0"/>
    <n v="0"/>
  </r>
  <r>
    <d v="2013-03-15T00:00:00"/>
    <d v="2013-03-15T05:00:09"/>
    <n v="2013"/>
    <x v="2"/>
    <n v="15"/>
    <x v="4"/>
    <x v="3"/>
    <n v="0"/>
    <n v="0"/>
  </r>
  <r>
    <d v="2013-03-15T00:00:00"/>
    <d v="2013-03-15T06:00:09"/>
    <n v="2013"/>
    <x v="2"/>
    <n v="15"/>
    <x v="5"/>
    <x v="3"/>
    <n v="0"/>
    <n v="0"/>
  </r>
  <r>
    <d v="2013-03-15T00:00:00"/>
    <d v="2013-03-15T07:00:09"/>
    <n v="2013"/>
    <x v="2"/>
    <n v="15"/>
    <x v="6"/>
    <x v="3"/>
    <n v="0.14949999999999999"/>
    <n v="2.9382861635220124E-3"/>
  </r>
  <r>
    <d v="2013-03-15T00:00:00"/>
    <d v="2013-03-15T08:00:09"/>
    <n v="2013"/>
    <x v="2"/>
    <n v="15"/>
    <x v="7"/>
    <x v="3"/>
    <n v="25.911999999999999"/>
    <n v="0.50927672955974834"/>
  </r>
  <r>
    <d v="2013-03-15T00:00:00"/>
    <d v="2013-03-15T09:00:09"/>
    <n v="2013"/>
    <x v="2"/>
    <n v="15"/>
    <x v="8"/>
    <x v="3"/>
    <n v="49.96"/>
    <n v="0.98191823899371067"/>
  </r>
  <r>
    <d v="2013-03-15T00:00:00"/>
    <d v="2013-03-15T10:00:09"/>
    <n v="2013"/>
    <x v="2"/>
    <n v="15"/>
    <x v="9"/>
    <x v="3"/>
    <n v="49.96"/>
    <n v="0.98191823899371067"/>
  </r>
  <r>
    <d v="2013-03-15T00:00:00"/>
    <d v="2013-03-15T11:00:09"/>
    <n v="2013"/>
    <x v="2"/>
    <n v="15"/>
    <x v="10"/>
    <x v="3"/>
    <n v="49.96"/>
    <n v="0.98191823899371067"/>
  </r>
  <r>
    <d v="2013-03-15T00:00:00"/>
    <d v="2013-03-15T12:00:09"/>
    <n v="2013"/>
    <x v="2"/>
    <n v="15"/>
    <x v="11"/>
    <x v="3"/>
    <n v="49.96"/>
    <n v="0.98191823899371067"/>
  </r>
  <r>
    <d v="2013-03-15T00:00:00"/>
    <d v="2013-03-15T13:00:09"/>
    <n v="2013"/>
    <x v="2"/>
    <n v="15"/>
    <x v="12"/>
    <x v="3"/>
    <n v="49.96"/>
    <n v="0.98191823899371067"/>
  </r>
  <r>
    <d v="2013-03-15T00:00:00"/>
    <d v="2013-03-15T14:00:09"/>
    <n v="2013"/>
    <x v="2"/>
    <n v="15"/>
    <x v="13"/>
    <x v="3"/>
    <n v="49.96"/>
    <n v="0.98191823899371067"/>
  </r>
  <r>
    <d v="2013-03-15T00:00:00"/>
    <d v="2013-03-15T15:00:09"/>
    <n v="2013"/>
    <x v="2"/>
    <n v="15"/>
    <x v="14"/>
    <x v="3"/>
    <n v="49.96"/>
    <n v="0.98191823899371067"/>
  </r>
  <r>
    <d v="2013-03-15T00:00:00"/>
    <d v="2013-03-15T16:00:09"/>
    <n v="2013"/>
    <x v="2"/>
    <n v="15"/>
    <x v="15"/>
    <x v="3"/>
    <n v="49.96"/>
    <n v="0.98191823899371067"/>
  </r>
  <r>
    <d v="2013-03-15T00:00:00"/>
    <d v="2013-03-15T17:00:09"/>
    <n v="2013"/>
    <x v="2"/>
    <n v="15"/>
    <x v="16"/>
    <x v="3"/>
    <n v="49.96"/>
    <n v="0.98191823899371067"/>
  </r>
  <r>
    <d v="2013-03-15T00:00:00"/>
    <d v="2013-03-15T18:00:09"/>
    <n v="2013"/>
    <x v="2"/>
    <n v="15"/>
    <x v="17"/>
    <x v="3"/>
    <n v="45.326999999999998"/>
    <n v="0.89086084905660368"/>
  </r>
  <r>
    <d v="2013-03-15T00:00:00"/>
    <d v="2013-03-15T19:00:09"/>
    <n v="2013"/>
    <x v="2"/>
    <n v="15"/>
    <x v="18"/>
    <x v="3"/>
    <n v="7.0330000000000004"/>
    <n v="0.13822720125786164"/>
  </r>
  <r>
    <d v="2013-03-15T00:00:00"/>
    <d v="2013-03-15T20:00:09"/>
    <n v="2013"/>
    <x v="2"/>
    <n v="15"/>
    <x v="19"/>
    <x v="3"/>
    <n v="0"/>
    <n v="0"/>
  </r>
  <r>
    <d v="2013-03-15T00:00:00"/>
    <d v="2013-03-15T21:00:09"/>
    <n v="2013"/>
    <x v="2"/>
    <n v="15"/>
    <x v="20"/>
    <x v="3"/>
    <n v="0"/>
    <n v="0"/>
  </r>
  <r>
    <d v="2013-03-15T00:00:00"/>
    <d v="2013-03-15T22:00:09"/>
    <n v="2013"/>
    <x v="2"/>
    <n v="15"/>
    <x v="21"/>
    <x v="3"/>
    <n v="0"/>
    <n v="0"/>
  </r>
  <r>
    <d v="2013-03-15T00:00:00"/>
    <d v="2013-03-15T23:00:09"/>
    <n v="2013"/>
    <x v="2"/>
    <n v="15"/>
    <x v="22"/>
    <x v="3"/>
    <n v="0"/>
    <n v="0"/>
  </r>
  <r>
    <d v="2013-03-16T00:00:00"/>
    <d v="2013-03-16T00:00:09"/>
    <n v="2013"/>
    <x v="2"/>
    <n v="16"/>
    <x v="23"/>
    <x v="4"/>
    <n v="0"/>
    <n v="0"/>
  </r>
  <r>
    <d v="2013-03-16T00:00:00"/>
    <d v="2013-03-16T01:00:09"/>
    <n v="2013"/>
    <x v="2"/>
    <n v="16"/>
    <x v="0"/>
    <x v="4"/>
    <n v="0"/>
    <n v="0"/>
  </r>
  <r>
    <d v="2013-03-16T00:00:00"/>
    <d v="2013-03-16T02:00:09"/>
    <n v="2013"/>
    <x v="2"/>
    <n v="16"/>
    <x v="1"/>
    <x v="4"/>
    <n v="0"/>
    <n v="0"/>
  </r>
  <r>
    <d v="2013-03-16T00:00:00"/>
    <d v="2013-03-16T03:00:09"/>
    <n v="2013"/>
    <x v="2"/>
    <n v="16"/>
    <x v="2"/>
    <x v="4"/>
    <n v="0"/>
    <n v="0"/>
  </r>
  <r>
    <d v="2013-03-16T00:00:00"/>
    <d v="2013-03-16T04:00:09"/>
    <n v="2013"/>
    <x v="2"/>
    <n v="16"/>
    <x v="3"/>
    <x v="4"/>
    <n v="0"/>
    <n v="0"/>
  </r>
  <r>
    <d v="2013-03-16T00:00:00"/>
    <d v="2013-03-16T05:00:09"/>
    <n v="2013"/>
    <x v="2"/>
    <n v="16"/>
    <x v="4"/>
    <x v="4"/>
    <n v="0"/>
    <n v="0"/>
  </r>
  <r>
    <d v="2013-03-16T00:00:00"/>
    <d v="2013-03-16T06:00:09"/>
    <n v="2013"/>
    <x v="2"/>
    <n v="16"/>
    <x v="5"/>
    <x v="4"/>
    <n v="0"/>
    <n v="0"/>
  </r>
  <r>
    <d v="2013-03-16T00:00:00"/>
    <d v="2013-03-16T07:00:09"/>
    <n v="2013"/>
    <x v="2"/>
    <n v="16"/>
    <x v="6"/>
    <x v="4"/>
    <n v="0"/>
    <n v="0"/>
  </r>
  <r>
    <d v="2013-03-16T00:00:00"/>
    <d v="2013-03-16T08:00:09"/>
    <n v="2013"/>
    <x v="2"/>
    <n v="16"/>
    <x v="7"/>
    <x v="4"/>
    <n v="25.423999999999999"/>
    <n v="0.49968553459119491"/>
  </r>
  <r>
    <d v="2013-03-16T00:00:00"/>
    <d v="2013-03-16T09:00:09"/>
    <n v="2013"/>
    <x v="2"/>
    <n v="16"/>
    <x v="8"/>
    <x v="4"/>
    <n v="49.96"/>
    <n v="0.98191823899371067"/>
  </r>
  <r>
    <d v="2013-03-16T00:00:00"/>
    <d v="2013-03-16T10:00:09"/>
    <n v="2013"/>
    <x v="2"/>
    <n v="16"/>
    <x v="9"/>
    <x v="4"/>
    <n v="49.96"/>
    <n v="0.98191823899371067"/>
  </r>
  <r>
    <d v="2013-03-16T00:00:00"/>
    <d v="2013-03-16T11:00:09"/>
    <n v="2013"/>
    <x v="2"/>
    <n v="16"/>
    <x v="10"/>
    <x v="4"/>
    <n v="49.96"/>
    <n v="0.98191823899371067"/>
  </r>
  <r>
    <d v="2013-03-16T00:00:00"/>
    <d v="2013-03-16T12:00:09"/>
    <n v="2013"/>
    <x v="2"/>
    <n v="16"/>
    <x v="11"/>
    <x v="4"/>
    <n v="49.96"/>
    <n v="0.98191823899371067"/>
  </r>
  <r>
    <d v="2013-03-16T00:00:00"/>
    <d v="2013-03-16T13:00:09"/>
    <n v="2013"/>
    <x v="2"/>
    <n v="16"/>
    <x v="12"/>
    <x v="4"/>
    <n v="49.96"/>
    <n v="0.98191823899371067"/>
  </r>
  <r>
    <d v="2013-03-16T00:00:00"/>
    <d v="2013-03-16T14:00:09"/>
    <n v="2013"/>
    <x v="2"/>
    <n v="16"/>
    <x v="13"/>
    <x v="4"/>
    <n v="49.96"/>
    <n v="0.98191823899371067"/>
  </r>
  <r>
    <d v="2013-03-16T00:00:00"/>
    <d v="2013-03-16T15:00:09"/>
    <n v="2013"/>
    <x v="2"/>
    <n v="16"/>
    <x v="14"/>
    <x v="4"/>
    <n v="49.96"/>
    <n v="0.98191823899371067"/>
  </r>
  <r>
    <d v="2013-03-16T00:00:00"/>
    <d v="2013-03-16T16:00:09"/>
    <n v="2013"/>
    <x v="2"/>
    <n v="16"/>
    <x v="15"/>
    <x v="4"/>
    <n v="49.96"/>
    <n v="0.98191823899371067"/>
  </r>
  <r>
    <d v="2013-03-16T00:00:00"/>
    <d v="2013-03-16T17:00:09"/>
    <n v="2013"/>
    <x v="2"/>
    <n v="16"/>
    <x v="16"/>
    <x v="4"/>
    <n v="49.96"/>
    <n v="0.98191823899371067"/>
  </r>
  <r>
    <d v="2013-03-16T00:00:00"/>
    <d v="2013-03-16T18:00:09"/>
    <n v="2013"/>
    <x v="2"/>
    <n v="16"/>
    <x v="17"/>
    <x v="4"/>
    <n v="44.906999999999996"/>
    <n v="0.88260613207547156"/>
  </r>
  <r>
    <d v="2013-03-16T00:00:00"/>
    <d v="2013-03-16T19:00:09"/>
    <n v="2013"/>
    <x v="2"/>
    <n v="16"/>
    <x v="18"/>
    <x v="4"/>
    <n v="6.9870000000000001"/>
    <n v="0.13732311320754717"/>
  </r>
  <r>
    <d v="2013-03-16T00:00:00"/>
    <d v="2013-03-16T20:00:09"/>
    <n v="2013"/>
    <x v="2"/>
    <n v="16"/>
    <x v="19"/>
    <x v="4"/>
    <n v="0"/>
    <n v="0"/>
  </r>
  <r>
    <d v="2013-03-16T00:00:00"/>
    <d v="2013-03-16T21:00:09"/>
    <n v="2013"/>
    <x v="2"/>
    <n v="16"/>
    <x v="20"/>
    <x v="4"/>
    <n v="0"/>
    <n v="0"/>
  </r>
  <r>
    <d v="2013-03-16T00:00:00"/>
    <d v="2013-03-16T22:00:09"/>
    <n v="2013"/>
    <x v="2"/>
    <n v="16"/>
    <x v="21"/>
    <x v="4"/>
    <n v="0"/>
    <n v="0"/>
  </r>
  <r>
    <d v="2013-03-16T00:00:00"/>
    <d v="2013-03-16T23:00:09"/>
    <n v="2013"/>
    <x v="2"/>
    <n v="16"/>
    <x v="22"/>
    <x v="4"/>
    <n v="0"/>
    <n v="0"/>
  </r>
  <r>
    <d v="2013-03-17T00:00:00"/>
    <d v="2013-03-17T00:00:09"/>
    <n v="2013"/>
    <x v="2"/>
    <n v="17"/>
    <x v="23"/>
    <x v="5"/>
    <n v="0"/>
    <n v="0"/>
  </r>
  <r>
    <d v="2013-03-17T00:00:00"/>
    <d v="2013-03-17T01:00:09"/>
    <n v="2013"/>
    <x v="2"/>
    <n v="17"/>
    <x v="0"/>
    <x v="5"/>
    <n v="0"/>
    <n v="0"/>
  </r>
  <r>
    <d v="2013-03-17T00:00:00"/>
    <d v="2013-03-17T02:00:09"/>
    <n v="2013"/>
    <x v="2"/>
    <n v="17"/>
    <x v="1"/>
    <x v="5"/>
    <n v="0"/>
    <n v="0"/>
  </r>
  <r>
    <d v="2013-03-17T00:00:00"/>
    <d v="2013-03-17T03:00:09"/>
    <n v="2013"/>
    <x v="2"/>
    <n v="17"/>
    <x v="2"/>
    <x v="5"/>
    <n v="0"/>
    <n v="0"/>
  </r>
  <r>
    <d v="2013-03-17T00:00:00"/>
    <d v="2013-03-17T04:00:09"/>
    <n v="2013"/>
    <x v="2"/>
    <n v="17"/>
    <x v="3"/>
    <x v="5"/>
    <n v="0"/>
    <n v="0"/>
  </r>
  <r>
    <d v="2013-03-17T00:00:00"/>
    <d v="2013-03-17T05:00:09"/>
    <n v="2013"/>
    <x v="2"/>
    <n v="17"/>
    <x v="4"/>
    <x v="5"/>
    <n v="0"/>
    <n v="0"/>
  </r>
  <r>
    <d v="2013-03-17T00:00:00"/>
    <d v="2013-03-17T06:00:09"/>
    <n v="2013"/>
    <x v="2"/>
    <n v="17"/>
    <x v="5"/>
    <x v="5"/>
    <n v="0"/>
    <n v="0"/>
  </r>
  <r>
    <d v="2013-03-17T00:00:00"/>
    <d v="2013-03-17T07:00:09"/>
    <n v="2013"/>
    <x v="2"/>
    <n v="17"/>
    <x v="6"/>
    <x v="5"/>
    <n v="0"/>
    <n v="0"/>
  </r>
  <r>
    <d v="2013-03-17T00:00:00"/>
    <d v="2013-03-17T08:00:09"/>
    <n v="2013"/>
    <x v="2"/>
    <n v="17"/>
    <x v="7"/>
    <x v="5"/>
    <n v="2.278"/>
    <n v="4.4772012578616349E-2"/>
  </r>
  <r>
    <d v="2013-03-17T00:00:00"/>
    <d v="2013-03-17T09:00:09"/>
    <n v="2013"/>
    <x v="2"/>
    <n v="17"/>
    <x v="8"/>
    <x v="5"/>
    <n v="6.3490000000000002"/>
    <n v="0.12478380503144654"/>
  </r>
  <r>
    <d v="2013-03-17T00:00:00"/>
    <d v="2013-03-17T10:00:09"/>
    <n v="2013"/>
    <x v="2"/>
    <n v="17"/>
    <x v="9"/>
    <x v="5"/>
    <n v="11.661"/>
    <n v="0.22918632075471695"/>
  </r>
  <r>
    <d v="2013-03-17T00:00:00"/>
    <d v="2013-03-17T11:00:09"/>
    <n v="2013"/>
    <x v="2"/>
    <n v="17"/>
    <x v="10"/>
    <x v="5"/>
    <n v="18.983000000000001"/>
    <n v="0.37309355345911949"/>
  </r>
  <r>
    <d v="2013-03-17T00:00:00"/>
    <d v="2013-03-17T12:00:09"/>
    <n v="2013"/>
    <x v="2"/>
    <n v="17"/>
    <x v="11"/>
    <x v="5"/>
    <n v="25.672999999999998"/>
    <n v="0.5045794025157232"/>
  </r>
  <r>
    <d v="2013-03-17T00:00:00"/>
    <d v="2013-03-17T13:00:09"/>
    <n v="2013"/>
    <x v="2"/>
    <n v="17"/>
    <x v="12"/>
    <x v="5"/>
    <n v="30.63"/>
    <n v="0.602004716981132"/>
  </r>
  <r>
    <d v="2013-03-17T00:00:00"/>
    <d v="2013-03-17T14:00:09"/>
    <n v="2013"/>
    <x v="2"/>
    <n v="17"/>
    <x v="13"/>
    <x v="5"/>
    <n v="41.305999999999997"/>
    <n v="0.81183176100628918"/>
  </r>
  <r>
    <d v="2013-03-17T00:00:00"/>
    <d v="2013-03-17T15:00:09"/>
    <n v="2013"/>
    <x v="2"/>
    <n v="17"/>
    <x v="14"/>
    <x v="5"/>
    <n v="46.097999999999999"/>
    <n v="0.90601415094339621"/>
  </r>
  <r>
    <d v="2013-03-17T00:00:00"/>
    <d v="2013-03-17T16:00:09"/>
    <n v="2013"/>
    <x v="2"/>
    <n v="17"/>
    <x v="15"/>
    <x v="5"/>
    <n v="45.643999999999998"/>
    <n v="0.89709119496855338"/>
  </r>
  <r>
    <d v="2013-03-17T00:00:00"/>
    <d v="2013-03-17T17:00:09"/>
    <n v="2013"/>
    <x v="2"/>
    <n v="17"/>
    <x v="16"/>
    <x v="5"/>
    <n v="49.96"/>
    <n v="0.98191823899371067"/>
  </r>
  <r>
    <d v="2013-03-17T00:00:00"/>
    <d v="2013-03-17T18:00:09"/>
    <n v="2013"/>
    <x v="2"/>
    <n v="17"/>
    <x v="17"/>
    <x v="5"/>
    <n v="40.875"/>
    <n v="0.80336084905660377"/>
  </r>
  <r>
    <d v="2013-03-17T00:00:00"/>
    <d v="2013-03-17T19:00:09"/>
    <n v="2013"/>
    <x v="2"/>
    <n v="17"/>
    <x v="18"/>
    <x v="5"/>
    <n v="6.0380000000000003"/>
    <n v="0.11867138364779874"/>
  </r>
  <r>
    <d v="2013-03-17T00:00:00"/>
    <d v="2013-03-17T20:00:09"/>
    <n v="2013"/>
    <x v="2"/>
    <n v="17"/>
    <x v="19"/>
    <x v="5"/>
    <n v="0"/>
    <n v="0"/>
  </r>
  <r>
    <d v="2013-03-17T00:00:00"/>
    <d v="2013-03-17T21:00:09"/>
    <n v="2013"/>
    <x v="2"/>
    <n v="17"/>
    <x v="20"/>
    <x v="5"/>
    <n v="0"/>
    <n v="0"/>
  </r>
  <r>
    <d v="2013-03-17T00:00:00"/>
    <d v="2013-03-17T22:00:09"/>
    <n v="2013"/>
    <x v="2"/>
    <n v="17"/>
    <x v="21"/>
    <x v="5"/>
    <n v="0"/>
    <n v="0"/>
  </r>
  <r>
    <d v="2013-03-17T00:00:00"/>
    <d v="2013-03-17T23:00:09"/>
    <n v="2013"/>
    <x v="2"/>
    <n v="17"/>
    <x v="22"/>
    <x v="5"/>
    <n v="0"/>
    <n v="0"/>
  </r>
  <r>
    <d v="2013-03-18T00:00:00"/>
    <d v="2013-03-18T00:00:09"/>
    <n v="2013"/>
    <x v="2"/>
    <n v="18"/>
    <x v="23"/>
    <x v="6"/>
    <n v="0"/>
    <n v="0"/>
  </r>
  <r>
    <d v="2013-03-18T00:00:00"/>
    <d v="2013-03-18T01:00:09"/>
    <n v="2013"/>
    <x v="2"/>
    <n v="18"/>
    <x v="0"/>
    <x v="6"/>
    <n v="0"/>
    <n v="0"/>
  </r>
  <r>
    <d v="2013-03-18T00:00:00"/>
    <d v="2013-03-18T02:00:09"/>
    <n v="2013"/>
    <x v="2"/>
    <n v="18"/>
    <x v="1"/>
    <x v="6"/>
    <n v="0"/>
    <n v="0"/>
  </r>
  <r>
    <d v="2013-03-18T00:00:00"/>
    <d v="2013-03-18T03:00:09"/>
    <n v="2013"/>
    <x v="2"/>
    <n v="18"/>
    <x v="2"/>
    <x v="6"/>
    <n v="0"/>
    <n v="0"/>
  </r>
  <r>
    <d v="2013-03-18T00:00:00"/>
    <d v="2013-03-18T04:00:09"/>
    <n v="2013"/>
    <x v="2"/>
    <n v="18"/>
    <x v="3"/>
    <x v="6"/>
    <n v="0"/>
    <n v="0"/>
  </r>
  <r>
    <d v="2013-03-18T00:00:00"/>
    <d v="2013-03-18T05:00:09"/>
    <n v="2013"/>
    <x v="2"/>
    <n v="18"/>
    <x v="4"/>
    <x v="6"/>
    <n v="0"/>
    <n v="0"/>
  </r>
  <r>
    <d v="2013-03-18T00:00:00"/>
    <d v="2013-03-18T06:00:09"/>
    <n v="2013"/>
    <x v="2"/>
    <n v="18"/>
    <x v="5"/>
    <x v="6"/>
    <n v="0"/>
    <n v="0"/>
  </r>
  <r>
    <d v="2013-03-18T00:00:00"/>
    <d v="2013-03-18T07:00:09"/>
    <n v="2013"/>
    <x v="2"/>
    <n v="18"/>
    <x v="6"/>
    <x v="6"/>
    <n v="0"/>
    <n v="0"/>
  </r>
  <r>
    <d v="2013-03-18T00:00:00"/>
    <d v="2013-03-18T08:00:09"/>
    <n v="2013"/>
    <x v="2"/>
    <n v="18"/>
    <x v="7"/>
    <x v="6"/>
    <n v="23.038"/>
    <n v="0.45279088050314464"/>
  </r>
  <r>
    <d v="2013-03-18T00:00:00"/>
    <d v="2013-03-18T09:00:09"/>
    <n v="2013"/>
    <x v="2"/>
    <n v="18"/>
    <x v="8"/>
    <x v="6"/>
    <n v="46.009"/>
    <n v="0.90426493710691824"/>
  </r>
  <r>
    <d v="2013-03-18T00:00:00"/>
    <d v="2013-03-18T10:00:09"/>
    <n v="2013"/>
    <x v="2"/>
    <n v="18"/>
    <x v="9"/>
    <x v="6"/>
    <n v="49.96"/>
    <n v="0.98191823899371067"/>
  </r>
  <r>
    <d v="2013-03-18T00:00:00"/>
    <d v="2013-03-18T11:00:09"/>
    <n v="2013"/>
    <x v="2"/>
    <n v="18"/>
    <x v="10"/>
    <x v="6"/>
    <n v="49.96"/>
    <n v="0.98191823899371067"/>
  </r>
  <r>
    <d v="2013-03-18T00:00:00"/>
    <d v="2013-03-18T12:00:09"/>
    <n v="2013"/>
    <x v="2"/>
    <n v="18"/>
    <x v="11"/>
    <x v="6"/>
    <n v="49.96"/>
    <n v="0.98191823899371067"/>
  </r>
  <r>
    <d v="2013-03-18T00:00:00"/>
    <d v="2013-03-18T13:00:09"/>
    <n v="2013"/>
    <x v="2"/>
    <n v="18"/>
    <x v="12"/>
    <x v="6"/>
    <n v="49.96"/>
    <n v="0.98191823899371067"/>
  </r>
  <r>
    <d v="2013-03-18T00:00:00"/>
    <d v="2013-03-18T14:00:09"/>
    <n v="2013"/>
    <x v="2"/>
    <n v="18"/>
    <x v="13"/>
    <x v="6"/>
    <n v="49.96"/>
    <n v="0.98191823899371067"/>
  </r>
  <r>
    <d v="2013-03-18T00:00:00"/>
    <d v="2013-03-18T15:00:09"/>
    <n v="2013"/>
    <x v="2"/>
    <n v="18"/>
    <x v="14"/>
    <x v="6"/>
    <n v="49.96"/>
    <n v="0.98191823899371067"/>
  </r>
  <r>
    <d v="2013-03-18T00:00:00"/>
    <d v="2013-03-18T16:00:09"/>
    <n v="2013"/>
    <x v="2"/>
    <n v="18"/>
    <x v="15"/>
    <x v="6"/>
    <n v="49.96"/>
    <n v="0.98191823899371067"/>
  </r>
  <r>
    <d v="2013-03-18T00:00:00"/>
    <d v="2013-03-18T17:00:09"/>
    <n v="2013"/>
    <x v="2"/>
    <n v="18"/>
    <x v="16"/>
    <x v="6"/>
    <n v="49.96"/>
    <n v="0.98191823899371067"/>
  </r>
  <r>
    <d v="2013-03-18T00:00:00"/>
    <d v="2013-03-18T18:00:09"/>
    <n v="2013"/>
    <x v="2"/>
    <n v="18"/>
    <x v="17"/>
    <x v="6"/>
    <n v="40.950000000000003"/>
    <n v="0.80483490566037741"/>
  </r>
  <r>
    <d v="2013-03-18T00:00:00"/>
    <d v="2013-03-18T19:00:09"/>
    <n v="2013"/>
    <x v="2"/>
    <n v="18"/>
    <x v="18"/>
    <x v="6"/>
    <n v="5.7560000000000002"/>
    <n v="0.11312893081761007"/>
  </r>
  <r>
    <d v="2013-03-18T00:00:00"/>
    <d v="2013-03-18T20:00:09"/>
    <n v="2013"/>
    <x v="2"/>
    <n v="18"/>
    <x v="19"/>
    <x v="6"/>
    <n v="0"/>
    <n v="0"/>
  </r>
  <r>
    <d v="2013-03-18T00:00:00"/>
    <d v="2013-03-18T21:00:09"/>
    <n v="2013"/>
    <x v="2"/>
    <n v="18"/>
    <x v="20"/>
    <x v="6"/>
    <n v="0"/>
    <n v="0"/>
  </r>
  <r>
    <d v="2013-03-18T00:00:00"/>
    <d v="2013-03-18T22:00:09"/>
    <n v="2013"/>
    <x v="2"/>
    <n v="18"/>
    <x v="21"/>
    <x v="6"/>
    <n v="0"/>
    <n v="0"/>
  </r>
  <r>
    <d v="2013-03-18T00:00:00"/>
    <d v="2013-03-18T23:00:09"/>
    <n v="2013"/>
    <x v="2"/>
    <n v="18"/>
    <x v="22"/>
    <x v="6"/>
    <n v="0"/>
    <n v="0"/>
  </r>
  <r>
    <d v="2013-03-19T00:00:00"/>
    <d v="2013-03-19T00:00:09"/>
    <n v="2013"/>
    <x v="2"/>
    <n v="19"/>
    <x v="23"/>
    <x v="0"/>
    <n v="0"/>
    <n v="0"/>
  </r>
  <r>
    <d v="2013-03-19T00:00:00"/>
    <d v="2013-03-19T01:00:09"/>
    <n v="2013"/>
    <x v="2"/>
    <n v="19"/>
    <x v="0"/>
    <x v="0"/>
    <n v="0"/>
    <n v="0"/>
  </r>
  <r>
    <d v="2013-03-19T00:00:00"/>
    <d v="2013-03-19T02:00:09"/>
    <n v="2013"/>
    <x v="2"/>
    <n v="19"/>
    <x v="1"/>
    <x v="0"/>
    <n v="0"/>
    <n v="0"/>
  </r>
  <r>
    <d v="2013-03-19T00:00:00"/>
    <d v="2013-03-19T03:00:09"/>
    <n v="2013"/>
    <x v="2"/>
    <n v="19"/>
    <x v="2"/>
    <x v="0"/>
    <n v="0"/>
    <n v="0"/>
  </r>
  <r>
    <d v="2013-03-19T00:00:00"/>
    <d v="2013-03-19T04:00:09"/>
    <n v="2013"/>
    <x v="2"/>
    <n v="19"/>
    <x v="3"/>
    <x v="0"/>
    <n v="0"/>
    <n v="0"/>
  </r>
  <r>
    <d v="2013-03-19T00:00:00"/>
    <d v="2013-03-19T05:00:09"/>
    <n v="2013"/>
    <x v="2"/>
    <n v="19"/>
    <x v="4"/>
    <x v="0"/>
    <n v="0"/>
    <n v="0"/>
  </r>
  <r>
    <d v="2013-03-19T00:00:00"/>
    <d v="2013-03-19T06:00:09"/>
    <n v="2013"/>
    <x v="2"/>
    <n v="19"/>
    <x v="5"/>
    <x v="0"/>
    <n v="0"/>
    <n v="0"/>
  </r>
  <r>
    <d v="2013-03-19T00:00:00"/>
    <d v="2013-03-19T07:00:09"/>
    <n v="2013"/>
    <x v="2"/>
    <n v="19"/>
    <x v="6"/>
    <x v="0"/>
    <n v="0"/>
    <n v="0"/>
  </r>
  <r>
    <d v="2013-03-19T00:00:00"/>
    <d v="2013-03-19T08:00:09"/>
    <n v="2013"/>
    <x v="2"/>
    <n v="19"/>
    <x v="7"/>
    <x v="0"/>
    <n v="23.923999999999999"/>
    <n v="0.47020440251572326"/>
  </r>
  <r>
    <d v="2013-03-19T00:00:00"/>
    <d v="2013-03-19T09:00:09"/>
    <n v="2013"/>
    <x v="2"/>
    <n v="19"/>
    <x v="8"/>
    <x v="0"/>
    <n v="48.088999999999999"/>
    <n v="0.94514544025157221"/>
  </r>
  <r>
    <d v="2013-03-19T00:00:00"/>
    <d v="2013-03-19T10:00:09"/>
    <n v="2013"/>
    <x v="2"/>
    <n v="19"/>
    <x v="9"/>
    <x v="0"/>
    <n v="49.96"/>
    <n v="0.98191823899371067"/>
  </r>
  <r>
    <d v="2013-03-19T00:00:00"/>
    <d v="2013-03-19T11:00:09"/>
    <n v="2013"/>
    <x v="2"/>
    <n v="19"/>
    <x v="10"/>
    <x v="0"/>
    <n v="49.96"/>
    <n v="0.98191823899371067"/>
  </r>
  <r>
    <d v="2013-03-19T00:00:00"/>
    <d v="2013-03-19T12:00:09"/>
    <n v="2013"/>
    <x v="2"/>
    <n v="19"/>
    <x v="11"/>
    <x v="0"/>
    <n v="49.96"/>
    <n v="0.98191823899371067"/>
  </r>
  <r>
    <d v="2013-03-19T00:00:00"/>
    <d v="2013-03-19T13:00:09"/>
    <n v="2013"/>
    <x v="2"/>
    <n v="19"/>
    <x v="12"/>
    <x v="0"/>
    <n v="49.96"/>
    <n v="0.98191823899371067"/>
  </r>
  <r>
    <d v="2013-03-19T00:00:00"/>
    <d v="2013-03-19T14:00:09"/>
    <n v="2013"/>
    <x v="2"/>
    <n v="19"/>
    <x v="13"/>
    <x v="0"/>
    <n v="49.96"/>
    <n v="0.98191823899371067"/>
  </r>
  <r>
    <d v="2013-03-19T00:00:00"/>
    <d v="2013-03-19T15:00:09"/>
    <n v="2013"/>
    <x v="2"/>
    <n v="19"/>
    <x v="14"/>
    <x v="0"/>
    <n v="49.96"/>
    <n v="0.98191823899371067"/>
  </r>
  <r>
    <d v="2013-03-19T00:00:00"/>
    <d v="2013-03-19T16:00:09"/>
    <n v="2013"/>
    <x v="2"/>
    <n v="19"/>
    <x v="15"/>
    <x v="0"/>
    <n v="49.96"/>
    <n v="0.98191823899371067"/>
  </r>
  <r>
    <d v="2013-03-19T00:00:00"/>
    <d v="2013-03-19T17:00:09"/>
    <n v="2013"/>
    <x v="2"/>
    <n v="19"/>
    <x v="16"/>
    <x v="0"/>
    <n v="49.96"/>
    <n v="0.98191823899371067"/>
  </r>
  <r>
    <d v="2013-03-19T00:00:00"/>
    <d v="2013-03-19T18:00:09"/>
    <n v="2013"/>
    <x v="2"/>
    <n v="19"/>
    <x v="17"/>
    <x v="0"/>
    <n v="39.646000000000001"/>
    <n v="0.77920597484276732"/>
  </r>
  <r>
    <d v="2013-03-19T00:00:00"/>
    <d v="2013-03-19T19:00:09"/>
    <n v="2013"/>
    <x v="2"/>
    <n v="19"/>
    <x v="18"/>
    <x v="0"/>
    <n v="5.3380000000000001"/>
    <n v="0.10491352201257861"/>
  </r>
  <r>
    <d v="2013-03-19T00:00:00"/>
    <d v="2013-03-19T20:00:09"/>
    <n v="2013"/>
    <x v="2"/>
    <n v="19"/>
    <x v="19"/>
    <x v="0"/>
    <n v="0"/>
    <n v="0"/>
  </r>
  <r>
    <d v="2013-03-19T00:00:00"/>
    <d v="2013-03-19T21:00:09"/>
    <n v="2013"/>
    <x v="2"/>
    <n v="19"/>
    <x v="20"/>
    <x v="0"/>
    <n v="0"/>
    <n v="0"/>
  </r>
  <r>
    <d v="2013-03-19T00:00:00"/>
    <d v="2013-03-19T22:00:09"/>
    <n v="2013"/>
    <x v="2"/>
    <n v="19"/>
    <x v="21"/>
    <x v="0"/>
    <n v="0"/>
    <n v="0"/>
  </r>
  <r>
    <d v="2013-03-19T00:00:00"/>
    <d v="2013-03-19T23:00:09"/>
    <n v="2013"/>
    <x v="2"/>
    <n v="19"/>
    <x v="22"/>
    <x v="0"/>
    <n v="0"/>
    <n v="0"/>
  </r>
  <r>
    <d v="2013-03-20T00:00:00"/>
    <d v="2013-03-20T00:00:09"/>
    <n v="2013"/>
    <x v="2"/>
    <n v="20"/>
    <x v="23"/>
    <x v="1"/>
    <n v="0"/>
    <n v="0"/>
  </r>
  <r>
    <d v="2013-03-20T00:00:00"/>
    <d v="2013-03-20T01:00:09"/>
    <n v="2013"/>
    <x v="2"/>
    <n v="20"/>
    <x v="0"/>
    <x v="1"/>
    <n v="0"/>
    <n v="0"/>
  </r>
  <r>
    <d v="2013-03-20T00:00:00"/>
    <d v="2013-03-20T02:00:09"/>
    <n v="2013"/>
    <x v="2"/>
    <n v="20"/>
    <x v="1"/>
    <x v="1"/>
    <n v="0"/>
    <n v="0"/>
  </r>
  <r>
    <d v="2013-03-20T00:00:00"/>
    <d v="2013-03-20T03:00:09"/>
    <n v="2013"/>
    <x v="2"/>
    <n v="20"/>
    <x v="2"/>
    <x v="1"/>
    <n v="0"/>
    <n v="0"/>
  </r>
  <r>
    <d v="2013-03-20T00:00:00"/>
    <d v="2013-03-20T04:00:09"/>
    <n v="2013"/>
    <x v="2"/>
    <n v="20"/>
    <x v="3"/>
    <x v="1"/>
    <n v="0"/>
    <n v="0"/>
  </r>
  <r>
    <d v="2013-03-20T00:00:00"/>
    <d v="2013-03-20T05:00:09"/>
    <n v="2013"/>
    <x v="2"/>
    <n v="20"/>
    <x v="4"/>
    <x v="1"/>
    <n v="0"/>
    <n v="0"/>
  </r>
  <r>
    <d v="2013-03-20T00:00:00"/>
    <d v="2013-03-20T06:00:09"/>
    <n v="2013"/>
    <x v="2"/>
    <n v="20"/>
    <x v="5"/>
    <x v="1"/>
    <n v="0"/>
    <n v="0"/>
  </r>
  <r>
    <d v="2013-03-20T00:00:00"/>
    <d v="2013-03-20T07:00:09"/>
    <n v="2013"/>
    <x v="2"/>
    <n v="20"/>
    <x v="6"/>
    <x v="1"/>
    <n v="0"/>
    <n v="0"/>
  </r>
  <r>
    <d v="2013-03-20T00:00:00"/>
    <d v="2013-03-20T08:00:09"/>
    <n v="2013"/>
    <x v="2"/>
    <n v="20"/>
    <x v="7"/>
    <x v="1"/>
    <n v="23.867999999999999"/>
    <n v="0.46910377358490563"/>
  </r>
  <r>
    <d v="2013-03-20T00:00:00"/>
    <d v="2013-03-20T09:00:09"/>
    <n v="2013"/>
    <x v="2"/>
    <n v="20"/>
    <x v="8"/>
    <x v="1"/>
    <n v="49.91"/>
    <n v="0.98093553459119487"/>
  </r>
  <r>
    <d v="2013-03-20T00:00:00"/>
    <d v="2013-03-20T10:00:09"/>
    <n v="2013"/>
    <x v="2"/>
    <n v="20"/>
    <x v="9"/>
    <x v="1"/>
    <n v="49.96"/>
    <n v="0.98191823899371067"/>
  </r>
  <r>
    <d v="2013-03-20T00:00:00"/>
    <d v="2013-03-20T11:00:09"/>
    <n v="2013"/>
    <x v="2"/>
    <n v="20"/>
    <x v="10"/>
    <x v="1"/>
    <n v="49.96"/>
    <n v="0.98191823899371067"/>
  </r>
  <r>
    <d v="2013-03-20T00:00:00"/>
    <d v="2013-03-20T12:00:09"/>
    <n v="2013"/>
    <x v="2"/>
    <n v="20"/>
    <x v="11"/>
    <x v="1"/>
    <n v="49.96"/>
    <n v="0.98191823899371067"/>
  </r>
  <r>
    <d v="2013-03-20T00:00:00"/>
    <d v="2013-03-20T13:00:09"/>
    <n v="2013"/>
    <x v="2"/>
    <n v="20"/>
    <x v="12"/>
    <x v="1"/>
    <n v="49.96"/>
    <n v="0.98191823899371067"/>
  </r>
  <r>
    <d v="2013-03-20T00:00:00"/>
    <d v="2013-03-20T14:00:09"/>
    <n v="2013"/>
    <x v="2"/>
    <n v="20"/>
    <x v="13"/>
    <x v="1"/>
    <n v="49.96"/>
    <n v="0.98191823899371067"/>
  </r>
  <r>
    <d v="2013-03-20T00:00:00"/>
    <d v="2013-03-20T15:00:09"/>
    <n v="2013"/>
    <x v="2"/>
    <n v="20"/>
    <x v="14"/>
    <x v="1"/>
    <n v="49.96"/>
    <n v="0.98191823899371067"/>
  </r>
  <r>
    <d v="2013-03-20T00:00:00"/>
    <d v="2013-03-20T16:00:09"/>
    <n v="2013"/>
    <x v="2"/>
    <n v="20"/>
    <x v="15"/>
    <x v="1"/>
    <n v="49.96"/>
    <n v="0.98191823899371067"/>
  </r>
  <r>
    <d v="2013-03-20T00:00:00"/>
    <d v="2013-03-20T17:00:09"/>
    <n v="2013"/>
    <x v="2"/>
    <n v="20"/>
    <x v="16"/>
    <x v="1"/>
    <n v="49.96"/>
    <n v="0.98191823899371067"/>
  </r>
  <r>
    <d v="2013-03-20T00:00:00"/>
    <d v="2013-03-20T18:00:09"/>
    <n v="2013"/>
    <x v="2"/>
    <n v="20"/>
    <x v="17"/>
    <x v="1"/>
    <n v="40.048999999999999"/>
    <n v="0.78712657232704397"/>
  </r>
  <r>
    <d v="2013-03-20T00:00:00"/>
    <d v="2013-03-20T19:00:09"/>
    <n v="2013"/>
    <x v="2"/>
    <n v="20"/>
    <x v="18"/>
    <x v="1"/>
    <n v="4.9729999999999999"/>
    <n v="9.7739779874213825E-2"/>
  </r>
  <r>
    <d v="2013-03-20T00:00:00"/>
    <d v="2013-03-20T20:00:09"/>
    <n v="2013"/>
    <x v="2"/>
    <n v="20"/>
    <x v="19"/>
    <x v="1"/>
    <n v="0"/>
    <n v="0"/>
  </r>
  <r>
    <d v="2013-03-20T00:00:00"/>
    <d v="2013-03-20T21:00:09"/>
    <n v="2013"/>
    <x v="2"/>
    <n v="20"/>
    <x v="20"/>
    <x v="1"/>
    <n v="0"/>
    <n v="0"/>
  </r>
  <r>
    <d v="2013-03-20T00:00:00"/>
    <d v="2013-03-20T22:00:09"/>
    <n v="2013"/>
    <x v="2"/>
    <n v="20"/>
    <x v="21"/>
    <x v="1"/>
    <n v="0"/>
    <n v="0"/>
  </r>
  <r>
    <d v="2013-03-20T00:00:00"/>
    <d v="2013-03-20T23:00:09"/>
    <n v="2013"/>
    <x v="2"/>
    <n v="20"/>
    <x v="22"/>
    <x v="1"/>
    <n v="0"/>
    <n v="0"/>
  </r>
  <r>
    <d v="2013-03-21T00:00:00"/>
    <d v="2013-03-21T00:00:09"/>
    <n v="2013"/>
    <x v="2"/>
    <n v="21"/>
    <x v="23"/>
    <x v="2"/>
    <n v="0"/>
    <n v="0"/>
  </r>
  <r>
    <d v="2013-03-21T00:00:00"/>
    <d v="2013-03-21T01:00:09"/>
    <n v="2013"/>
    <x v="2"/>
    <n v="21"/>
    <x v="0"/>
    <x v="2"/>
    <n v="0"/>
    <n v="0"/>
  </r>
  <r>
    <d v="2013-03-21T00:00:00"/>
    <d v="2013-03-21T02:00:09"/>
    <n v="2013"/>
    <x v="2"/>
    <n v="21"/>
    <x v="1"/>
    <x v="2"/>
    <n v="0"/>
    <n v="0"/>
  </r>
  <r>
    <d v="2013-03-21T00:00:00"/>
    <d v="2013-03-21T03:00:09"/>
    <n v="2013"/>
    <x v="2"/>
    <n v="21"/>
    <x v="2"/>
    <x v="2"/>
    <n v="0"/>
    <n v="0"/>
  </r>
  <r>
    <d v="2013-03-21T00:00:00"/>
    <d v="2013-03-21T04:00:09"/>
    <n v="2013"/>
    <x v="2"/>
    <n v="21"/>
    <x v="3"/>
    <x v="2"/>
    <n v="0"/>
    <n v="0"/>
  </r>
  <r>
    <d v="2013-03-21T00:00:00"/>
    <d v="2013-03-21T05:00:09"/>
    <n v="2013"/>
    <x v="2"/>
    <n v="21"/>
    <x v="4"/>
    <x v="2"/>
    <n v="0"/>
    <n v="0"/>
  </r>
  <r>
    <d v="2013-03-21T00:00:00"/>
    <d v="2013-03-21T06:00:09"/>
    <n v="2013"/>
    <x v="2"/>
    <n v="21"/>
    <x v="5"/>
    <x v="2"/>
    <n v="0"/>
    <n v="0"/>
  </r>
  <r>
    <d v="2013-03-21T00:00:00"/>
    <d v="2013-03-21T07:00:10"/>
    <n v="2013"/>
    <x v="2"/>
    <n v="21"/>
    <x v="6"/>
    <x v="2"/>
    <n v="0"/>
    <n v="0"/>
  </r>
  <r>
    <d v="2013-03-21T00:00:00"/>
    <d v="2013-03-21T08:00:10"/>
    <n v="2013"/>
    <x v="2"/>
    <n v="21"/>
    <x v="7"/>
    <x v="2"/>
    <n v="24.134"/>
    <n v="0.47433176100628927"/>
  </r>
  <r>
    <d v="2013-03-21T00:00:00"/>
    <d v="2013-03-21T09:00:10"/>
    <n v="2013"/>
    <x v="2"/>
    <n v="21"/>
    <x v="8"/>
    <x v="2"/>
    <n v="49.96"/>
    <n v="0.98191823899371067"/>
  </r>
  <r>
    <d v="2013-03-21T00:00:00"/>
    <d v="2013-03-21T10:00:10"/>
    <n v="2013"/>
    <x v="2"/>
    <n v="21"/>
    <x v="9"/>
    <x v="2"/>
    <n v="49.96"/>
    <n v="0.98191823899371067"/>
  </r>
  <r>
    <d v="2013-03-21T00:00:00"/>
    <d v="2013-03-21T11:00:10"/>
    <n v="2013"/>
    <x v="2"/>
    <n v="21"/>
    <x v="10"/>
    <x v="2"/>
    <n v="49.96"/>
    <n v="0.98191823899371067"/>
  </r>
  <r>
    <d v="2013-03-21T00:00:00"/>
    <d v="2013-03-21T12:00:10"/>
    <n v="2013"/>
    <x v="2"/>
    <n v="21"/>
    <x v="11"/>
    <x v="2"/>
    <n v="49.96"/>
    <n v="0.98191823899371067"/>
  </r>
  <r>
    <d v="2013-03-21T00:00:00"/>
    <d v="2013-03-21T13:00:10"/>
    <n v="2013"/>
    <x v="2"/>
    <n v="21"/>
    <x v="12"/>
    <x v="2"/>
    <n v="49.96"/>
    <n v="0.98191823899371067"/>
  </r>
  <r>
    <d v="2013-03-21T00:00:00"/>
    <d v="2013-03-21T14:00:10"/>
    <n v="2013"/>
    <x v="2"/>
    <n v="21"/>
    <x v="13"/>
    <x v="2"/>
    <n v="49.96"/>
    <n v="0.98191823899371067"/>
  </r>
  <r>
    <d v="2013-03-21T00:00:00"/>
    <d v="2013-03-21T15:00:10"/>
    <n v="2013"/>
    <x v="2"/>
    <n v="21"/>
    <x v="14"/>
    <x v="2"/>
    <n v="49.96"/>
    <n v="0.98191823899371067"/>
  </r>
  <r>
    <d v="2013-03-21T00:00:00"/>
    <d v="2013-03-21T16:00:10"/>
    <n v="2013"/>
    <x v="2"/>
    <n v="21"/>
    <x v="15"/>
    <x v="2"/>
    <n v="49.96"/>
    <n v="0.98191823899371067"/>
  </r>
  <r>
    <d v="2013-03-21T00:00:00"/>
    <d v="2013-03-21T17:00:10"/>
    <n v="2013"/>
    <x v="2"/>
    <n v="21"/>
    <x v="16"/>
    <x v="2"/>
    <n v="49.96"/>
    <n v="0.98191823899371067"/>
  </r>
  <r>
    <d v="2013-03-21T00:00:00"/>
    <d v="2013-03-21T18:00:10"/>
    <n v="2013"/>
    <x v="2"/>
    <n v="21"/>
    <x v="17"/>
    <x v="2"/>
    <n v="38.909999999999997"/>
    <n v="0.76474056603773577"/>
  </r>
  <r>
    <d v="2013-03-21T00:00:00"/>
    <d v="2013-03-21T19:00:10"/>
    <n v="2013"/>
    <x v="2"/>
    <n v="21"/>
    <x v="18"/>
    <x v="2"/>
    <n v="4.5640000000000001"/>
    <n v="8.9701257861635214E-2"/>
  </r>
  <r>
    <d v="2013-03-21T00:00:00"/>
    <d v="2013-03-21T20:00:10"/>
    <n v="2013"/>
    <x v="2"/>
    <n v="21"/>
    <x v="19"/>
    <x v="2"/>
    <n v="0"/>
    <n v="0"/>
  </r>
  <r>
    <d v="2013-03-21T00:00:00"/>
    <d v="2013-03-21T21:00:10"/>
    <n v="2013"/>
    <x v="2"/>
    <n v="21"/>
    <x v="20"/>
    <x v="2"/>
    <n v="0"/>
    <n v="0"/>
  </r>
  <r>
    <d v="2013-03-21T00:00:00"/>
    <d v="2013-03-21T22:00:10"/>
    <n v="2013"/>
    <x v="2"/>
    <n v="21"/>
    <x v="21"/>
    <x v="2"/>
    <n v="0"/>
    <n v="0"/>
  </r>
  <r>
    <d v="2013-03-21T00:00:00"/>
    <d v="2013-03-21T23:00:10"/>
    <n v="2013"/>
    <x v="2"/>
    <n v="21"/>
    <x v="22"/>
    <x v="2"/>
    <n v="0"/>
    <n v="0"/>
  </r>
  <r>
    <d v="2013-03-22T00:00:00"/>
    <d v="2013-03-22T00:00:10"/>
    <n v="2013"/>
    <x v="2"/>
    <n v="22"/>
    <x v="23"/>
    <x v="3"/>
    <n v="0"/>
    <n v="0"/>
  </r>
  <r>
    <d v="2013-03-22T00:00:00"/>
    <d v="2013-03-22T01:00:10"/>
    <n v="2013"/>
    <x v="2"/>
    <n v="22"/>
    <x v="0"/>
    <x v="3"/>
    <n v="0"/>
    <n v="0"/>
  </r>
  <r>
    <d v="2013-03-22T00:00:00"/>
    <d v="2013-03-22T02:00:10"/>
    <n v="2013"/>
    <x v="2"/>
    <n v="22"/>
    <x v="1"/>
    <x v="3"/>
    <n v="0"/>
    <n v="0"/>
  </r>
  <r>
    <d v="2013-03-22T00:00:00"/>
    <d v="2013-03-22T03:00:10"/>
    <n v="2013"/>
    <x v="2"/>
    <n v="22"/>
    <x v="2"/>
    <x v="3"/>
    <n v="0"/>
    <n v="0"/>
  </r>
  <r>
    <d v="2013-03-22T00:00:00"/>
    <d v="2013-03-22T04:00:10"/>
    <n v="2013"/>
    <x v="2"/>
    <n v="22"/>
    <x v="3"/>
    <x v="3"/>
    <n v="0"/>
    <n v="0"/>
  </r>
  <r>
    <d v="2013-03-22T00:00:00"/>
    <d v="2013-03-22T05:00:10"/>
    <n v="2013"/>
    <x v="2"/>
    <n v="22"/>
    <x v="4"/>
    <x v="3"/>
    <n v="0"/>
    <n v="0"/>
  </r>
  <r>
    <d v="2013-03-22T00:00:00"/>
    <d v="2013-03-22T06:00:10"/>
    <n v="2013"/>
    <x v="2"/>
    <n v="22"/>
    <x v="5"/>
    <x v="3"/>
    <n v="0"/>
    <n v="0"/>
  </r>
  <r>
    <d v="2013-03-22T00:00:00"/>
    <d v="2013-03-22T07:00:10"/>
    <n v="2013"/>
    <x v="2"/>
    <n v="22"/>
    <x v="6"/>
    <x v="3"/>
    <n v="0"/>
    <n v="0"/>
  </r>
  <r>
    <d v="2013-03-22T00:00:00"/>
    <d v="2013-03-22T08:00:10"/>
    <n v="2013"/>
    <x v="2"/>
    <n v="22"/>
    <x v="7"/>
    <x v="3"/>
    <n v="23.706"/>
    <n v="0.46591981132075466"/>
  </r>
  <r>
    <d v="2013-03-22T00:00:00"/>
    <d v="2013-03-22T09:00:10"/>
    <n v="2013"/>
    <x v="2"/>
    <n v="22"/>
    <x v="8"/>
    <x v="3"/>
    <n v="49.96"/>
    <n v="0.98191823899371067"/>
  </r>
  <r>
    <d v="2013-03-22T00:00:00"/>
    <d v="2013-03-22T10:00:10"/>
    <n v="2013"/>
    <x v="2"/>
    <n v="22"/>
    <x v="9"/>
    <x v="3"/>
    <n v="49.96"/>
    <n v="0.98191823899371067"/>
  </r>
  <r>
    <d v="2013-03-22T00:00:00"/>
    <d v="2013-03-22T11:00:10"/>
    <n v="2013"/>
    <x v="2"/>
    <n v="22"/>
    <x v="10"/>
    <x v="3"/>
    <n v="49.96"/>
    <n v="0.98191823899371067"/>
  </r>
  <r>
    <d v="2013-03-22T00:00:00"/>
    <d v="2013-03-22T12:00:10"/>
    <n v="2013"/>
    <x v="2"/>
    <n v="22"/>
    <x v="11"/>
    <x v="3"/>
    <n v="49.96"/>
    <n v="0.98191823899371067"/>
  </r>
  <r>
    <d v="2013-03-22T00:00:00"/>
    <d v="2013-03-22T13:00:10"/>
    <n v="2013"/>
    <x v="2"/>
    <n v="22"/>
    <x v="12"/>
    <x v="3"/>
    <n v="49.96"/>
    <n v="0.98191823899371067"/>
  </r>
  <r>
    <d v="2013-03-22T00:00:00"/>
    <d v="2013-03-22T14:00:10"/>
    <n v="2013"/>
    <x v="2"/>
    <n v="22"/>
    <x v="13"/>
    <x v="3"/>
    <n v="49.96"/>
    <n v="0.98191823899371067"/>
  </r>
  <r>
    <d v="2013-03-22T00:00:00"/>
    <d v="2013-03-22T15:00:10"/>
    <n v="2013"/>
    <x v="2"/>
    <n v="22"/>
    <x v="14"/>
    <x v="3"/>
    <n v="49.96"/>
    <n v="0.98191823899371067"/>
  </r>
  <r>
    <d v="2013-03-22T00:00:00"/>
    <d v="2013-03-22T16:00:10"/>
    <n v="2013"/>
    <x v="2"/>
    <n v="22"/>
    <x v="15"/>
    <x v="3"/>
    <n v="49.96"/>
    <n v="0.98191823899371067"/>
  </r>
  <r>
    <d v="2013-03-22T00:00:00"/>
    <d v="2013-03-22T17:00:10"/>
    <n v="2013"/>
    <x v="2"/>
    <n v="22"/>
    <x v="16"/>
    <x v="3"/>
    <n v="49.96"/>
    <n v="0.98191823899371067"/>
  </r>
  <r>
    <d v="2013-03-22T00:00:00"/>
    <d v="2013-03-22T18:00:10"/>
    <n v="2013"/>
    <x v="2"/>
    <n v="22"/>
    <x v="17"/>
    <x v="3"/>
    <n v="40.804000000000002"/>
    <n v="0.80196540880503142"/>
  </r>
  <r>
    <d v="2013-03-22T00:00:00"/>
    <d v="2013-03-22T19:00:10"/>
    <n v="2013"/>
    <x v="2"/>
    <n v="22"/>
    <x v="18"/>
    <x v="3"/>
    <n v="4.4610000000000003"/>
    <n v="8.7676886792452835E-2"/>
  </r>
  <r>
    <d v="2013-03-22T00:00:00"/>
    <d v="2013-03-22T20:00:10"/>
    <n v="2013"/>
    <x v="2"/>
    <n v="22"/>
    <x v="19"/>
    <x v="3"/>
    <n v="0"/>
    <n v="0"/>
  </r>
  <r>
    <d v="2013-03-22T00:00:00"/>
    <d v="2013-03-22T21:00:10"/>
    <n v="2013"/>
    <x v="2"/>
    <n v="22"/>
    <x v="20"/>
    <x v="3"/>
    <n v="0"/>
    <n v="0"/>
  </r>
  <r>
    <d v="2013-03-22T00:00:00"/>
    <d v="2013-03-22T22:00:10"/>
    <n v="2013"/>
    <x v="2"/>
    <n v="22"/>
    <x v="21"/>
    <x v="3"/>
    <n v="0"/>
    <n v="0"/>
  </r>
  <r>
    <d v="2013-03-22T00:00:00"/>
    <d v="2013-03-22T23:00:10"/>
    <n v="2013"/>
    <x v="2"/>
    <n v="22"/>
    <x v="22"/>
    <x v="3"/>
    <n v="0"/>
    <n v="0"/>
  </r>
  <r>
    <d v="2013-03-23T00:00:00"/>
    <d v="2013-03-23T00:00:10"/>
    <n v="2013"/>
    <x v="2"/>
    <n v="23"/>
    <x v="23"/>
    <x v="4"/>
    <n v="0"/>
    <n v="0"/>
  </r>
  <r>
    <d v="2013-03-23T00:00:00"/>
    <d v="2013-03-23T01:00:10"/>
    <n v="2013"/>
    <x v="2"/>
    <n v="23"/>
    <x v="0"/>
    <x v="4"/>
    <n v="0"/>
    <n v="0"/>
  </r>
  <r>
    <d v="2013-03-23T00:00:00"/>
    <d v="2013-03-23T02:00:10"/>
    <n v="2013"/>
    <x v="2"/>
    <n v="23"/>
    <x v="1"/>
    <x v="4"/>
    <n v="0"/>
    <n v="0"/>
  </r>
  <r>
    <d v="2013-03-23T00:00:00"/>
    <d v="2013-03-23T03:00:10"/>
    <n v="2013"/>
    <x v="2"/>
    <n v="23"/>
    <x v="2"/>
    <x v="4"/>
    <n v="0"/>
    <n v="0"/>
  </r>
  <r>
    <d v="2013-03-23T00:00:00"/>
    <d v="2013-03-23T04:00:10"/>
    <n v="2013"/>
    <x v="2"/>
    <n v="23"/>
    <x v="3"/>
    <x v="4"/>
    <n v="0"/>
    <n v="0"/>
  </r>
  <r>
    <d v="2013-03-23T00:00:00"/>
    <d v="2013-03-23T05:00:10"/>
    <n v="2013"/>
    <x v="2"/>
    <n v="23"/>
    <x v="4"/>
    <x v="4"/>
    <n v="0"/>
    <n v="0"/>
  </r>
  <r>
    <d v="2013-03-23T00:00:00"/>
    <d v="2013-03-23T06:00:10"/>
    <n v="2013"/>
    <x v="2"/>
    <n v="23"/>
    <x v="5"/>
    <x v="4"/>
    <n v="0"/>
    <n v="0"/>
  </r>
  <r>
    <d v="2013-03-23T00:00:00"/>
    <d v="2013-03-23T07:00:10"/>
    <n v="2013"/>
    <x v="2"/>
    <n v="23"/>
    <x v="6"/>
    <x v="4"/>
    <n v="0"/>
    <n v="0"/>
  </r>
  <r>
    <d v="2013-03-23T00:00:00"/>
    <d v="2013-03-23T08:00:10"/>
    <n v="2013"/>
    <x v="2"/>
    <n v="23"/>
    <x v="7"/>
    <x v="4"/>
    <n v="24.428000000000001"/>
    <n v="0.48011006289308178"/>
  </r>
  <r>
    <d v="2013-03-23T00:00:00"/>
    <d v="2013-03-23T09:00:10"/>
    <n v="2013"/>
    <x v="2"/>
    <n v="23"/>
    <x v="8"/>
    <x v="4"/>
    <n v="49.96"/>
    <n v="0.98191823899371067"/>
  </r>
  <r>
    <d v="2013-03-23T00:00:00"/>
    <d v="2013-03-23T10:00:10"/>
    <n v="2013"/>
    <x v="2"/>
    <n v="23"/>
    <x v="9"/>
    <x v="4"/>
    <n v="49.96"/>
    <n v="0.98191823899371067"/>
  </r>
  <r>
    <d v="2013-03-23T00:00:00"/>
    <d v="2013-03-23T11:00:10"/>
    <n v="2013"/>
    <x v="2"/>
    <n v="23"/>
    <x v="10"/>
    <x v="4"/>
    <n v="49.96"/>
    <n v="0.98191823899371067"/>
  </r>
  <r>
    <d v="2013-03-23T00:00:00"/>
    <d v="2013-03-23T12:00:10"/>
    <n v="2013"/>
    <x v="2"/>
    <n v="23"/>
    <x v="11"/>
    <x v="4"/>
    <n v="49.96"/>
    <n v="0.98191823899371067"/>
  </r>
  <r>
    <d v="2013-03-23T00:00:00"/>
    <d v="2013-03-23T13:00:10"/>
    <n v="2013"/>
    <x v="2"/>
    <n v="23"/>
    <x v="12"/>
    <x v="4"/>
    <n v="49.96"/>
    <n v="0.98191823899371067"/>
  </r>
  <r>
    <d v="2013-03-23T00:00:00"/>
    <d v="2013-03-23T14:00:10"/>
    <n v="2013"/>
    <x v="2"/>
    <n v="23"/>
    <x v="13"/>
    <x v="4"/>
    <n v="49.96"/>
    <n v="0.98191823899371067"/>
  </r>
  <r>
    <d v="2013-03-23T00:00:00"/>
    <d v="2013-03-23T15:00:10"/>
    <n v="2013"/>
    <x v="2"/>
    <n v="23"/>
    <x v="14"/>
    <x v="4"/>
    <n v="49.96"/>
    <n v="0.98191823899371067"/>
  </r>
  <r>
    <d v="2013-03-23T00:00:00"/>
    <d v="2013-03-23T16:00:10"/>
    <n v="2013"/>
    <x v="2"/>
    <n v="23"/>
    <x v="15"/>
    <x v="4"/>
    <n v="49.96"/>
    <n v="0.98191823899371067"/>
  </r>
  <r>
    <d v="2013-03-23T00:00:00"/>
    <d v="2013-03-23T17:00:10"/>
    <n v="2013"/>
    <x v="2"/>
    <n v="23"/>
    <x v="16"/>
    <x v="4"/>
    <n v="49.96"/>
    <n v="0.98191823899371067"/>
  </r>
  <r>
    <d v="2013-03-23T00:00:00"/>
    <d v="2013-03-23T18:00:10"/>
    <n v="2013"/>
    <x v="2"/>
    <n v="23"/>
    <x v="17"/>
    <x v="4"/>
    <n v="39.003"/>
    <n v="0.76656839622641504"/>
  </r>
  <r>
    <d v="2013-03-23T00:00:00"/>
    <d v="2013-03-23T19:00:10"/>
    <n v="2013"/>
    <x v="2"/>
    <n v="23"/>
    <x v="18"/>
    <x v="4"/>
    <n v="4.0620000000000003"/>
    <n v="7.9834905660377362E-2"/>
  </r>
  <r>
    <d v="2013-03-23T00:00:00"/>
    <d v="2013-03-23T20:00:10"/>
    <n v="2013"/>
    <x v="2"/>
    <n v="23"/>
    <x v="19"/>
    <x v="4"/>
    <n v="0"/>
    <n v="0"/>
  </r>
  <r>
    <d v="2013-03-23T00:00:00"/>
    <d v="2013-03-23T21:00:10"/>
    <n v="2013"/>
    <x v="2"/>
    <n v="23"/>
    <x v="20"/>
    <x v="4"/>
    <n v="0"/>
    <n v="0"/>
  </r>
  <r>
    <d v="2013-03-23T00:00:00"/>
    <d v="2013-03-23T22:00:10"/>
    <n v="2013"/>
    <x v="2"/>
    <n v="23"/>
    <x v="21"/>
    <x v="4"/>
    <n v="0"/>
    <n v="0"/>
  </r>
  <r>
    <d v="2013-03-23T00:00:00"/>
    <d v="2013-03-23T23:00:10"/>
    <n v="2013"/>
    <x v="2"/>
    <n v="23"/>
    <x v="22"/>
    <x v="4"/>
    <n v="0"/>
    <n v="0"/>
  </r>
  <r>
    <d v="2013-03-24T00:00:00"/>
    <d v="2013-03-24T00:00:10"/>
    <n v="2013"/>
    <x v="2"/>
    <n v="24"/>
    <x v="23"/>
    <x v="5"/>
    <n v="0"/>
    <n v="0"/>
  </r>
  <r>
    <d v="2013-03-24T00:00:00"/>
    <d v="2013-03-24T01:00:10"/>
    <n v="2013"/>
    <x v="2"/>
    <n v="24"/>
    <x v="0"/>
    <x v="5"/>
    <n v="0"/>
    <n v="0"/>
  </r>
  <r>
    <d v="2013-03-24T00:00:00"/>
    <d v="2013-03-24T02:00:10"/>
    <n v="2013"/>
    <x v="2"/>
    <n v="24"/>
    <x v="1"/>
    <x v="5"/>
    <n v="0"/>
    <n v="0"/>
  </r>
  <r>
    <d v="2013-03-24T00:00:00"/>
    <d v="2013-03-24T03:00:10"/>
    <n v="2013"/>
    <x v="2"/>
    <n v="24"/>
    <x v="2"/>
    <x v="5"/>
    <n v="0"/>
    <n v="0"/>
  </r>
  <r>
    <d v="2013-03-24T00:00:00"/>
    <d v="2013-03-24T04:00:10"/>
    <n v="2013"/>
    <x v="2"/>
    <n v="24"/>
    <x v="3"/>
    <x v="5"/>
    <n v="0"/>
    <n v="0"/>
  </r>
  <r>
    <d v="2013-03-24T00:00:00"/>
    <d v="2013-03-24T05:00:10"/>
    <n v="2013"/>
    <x v="2"/>
    <n v="24"/>
    <x v="4"/>
    <x v="5"/>
    <n v="0"/>
    <n v="0"/>
  </r>
  <r>
    <d v="2013-03-24T00:00:00"/>
    <d v="2013-03-24T06:00:10"/>
    <n v="2013"/>
    <x v="2"/>
    <n v="24"/>
    <x v="5"/>
    <x v="5"/>
    <n v="0"/>
    <n v="0"/>
  </r>
  <r>
    <d v="2013-03-24T00:00:00"/>
    <d v="2013-03-24T07:00:10"/>
    <n v="2013"/>
    <x v="2"/>
    <n v="24"/>
    <x v="6"/>
    <x v="5"/>
    <n v="0"/>
    <n v="0"/>
  </r>
  <r>
    <d v="2013-03-24T00:00:00"/>
    <d v="2013-03-24T08:00:10"/>
    <n v="2013"/>
    <x v="2"/>
    <n v="24"/>
    <x v="7"/>
    <x v="5"/>
    <n v="24.042999999999999"/>
    <n v="0.47254323899371065"/>
  </r>
  <r>
    <d v="2013-03-24T00:00:00"/>
    <d v="2013-03-24T09:00:10"/>
    <n v="2013"/>
    <x v="2"/>
    <n v="24"/>
    <x v="8"/>
    <x v="5"/>
    <n v="49.96"/>
    <n v="0.98191823899371067"/>
  </r>
  <r>
    <d v="2013-03-24T00:00:00"/>
    <d v="2013-03-24T10:00:10"/>
    <n v="2013"/>
    <x v="2"/>
    <n v="24"/>
    <x v="9"/>
    <x v="5"/>
    <n v="49.96"/>
    <n v="0.98191823899371067"/>
  </r>
  <r>
    <d v="2013-03-24T00:00:00"/>
    <d v="2013-03-24T11:00:10"/>
    <n v="2013"/>
    <x v="2"/>
    <n v="24"/>
    <x v="10"/>
    <x v="5"/>
    <n v="49.96"/>
    <n v="0.98191823899371067"/>
  </r>
  <r>
    <d v="2013-03-24T00:00:00"/>
    <d v="2013-03-24T12:00:10"/>
    <n v="2013"/>
    <x v="2"/>
    <n v="24"/>
    <x v="11"/>
    <x v="5"/>
    <n v="49.96"/>
    <n v="0.98191823899371067"/>
  </r>
  <r>
    <d v="2013-03-24T00:00:00"/>
    <d v="2013-03-24T13:00:10"/>
    <n v="2013"/>
    <x v="2"/>
    <n v="24"/>
    <x v="12"/>
    <x v="5"/>
    <n v="49.628999999999998"/>
    <n v="0.97541273584905652"/>
  </r>
  <r>
    <d v="2013-03-24T00:00:00"/>
    <d v="2013-03-24T14:00:10"/>
    <n v="2013"/>
    <x v="2"/>
    <n v="24"/>
    <x v="13"/>
    <x v="5"/>
    <n v="49.96"/>
    <n v="0.98191823899371067"/>
  </r>
  <r>
    <d v="2013-03-24T00:00:00"/>
    <d v="2013-03-24T15:00:10"/>
    <n v="2013"/>
    <x v="2"/>
    <n v="24"/>
    <x v="14"/>
    <x v="5"/>
    <n v="49.96"/>
    <n v="0.98191823899371067"/>
  </r>
  <r>
    <d v="2013-03-24T00:00:00"/>
    <d v="2013-03-24T16:00:10"/>
    <n v="2013"/>
    <x v="2"/>
    <n v="24"/>
    <x v="15"/>
    <x v="5"/>
    <n v="49.96"/>
    <n v="0.98191823899371067"/>
  </r>
  <r>
    <d v="2013-03-24T00:00:00"/>
    <d v="2013-03-24T17:00:10"/>
    <n v="2013"/>
    <x v="2"/>
    <n v="24"/>
    <x v="16"/>
    <x v="5"/>
    <n v="49.96"/>
    <n v="0.98191823899371067"/>
  </r>
  <r>
    <d v="2013-03-24T00:00:00"/>
    <d v="2013-03-24T18:00:10"/>
    <n v="2013"/>
    <x v="2"/>
    <n v="24"/>
    <x v="17"/>
    <x v="5"/>
    <n v="37.176000000000002"/>
    <n v="0.73066037735849054"/>
  </r>
  <r>
    <d v="2013-03-24T00:00:00"/>
    <d v="2013-03-24T19:00:10"/>
    <n v="2013"/>
    <x v="2"/>
    <n v="24"/>
    <x v="18"/>
    <x v="5"/>
    <n v="3.6440000000000001"/>
    <n v="7.161949685534591E-2"/>
  </r>
  <r>
    <d v="2013-03-24T00:00:00"/>
    <d v="2013-03-24T20:00:10"/>
    <n v="2013"/>
    <x v="2"/>
    <n v="24"/>
    <x v="19"/>
    <x v="5"/>
    <n v="0"/>
    <n v="0"/>
  </r>
  <r>
    <d v="2013-03-24T00:00:00"/>
    <d v="2013-03-24T21:00:10"/>
    <n v="2013"/>
    <x v="2"/>
    <n v="24"/>
    <x v="20"/>
    <x v="5"/>
    <n v="0"/>
    <n v="0"/>
  </r>
  <r>
    <d v="2013-03-24T00:00:00"/>
    <d v="2013-03-24T22:00:10"/>
    <n v="2013"/>
    <x v="2"/>
    <n v="24"/>
    <x v="21"/>
    <x v="5"/>
    <n v="0"/>
    <n v="0"/>
  </r>
  <r>
    <d v="2013-03-24T00:00:00"/>
    <d v="2013-03-24T23:00:10"/>
    <n v="2013"/>
    <x v="2"/>
    <n v="24"/>
    <x v="22"/>
    <x v="5"/>
    <n v="0"/>
    <n v="0"/>
  </r>
  <r>
    <d v="2013-03-25T00:00:00"/>
    <d v="2013-03-25T00:00:10"/>
    <n v="2013"/>
    <x v="2"/>
    <n v="25"/>
    <x v="23"/>
    <x v="6"/>
    <n v="0"/>
    <n v="0"/>
  </r>
  <r>
    <d v="2013-03-25T00:00:00"/>
    <d v="2013-03-25T01:00:10"/>
    <n v="2013"/>
    <x v="2"/>
    <n v="25"/>
    <x v="0"/>
    <x v="6"/>
    <n v="0"/>
    <n v="0"/>
  </r>
  <r>
    <d v="2013-03-25T00:00:00"/>
    <d v="2013-03-25T02:00:10"/>
    <n v="2013"/>
    <x v="2"/>
    <n v="25"/>
    <x v="1"/>
    <x v="6"/>
    <n v="0"/>
    <n v="0"/>
  </r>
  <r>
    <d v="2013-03-25T00:00:00"/>
    <d v="2013-03-25T03:00:10"/>
    <n v="2013"/>
    <x v="2"/>
    <n v="25"/>
    <x v="2"/>
    <x v="6"/>
    <n v="0"/>
    <n v="0"/>
  </r>
  <r>
    <d v="2013-03-25T00:00:00"/>
    <d v="2013-03-25T04:00:10"/>
    <n v="2013"/>
    <x v="2"/>
    <n v="25"/>
    <x v="3"/>
    <x v="6"/>
    <n v="0"/>
    <n v="0"/>
  </r>
  <r>
    <d v="2013-03-25T00:00:00"/>
    <d v="2013-03-25T05:00:10"/>
    <n v="2013"/>
    <x v="2"/>
    <n v="25"/>
    <x v="4"/>
    <x v="6"/>
    <n v="0"/>
    <n v="0"/>
  </r>
  <r>
    <d v="2013-03-25T00:00:00"/>
    <d v="2013-03-25T06:00:10"/>
    <n v="2013"/>
    <x v="2"/>
    <n v="25"/>
    <x v="5"/>
    <x v="6"/>
    <n v="0"/>
    <n v="0"/>
  </r>
  <r>
    <d v="2013-03-25T00:00:00"/>
    <d v="2013-03-25T07:00:10"/>
    <n v="2013"/>
    <x v="2"/>
    <n v="25"/>
    <x v="6"/>
    <x v="6"/>
    <n v="0"/>
    <n v="0"/>
  </r>
  <r>
    <d v="2013-03-25T00:00:00"/>
    <d v="2013-03-25T08:00:10"/>
    <n v="2013"/>
    <x v="2"/>
    <n v="25"/>
    <x v="7"/>
    <x v="6"/>
    <n v="22.712"/>
    <n v="0.44638364779874212"/>
  </r>
  <r>
    <d v="2013-03-25T00:00:00"/>
    <d v="2013-03-25T09:00:10"/>
    <n v="2013"/>
    <x v="2"/>
    <n v="25"/>
    <x v="8"/>
    <x v="6"/>
    <n v="49.96"/>
    <n v="0.98191823899371067"/>
  </r>
  <r>
    <d v="2013-03-25T00:00:00"/>
    <d v="2013-03-25T10:00:10"/>
    <n v="2013"/>
    <x v="2"/>
    <n v="25"/>
    <x v="9"/>
    <x v="6"/>
    <n v="49.96"/>
    <n v="0.98191823899371067"/>
  </r>
  <r>
    <d v="2013-03-25T00:00:00"/>
    <d v="2013-03-25T11:00:10"/>
    <n v="2013"/>
    <x v="2"/>
    <n v="25"/>
    <x v="10"/>
    <x v="6"/>
    <n v="49.96"/>
    <n v="0.98191823899371067"/>
  </r>
  <r>
    <d v="2013-03-25T00:00:00"/>
    <d v="2013-03-25T12:00:10"/>
    <n v="2013"/>
    <x v="2"/>
    <n v="25"/>
    <x v="11"/>
    <x v="6"/>
    <n v="49.96"/>
    <n v="0.98191823899371067"/>
  </r>
  <r>
    <d v="2013-03-25T00:00:00"/>
    <d v="2013-03-25T13:00:10"/>
    <n v="2013"/>
    <x v="2"/>
    <n v="25"/>
    <x v="12"/>
    <x v="6"/>
    <n v="49.831000000000003"/>
    <n v="0.97938286163522015"/>
  </r>
  <r>
    <d v="2013-03-25T00:00:00"/>
    <d v="2013-03-25T14:00:10"/>
    <n v="2013"/>
    <x v="2"/>
    <n v="25"/>
    <x v="13"/>
    <x v="6"/>
    <n v="49.96"/>
    <n v="0.98191823899371067"/>
  </r>
  <r>
    <d v="2013-03-25T00:00:00"/>
    <d v="2013-03-25T15:00:10"/>
    <n v="2013"/>
    <x v="2"/>
    <n v="25"/>
    <x v="14"/>
    <x v="6"/>
    <n v="49.96"/>
    <n v="0.98191823899371067"/>
  </r>
  <r>
    <d v="2013-03-25T00:00:00"/>
    <d v="2013-03-25T16:00:10"/>
    <n v="2013"/>
    <x v="2"/>
    <n v="25"/>
    <x v="15"/>
    <x v="6"/>
    <n v="49.96"/>
    <n v="0.98191823899371067"/>
  </r>
  <r>
    <d v="2013-03-25T00:00:00"/>
    <d v="2013-03-25T17:00:10"/>
    <n v="2013"/>
    <x v="2"/>
    <n v="25"/>
    <x v="16"/>
    <x v="6"/>
    <n v="49.96"/>
    <n v="0.98191823899371067"/>
  </r>
  <r>
    <d v="2013-03-25T00:00:00"/>
    <d v="2013-03-25T18:00:10"/>
    <n v="2013"/>
    <x v="2"/>
    <n v="25"/>
    <x v="17"/>
    <x v="6"/>
    <n v="33.72"/>
    <n v="0.66273584905660377"/>
  </r>
  <r>
    <d v="2013-03-25T00:00:00"/>
    <d v="2013-03-25T19:00:10"/>
    <n v="2013"/>
    <x v="2"/>
    <n v="25"/>
    <x v="18"/>
    <x v="6"/>
    <n v="2.7789999999999999"/>
    <n v="5.4618710691823898E-2"/>
  </r>
  <r>
    <d v="2013-03-25T00:00:00"/>
    <d v="2013-03-25T20:00:10"/>
    <n v="2013"/>
    <x v="2"/>
    <n v="25"/>
    <x v="19"/>
    <x v="6"/>
    <n v="0"/>
    <n v="0"/>
  </r>
  <r>
    <d v="2013-03-25T00:00:00"/>
    <d v="2013-03-25T21:00:10"/>
    <n v="2013"/>
    <x v="2"/>
    <n v="25"/>
    <x v="20"/>
    <x v="6"/>
    <n v="0"/>
    <n v="0"/>
  </r>
  <r>
    <d v="2013-03-25T00:00:00"/>
    <d v="2013-03-25T22:00:10"/>
    <n v="2013"/>
    <x v="2"/>
    <n v="25"/>
    <x v="21"/>
    <x v="6"/>
    <n v="0"/>
    <n v="0"/>
  </r>
  <r>
    <d v="2013-03-25T00:00:00"/>
    <d v="2013-03-25T23:00:10"/>
    <n v="2013"/>
    <x v="2"/>
    <n v="25"/>
    <x v="22"/>
    <x v="6"/>
    <n v="0"/>
    <n v="0"/>
  </r>
  <r>
    <d v="2013-03-26T00:00:00"/>
    <d v="2013-03-26T00:00:10"/>
    <n v="2013"/>
    <x v="2"/>
    <n v="26"/>
    <x v="23"/>
    <x v="0"/>
    <n v="0"/>
    <n v="0"/>
  </r>
  <r>
    <d v="2013-03-26T00:00:00"/>
    <d v="2013-03-26T01:00:10"/>
    <n v="2013"/>
    <x v="2"/>
    <n v="26"/>
    <x v="0"/>
    <x v="0"/>
    <n v="0"/>
    <n v="0"/>
  </r>
  <r>
    <d v="2013-03-26T00:00:00"/>
    <d v="2013-03-26T02:00:10"/>
    <n v="2013"/>
    <x v="2"/>
    <n v="26"/>
    <x v="1"/>
    <x v="0"/>
    <n v="0"/>
    <n v="0"/>
  </r>
  <r>
    <d v="2013-03-26T00:00:00"/>
    <d v="2013-03-26T03:00:10"/>
    <n v="2013"/>
    <x v="2"/>
    <n v="26"/>
    <x v="2"/>
    <x v="0"/>
    <n v="0"/>
    <n v="0"/>
  </r>
  <r>
    <d v="2013-03-26T00:00:00"/>
    <d v="2013-03-26T04:00:10"/>
    <n v="2013"/>
    <x v="2"/>
    <n v="26"/>
    <x v="3"/>
    <x v="0"/>
    <n v="0"/>
    <n v="0"/>
  </r>
  <r>
    <d v="2013-03-26T00:00:00"/>
    <d v="2013-03-26T05:00:10"/>
    <n v="2013"/>
    <x v="2"/>
    <n v="26"/>
    <x v="4"/>
    <x v="0"/>
    <n v="0"/>
    <n v="0"/>
  </r>
  <r>
    <d v="2013-03-26T00:00:00"/>
    <d v="2013-03-26T06:00:10"/>
    <n v="2013"/>
    <x v="2"/>
    <n v="26"/>
    <x v="5"/>
    <x v="0"/>
    <n v="0"/>
    <n v="0"/>
  </r>
  <r>
    <d v="2013-03-26T00:00:00"/>
    <d v="2013-03-26T07:00:10"/>
    <n v="2013"/>
    <x v="2"/>
    <n v="26"/>
    <x v="6"/>
    <x v="0"/>
    <n v="0"/>
    <n v="0"/>
  </r>
  <r>
    <d v="2013-03-26T00:00:00"/>
    <d v="2013-03-26T08:00:10"/>
    <n v="2013"/>
    <x v="2"/>
    <n v="26"/>
    <x v="7"/>
    <x v="0"/>
    <n v="22.506"/>
    <n v="0.44233490566037736"/>
  </r>
  <r>
    <d v="2013-03-26T00:00:00"/>
    <d v="2013-03-26T09:00:10"/>
    <n v="2013"/>
    <x v="2"/>
    <n v="26"/>
    <x v="8"/>
    <x v="0"/>
    <n v="49.96"/>
    <n v="0.98191823899371067"/>
  </r>
  <r>
    <d v="2013-03-26T00:00:00"/>
    <d v="2013-03-26T10:00:10"/>
    <n v="2013"/>
    <x v="2"/>
    <n v="26"/>
    <x v="9"/>
    <x v="0"/>
    <n v="49.96"/>
    <n v="0.98191823899371067"/>
  </r>
  <r>
    <d v="2013-03-26T00:00:00"/>
    <d v="2013-03-26T11:00:10"/>
    <n v="2013"/>
    <x v="2"/>
    <n v="26"/>
    <x v="10"/>
    <x v="0"/>
    <n v="49.96"/>
    <n v="0.98191823899371067"/>
  </r>
  <r>
    <d v="2013-03-26T00:00:00"/>
    <d v="2013-03-26T12:00:10"/>
    <n v="2013"/>
    <x v="2"/>
    <n v="26"/>
    <x v="11"/>
    <x v="0"/>
    <n v="49.96"/>
    <n v="0.98191823899371067"/>
  </r>
  <r>
    <d v="2013-03-26T00:00:00"/>
    <d v="2013-03-26T13:00:10"/>
    <n v="2013"/>
    <x v="2"/>
    <n v="26"/>
    <x v="12"/>
    <x v="0"/>
    <n v="49.96"/>
    <n v="0.98191823899371067"/>
  </r>
  <r>
    <d v="2013-03-26T00:00:00"/>
    <d v="2013-03-26T14:00:10"/>
    <n v="2013"/>
    <x v="2"/>
    <n v="26"/>
    <x v="13"/>
    <x v="0"/>
    <n v="49.96"/>
    <n v="0.98191823899371067"/>
  </r>
  <r>
    <d v="2013-03-26T00:00:00"/>
    <d v="2013-03-26T15:00:10"/>
    <n v="2013"/>
    <x v="2"/>
    <n v="26"/>
    <x v="14"/>
    <x v="0"/>
    <n v="49.96"/>
    <n v="0.98191823899371067"/>
  </r>
  <r>
    <d v="2013-03-26T00:00:00"/>
    <d v="2013-03-26T16:00:10"/>
    <n v="2013"/>
    <x v="2"/>
    <n v="26"/>
    <x v="15"/>
    <x v="0"/>
    <n v="49.96"/>
    <n v="0.98191823899371067"/>
  </r>
  <r>
    <d v="2013-03-26T00:00:00"/>
    <d v="2013-03-26T17:00:10"/>
    <n v="2013"/>
    <x v="2"/>
    <n v="26"/>
    <x v="16"/>
    <x v="0"/>
    <n v="49.96"/>
    <n v="0.98191823899371067"/>
  </r>
  <r>
    <d v="2013-03-26T00:00:00"/>
    <d v="2013-03-26T18:00:10"/>
    <n v="2013"/>
    <x v="2"/>
    <n v="26"/>
    <x v="17"/>
    <x v="0"/>
    <n v="33.21"/>
    <n v="0.65271226415094341"/>
  </r>
  <r>
    <d v="2013-03-26T00:00:00"/>
    <d v="2013-03-26T19:00:10"/>
    <n v="2013"/>
    <x v="2"/>
    <n v="26"/>
    <x v="18"/>
    <x v="0"/>
    <n v="2.5"/>
    <n v="4.913522012578616E-2"/>
  </r>
  <r>
    <d v="2013-03-26T00:00:00"/>
    <d v="2013-03-26T20:00:10"/>
    <n v="2013"/>
    <x v="2"/>
    <n v="26"/>
    <x v="19"/>
    <x v="0"/>
    <n v="0"/>
    <n v="0"/>
  </r>
  <r>
    <d v="2013-03-26T00:00:00"/>
    <d v="2013-03-26T21:00:10"/>
    <n v="2013"/>
    <x v="2"/>
    <n v="26"/>
    <x v="20"/>
    <x v="0"/>
    <n v="0"/>
    <n v="0"/>
  </r>
  <r>
    <d v="2013-03-26T00:00:00"/>
    <d v="2013-03-26T22:00:10"/>
    <n v="2013"/>
    <x v="2"/>
    <n v="26"/>
    <x v="21"/>
    <x v="0"/>
    <n v="0"/>
    <n v="0"/>
  </r>
  <r>
    <d v="2013-03-26T00:00:00"/>
    <d v="2013-03-26T23:00:10"/>
    <n v="2013"/>
    <x v="2"/>
    <n v="26"/>
    <x v="22"/>
    <x v="0"/>
    <n v="0"/>
    <n v="0"/>
  </r>
  <r>
    <d v="2013-03-27T00:00:00"/>
    <d v="2013-03-27T00:00:10"/>
    <n v="2013"/>
    <x v="2"/>
    <n v="27"/>
    <x v="23"/>
    <x v="1"/>
    <n v="0"/>
    <n v="0"/>
  </r>
  <r>
    <d v="2013-03-27T00:00:00"/>
    <d v="2013-03-27T01:00:10"/>
    <n v="2013"/>
    <x v="2"/>
    <n v="27"/>
    <x v="0"/>
    <x v="1"/>
    <n v="0"/>
    <n v="0"/>
  </r>
  <r>
    <d v="2013-03-27T00:00:00"/>
    <d v="2013-03-27T02:00:10"/>
    <n v="2013"/>
    <x v="2"/>
    <n v="27"/>
    <x v="1"/>
    <x v="1"/>
    <n v="0"/>
    <n v="0"/>
  </r>
  <r>
    <d v="2013-03-27T00:00:00"/>
    <d v="2013-03-27T03:00:10"/>
    <n v="2013"/>
    <x v="2"/>
    <n v="27"/>
    <x v="2"/>
    <x v="1"/>
    <n v="0"/>
    <n v="0"/>
  </r>
  <r>
    <d v="2013-03-27T00:00:00"/>
    <d v="2013-03-27T04:00:10"/>
    <n v="2013"/>
    <x v="2"/>
    <n v="27"/>
    <x v="3"/>
    <x v="1"/>
    <n v="0"/>
    <n v="0"/>
  </r>
  <r>
    <d v="2013-03-27T00:00:00"/>
    <d v="2013-03-27T05:00:10"/>
    <n v="2013"/>
    <x v="2"/>
    <n v="27"/>
    <x v="4"/>
    <x v="1"/>
    <n v="0"/>
    <n v="0"/>
  </r>
  <r>
    <d v="2013-03-27T00:00:00"/>
    <d v="2013-03-27T06:00:10"/>
    <n v="2013"/>
    <x v="2"/>
    <n v="27"/>
    <x v="5"/>
    <x v="1"/>
    <n v="0"/>
    <n v="0"/>
  </r>
  <r>
    <d v="2013-03-27T00:00:00"/>
    <d v="2013-03-27T07:00:10"/>
    <n v="2013"/>
    <x v="2"/>
    <n v="27"/>
    <x v="6"/>
    <x v="1"/>
    <n v="0"/>
    <n v="0"/>
  </r>
  <r>
    <d v="2013-03-27T00:00:00"/>
    <d v="2013-03-27T08:00:10"/>
    <n v="2013"/>
    <x v="2"/>
    <n v="27"/>
    <x v="7"/>
    <x v="1"/>
    <n v="22.157"/>
    <n v="0.43547562893081759"/>
  </r>
  <r>
    <d v="2013-03-27T00:00:00"/>
    <d v="2013-03-27T09:00:10"/>
    <n v="2013"/>
    <x v="2"/>
    <n v="27"/>
    <x v="8"/>
    <x v="1"/>
    <n v="49.96"/>
    <n v="0.98191823899371067"/>
  </r>
  <r>
    <d v="2013-03-27T00:00:00"/>
    <d v="2013-03-27T10:00:10"/>
    <n v="2013"/>
    <x v="2"/>
    <n v="27"/>
    <x v="9"/>
    <x v="1"/>
    <n v="49.96"/>
    <n v="0.98191823899371067"/>
  </r>
  <r>
    <d v="2013-03-27T00:00:00"/>
    <d v="2013-03-27T11:00:10"/>
    <n v="2013"/>
    <x v="2"/>
    <n v="27"/>
    <x v="10"/>
    <x v="1"/>
    <n v="49.96"/>
    <n v="0.98191823899371067"/>
  </r>
  <r>
    <d v="2013-03-27T00:00:00"/>
    <d v="2013-03-27T12:00:10"/>
    <n v="2013"/>
    <x v="2"/>
    <n v="27"/>
    <x v="11"/>
    <x v="1"/>
    <n v="49.96"/>
    <n v="0.98191823899371067"/>
  </r>
  <r>
    <d v="2013-03-27T00:00:00"/>
    <d v="2013-03-27T13:00:10"/>
    <n v="2013"/>
    <x v="2"/>
    <n v="27"/>
    <x v="12"/>
    <x v="1"/>
    <n v="49.96"/>
    <n v="0.98191823899371067"/>
  </r>
  <r>
    <d v="2013-03-27T00:00:00"/>
    <d v="2013-03-27T14:00:10"/>
    <n v="2013"/>
    <x v="2"/>
    <n v="27"/>
    <x v="13"/>
    <x v="1"/>
    <n v="49.96"/>
    <n v="0.98191823899371067"/>
  </r>
  <r>
    <d v="2013-03-27T00:00:00"/>
    <d v="2013-03-27T15:00:10"/>
    <n v="2013"/>
    <x v="2"/>
    <n v="27"/>
    <x v="14"/>
    <x v="1"/>
    <n v="49.96"/>
    <n v="0.98191823899371067"/>
  </r>
  <r>
    <d v="2013-03-27T00:00:00"/>
    <d v="2013-03-27T16:00:10"/>
    <n v="2013"/>
    <x v="2"/>
    <n v="27"/>
    <x v="15"/>
    <x v="1"/>
    <n v="49.96"/>
    <n v="0.98191823899371067"/>
  </r>
  <r>
    <d v="2013-03-27T00:00:00"/>
    <d v="2013-03-27T17:00:10"/>
    <n v="2013"/>
    <x v="2"/>
    <n v="27"/>
    <x v="16"/>
    <x v="1"/>
    <n v="49.96"/>
    <n v="0.98191823899371067"/>
  </r>
  <r>
    <d v="2013-03-27T00:00:00"/>
    <d v="2013-03-27T18:00:10"/>
    <n v="2013"/>
    <x v="2"/>
    <n v="27"/>
    <x v="17"/>
    <x v="1"/>
    <n v="31.437000000000001"/>
    <n v="0.61786556603773579"/>
  </r>
  <r>
    <d v="2013-03-27T00:00:00"/>
    <d v="2013-03-27T19:00:10"/>
    <n v="2013"/>
    <x v="2"/>
    <n v="27"/>
    <x v="18"/>
    <x v="1"/>
    <n v="2.1589999999999998"/>
    <n v="4.2433176100628925E-2"/>
  </r>
  <r>
    <d v="2013-03-27T00:00:00"/>
    <d v="2013-03-27T20:00:10"/>
    <n v="2013"/>
    <x v="2"/>
    <n v="27"/>
    <x v="19"/>
    <x v="1"/>
    <n v="0"/>
    <n v="0"/>
  </r>
  <r>
    <d v="2013-03-27T00:00:00"/>
    <d v="2013-03-27T21:00:10"/>
    <n v="2013"/>
    <x v="2"/>
    <n v="27"/>
    <x v="20"/>
    <x v="1"/>
    <n v="0"/>
    <n v="0"/>
  </r>
  <r>
    <d v="2013-03-27T00:00:00"/>
    <d v="2013-03-27T22:00:10"/>
    <n v="2013"/>
    <x v="2"/>
    <n v="27"/>
    <x v="21"/>
    <x v="1"/>
    <n v="0"/>
    <n v="0"/>
  </r>
  <r>
    <d v="2013-03-27T00:00:00"/>
    <d v="2013-03-27T23:00:10"/>
    <n v="2013"/>
    <x v="2"/>
    <n v="27"/>
    <x v="22"/>
    <x v="1"/>
    <n v="0"/>
    <n v="0"/>
  </r>
  <r>
    <d v="2013-03-28T00:00:00"/>
    <d v="2013-03-28T00:00:10"/>
    <n v="2013"/>
    <x v="2"/>
    <n v="28"/>
    <x v="23"/>
    <x v="2"/>
    <n v="0"/>
    <n v="0"/>
  </r>
  <r>
    <d v="2013-03-28T00:00:00"/>
    <d v="2013-03-28T01:00:10"/>
    <n v="2013"/>
    <x v="2"/>
    <n v="28"/>
    <x v="0"/>
    <x v="2"/>
    <n v="0"/>
    <n v="0"/>
  </r>
  <r>
    <d v="2013-03-28T00:00:00"/>
    <d v="2013-03-28T02:00:10"/>
    <n v="2013"/>
    <x v="2"/>
    <n v="28"/>
    <x v="1"/>
    <x v="2"/>
    <n v="0"/>
    <n v="0"/>
  </r>
  <r>
    <d v="2013-03-28T00:00:00"/>
    <d v="2013-03-28T03:00:10"/>
    <n v="2013"/>
    <x v="2"/>
    <n v="28"/>
    <x v="2"/>
    <x v="2"/>
    <n v="0"/>
    <n v="0"/>
  </r>
  <r>
    <d v="2013-03-28T00:00:00"/>
    <d v="2013-03-28T04:00:10"/>
    <n v="2013"/>
    <x v="2"/>
    <n v="28"/>
    <x v="3"/>
    <x v="2"/>
    <n v="0"/>
    <n v="0"/>
  </r>
  <r>
    <d v="2013-03-28T00:00:00"/>
    <d v="2013-03-28T05:00:10"/>
    <n v="2013"/>
    <x v="2"/>
    <n v="28"/>
    <x v="4"/>
    <x v="2"/>
    <n v="0"/>
    <n v="0"/>
  </r>
  <r>
    <d v="2013-03-28T00:00:00"/>
    <d v="2013-03-28T06:00:10"/>
    <n v="2013"/>
    <x v="2"/>
    <n v="28"/>
    <x v="5"/>
    <x v="2"/>
    <n v="0"/>
    <n v="0"/>
  </r>
  <r>
    <d v="2013-03-28T00:00:00"/>
    <d v="2013-03-28T07:00:10"/>
    <n v="2013"/>
    <x v="2"/>
    <n v="28"/>
    <x v="6"/>
    <x v="2"/>
    <n v="0"/>
    <n v="0"/>
  </r>
  <r>
    <d v="2013-03-28T00:00:00"/>
    <d v="2013-03-28T08:00:10"/>
    <n v="2013"/>
    <x v="2"/>
    <n v="28"/>
    <x v="7"/>
    <x v="2"/>
    <n v="21.786999999999999"/>
    <n v="0.42820361635220122"/>
  </r>
  <r>
    <d v="2013-03-28T00:00:00"/>
    <d v="2013-03-28T09:00:10"/>
    <n v="2013"/>
    <x v="2"/>
    <n v="28"/>
    <x v="8"/>
    <x v="2"/>
    <n v="49.96"/>
    <n v="0.98191823899371067"/>
  </r>
  <r>
    <d v="2013-03-28T00:00:00"/>
    <d v="2013-03-28T10:00:10"/>
    <n v="2013"/>
    <x v="2"/>
    <n v="28"/>
    <x v="9"/>
    <x v="2"/>
    <n v="49.96"/>
    <n v="0.98191823899371067"/>
  </r>
  <r>
    <d v="2013-03-28T00:00:00"/>
    <d v="2013-03-28T11:00:10"/>
    <n v="2013"/>
    <x v="2"/>
    <n v="28"/>
    <x v="10"/>
    <x v="2"/>
    <n v="49.96"/>
    <n v="0.98191823899371067"/>
  </r>
  <r>
    <d v="2013-03-28T00:00:00"/>
    <d v="2013-03-28T12:00:10"/>
    <n v="2013"/>
    <x v="2"/>
    <n v="28"/>
    <x v="11"/>
    <x v="2"/>
    <n v="49.96"/>
    <n v="0.98191823899371067"/>
  </r>
  <r>
    <d v="2013-03-28T00:00:00"/>
    <d v="2013-03-28T13:00:10"/>
    <n v="2013"/>
    <x v="2"/>
    <n v="28"/>
    <x v="12"/>
    <x v="2"/>
    <n v="49.96"/>
    <n v="0.98191823899371067"/>
  </r>
  <r>
    <d v="2013-03-28T00:00:00"/>
    <d v="2013-03-28T14:00:10"/>
    <n v="2013"/>
    <x v="2"/>
    <n v="28"/>
    <x v="13"/>
    <x v="2"/>
    <n v="49.96"/>
    <n v="0.98191823899371067"/>
  </r>
  <r>
    <d v="2013-03-28T00:00:00"/>
    <d v="2013-03-28T15:00:10"/>
    <n v="2013"/>
    <x v="2"/>
    <n v="28"/>
    <x v="14"/>
    <x v="2"/>
    <n v="49.96"/>
    <n v="0.98191823899371067"/>
  </r>
  <r>
    <d v="2013-03-28T00:00:00"/>
    <d v="2013-03-28T16:00:10"/>
    <n v="2013"/>
    <x v="2"/>
    <n v="28"/>
    <x v="15"/>
    <x v="2"/>
    <n v="49.96"/>
    <n v="0.98191823899371067"/>
  </r>
  <r>
    <d v="2013-03-28T00:00:00"/>
    <d v="2013-03-28T17:00:10"/>
    <n v="2013"/>
    <x v="2"/>
    <n v="28"/>
    <x v="16"/>
    <x v="2"/>
    <n v="49.96"/>
    <n v="0.98191823899371067"/>
  </r>
  <r>
    <d v="2013-03-28T00:00:00"/>
    <d v="2013-03-28T18:00:10"/>
    <n v="2013"/>
    <x v="2"/>
    <n v="28"/>
    <x v="17"/>
    <x v="2"/>
    <n v="31.338999999999999"/>
    <n v="0.61593946540880495"/>
  </r>
  <r>
    <d v="2013-03-28T00:00:00"/>
    <d v="2013-03-28T19:00:10"/>
    <n v="2013"/>
    <x v="2"/>
    <n v="28"/>
    <x v="18"/>
    <x v="2"/>
    <n v="1.7689999999999999"/>
    <n v="3.4768081761006285E-2"/>
  </r>
  <r>
    <d v="2013-03-28T00:00:00"/>
    <d v="2013-03-28T20:00:10"/>
    <n v="2013"/>
    <x v="2"/>
    <n v="28"/>
    <x v="19"/>
    <x v="2"/>
    <n v="0"/>
    <n v="0"/>
  </r>
  <r>
    <d v="2013-03-28T00:00:00"/>
    <d v="2013-03-28T21:00:10"/>
    <n v="2013"/>
    <x v="2"/>
    <n v="28"/>
    <x v="20"/>
    <x v="2"/>
    <n v="0"/>
    <n v="0"/>
  </r>
  <r>
    <d v="2013-03-28T00:00:00"/>
    <d v="2013-03-28T22:00:10"/>
    <n v="2013"/>
    <x v="2"/>
    <n v="28"/>
    <x v="21"/>
    <x v="2"/>
    <n v="0"/>
    <n v="0"/>
  </r>
  <r>
    <d v="2013-03-28T00:00:00"/>
    <d v="2013-03-28T23:00:10"/>
    <n v="2013"/>
    <x v="2"/>
    <n v="28"/>
    <x v="22"/>
    <x v="2"/>
    <n v="0"/>
    <n v="0"/>
  </r>
  <r>
    <d v="2013-03-29T00:00:00"/>
    <d v="2013-03-29T00:00:10"/>
    <n v="2013"/>
    <x v="2"/>
    <n v="29"/>
    <x v="23"/>
    <x v="3"/>
    <n v="0"/>
    <n v="0"/>
  </r>
  <r>
    <d v="2013-03-29T00:00:00"/>
    <d v="2013-03-29T01:00:10"/>
    <n v="2013"/>
    <x v="2"/>
    <n v="29"/>
    <x v="0"/>
    <x v="3"/>
    <n v="0"/>
    <n v="0"/>
  </r>
  <r>
    <d v="2013-03-29T00:00:00"/>
    <d v="2013-03-29T02:00:10"/>
    <n v="2013"/>
    <x v="2"/>
    <n v="29"/>
    <x v="1"/>
    <x v="3"/>
    <n v="0"/>
    <n v="0"/>
  </r>
  <r>
    <d v="2013-03-29T00:00:00"/>
    <d v="2013-03-29T03:00:10"/>
    <n v="2013"/>
    <x v="2"/>
    <n v="29"/>
    <x v="2"/>
    <x v="3"/>
    <n v="0"/>
    <n v="0"/>
  </r>
  <r>
    <d v="2013-03-29T00:00:00"/>
    <d v="2013-03-29T04:00:10"/>
    <n v="2013"/>
    <x v="2"/>
    <n v="29"/>
    <x v="3"/>
    <x v="3"/>
    <n v="0"/>
    <n v="0"/>
  </r>
  <r>
    <d v="2013-03-29T00:00:00"/>
    <d v="2013-03-29T05:00:10"/>
    <n v="2013"/>
    <x v="2"/>
    <n v="29"/>
    <x v="4"/>
    <x v="3"/>
    <n v="0"/>
    <n v="0"/>
  </r>
  <r>
    <d v="2013-03-29T00:00:00"/>
    <d v="2013-03-29T06:00:10"/>
    <n v="2013"/>
    <x v="2"/>
    <n v="29"/>
    <x v="5"/>
    <x v="3"/>
    <n v="0"/>
    <n v="0"/>
  </r>
  <r>
    <d v="2013-03-29T00:00:00"/>
    <d v="2013-03-29T07:00:10"/>
    <n v="2013"/>
    <x v="2"/>
    <n v="29"/>
    <x v="6"/>
    <x v="3"/>
    <n v="0"/>
    <n v="0"/>
  </r>
  <r>
    <d v="2013-03-29T00:00:00"/>
    <d v="2013-03-29T08:00:10"/>
    <n v="2013"/>
    <x v="2"/>
    <n v="29"/>
    <x v="7"/>
    <x v="3"/>
    <n v="21.164000000000001"/>
    <n v="0.41595911949685538"/>
  </r>
  <r>
    <d v="2013-03-29T00:00:00"/>
    <d v="2013-03-29T09:00:10"/>
    <n v="2013"/>
    <x v="2"/>
    <n v="29"/>
    <x v="8"/>
    <x v="3"/>
    <n v="49.850999999999999"/>
    <n v="0.97977594339622631"/>
  </r>
  <r>
    <d v="2013-03-29T00:00:00"/>
    <d v="2013-03-29T10:00:10"/>
    <n v="2013"/>
    <x v="2"/>
    <n v="29"/>
    <x v="9"/>
    <x v="3"/>
    <n v="49.96"/>
    <n v="0.98191823899371067"/>
  </r>
  <r>
    <d v="2013-03-29T00:00:00"/>
    <d v="2013-03-29T11:00:10"/>
    <n v="2013"/>
    <x v="2"/>
    <n v="29"/>
    <x v="10"/>
    <x v="3"/>
    <n v="49.96"/>
    <n v="0.98191823899371067"/>
  </r>
  <r>
    <d v="2013-03-29T00:00:00"/>
    <d v="2013-03-29T12:00:10"/>
    <n v="2013"/>
    <x v="2"/>
    <n v="29"/>
    <x v="11"/>
    <x v="3"/>
    <n v="49.96"/>
    <n v="0.98191823899371067"/>
  </r>
  <r>
    <d v="2013-03-29T00:00:00"/>
    <d v="2013-03-29T13:00:10"/>
    <n v="2013"/>
    <x v="2"/>
    <n v="29"/>
    <x v="12"/>
    <x v="3"/>
    <n v="49.96"/>
    <n v="0.98191823899371067"/>
  </r>
  <r>
    <d v="2013-03-29T00:00:00"/>
    <d v="2013-03-29T14:00:10"/>
    <n v="2013"/>
    <x v="2"/>
    <n v="29"/>
    <x v="13"/>
    <x v="3"/>
    <n v="49.96"/>
    <n v="0.98191823899371067"/>
  </r>
  <r>
    <d v="2013-03-29T00:00:00"/>
    <d v="2013-03-29T15:00:11"/>
    <n v="2013"/>
    <x v="2"/>
    <n v="29"/>
    <x v="14"/>
    <x v="3"/>
    <n v="49.96"/>
    <n v="0.98191823899371067"/>
  </r>
  <r>
    <d v="2013-03-29T00:00:00"/>
    <d v="2013-03-29T16:00:11"/>
    <n v="2013"/>
    <x v="2"/>
    <n v="29"/>
    <x v="15"/>
    <x v="3"/>
    <n v="49.96"/>
    <n v="0.98191823899371067"/>
  </r>
  <r>
    <d v="2013-03-29T00:00:00"/>
    <d v="2013-03-29T17:00:11"/>
    <n v="2013"/>
    <x v="2"/>
    <n v="29"/>
    <x v="16"/>
    <x v="3"/>
    <n v="49.96"/>
    <n v="0.98191823899371067"/>
  </r>
  <r>
    <d v="2013-03-29T00:00:00"/>
    <d v="2013-03-29T18:00:11"/>
    <n v="2013"/>
    <x v="2"/>
    <n v="29"/>
    <x v="17"/>
    <x v="3"/>
    <n v="34.444000000000003"/>
    <n v="0.67696540880503142"/>
  </r>
  <r>
    <d v="2013-03-29T00:00:00"/>
    <d v="2013-03-29T19:00:11"/>
    <n v="2013"/>
    <x v="2"/>
    <n v="29"/>
    <x v="18"/>
    <x v="3"/>
    <n v="2.3410000000000002"/>
    <n v="4.6010220125786164E-2"/>
  </r>
  <r>
    <d v="2013-03-29T00:00:00"/>
    <d v="2013-03-29T20:00:11"/>
    <n v="2013"/>
    <x v="2"/>
    <n v="29"/>
    <x v="19"/>
    <x v="3"/>
    <n v="0"/>
    <n v="0"/>
  </r>
  <r>
    <d v="2013-03-29T00:00:00"/>
    <d v="2013-03-29T21:00:11"/>
    <n v="2013"/>
    <x v="2"/>
    <n v="29"/>
    <x v="20"/>
    <x v="3"/>
    <n v="0"/>
    <n v="0"/>
  </r>
  <r>
    <d v="2013-03-29T00:00:00"/>
    <d v="2013-03-29T22:00:11"/>
    <n v="2013"/>
    <x v="2"/>
    <n v="29"/>
    <x v="21"/>
    <x v="3"/>
    <n v="0"/>
    <n v="0"/>
  </r>
  <r>
    <d v="2013-03-29T00:00:00"/>
    <d v="2013-03-29T23:00:11"/>
    <n v="2013"/>
    <x v="2"/>
    <n v="29"/>
    <x v="22"/>
    <x v="3"/>
    <n v="0"/>
    <n v="0"/>
  </r>
  <r>
    <d v="2013-03-30T00:00:00"/>
    <d v="2013-03-30T00:00:11"/>
    <n v="2013"/>
    <x v="2"/>
    <n v="30"/>
    <x v="23"/>
    <x v="4"/>
    <n v="0"/>
    <n v="0"/>
  </r>
  <r>
    <d v="2013-03-30T00:00:00"/>
    <d v="2013-03-30T01:00:11"/>
    <n v="2013"/>
    <x v="2"/>
    <n v="30"/>
    <x v="0"/>
    <x v="4"/>
    <n v="0"/>
    <n v="0"/>
  </r>
  <r>
    <d v="2013-03-30T00:00:00"/>
    <d v="2013-03-30T02:00:11"/>
    <n v="2013"/>
    <x v="2"/>
    <n v="30"/>
    <x v="1"/>
    <x v="4"/>
    <n v="0"/>
    <n v="0"/>
  </r>
  <r>
    <d v="2013-03-30T00:00:00"/>
    <d v="2013-03-30T03:00:11"/>
    <n v="2013"/>
    <x v="2"/>
    <n v="30"/>
    <x v="2"/>
    <x v="4"/>
    <n v="0"/>
    <n v="0"/>
  </r>
  <r>
    <d v="2013-03-30T00:00:00"/>
    <d v="2013-03-30T04:00:11"/>
    <n v="2013"/>
    <x v="2"/>
    <n v="30"/>
    <x v="3"/>
    <x v="4"/>
    <n v="0"/>
    <n v="0"/>
  </r>
  <r>
    <d v="2013-03-30T00:00:00"/>
    <d v="2013-03-30T05:00:11"/>
    <n v="2013"/>
    <x v="2"/>
    <n v="30"/>
    <x v="4"/>
    <x v="4"/>
    <n v="0"/>
    <n v="0"/>
  </r>
  <r>
    <d v="2013-03-30T00:00:00"/>
    <d v="2013-03-30T06:00:11"/>
    <n v="2013"/>
    <x v="2"/>
    <n v="30"/>
    <x v="5"/>
    <x v="4"/>
    <n v="0"/>
    <n v="0"/>
  </r>
  <r>
    <d v="2013-03-30T00:00:00"/>
    <d v="2013-03-30T07:00:11"/>
    <n v="2013"/>
    <x v="2"/>
    <n v="30"/>
    <x v="6"/>
    <x v="4"/>
    <n v="0"/>
    <n v="0"/>
  </r>
  <r>
    <d v="2013-03-30T00:00:00"/>
    <d v="2013-03-30T08:00:11"/>
    <n v="2013"/>
    <x v="2"/>
    <n v="30"/>
    <x v="7"/>
    <x v="4"/>
    <n v="20.948"/>
    <n v="0.41171383647798743"/>
  </r>
  <r>
    <d v="2013-03-30T00:00:00"/>
    <d v="2013-03-30T09:00:11"/>
    <n v="2013"/>
    <x v="2"/>
    <n v="30"/>
    <x v="8"/>
    <x v="4"/>
    <n v="49.96"/>
    <n v="0.98191823899371067"/>
  </r>
  <r>
    <d v="2013-03-30T00:00:00"/>
    <d v="2013-03-30T10:00:11"/>
    <n v="2013"/>
    <x v="2"/>
    <n v="30"/>
    <x v="9"/>
    <x v="4"/>
    <n v="49.96"/>
    <n v="0.98191823899371067"/>
  </r>
  <r>
    <d v="2013-03-30T00:00:00"/>
    <d v="2013-03-30T11:00:11"/>
    <n v="2013"/>
    <x v="2"/>
    <n v="30"/>
    <x v="10"/>
    <x v="4"/>
    <n v="49.96"/>
    <n v="0.98191823899371067"/>
  </r>
  <r>
    <d v="2013-03-30T00:00:00"/>
    <d v="2013-03-30T12:00:11"/>
    <n v="2013"/>
    <x v="2"/>
    <n v="30"/>
    <x v="11"/>
    <x v="4"/>
    <n v="49.96"/>
    <n v="0.98191823899371067"/>
  </r>
  <r>
    <d v="2013-03-30T00:00:00"/>
    <d v="2013-03-30T13:00:11"/>
    <n v="2013"/>
    <x v="2"/>
    <n v="30"/>
    <x v="12"/>
    <x v="4"/>
    <n v="49.96"/>
    <n v="0.98191823899371067"/>
  </r>
  <r>
    <d v="2013-03-30T00:00:00"/>
    <d v="2013-03-30T14:00:11"/>
    <n v="2013"/>
    <x v="2"/>
    <n v="30"/>
    <x v="13"/>
    <x v="4"/>
    <n v="49.96"/>
    <n v="0.98191823899371067"/>
  </r>
  <r>
    <d v="2013-03-30T00:00:00"/>
    <d v="2013-03-30T15:00:11"/>
    <n v="2013"/>
    <x v="2"/>
    <n v="30"/>
    <x v="14"/>
    <x v="4"/>
    <n v="49.96"/>
    <n v="0.98191823899371067"/>
  </r>
  <r>
    <d v="2013-03-30T00:00:00"/>
    <d v="2013-03-30T16:00:11"/>
    <n v="2013"/>
    <x v="2"/>
    <n v="30"/>
    <x v="15"/>
    <x v="4"/>
    <n v="49.96"/>
    <n v="0.98191823899371067"/>
  </r>
  <r>
    <d v="2013-03-30T00:00:00"/>
    <d v="2013-03-30T17:00:11"/>
    <n v="2013"/>
    <x v="2"/>
    <n v="30"/>
    <x v="16"/>
    <x v="4"/>
    <n v="45.246000000000002"/>
    <n v="0.88926886792452831"/>
  </r>
  <r>
    <d v="2013-03-30T00:00:00"/>
    <d v="2013-03-30T18:00:11"/>
    <n v="2013"/>
    <x v="2"/>
    <n v="30"/>
    <x v="17"/>
    <x v="4"/>
    <n v="32.216000000000001"/>
    <n v="0.63317610062893082"/>
  </r>
  <r>
    <d v="2013-03-30T00:00:00"/>
    <d v="2013-03-30T19:00:11"/>
    <n v="2013"/>
    <x v="2"/>
    <n v="30"/>
    <x v="18"/>
    <x v="4"/>
    <n v="2.27"/>
    <n v="4.4614779874213834E-2"/>
  </r>
  <r>
    <d v="2013-03-30T00:00:00"/>
    <d v="2013-03-30T20:00:11"/>
    <n v="2013"/>
    <x v="2"/>
    <n v="30"/>
    <x v="19"/>
    <x v="4"/>
    <n v="0"/>
    <n v="0"/>
  </r>
  <r>
    <d v="2013-03-30T00:00:00"/>
    <d v="2013-03-30T21:00:11"/>
    <n v="2013"/>
    <x v="2"/>
    <n v="30"/>
    <x v="20"/>
    <x v="4"/>
    <n v="0"/>
    <n v="0"/>
  </r>
  <r>
    <d v="2013-03-30T00:00:00"/>
    <d v="2013-03-30T22:00:11"/>
    <n v="2013"/>
    <x v="2"/>
    <n v="30"/>
    <x v="21"/>
    <x v="4"/>
    <n v="0"/>
    <n v="0"/>
  </r>
  <r>
    <d v="2013-03-30T00:00:00"/>
    <d v="2013-03-30T23:00:11"/>
    <n v="2013"/>
    <x v="2"/>
    <n v="30"/>
    <x v="22"/>
    <x v="4"/>
    <n v="0"/>
    <n v="0"/>
  </r>
  <r>
    <d v="2013-03-31T00:00:00"/>
    <d v="2013-03-31T00:00:11"/>
    <n v="2013"/>
    <x v="2"/>
    <n v="31"/>
    <x v="23"/>
    <x v="5"/>
    <n v="0"/>
    <n v="0"/>
  </r>
  <r>
    <d v="2013-03-31T00:00:00"/>
    <d v="2013-03-31T01:00:11"/>
    <n v="2013"/>
    <x v="2"/>
    <n v="31"/>
    <x v="0"/>
    <x v="5"/>
    <n v="0"/>
    <n v="0"/>
  </r>
  <r>
    <d v="2013-03-31T00:00:00"/>
    <d v="2013-03-31T02:00:11"/>
    <n v="2013"/>
    <x v="2"/>
    <n v="31"/>
    <x v="1"/>
    <x v="5"/>
    <n v="0"/>
    <n v="0"/>
  </r>
  <r>
    <d v="2013-03-31T00:00:00"/>
    <d v="2013-03-31T03:00:11"/>
    <n v="2013"/>
    <x v="2"/>
    <n v="31"/>
    <x v="2"/>
    <x v="5"/>
    <n v="0"/>
    <n v="0"/>
  </r>
  <r>
    <d v="2013-03-31T00:00:00"/>
    <d v="2013-03-31T04:00:11"/>
    <n v="2013"/>
    <x v="2"/>
    <n v="31"/>
    <x v="3"/>
    <x v="5"/>
    <n v="0"/>
    <n v="0"/>
  </r>
  <r>
    <d v="2013-03-31T00:00:00"/>
    <d v="2013-03-31T05:00:11"/>
    <n v="2013"/>
    <x v="2"/>
    <n v="31"/>
    <x v="4"/>
    <x v="5"/>
    <n v="0"/>
    <n v="0"/>
  </r>
  <r>
    <d v="2013-03-31T00:00:00"/>
    <d v="2013-03-31T06:00:11"/>
    <n v="2013"/>
    <x v="2"/>
    <n v="31"/>
    <x v="5"/>
    <x v="5"/>
    <n v="0"/>
    <n v="0"/>
  </r>
  <r>
    <d v="2013-03-31T00:00:00"/>
    <d v="2013-03-31T07:00:11"/>
    <n v="2013"/>
    <x v="2"/>
    <n v="31"/>
    <x v="6"/>
    <x v="5"/>
    <n v="0"/>
    <n v="0"/>
  </r>
  <r>
    <d v="2013-03-31T00:00:00"/>
    <d v="2013-03-31T08:00:11"/>
    <n v="2013"/>
    <x v="2"/>
    <n v="31"/>
    <x v="7"/>
    <x v="5"/>
    <n v="20.366"/>
    <n v="0.40027515723270435"/>
  </r>
  <r>
    <d v="2013-03-31T00:00:00"/>
    <d v="2013-03-31T09:00:11"/>
    <n v="2013"/>
    <x v="2"/>
    <n v="31"/>
    <x v="8"/>
    <x v="5"/>
    <n v="49.66"/>
    <n v="0.9760220125786162"/>
  </r>
  <r>
    <d v="2013-03-31T00:00:00"/>
    <d v="2013-03-31T10:00:11"/>
    <n v="2013"/>
    <x v="2"/>
    <n v="31"/>
    <x v="9"/>
    <x v="5"/>
    <n v="49.96"/>
    <n v="0.98191823899371067"/>
  </r>
  <r>
    <d v="2013-03-31T00:00:00"/>
    <d v="2013-03-31T11:00:11"/>
    <n v="2013"/>
    <x v="2"/>
    <n v="31"/>
    <x v="10"/>
    <x v="5"/>
    <n v="49.96"/>
    <n v="0.98191823899371067"/>
  </r>
  <r>
    <d v="2013-03-31T00:00:00"/>
    <d v="2013-03-31T12:00:11"/>
    <n v="2013"/>
    <x v="2"/>
    <n v="31"/>
    <x v="11"/>
    <x v="5"/>
    <n v="49.96"/>
    <n v="0.98191823899371067"/>
  </r>
  <r>
    <d v="2013-03-31T00:00:00"/>
    <d v="2013-03-31T13:00:11"/>
    <n v="2013"/>
    <x v="2"/>
    <n v="31"/>
    <x v="12"/>
    <x v="5"/>
    <n v="49.96"/>
    <n v="0.98191823899371067"/>
  </r>
  <r>
    <d v="2013-03-31T00:00:00"/>
    <d v="2013-03-31T14:00:11"/>
    <n v="2013"/>
    <x v="2"/>
    <n v="31"/>
    <x v="13"/>
    <x v="5"/>
    <n v="49.96"/>
    <n v="0.98191823899371067"/>
  </r>
  <r>
    <d v="2013-03-31T00:00:00"/>
    <d v="2013-03-31T15:00:11"/>
    <n v="2013"/>
    <x v="2"/>
    <n v="31"/>
    <x v="14"/>
    <x v="5"/>
    <n v="49.96"/>
    <n v="0.98191823899371067"/>
  </r>
  <r>
    <d v="2013-03-31T00:00:00"/>
    <d v="2013-03-31T16:00:11"/>
    <n v="2013"/>
    <x v="2"/>
    <n v="31"/>
    <x v="15"/>
    <x v="5"/>
    <n v="49.96"/>
    <n v="0.98191823899371067"/>
  </r>
  <r>
    <d v="2013-03-31T00:00:00"/>
    <d v="2013-03-31T17:00:11"/>
    <n v="2013"/>
    <x v="2"/>
    <n v="31"/>
    <x v="16"/>
    <x v="5"/>
    <n v="49.96"/>
    <n v="0.98191823899371067"/>
  </r>
  <r>
    <d v="2013-03-31T00:00:00"/>
    <d v="2013-03-31T18:00:11"/>
    <n v="2013"/>
    <x v="2"/>
    <n v="31"/>
    <x v="17"/>
    <x v="5"/>
    <n v="32.148000000000003"/>
    <n v="0.6318396226415095"/>
  </r>
  <r>
    <d v="2013-03-31T00:00:00"/>
    <d v="2013-03-31T19:00:11"/>
    <n v="2013"/>
    <x v="2"/>
    <n v="31"/>
    <x v="18"/>
    <x v="5"/>
    <n v="2.0409999999999999"/>
    <n v="4.0113993710691818E-2"/>
  </r>
  <r>
    <d v="2013-03-31T00:00:00"/>
    <d v="2013-03-31T20:00:11"/>
    <n v="2013"/>
    <x v="2"/>
    <n v="31"/>
    <x v="19"/>
    <x v="5"/>
    <n v="0"/>
    <n v="0"/>
  </r>
  <r>
    <d v="2013-03-31T00:00:00"/>
    <d v="2013-03-31T21:00:11"/>
    <n v="2013"/>
    <x v="2"/>
    <n v="31"/>
    <x v="20"/>
    <x v="5"/>
    <n v="0"/>
    <n v="0"/>
  </r>
  <r>
    <d v="2013-03-31T00:00:00"/>
    <d v="2013-03-31T22:00:11"/>
    <n v="2013"/>
    <x v="2"/>
    <n v="31"/>
    <x v="21"/>
    <x v="5"/>
    <n v="0"/>
    <n v="0"/>
  </r>
  <r>
    <d v="2013-03-31T00:00:00"/>
    <d v="2013-03-31T23:00:11"/>
    <n v="2013"/>
    <x v="2"/>
    <n v="31"/>
    <x v="22"/>
    <x v="5"/>
    <n v="0"/>
    <n v="0"/>
  </r>
  <r>
    <d v="2013-04-01T00:00:00"/>
    <d v="2013-04-01T00:00:11"/>
    <n v="2013"/>
    <x v="3"/>
    <n v="1"/>
    <x v="23"/>
    <x v="6"/>
    <n v="0"/>
    <n v="0"/>
  </r>
  <r>
    <d v="2013-04-01T00:00:00"/>
    <d v="2013-04-01T01:00:11"/>
    <n v="2013"/>
    <x v="3"/>
    <n v="1"/>
    <x v="0"/>
    <x v="6"/>
    <n v="0"/>
    <n v="0"/>
  </r>
  <r>
    <d v="2013-04-01T00:00:00"/>
    <d v="2013-04-01T02:00:11"/>
    <n v="2013"/>
    <x v="3"/>
    <n v="1"/>
    <x v="1"/>
    <x v="6"/>
    <n v="0"/>
    <n v="0"/>
  </r>
  <r>
    <d v="2013-04-01T00:00:00"/>
    <d v="2013-04-01T03:00:11"/>
    <n v="2013"/>
    <x v="3"/>
    <n v="1"/>
    <x v="2"/>
    <x v="6"/>
    <n v="0"/>
    <n v="0"/>
  </r>
  <r>
    <d v="2013-04-01T00:00:00"/>
    <d v="2013-04-01T04:00:11"/>
    <n v="2013"/>
    <x v="3"/>
    <n v="1"/>
    <x v="3"/>
    <x v="6"/>
    <n v="0"/>
    <n v="0"/>
  </r>
  <r>
    <d v="2013-04-01T00:00:00"/>
    <d v="2013-04-01T05:00:11"/>
    <n v="2013"/>
    <x v="3"/>
    <n v="1"/>
    <x v="4"/>
    <x v="6"/>
    <n v="0"/>
    <n v="0"/>
  </r>
  <r>
    <d v="2013-04-01T00:00:00"/>
    <d v="2013-04-01T06:00:11"/>
    <n v="2013"/>
    <x v="3"/>
    <n v="1"/>
    <x v="5"/>
    <x v="6"/>
    <n v="0"/>
    <n v="0"/>
  </r>
  <r>
    <d v="2013-04-01T00:00:00"/>
    <d v="2013-04-01T07:00:11"/>
    <n v="2013"/>
    <x v="3"/>
    <n v="1"/>
    <x v="6"/>
    <x v="6"/>
    <n v="0"/>
    <n v="0"/>
  </r>
  <r>
    <d v="2013-04-01T00:00:00"/>
    <d v="2013-04-01T08:00:11"/>
    <n v="2013"/>
    <x v="3"/>
    <n v="1"/>
    <x v="7"/>
    <x v="6"/>
    <n v="20.826000000000001"/>
    <n v="0.40931603773584907"/>
  </r>
  <r>
    <d v="2013-04-01T00:00:00"/>
    <d v="2013-04-01T09:00:11"/>
    <n v="2013"/>
    <x v="3"/>
    <n v="1"/>
    <x v="8"/>
    <x v="6"/>
    <n v="49.929000000000002"/>
    <n v="0.98130896226415099"/>
  </r>
  <r>
    <d v="2013-04-01T00:00:00"/>
    <d v="2013-04-01T10:00:11"/>
    <n v="2013"/>
    <x v="3"/>
    <n v="1"/>
    <x v="9"/>
    <x v="6"/>
    <n v="49.96"/>
    <n v="0.98191823899371067"/>
  </r>
  <r>
    <d v="2013-04-01T00:00:00"/>
    <d v="2013-04-01T11:00:11"/>
    <n v="2013"/>
    <x v="3"/>
    <n v="1"/>
    <x v="10"/>
    <x v="6"/>
    <n v="49.96"/>
    <n v="0.98191823899371067"/>
  </r>
  <r>
    <d v="2013-04-01T00:00:00"/>
    <d v="2013-04-01T12:00:11"/>
    <n v="2013"/>
    <x v="3"/>
    <n v="1"/>
    <x v="11"/>
    <x v="6"/>
    <n v="49.96"/>
    <n v="0.98191823899371067"/>
  </r>
  <r>
    <d v="2013-04-01T00:00:00"/>
    <d v="2013-04-01T13:00:11"/>
    <n v="2013"/>
    <x v="3"/>
    <n v="1"/>
    <x v="12"/>
    <x v="6"/>
    <n v="49.96"/>
    <n v="0.98191823899371067"/>
  </r>
  <r>
    <d v="2013-04-01T00:00:00"/>
    <d v="2013-04-01T14:00:11"/>
    <n v="2013"/>
    <x v="3"/>
    <n v="1"/>
    <x v="13"/>
    <x v="6"/>
    <n v="49.96"/>
    <n v="0.98191823899371067"/>
  </r>
  <r>
    <d v="2013-04-01T00:00:00"/>
    <d v="2013-04-01T15:00:11"/>
    <n v="2013"/>
    <x v="3"/>
    <n v="1"/>
    <x v="14"/>
    <x v="6"/>
    <n v="49.96"/>
    <n v="0.98191823899371067"/>
  </r>
  <r>
    <d v="2013-04-01T00:00:00"/>
    <d v="2013-04-01T16:00:11"/>
    <n v="2013"/>
    <x v="3"/>
    <n v="1"/>
    <x v="15"/>
    <x v="6"/>
    <n v="49.96"/>
    <n v="0.98191823899371067"/>
  </r>
  <r>
    <d v="2013-04-01T00:00:00"/>
    <d v="2013-04-01T17:00:11"/>
    <n v="2013"/>
    <x v="3"/>
    <n v="1"/>
    <x v="16"/>
    <x v="6"/>
    <n v="49.96"/>
    <n v="0.98191823899371067"/>
  </r>
  <r>
    <d v="2013-04-01T00:00:00"/>
    <d v="2013-04-01T18:00:11"/>
    <n v="2013"/>
    <x v="3"/>
    <n v="1"/>
    <x v="17"/>
    <x v="6"/>
    <n v="33.258000000000003"/>
    <n v="0.65365566037735856"/>
  </r>
  <r>
    <d v="2013-04-01T00:00:00"/>
    <d v="2013-04-01T19:00:11"/>
    <n v="2013"/>
    <x v="3"/>
    <n v="1"/>
    <x v="18"/>
    <x v="6"/>
    <n v="1.6779999999999999"/>
    <n v="3.2979559748427673E-2"/>
  </r>
  <r>
    <d v="2013-04-01T00:00:00"/>
    <d v="2013-04-01T20:00:11"/>
    <n v="2013"/>
    <x v="3"/>
    <n v="1"/>
    <x v="19"/>
    <x v="6"/>
    <n v="0"/>
    <n v="0"/>
  </r>
  <r>
    <d v="2013-04-01T00:00:00"/>
    <d v="2013-04-01T21:00:11"/>
    <n v="2013"/>
    <x v="3"/>
    <n v="1"/>
    <x v="20"/>
    <x v="6"/>
    <n v="0"/>
    <n v="0"/>
  </r>
  <r>
    <d v="2013-04-01T00:00:00"/>
    <d v="2013-04-01T22:00:11"/>
    <n v="2013"/>
    <x v="3"/>
    <n v="1"/>
    <x v="21"/>
    <x v="6"/>
    <n v="0"/>
    <n v="0"/>
  </r>
  <r>
    <d v="2013-04-01T00:00:00"/>
    <d v="2013-04-01T23:00:11"/>
    <n v="2013"/>
    <x v="3"/>
    <n v="1"/>
    <x v="22"/>
    <x v="6"/>
    <n v="0"/>
    <n v="0"/>
  </r>
  <r>
    <d v="2013-04-02T00:00:00"/>
    <d v="2013-04-02T00:00:11"/>
    <n v="2013"/>
    <x v="3"/>
    <n v="2"/>
    <x v="23"/>
    <x v="0"/>
    <n v="0"/>
    <n v="0"/>
  </r>
  <r>
    <d v="2013-04-02T00:00:00"/>
    <d v="2013-04-02T01:00:11"/>
    <n v="2013"/>
    <x v="3"/>
    <n v="2"/>
    <x v="0"/>
    <x v="0"/>
    <n v="0"/>
    <n v="0"/>
  </r>
  <r>
    <d v="2013-04-02T00:00:00"/>
    <d v="2013-04-02T02:00:11"/>
    <n v="2013"/>
    <x v="3"/>
    <n v="2"/>
    <x v="1"/>
    <x v="0"/>
    <n v="0"/>
    <n v="0"/>
  </r>
  <r>
    <d v="2013-04-02T00:00:00"/>
    <d v="2013-04-02T03:00:11"/>
    <n v="2013"/>
    <x v="3"/>
    <n v="2"/>
    <x v="2"/>
    <x v="0"/>
    <n v="0"/>
    <n v="0"/>
  </r>
  <r>
    <d v="2013-04-02T00:00:00"/>
    <d v="2013-04-02T04:00:11"/>
    <n v="2013"/>
    <x v="3"/>
    <n v="2"/>
    <x v="3"/>
    <x v="0"/>
    <n v="0"/>
    <n v="0"/>
  </r>
  <r>
    <d v="2013-04-02T00:00:00"/>
    <d v="2013-04-02T05:00:11"/>
    <n v="2013"/>
    <x v="3"/>
    <n v="2"/>
    <x v="4"/>
    <x v="0"/>
    <n v="0"/>
    <n v="0"/>
  </r>
  <r>
    <d v="2013-04-02T00:00:00"/>
    <d v="2013-04-02T06:00:11"/>
    <n v="2013"/>
    <x v="3"/>
    <n v="2"/>
    <x v="5"/>
    <x v="0"/>
    <n v="0"/>
    <n v="0"/>
  </r>
  <r>
    <d v="2013-04-02T00:00:00"/>
    <d v="2013-04-02T07:00:11"/>
    <n v="2013"/>
    <x v="3"/>
    <n v="2"/>
    <x v="6"/>
    <x v="0"/>
    <n v="0"/>
    <n v="0"/>
  </r>
  <r>
    <d v="2013-04-02T00:00:00"/>
    <d v="2013-04-02T08:00:11"/>
    <n v="2013"/>
    <x v="3"/>
    <n v="2"/>
    <x v="7"/>
    <x v="0"/>
    <n v="20.684999999999999"/>
    <n v="0.40654481132075465"/>
  </r>
  <r>
    <d v="2013-04-02T00:00:00"/>
    <d v="2013-04-02T09:00:11"/>
    <n v="2013"/>
    <x v="3"/>
    <n v="2"/>
    <x v="8"/>
    <x v="0"/>
    <n v="49.96"/>
    <n v="0.98191823899371067"/>
  </r>
  <r>
    <d v="2013-04-02T00:00:00"/>
    <d v="2013-04-02T10:00:11"/>
    <n v="2013"/>
    <x v="3"/>
    <n v="2"/>
    <x v="9"/>
    <x v="0"/>
    <n v="49.96"/>
    <n v="0.98191823899371067"/>
  </r>
  <r>
    <d v="2013-04-02T00:00:00"/>
    <d v="2013-04-02T11:00:11"/>
    <n v="2013"/>
    <x v="3"/>
    <n v="2"/>
    <x v="10"/>
    <x v="0"/>
    <n v="49.96"/>
    <n v="0.98191823899371067"/>
  </r>
  <r>
    <d v="2013-04-02T00:00:00"/>
    <d v="2013-04-02T12:00:11"/>
    <n v="2013"/>
    <x v="3"/>
    <n v="2"/>
    <x v="11"/>
    <x v="0"/>
    <n v="49.96"/>
    <n v="0.98191823899371067"/>
  </r>
  <r>
    <d v="2013-04-02T00:00:00"/>
    <d v="2013-04-02T13:00:11"/>
    <n v="2013"/>
    <x v="3"/>
    <n v="2"/>
    <x v="12"/>
    <x v="0"/>
    <n v="49.96"/>
    <n v="0.98191823899371067"/>
  </r>
  <r>
    <d v="2013-04-02T00:00:00"/>
    <d v="2013-04-02T14:00:11"/>
    <n v="2013"/>
    <x v="3"/>
    <n v="2"/>
    <x v="13"/>
    <x v="0"/>
    <n v="49.96"/>
    <n v="0.98191823899371067"/>
  </r>
  <r>
    <d v="2013-04-02T00:00:00"/>
    <d v="2013-04-02T15:00:11"/>
    <n v="2013"/>
    <x v="3"/>
    <n v="2"/>
    <x v="14"/>
    <x v="0"/>
    <n v="49.96"/>
    <n v="0.98191823899371067"/>
  </r>
  <r>
    <d v="2013-04-02T00:00:00"/>
    <d v="2013-04-02T16:00:11"/>
    <n v="2013"/>
    <x v="3"/>
    <n v="2"/>
    <x v="15"/>
    <x v="0"/>
    <n v="49.96"/>
    <n v="0.98191823899371067"/>
  </r>
  <r>
    <d v="2013-04-02T00:00:00"/>
    <d v="2013-04-02T17:00:11"/>
    <n v="2013"/>
    <x v="3"/>
    <n v="2"/>
    <x v="16"/>
    <x v="0"/>
    <n v="49.96"/>
    <n v="0.98191823899371067"/>
  </r>
  <r>
    <d v="2013-04-02T00:00:00"/>
    <d v="2013-04-02T18:00:11"/>
    <n v="2013"/>
    <x v="3"/>
    <n v="2"/>
    <x v="17"/>
    <x v="0"/>
    <n v="30.891999999999999"/>
    <n v="0.60715408805031446"/>
  </r>
  <r>
    <d v="2013-04-02T00:00:00"/>
    <d v="2013-04-02T19:00:11"/>
    <n v="2013"/>
    <x v="3"/>
    <n v="2"/>
    <x v="18"/>
    <x v="0"/>
    <n v="1.411"/>
    <n v="2.7731918238993711E-2"/>
  </r>
  <r>
    <d v="2013-04-02T00:00:00"/>
    <d v="2013-04-02T20:00:11"/>
    <n v="2013"/>
    <x v="3"/>
    <n v="2"/>
    <x v="19"/>
    <x v="0"/>
    <n v="0"/>
    <n v="0"/>
  </r>
  <r>
    <d v="2013-04-02T00:00:00"/>
    <d v="2013-04-02T21:00:11"/>
    <n v="2013"/>
    <x v="3"/>
    <n v="2"/>
    <x v="20"/>
    <x v="0"/>
    <n v="0"/>
    <n v="0"/>
  </r>
  <r>
    <d v="2013-04-02T00:00:00"/>
    <d v="2013-04-02T22:00:11"/>
    <n v="2013"/>
    <x v="3"/>
    <n v="2"/>
    <x v="21"/>
    <x v="0"/>
    <n v="0"/>
    <n v="0"/>
  </r>
  <r>
    <d v="2013-04-02T00:00:00"/>
    <d v="2013-04-02T23:00:11"/>
    <n v="2013"/>
    <x v="3"/>
    <n v="2"/>
    <x v="22"/>
    <x v="0"/>
    <n v="0"/>
    <n v="0"/>
  </r>
  <r>
    <d v="2013-04-03T00:00:00"/>
    <d v="2013-04-03T00:00:11"/>
    <n v="2013"/>
    <x v="3"/>
    <n v="3"/>
    <x v="23"/>
    <x v="1"/>
    <n v="0"/>
    <n v="0"/>
  </r>
  <r>
    <d v="2013-04-03T00:00:00"/>
    <d v="2013-04-03T01:00:11"/>
    <n v="2013"/>
    <x v="3"/>
    <n v="3"/>
    <x v="0"/>
    <x v="1"/>
    <n v="0"/>
    <n v="0"/>
  </r>
  <r>
    <d v="2013-04-03T00:00:00"/>
    <d v="2013-04-03T02:00:11"/>
    <n v="2013"/>
    <x v="3"/>
    <n v="3"/>
    <x v="1"/>
    <x v="1"/>
    <n v="0"/>
    <n v="0"/>
  </r>
  <r>
    <d v="2013-04-03T00:00:00"/>
    <d v="2013-04-03T03:00:11"/>
    <n v="2013"/>
    <x v="3"/>
    <n v="3"/>
    <x v="2"/>
    <x v="1"/>
    <n v="0"/>
    <n v="0"/>
  </r>
  <r>
    <d v="2013-04-03T00:00:00"/>
    <d v="2013-04-03T04:00:11"/>
    <n v="2013"/>
    <x v="3"/>
    <n v="3"/>
    <x v="3"/>
    <x v="1"/>
    <n v="0"/>
    <n v="0"/>
  </r>
  <r>
    <d v="2013-04-03T00:00:00"/>
    <d v="2013-04-03T05:00:11"/>
    <n v="2013"/>
    <x v="3"/>
    <n v="3"/>
    <x v="4"/>
    <x v="1"/>
    <n v="0"/>
    <n v="0"/>
  </r>
  <r>
    <d v="2013-04-03T00:00:00"/>
    <d v="2013-04-03T06:00:11"/>
    <n v="2013"/>
    <x v="3"/>
    <n v="3"/>
    <x v="5"/>
    <x v="1"/>
    <n v="0"/>
    <n v="0"/>
  </r>
  <r>
    <d v="2013-04-03T00:00:00"/>
    <d v="2013-04-03T07:00:11"/>
    <n v="2013"/>
    <x v="3"/>
    <n v="3"/>
    <x v="6"/>
    <x v="1"/>
    <n v="0"/>
    <n v="0"/>
  </r>
  <r>
    <d v="2013-04-03T00:00:00"/>
    <d v="2013-04-03T08:00:11"/>
    <n v="2013"/>
    <x v="3"/>
    <n v="3"/>
    <x v="7"/>
    <x v="1"/>
    <n v="20.536999999999999"/>
    <n v="0.40363600628930812"/>
  </r>
  <r>
    <d v="2013-04-03T00:00:00"/>
    <d v="2013-04-03T09:00:11"/>
    <n v="2013"/>
    <x v="3"/>
    <n v="3"/>
    <x v="8"/>
    <x v="1"/>
    <n v="49.96"/>
    <n v="0.98191823899371067"/>
  </r>
  <r>
    <d v="2013-04-03T00:00:00"/>
    <d v="2013-04-03T10:00:11"/>
    <n v="2013"/>
    <x v="3"/>
    <n v="3"/>
    <x v="9"/>
    <x v="1"/>
    <n v="49.96"/>
    <n v="0.98191823899371067"/>
  </r>
  <r>
    <d v="2013-04-03T00:00:00"/>
    <d v="2013-04-03T11:00:11"/>
    <n v="2013"/>
    <x v="3"/>
    <n v="3"/>
    <x v="10"/>
    <x v="1"/>
    <n v="49.96"/>
    <n v="0.98191823899371067"/>
  </r>
  <r>
    <d v="2013-04-03T00:00:00"/>
    <d v="2013-04-03T12:00:11"/>
    <n v="2013"/>
    <x v="3"/>
    <n v="3"/>
    <x v="11"/>
    <x v="1"/>
    <n v="49.96"/>
    <n v="0.98191823899371067"/>
  </r>
  <r>
    <d v="2013-04-03T00:00:00"/>
    <d v="2013-04-03T13:00:11"/>
    <n v="2013"/>
    <x v="3"/>
    <n v="3"/>
    <x v="12"/>
    <x v="1"/>
    <n v="49.96"/>
    <n v="0.98191823899371067"/>
  </r>
  <r>
    <d v="2013-04-03T00:00:00"/>
    <d v="2013-04-03T14:00:11"/>
    <n v="2013"/>
    <x v="3"/>
    <n v="3"/>
    <x v="13"/>
    <x v="1"/>
    <n v="49.96"/>
    <n v="0.98191823899371067"/>
  </r>
  <r>
    <d v="2013-04-03T00:00:00"/>
    <d v="2013-04-03T15:00:11"/>
    <n v="2013"/>
    <x v="3"/>
    <n v="3"/>
    <x v="14"/>
    <x v="1"/>
    <n v="49.96"/>
    <n v="0.98191823899371067"/>
  </r>
  <r>
    <d v="2013-04-03T00:00:00"/>
    <d v="2013-04-03T16:00:11"/>
    <n v="2013"/>
    <x v="3"/>
    <n v="3"/>
    <x v="15"/>
    <x v="1"/>
    <n v="49.96"/>
    <n v="0.98191823899371067"/>
  </r>
  <r>
    <d v="2013-04-03T00:00:00"/>
    <d v="2013-04-03T17:00:11"/>
    <n v="2013"/>
    <x v="3"/>
    <n v="3"/>
    <x v="16"/>
    <x v="1"/>
    <n v="49.96"/>
    <n v="0.98191823899371067"/>
  </r>
  <r>
    <d v="2013-04-03T00:00:00"/>
    <d v="2013-04-03T18:00:11"/>
    <n v="2013"/>
    <x v="3"/>
    <n v="3"/>
    <x v="17"/>
    <x v="1"/>
    <n v="32.085999999999999"/>
    <n v="0.63062106918238992"/>
  </r>
  <r>
    <d v="2013-04-03T00:00:00"/>
    <d v="2013-04-03T19:00:11"/>
    <n v="2013"/>
    <x v="3"/>
    <n v="3"/>
    <x v="18"/>
    <x v="1"/>
    <n v="1.22"/>
    <n v="2.3977987421383646E-2"/>
  </r>
  <r>
    <d v="2013-04-03T00:00:00"/>
    <d v="2013-04-03T20:00:11"/>
    <n v="2013"/>
    <x v="3"/>
    <n v="3"/>
    <x v="19"/>
    <x v="1"/>
    <n v="0"/>
    <n v="0"/>
  </r>
  <r>
    <d v="2013-04-03T00:00:00"/>
    <d v="2013-04-03T21:00:11"/>
    <n v="2013"/>
    <x v="3"/>
    <n v="3"/>
    <x v="20"/>
    <x v="1"/>
    <n v="0"/>
    <n v="0"/>
  </r>
  <r>
    <d v="2013-04-03T00:00:00"/>
    <d v="2013-04-03T22:00:11"/>
    <n v="2013"/>
    <x v="3"/>
    <n v="3"/>
    <x v="21"/>
    <x v="1"/>
    <n v="0"/>
    <n v="0"/>
  </r>
  <r>
    <d v="2013-04-03T00:00:00"/>
    <d v="2013-04-03T23:00:11"/>
    <n v="2013"/>
    <x v="3"/>
    <n v="3"/>
    <x v="22"/>
    <x v="1"/>
    <n v="0"/>
    <n v="0"/>
  </r>
  <r>
    <d v="2013-04-04T00:00:00"/>
    <d v="2013-04-04T00:00:11"/>
    <n v="2013"/>
    <x v="3"/>
    <n v="4"/>
    <x v="23"/>
    <x v="2"/>
    <n v="0"/>
    <n v="0"/>
  </r>
  <r>
    <d v="2013-04-04T00:00:00"/>
    <d v="2013-04-04T01:00:11"/>
    <n v="2013"/>
    <x v="3"/>
    <n v="4"/>
    <x v="0"/>
    <x v="2"/>
    <n v="0"/>
    <n v="0"/>
  </r>
  <r>
    <d v="2013-04-04T00:00:00"/>
    <d v="2013-04-04T02:00:11"/>
    <n v="2013"/>
    <x v="3"/>
    <n v="4"/>
    <x v="1"/>
    <x v="2"/>
    <n v="0"/>
    <n v="0"/>
  </r>
  <r>
    <d v="2013-04-04T00:00:00"/>
    <d v="2013-04-04T03:00:11"/>
    <n v="2013"/>
    <x v="3"/>
    <n v="4"/>
    <x v="2"/>
    <x v="2"/>
    <n v="0"/>
    <n v="0"/>
  </r>
  <r>
    <d v="2013-04-04T00:00:00"/>
    <d v="2013-04-04T04:00:11"/>
    <n v="2013"/>
    <x v="3"/>
    <n v="4"/>
    <x v="3"/>
    <x v="2"/>
    <n v="0"/>
    <n v="0"/>
  </r>
  <r>
    <d v="2013-04-04T00:00:00"/>
    <d v="2013-04-04T05:00:11"/>
    <n v="2013"/>
    <x v="3"/>
    <n v="4"/>
    <x v="4"/>
    <x v="2"/>
    <n v="0"/>
    <n v="0"/>
  </r>
  <r>
    <d v="2013-04-04T00:00:00"/>
    <d v="2013-04-04T06:00:11"/>
    <n v="2013"/>
    <x v="3"/>
    <n v="4"/>
    <x v="5"/>
    <x v="2"/>
    <n v="0"/>
    <n v="0"/>
  </r>
  <r>
    <d v="2013-04-04T00:00:00"/>
    <d v="2013-04-04T07:00:11"/>
    <n v="2013"/>
    <x v="3"/>
    <n v="4"/>
    <x v="6"/>
    <x v="2"/>
    <n v="0"/>
    <n v="0"/>
  </r>
  <r>
    <d v="2013-04-04T00:00:00"/>
    <d v="2013-04-04T08:00:11"/>
    <n v="2013"/>
    <x v="3"/>
    <n v="4"/>
    <x v="7"/>
    <x v="2"/>
    <n v="20.175000000000001"/>
    <n v="0.39652122641509435"/>
  </r>
  <r>
    <d v="2013-04-04T00:00:00"/>
    <d v="2013-04-04T09:00:11"/>
    <n v="2013"/>
    <x v="3"/>
    <n v="4"/>
    <x v="8"/>
    <x v="2"/>
    <n v="49.710999999999999"/>
    <n v="0.97702437106918227"/>
  </r>
  <r>
    <d v="2013-04-04T00:00:00"/>
    <d v="2013-04-04T10:00:11"/>
    <n v="2013"/>
    <x v="3"/>
    <n v="4"/>
    <x v="9"/>
    <x v="2"/>
    <n v="49.96"/>
    <n v="0.98191823899371067"/>
  </r>
  <r>
    <d v="2013-04-04T00:00:00"/>
    <d v="2013-04-04T11:00:11"/>
    <n v="2013"/>
    <x v="3"/>
    <n v="4"/>
    <x v="10"/>
    <x v="2"/>
    <n v="49.96"/>
    <n v="0.98191823899371067"/>
  </r>
  <r>
    <d v="2013-04-04T00:00:00"/>
    <d v="2013-04-04T12:00:11"/>
    <n v="2013"/>
    <x v="3"/>
    <n v="4"/>
    <x v="11"/>
    <x v="2"/>
    <n v="49.96"/>
    <n v="0.98191823899371067"/>
  </r>
  <r>
    <d v="2013-04-04T00:00:00"/>
    <d v="2013-04-04T13:00:11"/>
    <n v="2013"/>
    <x v="3"/>
    <n v="4"/>
    <x v="12"/>
    <x v="2"/>
    <n v="49.96"/>
    <n v="0.98191823899371067"/>
  </r>
  <r>
    <d v="2013-04-04T00:00:00"/>
    <d v="2013-04-04T14:00:11"/>
    <n v="2013"/>
    <x v="3"/>
    <n v="4"/>
    <x v="13"/>
    <x v="2"/>
    <n v="49.96"/>
    <n v="0.98191823899371067"/>
  </r>
  <r>
    <d v="2013-04-04T00:00:00"/>
    <d v="2013-04-04T15:00:11"/>
    <n v="2013"/>
    <x v="3"/>
    <n v="4"/>
    <x v="14"/>
    <x v="2"/>
    <n v="49.96"/>
    <n v="0.98191823899371067"/>
  </r>
  <r>
    <d v="2013-04-04T00:00:00"/>
    <d v="2013-04-04T16:00:11"/>
    <n v="2013"/>
    <x v="3"/>
    <n v="4"/>
    <x v="15"/>
    <x v="2"/>
    <n v="49.96"/>
    <n v="0.98191823899371067"/>
  </r>
  <r>
    <d v="2013-04-04T00:00:00"/>
    <d v="2013-04-04T17:00:11"/>
    <n v="2013"/>
    <x v="3"/>
    <n v="4"/>
    <x v="16"/>
    <x v="2"/>
    <n v="49.96"/>
    <n v="0.98191823899371067"/>
  </r>
  <r>
    <d v="2013-04-04T00:00:00"/>
    <d v="2013-04-04T18:00:11"/>
    <n v="2013"/>
    <x v="3"/>
    <n v="4"/>
    <x v="17"/>
    <x v="2"/>
    <n v="31.117999999999999"/>
    <n v="0.61159591194968543"/>
  </r>
  <r>
    <d v="2013-04-04T00:00:00"/>
    <d v="2013-04-04T19:00:11"/>
    <n v="2013"/>
    <x v="3"/>
    <n v="4"/>
    <x v="18"/>
    <x v="2"/>
    <n v="1.1020000000000001"/>
    <n v="2.1658805031446543E-2"/>
  </r>
  <r>
    <d v="2013-04-04T00:00:00"/>
    <d v="2013-04-04T20:00:11"/>
    <n v="2013"/>
    <x v="3"/>
    <n v="4"/>
    <x v="19"/>
    <x v="2"/>
    <n v="0"/>
    <n v="0"/>
  </r>
  <r>
    <d v="2013-04-04T00:00:00"/>
    <d v="2013-04-04T21:00:11"/>
    <n v="2013"/>
    <x v="3"/>
    <n v="4"/>
    <x v="20"/>
    <x v="2"/>
    <n v="0"/>
    <n v="0"/>
  </r>
  <r>
    <d v="2013-04-04T00:00:00"/>
    <d v="2013-04-04T22:00:11"/>
    <n v="2013"/>
    <x v="3"/>
    <n v="4"/>
    <x v="21"/>
    <x v="2"/>
    <n v="0"/>
    <n v="0"/>
  </r>
  <r>
    <d v="2013-04-04T00:00:00"/>
    <d v="2013-04-04T23:00:11"/>
    <n v="2013"/>
    <x v="3"/>
    <n v="4"/>
    <x v="22"/>
    <x v="2"/>
    <n v="0"/>
    <n v="0"/>
  </r>
  <r>
    <d v="2013-04-05T00:00:00"/>
    <d v="2013-04-05T00:00:11"/>
    <n v="2013"/>
    <x v="3"/>
    <n v="5"/>
    <x v="23"/>
    <x v="3"/>
    <n v="0"/>
    <n v="0"/>
  </r>
  <r>
    <d v="2013-04-05T00:00:00"/>
    <d v="2013-04-05T01:00:11"/>
    <n v="2013"/>
    <x v="3"/>
    <n v="5"/>
    <x v="0"/>
    <x v="3"/>
    <n v="0"/>
    <n v="0"/>
  </r>
  <r>
    <d v="2013-04-05T00:00:00"/>
    <d v="2013-04-05T02:00:11"/>
    <n v="2013"/>
    <x v="3"/>
    <n v="5"/>
    <x v="1"/>
    <x v="3"/>
    <n v="0"/>
    <n v="0"/>
  </r>
  <r>
    <d v="2013-04-05T00:00:00"/>
    <d v="2013-04-05T03:00:11"/>
    <n v="2013"/>
    <x v="3"/>
    <n v="5"/>
    <x v="2"/>
    <x v="3"/>
    <n v="0"/>
    <n v="0"/>
  </r>
  <r>
    <d v="2013-04-05T00:00:00"/>
    <d v="2013-04-05T04:00:11"/>
    <n v="2013"/>
    <x v="3"/>
    <n v="5"/>
    <x v="3"/>
    <x v="3"/>
    <n v="0"/>
    <n v="0"/>
  </r>
  <r>
    <d v="2013-04-05T00:00:00"/>
    <d v="2013-04-05T05:00:11"/>
    <n v="2013"/>
    <x v="3"/>
    <n v="5"/>
    <x v="4"/>
    <x v="3"/>
    <n v="0"/>
    <n v="0"/>
  </r>
  <r>
    <d v="2013-04-05T00:00:00"/>
    <d v="2013-04-05T06:00:11"/>
    <n v="2013"/>
    <x v="3"/>
    <n v="5"/>
    <x v="5"/>
    <x v="3"/>
    <n v="0"/>
    <n v="0"/>
  </r>
  <r>
    <d v="2013-04-05T00:00:00"/>
    <d v="2013-04-05T07:00:11"/>
    <n v="2013"/>
    <x v="3"/>
    <n v="5"/>
    <x v="6"/>
    <x v="3"/>
    <n v="0"/>
    <n v="0"/>
  </r>
  <r>
    <d v="2013-04-05T00:00:00"/>
    <d v="2013-04-05T08:00:11"/>
    <n v="2013"/>
    <x v="3"/>
    <n v="5"/>
    <x v="7"/>
    <x v="3"/>
    <n v="8.7919999999999998"/>
    <n v="0.17279874213836477"/>
  </r>
  <r>
    <d v="2013-04-05T00:00:00"/>
    <d v="2013-04-05T09:00:11"/>
    <n v="2013"/>
    <x v="3"/>
    <n v="5"/>
    <x v="8"/>
    <x v="3"/>
    <n v="29.824000000000002"/>
    <n v="0.5861635220125786"/>
  </r>
  <r>
    <d v="2013-04-05T00:00:00"/>
    <d v="2013-04-05T10:00:11"/>
    <n v="2013"/>
    <x v="3"/>
    <n v="5"/>
    <x v="9"/>
    <x v="3"/>
    <n v="49.213000000000001"/>
    <n v="0.96723663522012571"/>
  </r>
  <r>
    <d v="2013-04-05T00:00:00"/>
    <d v="2013-04-05T11:00:11"/>
    <n v="2013"/>
    <x v="3"/>
    <n v="5"/>
    <x v="10"/>
    <x v="3"/>
    <n v="49.96"/>
    <n v="0.98191823899371067"/>
  </r>
  <r>
    <d v="2013-04-05T00:00:00"/>
    <d v="2013-04-05T12:00:11"/>
    <n v="2013"/>
    <x v="3"/>
    <n v="5"/>
    <x v="11"/>
    <x v="3"/>
    <n v="49.1"/>
    <n v="0.96501572327044027"/>
  </r>
  <r>
    <d v="2013-04-05T00:00:00"/>
    <d v="2013-04-05T13:00:11"/>
    <n v="2013"/>
    <x v="3"/>
    <n v="5"/>
    <x v="12"/>
    <x v="3"/>
    <n v="36.854999999999997"/>
    <n v="0.72435141509433953"/>
  </r>
  <r>
    <d v="2013-04-05T00:00:00"/>
    <d v="2013-04-05T14:00:11"/>
    <n v="2013"/>
    <x v="3"/>
    <n v="5"/>
    <x v="13"/>
    <x v="3"/>
    <n v="41.26"/>
    <n v="0.81092767295597479"/>
  </r>
  <r>
    <d v="2013-04-05T00:00:00"/>
    <d v="2013-04-05T15:00:11"/>
    <n v="2013"/>
    <x v="3"/>
    <n v="5"/>
    <x v="14"/>
    <x v="3"/>
    <n v="49.96"/>
    <n v="0.98191823899371067"/>
  </r>
  <r>
    <d v="2013-04-05T00:00:00"/>
    <d v="2013-04-05T16:00:11"/>
    <n v="2013"/>
    <x v="3"/>
    <n v="5"/>
    <x v="15"/>
    <x v="3"/>
    <n v="49.96"/>
    <n v="0.98191823899371067"/>
  </r>
  <r>
    <d v="2013-04-05T00:00:00"/>
    <d v="2013-04-05T17:00:11"/>
    <n v="2013"/>
    <x v="3"/>
    <n v="5"/>
    <x v="16"/>
    <x v="3"/>
    <n v="49.96"/>
    <n v="0.98191823899371067"/>
  </r>
  <r>
    <d v="2013-04-05T00:00:00"/>
    <d v="2013-04-05T18:00:11"/>
    <n v="2013"/>
    <x v="3"/>
    <n v="5"/>
    <x v="17"/>
    <x v="3"/>
    <n v="31.466999999999999"/>
    <n v="0.6184551886792452"/>
  </r>
  <r>
    <d v="2013-04-05T00:00:00"/>
    <d v="2013-04-05T19:00:11"/>
    <n v="2013"/>
    <x v="3"/>
    <n v="5"/>
    <x v="18"/>
    <x v="3"/>
    <n v="1.034"/>
    <n v="2.0322327044025156E-2"/>
  </r>
  <r>
    <d v="2013-04-05T00:00:00"/>
    <d v="2013-04-05T20:00:11"/>
    <n v="2013"/>
    <x v="3"/>
    <n v="5"/>
    <x v="19"/>
    <x v="3"/>
    <n v="0"/>
    <n v="0"/>
  </r>
  <r>
    <d v="2013-04-05T00:00:00"/>
    <d v="2013-04-05T21:00:11"/>
    <n v="2013"/>
    <x v="3"/>
    <n v="5"/>
    <x v="20"/>
    <x v="3"/>
    <n v="0"/>
    <n v="0"/>
  </r>
  <r>
    <d v="2013-04-05T00:00:00"/>
    <d v="2013-04-05T22:00:11"/>
    <n v="2013"/>
    <x v="3"/>
    <n v="5"/>
    <x v="21"/>
    <x v="3"/>
    <n v="0"/>
    <n v="0"/>
  </r>
  <r>
    <d v="2013-04-05T00:00:00"/>
    <d v="2013-04-05T23:00:11"/>
    <n v="2013"/>
    <x v="3"/>
    <n v="5"/>
    <x v="22"/>
    <x v="3"/>
    <n v="0"/>
    <n v="0"/>
  </r>
  <r>
    <d v="2013-04-06T00:00:00"/>
    <d v="2013-04-06T00:00:11"/>
    <n v="2013"/>
    <x v="3"/>
    <n v="6"/>
    <x v="23"/>
    <x v="4"/>
    <n v="0"/>
    <n v="0"/>
  </r>
  <r>
    <d v="2013-04-06T00:00:00"/>
    <d v="2013-04-06T01:00:11"/>
    <n v="2013"/>
    <x v="3"/>
    <n v="6"/>
    <x v="0"/>
    <x v="4"/>
    <n v="0"/>
    <n v="0"/>
  </r>
  <r>
    <d v="2013-04-06T00:00:00"/>
    <d v="2013-04-06T02:00:11"/>
    <n v="2013"/>
    <x v="3"/>
    <n v="6"/>
    <x v="1"/>
    <x v="4"/>
    <n v="0"/>
    <n v="0"/>
  </r>
  <r>
    <d v="2013-04-06T00:00:00"/>
    <d v="2013-04-06T03:00:11"/>
    <n v="2013"/>
    <x v="3"/>
    <n v="6"/>
    <x v="2"/>
    <x v="4"/>
    <n v="0"/>
    <n v="0"/>
  </r>
  <r>
    <d v="2013-04-06T00:00:00"/>
    <d v="2013-04-06T04:00:11"/>
    <n v="2013"/>
    <x v="3"/>
    <n v="6"/>
    <x v="3"/>
    <x v="4"/>
    <n v="0"/>
    <n v="0"/>
  </r>
  <r>
    <d v="2013-04-06T00:00:00"/>
    <d v="2013-04-06T05:00:11"/>
    <n v="2013"/>
    <x v="3"/>
    <n v="6"/>
    <x v="4"/>
    <x v="4"/>
    <n v="0"/>
    <n v="0"/>
  </r>
  <r>
    <d v="2013-04-06T00:00:00"/>
    <d v="2013-04-06T06:00:11"/>
    <n v="2013"/>
    <x v="3"/>
    <n v="6"/>
    <x v="5"/>
    <x v="4"/>
    <n v="0"/>
    <n v="0"/>
  </r>
  <r>
    <d v="2013-04-06T00:00:00"/>
    <d v="2013-04-06T07:00:11"/>
    <n v="2013"/>
    <x v="3"/>
    <n v="6"/>
    <x v="6"/>
    <x v="4"/>
    <n v="0"/>
    <n v="0"/>
  </r>
  <r>
    <d v="2013-04-06T00:00:00"/>
    <d v="2013-04-06T08:00:11"/>
    <n v="2013"/>
    <x v="3"/>
    <n v="6"/>
    <x v="7"/>
    <x v="4"/>
    <n v="20.588000000000001"/>
    <n v="0.40463836477987419"/>
  </r>
  <r>
    <d v="2013-04-06T00:00:00"/>
    <d v="2013-04-06T09:00:11"/>
    <n v="2013"/>
    <x v="3"/>
    <n v="6"/>
    <x v="8"/>
    <x v="4"/>
    <n v="49.680999999999997"/>
    <n v="0.97643474842767286"/>
  </r>
  <r>
    <d v="2013-04-06T00:00:00"/>
    <d v="2013-04-06T10:00:11"/>
    <n v="2013"/>
    <x v="3"/>
    <n v="6"/>
    <x v="9"/>
    <x v="4"/>
    <n v="49.96"/>
    <n v="0.98191823899371067"/>
  </r>
  <r>
    <d v="2013-04-06T00:00:00"/>
    <d v="2013-04-06T11:00:11"/>
    <n v="2013"/>
    <x v="3"/>
    <n v="6"/>
    <x v="10"/>
    <x v="4"/>
    <n v="49.96"/>
    <n v="0.98191823899371067"/>
  </r>
  <r>
    <d v="2013-04-06T00:00:00"/>
    <d v="2013-04-06T12:00:11"/>
    <n v="2013"/>
    <x v="3"/>
    <n v="6"/>
    <x v="11"/>
    <x v="4"/>
    <n v="49.96"/>
    <n v="0.98191823899371067"/>
  </r>
  <r>
    <d v="2013-04-06T00:00:00"/>
    <d v="2013-04-06T13:00:11"/>
    <n v="2013"/>
    <x v="3"/>
    <n v="6"/>
    <x v="12"/>
    <x v="4"/>
    <n v="49.96"/>
    <n v="0.98191823899371067"/>
  </r>
  <r>
    <d v="2013-04-06T00:00:00"/>
    <d v="2013-04-06T14:00:11"/>
    <n v="2013"/>
    <x v="3"/>
    <n v="6"/>
    <x v="13"/>
    <x v="4"/>
    <n v="49.96"/>
    <n v="0.98191823899371067"/>
  </r>
  <r>
    <d v="2013-04-06T00:00:00"/>
    <d v="2013-04-06T15:00:11"/>
    <n v="2013"/>
    <x v="3"/>
    <n v="6"/>
    <x v="14"/>
    <x v="4"/>
    <n v="49.96"/>
    <n v="0.98191823899371067"/>
  </r>
  <r>
    <d v="2013-04-06T00:00:00"/>
    <d v="2013-04-06T16:00:11"/>
    <n v="2013"/>
    <x v="3"/>
    <n v="6"/>
    <x v="15"/>
    <x v="4"/>
    <n v="49.96"/>
    <n v="0.98191823899371067"/>
  </r>
  <r>
    <d v="2013-04-06T00:00:00"/>
    <d v="2013-04-06T17:00:11"/>
    <n v="2013"/>
    <x v="3"/>
    <n v="6"/>
    <x v="16"/>
    <x v="4"/>
    <n v="49.96"/>
    <n v="0.98191823899371067"/>
  </r>
  <r>
    <d v="2013-04-06T00:00:00"/>
    <d v="2013-04-06T18:00:11"/>
    <n v="2013"/>
    <x v="3"/>
    <n v="6"/>
    <x v="17"/>
    <x v="4"/>
    <n v="30.975999999999999"/>
    <n v="0.60880503144654086"/>
  </r>
  <r>
    <d v="2013-04-06T00:00:00"/>
    <d v="2013-04-06T19:00:11"/>
    <n v="2013"/>
    <x v="3"/>
    <n v="6"/>
    <x v="18"/>
    <x v="4"/>
    <n v="0.91790000000000005"/>
    <n v="1.8040487421383648E-2"/>
  </r>
  <r>
    <d v="2013-04-06T00:00:00"/>
    <d v="2013-04-06T20:00:11"/>
    <n v="2013"/>
    <x v="3"/>
    <n v="6"/>
    <x v="19"/>
    <x v="4"/>
    <n v="0"/>
    <n v="0"/>
  </r>
  <r>
    <d v="2013-04-06T00:00:00"/>
    <d v="2013-04-06T21:00:11"/>
    <n v="2013"/>
    <x v="3"/>
    <n v="6"/>
    <x v="20"/>
    <x v="4"/>
    <n v="0"/>
    <n v="0"/>
  </r>
  <r>
    <d v="2013-04-06T00:00:00"/>
    <d v="2013-04-06T22:00:12"/>
    <n v="2013"/>
    <x v="3"/>
    <n v="6"/>
    <x v="21"/>
    <x v="4"/>
    <n v="0"/>
    <n v="0"/>
  </r>
  <r>
    <d v="2013-04-06T00:00:00"/>
    <d v="2013-04-06T23:00:12"/>
    <n v="2013"/>
    <x v="3"/>
    <n v="6"/>
    <x v="22"/>
    <x v="4"/>
    <n v="0"/>
    <n v="0"/>
  </r>
  <r>
    <d v="2013-04-07T00:00:00"/>
    <d v="2013-04-07T00:00:12"/>
    <n v="2013"/>
    <x v="3"/>
    <n v="7"/>
    <x v="23"/>
    <x v="5"/>
    <n v="0"/>
    <n v="0"/>
  </r>
  <r>
    <d v="2013-04-07T00:00:00"/>
    <d v="2013-04-07T01:00:12"/>
    <n v="2013"/>
    <x v="3"/>
    <n v="7"/>
    <x v="0"/>
    <x v="5"/>
    <n v="0"/>
    <n v="0"/>
  </r>
  <r>
    <d v="2013-04-07T00:00:00"/>
    <d v="2013-04-07T02:00:12"/>
    <n v="2013"/>
    <x v="3"/>
    <n v="7"/>
    <x v="1"/>
    <x v="5"/>
    <n v="0"/>
    <n v="0"/>
  </r>
  <r>
    <d v="2013-04-07T00:00:00"/>
    <d v="2013-04-07T03:00:12"/>
    <n v="2013"/>
    <x v="3"/>
    <n v="7"/>
    <x v="2"/>
    <x v="5"/>
    <n v="0"/>
    <n v="0"/>
  </r>
  <r>
    <d v="2013-04-07T00:00:00"/>
    <d v="2013-04-07T04:00:12"/>
    <n v="2013"/>
    <x v="3"/>
    <n v="7"/>
    <x v="3"/>
    <x v="5"/>
    <n v="0"/>
    <n v="0"/>
  </r>
  <r>
    <d v="2013-04-07T00:00:00"/>
    <d v="2013-04-07T05:00:12"/>
    <n v="2013"/>
    <x v="3"/>
    <n v="7"/>
    <x v="4"/>
    <x v="5"/>
    <n v="0"/>
    <n v="0"/>
  </r>
  <r>
    <d v="2013-04-07T00:00:00"/>
    <d v="2013-04-07T06:00:12"/>
    <n v="2013"/>
    <x v="3"/>
    <n v="7"/>
    <x v="5"/>
    <x v="5"/>
    <n v="0"/>
    <n v="0"/>
  </r>
  <r>
    <d v="2013-04-07T00:00:00"/>
    <d v="2013-04-07T07:00:12"/>
    <n v="2013"/>
    <x v="3"/>
    <n v="7"/>
    <x v="6"/>
    <x v="5"/>
    <n v="0"/>
    <n v="0"/>
  </r>
  <r>
    <d v="2013-04-07T00:00:00"/>
    <d v="2013-04-07T08:00:12"/>
    <n v="2013"/>
    <x v="3"/>
    <n v="7"/>
    <x v="7"/>
    <x v="5"/>
    <n v="19.899999999999999"/>
    <n v="0.39111635220125779"/>
  </r>
  <r>
    <d v="2013-04-07T00:00:00"/>
    <d v="2013-04-07T09:00:12"/>
    <n v="2013"/>
    <x v="3"/>
    <n v="7"/>
    <x v="8"/>
    <x v="5"/>
    <n v="49.96"/>
    <n v="0.98191823899371067"/>
  </r>
  <r>
    <d v="2013-04-07T00:00:00"/>
    <d v="2013-04-07T10:00:12"/>
    <n v="2013"/>
    <x v="3"/>
    <n v="7"/>
    <x v="9"/>
    <x v="5"/>
    <n v="49.96"/>
    <n v="0.98191823899371067"/>
  </r>
  <r>
    <d v="2013-04-07T00:00:00"/>
    <d v="2013-04-07T11:00:12"/>
    <n v="2013"/>
    <x v="3"/>
    <n v="7"/>
    <x v="10"/>
    <x v="5"/>
    <n v="49.96"/>
    <n v="0.98191823899371067"/>
  </r>
  <r>
    <d v="2013-04-07T00:00:00"/>
    <d v="2013-04-07T12:00:12"/>
    <n v="2013"/>
    <x v="3"/>
    <n v="7"/>
    <x v="11"/>
    <x v="5"/>
    <n v="49.96"/>
    <n v="0.98191823899371067"/>
  </r>
  <r>
    <d v="2013-04-07T00:00:00"/>
    <d v="2013-04-07T13:00:12"/>
    <n v="2013"/>
    <x v="3"/>
    <n v="7"/>
    <x v="12"/>
    <x v="5"/>
    <n v="49.96"/>
    <n v="0.98191823899371067"/>
  </r>
  <r>
    <d v="2013-04-07T00:00:00"/>
    <d v="2013-04-07T14:00:12"/>
    <n v="2013"/>
    <x v="3"/>
    <n v="7"/>
    <x v="13"/>
    <x v="5"/>
    <n v="49.96"/>
    <n v="0.98191823899371067"/>
  </r>
  <r>
    <d v="2013-04-07T00:00:00"/>
    <d v="2013-04-07T15:00:12"/>
    <n v="2013"/>
    <x v="3"/>
    <n v="7"/>
    <x v="14"/>
    <x v="5"/>
    <n v="49.96"/>
    <n v="0.98191823899371067"/>
  </r>
  <r>
    <d v="2013-04-07T00:00:00"/>
    <d v="2013-04-07T16:00:12"/>
    <n v="2013"/>
    <x v="3"/>
    <n v="7"/>
    <x v="15"/>
    <x v="5"/>
    <n v="49.96"/>
    <n v="0.98191823899371067"/>
  </r>
  <r>
    <d v="2013-04-07T00:00:00"/>
    <d v="2013-04-07T17:00:12"/>
    <n v="2013"/>
    <x v="3"/>
    <n v="7"/>
    <x v="16"/>
    <x v="5"/>
    <n v="49.96"/>
    <n v="0.98191823899371067"/>
  </r>
  <r>
    <d v="2013-04-07T00:00:00"/>
    <d v="2013-04-07T18:00:12"/>
    <n v="2013"/>
    <x v="3"/>
    <n v="7"/>
    <x v="17"/>
    <x v="5"/>
    <n v="29.260999999999999"/>
    <n v="0.57509827044025152"/>
  </r>
  <r>
    <d v="2013-04-07T00:00:00"/>
    <d v="2013-04-07T19:00:12"/>
    <n v="2013"/>
    <x v="3"/>
    <n v="7"/>
    <x v="18"/>
    <x v="5"/>
    <n v="0.66959999999999997"/>
    <n v="1.3160377358490565E-2"/>
  </r>
  <r>
    <d v="2013-04-07T00:00:00"/>
    <d v="2013-04-07T20:00:12"/>
    <n v="2013"/>
    <x v="3"/>
    <n v="7"/>
    <x v="19"/>
    <x v="5"/>
    <n v="0"/>
    <n v="0"/>
  </r>
  <r>
    <d v="2013-04-07T00:00:00"/>
    <d v="2013-04-07T21:00:12"/>
    <n v="2013"/>
    <x v="3"/>
    <n v="7"/>
    <x v="20"/>
    <x v="5"/>
    <n v="0"/>
    <n v="0"/>
  </r>
  <r>
    <d v="2013-04-07T00:00:00"/>
    <d v="2013-04-07T22:00:12"/>
    <n v="2013"/>
    <x v="3"/>
    <n v="7"/>
    <x v="21"/>
    <x v="5"/>
    <n v="0"/>
    <n v="0"/>
  </r>
  <r>
    <d v="2013-04-07T00:00:00"/>
    <d v="2013-04-07T23:00:12"/>
    <n v="2013"/>
    <x v="3"/>
    <n v="7"/>
    <x v="22"/>
    <x v="5"/>
    <n v="0"/>
    <n v="0"/>
  </r>
  <r>
    <d v="2013-04-08T00:00:00"/>
    <d v="2013-04-08T00:00:12"/>
    <n v="2013"/>
    <x v="3"/>
    <n v="8"/>
    <x v="23"/>
    <x v="6"/>
    <n v="0"/>
    <n v="0"/>
  </r>
  <r>
    <d v="2013-04-08T00:00:00"/>
    <d v="2013-04-08T01:00:12"/>
    <n v="2013"/>
    <x v="3"/>
    <n v="8"/>
    <x v="0"/>
    <x v="6"/>
    <n v="0"/>
    <n v="0"/>
  </r>
  <r>
    <d v="2013-04-08T00:00:00"/>
    <d v="2013-04-08T02:00:12"/>
    <n v="2013"/>
    <x v="3"/>
    <n v="8"/>
    <x v="1"/>
    <x v="6"/>
    <n v="0"/>
    <n v="0"/>
  </r>
  <r>
    <d v="2013-04-08T00:00:00"/>
    <d v="2013-04-08T03:00:12"/>
    <n v="2013"/>
    <x v="3"/>
    <n v="8"/>
    <x v="2"/>
    <x v="6"/>
    <n v="0"/>
    <n v="0"/>
  </r>
  <r>
    <d v="2013-04-08T00:00:00"/>
    <d v="2013-04-08T04:00:12"/>
    <n v="2013"/>
    <x v="3"/>
    <n v="8"/>
    <x v="3"/>
    <x v="6"/>
    <n v="0"/>
    <n v="0"/>
  </r>
  <r>
    <d v="2013-04-08T00:00:00"/>
    <d v="2013-04-08T05:00:12"/>
    <n v="2013"/>
    <x v="3"/>
    <n v="8"/>
    <x v="4"/>
    <x v="6"/>
    <n v="0"/>
    <n v="0"/>
  </r>
  <r>
    <d v="2013-04-08T00:00:00"/>
    <d v="2013-04-08T06:00:12"/>
    <n v="2013"/>
    <x v="3"/>
    <n v="8"/>
    <x v="5"/>
    <x v="6"/>
    <n v="0"/>
    <n v="0"/>
  </r>
  <r>
    <d v="2013-04-08T00:00:00"/>
    <d v="2013-04-08T07:00:12"/>
    <n v="2013"/>
    <x v="3"/>
    <n v="8"/>
    <x v="6"/>
    <x v="6"/>
    <n v="0"/>
    <n v="0"/>
  </r>
  <r>
    <d v="2013-04-08T00:00:00"/>
    <d v="2013-04-08T08:00:12"/>
    <n v="2013"/>
    <x v="3"/>
    <n v="8"/>
    <x v="7"/>
    <x v="6"/>
    <n v="19.57"/>
    <n v="0.38463050314465408"/>
  </r>
  <r>
    <d v="2013-04-08T00:00:00"/>
    <d v="2013-04-08T09:00:12"/>
    <n v="2013"/>
    <x v="3"/>
    <n v="8"/>
    <x v="8"/>
    <x v="6"/>
    <n v="49.466000000000001"/>
    <n v="0.97220911949685529"/>
  </r>
  <r>
    <d v="2013-04-08T00:00:00"/>
    <d v="2013-04-08T10:00:12"/>
    <n v="2013"/>
    <x v="3"/>
    <n v="8"/>
    <x v="9"/>
    <x v="6"/>
    <n v="49.96"/>
    <n v="0.98191823899371067"/>
  </r>
  <r>
    <d v="2013-04-08T00:00:00"/>
    <d v="2013-04-08T11:00:12"/>
    <n v="2013"/>
    <x v="3"/>
    <n v="8"/>
    <x v="10"/>
    <x v="6"/>
    <n v="49.96"/>
    <n v="0.98191823899371067"/>
  </r>
  <r>
    <d v="2013-04-08T00:00:00"/>
    <d v="2013-04-08T12:00:12"/>
    <n v="2013"/>
    <x v="3"/>
    <n v="8"/>
    <x v="11"/>
    <x v="6"/>
    <n v="49.96"/>
    <n v="0.98191823899371067"/>
  </r>
  <r>
    <d v="2013-04-08T00:00:00"/>
    <d v="2013-04-08T13:00:12"/>
    <n v="2013"/>
    <x v="3"/>
    <n v="8"/>
    <x v="12"/>
    <x v="6"/>
    <n v="49.186"/>
    <n v="0.96670597484276721"/>
  </r>
  <r>
    <d v="2013-04-08T00:00:00"/>
    <d v="2013-04-08T14:00:12"/>
    <n v="2013"/>
    <x v="3"/>
    <n v="8"/>
    <x v="13"/>
    <x v="6"/>
    <n v="49.96"/>
    <n v="0.98191823899371067"/>
  </r>
  <r>
    <d v="2013-04-08T00:00:00"/>
    <d v="2013-04-08T15:00:12"/>
    <n v="2013"/>
    <x v="3"/>
    <n v="8"/>
    <x v="14"/>
    <x v="6"/>
    <n v="49.96"/>
    <n v="0.98191823899371067"/>
  </r>
  <r>
    <d v="2013-04-08T00:00:00"/>
    <d v="2013-04-08T16:00:12"/>
    <n v="2013"/>
    <x v="3"/>
    <n v="8"/>
    <x v="15"/>
    <x v="6"/>
    <n v="49.96"/>
    <n v="0.98191823899371067"/>
  </r>
  <r>
    <d v="2013-04-08T00:00:00"/>
    <d v="2013-04-08T17:00:12"/>
    <n v="2013"/>
    <x v="3"/>
    <n v="8"/>
    <x v="16"/>
    <x v="6"/>
    <n v="49.634"/>
    <n v="0.97551100628930809"/>
  </r>
  <r>
    <d v="2013-04-08T00:00:00"/>
    <d v="2013-04-08T18:00:12"/>
    <n v="2013"/>
    <x v="3"/>
    <n v="8"/>
    <x v="17"/>
    <x v="6"/>
    <n v="27.282"/>
    <n v="0.5362028301886792"/>
  </r>
  <r>
    <d v="2013-04-08T00:00:00"/>
    <d v="2013-04-08T19:00:12"/>
    <n v="2013"/>
    <x v="3"/>
    <n v="8"/>
    <x v="18"/>
    <x v="6"/>
    <n v="0.48349999999999999"/>
    <n v="9.5027515723270436E-3"/>
  </r>
  <r>
    <d v="2013-04-08T00:00:00"/>
    <d v="2013-04-08T20:00:12"/>
    <n v="2013"/>
    <x v="3"/>
    <n v="8"/>
    <x v="19"/>
    <x v="6"/>
    <n v="0"/>
    <n v="0"/>
  </r>
  <r>
    <d v="2013-04-08T00:00:00"/>
    <d v="2013-04-08T21:00:12"/>
    <n v="2013"/>
    <x v="3"/>
    <n v="8"/>
    <x v="20"/>
    <x v="6"/>
    <n v="0"/>
    <n v="0"/>
  </r>
  <r>
    <d v="2013-04-08T00:00:00"/>
    <d v="2013-04-08T22:00:12"/>
    <n v="2013"/>
    <x v="3"/>
    <n v="8"/>
    <x v="21"/>
    <x v="6"/>
    <n v="0"/>
    <n v="0"/>
  </r>
  <r>
    <d v="2013-04-08T00:00:00"/>
    <d v="2013-04-08T23:00:12"/>
    <n v="2013"/>
    <x v="3"/>
    <n v="8"/>
    <x v="22"/>
    <x v="6"/>
    <n v="0"/>
    <n v="0"/>
  </r>
  <r>
    <d v="2013-04-09T00:00:00"/>
    <d v="2013-04-09T00:00:12"/>
    <n v="2013"/>
    <x v="3"/>
    <n v="9"/>
    <x v="23"/>
    <x v="0"/>
    <n v="0"/>
    <n v="0"/>
  </r>
  <r>
    <d v="2013-04-09T00:00:00"/>
    <d v="2013-04-09T01:00:12"/>
    <n v="2013"/>
    <x v="3"/>
    <n v="9"/>
    <x v="0"/>
    <x v="0"/>
    <n v="0"/>
    <n v="0"/>
  </r>
  <r>
    <d v="2013-04-09T00:00:00"/>
    <d v="2013-04-09T02:00:12"/>
    <n v="2013"/>
    <x v="3"/>
    <n v="9"/>
    <x v="1"/>
    <x v="0"/>
    <n v="0"/>
    <n v="0"/>
  </r>
  <r>
    <d v="2013-04-09T00:00:00"/>
    <d v="2013-04-09T03:00:12"/>
    <n v="2013"/>
    <x v="3"/>
    <n v="9"/>
    <x v="2"/>
    <x v="0"/>
    <n v="0"/>
    <n v="0"/>
  </r>
  <r>
    <d v="2013-04-09T00:00:00"/>
    <d v="2013-04-09T04:00:12"/>
    <n v="2013"/>
    <x v="3"/>
    <n v="9"/>
    <x v="3"/>
    <x v="0"/>
    <n v="0"/>
    <n v="0"/>
  </r>
  <r>
    <d v="2013-04-09T00:00:00"/>
    <d v="2013-04-09T05:00:12"/>
    <n v="2013"/>
    <x v="3"/>
    <n v="9"/>
    <x v="4"/>
    <x v="0"/>
    <n v="0"/>
    <n v="0"/>
  </r>
  <r>
    <d v="2013-04-09T00:00:00"/>
    <d v="2013-04-09T06:00:12"/>
    <n v="2013"/>
    <x v="3"/>
    <n v="9"/>
    <x v="5"/>
    <x v="0"/>
    <n v="0"/>
    <n v="0"/>
  </r>
  <r>
    <d v="2013-04-09T00:00:00"/>
    <d v="2013-04-09T07:00:12"/>
    <n v="2013"/>
    <x v="3"/>
    <n v="9"/>
    <x v="6"/>
    <x v="0"/>
    <n v="0"/>
    <n v="0"/>
  </r>
  <r>
    <d v="2013-04-09T00:00:00"/>
    <d v="2013-04-09T08:00:12"/>
    <n v="2013"/>
    <x v="3"/>
    <n v="9"/>
    <x v="7"/>
    <x v="0"/>
    <n v="18.530999999999999"/>
    <n v="0.36420990566037731"/>
  </r>
  <r>
    <d v="2013-04-09T00:00:00"/>
    <d v="2013-04-09T09:00:12"/>
    <n v="2013"/>
    <x v="3"/>
    <n v="9"/>
    <x v="8"/>
    <x v="0"/>
    <n v="49.771000000000001"/>
    <n v="0.97820361635220121"/>
  </r>
  <r>
    <d v="2013-04-09T00:00:00"/>
    <d v="2013-04-09T10:00:12"/>
    <n v="2013"/>
    <x v="3"/>
    <n v="9"/>
    <x v="9"/>
    <x v="0"/>
    <n v="49.96"/>
    <n v="0.98191823899371067"/>
  </r>
  <r>
    <d v="2013-04-09T00:00:00"/>
    <d v="2013-04-09T11:00:12"/>
    <n v="2013"/>
    <x v="3"/>
    <n v="9"/>
    <x v="10"/>
    <x v="0"/>
    <n v="49.96"/>
    <n v="0.98191823899371067"/>
  </r>
  <r>
    <d v="2013-04-09T00:00:00"/>
    <d v="2013-04-09T12:00:12"/>
    <n v="2013"/>
    <x v="3"/>
    <n v="9"/>
    <x v="11"/>
    <x v="0"/>
    <n v="48.716000000000001"/>
    <n v="0.95746855345911952"/>
  </r>
  <r>
    <d v="2013-04-09T00:00:00"/>
    <d v="2013-04-09T13:00:12"/>
    <n v="2013"/>
    <x v="3"/>
    <n v="9"/>
    <x v="12"/>
    <x v="0"/>
    <n v="46.561999999999998"/>
    <n v="0.91513364779874207"/>
  </r>
  <r>
    <d v="2013-04-09T00:00:00"/>
    <d v="2013-04-09T14:00:12"/>
    <n v="2013"/>
    <x v="3"/>
    <n v="9"/>
    <x v="13"/>
    <x v="0"/>
    <n v="49.619"/>
    <n v="0.97521619496855338"/>
  </r>
  <r>
    <d v="2013-04-09T00:00:00"/>
    <d v="2013-04-09T15:00:12"/>
    <n v="2013"/>
    <x v="3"/>
    <n v="9"/>
    <x v="14"/>
    <x v="0"/>
    <n v="46.536999999999999"/>
    <n v="0.91464229559748422"/>
  </r>
  <r>
    <d v="2013-04-09T00:00:00"/>
    <d v="2013-04-09T16:00:12"/>
    <n v="2013"/>
    <x v="3"/>
    <n v="9"/>
    <x v="15"/>
    <x v="0"/>
    <n v="38.216000000000001"/>
    <n v="0.75110062893081764"/>
  </r>
  <r>
    <d v="2013-04-09T00:00:00"/>
    <d v="2013-04-09T17:00:12"/>
    <n v="2013"/>
    <x v="3"/>
    <n v="9"/>
    <x v="16"/>
    <x v="0"/>
    <n v="34.383000000000003"/>
    <n v="0.67576650943396233"/>
  </r>
  <r>
    <d v="2013-04-09T00:00:00"/>
    <d v="2013-04-09T18:00:12"/>
    <n v="2013"/>
    <x v="3"/>
    <n v="9"/>
    <x v="17"/>
    <x v="0"/>
    <n v="17.940000000000001"/>
    <n v="0.35259433962264153"/>
  </r>
  <r>
    <d v="2013-04-09T00:00:00"/>
    <d v="2013-04-09T19:00:12"/>
    <n v="2013"/>
    <x v="3"/>
    <n v="9"/>
    <x v="18"/>
    <x v="0"/>
    <n v="0"/>
    <n v="0"/>
  </r>
  <r>
    <d v="2013-04-09T00:00:00"/>
    <d v="2013-04-09T20:00:12"/>
    <n v="2013"/>
    <x v="3"/>
    <n v="9"/>
    <x v="19"/>
    <x v="0"/>
    <n v="0"/>
    <n v="0"/>
  </r>
  <r>
    <d v="2013-04-09T00:00:00"/>
    <d v="2013-04-09T21:00:12"/>
    <n v="2013"/>
    <x v="3"/>
    <n v="9"/>
    <x v="20"/>
    <x v="0"/>
    <n v="0"/>
    <n v="0"/>
  </r>
  <r>
    <d v="2013-04-09T00:00:00"/>
    <d v="2013-04-09T22:00:12"/>
    <n v="2013"/>
    <x v="3"/>
    <n v="9"/>
    <x v="21"/>
    <x v="0"/>
    <n v="0"/>
    <n v="0"/>
  </r>
  <r>
    <d v="2013-04-09T00:00:00"/>
    <d v="2013-04-09T23:00:12"/>
    <n v="2013"/>
    <x v="3"/>
    <n v="9"/>
    <x v="22"/>
    <x v="0"/>
    <n v="0"/>
    <n v="0"/>
  </r>
  <r>
    <d v="2013-04-10T00:00:00"/>
    <d v="2013-04-10T00:00:12"/>
    <n v="2013"/>
    <x v="3"/>
    <n v="10"/>
    <x v="23"/>
    <x v="1"/>
    <n v="0"/>
    <n v="0"/>
  </r>
  <r>
    <d v="2013-04-10T00:00:00"/>
    <d v="2013-04-10T01:00:12"/>
    <n v="2013"/>
    <x v="3"/>
    <n v="10"/>
    <x v="0"/>
    <x v="1"/>
    <n v="0"/>
    <n v="0"/>
  </r>
  <r>
    <d v="2013-04-10T00:00:00"/>
    <d v="2013-04-10T02:00:12"/>
    <n v="2013"/>
    <x v="3"/>
    <n v="10"/>
    <x v="1"/>
    <x v="1"/>
    <n v="0"/>
    <n v="0"/>
  </r>
  <r>
    <d v="2013-04-10T00:00:00"/>
    <d v="2013-04-10T03:00:12"/>
    <n v="2013"/>
    <x v="3"/>
    <n v="10"/>
    <x v="2"/>
    <x v="1"/>
    <n v="0"/>
    <n v="0"/>
  </r>
  <r>
    <d v="2013-04-10T00:00:00"/>
    <d v="2013-04-10T04:00:12"/>
    <n v="2013"/>
    <x v="3"/>
    <n v="10"/>
    <x v="3"/>
    <x v="1"/>
    <n v="0"/>
    <n v="0"/>
  </r>
  <r>
    <d v="2013-04-10T00:00:00"/>
    <d v="2013-04-10T05:00:12"/>
    <n v="2013"/>
    <x v="3"/>
    <n v="10"/>
    <x v="4"/>
    <x v="1"/>
    <n v="0"/>
    <n v="0"/>
  </r>
  <r>
    <d v="2013-04-10T00:00:00"/>
    <d v="2013-04-10T06:00:12"/>
    <n v="2013"/>
    <x v="3"/>
    <n v="10"/>
    <x v="5"/>
    <x v="1"/>
    <n v="0"/>
    <n v="0"/>
  </r>
  <r>
    <d v="2013-04-10T00:00:00"/>
    <d v="2013-04-10T07:00:12"/>
    <n v="2013"/>
    <x v="3"/>
    <n v="10"/>
    <x v="6"/>
    <x v="1"/>
    <n v="0"/>
    <n v="0"/>
  </r>
  <r>
    <d v="2013-04-10T00:00:00"/>
    <d v="2013-04-10T08:00:12"/>
    <n v="2013"/>
    <x v="3"/>
    <n v="10"/>
    <x v="7"/>
    <x v="1"/>
    <n v="15.221"/>
    <n v="0.29915487421383646"/>
  </r>
  <r>
    <d v="2013-04-10T00:00:00"/>
    <d v="2013-04-10T09:00:12"/>
    <n v="2013"/>
    <x v="3"/>
    <n v="10"/>
    <x v="8"/>
    <x v="1"/>
    <n v="38.618000000000002"/>
    <n v="0.75900157232704402"/>
  </r>
  <r>
    <d v="2013-04-10T00:00:00"/>
    <d v="2013-04-10T10:00:12"/>
    <n v="2013"/>
    <x v="3"/>
    <n v="10"/>
    <x v="9"/>
    <x v="1"/>
    <n v="31.411000000000001"/>
    <n v="0.61735455974842768"/>
  </r>
  <r>
    <d v="2013-04-10T00:00:00"/>
    <d v="2013-04-10T11:00:12"/>
    <n v="2013"/>
    <x v="3"/>
    <n v="10"/>
    <x v="10"/>
    <x v="1"/>
    <n v="39.776000000000003"/>
    <n v="0.78176100628930822"/>
  </r>
  <r>
    <d v="2013-04-10T00:00:00"/>
    <d v="2013-04-10T12:00:12"/>
    <n v="2013"/>
    <x v="3"/>
    <n v="10"/>
    <x v="11"/>
    <x v="1"/>
    <n v="41.923000000000002"/>
    <n v="0.82395833333333335"/>
  </r>
  <r>
    <d v="2013-04-10T00:00:00"/>
    <d v="2013-04-10T13:00:12"/>
    <n v="2013"/>
    <x v="3"/>
    <n v="10"/>
    <x v="12"/>
    <x v="1"/>
    <n v="45.271000000000001"/>
    <n v="0.88976022012578615"/>
  </r>
  <r>
    <d v="2013-04-10T00:00:00"/>
    <d v="2013-04-10T14:00:12"/>
    <n v="2013"/>
    <x v="3"/>
    <n v="10"/>
    <x v="13"/>
    <x v="1"/>
    <n v="41.764000000000003"/>
    <n v="0.8208333333333333"/>
  </r>
  <r>
    <d v="2013-04-10T00:00:00"/>
    <d v="2013-04-10T15:00:12"/>
    <n v="2013"/>
    <x v="3"/>
    <n v="10"/>
    <x v="14"/>
    <x v="1"/>
    <n v="15.2"/>
    <n v="0.29874213836477986"/>
  </r>
  <r>
    <d v="2013-04-10T00:00:00"/>
    <d v="2013-04-10T16:00:12"/>
    <n v="2013"/>
    <x v="3"/>
    <n v="10"/>
    <x v="15"/>
    <x v="1"/>
    <n v="6.9080000000000004"/>
    <n v="0.13577044025157234"/>
  </r>
  <r>
    <d v="2013-04-10T00:00:00"/>
    <d v="2013-04-10T17:00:12"/>
    <n v="2013"/>
    <x v="3"/>
    <n v="10"/>
    <x v="16"/>
    <x v="1"/>
    <n v="7.5759999999999996"/>
    <n v="0.14889937106918238"/>
  </r>
  <r>
    <d v="2013-04-10T00:00:00"/>
    <d v="2013-04-10T18:00:12"/>
    <n v="2013"/>
    <x v="3"/>
    <n v="10"/>
    <x v="17"/>
    <x v="1"/>
    <n v="2.42"/>
    <n v="4.7562893081761003E-2"/>
  </r>
  <r>
    <d v="2013-04-10T00:00:00"/>
    <d v="2013-04-10T19:00:12"/>
    <n v="2013"/>
    <x v="3"/>
    <n v="10"/>
    <x v="18"/>
    <x v="1"/>
    <n v="0"/>
    <n v="0"/>
  </r>
  <r>
    <d v="2013-04-10T00:00:00"/>
    <d v="2013-04-10T20:00:12"/>
    <n v="2013"/>
    <x v="3"/>
    <n v="10"/>
    <x v="19"/>
    <x v="1"/>
    <n v="0"/>
    <n v="0"/>
  </r>
  <r>
    <d v="2013-04-10T00:00:00"/>
    <d v="2013-04-10T21:00:12"/>
    <n v="2013"/>
    <x v="3"/>
    <n v="10"/>
    <x v="20"/>
    <x v="1"/>
    <n v="0"/>
    <n v="0"/>
  </r>
  <r>
    <d v="2013-04-10T00:00:00"/>
    <d v="2013-04-10T22:00:12"/>
    <n v="2013"/>
    <x v="3"/>
    <n v="10"/>
    <x v="21"/>
    <x v="1"/>
    <n v="0"/>
    <n v="0"/>
  </r>
  <r>
    <d v="2013-04-10T00:00:00"/>
    <d v="2013-04-10T23:00:12"/>
    <n v="2013"/>
    <x v="3"/>
    <n v="10"/>
    <x v="22"/>
    <x v="1"/>
    <n v="0"/>
    <n v="0"/>
  </r>
  <r>
    <d v="2013-04-11T00:00:00"/>
    <d v="2013-04-11T00:00:12"/>
    <n v="2013"/>
    <x v="3"/>
    <n v="11"/>
    <x v="23"/>
    <x v="2"/>
    <n v="0"/>
    <n v="0"/>
  </r>
  <r>
    <d v="2013-04-11T00:00:00"/>
    <d v="2013-04-11T01:00:12"/>
    <n v="2013"/>
    <x v="3"/>
    <n v="11"/>
    <x v="0"/>
    <x v="2"/>
    <n v="0"/>
    <n v="0"/>
  </r>
  <r>
    <d v="2013-04-11T00:00:00"/>
    <d v="2013-04-11T02:00:12"/>
    <n v="2013"/>
    <x v="3"/>
    <n v="11"/>
    <x v="1"/>
    <x v="2"/>
    <n v="0"/>
    <n v="0"/>
  </r>
  <r>
    <d v="2013-04-11T00:00:00"/>
    <d v="2013-04-11T03:00:12"/>
    <n v="2013"/>
    <x v="3"/>
    <n v="11"/>
    <x v="2"/>
    <x v="2"/>
    <n v="0"/>
    <n v="0"/>
  </r>
  <r>
    <d v="2013-04-11T00:00:00"/>
    <d v="2013-04-11T04:00:12"/>
    <n v="2013"/>
    <x v="3"/>
    <n v="11"/>
    <x v="3"/>
    <x v="2"/>
    <n v="0"/>
    <n v="0"/>
  </r>
  <r>
    <d v="2013-04-11T00:00:00"/>
    <d v="2013-04-11T05:00:12"/>
    <n v="2013"/>
    <x v="3"/>
    <n v="11"/>
    <x v="4"/>
    <x v="2"/>
    <n v="0"/>
    <n v="0"/>
  </r>
  <r>
    <d v="2013-04-11T00:00:00"/>
    <d v="2013-04-11T06:00:12"/>
    <n v="2013"/>
    <x v="3"/>
    <n v="11"/>
    <x v="5"/>
    <x v="2"/>
    <n v="0"/>
    <n v="0"/>
  </r>
  <r>
    <d v="2013-04-11T00:00:00"/>
    <d v="2013-04-11T07:00:12"/>
    <n v="2013"/>
    <x v="3"/>
    <n v="11"/>
    <x v="6"/>
    <x v="2"/>
    <n v="0"/>
    <n v="0"/>
  </r>
  <r>
    <d v="2013-04-11T00:00:00"/>
    <d v="2013-04-11T08:00:12"/>
    <n v="2013"/>
    <x v="3"/>
    <n v="11"/>
    <x v="7"/>
    <x v="2"/>
    <n v="17.675999999999998"/>
    <n v="0.34740566037735843"/>
  </r>
  <r>
    <d v="2013-04-11T00:00:00"/>
    <d v="2013-04-11T09:00:12"/>
    <n v="2013"/>
    <x v="3"/>
    <n v="11"/>
    <x v="8"/>
    <x v="2"/>
    <n v="47.292999999999999"/>
    <n v="0.92950078616352194"/>
  </r>
  <r>
    <d v="2013-04-11T00:00:00"/>
    <d v="2013-04-11T10:00:12"/>
    <n v="2013"/>
    <x v="3"/>
    <n v="11"/>
    <x v="9"/>
    <x v="2"/>
    <n v="49.96"/>
    <n v="0.98191823899371067"/>
  </r>
  <r>
    <d v="2013-04-11T00:00:00"/>
    <d v="2013-04-11T11:00:12"/>
    <n v="2013"/>
    <x v="3"/>
    <n v="11"/>
    <x v="10"/>
    <x v="2"/>
    <n v="49.96"/>
    <n v="0.98191823899371067"/>
  </r>
  <r>
    <d v="2013-04-11T00:00:00"/>
    <d v="2013-04-11T12:00:12"/>
    <n v="2013"/>
    <x v="3"/>
    <n v="11"/>
    <x v="11"/>
    <x v="2"/>
    <n v="49.96"/>
    <n v="0.98191823899371067"/>
  </r>
  <r>
    <d v="2013-04-11T00:00:00"/>
    <d v="2013-04-11T13:00:12"/>
    <n v="2013"/>
    <x v="3"/>
    <n v="11"/>
    <x v="12"/>
    <x v="2"/>
    <n v="49.363999999999997"/>
    <n v="0.97020440251572315"/>
  </r>
  <r>
    <d v="2013-04-11T00:00:00"/>
    <d v="2013-04-11T14:00:12"/>
    <n v="2013"/>
    <x v="3"/>
    <n v="11"/>
    <x v="13"/>
    <x v="2"/>
    <n v="49.96"/>
    <n v="0.98191823899371067"/>
  </r>
  <r>
    <d v="2013-04-11T00:00:00"/>
    <d v="2013-04-11T15:00:12"/>
    <n v="2013"/>
    <x v="3"/>
    <n v="11"/>
    <x v="14"/>
    <x v="2"/>
    <n v="49.96"/>
    <n v="0.98191823899371067"/>
  </r>
  <r>
    <d v="2013-04-11T00:00:00"/>
    <d v="2013-04-11T16:00:12"/>
    <n v="2013"/>
    <x v="3"/>
    <n v="11"/>
    <x v="15"/>
    <x v="2"/>
    <n v="49.96"/>
    <n v="0.98191823899371067"/>
  </r>
  <r>
    <d v="2013-04-11T00:00:00"/>
    <d v="2013-04-11T17:00:12"/>
    <n v="2013"/>
    <x v="3"/>
    <n v="11"/>
    <x v="16"/>
    <x v="2"/>
    <n v="46.198"/>
    <n v="0.90797955974842759"/>
  </r>
  <r>
    <d v="2013-04-11T00:00:00"/>
    <d v="2013-04-11T18:00:12"/>
    <n v="2013"/>
    <x v="3"/>
    <n v="11"/>
    <x v="17"/>
    <x v="2"/>
    <n v="23.92"/>
    <n v="0.47012578616352202"/>
  </r>
  <r>
    <d v="2013-04-11T00:00:00"/>
    <d v="2013-04-11T19:00:12"/>
    <n v="2013"/>
    <x v="3"/>
    <n v="11"/>
    <x v="18"/>
    <x v="2"/>
    <n v="7.6619999999999994E-2"/>
    <n v="1.5058962264150942E-3"/>
  </r>
  <r>
    <d v="2013-04-11T00:00:00"/>
    <d v="2013-04-11T20:00:12"/>
    <n v="2013"/>
    <x v="3"/>
    <n v="11"/>
    <x v="19"/>
    <x v="2"/>
    <n v="0"/>
    <n v="0"/>
  </r>
  <r>
    <d v="2013-04-11T00:00:00"/>
    <d v="2013-04-11T21:00:12"/>
    <n v="2013"/>
    <x v="3"/>
    <n v="11"/>
    <x v="20"/>
    <x v="2"/>
    <n v="0"/>
    <n v="0"/>
  </r>
  <r>
    <d v="2013-04-11T00:00:00"/>
    <d v="2013-04-11T22:00:12"/>
    <n v="2013"/>
    <x v="3"/>
    <n v="11"/>
    <x v="21"/>
    <x v="2"/>
    <n v="0"/>
    <n v="0"/>
  </r>
  <r>
    <d v="2013-04-11T00:00:00"/>
    <d v="2013-04-11T23:00:12"/>
    <n v="2013"/>
    <x v="3"/>
    <n v="11"/>
    <x v="22"/>
    <x v="2"/>
    <n v="0"/>
    <n v="0"/>
  </r>
  <r>
    <d v="2013-04-12T00:00:00"/>
    <d v="2013-04-12T00:00:12"/>
    <n v="2013"/>
    <x v="3"/>
    <n v="12"/>
    <x v="23"/>
    <x v="3"/>
    <n v="0"/>
    <n v="0"/>
  </r>
  <r>
    <d v="2013-04-12T00:00:00"/>
    <d v="2013-04-12T01:00:12"/>
    <n v="2013"/>
    <x v="3"/>
    <n v="12"/>
    <x v="0"/>
    <x v="3"/>
    <n v="0"/>
    <n v="0"/>
  </r>
  <r>
    <d v="2013-04-12T00:00:00"/>
    <d v="2013-04-12T02:00:12"/>
    <n v="2013"/>
    <x v="3"/>
    <n v="12"/>
    <x v="1"/>
    <x v="3"/>
    <n v="0"/>
    <n v="0"/>
  </r>
  <r>
    <d v="2013-04-12T00:00:00"/>
    <d v="2013-04-12T03:00:12"/>
    <n v="2013"/>
    <x v="3"/>
    <n v="12"/>
    <x v="2"/>
    <x v="3"/>
    <n v="0"/>
    <n v="0"/>
  </r>
  <r>
    <d v="2013-04-12T00:00:00"/>
    <d v="2013-04-12T04:00:12"/>
    <n v="2013"/>
    <x v="3"/>
    <n v="12"/>
    <x v="3"/>
    <x v="3"/>
    <n v="0"/>
    <n v="0"/>
  </r>
  <r>
    <d v="2013-04-12T00:00:00"/>
    <d v="2013-04-12T05:00:12"/>
    <n v="2013"/>
    <x v="3"/>
    <n v="12"/>
    <x v="4"/>
    <x v="3"/>
    <n v="0"/>
    <n v="0"/>
  </r>
  <r>
    <d v="2013-04-12T00:00:00"/>
    <d v="2013-04-12T06:00:12"/>
    <n v="2013"/>
    <x v="3"/>
    <n v="12"/>
    <x v="5"/>
    <x v="3"/>
    <n v="0"/>
    <n v="0"/>
  </r>
  <r>
    <d v="2013-04-12T00:00:00"/>
    <d v="2013-04-12T07:00:12"/>
    <n v="2013"/>
    <x v="3"/>
    <n v="12"/>
    <x v="6"/>
    <x v="3"/>
    <n v="0"/>
    <n v="0"/>
  </r>
  <r>
    <d v="2013-04-12T00:00:00"/>
    <d v="2013-04-12T08:00:12"/>
    <n v="2013"/>
    <x v="3"/>
    <n v="12"/>
    <x v="7"/>
    <x v="3"/>
    <n v="0.83140000000000003"/>
    <n v="1.6340408805031445E-2"/>
  </r>
  <r>
    <d v="2013-04-12T00:00:00"/>
    <d v="2013-04-12T09:00:12"/>
    <n v="2013"/>
    <x v="3"/>
    <n v="12"/>
    <x v="8"/>
    <x v="3"/>
    <n v="4.7610000000000001"/>
    <n v="9.3573113207547173E-2"/>
  </r>
  <r>
    <d v="2013-04-12T00:00:00"/>
    <d v="2013-04-12T10:00:12"/>
    <n v="2013"/>
    <x v="3"/>
    <n v="12"/>
    <x v="9"/>
    <x v="3"/>
    <n v="7.431"/>
    <n v="0.14604952830188678"/>
  </r>
  <r>
    <d v="2013-04-12T00:00:00"/>
    <d v="2013-04-12T11:00:12"/>
    <n v="2013"/>
    <x v="3"/>
    <n v="12"/>
    <x v="10"/>
    <x v="3"/>
    <n v="7.085"/>
    <n v="0.13924921383647798"/>
  </r>
  <r>
    <d v="2013-04-12T00:00:00"/>
    <d v="2013-04-12T12:00:12"/>
    <n v="2013"/>
    <x v="3"/>
    <n v="12"/>
    <x v="11"/>
    <x v="3"/>
    <n v="4.8920000000000003"/>
    <n v="9.6147798742138371E-2"/>
  </r>
  <r>
    <d v="2013-04-12T00:00:00"/>
    <d v="2013-04-12T13:00:12"/>
    <n v="2013"/>
    <x v="3"/>
    <n v="12"/>
    <x v="12"/>
    <x v="3"/>
    <n v="9.6739999999999995"/>
    <n v="0.19013364779874212"/>
  </r>
  <r>
    <d v="2013-04-12T00:00:00"/>
    <d v="2013-04-12T14:00:12"/>
    <n v="2013"/>
    <x v="3"/>
    <n v="12"/>
    <x v="13"/>
    <x v="3"/>
    <n v="16.338999999999999"/>
    <n v="0.32112814465408801"/>
  </r>
  <r>
    <d v="2013-04-12T00:00:00"/>
    <d v="2013-04-12T15:00:12"/>
    <n v="2013"/>
    <x v="3"/>
    <n v="12"/>
    <x v="14"/>
    <x v="3"/>
    <n v="38.106000000000002"/>
    <n v="0.74893867924528301"/>
  </r>
  <r>
    <d v="2013-04-12T00:00:00"/>
    <d v="2013-04-12T16:00:12"/>
    <n v="2013"/>
    <x v="3"/>
    <n v="12"/>
    <x v="15"/>
    <x v="3"/>
    <n v="24.312999999999999"/>
    <n v="0.47784984276729553"/>
  </r>
  <r>
    <d v="2013-04-12T00:00:00"/>
    <d v="2013-04-12T17:00:12"/>
    <n v="2013"/>
    <x v="3"/>
    <n v="12"/>
    <x v="16"/>
    <x v="3"/>
    <n v="9.7240000000000002"/>
    <n v="0.19111635220125786"/>
  </r>
  <r>
    <d v="2013-04-12T00:00:00"/>
    <d v="2013-04-12T18:00:12"/>
    <n v="2013"/>
    <x v="3"/>
    <n v="12"/>
    <x v="17"/>
    <x v="3"/>
    <n v="11.455"/>
    <n v="0.2251375786163522"/>
  </r>
  <r>
    <d v="2013-04-12T00:00:00"/>
    <d v="2013-04-12T19:00:12"/>
    <n v="2013"/>
    <x v="3"/>
    <n v="12"/>
    <x v="18"/>
    <x v="3"/>
    <n v="0"/>
    <n v="0"/>
  </r>
  <r>
    <d v="2013-04-12T00:00:00"/>
    <d v="2013-04-12T20:00:12"/>
    <n v="2013"/>
    <x v="3"/>
    <n v="12"/>
    <x v="19"/>
    <x v="3"/>
    <n v="0"/>
    <n v="0"/>
  </r>
  <r>
    <d v="2013-04-12T00:00:00"/>
    <d v="2013-04-12T21:00:12"/>
    <n v="2013"/>
    <x v="3"/>
    <n v="12"/>
    <x v="20"/>
    <x v="3"/>
    <n v="0"/>
    <n v="0"/>
  </r>
  <r>
    <d v="2013-04-12T00:00:00"/>
    <d v="2013-04-12T22:00:12"/>
    <n v="2013"/>
    <x v="3"/>
    <n v="12"/>
    <x v="21"/>
    <x v="3"/>
    <n v="0"/>
    <n v="0"/>
  </r>
  <r>
    <d v="2013-04-12T00:00:00"/>
    <d v="2013-04-12T23:00:12"/>
    <n v="2013"/>
    <x v="3"/>
    <n v="12"/>
    <x v="22"/>
    <x v="3"/>
    <n v="0"/>
    <n v="0"/>
  </r>
  <r>
    <d v="2013-04-13T00:00:00"/>
    <d v="2013-04-13T00:00:12"/>
    <n v="2013"/>
    <x v="3"/>
    <n v="13"/>
    <x v="23"/>
    <x v="4"/>
    <n v="0"/>
    <n v="0"/>
  </r>
  <r>
    <d v="2013-04-13T00:00:00"/>
    <d v="2013-04-13T01:00:12"/>
    <n v="2013"/>
    <x v="3"/>
    <n v="13"/>
    <x v="0"/>
    <x v="4"/>
    <n v="0"/>
    <n v="0"/>
  </r>
  <r>
    <d v="2013-04-13T00:00:00"/>
    <d v="2013-04-13T02:00:12"/>
    <n v="2013"/>
    <x v="3"/>
    <n v="13"/>
    <x v="1"/>
    <x v="4"/>
    <n v="0"/>
    <n v="0"/>
  </r>
  <r>
    <d v="2013-04-13T00:00:00"/>
    <d v="2013-04-13T03:00:12"/>
    <n v="2013"/>
    <x v="3"/>
    <n v="13"/>
    <x v="2"/>
    <x v="4"/>
    <n v="0"/>
    <n v="0"/>
  </r>
  <r>
    <d v="2013-04-13T00:00:00"/>
    <d v="2013-04-13T04:00:12"/>
    <n v="2013"/>
    <x v="3"/>
    <n v="13"/>
    <x v="3"/>
    <x v="4"/>
    <n v="0"/>
    <n v="0"/>
  </r>
  <r>
    <d v="2013-04-13T00:00:00"/>
    <d v="2013-04-13T05:00:12"/>
    <n v="2013"/>
    <x v="3"/>
    <n v="13"/>
    <x v="4"/>
    <x v="4"/>
    <n v="0"/>
    <n v="0"/>
  </r>
  <r>
    <d v="2013-04-13T00:00:00"/>
    <d v="2013-04-13T06:00:12"/>
    <n v="2013"/>
    <x v="3"/>
    <n v="13"/>
    <x v="5"/>
    <x v="4"/>
    <n v="0"/>
    <n v="0"/>
  </r>
  <r>
    <d v="2013-04-13T00:00:00"/>
    <d v="2013-04-13T07:00:12"/>
    <n v="2013"/>
    <x v="3"/>
    <n v="13"/>
    <x v="6"/>
    <x v="4"/>
    <n v="0"/>
    <n v="0"/>
  </r>
  <r>
    <d v="2013-04-13T00:00:00"/>
    <d v="2013-04-13T08:00:12"/>
    <n v="2013"/>
    <x v="3"/>
    <n v="13"/>
    <x v="7"/>
    <x v="4"/>
    <n v="16.306999999999999"/>
    <n v="0.32049921383647795"/>
  </r>
  <r>
    <d v="2013-04-13T00:00:00"/>
    <d v="2013-04-13T09:00:12"/>
    <n v="2013"/>
    <x v="3"/>
    <n v="13"/>
    <x v="8"/>
    <x v="4"/>
    <n v="47.290999999999997"/>
    <n v="0.92946147798742129"/>
  </r>
  <r>
    <d v="2013-04-13T00:00:00"/>
    <d v="2013-04-13T10:00:12"/>
    <n v="2013"/>
    <x v="3"/>
    <n v="13"/>
    <x v="9"/>
    <x v="4"/>
    <n v="49.96"/>
    <n v="0.98191823899371067"/>
  </r>
  <r>
    <d v="2013-04-13T00:00:00"/>
    <d v="2013-04-13T11:00:12"/>
    <n v="2013"/>
    <x v="3"/>
    <n v="13"/>
    <x v="10"/>
    <x v="4"/>
    <n v="49.96"/>
    <n v="0.98191823899371067"/>
  </r>
  <r>
    <d v="2013-04-13T00:00:00"/>
    <d v="2013-04-13T12:00:12"/>
    <n v="2013"/>
    <x v="3"/>
    <n v="13"/>
    <x v="11"/>
    <x v="4"/>
    <n v="49.96"/>
    <n v="0.98191823899371067"/>
  </r>
  <r>
    <d v="2013-04-13T00:00:00"/>
    <d v="2013-04-13T13:00:12"/>
    <n v="2013"/>
    <x v="3"/>
    <n v="13"/>
    <x v="12"/>
    <x v="4"/>
    <n v="49.96"/>
    <n v="0.98191823899371067"/>
  </r>
  <r>
    <d v="2013-04-13T00:00:00"/>
    <d v="2013-04-13T14:00:12"/>
    <n v="2013"/>
    <x v="3"/>
    <n v="13"/>
    <x v="13"/>
    <x v="4"/>
    <n v="49.96"/>
    <n v="0.98191823899371067"/>
  </r>
  <r>
    <d v="2013-04-13T00:00:00"/>
    <d v="2013-04-13T15:00:12"/>
    <n v="2013"/>
    <x v="3"/>
    <n v="13"/>
    <x v="14"/>
    <x v="4"/>
    <n v="49.96"/>
    <n v="0.98191823899371067"/>
  </r>
  <r>
    <d v="2013-04-13T00:00:00"/>
    <d v="2013-04-13T16:00:12"/>
    <n v="2013"/>
    <x v="3"/>
    <n v="13"/>
    <x v="15"/>
    <x v="4"/>
    <n v="49.96"/>
    <n v="0.98191823899371067"/>
  </r>
  <r>
    <d v="2013-04-13T00:00:00"/>
    <d v="2013-04-13T17:00:12"/>
    <n v="2013"/>
    <x v="3"/>
    <n v="13"/>
    <x v="16"/>
    <x v="4"/>
    <n v="48.424999999999997"/>
    <n v="0.95174921383647793"/>
  </r>
  <r>
    <d v="2013-04-13T00:00:00"/>
    <d v="2013-04-13T18:00:12"/>
    <n v="2013"/>
    <x v="3"/>
    <n v="13"/>
    <x v="17"/>
    <x v="4"/>
    <n v="23.088999999999999"/>
    <n v="0.45379323899371066"/>
  </r>
  <r>
    <d v="2013-04-13T00:00:00"/>
    <d v="2013-04-13T19:00:12"/>
    <n v="2013"/>
    <x v="3"/>
    <n v="13"/>
    <x v="18"/>
    <x v="4"/>
    <n v="0"/>
    <n v="0"/>
  </r>
  <r>
    <d v="2013-04-13T00:00:00"/>
    <d v="2013-04-13T20:00:12"/>
    <n v="2013"/>
    <x v="3"/>
    <n v="13"/>
    <x v="19"/>
    <x v="4"/>
    <n v="0"/>
    <n v="0"/>
  </r>
  <r>
    <d v="2013-04-13T00:00:00"/>
    <d v="2013-04-13T21:00:12"/>
    <n v="2013"/>
    <x v="3"/>
    <n v="13"/>
    <x v="20"/>
    <x v="4"/>
    <n v="0"/>
    <n v="0"/>
  </r>
  <r>
    <d v="2013-04-13T00:00:00"/>
    <d v="2013-04-13T22:00:12"/>
    <n v="2013"/>
    <x v="3"/>
    <n v="13"/>
    <x v="21"/>
    <x v="4"/>
    <n v="0"/>
    <n v="0"/>
  </r>
  <r>
    <d v="2013-04-13T00:00:00"/>
    <d v="2013-04-13T23:00:12"/>
    <n v="2013"/>
    <x v="3"/>
    <n v="13"/>
    <x v="22"/>
    <x v="4"/>
    <n v="0"/>
    <n v="0"/>
  </r>
  <r>
    <d v="2013-04-14T00:00:00"/>
    <d v="2013-04-14T00:00:12"/>
    <n v="2013"/>
    <x v="3"/>
    <n v="14"/>
    <x v="23"/>
    <x v="5"/>
    <n v="0"/>
    <n v="0"/>
  </r>
  <r>
    <d v="2013-04-14T00:00:00"/>
    <d v="2013-04-14T01:00:12"/>
    <n v="2013"/>
    <x v="3"/>
    <n v="14"/>
    <x v="0"/>
    <x v="5"/>
    <n v="0"/>
    <n v="0"/>
  </r>
  <r>
    <d v="2013-04-14T00:00:00"/>
    <d v="2013-04-14T02:00:12"/>
    <n v="2013"/>
    <x v="3"/>
    <n v="14"/>
    <x v="1"/>
    <x v="5"/>
    <n v="0"/>
    <n v="0"/>
  </r>
  <r>
    <d v="2013-04-14T00:00:00"/>
    <d v="2013-04-14T03:00:12"/>
    <n v="2013"/>
    <x v="3"/>
    <n v="14"/>
    <x v="2"/>
    <x v="5"/>
    <n v="0"/>
    <n v="0"/>
  </r>
  <r>
    <d v="2013-04-14T00:00:00"/>
    <d v="2013-04-14T04:00:12"/>
    <n v="2013"/>
    <x v="3"/>
    <n v="14"/>
    <x v="3"/>
    <x v="5"/>
    <n v="0"/>
    <n v="0"/>
  </r>
  <r>
    <d v="2013-04-14T00:00:00"/>
    <d v="2013-04-14T05:00:12"/>
    <n v="2013"/>
    <x v="3"/>
    <n v="14"/>
    <x v="4"/>
    <x v="5"/>
    <n v="0"/>
    <n v="0"/>
  </r>
  <r>
    <d v="2013-04-14T00:00:00"/>
    <d v="2013-04-14T06:00:12"/>
    <n v="2013"/>
    <x v="3"/>
    <n v="14"/>
    <x v="5"/>
    <x v="5"/>
    <n v="0"/>
    <n v="0"/>
  </r>
  <r>
    <d v="2013-04-14T00:00:00"/>
    <d v="2013-04-14T07:00:12"/>
    <n v="2013"/>
    <x v="3"/>
    <n v="14"/>
    <x v="6"/>
    <x v="5"/>
    <n v="0"/>
    <n v="0"/>
  </r>
  <r>
    <d v="2013-04-14T00:00:00"/>
    <d v="2013-04-14T08:00:12"/>
    <n v="2013"/>
    <x v="3"/>
    <n v="14"/>
    <x v="7"/>
    <x v="5"/>
    <n v="16.074999999999999"/>
    <n v="0.31593946540880502"/>
  </r>
  <r>
    <d v="2013-04-14T00:00:00"/>
    <d v="2013-04-14T09:00:12"/>
    <n v="2013"/>
    <x v="3"/>
    <n v="14"/>
    <x v="8"/>
    <x v="5"/>
    <n v="46.779000000000003"/>
    <n v="0.9193985849056604"/>
  </r>
  <r>
    <d v="2013-04-14T00:00:00"/>
    <d v="2013-04-14T10:00:12"/>
    <n v="2013"/>
    <x v="3"/>
    <n v="14"/>
    <x v="9"/>
    <x v="5"/>
    <n v="49.96"/>
    <n v="0.98191823899371067"/>
  </r>
  <r>
    <d v="2013-04-14T00:00:00"/>
    <d v="2013-04-14T11:00:12"/>
    <n v="2013"/>
    <x v="3"/>
    <n v="14"/>
    <x v="10"/>
    <x v="5"/>
    <n v="49.96"/>
    <n v="0.98191823899371067"/>
  </r>
  <r>
    <d v="2013-04-14T00:00:00"/>
    <d v="2013-04-14T12:00:12"/>
    <n v="2013"/>
    <x v="3"/>
    <n v="14"/>
    <x v="11"/>
    <x v="5"/>
    <n v="49.96"/>
    <n v="0.98191823899371067"/>
  </r>
  <r>
    <d v="2013-04-14T00:00:00"/>
    <d v="2013-04-14T13:00:12"/>
    <n v="2013"/>
    <x v="3"/>
    <n v="14"/>
    <x v="12"/>
    <x v="5"/>
    <n v="49.96"/>
    <n v="0.98191823899371067"/>
  </r>
  <r>
    <d v="2013-04-14T00:00:00"/>
    <d v="2013-04-14T14:00:12"/>
    <n v="2013"/>
    <x v="3"/>
    <n v="14"/>
    <x v="13"/>
    <x v="5"/>
    <n v="49.96"/>
    <n v="0.98191823899371067"/>
  </r>
  <r>
    <d v="2013-04-14T00:00:00"/>
    <d v="2013-04-14T15:00:12"/>
    <n v="2013"/>
    <x v="3"/>
    <n v="14"/>
    <x v="14"/>
    <x v="5"/>
    <n v="49.96"/>
    <n v="0.98191823899371067"/>
  </r>
  <r>
    <d v="2013-04-14T00:00:00"/>
    <d v="2013-04-14T16:00:12"/>
    <n v="2013"/>
    <x v="3"/>
    <n v="14"/>
    <x v="15"/>
    <x v="5"/>
    <n v="49.96"/>
    <n v="0.98191823899371067"/>
  </r>
  <r>
    <d v="2013-04-14T00:00:00"/>
    <d v="2013-04-14T17:00:12"/>
    <n v="2013"/>
    <x v="3"/>
    <n v="14"/>
    <x v="16"/>
    <x v="5"/>
    <n v="48.420999999999999"/>
    <n v="0.95167059748427663"/>
  </r>
  <r>
    <d v="2013-04-14T00:00:00"/>
    <d v="2013-04-14T18:00:12"/>
    <n v="2013"/>
    <x v="3"/>
    <n v="14"/>
    <x v="17"/>
    <x v="5"/>
    <n v="22.731000000000002"/>
    <n v="0.44675707547169813"/>
  </r>
  <r>
    <d v="2013-04-14T00:00:00"/>
    <d v="2013-04-14T19:00:12"/>
    <n v="2013"/>
    <x v="3"/>
    <n v="14"/>
    <x v="18"/>
    <x v="5"/>
    <n v="0"/>
    <n v="0"/>
  </r>
  <r>
    <d v="2013-04-14T00:00:00"/>
    <d v="2013-04-14T20:00:12"/>
    <n v="2013"/>
    <x v="3"/>
    <n v="14"/>
    <x v="19"/>
    <x v="5"/>
    <n v="0"/>
    <n v="0"/>
  </r>
  <r>
    <d v="2013-04-14T00:00:00"/>
    <d v="2013-04-14T21:00:12"/>
    <n v="2013"/>
    <x v="3"/>
    <n v="14"/>
    <x v="20"/>
    <x v="5"/>
    <n v="0"/>
    <n v="0"/>
  </r>
  <r>
    <d v="2013-04-14T00:00:00"/>
    <d v="2013-04-14T22:00:12"/>
    <n v="2013"/>
    <x v="3"/>
    <n v="14"/>
    <x v="21"/>
    <x v="5"/>
    <n v="0"/>
    <n v="0"/>
  </r>
  <r>
    <d v="2013-04-14T00:00:00"/>
    <d v="2013-04-14T23:00:12"/>
    <n v="2013"/>
    <x v="3"/>
    <n v="14"/>
    <x v="22"/>
    <x v="5"/>
    <n v="0"/>
    <n v="0"/>
  </r>
  <r>
    <d v="2013-04-15T00:00:00"/>
    <d v="2013-04-15T00:00:12"/>
    <n v="2013"/>
    <x v="3"/>
    <n v="15"/>
    <x v="23"/>
    <x v="6"/>
    <n v="0"/>
    <n v="0"/>
  </r>
  <r>
    <d v="2013-04-15T00:00:00"/>
    <d v="2013-04-15T01:00:12"/>
    <n v="2013"/>
    <x v="3"/>
    <n v="15"/>
    <x v="0"/>
    <x v="6"/>
    <n v="0"/>
    <n v="0"/>
  </r>
  <r>
    <d v="2013-04-15T00:00:00"/>
    <d v="2013-04-15T02:00:12"/>
    <n v="2013"/>
    <x v="3"/>
    <n v="15"/>
    <x v="1"/>
    <x v="6"/>
    <n v="0"/>
    <n v="0"/>
  </r>
  <r>
    <d v="2013-04-15T00:00:00"/>
    <d v="2013-04-15T03:00:12"/>
    <n v="2013"/>
    <x v="3"/>
    <n v="15"/>
    <x v="2"/>
    <x v="6"/>
    <n v="0"/>
    <n v="0"/>
  </r>
  <r>
    <d v="2013-04-15T00:00:00"/>
    <d v="2013-04-15T04:00:12"/>
    <n v="2013"/>
    <x v="3"/>
    <n v="15"/>
    <x v="3"/>
    <x v="6"/>
    <n v="0"/>
    <n v="0"/>
  </r>
  <r>
    <d v="2013-04-15T00:00:00"/>
    <d v="2013-04-15T05:00:12"/>
    <n v="2013"/>
    <x v="3"/>
    <n v="15"/>
    <x v="4"/>
    <x v="6"/>
    <n v="0"/>
    <n v="0"/>
  </r>
  <r>
    <d v="2013-04-15T00:00:00"/>
    <d v="2013-04-15T06:00:12"/>
    <n v="2013"/>
    <x v="3"/>
    <n v="15"/>
    <x v="5"/>
    <x v="6"/>
    <n v="0"/>
    <n v="0"/>
  </r>
  <r>
    <d v="2013-04-15T00:00:00"/>
    <d v="2013-04-15T07:00:13"/>
    <n v="2013"/>
    <x v="3"/>
    <n v="15"/>
    <x v="6"/>
    <x v="6"/>
    <n v="0"/>
    <n v="0"/>
  </r>
  <r>
    <d v="2013-04-15T00:00:00"/>
    <d v="2013-04-15T08:00:13"/>
    <n v="2013"/>
    <x v="3"/>
    <n v="15"/>
    <x v="7"/>
    <x v="6"/>
    <n v="13.259"/>
    <n v="0.2605935534591195"/>
  </r>
  <r>
    <d v="2013-04-15T00:00:00"/>
    <d v="2013-04-15T09:00:13"/>
    <n v="2013"/>
    <x v="3"/>
    <n v="15"/>
    <x v="8"/>
    <x v="6"/>
    <n v="47.456000000000003"/>
    <n v="0.93270440251572329"/>
  </r>
  <r>
    <d v="2013-04-15T00:00:00"/>
    <d v="2013-04-15T10:00:13"/>
    <n v="2013"/>
    <x v="3"/>
    <n v="15"/>
    <x v="9"/>
    <x v="6"/>
    <n v="49.96"/>
    <n v="0.98191823899371067"/>
  </r>
  <r>
    <d v="2013-04-15T00:00:00"/>
    <d v="2013-04-15T11:00:13"/>
    <n v="2013"/>
    <x v="3"/>
    <n v="15"/>
    <x v="10"/>
    <x v="6"/>
    <n v="49.96"/>
    <n v="0.98191823899371067"/>
  </r>
  <r>
    <d v="2013-04-15T00:00:00"/>
    <d v="2013-04-15T12:00:13"/>
    <n v="2013"/>
    <x v="3"/>
    <n v="15"/>
    <x v="11"/>
    <x v="6"/>
    <n v="49.96"/>
    <n v="0.98191823899371067"/>
  </r>
  <r>
    <d v="2013-04-15T00:00:00"/>
    <d v="2013-04-15T13:00:13"/>
    <n v="2013"/>
    <x v="3"/>
    <n v="15"/>
    <x v="12"/>
    <x v="6"/>
    <n v="49.951999999999998"/>
    <n v="0.98176100628930807"/>
  </r>
  <r>
    <d v="2013-04-15T00:00:00"/>
    <d v="2013-04-15T14:00:13"/>
    <n v="2013"/>
    <x v="3"/>
    <n v="15"/>
    <x v="13"/>
    <x v="6"/>
    <n v="49.570999999999998"/>
    <n v="0.97427279874213824"/>
  </r>
  <r>
    <d v="2013-04-15T00:00:00"/>
    <d v="2013-04-15T15:00:13"/>
    <n v="2013"/>
    <x v="3"/>
    <n v="15"/>
    <x v="14"/>
    <x v="6"/>
    <n v="49.96"/>
    <n v="0.98191823899371067"/>
  </r>
  <r>
    <d v="2013-04-15T00:00:00"/>
    <d v="2013-04-15T16:00:13"/>
    <n v="2013"/>
    <x v="3"/>
    <n v="15"/>
    <x v="15"/>
    <x v="6"/>
    <n v="49.96"/>
    <n v="0.98191823899371067"/>
  </r>
  <r>
    <d v="2013-04-15T00:00:00"/>
    <d v="2013-04-15T17:00:13"/>
    <n v="2013"/>
    <x v="3"/>
    <n v="15"/>
    <x v="16"/>
    <x v="6"/>
    <n v="46.744999999999997"/>
    <n v="0.91873034591194958"/>
  </r>
  <r>
    <d v="2013-04-15T00:00:00"/>
    <d v="2013-04-15T18:00:13"/>
    <n v="2013"/>
    <x v="3"/>
    <n v="15"/>
    <x v="17"/>
    <x v="6"/>
    <n v="21.335999999999999"/>
    <n v="0.41933962264150937"/>
  </r>
  <r>
    <d v="2013-04-15T00:00:00"/>
    <d v="2013-04-15T19:00:13"/>
    <n v="2013"/>
    <x v="3"/>
    <n v="15"/>
    <x v="18"/>
    <x v="6"/>
    <n v="0"/>
    <n v="0"/>
  </r>
  <r>
    <d v="2013-04-15T00:00:00"/>
    <d v="2013-04-15T20:00:13"/>
    <n v="2013"/>
    <x v="3"/>
    <n v="15"/>
    <x v="19"/>
    <x v="6"/>
    <n v="0"/>
    <n v="0"/>
  </r>
  <r>
    <d v="2013-04-15T00:00:00"/>
    <d v="2013-04-15T21:00:13"/>
    <n v="2013"/>
    <x v="3"/>
    <n v="15"/>
    <x v="20"/>
    <x v="6"/>
    <n v="0"/>
    <n v="0"/>
  </r>
  <r>
    <d v="2013-04-15T00:00:00"/>
    <d v="2013-04-15T22:00:13"/>
    <n v="2013"/>
    <x v="3"/>
    <n v="15"/>
    <x v="21"/>
    <x v="6"/>
    <n v="0"/>
    <n v="0"/>
  </r>
  <r>
    <d v="2013-04-15T00:00:00"/>
    <d v="2013-04-15T23:00:13"/>
    <n v="2013"/>
    <x v="3"/>
    <n v="15"/>
    <x v="22"/>
    <x v="6"/>
    <n v="0"/>
    <n v="0"/>
  </r>
  <r>
    <d v="2013-04-16T00:00:00"/>
    <d v="2013-04-16T00:00:13"/>
    <n v="2013"/>
    <x v="3"/>
    <n v="16"/>
    <x v="23"/>
    <x v="0"/>
    <n v="0"/>
    <n v="0"/>
  </r>
  <r>
    <d v="2013-04-16T00:00:00"/>
    <d v="2013-04-16T01:00:13"/>
    <n v="2013"/>
    <x v="3"/>
    <n v="16"/>
    <x v="0"/>
    <x v="0"/>
    <n v="0"/>
    <n v="0"/>
  </r>
  <r>
    <d v="2013-04-16T00:00:00"/>
    <d v="2013-04-16T02:00:13"/>
    <n v="2013"/>
    <x v="3"/>
    <n v="16"/>
    <x v="1"/>
    <x v="0"/>
    <n v="0"/>
    <n v="0"/>
  </r>
  <r>
    <d v="2013-04-16T00:00:00"/>
    <d v="2013-04-16T03:00:13"/>
    <n v="2013"/>
    <x v="3"/>
    <n v="16"/>
    <x v="2"/>
    <x v="0"/>
    <n v="0"/>
    <n v="0"/>
  </r>
  <r>
    <d v="2013-04-16T00:00:00"/>
    <d v="2013-04-16T04:00:13"/>
    <n v="2013"/>
    <x v="3"/>
    <n v="16"/>
    <x v="3"/>
    <x v="0"/>
    <n v="0"/>
    <n v="0"/>
  </r>
  <r>
    <d v="2013-04-16T00:00:00"/>
    <d v="2013-04-16T05:00:13"/>
    <n v="2013"/>
    <x v="3"/>
    <n v="16"/>
    <x v="4"/>
    <x v="0"/>
    <n v="0"/>
    <n v="0"/>
  </r>
  <r>
    <d v="2013-04-16T00:00:00"/>
    <d v="2013-04-16T06:00:13"/>
    <n v="2013"/>
    <x v="3"/>
    <n v="16"/>
    <x v="5"/>
    <x v="0"/>
    <n v="0"/>
    <n v="0"/>
  </r>
  <r>
    <d v="2013-04-16T00:00:00"/>
    <d v="2013-04-16T07:00:13"/>
    <n v="2013"/>
    <x v="3"/>
    <n v="16"/>
    <x v="6"/>
    <x v="0"/>
    <n v="0"/>
    <n v="0"/>
  </r>
  <r>
    <d v="2013-04-16T00:00:00"/>
    <d v="2013-04-16T08:00:13"/>
    <n v="2013"/>
    <x v="3"/>
    <n v="16"/>
    <x v="7"/>
    <x v="0"/>
    <n v="15.503"/>
    <n v="0.30469732704402513"/>
  </r>
  <r>
    <d v="2013-04-16T00:00:00"/>
    <d v="2013-04-16T09:00:13"/>
    <n v="2013"/>
    <x v="3"/>
    <n v="16"/>
    <x v="8"/>
    <x v="0"/>
    <n v="48.31"/>
    <n v="0.94948899371069184"/>
  </r>
  <r>
    <d v="2013-04-16T00:00:00"/>
    <d v="2013-04-16T10:00:13"/>
    <n v="2013"/>
    <x v="3"/>
    <n v="16"/>
    <x v="9"/>
    <x v="0"/>
    <n v="49.96"/>
    <n v="0.98191823899371067"/>
  </r>
  <r>
    <d v="2013-04-16T00:00:00"/>
    <d v="2013-04-16T11:00:13"/>
    <n v="2013"/>
    <x v="3"/>
    <n v="16"/>
    <x v="10"/>
    <x v="0"/>
    <n v="49.96"/>
    <n v="0.98191823899371067"/>
  </r>
  <r>
    <d v="2013-04-16T00:00:00"/>
    <d v="2013-04-16T12:00:13"/>
    <n v="2013"/>
    <x v="3"/>
    <n v="16"/>
    <x v="11"/>
    <x v="0"/>
    <n v="49.96"/>
    <n v="0.98191823899371067"/>
  </r>
  <r>
    <d v="2013-04-16T00:00:00"/>
    <d v="2013-04-16T13:00:13"/>
    <n v="2013"/>
    <x v="3"/>
    <n v="16"/>
    <x v="12"/>
    <x v="0"/>
    <n v="49.96"/>
    <n v="0.98191823899371067"/>
  </r>
  <r>
    <d v="2013-04-16T00:00:00"/>
    <d v="2013-04-16T14:00:13"/>
    <n v="2013"/>
    <x v="3"/>
    <n v="16"/>
    <x v="13"/>
    <x v="0"/>
    <n v="37.005000000000003"/>
    <n v="0.72729952830188682"/>
  </r>
  <r>
    <d v="2013-04-16T00:00:00"/>
    <d v="2013-04-16T15:00:13"/>
    <n v="2013"/>
    <x v="3"/>
    <n v="16"/>
    <x v="14"/>
    <x v="0"/>
    <n v="6.7910000000000004"/>
    <n v="0.13347091194968552"/>
  </r>
  <r>
    <d v="2013-04-16T00:00:00"/>
    <d v="2013-04-16T16:00:13"/>
    <n v="2013"/>
    <x v="3"/>
    <n v="16"/>
    <x v="15"/>
    <x v="0"/>
    <n v="9.9109999999999996"/>
    <n v="0.19479166666666664"/>
  </r>
  <r>
    <d v="2013-04-16T00:00:00"/>
    <d v="2013-04-16T17:00:13"/>
    <n v="2013"/>
    <x v="3"/>
    <n v="16"/>
    <x v="16"/>
    <x v="0"/>
    <n v="22.844000000000001"/>
    <n v="0.44897798742138367"/>
  </r>
  <r>
    <d v="2013-04-16T00:00:00"/>
    <d v="2013-04-16T18:00:13"/>
    <n v="2013"/>
    <x v="3"/>
    <n v="16"/>
    <x v="17"/>
    <x v="0"/>
    <n v="19.222999999999999"/>
    <n v="0.3778105345911949"/>
  </r>
  <r>
    <d v="2013-04-16T00:00:00"/>
    <d v="2013-04-16T19:00:13"/>
    <n v="2013"/>
    <x v="3"/>
    <n v="16"/>
    <x v="18"/>
    <x v="0"/>
    <n v="0"/>
    <n v="0"/>
  </r>
  <r>
    <d v="2013-04-16T00:00:00"/>
    <d v="2013-04-16T20:00:13"/>
    <n v="2013"/>
    <x v="3"/>
    <n v="16"/>
    <x v="19"/>
    <x v="0"/>
    <n v="0"/>
    <n v="0"/>
  </r>
  <r>
    <d v="2013-04-16T00:00:00"/>
    <d v="2013-04-16T21:00:13"/>
    <n v="2013"/>
    <x v="3"/>
    <n v="16"/>
    <x v="20"/>
    <x v="0"/>
    <n v="0"/>
    <n v="0"/>
  </r>
  <r>
    <d v="2013-04-16T00:00:00"/>
    <d v="2013-04-16T22:00:13"/>
    <n v="2013"/>
    <x v="3"/>
    <n v="16"/>
    <x v="21"/>
    <x v="0"/>
    <n v="0"/>
    <n v="0"/>
  </r>
  <r>
    <d v="2013-04-16T00:00:00"/>
    <d v="2013-04-16T23:00:13"/>
    <n v="2013"/>
    <x v="3"/>
    <n v="16"/>
    <x v="22"/>
    <x v="0"/>
    <n v="0"/>
    <n v="0"/>
  </r>
  <r>
    <d v="2013-04-17T00:00:00"/>
    <d v="2013-04-17T00:00:13"/>
    <n v="2013"/>
    <x v="3"/>
    <n v="17"/>
    <x v="23"/>
    <x v="1"/>
    <n v="0"/>
    <n v="0"/>
  </r>
  <r>
    <d v="2013-04-17T00:00:00"/>
    <d v="2013-04-17T01:00:13"/>
    <n v="2013"/>
    <x v="3"/>
    <n v="17"/>
    <x v="0"/>
    <x v="1"/>
    <n v="0"/>
    <n v="0"/>
  </r>
  <r>
    <d v="2013-04-17T00:00:00"/>
    <d v="2013-04-17T02:00:13"/>
    <n v="2013"/>
    <x v="3"/>
    <n v="17"/>
    <x v="1"/>
    <x v="1"/>
    <n v="0"/>
    <n v="0"/>
  </r>
  <r>
    <d v="2013-04-17T00:00:00"/>
    <d v="2013-04-17T03:00:13"/>
    <n v="2013"/>
    <x v="3"/>
    <n v="17"/>
    <x v="2"/>
    <x v="1"/>
    <n v="0"/>
    <n v="0"/>
  </r>
  <r>
    <d v="2013-04-17T00:00:00"/>
    <d v="2013-04-17T04:00:13"/>
    <n v="2013"/>
    <x v="3"/>
    <n v="17"/>
    <x v="3"/>
    <x v="1"/>
    <n v="0"/>
    <n v="0"/>
  </r>
  <r>
    <d v="2013-04-17T00:00:00"/>
    <d v="2013-04-17T05:00:13"/>
    <n v="2013"/>
    <x v="3"/>
    <n v="17"/>
    <x v="4"/>
    <x v="1"/>
    <n v="0"/>
    <n v="0"/>
  </r>
  <r>
    <d v="2013-04-17T00:00:00"/>
    <d v="2013-04-17T06:00:13"/>
    <n v="2013"/>
    <x v="3"/>
    <n v="17"/>
    <x v="5"/>
    <x v="1"/>
    <n v="0"/>
    <n v="0"/>
  </r>
  <r>
    <d v="2013-04-17T00:00:00"/>
    <d v="2013-04-17T07:00:13"/>
    <n v="2013"/>
    <x v="3"/>
    <n v="17"/>
    <x v="6"/>
    <x v="1"/>
    <n v="0"/>
    <n v="0"/>
  </r>
  <r>
    <d v="2013-04-17T00:00:00"/>
    <d v="2013-04-17T08:00:13"/>
    <n v="2013"/>
    <x v="3"/>
    <n v="17"/>
    <x v="7"/>
    <x v="1"/>
    <n v="6.3959999999999999"/>
    <n v="0.12570754716981131"/>
  </r>
  <r>
    <d v="2013-04-17T00:00:00"/>
    <d v="2013-04-17T09:00:13"/>
    <n v="2013"/>
    <x v="3"/>
    <n v="17"/>
    <x v="8"/>
    <x v="1"/>
    <n v="13.263999999999999"/>
    <n v="0.26069182389937107"/>
  </r>
  <r>
    <d v="2013-04-17T00:00:00"/>
    <d v="2013-04-17T10:00:13"/>
    <n v="2013"/>
    <x v="3"/>
    <n v="17"/>
    <x v="9"/>
    <x v="1"/>
    <n v="24.901"/>
    <n v="0.4894064465408805"/>
  </r>
  <r>
    <d v="2013-04-17T00:00:00"/>
    <d v="2013-04-17T11:00:13"/>
    <n v="2013"/>
    <x v="3"/>
    <n v="17"/>
    <x v="10"/>
    <x v="1"/>
    <n v="37.323999999999998"/>
    <n v="0.73356918238993707"/>
  </r>
  <r>
    <d v="2013-04-17T00:00:00"/>
    <d v="2013-04-17T12:00:13"/>
    <n v="2013"/>
    <x v="3"/>
    <n v="17"/>
    <x v="11"/>
    <x v="1"/>
    <n v="21.504999999999999"/>
    <n v="0.42266116352201255"/>
  </r>
  <r>
    <d v="2013-04-17T00:00:00"/>
    <d v="2013-04-17T13:00:13"/>
    <n v="2013"/>
    <x v="3"/>
    <n v="17"/>
    <x v="12"/>
    <x v="1"/>
    <n v="21.091000000000001"/>
    <n v="0.41452437106918238"/>
  </r>
  <r>
    <d v="2013-04-17T00:00:00"/>
    <d v="2013-04-17T14:00:13"/>
    <n v="2013"/>
    <x v="3"/>
    <n v="17"/>
    <x v="13"/>
    <x v="1"/>
    <n v="17.818000000000001"/>
    <n v="0.35019654088050317"/>
  </r>
  <r>
    <d v="2013-04-17T00:00:00"/>
    <d v="2013-04-17T15:00:13"/>
    <n v="2013"/>
    <x v="3"/>
    <n v="17"/>
    <x v="14"/>
    <x v="1"/>
    <n v="22.978999999999999"/>
    <n v="0.45163128930817609"/>
  </r>
  <r>
    <d v="2013-04-17T00:00:00"/>
    <d v="2013-04-17T16:00:13"/>
    <n v="2013"/>
    <x v="3"/>
    <n v="17"/>
    <x v="15"/>
    <x v="1"/>
    <n v="24.071000000000002"/>
    <n v="0.47309355345911952"/>
  </r>
  <r>
    <d v="2013-04-17T00:00:00"/>
    <d v="2013-04-17T17:00:13"/>
    <n v="2013"/>
    <x v="3"/>
    <n v="17"/>
    <x v="16"/>
    <x v="1"/>
    <n v="21.577999999999999"/>
    <n v="0.42409591194968549"/>
  </r>
  <r>
    <d v="2013-04-17T00:00:00"/>
    <d v="2013-04-17T18:00:13"/>
    <n v="2013"/>
    <x v="3"/>
    <n v="17"/>
    <x v="17"/>
    <x v="1"/>
    <n v="9.5830000000000002"/>
    <n v="0.18834512578616353"/>
  </r>
  <r>
    <d v="2013-04-17T00:00:00"/>
    <d v="2013-04-17T19:00:13"/>
    <n v="2013"/>
    <x v="3"/>
    <n v="17"/>
    <x v="18"/>
    <x v="1"/>
    <n v="0"/>
    <n v="0"/>
  </r>
  <r>
    <d v="2013-04-17T00:00:00"/>
    <d v="2013-04-17T20:00:13"/>
    <n v="2013"/>
    <x v="3"/>
    <n v="17"/>
    <x v="19"/>
    <x v="1"/>
    <n v="0"/>
    <n v="0"/>
  </r>
  <r>
    <d v="2013-04-17T00:00:00"/>
    <d v="2013-04-17T21:00:13"/>
    <n v="2013"/>
    <x v="3"/>
    <n v="17"/>
    <x v="20"/>
    <x v="1"/>
    <n v="0"/>
    <n v="0"/>
  </r>
  <r>
    <d v="2013-04-17T00:00:00"/>
    <d v="2013-04-17T22:00:13"/>
    <n v="2013"/>
    <x v="3"/>
    <n v="17"/>
    <x v="21"/>
    <x v="1"/>
    <n v="0"/>
    <n v="0"/>
  </r>
  <r>
    <d v="2013-04-17T00:00:00"/>
    <d v="2013-04-17T23:00:13"/>
    <n v="2013"/>
    <x v="3"/>
    <n v="17"/>
    <x v="22"/>
    <x v="1"/>
    <n v="0"/>
    <n v="0"/>
  </r>
  <r>
    <d v="2013-04-18T00:00:00"/>
    <d v="2013-04-18T00:00:13"/>
    <n v="2013"/>
    <x v="3"/>
    <n v="18"/>
    <x v="23"/>
    <x v="2"/>
    <n v="0"/>
    <n v="0"/>
  </r>
  <r>
    <d v="2013-04-18T00:00:00"/>
    <d v="2013-04-18T01:00:13"/>
    <n v="2013"/>
    <x v="3"/>
    <n v="18"/>
    <x v="0"/>
    <x v="2"/>
    <n v="0"/>
    <n v="0"/>
  </r>
  <r>
    <d v="2013-04-18T00:00:00"/>
    <d v="2013-04-18T02:00:13"/>
    <n v="2013"/>
    <x v="3"/>
    <n v="18"/>
    <x v="1"/>
    <x v="2"/>
    <n v="0"/>
    <n v="0"/>
  </r>
  <r>
    <d v="2013-04-18T00:00:00"/>
    <d v="2013-04-18T03:00:13"/>
    <n v="2013"/>
    <x v="3"/>
    <n v="18"/>
    <x v="2"/>
    <x v="2"/>
    <n v="0"/>
    <n v="0"/>
  </r>
  <r>
    <d v="2013-04-18T00:00:00"/>
    <d v="2013-04-18T04:00:13"/>
    <n v="2013"/>
    <x v="3"/>
    <n v="18"/>
    <x v="3"/>
    <x v="2"/>
    <n v="0"/>
    <n v="0"/>
  </r>
  <r>
    <d v="2013-04-18T00:00:00"/>
    <d v="2013-04-18T05:00:13"/>
    <n v="2013"/>
    <x v="3"/>
    <n v="18"/>
    <x v="4"/>
    <x v="2"/>
    <n v="0"/>
    <n v="0"/>
  </r>
  <r>
    <d v="2013-04-18T00:00:00"/>
    <d v="2013-04-18T06:00:13"/>
    <n v="2013"/>
    <x v="3"/>
    <n v="18"/>
    <x v="5"/>
    <x v="2"/>
    <n v="0"/>
    <n v="0"/>
  </r>
  <r>
    <d v="2013-04-18T00:00:00"/>
    <d v="2013-04-18T07:00:13"/>
    <n v="2013"/>
    <x v="3"/>
    <n v="18"/>
    <x v="6"/>
    <x v="2"/>
    <n v="0"/>
    <n v="0"/>
  </r>
  <r>
    <d v="2013-04-18T00:00:00"/>
    <d v="2013-04-18T08:00:13"/>
    <n v="2013"/>
    <x v="3"/>
    <n v="18"/>
    <x v="7"/>
    <x v="2"/>
    <n v="13.949"/>
    <n v="0.27415487421383644"/>
  </r>
  <r>
    <d v="2013-04-18T00:00:00"/>
    <d v="2013-04-18T09:00:13"/>
    <n v="2013"/>
    <x v="3"/>
    <n v="18"/>
    <x v="8"/>
    <x v="2"/>
    <n v="40.700000000000003"/>
    <n v="0.79992138364779874"/>
  </r>
  <r>
    <d v="2013-04-18T00:00:00"/>
    <d v="2013-04-18T10:00:13"/>
    <n v="2013"/>
    <x v="3"/>
    <n v="18"/>
    <x v="9"/>
    <x v="2"/>
    <n v="44.512999999999998"/>
    <n v="0.87486242138364767"/>
  </r>
  <r>
    <d v="2013-04-18T00:00:00"/>
    <d v="2013-04-18T11:00:13"/>
    <n v="2013"/>
    <x v="3"/>
    <n v="18"/>
    <x v="10"/>
    <x v="2"/>
    <n v="44.56"/>
    <n v="0.87578616352201255"/>
  </r>
  <r>
    <d v="2013-04-18T00:00:00"/>
    <d v="2013-04-18T12:00:13"/>
    <n v="2013"/>
    <x v="3"/>
    <n v="18"/>
    <x v="11"/>
    <x v="2"/>
    <n v="44.094000000000001"/>
    <n v="0.86662735849056605"/>
  </r>
  <r>
    <d v="2013-04-18T00:00:00"/>
    <d v="2013-04-18T13:00:13"/>
    <n v="2013"/>
    <x v="3"/>
    <n v="18"/>
    <x v="12"/>
    <x v="2"/>
    <n v="47.042999999999999"/>
    <n v="0.92458726415094339"/>
  </r>
  <r>
    <d v="2013-04-18T00:00:00"/>
    <d v="2013-04-18T14:00:13"/>
    <n v="2013"/>
    <x v="3"/>
    <n v="18"/>
    <x v="13"/>
    <x v="2"/>
    <n v="49.112000000000002"/>
    <n v="0.96525157232704406"/>
  </r>
  <r>
    <d v="2013-04-18T00:00:00"/>
    <d v="2013-04-18T15:00:13"/>
    <n v="2013"/>
    <x v="3"/>
    <n v="18"/>
    <x v="14"/>
    <x v="2"/>
    <n v="49.96"/>
    <n v="0.98191823899371067"/>
  </r>
  <r>
    <d v="2013-04-18T00:00:00"/>
    <d v="2013-04-18T16:00:13"/>
    <n v="2013"/>
    <x v="3"/>
    <n v="18"/>
    <x v="15"/>
    <x v="2"/>
    <n v="49.96"/>
    <n v="0.98191823899371067"/>
  </r>
  <r>
    <d v="2013-04-18T00:00:00"/>
    <d v="2013-04-18T17:00:13"/>
    <n v="2013"/>
    <x v="3"/>
    <n v="18"/>
    <x v="16"/>
    <x v="2"/>
    <n v="47.302999999999997"/>
    <n v="0.92969732704402508"/>
  </r>
  <r>
    <d v="2013-04-18T00:00:00"/>
    <d v="2013-04-18T18:00:13"/>
    <n v="2013"/>
    <x v="3"/>
    <n v="18"/>
    <x v="17"/>
    <x v="2"/>
    <n v="21.091999999999999"/>
    <n v="0.41454402515723265"/>
  </r>
  <r>
    <d v="2013-04-18T00:00:00"/>
    <d v="2013-04-18T19:00:13"/>
    <n v="2013"/>
    <x v="3"/>
    <n v="18"/>
    <x v="18"/>
    <x v="2"/>
    <n v="0"/>
    <n v="0"/>
  </r>
  <r>
    <d v="2013-04-18T00:00:00"/>
    <d v="2013-04-18T20:00:13"/>
    <n v="2013"/>
    <x v="3"/>
    <n v="18"/>
    <x v="19"/>
    <x v="2"/>
    <n v="0"/>
    <n v="0"/>
  </r>
  <r>
    <d v="2013-04-18T00:00:00"/>
    <d v="2013-04-18T21:00:13"/>
    <n v="2013"/>
    <x v="3"/>
    <n v="18"/>
    <x v="20"/>
    <x v="2"/>
    <n v="0"/>
    <n v="0"/>
  </r>
  <r>
    <d v="2013-04-18T00:00:00"/>
    <d v="2013-04-18T22:00:13"/>
    <n v="2013"/>
    <x v="3"/>
    <n v="18"/>
    <x v="21"/>
    <x v="2"/>
    <n v="0"/>
    <n v="0"/>
  </r>
  <r>
    <d v="2013-04-18T00:00:00"/>
    <d v="2013-04-18T23:00:13"/>
    <n v="2013"/>
    <x v="3"/>
    <n v="18"/>
    <x v="22"/>
    <x v="2"/>
    <n v="0"/>
    <n v="0"/>
  </r>
  <r>
    <d v="2013-04-19T00:00:00"/>
    <d v="2013-04-19T00:00:13"/>
    <n v="2013"/>
    <x v="3"/>
    <n v="19"/>
    <x v="23"/>
    <x v="3"/>
    <n v="0"/>
    <n v="0"/>
  </r>
  <r>
    <d v="2013-04-19T00:00:00"/>
    <d v="2013-04-19T01:00:13"/>
    <n v="2013"/>
    <x v="3"/>
    <n v="19"/>
    <x v="0"/>
    <x v="3"/>
    <n v="0"/>
    <n v="0"/>
  </r>
  <r>
    <d v="2013-04-19T00:00:00"/>
    <d v="2013-04-19T02:00:13"/>
    <n v="2013"/>
    <x v="3"/>
    <n v="19"/>
    <x v="1"/>
    <x v="3"/>
    <n v="0"/>
    <n v="0"/>
  </r>
  <r>
    <d v="2013-04-19T00:00:00"/>
    <d v="2013-04-19T03:00:13"/>
    <n v="2013"/>
    <x v="3"/>
    <n v="19"/>
    <x v="2"/>
    <x v="3"/>
    <n v="0"/>
    <n v="0"/>
  </r>
  <r>
    <d v="2013-04-19T00:00:00"/>
    <d v="2013-04-19T04:00:13"/>
    <n v="2013"/>
    <x v="3"/>
    <n v="19"/>
    <x v="3"/>
    <x v="3"/>
    <n v="0"/>
    <n v="0"/>
  </r>
  <r>
    <d v="2013-04-19T00:00:00"/>
    <d v="2013-04-19T05:00:13"/>
    <n v="2013"/>
    <x v="3"/>
    <n v="19"/>
    <x v="4"/>
    <x v="3"/>
    <n v="0"/>
    <n v="0"/>
  </r>
  <r>
    <d v="2013-04-19T00:00:00"/>
    <d v="2013-04-19T06:00:13"/>
    <n v="2013"/>
    <x v="3"/>
    <n v="19"/>
    <x v="5"/>
    <x v="3"/>
    <n v="0"/>
    <n v="0"/>
  </r>
  <r>
    <d v="2013-04-19T00:00:00"/>
    <d v="2013-04-19T07:00:13"/>
    <n v="2013"/>
    <x v="3"/>
    <n v="19"/>
    <x v="6"/>
    <x v="3"/>
    <n v="0"/>
    <n v="0"/>
  </r>
  <r>
    <d v="2013-04-19T00:00:00"/>
    <d v="2013-04-19T08:00:13"/>
    <n v="2013"/>
    <x v="3"/>
    <n v="19"/>
    <x v="7"/>
    <x v="3"/>
    <n v="14.266"/>
    <n v="0.28038522012578615"/>
  </r>
  <r>
    <d v="2013-04-19T00:00:00"/>
    <d v="2013-04-19T09:00:13"/>
    <n v="2013"/>
    <x v="3"/>
    <n v="19"/>
    <x v="8"/>
    <x v="3"/>
    <n v="43.856000000000002"/>
    <n v="0.86194968553459117"/>
  </r>
  <r>
    <d v="2013-04-19T00:00:00"/>
    <d v="2013-04-19T10:00:13"/>
    <n v="2013"/>
    <x v="3"/>
    <n v="19"/>
    <x v="9"/>
    <x v="3"/>
    <n v="47.148000000000003"/>
    <n v="0.92665094339622645"/>
  </r>
  <r>
    <d v="2013-04-19T00:00:00"/>
    <d v="2013-04-19T11:00:13"/>
    <n v="2013"/>
    <x v="3"/>
    <n v="19"/>
    <x v="10"/>
    <x v="3"/>
    <n v="46.148000000000003"/>
    <n v="0.90699685534591201"/>
  </r>
  <r>
    <d v="2013-04-19T00:00:00"/>
    <d v="2013-04-19T12:00:13"/>
    <n v="2013"/>
    <x v="3"/>
    <n v="19"/>
    <x v="11"/>
    <x v="3"/>
    <n v="45.125999999999998"/>
    <n v="0.88691037735849043"/>
  </r>
  <r>
    <d v="2013-04-19T00:00:00"/>
    <d v="2013-04-19T13:00:13"/>
    <n v="2013"/>
    <x v="3"/>
    <n v="19"/>
    <x v="12"/>
    <x v="3"/>
    <n v="46.316000000000003"/>
    <n v="0.91029874213836481"/>
  </r>
  <r>
    <d v="2013-04-19T00:00:00"/>
    <d v="2013-04-19T14:00:13"/>
    <n v="2013"/>
    <x v="3"/>
    <n v="19"/>
    <x v="13"/>
    <x v="3"/>
    <n v="47.594000000000001"/>
    <n v="0.93541666666666667"/>
  </r>
  <r>
    <d v="2013-04-19T00:00:00"/>
    <d v="2013-04-19T15:00:13"/>
    <n v="2013"/>
    <x v="3"/>
    <n v="19"/>
    <x v="14"/>
    <x v="3"/>
    <n v="49.293999999999997"/>
    <n v="0.96882861635220119"/>
  </r>
  <r>
    <d v="2013-04-19T00:00:00"/>
    <d v="2013-04-19T16:00:13"/>
    <n v="2013"/>
    <x v="3"/>
    <n v="19"/>
    <x v="15"/>
    <x v="3"/>
    <n v="49.96"/>
    <n v="0.98191823899371067"/>
  </r>
  <r>
    <d v="2013-04-19T00:00:00"/>
    <d v="2013-04-19T17:00:13"/>
    <n v="2013"/>
    <x v="3"/>
    <n v="19"/>
    <x v="16"/>
    <x v="3"/>
    <n v="46.088999999999999"/>
    <n v="0.90583726415094334"/>
  </r>
  <r>
    <d v="2013-04-19T00:00:00"/>
    <d v="2013-04-19T18:00:13"/>
    <n v="2013"/>
    <x v="3"/>
    <n v="19"/>
    <x v="17"/>
    <x v="3"/>
    <n v="19.922000000000001"/>
    <n v="0.39154874213836477"/>
  </r>
  <r>
    <d v="2013-04-19T00:00:00"/>
    <d v="2013-04-19T19:00:13"/>
    <n v="2013"/>
    <x v="3"/>
    <n v="19"/>
    <x v="18"/>
    <x v="3"/>
    <n v="0"/>
    <n v="0"/>
  </r>
  <r>
    <d v="2013-04-19T00:00:00"/>
    <d v="2013-04-19T20:00:13"/>
    <n v="2013"/>
    <x v="3"/>
    <n v="19"/>
    <x v="19"/>
    <x v="3"/>
    <n v="0"/>
    <n v="0"/>
  </r>
  <r>
    <d v="2013-04-19T00:00:00"/>
    <d v="2013-04-19T21:00:13"/>
    <n v="2013"/>
    <x v="3"/>
    <n v="19"/>
    <x v="20"/>
    <x v="3"/>
    <n v="0"/>
    <n v="0"/>
  </r>
  <r>
    <d v="2013-04-19T00:00:00"/>
    <d v="2013-04-19T22:00:13"/>
    <n v="2013"/>
    <x v="3"/>
    <n v="19"/>
    <x v="21"/>
    <x v="3"/>
    <n v="0"/>
    <n v="0"/>
  </r>
  <r>
    <d v="2013-04-19T00:00:00"/>
    <d v="2013-04-19T23:00:13"/>
    <n v="2013"/>
    <x v="3"/>
    <n v="19"/>
    <x v="22"/>
    <x v="3"/>
    <n v="0"/>
    <n v="0"/>
  </r>
  <r>
    <d v="2013-04-20T00:00:00"/>
    <d v="2013-04-20T00:00:13"/>
    <n v="2013"/>
    <x v="3"/>
    <n v="20"/>
    <x v="23"/>
    <x v="4"/>
    <n v="0"/>
    <n v="0"/>
  </r>
  <r>
    <d v="2013-04-20T00:00:00"/>
    <d v="2013-04-20T01:00:13"/>
    <n v="2013"/>
    <x v="3"/>
    <n v="20"/>
    <x v="0"/>
    <x v="4"/>
    <n v="0"/>
    <n v="0"/>
  </r>
  <r>
    <d v="2013-04-20T00:00:00"/>
    <d v="2013-04-20T02:00:13"/>
    <n v="2013"/>
    <x v="3"/>
    <n v="20"/>
    <x v="1"/>
    <x v="4"/>
    <n v="0"/>
    <n v="0"/>
  </r>
  <r>
    <d v="2013-04-20T00:00:00"/>
    <d v="2013-04-20T03:00:13"/>
    <n v="2013"/>
    <x v="3"/>
    <n v="20"/>
    <x v="2"/>
    <x v="4"/>
    <n v="0"/>
    <n v="0"/>
  </r>
  <r>
    <d v="2013-04-20T00:00:00"/>
    <d v="2013-04-20T04:00:13"/>
    <n v="2013"/>
    <x v="3"/>
    <n v="20"/>
    <x v="3"/>
    <x v="4"/>
    <n v="0"/>
    <n v="0"/>
  </r>
  <r>
    <d v="2013-04-20T00:00:00"/>
    <d v="2013-04-20T05:00:13"/>
    <n v="2013"/>
    <x v="3"/>
    <n v="20"/>
    <x v="4"/>
    <x v="4"/>
    <n v="0"/>
    <n v="0"/>
  </r>
  <r>
    <d v="2013-04-20T00:00:00"/>
    <d v="2013-04-20T06:00:13"/>
    <n v="2013"/>
    <x v="3"/>
    <n v="20"/>
    <x v="5"/>
    <x v="4"/>
    <n v="0"/>
    <n v="0"/>
  </r>
  <r>
    <d v="2013-04-20T00:00:00"/>
    <d v="2013-04-20T07:00:13"/>
    <n v="2013"/>
    <x v="3"/>
    <n v="20"/>
    <x v="6"/>
    <x v="4"/>
    <n v="0"/>
    <n v="0"/>
  </r>
  <r>
    <d v="2013-04-20T00:00:00"/>
    <d v="2013-04-20T08:00:13"/>
    <n v="2013"/>
    <x v="3"/>
    <n v="20"/>
    <x v="7"/>
    <x v="4"/>
    <n v="14.358000000000001"/>
    <n v="0.28219339622641509"/>
  </r>
  <r>
    <d v="2013-04-20T00:00:00"/>
    <d v="2013-04-20T09:00:13"/>
    <n v="2013"/>
    <x v="3"/>
    <n v="20"/>
    <x v="8"/>
    <x v="4"/>
    <n v="43.747"/>
    <n v="0.85980738993710693"/>
  </r>
  <r>
    <d v="2013-04-20T00:00:00"/>
    <d v="2013-04-20T10:00:13"/>
    <n v="2013"/>
    <x v="3"/>
    <n v="20"/>
    <x v="9"/>
    <x v="4"/>
    <n v="47.247"/>
    <n v="0.92859669811320755"/>
  </r>
  <r>
    <d v="2013-04-20T00:00:00"/>
    <d v="2013-04-20T11:00:13"/>
    <n v="2013"/>
    <x v="3"/>
    <n v="20"/>
    <x v="10"/>
    <x v="4"/>
    <n v="46.273000000000003"/>
    <n v="0.90945361635220123"/>
  </r>
  <r>
    <d v="2013-04-20T00:00:00"/>
    <d v="2013-04-20T12:00:13"/>
    <n v="2013"/>
    <x v="3"/>
    <n v="20"/>
    <x v="11"/>
    <x v="4"/>
    <n v="45.723999999999997"/>
    <n v="0.89866352201257849"/>
  </r>
  <r>
    <d v="2013-04-20T00:00:00"/>
    <d v="2013-04-20T13:00:13"/>
    <n v="2013"/>
    <x v="3"/>
    <n v="20"/>
    <x v="12"/>
    <x v="4"/>
    <n v="45.481999999999999"/>
    <n v="0.89390723270440242"/>
  </r>
  <r>
    <d v="2013-04-20T00:00:00"/>
    <d v="2013-04-20T14:00:13"/>
    <n v="2013"/>
    <x v="3"/>
    <n v="20"/>
    <x v="13"/>
    <x v="4"/>
    <n v="46.405999999999999"/>
    <n v="0.91206761006289305"/>
  </r>
  <r>
    <d v="2013-04-20T00:00:00"/>
    <d v="2013-04-20T15:00:13"/>
    <n v="2013"/>
    <x v="3"/>
    <n v="20"/>
    <x v="14"/>
    <x v="4"/>
    <n v="48.223999999999997"/>
    <n v="0.94779874213836468"/>
  </r>
  <r>
    <d v="2013-04-20T00:00:00"/>
    <d v="2013-04-20T16:00:13"/>
    <n v="2013"/>
    <x v="3"/>
    <n v="20"/>
    <x v="15"/>
    <x v="4"/>
    <n v="49.161000000000001"/>
    <n v="0.96621462264150937"/>
  </r>
  <r>
    <d v="2013-04-20T00:00:00"/>
    <d v="2013-04-20T17:00:13"/>
    <n v="2013"/>
    <x v="3"/>
    <n v="20"/>
    <x v="16"/>
    <x v="4"/>
    <n v="45.558999999999997"/>
    <n v="0.8954205974842766"/>
  </r>
  <r>
    <d v="2013-04-20T00:00:00"/>
    <d v="2013-04-20T18:00:13"/>
    <n v="2013"/>
    <x v="3"/>
    <n v="20"/>
    <x v="17"/>
    <x v="4"/>
    <n v="19.3"/>
    <n v="0.3793238993710692"/>
  </r>
  <r>
    <d v="2013-04-20T00:00:00"/>
    <d v="2013-04-20T19:00:13"/>
    <n v="2013"/>
    <x v="3"/>
    <n v="20"/>
    <x v="18"/>
    <x v="4"/>
    <n v="0"/>
    <n v="0"/>
  </r>
  <r>
    <d v="2013-04-20T00:00:00"/>
    <d v="2013-04-20T20:00:13"/>
    <n v="2013"/>
    <x v="3"/>
    <n v="20"/>
    <x v="19"/>
    <x v="4"/>
    <n v="0"/>
    <n v="0"/>
  </r>
  <r>
    <d v="2013-04-20T00:00:00"/>
    <d v="2013-04-20T21:00:13"/>
    <n v="2013"/>
    <x v="3"/>
    <n v="20"/>
    <x v="20"/>
    <x v="4"/>
    <n v="0"/>
    <n v="0"/>
  </r>
  <r>
    <d v="2013-04-20T00:00:00"/>
    <d v="2013-04-20T22:00:13"/>
    <n v="2013"/>
    <x v="3"/>
    <n v="20"/>
    <x v="21"/>
    <x v="4"/>
    <n v="0"/>
    <n v="0"/>
  </r>
  <r>
    <d v="2013-04-20T00:00:00"/>
    <d v="2013-04-20T23:00:13"/>
    <n v="2013"/>
    <x v="3"/>
    <n v="20"/>
    <x v="22"/>
    <x v="4"/>
    <n v="0"/>
    <n v="0"/>
  </r>
  <r>
    <d v="2013-04-21T00:00:00"/>
    <d v="2013-04-21T00:00:13"/>
    <n v="2013"/>
    <x v="3"/>
    <n v="21"/>
    <x v="23"/>
    <x v="5"/>
    <n v="0"/>
    <n v="0"/>
  </r>
  <r>
    <d v="2013-04-21T00:00:00"/>
    <d v="2013-04-21T01:00:13"/>
    <n v="2013"/>
    <x v="3"/>
    <n v="21"/>
    <x v="0"/>
    <x v="5"/>
    <n v="0"/>
    <n v="0"/>
  </r>
  <r>
    <d v="2013-04-21T00:00:00"/>
    <d v="2013-04-21T02:00:13"/>
    <n v="2013"/>
    <x v="3"/>
    <n v="21"/>
    <x v="1"/>
    <x v="5"/>
    <n v="0"/>
    <n v="0"/>
  </r>
  <r>
    <d v="2013-04-21T00:00:00"/>
    <d v="2013-04-21T03:00:13"/>
    <n v="2013"/>
    <x v="3"/>
    <n v="21"/>
    <x v="2"/>
    <x v="5"/>
    <n v="0"/>
    <n v="0"/>
  </r>
  <r>
    <d v="2013-04-21T00:00:00"/>
    <d v="2013-04-21T04:00:13"/>
    <n v="2013"/>
    <x v="3"/>
    <n v="21"/>
    <x v="3"/>
    <x v="5"/>
    <n v="0"/>
    <n v="0"/>
  </r>
  <r>
    <d v="2013-04-21T00:00:00"/>
    <d v="2013-04-21T05:00:13"/>
    <n v="2013"/>
    <x v="3"/>
    <n v="21"/>
    <x v="4"/>
    <x v="5"/>
    <n v="0"/>
    <n v="0"/>
  </r>
  <r>
    <d v="2013-04-21T00:00:00"/>
    <d v="2013-04-21T06:00:13"/>
    <n v="2013"/>
    <x v="3"/>
    <n v="21"/>
    <x v="5"/>
    <x v="5"/>
    <n v="0"/>
    <n v="0"/>
  </r>
  <r>
    <d v="2013-04-21T00:00:00"/>
    <d v="2013-04-21T07:00:13"/>
    <n v="2013"/>
    <x v="3"/>
    <n v="21"/>
    <x v="6"/>
    <x v="5"/>
    <n v="0"/>
    <n v="0"/>
  </r>
  <r>
    <d v="2013-04-21T00:00:00"/>
    <d v="2013-04-21T08:00:13"/>
    <n v="2013"/>
    <x v="3"/>
    <n v="21"/>
    <x v="7"/>
    <x v="5"/>
    <n v="14.69"/>
    <n v="0.28871855345911945"/>
  </r>
  <r>
    <d v="2013-04-21T00:00:00"/>
    <d v="2013-04-21T09:00:13"/>
    <n v="2013"/>
    <x v="3"/>
    <n v="21"/>
    <x v="8"/>
    <x v="5"/>
    <n v="46.566000000000003"/>
    <n v="0.91521226415094337"/>
  </r>
  <r>
    <d v="2013-04-21T00:00:00"/>
    <d v="2013-04-21T10:00:13"/>
    <n v="2013"/>
    <x v="3"/>
    <n v="21"/>
    <x v="9"/>
    <x v="5"/>
    <n v="49.96"/>
    <n v="0.98191823899371067"/>
  </r>
  <r>
    <d v="2013-04-21T00:00:00"/>
    <d v="2013-04-21T11:00:13"/>
    <n v="2013"/>
    <x v="3"/>
    <n v="21"/>
    <x v="10"/>
    <x v="5"/>
    <n v="49.058"/>
    <n v="0.96419025157232696"/>
  </r>
  <r>
    <d v="2013-04-21T00:00:00"/>
    <d v="2013-04-21T12:00:13"/>
    <n v="2013"/>
    <x v="3"/>
    <n v="21"/>
    <x v="11"/>
    <x v="5"/>
    <n v="46.695"/>
    <n v="0.91774764150943389"/>
  </r>
  <r>
    <d v="2013-04-21T00:00:00"/>
    <d v="2013-04-21T13:00:13"/>
    <n v="2013"/>
    <x v="3"/>
    <n v="21"/>
    <x v="12"/>
    <x v="5"/>
    <n v="46.655999999999999"/>
    <n v="0.91698113207547161"/>
  </r>
  <r>
    <d v="2013-04-21T00:00:00"/>
    <d v="2013-04-21T14:00:13"/>
    <n v="2013"/>
    <x v="3"/>
    <n v="21"/>
    <x v="13"/>
    <x v="5"/>
    <n v="47.646000000000001"/>
    <n v="0.93643867924528301"/>
  </r>
  <r>
    <d v="2013-04-21T00:00:00"/>
    <d v="2013-04-21T15:00:13"/>
    <n v="2013"/>
    <x v="3"/>
    <n v="21"/>
    <x v="14"/>
    <x v="5"/>
    <n v="48.082000000000001"/>
    <n v="0.9450078616352201"/>
  </r>
  <r>
    <d v="2013-04-21T00:00:00"/>
    <d v="2013-04-21T16:00:13"/>
    <n v="2013"/>
    <x v="3"/>
    <n v="21"/>
    <x v="15"/>
    <x v="5"/>
    <n v="49.832999999999998"/>
    <n v="0.97942216981132069"/>
  </r>
  <r>
    <d v="2013-04-21T00:00:00"/>
    <d v="2013-04-21T17:00:13"/>
    <n v="2013"/>
    <x v="3"/>
    <n v="21"/>
    <x v="16"/>
    <x v="5"/>
    <n v="45.466000000000001"/>
    <n v="0.89359276729559745"/>
  </r>
  <r>
    <d v="2013-04-21T00:00:00"/>
    <d v="2013-04-21T18:00:13"/>
    <n v="2013"/>
    <x v="3"/>
    <n v="21"/>
    <x v="17"/>
    <x v="5"/>
    <n v="17.38"/>
    <n v="0.34158805031446537"/>
  </r>
  <r>
    <d v="2013-04-21T00:00:00"/>
    <d v="2013-04-21T19:00:13"/>
    <n v="2013"/>
    <x v="3"/>
    <n v="21"/>
    <x v="18"/>
    <x v="5"/>
    <n v="0"/>
    <n v="0"/>
  </r>
  <r>
    <d v="2013-04-21T00:00:00"/>
    <d v="2013-04-21T20:00:13"/>
    <n v="2013"/>
    <x v="3"/>
    <n v="21"/>
    <x v="19"/>
    <x v="5"/>
    <n v="0"/>
    <n v="0"/>
  </r>
  <r>
    <d v="2013-04-21T00:00:00"/>
    <d v="2013-04-21T21:00:13"/>
    <n v="2013"/>
    <x v="3"/>
    <n v="21"/>
    <x v="20"/>
    <x v="5"/>
    <n v="0"/>
    <n v="0"/>
  </r>
  <r>
    <d v="2013-04-21T00:00:00"/>
    <d v="2013-04-21T22:00:13"/>
    <n v="2013"/>
    <x v="3"/>
    <n v="21"/>
    <x v="21"/>
    <x v="5"/>
    <n v="0"/>
    <n v="0"/>
  </r>
  <r>
    <d v="2013-04-21T00:00:00"/>
    <d v="2013-04-21T23:00:13"/>
    <n v="2013"/>
    <x v="3"/>
    <n v="21"/>
    <x v="22"/>
    <x v="5"/>
    <n v="0"/>
    <n v="0"/>
  </r>
  <r>
    <d v="2013-04-22T00:00:00"/>
    <d v="2013-04-22T00:00:13"/>
    <n v="2013"/>
    <x v="3"/>
    <n v="22"/>
    <x v="23"/>
    <x v="6"/>
    <n v="0"/>
    <n v="0"/>
  </r>
  <r>
    <d v="2013-04-22T00:00:00"/>
    <d v="2013-04-22T01:00:13"/>
    <n v="2013"/>
    <x v="3"/>
    <n v="22"/>
    <x v="0"/>
    <x v="6"/>
    <n v="0"/>
    <n v="0"/>
  </r>
  <r>
    <d v="2013-04-22T00:00:00"/>
    <d v="2013-04-22T02:00:13"/>
    <n v="2013"/>
    <x v="3"/>
    <n v="22"/>
    <x v="1"/>
    <x v="6"/>
    <n v="0"/>
    <n v="0"/>
  </r>
  <r>
    <d v="2013-04-22T00:00:00"/>
    <d v="2013-04-22T03:00:13"/>
    <n v="2013"/>
    <x v="3"/>
    <n v="22"/>
    <x v="2"/>
    <x v="6"/>
    <n v="0"/>
    <n v="0"/>
  </r>
  <r>
    <d v="2013-04-22T00:00:00"/>
    <d v="2013-04-22T04:00:13"/>
    <n v="2013"/>
    <x v="3"/>
    <n v="22"/>
    <x v="3"/>
    <x v="6"/>
    <n v="0"/>
    <n v="0"/>
  </r>
  <r>
    <d v="2013-04-22T00:00:00"/>
    <d v="2013-04-22T05:00:13"/>
    <n v="2013"/>
    <x v="3"/>
    <n v="22"/>
    <x v="4"/>
    <x v="6"/>
    <n v="0"/>
    <n v="0"/>
  </r>
  <r>
    <d v="2013-04-22T00:00:00"/>
    <d v="2013-04-22T06:00:13"/>
    <n v="2013"/>
    <x v="3"/>
    <n v="22"/>
    <x v="5"/>
    <x v="6"/>
    <n v="0"/>
    <n v="0"/>
  </r>
  <r>
    <d v="2013-04-22T00:00:00"/>
    <d v="2013-04-22T07:00:13"/>
    <n v="2013"/>
    <x v="3"/>
    <n v="22"/>
    <x v="6"/>
    <x v="6"/>
    <n v="0"/>
    <n v="0"/>
  </r>
  <r>
    <d v="2013-04-22T00:00:00"/>
    <d v="2013-04-22T08:00:13"/>
    <n v="2013"/>
    <x v="3"/>
    <n v="22"/>
    <x v="7"/>
    <x v="6"/>
    <n v="14.207000000000001"/>
    <n v="0.27922562893081759"/>
  </r>
  <r>
    <d v="2013-04-22T00:00:00"/>
    <d v="2013-04-22T09:00:13"/>
    <n v="2013"/>
    <x v="3"/>
    <n v="22"/>
    <x v="8"/>
    <x v="6"/>
    <n v="46.393999999999998"/>
    <n v="0.91183176100628927"/>
  </r>
  <r>
    <d v="2013-04-22T00:00:00"/>
    <d v="2013-04-22T10:00:13"/>
    <n v="2013"/>
    <x v="3"/>
    <n v="22"/>
    <x v="9"/>
    <x v="6"/>
    <n v="49.96"/>
    <n v="0.98191823899371067"/>
  </r>
  <r>
    <d v="2013-04-22T00:00:00"/>
    <d v="2013-04-22T11:00:13"/>
    <n v="2013"/>
    <x v="3"/>
    <n v="22"/>
    <x v="10"/>
    <x v="6"/>
    <n v="49.1"/>
    <n v="0.96501572327044027"/>
  </r>
  <r>
    <d v="2013-04-22T00:00:00"/>
    <d v="2013-04-22T12:00:13"/>
    <n v="2013"/>
    <x v="3"/>
    <n v="22"/>
    <x v="11"/>
    <x v="6"/>
    <n v="47.317"/>
    <n v="0.92997248427672952"/>
  </r>
  <r>
    <d v="2013-04-22T00:00:00"/>
    <d v="2013-04-22T13:00:13"/>
    <n v="2013"/>
    <x v="3"/>
    <n v="22"/>
    <x v="12"/>
    <x v="6"/>
    <n v="46.79"/>
    <n v="0.91961477987421381"/>
  </r>
  <r>
    <d v="2013-04-22T00:00:00"/>
    <d v="2013-04-22T14:00:13"/>
    <n v="2013"/>
    <x v="3"/>
    <n v="22"/>
    <x v="13"/>
    <x v="6"/>
    <n v="47.631"/>
    <n v="0.93614386792452831"/>
  </r>
  <r>
    <d v="2013-04-22T00:00:00"/>
    <d v="2013-04-22T15:00:13"/>
    <n v="2013"/>
    <x v="3"/>
    <n v="22"/>
    <x v="14"/>
    <x v="6"/>
    <n v="49.337000000000003"/>
    <n v="0.96967374213836477"/>
  </r>
  <r>
    <d v="2013-04-22T00:00:00"/>
    <d v="2013-04-22T16:00:13"/>
    <n v="2013"/>
    <x v="3"/>
    <n v="22"/>
    <x v="15"/>
    <x v="6"/>
    <n v="49.96"/>
    <n v="0.98191823899371067"/>
  </r>
  <r>
    <d v="2013-04-22T00:00:00"/>
    <d v="2013-04-22T17:00:13"/>
    <n v="2013"/>
    <x v="3"/>
    <n v="22"/>
    <x v="16"/>
    <x v="6"/>
    <n v="46.018000000000001"/>
    <n v="0.904441823899371"/>
  </r>
  <r>
    <d v="2013-04-22T00:00:00"/>
    <d v="2013-04-22T18:00:13"/>
    <n v="2013"/>
    <x v="3"/>
    <n v="22"/>
    <x v="17"/>
    <x v="6"/>
    <n v="18.218"/>
    <n v="0.3580581761006289"/>
  </r>
  <r>
    <d v="2013-04-22T00:00:00"/>
    <d v="2013-04-22T19:00:13"/>
    <n v="2013"/>
    <x v="3"/>
    <n v="22"/>
    <x v="18"/>
    <x v="6"/>
    <n v="0"/>
    <n v="0"/>
  </r>
  <r>
    <d v="2013-04-22T00:00:00"/>
    <d v="2013-04-22T20:00:13"/>
    <n v="2013"/>
    <x v="3"/>
    <n v="22"/>
    <x v="19"/>
    <x v="6"/>
    <n v="0"/>
    <n v="0"/>
  </r>
  <r>
    <d v="2013-04-22T00:00:00"/>
    <d v="2013-04-22T21:00:13"/>
    <n v="2013"/>
    <x v="3"/>
    <n v="22"/>
    <x v="20"/>
    <x v="6"/>
    <n v="0"/>
    <n v="0"/>
  </r>
  <r>
    <d v="2013-04-22T00:00:00"/>
    <d v="2013-04-22T22:00:13"/>
    <n v="2013"/>
    <x v="3"/>
    <n v="22"/>
    <x v="21"/>
    <x v="6"/>
    <n v="0"/>
    <n v="0"/>
  </r>
  <r>
    <d v="2013-04-22T00:00:00"/>
    <d v="2013-04-22T23:00:13"/>
    <n v="2013"/>
    <x v="3"/>
    <n v="22"/>
    <x v="22"/>
    <x v="6"/>
    <n v="0"/>
    <n v="0"/>
  </r>
  <r>
    <d v="2013-04-23T00:00:00"/>
    <d v="2013-04-23T00:00:13"/>
    <n v="2013"/>
    <x v="3"/>
    <n v="23"/>
    <x v="23"/>
    <x v="0"/>
    <n v="0"/>
    <n v="0"/>
  </r>
  <r>
    <d v="2013-04-23T00:00:00"/>
    <d v="2013-04-23T01:00:13"/>
    <n v="2013"/>
    <x v="3"/>
    <n v="23"/>
    <x v="0"/>
    <x v="0"/>
    <n v="0"/>
    <n v="0"/>
  </r>
  <r>
    <d v="2013-04-23T00:00:00"/>
    <d v="2013-04-23T02:00:13"/>
    <n v="2013"/>
    <x v="3"/>
    <n v="23"/>
    <x v="1"/>
    <x v="0"/>
    <n v="0"/>
    <n v="0"/>
  </r>
  <r>
    <d v="2013-04-23T00:00:00"/>
    <d v="2013-04-23T03:00:13"/>
    <n v="2013"/>
    <x v="3"/>
    <n v="23"/>
    <x v="2"/>
    <x v="0"/>
    <n v="0"/>
    <n v="0"/>
  </r>
  <r>
    <d v="2013-04-23T00:00:00"/>
    <d v="2013-04-23T04:00:13"/>
    <n v="2013"/>
    <x v="3"/>
    <n v="23"/>
    <x v="3"/>
    <x v="0"/>
    <n v="0"/>
    <n v="0"/>
  </r>
  <r>
    <d v="2013-04-23T00:00:00"/>
    <d v="2013-04-23T05:00:13"/>
    <n v="2013"/>
    <x v="3"/>
    <n v="23"/>
    <x v="4"/>
    <x v="0"/>
    <n v="0"/>
    <n v="0"/>
  </r>
  <r>
    <d v="2013-04-23T00:00:00"/>
    <d v="2013-04-23T06:00:13"/>
    <n v="2013"/>
    <x v="3"/>
    <n v="23"/>
    <x v="5"/>
    <x v="0"/>
    <n v="0"/>
    <n v="0"/>
  </r>
  <r>
    <d v="2013-04-23T00:00:00"/>
    <d v="2013-04-23T07:00:13"/>
    <n v="2013"/>
    <x v="3"/>
    <n v="23"/>
    <x v="6"/>
    <x v="0"/>
    <n v="0"/>
    <n v="0"/>
  </r>
  <r>
    <d v="2013-04-23T00:00:00"/>
    <d v="2013-04-23T08:00:13"/>
    <n v="2013"/>
    <x v="3"/>
    <n v="23"/>
    <x v="7"/>
    <x v="0"/>
    <n v="13.715999999999999"/>
    <n v="0.26957547169811319"/>
  </r>
  <r>
    <d v="2013-04-23T00:00:00"/>
    <d v="2013-04-23T09:00:13"/>
    <n v="2013"/>
    <x v="3"/>
    <n v="23"/>
    <x v="8"/>
    <x v="0"/>
    <n v="46.572000000000003"/>
    <n v="0.91533018867924532"/>
  </r>
  <r>
    <d v="2013-04-23T00:00:00"/>
    <d v="2013-04-23T10:00:13"/>
    <n v="2013"/>
    <x v="3"/>
    <n v="23"/>
    <x v="9"/>
    <x v="0"/>
    <n v="49.96"/>
    <n v="0.98191823899371067"/>
  </r>
  <r>
    <d v="2013-04-23T00:00:00"/>
    <d v="2013-04-23T11:00:13"/>
    <n v="2013"/>
    <x v="3"/>
    <n v="23"/>
    <x v="10"/>
    <x v="0"/>
    <n v="48.939"/>
    <n v="0.96185141509433958"/>
  </r>
  <r>
    <d v="2013-04-23T00:00:00"/>
    <d v="2013-04-23T12:00:13"/>
    <n v="2013"/>
    <x v="3"/>
    <n v="23"/>
    <x v="11"/>
    <x v="0"/>
    <n v="46.552"/>
    <n v="0.91493710691823893"/>
  </r>
  <r>
    <d v="2013-04-23T00:00:00"/>
    <d v="2013-04-23T13:00:13"/>
    <n v="2013"/>
    <x v="3"/>
    <n v="23"/>
    <x v="12"/>
    <x v="0"/>
    <n v="46.914999999999999"/>
    <n v="0.92207154088050303"/>
  </r>
  <r>
    <d v="2013-04-23T00:00:00"/>
    <d v="2013-04-23T14:00:13"/>
    <n v="2013"/>
    <x v="3"/>
    <n v="23"/>
    <x v="13"/>
    <x v="0"/>
    <n v="47.893000000000001"/>
    <n v="0.94129323899371065"/>
  </r>
  <r>
    <d v="2013-04-23T00:00:00"/>
    <d v="2013-04-23T15:00:14"/>
    <n v="2013"/>
    <x v="3"/>
    <n v="23"/>
    <x v="14"/>
    <x v="0"/>
    <n v="47.686"/>
    <n v="0.93722484276729556"/>
  </r>
  <r>
    <d v="2013-04-23T00:00:00"/>
    <d v="2013-04-23T16:00:14"/>
    <n v="2013"/>
    <x v="3"/>
    <n v="23"/>
    <x v="15"/>
    <x v="0"/>
    <n v="49.753"/>
    <n v="0.97784984276729559"/>
  </r>
  <r>
    <d v="2013-04-23T00:00:00"/>
    <d v="2013-04-23T17:00:14"/>
    <n v="2013"/>
    <x v="3"/>
    <n v="23"/>
    <x v="16"/>
    <x v="0"/>
    <n v="43.424999999999997"/>
    <n v="0.85347877358490554"/>
  </r>
  <r>
    <d v="2013-04-23T00:00:00"/>
    <d v="2013-04-23T18:00:14"/>
    <n v="2013"/>
    <x v="3"/>
    <n v="23"/>
    <x v="17"/>
    <x v="0"/>
    <n v="14.467000000000001"/>
    <n v="0.28433569182389939"/>
  </r>
  <r>
    <d v="2013-04-23T00:00:00"/>
    <d v="2013-04-23T19:00:14"/>
    <n v="2013"/>
    <x v="3"/>
    <n v="23"/>
    <x v="18"/>
    <x v="0"/>
    <n v="0"/>
    <n v="0"/>
  </r>
  <r>
    <d v="2013-04-23T00:00:00"/>
    <d v="2013-04-23T20:00:14"/>
    <n v="2013"/>
    <x v="3"/>
    <n v="23"/>
    <x v="19"/>
    <x v="0"/>
    <n v="0"/>
    <n v="0"/>
  </r>
  <r>
    <d v="2013-04-23T00:00:00"/>
    <d v="2013-04-23T21:00:14"/>
    <n v="2013"/>
    <x v="3"/>
    <n v="23"/>
    <x v="20"/>
    <x v="0"/>
    <n v="0"/>
    <n v="0"/>
  </r>
  <r>
    <d v="2013-04-23T00:00:00"/>
    <d v="2013-04-23T22:00:14"/>
    <n v="2013"/>
    <x v="3"/>
    <n v="23"/>
    <x v="21"/>
    <x v="0"/>
    <n v="0"/>
    <n v="0"/>
  </r>
  <r>
    <d v="2013-04-23T00:00:00"/>
    <d v="2013-04-23T23:00:14"/>
    <n v="2013"/>
    <x v="3"/>
    <n v="23"/>
    <x v="22"/>
    <x v="0"/>
    <n v="0"/>
    <n v="0"/>
  </r>
  <r>
    <d v="2013-04-24T00:00:00"/>
    <d v="2013-04-24T00:00:14"/>
    <n v="2013"/>
    <x v="3"/>
    <n v="24"/>
    <x v="23"/>
    <x v="1"/>
    <n v="0"/>
    <n v="0"/>
  </r>
  <r>
    <d v="2013-04-24T00:00:00"/>
    <d v="2013-04-24T01:00:14"/>
    <n v="2013"/>
    <x v="3"/>
    <n v="24"/>
    <x v="0"/>
    <x v="1"/>
    <n v="0"/>
    <n v="0"/>
  </r>
  <r>
    <d v="2013-04-24T00:00:00"/>
    <d v="2013-04-24T02:00:14"/>
    <n v="2013"/>
    <x v="3"/>
    <n v="24"/>
    <x v="1"/>
    <x v="1"/>
    <n v="0"/>
    <n v="0"/>
  </r>
  <r>
    <d v="2013-04-24T00:00:00"/>
    <d v="2013-04-24T03:00:14"/>
    <n v="2013"/>
    <x v="3"/>
    <n v="24"/>
    <x v="2"/>
    <x v="1"/>
    <n v="0"/>
    <n v="0"/>
  </r>
  <r>
    <d v="2013-04-24T00:00:00"/>
    <d v="2013-04-24T04:00:14"/>
    <n v="2013"/>
    <x v="3"/>
    <n v="24"/>
    <x v="3"/>
    <x v="1"/>
    <n v="0"/>
    <n v="0"/>
  </r>
  <r>
    <d v="2013-04-24T00:00:00"/>
    <d v="2013-04-24T05:00:14"/>
    <n v="2013"/>
    <x v="3"/>
    <n v="24"/>
    <x v="4"/>
    <x v="1"/>
    <n v="0"/>
    <n v="0"/>
  </r>
  <r>
    <d v="2013-04-24T00:00:00"/>
    <d v="2013-04-24T06:00:14"/>
    <n v="2013"/>
    <x v="3"/>
    <n v="24"/>
    <x v="5"/>
    <x v="1"/>
    <n v="0"/>
    <n v="0"/>
  </r>
  <r>
    <d v="2013-04-24T00:00:00"/>
    <d v="2013-04-24T07:00:14"/>
    <n v="2013"/>
    <x v="3"/>
    <n v="24"/>
    <x v="6"/>
    <x v="1"/>
    <n v="0"/>
    <n v="0"/>
  </r>
  <r>
    <d v="2013-04-24T00:00:00"/>
    <d v="2013-04-24T08:00:14"/>
    <n v="2013"/>
    <x v="3"/>
    <n v="24"/>
    <x v="7"/>
    <x v="1"/>
    <n v="13.627000000000001"/>
    <n v="0.26782625786163522"/>
  </r>
  <r>
    <d v="2013-04-24T00:00:00"/>
    <d v="2013-04-24T09:00:14"/>
    <n v="2013"/>
    <x v="3"/>
    <n v="24"/>
    <x v="8"/>
    <x v="1"/>
    <n v="45.847999999999999"/>
    <n v="0.90110062893081755"/>
  </r>
  <r>
    <d v="2013-04-24T00:00:00"/>
    <d v="2013-04-24T10:00:14"/>
    <n v="2013"/>
    <x v="3"/>
    <n v="24"/>
    <x v="9"/>
    <x v="1"/>
    <n v="49.96"/>
    <n v="0.98191823899371067"/>
  </r>
  <r>
    <d v="2013-04-24T00:00:00"/>
    <d v="2013-04-24T11:00:14"/>
    <n v="2013"/>
    <x v="3"/>
    <n v="24"/>
    <x v="10"/>
    <x v="1"/>
    <n v="49.96"/>
    <n v="0.98191823899371067"/>
  </r>
  <r>
    <d v="2013-04-24T00:00:00"/>
    <d v="2013-04-24T12:00:14"/>
    <n v="2013"/>
    <x v="3"/>
    <n v="24"/>
    <x v="11"/>
    <x v="1"/>
    <n v="49.008000000000003"/>
    <n v="0.96320754716981127"/>
  </r>
  <r>
    <d v="2013-04-24T00:00:00"/>
    <d v="2013-04-24T13:00:14"/>
    <n v="2013"/>
    <x v="3"/>
    <n v="24"/>
    <x v="12"/>
    <x v="1"/>
    <n v="48.118000000000002"/>
    <n v="0.94571540880503147"/>
  </r>
  <r>
    <d v="2013-04-24T00:00:00"/>
    <d v="2013-04-24T14:00:14"/>
    <n v="2013"/>
    <x v="3"/>
    <n v="24"/>
    <x v="13"/>
    <x v="1"/>
    <n v="49.125999999999998"/>
    <n v="0.96552672955974839"/>
  </r>
  <r>
    <d v="2013-04-24T00:00:00"/>
    <d v="2013-04-24T15:00:14"/>
    <n v="2013"/>
    <x v="3"/>
    <n v="24"/>
    <x v="14"/>
    <x v="1"/>
    <n v="49.96"/>
    <n v="0.98191823899371067"/>
  </r>
  <r>
    <d v="2013-04-24T00:00:00"/>
    <d v="2013-04-24T16:00:14"/>
    <n v="2013"/>
    <x v="3"/>
    <n v="24"/>
    <x v="15"/>
    <x v="1"/>
    <n v="49.96"/>
    <n v="0.98191823899371067"/>
  </r>
  <r>
    <d v="2013-04-24T00:00:00"/>
    <d v="2013-04-24T17:00:14"/>
    <n v="2013"/>
    <x v="3"/>
    <n v="24"/>
    <x v="16"/>
    <x v="1"/>
    <n v="46.759"/>
    <n v="0.91900550314465401"/>
  </r>
  <r>
    <d v="2013-04-24T00:00:00"/>
    <d v="2013-04-24T18:00:14"/>
    <n v="2013"/>
    <x v="3"/>
    <n v="24"/>
    <x v="17"/>
    <x v="1"/>
    <n v="17.324000000000002"/>
    <n v="0.34048742138364779"/>
  </r>
  <r>
    <d v="2013-04-24T00:00:00"/>
    <d v="2013-04-24T19:00:14"/>
    <n v="2013"/>
    <x v="3"/>
    <n v="24"/>
    <x v="18"/>
    <x v="1"/>
    <n v="0"/>
    <n v="0"/>
  </r>
  <r>
    <d v="2013-04-24T00:00:00"/>
    <d v="2013-04-24T20:00:14"/>
    <n v="2013"/>
    <x v="3"/>
    <n v="24"/>
    <x v="19"/>
    <x v="1"/>
    <n v="0"/>
    <n v="0"/>
  </r>
  <r>
    <d v="2013-04-24T00:00:00"/>
    <d v="2013-04-24T21:00:14"/>
    <n v="2013"/>
    <x v="3"/>
    <n v="24"/>
    <x v="20"/>
    <x v="1"/>
    <n v="0"/>
    <n v="0"/>
  </r>
  <r>
    <d v="2013-04-24T00:00:00"/>
    <d v="2013-04-24T22:00:14"/>
    <n v="2013"/>
    <x v="3"/>
    <n v="24"/>
    <x v="21"/>
    <x v="1"/>
    <n v="0"/>
    <n v="0"/>
  </r>
  <r>
    <d v="2013-04-24T00:00:00"/>
    <d v="2013-04-24T23:00:14"/>
    <n v="2013"/>
    <x v="3"/>
    <n v="24"/>
    <x v="22"/>
    <x v="1"/>
    <n v="0"/>
    <n v="0"/>
  </r>
  <r>
    <d v="2013-04-25T00:00:00"/>
    <d v="2013-04-25T00:00:14"/>
    <n v="2013"/>
    <x v="3"/>
    <n v="25"/>
    <x v="23"/>
    <x v="2"/>
    <n v="0"/>
    <n v="0"/>
  </r>
  <r>
    <d v="2013-04-25T00:00:00"/>
    <d v="2013-04-25T01:00:14"/>
    <n v="2013"/>
    <x v="3"/>
    <n v="25"/>
    <x v="0"/>
    <x v="2"/>
    <n v="0"/>
    <n v="0"/>
  </r>
  <r>
    <d v="2013-04-25T00:00:00"/>
    <d v="2013-04-25T02:00:14"/>
    <n v="2013"/>
    <x v="3"/>
    <n v="25"/>
    <x v="1"/>
    <x v="2"/>
    <n v="0"/>
    <n v="0"/>
  </r>
  <r>
    <d v="2013-04-25T00:00:00"/>
    <d v="2013-04-25T03:00:14"/>
    <n v="2013"/>
    <x v="3"/>
    <n v="25"/>
    <x v="2"/>
    <x v="2"/>
    <n v="0"/>
    <n v="0"/>
  </r>
  <r>
    <d v="2013-04-25T00:00:00"/>
    <d v="2013-04-25T04:00:14"/>
    <n v="2013"/>
    <x v="3"/>
    <n v="25"/>
    <x v="3"/>
    <x v="2"/>
    <n v="0"/>
    <n v="0"/>
  </r>
  <r>
    <d v="2013-04-25T00:00:00"/>
    <d v="2013-04-25T05:00:14"/>
    <n v="2013"/>
    <x v="3"/>
    <n v="25"/>
    <x v="4"/>
    <x v="2"/>
    <n v="0"/>
    <n v="0"/>
  </r>
  <r>
    <d v="2013-04-25T00:00:00"/>
    <d v="2013-04-25T06:00:14"/>
    <n v="2013"/>
    <x v="3"/>
    <n v="25"/>
    <x v="5"/>
    <x v="2"/>
    <n v="0"/>
    <n v="0"/>
  </r>
  <r>
    <d v="2013-04-25T00:00:00"/>
    <d v="2013-04-25T07:00:14"/>
    <n v="2013"/>
    <x v="3"/>
    <n v="25"/>
    <x v="6"/>
    <x v="2"/>
    <n v="0"/>
    <n v="0"/>
  </r>
  <r>
    <d v="2013-04-25T00:00:00"/>
    <d v="2013-04-25T08:00:14"/>
    <n v="2013"/>
    <x v="3"/>
    <n v="25"/>
    <x v="7"/>
    <x v="2"/>
    <n v="10.427"/>
    <n v="0.20493317610062892"/>
  </r>
  <r>
    <d v="2013-04-25T00:00:00"/>
    <d v="2013-04-25T09:00:14"/>
    <n v="2013"/>
    <x v="3"/>
    <n v="25"/>
    <x v="8"/>
    <x v="2"/>
    <n v="45.585000000000001"/>
    <n v="0.89593160377358483"/>
  </r>
  <r>
    <d v="2013-04-25T00:00:00"/>
    <d v="2013-04-25T10:00:14"/>
    <n v="2013"/>
    <x v="3"/>
    <n v="25"/>
    <x v="9"/>
    <x v="2"/>
    <n v="39.921999999999997"/>
    <n v="0.78463050314465399"/>
  </r>
  <r>
    <d v="2013-04-25T00:00:00"/>
    <d v="2013-04-25T11:00:14"/>
    <n v="2013"/>
    <x v="3"/>
    <n v="25"/>
    <x v="10"/>
    <x v="2"/>
    <n v="33.658000000000001"/>
    <n v="0.66151729559748429"/>
  </r>
  <r>
    <d v="2013-04-25T00:00:00"/>
    <d v="2013-04-25T12:00:14"/>
    <n v="2013"/>
    <x v="3"/>
    <n v="25"/>
    <x v="11"/>
    <x v="2"/>
    <n v="21.286000000000001"/>
    <n v="0.41835691823899374"/>
  </r>
  <r>
    <d v="2013-04-25T00:00:00"/>
    <d v="2013-04-25T13:00:14"/>
    <n v="2013"/>
    <x v="3"/>
    <n v="25"/>
    <x v="12"/>
    <x v="2"/>
    <n v="17.052"/>
    <n v="0.33514150943396226"/>
  </r>
  <r>
    <d v="2013-04-25T00:00:00"/>
    <d v="2013-04-25T14:00:14"/>
    <n v="2013"/>
    <x v="3"/>
    <n v="25"/>
    <x v="13"/>
    <x v="2"/>
    <n v="20.283000000000001"/>
    <n v="0.39864386792452833"/>
  </r>
  <r>
    <d v="2013-04-25T00:00:00"/>
    <d v="2013-04-25T15:00:14"/>
    <n v="2013"/>
    <x v="3"/>
    <n v="25"/>
    <x v="14"/>
    <x v="2"/>
    <n v="30.513999999999999"/>
    <n v="0.59972484276729554"/>
  </r>
  <r>
    <d v="2013-04-25T00:00:00"/>
    <d v="2013-04-25T16:00:14"/>
    <n v="2013"/>
    <x v="3"/>
    <n v="25"/>
    <x v="15"/>
    <x v="2"/>
    <n v="34.787999999999997"/>
    <n v="0.68372641509433951"/>
  </r>
  <r>
    <d v="2013-04-25T00:00:00"/>
    <d v="2013-04-25T17:00:14"/>
    <n v="2013"/>
    <x v="3"/>
    <n v="25"/>
    <x v="16"/>
    <x v="2"/>
    <n v="21.103000000000002"/>
    <n v="0.41476022012578617"/>
  </r>
  <r>
    <d v="2013-04-25T00:00:00"/>
    <d v="2013-04-25T18:00:14"/>
    <n v="2013"/>
    <x v="3"/>
    <n v="25"/>
    <x v="17"/>
    <x v="2"/>
    <n v="2.1309999999999998"/>
    <n v="4.188286163522012E-2"/>
  </r>
  <r>
    <d v="2013-04-25T00:00:00"/>
    <d v="2013-04-25T19:00:14"/>
    <n v="2013"/>
    <x v="3"/>
    <n v="25"/>
    <x v="18"/>
    <x v="2"/>
    <n v="0"/>
    <n v="0"/>
  </r>
  <r>
    <d v="2013-04-25T00:00:00"/>
    <d v="2013-04-25T20:00:14"/>
    <n v="2013"/>
    <x v="3"/>
    <n v="25"/>
    <x v="19"/>
    <x v="2"/>
    <n v="0"/>
    <n v="0"/>
  </r>
  <r>
    <d v="2013-04-25T00:00:00"/>
    <d v="2013-04-25T21:00:14"/>
    <n v="2013"/>
    <x v="3"/>
    <n v="25"/>
    <x v="20"/>
    <x v="2"/>
    <n v="0"/>
    <n v="0"/>
  </r>
  <r>
    <d v="2013-04-25T00:00:00"/>
    <d v="2013-04-25T22:00:14"/>
    <n v="2013"/>
    <x v="3"/>
    <n v="25"/>
    <x v="21"/>
    <x v="2"/>
    <n v="0"/>
    <n v="0"/>
  </r>
  <r>
    <d v="2013-04-25T00:00:00"/>
    <d v="2013-04-25T23:00:14"/>
    <n v="2013"/>
    <x v="3"/>
    <n v="25"/>
    <x v="22"/>
    <x v="2"/>
    <n v="0"/>
    <n v="0"/>
  </r>
  <r>
    <d v="2013-04-26T00:00:00"/>
    <d v="2013-04-26T00:00:14"/>
    <n v="2013"/>
    <x v="3"/>
    <n v="26"/>
    <x v="23"/>
    <x v="3"/>
    <n v="0"/>
    <n v="0"/>
  </r>
  <r>
    <d v="2013-04-26T00:00:00"/>
    <d v="2013-04-26T01:00:14"/>
    <n v="2013"/>
    <x v="3"/>
    <n v="26"/>
    <x v="0"/>
    <x v="3"/>
    <n v="0"/>
    <n v="0"/>
  </r>
  <r>
    <d v="2013-04-26T00:00:00"/>
    <d v="2013-04-26T02:00:14"/>
    <n v="2013"/>
    <x v="3"/>
    <n v="26"/>
    <x v="1"/>
    <x v="3"/>
    <n v="0"/>
    <n v="0"/>
  </r>
  <r>
    <d v="2013-04-26T00:00:00"/>
    <d v="2013-04-26T03:00:14"/>
    <n v="2013"/>
    <x v="3"/>
    <n v="26"/>
    <x v="2"/>
    <x v="3"/>
    <n v="0"/>
    <n v="0"/>
  </r>
  <r>
    <d v="2013-04-26T00:00:00"/>
    <d v="2013-04-26T04:00:14"/>
    <n v="2013"/>
    <x v="3"/>
    <n v="26"/>
    <x v="3"/>
    <x v="3"/>
    <n v="0"/>
    <n v="0"/>
  </r>
  <r>
    <d v="2013-04-26T00:00:00"/>
    <d v="2013-04-26T05:00:14"/>
    <n v="2013"/>
    <x v="3"/>
    <n v="26"/>
    <x v="4"/>
    <x v="3"/>
    <n v="0"/>
    <n v="0"/>
  </r>
  <r>
    <d v="2013-04-26T00:00:00"/>
    <d v="2013-04-26T06:00:14"/>
    <n v="2013"/>
    <x v="3"/>
    <n v="26"/>
    <x v="5"/>
    <x v="3"/>
    <n v="0"/>
    <n v="0"/>
  </r>
  <r>
    <d v="2013-04-26T00:00:00"/>
    <d v="2013-04-26T07:00:14"/>
    <n v="2013"/>
    <x v="3"/>
    <n v="26"/>
    <x v="6"/>
    <x v="3"/>
    <n v="0"/>
    <n v="0"/>
  </r>
  <r>
    <d v="2013-04-26T00:00:00"/>
    <d v="2013-04-26T08:00:14"/>
    <n v="2013"/>
    <x v="3"/>
    <n v="26"/>
    <x v="7"/>
    <x v="3"/>
    <n v="4.9720000000000004"/>
    <n v="9.7720125786163528E-2"/>
  </r>
  <r>
    <d v="2013-04-26T00:00:00"/>
    <d v="2013-04-26T09:00:14"/>
    <n v="2013"/>
    <x v="3"/>
    <n v="26"/>
    <x v="8"/>
    <x v="3"/>
    <n v="21.164999999999999"/>
    <n v="0.41597877358490565"/>
  </r>
  <r>
    <d v="2013-04-26T00:00:00"/>
    <d v="2013-04-26T10:00:14"/>
    <n v="2013"/>
    <x v="3"/>
    <n v="26"/>
    <x v="9"/>
    <x v="3"/>
    <n v="36.177"/>
    <n v="0.71102594339622638"/>
  </r>
  <r>
    <d v="2013-04-26T00:00:00"/>
    <d v="2013-04-26T11:00:14"/>
    <n v="2013"/>
    <x v="3"/>
    <n v="26"/>
    <x v="10"/>
    <x v="3"/>
    <n v="45.295999999999999"/>
    <n v="0.89025157232704399"/>
  </r>
  <r>
    <d v="2013-04-26T00:00:00"/>
    <d v="2013-04-26T12:00:14"/>
    <n v="2013"/>
    <x v="3"/>
    <n v="26"/>
    <x v="11"/>
    <x v="3"/>
    <n v="44.843000000000004"/>
    <n v="0.88134827044025155"/>
  </r>
  <r>
    <d v="2013-04-26T00:00:00"/>
    <d v="2013-04-26T13:00:14"/>
    <n v="2013"/>
    <x v="3"/>
    <n v="26"/>
    <x v="12"/>
    <x v="3"/>
    <n v="45.640999999999998"/>
    <n v="0.89703223270440247"/>
  </r>
  <r>
    <d v="2013-04-26T00:00:00"/>
    <d v="2013-04-26T14:00:14"/>
    <n v="2013"/>
    <x v="3"/>
    <n v="26"/>
    <x v="13"/>
    <x v="3"/>
    <n v="47.790999999999997"/>
    <n v="0.93928852201257851"/>
  </r>
  <r>
    <d v="2013-04-26T00:00:00"/>
    <d v="2013-04-26T15:00:14"/>
    <n v="2013"/>
    <x v="3"/>
    <n v="26"/>
    <x v="14"/>
    <x v="3"/>
    <n v="49.96"/>
    <n v="0.98191823899371067"/>
  </r>
  <r>
    <d v="2013-04-26T00:00:00"/>
    <d v="2013-04-26T16:00:14"/>
    <n v="2013"/>
    <x v="3"/>
    <n v="26"/>
    <x v="15"/>
    <x v="3"/>
    <n v="49.96"/>
    <n v="0.98191823899371067"/>
  </r>
  <r>
    <d v="2013-04-26T00:00:00"/>
    <d v="2013-04-26T17:00:14"/>
    <n v="2013"/>
    <x v="3"/>
    <n v="26"/>
    <x v="16"/>
    <x v="3"/>
    <n v="44.606999999999999"/>
    <n v="0.87670990566037732"/>
  </r>
  <r>
    <d v="2013-04-26T00:00:00"/>
    <d v="2013-04-26T18:00:14"/>
    <n v="2013"/>
    <x v="3"/>
    <n v="26"/>
    <x v="17"/>
    <x v="3"/>
    <n v="13.612"/>
    <n v="0.26753144654088051"/>
  </r>
  <r>
    <d v="2013-04-26T00:00:00"/>
    <d v="2013-04-26T19:00:14"/>
    <n v="2013"/>
    <x v="3"/>
    <n v="26"/>
    <x v="18"/>
    <x v="3"/>
    <n v="0"/>
    <n v="0"/>
  </r>
  <r>
    <d v="2013-04-26T00:00:00"/>
    <d v="2013-04-26T20:00:14"/>
    <n v="2013"/>
    <x v="3"/>
    <n v="26"/>
    <x v="19"/>
    <x v="3"/>
    <n v="0"/>
    <n v="0"/>
  </r>
  <r>
    <d v="2013-04-26T00:00:00"/>
    <d v="2013-04-26T21:00:14"/>
    <n v="2013"/>
    <x v="3"/>
    <n v="26"/>
    <x v="20"/>
    <x v="3"/>
    <n v="0"/>
    <n v="0"/>
  </r>
  <r>
    <d v="2013-04-26T00:00:00"/>
    <d v="2013-04-26T22:00:14"/>
    <n v="2013"/>
    <x v="3"/>
    <n v="26"/>
    <x v="21"/>
    <x v="3"/>
    <n v="0"/>
    <n v="0"/>
  </r>
  <r>
    <d v="2013-04-26T00:00:00"/>
    <d v="2013-04-26T23:00:14"/>
    <n v="2013"/>
    <x v="3"/>
    <n v="26"/>
    <x v="22"/>
    <x v="3"/>
    <n v="0"/>
    <n v="0"/>
  </r>
  <r>
    <d v="2013-04-27T00:00:00"/>
    <d v="2013-04-27T00:00:14"/>
    <n v="2013"/>
    <x v="3"/>
    <n v="27"/>
    <x v="23"/>
    <x v="4"/>
    <n v="0"/>
    <n v="0"/>
  </r>
  <r>
    <d v="2013-04-27T00:00:00"/>
    <d v="2013-04-27T01:00:14"/>
    <n v="2013"/>
    <x v="3"/>
    <n v="27"/>
    <x v="0"/>
    <x v="4"/>
    <n v="0"/>
    <n v="0"/>
  </r>
  <r>
    <d v="2013-04-27T00:00:00"/>
    <d v="2013-04-27T02:00:14"/>
    <n v="2013"/>
    <x v="3"/>
    <n v="27"/>
    <x v="1"/>
    <x v="4"/>
    <n v="0"/>
    <n v="0"/>
  </r>
  <r>
    <d v="2013-04-27T00:00:00"/>
    <d v="2013-04-27T03:00:14"/>
    <n v="2013"/>
    <x v="3"/>
    <n v="27"/>
    <x v="2"/>
    <x v="4"/>
    <n v="0"/>
    <n v="0"/>
  </r>
  <r>
    <d v="2013-04-27T00:00:00"/>
    <d v="2013-04-27T04:00:14"/>
    <n v="2013"/>
    <x v="3"/>
    <n v="27"/>
    <x v="3"/>
    <x v="4"/>
    <n v="0"/>
    <n v="0"/>
  </r>
  <r>
    <d v="2013-04-27T00:00:00"/>
    <d v="2013-04-27T05:00:14"/>
    <n v="2013"/>
    <x v="3"/>
    <n v="27"/>
    <x v="4"/>
    <x v="4"/>
    <n v="0"/>
    <n v="0"/>
  </r>
  <r>
    <d v="2013-04-27T00:00:00"/>
    <d v="2013-04-27T06:00:14"/>
    <n v="2013"/>
    <x v="3"/>
    <n v="27"/>
    <x v="5"/>
    <x v="4"/>
    <n v="0"/>
    <n v="0"/>
  </r>
  <r>
    <d v="2013-04-27T00:00:00"/>
    <d v="2013-04-27T07:00:14"/>
    <n v="2013"/>
    <x v="3"/>
    <n v="27"/>
    <x v="6"/>
    <x v="4"/>
    <n v="0"/>
    <n v="0"/>
  </r>
  <r>
    <d v="2013-04-27T00:00:00"/>
    <d v="2013-04-27T08:00:14"/>
    <n v="2013"/>
    <x v="3"/>
    <n v="27"/>
    <x v="7"/>
    <x v="4"/>
    <n v="11.946"/>
    <n v="0.2347877358490566"/>
  </r>
  <r>
    <d v="2013-04-27T00:00:00"/>
    <d v="2013-04-27T09:00:14"/>
    <n v="2013"/>
    <x v="3"/>
    <n v="27"/>
    <x v="8"/>
    <x v="4"/>
    <n v="42.854999999999997"/>
    <n v="0.84227594339622636"/>
  </r>
  <r>
    <d v="2013-04-27T00:00:00"/>
    <d v="2013-04-27T10:00:14"/>
    <n v="2013"/>
    <x v="3"/>
    <n v="27"/>
    <x v="9"/>
    <x v="4"/>
    <n v="48.485999999999997"/>
    <n v="0.95294811320754702"/>
  </r>
  <r>
    <d v="2013-04-27T00:00:00"/>
    <d v="2013-04-27T11:00:14"/>
    <n v="2013"/>
    <x v="3"/>
    <n v="27"/>
    <x v="10"/>
    <x v="4"/>
    <n v="49.201999999999998"/>
    <n v="0.96702044025157219"/>
  </r>
  <r>
    <d v="2013-04-27T00:00:00"/>
    <d v="2013-04-27T12:00:14"/>
    <n v="2013"/>
    <x v="3"/>
    <n v="27"/>
    <x v="11"/>
    <x v="4"/>
    <n v="47.637999999999998"/>
    <n v="0.93628144654088041"/>
  </r>
  <r>
    <d v="2013-04-27T00:00:00"/>
    <d v="2013-04-27T13:00:14"/>
    <n v="2013"/>
    <x v="3"/>
    <n v="27"/>
    <x v="12"/>
    <x v="4"/>
    <n v="46.898000000000003"/>
    <n v="0.92173742138364778"/>
  </r>
  <r>
    <d v="2013-04-27T00:00:00"/>
    <d v="2013-04-27T14:00:14"/>
    <n v="2013"/>
    <x v="3"/>
    <n v="27"/>
    <x v="13"/>
    <x v="4"/>
    <n v="47.8"/>
    <n v="0.93946540880503138"/>
  </r>
  <r>
    <d v="2013-04-27T00:00:00"/>
    <d v="2013-04-27T15:00:14"/>
    <n v="2013"/>
    <x v="3"/>
    <n v="27"/>
    <x v="14"/>
    <x v="4"/>
    <n v="49.192999999999998"/>
    <n v="0.96684355345911943"/>
  </r>
  <r>
    <d v="2013-04-27T00:00:00"/>
    <d v="2013-04-27T16:00:14"/>
    <n v="2013"/>
    <x v="3"/>
    <n v="27"/>
    <x v="15"/>
    <x v="4"/>
    <n v="49.96"/>
    <n v="0.98191823899371067"/>
  </r>
  <r>
    <d v="2013-04-27T00:00:00"/>
    <d v="2013-04-27T17:00:14"/>
    <n v="2013"/>
    <x v="3"/>
    <n v="27"/>
    <x v="16"/>
    <x v="4"/>
    <n v="42.515000000000001"/>
    <n v="0.83559355345911945"/>
  </r>
  <r>
    <d v="2013-04-27T00:00:00"/>
    <d v="2013-04-27T18:00:14"/>
    <n v="2013"/>
    <x v="3"/>
    <n v="27"/>
    <x v="17"/>
    <x v="4"/>
    <n v="12.041"/>
    <n v="0.23665487421383646"/>
  </r>
  <r>
    <d v="2013-04-27T00:00:00"/>
    <d v="2013-04-27T19:00:14"/>
    <n v="2013"/>
    <x v="3"/>
    <n v="27"/>
    <x v="18"/>
    <x v="4"/>
    <n v="0"/>
    <n v="0"/>
  </r>
  <r>
    <d v="2013-04-27T00:00:00"/>
    <d v="2013-04-27T20:00:14"/>
    <n v="2013"/>
    <x v="3"/>
    <n v="27"/>
    <x v="19"/>
    <x v="4"/>
    <n v="0"/>
    <n v="0"/>
  </r>
  <r>
    <d v="2013-04-27T00:00:00"/>
    <d v="2013-04-27T21:00:14"/>
    <n v="2013"/>
    <x v="3"/>
    <n v="27"/>
    <x v="20"/>
    <x v="4"/>
    <n v="0"/>
    <n v="0"/>
  </r>
  <r>
    <d v="2013-04-27T00:00:00"/>
    <d v="2013-04-27T22:00:14"/>
    <n v="2013"/>
    <x v="3"/>
    <n v="27"/>
    <x v="21"/>
    <x v="4"/>
    <n v="0"/>
    <n v="0"/>
  </r>
  <r>
    <d v="2013-04-27T00:00:00"/>
    <d v="2013-04-27T23:00:14"/>
    <n v="2013"/>
    <x v="3"/>
    <n v="27"/>
    <x v="22"/>
    <x v="4"/>
    <n v="0"/>
    <n v="0"/>
  </r>
  <r>
    <d v="2013-04-28T00:00:00"/>
    <d v="2013-04-28T00:00:14"/>
    <n v="2013"/>
    <x v="3"/>
    <n v="28"/>
    <x v="23"/>
    <x v="5"/>
    <n v="0"/>
    <n v="0"/>
  </r>
  <r>
    <d v="2013-04-28T00:00:00"/>
    <d v="2013-04-28T01:00:14"/>
    <n v="2013"/>
    <x v="3"/>
    <n v="28"/>
    <x v="0"/>
    <x v="5"/>
    <n v="0"/>
    <n v="0"/>
  </r>
  <r>
    <d v="2013-04-28T00:00:00"/>
    <d v="2013-04-28T02:00:14"/>
    <n v="2013"/>
    <x v="3"/>
    <n v="28"/>
    <x v="1"/>
    <x v="5"/>
    <n v="0"/>
    <n v="0"/>
  </r>
  <r>
    <d v="2013-04-28T00:00:00"/>
    <d v="2013-04-28T03:00:14"/>
    <n v="2013"/>
    <x v="3"/>
    <n v="28"/>
    <x v="2"/>
    <x v="5"/>
    <n v="0"/>
    <n v="0"/>
  </r>
  <r>
    <d v="2013-04-28T00:00:00"/>
    <d v="2013-04-28T04:00:14"/>
    <n v="2013"/>
    <x v="3"/>
    <n v="28"/>
    <x v="3"/>
    <x v="5"/>
    <n v="0"/>
    <n v="0"/>
  </r>
  <r>
    <d v="2013-04-28T00:00:00"/>
    <d v="2013-04-28T05:00:14"/>
    <n v="2013"/>
    <x v="3"/>
    <n v="28"/>
    <x v="4"/>
    <x v="5"/>
    <n v="0"/>
    <n v="0"/>
  </r>
  <r>
    <d v="2013-04-28T00:00:00"/>
    <d v="2013-04-28T06:00:14"/>
    <n v="2013"/>
    <x v="3"/>
    <n v="28"/>
    <x v="5"/>
    <x v="5"/>
    <n v="0"/>
    <n v="0"/>
  </r>
  <r>
    <d v="2013-04-28T00:00:00"/>
    <d v="2013-04-28T07:00:14"/>
    <n v="2013"/>
    <x v="3"/>
    <n v="28"/>
    <x v="6"/>
    <x v="5"/>
    <n v="0"/>
    <n v="0"/>
  </r>
  <r>
    <d v="2013-04-28T00:00:00"/>
    <d v="2013-04-28T08:00:14"/>
    <n v="2013"/>
    <x v="3"/>
    <n v="28"/>
    <x v="7"/>
    <x v="5"/>
    <n v="12.093999999999999"/>
    <n v="0.23769654088050313"/>
  </r>
  <r>
    <d v="2013-04-28T00:00:00"/>
    <d v="2013-04-28T09:00:14"/>
    <n v="2013"/>
    <x v="3"/>
    <n v="28"/>
    <x v="8"/>
    <x v="5"/>
    <n v="44.374000000000002"/>
    <n v="0.87213050314465412"/>
  </r>
  <r>
    <d v="2013-04-28T00:00:00"/>
    <d v="2013-04-28T10:00:14"/>
    <n v="2013"/>
    <x v="3"/>
    <n v="28"/>
    <x v="9"/>
    <x v="5"/>
    <n v="48.838000000000001"/>
    <n v="0.95986635220125782"/>
  </r>
  <r>
    <d v="2013-04-28T00:00:00"/>
    <d v="2013-04-28T11:00:14"/>
    <n v="2013"/>
    <x v="3"/>
    <n v="28"/>
    <x v="10"/>
    <x v="5"/>
    <n v="49.96"/>
    <n v="0.98191823899371067"/>
  </r>
  <r>
    <d v="2013-04-28T00:00:00"/>
    <d v="2013-04-28T12:00:14"/>
    <n v="2013"/>
    <x v="3"/>
    <n v="28"/>
    <x v="11"/>
    <x v="5"/>
    <n v="48.393999999999998"/>
    <n v="0.95113993710691813"/>
  </r>
  <r>
    <d v="2013-04-28T00:00:00"/>
    <d v="2013-04-28T13:00:14"/>
    <n v="2013"/>
    <x v="3"/>
    <n v="28"/>
    <x v="12"/>
    <x v="5"/>
    <n v="47.871000000000002"/>
    <n v="0.94086084905660372"/>
  </r>
  <r>
    <d v="2013-04-28T00:00:00"/>
    <d v="2013-04-28T14:00:14"/>
    <n v="2013"/>
    <x v="3"/>
    <n v="28"/>
    <x v="13"/>
    <x v="5"/>
    <n v="48.582999999999998"/>
    <n v="0.95485455974842759"/>
  </r>
  <r>
    <d v="2013-04-28T00:00:00"/>
    <d v="2013-04-28T15:00:14"/>
    <n v="2013"/>
    <x v="3"/>
    <n v="28"/>
    <x v="14"/>
    <x v="5"/>
    <n v="49.96"/>
    <n v="0.98191823899371067"/>
  </r>
  <r>
    <d v="2013-04-28T00:00:00"/>
    <d v="2013-04-28T16:00:14"/>
    <n v="2013"/>
    <x v="3"/>
    <n v="28"/>
    <x v="15"/>
    <x v="5"/>
    <n v="49.96"/>
    <n v="0.98191823899371067"/>
  </r>
  <r>
    <d v="2013-04-28T00:00:00"/>
    <d v="2013-04-28T17:00:14"/>
    <n v="2013"/>
    <x v="3"/>
    <n v="28"/>
    <x v="16"/>
    <x v="5"/>
    <n v="45.944000000000003"/>
    <n v="0.90298742138364785"/>
  </r>
  <r>
    <d v="2013-04-28T00:00:00"/>
    <d v="2013-04-28T18:00:14"/>
    <n v="2013"/>
    <x v="3"/>
    <n v="28"/>
    <x v="17"/>
    <x v="5"/>
    <n v="15"/>
    <n v="0.29481132075471694"/>
  </r>
  <r>
    <d v="2013-04-28T00:00:00"/>
    <d v="2013-04-28T19:00:14"/>
    <n v="2013"/>
    <x v="3"/>
    <n v="28"/>
    <x v="18"/>
    <x v="5"/>
    <n v="0"/>
    <n v="0"/>
  </r>
  <r>
    <d v="2013-04-28T00:00:00"/>
    <d v="2013-04-28T20:00:14"/>
    <n v="2013"/>
    <x v="3"/>
    <n v="28"/>
    <x v="19"/>
    <x v="5"/>
    <n v="0"/>
    <n v="0"/>
  </r>
  <r>
    <d v="2013-04-28T00:00:00"/>
    <d v="2013-04-28T21:00:14"/>
    <n v="2013"/>
    <x v="3"/>
    <n v="28"/>
    <x v="20"/>
    <x v="5"/>
    <n v="0"/>
    <n v="0"/>
  </r>
  <r>
    <d v="2013-04-28T00:00:00"/>
    <d v="2013-04-28T22:00:14"/>
    <n v="2013"/>
    <x v="3"/>
    <n v="28"/>
    <x v="21"/>
    <x v="5"/>
    <n v="0"/>
    <n v="0"/>
  </r>
  <r>
    <d v="2013-04-28T00:00:00"/>
    <d v="2013-04-28T23:00:14"/>
    <n v="2013"/>
    <x v="3"/>
    <n v="28"/>
    <x v="22"/>
    <x v="5"/>
    <n v="0"/>
    <n v="0"/>
  </r>
  <r>
    <d v="2013-04-29T00:00:00"/>
    <d v="2013-04-29T00:00:14"/>
    <n v="2013"/>
    <x v="3"/>
    <n v="29"/>
    <x v="23"/>
    <x v="6"/>
    <n v="0"/>
    <n v="0"/>
  </r>
  <r>
    <d v="2013-04-29T00:00:00"/>
    <d v="2013-04-29T01:00:14"/>
    <n v="2013"/>
    <x v="3"/>
    <n v="29"/>
    <x v="0"/>
    <x v="6"/>
    <n v="0"/>
    <n v="0"/>
  </r>
  <r>
    <d v="2013-04-29T00:00:00"/>
    <d v="2013-04-29T02:00:14"/>
    <n v="2013"/>
    <x v="3"/>
    <n v="29"/>
    <x v="1"/>
    <x v="6"/>
    <n v="0"/>
    <n v="0"/>
  </r>
  <r>
    <d v="2013-04-29T00:00:00"/>
    <d v="2013-04-29T03:00:14"/>
    <n v="2013"/>
    <x v="3"/>
    <n v="29"/>
    <x v="2"/>
    <x v="6"/>
    <n v="0"/>
    <n v="0"/>
  </r>
  <r>
    <d v="2013-04-29T00:00:00"/>
    <d v="2013-04-29T04:00:14"/>
    <n v="2013"/>
    <x v="3"/>
    <n v="29"/>
    <x v="3"/>
    <x v="6"/>
    <n v="0"/>
    <n v="0"/>
  </r>
  <r>
    <d v="2013-04-29T00:00:00"/>
    <d v="2013-04-29T05:00:14"/>
    <n v="2013"/>
    <x v="3"/>
    <n v="29"/>
    <x v="4"/>
    <x v="6"/>
    <n v="0"/>
    <n v="0"/>
  </r>
  <r>
    <d v="2013-04-29T00:00:00"/>
    <d v="2013-04-29T06:00:14"/>
    <n v="2013"/>
    <x v="3"/>
    <n v="29"/>
    <x v="5"/>
    <x v="6"/>
    <n v="0"/>
    <n v="0"/>
  </r>
  <r>
    <d v="2013-04-29T00:00:00"/>
    <d v="2013-04-29T07:00:14"/>
    <n v="2013"/>
    <x v="3"/>
    <n v="29"/>
    <x v="6"/>
    <x v="6"/>
    <n v="0"/>
    <n v="0"/>
  </r>
  <r>
    <d v="2013-04-29T00:00:00"/>
    <d v="2013-04-29T08:00:14"/>
    <n v="2013"/>
    <x v="3"/>
    <n v="29"/>
    <x v="7"/>
    <x v="6"/>
    <n v="11.589"/>
    <n v="0.22777122641509434"/>
  </r>
  <r>
    <d v="2013-04-29T00:00:00"/>
    <d v="2013-04-29T09:00:14"/>
    <n v="2013"/>
    <x v="3"/>
    <n v="29"/>
    <x v="8"/>
    <x v="6"/>
    <n v="44.616999999999997"/>
    <n v="0.87690644654088046"/>
  </r>
  <r>
    <d v="2013-04-29T00:00:00"/>
    <d v="2013-04-29T10:00:14"/>
    <n v="2013"/>
    <x v="3"/>
    <n v="29"/>
    <x v="9"/>
    <x v="6"/>
    <n v="49.366"/>
    <n v="0.9702437106918238"/>
  </r>
  <r>
    <d v="2013-04-29T00:00:00"/>
    <d v="2013-04-29T11:00:14"/>
    <n v="2013"/>
    <x v="3"/>
    <n v="29"/>
    <x v="10"/>
    <x v="6"/>
    <n v="48.951999999999998"/>
    <n v="0.96210691823899364"/>
  </r>
  <r>
    <d v="2013-04-29T00:00:00"/>
    <d v="2013-04-29T12:00:14"/>
    <n v="2013"/>
    <x v="3"/>
    <n v="29"/>
    <x v="11"/>
    <x v="6"/>
    <n v="47.658999999999999"/>
    <n v="0.93669418238993707"/>
  </r>
  <r>
    <d v="2013-04-29T00:00:00"/>
    <d v="2013-04-29T13:00:14"/>
    <n v="2013"/>
    <x v="3"/>
    <n v="29"/>
    <x v="12"/>
    <x v="6"/>
    <n v="47.726999999999997"/>
    <n v="0.93803066037735838"/>
  </r>
  <r>
    <d v="2013-04-29T00:00:00"/>
    <d v="2013-04-29T14:00:14"/>
    <n v="2013"/>
    <x v="3"/>
    <n v="29"/>
    <x v="13"/>
    <x v="6"/>
    <n v="48.036000000000001"/>
    <n v="0.9441037735849056"/>
  </r>
  <r>
    <d v="2013-04-29T00:00:00"/>
    <d v="2013-04-29T15:00:14"/>
    <n v="2013"/>
    <x v="3"/>
    <n v="29"/>
    <x v="14"/>
    <x v="6"/>
    <n v="49.033000000000001"/>
    <n v="0.96369889937106912"/>
  </r>
  <r>
    <d v="2013-04-29T00:00:00"/>
    <d v="2013-04-29T16:00:14"/>
    <n v="2013"/>
    <x v="3"/>
    <n v="29"/>
    <x v="15"/>
    <x v="6"/>
    <n v="48.917999999999999"/>
    <n v="0.96143867924528292"/>
  </r>
  <r>
    <d v="2013-04-29T00:00:00"/>
    <d v="2013-04-29T17:00:14"/>
    <n v="2013"/>
    <x v="3"/>
    <n v="29"/>
    <x v="16"/>
    <x v="6"/>
    <n v="44.649000000000001"/>
    <n v="0.87753537735849052"/>
  </r>
  <r>
    <d v="2013-04-29T00:00:00"/>
    <d v="2013-04-29T18:00:14"/>
    <n v="2013"/>
    <x v="3"/>
    <n v="29"/>
    <x v="17"/>
    <x v="6"/>
    <n v="13.994999999999999"/>
    <n v="0.27505896226415094"/>
  </r>
  <r>
    <d v="2013-04-29T00:00:00"/>
    <d v="2013-04-29T19:00:14"/>
    <n v="2013"/>
    <x v="3"/>
    <n v="29"/>
    <x v="18"/>
    <x v="6"/>
    <n v="0"/>
    <n v="0"/>
  </r>
  <r>
    <d v="2013-04-29T00:00:00"/>
    <d v="2013-04-29T20:00:14"/>
    <n v="2013"/>
    <x v="3"/>
    <n v="29"/>
    <x v="19"/>
    <x v="6"/>
    <n v="0"/>
    <n v="0"/>
  </r>
  <r>
    <d v="2013-04-29T00:00:00"/>
    <d v="2013-04-29T21:00:14"/>
    <n v="2013"/>
    <x v="3"/>
    <n v="29"/>
    <x v="20"/>
    <x v="6"/>
    <n v="0"/>
    <n v="0"/>
  </r>
  <r>
    <d v="2013-04-29T00:00:00"/>
    <d v="2013-04-29T22:00:14"/>
    <n v="2013"/>
    <x v="3"/>
    <n v="29"/>
    <x v="21"/>
    <x v="6"/>
    <n v="0"/>
    <n v="0"/>
  </r>
  <r>
    <d v="2013-04-29T00:00:00"/>
    <d v="2013-04-29T23:00:14"/>
    <n v="2013"/>
    <x v="3"/>
    <n v="29"/>
    <x v="22"/>
    <x v="6"/>
    <n v="0"/>
    <n v="0"/>
  </r>
  <r>
    <d v="2013-04-30T00:00:00"/>
    <d v="2013-04-30T00:00:14"/>
    <n v="2013"/>
    <x v="3"/>
    <n v="30"/>
    <x v="23"/>
    <x v="0"/>
    <n v="0"/>
    <n v="0"/>
  </r>
  <r>
    <d v="2013-04-30T00:00:00"/>
    <d v="2013-04-30T01:00:14"/>
    <n v="2013"/>
    <x v="3"/>
    <n v="30"/>
    <x v="0"/>
    <x v="0"/>
    <n v="0"/>
    <n v="0"/>
  </r>
  <r>
    <d v="2013-04-30T00:00:00"/>
    <d v="2013-04-30T02:00:14"/>
    <n v="2013"/>
    <x v="3"/>
    <n v="30"/>
    <x v="1"/>
    <x v="0"/>
    <n v="0"/>
    <n v="0"/>
  </r>
  <r>
    <d v="2013-04-30T00:00:00"/>
    <d v="2013-04-30T03:00:14"/>
    <n v="2013"/>
    <x v="3"/>
    <n v="30"/>
    <x v="2"/>
    <x v="0"/>
    <n v="0"/>
    <n v="0"/>
  </r>
  <r>
    <d v="2013-04-30T00:00:00"/>
    <d v="2013-04-30T04:00:14"/>
    <n v="2013"/>
    <x v="3"/>
    <n v="30"/>
    <x v="3"/>
    <x v="0"/>
    <n v="0"/>
    <n v="0"/>
  </r>
  <r>
    <d v="2013-04-30T00:00:00"/>
    <d v="2013-04-30T05:00:14"/>
    <n v="2013"/>
    <x v="3"/>
    <n v="30"/>
    <x v="4"/>
    <x v="0"/>
    <n v="0"/>
    <n v="0"/>
  </r>
  <r>
    <d v="2013-04-30T00:00:00"/>
    <d v="2013-04-30T06:00:14"/>
    <n v="2013"/>
    <x v="3"/>
    <n v="30"/>
    <x v="5"/>
    <x v="0"/>
    <n v="0"/>
    <n v="0"/>
  </r>
  <r>
    <d v="2013-04-30T00:00:00"/>
    <d v="2013-04-30T07:00:14"/>
    <n v="2013"/>
    <x v="3"/>
    <n v="30"/>
    <x v="6"/>
    <x v="0"/>
    <n v="0"/>
    <n v="0"/>
  </r>
  <r>
    <d v="2013-04-30T00:00:00"/>
    <d v="2013-04-30T08:00:14"/>
    <n v="2013"/>
    <x v="3"/>
    <n v="30"/>
    <x v="7"/>
    <x v="0"/>
    <n v="11.483000000000001"/>
    <n v="0.22568789308176102"/>
  </r>
  <r>
    <d v="2013-04-30T00:00:00"/>
    <d v="2013-04-30T09:00:14"/>
    <n v="2013"/>
    <x v="3"/>
    <n v="30"/>
    <x v="8"/>
    <x v="0"/>
    <n v="45.201000000000001"/>
    <n v="0.88838443396226408"/>
  </r>
  <r>
    <d v="2013-04-30T00:00:00"/>
    <d v="2013-04-30T10:00:14"/>
    <n v="2013"/>
    <x v="3"/>
    <n v="30"/>
    <x v="9"/>
    <x v="0"/>
    <n v="49.341000000000001"/>
    <n v="0.96975235849056596"/>
  </r>
  <r>
    <d v="2013-04-30T00:00:00"/>
    <d v="2013-04-30T11:00:14"/>
    <n v="2013"/>
    <x v="3"/>
    <n v="30"/>
    <x v="10"/>
    <x v="0"/>
    <n v="49.174999999999997"/>
    <n v="0.96648977987421369"/>
  </r>
  <r>
    <d v="2013-04-30T00:00:00"/>
    <d v="2013-04-30T12:00:14"/>
    <n v="2013"/>
    <x v="3"/>
    <n v="30"/>
    <x v="11"/>
    <x v="0"/>
    <n v="47.762999999999998"/>
    <n v="0.93873820754716975"/>
  </r>
  <r>
    <d v="2013-04-30T00:00:00"/>
    <d v="2013-04-30T13:00:14"/>
    <n v="2013"/>
    <x v="3"/>
    <n v="30"/>
    <x v="12"/>
    <x v="0"/>
    <n v="47.55"/>
    <n v="0.93455188679245271"/>
  </r>
  <r>
    <d v="2013-04-30T00:00:00"/>
    <d v="2013-04-30T14:00:14"/>
    <n v="2013"/>
    <x v="3"/>
    <n v="30"/>
    <x v="13"/>
    <x v="0"/>
    <n v="48.088999999999999"/>
    <n v="0.94514544025157221"/>
  </r>
  <r>
    <d v="2013-04-30T00:00:00"/>
    <d v="2013-04-30T15:00:14"/>
    <n v="2013"/>
    <x v="3"/>
    <n v="30"/>
    <x v="14"/>
    <x v="0"/>
    <n v="49.713999999999999"/>
    <n v="0.9770833333333333"/>
  </r>
  <r>
    <d v="2013-04-30T00:00:00"/>
    <d v="2013-04-30T16:00:14"/>
    <n v="2013"/>
    <x v="3"/>
    <n v="30"/>
    <x v="15"/>
    <x v="0"/>
    <n v="49.628"/>
    <n v="0.97539308176100625"/>
  </r>
  <r>
    <d v="2013-04-30T00:00:00"/>
    <d v="2013-04-30T17:00:14"/>
    <n v="2013"/>
    <x v="3"/>
    <n v="30"/>
    <x v="16"/>
    <x v="0"/>
    <n v="42.976999999999997"/>
    <n v="0.84467374213836466"/>
  </r>
  <r>
    <d v="2013-04-30T00:00:00"/>
    <d v="2013-04-30T18:00:14"/>
    <n v="2013"/>
    <x v="3"/>
    <n v="30"/>
    <x v="17"/>
    <x v="0"/>
    <n v="12.972"/>
    <n v="0.2549528301886792"/>
  </r>
  <r>
    <d v="2013-04-30T00:00:00"/>
    <d v="2013-04-30T19:00:14"/>
    <n v="2013"/>
    <x v="3"/>
    <n v="30"/>
    <x v="18"/>
    <x v="0"/>
    <n v="0"/>
    <n v="0"/>
  </r>
  <r>
    <d v="2013-04-30T00:00:00"/>
    <d v="2013-04-30T20:00:14"/>
    <n v="2013"/>
    <x v="3"/>
    <n v="30"/>
    <x v="19"/>
    <x v="0"/>
    <n v="0"/>
    <n v="0"/>
  </r>
  <r>
    <d v="2013-04-30T00:00:00"/>
    <d v="2013-04-30T21:00:14"/>
    <n v="2013"/>
    <x v="3"/>
    <n v="30"/>
    <x v="20"/>
    <x v="0"/>
    <n v="0"/>
    <n v="0"/>
  </r>
  <r>
    <d v="2013-04-30T00:00:00"/>
    <d v="2013-04-30T22:00:14"/>
    <n v="2013"/>
    <x v="3"/>
    <n v="30"/>
    <x v="21"/>
    <x v="0"/>
    <n v="0"/>
    <n v="0"/>
  </r>
  <r>
    <d v="2013-04-30T00:00:00"/>
    <d v="2013-04-30T23:00:14"/>
    <n v="2013"/>
    <x v="3"/>
    <n v="30"/>
    <x v="22"/>
    <x v="0"/>
    <n v="0"/>
    <n v="0"/>
  </r>
  <r>
    <d v="2013-05-01T00:00:00"/>
    <d v="2013-05-01T00:00:14"/>
    <n v="2013"/>
    <x v="4"/>
    <n v="1"/>
    <x v="23"/>
    <x v="1"/>
    <n v="0"/>
    <n v="0"/>
  </r>
  <r>
    <d v="2013-05-01T00:00:00"/>
    <d v="2013-05-01T01:00:14"/>
    <n v="2013"/>
    <x v="4"/>
    <n v="1"/>
    <x v="0"/>
    <x v="1"/>
    <n v="0"/>
    <n v="0"/>
  </r>
  <r>
    <d v="2013-05-01T00:00:00"/>
    <d v="2013-05-01T02:00:14"/>
    <n v="2013"/>
    <x v="4"/>
    <n v="1"/>
    <x v="1"/>
    <x v="1"/>
    <n v="0"/>
    <n v="0"/>
  </r>
  <r>
    <d v="2013-05-01T00:00:00"/>
    <d v="2013-05-01T03:00:14"/>
    <n v="2013"/>
    <x v="4"/>
    <n v="1"/>
    <x v="2"/>
    <x v="1"/>
    <n v="0"/>
    <n v="0"/>
  </r>
  <r>
    <d v="2013-05-01T00:00:00"/>
    <d v="2013-05-01T04:00:14"/>
    <n v="2013"/>
    <x v="4"/>
    <n v="1"/>
    <x v="3"/>
    <x v="1"/>
    <n v="0"/>
    <n v="0"/>
  </r>
  <r>
    <d v="2013-05-01T00:00:00"/>
    <d v="2013-05-01T05:00:14"/>
    <n v="2013"/>
    <x v="4"/>
    <n v="1"/>
    <x v="4"/>
    <x v="1"/>
    <n v="0"/>
    <n v="0"/>
  </r>
  <r>
    <d v="2013-05-01T00:00:00"/>
    <d v="2013-05-01T06:00:14"/>
    <n v="2013"/>
    <x v="4"/>
    <n v="1"/>
    <x v="5"/>
    <x v="1"/>
    <n v="0"/>
    <n v="0"/>
  </r>
  <r>
    <d v="2013-05-01T00:00:00"/>
    <d v="2013-05-01T07:00:14"/>
    <n v="2013"/>
    <x v="4"/>
    <n v="1"/>
    <x v="6"/>
    <x v="1"/>
    <n v="0"/>
    <n v="0"/>
  </r>
  <r>
    <d v="2013-05-01T00:00:00"/>
    <d v="2013-05-01T08:00:14"/>
    <n v="2013"/>
    <x v="4"/>
    <n v="1"/>
    <x v="7"/>
    <x v="1"/>
    <n v="10.9"/>
    <n v="0.21422955974842767"/>
  </r>
  <r>
    <d v="2013-05-01T00:00:00"/>
    <d v="2013-05-01T09:00:14"/>
    <n v="2013"/>
    <x v="4"/>
    <n v="1"/>
    <x v="8"/>
    <x v="1"/>
    <n v="43.798999999999999"/>
    <n v="0.86082940251572326"/>
  </r>
  <r>
    <d v="2013-05-01T00:00:00"/>
    <d v="2013-05-01T10:00:14"/>
    <n v="2013"/>
    <x v="4"/>
    <n v="1"/>
    <x v="9"/>
    <x v="1"/>
    <n v="48.496000000000002"/>
    <n v="0.95314465408805027"/>
  </r>
  <r>
    <d v="2013-05-01T00:00:00"/>
    <d v="2013-05-01T11:00:14"/>
    <n v="2013"/>
    <x v="4"/>
    <n v="1"/>
    <x v="10"/>
    <x v="1"/>
    <n v="48.621000000000002"/>
    <n v="0.9556014150943396"/>
  </r>
  <r>
    <d v="2013-05-01T00:00:00"/>
    <d v="2013-05-01T12:00:14"/>
    <n v="2013"/>
    <x v="4"/>
    <n v="1"/>
    <x v="11"/>
    <x v="1"/>
    <n v="46.665999999999997"/>
    <n v="0.91717767295597474"/>
  </r>
  <r>
    <d v="2013-05-01T00:00:00"/>
    <d v="2013-05-01T13:00:14"/>
    <n v="2013"/>
    <x v="4"/>
    <n v="1"/>
    <x v="12"/>
    <x v="1"/>
    <n v="47.243000000000002"/>
    <n v="0.92851808176100625"/>
  </r>
  <r>
    <d v="2013-05-01T00:00:00"/>
    <d v="2013-05-01T14:00:14"/>
    <n v="2013"/>
    <x v="4"/>
    <n v="1"/>
    <x v="13"/>
    <x v="1"/>
    <n v="47.524000000000001"/>
    <n v="0.9340408805031446"/>
  </r>
  <r>
    <d v="2013-05-01T00:00:00"/>
    <d v="2013-05-01T15:00:14"/>
    <n v="2013"/>
    <x v="4"/>
    <n v="1"/>
    <x v="14"/>
    <x v="1"/>
    <n v="49.177"/>
    <n v="0.96652908805031446"/>
  </r>
  <r>
    <d v="2013-05-01T00:00:00"/>
    <d v="2013-05-01T16:00:14"/>
    <n v="2013"/>
    <x v="4"/>
    <n v="1"/>
    <x v="15"/>
    <x v="1"/>
    <n v="49.482999999999997"/>
    <n v="0.97254323899371053"/>
  </r>
  <r>
    <d v="2013-05-01T00:00:00"/>
    <d v="2013-05-01T17:00:14"/>
    <n v="2013"/>
    <x v="4"/>
    <n v="1"/>
    <x v="16"/>
    <x v="1"/>
    <n v="44.030999999999999"/>
    <n v="0.86538915094339619"/>
  </r>
  <r>
    <d v="2013-05-01T00:00:00"/>
    <d v="2013-05-01T18:00:14"/>
    <n v="2013"/>
    <x v="4"/>
    <n v="1"/>
    <x v="17"/>
    <x v="1"/>
    <n v="12.936"/>
    <n v="0.2542452830188679"/>
  </r>
  <r>
    <d v="2013-05-01T00:00:00"/>
    <d v="2013-05-01T19:00:14"/>
    <n v="2013"/>
    <x v="4"/>
    <n v="1"/>
    <x v="18"/>
    <x v="1"/>
    <n v="0"/>
    <n v="0"/>
  </r>
  <r>
    <d v="2013-05-01T00:00:00"/>
    <d v="2013-05-01T20:00:14"/>
    <n v="2013"/>
    <x v="4"/>
    <n v="1"/>
    <x v="19"/>
    <x v="1"/>
    <n v="0"/>
    <n v="0"/>
  </r>
  <r>
    <d v="2013-05-01T00:00:00"/>
    <d v="2013-05-01T21:00:14"/>
    <n v="2013"/>
    <x v="4"/>
    <n v="1"/>
    <x v="20"/>
    <x v="1"/>
    <n v="0"/>
    <n v="0"/>
  </r>
  <r>
    <d v="2013-05-01T00:00:00"/>
    <d v="2013-05-01T22:00:14"/>
    <n v="2013"/>
    <x v="4"/>
    <n v="1"/>
    <x v="21"/>
    <x v="1"/>
    <n v="0"/>
    <n v="0"/>
  </r>
  <r>
    <d v="2013-05-01T00:00:00"/>
    <d v="2013-05-01T23:00:15"/>
    <n v="2013"/>
    <x v="4"/>
    <n v="1"/>
    <x v="22"/>
    <x v="1"/>
    <n v="0"/>
    <n v="0"/>
  </r>
  <r>
    <d v="2013-05-02T00:00:00"/>
    <d v="2013-05-02T00:00:15"/>
    <n v="2013"/>
    <x v="4"/>
    <n v="2"/>
    <x v="23"/>
    <x v="2"/>
    <n v="0"/>
    <n v="0"/>
  </r>
  <r>
    <d v="2013-05-02T00:00:00"/>
    <d v="2013-05-02T01:00:15"/>
    <n v="2013"/>
    <x v="4"/>
    <n v="2"/>
    <x v="0"/>
    <x v="2"/>
    <n v="0"/>
    <n v="0"/>
  </r>
  <r>
    <d v="2013-05-02T00:00:00"/>
    <d v="2013-05-02T02:00:15"/>
    <n v="2013"/>
    <x v="4"/>
    <n v="2"/>
    <x v="1"/>
    <x v="2"/>
    <n v="0"/>
    <n v="0"/>
  </r>
  <r>
    <d v="2013-05-02T00:00:00"/>
    <d v="2013-05-02T03:00:15"/>
    <n v="2013"/>
    <x v="4"/>
    <n v="2"/>
    <x v="2"/>
    <x v="2"/>
    <n v="0"/>
    <n v="0"/>
  </r>
  <r>
    <d v="2013-05-02T00:00:00"/>
    <d v="2013-05-02T04:00:15"/>
    <n v="2013"/>
    <x v="4"/>
    <n v="2"/>
    <x v="3"/>
    <x v="2"/>
    <n v="0"/>
    <n v="0"/>
  </r>
  <r>
    <d v="2013-05-02T00:00:00"/>
    <d v="2013-05-02T05:00:15"/>
    <n v="2013"/>
    <x v="4"/>
    <n v="2"/>
    <x v="4"/>
    <x v="2"/>
    <n v="0"/>
    <n v="0"/>
  </r>
  <r>
    <d v="2013-05-02T00:00:00"/>
    <d v="2013-05-02T06:00:15"/>
    <n v="2013"/>
    <x v="4"/>
    <n v="2"/>
    <x v="5"/>
    <x v="2"/>
    <n v="0"/>
    <n v="0"/>
  </r>
  <r>
    <d v="2013-05-02T00:00:00"/>
    <d v="2013-05-02T07:00:15"/>
    <n v="2013"/>
    <x v="4"/>
    <n v="2"/>
    <x v="6"/>
    <x v="2"/>
    <n v="0"/>
    <n v="0"/>
  </r>
  <r>
    <d v="2013-05-02T00:00:00"/>
    <d v="2013-05-02T08:00:15"/>
    <n v="2013"/>
    <x v="4"/>
    <n v="2"/>
    <x v="7"/>
    <x v="2"/>
    <n v="10.544"/>
    <n v="0.20723270440251573"/>
  </r>
  <r>
    <d v="2013-05-02T00:00:00"/>
    <d v="2013-05-02T09:00:15"/>
    <n v="2013"/>
    <x v="4"/>
    <n v="2"/>
    <x v="8"/>
    <x v="2"/>
    <n v="43.423000000000002"/>
    <n v="0.853439465408805"/>
  </r>
  <r>
    <d v="2013-05-02T00:00:00"/>
    <d v="2013-05-02T10:00:15"/>
    <n v="2013"/>
    <x v="4"/>
    <n v="2"/>
    <x v="9"/>
    <x v="2"/>
    <n v="47.857999999999997"/>
    <n v="0.94060534591194955"/>
  </r>
  <r>
    <d v="2013-05-02T00:00:00"/>
    <d v="2013-05-02T11:00:15"/>
    <n v="2013"/>
    <x v="4"/>
    <n v="2"/>
    <x v="10"/>
    <x v="2"/>
    <n v="48.476999999999997"/>
    <n v="0.95277122641509426"/>
  </r>
  <r>
    <d v="2013-05-02T00:00:00"/>
    <d v="2013-05-02T12:00:15"/>
    <n v="2013"/>
    <x v="4"/>
    <n v="2"/>
    <x v="11"/>
    <x v="2"/>
    <n v="46.771000000000001"/>
    <n v="0.9192413522012578"/>
  </r>
  <r>
    <d v="2013-05-02T00:00:00"/>
    <d v="2013-05-02T13:00:15"/>
    <n v="2013"/>
    <x v="4"/>
    <n v="2"/>
    <x v="12"/>
    <x v="2"/>
    <n v="46.408000000000001"/>
    <n v="0.9121069182389937"/>
  </r>
  <r>
    <d v="2013-05-02T00:00:00"/>
    <d v="2013-05-02T14:00:15"/>
    <n v="2013"/>
    <x v="4"/>
    <n v="2"/>
    <x v="13"/>
    <x v="2"/>
    <n v="46.332000000000001"/>
    <n v="0.91061320754716979"/>
  </r>
  <r>
    <d v="2013-05-02T00:00:00"/>
    <d v="2013-05-02T15:00:15"/>
    <n v="2013"/>
    <x v="4"/>
    <n v="2"/>
    <x v="14"/>
    <x v="2"/>
    <n v="48.040999999999997"/>
    <n v="0.94420204402515717"/>
  </r>
  <r>
    <d v="2013-05-02T00:00:00"/>
    <d v="2013-05-02T16:00:15"/>
    <n v="2013"/>
    <x v="4"/>
    <n v="2"/>
    <x v="15"/>
    <x v="2"/>
    <n v="48.511000000000003"/>
    <n v="0.95343946540880509"/>
  </r>
  <r>
    <d v="2013-05-02T00:00:00"/>
    <d v="2013-05-02T17:00:15"/>
    <n v="2013"/>
    <x v="4"/>
    <n v="2"/>
    <x v="16"/>
    <x v="2"/>
    <n v="43.29"/>
    <n v="0.85082547169811318"/>
  </r>
  <r>
    <d v="2013-05-02T00:00:00"/>
    <d v="2013-05-02T18:00:15"/>
    <n v="2013"/>
    <x v="4"/>
    <n v="2"/>
    <x v="17"/>
    <x v="2"/>
    <n v="12.388"/>
    <n v="0.24347484276729559"/>
  </r>
  <r>
    <d v="2013-05-02T00:00:00"/>
    <d v="2013-05-02T19:00:15"/>
    <n v="2013"/>
    <x v="4"/>
    <n v="2"/>
    <x v="18"/>
    <x v="2"/>
    <n v="0"/>
    <n v="0"/>
  </r>
  <r>
    <d v="2013-05-02T00:00:00"/>
    <d v="2013-05-02T20:00:15"/>
    <n v="2013"/>
    <x v="4"/>
    <n v="2"/>
    <x v="19"/>
    <x v="2"/>
    <n v="0"/>
    <n v="0"/>
  </r>
  <r>
    <d v="2013-05-02T00:00:00"/>
    <d v="2013-05-02T21:00:15"/>
    <n v="2013"/>
    <x v="4"/>
    <n v="2"/>
    <x v="20"/>
    <x v="2"/>
    <n v="0"/>
    <n v="0"/>
  </r>
  <r>
    <d v="2013-05-02T00:00:00"/>
    <d v="2013-05-02T22:00:15"/>
    <n v="2013"/>
    <x v="4"/>
    <n v="2"/>
    <x v="21"/>
    <x v="2"/>
    <n v="0"/>
    <n v="0"/>
  </r>
  <r>
    <d v="2013-05-02T00:00:00"/>
    <d v="2013-05-02T23:00:15"/>
    <n v="2013"/>
    <x v="4"/>
    <n v="2"/>
    <x v="22"/>
    <x v="2"/>
    <n v="0"/>
    <n v="0"/>
  </r>
  <r>
    <d v="2013-05-03T00:00:00"/>
    <d v="2013-05-03T00:00:15"/>
    <n v="2013"/>
    <x v="4"/>
    <n v="3"/>
    <x v="23"/>
    <x v="3"/>
    <n v="0"/>
    <n v="0"/>
  </r>
  <r>
    <d v="2013-05-03T00:00:00"/>
    <d v="2013-05-03T01:00:15"/>
    <n v="2013"/>
    <x v="4"/>
    <n v="3"/>
    <x v="0"/>
    <x v="3"/>
    <n v="0"/>
    <n v="0"/>
  </r>
  <r>
    <d v="2013-05-03T00:00:00"/>
    <d v="2013-05-03T02:00:15"/>
    <n v="2013"/>
    <x v="4"/>
    <n v="3"/>
    <x v="1"/>
    <x v="3"/>
    <n v="0"/>
    <n v="0"/>
  </r>
  <r>
    <d v="2013-05-03T00:00:00"/>
    <d v="2013-05-03T03:00:15"/>
    <n v="2013"/>
    <x v="4"/>
    <n v="3"/>
    <x v="2"/>
    <x v="3"/>
    <n v="0"/>
    <n v="0"/>
  </r>
  <r>
    <d v="2013-05-03T00:00:00"/>
    <d v="2013-05-03T04:00:15"/>
    <n v="2013"/>
    <x v="4"/>
    <n v="3"/>
    <x v="3"/>
    <x v="3"/>
    <n v="0"/>
    <n v="0"/>
  </r>
  <r>
    <d v="2013-05-03T00:00:00"/>
    <d v="2013-05-03T05:00:15"/>
    <n v="2013"/>
    <x v="4"/>
    <n v="3"/>
    <x v="4"/>
    <x v="3"/>
    <n v="0"/>
    <n v="0"/>
  </r>
  <r>
    <d v="2013-05-03T00:00:00"/>
    <d v="2013-05-03T06:00:15"/>
    <n v="2013"/>
    <x v="4"/>
    <n v="3"/>
    <x v="5"/>
    <x v="3"/>
    <n v="0"/>
    <n v="0"/>
  </r>
  <r>
    <d v="2013-05-03T00:00:00"/>
    <d v="2013-05-03T07:00:15"/>
    <n v="2013"/>
    <x v="4"/>
    <n v="3"/>
    <x v="6"/>
    <x v="3"/>
    <n v="0"/>
    <n v="0"/>
  </r>
  <r>
    <d v="2013-05-03T00:00:00"/>
    <d v="2013-05-03T08:00:15"/>
    <n v="2013"/>
    <x v="4"/>
    <n v="3"/>
    <x v="7"/>
    <x v="3"/>
    <n v="10.403"/>
    <n v="0.20446147798742137"/>
  </r>
  <r>
    <d v="2013-05-03T00:00:00"/>
    <d v="2013-05-03T09:00:15"/>
    <n v="2013"/>
    <x v="4"/>
    <n v="3"/>
    <x v="8"/>
    <x v="3"/>
    <n v="43.820999999999998"/>
    <n v="0.86126179245283008"/>
  </r>
  <r>
    <d v="2013-05-03T00:00:00"/>
    <d v="2013-05-03T10:00:15"/>
    <n v="2013"/>
    <x v="4"/>
    <n v="3"/>
    <x v="9"/>
    <x v="3"/>
    <n v="48.62"/>
    <n v="0.95558176100628922"/>
  </r>
  <r>
    <d v="2013-05-03T00:00:00"/>
    <d v="2013-05-03T11:00:15"/>
    <n v="2013"/>
    <x v="4"/>
    <n v="3"/>
    <x v="10"/>
    <x v="3"/>
    <n v="48.884999999999998"/>
    <n v="0.96079009433962259"/>
  </r>
  <r>
    <d v="2013-05-03T00:00:00"/>
    <d v="2013-05-03T12:00:15"/>
    <n v="2013"/>
    <x v="4"/>
    <n v="3"/>
    <x v="11"/>
    <x v="3"/>
    <n v="45.991"/>
    <n v="0.90391116352201251"/>
  </r>
  <r>
    <d v="2013-05-03T00:00:00"/>
    <d v="2013-05-03T13:00:15"/>
    <n v="2013"/>
    <x v="4"/>
    <n v="3"/>
    <x v="12"/>
    <x v="3"/>
    <n v="46.137999999999998"/>
    <n v="0.90680031446540876"/>
  </r>
  <r>
    <d v="2013-05-03T00:00:00"/>
    <d v="2013-05-03T14:00:15"/>
    <n v="2013"/>
    <x v="4"/>
    <n v="3"/>
    <x v="13"/>
    <x v="3"/>
    <n v="47.93"/>
    <n v="0.94202044025157228"/>
  </r>
  <r>
    <d v="2013-05-03T00:00:00"/>
    <d v="2013-05-03T15:00:15"/>
    <n v="2013"/>
    <x v="4"/>
    <n v="3"/>
    <x v="14"/>
    <x v="3"/>
    <n v="49.670999999999999"/>
    <n v="0.97623820754716972"/>
  </r>
  <r>
    <d v="2013-05-03T00:00:00"/>
    <d v="2013-05-03T16:00:15"/>
    <n v="2013"/>
    <x v="4"/>
    <n v="3"/>
    <x v="15"/>
    <x v="3"/>
    <n v="49.915999999999997"/>
    <n v="0.98105345911949671"/>
  </r>
  <r>
    <d v="2013-05-03T00:00:00"/>
    <d v="2013-05-03T17:00:15"/>
    <n v="2013"/>
    <x v="4"/>
    <n v="3"/>
    <x v="16"/>
    <x v="3"/>
    <n v="44.506999999999998"/>
    <n v="0.87474449685534583"/>
  </r>
  <r>
    <d v="2013-05-03T00:00:00"/>
    <d v="2013-05-03T18:00:15"/>
    <n v="2013"/>
    <x v="4"/>
    <n v="3"/>
    <x v="17"/>
    <x v="3"/>
    <n v="12.401999999999999"/>
    <n v="0.24374999999999997"/>
  </r>
  <r>
    <d v="2013-05-03T00:00:00"/>
    <d v="2013-05-03T19:00:15"/>
    <n v="2013"/>
    <x v="4"/>
    <n v="3"/>
    <x v="18"/>
    <x v="3"/>
    <n v="0"/>
    <n v="0"/>
  </r>
  <r>
    <d v="2013-05-03T00:00:00"/>
    <d v="2013-05-03T20:00:15"/>
    <n v="2013"/>
    <x v="4"/>
    <n v="3"/>
    <x v="19"/>
    <x v="3"/>
    <n v="0"/>
    <n v="0"/>
  </r>
  <r>
    <d v="2013-05-03T00:00:00"/>
    <d v="2013-05-03T21:00:15"/>
    <n v="2013"/>
    <x v="4"/>
    <n v="3"/>
    <x v="20"/>
    <x v="3"/>
    <n v="0"/>
    <n v="0"/>
  </r>
  <r>
    <d v="2013-05-03T00:00:00"/>
    <d v="2013-05-03T22:00:15"/>
    <n v="2013"/>
    <x v="4"/>
    <n v="3"/>
    <x v="21"/>
    <x v="3"/>
    <n v="0"/>
    <n v="0"/>
  </r>
  <r>
    <d v="2013-05-03T00:00:00"/>
    <d v="2013-05-03T23:00:15"/>
    <n v="2013"/>
    <x v="4"/>
    <n v="3"/>
    <x v="22"/>
    <x v="3"/>
    <n v="0"/>
    <n v="0"/>
  </r>
  <r>
    <d v="2013-05-04T00:00:00"/>
    <d v="2013-05-04T00:00:15"/>
    <n v="2013"/>
    <x v="4"/>
    <n v="4"/>
    <x v="23"/>
    <x v="4"/>
    <n v="0"/>
    <n v="0"/>
  </r>
  <r>
    <d v="2013-05-04T00:00:00"/>
    <d v="2013-05-04T01:00:15"/>
    <n v="2013"/>
    <x v="4"/>
    <n v="4"/>
    <x v="0"/>
    <x v="4"/>
    <n v="0"/>
    <n v="0"/>
  </r>
  <r>
    <d v="2013-05-04T00:00:00"/>
    <d v="2013-05-04T02:00:15"/>
    <n v="2013"/>
    <x v="4"/>
    <n v="4"/>
    <x v="1"/>
    <x v="4"/>
    <n v="0"/>
    <n v="0"/>
  </r>
  <r>
    <d v="2013-05-04T00:00:00"/>
    <d v="2013-05-04T03:00:15"/>
    <n v="2013"/>
    <x v="4"/>
    <n v="4"/>
    <x v="2"/>
    <x v="4"/>
    <n v="0"/>
    <n v="0"/>
  </r>
  <r>
    <d v="2013-05-04T00:00:00"/>
    <d v="2013-05-04T04:00:15"/>
    <n v="2013"/>
    <x v="4"/>
    <n v="4"/>
    <x v="3"/>
    <x v="4"/>
    <n v="0"/>
    <n v="0"/>
  </r>
  <r>
    <d v="2013-05-04T00:00:00"/>
    <d v="2013-05-04T05:00:15"/>
    <n v="2013"/>
    <x v="4"/>
    <n v="4"/>
    <x v="4"/>
    <x v="4"/>
    <n v="0"/>
    <n v="0"/>
  </r>
  <r>
    <d v="2013-05-04T00:00:00"/>
    <d v="2013-05-04T06:00:15"/>
    <n v="2013"/>
    <x v="4"/>
    <n v="4"/>
    <x v="5"/>
    <x v="4"/>
    <n v="0"/>
    <n v="0"/>
  </r>
  <r>
    <d v="2013-05-04T00:00:00"/>
    <d v="2013-05-04T07:00:15"/>
    <n v="2013"/>
    <x v="4"/>
    <n v="4"/>
    <x v="6"/>
    <x v="4"/>
    <n v="0"/>
    <n v="0"/>
  </r>
  <r>
    <d v="2013-05-04T00:00:00"/>
    <d v="2013-05-04T08:00:15"/>
    <n v="2013"/>
    <x v="4"/>
    <n v="4"/>
    <x v="7"/>
    <x v="4"/>
    <n v="10.086"/>
    <n v="0.19823113207547169"/>
  </r>
  <r>
    <d v="2013-05-04T00:00:00"/>
    <d v="2013-05-04T09:00:15"/>
    <n v="2013"/>
    <x v="4"/>
    <n v="4"/>
    <x v="8"/>
    <x v="4"/>
    <n v="43.302999999999997"/>
    <n v="0.85108097484276723"/>
  </r>
  <r>
    <d v="2013-05-04T00:00:00"/>
    <d v="2013-05-04T10:00:15"/>
    <n v="2013"/>
    <x v="4"/>
    <n v="4"/>
    <x v="9"/>
    <x v="4"/>
    <n v="49.131"/>
    <n v="0.96562499999999996"/>
  </r>
  <r>
    <d v="2013-05-04T00:00:00"/>
    <d v="2013-05-04T11:00:15"/>
    <n v="2013"/>
    <x v="4"/>
    <n v="4"/>
    <x v="10"/>
    <x v="4"/>
    <n v="49.468000000000004"/>
    <n v="0.97224842767295605"/>
  </r>
  <r>
    <d v="2013-05-04T00:00:00"/>
    <d v="2013-05-04T12:00:15"/>
    <n v="2013"/>
    <x v="4"/>
    <n v="4"/>
    <x v="11"/>
    <x v="4"/>
    <n v="47.98"/>
    <n v="0.94300314465408797"/>
  </r>
  <r>
    <d v="2013-05-04T00:00:00"/>
    <d v="2013-05-04T13:00:15"/>
    <n v="2013"/>
    <x v="4"/>
    <n v="4"/>
    <x v="12"/>
    <x v="4"/>
    <n v="47.414999999999999"/>
    <n v="0.93189858490566035"/>
  </r>
  <r>
    <d v="2013-05-04T00:00:00"/>
    <d v="2013-05-04T14:00:15"/>
    <n v="2013"/>
    <x v="4"/>
    <n v="4"/>
    <x v="13"/>
    <x v="4"/>
    <n v="47.878999999999998"/>
    <n v="0.94101808176100621"/>
  </r>
  <r>
    <d v="2013-05-04T00:00:00"/>
    <d v="2013-05-04T15:00:15"/>
    <n v="2013"/>
    <x v="4"/>
    <n v="4"/>
    <x v="14"/>
    <x v="4"/>
    <n v="49.548999999999999"/>
    <n v="0.97384040880503142"/>
  </r>
  <r>
    <d v="2013-05-04T00:00:00"/>
    <d v="2013-05-04T16:00:15"/>
    <n v="2013"/>
    <x v="4"/>
    <n v="4"/>
    <x v="15"/>
    <x v="4"/>
    <n v="49.96"/>
    <n v="0.98191823899371067"/>
  </r>
  <r>
    <d v="2013-05-04T00:00:00"/>
    <d v="2013-05-04T17:00:15"/>
    <n v="2013"/>
    <x v="4"/>
    <n v="4"/>
    <x v="16"/>
    <x v="4"/>
    <n v="44.582999999999998"/>
    <n v="0.87623820754716975"/>
  </r>
  <r>
    <d v="2013-05-04T00:00:00"/>
    <d v="2013-05-04T18:00:15"/>
    <n v="2013"/>
    <x v="4"/>
    <n v="4"/>
    <x v="17"/>
    <x v="4"/>
    <n v="12.121"/>
    <n v="0.23822720125786162"/>
  </r>
  <r>
    <d v="2013-05-04T00:00:00"/>
    <d v="2013-05-04T19:00:15"/>
    <n v="2013"/>
    <x v="4"/>
    <n v="4"/>
    <x v="18"/>
    <x v="4"/>
    <n v="0"/>
    <n v="0"/>
  </r>
  <r>
    <d v="2013-05-04T00:00:00"/>
    <d v="2013-05-04T20:00:15"/>
    <n v="2013"/>
    <x v="4"/>
    <n v="4"/>
    <x v="19"/>
    <x v="4"/>
    <n v="0"/>
    <n v="0"/>
  </r>
  <r>
    <d v="2013-05-04T00:00:00"/>
    <d v="2013-05-04T21:00:15"/>
    <n v="2013"/>
    <x v="4"/>
    <n v="4"/>
    <x v="20"/>
    <x v="4"/>
    <n v="0"/>
    <n v="0"/>
  </r>
  <r>
    <d v="2013-05-04T00:00:00"/>
    <d v="2013-05-04T22:00:15"/>
    <n v="2013"/>
    <x v="4"/>
    <n v="4"/>
    <x v="21"/>
    <x v="4"/>
    <n v="0"/>
    <n v="0"/>
  </r>
  <r>
    <d v="2013-05-04T00:00:00"/>
    <d v="2013-05-04T23:00:15"/>
    <n v="2013"/>
    <x v="4"/>
    <n v="4"/>
    <x v="22"/>
    <x v="4"/>
    <n v="0"/>
    <n v="0"/>
  </r>
  <r>
    <d v="2013-05-05T00:00:00"/>
    <d v="2013-05-05T00:00:15"/>
    <n v="2013"/>
    <x v="4"/>
    <n v="5"/>
    <x v="23"/>
    <x v="5"/>
    <n v="0"/>
    <n v="0"/>
  </r>
  <r>
    <d v="2013-05-05T00:00:00"/>
    <d v="2013-05-05T01:00:15"/>
    <n v="2013"/>
    <x v="4"/>
    <n v="5"/>
    <x v="0"/>
    <x v="5"/>
    <n v="0"/>
    <n v="0"/>
  </r>
  <r>
    <d v="2013-05-05T00:00:00"/>
    <d v="2013-05-05T02:00:15"/>
    <n v="2013"/>
    <x v="4"/>
    <n v="5"/>
    <x v="1"/>
    <x v="5"/>
    <n v="0"/>
    <n v="0"/>
  </r>
  <r>
    <d v="2013-05-05T00:00:00"/>
    <d v="2013-05-05T03:00:15"/>
    <n v="2013"/>
    <x v="4"/>
    <n v="5"/>
    <x v="2"/>
    <x v="5"/>
    <n v="0"/>
    <n v="0"/>
  </r>
  <r>
    <d v="2013-05-05T00:00:00"/>
    <d v="2013-05-05T04:00:15"/>
    <n v="2013"/>
    <x v="4"/>
    <n v="5"/>
    <x v="3"/>
    <x v="5"/>
    <n v="0"/>
    <n v="0"/>
  </r>
  <r>
    <d v="2013-05-05T00:00:00"/>
    <d v="2013-05-05T05:00:15"/>
    <n v="2013"/>
    <x v="4"/>
    <n v="5"/>
    <x v="4"/>
    <x v="5"/>
    <n v="0"/>
    <n v="0"/>
  </r>
  <r>
    <d v="2013-05-05T00:00:00"/>
    <d v="2013-05-05T06:00:15"/>
    <n v="2013"/>
    <x v="4"/>
    <n v="5"/>
    <x v="5"/>
    <x v="5"/>
    <n v="0"/>
    <n v="0"/>
  </r>
  <r>
    <d v="2013-05-05T00:00:00"/>
    <d v="2013-05-05T07:00:15"/>
    <n v="2013"/>
    <x v="4"/>
    <n v="5"/>
    <x v="6"/>
    <x v="5"/>
    <n v="0"/>
    <n v="0"/>
  </r>
  <r>
    <d v="2013-05-05T00:00:00"/>
    <d v="2013-05-05T08:00:15"/>
    <n v="2013"/>
    <x v="4"/>
    <n v="5"/>
    <x v="7"/>
    <x v="5"/>
    <n v="0.94299999999999995"/>
    <n v="1.853380503144654E-2"/>
  </r>
  <r>
    <d v="2013-05-05T00:00:00"/>
    <d v="2013-05-05T09:00:15"/>
    <n v="2013"/>
    <x v="4"/>
    <n v="5"/>
    <x v="8"/>
    <x v="5"/>
    <n v="5.5410000000000004"/>
    <n v="0.10890330188679245"/>
  </r>
  <r>
    <d v="2013-05-05T00:00:00"/>
    <d v="2013-05-05T10:00:15"/>
    <n v="2013"/>
    <x v="4"/>
    <n v="5"/>
    <x v="9"/>
    <x v="5"/>
    <n v="11.471"/>
    <n v="0.22545204402515723"/>
  </r>
  <r>
    <d v="2013-05-05T00:00:00"/>
    <d v="2013-05-05T11:00:15"/>
    <n v="2013"/>
    <x v="4"/>
    <n v="5"/>
    <x v="10"/>
    <x v="5"/>
    <n v="16.677"/>
    <n v="0.32777122641509432"/>
  </r>
  <r>
    <d v="2013-05-05T00:00:00"/>
    <d v="2013-05-05T12:00:15"/>
    <n v="2013"/>
    <x v="4"/>
    <n v="5"/>
    <x v="11"/>
    <x v="5"/>
    <n v="14.747999999999999"/>
    <n v="0.28985849056603769"/>
  </r>
  <r>
    <d v="2013-05-05T00:00:00"/>
    <d v="2013-05-05T13:00:15"/>
    <n v="2013"/>
    <x v="4"/>
    <n v="5"/>
    <x v="12"/>
    <x v="5"/>
    <n v="15.211"/>
    <n v="0.29895833333333333"/>
  </r>
  <r>
    <d v="2013-05-05T00:00:00"/>
    <d v="2013-05-05T14:00:15"/>
    <n v="2013"/>
    <x v="4"/>
    <n v="5"/>
    <x v="13"/>
    <x v="5"/>
    <n v="14.507999999999999"/>
    <n v="0.28514150943396221"/>
  </r>
  <r>
    <d v="2013-05-05T00:00:00"/>
    <d v="2013-05-05T15:00:15"/>
    <n v="2013"/>
    <x v="4"/>
    <n v="5"/>
    <x v="14"/>
    <x v="5"/>
    <n v="12.449"/>
    <n v="0.24467374213836476"/>
  </r>
  <r>
    <d v="2013-05-05T00:00:00"/>
    <d v="2013-05-05T16:00:15"/>
    <n v="2013"/>
    <x v="4"/>
    <n v="5"/>
    <x v="15"/>
    <x v="5"/>
    <n v="9.5459999999999994"/>
    <n v="0.18761792452830187"/>
  </r>
  <r>
    <d v="2013-05-05T00:00:00"/>
    <d v="2013-05-05T17:00:15"/>
    <n v="2013"/>
    <x v="4"/>
    <n v="5"/>
    <x v="16"/>
    <x v="5"/>
    <n v="5.7990000000000004"/>
    <n v="0.11397405660377359"/>
  </r>
  <r>
    <d v="2013-05-05T00:00:00"/>
    <d v="2013-05-05T18:00:15"/>
    <n v="2013"/>
    <x v="4"/>
    <n v="5"/>
    <x v="17"/>
    <x v="5"/>
    <n v="4.4580000000000002"/>
    <n v="8.7617924528301888E-2"/>
  </r>
  <r>
    <d v="2013-05-05T00:00:00"/>
    <d v="2013-05-05T19:00:15"/>
    <n v="2013"/>
    <x v="4"/>
    <n v="5"/>
    <x v="18"/>
    <x v="5"/>
    <n v="0"/>
    <n v="0"/>
  </r>
  <r>
    <d v="2013-05-05T00:00:00"/>
    <d v="2013-05-05T20:00:15"/>
    <n v="2013"/>
    <x v="4"/>
    <n v="5"/>
    <x v="19"/>
    <x v="5"/>
    <n v="0"/>
    <n v="0"/>
  </r>
  <r>
    <d v="2013-05-05T00:00:00"/>
    <d v="2013-05-05T21:00:15"/>
    <n v="2013"/>
    <x v="4"/>
    <n v="5"/>
    <x v="20"/>
    <x v="5"/>
    <n v="0"/>
    <n v="0"/>
  </r>
  <r>
    <d v="2013-05-05T00:00:00"/>
    <d v="2013-05-05T22:00:15"/>
    <n v="2013"/>
    <x v="4"/>
    <n v="5"/>
    <x v="21"/>
    <x v="5"/>
    <n v="0"/>
    <n v="0"/>
  </r>
  <r>
    <d v="2013-05-05T00:00:00"/>
    <d v="2013-05-05T23:00:15"/>
    <n v="2013"/>
    <x v="4"/>
    <n v="5"/>
    <x v="22"/>
    <x v="5"/>
    <n v="0"/>
    <n v="0"/>
  </r>
  <r>
    <d v="2013-05-06T00:00:00"/>
    <d v="2013-05-06T00:00:15"/>
    <n v="2013"/>
    <x v="4"/>
    <n v="6"/>
    <x v="23"/>
    <x v="6"/>
    <n v="0"/>
    <n v="0"/>
  </r>
  <r>
    <d v="2013-05-06T00:00:00"/>
    <d v="2013-05-06T01:00:15"/>
    <n v="2013"/>
    <x v="4"/>
    <n v="6"/>
    <x v="0"/>
    <x v="6"/>
    <n v="0"/>
    <n v="0"/>
  </r>
  <r>
    <d v="2013-05-06T00:00:00"/>
    <d v="2013-05-06T02:00:15"/>
    <n v="2013"/>
    <x v="4"/>
    <n v="6"/>
    <x v="1"/>
    <x v="6"/>
    <n v="0"/>
    <n v="0"/>
  </r>
  <r>
    <d v="2013-05-06T00:00:00"/>
    <d v="2013-05-06T03:00:15"/>
    <n v="2013"/>
    <x v="4"/>
    <n v="6"/>
    <x v="2"/>
    <x v="6"/>
    <n v="0"/>
    <n v="0"/>
  </r>
  <r>
    <d v="2013-05-06T00:00:00"/>
    <d v="2013-05-06T04:00:15"/>
    <n v="2013"/>
    <x v="4"/>
    <n v="6"/>
    <x v="3"/>
    <x v="6"/>
    <n v="0"/>
    <n v="0"/>
  </r>
  <r>
    <d v="2013-05-06T00:00:00"/>
    <d v="2013-05-06T05:00:15"/>
    <n v="2013"/>
    <x v="4"/>
    <n v="6"/>
    <x v="4"/>
    <x v="6"/>
    <n v="0"/>
    <n v="0"/>
  </r>
  <r>
    <d v="2013-05-06T00:00:00"/>
    <d v="2013-05-06T06:00:15"/>
    <n v="2013"/>
    <x v="4"/>
    <n v="6"/>
    <x v="5"/>
    <x v="6"/>
    <n v="0"/>
    <n v="0"/>
  </r>
  <r>
    <d v="2013-05-06T00:00:00"/>
    <d v="2013-05-06T07:00:15"/>
    <n v="2013"/>
    <x v="4"/>
    <n v="6"/>
    <x v="6"/>
    <x v="6"/>
    <n v="0"/>
    <n v="0"/>
  </r>
  <r>
    <d v="2013-05-06T00:00:00"/>
    <d v="2013-05-06T08:00:15"/>
    <n v="2013"/>
    <x v="4"/>
    <n v="6"/>
    <x v="7"/>
    <x v="6"/>
    <n v="0.94850000000000001"/>
    <n v="1.8641902515723268E-2"/>
  </r>
  <r>
    <d v="2013-05-06T00:00:00"/>
    <d v="2013-05-06T09:00:15"/>
    <n v="2013"/>
    <x v="4"/>
    <n v="6"/>
    <x v="8"/>
    <x v="6"/>
    <n v="5.9219999999999997"/>
    <n v="0.11639150943396226"/>
  </r>
  <r>
    <d v="2013-05-06T00:00:00"/>
    <d v="2013-05-06T10:00:15"/>
    <n v="2013"/>
    <x v="4"/>
    <n v="6"/>
    <x v="9"/>
    <x v="6"/>
    <n v="9.5340000000000007"/>
    <n v="0.18738207547169811"/>
  </r>
  <r>
    <d v="2013-05-06T00:00:00"/>
    <d v="2013-05-06T11:00:15"/>
    <n v="2013"/>
    <x v="4"/>
    <n v="6"/>
    <x v="10"/>
    <x v="6"/>
    <n v="13.462999999999999"/>
    <n v="0.26460298742138361"/>
  </r>
  <r>
    <d v="2013-05-06T00:00:00"/>
    <d v="2013-05-06T12:00:15"/>
    <n v="2013"/>
    <x v="4"/>
    <n v="6"/>
    <x v="11"/>
    <x v="6"/>
    <n v="15.644"/>
    <n v="0.3074685534591195"/>
  </r>
  <r>
    <d v="2013-05-06T00:00:00"/>
    <d v="2013-05-06T13:00:15"/>
    <n v="2013"/>
    <x v="4"/>
    <n v="6"/>
    <x v="12"/>
    <x v="6"/>
    <n v="14.768000000000001"/>
    <n v="0.29025157232704402"/>
  </r>
  <r>
    <d v="2013-05-06T00:00:00"/>
    <d v="2013-05-06T14:00:15"/>
    <n v="2013"/>
    <x v="4"/>
    <n v="6"/>
    <x v="13"/>
    <x v="6"/>
    <n v="19.571999999999999"/>
    <n v="0.38466981132075467"/>
  </r>
  <r>
    <d v="2013-05-06T00:00:00"/>
    <d v="2013-05-06T15:00:15"/>
    <n v="2013"/>
    <x v="4"/>
    <n v="6"/>
    <x v="14"/>
    <x v="6"/>
    <n v="26.515999999999998"/>
    <n v="0.52114779874213835"/>
  </r>
  <r>
    <d v="2013-05-06T00:00:00"/>
    <d v="2013-05-06T16:00:15"/>
    <n v="2013"/>
    <x v="4"/>
    <n v="6"/>
    <x v="15"/>
    <x v="6"/>
    <n v="28.661999999999999"/>
    <n v="0.5633254716981132"/>
  </r>
  <r>
    <d v="2013-05-06T00:00:00"/>
    <d v="2013-05-06T17:00:15"/>
    <n v="2013"/>
    <x v="4"/>
    <n v="6"/>
    <x v="16"/>
    <x v="6"/>
    <n v="22.803999999999998"/>
    <n v="0.44819182389937101"/>
  </r>
  <r>
    <d v="2013-05-06T00:00:00"/>
    <d v="2013-05-06T18:00:15"/>
    <n v="2013"/>
    <x v="4"/>
    <n v="6"/>
    <x v="17"/>
    <x v="6"/>
    <n v="7.7320000000000002"/>
    <n v="0.15196540880503145"/>
  </r>
  <r>
    <d v="2013-05-06T00:00:00"/>
    <d v="2013-05-06T19:00:15"/>
    <n v="2013"/>
    <x v="4"/>
    <n v="6"/>
    <x v="18"/>
    <x v="6"/>
    <n v="0"/>
    <n v="0"/>
  </r>
  <r>
    <d v="2013-05-06T00:00:00"/>
    <d v="2013-05-06T20:00:15"/>
    <n v="2013"/>
    <x v="4"/>
    <n v="6"/>
    <x v="19"/>
    <x v="6"/>
    <n v="0"/>
    <n v="0"/>
  </r>
  <r>
    <d v="2013-05-06T00:00:00"/>
    <d v="2013-05-06T21:00:15"/>
    <n v="2013"/>
    <x v="4"/>
    <n v="6"/>
    <x v="20"/>
    <x v="6"/>
    <n v="0"/>
    <n v="0"/>
  </r>
  <r>
    <d v="2013-05-06T00:00:00"/>
    <d v="2013-05-06T22:00:15"/>
    <n v="2013"/>
    <x v="4"/>
    <n v="6"/>
    <x v="21"/>
    <x v="6"/>
    <n v="0"/>
    <n v="0"/>
  </r>
  <r>
    <d v="2013-05-06T00:00:00"/>
    <d v="2013-05-06T23:00:15"/>
    <n v="2013"/>
    <x v="4"/>
    <n v="6"/>
    <x v="22"/>
    <x v="6"/>
    <n v="0"/>
    <n v="0"/>
  </r>
  <r>
    <d v="2013-05-07T00:00:00"/>
    <d v="2013-05-07T00:00:15"/>
    <n v="2013"/>
    <x v="4"/>
    <n v="7"/>
    <x v="23"/>
    <x v="0"/>
    <n v="0"/>
    <n v="0"/>
  </r>
  <r>
    <d v="2013-05-07T00:00:00"/>
    <d v="2013-05-07T01:00:15"/>
    <n v="2013"/>
    <x v="4"/>
    <n v="7"/>
    <x v="0"/>
    <x v="0"/>
    <n v="0"/>
    <n v="0"/>
  </r>
  <r>
    <d v="2013-05-07T00:00:00"/>
    <d v="2013-05-07T02:00:15"/>
    <n v="2013"/>
    <x v="4"/>
    <n v="7"/>
    <x v="1"/>
    <x v="0"/>
    <n v="0"/>
    <n v="0"/>
  </r>
  <r>
    <d v="2013-05-07T00:00:00"/>
    <d v="2013-05-07T03:00:15"/>
    <n v="2013"/>
    <x v="4"/>
    <n v="7"/>
    <x v="2"/>
    <x v="0"/>
    <n v="0"/>
    <n v="0"/>
  </r>
  <r>
    <d v="2013-05-07T00:00:00"/>
    <d v="2013-05-07T04:00:15"/>
    <n v="2013"/>
    <x v="4"/>
    <n v="7"/>
    <x v="3"/>
    <x v="0"/>
    <n v="0"/>
    <n v="0"/>
  </r>
  <r>
    <d v="2013-05-07T00:00:00"/>
    <d v="2013-05-07T05:00:15"/>
    <n v="2013"/>
    <x v="4"/>
    <n v="7"/>
    <x v="4"/>
    <x v="0"/>
    <n v="0"/>
    <n v="0"/>
  </r>
  <r>
    <d v="2013-05-07T00:00:00"/>
    <d v="2013-05-07T06:00:15"/>
    <n v="2013"/>
    <x v="4"/>
    <n v="7"/>
    <x v="5"/>
    <x v="0"/>
    <n v="0"/>
    <n v="0"/>
  </r>
  <r>
    <d v="2013-05-07T00:00:00"/>
    <d v="2013-05-07T07:00:15"/>
    <n v="2013"/>
    <x v="4"/>
    <n v="7"/>
    <x v="6"/>
    <x v="0"/>
    <n v="0"/>
    <n v="0"/>
  </r>
  <r>
    <d v="2013-05-07T00:00:00"/>
    <d v="2013-05-07T08:00:15"/>
    <n v="2013"/>
    <x v="4"/>
    <n v="7"/>
    <x v="7"/>
    <x v="0"/>
    <n v="2.6419999999999999"/>
    <n v="5.1926100628930813E-2"/>
  </r>
  <r>
    <d v="2013-05-07T00:00:00"/>
    <d v="2013-05-07T09:00:15"/>
    <n v="2013"/>
    <x v="4"/>
    <n v="7"/>
    <x v="8"/>
    <x v="0"/>
    <n v="15.708"/>
    <n v="0.30872641509433962"/>
  </r>
  <r>
    <d v="2013-05-07T00:00:00"/>
    <d v="2013-05-07T10:00:15"/>
    <n v="2013"/>
    <x v="4"/>
    <n v="7"/>
    <x v="9"/>
    <x v="0"/>
    <n v="17.422999999999998"/>
    <n v="0.3424331761006289"/>
  </r>
  <r>
    <d v="2013-05-07T00:00:00"/>
    <d v="2013-05-07T11:00:15"/>
    <n v="2013"/>
    <x v="4"/>
    <n v="7"/>
    <x v="10"/>
    <x v="0"/>
    <n v="23.957000000000001"/>
    <n v="0.47085298742138365"/>
  </r>
  <r>
    <d v="2013-05-07T00:00:00"/>
    <d v="2013-05-07T12:00:15"/>
    <n v="2013"/>
    <x v="4"/>
    <n v="7"/>
    <x v="11"/>
    <x v="0"/>
    <n v="25.774999999999999"/>
    <n v="0.50658411949685533"/>
  </r>
  <r>
    <d v="2013-05-07T00:00:00"/>
    <d v="2013-05-07T13:00:15"/>
    <n v="2013"/>
    <x v="4"/>
    <n v="7"/>
    <x v="12"/>
    <x v="0"/>
    <n v="25.995999999999999"/>
    <n v="0.51092767295597474"/>
  </r>
  <r>
    <d v="2013-05-07T00:00:00"/>
    <d v="2013-05-07T14:00:15"/>
    <n v="2013"/>
    <x v="4"/>
    <n v="7"/>
    <x v="13"/>
    <x v="0"/>
    <n v="27.094000000000001"/>
    <n v="0.53250786163522013"/>
  </r>
  <r>
    <d v="2013-05-07T00:00:00"/>
    <d v="2013-05-07T15:00:15"/>
    <n v="2013"/>
    <x v="4"/>
    <n v="7"/>
    <x v="14"/>
    <x v="0"/>
    <n v="28.477"/>
    <n v="0.55968946540880504"/>
  </r>
  <r>
    <d v="2013-05-07T00:00:00"/>
    <d v="2013-05-07T16:00:15"/>
    <n v="2013"/>
    <x v="4"/>
    <n v="7"/>
    <x v="15"/>
    <x v="0"/>
    <n v="29.634"/>
    <n v="0.58242924528301887"/>
  </r>
  <r>
    <d v="2013-05-07T00:00:00"/>
    <d v="2013-05-07T17:00:15"/>
    <n v="2013"/>
    <x v="4"/>
    <n v="7"/>
    <x v="16"/>
    <x v="0"/>
    <n v="22.132999999999999"/>
    <n v="0.43500393081761002"/>
  </r>
  <r>
    <d v="2013-05-07T00:00:00"/>
    <d v="2013-05-07T18:00:15"/>
    <n v="2013"/>
    <x v="4"/>
    <n v="7"/>
    <x v="17"/>
    <x v="0"/>
    <n v="6.5140000000000002"/>
    <n v="0.12802672955974842"/>
  </r>
  <r>
    <d v="2013-05-07T00:00:00"/>
    <d v="2013-05-07T19:00:15"/>
    <n v="2013"/>
    <x v="4"/>
    <n v="7"/>
    <x v="18"/>
    <x v="0"/>
    <n v="0"/>
    <n v="0"/>
  </r>
  <r>
    <d v="2013-05-07T00:00:00"/>
    <d v="2013-05-07T20:00:15"/>
    <n v="2013"/>
    <x v="4"/>
    <n v="7"/>
    <x v="19"/>
    <x v="0"/>
    <n v="0"/>
    <n v="0"/>
  </r>
  <r>
    <d v="2013-05-07T00:00:00"/>
    <d v="2013-05-07T21:00:15"/>
    <n v="2013"/>
    <x v="4"/>
    <n v="7"/>
    <x v="20"/>
    <x v="0"/>
    <n v="0"/>
    <n v="0"/>
  </r>
  <r>
    <d v="2013-05-07T00:00:00"/>
    <d v="2013-05-07T22:00:15"/>
    <n v="2013"/>
    <x v="4"/>
    <n v="7"/>
    <x v="21"/>
    <x v="0"/>
    <n v="0"/>
    <n v="0"/>
  </r>
  <r>
    <d v="2013-05-07T00:00:00"/>
    <d v="2013-05-07T23:00:15"/>
    <n v="2013"/>
    <x v="4"/>
    <n v="7"/>
    <x v="22"/>
    <x v="0"/>
    <n v="0"/>
    <n v="0"/>
  </r>
  <r>
    <d v="2013-05-08T00:00:00"/>
    <d v="2013-05-08T00:00:15"/>
    <n v="2013"/>
    <x v="4"/>
    <n v="8"/>
    <x v="23"/>
    <x v="1"/>
    <n v="0"/>
    <n v="0"/>
  </r>
  <r>
    <d v="2013-05-08T00:00:00"/>
    <d v="2013-05-08T01:00:15"/>
    <n v="2013"/>
    <x v="4"/>
    <n v="8"/>
    <x v="0"/>
    <x v="1"/>
    <n v="0"/>
    <n v="0"/>
  </r>
  <r>
    <d v="2013-05-08T00:00:00"/>
    <d v="2013-05-08T02:00:15"/>
    <n v="2013"/>
    <x v="4"/>
    <n v="8"/>
    <x v="1"/>
    <x v="1"/>
    <n v="0"/>
    <n v="0"/>
  </r>
  <r>
    <d v="2013-05-08T00:00:00"/>
    <d v="2013-05-08T03:00:15"/>
    <n v="2013"/>
    <x v="4"/>
    <n v="8"/>
    <x v="2"/>
    <x v="1"/>
    <n v="0"/>
    <n v="0"/>
  </r>
  <r>
    <d v="2013-05-08T00:00:00"/>
    <d v="2013-05-08T04:00:15"/>
    <n v="2013"/>
    <x v="4"/>
    <n v="8"/>
    <x v="3"/>
    <x v="1"/>
    <n v="0"/>
    <n v="0"/>
  </r>
  <r>
    <d v="2013-05-08T00:00:00"/>
    <d v="2013-05-08T05:00:15"/>
    <n v="2013"/>
    <x v="4"/>
    <n v="8"/>
    <x v="4"/>
    <x v="1"/>
    <n v="0"/>
    <n v="0"/>
  </r>
  <r>
    <d v="2013-05-08T00:00:00"/>
    <d v="2013-05-08T06:00:15"/>
    <n v="2013"/>
    <x v="4"/>
    <n v="8"/>
    <x v="5"/>
    <x v="1"/>
    <n v="0"/>
    <n v="0"/>
  </r>
  <r>
    <d v="2013-05-08T00:00:00"/>
    <d v="2013-05-08T07:00:15"/>
    <n v="2013"/>
    <x v="4"/>
    <n v="8"/>
    <x v="6"/>
    <x v="1"/>
    <n v="0"/>
    <n v="0"/>
  </r>
  <r>
    <d v="2013-05-08T00:00:00"/>
    <d v="2013-05-08T08:00:15"/>
    <n v="2013"/>
    <x v="4"/>
    <n v="8"/>
    <x v="7"/>
    <x v="1"/>
    <n v="2.919"/>
    <n v="5.7370283018867922E-2"/>
  </r>
  <r>
    <d v="2013-05-08T00:00:00"/>
    <d v="2013-05-08T09:00:15"/>
    <n v="2013"/>
    <x v="4"/>
    <n v="8"/>
    <x v="8"/>
    <x v="1"/>
    <n v="10.396000000000001"/>
    <n v="0.20432389937106918"/>
  </r>
  <r>
    <d v="2013-05-08T00:00:00"/>
    <d v="2013-05-08T10:00:15"/>
    <n v="2013"/>
    <x v="4"/>
    <n v="8"/>
    <x v="9"/>
    <x v="1"/>
    <n v="10.226000000000001"/>
    <n v="0.20098270440251573"/>
  </r>
  <r>
    <d v="2013-05-08T00:00:00"/>
    <d v="2013-05-08T11:00:15"/>
    <n v="2013"/>
    <x v="4"/>
    <n v="8"/>
    <x v="10"/>
    <x v="1"/>
    <n v="18.936"/>
    <n v="0.37216981132075472"/>
  </r>
  <r>
    <d v="2013-05-08T00:00:00"/>
    <d v="2013-05-08T12:00:15"/>
    <n v="2013"/>
    <x v="4"/>
    <n v="8"/>
    <x v="11"/>
    <x v="1"/>
    <n v="20.888000000000002"/>
    <n v="0.41053459119496855"/>
  </r>
  <r>
    <d v="2013-05-08T00:00:00"/>
    <d v="2013-05-08T13:00:15"/>
    <n v="2013"/>
    <x v="4"/>
    <n v="8"/>
    <x v="12"/>
    <x v="1"/>
    <n v="25.568999999999999"/>
    <n v="0.50253537735849052"/>
  </r>
  <r>
    <d v="2013-05-08T00:00:00"/>
    <d v="2013-05-08T14:00:15"/>
    <n v="2013"/>
    <x v="4"/>
    <n v="8"/>
    <x v="13"/>
    <x v="1"/>
    <n v="28.055"/>
    <n v="0.55139544025157228"/>
  </r>
  <r>
    <d v="2013-05-08T00:00:00"/>
    <d v="2013-05-08T15:00:15"/>
    <n v="2013"/>
    <x v="4"/>
    <n v="8"/>
    <x v="14"/>
    <x v="1"/>
    <n v="29.920999999999999"/>
    <n v="0.58806996855345905"/>
  </r>
  <r>
    <d v="2013-05-08T00:00:00"/>
    <d v="2013-05-08T16:00:15"/>
    <n v="2013"/>
    <x v="4"/>
    <n v="8"/>
    <x v="15"/>
    <x v="1"/>
    <n v="31.376000000000001"/>
    <n v="0.6166666666666667"/>
  </r>
  <r>
    <d v="2013-05-08T00:00:00"/>
    <d v="2013-05-08T17:00:15"/>
    <n v="2013"/>
    <x v="4"/>
    <n v="8"/>
    <x v="16"/>
    <x v="1"/>
    <n v="31.623000000000001"/>
    <n v="0.62152122641509433"/>
  </r>
  <r>
    <d v="2013-05-08T00:00:00"/>
    <d v="2013-05-08T18:00:15"/>
    <n v="2013"/>
    <x v="4"/>
    <n v="8"/>
    <x v="17"/>
    <x v="1"/>
    <n v="8.7789999999999999"/>
    <n v="0.17254323899371068"/>
  </r>
  <r>
    <d v="2013-05-08T00:00:00"/>
    <d v="2013-05-08T19:00:15"/>
    <n v="2013"/>
    <x v="4"/>
    <n v="8"/>
    <x v="18"/>
    <x v="1"/>
    <n v="0"/>
    <n v="0"/>
  </r>
  <r>
    <d v="2013-05-08T00:00:00"/>
    <d v="2013-05-08T20:00:15"/>
    <n v="2013"/>
    <x v="4"/>
    <n v="8"/>
    <x v="19"/>
    <x v="1"/>
    <n v="0"/>
    <n v="0"/>
  </r>
  <r>
    <d v="2013-05-08T00:00:00"/>
    <d v="2013-05-08T21:00:15"/>
    <n v="2013"/>
    <x v="4"/>
    <n v="8"/>
    <x v="20"/>
    <x v="1"/>
    <n v="0"/>
    <n v="0"/>
  </r>
  <r>
    <d v="2013-05-08T00:00:00"/>
    <d v="2013-05-08T22:00:15"/>
    <n v="2013"/>
    <x v="4"/>
    <n v="8"/>
    <x v="21"/>
    <x v="1"/>
    <n v="0"/>
    <n v="0"/>
  </r>
  <r>
    <d v="2013-05-08T00:00:00"/>
    <d v="2013-05-08T23:00:15"/>
    <n v="2013"/>
    <x v="4"/>
    <n v="8"/>
    <x v="22"/>
    <x v="1"/>
    <n v="0"/>
    <n v="0"/>
  </r>
  <r>
    <d v="2013-05-09T00:00:00"/>
    <d v="2013-05-09T00:00:15"/>
    <n v="2013"/>
    <x v="4"/>
    <n v="9"/>
    <x v="23"/>
    <x v="2"/>
    <n v="0"/>
    <n v="0"/>
  </r>
  <r>
    <d v="2013-05-09T00:00:00"/>
    <d v="2013-05-09T01:00:15"/>
    <n v="2013"/>
    <x v="4"/>
    <n v="9"/>
    <x v="0"/>
    <x v="2"/>
    <n v="0"/>
    <n v="0"/>
  </r>
  <r>
    <d v="2013-05-09T00:00:00"/>
    <d v="2013-05-09T02:00:15"/>
    <n v="2013"/>
    <x v="4"/>
    <n v="9"/>
    <x v="1"/>
    <x v="2"/>
    <n v="0"/>
    <n v="0"/>
  </r>
  <r>
    <d v="2013-05-09T00:00:00"/>
    <d v="2013-05-09T03:00:15"/>
    <n v="2013"/>
    <x v="4"/>
    <n v="9"/>
    <x v="2"/>
    <x v="2"/>
    <n v="0"/>
    <n v="0"/>
  </r>
  <r>
    <d v="2013-05-09T00:00:00"/>
    <d v="2013-05-09T04:00:15"/>
    <n v="2013"/>
    <x v="4"/>
    <n v="9"/>
    <x v="3"/>
    <x v="2"/>
    <n v="0"/>
    <n v="0"/>
  </r>
  <r>
    <d v="2013-05-09T00:00:00"/>
    <d v="2013-05-09T05:00:15"/>
    <n v="2013"/>
    <x v="4"/>
    <n v="9"/>
    <x v="4"/>
    <x v="2"/>
    <n v="0"/>
    <n v="0"/>
  </r>
  <r>
    <d v="2013-05-09T00:00:00"/>
    <d v="2013-05-09T06:00:15"/>
    <n v="2013"/>
    <x v="4"/>
    <n v="9"/>
    <x v="5"/>
    <x v="2"/>
    <n v="0"/>
    <n v="0"/>
  </r>
  <r>
    <d v="2013-05-09T00:00:00"/>
    <d v="2013-05-09T07:00:15"/>
    <n v="2013"/>
    <x v="4"/>
    <n v="9"/>
    <x v="6"/>
    <x v="2"/>
    <n v="0"/>
    <n v="0"/>
  </r>
  <r>
    <d v="2013-05-09T00:00:00"/>
    <d v="2013-05-09T08:00:15"/>
    <n v="2013"/>
    <x v="4"/>
    <n v="9"/>
    <x v="7"/>
    <x v="2"/>
    <n v="7.5730000000000004"/>
    <n v="0.14884040880503144"/>
  </r>
  <r>
    <d v="2013-05-09T00:00:00"/>
    <d v="2013-05-09T09:00:15"/>
    <n v="2013"/>
    <x v="4"/>
    <n v="9"/>
    <x v="8"/>
    <x v="2"/>
    <n v="39.302999999999997"/>
    <n v="0.77246462264150939"/>
  </r>
  <r>
    <d v="2013-05-09T00:00:00"/>
    <d v="2013-05-09T10:00:15"/>
    <n v="2013"/>
    <x v="4"/>
    <n v="9"/>
    <x v="9"/>
    <x v="2"/>
    <n v="43.673000000000002"/>
    <n v="0.85835298742138366"/>
  </r>
  <r>
    <d v="2013-05-09T00:00:00"/>
    <d v="2013-05-09T11:00:15"/>
    <n v="2013"/>
    <x v="4"/>
    <n v="9"/>
    <x v="10"/>
    <x v="2"/>
    <n v="42.436"/>
    <n v="0.83404088050314462"/>
  </r>
  <r>
    <d v="2013-05-09T00:00:00"/>
    <d v="2013-05-09T12:00:15"/>
    <n v="2013"/>
    <x v="4"/>
    <n v="9"/>
    <x v="11"/>
    <x v="2"/>
    <n v="39.860999999999997"/>
    <n v="0.78343160377358478"/>
  </r>
  <r>
    <d v="2013-05-09T00:00:00"/>
    <d v="2013-05-09T13:00:15"/>
    <n v="2013"/>
    <x v="4"/>
    <n v="9"/>
    <x v="12"/>
    <x v="2"/>
    <n v="38.923999999999999"/>
    <n v="0.76501572327044021"/>
  </r>
  <r>
    <d v="2013-05-09T00:00:00"/>
    <d v="2013-05-09T14:00:15"/>
    <n v="2013"/>
    <x v="4"/>
    <n v="9"/>
    <x v="13"/>
    <x v="2"/>
    <n v="39.177"/>
    <n v="0.76998820754716979"/>
  </r>
  <r>
    <d v="2013-05-09T00:00:00"/>
    <d v="2013-05-09T15:00:15"/>
    <n v="2013"/>
    <x v="4"/>
    <n v="9"/>
    <x v="14"/>
    <x v="2"/>
    <n v="40.811"/>
    <n v="0.80210298742138364"/>
  </r>
  <r>
    <d v="2013-05-09T00:00:00"/>
    <d v="2013-05-09T16:00:15"/>
    <n v="2013"/>
    <x v="4"/>
    <n v="9"/>
    <x v="15"/>
    <x v="2"/>
    <n v="41.459000000000003"/>
    <n v="0.81483883647798749"/>
  </r>
  <r>
    <d v="2013-05-09T00:00:00"/>
    <d v="2013-05-09T17:00:15"/>
    <n v="2013"/>
    <x v="4"/>
    <n v="9"/>
    <x v="16"/>
    <x v="2"/>
    <n v="37.963000000000001"/>
    <n v="0.74612814465408805"/>
  </r>
  <r>
    <d v="2013-05-09T00:00:00"/>
    <d v="2013-05-09T18:00:15"/>
    <n v="2013"/>
    <x v="4"/>
    <n v="9"/>
    <x v="17"/>
    <x v="2"/>
    <n v="9.1319999999999997"/>
    <n v="0.17948113207547167"/>
  </r>
  <r>
    <d v="2013-05-09T00:00:00"/>
    <d v="2013-05-09T19:00:15"/>
    <n v="2013"/>
    <x v="4"/>
    <n v="9"/>
    <x v="18"/>
    <x v="2"/>
    <n v="0"/>
    <n v="0"/>
  </r>
  <r>
    <d v="2013-05-09T00:00:00"/>
    <d v="2013-05-09T20:00:15"/>
    <n v="2013"/>
    <x v="4"/>
    <n v="9"/>
    <x v="19"/>
    <x v="2"/>
    <n v="0"/>
    <n v="0"/>
  </r>
  <r>
    <d v="2013-05-09T00:00:00"/>
    <d v="2013-05-09T21:00:15"/>
    <n v="2013"/>
    <x v="4"/>
    <n v="9"/>
    <x v="20"/>
    <x v="2"/>
    <n v="0"/>
    <n v="0"/>
  </r>
  <r>
    <d v="2013-05-09T00:00:00"/>
    <d v="2013-05-09T22:00:15"/>
    <n v="2013"/>
    <x v="4"/>
    <n v="9"/>
    <x v="21"/>
    <x v="2"/>
    <n v="0"/>
    <n v="0"/>
  </r>
  <r>
    <d v="2013-05-09T00:00:00"/>
    <d v="2013-05-09T23:00:15"/>
    <n v="2013"/>
    <x v="4"/>
    <n v="9"/>
    <x v="22"/>
    <x v="2"/>
    <n v="0"/>
    <n v="0"/>
  </r>
  <r>
    <d v="2013-05-10T00:00:00"/>
    <d v="2013-05-10T00:00:15"/>
    <n v="2013"/>
    <x v="4"/>
    <n v="10"/>
    <x v="23"/>
    <x v="3"/>
    <n v="0"/>
    <n v="0"/>
  </r>
  <r>
    <d v="2013-05-10T00:00:00"/>
    <d v="2013-05-10T01:00:15"/>
    <n v="2013"/>
    <x v="4"/>
    <n v="10"/>
    <x v="0"/>
    <x v="3"/>
    <n v="0"/>
    <n v="0"/>
  </r>
  <r>
    <d v="2013-05-10T00:00:00"/>
    <d v="2013-05-10T02:00:15"/>
    <n v="2013"/>
    <x v="4"/>
    <n v="10"/>
    <x v="1"/>
    <x v="3"/>
    <n v="0"/>
    <n v="0"/>
  </r>
  <r>
    <d v="2013-05-10T00:00:00"/>
    <d v="2013-05-10T03:00:15"/>
    <n v="2013"/>
    <x v="4"/>
    <n v="10"/>
    <x v="2"/>
    <x v="3"/>
    <n v="0"/>
    <n v="0"/>
  </r>
  <r>
    <d v="2013-05-10T00:00:00"/>
    <d v="2013-05-10T04:00:15"/>
    <n v="2013"/>
    <x v="4"/>
    <n v="10"/>
    <x v="3"/>
    <x v="3"/>
    <n v="0"/>
    <n v="0"/>
  </r>
  <r>
    <d v="2013-05-10T00:00:00"/>
    <d v="2013-05-10T05:00:15"/>
    <n v="2013"/>
    <x v="4"/>
    <n v="10"/>
    <x v="4"/>
    <x v="3"/>
    <n v="0"/>
    <n v="0"/>
  </r>
  <r>
    <d v="2013-05-10T00:00:00"/>
    <d v="2013-05-10T06:00:15"/>
    <n v="2013"/>
    <x v="4"/>
    <n v="10"/>
    <x v="5"/>
    <x v="3"/>
    <n v="0"/>
    <n v="0"/>
  </r>
  <r>
    <d v="2013-05-10T00:00:00"/>
    <d v="2013-05-10T07:00:16"/>
    <n v="2013"/>
    <x v="4"/>
    <n v="10"/>
    <x v="6"/>
    <x v="3"/>
    <n v="0"/>
    <n v="0"/>
  </r>
  <r>
    <d v="2013-05-10T00:00:00"/>
    <d v="2013-05-10T08:00:16"/>
    <n v="2013"/>
    <x v="4"/>
    <n v="10"/>
    <x v="7"/>
    <x v="3"/>
    <n v="5.8719999999999999"/>
    <n v="0.11540880503144653"/>
  </r>
  <r>
    <d v="2013-05-10T00:00:00"/>
    <d v="2013-05-10T09:00:16"/>
    <n v="2013"/>
    <x v="4"/>
    <n v="10"/>
    <x v="8"/>
    <x v="3"/>
    <n v="33.850999999999999"/>
    <n v="0.66531053459119494"/>
  </r>
  <r>
    <d v="2013-05-10T00:00:00"/>
    <d v="2013-05-10T10:00:16"/>
    <n v="2013"/>
    <x v="4"/>
    <n v="10"/>
    <x v="9"/>
    <x v="3"/>
    <n v="37.503"/>
    <n v="0.73708726415094339"/>
  </r>
  <r>
    <d v="2013-05-10T00:00:00"/>
    <d v="2013-05-10T11:00:16"/>
    <n v="2013"/>
    <x v="4"/>
    <n v="10"/>
    <x v="10"/>
    <x v="3"/>
    <n v="36.491999999999997"/>
    <n v="0.71721698113207544"/>
  </r>
  <r>
    <d v="2013-05-10T00:00:00"/>
    <d v="2013-05-10T12:00:16"/>
    <n v="2013"/>
    <x v="4"/>
    <n v="10"/>
    <x v="11"/>
    <x v="3"/>
    <n v="34.201000000000001"/>
    <n v="0.67218946540880498"/>
  </r>
  <r>
    <d v="2013-05-10T00:00:00"/>
    <d v="2013-05-10T13:00:16"/>
    <n v="2013"/>
    <x v="4"/>
    <n v="10"/>
    <x v="12"/>
    <x v="3"/>
    <n v="33.219000000000001"/>
    <n v="0.65288915094339617"/>
  </r>
  <r>
    <d v="2013-05-10T00:00:00"/>
    <d v="2013-05-10T14:00:16"/>
    <n v="2013"/>
    <x v="4"/>
    <n v="10"/>
    <x v="13"/>
    <x v="3"/>
    <n v="33.159999999999997"/>
    <n v="0.65172955974842761"/>
  </r>
  <r>
    <d v="2013-05-10T00:00:00"/>
    <d v="2013-05-10T15:00:16"/>
    <n v="2013"/>
    <x v="4"/>
    <n v="10"/>
    <x v="14"/>
    <x v="3"/>
    <n v="34.350999999999999"/>
    <n v="0.67513757861635215"/>
  </r>
  <r>
    <d v="2013-05-10T00:00:00"/>
    <d v="2013-05-10T16:00:16"/>
    <n v="2013"/>
    <x v="4"/>
    <n v="10"/>
    <x v="15"/>
    <x v="3"/>
    <n v="34.563000000000002"/>
    <n v="0.67930424528301891"/>
  </r>
  <r>
    <d v="2013-05-10T00:00:00"/>
    <d v="2013-05-10T17:00:16"/>
    <n v="2013"/>
    <x v="4"/>
    <n v="10"/>
    <x v="16"/>
    <x v="3"/>
    <n v="31.986000000000001"/>
    <n v="0.62865566037735843"/>
  </r>
  <r>
    <d v="2013-05-10T00:00:00"/>
    <d v="2013-05-10T18:00:16"/>
    <n v="2013"/>
    <x v="4"/>
    <n v="10"/>
    <x v="17"/>
    <x v="3"/>
    <n v="8.1630000000000003"/>
    <n v="0.16043632075471698"/>
  </r>
  <r>
    <d v="2013-05-10T00:00:00"/>
    <d v="2013-05-10T19:00:16"/>
    <n v="2013"/>
    <x v="4"/>
    <n v="10"/>
    <x v="18"/>
    <x v="3"/>
    <n v="0"/>
    <n v="0"/>
  </r>
  <r>
    <d v="2013-05-10T00:00:00"/>
    <d v="2013-05-10T20:00:16"/>
    <n v="2013"/>
    <x v="4"/>
    <n v="10"/>
    <x v="19"/>
    <x v="3"/>
    <n v="0"/>
    <n v="0"/>
  </r>
  <r>
    <d v="2013-05-10T00:00:00"/>
    <d v="2013-05-10T21:00:16"/>
    <n v="2013"/>
    <x v="4"/>
    <n v="10"/>
    <x v="20"/>
    <x v="3"/>
    <n v="0"/>
    <n v="0"/>
  </r>
  <r>
    <d v="2013-05-10T00:00:00"/>
    <d v="2013-05-10T22:00:16"/>
    <n v="2013"/>
    <x v="4"/>
    <n v="10"/>
    <x v="21"/>
    <x v="3"/>
    <n v="0"/>
    <n v="0"/>
  </r>
  <r>
    <d v="2013-05-10T00:00:00"/>
    <d v="2013-05-10T23:00:16"/>
    <n v="2013"/>
    <x v="4"/>
    <n v="10"/>
    <x v="22"/>
    <x v="3"/>
    <n v="0"/>
    <n v="0"/>
  </r>
  <r>
    <d v="2013-05-11T00:00:00"/>
    <d v="2013-05-11T00:00:16"/>
    <n v="2013"/>
    <x v="4"/>
    <n v="11"/>
    <x v="23"/>
    <x v="4"/>
    <n v="0"/>
    <n v="0"/>
  </r>
  <r>
    <d v="2013-05-11T00:00:00"/>
    <d v="2013-05-11T01:00:16"/>
    <n v="2013"/>
    <x v="4"/>
    <n v="11"/>
    <x v="0"/>
    <x v="4"/>
    <n v="0"/>
    <n v="0"/>
  </r>
  <r>
    <d v="2013-05-11T00:00:00"/>
    <d v="2013-05-11T02:00:16"/>
    <n v="2013"/>
    <x v="4"/>
    <n v="11"/>
    <x v="1"/>
    <x v="4"/>
    <n v="0"/>
    <n v="0"/>
  </r>
  <r>
    <d v="2013-05-11T00:00:00"/>
    <d v="2013-05-11T03:00:16"/>
    <n v="2013"/>
    <x v="4"/>
    <n v="11"/>
    <x v="2"/>
    <x v="4"/>
    <n v="0"/>
    <n v="0"/>
  </r>
  <r>
    <d v="2013-05-11T00:00:00"/>
    <d v="2013-05-11T04:00:16"/>
    <n v="2013"/>
    <x v="4"/>
    <n v="11"/>
    <x v="3"/>
    <x v="4"/>
    <n v="0"/>
    <n v="0"/>
  </r>
  <r>
    <d v="2013-05-11T00:00:00"/>
    <d v="2013-05-11T05:00:16"/>
    <n v="2013"/>
    <x v="4"/>
    <n v="11"/>
    <x v="4"/>
    <x v="4"/>
    <n v="0"/>
    <n v="0"/>
  </r>
  <r>
    <d v="2013-05-11T00:00:00"/>
    <d v="2013-05-11T06:00:16"/>
    <n v="2013"/>
    <x v="4"/>
    <n v="11"/>
    <x v="5"/>
    <x v="4"/>
    <n v="0"/>
    <n v="0"/>
  </r>
  <r>
    <d v="2013-05-11T00:00:00"/>
    <d v="2013-05-11T07:00:16"/>
    <n v="2013"/>
    <x v="4"/>
    <n v="11"/>
    <x v="6"/>
    <x v="4"/>
    <n v="0"/>
    <n v="0"/>
  </r>
  <r>
    <d v="2013-05-11T00:00:00"/>
    <d v="2013-05-11T08:00:16"/>
    <n v="2013"/>
    <x v="4"/>
    <n v="11"/>
    <x v="7"/>
    <x v="4"/>
    <n v="5.4290000000000003"/>
    <n v="0.10670204402515723"/>
  </r>
  <r>
    <d v="2013-05-11T00:00:00"/>
    <d v="2013-05-11T09:00:16"/>
    <n v="2013"/>
    <x v="4"/>
    <n v="11"/>
    <x v="8"/>
    <x v="4"/>
    <n v="31.190999999999999"/>
    <n v="0.61303066037735843"/>
  </r>
  <r>
    <d v="2013-05-11T00:00:00"/>
    <d v="2013-05-11T10:00:16"/>
    <n v="2013"/>
    <x v="4"/>
    <n v="11"/>
    <x v="9"/>
    <x v="4"/>
    <n v="30.030999999999999"/>
    <n v="0.59023191823899368"/>
  </r>
  <r>
    <d v="2013-05-11T00:00:00"/>
    <d v="2013-05-11T11:00:16"/>
    <n v="2013"/>
    <x v="4"/>
    <n v="11"/>
    <x v="10"/>
    <x v="4"/>
    <n v="33.704999999999998"/>
    <n v="0.66244103773584895"/>
  </r>
  <r>
    <d v="2013-05-11T00:00:00"/>
    <d v="2013-05-11T12:00:16"/>
    <n v="2013"/>
    <x v="4"/>
    <n v="11"/>
    <x v="11"/>
    <x v="4"/>
    <n v="31.495999999999999"/>
    <n v="0.61902515723270435"/>
  </r>
  <r>
    <d v="2013-05-11T00:00:00"/>
    <d v="2013-05-11T13:00:16"/>
    <n v="2013"/>
    <x v="4"/>
    <n v="11"/>
    <x v="12"/>
    <x v="4"/>
    <n v="31.015000000000001"/>
    <n v="0.60957154088050314"/>
  </r>
  <r>
    <d v="2013-05-11T00:00:00"/>
    <d v="2013-05-11T14:00:16"/>
    <n v="2013"/>
    <x v="4"/>
    <n v="11"/>
    <x v="13"/>
    <x v="4"/>
    <n v="31.28"/>
    <n v="0.61477987421383651"/>
  </r>
  <r>
    <d v="2013-05-11T00:00:00"/>
    <d v="2013-05-11T15:00:16"/>
    <n v="2013"/>
    <x v="4"/>
    <n v="11"/>
    <x v="14"/>
    <x v="4"/>
    <n v="32.475999999999999"/>
    <n v="0.63828616352201251"/>
  </r>
  <r>
    <d v="2013-05-11T00:00:00"/>
    <d v="2013-05-11T16:00:16"/>
    <n v="2013"/>
    <x v="4"/>
    <n v="11"/>
    <x v="15"/>
    <x v="4"/>
    <n v="32.283000000000001"/>
    <n v="0.63449292452830186"/>
  </r>
  <r>
    <d v="2013-05-11T00:00:00"/>
    <d v="2013-05-11T17:00:16"/>
    <n v="2013"/>
    <x v="4"/>
    <n v="11"/>
    <x v="16"/>
    <x v="4"/>
    <n v="29.481999999999999"/>
    <n v="0.57944182389937104"/>
  </r>
  <r>
    <d v="2013-05-11T00:00:00"/>
    <d v="2013-05-11T18:00:16"/>
    <n v="2013"/>
    <x v="4"/>
    <n v="11"/>
    <x v="17"/>
    <x v="4"/>
    <n v="7.444"/>
    <n v="0.14630503144654086"/>
  </r>
  <r>
    <d v="2013-05-11T00:00:00"/>
    <d v="2013-05-11T19:00:16"/>
    <n v="2013"/>
    <x v="4"/>
    <n v="11"/>
    <x v="18"/>
    <x v="4"/>
    <n v="0"/>
    <n v="0"/>
  </r>
  <r>
    <d v="2013-05-11T00:00:00"/>
    <d v="2013-05-11T20:00:16"/>
    <n v="2013"/>
    <x v="4"/>
    <n v="11"/>
    <x v="19"/>
    <x v="4"/>
    <n v="0"/>
    <n v="0"/>
  </r>
  <r>
    <d v="2013-05-11T00:00:00"/>
    <d v="2013-05-11T21:00:16"/>
    <n v="2013"/>
    <x v="4"/>
    <n v="11"/>
    <x v="20"/>
    <x v="4"/>
    <n v="0"/>
    <n v="0"/>
  </r>
  <r>
    <d v="2013-05-11T00:00:00"/>
    <d v="2013-05-11T22:00:16"/>
    <n v="2013"/>
    <x v="4"/>
    <n v="11"/>
    <x v="21"/>
    <x v="4"/>
    <n v="0"/>
    <n v="0"/>
  </r>
  <r>
    <d v="2013-05-11T00:00:00"/>
    <d v="2013-05-11T23:00:16"/>
    <n v="2013"/>
    <x v="4"/>
    <n v="11"/>
    <x v="22"/>
    <x v="4"/>
    <n v="0"/>
    <n v="0"/>
  </r>
  <r>
    <d v="2013-05-12T00:00:00"/>
    <d v="2013-05-12T00:00:16"/>
    <n v="2013"/>
    <x v="4"/>
    <n v="12"/>
    <x v="23"/>
    <x v="5"/>
    <n v="0"/>
    <n v="0"/>
  </r>
  <r>
    <d v="2013-05-12T00:00:00"/>
    <d v="2013-05-12T01:00:16"/>
    <n v="2013"/>
    <x v="4"/>
    <n v="12"/>
    <x v="0"/>
    <x v="5"/>
    <n v="0"/>
    <n v="0"/>
  </r>
  <r>
    <d v="2013-05-12T00:00:00"/>
    <d v="2013-05-12T02:00:16"/>
    <n v="2013"/>
    <x v="4"/>
    <n v="12"/>
    <x v="1"/>
    <x v="5"/>
    <n v="0"/>
    <n v="0"/>
  </r>
  <r>
    <d v="2013-05-12T00:00:00"/>
    <d v="2013-05-12T03:00:16"/>
    <n v="2013"/>
    <x v="4"/>
    <n v="12"/>
    <x v="2"/>
    <x v="5"/>
    <n v="0"/>
    <n v="0"/>
  </r>
  <r>
    <d v="2013-05-12T00:00:00"/>
    <d v="2013-05-12T04:00:16"/>
    <n v="2013"/>
    <x v="4"/>
    <n v="12"/>
    <x v="3"/>
    <x v="5"/>
    <n v="0"/>
    <n v="0"/>
  </r>
  <r>
    <d v="2013-05-12T00:00:00"/>
    <d v="2013-05-12T05:00:16"/>
    <n v="2013"/>
    <x v="4"/>
    <n v="12"/>
    <x v="4"/>
    <x v="5"/>
    <n v="0"/>
    <n v="0"/>
  </r>
  <r>
    <d v="2013-05-12T00:00:00"/>
    <d v="2013-05-12T06:00:16"/>
    <n v="2013"/>
    <x v="4"/>
    <n v="12"/>
    <x v="5"/>
    <x v="5"/>
    <n v="0"/>
    <n v="0"/>
  </r>
  <r>
    <d v="2013-05-12T00:00:00"/>
    <d v="2013-05-12T07:00:16"/>
    <n v="2013"/>
    <x v="4"/>
    <n v="12"/>
    <x v="6"/>
    <x v="5"/>
    <n v="0"/>
    <n v="0"/>
  </r>
  <r>
    <d v="2013-05-12T00:00:00"/>
    <d v="2013-05-12T08:00:16"/>
    <n v="2013"/>
    <x v="4"/>
    <n v="12"/>
    <x v="7"/>
    <x v="5"/>
    <n v="6.4119999999999999"/>
    <n v="0.12602201257861634"/>
  </r>
  <r>
    <d v="2013-05-12T00:00:00"/>
    <d v="2013-05-12T09:00:16"/>
    <n v="2013"/>
    <x v="4"/>
    <n v="12"/>
    <x v="8"/>
    <x v="5"/>
    <n v="37.414000000000001"/>
    <n v="0.73533805031446542"/>
  </r>
  <r>
    <d v="2013-05-12T00:00:00"/>
    <d v="2013-05-12T10:00:16"/>
    <n v="2013"/>
    <x v="4"/>
    <n v="12"/>
    <x v="9"/>
    <x v="5"/>
    <n v="38.962000000000003"/>
    <n v="0.76576257861635222"/>
  </r>
  <r>
    <d v="2013-05-12T00:00:00"/>
    <d v="2013-05-12T11:00:16"/>
    <n v="2013"/>
    <x v="4"/>
    <n v="12"/>
    <x v="10"/>
    <x v="5"/>
    <n v="39.238"/>
    <n v="0.771187106918239"/>
  </r>
  <r>
    <d v="2013-05-12T00:00:00"/>
    <d v="2013-05-12T12:00:16"/>
    <n v="2013"/>
    <x v="4"/>
    <n v="12"/>
    <x v="11"/>
    <x v="5"/>
    <n v="36.698"/>
    <n v="0.72126572327044025"/>
  </r>
  <r>
    <d v="2013-05-12T00:00:00"/>
    <d v="2013-05-12T13:00:16"/>
    <n v="2013"/>
    <x v="4"/>
    <n v="12"/>
    <x v="12"/>
    <x v="5"/>
    <n v="34.908999999999999"/>
    <n v="0.68610455974842766"/>
  </r>
  <r>
    <d v="2013-05-12T00:00:00"/>
    <d v="2013-05-12T14:00:16"/>
    <n v="2013"/>
    <x v="4"/>
    <n v="12"/>
    <x v="13"/>
    <x v="5"/>
    <n v="37.902000000000001"/>
    <n v="0.74492924528301885"/>
  </r>
  <r>
    <d v="2013-05-12T00:00:00"/>
    <d v="2013-05-12T15:00:16"/>
    <n v="2013"/>
    <x v="4"/>
    <n v="12"/>
    <x v="14"/>
    <x v="5"/>
    <n v="40.234000000000002"/>
    <n v="0.79076257861635224"/>
  </r>
  <r>
    <d v="2013-05-12T00:00:00"/>
    <d v="2013-05-12T16:00:16"/>
    <n v="2013"/>
    <x v="4"/>
    <n v="12"/>
    <x v="15"/>
    <x v="5"/>
    <n v="41.704000000000001"/>
    <n v="0.81965408805031448"/>
  </r>
  <r>
    <d v="2013-05-12T00:00:00"/>
    <d v="2013-05-12T17:00:16"/>
    <n v="2013"/>
    <x v="4"/>
    <n v="12"/>
    <x v="16"/>
    <x v="5"/>
    <n v="36.54"/>
    <n v="0.71816037735849048"/>
  </r>
  <r>
    <d v="2013-05-12T00:00:00"/>
    <d v="2013-05-12T18:00:16"/>
    <n v="2013"/>
    <x v="4"/>
    <n v="12"/>
    <x v="17"/>
    <x v="5"/>
    <n v="7.9029999999999996"/>
    <n v="0.1553262578616352"/>
  </r>
  <r>
    <d v="2013-05-12T00:00:00"/>
    <d v="2013-05-12T19:00:16"/>
    <n v="2013"/>
    <x v="4"/>
    <n v="12"/>
    <x v="18"/>
    <x v="5"/>
    <n v="0"/>
    <n v="0"/>
  </r>
  <r>
    <d v="2013-05-12T00:00:00"/>
    <d v="2013-05-12T20:00:16"/>
    <n v="2013"/>
    <x v="4"/>
    <n v="12"/>
    <x v="19"/>
    <x v="5"/>
    <n v="0"/>
    <n v="0"/>
  </r>
  <r>
    <d v="2013-05-12T00:00:00"/>
    <d v="2013-05-12T21:00:16"/>
    <n v="2013"/>
    <x v="4"/>
    <n v="12"/>
    <x v="20"/>
    <x v="5"/>
    <n v="0"/>
    <n v="0"/>
  </r>
  <r>
    <d v="2013-05-12T00:00:00"/>
    <d v="2013-05-12T22:00:16"/>
    <n v="2013"/>
    <x v="4"/>
    <n v="12"/>
    <x v="21"/>
    <x v="5"/>
    <n v="0"/>
    <n v="0"/>
  </r>
  <r>
    <d v="2013-05-12T00:00:00"/>
    <d v="2013-05-12T23:00:16"/>
    <n v="2013"/>
    <x v="4"/>
    <n v="12"/>
    <x v="22"/>
    <x v="5"/>
    <n v="0"/>
    <n v="0"/>
  </r>
  <r>
    <d v="2013-05-13T00:00:00"/>
    <d v="2013-05-13T00:00:16"/>
    <n v="2013"/>
    <x v="4"/>
    <n v="13"/>
    <x v="23"/>
    <x v="6"/>
    <n v="0"/>
    <n v="0"/>
  </r>
  <r>
    <d v="2013-05-13T00:00:00"/>
    <d v="2013-05-13T01:00:16"/>
    <n v="2013"/>
    <x v="4"/>
    <n v="13"/>
    <x v="0"/>
    <x v="6"/>
    <n v="0"/>
    <n v="0"/>
  </r>
  <r>
    <d v="2013-05-13T00:00:00"/>
    <d v="2013-05-13T02:00:16"/>
    <n v="2013"/>
    <x v="4"/>
    <n v="13"/>
    <x v="1"/>
    <x v="6"/>
    <n v="0"/>
    <n v="0"/>
  </r>
  <r>
    <d v="2013-05-13T00:00:00"/>
    <d v="2013-05-13T03:00:16"/>
    <n v="2013"/>
    <x v="4"/>
    <n v="13"/>
    <x v="2"/>
    <x v="6"/>
    <n v="0"/>
    <n v="0"/>
  </r>
  <r>
    <d v="2013-05-13T00:00:00"/>
    <d v="2013-05-13T04:00:16"/>
    <n v="2013"/>
    <x v="4"/>
    <n v="13"/>
    <x v="3"/>
    <x v="6"/>
    <n v="0"/>
    <n v="0"/>
  </r>
  <r>
    <d v="2013-05-13T00:00:00"/>
    <d v="2013-05-13T05:00:16"/>
    <n v="2013"/>
    <x v="4"/>
    <n v="13"/>
    <x v="4"/>
    <x v="6"/>
    <n v="0"/>
    <n v="0"/>
  </r>
  <r>
    <d v="2013-05-13T00:00:00"/>
    <d v="2013-05-13T06:00:16"/>
    <n v="2013"/>
    <x v="4"/>
    <n v="13"/>
    <x v="5"/>
    <x v="6"/>
    <n v="0"/>
    <n v="0"/>
  </r>
  <r>
    <d v="2013-05-13T00:00:00"/>
    <d v="2013-05-13T07:00:16"/>
    <n v="2013"/>
    <x v="4"/>
    <n v="13"/>
    <x v="6"/>
    <x v="6"/>
    <n v="0"/>
    <n v="0"/>
  </r>
  <r>
    <d v="2013-05-13T00:00:00"/>
    <d v="2013-05-13T08:00:16"/>
    <n v="2013"/>
    <x v="4"/>
    <n v="13"/>
    <x v="7"/>
    <x v="6"/>
    <n v="8.1679999999999993"/>
    <n v="0.16053459119496852"/>
  </r>
  <r>
    <d v="2013-05-13T00:00:00"/>
    <d v="2013-05-13T09:00:16"/>
    <n v="2013"/>
    <x v="4"/>
    <n v="13"/>
    <x v="8"/>
    <x v="6"/>
    <n v="44.012999999999998"/>
    <n v="0.86503537735849045"/>
  </r>
  <r>
    <d v="2013-05-13T00:00:00"/>
    <d v="2013-05-13T10:00:16"/>
    <n v="2013"/>
    <x v="4"/>
    <n v="13"/>
    <x v="9"/>
    <x v="6"/>
    <n v="46.664999999999999"/>
    <n v="0.91715801886792447"/>
  </r>
  <r>
    <d v="2013-05-13T00:00:00"/>
    <d v="2013-05-13T11:00:16"/>
    <n v="2013"/>
    <x v="4"/>
    <n v="13"/>
    <x v="10"/>
    <x v="6"/>
    <n v="47.113999999999997"/>
    <n v="0.92598270440251562"/>
  </r>
  <r>
    <d v="2013-05-13T00:00:00"/>
    <d v="2013-05-13T12:00:16"/>
    <n v="2013"/>
    <x v="4"/>
    <n v="13"/>
    <x v="11"/>
    <x v="6"/>
    <n v="44.267000000000003"/>
    <n v="0.87002751572327042"/>
  </r>
  <r>
    <d v="2013-05-13T00:00:00"/>
    <d v="2013-05-13T13:00:16"/>
    <n v="2013"/>
    <x v="4"/>
    <n v="13"/>
    <x v="12"/>
    <x v="6"/>
    <n v="44.965000000000003"/>
    <n v="0.88374606918238996"/>
  </r>
  <r>
    <d v="2013-05-13T00:00:00"/>
    <d v="2013-05-13T14:00:16"/>
    <n v="2013"/>
    <x v="4"/>
    <n v="13"/>
    <x v="13"/>
    <x v="6"/>
    <n v="45.039000000000001"/>
    <n v="0.88520047169811322"/>
  </r>
  <r>
    <d v="2013-05-13T00:00:00"/>
    <d v="2013-05-13T15:00:16"/>
    <n v="2013"/>
    <x v="4"/>
    <n v="13"/>
    <x v="14"/>
    <x v="6"/>
    <n v="44.65"/>
    <n v="0.87755503144654079"/>
  </r>
  <r>
    <d v="2013-05-13T00:00:00"/>
    <d v="2013-05-13T16:00:16"/>
    <n v="2013"/>
    <x v="4"/>
    <n v="13"/>
    <x v="15"/>
    <x v="6"/>
    <n v="43.585999999999999"/>
    <n v="0.85664308176100623"/>
  </r>
  <r>
    <d v="2013-05-13T00:00:00"/>
    <d v="2013-05-13T17:00:16"/>
    <n v="2013"/>
    <x v="4"/>
    <n v="13"/>
    <x v="16"/>
    <x v="6"/>
    <n v="38.472999999999999"/>
    <n v="0.75615172955974841"/>
  </r>
  <r>
    <d v="2013-05-13T00:00:00"/>
    <d v="2013-05-13T18:00:16"/>
    <n v="2013"/>
    <x v="4"/>
    <n v="13"/>
    <x v="17"/>
    <x v="6"/>
    <n v="8.8770000000000007"/>
    <n v="0.17446933962264152"/>
  </r>
  <r>
    <d v="2013-05-13T00:00:00"/>
    <d v="2013-05-13T19:00:16"/>
    <n v="2013"/>
    <x v="4"/>
    <n v="13"/>
    <x v="18"/>
    <x v="6"/>
    <n v="0"/>
    <n v="0"/>
  </r>
  <r>
    <d v="2013-05-13T00:00:00"/>
    <d v="2013-05-13T20:00:16"/>
    <n v="2013"/>
    <x v="4"/>
    <n v="13"/>
    <x v="19"/>
    <x v="6"/>
    <n v="0"/>
    <n v="0"/>
  </r>
  <r>
    <d v="2013-05-13T00:00:00"/>
    <d v="2013-05-13T21:00:16"/>
    <n v="2013"/>
    <x v="4"/>
    <n v="13"/>
    <x v="20"/>
    <x v="6"/>
    <n v="0"/>
    <n v="0"/>
  </r>
  <r>
    <d v="2013-05-13T00:00:00"/>
    <d v="2013-05-13T22:00:16"/>
    <n v="2013"/>
    <x v="4"/>
    <n v="13"/>
    <x v="21"/>
    <x v="6"/>
    <n v="0"/>
    <n v="0"/>
  </r>
  <r>
    <d v="2013-05-13T00:00:00"/>
    <d v="2013-05-13T23:00:16"/>
    <n v="2013"/>
    <x v="4"/>
    <n v="13"/>
    <x v="22"/>
    <x v="6"/>
    <n v="0"/>
    <n v="0"/>
  </r>
  <r>
    <d v="2013-05-14T00:00:00"/>
    <d v="2013-05-14T00:00:16"/>
    <n v="2013"/>
    <x v="4"/>
    <n v="14"/>
    <x v="23"/>
    <x v="0"/>
    <n v="0"/>
    <n v="0"/>
  </r>
  <r>
    <d v="2013-05-14T00:00:00"/>
    <d v="2013-05-14T01:00:16"/>
    <n v="2013"/>
    <x v="4"/>
    <n v="14"/>
    <x v="0"/>
    <x v="0"/>
    <n v="0"/>
    <n v="0"/>
  </r>
  <r>
    <d v="2013-05-14T00:00:00"/>
    <d v="2013-05-14T02:00:16"/>
    <n v="2013"/>
    <x v="4"/>
    <n v="14"/>
    <x v="1"/>
    <x v="0"/>
    <n v="0"/>
    <n v="0"/>
  </r>
  <r>
    <d v="2013-05-14T00:00:00"/>
    <d v="2013-05-14T03:00:16"/>
    <n v="2013"/>
    <x v="4"/>
    <n v="14"/>
    <x v="2"/>
    <x v="0"/>
    <n v="0"/>
    <n v="0"/>
  </r>
  <r>
    <d v="2013-05-14T00:00:00"/>
    <d v="2013-05-14T04:00:16"/>
    <n v="2013"/>
    <x v="4"/>
    <n v="14"/>
    <x v="3"/>
    <x v="0"/>
    <n v="0"/>
    <n v="0"/>
  </r>
  <r>
    <d v="2013-05-14T00:00:00"/>
    <d v="2013-05-14T05:00:16"/>
    <n v="2013"/>
    <x v="4"/>
    <n v="14"/>
    <x v="4"/>
    <x v="0"/>
    <n v="0"/>
    <n v="0"/>
  </r>
  <r>
    <d v="2013-05-14T00:00:00"/>
    <d v="2013-05-14T06:00:16"/>
    <n v="2013"/>
    <x v="4"/>
    <n v="14"/>
    <x v="5"/>
    <x v="0"/>
    <n v="0"/>
    <n v="0"/>
  </r>
  <r>
    <d v="2013-05-14T00:00:00"/>
    <d v="2013-05-14T07:00:16"/>
    <n v="2013"/>
    <x v="4"/>
    <n v="14"/>
    <x v="6"/>
    <x v="0"/>
    <n v="0"/>
    <n v="0"/>
  </r>
  <r>
    <d v="2013-05-14T00:00:00"/>
    <d v="2013-05-14T08:00:16"/>
    <n v="2013"/>
    <x v="4"/>
    <n v="14"/>
    <x v="7"/>
    <x v="0"/>
    <n v="7.9880000000000004"/>
    <n v="0.15699685534591196"/>
  </r>
  <r>
    <d v="2013-05-14T00:00:00"/>
    <d v="2013-05-14T09:00:16"/>
    <n v="2013"/>
    <x v="4"/>
    <n v="14"/>
    <x v="8"/>
    <x v="0"/>
    <n v="43.878999999999998"/>
    <n v="0.86240172955974836"/>
  </r>
  <r>
    <d v="2013-05-14T00:00:00"/>
    <d v="2013-05-14T10:00:16"/>
    <n v="2013"/>
    <x v="4"/>
    <n v="14"/>
    <x v="9"/>
    <x v="0"/>
    <n v="47.792000000000002"/>
    <n v="0.93930817610062889"/>
  </r>
  <r>
    <d v="2013-05-14T00:00:00"/>
    <d v="2013-05-14T11:00:16"/>
    <n v="2013"/>
    <x v="4"/>
    <n v="14"/>
    <x v="10"/>
    <x v="0"/>
    <n v="46.058"/>
    <n v="0.90522798742138355"/>
  </r>
  <r>
    <d v="2013-05-14T00:00:00"/>
    <d v="2013-05-14T12:00:16"/>
    <n v="2013"/>
    <x v="4"/>
    <n v="14"/>
    <x v="11"/>
    <x v="0"/>
    <n v="43.808"/>
    <n v="0.86100628930817602"/>
  </r>
  <r>
    <d v="2013-05-14T00:00:00"/>
    <d v="2013-05-14T13:00:16"/>
    <n v="2013"/>
    <x v="4"/>
    <n v="14"/>
    <x v="12"/>
    <x v="0"/>
    <n v="44.354999999999997"/>
    <n v="0.87175707547169801"/>
  </r>
  <r>
    <d v="2013-05-14T00:00:00"/>
    <d v="2013-05-14T14:00:16"/>
    <n v="2013"/>
    <x v="4"/>
    <n v="14"/>
    <x v="13"/>
    <x v="0"/>
    <n v="45.34"/>
    <n v="0.89111635220125784"/>
  </r>
  <r>
    <d v="2013-05-14T00:00:00"/>
    <d v="2013-05-14T15:00:16"/>
    <n v="2013"/>
    <x v="4"/>
    <n v="14"/>
    <x v="14"/>
    <x v="0"/>
    <n v="47.14"/>
    <n v="0.92649371069182385"/>
  </r>
  <r>
    <d v="2013-05-14T00:00:00"/>
    <d v="2013-05-14T16:00:16"/>
    <n v="2013"/>
    <x v="4"/>
    <n v="14"/>
    <x v="15"/>
    <x v="0"/>
    <n v="46.837000000000003"/>
    <n v="0.92053852201257869"/>
  </r>
  <r>
    <d v="2013-05-14T00:00:00"/>
    <d v="2013-05-14T17:00:16"/>
    <n v="2013"/>
    <x v="4"/>
    <n v="14"/>
    <x v="16"/>
    <x v="0"/>
    <n v="41.966999999999999"/>
    <n v="0.82482311320754709"/>
  </r>
  <r>
    <d v="2013-05-14T00:00:00"/>
    <d v="2013-05-14T18:00:16"/>
    <n v="2013"/>
    <x v="4"/>
    <n v="14"/>
    <x v="17"/>
    <x v="0"/>
    <n v="9.0579999999999998"/>
    <n v="0.17802672955974841"/>
  </r>
  <r>
    <d v="2013-05-14T00:00:00"/>
    <d v="2013-05-14T19:00:16"/>
    <n v="2013"/>
    <x v="4"/>
    <n v="14"/>
    <x v="18"/>
    <x v="0"/>
    <n v="0"/>
    <n v="0"/>
  </r>
  <r>
    <d v="2013-05-14T00:00:00"/>
    <d v="2013-05-14T20:00:16"/>
    <n v="2013"/>
    <x v="4"/>
    <n v="14"/>
    <x v="19"/>
    <x v="0"/>
    <n v="0"/>
    <n v="0"/>
  </r>
  <r>
    <d v="2013-05-14T00:00:00"/>
    <d v="2013-05-14T21:00:16"/>
    <n v="2013"/>
    <x v="4"/>
    <n v="14"/>
    <x v="20"/>
    <x v="0"/>
    <n v="0"/>
    <n v="0"/>
  </r>
  <r>
    <d v="2013-05-14T00:00:00"/>
    <d v="2013-05-14T22:00:16"/>
    <n v="2013"/>
    <x v="4"/>
    <n v="14"/>
    <x v="21"/>
    <x v="0"/>
    <n v="0"/>
    <n v="0"/>
  </r>
  <r>
    <d v="2013-05-14T00:00:00"/>
    <d v="2013-05-14T23:00:16"/>
    <n v="2013"/>
    <x v="4"/>
    <n v="14"/>
    <x v="22"/>
    <x v="0"/>
    <n v="0"/>
    <n v="0"/>
  </r>
  <r>
    <d v="2013-05-15T00:00:00"/>
    <d v="2013-05-15T00:00:16"/>
    <n v="2013"/>
    <x v="4"/>
    <n v="15"/>
    <x v="23"/>
    <x v="1"/>
    <n v="0"/>
    <n v="0"/>
  </r>
  <r>
    <d v="2013-05-15T00:00:00"/>
    <d v="2013-05-15T01:00:16"/>
    <n v="2013"/>
    <x v="4"/>
    <n v="15"/>
    <x v="0"/>
    <x v="1"/>
    <n v="0"/>
    <n v="0"/>
  </r>
  <r>
    <d v="2013-05-15T00:00:00"/>
    <d v="2013-05-15T02:00:16"/>
    <n v="2013"/>
    <x v="4"/>
    <n v="15"/>
    <x v="1"/>
    <x v="1"/>
    <n v="0"/>
    <n v="0"/>
  </r>
  <r>
    <d v="2013-05-15T00:00:00"/>
    <d v="2013-05-15T03:00:16"/>
    <n v="2013"/>
    <x v="4"/>
    <n v="15"/>
    <x v="2"/>
    <x v="1"/>
    <n v="0"/>
    <n v="0"/>
  </r>
  <r>
    <d v="2013-05-15T00:00:00"/>
    <d v="2013-05-15T04:00:16"/>
    <n v="2013"/>
    <x v="4"/>
    <n v="15"/>
    <x v="3"/>
    <x v="1"/>
    <n v="0"/>
    <n v="0"/>
  </r>
  <r>
    <d v="2013-05-15T00:00:00"/>
    <d v="2013-05-15T05:00:16"/>
    <n v="2013"/>
    <x v="4"/>
    <n v="15"/>
    <x v="4"/>
    <x v="1"/>
    <n v="0"/>
    <n v="0"/>
  </r>
  <r>
    <d v="2013-05-15T00:00:00"/>
    <d v="2013-05-15T06:00:16"/>
    <n v="2013"/>
    <x v="4"/>
    <n v="15"/>
    <x v="5"/>
    <x v="1"/>
    <n v="0"/>
    <n v="0"/>
  </r>
  <r>
    <d v="2013-05-15T00:00:00"/>
    <d v="2013-05-15T07:00:16"/>
    <n v="2013"/>
    <x v="4"/>
    <n v="15"/>
    <x v="6"/>
    <x v="1"/>
    <n v="0"/>
    <n v="0"/>
  </r>
  <r>
    <d v="2013-05-15T00:00:00"/>
    <d v="2013-05-15T08:00:16"/>
    <n v="2013"/>
    <x v="4"/>
    <n v="15"/>
    <x v="7"/>
    <x v="1"/>
    <n v="7.6449999999999996"/>
    <n v="0.15025550314465408"/>
  </r>
  <r>
    <d v="2013-05-15T00:00:00"/>
    <d v="2013-05-15T09:00:16"/>
    <n v="2013"/>
    <x v="4"/>
    <n v="15"/>
    <x v="8"/>
    <x v="1"/>
    <n v="43.667999999999999"/>
    <n v="0.85825471698113198"/>
  </r>
  <r>
    <d v="2013-05-15T00:00:00"/>
    <d v="2013-05-15T10:00:16"/>
    <n v="2013"/>
    <x v="4"/>
    <n v="15"/>
    <x v="9"/>
    <x v="1"/>
    <n v="47.654000000000003"/>
    <n v="0.93659591194968561"/>
  </r>
  <r>
    <d v="2013-05-15T00:00:00"/>
    <d v="2013-05-15T11:00:16"/>
    <n v="2013"/>
    <x v="4"/>
    <n v="15"/>
    <x v="10"/>
    <x v="1"/>
    <n v="46.527000000000001"/>
    <n v="0.91444575471698109"/>
  </r>
  <r>
    <d v="2013-05-15T00:00:00"/>
    <d v="2013-05-15T12:00:16"/>
    <n v="2013"/>
    <x v="4"/>
    <n v="15"/>
    <x v="11"/>
    <x v="1"/>
    <n v="41.982999999999997"/>
    <n v="0.82513757861635206"/>
  </r>
  <r>
    <d v="2013-05-15T00:00:00"/>
    <d v="2013-05-15T13:00:16"/>
    <n v="2013"/>
    <x v="4"/>
    <n v="15"/>
    <x v="12"/>
    <x v="1"/>
    <n v="42.753"/>
    <n v="0.84027122641509433"/>
  </r>
  <r>
    <d v="2013-05-15T00:00:00"/>
    <d v="2013-05-15T14:00:16"/>
    <n v="2013"/>
    <x v="4"/>
    <n v="15"/>
    <x v="13"/>
    <x v="1"/>
    <n v="44.786000000000001"/>
    <n v="0.88022798742138364"/>
  </r>
  <r>
    <d v="2013-05-15T00:00:00"/>
    <d v="2013-05-15T15:00:16"/>
    <n v="2013"/>
    <x v="4"/>
    <n v="15"/>
    <x v="14"/>
    <x v="1"/>
    <n v="46.33"/>
    <n v="0.91057389937106914"/>
  </r>
  <r>
    <d v="2013-05-15T00:00:00"/>
    <d v="2013-05-15T16:00:16"/>
    <n v="2013"/>
    <x v="4"/>
    <n v="15"/>
    <x v="15"/>
    <x v="1"/>
    <n v="46.423999999999999"/>
    <n v="0.91242138364779868"/>
  </r>
  <r>
    <d v="2013-05-15T00:00:00"/>
    <d v="2013-05-15T17:00:16"/>
    <n v="2013"/>
    <x v="4"/>
    <n v="15"/>
    <x v="16"/>
    <x v="1"/>
    <n v="40.386000000000003"/>
    <n v="0.79375000000000007"/>
  </r>
  <r>
    <d v="2013-05-15T00:00:00"/>
    <d v="2013-05-15T18:00:16"/>
    <n v="2013"/>
    <x v="4"/>
    <n v="15"/>
    <x v="17"/>
    <x v="1"/>
    <n v="8.3040000000000003"/>
    <n v="0.16320754716981131"/>
  </r>
  <r>
    <d v="2013-05-15T00:00:00"/>
    <d v="2013-05-15T19:00:16"/>
    <n v="2013"/>
    <x v="4"/>
    <n v="15"/>
    <x v="18"/>
    <x v="1"/>
    <n v="0"/>
    <n v="0"/>
  </r>
  <r>
    <d v="2013-05-15T00:00:00"/>
    <d v="2013-05-15T20:00:16"/>
    <n v="2013"/>
    <x v="4"/>
    <n v="15"/>
    <x v="19"/>
    <x v="1"/>
    <n v="0"/>
    <n v="0"/>
  </r>
  <r>
    <d v="2013-05-15T00:00:00"/>
    <d v="2013-05-15T21:00:16"/>
    <n v="2013"/>
    <x v="4"/>
    <n v="15"/>
    <x v="20"/>
    <x v="1"/>
    <n v="0"/>
    <n v="0"/>
  </r>
  <r>
    <d v="2013-05-15T00:00:00"/>
    <d v="2013-05-15T22:00:16"/>
    <n v="2013"/>
    <x v="4"/>
    <n v="15"/>
    <x v="21"/>
    <x v="1"/>
    <n v="0"/>
    <n v="0"/>
  </r>
  <r>
    <d v="2013-05-15T00:00:00"/>
    <d v="2013-05-15T23:00:16"/>
    <n v="2013"/>
    <x v="4"/>
    <n v="15"/>
    <x v="22"/>
    <x v="1"/>
    <n v="0"/>
    <n v="0"/>
  </r>
  <r>
    <d v="2013-05-16T00:00:00"/>
    <d v="2013-05-16T00:00:16"/>
    <n v="2013"/>
    <x v="4"/>
    <n v="16"/>
    <x v="23"/>
    <x v="2"/>
    <n v="0"/>
    <n v="0"/>
  </r>
  <r>
    <d v="2013-05-16T00:00:00"/>
    <d v="2013-05-16T01:00:16"/>
    <n v="2013"/>
    <x v="4"/>
    <n v="16"/>
    <x v="0"/>
    <x v="2"/>
    <n v="0"/>
    <n v="0"/>
  </r>
  <r>
    <d v="2013-05-16T00:00:00"/>
    <d v="2013-05-16T02:00:16"/>
    <n v="2013"/>
    <x v="4"/>
    <n v="16"/>
    <x v="1"/>
    <x v="2"/>
    <n v="0"/>
    <n v="0"/>
  </r>
  <r>
    <d v="2013-05-16T00:00:00"/>
    <d v="2013-05-16T03:00:16"/>
    <n v="2013"/>
    <x v="4"/>
    <n v="16"/>
    <x v="2"/>
    <x v="2"/>
    <n v="0"/>
    <n v="0"/>
  </r>
  <r>
    <d v="2013-05-16T00:00:00"/>
    <d v="2013-05-16T04:00:16"/>
    <n v="2013"/>
    <x v="4"/>
    <n v="16"/>
    <x v="3"/>
    <x v="2"/>
    <n v="0"/>
    <n v="0"/>
  </r>
  <r>
    <d v="2013-05-16T00:00:00"/>
    <d v="2013-05-16T05:00:16"/>
    <n v="2013"/>
    <x v="4"/>
    <n v="16"/>
    <x v="4"/>
    <x v="2"/>
    <n v="0"/>
    <n v="0"/>
  </r>
  <r>
    <d v="2013-05-16T00:00:00"/>
    <d v="2013-05-16T06:00:16"/>
    <n v="2013"/>
    <x v="4"/>
    <n v="16"/>
    <x v="5"/>
    <x v="2"/>
    <n v="0"/>
    <n v="0"/>
  </r>
  <r>
    <d v="2013-05-16T00:00:00"/>
    <d v="2013-05-16T07:00:16"/>
    <n v="2013"/>
    <x v="4"/>
    <n v="16"/>
    <x v="6"/>
    <x v="2"/>
    <n v="0"/>
    <n v="0"/>
  </r>
  <r>
    <d v="2013-05-16T00:00:00"/>
    <d v="2013-05-16T08:00:16"/>
    <n v="2013"/>
    <x v="4"/>
    <n v="16"/>
    <x v="7"/>
    <x v="2"/>
    <n v="7.1109999999999998"/>
    <n v="0.13976022012578615"/>
  </r>
  <r>
    <d v="2013-05-16T00:00:00"/>
    <d v="2013-05-16T09:00:16"/>
    <n v="2013"/>
    <x v="4"/>
    <n v="16"/>
    <x v="8"/>
    <x v="2"/>
    <n v="42.08"/>
    <n v="0.82704402515723263"/>
  </r>
  <r>
    <d v="2013-05-16T00:00:00"/>
    <d v="2013-05-16T10:00:16"/>
    <n v="2013"/>
    <x v="4"/>
    <n v="16"/>
    <x v="9"/>
    <x v="2"/>
    <n v="46.436"/>
    <n v="0.91265723270440247"/>
  </r>
  <r>
    <d v="2013-05-16T00:00:00"/>
    <d v="2013-05-16T11:00:16"/>
    <n v="2013"/>
    <x v="4"/>
    <n v="16"/>
    <x v="10"/>
    <x v="2"/>
    <n v="46.326000000000001"/>
    <n v="0.91049528301886784"/>
  </r>
  <r>
    <d v="2013-05-16T00:00:00"/>
    <d v="2013-05-16T12:00:16"/>
    <n v="2013"/>
    <x v="4"/>
    <n v="16"/>
    <x v="11"/>
    <x v="2"/>
    <n v="43.131999999999998"/>
    <n v="0.8477201257861634"/>
  </r>
  <r>
    <d v="2013-05-16T00:00:00"/>
    <d v="2013-05-16T13:00:16"/>
    <n v="2013"/>
    <x v="4"/>
    <n v="16"/>
    <x v="12"/>
    <x v="2"/>
    <n v="43.927999999999997"/>
    <n v="0.86336477987421378"/>
  </r>
  <r>
    <d v="2013-05-16T00:00:00"/>
    <d v="2013-05-16T14:00:16"/>
    <n v="2013"/>
    <x v="4"/>
    <n v="16"/>
    <x v="13"/>
    <x v="2"/>
    <n v="45.49"/>
    <n v="0.89406446540880502"/>
  </r>
  <r>
    <d v="2013-05-16T00:00:00"/>
    <d v="2013-05-16T15:00:16"/>
    <n v="2013"/>
    <x v="4"/>
    <n v="16"/>
    <x v="14"/>
    <x v="2"/>
    <n v="47.905000000000001"/>
    <n v="0.94152908805031443"/>
  </r>
  <r>
    <d v="2013-05-16T00:00:00"/>
    <d v="2013-05-16T16:00:16"/>
    <n v="2013"/>
    <x v="4"/>
    <n v="16"/>
    <x v="15"/>
    <x v="2"/>
    <n v="48.527000000000001"/>
    <n v="0.95375393081761006"/>
  </r>
  <r>
    <d v="2013-05-16T00:00:00"/>
    <d v="2013-05-16T17:00:16"/>
    <n v="2013"/>
    <x v="4"/>
    <n v="16"/>
    <x v="16"/>
    <x v="2"/>
    <n v="43.424999999999997"/>
    <n v="0.85347877358490554"/>
  </r>
  <r>
    <d v="2013-05-16T00:00:00"/>
    <d v="2013-05-16T18:00:16"/>
    <n v="2013"/>
    <x v="4"/>
    <n v="16"/>
    <x v="17"/>
    <x v="2"/>
    <n v="8.9440000000000008"/>
    <n v="0.1757861635220126"/>
  </r>
  <r>
    <d v="2013-05-16T00:00:00"/>
    <d v="2013-05-16T19:00:16"/>
    <n v="2013"/>
    <x v="4"/>
    <n v="16"/>
    <x v="18"/>
    <x v="2"/>
    <n v="0"/>
    <n v="0"/>
  </r>
  <r>
    <d v="2013-05-16T00:00:00"/>
    <d v="2013-05-16T20:00:16"/>
    <n v="2013"/>
    <x v="4"/>
    <n v="16"/>
    <x v="19"/>
    <x v="2"/>
    <n v="0"/>
    <n v="0"/>
  </r>
  <r>
    <d v="2013-05-16T00:00:00"/>
    <d v="2013-05-16T21:00:16"/>
    <n v="2013"/>
    <x v="4"/>
    <n v="16"/>
    <x v="20"/>
    <x v="2"/>
    <n v="0"/>
    <n v="0"/>
  </r>
  <r>
    <d v="2013-05-16T00:00:00"/>
    <d v="2013-05-16T22:00:16"/>
    <n v="2013"/>
    <x v="4"/>
    <n v="16"/>
    <x v="21"/>
    <x v="2"/>
    <n v="0"/>
    <n v="0"/>
  </r>
  <r>
    <d v="2013-05-16T00:00:00"/>
    <d v="2013-05-16T23:00:16"/>
    <n v="2013"/>
    <x v="4"/>
    <n v="16"/>
    <x v="22"/>
    <x v="2"/>
    <n v="0"/>
    <n v="0"/>
  </r>
  <r>
    <d v="2013-05-17T00:00:00"/>
    <d v="2013-05-17T00:00:16"/>
    <n v="2013"/>
    <x v="4"/>
    <n v="17"/>
    <x v="23"/>
    <x v="3"/>
    <n v="0"/>
    <n v="0"/>
  </r>
  <r>
    <d v="2013-05-17T00:00:00"/>
    <d v="2013-05-17T01:00:16"/>
    <n v="2013"/>
    <x v="4"/>
    <n v="17"/>
    <x v="0"/>
    <x v="3"/>
    <n v="0"/>
    <n v="0"/>
  </r>
  <r>
    <d v="2013-05-17T00:00:00"/>
    <d v="2013-05-17T02:00:16"/>
    <n v="2013"/>
    <x v="4"/>
    <n v="17"/>
    <x v="1"/>
    <x v="3"/>
    <n v="0"/>
    <n v="0"/>
  </r>
  <r>
    <d v="2013-05-17T00:00:00"/>
    <d v="2013-05-17T03:00:16"/>
    <n v="2013"/>
    <x v="4"/>
    <n v="17"/>
    <x v="2"/>
    <x v="3"/>
    <n v="0"/>
    <n v="0"/>
  </r>
  <r>
    <d v="2013-05-17T00:00:00"/>
    <d v="2013-05-17T04:00:16"/>
    <n v="2013"/>
    <x v="4"/>
    <n v="17"/>
    <x v="3"/>
    <x v="3"/>
    <n v="0"/>
    <n v="0"/>
  </r>
  <r>
    <d v="2013-05-17T00:00:00"/>
    <d v="2013-05-17T05:00:16"/>
    <n v="2013"/>
    <x v="4"/>
    <n v="17"/>
    <x v="4"/>
    <x v="3"/>
    <n v="0"/>
    <n v="0"/>
  </r>
  <r>
    <d v="2013-05-17T00:00:00"/>
    <d v="2013-05-17T06:00:16"/>
    <n v="2013"/>
    <x v="4"/>
    <n v="17"/>
    <x v="5"/>
    <x v="3"/>
    <n v="0"/>
    <n v="0"/>
  </r>
  <r>
    <d v="2013-05-17T00:00:00"/>
    <d v="2013-05-17T07:00:16"/>
    <n v="2013"/>
    <x v="4"/>
    <n v="17"/>
    <x v="6"/>
    <x v="3"/>
    <n v="0"/>
    <n v="0"/>
  </r>
  <r>
    <d v="2013-05-17T00:00:00"/>
    <d v="2013-05-17T08:00:16"/>
    <n v="2013"/>
    <x v="4"/>
    <n v="17"/>
    <x v="7"/>
    <x v="3"/>
    <n v="2.5510000000000002"/>
    <n v="5.0137578616352201E-2"/>
  </r>
  <r>
    <d v="2013-05-17T00:00:00"/>
    <d v="2013-05-17T09:00:16"/>
    <n v="2013"/>
    <x v="4"/>
    <n v="17"/>
    <x v="8"/>
    <x v="3"/>
    <n v="18.736999999999998"/>
    <n v="0.36825864779874207"/>
  </r>
  <r>
    <d v="2013-05-17T00:00:00"/>
    <d v="2013-05-17T10:00:16"/>
    <n v="2013"/>
    <x v="4"/>
    <n v="17"/>
    <x v="9"/>
    <x v="3"/>
    <n v="10.981999999999999"/>
    <n v="0.21584119496855345"/>
  </r>
  <r>
    <d v="2013-05-17T00:00:00"/>
    <d v="2013-05-17T11:00:16"/>
    <n v="2013"/>
    <x v="4"/>
    <n v="17"/>
    <x v="10"/>
    <x v="3"/>
    <n v="13.673"/>
    <n v="0.26873034591194966"/>
  </r>
  <r>
    <d v="2013-05-17T00:00:00"/>
    <d v="2013-05-17T12:00:16"/>
    <n v="2013"/>
    <x v="4"/>
    <n v="17"/>
    <x v="11"/>
    <x v="3"/>
    <n v="19.228000000000002"/>
    <n v="0.37790880503144653"/>
  </r>
  <r>
    <d v="2013-05-17T00:00:00"/>
    <d v="2013-05-17T13:00:16"/>
    <n v="2013"/>
    <x v="4"/>
    <n v="17"/>
    <x v="12"/>
    <x v="3"/>
    <n v="13.848000000000001"/>
    <n v="0.27216981132075474"/>
  </r>
  <r>
    <d v="2013-05-17T00:00:00"/>
    <d v="2013-05-17T14:00:16"/>
    <n v="2013"/>
    <x v="4"/>
    <n v="17"/>
    <x v="13"/>
    <x v="3"/>
    <n v="9.4209999999999994"/>
    <n v="0.18516116352201256"/>
  </r>
  <r>
    <d v="2013-05-17T00:00:00"/>
    <d v="2013-05-17T15:00:16"/>
    <n v="2013"/>
    <x v="4"/>
    <n v="17"/>
    <x v="14"/>
    <x v="3"/>
    <n v="9.4730000000000008"/>
    <n v="0.18618317610062893"/>
  </r>
  <r>
    <d v="2013-05-17T00:00:00"/>
    <d v="2013-05-17T16:00:16"/>
    <n v="2013"/>
    <x v="4"/>
    <n v="17"/>
    <x v="15"/>
    <x v="3"/>
    <n v="8.6959999999999997"/>
    <n v="0.17091194968553458"/>
  </r>
  <r>
    <d v="2013-05-17T00:00:00"/>
    <d v="2013-05-17T17:00:16"/>
    <n v="2013"/>
    <x v="4"/>
    <n v="17"/>
    <x v="16"/>
    <x v="3"/>
    <n v="3.7130000000000001"/>
    <n v="7.2975628930817604E-2"/>
  </r>
  <r>
    <d v="2013-05-17T00:00:00"/>
    <d v="2013-05-17T18:00:16"/>
    <n v="2013"/>
    <x v="4"/>
    <n v="17"/>
    <x v="17"/>
    <x v="3"/>
    <n v="1.754"/>
    <n v="3.4473270440251572E-2"/>
  </r>
  <r>
    <d v="2013-05-17T00:00:00"/>
    <d v="2013-05-17T19:00:16"/>
    <n v="2013"/>
    <x v="4"/>
    <n v="17"/>
    <x v="18"/>
    <x v="3"/>
    <n v="0"/>
    <n v="0"/>
  </r>
  <r>
    <d v="2013-05-17T00:00:00"/>
    <d v="2013-05-17T20:00:16"/>
    <n v="2013"/>
    <x v="4"/>
    <n v="17"/>
    <x v="19"/>
    <x v="3"/>
    <n v="0"/>
    <n v="0"/>
  </r>
  <r>
    <d v="2013-05-17T00:00:00"/>
    <d v="2013-05-17T21:00:16"/>
    <n v="2013"/>
    <x v="4"/>
    <n v="17"/>
    <x v="20"/>
    <x v="3"/>
    <n v="0"/>
    <n v="0"/>
  </r>
  <r>
    <d v="2013-05-17T00:00:00"/>
    <d v="2013-05-17T22:00:16"/>
    <n v="2013"/>
    <x v="4"/>
    <n v="17"/>
    <x v="21"/>
    <x v="3"/>
    <n v="0"/>
    <n v="0"/>
  </r>
  <r>
    <d v="2013-05-17T00:00:00"/>
    <d v="2013-05-17T23:00:16"/>
    <n v="2013"/>
    <x v="4"/>
    <n v="17"/>
    <x v="22"/>
    <x v="3"/>
    <n v="0"/>
    <n v="0"/>
  </r>
  <r>
    <d v="2013-05-18T00:00:00"/>
    <d v="2013-05-18T00:00:16"/>
    <n v="2013"/>
    <x v="4"/>
    <n v="18"/>
    <x v="23"/>
    <x v="4"/>
    <n v="0"/>
    <n v="0"/>
  </r>
  <r>
    <d v="2013-05-18T00:00:00"/>
    <d v="2013-05-18T01:00:16"/>
    <n v="2013"/>
    <x v="4"/>
    <n v="18"/>
    <x v="0"/>
    <x v="4"/>
    <n v="0"/>
    <n v="0"/>
  </r>
  <r>
    <d v="2013-05-18T00:00:00"/>
    <d v="2013-05-18T02:00:16"/>
    <n v="2013"/>
    <x v="4"/>
    <n v="18"/>
    <x v="1"/>
    <x v="4"/>
    <n v="0"/>
    <n v="0"/>
  </r>
  <r>
    <d v="2013-05-18T00:00:00"/>
    <d v="2013-05-18T03:00:16"/>
    <n v="2013"/>
    <x v="4"/>
    <n v="18"/>
    <x v="2"/>
    <x v="4"/>
    <n v="0"/>
    <n v="0"/>
  </r>
  <r>
    <d v="2013-05-18T00:00:00"/>
    <d v="2013-05-18T04:00:16"/>
    <n v="2013"/>
    <x v="4"/>
    <n v="18"/>
    <x v="3"/>
    <x v="4"/>
    <n v="0"/>
    <n v="0"/>
  </r>
  <r>
    <d v="2013-05-18T00:00:00"/>
    <d v="2013-05-18T05:00:16"/>
    <n v="2013"/>
    <x v="4"/>
    <n v="18"/>
    <x v="4"/>
    <x v="4"/>
    <n v="0"/>
    <n v="0"/>
  </r>
  <r>
    <d v="2013-05-18T00:00:00"/>
    <d v="2013-05-18T06:00:16"/>
    <n v="2013"/>
    <x v="4"/>
    <n v="18"/>
    <x v="5"/>
    <x v="4"/>
    <n v="0"/>
    <n v="0"/>
  </r>
  <r>
    <d v="2013-05-18T00:00:00"/>
    <d v="2013-05-18T07:00:16"/>
    <n v="2013"/>
    <x v="4"/>
    <n v="18"/>
    <x v="6"/>
    <x v="4"/>
    <n v="0"/>
    <n v="0"/>
  </r>
  <r>
    <d v="2013-05-18T00:00:00"/>
    <d v="2013-05-18T08:00:16"/>
    <n v="2013"/>
    <x v="4"/>
    <n v="18"/>
    <x v="7"/>
    <x v="4"/>
    <n v="7.0339999999999998"/>
    <n v="0.13824685534591194"/>
  </r>
  <r>
    <d v="2013-05-18T00:00:00"/>
    <d v="2013-05-18T09:00:16"/>
    <n v="2013"/>
    <x v="4"/>
    <n v="18"/>
    <x v="8"/>
    <x v="4"/>
    <n v="44.183999999999997"/>
    <n v="0.86839622641509429"/>
  </r>
  <r>
    <d v="2013-05-18T00:00:00"/>
    <d v="2013-05-18T10:00:16"/>
    <n v="2013"/>
    <x v="4"/>
    <n v="18"/>
    <x v="9"/>
    <x v="4"/>
    <n v="44.774999999999999"/>
    <n v="0.88001179245283012"/>
  </r>
  <r>
    <d v="2013-05-18T00:00:00"/>
    <d v="2013-05-18T11:00:16"/>
    <n v="2013"/>
    <x v="4"/>
    <n v="18"/>
    <x v="10"/>
    <x v="4"/>
    <n v="48.877000000000002"/>
    <n v="0.9606328616352201"/>
  </r>
  <r>
    <d v="2013-05-18T00:00:00"/>
    <d v="2013-05-18T12:00:16"/>
    <n v="2013"/>
    <x v="4"/>
    <n v="18"/>
    <x v="11"/>
    <x v="4"/>
    <n v="47.802999999999997"/>
    <n v="0.9395243710691823"/>
  </r>
  <r>
    <d v="2013-05-18T00:00:00"/>
    <d v="2013-05-18T13:00:16"/>
    <n v="2013"/>
    <x v="4"/>
    <n v="18"/>
    <x v="12"/>
    <x v="4"/>
    <n v="45.901000000000003"/>
    <n v="0.90214229559748427"/>
  </r>
  <r>
    <d v="2013-05-18T00:00:00"/>
    <d v="2013-05-18T14:00:16"/>
    <n v="2013"/>
    <x v="4"/>
    <n v="18"/>
    <x v="13"/>
    <x v="4"/>
    <n v="45.417000000000002"/>
    <n v="0.89262971698113203"/>
  </r>
  <r>
    <d v="2013-05-18T00:00:00"/>
    <d v="2013-05-18T15:00:17"/>
    <n v="2013"/>
    <x v="4"/>
    <n v="18"/>
    <x v="14"/>
    <x v="4"/>
    <n v="46.92"/>
    <n v="0.92216981132075471"/>
  </r>
  <r>
    <d v="2013-05-18T00:00:00"/>
    <d v="2013-05-18T16:00:17"/>
    <n v="2013"/>
    <x v="4"/>
    <n v="18"/>
    <x v="15"/>
    <x v="4"/>
    <n v="46.890999999999998"/>
    <n v="0.92159984276729556"/>
  </r>
  <r>
    <d v="2013-05-18T00:00:00"/>
    <d v="2013-05-18T17:00:17"/>
    <n v="2013"/>
    <x v="4"/>
    <n v="18"/>
    <x v="16"/>
    <x v="4"/>
    <n v="43.048999999999999"/>
    <n v="0.84608883647798738"/>
  </r>
  <r>
    <d v="2013-05-18T00:00:00"/>
    <d v="2013-05-18T18:00:17"/>
    <n v="2013"/>
    <x v="4"/>
    <n v="18"/>
    <x v="17"/>
    <x v="4"/>
    <n v="8.5579999999999998"/>
    <n v="0.16819968553459119"/>
  </r>
  <r>
    <d v="2013-05-18T00:00:00"/>
    <d v="2013-05-18T19:00:17"/>
    <n v="2013"/>
    <x v="4"/>
    <n v="18"/>
    <x v="18"/>
    <x v="4"/>
    <n v="0"/>
    <n v="0"/>
  </r>
  <r>
    <d v="2013-05-18T00:00:00"/>
    <d v="2013-05-18T20:00:17"/>
    <n v="2013"/>
    <x v="4"/>
    <n v="18"/>
    <x v="19"/>
    <x v="4"/>
    <n v="0"/>
    <n v="0"/>
  </r>
  <r>
    <d v="2013-05-18T00:00:00"/>
    <d v="2013-05-18T21:00:17"/>
    <n v="2013"/>
    <x v="4"/>
    <n v="18"/>
    <x v="20"/>
    <x v="4"/>
    <n v="0"/>
    <n v="0"/>
  </r>
  <r>
    <d v="2013-05-18T00:00:00"/>
    <d v="2013-05-18T22:00:17"/>
    <n v="2013"/>
    <x v="4"/>
    <n v="18"/>
    <x v="21"/>
    <x v="4"/>
    <n v="0"/>
    <n v="0"/>
  </r>
  <r>
    <d v="2013-05-18T00:00:00"/>
    <d v="2013-05-18T23:00:17"/>
    <n v="2013"/>
    <x v="4"/>
    <n v="18"/>
    <x v="22"/>
    <x v="4"/>
    <n v="0"/>
    <n v="0"/>
  </r>
  <r>
    <d v="2013-05-19T00:00:00"/>
    <d v="2013-05-19T00:00:17"/>
    <n v="2013"/>
    <x v="4"/>
    <n v="19"/>
    <x v="23"/>
    <x v="5"/>
    <n v="0"/>
    <n v="0"/>
  </r>
  <r>
    <d v="2013-05-19T00:00:00"/>
    <d v="2013-05-19T01:00:17"/>
    <n v="2013"/>
    <x v="4"/>
    <n v="19"/>
    <x v="0"/>
    <x v="5"/>
    <n v="0"/>
    <n v="0"/>
  </r>
  <r>
    <d v="2013-05-19T00:00:00"/>
    <d v="2013-05-19T02:00:17"/>
    <n v="2013"/>
    <x v="4"/>
    <n v="19"/>
    <x v="1"/>
    <x v="5"/>
    <n v="0"/>
    <n v="0"/>
  </r>
  <r>
    <d v="2013-05-19T00:00:00"/>
    <d v="2013-05-19T03:00:17"/>
    <n v="2013"/>
    <x v="4"/>
    <n v="19"/>
    <x v="2"/>
    <x v="5"/>
    <n v="0"/>
    <n v="0"/>
  </r>
  <r>
    <d v="2013-05-19T00:00:00"/>
    <d v="2013-05-19T04:00:17"/>
    <n v="2013"/>
    <x v="4"/>
    <n v="19"/>
    <x v="3"/>
    <x v="5"/>
    <n v="0"/>
    <n v="0"/>
  </r>
  <r>
    <d v="2013-05-19T00:00:00"/>
    <d v="2013-05-19T05:00:17"/>
    <n v="2013"/>
    <x v="4"/>
    <n v="19"/>
    <x v="4"/>
    <x v="5"/>
    <n v="0"/>
    <n v="0"/>
  </r>
  <r>
    <d v="2013-05-19T00:00:00"/>
    <d v="2013-05-19T06:00:17"/>
    <n v="2013"/>
    <x v="4"/>
    <n v="19"/>
    <x v="5"/>
    <x v="5"/>
    <n v="0"/>
    <n v="0"/>
  </r>
  <r>
    <d v="2013-05-19T00:00:00"/>
    <d v="2013-05-19T07:00:17"/>
    <n v="2013"/>
    <x v="4"/>
    <n v="19"/>
    <x v="6"/>
    <x v="5"/>
    <n v="0"/>
    <n v="0"/>
  </r>
  <r>
    <d v="2013-05-19T00:00:00"/>
    <d v="2013-05-19T08:00:17"/>
    <n v="2013"/>
    <x v="4"/>
    <n v="19"/>
    <x v="7"/>
    <x v="5"/>
    <n v="3.391"/>
    <n v="6.6647012578616355E-2"/>
  </r>
  <r>
    <d v="2013-05-19T00:00:00"/>
    <d v="2013-05-19T09:00:17"/>
    <n v="2013"/>
    <x v="4"/>
    <n v="19"/>
    <x v="8"/>
    <x v="5"/>
    <n v="20.106999999999999"/>
    <n v="0.39518474842767293"/>
  </r>
  <r>
    <d v="2013-05-19T00:00:00"/>
    <d v="2013-05-19T10:00:17"/>
    <n v="2013"/>
    <x v="4"/>
    <n v="19"/>
    <x v="9"/>
    <x v="5"/>
    <n v="24.427"/>
    <n v="0.4800904088050314"/>
  </r>
  <r>
    <d v="2013-05-19T00:00:00"/>
    <d v="2013-05-19T11:00:17"/>
    <n v="2013"/>
    <x v="4"/>
    <n v="19"/>
    <x v="10"/>
    <x v="5"/>
    <n v="26.423999999999999"/>
    <n v="0.51933962264150935"/>
  </r>
  <r>
    <d v="2013-05-19T00:00:00"/>
    <d v="2013-05-19T12:00:17"/>
    <n v="2013"/>
    <x v="4"/>
    <n v="19"/>
    <x v="11"/>
    <x v="5"/>
    <n v="26.411000000000001"/>
    <n v="0.5190841194968554"/>
  </r>
  <r>
    <d v="2013-05-19T00:00:00"/>
    <d v="2013-05-19T13:00:17"/>
    <n v="2013"/>
    <x v="4"/>
    <n v="19"/>
    <x v="12"/>
    <x v="5"/>
    <n v="26.294"/>
    <n v="0.51678459119496856"/>
  </r>
  <r>
    <d v="2013-05-19T00:00:00"/>
    <d v="2013-05-19T14:00:17"/>
    <n v="2013"/>
    <x v="4"/>
    <n v="19"/>
    <x v="13"/>
    <x v="5"/>
    <n v="27.54"/>
    <n v="0.54127358490566035"/>
  </r>
  <r>
    <d v="2013-05-19T00:00:00"/>
    <d v="2013-05-19T15:00:17"/>
    <n v="2013"/>
    <x v="4"/>
    <n v="19"/>
    <x v="14"/>
    <x v="5"/>
    <n v="29.31"/>
    <n v="0.57606132075471694"/>
  </r>
  <r>
    <d v="2013-05-19T00:00:00"/>
    <d v="2013-05-19T16:00:17"/>
    <n v="2013"/>
    <x v="4"/>
    <n v="19"/>
    <x v="15"/>
    <x v="5"/>
    <n v="29.738"/>
    <n v="0.58447327044025155"/>
  </r>
  <r>
    <d v="2013-05-19T00:00:00"/>
    <d v="2013-05-19T17:00:17"/>
    <n v="2013"/>
    <x v="4"/>
    <n v="19"/>
    <x v="16"/>
    <x v="5"/>
    <n v="24.254999999999999"/>
    <n v="0.4767099056603773"/>
  </r>
  <r>
    <d v="2013-05-19T00:00:00"/>
    <d v="2013-05-19T18:00:17"/>
    <n v="2013"/>
    <x v="4"/>
    <n v="19"/>
    <x v="17"/>
    <x v="5"/>
    <n v="5.0279999999999996"/>
    <n v="9.8820754716981124E-2"/>
  </r>
  <r>
    <d v="2013-05-19T00:00:00"/>
    <d v="2013-05-19T19:00:17"/>
    <n v="2013"/>
    <x v="4"/>
    <n v="19"/>
    <x v="18"/>
    <x v="5"/>
    <n v="0"/>
    <n v="0"/>
  </r>
  <r>
    <d v="2013-05-19T00:00:00"/>
    <d v="2013-05-19T20:00:17"/>
    <n v="2013"/>
    <x v="4"/>
    <n v="19"/>
    <x v="19"/>
    <x v="5"/>
    <n v="0"/>
    <n v="0"/>
  </r>
  <r>
    <d v="2013-05-19T00:00:00"/>
    <d v="2013-05-19T21:00:17"/>
    <n v="2013"/>
    <x v="4"/>
    <n v="19"/>
    <x v="20"/>
    <x v="5"/>
    <n v="0"/>
    <n v="0"/>
  </r>
  <r>
    <d v="2013-05-19T00:00:00"/>
    <d v="2013-05-19T22:00:17"/>
    <n v="2013"/>
    <x v="4"/>
    <n v="19"/>
    <x v="21"/>
    <x v="5"/>
    <n v="0"/>
    <n v="0"/>
  </r>
  <r>
    <d v="2013-05-19T00:00:00"/>
    <d v="2013-05-19T23:00:17"/>
    <n v="2013"/>
    <x v="4"/>
    <n v="19"/>
    <x v="22"/>
    <x v="5"/>
    <n v="0"/>
    <n v="0"/>
  </r>
  <r>
    <d v="2013-05-20T00:00:00"/>
    <d v="2013-05-20T00:00:17"/>
    <n v="2013"/>
    <x v="4"/>
    <n v="20"/>
    <x v="23"/>
    <x v="6"/>
    <n v="0"/>
    <n v="0"/>
  </r>
  <r>
    <d v="2013-05-20T00:00:00"/>
    <d v="2013-05-20T01:00:17"/>
    <n v="2013"/>
    <x v="4"/>
    <n v="20"/>
    <x v="0"/>
    <x v="6"/>
    <n v="0"/>
    <n v="0"/>
  </r>
  <r>
    <d v="2013-05-20T00:00:00"/>
    <d v="2013-05-20T02:00:17"/>
    <n v="2013"/>
    <x v="4"/>
    <n v="20"/>
    <x v="1"/>
    <x v="6"/>
    <n v="0"/>
    <n v="0"/>
  </r>
  <r>
    <d v="2013-05-20T00:00:00"/>
    <d v="2013-05-20T03:00:17"/>
    <n v="2013"/>
    <x v="4"/>
    <n v="20"/>
    <x v="2"/>
    <x v="6"/>
    <n v="0"/>
    <n v="0"/>
  </r>
  <r>
    <d v="2013-05-20T00:00:00"/>
    <d v="2013-05-20T04:00:17"/>
    <n v="2013"/>
    <x v="4"/>
    <n v="20"/>
    <x v="3"/>
    <x v="6"/>
    <n v="0"/>
    <n v="0"/>
  </r>
  <r>
    <d v="2013-05-20T00:00:00"/>
    <d v="2013-05-20T05:00:17"/>
    <n v="2013"/>
    <x v="4"/>
    <n v="20"/>
    <x v="4"/>
    <x v="6"/>
    <n v="0"/>
    <n v="0"/>
  </r>
  <r>
    <d v="2013-05-20T00:00:00"/>
    <d v="2013-05-20T06:00:17"/>
    <n v="2013"/>
    <x v="4"/>
    <n v="20"/>
    <x v="5"/>
    <x v="6"/>
    <n v="0"/>
    <n v="0"/>
  </r>
  <r>
    <d v="2013-05-20T00:00:00"/>
    <d v="2013-05-20T07:00:17"/>
    <n v="2013"/>
    <x v="4"/>
    <n v="20"/>
    <x v="6"/>
    <x v="6"/>
    <n v="0"/>
    <n v="0"/>
  </r>
  <r>
    <d v="2013-05-20T00:00:00"/>
    <d v="2013-05-20T08:00:17"/>
    <n v="2013"/>
    <x v="4"/>
    <n v="20"/>
    <x v="7"/>
    <x v="6"/>
    <n v="4.9429999999999996"/>
    <n v="9.7150157232704384E-2"/>
  </r>
  <r>
    <d v="2013-05-20T00:00:00"/>
    <d v="2013-05-20T09:00:17"/>
    <n v="2013"/>
    <x v="4"/>
    <n v="20"/>
    <x v="8"/>
    <x v="6"/>
    <n v="33.014000000000003"/>
    <n v="0.64886006289308173"/>
  </r>
  <r>
    <d v="2013-05-20T00:00:00"/>
    <d v="2013-05-20T10:00:17"/>
    <n v="2013"/>
    <x v="4"/>
    <n v="20"/>
    <x v="9"/>
    <x v="6"/>
    <n v="37.771999999999998"/>
    <n v="0.74237421383647795"/>
  </r>
  <r>
    <d v="2013-05-20T00:00:00"/>
    <d v="2013-05-20T11:00:17"/>
    <n v="2013"/>
    <x v="4"/>
    <n v="20"/>
    <x v="10"/>
    <x v="6"/>
    <n v="39.621000000000002"/>
    <n v="0.77871462264150948"/>
  </r>
  <r>
    <d v="2013-05-20T00:00:00"/>
    <d v="2013-05-20T12:00:17"/>
    <n v="2013"/>
    <x v="4"/>
    <n v="20"/>
    <x v="11"/>
    <x v="6"/>
    <n v="41.247"/>
    <n v="0.81067216981132073"/>
  </r>
  <r>
    <d v="2013-05-20T00:00:00"/>
    <d v="2013-05-20T13:00:17"/>
    <n v="2013"/>
    <x v="4"/>
    <n v="20"/>
    <x v="12"/>
    <x v="6"/>
    <n v="45.753999999999998"/>
    <n v="0.89925314465408801"/>
  </r>
  <r>
    <d v="2013-05-20T00:00:00"/>
    <d v="2013-05-20T14:00:17"/>
    <n v="2013"/>
    <x v="4"/>
    <n v="20"/>
    <x v="13"/>
    <x v="6"/>
    <n v="41.228999999999999"/>
    <n v="0.81031839622641499"/>
  </r>
  <r>
    <d v="2013-05-20T00:00:00"/>
    <d v="2013-05-20T15:00:17"/>
    <n v="2013"/>
    <x v="4"/>
    <n v="20"/>
    <x v="14"/>
    <x v="6"/>
    <n v="43.887"/>
    <n v="0.86255896226415096"/>
  </r>
  <r>
    <d v="2013-05-20T00:00:00"/>
    <d v="2013-05-20T16:00:17"/>
    <n v="2013"/>
    <x v="4"/>
    <n v="20"/>
    <x v="15"/>
    <x v="6"/>
    <n v="43.533000000000001"/>
    <n v="0.85560141509433962"/>
  </r>
  <r>
    <d v="2013-05-20T00:00:00"/>
    <d v="2013-05-20T17:00:17"/>
    <n v="2013"/>
    <x v="4"/>
    <n v="20"/>
    <x v="16"/>
    <x v="6"/>
    <n v="33.06"/>
    <n v="0.64976415094339623"/>
  </r>
  <r>
    <d v="2013-05-20T00:00:00"/>
    <d v="2013-05-20T18:00:17"/>
    <n v="2013"/>
    <x v="4"/>
    <n v="20"/>
    <x v="17"/>
    <x v="6"/>
    <n v="6.1349999999999998"/>
    <n v="0.12057783018867924"/>
  </r>
  <r>
    <d v="2013-05-20T00:00:00"/>
    <d v="2013-05-20T19:00:17"/>
    <n v="2013"/>
    <x v="4"/>
    <n v="20"/>
    <x v="18"/>
    <x v="6"/>
    <n v="0"/>
    <n v="0"/>
  </r>
  <r>
    <d v="2013-05-20T00:00:00"/>
    <d v="2013-05-20T20:00:17"/>
    <n v="2013"/>
    <x v="4"/>
    <n v="20"/>
    <x v="19"/>
    <x v="6"/>
    <n v="0"/>
    <n v="0"/>
  </r>
  <r>
    <d v="2013-05-20T00:00:00"/>
    <d v="2013-05-20T21:00:17"/>
    <n v="2013"/>
    <x v="4"/>
    <n v="20"/>
    <x v="20"/>
    <x v="6"/>
    <n v="0"/>
    <n v="0"/>
  </r>
  <r>
    <d v="2013-05-20T00:00:00"/>
    <d v="2013-05-20T22:00:17"/>
    <n v="2013"/>
    <x v="4"/>
    <n v="20"/>
    <x v="21"/>
    <x v="6"/>
    <n v="0"/>
    <n v="0"/>
  </r>
  <r>
    <d v="2013-05-20T00:00:00"/>
    <d v="2013-05-20T23:00:17"/>
    <n v="2013"/>
    <x v="4"/>
    <n v="20"/>
    <x v="22"/>
    <x v="6"/>
    <n v="0"/>
    <n v="0"/>
  </r>
  <r>
    <d v="2013-05-21T00:00:00"/>
    <d v="2013-05-21T00:00:17"/>
    <n v="2013"/>
    <x v="4"/>
    <n v="21"/>
    <x v="23"/>
    <x v="0"/>
    <n v="0"/>
    <n v="0"/>
  </r>
  <r>
    <d v="2013-05-21T00:00:00"/>
    <d v="2013-05-21T01:00:17"/>
    <n v="2013"/>
    <x v="4"/>
    <n v="21"/>
    <x v="0"/>
    <x v="0"/>
    <n v="0"/>
    <n v="0"/>
  </r>
  <r>
    <d v="2013-05-21T00:00:00"/>
    <d v="2013-05-21T02:00:17"/>
    <n v="2013"/>
    <x v="4"/>
    <n v="21"/>
    <x v="1"/>
    <x v="0"/>
    <n v="0"/>
    <n v="0"/>
  </r>
  <r>
    <d v="2013-05-21T00:00:00"/>
    <d v="2013-05-21T03:00:17"/>
    <n v="2013"/>
    <x v="4"/>
    <n v="21"/>
    <x v="2"/>
    <x v="0"/>
    <n v="0"/>
    <n v="0"/>
  </r>
  <r>
    <d v="2013-05-21T00:00:00"/>
    <d v="2013-05-21T04:00:17"/>
    <n v="2013"/>
    <x v="4"/>
    <n v="21"/>
    <x v="3"/>
    <x v="0"/>
    <n v="0"/>
    <n v="0"/>
  </r>
  <r>
    <d v="2013-05-21T00:00:00"/>
    <d v="2013-05-21T05:00:17"/>
    <n v="2013"/>
    <x v="4"/>
    <n v="21"/>
    <x v="4"/>
    <x v="0"/>
    <n v="0"/>
    <n v="0"/>
  </r>
  <r>
    <d v="2013-05-21T00:00:00"/>
    <d v="2013-05-21T06:00:17"/>
    <n v="2013"/>
    <x v="4"/>
    <n v="21"/>
    <x v="5"/>
    <x v="0"/>
    <n v="0"/>
    <n v="0"/>
  </r>
  <r>
    <d v="2013-05-21T00:00:00"/>
    <d v="2013-05-21T07:00:17"/>
    <n v="2013"/>
    <x v="4"/>
    <n v="21"/>
    <x v="6"/>
    <x v="0"/>
    <n v="0"/>
    <n v="0"/>
  </r>
  <r>
    <d v="2013-05-21T00:00:00"/>
    <d v="2013-05-21T08:00:17"/>
    <n v="2013"/>
    <x v="4"/>
    <n v="21"/>
    <x v="7"/>
    <x v="0"/>
    <n v="5.032"/>
    <n v="9.8899371069182382E-2"/>
  </r>
  <r>
    <d v="2013-05-21T00:00:00"/>
    <d v="2013-05-21T09:00:17"/>
    <n v="2013"/>
    <x v="4"/>
    <n v="21"/>
    <x v="8"/>
    <x v="0"/>
    <n v="33.841999999999999"/>
    <n v="0.66513364779874207"/>
  </r>
  <r>
    <d v="2013-05-21T00:00:00"/>
    <d v="2013-05-21T10:00:17"/>
    <n v="2013"/>
    <x v="4"/>
    <n v="21"/>
    <x v="9"/>
    <x v="0"/>
    <n v="44.444000000000003"/>
    <n v="0.87350628930817609"/>
  </r>
  <r>
    <d v="2013-05-21T00:00:00"/>
    <d v="2013-05-21T11:00:17"/>
    <n v="2013"/>
    <x v="4"/>
    <n v="21"/>
    <x v="10"/>
    <x v="0"/>
    <n v="42.515999999999998"/>
    <n v="0.83561320754716972"/>
  </r>
  <r>
    <d v="2013-05-21T00:00:00"/>
    <d v="2013-05-21T12:00:17"/>
    <n v="2013"/>
    <x v="4"/>
    <n v="21"/>
    <x v="11"/>
    <x v="0"/>
    <n v="37.688000000000002"/>
    <n v="0.74072327044025155"/>
  </r>
  <r>
    <d v="2013-05-21T00:00:00"/>
    <d v="2013-05-21T13:00:17"/>
    <n v="2013"/>
    <x v="4"/>
    <n v="21"/>
    <x v="12"/>
    <x v="0"/>
    <n v="40.478999999999999"/>
    <n v="0.79557783018867922"/>
  </r>
  <r>
    <d v="2013-05-21T00:00:00"/>
    <d v="2013-05-21T14:00:17"/>
    <n v="2013"/>
    <x v="4"/>
    <n v="21"/>
    <x v="13"/>
    <x v="0"/>
    <n v="34.706000000000003"/>
    <n v="0.68211477987421387"/>
  </r>
  <r>
    <d v="2013-05-21T00:00:00"/>
    <d v="2013-05-21T15:00:17"/>
    <n v="2013"/>
    <x v="4"/>
    <n v="21"/>
    <x v="14"/>
    <x v="0"/>
    <n v="19.992999999999999"/>
    <n v="0.39294418238993706"/>
  </r>
  <r>
    <d v="2013-05-21T00:00:00"/>
    <d v="2013-05-21T16:00:17"/>
    <n v="2013"/>
    <x v="4"/>
    <n v="21"/>
    <x v="15"/>
    <x v="0"/>
    <n v="15.936999999999999"/>
    <n v="0.31322720125786163"/>
  </r>
  <r>
    <d v="2013-05-21T00:00:00"/>
    <d v="2013-05-21T17:00:17"/>
    <n v="2013"/>
    <x v="4"/>
    <n v="21"/>
    <x v="16"/>
    <x v="0"/>
    <n v="13.077999999999999"/>
    <n v="0.25703616352201253"/>
  </r>
  <r>
    <d v="2013-05-21T00:00:00"/>
    <d v="2013-05-21T18:00:17"/>
    <n v="2013"/>
    <x v="4"/>
    <n v="21"/>
    <x v="17"/>
    <x v="0"/>
    <n v="3.8519999999999999"/>
    <n v="7.5707547169811318E-2"/>
  </r>
  <r>
    <d v="2013-05-21T00:00:00"/>
    <d v="2013-05-21T19:00:17"/>
    <n v="2013"/>
    <x v="4"/>
    <n v="21"/>
    <x v="18"/>
    <x v="0"/>
    <n v="0"/>
    <n v="0"/>
  </r>
  <r>
    <d v="2013-05-21T00:00:00"/>
    <d v="2013-05-21T20:00:17"/>
    <n v="2013"/>
    <x v="4"/>
    <n v="21"/>
    <x v="19"/>
    <x v="0"/>
    <n v="0"/>
    <n v="0"/>
  </r>
  <r>
    <d v="2013-05-21T00:00:00"/>
    <d v="2013-05-21T21:00:17"/>
    <n v="2013"/>
    <x v="4"/>
    <n v="21"/>
    <x v="20"/>
    <x v="0"/>
    <n v="0"/>
    <n v="0"/>
  </r>
  <r>
    <d v="2013-05-21T00:00:00"/>
    <d v="2013-05-21T22:00:17"/>
    <n v="2013"/>
    <x v="4"/>
    <n v="21"/>
    <x v="21"/>
    <x v="0"/>
    <n v="0"/>
    <n v="0"/>
  </r>
  <r>
    <d v="2013-05-21T00:00:00"/>
    <d v="2013-05-21T23:00:17"/>
    <n v="2013"/>
    <x v="4"/>
    <n v="21"/>
    <x v="22"/>
    <x v="0"/>
    <n v="0"/>
    <n v="0"/>
  </r>
  <r>
    <d v="2013-05-22T00:00:00"/>
    <d v="2013-05-22T00:00:17"/>
    <n v="2013"/>
    <x v="4"/>
    <n v="22"/>
    <x v="23"/>
    <x v="1"/>
    <n v="0"/>
    <n v="0"/>
  </r>
  <r>
    <d v="2013-05-22T00:00:00"/>
    <d v="2013-05-22T01:00:17"/>
    <n v="2013"/>
    <x v="4"/>
    <n v="22"/>
    <x v="0"/>
    <x v="1"/>
    <n v="0"/>
    <n v="0"/>
  </r>
  <r>
    <d v="2013-05-22T00:00:00"/>
    <d v="2013-05-22T02:00:17"/>
    <n v="2013"/>
    <x v="4"/>
    <n v="22"/>
    <x v="1"/>
    <x v="1"/>
    <n v="0"/>
    <n v="0"/>
  </r>
  <r>
    <d v="2013-05-22T00:00:00"/>
    <d v="2013-05-22T03:00:17"/>
    <n v="2013"/>
    <x v="4"/>
    <n v="22"/>
    <x v="2"/>
    <x v="1"/>
    <n v="0"/>
    <n v="0"/>
  </r>
  <r>
    <d v="2013-05-22T00:00:00"/>
    <d v="2013-05-22T04:00:17"/>
    <n v="2013"/>
    <x v="4"/>
    <n v="22"/>
    <x v="3"/>
    <x v="1"/>
    <n v="0"/>
    <n v="0"/>
  </r>
  <r>
    <d v="2013-05-22T00:00:00"/>
    <d v="2013-05-22T05:00:17"/>
    <n v="2013"/>
    <x v="4"/>
    <n v="22"/>
    <x v="4"/>
    <x v="1"/>
    <n v="0"/>
    <n v="0"/>
  </r>
  <r>
    <d v="2013-05-22T00:00:00"/>
    <d v="2013-05-22T06:00:17"/>
    <n v="2013"/>
    <x v="4"/>
    <n v="22"/>
    <x v="5"/>
    <x v="1"/>
    <n v="0"/>
    <n v="0"/>
  </r>
  <r>
    <d v="2013-05-22T00:00:00"/>
    <d v="2013-05-22T07:00:17"/>
    <n v="2013"/>
    <x v="4"/>
    <n v="22"/>
    <x v="6"/>
    <x v="1"/>
    <n v="0"/>
    <n v="0"/>
  </r>
  <r>
    <d v="2013-05-22T00:00:00"/>
    <d v="2013-05-22T08:00:17"/>
    <n v="2013"/>
    <x v="4"/>
    <n v="22"/>
    <x v="7"/>
    <x v="1"/>
    <n v="5.1509999999999998"/>
    <n v="0.10123820754716981"/>
  </r>
  <r>
    <d v="2013-05-22T00:00:00"/>
    <d v="2013-05-22T09:00:17"/>
    <n v="2013"/>
    <x v="4"/>
    <n v="22"/>
    <x v="8"/>
    <x v="1"/>
    <n v="37.613"/>
    <n v="0.7392492138364779"/>
  </r>
  <r>
    <d v="2013-05-22T00:00:00"/>
    <d v="2013-05-22T10:00:17"/>
    <n v="2013"/>
    <x v="4"/>
    <n v="22"/>
    <x v="9"/>
    <x v="1"/>
    <n v="38.405999999999999"/>
    <n v="0.75483490566037725"/>
  </r>
  <r>
    <d v="2013-05-22T00:00:00"/>
    <d v="2013-05-22T11:00:17"/>
    <n v="2013"/>
    <x v="4"/>
    <n v="22"/>
    <x v="10"/>
    <x v="1"/>
    <n v="42.512"/>
    <n v="0.83553459119496853"/>
  </r>
  <r>
    <d v="2013-05-22T00:00:00"/>
    <d v="2013-05-22T12:00:17"/>
    <n v="2013"/>
    <x v="4"/>
    <n v="22"/>
    <x v="11"/>
    <x v="1"/>
    <n v="42.643999999999998"/>
    <n v="0.83812893081760997"/>
  </r>
  <r>
    <d v="2013-05-22T00:00:00"/>
    <d v="2013-05-22T13:00:17"/>
    <n v="2013"/>
    <x v="4"/>
    <n v="22"/>
    <x v="12"/>
    <x v="1"/>
    <n v="40.262"/>
    <n v="0.791312893081761"/>
  </r>
  <r>
    <d v="2013-05-22T00:00:00"/>
    <d v="2013-05-22T14:00:17"/>
    <n v="2013"/>
    <x v="4"/>
    <n v="22"/>
    <x v="13"/>
    <x v="1"/>
    <n v="33.683"/>
    <n v="0.66200864779874213"/>
  </r>
  <r>
    <d v="2013-05-22T00:00:00"/>
    <d v="2013-05-22T15:00:17"/>
    <n v="2013"/>
    <x v="4"/>
    <n v="22"/>
    <x v="14"/>
    <x v="1"/>
    <n v="20.471"/>
    <n v="0.4023388364779874"/>
  </r>
  <r>
    <d v="2013-05-22T00:00:00"/>
    <d v="2013-05-22T16:00:17"/>
    <n v="2013"/>
    <x v="4"/>
    <n v="22"/>
    <x v="15"/>
    <x v="1"/>
    <n v="16.312999999999999"/>
    <n v="0.32061713836477984"/>
  </r>
  <r>
    <d v="2013-05-22T00:00:00"/>
    <d v="2013-05-22T17:00:17"/>
    <n v="2013"/>
    <x v="4"/>
    <n v="22"/>
    <x v="16"/>
    <x v="1"/>
    <n v="15.907"/>
    <n v="0.31263757861635216"/>
  </r>
  <r>
    <d v="2013-05-22T00:00:00"/>
    <d v="2013-05-22T18:00:17"/>
    <n v="2013"/>
    <x v="4"/>
    <n v="22"/>
    <x v="17"/>
    <x v="1"/>
    <n v="4.2850000000000001"/>
    <n v="8.4217767295597476E-2"/>
  </r>
  <r>
    <d v="2013-05-22T00:00:00"/>
    <d v="2013-05-22T19:00:17"/>
    <n v="2013"/>
    <x v="4"/>
    <n v="22"/>
    <x v="18"/>
    <x v="1"/>
    <n v="0"/>
    <n v="0"/>
  </r>
  <r>
    <d v="2013-05-22T00:00:00"/>
    <d v="2013-05-22T20:00:17"/>
    <n v="2013"/>
    <x v="4"/>
    <n v="22"/>
    <x v="19"/>
    <x v="1"/>
    <n v="0"/>
    <n v="0"/>
  </r>
  <r>
    <d v="2013-05-22T00:00:00"/>
    <d v="2013-05-22T21:00:17"/>
    <n v="2013"/>
    <x v="4"/>
    <n v="22"/>
    <x v="20"/>
    <x v="1"/>
    <n v="0"/>
    <n v="0"/>
  </r>
  <r>
    <d v="2013-05-22T00:00:00"/>
    <d v="2013-05-22T22:00:17"/>
    <n v="2013"/>
    <x v="4"/>
    <n v="22"/>
    <x v="21"/>
    <x v="1"/>
    <n v="0"/>
    <n v="0"/>
  </r>
  <r>
    <d v="2013-05-22T00:00:00"/>
    <d v="2013-05-22T23:00:17"/>
    <n v="2013"/>
    <x v="4"/>
    <n v="22"/>
    <x v="22"/>
    <x v="1"/>
    <n v="0"/>
    <n v="0"/>
  </r>
  <r>
    <d v="2013-05-23T00:00:00"/>
    <d v="2013-05-23T00:00:17"/>
    <n v="2013"/>
    <x v="4"/>
    <n v="23"/>
    <x v="23"/>
    <x v="2"/>
    <n v="0"/>
    <n v="0"/>
  </r>
  <r>
    <d v="2013-05-23T00:00:00"/>
    <d v="2013-05-23T01:00:17"/>
    <n v="2013"/>
    <x v="4"/>
    <n v="23"/>
    <x v="0"/>
    <x v="2"/>
    <n v="0"/>
    <n v="0"/>
  </r>
  <r>
    <d v="2013-05-23T00:00:00"/>
    <d v="2013-05-23T02:00:17"/>
    <n v="2013"/>
    <x v="4"/>
    <n v="23"/>
    <x v="1"/>
    <x v="2"/>
    <n v="0"/>
    <n v="0"/>
  </r>
  <r>
    <d v="2013-05-23T00:00:00"/>
    <d v="2013-05-23T03:00:17"/>
    <n v="2013"/>
    <x v="4"/>
    <n v="23"/>
    <x v="2"/>
    <x v="2"/>
    <n v="0"/>
    <n v="0"/>
  </r>
  <r>
    <d v="2013-05-23T00:00:00"/>
    <d v="2013-05-23T04:00:17"/>
    <n v="2013"/>
    <x v="4"/>
    <n v="23"/>
    <x v="3"/>
    <x v="2"/>
    <n v="0"/>
    <n v="0"/>
  </r>
  <r>
    <d v="2013-05-23T00:00:00"/>
    <d v="2013-05-23T05:00:17"/>
    <n v="2013"/>
    <x v="4"/>
    <n v="23"/>
    <x v="4"/>
    <x v="2"/>
    <n v="0"/>
    <n v="0"/>
  </r>
  <r>
    <d v="2013-05-23T00:00:00"/>
    <d v="2013-05-23T06:00:17"/>
    <n v="2013"/>
    <x v="4"/>
    <n v="23"/>
    <x v="5"/>
    <x v="2"/>
    <n v="0"/>
    <n v="0"/>
  </r>
  <r>
    <d v="2013-05-23T00:00:00"/>
    <d v="2013-05-23T07:00:17"/>
    <n v="2013"/>
    <x v="4"/>
    <n v="23"/>
    <x v="6"/>
    <x v="2"/>
    <n v="0"/>
    <n v="0"/>
  </r>
  <r>
    <d v="2013-05-23T00:00:00"/>
    <d v="2013-05-23T08:00:17"/>
    <n v="2013"/>
    <x v="4"/>
    <n v="23"/>
    <x v="7"/>
    <x v="2"/>
    <n v="5.3639999999999999"/>
    <n v="0.10542452830188678"/>
  </r>
  <r>
    <d v="2013-05-23T00:00:00"/>
    <d v="2013-05-23T09:00:17"/>
    <n v="2013"/>
    <x v="4"/>
    <n v="23"/>
    <x v="8"/>
    <x v="2"/>
    <n v="40.277999999999999"/>
    <n v="0.79162735849056598"/>
  </r>
  <r>
    <d v="2013-05-23T00:00:00"/>
    <d v="2013-05-23T10:00:17"/>
    <n v="2013"/>
    <x v="4"/>
    <n v="23"/>
    <x v="9"/>
    <x v="2"/>
    <n v="42.801000000000002"/>
    <n v="0.84121462264150948"/>
  </r>
  <r>
    <d v="2013-05-23T00:00:00"/>
    <d v="2013-05-23T11:00:17"/>
    <n v="2013"/>
    <x v="4"/>
    <n v="23"/>
    <x v="10"/>
    <x v="2"/>
    <n v="40.671999999999997"/>
    <n v="0.79937106918238987"/>
  </r>
  <r>
    <d v="2013-05-23T00:00:00"/>
    <d v="2013-05-23T12:00:17"/>
    <n v="2013"/>
    <x v="4"/>
    <n v="23"/>
    <x v="11"/>
    <x v="2"/>
    <n v="37.646999999999998"/>
    <n v="0.73991745283018862"/>
  </r>
  <r>
    <d v="2013-05-23T00:00:00"/>
    <d v="2013-05-23T13:00:17"/>
    <n v="2013"/>
    <x v="4"/>
    <n v="23"/>
    <x v="12"/>
    <x v="2"/>
    <n v="36.442"/>
    <n v="0.71623427672955975"/>
  </r>
  <r>
    <d v="2013-05-23T00:00:00"/>
    <d v="2013-05-23T14:00:17"/>
    <n v="2013"/>
    <x v="4"/>
    <n v="23"/>
    <x v="13"/>
    <x v="2"/>
    <n v="36.762999999999998"/>
    <n v="0.72254323899371065"/>
  </r>
  <r>
    <d v="2013-05-23T00:00:00"/>
    <d v="2013-05-23T15:00:17"/>
    <n v="2013"/>
    <x v="4"/>
    <n v="23"/>
    <x v="14"/>
    <x v="2"/>
    <n v="38.600999999999999"/>
    <n v="0.75866745283018866"/>
  </r>
  <r>
    <d v="2013-05-23T00:00:00"/>
    <d v="2013-05-23T16:00:17"/>
    <n v="2013"/>
    <x v="4"/>
    <n v="23"/>
    <x v="15"/>
    <x v="2"/>
    <n v="39.003999999999998"/>
    <n v="0.76658805031446531"/>
  </r>
  <r>
    <d v="2013-05-23T00:00:00"/>
    <d v="2013-05-23T17:00:17"/>
    <n v="2013"/>
    <x v="4"/>
    <n v="23"/>
    <x v="16"/>
    <x v="2"/>
    <n v="35.826000000000001"/>
    <n v="0.70412735849056596"/>
  </r>
  <r>
    <d v="2013-05-23T00:00:00"/>
    <d v="2013-05-23T18:00:17"/>
    <n v="2013"/>
    <x v="4"/>
    <n v="23"/>
    <x v="17"/>
    <x v="2"/>
    <n v="6.726"/>
    <n v="0.1321933962264151"/>
  </r>
  <r>
    <d v="2013-05-23T00:00:00"/>
    <d v="2013-05-23T19:00:17"/>
    <n v="2013"/>
    <x v="4"/>
    <n v="23"/>
    <x v="18"/>
    <x v="2"/>
    <n v="0"/>
    <n v="0"/>
  </r>
  <r>
    <d v="2013-05-23T00:00:00"/>
    <d v="2013-05-23T20:00:17"/>
    <n v="2013"/>
    <x v="4"/>
    <n v="23"/>
    <x v="19"/>
    <x v="2"/>
    <n v="0"/>
    <n v="0"/>
  </r>
  <r>
    <d v="2013-05-23T00:00:00"/>
    <d v="2013-05-23T21:00:17"/>
    <n v="2013"/>
    <x v="4"/>
    <n v="23"/>
    <x v="20"/>
    <x v="2"/>
    <n v="0"/>
    <n v="0"/>
  </r>
  <r>
    <d v="2013-05-23T00:00:00"/>
    <d v="2013-05-23T22:00:17"/>
    <n v="2013"/>
    <x v="4"/>
    <n v="23"/>
    <x v="21"/>
    <x v="2"/>
    <n v="0"/>
    <n v="0"/>
  </r>
  <r>
    <d v="2013-05-23T00:00:00"/>
    <d v="2013-05-23T23:00:17"/>
    <n v="2013"/>
    <x v="4"/>
    <n v="23"/>
    <x v="22"/>
    <x v="2"/>
    <n v="0"/>
    <n v="0"/>
  </r>
  <r>
    <d v="2013-05-24T00:00:00"/>
    <d v="2013-05-24T00:00:17"/>
    <n v="2013"/>
    <x v="4"/>
    <n v="24"/>
    <x v="23"/>
    <x v="3"/>
    <n v="0"/>
    <n v="0"/>
  </r>
  <r>
    <d v="2013-05-24T00:00:00"/>
    <d v="2013-05-24T01:00:17"/>
    <n v="2013"/>
    <x v="4"/>
    <n v="24"/>
    <x v="0"/>
    <x v="3"/>
    <n v="0"/>
    <n v="0"/>
  </r>
  <r>
    <d v="2013-05-24T00:00:00"/>
    <d v="2013-05-24T02:00:17"/>
    <n v="2013"/>
    <x v="4"/>
    <n v="24"/>
    <x v="1"/>
    <x v="3"/>
    <n v="0"/>
    <n v="0"/>
  </r>
  <r>
    <d v="2013-05-24T00:00:00"/>
    <d v="2013-05-24T03:00:17"/>
    <n v="2013"/>
    <x v="4"/>
    <n v="24"/>
    <x v="2"/>
    <x v="3"/>
    <n v="0"/>
    <n v="0"/>
  </r>
  <r>
    <d v="2013-05-24T00:00:00"/>
    <d v="2013-05-24T04:00:17"/>
    <n v="2013"/>
    <x v="4"/>
    <n v="24"/>
    <x v="3"/>
    <x v="3"/>
    <n v="0"/>
    <n v="0"/>
  </r>
  <r>
    <d v="2013-05-24T00:00:00"/>
    <d v="2013-05-24T05:00:17"/>
    <n v="2013"/>
    <x v="4"/>
    <n v="24"/>
    <x v="4"/>
    <x v="3"/>
    <n v="0"/>
    <n v="0"/>
  </r>
  <r>
    <d v="2013-05-24T00:00:00"/>
    <d v="2013-05-24T06:00:17"/>
    <n v="2013"/>
    <x v="4"/>
    <n v="24"/>
    <x v="5"/>
    <x v="3"/>
    <n v="0"/>
    <n v="0"/>
  </r>
  <r>
    <d v="2013-05-24T00:00:00"/>
    <d v="2013-05-24T07:00:17"/>
    <n v="2013"/>
    <x v="4"/>
    <n v="24"/>
    <x v="6"/>
    <x v="3"/>
    <n v="0"/>
    <n v="0"/>
  </r>
  <r>
    <d v="2013-05-24T00:00:00"/>
    <d v="2013-05-24T08:00:17"/>
    <n v="2013"/>
    <x v="4"/>
    <n v="24"/>
    <x v="7"/>
    <x v="3"/>
    <n v="5.2229999999999999"/>
    <n v="0.10265330188679245"/>
  </r>
  <r>
    <d v="2013-05-24T00:00:00"/>
    <d v="2013-05-24T09:00:17"/>
    <n v="2013"/>
    <x v="4"/>
    <n v="24"/>
    <x v="8"/>
    <x v="3"/>
    <n v="39.927999999999997"/>
    <n v="0.78474842767295583"/>
  </r>
  <r>
    <d v="2013-05-24T00:00:00"/>
    <d v="2013-05-24T10:00:17"/>
    <n v="2013"/>
    <x v="4"/>
    <n v="24"/>
    <x v="9"/>
    <x v="3"/>
    <n v="45.444000000000003"/>
    <n v="0.89316037735849052"/>
  </r>
  <r>
    <d v="2013-05-24T00:00:00"/>
    <d v="2013-05-24T11:00:17"/>
    <n v="2013"/>
    <x v="4"/>
    <n v="24"/>
    <x v="10"/>
    <x v="3"/>
    <n v="47.082999999999998"/>
    <n v="0.92537342767295594"/>
  </r>
  <r>
    <d v="2013-05-24T00:00:00"/>
    <d v="2013-05-24T12:00:17"/>
    <n v="2013"/>
    <x v="4"/>
    <n v="24"/>
    <x v="11"/>
    <x v="3"/>
    <n v="44.93"/>
    <n v="0.88305817610062887"/>
  </r>
  <r>
    <d v="2013-05-24T00:00:00"/>
    <d v="2013-05-24T13:00:17"/>
    <n v="2013"/>
    <x v="4"/>
    <n v="24"/>
    <x v="12"/>
    <x v="3"/>
    <n v="44.136000000000003"/>
    <n v="0.86745283018867925"/>
  </r>
  <r>
    <d v="2013-05-24T00:00:00"/>
    <d v="2013-05-24T14:00:17"/>
    <n v="2013"/>
    <x v="4"/>
    <n v="24"/>
    <x v="13"/>
    <x v="3"/>
    <n v="44.59"/>
    <n v="0.87637578616352207"/>
  </r>
  <r>
    <d v="2013-05-24T00:00:00"/>
    <d v="2013-05-24T15:00:17"/>
    <n v="2013"/>
    <x v="4"/>
    <n v="24"/>
    <x v="14"/>
    <x v="3"/>
    <n v="47.258000000000003"/>
    <n v="0.92881289308176096"/>
  </r>
  <r>
    <d v="2013-05-24T00:00:00"/>
    <d v="2013-05-24T16:00:17"/>
    <n v="2013"/>
    <x v="4"/>
    <n v="24"/>
    <x v="15"/>
    <x v="3"/>
    <n v="47.591000000000001"/>
    <n v="0.93535770440251564"/>
  </r>
  <r>
    <d v="2013-05-24T00:00:00"/>
    <d v="2013-05-24T17:00:17"/>
    <n v="2013"/>
    <x v="4"/>
    <n v="24"/>
    <x v="16"/>
    <x v="3"/>
    <n v="41.966000000000001"/>
    <n v="0.82480345911949682"/>
  </r>
  <r>
    <d v="2013-05-24T00:00:00"/>
    <d v="2013-05-24T18:00:17"/>
    <n v="2013"/>
    <x v="4"/>
    <n v="24"/>
    <x v="17"/>
    <x v="3"/>
    <n v="7.2610000000000001"/>
    <n v="0.14270833333333333"/>
  </r>
  <r>
    <d v="2013-05-24T00:00:00"/>
    <d v="2013-05-24T19:00:17"/>
    <n v="2013"/>
    <x v="4"/>
    <n v="24"/>
    <x v="18"/>
    <x v="3"/>
    <n v="0"/>
    <n v="0"/>
  </r>
  <r>
    <d v="2013-05-24T00:00:00"/>
    <d v="2013-05-24T20:00:17"/>
    <n v="2013"/>
    <x v="4"/>
    <n v="24"/>
    <x v="19"/>
    <x v="3"/>
    <n v="0"/>
    <n v="0"/>
  </r>
  <r>
    <d v="2013-05-24T00:00:00"/>
    <d v="2013-05-24T21:00:17"/>
    <n v="2013"/>
    <x v="4"/>
    <n v="24"/>
    <x v="20"/>
    <x v="3"/>
    <n v="0"/>
    <n v="0"/>
  </r>
  <r>
    <d v="2013-05-24T00:00:00"/>
    <d v="2013-05-24T22:00:17"/>
    <n v="2013"/>
    <x v="4"/>
    <n v="24"/>
    <x v="21"/>
    <x v="3"/>
    <n v="0"/>
    <n v="0"/>
  </r>
  <r>
    <d v="2013-05-24T00:00:00"/>
    <d v="2013-05-24T23:00:17"/>
    <n v="2013"/>
    <x v="4"/>
    <n v="24"/>
    <x v="22"/>
    <x v="3"/>
    <n v="0"/>
    <n v="0"/>
  </r>
  <r>
    <d v="2013-05-25T00:00:00"/>
    <d v="2013-05-25T00:00:17"/>
    <n v="2013"/>
    <x v="4"/>
    <n v="25"/>
    <x v="23"/>
    <x v="4"/>
    <n v="0"/>
    <n v="0"/>
  </r>
  <r>
    <d v="2013-05-25T00:00:00"/>
    <d v="2013-05-25T01:00:17"/>
    <n v="2013"/>
    <x v="4"/>
    <n v="25"/>
    <x v="0"/>
    <x v="4"/>
    <n v="0"/>
    <n v="0"/>
  </r>
  <r>
    <d v="2013-05-25T00:00:00"/>
    <d v="2013-05-25T02:00:17"/>
    <n v="2013"/>
    <x v="4"/>
    <n v="25"/>
    <x v="1"/>
    <x v="4"/>
    <n v="0"/>
    <n v="0"/>
  </r>
  <r>
    <d v="2013-05-25T00:00:00"/>
    <d v="2013-05-25T03:00:17"/>
    <n v="2013"/>
    <x v="4"/>
    <n v="25"/>
    <x v="2"/>
    <x v="4"/>
    <n v="0"/>
    <n v="0"/>
  </r>
  <r>
    <d v="2013-05-25T00:00:00"/>
    <d v="2013-05-25T04:00:17"/>
    <n v="2013"/>
    <x v="4"/>
    <n v="25"/>
    <x v="3"/>
    <x v="4"/>
    <n v="0"/>
    <n v="0"/>
  </r>
  <r>
    <d v="2013-05-25T00:00:00"/>
    <d v="2013-05-25T05:00:17"/>
    <n v="2013"/>
    <x v="4"/>
    <n v="25"/>
    <x v="4"/>
    <x v="4"/>
    <n v="0"/>
    <n v="0"/>
  </r>
  <r>
    <d v="2013-05-25T00:00:00"/>
    <d v="2013-05-25T06:00:17"/>
    <n v="2013"/>
    <x v="4"/>
    <n v="25"/>
    <x v="5"/>
    <x v="4"/>
    <n v="0"/>
    <n v="0"/>
  </r>
  <r>
    <d v="2013-05-25T00:00:00"/>
    <d v="2013-05-25T07:00:17"/>
    <n v="2013"/>
    <x v="4"/>
    <n v="25"/>
    <x v="6"/>
    <x v="4"/>
    <n v="0"/>
    <n v="0"/>
  </r>
  <r>
    <d v="2013-05-25T00:00:00"/>
    <d v="2013-05-25T08:00:17"/>
    <n v="2013"/>
    <x v="4"/>
    <n v="25"/>
    <x v="7"/>
    <x v="4"/>
    <n v="5.0149999999999997"/>
    <n v="9.8565251572327039E-2"/>
  </r>
  <r>
    <d v="2013-05-25T00:00:00"/>
    <d v="2013-05-25T09:00:17"/>
    <n v="2013"/>
    <x v="4"/>
    <n v="25"/>
    <x v="8"/>
    <x v="4"/>
    <n v="38.274999999999999"/>
    <n v="0.75226022012578608"/>
  </r>
  <r>
    <d v="2013-05-25T00:00:00"/>
    <d v="2013-05-25T10:00:17"/>
    <n v="2013"/>
    <x v="4"/>
    <n v="25"/>
    <x v="9"/>
    <x v="4"/>
    <n v="44.780999999999999"/>
    <n v="0.88012971698113196"/>
  </r>
  <r>
    <d v="2013-05-25T00:00:00"/>
    <d v="2013-05-25T11:00:17"/>
    <n v="2013"/>
    <x v="4"/>
    <n v="25"/>
    <x v="10"/>
    <x v="4"/>
    <n v="45.497"/>
    <n v="0.89420204402515724"/>
  </r>
  <r>
    <d v="2013-05-25T00:00:00"/>
    <d v="2013-05-25T12:00:17"/>
    <n v="2013"/>
    <x v="4"/>
    <n v="25"/>
    <x v="11"/>
    <x v="4"/>
    <n v="43.398000000000003"/>
    <n v="0.85294811320754715"/>
  </r>
  <r>
    <d v="2013-05-25T00:00:00"/>
    <d v="2013-05-25T13:00:17"/>
    <n v="2013"/>
    <x v="4"/>
    <n v="25"/>
    <x v="12"/>
    <x v="4"/>
    <n v="42.902000000000001"/>
    <n v="0.84319968553459113"/>
  </r>
  <r>
    <d v="2013-05-25T00:00:00"/>
    <d v="2013-05-25T14:00:17"/>
    <n v="2013"/>
    <x v="4"/>
    <n v="25"/>
    <x v="13"/>
    <x v="4"/>
    <n v="43.465000000000003"/>
    <n v="0.85426493710691831"/>
  </r>
  <r>
    <d v="2013-05-25T00:00:00"/>
    <d v="2013-05-25T15:00:17"/>
    <n v="2013"/>
    <x v="4"/>
    <n v="25"/>
    <x v="14"/>
    <x v="4"/>
    <n v="44.563000000000002"/>
    <n v="0.87584512578616347"/>
  </r>
  <r>
    <d v="2013-05-25T00:00:00"/>
    <d v="2013-05-25T16:00:17"/>
    <n v="2013"/>
    <x v="4"/>
    <n v="25"/>
    <x v="15"/>
    <x v="4"/>
    <n v="45.255000000000003"/>
    <n v="0.88944575471698117"/>
  </r>
  <r>
    <d v="2013-05-25T00:00:00"/>
    <d v="2013-05-25T17:00:17"/>
    <n v="2013"/>
    <x v="4"/>
    <n v="25"/>
    <x v="16"/>
    <x v="4"/>
    <n v="38.204000000000001"/>
    <n v="0.75086477987421385"/>
  </r>
  <r>
    <d v="2013-05-25T00:00:00"/>
    <d v="2013-05-25T18:00:17"/>
    <n v="2013"/>
    <x v="4"/>
    <n v="25"/>
    <x v="17"/>
    <x v="4"/>
    <n v="6.2649999999999997"/>
    <n v="0.12313286163522011"/>
  </r>
  <r>
    <d v="2013-05-25T00:00:00"/>
    <d v="2013-05-25T19:00:17"/>
    <n v="2013"/>
    <x v="4"/>
    <n v="25"/>
    <x v="18"/>
    <x v="4"/>
    <n v="0"/>
    <n v="0"/>
  </r>
  <r>
    <d v="2013-05-25T00:00:00"/>
    <d v="2013-05-25T20:00:17"/>
    <n v="2013"/>
    <x v="4"/>
    <n v="25"/>
    <x v="19"/>
    <x v="4"/>
    <n v="0"/>
    <n v="0"/>
  </r>
  <r>
    <d v="2013-05-25T00:00:00"/>
    <d v="2013-05-25T21:00:17"/>
    <n v="2013"/>
    <x v="4"/>
    <n v="25"/>
    <x v="20"/>
    <x v="4"/>
    <n v="0"/>
    <n v="0"/>
  </r>
  <r>
    <d v="2013-05-25T00:00:00"/>
    <d v="2013-05-25T22:00:17"/>
    <n v="2013"/>
    <x v="4"/>
    <n v="25"/>
    <x v="21"/>
    <x v="4"/>
    <n v="0"/>
    <n v="0"/>
  </r>
  <r>
    <d v="2013-05-25T00:00:00"/>
    <d v="2013-05-25T23:00:17"/>
    <n v="2013"/>
    <x v="4"/>
    <n v="25"/>
    <x v="22"/>
    <x v="4"/>
    <n v="0"/>
    <n v="0"/>
  </r>
  <r>
    <d v="2013-05-26T00:00:00"/>
    <d v="2013-05-26T00:00:17"/>
    <n v="2013"/>
    <x v="4"/>
    <n v="26"/>
    <x v="23"/>
    <x v="5"/>
    <n v="0"/>
    <n v="0"/>
  </r>
  <r>
    <d v="2013-05-26T00:00:00"/>
    <d v="2013-05-26T01:00:17"/>
    <n v="2013"/>
    <x v="4"/>
    <n v="26"/>
    <x v="0"/>
    <x v="5"/>
    <n v="0"/>
    <n v="0"/>
  </r>
  <r>
    <d v="2013-05-26T00:00:00"/>
    <d v="2013-05-26T02:00:17"/>
    <n v="2013"/>
    <x v="4"/>
    <n v="26"/>
    <x v="1"/>
    <x v="5"/>
    <n v="0"/>
    <n v="0"/>
  </r>
  <r>
    <d v="2013-05-26T00:00:00"/>
    <d v="2013-05-26T03:00:17"/>
    <n v="2013"/>
    <x v="4"/>
    <n v="26"/>
    <x v="2"/>
    <x v="5"/>
    <n v="0"/>
    <n v="0"/>
  </r>
  <r>
    <d v="2013-05-26T00:00:00"/>
    <d v="2013-05-26T04:00:17"/>
    <n v="2013"/>
    <x v="4"/>
    <n v="26"/>
    <x v="3"/>
    <x v="5"/>
    <n v="0"/>
    <n v="0"/>
  </r>
  <r>
    <d v="2013-05-26T00:00:00"/>
    <d v="2013-05-26T05:00:17"/>
    <n v="2013"/>
    <x v="4"/>
    <n v="26"/>
    <x v="4"/>
    <x v="5"/>
    <n v="0"/>
    <n v="0"/>
  </r>
  <r>
    <d v="2013-05-26T00:00:00"/>
    <d v="2013-05-26T06:00:17"/>
    <n v="2013"/>
    <x v="4"/>
    <n v="26"/>
    <x v="5"/>
    <x v="5"/>
    <n v="0"/>
    <n v="0"/>
  </r>
  <r>
    <d v="2013-05-26T00:00:00"/>
    <d v="2013-05-26T07:00:17"/>
    <n v="2013"/>
    <x v="4"/>
    <n v="26"/>
    <x v="6"/>
    <x v="5"/>
    <n v="0"/>
    <n v="0"/>
  </r>
  <r>
    <d v="2013-05-26T00:00:00"/>
    <d v="2013-05-26T08:00:17"/>
    <n v="2013"/>
    <x v="4"/>
    <n v="26"/>
    <x v="7"/>
    <x v="5"/>
    <n v="4.3579999999999997"/>
    <n v="8.5652515723270428E-2"/>
  </r>
  <r>
    <d v="2013-05-26T00:00:00"/>
    <d v="2013-05-26T09:00:17"/>
    <n v="2013"/>
    <x v="4"/>
    <n v="26"/>
    <x v="8"/>
    <x v="5"/>
    <n v="36.878"/>
    <n v="0.72480345911949684"/>
  </r>
  <r>
    <d v="2013-05-26T00:00:00"/>
    <d v="2013-05-26T10:00:17"/>
    <n v="2013"/>
    <x v="4"/>
    <n v="26"/>
    <x v="9"/>
    <x v="5"/>
    <n v="45.582999999999998"/>
    <n v="0.89589229559748418"/>
  </r>
  <r>
    <d v="2013-05-26T00:00:00"/>
    <d v="2013-05-26T11:00:17"/>
    <n v="2013"/>
    <x v="4"/>
    <n v="26"/>
    <x v="10"/>
    <x v="5"/>
    <n v="46.668999999999997"/>
    <n v="0.91723663522012566"/>
  </r>
  <r>
    <d v="2013-05-26T00:00:00"/>
    <d v="2013-05-26T12:00:17"/>
    <n v="2013"/>
    <x v="4"/>
    <n v="26"/>
    <x v="11"/>
    <x v="5"/>
    <n v="44.765000000000001"/>
    <n v="0.87981525157232698"/>
  </r>
  <r>
    <d v="2013-05-26T00:00:00"/>
    <d v="2013-05-26T13:00:17"/>
    <n v="2013"/>
    <x v="4"/>
    <n v="26"/>
    <x v="12"/>
    <x v="5"/>
    <n v="42.8"/>
    <n v="0.84119496855345899"/>
  </r>
  <r>
    <d v="2013-05-26T00:00:00"/>
    <d v="2013-05-26T14:00:17"/>
    <n v="2013"/>
    <x v="4"/>
    <n v="26"/>
    <x v="13"/>
    <x v="5"/>
    <n v="44.054000000000002"/>
    <n v="0.8658411949685535"/>
  </r>
  <r>
    <d v="2013-05-26T00:00:00"/>
    <d v="2013-05-26T15:00:17"/>
    <n v="2013"/>
    <x v="4"/>
    <n v="26"/>
    <x v="14"/>
    <x v="5"/>
    <n v="46.707999999999998"/>
    <n v="0.91800314465408794"/>
  </r>
  <r>
    <d v="2013-05-26T00:00:00"/>
    <d v="2013-05-26T16:00:17"/>
    <n v="2013"/>
    <x v="4"/>
    <n v="26"/>
    <x v="15"/>
    <x v="5"/>
    <n v="46.661000000000001"/>
    <n v="0.91707940251572329"/>
  </r>
  <r>
    <d v="2013-05-26T00:00:00"/>
    <d v="2013-05-26T17:00:17"/>
    <n v="2013"/>
    <x v="4"/>
    <n v="26"/>
    <x v="16"/>
    <x v="5"/>
    <n v="40.627000000000002"/>
    <n v="0.79848663522012575"/>
  </r>
  <r>
    <d v="2013-05-26T00:00:00"/>
    <d v="2013-05-26T18:00:17"/>
    <n v="2013"/>
    <x v="4"/>
    <n v="26"/>
    <x v="17"/>
    <x v="5"/>
    <n v="6.5289999999999999"/>
    <n v="0.12832154088050313"/>
  </r>
  <r>
    <d v="2013-05-26T00:00:00"/>
    <d v="2013-05-26T19:00:17"/>
    <n v="2013"/>
    <x v="4"/>
    <n v="26"/>
    <x v="18"/>
    <x v="5"/>
    <n v="0"/>
    <n v="0"/>
  </r>
  <r>
    <d v="2013-05-26T00:00:00"/>
    <d v="2013-05-26T20:00:17"/>
    <n v="2013"/>
    <x v="4"/>
    <n v="26"/>
    <x v="19"/>
    <x v="5"/>
    <n v="0"/>
    <n v="0"/>
  </r>
  <r>
    <d v="2013-05-26T00:00:00"/>
    <d v="2013-05-26T21:00:17"/>
    <n v="2013"/>
    <x v="4"/>
    <n v="26"/>
    <x v="20"/>
    <x v="5"/>
    <n v="0"/>
    <n v="0"/>
  </r>
  <r>
    <d v="2013-05-26T00:00:00"/>
    <d v="2013-05-26T22:00:17"/>
    <n v="2013"/>
    <x v="4"/>
    <n v="26"/>
    <x v="21"/>
    <x v="5"/>
    <n v="0"/>
    <n v="0"/>
  </r>
  <r>
    <d v="2013-05-26T00:00:00"/>
    <d v="2013-05-26T23:00:18"/>
    <n v="2013"/>
    <x v="4"/>
    <n v="26"/>
    <x v="22"/>
    <x v="5"/>
    <n v="0"/>
    <n v="0"/>
  </r>
  <r>
    <d v="2013-05-27T00:00:00"/>
    <d v="2013-05-27T00:00:18"/>
    <n v="2013"/>
    <x v="4"/>
    <n v="27"/>
    <x v="23"/>
    <x v="6"/>
    <n v="0"/>
    <n v="0"/>
  </r>
  <r>
    <d v="2013-05-27T00:00:00"/>
    <d v="2013-05-27T01:00:18"/>
    <n v="2013"/>
    <x v="4"/>
    <n v="27"/>
    <x v="0"/>
    <x v="6"/>
    <n v="0"/>
    <n v="0"/>
  </r>
  <r>
    <d v="2013-05-27T00:00:00"/>
    <d v="2013-05-27T02:00:18"/>
    <n v="2013"/>
    <x v="4"/>
    <n v="27"/>
    <x v="1"/>
    <x v="6"/>
    <n v="0"/>
    <n v="0"/>
  </r>
  <r>
    <d v="2013-05-27T00:00:00"/>
    <d v="2013-05-27T03:00:18"/>
    <n v="2013"/>
    <x v="4"/>
    <n v="27"/>
    <x v="2"/>
    <x v="6"/>
    <n v="0"/>
    <n v="0"/>
  </r>
  <r>
    <d v="2013-05-27T00:00:00"/>
    <d v="2013-05-27T04:00:18"/>
    <n v="2013"/>
    <x v="4"/>
    <n v="27"/>
    <x v="3"/>
    <x v="6"/>
    <n v="0"/>
    <n v="0"/>
  </r>
  <r>
    <d v="2013-05-27T00:00:00"/>
    <d v="2013-05-27T05:00:18"/>
    <n v="2013"/>
    <x v="4"/>
    <n v="27"/>
    <x v="4"/>
    <x v="6"/>
    <n v="0"/>
    <n v="0"/>
  </r>
  <r>
    <d v="2013-05-27T00:00:00"/>
    <d v="2013-05-27T06:00:18"/>
    <n v="2013"/>
    <x v="4"/>
    <n v="27"/>
    <x v="5"/>
    <x v="6"/>
    <n v="0"/>
    <n v="0"/>
  </r>
  <r>
    <d v="2013-05-27T00:00:00"/>
    <d v="2013-05-27T07:00:18"/>
    <n v="2013"/>
    <x v="4"/>
    <n v="27"/>
    <x v="6"/>
    <x v="6"/>
    <n v="0"/>
    <n v="0"/>
  </r>
  <r>
    <d v="2013-05-27T00:00:00"/>
    <d v="2013-05-27T08:00:18"/>
    <n v="2013"/>
    <x v="4"/>
    <n v="27"/>
    <x v="7"/>
    <x v="6"/>
    <n v="4.3099999999999996"/>
    <n v="8.4709119496855334E-2"/>
  </r>
  <r>
    <d v="2013-05-27T00:00:00"/>
    <d v="2013-05-27T09:00:18"/>
    <n v="2013"/>
    <x v="4"/>
    <n v="27"/>
    <x v="8"/>
    <x v="6"/>
    <n v="38.558"/>
    <n v="0.75782232704402508"/>
  </r>
  <r>
    <d v="2013-05-27T00:00:00"/>
    <d v="2013-05-27T10:00:18"/>
    <n v="2013"/>
    <x v="4"/>
    <n v="27"/>
    <x v="9"/>
    <x v="6"/>
    <n v="46.917000000000002"/>
    <n v="0.92211084905660379"/>
  </r>
  <r>
    <d v="2013-05-27T00:00:00"/>
    <d v="2013-05-27T11:00:18"/>
    <n v="2013"/>
    <x v="4"/>
    <n v="27"/>
    <x v="10"/>
    <x v="6"/>
    <n v="47.186999999999998"/>
    <n v="0.92741745283018862"/>
  </r>
  <r>
    <d v="2013-05-27T00:00:00"/>
    <d v="2013-05-27T12:00:18"/>
    <n v="2013"/>
    <x v="4"/>
    <n v="27"/>
    <x v="11"/>
    <x v="6"/>
    <n v="44.652999999999999"/>
    <n v="0.87761399371069171"/>
  </r>
  <r>
    <d v="2013-05-27T00:00:00"/>
    <d v="2013-05-27T13:00:18"/>
    <n v="2013"/>
    <x v="4"/>
    <n v="27"/>
    <x v="12"/>
    <x v="6"/>
    <n v="42.622999999999998"/>
    <n v="0.83771619496855332"/>
  </r>
  <r>
    <d v="2013-05-27T00:00:00"/>
    <d v="2013-05-27T14:00:18"/>
    <n v="2013"/>
    <x v="4"/>
    <n v="27"/>
    <x v="13"/>
    <x v="6"/>
    <n v="42.914000000000001"/>
    <n v="0.84343553459119491"/>
  </r>
  <r>
    <d v="2013-05-27T00:00:00"/>
    <d v="2013-05-27T15:00:18"/>
    <n v="2013"/>
    <x v="4"/>
    <n v="27"/>
    <x v="14"/>
    <x v="6"/>
    <n v="45.677"/>
    <n v="0.89773977987421383"/>
  </r>
  <r>
    <d v="2013-05-27T00:00:00"/>
    <d v="2013-05-27T16:00:18"/>
    <n v="2013"/>
    <x v="4"/>
    <n v="27"/>
    <x v="15"/>
    <x v="6"/>
    <n v="47.23"/>
    <n v="0.92826257861635209"/>
  </r>
  <r>
    <d v="2013-05-27T00:00:00"/>
    <d v="2013-05-27T17:00:18"/>
    <n v="2013"/>
    <x v="4"/>
    <n v="27"/>
    <x v="16"/>
    <x v="6"/>
    <n v="40.258000000000003"/>
    <n v="0.79123427672955982"/>
  </r>
  <r>
    <d v="2013-05-27T00:00:00"/>
    <d v="2013-05-27T18:00:18"/>
    <n v="2013"/>
    <x v="4"/>
    <n v="27"/>
    <x v="17"/>
    <x v="6"/>
    <n v="6.1740000000000004"/>
    <n v="0.12134433962264152"/>
  </r>
  <r>
    <d v="2013-05-27T00:00:00"/>
    <d v="2013-05-27T19:00:18"/>
    <n v="2013"/>
    <x v="4"/>
    <n v="27"/>
    <x v="18"/>
    <x v="6"/>
    <n v="0"/>
    <n v="0"/>
  </r>
  <r>
    <d v="2013-05-27T00:00:00"/>
    <d v="2013-05-27T20:00:18"/>
    <n v="2013"/>
    <x v="4"/>
    <n v="27"/>
    <x v="19"/>
    <x v="6"/>
    <n v="0"/>
    <n v="0"/>
  </r>
  <r>
    <d v="2013-05-27T00:00:00"/>
    <d v="2013-05-27T21:00:18"/>
    <n v="2013"/>
    <x v="4"/>
    <n v="27"/>
    <x v="20"/>
    <x v="6"/>
    <n v="0"/>
    <n v="0"/>
  </r>
  <r>
    <d v="2013-05-27T00:00:00"/>
    <d v="2013-05-27T22:00:18"/>
    <n v="2013"/>
    <x v="4"/>
    <n v="27"/>
    <x v="21"/>
    <x v="6"/>
    <n v="0"/>
    <n v="0"/>
  </r>
  <r>
    <d v="2013-05-27T00:00:00"/>
    <d v="2013-05-27T23:00:18"/>
    <n v="2013"/>
    <x v="4"/>
    <n v="27"/>
    <x v="22"/>
    <x v="6"/>
    <n v="0"/>
    <n v="0"/>
  </r>
  <r>
    <d v="2013-05-28T00:00:00"/>
    <d v="2013-05-28T00:00:18"/>
    <n v="2013"/>
    <x v="4"/>
    <n v="28"/>
    <x v="23"/>
    <x v="0"/>
    <n v="0"/>
    <n v="0"/>
  </r>
  <r>
    <d v="2013-05-28T00:00:00"/>
    <d v="2013-05-28T01:00:18"/>
    <n v="2013"/>
    <x v="4"/>
    <n v="28"/>
    <x v="0"/>
    <x v="0"/>
    <n v="0"/>
    <n v="0"/>
  </r>
  <r>
    <d v="2013-05-28T00:00:00"/>
    <d v="2013-05-28T02:00:18"/>
    <n v="2013"/>
    <x v="4"/>
    <n v="28"/>
    <x v="1"/>
    <x v="0"/>
    <n v="0"/>
    <n v="0"/>
  </r>
  <r>
    <d v="2013-05-28T00:00:00"/>
    <d v="2013-05-28T03:00:18"/>
    <n v="2013"/>
    <x v="4"/>
    <n v="28"/>
    <x v="2"/>
    <x v="0"/>
    <n v="0"/>
    <n v="0"/>
  </r>
  <r>
    <d v="2013-05-28T00:00:00"/>
    <d v="2013-05-28T04:00:18"/>
    <n v="2013"/>
    <x v="4"/>
    <n v="28"/>
    <x v="3"/>
    <x v="0"/>
    <n v="0"/>
    <n v="0"/>
  </r>
  <r>
    <d v="2013-05-28T00:00:00"/>
    <d v="2013-05-28T05:00:18"/>
    <n v="2013"/>
    <x v="4"/>
    <n v="28"/>
    <x v="4"/>
    <x v="0"/>
    <n v="0"/>
    <n v="0"/>
  </r>
  <r>
    <d v="2013-05-28T00:00:00"/>
    <d v="2013-05-28T06:00:18"/>
    <n v="2013"/>
    <x v="4"/>
    <n v="28"/>
    <x v="5"/>
    <x v="0"/>
    <n v="0"/>
    <n v="0"/>
  </r>
  <r>
    <d v="2013-05-28T00:00:00"/>
    <d v="2013-05-28T07:00:18"/>
    <n v="2013"/>
    <x v="4"/>
    <n v="28"/>
    <x v="6"/>
    <x v="0"/>
    <n v="0"/>
    <n v="0"/>
  </r>
  <r>
    <d v="2013-05-28T00:00:00"/>
    <d v="2013-05-28T08:00:18"/>
    <n v="2013"/>
    <x v="4"/>
    <n v="28"/>
    <x v="7"/>
    <x v="0"/>
    <n v="1.7010000000000001"/>
    <n v="3.3431603773584909E-2"/>
  </r>
  <r>
    <d v="2013-05-28T00:00:00"/>
    <d v="2013-05-28T09:00:18"/>
    <n v="2013"/>
    <x v="4"/>
    <n v="28"/>
    <x v="8"/>
    <x v="0"/>
    <n v="16.913"/>
    <n v="0.33240959119496855"/>
  </r>
  <r>
    <d v="2013-05-28T00:00:00"/>
    <d v="2013-05-28T10:00:18"/>
    <n v="2013"/>
    <x v="4"/>
    <n v="28"/>
    <x v="9"/>
    <x v="0"/>
    <n v="15.215"/>
    <n v="0.29903694968553457"/>
  </r>
  <r>
    <d v="2013-05-28T00:00:00"/>
    <d v="2013-05-28T11:00:18"/>
    <n v="2013"/>
    <x v="4"/>
    <n v="28"/>
    <x v="10"/>
    <x v="0"/>
    <n v="13.28"/>
    <n v="0.2610062893081761"/>
  </r>
  <r>
    <d v="2013-05-28T00:00:00"/>
    <d v="2013-05-28T12:00:18"/>
    <n v="2013"/>
    <x v="4"/>
    <n v="28"/>
    <x v="11"/>
    <x v="0"/>
    <n v="25.492000000000001"/>
    <n v="0.50102201257861634"/>
  </r>
  <r>
    <d v="2013-05-28T00:00:00"/>
    <d v="2013-05-28T13:00:18"/>
    <n v="2013"/>
    <x v="4"/>
    <n v="28"/>
    <x v="12"/>
    <x v="0"/>
    <n v="30.704999999999998"/>
    <n v="0.60347877358490565"/>
  </r>
  <r>
    <d v="2013-05-28T00:00:00"/>
    <d v="2013-05-28T14:00:18"/>
    <n v="2013"/>
    <x v="4"/>
    <n v="28"/>
    <x v="13"/>
    <x v="0"/>
    <n v="42.018000000000001"/>
    <n v="0.82582547169811316"/>
  </r>
  <r>
    <d v="2013-05-28T00:00:00"/>
    <d v="2013-05-28T15:00:18"/>
    <n v="2013"/>
    <x v="4"/>
    <n v="28"/>
    <x v="14"/>
    <x v="0"/>
    <n v="40.813000000000002"/>
    <n v="0.80214229559748429"/>
  </r>
  <r>
    <d v="2013-05-28T00:00:00"/>
    <d v="2013-05-28T16:00:18"/>
    <n v="2013"/>
    <x v="4"/>
    <n v="28"/>
    <x v="15"/>
    <x v="0"/>
    <n v="43.994"/>
    <n v="0.86466194968553456"/>
  </r>
  <r>
    <d v="2013-05-28T00:00:00"/>
    <d v="2013-05-28T17:00:18"/>
    <n v="2013"/>
    <x v="4"/>
    <n v="28"/>
    <x v="16"/>
    <x v="0"/>
    <n v="38.588999999999999"/>
    <n v="0.75843160377358487"/>
  </r>
  <r>
    <d v="2013-05-28T00:00:00"/>
    <d v="2013-05-28T18:00:18"/>
    <n v="2013"/>
    <x v="4"/>
    <n v="28"/>
    <x v="17"/>
    <x v="0"/>
    <n v="5.47"/>
    <n v="0.10750786163522011"/>
  </r>
  <r>
    <d v="2013-05-28T00:00:00"/>
    <d v="2013-05-28T19:00:18"/>
    <n v="2013"/>
    <x v="4"/>
    <n v="28"/>
    <x v="18"/>
    <x v="0"/>
    <n v="0"/>
    <n v="0"/>
  </r>
  <r>
    <d v="2013-05-28T00:00:00"/>
    <d v="2013-05-28T20:00:18"/>
    <n v="2013"/>
    <x v="4"/>
    <n v="28"/>
    <x v="19"/>
    <x v="0"/>
    <n v="0"/>
    <n v="0"/>
  </r>
  <r>
    <d v="2013-05-28T00:00:00"/>
    <d v="2013-05-28T21:00:18"/>
    <n v="2013"/>
    <x v="4"/>
    <n v="28"/>
    <x v="20"/>
    <x v="0"/>
    <n v="0"/>
    <n v="0"/>
  </r>
  <r>
    <d v="2013-05-28T00:00:00"/>
    <d v="2013-05-28T22:00:18"/>
    <n v="2013"/>
    <x v="4"/>
    <n v="28"/>
    <x v="21"/>
    <x v="0"/>
    <n v="0"/>
    <n v="0"/>
  </r>
  <r>
    <d v="2013-05-28T00:00:00"/>
    <d v="2013-05-28T23:00:18"/>
    <n v="2013"/>
    <x v="4"/>
    <n v="28"/>
    <x v="22"/>
    <x v="0"/>
    <n v="0"/>
    <n v="0"/>
  </r>
  <r>
    <d v="2013-05-29T00:00:00"/>
    <d v="2013-05-29T00:00:18"/>
    <n v="2013"/>
    <x v="4"/>
    <n v="29"/>
    <x v="23"/>
    <x v="1"/>
    <n v="0"/>
    <n v="0"/>
  </r>
  <r>
    <d v="2013-05-29T00:00:00"/>
    <d v="2013-05-29T01:00:18"/>
    <n v="2013"/>
    <x v="4"/>
    <n v="29"/>
    <x v="0"/>
    <x v="1"/>
    <n v="0"/>
    <n v="0"/>
  </r>
  <r>
    <d v="2013-05-29T00:00:00"/>
    <d v="2013-05-29T02:00:18"/>
    <n v="2013"/>
    <x v="4"/>
    <n v="29"/>
    <x v="1"/>
    <x v="1"/>
    <n v="0"/>
    <n v="0"/>
  </r>
  <r>
    <d v="2013-05-29T00:00:00"/>
    <d v="2013-05-29T03:00:18"/>
    <n v="2013"/>
    <x v="4"/>
    <n v="29"/>
    <x v="2"/>
    <x v="1"/>
    <n v="0"/>
    <n v="0"/>
  </r>
  <r>
    <d v="2013-05-29T00:00:00"/>
    <d v="2013-05-29T04:00:18"/>
    <n v="2013"/>
    <x v="4"/>
    <n v="29"/>
    <x v="3"/>
    <x v="1"/>
    <n v="0"/>
    <n v="0"/>
  </r>
  <r>
    <d v="2013-05-29T00:00:00"/>
    <d v="2013-05-29T05:00:18"/>
    <n v="2013"/>
    <x v="4"/>
    <n v="29"/>
    <x v="4"/>
    <x v="1"/>
    <n v="0"/>
    <n v="0"/>
  </r>
  <r>
    <d v="2013-05-29T00:00:00"/>
    <d v="2013-05-29T06:00:18"/>
    <n v="2013"/>
    <x v="4"/>
    <n v="29"/>
    <x v="5"/>
    <x v="1"/>
    <n v="0"/>
    <n v="0"/>
  </r>
  <r>
    <d v="2013-05-29T00:00:00"/>
    <d v="2013-05-29T07:00:18"/>
    <n v="2013"/>
    <x v="4"/>
    <n v="29"/>
    <x v="6"/>
    <x v="1"/>
    <n v="0"/>
    <n v="0"/>
  </r>
  <r>
    <d v="2013-05-29T00:00:00"/>
    <d v="2013-05-29T08:00:18"/>
    <n v="2013"/>
    <x v="4"/>
    <n v="29"/>
    <x v="7"/>
    <x v="1"/>
    <n v="0"/>
    <n v="0"/>
  </r>
  <r>
    <d v="2013-05-29T00:00:00"/>
    <d v="2013-05-29T09:00:18"/>
    <n v="2013"/>
    <x v="4"/>
    <n v="29"/>
    <x v="8"/>
    <x v="1"/>
    <n v="2.4209999999999998"/>
    <n v="4.7582547169811314E-2"/>
  </r>
  <r>
    <d v="2013-05-29T00:00:00"/>
    <d v="2013-05-29T10:00:18"/>
    <n v="2013"/>
    <x v="4"/>
    <n v="29"/>
    <x v="9"/>
    <x v="1"/>
    <n v="16.550999999999998"/>
    <n v="0.32529481132075466"/>
  </r>
  <r>
    <d v="2013-05-29T00:00:00"/>
    <d v="2013-05-29T11:00:18"/>
    <n v="2013"/>
    <x v="4"/>
    <n v="29"/>
    <x v="10"/>
    <x v="1"/>
    <n v="11.492000000000001"/>
    <n v="0.22586477987421386"/>
  </r>
  <r>
    <d v="2013-05-29T00:00:00"/>
    <d v="2013-05-29T12:00:18"/>
    <n v="2013"/>
    <x v="4"/>
    <n v="29"/>
    <x v="11"/>
    <x v="1"/>
    <n v="6.6349999999999998"/>
    <n v="0.13040487421383648"/>
  </r>
  <r>
    <d v="2013-05-29T00:00:00"/>
    <d v="2013-05-29T13:00:18"/>
    <n v="2013"/>
    <x v="4"/>
    <n v="29"/>
    <x v="12"/>
    <x v="1"/>
    <n v="7.8979999999999997"/>
    <n v="0.15522798742138363"/>
  </r>
  <r>
    <d v="2013-05-29T00:00:00"/>
    <d v="2013-05-29T14:00:18"/>
    <n v="2013"/>
    <x v="4"/>
    <n v="29"/>
    <x v="13"/>
    <x v="1"/>
    <n v="12.848000000000001"/>
    <n v="0.25251572327044025"/>
  </r>
  <r>
    <d v="2013-05-29T00:00:00"/>
    <d v="2013-05-29T15:00:18"/>
    <n v="2013"/>
    <x v="4"/>
    <n v="29"/>
    <x v="14"/>
    <x v="1"/>
    <n v="12.561"/>
    <n v="0.24687499999999998"/>
  </r>
  <r>
    <d v="2013-05-29T00:00:00"/>
    <d v="2013-05-29T16:00:18"/>
    <n v="2013"/>
    <x v="4"/>
    <n v="29"/>
    <x v="15"/>
    <x v="1"/>
    <n v="10.252000000000001"/>
    <n v="0.2014937106918239"/>
  </r>
  <r>
    <d v="2013-05-29T00:00:00"/>
    <d v="2013-05-29T17:00:18"/>
    <n v="2013"/>
    <x v="4"/>
    <n v="29"/>
    <x v="16"/>
    <x v="1"/>
    <n v="6.2229999999999999"/>
    <n v="0.12230738993710691"/>
  </r>
  <r>
    <d v="2013-05-29T00:00:00"/>
    <d v="2013-05-29T18:00:18"/>
    <n v="2013"/>
    <x v="4"/>
    <n v="29"/>
    <x v="17"/>
    <x v="1"/>
    <n v="2.2149999999999999"/>
    <n v="4.3533805031446535E-2"/>
  </r>
  <r>
    <d v="2013-05-29T00:00:00"/>
    <d v="2013-05-29T19:00:18"/>
    <n v="2013"/>
    <x v="4"/>
    <n v="29"/>
    <x v="18"/>
    <x v="1"/>
    <n v="0"/>
    <n v="0"/>
  </r>
  <r>
    <d v="2013-05-29T00:00:00"/>
    <d v="2013-05-29T20:00:18"/>
    <n v="2013"/>
    <x v="4"/>
    <n v="29"/>
    <x v="19"/>
    <x v="1"/>
    <n v="0"/>
    <n v="0"/>
  </r>
  <r>
    <d v="2013-05-29T00:00:00"/>
    <d v="2013-05-29T21:00:18"/>
    <n v="2013"/>
    <x v="4"/>
    <n v="29"/>
    <x v="20"/>
    <x v="1"/>
    <n v="0"/>
    <n v="0"/>
  </r>
  <r>
    <d v="2013-05-29T00:00:00"/>
    <d v="2013-05-29T22:00:18"/>
    <n v="2013"/>
    <x v="4"/>
    <n v="29"/>
    <x v="21"/>
    <x v="1"/>
    <n v="0"/>
    <n v="0"/>
  </r>
  <r>
    <d v="2013-05-29T00:00:00"/>
    <d v="2013-05-29T23:00:18"/>
    <n v="2013"/>
    <x v="4"/>
    <n v="29"/>
    <x v="22"/>
    <x v="1"/>
    <n v="0"/>
    <n v="0"/>
  </r>
  <r>
    <d v="2013-05-30T00:00:00"/>
    <d v="2013-05-30T00:00:18"/>
    <n v="2013"/>
    <x v="4"/>
    <n v="30"/>
    <x v="23"/>
    <x v="2"/>
    <n v="0"/>
    <n v="0"/>
  </r>
  <r>
    <d v="2013-05-30T00:00:00"/>
    <d v="2013-05-30T01:00:18"/>
    <n v="2013"/>
    <x v="4"/>
    <n v="30"/>
    <x v="0"/>
    <x v="2"/>
    <n v="0"/>
    <n v="0"/>
  </r>
  <r>
    <d v="2013-05-30T00:00:00"/>
    <d v="2013-05-30T02:00:18"/>
    <n v="2013"/>
    <x v="4"/>
    <n v="30"/>
    <x v="1"/>
    <x v="2"/>
    <n v="0"/>
    <n v="0"/>
  </r>
  <r>
    <d v="2013-05-30T00:00:00"/>
    <d v="2013-05-30T03:00:18"/>
    <n v="2013"/>
    <x v="4"/>
    <n v="30"/>
    <x v="2"/>
    <x v="2"/>
    <n v="0"/>
    <n v="0"/>
  </r>
  <r>
    <d v="2013-05-30T00:00:00"/>
    <d v="2013-05-30T04:00:18"/>
    <n v="2013"/>
    <x v="4"/>
    <n v="30"/>
    <x v="3"/>
    <x v="2"/>
    <n v="0"/>
    <n v="0"/>
  </r>
  <r>
    <d v="2013-05-30T00:00:00"/>
    <d v="2013-05-30T05:00:18"/>
    <n v="2013"/>
    <x v="4"/>
    <n v="30"/>
    <x v="4"/>
    <x v="2"/>
    <n v="0"/>
    <n v="0"/>
  </r>
  <r>
    <d v="2013-05-30T00:00:00"/>
    <d v="2013-05-30T06:00:18"/>
    <n v="2013"/>
    <x v="4"/>
    <n v="30"/>
    <x v="5"/>
    <x v="2"/>
    <n v="0"/>
    <n v="0"/>
  </r>
  <r>
    <d v="2013-05-30T00:00:00"/>
    <d v="2013-05-30T07:00:18"/>
    <n v="2013"/>
    <x v="4"/>
    <n v="30"/>
    <x v="6"/>
    <x v="2"/>
    <n v="0"/>
    <n v="0"/>
  </r>
  <r>
    <d v="2013-05-30T00:00:00"/>
    <d v="2013-05-30T08:00:18"/>
    <n v="2013"/>
    <x v="4"/>
    <n v="30"/>
    <x v="7"/>
    <x v="2"/>
    <n v="2.294"/>
    <n v="4.5086477987421381E-2"/>
  </r>
  <r>
    <d v="2013-05-30T00:00:00"/>
    <d v="2013-05-30T09:00:18"/>
    <n v="2013"/>
    <x v="4"/>
    <n v="30"/>
    <x v="8"/>
    <x v="2"/>
    <n v="22.437000000000001"/>
    <n v="0.44097877358490567"/>
  </r>
  <r>
    <d v="2013-05-30T00:00:00"/>
    <d v="2013-05-30T10:00:18"/>
    <n v="2013"/>
    <x v="4"/>
    <n v="30"/>
    <x v="9"/>
    <x v="2"/>
    <n v="18.492000000000001"/>
    <n v="0.36344339622641508"/>
  </r>
  <r>
    <d v="2013-05-30T00:00:00"/>
    <d v="2013-05-30T11:00:18"/>
    <n v="2013"/>
    <x v="4"/>
    <n v="30"/>
    <x v="10"/>
    <x v="2"/>
    <n v="36.286000000000001"/>
    <n v="0.71316823899371073"/>
  </r>
  <r>
    <d v="2013-05-30T00:00:00"/>
    <d v="2013-05-30T12:00:18"/>
    <n v="2013"/>
    <x v="4"/>
    <n v="30"/>
    <x v="11"/>
    <x v="2"/>
    <n v="44.296999999999997"/>
    <n v="0.87061713836477972"/>
  </r>
  <r>
    <d v="2013-05-30T00:00:00"/>
    <d v="2013-05-30T13:00:18"/>
    <n v="2013"/>
    <x v="4"/>
    <n v="30"/>
    <x v="12"/>
    <x v="2"/>
    <n v="42.881999999999998"/>
    <n v="0.84280660377358485"/>
  </r>
  <r>
    <d v="2013-05-30T00:00:00"/>
    <d v="2013-05-30T14:00:18"/>
    <n v="2013"/>
    <x v="4"/>
    <n v="30"/>
    <x v="13"/>
    <x v="2"/>
    <n v="44.075000000000003"/>
    <n v="0.86625393081761004"/>
  </r>
  <r>
    <d v="2013-05-30T00:00:00"/>
    <d v="2013-05-30T15:00:18"/>
    <n v="2013"/>
    <x v="4"/>
    <n v="30"/>
    <x v="14"/>
    <x v="2"/>
    <n v="46.457999999999998"/>
    <n v="0.91308962264150939"/>
  </r>
  <r>
    <d v="2013-05-30T00:00:00"/>
    <d v="2013-05-30T16:00:18"/>
    <n v="2013"/>
    <x v="4"/>
    <n v="30"/>
    <x v="15"/>
    <x v="2"/>
    <n v="46.764000000000003"/>
    <n v="0.91910377358490569"/>
  </r>
  <r>
    <d v="2013-05-30T00:00:00"/>
    <d v="2013-05-30T17:00:18"/>
    <n v="2013"/>
    <x v="4"/>
    <n v="30"/>
    <x v="16"/>
    <x v="2"/>
    <n v="40.935000000000002"/>
    <n v="0.80454009433962259"/>
  </r>
  <r>
    <d v="2013-05-30T00:00:00"/>
    <d v="2013-05-30T18:00:18"/>
    <n v="2013"/>
    <x v="4"/>
    <n v="30"/>
    <x v="17"/>
    <x v="2"/>
    <n v="6.2539999999999996"/>
    <n v="0.12291666666666665"/>
  </r>
  <r>
    <d v="2013-05-30T00:00:00"/>
    <d v="2013-05-30T19:00:18"/>
    <n v="2013"/>
    <x v="4"/>
    <n v="30"/>
    <x v="18"/>
    <x v="2"/>
    <n v="0"/>
    <n v="0"/>
  </r>
  <r>
    <d v="2013-05-30T00:00:00"/>
    <d v="2013-05-30T20:00:18"/>
    <n v="2013"/>
    <x v="4"/>
    <n v="30"/>
    <x v="19"/>
    <x v="2"/>
    <n v="0"/>
    <n v="0"/>
  </r>
  <r>
    <d v="2013-05-30T00:00:00"/>
    <d v="2013-05-30T21:00:18"/>
    <n v="2013"/>
    <x v="4"/>
    <n v="30"/>
    <x v="20"/>
    <x v="2"/>
    <n v="0"/>
    <n v="0"/>
  </r>
  <r>
    <d v="2013-05-30T00:00:00"/>
    <d v="2013-05-30T22:00:18"/>
    <n v="2013"/>
    <x v="4"/>
    <n v="30"/>
    <x v="21"/>
    <x v="2"/>
    <n v="0"/>
    <n v="0"/>
  </r>
  <r>
    <d v="2013-05-30T00:00:00"/>
    <d v="2013-05-30T23:00:18"/>
    <n v="2013"/>
    <x v="4"/>
    <n v="30"/>
    <x v="22"/>
    <x v="2"/>
    <n v="0"/>
    <n v="0"/>
  </r>
  <r>
    <d v="2013-05-31T00:00:00"/>
    <d v="2013-05-31T00:00:18"/>
    <n v="2013"/>
    <x v="4"/>
    <n v="31"/>
    <x v="23"/>
    <x v="3"/>
    <n v="0"/>
    <n v="0"/>
  </r>
  <r>
    <d v="2013-05-31T00:00:00"/>
    <d v="2013-05-31T01:00:18"/>
    <n v="2013"/>
    <x v="4"/>
    <n v="31"/>
    <x v="0"/>
    <x v="3"/>
    <n v="0"/>
    <n v="0"/>
  </r>
  <r>
    <d v="2013-05-31T00:00:00"/>
    <d v="2013-05-31T02:00:18"/>
    <n v="2013"/>
    <x v="4"/>
    <n v="31"/>
    <x v="1"/>
    <x v="3"/>
    <n v="0"/>
    <n v="0"/>
  </r>
  <r>
    <d v="2013-05-31T00:00:00"/>
    <d v="2013-05-31T03:00:18"/>
    <n v="2013"/>
    <x v="4"/>
    <n v="31"/>
    <x v="2"/>
    <x v="3"/>
    <n v="0"/>
    <n v="0"/>
  </r>
  <r>
    <d v="2013-05-31T00:00:00"/>
    <d v="2013-05-31T04:00:18"/>
    <n v="2013"/>
    <x v="4"/>
    <n v="31"/>
    <x v="3"/>
    <x v="3"/>
    <n v="0"/>
    <n v="0"/>
  </r>
  <r>
    <d v="2013-05-31T00:00:00"/>
    <d v="2013-05-31T05:00:18"/>
    <n v="2013"/>
    <x v="4"/>
    <n v="31"/>
    <x v="4"/>
    <x v="3"/>
    <n v="0"/>
    <n v="0"/>
  </r>
  <r>
    <d v="2013-05-31T00:00:00"/>
    <d v="2013-05-31T06:00:18"/>
    <n v="2013"/>
    <x v="4"/>
    <n v="31"/>
    <x v="5"/>
    <x v="3"/>
    <n v="0"/>
    <n v="0"/>
  </r>
  <r>
    <d v="2013-05-31T00:00:00"/>
    <d v="2013-05-31T07:00:18"/>
    <n v="2013"/>
    <x v="4"/>
    <n v="31"/>
    <x v="6"/>
    <x v="3"/>
    <n v="0"/>
    <n v="0"/>
  </r>
  <r>
    <d v="2013-05-31T00:00:00"/>
    <d v="2013-05-31T08:00:18"/>
    <n v="2013"/>
    <x v="4"/>
    <n v="31"/>
    <x v="7"/>
    <x v="3"/>
    <n v="4.1740000000000004"/>
    <n v="8.2036163522012581E-2"/>
  </r>
  <r>
    <d v="2013-05-31T00:00:00"/>
    <d v="2013-05-31T09:00:18"/>
    <n v="2013"/>
    <x v="4"/>
    <n v="31"/>
    <x v="8"/>
    <x v="3"/>
    <n v="37.151000000000003"/>
    <n v="0.7301690251572327"/>
  </r>
  <r>
    <d v="2013-05-31T00:00:00"/>
    <d v="2013-05-31T10:00:18"/>
    <n v="2013"/>
    <x v="4"/>
    <n v="31"/>
    <x v="9"/>
    <x v="3"/>
    <n v="45.869"/>
    <n v="0.9015133647798742"/>
  </r>
  <r>
    <d v="2013-05-31T00:00:00"/>
    <d v="2013-05-31T11:00:18"/>
    <n v="2013"/>
    <x v="4"/>
    <n v="31"/>
    <x v="10"/>
    <x v="3"/>
    <n v="46.113"/>
    <n v="0.90630896226415092"/>
  </r>
  <r>
    <d v="2013-05-31T00:00:00"/>
    <d v="2013-05-31T12:00:18"/>
    <n v="2013"/>
    <x v="4"/>
    <n v="31"/>
    <x v="11"/>
    <x v="3"/>
    <n v="41.399000000000001"/>
    <n v="0.81365959119496856"/>
  </r>
  <r>
    <d v="2013-05-31T00:00:00"/>
    <d v="2013-05-31T13:00:18"/>
    <n v="2013"/>
    <x v="4"/>
    <n v="31"/>
    <x v="12"/>
    <x v="3"/>
    <n v="24.469000000000001"/>
    <n v="0.48091588050314465"/>
  </r>
  <r>
    <d v="2013-05-31T00:00:00"/>
    <d v="2013-05-31T14:00:18"/>
    <n v="2013"/>
    <x v="4"/>
    <n v="31"/>
    <x v="13"/>
    <x v="3"/>
    <n v="7.1159999999999997"/>
    <n v="0.13985849056603772"/>
  </r>
  <r>
    <d v="2013-05-31T00:00:00"/>
    <d v="2013-05-31T15:00:18"/>
    <n v="2013"/>
    <x v="4"/>
    <n v="31"/>
    <x v="14"/>
    <x v="3"/>
    <n v="6.4640000000000004"/>
    <n v="0.1270440251572327"/>
  </r>
  <r>
    <d v="2013-05-31T00:00:00"/>
    <d v="2013-05-31T16:00:18"/>
    <n v="2013"/>
    <x v="4"/>
    <n v="31"/>
    <x v="15"/>
    <x v="3"/>
    <n v="3.4660000000000002"/>
    <n v="6.8121069182389943E-2"/>
  </r>
  <r>
    <d v="2013-05-31T00:00:00"/>
    <d v="2013-05-31T17:00:18"/>
    <n v="2013"/>
    <x v="4"/>
    <n v="31"/>
    <x v="16"/>
    <x v="3"/>
    <n v="7.492"/>
    <n v="0.14724842767295596"/>
  </r>
  <r>
    <d v="2013-05-31T00:00:00"/>
    <d v="2013-05-31T18:00:18"/>
    <n v="2013"/>
    <x v="4"/>
    <n v="31"/>
    <x v="17"/>
    <x v="3"/>
    <n v="2.76"/>
    <n v="5.4245283018867919E-2"/>
  </r>
  <r>
    <d v="2013-05-31T00:00:00"/>
    <d v="2013-05-31T19:00:18"/>
    <n v="2013"/>
    <x v="4"/>
    <n v="31"/>
    <x v="18"/>
    <x v="3"/>
    <n v="0"/>
    <n v="0"/>
  </r>
  <r>
    <d v="2013-05-31T00:00:00"/>
    <d v="2013-05-31T20:00:18"/>
    <n v="2013"/>
    <x v="4"/>
    <n v="31"/>
    <x v="19"/>
    <x v="3"/>
    <n v="0"/>
    <n v="0"/>
  </r>
  <r>
    <d v="2013-05-31T00:00:00"/>
    <d v="2013-05-31T21:00:18"/>
    <n v="2013"/>
    <x v="4"/>
    <n v="31"/>
    <x v="20"/>
    <x v="3"/>
    <n v="0"/>
    <n v="0"/>
  </r>
  <r>
    <d v="2013-05-31T00:00:00"/>
    <d v="2013-05-31T22:00:18"/>
    <n v="2013"/>
    <x v="4"/>
    <n v="31"/>
    <x v="21"/>
    <x v="3"/>
    <n v="0"/>
    <n v="0"/>
  </r>
  <r>
    <d v="2013-05-31T00:00:00"/>
    <d v="2013-05-31T23:00:18"/>
    <n v="2013"/>
    <x v="4"/>
    <n v="31"/>
    <x v="22"/>
    <x v="3"/>
    <n v="0"/>
    <n v="0"/>
  </r>
  <r>
    <d v="2013-06-01T00:00:00"/>
    <d v="2013-06-01T00:00:18"/>
    <n v="2013"/>
    <x v="5"/>
    <n v="1"/>
    <x v="23"/>
    <x v="4"/>
    <n v="0"/>
    <n v="0"/>
  </r>
  <r>
    <d v="2013-06-01T00:00:00"/>
    <d v="2013-06-01T01:00:18"/>
    <n v="2013"/>
    <x v="5"/>
    <n v="1"/>
    <x v="0"/>
    <x v="4"/>
    <n v="0"/>
    <n v="0"/>
  </r>
  <r>
    <d v="2013-06-01T00:00:00"/>
    <d v="2013-06-01T02:00:18"/>
    <n v="2013"/>
    <x v="5"/>
    <n v="1"/>
    <x v="1"/>
    <x v="4"/>
    <n v="0"/>
    <n v="0"/>
  </r>
  <r>
    <d v="2013-06-01T00:00:00"/>
    <d v="2013-06-01T03:00:18"/>
    <n v="2013"/>
    <x v="5"/>
    <n v="1"/>
    <x v="2"/>
    <x v="4"/>
    <n v="0"/>
    <n v="0"/>
  </r>
  <r>
    <d v="2013-06-01T00:00:00"/>
    <d v="2013-06-01T04:00:18"/>
    <n v="2013"/>
    <x v="5"/>
    <n v="1"/>
    <x v="3"/>
    <x v="4"/>
    <n v="0"/>
    <n v="0"/>
  </r>
  <r>
    <d v="2013-06-01T00:00:00"/>
    <d v="2013-06-01T05:00:18"/>
    <n v="2013"/>
    <x v="5"/>
    <n v="1"/>
    <x v="4"/>
    <x v="4"/>
    <n v="0"/>
    <n v="0"/>
  </r>
  <r>
    <d v="2013-06-01T00:00:00"/>
    <d v="2013-06-01T06:00:18"/>
    <n v="2013"/>
    <x v="5"/>
    <n v="1"/>
    <x v="5"/>
    <x v="4"/>
    <n v="0"/>
    <n v="0"/>
  </r>
  <r>
    <d v="2013-06-01T00:00:00"/>
    <d v="2013-06-01T07:00:18"/>
    <n v="2013"/>
    <x v="5"/>
    <n v="1"/>
    <x v="6"/>
    <x v="4"/>
    <n v="0"/>
    <n v="0"/>
  </r>
  <r>
    <d v="2013-06-01T00:00:00"/>
    <d v="2013-06-01T08:00:18"/>
    <n v="2013"/>
    <x v="5"/>
    <n v="1"/>
    <x v="7"/>
    <x v="4"/>
    <n v="4.1079999999999997"/>
    <n v="8.073899371069182E-2"/>
  </r>
  <r>
    <d v="2013-06-01T00:00:00"/>
    <d v="2013-06-01T09:00:18"/>
    <n v="2013"/>
    <x v="5"/>
    <n v="1"/>
    <x v="8"/>
    <x v="4"/>
    <n v="35.625"/>
    <n v="0.70017688679245282"/>
  </r>
  <r>
    <d v="2013-06-01T00:00:00"/>
    <d v="2013-06-01T10:00:18"/>
    <n v="2013"/>
    <x v="5"/>
    <n v="1"/>
    <x v="9"/>
    <x v="4"/>
    <n v="41.764000000000003"/>
    <n v="0.8208333333333333"/>
  </r>
  <r>
    <d v="2013-06-01T00:00:00"/>
    <d v="2013-06-01T11:00:18"/>
    <n v="2013"/>
    <x v="5"/>
    <n v="1"/>
    <x v="10"/>
    <x v="4"/>
    <n v="41.42"/>
    <n v="0.8140723270440251"/>
  </r>
  <r>
    <d v="2013-06-01T00:00:00"/>
    <d v="2013-06-01T12:00:18"/>
    <n v="2013"/>
    <x v="5"/>
    <n v="1"/>
    <x v="11"/>
    <x v="4"/>
    <n v="39.283999999999999"/>
    <n v="0.77209119496855338"/>
  </r>
  <r>
    <d v="2013-06-01T00:00:00"/>
    <d v="2013-06-01T13:00:18"/>
    <n v="2013"/>
    <x v="5"/>
    <n v="1"/>
    <x v="12"/>
    <x v="4"/>
    <n v="38.527999999999999"/>
    <n v="0.75723270440251567"/>
  </r>
  <r>
    <d v="2013-06-01T00:00:00"/>
    <d v="2013-06-01T14:00:18"/>
    <n v="2013"/>
    <x v="5"/>
    <n v="1"/>
    <x v="13"/>
    <x v="4"/>
    <n v="39.46"/>
    <n v="0.77555031446540879"/>
  </r>
  <r>
    <d v="2013-06-01T00:00:00"/>
    <d v="2013-06-01T15:00:18"/>
    <n v="2013"/>
    <x v="5"/>
    <n v="1"/>
    <x v="14"/>
    <x v="4"/>
    <n v="42.718000000000004"/>
    <n v="0.83958333333333335"/>
  </r>
  <r>
    <d v="2013-06-01T00:00:00"/>
    <d v="2013-06-01T16:00:18"/>
    <n v="2013"/>
    <x v="5"/>
    <n v="1"/>
    <x v="15"/>
    <x v="4"/>
    <n v="43.747999999999998"/>
    <n v="0.85982704402515719"/>
  </r>
  <r>
    <d v="2013-06-01T00:00:00"/>
    <d v="2013-06-01T17:00:18"/>
    <n v="2013"/>
    <x v="5"/>
    <n v="1"/>
    <x v="16"/>
    <x v="4"/>
    <n v="36.752000000000002"/>
    <n v="0.72232704402515724"/>
  </r>
  <r>
    <d v="2013-06-01T00:00:00"/>
    <d v="2013-06-01T18:00:18"/>
    <n v="2013"/>
    <x v="5"/>
    <n v="1"/>
    <x v="17"/>
    <x v="4"/>
    <n v="5.4989999999999997"/>
    <n v="0.10807783018867924"/>
  </r>
  <r>
    <d v="2013-06-01T00:00:00"/>
    <d v="2013-06-01T19:00:18"/>
    <n v="2013"/>
    <x v="5"/>
    <n v="1"/>
    <x v="18"/>
    <x v="4"/>
    <n v="0"/>
    <n v="0"/>
  </r>
  <r>
    <d v="2013-06-01T00:00:00"/>
    <d v="2013-06-01T20:00:18"/>
    <n v="2013"/>
    <x v="5"/>
    <n v="1"/>
    <x v="19"/>
    <x v="4"/>
    <n v="0"/>
    <n v="0"/>
  </r>
  <r>
    <d v="2013-06-01T00:00:00"/>
    <d v="2013-06-01T21:00:18"/>
    <n v="2013"/>
    <x v="5"/>
    <n v="1"/>
    <x v="20"/>
    <x v="4"/>
    <n v="0"/>
    <n v="0"/>
  </r>
  <r>
    <d v="2013-06-01T00:00:00"/>
    <d v="2013-06-01T22:00:18"/>
    <n v="2013"/>
    <x v="5"/>
    <n v="1"/>
    <x v="21"/>
    <x v="4"/>
    <n v="0"/>
    <n v="0"/>
  </r>
  <r>
    <d v="2013-06-01T00:00:00"/>
    <d v="2013-06-01T23:00:18"/>
    <n v="2013"/>
    <x v="5"/>
    <n v="1"/>
    <x v="22"/>
    <x v="4"/>
    <n v="0"/>
    <n v="0"/>
  </r>
  <r>
    <d v="2013-06-02T00:00:00"/>
    <d v="2013-06-02T00:00:18"/>
    <n v="2013"/>
    <x v="5"/>
    <n v="2"/>
    <x v="23"/>
    <x v="5"/>
    <n v="0"/>
    <n v="0"/>
  </r>
  <r>
    <d v="2013-06-02T00:00:00"/>
    <d v="2013-06-02T01:00:18"/>
    <n v="2013"/>
    <x v="5"/>
    <n v="2"/>
    <x v="0"/>
    <x v="5"/>
    <n v="0"/>
    <n v="0"/>
  </r>
  <r>
    <d v="2013-06-02T00:00:00"/>
    <d v="2013-06-02T02:00:18"/>
    <n v="2013"/>
    <x v="5"/>
    <n v="2"/>
    <x v="1"/>
    <x v="5"/>
    <n v="0"/>
    <n v="0"/>
  </r>
  <r>
    <d v="2013-06-02T00:00:00"/>
    <d v="2013-06-02T03:00:18"/>
    <n v="2013"/>
    <x v="5"/>
    <n v="2"/>
    <x v="2"/>
    <x v="5"/>
    <n v="0"/>
    <n v="0"/>
  </r>
  <r>
    <d v="2013-06-02T00:00:00"/>
    <d v="2013-06-02T04:00:18"/>
    <n v="2013"/>
    <x v="5"/>
    <n v="2"/>
    <x v="3"/>
    <x v="5"/>
    <n v="0"/>
    <n v="0"/>
  </r>
  <r>
    <d v="2013-06-02T00:00:00"/>
    <d v="2013-06-02T05:00:18"/>
    <n v="2013"/>
    <x v="5"/>
    <n v="2"/>
    <x v="4"/>
    <x v="5"/>
    <n v="0"/>
    <n v="0"/>
  </r>
  <r>
    <d v="2013-06-02T00:00:00"/>
    <d v="2013-06-02T06:00:18"/>
    <n v="2013"/>
    <x v="5"/>
    <n v="2"/>
    <x v="5"/>
    <x v="5"/>
    <n v="0"/>
    <n v="0"/>
  </r>
  <r>
    <d v="2013-06-02T00:00:00"/>
    <d v="2013-06-02T07:00:18"/>
    <n v="2013"/>
    <x v="5"/>
    <n v="2"/>
    <x v="6"/>
    <x v="5"/>
    <n v="0"/>
    <n v="0"/>
  </r>
  <r>
    <d v="2013-06-02T00:00:00"/>
    <d v="2013-06-02T08:00:18"/>
    <n v="2013"/>
    <x v="5"/>
    <n v="2"/>
    <x v="7"/>
    <x v="5"/>
    <n v="3.927"/>
    <n v="7.7181603773584906E-2"/>
  </r>
  <r>
    <d v="2013-06-02T00:00:00"/>
    <d v="2013-06-02T09:00:18"/>
    <n v="2013"/>
    <x v="5"/>
    <n v="2"/>
    <x v="8"/>
    <x v="5"/>
    <n v="35.517000000000003"/>
    <n v="0.69805424528301885"/>
  </r>
  <r>
    <d v="2013-06-02T00:00:00"/>
    <d v="2013-06-02T10:00:18"/>
    <n v="2013"/>
    <x v="5"/>
    <n v="2"/>
    <x v="9"/>
    <x v="5"/>
    <n v="43.472999999999999"/>
    <n v="0.85442216981132069"/>
  </r>
  <r>
    <d v="2013-06-02T00:00:00"/>
    <d v="2013-06-02T11:00:18"/>
    <n v="2013"/>
    <x v="5"/>
    <n v="2"/>
    <x v="10"/>
    <x v="5"/>
    <n v="42.845999999999997"/>
    <n v="0.84209905660377349"/>
  </r>
  <r>
    <d v="2013-06-02T00:00:00"/>
    <d v="2013-06-02T12:00:18"/>
    <n v="2013"/>
    <x v="5"/>
    <n v="2"/>
    <x v="11"/>
    <x v="5"/>
    <n v="39.786999999999999"/>
    <n v="0.78197720125786163"/>
  </r>
  <r>
    <d v="2013-06-02T00:00:00"/>
    <d v="2013-06-02T13:00:18"/>
    <n v="2013"/>
    <x v="5"/>
    <n v="2"/>
    <x v="12"/>
    <x v="5"/>
    <n v="38.722999999999999"/>
    <n v="0.76106525157232696"/>
  </r>
  <r>
    <d v="2013-06-02T00:00:00"/>
    <d v="2013-06-02T14:00:18"/>
    <n v="2013"/>
    <x v="5"/>
    <n v="2"/>
    <x v="13"/>
    <x v="5"/>
    <n v="39.661999999999999"/>
    <n v="0.7795204402515723"/>
  </r>
  <r>
    <d v="2013-06-02T00:00:00"/>
    <d v="2013-06-02T15:00:18"/>
    <n v="2013"/>
    <x v="5"/>
    <n v="2"/>
    <x v="14"/>
    <x v="5"/>
    <n v="43.23"/>
    <n v="0.84964622641509424"/>
  </r>
  <r>
    <d v="2013-06-02T00:00:00"/>
    <d v="2013-06-02T16:00:18"/>
    <n v="2013"/>
    <x v="5"/>
    <n v="2"/>
    <x v="15"/>
    <x v="5"/>
    <n v="44.41"/>
    <n v="0.87283805031446526"/>
  </r>
  <r>
    <d v="2013-06-02T00:00:00"/>
    <d v="2013-06-02T17:00:18"/>
    <n v="2013"/>
    <x v="5"/>
    <n v="2"/>
    <x v="16"/>
    <x v="5"/>
    <n v="38.567999999999998"/>
    <n v="0.75801886792452822"/>
  </r>
  <r>
    <d v="2013-06-02T00:00:00"/>
    <d v="2013-06-02T18:00:18"/>
    <n v="2013"/>
    <x v="5"/>
    <n v="2"/>
    <x v="17"/>
    <x v="5"/>
    <n v="5.86"/>
    <n v="0.11517295597484277"/>
  </r>
  <r>
    <d v="2013-06-02T00:00:00"/>
    <d v="2013-06-02T19:00:18"/>
    <n v="2013"/>
    <x v="5"/>
    <n v="2"/>
    <x v="18"/>
    <x v="5"/>
    <n v="0"/>
    <n v="0"/>
  </r>
  <r>
    <d v="2013-06-02T00:00:00"/>
    <d v="2013-06-02T20:00:18"/>
    <n v="2013"/>
    <x v="5"/>
    <n v="2"/>
    <x v="19"/>
    <x v="5"/>
    <n v="0"/>
    <n v="0"/>
  </r>
  <r>
    <d v="2013-06-02T00:00:00"/>
    <d v="2013-06-02T21:00:18"/>
    <n v="2013"/>
    <x v="5"/>
    <n v="2"/>
    <x v="20"/>
    <x v="5"/>
    <n v="0"/>
    <n v="0"/>
  </r>
  <r>
    <d v="2013-06-02T00:00:00"/>
    <d v="2013-06-02T22:00:18"/>
    <n v="2013"/>
    <x v="5"/>
    <n v="2"/>
    <x v="21"/>
    <x v="5"/>
    <n v="0"/>
    <n v="0"/>
  </r>
  <r>
    <d v="2013-06-02T00:00:00"/>
    <d v="2013-06-02T23:00:18"/>
    <n v="2013"/>
    <x v="5"/>
    <n v="2"/>
    <x v="22"/>
    <x v="5"/>
    <n v="0"/>
    <n v="0"/>
  </r>
  <r>
    <d v="2013-06-03T00:00:00"/>
    <d v="2013-06-03T00:00:18"/>
    <n v="2013"/>
    <x v="5"/>
    <n v="3"/>
    <x v="23"/>
    <x v="6"/>
    <n v="0"/>
    <n v="0"/>
  </r>
  <r>
    <d v="2013-06-03T00:00:00"/>
    <d v="2013-06-03T01:00:18"/>
    <n v="2013"/>
    <x v="5"/>
    <n v="3"/>
    <x v="0"/>
    <x v="6"/>
    <n v="0"/>
    <n v="0"/>
  </r>
  <r>
    <d v="2013-06-03T00:00:00"/>
    <d v="2013-06-03T02:00:18"/>
    <n v="2013"/>
    <x v="5"/>
    <n v="3"/>
    <x v="1"/>
    <x v="6"/>
    <n v="0"/>
    <n v="0"/>
  </r>
  <r>
    <d v="2013-06-03T00:00:00"/>
    <d v="2013-06-03T03:00:18"/>
    <n v="2013"/>
    <x v="5"/>
    <n v="3"/>
    <x v="2"/>
    <x v="6"/>
    <n v="0"/>
    <n v="0"/>
  </r>
  <r>
    <d v="2013-06-03T00:00:00"/>
    <d v="2013-06-03T04:00:18"/>
    <n v="2013"/>
    <x v="5"/>
    <n v="3"/>
    <x v="3"/>
    <x v="6"/>
    <n v="0"/>
    <n v="0"/>
  </r>
  <r>
    <d v="2013-06-03T00:00:00"/>
    <d v="2013-06-03T05:00:18"/>
    <n v="2013"/>
    <x v="5"/>
    <n v="3"/>
    <x v="4"/>
    <x v="6"/>
    <n v="0"/>
    <n v="0"/>
  </r>
  <r>
    <d v="2013-06-03T00:00:00"/>
    <d v="2013-06-03T06:00:18"/>
    <n v="2013"/>
    <x v="5"/>
    <n v="3"/>
    <x v="5"/>
    <x v="6"/>
    <n v="0"/>
    <n v="0"/>
  </r>
  <r>
    <d v="2013-06-03T00:00:00"/>
    <d v="2013-06-03T07:00:18"/>
    <n v="2013"/>
    <x v="5"/>
    <n v="3"/>
    <x v="6"/>
    <x v="6"/>
    <n v="0"/>
    <n v="0"/>
  </r>
  <r>
    <d v="2013-06-03T00:00:00"/>
    <d v="2013-06-03T08:00:18"/>
    <n v="2013"/>
    <x v="5"/>
    <n v="3"/>
    <x v="7"/>
    <x v="6"/>
    <n v="3.6709999999999998"/>
    <n v="7.215015723270439E-2"/>
  </r>
  <r>
    <d v="2013-06-03T00:00:00"/>
    <d v="2013-06-03T09:00:18"/>
    <n v="2013"/>
    <x v="5"/>
    <n v="3"/>
    <x v="8"/>
    <x v="6"/>
    <n v="35.533000000000001"/>
    <n v="0.69836871069182394"/>
  </r>
  <r>
    <d v="2013-06-03T00:00:00"/>
    <d v="2013-06-03T10:00:18"/>
    <n v="2013"/>
    <x v="5"/>
    <n v="3"/>
    <x v="9"/>
    <x v="6"/>
    <n v="43.548999999999999"/>
    <n v="0.8559158805031446"/>
  </r>
  <r>
    <d v="2013-06-03T00:00:00"/>
    <d v="2013-06-03T11:00:18"/>
    <n v="2013"/>
    <x v="5"/>
    <n v="3"/>
    <x v="10"/>
    <x v="6"/>
    <n v="42.43"/>
    <n v="0.83392295597484267"/>
  </r>
  <r>
    <d v="2013-06-03T00:00:00"/>
    <d v="2013-06-03T12:00:18"/>
    <n v="2013"/>
    <x v="5"/>
    <n v="3"/>
    <x v="11"/>
    <x v="6"/>
    <n v="40.124000000000002"/>
    <n v="0.78860062893081762"/>
  </r>
  <r>
    <d v="2013-06-03T00:00:00"/>
    <d v="2013-06-03T13:00:18"/>
    <n v="2013"/>
    <x v="5"/>
    <n v="3"/>
    <x v="12"/>
    <x v="6"/>
    <n v="39.945"/>
    <n v="0.7850825471698113"/>
  </r>
  <r>
    <d v="2013-06-03T00:00:00"/>
    <d v="2013-06-03T14:00:18"/>
    <n v="2013"/>
    <x v="5"/>
    <n v="3"/>
    <x v="13"/>
    <x v="6"/>
    <n v="40.573999999999998"/>
    <n v="0.79744496855345903"/>
  </r>
  <r>
    <d v="2013-06-03T00:00:00"/>
    <d v="2013-06-03T15:00:18"/>
    <n v="2013"/>
    <x v="5"/>
    <n v="3"/>
    <x v="14"/>
    <x v="6"/>
    <n v="42.878"/>
    <n v="0.84272798742138366"/>
  </r>
  <r>
    <d v="2013-06-03T00:00:00"/>
    <d v="2013-06-03T16:00:18"/>
    <n v="2013"/>
    <x v="5"/>
    <n v="3"/>
    <x v="15"/>
    <x v="6"/>
    <n v="43.798999999999999"/>
    <n v="0.86082940251572326"/>
  </r>
  <r>
    <d v="2013-06-03T00:00:00"/>
    <d v="2013-06-03T17:00:18"/>
    <n v="2013"/>
    <x v="5"/>
    <n v="3"/>
    <x v="16"/>
    <x v="6"/>
    <n v="38.343000000000004"/>
    <n v="0.75359669811320762"/>
  </r>
  <r>
    <d v="2013-06-03T00:00:00"/>
    <d v="2013-06-03T18:00:18"/>
    <n v="2013"/>
    <x v="5"/>
    <n v="3"/>
    <x v="17"/>
    <x v="6"/>
    <n v="5.7960000000000003"/>
    <n v="0.11391509433962264"/>
  </r>
  <r>
    <d v="2013-06-03T00:00:00"/>
    <d v="2013-06-03T19:00:18"/>
    <n v="2013"/>
    <x v="5"/>
    <n v="3"/>
    <x v="18"/>
    <x v="6"/>
    <n v="0"/>
    <n v="0"/>
  </r>
  <r>
    <d v="2013-06-03T00:00:00"/>
    <d v="2013-06-03T20:00:18"/>
    <n v="2013"/>
    <x v="5"/>
    <n v="3"/>
    <x v="19"/>
    <x v="6"/>
    <n v="0"/>
    <n v="0"/>
  </r>
  <r>
    <d v="2013-06-03T00:00:00"/>
    <d v="2013-06-03T21:00:18"/>
    <n v="2013"/>
    <x v="5"/>
    <n v="3"/>
    <x v="20"/>
    <x v="6"/>
    <n v="0"/>
    <n v="0"/>
  </r>
  <r>
    <d v="2013-06-03T00:00:00"/>
    <d v="2013-06-03T22:00:18"/>
    <n v="2013"/>
    <x v="5"/>
    <n v="3"/>
    <x v="21"/>
    <x v="6"/>
    <n v="0"/>
    <n v="0"/>
  </r>
  <r>
    <d v="2013-06-03T00:00:00"/>
    <d v="2013-06-03T23:00:18"/>
    <n v="2013"/>
    <x v="5"/>
    <n v="3"/>
    <x v="22"/>
    <x v="6"/>
    <n v="0"/>
    <n v="0"/>
  </r>
  <r>
    <d v="2013-06-04T00:00:00"/>
    <d v="2013-06-04T00:00:18"/>
    <n v="2013"/>
    <x v="5"/>
    <n v="4"/>
    <x v="23"/>
    <x v="0"/>
    <n v="0"/>
    <n v="0"/>
  </r>
  <r>
    <d v="2013-06-04T00:00:00"/>
    <d v="2013-06-04T01:00:18"/>
    <n v="2013"/>
    <x v="5"/>
    <n v="4"/>
    <x v="0"/>
    <x v="0"/>
    <n v="0"/>
    <n v="0"/>
  </r>
  <r>
    <d v="2013-06-04T00:00:00"/>
    <d v="2013-06-04T02:00:18"/>
    <n v="2013"/>
    <x v="5"/>
    <n v="4"/>
    <x v="1"/>
    <x v="0"/>
    <n v="0"/>
    <n v="0"/>
  </r>
  <r>
    <d v="2013-06-04T00:00:00"/>
    <d v="2013-06-04T03:00:18"/>
    <n v="2013"/>
    <x v="5"/>
    <n v="4"/>
    <x v="2"/>
    <x v="0"/>
    <n v="0"/>
    <n v="0"/>
  </r>
  <r>
    <d v="2013-06-04T00:00:00"/>
    <d v="2013-06-04T04:00:18"/>
    <n v="2013"/>
    <x v="5"/>
    <n v="4"/>
    <x v="3"/>
    <x v="0"/>
    <n v="0"/>
    <n v="0"/>
  </r>
  <r>
    <d v="2013-06-04T00:00:00"/>
    <d v="2013-06-04T05:00:18"/>
    <n v="2013"/>
    <x v="5"/>
    <n v="4"/>
    <x v="4"/>
    <x v="0"/>
    <n v="0"/>
    <n v="0"/>
  </r>
  <r>
    <d v="2013-06-04T00:00:00"/>
    <d v="2013-06-04T06:00:19"/>
    <n v="2013"/>
    <x v="5"/>
    <n v="4"/>
    <x v="5"/>
    <x v="0"/>
    <n v="0"/>
    <n v="0"/>
  </r>
  <r>
    <d v="2013-06-04T00:00:00"/>
    <d v="2013-06-04T07:00:19"/>
    <n v="2013"/>
    <x v="5"/>
    <n v="4"/>
    <x v="6"/>
    <x v="0"/>
    <n v="0"/>
    <n v="0"/>
  </r>
  <r>
    <d v="2013-06-04T00:00:00"/>
    <d v="2013-06-04T08:00:19"/>
    <n v="2013"/>
    <x v="5"/>
    <n v="4"/>
    <x v="7"/>
    <x v="0"/>
    <n v="1.877"/>
    <n v="3.6890723270440247E-2"/>
  </r>
  <r>
    <d v="2013-06-04T00:00:00"/>
    <d v="2013-06-04T09:00:19"/>
    <n v="2013"/>
    <x v="5"/>
    <n v="4"/>
    <x v="8"/>
    <x v="0"/>
    <n v="30.411999999999999"/>
    <n v="0.59772012578616351"/>
  </r>
  <r>
    <d v="2013-06-04T00:00:00"/>
    <d v="2013-06-04T10:00:19"/>
    <n v="2013"/>
    <x v="5"/>
    <n v="4"/>
    <x v="9"/>
    <x v="0"/>
    <n v="37.581000000000003"/>
    <n v="0.73862028301886795"/>
  </r>
  <r>
    <d v="2013-06-04T00:00:00"/>
    <d v="2013-06-04T11:00:19"/>
    <n v="2013"/>
    <x v="5"/>
    <n v="4"/>
    <x v="10"/>
    <x v="0"/>
    <n v="38.029000000000003"/>
    <n v="0.74742531446540883"/>
  </r>
  <r>
    <d v="2013-06-04T00:00:00"/>
    <d v="2013-06-04T12:00:19"/>
    <n v="2013"/>
    <x v="5"/>
    <n v="4"/>
    <x v="11"/>
    <x v="0"/>
    <n v="35.906999999999996"/>
    <n v="0.70571933962264144"/>
  </r>
  <r>
    <d v="2013-06-04T00:00:00"/>
    <d v="2013-06-04T13:00:19"/>
    <n v="2013"/>
    <x v="5"/>
    <n v="4"/>
    <x v="12"/>
    <x v="0"/>
    <n v="38.281999999999996"/>
    <n v="0.7523977987421383"/>
  </r>
  <r>
    <d v="2013-06-04T00:00:00"/>
    <d v="2013-06-04T14:00:19"/>
    <n v="2013"/>
    <x v="5"/>
    <n v="4"/>
    <x v="13"/>
    <x v="0"/>
    <n v="39.356000000000002"/>
    <n v="0.77350628930817611"/>
  </r>
  <r>
    <d v="2013-06-04T00:00:00"/>
    <d v="2013-06-04T15:00:19"/>
    <n v="2013"/>
    <x v="5"/>
    <n v="4"/>
    <x v="14"/>
    <x v="0"/>
    <n v="42.658999999999999"/>
    <n v="0.83842374213836468"/>
  </r>
  <r>
    <d v="2013-06-04T00:00:00"/>
    <d v="2013-06-04T16:00:19"/>
    <n v="2013"/>
    <x v="5"/>
    <n v="4"/>
    <x v="15"/>
    <x v="0"/>
    <n v="42.853999999999999"/>
    <n v="0.84225628930817609"/>
  </r>
  <r>
    <d v="2013-06-04T00:00:00"/>
    <d v="2013-06-04T17:00:19"/>
    <n v="2013"/>
    <x v="5"/>
    <n v="4"/>
    <x v="16"/>
    <x v="0"/>
    <n v="36.572000000000003"/>
    <n v="0.71878930817610065"/>
  </r>
  <r>
    <d v="2013-06-04T00:00:00"/>
    <d v="2013-06-04T18:00:19"/>
    <n v="2013"/>
    <x v="5"/>
    <n v="4"/>
    <x v="17"/>
    <x v="0"/>
    <n v="5.1760000000000002"/>
    <n v="0.10172955974842766"/>
  </r>
  <r>
    <d v="2013-06-04T00:00:00"/>
    <d v="2013-06-04T19:00:19"/>
    <n v="2013"/>
    <x v="5"/>
    <n v="4"/>
    <x v="18"/>
    <x v="0"/>
    <n v="0"/>
    <n v="0"/>
  </r>
  <r>
    <d v="2013-06-04T00:00:00"/>
    <d v="2013-06-04T20:00:19"/>
    <n v="2013"/>
    <x v="5"/>
    <n v="4"/>
    <x v="19"/>
    <x v="0"/>
    <n v="0"/>
    <n v="0"/>
  </r>
  <r>
    <d v="2013-06-04T00:00:00"/>
    <d v="2013-06-04T21:00:19"/>
    <n v="2013"/>
    <x v="5"/>
    <n v="4"/>
    <x v="20"/>
    <x v="0"/>
    <n v="0"/>
    <n v="0"/>
  </r>
  <r>
    <d v="2013-06-04T00:00:00"/>
    <d v="2013-06-04T22:00:19"/>
    <n v="2013"/>
    <x v="5"/>
    <n v="4"/>
    <x v="21"/>
    <x v="0"/>
    <n v="0"/>
    <n v="0"/>
  </r>
  <r>
    <d v="2013-06-04T00:00:00"/>
    <d v="2013-06-04T23:00:19"/>
    <n v="2013"/>
    <x v="5"/>
    <n v="4"/>
    <x v="22"/>
    <x v="0"/>
    <n v="0"/>
    <n v="0"/>
  </r>
  <r>
    <d v="2013-06-05T00:00:00"/>
    <d v="2013-06-05T00:00:19"/>
    <n v="2013"/>
    <x v="5"/>
    <n v="5"/>
    <x v="23"/>
    <x v="1"/>
    <n v="0"/>
    <n v="0"/>
  </r>
  <r>
    <d v="2013-06-05T00:00:00"/>
    <d v="2013-06-05T01:00:19"/>
    <n v="2013"/>
    <x v="5"/>
    <n v="5"/>
    <x v="0"/>
    <x v="1"/>
    <n v="0"/>
    <n v="0"/>
  </r>
  <r>
    <d v="2013-06-05T00:00:00"/>
    <d v="2013-06-05T02:00:19"/>
    <n v="2013"/>
    <x v="5"/>
    <n v="5"/>
    <x v="1"/>
    <x v="1"/>
    <n v="0"/>
    <n v="0"/>
  </r>
  <r>
    <d v="2013-06-05T00:00:00"/>
    <d v="2013-06-05T03:00:19"/>
    <n v="2013"/>
    <x v="5"/>
    <n v="5"/>
    <x v="2"/>
    <x v="1"/>
    <n v="0"/>
    <n v="0"/>
  </r>
  <r>
    <d v="2013-06-05T00:00:00"/>
    <d v="2013-06-05T04:00:19"/>
    <n v="2013"/>
    <x v="5"/>
    <n v="5"/>
    <x v="3"/>
    <x v="1"/>
    <n v="0"/>
    <n v="0"/>
  </r>
  <r>
    <d v="2013-06-05T00:00:00"/>
    <d v="2013-06-05T05:00:19"/>
    <n v="2013"/>
    <x v="5"/>
    <n v="5"/>
    <x v="4"/>
    <x v="1"/>
    <n v="0"/>
    <n v="0"/>
  </r>
  <r>
    <d v="2013-06-05T00:00:00"/>
    <d v="2013-06-05T06:00:19"/>
    <n v="2013"/>
    <x v="5"/>
    <n v="5"/>
    <x v="5"/>
    <x v="1"/>
    <n v="0"/>
    <n v="0"/>
  </r>
  <r>
    <d v="2013-06-05T00:00:00"/>
    <d v="2013-06-05T07:00:19"/>
    <n v="2013"/>
    <x v="5"/>
    <n v="5"/>
    <x v="6"/>
    <x v="1"/>
    <n v="0"/>
    <n v="0"/>
  </r>
  <r>
    <d v="2013-06-05T00:00:00"/>
    <d v="2013-06-05T08:00:19"/>
    <n v="2013"/>
    <x v="5"/>
    <n v="5"/>
    <x v="7"/>
    <x v="1"/>
    <n v="3.5009999999999999"/>
    <n v="6.8808962264150939E-2"/>
  </r>
  <r>
    <d v="2013-06-05T00:00:00"/>
    <d v="2013-06-05T09:00:19"/>
    <n v="2013"/>
    <x v="5"/>
    <n v="5"/>
    <x v="8"/>
    <x v="1"/>
    <n v="35.930999999999997"/>
    <n v="0.70619103773584901"/>
  </r>
  <r>
    <d v="2013-06-05T00:00:00"/>
    <d v="2013-06-05T10:00:19"/>
    <n v="2013"/>
    <x v="5"/>
    <n v="5"/>
    <x v="9"/>
    <x v="1"/>
    <n v="46.143000000000001"/>
    <n v="0.90689858490566033"/>
  </r>
  <r>
    <d v="2013-06-05T00:00:00"/>
    <d v="2013-06-05T11:00:19"/>
    <n v="2013"/>
    <x v="5"/>
    <n v="5"/>
    <x v="10"/>
    <x v="1"/>
    <n v="44.107999999999997"/>
    <n v="0.86690251572327037"/>
  </r>
  <r>
    <d v="2013-06-05T00:00:00"/>
    <d v="2013-06-05T12:00:19"/>
    <n v="2013"/>
    <x v="5"/>
    <n v="5"/>
    <x v="11"/>
    <x v="1"/>
    <n v="36.819000000000003"/>
    <n v="0.72364386792452828"/>
  </r>
  <r>
    <d v="2013-06-05T00:00:00"/>
    <d v="2013-06-05T13:00:19"/>
    <n v="2013"/>
    <x v="5"/>
    <n v="5"/>
    <x v="12"/>
    <x v="1"/>
    <n v="33.182000000000002"/>
    <n v="0.65216194968553465"/>
  </r>
  <r>
    <d v="2013-06-05T00:00:00"/>
    <d v="2013-06-05T14:00:19"/>
    <n v="2013"/>
    <x v="5"/>
    <n v="5"/>
    <x v="13"/>
    <x v="1"/>
    <n v="37.353000000000002"/>
    <n v="0.73413915094339621"/>
  </r>
  <r>
    <d v="2013-06-05T00:00:00"/>
    <d v="2013-06-05T15:00:19"/>
    <n v="2013"/>
    <x v="5"/>
    <n v="5"/>
    <x v="14"/>
    <x v="1"/>
    <n v="37.997"/>
    <n v="0.74679638364779866"/>
  </r>
  <r>
    <d v="2013-06-05T00:00:00"/>
    <d v="2013-06-05T16:00:19"/>
    <n v="2013"/>
    <x v="5"/>
    <n v="5"/>
    <x v="15"/>
    <x v="1"/>
    <n v="44.637"/>
    <n v="0.87729952830188673"/>
  </r>
  <r>
    <d v="2013-06-05T00:00:00"/>
    <d v="2013-06-05T17:00:19"/>
    <n v="2013"/>
    <x v="5"/>
    <n v="5"/>
    <x v="16"/>
    <x v="1"/>
    <n v="39.741999999999997"/>
    <n v="0.7810927672955974"/>
  </r>
  <r>
    <d v="2013-06-05T00:00:00"/>
    <d v="2013-06-05T18:00:19"/>
    <n v="2013"/>
    <x v="5"/>
    <n v="5"/>
    <x v="17"/>
    <x v="1"/>
    <n v="5.7350000000000003"/>
    <n v="0.11271619496855347"/>
  </r>
  <r>
    <d v="2013-06-05T00:00:00"/>
    <d v="2013-06-05T19:00:19"/>
    <n v="2013"/>
    <x v="5"/>
    <n v="5"/>
    <x v="18"/>
    <x v="1"/>
    <n v="0"/>
    <n v="0"/>
  </r>
  <r>
    <d v="2013-06-05T00:00:00"/>
    <d v="2013-06-05T20:00:19"/>
    <n v="2013"/>
    <x v="5"/>
    <n v="5"/>
    <x v="19"/>
    <x v="1"/>
    <n v="0"/>
    <n v="0"/>
  </r>
  <r>
    <d v="2013-06-05T00:00:00"/>
    <d v="2013-06-05T21:00:19"/>
    <n v="2013"/>
    <x v="5"/>
    <n v="5"/>
    <x v="20"/>
    <x v="1"/>
    <n v="0"/>
    <n v="0"/>
  </r>
  <r>
    <d v="2013-06-05T00:00:00"/>
    <d v="2013-06-05T22:00:19"/>
    <n v="2013"/>
    <x v="5"/>
    <n v="5"/>
    <x v="21"/>
    <x v="1"/>
    <n v="0"/>
    <n v="0"/>
  </r>
  <r>
    <d v="2013-06-05T00:00:00"/>
    <d v="2013-06-05T23:00:19"/>
    <n v="2013"/>
    <x v="5"/>
    <n v="5"/>
    <x v="22"/>
    <x v="1"/>
    <n v="0"/>
    <n v="0"/>
  </r>
  <r>
    <d v="2013-06-06T00:00:00"/>
    <d v="2013-06-06T00:00:19"/>
    <n v="2013"/>
    <x v="5"/>
    <n v="6"/>
    <x v="23"/>
    <x v="2"/>
    <n v="0"/>
    <n v="0"/>
  </r>
  <r>
    <d v="2013-06-06T00:00:00"/>
    <d v="2013-06-06T01:00:19"/>
    <n v="2013"/>
    <x v="5"/>
    <n v="6"/>
    <x v="0"/>
    <x v="2"/>
    <n v="0"/>
    <n v="0"/>
  </r>
  <r>
    <d v="2013-06-06T00:00:00"/>
    <d v="2013-06-06T02:00:19"/>
    <n v="2013"/>
    <x v="5"/>
    <n v="6"/>
    <x v="1"/>
    <x v="2"/>
    <n v="0"/>
    <n v="0"/>
  </r>
  <r>
    <d v="2013-06-06T00:00:00"/>
    <d v="2013-06-06T03:00:19"/>
    <n v="2013"/>
    <x v="5"/>
    <n v="6"/>
    <x v="2"/>
    <x v="2"/>
    <n v="0"/>
    <n v="0"/>
  </r>
  <r>
    <d v="2013-06-06T00:00:00"/>
    <d v="2013-06-06T04:00:19"/>
    <n v="2013"/>
    <x v="5"/>
    <n v="6"/>
    <x v="3"/>
    <x v="2"/>
    <n v="0"/>
    <n v="0"/>
  </r>
  <r>
    <d v="2013-06-06T00:00:00"/>
    <d v="2013-06-06T05:00:19"/>
    <n v="2013"/>
    <x v="5"/>
    <n v="6"/>
    <x v="4"/>
    <x v="2"/>
    <n v="0"/>
    <n v="0"/>
  </r>
  <r>
    <d v="2013-06-06T00:00:00"/>
    <d v="2013-06-06T06:00:19"/>
    <n v="2013"/>
    <x v="5"/>
    <n v="6"/>
    <x v="5"/>
    <x v="2"/>
    <n v="0"/>
    <n v="0"/>
  </r>
  <r>
    <d v="2013-06-06T00:00:00"/>
    <d v="2013-06-06T07:00:19"/>
    <n v="2013"/>
    <x v="5"/>
    <n v="6"/>
    <x v="6"/>
    <x v="2"/>
    <n v="0"/>
    <n v="0"/>
  </r>
  <r>
    <d v="2013-06-06T00:00:00"/>
    <d v="2013-06-06T08:00:19"/>
    <n v="2013"/>
    <x v="5"/>
    <n v="6"/>
    <x v="7"/>
    <x v="2"/>
    <n v="3.3479999999999999"/>
    <n v="6.5801886792452829E-2"/>
  </r>
  <r>
    <d v="2013-06-06T00:00:00"/>
    <d v="2013-06-06T09:00:19"/>
    <n v="2013"/>
    <x v="5"/>
    <n v="6"/>
    <x v="8"/>
    <x v="2"/>
    <n v="35.036999999999999"/>
    <n v="0.68862028301886791"/>
  </r>
  <r>
    <d v="2013-06-06T00:00:00"/>
    <d v="2013-06-06T10:00:19"/>
    <n v="2013"/>
    <x v="5"/>
    <n v="6"/>
    <x v="9"/>
    <x v="2"/>
    <n v="45.207999999999998"/>
    <n v="0.88852201257861629"/>
  </r>
  <r>
    <d v="2013-06-06T00:00:00"/>
    <d v="2013-06-06T11:00:19"/>
    <n v="2013"/>
    <x v="5"/>
    <n v="6"/>
    <x v="10"/>
    <x v="2"/>
    <n v="44.951999999999998"/>
    <n v="0.88349056603773579"/>
  </r>
  <r>
    <d v="2013-06-06T00:00:00"/>
    <d v="2013-06-06T12:00:19"/>
    <n v="2013"/>
    <x v="5"/>
    <n v="6"/>
    <x v="11"/>
    <x v="2"/>
    <n v="41.765999999999998"/>
    <n v="0.82087264150943384"/>
  </r>
  <r>
    <d v="2013-06-06T00:00:00"/>
    <d v="2013-06-06T13:00:19"/>
    <n v="2013"/>
    <x v="5"/>
    <n v="6"/>
    <x v="12"/>
    <x v="2"/>
    <n v="41.014000000000003"/>
    <n v="0.80609276729559753"/>
  </r>
  <r>
    <d v="2013-06-06T00:00:00"/>
    <d v="2013-06-06T14:00:19"/>
    <n v="2013"/>
    <x v="5"/>
    <n v="6"/>
    <x v="13"/>
    <x v="2"/>
    <n v="42.595999999999997"/>
    <n v="0.83718553459119482"/>
  </r>
  <r>
    <d v="2013-06-06T00:00:00"/>
    <d v="2013-06-06T15:00:19"/>
    <n v="2013"/>
    <x v="5"/>
    <n v="6"/>
    <x v="14"/>
    <x v="2"/>
    <n v="44.527000000000001"/>
    <n v="0.87513757861635222"/>
  </r>
  <r>
    <d v="2013-06-06T00:00:00"/>
    <d v="2013-06-06T16:00:19"/>
    <n v="2013"/>
    <x v="5"/>
    <n v="6"/>
    <x v="15"/>
    <x v="2"/>
    <n v="44.603999999999999"/>
    <n v="0.8766509433962264"/>
  </r>
  <r>
    <d v="2013-06-06T00:00:00"/>
    <d v="2013-06-06T17:00:19"/>
    <n v="2013"/>
    <x v="5"/>
    <n v="6"/>
    <x v="16"/>
    <x v="2"/>
    <n v="37.79"/>
    <n v="0.74272798742138357"/>
  </r>
  <r>
    <d v="2013-06-06T00:00:00"/>
    <d v="2013-06-06T18:00:19"/>
    <n v="2013"/>
    <x v="5"/>
    <n v="6"/>
    <x v="17"/>
    <x v="2"/>
    <n v="5.5419999999999998"/>
    <n v="0.10892295597484276"/>
  </r>
  <r>
    <d v="2013-06-06T00:00:00"/>
    <d v="2013-06-06T19:00:19"/>
    <n v="2013"/>
    <x v="5"/>
    <n v="6"/>
    <x v="18"/>
    <x v="2"/>
    <n v="0"/>
    <n v="0"/>
  </r>
  <r>
    <d v="2013-06-06T00:00:00"/>
    <d v="2013-06-06T20:00:19"/>
    <n v="2013"/>
    <x v="5"/>
    <n v="6"/>
    <x v="19"/>
    <x v="2"/>
    <n v="0"/>
    <n v="0"/>
  </r>
  <r>
    <d v="2013-06-06T00:00:00"/>
    <d v="2013-06-06T21:00:19"/>
    <n v="2013"/>
    <x v="5"/>
    <n v="6"/>
    <x v="20"/>
    <x v="2"/>
    <n v="0"/>
    <n v="0"/>
  </r>
  <r>
    <d v="2013-06-06T00:00:00"/>
    <d v="2013-06-06T22:00:19"/>
    <n v="2013"/>
    <x v="5"/>
    <n v="6"/>
    <x v="21"/>
    <x v="2"/>
    <n v="0"/>
    <n v="0"/>
  </r>
  <r>
    <d v="2013-06-06T00:00:00"/>
    <d v="2013-06-06T23:00:19"/>
    <n v="2013"/>
    <x v="5"/>
    <n v="6"/>
    <x v="22"/>
    <x v="2"/>
    <n v="0"/>
    <n v="0"/>
  </r>
  <r>
    <d v="2013-06-07T00:00:00"/>
    <d v="2013-06-07T00:00:19"/>
    <n v="2013"/>
    <x v="5"/>
    <n v="7"/>
    <x v="23"/>
    <x v="3"/>
    <n v="0"/>
    <n v="0"/>
  </r>
  <r>
    <d v="2013-06-07T00:00:00"/>
    <d v="2013-06-07T01:00:19"/>
    <n v="2013"/>
    <x v="5"/>
    <n v="7"/>
    <x v="0"/>
    <x v="3"/>
    <n v="0"/>
    <n v="0"/>
  </r>
  <r>
    <d v="2013-06-07T00:00:00"/>
    <d v="2013-06-07T02:00:19"/>
    <n v="2013"/>
    <x v="5"/>
    <n v="7"/>
    <x v="1"/>
    <x v="3"/>
    <n v="0"/>
    <n v="0"/>
  </r>
  <r>
    <d v="2013-06-07T00:00:00"/>
    <d v="2013-06-07T03:00:19"/>
    <n v="2013"/>
    <x v="5"/>
    <n v="7"/>
    <x v="2"/>
    <x v="3"/>
    <n v="0"/>
    <n v="0"/>
  </r>
  <r>
    <d v="2013-06-07T00:00:00"/>
    <d v="2013-06-07T04:00:19"/>
    <n v="2013"/>
    <x v="5"/>
    <n v="7"/>
    <x v="3"/>
    <x v="3"/>
    <n v="0"/>
    <n v="0"/>
  </r>
  <r>
    <d v="2013-06-07T00:00:00"/>
    <d v="2013-06-07T05:00:19"/>
    <n v="2013"/>
    <x v="5"/>
    <n v="7"/>
    <x v="4"/>
    <x v="3"/>
    <n v="0"/>
    <n v="0"/>
  </r>
  <r>
    <d v="2013-06-07T00:00:00"/>
    <d v="2013-06-07T06:00:19"/>
    <n v="2013"/>
    <x v="5"/>
    <n v="7"/>
    <x v="5"/>
    <x v="3"/>
    <n v="0"/>
    <n v="0"/>
  </r>
  <r>
    <d v="2013-06-07T00:00:00"/>
    <d v="2013-06-07T07:00:19"/>
    <n v="2013"/>
    <x v="5"/>
    <n v="7"/>
    <x v="6"/>
    <x v="3"/>
    <n v="0"/>
    <n v="0"/>
  </r>
  <r>
    <d v="2013-06-07T00:00:00"/>
    <d v="2013-06-07T08:00:19"/>
    <n v="2013"/>
    <x v="5"/>
    <n v="7"/>
    <x v="7"/>
    <x v="3"/>
    <n v="3.198"/>
    <n v="6.2853773584905653E-2"/>
  </r>
  <r>
    <d v="2013-06-07T00:00:00"/>
    <d v="2013-06-07T09:00:19"/>
    <n v="2013"/>
    <x v="5"/>
    <n v="7"/>
    <x v="8"/>
    <x v="3"/>
    <n v="35.113999999999997"/>
    <n v="0.69013364779874209"/>
  </r>
  <r>
    <d v="2013-06-07T00:00:00"/>
    <d v="2013-06-07T10:00:19"/>
    <n v="2013"/>
    <x v="5"/>
    <n v="7"/>
    <x v="9"/>
    <x v="3"/>
    <n v="45.581000000000003"/>
    <n v="0.89585298742138364"/>
  </r>
  <r>
    <d v="2013-06-07T00:00:00"/>
    <d v="2013-06-07T11:00:19"/>
    <n v="2013"/>
    <x v="5"/>
    <n v="7"/>
    <x v="10"/>
    <x v="3"/>
    <n v="45.351999999999997"/>
    <n v="0.89135220125786152"/>
  </r>
  <r>
    <d v="2013-06-07T00:00:00"/>
    <d v="2013-06-07T12:00:19"/>
    <n v="2013"/>
    <x v="5"/>
    <n v="7"/>
    <x v="11"/>
    <x v="3"/>
    <n v="43.436"/>
    <n v="0.85369496855345905"/>
  </r>
  <r>
    <d v="2013-06-07T00:00:00"/>
    <d v="2013-06-07T13:00:19"/>
    <n v="2013"/>
    <x v="5"/>
    <n v="7"/>
    <x v="12"/>
    <x v="3"/>
    <n v="41.993000000000002"/>
    <n v="0.82533411949685531"/>
  </r>
  <r>
    <d v="2013-06-07T00:00:00"/>
    <d v="2013-06-07T14:00:19"/>
    <n v="2013"/>
    <x v="5"/>
    <n v="7"/>
    <x v="13"/>
    <x v="3"/>
    <n v="30.82"/>
    <n v="0.60573899371069184"/>
  </r>
  <r>
    <d v="2013-06-07T00:00:00"/>
    <d v="2013-06-07T15:00:19"/>
    <n v="2013"/>
    <x v="5"/>
    <n v="7"/>
    <x v="14"/>
    <x v="3"/>
    <n v="32.938000000000002"/>
    <n v="0.64736635220125782"/>
  </r>
  <r>
    <d v="2013-06-07T00:00:00"/>
    <d v="2013-06-07T16:00:19"/>
    <n v="2013"/>
    <x v="5"/>
    <n v="7"/>
    <x v="15"/>
    <x v="3"/>
    <n v="34.612000000000002"/>
    <n v="0.68026729559748433"/>
  </r>
  <r>
    <d v="2013-06-07T00:00:00"/>
    <d v="2013-06-07T17:00:19"/>
    <n v="2013"/>
    <x v="5"/>
    <n v="7"/>
    <x v="16"/>
    <x v="3"/>
    <n v="30.7"/>
    <n v="0.60338050314465408"/>
  </r>
  <r>
    <d v="2013-06-07T00:00:00"/>
    <d v="2013-06-07T18:00:19"/>
    <n v="2013"/>
    <x v="5"/>
    <n v="7"/>
    <x v="17"/>
    <x v="3"/>
    <n v="5.8840000000000003"/>
    <n v="0.11564465408805032"/>
  </r>
  <r>
    <d v="2013-06-07T00:00:00"/>
    <d v="2013-06-07T19:00:19"/>
    <n v="2013"/>
    <x v="5"/>
    <n v="7"/>
    <x v="18"/>
    <x v="3"/>
    <n v="0"/>
    <n v="0"/>
  </r>
  <r>
    <d v="2013-06-07T00:00:00"/>
    <d v="2013-06-07T20:00:19"/>
    <n v="2013"/>
    <x v="5"/>
    <n v="7"/>
    <x v="19"/>
    <x v="3"/>
    <n v="0"/>
    <n v="0"/>
  </r>
  <r>
    <d v="2013-06-07T00:00:00"/>
    <d v="2013-06-07T21:00:19"/>
    <n v="2013"/>
    <x v="5"/>
    <n v="7"/>
    <x v="20"/>
    <x v="3"/>
    <n v="0"/>
    <n v="0"/>
  </r>
  <r>
    <d v="2013-06-07T00:00:00"/>
    <d v="2013-06-07T22:00:19"/>
    <n v="2013"/>
    <x v="5"/>
    <n v="7"/>
    <x v="21"/>
    <x v="3"/>
    <n v="0"/>
    <n v="0"/>
  </r>
  <r>
    <d v="2013-06-07T00:00:00"/>
    <d v="2013-06-07T23:00:19"/>
    <n v="2013"/>
    <x v="5"/>
    <n v="7"/>
    <x v="22"/>
    <x v="3"/>
    <n v="0"/>
    <n v="0"/>
  </r>
  <r>
    <d v="2013-06-08T00:00:00"/>
    <d v="2013-06-08T00:00:19"/>
    <n v="2013"/>
    <x v="5"/>
    <n v="8"/>
    <x v="23"/>
    <x v="4"/>
    <n v="0"/>
    <n v="0"/>
  </r>
  <r>
    <d v="2013-06-08T00:00:00"/>
    <d v="2013-06-08T01:00:19"/>
    <n v="2013"/>
    <x v="5"/>
    <n v="8"/>
    <x v="0"/>
    <x v="4"/>
    <n v="0"/>
    <n v="0"/>
  </r>
  <r>
    <d v="2013-06-08T00:00:00"/>
    <d v="2013-06-08T02:00:19"/>
    <n v="2013"/>
    <x v="5"/>
    <n v="8"/>
    <x v="1"/>
    <x v="4"/>
    <n v="0"/>
    <n v="0"/>
  </r>
  <r>
    <d v="2013-06-08T00:00:00"/>
    <d v="2013-06-08T03:00:19"/>
    <n v="2013"/>
    <x v="5"/>
    <n v="8"/>
    <x v="2"/>
    <x v="4"/>
    <n v="0"/>
    <n v="0"/>
  </r>
  <r>
    <d v="2013-06-08T00:00:00"/>
    <d v="2013-06-08T04:00:19"/>
    <n v="2013"/>
    <x v="5"/>
    <n v="8"/>
    <x v="3"/>
    <x v="4"/>
    <n v="0"/>
    <n v="0"/>
  </r>
  <r>
    <d v="2013-06-08T00:00:00"/>
    <d v="2013-06-08T05:00:19"/>
    <n v="2013"/>
    <x v="5"/>
    <n v="8"/>
    <x v="4"/>
    <x v="4"/>
    <n v="0"/>
    <n v="0"/>
  </r>
  <r>
    <d v="2013-06-08T00:00:00"/>
    <d v="2013-06-08T06:00:19"/>
    <n v="2013"/>
    <x v="5"/>
    <n v="8"/>
    <x v="5"/>
    <x v="4"/>
    <n v="0"/>
    <n v="0"/>
  </r>
  <r>
    <d v="2013-06-08T00:00:00"/>
    <d v="2013-06-08T07:00:19"/>
    <n v="2013"/>
    <x v="5"/>
    <n v="8"/>
    <x v="6"/>
    <x v="4"/>
    <n v="0"/>
    <n v="0"/>
  </r>
  <r>
    <d v="2013-06-08T00:00:00"/>
    <d v="2013-06-08T08:00:19"/>
    <n v="2013"/>
    <x v="5"/>
    <n v="8"/>
    <x v="7"/>
    <x v="4"/>
    <n v="1.637"/>
    <n v="3.2173742138364776E-2"/>
  </r>
  <r>
    <d v="2013-06-08T00:00:00"/>
    <d v="2013-06-08T09:00:19"/>
    <n v="2013"/>
    <x v="5"/>
    <n v="8"/>
    <x v="8"/>
    <x v="4"/>
    <n v="20.687000000000001"/>
    <n v="0.40658411949685536"/>
  </r>
  <r>
    <d v="2013-06-08T00:00:00"/>
    <d v="2013-06-08T10:00:19"/>
    <n v="2013"/>
    <x v="5"/>
    <n v="8"/>
    <x v="9"/>
    <x v="4"/>
    <n v="45.914999999999999"/>
    <n v="0.90241745283018859"/>
  </r>
  <r>
    <d v="2013-06-08T00:00:00"/>
    <d v="2013-06-08T11:00:19"/>
    <n v="2013"/>
    <x v="5"/>
    <n v="8"/>
    <x v="10"/>
    <x v="4"/>
    <n v="45.993000000000002"/>
    <n v="0.90395047169811316"/>
  </r>
  <r>
    <d v="2013-06-08T00:00:00"/>
    <d v="2013-06-08T12:00:19"/>
    <n v="2013"/>
    <x v="5"/>
    <n v="8"/>
    <x v="11"/>
    <x v="4"/>
    <n v="43.344000000000001"/>
    <n v="0.85188679245283017"/>
  </r>
  <r>
    <d v="2013-06-08T00:00:00"/>
    <d v="2013-06-08T13:00:19"/>
    <n v="2013"/>
    <x v="5"/>
    <n v="8"/>
    <x v="12"/>
    <x v="4"/>
    <n v="42.343000000000004"/>
    <n v="0.83221305031446546"/>
  </r>
  <r>
    <d v="2013-06-08T00:00:00"/>
    <d v="2013-06-08T14:00:19"/>
    <n v="2013"/>
    <x v="5"/>
    <n v="8"/>
    <x v="13"/>
    <x v="4"/>
    <n v="34.079000000000001"/>
    <n v="0.66979166666666667"/>
  </r>
  <r>
    <d v="2013-06-08T00:00:00"/>
    <d v="2013-06-08T15:00:19"/>
    <n v="2013"/>
    <x v="5"/>
    <n v="8"/>
    <x v="14"/>
    <x v="4"/>
    <n v="36.127000000000002"/>
    <n v="0.71004323899371069"/>
  </r>
  <r>
    <d v="2013-06-08T00:00:00"/>
    <d v="2013-06-08T16:00:19"/>
    <n v="2013"/>
    <x v="5"/>
    <n v="8"/>
    <x v="15"/>
    <x v="4"/>
    <n v="36.478999999999999"/>
    <n v="0.71696147798742138"/>
  </r>
  <r>
    <d v="2013-06-08T00:00:00"/>
    <d v="2013-06-08T17:00:19"/>
    <n v="2013"/>
    <x v="5"/>
    <n v="8"/>
    <x v="16"/>
    <x v="4"/>
    <n v="31.335000000000001"/>
    <n v="0.61586084905660377"/>
  </r>
  <r>
    <d v="2013-06-08T00:00:00"/>
    <d v="2013-06-08T18:00:19"/>
    <n v="2013"/>
    <x v="5"/>
    <n v="8"/>
    <x v="17"/>
    <x v="4"/>
    <n v="4.5880000000000001"/>
    <n v="9.0172955974842761E-2"/>
  </r>
  <r>
    <d v="2013-06-08T00:00:00"/>
    <d v="2013-06-08T19:00:19"/>
    <n v="2013"/>
    <x v="5"/>
    <n v="8"/>
    <x v="18"/>
    <x v="4"/>
    <n v="0"/>
    <n v="0"/>
  </r>
  <r>
    <d v="2013-06-08T00:00:00"/>
    <d v="2013-06-08T20:00:19"/>
    <n v="2013"/>
    <x v="5"/>
    <n v="8"/>
    <x v="19"/>
    <x v="4"/>
    <n v="0"/>
    <n v="0"/>
  </r>
  <r>
    <d v="2013-06-08T00:00:00"/>
    <d v="2013-06-08T21:00:19"/>
    <n v="2013"/>
    <x v="5"/>
    <n v="8"/>
    <x v="20"/>
    <x v="4"/>
    <n v="0"/>
    <n v="0"/>
  </r>
  <r>
    <d v="2013-06-08T00:00:00"/>
    <d v="2013-06-08T22:00:19"/>
    <n v="2013"/>
    <x v="5"/>
    <n v="8"/>
    <x v="21"/>
    <x v="4"/>
    <n v="0"/>
    <n v="0"/>
  </r>
  <r>
    <d v="2013-06-08T00:00:00"/>
    <d v="2013-06-08T23:00:19"/>
    <n v="2013"/>
    <x v="5"/>
    <n v="8"/>
    <x v="22"/>
    <x v="4"/>
    <n v="0"/>
    <n v="0"/>
  </r>
  <r>
    <d v="2013-06-09T00:00:00"/>
    <d v="2013-06-09T00:00:19"/>
    <n v="2013"/>
    <x v="5"/>
    <n v="9"/>
    <x v="23"/>
    <x v="5"/>
    <n v="0"/>
    <n v="0"/>
  </r>
  <r>
    <d v="2013-06-09T00:00:00"/>
    <d v="2013-06-09T01:00:19"/>
    <n v="2013"/>
    <x v="5"/>
    <n v="9"/>
    <x v="0"/>
    <x v="5"/>
    <n v="0"/>
    <n v="0"/>
  </r>
  <r>
    <d v="2013-06-09T00:00:00"/>
    <d v="2013-06-09T02:00:19"/>
    <n v="2013"/>
    <x v="5"/>
    <n v="9"/>
    <x v="1"/>
    <x v="5"/>
    <n v="0"/>
    <n v="0"/>
  </r>
  <r>
    <d v="2013-06-09T00:00:00"/>
    <d v="2013-06-09T03:00:19"/>
    <n v="2013"/>
    <x v="5"/>
    <n v="9"/>
    <x v="2"/>
    <x v="5"/>
    <n v="0"/>
    <n v="0"/>
  </r>
  <r>
    <d v="2013-06-09T00:00:00"/>
    <d v="2013-06-09T04:00:19"/>
    <n v="2013"/>
    <x v="5"/>
    <n v="9"/>
    <x v="3"/>
    <x v="5"/>
    <n v="0"/>
    <n v="0"/>
  </r>
  <r>
    <d v="2013-06-09T00:00:00"/>
    <d v="2013-06-09T05:00:19"/>
    <n v="2013"/>
    <x v="5"/>
    <n v="9"/>
    <x v="4"/>
    <x v="5"/>
    <n v="0"/>
    <n v="0"/>
  </r>
  <r>
    <d v="2013-06-09T00:00:00"/>
    <d v="2013-06-09T06:00:19"/>
    <n v="2013"/>
    <x v="5"/>
    <n v="9"/>
    <x v="5"/>
    <x v="5"/>
    <n v="0"/>
    <n v="0"/>
  </r>
  <r>
    <d v="2013-06-09T00:00:00"/>
    <d v="2013-06-09T07:00:19"/>
    <n v="2013"/>
    <x v="5"/>
    <n v="9"/>
    <x v="6"/>
    <x v="5"/>
    <n v="0"/>
    <n v="0"/>
  </r>
  <r>
    <d v="2013-06-09T00:00:00"/>
    <d v="2013-06-09T08:00:19"/>
    <n v="2013"/>
    <x v="5"/>
    <n v="9"/>
    <x v="7"/>
    <x v="5"/>
    <n v="0"/>
    <n v="0"/>
  </r>
  <r>
    <d v="2013-06-09T00:00:00"/>
    <d v="2013-06-09T09:00:19"/>
    <n v="2013"/>
    <x v="5"/>
    <n v="9"/>
    <x v="8"/>
    <x v="5"/>
    <n v="4.4349999999999996"/>
    <n v="8.7165880503144638E-2"/>
  </r>
  <r>
    <d v="2013-06-09T00:00:00"/>
    <d v="2013-06-09T10:00:19"/>
    <n v="2013"/>
    <x v="5"/>
    <n v="9"/>
    <x v="9"/>
    <x v="5"/>
    <n v="7.0010000000000003"/>
    <n v="0.13759827044025158"/>
  </r>
  <r>
    <d v="2013-06-09T00:00:00"/>
    <d v="2013-06-09T11:00:19"/>
    <n v="2013"/>
    <x v="5"/>
    <n v="9"/>
    <x v="10"/>
    <x v="5"/>
    <n v="10.891999999999999"/>
    <n v="0.21407232704402512"/>
  </r>
  <r>
    <d v="2013-06-09T00:00:00"/>
    <d v="2013-06-09T12:00:19"/>
    <n v="2013"/>
    <x v="5"/>
    <n v="9"/>
    <x v="11"/>
    <x v="5"/>
    <n v="8.5340000000000007"/>
    <n v="0.16772798742138365"/>
  </r>
  <r>
    <d v="2013-06-09T00:00:00"/>
    <d v="2013-06-09T13:00:19"/>
    <n v="2013"/>
    <x v="5"/>
    <n v="9"/>
    <x v="12"/>
    <x v="5"/>
    <n v="11.566000000000001"/>
    <n v="0.22731918238993712"/>
  </r>
  <r>
    <d v="2013-06-09T00:00:00"/>
    <d v="2013-06-09T14:00:19"/>
    <n v="2013"/>
    <x v="5"/>
    <n v="9"/>
    <x v="13"/>
    <x v="5"/>
    <n v="11.77"/>
    <n v="0.23132861635220123"/>
  </r>
  <r>
    <d v="2013-06-09T00:00:00"/>
    <d v="2013-06-09T15:00:19"/>
    <n v="2013"/>
    <x v="5"/>
    <n v="9"/>
    <x v="14"/>
    <x v="5"/>
    <n v="8.0969999999999995"/>
    <n v="0.1591391509433962"/>
  </r>
  <r>
    <d v="2013-06-09T00:00:00"/>
    <d v="2013-06-09T16:00:19"/>
    <n v="2013"/>
    <x v="5"/>
    <n v="9"/>
    <x v="15"/>
    <x v="5"/>
    <n v="5.5650000000000004"/>
    <n v="0.109375"/>
  </r>
  <r>
    <d v="2013-06-09T00:00:00"/>
    <d v="2013-06-09T17:00:19"/>
    <n v="2013"/>
    <x v="5"/>
    <n v="9"/>
    <x v="16"/>
    <x v="5"/>
    <n v="3.2149999999999999"/>
    <n v="6.3187893081760996E-2"/>
  </r>
  <r>
    <d v="2013-06-09T00:00:00"/>
    <d v="2013-06-09T18:00:19"/>
    <n v="2013"/>
    <x v="5"/>
    <n v="9"/>
    <x v="17"/>
    <x v="5"/>
    <n v="1.2370000000000001"/>
    <n v="2.4312106918238995E-2"/>
  </r>
  <r>
    <d v="2013-06-09T00:00:00"/>
    <d v="2013-06-09T19:00:19"/>
    <n v="2013"/>
    <x v="5"/>
    <n v="9"/>
    <x v="18"/>
    <x v="5"/>
    <n v="0"/>
    <n v="0"/>
  </r>
  <r>
    <d v="2013-06-09T00:00:00"/>
    <d v="2013-06-09T20:00:19"/>
    <n v="2013"/>
    <x v="5"/>
    <n v="9"/>
    <x v="19"/>
    <x v="5"/>
    <n v="0"/>
    <n v="0"/>
  </r>
  <r>
    <d v="2013-06-09T00:00:00"/>
    <d v="2013-06-09T21:00:19"/>
    <n v="2013"/>
    <x v="5"/>
    <n v="9"/>
    <x v="20"/>
    <x v="5"/>
    <n v="0"/>
    <n v="0"/>
  </r>
  <r>
    <d v="2013-06-09T00:00:00"/>
    <d v="2013-06-09T22:00:19"/>
    <n v="2013"/>
    <x v="5"/>
    <n v="9"/>
    <x v="21"/>
    <x v="5"/>
    <n v="0"/>
    <n v="0"/>
  </r>
  <r>
    <d v="2013-06-09T00:00:00"/>
    <d v="2013-06-09T23:00:19"/>
    <n v="2013"/>
    <x v="5"/>
    <n v="9"/>
    <x v="22"/>
    <x v="5"/>
    <n v="0"/>
    <n v="0"/>
  </r>
  <r>
    <d v="2013-06-10T00:00:00"/>
    <d v="2013-06-10T00:00:19"/>
    <n v="2013"/>
    <x v="5"/>
    <n v="10"/>
    <x v="23"/>
    <x v="6"/>
    <n v="0"/>
    <n v="0"/>
  </r>
  <r>
    <d v="2013-06-10T00:00:00"/>
    <d v="2013-06-10T01:00:19"/>
    <n v="2013"/>
    <x v="5"/>
    <n v="10"/>
    <x v="0"/>
    <x v="6"/>
    <n v="0"/>
    <n v="0"/>
  </r>
  <r>
    <d v="2013-06-10T00:00:00"/>
    <d v="2013-06-10T02:00:19"/>
    <n v="2013"/>
    <x v="5"/>
    <n v="10"/>
    <x v="1"/>
    <x v="6"/>
    <n v="0"/>
    <n v="0"/>
  </r>
  <r>
    <d v="2013-06-10T00:00:00"/>
    <d v="2013-06-10T03:00:19"/>
    <n v="2013"/>
    <x v="5"/>
    <n v="10"/>
    <x v="2"/>
    <x v="6"/>
    <n v="0"/>
    <n v="0"/>
  </r>
  <r>
    <d v="2013-06-10T00:00:00"/>
    <d v="2013-06-10T04:00:19"/>
    <n v="2013"/>
    <x v="5"/>
    <n v="10"/>
    <x v="3"/>
    <x v="6"/>
    <n v="0"/>
    <n v="0"/>
  </r>
  <r>
    <d v="2013-06-10T00:00:00"/>
    <d v="2013-06-10T05:00:19"/>
    <n v="2013"/>
    <x v="5"/>
    <n v="10"/>
    <x v="4"/>
    <x v="6"/>
    <n v="0"/>
    <n v="0"/>
  </r>
  <r>
    <d v="2013-06-10T00:00:00"/>
    <d v="2013-06-10T06:00:19"/>
    <n v="2013"/>
    <x v="5"/>
    <n v="10"/>
    <x v="5"/>
    <x v="6"/>
    <n v="0"/>
    <n v="0"/>
  </r>
  <r>
    <d v="2013-06-10T00:00:00"/>
    <d v="2013-06-10T07:00:19"/>
    <n v="2013"/>
    <x v="5"/>
    <n v="10"/>
    <x v="6"/>
    <x v="6"/>
    <n v="0"/>
    <n v="0"/>
  </r>
  <r>
    <d v="2013-06-10T00:00:00"/>
    <d v="2013-06-10T08:00:19"/>
    <n v="2013"/>
    <x v="5"/>
    <n v="10"/>
    <x v="7"/>
    <x v="6"/>
    <n v="0"/>
    <n v="0"/>
  </r>
  <r>
    <d v="2013-06-10T00:00:00"/>
    <d v="2013-06-10T09:00:19"/>
    <n v="2013"/>
    <x v="5"/>
    <n v="10"/>
    <x v="8"/>
    <x v="6"/>
    <n v="1.3260000000000001"/>
    <n v="2.6061320754716982E-2"/>
  </r>
  <r>
    <d v="2013-06-10T00:00:00"/>
    <d v="2013-06-10T10:00:19"/>
    <n v="2013"/>
    <x v="5"/>
    <n v="10"/>
    <x v="9"/>
    <x v="6"/>
    <n v="2.7570000000000001"/>
    <n v="5.418632075471698E-2"/>
  </r>
  <r>
    <d v="2013-06-10T00:00:00"/>
    <d v="2013-06-10T11:00:19"/>
    <n v="2013"/>
    <x v="5"/>
    <n v="10"/>
    <x v="10"/>
    <x v="6"/>
    <n v="5.0490000000000004"/>
    <n v="9.9233490566037738E-2"/>
  </r>
  <r>
    <d v="2013-06-10T00:00:00"/>
    <d v="2013-06-10T12:00:19"/>
    <n v="2013"/>
    <x v="5"/>
    <n v="10"/>
    <x v="11"/>
    <x v="6"/>
    <n v="16.094999999999999"/>
    <n v="0.3163325471698113"/>
  </r>
  <r>
    <d v="2013-06-10T00:00:00"/>
    <d v="2013-06-10T13:00:19"/>
    <n v="2013"/>
    <x v="5"/>
    <n v="10"/>
    <x v="12"/>
    <x v="6"/>
    <n v="10.706"/>
    <n v="0.21041666666666664"/>
  </r>
  <r>
    <d v="2013-06-10T00:00:00"/>
    <d v="2013-06-10T14:00:19"/>
    <n v="2013"/>
    <x v="5"/>
    <n v="10"/>
    <x v="13"/>
    <x v="6"/>
    <n v="5.0510000000000002"/>
    <n v="9.927279874213836E-2"/>
  </r>
  <r>
    <d v="2013-06-10T00:00:00"/>
    <d v="2013-06-10T15:00:19"/>
    <n v="2013"/>
    <x v="5"/>
    <n v="10"/>
    <x v="14"/>
    <x v="6"/>
    <n v="3.7719999999999998"/>
    <n v="7.4135220125786161E-2"/>
  </r>
  <r>
    <d v="2013-06-10T00:00:00"/>
    <d v="2013-06-10T16:00:19"/>
    <n v="2013"/>
    <x v="5"/>
    <n v="10"/>
    <x v="15"/>
    <x v="6"/>
    <n v="2.42"/>
    <n v="4.7562893081761003E-2"/>
  </r>
  <r>
    <d v="2013-06-10T00:00:00"/>
    <d v="2013-06-10T17:00:19"/>
    <n v="2013"/>
    <x v="5"/>
    <n v="10"/>
    <x v="16"/>
    <x v="6"/>
    <n v="0.95340000000000003"/>
    <n v="1.8738207547169809E-2"/>
  </r>
  <r>
    <d v="2013-06-10T00:00:00"/>
    <d v="2013-06-10T18:00:19"/>
    <n v="2013"/>
    <x v="5"/>
    <n v="10"/>
    <x v="17"/>
    <x v="6"/>
    <n v="0.15920000000000001"/>
    <n v="3.1289308176100628E-3"/>
  </r>
  <r>
    <d v="2013-06-10T00:00:00"/>
    <d v="2013-06-10T19:00:19"/>
    <n v="2013"/>
    <x v="5"/>
    <n v="10"/>
    <x v="18"/>
    <x v="6"/>
    <n v="0"/>
    <n v="0"/>
  </r>
  <r>
    <d v="2013-06-10T00:00:00"/>
    <d v="2013-06-10T20:00:19"/>
    <n v="2013"/>
    <x v="5"/>
    <n v="10"/>
    <x v="19"/>
    <x v="6"/>
    <n v="0"/>
    <n v="0"/>
  </r>
  <r>
    <d v="2013-06-10T00:00:00"/>
    <d v="2013-06-10T21:00:19"/>
    <n v="2013"/>
    <x v="5"/>
    <n v="10"/>
    <x v="20"/>
    <x v="6"/>
    <n v="0"/>
    <n v="0"/>
  </r>
  <r>
    <d v="2013-06-10T00:00:00"/>
    <d v="2013-06-10T22:00:19"/>
    <n v="2013"/>
    <x v="5"/>
    <n v="10"/>
    <x v="21"/>
    <x v="6"/>
    <n v="0"/>
    <n v="0"/>
  </r>
  <r>
    <d v="2013-06-10T00:00:00"/>
    <d v="2013-06-10T23:00:19"/>
    <n v="2013"/>
    <x v="5"/>
    <n v="10"/>
    <x v="22"/>
    <x v="6"/>
    <n v="0"/>
    <n v="0"/>
  </r>
  <r>
    <d v="2013-06-11T00:00:00"/>
    <d v="2013-06-11T00:00:19"/>
    <n v="2013"/>
    <x v="5"/>
    <n v="11"/>
    <x v="23"/>
    <x v="0"/>
    <n v="0"/>
    <n v="0"/>
  </r>
  <r>
    <d v="2013-06-11T00:00:00"/>
    <d v="2013-06-11T01:00:19"/>
    <n v="2013"/>
    <x v="5"/>
    <n v="11"/>
    <x v="0"/>
    <x v="0"/>
    <n v="0"/>
    <n v="0"/>
  </r>
  <r>
    <d v="2013-06-11T00:00:00"/>
    <d v="2013-06-11T02:00:19"/>
    <n v="2013"/>
    <x v="5"/>
    <n v="11"/>
    <x v="1"/>
    <x v="0"/>
    <n v="0"/>
    <n v="0"/>
  </r>
  <r>
    <d v="2013-06-11T00:00:00"/>
    <d v="2013-06-11T03:00:19"/>
    <n v="2013"/>
    <x v="5"/>
    <n v="11"/>
    <x v="2"/>
    <x v="0"/>
    <n v="0"/>
    <n v="0"/>
  </r>
  <r>
    <d v="2013-06-11T00:00:00"/>
    <d v="2013-06-11T04:00:19"/>
    <n v="2013"/>
    <x v="5"/>
    <n v="11"/>
    <x v="3"/>
    <x v="0"/>
    <n v="0"/>
    <n v="0"/>
  </r>
  <r>
    <d v="2013-06-11T00:00:00"/>
    <d v="2013-06-11T05:00:19"/>
    <n v="2013"/>
    <x v="5"/>
    <n v="11"/>
    <x v="4"/>
    <x v="0"/>
    <n v="0"/>
    <n v="0"/>
  </r>
  <r>
    <d v="2013-06-11T00:00:00"/>
    <d v="2013-06-11T06:00:19"/>
    <n v="2013"/>
    <x v="5"/>
    <n v="11"/>
    <x v="5"/>
    <x v="0"/>
    <n v="0"/>
    <n v="0"/>
  </r>
  <r>
    <d v="2013-06-11T00:00:00"/>
    <d v="2013-06-11T07:00:19"/>
    <n v="2013"/>
    <x v="5"/>
    <n v="11"/>
    <x v="6"/>
    <x v="0"/>
    <n v="0"/>
    <n v="0"/>
  </r>
  <r>
    <d v="2013-06-11T00:00:00"/>
    <d v="2013-06-11T08:00:19"/>
    <n v="2013"/>
    <x v="5"/>
    <n v="11"/>
    <x v="7"/>
    <x v="0"/>
    <n v="0"/>
    <n v="0"/>
  </r>
  <r>
    <d v="2013-06-11T00:00:00"/>
    <d v="2013-06-11T09:00:19"/>
    <n v="2013"/>
    <x v="5"/>
    <n v="11"/>
    <x v="8"/>
    <x v="0"/>
    <n v="0.51160000000000005"/>
    <n v="1.0055031446540881E-2"/>
  </r>
  <r>
    <d v="2013-06-11T00:00:00"/>
    <d v="2013-06-11T10:00:19"/>
    <n v="2013"/>
    <x v="5"/>
    <n v="11"/>
    <x v="9"/>
    <x v="0"/>
    <n v="4.3470000000000004"/>
    <n v="8.543632075471698E-2"/>
  </r>
  <r>
    <d v="2013-06-11T00:00:00"/>
    <d v="2013-06-11T11:00:19"/>
    <n v="2013"/>
    <x v="5"/>
    <n v="11"/>
    <x v="10"/>
    <x v="0"/>
    <n v="9.5679999999999996"/>
    <n v="0.18805031446540879"/>
  </r>
  <r>
    <d v="2013-06-11T00:00:00"/>
    <d v="2013-06-11T12:00:19"/>
    <n v="2013"/>
    <x v="5"/>
    <n v="11"/>
    <x v="11"/>
    <x v="0"/>
    <n v="16.832999999999998"/>
    <n v="0.33083726415094333"/>
  </r>
  <r>
    <d v="2013-06-11T00:00:00"/>
    <d v="2013-06-11T13:00:19"/>
    <n v="2013"/>
    <x v="5"/>
    <n v="11"/>
    <x v="12"/>
    <x v="0"/>
    <n v="23.582999999999998"/>
    <n v="0.46350235849056598"/>
  </r>
  <r>
    <d v="2013-06-11T00:00:00"/>
    <d v="2013-06-11T14:00:19"/>
    <n v="2013"/>
    <x v="5"/>
    <n v="11"/>
    <x v="13"/>
    <x v="0"/>
    <n v="23.042000000000002"/>
    <n v="0.45286949685534594"/>
  </r>
  <r>
    <d v="2013-06-11T00:00:00"/>
    <d v="2013-06-11T15:00:19"/>
    <n v="2013"/>
    <x v="5"/>
    <n v="11"/>
    <x v="14"/>
    <x v="0"/>
    <n v="21.012"/>
    <n v="0.41297169811320755"/>
  </r>
  <r>
    <d v="2013-06-11T00:00:00"/>
    <d v="2013-06-11T16:00:19"/>
    <n v="2013"/>
    <x v="5"/>
    <n v="11"/>
    <x v="15"/>
    <x v="0"/>
    <n v="18.097000000000001"/>
    <n v="0.35568003144654087"/>
  </r>
  <r>
    <d v="2013-06-11T00:00:00"/>
    <d v="2013-06-11T17:00:19"/>
    <n v="2013"/>
    <x v="5"/>
    <n v="11"/>
    <x v="16"/>
    <x v="0"/>
    <n v="17.72"/>
    <n v="0.34827044025157228"/>
  </r>
  <r>
    <d v="2013-06-11T00:00:00"/>
    <d v="2013-06-11T18:00:19"/>
    <n v="2013"/>
    <x v="5"/>
    <n v="11"/>
    <x v="17"/>
    <x v="0"/>
    <n v="3.8620000000000001"/>
    <n v="7.5904088050314469E-2"/>
  </r>
  <r>
    <d v="2013-06-11T00:00:00"/>
    <d v="2013-06-11T19:00:19"/>
    <n v="2013"/>
    <x v="5"/>
    <n v="11"/>
    <x v="18"/>
    <x v="0"/>
    <n v="0"/>
    <n v="0"/>
  </r>
  <r>
    <d v="2013-06-11T00:00:00"/>
    <d v="2013-06-11T20:00:19"/>
    <n v="2013"/>
    <x v="5"/>
    <n v="11"/>
    <x v="19"/>
    <x v="0"/>
    <n v="0"/>
    <n v="0"/>
  </r>
  <r>
    <d v="2013-06-11T00:00:00"/>
    <d v="2013-06-11T21:00:19"/>
    <n v="2013"/>
    <x v="5"/>
    <n v="11"/>
    <x v="20"/>
    <x v="0"/>
    <n v="0"/>
    <n v="0"/>
  </r>
  <r>
    <d v="2013-06-11T00:00:00"/>
    <d v="2013-06-11T22:00:19"/>
    <n v="2013"/>
    <x v="5"/>
    <n v="11"/>
    <x v="21"/>
    <x v="0"/>
    <n v="0"/>
    <n v="0"/>
  </r>
  <r>
    <d v="2013-06-11T00:00:00"/>
    <d v="2013-06-11T23:00:19"/>
    <n v="2013"/>
    <x v="5"/>
    <n v="11"/>
    <x v="22"/>
    <x v="0"/>
    <n v="0"/>
    <n v="0"/>
  </r>
  <r>
    <d v="2013-06-12T00:00:00"/>
    <d v="2013-06-12T00:00:19"/>
    <n v="2013"/>
    <x v="5"/>
    <n v="12"/>
    <x v="23"/>
    <x v="1"/>
    <n v="0"/>
    <n v="0"/>
  </r>
  <r>
    <d v="2013-06-12T00:00:00"/>
    <d v="2013-06-12T01:00:19"/>
    <n v="2013"/>
    <x v="5"/>
    <n v="12"/>
    <x v="0"/>
    <x v="1"/>
    <n v="0"/>
    <n v="0"/>
  </r>
  <r>
    <d v="2013-06-12T00:00:00"/>
    <d v="2013-06-12T02:00:19"/>
    <n v="2013"/>
    <x v="5"/>
    <n v="12"/>
    <x v="1"/>
    <x v="1"/>
    <n v="0"/>
    <n v="0"/>
  </r>
  <r>
    <d v="2013-06-12T00:00:00"/>
    <d v="2013-06-12T03:00:19"/>
    <n v="2013"/>
    <x v="5"/>
    <n v="12"/>
    <x v="2"/>
    <x v="1"/>
    <n v="0"/>
    <n v="0"/>
  </r>
  <r>
    <d v="2013-06-12T00:00:00"/>
    <d v="2013-06-12T04:00:19"/>
    <n v="2013"/>
    <x v="5"/>
    <n v="12"/>
    <x v="3"/>
    <x v="1"/>
    <n v="0"/>
    <n v="0"/>
  </r>
  <r>
    <d v="2013-06-12T00:00:00"/>
    <d v="2013-06-12T05:00:19"/>
    <n v="2013"/>
    <x v="5"/>
    <n v="12"/>
    <x v="4"/>
    <x v="1"/>
    <n v="0"/>
    <n v="0"/>
  </r>
  <r>
    <d v="2013-06-12T00:00:00"/>
    <d v="2013-06-12T06:00:19"/>
    <n v="2013"/>
    <x v="5"/>
    <n v="12"/>
    <x v="5"/>
    <x v="1"/>
    <n v="0"/>
    <n v="0"/>
  </r>
  <r>
    <d v="2013-06-12T00:00:00"/>
    <d v="2013-06-12T07:00:19"/>
    <n v="2013"/>
    <x v="5"/>
    <n v="12"/>
    <x v="6"/>
    <x v="1"/>
    <n v="0"/>
    <n v="0"/>
  </r>
  <r>
    <d v="2013-06-12T00:00:00"/>
    <d v="2013-06-12T08:00:19"/>
    <n v="2013"/>
    <x v="5"/>
    <n v="12"/>
    <x v="7"/>
    <x v="1"/>
    <n v="0"/>
    <n v="0"/>
  </r>
  <r>
    <d v="2013-06-12T00:00:00"/>
    <d v="2013-06-12T09:00:19"/>
    <n v="2013"/>
    <x v="5"/>
    <n v="12"/>
    <x v="8"/>
    <x v="1"/>
    <n v="1.1479999999999999"/>
    <n v="2.2562893081761005E-2"/>
  </r>
  <r>
    <d v="2013-06-12T00:00:00"/>
    <d v="2013-06-12T10:00:19"/>
    <n v="2013"/>
    <x v="5"/>
    <n v="12"/>
    <x v="9"/>
    <x v="1"/>
    <n v="1.75"/>
    <n v="3.4394654088050314E-2"/>
  </r>
  <r>
    <d v="2013-06-12T00:00:00"/>
    <d v="2013-06-12T11:00:19"/>
    <n v="2013"/>
    <x v="5"/>
    <n v="12"/>
    <x v="10"/>
    <x v="1"/>
    <n v="2.641"/>
    <n v="5.1906446540880502E-2"/>
  </r>
  <r>
    <d v="2013-06-12T00:00:00"/>
    <d v="2013-06-12T12:00:19"/>
    <n v="2013"/>
    <x v="5"/>
    <n v="12"/>
    <x v="11"/>
    <x v="1"/>
    <n v="3.6480000000000001"/>
    <n v="7.1698113207547168E-2"/>
  </r>
  <r>
    <d v="2013-06-12T00:00:00"/>
    <d v="2013-06-12T13:00:19"/>
    <n v="2013"/>
    <x v="5"/>
    <n v="12"/>
    <x v="12"/>
    <x v="1"/>
    <n v="4.1950000000000003"/>
    <n v="8.2448899371069181E-2"/>
  </r>
  <r>
    <d v="2013-06-12T00:00:00"/>
    <d v="2013-06-12T14:00:19"/>
    <n v="2013"/>
    <x v="5"/>
    <n v="12"/>
    <x v="13"/>
    <x v="1"/>
    <n v="3.8050000000000002"/>
    <n v="7.4783805031446535E-2"/>
  </r>
  <r>
    <d v="2013-06-12T00:00:00"/>
    <d v="2013-06-12T15:00:20"/>
    <n v="2013"/>
    <x v="5"/>
    <n v="12"/>
    <x v="14"/>
    <x v="1"/>
    <n v="2.8420000000000001"/>
    <n v="5.5856918238993712E-2"/>
  </r>
  <r>
    <d v="2013-06-12T00:00:00"/>
    <d v="2013-06-12T16:00:20"/>
    <n v="2013"/>
    <x v="5"/>
    <n v="12"/>
    <x v="15"/>
    <x v="1"/>
    <n v="1.762"/>
    <n v="3.4630503144654087E-2"/>
  </r>
  <r>
    <d v="2013-06-12T00:00:00"/>
    <d v="2013-06-12T17:00:20"/>
    <n v="2013"/>
    <x v="5"/>
    <n v="12"/>
    <x v="16"/>
    <x v="1"/>
    <n v="0.58499999999999996"/>
    <n v="1.1497641509433961E-2"/>
  </r>
  <r>
    <d v="2013-06-12T00:00:00"/>
    <d v="2013-06-12T18:00:20"/>
    <n v="2013"/>
    <x v="5"/>
    <n v="12"/>
    <x v="17"/>
    <x v="1"/>
    <n v="0.11169999999999999"/>
    <n v="2.1953616352201255E-3"/>
  </r>
  <r>
    <d v="2013-06-12T00:00:00"/>
    <d v="2013-06-12T19:00:20"/>
    <n v="2013"/>
    <x v="5"/>
    <n v="12"/>
    <x v="18"/>
    <x v="1"/>
    <n v="0"/>
    <n v="0"/>
  </r>
  <r>
    <d v="2013-06-12T00:00:00"/>
    <d v="2013-06-12T20:00:20"/>
    <n v="2013"/>
    <x v="5"/>
    <n v="12"/>
    <x v="19"/>
    <x v="1"/>
    <n v="0"/>
    <n v="0"/>
  </r>
  <r>
    <d v="2013-06-12T00:00:00"/>
    <d v="2013-06-12T21:00:20"/>
    <n v="2013"/>
    <x v="5"/>
    <n v="12"/>
    <x v="20"/>
    <x v="1"/>
    <n v="0"/>
    <n v="0"/>
  </r>
  <r>
    <d v="2013-06-12T00:00:00"/>
    <d v="2013-06-12T22:00:20"/>
    <n v="2013"/>
    <x v="5"/>
    <n v="12"/>
    <x v="21"/>
    <x v="1"/>
    <n v="0"/>
    <n v="0"/>
  </r>
  <r>
    <d v="2013-06-12T00:00:00"/>
    <d v="2013-06-12T23:00:20"/>
    <n v="2013"/>
    <x v="5"/>
    <n v="12"/>
    <x v="22"/>
    <x v="1"/>
    <n v="0"/>
    <n v="0"/>
  </r>
  <r>
    <d v="2013-06-13T00:00:00"/>
    <d v="2013-06-13T00:00:20"/>
    <n v="2013"/>
    <x v="5"/>
    <n v="13"/>
    <x v="23"/>
    <x v="2"/>
    <n v="0"/>
    <n v="0"/>
  </r>
  <r>
    <d v="2013-06-13T00:00:00"/>
    <d v="2013-06-13T01:00:20"/>
    <n v="2013"/>
    <x v="5"/>
    <n v="13"/>
    <x v="0"/>
    <x v="2"/>
    <n v="0"/>
    <n v="0"/>
  </r>
  <r>
    <d v="2013-06-13T00:00:00"/>
    <d v="2013-06-13T02:00:20"/>
    <n v="2013"/>
    <x v="5"/>
    <n v="13"/>
    <x v="1"/>
    <x v="2"/>
    <n v="0"/>
    <n v="0"/>
  </r>
  <r>
    <d v="2013-06-13T00:00:00"/>
    <d v="2013-06-13T03:00:20"/>
    <n v="2013"/>
    <x v="5"/>
    <n v="13"/>
    <x v="2"/>
    <x v="2"/>
    <n v="0"/>
    <n v="0"/>
  </r>
  <r>
    <d v="2013-06-13T00:00:00"/>
    <d v="2013-06-13T04:00:20"/>
    <n v="2013"/>
    <x v="5"/>
    <n v="13"/>
    <x v="3"/>
    <x v="2"/>
    <n v="0"/>
    <n v="0"/>
  </r>
  <r>
    <d v="2013-06-13T00:00:00"/>
    <d v="2013-06-13T05:00:20"/>
    <n v="2013"/>
    <x v="5"/>
    <n v="13"/>
    <x v="4"/>
    <x v="2"/>
    <n v="0"/>
    <n v="0"/>
  </r>
  <r>
    <d v="2013-06-13T00:00:00"/>
    <d v="2013-06-13T06:00:20"/>
    <n v="2013"/>
    <x v="5"/>
    <n v="13"/>
    <x v="5"/>
    <x v="2"/>
    <n v="0"/>
    <n v="0"/>
  </r>
  <r>
    <d v="2013-06-13T00:00:00"/>
    <d v="2013-06-13T07:00:20"/>
    <n v="2013"/>
    <x v="5"/>
    <n v="13"/>
    <x v="6"/>
    <x v="2"/>
    <n v="0"/>
    <n v="0"/>
  </r>
  <r>
    <d v="2013-06-13T00:00:00"/>
    <d v="2013-06-13T08:00:20"/>
    <n v="2013"/>
    <x v="5"/>
    <n v="13"/>
    <x v="7"/>
    <x v="2"/>
    <n v="2.7170000000000001"/>
    <n v="5.3400157232704401E-2"/>
  </r>
  <r>
    <d v="2013-06-13T00:00:00"/>
    <d v="2013-06-13T09:00:20"/>
    <n v="2013"/>
    <x v="5"/>
    <n v="13"/>
    <x v="8"/>
    <x v="2"/>
    <n v="32.886000000000003"/>
    <n v="0.64634433962264148"/>
  </r>
  <r>
    <d v="2013-06-13T00:00:00"/>
    <d v="2013-06-13T10:00:20"/>
    <n v="2013"/>
    <x v="5"/>
    <n v="13"/>
    <x v="9"/>
    <x v="2"/>
    <n v="43.036000000000001"/>
    <n v="0.84583333333333333"/>
  </r>
  <r>
    <d v="2013-06-13T00:00:00"/>
    <d v="2013-06-13T11:00:20"/>
    <n v="2013"/>
    <x v="5"/>
    <n v="13"/>
    <x v="10"/>
    <x v="2"/>
    <n v="43.475000000000001"/>
    <n v="0.85446147798742134"/>
  </r>
  <r>
    <d v="2013-06-13T00:00:00"/>
    <d v="2013-06-13T12:00:20"/>
    <n v="2013"/>
    <x v="5"/>
    <n v="13"/>
    <x v="11"/>
    <x v="2"/>
    <n v="40.976999999999997"/>
    <n v="0.80536556603773579"/>
  </r>
  <r>
    <d v="2013-06-13T00:00:00"/>
    <d v="2013-06-13T13:00:20"/>
    <n v="2013"/>
    <x v="5"/>
    <n v="13"/>
    <x v="12"/>
    <x v="2"/>
    <n v="39.103999999999999"/>
    <n v="0.7685534591194968"/>
  </r>
  <r>
    <d v="2013-06-13T00:00:00"/>
    <d v="2013-06-13T14:00:20"/>
    <n v="2013"/>
    <x v="5"/>
    <n v="13"/>
    <x v="13"/>
    <x v="2"/>
    <n v="39.76"/>
    <n v="0.78144654088050303"/>
  </r>
  <r>
    <d v="2013-06-13T00:00:00"/>
    <d v="2013-06-13T15:00:20"/>
    <n v="2013"/>
    <x v="5"/>
    <n v="13"/>
    <x v="14"/>
    <x v="2"/>
    <n v="41.530999999999999"/>
    <n v="0.81625393081761"/>
  </r>
  <r>
    <d v="2013-06-13T00:00:00"/>
    <d v="2013-06-13T16:00:20"/>
    <n v="2013"/>
    <x v="5"/>
    <n v="13"/>
    <x v="15"/>
    <x v="2"/>
    <n v="43.121000000000002"/>
    <n v="0.84750393081761011"/>
  </r>
  <r>
    <d v="2013-06-13T00:00:00"/>
    <d v="2013-06-13T17:00:20"/>
    <n v="2013"/>
    <x v="5"/>
    <n v="13"/>
    <x v="16"/>
    <x v="2"/>
    <n v="38.616999999999997"/>
    <n v="0.75898191823899364"/>
  </r>
  <r>
    <d v="2013-06-13T00:00:00"/>
    <d v="2013-06-13T18:00:20"/>
    <n v="2013"/>
    <x v="5"/>
    <n v="13"/>
    <x v="17"/>
    <x v="2"/>
    <n v="5.6379999999999999"/>
    <n v="0.11080974842767295"/>
  </r>
  <r>
    <d v="2013-06-13T00:00:00"/>
    <d v="2013-06-13T19:00:20"/>
    <n v="2013"/>
    <x v="5"/>
    <n v="13"/>
    <x v="18"/>
    <x v="2"/>
    <n v="0"/>
    <n v="0"/>
  </r>
  <r>
    <d v="2013-06-13T00:00:00"/>
    <d v="2013-06-13T20:00:20"/>
    <n v="2013"/>
    <x v="5"/>
    <n v="13"/>
    <x v="19"/>
    <x v="2"/>
    <n v="0"/>
    <n v="0"/>
  </r>
  <r>
    <d v="2013-06-13T00:00:00"/>
    <d v="2013-06-13T21:00:20"/>
    <n v="2013"/>
    <x v="5"/>
    <n v="13"/>
    <x v="20"/>
    <x v="2"/>
    <n v="0"/>
    <n v="0"/>
  </r>
  <r>
    <d v="2013-06-13T00:00:00"/>
    <d v="2013-06-13T22:00:20"/>
    <n v="2013"/>
    <x v="5"/>
    <n v="13"/>
    <x v="21"/>
    <x v="2"/>
    <n v="0"/>
    <n v="0"/>
  </r>
  <r>
    <d v="2013-06-13T00:00:00"/>
    <d v="2013-06-13T23:00:20"/>
    <n v="2013"/>
    <x v="5"/>
    <n v="13"/>
    <x v="22"/>
    <x v="2"/>
    <n v="0"/>
    <n v="0"/>
  </r>
  <r>
    <d v="2013-06-14T00:00:00"/>
    <d v="2013-06-14T00:00:20"/>
    <n v="2013"/>
    <x v="5"/>
    <n v="14"/>
    <x v="23"/>
    <x v="3"/>
    <n v="0"/>
    <n v="0"/>
  </r>
  <r>
    <d v="2013-06-14T00:00:00"/>
    <d v="2013-06-14T01:00:20"/>
    <n v="2013"/>
    <x v="5"/>
    <n v="14"/>
    <x v="0"/>
    <x v="3"/>
    <n v="0"/>
    <n v="0"/>
  </r>
  <r>
    <d v="2013-06-14T00:00:00"/>
    <d v="2013-06-14T02:00:20"/>
    <n v="2013"/>
    <x v="5"/>
    <n v="14"/>
    <x v="1"/>
    <x v="3"/>
    <n v="0"/>
    <n v="0"/>
  </r>
  <r>
    <d v="2013-06-14T00:00:00"/>
    <d v="2013-06-14T03:00:20"/>
    <n v="2013"/>
    <x v="5"/>
    <n v="14"/>
    <x v="2"/>
    <x v="3"/>
    <n v="0"/>
    <n v="0"/>
  </r>
  <r>
    <d v="2013-06-14T00:00:00"/>
    <d v="2013-06-14T04:00:20"/>
    <n v="2013"/>
    <x v="5"/>
    <n v="14"/>
    <x v="3"/>
    <x v="3"/>
    <n v="0"/>
    <n v="0"/>
  </r>
  <r>
    <d v="2013-06-14T00:00:00"/>
    <d v="2013-06-14T05:00:20"/>
    <n v="2013"/>
    <x v="5"/>
    <n v="14"/>
    <x v="4"/>
    <x v="3"/>
    <n v="0"/>
    <n v="0"/>
  </r>
  <r>
    <d v="2013-06-14T00:00:00"/>
    <d v="2013-06-14T06:00:20"/>
    <n v="2013"/>
    <x v="5"/>
    <n v="14"/>
    <x v="5"/>
    <x v="3"/>
    <n v="0"/>
    <n v="0"/>
  </r>
  <r>
    <d v="2013-06-14T00:00:00"/>
    <d v="2013-06-14T07:00:20"/>
    <n v="2013"/>
    <x v="5"/>
    <n v="14"/>
    <x v="6"/>
    <x v="3"/>
    <n v="0"/>
    <n v="0"/>
  </r>
  <r>
    <d v="2013-06-14T00:00:00"/>
    <d v="2013-06-14T08:00:20"/>
    <n v="2013"/>
    <x v="5"/>
    <n v="14"/>
    <x v="7"/>
    <x v="3"/>
    <n v="2.492"/>
    <n v="4.8977987421383644E-2"/>
  </r>
  <r>
    <d v="2013-06-14T00:00:00"/>
    <d v="2013-06-14T09:00:20"/>
    <n v="2013"/>
    <x v="5"/>
    <n v="14"/>
    <x v="8"/>
    <x v="3"/>
    <n v="31.812999999999999"/>
    <n v="0.62525550314465406"/>
  </r>
  <r>
    <d v="2013-06-14T00:00:00"/>
    <d v="2013-06-14T10:00:20"/>
    <n v="2013"/>
    <x v="5"/>
    <n v="14"/>
    <x v="9"/>
    <x v="3"/>
    <n v="41.582000000000001"/>
    <n v="0.81725628930817606"/>
  </r>
  <r>
    <d v="2013-06-14T00:00:00"/>
    <d v="2013-06-14T11:00:20"/>
    <n v="2013"/>
    <x v="5"/>
    <n v="14"/>
    <x v="10"/>
    <x v="3"/>
    <n v="41.976999999999997"/>
    <n v="0.82501965408805022"/>
  </r>
  <r>
    <d v="2013-06-14T00:00:00"/>
    <d v="2013-06-14T12:00:20"/>
    <n v="2013"/>
    <x v="5"/>
    <n v="14"/>
    <x v="11"/>
    <x v="3"/>
    <n v="37.991999999999997"/>
    <n v="0.74669811320754709"/>
  </r>
  <r>
    <d v="2013-06-14T00:00:00"/>
    <d v="2013-06-14T13:00:20"/>
    <n v="2013"/>
    <x v="5"/>
    <n v="14"/>
    <x v="12"/>
    <x v="3"/>
    <n v="38.743000000000002"/>
    <n v="0.76145833333333335"/>
  </r>
  <r>
    <d v="2013-06-14T00:00:00"/>
    <d v="2013-06-14T14:00:20"/>
    <n v="2013"/>
    <x v="5"/>
    <n v="14"/>
    <x v="13"/>
    <x v="3"/>
    <n v="34.668999999999997"/>
    <n v="0.68138757861635213"/>
  </r>
  <r>
    <d v="2013-06-14T00:00:00"/>
    <d v="2013-06-14T15:00:20"/>
    <n v="2013"/>
    <x v="5"/>
    <n v="14"/>
    <x v="14"/>
    <x v="3"/>
    <n v="39.423000000000002"/>
    <n v="0.77482311320754715"/>
  </r>
  <r>
    <d v="2013-06-14T00:00:00"/>
    <d v="2013-06-14T16:00:20"/>
    <n v="2013"/>
    <x v="5"/>
    <n v="14"/>
    <x v="15"/>
    <x v="3"/>
    <n v="42.069000000000003"/>
    <n v="0.82682783018867922"/>
  </r>
  <r>
    <d v="2013-06-14T00:00:00"/>
    <d v="2013-06-14T17:00:20"/>
    <n v="2013"/>
    <x v="5"/>
    <n v="14"/>
    <x v="16"/>
    <x v="3"/>
    <n v="31.581"/>
    <n v="0.62069575471698113"/>
  </r>
  <r>
    <d v="2013-06-14T00:00:00"/>
    <d v="2013-06-14T18:00:20"/>
    <n v="2013"/>
    <x v="5"/>
    <n v="14"/>
    <x v="17"/>
    <x v="3"/>
    <n v="4.6749999999999998"/>
    <n v="9.1882861635220123E-2"/>
  </r>
  <r>
    <d v="2013-06-14T00:00:00"/>
    <d v="2013-06-14T19:00:20"/>
    <n v="2013"/>
    <x v="5"/>
    <n v="14"/>
    <x v="18"/>
    <x v="3"/>
    <n v="0"/>
    <n v="0"/>
  </r>
  <r>
    <d v="2013-06-14T00:00:00"/>
    <d v="2013-06-14T20:00:20"/>
    <n v="2013"/>
    <x v="5"/>
    <n v="14"/>
    <x v="19"/>
    <x v="3"/>
    <n v="0"/>
    <n v="0"/>
  </r>
  <r>
    <d v="2013-06-14T00:00:00"/>
    <d v="2013-06-14T21:00:20"/>
    <n v="2013"/>
    <x v="5"/>
    <n v="14"/>
    <x v="20"/>
    <x v="3"/>
    <n v="0"/>
    <n v="0"/>
  </r>
  <r>
    <d v="2013-06-14T00:00:00"/>
    <d v="2013-06-14T22:00:20"/>
    <n v="2013"/>
    <x v="5"/>
    <n v="14"/>
    <x v="21"/>
    <x v="3"/>
    <n v="0"/>
    <n v="0"/>
  </r>
  <r>
    <d v="2013-06-14T00:00:00"/>
    <d v="2013-06-14T23:00:20"/>
    <n v="2013"/>
    <x v="5"/>
    <n v="14"/>
    <x v="22"/>
    <x v="3"/>
    <n v="0"/>
    <n v="0"/>
  </r>
  <r>
    <d v="2013-06-15T00:00:00"/>
    <d v="2013-06-15T00:00:20"/>
    <n v="2013"/>
    <x v="5"/>
    <n v="15"/>
    <x v="23"/>
    <x v="4"/>
    <n v="0"/>
    <n v="0"/>
  </r>
  <r>
    <d v="2013-06-15T00:00:00"/>
    <d v="2013-06-15T01:00:20"/>
    <n v="2013"/>
    <x v="5"/>
    <n v="15"/>
    <x v="0"/>
    <x v="4"/>
    <n v="0"/>
    <n v="0"/>
  </r>
  <r>
    <d v="2013-06-15T00:00:00"/>
    <d v="2013-06-15T02:00:20"/>
    <n v="2013"/>
    <x v="5"/>
    <n v="15"/>
    <x v="1"/>
    <x v="4"/>
    <n v="0"/>
    <n v="0"/>
  </r>
  <r>
    <d v="2013-06-15T00:00:00"/>
    <d v="2013-06-15T03:00:20"/>
    <n v="2013"/>
    <x v="5"/>
    <n v="15"/>
    <x v="2"/>
    <x v="4"/>
    <n v="0"/>
    <n v="0"/>
  </r>
  <r>
    <d v="2013-06-15T00:00:00"/>
    <d v="2013-06-15T04:00:20"/>
    <n v="2013"/>
    <x v="5"/>
    <n v="15"/>
    <x v="3"/>
    <x v="4"/>
    <n v="0"/>
    <n v="0"/>
  </r>
  <r>
    <d v="2013-06-15T00:00:00"/>
    <d v="2013-06-15T05:00:20"/>
    <n v="2013"/>
    <x v="5"/>
    <n v="15"/>
    <x v="4"/>
    <x v="4"/>
    <n v="0"/>
    <n v="0"/>
  </r>
  <r>
    <d v="2013-06-15T00:00:00"/>
    <d v="2013-06-15T06:00:20"/>
    <n v="2013"/>
    <x v="5"/>
    <n v="15"/>
    <x v="5"/>
    <x v="4"/>
    <n v="0"/>
    <n v="0"/>
  </r>
  <r>
    <d v="2013-06-15T00:00:00"/>
    <d v="2013-06-15T07:00:20"/>
    <n v="2013"/>
    <x v="5"/>
    <n v="15"/>
    <x v="6"/>
    <x v="4"/>
    <n v="0"/>
    <n v="0"/>
  </r>
  <r>
    <d v="2013-06-15T00:00:00"/>
    <d v="2013-06-15T08:00:20"/>
    <n v="2013"/>
    <x v="5"/>
    <n v="15"/>
    <x v="7"/>
    <x v="4"/>
    <n v="2.2189999999999999"/>
    <n v="4.3612421383647793E-2"/>
  </r>
  <r>
    <d v="2013-06-15T00:00:00"/>
    <d v="2013-06-15T09:00:20"/>
    <n v="2013"/>
    <x v="5"/>
    <n v="15"/>
    <x v="8"/>
    <x v="4"/>
    <n v="30.515000000000001"/>
    <n v="0.59974449685534592"/>
  </r>
  <r>
    <d v="2013-06-15T00:00:00"/>
    <d v="2013-06-15T10:00:20"/>
    <n v="2013"/>
    <x v="5"/>
    <n v="15"/>
    <x v="9"/>
    <x v="4"/>
    <n v="44.372999999999998"/>
    <n v="0.87211084905660363"/>
  </r>
  <r>
    <d v="2013-06-15T00:00:00"/>
    <d v="2013-06-15T11:00:20"/>
    <n v="2013"/>
    <x v="5"/>
    <n v="15"/>
    <x v="10"/>
    <x v="4"/>
    <n v="45.115000000000002"/>
    <n v="0.88669418238993714"/>
  </r>
  <r>
    <d v="2013-06-15T00:00:00"/>
    <d v="2013-06-15T12:00:20"/>
    <n v="2013"/>
    <x v="5"/>
    <n v="15"/>
    <x v="11"/>
    <x v="4"/>
    <n v="42.156999999999996"/>
    <n v="0.82855738993710681"/>
  </r>
  <r>
    <d v="2013-06-15T00:00:00"/>
    <d v="2013-06-15T13:00:20"/>
    <n v="2013"/>
    <x v="5"/>
    <n v="15"/>
    <x v="12"/>
    <x v="4"/>
    <n v="40.606999999999999"/>
    <n v="0.79809355345911948"/>
  </r>
  <r>
    <d v="2013-06-15T00:00:00"/>
    <d v="2013-06-15T14:00:20"/>
    <n v="2013"/>
    <x v="5"/>
    <n v="15"/>
    <x v="13"/>
    <x v="4"/>
    <n v="38.304000000000002"/>
    <n v="0.75283018867924534"/>
  </r>
  <r>
    <d v="2013-06-15T00:00:00"/>
    <d v="2013-06-15T15:00:20"/>
    <n v="2013"/>
    <x v="5"/>
    <n v="15"/>
    <x v="14"/>
    <x v="4"/>
    <n v="43.591000000000001"/>
    <n v="0.8567413522012578"/>
  </r>
  <r>
    <d v="2013-06-15T00:00:00"/>
    <d v="2013-06-15T16:00:20"/>
    <n v="2013"/>
    <x v="5"/>
    <n v="15"/>
    <x v="15"/>
    <x v="4"/>
    <n v="44.723999999999997"/>
    <n v="0.87900943396226405"/>
  </r>
  <r>
    <d v="2013-06-15T00:00:00"/>
    <d v="2013-06-15T17:00:20"/>
    <n v="2013"/>
    <x v="5"/>
    <n v="15"/>
    <x v="16"/>
    <x v="4"/>
    <n v="37.578000000000003"/>
    <n v="0.73856132075471703"/>
  </r>
  <r>
    <d v="2013-06-15T00:00:00"/>
    <d v="2013-06-15T18:00:20"/>
    <n v="2013"/>
    <x v="5"/>
    <n v="15"/>
    <x v="17"/>
    <x v="4"/>
    <n v="5.6"/>
    <n v="0.110062893081761"/>
  </r>
  <r>
    <d v="2013-06-15T00:00:00"/>
    <d v="2013-06-15T19:00:20"/>
    <n v="2013"/>
    <x v="5"/>
    <n v="15"/>
    <x v="18"/>
    <x v="4"/>
    <n v="0"/>
    <n v="0"/>
  </r>
  <r>
    <d v="2013-06-15T00:00:00"/>
    <d v="2013-06-15T20:00:20"/>
    <n v="2013"/>
    <x v="5"/>
    <n v="15"/>
    <x v="19"/>
    <x v="4"/>
    <n v="0"/>
    <n v="0"/>
  </r>
  <r>
    <d v="2013-06-15T00:00:00"/>
    <d v="2013-06-15T21:00:20"/>
    <n v="2013"/>
    <x v="5"/>
    <n v="15"/>
    <x v="20"/>
    <x v="4"/>
    <n v="0"/>
    <n v="0"/>
  </r>
  <r>
    <d v="2013-06-15T00:00:00"/>
    <d v="2013-06-15T22:00:20"/>
    <n v="2013"/>
    <x v="5"/>
    <n v="15"/>
    <x v="21"/>
    <x v="4"/>
    <n v="0"/>
    <n v="0"/>
  </r>
  <r>
    <d v="2013-06-15T00:00:00"/>
    <d v="2013-06-15T23:00:20"/>
    <n v="2013"/>
    <x v="5"/>
    <n v="15"/>
    <x v="22"/>
    <x v="4"/>
    <n v="0"/>
    <n v="0"/>
  </r>
  <r>
    <d v="2013-06-16T00:00:00"/>
    <d v="2013-06-16T00:00:20"/>
    <n v="2013"/>
    <x v="5"/>
    <n v="16"/>
    <x v="23"/>
    <x v="5"/>
    <n v="0"/>
    <n v="0"/>
  </r>
  <r>
    <d v="2013-06-16T00:00:00"/>
    <d v="2013-06-16T01:00:20"/>
    <n v="2013"/>
    <x v="5"/>
    <n v="16"/>
    <x v="0"/>
    <x v="5"/>
    <n v="0"/>
    <n v="0"/>
  </r>
  <r>
    <d v="2013-06-16T00:00:00"/>
    <d v="2013-06-16T02:00:20"/>
    <n v="2013"/>
    <x v="5"/>
    <n v="16"/>
    <x v="1"/>
    <x v="5"/>
    <n v="0"/>
    <n v="0"/>
  </r>
  <r>
    <d v="2013-06-16T00:00:00"/>
    <d v="2013-06-16T03:00:20"/>
    <n v="2013"/>
    <x v="5"/>
    <n v="16"/>
    <x v="2"/>
    <x v="5"/>
    <n v="0"/>
    <n v="0"/>
  </r>
  <r>
    <d v="2013-06-16T00:00:00"/>
    <d v="2013-06-16T04:00:20"/>
    <n v="2013"/>
    <x v="5"/>
    <n v="16"/>
    <x v="3"/>
    <x v="5"/>
    <n v="0"/>
    <n v="0"/>
  </r>
  <r>
    <d v="2013-06-16T00:00:00"/>
    <d v="2013-06-16T05:00:20"/>
    <n v="2013"/>
    <x v="5"/>
    <n v="16"/>
    <x v="4"/>
    <x v="5"/>
    <n v="0"/>
    <n v="0"/>
  </r>
  <r>
    <d v="2013-06-16T00:00:00"/>
    <d v="2013-06-16T06:00:20"/>
    <n v="2013"/>
    <x v="5"/>
    <n v="16"/>
    <x v="5"/>
    <x v="5"/>
    <n v="0"/>
    <n v="0"/>
  </r>
  <r>
    <d v="2013-06-16T00:00:00"/>
    <d v="2013-06-16T07:00:20"/>
    <n v="2013"/>
    <x v="5"/>
    <n v="16"/>
    <x v="6"/>
    <x v="5"/>
    <n v="0"/>
    <n v="0"/>
  </r>
  <r>
    <d v="2013-06-16T00:00:00"/>
    <d v="2013-06-16T08:00:20"/>
    <n v="2013"/>
    <x v="5"/>
    <n v="16"/>
    <x v="7"/>
    <x v="5"/>
    <n v="2.4900000000000002"/>
    <n v="4.8938679245283022E-2"/>
  </r>
  <r>
    <d v="2013-06-16T00:00:00"/>
    <d v="2013-06-16T09:00:20"/>
    <n v="2013"/>
    <x v="5"/>
    <n v="16"/>
    <x v="8"/>
    <x v="5"/>
    <n v="33.106999999999999"/>
    <n v="0.650687893081761"/>
  </r>
  <r>
    <d v="2013-06-16T00:00:00"/>
    <d v="2013-06-16T10:00:20"/>
    <n v="2013"/>
    <x v="5"/>
    <n v="16"/>
    <x v="9"/>
    <x v="5"/>
    <n v="44.773000000000003"/>
    <n v="0.87997248427672958"/>
  </r>
  <r>
    <d v="2013-06-16T00:00:00"/>
    <d v="2013-06-16T11:00:20"/>
    <n v="2013"/>
    <x v="5"/>
    <n v="16"/>
    <x v="10"/>
    <x v="5"/>
    <n v="40.122999999999998"/>
    <n v="0.78858097484276723"/>
  </r>
  <r>
    <d v="2013-06-16T00:00:00"/>
    <d v="2013-06-16T12:00:20"/>
    <n v="2013"/>
    <x v="5"/>
    <n v="16"/>
    <x v="11"/>
    <x v="5"/>
    <n v="39.56"/>
    <n v="0.77751572327044027"/>
  </r>
  <r>
    <d v="2013-06-16T00:00:00"/>
    <d v="2013-06-16T13:00:20"/>
    <n v="2013"/>
    <x v="5"/>
    <n v="16"/>
    <x v="12"/>
    <x v="5"/>
    <n v="38.213000000000001"/>
    <n v="0.75104166666666661"/>
  </r>
  <r>
    <d v="2013-06-16T00:00:00"/>
    <d v="2013-06-16T14:00:20"/>
    <n v="2013"/>
    <x v="5"/>
    <n v="16"/>
    <x v="13"/>
    <x v="5"/>
    <n v="37.984000000000002"/>
    <n v="0.7465408805031446"/>
  </r>
  <r>
    <d v="2013-06-16T00:00:00"/>
    <d v="2013-06-16T15:00:20"/>
    <n v="2013"/>
    <x v="5"/>
    <n v="16"/>
    <x v="14"/>
    <x v="5"/>
    <n v="40.42"/>
    <n v="0.79441823899371067"/>
  </r>
  <r>
    <d v="2013-06-16T00:00:00"/>
    <d v="2013-06-16T16:00:20"/>
    <n v="2013"/>
    <x v="5"/>
    <n v="16"/>
    <x v="15"/>
    <x v="5"/>
    <n v="42.802"/>
    <n v="0.84123427672955975"/>
  </r>
  <r>
    <d v="2013-06-16T00:00:00"/>
    <d v="2013-06-16T17:00:20"/>
    <n v="2013"/>
    <x v="5"/>
    <n v="16"/>
    <x v="16"/>
    <x v="5"/>
    <n v="35.500999999999998"/>
    <n v="0.69773977987421376"/>
  </r>
  <r>
    <d v="2013-06-16T00:00:00"/>
    <d v="2013-06-16T18:00:20"/>
    <n v="2013"/>
    <x v="5"/>
    <n v="16"/>
    <x v="17"/>
    <x v="5"/>
    <n v="5.4279999999999999"/>
    <n v="0.10668238993710691"/>
  </r>
  <r>
    <d v="2013-06-16T00:00:00"/>
    <d v="2013-06-16T19:00:20"/>
    <n v="2013"/>
    <x v="5"/>
    <n v="16"/>
    <x v="18"/>
    <x v="5"/>
    <n v="0"/>
    <n v="0"/>
  </r>
  <r>
    <d v="2013-06-16T00:00:00"/>
    <d v="2013-06-16T20:00:20"/>
    <n v="2013"/>
    <x v="5"/>
    <n v="16"/>
    <x v="19"/>
    <x v="5"/>
    <n v="0"/>
    <n v="0"/>
  </r>
  <r>
    <d v="2013-06-16T00:00:00"/>
    <d v="2013-06-16T21:00:20"/>
    <n v="2013"/>
    <x v="5"/>
    <n v="16"/>
    <x v="20"/>
    <x v="5"/>
    <n v="0"/>
    <n v="0"/>
  </r>
  <r>
    <d v="2013-06-16T00:00:00"/>
    <d v="2013-06-16T22:00:20"/>
    <n v="2013"/>
    <x v="5"/>
    <n v="16"/>
    <x v="21"/>
    <x v="5"/>
    <n v="0"/>
    <n v="0"/>
  </r>
  <r>
    <d v="2013-06-16T00:00:00"/>
    <d v="2013-06-16T23:00:20"/>
    <n v="2013"/>
    <x v="5"/>
    <n v="16"/>
    <x v="22"/>
    <x v="5"/>
    <n v="0"/>
    <n v="0"/>
  </r>
  <r>
    <d v="2013-06-17T00:00:00"/>
    <d v="2013-06-17T00:00:20"/>
    <n v="2013"/>
    <x v="5"/>
    <n v="17"/>
    <x v="23"/>
    <x v="6"/>
    <n v="0"/>
    <n v="0"/>
  </r>
  <r>
    <d v="2013-06-17T00:00:00"/>
    <d v="2013-06-17T01:00:20"/>
    <n v="2013"/>
    <x v="5"/>
    <n v="17"/>
    <x v="0"/>
    <x v="6"/>
    <n v="0"/>
    <n v="0"/>
  </r>
  <r>
    <d v="2013-06-17T00:00:00"/>
    <d v="2013-06-17T02:00:20"/>
    <n v="2013"/>
    <x v="5"/>
    <n v="17"/>
    <x v="1"/>
    <x v="6"/>
    <n v="0"/>
    <n v="0"/>
  </r>
  <r>
    <d v="2013-06-17T00:00:00"/>
    <d v="2013-06-17T03:00:20"/>
    <n v="2013"/>
    <x v="5"/>
    <n v="17"/>
    <x v="2"/>
    <x v="6"/>
    <n v="0"/>
    <n v="0"/>
  </r>
  <r>
    <d v="2013-06-17T00:00:00"/>
    <d v="2013-06-17T04:00:20"/>
    <n v="2013"/>
    <x v="5"/>
    <n v="17"/>
    <x v="3"/>
    <x v="6"/>
    <n v="0"/>
    <n v="0"/>
  </r>
  <r>
    <d v="2013-06-17T00:00:00"/>
    <d v="2013-06-17T05:00:20"/>
    <n v="2013"/>
    <x v="5"/>
    <n v="17"/>
    <x v="4"/>
    <x v="6"/>
    <n v="0"/>
    <n v="0"/>
  </r>
  <r>
    <d v="2013-06-17T00:00:00"/>
    <d v="2013-06-17T06:00:20"/>
    <n v="2013"/>
    <x v="5"/>
    <n v="17"/>
    <x v="5"/>
    <x v="6"/>
    <n v="0"/>
    <n v="0"/>
  </r>
  <r>
    <d v="2013-06-17T00:00:00"/>
    <d v="2013-06-17T07:00:20"/>
    <n v="2013"/>
    <x v="5"/>
    <n v="17"/>
    <x v="6"/>
    <x v="6"/>
    <n v="0"/>
    <n v="0"/>
  </r>
  <r>
    <d v="2013-06-17T00:00:00"/>
    <d v="2013-06-17T08:00:20"/>
    <n v="2013"/>
    <x v="5"/>
    <n v="17"/>
    <x v="7"/>
    <x v="6"/>
    <n v="2.3690000000000002"/>
    <n v="4.6560534591194969E-2"/>
  </r>
  <r>
    <d v="2013-06-17T00:00:00"/>
    <d v="2013-06-17T09:00:20"/>
    <n v="2013"/>
    <x v="5"/>
    <n v="17"/>
    <x v="8"/>
    <x v="6"/>
    <n v="32.475000000000001"/>
    <n v="0.63826650943396224"/>
  </r>
  <r>
    <d v="2013-06-17T00:00:00"/>
    <d v="2013-06-17T10:00:20"/>
    <n v="2013"/>
    <x v="5"/>
    <n v="17"/>
    <x v="9"/>
    <x v="6"/>
    <n v="44.615000000000002"/>
    <n v="0.87686713836477992"/>
  </r>
  <r>
    <d v="2013-06-17T00:00:00"/>
    <d v="2013-06-17T11:00:20"/>
    <n v="2013"/>
    <x v="5"/>
    <n v="17"/>
    <x v="10"/>
    <x v="6"/>
    <n v="44.320999999999998"/>
    <n v="0.87108883647798729"/>
  </r>
  <r>
    <d v="2013-06-17T00:00:00"/>
    <d v="2013-06-17T12:00:20"/>
    <n v="2013"/>
    <x v="5"/>
    <n v="17"/>
    <x v="11"/>
    <x v="6"/>
    <n v="41.253"/>
    <n v="0.81079009433962257"/>
  </r>
  <r>
    <d v="2013-06-17T00:00:00"/>
    <d v="2013-06-17T13:00:20"/>
    <n v="2013"/>
    <x v="5"/>
    <n v="17"/>
    <x v="12"/>
    <x v="6"/>
    <n v="41.076999999999998"/>
    <n v="0.80733097484276717"/>
  </r>
  <r>
    <d v="2013-06-17T00:00:00"/>
    <d v="2013-06-17T14:00:20"/>
    <n v="2013"/>
    <x v="5"/>
    <n v="17"/>
    <x v="13"/>
    <x v="6"/>
    <n v="37.768000000000001"/>
    <n v="0.74229559748427676"/>
  </r>
  <r>
    <d v="2013-06-17T00:00:00"/>
    <d v="2013-06-17T15:00:20"/>
    <n v="2013"/>
    <x v="5"/>
    <n v="17"/>
    <x v="14"/>
    <x v="6"/>
    <n v="35.409999999999997"/>
    <n v="0.69595125786163514"/>
  </r>
  <r>
    <d v="2013-06-17T00:00:00"/>
    <d v="2013-06-17T16:00:20"/>
    <n v="2013"/>
    <x v="5"/>
    <n v="17"/>
    <x v="15"/>
    <x v="6"/>
    <n v="32.890999999999998"/>
    <n v="0.64644261006289305"/>
  </r>
  <r>
    <d v="2013-06-17T00:00:00"/>
    <d v="2013-06-17T17:00:20"/>
    <n v="2013"/>
    <x v="5"/>
    <n v="17"/>
    <x v="16"/>
    <x v="6"/>
    <n v="28.167999999999999"/>
    <n v="0.55361635220125782"/>
  </r>
  <r>
    <d v="2013-06-17T00:00:00"/>
    <d v="2013-06-17T18:00:20"/>
    <n v="2013"/>
    <x v="5"/>
    <n v="17"/>
    <x v="17"/>
    <x v="6"/>
    <n v="4.6079999999999997"/>
    <n v="9.056603773584905E-2"/>
  </r>
  <r>
    <d v="2013-06-17T00:00:00"/>
    <d v="2013-06-17T19:00:20"/>
    <n v="2013"/>
    <x v="5"/>
    <n v="17"/>
    <x v="18"/>
    <x v="6"/>
    <n v="0"/>
    <n v="0"/>
  </r>
  <r>
    <d v="2013-06-17T00:00:00"/>
    <d v="2013-06-17T20:00:20"/>
    <n v="2013"/>
    <x v="5"/>
    <n v="17"/>
    <x v="19"/>
    <x v="6"/>
    <n v="0"/>
    <n v="0"/>
  </r>
  <r>
    <d v="2013-06-17T00:00:00"/>
    <d v="2013-06-17T21:00:20"/>
    <n v="2013"/>
    <x v="5"/>
    <n v="17"/>
    <x v="20"/>
    <x v="6"/>
    <n v="0"/>
    <n v="0"/>
  </r>
  <r>
    <d v="2013-06-17T00:00:00"/>
    <d v="2013-06-17T22:00:20"/>
    <n v="2013"/>
    <x v="5"/>
    <n v="17"/>
    <x v="21"/>
    <x v="6"/>
    <n v="0"/>
    <n v="0"/>
  </r>
  <r>
    <d v="2013-06-17T00:00:00"/>
    <d v="2013-06-17T23:00:20"/>
    <n v="2013"/>
    <x v="5"/>
    <n v="17"/>
    <x v="22"/>
    <x v="6"/>
    <n v="0"/>
    <n v="0"/>
  </r>
  <r>
    <d v="2013-06-18T00:00:00"/>
    <d v="2013-06-18T00:00:20"/>
    <n v="2013"/>
    <x v="5"/>
    <n v="18"/>
    <x v="23"/>
    <x v="0"/>
    <n v="0"/>
    <n v="0"/>
  </r>
  <r>
    <d v="2013-06-18T00:00:00"/>
    <d v="2013-06-18T01:00:20"/>
    <n v="2013"/>
    <x v="5"/>
    <n v="18"/>
    <x v="0"/>
    <x v="0"/>
    <n v="0"/>
    <n v="0"/>
  </r>
  <r>
    <d v="2013-06-18T00:00:00"/>
    <d v="2013-06-18T02:00:20"/>
    <n v="2013"/>
    <x v="5"/>
    <n v="18"/>
    <x v="1"/>
    <x v="0"/>
    <n v="0"/>
    <n v="0"/>
  </r>
  <r>
    <d v="2013-06-18T00:00:00"/>
    <d v="2013-06-18T03:00:20"/>
    <n v="2013"/>
    <x v="5"/>
    <n v="18"/>
    <x v="2"/>
    <x v="0"/>
    <n v="0"/>
    <n v="0"/>
  </r>
  <r>
    <d v="2013-06-18T00:00:00"/>
    <d v="2013-06-18T04:00:20"/>
    <n v="2013"/>
    <x v="5"/>
    <n v="18"/>
    <x v="3"/>
    <x v="0"/>
    <n v="0"/>
    <n v="0"/>
  </r>
  <r>
    <d v="2013-06-18T00:00:00"/>
    <d v="2013-06-18T05:00:20"/>
    <n v="2013"/>
    <x v="5"/>
    <n v="18"/>
    <x v="4"/>
    <x v="0"/>
    <n v="0"/>
    <n v="0"/>
  </r>
  <r>
    <d v="2013-06-18T00:00:00"/>
    <d v="2013-06-18T06:00:20"/>
    <n v="2013"/>
    <x v="5"/>
    <n v="18"/>
    <x v="5"/>
    <x v="0"/>
    <n v="0"/>
    <n v="0"/>
  </r>
  <r>
    <d v="2013-06-18T00:00:00"/>
    <d v="2013-06-18T07:00:20"/>
    <n v="2013"/>
    <x v="5"/>
    <n v="18"/>
    <x v="6"/>
    <x v="0"/>
    <n v="0"/>
    <n v="0"/>
  </r>
  <r>
    <d v="2013-06-18T00:00:00"/>
    <d v="2013-06-18T08:00:20"/>
    <n v="2013"/>
    <x v="5"/>
    <n v="18"/>
    <x v="7"/>
    <x v="0"/>
    <n v="2.391"/>
    <n v="4.6992924528301887E-2"/>
  </r>
  <r>
    <d v="2013-06-18T00:00:00"/>
    <d v="2013-06-18T09:00:20"/>
    <n v="2013"/>
    <x v="5"/>
    <n v="18"/>
    <x v="8"/>
    <x v="0"/>
    <n v="32.338999999999999"/>
    <n v="0.63559355345911939"/>
  </r>
  <r>
    <d v="2013-06-18T00:00:00"/>
    <d v="2013-06-18T10:00:20"/>
    <n v="2013"/>
    <x v="5"/>
    <n v="18"/>
    <x v="9"/>
    <x v="0"/>
    <n v="43.959000000000003"/>
    <n v="0.86397405660377358"/>
  </r>
  <r>
    <d v="2013-06-18T00:00:00"/>
    <d v="2013-06-18T11:00:20"/>
    <n v="2013"/>
    <x v="5"/>
    <n v="18"/>
    <x v="10"/>
    <x v="0"/>
    <n v="44.097999999999999"/>
    <n v="0.86670597484276723"/>
  </r>
  <r>
    <d v="2013-06-18T00:00:00"/>
    <d v="2013-06-18T12:00:20"/>
    <n v="2013"/>
    <x v="5"/>
    <n v="18"/>
    <x v="11"/>
    <x v="0"/>
    <n v="41.936"/>
    <n v="0.8242138364779874"/>
  </r>
  <r>
    <d v="2013-06-18T00:00:00"/>
    <d v="2013-06-18T13:00:20"/>
    <n v="2013"/>
    <x v="5"/>
    <n v="18"/>
    <x v="12"/>
    <x v="0"/>
    <n v="40.569000000000003"/>
    <n v="0.79734669811320757"/>
  </r>
  <r>
    <d v="2013-06-18T00:00:00"/>
    <d v="2013-06-18T14:00:20"/>
    <n v="2013"/>
    <x v="5"/>
    <n v="18"/>
    <x v="13"/>
    <x v="0"/>
    <n v="41.820999999999998"/>
    <n v="0.82195361635220121"/>
  </r>
  <r>
    <d v="2013-06-18T00:00:00"/>
    <d v="2013-06-18T15:00:20"/>
    <n v="2013"/>
    <x v="5"/>
    <n v="18"/>
    <x v="14"/>
    <x v="0"/>
    <n v="44.268999999999998"/>
    <n v="0.87006682389937096"/>
  </r>
  <r>
    <d v="2013-06-18T00:00:00"/>
    <d v="2013-06-18T16:00:20"/>
    <n v="2013"/>
    <x v="5"/>
    <n v="18"/>
    <x v="15"/>
    <x v="0"/>
    <n v="44.667000000000002"/>
    <n v="0.87788915094339626"/>
  </r>
  <r>
    <d v="2013-06-18T00:00:00"/>
    <d v="2013-06-18T17:00:20"/>
    <n v="2013"/>
    <x v="5"/>
    <n v="18"/>
    <x v="16"/>
    <x v="0"/>
    <n v="38.39"/>
    <n v="0.75452044025157228"/>
  </r>
  <r>
    <d v="2013-06-18T00:00:00"/>
    <d v="2013-06-18T18:00:20"/>
    <n v="2013"/>
    <x v="5"/>
    <n v="18"/>
    <x v="17"/>
    <x v="0"/>
    <n v="5.8840000000000003"/>
    <n v="0.11564465408805032"/>
  </r>
  <r>
    <d v="2013-06-18T00:00:00"/>
    <d v="2013-06-18T19:00:20"/>
    <n v="2013"/>
    <x v="5"/>
    <n v="18"/>
    <x v="18"/>
    <x v="0"/>
    <n v="0"/>
    <n v="0"/>
  </r>
  <r>
    <d v="2013-06-18T00:00:00"/>
    <d v="2013-06-18T20:00:20"/>
    <n v="2013"/>
    <x v="5"/>
    <n v="18"/>
    <x v="19"/>
    <x v="0"/>
    <n v="0"/>
    <n v="0"/>
  </r>
  <r>
    <d v="2013-06-18T00:00:00"/>
    <d v="2013-06-18T21:00:20"/>
    <n v="2013"/>
    <x v="5"/>
    <n v="18"/>
    <x v="20"/>
    <x v="0"/>
    <n v="0"/>
    <n v="0"/>
  </r>
  <r>
    <d v="2013-06-18T00:00:00"/>
    <d v="2013-06-18T22:00:20"/>
    <n v="2013"/>
    <x v="5"/>
    <n v="18"/>
    <x v="21"/>
    <x v="0"/>
    <n v="0"/>
    <n v="0"/>
  </r>
  <r>
    <d v="2013-06-18T00:00:00"/>
    <d v="2013-06-18T23:00:20"/>
    <n v="2013"/>
    <x v="5"/>
    <n v="18"/>
    <x v="22"/>
    <x v="0"/>
    <n v="0"/>
    <n v="0"/>
  </r>
  <r>
    <d v="2013-06-19T00:00:00"/>
    <d v="2013-06-19T00:00:20"/>
    <n v="2013"/>
    <x v="5"/>
    <n v="19"/>
    <x v="23"/>
    <x v="1"/>
    <n v="0"/>
    <n v="0"/>
  </r>
  <r>
    <d v="2013-06-19T00:00:00"/>
    <d v="2013-06-19T01:00:20"/>
    <n v="2013"/>
    <x v="5"/>
    <n v="19"/>
    <x v="0"/>
    <x v="1"/>
    <n v="0"/>
    <n v="0"/>
  </r>
  <r>
    <d v="2013-06-19T00:00:00"/>
    <d v="2013-06-19T02:00:20"/>
    <n v="2013"/>
    <x v="5"/>
    <n v="19"/>
    <x v="1"/>
    <x v="1"/>
    <n v="0"/>
    <n v="0"/>
  </r>
  <r>
    <d v="2013-06-19T00:00:00"/>
    <d v="2013-06-19T03:00:20"/>
    <n v="2013"/>
    <x v="5"/>
    <n v="19"/>
    <x v="2"/>
    <x v="1"/>
    <n v="0"/>
    <n v="0"/>
  </r>
  <r>
    <d v="2013-06-19T00:00:00"/>
    <d v="2013-06-19T04:00:20"/>
    <n v="2013"/>
    <x v="5"/>
    <n v="19"/>
    <x v="3"/>
    <x v="1"/>
    <n v="0"/>
    <n v="0"/>
  </r>
  <r>
    <d v="2013-06-19T00:00:00"/>
    <d v="2013-06-19T05:00:20"/>
    <n v="2013"/>
    <x v="5"/>
    <n v="19"/>
    <x v="4"/>
    <x v="1"/>
    <n v="0"/>
    <n v="0"/>
  </r>
  <r>
    <d v="2013-06-19T00:00:00"/>
    <d v="2013-06-19T06:00:20"/>
    <n v="2013"/>
    <x v="5"/>
    <n v="19"/>
    <x v="5"/>
    <x v="1"/>
    <n v="0"/>
    <n v="0"/>
  </r>
  <r>
    <d v="2013-06-19T00:00:00"/>
    <d v="2013-06-19T07:00:20"/>
    <n v="2013"/>
    <x v="5"/>
    <n v="19"/>
    <x v="6"/>
    <x v="1"/>
    <n v="0"/>
    <n v="0"/>
  </r>
  <r>
    <d v="2013-06-19T00:00:00"/>
    <d v="2013-06-19T08:00:20"/>
    <n v="2013"/>
    <x v="5"/>
    <n v="19"/>
    <x v="7"/>
    <x v="1"/>
    <n v="2.069"/>
    <n v="4.0664308176100623E-2"/>
  </r>
  <r>
    <d v="2013-06-19T00:00:00"/>
    <d v="2013-06-19T09:00:20"/>
    <n v="2013"/>
    <x v="5"/>
    <n v="19"/>
    <x v="8"/>
    <x v="1"/>
    <n v="30.667000000000002"/>
    <n v="0.60273191823899375"/>
  </r>
  <r>
    <d v="2013-06-19T00:00:00"/>
    <d v="2013-06-19T10:00:20"/>
    <n v="2013"/>
    <x v="5"/>
    <n v="19"/>
    <x v="9"/>
    <x v="1"/>
    <n v="41.680999999999997"/>
    <n v="0.81920204402515717"/>
  </r>
  <r>
    <d v="2013-06-19T00:00:00"/>
    <d v="2013-06-19T11:00:20"/>
    <n v="2013"/>
    <x v="5"/>
    <n v="19"/>
    <x v="10"/>
    <x v="1"/>
    <n v="40.997999999999998"/>
    <n v="0.80577830188679234"/>
  </r>
  <r>
    <d v="2013-06-19T00:00:00"/>
    <d v="2013-06-19T12:00:20"/>
    <n v="2013"/>
    <x v="5"/>
    <n v="19"/>
    <x v="11"/>
    <x v="1"/>
    <n v="39.9"/>
    <n v="0.78419811320754707"/>
  </r>
  <r>
    <d v="2013-06-19T00:00:00"/>
    <d v="2013-06-19T13:00:20"/>
    <n v="2013"/>
    <x v="5"/>
    <n v="19"/>
    <x v="12"/>
    <x v="1"/>
    <n v="39.462000000000003"/>
    <n v="0.77558962264150944"/>
  </r>
  <r>
    <d v="2013-06-19T00:00:00"/>
    <d v="2013-06-19T14:00:20"/>
    <n v="2013"/>
    <x v="5"/>
    <n v="19"/>
    <x v="13"/>
    <x v="1"/>
    <n v="40.585000000000001"/>
    <n v="0.79766116352201255"/>
  </r>
  <r>
    <d v="2013-06-19T00:00:00"/>
    <d v="2013-06-19T15:00:20"/>
    <n v="2013"/>
    <x v="5"/>
    <n v="19"/>
    <x v="14"/>
    <x v="1"/>
    <n v="42.713999999999999"/>
    <n v="0.83950471698113205"/>
  </r>
  <r>
    <d v="2013-06-19T00:00:00"/>
    <d v="2013-06-19T16:00:20"/>
    <n v="2013"/>
    <x v="5"/>
    <n v="19"/>
    <x v="15"/>
    <x v="1"/>
    <n v="43.161999999999999"/>
    <n v="0.84830974842767293"/>
  </r>
  <r>
    <d v="2013-06-19T00:00:00"/>
    <d v="2013-06-19T17:00:20"/>
    <n v="2013"/>
    <x v="5"/>
    <n v="19"/>
    <x v="16"/>
    <x v="1"/>
    <n v="37.929000000000002"/>
    <n v="0.74545990566037734"/>
  </r>
  <r>
    <d v="2013-06-19T00:00:00"/>
    <d v="2013-06-19T18:00:20"/>
    <n v="2013"/>
    <x v="5"/>
    <n v="19"/>
    <x v="17"/>
    <x v="1"/>
    <n v="5.9039999999999999"/>
    <n v="0.11603773584905659"/>
  </r>
  <r>
    <d v="2013-06-19T00:00:00"/>
    <d v="2013-06-19T19:00:20"/>
    <n v="2013"/>
    <x v="5"/>
    <n v="19"/>
    <x v="18"/>
    <x v="1"/>
    <n v="0"/>
    <n v="0"/>
  </r>
  <r>
    <d v="2013-06-19T00:00:00"/>
    <d v="2013-06-19T20:00:20"/>
    <n v="2013"/>
    <x v="5"/>
    <n v="19"/>
    <x v="19"/>
    <x v="1"/>
    <n v="0"/>
    <n v="0"/>
  </r>
  <r>
    <d v="2013-06-19T00:00:00"/>
    <d v="2013-06-19T21:00:20"/>
    <n v="2013"/>
    <x v="5"/>
    <n v="19"/>
    <x v="20"/>
    <x v="1"/>
    <n v="0"/>
    <n v="0"/>
  </r>
  <r>
    <d v="2013-06-19T00:00:00"/>
    <d v="2013-06-19T22:00:20"/>
    <n v="2013"/>
    <x v="5"/>
    <n v="19"/>
    <x v="21"/>
    <x v="1"/>
    <n v="0"/>
    <n v="0"/>
  </r>
  <r>
    <d v="2013-06-19T00:00:00"/>
    <d v="2013-06-19T23:00:20"/>
    <n v="2013"/>
    <x v="5"/>
    <n v="19"/>
    <x v="22"/>
    <x v="1"/>
    <n v="0"/>
    <n v="0"/>
  </r>
  <r>
    <d v="2013-06-20T00:00:00"/>
    <d v="2013-06-20T00:00:20"/>
    <n v="2013"/>
    <x v="5"/>
    <n v="20"/>
    <x v="23"/>
    <x v="2"/>
    <n v="0"/>
    <n v="0"/>
  </r>
  <r>
    <d v="2013-06-20T00:00:00"/>
    <d v="2013-06-20T01:00:20"/>
    <n v="2013"/>
    <x v="5"/>
    <n v="20"/>
    <x v="0"/>
    <x v="2"/>
    <n v="0"/>
    <n v="0"/>
  </r>
  <r>
    <d v="2013-06-20T00:00:00"/>
    <d v="2013-06-20T02:00:20"/>
    <n v="2013"/>
    <x v="5"/>
    <n v="20"/>
    <x v="1"/>
    <x v="2"/>
    <n v="0"/>
    <n v="0"/>
  </r>
  <r>
    <d v="2013-06-20T00:00:00"/>
    <d v="2013-06-20T03:00:20"/>
    <n v="2013"/>
    <x v="5"/>
    <n v="20"/>
    <x v="2"/>
    <x v="2"/>
    <n v="0"/>
    <n v="0"/>
  </r>
  <r>
    <d v="2013-06-20T00:00:00"/>
    <d v="2013-06-20T04:00:20"/>
    <n v="2013"/>
    <x v="5"/>
    <n v="20"/>
    <x v="3"/>
    <x v="2"/>
    <n v="0"/>
    <n v="0"/>
  </r>
  <r>
    <d v="2013-06-20T00:00:00"/>
    <d v="2013-06-20T05:00:20"/>
    <n v="2013"/>
    <x v="5"/>
    <n v="20"/>
    <x v="4"/>
    <x v="2"/>
    <n v="0"/>
    <n v="0"/>
  </r>
  <r>
    <d v="2013-06-20T00:00:00"/>
    <d v="2013-06-20T06:00:20"/>
    <n v="2013"/>
    <x v="5"/>
    <n v="20"/>
    <x v="5"/>
    <x v="2"/>
    <n v="0"/>
    <n v="0"/>
  </r>
  <r>
    <d v="2013-06-20T00:00:00"/>
    <d v="2013-06-20T07:00:20"/>
    <n v="2013"/>
    <x v="5"/>
    <n v="20"/>
    <x v="6"/>
    <x v="2"/>
    <n v="0"/>
    <n v="0"/>
  </r>
  <r>
    <d v="2013-06-20T00:00:00"/>
    <d v="2013-06-20T08:00:20"/>
    <n v="2013"/>
    <x v="5"/>
    <n v="20"/>
    <x v="7"/>
    <x v="2"/>
    <n v="2.1280000000000001"/>
    <n v="4.182389937106918E-2"/>
  </r>
  <r>
    <d v="2013-06-20T00:00:00"/>
    <d v="2013-06-20T09:00:20"/>
    <n v="2013"/>
    <x v="5"/>
    <n v="20"/>
    <x v="8"/>
    <x v="2"/>
    <n v="30.739000000000001"/>
    <n v="0.60414701257861636"/>
  </r>
  <r>
    <d v="2013-06-20T00:00:00"/>
    <d v="2013-06-20T10:00:20"/>
    <n v="2013"/>
    <x v="5"/>
    <n v="20"/>
    <x v="9"/>
    <x v="2"/>
    <n v="42.143999999999998"/>
    <n v="0.82830188679245276"/>
  </r>
  <r>
    <d v="2013-06-20T00:00:00"/>
    <d v="2013-06-20T11:00:20"/>
    <n v="2013"/>
    <x v="5"/>
    <n v="20"/>
    <x v="10"/>
    <x v="2"/>
    <n v="42.881999999999998"/>
    <n v="0.84280660377358485"/>
  </r>
  <r>
    <d v="2013-06-20T00:00:00"/>
    <d v="2013-06-20T12:00:20"/>
    <n v="2013"/>
    <x v="5"/>
    <n v="20"/>
    <x v="11"/>
    <x v="2"/>
    <n v="41.335999999999999"/>
    <n v="0.8124213836477987"/>
  </r>
  <r>
    <d v="2013-06-20T00:00:00"/>
    <d v="2013-06-20T13:00:20"/>
    <n v="2013"/>
    <x v="5"/>
    <n v="20"/>
    <x v="12"/>
    <x v="2"/>
    <n v="39.594000000000001"/>
    <n v="0.77818396226415087"/>
  </r>
  <r>
    <d v="2013-06-20T00:00:00"/>
    <d v="2013-06-20T14:00:20"/>
    <n v="2013"/>
    <x v="5"/>
    <n v="20"/>
    <x v="13"/>
    <x v="2"/>
    <n v="40.677999999999997"/>
    <n v="0.79948899371069171"/>
  </r>
  <r>
    <d v="2013-06-20T00:00:00"/>
    <d v="2013-06-20T15:00:20"/>
    <n v="2013"/>
    <x v="5"/>
    <n v="20"/>
    <x v="14"/>
    <x v="2"/>
    <n v="43.127000000000002"/>
    <n v="0.84762185534591195"/>
  </r>
  <r>
    <d v="2013-06-20T00:00:00"/>
    <d v="2013-06-20T16:00:20"/>
    <n v="2013"/>
    <x v="5"/>
    <n v="20"/>
    <x v="15"/>
    <x v="2"/>
    <n v="43.92"/>
    <n v="0.8632075471698113"/>
  </r>
  <r>
    <d v="2013-06-20T00:00:00"/>
    <d v="2013-06-20T17:00:20"/>
    <n v="2013"/>
    <x v="5"/>
    <n v="20"/>
    <x v="16"/>
    <x v="2"/>
    <n v="38.656999999999996"/>
    <n v="0.75976808176100619"/>
  </r>
  <r>
    <d v="2013-06-20T00:00:00"/>
    <d v="2013-06-20T18:00:20"/>
    <n v="2013"/>
    <x v="5"/>
    <n v="20"/>
    <x v="17"/>
    <x v="2"/>
    <n v="5.9329999999999998"/>
    <n v="0.11660770440251571"/>
  </r>
  <r>
    <d v="2013-06-20T00:00:00"/>
    <d v="2013-06-20T19:00:20"/>
    <n v="2013"/>
    <x v="5"/>
    <n v="20"/>
    <x v="18"/>
    <x v="2"/>
    <n v="0"/>
    <n v="0"/>
  </r>
  <r>
    <d v="2013-06-20T00:00:00"/>
    <d v="2013-06-20T20:00:20"/>
    <n v="2013"/>
    <x v="5"/>
    <n v="20"/>
    <x v="19"/>
    <x v="2"/>
    <n v="0"/>
    <n v="0"/>
  </r>
  <r>
    <d v="2013-06-20T00:00:00"/>
    <d v="2013-06-20T21:00:20"/>
    <n v="2013"/>
    <x v="5"/>
    <n v="20"/>
    <x v="20"/>
    <x v="2"/>
    <n v="0"/>
    <n v="0"/>
  </r>
  <r>
    <d v="2013-06-20T00:00:00"/>
    <d v="2013-06-20T22:00:20"/>
    <n v="2013"/>
    <x v="5"/>
    <n v="20"/>
    <x v="21"/>
    <x v="2"/>
    <n v="0"/>
    <n v="0"/>
  </r>
  <r>
    <d v="2013-06-20T00:00:00"/>
    <d v="2013-06-20T23:00:21"/>
    <n v="2013"/>
    <x v="5"/>
    <n v="20"/>
    <x v="22"/>
    <x v="2"/>
    <n v="0"/>
    <n v="0"/>
  </r>
  <r>
    <d v="2013-06-21T00:00:00"/>
    <d v="2013-06-21T00:00:21"/>
    <n v="2013"/>
    <x v="5"/>
    <n v="21"/>
    <x v="23"/>
    <x v="3"/>
    <n v="0"/>
    <n v="0"/>
  </r>
  <r>
    <d v="2013-06-21T00:00:00"/>
    <d v="2013-06-21T01:00:21"/>
    <n v="2013"/>
    <x v="5"/>
    <n v="21"/>
    <x v="0"/>
    <x v="3"/>
    <n v="0"/>
    <n v="0"/>
  </r>
  <r>
    <d v="2013-06-21T00:00:00"/>
    <d v="2013-06-21T02:00:21"/>
    <n v="2013"/>
    <x v="5"/>
    <n v="21"/>
    <x v="1"/>
    <x v="3"/>
    <n v="0"/>
    <n v="0"/>
  </r>
  <r>
    <d v="2013-06-21T00:00:00"/>
    <d v="2013-06-21T03:00:21"/>
    <n v="2013"/>
    <x v="5"/>
    <n v="21"/>
    <x v="2"/>
    <x v="3"/>
    <n v="0"/>
    <n v="0"/>
  </r>
  <r>
    <d v="2013-06-21T00:00:00"/>
    <d v="2013-06-21T04:00:21"/>
    <n v="2013"/>
    <x v="5"/>
    <n v="21"/>
    <x v="3"/>
    <x v="3"/>
    <n v="0"/>
    <n v="0"/>
  </r>
  <r>
    <d v="2013-06-21T00:00:00"/>
    <d v="2013-06-21T05:00:21"/>
    <n v="2013"/>
    <x v="5"/>
    <n v="21"/>
    <x v="4"/>
    <x v="3"/>
    <n v="0"/>
    <n v="0"/>
  </r>
  <r>
    <d v="2013-06-21T00:00:00"/>
    <d v="2013-06-21T06:00:21"/>
    <n v="2013"/>
    <x v="5"/>
    <n v="21"/>
    <x v="5"/>
    <x v="3"/>
    <n v="0"/>
    <n v="0"/>
  </r>
  <r>
    <d v="2013-06-21T00:00:00"/>
    <d v="2013-06-21T07:00:21"/>
    <n v="2013"/>
    <x v="5"/>
    <n v="21"/>
    <x v="6"/>
    <x v="3"/>
    <n v="0"/>
    <n v="0"/>
  </r>
  <r>
    <d v="2013-06-21T00:00:00"/>
    <d v="2013-06-21T08:00:21"/>
    <n v="2013"/>
    <x v="5"/>
    <n v="21"/>
    <x v="7"/>
    <x v="3"/>
    <n v="1.581"/>
    <n v="3.1073113207547166E-2"/>
  </r>
  <r>
    <d v="2013-06-21T00:00:00"/>
    <d v="2013-06-21T09:00:21"/>
    <n v="2013"/>
    <x v="5"/>
    <n v="21"/>
    <x v="8"/>
    <x v="3"/>
    <n v="16.812999999999999"/>
    <n v="0.33044418238993706"/>
  </r>
  <r>
    <d v="2013-06-21T00:00:00"/>
    <d v="2013-06-21T10:00:21"/>
    <n v="2013"/>
    <x v="5"/>
    <n v="21"/>
    <x v="9"/>
    <x v="3"/>
    <n v="2.8969999999999998"/>
    <n v="5.6937893081760997E-2"/>
  </r>
  <r>
    <d v="2013-06-21T00:00:00"/>
    <d v="2013-06-21T11:00:21"/>
    <n v="2013"/>
    <x v="5"/>
    <n v="21"/>
    <x v="10"/>
    <x v="3"/>
    <n v="3.1720000000000002"/>
    <n v="6.2342767295597484E-2"/>
  </r>
  <r>
    <d v="2013-06-21T00:00:00"/>
    <d v="2013-06-21T12:00:21"/>
    <n v="2013"/>
    <x v="5"/>
    <n v="21"/>
    <x v="11"/>
    <x v="3"/>
    <n v="3.577"/>
    <n v="7.0302672955974838E-2"/>
  </r>
  <r>
    <d v="2013-06-21T00:00:00"/>
    <d v="2013-06-21T13:00:21"/>
    <n v="2013"/>
    <x v="5"/>
    <n v="21"/>
    <x v="12"/>
    <x v="3"/>
    <n v="4.1289999999999996"/>
    <n v="8.115172955974842E-2"/>
  </r>
  <r>
    <d v="2013-06-21T00:00:00"/>
    <d v="2013-06-21T14:00:21"/>
    <n v="2013"/>
    <x v="5"/>
    <n v="21"/>
    <x v="13"/>
    <x v="3"/>
    <n v="4.4829999999999997"/>
    <n v="8.8109276729559732E-2"/>
  </r>
  <r>
    <d v="2013-06-21T00:00:00"/>
    <d v="2013-06-21T15:00:21"/>
    <n v="2013"/>
    <x v="5"/>
    <n v="21"/>
    <x v="14"/>
    <x v="3"/>
    <n v="4.5250000000000004"/>
    <n v="8.8934748427672961E-2"/>
  </r>
  <r>
    <d v="2013-06-21T00:00:00"/>
    <d v="2013-06-21T16:00:21"/>
    <n v="2013"/>
    <x v="5"/>
    <n v="21"/>
    <x v="15"/>
    <x v="3"/>
    <n v="4.6719999999999997"/>
    <n v="9.1823899371069176E-2"/>
  </r>
  <r>
    <d v="2013-06-21T00:00:00"/>
    <d v="2013-06-21T17:00:21"/>
    <n v="2013"/>
    <x v="5"/>
    <n v="21"/>
    <x v="16"/>
    <x v="3"/>
    <n v="9.0559999999999992"/>
    <n v="0.17798742138364779"/>
  </r>
  <r>
    <d v="2013-06-21T00:00:00"/>
    <d v="2013-06-21T18:00:21"/>
    <n v="2013"/>
    <x v="5"/>
    <n v="21"/>
    <x v="17"/>
    <x v="3"/>
    <n v="3.0550000000000002"/>
    <n v="6.0043238993710689E-2"/>
  </r>
  <r>
    <d v="2013-06-21T00:00:00"/>
    <d v="2013-06-21T19:00:21"/>
    <n v="2013"/>
    <x v="5"/>
    <n v="21"/>
    <x v="18"/>
    <x v="3"/>
    <n v="0"/>
    <n v="0"/>
  </r>
  <r>
    <d v="2013-06-21T00:00:00"/>
    <d v="2013-06-21T20:00:21"/>
    <n v="2013"/>
    <x v="5"/>
    <n v="21"/>
    <x v="19"/>
    <x v="3"/>
    <n v="0"/>
    <n v="0"/>
  </r>
  <r>
    <d v="2013-06-21T00:00:00"/>
    <d v="2013-06-21T21:00:21"/>
    <n v="2013"/>
    <x v="5"/>
    <n v="21"/>
    <x v="20"/>
    <x v="3"/>
    <n v="0"/>
    <n v="0"/>
  </r>
  <r>
    <d v="2013-06-21T00:00:00"/>
    <d v="2013-06-21T22:00:21"/>
    <n v="2013"/>
    <x v="5"/>
    <n v="21"/>
    <x v="21"/>
    <x v="3"/>
    <n v="0"/>
    <n v="0"/>
  </r>
  <r>
    <d v="2013-06-21T00:00:00"/>
    <d v="2013-06-21T23:00:21"/>
    <n v="2013"/>
    <x v="5"/>
    <n v="21"/>
    <x v="22"/>
    <x v="3"/>
    <n v="0"/>
    <n v="0"/>
  </r>
  <r>
    <d v="2013-06-22T00:00:00"/>
    <d v="2013-06-22T00:00:21"/>
    <n v="2013"/>
    <x v="5"/>
    <n v="22"/>
    <x v="23"/>
    <x v="4"/>
    <n v="0"/>
    <n v="0"/>
  </r>
  <r>
    <d v="2013-06-22T00:00:00"/>
    <d v="2013-06-22T01:00:21"/>
    <n v="2013"/>
    <x v="5"/>
    <n v="22"/>
    <x v="0"/>
    <x v="4"/>
    <n v="0"/>
    <n v="0"/>
  </r>
  <r>
    <d v="2013-06-22T00:00:00"/>
    <d v="2013-06-22T02:00:21"/>
    <n v="2013"/>
    <x v="5"/>
    <n v="22"/>
    <x v="1"/>
    <x v="4"/>
    <n v="0"/>
    <n v="0"/>
  </r>
  <r>
    <d v="2013-06-22T00:00:00"/>
    <d v="2013-06-22T03:00:21"/>
    <n v="2013"/>
    <x v="5"/>
    <n v="22"/>
    <x v="2"/>
    <x v="4"/>
    <n v="0"/>
    <n v="0"/>
  </r>
  <r>
    <d v="2013-06-22T00:00:00"/>
    <d v="2013-06-22T04:00:21"/>
    <n v="2013"/>
    <x v="5"/>
    <n v="22"/>
    <x v="3"/>
    <x v="4"/>
    <n v="0"/>
    <n v="0"/>
  </r>
  <r>
    <d v="2013-06-22T00:00:00"/>
    <d v="2013-06-22T05:00:21"/>
    <n v="2013"/>
    <x v="5"/>
    <n v="22"/>
    <x v="4"/>
    <x v="4"/>
    <n v="0"/>
    <n v="0"/>
  </r>
  <r>
    <d v="2013-06-22T00:00:00"/>
    <d v="2013-06-22T06:00:21"/>
    <n v="2013"/>
    <x v="5"/>
    <n v="22"/>
    <x v="5"/>
    <x v="4"/>
    <n v="0"/>
    <n v="0"/>
  </r>
  <r>
    <d v="2013-06-22T00:00:00"/>
    <d v="2013-06-22T07:00:21"/>
    <n v="2013"/>
    <x v="5"/>
    <n v="22"/>
    <x v="6"/>
    <x v="4"/>
    <n v="0"/>
    <n v="0"/>
  </r>
  <r>
    <d v="2013-06-22T00:00:00"/>
    <d v="2013-06-22T08:00:21"/>
    <n v="2013"/>
    <x v="5"/>
    <n v="22"/>
    <x v="7"/>
    <x v="4"/>
    <n v="0"/>
    <n v="0"/>
  </r>
  <r>
    <d v="2013-06-22T00:00:00"/>
    <d v="2013-06-22T09:00:21"/>
    <n v="2013"/>
    <x v="5"/>
    <n v="22"/>
    <x v="8"/>
    <x v="4"/>
    <n v="0.75439999999999996"/>
    <n v="1.4827044025157231E-2"/>
  </r>
  <r>
    <d v="2013-06-22T00:00:00"/>
    <d v="2013-06-22T10:00:21"/>
    <n v="2013"/>
    <x v="5"/>
    <n v="22"/>
    <x v="9"/>
    <x v="4"/>
    <n v="15.464"/>
    <n v="0.30393081761006291"/>
  </r>
  <r>
    <d v="2013-06-22T00:00:00"/>
    <d v="2013-06-22T11:00:21"/>
    <n v="2013"/>
    <x v="5"/>
    <n v="22"/>
    <x v="10"/>
    <x v="4"/>
    <n v="24.957000000000001"/>
    <n v="0.49050707547169808"/>
  </r>
  <r>
    <d v="2013-06-22T00:00:00"/>
    <d v="2013-06-22T12:00:21"/>
    <n v="2013"/>
    <x v="5"/>
    <n v="22"/>
    <x v="11"/>
    <x v="4"/>
    <n v="36.938000000000002"/>
    <n v="0.72598270440251578"/>
  </r>
  <r>
    <d v="2013-06-22T00:00:00"/>
    <d v="2013-06-22T13:00:21"/>
    <n v="2013"/>
    <x v="5"/>
    <n v="22"/>
    <x v="12"/>
    <x v="4"/>
    <n v="42.161999999999999"/>
    <n v="0.82865566037735838"/>
  </r>
  <r>
    <d v="2013-06-22T00:00:00"/>
    <d v="2013-06-22T14:00:21"/>
    <n v="2013"/>
    <x v="5"/>
    <n v="22"/>
    <x v="13"/>
    <x v="4"/>
    <n v="43.326000000000001"/>
    <n v="0.85153301886792454"/>
  </r>
  <r>
    <d v="2013-06-22T00:00:00"/>
    <d v="2013-06-22T15:00:21"/>
    <n v="2013"/>
    <x v="5"/>
    <n v="22"/>
    <x v="14"/>
    <x v="4"/>
    <n v="45.784999999999997"/>
    <n v="0.89986242138364769"/>
  </r>
  <r>
    <d v="2013-06-22T00:00:00"/>
    <d v="2013-06-22T16:00:21"/>
    <n v="2013"/>
    <x v="5"/>
    <n v="22"/>
    <x v="15"/>
    <x v="4"/>
    <n v="46.573"/>
    <n v="0.91534984276729559"/>
  </r>
  <r>
    <d v="2013-06-22T00:00:00"/>
    <d v="2013-06-22T17:00:21"/>
    <n v="2013"/>
    <x v="5"/>
    <n v="22"/>
    <x v="16"/>
    <x v="4"/>
    <n v="41.204999999999998"/>
    <n v="0.80984669811320742"/>
  </r>
  <r>
    <d v="2013-06-22T00:00:00"/>
    <d v="2013-06-22T18:00:21"/>
    <n v="2013"/>
    <x v="5"/>
    <n v="22"/>
    <x v="17"/>
    <x v="4"/>
    <n v="6.4619999999999997"/>
    <n v="0.12700471698113205"/>
  </r>
  <r>
    <d v="2013-06-22T00:00:00"/>
    <d v="2013-06-22T19:00:21"/>
    <n v="2013"/>
    <x v="5"/>
    <n v="22"/>
    <x v="18"/>
    <x v="4"/>
    <n v="0"/>
    <n v="0"/>
  </r>
  <r>
    <d v="2013-06-22T00:00:00"/>
    <d v="2013-06-22T20:00:21"/>
    <n v="2013"/>
    <x v="5"/>
    <n v="22"/>
    <x v="19"/>
    <x v="4"/>
    <n v="0"/>
    <n v="0"/>
  </r>
  <r>
    <d v="2013-06-22T00:00:00"/>
    <d v="2013-06-22T21:00:21"/>
    <n v="2013"/>
    <x v="5"/>
    <n v="22"/>
    <x v="20"/>
    <x v="4"/>
    <n v="0"/>
    <n v="0"/>
  </r>
  <r>
    <d v="2013-06-22T00:00:00"/>
    <d v="2013-06-22T22:00:21"/>
    <n v="2013"/>
    <x v="5"/>
    <n v="22"/>
    <x v="21"/>
    <x v="4"/>
    <n v="0"/>
    <n v="0"/>
  </r>
  <r>
    <d v="2013-06-22T00:00:00"/>
    <d v="2013-06-22T23:00:21"/>
    <n v="2013"/>
    <x v="5"/>
    <n v="22"/>
    <x v="22"/>
    <x v="4"/>
    <n v="0"/>
    <n v="0"/>
  </r>
  <r>
    <d v="2013-06-23T00:00:00"/>
    <d v="2013-06-23T00:00:21"/>
    <n v="2013"/>
    <x v="5"/>
    <n v="23"/>
    <x v="23"/>
    <x v="5"/>
    <n v="0"/>
    <n v="0"/>
  </r>
  <r>
    <d v="2013-06-23T00:00:00"/>
    <d v="2013-06-23T01:00:21"/>
    <n v="2013"/>
    <x v="5"/>
    <n v="23"/>
    <x v="0"/>
    <x v="5"/>
    <n v="0"/>
    <n v="0"/>
  </r>
  <r>
    <d v="2013-06-23T00:00:00"/>
    <d v="2013-06-23T02:00:21"/>
    <n v="2013"/>
    <x v="5"/>
    <n v="23"/>
    <x v="1"/>
    <x v="5"/>
    <n v="0"/>
    <n v="0"/>
  </r>
  <r>
    <d v="2013-06-23T00:00:00"/>
    <d v="2013-06-23T03:00:21"/>
    <n v="2013"/>
    <x v="5"/>
    <n v="23"/>
    <x v="2"/>
    <x v="5"/>
    <n v="0"/>
    <n v="0"/>
  </r>
  <r>
    <d v="2013-06-23T00:00:00"/>
    <d v="2013-06-23T04:00:21"/>
    <n v="2013"/>
    <x v="5"/>
    <n v="23"/>
    <x v="3"/>
    <x v="5"/>
    <n v="0"/>
    <n v="0"/>
  </r>
  <r>
    <d v="2013-06-23T00:00:00"/>
    <d v="2013-06-23T05:00:21"/>
    <n v="2013"/>
    <x v="5"/>
    <n v="23"/>
    <x v="4"/>
    <x v="5"/>
    <n v="0"/>
    <n v="0"/>
  </r>
  <r>
    <d v="2013-06-23T00:00:00"/>
    <d v="2013-06-23T06:00:21"/>
    <n v="2013"/>
    <x v="5"/>
    <n v="23"/>
    <x v="5"/>
    <x v="5"/>
    <n v="0"/>
    <n v="0"/>
  </r>
  <r>
    <d v="2013-06-23T00:00:00"/>
    <d v="2013-06-23T07:00:21"/>
    <n v="2013"/>
    <x v="5"/>
    <n v="23"/>
    <x v="6"/>
    <x v="5"/>
    <n v="0"/>
    <n v="0"/>
  </r>
  <r>
    <d v="2013-06-23T00:00:00"/>
    <d v="2013-06-23T08:00:21"/>
    <n v="2013"/>
    <x v="5"/>
    <n v="23"/>
    <x v="7"/>
    <x v="5"/>
    <n v="1.9490000000000001"/>
    <n v="3.8305817610062895E-2"/>
  </r>
  <r>
    <d v="2013-06-23T00:00:00"/>
    <d v="2013-06-23T09:00:21"/>
    <n v="2013"/>
    <x v="5"/>
    <n v="23"/>
    <x v="8"/>
    <x v="5"/>
    <n v="32.582999999999998"/>
    <n v="0.64038915094339621"/>
  </r>
  <r>
    <d v="2013-06-23T00:00:00"/>
    <d v="2013-06-23T10:00:21"/>
    <n v="2013"/>
    <x v="5"/>
    <n v="23"/>
    <x v="9"/>
    <x v="5"/>
    <n v="46"/>
    <n v="0.90408805031446537"/>
  </r>
  <r>
    <d v="2013-06-23T00:00:00"/>
    <d v="2013-06-23T11:00:21"/>
    <n v="2013"/>
    <x v="5"/>
    <n v="23"/>
    <x v="10"/>
    <x v="5"/>
    <n v="46.691000000000003"/>
    <n v="0.9176690251572327"/>
  </r>
  <r>
    <d v="2013-06-23T00:00:00"/>
    <d v="2013-06-23T12:00:21"/>
    <n v="2013"/>
    <x v="5"/>
    <n v="23"/>
    <x v="11"/>
    <x v="5"/>
    <n v="44.1"/>
    <n v="0.86674528301886788"/>
  </r>
  <r>
    <d v="2013-06-23T00:00:00"/>
    <d v="2013-06-23T13:00:21"/>
    <n v="2013"/>
    <x v="5"/>
    <n v="23"/>
    <x v="12"/>
    <x v="5"/>
    <n v="42.491"/>
    <n v="0.83512185534591188"/>
  </r>
  <r>
    <d v="2013-06-23T00:00:00"/>
    <d v="2013-06-23T14:00:21"/>
    <n v="2013"/>
    <x v="5"/>
    <n v="23"/>
    <x v="13"/>
    <x v="5"/>
    <n v="43.110999999999997"/>
    <n v="0.84730738993710686"/>
  </r>
  <r>
    <d v="2013-06-23T00:00:00"/>
    <d v="2013-06-23T15:00:21"/>
    <n v="2013"/>
    <x v="5"/>
    <n v="23"/>
    <x v="14"/>
    <x v="5"/>
    <n v="44.381"/>
    <n v="0.87226808176100623"/>
  </r>
  <r>
    <d v="2013-06-23T00:00:00"/>
    <d v="2013-06-23T16:00:21"/>
    <n v="2013"/>
    <x v="5"/>
    <n v="23"/>
    <x v="15"/>
    <x v="5"/>
    <n v="44.621000000000002"/>
    <n v="0.87698506289308176"/>
  </r>
  <r>
    <d v="2013-06-23T00:00:00"/>
    <d v="2013-06-23T17:00:21"/>
    <n v="2013"/>
    <x v="5"/>
    <n v="23"/>
    <x v="16"/>
    <x v="5"/>
    <n v="40.350999999999999"/>
    <n v="0.79306210691823897"/>
  </r>
  <r>
    <d v="2013-06-23T00:00:00"/>
    <d v="2013-06-23T18:00:21"/>
    <n v="2013"/>
    <x v="5"/>
    <n v="23"/>
    <x v="17"/>
    <x v="5"/>
    <n v="6.6269999999999998"/>
    <n v="0.13024764150943396"/>
  </r>
  <r>
    <d v="2013-06-23T00:00:00"/>
    <d v="2013-06-23T19:00:21"/>
    <n v="2013"/>
    <x v="5"/>
    <n v="23"/>
    <x v="18"/>
    <x v="5"/>
    <n v="0"/>
    <n v="0"/>
  </r>
  <r>
    <d v="2013-06-23T00:00:00"/>
    <d v="2013-06-23T20:00:21"/>
    <n v="2013"/>
    <x v="5"/>
    <n v="23"/>
    <x v="19"/>
    <x v="5"/>
    <n v="0"/>
    <n v="0"/>
  </r>
  <r>
    <d v="2013-06-23T00:00:00"/>
    <d v="2013-06-23T21:00:21"/>
    <n v="2013"/>
    <x v="5"/>
    <n v="23"/>
    <x v="20"/>
    <x v="5"/>
    <n v="0"/>
    <n v="0"/>
  </r>
  <r>
    <d v="2013-06-23T00:00:00"/>
    <d v="2013-06-23T22:00:21"/>
    <n v="2013"/>
    <x v="5"/>
    <n v="23"/>
    <x v="21"/>
    <x v="5"/>
    <n v="0"/>
    <n v="0"/>
  </r>
  <r>
    <d v="2013-06-23T00:00:00"/>
    <d v="2013-06-23T23:00:21"/>
    <n v="2013"/>
    <x v="5"/>
    <n v="23"/>
    <x v="22"/>
    <x v="5"/>
    <n v="0"/>
    <n v="0"/>
  </r>
  <r>
    <d v="2013-06-24T00:00:00"/>
    <d v="2013-06-24T00:00:21"/>
    <n v="2013"/>
    <x v="5"/>
    <n v="24"/>
    <x v="23"/>
    <x v="6"/>
    <n v="0"/>
    <n v="0"/>
  </r>
  <r>
    <d v="2013-06-24T00:00:00"/>
    <d v="2013-06-24T01:00:21"/>
    <n v="2013"/>
    <x v="5"/>
    <n v="24"/>
    <x v="0"/>
    <x v="6"/>
    <n v="0"/>
    <n v="0"/>
  </r>
  <r>
    <d v="2013-06-24T00:00:00"/>
    <d v="2013-06-24T02:00:21"/>
    <n v="2013"/>
    <x v="5"/>
    <n v="24"/>
    <x v="1"/>
    <x v="6"/>
    <n v="0"/>
    <n v="0"/>
  </r>
  <r>
    <d v="2013-06-24T00:00:00"/>
    <d v="2013-06-24T03:00:21"/>
    <n v="2013"/>
    <x v="5"/>
    <n v="24"/>
    <x v="2"/>
    <x v="6"/>
    <n v="0"/>
    <n v="0"/>
  </r>
  <r>
    <d v="2013-06-24T00:00:00"/>
    <d v="2013-06-24T04:00:21"/>
    <n v="2013"/>
    <x v="5"/>
    <n v="24"/>
    <x v="3"/>
    <x v="6"/>
    <n v="0"/>
    <n v="0"/>
  </r>
  <r>
    <d v="2013-06-24T00:00:00"/>
    <d v="2013-06-24T05:00:21"/>
    <n v="2013"/>
    <x v="5"/>
    <n v="24"/>
    <x v="4"/>
    <x v="6"/>
    <n v="0"/>
    <n v="0"/>
  </r>
  <r>
    <d v="2013-06-24T00:00:00"/>
    <d v="2013-06-24T06:00:21"/>
    <n v="2013"/>
    <x v="5"/>
    <n v="24"/>
    <x v="5"/>
    <x v="6"/>
    <n v="0"/>
    <n v="0"/>
  </r>
  <r>
    <d v="2013-06-24T00:00:00"/>
    <d v="2013-06-24T07:00:21"/>
    <n v="2013"/>
    <x v="5"/>
    <n v="24"/>
    <x v="6"/>
    <x v="6"/>
    <n v="0"/>
    <n v="0"/>
  </r>
  <r>
    <d v="2013-06-24T00:00:00"/>
    <d v="2013-06-24T08:00:21"/>
    <n v="2013"/>
    <x v="5"/>
    <n v="24"/>
    <x v="7"/>
    <x v="6"/>
    <n v="0.93510000000000004"/>
    <n v="1.8378537735849056E-2"/>
  </r>
  <r>
    <d v="2013-06-24T00:00:00"/>
    <d v="2013-06-24T09:00:21"/>
    <n v="2013"/>
    <x v="5"/>
    <n v="24"/>
    <x v="8"/>
    <x v="6"/>
    <n v="20.388999999999999"/>
    <n v="0.4007272012578616"/>
  </r>
  <r>
    <d v="2013-06-24T00:00:00"/>
    <d v="2013-06-24T10:00:21"/>
    <n v="2013"/>
    <x v="5"/>
    <n v="24"/>
    <x v="9"/>
    <x v="6"/>
    <n v="43.781999999999996"/>
    <n v="0.8604952830188678"/>
  </r>
  <r>
    <d v="2013-06-24T00:00:00"/>
    <d v="2013-06-24T11:00:21"/>
    <n v="2013"/>
    <x v="5"/>
    <n v="24"/>
    <x v="10"/>
    <x v="6"/>
    <n v="42.14"/>
    <n v="0.82822327044025157"/>
  </r>
  <r>
    <d v="2013-06-24T00:00:00"/>
    <d v="2013-06-24T12:00:21"/>
    <n v="2013"/>
    <x v="5"/>
    <n v="24"/>
    <x v="11"/>
    <x v="6"/>
    <n v="35.558999999999997"/>
    <n v="0.69887971698113194"/>
  </r>
  <r>
    <d v="2013-06-24T00:00:00"/>
    <d v="2013-06-24T13:00:21"/>
    <n v="2013"/>
    <x v="5"/>
    <n v="24"/>
    <x v="12"/>
    <x v="6"/>
    <n v="33.405000000000001"/>
    <n v="0.65654481132075471"/>
  </r>
  <r>
    <d v="2013-06-24T00:00:00"/>
    <d v="2013-06-24T14:00:21"/>
    <n v="2013"/>
    <x v="5"/>
    <n v="24"/>
    <x v="13"/>
    <x v="6"/>
    <n v="27.710999999999999"/>
    <n v="0.54463443396226408"/>
  </r>
  <r>
    <d v="2013-06-24T00:00:00"/>
    <d v="2013-06-24T15:00:21"/>
    <n v="2013"/>
    <x v="5"/>
    <n v="24"/>
    <x v="14"/>
    <x v="6"/>
    <n v="27.087"/>
    <n v="0.53237028301886791"/>
  </r>
  <r>
    <d v="2013-06-24T00:00:00"/>
    <d v="2013-06-24T16:00:21"/>
    <n v="2013"/>
    <x v="5"/>
    <n v="24"/>
    <x v="15"/>
    <x v="6"/>
    <n v="26.646999999999998"/>
    <n v="0.52372248427672952"/>
  </r>
  <r>
    <d v="2013-06-24T00:00:00"/>
    <d v="2013-06-24T17:00:21"/>
    <n v="2013"/>
    <x v="5"/>
    <n v="24"/>
    <x v="16"/>
    <x v="6"/>
    <n v="23.87"/>
    <n v="0.46914308176100628"/>
  </r>
  <r>
    <d v="2013-06-24T00:00:00"/>
    <d v="2013-06-24T18:00:21"/>
    <n v="2013"/>
    <x v="5"/>
    <n v="24"/>
    <x v="17"/>
    <x v="6"/>
    <n v="4.6580000000000004"/>
    <n v="9.154874213836478E-2"/>
  </r>
  <r>
    <d v="2013-06-24T00:00:00"/>
    <d v="2013-06-24T19:00:21"/>
    <n v="2013"/>
    <x v="5"/>
    <n v="24"/>
    <x v="18"/>
    <x v="6"/>
    <n v="0"/>
    <n v="0"/>
  </r>
  <r>
    <d v="2013-06-24T00:00:00"/>
    <d v="2013-06-24T20:00:21"/>
    <n v="2013"/>
    <x v="5"/>
    <n v="24"/>
    <x v="19"/>
    <x v="6"/>
    <n v="0"/>
    <n v="0"/>
  </r>
  <r>
    <d v="2013-06-24T00:00:00"/>
    <d v="2013-06-24T21:00:21"/>
    <n v="2013"/>
    <x v="5"/>
    <n v="24"/>
    <x v="20"/>
    <x v="6"/>
    <n v="0"/>
    <n v="0"/>
  </r>
  <r>
    <d v="2013-06-24T00:00:00"/>
    <d v="2013-06-24T22:00:21"/>
    <n v="2013"/>
    <x v="5"/>
    <n v="24"/>
    <x v="21"/>
    <x v="6"/>
    <n v="0"/>
    <n v="0"/>
  </r>
  <r>
    <d v="2013-06-24T00:00:00"/>
    <d v="2013-06-24T23:00:21"/>
    <n v="2013"/>
    <x v="5"/>
    <n v="24"/>
    <x v="22"/>
    <x v="6"/>
    <n v="0"/>
    <n v="0"/>
  </r>
  <r>
    <d v="2013-06-25T00:00:00"/>
    <d v="2013-06-25T00:00:21"/>
    <n v="2013"/>
    <x v="5"/>
    <n v="25"/>
    <x v="23"/>
    <x v="0"/>
    <n v="0"/>
    <n v="0"/>
  </r>
  <r>
    <d v="2013-06-25T00:00:00"/>
    <d v="2013-06-25T01:00:21"/>
    <n v="2013"/>
    <x v="5"/>
    <n v="25"/>
    <x v="0"/>
    <x v="0"/>
    <n v="0"/>
    <n v="0"/>
  </r>
  <r>
    <d v="2013-06-25T00:00:00"/>
    <d v="2013-06-25T02:00:21"/>
    <n v="2013"/>
    <x v="5"/>
    <n v="25"/>
    <x v="1"/>
    <x v="0"/>
    <n v="0"/>
    <n v="0"/>
  </r>
  <r>
    <d v="2013-06-25T00:00:00"/>
    <d v="2013-06-25T03:00:21"/>
    <n v="2013"/>
    <x v="5"/>
    <n v="25"/>
    <x v="2"/>
    <x v="0"/>
    <n v="0"/>
    <n v="0"/>
  </r>
  <r>
    <d v="2013-06-25T00:00:00"/>
    <d v="2013-06-25T04:00:21"/>
    <n v="2013"/>
    <x v="5"/>
    <n v="25"/>
    <x v="3"/>
    <x v="0"/>
    <n v="0"/>
    <n v="0"/>
  </r>
  <r>
    <d v="2013-06-25T00:00:00"/>
    <d v="2013-06-25T05:00:21"/>
    <n v="2013"/>
    <x v="5"/>
    <n v="25"/>
    <x v="4"/>
    <x v="0"/>
    <n v="0"/>
    <n v="0"/>
  </r>
  <r>
    <d v="2013-06-25T00:00:00"/>
    <d v="2013-06-25T06:00:21"/>
    <n v="2013"/>
    <x v="5"/>
    <n v="25"/>
    <x v="5"/>
    <x v="0"/>
    <n v="0"/>
    <n v="0"/>
  </r>
  <r>
    <d v="2013-06-25T00:00:00"/>
    <d v="2013-06-25T07:00:21"/>
    <n v="2013"/>
    <x v="5"/>
    <n v="25"/>
    <x v="6"/>
    <x v="0"/>
    <n v="0"/>
    <n v="0"/>
  </r>
  <r>
    <d v="2013-06-25T00:00:00"/>
    <d v="2013-06-25T08:00:21"/>
    <n v="2013"/>
    <x v="5"/>
    <n v="25"/>
    <x v="7"/>
    <x v="0"/>
    <n v="1.972"/>
    <n v="3.8757861635220124E-2"/>
  </r>
  <r>
    <d v="2013-06-25T00:00:00"/>
    <d v="2013-06-25T09:00:21"/>
    <n v="2013"/>
    <x v="5"/>
    <n v="25"/>
    <x v="8"/>
    <x v="0"/>
    <n v="31.939"/>
    <n v="0.62773191823899366"/>
  </r>
  <r>
    <d v="2013-06-25T00:00:00"/>
    <d v="2013-06-25T10:00:21"/>
    <n v="2013"/>
    <x v="5"/>
    <n v="25"/>
    <x v="9"/>
    <x v="0"/>
    <n v="12.395"/>
    <n v="0.24361242138364778"/>
  </r>
  <r>
    <d v="2013-06-25T00:00:00"/>
    <d v="2013-06-25T11:00:21"/>
    <n v="2013"/>
    <x v="5"/>
    <n v="25"/>
    <x v="10"/>
    <x v="0"/>
    <n v="2.5169999999999999"/>
    <n v="4.9469339622641502E-2"/>
  </r>
  <r>
    <d v="2013-06-25T00:00:00"/>
    <d v="2013-06-25T12:00:21"/>
    <n v="2013"/>
    <x v="5"/>
    <n v="25"/>
    <x v="11"/>
    <x v="0"/>
    <n v="3.5590000000000002"/>
    <n v="6.9948899371069184E-2"/>
  </r>
  <r>
    <d v="2013-06-25T00:00:00"/>
    <d v="2013-06-25T13:00:21"/>
    <n v="2013"/>
    <x v="5"/>
    <n v="25"/>
    <x v="12"/>
    <x v="0"/>
    <n v="4.1139999999999999"/>
    <n v="8.08569182389937E-2"/>
  </r>
  <r>
    <d v="2013-06-25T00:00:00"/>
    <d v="2013-06-25T14:00:21"/>
    <n v="2013"/>
    <x v="5"/>
    <n v="25"/>
    <x v="13"/>
    <x v="0"/>
    <n v="3.8039999999999998"/>
    <n v="7.4764150943396224E-2"/>
  </r>
  <r>
    <d v="2013-06-25T00:00:00"/>
    <d v="2013-06-25T15:00:21"/>
    <n v="2013"/>
    <x v="5"/>
    <n v="25"/>
    <x v="14"/>
    <x v="0"/>
    <n v="2.8530000000000002"/>
    <n v="5.6073113207547168E-2"/>
  </r>
  <r>
    <d v="2013-06-25T00:00:00"/>
    <d v="2013-06-25T16:00:21"/>
    <n v="2013"/>
    <x v="5"/>
    <n v="25"/>
    <x v="15"/>
    <x v="0"/>
    <n v="1.8049999999999999"/>
    <n v="3.5475628930817606E-2"/>
  </r>
  <r>
    <d v="2013-06-25T00:00:00"/>
    <d v="2013-06-25T17:00:21"/>
    <n v="2013"/>
    <x v="5"/>
    <n v="25"/>
    <x v="16"/>
    <x v="0"/>
    <n v="0.62929999999999997"/>
    <n v="1.2368317610062891E-2"/>
  </r>
  <r>
    <d v="2013-06-25T00:00:00"/>
    <d v="2013-06-25T18:00:21"/>
    <n v="2013"/>
    <x v="5"/>
    <n v="25"/>
    <x v="17"/>
    <x v="0"/>
    <n v="0.30159999999999998"/>
    <n v="5.927672955974842E-3"/>
  </r>
  <r>
    <d v="2013-06-25T00:00:00"/>
    <d v="2013-06-25T19:00:21"/>
    <n v="2013"/>
    <x v="5"/>
    <n v="25"/>
    <x v="18"/>
    <x v="0"/>
    <n v="0"/>
    <n v="0"/>
  </r>
  <r>
    <d v="2013-06-25T00:00:00"/>
    <d v="2013-06-25T20:00:21"/>
    <n v="2013"/>
    <x v="5"/>
    <n v="25"/>
    <x v="19"/>
    <x v="0"/>
    <n v="0"/>
    <n v="0"/>
  </r>
  <r>
    <d v="2013-06-25T00:00:00"/>
    <d v="2013-06-25T21:00:21"/>
    <n v="2013"/>
    <x v="5"/>
    <n v="25"/>
    <x v="20"/>
    <x v="0"/>
    <n v="0"/>
    <n v="0"/>
  </r>
  <r>
    <d v="2013-06-25T00:00:00"/>
    <d v="2013-06-25T22:00:21"/>
    <n v="2013"/>
    <x v="5"/>
    <n v="25"/>
    <x v="21"/>
    <x v="0"/>
    <n v="0"/>
    <n v="0"/>
  </r>
  <r>
    <d v="2013-06-25T00:00:00"/>
    <d v="2013-06-25T23:00:21"/>
    <n v="2013"/>
    <x v="5"/>
    <n v="25"/>
    <x v="22"/>
    <x v="0"/>
    <n v="0"/>
    <n v="0"/>
  </r>
  <r>
    <d v="2013-06-26T00:00:00"/>
    <d v="2013-06-26T00:00:21"/>
    <n v="2013"/>
    <x v="5"/>
    <n v="26"/>
    <x v="23"/>
    <x v="1"/>
    <n v="0"/>
    <n v="0"/>
  </r>
  <r>
    <d v="2013-06-26T00:00:00"/>
    <d v="2013-06-26T01:00:21"/>
    <n v="2013"/>
    <x v="5"/>
    <n v="26"/>
    <x v="0"/>
    <x v="1"/>
    <n v="0"/>
    <n v="0"/>
  </r>
  <r>
    <d v="2013-06-26T00:00:00"/>
    <d v="2013-06-26T02:00:21"/>
    <n v="2013"/>
    <x v="5"/>
    <n v="26"/>
    <x v="1"/>
    <x v="1"/>
    <n v="0"/>
    <n v="0"/>
  </r>
  <r>
    <d v="2013-06-26T00:00:00"/>
    <d v="2013-06-26T03:00:21"/>
    <n v="2013"/>
    <x v="5"/>
    <n v="26"/>
    <x v="2"/>
    <x v="1"/>
    <n v="0"/>
    <n v="0"/>
  </r>
  <r>
    <d v="2013-06-26T00:00:00"/>
    <d v="2013-06-26T04:00:21"/>
    <n v="2013"/>
    <x v="5"/>
    <n v="26"/>
    <x v="3"/>
    <x v="1"/>
    <n v="0"/>
    <n v="0"/>
  </r>
  <r>
    <d v="2013-06-26T00:00:00"/>
    <d v="2013-06-26T05:00:21"/>
    <n v="2013"/>
    <x v="5"/>
    <n v="26"/>
    <x v="4"/>
    <x v="1"/>
    <n v="0"/>
    <n v="0"/>
  </r>
  <r>
    <d v="2013-06-26T00:00:00"/>
    <d v="2013-06-26T06:00:21"/>
    <n v="2013"/>
    <x v="5"/>
    <n v="26"/>
    <x v="5"/>
    <x v="1"/>
    <n v="0"/>
    <n v="0"/>
  </r>
  <r>
    <d v="2013-06-26T00:00:00"/>
    <d v="2013-06-26T07:00:21"/>
    <n v="2013"/>
    <x v="5"/>
    <n v="26"/>
    <x v="6"/>
    <x v="1"/>
    <n v="0"/>
    <n v="0"/>
  </r>
  <r>
    <d v="2013-06-26T00:00:00"/>
    <d v="2013-06-26T08:00:21"/>
    <n v="2013"/>
    <x v="5"/>
    <n v="26"/>
    <x v="7"/>
    <x v="1"/>
    <n v="0"/>
    <n v="0"/>
  </r>
  <r>
    <d v="2013-06-26T00:00:00"/>
    <d v="2013-06-26T09:00:21"/>
    <n v="2013"/>
    <x v="5"/>
    <n v="26"/>
    <x v="8"/>
    <x v="1"/>
    <n v="0.42180000000000001"/>
    <n v="8.2900943396226421E-3"/>
  </r>
  <r>
    <d v="2013-06-26T00:00:00"/>
    <d v="2013-06-26T10:00:21"/>
    <n v="2013"/>
    <x v="5"/>
    <n v="26"/>
    <x v="9"/>
    <x v="1"/>
    <n v="16.177"/>
    <n v="0.3179441823899371"/>
  </r>
  <r>
    <d v="2013-06-26T00:00:00"/>
    <d v="2013-06-26T11:00:21"/>
    <n v="2013"/>
    <x v="5"/>
    <n v="26"/>
    <x v="10"/>
    <x v="1"/>
    <n v="19.166"/>
    <n v="0.37669025157232705"/>
  </r>
  <r>
    <d v="2013-06-26T00:00:00"/>
    <d v="2013-06-26T12:00:21"/>
    <n v="2013"/>
    <x v="5"/>
    <n v="26"/>
    <x v="11"/>
    <x v="1"/>
    <n v="24.321000000000002"/>
    <n v="0.47800707547169813"/>
  </r>
  <r>
    <d v="2013-06-26T00:00:00"/>
    <d v="2013-06-26T13:00:21"/>
    <n v="2013"/>
    <x v="5"/>
    <n v="26"/>
    <x v="12"/>
    <x v="1"/>
    <n v="30.189"/>
    <n v="0.59333726415094334"/>
  </r>
  <r>
    <d v="2013-06-26T00:00:00"/>
    <d v="2013-06-26T14:00:21"/>
    <n v="2013"/>
    <x v="5"/>
    <n v="26"/>
    <x v="13"/>
    <x v="1"/>
    <n v="35.384999999999998"/>
    <n v="0.6954599056603773"/>
  </r>
  <r>
    <d v="2013-06-26T00:00:00"/>
    <d v="2013-06-26T15:00:21"/>
    <n v="2013"/>
    <x v="5"/>
    <n v="26"/>
    <x v="14"/>
    <x v="1"/>
    <n v="32.484999999999999"/>
    <n v="0.63846305031446537"/>
  </r>
  <r>
    <d v="2013-06-26T00:00:00"/>
    <d v="2013-06-26T16:00:21"/>
    <n v="2013"/>
    <x v="5"/>
    <n v="26"/>
    <x v="15"/>
    <x v="1"/>
    <n v="30.638000000000002"/>
    <n v="0.6021619496855346"/>
  </r>
  <r>
    <d v="2013-06-26T00:00:00"/>
    <d v="2013-06-26T17:00:21"/>
    <n v="2013"/>
    <x v="5"/>
    <n v="26"/>
    <x v="16"/>
    <x v="1"/>
    <n v="27.83"/>
    <n v="0.54697327044025146"/>
  </r>
  <r>
    <d v="2013-06-26T00:00:00"/>
    <d v="2013-06-26T18:00:21"/>
    <n v="2013"/>
    <x v="5"/>
    <n v="26"/>
    <x v="17"/>
    <x v="1"/>
    <n v="5.3680000000000003"/>
    <n v="0.10550314465408805"/>
  </r>
  <r>
    <d v="2013-06-26T00:00:00"/>
    <d v="2013-06-26T19:00:21"/>
    <n v="2013"/>
    <x v="5"/>
    <n v="26"/>
    <x v="18"/>
    <x v="1"/>
    <n v="0"/>
    <n v="0"/>
  </r>
  <r>
    <d v="2013-06-26T00:00:00"/>
    <d v="2013-06-26T20:00:21"/>
    <n v="2013"/>
    <x v="5"/>
    <n v="26"/>
    <x v="19"/>
    <x v="1"/>
    <n v="0"/>
    <n v="0"/>
  </r>
  <r>
    <d v="2013-06-26T00:00:00"/>
    <d v="2013-06-26T21:00:21"/>
    <n v="2013"/>
    <x v="5"/>
    <n v="26"/>
    <x v="20"/>
    <x v="1"/>
    <n v="0"/>
    <n v="0"/>
  </r>
  <r>
    <d v="2013-06-26T00:00:00"/>
    <d v="2013-06-26T22:00:21"/>
    <n v="2013"/>
    <x v="5"/>
    <n v="26"/>
    <x v="21"/>
    <x v="1"/>
    <n v="0"/>
    <n v="0"/>
  </r>
  <r>
    <d v="2013-06-26T00:00:00"/>
    <d v="2013-06-26T23:00:21"/>
    <n v="2013"/>
    <x v="5"/>
    <n v="26"/>
    <x v="22"/>
    <x v="1"/>
    <n v="0"/>
    <n v="0"/>
  </r>
  <r>
    <d v="2013-06-27T00:00:00"/>
    <d v="2013-06-27T00:00:21"/>
    <n v="2013"/>
    <x v="5"/>
    <n v="27"/>
    <x v="23"/>
    <x v="2"/>
    <n v="0"/>
    <n v="0"/>
  </r>
  <r>
    <d v="2013-06-27T00:00:00"/>
    <d v="2013-06-27T01:00:21"/>
    <n v="2013"/>
    <x v="5"/>
    <n v="27"/>
    <x v="0"/>
    <x v="2"/>
    <n v="0"/>
    <n v="0"/>
  </r>
  <r>
    <d v="2013-06-27T00:00:00"/>
    <d v="2013-06-27T02:00:21"/>
    <n v="2013"/>
    <x v="5"/>
    <n v="27"/>
    <x v="1"/>
    <x v="2"/>
    <n v="0"/>
    <n v="0"/>
  </r>
  <r>
    <d v="2013-06-27T00:00:00"/>
    <d v="2013-06-27T03:00:21"/>
    <n v="2013"/>
    <x v="5"/>
    <n v="27"/>
    <x v="2"/>
    <x v="2"/>
    <n v="0"/>
    <n v="0"/>
  </r>
  <r>
    <d v="2013-06-27T00:00:00"/>
    <d v="2013-06-27T04:00:21"/>
    <n v="2013"/>
    <x v="5"/>
    <n v="27"/>
    <x v="3"/>
    <x v="2"/>
    <n v="0"/>
    <n v="0"/>
  </r>
  <r>
    <d v="2013-06-27T00:00:00"/>
    <d v="2013-06-27T05:00:21"/>
    <n v="2013"/>
    <x v="5"/>
    <n v="27"/>
    <x v="4"/>
    <x v="2"/>
    <n v="0"/>
    <n v="0"/>
  </r>
  <r>
    <d v="2013-06-27T00:00:00"/>
    <d v="2013-06-27T06:00:21"/>
    <n v="2013"/>
    <x v="5"/>
    <n v="27"/>
    <x v="5"/>
    <x v="2"/>
    <n v="0"/>
    <n v="0"/>
  </r>
  <r>
    <d v="2013-06-27T00:00:00"/>
    <d v="2013-06-27T07:00:21"/>
    <n v="2013"/>
    <x v="5"/>
    <n v="27"/>
    <x v="6"/>
    <x v="2"/>
    <n v="0"/>
    <n v="0"/>
  </r>
  <r>
    <d v="2013-06-27T00:00:00"/>
    <d v="2013-06-27T08:00:21"/>
    <n v="2013"/>
    <x v="5"/>
    <n v="27"/>
    <x v="7"/>
    <x v="2"/>
    <n v="0"/>
    <n v="0"/>
  </r>
  <r>
    <d v="2013-06-27T00:00:00"/>
    <d v="2013-06-27T09:00:21"/>
    <n v="2013"/>
    <x v="5"/>
    <n v="27"/>
    <x v="8"/>
    <x v="2"/>
    <n v="0.45610000000000001"/>
    <n v="8.9642295597484271E-3"/>
  </r>
  <r>
    <d v="2013-06-27T00:00:00"/>
    <d v="2013-06-27T10:00:21"/>
    <n v="2013"/>
    <x v="5"/>
    <n v="27"/>
    <x v="9"/>
    <x v="2"/>
    <n v="4.9029999999999996"/>
    <n v="9.6363993710691806E-2"/>
  </r>
  <r>
    <d v="2013-06-27T00:00:00"/>
    <d v="2013-06-27T11:00:21"/>
    <n v="2013"/>
    <x v="5"/>
    <n v="27"/>
    <x v="10"/>
    <x v="2"/>
    <n v="10.792999999999999"/>
    <n v="0.21212657232704399"/>
  </r>
  <r>
    <d v="2013-06-27T00:00:00"/>
    <d v="2013-06-27T12:00:21"/>
    <n v="2013"/>
    <x v="5"/>
    <n v="27"/>
    <x v="11"/>
    <x v="2"/>
    <n v="12.404999999999999"/>
    <n v="0.24380896226415091"/>
  </r>
  <r>
    <d v="2013-06-27T00:00:00"/>
    <d v="2013-06-27T13:00:21"/>
    <n v="2013"/>
    <x v="5"/>
    <n v="27"/>
    <x v="12"/>
    <x v="2"/>
    <n v="12.83"/>
    <n v="0.25216194968553457"/>
  </r>
  <r>
    <d v="2013-06-27T00:00:00"/>
    <d v="2013-06-27T14:00:21"/>
    <n v="2013"/>
    <x v="5"/>
    <n v="27"/>
    <x v="13"/>
    <x v="2"/>
    <n v="11.701000000000001"/>
    <n v="0.22997248427672956"/>
  </r>
  <r>
    <d v="2013-06-27T00:00:00"/>
    <d v="2013-06-27T15:00:21"/>
    <n v="2013"/>
    <x v="5"/>
    <n v="27"/>
    <x v="14"/>
    <x v="2"/>
    <n v="9.32"/>
    <n v="0.1831761006289308"/>
  </r>
  <r>
    <d v="2013-06-27T00:00:00"/>
    <d v="2013-06-27T16:00:21"/>
    <n v="2013"/>
    <x v="5"/>
    <n v="27"/>
    <x v="15"/>
    <x v="2"/>
    <n v="6.024"/>
    <n v="0.11839622641509433"/>
  </r>
  <r>
    <d v="2013-06-27T00:00:00"/>
    <d v="2013-06-27T17:00:21"/>
    <n v="2013"/>
    <x v="5"/>
    <n v="27"/>
    <x v="16"/>
    <x v="2"/>
    <n v="4.3280000000000003"/>
    <n v="8.5062893081761001E-2"/>
  </r>
  <r>
    <d v="2013-06-27T00:00:00"/>
    <d v="2013-06-27T18:00:21"/>
    <n v="2013"/>
    <x v="5"/>
    <n v="27"/>
    <x v="17"/>
    <x v="2"/>
    <n v="2.6659999999999999"/>
    <n v="5.239779874213836E-2"/>
  </r>
  <r>
    <d v="2013-06-27T00:00:00"/>
    <d v="2013-06-27T19:00:21"/>
    <n v="2013"/>
    <x v="5"/>
    <n v="27"/>
    <x v="18"/>
    <x v="2"/>
    <n v="0"/>
    <n v="0"/>
  </r>
  <r>
    <d v="2013-06-27T00:00:00"/>
    <d v="2013-06-27T20:00:21"/>
    <n v="2013"/>
    <x v="5"/>
    <n v="27"/>
    <x v="19"/>
    <x v="2"/>
    <n v="0"/>
    <n v="0"/>
  </r>
  <r>
    <d v="2013-06-27T00:00:00"/>
    <d v="2013-06-27T21:00:21"/>
    <n v="2013"/>
    <x v="5"/>
    <n v="27"/>
    <x v="20"/>
    <x v="2"/>
    <n v="0"/>
    <n v="0"/>
  </r>
  <r>
    <d v="2013-06-27T00:00:00"/>
    <d v="2013-06-27T22:00:21"/>
    <n v="2013"/>
    <x v="5"/>
    <n v="27"/>
    <x v="21"/>
    <x v="2"/>
    <n v="0"/>
    <n v="0"/>
  </r>
  <r>
    <d v="2013-06-27T00:00:00"/>
    <d v="2013-06-27T23:00:21"/>
    <n v="2013"/>
    <x v="5"/>
    <n v="27"/>
    <x v="22"/>
    <x v="2"/>
    <n v="0"/>
    <n v="0"/>
  </r>
  <r>
    <d v="2013-06-28T00:00:00"/>
    <d v="2013-06-28T00:00:21"/>
    <n v="2013"/>
    <x v="5"/>
    <n v="28"/>
    <x v="23"/>
    <x v="3"/>
    <n v="0"/>
    <n v="0"/>
  </r>
  <r>
    <d v="2013-06-28T00:00:00"/>
    <d v="2013-06-28T01:00:21"/>
    <n v="2013"/>
    <x v="5"/>
    <n v="28"/>
    <x v="0"/>
    <x v="3"/>
    <n v="0"/>
    <n v="0"/>
  </r>
  <r>
    <d v="2013-06-28T00:00:00"/>
    <d v="2013-06-28T02:00:21"/>
    <n v="2013"/>
    <x v="5"/>
    <n v="28"/>
    <x v="1"/>
    <x v="3"/>
    <n v="0"/>
    <n v="0"/>
  </r>
  <r>
    <d v="2013-06-28T00:00:00"/>
    <d v="2013-06-28T03:00:21"/>
    <n v="2013"/>
    <x v="5"/>
    <n v="28"/>
    <x v="2"/>
    <x v="3"/>
    <n v="0"/>
    <n v="0"/>
  </r>
  <r>
    <d v="2013-06-28T00:00:00"/>
    <d v="2013-06-28T04:00:21"/>
    <n v="2013"/>
    <x v="5"/>
    <n v="28"/>
    <x v="3"/>
    <x v="3"/>
    <n v="0"/>
    <n v="0"/>
  </r>
  <r>
    <d v="2013-06-28T00:00:00"/>
    <d v="2013-06-28T05:00:21"/>
    <n v="2013"/>
    <x v="5"/>
    <n v="28"/>
    <x v="4"/>
    <x v="3"/>
    <n v="0"/>
    <n v="0"/>
  </r>
  <r>
    <d v="2013-06-28T00:00:00"/>
    <d v="2013-06-28T06:00:21"/>
    <n v="2013"/>
    <x v="5"/>
    <n v="28"/>
    <x v="5"/>
    <x v="3"/>
    <n v="0"/>
    <n v="0"/>
  </r>
  <r>
    <d v="2013-06-28T00:00:00"/>
    <d v="2013-06-28T07:00:21"/>
    <n v="2013"/>
    <x v="5"/>
    <n v="28"/>
    <x v="6"/>
    <x v="3"/>
    <n v="0"/>
    <n v="0"/>
  </r>
  <r>
    <d v="2013-06-28T00:00:00"/>
    <d v="2013-06-28T08:00:21"/>
    <n v="2013"/>
    <x v="5"/>
    <n v="28"/>
    <x v="7"/>
    <x v="3"/>
    <n v="0"/>
    <n v="0"/>
  </r>
  <r>
    <d v="2013-06-28T00:00:00"/>
    <d v="2013-06-28T09:00:21"/>
    <n v="2013"/>
    <x v="5"/>
    <n v="28"/>
    <x v="8"/>
    <x v="3"/>
    <n v="0.40660000000000002"/>
    <n v="7.9913522012578612E-3"/>
  </r>
  <r>
    <d v="2013-06-28T00:00:00"/>
    <d v="2013-06-28T10:00:21"/>
    <n v="2013"/>
    <x v="5"/>
    <n v="28"/>
    <x v="9"/>
    <x v="3"/>
    <n v="18.637"/>
    <n v="0.36629323899371069"/>
  </r>
  <r>
    <d v="2013-06-28T00:00:00"/>
    <d v="2013-06-28T11:00:21"/>
    <n v="2013"/>
    <x v="5"/>
    <n v="28"/>
    <x v="10"/>
    <x v="3"/>
    <n v="23.835999999999999"/>
    <n v="0.46847484276729556"/>
  </r>
  <r>
    <d v="2013-06-28T00:00:00"/>
    <d v="2013-06-28T12:00:21"/>
    <n v="2013"/>
    <x v="5"/>
    <n v="28"/>
    <x v="11"/>
    <x v="3"/>
    <n v="21.620999999999999"/>
    <n v="0.42494103773584901"/>
  </r>
  <r>
    <d v="2013-06-28T00:00:00"/>
    <d v="2013-06-28T13:00:21"/>
    <n v="2013"/>
    <x v="5"/>
    <n v="28"/>
    <x v="12"/>
    <x v="3"/>
    <n v="22.914999999999999"/>
    <n v="0.45037342767295596"/>
  </r>
  <r>
    <d v="2013-06-28T00:00:00"/>
    <d v="2013-06-28T14:00:21"/>
    <n v="2013"/>
    <x v="5"/>
    <n v="28"/>
    <x v="13"/>
    <x v="3"/>
    <n v="31.748000000000001"/>
    <n v="0.62397798742138366"/>
  </r>
  <r>
    <d v="2013-06-28T00:00:00"/>
    <d v="2013-06-28T15:00:21"/>
    <n v="2013"/>
    <x v="5"/>
    <n v="28"/>
    <x v="14"/>
    <x v="3"/>
    <n v="32.417000000000002"/>
    <n v="0.63712657232704406"/>
  </r>
  <r>
    <d v="2013-06-28T00:00:00"/>
    <d v="2013-06-28T16:00:21"/>
    <n v="2013"/>
    <x v="5"/>
    <n v="28"/>
    <x v="15"/>
    <x v="3"/>
    <n v="30.856000000000002"/>
    <n v="0.60644654088050309"/>
  </r>
  <r>
    <d v="2013-06-28T00:00:00"/>
    <d v="2013-06-28T17:00:21"/>
    <n v="2013"/>
    <x v="5"/>
    <n v="28"/>
    <x v="16"/>
    <x v="3"/>
    <n v="28.875"/>
    <n v="0.56751179245283012"/>
  </r>
  <r>
    <d v="2013-06-28T00:00:00"/>
    <d v="2013-06-28T18:00:21"/>
    <n v="2013"/>
    <x v="5"/>
    <n v="28"/>
    <x v="17"/>
    <x v="3"/>
    <n v="5.53"/>
    <n v="0.10868710691823899"/>
  </r>
  <r>
    <d v="2013-06-28T00:00:00"/>
    <d v="2013-06-28T19:00:21"/>
    <n v="2013"/>
    <x v="5"/>
    <n v="28"/>
    <x v="18"/>
    <x v="3"/>
    <n v="0"/>
    <n v="0"/>
  </r>
  <r>
    <d v="2013-06-28T00:00:00"/>
    <d v="2013-06-28T20:00:21"/>
    <n v="2013"/>
    <x v="5"/>
    <n v="28"/>
    <x v="19"/>
    <x v="3"/>
    <n v="0"/>
    <n v="0"/>
  </r>
  <r>
    <d v="2013-06-28T00:00:00"/>
    <d v="2013-06-28T21:00:21"/>
    <n v="2013"/>
    <x v="5"/>
    <n v="28"/>
    <x v="20"/>
    <x v="3"/>
    <n v="0"/>
    <n v="0"/>
  </r>
  <r>
    <d v="2013-06-28T00:00:00"/>
    <d v="2013-06-28T22:00:21"/>
    <n v="2013"/>
    <x v="5"/>
    <n v="28"/>
    <x v="21"/>
    <x v="3"/>
    <n v="0"/>
    <n v="0"/>
  </r>
  <r>
    <d v="2013-06-28T00:00:00"/>
    <d v="2013-06-28T23:00:21"/>
    <n v="2013"/>
    <x v="5"/>
    <n v="28"/>
    <x v="22"/>
    <x v="3"/>
    <n v="0"/>
    <n v="0"/>
  </r>
  <r>
    <d v="2013-06-29T00:00:00"/>
    <d v="2013-06-29T00:00:21"/>
    <n v="2013"/>
    <x v="5"/>
    <n v="29"/>
    <x v="23"/>
    <x v="4"/>
    <n v="0"/>
    <n v="0"/>
  </r>
  <r>
    <d v="2013-06-29T00:00:00"/>
    <d v="2013-06-29T01:00:21"/>
    <n v="2013"/>
    <x v="5"/>
    <n v="29"/>
    <x v="0"/>
    <x v="4"/>
    <n v="0"/>
    <n v="0"/>
  </r>
  <r>
    <d v="2013-06-29T00:00:00"/>
    <d v="2013-06-29T02:00:21"/>
    <n v="2013"/>
    <x v="5"/>
    <n v="29"/>
    <x v="1"/>
    <x v="4"/>
    <n v="0"/>
    <n v="0"/>
  </r>
  <r>
    <d v="2013-06-29T00:00:00"/>
    <d v="2013-06-29T03:00:21"/>
    <n v="2013"/>
    <x v="5"/>
    <n v="29"/>
    <x v="2"/>
    <x v="4"/>
    <n v="0"/>
    <n v="0"/>
  </r>
  <r>
    <d v="2013-06-29T00:00:00"/>
    <d v="2013-06-29T04:00:21"/>
    <n v="2013"/>
    <x v="5"/>
    <n v="29"/>
    <x v="3"/>
    <x v="4"/>
    <n v="0"/>
    <n v="0"/>
  </r>
  <r>
    <d v="2013-06-29T00:00:00"/>
    <d v="2013-06-29T05:00:21"/>
    <n v="2013"/>
    <x v="5"/>
    <n v="29"/>
    <x v="4"/>
    <x v="4"/>
    <n v="0"/>
    <n v="0"/>
  </r>
  <r>
    <d v="2013-06-29T00:00:00"/>
    <d v="2013-06-29T06:00:22"/>
    <n v="2013"/>
    <x v="5"/>
    <n v="29"/>
    <x v="5"/>
    <x v="4"/>
    <n v="0"/>
    <n v="0"/>
  </r>
  <r>
    <d v="2013-06-29T00:00:00"/>
    <d v="2013-06-29T07:00:22"/>
    <n v="2013"/>
    <x v="5"/>
    <n v="29"/>
    <x v="6"/>
    <x v="4"/>
    <n v="0"/>
    <n v="0"/>
  </r>
  <r>
    <d v="2013-06-29T00:00:00"/>
    <d v="2013-06-29T08:00:22"/>
    <n v="2013"/>
    <x v="5"/>
    <n v="29"/>
    <x v="7"/>
    <x v="4"/>
    <n v="0.2336"/>
    <n v="4.5911949685534586E-3"/>
  </r>
  <r>
    <d v="2013-06-29T00:00:00"/>
    <d v="2013-06-29T09:00:22"/>
    <n v="2013"/>
    <x v="5"/>
    <n v="29"/>
    <x v="8"/>
    <x v="4"/>
    <n v="1.65"/>
    <n v="3.2429245283018868E-2"/>
  </r>
  <r>
    <d v="2013-06-29T00:00:00"/>
    <d v="2013-06-29T10:00:22"/>
    <n v="2013"/>
    <x v="5"/>
    <n v="29"/>
    <x v="9"/>
    <x v="4"/>
    <n v="12.545999999999999"/>
    <n v="0.24658018867924525"/>
  </r>
  <r>
    <d v="2013-06-29T00:00:00"/>
    <d v="2013-06-29T11:00:22"/>
    <n v="2013"/>
    <x v="5"/>
    <n v="29"/>
    <x v="10"/>
    <x v="4"/>
    <n v="10.141"/>
    <n v="0.19931210691823897"/>
  </r>
  <r>
    <d v="2013-06-29T00:00:00"/>
    <d v="2013-06-29T12:00:22"/>
    <n v="2013"/>
    <x v="5"/>
    <n v="29"/>
    <x v="11"/>
    <x v="4"/>
    <n v="22.14"/>
    <n v="0.43514150943396224"/>
  </r>
  <r>
    <d v="2013-06-29T00:00:00"/>
    <d v="2013-06-29T13:00:22"/>
    <n v="2013"/>
    <x v="5"/>
    <n v="29"/>
    <x v="12"/>
    <x v="4"/>
    <n v="28.808"/>
    <n v="0.56619496855345908"/>
  </r>
  <r>
    <d v="2013-06-29T00:00:00"/>
    <d v="2013-06-29T14:00:22"/>
    <n v="2013"/>
    <x v="5"/>
    <n v="29"/>
    <x v="13"/>
    <x v="4"/>
    <n v="33.390999999999998"/>
    <n v="0.65626965408805027"/>
  </r>
  <r>
    <d v="2013-06-29T00:00:00"/>
    <d v="2013-06-29T15:00:22"/>
    <n v="2013"/>
    <x v="5"/>
    <n v="29"/>
    <x v="14"/>
    <x v="4"/>
    <n v="35.033000000000001"/>
    <n v="0.68854166666666661"/>
  </r>
  <r>
    <d v="2013-06-29T00:00:00"/>
    <d v="2013-06-29T16:00:22"/>
    <n v="2013"/>
    <x v="5"/>
    <n v="29"/>
    <x v="15"/>
    <x v="4"/>
    <n v="35.378999999999998"/>
    <n v="0.69534198113207535"/>
  </r>
  <r>
    <d v="2013-06-29T00:00:00"/>
    <d v="2013-06-29T17:00:22"/>
    <n v="2013"/>
    <x v="5"/>
    <n v="29"/>
    <x v="16"/>
    <x v="4"/>
    <n v="31.762"/>
    <n v="0.62425314465408799"/>
  </r>
  <r>
    <d v="2013-06-29T00:00:00"/>
    <d v="2013-06-29T18:00:22"/>
    <n v="2013"/>
    <x v="5"/>
    <n v="29"/>
    <x v="17"/>
    <x v="4"/>
    <n v="6.1139999999999999"/>
    <n v="0.12016509433962264"/>
  </r>
  <r>
    <d v="2013-06-29T00:00:00"/>
    <d v="2013-06-29T19:00:22"/>
    <n v="2013"/>
    <x v="5"/>
    <n v="29"/>
    <x v="18"/>
    <x v="4"/>
    <n v="0"/>
    <n v="0"/>
  </r>
  <r>
    <d v="2013-06-29T00:00:00"/>
    <d v="2013-06-29T20:00:22"/>
    <n v="2013"/>
    <x v="5"/>
    <n v="29"/>
    <x v="19"/>
    <x v="4"/>
    <n v="0"/>
    <n v="0"/>
  </r>
  <r>
    <d v="2013-06-29T00:00:00"/>
    <d v="2013-06-29T21:00:22"/>
    <n v="2013"/>
    <x v="5"/>
    <n v="29"/>
    <x v="20"/>
    <x v="4"/>
    <n v="0"/>
    <n v="0"/>
  </r>
  <r>
    <d v="2013-06-29T00:00:00"/>
    <d v="2013-06-29T22:00:22"/>
    <n v="2013"/>
    <x v="5"/>
    <n v="29"/>
    <x v="21"/>
    <x v="4"/>
    <n v="0"/>
    <n v="0"/>
  </r>
  <r>
    <d v="2013-06-29T00:00:00"/>
    <d v="2013-06-29T23:00:22"/>
    <n v="2013"/>
    <x v="5"/>
    <n v="29"/>
    <x v="22"/>
    <x v="4"/>
    <n v="0"/>
    <n v="0"/>
  </r>
  <r>
    <d v="2013-06-30T00:00:00"/>
    <d v="2013-06-30T00:00:22"/>
    <n v="2013"/>
    <x v="5"/>
    <n v="30"/>
    <x v="23"/>
    <x v="5"/>
    <n v="0"/>
    <n v="0"/>
  </r>
  <r>
    <d v="2013-06-30T00:00:00"/>
    <d v="2013-06-30T01:00:22"/>
    <n v="2013"/>
    <x v="5"/>
    <n v="30"/>
    <x v="0"/>
    <x v="5"/>
    <n v="0"/>
    <n v="0"/>
  </r>
  <r>
    <d v="2013-06-30T00:00:00"/>
    <d v="2013-06-30T02:00:22"/>
    <n v="2013"/>
    <x v="5"/>
    <n v="30"/>
    <x v="1"/>
    <x v="5"/>
    <n v="0"/>
    <n v="0"/>
  </r>
  <r>
    <d v="2013-06-30T00:00:00"/>
    <d v="2013-06-30T03:00:22"/>
    <n v="2013"/>
    <x v="5"/>
    <n v="30"/>
    <x v="2"/>
    <x v="5"/>
    <n v="0"/>
    <n v="0"/>
  </r>
  <r>
    <d v="2013-06-30T00:00:00"/>
    <d v="2013-06-30T04:00:22"/>
    <n v="2013"/>
    <x v="5"/>
    <n v="30"/>
    <x v="3"/>
    <x v="5"/>
    <n v="0"/>
    <n v="0"/>
  </r>
  <r>
    <d v="2013-06-30T00:00:00"/>
    <d v="2013-06-30T05:00:22"/>
    <n v="2013"/>
    <x v="5"/>
    <n v="30"/>
    <x v="4"/>
    <x v="5"/>
    <n v="0"/>
    <n v="0"/>
  </r>
  <r>
    <d v="2013-06-30T00:00:00"/>
    <d v="2013-06-30T06:00:22"/>
    <n v="2013"/>
    <x v="5"/>
    <n v="30"/>
    <x v="5"/>
    <x v="5"/>
    <n v="0"/>
    <n v="0"/>
  </r>
  <r>
    <d v="2013-06-30T00:00:00"/>
    <d v="2013-06-30T07:00:22"/>
    <n v="2013"/>
    <x v="5"/>
    <n v="30"/>
    <x v="6"/>
    <x v="5"/>
    <n v="0"/>
    <n v="0"/>
  </r>
  <r>
    <d v="2013-06-30T00:00:00"/>
    <d v="2013-06-30T08:00:22"/>
    <n v="2013"/>
    <x v="5"/>
    <n v="30"/>
    <x v="7"/>
    <x v="5"/>
    <n v="0.43130000000000002"/>
    <n v="8.4768081761006295E-3"/>
  </r>
  <r>
    <d v="2013-06-30T00:00:00"/>
    <d v="2013-06-30T09:00:22"/>
    <n v="2013"/>
    <x v="5"/>
    <n v="30"/>
    <x v="8"/>
    <x v="5"/>
    <n v="29.846"/>
    <n v="0.58659591194968552"/>
  </r>
  <r>
    <d v="2013-06-30T00:00:00"/>
    <d v="2013-06-30T10:00:22"/>
    <n v="2013"/>
    <x v="5"/>
    <n v="30"/>
    <x v="9"/>
    <x v="5"/>
    <n v="26.658999999999999"/>
    <n v="0.5239583333333333"/>
  </r>
  <r>
    <d v="2013-06-30T00:00:00"/>
    <d v="2013-06-30T11:00:22"/>
    <n v="2013"/>
    <x v="5"/>
    <n v="30"/>
    <x v="10"/>
    <x v="5"/>
    <n v="28.07"/>
    <n v="0.55169025157232698"/>
  </r>
  <r>
    <d v="2013-06-30T00:00:00"/>
    <d v="2013-06-30T12:00:22"/>
    <n v="2013"/>
    <x v="5"/>
    <n v="30"/>
    <x v="11"/>
    <x v="5"/>
    <n v="19.678999999999998"/>
    <n v="0.38677279874213832"/>
  </r>
  <r>
    <d v="2013-06-30T00:00:00"/>
    <d v="2013-06-30T13:00:22"/>
    <n v="2013"/>
    <x v="5"/>
    <n v="30"/>
    <x v="12"/>
    <x v="5"/>
    <n v="21.707999999999998"/>
    <n v="0.42665094339622639"/>
  </r>
  <r>
    <d v="2013-06-30T00:00:00"/>
    <d v="2013-06-30T14:00:22"/>
    <n v="2013"/>
    <x v="5"/>
    <n v="30"/>
    <x v="13"/>
    <x v="5"/>
    <n v="22.417999999999999"/>
    <n v="0.44060534591194966"/>
  </r>
  <r>
    <d v="2013-06-30T00:00:00"/>
    <d v="2013-06-30T15:00:22"/>
    <n v="2013"/>
    <x v="5"/>
    <n v="30"/>
    <x v="14"/>
    <x v="5"/>
    <n v="29.536000000000001"/>
    <n v="0.58050314465408803"/>
  </r>
  <r>
    <d v="2013-06-30T00:00:00"/>
    <d v="2013-06-30T16:00:22"/>
    <n v="2013"/>
    <x v="5"/>
    <n v="30"/>
    <x v="15"/>
    <x v="5"/>
    <n v="33.911000000000001"/>
    <n v="0.66648977987421387"/>
  </r>
  <r>
    <d v="2013-06-30T00:00:00"/>
    <d v="2013-06-30T17:00:22"/>
    <n v="2013"/>
    <x v="5"/>
    <n v="30"/>
    <x v="16"/>
    <x v="5"/>
    <n v="32.249000000000002"/>
    <n v="0.63382468553459126"/>
  </r>
  <r>
    <d v="2013-06-30T00:00:00"/>
    <d v="2013-06-30T18:00:22"/>
    <n v="2013"/>
    <x v="5"/>
    <n v="30"/>
    <x v="17"/>
    <x v="5"/>
    <n v="6.2729999999999997"/>
    <n v="0.12329009433962262"/>
  </r>
  <r>
    <d v="2013-06-30T00:00:00"/>
    <d v="2013-06-30T19:00:22"/>
    <n v="2013"/>
    <x v="5"/>
    <n v="30"/>
    <x v="18"/>
    <x v="5"/>
    <n v="0"/>
    <n v="0"/>
  </r>
  <r>
    <d v="2013-06-30T00:00:00"/>
    <d v="2013-06-30T20:00:22"/>
    <n v="2013"/>
    <x v="5"/>
    <n v="30"/>
    <x v="19"/>
    <x v="5"/>
    <n v="0"/>
    <n v="0"/>
  </r>
  <r>
    <d v="2013-06-30T00:00:00"/>
    <d v="2013-06-30T21:00:22"/>
    <n v="2013"/>
    <x v="5"/>
    <n v="30"/>
    <x v="20"/>
    <x v="5"/>
    <n v="0"/>
    <n v="0"/>
  </r>
  <r>
    <d v="2013-06-30T00:00:00"/>
    <d v="2013-06-30T22:00:22"/>
    <n v="2013"/>
    <x v="5"/>
    <n v="30"/>
    <x v="21"/>
    <x v="5"/>
    <n v="0"/>
    <n v="0"/>
  </r>
  <r>
    <d v="2013-06-30T00:00:00"/>
    <d v="2013-06-30T23:00:22"/>
    <n v="2013"/>
    <x v="5"/>
    <n v="30"/>
    <x v="22"/>
    <x v="5"/>
    <n v="0"/>
    <n v="0"/>
  </r>
  <r>
    <d v="2013-07-01T00:00:00"/>
    <d v="2013-07-01T00:00:22"/>
    <n v="2013"/>
    <x v="6"/>
    <n v="1"/>
    <x v="23"/>
    <x v="6"/>
    <n v="0"/>
    <n v="0"/>
  </r>
  <r>
    <d v="2013-07-01T00:00:00"/>
    <d v="2013-07-01T01:00:22"/>
    <n v="2013"/>
    <x v="6"/>
    <n v="1"/>
    <x v="0"/>
    <x v="6"/>
    <n v="0"/>
    <n v="0"/>
  </r>
  <r>
    <d v="2013-07-01T00:00:00"/>
    <d v="2013-07-01T02:00:22"/>
    <n v="2013"/>
    <x v="6"/>
    <n v="1"/>
    <x v="1"/>
    <x v="6"/>
    <n v="0"/>
    <n v="0"/>
  </r>
  <r>
    <d v="2013-07-01T00:00:00"/>
    <d v="2013-07-01T03:00:22"/>
    <n v="2013"/>
    <x v="6"/>
    <n v="1"/>
    <x v="2"/>
    <x v="6"/>
    <n v="0"/>
    <n v="0"/>
  </r>
  <r>
    <d v="2013-07-01T00:00:00"/>
    <d v="2013-07-01T04:00:22"/>
    <n v="2013"/>
    <x v="6"/>
    <n v="1"/>
    <x v="3"/>
    <x v="6"/>
    <n v="0"/>
    <n v="0"/>
  </r>
  <r>
    <d v="2013-07-01T00:00:00"/>
    <d v="2013-07-01T05:00:22"/>
    <n v="2013"/>
    <x v="6"/>
    <n v="1"/>
    <x v="4"/>
    <x v="6"/>
    <n v="0"/>
    <n v="0"/>
  </r>
  <r>
    <d v="2013-07-01T00:00:00"/>
    <d v="2013-07-01T06:00:22"/>
    <n v="2013"/>
    <x v="6"/>
    <n v="1"/>
    <x v="5"/>
    <x v="6"/>
    <n v="0"/>
    <n v="0"/>
  </r>
  <r>
    <d v="2013-07-01T00:00:00"/>
    <d v="2013-07-01T07:00:22"/>
    <n v="2013"/>
    <x v="6"/>
    <n v="1"/>
    <x v="6"/>
    <x v="6"/>
    <n v="0"/>
    <n v="0"/>
  </r>
  <r>
    <d v="2013-07-01T00:00:00"/>
    <d v="2013-07-01T08:00:22"/>
    <n v="2013"/>
    <x v="6"/>
    <n v="1"/>
    <x v="7"/>
    <x v="6"/>
    <n v="1.7290000000000001"/>
    <n v="3.3981918238993714E-2"/>
  </r>
  <r>
    <d v="2013-07-01T00:00:00"/>
    <d v="2013-07-01T09:00:22"/>
    <n v="2013"/>
    <x v="6"/>
    <n v="1"/>
    <x v="8"/>
    <x v="6"/>
    <n v="30.027999999999999"/>
    <n v="0.59017295597484276"/>
  </r>
  <r>
    <d v="2013-07-01T00:00:00"/>
    <d v="2013-07-01T10:00:22"/>
    <n v="2013"/>
    <x v="6"/>
    <n v="1"/>
    <x v="9"/>
    <x v="6"/>
    <n v="37.158999999999999"/>
    <n v="0.73032625786163519"/>
  </r>
  <r>
    <d v="2013-07-01T00:00:00"/>
    <d v="2013-07-01T11:00:22"/>
    <n v="2013"/>
    <x v="6"/>
    <n v="1"/>
    <x v="10"/>
    <x v="6"/>
    <n v="45.115000000000002"/>
    <n v="0.88669418238993714"/>
  </r>
  <r>
    <d v="2013-07-01T00:00:00"/>
    <d v="2013-07-01T12:00:22"/>
    <n v="2013"/>
    <x v="6"/>
    <n v="1"/>
    <x v="11"/>
    <x v="6"/>
    <n v="43.271999999999998"/>
    <n v="0.85047169811320744"/>
  </r>
  <r>
    <d v="2013-07-01T00:00:00"/>
    <d v="2013-07-01T13:00:22"/>
    <n v="2013"/>
    <x v="6"/>
    <n v="1"/>
    <x v="12"/>
    <x v="6"/>
    <n v="41.691000000000003"/>
    <n v="0.81939858490566042"/>
  </r>
  <r>
    <d v="2013-07-01T00:00:00"/>
    <d v="2013-07-01T14:00:22"/>
    <n v="2013"/>
    <x v="6"/>
    <n v="1"/>
    <x v="13"/>
    <x v="6"/>
    <n v="42.662999999999997"/>
    <n v="0.83850235849056598"/>
  </r>
  <r>
    <d v="2013-07-01T00:00:00"/>
    <d v="2013-07-01T15:00:22"/>
    <n v="2013"/>
    <x v="6"/>
    <n v="1"/>
    <x v="14"/>
    <x v="6"/>
    <n v="45.054000000000002"/>
    <n v="0.88549528301886793"/>
  </r>
  <r>
    <d v="2013-07-01T00:00:00"/>
    <d v="2013-07-01T16:00:22"/>
    <n v="2013"/>
    <x v="6"/>
    <n v="1"/>
    <x v="15"/>
    <x v="6"/>
    <n v="46.006999999999998"/>
    <n v="0.90422562893081748"/>
  </r>
  <r>
    <d v="2013-07-01T00:00:00"/>
    <d v="2013-07-01T17:00:22"/>
    <n v="2013"/>
    <x v="6"/>
    <n v="1"/>
    <x v="16"/>
    <x v="6"/>
    <n v="41.061"/>
    <n v="0.80701650943396219"/>
  </r>
  <r>
    <d v="2013-07-01T00:00:00"/>
    <d v="2013-07-01T18:00:22"/>
    <n v="2013"/>
    <x v="6"/>
    <n v="1"/>
    <x v="17"/>
    <x v="6"/>
    <n v="7.5629999999999997"/>
    <n v="0.1486438679245283"/>
  </r>
  <r>
    <d v="2013-07-01T00:00:00"/>
    <d v="2013-07-01T19:00:22"/>
    <n v="2013"/>
    <x v="6"/>
    <n v="1"/>
    <x v="18"/>
    <x v="6"/>
    <n v="0"/>
    <n v="0"/>
  </r>
  <r>
    <d v="2013-07-01T00:00:00"/>
    <d v="2013-07-01T20:00:22"/>
    <n v="2013"/>
    <x v="6"/>
    <n v="1"/>
    <x v="19"/>
    <x v="6"/>
    <n v="0"/>
    <n v="0"/>
  </r>
  <r>
    <d v="2013-07-01T00:00:00"/>
    <d v="2013-07-01T21:00:22"/>
    <n v="2013"/>
    <x v="6"/>
    <n v="1"/>
    <x v="20"/>
    <x v="6"/>
    <n v="0"/>
    <n v="0"/>
  </r>
  <r>
    <d v="2013-07-01T00:00:00"/>
    <d v="2013-07-01T22:00:22"/>
    <n v="2013"/>
    <x v="6"/>
    <n v="1"/>
    <x v="21"/>
    <x v="6"/>
    <n v="0"/>
    <n v="0"/>
  </r>
  <r>
    <d v="2013-07-01T00:00:00"/>
    <d v="2013-07-01T23:00:22"/>
    <n v="2013"/>
    <x v="6"/>
    <n v="1"/>
    <x v="22"/>
    <x v="6"/>
    <n v="0"/>
    <n v="0"/>
  </r>
  <r>
    <d v="2013-07-02T00:00:00"/>
    <d v="2013-07-02T00:00:22"/>
    <n v="2013"/>
    <x v="6"/>
    <n v="2"/>
    <x v="23"/>
    <x v="0"/>
    <n v="0"/>
    <n v="0"/>
  </r>
  <r>
    <d v="2013-07-02T00:00:00"/>
    <d v="2013-07-02T01:00:22"/>
    <n v="2013"/>
    <x v="6"/>
    <n v="2"/>
    <x v="0"/>
    <x v="0"/>
    <n v="0"/>
    <n v="0"/>
  </r>
  <r>
    <d v="2013-07-02T00:00:00"/>
    <d v="2013-07-02T02:00:22"/>
    <n v="2013"/>
    <x v="6"/>
    <n v="2"/>
    <x v="1"/>
    <x v="0"/>
    <n v="0"/>
    <n v="0"/>
  </r>
  <r>
    <d v="2013-07-02T00:00:00"/>
    <d v="2013-07-02T03:00:22"/>
    <n v="2013"/>
    <x v="6"/>
    <n v="2"/>
    <x v="2"/>
    <x v="0"/>
    <n v="0"/>
    <n v="0"/>
  </r>
  <r>
    <d v="2013-07-02T00:00:00"/>
    <d v="2013-07-02T04:00:22"/>
    <n v="2013"/>
    <x v="6"/>
    <n v="2"/>
    <x v="3"/>
    <x v="0"/>
    <n v="0"/>
    <n v="0"/>
  </r>
  <r>
    <d v="2013-07-02T00:00:00"/>
    <d v="2013-07-02T05:00:22"/>
    <n v="2013"/>
    <x v="6"/>
    <n v="2"/>
    <x v="4"/>
    <x v="0"/>
    <n v="0"/>
    <n v="0"/>
  </r>
  <r>
    <d v="2013-07-02T00:00:00"/>
    <d v="2013-07-02T06:00:22"/>
    <n v="2013"/>
    <x v="6"/>
    <n v="2"/>
    <x v="5"/>
    <x v="0"/>
    <n v="0"/>
    <n v="0"/>
  </r>
  <r>
    <d v="2013-07-02T00:00:00"/>
    <d v="2013-07-02T07:00:22"/>
    <n v="2013"/>
    <x v="6"/>
    <n v="2"/>
    <x v="6"/>
    <x v="0"/>
    <n v="0"/>
    <n v="0"/>
  </r>
  <r>
    <d v="2013-07-02T00:00:00"/>
    <d v="2013-07-02T08:00:22"/>
    <n v="2013"/>
    <x v="6"/>
    <n v="2"/>
    <x v="7"/>
    <x v="0"/>
    <n v="1.8620000000000001"/>
    <n v="3.6595911949685533E-2"/>
  </r>
  <r>
    <d v="2013-07-02T00:00:00"/>
    <d v="2013-07-02T09:00:22"/>
    <n v="2013"/>
    <x v="6"/>
    <n v="2"/>
    <x v="8"/>
    <x v="0"/>
    <n v="31.521000000000001"/>
    <n v="0.6195165094339623"/>
  </r>
  <r>
    <d v="2013-07-02T00:00:00"/>
    <d v="2013-07-02T10:00:22"/>
    <n v="2013"/>
    <x v="6"/>
    <n v="2"/>
    <x v="9"/>
    <x v="0"/>
    <n v="44.765000000000001"/>
    <n v="0.87981525157232698"/>
  </r>
  <r>
    <d v="2013-07-02T00:00:00"/>
    <d v="2013-07-02T11:00:22"/>
    <n v="2013"/>
    <x v="6"/>
    <n v="2"/>
    <x v="10"/>
    <x v="0"/>
    <n v="45.512999999999998"/>
    <n v="0.89451650943396221"/>
  </r>
  <r>
    <d v="2013-07-02T00:00:00"/>
    <d v="2013-07-02T12:00:22"/>
    <n v="2013"/>
    <x v="6"/>
    <n v="2"/>
    <x v="11"/>
    <x v="0"/>
    <n v="43.171999999999997"/>
    <n v="0.84850628930817595"/>
  </r>
  <r>
    <d v="2013-07-02T00:00:00"/>
    <d v="2013-07-02T13:00:22"/>
    <n v="2013"/>
    <x v="6"/>
    <n v="2"/>
    <x v="12"/>
    <x v="0"/>
    <n v="41.609000000000002"/>
    <n v="0.81778694968553456"/>
  </r>
  <r>
    <d v="2013-07-02T00:00:00"/>
    <d v="2013-07-02T14:00:22"/>
    <n v="2013"/>
    <x v="6"/>
    <n v="2"/>
    <x v="13"/>
    <x v="0"/>
    <n v="42.526000000000003"/>
    <n v="0.83580974842767297"/>
  </r>
  <r>
    <d v="2013-07-02T00:00:00"/>
    <d v="2013-07-02T15:00:22"/>
    <n v="2013"/>
    <x v="6"/>
    <n v="2"/>
    <x v="14"/>
    <x v="0"/>
    <n v="44.866999999999997"/>
    <n v="0.88181996855345901"/>
  </r>
  <r>
    <d v="2013-07-02T00:00:00"/>
    <d v="2013-07-02T16:00:22"/>
    <n v="2013"/>
    <x v="6"/>
    <n v="2"/>
    <x v="15"/>
    <x v="0"/>
    <n v="45.735999999999997"/>
    <n v="0.89889937106918227"/>
  </r>
  <r>
    <d v="2013-07-02T00:00:00"/>
    <d v="2013-07-02T17:00:22"/>
    <n v="2013"/>
    <x v="6"/>
    <n v="2"/>
    <x v="16"/>
    <x v="0"/>
    <n v="40.838000000000001"/>
    <n v="0.80263364779874213"/>
  </r>
  <r>
    <d v="2013-07-02T00:00:00"/>
    <d v="2013-07-02T18:00:22"/>
    <n v="2013"/>
    <x v="6"/>
    <n v="2"/>
    <x v="17"/>
    <x v="0"/>
    <n v="7.7030000000000003"/>
    <n v="0.15139544025157234"/>
  </r>
  <r>
    <d v="2013-07-02T00:00:00"/>
    <d v="2013-07-02T19:00:22"/>
    <n v="2013"/>
    <x v="6"/>
    <n v="2"/>
    <x v="18"/>
    <x v="0"/>
    <n v="0"/>
    <n v="0"/>
  </r>
  <r>
    <d v="2013-07-02T00:00:00"/>
    <d v="2013-07-02T20:00:22"/>
    <n v="2013"/>
    <x v="6"/>
    <n v="2"/>
    <x v="19"/>
    <x v="0"/>
    <n v="0"/>
    <n v="0"/>
  </r>
  <r>
    <d v="2013-07-02T00:00:00"/>
    <d v="2013-07-02T21:00:22"/>
    <n v="2013"/>
    <x v="6"/>
    <n v="2"/>
    <x v="20"/>
    <x v="0"/>
    <n v="0"/>
    <n v="0"/>
  </r>
  <r>
    <d v="2013-07-02T00:00:00"/>
    <d v="2013-07-02T22:00:22"/>
    <n v="2013"/>
    <x v="6"/>
    <n v="2"/>
    <x v="21"/>
    <x v="0"/>
    <n v="0"/>
    <n v="0"/>
  </r>
  <r>
    <d v="2013-07-02T00:00:00"/>
    <d v="2013-07-02T23:00:22"/>
    <n v="2013"/>
    <x v="6"/>
    <n v="2"/>
    <x v="22"/>
    <x v="0"/>
    <n v="0"/>
    <n v="0"/>
  </r>
  <r>
    <d v="2013-07-03T00:00:00"/>
    <d v="2013-07-03T00:00:22"/>
    <n v="2013"/>
    <x v="6"/>
    <n v="3"/>
    <x v="23"/>
    <x v="1"/>
    <n v="0"/>
    <n v="0"/>
  </r>
  <r>
    <d v="2013-07-03T00:00:00"/>
    <d v="2013-07-03T01:00:22"/>
    <n v="2013"/>
    <x v="6"/>
    <n v="3"/>
    <x v="0"/>
    <x v="1"/>
    <n v="0"/>
    <n v="0"/>
  </r>
  <r>
    <d v="2013-07-03T00:00:00"/>
    <d v="2013-07-03T02:00:22"/>
    <n v="2013"/>
    <x v="6"/>
    <n v="3"/>
    <x v="1"/>
    <x v="1"/>
    <n v="0"/>
    <n v="0"/>
  </r>
  <r>
    <d v="2013-07-03T00:00:00"/>
    <d v="2013-07-03T03:00:22"/>
    <n v="2013"/>
    <x v="6"/>
    <n v="3"/>
    <x v="2"/>
    <x v="1"/>
    <n v="0"/>
    <n v="0"/>
  </r>
  <r>
    <d v="2013-07-03T00:00:00"/>
    <d v="2013-07-03T04:00:22"/>
    <n v="2013"/>
    <x v="6"/>
    <n v="3"/>
    <x v="3"/>
    <x v="1"/>
    <n v="0"/>
    <n v="0"/>
  </r>
  <r>
    <d v="2013-07-03T00:00:00"/>
    <d v="2013-07-03T05:00:22"/>
    <n v="2013"/>
    <x v="6"/>
    <n v="3"/>
    <x v="4"/>
    <x v="1"/>
    <n v="0"/>
    <n v="0"/>
  </r>
  <r>
    <d v="2013-07-03T00:00:00"/>
    <d v="2013-07-03T06:00:22"/>
    <n v="2013"/>
    <x v="6"/>
    <n v="3"/>
    <x v="5"/>
    <x v="1"/>
    <n v="0"/>
    <n v="0"/>
  </r>
  <r>
    <d v="2013-07-03T00:00:00"/>
    <d v="2013-07-03T07:00:22"/>
    <n v="2013"/>
    <x v="6"/>
    <n v="3"/>
    <x v="6"/>
    <x v="1"/>
    <n v="0"/>
    <n v="0"/>
  </r>
  <r>
    <d v="2013-07-03T00:00:00"/>
    <d v="2013-07-03T08:00:22"/>
    <n v="2013"/>
    <x v="6"/>
    <n v="3"/>
    <x v="7"/>
    <x v="1"/>
    <n v="1.8680000000000001"/>
    <n v="3.671383647798742E-2"/>
  </r>
  <r>
    <d v="2013-07-03T00:00:00"/>
    <d v="2013-07-03T09:00:22"/>
    <n v="2013"/>
    <x v="6"/>
    <n v="3"/>
    <x v="8"/>
    <x v="1"/>
    <n v="31.483000000000001"/>
    <n v="0.61876965408805029"/>
  </r>
  <r>
    <d v="2013-07-03T00:00:00"/>
    <d v="2013-07-03T10:00:22"/>
    <n v="2013"/>
    <x v="6"/>
    <n v="3"/>
    <x v="9"/>
    <x v="1"/>
    <n v="44.53"/>
    <n v="0.87519654088050314"/>
  </r>
  <r>
    <d v="2013-07-03T00:00:00"/>
    <d v="2013-07-03T11:00:22"/>
    <n v="2013"/>
    <x v="6"/>
    <n v="3"/>
    <x v="10"/>
    <x v="1"/>
    <n v="45.484000000000002"/>
    <n v="0.89394654088050318"/>
  </r>
  <r>
    <d v="2013-07-03T00:00:00"/>
    <d v="2013-07-03T12:00:22"/>
    <n v="2013"/>
    <x v="6"/>
    <n v="3"/>
    <x v="11"/>
    <x v="1"/>
    <n v="43.256999999999998"/>
    <n v="0.85017688679245274"/>
  </r>
  <r>
    <d v="2013-07-03T00:00:00"/>
    <d v="2013-07-03T13:00:22"/>
    <n v="2013"/>
    <x v="6"/>
    <n v="3"/>
    <x v="12"/>
    <x v="1"/>
    <n v="41.749000000000002"/>
    <n v="0.8205385220125786"/>
  </r>
  <r>
    <d v="2013-07-03T00:00:00"/>
    <d v="2013-07-03T14:00:22"/>
    <n v="2013"/>
    <x v="6"/>
    <n v="3"/>
    <x v="13"/>
    <x v="1"/>
    <n v="42.728999999999999"/>
    <n v="0.83979952830188676"/>
  </r>
  <r>
    <d v="2013-07-03T00:00:00"/>
    <d v="2013-07-03T15:00:22"/>
    <n v="2013"/>
    <x v="6"/>
    <n v="3"/>
    <x v="14"/>
    <x v="1"/>
    <n v="45.085000000000001"/>
    <n v="0.88610455974842761"/>
  </r>
  <r>
    <d v="2013-07-03T00:00:00"/>
    <d v="2013-07-03T16:00:22"/>
    <n v="2013"/>
    <x v="6"/>
    <n v="3"/>
    <x v="15"/>
    <x v="1"/>
    <n v="43.881999999999998"/>
    <n v="0.86246069182389928"/>
  </r>
  <r>
    <d v="2013-07-03T00:00:00"/>
    <d v="2013-07-03T17:00:22"/>
    <n v="2013"/>
    <x v="6"/>
    <n v="3"/>
    <x v="16"/>
    <x v="1"/>
    <n v="36.988"/>
    <n v="0.72696540880503135"/>
  </r>
  <r>
    <d v="2013-07-03T00:00:00"/>
    <d v="2013-07-03T18:00:22"/>
    <n v="2013"/>
    <x v="6"/>
    <n v="3"/>
    <x v="17"/>
    <x v="1"/>
    <n v="7.4550000000000001"/>
    <n v="0.14652122641509432"/>
  </r>
  <r>
    <d v="2013-07-03T00:00:00"/>
    <d v="2013-07-03T19:00:22"/>
    <n v="2013"/>
    <x v="6"/>
    <n v="3"/>
    <x v="18"/>
    <x v="1"/>
    <n v="0"/>
    <n v="0"/>
  </r>
  <r>
    <d v="2013-07-03T00:00:00"/>
    <d v="2013-07-03T20:00:22"/>
    <n v="2013"/>
    <x v="6"/>
    <n v="3"/>
    <x v="19"/>
    <x v="1"/>
    <n v="0"/>
    <n v="0"/>
  </r>
  <r>
    <d v="2013-07-03T00:00:00"/>
    <d v="2013-07-03T21:00:22"/>
    <n v="2013"/>
    <x v="6"/>
    <n v="3"/>
    <x v="20"/>
    <x v="1"/>
    <n v="0"/>
    <n v="0"/>
  </r>
  <r>
    <d v="2013-07-03T00:00:00"/>
    <d v="2013-07-03T22:00:22"/>
    <n v="2013"/>
    <x v="6"/>
    <n v="3"/>
    <x v="21"/>
    <x v="1"/>
    <n v="0"/>
    <n v="0"/>
  </r>
  <r>
    <d v="2013-07-03T00:00:00"/>
    <d v="2013-07-03T23:00:22"/>
    <n v="2013"/>
    <x v="6"/>
    <n v="3"/>
    <x v="22"/>
    <x v="1"/>
    <n v="0"/>
    <n v="0"/>
  </r>
  <r>
    <d v="2013-07-04T00:00:00"/>
    <d v="2013-07-04T00:00:22"/>
    <n v="2013"/>
    <x v="6"/>
    <n v="4"/>
    <x v="23"/>
    <x v="2"/>
    <n v="0"/>
    <n v="0"/>
  </r>
  <r>
    <d v="2013-07-04T00:00:00"/>
    <d v="2013-07-04T01:00:22"/>
    <n v="2013"/>
    <x v="6"/>
    <n v="4"/>
    <x v="0"/>
    <x v="2"/>
    <n v="0"/>
    <n v="0"/>
  </r>
  <r>
    <d v="2013-07-04T00:00:00"/>
    <d v="2013-07-04T02:00:22"/>
    <n v="2013"/>
    <x v="6"/>
    <n v="4"/>
    <x v="1"/>
    <x v="2"/>
    <n v="0"/>
    <n v="0"/>
  </r>
  <r>
    <d v="2013-07-04T00:00:00"/>
    <d v="2013-07-04T03:00:22"/>
    <n v="2013"/>
    <x v="6"/>
    <n v="4"/>
    <x v="2"/>
    <x v="2"/>
    <n v="0"/>
    <n v="0"/>
  </r>
  <r>
    <d v="2013-07-04T00:00:00"/>
    <d v="2013-07-04T04:00:22"/>
    <n v="2013"/>
    <x v="6"/>
    <n v="4"/>
    <x v="3"/>
    <x v="2"/>
    <n v="0"/>
    <n v="0"/>
  </r>
  <r>
    <d v="2013-07-04T00:00:00"/>
    <d v="2013-07-04T05:00:22"/>
    <n v="2013"/>
    <x v="6"/>
    <n v="4"/>
    <x v="4"/>
    <x v="2"/>
    <n v="0"/>
    <n v="0"/>
  </r>
  <r>
    <d v="2013-07-04T00:00:00"/>
    <d v="2013-07-04T06:00:22"/>
    <n v="2013"/>
    <x v="6"/>
    <n v="4"/>
    <x v="5"/>
    <x v="2"/>
    <n v="0"/>
    <n v="0"/>
  </r>
  <r>
    <d v="2013-07-04T00:00:00"/>
    <d v="2013-07-04T07:00:22"/>
    <n v="2013"/>
    <x v="6"/>
    <n v="4"/>
    <x v="6"/>
    <x v="2"/>
    <n v="0"/>
    <n v="0"/>
  </r>
  <r>
    <d v="2013-07-04T00:00:00"/>
    <d v="2013-07-04T08:00:22"/>
    <n v="2013"/>
    <x v="6"/>
    <n v="4"/>
    <x v="7"/>
    <x v="2"/>
    <n v="0.42759999999999998"/>
    <n v="8.4040880503144649E-3"/>
  </r>
  <r>
    <d v="2013-07-04T00:00:00"/>
    <d v="2013-07-04T09:00:22"/>
    <n v="2013"/>
    <x v="6"/>
    <n v="4"/>
    <x v="8"/>
    <x v="2"/>
    <n v="13.595000000000001"/>
    <n v="0.26719732704402516"/>
  </r>
  <r>
    <d v="2013-07-04T00:00:00"/>
    <d v="2013-07-04T10:00:22"/>
    <n v="2013"/>
    <x v="6"/>
    <n v="4"/>
    <x v="9"/>
    <x v="2"/>
    <n v="26.878"/>
    <n v="0.52826257861635217"/>
  </r>
  <r>
    <d v="2013-07-04T00:00:00"/>
    <d v="2013-07-04T11:00:22"/>
    <n v="2013"/>
    <x v="6"/>
    <n v="4"/>
    <x v="10"/>
    <x v="2"/>
    <n v="44.05"/>
    <n v="0.86576257861635209"/>
  </r>
  <r>
    <d v="2013-07-04T00:00:00"/>
    <d v="2013-07-04T12:00:22"/>
    <n v="2013"/>
    <x v="6"/>
    <n v="4"/>
    <x v="11"/>
    <x v="2"/>
    <n v="43.860999999999997"/>
    <n v="0.86204795597484263"/>
  </r>
  <r>
    <d v="2013-07-04T00:00:00"/>
    <d v="2013-07-04T13:00:22"/>
    <n v="2013"/>
    <x v="6"/>
    <n v="4"/>
    <x v="12"/>
    <x v="2"/>
    <n v="42.386000000000003"/>
    <n v="0.83305817610062893"/>
  </r>
  <r>
    <d v="2013-07-04T00:00:00"/>
    <d v="2013-07-04T14:00:22"/>
    <n v="2013"/>
    <x v="6"/>
    <n v="4"/>
    <x v="13"/>
    <x v="2"/>
    <n v="43.405999999999999"/>
    <n v="0.85310534591194964"/>
  </r>
  <r>
    <d v="2013-07-04T00:00:00"/>
    <d v="2013-07-04T15:00:22"/>
    <n v="2013"/>
    <x v="6"/>
    <n v="4"/>
    <x v="14"/>
    <x v="2"/>
    <n v="45.807000000000002"/>
    <n v="0.90029481132075473"/>
  </r>
  <r>
    <d v="2013-07-04T00:00:00"/>
    <d v="2013-07-04T16:00:22"/>
    <n v="2013"/>
    <x v="6"/>
    <n v="4"/>
    <x v="15"/>
    <x v="2"/>
    <n v="15.555"/>
    <n v="0.30571933962264147"/>
  </r>
  <r>
    <d v="2013-07-04T00:00:00"/>
    <d v="2013-07-04T17:00:22"/>
    <n v="2013"/>
    <x v="6"/>
    <n v="4"/>
    <x v="16"/>
    <x v="2"/>
    <n v="8.7449999999999992"/>
    <n v="0.17187499999999997"/>
  </r>
  <r>
    <d v="2013-07-04T00:00:00"/>
    <d v="2013-07-04T18:00:22"/>
    <n v="2013"/>
    <x v="6"/>
    <n v="4"/>
    <x v="17"/>
    <x v="2"/>
    <n v="4.1959999999999997"/>
    <n v="8.2468553459119492E-2"/>
  </r>
  <r>
    <d v="2013-07-04T00:00:00"/>
    <d v="2013-07-04T19:00:22"/>
    <n v="2013"/>
    <x v="6"/>
    <n v="4"/>
    <x v="18"/>
    <x v="2"/>
    <n v="0"/>
    <n v="0"/>
  </r>
  <r>
    <d v="2013-07-04T00:00:00"/>
    <d v="2013-07-04T20:00:22"/>
    <n v="2013"/>
    <x v="6"/>
    <n v="4"/>
    <x v="19"/>
    <x v="2"/>
    <n v="0"/>
    <n v="0"/>
  </r>
  <r>
    <d v="2013-07-04T00:00:00"/>
    <d v="2013-07-04T21:00:22"/>
    <n v="2013"/>
    <x v="6"/>
    <n v="4"/>
    <x v="20"/>
    <x v="2"/>
    <n v="0"/>
    <n v="0"/>
  </r>
  <r>
    <d v="2013-07-04T00:00:00"/>
    <d v="2013-07-04T22:00:22"/>
    <n v="2013"/>
    <x v="6"/>
    <n v="4"/>
    <x v="21"/>
    <x v="2"/>
    <n v="0"/>
    <n v="0"/>
  </r>
  <r>
    <d v="2013-07-04T00:00:00"/>
    <d v="2013-07-04T23:00:22"/>
    <n v="2013"/>
    <x v="6"/>
    <n v="4"/>
    <x v="22"/>
    <x v="2"/>
    <n v="0"/>
    <n v="0"/>
  </r>
  <r>
    <d v="2013-07-05T00:00:00"/>
    <d v="2013-07-05T00:00:22"/>
    <n v="2013"/>
    <x v="6"/>
    <n v="5"/>
    <x v="23"/>
    <x v="3"/>
    <n v="0"/>
    <n v="0"/>
  </r>
  <r>
    <d v="2013-07-05T00:00:00"/>
    <d v="2013-07-05T01:00:22"/>
    <n v="2013"/>
    <x v="6"/>
    <n v="5"/>
    <x v="0"/>
    <x v="3"/>
    <n v="0"/>
    <n v="0"/>
  </r>
  <r>
    <d v="2013-07-05T00:00:00"/>
    <d v="2013-07-05T02:00:22"/>
    <n v="2013"/>
    <x v="6"/>
    <n v="5"/>
    <x v="1"/>
    <x v="3"/>
    <n v="0"/>
    <n v="0"/>
  </r>
  <r>
    <d v="2013-07-05T00:00:00"/>
    <d v="2013-07-05T03:00:22"/>
    <n v="2013"/>
    <x v="6"/>
    <n v="5"/>
    <x v="2"/>
    <x v="3"/>
    <n v="0"/>
    <n v="0"/>
  </r>
  <r>
    <d v="2013-07-05T00:00:00"/>
    <d v="2013-07-05T04:00:22"/>
    <n v="2013"/>
    <x v="6"/>
    <n v="5"/>
    <x v="3"/>
    <x v="3"/>
    <n v="0"/>
    <n v="0"/>
  </r>
  <r>
    <d v="2013-07-05T00:00:00"/>
    <d v="2013-07-05T05:00:22"/>
    <n v="2013"/>
    <x v="6"/>
    <n v="5"/>
    <x v="4"/>
    <x v="3"/>
    <n v="0"/>
    <n v="0"/>
  </r>
  <r>
    <d v="2013-07-05T00:00:00"/>
    <d v="2013-07-05T06:00:22"/>
    <n v="2013"/>
    <x v="6"/>
    <n v="5"/>
    <x v="5"/>
    <x v="3"/>
    <n v="0"/>
    <n v="0"/>
  </r>
  <r>
    <d v="2013-07-05T00:00:00"/>
    <d v="2013-07-05T07:00:22"/>
    <n v="2013"/>
    <x v="6"/>
    <n v="5"/>
    <x v="6"/>
    <x v="3"/>
    <n v="0"/>
    <n v="0"/>
  </r>
  <r>
    <d v="2013-07-05T00:00:00"/>
    <d v="2013-07-05T08:00:22"/>
    <n v="2013"/>
    <x v="6"/>
    <n v="5"/>
    <x v="7"/>
    <x v="3"/>
    <n v="2.02"/>
    <n v="3.9701257861635218E-2"/>
  </r>
  <r>
    <d v="2013-07-05T00:00:00"/>
    <d v="2013-07-05T09:00:22"/>
    <n v="2013"/>
    <x v="6"/>
    <n v="5"/>
    <x v="8"/>
    <x v="3"/>
    <n v="31.388999999999999"/>
    <n v="0.61692216981132075"/>
  </r>
  <r>
    <d v="2013-07-05T00:00:00"/>
    <d v="2013-07-05T10:00:22"/>
    <n v="2013"/>
    <x v="6"/>
    <n v="5"/>
    <x v="9"/>
    <x v="3"/>
    <n v="43.091000000000001"/>
    <n v="0.84691430817610058"/>
  </r>
  <r>
    <d v="2013-07-05T00:00:00"/>
    <d v="2013-07-05T11:00:22"/>
    <n v="2013"/>
    <x v="6"/>
    <n v="5"/>
    <x v="10"/>
    <x v="3"/>
    <n v="43.433"/>
    <n v="0.85363600628930814"/>
  </r>
  <r>
    <d v="2013-07-05T00:00:00"/>
    <d v="2013-07-05T12:00:22"/>
    <n v="2013"/>
    <x v="6"/>
    <n v="5"/>
    <x v="11"/>
    <x v="3"/>
    <n v="41.953000000000003"/>
    <n v="0.82454795597484276"/>
  </r>
  <r>
    <d v="2013-07-05T00:00:00"/>
    <d v="2013-07-05T13:00:22"/>
    <n v="2013"/>
    <x v="6"/>
    <n v="5"/>
    <x v="12"/>
    <x v="3"/>
    <n v="40.712000000000003"/>
    <n v="0.80015723270440253"/>
  </r>
  <r>
    <d v="2013-07-05T00:00:00"/>
    <d v="2013-07-05T14:00:22"/>
    <n v="2013"/>
    <x v="6"/>
    <n v="5"/>
    <x v="13"/>
    <x v="3"/>
    <n v="41.774999999999999"/>
    <n v="0.82104952830188671"/>
  </r>
  <r>
    <d v="2013-07-05T00:00:00"/>
    <d v="2013-07-05T15:00:22"/>
    <n v="2013"/>
    <x v="6"/>
    <n v="5"/>
    <x v="14"/>
    <x v="3"/>
    <n v="44.13"/>
    <n v="0.86733490566037741"/>
  </r>
  <r>
    <d v="2013-07-05T00:00:00"/>
    <d v="2013-07-05T16:00:22"/>
    <n v="2013"/>
    <x v="6"/>
    <n v="5"/>
    <x v="15"/>
    <x v="3"/>
    <n v="45.01"/>
    <n v="0.88463050314465397"/>
  </r>
  <r>
    <d v="2013-07-05T00:00:00"/>
    <d v="2013-07-05T17:00:22"/>
    <n v="2013"/>
    <x v="6"/>
    <n v="5"/>
    <x v="16"/>
    <x v="3"/>
    <n v="40.529000000000003"/>
    <n v="0.79656053459119502"/>
  </r>
  <r>
    <d v="2013-07-05T00:00:00"/>
    <d v="2013-07-05T18:00:22"/>
    <n v="2013"/>
    <x v="6"/>
    <n v="5"/>
    <x v="17"/>
    <x v="3"/>
    <n v="8.2240000000000002"/>
    <n v="0.16163522012578616"/>
  </r>
  <r>
    <d v="2013-07-05T00:00:00"/>
    <d v="2013-07-05T19:00:22"/>
    <n v="2013"/>
    <x v="6"/>
    <n v="5"/>
    <x v="18"/>
    <x v="3"/>
    <n v="0"/>
    <n v="0"/>
  </r>
  <r>
    <d v="2013-07-05T00:00:00"/>
    <d v="2013-07-05T20:00:22"/>
    <n v="2013"/>
    <x v="6"/>
    <n v="5"/>
    <x v="19"/>
    <x v="3"/>
    <n v="0"/>
    <n v="0"/>
  </r>
  <r>
    <d v="2013-07-05T00:00:00"/>
    <d v="2013-07-05T21:00:22"/>
    <n v="2013"/>
    <x v="6"/>
    <n v="5"/>
    <x v="20"/>
    <x v="3"/>
    <n v="0"/>
    <n v="0"/>
  </r>
  <r>
    <d v="2013-07-05T00:00:00"/>
    <d v="2013-07-05T22:00:22"/>
    <n v="2013"/>
    <x v="6"/>
    <n v="5"/>
    <x v="21"/>
    <x v="3"/>
    <n v="0"/>
    <n v="0"/>
  </r>
  <r>
    <d v="2013-07-05T00:00:00"/>
    <d v="2013-07-05T23:00:22"/>
    <n v="2013"/>
    <x v="6"/>
    <n v="5"/>
    <x v="22"/>
    <x v="3"/>
    <n v="0"/>
    <n v="0"/>
  </r>
  <r>
    <d v="2013-07-06T00:00:00"/>
    <d v="2013-07-06T00:00:22"/>
    <n v="2013"/>
    <x v="6"/>
    <n v="6"/>
    <x v="23"/>
    <x v="4"/>
    <n v="0"/>
    <n v="0"/>
  </r>
  <r>
    <d v="2013-07-06T00:00:00"/>
    <d v="2013-07-06T01:00:22"/>
    <n v="2013"/>
    <x v="6"/>
    <n v="6"/>
    <x v="0"/>
    <x v="4"/>
    <n v="0"/>
    <n v="0"/>
  </r>
  <r>
    <d v="2013-07-06T00:00:00"/>
    <d v="2013-07-06T02:00:22"/>
    <n v="2013"/>
    <x v="6"/>
    <n v="6"/>
    <x v="1"/>
    <x v="4"/>
    <n v="0"/>
    <n v="0"/>
  </r>
  <r>
    <d v="2013-07-06T00:00:00"/>
    <d v="2013-07-06T03:00:22"/>
    <n v="2013"/>
    <x v="6"/>
    <n v="6"/>
    <x v="2"/>
    <x v="4"/>
    <n v="0"/>
    <n v="0"/>
  </r>
  <r>
    <d v="2013-07-06T00:00:00"/>
    <d v="2013-07-06T04:00:22"/>
    <n v="2013"/>
    <x v="6"/>
    <n v="6"/>
    <x v="3"/>
    <x v="4"/>
    <n v="0"/>
    <n v="0"/>
  </r>
  <r>
    <d v="2013-07-06T00:00:00"/>
    <d v="2013-07-06T05:00:22"/>
    <n v="2013"/>
    <x v="6"/>
    <n v="6"/>
    <x v="4"/>
    <x v="4"/>
    <n v="0"/>
    <n v="0"/>
  </r>
  <r>
    <d v="2013-07-06T00:00:00"/>
    <d v="2013-07-06T06:00:22"/>
    <n v="2013"/>
    <x v="6"/>
    <n v="6"/>
    <x v="5"/>
    <x v="4"/>
    <n v="0"/>
    <n v="0"/>
  </r>
  <r>
    <d v="2013-07-06T00:00:00"/>
    <d v="2013-07-06T07:00:22"/>
    <n v="2013"/>
    <x v="6"/>
    <n v="6"/>
    <x v="6"/>
    <x v="4"/>
    <n v="0"/>
    <n v="0"/>
  </r>
  <r>
    <d v="2013-07-06T00:00:00"/>
    <d v="2013-07-06T08:00:22"/>
    <n v="2013"/>
    <x v="6"/>
    <n v="6"/>
    <x v="7"/>
    <x v="4"/>
    <n v="2.0590000000000002"/>
    <n v="4.0467767295597486E-2"/>
  </r>
  <r>
    <d v="2013-07-06T00:00:00"/>
    <d v="2013-07-06T09:00:22"/>
    <n v="2013"/>
    <x v="6"/>
    <n v="6"/>
    <x v="8"/>
    <x v="4"/>
    <n v="31.988"/>
    <n v="0.62869496855345908"/>
  </r>
  <r>
    <d v="2013-07-06T00:00:00"/>
    <d v="2013-07-06T10:00:22"/>
    <n v="2013"/>
    <x v="6"/>
    <n v="6"/>
    <x v="9"/>
    <x v="4"/>
    <n v="42.892000000000003"/>
    <n v="0.8430031446540881"/>
  </r>
  <r>
    <d v="2013-07-06T00:00:00"/>
    <d v="2013-07-06T11:00:22"/>
    <n v="2013"/>
    <x v="6"/>
    <n v="6"/>
    <x v="10"/>
    <x v="4"/>
    <n v="42.512999999999998"/>
    <n v="0.8355542452830188"/>
  </r>
  <r>
    <d v="2013-07-06T00:00:00"/>
    <d v="2013-07-06T12:00:22"/>
    <n v="2013"/>
    <x v="6"/>
    <n v="6"/>
    <x v="11"/>
    <x v="4"/>
    <n v="38.991"/>
    <n v="0.76633254716981125"/>
  </r>
  <r>
    <d v="2013-07-06T00:00:00"/>
    <d v="2013-07-06T13:00:22"/>
    <n v="2013"/>
    <x v="6"/>
    <n v="6"/>
    <x v="12"/>
    <x v="4"/>
    <n v="36.948999999999998"/>
    <n v="0.72619889937106907"/>
  </r>
  <r>
    <d v="2013-07-06T00:00:00"/>
    <d v="2013-07-06T14:00:22"/>
    <n v="2013"/>
    <x v="6"/>
    <n v="6"/>
    <x v="13"/>
    <x v="4"/>
    <n v="41.497999999999998"/>
    <n v="0.81560534591194955"/>
  </r>
  <r>
    <d v="2013-07-06T00:00:00"/>
    <d v="2013-07-06T15:00:22"/>
    <n v="2013"/>
    <x v="6"/>
    <n v="6"/>
    <x v="14"/>
    <x v="4"/>
    <n v="44.692"/>
    <n v="0.8783805031446541"/>
  </r>
  <r>
    <d v="2013-07-06T00:00:00"/>
    <d v="2013-07-06T16:00:22"/>
    <n v="2013"/>
    <x v="6"/>
    <n v="6"/>
    <x v="15"/>
    <x v="4"/>
    <n v="45.73"/>
    <n v="0.89878144654088044"/>
  </r>
  <r>
    <d v="2013-07-06T00:00:00"/>
    <d v="2013-07-06T17:00:22"/>
    <n v="2013"/>
    <x v="6"/>
    <n v="6"/>
    <x v="16"/>
    <x v="4"/>
    <n v="41.222000000000001"/>
    <n v="0.81018081761006289"/>
  </r>
  <r>
    <d v="2013-07-06T00:00:00"/>
    <d v="2013-07-06T18:00:22"/>
    <n v="2013"/>
    <x v="6"/>
    <n v="6"/>
    <x v="17"/>
    <x v="4"/>
    <n v="8.6319999999999997"/>
    <n v="0.16965408805031446"/>
  </r>
  <r>
    <d v="2013-07-06T00:00:00"/>
    <d v="2013-07-06T19:00:22"/>
    <n v="2013"/>
    <x v="6"/>
    <n v="6"/>
    <x v="18"/>
    <x v="4"/>
    <n v="0"/>
    <n v="0"/>
  </r>
  <r>
    <d v="2013-07-06T00:00:00"/>
    <d v="2013-07-06T20:00:22"/>
    <n v="2013"/>
    <x v="6"/>
    <n v="6"/>
    <x v="19"/>
    <x v="4"/>
    <n v="0"/>
    <n v="0"/>
  </r>
  <r>
    <d v="2013-07-06T00:00:00"/>
    <d v="2013-07-06T21:00:22"/>
    <n v="2013"/>
    <x v="6"/>
    <n v="6"/>
    <x v="20"/>
    <x v="4"/>
    <n v="0"/>
    <n v="0"/>
  </r>
  <r>
    <d v="2013-07-06T00:00:00"/>
    <d v="2013-07-06T22:00:22"/>
    <n v="2013"/>
    <x v="6"/>
    <n v="6"/>
    <x v="21"/>
    <x v="4"/>
    <n v="0"/>
    <n v="0"/>
  </r>
  <r>
    <d v="2013-07-06T00:00:00"/>
    <d v="2013-07-06T23:00:22"/>
    <n v="2013"/>
    <x v="6"/>
    <n v="6"/>
    <x v="22"/>
    <x v="4"/>
    <n v="0"/>
    <n v="0"/>
  </r>
  <r>
    <d v="2013-07-07T00:00:00"/>
    <d v="2013-07-07T00:00:22"/>
    <n v="2013"/>
    <x v="6"/>
    <n v="7"/>
    <x v="23"/>
    <x v="5"/>
    <n v="0"/>
    <n v="0"/>
  </r>
  <r>
    <d v="2013-07-07T00:00:00"/>
    <d v="2013-07-07T01:00:22"/>
    <n v="2013"/>
    <x v="6"/>
    <n v="7"/>
    <x v="0"/>
    <x v="5"/>
    <n v="0"/>
    <n v="0"/>
  </r>
  <r>
    <d v="2013-07-07T00:00:00"/>
    <d v="2013-07-07T02:00:22"/>
    <n v="2013"/>
    <x v="6"/>
    <n v="7"/>
    <x v="1"/>
    <x v="5"/>
    <n v="0"/>
    <n v="0"/>
  </r>
  <r>
    <d v="2013-07-07T00:00:00"/>
    <d v="2013-07-07T03:00:22"/>
    <n v="2013"/>
    <x v="6"/>
    <n v="7"/>
    <x v="2"/>
    <x v="5"/>
    <n v="0"/>
    <n v="0"/>
  </r>
  <r>
    <d v="2013-07-07T00:00:00"/>
    <d v="2013-07-07T04:00:22"/>
    <n v="2013"/>
    <x v="6"/>
    <n v="7"/>
    <x v="3"/>
    <x v="5"/>
    <n v="0"/>
    <n v="0"/>
  </r>
  <r>
    <d v="2013-07-07T00:00:00"/>
    <d v="2013-07-07T05:00:22"/>
    <n v="2013"/>
    <x v="6"/>
    <n v="7"/>
    <x v="4"/>
    <x v="5"/>
    <n v="0"/>
    <n v="0"/>
  </r>
  <r>
    <d v="2013-07-07T00:00:00"/>
    <d v="2013-07-07T06:00:22"/>
    <n v="2013"/>
    <x v="6"/>
    <n v="7"/>
    <x v="5"/>
    <x v="5"/>
    <n v="0"/>
    <n v="0"/>
  </r>
  <r>
    <d v="2013-07-07T00:00:00"/>
    <d v="2013-07-07T07:00:22"/>
    <n v="2013"/>
    <x v="6"/>
    <n v="7"/>
    <x v="6"/>
    <x v="5"/>
    <n v="0"/>
    <n v="0"/>
  </r>
  <r>
    <d v="2013-07-07T00:00:00"/>
    <d v="2013-07-07T08:00:22"/>
    <n v="2013"/>
    <x v="6"/>
    <n v="7"/>
    <x v="7"/>
    <x v="5"/>
    <n v="2.0720000000000001"/>
    <n v="4.072327044025157E-2"/>
  </r>
  <r>
    <d v="2013-07-07T00:00:00"/>
    <d v="2013-07-07T09:00:22"/>
    <n v="2013"/>
    <x v="6"/>
    <n v="7"/>
    <x v="8"/>
    <x v="5"/>
    <n v="32.020000000000003"/>
    <n v="0.62932389937106925"/>
  </r>
  <r>
    <d v="2013-07-07T00:00:00"/>
    <d v="2013-07-07T10:00:22"/>
    <n v="2013"/>
    <x v="6"/>
    <n v="7"/>
    <x v="9"/>
    <x v="5"/>
    <n v="44.337000000000003"/>
    <n v="0.87140330188679249"/>
  </r>
  <r>
    <d v="2013-07-07T00:00:00"/>
    <d v="2013-07-07T11:00:22"/>
    <n v="2013"/>
    <x v="6"/>
    <n v="7"/>
    <x v="10"/>
    <x v="5"/>
    <n v="45.28"/>
    <n v="0.88993710691823902"/>
  </r>
  <r>
    <d v="2013-07-07T00:00:00"/>
    <d v="2013-07-07T12:00:22"/>
    <n v="2013"/>
    <x v="6"/>
    <n v="7"/>
    <x v="11"/>
    <x v="5"/>
    <n v="43.331000000000003"/>
    <n v="0.85163128930817611"/>
  </r>
  <r>
    <d v="2013-07-07T00:00:00"/>
    <d v="2013-07-07T13:00:22"/>
    <n v="2013"/>
    <x v="6"/>
    <n v="7"/>
    <x v="12"/>
    <x v="5"/>
    <n v="41.96"/>
    <n v="0.82468553459119498"/>
  </r>
  <r>
    <d v="2013-07-07T00:00:00"/>
    <d v="2013-07-07T14:00:22"/>
    <n v="2013"/>
    <x v="6"/>
    <n v="7"/>
    <x v="13"/>
    <x v="5"/>
    <n v="42.981000000000002"/>
    <n v="0.84475235849056607"/>
  </r>
  <r>
    <d v="2013-07-07T00:00:00"/>
    <d v="2013-07-07T15:00:23"/>
    <n v="2013"/>
    <x v="6"/>
    <n v="7"/>
    <x v="14"/>
    <x v="5"/>
    <n v="45.347999999999999"/>
    <n v="0.89127358490566033"/>
  </r>
  <r>
    <d v="2013-07-07T00:00:00"/>
    <d v="2013-07-07T16:00:23"/>
    <n v="2013"/>
    <x v="6"/>
    <n v="7"/>
    <x v="15"/>
    <x v="5"/>
    <n v="46.363"/>
    <n v="0.91122248427672947"/>
  </r>
  <r>
    <d v="2013-07-07T00:00:00"/>
    <d v="2013-07-07T17:00:23"/>
    <n v="2013"/>
    <x v="6"/>
    <n v="7"/>
    <x v="16"/>
    <x v="5"/>
    <n v="41.935000000000002"/>
    <n v="0.82419418238993714"/>
  </r>
  <r>
    <d v="2013-07-07T00:00:00"/>
    <d v="2013-07-07T18:00:23"/>
    <n v="2013"/>
    <x v="6"/>
    <n v="7"/>
    <x v="17"/>
    <x v="5"/>
    <n v="8.8390000000000004"/>
    <n v="0.17372248427672957"/>
  </r>
  <r>
    <d v="2013-07-07T00:00:00"/>
    <d v="2013-07-07T19:00:23"/>
    <n v="2013"/>
    <x v="6"/>
    <n v="7"/>
    <x v="18"/>
    <x v="5"/>
    <n v="0"/>
    <n v="0"/>
  </r>
  <r>
    <d v="2013-07-07T00:00:00"/>
    <d v="2013-07-07T20:00:23"/>
    <n v="2013"/>
    <x v="6"/>
    <n v="7"/>
    <x v="19"/>
    <x v="5"/>
    <n v="0"/>
    <n v="0"/>
  </r>
  <r>
    <d v="2013-07-07T00:00:00"/>
    <d v="2013-07-07T21:00:23"/>
    <n v="2013"/>
    <x v="6"/>
    <n v="7"/>
    <x v="20"/>
    <x v="5"/>
    <n v="0"/>
    <n v="0"/>
  </r>
  <r>
    <d v="2013-07-07T00:00:00"/>
    <d v="2013-07-07T22:00:23"/>
    <n v="2013"/>
    <x v="6"/>
    <n v="7"/>
    <x v="21"/>
    <x v="5"/>
    <n v="0"/>
    <n v="0"/>
  </r>
  <r>
    <d v="2013-07-07T00:00:00"/>
    <d v="2013-07-07T23:00:23"/>
    <n v="2013"/>
    <x v="6"/>
    <n v="7"/>
    <x v="22"/>
    <x v="5"/>
    <n v="0"/>
    <n v="0"/>
  </r>
  <r>
    <d v="2013-07-08T00:00:00"/>
    <d v="2013-07-08T00:00:23"/>
    <n v="2013"/>
    <x v="6"/>
    <n v="8"/>
    <x v="23"/>
    <x v="6"/>
    <n v="0"/>
    <n v="0"/>
  </r>
  <r>
    <d v="2013-07-08T00:00:00"/>
    <d v="2013-07-08T01:00:23"/>
    <n v="2013"/>
    <x v="6"/>
    <n v="8"/>
    <x v="0"/>
    <x v="6"/>
    <n v="0"/>
    <n v="0"/>
  </r>
  <r>
    <d v="2013-07-08T00:00:00"/>
    <d v="2013-07-08T02:00:23"/>
    <n v="2013"/>
    <x v="6"/>
    <n v="8"/>
    <x v="1"/>
    <x v="6"/>
    <n v="0"/>
    <n v="0"/>
  </r>
  <r>
    <d v="2013-07-08T00:00:00"/>
    <d v="2013-07-08T03:00:23"/>
    <n v="2013"/>
    <x v="6"/>
    <n v="8"/>
    <x v="2"/>
    <x v="6"/>
    <n v="0"/>
    <n v="0"/>
  </r>
  <r>
    <d v="2013-07-08T00:00:00"/>
    <d v="2013-07-08T04:00:23"/>
    <n v="2013"/>
    <x v="6"/>
    <n v="8"/>
    <x v="3"/>
    <x v="6"/>
    <n v="0"/>
    <n v="0"/>
  </r>
  <r>
    <d v="2013-07-08T00:00:00"/>
    <d v="2013-07-08T05:00:23"/>
    <n v="2013"/>
    <x v="6"/>
    <n v="8"/>
    <x v="4"/>
    <x v="6"/>
    <n v="0"/>
    <n v="0"/>
  </r>
  <r>
    <d v="2013-07-08T00:00:00"/>
    <d v="2013-07-08T06:00:23"/>
    <n v="2013"/>
    <x v="6"/>
    <n v="8"/>
    <x v="5"/>
    <x v="6"/>
    <n v="0"/>
    <n v="0"/>
  </r>
  <r>
    <d v="2013-07-08T00:00:00"/>
    <d v="2013-07-08T07:00:23"/>
    <n v="2013"/>
    <x v="6"/>
    <n v="8"/>
    <x v="6"/>
    <x v="6"/>
    <n v="0"/>
    <n v="0"/>
  </r>
  <r>
    <d v="2013-07-08T00:00:00"/>
    <d v="2013-07-08T08:00:23"/>
    <n v="2013"/>
    <x v="6"/>
    <n v="8"/>
    <x v="7"/>
    <x v="6"/>
    <n v="2.0459999999999998"/>
    <n v="4.0212264150943387E-2"/>
  </r>
  <r>
    <d v="2013-07-08T00:00:00"/>
    <d v="2013-07-08T09:00:23"/>
    <n v="2013"/>
    <x v="6"/>
    <n v="8"/>
    <x v="8"/>
    <x v="6"/>
    <n v="32.450000000000003"/>
    <n v="0.63777515723270439"/>
  </r>
  <r>
    <d v="2013-07-08T00:00:00"/>
    <d v="2013-07-08T10:00:23"/>
    <n v="2013"/>
    <x v="6"/>
    <n v="8"/>
    <x v="9"/>
    <x v="6"/>
    <n v="45.366"/>
    <n v="0.89162735849056596"/>
  </r>
  <r>
    <d v="2013-07-08T00:00:00"/>
    <d v="2013-07-08T11:00:23"/>
    <n v="2013"/>
    <x v="6"/>
    <n v="8"/>
    <x v="10"/>
    <x v="6"/>
    <n v="46.048999999999999"/>
    <n v="0.90505110062893079"/>
  </r>
  <r>
    <d v="2013-07-08T00:00:00"/>
    <d v="2013-07-08T12:00:23"/>
    <n v="2013"/>
    <x v="6"/>
    <n v="8"/>
    <x v="11"/>
    <x v="6"/>
    <n v="44.76"/>
    <n v="0.87971698113207542"/>
  </r>
  <r>
    <d v="2013-07-08T00:00:00"/>
    <d v="2013-07-08T13:00:23"/>
    <n v="2013"/>
    <x v="6"/>
    <n v="8"/>
    <x v="12"/>
    <x v="6"/>
    <n v="43.296999999999997"/>
    <n v="0.85096305031446529"/>
  </r>
  <r>
    <d v="2013-07-08T00:00:00"/>
    <d v="2013-07-08T14:00:23"/>
    <n v="2013"/>
    <x v="6"/>
    <n v="8"/>
    <x v="13"/>
    <x v="6"/>
    <n v="44.313000000000002"/>
    <n v="0.87093160377358492"/>
  </r>
  <r>
    <d v="2013-07-08T00:00:00"/>
    <d v="2013-07-08T15:00:23"/>
    <n v="2013"/>
    <x v="6"/>
    <n v="8"/>
    <x v="14"/>
    <x v="6"/>
    <n v="46.777000000000001"/>
    <n v="0.91935927672955975"/>
  </r>
  <r>
    <d v="2013-07-08T00:00:00"/>
    <d v="2013-07-08T16:00:23"/>
    <n v="2013"/>
    <x v="6"/>
    <n v="8"/>
    <x v="15"/>
    <x v="6"/>
    <n v="47.841999999999999"/>
    <n v="0.94029088050314458"/>
  </r>
  <r>
    <d v="2013-07-08T00:00:00"/>
    <d v="2013-07-08T17:00:23"/>
    <n v="2013"/>
    <x v="6"/>
    <n v="8"/>
    <x v="16"/>
    <x v="6"/>
    <n v="43.143999999999998"/>
    <n v="0.84795597484276719"/>
  </r>
  <r>
    <d v="2013-07-08T00:00:00"/>
    <d v="2013-07-08T18:00:23"/>
    <n v="2013"/>
    <x v="6"/>
    <n v="8"/>
    <x v="17"/>
    <x v="6"/>
    <n v="9.1980000000000004"/>
    <n v="0.18077830188679245"/>
  </r>
  <r>
    <d v="2013-07-08T00:00:00"/>
    <d v="2013-07-08T19:00:23"/>
    <n v="2013"/>
    <x v="6"/>
    <n v="8"/>
    <x v="18"/>
    <x v="6"/>
    <n v="0"/>
    <n v="0"/>
  </r>
  <r>
    <d v="2013-07-08T00:00:00"/>
    <d v="2013-07-08T20:00:23"/>
    <n v="2013"/>
    <x v="6"/>
    <n v="8"/>
    <x v="19"/>
    <x v="6"/>
    <n v="0"/>
    <n v="0"/>
  </r>
  <r>
    <d v="2013-07-08T00:00:00"/>
    <d v="2013-07-08T21:00:23"/>
    <n v="2013"/>
    <x v="6"/>
    <n v="8"/>
    <x v="20"/>
    <x v="6"/>
    <n v="0"/>
    <n v="0"/>
  </r>
  <r>
    <d v="2013-07-08T00:00:00"/>
    <d v="2013-07-08T22:00:23"/>
    <n v="2013"/>
    <x v="6"/>
    <n v="8"/>
    <x v="21"/>
    <x v="6"/>
    <n v="0"/>
    <n v="0"/>
  </r>
  <r>
    <d v="2013-07-08T00:00:00"/>
    <d v="2013-07-08T23:00:23"/>
    <n v="2013"/>
    <x v="6"/>
    <n v="8"/>
    <x v="22"/>
    <x v="6"/>
    <n v="0"/>
    <n v="0"/>
  </r>
  <r>
    <d v="2013-07-09T00:00:00"/>
    <d v="2013-07-09T00:00:23"/>
    <n v="2013"/>
    <x v="6"/>
    <n v="9"/>
    <x v="23"/>
    <x v="0"/>
    <n v="0"/>
    <n v="0"/>
  </r>
  <r>
    <d v="2013-07-09T00:00:00"/>
    <d v="2013-07-09T01:00:23"/>
    <n v="2013"/>
    <x v="6"/>
    <n v="9"/>
    <x v="0"/>
    <x v="0"/>
    <n v="0"/>
    <n v="0"/>
  </r>
  <r>
    <d v="2013-07-09T00:00:00"/>
    <d v="2013-07-09T02:00:23"/>
    <n v="2013"/>
    <x v="6"/>
    <n v="9"/>
    <x v="1"/>
    <x v="0"/>
    <n v="0"/>
    <n v="0"/>
  </r>
  <r>
    <d v="2013-07-09T00:00:00"/>
    <d v="2013-07-09T03:00:23"/>
    <n v="2013"/>
    <x v="6"/>
    <n v="9"/>
    <x v="2"/>
    <x v="0"/>
    <n v="0"/>
    <n v="0"/>
  </r>
  <r>
    <d v="2013-07-09T00:00:00"/>
    <d v="2013-07-09T04:00:23"/>
    <n v="2013"/>
    <x v="6"/>
    <n v="9"/>
    <x v="3"/>
    <x v="0"/>
    <n v="0"/>
    <n v="0"/>
  </r>
  <r>
    <d v="2013-07-09T00:00:00"/>
    <d v="2013-07-09T05:00:23"/>
    <n v="2013"/>
    <x v="6"/>
    <n v="9"/>
    <x v="4"/>
    <x v="0"/>
    <n v="0"/>
    <n v="0"/>
  </r>
  <r>
    <d v="2013-07-09T00:00:00"/>
    <d v="2013-07-09T06:00:23"/>
    <n v="2013"/>
    <x v="6"/>
    <n v="9"/>
    <x v="5"/>
    <x v="0"/>
    <n v="0"/>
    <n v="0"/>
  </r>
  <r>
    <d v="2013-07-09T00:00:00"/>
    <d v="2013-07-09T07:00:23"/>
    <n v="2013"/>
    <x v="6"/>
    <n v="9"/>
    <x v="6"/>
    <x v="0"/>
    <n v="0"/>
    <n v="0"/>
  </r>
  <r>
    <d v="2013-07-09T00:00:00"/>
    <d v="2013-07-09T08:00:23"/>
    <n v="2013"/>
    <x v="6"/>
    <n v="9"/>
    <x v="7"/>
    <x v="0"/>
    <n v="1.9590000000000001"/>
    <n v="3.850235849056604E-2"/>
  </r>
  <r>
    <d v="2013-07-09T00:00:00"/>
    <d v="2013-07-09T09:00:23"/>
    <n v="2013"/>
    <x v="6"/>
    <n v="9"/>
    <x v="8"/>
    <x v="0"/>
    <n v="32.49"/>
    <n v="0.63856132075471694"/>
  </r>
  <r>
    <d v="2013-07-09T00:00:00"/>
    <d v="2013-07-09T10:00:23"/>
    <n v="2013"/>
    <x v="6"/>
    <n v="9"/>
    <x v="9"/>
    <x v="0"/>
    <n v="45.832000000000001"/>
    <n v="0.90078616352201257"/>
  </r>
  <r>
    <d v="2013-07-09T00:00:00"/>
    <d v="2013-07-09T11:00:23"/>
    <n v="2013"/>
    <x v="6"/>
    <n v="9"/>
    <x v="10"/>
    <x v="0"/>
    <n v="46.966000000000001"/>
    <n v="0.92307389937106921"/>
  </r>
  <r>
    <d v="2013-07-09T00:00:00"/>
    <d v="2013-07-09T12:00:23"/>
    <n v="2013"/>
    <x v="6"/>
    <n v="9"/>
    <x v="11"/>
    <x v="0"/>
    <n v="42.338000000000001"/>
    <n v="0.83211477987421378"/>
  </r>
  <r>
    <d v="2013-07-09T00:00:00"/>
    <d v="2013-07-09T13:00:23"/>
    <n v="2013"/>
    <x v="6"/>
    <n v="9"/>
    <x v="12"/>
    <x v="0"/>
    <n v="33.692999999999998"/>
    <n v="0.66220518867924516"/>
  </r>
  <r>
    <d v="2013-07-09T00:00:00"/>
    <d v="2013-07-09T14:00:23"/>
    <n v="2013"/>
    <x v="6"/>
    <n v="9"/>
    <x v="13"/>
    <x v="0"/>
    <n v="32.156999999999996"/>
    <n v="0.63201650943396215"/>
  </r>
  <r>
    <d v="2013-07-09T00:00:00"/>
    <d v="2013-07-09T15:00:23"/>
    <n v="2013"/>
    <x v="6"/>
    <n v="9"/>
    <x v="14"/>
    <x v="0"/>
    <n v="33.316000000000003"/>
    <n v="0.65479559748427674"/>
  </r>
  <r>
    <d v="2013-07-09T00:00:00"/>
    <d v="2013-07-09T16:00:23"/>
    <n v="2013"/>
    <x v="6"/>
    <n v="9"/>
    <x v="15"/>
    <x v="0"/>
    <n v="32.857999999999997"/>
    <n v="0.64579402515723261"/>
  </r>
  <r>
    <d v="2013-07-09T00:00:00"/>
    <d v="2013-07-09T17:00:23"/>
    <n v="2013"/>
    <x v="6"/>
    <n v="9"/>
    <x v="16"/>
    <x v="0"/>
    <n v="31.242000000000001"/>
    <n v="0.6140330188679245"/>
  </r>
  <r>
    <d v="2013-07-09T00:00:00"/>
    <d v="2013-07-09T18:00:23"/>
    <n v="2013"/>
    <x v="6"/>
    <n v="9"/>
    <x v="17"/>
    <x v="0"/>
    <n v="7.3289999999999997"/>
    <n v="0.1440448113207547"/>
  </r>
  <r>
    <d v="2013-07-09T00:00:00"/>
    <d v="2013-07-09T19:00:23"/>
    <n v="2013"/>
    <x v="6"/>
    <n v="9"/>
    <x v="18"/>
    <x v="0"/>
    <n v="0"/>
    <n v="0"/>
  </r>
  <r>
    <d v="2013-07-09T00:00:00"/>
    <d v="2013-07-09T20:00:23"/>
    <n v="2013"/>
    <x v="6"/>
    <n v="9"/>
    <x v="19"/>
    <x v="0"/>
    <n v="0"/>
    <n v="0"/>
  </r>
  <r>
    <d v="2013-07-09T00:00:00"/>
    <d v="2013-07-09T21:00:23"/>
    <n v="2013"/>
    <x v="6"/>
    <n v="9"/>
    <x v="20"/>
    <x v="0"/>
    <n v="0"/>
    <n v="0"/>
  </r>
  <r>
    <d v="2013-07-09T00:00:00"/>
    <d v="2013-07-09T22:00:23"/>
    <n v="2013"/>
    <x v="6"/>
    <n v="9"/>
    <x v="21"/>
    <x v="0"/>
    <n v="0"/>
    <n v="0"/>
  </r>
  <r>
    <d v="2013-07-09T00:00:00"/>
    <d v="2013-07-09T23:00:23"/>
    <n v="2013"/>
    <x v="6"/>
    <n v="9"/>
    <x v="22"/>
    <x v="0"/>
    <n v="0"/>
    <n v="0"/>
  </r>
  <r>
    <d v="2013-07-10T00:00:00"/>
    <d v="2013-07-10T00:00:23"/>
    <n v="2013"/>
    <x v="6"/>
    <n v="10"/>
    <x v="23"/>
    <x v="1"/>
    <n v="0"/>
    <n v="0"/>
  </r>
  <r>
    <d v="2013-07-10T00:00:00"/>
    <d v="2013-07-10T01:00:23"/>
    <n v="2013"/>
    <x v="6"/>
    <n v="10"/>
    <x v="0"/>
    <x v="1"/>
    <n v="0"/>
    <n v="0"/>
  </r>
  <r>
    <d v="2013-07-10T00:00:00"/>
    <d v="2013-07-10T02:00:23"/>
    <n v="2013"/>
    <x v="6"/>
    <n v="10"/>
    <x v="1"/>
    <x v="1"/>
    <n v="0"/>
    <n v="0"/>
  </r>
  <r>
    <d v="2013-07-10T00:00:00"/>
    <d v="2013-07-10T03:00:23"/>
    <n v="2013"/>
    <x v="6"/>
    <n v="10"/>
    <x v="2"/>
    <x v="1"/>
    <n v="0"/>
    <n v="0"/>
  </r>
  <r>
    <d v="2013-07-10T00:00:00"/>
    <d v="2013-07-10T04:00:23"/>
    <n v="2013"/>
    <x v="6"/>
    <n v="10"/>
    <x v="3"/>
    <x v="1"/>
    <n v="0"/>
    <n v="0"/>
  </r>
  <r>
    <d v="2013-07-10T00:00:00"/>
    <d v="2013-07-10T05:00:23"/>
    <n v="2013"/>
    <x v="6"/>
    <n v="10"/>
    <x v="4"/>
    <x v="1"/>
    <n v="0"/>
    <n v="0"/>
  </r>
  <r>
    <d v="2013-07-10T00:00:00"/>
    <d v="2013-07-10T06:00:23"/>
    <n v="2013"/>
    <x v="6"/>
    <n v="10"/>
    <x v="5"/>
    <x v="1"/>
    <n v="0"/>
    <n v="0"/>
  </r>
  <r>
    <d v="2013-07-10T00:00:00"/>
    <d v="2013-07-10T07:00:23"/>
    <n v="2013"/>
    <x v="6"/>
    <n v="10"/>
    <x v="6"/>
    <x v="1"/>
    <n v="0"/>
    <n v="0"/>
  </r>
  <r>
    <d v="2013-07-10T00:00:00"/>
    <d v="2013-07-10T08:00:23"/>
    <n v="2013"/>
    <x v="6"/>
    <n v="10"/>
    <x v="7"/>
    <x v="1"/>
    <n v="0"/>
    <n v="0"/>
  </r>
  <r>
    <d v="2013-07-10T00:00:00"/>
    <d v="2013-07-10T09:00:23"/>
    <n v="2013"/>
    <x v="6"/>
    <n v="10"/>
    <x v="8"/>
    <x v="1"/>
    <n v="1.8109999999999999"/>
    <n v="3.5593553459119492E-2"/>
  </r>
  <r>
    <d v="2013-07-10T00:00:00"/>
    <d v="2013-07-10T10:00:23"/>
    <n v="2013"/>
    <x v="6"/>
    <n v="10"/>
    <x v="9"/>
    <x v="1"/>
    <n v="3.7189999999999999"/>
    <n v="7.3093553459119484E-2"/>
  </r>
  <r>
    <d v="2013-07-10T00:00:00"/>
    <d v="2013-07-10T11:00:23"/>
    <n v="2013"/>
    <x v="6"/>
    <n v="10"/>
    <x v="10"/>
    <x v="1"/>
    <n v="5.0289999999999999"/>
    <n v="9.8840408805031435E-2"/>
  </r>
  <r>
    <d v="2013-07-10T00:00:00"/>
    <d v="2013-07-10T12:00:23"/>
    <n v="2013"/>
    <x v="6"/>
    <n v="10"/>
    <x v="11"/>
    <x v="1"/>
    <n v="6.1630000000000003"/>
    <n v="0.12112814465408805"/>
  </r>
  <r>
    <d v="2013-07-10T00:00:00"/>
    <d v="2013-07-10T13:00:23"/>
    <n v="2013"/>
    <x v="6"/>
    <n v="10"/>
    <x v="12"/>
    <x v="1"/>
    <n v="6.2649999999999997"/>
    <n v="0.12313286163522011"/>
  </r>
  <r>
    <d v="2013-07-10T00:00:00"/>
    <d v="2013-07-10T14:00:23"/>
    <n v="2013"/>
    <x v="6"/>
    <n v="10"/>
    <x v="13"/>
    <x v="1"/>
    <n v="5.149"/>
    <n v="0.10119889937106918"/>
  </r>
  <r>
    <d v="2013-07-10T00:00:00"/>
    <d v="2013-07-10T15:00:23"/>
    <n v="2013"/>
    <x v="6"/>
    <n v="10"/>
    <x v="14"/>
    <x v="1"/>
    <n v="3.653"/>
    <n v="7.1796383647798737E-2"/>
  </r>
  <r>
    <d v="2013-07-10T00:00:00"/>
    <d v="2013-07-10T16:00:23"/>
    <n v="2013"/>
    <x v="6"/>
    <n v="10"/>
    <x v="15"/>
    <x v="1"/>
    <n v="9.3670000000000009"/>
    <n v="0.1840998427672956"/>
  </r>
  <r>
    <d v="2013-07-10T00:00:00"/>
    <d v="2013-07-10T17:00:23"/>
    <n v="2013"/>
    <x v="6"/>
    <n v="10"/>
    <x v="16"/>
    <x v="1"/>
    <n v="27.978999999999999"/>
    <n v="0.54990172955974836"/>
  </r>
  <r>
    <d v="2013-07-10T00:00:00"/>
    <d v="2013-07-10T18:00:23"/>
    <n v="2013"/>
    <x v="6"/>
    <n v="10"/>
    <x v="17"/>
    <x v="1"/>
    <n v="7.2930000000000001"/>
    <n v="0.14333726415094339"/>
  </r>
  <r>
    <d v="2013-07-10T00:00:00"/>
    <d v="2013-07-10T19:00:23"/>
    <n v="2013"/>
    <x v="6"/>
    <n v="10"/>
    <x v="18"/>
    <x v="1"/>
    <n v="0"/>
    <n v="0"/>
  </r>
  <r>
    <d v="2013-07-10T00:00:00"/>
    <d v="2013-07-10T20:00:23"/>
    <n v="2013"/>
    <x v="6"/>
    <n v="10"/>
    <x v="19"/>
    <x v="1"/>
    <n v="0"/>
    <n v="0"/>
  </r>
  <r>
    <d v="2013-07-10T00:00:00"/>
    <d v="2013-07-10T21:00:23"/>
    <n v="2013"/>
    <x v="6"/>
    <n v="10"/>
    <x v="20"/>
    <x v="1"/>
    <n v="0"/>
    <n v="0"/>
  </r>
  <r>
    <d v="2013-07-10T00:00:00"/>
    <d v="2013-07-10T22:00:23"/>
    <n v="2013"/>
    <x v="6"/>
    <n v="10"/>
    <x v="21"/>
    <x v="1"/>
    <n v="0"/>
    <n v="0"/>
  </r>
  <r>
    <d v="2013-07-10T00:00:00"/>
    <d v="2013-07-10T23:00:23"/>
    <n v="2013"/>
    <x v="6"/>
    <n v="10"/>
    <x v="22"/>
    <x v="1"/>
    <n v="0"/>
    <n v="0"/>
  </r>
  <r>
    <d v="2013-07-11T00:00:00"/>
    <d v="2013-07-11T00:00:23"/>
    <n v="2013"/>
    <x v="6"/>
    <n v="11"/>
    <x v="23"/>
    <x v="2"/>
    <n v="0"/>
    <n v="0"/>
  </r>
  <r>
    <d v="2013-07-11T00:00:00"/>
    <d v="2013-07-11T01:00:23"/>
    <n v="2013"/>
    <x v="6"/>
    <n v="11"/>
    <x v="0"/>
    <x v="2"/>
    <n v="0"/>
    <n v="0"/>
  </r>
  <r>
    <d v="2013-07-11T00:00:00"/>
    <d v="2013-07-11T02:00:23"/>
    <n v="2013"/>
    <x v="6"/>
    <n v="11"/>
    <x v="1"/>
    <x v="2"/>
    <n v="0"/>
    <n v="0"/>
  </r>
  <r>
    <d v="2013-07-11T00:00:00"/>
    <d v="2013-07-11T03:00:23"/>
    <n v="2013"/>
    <x v="6"/>
    <n v="11"/>
    <x v="2"/>
    <x v="2"/>
    <n v="0"/>
    <n v="0"/>
  </r>
  <r>
    <d v="2013-07-11T00:00:00"/>
    <d v="2013-07-11T04:00:23"/>
    <n v="2013"/>
    <x v="6"/>
    <n v="11"/>
    <x v="3"/>
    <x v="2"/>
    <n v="0"/>
    <n v="0"/>
  </r>
  <r>
    <d v="2013-07-11T00:00:00"/>
    <d v="2013-07-11T05:00:23"/>
    <n v="2013"/>
    <x v="6"/>
    <n v="11"/>
    <x v="4"/>
    <x v="2"/>
    <n v="0"/>
    <n v="0"/>
  </r>
  <r>
    <d v="2013-07-11T00:00:00"/>
    <d v="2013-07-11T06:00:23"/>
    <n v="2013"/>
    <x v="6"/>
    <n v="11"/>
    <x v="5"/>
    <x v="2"/>
    <n v="0"/>
    <n v="0"/>
  </r>
  <r>
    <d v="2013-07-11T00:00:00"/>
    <d v="2013-07-11T07:00:23"/>
    <n v="2013"/>
    <x v="6"/>
    <n v="11"/>
    <x v="6"/>
    <x v="2"/>
    <n v="0"/>
    <n v="0"/>
  </r>
  <r>
    <d v="2013-07-11T00:00:00"/>
    <d v="2013-07-11T08:00:23"/>
    <n v="2013"/>
    <x v="6"/>
    <n v="11"/>
    <x v="7"/>
    <x v="2"/>
    <n v="0"/>
    <n v="0"/>
  </r>
  <r>
    <d v="2013-07-11T00:00:00"/>
    <d v="2013-07-11T09:00:23"/>
    <n v="2013"/>
    <x v="6"/>
    <n v="11"/>
    <x v="8"/>
    <x v="2"/>
    <n v="0.95669999999999999"/>
    <n v="1.8803066037735849E-2"/>
  </r>
  <r>
    <d v="2013-07-11T00:00:00"/>
    <d v="2013-07-11T10:00:23"/>
    <n v="2013"/>
    <x v="6"/>
    <n v="11"/>
    <x v="9"/>
    <x v="2"/>
    <n v="2.7589999999999999"/>
    <n v="5.4225628930817608E-2"/>
  </r>
  <r>
    <d v="2013-07-11T00:00:00"/>
    <d v="2013-07-11T11:00:23"/>
    <n v="2013"/>
    <x v="6"/>
    <n v="11"/>
    <x v="10"/>
    <x v="2"/>
    <n v="2.7280000000000002"/>
    <n v="5.3616352201257864E-2"/>
  </r>
  <r>
    <d v="2013-07-11T00:00:00"/>
    <d v="2013-07-11T12:00:23"/>
    <n v="2013"/>
    <x v="6"/>
    <n v="11"/>
    <x v="11"/>
    <x v="2"/>
    <n v="3.5510000000000002"/>
    <n v="6.9791666666666669E-2"/>
  </r>
  <r>
    <d v="2013-07-11T00:00:00"/>
    <d v="2013-07-11T13:00:23"/>
    <n v="2013"/>
    <x v="6"/>
    <n v="11"/>
    <x v="12"/>
    <x v="2"/>
    <n v="4.1100000000000003"/>
    <n v="8.0778301886792456E-2"/>
  </r>
  <r>
    <d v="2013-07-11T00:00:00"/>
    <d v="2013-07-11T14:00:23"/>
    <n v="2013"/>
    <x v="6"/>
    <n v="11"/>
    <x v="13"/>
    <x v="2"/>
    <n v="3.8860000000000001"/>
    <n v="7.6375786163522016E-2"/>
  </r>
  <r>
    <d v="2013-07-11T00:00:00"/>
    <d v="2013-07-11T15:00:23"/>
    <n v="2013"/>
    <x v="6"/>
    <n v="11"/>
    <x v="14"/>
    <x v="2"/>
    <n v="2.952"/>
    <n v="5.8018867924528296E-2"/>
  </r>
  <r>
    <d v="2013-07-11T00:00:00"/>
    <d v="2013-07-11T16:00:23"/>
    <n v="2013"/>
    <x v="6"/>
    <n v="11"/>
    <x v="15"/>
    <x v="2"/>
    <n v="1.893"/>
    <n v="3.7205188679245278E-2"/>
  </r>
  <r>
    <d v="2013-07-11T00:00:00"/>
    <d v="2013-07-11T17:00:23"/>
    <n v="2013"/>
    <x v="6"/>
    <n v="11"/>
    <x v="16"/>
    <x v="2"/>
    <n v="1.7609999999999999"/>
    <n v="3.4610849056603769E-2"/>
  </r>
  <r>
    <d v="2013-07-11T00:00:00"/>
    <d v="2013-07-11T18:00:23"/>
    <n v="2013"/>
    <x v="6"/>
    <n v="11"/>
    <x v="17"/>
    <x v="2"/>
    <n v="1.97"/>
    <n v="3.8718553459119495E-2"/>
  </r>
  <r>
    <d v="2013-07-11T00:00:00"/>
    <d v="2013-07-11T19:00:23"/>
    <n v="2013"/>
    <x v="6"/>
    <n v="11"/>
    <x v="18"/>
    <x v="2"/>
    <n v="0"/>
    <n v="0"/>
  </r>
  <r>
    <d v="2013-07-11T00:00:00"/>
    <d v="2013-07-11T20:00:23"/>
    <n v="2013"/>
    <x v="6"/>
    <n v="11"/>
    <x v="19"/>
    <x v="2"/>
    <n v="0"/>
    <n v="0"/>
  </r>
  <r>
    <d v="2013-07-11T00:00:00"/>
    <d v="2013-07-11T21:00:23"/>
    <n v="2013"/>
    <x v="6"/>
    <n v="11"/>
    <x v="20"/>
    <x v="2"/>
    <n v="0"/>
    <n v="0"/>
  </r>
  <r>
    <d v="2013-07-11T00:00:00"/>
    <d v="2013-07-11T22:00:23"/>
    <n v="2013"/>
    <x v="6"/>
    <n v="11"/>
    <x v="21"/>
    <x v="2"/>
    <n v="0"/>
    <n v="0"/>
  </r>
  <r>
    <d v="2013-07-11T00:00:00"/>
    <d v="2013-07-11T23:00:23"/>
    <n v="2013"/>
    <x v="6"/>
    <n v="11"/>
    <x v="22"/>
    <x v="2"/>
    <n v="0"/>
    <n v="0"/>
  </r>
  <r>
    <d v="2013-07-12T00:00:00"/>
    <d v="2013-07-12T00:00:23"/>
    <n v="2013"/>
    <x v="6"/>
    <n v="12"/>
    <x v="23"/>
    <x v="3"/>
    <n v="0"/>
    <n v="0"/>
  </r>
  <r>
    <d v="2013-07-12T00:00:00"/>
    <d v="2013-07-12T01:00:23"/>
    <n v="2013"/>
    <x v="6"/>
    <n v="12"/>
    <x v="0"/>
    <x v="3"/>
    <n v="0"/>
    <n v="0"/>
  </r>
  <r>
    <d v="2013-07-12T00:00:00"/>
    <d v="2013-07-12T02:00:23"/>
    <n v="2013"/>
    <x v="6"/>
    <n v="12"/>
    <x v="1"/>
    <x v="3"/>
    <n v="0"/>
    <n v="0"/>
  </r>
  <r>
    <d v="2013-07-12T00:00:00"/>
    <d v="2013-07-12T03:00:23"/>
    <n v="2013"/>
    <x v="6"/>
    <n v="12"/>
    <x v="2"/>
    <x v="3"/>
    <n v="0"/>
    <n v="0"/>
  </r>
  <r>
    <d v="2013-07-12T00:00:00"/>
    <d v="2013-07-12T04:00:23"/>
    <n v="2013"/>
    <x v="6"/>
    <n v="12"/>
    <x v="3"/>
    <x v="3"/>
    <n v="0"/>
    <n v="0"/>
  </r>
  <r>
    <d v="2013-07-12T00:00:00"/>
    <d v="2013-07-12T05:00:23"/>
    <n v="2013"/>
    <x v="6"/>
    <n v="12"/>
    <x v="4"/>
    <x v="3"/>
    <n v="0"/>
    <n v="0"/>
  </r>
  <r>
    <d v="2013-07-12T00:00:00"/>
    <d v="2013-07-12T06:00:23"/>
    <n v="2013"/>
    <x v="6"/>
    <n v="12"/>
    <x v="5"/>
    <x v="3"/>
    <n v="0"/>
    <n v="0"/>
  </r>
  <r>
    <d v="2013-07-12T00:00:00"/>
    <d v="2013-07-12T07:00:23"/>
    <n v="2013"/>
    <x v="6"/>
    <n v="12"/>
    <x v="6"/>
    <x v="3"/>
    <n v="0"/>
    <n v="0"/>
  </r>
  <r>
    <d v="2013-07-12T00:00:00"/>
    <d v="2013-07-12T08:00:23"/>
    <n v="2013"/>
    <x v="6"/>
    <n v="12"/>
    <x v="7"/>
    <x v="3"/>
    <n v="1.286"/>
    <n v="2.52751572327044E-2"/>
  </r>
  <r>
    <d v="2013-07-12T00:00:00"/>
    <d v="2013-07-12T09:00:23"/>
    <n v="2013"/>
    <x v="6"/>
    <n v="12"/>
    <x v="8"/>
    <x v="3"/>
    <n v="25.23"/>
    <n v="0.49587264150943394"/>
  </r>
  <r>
    <d v="2013-07-12T00:00:00"/>
    <d v="2013-07-12T10:00:23"/>
    <n v="2013"/>
    <x v="6"/>
    <n v="12"/>
    <x v="9"/>
    <x v="3"/>
    <n v="31.38"/>
    <n v="0.61674528301886788"/>
  </r>
  <r>
    <d v="2013-07-12T00:00:00"/>
    <d v="2013-07-12T11:00:23"/>
    <n v="2013"/>
    <x v="6"/>
    <n v="12"/>
    <x v="10"/>
    <x v="3"/>
    <n v="31.367000000000001"/>
    <n v="0.61648977987421383"/>
  </r>
  <r>
    <d v="2013-07-12T00:00:00"/>
    <d v="2013-07-12T12:00:23"/>
    <n v="2013"/>
    <x v="6"/>
    <n v="12"/>
    <x v="11"/>
    <x v="3"/>
    <n v="34.564"/>
    <n v="0.67932389937106918"/>
  </r>
  <r>
    <d v="2013-07-12T00:00:00"/>
    <d v="2013-07-12T13:00:23"/>
    <n v="2013"/>
    <x v="6"/>
    <n v="12"/>
    <x v="12"/>
    <x v="3"/>
    <n v="36.128"/>
    <n v="0.71006289308176096"/>
  </r>
  <r>
    <d v="2013-07-12T00:00:00"/>
    <d v="2013-07-12T14:00:23"/>
    <n v="2013"/>
    <x v="6"/>
    <n v="12"/>
    <x v="13"/>
    <x v="3"/>
    <n v="41.442"/>
    <n v="0.81450471698113203"/>
  </r>
  <r>
    <d v="2013-07-12T00:00:00"/>
    <d v="2013-07-12T15:00:23"/>
    <n v="2013"/>
    <x v="6"/>
    <n v="12"/>
    <x v="14"/>
    <x v="3"/>
    <n v="42.468000000000004"/>
    <n v="0.8346698113207548"/>
  </r>
  <r>
    <d v="2013-07-12T00:00:00"/>
    <d v="2013-07-12T16:00:23"/>
    <n v="2013"/>
    <x v="6"/>
    <n v="12"/>
    <x v="15"/>
    <x v="3"/>
    <n v="43.695"/>
    <n v="0.85878537735849048"/>
  </r>
  <r>
    <d v="2013-07-12T00:00:00"/>
    <d v="2013-07-12T17:00:23"/>
    <n v="2013"/>
    <x v="6"/>
    <n v="12"/>
    <x v="16"/>
    <x v="3"/>
    <n v="39.963000000000001"/>
    <n v="0.78543632075471692"/>
  </r>
  <r>
    <d v="2013-07-12T00:00:00"/>
    <d v="2013-07-12T18:00:23"/>
    <n v="2013"/>
    <x v="6"/>
    <n v="12"/>
    <x v="17"/>
    <x v="3"/>
    <n v="9.2829999999999995"/>
    <n v="0.18244889937106917"/>
  </r>
  <r>
    <d v="2013-07-12T00:00:00"/>
    <d v="2013-07-12T19:00:23"/>
    <n v="2013"/>
    <x v="6"/>
    <n v="12"/>
    <x v="18"/>
    <x v="3"/>
    <n v="0"/>
    <n v="0"/>
  </r>
  <r>
    <d v="2013-07-12T00:00:00"/>
    <d v="2013-07-12T20:00:23"/>
    <n v="2013"/>
    <x v="6"/>
    <n v="12"/>
    <x v="19"/>
    <x v="3"/>
    <n v="0"/>
    <n v="0"/>
  </r>
  <r>
    <d v="2013-07-12T00:00:00"/>
    <d v="2013-07-12T21:00:23"/>
    <n v="2013"/>
    <x v="6"/>
    <n v="12"/>
    <x v="20"/>
    <x v="3"/>
    <n v="0"/>
    <n v="0"/>
  </r>
  <r>
    <d v="2013-07-12T00:00:00"/>
    <d v="2013-07-12T22:00:23"/>
    <n v="2013"/>
    <x v="6"/>
    <n v="12"/>
    <x v="21"/>
    <x v="3"/>
    <n v="0"/>
    <n v="0"/>
  </r>
  <r>
    <d v="2013-07-12T00:00:00"/>
    <d v="2013-07-12T23:00:23"/>
    <n v="2013"/>
    <x v="6"/>
    <n v="12"/>
    <x v="22"/>
    <x v="3"/>
    <n v="0"/>
    <n v="0"/>
  </r>
  <r>
    <d v="2013-07-13T00:00:00"/>
    <d v="2013-07-13T00:00:23"/>
    <n v="2013"/>
    <x v="6"/>
    <n v="13"/>
    <x v="23"/>
    <x v="4"/>
    <n v="0"/>
    <n v="0"/>
  </r>
  <r>
    <d v="2013-07-13T00:00:00"/>
    <d v="2013-07-13T01:00:23"/>
    <n v="2013"/>
    <x v="6"/>
    <n v="13"/>
    <x v="0"/>
    <x v="4"/>
    <n v="0"/>
    <n v="0"/>
  </r>
  <r>
    <d v="2013-07-13T00:00:00"/>
    <d v="2013-07-13T02:00:23"/>
    <n v="2013"/>
    <x v="6"/>
    <n v="13"/>
    <x v="1"/>
    <x v="4"/>
    <n v="0"/>
    <n v="0"/>
  </r>
  <r>
    <d v="2013-07-13T00:00:00"/>
    <d v="2013-07-13T03:00:23"/>
    <n v="2013"/>
    <x v="6"/>
    <n v="13"/>
    <x v="2"/>
    <x v="4"/>
    <n v="0"/>
    <n v="0"/>
  </r>
  <r>
    <d v="2013-07-13T00:00:00"/>
    <d v="2013-07-13T04:00:23"/>
    <n v="2013"/>
    <x v="6"/>
    <n v="13"/>
    <x v="3"/>
    <x v="4"/>
    <n v="0"/>
    <n v="0"/>
  </r>
  <r>
    <d v="2013-07-13T00:00:00"/>
    <d v="2013-07-13T05:00:23"/>
    <n v="2013"/>
    <x v="6"/>
    <n v="13"/>
    <x v="4"/>
    <x v="4"/>
    <n v="0"/>
    <n v="0"/>
  </r>
  <r>
    <d v="2013-07-13T00:00:00"/>
    <d v="2013-07-13T06:00:23"/>
    <n v="2013"/>
    <x v="6"/>
    <n v="13"/>
    <x v="5"/>
    <x v="4"/>
    <n v="0"/>
    <n v="0"/>
  </r>
  <r>
    <d v="2013-07-13T00:00:00"/>
    <d v="2013-07-13T07:00:23"/>
    <n v="2013"/>
    <x v="6"/>
    <n v="13"/>
    <x v="6"/>
    <x v="4"/>
    <n v="0"/>
    <n v="0"/>
  </r>
  <r>
    <d v="2013-07-13T00:00:00"/>
    <d v="2013-07-13T08:00:23"/>
    <n v="2013"/>
    <x v="6"/>
    <n v="13"/>
    <x v="7"/>
    <x v="4"/>
    <n v="1.524"/>
    <n v="2.9952830188679246E-2"/>
  </r>
  <r>
    <d v="2013-07-13T00:00:00"/>
    <d v="2013-07-13T09:00:23"/>
    <n v="2013"/>
    <x v="6"/>
    <n v="13"/>
    <x v="8"/>
    <x v="4"/>
    <n v="26.425000000000001"/>
    <n v="0.51935927672955973"/>
  </r>
  <r>
    <d v="2013-07-13T00:00:00"/>
    <d v="2013-07-13T10:00:23"/>
    <n v="2013"/>
    <x v="6"/>
    <n v="13"/>
    <x v="9"/>
    <x v="4"/>
    <n v="39.165999999999997"/>
    <n v="0.76977201257861627"/>
  </r>
  <r>
    <d v="2013-07-13T00:00:00"/>
    <d v="2013-07-13T11:00:23"/>
    <n v="2013"/>
    <x v="6"/>
    <n v="13"/>
    <x v="10"/>
    <x v="4"/>
    <n v="33.295999999999999"/>
    <n v="0.65440251572327035"/>
  </r>
  <r>
    <d v="2013-07-13T00:00:00"/>
    <d v="2013-07-13T12:00:23"/>
    <n v="2013"/>
    <x v="6"/>
    <n v="13"/>
    <x v="11"/>
    <x v="4"/>
    <n v="26.391999999999999"/>
    <n v="0.51871069182389928"/>
  </r>
  <r>
    <d v="2013-07-13T00:00:00"/>
    <d v="2013-07-13T13:00:23"/>
    <n v="2013"/>
    <x v="6"/>
    <n v="13"/>
    <x v="12"/>
    <x v="4"/>
    <n v="33.81"/>
    <n v="0.66450471698113212"/>
  </r>
  <r>
    <d v="2013-07-13T00:00:00"/>
    <d v="2013-07-13T14:00:23"/>
    <n v="2013"/>
    <x v="6"/>
    <n v="13"/>
    <x v="13"/>
    <x v="4"/>
    <n v="38.774000000000001"/>
    <n v="0.76206761006289303"/>
  </r>
  <r>
    <d v="2013-07-13T00:00:00"/>
    <d v="2013-07-13T15:00:23"/>
    <n v="2013"/>
    <x v="6"/>
    <n v="13"/>
    <x v="14"/>
    <x v="4"/>
    <n v="43.09"/>
    <n v="0.84689465408805031"/>
  </r>
  <r>
    <d v="2013-07-13T00:00:00"/>
    <d v="2013-07-13T16:00:23"/>
    <n v="2013"/>
    <x v="6"/>
    <n v="13"/>
    <x v="15"/>
    <x v="4"/>
    <n v="41.945999999999998"/>
    <n v="0.82441037735849043"/>
  </r>
  <r>
    <d v="2013-07-13T00:00:00"/>
    <d v="2013-07-13T17:00:23"/>
    <n v="2013"/>
    <x v="6"/>
    <n v="13"/>
    <x v="16"/>
    <x v="4"/>
    <n v="37.042999999999999"/>
    <n v="0.72804638364779872"/>
  </r>
  <r>
    <d v="2013-07-13T00:00:00"/>
    <d v="2013-07-13T18:00:23"/>
    <n v="2013"/>
    <x v="6"/>
    <n v="13"/>
    <x v="17"/>
    <x v="4"/>
    <n v="9.0670000000000002"/>
    <n v="0.17820361635220125"/>
  </r>
  <r>
    <d v="2013-07-13T00:00:00"/>
    <d v="2013-07-13T19:00:23"/>
    <n v="2013"/>
    <x v="6"/>
    <n v="13"/>
    <x v="18"/>
    <x v="4"/>
    <n v="0"/>
    <n v="0"/>
  </r>
  <r>
    <d v="2013-07-13T00:00:00"/>
    <d v="2013-07-13T20:00:23"/>
    <n v="2013"/>
    <x v="6"/>
    <n v="13"/>
    <x v="19"/>
    <x v="4"/>
    <n v="0"/>
    <n v="0"/>
  </r>
  <r>
    <d v="2013-07-13T00:00:00"/>
    <d v="2013-07-13T21:00:23"/>
    <n v="2013"/>
    <x v="6"/>
    <n v="13"/>
    <x v="20"/>
    <x v="4"/>
    <n v="0"/>
    <n v="0"/>
  </r>
  <r>
    <d v="2013-07-13T00:00:00"/>
    <d v="2013-07-13T22:00:23"/>
    <n v="2013"/>
    <x v="6"/>
    <n v="13"/>
    <x v="21"/>
    <x v="4"/>
    <n v="0"/>
    <n v="0"/>
  </r>
  <r>
    <d v="2013-07-13T00:00:00"/>
    <d v="2013-07-13T23:00:23"/>
    <n v="2013"/>
    <x v="6"/>
    <n v="13"/>
    <x v="22"/>
    <x v="4"/>
    <n v="0"/>
    <n v="0"/>
  </r>
  <r>
    <d v="2013-07-14T00:00:00"/>
    <d v="2013-07-14T00:00:23"/>
    <n v="2013"/>
    <x v="6"/>
    <n v="14"/>
    <x v="23"/>
    <x v="5"/>
    <n v="0"/>
    <n v="0"/>
  </r>
  <r>
    <d v="2013-07-14T00:00:00"/>
    <d v="2013-07-14T01:00:23"/>
    <n v="2013"/>
    <x v="6"/>
    <n v="14"/>
    <x v="0"/>
    <x v="5"/>
    <n v="0"/>
    <n v="0"/>
  </r>
  <r>
    <d v="2013-07-14T00:00:00"/>
    <d v="2013-07-14T02:00:23"/>
    <n v="2013"/>
    <x v="6"/>
    <n v="14"/>
    <x v="1"/>
    <x v="5"/>
    <n v="0"/>
    <n v="0"/>
  </r>
  <r>
    <d v="2013-07-14T00:00:00"/>
    <d v="2013-07-14T03:00:23"/>
    <n v="2013"/>
    <x v="6"/>
    <n v="14"/>
    <x v="2"/>
    <x v="5"/>
    <n v="0"/>
    <n v="0"/>
  </r>
  <r>
    <d v="2013-07-14T00:00:00"/>
    <d v="2013-07-14T04:00:23"/>
    <n v="2013"/>
    <x v="6"/>
    <n v="14"/>
    <x v="3"/>
    <x v="5"/>
    <n v="0"/>
    <n v="0"/>
  </r>
  <r>
    <d v="2013-07-14T00:00:00"/>
    <d v="2013-07-14T05:00:23"/>
    <n v="2013"/>
    <x v="6"/>
    <n v="14"/>
    <x v="4"/>
    <x v="5"/>
    <n v="0"/>
    <n v="0"/>
  </r>
  <r>
    <d v="2013-07-14T00:00:00"/>
    <d v="2013-07-14T06:00:23"/>
    <n v="2013"/>
    <x v="6"/>
    <n v="14"/>
    <x v="5"/>
    <x v="5"/>
    <n v="0"/>
    <n v="0"/>
  </r>
  <r>
    <d v="2013-07-14T00:00:00"/>
    <d v="2013-07-14T07:00:23"/>
    <n v="2013"/>
    <x v="6"/>
    <n v="14"/>
    <x v="6"/>
    <x v="5"/>
    <n v="0"/>
    <n v="0"/>
  </r>
  <r>
    <d v="2013-07-14T00:00:00"/>
    <d v="2013-07-14T08:00:23"/>
    <n v="2013"/>
    <x v="6"/>
    <n v="14"/>
    <x v="7"/>
    <x v="5"/>
    <n v="0.50339999999999996"/>
    <n v="9.8938679245283E-3"/>
  </r>
  <r>
    <d v="2013-07-14T00:00:00"/>
    <d v="2013-07-14T09:00:23"/>
    <n v="2013"/>
    <x v="6"/>
    <n v="14"/>
    <x v="8"/>
    <x v="5"/>
    <n v="13.233000000000001"/>
    <n v="0.26008254716981133"/>
  </r>
  <r>
    <d v="2013-07-14T00:00:00"/>
    <d v="2013-07-14T10:00:23"/>
    <n v="2013"/>
    <x v="6"/>
    <n v="14"/>
    <x v="9"/>
    <x v="5"/>
    <n v="33.177"/>
    <n v="0.65206367924528297"/>
  </r>
  <r>
    <d v="2013-07-14T00:00:00"/>
    <d v="2013-07-14T11:00:23"/>
    <n v="2013"/>
    <x v="6"/>
    <n v="14"/>
    <x v="10"/>
    <x v="5"/>
    <n v="40.323"/>
    <n v="0.79251179245283021"/>
  </r>
  <r>
    <d v="2013-07-14T00:00:00"/>
    <d v="2013-07-14T12:00:23"/>
    <n v="2013"/>
    <x v="6"/>
    <n v="14"/>
    <x v="11"/>
    <x v="5"/>
    <n v="36.6"/>
    <n v="0.71933962264150941"/>
  </r>
  <r>
    <d v="2013-07-14T00:00:00"/>
    <d v="2013-07-14T13:00:23"/>
    <n v="2013"/>
    <x v="6"/>
    <n v="14"/>
    <x v="12"/>
    <x v="5"/>
    <n v="39.587000000000003"/>
    <n v="0.77804638364779877"/>
  </r>
  <r>
    <d v="2013-07-14T00:00:00"/>
    <d v="2013-07-14T14:00:23"/>
    <n v="2013"/>
    <x v="6"/>
    <n v="14"/>
    <x v="13"/>
    <x v="5"/>
    <n v="27.271999999999998"/>
    <n v="0.53600628930817606"/>
  </r>
  <r>
    <d v="2013-07-14T00:00:00"/>
    <d v="2013-07-14T15:00:23"/>
    <n v="2013"/>
    <x v="6"/>
    <n v="14"/>
    <x v="14"/>
    <x v="5"/>
    <n v="28.762"/>
    <n v="0.56529088050314469"/>
  </r>
  <r>
    <d v="2013-07-14T00:00:00"/>
    <d v="2013-07-14T16:00:23"/>
    <n v="2013"/>
    <x v="6"/>
    <n v="14"/>
    <x v="15"/>
    <x v="5"/>
    <n v="37.058999999999997"/>
    <n v="0.7283608490566037"/>
  </r>
  <r>
    <d v="2013-07-14T00:00:00"/>
    <d v="2013-07-14T17:00:23"/>
    <n v="2013"/>
    <x v="6"/>
    <n v="14"/>
    <x v="16"/>
    <x v="5"/>
    <n v="38.195"/>
    <n v="0.75068789308176098"/>
  </r>
  <r>
    <d v="2013-07-14T00:00:00"/>
    <d v="2013-07-14T18:00:23"/>
    <n v="2013"/>
    <x v="6"/>
    <n v="14"/>
    <x v="17"/>
    <x v="5"/>
    <n v="9.65"/>
    <n v="0.1896619496855346"/>
  </r>
  <r>
    <d v="2013-07-14T00:00:00"/>
    <d v="2013-07-14T19:00:23"/>
    <n v="2013"/>
    <x v="6"/>
    <n v="14"/>
    <x v="18"/>
    <x v="5"/>
    <n v="0"/>
    <n v="0"/>
  </r>
  <r>
    <d v="2013-07-14T00:00:00"/>
    <d v="2013-07-14T20:00:23"/>
    <n v="2013"/>
    <x v="6"/>
    <n v="14"/>
    <x v="19"/>
    <x v="5"/>
    <n v="0"/>
    <n v="0"/>
  </r>
  <r>
    <d v="2013-07-14T00:00:00"/>
    <d v="2013-07-14T21:00:23"/>
    <n v="2013"/>
    <x v="6"/>
    <n v="14"/>
    <x v="20"/>
    <x v="5"/>
    <n v="0"/>
    <n v="0"/>
  </r>
  <r>
    <d v="2013-07-14T00:00:00"/>
    <d v="2013-07-14T22:00:23"/>
    <n v="2013"/>
    <x v="6"/>
    <n v="14"/>
    <x v="21"/>
    <x v="5"/>
    <n v="0"/>
    <n v="0"/>
  </r>
  <r>
    <d v="2013-07-14T00:00:00"/>
    <d v="2013-07-14T23:00:23"/>
    <n v="2013"/>
    <x v="6"/>
    <n v="14"/>
    <x v="22"/>
    <x v="5"/>
    <n v="0"/>
    <n v="0"/>
  </r>
  <r>
    <d v="2013-07-15T00:00:00"/>
    <d v="2013-07-15T00:00:23"/>
    <n v="2013"/>
    <x v="6"/>
    <n v="15"/>
    <x v="23"/>
    <x v="6"/>
    <n v="0"/>
    <n v="0"/>
  </r>
  <r>
    <d v="2013-07-15T00:00:00"/>
    <d v="2013-07-15T01:00:23"/>
    <n v="2013"/>
    <x v="6"/>
    <n v="15"/>
    <x v="0"/>
    <x v="6"/>
    <n v="0"/>
    <n v="0"/>
  </r>
  <r>
    <d v="2013-07-15T00:00:00"/>
    <d v="2013-07-15T02:00:23"/>
    <n v="2013"/>
    <x v="6"/>
    <n v="15"/>
    <x v="1"/>
    <x v="6"/>
    <n v="0"/>
    <n v="0"/>
  </r>
  <r>
    <d v="2013-07-15T00:00:00"/>
    <d v="2013-07-15T03:00:23"/>
    <n v="2013"/>
    <x v="6"/>
    <n v="15"/>
    <x v="2"/>
    <x v="6"/>
    <n v="0"/>
    <n v="0"/>
  </r>
  <r>
    <d v="2013-07-15T00:00:00"/>
    <d v="2013-07-15T04:00:23"/>
    <n v="2013"/>
    <x v="6"/>
    <n v="15"/>
    <x v="3"/>
    <x v="6"/>
    <n v="0"/>
    <n v="0"/>
  </r>
  <r>
    <d v="2013-07-15T00:00:00"/>
    <d v="2013-07-15T05:00:23"/>
    <n v="2013"/>
    <x v="6"/>
    <n v="15"/>
    <x v="4"/>
    <x v="6"/>
    <n v="0"/>
    <n v="0"/>
  </r>
  <r>
    <d v="2013-07-15T00:00:00"/>
    <d v="2013-07-15T06:00:23"/>
    <n v="2013"/>
    <x v="6"/>
    <n v="15"/>
    <x v="5"/>
    <x v="6"/>
    <n v="0"/>
    <n v="0"/>
  </r>
  <r>
    <d v="2013-07-15T00:00:00"/>
    <d v="2013-07-15T07:00:23"/>
    <n v="2013"/>
    <x v="6"/>
    <n v="15"/>
    <x v="6"/>
    <x v="6"/>
    <n v="0"/>
    <n v="0"/>
  </r>
  <r>
    <d v="2013-07-15T00:00:00"/>
    <d v="2013-07-15T08:00:23"/>
    <n v="2013"/>
    <x v="6"/>
    <n v="15"/>
    <x v="7"/>
    <x v="6"/>
    <n v="2.0550000000000002"/>
    <n v="4.0389150943396228E-2"/>
  </r>
  <r>
    <d v="2013-07-15T00:00:00"/>
    <d v="2013-07-15T09:00:23"/>
    <n v="2013"/>
    <x v="6"/>
    <n v="15"/>
    <x v="8"/>
    <x v="6"/>
    <n v="32.008000000000003"/>
    <n v="0.62908805031446546"/>
  </r>
  <r>
    <d v="2013-07-15T00:00:00"/>
    <d v="2013-07-15T10:00:23"/>
    <n v="2013"/>
    <x v="6"/>
    <n v="15"/>
    <x v="9"/>
    <x v="6"/>
    <n v="46.481000000000002"/>
    <n v="0.9135416666666667"/>
  </r>
  <r>
    <d v="2013-07-15T00:00:00"/>
    <d v="2013-07-15T11:00:23"/>
    <n v="2013"/>
    <x v="6"/>
    <n v="15"/>
    <x v="10"/>
    <x v="6"/>
    <n v="47.715000000000003"/>
    <n v="0.93779481132075471"/>
  </r>
  <r>
    <d v="2013-07-15T00:00:00"/>
    <d v="2013-07-15T12:00:23"/>
    <n v="2013"/>
    <x v="6"/>
    <n v="15"/>
    <x v="11"/>
    <x v="6"/>
    <n v="47.35"/>
    <n v="0.93062106918238996"/>
  </r>
  <r>
    <d v="2013-07-15T00:00:00"/>
    <d v="2013-07-15T13:00:23"/>
    <n v="2013"/>
    <x v="6"/>
    <n v="15"/>
    <x v="12"/>
    <x v="6"/>
    <n v="38.070999999999998"/>
    <n v="0.74825078616352192"/>
  </r>
  <r>
    <d v="2013-07-15T00:00:00"/>
    <d v="2013-07-15T14:00:23"/>
    <n v="2013"/>
    <x v="6"/>
    <n v="15"/>
    <x v="13"/>
    <x v="6"/>
    <n v="31.494"/>
    <n v="0.6189858490566037"/>
  </r>
  <r>
    <d v="2013-07-15T00:00:00"/>
    <d v="2013-07-15T15:00:23"/>
    <n v="2013"/>
    <x v="6"/>
    <n v="15"/>
    <x v="14"/>
    <x v="6"/>
    <n v="22.257000000000001"/>
    <n v="0.43744103773584908"/>
  </r>
  <r>
    <d v="2013-07-15T00:00:00"/>
    <d v="2013-07-15T16:00:23"/>
    <n v="2013"/>
    <x v="6"/>
    <n v="15"/>
    <x v="15"/>
    <x v="6"/>
    <n v="18.908999999999999"/>
    <n v="0.37163915094339617"/>
  </r>
  <r>
    <d v="2013-07-15T00:00:00"/>
    <d v="2013-07-15T17:00:23"/>
    <n v="2013"/>
    <x v="6"/>
    <n v="15"/>
    <x v="16"/>
    <x v="6"/>
    <n v="15.079000000000001"/>
    <n v="0.29636399371069183"/>
  </r>
  <r>
    <d v="2013-07-15T00:00:00"/>
    <d v="2013-07-15T18:00:23"/>
    <n v="2013"/>
    <x v="6"/>
    <n v="15"/>
    <x v="17"/>
    <x v="6"/>
    <n v="6.2519999999999998"/>
    <n v="0.12287735849056602"/>
  </r>
  <r>
    <d v="2013-07-15T00:00:00"/>
    <d v="2013-07-15T19:00:23"/>
    <n v="2013"/>
    <x v="6"/>
    <n v="15"/>
    <x v="18"/>
    <x v="6"/>
    <n v="0"/>
    <n v="0"/>
  </r>
  <r>
    <d v="2013-07-15T00:00:00"/>
    <d v="2013-07-15T20:00:23"/>
    <n v="2013"/>
    <x v="6"/>
    <n v="15"/>
    <x v="19"/>
    <x v="6"/>
    <n v="0"/>
    <n v="0"/>
  </r>
  <r>
    <d v="2013-07-15T00:00:00"/>
    <d v="2013-07-15T21:00:23"/>
    <n v="2013"/>
    <x v="6"/>
    <n v="15"/>
    <x v="20"/>
    <x v="6"/>
    <n v="0"/>
    <n v="0"/>
  </r>
  <r>
    <d v="2013-07-15T00:00:00"/>
    <d v="2013-07-15T22:00:23"/>
    <n v="2013"/>
    <x v="6"/>
    <n v="15"/>
    <x v="21"/>
    <x v="6"/>
    <n v="0"/>
    <n v="0"/>
  </r>
  <r>
    <d v="2013-07-15T00:00:00"/>
    <d v="2013-07-15T23:00:24"/>
    <n v="2013"/>
    <x v="6"/>
    <n v="15"/>
    <x v="22"/>
    <x v="6"/>
    <n v="0"/>
    <n v="0"/>
  </r>
  <r>
    <d v="2013-07-16T00:00:00"/>
    <d v="2013-07-16T00:00:24"/>
    <n v="2013"/>
    <x v="6"/>
    <n v="16"/>
    <x v="23"/>
    <x v="0"/>
    <n v="0"/>
    <n v="0"/>
  </r>
  <r>
    <d v="2013-07-16T00:00:00"/>
    <d v="2013-07-16T01:00:24"/>
    <n v="2013"/>
    <x v="6"/>
    <n v="16"/>
    <x v="0"/>
    <x v="0"/>
    <n v="0"/>
    <n v="0"/>
  </r>
  <r>
    <d v="2013-07-16T00:00:00"/>
    <d v="2013-07-16T02:00:24"/>
    <n v="2013"/>
    <x v="6"/>
    <n v="16"/>
    <x v="1"/>
    <x v="0"/>
    <n v="0"/>
    <n v="0"/>
  </r>
  <r>
    <d v="2013-07-16T00:00:00"/>
    <d v="2013-07-16T03:00:24"/>
    <n v="2013"/>
    <x v="6"/>
    <n v="16"/>
    <x v="2"/>
    <x v="0"/>
    <n v="0"/>
    <n v="0"/>
  </r>
  <r>
    <d v="2013-07-16T00:00:00"/>
    <d v="2013-07-16T04:00:24"/>
    <n v="2013"/>
    <x v="6"/>
    <n v="16"/>
    <x v="3"/>
    <x v="0"/>
    <n v="0"/>
    <n v="0"/>
  </r>
  <r>
    <d v="2013-07-16T00:00:00"/>
    <d v="2013-07-16T05:00:24"/>
    <n v="2013"/>
    <x v="6"/>
    <n v="16"/>
    <x v="4"/>
    <x v="0"/>
    <n v="0"/>
    <n v="0"/>
  </r>
  <r>
    <d v="2013-07-16T00:00:00"/>
    <d v="2013-07-16T06:00:24"/>
    <n v="2013"/>
    <x v="6"/>
    <n v="16"/>
    <x v="5"/>
    <x v="0"/>
    <n v="0"/>
    <n v="0"/>
  </r>
  <r>
    <d v="2013-07-16T00:00:00"/>
    <d v="2013-07-16T07:00:24"/>
    <n v="2013"/>
    <x v="6"/>
    <n v="16"/>
    <x v="6"/>
    <x v="0"/>
    <n v="0"/>
    <n v="0"/>
  </r>
  <r>
    <d v="2013-07-16T00:00:00"/>
    <d v="2013-07-16T08:00:24"/>
    <n v="2013"/>
    <x v="6"/>
    <n v="16"/>
    <x v="7"/>
    <x v="0"/>
    <n v="0"/>
    <n v="0"/>
  </r>
  <r>
    <d v="2013-07-16T00:00:00"/>
    <d v="2013-07-16T09:00:24"/>
    <n v="2013"/>
    <x v="6"/>
    <n v="16"/>
    <x v="8"/>
    <x v="0"/>
    <n v="2.835"/>
    <n v="5.5719339622641507E-2"/>
  </r>
  <r>
    <d v="2013-07-16T00:00:00"/>
    <d v="2013-07-16T10:00:24"/>
    <n v="2013"/>
    <x v="6"/>
    <n v="16"/>
    <x v="9"/>
    <x v="0"/>
    <n v="5.7220000000000004"/>
    <n v="0.11246069182389937"/>
  </r>
  <r>
    <d v="2013-07-16T00:00:00"/>
    <d v="2013-07-16T11:00:24"/>
    <n v="2013"/>
    <x v="6"/>
    <n v="16"/>
    <x v="10"/>
    <x v="0"/>
    <n v="8.125"/>
    <n v="0.15968946540880502"/>
  </r>
  <r>
    <d v="2013-07-16T00:00:00"/>
    <d v="2013-07-16T12:00:24"/>
    <n v="2013"/>
    <x v="6"/>
    <n v="16"/>
    <x v="11"/>
    <x v="0"/>
    <n v="10.244999999999999"/>
    <n v="0.20135613207547168"/>
  </r>
  <r>
    <d v="2013-07-16T00:00:00"/>
    <d v="2013-07-16T13:00:24"/>
    <n v="2013"/>
    <x v="6"/>
    <n v="16"/>
    <x v="12"/>
    <x v="0"/>
    <n v="11.055999999999999"/>
    <n v="0.21729559748427671"/>
  </r>
  <r>
    <d v="2013-07-16T00:00:00"/>
    <d v="2013-07-16T14:00:24"/>
    <n v="2013"/>
    <x v="6"/>
    <n v="16"/>
    <x v="13"/>
    <x v="0"/>
    <n v="10.055"/>
    <n v="0.19762185534591192"/>
  </r>
  <r>
    <d v="2013-07-16T00:00:00"/>
    <d v="2013-07-16T15:00:24"/>
    <n v="2013"/>
    <x v="6"/>
    <n v="16"/>
    <x v="14"/>
    <x v="0"/>
    <n v="7.944"/>
    <n v="0.15613207547169811"/>
  </r>
  <r>
    <d v="2013-07-16T00:00:00"/>
    <d v="2013-07-16T16:00:24"/>
    <n v="2013"/>
    <x v="6"/>
    <n v="16"/>
    <x v="15"/>
    <x v="0"/>
    <n v="6.4779999999999998"/>
    <n v="0.12731918238993709"/>
  </r>
  <r>
    <d v="2013-07-16T00:00:00"/>
    <d v="2013-07-16T17:00:24"/>
    <n v="2013"/>
    <x v="6"/>
    <n v="16"/>
    <x v="16"/>
    <x v="0"/>
    <n v="33.484999999999999"/>
    <n v="0.65811713836477981"/>
  </r>
  <r>
    <d v="2013-07-16T00:00:00"/>
    <d v="2013-07-16T18:00:24"/>
    <n v="2013"/>
    <x v="6"/>
    <n v="16"/>
    <x v="17"/>
    <x v="0"/>
    <n v="3.7730000000000001"/>
    <n v="7.4154874213836472E-2"/>
  </r>
  <r>
    <d v="2013-07-16T00:00:00"/>
    <d v="2013-07-16T19:00:24"/>
    <n v="2013"/>
    <x v="6"/>
    <n v="16"/>
    <x v="18"/>
    <x v="0"/>
    <n v="0"/>
    <n v="0"/>
  </r>
  <r>
    <d v="2013-07-16T00:00:00"/>
    <d v="2013-07-16T20:00:24"/>
    <n v="2013"/>
    <x v="6"/>
    <n v="16"/>
    <x v="19"/>
    <x v="0"/>
    <n v="0"/>
    <n v="0"/>
  </r>
  <r>
    <d v="2013-07-16T00:00:00"/>
    <d v="2013-07-16T21:00:24"/>
    <n v="2013"/>
    <x v="6"/>
    <n v="16"/>
    <x v="20"/>
    <x v="0"/>
    <n v="0"/>
    <n v="0"/>
  </r>
  <r>
    <d v="2013-07-16T00:00:00"/>
    <d v="2013-07-16T22:00:24"/>
    <n v="2013"/>
    <x v="6"/>
    <n v="16"/>
    <x v="21"/>
    <x v="0"/>
    <n v="0"/>
    <n v="0"/>
  </r>
  <r>
    <d v="2013-07-16T00:00:00"/>
    <d v="2013-07-16T23:00:24"/>
    <n v="2013"/>
    <x v="6"/>
    <n v="16"/>
    <x v="22"/>
    <x v="0"/>
    <n v="0"/>
    <n v="0"/>
  </r>
  <r>
    <d v="2013-07-17T00:00:00"/>
    <d v="2013-07-17T00:00:24"/>
    <n v="2013"/>
    <x v="6"/>
    <n v="17"/>
    <x v="23"/>
    <x v="1"/>
    <n v="0"/>
    <n v="0"/>
  </r>
  <r>
    <d v="2013-07-17T00:00:00"/>
    <d v="2013-07-17T01:00:24"/>
    <n v="2013"/>
    <x v="6"/>
    <n v="17"/>
    <x v="0"/>
    <x v="1"/>
    <n v="0"/>
    <n v="0"/>
  </r>
  <r>
    <d v="2013-07-17T00:00:00"/>
    <d v="2013-07-17T02:00:24"/>
    <n v="2013"/>
    <x v="6"/>
    <n v="17"/>
    <x v="1"/>
    <x v="1"/>
    <n v="0"/>
    <n v="0"/>
  </r>
  <r>
    <d v="2013-07-17T00:00:00"/>
    <d v="2013-07-17T03:00:24"/>
    <n v="2013"/>
    <x v="6"/>
    <n v="17"/>
    <x v="2"/>
    <x v="1"/>
    <n v="0"/>
    <n v="0"/>
  </r>
  <r>
    <d v="2013-07-17T00:00:00"/>
    <d v="2013-07-17T04:00:24"/>
    <n v="2013"/>
    <x v="6"/>
    <n v="17"/>
    <x v="3"/>
    <x v="1"/>
    <n v="0"/>
    <n v="0"/>
  </r>
  <r>
    <d v="2013-07-17T00:00:00"/>
    <d v="2013-07-17T05:00:24"/>
    <n v="2013"/>
    <x v="6"/>
    <n v="17"/>
    <x v="4"/>
    <x v="1"/>
    <n v="0"/>
    <n v="0"/>
  </r>
  <r>
    <d v="2013-07-17T00:00:00"/>
    <d v="2013-07-17T06:00:24"/>
    <n v="2013"/>
    <x v="6"/>
    <n v="17"/>
    <x v="5"/>
    <x v="1"/>
    <n v="0"/>
    <n v="0"/>
  </r>
  <r>
    <d v="2013-07-17T00:00:00"/>
    <d v="2013-07-17T07:00:24"/>
    <n v="2013"/>
    <x v="6"/>
    <n v="17"/>
    <x v="6"/>
    <x v="1"/>
    <n v="0"/>
    <n v="0"/>
  </r>
  <r>
    <d v="2013-07-17T00:00:00"/>
    <d v="2013-07-17T08:00:24"/>
    <n v="2013"/>
    <x v="6"/>
    <n v="17"/>
    <x v="7"/>
    <x v="1"/>
    <n v="0"/>
    <n v="0"/>
  </r>
  <r>
    <d v="2013-07-17T00:00:00"/>
    <d v="2013-07-17T09:00:24"/>
    <n v="2013"/>
    <x v="6"/>
    <n v="17"/>
    <x v="8"/>
    <x v="1"/>
    <n v="1.0680000000000001"/>
    <n v="2.0990566037735848E-2"/>
  </r>
  <r>
    <d v="2013-07-17T00:00:00"/>
    <d v="2013-07-17T10:00:24"/>
    <n v="2013"/>
    <x v="6"/>
    <n v="17"/>
    <x v="9"/>
    <x v="1"/>
    <n v="15.407"/>
    <n v="0.30281053459119495"/>
  </r>
  <r>
    <d v="2013-07-17T00:00:00"/>
    <d v="2013-07-17T11:00:24"/>
    <n v="2013"/>
    <x v="6"/>
    <n v="17"/>
    <x v="10"/>
    <x v="1"/>
    <n v="24.053000000000001"/>
    <n v="0.47273977987421384"/>
  </r>
  <r>
    <d v="2013-07-17T00:00:00"/>
    <d v="2013-07-17T12:00:24"/>
    <n v="2013"/>
    <x v="6"/>
    <n v="17"/>
    <x v="11"/>
    <x v="1"/>
    <n v="15.647"/>
    <n v="0.30752751572327042"/>
  </r>
  <r>
    <d v="2013-07-17T00:00:00"/>
    <d v="2013-07-17T13:00:24"/>
    <n v="2013"/>
    <x v="6"/>
    <n v="17"/>
    <x v="12"/>
    <x v="1"/>
    <n v="14.263999999999999"/>
    <n v="0.2803459119496855"/>
  </r>
  <r>
    <d v="2013-07-17T00:00:00"/>
    <d v="2013-07-17T14:00:24"/>
    <n v="2013"/>
    <x v="6"/>
    <n v="17"/>
    <x v="13"/>
    <x v="1"/>
    <n v="11.871"/>
    <n v="0.23331367924528301"/>
  </r>
  <r>
    <d v="2013-07-17T00:00:00"/>
    <d v="2013-07-17T15:00:24"/>
    <n v="2013"/>
    <x v="6"/>
    <n v="17"/>
    <x v="14"/>
    <x v="1"/>
    <n v="11.406000000000001"/>
    <n v="0.22417452830188681"/>
  </r>
  <r>
    <d v="2013-07-17T00:00:00"/>
    <d v="2013-07-17T16:00:24"/>
    <n v="2013"/>
    <x v="6"/>
    <n v="17"/>
    <x v="15"/>
    <x v="1"/>
    <n v="10.157999999999999"/>
    <n v="0.19964622641509433"/>
  </r>
  <r>
    <d v="2013-07-17T00:00:00"/>
    <d v="2013-07-17T17:00:24"/>
    <n v="2013"/>
    <x v="6"/>
    <n v="17"/>
    <x v="16"/>
    <x v="1"/>
    <n v="7.4039999999999999"/>
    <n v="0.14551886792452828"/>
  </r>
  <r>
    <d v="2013-07-17T00:00:00"/>
    <d v="2013-07-17T18:00:24"/>
    <n v="2013"/>
    <x v="6"/>
    <n v="17"/>
    <x v="17"/>
    <x v="1"/>
    <n v="5.2249999999999996"/>
    <n v="0.10269261006289307"/>
  </r>
  <r>
    <d v="2013-07-17T00:00:00"/>
    <d v="2013-07-17T19:00:24"/>
    <n v="2013"/>
    <x v="6"/>
    <n v="17"/>
    <x v="18"/>
    <x v="1"/>
    <n v="0"/>
    <n v="0"/>
  </r>
  <r>
    <d v="2013-07-17T00:00:00"/>
    <d v="2013-07-17T20:00:24"/>
    <n v="2013"/>
    <x v="6"/>
    <n v="17"/>
    <x v="19"/>
    <x v="1"/>
    <n v="0"/>
    <n v="0"/>
  </r>
  <r>
    <d v="2013-07-17T00:00:00"/>
    <d v="2013-07-17T21:00:24"/>
    <n v="2013"/>
    <x v="6"/>
    <n v="17"/>
    <x v="20"/>
    <x v="1"/>
    <n v="0"/>
    <n v="0"/>
  </r>
  <r>
    <d v="2013-07-17T00:00:00"/>
    <d v="2013-07-17T22:00:24"/>
    <n v="2013"/>
    <x v="6"/>
    <n v="17"/>
    <x v="21"/>
    <x v="1"/>
    <n v="0"/>
    <n v="0"/>
  </r>
  <r>
    <d v="2013-07-17T00:00:00"/>
    <d v="2013-07-17T23:00:24"/>
    <n v="2013"/>
    <x v="6"/>
    <n v="17"/>
    <x v="22"/>
    <x v="1"/>
    <n v="0"/>
    <n v="0"/>
  </r>
  <r>
    <d v="2013-07-18T00:00:00"/>
    <d v="2013-07-18T00:00:24"/>
    <n v="2013"/>
    <x v="6"/>
    <n v="18"/>
    <x v="23"/>
    <x v="2"/>
    <n v="0"/>
    <n v="0"/>
  </r>
  <r>
    <d v="2013-07-18T00:00:00"/>
    <d v="2013-07-18T01:00:24"/>
    <n v="2013"/>
    <x v="6"/>
    <n v="18"/>
    <x v="0"/>
    <x v="2"/>
    <n v="0"/>
    <n v="0"/>
  </r>
  <r>
    <d v="2013-07-18T00:00:00"/>
    <d v="2013-07-18T02:00:24"/>
    <n v="2013"/>
    <x v="6"/>
    <n v="18"/>
    <x v="1"/>
    <x v="2"/>
    <n v="0"/>
    <n v="0"/>
  </r>
  <r>
    <d v="2013-07-18T00:00:00"/>
    <d v="2013-07-18T03:00:24"/>
    <n v="2013"/>
    <x v="6"/>
    <n v="18"/>
    <x v="2"/>
    <x v="2"/>
    <n v="0"/>
    <n v="0"/>
  </r>
  <r>
    <d v="2013-07-18T00:00:00"/>
    <d v="2013-07-18T04:00:24"/>
    <n v="2013"/>
    <x v="6"/>
    <n v="18"/>
    <x v="3"/>
    <x v="2"/>
    <n v="0"/>
    <n v="0"/>
  </r>
  <r>
    <d v="2013-07-18T00:00:00"/>
    <d v="2013-07-18T05:00:24"/>
    <n v="2013"/>
    <x v="6"/>
    <n v="18"/>
    <x v="4"/>
    <x v="2"/>
    <n v="0"/>
    <n v="0"/>
  </r>
  <r>
    <d v="2013-07-18T00:00:00"/>
    <d v="2013-07-18T06:00:24"/>
    <n v="2013"/>
    <x v="6"/>
    <n v="18"/>
    <x v="5"/>
    <x v="2"/>
    <n v="0"/>
    <n v="0"/>
  </r>
  <r>
    <d v="2013-07-18T00:00:00"/>
    <d v="2013-07-18T07:00:24"/>
    <n v="2013"/>
    <x v="6"/>
    <n v="18"/>
    <x v="6"/>
    <x v="2"/>
    <n v="0"/>
    <n v="0"/>
  </r>
  <r>
    <d v="2013-07-18T00:00:00"/>
    <d v="2013-07-18T08:00:24"/>
    <n v="2013"/>
    <x v="6"/>
    <n v="18"/>
    <x v="7"/>
    <x v="2"/>
    <n v="0.66369999999999996"/>
    <n v="1.3044418238993709E-2"/>
  </r>
  <r>
    <d v="2013-07-18T00:00:00"/>
    <d v="2013-07-18T09:00:24"/>
    <n v="2013"/>
    <x v="6"/>
    <n v="18"/>
    <x v="8"/>
    <x v="2"/>
    <n v="27.257000000000001"/>
    <n v="0.53571147798742136"/>
  </r>
  <r>
    <d v="2013-07-18T00:00:00"/>
    <d v="2013-07-18T10:00:24"/>
    <n v="2013"/>
    <x v="6"/>
    <n v="18"/>
    <x v="9"/>
    <x v="2"/>
    <n v="34.881999999999998"/>
    <n v="0.68557389937106916"/>
  </r>
  <r>
    <d v="2013-07-18T00:00:00"/>
    <d v="2013-07-18T11:00:24"/>
    <n v="2013"/>
    <x v="6"/>
    <n v="18"/>
    <x v="10"/>
    <x v="2"/>
    <n v="30.986999999999998"/>
    <n v="0.60902122641509426"/>
  </r>
  <r>
    <d v="2013-07-18T00:00:00"/>
    <d v="2013-07-18T12:00:24"/>
    <n v="2013"/>
    <x v="6"/>
    <n v="18"/>
    <x v="11"/>
    <x v="2"/>
    <n v="19.940000000000001"/>
    <n v="0.39190251572327045"/>
  </r>
  <r>
    <d v="2013-07-18T00:00:00"/>
    <d v="2013-07-18T13:00:24"/>
    <n v="2013"/>
    <x v="6"/>
    <n v="18"/>
    <x v="12"/>
    <x v="2"/>
    <n v="24.318000000000001"/>
    <n v="0.47794811320754715"/>
  </r>
  <r>
    <d v="2013-07-18T00:00:00"/>
    <d v="2013-07-18T14:00:24"/>
    <n v="2013"/>
    <x v="6"/>
    <n v="18"/>
    <x v="13"/>
    <x v="2"/>
    <n v="24.725999999999999"/>
    <n v="0.48596698113207543"/>
  </r>
  <r>
    <d v="2013-07-18T00:00:00"/>
    <d v="2013-07-18T15:00:24"/>
    <n v="2013"/>
    <x v="6"/>
    <n v="18"/>
    <x v="14"/>
    <x v="2"/>
    <n v="30.986999999999998"/>
    <n v="0.60902122641509426"/>
  </r>
  <r>
    <d v="2013-07-18T00:00:00"/>
    <d v="2013-07-18T16:00:24"/>
    <n v="2013"/>
    <x v="6"/>
    <n v="18"/>
    <x v="15"/>
    <x v="2"/>
    <n v="33.048000000000002"/>
    <n v="0.64952830188679245"/>
  </r>
  <r>
    <d v="2013-07-18T00:00:00"/>
    <d v="2013-07-18T17:00:24"/>
    <n v="2013"/>
    <x v="6"/>
    <n v="18"/>
    <x v="16"/>
    <x v="2"/>
    <n v="34.036000000000001"/>
    <n v="0.66894654088050309"/>
  </r>
  <r>
    <d v="2013-07-18T00:00:00"/>
    <d v="2013-07-18T18:00:24"/>
    <n v="2013"/>
    <x v="6"/>
    <n v="18"/>
    <x v="17"/>
    <x v="2"/>
    <n v="9.8010000000000002"/>
    <n v="0.19262971698113207"/>
  </r>
  <r>
    <d v="2013-07-18T00:00:00"/>
    <d v="2013-07-18T19:00:24"/>
    <n v="2013"/>
    <x v="6"/>
    <n v="18"/>
    <x v="18"/>
    <x v="2"/>
    <n v="0"/>
    <n v="0"/>
  </r>
  <r>
    <d v="2013-07-18T00:00:00"/>
    <d v="2013-07-18T20:00:24"/>
    <n v="2013"/>
    <x v="6"/>
    <n v="18"/>
    <x v="19"/>
    <x v="2"/>
    <n v="0"/>
    <n v="0"/>
  </r>
  <r>
    <d v="2013-07-18T00:00:00"/>
    <d v="2013-07-18T21:00:24"/>
    <n v="2013"/>
    <x v="6"/>
    <n v="18"/>
    <x v="20"/>
    <x v="2"/>
    <n v="0"/>
    <n v="0"/>
  </r>
  <r>
    <d v="2013-07-18T00:00:00"/>
    <d v="2013-07-18T22:00:24"/>
    <n v="2013"/>
    <x v="6"/>
    <n v="18"/>
    <x v="21"/>
    <x v="2"/>
    <n v="0"/>
    <n v="0"/>
  </r>
  <r>
    <d v="2013-07-18T00:00:00"/>
    <d v="2013-07-18T23:00:24"/>
    <n v="2013"/>
    <x v="6"/>
    <n v="18"/>
    <x v="22"/>
    <x v="2"/>
    <n v="0"/>
    <n v="0"/>
  </r>
  <r>
    <d v="2013-07-19T00:00:00"/>
    <d v="2013-07-19T00:00:24"/>
    <n v="2013"/>
    <x v="6"/>
    <n v="19"/>
    <x v="23"/>
    <x v="3"/>
    <n v="0"/>
    <n v="0"/>
  </r>
  <r>
    <d v="2013-07-19T00:00:00"/>
    <d v="2013-07-19T01:00:24"/>
    <n v="2013"/>
    <x v="6"/>
    <n v="19"/>
    <x v="0"/>
    <x v="3"/>
    <n v="0"/>
    <n v="0"/>
  </r>
  <r>
    <d v="2013-07-19T00:00:00"/>
    <d v="2013-07-19T02:00:24"/>
    <n v="2013"/>
    <x v="6"/>
    <n v="19"/>
    <x v="1"/>
    <x v="3"/>
    <n v="0"/>
    <n v="0"/>
  </r>
  <r>
    <d v="2013-07-19T00:00:00"/>
    <d v="2013-07-19T03:00:24"/>
    <n v="2013"/>
    <x v="6"/>
    <n v="19"/>
    <x v="2"/>
    <x v="3"/>
    <n v="0"/>
    <n v="0"/>
  </r>
  <r>
    <d v="2013-07-19T00:00:00"/>
    <d v="2013-07-19T04:00:24"/>
    <n v="2013"/>
    <x v="6"/>
    <n v="19"/>
    <x v="3"/>
    <x v="3"/>
    <n v="0"/>
    <n v="0"/>
  </r>
  <r>
    <d v="2013-07-19T00:00:00"/>
    <d v="2013-07-19T05:00:24"/>
    <n v="2013"/>
    <x v="6"/>
    <n v="19"/>
    <x v="4"/>
    <x v="3"/>
    <n v="0"/>
    <n v="0"/>
  </r>
  <r>
    <d v="2013-07-19T00:00:00"/>
    <d v="2013-07-19T06:00:24"/>
    <n v="2013"/>
    <x v="6"/>
    <n v="19"/>
    <x v="5"/>
    <x v="3"/>
    <n v="0"/>
    <n v="0"/>
  </r>
  <r>
    <d v="2013-07-19T00:00:00"/>
    <d v="2013-07-19T07:00:24"/>
    <n v="2013"/>
    <x v="6"/>
    <n v="19"/>
    <x v="6"/>
    <x v="3"/>
    <n v="0"/>
    <n v="0"/>
  </r>
  <r>
    <d v="2013-07-19T00:00:00"/>
    <d v="2013-07-19T08:00:24"/>
    <n v="2013"/>
    <x v="6"/>
    <n v="19"/>
    <x v="7"/>
    <x v="3"/>
    <n v="2.613"/>
    <n v="5.1356132075471697E-2"/>
  </r>
  <r>
    <d v="2013-07-19T00:00:00"/>
    <d v="2013-07-19T09:00:24"/>
    <n v="2013"/>
    <x v="6"/>
    <n v="19"/>
    <x v="8"/>
    <x v="3"/>
    <n v="15.804"/>
    <n v="0.31061320754716981"/>
  </r>
  <r>
    <d v="2013-07-19T00:00:00"/>
    <d v="2013-07-19T10:00:24"/>
    <n v="2013"/>
    <x v="6"/>
    <n v="19"/>
    <x v="9"/>
    <x v="3"/>
    <n v="27.504999999999999"/>
    <n v="0.54058569182389937"/>
  </r>
  <r>
    <d v="2013-07-19T00:00:00"/>
    <d v="2013-07-19T11:00:24"/>
    <n v="2013"/>
    <x v="6"/>
    <n v="19"/>
    <x v="10"/>
    <x v="3"/>
    <n v="35"/>
    <n v="0.68789308176100628"/>
  </r>
  <r>
    <d v="2013-07-19T00:00:00"/>
    <d v="2013-07-19T12:00:24"/>
    <n v="2013"/>
    <x v="6"/>
    <n v="19"/>
    <x v="11"/>
    <x v="3"/>
    <n v="34.554000000000002"/>
    <n v="0.67912735849056605"/>
  </r>
  <r>
    <d v="2013-07-19T00:00:00"/>
    <d v="2013-07-19T13:00:24"/>
    <n v="2013"/>
    <x v="6"/>
    <n v="19"/>
    <x v="12"/>
    <x v="3"/>
    <n v="34.280999999999999"/>
    <n v="0.67376179245283008"/>
  </r>
  <r>
    <d v="2013-07-19T00:00:00"/>
    <d v="2013-07-19T14:00:24"/>
    <n v="2013"/>
    <x v="6"/>
    <n v="19"/>
    <x v="13"/>
    <x v="3"/>
    <n v="32.076000000000001"/>
    <n v="0.63042452830188678"/>
  </r>
  <r>
    <d v="2013-07-19T00:00:00"/>
    <d v="2013-07-19T15:00:24"/>
    <n v="2013"/>
    <x v="6"/>
    <n v="19"/>
    <x v="14"/>
    <x v="3"/>
    <n v="38.999000000000002"/>
    <n v="0.76648977987421385"/>
  </r>
  <r>
    <d v="2013-07-19T00:00:00"/>
    <d v="2013-07-19T16:00:24"/>
    <n v="2013"/>
    <x v="6"/>
    <n v="19"/>
    <x v="15"/>
    <x v="3"/>
    <n v="39.798999999999999"/>
    <n v="0.78221305031446531"/>
  </r>
  <r>
    <d v="2013-07-19T00:00:00"/>
    <d v="2013-07-19T17:00:24"/>
    <n v="2013"/>
    <x v="6"/>
    <n v="19"/>
    <x v="16"/>
    <x v="3"/>
    <n v="37.613"/>
    <n v="0.7392492138364779"/>
  </r>
  <r>
    <d v="2013-07-19T00:00:00"/>
    <d v="2013-07-19T18:00:24"/>
    <n v="2013"/>
    <x v="6"/>
    <n v="19"/>
    <x v="17"/>
    <x v="3"/>
    <n v="10.5"/>
    <n v="0.20636792452830188"/>
  </r>
  <r>
    <d v="2013-07-19T00:00:00"/>
    <d v="2013-07-19T19:00:24"/>
    <n v="2013"/>
    <x v="6"/>
    <n v="19"/>
    <x v="18"/>
    <x v="3"/>
    <n v="0"/>
    <n v="0"/>
  </r>
  <r>
    <d v="2013-07-19T00:00:00"/>
    <d v="2013-07-19T20:00:24"/>
    <n v="2013"/>
    <x v="6"/>
    <n v="19"/>
    <x v="19"/>
    <x v="3"/>
    <n v="0"/>
    <n v="0"/>
  </r>
  <r>
    <d v="2013-07-19T00:00:00"/>
    <d v="2013-07-19T21:00:24"/>
    <n v="2013"/>
    <x v="6"/>
    <n v="19"/>
    <x v="20"/>
    <x v="3"/>
    <n v="0"/>
    <n v="0"/>
  </r>
  <r>
    <d v="2013-07-19T00:00:00"/>
    <d v="2013-07-19T22:00:24"/>
    <n v="2013"/>
    <x v="6"/>
    <n v="19"/>
    <x v="21"/>
    <x v="3"/>
    <n v="0"/>
    <n v="0"/>
  </r>
  <r>
    <d v="2013-07-19T00:00:00"/>
    <d v="2013-07-19T23:00:24"/>
    <n v="2013"/>
    <x v="6"/>
    <n v="19"/>
    <x v="22"/>
    <x v="3"/>
    <n v="0"/>
    <n v="0"/>
  </r>
  <r>
    <d v="2013-07-20T00:00:00"/>
    <d v="2013-07-20T00:00:24"/>
    <n v="2013"/>
    <x v="6"/>
    <n v="20"/>
    <x v="23"/>
    <x v="4"/>
    <n v="0"/>
    <n v="0"/>
  </r>
  <r>
    <d v="2013-07-20T00:00:00"/>
    <d v="2013-07-20T01:00:24"/>
    <n v="2013"/>
    <x v="6"/>
    <n v="20"/>
    <x v="0"/>
    <x v="4"/>
    <n v="0"/>
    <n v="0"/>
  </r>
  <r>
    <d v="2013-07-20T00:00:00"/>
    <d v="2013-07-20T02:00:24"/>
    <n v="2013"/>
    <x v="6"/>
    <n v="20"/>
    <x v="1"/>
    <x v="4"/>
    <n v="0"/>
    <n v="0"/>
  </r>
  <r>
    <d v="2013-07-20T00:00:00"/>
    <d v="2013-07-20T03:00:24"/>
    <n v="2013"/>
    <x v="6"/>
    <n v="20"/>
    <x v="2"/>
    <x v="4"/>
    <n v="0"/>
    <n v="0"/>
  </r>
  <r>
    <d v="2013-07-20T00:00:00"/>
    <d v="2013-07-20T04:00:24"/>
    <n v="2013"/>
    <x v="6"/>
    <n v="20"/>
    <x v="3"/>
    <x v="4"/>
    <n v="0"/>
    <n v="0"/>
  </r>
  <r>
    <d v="2013-07-20T00:00:00"/>
    <d v="2013-07-20T05:00:24"/>
    <n v="2013"/>
    <x v="6"/>
    <n v="20"/>
    <x v="4"/>
    <x v="4"/>
    <n v="0"/>
    <n v="0"/>
  </r>
  <r>
    <d v="2013-07-20T00:00:00"/>
    <d v="2013-07-20T06:00:24"/>
    <n v="2013"/>
    <x v="6"/>
    <n v="20"/>
    <x v="5"/>
    <x v="4"/>
    <n v="0"/>
    <n v="0"/>
  </r>
  <r>
    <d v="2013-07-20T00:00:00"/>
    <d v="2013-07-20T07:00:24"/>
    <n v="2013"/>
    <x v="6"/>
    <n v="20"/>
    <x v="6"/>
    <x v="4"/>
    <n v="0"/>
    <n v="0"/>
  </r>
  <r>
    <d v="2013-07-20T00:00:00"/>
    <d v="2013-07-20T08:00:24"/>
    <n v="2013"/>
    <x v="6"/>
    <n v="20"/>
    <x v="7"/>
    <x v="4"/>
    <n v="2.5590000000000002"/>
    <n v="5.0294811320754716E-2"/>
  </r>
  <r>
    <d v="2013-07-20T00:00:00"/>
    <d v="2013-07-20T09:00:24"/>
    <n v="2013"/>
    <x v="6"/>
    <n v="20"/>
    <x v="8"/>
    <x v="4"/>
    <n v="30.856000000000002"/>
    <n v="0.60644654088050309"/>
  </r>
  <r>
    <d v="2013-07-20T00:00:00"/>
    <d v="2013-07-20T10:00:24"/>
    <n v="2013"/>
    <x v="6"/>
    <n v="20"/>
    <x v="9"/>
    <x v="4"/>
    <n v="40.893999999999998"/>
    <n v="0.80373427672955966"/>
  </r>
  <r>
    <d v="2013-07-20T00:00:00"/>
    <d v="2013-07-20T11:00:24"/>
    <n v="2013"/>
    <x v="6"/>
    <n v="20"/>
    <x v="10"/>
    <x v="4"/>
    <n v="41.146999999999998"/>
    <n v="0.80870676100628924"/>
  </r>
  <r>
    <d v="2013-07-20T00:00:00"/>
    <d v="2013-07-20T12:00:24"/>
    <n v="2013"/>
    <x v="6"/>
    <n v="20"/>
    <x v="11"/>
    <x v="4"/>
    <n v="41.847999999999999"/>
    <n v="0.8224842767295597"/>
  </r>
  <r>
    <d v="2013-07-20T00:00:00"/>
    <d v="2013-07-20T13:00:24"/>
    <n v="2013"/>
    <x v="6"/>
    <n v="20"/>
    <x v="12"/>
    <x v="4"/>
    <n v="38.600999999999999"/>
    <n v="0.75866745283018866"/>
  </r>
  <r>
    <d v="2013-07-20T00:00:00"/>
    <d v="2013-07-20T14:00:24"/>
    <n v="2013"/>
    <x v="6"/>
    <n v="20"/>
    <x v="13"/>
    <x v="4"/>
    <n v="36.767000000000003"/>
    <n v="0.72262185534591195"/>
  </r>
  <r>
    <d v="2013-07-20T00:00:00"/>
    <d v="2013-07-20T15:00:24"/>
    <n v="2013"/>
    <x v="6"/>
    <n v="20"/>
    <x v="14"/>
    <x v="4"/>
    <n v="41.918999999999997"/>
    <n v="0.82387971698113194"/>
  </r>
  <r>
    <d v="2013-07-20T00:00:00"/>
    <d v="2013-07-20T16:00:24"/>
    <n v="2013"/>
    <x v="6"/>
    <n v="20"/>
    <x v="15"/>
    <x v="4"/>
    <n v="40.814999999999998"/>
    <n v="0.80218160377358483"/>
  </r>
  <r>
    <d v="2013-07-20T00:00:00"/>
    <d v="2013-07-20T17:00:24"/>
    <n v="2013"/>
    <x v="6"/>
    <n v="20"/>
    <x v="16"/>
    <x v="4"/>
    <n v="30.289000000000001"/>
    <n v="0.59530267295597483"/>
  </r>
  <r>
    <d v="2013-07-20T00:00:00"/>
    <d v="2013-07-20T18:00:24"/>
    <n v="2013"/>
    <x v="6"/>
    <n v="20"/>
    <x v="17"/>
    <x v="4"/>
    <n v="7.08"/>
    <n v="0.13915094339622641"/>
  </r>
  <r>
    <d v="2013-07-20T00:00:00"/>
    <d v="2013-07-20T19:00:24"/>
    <n v="2013"/>
    <x v="6"/>
    <n v="20"/>
    <x v="18"/>
    <x v="4"/>
    <n v="0"/>
    <n v="0"/>
  </r>
  <r>
    <d v="2013-07-20T00:00:00"/>
    <d v="2013-07-20T20:00:24"/>
    <n v="2013"/>
    <x v="6"/>
    <n v="20"/>
    <x v="19"/>
    <x v="4"/>
    <n v="0"/>
    <n v="0"/>
  </r>
  <r>
    <d v="2013-07-20T00:00:00"/>
    <d v="2013-07-20T21:00:24"/>
    <n v="2013"/>
    <x v="6"/>
    <n v="20"/>
    <x v="20"/>
    <x v="4"/>
    <n v="0"/>
    <n v="0"/>
  </r>
  <r>
    <d v="2013-07-20T00:00:00"/>
    <d v="2013-07-20T22:00:24"/>
    <n v="2013"/>
    <x v="6"/>
    <n v="20"/>
    <x v="21"/>
    <x v="4"/>
    <n v="0"/>
    <n v="0"/>
  </r>
  <r>
    <d v="2013-07-20T00:00:00"/>
    <d v="2013-07-20T23:00:24"/>
    <n v="2013"/>
    <x v="6"/>
    <n v="20"/>
    <x v="22"/>
    <x v="4"/>
    <n v="0"/>
    <n v="0"/>
  </r>
  <r>
    <d v="2013-07-21T00:00:00"/>
    <d v="2013-07-21T00:00:24"/>
    <n v="2013"/>
    <x v="6"/>
    <n v="21"/>
    <x v="23"/>
    <x v="5"/>
    <n v="0"/>
    <n v="0"/>
  </r>
  <r>
    <d v="2013-07-21T00:00:00"/>
    <d v="2013-07-21T01:00:24"/>
    <n v="2013"/>
    <x v="6"/>
    <n v="21"/>
    <x v="0"/>
    <x v="5"/>
    <n v="0"/>
    <n v="0"/>
  </r>
  <r>
    <d v="2013-07-21T00:00:00"/>
    <d v="2013-07-21T02:00:24"/>
    <n v="2013"/>
    <x v="6"/>
    <n v="21"/>
    <x v="1"/>
    <x v="5"/>
    <n v="0"/>
    <n v="0"/>
  </r>
  <r>
    <d v="2013-07-21T00:00:00"/>
    <d v="2013-07-21T03:00:24"/>
    <n v="2013"/>
    <x v="6"/>
    <n v="21"/>
    <x v="2"/>
    <x v="5"/>
    <n v="0"/>
    <n v="0"/>
  </r>
  <r>
    <d v="2013-07-21T00:00:00"/>
    <d v="2013-07-21T04:00:24"/>
    <n v="2013"/>
    <x v="6"/>
    <n v="21"/>
    <x v="3"/>
    <x v="5"/>
    <n v="0"/>
    <n v="0"/>
  </r>
  <r>
    <d v="2013-07-21T00:00:00"/>
    <d v="2013-07-21T05:00:24"/>
    <n v="2013"/>
    <x v="6"/>
    <n v="21"/>
    <x v="4"/>
    <x v="5"/>
    <n v="0"/>
    <n v="0"/>
  </r>
  <r>
    <d v="2013-07-21T00:00:00"/>
    <d v="2013-07-21T06:00:24"/>
    <n v="2013"/>
    <x v="6"/>
    <n v="21"/>
    <x v="5"/>
    <x v="5"/>
    <n v="0"/>
    <n v="0"/>
  </r>
  <r>
    <d v="2013-07-21T00:00:00"/>
    <d v="2013-07-21T07:00:24"/>
    <n v="2013"/>
    <x v="6"/>
    <n v="21"/>
    <x v="6"/>
    <x v="5"/>
    <n v="0"/>
    <n v="0"/>
  </r>
  <r>
    <d v="2013-07-21T00:00:00"/>
    <d v="2013-07-21T08:00:24"/>
    <n v="2013"/>
    <x v="6"/>
    <n v="21"/>
    <x v="7"/>
    <x v="5"/>
    <n v="2.4420000000000002"/>
    <n v="4.7995283018867928E-2"/>
  </r>
  <r>
    <d v="2013-07-21T00:00:00"/>
    <d v="2013-07-21T09:00:24"/>
    <n v="2013"/>
    <x v="6"/>
    <n v="21"/>
    <x v="8"/>
    <x v="5"/>
    <n v="26.096"/>
    <n v="0.51289308176100623"/>
  </r>
  <r>
    <d v="2013-07-21T00:00:00"/>
    <d v="2013-07-21T10:00:24"/>
    <n v="2013"/>
    <x v="6"/>
    <n v="21"/>
    <x v="9"/>
    <x v="5"/>
    <n v="42.905000000000001"/>
    <n v="0.84325864779874216"/>
  </r>
  <r>
    <d v="2013-07-21T00:00:00"/>
    <d v="2013-07-21T11:00:24"/>
    <n v="2013"/>
    <x v="6"/>
    <n v="21"/>
    <x v="10"/>
    <x v="5"/>
    <n v="46.09"/>
    <n v="0.90585691823899372"/>
  </r>
  <r>
    <d v="2013-07-21T00:00:00"/>
    <d v="2013-07-21T12:00:24"/>
    <n v="2013"/>
    <x v="6"/>
    <n v="21"/>
    <x v="11"/>
    <x v="5"/>
    <n v="44.716000000000001"/>
    <n v="0.87885220125786156"/>
  </r>
  <r>
    <d v="2013-07-21T00:00:00"/>
    <d v="2013-07-21T13:00:24"/>
    <n v="2013"/>
    <x v="6"/>
    <n v="21"/>
    <x v="12"/>
    <x v="5"/>
    <n v="42.71"/>
    <n v="0.83942610062893075"/>
  </r>
  <r>
    <d v="2013-07-21T00:00:00"/>
    <d v="2013-07-21T14:00:24"/>
    <n v="2013"/>
    <x v="6"/>
    <n v="21"/>
    <x v="13"/>
    <x v="5"/>
    <n v="43"/>
    <n v="0.84512578616352196"/>
  </r>
  <r>
    <d v="2013-07-21T00:00:00"/>
    <d v="2013-07-21T15:00:24"/>
    <n v="2013"/>
    <x v="6"/>
    <n v="21"/>
    <x v="14"/>
    <x v="5"/>
    <n v="42.375"/>
    <n v="0.83284198113207542"/>
  </r>
  <r>
    <d v="2013-07-21T00:00:00"/>
    <d v="2013-07-21T16:00:24"/>
    <n v="2013"/>
    <x v="6"/>
    <n v="21"/>
    <x v="15"/>
    <x v="5"/>
    <n v="44.122999999999998"/>
    <n v="0.86719732704402508"/>
  </r>
  <r>
    <d v="2013-07-21T00:00:00"/>
    <d v="2013-07-21T17:00:24"/>
    <n v="2013"/>
    <x v="6"/>
    <n v="21"/>
    <x v="16"/>
    <x v="5"/>
    <n v="34.180999999999997"/>
    <n v="0.6717963836477987"/>
  </r>
  <r>
    <d v="2013-07-21T00:00:00"/>
    <d v="2013-07-21T18:00:24"/>
    <n v="2013"/>
    <x v="6"/>
    <n v="21"/>
    <x v="17"/>
    <x v="5"/>
    <n v="11.462"/>
    <n v="0.22527515723270439"/>
  </r>
  <r>
    <d v="2013-07-21T00:00:00"/>
    <d v="2013-07-21T19:00:24"/>
    <n v="2013"/>
    <x v="6"/>
    <n v="21"/>
    <x v="18"/>
    <x v="5"/>
    <n v="0"/>
    <n v="0"/>
  </r>
  <r>
    <d v="2013-07-21T00:00:00"/>
    <d v="2013-07-21T20:00:24"/>
    <n v="2013"/>
    <x v="6"/>
    <n v="21"/>
    <x v="19"/>
    <x v="5"/>
    <n v="0"/>
    <n v="0"/>
  </r>
  <r>
    <d v="2013-07-21T00:00:00"/>
    <d v="2013-07-21T21:00:24"/>
    <n v="2013"/>
    <x v="6"/>
    <n v="21"/>
    <x v="20"/>
    <x v="5"/>
    <n v="0"/>
    <n v="0"/>
  </r>
  <r>
    <d v="2013-07-21T00:00:00"/>
    <d v="2013-07-21T22:00:24"/>
    <n v="2013"/>
    <x v="6"/>
    <n v="21"/>
    <x v="21"/>
    <x v="5"/>
    <n v="0"/>
    <n v="0"/>
  </r>
  <r>
    <d v="2013-07-21T00:00:00"/>
    <d v="2013-07-21T23:00:24"/>
    <n v="2013"/>
    <x v="6"/>
    <n v="21"/>
    <x v="22"/>
    <x v="5"/>
    <n v="0"/>
    <n v="0"/>
  </r>
  <r>
    <d v="2013-07-22T00:00:00"/>
    <d v="2013-07-22T00:00:24"/>
    <n v="2013"/>
    <x v="6"/>
    <n v="22"/>
    <x v="23"/>
    <x v="6"/>
    <n v="0"/>
    <n v="0"/>
  </r>
  <r>
    <d v="2013-07-22T00:00:00"/>
    <d v="2013-07-22T01:00:24"/>
    <n v="2013"/>
    <x v="6"/>
    <n v="22"/>
    <x v="0"/>
    <x v="6"/>
    <n v="0"/>
    <n v="0"/>
  </r>
  <r>
    <d v="2013-07-22T00:00:00"/>
    <d v="2013-07-22T02:00:24"/>
    <n v="2013"/>
    <x v="6"/>
    <n v="22"/>
    <x v="1"/>
    <x v="6"/>
    <n v="0"/>
    <n v="0"/>
  </r>
  <r>
    <d v="2013-07-22T00:00:00"/>
    <d v="2013-07-22T03:00:24"/>
    <n v="2013"/>
    <x v="6"/>
    <n v="22"/>
    <x v="2"/>
    <x v="6"/>
    <n v="0"/>
    <n v="0"/>
  </r>
  <r>
    <d v="2013-07-22T00:00:00"/>
    <d v="2013-07-22T04:00:24"/>
    <n v="2013"/>
    <x v="6"/>
    <n v="22"/>
    <x v="3"/>
    <x v="6"/>
    <n v="0"/>
    <n v="0"/>
  </r>
  <r>
    <d v="2013-07-22T00:00:00"/>
    <d v="2013-07-22T05:00:24"/>
    <n v="2013"/>
    <x v="6"/>
    <n v="22"/>
    <x v="4"/>
    <x v="6"/>
    <n v="0"/>
    <n v="0"/>
  </r>
  <r>
    <d v="2013-07-22T00:00:00"/>
    <d v="2013-07-22T06:00:24"/>
    <n v="2013"/>
    <x v="6"/>
    <n v="22"/>
    <x v="5"/>
    <x v="6"/>
    <n v="0"/>
    <n v="0"/>
  </r>
  <r>
    <d v="2013-07-22T00:00:00"/>
    <d v="2013-07-22T07:00:24"/>
    <n v="2013"/>
    <x v="6"/>
    <n v="22"/>
    <x v="6"/>
    <x v="6"/>
    <n v="0"/>
    <n v="0"/>
  </r>
  <r>
    <d v="2013-07-22T00:00:00"/>
    <d v="2013-07-22T08:00:24"/>
    <n v="2013"/>
    <x v="6"/>
    <n v="22"/>
    <x v="7"/>
    <x v="6"/>
    <n v="2.9550000000000001"/>
    <n v="5.8077830188679243E-2"/>
  </r>
  <r>
    <d v="2013-07-22T00:00:00"/>
    <d v="2013-07-22T09:00:24"/>
    <n v="2013"/>
    <x v="6"/>
    <n v="22"/>
    <x v="8"/>
    <x v="6"/>
    <n v="34.744999999999997"/>
    <n v="0.68288128930817604"/>
  </r>
  <r>
    <d v="2013-07-22T00:00:00"/>
    <d v="2013-07-22T10:00:24"/>
    <n v="2013"/>
    <x v="6"/>
    <n v="22"/>
    <x v="9"/>
    <x v="6"/>
    <n v="45.651000000000003"/>
    <n v="0.89722877358490571"/>
  </r>
  <r>
    <d v="2013-07-22T00:00:00"/>
    <d v="2013-07-22T11:00:24"/>
    <n v="2013"/>
    <x v="6"/>
    <n v="22"/>
    <x v="10"/>
    <x v="6"/>
    <n v="46.741999999999997"/>
    <n v="0.91867138364779866"/>
  </r>
  <r>
    <d v="2013-07-22T00:00:00"/>
    <d v="2013-07-22T12:00:24"/>
    <n v="2013"/>
    <x v="6"/>
    <n v="22"/>
    <x v="11"/>
    <x v="6"/>
    <n v="45.156999999999996"/>
    <n v="0.88751965408805022"/>
  </r>
  <r>
    <d v="2013-07-22T00:00:00"/>
    <d v="2013-07-22T13:00:24"/>
    <n v="2013"/>
    <x v="6"/>
    <n v="22"/>
    <x v="12"/>
    <x v="6"/>
    <n v="43.017000000000003"/>
    <n v="0.84545990566037732"/>
  </r>
  <r>
    <d v="2013-07-22T00:00:00"/>
    <d v="2013-07-22T14:00:24"/>
    <n v="2013"/>
    <x v="6"/>
    <n v="22"/>
    <x v="13"/>
    <x v="6"/>
    <n v="44.296999999999997"/>
    <n v="0.87061713836477972"/>
  </r>
  <r>
    <d v="2013-07-22T00:00:00"/>
    <d v="2013-07-22T15:00:24"/>
    <n v="2013"/>
    <x v="6"/>
    <n v="22"/>
    <x v="14"/>
    <x v="6"/>
    <n v="46.817"/>
    <n v="0.9201454402515723"/>
  </r>
  <r>
    <d v="2013-07-22T00:00:00"/>
    <d v="2013-07-22T16:00:24"/>
    <n v="2013"/>
    <x v="6"/>
    <n v="22"/>
    <x v="15"/>
    <x v="6"/>
    <n v="47.966999999999999"/>
    <n v="0.94274764150943391"/>
  </r>
  <r>
    <d v="2013-07-22T00:00:00"/>
    <d v="2013-07-22T17:00:24"/>
    <n v="2013"/>
    <x v="6"/>
    <n v="22"/>
    <x v="16"/>
    <x v="6"/>
    <n v="43.613"/>
    <n v="0.85717374213836472"/>
  </r>
  <r>
    <d v="2013-07-22T00:00:00"/>
    <d v="2013-07-22T18:00:24"/>
    <n v="2013"/>
    <x v="6"/>
    <n v="22"/>
    <x v="17"/>
    <x v="6"/>
    <n v="12.106999999999999"/>
    <n v="0.23795204402515721"/>
  </r>
  <r>
    <d v="2013-07-22T00:00:00"/>
    <d v="2013-07-22T19:00:24"/>
    <n v="2013"/>
    <x v="6"/>
    <n v="22"/>
    <x v="18"/>
    <x v="6"/>
    <n v="0"/>
    <n v="0"/>
  </r>
  <r>
    <d v="2013-07-22T00:00:00"/>
    <d v="2013-07-22T20:00:24"/>
    <n v="2013"/>
    <x v="6"/>
    <n v="22"/>
    <x v="19"/>
    <x v="6"/>
    <n v="0"/>
    <n v="0"/>
  </r>
  <r>
    <d v="2013-07-22T00:00:00"/>
    <d v="2013-07-22T21:00:24"/>
    <n v="2013"/>
    <x v="6"/>
    <n v="22"/>
    <x v="20"/>
    <x v="6"/>
    <n v="0"/>
    <n v="0"/>
  </r>
  <r>
    <d v="2013-07-22T00:00:00"/>
    <d v="2013-07-22T22:00:24"/>
    <n v="2013"/>
    <x v="6"/>
    <n v="22"/>
    <x v="21"/>
    <x v="6"/>
    <n v="0"/>
    <n v="0"/>
  </r>
  <r>
    <d v="2013-07-22T00:00:00"/>
    <d v="2013-07-22T23:00:24"/>
    <n v="2013"/>
    <x v="6"/>
    <n v="22"/>
    <x v="22"/>
    <x v="6"/>
    <n v="0"/>
    <n v="0"/>
  </r>
  <r>
    <d v="2013-07-23T00:00:00"/>
    <d v="2013-07-23T00:00:24"/>
    <n v="2013"/>
    <x v="6"/>
    <n v="23"/>
    <x v="23"/>
    <x v="0"/>
    <n v="0"/>
    <n v="0"/>
  </r>
  <r>
    <d v="2013-07-23T00:00:00"/>
    <d v="2013-07-23T01:00:24"/>
    <n v="2013"/>
    <x v="6"/>
    <n v="23"/>
    <x v="0"/>
    <x v="0"/>
    <n v="0"/>
    <n v="0"/>
  </r>
  <r>
    <d v="2013-07-23T00:00:00"/>
    <d v="2013-07-23T02:00:24"/>
    <n v="2013"/>
    <x v="6"/>
    <n v="23"/>
    <x v="1"/>
    <x v="0"/>
    <n v="0"/>
    <n v="0"/>
  </r>
  <r>
    <d v="2013-07-23T00:00:00"/>
    <d v="2013-07-23T03:00:24"/>
    <n v="2013"/>
    <x v="6"/>
    <n v="23"/>
    <x v="2"/>
    <x v="0"/>
    <n v="0"/>
    <n v="0"/>
  </r>
  <r>
    <d v="2013-07-23T00:00:00"/>
    <d v="2013-07-23T04:00:24"/>
    <n v="2013"/>
    <x v="6"/>
    <n v="23"/>
    <x v="3"/>
    <x v="0"/>
    <n v="0"/>
    <n v="0"/>
  </r>
  <r>
    <d v="2013-07-23T00:00:00"/>
    <d v="2013-07-23T05:00:24"/>
    <n v="2013"/>
    <x v="6"/>
    <n v="23"/>
    <x v="4"/>
    <x v="0"/>
    <n v="0"/>
    <n v="0"/>
  </r>
  <r>
    <d v="2013-07-23T00:00:00"/>
    <d v="2013-07-23T06:00:24"/>
    <n v="2013"/>
    <x v="6"/>
    <n v="23"/>
    <x v="5"/>
    <x v="0"/>
    <n v="0"/>
    <n v="0"/>
  </r>
  <r>
    <d v="2013-07-23T00:00:00"/>
    <d v="2013-07-23T07:00:24"/>
    <n v="2013"/>
    <x v="6"/>
    <n v="23"/>
    <x v="6"/>
    <x v="0"/>
    <n v="0"/>
    <n v="0"/>
  </r>
  <r>
    <d v="2013-07-23T00:00:00"/>
    <d v="2013-07-23T08:00:24"/>
    <n v="2013"/>
    <x v="6"/>
    <n v="23"/>
    <x v="7"/>
    <x v="0"/>
    <n v="3.0369999999999999"/>
    <n v="5.9689465408805029E-2"/>
  </r>
  <r>
    <d v="2013-07-23T00:00:00"/>
    <d v="2013-07-23T09:00:24"/>
    <n v="2013"/>
    <x v="6"/>
    <n v="23"/>
    <x v="8"/>
    <x v="0"/>
    <n v="34.378999999999998"/>
    <n v="0.67568789308176092"/>
  </r>
  <r>
    <d v="2013-07-23T00:00:00"/>
    <d v="2013-07-23T10:00:24"/>
    <n v="2013"/>
    <x v="6"/>
    <n v="23"/>
    <x v="9"/>
    <x v="0"/>
    <n v="46.195"/>
    <n v="0.90792059748427667"/>
  </r>
  <r>
    <d v="2013-07-23T00:00:00"/>
    <d v="2013-07-23T11:00:24"/>
    <n v="2013"/>
    <x v="6"/>
    <n v="23"/>
    <x v="10"/>
    <x v="0"/>
    <n v="47.277000000000001"/>
    <n v="0.92918632075471697"/>
  </r>
  <r>
    <d v="2013-07-23T00:00:00"/>
    <d v="2013-07-23T12:00:24"/>
    <n v="2013"/>
    <x v="6"/>
    <n v="23"/>
    <x v="11"/>
    <x v="0"/>
    <n v="45.447000000000003"/>
    <n v="0.89321933962264155"/>
  </r>
  <r>
    <d v="2013-07-23T00:00:00"/>
    <d v="2013-07-23T13:00:24"/>
    <n v="2013"/>
    <x v="6"/>
    <n v="23"/>
    <x v="12"/>
    <x v="0"/>
    <n v="43.655000000000001"/>
    <n v="0.85799921383647793"/>
  </r>
  <r>
    <d v="2013-07-23T00:00:00"/>
    <d v="2013-07-23T14:00:24"/>
    <n v="2013"/>
    <x v="6"/>
    <n v="23"/>
    <x v="13"/>
    <x v="0"/>
    <n v="44.661999999999999"/>
    <n v="0.87779088050314458"/>
  </r>
  <r>
    <d v="2013-07-23T00:00:00"/>
    <d v="2013-07-23T15:00:24"/>
    <n v="2013"/>
    <x v="6"/>
    <n v="23"/>
    <x v="14"/>
    <x v="0"/>
    <n v="47.386000000000003"/>
    <n v="0.93132861635220121"/>
  </r>
  <r>
    <d v="2013-07-23T00:00:00"/>
    <d v="2013-07-23T16:00:24"/>
    <n v="2013"/>
    <x v="6"/>
    <n v="23"/>
    <x v="15"/>
    <x v="0"/>
    <n v="48.509"/>
    <n v="0.95340015723270433"/>
  </r>
  <r>
    <d v="2013-07-23T00:00:00"/>
    <d v="2013-07-23T17:00:24"/>
    <n v="2013"/>
    <x v="6"/>
    <n v="23"/>
    <x v="16"/>
    <x v="0"/>
    <n v="44.198"/>
    <n v="0.86867138364779872"/>
  </r>
  <r>
    <d v="2013-07-23T00:00:00"/>
    <d v="2013-07-23T18:00:24"/>
    <n v="2013"/>
    <x v="6"/>
    <n v="23"/>
    <x v="17"/>
    <x v="0"/>
    <n v="12.743"/>
    <n v="0.25045204402515725"/>
  </r>
  <r>
    <d v="2013-07-23T00:00:00"/>
    <d v="2013-07-23T19:00:24"/>
    <n v="2013"/>
    <x v="6"/>
    <n v="23"/>
    <x v="18"/>
    <x v="0"/>
    <n v="0"/>
    <n v="0"/>
  </r>
  <r>
    <d v="2013-07-23T00:00:00"/>
    <d v="2013-07-23T20:00:24"/>
    <n v="2013"/>
    <x v="6"/>
    <n v="23"/>
    <x v="19"/>
    <x v="0"/>
    <n v="0"/>
    <n v="0"/>
  </r>
  <r>
    <d v="2013-07-23T00:00:00"/>
    <d v="2013-07-23T21:00:24"/>
    <n v="2013"/>
    <x v="6"/>
    <n v="23"/>
    <x v="20"/>
    <x v="0"/>
    <n v="0"/>
    <n v="0"/>
  </r>
  <r>
    <d v="2013-07-23T00:00:00"/>
    <d v="2013-07-23T22:00:24"/>
    <n v="2013"/>
    <x v="6"/>
    <n v="23"/>
    <x v="21"/>
    <x v="0"/>
    <n v="0"/>
    <n v="0"/>
  </r>
  <r>
    <d v="2013-07-23T00:00:00"/>
    <d v="2013-07-23T23:00:24"/>
    <n v="2013"/>
    <x v="6"/>
    <n v="23"/>
    <x v="22"/>
    <x v="0"/>
    <n v="0"/>
    <n v="0"/>
  </r>
  <r>
    <d v="2013-07-24T00:00:00"/>
    <d v="2013-07-24T00:00:24"/>
    <n v="2013"/>
    <x v="6"/>
    <n v="24"/>
    <x v="23"/>
    <x v="1"/>
    <n v="0"/>
    <n v="0"/>
  </r>
  <r>
    <d v="2013-07-24T00:00:00"/>
    <d v="2013-07-24T01:00:24"/>
    <n v="2013"/>
    <x v="6"/>
    <n v="24"/>
    <x v="0"/>
    <x v="1"/>
    <n v="0"/>
    <n v="0"/>
  </r>
  <r>
    <d v="2013-07-24T00:00:00"/>
    <d v="2013-07-24T02:00:24"/>
    <n v="2013"/>
    <x v="6"/>
    <n v="24"/>
    <x v="1"/>
    <x v="1"/>
    <n v="0"/>
    <n v="0"/>
  </r>
  <r>
    <d v="2013-07-24T00:00:00"/>
    <d v="2013-07-24T03:00:24"/>
    <n v="2013"/>
    <x v="6"/>
    <n v="24"/>
    <x v="2"/>
    <x v="1"/>
    <n v="0"/>
    <n v="0"/>
  </r>
  <r>
    <d v="2013-07-24T00:00:00"/>
    <d v="2013-07-24T04:00:24"/>
    <n v="2013"/>
    <x v="6"/>
    <n v="24"/>
    <x v="3"/>
    <x v="1"/>
    <n v="0"/>
    <n v="0"/>
  </r>
  <r>
    <d v="2013-07-24T00:00:00"/>
    <d v="2013-07-24T05:00:24"/>
    <n v="2013"/>
    <x v="6"/>
    <n v="24"/>
    <x v="4"/>
    <x v="1"/>
    <n v="0"/>
    <n v="0"/>
  </r>
  <r>
    <d v="2013-07-24T00:00:00"/>
    <d v="2013-07-24T06:00:24"/>
    <n v="2013"/>
    <x v="6"/>
    <n v="24"/>
    <x v="5"/>
    <x v="1"/>
    <n v="0"/>
    <n v="0"/>
  </r>
  <r>
    <d v="2013-07-24T00:00:00"/>
    <d v="2013-07-24T07:00:25"/>
    <n v="2013"/>
    <x v="6"/>
    <n v="24"/>
    <x v="6"/>
    <x v="1"/>
    <n v="0"/>
    <n v="0"/>
  </r>
  <r>
    <d v="2013-07-24T00:00:00"/>
    <d v="2013-07-24T08:00:25"/>
    <n v="2013"/>
    <x v="6"/>
    <n v="24"/>
    <x v="7"/>
    <x v="1"/>
    <n v="3.22"/>
    <n v="6.3286163522012578E-2"/>
  </r>
  <r>
    <d v="2013-07-24T00:00:00"/>
    <d v="2013-07-24T09:00:25"/>
    <n v="2013"/>
    <x v="6"/>
    <n v="24"/>
    <x v="8"/>
    <x v="1"/>
    <n v="35.957999999999998"/>
    <n v="0.70672169811320751"/>
  </r>
  <r>
    <d v="2013-07-24T00:00:00"/>
    <d v="2013-07-24T10:00:25"/>
    <n v="2013"/>
    <x v="6"/>
    <n v="24"/>
    <x v="9"/>
    <x v="1"/>
    <n v="47.429000000000002"/>
    <n v="0.93217374213836479"/>
  </r>
  <r>
    <d v="2013-07-24T00:00:00"/>
    <d v="2013-07-24T11:00:25"/>
    <n v="2013"/>
    <x v="6"/>
    <n v="24"/>
    <x v="10"/>
    <x v="1"/>
    <n v="48.313000000000002"/>
    <n v="0.94954795597484276"/>
  </r>
  <r>
    <d v="2013-07-24T00:00:00"/>
    <d v="2013-07-24T12:00:25"/>
    <n v="2013"/>
    <x v="6"/>
    <n v="24"/>
    <x v="11"/>
    <x v="1"/>
    <n v="46.325000000000003"/>
    <n v="0.91047562893081757"/>
  </r>
  <r>
    <d v="2013-07-24T00:00:00"/>
    <d v="2013-07-24T13:00:25"/>
    <n v="2013"/>
    <x v="6"/>
    <n v="24"/>
    <x v="12"/>
    <x v="1"/>
    <n v="44.512"/>
    <n v="0.8748427672955974"/>
  </r>
  <r>
    <d v="2013-07-24T00:00:00"/>
    <d v="2013-07-24T14:00:25"/>
    <n v="2013"/>
    <x v="6"/>
    <n v="24"/>
    <x v="13"/>
    <x v="1"/>
    <n v="45.39"/>
    <n v="0.89209905660377353"/>
  </r>
  <r>
    <d v="2013-07-24T00:00:00"/>
    <d v="2013-07-24T15:00:25"/>
    <n v="2013"/>
    <x v="6"/>
    <n v="24"/>
    <x v="14"/>
    <x v="1"/>
    <n v="47.972999999999999"/>
    <n v="0.94286556603773575"/>
  </r>
  <r>
    <d v="2013-07-24T00:00:00"/>
    <d v="2013-07-24T16:00:25"/>
    <n v="2013"/>
    <x v="6"/>
    <n v="24"/>
    <x v="15"/>
    <x v="1"/>
    <n v="49.030999999999999"/>
    <n v="0.96365959119496847"/>
  </r>
  <r>
    <d v="2013-07-24T00:00:00"/>
    <d v="2013-07-24T17:00:25"/>
    <n v="2013"/>
    <x v="6"/>
    <n v="24"/>
    <x v="16"/>
    <x v="1"/>
    <n v="44.786000000000001"/>
    <n v="0.88022798742138364"/>
  </r>
  <r>
    <d v="2013-07-24T00:00:00"/>
    <d v="2013-07-24T18:00:25"/>
    <n v="2013"/>
    <x v="6"/>
    <n v="24"/>
    <x v="17"/>
    <x v="1"/>
    <n v="13.015000000000001"/>
    <n v="0.25579795597484278"/>
  </r>
  <r>
    <d v="2013-07-24T00:00:00"/>
    <d v="2013-07-24T19:00:25"/>
    <n v="2013"/>
    <x v="6"/>
    <n v="24"/>
    <x v="18"/>
    <x v="1"/>
    <n v="0"/>
    <n v="0"/>
  </r>
  <r>
    <d v="2013-07-24T00:00:00"/>
    <d v="2013-07-24T20:00:25"/>
    <n v="2013"/>
    <x v="6"/>
    <n v="24"/>
    <x v="19"/>
    <x v="1"/>
    <n v="0"/>
    <n v="0"/>
  </r>
  <r>
    <d v="2013-07-24T00:00:00"/>
    <d v="2013-07-24T21:00:25"/>
    <n v="2013"/>
    <x v="6"/>
    <n v="24"/>
    <x v="20"/>
    <x v="1"/>
    <n v="0"/>
    <n v="0"/>
  </r>
  <r>
    <d v="2013-07-24T00:00:00"/>
    <d v="2013-07-24T22:00:25"/>
    <n v="2013"/>
    <x v="6"/>
    <n v="24"/>
    <x v="21"/>
    <x v="1"/>
    <n v="0"/>
    <n v="0"/>
  </r>
  <r>
    <d v="2013-07-24T00:00:00"/>
    <d v="2013-07-24T23:00:25"/>
    <n v="2013"/>
    <x v="6"/>
    <n v="24"/>
    <x v="22"/>
    <x v="1"/>
    <n v="0"/>
    <n v="0"/>
  </r>
  <r>
    <d v="2013-07-25T00:00:00"/>
    <d v="2013-07-25T00:00:25"/>
    <n v="2013"/>
    <x v="6"/>
    <n v="25"/>
    <x v="23"/>
    <x v="2"/>
    <n v="0"/>
    <n v="0"/>
  </r>
  <r>
    <d v="2013-07-25T00:00:00"/>
    <d v="2013-07-25T01:00:25"/>
    <n v="2013"/>
    <x v="6"/>
    <n v="25"/>
    <x v="0"/>
    <x v="2"/>
    <n v="0"/>
    <n v="0"/>
  </r>
  <r>
    <d v="2013-07-25T00:00:00"/>
    <d v="2013-07-25T02:00:25"/>
    <n v="2013"/>
    <x v="6"/>
    <n v="25"/>
    <x v="1"/>
    <x v="2"/>
    <n v="0"/>
    <n v="0"/>
  </r>
  <r>
    <d v="2013-07-25T00:00:00"/>
    <d v="2013-07-25T03:00:25"/>
    <n v="2013"/>
    <x v="6"/>
    <n v="25"/>
    <x v="2"/>
    <x v="2"/>
    <n v="0"/>
    <n v="0"/>
  </r>
  <r>
    <d v="2013-07-25T00:00:00"/>
    <d v="2013-07-25T04:00:25"/>
    <n v="2013"/>
    <x v="6"/>
    <n v="25"/>
    <x v="3"/>
    <x v="2"/>
    <n v="0"/>
    <n v="0"/>
  </r>
  <r>
    <d v="2013-07-25T00:00:00"/>
    <d v="2013-07-25T05:00:25"/>
    <n v="2013"/>
    <x v="6"/>
    <n v="25"/>
    <x v="4"/>
    <x v="2"/>
    <n v="0"/>
    <n v="0"/>
  </r>
  <r>
    <d v="2013-07-25T00:00:00"/>
    <d v="2013-07-25T06:00:25"/>
    <n v="2013"/>
    <x v="6"/>
    <n v="25"/>
    <x v="5"/>
    <x v="2"/>
    <n v="0"/>
    <n v="0"/>
  </r>
  <r>
    <d v="2013-07-25T00:00:00"/>
    <d v="2013-07-25T07:00:25"/>
    <n v="2013"/>
    <x v="6"/>
    <n v="25"/>
    <x v="6"/>
    <x v="2"/>
    <n v="0"/>
    <n v="0"/>
  </r>
  <r>
    <d v="2013-07-25T00:00:00"/>
    <d v="2013-07-25T08:00:25"/>
    <n v="2013"/>
    <x v="6"/>
    <n v="25"/>
    <x v="7"/>
    <x v="2"/>
    <n v="3.306"/>
    <n v="6.4976415094339615E-2"/>
  </r>
  <r>
    <d v="2013-07-25T00:00:00"/>
    <d v="2013-07-25T09:00:25"/>
    <n v="2013"/>
    <x v="6"/>
    <n v="25"/>
    <x v="8"/>
    <x v="2"/>
    <n v="36.938000000000002"/>
    <n v="0.72598270440251578"/>
  </r>
  <r>
    <d v="2013-07-25T00:00:00"/>
    <d v="2013-07-25T10:00:25"/>
    <n v="2013"/>
    <x v="6"/>
    <n v="25"/>
    <x v="9"/>
    <x v="2"/>
    <n v="48.033999999999999"/>
    <n v="0.94406446540880495"/>
  </r>
  <r>
    <d v="2013-07-25T00:00:00"/>
    <d v="2013-07-25T11:00:25"/>
    <n v="2013"/>
    <x v="6"/>
    <n v="25"/>
    <x v="10"/>
    <x v="2"/>
    <n v="49.335000000000001"/>
    <n v="0.96963443396226412"/>
  </r>
  <r>
    <d v="2013-07-25T00:00:00"/>
    <d v="2013-07-25T12:00:25"/>
    <n v="2013"/>
    <x v="6"/>
    <n v="25"/>
    <x v="11"/>
    <x v="2"/>
    <n v="47.106999999999999"/>
    <n v="0.92584512578616351"/>
  </r>
  <r>
    <d v="2013-07-25T00:00:00"/>
    <d v="2013-07-25T13:00:25"/>
    <n v="2013"/>
    <x v="6"/>
    <n v="25"/>
    <x v="12"/>
    <x v="2"/>
    <n v="45.091000000000001"/>
    <n v="0.88622248427672956"/>
  </r>
  <r>
    <d v="2013-07-25T00:00:00"/>
    <d v="2013-07-25T14:00:25"/>
    <n v="2013"/>
    <x v="6"/>
    <n v="25"/>
    <x v="13"/>
    <x v="2"/>
    <n v="46.012999999999998"/>
    <n v="0.90434355345911943"/>
  </r>
  <r>
    <d v="2013-07-25T00:00:00"/>
    <d v="2013-07-25T15:00:25"/>
    <n v="2013"/>
    <x v="6"/>
    <n v="25"/>
    <x v="14"/>
    <x v="2"/>
    <n v="47.805"/>
    <n v="0.93956367924528295"/>
  </r>
  <r>
    <d v="2013-07-25T00:00:00"/>
    <d v="2013-07-25T16:00:25"/>
    <n v="2013"/>
    <x v="6"/>
    <n v="25"/>
    <x v="15"/>
    <x v="2"/>
    <n v="49.753"/>
    <n v="0.97784984276729559"/>
  </r>
  <r>
    <d v="2013-07-25T00:00:00"/>
    <d v="2013-07-25T17:00:25"/>
    <n v="2013"/>
    <x v="6"/>
    <n v="25"/>
    <x v="16"/>
    <x v="2"/>
    <n v="45.125"/>
    <n v="0.88689072327044016"/>
  </r>
  <r>
    <d v="2013-07-25T00:00:00"/>
    <d v="2013-07-25T18:00:25"/>
    <n v="2013"/>
    <x v="6"/>
    <n v="25"/>
    <x v="17"/>
    <x v="2"/>
    <n v="13.010999999999999"/>
    <n v="0.25571933962264148"/>
  </r>
  <r>
    <d v="2013-07-25T00:00:00"/>
    <d v="2013-07-25T19:00:25"/>
    <n v="2013"/>
    <x v="6"/>
    <n v="25"/>
    <x v="18"/>
    <x v="2"/>
    <n v="0"/>
    <n v="0"/>
  </r>
  <r>
    <d v="2013-07-25T00:00:00"/>
    <d v="2013-07-25T20:00:25"/>
    <n v="2013"/>
    <x v="6"/>
    <n v="25"/>
    <x v="19"/>
    <x v="2"/>
    <n v="0"/>
    <n v="0"/>
  </r>
  <r>
    <d v="2013-07-25T00:00:00"/>
    <d v="2013-07-25T21:00:25"/>
    <n v="2013"/>
    <x v="6"/>
    <n v="25"/>
    <x v="20"/>
    <x v="2"/>
    <n v="0"/>
    <n v="0"/>
  </r>
  <r>
    <d v="2013-07-25T00:00:00"/>
    <d v="2013-07-25T22:00:25"/>
    <n v="2013"/>
    <x v="6"/>
    <n v="25"/>
    <x v="21"/>
    <x v="2"/>
    <n v="0"/>
    <n v="0"/>
  </r>
  <r>
    <d v="2013-07-25T00:00:00"/>
    <d v="2013-07-25T23:00:25"/>
    <n v="2013"/>
    <x v="6"/>
    <n v="25"/>
    <x v="22"/>
    <x v="2"/>
    <n v="0"/>
    <n v="0"/>
  </r>
  <r>
    <d v="2013-07-26T00:00:00"/>
    <d v="2013-07-26T00:00:25"/>
    <n v="2013"/>
    <x v="6"/>
    <n v="26"/>
    <x v="23"/>
    <x v="3"/>
    <n v="0"/>
    <n v="0"/>
  </r>
  <r>
    <d v="2013-07-26T00:00:00"/>
    <d v="2013-07-26T01:00:25"/>
    <n v="2013"/>
    <x v="6"/>
    <n v="26"/>
    <x v="0"/>
    <x v="3"/>
    <n v="0"/>
    <n v="0"/>
  </r>
  <r>
    <d v="2013-07-26T00:00:00"/>
    <d v="2013-07-26T02:00:25"/>
    <n v="2013"/>
    <x v="6"/>
    <n v="26"/>
    <x v="1"/>
    <x v="3"/>
    <n v="0"/>
    <n v="0"/>
  </r>
  <r>
    <d v="2013-07-26T00:00:00"/>
    <d v="2013-07-26T03:00:25"/>
    <n v="2013"/>
    <x v="6"/>
    <n v="26"/>
    <x v="2"/>
    <x v="3"/>
    <n v="0"/>
    <n v="0"/>
  </r>
  <r>
    <d v="2013-07-26T00:00:00"/>
    <d v="2013-07-26T04:00:25"/>
    <n v="2013"/>
    <x v="6"/>
    <n v="26"/>
    <x v="3"/>
    <x v="3"/>
    <n v="0"/>
    <n v="0"/>
  </r>
  <r>
    <d v="2013-07-26T00:00:00"/>
    <d v="2013-07-26T05:00:25"/>
    <n v="2013"/>
    <x v="6"/>
    <n v="26"/>
    <x v="4"/>
    <x v="3"/>
    <n v="0"/>
    <n v="0"/>
  </r>
  <r>
    <d v="2013-07-26T00:00:00"/>
    <d v="2013-07-26T06:00:25"/>
    <n v="2013"/>
    <x v="6"/>
    <n v="26"/>
    <x v="5"/>
    <x v="3"/>
    <n v="0"/>
    <n v="0"/>
  </r>
  <r>
    <d v="2013-07-26T00:00:00"/>
    <d v="2013-07-26T07:00:25"/>
    <n v="2013"/>
    <x v="6"/>
    <n v="26"/>
    <x v="6"/>
    <x v="3"/>
    <n v="0"/>
    <n v="0"/>
  </r>
  <r>
    <d v="2013-07-26T00:00:00"/>
    <d v="2013-07-26T08:00:25"/>
    <n v="2013"/>
    <x v="6"/>
    <n v="26"/>
    <x v="7"/>
    <x v="3"/>
    <n v="3.4489999999999998"/>
    <n v="6.7786949685534587E-2"/>
  </r>
  <r>
    <d v="2013-07-26T00:00:00"/>
    <d v="2013-07-26T09:00:25"/>
    <n v="2013"/>
    <x v="6"/>
    <n v="26"/>
    <x v="8"/>
    <x v="3"/>
    <n v="37.380000000000003"/>
    <n v="0.73466981132075471"/>
  </r>
  <r>
    <d v="2013-07-26T00:00:00"/>
    <d v="2013-07-26T10:00:25"/>
    <n v="2013"/>
    <x v="6"/>
    <n v="26"/>
    <x v="9"/>
    <x v="3"/>
    <n v="49.286000000000001"/>
    <n v="0.9686713836477987"/>
  </r>
  <r>
    <d v="2013-07-26T00:00:00"/>
    <d v="2013-07-26T11:00:25"/>
    <n v="2013"/>
    <x v="6"/>
    <n v="26"/>
    <x v="10"/>
    <x v="3"/>
    <n v="49.96"/>
    <n v="0.98191823899371067"/>
  </r>
  <r>
    <d v="2013-07-26T00:00:00"/>
    <d v="2013-07-26T12:00:25"/>
    <n v="2013"/>
    <x v="6"/>
    <n v="26"/>
    <x v="11"/>
    <x v="3"/>
    <n v="47.798999999999999"/>
    <n v="0.93944575471698111"/>
  </r>
  <r>
    <d v="2013-07-26T00:00:00"/>
    <d v="2013-07-26T13:00:25"/>
    <n v="2013"/>
    <x v="6"/>
    <n v="26"/>
    <x v="12"/>
    <x v="3"/>
    <n v="45.94"/>
    <n v="0.90290880503144644"/>
  </r>
  <r>
    <d v="2013-07-26T00:00:00"/>
    <d v="2013-07-26T14:00:25"/>
    <n v="2013"/>
    <x v="6"/>
    <n v="26"/>
    <x v="13"/>
    <x v="3"/>
    <n v="47.276000000000003"/>
    <n v="0.9291666666666667"/>
  </r>
  <r>
    <d v="2013-07-26T00:00:00"/>
    <d v="2013-07-26T15:00:25"/>
    <n v="2013"/>
    <x v="6"/>
    <n v="26"/>
    <x v="14"/>
    <x v="3"/>
    <n v="49.152000000000001"/>
    <n v="0.96603773584905661"/>
  </r>
  <r>
    <d v="2013-07-26T00:00:00"/>
    <d v="2013-07-26T16:00:25"/>
    <n v="2013"/>
    <x v="6"/>
    <n v="26"/>
    <x v="15"/>
    <x v="3"/>
    <n v="49.96"/>
    <n v="0.98191823899371067"/>
  </r>
  <r>
    <d v="2013-07-26T00:00:00"/>
    <d v="2013-07-26T17:00:25"/>
    <n v="2013"/>
    <x v="6"/>
    <n v="26"/>
    <x v="16"/>
    <x v="3"/>
    <n v="46.098999999999997"/>
    <n v="0.90603380503144648"/>
  </r>
  <r>
    <d v="2013-07-26T00:00:00"/>
    <d v="2013-07-26T18:00:25"/>
    <n v="2013"/>
    <x v="6"/>
    <n v="26"/>
    <x v="17"/>
    <x v="3"/>
    <n v="13.449"/>
    <n v="0.26432783018867922"/>
  </r>
  <r>
    <d v="2013-07-26T00:00:00"/>
    <d v="2013-07-26T19:00:25"/>
    <n v="2013"/>
    <x v="6"/>
    <n v="26"/>
    <x v="18"/>
    <x v="3"/>
    <n v="0"/>
    <n v="0"/>
  </r>
  <r>
    <d v="2013-07-26T00:00:00"/>
    <d v="2013-07-26T20:00:25"/>
    <n v="2013"/>
    <x v="6"/>
    <n v="26"/>
    <x v="19"/>
    <x v="3"/>
    <n v="0"/>
    <n v="0"/>
  </r>
  <r>
    <d v="2013-07-26T00:00:00"/>
    <d v="2013-07-26T21:00:25"/>
    <n v="2013"/>
    <x v="6"/>
    <n v="26"/>
    <x v="20"/>
    <x v="3"/>
    <n v="0"/>
    <n v="0"/>
  </r>
  <r>
    <d v="2013-07-26T00:00:00"/>
    <d v="2013-07-26T22:00:25"/>
    <n v="2013"/>
    <x v="6"/>
    <n v="26"/>
    <x v="21"/>
    <x v="3"/>
    <n v="0"/>
    <n v="0"/>
  </r>
  <r>
    <d v="2013-07-26T00:00:00"/>
    <d v="2013-07-26T23:00:25"/>
    <n v="2013"/>
    <x v="6"/>
    <n v="26"/>
    <x v="22"/>
    <x v="3"/>
    <n v="0"/>
    <n v="0"/>
  </r>
  <r>
    <d v="2013-07-27T00:00:00"/>
    <d v="2013-07-27T00:00:25"/>
    <n v="2013"/>
    <x v="6"/>
    <n v="27"/>
    <x v="23"/>
    <x v="4"/>
    <n v="0"/>
    <n v="0"/>
  </r>
  <r>
    <d v="2013-07-27T00:00:00"/>
    <d v="2013-07-27T01:00:25"/>
    <n v="2013"/>
    <x v="6"/>
    <n v="27"/>
    <x v="0"/>
    <x v="4"/>
    <n v="0"/>
    <n v="0"/>
  </r>
  <r>
    <d v="2013-07-27T00:00:00"/>
    <d v="2013-07-27T02:00:25"/>
    <n v="2013"/>
    <x v="6"/>
    <n v="27"/>
    <x v="1"/>
    <x v="4"/>
    <n v="0"/>
    <n v="0"/>
  </r>
  <r>
    <d v="2013-07-27T00:00:00"/>
    <d v="2013-07-27T03:00:25"/>
    <n v="2013"/>
    <x v="6"/>
    <n v="27"/>
    <x v="2"/>
    <x v="4"/>
    <n v="0"/>
    <n v="0"/>
  </r>
  <r>
    <d v="2013-07-27T00:00:00"/>
    <d v="2013-07-27T04:00:25"/>
    <n v="2013"/>
    <x v="6"/>
    <n v="27"/>
    <x v="3"/>
    <x v="4"/>
    <n v="0"/>
    <n v="0"/>
  </r>
  <r>
    <d v="2013-07-27T00:00:00"/>
    <d v="2013-07-27T05:00:25"/>
    <n v="2013"/>
    <x v="6"/>
    <n v="27"/>
    <x v="4"/>
    <x v="4"/>
    <n v="0"/>
    <n v="0"/>
  </r>
  <r>
    <d v="2013-07-27T00:00:00"/>
    <d v="2013-07-27T06:00:25"/>
    <n v="2013"/>
    <x v="6"/>
    <n v="27"/>
    <x v="5"/>
    <x v="4"/>
    <n v="0"/>
    <n v="0"/>
  </r>
  <r>
    <d v="2013-07-27T00:00:00"/>
    <d v="2013-07-27T07:00:25"/>
    <n v="2013"/>
    <x v="6"/>
    <n v="27"/>
    <x v="6"/>
    <x v="4"/>
    <n v="0"/>
    <n v="0"/>
  </r>
  <r>
    <d v="2013-07-27T00:00:00"/>
    <d v="2013-07-27T08:00:25"/>
    <n v="2013"/>
    <x v="6"/>
    <n v="27"/>
    <x v="7"/>
    <x v="4"/>
    <n v="3.6960000000000002"/>
    <n v="7.2641509433962262E-2"/>
  </r>
  <r>
    <d v="2013-07-27T00:00:00"/>
    <d v="2013-07-27T09:00:25"/>
    <n v="2013"/>
    <x v="6"/>
    <n v="27"/>
    <x v="8"/>
    <x v="4"/>
    <n v="38.338999999999999"/>
    <n v="0.75351808176100621"/>
  </r>
  <r>
    <d v="2013-07-27T00:00:00"/>
    <d v="2013-07-27T10:00:25"/>
    <n v="2013"/>
    <x v="6"/>
    <n v="27"/>
    <x v="9"/>
    <x v="4"/>
    <n v="49.96"/>
    <n v="0.98191823899371067"/>
  </r>
  <r>
    <d v="2013-07-27T00:00:00"/>
    <d v="2013-07-27T11:00:25"/>
    <n v="2013"/>
    <x v="6"/>
    <n v="27"/>
    <x v="10"/>
    <x v="4"/>
    <n v="49.96"/>
    <n v="0.98191823899371067"/>
  </r>
  <r>
    <d v="2013-07-27T00:00:00"/>
    <d v="2013-07-27T12:00:25"/>
    <n v="2013"/>
    <x v="6"/>
    <n v="27"/>
    <x v="11"/>
    <x v="4"/>
    <n v="48.451999999999998"/>
    <n v="0.95227987421383642"/>
  </r>
  <r>
    <d v="2013-07-27T00:00:00"/>
    <d v="2013-07-27T13:00:25"/>
    <n v="2013"/>
    <x v="6"/>
    <n v="27"/>
    <x v="12"/>
    <x v="4"/>
    <n v="46.622"/>
    <n v="0.916312893081761"/>
  </r>
  <r>
    <d v="2013-07-27T00:00:00"/>
    <d v="2013-07-27T14:00:25"/>
    <n v="2013"/>
    <x v="6"/>
    <n v="27"/>
    <x v="13"/>
    <x v="4"/>
    <n v="47.725999999999999"/>
    <n v="0.93801100628930811"/>
  </r>
  <r>
    <d v="2013-07-27T00:00:00"/>
    <d v="2013-07-27T15:00:25"/>
    <n v="2013"/>
    <x v="6"/>
    <n v="27"/>
    <x v="14"/>
    <x v="4"/>
    <n v="49.96"/>
    <n v="0.98191823899371067"/>
  </r>
  <r>
    <d v="2013-07-27T00:00:00"/>
    <d v="2013-07-27T16:00:25"/>
    <n v="2013"/>
    <x v="6"/>
    <n v="27"/>
    <x v="15"/>
    <x v="4"/>
    <n v="49.96"/>
    <n v="0.98191823899371067"/>
  </r>
  <r>
    <d v="2013-07-27T00:00:00"/>
    <d v="2013-07-27T17:00:25"/>
    <n v="2013"/>
    <x v="6"/>
    <n v="27"/>
    <x v="16"/>
    <x v="4"/>
    <n v="46.581000000000003"/>
    <n v="0.91550707547169807"/>
  </r>
  <r>
    <d v="2013-07-27T00:00:00"/>
    <d v="2013-07-27T18:00:25"/>
    <n v="2013"/>
    <x v="6"/>
    <n v="27"/>
    <x v="17"/>
    <x v="4"/>
    <n v="13.952999999999999"/>
    <n v="0.27423349056603769"/>
  </r>
  <r>
    <d v="2013-07-27T00:00:00"/>
    <d v="2013-07-27T19:00:25"/>
    <n v="2013"/>
    <x v="6"/>
    <n v="27"/>
    <x v="18"/>
    <x v="4"/>
    <n v="0"/>
    <n v="0"/>
  </r>
  <r>
    <d v="2013-07-27T00:00:00"/>
    <d v="2013-07-27T20:00:25"/>
    <n v="2013"/>
    <x v="6"/>
    <n v="27"/>
    <x v="19"/>
    <x v="4"/>
    <n v="0"/>
    <n v="0"/>
  </r>
  <r>
    <d v="2013-07-27T00:00:00"/>
    <d v="2013-07-27T21:00:25"/>
    <n v="2013"/>
    <x v="6"/>
    <n v="27"/>
    <x v="20"/>
    <x v="4"/>
    <n v="0"/>
    <n v="0"/>
  </r>
  <r>
    <d v="2013-07-27T00:00:00"/>
    <d v="2013-07-27T22:00:25"/>
    <n v="2013"/>
    <x v="6"/>
    <n v="27"/>
    <x v="21"/>
    <x v="4"/>
    <n v="0"/>
    <n v="0"/>
  </r>
  <r>
    <d v="2013-07-27T00:00:00"/>
    <d v="2013-07-27T23:00:25"/>
    <n v="2013"/>
    <x v="6"/>
    <n v="27"/>
    <x v="22"/>
    <x v="4"/>
    <n v="0"/>
    <n v="0"/>
  </r>
  <r>
    <d v="2013-07-28T00:00:00"/>
    <d v="2013-07-28T00:00:25"/>
    <n v="2013"/>
    <x v="6"/>
    <n v="28"/>
    <x v="23"/>
    <x v="5"/>
    <n v="0"/>
    <n v="0"/>
  </r>
  <r>
    <d v="2013-07-28T00:00:00"/>
    <d v="2013-07-28T01:00:25"/>
    <n v="2013"/>
    <x v="6"/>
    <n v="28"/>
    <x v="0"/>
    <x v="5"/>
    <n v="0"/>
    <n v="0"/>
  </r>
  <r>
    <d v="2013-07-28T00:00:00"/>
    <d v="2013-07-28T02:00:25"/>
    <n v="2013"/>
    <x v="6"/>
    <n v="28"/>
    <x v="1"/>
    <x v="5"/>
    <n v="0"/>
    <n v="0"/>
  </r>
  <r>
    <d v="2013-07-28T00:00:00"/>
    <d v="2013-07-28T03:00:25"/>
    <n v="2013"/>
    <x v="6"/>
    <n v="28"/>
    <x v="2"/>
    <x v="5"/>
    <n v="0"/>
    <n v="0"/>
  </r>
  <r>
    <d v="2013-07-28T00:00:00"/>
    <d v="2013-07-28T04:00:25"/>
    <n v="2013"/>
    <x v="6"/>
    <n v="28"/>
    <x v="3"/>
    <x v="5"/>
    <n v="0"/>
    <n v="0"/>
  </r>
  <r>
    <d v="2013-07-28T00:00:00"/>
    <d v="2013-07-28T05:00:25"/>
    <n v="2013"/>
    <x v="6"/>
    <n v="28"/>
    <x v="4"/>
    <x v="5"/>
    <n v="0"/>
    <n v="0"/>
  </r>
  <r>
    <d v="2013-07-28T00:00:00"/>
    <d v="2013-07-28T06:00:25"/>
    <n v="2013"/>
    <x v="6"/>
    <n v="28"/>
    <x v="5"/>
    <x v="5"/>
    <n v="0"/>
    <n v="0"/>
  </r>
  <r>
    <d v="2013-07-28T00:00:00"/>
    <d v="2013-07-28T07:00:25"/>
    <n v="2013"/>
    <x v="6"/>
    <n v="28"/>
    <x v="6"/>
    <x v="5"/>
    <n v="0"/>
    <n v="0"/>
  </r>
  <r>
    <d v="2013-07-28T00:00:00"/>
    <d v="2013-07-28T08:00:25"/>
    <n v="2013"/>
    <x v="6"/>
    <n v="28"/>
    <x v="7"/>
    <x v="5"/>
    <n v="3.7759999999999998"/>
    <n v="7.4213836477987419E-2"/>
  </r>
  <r>
    <d v="2013-07-28T00:00:00"/>
    <d v="2013-07-28T09:00:25"/>
    <n v="2013"/>
    <x v="6"/>
    <n v="28"/>
    <x v="8"/>
    <x v="5"/>
    <n v="38.167999999999999"/>
    <n v="0.75015723270440249"/>
  </r>
  <r>
    <d v="2013-07-28T00:00:00"/>
    <d v="2013-07-28T10:00:25"/>
    <n v="2013"/>
    <x v="6"/>
    <n v="28"/>
    <x v="9"/>
    <x v="5"/>
    <n v="49.220999999999997"/>
    <n v="0.96739386792452819"/>
  </r>
  <r>
    <d v="2013-07-28T00:00:00"/>
    <d v="2013-07-28T11:00:25"/>
    <n v="2013"/>
    <x v="6"/>
    <n v="28"/>
    <x v="10"/>
    <x v="5"/>
    <n v="49.96"/>
    <n v="0.98191823899371067"/>
  </r>
  <r>
    <d v="2013-07-28T00:00:00"/>
    <d v="2013-07-28T12:00:25"/>
    <n v="2013"/>
    <x v="6"/>
    <n v="28"/>
    <x v="11"/>
    <x v="5"/>
    <n v="47.802"/>
    <n v="0.93950471698113203"/>
  </r>
  <r>
    <d v="2013-07-28T00:00:00"/>
    <d v="2013-07-28T13:00:25"/>
    <n v="2013"/>
    <x v="6"/>
    <n v="28"/>
    <x v="12"/>
    <x v="5"/>
    <n v="46.255000000000003"/>
    <n v="0.90909984276729561"/>
  </r>
  <r>
    <d v="2013-07-28T00:00:00"/>
    <d v="2013-07-28T14:00:25"/>
    <n v="2013"/>
    <x v="6"/>
    <n v="28"/>
    <x v="13"/>
    <x v="5"/>
    <n v="46.901000000000003"/>
    <n v="0.92179638364779881"/>
  </r>
  <r>
    <d v="2013-07-28T00:00:00"/>
    <d v="2013-07-28T15:00:25"/>
    <n v="2013"/>
    <x v="6"/>
    <n v="28"/>
    <x v="14"/>
    <x v="5"/>
    <n v="48.643999999999998"/>
    <n v="0.9560534591194968"/>
  </r>
  <r>
    <d v="2013-07-28T00:00:00"/>
    <d v="2013-07-28T16:00:25"/>
    <n v="2013"/>
    <x v="6"/>
    <n v="28"/>
    <x v="15"/>
    <x v="5"/>
    <n v="49.96"/>
    <n v="0.98191823899371067"/>
  </r>
  <r>
    <d v="2013-07-28T00:00:00"/>
    <d v="2013-07-28T17:00:25"/>
    <n v="2013"/>
    <x v="6"/>
    <n v="28"/>
    <x v="16"/>
    <x v="5"/>
    <n v="45.326000000000001"/>
    <n v="0.89084119496855341"/>
  </r>
  <r>
    <d v="2013-07-28T00:00:00"/>
    <d v="2013-07-28T18:00:25"/>
    <n v="2013"/>
    <x v="6"/>
    <n v="28"/>
    <x v="17"/>
    <x v="5"/>
    <n v="14.115"/>
    <n v="0.27741745283018865"/>
  </r>
  <r>
    <d v="2013-07-28T00:00:00"/>
    <d v="2013-07-28T19:00:25"/>
    <n v="2013"/>
    <x v="6"/>
    <n v="28"/>
    <x v="18"/>
    <x v="5"/>
    <n v="0"/>
    <n v="0"/>
  </r>
  <r>
    <d v="2013-07-28T00:00:00"/>
    <d v="2013-07-28T20:00:25"/>
    <n v="2013"/>
    <x v="6"/>
    <n v="28"/>
    <x v="19"/>
    <x v="5"/>
    <n v="0"/>
    <n v="0"/>
  </r>
  <r>
    <d v="2013-07-28T00:00:00"/>
    <d v="2013-07-28T21:00:25"/>
    <n v="2013"/>
    <x v="6"/>
    <n v="28"/>
    <x v="20"/>
    <x v="5"/>
    <n v="0"/>
    <n v="0"/>
  </r>
  <r>
    <d v="2013-07-28T00:00:00"/>
    <d v="2013-07-28T22:00:25"/>
    <n v="2013"/>
    <x v="6"/>
    <n v="28"/>
    <x v="21"/>
    <x v="5"/>
    <n v="0"/>
    <n v="0"/>
  </r>
  <r>
    <d v="2013-07-28T00:00:00"/>
    <d v="2013-07-28T23:00:25"/>
    <n v="2013"/>
    <x v="6"/>
    <n v="28"/>
    <x v="22"/>
    <x v="5"/>
    <n v="0"/>
    <n v="0"/>
  </r>
  <r>
    <d v="2013-07-29T00:00:00"/>
    <d v="2013-07-29T00:00:25"/>
    <n v="2013"/>
    <x v="6"/>
    <n v="29"/>
    <x v="23"/>
    <x v="6"/>
    <n v="0"/>
    <n v="0"/>
  </r>
  <r>
    <d v="2013-07-29T00:00:00"/>
    <d v="2013-07-29T01:00:25"/>
    <n v="2013"/>
    <x v="6"/>
    <n v="29"/>
    <x v="0"/>
    <x v="6"/>
    <n v="0"/>
    <n v="0"/>
  </r>
  <r>
    <d v="2013-07-29T00:00:00"/>
    <d v="2013-07-29T02:00:25"/>
    <n v="2013"/>
    <x v="6"/>
    <n v="29"/>
    <x v="1"/>
    <x v="6"/>
    <n v="0"/>
    <n v="0"/>
  </r>
  <r>
    <d v="2013-07-29T00:00:00"/>
    <d v="2013-07-29T03:00:25"/>
    <n v="2013"/>
    <x v="6"/>
    <n v="29"/>
    <x v="2"/>
    <x v="6"/>
    <n v="0"/>
    <n v="0"/>
  </r>
  <r>
    <d v="2013-07-29T00:00:00"/>
    <d v="2013-07-29T04:00:25"/>
    <n v="2013"/>
    <x v="6"/>
    <n v="29"/>
    <x v="3"/>
    <x v="6"/>
    <n v="0"/>
    <n v="0"/>
  </r>
  <r>
    <d v="2013-07-29T00:00:00"/>
    <d v="2013-07-29T05:00:25"/>
    <n v="2013"/>
    <x v="6"/>
    <n v="29"/>
    <x v="4"/>
    <x v="6"/>
    <n v="0"/>
    <n v="0"/>
  </r>
  <r>
    <d v="2013-07-29T00:00:00"/>
    <d v="2013-07-29T06:00:25"/>
    <n v="2013"/>
    <x v="6"/>
    <n v="29"/>
    <x v="5"/>
    <x v="6"/>
    <n v="0"/>
    <n v="0"/>
  </r>
  <r>
    <d v="2013-07-29T00:00:00"/>
    <d v="2013-07-29T07:00:25"/>
    <n v="2013"/>
    <x v="6"/>
    <n v="29"/>
    <x v="6"/>
    <x v="6"/>
    <n v="0"/>
    <n v="0"/>
  </r>
  <r>
    <d v="2013-07-29T00:00:00"/>
    <d v="2013-07-29T08:00:25"/>
    <n v="2013"/>
    <x v="6"/>
    <n v="29"/>
    <x v="7"/>
    <x v="6"/>
    <n v="0"/>
    <n v="0"/>
  </r>
  <r>
    <d v="2013-07-29T00:00:00"/>
    <d v="2013-07-29T09:00:25"/>
    <n v="2013"/>
    <x v="6"/>
    <n v="29"/>
    <x v="8"/>
    <x v="6"/>
    <n v="1.679"/>
    <n v="3.2999213836477984E-2"/>
  </r>
  <r>
    <d v="2013-07-29T00:00:00"/>
    <d v="2013-07-29T10:00:25"/>
    <n v="2013"/>
    <x v="6"/>
    <n v="29"/>
    <x v="9"/>
    <x v="6"/>
    <n v="4.5540000000000003"/>
    <n v="8.9504716981132076E-2"/>
  </r>
  <r>
    <d v="2013-07-29T00:00:00"/>
    <d v="2013-07-29T11:00:25"/>
    <n v="2013"/>
    <x v="6"/>
    <n v="29"/>
    <x v="10"/>
    <x v="6"/>
    <n v="5.7380000000000004"/>
    <n v="0.11277515723270441"/>
  </r>
  <r>
    <d v="2013-07-29T00:00:00"/>
    <d v="2013-07-29T12:00:25"/>
    <n v="2013"/>
    <x v="6"/>
    <n v="29"/>
    <x v="11"/>
    <x v="6"/>
    <n v="5.6639999999999997"/>
    <n v="0.11132075471698112"/>
  </r>
  <r>
    <d v="2013-07-29T00:00:00"/>
    <d v="2013-07-29T13:00:25"/>
    <n v="2013"/>
    <x v="6"/>
    <n v="29"/>
    <x v="12"/>
    <x v="6"/>
    <n v="6.0990000000000002"/>
    <n v="0.11987028301886793"/>
  </r>
  <r>
    <d v="2013-07-29T00:00:00"/>
    <d v="2013-07-29T14:00:25"/>
    <n v="2013"/>
    <x v="6"/>
    <n v="29"/>
    <x v="13"/>
    <x v="6"/>
    <n v="14.481999999999999"/>
    <n v="0.28463050314465405"/>
  </r>
  <r>
    <d v="2013-07-29T00:00:00"/>
    <d v="2013-07-29T15:00:25"/>
    <n v="2013"/>
    <x v="6"/>
    <n v="29"/>
    <x v="14"/>
    <x v="6"/>
    <n v="18.66"/>
    <n v="0.36674528301886788"/>
  </r>
  <r>
    <d v="2013-07-29T00:00:00"/>
    <d v="2013-07-29T16:00:25"/>
    <n v="2013"/>
    <x v="6"/>
    <n v="29"/>
    <x v="15"/>
    <x v="6"/>
    <n v="20.652000000000001"/>
    <n v="0.40589622641509432"/>
  </r>
  <r>
    <d v="2013-07-29T00:00:00"/>
    <d v="2013-07-29T17:00:25"/>
    <n v="2013"/>
    <x v="6"/>
    <n v="29"/>
    <x v="16"/>
    <x v="6"/>
    <n v="10.712999999999999"/>
    <n v="0.21055424528301883"/>
  </r>
  <r>
    <d v="2013-07-29T00:00:00"/>
    <d v="2013-07-29T18:00:25"/>
    <n v="2013"/>
    <x v="6"/>
    <n v="29"/>
    <x v="17"/>
    <x v="6"/>
    <n v="3.7010000000000001"/>
    <n v="7.2739779874213831E-2"/>
  </r>
  <r>
    <d v="2013-07-29T00:00:00"/>
    <d v="2013-07-29T19:00:25"/>
    <n v="2013"/>
    <x v="6"/>
    <n v="29"/>
    <x v="18"/>
    <x v="6"/>
    <n v="0"/>
    <n v="0"/>
  </r>
  <r>
    <d v="2013-07-29T00:00:00"/>
    <d v="2013-07-29T20:00:25"/>
    <n v="2013"/>
    <x v="6"/>
    <n v="29"/>
    <x v="19"/>
    <x v="6"/>
    <n v="0"/>
    <n v="0"/>
  </r>
  <r>
    <d v="2013-07-29T00:00:00"/>
    <d v="2013-07-29T21:00:25"/>
    <n v="2013"/>
    <x v="6"/>
    <n v="29"/>
    <x v="20"/>
    <x v="6"/>
    <n v="0"/>
    <n v="0"/>
  </r>
  <r>
    <d v="2013-07-29T00:00:00"/>
    <d v="2013-07-29T22:00:25"/>
    <n v="2013"/>
    <x v="6"/>
    <n v="29"/>
    <x v="21"/>
    <x v="6"/>
    <n v="0"/>
    <n v="0"/>
  </r>
  <r>
    <d v="2013-07-29T00:00:00"/>
    <d v="2013-07-29T23:00:25"/>
    <n v="2013"/>
    <x v="6"/>
    <n v="29"/>
    <x v="22"/>
    <x v="6"/>
    <n v="0"/>
    <n v="0"/>
  </r>
  <r>
    <d v="2013-07-30T00:00:00"/>
    <d v="2013-07-30T00:00:25"/>
    <n v="2013"/>
    <x v="6"/>
    <n v="30"/>
    <x v="23"/>
    <x v="0"/>
    <n v="0"/>
    <n v="0"/>
  </r>
  <r>
    <d v="2013-07-30T00:00:00"/>
    <d v="2013-07-30T01:00:25"/>
    <n v="2013"/>
    <x v="6"/>
    <n v="30"/>
    <x v="0"/>
    <x v="0"/>
    <n v="0"/>
    <n v="0"/>
  </r>
  <r>
    <d v="2013-07-30T00:00:00"/>
    <d v="2013-07-30T02:00:25"/>
    <n v="2013"/>
    <x v="6"/>
    <n v="30"/>
    <x v="1"/>
    <x v="0"/>
    <n v="0"/>
    <n v="0"/>
  </r>
  <r>
    <d v="2013-07-30T00:00:00"/>
    <d v="2013-07-30T03:00:25"/>
    <n v="2013"/>
    <x v="6"/>
    <n v="30"/>
    <x v="2"/>
    <x v="0"/>
    <n v="0"/>
    <n v="0"/>
  </r>
  <r>
    <d v="2013-07-30T00:00:00"/>
    <d v="2013-07-30T04:00:25"/>
    <n v="2013"/>
    <x v="6"/>
    <n v="30"/>
    <x v="3"/>
    <x v="0"/>
    <n v="0"/>
    <n v="0"/>
  </r>
  <r>
    <d v="2013-07-30T00:00:00"/>
    <d v="2013-07-30T05:00:25"/>
    <n v="2013"/>
    <x v="6"/>
    <n v="30"/>
    <x v="4"/>
    <x v="0"/>
    <n v="0"/>
    <n v="0"/>
  </r>
  <r>
    <d v="2013-07-30T00:00:00"/>
    <d v="2013-07-30T06:00:25"/>
    <n v="2013"/>
    <x v="6"/>
    <n v="30"/>
    <x v="5"/>
    <x v="0"/>
    <n v="0"/>
    <n v="0"/>
  </r>
  <r>
    <d v="2013-07-30T00:00:00"/>
    <d v="2013-07-30T07:00:25"/>
    <n v="2013"/>
    <x v="6"/>
    <n v="30"/>
    <x v="6"/>
    <x v="0"/>
    <n v="0"/>
    <n v="0"/>
  </r>
  <r>
    <d v="2013-07-30T00:00:00"/>
    <d v="2013-07-30T08:00:25"/>
    <n v="2013"/>
    <x v="6"/>
    <n v="30"/>
    <x v="7"/>
    <x v="0"/>
    <n v="2.5"/>
    <n v="4.913522012578616E-2"/>
  </r>
  <r>
    <d v="2013-07-30T00:00:00"/>
    <d v="2013-07-30T09:00:25"/>
    <n v="2013"/>
    <x v="6"/>
    <n v="30"/>
    <x v="8"/>
    <x v="0"/>
    <n v="24.832999999999998"/>
    <n v="0.48806996855345908"/>
  </r>
  <r>
    <d v="2013-07-30T00:00:00"/>
    <d v="2013-07-30T10:00:25"/>
    <n v="2013"/>
    <x v="6"/>
    <n v="30"/>
    <x v="9"/>
    <x v="0"/>
    <n v="33.366999999999997"/>
    <n v="0.65579795597484269"/>
  </r>
  <r>
    <d v="2013-07-30T00:00:00"/>
    <d v="2013-07-30T11:00:25"/>
    <n v="2013"/>
    <x v="6"/>
    <n v="30"/>
    <x v="10"/>
    <x v="0"/>
    <n v="35.731000000000002"/>
    <n v="0.70226022012578615"/>
  </r>
  <r>
    <d v="2013-07-30T00:00:00"/>
    <d v="2013-07-30T12:00:25"/>
    <n v="2013"/>
    <x v="6"/>
    <n v="30"/>
    <x v="11"/>
    <x v="0"/>
    <n v="36.115000000000002"/>
    <n v="0.7098073899371069"/>
  </r>
  <r>
    <d v="2013-07-30T00:00:00"/>
    <d v="2013-07-30T13:00:25"/>
    <n v="2013"/>
    <x v="6"/>
    <n v="30"/>
    <x v="12"/>
    <x v="0"/>
    <n v="35.345999999999997"/>
    <n v="0.69469339622641502"/>
  </r>
  <r>
    <d v="2013-07-30T00:00:00"/>
    <d v="2013-07-30T14:00:25"/>
    <n v="2013"/>
    <x v="6"/>
    <n v="30"/>
    <x v="13"/>
    <x v="0"/>
    <n v="37.375999999999998"/>
    <n v="0.73459119496855341"/>
  </r>
  <r>
    <d v="2013-07-30T00:00:00"/>
    <d v="2013-07-30T15:00:25"/>
    <n v="2013"/>
    <x v="6"/>
    <n v="30"/>
    <x v="14"/>
    <x v="0"/>
    <n v="39.014000000000003"/>
    <n v="0.76678459119496856"/>
  </r>
  <r>
    <d v="2013-07-30T00:00:00"/>
    <d v="2013-07-30T16:00:25"/>
    <n v="2013"/>
    <x v="6"/>
    <n v="30"/>
    <x v="15"/>
    <x v="0"/>
    <n v="36.491999999999997"/>
    <n v="0.71721698113207544"/>
  </r>
  <r>
    <d v="2013-07-30T00:00:00"/>
    <d v="2013-07-30T17:00:25"/>
    <n v="2013"/>
    <x v="6"/>
    <n v="30"/>
    <x v="16"/>
    <x v="0"/>
    <n v="32.673000000000002"/>
    <n v="0.64215801886792456"/>
  </r>
  <r>
    <d v="2013-07-30T00:00:00"/>
    <d v="2013-07-30T18:00:25"/>
    <n v="2013"/>
    <x v="6"/>
    <n v="30"/>
    <x v="17"/>
    <x v="0"/>
    <n v="10.484"/>
    <n v="0.20605345911949685"/>
  </r>
  <r>
    <d v="2013-07-30T00:00:00"/>
    <d v="2013-07-30T19:00:25"/>
    <n v="2013"/>
    <x v="6"/>
    <n v="30"/>
    <x v="18"/>
    <x v="0"/>
    <n v="0"/>
    <n v="0"/>
  </r>
  <r>
    <d v="2013-07-30T00:00:00"/>
    <d v="2013-07-30T20:00:25"/>
    <n v="2013"/>
    <x v="6"/>
    <n v="30"/>
    <x v="19"/>
    <x v="0"/>
    <n v="0"/>
    <n v="0"/>
  </r>
  <r>
    <d v="2013-07-30T00:00:00"/>
    <d v="2013-07-30T21:00:25"/>
    <n v="2013"/>
    <x v="6"/>
    <n v="30"/>
    <x v="20"/>
    <x v="0"/>
    <n v="0"/>
    <n v="0"/>
  </r>
  <r>
    <d v="2013-07-30T00:00:00"/>
    <d v="2013-07-30T22:00:25"/>
    <n v="2013"/>
    <x v="6"/>
    <n v="30"/>
    <x v="21"/>
    <x v="0"/>
    <n v="0"/>
    <n v="0"/>
  </r>
  <r>
    <d v="2013-07-30T00:00:00"/>
    <d v="2013-07-30T23:00:25"/>
    <n v="2013"/>
    <x v="6"/>
    <n v="30"/>
    <x v="22"/>
    <x v="0"/>
    <n v="0"/>
    <n v="0"/>
  </r>
  <r>
    <d v="2013-07-31T00:00:00"/>
    <d v="2013-07-31T00:00:25"/>
    <n v="2013"/>
    <x v="6"/>
    <n v="31"/>
    <x v="23"/>
    <x v="1"/>
    <n v="0"/>
    <n v="0"/>
  </r>
  <r>
    <d v="2013-07-31T00:00:00"/>
    <d v="2013-07-31T01:00:25"/>
    <n v="2013"/>
    <x v="6"/>
    <n v="31"/>
    <x v="0"/>
    <x v="1"/>
    <n v="0"/>
    <n v="0"/>
  </r>
  <r>
    <d v="2013-07-31T00:00:00"/>
    <d v="2013-07-31T02:00:25"/>
    <n v="2013"/>
    <x v="6"/>
    <n v="31"/>
    <x v="1"/>
    <x v="1"/>
    <n v="0"/>
    <n v="0"/>
  </r>
  <r>
    <d v="2013-07-31T00:00:00"/>
    <d v="2013-07-31T03:00:25"/>
    <n v="2013"/>
    <x v="6"/>
    <n v="31"/>
    <x v="2"/>
    <x v="1"/>
    <n v="0"/>
    <n v="0"/>
  </r>
  <r>
    <d v="2013-07-31T00:00:00"/>
    <d v="2013-07-31T04:00:25"/>
    <n v="2013"/>
    <x v="6"/>
    <n v="31"/>
    <x v="3"/>
    <x v="1"/>
    <n v="0"/>
    <n v="0"/>
  </r>
  <r>
    <d v="2013-07-31T00:00:00"/>
    <d v="2013-07-31T05:00:25"/>
    <n v="2013"/>
    <x v="6"/>
    <n v="31"/>
    <x v="4"/>
    <x v="1"/>
    <n v="0"/>
    <n v="0"/>
  </r>
  <r>
    <d v="2013-07-31T00:00:00"/>
    <d v="2013-07-31T06:00:25"/>
    <n v="2013"/>
    <x v="6"/>
    <n v="31"/>
    <x v="5"/>
    <x v="1"/>
    <n v="0"/>
    <n v="0"/>
  </r>
  <r>
    <d v="2013-07-31T00:00:00"/>
    <d v="2013-07-31T07:00:25"/>
    <n v="2013"/>
    <x v="6"/>
    <n v="31"/>
    <x v="6"/>
    <x v="1"/>
    <n v="0"/>
    <n v="0"/>
  </r>
  <r>
    <d v="2013-07-31T00:00:00"/>
    <d v="2013-07-31T08:00:25"/>
    <n v="2013"/>
    <x v="6"/>
    <n v="31"/>
    <x v="7"/>
    <x v="1"/>
    <n v="0.12330000000000001"/>
    <n v="2.4233490566037737E-3"/>
  </r>
  <r>
    <d v="2013-07-31T00:00:00"/>
    <d v="2013-07-31T09:00:25"/>
    <n v="2013"/>
    <x v="6"/>
    <n v="31"/>
    <x v="8"/>
    <x v="1"/>
    <n v="4.4329999999999998"/>
    <n v="8.7126572327044016E-2"/>
  </r>
  <r>
    <d v="2013-07-31T00:00:00"/>
    <d v="2013-07-31T10:00:25"/>
    <n v="2013"/>
    <x v="6"/>
    <n v="31"/>
    <x v="9"/>
    <x v="1"/>
    <n v="9.2959999999999994"/>
    <n v="0.18270440251572326"/>
  </r>
  <r>
    <d v="2013-07-31T00:00:00"/>
    <d v="2013-07-31T11:00:25"/>
    <n v="2013"/>
    <x v="6"/>
    <n v="31"/>
    <x v="10"/>
    <x v="1"/>
    <n v="16.52"/>
    <n v="0.32468553459119492"/>
  </r>
  <r>
    <d v="2013-07-31T00:00:00"/>
    <d v="2013-07-31T12:00:25"/>
    <n v="2013"/>
    <x v="6"/>
    <n v="31"/>
    <x v="11"/>
    <x v="1"/>
    <n v="21.408000000000001"/>
    <n v="0.42075471698113209"/>
  </r>
  <r>
    <d v="2013-07-31T00:00:00"/>
    <d v="2013-07-31T13:00:25"/>
    <n v="2013"/>
    <x v="6"/>
    <n v="31"/>
    <x v="12"/>
    <x v="1"/>
    <n v="19.207999999999998"/>
    <n v="0.3775157232704402"/>
  </r>
  <r>
    <d v="2013-07-31T00:00:00"/>
    <d v="2013-07-31T14:00:25"/>
    <n v="2013"/>
    <x v="6"/>
    <n v="31"/>
    <x v="13"/>
    <x v="1"/>
    <n v="34.584000000000003"/>
    <n v="0.67971698113207546"/>
  </r>
  <r>
    <d v="2013-07-31T00:00:00"/>
    <d v="2013-07-31T15:00:25"/>
    <n v="2013"/>
    <x v="6"/>
    <n v="31"/>
    <x v="14"/>
    <x v="1"/>
    <n v="34.590000000000003"/>
    <n v="0.67983490566037741"/>
  </r>
  <r>
    <d v="2013-07-31T00:00:00"/>
    <d v="2013-07-31T16:00:25"/>
    <n v="2013"/>
    <x v="6"/>
    <n v="31"/>
    <x v="15"/>
    <x v="1"/>
    <n v="36.968000000000004"/>
    <n v="0.72657232704402519"/>
  </r>
  <r>
    <d v="2013-07-31T00:00:00"/>
    <d v="2013-07-31T17:00:25"/>
    <n v="2013"/>
    <x v="6"/>
    <n v="31"/>
    <x v="16"/>
    <x v="1"/>
    <n v="38.442999999999998"/>
    <n v="0.75556210691823888"/>
  </r>
  <r>
    <d v="2013-07-31T00:00:00"/>
    <d v="2013-07-31T18:00:25"/>
    <n v="2013"/>
    <x v="6"/>
    <n v="31"/>
    <x v="17"/>
    <x v="1"/>
    <n v="13.372"/>
    <n v="0.26281446540880504"/>
  </r>
  <r>
    <d v="2013-07-31T00:00:00"/>
    <d v="2013-07-31T19:00:25"/>
    <n v="2013"/>
    <x v="6"/>
    <n v="31"/>
    <x v="18"/>
    <x v="1"/>
    <n v="0"/>
    <n v="0"/>
  </r>
  <r>
    <d v="2013-07-31T00:00:00"/>
    <d v="2013-07-31T20:00:25"/>
    <n v="2013"/>
    <x v="6"/>
    <n v="31"/>
    <x v="19"/>
    <x v="1"/>
    <n v="0"/>
    <n v="0"/>
  </r>
  <r>
    <d v="2013-07-31T00:00:00"/>
    <d v="2013-07-31T21:00:25"/>
    <n v="2013"/>
    <x v="6"/>
    <n v="31"/>
    <x v="20"/>
    <x v="1"/>
    <n v="0"/>
    <n v="0"/>
  </r>
  <r>
    <d v="2013-07-31T00:00:00"/>
    <d v="2013-07-31T22:00:25"/>
    <n v="2013"/>
    <x v="6"/>
    <n v="31"/>
    <x v="21"/>
    <x v="1"/>
    <n v="0"/>
    <n v="0"/>
  </r>
  <r>
    <d v="2013-07-31T00:00:00"/>
    <d v="2013-07-31T23:00:25"/>
    <n v="2013"/>
    <x v="6"/>
    <n v="31"/>
    <x v="22"/>
    <x v="1"/>
    <n v="0"/>
    <n v="0"/>
  </r>
  <r>
    <d v="2013-08-01T00:00:00"/>
    <d v="2013-08-01T00:00:25"/>
    <n v="2013"/>
    <x v="7"/>
    <n v="1"/>
    <x v="23"/>
    <x v="2"/>
    <n v="0"/>
    <n v="0"/>
  </r>
  <r>
    <d v="2013-08-01T00:00:00"/>
    <d v="2013-08-01T01:00:25"/>
    <n v="2013"/>
    <x v="7"/>
    <n v="1"/>
    <x v="0"/>
    <x v="2"/>
    <n v="0"/>
    <n v="0"/>
  </r>
  <r>
    <d v="2013-08-01T00:00:00"/>
    <d v="2013-08-01T02:00:25"/>
    <n v="2013"/>
    <x v="7"/>
    <n v="1"/>
    <x v="1"/>
    <x v="2"/>
    <n v="0"/>
    <n v="0"/>
  </r>
  <r>
    <d v="2013-08-01T00:00:00"/>
    <d v="2013-08-01T03:00:25"/>
    <n v="2013"/>
    <x v="7"/>
    <n v="1"/>
    <x v="2"/>
    <x v="2"/>
    <n v="0"/>
    <n v="0"/>
  </r>
  <r>
    <d v="2013-08-01T00:00:00"/>
    <d v="2013-08-01T04:00:25"/>
    <n v="2013"/>
    <x v="7"/>
    <n v="1"/>
    <x v="3"/>
    <x v="2"/>
    <n v="0"/>
    <n v="0"/>
  </r>
  <r>
    <d v="2013-08-01T00:00:00"/>
    <d v="2013-08-01T05:00:25"/>
    <n v="2013"/>
    <x v="7"/>
    <n v="1"/>
    <x v="4"/>
    <x v="2"/>
    <n v="0"/>
    <n v="0"/>
  </r>
  <r>
    <d v="2013-08-01T00:00:00"/>
    <d v="2013-08-01T06:00:25"/>
    <n v="2013"/>
    <x v="7"/>
    <n v="1"/>
    <x v="5"/>
    <x v="2"/>
    <n v="0"/>
    <n v="0"/>
  </r>
  <r>
    <d v="2013-08-01T00:00:00"/>
    <d v="2013-08-01T07:00:25"/>
    <n v="2013"/>
    <x v="7"/>
    <n v="1"/>
    <x v="6"/>
    <x v="2"/>
    <n v="0"/>
    <n v="0"/>
  </r>
  <r>
    <d v="2013-08-01T00:00:00"/>
    <d v="2013-08-01T08:00:25"/>
    <n v="2013"/>
    <x v="7"/>
    <n v="1"/>
    <x v="7"/>
    <x v="2"/>
    <n v="3.8490000000000002"/>
    <n v="7.5648584905660371E-2"/>
  </r>
  <r>
    <d v="2013-08-01T00:00:00"/>
    <d v="2013-08-01T09:00:25"/>
    <n v="2013"/>
    <x v="7"/>
    <n v="1"/>
    <x v="8"/>
    <x v="2"/>
    <n v="33.823"/>
    <n v="0.66476022012578617"/>
  </r>
  <r>
    <d v="2013-08-01T00:00:00"/>
    <d v="2013-08-01T10:00:25"/>
    <n v="2013"/>
    <x v="7"/>
    <n v="1"/>
    <x v="9"/>
    <x v="2"/>
    <n v="48.783999999999999"/>
    <n v="0.95880503144654083"/>
  </r>
  <r>
    <d v="2013-08-01T00:00:00"/>
    <d v="2013-08-01T11:00:25"/>
    <n v="2013"/>
    <x v="7"/>
    <n v="1"/>
    <x v="10"/>
    <x v="2"/>
    <n v="49.96"/>
    <n v="0.98191823899371067"/>
  </r>
  <r>
    <d v="2013-08-01T00:00:00"/>
    <d v="2013-08-01T12:00:25"/>
    <n v="2013"/>
    <x v="7"/>
    <n v="1"/>
    <x v="11"/>
    <x v="2"/>
    <n v="47.426000000000002"/>
    <n v="0.93211477987421387"/>
  </r>
  <r>
    <d v="2013-08-01T00:00:00"/>
    <d v="2013-08-01T13:00:25"/>
    <n v="2013"/>
    <x v="7"/>
    <n v="1"/>
    <x v="12"/>
    <x v="2"/>
    <n v="46.279000000000003"/>
    <n v="0.90957154088050318"/>
  </r>
  <r>
    <d v="2013-08-01T00:00:00"/>
    <d v="2013-08-01T14:00:26"/>
    <n v="2013"/>
    <x v="7"/>
    <n v="1"/>
    <x v="13"/>
    <x v="2"/>
    <n v="47.972999999999999"/>
    <n v="0.94286556603773575"/>
  </r>
  <r>
    <d v="2013-08-01T00:00:00"/>
    <d v="2013-08-01T15:00:26"/>
    <n v="2013"/>
    <x v="7"/>
    <n v="1"/>
    <x v="14"/>
    <x v="2"/>
    <n v="49.96"/>
    <n v="0.98191823899371067"/>
  </r>
  <r>
    <d v="2013-08-01T00:00:00"/>
    <d v="2013-08-01T16:00:26"/>
    <n v="2013"/>
    <x v="7"/>
    <n v="1"/>
    <x v="15"/>
    <x v="2"/>
    <n v="49.96"/>
    <n v="0.98191823899371067"/>
  </r>
  <r>
    <d v="2013-08-01T00:00:00"/>
    <d v="2013-08-01T17:00:26"/>
    <n v="2013"/>
    <x v="7"/>
    <n v="1"/>
    <x v="16"/>
    <x v="2"/>
    <n v="46.545999999999999"/>
    <n v="0.91481918238993709"/>
  </r>
  <r>
    <d v="2013-08-01T00:00:00"/>
    <d v="2013-08-01T18:00:26"/>
    <n v="2013"/>
    <x v="7"/>
    <n v="1"/>
    <x v="17"/>
    <x v="2"/>
    <n v="15.571999999999999"/>
    <n v="0.30605345911949683"/>
  </r>
  <r>
    <d v="2013-08-01T00:00:00"/>
    <d v="2013-08-01T19:00:26"/>
    <n v="2013"/>
    <x v="7"/>
    <n v="1"/>
    <x v="18"/>
    <x v="2"/>
    <n v="0"/>
    <n v="0"/>
  </r>
  <r>
    <d v="2013-08-01T00:00:00"/>
    <d v="2013-08-01T20:00:26"/>
    <n v="2013"/>
    <x v="7"/>
    <n v="1"/>
    <x v="19"/>
    <x v="2"/>
    <n v="0"/>
    <n v="0"/>
  </r>
  <r>
    <d v="2013-08-01T00:00:00"/>
    <d v="2013-08-01T21:00:26"/>
    <n v="2013"/>
    <x v="7"/>
    <n v="1"/>
    <x v="20"/>
    <x v="2"/>
    <n v="0"/>
    <n v="0"/>
  </r>
  <r>
    <d v="2013-08-01T00:00:00"/>
    <d v="2013-08-01T22:00:26"/>
    <n v="2013"/>
    <x v="7"/>
    <n v="1"/>
    <x v="21"/>
    <x v="2"/>
    <n v="0"/>
    <n v="0"/>
  </r>
  <r>
    <d v="2013-08-01T00:00:00"/>
    <d v="2013-08-01T23:00:26"/>
    <n v="2013"/>
    <x v="7"/>
    <n v="1"/>
    <x v="22"/>
    <x v="2"/>
    <n v="0"/>
    <n v="0"/>
  </r>
  <r>
    <d v="2013-08-02T00:00:00"/>
    <d v="2013-08-02T00:00:26"/>
    <n v="2013"/>
    <x v="7"/>
    <n v="2"/>
    <x v="23"/>
    <x v="3"/>
    <n v="0"/>
    <n v="0"/>
  </r>
  <r>
    <d v="2013-08-02T00:00:00"/>
    <d v="2013-08-02T01:00:26"/>
    <n v="2013"/>
    <x v="7"/>
    <n v="2"/>
    <x v="0"/>
    <x v="3"/>
    <n v="0"/>
    <n v="0"/>
  </r>
  <r>
    <d v="2013-08-02T00:00:00"/>
    <d v="2013-08-02T02:00:26"/>
    <n v="2013"/>
    <x v="7"/>
    <n v="2"/>
    <x v="1"/>
    <x v="3"/>
    <n v="0"/>
    <n v="0"/>
  </r>
  <r>
    <d v="2013-08-02T00:00:00"/>
    <d v="2013-08-02T03:00:26"/>
    <n v="2013"/>
    <x v="7"/>
    <n v="2"/>
    <x v="2"/>
    <x v="3"/>
    <n v="0"/>
    <n v="0"/>
  </r>
  <r>
    <d v="2013-08-02T00:00:00"/>
    <d v="2013-08-02T04:00:26"/>
    <n v="2013"/>
    <x v="7"/>
    <n v="2"/>
    <x v="3"/>
    <x v="3"/>
    <n v="0"/>
    <n v="0"/>
  </r>
  <r>
    <d v="2013-08-02T00:00:00"/>
    <d v="2013-08-02T05:00:26"/>
    <n v="2013"/>
    <x v="7"/>
    <n v="2"/>
    <x v="4"/>
    <x v="3"/>
    <n v="0"/>
    <n v="0"/>
  </r>
  <r>
    <d v="2013-08-02T00:00:00"/>
    <d v="2013-08-02T06:00:26"/>
    <n v="2013"/>
    <x v="7"/>
    <n v="2"/>
    <x v="5"/>
    <x v="3"/>
    <n v="0"/>
    <n v="0"/>
  </r>
  <r>
    <d v="2013-08-02T00:00:00"/>
    <d v="2013-08-02T07:00:26"/>
    <n v="2013"/>
    <x v="7"/>
    <n v="2"/>
    <x v="6"/>
    <x v="3"/>
    <n v="0"/>
    <n v="0"/>
  </r>
  <r>
    <d v="2013-08-02T00:00:00"/>
    <d v="2013-08-02T08:00:26"/>
    <n v="2013"/>
    <x v="7"/>
    <n v="2"/>
    <x v="7"/>
    <x v="3"/>
    <n v="4.7729999999999997"/>
    <n v="9.3808962264150933E-2"/>
  </r>
  <r>
    <d v="2013-08-02T00:00:00"/>
    <d v="2013-08-02T09:00:26"/>
    <n v="2013"/>
    <x v="7"/>
    <n v="2"/>
    <x v="8"/>
    <x v="3"/>
    <n v="40.192"/>
    <n v="0.78993710691823893"/>
  </r>
  <r>
    <d v="2013-08-02T00:00:00"/>
    <d v="2013-08-02T10:00:26"/>
    <n v="2013"/>
    <x v="7"/>
    <n v="2"/>
    <x v="9"/>
    <x v="3"/>
    <n v="49.941000000000003"/>
    <n v="0.98154481132075466"/>
  </r>
  <r>
    <d v="2013-08-02T00:00:00"/>
    <d v="2013-08-02T11:00:26"/>
    <n v="2013"/>
    <x v="7"/>
    <n v="2"/>
    <x v="10"/>
    <x v="3"/>
    <n v="49.96"/>
    <n v="0.98191823899371067"/>
  </r>
  <r>
    <d v="2013-08-02T00:00:00"/>
    <d v="2013-08-02T12:00:26"/>
    <n v="2013"/>
    <x v="7"/>
    <n v="2"/>
    <x v="11"/>
    <x v="3"/>
    <n v="48.716999999999999"/>
    <n v="0.95748820754716979"/>
  </r>
  <r>
    <d v="2013-08-02T00:00:00"/>
    <d v="2013-08-02T13:00:26"/>
    <n v="2013"/>
    <x v="7"/>
    <n v="2"/>
    <x v="12"/>
    <x v="3"/>
    <n v="47.317999999999998"/>
    <n v="0.92999213836477979"/>
  </r>
  <r>
    <d v="2013-08-02T00:00:00"/>
    <d v="2013-08-02T14:00:26"/>
    <n v="2013"/>
    <x v="7"/>
    <n v="2"/>
    <x v="13"/>
    <x v="3"/>
    <n v="46.639000000000003"/>
    <n v="0.91664701257861636"/>
  </r>
  <r>
    <d v="2013-08-02T00:00:00"/>
    <d v="2013-08-02T15:00:26"/>
    <n v="2013"/>
    <x v="7"/>
    <n v="2"/>
    <x v="14"/>
    <x v="3"/>
    <n v="44.777999999999999"/>
    <n v="0.88007075471698104"/>
  </r>
  <r>
    <d v="2013-08-02T00:00:00"/>
    <d v="2013-08-02T16:00:26"/>
    <n v="2013"/>
    <x v="7"/>
    <n v="2"/>
    <x v="15"/>
    <x v="3"/>
    <n v="43.481000000000002"/>
    <n v="0.85457940251572329"/>
  </r>
  <r>
    <d v="2013-08-02T00:00:00"/>
    <d v="2013-08-02T17:00:26"/>
    <n v="2013"/>
    <x v="7"/>
    <n v="2"/>
    <x v="16"/>
    <x v="3"/>
    <n v="37.805"/>
    <n v="0.74302279874213828"/>
  </r>
  <r>
    <d v="2013-08-02T00:00:00"/>
    <d v="2013-08-02T18:00:26"/>
    <n v="2013"/>
    <x v="7"/>
    <n v="2"/>
    <x v="17"/>
    <x v="3"/>
    <n v="13.685"/>
    <n v="0.26896619496855345"/>
  </r>
  <r>
    <d v="2013-08-02T00:00:00"/>
    <d v="2013-08-02T19:00:26"/>
    <n v="2013"/>
    <x v="7"/>
    <n v="2"/>
    <x v="18"/>
    <x v="3"/>
    <n v="0"/>
    <n v="0"/>
  </r>
  <r>
    <d v="2013-08-02T00:00:00"/>
    <d v="2013-08-02T20:00:26"/>
    <n v="2013"/>
    <x v="7"/>
    <n v="2"/>
    <x v="19"/>
    <x v="3"/>
    <n v="0"/>
    <n v="0"/>
  </r>
  <r>
    <d v="2013-08-02T00:00:00"/>
    <d v="2013-08-02T21:00:26"/>
    <n v="2013"/>
    <x v="7"/>
    <n v="2"/>
    <x v="20"/>
    <x v="3"/>
    <n v="0"/>
    <n v="0"/>
  </r>
  <r>
    <d v="2013-08-02T00:00:00"/>
    <d v="2013-08-02T22:00:26"/>
    <n v="2013"/>
    <x v="7"/>
    <n v="2"/>
    <x v="21"/>
    <x v="3"/>
    <n v="0"/>
    <n v="0"/>
  </r>
  <r>
    <d v="2013-08-02T00:00:00"/>
    <d v="2013-08-02T23:00:26"/>
    <n v="2013"/>
    <x v="7"/>
    <n v="2"/>
    <x v="22"/>
    <x v="3"/>
    <n v="0"/>
    <n v="0"/>
  </r>
  <r>
    <d v="2013-08-03T00:00:00"/>
    <d v="2013-08-03T00:00:26"/>
    <n v="2013"/>
    <x v="7"/>
    <n v="3"/>
    <x v="23"/>
    <x v="4"/>
    <n v="0"/>
    <n v="0"/>
  </r>
  <r>
    <d v="2013-08-03T00:00:00"/>
    <d v="2013-08-03T01:00:26"/>
    <n v="2013"/>
    <x v="7"/>
    <n v="3"/>
    <x v="0"/>
    <x v="4"/>
    <n v="0"/>
    <n v="0"/>
  </r>
  <r>
    <d v="2013-08-03T00:00:00"/>
    <d v="2013-08-03T02:00:26"/>
    <n v="2013"/>
    <x v="7"/>
    <n v="3"/>
    <x v="1"/>
    <x v="4"/>
    <n v="0"/>
    <n v="0"/>
  </r>
  <r>
    <d v="2013-08-03T00:00:00"/>
    <d v="2013-08-03T03:00:26"/>
    <n v="2013"/>
    <x v="7"/>
    <n v="3"/>
    <x v="2"/>
    <x v="4"/>
    <n v="0"/>
    <n v="0"/>
  </r>
  <r>
    <d v="2013-08-03T00:00:00"/>
    <d v="2013-08-03T04:00:26"/>
    <n v="2013"/>
    <x v="7"/>
    <n v="3"/>
    <x v="3"/>
    <x v="4"/>
    <n v="0"/>
    <n v="0"/>
  </r>
  <r>
    <d v="2013-08-03T00:00:00"/>
    <d v="2013-08-03T05:00:26"/>
    <n v="2013"/>
    <x v="7"/>
    <n v="3"/>
    <x v="4"/>
    <x v="4"/>
    <n v="0"/>
    <n v="0"/>
  </r>
  <r>
    <d v="2013-08-03T00:00:00"/>
    <d v="2013-08-03T06:00:26"/>
    <n v="2013"/>
    <x v="7"/>
    <n v="3"/>
    <x v="5"/>
    <x v="4"/>
    <n v="0"/>
    <n v="0"/>
  </r>
  <r>
    <d v="2013-08-03T00:00:00"/>
    <d v="2013-08-03T07:00:26"/>
    <n v="2013"/>
    <x v="7"/>
    <n v="3"/>
    <x v="6"/>
    <x v="4"/>
    <n v="0"/>
    <n v="0"/>
  </r>
  <r>
    <d v="2013-08-03T00:00:00"/>
    <d v="2013-08-03T08:00:26"/>
    <n v="2013"/>
    <x v="7"/>
    <n v="3"/>
    <x v="7"/>
    <x v="4"/>
    <n v="0"/>
    <n v="0"/>
  </r>
  <r>
    <d v="2013-08-03T00:00:00"/>
    <d v="2013-08-03T09:00:26"/>
    <n v="2013"/>
    <x v="7"/>
    <n v="3"/>
    <x v="8"/>
    <x v="4"/>
    <n v="0.67310000000000003"/>
    <n v="1.3229166666666667E-2"/>
  </r>
  <r>
    <d v="2013-08-03T00:00:00"/>
    <d v="2013-08-03T10:00:26"/>
    <n v="2013"/>
    <x v="7"/>
    <n v="3"/>
    <x v="9"/>
    <x v="4"/>
    <n v="3.6379999999999999"/>
    <n v="7.1501572327044016E-2"/>
  </r>
  <r>
    <d v="2013-08-03T00:00:00"/>
    <d v="2013-08-03T11:00:26"/>
    <n v="2013"/>
    <x v="7"/>
    <n v="3"/>
    <x v="10"/>
    <x v="4"/>
    <n v="8.0169999999999995"/>
    <n v="0.15756682389937104"/>
  </r>
  <r>
    <d v="2013-08-03T00:00:00"/>
    <d v="2013-08-03T12:00:26"/>
    <n v="2013"/>
    <x v="7"/>
    <n v="3"/>
    <x v="11"/>
    <x v="4"/>
    <n v="9.7040000000000006"/>
    <n v="0.19072327044025159"/>
  </r>
  <r>
    <d v="2013-08-03T00:00:00"/>
    <d v="2013-08-03T13:00:26"/>
    <n v="2013"/>
    <x v="7"/>
    <n v="3"/>
    <x v="12"/>
    <x v="4"/>
    <n v="16.789000000000001"/>
    <n v="0.32997248427672959"/>
  </r>
  <r>
    <d v="2013-08-03T00:00:00"/>
    <d v="2013-08-03T14:00:26"/>
    <n v="2013"/>
    <x v="7"/>
    <n v="3"/>
    <x v="13"/>
    <x v="4"/>
    <n v="23.541"/>
    <n v="0.46267688679245284"/>
  </r>
  <r>
    <d v="2013-08-03T00:00:00"/>
    <d v="2013-08-03T15:00:26"/>
    <n v="2013"/>
    <x v="7"/>
    <n v="3"/>
    <x v="14"/>
    <x v="4"/>
    <n v="21.556000000000001"/>
    <n v="0.42366352201257862"/>
  </r>
  <r>
    <d v="2013-08-03T00:00:00"/>
    <d v="2013-08-03T16:00:26"/>
    <n v="2013"/>
    <x v="7"/>
    <n v="3"/>
    <x v="15"/>
    <x v="4"/>
    <n v="16.927"/>
    <n v="0.33268474842767293"/>
  </r>
  <r>
    <d v="2013-08-03T00:00:00"/>
    <d v="2013-08-03T17:00:26"/>
    <n v="2013"/>
    <x v="7"/>
    <n v="3"/>
    <x v="16"/>
    <x v="4"/>
    <n v="11.978"/>
    <n v="0.23541666666666666"/>
  </r>
  <r>
    <d v="2013-08-03T00:00:00"/>
    <d v="2013-08-03T18:00:26"/>
    <n v="2013"/>
    <x v="7"/>
    <n v="3"/>
    <x v="17"/>
    <x v="4"/>
    <n v="4.516"/>
    <n v="8.875786163522012E-2"/>
  </r>
  <r>
    <d v="2013-08-03T00:00:00"/>
    <d v="2013-08-03T19:00:26"/>
    <n v="2013"/>
    <x v="7"/>
    <n v="3"/>
    <x v="18"/>
    <x v="4"/>
    <n v="0"/>
    <n v="0"/>
  </r>
  <r>
    <d v="2013-08-03T00:00:00"/>
    <d v="2013-08-03T20:00:26"/>
    <n v="2013"/>
    <x v="7"/>
    <n v="3"/>
    <x v="19"/>
    <x v="4"/>
    <n v="0"/>
    <n v="0"/>
  </r>
  <r>
    <d v="2013-08-03T00:00:00"/>
    <d v="2013-08-03T21:00:26"/>
    <n v="2013"/>
    <x v="7"/>
    <n v="3"/>
    <x v="20"/>
    <x v="4"/>
    <n v="0"/>
    <n v="0"/>
  </r>
  <r>
    <d v="2013-08-03T00:00:00"/>
    <d v="2013-08-03T22:00:26"/>
    <n v="2013"/>
    <x v="7"/>
    <n v="3"/>
    <x v="21"/>
    <x v="4"/>
    <n v="0"/>
    <n v="0"/>
  </r>
  <r>
    <d v="2013-08-03T00:00:00"/>
    <d v="2013-08-03T23:00:26"/>
    <n v="2013"/>
    <x v="7"/>
    <n v="3"/>
    <x v="22"/>
    <x v="4"/>
    <n v="0"/>
    <n v="0"/>
  </r>
  <r>
    <d v="2013-08-04T00:00:00"/>
    <d v="2013-08-04T00:00:26"/>
    <n v="2013"/>
    <x v="7"/>
    <n v="4"/>
    <x v="23"/>
    <x v="5"/>
    <n v="0"/>
    <n v="0"/>
  </r>
  <r>
    <d v="2013-08-04T00:00:00"/>
    <d v="2013-08-04T01:00:26"/>
    <n v="2013"/>
    <x v="7"/>
    <n v="4"/>
    <x v="0"/>
    <x v="5"/>
    <n v="0"/>
    <n v="0"/>
  </r>
  <r>
    <d v="2013-08-04T00:00:00"/>
    <d v="2013-08-04T02:00:26"/>
    <n v="2013"/>
    <x v="7"/>
    <n v="4"/>
    <x v="1"/>
    <x v="5"/>
    <n v="0"/>
    <n v="0"/>
  </r>
  <r>
    <d v="2013-08-04T00:00:00"/>
    <d v="2013-08-04T03:00:26"/>
    <n v="2013"/>
    <x v="7"/>
    <n v="4"/>
    <x v="2"/>
    <x v="5"/>
    <n v="0"/>
    <n v="0"/>
  </r>
  <r>
    <d v="2013-08-04T00:00:00"/>
    <d v="2013-08-04T04:00:26"/>
    <n v="2013"/>
    <x v="7"/>
    <n v="4"/>
    <x v="3"/>
    <x v="5"/>
    <n v="0"/>
    <n v="0"/>
  </r>
  <r>
    <d v="2013-08-04T00:00:00"/>
    <d v="2013-08-04T05:00:26"/>
    <n v="2013"/>
    <x v="7"/>
    <n v="4"/>
    <x v="4"/>
    <x v="5"/>
    <n v="0"/>
    <n v="0"/>
  </r>
  <r>
    <d v="2013-08-04T00:00:00"/>
    <d v="2013-08-04T06:00:26"/>
    <n v="2013"/>
    <x v="7"/>
    <n v="4"/>
    <x v="5"/>
    <x v="5"/>
    <n v="0"/>
    <n v="0"/>
  </r>
  <r>
    <d v="2013-08-04T00:00:00"/>
    <d v="2013-08-04T07:00:26"/>
    <n v="2013"/>
    <x v="7"/>
    <n v="4"/>
    <x v="6"/>
    <x v="5"/>
    <n v="0"/>
    <n v="0"/>
  </r>
  <r>
    <d v="2013-08-04T00:00:00"/>
    <d v="2013-08-04T08:00:26"/>
    <n v="2013"/>
    <x v="7"/>
    <n v="4"/>
    <x v="7"/>
    <x v="5"/>
    <n v="0"/>
    <n v="0"/>
  </r>
  <r>
    <d v="2013-08-04T00:00:00"/>
    <d v="2013-08-04T09:00:26"/>
    <n v="2013"/>
    <x v="7"/>
    <n v="4"/>
    <x v="8"/>
    <x v="5"/>
    <n v="0.94899999999999995"/>
    <n v="1.8651729559748427E-2"/>
  </r>
  <r>
    <d v="2013-08-04T00:00:00"/>
    <d v="2013-08-04T10:00:26"/>
    <n v="2013"/>
    <x v="7"/>
    <n v="4"/>
    <x v="9"/>
    <x v="5"/>
    <n v="2.0259999999999998"/>
    <n v="3.9819182389937098E-2"/>
  </r>
  <r>
    <d v="2013-08-04T00:00:00"/>
    <d v="2013-08-04T11:00:26"/>
    <n v="2013"/>
    <x v="7"/>
    <n v="4"/>
    <x v="10"/>
    <x v="5"/>
    <n v="3.0990000000000002"/>
    <n v="6.0908018867924532E-2"/>
  </r>
  <r>
    <d v="2013-08-04T00:00:00"/>
    <d v="2013-08-04T12:00:26"/>
    <n v="2013"/>
    <x v="7"/>
    <n v="4"/>
    <x v="11"/>
    <x v="5"/>
    <n v="4.2320000000000002"/>
    <n v="8.3176100628930813E-2"/>
  </r>
  <r>
    <d v="2013-08-04T00:00:00"/>
    <d v="2013-08-04T13:00:26"/>
    <n v="2013"/>
    <x v="7"/>
    <n v="4"/>
    <x v="12"/>
    <x v="5"/>
    <n v="7.694"/>
    <n v="0.1512185534591195"/>
  </r>
  <r>
    <d v="2013-08-04T00:00:00"/>
    <d v="2013-08-04T14:00:26"/>
    <n v="2013"/>
    <x v="7"/>
    <n v="4"/>
    <x v="13"/>
    <x v="5"/>
    <n v="7.5250000000000004"/>
    <n v="0.14789701257861634"/>
  </r>
  <r>
    <d v="2013-08-04T00:00:00"/>
    <d v="2013-08-04T15:00:26"/>
    <n v="2013"/>
    <x v="7"/>
    <n v="4"/>
    <x v="14"/>
    <x v="5"/>
    <n v="4.734"/>
    <n v="9.3042452830188679E-2"/>
  </r>
  <r>
    <d v="2013-08-04T00:00:00"/>
    <d v="2013-08-04T16:00:26"/>
    <n v="2013"/>
    <x v="7"/>
    <n v="4"/>
    <x v="15"/>
    <x v="5"/>
    <n v="3.65"/>
    <n v="7.173742138364779E-2"/>
  </r>
  <r>
    <d v="2013-08-04T00:00:00"/>
    <d v="2013-08-04T17:00:26"/>
    <n v="2013"/>
    <x v="7"/>
    <n v="4"/>
    <x v="16"/>
    <x v="5"/>
    <n v="3.32"/>
    <n v="6.5251572327044025E-2"/>
  </r>
  <r>
    <d v="2013-08-04T00:00:00"/>
    <d v="2013-08-04T18:00:26"/>
    <n v="2013"/>
    <x v="7"/>
    <n v="4"/>
    <x v="17"/>
    <x v="5"/>
    <n v="0.85940000000000005"/>
    <n v="1.6890723270440253E-2"/>
  </r>
  <r>
    <d v="2013-08-04T00:00:00"/>
    <d v="2013-08-04T19:00:26"/>
    <n v="2013"/>
    <x v="7"/>
    <n v="4"/>
    <x v="18"/>
    <x v="5"/>
    <n v="0"/>
    <n v="0"/>
  </r>
  <r>
    <d v="2013-08-04T00:00:00"/>
    <d v="2013-08-04T20:00:26"/>
    <n v="2013"/>
    <x v="7"/>
    <n v="4"/>
    <x v="19"/>
    <x v="5"/>
    <n v="0"/>
    <n v="0"/>
  </r>
  <r>
    <d v="2013-08-04T00:00:00"/>
    <d v="2013-08-04T21:00:26"/>
    <n v="2013"/>
    <x v="7"/>
    <n v="4"/>
    <x v="20"/>
    <x v="5"/>
    <n v="0"/>
    <n v="0"/>
  </r>
  <r>
    <d v="2013-08-04T00:00:00"/>
    <d v="2013-08-04T22:00:26"/>
    <n v="2013"/>
    <x v="7"/>
    <n v="4"/>
    <x v="21"/>
    <x v="5"/>
    <n v="0"/>
    <n v="0"/>
  </r>
  <r>
    <d v="2013-08-04T00:00:00"/>
    <d v="2013-08-04T23:00:26"/>
    <n v="2013"/>
    <x v="7"/>
    <n v="4"/>
    <x v="22"/>
    <x v="5"/>
    <n v="0"/>
    <n v="0"/>
  </r>
  <r>
    <d v="2013-08-05T00:00:00"/>
    <d v="2013-08-05T00:00:26"/>
    <n v="2013"/>
    <x v="7"/>
    <n v="5"/>
    <x v="23"/>
    <x v="6"/>
    <n v="0"/>
    <n v="0"/>
  </r>
  <r>
    <d v="2013-08-05T00:00:00"/>
    <d v="2013-08-05T01:00:26"/>
    <n v="2013"/>
    <x v="7"/>
    <n v="5"/>
    <x v="0"/>
    <x v="6"/>
    <n v="0"/>
    <n v="0"/>
  </r>
  <r>
    <d v="2013-08-05T00:00:00"/>
    <d v="2013-08-05T02:00:26"/>
    <n v="2013"/>
    <x v="7"/>
    <n v="5"/>
    <x v="1"/>
    <x v="6"/>
    <n v="0"/>
    <n v="0"/>
  </r>
  <r>
    <d v="2013-08-05T00:00:00"/>
    <d v="2013-08-05T03:00:26"/>
    <n v="2013"/>
    <x v="7"/>
    <n v="5"/>
    <x v="2"/>
    <x v="6"/>
    <n v="0"/>
    <n v="0"/>
  </r>
  <r>
    <d v="2013-08-05T00:00:00"/>
    <d v="2013-08-05T04:00:26"/>
    <n v="2013"/>
    <x v="7"/>
    <n v="5"/>
    <x v="3"/>
    <x v="6"/>
    <n v="0"/>
    <n v="0"/>
  </r>
  <r>
    <d v="2013-08-05T00:00:00"/>
    <d v="2013-08-05T05:00:26"/>
    <n v="2013"/>
    <x v="7"/>
    <n v="5"/>
    <x v="4"/>
    <x v="6"/>
    <n v="0"/>
    <n v="0"/>
  </r>
  <r>
    <d v="2013-08-05T00:00:00"/>
    <d v="2013-08-05T06:00:26"/>
    <n v="2013"/>
    <x v="7"/>
    <n v="5"/>
    <x v="5"/>
    <x v="6"/>
    <n v="0"/>
    <n v="0"/>
  </r>
  <r>
    <d v="2013-08-05T00:00:00"/>
    <d v="2013-08-05T07:00:26"/>
    <n v="2013"/>
    <x v="7"/>
    <n v="5"/>
    <x v="6"/>
    <x v="6"/>
    <n v="0"/>
    <n v="0"/>
  </r>
  <r>
    <d v="2013-08-05T00:00:00"/>
    <d v="2013-08-05T08:00:26"/>
    <n v="2013"/>
    <x v="7"/>
    <n v="5"/>
    <x v="7"/>
    <x v="6"/>
    <n v="3.4489999999999998"/>
    <n v="6.7786949685534587E-2"/>
  </r>
  <r>
    <d v="2013-08-05T00:00:00"/>
    <d v="2013-08-05T09:00:26"/>
    <n v="2013"/>
    <x v="7"/>
    <n v="5"/>
    <x v="8"/>
    <x v="6"/>
    <n v="25.7"/>
    <n v="0.50511006289308169"/>
  </r>
  <r>
    <d v="2013-08-05T00:00:00"/>
    <d v="2013-08-05T10:00:26"/>
    <n v="2013"/>
    <x v="7"/>
    <n v="5"/>
    <x v="9"/>
    <x v="6"/>
    <n v="36.311999999999998"/>
    <n v="0.71367924528301874"/>
  </r>
  <r>
    <d v="2013-08-05T00:00:00"/>
    <d v="2013-08-05T11:00:26"/>
    <n v="2013"/>
    <x v="7"/>
    <n v="5"/>
    <x v="10"/>
    <x v="6"/>
    <n v="41.3"/>
    <n v="0.81171383647798734"/>
  </r>
  <r>
    <d v="2013-08-05T00:00:00"/>
    <d v="2013-08-05T12:00:26"/>
    <n v="2013"/>
    <x v="7"/>
    <n v="5"/>
    <x v="11"/>
    <x v="6"/>
    <n v="44.061999999999998"/>
    <n v="0.86599842767295587"/>
  </r>
  <r>
    <d v="2013-08-05T00:00:00"/>
    <d v="2013-08-05T13:00:26"/>
    <n v="2013"/>
    <x v="7"/>
    <n v="5"/>
    <x v="12"/>
    <x v="6"/>
    <n v="47.078000000000003"/>
    <n v="0.92527515723270437"/>
  </r>
  <r>
    <d v="2013-08-05T00:00:00"/>
    <d v="2013-08-05T14:00:26"/>
    <n v="2013"/>
    <x v="7"/>
    <n v="5"/>
    <x v="13"/>
    <x v="6"/>
    <n v="48.73"/>
    <n v="0.95774371069182374"/>
  </r>
  <r>
    <d v="2013-08-05T00:00:00"/>
    <d v="2013-08-05T15:00:26"/>
    <n v="2013"/>
    <x v="7"/>
    <n v="5"/>
    <x v="14"/>
    <x v="6"/>
    <n v="48.488999999999997"/>
    <n v="0.95300707547169805"/>
  </r>
  <r>
    <d v="2013-08-05T00:00:00"/>
    <d v="2013-08-05T16:00:26"/>
    <n v="2013"/>
    <x v="7"/>
    <n v="5"/>
    <x v="15"/>
    <x v="6"/>
    <n v="49.96"/>
    <n v="0.98191823899371067"/>
  </r>
  <r>
    <d v="2013-08-05T00:00:00"/>
    <d v="2013-08-05T17:00:26"/>
    <n v="2013"/>
    <x v="7"/>
    <n v="5"/>
    <x v="16"/>
    <x v="6"/>
    <n v="41.433999999999997"/>
    <n v="0.81434748427672943"/>
  </r>
  <r>
    <d v="2013-08-05T00:00:00"/>
    <d v="2013-08-05T18:00:26"/>
    <n v="2013"/>
    <x v="7"/>
    <n v="5"/>
    <x v="17"/>
    <x v="6"/>
    <n v="6.34"/>
    <n v="0.1246069182389937"/>
  </r>
  <r>
    <d v="2013-08-05T00:00:00"/>
    <d v="2013-08-05T19:00:26"/>
    <n v="2013"/>
    <x v="7"/>
    <n v="5"/>
    <x v="18"/>
    <x v="6"/>
    <n v="0"/>
    <n v="0"/>
  </r>
  <r>
    <d v="2013-08-05T00:00:00"/>
    <d v="2013-08-05T20:00:26"/>
    <n v="2013"/>
    <x v="7"/>
    <n v="5"/>
    <x v="19"/>
    <x v="6"/>
    <n v="0"/>
    <n v="0"/>
  </r>
  <r>
    <d v="2013-08-05T00:00:00"/>
    <d v="2013-08-05T21:00:26"/>
    <n v="2013"/>
    <x v="7"/>
    <n v="5"/>
    <x v="20"/>
    <x v="6"/>
    <n v="0"/>
    <n v="0"/>
  </r>
  <r>
    <d v="2013-08-05T00:00:00"/>
    <d v="2013-08-05T22:00:26"/>
    <n v="2013"/>
    <x v="7"/>
    <n v="5"/>
    <x v="21"/>
    <x v="6"/>
    <n v="0"/>
    <n v="0"/>
  </r>
  <r>
    <d v="2013-08-05T00:00:00"/>
    <d v="2013-08-05T23:00:26"/>
    <n v="2013"/>
    <x v="7"/>
    <n v="5"/>
    <x v="22"/>
    <x v="6"/>
    <n v="0"/>
    <n v="0"/>
  </r>
  <r>
    <d v="2013-08-06T00:00:00"/>
    <d v="2013-08-06T00:00:26"/>
    <n v="2013"/>
    <x v="7"/>
    <n v="6"/>
    <x v="23"/>
    <x v="0"/>
    <n v="0"/>
    <n v="0"/>
  </r>
  <r>
    <d v="2013-08-06T00:00:00"/>
    <d v="2013-08-06T01:00:26"/>
    <n v="2013"/>
    <x v="7"/>
    <n v="6"/>
    <x v="0"/>
    <x v="0"/>
    <n v="0"/>
    <n v="0"/>
  </r>
  <r>
    <d v="2013-08-06T00:00:00"/>
    <d v="2013-08-06T02:00:26"/>
    <n v="2013"/>
    <x v="7"/>
    <n v="6"/>
    <x v="1"/>
    <x v="0"/>
    <n v="0"/>
    <n v="0"/>
  </r>
  <r>
    <d v="2013-08-06T00:00:00"/>
    <d v="2013-08-06T03:00:26"/>
    <n v="2013"/>
    <x v="7"/>
    <n v="6"/>
    <x v="2"/>
    <x v="0"/>
    <n v="0"/>
    <n v="0"/>
  </r>
  <r>
    <d v="2013-08-06T00:00:00"/>
    <d v="2013-08-06T04:00:26"/>
    <n v="2013"/>
    <x v="7"/>
    <n v="6"/>
    <x v="3"/>
    <x v="0"/>
    <n v="0"/>
    <n v="0"/>
  </r>
  <r>
    <d v="2013-08-06T00:00:00"/>
    <d v="2013-08-06T05:00:26"/>
    <n v="2013"/>
    <x v="7"/>
    <n v="6"/>
    <x v="4"/>
    <x v="0"/>
    <n v="0"/>
    <n v="0"/>
  </r>
  <r>
    <d v="2013-08-06T00:00:00"/>
    <d v="2013-08-06T06:00:26"/>
    <n v="2013"/>
    <x v="7"/>
    <n v="6"/>
    <x v="5"/>
    <x v="0"/>
    <n v="0"/>
    <n v="0"/>
  </r>
  <r>
    <d v="2013-08-06T00:00:00"/>
    <d v="2013-08-06T07:00:26"/>
    <n v="2013"/>
    <x v="7"/>
    <n v="6"/>
    <x v="6"/>
    <x v="0"/>
    <n v="0"/>
    <n v="0"/>
  </r>
  <r>
    <d v="2013-08-06T00:00:00"/>
    <d v="2013-08-06T08:00:26"/>
    <n v="2013"/>
    <x v="7"/>
    <n v="6"/>
    <x v="7"/>
    <x v="0"/>
    <n v="3.6789999999999998"/>
    <n v="7.2307389937106906E-2"/>
  </r>
  <r>
    <d v="2013-08-06T00:00:00"/>
    <d v="2013-08-06T09:00:26"/>
    <n v="2013"/>
    <x v="7"/>
    <n v="6"/>
    <x v="8"/>
    <x v="0"/>
    <n v="30.651"/>
    <n v="0.60241745283018866"/>
  </r>
  <r>
    <d v="2013-08-06T00:00:00"/>
    <d v="2013-08-06T10:00:26"/>
    <n v="2013"/>
    <x v="7"/>
    <n v="6"/>
    <x v="9"/>
    <x v="0"/>
    <n v="35.520000000000003"/>
    <n v="0.69811320754716988"/>
  </r>
  <r>
    <d v="2013-08-06T00:00:00"/>
    <d v="2013-08-06T11:00:26"/>
    <n v="2013"/>
    <x v="7"/>
    <n v="6"/>
    <x v="10"/>
    <x v="0"/>
    <n v="40.984000000000002"/>
    <n v="0.80550314465408801"/>
  </r>
  <r>
    <d v="2013-08-06T00:00:00"/>
    <d v="2013-08-06T12:00:26"/>
    <n v="2013"/>
    <x v="7"/>
    <n v="6"/>
    <x v="11"/>
    <x v="0"/>
    <n v="37.965000000000003"/>
    <n v="0.7461674528301887"/>
  </r>
  <r>
    <d v="2013-08-06T00:00:00"/>
    <d v="2013-08-06T13:00:26"/>
    <n v="2013"/>
    <x v="7"/>
    <n v="6"/>
    <x v="12"/>
    <x v="0"/>
    <n v="35.899000000000001"/>
    <n v="0.70556210691823895"/>
  </r>
  <r>
    <d v="2013-08-06T00:00:00"/>
    <d v="2013-08-06T14:00:26"/>
    <n v="2013"/>
    <x v="7"/>
    <n v="6"/>
    <x v="13"/>
    <x v="0"/>
    <n v="35.789000000000001"/>
    <n v="0.70340015723270444"/>
  </r>
  <r>
    <d v="2013-08-06T00:00:00"/>
    <d v="2013-08-06T15:00:26"/>
    <n v="2013"/>
    <x v="7"/>
    <n v="6"/>
    <x v="14"/>
    <x v="0"/>
    <n v="36.786000000000001"/>
    <n v="0.72299528301886795"/>
  </r>
  <r>
    <d v="2013-08-06T00:00:00"/>
    <d v="2013-08-06T16:00:26"/>
    <n v="2013"/>
    <x v="7"/>
    <n v="6"/>
    <x v="15"/>
    <x v="0"/>
    <n v="37.195999999999998"/>
    <n v="0.73105345911949682"/>
  </r>
  <r>
    <d v="2013-08-06T00:00:00"/>
    <d v="2013-08-06T17:00:26"/>
    <n v="2013"/>
    <x v="7"/>
    <n v="6"/>
    <x v="16"/>
    <x v="0"/>
    <n v="33.771999999999998"/>
    <n v="0.6637578616352201"/>
  </r>
  <r>
    <d v="2013-08-06T00:00:00"/>
    <d v="2013-08-06T18:00:26"/>
    <n v="2013"/>
    <x v="7"/>
    <n v="6"/>
    <x v="17"/>
    <x v="0"/>
    <n v="12.771000000000001"/>
    <n v="0.25100235849056601"/>
  </r>
  <r>
    <d v="2013-08-06T00:00:00"/>
    <d v="2013-08-06T19:00:26"/>
    <n v="2013"/>
    <x v="7"/>
    <n v="6"/>
    <x v="18"/>
    <x v="0"/>
    <n v="0"/>
    <n v="0"/>
  </r>
  <r>
    <d v="2013-08-06T00:00:00"/>
    <d v="2013-08-06T20:00:26"/>
    <n v="2013"/>
    <x v="7"/>
    <n v="6"/>
    <x v="19"/>
    <x v="0"/>
    <n v="0"/>
    <n v="0"/>
  </r>
  <r>
    <d v="2013-08-06T00:00:00"/>
    <d v="2013-08-06T21:00:26"/>
    <n v="2013"/>
    <x v="7"/>
    <n v="6"/>
    <x v="20"/>
    <x v="0"/>
    <n v="0"/>
    <n v="0"/>
  </r>
  <r>
    <d v="2013-08-06T00:00:00"/>
    <d v="2013-08-06T22:00:26"/>
    <n v="2013"/>
    <x v="7"/>
    <n v="6"/>
    <x v="21"/>
    <x v="0"/>
    <n v="0"/>
    <n v="0"/>
  </r>
  <r>
    <d v="2013-08-06T00:00:00"/>
    <d v="2013-08-06T23:00:26"/>
    <n v="2013"/>
    <x v="7"/>
    <n v="6"/>
    <x v="22"/>
    <x v="0"/>
    <n v="0"/>
    <n v="0"/>
  </r>
  <r>
    <d v="2013-08-07T00:00:00"/>
    <d v="2013-08-07T00:00:26"/>
    <n v="2013"/>
    <x v="7"/>
    <n v="7"/>
    <x v="23"/>
    <x v="1"/>
    <n v="0"/>
    <n v="0"/>
  </r>
  <r>
    <d v="2013-08-07T00:00:00"/>
    <d v="2013-08-07T01:00:26"/>
    <n v="2013"/>
    <x v="7"/>
    <n v="7"/>
    <x v="0"/>
    <x v="1"/>
    <n v="0"/>
    <n v="0"/>
  </r>
  <r>
    <d v="2013-08-07T00:00:00"/>
    <d v="2013-08-07T02:00:26"/>
    <n v="2013"/>
    <x v="7"/>
    <n v="7"/>
    <x v="1"/>
    <x v="1"/>
    <n v="0"/>
    <n v="0"/>
  </r>
  <r>
    <d v="2013-08-07T00:00:00"/>
    <d v="2013-08-07T03:00:26"/>
    <n v="2013"/>
    <x v="7"/>
    <n v="7"/>
    <x v="2"/>
    <x v="1"/>
    <n v="0"/>
    <n v="0"/>
  </r>
  <r>
    <d v="2013-08-07T00:00:00"/>
    <d v="2013-08-07T04:00:26"/>
    <n v="2013"/>
    <x v="7"/>
    <n v="7"/>
    <x v="3"/>
    <x v="1"/>
    <n v="0"/>
    <n v="0"/>
  </r>
  <r>
    <d v="2013-08-07T00:00:00"/>
    <d v="2013-08-07T05:00:26"/>
    <n v="2013"/>
    <x v="7"/>
    <n v="7"/>
    <x v="4"/>
    <x v="1"/>
    <n v="0"/>
    <n v="0"/>
  </r>
  <r>
    <d v="2013-08-07T00:00:00"/>
    <d v="2013-08-07T06:00:26"/>
    <n v="2013"/>
    <x v="7"/>
    <n v="7"/>
    <x v="5"/>
    <x v="1"/>
    <n v="0"/>
    <n v="0"/>
  </r>
  <r>
    <d v="2013-08-07T00:00:00"/>
    <d v="2013-08-07T07:00:26"/>
    <n v="2013"/>
    <x v="7"/>
    <n v="7"/>
    <x v="6"/>
    <x v="1"/>
    <n v="0"/>
    <n v="0"/>
  </r>
  <r>
    <d v="2013-08-07T00:00:00"/>
    <d v="2013-08-07T08:00:26"/>
    <n v="2013"/>
    <x v="7"/>
    <n v="7"/>
    <x v="7"/>
    <x v="1"/>
    <n v="5.3470000000000004"/>
    <n v="0.10509040880503145"/>
  </r>
  <r>
    <d v="2013-08-07T00:00:00"/>
    <d v="2013-08-07T09:00:26"/>
    <n v="2013"/>
    <x v="7"/>
    <n v="7"/>
    <x v="8"/>
    <x v="1"/>
    <n v="39.465000000000003"/>
    <n v="0.77564858490566035"/>
  </r>
  <r>
    <d v="2013-08-07T00:00:00"/>
    <d v="2013-08-07T10:00:26"/>
    <n v="2013"/>
    <x v="7"/>
    <n v="7"/>
    <x v="9"/>
    <x v="1"/>
    <n v="46.28"/>
    <n v="0.90959119496855345"/>
  </r>
  <r>
    <d v="2013-08-07T00:00:00"/>
    <d v="2013-08-07T11:00:26"/>
    <n v="2013"/>
    <x v="7"/>
    <n v="7"/>
    <x v="10"/>
    <x v="1"/>
    <n v="45.308999999999997"/>
    <n v="0.89050707547169805"/>
  </r>
  <r>
    <d v="2013-08-07T00:00:00"/>
    <d v="2013-08-07T12:00:26"/>
    <n v="2013"/>
    <x v="7"/>
    <n v="7"/>
    <x v="11"/>
    <x v="1"/>
    <n v="45.154000000000003"/>
    <n v="0.88746069182389942"/>
  </r>
  <r>
    <d v="2013-08-07T00:00:00"/>
    <d v="2013-08-07T13:00:26"/>
    <n v="2013"/>
    <x v="7"/>
    <n v="7"/>
    <x v="12"/>
    <x v="1"/>
    <n v="45.648000000000003"/>
    <n v="0.89716981132075468"/>
  </r>
  <r>
    <d v="2013-08-07T00:00:00"/>
    <d v="2013-08-07T14:00:26"/>
    <n v="2013"/>
    <x v="7"/>
    <n v="7"/>
    <x v="13"/>
    <x v="1"/>
    <n v="46.185000000000002"/>
    <n v="0.90772405660377353"/>
  </r>
  <r>
    <d v="2013-08-07T00:00:00"/>
    <d v="2013-08-07T15:00:26"/>
    <n v="2013"/>
    <x v="7"/>
    <n v="7"/>
    <x v="14"/>
    <x v="1"/>
    <n v="46.941000000000003"/>
    <n v="0.92258254716981136"/>
  </r>
  <r>
    <d v="2013-08-07T00:00:00"/>
    <d v="2013-08-07T16:00:26"/>
    <n v="2013"/>
    <x v="7"/>
    <n v="7"/>
    <x v="15"/>
    <x v="1"/>
    <n v="47.219000000000001"/>
    <n v="0.92804638364779868"/>
  </r>
  <r>
    <d v="2013-08-07T00:00:00"/>
    <d v="2013-08-07T17:00:26"/>
    <n v="2013"/>
    <x v="7"/>
    <n v="7"/>
    <x v="16"/>
    <x v="1"/>
    <n v="42.918999999999997"/>
    <n v="0.84353380503144648"/>
  </r>
  <r>
    <d v="2013-08-07T00:00:00"/>
    <d v="2013-08-07T18:00:26"/>
    <n v="2013"/>
    <x v="7"/>
    <n v="7"/>
    <x v="17"/>
    <x v="1"/>
    <n v="16.783000000000001"/>
    <n v="0.3298545597484277"/>
  </r>
  <r>
    <d v="2013-08-07T00:00:00"/>
    <d v="2013-08-07T19:00:26"/>
    <n v="2013"/>
    <x v="7"/>
    <n v="7"/>
    <x v="18"/>
    <x v="1"/>
    <n v="0"/>
    <n v="0"/>
  </r>
  <r>
    <d v="2013-08-07T00:00:00"/>
    <d v="2013-08-07T20:00:26"/>
    <n v="2013"/>
    <x v="7"/>
    <n v="7"/>
    <x v="19"/>
    <x v="1"/>
    <n v="0"/>
    <n v="0"/>
  </r>
  <r>
    <d v="2013-08-07T00:00:00"/>
    <d v="2013-08-07T21:00:26"/>
    <n v="2013"/>
    <x v="7"/>
    <n v="7"/>
    <x v="20"/>
    <x v="1"/>
    <n v="0"/>
    <n v="0"/>
  </r>
  <r>
    <d v="2013-08-07T00:00:00"/>
    <d v="2013-08-07T22:00:26"/>
    <n v="2013"/>
    <x v="7"/>
    <n v="7"/>
    <x v="21"/>
    <x v="1"/>
    <n v="0"/>
    <n v="0"/>
  </r>
  <r>
    <d v="2013-08-07T00:00:00"/>
    <d v="2013-08-07T23:00:26"/>
    <n v="2013"/>
    <x v="7"/>
    <n v="7"/>
    <x v="22"/>
    <x v="1"/>
    <n v="0"/>
    <n v="0"/>
  </r>
  <r>
    <d v="2013-08-08T00:00:00"/>
    <d v="2013-08-08T00:00:26"/>
    <n v="2013"/>
    <x v="7"/>
    <n v="8"/>
    <x v="23"/>
    <x v="2"/>
    <n v="0"/>
    <n v="0"/>
  </r>
  <r>
    <d v="2013-08-08T00:00:00"/>
    <d v="2013-08-08T01:00:26"/>
    <n v="2013"/>
    <x v="7"/>
    <n v="8"/>
    <x v="0"/>
    <x v="2"/>
    <n v="0"/>
    <n v="0"/>
  </r>
  <r>
    <d v="2013-08-08T00:00:00"/>
    <d v="2013-08-08T02:00:26"/>
    <n v="2013"/>
    <x v="7"/>
    <n v="8"/>
    <x v="1"/>
    <x v="2"/>
    <n v="0"/>
    <n v="0"/>
  </r>
  <r>
    <d v="2013-08-08T00:00:00"/>
    <d v="2013-08-08T03:00:26"/>
    <n v="2013"/>
    <x v="7"/>
    <n v="8"/>
    <x v="2"/>
    <x v="2"/>
    <n v="0"/>
    <n v="0"/>
  </r>
  <r>
    <d v="2013-08-08T00:00:00"/>
    <d v="2013-08-08T04:00:26"/>
    <n v="2013"/>
    <x v="7"/>
    <n v="8"/>
    <x v="3"/>
    <x v="2"/>
    <n v="0"/>
    <n v="0"/>
  </r>
  <r>
    <d v="2013-08-08T00:00:00"/>
    <d v="2013-08-08T05:00:26"/>
    <n v="2013"/>
    <x v="7"/>
    <n v="8"/>
    <x v="4"/>
    <x v="2"/>
    <n v="0"/>
    <n v="0"/>
  </r>
  <r>
    <d v="2013-08-08T00:00:00"/>
    <d v="2013-08-08T06:00:26"/>
    <n v="2013"/>
    <x v="7"/>
    <n v="8"/>
    <x v="5"/>
    <x v="2"/>
    <n v="0"/>
    <n v="0"/>
  </r>
  <r>
    <d v="2013-08-08T00:00:00"/>
    <d v="2013-08-08T07:00:26"/>
    <n v="2013"/>
    <x v="7"/>
    <n v="8"/>
    <x v="6"/>
    <x v="2"/>
    <n v="0"/>
    <n v="0"/>
  </r>
  <r>
    <d v="2013-08-08T00:00:00"/>
    <d v="2013-08-08T08:00:26"/>
    <n v="2013"/>
    <x v="7"/>
    <n v="8"/>
    <x v="7"/>
    <x v="2"/>
    <n v="3.5369999999999999"/>
    <n v="6.9516509433962259E-2"/>
  </r>
  <r>
    <d v="2013-08-08T00:00:00"/>
    <d v="2013-08-08T09:00:26"/>
    <n v="2013"/>
    <x v="7"/>
    <n v="8"/>
    <x v="8"/>
    <x v="2"/>
    <n v="25.634"/>
    <n v="0.50381289308176103"/>
  </r>
  <r>
    <d v="2013-08-08T00:00:00"/>
    <d v="2013-08-08T10:00:26"/>
    <n v="2013"/>
    <x v="7"/>
    <n v="8"/>
    <x v="9"/>
    <x v="2"/>
    <n v="29.945"/>
    <n v="0.58854166666666663"/>
  </r>
  <r>
    <d v="2013-08-08T00:00:00"/>
    <d v="2013-08-08T11:00:26"/>
    <n v="2013"/>
    <x v="7"/>
    <n v="8"/>
    <x v="10"/>
    <x v="2"/>
    <n v="30.146000000000001"/>
    <n v="0.59249213836477987"/>
  </r>
  <r>
    <d v="2013-08-08T00:00:00"/>
    <d v="2013-08-08T12:00:26"/>
    <n v="2013"/>
    <x v="7"/>
    <n v="8"/>
    <x v="11"/>
    <x v="2"/>
    <n v="29.372"/>
    <n v="0.57727987421383642"/>
  </r>
  <r>
    <d v="2013-08-08T00:00:00"/>
    <d v="2013-08-08T13:00:26"/>
    <n v="2013"/>
    <x v="7"/>
    <n v="8"/>
    <x v="12"/>
    <x v="2"/>
    <n v="28.513000000000002"/>
    <n v="0.5603970125786164"/>
  </r>
  <r>
    <d v="2013-08-08T00:00:00"/>
    <d v="2013-08-08T14:00:26"/>
    <n v="2013"/>
    <x v="7"/>
    <n v="8"/>
    <x v="13"/>
    <x v="2"/>
    <n v="29.058"/>
    <n v="0.57110849056603774"/>
  </r>
  <r>
    <d v="2013-08-08T00:00:00"/>
    <d v="2013-08-08T15:00:26"/>
    <n v="2013"/>
    <x v="7"/>
    <n v="8"/>
    <x v="14"/>
    <x v="2"/>
    <n v="29.852"/>
    <n v="0.58671383647798736"/>
  </r>
  <r>
    <d v="2013-08-08T00:00:00"/>
    <d v="2013-08-08T16:00:26"/>
    <n v="2013"/>
    <x v="7"/>
    <n v="8"/>
    <x v="15"/>
    <x v="2"/>
    <n v="29.622"/>
    <n v="0.58219339622641508"/>
  </r>
  <r>
    <d v="2013-08-08T00:00:00"/>
    <d v="2013-08-08T17:00:26"/>
    <n v="2013"/>
    <x v="7"/>
    <n v="8"/>
    <x v="16"/>
    <x v="2"/>
    <n v="27.298999999999999"/>
    <n v="0.53653694968553456"/>
  </r>
  <r>
    <d v="2013-08-08T00:00:00"/>
    <d v="2013-08-08T18:00:26"/>
    <n v="2013"/>
    <x v="7"/>
    <n v="8"/>
    <x v="17"/>
    <x v="2"/>
    <n v="9.8309999999999995"/>
    <n v="0.19321933962264148"/>
  </r>
  <r>
    <d v="2013-08-08T00:00:00"/>
    <d v="2013-08-08T19:00:26"/>
    <n v="2013"/>
    <x v="7"/>
    <n v="8"/>
    <x v="18"/>
    <x v="2"/>
    <n v="0"/>
    <n v="0"/>
  </r>
  <r>
    <d v="2013-08-08T00:00:00"/>
    <d v="2013-08-08T20:00:26"/>
    <n v="2013"/>
    <x v="7"/>
    <n v="8"/>
    <x v="19"/>
    <x v="2"/>
    <n v="0"/>
    <n v="0"/>
  </r>
  <r>
    <d v="2013-08-08T00:00:00"/>
    <d v="2013-08-08T21:00:26"/>
    <n v="2013"/>
    <x v="7"/>
    <n v="8"/>
    <x v="20"/>
    <x v="2"/>
    <n v="0"/>
    <n v="0"/>
  </r>
  <r>
    <d v="2013-08-08T00:00:00"/>
    <d v="2013-08-08T22:00:26"/>
    <n v="2013"/>
    <x v="7"/>
    <n v="8"/>
    <x v="21"/>
    <x v="2"/>
    <n v="0"/>
    <n v="0"/>
  </r>
  <r>
    <d v="2013-08-08T00:00:00"/>
    <d v="2013-08-08T23:00:26"/>
    <n v="2013"/>
    <x v="7"/>
    <n v="8"/>
    <x v="22"/>
    <x v="2"/>
    <n v="0"/>
    <n v="0"/>
  </r>
  <r>
    <d v="2013-08-09T00:00:00"/>
    <d v="2013-08-09T00:00:26"/>
    <n v="2013"/>
    <x v="7"/>
    <n v="9"/>
    <x v="23"/>
    <x v="3"/>
    <n v="0"/>
    <n v="0"/>
  </r>
  <r>
    <d v="2013-08-09T00:00:00"/>
    <d v="2013-08-09T01:00:26"/>
    <n v="2013"/>
    <x v="7"/>
    <n v="9"/>
    <x v="0"/>
    <x v="3"/>
    <n v="0"/>
    <n v="0"/>
  </r>
  <r>
    <d v="2013-08-09T00:00:00"/>
    <d v="2013-08-09T02:00:26"/>
    <n v="2013"/>
    <x v="7"/>
    <n v="9"/>
    <x v="1"/>
    <x v="3"/>
    <n v="0"/>
    <n v="0"/>
  </r>
  <r>
    <d v="2013-08-09T00:00:00"/>
    <d v="2013-08-09T03:00:26"/>
    <n v="2013"/>
    <x v="7"/>
    <n v="9"/>
    <x v="2"/>
    <x v="3"/>
    <n v="0"/>
    <n v="0"/>
  </r>
  <r>
    <d v="2013-08-09T00:00:00"/>
    <d v="2013-08-09T04:00:26"/>
    <n v="2013"/>
    <x v="7"/>
    <n v="9"/>
    <x v="3"/>
    <x v="3"/>
    <n v="0"/>
    <n v="0"/>
  </r>
  <r>
    <d v="2013-08-09T00:00:00"/>
    <d v="2013-08-09T05:00:26"/>
    <n v="2013"/>
    <x v="7"/>
    <n v="9"/>
    <x v="4"/>
    <x v="3"/>
    <n v="0"/>
    <n v="0"/>
  </r>
  <r>
    <d v="2013-08-09T00:00:00"/>
    <d v="2013-08-09T06:00:26"/>
    <n v="2013"/>
    <x v="7"/>
    <n v="9"/>
    <x v="5"/>
    <x v="3"/>
    <n v="0"/>
    <n v="0"/>
  </r>
  <r>
    <d v="2013-08-09T00:00:00"/>
    <d v="2013-08-09T07:00:26"/>
    <n v="2013"/>
    <x v="7"/>
    <n v="9"/>
    <x v="6"/>
    <x v="3"/>
    <n v="0"/>
    <n v="0"/>
  </r>
  <r>
    <d v="2013-08-09T00:00:00"/>
    <d v="2013-08-09T08:00:26"/>
    <n v="2013"/>
    <x v="7"/>
    <n v="9"/>
    <x v="7"/>
    <x v="3"/>
    <n v="6.056"/>
    <n v="0.1190251572327044"/>
  </r>
  <r>
    <d v="2013-08-09T00:00:00"/>
    <d v="2013-08-09T09:00:26"/>
    <n v="2013"/>
    <x v="7"/>
    <n v="9"/>
    <x v="8"/>
    <x v="3"/>
    <n v="42.212000000000003"/>
    <n v="0.82963836477987418"/>
  </r>
  <r>
    <d v="2013-08-09T00:00:00"/>
    <d v="2013-08-09T10:00:26"/>
    <n v="2013"/>
    <x v="7"/>
    <n v="9"/>
    <x v="9"/>
    <x v="3"/>
    <n v="48.23"/>
    <n v="0.94791666666666652"/>
  </r>
  <r>
    <d v="2013-08-09T00:00:00"/>
    <d v="2013-08-09T11:00:26"/>
    <n v="2013"/>
    <x v="7"/>
    <n v="9"/>
    <x v="10"/>
    <x v="3"/>
    <n v="49.16"/>
    <n v="0.96619496855345899"/>
  </r>
  <r>
    <d v="2013-08-09T00:00:00"/>
    <d v="2013-08-09T12:00:26"/>
    <n v="2013"/>
    <x v="7"/>
    <n v="9"/>
    <x v="11"/>
    <x v="3"/>
    <n v="45.168999999999997"/>
    <n v="0.88775550314465401"/>
  </r>
  <r>
    <d v="2013-08-09T00:00:00"/>
    <d v="2013-08-09T13:00:26"/>
    <n v="2013"/>
    <x v="7"/>
    <n v="9"/>
    <x v="12"/>
    <x v="3"/>
    <n v="44.133000000000003"/>
    <n v="0.86739386792452833"/>
  </r>
  <r>
    <d v="2013-08-09T00:00:00"/>
    <d v="2013-08-09T14:00:26"/>
    <n v="2013"/>
    <x v="7"/>
    <n v="9"/>
    <x v="13"/>
    <x v="3"/>
    <n v="45.52"/>
    <n v="0.89465408805031443"/>
  </r>
  <r>
    <d v="2013-08-09T00:00:00"/>
    <d v="2013-08-09T15:00:26"/>
    <n v="2013"/>
    <x v="7"/>
    <n v="9"/>
    <x v="14"/>
    <x v="3"/>
    <n v="48.418999999999997"/>
    <n v="0.95163128930817598"/>
  </r>
  <r>
    <d v="2013-08-09T00:00:00"/>
    <d v="2013-08-09T16:00:26"/>
    <n v="2013"/>
    <x v="7"/>
    <n v="9"/>
    <x v="15"/>
    <x v="3"/>
    <n v="49.1"/>
    <n v="0.96501572327044027"/>
  </r>
  <r>
    <d v="2013-08-09T00:00:00"/>
    <d v="2013-08-09T17:00:26"/>
    <n v="2013"/>
    <x v="7"/>
    <n v="9"/>
    <x v="16"/>
    <x v="3"/>
    <n v="43.35"/>
    <n v="0.85200471698113212"/>
  </r>
  <r>
    <d v="2013-08-09T00:00:00"/>
    <d v="2013-08-09T18:00:26"/>
    <n v="2013"/>
    <x v="7"/>
    <n v="9"/>
    <x v="17"/>
    <x v="3"/>
    <n v="13.21"/>
    <n v="0.25963050314465408"/>
  </r>
  <r>
    <d v="2013-08-09T00:00:00"/>
    <d v="2013-08-09T19:00:26"/>
    <n v="2013"/>
    <x v="7"/>
    <n v="9"/>
    <x v="18"/>
    <x v="3"/>
    <n v="0"/>
    <n v="0"/>
  </r>
  <r>
    <d v="2013-08-09T00:00:00"/>
    <d v="2013-08-09T20:00:26"/>
    <n v="2013"/>
    <x v="7"/>
    <n v="9"/>
    <x v="19"/>
    <x v="3"/>
    <n v="0"/>
    <n v="0"/>
  </r>
  <r>
    <d v="2013-08-09T00:00:00"/>
    <d v="2013-08-09T21:00:26"/>
    <n v="2013"/>
    <x v="7"/>
    <n v="9"/>
    <x v="20"/>
    <x v="3"/>
    <n v="0"/>
    <n v="0"/>
  </r>
  <r>
    <d v="2013-08-09T00:00:00"/>
    <d v="2013-08-09T22:00:26"/>
    <n v="2013"/>
    <x v="7"/>
    <n v="9"/>
    <x v="21"/>
    <x v="3"/>
    <n v="0"/>
    <n v="0"/>
  </r>
  <r>
    <d v="2013-08-09T00:00:00"/>
    <d v="2013-08-09T23:00:27"/>
    <n v="2013"/>
    <x v="7"/>
    <n v="9"/>
    <x v="22"/>
    <x v="3"/>
    <n v="0"/>
    <n v="0"/>
  </r>
  <r>
    <d v="2013-08-10T00:00:00"/>
    <d v="2013-08-10T00:00:27"/>
    <n v="2013"/>
    <x v="7"/>
    <n v="10"/>
    <x v="23"/>
    <x v="4"/>
    <n v="0"/>
    <n v="0"/>
  </r>
  <r>
    <d v="2013-08-10T00:00:00"/>
    <d v="2013-08-10T01:00:27"/>
    <n v="2013"/>
    <x v="7"/>
    <n v="10"/>
    <x v="0"/>
    <x v="4"/>
    <n v="0"/>
    <n v="0"/>
  </r>
  <r>
    <d v="2013-08-10T00:00:00"/>
    <d v="2013-08-10T02:00:27"/>
    <n v="2013"/>
    <x v="7"/>
    <n v="10"/>
    <x v="1"/>
    <x v="4"/>
    <n v="0"/>
    <n v="0"/>
  </r>
  <r>
    <d v="2013-08-10T00:00:00"/>
    <d v="2013-08-10T03:00:27"/>
    <n v="2013"/>
    <x v="7"/>
    <n v="10"/>
    <x v="2"/>
    <x v="4"/>
    <n v="0"/>
    <n v="0"/>
  </r>
  <r>
    <d v="2013-08-10T00:00:00"/>
    <d v="2013-08-10T04:00:27"/>
    <n v="2013"/>
    <x v="7"/>
    <n v="10"/>
    <x v="3"/>
    <x v="4"/>
    <n v="0"/>
    <n v="0"/>
  </r>
  <r>
    <d v="2013-08-10T00:00:00"/>
    <d v="2013-08-10T05:00:27"/>
    <n v="2013"/>
    <x v="7"/>
    <n v="10"/>
    <x v="4"/>
    <x v="4"/>
    <n v="0"/>
    <n v="0"/>
  </r>
  <r>
    <d v="2013-08-10T00:00:00"/>
    <d v="2013-08-10T06:00:27"/>
    <n v="2013"/>
    <x v="7"/>
    <n v="10"/>
    <x v="5"/>
    <x v="4"/>
    <n v="0"/>
    <n v="0"/>
  </r>
  <r>
    <d v="2013-08-10T00:00:00"/>
    <d v="2013-08-10T07:00:27"/>
    <n v="2013"/>
    <x v="7"/>
    <n v="10"/>
    <x v="6"/>
    <x v="4"/>
    <n v="0"/>
    <n v="0"/>
  </r>
  <r>
    <d v="2013-08-10T00:00:00"/>
    <d v="2013-08-10T08:00:27"/>
    <n v="2013"/>
    <x v="7"/>
    <n v="10"/>
    <x v="7"/>
    <x v="4"/>
    <n v="6.6929999999999996"/>
    <n v="0.13154481132075471"/>
  </r>
  <r>
    <d v="2013-08-10T00:00:00"/>
    <d v="2013-08-10T09:00:27"/>
    <n v="2013"/>
    <x v="7"/>
    <n v="10"/>
    <x v="8"/>
    <x v="4"/>
    <n v="42.709000000000003"/>
    <n v="0.83940644654088048"/>
  </r>
  <r>
    <d v="2013-08-10T00:00:00"/>
    <d v="2013-08-10T10:00:27"/>
    <n v="2013"/>
    <x v="7"/>
    <n v="10"/>
    <x v="9"/>
    <x v="4"/>
    <n v="48.832999999999998"/>
    <n v="0.95976808176100625"/>
  </r>
  <r>
    <d v="2013-08-10T00:00:00"/>
    <d v="2013-08-10T11:00:27"/>
    <n v="2013"/>
    <x v="7"/>
    <n v="10"/>
    <x v="10"/>
    <x v="4"/>
    <n v="49.96"/>
    <n v="0.98191823899371067"/>
  </r>
  <r>
    <d v="2013-08-10T00:00:00"/>
    <d v="2013-08-10T12:00:27"/>
    <n v="2013"/>
    <x v="7"/>
    <n v="10"/>
    <x v="11"/>
    <x v="4"/>
    <n v="46.749000000000002"/>
    <n v="0.91880896226415099"/>
  </r>
  <r>
    <d v="2013-08-10T00:00:00"/>
    <d v="2013-08-10T13:00:27"/>
    <n v="2013"/>
    <x v="7"/>
    <n v="10"/>
    <x v="12"/>
    <x v="4"/>
    <n v="45.451000000000001"/>
    <n v="0.89329795597484274"/>
  </r>
  <r>
    <d v="2013-08-10T00:00:00"/>
    <d v="2013-08-10T14:00:27"/>
    <n v="2013"/>
    <x v="7"/>
    <n v="10"/>
    <x v="13"/>
    <x v="4"/>
    <n v="47.530999999999999"/>
    <n v="0.93417845911949682"/>
  </r>
  <r>
    <d v="2013-08-10T00:00:00"/>
    <d v="2013-08-10T15:00:27"/>
    <n v="2013"/>
    <x v="7"/>
    <n v="10"/>
    <x v="14"/>
    <x v="4"/>
    <n v="49.96"/>
    <n v="0.98191823899371067"/>
  </r>
  <r>
    <d v="2013-08-10T00:00:00"/>
    <d v="2013-08-10T16:00:27"/>
    <n v="2013"/>
    <x v="7"/>
    <n v="10"/>
    <x v="15"/>
    <x v="4"/>
    <n v="49.96"/>
    <n v="0.98191823899371067"/>
  </r>
  <r>
    <d v="2013-08-10T00:00:00"/>
    <d v="2013-08-10T17:00:27"/>
    <n v="2013"/>
    <x v="7"/>
    <n v="10"/>
    <x v="16"/>
    <x v="4"/>
    <n v="47.170999999999999"/>
    <n v="0.92710298742138364"/>
  </r>
  <r>
    <d v="2013-08-10T00:00:00"/>
    <d v="2013-08-10T18:00:27"/>
    <n v="2013"/>
    <x v="7"/>
    <n v="10"/>
    <x v="17"/>
    <x v="4"/>
    <n v="16.446999999999999"/>
    <n v="0.32325078616352199"/>
  </r>
  <r>
    <d v="2013-08-10T00:00:00"/>
    <d v="2013-08-10T19:00:27"/>
    <n v="2013"/>
    <x v="7"/>
    <n v="10"/>
    <x v="18"/>
    <x v="4"/>
    <n v="0"/>
    <n v="0"/>
  </r>
  <r>
    <d v="2013-08-10T00:00:00"/>
    <d v="2013-08-10T20:00:27"/>
    <n v="2013"/>
    <x v="7"/>
    <n v="10"/>
    <x v="19"/>
    <x v="4"/>
    <n v="0"/>
    <n v="0"/>
  </r>
  <r>
    <d v="2013-08-10T00:00:00"/>
    <d v="2013-08-10T21:00:27"/>
    <n v="2013"/>
    <x v="7"/>
    <n v="10"/>
    <x v="20"/>
    <x v="4"/>
    <n v="0"/>
    <n v="0"/>
  </r>
  <r>
    <d v="2013-08-10T00:00:00"/>
    <d v="2013-08-10T22:00:27"/>
    <n v="2013"/>
    <x v="7"/>
    <n v="10"/>
    <x v="21"/>
    <x v="4"/>
    <n v="0"/>
    <n v="0"/>
  </r>
  <r>
    <d v="2013-08-10T00:00:00"/>
    <d v="2013-08-10T23:00:27"/>
    <n v="2013"/>
    <x v="7"/>
    <n v="10"/>
    <x v="22"/>
    <x v="4"/>
    <n v="0"/>
    <n v="0"/>
  </r>
  <r>
    <d v="2013-08-11T00:00:00"/>
    <d v="2013-08-11T00:00:27"/>
    <n v="2013"/>
    <x v="7"/>
    <n v="11"/>
    <x v="23"/>
    <x v="5"/>
    <n v="0"/>
    <n v="0"/>
  </r>
  <r>
    <d v="2013-08-11T00:00:00"/>
    <d v="2013-08-11T01:00:27"/>
    <n v="2013"/>
    <x v="7"/>
    <n v="11"/>
    <x v="0"/>
    <x v="5"/>
    <n v="0"/>
    <n v="0"/>
  </r>
  <r>
    <d v="2013-08-11T00:00:00"/>
    <d v="2013-08-11T02:00:27"/>
    <n v="2013"/>
    <x v="7"/>
    <n v="11"/>
    <x v="1"/>
    <x v="5"/>
    <n v="0"/>
    <n v="0"/>
  </r>
  <r>
    <d v="2013-08-11T00:00:00"/>
    <d v="2013-08-11T03:00:27"/>
    <n v="2013"/>
    <x v="7"/>
    <n v="11"/>
    <x v="2"/>
    <x v="5"/>
    <n v="0"/>
    <n v="0"/>
  </r>
  <r>
    <d v="2013-08-11T00:00:00"/>
    <d v="2013-08-11T04:00:27"/>
    <n v="2013"/>
    <x v="7"/>
    <n v="11"/>
    <x v="3"/>
    <x v="5"/>
    <n v="0"/>
    <n v="0"/>
  </r>
  <r>
    <d v="2013-08-11T00:00:00"/>
    <d v="2013-08-11T05:00:27"/>
    <n v="2013"/>
    <x v="7"/>
    <n v="11"/>
    <x v="4"/>
    <x v="5"/>
    <n v="0"/>
    <n v="0"/>
  </r>
  <r>
    <d v="2013-08-11T00:00:00"/>
    <d v="2013-08-11T06:00:27"/>
    <n v="2013"/>
    <x v="7"/>
    <n v="11"/>
    <x v="5"/>
    <x v="5"/>
    <n v="0"/>
    <n v="0"/>
  </r>
  <r>
    <d v="2013-08-11T00:00:00"/>
    <d v="2013-08-11T07:00:27"/>
    <n v="2013"/>
    <x v="7"/>
    <n v="11"/>
    <x v="6"/>
    <x v="5"/>
    <n v="0"/>
    <n v="0"/>
  </r>
  <r>
    <d v="2013-08-11T00:00:00"/>
    <d v="2013-08-11T08:00:27"/>
    <n v="2013"/>
    <x v="7"/>
    <n v="11"/>
    <x v="7"/>
    <x v="5"/>
    <n v="0"/>
    <n v="0"/>
  </r>
  <r>
    <d v="2013-08-11T00:00:00"/>
    <d v="2013-08-11T09:00:27"/>
    <n v="2013"/>
    <x v="7"/>
    <n v="11"/>
    <x v="8"/>
    <x v="5"/>
    <n v="2.0510000000000002"/>
    <n v="4.031053459119497E-2"/>
  </r>
  <r>
    <d v="2013-08-11T00:00:00"/>
    <d v="2013-08-11T10:00:27"/>
    <n v="2013"/>
    <x v="7"/>
    <n v="11"/>
    <x v="9"/>
    <x v="5"/>
    <n v="3.4430000000000001"/>
    <n v="6.7669025157232707E-2"/>
  </r>
  <r>
    <d v="2013-08-11T00:00:00"/>
    <d v="2013-08-11T11:00:27"/>
    <n v="2013"/>
    <x v="7"/>
    <n v="11"/>
    <x v="10"/>
    <x v="5"/>
    <n v="3.9329999999999998"/>
    <n v="7.7299528301886786E-2"/>
  </r>
  <r>
    <d v="2013-08-11T00:00:00"/>
    <d v="2013-08-11T12:00:27"/>
    <n v="2013"/>
    <x v="7"/>
    <n v="11"/>
    <x v="11"/>
    <x v="5"/>
    <n v="6.96"/>
    <n v="0.13679245283018868"/>
  </r>
  <r>
    <d v="2013-08-11T00:00:00"/>
    <d v="2013-08-11T13:00:27"/>
    <n v="2013"/>
    <x v="7"/>
    <n v="11"/>
    <x v="12"/>
    <x v="5"/>
    <n v="15.324999999999999"/>
    <n v="0.30119889937106914"/>
  </r>
  <r>
    <d v="2013-08-11T00:00:00"/>
    <d v="2013-08-11T14:00:27"/>
    <n v="2013"/>
    <x v="7"/>
    <n v="11"/>
    <x v="13"/>
    <x v="5"/>
    <n v="26.030999999999999"/>
    <n v="0.51161556603773584"/>
  </r>
  <r>
    <d v="2013-08-11T00:00:00"/>
    <d v="2013-08-11T15:00:27"/>
    <n v="2013"/>
    <x v="7"/>
    <n v="11"/>
    <x v="14"/>
    <x v="5"/>
    <n v="29.225000000000001"/>
    <n v="0.57439072327044027"/>
  </r>
  <r>
    <d v="2013-08-11T00:00:00"/>
    <d v="2013-08-11T16:00:27"/>
    <n v="2013"/>
    <x v="7"/>
    <n v="11"/>
    <x v="15"/>
    <x v="5"/>
    <n v="13.294"/>
    <n v="0.26128144654088048"/>
  </r>
  <r>
    <d v="2013-08-11T00:00:00"/>
    <d v="2013-08-11T17:00:27"/>
    <n v="2013"/>
    <x v="7"/>
    <n v="11"/>
    <x v="16"/>
    <x v="5"/>
    <n v="3.552"/>
    <n v="6.981132075471698E-2"/>
  </r>
  <r>
    <d v="2013-08-11T00:00:00"/>
    <d v="2013-08-11T18:00:27"/>
    <n v="2013"/>
    <x v="7"/>
    <n v="11"/>
    <x v="17"/>
    <x v="5"/>
    <n v="0.4728"/>
    <n v="9.2924528301886779E-3"/>
  </r>
  <r>
    <d v="2013-08-11T00:00:00"/>
    <d v="2013-08-11T19:00:27"/>
    <n v="2013"/>
    <x v="7"/>
    <n v="11"/>
    <x v="18"/>
    <x v="5"/>
    <n v="0"/>
    <n v="0"/>
  </r>
  <r>
    <d v="2013-08-11T00:00:00"/>
    <d v="2013-08-11T20:00:27"/>
    <n v="2013"/>
    <x v="7"/>
    <n v="11"/>
    <x v="19"/>
    <x v="5"/>
    <n v="0"/>
    <n v="0"/>
  </r>
  <r>
    <d v="2013-08-11T00:00:00"/>
    <d v="2013-08-11T21:00:27"/>
    <n v="2013"/>
    <x v="7"/>
    <n v="11"/>
    <x v="20"/>
    <x v="5"/>
    <n v="0"/>
    <n v="0"/>
  </r>
  <r>
    <d v="2013-08-11T00:00:00"/>
    <d v="2013-08-11T22:00:27"/>
    <n v="2013"/>
    <x v="7"/>
    <n v="11"/>
    <x v="21"/>
    <x v="5"/>
    <n v="0"/>
    <n v="0"/>
  </r>
  <r>
    <d v="2013-08-11T00:00:00"/>
    <d v="2013-08-11T23:00:27"/>
    <n v="2013"/>
    <x v="7"/>
    <n v="11"/>
    <x v="22"/>
    <x v="5"/>
    <n v="0"/>
    <n v="0"/>
  </r>
  <r>
    <d v="2013-08-12T00:00:00"/>
    <d v="2013-08-12T00:00:27"/>
    <n v="2013"/>
    <x v="7"/>
    <n v="12"/>
    <x v="23"/>
    <x v="6"/>
    <n v="0"/>
    <n v="0"/>
  </r>
  <r>
    <d v="2013-08-12T00:00:00"/>
    <d v="2013-08-12T01:00:27"/>
    <n v="2013"/>
    <x v="7"/>
    <n v="12"/>
    <x v="0"/>
    <x v="6"/>
    <n v="0"/>
    <n v="0"/>
  </r>
  <r>
    <d v="2013-08-12T00:00:00"/>
    <d v="2013-08-12T02:00:27"/>
    <n v="2013"/>
    <x v="7"/>
    <n v="12"/>
    <x v="1"/>
    <x v="6"/>
    <n v="0"/>
    <n v="0"/>
  </r>
  <r>
    <d v="2013-08-12T00:00:00"/>
    <d v="2013-08-12T03:00:27"/>
    <n v="2013"/>
    <x v="7"/>
    <n v="12"/>
    <x v="2"/>
    <x v="6"/>
    <n v="0"/>
    <n v="0"/>
  </r>
  <r>
    <d v="2013-08-12T00:00:00"/>
    <d v="2013-08-12T04:00:27"/>
    <n v="2013"/>
    <x v="7"/>
    <n v="12"/>
    <x v="3"/>
    <x v="6"/>
    <n v="0"/>
    <n v="0"/>
  </r>
  <r>
    <d v="2013-08-12T00:00:00"/>
    <d v="2013-08-12T05:00:27"/>
    <n v="2013"/>
    <x v="7"/>
    <n v="12"/>
    <x v="4"/>
    <x v="6"/>
    <n v="0"/>
    <n v="0"/>
  </r>
  <r>
    <d v="2013-08-12T00:00:00"/>
    <d v="2013-08-12T06:00:27"/>
    <n v="2013"/>
    <x v="7"/>
    <n v="12"/>
    <x v="5"/>
    <x v="6"/>
    <n v="0"/>
    <n v="0"/>
  </r>
  <r>
    <d v="2013-08-12T00:00:00"/>
    <d v="2013-08-12T07:00:27"/>
    <n v="2013"/>
    <x v="7"/>
    <n v="12"/>
    <x v="6"/>
    <x v="6"/>
    <n v="0"/>
    <n v="0"/>
  </r>
  <r>
    <d v="2013-08-12T00:00:00"/>
    <d v="2013-08-12T08:00:27"/>
    <n v="2013"/>
    <x v="7"/>
    <n v="12"/>
    <x v="7"/>
    <x v="6"/>
    <n v="5.7809999999999997"/>
    <n v="0.11362028301886791"/>
  </r>
  <r>
    <d v="2013-08-12T00:00:00"/>
    <d v="2013-08-12T09:00:27"/>
    <n v="2013"/>
    <x v="7"/>
    <n v="12"/>
    <x v="8"/>
    <x v="6"/>
    <n v="35.109000000000002"/>
    <n v="0.69003537735849052"/>
  </r>
  <r>
    <d v="2013-08-12T00:00:00"/>
    <d v="2013-08-12T10:00:27"/>
    <n v="2013"/>
    <x v="7"/>
    <n v="12"/>
    <x v="9"/>
    <x v="6"/>
    <n v="39.673000000000002"/>
    <n v="0.77973663522012582"/>
  </r>
  <r>
    <d v="2013-08-12T00:00:00"/>
    <d v="2013-08-12T11:00:27"/>
    <n v="2013"/>
    <x v="7"/>
    <n v="12"/>
    <x v="10"/>
    <x v="6"/>
    <n v="39.390999999999998"/>
    <n v="0.77419418238993698"/>
  </r>
  <r>
    <d v="2013-08-12T00:00:00"/>
    <d v="2013-08-12T12:00:27"/>
    <n v="2013"/>
    <x v="7"/>
    <n v="12"/>
    <x v="11"/>
    <x v="6"/>
    <n v="38.817"/>
    <n v="0.76291273584905661"/>
  </r>
  <r>
    <d v="2013-08-12T00:00:00"/>
    <d v="2013-08-12T13:00:27"/>
    <n v="2013"/>
    <x v="7"/>
    <n v="12"/>
    <x v="12"/>
    <x v="6"/>
    <n v="40.332999999999998"/>
    <n v="0.79270833333333324"/>
  </r>
  <r>
    <d v="2013-08-12T00:00:00"/>
    <d v="2013-08-12T14:00:27"/>
    <n v="2013"/>
    <x v="7"/>
    <n v="12"/>
    <x v="13"/>
    <x v="6"/>
    <n v="43.654000000000003"/>
    <n v="0.85797955974842766"/>
  </r>
  <r>
    <d v="2013-08-12T00:00:00"/>
    <d v="2013-08-12T15:00:27"/>
    <n v="2013"/>
    <x v="7"/>
    <n v="12"/>
    <x v="14"/>
    <x v="6"/>
    <n v="47.539000000000001"/>
    <n v="0.93433569182389931"/>
  </r>
  <r>
    <d v="2013-08-12T00:00:00"/>
    <d v="2013-08-12T16:00:27"/>
    <n v="2013"/>
    <x v="7"/>
    <n v="12"/>
    <x v="15"/>
    <x v="6"/>
    <n v="49.598999999999997"/>
    <n v="0.97482311320754711"/>
  </r>
  <r>
    <d v="2013-08-12T00:00:00"/>
    <d v="2013-08-12T17:00:27"/>
    <n v="2013"/>
    <x v="7"/>
    <n v="12"/>
    <x v="16"/>
    <x v="6"/>
    <n v="46.143000000000001"/>
    <n v="0.90689858490566033"/>
  </r>
  <r>
    <d v="2013-08-12T00:00:00"/>
    <d v="2013-08-12T18:00:27"/>
    <n v="2013"/>
    <x v="7"/>
    <n v="12"/>
    <x v="17"/>
    <x v="6"/>
    <n v="17.766999999999999"/>
    <n v="0.3491941823899371"/>
  </r>
  <r>
    <d v="2013-08-12T00:00:00"/>
    <d v="2013-08-12T19:00:27"/>
    <n v="2013"/>
    <x v="7"/>
    <n v="12"/>
    <x v="18"/>
    <x v="6"/>
    <n v="0"/>
    <n v="0"/>
  </r>
  <r>
    <d v="2013-08-12T00:00:00"/>
    <d v="2013-08-12T20:00:27"/>
    <n v="2013"/>
    <x v="7"/>
    <n v="12"/>
    <x v="19"/>
    <x v="6"/>
    <n v="0"/>
    <n v="0"/>
  </r>
  <r>
    <d v="2013-08-12T00:00:00"/>
    <d v="2013-08-12T21:00:27"/>
    <n v="2013"/>
    <x v="7"/>
    <n v="12"/>
    <x v="20"/>
    <x v="6"/>
    <n v="0"/>
    <n v="0"/>
  </r>
  <r>
    <d v="2013-08-12T00:00:00"/>
    <d v="2013-08-12T22:00:27"/>
    <n v="2013"/>
    <x v="7"/>
    <n v="12"/>
    <x v="21"/>
    <x v="6"/>
    <n v="0"/>
    <n v="0"/>
  </r>
  <r>
    <d v="2013-08-12T00:00:00"/>
    <d v="2013-08-12T23:00:27"/>
    <n v="2013"/>
    <x v="7"/>
    <n v="12"/>
    <x v="22"/>
    <x v="6"/>
    <n v="0"/>
    <n v="0"/>
  </r>
  <r>
    <d v="2013-08-13T00:00:00"/>
    <d v="2013-08-13T00:00:27"/>
    <n v="2013"/>
    <x v="7"/>
    <n v="13"/>
    <x v="23"/>
    <x v="0"/>
    <n v="0"/>
    <n v="0"/>
  </r>
  <r>
    <d v="2013-08-13T00:00:00"/>
    <d v="2013-08-13T01:00:27"/>
    <n v="2013"/>
    <x v="7"/>
    <n v="13"/>
    <x v="0"/>
    <x v="0"/>
    <n v="0"/>
    <n v="0"/>
  </r>
  <r>
    <d v="2013-08-13T00:00:00"/>
    <d v="2013-08-13T02:00:27"/>
    <n v="2013"/>
    <x v="7"/>
    <n v="13"/>
    <x v="1"/>
    <x v="0"/>
    <n v="0"/>
    <n v="0"/>
  </r>
  <r>
    <d v="2013-08-13T00:00:00"/>
    <d v="2013-08-13T03:00:27"/>
    <n v="2013"/>
    <x v="7"/>
    <n v="13"/>
    <x v="2"/>
    <x v="0"/>
    <n v="0"/>
    <n v="0"/>
  </r>
  <r>
    <d v="2013-08-13T00:00:00"/>
    <d v="2013-08-13T04:00:27"/>
    <n v="2013"/>
    <x v="7"/>
    <n v="13"/>
    <x v="3"/>
    <x v="0"/>
    <n v="0"/>
    <n v="0"/>
  </r>
  <r>
    <d v="2013-08-13T00:00:00"/>
    <d v="2013-08-13T05:00:27"/>
    <n v="2013"/>
    <x v="7"/>
    <n v="13"/>
    <x v="4"/>
    <x v="0"/>
    <n v="0"/>
    <n v="0"/>
  </r>
  <r>
    <d v="2013-08-13T00:00:00"/>
    <d v="2013-08-13T06:00:27"/>
    <n v="2013"/>
    <x v="7"/>
    <n v="13"/>
    <x v="5"/>
    <x v="0"/>
    <n v="0"/>
    <n v="0"/>
  </r>
  <r>
    <d v="2013-08-13T00:00:00"/>
    <d v="2013-08-13T07:00:27"/>
    <n v="2013"/>
    <x v="7"/>
    <n v="13"/>
    <x v="6"/>
    <x v="0"/>
    <n v="0"/>
    <n v="0"/>
  </r>
  <r>
    <d v="2013-08-13T00:00:00"/>
    <d v="2013-08-13T08:00:27"/>
    <n v="2013"/>
    <x v="7"/>
    <n v="13"/>
    <x v="7"/>
    <x v="0"/>
    <n v="8.4510000000000005"/>
    <n v="0.16609669811320754"/>
  </r>
  <r>
    <d v="2013-08-13T00:00:00"/>
    <d v="2013-08-13T09:00:27"/>
    <n v="2013"/>
    <x v="7"/>
    <n v="13"/>
    <x v="8"/>
    <x v="0"/>
    <n v="46.566000000000003"/>
    <n v="0.91521226415094337"/>
  </r>
  <r>
    <d v="2013-08-13T00:00:00"/>
    <d v="2013-08-13T10:00:27"/>
    <n v="2013"/>
    <x v="7"/>
    <n v="13"/>
    <x v="9"/>
    <x v="0"/>
    <n v="49.96"/>
    <n v="0.98191823899371067"/>
  </r>
  <r>
    <d v="2013-08-13T00:00:00"/>
    <d v="2013-08-13T11:00:27"/>
    <n v="2013"/>
    <x v="7"/>
    <n v="13"/>
    <x v="10"/>
    <x v="0"/>
    <n v="49.96"/>
    <n v="0.98191823899371067"/>
  </r>
  <r>
    <d v="2013-08-13T00:00:00"/>
    <d v="2013-08-13T12:00:27"/>
    <n v="2013"/>
    <x v="7"/>
    <n v="13"/>
    <x v="11"/>
    <x v="0"/>
    <n v="48.061"/>
    <n v="0.94459512578616345"/>
  </r>
  <r>
    <d v="2013-08-13T00:00:00"/>
    <d v="2013-08-13T13:00:27"/>
    <n v="2013"/>
    <x v="7"/>
    <n v="13"/>
    <x v="12"/>
    <x v="0"/>
    <n v="47.645000000000003"/>
    <n v="0.93641902515723274"/>
  </r>
  <r>
    <d v="2013-08-13T00:00:00"/>
    <d v="2013-08-13T14:00:27"/>
    <n v="2013"/>
    <x v="7"/>
    <n v="13"/>
    <x v="13"/>
    <x v="0"/>
    <n v="42.082000000000001"/>
    <n v="0.82708333333333328"/>
  </r>
  <r>
    <d v="2013-08-13T00:00:00"/>
    <d v="2013-08-13T15:00:27"/>
    <n v="2013"/>
    <x v="7"/>
    <n v="13"/>
    <x v="14"/>
    <x v="0"/>
    <n v="43.082000000000001"/>
    <n v="0.84673742138364783"/>
  </r>
  <r>
    <d v="2013-08-13T00:00:00"/>
    <d v="2013-08-13T16:00:27"/>
    <n v="2013"/>
    <x v="7"/>
    <n v="13"/>
    <x v="15"/>
    <x v="0"/>
    <n v="49.756"/>
    <n v="0.9779088050314465"/>
  </r>
  <r>
    <d v="2013-08-13T00:00:00"/>
    <d v="2013-08-13T17:00:27"/>
    <n v="2013"/>
    <x v="7"/>
    <n v="13"/>
    <x v="16"/>
    <x v="0"/>
    <n v="44.552"/>
    <n v="0.87562893081761006"/>
  </r>
  <r>
    <d v="2013-08-13T00:00:00"/>
    <d v="2013-08-13T18:00:27"/>
    <n v="2013"/>
    <x v="7"/>
    <n v="13"/>
    <x v="17"/>
    <x v="0"/>
    <n v="19.515999999999998"/>
    <n v="0.38356918238993704"/>
  </r>
  <r>
    <d v="2013-08-13T00:00:00"/>
    <d v="2013-08-13T19:00:27"/>
    <n v="2013"/>
    <x v="7"/>
    <n v="13"/>
    <x v="18"/>
    <x v="0"/>
    <n v="0"/>
    <n v="0"/>
  </r>
  <r>
    <d v="2013-08-13T00:00:00"/>
    <d v="2013-08-13T20:00:27"/>
    <n v="2013"/>
    <x v="7"/>
    <n v="13"/>
    <x v="19"/>
    <x v="0"/>
    <n v="0"/>
    <n v="0"/>
  </r>
  <r>
    <d v="2013-08-13T00:00:00"/>
    <d v="2013-08-13T21:00:27"/>
    <n v="2013"/>
    <x v="7"/>
    <n v="13"/>
    <x v="20"/>
    <x v="0"/>
    <n v="0"/>
    <n v="0"/>
  </r>
  <r>
    <d v="2013-08-13T00:00:00"/>
    <d v="2013-08-13T22:00:27"/>
    <n v="2013"/>
    <x v="7"/>
    <n v="13"/>
    <x v="21"/>
    <x v="0"/>
    <n v="0"/>
    <n v="0"/>
  </r>
  <r>
    <d v="2013-08-13T00:00:00"/>
    <d v="2013-08-13T23:00:27"/>
    <n v="2013"/>
    <x v="7"/>
    <n v="13"/>
    <x v="22"/>
    <x v="0"/>
    <n v="0"/>
    <n v="0"/>
  </r>
  <r>
    <d v="2013-08-14T00:00:00"/>
    <d v="2013-08-14T00:00:27"/>
    <n v="2013"/>
    <x v="7"/>
    <n v="14"/>
    <x v="23"/>
    <x v="1"/>
    <n v="0"/>
    <n v="0"/>
  </r>
  <r>
    <d v="2013-08-14T00:00:00"/>
    <d v="2013-08-14T01:00:27"/>
    <n v="2013"/>
    <x v="7"/>
    <n v="14"/>
    <x v="0"/>
    <x v="1"/>
    <n v="0"/>
    <n v="0"/>
  </r>
  <r>
    <d v="2013-08-14T00:00:00"/>
    <d v="2013-08-14T02:00:27"/>
    <n v="2013"/>
    <x v="7"/>
    <n v="14"/>
    <x v="1"/>
    <x v="1"/>
    <n v="0"/>
    <n v="0"/>
  </r>
  <r>
    <d v="2013-08-14T00:00:00"/>
    <d v="2013-08-14T03:00:27"/>
    <n v="2013"/>
    <x v="7"/>
    <n v="14"/>
    <x v="2"/>
    <x v="1"/>
    <n v="0"/>
    <n v="0"/>
  </r>
  <r>
    <d v="2013-08-14T00:00:00"/>
    <d v="2013-08-14T04:00:27"/>
    <n v="2013"/>
    <x v="7"/>
    <n v="14"/>
    <x v="3"/>
    <x v="1"/>
    <n v="0"/>
    <n v="0"/>
  </r>
  <r>
    <d v="2013-08-14T00:00:00"/>
    <d v="2013-08-14T05:00:27"/>
    <n v="2013"/>
    <x v="7"/>
    <n v="14"/>
    <x v="4"/>
    <x v="1"/>
    <n v="0"/>
    <n v="0"/>
  </r>
  <r>
    <d v="2013-08-14T00:00:00"/>
    <d v="2013-08-14T06:00:27"/>
    <n v="2013"/>
    <x v="7"/>
    <n v="14"/>
    <x v="5"/>
    <x v="1"/>
    <n v="0"/>
    <n v="0"/>
  </r>
  <r>
    <d v="2013-08-14T00:00:00"/>
    <d v="2013-08-14T07:00:27"/>
    <n v="2013"/>
    <x v="7"/>
    <n v="14"/>
    <x v="6"/>
    <x v="1"/>
    <n v="0"/>
    <n v="0"/>
  </r>
  <r>
    <d v="2013-08-14T00:00:00"/>
    <d v="2013-08-14T08:00:27"/>
    <n v="2013"/>
    <x v="7"/>
    <n v="14"/>
    <x v="7"/>
    <x v="1"/>
    <n v="8.4600000000000009"/>
    <n v="0.16627358490566038"/>
  </r>
  <r>
    <d v="2013-08-14T00:00:00"/>
    <d v="2013-08-14T09:00:27"/>
    <n v="2013"/>
    <x v="7"/>
    <n v="14"/>
    <x v="8"/>
    <x v="1"/>
    <n v="45.11"/>
    <n v="0.88659591194968546"/>
  </r>
  <r>
    <d v="2013-08-14T00:00:00"/>
    <d v="2013-08-14T10:00:27"/>
    <n v="2013"/>
    <x v="7"/>
    <n v="14"/>
    <x v="9"/>
    <x v="1"/>
    <n v="49.96"/>
    <n v="0.98191823899371067"/>
  </r>
  <r>
    <d v="2013-08-14T00:00:00"/>
    <d v="2013-08-14T11:00:27"/>
    <n v="2013"/>
    <x v="7"/>
    <n v="14"/>
    <x v="10"/>
    <x v="1"/>
    <n v="48.723999999999997"/>
    <n v="0.9576257861635219"/>
  </r>
  <r>
    <d v="2013-08-14T00:00:00"/>
    <d v="2013-08-14T12:00:27"/>
    <n v="2013"/>
    <x v="7"/>
    <n v="14"/>
    <x v="11"/>
    <x v="1"/>
    <n v="45.558999999999997"/>
    <n v="0.8954205974842766"/>
  </r>
  <r>
    <d v="2013-08-14T00:00:00"/>
    <d v="2013-08-14T13:00:27"/>
    <n v="2013"/>
    <x v="7"/>
    <n v="14"/>
    <x v="12"/>
    <x v="1"/>
    <n v="46.475000000000001"/>
    <n v="0.91342374213836475"/>
  </r>
  <r>
    <d v="2013-08-14T00:00:00"/>
    <d v="2013-08-14T14:00:27"/>
    <n v="2013"/>
    <x v="7"/>
    <n v="14"/>
    <x v="13"/>
    <x v="1"/>
    <n v="47.84"/>
    <n v="0.94025157232704404"/>
  </r>
  <r>
    <d v="2013-08-14T00:00:00"/>
    <d v="2013-08-14T15:00:27"/>
    <n v="2013"/>
    <x v="7"/>
    <n v="14"/>
    <x v="14"/>
    <x v="1"/>
    <n v="47.972000000000001"/>
    <n v="0.94284591194968548"/>
  </r>
  <r>
    <d v="2013-08-14T00:00:00"/>
    <d v="2013-08-14T16:00:27"/>
    <n v="2013"/>
    <x v="7"/>
    <n v="14"/>
    <x v="15"/>
    <x v="1"/>
    <n v="47.984999999999999"/>
    <n v="0.94310141509433953"/>
  </r>
  <r>
    <d v="2013-08-14T00:00:00"/>
    <d v="2013-08-14T17:00:27"/>
    <n v="2013"/>
    <x v="7"/>
    <n v="14"/>
    <x v="16"/>
    <x v="1"/>
    <n v="43.526000000000003"/>
    <n v="0.8554638364779874"/>
  </r>
  <r>
    <d v="2013-08-14T00:00:00"/>
    <d v="2013-08-14T18:00:27"/>
    <n v="2013"/>
    <x v="7"/>
    <n v="14"/>
    <x v="17"/>
    <x v="1"/>
    <n v="18.873000000000001"/>
    <n v="0.37093160377358492"/>
  </r>
  <r>
    <d v="2013-08-14T00:00:00"/>
    <d v="2013-08-14T19:00:27"/>
    <n v="2013"/>
    <x v="7"/>
    <n v="14"/>
    <x v="18"/>
    <x v="1"/>
    <n v="0"/>
    <n v="0"/>
  </r>
  <r>
    <d v="2013-08-14T00:00:00"/>
    <d v="2013-08-14T20:00:27"/>
    <n v="2013"/>
    <x v="7"/>
    <n v="14"/>
    <x v="19"/>
    <x v="1"/>
    <n v="0"/>
    <n v="0"/>
  </r>
  <r>
    <d v="2013-08-14T00:00:00"/>
    <d v="2013-08-14T21:00:27"/>
    <n v="2013"/>
    <x v="7"/>
    <n v="14"/>
    <x v="20"/>
    <x v="1"/>
    <n v="0"/>
    <n v="0"/>
  </r>
  <r>
    <d v="2013-08-14T00:00:00"/>
    <d v="2013-08-14T22:00:27"/>
    <n v="2013"/>
    <x v="7"/>
    <n v="14"/>
    <x v="21"/>
    <x v="1"/>
    <n v="0"/>
    <n v="0"/>
  </r>
  <r>
    <d v="2013-08-14T00:00:00"/>
    <d v="2013-08-14T23:00:27"/>
    <n v="2013"/>
    <x v="7"/>
    <n v="14"/>
    <x v="22"/>
    <x v="1"/>
    <n v="0"/>
    <n v="0"/>
  </r>
  <r>
    <d v="2013-08-15T00:00:00"/>
    <d v="2013-08-15T00:00:27"/>
    <n v="2013"/>
    <x v="7"/>
    <n v="15"/>
    <x v="23"/>
    <x v="2"/>
    <n v="0"/>
    <n v="0"/>
  </r>
  <r>
    <d v="2013-08-15T00:00:00"/>
    <d v="2013-08-15T01:00:27"/>
    <n v="2013"/>
    <x v="7"/>
    <n v="15"/>
    <x v="0"/>
    <x v="2"/>
    <n v="0"/>
    <n v="0"/>
  </r>
  <r>
    <d v="2013-08-15T00:00:00"/>
    <d v="2013-08-15T02:00:27"/>
    <n v="2013"/>
    <x v="7"/>
    <n v="15"/>
    <x v="1"/>
    <x v="2"/>
    <n v="0"/>
    <n v="0"/>
  </r>
  <r>
    <d v="2013-08-15T00:00:00"/>
    <d v="2013-08-15T03:00:27"/>
    <n v="2013"/>
    <x v="7"/>
    <n v="15"/>
    <x v="2"/>
    <x v="2"/>
    <n v="0"/>
    <n v="0"/>
  </r>
  <r>
    <d v="2013-08-15T00:00:00"/>
    <d v="2013-08-15T04:00:27"/>
    <n v="2013"/>
    <x v="7"/>
    <n v="15"/>
    <x v="3"/>
    <x v="2"/>
    <n v="0"/>
    <n v="0"/>
  </r>
  <r>
    <d v="2013-08-15T00:00:00"/>
    <d v="2013-08-15T05:00:27"/>
    <n v="2013"/>
    <x v="7"/>
    <n v="15"/>
    <x v="4"/>
    <x v="2"/>
    <n v="0"/>
    <n v="0"/>
  </r>
  <r>
    <d v="2013-08-15T00:00:00"/>
    <d v="2013-08-15T06:00:27"/>
    <n v="2013"/>
    <x v="7"/>
    <n v="15"/>
    <x v="5"/>
    <x v="2"/>
    <n v="0"/>
    <n v="0"/>
  </r>
  <r>
    <d v="2013-08-15T00:00:00"/>
    <d v="2013-08-15T07:00:27"/>
    <n v="2013"/>
    <x v="7"/>
    <n v="15"/>
    <x v="6"/>
    <x v="2"/>
    <n v="0"/>
    <n v="0"/>
  </r>
  <r>
    <d v="2013-08-15T00:00:00"/>
    <d v="2013-08-15T08:00:27"/>
    <n v="2013"/>
    <x v="7"/>
    <n v="15"/>
    <x v="7"/>
    <x v="2"/>
    <n v="6.0970000000000004"/>
    <n v="0.11983097484276729"/>
  </r>
  <r>
    <d v="2013-08-15T00:00:00"/>
    <d v="2013-08-15T09:00:27"/>
    <n v="2013"/>
    <x v="7"/>
    <n v="15"/>
    <x v="8"/>
    <x v="2"/>
    <n v="32.798999999999999"/>
    <n v="0.64463443396226416"/>
  </r>
  <r>
    <d v="2013-08-15T00:00:00"/>
    <d v="2013-08-15T10:00:27"/>
    <n v="2013"/>
    <x v="7"/>
    <n v="15"/>
    <x v="9"/>
    <x v="2"/>
    <n v="38.079000000000001"/>
    <n v="0.74840801886792452"/>
  </r>
  <r>
    <d v="2013-08-15T00:00:00"/>
    <d v="2013-08-15T11:00:27"/>
    <n v="2013"/>
    <x v="7"/>
    <n v="15"/>
    <x v="10"/>
    <x v="2"/>
    <n v="43.697000000000003"/>
    <n v="0.85882468553459124"/>
  </r>
  <r>
    <d v="2013-08-15T00:00:00"/>
    <d v="2013-08-15T12:00:27"/>
    <n v="2013"/>
    <x v="7"/>
    <n v="15"/>
    <x v="11"/>
    <x v="2"/>
    <n v="46.744"/>
    <n v="0.91871069182389931"/>
  </r>
  <r>
    <d v="2013-08-15T00:00:00"/>
    <d v="2013-08-15T13:00:27"/>
    <n v="2013"/>
    <x v="7"/>
    <n v="15"/>
    <x v="12"/>
    <x v="2"/>
    <n v="47.292999999999999"/>
    <n v="0.92950078616352194"/>
  </r>
  <r>
    <d v="2013-08-15T00:00:00"/>
    <d v="2013-08-15T14:00:27"/>
    <n v="2013"/>
    <x v="7"/>
    <n v="15"/>
    <x v="13"/>
    <x v="2"/>
    <n v="49.65"/>
    <n v="0.97582547169811318"/>
  </r>
  <r>
    <d v="2013-08-15T00:00:00"/>
    <d v="2013-08-15T15:00:27"/>
    <n v="2013"/>
    <x v="7"/>
    <n v="15"/>
    <x v="14"/>
    <x v="2"/>
    <n v="49.96"/>
    <n v="0.98191823899371067"/>
  </r>
  <r>
    <d v="2013-08-15T00:00:00"/>
    <d v="2013-08-15T16:00:27"/>
    <n v="2013"/>
    <x v="7"/>
    <n v="15"/>
    <x v="15"/>
    <x v="2"/>
    <n v="49.96"/>
    <n v="0.98191823899371067"/>
  </r>
  <r>
    <d v="2013-08-15T00:00:00"/>
    <d v="2013-08-15T17:00:27"/>
    <n v="2013"/>
    <x v="7"/>
    <n v="15"/>
    <x v="16"/>
    <x v="2"/>
    <n v="46.238999999999997"/>
    <n v="0.90878537735849052"/>
  </r>
  <r>
    <d v="2013-08-15T00:00:00"/>
    <d v="2013-08-15T18:00:27"/>
    <n v="2013"/>
    <x v="7"/>
    <n v="15"/>
    <x v="17"/>
    <x v="2"/>
    <n v="17.53"/>
    <n v="0.34453616352201261"/>
  </r>
  <r>
    <d v="2013-08-15T00:00:00"/>
    <d v="2013-08-15T19:00:27"/>
    <n v="2013"/>
    <x v="7"/>
    <n v="15"/>
    <x v="18"/>
    <x v="2"/>
    <n v="0"/>
    <n v="0"/>
  </r>
  <r>
    <d v="2013-08-15T00:00:00"/>
    <d v="2013-08-15T20:00:27"/>
    <n v="2013"/>
    <x v="7"/>
    <n v="15"/>
    <x v="19"/>
    <x v="2"/>
    <n v="0"/>
    <n v="0"/>
  </r>
  <r>
    <d v="2013-08-15T00:00:00"/>
    <d v="2013-08-15T21:00:27"/>
    <n v="2013"/>
    <x v="7"/>
    <n v="15"/>
    <x v="20"/>
    <x v="2"/>
    <n v="0"/>
    <n v="0"/>
  </r>
  <r>
    <d v="2013-08-15T00:00:00"/>
    <d v="2013-08-15T22:00:27"/>
    <n v="2013"/>
    <x v="7"/>
    <n v="15"/>
    <x v="21"/>
    <x v="2"/>
    <n v="0"/>
    <n v="0"/>
  </r>
  <r>
    <d v="2013-08-15T00:00:00"/>
    <d v="2013-08-15T23:00:27"/>
    <n v="2013"/>
    <x v="7"/>
    <n v="15"/>
    <x v="22"/>
    <x v="2"/>
    <n v="0"/>
    <n v="0"/>
  </r>
  <r>
    <d v="2013-08-16T00:00:00"/>
    <d v="2013-08-16T00:00:27"/>
    <n v="2013"/>
    <x v="7"/>
    <n v="16"/>
    <x v="23"/>
    <x v="3"/>
    <n v="0"/>
    <n v="0"/>
  </r>
  <r>
    <d v="2013-08-16T00:00:00"/>
    <d v="2013-08-16T01:00:27"/>
    <n v="2013"/>
    <x v="7"/>
    <n v="16"/>
    <x v="0"/>
    <x v="3"/>
    <n v="0"/>
    <n v="0"/>
  </r>
  <r>
    <d v="2013-08-16T00:00:00"/>
    <d v="2013-08-16T02:00:27"/>
    <n v="2013"/>
    <x v="7"/>
    <n v="16"/>
    <x v="1"/>
    <x v="3"/>
    <n v="0"/>
    <n v="0"/>
  </r>
  <r>
    <d v="2013-08-16T00:00:00"/>
    <d v="2013-08-16T03:00:27"/>
    <n v="2013"/>
    <x v="7"/>
    <n v="16"/>
    <x v="2"/>
    <x v="3"/>
    <n v="0"/>
    <n v="0"/>
  </r>
  <r>
    <d v="2013-08-16T00:00:00"/>
    <d v="2013-08-16T04:00:27"/>
    <n v="2013"/>
    <x v="7"/>
    <n v="16"/>
    <x v="3"/>
    <x v="3"/>
    <n v="0"/>
    <n v="0"/>
  </r>
  <r>
    <d v="2013-08-16T00:00:00"/>
    <d v="2013-08-16T05:00:27"/>
    <n v="2013"/>
    <x v="7"/>
    <n v="16"/>
    <x v="4"/>
    <x v="3"/>
    <n v="0"/>
    <n v="0"/>
  </r>
  <r>
    <d v="2013-08-16T00:00:00"/>
    <d v="2013-08-16T06:00:27"/>
    <n v="2013"/>
    <x v="7"/>
    <n v="16"/>
    <x v="5"/>
    <x v="3"/>
    <n v="0"/>
    <n v="0"/>
  </r>
  <r>
    <d v="2013-08-16T00:00:00"/>
    <d v="2013-08-16T07:00:27"/>
    <n v="2013"/>
    <x v="7"/>
    <n v="16"/>
    <x v="6"/>
    <x v="3"/>
    <n v="0"/>
    <n v="0"/>
  </r>
  <r>
    <d v="2013-08-16T00:00:00"/>
    <d v="2013-08-16T08:00:27"/>
    <n v="2013"/>
    <x v="7"/>
    <n v="16"/>
    <x v="7"/>
    <x v="3"/>
    <n v="9.6010000000000009"/>
    <n v="0.18869889937106918"/>
  </r>
  <r>
    <d v="2013-08-16T00:00:00"/>
    <d v="2013-08-16T09:00:27"/>
    <n v="2013"/>
    <x v="7"/>
    <n v="16"/>
    <x v="8"/>
    <x v="3"/>
    <n v="44.987000000000002"/>
    <n v="0.88417845911949688"/>
  </r>
  <r>
    <d v="2013-08-16T00:00:00"/>
    <d v="2013-08-16T10:00:27"/>
    <n v="2013"/>
    <x v="7"/>
    <n v="16"/>
    <x v="9"/>
    <x v="3"/>
    <n v="49.96"/>
    <n v="0.98191823899371067"/>
  </r>
  <r>
    <d v="2013-08-16T00:00:00"/>
    <d v="2013-08-16T11:00:27"/>
    <n v="2013"/>
    <x v="7"/>
    <n v="16"/>
    <x v="10"/>
    <x v="3"/>
    <n v="49.96"/>
    <n v="0.98191823899371067"/>
  </r>
  <r>
    <d v="2013-08-16T00:00:00"/>
    <d v="2013-08-16T12:00:27"/>
    <n v="2013"/>
    <x v="7"/>
    <n v="16"/>
    <x v="11"/>
    <x v="3"/>
    <n v="49.96"/>
    <n v="0.98191823899371067"/>
  </r>
  <r>
    <d v="2013-08-16T00:00:00"/>
    <d v="2013-08-16T13:00:27"/>
    <n v="2013"/>
    <x v="7"/>
    <n v="16"/>
    <x v="12"/>
    <x v="3"/>
    <n v="49.521999999999998"/>
    <n v="0.97330974842767293"/>
  </r>
  <r>
    <d v="2013-08-16T00:00:00"/>
    <d v="2013-08-16T14:00:27"/>
    <n v="2013"/>
    <x v="7"/>
    <n v="16"/>
    <x v="13"/>
    <x v="3"/>
    <n v="49.616999999999997"/>
    <n v="0.97517688679245274"/>
  </r>
  <r>
    <d v="2013-08-16T00:00:00"/>
    <d v="2013-08-16T15:00:27"/>
    <n v="2013"/>
    <x v="7"/>
    <n v="16"/>
    <x v="14"/>
    <x v="3"/>
    <n v="49.96"/>
    <n v="0.98191823899371067"/>
  </r>
  <r>
    <d v="2013-08-16T00:00:00"/>
    <d v="2013-08-16T16:00:27"/>
    <n v="2013"/>
    <x v="7"/>
    <n v="16"/>
    <x v="15"/>
    <x v="3"/>
    <n v="49.96"/>
    <n v="0.98191823899371067"/>
  </r>
  <r>
    <d v="2013-08-16T00:00:00"/>
    <d v="2013-08-16T17:00:27"/>
    <n v="2013"/>
    <x v="7"/>
    <n v="16"/>
    <x v="16"/>
    <x v="3"/>
    <n v="47.42"/>
    <n v="0.93199685534591192"/>
  </r>
  <r>
    <d v="2013-08-16T00:00:00"/>
    <d v="2013-08-16T18:00:27"/>
    <n v="2013"/>
    <x v="7"/>
    <n v="16"/>
    <x v="17"/>
    <x v="3"/>
    <n v="20.361000000000001"/>
    <n v="0.40017688679245284"/>
  </r>
  <r>
    <d v="2013-08-16T00:00:00"/>
    <d v="2013-08-16T19:00:27"/>
    <n v="2013"/>
    <x v="7"/>
    <n v="16"/>
    <x v="18"/>
    <x v="3"/>
    <n v="0"/>
    <n v="0"/>
  </r>
  <r>
    <d v="2013-08-16T00:00:00"/>
    <d v="2013-08-16T20:00:27"/>
    <n v="2013"/>
    <x v="7"/>
    <n v="16"/>
    <x v="19"/>
    <x v="3"/>
    <n v="0"/>
    <n v="0"/>
  </r>
  <r>
    <d v="2013-08-16T00:00:00"/>
    <d v="2013-08-16T21:00:27"/>
    <n v="2013"/>
    <x v="7"/>
    <n v="16"/>
    <x v="20"/>
    <x v="3"/>
    <n v="0"/>
    <n v="0"/>
  </r>
  <r>
    <d v="2013-08-16T00:00:00"/>
    <d v="2013-08-16T22:00:27"/>
    <n v="2013"/>
    <x v="7"/>
    <n v="16"/>
    <x v="21"/>
    <x v="3"/>
    <n v="0"/>
    <n v="0"/>
  </r>
  <r>
    <d v="2013-08-16T00:00:00"/>
    <d v="2013-08-16T23:00:27"/>
    <n v="2013"/>
    <x v="7"/>
    <n v="16"/>
    <x v="22"/>
    <x v="3"/>
    <n v="0"/>
    <n v="0"/>
  </r>
  <r>
    <d v="2013-08-17T00:00:00"/>
    <d v="2013-08-17T00:00:27"/>
    <n v="2013"/>
    <x v="7"/>
    <n v="17"/>
    <x v="23"/>
    <x v="4"/>
    <n v="0"/>
    <n v="0"/>
  </r>
  <r>
    <d v="2013-08-17T00:00:00"/>
    <d v="2013-08-17T01:00:27"/>
    <n v="2013"/>
    <x v="7"/>
    <n v="17"/>
    <x v="0"/>
    <x v="4"/>
    <n v="0"/>
    <n v="0"/>
  </r>
  <r>
    <d v="2013-08-17T00:00:00"/>
    <d v="2013-08-17T02:00:27"/>
    <n v="2013"/>
    <x v="7"/>
    <n v="17"/>
    <x v="1"/>
    <x v="4"/>
    <n v="0"/>
    <n v="0"/>
  </r>
  <r>
    <d v="2013-08-17T00:00:00"/>
    <d v="2013-08-17T03:00:27"/>
    <n v="2013"/>
    <x v="7"/>
    <n v="17"/>
    <x v="2"/>
    <x v="4"/>
    <n v="0"/>
    <n v="0"/>
  </r>
  <r>
    <d v="2013-08-17T00:00:00"/>
    <d v="2013-08-17T04:00:27"/>
    <n v="2013"/>
    <x v="7"/>
    <n v="17"/>
    <x v="3"/>
    <x v="4"/>
    <n v="0"/>
    <n v="0"/>
  </r>
  <r>
    <d v="2013-08-17T00:00:00"/>
    <d v="2013-08-17T05:00:27"/>
    <n v="2013"/>
    <x v="7"/>
    <n v="17"/>
    <x v="4"/>
    <x v="4"/>
    <n v="0"/>
    <n v="0"/>
  </r>
  <r>
    <d v="2013-08-17T00:00:00"/>
    <d v="2013-08-17T06:00:27"/>
    <n v="2013"/>
    <x v="7"/>
    <n v="17"/>
    <x v="5"/>
    <x v="4"/>
    <n v="0"/>
    <n v="0"/>
  </r>
  <r>
    <d v="2013-08-17T00:00:00"/>
    <d v="2013-08-17T07:00:27"/>
    <n v="2013"/>
    <x v="7"/>
    <n v="17"/>
    <x v="6"/>
    <x v="4"/>
    <n v="0"/>
    <n v="0"/>
  </r>
  <r>
    <d v="2013-08-17T00:00:00"/>
    <d v="2013-08-17T08:00:27"/>
    <n v="2013"/>
    <x v="7"/>
    <n v="17"/>
    <x v="7"/>
    <x v="4"/>
    <n v="9.3000000000000007"/>
    <n v="0.18278301886792453"/>
  </r>
  <r>
    <d v="2013-08-17T00:00:00"/>
    <d v="2013-08-17T09:00:27"/>
    <n v="2013"/>
    <x v="7"/>
    <n v="17"/>
    <x v="8"/>
    <x v="4"/>
    <n v="43.741"/>
    <n v="0.85968946540880498"/>
  </r>
  <r>
    <d v="2013-08-17T00:00:00"/>
    <d v="2013-08-17T10:00:27"/>
    <n v="2013"/>
    <x v="7"/>
    <n v="17"/>
    <x v="9"/>
    <x v="4"/>
    <n v="49.96"/>
    <n v="0.98191823899371067"/>
  </r>
  <r>
    <d v="2013-08-17T00:00:00"/>
    <d v="2013-08-17T11:00:27"/>
    <n v="2013"/>
    <x v="7"/>
    <n v="17"/>
    <x v="10"/>
    <x v="4"/>
    <n v="49.851999999999997"/>
    <n v="0.97979559748427658"/>
  </r>
  <r>
    <d v="2013-08-17T00:00:00"/>
    <d v="2013-08-17T12:00:27"/>
    <n v="2013"/>
    <x v="7"/>
    <n v="17"/>
    <x v="11"/>
    <x v="4"/>
    <n v="47.584000000000003"/>
    <n v="0.93522012578616354"/>
  </r>
  <r>
    <d v="2013-08-17T00:00:00"/>
    <d v="2013-08-17T13:00:27"/>
    <n v="2013"/>
    <x v="7"/>
    <n v="17"/>
    <x v="12"/>
    <x v="4"/>
    <n v="41.83"/>
    <n v="0.82213050314465397"/>
  </r>
  <r>
    <d v="2013-08-17T00:00:00"/>
    <d v="2013-08-17T14:00:27"/>
    <n v="2013"/>
    <x v="7"/>
    <n v="17"/>
    <x v="13"/>
    <x v="4"/>
    <n v="39.93"/>
    <n v="0.78478773584905659"/>
  </r>
  <r>
    <d v="2013-08-17T00:00:00"/>
    <d v="2013-08-17T15:00:27"/>
    <n v="2013"/>
    <x v="7"/>
    <n v="17"/>
    <x v="14"/>
    <x v="4"/>
    <n v="41.878999999999998"/>
    <n v="0.82309355345911939"/>
  </r>
  <r>
    <d v="2013-08-17T00:00:00"/>
    <d v="2013-08-17T16:00:27"/>
    <n v="2013"/>
    <x v="7"/>
    <n v="17"/>
    <x v="15"/>
    <x v="4"/>
    <n v="44.737000000000002"/>
    <n v="0.87926493710691822"/>
  </r>
  <r>
    <d v="2013-08-17T00:00:00"/>
    <d v="2013-08-17T17:00:27"/>
    <n v="2013"/>
    <x v="7"/>
    <n v="17"/>
    <x v="16"/>
    <x v="4"/>
    <n v="37.594999999999999"/>
    <n v="0.73889544025157228"/>
  </r>
  <r>
    <d v="2013-08-17T00:00:00"/>
    <d v="2013-08-17T18:00:27"/>
    <n v="2013"/>
    <x v="7"/>
    <n v="17"/>
    <x v="17"/>
    <x v="4"/>
    <n v="12.648"/>
    <n v="0.24858490566037733"/>
  </r>
  <r>
    <d v="2013-08-17T00:00:00"/>
    <d v="2013-08-17T19:00:27"/>
    <n v="2013"/>
    <x v="7"/>
    <n v="17"/>
    <x v="18"/>
    <x v="4"/>
    <n v="0"/>
    <n v="0"/>
  </r>
  <r>
    <d v="2013-08-17T00:00:00"/>
    <d v="2013-08-17T20:00:27"/>
    <n v="2013"/>
    <x v="7"/>
    <n v="17"/>
    <x v="19"/>
    <x v="4"/>
    <n v="0"/>
    <n v="0"/>
  </r>
  <r>
    <d v="2013-08-17T00:00:00"/>
    <d v="2013-08-17T21:00:27"/>
    <n v="2013"/>
    <x v="7"/>
    <n v="17"/>
    <x v="20"/>
    <x v="4"/>
    <n v="0"/>
    <n v="0"/>
  </r>
  <r>
    <d v="2013-08-17T00:00:00"/>
    <d v="2013-08-17T22:00:27"/>
    <n v="2013"/>
    <x v="7"/>
    <n v="17"/>
    <x v="21"/>
    <x v="4"/>
    <n v="0"/>
    <n v="0"/>
  </r>
  <r>
    <d v="2013-08-17T00:00:00"/>
    <d v="2013-08-17T23:00:27"/>
    <n v="2013"/>
    <x v="7"/>
    <n v="17"/>
    <x v="22"/>
    <x v="4"/>
    <n v="0"/>
    <n v="0"/>
  </r>
  <r>
    <d v="2013-08-18T00:00:00"/>
    <d v="2013-08-18T00:00:27"/>
    <n v="2013"/>
    <x v="7"/>
    <n v="18"/>
    <x v="23"/>
    <x v="5"/>
    <n v="0"/>
    <n v="0"/>
  </r>
  <r>
    <d v="2013-08-18T00:00:00"/>
    <d v="2013-08-18T01:00:27"/>
    <n v="2013"/>
    <x v="7"/>
    <n v="18"/>
    <x v="0"/>
    <x v="5"/>
    <n v="0"/>
    <n v="0"/>
  </r>
  <r>
    <d v="2013-08-18T00:00:00"/>
    <d v="2013-08-18T02:00:27"/>
    <n v="2013"/>
    <x v="7"/>
    <n v="18"/>
    <x v="1"/>
    <x v="5"/>
    <n v="0"/>
    <n v="0"/>
  </r>
  <r>
    <d v="2013-08-18T00:00:00"/>
    <d v="2013-08-18T03:00:27"/>
    <n v="2013"/>
    <x v="7"/>
    <n v="18"/>
    <x v="2"/>
    <x v="5"/>
    <n v="0"/>
    <n v="0"/>
  </r>
  <r>
    <d v="2013-08-18T00:00:00"/>
    <d v="2013-08-18T04:00:27"/>
    <n v="2013"/>
    <x v="7"/>
    <n v="18"/>
    <x v="3"/>
    <x v="5"/>
    <n v="0"/>
    <n v="0"/>
  </r>
  <r>
    <d v="2013-08-18T00:00:00"/>
    <d v="2013-08-18T05:00:27"/>
    <n v="2013"/>
    <x v="7"/>
    <n v="18"/>
    <x v="4"/>
    <x v="5"/>
    <n v="0"/>
    <n v="0"/>
  </r>
  <r>
    <d v="2013-08-18T00:00:00"/>
    <d v="2013-08-18T06:00:27"/>
    <n v="2013"/>
    <x v="7"/>
    <n v="18"/>
    <x v="5"/>
    <x v="5"/>
    <n v="0"/>
    <n v="0"/>
  </r>
  <r>
    <d v="2013-08-18T00:00:00"/>
    <d v="2013-08-18T07:00:28"/>
    <n v="2013"/>
    <x v="7"/>
    <n v="18"/>
    <x v="6"/>
    <x v="5"/>
    <n v="0"/>
    <n v="0"/>
  </r>
  <r>
    <d v="2013-08-18T00:00:00"/>
    <d v="2013-08-18T08:00:28"/>
    <n v="2013"/>
    <x v="7"/>
    <n v="18"/>
    <x v="7"/>
    <x v="5"/>
    <n v="7.3460000000000001"/>
    <n v="0.14437893081761005"/>
  </r>
  <r>
    <d v="2013-08-18T00:00:00"/>
    <d v="2013-08-18T09:00:28"/>
    <n v="2013"/>
    <x v="7"/>
    <n v="18"/>
    <x v="8"/>
    <x v="5"/>
    <n v="34.968000000000004"/>
    <n v="0.68726415094339621"/>
  </r>
  <r>
    <d v="2013-08-18T00:00:00"/>
    <d v="2013-08-18T10:00:28"/>
    <n v="2013"/>
    <x v="7"/>
    <n v="18"/>
    <x v="9"/>
    <x v="5"/>
    <n v="40.43"/>
    <n v="0.79461477987421381"/>
  </r>
  <r>
    <d v="2013-08-18T00:00:00"/>
    <d v="2013-08-18T11:00:28"/>
    <n v="2013"/>
    <x v="7"/>
    <n v="18"/>
    <x v="10"/>
    <x v="5"/>
    <n v="49.96"/>
    <n v="0.98191823899371067"/>
  </r>
  <r>
    <d v="2013-08-18T00:00:00"/>
    <d v="2013-08-18T12:00:28"/>
    <n v="2013"/>
    <x v="7"/>
    <n v="18"/>
    <x v="11"/>
    <x v="5"/>
    <n v="49.96"/>
    <n v="0.98191823899371067"/>
  </r>
  <r>
    <d v="2013-08-18T00:00:00"/>
    <d v="2013-08-18T13:00:28"/>
    <n v="2013"/>
    <x v="7"/>
    <n v="18"/>
    <x v="12"/>
    <x v="5"/>
    <n v="49.96"/>
    <n v="0.98191823899371067"/>
  </r>
  <r>
    <d v="2013-08-18T00:00:00"/>
    <d v="2013-08-18T14:00:28"/>
    <n v="2013"/>
    <x v="7"/>
    <n v="18"/>
    <x v="13"/>
    <x v="5"/>
    <n v="49.96"/>
    <n v="0.98191823899371067"/>
  </r>
  <r>
    <d v="2013-08-18T00:00:00"/>
    <d v="2013-08-18T15:00:28"/>
    <n v="2013"/>
    <x v="7"/>
    <n v="18"/>
    <x v="14"/>
    <x v="5"/>
    <n v="49.96"/>
    <n v="0.98191823899371067"/>
  </r>
  <r>
    <d v="2013-08-18T00:00:00"/>
    <d v="2013-08-18T16:00:28"/>
    <n v="2013"/>
    <x v="7"/>
    <n v="18"/>
    <x v="15"/>
    <x v="5"/>
    <n v="49.96"/>
    <n v="0.98191823899371067"/>
  </r>
  <r>
    <d v="2013-08-18T00:00:00"/>
    <d v="2013-08-18T17:00:28"/>
    <n v="2013"/>
    <x v="7"/>
    <n v="18"/>
    <x v="16"/>
    <x v="5"/>
    <n v="48.65"/>
    <n v="0.95617138364779863"/>
  </r>
  <r>
    <d v="2013-08-18T00:00:00"/>
    <d v="2013-08-18T18:00:28"/>
    <n v="2013"/>
    <x v="7"/>
    <n v="18"/>
    <x v="17"/>
    <x v="5"/>
    <n v="20.475000000000001"/>
    <n v="0.4024174528301887"/>
  </r>
  <r>
    <d v="2013-08-18T00:00:00"/>
    <d v="2013-08-18T19:00:28"/>
    <n v="2013"/>
    <x v="7"/>
    <n v="18"/>
    <x v="18"/>
    <x v="5"/>
    <n v="0"/>
    <n v="0"/>
  </r>
  <r>
    <d v="2013-08-18T00:00:00"/>
    <d v="2013-08-18T20:00:28"/>
    <n v="2013"/>
    <x v="7"/>
    <n v="18"/>
    <x v="19"/>
    <x v="5"/>
    <n v="0"/>
    <n v="0"/>
  </r>
  <r>
    <d v="2013-08-18T00:00:00"/>
    <d v="2013-08-18T21:00:28"/>
    <n v="2013"/>
    <x v="7"/>
    <n v="18"/>
    <x v="20"/>
    <x v="5"/>
    <n v="0"/>
    <n v="0"/>
  </r>
  <r>
    <d v="2013-08-18T00:00:00"/>
    <d v="2013-08-18T22:00:28"/>
    <n v="2013"/>
    <x v="7"/>
    <n v="18"/>
    <x v="21"/>
    <x v="5"/>
    <n v="0"/>
    <n v="0"/>
  </r>
  <r>
    <d v="2013-08-18T00:00:00"/>
    <d v="2013-08-18T23:00:28"/>
    <n v="2013"/>
    <x v="7"/>
    <n v="18"/>
    <x v="22"/>
    <x v="5"/>
    <n v="0"/>
    <n v="0"/>
  </r>
  <r>
    <d v="2013-08-19T00:00:00"/>
    <d v="2013-08-19T00:00:28"/>
    <n v="2013"/>
    <x v="7"/>
    <n v="19"/>
    <x v="23"/>
    <x v="6"/>
    <n v="0"/>
    <n v="0"/>
  </r>
  <r>
    <d v="2013-08-19T00:00:00"/>
    <d v="2013-08-19T01:00:28"/>
    <n v="2013"/>
    <x v="7"/>
    <n v="19"/>
    <x v="0"/>
    <x v="6"/>
    <n v="0"/>
    <n v="0"/>
  </r>
  <r>
    <d v="2013-08-19T00:00:00"/>
    <d v="2013-08-19T02:00:28"/>
    <n v="2013"/>
    <x v="7"/>
    <n v="19"/>
    <x v="1"/>
    <x v="6"/>
    <n v="0"/>
    <n v="0"/>
  </r>
  <r>
    <d v="2013-08-19T00:00:00"/>
    <d v="2013-08-19T03:00:28"/>
    <n v="2013"/>
    <x v="7"/>
    <n v="19"/>
    <x v="2"/>
    <x v="6"/>
    <n v="0"/>
    <n v="0"/>
  </r>
  <r>
    <d v="2013-08-19T00:00:00"/>
    <d v="2013-08-19T04:00:28"/>
    <n v="2013"/>
    <x v="7"/>
    <n v="19"/>
    <x v="3"/>
    <x v="6"/>
    <n v="0"/>
    <n v="0"/>
  </r>
  <r>
    <d v="2013-08-19T00:00:00"/>
    <d v="2013-08-19T05:00:28"/>
    <n v="2013"/>
    <x v="7"/>
    <n v="19"/>
    <x v="4"/>
    <x v="6"/>
    <n v="0"/>
    <n v="0"/>
  </r>
  <r>
    <d v="2013-08-19T00:00:00"/>
    <d v="2013-08-19T06:00:28"/>
    <n v="2013"/>
    <x v="7"/>
    <n v="19"/>
    <x v="5"/>
    <x v="6"/>
    <n v="0"/>
    <n v="0"/>
  </r>
  <r>
    <d v="2013-08-19T00:00:00"/>
    <d v="2013-08-19T07:00:28"/>
    <n v="2013"/>
    <x v="7"/>
    <n v="19"/>
    <x v="6"/>
    <x v="6"/>
    <n v="0"/>
    <n v="0"/>
  </r>
  <r>
    <d v="2013-08-19T00:00:00"/>
    <d v="2013-08-19T08:00:28"/>
    <n v="2013"/>
    <x v="7"/>
    <n v="19"/>
    <x v="7"/>
    <x v="6"/>
    <n v="10.509"/>
    <n v="0.20654481132075472"/>
  </r>
  <r>
    <d v="2013-08-19T00:00:00"/>
    <d v="2013-08-19T09:00:28"/>
    <n v="2013"/>
    <x v="7"/>
    <n v="19"/>
    <x v="8"/>
    <x v="6"/>
    <n v="46.073"/>
    <n v="0.90552279874213837"/>
  </r>
  <r>
    <d v="2013-08-19T00:00:00"/>
    <d v="2013-08-19T10:00:28"/>
    <n v="2013"/>
    <x v="7"/>
    <n v="19"/>
    <x v="9"/>
    <x v="6"/>
    <n v="49.96"/>
    <n v="0.98191823899371067"/>
  </r>
  <r>
    <d v="2013-08-19T00:00:00"/>
    <d v="2013-08-19T11:00:28"/>
    <n v="2013"/>
    <x v="7"/>
    <n v="19"/>
    <x v="10"/>
    <x v="6"/>
    <n v="49.96"/>
    <n v="0.98191823899371067"/>
  </r>
  <r>
    <d v="2013-08-19T00:00:00"/>
    <d v="2013-08-19T12:00:28"/>
    <n v="2013"/>
    <x v="7"/>
    <n v="19"/>
    <x v="11"/>
    <x v="6"/>
    <n v="49.96"/>
    <n v="0.98191823899371067"/>
  </r>
  <r>
    <d v="2013-08-19T00:00:00"/>
    <d v="2013-08-19T13:00:28"/>
    <n v="2013"/>
    <x v="7"/>
    <n v="19"/>
    <x v="12"/>
    <x v="6"/>
    <n v="49.430999999999997"/>
    <n v="0.9715212264150942"/>
  </r>
  <r>
    <d v="2013-08-19T00:00:00"/>
    <d v="2013-08-19T14:00:28"/>
    <n v="2013"/>
    <x v="7"/>
    <n v="19"/>
    <x v="13"/>
    <x v="6"/>
    <n v="49.96"/>
    <n v="0.98191823899371067"/>
  </r>
  <r>
    <d v="2013-08-19T00:00:00"/>
    <d v="2013-08-19T15:00:28"/>
    <n v="2013"/>
    <x v="7"/>
    <n v="19"/>
    <x v="14"/>
    <x v="6"/>
    <n v="49.96"/>
    <n v="0.98191823899371067"/>
  </r>
  <r>
    <d v="2013-08-19T00:00:00"/>
    <d v="2013-08-19T16:00:28"/>
    <n v="2013"/>
    <x v="7"/>
    <n v="19"/>
    <x v="15"/>
    <x v="6"/>
    <n v="49.96"/>
    <n v="0.98191823899371067"/>
  </r>
  <r>
    <d v="2013-08-19T00:00:00"/>
    <d v="2013-08-19T17:00:28"/>
    <n v="2013"/>
    <x v="7"/>
    <n v="19"/>
    <x v="16"/>
    <x v="6"/>
    <n v="49.576999999999998"/>
    <n v="0.97439072327044018"/>
  </r>
  <r>
    <d v="2013-08-19T00:00:00"/>
    <d v="2013-08-19T18:00:28"/>
    <n v="2013"/>
    <x v="7"/>
    <n v="19"/>
    <x v="17"/>
    <x v="6"/>
    <n v="21.890999999999998"/>
    <n v="0.4302476415094339"/>
  </r>
  <r>
    <d v="2013-08-19T00:00:00"/>
    <d v="2013-08-19T19:00:28"/>
    <n v="2013"/>
    <x v="7"/>
    <n v="19"/>
    <x v="18"/>
    <x v="6"/>
    <n v="0"/>
    <n v="0"/>
  </r>
  <r>
    <d v="2013-08-19T00:00:00"/>
    <d v="2013-08-19T20:00:28"/>
    <n v="2013"/>
    <x v="7"/>
    <n v="19"/>
    <x v="19"/>
    <x v="6"/>
    <n v="0"/>
    <n v="0"/>
  </r>
  <r>
    <d v="2013-08-19T00:00:00"/>
    <d v="2013-08-19T21:00:28"/>
    <n v="2013"/>
    <x v="7"/>
    <n v="19"/>
    <x v="20"/>
    <x v="6"/>
    <n v="0"/>
    <n v="0"/>
  </r>
  <r>
    <d v="2013-08-19T00:00:00"/>
    <d v="2013-08-19T22:00:28"/>
    <n v="2013"/>
    <x v="7"/>
    <n v="19"/>
    <x v="21"/>
    <x v="6"/>
    <n v="0"/>
    <n v="0"/>
  </r>
  <r>
    <d v="2013-08-19T00:00:00"/>
    <d v="2013-08-19T23:00:28"/>
    <n v="2013"/>
    <x v="7"/>
    <n v="19"/>
    <x v="22"/>
    <x v="6"/>
    <n v="0"/>
    <n v="0"/>
  </r>
  <r>
    <d v="2013-08-20T00:00:00"/>
    <d v="2013-08-20T00:00:28"/>
    <n v="2013"/>
    <x v="7"/>
    <n v="20"/>
    <x v="23"/>
    <x v="0"/>
    <n v="0"/>
    <n v="0"/>
  </r>
  <r>
    <d v="2013-08-20T00:00:00"/>
    <d v="2013-08-20T01:00:28"/>
    <n v="2013"/>
    <x v="7"/>
    <n v="20"/>
    <x v="0"/>
    <x v="0"/>
    <n v="0"/>
    <n v="0"/>
  </r>
  <r>
    <d v="2013-08-20T00:00:00"/>
    <d v="2013-08-20T02:00:28"/>
    <n v="2013"/>
    <x v="7"/>
    <n v="20"/>
    <x v="1"/>
    <x v="0"/>
    <n v="0"/>
    <n v="0"/>
  </r>
  <r>
    <d v="2013-08-20T00:00:00"/>
    <d v="2013-08-20T03:00:28"/>
    <n v="2013"/>
    <x v="7"/>
    <n v="20"/>
    <x v="2"/>
    <x v="0"/>
    <n v="0"/>
    <n v="0"/>
  </r>
  <r>
    <d v="2013-08-20T00:00:00"/>
    <d v="2013-08-20T04:00:28"/>
    <n v="2013"/>
    <x v="7"/>
    <n v="20"/>
    <x v="3"/>
    <x v="0"/>
    <n v="0"/>
    <n v="0"/>
  </r>
  <r>
    <d v="2013-08-20T00:00:00"/>
    <d v="2013-08-20T05:00:28"/>
    <n v="2013"/>
    <x v="7"/>
    <n v="20"/>
    <x v="4"/>
    <x v="0"/>
    <n v="0"/>
    <n v="0"/>
  </r>
  <r>
    <d v="2013-08-20T00:00:00"/>
    <d v="2013-08-20T06:00:28"/>
    <n v="2013"/>
    <x v="7"/>
    <n v="20"/>
    <x v="5"/>
    <x v="0"/>
    <n v="0"/>
    <n v="0"/>
  </r>
  <r>
    <d v="2013-08-20T00:00:00"/>
    <d v="2013-08-20T07:00:28"/>
    <n v="2013"/>
    <x v="7"/>
    <n v="20"/>
    <x v="6"/>
    <x v="0"/>
    <n v="0"/>
    <n v="0"/>
  </r>
  <r>
    <d v="2013-08-20T00:00:00"/>
    <d v="2013-08-20T08:00:28"/>
    <n v="2013"/>
    <x v="7"/>
    <n v="20"/>
    <x v="7"/>
    <x v="0"/>
    <n v="11.163"/>
    <n v="0.21939858490566036"/>
  </r>
  <r>
    <d v="2013-08-20T00:00:00"/>
    <d v="2013-08-20T09:00:28"/>
    <n v="2013"/>
    <x v="7"/>
    <n v="20"/>
    <x v="8"/>
    <x v="0"/>
    <n v="47.665999999999997"/>
    <n v="0.93683176100628918"/>
  </r>
  <r>
    <d v="2013-08-20T00:00:00"/>
    <d v="2013-08-20T10:00:28"/>
    <n v="2013"/>
    <x v="7"/>
    <n v="20"/>
    <x v="9"/>
    <x v="0"/>
    <n v="49.96"/>
    <n v="0.98191823899371067"/>
  </r>
  <r>
    <d v="2013-08-20T00:00:00"/>
    <d v="2013-08-20T11:00:28"/>
    <n v="2013"/>
    <x v="7"/>
    <n v="20"/>
    <x v="10"/>
    <x v="0"/>
    <n v="49.96"/>
    <n v="0.98191823899371067"/>
  </r>
  <r>
    <d v="2013-08-20T00:00:00"/>
    <d v="2013-08-20T12:00:28"/>
    <n v="2013"/>
    <x v="7"/>
    <n v="20"/>
    <x v="11"/>
    <x v="0"/>
    <n v="49.96"/>
    <n v="0.98191823899371067"/>
  </r>
  <r>
    <d v="2013-08-20T00:00:00"/>
    <d v="2013-08-20T13:00:28"/>
    <n v="2013"/>
    <x v="7"/>
    <n v="20"/>
    <x v="12"/>
    <x v="0"/>
    <n v="49.96"/>
    <n v="0.98191823899371067"/>
  </r>
  <r>
    <d v="2013-08-20T00:00:00"/>
    <d v="2013-08-20T14:00:28"/>
    <n v="2013"/>
    <x v="7"/>
    <n v="20"/>
    <x v="13"/>
    <x v="0"/>
    <n v="49.96"/>
    <n v="0.98191823899371067"/>
  </r>
  <r>
    <d v="2013-08-20T00:00:00"/>
    <d v="2013-08-20T15:00:28"/>
    <n v="2013"/>
    <x v="7"/>
    <n v="20"/>
    <x v="14"/>
    <x v="0"/>
    <n v="49.96"/>
    <n v="0.98191823899371067"/>
  </r>
  <r>
    <d v="2013-08-20T00:00:00"/>
    <d v="2013-08-20T16:00:28"/>
    <n v="2013"/>
    <x v="7"/>
    <n v="20"/>
    <x v="15"/>
    <x v="0"/>
    <n v="49.96"/>
    <n v="0.98191823899371067"/>
  </r>
  <r>
    <d v="2013-08-20T00:00:00"/>
    <d v="2013-08-20T17:00:28"/>
    <n v="2013"/>
    <x v="7"/>
    <n v="20"/>
    <x v="16"/>
    <x v="0"/>
    <n v="49.96"/>
    <n v="0.98191823899371067"/>
  </r>
  <r>
    <d v="2013-08-20T00:00:00"/>
    <d v="2013-08-20T18:00:28"/>
    <n v="2013"/>
    <x v="7"/>
    <n v="20"/>
    <x v="17"/>
    <x v="0"/>
    <n v="22.341999999999999"/>
    <n v="0.43911163522012575"/>
  </r>
  <r>
    <d v="2013-08-20T00:00:00"/>
    <d v="2013-08-20T19:00:28"/>
    <n v="2013"/>
    <x v="7"/>
    <n v="20"/>
    <x v="18"/>
    <x v="0"/>
    <n v="0"/>
    <n v="0"/>
  </r>
  <r>
    <d v="2013-08-20T00:00:00"/>
    <d v="2013-08-20T20:00:28"/>
    <n v="2013"/>
    <x v="7"/>
    <n v="20"/>
    <x v="19"/>
    <x v="0"/>
    <n v="0"/>
    <n v="0"/>
  </r>
  <r>
    <d v="2013-08-20T00:00:00"/>
    <d v="2013-08-20T21:00:28"/>
    <n v="2013"/>
    <x v="7"/>
    <n v="20"/>
    <x v="20"/>
    <x v="0"/>
    <n v="0"/>
    <n v="0"/>
  </r>
  <r>
    <d v="2013-08-20T00:00:00"/>
    <d v="2013-08-20T22:00:28"/>
    <n v="2013"/>
    <x v="7"/>
    <n v="20"/>
    <x v="21"/>
    <x v="0"/>
    <n v="0"/>
    <n v="0"/>
  </r>
  <r>
    <d v="2013-08-20T00:00:00"/>
    <d v="2013-08-20T23:00:28"/>
    <n v="2013"/>
    <x v="7"/>
    <n v="20"/>
    <x v="22"/>
    <x v="0"/>
    <n v="0"/>
    <n v="0"/>
  </r>
  <r>
    <d v="2013-08-21T00:00:00"/>
    <d v="2013-08-21T00:00:28"/>
    <n v="2013"/>
    <x v="7"/>
    <n v="21"/>
    <x v="23"/>
    <x v="1"/>
    <n v="0"/>
    <n v="0"/>
  </r>
  <r>
    <d v="2013-08-21T00:00:00"/>
    <d v="2013-08-21T01:00:28"/>
    <n v="2013"/>
    <x v="7"/>
    <n v="21"/>
    <x v="0"/>
    <x v="1"/>
    <n v="0"/>
    <n v="0"/>
  </r>
  <r>
    <d v="2013-08-21T00:00:00"/>
    <d v="2013-08-21T02:00:28"/>
    <n v="2013"/>
    <x v="7"/>
    <n v="21"/>
    <x v="1"/>
    <x v="1"/>
    <n v="0"/>
    <n v="0"/>
  </r>
  <r>
    <d v="2013-08-21T00:00:00"/>
    <d v="2013-08-21T03:00:28"/>
    <n v="2013"/>
    <x v="7"/>
    <n v="21"/>
    <x v="2"/>
    <x v="1"/>
    <n v="0"/>
    <n v="0"/>
  </r>
  <r>
    <d v="2013-08-21T00:00:00"/>
    <d v="2013-08-21T04:00:28"/>
    <n v="2013"/>
    <x v="7"/>
    <n v="21"/>
    <x v="3"/>
    <x v="1"/>
    <n v="0"/>
    <n v="0"/>
  </r>
  <r>
    <d v="2013-08-21T00:00:00"/>
    <d v="2013-08-21T05:00:28"/>
    <n v="2013"/>
    <x v="7"/>
    <n v="21"/>
    <x v="4"/>
    <x v="1"/>
    <n v="0"/>
    <n v="0"/>
  </r>
  <r>
    <d v="2013-08-21T00:00:00"/>
    <d v="2013-08-21T06:00:28"/>
    <n v="2013"/>
    <x v="7"/>
    <n v="21"/>
    <x v="5"/>
    <x v="1"/>
    <n v="0"/>
    <n v="0"/>
  </r>
  <r>
    <d v="2013-08-21T00:00:00"/>
    <d v="2013-08-21T07:00:28"/>
    <n v="2013"/>
    <x v="7"/>
    <n v="21"/>
    <x v="6"/>
    <x v="1"/>
    <n v="0"/>
    <n v="0"/>
  </r>
  <r>
    <d v="2013-08-21T00:00:00"/>
    <d v="2013-08-21T08:00:28"/>
    <n v="2013"/>
    <x v="7"/>
    <n v="21"/>
    <x v="7"/>
    <x v="1"/>
    <n v="10.59"/>
    <n v="0.20813679245283018"/>
  </r>
  <r>
    <d v="2013-08-21T00:00:00"/>
    <d v="2013-08-21T09:00:28"/>
    <n v="2013"/>
    <x v="7"/>
    <n v="21"/>
    <x v="8"/>
    <x v="1"/>
    <n v="47.33"/>
    <n v="0.93022798742138357"/>
  </r>
  <r>
    <d v="2013-08-21T00:00:00"/>
    <d v="2013-08-21T10:00:28"/>
    <n v="2013"/>
    <x v="7"/>
    <n v="21"/>
    <x v="9"/>
    <x v="1"/>
    <n v="36.064"/>
    <n v="0.70880503144654083"/>
  </r>
  <r>
    <d v="2013-08-21T00:00:00"/>
    <d v="2013-08-21T11:00:28"/>
    <n v="2013"/>
    <x v="7"/>
    <n v="21"/>
    <x v="10"/>
    <x v="1"/>
    <n v="31.989000000000001"/>
    <n v="0.62871462264150946"/>
  </r>
  <r>
    <d v="2013-08-21T00:00:00"/>
    <d v="2013-08-21T12:00:28"/>
    <n v="2013"/>
    <x v="7"/>
    <n v="21"/>
    <x v="11"/>
    <x v="1"/>
    <n v="41.695999999999998"/>
    <n v="0.81949685534591188"/>
  </r>
  <r>
    <d v="2013-08-21T00:00:00"/>
    <d v="2013-08-21T13:00:28"/>
    <n v="2013"/>
    <x v="7"/>
    <n v="21"/>
    <x v="12"/>
    <x v="1"/>
    <n v="33.341999999999999"/>
    <n v="0.65530660377358485"/>
  </r>
  <r>
    <d v="2013-08-21T00:00:00"/>
    <d v="2013-08-21T14:00:28"/>
    <n v="2013"/>
    <x v="7"/>
    <n v="21"/>
    <x v="13"/>
    <x v="1"/>
    <n v="49.96"/>
    <n v="0.98191823899371067"/>
  </r>
  <r>
    <d v="2013-08-21T00:00:00"/>
    <d v="2013-08-21T15:00:28"/>
    <n v="2013"/>
    <x v="7"/>
    <n v="21"/>
    <x v="14"/>
    <x v="1"/>
    <n v="49.96"/>
    <n v="0.98191823899371067"/>
  </r>
  <r>
    <d v="2013-08-21T00:00:00"/>
    <d v="2013-08-21T16:00:28"/>
    <n v="2013"/>
    <x v="7"/>
    <n v="21"/>
    <x v="15"/>
    <x v="1"/>
    <n v="49.96"/>
    <n v="0.98191823899371067"/>
  </r>
  <r>
    <d v="2013-08-21T00:00:00"/>
    <d v="2013-08-21T17:00:28"/>
    <n v="2013"/>
    <x v="7"/>
    <n v="21"/>
    <x v="16"/>
    <x v="1"/>
    <n v="48.037999999999997"/>
    <n v="0.94414308176100614"/>
  </r>
  <r>
    <d v="2013-08-21T00:00:00"/>
    <d v="2013-08-21T18:00:28"/>
    <n v="2013"/>
    <x v="7"/>
    <n v="21"/>
    <x v="17"/>
    <x v="1"/>
    <n v="21.195"/>
    <n v="0.41656839622641506"/>
  </r>
  <r>
    <d v="2013-08-21T00:00:00"/>
    <d v="2013-08-21T19:00:28"/>
    <n v="2013"/>
    <x v="7"/>
    <n v="21"/>
    <x v="18"/>
    <x v="1"/>
    <n v="0"/>
    <n v="0"/>
  </r>
  <r>
    <d v="2013-08-21T00:00:00"/>
    <d v="2013-08-21T20:00:28"/>
    <n v="2013"/>
    <x v="7"/>
    <n v="21"/>
    <x v="19"/>
    <x v="1"/>
    <n v="0"/>
    <n v="0"/>
  </r>
  <r>
    <d v="2013-08-21T00:00:00"/>
    <d v="2013-08-21T21:00:28"/>
    <n v="2013"/>
    <x v="7"/>
    <n v="21"/>
    <x v="20"/>
    <x v="1"/>
    <n v="0"/>
    <n v="0"/>
  </r>
  <r>
    <d v="2013-08-21T00:00:00"/>
    <d v="2013-08-21T22:00:28"/>
    <n v="2013"/>
    <x v="7"/>
    <n v="21"/>
    <x v="21"/>
    <x v="1"/>
    <n v="0"/>
    <n v="0"/>
  </r>
  <r>
    <d v="2013-08-21T00:00:00"/>
    <d v="2013-08-21T23:00:28"/>
    <n v="2013"/>
    <x v="7"/>
    <n v="21"/>
    <x v="22"/>
    <x v="1"/>
    <n v="0"/>
    <n v="0"/>
  </r>
  <r>
    <d v="2013-08-22T00:00:00"/>
    <d v="2013-08-22T00:00:28"/>
    <n v="2013"/>
    <x v="7"/>
    <n v="22"/>
    <x v="23"/>
    <x v="2"/>
    <n v="0"/>
    <n v="0"/>
  </r>
  <r>
    <d v="2013-08-22T00:00:00"/>
    <d v="2013-08-22T01:00:28"/>
    <n v="2013"/>
    <x v="7"/>
    <n v="22"/>
    <x v="0"/>
    <x v="2"/>
    <n v="0"/>
    <n v="0"/>
  </r>
  <r>
    <d v="2013-08-22T00:00:00"/>
    <d v="2013-08-22T02:00:28"/>
    <n v="2013"/>
    <x v="7"/>
    <n v="22"/>
    <x v="1"/>
    <x v="2"/>
    <n v="0"/>
    <n v="0"/>
  </r>
  <r>
    <d v="2013-08-22T00:00:00"/>
    <d v="2013-08-22T03:00:28"/>
    <n v="2013"/>
    <x v="7"/>
    <n v="22"/>
    <x v="2"/>
    <x v="2"/>
    <n v="0"/>
    <n v="0"/>
  </r>
  <r>
    <d v="2013-08-22T00:00:00"/>
    <d v="2013-08-22T04:00:28"/>
    <n v="2013"/>
    <x v="7"/>
    <n v="22"/>
    <x v="3"/>
    <x v="2"/>
    <n v="0"/>
    <n v="0"/>
  </r>
  <r>
    <d v="2013-08-22T00:00:00"/>
    <d v="2013-08-22T05:00:28"/>
    <n v="2013"/>
    <x v="7"/>
    <n v="22"/>
    <x v="4"/>
    <x v="2"/>
    <n v="0"/>
    <n v="0"/>
  </r>
  <r>
    <d v="2013-08-22T00:00:00"/>
    <d v="2013-08-22T06:00:28"/>
    <n v="2013"/>
    <x v="7"/>
    <n v="22"/>
    <x v="5"/>
    <x v="2"/>
    <n v="0"/>
    <n v="0"/>
  </r>
  <r>
    <d v="2013-08-22T00:00:00"/>
    <d v="2013-08-22T07:00:28"/>
    <n v="2013"/>
    <x v="7"/>
    <n v="22"/>
    <x v="6"/>
    <x v="2"/>
    <n v="0"/>
    <n v="0"/>
  </r>
  <r>
    <d v="2013-08-22T00:00:00"/>
    <d v="2013-08-22T08:00:28"/>
    <n v="2013"/>
    <x v="7"/>
    <n v="22"/>
    <x v="7"/>
    <x v="2"/>
    <n v="11.747999999999999"/>
    <n v="0.2308962264150943"/>
  </r>
  <r>
    <d v="2013-08-22T00:00:00"/>
    <d v="2013-08-22T09:00:28"/>
    <n v="2013"/>
    <x v="7"/>
    <n v="22"/>
    <x v="8"/>
    <x v="2"/>
    <n v="46.542999999999999"/>
    <n v="0.91476022012578606"/>
  </r>
  <r>
    <d v="2013-08-22T00:00:00"/>
    <d v="2013-08-22T10:00:28"/>
    <n v="2013"/>
    <x v="7"/>
    <n v="22"/>
    <x v="9"/>
    <x v="2"/>
    <n v="49.96"/>
    <n v="0.98191823899371067"/>
  </r>
  <r>
    <d v="2013-08-22T00:00:00"/>
    <d v="2013-08-22T11:00:28"/>
    <n v="2013"/>
    <x v="7"/>
    <n v="22"/>
    <x v="10"/>
    <x v="2"/>
    <n v="48.886000000000003"/>
    <n v="0.96080974842767297"/>
  </r>
  <r>
    <d v="2013-08-22T00:00:00"/>
    <d v="2013-08-22T12:00:28"/>
    <n v="2013"/>
    <x v="7"/>
    <n v="22"/>
    <x v="11"/>
    <x v="2"/>
    <n v="40.802999999999997"/>
    <n v="0.80194575471698104"/>
  </r>
  <r>
    <d v="2013-08-22T00:00:00"/>
    <d v="2013-08-22T13:00:28"/>
    <n v="2013"/>
    <x v="7"/>
    <n v="22"/>
    <x v="12"/>
    <x v="2"/>
    <n v="38.642000000000003"/>
    <n v="0.75947327044025159"/>
  </r>
  <r>
    <d v="2013-08-22T00:00:00"/>
    <d v="2013-08-22T14:00:28"/>
    <n v="2013"/>
    <x v="7"/>
    <n v="22"/>
    <x v="13"/>
    <x v="2"/>
    <n v="40.631"/>
    <n v="0.79856525157232705"/>
  </r>
  <r>
    <d v="2013-08-22T00:00:00"/>
    <d v="2013-08-22T15:00:28"/>
    <n v="2013"/>
    <x v="7"/>
    <n v="22"/>
    <x v="14"/>
    <x v="2"/>
    <n v="42.256999999999998"/>
    <n v="0.8305227987421383"/>
  </r>
  <r>
    <d v="2013-08-22T00:00:00"/>
    <d v="2013-08-22T16:00:28"/>
    <n v="2013"/>
    <x v="7"/>
    <n v="22"/>
    <x v="15"/>
    <x v="2"/>
    <n v="43.436"/>
    <n v="0.85369496855345905"/>
  </r>
  <r>
    <d v="2013-08-22T00:00:00"/>
    <d v="2013-08-22T17:00:28"/>
    <n v="2013"/>
    <x v="7"/>
    <n v="22"/>
    <x v="16"/>
    <x v="2"/>
    <n v="43.42"/>
    <n v="0.85338050314465408"/>
  </r>
  <r>
    <d v="2013-08-22T00:00:00"/>
    <d v="2013-08-22T18:00:28"/>
    <n v="2013"/>
    <x v="7"/>
    <n v="22"/>
    <x v="17"/>
    <x v="2"/>
    <n v="20.678000000000001"/>
    <n v="0.40640723270440249"/>
  </r>
  <r>
    <d v="2013-08-22T00:00:00"/>
    <d v="2013-08-22T19:00:28"/>
    <n v="2013"/>
    <x v="7"/>
    <n v="22"/>
    <x v="18"/>
    <x v="2"/>
    <n v="0"/>
    <n v="0"/>
  </r>
  <r>
    <d v="2013-08-22T00:00:00"/>
    <d v="2013-08-22T20:00:28"/>
    <n v="2013"/>
    <x v="7"/>
    <n v="22"/>
    <x v="19"/>
    <x v="2"/>
    <n v="0"/>
    <n v="0"/>
  </r>
  <r>
    <d v="2013-08-22T00:00:00"/>
    <d v="2013-08-22T21:00:28"/>
    <n v="2013"/>
    <x v="7"/>
    <n v="22"/>
    <x v="20"/>
    <x v="2"/>
    <n v="0"/>
    <n v="0"/>
  </r>
  <r>
    <d v="2013-08-22T00:00:00"/>
    <d v="2013-08-22T22:00:28"/>
    <n v="2013"/>
    <x v="7"/>
    <n v="22"/>
    <x v="21"/>
    <x v="2"/>
    <n v="0"/>
    <n v="0"/>
  </r>
  <r>
    <d v="2013-08-22T00:00:00"/>
    <d v="2013-08-22T23:00:28"/>
    <n v="2013"/>
    <x v="7"/>
    <n v="22"/>
    <x v="22"/>
    <x v="2"/>
    <n v="0"/>
    <n v="0"/>
  </r>
  <r>
    <d v="2013-08-23T00:00:00"/>
    <d v="2013-08-23T00:00:28"/>
    <n v="2013"/>
    <x v="7"/>
    <n v="23"/>
    <x v="23"/>
    <x v="3"/>
    <n v="0"/>
    <n v="0"/>
  </r>
  <r>
    <d v="2013-08-23T00:00:00"/>
    <d v="2013-08-23T01:00:28"/>
    <n v="2013"/>
    <x v="7"/>
    <n v="23"/>
    <x v="0"/>
    <x v="3"/>
    <n v="0"/>
    <n v="0"/>
  </r>
  <r>
    <d v="2013-08-23T00:00:00"/>
    <d v="2013-08-23T02:00:28"/>
    <n v="2013"/>
    <x v="7"/>
    <n v="23"/>
    <x v="1"/>
    <x v="3"/>
    <n v="0"/>
    <n v="0"/>
  </r>
  <r>
    <d v="2013-08-23T00:00:00"/>
    <d v="2013-08-23T03:00:28"/>
    <n v="2013"/>
    <x v="7"/>
    <n v="23"/>
    <x v="2"/>
    <x v="3"/>
    <n v="0"/>
    <n v="0"/>
  </r>
  <r>
    <d v="2013-08-23T00:00:00"/>
    <d v="2013-08-23T04:00:28"/>
    <n v="2013"/>
    <x v="7"/>
    <n v="23"/>
    <x v="3"/>
    <x v="3"/>
    <n v="0"/>
    <n v="0"/>
  </r>
  <r>
    <d v="2013-08-23T00:00:00"/>
    <d v="2013-08-23T05:00:28"/>
    <n v="2013"/>
    <x v="7"/>
    <n v="23"/>
    <x v="4"/>
    <x v="3"/>
    <n v="0"/>
    <n v="0"/>
  </r>
  <r>
    <d v="2013-08-23T00:00:00"/>
    <d v="2013-08-23T06:00:28"/>
    <n v="2013"/>
    <x v="7"/>
    <n v="23"/>
    <x v="5"/>
    <x v="3"/>
    <n v="0"/>
    <n v="0"/>
  </r>
  <r>
    <d v="2013-08-23T00:00:00"/>
    <d v="2013-08-23T07:00:28"/>
    <n v="2013"/>
    <x v="7"/>
    <n v="23"/>
    <x v="6"/>
    <x v="3"/>
    <n v="0"/>
    <n v="0"/>
  </r>
  <r>
    <d v="2013-08-23T00:00:00"/>
    <d v="2013-08-23T08:00:28"/>
    <n v="2013"/>
    <x v="7"/>
    <n v="23"/>
    <x v="7"/>
    <x v="3"/>
    <n v="11.222"/>
    <n v="0.22055817610062892"/>
  </r>
  <r>
    <d v="2013-08-23T00:00:00"/>
    <d v="2013-08-23T09:00:28"/>
    <n v="2013"/>
    <x v="7"/>
    <n v="23"/>
    <x v="8"/>
    <x v="3"/>
    <n v="40.405000000000001"/>
    <n v="0.79412342767295596"/>
  </r>
  <r>
    <d v="2013-08-23T00:00:00"/>
    <d v="2013-08-23T10:00:28"/>
    <n v="2013"/>
    <x v="7"/>
    <n v="23"/>
    <x v="9"/>
    <x v="3"/>
    <n v="44.847999999999999"/>
    <n v="0.88144654088050312"/>
  </r>
  <r>
    <d v="2013-08-23T00:00:00"/>
    <d v="2013-08-23T11:00:28"/>
    <n v="2013"/>
    <x v="7"/>
    <n v="23"/>
    <x v="10"/>
    <x v="3"/>
    <n v="38.587000000000003"/>
    <n v="0.75839229559748433"/>
  </r>
  <r>
    <d v="2013-08-23T00:00:00"/>
    <d v="2013-08-23T12:00:28"/>
    <n v="2013"/>
    <x v="7"/>
    <n v="23"/>
    <x v="11"/>
    <x v="3"/>
    <n v="35.57"/>
    <n v="0.69909591194968546"/>
  </r>
  <r>
    <d v="2013-08-23T00:00:00"/>
    <d v="2013-08-23T13:00:28"/>
    <n v="2013"/>
    <x v="7"/>
    <n v="23"/>
    <x v="12"/>
    <x v="3"/>
    <n v="37.723999999999997"/>
    <n v="0.7414308176100628"/>
  </r>
  <r>
    <d v="2013-08-23T00:00:00"/>
    <d v="2013-08-23T14:00:28"/>
    <n v="2013"/>
    <x v="7"/>
    <n v="23"/>
    <x v="13"/>
    <x v="3"/>
    <n v="38.612000000000002"/>
    <n v="0.75888364779874218"/>
  </r>
  <r>
    <d v="2013-08-23T00:00:00"/>
    <d v="2013-08-23T15:00:28"/>
    <n v="2013"/>
    <x v="7"/>
    <n v="23"/>
    <x v="14"/>
    <x v="3"/>
    <n v="40.737000000000002"/>
    <n v="0.80064858490566038"/>
  </r>
  <r>
    <d v="2013-08-23T00:00:00"/>
    <d v="2013-08-23T16:00:28"/>
    <n v="2013"/>
    <x v="7"/>
    <n v="23"/>
    <x v="15"/>
    <x v="3"/>
    <n v="39.213999999999999"/>
    <n v="0.77071540880503142"/>
  </r>
  <r>
    <d v="2013-08-23T00:00:00"/>
    <d v="2013-08-23T17:00:28"/>
    <n v="2013"/>
    <x v="7"/>
    <n v="23"/>
    <x v="16"/>
    <x v="3"/>
    <n v="34.526000000000003"/>
    <n v="0.67857704402515728"/>
  </r>
  <r>
    <d v="2013-08-23T00:00:00"/>
    <d v="2013-08-23T18:00:28"/>
    <n v="2013"/>
    <x v="7"/>
    <n v="23"/>
    <x v="17"/>
    <x v="3"/>
    <n v="16.509"/>
    <n v="0.32446933962264152"/>
  </r>
  <r>
    <d v="2013-08-23T00:00:00"/>
    <d v="2013-08-23T19:00:28"/>
    <n v="2013"/>
    <x v="7"/>
    <n v="23"/>
    <x v="18"/>
    <x v="3"/>
    <n v="0"/>
    <n v="0"/>
  </r>
  <r>
    <d v="2013-08-23T00:00:00"/>
    <d v="2013-08-23T20:00:28"/>
    <n v="2013"/>
    <x v="7"/>
    <n v="23"/>
    <x v="19"/>
    <x v="3"/>
    <n v="0"/>
    <n v="0"/>
  </r>
  <r>
    <d v="2013-08-23T00:00:00"/>
    <d v="2013-08-23T21:00:28"/>
    <n v="2013"/>
    <x v="7"/>
    <n v="23"/>
    <x v="20"/>
    <x v="3"/>
    <n v="0"/>
    <n v="0"/>
  </r>
  <r>
    <d v="2013-08-23T00:00:00"/>
    <d v="2013-08-23T22:00:28"/>
    <n v="2013"/>
    <x v="7"/>
    <n v="23"/>
    <x v="21"/>
    <x v="3"/>
    <n v="0"/>
    <n v="0"/>
  </r>
  <r>
    <d v="2013-08-23T00:00:00"/>
    <d v="2013-08-23T23:00:28"/>
    <n v="2013"/>
    <x v="7"/>
    <n v="23"/>
    <x v="22"/>
    <x v="3"/>
    <n v="0"/>
    <n v="0"/>
  </r>
  <r>
    <d v="2013-08-24T00:00:00"/>
    <d v="2013-08-24T00:00:28"/>
    <n v="2013"/>
    <x v="7"/>
    <n v="24"/>
    <x v="23"/>
    <x v="4"/>
    <n v="0"/>
    <n v="0"/>
  </r>
  <r>
    <d v="2013-08-24T00:00:00"/>
    <d v="2013-08-24T01:00:28"/>
    <n v="2013"/>
    <x v="7"/>
    <n v="24"/>
    <x v="0"/>
    <x v="4"/>
    <n v="0"/>
    <n v="0"/>
  </r>
  <r>
    <d v="2013-08-24T00:00:00"/>
    <d v="2013-08-24T02:00:28"/>
    <n v="2013"/>
    <x v="7"/>
    <n v="24"/>
    <x v="1"/>
    <x v="4"/>
    <n v="0"/>
    <n v="0"/>
  </r>
  <r>
    <d v="2013-08-24T00:00:00"/>
    <d v="2013-08-24T03:00:28"/>
    <n v="2013"/>
    <x v="7"/>
    <n v="24"/>
    <x v="2"/>
    <x v="4"/>
    <n v="0"/>
    <n v="0"/>
  </r>
  <r>
    <d v="2013-08-24T00:00:00"/>
    <d v="2013-08-24T04:00:28"/>
    <n v="2013"/>
    <x v="7"/>
    <n v="24"/>
    <x v="3"/>
    <x v="4"/>
    <n v="0"/>
    <n v="0"/>
  </r>
  <r>
    <d v="2013-08-24T00:00:00"/>
    <d v="2013-08-24T05:00:28"/>
    <n v="2013"/>
    <x v="7"/>
    <n v="24"/>
    <x v="4"/>
    <x v="4"/>
    <n v="0"/>
    <n v="0"/>
  </r>
  <r>
    <d v="2013-08-24T00:00:00"/>
    <d v="2013-08-24T06:00:28"/>
    <n v="2013"/>
    <x v="7"/>
    <n v="24"/>
    <x v="5"/>
    <x v="4"/>
    <n v="0"/>
    <n v="0"/>
  </r>
  <r>
    <d v="2013-08-24T00:00:00"/>
    <d v="2013-08-24T07:00:28"/>
    <n v="2013"/>
    <x v="7"/>
    <n v="24"/>
    <x v="6"/>
    <x v="4"/>
    <n v="0"/>
    <n v="0"/>
  </r>
  <r>
    <d v="2013-08-24T00:00:00"/>
    <d v="2013-08-24T08:00:28"/>
    <n v="2013"/>
    <x v="7"/>
    <n v="24"/>
    <x v="7"/>
    <x v="4"/>
    <n v="10.278"/>
    <n v="0.20200471698113207"/>
  </r>
  <r>
    <d v="2013-08-24T00:00:00"/>
    <d v="2013-08-24T09:00:28"/>
    <n v="2013"/>
    <x v="7"/>
    <n v="24"/>
    <x v="8"/>
    <x v="4"/>
    <n v="37.975999999999999"/>
    <n v="0.74638364779874211"/>
  </r>
  <r>
    <d v="2013-08-24T00:00:00"/>
    <d v="2013-08-24T10:00:28"/>
    <n v="2013"/>
    <x v="7"/>
    <n v="24"/>
    <x v="9"/>
    <x v="4"/>
    <n v="41.161999999999999"/>
    <n v="0.80900157232704395"/>
  </r>
  <r>
    <d v="2013-08-24T00:00:00"/>
    <d v="2013-08-24T11:00:28"/>
    <n v="2013"/>
    <x v="7"/>
    <n v="24"/>
    <x v="10"/>
    <x v="4"/>
    <n v="45.125"/>
    <n v="0.88689072327044016"/>
  </r>
  <r>
    <d v="2013-08-24T00:00:00"/>
    <d v="2013-08-24T12:00:28"/>
    <n v="2013"/>
    <x v="7"/>
    <n v="24"/>
    <x v="11"/>
    <x v="4"/>
    <n v="44.023000000000003"/>
    <n v="0.8652319182389937"/>
  </r>
  <r>
    <d v="2013-08-24T00:00:00"/>
    <d v="2013-08-24T13:00:28"/>
    <n v="2013"/>
    <x v="7"/>
    <n v="24"/>
    <x v="12"/>
    <x v="4"/>
    <n v="46.481000000000002"/>
    <n v="0.9135416666666667"/>
  </r>
  <r>
    <d v="2013-08-24T00:00:00"/>
    <d v="2013-08-24T14:00:28"/>
    <n v="2013"/>
    <x v="7"/>
    <n v="24"/>
    <x v="13"/>
    <x v="4"/>
    <n v="48.953000000000003"/>
    <n v="0.96212657232704402"/>
  </r>
  <r>
    <d v="2013-08-24T00:00:00"/>
    <d v="2013-08-24T15:00:28"/>
    <n v="2013"/>
    <x v="7"/>
    <n v="24"/>
    <x v="14"/>
    <x v="4"/>
    <n v="49.96"/>
    <n v="0.98191823899371067"/>
  </r>
  <r>
    <d v="2013-08-24T00:00:00"/>
    <d v="2013-08-24T16:00:28"/>
    <n v="2013"/>
    <x v="7"/>
    <n v="24"/>
    <x v="15"/>
    <x v="4"/>
    <n v="46.156999999999996"/>
    <n v="0.90717374213836466"/>
  </r>
  <r>
    <d v="2013-08-24T00:00:00"/>
    <d v="2013-08-24T17:00:28"/>
    <n v="2013"/>
    <x v="7"/>
    <n v="24"/>
    <x v="16"/>
    <x v="4"/>
    <n v="40.713999999999999"/>
    <n v="0.80019654088050307"/>
  </r>
  <r>
    <d v="2013-08-24T00:00:00"/>
    <d v="2013-08-24T18:00:28"/>
    <n v="2013"/>
    <x v="7"/>
    <n v="24"/>
    <x v="17"/>
    <x v="4"/>
    <n v="16.946000000000002"/>
    <n v="0.33305817610062893"/>
  </r>
  <r>
    <d v="2013-08-24T00:00:00"/>
    <d v="2013-08-24T19:00:28"/>
    <n v="2013"/>
    <x v="7"/>
    <n v="24"/>
    <x v="18"/>
    <x v="4"/>
    <n v="0"/>
    <n v="0"/>
  </r>
  <r>
    <d v="2013-08-24T00:00:00"/>
    <d v="2013-08-24T20:00:28"/>
    <n v="2013"/>
    <x v="7"/>
    <n v="24"/>
    <x v="19"/>
    <x v="4"/>
    <n v="0"/>
    <n v="0"/>
  </r>
  <r>
    <d v="2013-08-24T00:00:00"/>
    <d v="2013-08-24T21:00:28"/>
    <n v="2013"/>
    <x v="7"/>
    <n v="24"/>
    <x v="20"/>
    <x v="4"/>
    <n v="0"/>
    <n v="0"/>
  </r>
  <r>
    <d v="2013-08-24T00:00:00"/>
    <d v="2013-08-24T22:00:28"/>
    <n v="2013"/>
    <x v="7"/>
    <n v="24"/>
    <x v="21"/>
    <x v="4"/>
    <n v="0"/>
    <n v="0"/>
  </r>
  <r>
    <d v="2013-08-24T00:00:00"/>
    <d v="2013-08-24T23:00:28"/>
    <n v="2013"/>
    <x v="7"/>
    <n v="24"/>
    <x v="22"/>
    <x v="4"/>
    <n v="0"/>
    <n v="0"/>
  </r>
  <r>
    <d v="2013-08-25T00:00:00"/>
    <d v="2013-08-25T00:00:28"/>
    <n v="2013"/>
    <x v="7"/>
    <n v="25"/>
    <x v="23"/>
    <x v="5"/>
    <n v="0"/>
    <n v="0"/>
  </r>
  <r>
    <d v="2013-08-25T00:00:00"/>
    <d v="2013-08-25T01:00:28"/>
    <n v="2013"/>
    <x v="7"/>
    <n v="25"/>
    <x v="0"/>
    <x v="5"/>
    <n v="0"/>
    <n v="0"/>
  </r>
  <r>
    <d v="2013-08-25T00:00:00"/>
    <d v="2013-08-25T02:00:28"/>
    <n v="2013"/>
    <x v="7"/>
    <n v="25"/>
    <x v="1"/>
    <x v="5"/>
    <n v="0"/>
    <n v="0"/>
  </r>
  <r>
    <d v="2013-08-25T00:00:00"/>
    <d v="2013-08-25T03:00:28"/>
    <n v="2013"/>
    <x v="7"/>
    <n v="25"/>
    <x v="2"/>
    <x v="5"/>
    <n v="0"/>
    <n v="0"/>
  </r>
  <r>
    <d v="2013-08-25T00:00:00"/>
    <d v="2013-08-25T04:00:28"/>
    <n v="2013"/>
    <x v="7"/>
    <n v="25"/>
    <x v="3"/>
    <x v="5"/>
    <n v="0"/>
    <n v="0"/>
  </r>
  <r>
    <d v="2013-08-25T00:00:00"/>
    <d v="2013-08-25T05:00:28"/>
    <n v="2013"/>
    <x v="7"/>
    <n v="25"/>
    <x v="4"/>
    <x v="5"/>
    <n v="0"/>
    <n v="0"/>
  </r>
  <r>
    <d v="2013-08-25T00:00:00"/>
    <d v="2013-08-25T06:00:28"/>
    <n v="2013"/>
    <x v="7"/>
    <n v="25"/>
    <x v="5"/>
    <x v="5"/>
    <n v="0"/>
    <n v="0"/>
  </r>
  <r>
    <d v="2013-08-25T00:00:00"/>
    <d v="2013-08-25T07:00:28"/>
    <n v="2013"/>
    <x v="7"/>
    <n v="25"/>
    <x v="6"/>
    <x v="5"/>
    <n v="0"/>
    <n v="0"/>
  </r>
  <r>
    <d v="2013-08-25T00:00:00"/>
    <d v="2013-08-25T08:00:28"/>
    <n v="2013"/>
    <x v="7"/>
    <n v="25"/>
    <x v="7"/>
    <x v="5"/>
    <n v="13.651999999999999"/>
    <n v="0.26831761006289306"/>
  </r>
  <r>
    <d v="2013-08-25T00:00:00"/>
    <d v="2013-08-25T09:00:28"/>
    <n v="2013"/>
    <x v="7"/>
    <n v="25"/>
    <x v="8"/>
    <x v="5"/>
    <n v="47.067"/>
    <n v="0.92505896226415085"/>
  </r>
  <r>
    <d v="2013-08-25T00:00:00"/>
    <d v="2013-08-25T10:00:28"/>
    <n v="2013"/>
    <x v="7"/>
    <n v="25"/>
    <x v="9"/>
    <x v="5"/>
    <n v="49.96"/>
    <n v="0.98191823899371067"/>
  </r>
  <r>
    <d v="2013-08-25T00:00:00"/>
    <d v="2013-08-25T11:00:28"/>
    <n v="2013"/>
    <x v="7"/>
    <n v="25"/>
    <x v="10"/>
    <x v="5"/>
    <n v="49.851999999999997"/>
    <n v="0.97979559748427658"/>
  </r>
  <r>
    <d v="2013-08-25T00:00:00"/>
    <d v="2013-08-25T12:00:28"/>
    <n v="2013"/>
    <x v="7"/>
    <n v="25"/>
    <x v="11"/>
    <x v="5"/>
    <n v="47.670999999999999"/>
    <n v="0.93693003144654086"/>
  </r>
  <r>
    <d v="2013-08-25T00:00:00"/>
    <d v="2013-08-25T13:00:28"/>
    <n v="2013"/>
    <x v="7"/>
    <n v="25"/>
    <x v="12"/>
    <x v="5"/>
    <n v="47.850999999999999"/>
    <n v="0.94046776729559745"/>
  </r>
  <r>
    <d v="2013-08-25T00:00:00"/>
    <d v="2013-08-25T14:00:28"/>
    <n v="2013"/>
    <x v="7"/>
    <n v="25"/>
    <x v="13"/>
    <x v="5"/>
    <n v="49.96"/>
    <n v="0.98191823899371067"/>
  </r>
  <r>
    <d v="2013-08-25T00:00:00"/>
    <d v="2013-08-25T15:00:28"/>
    <n v="2013"/>
    <x v="7"/>
    <n v="25"/>
    <x v="14"/>
    <x v="5"/>
    <n v="49.96"/>
    <n v="0.98191823899371067"/>
  </r>
  <r>
    <d v="2013-08-25T00:00:00"/>
    <d v="2013-08-25T16:00:28"/>
    <n v="2013"/>
    <x v="7"/>
    <n v="25"/>
    <x v="15"/>
    <x v="5"/>
    <n v="49.96"/>
    <n v="0.98191823899371067"/>
  </r>
  <r>
    <d v="2013-08-25T00:00:00"/>
    <d v="2013-08-25T17:00:28"/>
    <n v="2013"/>
    <x v="7"/>
    <n v="25"/>
    <x v="16"/>
    <x v="5"/>
    <n v="49.829000000000001"/>
    <n v="0.9793435534591195"/>
  </r>
  <r>
    <d v="2013-08-25T00:00:00"/>
    <d v="2013-08-25T18:00:28"/>
    <n v="2013"/>
    <x v="7"/>
    <n v="25"/>
    <x v="17"/>
    <x v="5"/>
    <n v="24.088000000000001"/>
    <n v="0.47342767295597482"/>
  </r>
  <r>
    <d v="2013-08-25T00:00:00"/>
    <d v="2013-08-25T19:00:28"/>
    <n v="2013"/>
    <x v="7"/>
    <n v="25"/>
    <x v="18"/>
    <x v="5"/>
    <n v="0"/>
    <n v="0"/>
  </r>
  <r>
    <d v="2013-08-25T00:00:00"/>
    <d v="2013-08-25T20:00:28"/>
    <n v="2013"/>
    <x v="7"/>
    <n v="25"/>
    <x v="19"/>
    <x v="5"/>
    <n v="0"/>
    <n v="0"/>
  </r>
  <r>
    <d v="2013-08-25T00:00:00"/>
    <d v="2013-08-25T21:00:28"/>
    <n v="2013"/>
    <x v="7"/>
    <n v="25"/>
    <x v="20"/>
    <x v="5"/>
    <n v="0"/>
    <n v="0"/>
  </r>
  <r>
    <d v="2013-08-25T00:00:00"/>
    <d v="2013-08-25T22:00:28"/>
    <n v="2013"/>
    <x v="7"/>
    <n v="25"/>
    <x v="21"/>
    <x v="5"/>
    <n v="0"/>
    <n v="0"/>
  </r>
  <r>
    <d v="2013-08-25T00:00:00"/>
    <d v="2013-08-25T23:00:28"/>
    <n v="2013"/>
    <x v="7"/>
    <n v="25"/>
    <x v="22"/>
    <x v="5"/>
    <n v="0"/>
    <n v="0"/>
  </r>
  <r>
    <d v="2013-08-26T00:00:00"/>
    <d v="2013-08-26T00:00:28"/>
    <n v="2013"/>
    <x v="7"/>
    <n v="26"/>
    <x v="23"/>
    <x v="6"/>
    <n v="0"/>
    <n v="0"/>
  </r>
  <r>
    <d v="2013-08-26T00:00:00"/>
    <d v="2013-08-26T01:00:28"/>
    <n v="2013"/>
    <x v="7"/>
    <n v="26"/>
    <x v="0"/>
    <x v="6"/>
    <n v="0"/>
    <n v="0"/>
  </r>
  <r>
    <d v="2013-08-26T00:00:00"/>
    <d v="2013-08-26T02:00:28"/>
    <n v="2013"/>
    <x v="7"/>
    <n v="26"/>
    <x v="1"/>
    <x v="6"/>
    <n v="0"/>
    <n v="0"/>
  </r>
  <r>
    <d v="2013-08-26T00:00:00"/>
    <d v="2013-08-26T03:00:28"/>
    <n v="2013"/>
    <x v="7"/>
    <n v="26"/>
    <x v="2"/>
    <x v="6"/>
    <n v="0"/>
    <n v="0"/>
  </r>
  <r>
    <d v="2013-08-26T00:00:00"/>
    <d v="2013-08-26T04:00:28"/>
    <n v="2013"/>
    <x v="7"/>
    <n v="26"/>
    <x v="3"/>
    <x v="6"/>
    <n v="0"/>
    <n v="0"/>
  </r>
  <r>
    <d v="2013-08-26T00:00:00"/>
    <d v="2013-08-26T05:00:28"/>
    <n v="2013"/>
    <x v="7"/>
    <n v="26"/>
    <x v="4"/>
    <x v="6"/>
    <n v="0"/>
    <n v="0"/>
  </r>
  <r>
    <d v="2013-08-26T00:00:00"/>
    <d v="2013-08-26T06:00:28"/>
    <n v="2013"/>
    <x v="7"/>
    <n v="26"/>
    <x v="5"/>
    <x v="6"/>
    <n v="0"/>
    <n v="0"/>
  </r>
  <r>
    <d v="2013-08-26T00:00:00"/>
    <d v="2013-08-26T07:00:28"/>
    <n v="2013"/>
    <x v="7"/>
    <n v="26"/>
    <x v="6"/>
    <x v="6"/>
    <n v="0"/>
    <n v="0"/>
  </r>
  <r>
    <d v="2013-08-26T00:00:00"/>
    <d v="2013-08-26T08:00:28"/>
    <n v="2013"/>
    <x v="7"/>
    <n v="26"/>
    <x v="7"/>
    <x v="6"/>
    <n v="13.956"/>
    <n v="0.27429245283018866"/>
  </r>
  <r>
    <d v="2013-08-26T00:00:00"/>
    <d v="2013-08-26T09:00:28"/>
    <n v="2013"/>
    <x v="7"/>
    <n v="26"/>
    <x v="8"/>
    <x v="6"/>
    <n v="45.65"/>
    <n v="0.89720911949685522"/>
  </r>
  <r>
    <d v="2013-08-26T00:00:00"/>
    <d v="2013-08-26T10:00:28"/>
    <n v="2013"/>
    <x v="7"/>
    <n v="26"/>
    <x v="9"/>
    <x v="6"/>
    <n v="49.96"/>
    <n v="0.98191823899371067"/>
  </r>
  <r>
    <d v="2013-08-26T00:00:00"/>
    <d v="2013-08-26T11:00:28"/>
    <n v="2013"/>
    <x v="7"/>
    <n v="26"/>
    <x v="10"/>
    <x v="6"/>
    <n v="49.96"/>
    <n v="0.98191823899371067"/>
  </r>
  <r>
    <d v="2013-08-26T00:00:00"/>
    <d v="2013-08-26T12:00:28"/>
    <n v="2013"/>
    <x v="7"/>
    <n v="26"/>
    <x v="11"/>
    <x v="6"/>
    <n v="49.96"/>
    <n v="0.98191823899371067"/>
  </r>
  <r>
    <d v="2013-08-26T00:00:00"/>
    <d v="2013-08-26T13:00:28"/>
    <n v="2013"/>
    <x v="7"/>
    <n v="26"/>
    <x v="12"/>
    <x v="6"/>
    <n v="49.96"/>
    <n v="0.98191823899371067"/>
  </r>
  <r>
    <d v="2013-08-26T00:00:00"/>
    <d v="2013-08-26T14:00:29"/>
    <n v="2013"/>
    <x v="7"/>
    <n v="26"/>
    <x v="13"/>
    <x v="6"/>
    <n v="49.96"/>
    <n v="0.98191823899371067"/>
  </r>
  <r>
    <d v="2013-08-26T00:00:00"/>
    <d v="2013-08-26T15:00:29"/>
    <n v="2013"/>
    <x v="7"/>
    <n v="26"/>
    <x v="14"/>
    <x v="6"/>
    <n v="49.96"/>
    <n v="0.98191823899371067"/>
  </r>
  <r>
    <d v="2013-08-26T00:00:00"/>
    <d v="2013-08-26T16:00:29"/>
    <n v="2013"/>
    <x v="7"/>
    <n v="26"/>
    <x v="15"/>
    <x v="6"/>
    <n v="49.96"/>
    <n v="0.98191823899371067"/>
  </r>
  <r>
    <d v="2013-08-26T00:00:00"/>
    <d v="2013-08-26T17:00:29"/>
    <n v="2013"/>
    <x v="7"/>
    <n v="26"/>
    <x v="16"/>
    <x v="6"/>
    <n v="49.368000000000002"/>
    <n v="0.97028301886792456"/>
  </r>
  <r>
    <d v="2013-08-26T00:00:00"/>
    <d v="2013-08-26T18:00:29"/>
    <n v="2013"/>
    <x v="7"/>
    <n v="26"/>
    <x v="17"/>
    <x v="6"/>
    <n v="24.28"/>
    <n v="0.4772012578616352"/>
  </r>
  <r>
    <d v="2013-08-26T00:00:00"/>
    <d v="2013-08-26T19:00:29"/>
    <n v="2013"/>
    <x v="7"/>
    <n v="26"/>
    <x v="18"/>
    <x v="6"/>
    <n v="0"/>
    <n v="0"/>
  </r>
  <r>
    <d v="2013-08-26T00:00:00"/>
    <d v="2013-08-26T20:00:29"/>
    <n v="2013"/>
    <x v="7"/>
    <n v="26"/>
    <x v="19"/>
    <x v="6"/>
    <n v="0"/>
    <n v="0"/>
  </r>
  <r>
    <d v="2013-08-26T00:00:00"/>
    <d v="2013-08-26T21:00:29"/>
    <n v="2013"/>
    <x v="7"/>
    <n v="26"/>
    <x v="20"/>
    <x v="6"/>
    <n v="0"/>
    <n v="0"/>
  </r>
  <r>
    <d v="2013-08-26T00:00:00"/>
    <d v="2013-08-26T22:00:29"/>
    <n v="2013"/>
    <x v="7"/>
    <n v="26"/>
    <x v="21"/>
    <x v="6"/>
    <n v="0"/>
    <n v="0"/>
  </r>
  <r>
    <d v="2013-08-26T00:00:00"/>
    <d v="2013-08-26T23:00:29"/>
    <n v="2013"/>
    <x v="7"/>
    <n v="26"/>
    <x v="22"/>
    <x v="6"/>
    <n v="0"/>
    <n v="0"/>
  </r>
  <r>
    <d v="2013-08-27T00:00:00"/>
    <d v="2013-08-27T00:00:29"/>
    <n v="2013"/>
    <x v="7"/>
    <n v="27"/>
    <x v="23"/>
    <x v="0"/>
    <n v="0"/>
    <n v="0"/>
  </r>
  <r>
    <d v="2013-08-27T00:00:00"/>
    <d v="2013-08-27T01:00:29"/>
    <n v="2013"/>
    <x v="7"/>
    <n v="27"/>
    <x v="0"/>
    <x v="0"/>
    <n v="0"/>
    <n v="0"/>
  </r>
  <r>
    <d v="2013-08-27T00:00:00"/>
    <d v="2013-08-27T02:00:29"/>
    <n v="2013"/>
    <x v="7"/>
    <n v="27"/>
    <x v="1"/>
    <x v="0"/>
    <n v="0"/>
    <n v="0"/>
  </r>
  <r>
    <d v="2013-08-27T00:00:00"/>
    <d v="2013-08-27T03:00:29"/>
    <n v="2013"/>
    <x v="7"/>
    <n v="27"/>
    <x v="2"/>
    <x v="0"/>
    <n v="0"/>
    <n v="0"/>
  </r>
  <r>
    <d v="2013-08-27T00:00:00"/>
    <d v="2013-08-27T04:00:29"/>
    <n v="2013"/>
    <x v="7"/>
    <n v="27"/>
    <x v="3"/>
    <x v="0"/>
    <n v="0"/>
    <n v="0"/>
  </r>
  <r>
    <d v="2013-08-27T00:00:00"/>
    <d v="2013-08-27T05:00:29"/>
    <n v="2013"/>
    <x v="7"/>
    <n v="27"/>
    <x v="4"/>
    <x v="0"/>
    <n v="0"/>
    <n v="0"/>
  </r>
  <r>
    <d v="2013-08-27T00:00:00"/>
    <d v="2013-08-27T06:00:29"/>
    <n v="2013"/>
    <x v="7"/>
    <n v="27"/>
    <x v="5"/>
    <x v="0"/>
    <n v="0"/>
    <n v="0"/>
  </r>
  <r>
    <d v="2013-08-27T00:00:00"/>
    <d v="2013-08-27T07:00:29"/>
    <n v="2013"/>
    <x v="7"/>
    <n v="27"/>
    <x v="6"/>
    <x v="0"/>
    <n v="0"/>
    <n v="0"/>
  </r>
  <r>
    <d v="2013-08-27T00:00:00"/>
    <d v="2013-08-27T08:00:29"/>
    <n v="2013"/>
    <x v="7"/>
    <n v="27"/>
    <x v="7"/>
    <x v="0"/>
    <n v="15.664999999999999"/>
    <n v="0.30788128930817604"/>
  </r>
  <r>
    <d v="2013-08-27T00:00:00"/>
    <d v="2013-08-27T09:00:29"/>
    <n v="2013"/>
    <x v="7"/>
    <n v="27"/>
    <x v="8"/>
    <x v="0"/>
    <n v="47.612000000000002"/>
    <n v="0.9357704402515723"/>
  </r>
  <r>
    <d v="2013-08-27T00:00:00"/>
    <d v="2013-08-27T10:00:29"/>
    <n v="2013"/>
    <x v="7"/>
    <n v="27"/>
    <x v="9"/>
    <x v="0"/>
    <n v="49.96"/>
    <n v="0.98191823899371067"/>
  </r>
  <r>
    <d v="2013-08-27T00:00:00"/>
    <d v="2013-08-27T11:00:29"/>
    <n v="2013"/>
    <x v="7"/>
    <n v="27"/>
    <x v="10"/>
    <x v="0"/>
    <n v="49.96"/>
    <n v="0.98191823899371067"/>
  </r>
  <r>
    <d v="2013-08-27T00:00:00"/>
    <d v="2013-08-27T12:00:29"/>
    <n v="2013"/>
    <x v="7"/>
    <n v="27"/>
    <x v="11"/>
    <x v="0"/>
    <n v="49.96"/>
    <n v="0.98191823899371067"/>
  </r>
  <r>
    <d v="2013-08-27T00:00:00"/>
    <d v="2013-08-27T13:00:29"/>
    <n v="2013"/>
    <x v="7"/>
    <n v="27"/>
    <x v="12"/>
    <x v="0"/>
    <n v="49.96"/>
    <n v="0.98191823899371067"/>
  </r>
  <r>
    <d v="2013-08-27T00:00:00"/>
    <d v="2013-08-27T14:00:29"/>
    <n v="2013"/>
    <x v="7"/>
    <n v="27"/>
    <x v="13"/>
    <x v="0"/>
    <n v="49.96"/>
    <n v="0.98191823899371067"/>
  </r>
  <r>
    <d v="2013-08-27T00:00:00"/>
    <d v="2013-08-27T15:00:29"/>
    <n v="2013"/>
    <x v="7"/>
    <n v="27"/>
    <x v="14"/>
    <x v="0"/>
    <n v="49.96"/>
    <n v="0.98191823899371067"/>
  </r>
  <r>
    <d v="2013-08-27T00:00:00"/>
    <d v="2013-08-27T16:00:29"/>
    <n v="2013"/>
    <x v="7"/>
    <n v="27"/>
    <x v="15"/>
    <x v="0"/>
    <n v="49.96"/>
    <n v="0.98191823899371067"/>
  </r>
  <r>
    <d v="2013-08-27T00:00:00"/>
    <d v="2013-08-27T17:00:29"/>
    <n v="2013"/>
    <x v="7"/>
    <n v="27"/>
    <x v="16"/>
    <x v="0"/>
    <n v="49.500999999999998"/>
    <n v="0.97289701257861627"/>
  </r>
  <r>
    <d v="2013-08-27T00:00:00"/>
    <d v="2013-08-27T18:00:29"/>
    <n v="2013"/>
    <x v="7"/>
    <n v="27"/>
    <x v="17"/>
    <x v="0"/>
    <n v="24.413"/>
    <n v="0.47981525157232702"/>
  </r>
  <r>
    <d v="2013-08-27T00:00:00"/>
    <d v="2013-08-27T19:00:29"/>
    <n v="2013"/>
    <x v="7"/>
    <n v="27"/>
    <x v="18"/>
    <x v="0"/>
    <n v="0"/>
    <n v="0"/>
  </r>
  <r>
    <d v="2013-08-27T00:00:00"/>
    <d v="2013-08-27T20:00:29"/>
    <n v="2013"/>
    <x v="7"/>
    <n v="27"/>
    <x v="19"/>
    <x v="0"/>
    <n v="0"/>
    <n v="0"/>
  </r>
  <r>
    <d v="2013-08-27T00:00:00"/>
    <d v="2013-08-27T21:00:29"/>
    <n v="2013"/>
    <x v="7"/>
    <n v="27"/>
    <x v="20"/>
    <x v="0"/>
    <n v="0"/>
    <n v="0"/>
  </r>
  <r>
    <d v="2013-08-27T00:00:00"/>
    <d v="2013-08-27T22:00:29"/>
    <n v="2013"/>
    <x v="7"/>
    <n v="27"/>
    <x v="21"/>
    <x v="0"/>
    <n v="0"/>
    <n v="0"/>
  </r>
  <r>
    <d v="2013-08-27T00:00:00"/>
    <d v="2013-08-27T23:00:29"/>
    <n v="2013"/>
    <x v="7"/>
    <n v="27"/>
    <x v="22"/>
    <x v="0"/>
    <n v="0"/>
    <n v="0"/>
  </r>
  <r>
    <d v="2013-08-28T00:00:00"/>
    <d v="2013-08-28T00:00:29"/>
    <n v="2013"/>
    <x v="7"/>
    <n v="28"/>
    <x v="23"/>
    <x v="1"/>
    <n v="0"/>
    <n v="0"/>
  </r>
  <r>
    <d v="2013-08-28T00:00:00"/>
    <d v="2013-08-28T01:00:29"/>
    <n v="2013"/>
    <x v="7"/>
    <n v="28"/>
    <x v="0"/>
    <x v="1"/>
    <n v="0"/>
    <n v="0"/>
  </r>
  <r>
    <d v="2013-08-28T00:00:00"/>
    <d v="2013-08-28T02:00:29"/>
    <n v="2013"/>
    <x v="7"/>
    <n v="28"/>
    <x v="1"/>
    <x v="1"/>
    <n v="0"/>
    <n v="0"/>
  </r>
  <r>
    <d v="2013-08-28T00:00:00"/>
    <d v="2013-08-28T03:00:29"/>
    <n v="2013"/>
    <x v="7"/>
    <n v="28"/>
    <x v="2"/>
    <x v="1"/>
    <n v="0"/>
    <n v="0"/>
  </r>
  <r>
    <d v="2013-08-28T00:00:00"/>
    <d v="2013-08-28T04:00:29"/>
    <n v="2013"/>
    <x v="7"/>
    <n v="28"/>
    <x v="3"/>
    <x v="1"/>
    <n v="0"/>
    <n v="0"/>
  </r>
  <r>
    <d v="2013-08-28T00:00:00"/>
    <d v="2013-08-28T05:00:29"/>
    <n v="2013"/>
    <x v="7"/>
    <n v="28"/>
    <x v="4"/>
    <x v="1"/>
    <n v="0"/>
    <n v="0"/>
  </r>
  <r>
    <d v="2013-08-28T00:00:00"/>
    <d v="2013-08-28T06:00:29"/>
    <n v="2013"/>
    <x v="7"/>
    <n v="28"/>
    <x v="5"/>
    <x v="1"/>
    <n v="0"/>
    <n v="0"/>
  </r>
  <r>
    <d v="2013-08-28T00:00:00"/>
    <d v="2013-08-28T07:00:29"/>
    <n v="2013"/>
    <x v="7"/>
    <n v="28"/>
    <x v="6"/>
    <x v="1"/>
    <n v="0"/>
    <n v="0"/>
  </r>
  <r>
    <d v="2013-08-28T00:00:00"/>
    <d v="2013-08-28T08:00:29"/>
    <n v="2013"/>
    <x v="7"/>
    <n v="28"/>
    <x v="7"/>
    <x v="1"/>
    <n v="16.125"/>
    <n v="0.31692216981132076"/>
  </r>
  <r>
    <d v="2013-08-28T00:00:00"/>
    <d v="2013-08-28T09:00:29"/>
    <n v="2013"/>
    <x v="7"/>
    <n v="28"/>
    <x v="8"/>
    <x v="1"/>
    <n v="46.591000000000001"/>
    <n v="0.91570361635220121"/>
  </r>
  <r>
    <d v="2013-08-28T00:00:00"/>
    <d v="2013-08-28T10:00:29"/>
    <n v="2013"/>
    <x v="7"/>
    <n v="28"/>
    <x v="9"/>
    <x v="1"/>
    <n v="49.868000000000002"/>
    <n v="0.98011006289308178"/>
  </r>
  <r>
    <d v="2013-08-28T00:00:00"/>
    <d v="2013-08-28T11:00:29"/>
    <n v="2013"/>
    <x v="7"/>
    <n v="28"/>
    <x v="10"/>
    <x v="1"/>
    <n v="49.96"/>
    <n v="0.98191823899371067"/>
  </r>
  <r>
    <d v="2013-08-28T00:00:00"/>
    <d v="2013-08-28T12:00:29"/>
    <n v="2013"/>
    <x v="7"/>
    <n v="28"/>
    <x v="11"/>
    <x v="1"/>
    <n v="49.536000000000001"/>
    <n v="0.97358490566037736"/>
  </r>
  <r>
    <d v="2013-08-28T00:00:00"/>
    <d v="2013-08-28T13:00:29"/>
    <n v="2013"/>
    <x v="7"/>
    <n v="28"/>
    <x v="12"/>
    <x v="1"/>
    <n v="49.02"/>
    <n v="0.96344339622641506"/>
  </r>
  <r>
    <d v="2013-08-28T00:00:00"/>
    <d v="2013-08-28T14:00:29"/>
    <n v="2013"/>
    <x v="7"/>
    <n v="28"/>
    <x v="13"/>
    <x v="1"/>
    <n v="49.96"/>
    <n v="0.98191823899371067"/>
  </r>
  <r>
    <d v="2013-08-28T00:00:00"/>
    <d v="2013-08-28T15:00:29"/>
    <n v="2013"/>
    <x v="7"/>
    <n v="28"/>
    <x v="14"/>
    <x v="1"/>
    <n v="49.96"/>
    <n v="0.98191823899371067"/>
  </r>
  <r>
    <d v="2013-08-28T00:00:00"/>
    <d v="2013-08-28T16:00:29"/>
    <n v="2013"/>
    <x v="7"/>
    <n v="28"/>
    <x v="15"/>
    <x v="1"/>
    <n v="49.96"/>
    <n v="0.98191823899371067"/>
  </r>
  <r>
    <d v="2013-08-28T00:00:00"/>
    <d v="2013-08-28T17:00:29"/>
    <n v="2013"/>
    <x v="7"/>
    <n v="28"/>
    <x v="16"/>
    <x v="1"/>
    <n v="49.69"/>
    <n v="0.97661163522012573"/>
  </r>
  <r>
    <d v="2013-08-28T00:00:00"/>
    <d v="2013-08-28T18:00:29"/>
    <n v="2013"/>
    <x v="7"/>
    <n v="28"/>
    <x v="17"/>
    <x v="1"/>
    <n v="24.725000000000001"/>
    <n v="0.48594732704402516"/>
  </r>
  <r>
    <d v="2013-08-28T00:00:00"/>
    <d v="2013-08-28T19:00:29"/>
    <n v="2013"/>
    <x v="7"/>
    <n v="28"/>
    <x v="18"/>
    <x v="1"/>
    <n v="0"/>
    <n v="0"/>
  </r>
  <r>
    <d v="2013-08-28T00:00:00"/>
    <d v="2013-08-28T20:00:29"/>
    <n v="2013"/>
    <x v="7"/>
    <n v="28"/>
    <x v="19"/>
    <x v="1"/>
    <n v="0"/>
    <n v="0"/>
  </r>
  <r>
    <d v="2013-08-28T00:00:00"/>
    <d v="2013-08-28T21:00:29"/>
    <n v="2013"/>
    <x v="7"/>
    <n v="28"/>
    <x v="20"/>
    <x v="1"/>
    <n v="0"/>
    <n v="0"/>
  </r>
  <r>
    <d v="2013-08-28T00:00:00"/>
    <d v="2013-08-28T22:00:29"/>
    <n v="2013"/>
    <x v="7"/>
    <n v="28"/>
    <x v="21"/>
    <x v="1"/>
    <n v="0"/>
    <n v="0"/>
  </r>
  <r>
    <d v="2013-08-28T00:00:00"/>
    <d v="2013-08-28T23:00:29"/>
    <n v="2013"/>
    <x v="7"/>
    <n v="28"/>
    <x v="22"/>
    <x v="1"/>
    <n v="0"/>
    <n v="0"/>
  </r>
  <r>
    <d v="2013-08-29T00:00:00"/>
    <d v="2013-08-29T00:00:29"/>
    <n v="2013"/>
    <x v="7"/>
    <n v="29"/>
    <x v="23"/>
    <x v="2"/>
    <n v="0"/>
    <n v="0"/>
  </r>
  <r>
    <d v="2013-08-29T00:00:00"/>
    <d v="2013-08-29T01:00:29"/>
    <n v="2013"/>
    <x v="7"/>
    <n v="29"/>
    <x v="0"/>
    <x v="2"/>
    <n v="0"/>
    <n v="0"/>
  </r>
  <r>
    <d v="2013-08-29T00:00:00"/>
    <d v="2013-08-29T02:00:29"/>
    <n v="2013"/>
    <x v="7"/>
    <n v="29"/>
    <x v="1"/>
    <x v="2"/>
    <n v="0"/>
    <n v="0"/>
  </r>
  <r>
    <d v="2013-08-29T00:00:00"/>
    <d v="2013-08-29T03:00:29"/>
    <n v="2013"/>
    <x v="7"/>
    <n v="29"/>
    <x v="2"/>
    <x v="2"/>
    <n v="0"/>
    <n v="0"/>
  </r>
  <r>
    <d v="2013-08-29T00:00:00"/>
    <d v="2013-08-29T04:00:29"/>
    <n v="2013"/>
    <x v="7"/>
    <n v="29"/>
    <x v="3"/>
    <x v="2"/>
    <n v="0"/>
    <n v="0"/>
  </r>
  <r>
    <d v="2013-08-29T00:00:00"/>
    <d v="2013-08-29T05:00:29"/>
    <n v="2013"/>
    <x v="7"/>
    <n v="29"/>
    <x v="4"/>
    <x v="2"/>
    <n v="0"/>
    <n v="0"/>
  </r>
  <r>
    <d v="2013-08-29T00:00:00"/>
    <d v="2013-08-29T06:00:29"/>
    <n v="2013"/>
    <x v="7"/>
    <n v="29"/>
    <x v="5"/>
    <x v="2"/>
    <n v="0"/>
    <n v="0"/>
  </r>
  <r>
    <d v="2013-08-29T00:00:00"/>
    <d v="2013-08-29T07:00:29"/>
    <n v="2013"/>
    <x v="7"/>
    <n v="29"/>
    <x v="6"/>
    <x v="2"/>
    <n v="0"/>
    <n v="0"/>
  </r>
  <r>
    <d v="2013-08-29T00:00:00"/>
    <d v="2013-08-29T08:00:29"/>
    <n v="2013"/>
    <x v="7"/>
    <n v="29"/>
    <x v="7"/>
    <x v="2"/>
    <n v="16.513000000000002"/>
    <n v="0.32454795597484276"/>
  </r>
  <r>
    <d v="2013-08-29T00:00:00"/>
    <d v="2013-08-29T09:00:29"/>
    <n v="2013"/>
    <x v="7"/>
    <n v="29"/>
    <x v="8"/>
    <x v="2"/>
    <n v="46.734999999999999"/>
    <n v="0.91853380503144644"/>
  </r>
  <r>
    <d v="2013-08-29T00:00:00"/>
    <d v="2013-08-29T10:00:29"/>
    <n v="2013"/>
    <x v="7"/>
    <n v="29"/>
    <x v="9"/>
    <x v="2"/>
    <n v="49.96"/>
    <n v="0.98191823899371067"/>
  </r>
  <r>
    <d v="2013-08-29T00:00:00"/>
    <d v="2013-08-29T11:00:29"/>
    <n v="2013"/>
    <x v="7"/>
    <n v="29"/>
    <x v="10"/>
    <x v="2"/>
    <n v="49.96"/>
    <n v="0.98191823899371067"/>
  </r>
  <r>
    <d v="2013-08-29T00:00:00"/>
    <d v="2013-08-29T12:00:29"/>
    <n v="2013"/>
    <x v="7"/>
    <n v="29"/>
    <x v="11"/>
    <x v="2"/>
    <n v="49.96"/>
    <n v="0.98191823899371067"/>
  </r>
  <r>
    <d v="2013-08-29T00:00:00"/>
    <d v="2013-08-29T13:00:29"/>
    <n v="2013"/>
    <x v="7"/>
    <n v="29"/>
    <x v="12"/>
    <x v="2"/>
    <n v="49.96"/>
    <n v="0.98191823899371067"/>
  </r>
  <r>
    <d v="2013-08-29T00:00:00"/>
    <d v="2013-08-29T14:00:29"/>
    <n v="2013"/>
    <x v="7"/>
    <n v="29"/>
    <x v="13"/>
    <x v="2"/>
    <n v="49.96"/>
    <n v="0.98191823899371067"/>
  </r>
  <r>
    <d v="2013-08-29T00:00:00"/>
    <d v="2013-08-29T15:00:29"/>
    <n v="2013"/>
    <x v="7"/>
    <n v="29"/>
    <x v="14"/>
    <x v="2"/>
    <n v="49.96"/>
    <n v="0.98191823899371067"/>
  </r>
  <r>
    <d v="2013-08-29T00:00:00"/>
    <d v="2013-08-29T16:00:29"/>
    <n v="2013"/>
    <x v="7"/>
    <n v="29"/>
    <x v="15"/>
    <x v="2"/>
    <n v="49.96"/>
    <n v="0.98191823899371067"/>
  </r>
  <r>
    <d v="2013-08-29T00:00:00"/>
    <d v="2013-08-29T17:00:29"/>
    <n v="2013"/>
    <x v="7"/>
    <n v="29"/>
    <x v="16"/>
    <x v="2"/>
    <n v="49.96"/>
    <n v="0.98191823899371067"/>
  </r>
  <r>
    <d v="2013-08-29T00:00:00"/>
    <d v="2013-08-29T18:00:29"/>
    <n v="2013"/>
    <x v="7"/>
    <n v="29"/>
    <x v="17"/>
    <x v="2"/>
    <n v="25.033999999999999"/>
    <n v="0.49202044025157227"/>
  </r>
  <r>
    <d v="2013-08-29T00:00:00"/>
    <d v="2013-08-29T19:00:29"/>
    <n v="2013"/>
    <x v="7"/>
    <n v="29"/>
    <x v="18"/>
    <x v="2"/>
    <n v="0"/>
    <n v="0"/>
  </r>
  <r>
    <d v="2013-08-29T00:00:00"/>
    <d v="2013-08-29T20:00:29"/>
    <n v="2013"/>
    <x v="7"/>
    <n v="29"/>
    <x v="19"/>
    <x v="2"/>
    <n v="0"/>
    <n v="0"/>
  </r>
  <r>
    <d v="2013-08-29T00:00:00"/>
    <d v="2013-08-29T21:00:29"/>
    <n v="2013"/>
    <x v="7"/>
    <n v="29"/>
    <x v="20"/>
    <x v="2"/>
    <n v="0"/>
    <n v="0"/>
  </r>
  <r>
    <d v="2013-08-29T00:00:00"/>
    <d v="2013-08-29T22:00:29"/>
    <n v="2013"/>
    <x v="7"/>
    <n v="29"/>
    <x v="21"/>
    <x v="2"/>
    <n v="0"/>
    <n v="0"/>
  </r>
  <r>
    <d v="2013-08-29T00:00:00"/>
    <d v="2013-08-29T23:00:29"/>
    <n v="2013"/>
    <x v="7"/>
    <n v="29"/>
    <x v="22"/>
    <x v="2"/>
    <n v="0"/>
    <n v="0"/>
  </r>
  <r>
    <d v="2013-08-30T00:00:00"/>
    <d v="2013-08-30T00:00:29"/>
    <n v="2013"/>
    <x v="7"/>
    <n v="30"/>
    <x v="23"/>
    <x v="3"/>
    <n v="0"/>
    <n v="0"/>
  </r>
  <r>
    <d v="2013-08-30T00:00:00"/>
    <d v="2013-08-30T01:00:29"/>
    <n v="2013"/>
    <x v="7"/>
    <n v="30"/>
    <x v="0"/>
    <x v="3"/>
    <n v="0"/>
    <n v="0"/>
  </r>
  <r>
    <d v="2013-08-30T00:00:00"/>
    <d v="2013-08-30T02:00:29"/>
    <n v="2013"/>
    <x v="7"/>
    <n v="30"/>
    <x v="1"/>
    <x v="3"/>
    <n v="0"/>
    <n v="0"/>
  </r>
  <r>
    <d v="2013-08-30T00:00:00"/>
    <d v="2013-08-30T03:00:29"/>
    <n v="2013"/>
    <x v="7"/>
    <n v="30"/>
    <x v="2"/>
    <x v="3"/>
    <n v="0"/>
    <n v="0"/>
  </r>
  <r>
    <d v="2013-08-30T00:00:00"/>
    <d v="2013-08-30T04:00:29"/>
    <n v="2013"/>
    <x v="7"/>
    <n v="30"/>
    <x v="3"/>
    <x v="3"/>
    <n v="0"/>
    <n v="0"/>
  </r>
  <r>
    <d v="2013-08-30T00:00:00"/>
    <d v="2013-08-30T05:00:29"/>
    <n v="2013"/>
    <x v="7"/>
    <n v="30"/>
    <x v="4"/>
    <x v="3"/>
    <n v="0"/>
    <n v="0"/>
  </r>
  <r>
    <d v="2013-08-30T00:00:00"/>
    <d v="2013-08-30T06:00:29"/>
    <n v="2013"/>
    <x v="7"/>
    <n v="30"/>
    <x v="5"/>
    <x v="3"/>
    <n v="0"/>
    <n v="0"/>
  </r>
  <r>
    <d v="2013-08-30T00:00:00"/>
    <d v="2013-08-30T07:00:29"/>
    <n v="2013"/>
    <x v="7"/>
    <n v="30"/>
    <x v="6"/>
    <x v="3"/>
    <n v="0"/>
    <n v="0"/>
  </r>
  <r>
    <d v="2013-08-30T00:00:00"/>
    <d v="2013-08-30T08:00:29"/>
    <n v="2013"/>
    <x v="7"/>
    <n v="30"/>
    <x v="7"/>
    <x v="3"/>
    <n v="17.556999999999999"/>
    <n v="0.34506682389937104"/>
  </r>
  <r>
    <d v="2013-08-30T00:00:00"/>
    <d v="2013-08-30T09:00:29"/>
    <n v="2013"/>
    <x v="7"/>
    <n v="30"/>
    <x v="8"/>
    <x v="3"/>
    <n v="48.631999999999998"/>
    <n v="0.95581761006289301"/>
  </r>
  <r>
    <d v="2013-08-30T00:00:00"/>
    <d v="2013-08-30T10:00:29"/>
    <n v="2013"/>
    <x v="7"/>
    <n v="30"/>
    <x v="9"/>
    <x v="3"/>
    <n v="49.96"/>
    <n v="0.98191823899371067"/>
  </r>
  <r>
    <d v="2013-08-30T00:00:00"/>
    <d v="2013-08-30T11:00:29"/>
    <n v="2013"/>
    <x v="7"/>
    <n v="30"/>
    <x v="10"/>
    <x v="3"/>
    <n v="49.96"/>
    <n v="0.98191823899371067"/>
  </r>
  <r>
    <d v="2013-08-30T00:00:00"/>
    <d v="2013-08-30T12:00:29"/>
    <n v="2013"/>
    <x v="7"/>
    <n v="30"/>
    <x v="11"/>
    <x v="3"/>
    <n v="49.96"/>
    <n v="0.98191823899371067"/>
  </r>
  <r>
    <d v="2013-08-30T00:00:00"/>
    <d v="2013-08-30T13:00:29"/>
    <n v="2013"/>
    <x v="7"/>
    <n v="30"/>
    <x v="12"/>
    <x v="3"/>
    <n v="49.96"/>
    <n v="0.98191823899371067"/>
  </r>
  <r>
    <d v="2013-08-30T00:00:00"/>
    <d v="2013-08-30T14:00:29"/>
    <n v="2013"/>
    <x v="7"/>
    <n v="30"/>
    <x v="13"/>
    <x v="3"/>
    <n v="49.96"/>
    <n v="0.98191823899371067"/>
  </r>
  <r>
    <d v="2013-08-30T00:00:00"/>
    <d v="2013-08-30T15:00:29"/>
    <n v="2013"/>
    <x v="7"/>
    <n v="30"/>
    <x v="14"/>
    <x v="3"/>
    <n v="49.96"/>
    <n v="0.98191823899371067"/>
  </r>
  <r>
    <d v="2013-08-30T00:00:00"/>
    <d v="2013-08-30T16:00:29"/>
    <n v="2013"/>
    <x v="7"/>
    <n v="30"/>
    <x v="15"/>
    <x v="3"/>
    <n v="49.96"/>
    <n v="0.98191823899371067"/>
  </r>
  <r>
    <d v="2013-08-30T00:00:00"/>
    <d v="2013-08-30T17:00:29"/>
    <n v="2013"/>
    <x v="7"/>
    <n v="30"/>
    <x v="16"/>
    <x v="3"/>
    <n v="47.371000000000002"/>
    <n v="0.9310338050314465"/>
  </r>
  <r>
    <d v="2013-08-30T00:00:00"/>
    <d v="2013-08-30T18:00:29"/>
    <n v="2013"/>
    <x v="7"/>
    <n v="30"/>
    <x v="17"/>
    <x v="3"/>
    <n v="24.381"/>
    <n v="0.47918632075471695"/>
  </r>
  <r>
    <d v="2013-08-30T00:00:00"/>
    <d v="2013-08-30T19:00:29"/>
    <n v="2013"/>
    <x v="7"/>
    <n v="30"/>
    <x v="18"/>
    <x v="3"/>
    <n v="0"/>
    <n v="0"/>
  </r>
  <r>
    <d v="2013-08-30T00:00:00"/>
    <d v="2013-08-30T20:00:29"/>
    <n v="2013"/>
    <x v="7"/>
    <n v="30"/>
    <x v="19"/>
    <x v="3"/>
    <n v="0"/>
    <n v="0"/>
  </r>
  <r>
    <d v="2013-08-30T00:00:00"/>
    <d v="2013-08-30T21:00:29"/>
    <n v="2013"/>
    <x v="7"/>
    <n v="30"/>
    <x v="20"/>
    <x v="3"/>
    <n v="0"/>
    <n v="0"/>
  </r>
  <r>
    <d v="2013-08-30T00:00:00"/>
    <d v="2013-08-30T22:00:29"/>
    <n v="2013"/>
    <x v="7"/>
    <n v="30"/>
    <x v="21"/>
    <x v="3"/>
    <n v="0"/>
    <n v="0"/>
  </r>
  <r>
    <d v="2013-08-30T00:00:00"/>
    <d v="2013-08-30T23:00:29"/>
    <n v="2013"/>
    <x v="7"/>
    <n v="30"/>
    <x v="22"/>
    <x v="3"/>
    <n v="0"/>
    <n v="0"/>
  </r>
  <r>
    <d v="2013-08-31T00:00:00"/>
    <d v="2013-08-31T00:00:29"/>
    <n v="2013"/>
    <x v="7"/>
    <n v="31"/>
    <x v="23"/>
    <x v="4"/>
    <n v="0"/>
    <n v="0"/>
  </r>
  <r>
    <d v="2013-08-31T00:00:00"/>
    <d v="2013-08-31T01:00:29"/>
    <n v="2013"/>
    <x v="7"/>
    <n v="31"/>
    <x v="0"/>
    <x v="4"/>
    <n v="0"/>
    <n v="0"/>
  </r>
  <r>
    <d v="2013-08-31T00:00:00"/>
    <d v="2013-08-31T02:00:29"/>
    <n v="2013"/>
    <x v="7"/>
    <n v="31"/>
    <x v="1"/>
    <x v="4"/>
    <n v="0"/>
    <n v="0"/>
  </r>
  <r>
    <d v="2013-08-31T00:00:00"/>
    <d v="2013-08-31T03:00:29"/>
    <n v="2013"/>
    <x v="7"/>
    <n v="31"/>
    <x v="2"/>
    <x v="4"/>
    <n v="0"/>
    <n v="0"/>
  </r>
  <r>
    <d v="2013-08-31T00:00:00"/>
    <d v="2013-08-31T04:00:29"/>
    <n v="2013"/>
    <x v="7"/>
    <n v="31"/>
    <x v="3"/>
    <x v="4"/>
    <n v="0"/>
    <n v="0"/>
  </r>
  <r>
    <d v="2013-08-31T00:00:00"/>
    <d v="2013-08-31T05:00:29"/>
    <n v="2013"/>
    <x v="7"/>
    <n v="31"/>
    <x v="4"/>
    <x v="4"/>
    <n v="0"/>
    <n v="0"/>
  </r>
  <r>
    <d v="2013-08-31T00:00:00"/>
    <d v="2013-08-31T06:00:29"/>
    <n v="2013"/>
    <x v="7"/>
    <n v="31"/>
    <x v="5"/>
    <x v="4"/>
    <n v="0"/>
    <n v="0"/>
  </r>
  <r>
    <d v="2013-08-31T00:00:00"/>
    <d v="2013-08-31T07:00:29"/>
    <n v="2013"/>
    <x v="7"/>
    <n v="31"/>
    <x v="6"/>
    <x v="4"/>
    <n v="0"/>
    <n v="0"/>
  </r>
  <r>
    <d v="2013-08-31T00:00:00"/>
    <d v="2013-08-31T08:00:29"/>
    <n v="2013"/>
    <x v="7"/>
    <n v="31"/>
    <x v="7"/>
    <x v="4"/>
    <n v="14.367000000000001"/>
    <n v="0.28237028301886791"/>
  </r>
  <r>
    <d v="2013-08-31T00:00:00"/>
    <d v="2013-08-31T09:00:29"/>
    <n v="2013"/>
    <x v="7"/>
    <n v="31"/>
    <x v="8"/>
    <x v="4"/>
    <n v="43.848999999999997"/>
    <n v="0.86181210691823884"/>
  </r>
  <r>
    <d v="2013-08-31T00:00:00"/>
    <d v="2013-08-31T10:00:29"/>
    <n v="2013"/>
    <x v="7"/>
    <n v="31"/>
    <x v="9"/>
    <x v="4"/>
    <n v="38.703000000000003"/>
    <n v="0.7606721698113208"/>
  </r>
  <r>
    <d v="2013-08-31T00:00:00"/>
    <d v="2013-08-31T11:00:29"/>
    <n v="2013"/>
    <x v="7"/>
    <n v="31"/>
    <x v="10"/>
    <x v="4"/>
    <n v="29.582999999999998"/>
    <n v="0.5814268867924528"/>
  </r>
  <r>
    <d v="2013-08-31T00:00:00"/>
    <d v="2013-08-31T12:00:29"/>
    <n v="2013"/>
    <x v="7"/>
    <n v="31"/>
    <x v="11"/>
    <x v="4"/>
    <n v="22.225999999999999"/>
    <n v="0.43683176100628929"/>
  </r>
  <r>
    <d v="2013-08-31T00:00:00"/>
    <d v="2013-08-31T13:00:29"/>
    <n v="2013"/>
    <x v="7"/>
    <n v="31"/>
    <x v="12"/>
    <x v="4"/>
    <n v="22.361999999999998"/>
    <n v="0.43950471698113203"/>
  </r>
  <r>
    <d v="2013-08-31T00:00:00"/>
    <d v="2013-08-31T14:00:29"/>
    <n v="2013"/>
    <x v="7"/>
    <n v="31"/>
    <x v="13"/>
    <x v="4"/>
    <n v="20.007999999999999"/>
    <n v="0.39323899371069176"/>
  </r>
  <r>
    <d v="2013-08-31T00:00:00"/>
    <d v="2013-08-31T15:00:29"/>
    <n v="2013"/>
    <x v="7"/>
    <n v="31"/>
    <x v="14"/>
    <x v="4"/>
    <n v="18.388999999999999"/>
    <n v="0.36141902515723268"/>
  </r>
  <r>
    <d v="2013-08-31T00:00:00"/>
    <d v="2013-08-31T16:00:29"/>
    <n v="2013"/>
    <x v="7"/>
    <n v="31"/>
    <x v="15"/>
    <x v="4"/>
    <n v="26.417999999999999"/>
    <n v="0.51922169811320751"/>
  </r>
  <r>
    <d v="2013-08-31T00:00:00"/>
    <d v="2013-08-31T17:00:29"/>
    <n v="2013"/>
    <x v="7"/>
    <n v="31"/>
    <x v="16"/>
    <x v="4"/>
    <n v="32.932000000000002"/>
    <n v="0.64724842767295598"/>
  </r>
  <r>
    <d v="2013-08-31T00:00:00"/>
    <d v="2013-08-31T18:00:29"/>
    <n v="2013"/>
    <x v="7"/>
    <n v="31"/>
    <x v="17"/>
    <x v="4"/>
    <n v="7.1429999999999998"/>
    <n v="0.14038915094339621"/>
  </r>
  <r>
    <d v="2013-08-31T00:00:00"/>
    <d v="2013-08-31T19:00:29"/>
    <n v="2013"/>
    <x v="7"/>
    <n v="31"/>
    <x v="18"/>
    <x v="4"/>
    <n v="0"/>
    <n v="0"/>
  </r>
  <r>
    <d v="2013-08-31T00:00:00"/>
    <d v="2013-08-31T20:00:29"/>
    <n v="2013"/>
    <x v="7"/>
    <n v="31"/>
    <x v="19"/>
    <x v="4"/>
    <n v="0"/>
    <n v="0"/>
  </r>
  <r>
    <d v="2013-08-31T00:00:00"/>
    <d v="2013-08-31T21:00:29"/>
    <n v="2013"/>
    <x v="7"/>
    <n v="31"/>
    <x v="20"/>
    <x v="4"/>
    <n v="0"/>
    <n v="0"/>
  </r>
  <r>
    <d v="2013-08-31T00:00:00"/>
    <d v="2013-08-31T22:00:29"/>
    <n v="2013"/>
    <x v="7"/>
    <n v="31"/>
    <x v="21"/>
    <x v="4"/>
    <n v="0"/>
    <n v="0"/>
  </r>
  <r>
    <d v="2013-08-31T00:00:00"/>
    <d v="2013-08-31T23:00:29"/>
    <n v="2013"/>
    <x v="7"/>
    <n v="31"/>
    <x v="22"/>
    <x v="4"/>
    <n v="0"/>
    <n v="0"/>
  </r>
  <r>
    <d v="2013-09-01T00:00:00"/>
    <d v="2013-09-01T00:00:29"/>
    <n v="2013"/>
    <x v="8"/>
    <n v="1"/>
    <x v="23"/>
    <x v="5"/>
    <n v="0"/>
    <n v="0"/>
  </r>
  <r>
    <d v="2013-09-01T00:00:00"/>
    <d v="2013-09-01T01:00:29"/>
    <n v="2013"/>
    <x v="8"/>
    <n v="1"/>
    <x v="0"/>
    <x v="5"/>
    <n v="0"/>
    <n v="0"/>
  </r>
  <r>
    <d v="2013-09-01T00:00:00"/>
    <d v="2013-09-01T02:00:29"/>
    <n v="2013"/>
    <x v="8"/>
    <n v="1"/>
    <x v="1"/>
    <x v="5"/>
    <n v="0"/>
    <n v="0"/>
  </r>
  <r>
    <d v="2013-09-01T00:00:00"/>
    <d v="2013-09-01T03:00:29"/>
    <n v="2013"/>
    <x v="8"/>
    <n v="1"/>
    <x v="2"/>
    <x v="5"/>
    <n v="0"/>
    <n v="0"/>
  </r>
  <r>
    <d v="2013-09-01T00:00:00"/>
    <d v="2013-09-01T04:00:29"/>
    <n v="2013"/>
    <x v="8"/>
    <n v="1"/>
    <x v="3"/>
    <x v="5"/>
    <n v="0"/>
    <n v="0"/>
  </r>
  <r>
    <d v="2013-09-01T00:00:00"/>
    <d v="2013-09-01T05:00:29"/>
    <n v="2013"/>
    <x v="8"/>
    <n v="1"/>
    <x v="4"/>
    <x v="5"/>
    <n v="0"/>
    <n v="0"/>
  </r>
  <r>
    <d v="2013-09-01T00:00:00"/>
    <d v="2013-09-01T06:00:29"/>
    <n v="2013"/>
    <x v="8"/>
    <n v="1"/>
    <x v="5"/>
    <x v="5"/>
    <n v="0"/>
    <n v="0"/>
  </r>
  <r>
    <d v="2013-09-01T00:00:00"/>
    <d v="2013-09-01T07:00:29"/>
    <n v="2013"/>
    <x v="8"/>
    <n v="1"/>
    <x v="6"/>
    <x v="5"/>
    <n v="0"/>
    <n v="0"/>
  </r>
  <r>
    <d v="2013-09-01T00:00:00"/>
    <d v="2013-09-01T08:00:29"/>
    <n v="2013"/>
    <x v="8"/>
    <n v="1"/>
    <x v="7"/>
    <x v="5"/>
    <n v="14.635999999999999"/>
    <n v="0.28765723270440247"/>
  </r>
  <r>
    <d v="2013-09-01T00:00:00"/>
    <d v="2013-09-01T09:00:29"/>
    <n v="2013"/>
    <x v="8"/>
    <n v="1"/>
    <x v="8"/>
    <x v="5"/>
    <n v="41.420999999999999"/>
    <n v="0.81409198113207537"/>
  </r>
  <r>
    <d v="2013-09-01T00:00:00"/>
    <d v="2013-09-01T10:00:29"/>
    <n v="2013"/>
    <x v="8"/>
    <n v="1"/>
    <x v="9"/>
    <x v="5"/>
    <n v="47.704000000000001"/>
    <n v="0.93757861635220119"/>
  </r>
  <r>
    <d v="2013-09-01T00:00:00"/>
    <d v="2013-09-01T11:00:29"/>
    <n v="2013"/>
    <x v="8"/>
    <n v="1"/>
    <x v="10"/>
    <x v="5"/>
    <n v="42.783000000000001"/>
    <n v="0.84086084905660374"/>
  </r>
  <r>
    <d v="2013-09-01T00:00:00"/>
    <d v="2013-09-01T12:00:29"/>
    <n v="2013"/>
    <x v="8"/>
    <n v="1"/>
    <x v="11"/>
    <x v="5"/>
    <n v="39.976999999999997"/>
    <n v="0.78571147798742125"/>
  </r>
  <r>
    <d v="2013-09-01T00:00:00"/>
    <d v="2013-09-01T13:00:29"/>
    <n v="2013"/>
    <x v="8"/>
    <n v="1"/>
    <x v="12"/>
    <x v="5"/>
    <n v="44.201000000000001"/>
    <n v="0.86873034591194964"/>
  </r>
  <r>
    <d v="2013-09-01T00:00:00"/>
    <d v="2013-09-01T14:00:29"/>
    <n v="2013"/>
    <x v="8"/>
    <n v="1"/>
    <x v="13"/>
    <x v="5"/>
    <n v="46.389000000000003"/>
    <n v="0.9117334905660377"/>
  </r>
  <r>
    <d v="2013-09-01T00:00:00"/>
    <d v="2013-09-01T15:00:29"/>
    <n v="2013"/>
    <x v="8"/>
    <n v="1"/>
    <x v="14"/>
    <x v="5"/>
    <n v="46.201999999999998"/>
    <n v="0.90805817610062889"/>
  </r>
  <r>
    <d v="2013-09-01T00:00:00"/>
    <d v="2013-09-01T16:00:29"/>
    <n v="2013"/>
    <x v="8"/>
    <n v="1"/>
    <x v="15"/>
    <x v="5"/>
    <n v="46.625"/>
    <n v="0.91637185534591192"/>
  </r>
  <r>
    <d v="2013-09-01T00:00:00"/>
    <d v="2013-09-01T17:00:29"/>
    <n v="2013"/>
    <x v="8"/>
    <n v="1"/>
    <x v="16"/>
    <x v="5"/>
    <n v="44.177"/>
    <n v="0.86825864779874207"/>
  </r>
  <r>
    <d v="2013-09-01T00:00:00"/>
    <d v="2013-09-01T18:00:29"/>
    <n v="2013"/>
    <x v="8"/>
    <n v="1"/>
    <x v="17"/>
    <x v="5"/>
    <n v="0.37890000000000001"/>
    <n v="7.4469339622641505E-3"/>
  </r>
  <r>
    <d v="2013-09-01T00:00:00"/>
    <d v="2013-09-01T19:00:29"/>
    <n v="2013"/>
    <x v="8"/>
    <n v="1"/>
    <x v="18"/>
    <x v="5"/>
    <n v="0"/>
    <n v="0"/>
  </r>
  <r>
    <d v="2013-09-01T00:00:00"/>
    <d v="2013-09-01T20:00:29"/>
    <n v="2013"/>
    <x v="8"/>
    <n v="1"/>
    <x v="19"/>
    <x v="5"/>
    <n v="0"/>
    <n v="0"/>
  </r>
  <r>
    <d v="2013-09-01T00:00:00"/>
    <d v="2013-09-01T21:00:29"/>
    <n v="2013"/>
    <x v="8"/>
    <n v="1"/>
    <x v="20"/>
    <x v="5"/>
    <n v="0"/>
    <n v="0"/>
  </r>
  <r>
    <d v="2013-09-01T00:00:00"/>
    <d v="2013-09-01T22:00:29"/>
    <n v="2013"/>
    <x v="8"/>
    <n v="1"/>
    <x v="21"/>
    <x v="5"/>
    <n v="0"/>
    <n v="0"/>
  </r>
  <r>
    <d v="2013-09-01T00:00:00"/>
    <d v="2013-09-01T23:00:29"/>
    <n v="2013"/>
    <x v="8"/>
    <n v="1"/>
    <x v="22"/>
    <x v="5"/>
    <n v="0"/>
    <n v="0"/>
  </r>
  <r>
    <d v="2013-09-02T00:00:00"/>
    <d v="2013-09-02T00:00:29"/>
    <n v="2013"/>
    <x v="8"/>
    <n v="2"/>
    <x v="23"/>
    <x v="6"/>
    <n v="0"/>
    <n v="0"/>
  </r>
  <r>
    <d v="2013-09-02T00:00:00"/>
    <d v="2013-09-02T01:00:29"/>
    <n v="2013"/>
    <x v="8"/>
    <n v="2"/>
    <x v="0"/>
    <x v="6"/>
    <n v="0"/>
    <n v="0"/>
  </r>
  <r>
    <d v="2013-09-02T00:00:00"/>
    <d v="2013-09-02T02:00:29"/>
    <n v="2013"/>
    <x v="8"/>
    <n v="2"/>
    <x v="1"/>
    <x v="6"/>
    <n v="0"/>
    <n v="0"/>
  </r>
  <r>
    <d v="2013-09-02T00:00:00"/>
    <d v="2013-09-02T03:00:29"/>
    <n v="2013"/>
    <x v="8"/>
    <n v="2"/>
    <x v="2"/>
    <x v="6"/>
    <n v="0"/>
    <n v="0"/>
  </r>
  <r>
    <d v="2013-09-02T00:00:00"/>
    <d v="2013-09-02T04:00:29"/>
    <n v="2013"/>
    <x v="8"/>
    <n v="2"/>
    <x v="3"/>
    <x v="6"/>
    <n v="0"/>
    <n v="0"/>
  </r>
  <r>
    <d v="2013-09-02T00:00:00"/>
    <d v="2013-09-02T05:00:29"/>
    <n v="2013"/>
    <x v="8"/>
    <n v="2"/>
    <x v="4"/>
    <x v="6"/>
    <n v="0"/>
    <n v="0"/>
  </r>
  <r>
    <d v="2013-09-02T00:00:00"/>
    <d v="2013-09-02T06:00:29"/>
    <n v="2013"/>
    <x v="8"/>
    <n v="2"/>
    <x v="5"/>
    <x v="6"/>
    <n v="0"/>
    <n v="0"/>
  </r>
  <r>
    <d v="2013-09-02T00:00:00"/>
    <d v="2013-09-02T07:00:29"/>
    <n v="2013"/>
    <x v="8"/>
    <n v="2"/>
    <x v="6"/>
    <x v="6"/>
    <n v="0"/>
    <n v="0"/>
  </r>
  <r>
    <d v="2013-09-02T00:00:00"/>
    <d v="2013-09-02T08:00:29"/>
    <n v="2013"/>
    <x v="8"/>
    <n v="2"/>
    <x v="7"/>
    <x v="6"/>
    <n v="0.1976"/>
    <n v="3.883647798742138E-3"/>
  </r>
  <r>
    <d v="2013-09-02T00:00:00"/>
    <d v="2013-09-02T09:00:29"/>
    <n v="2013"/>
    <x v="8"/>
    <n v="2"/>
    <x v="8"/>
    <x v="6"/>
    <n v="1.327"/>
    <n v="2.6080974842767293E-2"/>
  </r>
  <r>
    <d v="2013-09-02T00:00:00"/>
    <d v="2013-09-02T10:00:29"/>
    <n v="2013"/>
    <x v="8"/>
    <n v="2"/>
    <x v="9"/>
    <x v="6"/>
    <n v="2.6789999999999998"/>
    <n v="5.2653301886792445E-2"/>
  </r>
  <r>
    <d v="2013-09-02T00:00:00"/>
    <d v="2013-09-02T11:00:29"/>
    <n v="2013"/>
    <x v="8"/>
    <n v="2"/>
    <x v="10"/>
    <x v="6"/>
    <n v="3.887"/>
    <n v="7.6395440251572327E-2"/>
  </r>
  <r>
    <d v="2013-09-02T00:00:00"/>
    <d v="2013-09-02T12:00:29"/>
    <n v="2013"/>
    <x v="8"/>
    <n v="2"/>
    <x v="11"/>
    <x v="6"/>
    <n v="4.9729999999999999"/>
    <n v="9.7739779874213825E-2"/>
  </r>
  <r>
    <d v="2013-09-02T00:00:00"/>
    <d v="2013-09-02T13:00:29"/>
    <n v="2013"/>
    <x v="8"/>
    <n v="2"/>
    <x v="12"/>
    <x v="6"/>
    <n v="6.9960000000000004"/>
    <n v="0.13750000000000001"/>
  </r>
  <r>
    <d v="2013-09-02T00:00:00"/>
    <d v="2013-09-02T14:00:29"/>
    <n v="2013"/>
    <x v="8"/>
    <n v="2"/>
    <x v="13"/>
    <x v="6"/>
    <n v="8.3049999999999997"/>
    <n v="0.16322720125786161"/>
  </r>
  <r>
    <d v="2013-09-02T00:00:00"/>
    <d v="2013-09-02T15:00:29"/>
    <n v="2013"/>
    <x v="8"/>
    <n v="2"/>
    <x v="14"/>
    <x v="6"/>
    <n v="10.731"/>
    <n v="0.21090801886792451"/>
  </r>
  <r>
    <d v="2013-09-02T00:00:00"/>
    <d v="2013-09-02T16:00:29"/>
    <n v="2013"/>
    <x v="8"/>
    <n v="2"/>
    <x v="15"/>
    <x v="6"/>
    <n v="13.718"/>
    <n v="0.26961477987421384"/>
  </r>
  <r>
    <d v="2013-09-02T00:00:00"/>
    <d v="2013-09-02T17:00:29"/>
    <n v="2013"/>
    <x v="8"/>
    <n v="2"/>
    <x v="16"/>
    <x v="6"/>
    <n v="12.571999999999999"/>
    <n v="0.24709119496855342"/>
  </r>
  <r>
    <d v="2013-09-02T00:00:00"/>
    <d v="2013-09-02T18:00:29"/>
    <n v="2013"/>
    <x v="8"/>
    <n v="2"/>
    <x v="17"/>
    <x v="6"/>
    <n v="14.372"/>
    <n v="0.28246855345911948"/>
  </r>
  <r>
    <d v="2013-09-02T00:00:00"/>
    <d v="2013-09-02T19:00:29"/>
    <n v="2013"/>
    <x v="8"/>
    <n v="2"/>
    <x v="18"/>
    <x v="6"/>
    <n v="0"/>
    <n v="0"/>
  </r>
  <r>
    <d v="2013-09-02T00:00:00"/>
    <d v="2013-09-02T20:00:29"/>
    <n v="2013"/>
    <x v="8"/>
    <n v="2"/>
    <x v="19"/>
    <x v="6"/>
    <n v="0"/>
    <n v="0"/>
  </r>
  <r>
    <d v="2013-09-02T00:00:00"/>
    <d v="2013-09-02T21:00:29"/>
    <n v="2013"/>
    <x v="8"/>
    <n v="2"/>
    <x v="20"/>
    <x v="6"/>
    <n v="0"/>
    <n v="0"/>
  </r>
  <r>
    <d v="2013-09-02T00:00:00"/>
    <d v="2013-09-02T22:00:29"/>
    <n v="2013"/>
    <x v="8"/>
    <n v="2"/>
    <x v="21"/>
    <x v="6"/>
    <n v="0"/>
    <n v="0"/>
  </r>
  <r>
    <d v="2013-09-02T00:00:00"/>
    <d v="2013-09-02T23:00:29"/>
    <n v="2013"/>
    <x v="8"/>
    <n v="2"/>
    <x v="22"/>
    <x v="6"/>
    <n v="0"/>
    <n v="0"/>
  </r>
  <r>
    <d v="2013-09-03T00:00:00"/>
    <d v="2013-09-03T00:00:29"/>
    <n v="2013"/>
    <x v="8"/>
    <n v="3"/>
    <x v="23"/>
    <x v="0"/>
    <n v="0"/>
    <n v="0"/>
  </r>
  <r>
    <d v="2013-09-03T00:00:00"/>
    <d v="2013-09-03T01:00:29"/>
    <n v="2013"/>
    <x v="8"/>
    <n v="3"/>
    <x v="0"/>
    <x v="0"/>
    <n v="0"/>
    <n v="0"/>
  </r>
  <r>
    <d v="2013-09-03T00:00:00"/>
    <d v="2013-09-03T02:00:29"/>
    <n v="2013"/>
    <x v="8"/>
    <n v="3"/>
    <x v="1"/>
    <x v="0"/>
    <n v="0"/>
    <n v="0"/>
  </r>
  <r>
    <d v="2013-09-03T00:00:00"/>
    <d v="2013-09-03T03:00:29"/>
    <n v="2013"/>
    <x v="8"/>
    <n v="3"/>
    <x v="2"/>
    <x v="0"/>
    <n v="0"/>
    <n v="0"/>
  </r>
  <r>
    <d v="2013-09-03T00:00:00"/>
    <d v="2013-09-03T04:00:29"/>
    <n v="2013"/>
    <x v="8"/>
    <n v="3"/>
    <x v="3"/>
    <x v="0"/>
    <n v="0"/>
    <n v="0"/>
  </r>
  <r>
    <d v="2013-09-03T00:00:00"/>
    <d v="2013-09-03T05:00:29"/>
    <n v="2013"/>
    <x v="8"/>
    <n v="3"/>
    <x v="4"/>
    <x v="0"/>
    <n v="0"/>
    <n v="0"/>
  </r>
  <r>
    <d v="2013-09-03T00:00:00"/>
    <d v="2013-09-03T06:00:29"/>
    <n v="2013"/>
    <x v="8"/>
    <n v="3"/>
    <x v="5"/>
    <x v="0"/>
    <n v="0"/>
    <n v="0"/>
  </r>
  <r>
    <d v="2013-09-03T00:00:00"/>
    <d v="2013-09-03T07:00:29"/>
    <n v="2013"/>
    <x v="8"/>
    <n v="3"/>
    <x v="6"/>
    <x v="0"/>
    <n v="0"/>
    <n v="0"/>
  </r>
  <r>
    <d v="2013-09-03T00:00:00"/>
    <d v="2013-09-03T08:00:29"/>
    <n v="2013"/>
    <x v="8"/>
    <n v="3"/>
    <x v="7"/>
    <x v="0"/>
    <n v="7.85"/>
    <n v="0.15428459119496854"/>
  </r>
  <r>
    <d v="2013-09-03T00:00:00"/>
    <d v="2013-09-03T09:00:29"/>
    <n v="2013"/>
    <x v="8"/>
    <n v="3"/>
    <x v="8"/>
    <x v="0"/>
    <n v="3.694"/>
    <n v="7.2602201257861626E-2"/>
  </r>
  <r>
    <d v="2013-09-03T00:00:00"/>
    <d v="2013-09-03T10:00:29"/>
    <n v="2013"/>
    <x v="8"/>
    <n v="3"/>
    <x v="9"/>
    <x v="0"/>
    <n v="5.4779999999999998"/>
    <n v="0.10766509433962262"/>
  </r>
  <r>
    <d v="2013-09-03T00:00:00"/>
    <d v="2013-09-03T11:00:29"/>
    <n v="2013"/>
    <x v="8"/>
    <n v="3"/>
    <x v="10"/>
    <x v="0"/>
    <n v="5.0890000000000004"/>
    <n v="0.10001965408805032"/>
  </r>
  <r>
    <d v="2013-09-03T00:00:00"/>
    <d v="2013-09-03T12:00:29"/>
    <n v="2013"/>
    <x v="8"/>
    <n v="3"/>
    <x v="11"/>
    <x v="0"/>
    <n v="5.0190000000000001"/>
    <n v="9.8643867924528297E-2"/>
  </r>
  <r>
    <d v="2013-09-03T00:00:00"/>
    <d v="2013-09-03T13:00:29"/>
    <n v="2013"/>
    <x v="8"/>
    <n v="3"/>
    <x v="12"/>
    <x v="0"/>
    <n v="12.404"/>
    <n v="0.24378930817610062"/>
  </r>
  <r>
    <d v="2013-09-03T00:00:00"/>
    <d v="2013-09-03T14:00:29"/>
    <n v="2013"/>
    <x v="8"/>
    <n v="3"/>
    <x v="13"/>
    <x v="0"/>
    <n v="14.77"/>
    <n v="0.29029088050314461"/>
  </r>
  <r>
    <d v="2013-09-03T00:00:00"/>
    <d v="2013-09-03T15:00:29"/>
    <n v="2013"/>
    <x v="8"/>
    <n v="3"/>
    <x v="14"/>
    <x v="0"/>
    <n v="18.565999999999999"/>
    <n v="0.36489779874213835"/>
  </r>
  <r>
    <d v="2013-09-03T00:00:00"/>
    <d v="2013-09-03T16:00:29"/>
    <n v="2013"/>
    <x v="8"/>
    <n v="3"/>
    <x v="15"/>
    <x v="0"/>
    <n v="21.689"/>
    <n v="0.42627751572327044"/>
  </r>
  <r>
    <d v="2013-09-03T00:00:00"/>
    <d v="2013-09-03T17:00:29"/>
    <n v="2013"/>
    <x v="8"/>
    <n v="3"/>
    <x v="16"/>
    <x v="0"/>
    <n v="17.623999999999999"/>
    <n v="0.34638364779874209"/>
  </r>
  <r>
    <d v="2013-09-03T00:00:00"/>
    <d v="2013-09-03T18:00:29"/>
    <n v="2013"/>
    <x v="8"/>
    <n v="3"/>
    <x v="17"/>
    <x v="0"/>
    <n v="17.096"/>
    <n v="0.33600628930817611"/>
  </r>
  <r>
    <d v="2013-09-03T00:00:00"/>
    <d v="2013-09-03T19:00:29"/>
    <n v="2013"/>
    <x v="8"/>
    <n v="3"/>
    <x v="18"/>
    <x v="0"/>
    <n v="0"/>
    <n v="0"/>
  </r>
  <r>
    <d v="2013-09-03T00:00:00"/>
    <d v="2013-09-03T20:00:29"/>
    <n v="2013"/>
    <x v="8"/>
    <n v="3"/>
    <x v="19"/>
    <x v="0"/>
    <n v="0"/>
    <n v="0"/>
  </r>
  <r>
    <d v="2013-09-03T00:00:00"/>
    <d v="2013-09-03T21:00:29"/>
    <n v="2013"/>
    <x v="8"/>
    <n v="3"/>
    <x v="20"/>
    <x v="0"/>
    <n v="0"/>
    <n v="0"/>
  </r>
  <r>
    <d v="2013-09-03T00:00:00"/>
    <d v="2013-09-03T22:00:29"/>
    <n v="2013"/>
    <x v="8"/>
    <n v="3"/>
    <x v="21"/>
    <x v="0"/>
    <n v="0"/>
    <n v="0"/>
  </r>
  <r>
    <d v="2013-09-03T00:00:00"/>
    <d v="2013-09-03T23:00:30"/>
    <n v="2013"/>
    <x v="8"/>
    <n v="3"/>
    <x v="22"/>
    <x v="0"/>
    <n v="0"/>
    <n v="0"/>
  </r>
  <r>
    <d v="2013-09-04T00:00:00"/>
    <d v="2013-09-04T00:00:30"/>
    <n v="2013"/>
    <x v="8"/>
    <n v="4"/>
    <x v="23"/>
    <x v="1"/>
    <n v="0"/>
    <n v="0"/>
  </r>
  <r>
    <d v="2013-09-04T00:00:00"/>
    <d v="2013-09-04T01:00:30"/>
    <n v="2013"/>
    <x v="8"/>
    <n v="4"/>
    <x v="0"/>
    <x v="1"/>
    <n v="0"/>
    <n v="0"/>
  </r>
  <r>
    <d v="2013-09-04T00:00:00"/>
    <d v="2013-09-04T02:00:30"/>
    <n v="2013"/>
    <x v="8"/>
    <n v="4"/>
    <x v="1"/>
    <x v="1"/>
    <n v="0"/>
    <n v="0"/>
  </r>
  <r>
    <d v="2013-09-04T00:00:00"/>
    <d v="2013-09-04T03:00:30"/>
    <n v="2013"/>
    <x v="8"/>
    <n v="4"/>
    <x v="2"/>
    <x v="1"/>
    <n v="0"/>
    <n v="0"/>
  </r>
  <r>
    <d v="2013-09-04T00:00:00"/>
    <d v="2013-09-04T04:00:30"/>
    <n v="2013"/>
    <x v="8"/>
    <n v="4"/>
    <x v="3"/>
    <x v="1"/>
    <n v="0"/>
    <n v="0"/>
  </r>
  <r>
    <d v="2013-09-04T00:00:00"/>
    <d v="2013-09-04T05:00:30"/>
    <n v="2013"/>
    <x v="8"/>
    <n v="4"/>
    <x v="4"/>
    <x v="1"/>
    <n v="0"/>
    <n v="0"/>
  </r>
  <r>
    <d v="2013-09-04T00:00:00"/>
    <d v="2013-09-04T06:00:30"/>
    <n v="2013"/>
    <x v="8"/>
    <n v="4"/>
    <x v="5"/>
    <x v="1"/>
    <n v="0"/>
    <n v="0"/>
  </r>
  <r>
    <d v="2013-09-04T00:00:00"/>
    <d v="2013-09-04T07:00:30"/>
    <n v="2013"/>
    <x v="8"/>
    <n v="4"/>
    <x v="6"/>
    <x v="1"/>
    <n v="0"/>
    <n v="0"/>
  </r>
  <r>
    <d v="2013-09-04T00:00:00"/>
    <d v="2013-09-04T08:00:30"/>
    <n v="2013"/>
    <x v="8"/>
    <n v="4"/>
    <x v="7"/>
    <x v="1"/>
    <n v="0.95009999999999994"/>
    <n v="1.8673349056603773E-2"/>
  </r>
  <r>
    <d v="2013-09-04T00:00:00"/>
    <d v="2013-09-04T09:00:30"/>
    <n v="2013"/>
    <x v="8"/>
    <n v="4"/>
    <x v="8"/>
    <x v="1"/>
    <n v="2.8610000000000002"/>
    <n v="5.6230345911949683E-2"/>
  </r>
  <r>
    <d v="2013-09-04T00:00:00"/>
    <d v="2013-09-04T10:00:30"/>
    <n v="2013"/>
    <x v="8"/>
    <n v="4"/>
    <x v="9"/>
    <x v="1"/>
    <n v="5.6120000000000001"/>
    <n v="0.11029874213836478"/>
  </r>
  <r>
    <d v="2013-09-04T00:00:00"/>
    <d v="2013-09-04T11:00:30"/>
    <n v="2013"/>
    <x v="8"/>
    <n v="4"/>
    <x v="10"/>
    <x v="1"/>
    <n v="5.9269999999999996"/>
    <n v="0.11648977987421383"/>
  </r>
  <r>
    <d v="2013-09-04T00:00:00"/>
    <d v="2013-09-04T12:00:30"/>
    <n v="2013"/>
    <x v="8"/>
    <n v="4"/>
    <x v="11"/>
    <x v="1"/>
    <n v="5.0019999999999998"/>
    <n v="9.8309748427672941E-2"/>
  </r>
  <r>
    <d v="2013-09-04T00:00:00"/>
    <d v="2013-09-04T13:00:30"/>
    <n v="2013"/>
    <x v="8"/>
    <n v="4"/>
    <x v="12"/>
    <x v="1"/>
    <n v="10.189"/>
    <n v="0.20025550314465407"/>
  </r>
  <r>
    <d v="2013-09-04T00:00:00"/>
    <d v="2013-09-04T14:00:30"/>
    <n v="2013"/>
    <x v="8"/>
    <n v="4"/>
    <x v="13"/>
    <x v="1"/>
    <n v="10.811999999999999"/>
    <n v="0.21249999999999997"/>
  </r>
  <r>
    <d v="2013-09-04T00:00:00"/>
    <d v="2013-09-04T15:00:30"/>
    <n v="2013"/>
    <x v="8"/>
    <n v="4"/>
    <x v="14"/>
    <x v="1"/>
    <n v="7.8129999999999997"/>
    <n v="0.15355738993710691"/>
  </r>
  <r>
    <d v="2013-09-04T00:00:00"/>
    <d v="2013-09-04T16:00:30"/>
    <n v="2013"/>
    <x v="8"/>
    <n v="4"/>
    <x v="15"/>
    <x v="1"/>
    <n v="4.8289999999999997"/>
    <n v="9.4909591194968543E-2"/>
  </r>
  <r>
    <d v="2013-09-04T00:00:00"/>
    <d v="2013-09-04T17:00:30"/>
    <n v="2013"/>
    <x v="8"/>
    <n v="4"/>
    <x v="16"/>
    <x v="1"/>
    <n v="9.0679999999999996"/>
    <n v="0.17822327044025155"/>
  </r>
  <r>
    <d v="2013-09-04T00:00:00"/>
    <d v="2013-09-04T18:00:30"/>
    <n v="2013"/>
    <x v="8"/>
    <n v="4"/>
    <x v="17"/>
    <x v="1"/>
    <n v="2.8239999999999998"/>
    <n v="5.5503144654088045E-2"/>
  </r>
  <r>
    <d v="2013-09-04T00:00:00"/>
    <d v="2013-09-04T19:00:30"/>
    <n v="2013"/>
    <x v="8"/>
    <n v="4"/>
    <x v="18"/>
    <x v="1"/>
    <n v="0"/>
    <n v="0"/>
  </r>
  <r>
    <d v="2013-09-04T00:00:00"/>
    <d v="2013-09-04T20:00:30"/>
    <n v="2013"/>
    <x v="8"/>
    <n v="4"/>
    <x v="19"/>
    <x v="1"/>
    <n v="0"/>
    <n v="0"/>
  </r>
  <r>
    <d v="2013-09-04T00:00:00"/>
    <d v="2013-09-04T21:00:30"/>
    <n v="2013"/>
    <x v="8"/>
    <n v="4"/>
    <x v="20"/>
    <x v="1"/>
    <n v="0"/>
    <n v="0"/>
  </r>
  <r>
    <d v="2013-09-04T00:00:00"/>
    <d v="2013-09-04T22:00:30"/>
    <n v="2013"/>
    <x v="8"/>
    <n v="4"/>
    <x v="21"/>
    <x v="1"/>
    <n v="0"/>
    <n v="0"/>
  </r>
  <r>
    <d v="2013-09-04T00:00:00"/>
    <d v="2013-09-04T23:00:30"/>
    <n v="2013"/>
    <x v="8"/>
    <n v="4"/>
    <x v="22"/>
    <x v="1"/>
    <n v="0"/>
    <n v="0"/>
  </r>
  <r>
    <d v="2013-09-05T00:00:00"/>
    <d v="2013-09-05T00:00:30"/>
    <n v="2013"/>
    <x v="8"/>
    <n v="5"/>
    <x v="23"/>
    <x v="2"/>
    <n v="0"/>
    <n v="0"/>
  </r>
  <r>
    <d v="2013-09-05T00:00:00"/>
    <d v="2013-09-05T01:00:30"/>
    <n v="2013"/>
    <x v="8"/>
    <n v="5"/>
    <x v="0"/>
    <x v="2"/>
    <n v="0"/>
    <n v="0"/>
  </r>
  <r>
    <d v="2013-09-05T00:00:00"/>
    <d v="2013-09-05T02:00:30"/>
    <n v="2013"/>
    <x v="8"/>
    <n v="5"/>
    <x v="1"/>
    <x v="2"/>
    <n v="0"/>
    <n v="0"/>
  </r>
  <r>
    <d v="2013-09-05T00:00:00"/>
    <d v="2013-09-05T03:00:30"/>
    <n v="2013"/>
    <x v="8"/>
    <n v="5"/>
    <x v="2"/>
    <x v="2"/>
    <n v="0"/>
    <n v="0"/>
  </r>
  <r>
    <d v="2013-09-05T00:00:00"/>
    <d v="2013-09-05T04:00:30"/>
    <n v="2013"/>
    <x v="8"/>
    <n v="5"/>
    <x v="3"/>
    <x v="2"/>
    <n v="0"/>
    <n v="0"/>
  </r>
  <r>
    <d v="2013-09-05T00:00:00"/>
    <d v="2013-09-05T05:00:30"/>
    <n v="2013"/>
    <x v="8"/>
    <n v="5"/>
    <x v="4"/>
    <x v="2"/>
    <n v="0"/>
    <n v="0"/>
  </r>
  <r>
    <d v="2013-09-05T00:00:00"/>
    <d v="2013-09-05T06:00:30"/>
    <n v="2013"/>
    <x v="8"/>
    <n v="5"/>
    <x v="5"/>
    <x v="2"/>
    <n v="0"/>
    <n v="0"/>
  </r>
  <r>
    <d v="2013-09-05T00:00:00"/>
    <d v="2013-09-05T07:00:30"/>
    <n v="2013"/>
    <x v="8"/>
    <n v="5"/>
    <x v="6"/>
    <x v="2"/>
    <n v="0"/>
    <n v="0"/>
  </r>
  <r>
    <d v="2013-09-05T00:00:00"/>
    <d v="2013-09-05T08:00:30"/>
    <n v="2013"/>
    <x v="8"/>
    <n v="5"/>
    <x v="7"/>
    <x v="2"/>
    <n v="21.131"/>
    <n v="0.41531053459119494"/>
  </r>
  <r>
    <d v="2013-09-05T00:00:00"/>
    <d v="2013-09-05T09:00:30"/>
    <n v="2013"/>
    <x v="8"/>
    <n v="5"/>
    <x v="8"/>
    <x v="2"/>
    <n v="49.96"/>
    <n v="0.98191823899371067"/>
  </r>
  <r>
    <d v="2013-09-05T00:00:00"/>
    <d v="2013-09-05T10:00:30"/>
    <n v="2013"/>
    <x v="8"/>
    <n v="5"/>
    <x v="9"/>
    <x v="2"/>
    <n v="49.96"/>
    <n v="0.98191823899371067"/>
  </r>
  <r>
    <d v="2013-09-05T00:00:00"/>
    <d v="2013-09-05T11:00:30"/>
    <n v="2013"/>
    <x v="8"/>
    <n v="5"/>
    <x v="10"/>
    <x v="2"/>
    <n v="49.96"/>
    <n v="0.98191823899371067"/>
  </r>
  <r>
    <d v="2013-09-05T00:00:00"/>
    <d v="2013-09-05T12:00:30"/>
    <n v="2013"/>
    <x v="8"/>
    <n v="5"/>
    <x v="11"/>
    <x v="2"/>
    <n v="49.375"/>
    <n v="0.97042059748427667"/>
  </r>
  <r>
    <d v="2013-09-05T00:00:00"/>
    <d v="2013-09-05T13:00:30"/>
    <n v="2013"/>
    <x v="8"/>
    <n v="5"/>
    <x v="12"/>
    <x v="2"/>
    <n v="49.563000000000002"/>
    <n v="0.97411556603773586"/>
  </r>
  <r>
    <d v="2013-09-05T00:00:00"/>
    <d v="2013-09-05T14:00:30"/>
    <n v="2013"/>
    <x v="8"/>
    <n v="5"/>
    <x v="13"/>
    <x v="2"/>
    <n v="49.96"/>
    <n v="0.98191823899371067"/>
  </r>
  <r>
    <d v="2013-09-05T00:00:00"/>
    <d v="2013-09-05T15:00:30"/>
    <n v="2013"/>
    <x v="8"/>
    <n v="5"/>
    <x v="14"/>
    <x v="2"/>
    <n v="49.96"/>
    <n v="0.98191823899371067"/>
  </r>
  <r>
    <d v="2013-09-05T00:00:00"/>
    <d v="2013-09-05T16:00:30"/>
    <n v="2013"/>
    <x v="8"/>
    <n v="5"/>
    <x v="15"/>
    <x v="2"/>
    <n v="49.96"/>
    <n v="0.98191823899371067"/>
  </r>
  <r>
    <d v="2013-09-05T00:00:00"/>
    <d v="2013-09-05T17:00:30"/>
    <n v="2013"/>
    <x v="8"/>
    <n v="5"/>
    <x v="16"/>
    <x v="2"/>
    <n v="45.521999999999998"/>
    <n v="0.89469339622641497"/>
  </r>
  <r>
    <d v="2013-09-05T00:00:00"/>
    <d v="2013-09-05T18:00:30"/>
    <n v="2013"/>
    <x v="8"/>
    <n v="5"/>
    <x v="17"/>
    <x v="2"/>
    <n v="22.170999999999999"/>
    <n v="0.43575078616352197"/>
  </r>
  <r>
    <d v="2013-09-05T00:00:00"/>
    <d v="2013-09-05T19:00:30"/>
    <n v="2013"/>
    <x v="8"/>
    <n v="5"/>
    <x v="18"/>
    <x v="2"/>
    <n v="0.17680000000000001"/>
    <n v="3.4748427672955974E-3"/>
  </r>
  <r>
    <d v="2013-09-05T00:00:00"/>
    <d v="2013-09-05T20:00:30"/>
    <n v="2013"/>
    <x v="8"/>
    <n v="5"/>
    <x v="19"/>
    <x v="2"/>
    <n v="0"/>
    <n v="0"/>
  </r>
  <r>
    <d v="2013-09-05T00:00:00"/>
    <d v="2013-09-05T21:00:30"/>
    <n v="2013"/>
    <x v="8"/>
    <n v="5"/>
    <x v="20"/>
    <x v="2"/>
    <n v="0"/>
    <n v="0"/>
  </r>
  <r>
    <d v="2013-09-05T00:00:00"/>
    <d v="2013-09-05T22:00:30"/>
    <n v="2013"/>
    <x v="8"/>
    <n v="5"/>
    <x v="21"/>
    <x v="2"/>
    <n v="0"/>
    <n v="0"/>
  </r>
  <r>
    <d v="2013-09-05T00:00:00"/>
    <d v="2013-09-05T23:00:30"/>
    <n v="2013"/>
    <x v="8"/>
    <n v="5"/>
    <x v="22"/>
    <x v="2"/>
    <n v="0"/>
    <n v="0"/>
  </r>
  <r>
    <d v="2013-09-06T00:00:00"/>
    <d v="2013-09-06T00:00:30"/>
    <n v="2013"/>
    <x v="8"/>
    <n v="6"/>
    <x v="23"/>
    <x v="3"/>
    <n v="0"/>
    <n v="0"/>
  </r>
  <r>
    <d v="2013-09-06T00:00:00"/>
    <d v="2013-09-06T01:00:30"/>
    <n v="2013"/>
    <x v="8"/>
    <n v="6"/>
    <x v="0"/>
    <x v="3"/>
    <n v="0"/>
    <n v="0"/>
  </r>
  <r>
    <d v="2013-09-06T00:00:00"/>
    <d v="2013-09-06T02:00:30"/>
    <n v="2013"/>
    <x v="8"/>
    <n v="6"/>
    <x v="1"/>
    <x v="3"/>
    <n v="0"/>
    <n v="0"/>
  </r>
  <r>
    <d v="2013-09-06T00:00:00"/>
    <d v="2013-09-06T03:00:30"/>
    <n v="2013"/>
    <x v="8"/>
    <n v="6"/>
    <x v="2"/>
    <x v="3"/>
    <n v="0"/>
    <n v="0"/>
  </r>
  <r>
    <d v="2013-09-06T00:00:00"/>
    <d v="2013-09-06T04:00:30"/>
    <n v="2013"/>
    <x v="8"/>
    <n v="6"/>
    <x v="3"/>
    <x v="3"/>
    <n v="0"/>
    <n v="0"/>
  </r>
  <r>
    <d v="2013-09-06T00:00:00"/>
    <d v="2013-09-06T05:00:30"/>
    <n v="2013"/>
    <x v="8"/>
    <n v="6"/>
    <x v="4"/>
    <x v="3"/>
    <n v="0"/>
    <n v="0"/>
  </r>
  <r>
    <d v="2013-09-06T00:00:00"/>
    <d v="2013-09-06T06:00:30"/>
    <n v="2013"/>
    <x v="8"/>
    <n v="6"/>
    <x v="5"/>
    <x v="3"/>
    <n v="0"/>
    <n v="0"/>
  </r>
  <r>
    <d v="2013-09-06T00:00:00"/>
    <d v="2013-09-06T07:00:30"/>
    <n v="2013"/>
    <x v="8"/>
    <n v="6"/>
    <x v="6"/>
    <x v="3"/>
    <n v="0"/>
    <n v="0"/>
  </r>
  <r>
    <d v="2013-09-06T00:00:00"/>
    <d v="2013-09-06T08:00:30"/>
    <n v="2013"/>
    <x v="8"/>
    <n v="6"/>
    <x v="7"/>
    <x v="3"/>
    <n v="18.169"/>
    <n v="0.35709512578616354"/>
  </r>
  <r>
    <d v="2013-09-06T00:00:00"/>
    <d v="2013-09-06T09:00:30"/>
    <n v="2013"/>
    <x v="8"/>
    <n v="6"/>
    <x v="8"/>
    <x v="3"/>
    <n v="44.109000000000002"/>
    <n v="0.86692216981132075"/>
  </r>
  <r>
    <d v="2013-09-06T00:00:00"/>
    <d v="2013-09-06T10:00:30"/>
    <n v="2013"/>
    <x v="8"/>
    <n v="6"/>
    <x v="9"/>
    <x v="3"/>
    <n v="47.54"/>
    <n v="0.93435534591194958"/>
  </r>
  <r>
    <d v="2013-09-06T00:00:00"/>
    <d v="2013-09-06T11:00:30"/>
    <n v="2013"/>
    <x v="8"/>
    <n v="6"/>
    <x v="10"/>
    <x v="3"/>
    <n v="42.25"/>
    <n v="0.83038522012578608"/>
  </r>
  <r>
    <d v="2013-09-06T00:00:00"/>
    <d v="2013-09-06T12:00:30"/>
    <n v="2013"/>
    <x v="8"/>
    <n v="6"/>
    <x v="11"/>
    <x v="3"/>
    <n v="37.649000000000001"/>
    <n v="0.73995676100628927"/>
  </r>
  <r>
    <d v="2013-09-06T00:00:00"/>
    <d v="2013-09-06T13:00:30"/>
    <n v="2013"/>
    <x v="8"/>
    <n v="6"/>
    <x v="12"/>
    <x v="3"/>
    <n v="39.499000000000002"/>
    <n v="0.77631682389937107"/>
  </r>
  <r>
    <d v="2013-09-06T00:00:00"/>
    <d v="2013-09-06T14:00:30"/>
    <n v="2013"/>
    <x v="8"/>
    <n v="6"/>
    <x v="13"/>
    <x v="3"/>
    <n v="44.558"/>
    <n v="0.8757468553459119"/>
  </r>
  <r>
    <d v="2013-09-06T00:00:00"/>
    <d v="2013-09-06T15:00:30"/>
    <n v="2013"/>
    <x v="8"/>
    <n v="6"/>
    <x v="14"/>
    <x v="3"/>
    <n v="45.85"/>
    <n v="0.9011399371069182"/>
  </r>
  <r>
    <d v="2013-09-06T00:00:00"/>
    <d v="2013-09-06T16:00:30"/>
    <n v="2013"/>
    <x v="8"/>
    <n v="6"/>
    <x v="15"/>
    <x v="3"/>
    <n v="45.564999999999998"/>
    <n v="0.89553852201257855"/>
  </r>
  <r>
    <d v="2013-09-06T00:00:00"/>
    <d v="2013-09-06T17:00:30"/>
    <n v="2013"/>
    <x v="8"/>
    <n v="6"/>
    <x v="16"/>
    <x v="3"/>
    <n v="39.795000000000002"/>
    <n v="0.78213443396226412"/>
  </r>
  <r>
    <d v="2013-09-06T00:00:00"/>
    <d v="2013-09-06T18:00:30"/>
    <n v="2013"/>
    <x v="8"/>
    <n v="6"/>
    <x v="17"/>
    <x v="3"/>
    <n v="22.495999999999999"/>
    <n v="0.44213836477987417"/>
  </r>
  <r>
    <d v="2013-09-06T00:00:00"/>
    <d v="2013-09-06T19:00:30"/>
    <n v="2013"/>
    <x v="8"/>
    <n v="6"/>
    <x v="18"/>
    <x v="3"/>
    <n v="0.1981"/>
    <n v="3.8934748427672953E-3"/>
  </r>
  <r>
    <d v="2013-09-06T00:00:00"/>
    <d v="2013-09-06T20:00:30"/>
    <n v="2013"/>
    <x v="8"/>
    <n v="6"/>
    <x v="19"/>
    <x v="3"/>
    <n v="0"/>
    <n v="0"/>
  </r>
  <r>
    <d v="2013-09-06T00:00:00"/>
    <d v="2013-09-06T21:00:30"/>
    <n v="2013"/>
    <x v="8"/>
    <n v="6"/>
    <x v="20"/>
    <x v="3"/>
    <n v="0"/>
    <n v="0"/>
  </r>
  <r>
    <d v="2013-09-06T00:00:00"/>
    <d v="2013-09-06T22:00:30"/>
    <n v="2013"/>
    <x v="8"/>
    <n v="6"/>
    <x v="21"/>
    <x v="3"/>
    <n v="0"/>
    <n v="0"/>
  </r>
  <r>
    <d v="2013-09-06T00:00:00"/>
    <d v="2013-09-06T23:00:30"/>
    <n v="2013"/>
    <x v="8"/>
    <n v="6"/>
    <x v="22"/>
    <x v="3"/>
    <n v="0"/>
    <n v="0"/>
  </r>
  <r>
    <d v="2013-09-07T00:00:00"/>
    <d v="2013-09-07T00:00:30"/>
    <n v="2013"/>
    <x v="8"/>
    <n v="7"/>
    <x v="23"/>
    <x v="4"/>
    <n v="0"/>
    <n v="0"/>
  </r>
  <r>
    <d v="2013-09-07T00:00:00"/>
    <d v="2013-09-07T01:00:30"/>
    <n v="2013"/>
    <x v="8"/>
    <n v="7"/>
    <x v="0"/>
    <x v="4"/>
    <n v="0"/>
    <n v="0"/>
  </r>
  <r>
    <d v="2013-09-07T00:00:00"/>
    <d v="2013-09-07T02:00:30"/>
    <n v="2013"/>
    <x v="8"/>
    <n v="7"/>
    <x v="1"/>
    <x v="4"/>
    <n v="0"/>
    <n v="0"/>
  </r>
  <r>
    <d v="2013-09-07T00:00:00"/>
    <d v="2013-09-07T03:00:30"/>
    <n v="2013"/>
    <x v="8"/>
    <n v="7"/>
    <x v="2"/>
    <x v="4"/>
    <n v="0"/>
    <n v="0"/>
  </r>
  <r>
    <d v="2013-09-07T00:00:00"/>
    <d v="2013-09-07T04:00:30"/>
    <n v="2013"/>
    <x v="8"/>
    <n v="7"/>
    <x v="3"/>
    <x v="4"/>
    <n v="0"/>
    <n v="0"/>
  </r>
  <r>
    <d v="2013-09-07T00:00:00"/>
    <d v="2013-09-07T05:00:30"/>
    <n v="2013"/>
    <x v="8"/>
    <n v="7"/>
    <x v="4"/>
    <x v="4"/>
    <n v="0"/>
    <n v="0"/>
  </r>
  <r>
    <d v="2013-09-07T00:00:00"/>
    <d v="2013-09-07T06:00:30"/>
    <n v="2013"/>
    <x v="8"/>
    <n v="7"/>
    <x v="5"/>
    <x v="4"/>
    <n v="0"/>
    <n v="0"/>
  </r>
  <r>
    <d v="2013-09-07T00:00:00"/>
    <d v="2013-09-07T07:00:30"/>
    <n v="2013"/>
    <x v="8"/>
    <n v="7"/>
    <x v="6"/>
    <x v="4"/>
    <n v="0"/>
    <n v="0"/>
  </r>
  <r>
    <d v="2013-09-07T00:00:00"/>
    <d v="2013-09-07T08:00:30"/>
    <n v="2013"/>
    <x v="8"/>
    <n v="7"/>
    <x v="7"/>
    <x v="4"/>
    <n v="13.795"/>
    <n v="0.27112814465408802"/>
  </r>
  <r>
    <d v="2013-09-07T00:00:00"/>
    <d v="2013-09-07T09:00:30"/>
    <n v="2013"/>
    <x v="8"/>
    <n v="7"/>
    <x v="8"/>
    <x v="4"/>
    <n v="41.627000000000002"/>
    <n v="0.8181407232704403"/>
  </r>
  <r>
    <d v="2013-09-07T00:00:00"/>
    <d v="2013-09-07T10:00:30"/>
    <n v="2013"/>
    <x v="8"/>
    <n v="7"/>
    <x v="9"/>
    <x v="4"/>
    <n v="45.62"/>
    <n v="0.89661949685534581"/>
  </r>
  <r>
    <d v="2013-09-07T00:00:00"/>
    <d v="2013-09-07T11:00:30"/>
    <n v="2013"/>
    <x v="8"/>
    <n v="7"/>
    <x v="10"/>
    <x v="4"/>
    <n v="42.747"/>
    <n v="0.84015330188679238"/>
  </r>
  <r>
    <d v="2013-09-07T00:00:00"/>
    <d v="2013-09-07T12:00:30"/>
    <n v="2013"/>
    <x v="8"/>
    <n v="7"/>
    <x v="11"/>
    <x v="4"/>
    <n v="41.003999999999998"/>
    <n v="0.80589622641509429"/>
  </r>
  <r>
    <d v="2013-09-07T00:00:00"/>
    <d v="2013-09-07T13:00:30"/>
    <n v="2013"/>
    <x v="8"/>
    <n v="7"/>
    <x v="12"/>
    <x v="4"/>
    <n v="45.804000000000002"/>
    <n v="0.90023584905660381"/>
  </r>
  <r>
    <d v="2013-09-07T00:00:00"/>
    <d v="2013-09-07T14:00:30"/>
    <n v="2013"/>
    <x v="8"/>
    <n v="7"/>
    <x v="13"/>
    <x v="4"/>
    <n v="48.026000000000003"/>
    <n v="0.94390723270440258"/>
  </r>
  <r>
    <d v="2013-09-07T00:00:00"/>
    <d v="2013-09-07T15:00:30"/>
    <n v="2013"/>
    <x v="8"/>
    <n v="7"/>
    <x v="14"/>
    <x v="4"/>
    <n v="46.018000000000001"/>
    <n v="0.904441823899371"/>
  </r>
  <r>
    <d v="2013-09-07T00:00:00"/>
    <d v="2013-09-07T16:00:30"/>
    <n v="2013"/>
    <x v="8"/>
    <n v="7"/>
    <x v="15"/>
    <x v="4"/>
    <n v="46.462000000000003"/>
    <n v="0.91316823899371069"/>
  </r>
  <r>
    <d v="2013-09-07T00:00:00"/>
    <d v="2013-09-07T17:00:30"/>
    <n v="2013"/>
    <x v="8"/>
    <n v="7"/>
    <x v="16"/>
    <x v="4"/>
    <n v="45.22"/>
    <n v="0.88875786163522008"/>
  </r>
  <r>
    <d v="2013-09-07T00:00:00"/>
    <d v="2013-09-07T18:00:30"/>
    <n v="2013"/>
    <x v="8"/>
    <n v="7"/>
    <x v="17"/>
    <x v="4"/>
    <n v="24.5"/>
    <n v="0.48152515723270439"/>
  </r>
  <r>
    <d v="2013-09-07T00:00:00"/>
    <d v="2013-09-07T19:00:30"/>
    <n v="2013"/>
    <x v="8"/>
    <n v="7"/>
    <x v="18"/>
    <x v="4"/>
    <n v="0.27629999999999999"/>
    <n v="5.4304245283018863E-3"/>
  </r>
  <r>
    <d v="2013-09-07T00:00:00"/>
    <d v="2013-09-07T20:00:30"/>
    <n v="2013"/>
    <x v="8"/>
    <n v="7"/>
    <x v="19"/>
    <x v="4"/>
    <n v="0"/>
    <n v="0"/>
  </r>
  <r>
    <d v="2013-09-07T00:00:00"/>
    <d v="2013-09-07T21:00:30"/>
    <n v="2013"/>
    <x v="8"/>
    <n v="7"/>
    <x v="20"/>
    <x v="4"/>
    <n v="0"/>
    <n v="0"/>
  </r>
  <r>
    <d v="2013-09-07T00:00:00"/>
    <d v="2013-09-07T22:00:30"/>
    <n v="2013"/>
    <x v="8"/>
    <n v="7"/>
    <x v="21"/>
    <x v="4"/>
    <n v="0"/>
    <n v="0"/>
  </r>
  <r>
    <d v="2013-09-07T00:00:00"/>
    <d v="2013-09-07T23:00:30"/>
    <n v="2013"/>
    <x v="8"/>
    <n v="7"/>
    <x v="22"/>
    <x v="4"/>
    <n v="0"/>
    <n v="0"/>
  </r>
  <r>
    <d v="2013-09-08T00:00:00"/>
    <d v="2013-09-08T00:00:30"/>
    <n v="2013"/>
    <x v="8"/>
    <n v="8"/>
    <x v="23"/>
    <x v="5"/>
    <n v="0"/>
    <n v="0"/>
  </r>
  <r>
    <d v="2013-09-08T00:00:00"/>
    <d v="2013-09-08T01:00:30"/>
    <n v="2013"/>
    <x v="8"/>
    <n v="8"/>
    <x v="0"/>
    <x v="5"/>
    <n v="0"/>
    <n v="0"/>
  </r>
  <r>
    <d v="2013-09-08T00:00:00"/>
    <d v="2013-09-08T02:00:30"/>
    <n v="2013"/>
    <x v="8"/>
    <n v="8"/>
    <x v="1"/>
    <x v="5"/>
    <n v="0"/>
    <n v="0"/>
  </r>
  <r>
    <d v="2013-09-08T00:00:00"/>
    <d v="2013-09-08T03:00:30"/>
    <n v="2013"/>
    <x v="8"/>
    <n v="8"/>
    <x v="2"/>
    <x v="5"/>
    <n v="0"/>
    <n v="0"/>
  </r>
  <r>
    <d v="2013-09-08T00:00:00"/>
    <d v="2013-09-08T04:00:30"/>
    <n v="2013"/>
    <x v="8"/>
    <n v="8"/>
    <x v="3"/>
    <x v="5"/>
    <n v="0"/>
    <n v="0"/>
  </r>
  <r>
    <d v="2013-09-08T00:00:00"/>
    <d v="2013-09-08T05:00:30"/>
    <n v="2013"/>
    <x v="8"/>
    <n v="8"/>
    <x v="4"/>
    <x v="5"/>
    <n v="0"/>
    <n v="0"/>
  </r>
  <r>
    <d v="2013-09-08T00:00:00"/>
    <d v="2013-09-08T06:00:30"/>
    <n v="2013"/>
    <x v="8"/>
    <n v="8"/>
    <x v="5"/>
    <x v="5"/>
    <n v="0"/>
    <n v="0"/>
  </r>
  <r>
    <d v="2013-09-08T00:00:00"/>
    <d v="2013-09-08T07:00:30"/>
    <n v="2013"/>
    <x v="8"/>
    <n v="8"/>
    <x v="6"/>
    <x v="5"/>
    <n v="0"/>
    <n v="0"/>
  </r>
  <r>
    <d v="2013-09-08T00:00:00"/>
    <d v="2013-09-08T08:00:30"/>
    <n v="2013"/>
    <x v="8"/>
    <n v="8"/>
    <x v="7"/>
    <x v="5"/>
    <n v="22.786000000000001"/>
    <n v="0.44783805031446539"/>
  </r>
  <r>
    <d v="2013-09-08T00:00:00"/>
    <d v="2013-09-08T09:00:30"/>
    <n v="2013"/>
    <x v="8"/>
    <n v="8"/>
    <x v="8"/>
    <x v="5"/>
    <n v="49.96"/>
    <n v="0.98191823899371067"/>
  </r>
  <r>
    <d v="2013-09-08T00:00:00"/>
    <d v="2013-09-08T10:00:30"/>
    <n v="2013"/>
    <x v="8"/>
    <n v="8"/>
    <x v="9"/>
    <x v="5"/>
    <n v="49.96"/>
    <n v="0.98191823899371067"/>
  </r>
  <r>
    <d v="2013-09-08T00:00:00"/>
    <d v="2013-09-08T11:00:30"/>
    <n v="2013"/>
    <x v="8"/>
    <n v="8"/>
    <x v="10"/>
    <x v="5"/>
    <n v="49.96"/>
    <n v="0.98191823899371067"/>
  </r>
  <r>
    <d v="2013-09-08T00:00:00"/>
    <d v="2013-09-08T12:00:30"/>
    <n v="2013"/>
    <x v="8"/>
    <n v="8"/>
    <x v="11"/>
    <x v="5"/>
    <n v="49.96"/>
    <n v="0.98191823899371067"/>
  </r>
  <r>
    <d v="2013-09-08T00:00:00"/>
    <d v="2013-09-08T13:00:30"/>
    <n v="2013"/>
    <x v="8"/>
    <n v="8"/>
    <x v="12"/>
    <x v="5"/>
    <n v="49.96"/>
    <n v="0.98191823899371067"/>
  </r>
  <r>
    <d v="2013-09-08T00:00:00"/>
    <d v="2013-09-08T14:00:30"/>
    <n v="2013"/>
    <x v="8"/>
    <n v="8"/>
    <x v="13"/>
    <x v="5"/>
    <n v="49.96"/>
    <n v="0.98191823899371067"/>
  </r>
  <r>
    <d v="2013-09-08T00:00:00"/>
    <d v="2013-09-08T15:00:30"/>
    <n v="2013"/>
    <x v="8"/>
    <n v="8"/>
    <x v="14"/>
    <x v="5"/>
    <n v="49.96"/>
    <n v="0.98191823899371067"/>
  </r>
  <r>
    <d v="2013-09-08T00:00:00"/>
    <d v="2013-09-08T16:00:30"/>
    <n v="2013"/>
    <x v="8"/>
    <n v="8"/>
    <x v="15"/>
    <x v="5"/>
    <n v="49.96"/>
    <n v="0.98191823899371067"/>
  </r>
  <r>
    <d v="2013-09-08T00:00:00"/>
    <d v="2013-09-08T17:00:30"/>
    <n v="2013"/>
    <x v="8"/>
    <n v="8"/>
    <x v="16"/>
    <x v="5"/>
    <n v="46.463000000000001"/>
    <n v="0.91318789308176096"/>
  </r>
  <r>
    <d v="2013-09-08T00:00:00"/>
    <d v="2013-09-08T18:00:30"/>
    <n v="2013"/>
    <x v="8"/>
    <n v="8"/>
    <x v="17"/>
    <x v="5"/>
    <n v="23.353000000000002"/>
    <n v="0.4589819182389937"/>
  </r>
  <r>
    <d v="2013-09-08T00:00:00"/>
    <d v="2013-09-08T19:00:30"/>
    <n v="2013"/>
    <x v="8"/>
    <n v="8"/>
    <x v="18"/>
    <x v="5"/>
    <n v="0.25409999999999999"/>
    <n v="4.9941037735849051E-3"/>
  </r>
  <r>
    <d v="2013-09-08T00:00:00"/>
    <d v="2013-09-08T20:00:30"/>
    <n v="2013"/>
    <x v="8"/>
    <n v="8"/>
    <x v="19"/>
    <x v="5"/>
    <n v="0"/>
    <n v="0"/>
  </r>
  <r>
    <d v="2013-09-08T00:00:00"/>
    <d v="2013-09-08T21:00:30"/>
    <n v="2013"/>
    <x v="8"/>
    <n v="8"/>
    <x v="20"/>
    <x v="5"/>
    <n v="0"/>
    <n v="0"/>
  </r>
  <r>
    <d v="2013-09-08T00:00:00"/>
    <d v="2013-09-08T22:00:30"/>
    <n v="2013"/>
    <x v="8"/>
    <n v="8"/>
    <x v="21"/>
    <x v="5"/>
    <n v="0"/>
    <n v="0"/>
  </r>
  <r>
    <d v="2013-09-08T00:00:00"/>
    <d v="2013-09-08T23:00:30"/>
    <n v="2013"/>
    <x v="8"/>
    <n v="8"/>
    <x v="22"/>
    <x v="5"/>
    <n v="0"/>
    <n v="0"/>
  </r>
  <r>
    <d v="2013-09-09T00:00:00"/>
    <d v="2013-09-09T00:00:30"/>
    <n v="2013"/>
    <x v="8"/>
    <n v="9"/>
    <x v="23"/>
    <x v="6"/>
    <n v="0"/>
    <n v="0"/>
  </r>
  <r>
    <d v="2013-09-09T00:00:00"/>
    <d v="2013-09-09T01:00:30"/>
    <n v="2013"/>
    <x v="8"/>
    <n v="9"/>
    <x v="0"/>
    <x v="6"/>
    <n v="0"/>
    <n v="0"/>
  </r>
  <r>
    <d v="2013-09-09T00:00:00"/>
    <d v="2013-09-09T02:00:30"/>
    <n v="2013"/>
    <x v="8"/>
    <n v="9"/>
    <x v="1"/>
    <x v="6"/>
    <n v="0"/>
    <n v="0"/>
  </r>
  <r>
    <d v="2013-09-09T00:00:00"/>
    <d v="2013-09-09T03:00:30"/>
    <n v="2013"/>
    <x v="8"/>
    <n v="9"/>
    <x v="2"/>
    <x v="6"/>
    <n v="0"/>
    <n v="0"/>
  </r>
  <r>
    <d v="2013-09-09T00:00:00"/>
    <d v="2013-09-09T04:00:30"/>
    <n v="2013"/>
    <x v="8"/>
    <n v="9"/>
    <x v="3"/>
    <x v="6"/>
    <n v="0"/>
    <n v="0"/>
  </r>
  <r>
    <d v="2013-09-09T00:00:00"/>
    <d v="2013-09-09T05:00:30"/>
    <n v="2013"/>
    <x v="8"/>
    <n v="9"/>
    <x v="4"/>
    <x v="6"/>
    <n v="0"/>
    <n v="0"/>
  </r>
  <r>
    <d v="2013-09-09T00:00:00"/>
    <d v="2013-09-09T06:00:30"/>
    <n v="2013"/>
    <x v="8"/>
    <n v="9"/>
    <x v="5"/>
    <x v="6"/>
    <n v="0"/>
    <n v="0"/>
  </r>
  <r>
    <d v="2013-09-09T00:00:00"/>
    <d v="2013-09-09T07:00:30"/>
    <n v="2013"/>
    <x v="8"/>
    <n v="9"/>
    <x v="6"/>
    <x v="6"/>
    <n v="0"/>
    <n v="0"/>
  </r>
  <r>
    <d v="2013-09-09T00:00:00"/>
    <d v="2013-09-09T08:00:30"/>
    <n v="2013"/>
    <x v="8"/>
    <n v="9"/>
    <x v="7"/>
    <x v="6"/>
    <n v="24.369"/>
    <n v="0.47895047169811317"/>
  </r>
  <r>
    <d v="2013-09-09T00:00:00"/>
    <d v="2013-09-09T09:00:30"/>
    <n v="2013"/>
    <x v="8"/>
    <n v="9"/>
    <x v="8"/>
    <x v="6"/>
    <n v="49.96"/>
    <n v="0.98191823899371067"/>
  </r>
  <r>
    <d v="2013-09-09T00:00:00"/>
    <d v="2013-09-09T10:00:30"/>
    <n v="2013"/>
    <x v="8"/>
    <n v="9"/>
    <x v="9"/>
    <x v="6"/>
    <n v="49.96"/>
    <n v="0.98191823899371067"/>
  </r>
  <r>
    <d v="2013-09-09T00:00:00"/>
    <d v="2013-09-09T11:00:30"/>
    <n v="2013"/>
    <x v="8"/>
    <n v="9"/>
    <x v="10"/>
    <x v="6"/>
    <n v="49.96"/>
    <n v="0.98191823899371067"/>
  </r>
  <r>
    <d v="2013-09-09T00:00:00"/>
    <d v="2013-09-09T12:00:30"/>
    <n v="2013"/>
    <x v="8"/>
    <n v="9"/>
    <x v="11"/>
    <x v="6"/>
    <n v="49.96"/>
    <n v="0.98191823899371067"/>
  </r>
  <r>
    <d v="2013-09-09T00:00:00"/>
    <d v="2013-09-09T13:00:30"/>
    <n v="2013"/>
    <x v="8"/>
    <n v="9"/>
    <x v="12"/>
    <x v="6"/>
    <n v="49.96"/>
    <n v="0.98191823899371067"/>
  </r>
  <r>
    <d v="2013-09-09T00:00:00"/>
    <d v="2013-09-09T14:00:30"/>
    <n v="2013"/>
    <x v="8"/>
    <n v="9"/>
    <x v="13"/>
    <x v="6"/>
    <n v="49.96"/>
    <n v="0.98191823899371067"/>
  </r>
  <r>
    <d v="2013-09-09T00:00:00"/>
    <d v="2013-09-09T15:00:30"/>
    <n v="2013"/>
    <x v="8"/>
    <n v="9"/>
    <x v="14"/>
    <x v="6"/>
    <n v="49.96"/>
    <n v="0.98191823899371067"/>
  </r>
  <r>
    <d v="2013-09-09T00:00:00"/>
    <d v="2013-09-09T16:00:30"/>
    <n v="2013"/>
    <x v="8"/>
    <n v="9"/>
    <x v="15"/>
    <x v="6"/>
    <n v="49.96"/>
    <n v="0.98191823899371067"/>
  </r>
  <r>
    <d v="2013-09-09T00:00:00"/>
    <d v="2013-09-09T17:00:30"/>
    <n v="2013"/>
    <x v="8"/>
    <n v="9"/>
    <x v="16"/>
    <x v="6"/>
    <n v="40.622"/>
    <n v="0.79838836477987418"/>
  </r>
  <r>
    <d v="2013-09-09T00:00:00"/>
    <d v="2013-09-09T18:00:30"/>
    <n v="2013"/>
    <x v="8"/>
    <n v="9"/>
    <x v="17"/>
    <x v="6"/>
    <n v="20.079000000000001"/>
    <n v="0.39463443396226416"/>
  </r>
  <r>
    <d v="2013-09-09T00:00:00"/>
    <d v="2013-09-09T19:00:30"/>
    <n v="2013"/>
    <x v="8"/>
    <n v="9"/>
    <x v="18"/>
    <x v="6"/>
    <n v="0.17469999999999999"/>
    <n v="3.433569182389937E-3"/>
  </r>
  <r>
    <d v="2013-09-09T00:00:00"/>
    <d v="2013-09-09T20:00:30"/>
    <n v="2013"/>
    <x v="8"/>
    <n v="9"/>
    <x v="19"/>
    <x v="6"/>
    <n v="0"/>
    <n v="0"/>
  </r>
  <r>
    <d v="2013-09-09T00:00:00"/>
    <d v="2013-09-09T21:00:30"/>
    <n v="2013"/>
    <x v="8"/>
    <n v="9"/>
    <x v="20"/>
    <x v="6"/>
    <n v="0"/>
    <n v="0"/>
  </r>
  <r>
    <d v="2013-09-09T00:00:00"/>
    <d v="2013-09-09T22:00:30"/>
    <n v="2013"/>
    <x v="8"/>
    <n v="9"/>
    <x v="21"/>
    <x v="6"/>
    <n v="0"/>
    <n v="0"/>
  </r>
  <r>
    <d v="2013-09-09T00:00:00"/>
    <d v="2013-09-09T23:00:30"/>
    <n v="2013"/>
    <x v="8"/>
    <n v="9"/>
    <x v="22"/>
    <x v="6"/>
    <n v="0"/>
    <n v="0"/>
  </r>
  <r>
    <d v="2013-09-10T00:00:00"/>
    <d v="2013-09-10T00:00:30"/>
    <n v="2013"/>
    <x v="8"/>
    <n v="10"/>
    <x v="23"/>
    <x v="0"/>
    <n v="0"/>
    <n v="0"/>
  </r>
  <r>
    <d v="2013-09-10T00:00:00"/>
    <d v="2013-09-10T01:00:30"/>
    <n v="2013"/>
    <x v="8"/>
    <n v="10"/>
    <x v="0"/>
    <x v="0"/>
    <n v="0"/>
    <n v="0"/>
  </r>
  <r>
    <d v="2013-09-10T00:00:00"/>
    <d v="2013-09-10T02:00:30"/>
    <n v="2013"/>
    <x v="8"/>
    <n v="10"/>
    <x v="1"/>
    <x v="0"/>
    <n v="0"/>
    <n v="0"/>
  </r>
  <r>
    <d v="2013-09-10T00:00:00"/>
    <d v="2013-09-10T03:00:30"/>
    <n v="2013"/>
    <x v="8"/>
    <n v="10"/>
    <x v="2"/>
    <x v="0"/>
    <n v="0"/>
    <n v="0"/>
  </r>
  <r>
    <d v="2013-09-10T00:00:00"/>
    <d v="2013-09-10T04:00:30"/>
    <n v="2013"/>
    <x v="8"/>
    <n v="10"/>
    <x v="3"/>
    <x v="0"/>
    <n v="0"/>
    <n v="0"/>
  </r>
  <r>
    <d v="2013-09-10T00:00:00"/>
    <d v="2013-09-10T05:00:30"/>
    <n v="2013"/>
    <x v="8"/>
    <n v="10"/>
    <x v="4"/>
    <x v="0"/>
    <n v="0"/>
    <n v="0"/>
  </r>
  <r>
    <d v="2013-09-10T00:00:00"/>
    <d v="2013-09-10T06:00:30"/>
    <n v="2013"/>
    <x v="8"/>
    <n v="10"/>
    <x v="5"/>
    <x v="0"/>
    <n v="0"/>
    <n v="0"/>
  </r>
  <r>
    <d v="2013-09-10T00:00:00"/>
    <d v="2013-09-10T07:00:30"/>
    <n v="2013"/>
    <x v="8"/>
    <n v="10"/>
    <x v="6"/>
    <x v="0"/>
    <n v="0"/>
    <n v="0"/>
  </r>
  <r>
    <d v="2013-09-10T00:00:00"/>
    <d v="2013-09-10T08:00:30"/>
    <n v="2013"/>
    <x v="8"/>
    <n v="10"/>
    <x v="7"/>
    <x v="0"/>
    <n v="24.555"/>
    <n v="0.48260613207547165"/>
  </r>
  <r>
    <d v="2013-09-10T00:00:00"/>
    <d v="2013-09-10T09:00:30"/>
    <n v="2013"/>
    <x v="8"/>
    <n v="10"/>
    <x v="8"/>
    <x v="0"/>
    <n v="43.764000000000003"/>
    <n v="0.86014150943396228"/>
  </r>
  <r>
    <d v="2013-09-10T00:00:00"/>
    <d v="2013-09-10T10:00:30"/>
    <n v="2013"/>
    <x v="8"/>
    <n v="10"/>
    <x v="9"/>
    <x v="0"/>
    <n v="42.639000000000003"/>
    <n v="0.83803066037735852"/>
  </r>
  <r>
    <d v="2013-09-10T00:00:00"/>
    <d v="2013-09-10T11:00:30"/>
    <n v="2013"/>
    <x v="8"/>
    <n v="10"/>
    <x v="10"/>
    <x v="0"/>
    <n v="37.69"/>
    <n v="0.74076257861635209"/>
  </r>
  <r>
    <d v="2013-09-10T00:00:00"/>
    <d v="2013-09-10T12:00:30"/>
    <n v="2013"/>
    <x v="8"/>
    <n v="10"/>
    <x v="11"/>
    <x v="0"/>
    <n v="33.451999999999998"/>
    <n v="0.65746855345911948"/>
  </r>
  <r>
    <d v="2013-09-10T00:00:00"/>
    <d v="2013-09-10T13:00:30"/>
    <n v="2013"/>
    <x v="8"/>
    <n v="10"/>
    <x v="12"/>
    <x v="0"/>
    <n v="33.159999999999997"/>
    <n v="0.65172955974842761"/>
  </r>
  <r>
    <d v="2013-09-10T00:00:00"/>
    <d v="2013-09-10T14:00:30"/>
    <n v="2013"/>
    <x v="8"/>
    <n v="10"/>
    <x v="13"/>
    <x v="0"/>
    <n v="49.96"/>
    <n v="0.98191823899371067"/>
  </r>
  <r>
    <d v="2013-09-10T00:00:00"/>
    <d v="2013-09-10T15:00:30"/>
    <n v="2013"/>
    <x v="8"/>
    <n v="10"/>
    <x v="14"/>
    <x v="0"/>
    <n v="49.96"/>
    <n v="0.98191823899371067"/>
  </r>
  <r>
    <d v="2013-09-10T00:00:00"/>
    <d v="2013-09-10T16:00:30"/>
    <n v="2013"/>
    <x v="8"/>
    <n v="10"/>
    <x v="15"/>
    <x v="0"/>
    <n v="47.954000000000001"/>
    <n v="0.94249213836477985"/>
  </r>
  <r>
    <d v="2013-09-10T00:00:00"/>
    <d v="2013-09-10T17:00:30"/>
    <n v="2013"/>
    <x v="8"/>
    <n v="10"/>
    <x v="16"/>
    <x v="0"/>
    <n v="42.598999999999997"/>
    <n v="0.83724449685534585"/>
  </r>
  <r>
    <d v="2013-09-10T00:00:00"/>
    <d v="2013-09-10T18:00:30"/>
    <n v="2013"/>
    <x v="8"/>
    <n v="10"/>
    <x v="17"/>
    <x v="0"/>
    <n v="20.581"/>
    <n v="0.40450078616352197"/>
  </r>
  <r>
    <d v="2013-09-10T00:00:00"/>
    <d v="2013-09-10T19:00:30"/>
    <n v="2013"/>
    <x v="8"/>
    <n v="10"/>
    <x v="18"/>
    <x v="0"/>
    <n v="0.19020000000000001"/>
    <n v="3.7382075471698111E-3"/>
  </r>
  <r>
    <d v="2013-09-10T00:00:00"/>
    <d v="2013-09-10T20:00:30"/>
    <n v="2013"/>
    <x v="8"/>
    <n v="10"/>
    <x v="19"/>
    <x v="0"/>
    <n v="0"/>
    <n v="0"/>
  </r>
  <r>
    <d v="2013-09-10T00:00:00"/>
    <d v="2013-09-10T21:00:30"/>
    <n v="2013"/>
    <x v="8"/>
    <n v="10"/>
    <x v="20"/>
    <x v="0"/>
    <n v="0"/>
    <n v="0"/>
  </r>
  <r>
    <d v="2013-09-10T00:00:00"/>
    <d v="2013-09-10T22:00:30"/>
    <n v="2013"/>
    <x v="8"/>
    <n v="10"/>
    <x v="21"/>
    <x v="0"/>
    <n v="0"/>
    <n v="0"/>
  </r>
  <r>
    <d v="2013-09-10T00:00:00"/>
    <d v="2013-09-10T23:00:30"/>
    <n v="2013"/>
    <x v="8"/>
    <n v="10"/>
    <x v="22"/>
    <x v="0"/>
    <n v="0"/>
    <n v="0"/>
  </r>
  <r>
    <d v="2013-09-11T00:00:00"/>
    <d v="2013-09-11T00:00:30"/>
    <n v="2013"/>
    <x v="8"/>
    <n v="11"/>
    <x v="23"/>
    <x v="1"/>
    <n v="0"/>
    <n v="0"/>
  </r>
  <r>
    <d v="2013-09-11T00:00:00"/>
    <d v="2013-09-11T01:00:30"/>
    <n v="2013"/>
    <x v="8"/>
    <n v="11"/>
    <x v="0"/>
    <x v="1"/>
    <n v="0"/>
    <n v="0"/>
  </r>
  <r>
    <d v="2013-09-11T00:00:00"/>
    <d v="2013-09-11T02:00:30"/>
    <n v="2013"/>
    <x v="8"/>
    <n v="11"/>
    <x v="1"/>
    <x v="1"/>
    <n v="0"/>
    <n v="0"/>
  </r>
  <r>
    <d v="2013-09-11T00:00:00"/>
    <d v="2013-09-11T03:00:30"/>
    <n v="2013"/>
    <x v="8"/>
    <n v="11"/>
    <x v="2"/>
    <x v="1"/>
    <n v="0"/>
    <n v="0"/>
  </r>
  <r>
    <d v="2013-09-11T00:00:00"/>
    <d v="2013-09-11T04:00:30"/>
    <n v="2013"/>
    <x v="8"/>
    <n v="11"/>
    <x v="3"/>
    <x v="1"/>
    <n v="0"/>
    <n v="0"/>
  </r>
  <r>
    <d v="2013-09-11T00:00:00"/>
    <d v="2013-09-11T05:00:30"/>
    <n v="2013"/>
    <x v="8"/>
    <n v="11"/>
    <x v="4"/>
    <x v="1"/>
    <n v="0"/>
    <n v="0"/>
  </r>
  <r>
    <d v="2013-09-11T00:00:00"/>
    <d v="2013-09-11T06:00:30"/>
    <n v="2013"/>
    <x v="8"/>
    <n v="11"/>
    <x v="5"/>
    <x v="1"/>
    <n v="0"/>
    <n v="0"/>
  </r>
  <r>
    <d v="2013-09-11T00:00:00"/>
    <d v="2013-09-11T07:00:30"/>
    <n v="2013"/>
    <x v="8"/>
    <n v="11"/>
    <x v="6"/>
    <x v="1"/>
    <n v="0"/>
    <n v="0"/>
  </r>
  <r>
    <d v="2013-09-11T00:00:00"/>
    <d v="2013-09-11T08:00:30"/>
    <n v="2013"/>
    <x v="8"/>
    <n v="11"/>
    <x v="7"/>
    <x v="1"/>
    <n v="25.876000000000001"/>
    <n v="0.50856918238993709"/>
  </r>
  <r>
    <d v="2013-09-11T00:00:00"/>
    <d v="2013-09-11T09:00:30"/>
    <n v="2013"/>
    <x v="8"/>
    <n v="11"/>
    <x v="8"/>
    <x v="1"/>
    <n v="49.96"/>
    <n v="0.98191823899371067"/>
  </r>
  <r>
    <d v="2013-09-11T00:00:00"/>
    <d v="2013-09-11T10:00:30"/>
    <n v="2013"/>
    <x v="8"/>
    <n v="11"/>
    <x v="9"/>
    <x v="1"/>
    <n v="49.96"/>
    <n v="0.98191823899371067"/>
  </r>
  <r>
    <d v="2013-09-11T00:00:00"/>
    <d v="2013-09-11T11:00:30"/>
    <n v="2013"/>
    <x v="8"/>
    <n v="11"/>
    <x v="10"/>
    <x v="1"/>
    <n v="49.96"/>
    <n v="0.98191823899371067"/>
  </r>
  <r>
    <d v="2013-09-11T00:00:00"/>
    <d v="2013-09-11T12:00:30"/>
    <n v="2013"/>
    <x v="8"/>
    <n v="11"/>
    <x v="11"/>
    <x v="1"/>
    <n v="49.96"/>
    <n v="0.98191823899371067"/>
  </r>
  <r>
    <d v="2013-09-11T00:00:00"/>
    <d v="2013-09-11T13:00:30"/>
    <n v="2013"/>
    <x v="8"/>
    <n v="11"/>
    <x v="12"/>
    <x v="1"/>
    <n v="49.96"/>
    <n v="0.98191823899371067"/>
  </r>
  <r>
    <d v="2013-09-11T00:00:00"/>
    <d v="2013-09-11T14:00:30"/>
    <n v="2013"/>
    <x v="8"/>
    <n v="11"/>
    <x v="13"/>
    <x v="1"/>
    <n v="49.96"/>
    <n v="0.98191823899371067"/>
  </r>
  <r>
    <d v="2013-09-11T00:00:00"/>
    <d v="2013-09-11T15:00:30"/>
    <n v="2013"/>
    <x v="8"/>
    <n v="11"/>
    <x v="14"/>
    <x v="1"/>
    <n v="49.96"/>
    <n v="0.98191823899371067"/>
  </r>
  <r>
    <d v="2013-09-11T00:00:00"/>
    <d v="2013-09-11T16:00:30"/>
    <n v="2013"/>
    <x v="8"/>
    <n v="11"/>
    <x v="15"/>
    <x v="1"/>
    <n v="49.96"/>
    <n v="0.98191823899371067"/>
  </r>
  <r>
    <d v="2013-09-11T00:00:00"/>
    <d v="2013-09-11T17:00:30"/>
    <n v="2013"/>
    <x v="8"/>
    <n v="11"/>
    <x v="16"/>
    <x v="1"/>
    <n v="49.96"/>
    <n v="0.98191823899371067"/>
  </r>
  <r>
    <d v="2013-09-11T00:00:00"/>
    <d v="2013-09-11T18:00:30"/>
    <n v="2013"/>
    <x v="8"/>
    <n v="11"/>
    <x v="17"/>
    <x v="1"/>
    <n v="28.946999999999999"/>
    <n v="0.56892688679245274"/>
  </r>
  <r>
    <d v="2013-09-11T00:00:00"/>
    <d v="2013-09-11T19:00:30"/>
    <n v="2013"/>
    <x v="8"/>
    <n v="11"/>
    <x v="18"/>
    <x v="1"/>
    <n v="0.69769999999999999"/>
    <n v="1.3712657232704402E-2"/>
  </r>
  <r>
    <d v="2013-09-11T00:00:00"/>
    <d v="2013-09-11T20:00:30"/>
    <n v="2013"/>
    <x v="8"/>
    <n v="11"/>
    <x v="19"/>
    <x v="1"/>
    <n v="0"/>
    <n v="0"/>
  </r>
  <r>
    <d v="2013-09-11T00:00:00"/>
    <d v="2013-09-11T21:00:30"/>
    <n v="2013"/>
    <x v="8"/>
    <n v="11"/>
    <x v="20"/>
    <x v="1"/>
    <n v="0"/>
    <n v="0"/>
  </r>
  <r>
    <d v="2013-09-11T00:00:00"/>
    <d v="2013-09-11T22:00:30"/>
    <n v="2013"/>
    <x v="8"/>
    <n v="11"/>
    <x v="21"/>
    <x v="1"/>
    <n v="0"/>
    <n v="0"/>
  </r>
  <r>
    <d v="2013-09-11T00:00:00"/>
    <d v="2013-09-11T23:00:30"/>
    <n v="2013"/>
    <x v="8"/>
    <n v="11"/>
    <x v="22"/>
    <x v="1"/>
    <n v="0"/>
    <n v="0"/>
  </r>
  <r>
    <d v="2013-09-12T00:00:00"/>
    <d v="2013-09-12T00:00:30"/>
    <n v="2013"/>
    <x v="8"/>
    <n v="12"/>
    <x v="23"/>
    <x v="2"/>
    <n v="0"/>
    <n v="0"/>
  </r>
  <r>
    <d v="2013-09-12T00:00:00"/>
    <d v="2013-09-12T01:00:30"/>
    <n v="2013"/>
    <x v="8"/>
    <n v="12"/>
    <x v="0"/>
    <x v="2"/>
    <n v="0"/>
    <n v="0"/>
  </r>
  <r>
    <d v="2013-09-12T00:00:00"/>
    <d v="2013-09-12T02:00:30"/>
    <n v="2013"/>
    <x v="8"/>
    <n v="12"/>
    <x v="1"/>
    <x v="2"/>
    <n v="0"/>
    <n v="0"/>
  </r>
  <r>
    <d v="2013-09-12T00:00:00"/>
    <d v="2013-09-12T03:00:30"/>
    <n v="2013"/>
    <x v="8"/>
    <n v="12"/>
    <x v="2"/>
    <x v="2"/>
    <n v="0"/>
    <n v="0"/>
  </r>
  <r>
    <d v="2013-09-12T00:00:00"/>
    <d v="2013-09-12T04:00:30"/>
    <n v="2013"/>
    <x v="8"/>
    <n v="12"/>
    <x v="3"/>
    <x v="2"/>
    <n v="0"/>
    <n v="0"/>
  </r>
  <r>
    <d v="2013-09-12T00:00:00"/>
    <d v="2013-09-12T05:00:30"/>
    <n v="2013"/>
    <x v="8"/>
    <n v="12"/>
    <x v="4"/>
    <x v="2"/>
    <n v="0"/>
    <n v="0"/>
  </r>
  <r>
    <d v="2013-09-12T00:00:00"/>
    <d v="2013-09-12T06:00:30"/>
    <n v="2013"/>
    <x v="8"/>
    <n v="12"/>
    <x v="5"/>
    <x v="2"/>
    <n v="0"/>
    <n v="0"/>
  </r>
  <r>
    <d v="2013-09-12T00:00:00"/>
    <d v="2013-09-12T07:00:31"/>
    <n v="2013"/>
    <x v="8"/>
    <n v="12"/>
    <x v="6"/>
    <x v="2"/>
    <n v="6.3899999999999998E-2"/>
    <n v="1.2558962264150942E-3"/>
  </r>
  <r>
    <d v="2013-09-12T00:00:00"/>
    <d v="2013-09-12T08:00:31"/>
    <n v="2013"/>
    <x v="8"/>
    <n v="12"/>
    <x v="7"/>
    <x v="2"/>
    <n v="26.442"/>
    <n v="0.51969339622641508"/>
  </r>
  <r>
    <d v="2013-09-12T00:00:00"/>
    <d v="2013-09-12T09:00:31"/>
    <n v="2013"/>
    <x v="8"/>
    <n v="12"/>
    <x v="8"/>
    <x v="2"/>
    <n v="49.96"/>
    <n v="0.98191823899371067"/>
  </r>
  <r>
    <d v="2013-09-12T00:00:00"/>
    <d v="2013-09-12T10:00:31"/>
    <n v="2013"/>
    <x v="8"/>
    <n v="12"/>
    <x v="9"/>
    <x v="2"/>
    <n v="49.96"/>
    <n v="0.98191823899371067"/>
  </r>
  <r>
    <d v="2013-09-12T00:00:00"/>
    <d v="2013-09-12T11:00:31"/>
    <n v="2013"/>
    <x v="8"/>
    <n v="12"/>
    <x v="10"/>
    <x v="2"/>
    <n v="49.96"/>
    <n v="0.98191823899371067"/>
  </r>
  <r>
    <d v="2013-09-12T00:00:00"/>
    <d v="2013-09-12T12:00:31"/>
    <n v="2013"/>
    <x v="8"/>
    <n v="12"/>
    <x v="11"/>
    <x v="2"/>
    <n v="49.96"/>
    <n v="0.98191823899371067"/>
  </r>
  <r>
    <d v="2013-09-12T00:00:00"/>
    <d v="2013-09-12T13:00:31"/>
    <n v="2013"/>
    <x v="8"/>
    <n v="12"/>
    <x v="12"/>
    <x v="2"/>
    <n v="49.96"/>
    <n v="0.98191823899371067"/>
  </r>
  <r>
    <d v="2013-09-12T00:00:00"/>
    <d v="2013-09-12T14:00:31"/>
    <n v="2013"/>
    <x v="8"/>
    <n v="12"/>
    <x v="13"/>
    <x v="2"/>
    <n v="49.96"/>
    <n v="0.98191823899371067"/>
  </r>
  <r>
    <d v="2013-09-12T00:00:00"/>
    <d v="2013-09-12T15:00:31"/>
    <n v="2013"/>
    <x v="8"/>
    <n v="12"/>
    <x v="14"/>
    <x v="2"/>
    <n v="49.96"/>
    <n v="0.98191823899371067"/>
  </r>
  <r>
    <d v="2013-09-12T00:00:00"/>
    <d v="2013-09-12T16:00:31"/>
    <n v="2013"/>
    <x v="8"/>
    <n v="12"/>
    <x v="15"/>
    <x v="2"/>
    <n v="49.96"/>
    <n v="0.98191823899371067"/>
  </r>
  <r>
    <d v="2013-09-12T00:00:00"/>
    <d v="2013-09-12T17:00:31"/>
    <n v="2013"/>
    <x v="8"/>
    <n v="12"/>
    <x v="16"/>
    <x v="2"/>
    <n v="49.96"/>
    <n v="0.98191823899371067"/>
  </r>
  <r>
    <d v="2013-09-12T00:00:00"/>
    <d v="2013-09-12T18:00:31"/>
    <n v="2013"/>
    <x v="8"/>
    <n v="12"/>
    <x v="17"/>
    <x v="2"/>
    <n v="30.643999999999998"/>
    <n v="0.60227987421383644"/>
  </r>
  <r>
    <d v="2013-09-12T00:00:00"/>
    <d v="2013-09-12T19:00:31"/>
    <n v="2013"/>
    <x v="8"/>
    <n v="12"/>
    <x v="18"/>
    <x v="2"/>
    <n v="0.67720000000000002"/>
    <n v="1.3309748427672956E-2"/>
  </r>
  <r>
    <d v="2013-09-12T00:00:00"/>
    <d v="2013-09-12T20:00:31"/>
    <n v="2013"/>
    <x v="8"/>
    <n v="12"/>
    <x v="19"/>
    <x v="2"/>
    <n v="0"/>
    <n v="0"/>
  </r>
  <r>
    <d v="2013-09-12T00:00:00"/>
    <d v="2013-09-12T21:00:31"/>
    <n v="2013"/>
    <x v="8"/>
    <n v="12"/>
    <x v="20"/>
    <x v="2"/>
    <n v="0"/>
    <n v="0"/>
  </r>
  <r>
    <d v="2013-09-12T00:00:00"/>
    <d v="2013-09-12T22:00:31"/>
    <n v="2013"/>
    <x v="8"/>
    <n v="12"/>
    <x v="21"/>
    <x v="2"/>
    <n v="0"/>
    <n v="0"/>
  </r>
  <r>
    <d v="2013-09-12T00:00:00"/>
    <d v="2013-09-12T23:00:31"/>
    <n v="2013"/>
    <x v="8"/>
    <n v="12"/>
    <x v="22"/>
    <x v="2"/>
    <n v="0"/>
    <n v="0"/>
  </r>
  <r>
    <d v="2013-09-13T00:00:00"/>
    <d v="2013-09-13T00:00:31"/>
    <n v="2013"/>
    <x v="8"/>
    <n v="13"/>
    <x v="23"/>
    <x v="3"/>
    <n v="0"/>
    <n v="0"/>
  </r>
  <r>
    <d v="2013-09-13T00:00:00"/>
    <d v="2013-09-13T01:00:31"/>
    <n v="2013"/>
    <x v="8"/>
    <n v="13"/>
    <x v="0"/>
    <x v="3"/>
    <n v="0"/>
    <n v="0"/>
  </r>
  <r>
    <d v="2013-09-13T00:00:00"/>
    <d v="2013-09-13T02:00:31"/>
    <n v="2013"/>
    <x v="8"/>
    <n v="13"/>
    <x v="1"/>
    <x v="3"/>
    <n v="0"/>
    <n v="0"/>
  </r>
  <r>
    <d v="2013-09-13T00:00:00"/>
    <d v="2013-09-13T03:00:31"/>
    <n v="2013"/>
    <x v="8"/>
    <n v="13"/>
    <x v="2"/>
    <x v="3"/>
    <n v="0"/>
    <n v="0"/>
  </r>
  <r>
    <d v="2013-09-13T00:00:00"/>
    <d v="2013-09-13T04:00:31"/>
    <n v="2013"/>
    <x v="8"/>
    <n v="13"/>
    <x v="3"/>
    <x v="3"/>
    <n v="0"/>
    <n v="0"/>
  </r>
  <r>
    <d v="2013-09-13T00:00:00"/>
    <d v="2013-09-13T05:00:31"/>
    <n v="2013"/>
    <x v="8"/>
    <n v="13"/>
    <x v="4"/>
    <x v="3"/>
    <n v="0"/>
    <n v="0"/>
  </r>
  <r>
    <d v="2013-09-13T00:00:00"/>
    <d v="2013-09-13T06:00:31"/>
    <n v="2013"/>
    <x v="8"/>
    <n v="13"/>
    <x v="5"/>
    <x v="3"/>
    <n v="0"/>
    <n v="0"/>
  </r>
  <r>
    <d v="2013-09-13T00:00:00"/>
    <d v="2013-09-13T07:00:31"/>
    <n v="2013"/>
    <x v="8"/>
    <n v="13"/>
    <x v="6"/>
    <x v="3"/>
    <n v="0.3246"/>
    <n v="6.3797169811320754E-3"/>
  </r>
  <r>
    <d v="2013-09-13T00:00:00"/>
    <d v="2013-09-13T08:00:31"/>
    <n v="2013"/>
    <x v="8"/>
    <n v="13"/>
    <x v="7"/>
    <x v="3"/>
    <n v="28.186"/>
    <n v="0.55397012578616345"/>
  </r>
  <r>
    <d v="2013-09-13T00:00:00"/>
    <d v="2013-09-13T09:00:31"/>
    <n v="2013"/>
    <x v="8"/>
    <n v="13"/>
    <x v="8"/>
    <x v="3"/>
    <n v="49.96"/>
    <n v="0.98191823899371067"/>
  </r>
  <r>
    <d v="2013-09-13T00:00:00"/>
    <d v="2013-09-13T10:00:31"/>
    <n v="2013"/>
    <x v="8"/>
    <n v="13"/>
    <x v="9"/>
    <x v="3"/>
    <n v="49.96"/>
    <n v="0.98191823899371067"/>
  </r>
  <r>
    <d v="2013-09-13T00:00:00"/>
    <d v="2013-09-13T11:00:31"/>
    <n v="2013"/>
    <x v="8"/>
    <n v="13"/>
    <x v="10"/>
    <x v="3"/>
    <n v="49.96"/>
    <n v="0.98191823899371067"/>
  </r>
  <r>
    <d v="2013-09-13T00:00:00"/>
    <d v="2013-09-13T12:00:31"/>
    <n v="2013"/>
    <x v="8"/>
    <n v="13"/>
    <x v="11"/>
    <x v="3"/>
    <n v="49.96"/>
    <n v="0.98191823899371067"/>
  </r>
  <r>
    <d v="2013-09-13T00:00:00"/>
    <d v="2013-09-13T13:00:31"/>
    <n v="2013"/>
    <x v="8"/>
    <n v="13"/>
    <x v="12"/>
    <x v="3"/>
    <n v="49.96"/>
    <n v="0.98191823899371067"/>
  </r>
  <r>
    <d v="2013-09-13T00:00:00"/>
    <d v="2013-09-13T14:00:31"/>
    <n v="2013"/>
    <x v="8"/>
    <n v="13"/>
    <x v="13"/>
    <x v="3"/>
    <n v="49.96"/>
    <n v="0.98191823899371067"/>
  </r>
  <r>
    <d v="2013-09-13T00:00:00"/>
    <d v="2013-09-13T15:00:31"/>
    <n v="2013"/>
    <x v="8"/>
    <n v="13"/>
    <x v="14"/>
    <x v="3"/>
    <n v="49.96"/>
    <n v="0.98191823899371067"/>
  </r>
  <r>
    <d v="2013-09-13T00:00:00"/>
    <d v="2013-09-13T16:00:31"/>
    <n v="2013"/>
    <x v="8"/>
    <n v="13"/>
    <x v="15"/>
    <x v="3"/>
    <n v="49.96"/>
    <n v="0.98191823899371067"/>
  </r>
  <r>
    <d v="2013-09-13T00:00:00"/>
    <d v="2013-09-13T17:00:31"/>
    <n v="2013"/>
    <x v="8"/>
    <n v="13"/>
    <x v="16"/>
    <x v="3"/>
    <n v="49.96"/>
    <n v="0.98191823899371067"/>
  </r>
  <r>
    <d v="2013-09-13T00:00:00"/>
    <d v="2013-09-13T18:00:31"/>
    <n v="2013"/>
    <x v="8"/>
    <n v="13"/>
    <x v="17"/>
    <x v="3"/>
    <n v="30.094000000000001"/>
    <n v="0.59147012578616354"/>
  </r>
  <r>
    <d v="2013-09-13T00:00:00"/>
    <d v="2013-09-13T19:00:31"/>
    <n v="2013"/>
    <x v="8"/>
    <n v="13"/>
    <x v="18"/>
    <x v="3"/>
    <n v="0.75660000000000005"/>
    <n v="1.4870283018867924E-2"/>
  </r>
  <r>
    <d v="2013-09-13T00:00:00"/>
    <d v="2013-09-13T20:00:31"/>
    <n v="2013"/>
    <x v="8"/>
    <n v="13"/>
    <x v="19"/>
    <x v="3"/>
    <n v="0"/>
    <n v="0"/>
  </r>
  <r>
    <d v="2013-09-13T00:00:00"/>
    <d v="2013-09-13T21:00:31"/>
    <n v="2013"/>
    <x v="8"/>
    <n v="13"/>
    <x v="20"/>
    <x v="3"/>
    <n v="0"/>
    <n v="0"/>
  </r>
  <r>
    <d v="2013-09-13T00:00:00"/>
    <d v="2013-09-13T22:00:31"/>
    <n v="2013"/>
    <x v="8"/>
    <n v="13"/>
    <x v="21"/>
    <x v="3"/>
    <n v="0"/>
    <n v="0"/>
  </r>
  <r>
    <d v="2013-09-13T00:00:00"/>
    <d v="2013-09-13T23:00:31"/>
    <n v="2013"/>
    <x v="8"/>
    <n v="13"/>
    <x v="22"/>
    <x v="3"/>
    <n v="0"/>
    <n v="0"/>
  </r>
  <r>
    <d v="2013-09-14T00:00:00"/>
    <d v="2013-09-14T00:00:31"/>
    <n v="2013"/>
    <x v="8"/>
    <n v="14"/>
    <x v="23"/>
    <x v="4"/>
    <n v="0"/>
    <n v="0"/>
  </r>
  <r>
    <d v="2013-09-14T00:00:00"/>
    <d v="2013-09-14T01:00:31"/>
    <n v="2013"/>
    <x v="8"/>
    <n v="14"/>
    <x v="0"/>
    <x v="4"/>
    <n v="0"/>
    <n v="0"/>
  </r>
  <r>
    <d v="2013-09-14T00:00:00"/>
    <d v="2013-09-14T02:00:31"/>
    <n v="2013"/>
    <x v="8"/>
    <n v="14"/>
    <x v="1"/>
    <x v="4"/>
    <n v="0"/>
    <n v="0"/>
  </r>
  <r>
    <d v="2013-09-14T00:00:00"/>
    <d v="2013-09-14T03:00:31"/>
    <n v="2013"/>
    <x v="8"/>
    <n v="14"/>
    <x v="2"/>
    <x v="4"/>
    <n v="0"/>
    <n v="0"/>
  </r>
  <r>
    <d v="2013-09-14T00:00:00"/>
    <d v="2013-09-14T04:00:31"/>
    <n v="2013"/>
    <x v="8"/>
    <n v="14"/>
    <x v="3"/>
    <x v="4"/>
    <n v="0"/>
    <n v="0"/>
  </r>
  <r>
    <d v="2013-09-14T00:00:00"/>
    <d v="2013-09-14T05:00:31"/>
    <n v="2013"/>
    <x v="8"/>
    <n v="14"/>
    <x v="4"/>
    <x v="4"/>
    <n v="0"/>
    <n v="0"/>
  </r>
  <r>
    <d v="2013-09-14T00:00:00"/>
    <d v="2013-09-14T06:00:31"/>
    <n v="2013"/>
    <x v="8"/>
    <n v="14"/>
    <x v="5"/>
    <x v="4"/>
    <n v="0"/>
    <n v="0"/>
  </r>
  <r>
    <d v="2013-09-14T00:00:00"/>
    <d v="2013-09-14T07:00:31"/>
    <n v="2013"/>
    <x v="8"/>
    <n v="14"/>
    <x v="6"/>
    <x v="4"/>
    <n v="0.43859999999999999"/>
    <n v="8.620283018867924E-3"/>
  </r>
  <r>
    <d v="2013-09-14T00:00:00"/>
    <d v="2013-09-14T08:00:31"/>
    <n v="2013"/>
    <x v="8"/>
    <n v="14"/>
    <x v="7"/>
    <x v="4"/>
    <n v="28.939"/>
    <n v="0.56876965408805025"/>
  </r>
  <r>
    <d v="2013-09-14T00:00:00"/>
    <d v="2013-09-14T09:00:31"/>
    <n v="2013"/>
    <x v="8"/>
    <n v="14"/>
    <x v="8"/>
    <x v="4"/>
    <n v="49.96"/>
    <n v="0.98191823899371067"/>
  </r>
  <r>
    <d v="2013-09-14T00:00:00"/>
    <d v="2013-09-14T10:00:31"/>
    <n v="2013"/>
    <x v="8"/>
    <n v="14"/>
    <x v="9"/>
    <x v="4"/>
    <n v="49.96"/>
    <n v="0.98191823899371067"/>
  </r>
  <r>
    <d v="2013-09-14T00:00:00"/>
    <d v="2013-09-14T11:00:31"/>
    <n v="2013"/>
    <x v="8"/>
    <n v="14"/>
    <x v="10"/>
    <x v="4"/>
    <n v="49.96"/>
    <n v="0.98191823899371067"/>
  </r>
  <r>
    <d v="2013-09-14T00:00:00"/>
    <d v="2013-09-14T12:00:31"/>
    <n v="2013"/>
    <x v="8"/>
    <n v="14"/>
    <x v="11"/>
    <x v="4"/>
    <n v="49.96"/>
    <n v="0.98191823899371067"/>
  </r>
  <r>
    <d v="2013-09-14T00:00:00"/>
    <d v="2013-09-14T13:00:31"/>
    <n v="2013"/>
    <x v="8"/>
    <n v="14"/>
    <x v="12"/>
    <x v="4"/>
    <n v="49.96"/>
    <n v="0.98191823899371067"/>
  </r>
  <r>
    <d v="2013-09-14T00:00:00"/>
    <d v="2013-09-14T14:00:31"/>
    <n v="2013"/>
    <x v="8"/>
    <n v="14"/>
    <x v="13"/>
    <x v="4"/>
    <n v="49.96"/>
    <n v="0.98191823899371067"/>
  </r>
  <r>
    <d v="2013-09-14T00:00:00"/>
    <d v="2013-09-14T15:00:31"/>
    <n v="2013"/>
    <x v="8"/>
    <n v="14"/>
    <x v="14"/>
    <x v="4"/>
    <n v="49.96"/>
    <n v="0.98191823899371067"/>
  </r>
  <r>
    <d v="2013-09-14T00:00:00"/>
    <d v="2013-09-14T16:00:31"/>
    <n v="2013"/>
    <x v="8"/>
    <n v="14"/>
    <x v="15"/>
    <x v="4"/>
    <n v="49.96"/>
    <n v="0.98191823899371067"/>
  </r>
  <r>
    <d v="2013-09-14T00:00:00"/>
    <d v="2013-09-14T17:00:31"/>
    <n v="2013"/>
    <x v="8"/>
    <n v="14"/>
    <x v="16"/>
    <x v="4"/>
    <n v="49.96"/>
    <n v="0.98191823899371067"/>
  </r>
  <r>
    <d v="2013-09-14T00:00:00"/>
    <d v="2013-09-14T18:00:31"/>
    <n v="2013"/>
    <x v="8"/>
    <n v="14"/>
    <x v="17"/>
    <x v="4"/>
    <n v="29.956"/>
    <n v="0.58875786163522004"/>
  </r>
  <r>
    <d v="2013-09-14T00:00:00"/>
    <d v="2013-09-14T19:00:31"/>
    <n v="2013"/>
    <x v="8"/>
    <n v="14"/>
    <x v="18"/>
    <x v="4"/>
    <n v="0.6996"/>
    <n v="1.375E-2"/>
  </r>
  <r>
    <d v="2013-09-14T00:00:00"/>
    <d v="2013-09-14T20:00:31"/>
    <n v="2013"/>
    <x v="8"/>
    <n v="14"/>
    <x v="19"/>
    <x v="4"/>
    <n v="0"/>
    <n v="0"/>
  </r>
  <r>
    <d v="2013-09-14T00:00:00"/>
    <d v="2013-09-14T21:00:31"/>
    <n v="2013"/>
    <x v="8"/>
    <n v="14"/>
    <x v="20"/>
    <x v="4"/>
    <n v="0"/>
    <n v="0"/>
  </r>
  <r>
    <d v="2013-09-14T00:00:00"/>
    <d v="2013-09-14T22:00:31"/>
    <n v="2013"/>
    <x v="8"/>
    <n v="14"/>
    <x v="21"/>
    <x v="4"/>
    <n v="0"/>
    <n v="0"/>
  </r>
  <r>
    <d v="2013-09-14T00:00:00"/>
    <d v="2013-09-14T23:00:31"/>
    <n v="2013"/>
    <x v="8"/>
    <n v="14"/>
    <x v="22"/>
    <x v="4"/>
    <n v="0"/>
    <n v="0"/>
  </r>
  <r>
    <d v="2013-09-15T00:00:00"/>
    <d v="2013-09-15T00:00:31"/>
    <n v="2013"/>
    <x v="8"/>
    <n v="15"/>
    <x v="23"/>
    <x v="5"/>
    <n v="0"/>
    <n v="0"/>
  </r>
  <r>
    <d v="2013-09-15T00:00:00"/>
    <d v="2013-09-15T01:00:31"/>
    <n v="2013"/>
    <x v="8"/>
    <n v="15"/>
    <x v="0"/>
    <x v="5"/>
    <n v="0"/>
    <n v="0"/>
  </r>
  <r>
    <d v="2013-09-15T00:00:00"/>
    <d v="2013-09-15T02:00:31"/>
    <n v="2013"/>
    <x v="8"/>
    <n v="15"/>
    <x v="1"/>
    <x v="5"/>
    <n v="0"/>
    <n v="0"/>
  </r>
  <r>
    <d v="2013-09-15T00:00:00"/>
    <d v="2013-09-15T03:00:31"/>
    <n v="2013"/>
    <x v="8"/>
    <n v="15"/>
    <x v="2"/>
    <x v="5"/>
    <n v="0"/>
    <n v="0"/>
  </r>
  <r>
    <d v="2013-09-15T00:00:00"/>
    <d v="2013-09-15T04:00:31"/>
    <n v="2013"/>
    <x v="8"/>
    <n v="15"/>
    <x v="3"/>
    <x v="5"/>
    <n v="0"/>
    <n v="0"/>
  </r>
  <r>
    <d v="2013-09-15T00:00:00"/>
    <d v="2013-09-15T05:00:31"/>
    <n v="2013"/>
    <x v="8"/>
    <n v="15"/>
    <x v="4"/>
    <x v="5"/>
    <n v="0"/>
    <n v="0"/>
  </r>
  <r>
    <d v="2013-09-15T00:00:00"/>
    <d v="2013-09-15T06:00:31"/>
    <n v="2013"/>
    <x v="8"/>
    <n v="15"/>
    <x v="5"/>
    <x v="5"/>
    <n v="0"/>
    <n v="0"/>
  </r>
  <r>
    <d v="2013-09-15T00:00:00"/>
    <d v="2013-09-15T07:00:31"/>
    <n v="2013"/>
    <x v="8"/>
    <n v="15"/>
    <x v="6"/>
    <x v="5"/>
    <n v="0.7077"/>
    <n v="1.3909198113207547E-2"/>
  </r>
  <r>
    <d v="2013-09-15T00:00:00"/>
    <d v="2013-09-15T08:00:31"/>
    <n v="2013"/>
    <x v="8"/>
    <n v="15"/>
    <x v="7"/>
    <x v="5"/>
    <n v="29.494"/>
    <n v="0.57967767295597483"/>
  </r>
  <r>
    <d v="2013-09-15T00:00:00"/>
    <d v="2013-09-15T09:00:31"/>
    <n v="2013"/>
    <x v="8"/>
    <n v="15"/>
    <x v="8"/>
    <x v="5"/>
    <n v="49.96"/>
    <n v="0.98191823899371067"/>
  </r>
  <r>
    <d v="2013-09-15T00:00:00"/>
    <d v="2013-09-15T10:00:31"/>
    <n v="2013"/>
    <x v="8"/>
    <n v="15"/>
    <x v="9"/>
    <x v="5"/>
    <n v="49.96"/>
    <n v="0.98191823899371067"/>
  </r>
  <r>
    <d v="2013-09-15T00:00:00"/>
    <d v="2013-09-15T11:00:31"/>
    <n v="2013"/>
    <x v="8"/>
    <n v="15"/>
    <x v="10"/>
    <x v="5"/>
    <n v="49.96"/>
    <n v="0.98191823899371067"/>
  </r>
  <r>
    <d v="2013-09-15T00:00:00"/>
    <d v="2013-09-15T12:00:31"/>
    <n v="2013"/>
    <x v="8"/>
    <n v="15"/>
    <x v="11"/>
    <x v="5"/>
    <n v="49.96"/>
    <n v="0.98191823899371067"/>
  </r>
  <r>
    <d v="2013-09-15T00:00:00"/>
    <d v="2013-09-15T13:00:31"/>
    <n v="2013"/>
    <x v="8"/>
    <n v="15"/>
    <x v="12"/>
    <x v="5"/>
    <n v="49.96"/>
    <n v="0.98191823899371067"/>
  </r>
  <r>
    <d v="2013-09-15T00:00:00"/>
    <d v="2013-09-15T14:00:31"/>
    <n v="2013"/>
    <x v="8"/>
    <n v="15"/>
    <x v="13"/>
    <x v="5"/>
    <n v="49.96"/>
    <n v="0.98191823899371067"/>
  </r>
  <r>
    <d v="2013-09-15T00:00:00"/>
    <d v="2013-09-15T15:00:31"/>
    <n v="2013"/>
    <x v="8"/>
    <n v="15"/>
    <x v="14"/>
    <x v="5"/>
    <n v="49.96"/>
    <n v="0.98191823899371067"/>
  </r>
  <r>
    <d v="2013-09-15T00:00:00"/>
    <d v="2013-09-15T16:00:31"/>
    <n v="2013"/>
    <x v="8"/>
    <n v="15"/>
    <x v="15"/>
    <x v="5"/>
    <n v="49.96"/>
    <n v="0.98191823899371067"/>
  </r>
  <r>
    <d v="2013-09-15T00:00:00"/>
    <d v="2013-09-15T17:00:31"/>
    <n v="2013"/>
    <x v="8"/>
    <n v="15"/>
    <x v="16"/>
    <x v="5"/>
    <n v="49.96"/>
    <n v="0.98191823899371067"/>
  </r>
  <r>
    <d v="2013-09-15T00:00:00"/>
    <d v="2013-09-15T18:00:31"/>
    <n v="2013"/>
    <x v="8"/>
    <n v="15"/>
    <x v="17"/>
    <x v="5"/>
    <n v="30.988"/>
    <n v="0.60904088050314464"/>
  </r>
  <r>
    <d v="2013-09-15T00:00:00"/>
    <d v="2013-09-15T19:00:31"/>
    <n v="2013"/>
    <x v="8"/>
    <n v="15"/>
    <x v="18"/>
    <x v="5"/>
    <n v="1.012"/>
    <n v="1.9889937106918238E-2"/>
  </r>
  <r>
    <d v="2013-09-15T00:00:00"/>
    <d v="2013-09-15T20:00:31"/>
    <n v="2013"/>
    <x v="8"/>
    <n v="15"/>
    <x v="19"/>
    <x v="5"/>
    <n v="0"/>
    <n v="0"/>
  </r>
  <r>
    <d v="2013-09-15T00:00:00"/>
    <d v="2013-09-15T21:00:31"/>
    <n v="2013"/>
    <x v="8"/>
    <n v="15"/>
    <x v="20"/>
    <x v="5"/>
    <n v="0"/>
    <n v="0"/>
  </r>
  <r>
    <d v="2013-09-15T00:00:00"/>
    <d v="2013-09-15T22:00:31"/>
    <n v="2013"/>
    <x v="8"/>
    <n v="15"/>
    <x v="21"/>
    <x v="5"/>
    <n v="0"/>
    <n v="0"/>
  </r>
  <r>
    <d v="2013-09-15T00:00:00"/>
    <d v="2013-09-15T23:00:31"/>
    <n v="2013"/>
    <x v="8"/>
    <n v="15"/>
    <x v="22"/>
    <x v="5"/>
    <n v="0"/>
    <n v="0"/>
  </r>
  <r>
    <d v="2013-09-16T00:00:00"/>
    <d v="2013-09-16T00:00:31"/>
    <n v="2013"/>
    <x v="8"/>
    <n v="16"/>
    <x v="23"/>
    <x v="6"/>
    <n v="0"/>
    <n v="0"/>
  </r>
  <r>
    <d v="2013-09-16T00:00:00"/>
    <d v="2013-09-16T01:00:31"/>
    <n v="2013"/>
    <x v="8"/>
    <n v="16"/>
    <x v="0"/>
    <x v="6"/>
    <n v="0"/>
    <n v="0"/>
  </r>
  <r>
    <d v="2013-09-16T00:00:00"/>
    <d v="2013-09-16T02:00:31"/>
    <n v="2013"/>
    <x v="8"/>
    <n v="16"/>
    <x v="1"/>
    <x v="6"/>
    <n v="0"/>
    <n v="0"/>
  </r>
  <r>
    <d v="2013-09-16T00:00:00"/>
    <d v="2013-09-16T03:00:31"/>
    <n v="2013"/>
    <x v="8"/>
    <n v="16"/>
    <x v="2"/>
    <x v="6"/>
    <n v="0"/>
    <n v="0"/>
  </r>
  <r>
    <d v="2013-09-16T00:00:00"/>
    <d v="2013-09-16T04:00:31"/>
    <n v="2013"/>
    <x v="8"/>
    <n v="16"/>
    <x v="3"/>
    <x v="6"/>
    <n v="0"/>
    <n v="0"/>
  </r>
  <r>
    <d v="2013-09-16T00:00:00"/>
    <d v="2013-09-16T05:00:31"/>
    <n v="2013"/>
    <x v="8"/>
    <n v="16"/>
    <x v="4"/>
    <x v="6"/>
    <n v="0"/>
    <n v="0"/>
  </r>
  <r>
    <d v="2013-09-16T00:00:00"/>
    <d v="2013-09-16T06:00:31"/>
    <n v="2013"/>
    <x v="8"/>
    <n v="16"/>
    <x v="5"/>
    <x v="6"/>
    <n v="0"/>
    <n v="0"/>
  </r>
  <r>
    <d v="2013-09-16T00:00:00"/>
    <d v="2013-09-16T07:00:31"/>
    <n v="2013"/>
    <x v="8"/>
    <n v="16"/>
    <x v="6"/>
    <x v="6"/>
    <n v="0.89680000000000004"/>
    <n v="1.7625786163522013E-2"/>
  </r>
  <r>
    <d v="2013-09-16T00:00:00"/>
    <d v="2013-09-16T08:00:31"/>
    <n v="2013"/>
    <x v="8"/>
    <n v="16"/>
    <x v="7"/>
    <x v="6"/>
    <n v="30.922999999999998"/>
    <n v="0.60776336477987414"/>
  </r>
  <r>
    <d v="2013-09-16T00:00:00"/>
    <d v="2013-09-16T09:00:31"/>
    <n v="2013"/>
    <x v="8"/>
    <n v="16"/>
    <x v="8"/>
    <x v="6"/>
    <n v="49.96"/>
    <n v="0.98191823899371067"/>
  </r>
  <r>
    <d v="2013-09-16T00:00:00"/>
    <d v="2013-09-16T10:00:31"/>
    <n v="2013"/>
    <x v="8"/>
    <n v="16"/>
    <x v="9"/>
    <x v="6"/>
    <n v="49.96"/>
    <n v="0.98191823899371067"/>
  </r>
  <r>
    <d v="2013-09-16T00:00:00"/>
    <d v="2013-09-16T11:00:31"/>
    <n v="2013"/>
    <x v="8"/>
    <n v="16"/>
    <x v="10"/>
    <x v="6"/>
    <n v="49.96"/>
    <n v="0.98191823899371067"/>
  </r>
  <r>
    <d v="2013-09-16T00:00:00"/>
    <d v="2013-09-16T12:00:31"/>
    <n v="2013"/>
    <x v="8"/>
    <n v="16"/>
    <x v="11"/>
    <x v="6"/>
    <n v="49.96"/>
    <n v="0.98191823899371067"/>
  </r>
  <r>
    <d v="2013-09-16T00:00:00"/>
    <d v="2013-09-16T13:00:31"/>
    <n v="2013"/>
    <x v="8"/>
    <n v="16"/>
    <x v="12"/>
    <x v="6"/>
    <n v="49.96"/>
    <n v="0.98191823899371067"/>
  </r>
  <r>
    <d v="2013-09-16T00:00:00"/>
    <d v="2013-09-16T14:00:31"/>
    <n v="2013"/>
    <x v="8"/>
    <n v="16"/>
    <x v="13"/>
    <x v="6"/>
    <n v="49.96"/>
    <n v="0.98191823899371067"/>
  </r>
  <r>
    <d v="2013-09-16T00:00:00"/>
    <d v="2013-09-16T15:00:31"/>
    <n v="2013"/>
    <x v="8"/>
    <n v="16"/>
    <x v="14"/>
    <x v="6"/>
    <n v="49.96"/>
    <n v="0.98191823899371067"/>
  </r>
  <r>
    <d v="2013-09-16T00:00:00"/>
    <d v="2013-09-16T16:00:31"/>
    <n v="2013"/>
    <x v="8"/>
    <n v="16"/>
    <x v="15"/>
    <x v="6"/>
    <n v="49.96"/>
    <n v="0.98191823899371067"/>
  </r>
  <r>
    <d v="2013-09-16T00:00:00"/>
    <d v="2013-09-16T17:00:31"/>
    <n v="2013"/>
    <x v="8"/>
    <n v="16"/>
    <x v="16"/>
    <x v="6"/>
    <n v="49.96"/>
    <n v="0.98191823899371067"/>
  </r>
  <r>
    <d v="2013-09-16T00:00:00"/>
    <d v="2013-09-16T18:00:31"/>
    <n v="2013"/>
    <x v="8"/>
    <n v="16"/>
    <x v="17"/>
    <x v="6"/>
    <n v="32.103000000000002"/>
    <n v="0.63095518867924527"/>
  </r>
  <r>
    <d v="2013-09-16T00:00:00"/>
    <d v="2013-09-16T19:00:31"/>
    <n v="2013"/>
    <x v="8"/>
    <n v="16"/>
    <x v="18"/>
    <x v="6"/>
    <n v="1.044"/>
    <n v="2.0518867924528301E-2"/>
  </r>
  <r>
    <d v="2013-09-16T00:00:00"/>
    <d v="2013-09-16T20:00:31"/>
    <n v="2013"/>
    <x v="8"/>
    <n v="16"/>
    <x v="19"/>
    <x v="6"/>
    <n v="0"/>
    <n v="0"/>
  </r>
  <r>
    <d v="2013-09-16T00:00:00"/>
    <d v="2013-09-16T21:00:31"/>
    <n v="2013"/>
    <x v="8"/>
    <n v="16"/>
    <x v="20"/>
    <x v="6"/>
    <n v="0"/>
    <n v="0"/>
  </r>
  <r>
    <d v="2013-09-16T00:00:00"/>
    <d v="2013-09-16T22:00:31"/>
    <n v="2013"/>
    <x v="8"/>
    <n v="16"/>
    <x v="21"/>
    <x v="6"/>
    <n v="0"/>
    <n v="0"/>
  </r>
  <r>
    <d v="2013-09-16T00:00:00"/>
    <d v="2013-09-16T23:00:31"/>
    <n v="2013"/>
    <x v="8"/>
    <n v="16"/>
    <x v="22"/>
    <x v="6"/>
    <n v="0"/>
    <n v="0"/>
  </r>
  <r>
    <d v="2013-09-17T00:00:00"/>
    <d v="2013-09-17T00:00:31"/>
    <n v="2013"/>
    <x v="8"/>
    <n v="17"/>
    <x v="23"/>
    <x v="0"/>
    <n v="0"/>
    <n v="0"/>
  </r>
  <r>
    <d v="2013-09-17T00:00:00"/>
    <d v="2013-09-17T01:00:31"/>
    <n v="2013"/>
    <x v="8"/>
    <n v="17"/>
    <x v="0"/>
    <x v="0"/>
    <n v="0"/>
    <n v="0"/>
  </r>
  <r>
    <d v="2013-09-17T00:00:00"/>
    <d v="2013-09-17T02:00:31"/>
    <n v="2013"/>
    <x v="8"/>
    <n v="17"/>
    <x v="1"/>
    <x v="0"/>
    <n v="0"/>
    <n v="0"/>
  </r>
  <r>
    <d v="2013-09-17T00:00:00"/>
    <d v="2013-09-17T03:00:31"/>
    <n v="2013"/>
    <x v="8"/>
    <n v="17"/>
    <x v="2"/>
    <x v="0"/>
    <n v="0"/>
    <n v="0"/>
  </r>
  <r>
    <d v="2013-09-17T00:00:00"/>
    <d v="2013-09-17T04:00:31"/>
    <n v="2013"/>
    <x v="8"/>
    <n v="17"/>
    <x v="3"/>
    <x v="0"/>
    <n v="0"/>
    <n v="0"/>
  </r>
  <r>
    <d v="2013-09-17T00:00:00"/>
    <d v="2013-09-17T05:00:31"/>
    <n v="2013"/>
    <x v="8"/>
    <n v="17"/>
    <x v="4"/>
    <x v="0"/>
    <n v="0"/>
    <n v="0"/>
  </r>
  <r>
    <d v="2013-09-17T00:00:00"/>
    <d v="2013-09-17T06:00:31"/>
    <n v="2013"/>
    <x v="8"/>
    <n v="17"/>
    <x v="5"/>
    <x v="0"/>
    <n v="0"/>
    <n v="0"/>
  </r>
  <r>
    <d v="2013-09-17T00:00:00"/>
    <d v="2013-09-17T07:00:31"/>
    <n v="2013"/>
    <x v="8"/>
    <n v="17"/>
    <x v="6"/>
    <x v="0"/>
    <n v="0.58599999999999997"/>
    <n v="1.1517295597484276E-2"/>
  </r>
  <r>
    <d v="2013-09-17T00:00:00"/>
    <d v="2013-09-17T08:00:31"/>
    <n v="2013"/>
    <x v="8"/>
    <n v="17"/>
    <x v="7"/>
    <x v="0"/>
    <n v="23.146000000000001"/>
    <n v="0.45491352201257862"/>
  </r>
  <r>
    <d v="2013-09-17T00:00:00"/>
    <d v="2013-09-17T09:00:31"/>
    <n v="2013"/>
    <x v="8"/>
    <n v="17"/>
    <x v="8"/>
    <x v="0"/>
    <n v="43.454999999999998"/>
    <n v="0.85406839622641506"/>
  </r>
  <r>
    <d v="2013-09-17T00:00:00"/>
    <d v="2013-09-17T10:00:31"/>
    <n v="2013"/>
    <x v="8"/>
    <n v="17"/>
    <x v="9"/>
    <x v="0"/>
    <n v="49.393000000000001"/>
    <n v="0.97077437106918241"/>
  </r>
  <r>
    <d v="2013-09-17T00:00:00"/>
    <d v="2013-09-17T11:00:31"/>
    <n v="2013"/>
    <x v="8"/>
    <n v="17"/>
    <x v="10"/>
    <x v="0"/>
    <n v="49.96"/>
    <n v="0.98191823899371067"/>
  </r>
  <r>
    <d v="2013-09-17T00:00:00"/>
    <d v="2013-09-17T12:00:31"/>
    <n v="2013"/>
    <x v="8"/>
    <n v="17"/>
    <x v="11"/>
    <x v="0"/>
    <n v="49.96"/>
    <n v="0.98191823899371067"/>
  </r>
  <r>
    <d v="2013-09-17T00:00:00"/>
    <d v="2013-09-17T13:00:31"/>
    <n v="2013"/>
    <x v="8"/>
    <n v="17"/>
    <x v="12"/>
    <x v="0"/>
    <n v="49.96"/>
    <n v="0.98191823899371067"/>
  </r>
  <r>
    <d v="2013-09-17T00:00:00"/>
    <d v="2013-09-17T14:00:31"/>
    <n v="2013"/>
    <x v="8"/>
    <n v="17"/>
    <x v="13"/>
    <x v="0"/>
    <n v="49.96"/>
    <n v="0.98191823899371067"/>
  </r>
  <r>
    <d v="2013-09-17T00:00:00"/>
    <d v="2013-09-17T15:00:31"/>
    <n v="2013"/>
    <x v="8"/>
    <n v="17"/>
    <x v="14"/>
    <x v="0"/>
    <n v="49.96"/>
    <n v="0.98191823899371067"/>
  </r>
  <r>
    <d v="2013-09-17T00:00:00"/>
    <d v="2013-09-17T16:00:31"/>
    <n v="2013"/>
    <x v="8"/>
    <n v="17"/>
    <x v="15"/>
    <x v="0"/>
    <n v="49.96"/>
    <n v="0.98191823899371067"/>
  </r>
  <r>
    <d v="2013-09-17T00:00:00"/>
    <d v="2013-09-17T17:00:31"/>
    <n v="2013"/>
    <x v="8"/>
    <n v="17"/>
    <x v="16"/>
    <x v="0"/>
    <n v="44.503999999999998"/>
    <n v="0.87468553459119491"/>
  </r>
  <r>
    <d v="2013-09-17T00:00:00"/>
    <d v="2013-09-17T18:00:31"/>
    <n v="2013"/>
    <x v="8"/>
    <n v="17"/>
    <x v="17"/>
    <x v="0"/>
    <n v="25.559000000000001"/>
    <n v="0.50233883647798738"/>
  </r>
  <r>
    <d v="2013-09-17T00:00:00"/>
    <d v="2013-09-17T19:00:31"/>
    <n v="2013"/>
    <x v="8"/>
    <n v="17"/>
    <x v="18"/>
    <x v="0"/>
    <n v="0.66110000000000002"/>
    <n v="1.2993317610062893E-2"/>
  </r>
  <r>
    <d v="2013-09-17T00:00:00"/>
    <d v="2013-09-17T20:00:31"/>
    <n v="2013"/>
    <x v="8"/>
    <n v="17"/>
    <x v="19"/>
    <x v="0"/>
    <n v="0"/>
    <n v="0"/>
  </r>
  <r>
    <d v="2013-09-17T00:00:00"/>
    <d v="2013-09-17T21:00:31"/>
    <n v="2013"/>
    <x v="8"/>
    <n v="17"/>
    <x v="20"/>
    <x v="0"/>
    <n v="0"/>
    <n v="0"/>
  </r>
  <r>
    <d v="2013-09-17T00:00:00"/>
    <d v="2013-09-17T22:00:31"/>
    <n v="2013"/>
    <x v="8"/>
    <n v="17"/>
    <x v="21"/>
    <x v="0"/>
    <n v="0"/>
    <n v="0"/>
  </r>
  <r>
    <d v="2013-09-17T00:00:00"/>
    <d v="2013-09-17T23:00:31"/>
    <n v="2013"/>
    <x v="8"/>
    <n v="17"/>
    <x v="22"/>
    <x v="0"/>
    <n v="0"/>
    <n v="0"/>
  </r>
  <r>
    <d v="2013-09-18T00:00:00"/>
    <d v="2013-09-18T00:00:31"/>
    <n v="2013"/>
    <x v="8"/>
    <n v="18"/>
    <x v="23"/>
    <x v="1"/>
    <n v="0"/>
    <n v="0"/>
  </r>
  <r>
    <d v="2013-09-18T00:00:00"/>
    <d v="2013-09-18T01:00:31"/>
    <n v="2013"/>
    <x v="8"/>
    <n v="18"/>
    <x v="0"/>
    <x v="1"/>
    <n v="0"/>
    <n v="0"/>
  </r>
  <r>
    <d v="2013-09-18T00:00:00"/>
    <d v="2013-09-18T02:00:31"/>
    <n v="2013"/>
    <x v="8"/>
    <n v="18"/>
    <x v="1"/>
    <x v="1"/>
    <n v="0"/>
    <n v="0"/>
  </r>
  <r>
    <d v="2013-09-18T00:00:00"/>
    <d v="2013-09-18T03:00:31"/>
    <n v="2013"/>
    <x v="8"/>
    <n v="18"/>
    <x v="2"/>
    <x v="1"/>
    <n v="0"/>
    <n v="0"/>
  </r>
  <r>
    <d v="2013-09-18T00:00:00"/>
    <d v="2013-09-18T04:00:31"/>
    <n v="2013"/>
    <x v="8"/>
    <n v="18"/>
    <x v="3"/>
    <x v="1"/>
    <n v="0"/>
    <n v="0"/>
  </r>
  <r>
    <d v="2013-09-18T00:00:00"/>
    <d v="2013-09-18T05:00:31"/>
    <n v="2013"/>
    <x v="8"/>
    <n v="18"/>
    <x v="4"/>
    <x v="1"/>
    <n v="0"/>
    <n v="0"/>
  </r>
  <r>
    <d v="2013-09-18T00:00:00"/>
    <d v="2013-09-18T06:00:31"/>
    <n v="2013"/>
    <x v="8"/>
    <n v="18"/>
    <x v="5"/>
    <x v="1"/>
    <n v="0"/>
    <n v="0"/>
  </r>
  <r>
    <d v="2013-09-18T00:00:00"/>
    <d v="2013-09-18T07:00:31"/>
    <n v="2013"/>
    <x v="8"/>
    <n v="18"/>
    <x v="6"/>
    <x v="1"/>
    <n v="0.5837"/>
    <n v="1.1472091194968552E-2"/>
  </r>
  <r>
    <d v="2013-09-18T00:00:00"/>
    <d v="2013-09-18T08:00:31"/>
    <n v="2013"/>
    <x v="8"/>
    <n v="18"/>
    <x v="7"/>
    <x v="1"/>
    <n v="20.52"/>
    <n v="0.40330188679245282"/>
  </r>
  <r>
    <d v="2013-09-18T00:00:00"/>
    <d v="2013-09-18T09:00:31"/>
    <n v="2013"/>
    <x v="8"/>
    <n v="18"/>
    <x v="8"/>
    <x v="1"/>
    <n v="35.738999999999997"/>
    <n v="0.70241745283018864"/>
  </r>
  <r>
    <d v="2013-09-18T00:00:00"/>
    <d v="2013-09-18T10:00:31"/>
    <n v="2013"/>
    <x v="8"/>
    <n v="18"/>
    <x v="9"/>
    <x v="1"/>
    <n v="39.798000000000002"/>
    <n v="0.78219339622641504"/>
  </r>
  <r>
    <d v="2013-09-18T00:00:00"/>
    <d v="2013-09-18T11:00:31"/>
    <n v="2013"/>
    <x v="8"/>
    <n v="18"/>
    <x v="10"/>
    <x v="1"/>
    <n v="39.978000000000002"/>
    <n v="0.78573113207547174"/>
  </r>
  <r>
    <d v="2013-09-18T00:00:00"/>
    <d v="2013-09-18T12:00:31"/>
    <n v="2013"/>
    <x v="8"/>
    <n v="18"/>
    <x v="11"/>
    <x v="1"/>
    <n v="44.445999999999998"/>
    <n v="0.87354559748427663"/>
  </r>
  <r>
    <d v="2013-09-18T00:00:00"/>
    <d v="2013-09-18T13:00:31"/>
    <n v="2013"/>
    <x v="8"/>
    <n v="18"/>
    <x v="12"/>
    <x v="1"/>
    <n v="41.655000000000001"/>
    <n v="0.81869103773584906"/>
  </r>
  <r>
    <d v="2013-09-18T00:00:00"/>
    <d v="2013-09-18T14:00:31"/>
    <n v="2013"/>
    <x v="8"/>
    <n v="18"/>
    <x v="13"/>
    <x v="1"/>
    <n v="46.506999999999998"/>
    <n v="0.91405267295597481"/>
  </r>
  <r>
    <d v="2013-09-18T00:00:00"/>
    <d v="2013-09-18T15:00:31"/>
    <n v="2013"/>
    <x v="8"/>
    <n v="18"/>
    <x v="14"/>
    <x v="1"/>
    <n v="48.994"/>
    <n v="0.96293238993710684"/>
  </r>
  <r>
    <d v="2013-09-18T00:00:00"/>
    <d v="2013-09-18T16:00:31"/>
    <n v="2013"/>
    <x v="8"/>
    <n v="18"/>
    <x v="15"/>
    <x v="1"/>
    <n v="47.618000000000002"/>
    <n v="0.93588836477987425"/>
  </r>
  <r>
    <d v="2013-09-18T00:00:00"/>
    <d v="2013-09-18T17:00:31"/>
    <n v="2013"/>
    <x v="8"/>
    <n v="18"/>
    <x v="16"/>
    <x v="1"/>
    <n v="42.09"/>
    <n v="0.82724056603773588"/>
  </r>
  <r>
    <d v="2013-09-18T00:00:00"/>
    <d v="2013-09-18T18:00:31"/>
    <n v="2013"/>
    <x v="8"/>
    <n v="18"/>
    <x v="17"/>
    <x v="1"/>
    <n v="24.209"/>
    <n v="0.47580581761006285"/>
  </r>
  <r>
    <d v="2013-09-18T00:00:00"/>
    <d v="2013-09-18T19:00:31"/>
    <n v="2013"/>
    <x v="8"/>
    <n v="18"/>
    <x v="18"/>
    <x v="1"/>
    <n v="0.69340000000000002"/>
    <n v="1.3628144654088049E-2"/>
  </r>
  <r>
    <d v="2013-09-18T00:00:00"/>
    <d v="2013-09-18T20:00:31"/>
    <n v="2013"/>
    <x v="8"/>
    <n v="18"/>
    <x v="19"/>
    <x v="1"/>
    <n v="0"/>
    <n v="0"/>
  </r>
  <r>
    <d v="2013-09-18T00:00:00"/>
    <d v="2013-09-18T21:00:31"/>
    <n v="2013"/>
    <x v="8"/>
    <n v="18"/>
    <x v="20"/>
    <x v="1"/>
    <n v="0"/>
    <n v="0"/>
  </r>
  <r>
    <d v="2013-09-18T00:00:00"/>
    <d v="2013-09-18T22:00:31"/>
    <n v="2013"/>
    <x v="8"/>
    <n v="18"/>
    <x v="21"/>
    <x v="1"/>
    <n v="0"/>
    <n v="0"/>
  </r>
  <r>
    <d v="2013-09-18T00:00:00"/>
    <d v="2013-09-18T23:00:31"/>
    <n v="2013"/>
    <x v="8"/>
    <n v="18"/>
    <x v="22"/>
    <x v="1"/>
    <n v="0"/>
    <n v="0"/>
  </r>
  <r>
    <d v="2013-09-19T00:00:00"/>
    <d v="2013-09-19T00:00:31"/>
    <n v="2013"/>
    <x v="8"/>
    <n v="19"/>
    <x v="23"/>
    <x v="2"/>
    <n v="0"/>
    <n v="0"/>
  </r>
  <r>
    <d v="2013-09-19T00:00:00"/>
    <d v="2013-09-19T01:00:31"/>
    <n v="2013"/>
    <x v="8"/>
    <n v="19"/>
    <x v="0"/>
    <x v="2"/>
    <n v="0"/>
    <n v="0"/>
  </r>
  <r>
    <d v="2013-09-19T00:00:00"/>
    <d v="2013-09-19T02:00:31"/>
    <n v="2013"/>
    <x v="8"/>
    <n v="19"/>
    <x v="1"/>
    <x v="2"/>
    <n v="0"/>
    <n v="0"/>
  </r>
  <r>
    <d v="2013-09-19T00:00:00"/>
    <d v="2013-09-19T03:00:31"/>
    <n v="2013"/>
    <x v="8"/>
    <n v="19"/>
    <x v="2"/>
    <x v="2"/>
    <n v="0"/>
    <n v="0"/>
  </r>
  <r>
    <d v="2013-09-19T00:00:00"/>
    <d v="2013-09-19T04:00:31"/>
    <n v="2013"/>
    <x v="8"/>
    <n v="19"/>
    <x v="3"/>
    <x v="2"/>
    <n v="0"/>
    <n v="0"/>
  </r>
  <r>
    <d v="2013-09-19T00:00:00"/>
    <d v="2013-09-19T05:00:31"/>
    <n v="2013"/>
    <x v="8"/>
    <n v="19"/>
    <x v="4"/>
    <x v="2"/>
    <n v="0"/>
    <n v="0"/>
  </r>
  <r>
    <d v="2013-09-19T00:00:00"/>
    <d v="2013-09-19T06:00:31"/>
    <n v="2013"/>
    <x v="8"/>
    <n v="19"/>
    <x v="5"/>
    <x v="2"/>
    <n v="0"/>
    <n v="0"/>
  </r>
  <r>
    <d v="2013-09-19T00:00:00"/>
    <d v="2013-09-19T07:00:31"/>
    <n v="2013"/>
    <x v="8"/>
    <n v="19"/>
    <x v="6"/>
    <x v="2"/>
    <n v="1.482"/>
    <n v="2.9127358490566035E-2"/>
  </r>
  <r>
    <d v="2013-09-19T00:00:00"/>
    <d v="2013-09-19T08:00:31"/>
    <n v="2013"/>
    <x v="8"/>
    <n v="19"/>
    <x v="7"/>
    <x v="2"/>
    <n v="29.721"/>
    <n v="0.58413915094339619"/>
  </r>
  <r>
    <d v="2013-09-19T00:00:00"/>
    <d v="2013-09-19T09:00:31"/>
    <n v="2013"/>
    <x v="8"/>
    <n v="19"/>
    <x v="8"/>
    <x v="2"/>
    <n v="49.96"/>
    <n v="0.98191823899371067"/>
  </r>
  <r>
    <d v="2013-09-19T00:00:00"/>
    <d v="2013-09-19T10:00:31"/>
    <n v="2013"/>
    <x v="8"/>
    <n v="19"/>
    <x v="9"/>
    <x v="2"/>
    <n v="48.18"/>
    <n v="0.94693396226415094"/>
  </r>
  <r>
    <d v="2013-09-19T00:00:00"/>
    <d v="2013-09-19T11:00:31"/>
    <n v="2013"/>
    <x v="8"/>
    <n v="19"/>
    <x v="10"/>
    <x v="2"/>
    <n v="48.302"/>
    <n v="0.94933176100628924"/>
  </r>
  <r>
    <d v="2013-09-19T00:00:00"/>
    <d v="2013-09-19T12:00:31"/>
    <n v="2013"/>
    <x v="8"/>
    <n v="19"/>
    <x v="11"/>
    <x v="2"/>
    <n v="43.771000000000001"/>
    <n v="0.86027908805031439"/>
  </r>
  <r>
    <d v="2013-09-19T00:00:00"/>
    <d v="2013-09-19T13:00:31"/>
    <n v="2013"/>
    <x v="8"/>
    <n v="19"/>
    <x v="12"/>
    <x v="2"/>
    <n v="36.082000000000001"/>
    <n v="0.70915880503144657"/>
  </r>
  <r>
    <d v="2013-09-19T00:00:00"/>
    <d v="2013-09-19T14:00:31"/>
    <n v="2013"/>
    <x v="8"/>
    <n v="19"/>
    <x v="13"/>
    <x v="2"/>
    <n v="35.154000000000003"/>
    <n v="0.69091981132075475"/>
  </r>
  <r>
    <d v="2013-09-19T00:00:00"/>
    <d v="2013-09-19T15:00:31"/>
    <n v="2013"/>
    <x v="8"/>
    <n v="19"/>
    <x v="14"/>
    <x v="2"/>
    <n v="42.01"/>
    <n v="0.82566823899371056"/>
  </r>
  <r>
    <d v="2013-09-19T00:00:00"/>
    <d v="2013-09-19T16:00:31"/>
    <n v="2013"/>
    <x v="8"/>
    <n v="19"/>
    <x v="15"/>
    <x v="2"/>
    <n v="43.805"/>
    <n v="0.8609473270440251"/>
  </r>
  <r>
    <d v="2013-09-19T00:00:00"/>
    <d v="2013-09-19T17:00:31"/>
    <n v="2013"/>
    <x v="8"/>
    <n v="19"/>
    <x v="16"/>
    <x v="2"/>
    <n v="47.475000000000001"/>
    <n v="0.93307783018867918"/>
  </r>
  <r>
    <d v="2013-09-19T00:00:00"/>
    <d v="2013-09-19T18:00:31"/>
    <n v="2013"/>
    <x v="8"/>
    <n v="19"/>
    <x v="17"/>
    <x v="2"/>
    <n v="33.776000000000003"/>
    <n v="0.6638364779874214"/>
  </r>
  <r>
    <d v="2013-09-19T00:00:00"/>
    <d v="2013-09-19T19:00:31"/>
    <n v="2013"/>
    <x v="8"/>
    <n v="19"/>
    <x v="18"/>
    <x v="2"/>
    <n v="1.2789999999999999"/>
    <n v="2.5137578616352199E-2"/>
  </r>
  <r>
    <d v="2013-09-19T00:00:00"/>
    <d v="2013-09-19T20:00:31"/>
    <n v="2013"/>
    <x v="8"/>
    <n v="19"/>
    <x v="19"/>
    <x v="2"/>
    <n v="0"/>
    <n v="0"/>
  </r>
  <r>
    <d v="2013-09-19T00:00:00"/>
    <d v="2013-09-19T21:00:31"/>
    <n v="2013"/>
    <x v="8"/>
    <n v="19"/>
    <x v="20"/>
    <x v="2"/>
    <n v="0"/>
    <n v="0"/>
  </r>
  <r>
    <d v="2013-09-19T00:00:00"/>
    <d v="2013-09-19T22:00:31"/>
    <n v="2013"/>
    <x v="8"/>
    <n v="19"/>
    <x v="21"/>
    <x v="2"/>
    <n v="0"/>
    <n v="0"/>
  </r>
  <r>
    <d v="2013-09-19T00:00:00"/>
    <d v="2013-09-19T23:00:31"/>
    <n v="2013"/>
    <x v="8"/>
    <n v="19"/>
    <x v="22"/>
    <x v="2"/>
    <n v="0"/>
    <n v="0"/>
  </r>
  <r>
    <d v="2013-09-20T00:00:00"/>
    <d v="2013-09-20T00:00:31"/>
    <n v="2013"/>
    <x v="8"/>
    <n v="20"/>
    <x v="23"/>
    <x v="3"/>
    <n v="0"/>
    <n v="0"/>
  </r>
  <r>
    <d v="2013-09-20T00:00:00"/>
    <d v="2013-09-20T01:00:31"/>
    <n v="2013"/>
    <x v="8"/>
    <n v="20"/>
    <x v="0"/>
    <x v="3"/>
    <n v="0"/>
    <n v="0"/>
  </r>
  <r>
    <d v="2013-09-20T00:00:00"/>
    <d v="2013-09-20T02:00:31"/>
    <n v="2013"/>
    <x v="8"/>
    <n v="20"/>
    <x v="1"/>
    <x v="3"/>
    <n v="0"/>
    <n v="0"/>
  </r>
  <r>
    <d v="2013-09-20T00:00:00"/>
    <d v="2013-09-20T03:00:31"/>
    <n v="2013"/>
    <x v="8"/>
    <n v="20"/>
    <x v="2"/>
    <x v="3"/>
    <n v="0"/>
    <n v="0"/>
  </r>
  <r>
    <d v="2013-09-20T00:00:00"/>
    <d v="2013-09-20T04:00:31"/>
    <n v="2013"/>
    <x v="8"/>
    <n v="20"/>
    <x v="3"/>
    <x v="3"/>
    <n v="0"/>
    <n v="0"/>
  </r>
  <r>
    <d v="2013-09-20T00:00:00"/>
    <d v="2013-09-20T05:00:31"/>
    <n v="2013"/>
    <x v="8"/>
    <n v="20"/>
    <x v="4"/>
    <x v="3"/>
    <n v="0"/>
    <n v="0"/>
  </r>
  <r>
    <d v="2013-09-20T00:00:00"/>
    <d v="2013-09-20T06:00:31"/>
    <n v="2013"/>
    <x v="8"/>
    <n v="20"/>
    <x v="5"/>
    <x v="3"/>
    <n v="0"/>
    <n v="0"/>
  </r>
  <r>
    <d v="2013-09-20T00:00:00"/>
    <d v="2013-09-20T07:00:31"/>
    <n v="2013"/>
    <x v="8"/>
    <n v="20"/>
    <x v="6"/>
    <x v="3"/>
    <n v="0.52259999999999995"/>
    <n v="1.0271226415094339E-2"/>
  </r>
  <r>
    <d v="2013-09-20T00:00:00"/>
    <d v="2013-09-20T08:00:31"/>
    <n v="2013"/>
    <x v="8"/>
    <n v="20"/>
    <x v="7"/>
    <x v="3"/>
    <n v="33.268999999999998"/>
    <n v="0.65387185534591186"/>
  </r>
  <r>
    <d v="2013-09-20T00:00:00"/>
    <d v="2013-09-20T09:00:31"/>
    <n v="2013"/>
    <x v="8"/>
    <n v="20"/>
    <x v="8"/>
    <x v="3"/>
    <n v="49.96"/>
    <n v="0.98191823899371067"/>
  </r>
  <r>
    <d v="2013-09-20T00:00:00"/>
    <d v="2013-09-20T10:00:31"/>
    <n v="2013"/>
    <x v="8"/>
    <n v="20"/>
    <x v="9"/>
    <x v="3"/>
    <n v="49.96"/>
    <n v="0.98191823899371067"/>
  </r>
  <r>
    <d v="2013-09-20T00:00:00"/>
    <d v="2013-09-20T11:00:31"/>
    <n v="2013"/>
    <x v="8"/>
    <n v="20"/>
    <x v="10"/>
    <x v="3"/>
    <n v="49.96"/>
    <n v="0.98191823899371067"/>
  </r>
  <r>
    <d v="2013-09-20T00:00:00"/>
    <d v="2013-09-20T12:00:31"/>
    <n v="2013"/>
    <x v="8"/>
    <n v="20"/>
    <x v="11"/>
    <x v="3"/>
    <n v="49.96"/>
    <n v="0.98191823899371067"/>
  </r>
  <r>
    <d v="2013-09-20T00:00:00"/>
    <d v="2013-09-20T13:00:31"/>
    <n v="2013"/>
    <x v="8"/>
    <n v="20"/>
    <x v="12"/>
    <x v="3"/>
    <n v="49.96"/>
    <n v="0.98191823899371067"/>
  </r>
  <r>
    <d v="2013-09-20T00:00:00"/>
    <d v="2013-09-20T14:00:31"/>
    <n v="2013"/>
    <x v="8"/>
    <n v="20"/>
    <x v="13"/>
    <x v="3"/>
    <n v="44.927"/>
    <n v="0.88299921383647795"/>
  </r>
  <r>
    <d v="2013-09-20T00:00:00"/>
    <d v="2013-09-20T15:00:32"/>
    <n v="2013"/>
    <x v="8"/>
    <n v="20"/>
    <x v="14"/>
    <x v="3"/>
    <n v="17.486000000000001"/>
    <n v="0.34367138364779876"/>
  </r>
  <r>
    <d v="2013-09-20T00:00:00"/>
    <d v="2013-09-20T16:00:32"/>
    <n v="2013"/>
    <x v="8"/>
    <n v="20"/>
    <x v="15"/>
    <x v="3"/>
    <n v="18.478000000000002"/>
    <n v="0.3631682389937107"/>
  </r>
  <r>
    <d v="2013-09-20T00:00:00"/>
    <d v="2013-09-20T17:00:32"/>
    <n v="2013"/>
    <x v="8"/>
    <n v="20"/>
    <x v="16"/>
    <x v="3"/>
    <n v="22.248999999999999"/>
    <n v="0.43728380503144648"/>
  </r>
  <r>
    <d v="2013-09-20T00:00:00"/>
    <d v="2013-09-20T18:00:32"/>
    <n v="2013"/>
    <x v="8"/>
    <n v="20"/>
    <x v="17"/>
    <x v="3"/>
    <n v="28.582000000000001"/>
    <n v="0.56175314465408799"/>
  </r>
  <r>
    <d v="2013-09-20T00:00:00"/>
    <d v="2013-09-20T19:00:32"/>
    <n v="2013"/>
    <x v="8"/>
    <n v="20"/>
    <x v="18"/>
    <x v="3"/>
    <n v="1.087"/>
    <n v="2.1363993710691823E-2"/>
  </r>
  <r>
    <d v="2013-09-20T00:00:00"/>
    <d v="2013-09-20T20:00:32"/>
    <n v="2013"/>
    <x v="8"/>
    <n v="20"/>
    <x v="19"/>
    <x v="3"/>
    <n v="0"/>
    <n v="0"/>
  </r>
  <r>
    <d v="2013-09-20T00:00:00"/>
    <d v="2013-09-20T21:00:32"/>
    <n v="2013"/>
    <x v="8"/>
    <n v="20"/>
    <x v="20"/>
    <x v="3"/>
    <n v="0"/>
    <n v="0"/>
  </r>
  <r>
    <d v="2013-09-20T00:00:00"/>
    <d v="2013-09-20T22:00:32"/>
    <n v="2013"/>
    <x v="8"/>
    <n v="20"/>
    <x v="21"/>
    <x v="3"/>
    <n v="0"/>
    <n v="0"/>
  </r>
  <r>
    <d v="2013-09-20T00:00:00"/>
    <d v="2013-09-20T23:00:32"/>
    <n v="2013"/>
    <x v="8"/>
    <n v="20"/>
    <x v="22"/>
    <x v="3"/>
    <n v="0"/>
    <n v="0"/>
  </r>
  <r>
    <d v="2013-09-21T00:00:00"/>
    <d v="2013-09-21T00:00:32"/>
    <n v="2013"/>
    <x v="8"/>
    <n v="21"/>
    <x v="23"/>
    <x v="4"/>
    <n v="0"/>
    <n v="0"/>
  </r>
  <r>
    <d v="2013-09-21T00:00:00"/>
    <d v="2013-09-21T01:00:32"/>
    <n v="2013"/>
    <x v="8"/>
    <n v="21"/>
    <x v="0"/>
    <x v="4"/>
    <n v="0"/>
    <n v="0"/>
  </r>
  <r>
    <d v="2013-09-21T00:00:00"/>
    <d v="2013-09-21T02:00:32"/>
    <n v="2013"/>
    <x v="8"/>
    <n v="21"/>
    <x v="1"/>
    <x v="4"/>
    <n v="0"/>
    <n v="0"/>
  </r>
  <r>
    <d v="2013-09-21T00:00:00"/>
    <d v="2013-09-21T03:00:32"/>
    <n v="2013"/>
    <x v="8"/>
    <n v="21"/>
    <x v="2"/>
    <x v="4"/>
    <n v="0"/>
    <n v="0"/>
  </r>
  <r>
    <d v="2013-09-21T00:00:00"/>
    <d v="2013-09-21T04:00:32"/>
    <n v="2013"/>
    <x v="8"/>
    <n v="21"/>
    <x v="3"/>
    <x v="4"/>
    <n v="0"/>
    <n v="0"/>
  </r>
  <r>
    <d v="2013-09-21T00:00:00"/>
    <d v="2013-09-21T05:00:32"/>
    <n v="2013"/>
    <x v="8"/>
    <n v="21"/>
    <x v="4"/>
    <x v="4"/>
    <n v="0"/>
    <n v="0"/>
  </r>
  <r>
    <d v="2013-09-21T00:00:00"/>
    <d v="2013-09-21T06:00:32"/>
    <n v="2013"/>
    <x v="8"/>
    <n v="21"/>
    <x v="5"/>
    <x v="4"/>
    <n v="0"/>
    <n v="0"/>
  </r>
  <r>
    <d v="2013-09-21T00:00:00"/>
    <d v="2013-09-21T07:00:32"/>
    <n v="2013"/>
    <x v="8"/>
    <n v="21"/>
    <x v="6"/>
    <x v="4"/>
    <n v="1.8959999999999999"/>
    <n v="3.7264150943396225E-2"/>
  </r>
  <r>
    <d v="2013-09-21T00:00:00"/>
    <d v="2013-09-21T08:00:32"/>
    <n v="2013"/>
    <x v="8"/>
    <n v="21"/>
    <x v="7"/>
    <x v="4"/>
    <n v="35.488"/>
    <n v="0.6974842767295597"/>
  </r>
  <r>
    <d v="2013-09-21T00:00:00"/>
    <d v="2013-09-21T09:00:32"/>
    <n v="2013"/>
    <x v="8"/>
    <n v="21"/>
    <x v="8"/>
    <x v="4"/>
    <n v="49.96"/>
    <n v="0.98191823899371067"/>
  </r>
  <r>
    <d v="2013-09-21T00:00:00"/>
    <d v="2013-09-21T10:00:32"/>
    <n v="2013"/>
    <x v="8"/>
    <n v="21"/>
    <x v="9"/>
    <x v="4"/>
    <n v="49.96"/>
    <n v="0.98191823899371067"/>
  </r>
  <r>
    <d v="2013-09-21T00:00:00"/>
    <d v="2013-09-21T11:00:32"/>
    <n v="2013"/>
    <x v="8"/>
    <n v="21"/>
    <x v="10"/>
    <x v="4"/>
    <n v="49.96"/>
    <n v="0.98191823899371067"/>
  </r>
  <r>
    <d v="2013-09-21T00:00:00"/>
    <d v="2013-09-21T12:00:32"/>
    <n v="2013"/>
    <x v="8"/>
    <n v="21"/>
    <x v="11"/>
    <x v="4"/>
    <n v="49.96"/>
    <n v="0.98191823899371067"/>
  </r>
  <r>
    <d v="2013-09-21T00:00:00"/>
    <d v="2013-09-21T13:00:32"/>
    <n v="2013"/>
    <x v="8"/>
    <n v="21"/>
    <x v="12"/>
    <x v="4"/>
    <n v="49.96"/>
    <n v="0.98191823899371067"/>
  </r>
  <r>
    <d v="2013-09-21T00:00:00"/>
    <d v="2013-09-21T14:00:32"/>
    <n v="2013"/>
    <x v="8"/>
    <n v="21"/>
    <x v="13"/>
    <x v="4"/>
    <n v="49.96"/>
    <n v="0.98191823899371067"/>
  </r>
  <r>
    <d v="2013-09-21T00:00:00"/>
    <d v="2013-09-21T15:00:32"/>
    <n v="2013"/>
    <x v="8"/>
    <n v="21"/>
    <x v="14"/>
    <x v="4"/>
    <n v="49.96"/>
    <n v="0.98191823899371067"/>
  </r>
  <r>
    <d v="2013-09-21T00:00:00"/>
    <d v="2013-09-21T16:00:32"/>
    <n v="2013"/>
    <x v="8"/>
    <n v="21"/>
    <x v="15"/>
    <x v="4"/>
    <n v="49.96"/>
    <n v="0.98191823899371067"/>
  </r>
  <r>
    <d v="2013-09-21T00:00:00"/>
    <d v="2013-09-21T17:00:32"/>
    <n v="2013"/>
    <x v="8"/>
    <n v="21"/>
    <x v="16"/>
    <x v="4"/>
    <n v="39.911000000000001"/>
    <n v="0.78441430817610058"/>
  </r>
  <r>
    <d v="2013-09-21T00:00:00"/>
    <d v="2013-09-21T18:00:32"/>
    <n v="2013"/>
    <x v="8"/>
    <n v="21"/>
    <x v="17"/>
    <x v="4"/>
    <n v="19.716000000000001"/>
    <n v="0.38750000000000001"/>
  </r>
  <r>
    <d v="2013-09-21T00:00:00"/>
    <d v="2013-09-21T19:00:32"/>
    <n v="2013"/>
    <x v="8"/>
    <n v="21"/>
    <x v="18"/>
    <x v="4"/>
    <n v="0.53359999999999996"/>
    <n v="1.0487421383647798E-2"/>
  </r>
  <r>
    <d v="2013-09-21T00:00:00"/>
    <d v="2013-09-21T20:00:32"/>
    <n v="2013"/>
    <x v="8"/>
    <n v="21"/>
    <x v="19"/>
    <x v="4"/>
    <n v="0"/>
    <n v="0"/>
  </r>
  <r>
    <d v="2013-09-21T00:00:00"/>
    <d v="2013-09-21T21:00:32"/>
    <n v="2013"/>
    <x v="8"/>
    <n v="21"/>
    <x v="20"/>
    <x v="4"/>
    <n v="0"/>
    <n v="0"/>
  </r>
  <r>
    <d v="2013-09-21T00:00:00"/>
    <d v="2013-09-21T22:00:32"/>
    <n v="2013"/>
    <x v="8"/>
    <n v="21"/>
    <x v="21"/>
    <x v="4"/>
    <n v="0"/>
    <n v="0"/>
  </r>
  <r>
    <d v="2013-09-21T00:00:00"/>
    <d v="2013-09-21T23:00:32"/>
    <n v="2013"/>
    <x v="8"/>
    <n v="21"/>
    <x v="22"/>
    <x v="4"/>
    <n v="0"/>
    <n v="0"/>
  </r>
  <r>
    <d v="2013-09-22T00:00:00"/>
    <d v="2013-09-22T00:00:32"/>
    <n v="2013"/>
    <x v="8"/>
    <n v="22"/>
    <x v="23"/>
    <x v="5"/>
    <n v="0"/>
    <n v="0"/>
  </r>
  <r>
    <d v="2013-09-22T00:00:00"/>
    <d v="2013-09-22T01:00:32"/>
    <n v="2013"/>
    <x v="8"/>
    <n v="22"/>
    <x v="0"/>
    <x v="5"/>
    <n v="0"/>
    <n v="0"/>
  </r>
  <r>
    <d v="2013-09-22T00:00:00"/>
    <d v="2013-09-22T02:00:32"/>
    <n v="2013"/>
    <x v="8"/>
    <n v="22"/>
    <x v="1"/>
    <x v="5"/>
    <n v="0"/>
    <n v="0"/>
  </r>
  <r>
    <d v="2013-09-22T00:00:00"/>
    <d v="2013-09-22T03:00:32"/>
    <n v="2013"/>
    <x v="8"/>
    <n v="22"/>
    <x v="2"/>
    <x v="5"/>
    <n v="0"/>
    <n v="0"/>
  </r>
  <r>
    <d v="2013-09-22T00:00:00"/>
    <d v="2013-09-22T04:00:32"/>
    <n v="2013"/>
    <x v="8"/>
    <n v="22"/>
    <x v="3"/>
    <x v="5"/>
    <n v="0"/>
    <n v="0"/>
  </r>
  <r>
    <d v="2013-09-22T00:00:00"/>
    <d v="2013-09-22T05:00:32"/>
    <n v="2013"/>
    <x v="8"/>
    <n v="22"/>
    <x v="4"/>
    <x v="5"/>
    <n v="0"/>
    <n v="0"/>
  </r>
  <r>
    <d v="2013-09-22T00:00:00"/>
    <d v="2013-09-22T06:00:32"/>
    <n v="2013"/>
    <x v="8"/>
    <n v="22"/>
    <x v="5"/>
    <x v="5"/>
    <n v="0"/>
    <n v="0"/>
  </r>
  <r>
    <d v="2013-09-22T00:00:00"/>
    <d v="2013-09-22T07:00:32"/>
    <n v="2013"/>
    <x v="8"/>
    <n v="22"/>
    <x v="6"/>
    <x v="5"/>
    <n v="2.2599999999999998"/>
    <n v="4.4418238993710682E-2"/>
  </r>
  <r>
    <d v="2013-09-22T00:00:00"/>
    <d v="2013-09-22T08:00:32"/>
    <n v="2013"/>
    <x v="8"/>
    <n v="22"/>
    <x v="7"/>
    <x v="5"/>
    <n v="33.722999999999999"/>
    <n v="0.66279481132075468"/>
  </r>
  <r>
    <d v="2013-09-22T00:00:00"/>
    <d v="2013-09-22T09:00:32"/>
    <n v="2013"/>
    <x v="8"/>
    <n v="22"/>
    <x v="8"/>
    <x v="5"/>
    <n v="49.96"/>
    <n v="0.98191823899371067"/>
  </r>
  <r>
    <d v="2013-09-22T00:00:00"/>
    <d v="2013-09-22T10:00:32"/>
    <n v="2013"/>
    <x v="8"/>
    <n v="22"/>
    <x v="9"/>
    <x v="5"/>
    <n v="49.96"/>
    <n v="0.98191823899371067"/>
  </r>
  <r>
    <d v="2013-09-22T00:00:00"/>
    <d v="2013-09-22T11:00:32"/>
    <n v="2013"/>
    <x v="8"/>
    <n v="22"/>
    <x v="10"/>
    <x v="5"/>
    <n v="49.96"/>
    <n v="0.98191823899371067"/>
  </r>
  <r>
    <d v="2013-09-22T00:00:00"/>
    <d v="2013-09-22T12:00:32"/>
    <n v="2013"/>
    <x v="8"/>
    <n v="22"/>
    <x v="11"/>
    <x v="5"/>
    <n v="49.96"/>
    <n v="0.98191823899371067"/>
  </r>
  <r>
    <d v="2013-09-22T00:00:00"/>
    <d v="2013-09-22T13:00:32"/>
    <n v="2013"/>
    <x v="8"/>
    <n v="22"/>
    <x v="12"/>
    <x v="5"/>
    <n v="49.96"/>
    <n v="0.98191823899371067"/>
  </r>
  <r>
    <d v="2013-09-22T00:00:00"/>
    <d v="2013-09-22T14:00:32"/>
    <n v="2013"/>
    <x v="8"/>
    <n v="22"/>
    <x v="13"/>
    <x v="5"/>
    <n v="49.96"/>
    <n v="0.98191823899371067"/>
  </r>
  <r>
    <d v="2013-09-22T00:00:00"/>
    <d v="2013-09-22T15:00:32"/>
    <n v="2013"/>
    <x v="8"/>
    <n v="22"/>
    <x v="14"/>
    <x v="5"/>
    <n v="49.96"/>
    <n v="0.98191823899371067"/>
  </r>
  <r>
    <d v="2013-09-22T00:00:00"/>
    <d v="2013-09-22T16:00:32"/>
    <n v="2013"/>
    <x v="8"/>
    <n v="22"/>
    <x v="15"/>
    <x v="5"/>
    <n v="49.96"/>
    <n v="0.98191823899371067"/>
  </r>
  <r>
    <d v="2013-09-22T00:00:00"/>
    <d v="2013-09-22T17:00:32"/>
    <n v="2013"/>
    <x v="8"/>
    <n v="22"/>
    <x v="16"/>
    <x v="5"/>
    <n v="49.96"/>
    <n v="0.98191823899371067"/>
  </r>
  <r>
    <d v="2013-09-22T00:00:00"/>
    <d v="2013-09-22T18:00:32"/>
    <n v="2013"/>
    <x v="8"/>
    <n v="22"/>
    <x v="17"/>
    <x v="5"/>
    <n v="32.752000000000002"/>
    <n v="0.64371069182389939"/>
  </r>
  <r>
    <d v="2013-09-22T00:00:00"/>
    <d v="2013-09-22T19:00:32"/>
    <n v="2013"/>
    <x v="8"/>
    <n v="22"/>
    <x v="18"/>
    <x v="5"/>
    <n v="1.4590000000000001"/>
    <n v="2.8675314465408806E-2"/>
  </r>
  <r>
    <d v="2013-09-22T00:00:00"/>
    <d v="2013-09-22T20:00:32"/>
    <n v="2013"/>
    <x v="8"/>
    <n v="22"/>
    <x v="19"/>
    <x v="5"/>
    <n v="0"/>
    <n v="0"/>
  </r>
  <r>
    <d v="2013-09-22T00:00:00"/>
    <d v="2013-09-22T21:00:32"/>
    <n v="2013"/>
    <x v="8"/>
    <n v="22"/>
    <x v="20"/>
    <x v="5"/>
    <n v="0"/>
    <n v="0"/>
  </r>
  <r>
    <d v="2013-09-22T00:00:00"/>
    <d v="2013-09-22T22:00:32"/>
    <n v="2013"/>
    <x v="8"/>
    <n v="22"/>
    <x v="21"/>
    <x v="5"/>
    <n v="0"/>
    <n v="0"/>
  </r>
  <r>
    <d v="2013-09-22T00:00:00"/>
    <d v="2013-09-22T23:00:32"/>
    <n v="2013"/>
    <x v="8"/>
    <n v="22"/>
    <x v="22"/>
    <x v="5"/>
    <n v="0"/>
    <n v="0"/>
  </r>
  <r>
    <d v="2013-09-23T00:00:00"/>
    <d v="2013-09-23T00:00:32"/>
    <n v="2013"/>
    <x v="8"/>
    <n v="23"/>
    <x v="23"/>
    <x v="6"/>
    <n v="0"/>
    <n v="0"/>
  </r>
  <r>
    <d v="2013-09-23T00:00:00"/>
    <d v="2013-09-23T01:00:32"/>
    <n v="2013"/>
    <x v="8"/>
    <n v="23"/>
    <x v="0"/>
    <x v="6"/>
    <n v="0"/>
    <n v="0"/>
  </r>
  <r>
    <d v="2013-09-23T00:00:00"/>
    <d v="2013-09-23T02:00:32"/>
    <n v="2013"/>
    <x v="8"/>
    <n v="23"/>
    <x v="1"/>
    <x v="6"/>
    <n v="0"/>
    <n v="0"/>
  </r>
  <r>
    <d v="2013-09-23T00:00:00"/>
    <d v="2013-09-23T03:00:32"/>
    <n v="2013"/>
    <x v="8"/>
    <n v="23"/>
    <x v="2"/>
    <x v="6"/>
    <n v="0"/>
    <n v="0"/>
  </r>
  <r>
    <d v="2013-09-23T00:00:00"/>
    <d v="2013-09-23T04:00:32"/>
    <n v="2013"/>
    <x v="8"/>
    <n v="23"/>
    <x v="3"/>
    <x v="6"/>
    <n v="0"/>
    <n v="0"/>
  </r>
  <r>
    <d v="2013-09-23T00:00:00"/>
    <d v="2013-09-23T05:00:32"/>
    <n v="2013"/>
    <x v="8"/>
    <n v="23"/>
    <x v="4"/>
    <x v="6"/>
    <n v="0"/>
    <n v="0"/>
  </r>
  <r>
    <d v="2013-09-23T00:00:00"/>
    <d v="2013-09-23T06:00:32"/>
    <n v="2013"/>
    <x v="8"/>
    <n v="23"/>
    <x v="5"/>
    <x v="6"/>
    <n v="0"/>
    <n v="0"/>
  </r>
  <r>
    <d v="2013-09-23T00:00:00"/>
    <d v="2013-09-23T07:00:32"/>
    <n v="2013"/>
    <x v="8"/>
    <n v="23"/>
    <x v="6"/>
    <x v="6"/>
    <n v="2.7749999999999999"/>
    <n v="5.454009433962264E-2"/>
  </r>
  <r>
    <d v="2013-09-23T00:00:00"/>
    <d v="2013-09-23T08:00:32"/>
    <n v="2013"/>
    <x v="8"/>
    <n v="23"/>
    <x v="7"/>
    <x v="6"/>
    <n v="38.026000000000003"/>
    <n v="0.74736635220125791"/>
  </r>
  <r>
    <d v="2013-09-23T00:00:00"/>
    <d v="2013-09-23T09:00:32"/>
    <n v="2013"/>
    <x v="8"/>
    <n v="23"/>
    <x v="8"/>
    <x v="6"/>
    <n v="49.96"/>
    <n v="0.98191823899371067"/>
  </r>
  <r>
    <d v="2013-09-23T00:00:00"/>
    <d v="2013-09-23T10:00:32"/>
    <n v="2013"/>
    <x v="8"/>
    <n v="23"/>
    <x v="9"/>
    <x v="6"/>
    <n v="49.96"/>
    <n v="0.98191823899371067"/>
  </r>
  <r>
    <d v="2013-09-23T00:00:00"/>
    <d v="2013-09-23T11:00:32"/>
    <n v="2013"/>
    <x v="8"/>
    <n v="23"/>
    <x v="10"/>
    <x v="6"/>
    <n v="49.96"/>
    <n v="0.98191823899371067"/>
  </r>
  <r>
    <d v="2013-09-23T00:00:00"/>
    <d v="2013-09-23T12:00:32"/>
    <n v="2013"/>
    <x v="8"/>
    <n v="23"/>
    <x v="11"/>
    <x v="6"/>
    <n v="49.96"/>
    <n v="0.98191823899371067"/>
  </r>
  <r>
    <d v="2013-09-23T00:00:00"/>
    <d v="2013-09-23T13:00:32"/>
    <n v="2013"/>
    <x v="8"/>
    <n v="23"/>
    <x v="12"/>
    <x v="6"/>
    <n v="49.96"/>
    <n v="0.98191823899371067"/>
  </r>
  <r>
    <d v="2013-09-23T00:00:00"/>
    <d v="2013-09-23T14:00:32"/>
    <n v="2013"/>
    <x v="8"/>
    <n v="23"/>
    <x v="13"/>
    <x v="6"/>
    <n v="49.96"/>
    <n v="0.98191823899371067"/>
  </r>
  <r>
    <d v="2013-09-23T00:00:00"/>
    <d v="2013-09-23T15:00:32"/>
    <n v="2013"/>
    <x v="8"/>
    <n v="23"/>
    <x v="14"/>
    <x v="6"/>
    <n v="49.96"/>
    <n v="0.98191823899371067"/>
  </r>
  <r>
    <d v="2013-09-23T00:00:00"/>
    <d v="2013-09-23T16:00:32"/>
    <n v="2013"/>
    <x v="8"/>
    <n v="23"/>
    <x v="15"/>
    <x v="6"/>
    <n v="49.96"/>
    <n v="0.98191823899371067"/>
  </r>
  <r>
    <d v="2013-09-23T00:00:00"/>
    <d v="2013-09-23T17:00:32"/>
    <n v="2013"/>
    <x v="8"/>
    <n v="23"/>
    <x v="16"/>
    <x v="6"/>
    <n v="48.944000000000003"/>
    <n v="0.96194968553459115"/>
  </r>
  <r>
    <d v="2013-09-23T00:00:00"/>
    <d v="2013-09-23T18:00:32"/>
    <n v="2013"/>
    <x v="8"/>
    <n v="23"/>
    <x v="17"/>
    <x v="6"/>
    <n v="28.513999999999999"/>
    <n v="0.56041666666666667"/>
  </r>
  <r>
    <d v="2013-09-23T00:00:00"/>
    <d v="2013-09-23T19:00:32"/>
    <n v="2013"/>
    <x v="8"/>
    <n v="23"/>
    <x v="18"/>
    <x v="6"/>
    <n v="1.252"/>
    <n v="2.4606918238993709E-2"/>
  </r>
  <r>
    <d v="2013-09-23T00:00:00"/>
    <d v="2013-09-23T20:00:32"/>
    <n v="2013"/>
    <x v="8"/>
    <n v="23"/>
    <x v="19"/>
    <x v="6"/>
    <n v="0"/>
    <n v="0"/>
  </r>
  <r>
    <d v="2013-09-23T00:00:00"/>
    <d v="2013-09-23T21:00:32"/>
    <n v="2013"/>
    <x v="8"/>
    <n v="23"/>
    <x v="20"/>
    <x v="6"/>
    <n v="0"/>
    <n v="0"/>
  </r>
  <r>
    <d v="2013-09-23T00:00:00"/>
    <d v="2013-09-23T22:00:32"/>
    <n v="2013"/>
    <x v="8"/>
    <n v="23"/>
    <x v="21"/>
    <x v="6"/>
    <n v="0"/>
    <n v="0"/>
  </r>
  <r>
    <d v="2013-09-23T00:00:00"/>
    <d v="2013-09-23T23:00:32"/>
    <n v="2013"/>
    <x v="8"/>
    <n v="23"/>
    <x v="22"/>
    <x v="6"/>
    <n v="0"/>
    <n v="0"/>
  </r>
  <r>
    <d v="2013-09-24T00:00:00"/>
    <d v="2013-09-24T00:00:32"/>
    <n v="2013"/>
    <x v="8"/>
    <n v="24"/>
    <x v="23"/>
    <x v="0"/>
    <n v="0"/>
    <n v="0"/>
  </r>
  <r>
    <d v="2013-09-24T00:00:00"/>
    <d v="2013-09-24T01:00:32"/>
    <n v="2013"/>
    <x v="8"/>
    <n v="24"/>
    <x v="0"/>
    <x v="0"/>
    <n v="0"/>
    <n v="0"/>
  </r>
  <r>
    <d v="2013-09-24T00:00:00"/>
    <d v="2013-09-24T02:00:32"/>
    <n v="2013"/>
    <x v="8"/>
    <n v="24"/>
    <x v="1"/>
    <x v="0"/>
    <n v="0"/>
    <n v="0"/>
  </r>
  <r>
    <d v="2013-09-24T00:00:00"/>
    <d v="2013-09-24T03:00:32"/>
    <n v="2013"/>
    <x v="8"/>
    <n v="24"/>
    <x v="2"/>
    <x v="0"/>
    <n v="0"/>
    <n v="0"/>
  </r>
  <r>
    <d v="2013-09-24T00:00:00"/>
    <d v="2013-09-24T04:00:32"/>
    <n v="2013"/>
    <x v="8"/>
    <n v="24"/>
    <x v="3"/>
    <x v="0"/>
    <n v="0"/>
    <n v="0"/>
  </r>
  <r>
    <d v="2013-09-24T00:00:00"/>
    <d v="2013-09-24T05:00:32"/>
    <n v="2013"/>
    <x v="8"/>
    <n v="24"/>
    <x v="4"/>
    <x v="0"/>
    <n v="0"/>
    <n v="0"/>
  </r>
  <r>
    <d v="2013-09-24T00:00:00"/>
    <d v="2013-09-24T06:00:32"/>
    <n v="2013"/>
    <x v="8"/>
    <n v="24"/>
    <x v="5"/>
    <x v="0"/>
    <n v="0"/>
    <n v="0"/>
  </r>
  <r>
    <d v="2013-09-24T00:00:00"/>
    <d v="2013-09-24T07:00:32"/>
    <n v="2013"/>
    <x v="8"/>
    <n v="24"/>
    <x v="6"/>
    <x v="0"/>
    <n v="2.786"/>
    <n v="5.4756289308176095E-2"/>
  </r>
  <r>
    <d v="2013-09-24T00:00:00"/>
    <d v="2013-09-24T08:00:32"/>
    <n v="2013"/>
    <x v="8"/>
    <n v="24"/>
    <x v="7"/>
    <x v="0"/>
    <n v="33.537999999999997"/>
    <n v="0.65915880503144642"/>
  </r>
  <r>
    <d v="2013-09-24T00:00:00"/>
    <d v="2013-09-24T09:00:32"/>
    <n v="2013"/>
    <x v="8"/>
    <n v="24"/>
    <x v="8"/>
    <x v="0"/>
    <n v="49.779000000000003"/>
    <n v="0.97836084905660381"/>
  </r>
  <r>
    <d v="2013-09-24T00:00:00"/>
    <d v="2013-09-24T10:00:32"/>
    <n v="2013"/>
    <x v="8"/>
    <n v="24"/>
    <x v="9"/>
    <x v="0"/>
    <n v="49.96"/>
    <n v="0.98191823899371067"/>
  </r>
  <r>
    <d v="2013-09-24T00:00:00"/>
    <d v="2013-09-24T11:00:32"/>
    <n v="2013"/>
    <x v="8"/>
    <n v="24"/>
    <x v="10"/>
    <x v="0"/>
    <n v="49.96"/>
    <n v="0.98191823899371067"/>
  </r>
  <r>
    <d v="2013-09-24T00:00:00"/>
    <d v="2013-09-24T12:00:32"/>
    <n v="2013"/>
    <x v="8"/>
    <n v="24"/>
    <x v="11"/>
    <x v="0"/>
    <n v="49.96"/>
    <n v="0.98191823899371067"/>
  </r>
  <r>
    <d v="2013-09-24T00:00:00"/>
    <d v="2013-09-24T13:00:32"/>
    <n v="2013"/>
    <x v="8"/>
    <n v="24"/>
    <x v="12"/>
    <x v="0"/>
    <n v="48.713000000000001"/>
    <n v="0.95740959119496849"/>
  </r>
  <r>
    <d v="2013-09-24T00:00:00"/>
    <d v="2013-09-24T14:00:32"/>
    <n v="2013"/>
    <x v="8"/>
    <n v="24"/>
    <x v="13"/>
    <x v="0"/>
    <n v="48.076000000000001"/>
    <n v="0.94488993710691815"/>
  </r>
  <r>
    <d v="2013-09-24T00:00:00"/>
    <d v="2013-09-24T15:00:32"/>
    <n v="2013"/>
    <x v="8"/>
    <n v="24"/>
    <x v="14"/>
    <x v="0"/>
    <n v="49.57"/>
    <n v="0.97425314465408797"/>
  </r>
  <r>
    <d v="2013-09-24T00:00:00"/>
    <d v="2013-09-24T16:00:32"/>
    <n v="2013"/>
    <x v="8"/>
    <n v="24"/>
    <x v="15"/>
    <x v="0"/>
    <n v="49.96"/>
    <n v="0.98191823899371067"/>
  </r>
  <r>
    <d v="2013-09-24T00:00:00"/>
    <d v="2013-09-24T17:00:32"/>
    <n v="2013"/>
    <x v="8"/>
    <n v="24"/>
    <x v="16"/>
    <x v="0"/>
    <n v="45.999000000000002"/>
    <n v="0.90406839622641511"/>
  </r>
  <r>
    <d v="2013-09-24T00:00:00"/>
    <d v="2013-09-24T18:00:32"/>
    <n v="2013"/>
    <x v="8"/>
    <n v="24"/>
    <x v="17"/>
    <x v="0"/>
    <n v="28.614000000000001"/>
    <n v="0.56238207547169805"/>
  </r>
  <r>
    <d v="2013-09-24T00:00:00"/>
    <d v="2013-09-24T19:00:32"/>
    <n v="2013"/>
    <x v="8"/>
    <n v="24"/>
    <x v="18"/>
    <x v="0"/>
    <n v="1.3440000000000001"/>
    <n v="2.6415094339622643E-2"/>
  </r>
  <r>
    <d v="2013-09-24T00:00:00"/>
    <d v="2013-09-24T20:00:32"/>
    <n v="2013"/>
    <x v="8"/>
    <n v="24"/>
    <x v="19"/>
    <x v="0"/>
    <n v="0"/>
    <n v="0"/>
  </r>
  <r>
    <d v="2013-09-24T00:00:00"/>
    <d v="2013-09-24T21:00:32"/>
    <n v="2013"/>
    <x v="8"/>
    <n v="24"/>
    <x v="20"/>
    <x v="0"/>
    <n v="0"/>
    <n v="0"/>
  </r>
  <r>
    <d v="2013-09-24T00:00:00"/>
    <d v="2013-09-24T22:00:32"/>
    <n v="2013"/>
    <x v="8"/>
    <n v="24"/>
    <x v="21"/>
    <x v="0"/>
    <n v="0"/>
    <n v="0"/>
  </r>
  <r>
    <d v="2013-09-24T00:00:00"/>
    <d v="2013-09-24T23:00:32"/>
    <n v="2013"/>
    <x v="8"/>
    <n v="24"/>
    <x v="22"/>
    <x v="0"/>
    <n v="0"/>
    <n v="0"/>
  </r>
  <r>
    <d v="2013-09-25T00:00:00"/>
    <d v="2013-09-25T00:00:32"/>
    <n v="2013"/>
    <x v="8"/>
    <n v="25"/>
    <x v="23"/>
    <x v="1"/>
    <n v="0"/>
    <n v="0"/>
  </r>
  <r>
    <d v="2013-09-25T00:00:00"/>
    <d v="2013-09-25T01:00:32"/>
    <n v="2013"/>
    <x v="8"/>
    <n v="25"/>
    <x v="0"/>
    <x v="1"/>
    <n v="0"/>
    <n v="0"/>
  </r>
  <r>
    <d v="2013-09-25T00:00:00"/>
    <d v="2013-09-25T02:00:32"/>
    <n v="2013"/>
    <x v="8"/>
    <n v="25"/>
    <x v="1"/>
    <x v="1"/>
    <n v="0"/>
    <n v="0"/>
  </r>
  <r>
    <d v="2013-09-25T00:00:00"/>
    <d v="2013-09-25T03:00:32"/>
    <n v="2013"/>
    <x v="8"/>
    <n v="25"/>
    <x v="2"/>
    <x v="1"/>
    <n v="0"/>
    <n v="0"/>
  </r>
  <r>
    <d v="2013-09-25T00:00:00"/>
    <d v="2013-09-25T04:00:32"/>
    <n v="2013"/>
    <x v="8"/>
    <n v="25"/>
    <x v="3"/>
    <x v="1"/>
    <n v="0"/>
    <n v="0"/>
  </r>
  <r>
    <d v="2013-09-25T00:00:00"/>
    <d v="2013-09-25T05:00:32"/>
    <n v="2013"/>
    <x v="8"/>
    <n v="25"/>
    <x v="4"/>
    <x v="1"/>
    <n v="0"/>
    <n v="0"/>
  </r>
  <r>
    <d v="2013-09-25T00:00:00"/>
    <d v="2013-09-25T06:00:32"/>
    <n v="2013"/>
    <x v="8"/>
    <n v="25"/>
    <x v="5"/>
    <x v="1"/>
    <n v="0"/>
    <n v="0"/>
  </r>
  <r>
    <d v="2013-09-25T00:00:00"/>
    <d v="2013-09-25T07:00:32"/>
    <n v="2013"/>
    <x v="8"/>
    <n v="25"/>
    <x v="6"/>
    <x v="1"/>
    <n v="3.21"/>
    <n v="6.3089622641509427E-2"/>
  </r>
  <r>
    <d v="2013-09-25T00:00:00"/>
    <d v="2013-09-25T08:00:32"/>
    <n v="2013"/>
    <x v="8"/>
    <n v="25"/>
    <x v="7"/>
    <x v="1"/>
    <n v="39.337000000000003"/>
    <n v="0.7731328616352201"/>
  </r>
  <r>
    <d v="2013-09-25T00:00:00"/>
    <d v="2013-09-25T09:00:32"/>
    <n v="2013"/>
    <x v="8"/>
    <n v="25"/>
    <x v="8"/>
    <x v="1"/>
    <n v="49.96"/>
    <n v="0.98191823899371067"/>
  </r>
  <r>
    <d v="2013-09-25T00:00:00"/>
    <d v="2013-09-25T10:00:32"/>
    <n v="2013"/>
    <x v="8"/>
    <n v="25"/>
    <x v="9"/>
    <x v="1"/>
    <n v="49.96"/>
    <n v="0.98191823899371067"/>
  </r>
  <r>
    <d v="2013-09-25T00:00:00"/>
    <d v="2013-09-25T11:00:32"/>
    <n v="2013"/>
    <x v="8"/>
    <n v="25"/>
    <x v="10"/>
    <x v="1"/>
    <n v="49.96"/>
    <n v="0.98191823899371067"/>
  </r>
  <r>
    <d v="2013-09-25T00:00:00"/>
    <d v="2013-09-25T12:00:32"/>
    <n v="2013"/>
    <x v="8"/>
    <n v="25"/>
    <x v="11"/>
    <x v="1"/>
    <n v="49.96"/>
    <n v="0.98191823899371067"/>
  </r>
  <r>
    <d v="2013-09-25T00:00:00"/>
    <d v="2013-09-25T13:00:32"/>
    <n v="2013"/>
    <x v="8"/>
    <n v="25"/>
    <x v="12"/>
    <x v="1"/>
    <n v="49.96"/>
    <n v="0.98191823899371067"/>
  </r>
  <r>
    <d v="2013-09-25T00:00:00"/>
    <d v="2013-09-25T14:00:32"/>
    <n v="2013"/>
    <x v="8"/>
    <n v="25"/>
    <x v="13"/>
    <x v="1"/>
    <n v="49.96"/>
    <n v="0.98191823899371067"/>
  </r>
  <r>
    <d v="2013-09-25T00:00:00"/>
    <d v="2013-09-25T15:00:32"/>
    <n v="2013"/>
    <x v="8"/>
    <n v="25"/>
    <x v="14"/>
    <x v="1"/>
    <n v="49.96"/>
    <n v="0.98191823899371067"/>
  </r>
  <r>
    <d v="2013-09-25T00:00:00"/>
    <d v="2013-09-25T16:00:32"/>
    <n v="2013"/>
    <x v="8"/>
    <n v="25"/>
    <x v="15"/>
    <x v="1"/>
    <n v="49.96"/>
    <n v="0.98191823899371067"/>
  </r>
  <r>
    <d v="2013-09-25T00:00:00"/>
    <d v="2013-09-25T17:00:32"/>
    <n v="2013"/>
    <x v="8"/>
    <n v="25"/>
    <x v="16"/>
    <x v="1"/>
    <n v="49.96"/>
    <n v="0.98191823899371067"/>
  </r>
  <r>
    <d v="2013-09-25T00:00:00"/>
    <d v="2013-09-25T18:00:32"/>
    <n v="2013"/>
    <x v="8"/>
    <n v="25"/>
    <x v="17"/>
    <x v="1"/>
    <n v="34.892000000000003"/>
    <n v="0.6857704402515723"/>
  </r>
  <r>
    <d v="2013-09-25T00:00:00"/>
    <d v="2013-09-25T19:00:32"/>
    <n v="2013"/>
    <x v="8"/>
    <n v="25"/>
    <x v="18"/>
    <x v="1"/>
    <n v="1.7809999999999999"/>
    <n v="3.5003930817610059E-2"/>
  </r>
  <r>
    <d v="2013-09-25T00:00:00"/>
    <d v="2013-09-25T20:00:32"/>
    <n v="2013"/>
    <x v="8"/>
    <n v="25"/>
    <x v="19"/>
    <x v="1"/>
    <n v="0"/>
    <n v="0"/>
  </r>
  <r>
    <d v="2013-09-25T00:00:00"/>
    <d v="2013-09-25T21:00:32"/>
    <n v="2013"/>
    <x v="8"/>
    <n v="25"/>
    <x v="20"/>
    <x v="1"/>
    <n v="0"/>
    <n v="0"/>
  </r>
  <r>
    <d v="2013-09-25T00:00:00"/>
    <d v="2013-09-25T22:00:32"/>
    <n v="2013"/>
    <x v="8"/>
    <n v="25"/>
    <x v="21"/>
    <x v="1"/>
    <n v="0"/>
    <n v="0"/>
  </r>
  <r>
    <d v="2013-09-25T00:00:00"/>
    <d v="2013-09-25T23:00:32"/>
    <n v="2013"/>
    <x v="8"/>
    <n v="25"/>
    <x v="22"/>
    <x v="1"/>
    <n v="0"/>
    <n v="0"/>
  </r>
  <r>
    <d v="2013-09-26T00:00:00"/>
    <d v="2013-09-26T00:00:32"/>
    <n v="2013"/>
    <x v="8"/>
    <n v="26"/>
    <x v="23"/>
    <x v="2"/>
    <n v="0"/>
    <n v="0"/>
  </r>
  <r>
    <d v="2013-09-26T00:00:00"/>
    <d v="2013-09-26T01:00:32"/>
    <n v="2013"/>
    <x v="8"/>
    <n v="26"/>
    <x v="0"/>
    <x v="2"/>
    <n v="0"/>
    <n v="0"/>
  </r>
  <r>
    <d v="2013-09-26T00:00:00"/>
    <d v="2013-09-26T02:00:32"/>
    <n v="2013"/>
    <x v="8"/>
    <n v="26"/>
    <x v="1"/>
    <x v="2"/>
    <n v="0"/>
    <n v="0"/>
  </r>
  <r>
    <d v="2013-09-26T00:00:00"/>
    <d v="2013-09-26T03:00:32"/>
    <n v="2013"/>
    <x v="8"/>
    <n v="26"/>
    <x v="2"/>
    <x v="2"/>
    <n v="0"/>
    <n v="0"/>
  </r>
  <r>
    <d v="2013-09-26T00:00:00"/>
    <d v="2013-09-26T04:00:32"/>
    <n v="2013"/>
    <x v="8"/>
    <n v="26"/>
    <x v="3"/>
    <x v="2"/>
    <n v="0"/>
    <n v="0"/>
  </r>
  <r>
    <d v="2013-09-26T00:00:00"/>
    <d v="2013-09-26T05:00:32"/>
    <n v="2013"/>
    <x v="8"/>
    <n v="26"/>
    <x v="4"/>
    <x v="2"/>
    <n v="0"/>
    <n v="0"/>
  </r>
  <r>
    <d v="2013-09-26T00:00:00"/>
    <d v="2013-09-26T06:00:32"/>
    <n v="2013"/>
    <x v="8"/>
    <n v="26"/>
    <x v="5"/>
    <x v="2"/>
    <n v="0"/>
    <n v="0"/>
  </r>
  <r>
    <d v="2013-09-26T00:00:00"/>
    <d v="2013-09-26T07:00:32"/>
    <n v="2013"/>
    <x v="8"/>
    <n v="26"/>
    <x v="6"/>
    <x v="2"/>
    <n v="3.5209999999999999"/>
    <n v="6.9202044025157228E-2"/>
  </r>
  <r>
    <d v="2013-09-26T00:00:00"/>
    <d v="2013-09-26T08:00:32"/>
    <n v="2013"/>
    <x v="8"/>
    <n v="26"/>
    <x v="7"/>
    <x v="2"/>
    <n v="40.451000000000001"/>
    <n v="0.79502751572327046"/>
  </r>
  <r>
    <d v="2013-09-26T00:00:00"/>
    <d v="2013-09-26T09:00:32"/>
    <n v="2013"/>
    <x v="8"/>
    <n v="26"/>
    <x v="8"/>
    <x v="2"/>
    <n v="49.96"/>
    <n v="0.98191823899371067"/>
  </r>
  <r>
    <d v="2013-09-26T00:00:00"/>
    <d v="2013-09-26T10:00:32"/>
    <n v="2013"/>
    <x v="8"/>
    <n v="26"/>
    <x v="9"/>
    <x v="2"/>
    <n v="49.96"/>
    <n v="0.98191823899371067"/>
  </r>
  <r>
    <d v="2013-09-26T00:00:00"/>
    <d v="2013-09-26T11:00:32"/>
    <n v="2013"/>
    <x v="8"/>
    <n v="26"/>
    <x v="10"/>
    <x v="2"/>
    <n v="49.96"/>
    <n v="0.98191823899371067"/>
  </r>
  <r>
    <d v="2013-09-26T00:00:00"/>
    <d v="2013-09-26T12:00:32"/>
    <n v="2013"/>
    <x v="8"/>
    <n v="26"/>
    <x v="11"/>
    <x v="2"/>
    <n v="49.96"/>
    <n v="0.98191823899371067"/>
  </r>
  <r>
    <d v="2013-09-26T00:00:00"/>
    <d v="2013-09-26T13:00:32"/>
    <n v="2013"/>
    <x v="8"/>
    <n v="26"/>
    <x v="12"/>
    <x v="2"/>
    <n v="49.96"/>
    <n v="0.98191823899371067"/>
  </r>
  <r>
    <d v="2013-09-26T00:00:00"/>
    <d v="2013-09-26T14:00:32"/>
    <n v="2013"/>
    <x v="8"/>
    <n v="26"/>
    <x v="13"/>
    <x v="2"/>
    <n v="49.96"/>
    <n v="0.98191823899371067"/>
  </r>
  <r>
    <d v="2013-09-26T00:00:00"/>
    <d v="2013-09-26T15:00:32"/>
    <n v="2013"/>
    <x v="8"/>
    <n v="26"/>
    <x v="14"/>
    <x v="2"/>
    <n v="49.96"/>
    <n v="0.98191823899371067"/>
  </r>
  <r>
    <d v="2013-09-26T00:00:00"/>
    <d v="2013-09-26T16:00:32"/>
    <n v="2013"/>
    <x v="8"/>
    <n v="26"/>
    <x v="15"/>
    <x v="2"/>
    <n v="49.96"/>
    <n v="0.98191823899371067"/>
  </r>
  <r>
    <d v="2013-09-26T00:00:00"/>
    <d v="2013-09-26T17:00:32"/>
    <n v="2013"/>
    <x v="8"/>
    <n v="26"/>
    <x v="16"/>
    <x v="2"/>
    <n v="49.96"/>
    <n v="0.98191823899371067"/>
  </r>
  <r>
    <d v="2013-09-26T00:00:00"/>
    <d v="2013-09-26T18:00:32"/>
    <n v="2013"/>
    <x v="8"/>
    <n v="26"/>
    <x v="17"/>
    <x v="2"/>
    <n v="35.468000000000004"/>
    <n v="0.69709119496855354"/>
  </r>
  <r>
    <d v="2013-09-26T00:00:00"/>
    <d v="2013-09-26T19:00:32"/>
    <n v="2013"/>
    <x v="8"/>
    <n v="26"/>
    <x v="18"/>
    <x v="2"/>
    <n v="1.7609999999999999"/>
    <n v="3.4610849056603769E-2"/>
  </r>
  <r>
    <d v="2013-09-26T00:00:00"/>
    <d v="2013-09-26T20:00:32"/>
    <n v="2013"/>
    <x v="8"/>
    <n v="26"/>
    <x v="19"/>
    <x v="2"/>
    <n v="0"/>
    <n v="0"/>
  </r>
  <r>
    <d v="2013-09-26T00:00:00"/>
    <d v="2013-09-26T21:00:32"/>
    <n v="2013"/>
    <x v="8"/>
    <n v="26"/>
    <x v="20"/>
    <x v="2"/>
    <n v="0"/>
    <n v="0"/>
  </r>
  <r>
    <d v="2013-09-26T00:00:00"/>
    <d v="2013-09-26T22:00:32"/>
    <n v="2013"/>
    <x v="8"/>
    <n v="26"/>
    <x v="21"/>
    <x v="2"/>
    <n v="0"/>
    <n v="0"/>
  </r>
  <r>
    <d v="2013-09-26T00:00:00"/>
    <d v="2013-09-26T23:00:32"/>
    <n v="2013"/>
    <x v="8"/>
    <n v="26"/>
    <x v="22"/>
    <x v="2"/>
    <n v="0"/>
    <n v="0"/>
  </r>
  <r>
    <d v="2013-09-27T00:00:00"/>
    <d v="2013-09-27T00:00:32"/>
    <n v="2013"/>
    <x v="8"/>
    <n v="27"/>
    <x v="23"/>
    <x v="3"/>
    <n v="0"/>
    <n v="0"/>
  </r>
  <r>
    <d v="2013-09-27T00:00:00"/>
    <d v="2013-09-27T01:00:32"/>
    <n v="2013"/>
    <x v="8"/>
    <n v="27"/>
    <x v="0"/>
    <x v="3"/>
    <n v="0"/>
    <n v="0"/>
  </r>
  <r>
    <d v="2013-09-27T00:00:00"/>
    <d v="2013-09-27T02:00:32"/>
    <n v="2013"/>
    <x v="8"/>
    <n v="27"/>
    <x v="1"/>
    <x v="3"/>
    <n v="0"/>
    <n v="0"/>
  </r>
  <r>
    <d v="2013-09-27T00:00:00"/>
    <d v="2013-09-27T03:00:32"/>
    <n v="2013"/>
    <x v="8"/>
    <n v="27"/>
    <x v="2"/>
    <x v="3"/>
    <n v="0"/>
    <n v="0"/>
  </r>
  <r>
    <d v="2013-09-27T00:00:00"/>
    <d v="2013-09-27T04:00:32"/>
    <n v="2013"/>
    <x v="8"/>
    <n v="27"/>
    <x v="3"/>
    <x v="3"/>
    <n v="0"/>
    <n v="0"/>
  </r>
  <r>
    <d v="2013-09-27T00:00:00"/>
    <d v="2013-09-27T05:00:32"/>
    <n v="2013"/>
    <x v="8"/>
    <n v="27"/>
    <x v="4"/>
    <x v="3"/>
    <n v="0"/>
    <n v="0"/>
  </r>
  <r>
    <d v="2013-09-27T00:00:00"/>
    <d v="2013-09-27T06:00:32"/>
    <n v="2013"/>
    <x v="8"/>
    <n v="27"/>
    <x v="5"/>
    <x v="3"/>
    <n v="0"/>
    <n v="0"/>
  </r>
  <r>
    <d v="2013-09-27T00:00:00"/>
    <d v="2013-09-27T07:00:32"/>
    <n v="2013"/>
    <x v="8"/>
    <n v="27"/>
    <x v="6"/>
    <x v="3"/>
    <n v="3.99"/>
    <n v="7.841981132075472E-2"/>
  </r>
  <r>
    <d v="2013-09-27T00:00:00"/>
    <d v="2013-09-27T08:00:32"/>
    <n v="2013"/>
    <x v="8"/>
    <n v="27"/>
    <x v="7"/>
    <x v="3"/>
    <n v="42.284999999999997"/>
    <n v="0.83107311320754707"/>
  </r>
  <r>
    <d v="2013-09-27T00:00:00"/>
    <d v="2013-09-27T09:00:32"/>
    <n v="2013"/>
    <x v="8"/>
    <n v="27"/>
    <x v="8"/>
    <x v="3"/>
    <n v="0"/>
    <n v="0"/>
  </r>
  <r>
    <d v="2013-09-27T00:00:00"/>
    <d v="2013-09-27T10:00:32"/>
    <n v="2013"/>
    <x v="8"/>
    <n v="27"/>
    <x v="9"/>
    <x v="3"/>
    <n v="0"/>
    <n v="0"/>
  </r>
  <r>
    <d v="2013-09-27T00:00:00"/>
    <d v="2013-09-27T11:00:32"/>
    <n v="2013"/>
    <x v="8"/>
    <n v="27"/>
    <x v="10"/>
    <x v="3"/>
    <n v="0"/>
    <n v="0"/>
  </r>
  <r>
    <d v="2013-09-27T00:00:00"/>
    <d v="2013-09-27T12:00:32"/>
    <n v="2013"/>
    <x v="8"/>
    <n v="27"/>
    <x v="11"/>
    <x v="3"/>
    <n v="49.96"/>
    <n v="0.98191823899371067"/>
  </r>
  <r>
    <d v="2013-09-27T00:00:00"/>
    <d v="2013-09-27T13:00:32"/>
    <n v="2013"/>
    <x v="8"/>
    <n v="27"/>
    <x v="12"/>
    <x v="3"/>
    <n v="49.96"/>
    <n v="0.98191823899371067"/>
  </r>
  <r>
    <d v="2013-09-27T00:00:00"/>
    <d v="2013-09-27T14:00:32"/>
    <n v="2013"/>
    <x v="8"/>
    <n v="27"/>
    <x v="13"/>
    <x v="3"/>
    <n v="49.96"/>
    <n v="0.98191823899371067"/>
  </r>
  <r>
    <d v="2013-09-27T00:00:00"/>
    <d v="2013-09-27T15:00:32"/>
    <n v="2013"/>
    <x v="8"/>
    <n v="27"/>
    <x v="14"/>
    <x v="3"/>
    <n v="0"/>
    <n v="0"/>
  </r>
  <r>
    <d v="2013-09-27T00:00:00"/>
    <d v="2013-09-27T16:00:32"/>
    <n v="2013"/>
    <x v="8"/>
    <n v="27"/>
    <x v="15"/>
    <x v="3"/>
    <n v="0"/>
    <n v="0"/>
  </r>
  <r>
    <d v="2013-09-27T00:00:00"/>
    <d v="2013-09-27T17:00:32"/>
    <n v="2013"/>
    <x v="8"/>
    <n v="27"/>
    <x v="16"/>
    <x v="3"/>
    <n v="49.96"/>
    <n v="0.98191823899371067"/>
  </r>
  <r>
    <d v="2013-09-27T00:00:00"/>
    <d v="2013-09-27T18:00:32"/>
    <n v="2013"/>
    <x v="8"/>
    <n v="27"/>
    <x v="17"/>
    <x v="3"/>
    <n v="36.08"/>
    <n v="0.70911949685534581"/>
  </r>
  <r>
    <d v="2013-09-27T00:00:00"/>
    <d v="2013-09-27T19:00:32"/>
    <n v="2013"/>
    <x v="8"/>
    <n v="27"/>
    <x v="18"/>
    <x v="3"/>
    <n v="1.958"/>
    <n v="3.8482704402515722E-2"/>
  </r>
  <r>
    <d v="2013-09-27T00:00:00"/>
    <d v="2013-09-27T20:00:32"/>
    <n v="2013"/>
    <x v="8"/>
    <n v="27"/>
    <x v="19"/>
    <x v="3"/>
    <n v="0"/>
    <n v="0"/>
  </r>
  <r>
    <d v="2013-09-27T00:00:00"/>
    <d v="2013-09-27T21:00:32"/>
    <n v="2013"/>
    <x v="8"/>
    <n v="27"/>
    <x v="20"/>
    <x v="3"/>
    <n v="0"/>
    <n v="0"/>
  </r>
  <r>
    <d v="2013-09-27T00:00:00"/>
    <d v="2013-09-27T22:00:32"/>
    <n v="2013"/>
    <x v="8"/>
    <n v="27"/>
    <x v="21"/>
    <x v="3"/>
    <n v="0"/>
    <n v="0"/>
  </r>
  <r>
    <d v="2013-09-27T00:00:00"/>
    <d v="2013-09-27T23:00:32"/>
    <n v="2013"/>
    <x v="8"/>
    <n v="27"/>
    <x v="22"/>
    <x v="3"/>
    <n v="0"/>
    <n v="0"/>
  </r>
  <r>
    <d v="2013-09-28T00:00:00"/>
    <d v="2013-09-28T00:00:32"/>
    <n v="2013"/>
    <x v="8"/>
    <n v="28"/>
    <x v="23"/>
    <x v="4"/>
    <n v="0"/>
    <n v="0"/>
  </r>
  <r>
    <d v="2013-09-28T00:00:00"/>
    <d v="2013-09-28T01:00:32"/>
    <n v="2013"/>
    <x v="8"/>
    <n v="28"/>
    <x v="0"/>
    <x v="4"/>
    <n v="0"/>
    <n v="0"/>
  </r>
  <r>
    <d v="2013-09-28T00:00:00"/>
    <d v="2013-09-28T02:00:32"/>
    <n v="2013"/>
    <x v="8"/>
    <n v="28"/>
    <x v="1"/>
    <x v="4"/>
    <n v="0"/>
    <n v="0"/>
  </r>
  <r>
    <d v="2013-09-28T00:00:00"/>
    <d v="2013-09-28T03:00:32"/>
    <n v="2013"/>
    <x v="8"/>
    <n v="28"/>
    <x v="2"/>
    <x v="4"/>
    <n v="0"/>
    <n v="0"/>
  </r>
  <r>
    <d v="2013-09-28T00:00:00"/>
    <d v="2013-09-28T04:00:32"/>
    <n v="2013"/>
    <x v="8"/>
    <n v="28"/>
    <x v="3"/>
    <x v="4"/>
    <n v="0"/>
    <n v="0"/>
  </r>
  <r>
    <d v="2013-09-28T00:00:00"/>
    <d v="2013-09-28T05:00:32"/>
    <n v="2013"/>
    <x v="8"/>
    <n v="28"/>
    <x v="4"/>
    <x v="4"/>
    <n v="0"/>
    <n v="0"/>
  </r>
  <r>
    <d v="2013-09-28T00:00:00"/>
    <d v="2013-09-28T06:00:32"/>
    <n v="2013"/>
    <x v="8"/>
    <n v="28"/>
    <x v="5"/>
    <x v="4"/>
    <n v="0"/>
    <n v="0"/>
  </r>
  <r>
    <d v="2013-09-28T00:00:00"/>
    <d v="2013-09-28T07:00:32"/>
    <n v="2013"/>
    <x v="8"/>
    <n v="28"/>
    <x v="6"/>
    <x v="4"/>
    <n v="4.2510000000000003"/>
    <n v="8.3549528301886791E-2"/>
  </r>
  <r>
    <d v="2013-09-28T00:00:00"/>
    <d v="2013-09-28T08:00:32"/>
    <n v="2013"/>
    <x v="8"/>
    <n v="28"/>
    <x v="7"/>
    <x v="4"/>
    <n v="42.151000000000003"/>
    <n v="0.82843946540880509"/>
  </r>
  <r>
    <d v="2013-09-28T00:00:00"/>
    <d v="2013-09-28T09:00:32"/>
    <n v="2013"/>
    <x v="8"/>
    <n v="28"/>
    <x v="8"/>
    <x v="4"/>
    <n v="49.96"/>
    <n v="0.98191823899371067"/>
  </r>
  <r>
    <d v="2013-09-28T00:00:00"/>
    <d v="2013-09-28T10:00:32"/>
    <n v="2013"/>
    <x v="8"/>
    <n v="28"/>
    <x v="9"/>
    <x v="4"/>
    <n v="49.96"/>
    <n v="0.98191823899371067"/>
  </r>
  <r>
    <d v="2013-09-28T00:00:00"/>
    <d v="2013-09-28T11:00:32"/>
    <n v="2013"/>
    <x v="8"/>
    <n v="28"/>
    <x v="10"/>
    <x v="4"/>
    <n v="49.96"/>
    <n v="0.98191823899371067"/>
  </r>
  <r>
    <d v="2013-09-28T00:00:00"/>
    <d v="2013-09-28T12:00:32"/>
    <n v="2013"/>
    <x v="8"/>
    <n v="28"/>
    <x v="11"/>
    <x v="4"/>
    <n v="49.96"/>
    <n v="0.98191823899371067"/>
  </r>
  <r>
    <d v="2013-09-28T00:00:00"/>
    <d v="2013-09-28T13:00:32"/>
    <n v="2013"/>
    <x v="8"/>
    <n v="28"/>
    <x v="12"/>
    <x v="4"/>
    <n v="49.96"/>
    <n v="0.98191823899371067"/>
  </r>
  <r>
    <d v="2013-09-28T00:00:00"/>
    <d v="2013-09-28T14:00:32"/>
    <n v="2013"/>
    <x v="8"/>
    <n v="28"/>
    <x v="13"/>
    <x v="4"/>
    <n v="49.96"/>
    <n v="0.98191823899371067"/>
  </r>
  <r>
    <d v="2013-09-28T00:00:00"/>
    <d v="2013-09-28T15:00:32"/>
    <n v="2013"/>
    <x v="8"/>
    <n v="28"/>
    <x v="14"/>
    <x v="4"/>
    <n v="49.96"/>
    <n v="0.98191823899371067"/>
  </r>
  <r>
    <d v="2013-09-28T00:00:00"/>
    <d v="2013-09-28T16:00:32"/>
    <n v="2013"/>
    <x v="8"/>
    <n v="28"/>
    <x v="15"/>
    <x v="4"/>
    <n v="49.96"/>
    <n v="0.98191823899371067"/>
  </r>
  <r>
    <d v="2013-09-28T00:00:00"/>
    <d v="2013-09-28T17:00:32"/>
    <n v="2013"/>
    <x v="8"/>
    <n v="28"/>
    <x v="16"/>
    <x v="4"/>
    <n v="49.96"/>
    <n v="0.98191823899371067"/>
  </r>
  <r>
    <d v="2013-09-28T00:00:00"/>
    <d v="2013-09-28T18:00:32"/>
    <n v="2013"/>
    <x v="8"/>
    <n v="28"/>
    <x v="17"/>
    <x v="4"/>
    <n v="35.642000000000003"/>
    <n v="0.70051100628930818"/>
  </r>
  <r>
    <d v="2013-09-28T00:00:00"/>
    <d v="2013-09-28T19:00:32"/>
    <n v="2013"/>
    <x v="8"/>
    <n v="28"/>
    <x v="18"/>
    <x v="4"/>
    <n v="2.0249999999999999"/>
    <n v="3.9799528301886787E-2"/>
  </r>
  <r>
    <d v="2013-09-28T00:00:00"/>
    <d v="2013-09-28T20:00:32"/>
    <n v="2013"/>
    <x v="8"/>
    <n v="28"/>
    <x v="19"/>
    <x v="4"/>
    <n v="0"/>
    <n v="0"/>
  </r>
  <r>
    <d v="2013-09-28T00:00:00"/>
    <d v="2013-09-28T21:00:32"/>
    <n v="2013"/>
    <x v="8"/>
    <n v="28"/>
    <x v="20"/>
    <x v="4"/>
    <n v="0"/>
    <n v="0"/>
  </r>
  <r>
    <d v="2013-09-28T00:00:00"/>
    <d v="2013-09-28T22:00:32"/>
    <n v="2013"/>
    <x v="8"/>
    <n v="28"/>
    <x v="21"/>
    <x v="4"/>
    <n v="0"/>
    <n v="0"/>
  </r>
  <r>
    <d v="2013-09-28T00:00:00"/>
    <d v="2013-09-28T23:00:33"/>
    <n v="2013"/>
    <x v="8"/>
    <n v="28"/>
    <x v="22"/>
    <x v="4"/>
    <n v="0"/>
    <n v="0"/>
  </r>
  <r>
    <d v="2013-09-29T00:00:00"/>
    <d v="2013-09-29T00:00:33"/>
    <n v="2013"/>
    <x v="8"/>
    <n v="29"/>
    <x v="23"/>
    <x v="5"/>
    <n v="0"/>
    <n v="0"/>
  </r>
  <r>
    <d v="2013-09-29T00:00:00"/>
    <d v="2013-09-29T01:00:33"/>
    <n v="2013"/>
    <x v="8"/>
    <n v="29"/>
    <x v="0"/>
    <x v="5"/>
    <n v="0"/>
    <n v="0"/>
  </r>
  <r>
    <d v="2013-09-29T00:00:00"/>
    <d v="2013-09-29T02:00:33"/>
    <n v="2013"/>
    <x v="8"/>
    <n v="29"/>
    <x v="1"/>
    <x v="5"/>
    <n v="0"/>
    <n v="0"/>
  </r>
  <r>
    <d v="2013-09-29T00:00:00"/>
    <d v="2013-09-29T03:00:33"/>
    <n v="2013"/>
    <x v="8"/>
    <n v="29"/>
    <x v="2"/>
    <x v="5"/>
    <n v="0"/>
    <n v="0"/>
  </r>
  <r>
    <d v="2013-09-29T00:00:00"/>
    <d v="2013-09-29T04:00:33"/>
    <n v="2013"/>
    <x v="8"/>
    <n v="29"/>
    <x v="3"/>
    <x v="5"/>
    <n v="0"/>
    <n v="0"/>
  </r>
  <r>
    <d v="2013-09-29T00:00:00"/>
    <d v="2013-09-29T05:00:33"/>
    <n v="2013"/>
    <x v="8"/>
    <n v="29"/>
    <x v="4"/>
    <x v="5"/>
    <n v="0"/>
    <n v="0"/>
  </r>
  <r>
    <d v="2013-09-29T00:00:00"/>
    <d v="2013-09-29T06:00:33"/>
    <n v="2013"/>
    <x v="8"/>
    <n v="29"/>
    <x v="5"/>
    <x v="5"/>
    <n v="0"/>
    <n v="0"/>
  </r>
  <r>
    <d v="2013-09-29T00:00:00"/>
    <d v="2013-09-29T07:00:33"/>
    <n v="2013"/>
    <x v="8"/>
    <n v="29"/>
    <x v="6"/>
    <x v="5"/>
    <n v="4.806"/>
    <n v="9.4457547169811321E-2"/>
  </r>
  <r>
    <d v="2013-09-29T00:00:00"/>
    <d v="2013-09-29T08:00:33"/>
    <n v="2013"/>
    <x v="8"/>
    <n v="29"/>
    <x v="7"/>
    <x v="5"/>
    <n v="43.078000000000003"/>
    <n v="0.84665880503144653"/>
  </r>
  <r>
    <d v="2013-09-29T00:00:00"/>
    <d v="2013-09-29T09:00:33"/>
    <n v="2013"/>
    <x v="8"/>
    <n v="29"/>
    <x v="8"/>
    <x v="5"/>
    <n v="49.96"/>
    <n v="0.98191823899371067"/>
  </r>
  <r>
    <d v="2013-09-29T00:00:00"/>
    <d v="2013-09-29T10:00:33"/>
    <n v="2013"/>
    <x v="8"/>
    <n v="29"/>
    <x v="9"/>
    <x v="5"/>
    <n v="49.96"/>
    <n v="0.98191823899371067"/>
  </r>
  <r>
    <d v="2013-09-29T00:00:00"/>
    <d v="2013-09-29T11:00:33"/>
    <n v="2013"/>
    <x v="8"/>
    <n v="29"/>
    <x v="10"/>
    <x v="5"/>
    <n v="49.96"/>
    <n v="0.98191823899371067"/>
  </r>
  <r>
    <d v="2013-09-29T00:00:00"/>
    <d v="2013-09-29T12:00:33"/>
    <n v="2013"/>
    <x v="8"/>
    <n v="29"/>
    <x v="11"/>
    <x v="5"/>
    <n v="49.96"/>
    <n v="0.98191823899371067"/>
  </r>
  <r>
    <d v="2013-09-29T00:00:00"/>
    <d v="2013-09-29T13:00:33"/>
    <n v="2013"/>
    <x v="8"/>
    <n v="29"/>
    <x v="12"/>
    <x v="5"/>
    <n v="49.96"/>
    <n v="0.98191823899371067"/>
  </r>
  <r>
    <d v="2013-09-29T00:00:00"/>
    <d v="2013-09-29T14:00:33"/>
    <n v="2013"/>
    <x v="8"/>
    <n v="29"/>
    <x v="13"/>
    <x v="5"/>
    <n v="49.96"/>
    <n v="0.98191823899371067"/>
  </r>
  <r>
    <d v="2013-09-29T00:00:00"/>
    <d v="2013-09-29T15:00:33"/>
    <n v="2013"/>
    <x v="8"/>
    <n v="29"/>
    <x v="14"/>
    <x v="5"/>
    <n v="49.96"/>
    <n v="0.98191823899371067"/>
  </r>
  <r>
    <d v="2013-09-29T00:00:00"/>
    <d v="2013-09-29T16:00:33"/>
    <n v="2013"/>
    <x v="8"/>
    <n v="29"/>
    <x v="15"/>
    <x v="5"/>
    <n v="49.96"/>
    <n v="0.98191823899371067"/>
  </r>
  <r>
    <d v="2013-09-29T00:00:00"/>
    <d v="2013-09-29T17:00:33"/>
    <n v="2013"/>
    <x v="8"/>
    <n v="29"/>
    <x v="16"/>
    <x v="5"/>
    <n v="49.96"/>
    <n v="0.98191823899371067"/>
  </r>
  <r>
    <d v="2013-09-29T00:00:00"/>
    <d v="2013-09-29T18:00:33"/>
    <n v="2013"/>
    <x v="8"/>
    <n v="29"/>
    <x v="17"/>
    <x v="5"/>
    <n v="36.423999999999999"/>
    <n v="0.71588050314465401"/>
  </r>
  <r>
    <d v="2013-09-29T00:00:00"/>
    <d v="2013-09-29T19:00:33"/>
    <n v="2013"/>
    <x v="8"/>
    <n v="29"/>
    <x v="18"/>
    <x v="5"/>
    <n v="2.1469999999999998"/>
    <n v="4.2197327044025151E-2"/>
  </r>
  <r>
    <d v="2013-09-29T00:00:00"/>
    <d v="2013-09-29T20:00:33"/>
    <n v="2013"/>
    <x v="8"/>
    <n v="29"/>
    <x v="19"/>
    <x v="5"/>
    <n v="0"/>
    <n v="0"/>
  </r>
  <r>
    <d v="2013-09-29T00:00:00"/>
    <d v="2013-09-29T21:00:33"/>
    <n v="2013"/>
    <x v="8"/>
    <n v="29"/>
    <x v="20"/>
    <x v="5"/>
    <n v="0"/>
    <n v="0"/>
  </r>
  <r>
    <d v="2013-09-29T00:00:00"/>
    <d v="2013-09-29T22:00:33"/>
    <n v="2013"/>
    <x v="8"/>
    <n v="29"/>
    <x v="21"/>
    <x v="5"/>
    <n v="0"/>
    <n v="0"/>
  </r>
  <r>
    <d v="2013-09-29T00:00:00"/>
    <d v="2013-09-29T23:00:33"/>
    <n v="2013"/>
    <x v="8"/>
    <n v="29"/>
    <x v="22"/>
    <x v="5"/>
    <n v="0"/>
    <n v="0"/>
  </r>
  <r>
    <d v="2013-09-30T00:00:00"/>
    <d v="2013-09-30T00:00:33"/>
    <n v="2013"/>
    <x v="8"/>
    <n v="30"/>
    <x v="23"/>
    <x v="6"/>
    <n v="0"/>
    <n v="0"/>
  </r>
  <r>
    <d v="2013-09-30T00:00:00"/>
    <d v="2013-09-30T01:00:33"/>
    <n v="2013"/>
    <x v="8"/>
    <n v="30"/>
    <x v="0"/>
    <x v="6"/>
    <n v="0"/>
    <n v="0"/>
  </r>
  <r>
    <d v="2013-09-30T00:00:00"/>
    <d v="2013-09-30T02:00:33"/>
    <n v="2013"/>
    <x v="8"/>
    <n v="30"/>
    <x v="1"/>
    <x v="6"/>
    <n v="0"/>
    <n v="0"/>
  </r>
  <r>
    <d v="2013-09-30T00:00:00"/>
    <d v="2013-09-30T03:00:33"/>
    <n v="2013"/>
    <x v="8"/>
    <n v="30"/>
    <x v="2"/>
    <x v="6"/>
    <n v="0"/>
    <n v="0"/>
  </r>
  <r>
    <d v="2013-09-30T00:00:00"/>
    <d v="2013-09-30T04:00:33"/>
    <n v="2013"/>
    <x v="8"/>
    <n v="30"/>
    <x v="3"/>
    <x v="6"/>
    <n v="0"/>
    <n v="0"/>
  </r>
  <r>
    <d v="2013-09-30T00:00:00"/>
    <d v="2013-09-30T05:00:33"/>
    <n v="2013"/>
    <x v="8"/>
    <n v="30"/>
    <x v="4"/>
    <x v="6"/>
    <n v="0"/>
    <n v="0"/>
  </r>
  <r>
    <d v="2013-09-30T00:00:00"/>
    <d v="2013-09-30T06:00:33"/>
    <n v="2013"/>
    <x v="8"/>
    <n v="30"/>
    <x v="5"/>
    <x v="6"/>
    <n v="0"/>
    <n v="0"/>
  </r>
  <r>
    <d v="2013-09-30T00:00:00"/>
    <d v="2013-09-30T07:00:33"/>
    <n v="2013"/>
    <x v="8"/>
    <n v="30"/>
    <x v="6"/>
    <x v="6"/>
    <n v="5.1210000000000004"/>
    <n v="0.10064858490566038"/>
  </r>
  <r>
    <d v="2013-09-30T00:00:00"/>
    <d v="2013-09-30T08:00:33"/>
    <n v="2013"/>
    <x v="8"/>
    <n v="30"/>
    <x v="7"/>
    <x v="6"/>
    <n v="44.194000000000003"/>
    <n v="0.86859276729559753"/>
  </r>
  <r>
    <d v="2013-09-30T00:00:00"/>
    <d v="2013-09-30T09:00:33"/>
    <n v="2013"/>
    <x v="8"/>
    <n v="30"/>
    <x v="8"/>
    <x v="6"/>
    <n v="49.96"/>
    <n v="0.98191823899371067"/>
  </r>
  <r>
    <d v="2013-09-30T00:00:00"/>
    <d v="2013-09-30T10:00:33"/>
    <n v="2013"/>
    <x v="8"/>
    <n v="30"/>
    <x v="9"/>
    <x v="6"/>
    <n v="49.96"/>
    <n v="0.98191823899371067"/>
  </r>
  <r>
    <d v="2013-09-30T00:00:00"/>
    <d v="2013-09-30T11:00:33"/>
    <n v="2013"/>
    <x v="8"/>
    <n v="30"/>
    <x v="10"/>
    <x v="6"/>
    <n v="49.96"/>
    <n v="0.98191823899371067"/>
  </r>
  <r>
    <d v="2013-09-30T00:00:00"/>
    <d v="2013-09-30T12:00:33"/>
    <n v="2013"/>
    <x v="8"/>
    <n v="30"/>
    <x v="11"/>
    <x v="6"/>
    <n v="49.96"/>
    <n v="0.98191823899371067"/>
  </r>
  <r>
    <d v="2013-09-30T00:00:00"/>
    <d v="2013-09-30T13:00:33"/>
    <n v="2013"/>
    <x v="8"/>
    <n v="30"/>
    <x v="12"/>
    <x v="6"/>
    <n v="49.96"/>
    <n v="0.98191823899371067"/>
  </r>
  <r>
    <d v="2013-09-30T00:00:00"/>
    <d v="2013-09-30T14:00:33"/>
    <n v="2013"/>
    <x v="8"/>
    <n v="30"/>
    <x v="13"/>
    <x v="6"/>
    <n v="49.96"/>
    <n v="0.98191823899371067"/>
  </r>
  <r>
    <d v="2013-09-30T00:00:00"/>
    <d v="2013-09-30T15:00:33"/>
    <n v="2013"/>
    <x v="8"/>
    <n v="30"/>
    <x v="14"/>
    <x v="6"/>
    <n v="0"/>
    <n v="0"/>
  </r>
  <r>
    <d v="2013-09-30T00:00:00"/>
    <d v="2013-09-30T16:00:33"/>
    <n v="2013"/>
    <x v="8"/>
    <n v="30"/>
    <x v="15"/>
    <x v="6"/>
    <n v="0"/>
    <n v="0"/>
  </r>
  <r>
    <d v="2013-09-30T00:00:00"/>
    <d v="2013-09-30T17:00:33"/>
    <n v="2013"/>
    <x v="8"/>
    <n v="30"/>
    <x v="16"/>
    <x v="6"/>
    <n v="49.96"/>
    <n v="0.98191823899371067"/>
  </r>
  <r>
    <d v="2013-09-30T00:00:00"/>
    <d v="2013-09-30T18:00:33"/>
    <n v="2013"/>
    <x v="8"/>
    <n v="30"/>
    <x v="17"/>
    <x v="6"/>
    <n v="36.942999999999998"/>
    <n v="0.72608097484276723"/>
  </r>
  <r>
    <d v="2013-09-30T00:00:00"/>
    <d v="2013-09-30T19:00:33"/>
    <n v="2013"/>
    <x v="8"/>
    <n v="30"/>
    <x v="18"/>
    <x v="6"/>
    <n v="2.2000000000000002"/>
    <n v="4.3238993710691828E-2"/>
  </r>
  <r>
    <d v="2013-09-30T00:00:00"/>
    <d v="2013-09-30T20:00:33"/>
    <n v="2013"/>
    <x v="8"/>
    <n v="30"/>
    <x v="19"/>
    <x v="6"/>
    <n v="0"/>
    <n v="0"/>
  </r>
  <r>
    <d v="2013-09-30T00:00:00"/>
    <d v="2013-09-30T21:00:33"/>
    <n v="2013"/>
    <x v="8"/>
    <n v="30"/>
    <x v="20"/>
    <x v="6"/>
    <n v="0"/>
    <n v="0"/>
  </r>
  <r>
    <d v="2013-09-30T00:00:00"/>
    <d v="2013-09-30T22:00:33"/>
    <n v="2013"/>
    <x v="8"/>
    <n v="30"/>
    <x v="21"/>
    <x v="6"/>
    <n v="0"/>
    <n v="0"/>
  </r>
  <r>
    <d v="2013-09-30T00:00:00"/>
    <d v="2013-09-30T23:00:33"/>
    <n v="2013"/>
    <x v="8"/>
    <n v="30"/>
    <x v="22"/>
    <x v="6"/>
    <n v="0"/>
    <n v="0"/>
  </r>
  <r>
    <d v="2013-10-01T00:00:00"/>
    <d v="2013-10-01T00:00:33"/>
    <n v="2013"/>
    <x v="9"/>
    <n v="1"/>
    <x v="23"/>
    <x v="0"/>
    <n v="0"/>
    <n v="0"/>
  </r>
  <r>
    <d v="2013-10-01T00:00:00"/>
    <d v="2013-10-01T01:00:33"/>
    <n v="2013"/>
    <x v="9"/>
    <n v="1"/>
    <x v="0"/>
    <x v="0"/>
    <n v="0"/>
    <n v="0"/>
  </r>
  <r>
    <d v="2013-10-01T00:00:00"/>
    <d v="2013-10-01T02:00:33"/>
    <n v="2013"/>
    <x v="9"/>
    <n v="1"/>
    <x v="1"/>
    <x v="0"/>
    <n v="0"/>
    <n v="0"/>
  </r>
  <r>
    <d v="2013-10-01T00:00:00"/>
    <d v="2013-10-01T03:00:33"/>
    <n v="2013"/>
    <x v="9"/>
    <n v="1"/>
    <x v="2"/>
    <x v="0"/>
    <n v="0"/>
    <n v="0"/>
  </r>
  <r>
    <d v="2013-10-01T00:00:00"/>
    <d v="2013-10-01T04:00:33"/>
    <n v="2013"/>
    <x v="9"/>
    <n v="1"/>
    <x v="3"/>
    <x v="0"/>
    <n v="0"/>
    <n v="0"/>
  </r>
  <r>
    <d v="2013-10-01T00:00:00"/>
    <d v="2013-10-01T05:00:33"/>
    <n v="2013"/>
    <x v="9"/>
    <n v="1"/>
    <x v="4"/>
    <x v="0"/>
    <n v="0"/>
    <n v="0"/>
  </r>
  <r>
    <d v="2013-10-01T00:00:00"/>
    <d v="2013-10-01T06:00:33"/>
    <n v="2013"/>
    <x v="9"/>
    <n v="1"/>
    <x v="5"/>
    <x v="0"/>
    <n v="0"/>
    <n v="0"/>
  </r>
  <r>
    <d v="2013-10-01T00:00:00"/>
    <d v="2013-10-01T07:00:33"/>
    <n v="2013"/>
    <x v="9"/>
    <n v="1"/>
    <x v="6"/>
    <x v="0"/>
    <n v="5.4619999999999997"/>
    <n v="0.10735062893081759"/>
  </r>
  <r>
    <d v="2013-10-01T00:00:00"/>
    <d v="2013-10-01T08:00:33"/>
    <n v="2013"/>
    <x v="9"/>
    <n v="1"/>
    <x v="7"/>
    <x v="0"/>
    <n v="43.94"/>
    <n v="0.86360062893081757"/>
  </r>
  <r>
    <d v="2013-10-01T00:00:00"/>
    <d v="2013-10-01T09:00:33"/>
    <n v="2013"/>
    <x v="9"/>
    <n v="1"/>
    <x v="8"/>
    <x v="0"/>
    <n v="49.96"/>
    <n v="0.98191823899371067"/>
  </r>
  <r>
    <d v="2013-10-01T00:00:00"/>
    <d v="2013-10-01T10:00:33"/>
    <n v="2013"/>
    <x v="9"/>
    <n v="1"/>
    <x v="9"/>
    <x v="0"/>
    <n v="49.96"/>
    <n v="0.98191823899371067"/>
  </r>
  <r>
    <d v="2013-10-01T00:00:00"/>
    <d v="2013-10-01T11:00:33"/>
    <n v="2013"/>
    <x v="9"/>
    <n v="1"/>
    <x v="10"/>
    <x v="0"/>
    <n v="49.96"/>
    <n v="0.98191823899371067"/>
  </r>
  <r>
    <d v="2013-10-01T00:00:00"/>
    <d v="2013-10-01T12:00:33"/>
    <n v="2013"/>
    <x v="9"/>
    <n v="1"/>
    <x v="11"/>
    <x v="0"/>
    <n v="49.96"/>
    <n v="0.98191823899371067"/>
  </r>
  <r>
    <d v="2013-10-01T00:00:00"/>
    <d v="2013-10-01T13:00:33"/>
    <n v="2013"/>
    <x v="9"/>
    <n v="1"/>
    <x v="12"/>
    <x v="0"/>
    <n v="49.96"/>
    <n v="0.98191823899371067"/>
  </r>
  <r>
    <d v="2013-10-01T00:00:00"/>
    <d v="2013-10-01T14:00:33"/>
    <n v="2013"/>
    <x v="9"/>
    <n v="1"/>
    <x v="13"/>
    <x v="0"/>
    <n v="49.96"/>
    <n v="0.98191823899371067"/>
  </r>
  <r>
    <d v="2013-10-01T00:00:00"/>
    <d v="2013-10-01T15:00:33"/>
    <n v="2013"/>
    <x v="9"/>
    <n v="1"/>
    <x v="14"/>
    <x v="0"/>
    <n v="49.96"/>
    <n v="0.98191823899371067"/>
  </r>
  <r>
    <d v="2013-10-01T00:00:00"/>
    <d v="2013-10-01T16:00:33"/>
    <n v="2013"/>
    <x v="9"/>
    <n v="1"/>
    <x v="15"/>
    <x v="0"/>
    <n v="49.96"/>
    <n v="0.98191823899371067"/>
  </r>
  <r>
    <d v="2013-10-01T00:00:00"/>
    <d v="2013-10-01T17:00:33"/>
    <n v="2013"/>
    <x v="9"/>
    <n v="1"/>
    <x v="16"/>
    <x v="0"/>
    <n v="49.96"/>
    <n v="0.98191823899371067"/>
  </r>
  <r>
    <d v="2013-10-01T00:00:00"/>
    <d v="2013-10-01T18:00:33"/>
    <n v="2013"/>
    <x v="9"/>
    <n v="1"/>
    <x v="17"/>
    <x v="0"/>
    <n v="36.351999999999997"/>
    <n v="0.7144654088050314"/>
  </r>
  <r>
    <d v="2013-10-01T00:00:00"/>
    <d v="2013-10-01T19:00:33"/>
    <n v="2013"/>
    <x v="9"/>
    <n v="1"/>
    <x v="18"/>
    <x v="0"/>
    <n v="2.3879999999999999"/>
    <n v="4.693396226415094E-2"/>
  </r>
  <r>
    <d v="2013-10-01T00:00:00"/>
    <d v="2013-10-01T20:00:33"/>
    <n v="2013"/>
    <x v="9"/>
    <n v="1"/>
    <x v="19"/>
    <x v="0"/>
    <n v="0"/>
    <n v="0"/>
  </r>
  <r>
    <d v="2013-10-01T00:00:00"/>
    <d v="2013-10-01T21:00:33"/>
    <n v="2013"/>
    <x v="9"/>
    <n v="1"/>
    <x v="20"/>
    <x v="0"/>
    <n v="0"/>
    <n v="0"/>
  </r>
  <r>
    <d v="2013-10-01T00:00:00"/>
    <d v="2013-10-01T22:00:33"/>
    <n v="2013"/>
    <x v="9"/>
    <n v="1"/>
    <x v="21"/>
    <x v="0"/>
    <n v="0"/>
    <n v="0"/>
  </r>
  <r>
    <d v="2013-10-01T00:00:00"/>
    <d v="2013-10-01T23:00:33"/>
    <n v="2013"/>
    <x v="9"/>
    <n v="1"/>
    <x v="22"/>
    <x v="0"/>
    <n v="0"/>
    <n v="0"/>
  </r>
  <r>
    <d v="2013-10-02T00:00:00"/>
    <d v="2013-10-02T00:00:33"/>
    <n v="2013"/>
    <x v="9"/>
    <n v="2"/>
    <x v="23"/>
    <x v="1"/>
    <n v="0"/>
    <n v="0"/>
  </r>
  <r>
    <d v="2013-10-02T00:00:00"/>
    <d v="2013-10-02T01:00:33"/>
    <n v="2013"/>
    <x v="9"/>
    <n v="2"/>
    <x v="0"/>
    <x v="1"/>
    <n v="0"/>
    <n v="0"/>
  </r>
  <r>
    <d v="2013-10-02T00:00:00"/>
    <d v="2013-10-02T02:00:33"/>
    <n v="2013"/>
    <x v="9"/>
    <n v="2"/>
    <x v="1"/>
    <x v="1"/>
    <n v="0"/>
    <n v="0"/>
  </r>
  <r>
    <d v="2013-10-02T00:00:00"/>
    <d v="2013-10-02T03:00:33"/>
    <n v="2013"/>
    <x v="9"/>
    <n v="2"/>
    <x v="2"/>
    <x v="1"/>
    <n v="0"/>
    <n v="0"/>
  </r>
  <r>
    <d v="2013-10-02T00:00:00"/>
    <d v="2013-10-02T04:00:33"/>
    <n v="2013"/>
    <x v="9"/>
    <n v="2"/>
    <x v="3"/>
    <x v="1"/>
    <n v="0"/>
    <n v="0"/>
  </r>
  <r>
    <d v="2013-10-02T00:00:00"/>
    <d v="2013-10-02T05:00:33"/>
    <n v="2013"/>
    <x v="9"/>
    <n v="2"/>
    <x v="4"/>
    <x v="1"/>
    <n v="0"/>
    <n v="0"/>
  </r>
  <r>
    <d v="2013-10-02T00:00:00"/>
    <d v="2013-10-02T06:00:33"/>
    <n v="2013"/>
    <x v="9"/>
    <n v="2"/>
    <x v="5"/>
    <x v="1"/>
    <n v="0"/>
    <n v="0"/>
  </r>
  <r>
    <d v="2013-10-02T00:00:00"/>
    <d v="2013-10-02T07:00:33"/>
    <n v="2013"/>
    <x v="9"/>
    <n v="2"/>
    <x v="6"/>
    <x v="1"/>
    <n v="5.8440000000000003"/>
    <n v="0.11485849056603774"/>
  </r>
  <r>
    <d v="2013-10-02T00:00:00"/>
    <d v="2013-10-02T08:00:33"/>
    <n v="2013"/>
    <x v="9"/>
    <n v="2"/>
    <x v="7"/>
    <x v="1"/>
    <n v="44.67"/>
    <n v="0.87794811320754718"/>
  </r>
  <r>
    <d v="2013-10-02T00:00:00"/>
    <d v="2013-10-02T09:00:33"/>
    <n v="2013"/>
    <x v="9"/>
    <n v="2"/>
    <x v="8"/>
    <x v="1"/>
    <n v="49.96"/>
    <n v="0.98191823899371067"/>
  </r>
  <r>
    <d v="2013-10-02T00:00:00"/>
    <d v="2013-10-02T10:00:33"/>
    <n v="2013"/>
    <x v="9"/>
    <n v="2"/>
    <x v="9"/>
    <x v="1"/>
    <n v="49.96"/>
    <n v="0.98191823899371067"/>
  </r>
  <r>
    <d v="2013-10-02T00:00:00"/>
    <d v="2013-10-02T11:00:33"/>
    <n v="2013"/>
    <x v="9"/>
    <n v="2"/>
    <x v="10"/>
    <x v="1"/>
    <n v="49.96"/>
    <n v="0.98191823899371067"/>
  </r>
  <r>
    <d v="2013-10-02T00:00:00"/>
    <d v="2013-10-02T12:00:33"/>
    <n v="2013"/>
    <x v="9"/>
    <n v="2"/>
    <x v="11"/>
    <x v="1"/>
    <n v="49.96"/>
    <n v="0.98191823899371067"/>
  </r>
  <r>
    <d v="2013-10-02T00:00:00"/>
    <d v="2013-10-02T13:00:33"/>
    <n v="2013"/>
    <x v="9"/>
    <n v="2"/>
    <x v="12"/>
    <x v="1"/>
    <n v="49.96"/>
    <n v="0.98191823899371067"/>
  </r>
  <r>
    <d v="2013-10-02T00:00:00"/>
    <d v="2013-10-02T14:00:33"/>
    <n v="2013"/>
    <x v="9"/>
    <n v="2"/>
    <x v="13"/>
    <x v="1"/>
    <n v="49.96"/>
    <n v="0.98191823899371067"/>
  </r>
  <r>
    <d v="2013-10-02T00:00:00"/>
    <d v="2013-10-02T15:00:33"/>
    <n v="2013"/>
    <x v="9"/>
    <n v="2"/>
    <x v="14"/>
    <x v="1"/>
    <n v="49.96"/>
    <n v="0.98191823899371067"/>
  </r>
  <r>
    <d v="2013-10-02T00:00:00"/>
    <d v="2013-10-02T16:00:33"/>
    <n v="2013"/>
    <x v="9"/>
    <n v="2"/>
    <x v="15"/>
    <x v="1"/>
    <n v="49.96"/>
    <n v="0.98191823899371067"/>
  </r>
  <r>
    <d v="2013-10-02T00:00:00"/>
    <d v="2013-10-02T17:00:33"/>
    <n v="2013"/>
    <x v="9"/>
    <n v="2"/>
    <x v="16"/>
    <x v="1"/>
    <n v="49.96"/>
    <n v="0.98191823899371067"/>
  </r>
  <r>
    <d v="2013-10-02T00:00:00"/>
    <d v="2013-10-02T18:00:33"/>
    <n v="2013"/>
    <x v="9"/>
    <n v="2"/>
    <x v="17"/>
    <x v="1"/>
    <n v="36.662999999999997"/>
    <n v="0.72057783018867916"/>
  </r>
  <r>
    <d v="2013-10-02T00:00:00"/>
    <d v="2013-10-02T19:00:33"/>
    <n v="2013"/>
    <x v="9"/>
    <n v="2"/>
    <x v="18"/>
    <x v="1"/>
    <n v="2.4350000000000001"/>
    <n v="4.7857704402515723E-2"/>
  </r>
  <r>
    <d v="2013-10-02T00:00:00"/>
    <d v="2013-10-02T20:00:33"/>
    <n v="2013"/>
    <x v="9"/>
    <n v="2"/>
    <x v="19"/>
    <x v="1"/>
    <n v="0"/>
    <n v="0"/>
  </r>
  <r>
    <d v="2013-10-02T00:00:00"/>
    <d v="2013-10-02T21:00:33"/>
    <n v="2013"/>
    <x v="9"/>
    <n v="2"/>
    <x v="20"/>
    <x v="1"/>
    <n v="0"/>
    <n v="0"/>
  </r>
  <r>
    <d v="2013-10-02T00:00:00"/>
    <d v="2013-10-02T22:00:33"/>
    <n v="2013"/>
    <x v="9"/>
    <n v="2"/>
    <x v="21"/>
    <x v="1"/>
    <n v="0"/>
    <n v="0"/>
  </r>
  <r>
    <d v="2013-10-02T00:00:00"/>
    <d v="2013-10-02T23:00:33"/>
    <n v="2013"/>
    <x v="9"/>
    <n v="2"/>
    <x v="22"/>
    <x v="1"/>
    <n v="0"/>
    <n v="0"/>
  </r>
  <r>
    <d v="2013-10-03T00:00:00"/>
    <d v="2013-10-03T00:00:33"/>
    <n v="2013"/>
    <x v="9"/>
    <n v="3"/>
    <x v="23"/>
    <x v="2"/>
    <n v="0"/>
    <n v="0"/>
  </r>
  <r>
    <d v="2013-10-03T00:00:00"/>
    <d v="2013-10-03T01:00:33"/>
    <n v="2013"/>
    <x v="9"/>
    <n v="3"/>
    <x v="0"/>
    <x v="2"/>
    <n v="0"/>
    <n v="0"/>
  </r>
  <r>
    <d v="2013-10-03T00:00:00"/>
    <d v="2013-10-03T02:00:33"/>
    <n v="2013"/>
    <x v="9"/>
    <n v="3"/>
    <x v="1"/>
    <x v="2"/>
    <n v="0"/>
    <n v="0"/>
  </r>
  <r>
    <d v="2013-10-03T00:00:00"/>
    <d v="2013-10-03T03:00:33"/>
    <n v="2013"/>
    <x v="9"/>
    <n v="3"/>
    <x v="2"/>
    <x v="2"/>
    <n v="0"/>
    <n v="0"/>
  </r>
  <r>
    <d v="2013-10-03T00:00:00"/>
    <d v="2013-10-03T04:00:33"/>
    <n v="2013"/>
    <x v="9"/>
    <n v="3"/>
    <x v="3"/>
    <x v="2"/>
    <n v="0"/>
    <n v="0"/>
  </r>
  <r>
    <d v="2013-10-03T00:00:00"/>
    <d v="2013-10-03T05:00:33"/>
    <n v="2013"/>
    <x v="9"/>
    <n v="3"/>
    <x v="4"/>
    <x v="2"/>
    <n v="0"/>
    <n v="0"/>
  </r>
  <r>
    <d v="2013-10-03T00:00:00"/>
    <d v="2013-10-03T06:00:33"/>
    <n v="2013"/>
    <x v="9"/>
    <n v="3"/>
    <x v="5"/>
    <x v="2"/>
    <n v="0"/>
    <n v="0"/>
  </r>
  <r>
    <d v="2013-10-03T00:00:00"/>
    <d v="2013-10-03T07:00:33"/>
    <n v="2013"/>
    <x v="9"/>
    <n v="3"/>
    <x v="6"/>
    <x v="2"/>
    <n v="0.54159999999999997"/>
    <n v="1.0644654088050313E-2"/>
  </r>
  <r>
    <d v="2013-10-03T00:00:00"/>
    <d v="2013-10-03T08:00:33"/>
    <n v="2013"/>
    <x v="9"/>
    <n v="3"/>
    <x v="7"/>
    <x v="2"/>
    <n v="14.923999999999999"/>
    <n v="0.29331761006289303"/>
  </r>
  <r>
    <d v="2013-10-03T00:00:00"/>
    <d v="2013-10-03T09:00:33"/>
    <n v="2013"/>
    <x v="9"/>
    <n v="3"/>
    <x v="8"/>
    <x v="2"/>
    <n v="25.696000000000002"/>
    <n v="0.5050314465408805"/>
  </r>
  <r>
    <d v="2013-10-03T00:00:00"/>
    <d v="2013-10-03T10:00:33"/>
    <n v="2013"/>
    <x v="9"/>
    <n v="3"/>
    <x v="9"/>
    <x v="2"/>
    <n v="29.516999999999999"/>
    <n v="0.58012971698113203"/>
  </r>
  <r>
    <d v="2013-10-03T00:00:00"/>
    <d v="2013-10-03T11:00:33"/>
    <n v="2013"/>
    <x v="9"/>
    <n v="3"/>
    <x v="10"/>
    <x v="2"/>
    <n v="20.893999999999998"/>
    <n v="0.41065251572327038"/>
  </r>
  <r>
    <d v="2013-10-03T00:00:00"/>
    <d v="2013-10-03T12:00:33"/>
    <n v="2013"/>
    <x v="9"/>
    <n v="3"/>
    <x v="11"/>
    <x v="2"/>
    <n v="43.691000000000003"/>
    <n v="0.85870676100628929"/>
  </r>
  <r>
    <d v="2013-10-03T00:00:00"/>
    <d v="2013-10-03T13:00:33"/>
    <n v="2013"/>
    <x v="9"/>
    <n v="3"/>
    <x v="12"/>
    <x v="2"/>
    <n v="31.696000000000002"/>
    <n v="0.62295597484276732"/>
  </r>
  <r>
    <d v="2013-10-03T00:00:00"/>
    <d v="2013-10-03T14:00:33"/>
    <n v="2013"/>
    <x v="9"/>
    <n v="3"/>
    <x v="13"/>
    <x v="2"/>
    <n v="26.616"/>
    <n v="0.52311320754716972"/>
  </r>
  <r>
    <d v="2013-10-03T00:00:00"/>
    <d v="2013-10-03T15:00:33"/>
    <n v="2013"/>
    <x v="9"/>
    <n v="3"/>
    <x v="14"/>
    <x v="2"/>
    <n v="30.242999999999999"/>
    <n v="0.59439858490566033"/>
  </r>
  <r>
    <d v="2013-10-03T00:00:00"/>
    <d v="2013-10-03T16:00:33"/>
    <n v="2013"/>
    <x v="9"/>
    <n v="3"/>
    <x v="15"/>
    <x v="2"/>
    <n v="38.984999999999999"/>
    <n v="0.76621462264150941"/>
  </r>
  <r>
    <d v="2013-10-03T00:00:00"/>
    <d v="2013-10-03T17:00:33"/>
    <n v="2013"/>
    <x v="9"/>
    <n v="3"/>
    <x v="16"/>
    <x v="2"/>
    <n v="20.254000000000001"/>
    <n v="0.39807389937106918"/>
  </r>
  <r>
    <d v="2013-10-03T00:00:00"/>
    <d v="2013-10-03T18:00:33"/>
    <n v="2013"/>
    <x v="9"/>
    <n v="3"/>
    <x v="17"/>
    <x v="2"/>
    <n v="15.395"/>
    <n v="0.30257468553459116"/>
  </r>
  <r>
    <d v="2013-10-03T00:00:00"/>
    <d v="2013-10-03T19:00:33"/>
    <n v="2013"/>
    <x v="9"/>
    <n v="3"/>
    <x v="18"/>
    <x v="2"/>
    <n v="1.016"/>
    <n v="1.9968553459119496E-2"/>
  </r>
  <r>
    <d v="2013-10-03T00:00:00"/>
    <d v="2013-10-03T20:00:33"/>
    <n v="2013"/>
    <x v="9"/>
    <n v="3"/>
    <x v="19"/>
    <x v="2"/>
    <n v="0"/>
    <n v="0"/>
  </r>
  <r>
    <d v="2013-10-03T00:00:00"/>
    <d v="2013-10-03T21:00:33"/>
    <n v="2013"/>
    <x v="9"/>
    <n v="3"/>
    <x v="20"/>
    <x v="2"/>
    <n v="0"/>
    <n v="0"/>
  </r>
  <r>
    <d v="2013-10-03T00:00:00"/>
    <d v="2013-10-03T22:00:33"/>
    <n v="2013"/>
    <x v="9"/>
    <n v="3"/>
    <x v="21"/>
    <x v="2"/>
    <n v="0"/>
    <n v="0"/>
  </r>
  <r>
    <d v="2013-10-03T00:00:00"/>
    <d v="2013-10-03T23:00:33"/>
    <n v="2013"/>
    <x v="9"/>
    <n v="3"/>
    <x v="22"/>
    <x v="2"/>
    <n v="0"/>
    <n v="0"/>
  </r>
  <r>
    <d v="2013-10-04T00:00:00"/>
    <d v="2013-10-04T00:00:33"/>
    <n v="2013"/>
    <x v="9"/>
    <n v="4"/>
    <x v="23"/>
    <x v="3"/>
    <n v="0"/>
    <n v="0"/>
  </r>
  <r>
    <d v="2013-10-04T00:00:00"/>
    <d v="2013-10-04T01:00:33"/>
    <n v="2013"/>
    <x v="9"/>
    <n v="4"/>
    <x v="0"/>
    <x v="3"/>
    <n v="0"/>
    <n v="0"/>
  </r>
  <r>
    <d v="2013-10-04T00:00:00"/>
    <d v="2013-10-04T02:00:33"/>
    <n v="2013"/>
    <x v="9"/>
    <n v="4"/>
    <x v="1"/>
    <x v="3"/>
    <n v="0"/>
    <n v="0"/>
  </r>
  <r>
    <d v="2013-10-04T00:00:00"/>
    <d v="2013-10-04T03:00:33"/>
    <n v="2013"/>
    <x v="9"/>
    <n v="4"/>
    <x v="2"/>
    <x v="3"/>
    <n v="0"/>
    <n v="0"/>
  </r>
  <r>
    <d v="2013-10-04T00:00:00"/>
    <d v="2013-10-04T04:00:33"/>
    <n v="2013"/>
    <x v="9"/>
    <n v="4"/>
    <x v="3"/>
    <x v="3"/>
    <n v="0"/>
    <n v="0"/>
  </r>
  <r>
    <d v="2013-10-04T00:00:00"/>
    <d v="2013-10-04T05:00:33"/>
    <n v="2013"/>
    <x v="9"/>
    <n v="4"/>
    <x v="4"/>
    <x v="3"/>
    <n v="0"/>
    <n v="0"/>
  </r>
  <r>
    <d v="2013-10-04T00:00:00"/>
    <d v="2013-10-04T06:00:33"/>
    <n v="2013"/>
    <x v="9"/>
    <n v="4"/>
    <x v="5"/>
    <x v="3"/>
    <n v="0"/>
    <n v="0"/>
  </r>
  <r>
    <d v="2013-10-04T00:00:00"/>
    <d v="2013-10-04T07:00:33"/>
    <n v="2013"/>
    <x v="9"/>
    <n v="4"/>
    <x v="6"/>
    <x v="3"/>
    <n v="6.5330000000000004"/>
    <n v="0.1284001572327044"/>
  </r>
  <r>
    <d v="2013-10-04T00:00:00"/>
    <d v="2013-10-04T08:00:33"/>
    <n v="2013"/>
    <x v="9"/>
    <n v="4"/>
    <x v="7"/>
    <x v="3"/>
    <n v="47.151000000000003"/>
    <n v="0.92670990566037736"/>
  </r>
  <r>
    <d v="2013-10-04T00:00:00"/>
    <d v="2013-10-04T09:00:33"/>
    <n v="2013"/>
    <x v="9"/>
    <n v="4"/>
    <x v="8"/>
    <x v="3"/>
    <n v="49.96"/>
    <n v="0.98191823899371067"/>
  </r>
  <r>
    <d v="2013-10-04T00:00:00"/>
    <d v="2013-10-04T10:00:33"/>
    <n v="2013"/>
    <x v="9"/>
    <n v="4"/>
    <x v="9"/>
    <x v="3"/>
    <n v="49.96"/>
    <n v="0.98191823899371067"/>
  </r>
  <r>
    <d v="2013-10-04T00:00:00"/>
    <d v="2013-10-04T11:00:33"/>
    <n v="2013"/>
    <x v="9"/>
    <n v="4"/>
    <x v="10"/>
    <x v="3"/>
    <n v="49.96"/>
    <n v="0.98191823899371067"/>
  </r>
  <r>
    <d v="2013-10-04T00:00:00"/>
    <d v="2013-10-04T12:00:33"/>
    <n v="2013"/>
    <x v="9"/>
    <n v="4"/>
    <x v="11"/>
    <x v="3"/>
    <n v="49.96"/>
    <n v="0.98191823899371067"/>
  </r>
  <r>
    <d v="2013-10-04T00:00:00"/>
    <d v="2013-10-04T13:00:33"/>
    <n v="2013"/>
    <x v="9"/>
    <n v="4"/>
    <x v="12"/>
    <x v="3"/>
    <n v="49.96"/>
    <n v="0.98191823899371067"/>
  </r>
  <r>
    <d v="2013-10-04T00:00:00"/>
    <d v="2013-10-04T14:00:33"/>
    <n v="2013"/>
    <x v="9"/>
    <n v="4"/>
    <x v="13"/>
    <x v="3"/>
    <n v="49.96"/>
    <n v="0.98191823899371067"/>
  </r>
  <r>
    <d v="2013-10-04T00:00:00"/>
    <d v="2013-10-04T15:00:33"/>
    <n v="2013"/>
    <x v="9"/>
    <n v="4"/>
    <x v="14"/>
    <x v="3"/>
    <n v="49.96"/>
    <n v="0.98191823899371067"/>
  </r>
  <r>
    <d v="2013-10-04T00:00:00"/>
    <d v="2013-10-04T16:00:33"/>
    <n v="2013"/>
    <x v="9"/>
    <n v="4"/>
    <x v="15"/>
    <x v="3"/>
    <n v="49.96"/>
    <n v="0.98191823899371067"/>
  </r>
  <r>
    <d v="2013-10-04T00:00:00"/>
    <d v="2013-10-04T17:00:33"/>
    <n v="2013"/>
    <x v="9"/>
    <n v="4"/>
    <x v="16"/>
    <x v="3"/>
    <n v="49.96"/>
    <n v="0.98191823899371067"/>
  </r>
  <r>
    <d v="2013-10-04T00:00:00"/>
    <d v="2013-10-04T18:00:33"/>
    <n v="2013"/>
    <x v="9"/>
    <n v="4"/>
    <x v="17"/>
    <x v="3"/>
    <n v="35.488"/>
    <n v="0.6974842767295597"/>
  </r>
  <r>
    <d v="2013-10-04T00:00:00"/>
    <d v="2013-10-04T19:00:33"/>
    <n v="2013"/>
    <x v="9"/>
    <n v="4"/>
    <x v="18"/>
    <x v="3"/>
    <n v="2.0649999999999999"/>
    <n v="4.0585691823899366E-2"/>
  </r>
  <r>
    <d v="2013-10-04T00:00:00"/>
    <d v="2013-10-04T20:00:33"/>
    <n v="2013"/>
    <x v="9"/>
    <n v="4"/>
    <x v="19"/>
    <x v="3"/>
    <n v="0"/>
    <n v="0"/>
  </r>
  <r>
    <d v="2013-10-04T00:00:00"/>
    <d v="2013-10-04T21:00:33"/>
    <n v="2013"/>
    <x v="9"/>
    <n v="4"/>
    <x v="20"/>
    <x v="3"/>
    <n v="0"/>
    <n v="0"/>
  </r>
  <r>
    <d v="2013-10-04T00:00:00"/>
    <d v="2013-10-04T22:00:33"/>
    <n v="2013"/>
    <x v="9"/>
    <n v="4"/>
    <x v="21"/>
    <x v="3"/>
    <n v="0"/>
    <n v="0"/>
  </r>
  <r>
    <d v="2013-10-04T00:00:00"/>
    <d v="2013-10-04T23:00:33"/>
    <n v="2013"/>
    <x v="9"/>
    <n v="4"/>
    <x v="22"/>
    <x v="3"/>
    <n v="0"/>
    <n v="0"/>
  </r>
  <r>
    <d v="2013-10-05T00:00:00"/>
    <d v="2013-10-05T00:00:33"/>
    <n v="2013"/>
    <x v="9"/>
    <n v="5"/>
    <x v="23"/>
    <x v="4"/>
    <n v="0"/>
    <n v="0"/>
  </r>
  <r>
    <d v="2013-10-05T00:00:00"/>
    <d v="2013-10-05T01:00:33"/>
    <n v="2013"/>
    <x v="9"/>
    <n v="5"/>
    <x v="0"/>
    <x v="4"/>
    <n v="0"/>
    <n v="0"/>
  </r>
  <r>
    <d v="2013-10-05T00:00:00"/>
    <d v="2013-10-05T02:00:33"/>
    <n v="2013"/>
    <x v="9"/>
    <n v="5"/>
    <x v="1"/>
    <x v="4"/>
    <n v="0"/>
    <n v="0"/>
  </r>
  <r>
    <d v="2013-10-05T00:00:00"/>
    <d v="2013-10-05T03:00:33"/>
    <n v="2013"/>
    <x v="9"/>
    <n v="5"/>
    <x v="2"/>
    <x v="4"/>
    <n v="0"/>
    <n v="0"/>
  </r>
  <r>
    <d v="2013-10-05T00:00:00"/>
    <d v="2013-10-05T04:00:33"/>
    <n v="2013"/>
    <x v="9"/>
    <n v="5"/>
    <x v="3"/>
    <x v="4"/>
    <n v="0"/>
    <n v="0"/>
  </r>
  <r>
    <d v="2013-10-05T00:00:00"/>
    <d v="2013-10-05T05:00:33"/>
    <n v="2013"/>
    <x v="9"/>
    <n v="5"/>
    <x v="4"/>
    <x v="4"/>
    <n v="0"/>
    <n v="0"/>
  </r>
  <r>
    <d v="2013-10-05T00:00:00"/>
    <d v="2013-10-05T06:00:33"/>
    <n v="2013"/>
    <x v="9"/>
    <n v="5"/>
    <x v="5"/>
    <x v="4"/>
    <n v="0"/>
    <n v="0"/>
  </r>
  <r>
    <d v="2013-10-05T00:00:00"/>
    <d v="2013-10-05T07:00:33"/>
    <n v="2013"/>
    <x v="9"/>
    <n v="5"/>
    <x v="6"/>
    <x v="4"/>
    <n v="6.2409999999999997"/>
    <n v="0.12266116352201256"/>
  </r>
  <r>
    <d v="2013-10-05T00:00:00"/>
    <d v="2013-10-05T08:00:33"/>
    <n v="2013"/>
    <x v="9"/>
    <n v="5"/>
    <x v="7"/>
    <x v="4"/>
    <n v="45.37"/>
    <n v="0.89170597484276715"/>
  </r>
  <r>
    <d v="2013-10-05T00:00:00"/>
    <d v="2013-10-05T09:00:33"/>
    <n v="2013"/>
    <x v="9"/>
    <n v="5"/>
    <x v="8"/>
    <x v="4"/>
    <n v="49.96"/>
    <n v="0.98191823899371067"/>
  </r>
  <r>
    <d v="2013-10-05T00:00:00"/>
    <d v="2013-10-05T10:00:33"/>
    <n v="2013"/>
    <x v="9"/>
    <n v="5"/>
    <x v="9"/>
    <x v="4"/>
    <n v="49.96"/>
    <n v="0.98191823899371067"/>
  </r>
  <r>
    <d v="2013-10-05T00:00:00"/>
    <d v="2013-10-05T11:00:33"/>
    <n v="2013"/>
    <x v="9"/>
    <n v="5"/>
    <x v="10"/>
    <x v="4"/>
    <n v="49.96"/>
    <n v="0.98191823899371067"/>
  </r>
  <r>
    <d v="2013-10-05T00:00:00"/>
    <d v="2013-10-05T12:00:33"/>
    <n v="2013"/>
    <x v="9"/>
    <n v="5"/>
    <x v="11"/>
    <x v="4"/>
    <n v="49.96"/>
    <n v="0.98191823899371067"/>
  </r>
  <r>
    <d v="2013-10-05T00:00:00"/>
    <d v="2013-10-05T13:00:33"/>
    <n v="2013"/>
    <x v="9"/>
    <n v="5"/>
    <x v="12"/>
    <x v="4"/>
    <n v="49.96"/>
    <n v="0.98191823899371067"/>
  </r>
  <r>
    <d v="2013-10-05T00:00:00"/>
    <d v="2013-10-05T14:00:33"/>
    <n v="2013"/>
    <x v="9"/>
    <n v="5"/>
    <x v="13"/>
    <x v="4"/>
    <n v="49.96"/>
    <n v="0.98191823899371067"/>
  </r>
  <r>
    <d v="2013-10-05T00:00:00"/>
    <d v="2013-10-05T15:00:33"/>
    <n v="2013"/>
    <x v="9"/>
    <n v="5"/>
    <x v="14"/>
    <x v="4"/>
    <n v="49.371000000000002"/>
    <n v="0.97034198113207548"/>
  </r>
  <r>
    <d v="2013-10-05T00:00:00"/>
    <d v="2013-10-05T16:00:33"/>
    <n v="2013"/>
    <x v="9"/>
    <n v="5"/>
    <x v="15"/>
    <x v="4"/>
    <n v="49.96"/>
    <n v="0.98191823899371067"/>
  </r>
  <r>
    <d v="2013-10-05T00:00:00"/>
    <d v="2013-10-05T17:00:33"/>
    <n v="2013"/>
    <x v="9"/>
    <n v="5"/>
    <x v="16"/>
    <x v="4"/>
    <n v="49.96"/>
    <n v="0.98191823899371067"/>
  </r>
  <r>
    <d v="2013-10-05T00:00:00"/>
    <d v="2013-10-05T18:00:33"/>
    <n v="2013"/>
    <x v="9"/>
    <n v="5"/>
    <x v="17"/>
    <x v="4"/>
    <n v="34.826999999999998"/>
    <n v="0.68449292452830179"/>
  </r>
  <r>
    <d v="2013-10-05T00:00:00"/>
    <d v="2013-10-05T19:00:33"/>
    <n v="2013"/>
    <x v="9"/>
    <n v="5"/>
    <x v="18"/>
    <x v="4"/>
    <n v="2.1749999999999998"/>
    <n v="4.2747641509433956E-2"/>
  </r>
  <r>
    <d v="2013-10-05T00:00:00"/>
    <d v="2013-10-05T20:00:33"/>
    <n v="2013"/>
    <x v="9"/>
    <n v="5"/>
    <x v="19"/>
    <x v="4"/>
    <n v="0"/>
    <n v="0"/>
  </r>
  <r>
    <d v="2013-10-05T00:00:00"/>
    <d v="2013-10-05T21:00:33"/>
    <n v="2013"/>
    <x v="9"/>
    <n v="5"/>
    <x v="20"/>
    <x v="4"/>
    <n v="0"/>
    <n v="0"/>
  </r>
  <r>
    <d v="2013-10-05T00:00:00"/>
    <d v="2013-10-05T22:00:33"/>
    <n v="2013"/>
    <x v="9"/>
    <n v="5"/>
    <x v="21"/>
    <x v="4"/>
    <n v="0"/>
    <n v="0"/>
  </r>
  <r>
    <d v="2013-10-05T00:00:00"/>
    <d v="2013-10-05T23:00:33"/>
    <n v="2013"/>
    <x v="9"/>
    <n v="5"/>
    <x v="22"/>
    <x v="4"/>
    <n v="0"/>
    <n v="0"/>
  </r>
  <r>
    <d v="2013-10-06T00:00:00"/>
    <d v="2013-10-06T00:00:33"/>
    <n v="2013"/>
    <x v="9"/>
    <n v="6"/>
    <x v="23"/>
    <x v="5"/>
    <n v="0"/>
    <n v="0"/>
  </r>
  <r>
    <d v="2013-10-06T00:00:00"/>
    <d v="2013-10-06T01:00:33"/>
    <n v="2013"/>
    <x v="9"/>
    <n v="6"/>
    <x v="0"/>
    <x v="5"/>
    <n v="0"/>
    <n v="0"/>
  </r>
  <r>
    <d v="2013-10-06T00:00:00"/>
    <d v="2013-10-06T02:00:33"/>
    <n v="2013"/>
    <x v="9"/>
    <n v="6"/>
    <x v="1"/>
    <x v="5"/>
    <n v="0"/>
    <n v="0"/>
  </r>
  <r>
    <d v="2013-10-06T00:00:00"/>
    <d v="2013-10-06T03:00:33"/>
    <n v="2013"/>
    <x v="9"/>
    <n v="6"/>
    <x v="2"/>
    <x v="5"/>
    <n v="0"/>
    <n v="0"/>
  </r>
  <r>
    <d v="2013-10-06T00:00:00"/>
    <d v="2013-10-06T04:00:33"/>
    <n v="2013"/>
    <x v="9"/>
    <n v="6"/>
    <x v="3"/>
    <x v="5"/>
    <n v="0"/>
    <n v="0"/>
  </r>
  <r>
    <d v="2013-10-06T00:00:00"/>
    <d v="2013-10-06T05:00:33"/>
    <n v="2013"/>
    <x v="9"/>
    <n v="6"/>
    <x v="4"/>
    <x v="5"/>
    <n v="0"/>
    <n v="0"/>
  </r>
  <r>
    <d v="2013-10-06T00:00:00"/>
    <d v="2013-10-06T06:00:33"/>
    <n v="2013"/>
    <x v="9"/>
    <n v="6"/>
    <x v="5"/>
    <x v="5"/>
    <n v="0"/>
    <n v="0"/>
  </r>
  <r>
    <d v="2013-10-06T00:00:00"/>
    <d v="2013-10-06T07:00:33"/>
    <n v="2013"/>
    <x v="9"/>
    <n v="6"/>
    <x v="6"/>
    <x v="5"/>
    <n v="7.0570000000000004"/>
    <n v="0.13869889937106919"/>
  </r>
  <r>
    <d v="2013-10-06T00:00:00"/>
    <d v="2013-10-06T08:00:33"/>
    <n v="2013"/>
    <x v="9"/>
    <n v="6"/>
    <x v="7"/>
    <x v="5"/>
    <n v="46.863"/>
    <n v="0.92104952830188669"/>
  </r>
  <r>
    <d v="2013-10-06T00:00:00"/>
    <d v="2013-10-06T09:00:33"/>
    <n v="2013"/>
    <x v="9"/>
    <n v="6"/>
    <x v="8"/>
    <x v="5"/>
    <n v="49.96"/>
    <n v="0.98191823899371067"/>
  </r>
  <r>
    <d v="2013-10-06T00:00:00"/>
    <d v="2013-10-06T10:00:33"/>
    <n v="2013"/>
    <x v="9"/>
    <n v="6"/>
    <x v="9"/>
    <x v="5"/>
    <n v="49.96"/>
    <n v="0.98191823899371067"/>
  </r>
  <r>
    <d v="2013-10-06T00:00:00"/>
    <d v="2013-10-06T11:00:33"/>
    <n v="2013"/>
    <x v="9"/>
    <n v="6"/>
    <x v="10"/>
    <x v="5"/>
    <n v="49.96"/>
    <n v="0.98191823899371067"/>
  </r>
  <r>
    <d v="2013-10-06T00:00:00"/>
    <d v="2013-10-06T12:00:33"/>
    <n v="2013"/>
    <x v="9"/>
    <n v="6"/>
    <x v="11"/>
    <x v="5"/>
    <n v="48.38"/>
    <n v="0.95086477987421381"/>
  </r>
  <r>
    <d v="2013-10-06T00:00:00"/>
    <d v="2013-10-06T13:00:33"/>
    <n v="2013"/>
    <x v="9"/>
    <n v="6"/>
    <x v="12"/>
    <x v="5"/>
    <n v="38.01"/>
    <n v="0.74705188679245271"/>
  </r>
  <r>
    <d v="2013-10-06T00:00:00"/>
    <d v="2013-10-06T14:00:33"/>
    <n v="2013"/>
    <x v="9"/>
    <n v="6"/>
    <x v="13"/>
    <x v="5"/>
    <n v="36.554000000000002"/>
    <n v="0.71843553459119502"/>
  </r>
  <r>
    <d v="2013-10-06T00:00:00"/>
    <d v="2013-10-06T15:00:33"/>
    <n v="2013"/>
    <x v="9"/>
    <n v="6"/>
    <x v="14"/>
    <x v="5"/>
    <n v="37.225999999999999"/>
    <n v="0.73164308176100623"/>
  </r>
  <r>
    <d v="2013-10-06T00:00:00"/>
    <d v="2013-10-06T16:00:33"/>
    <n v="2013"/>
    <x v="9"/>
    <n v="6"/>
    <x v="15"/>
    <x v="5"/>
    <n v="36.034999999999997"/>
    <n v="0.70823506289308169"/>
  </r>
  <r>
    <d v="2013-10-06T00:00:00"/>
    <d v="2013-10-06T17:00:33"/>
    <n v="2013"/>
    <x v="9"/>
    <n v="6"/>
    <x v="16"/>
    <x v="5"/>
    <n v="49.96"/>
    <n v="0.98191823899371067"/>
  </r>
  <r>
    <d v="2013-10-06T00:00:00"/>
    <d v="2013-10-06T18:00:33"/>
    <n v="2013"/>
    <x v="9"/>
    <n v="6"/>
    <x v="17"/>
    <x v="5"/>
    <n v="35.953000000000003"/>
    <n v="0.70662342767295605"/>
  </r>
  <r>
    <d v="2013-10-06T00:00:00"/>
    <d v="2013-10-06T19:00:33"/>
    <n v="2013"/>
    <x v="9"/>
    <n v="6"/>
    <x v="18"/>
    <x v="5"/>
    <n v="2.1920000000000002"/>
    <n v="4.3081761006289312E-2"/>
  </r>
  <r>
    <d v="2013-10-06T00:00:00"/>
    <d v="2013-10-06T20:00:33"/>
    <n v="2013"/>
    <x v="9"/>
    <n v="6"/>
    <x v="19"/>
    <x v="5"/>
    <n v="0"/>
    <n v="0"/>
  </r>
  <r>
    <d v="2013-10-06T00:00:00"/>
    <d v="2013-10-06T21:00:33"/>
    <n v="2013"/>
    <x v="9"/>
    <n v="6"/>
    <x v="20"/>
    <x v="5"/>
    <n v="0"/>
    <n v="0"/>
  </r>
  <r>
    <d v="2013-10-06T00:00:00"/>
    <d v="2013-10-06T22:00:33"/>
    <n v="2013"/>
    <x v="9"/>
    <n v="6"/>
    <x v="21"/>
    <x v="5"/>
    <n v="0"/>
    <n v="0"/>
  </r>
  <r>
    <d v="2013-10-06T00:00:00"/>
    <d v="2013-10-06T23:00:33"/>
    <n v="2013"/>
    <x v="9"/>
    <n v="6"/>
    <x v="22"/>
    <x v="5"/>
    <n v="0"/>
    <n v="0"/>
  </r>
  <r>
    <d v="2013-10-07T00:00:00"/>
    <d v="2013-10-07T00:00:33"/>
    <n v="2013"/>
    <x v="9"/>
    <n v="7"/>
    <x v="23"/>
    <x v="6"/>
    <n v="0"/>
    <n v="0"/>
  </r>
  <r>
    <d v="2013-10-07T00:00:00"/>
    <d v="2013-10-07T01:00:33"/>
    <n v="2013"/>
    <x v="9"/>
    <n v="7"/>
    <x v="0"/>
    <x v="6"/>
    <n v="0"/>
    <n v="0"/>
  </r>
  <r>
    <d v="2013-10-07T00:00:00"/>
    <d v="2013-10-07T02:00:33"/>
    <n v="2013"/>
    <x v="9"/>
    <n v="7"/>
    <x v="1"/>
    <x v="6"/>
    <n v="0"/>
    <n v="0"/>
  </r>
  <r>
    <d v="2013-10-07T00:00:00"/>
    <d v="2013-10-07T03:00:33"/>
    <n v="2013"/>
    <x v="9"/>
    <n v="7"/>
    <x v="2"/>
    <x v="6"/>
    <n v="0"/>
    <n v="0"/>
  </r>
  <r>
    <d v="2013-10-07T00:00:00"/>
    <d v="2013-10-07T04:00:33"/>
    <n v="2013"/>
    <x v="9"/>
    <n v="7"/>
    <x v="3"/>
    <x v="6"/>
    <n v="0"/>
    <n v="0"/>
  </r>
  <r>
    <d v="2013-10-07T00:00:00"/>
    <d v="2013-10-07T05:00:33"/>
    <n v="2013"/>
    <x v="9"/>
    <n v="7"/>
    <x v="4"/>
    <x v="6"/>
    <n v="0"/>
    <n v="0"/>
  </r>
  <r>
    <d v="2013-10-07T00:00:00"/>
    <d v="2013-10-07T06:00:33"/>
    <n v="2013"/>
    <x v="9"/>
    <n v="7"/>
    <x v="5"/>
    <x v="6"/>
    <n v="0"/>
    <n v="0"/>
  </r>
  <r>
    <d v="2013-10-07T00:00:00"/>
    <d v="2013-10-07T07:00:34"/>
    <n v="2013"/>
    <x v="9"/>
    <n v="7"/>
    <x v="6"/>
    <x v="6"/>
    <n v="6.6669999999999998"/>
    <n v="0.13103380503144654"/>
  </r>
  <r>
    <d v="2013-10-07T00:00:00"/>
    <d v="2013-10-07T08:00:34"/>
    <n v="2013"/>
    <x v="9"/>
    <n v="7"/>
    <x v="7"/>
    <x v="6"/>
    <n v="42.524000000000001"/>
    <n v="0.83577044025157232"/>
  </r>
  <r>
    <d v="2013-10-07T00:00:00"/>
    <d v="2013-10-07T09:00:34"/>
    <n v="2013"/>
    <x v="9"/>
    <n v="7"/>
    <x v="8"/>
    <x v="6"/>
    <n v="49.96"/>
    <n v="0.98191823899371067"/>
  </r>
  <r>
    <d v="2013-10-07T00:00:00"/>
    <d v="2013-10-07T10:00:34"/>
    <n v="2013"/>
    <x v="9"/>
    <n v="7"/>
    <x v="9"/>
    <x v="6"/>
    <n v="49.96"/>
    <n v="0.98191823899371067"/>
  </r>
  <r>
    <d v="2013-10-07T00:00:00"/>
    <d v="2013-10-07T11:00:34"/>
    <n v="2013"/>
    <x v="9"/>
    <n v="7"/>
    <x v="10"/>
    <x v="6"/>
    <n v="49.96"/>
    <n v="0.98191823899371067"/>
  </r>
  <r>
    <d v="2013-10-07T00:00:00"/>
    <d v="2013-10-07T12:00:34"/>
    <n v="2013"/>
    <x v="9"/>
    <n v="7"/>
    <x v="11"/>
    <x v="6"/>
    <n v="49.96"/>
    <n v="0.98191823899371067"/>
  </r>
  <r>
    <d v="2013-10-07T00:00:00"/>
    <d v="2013-10-07T13:00:34"/>
    <n v="2013"/>
    <x v="9"/>
    <n v="7"/>
    <x v="12"/>
    <x v="6"/>
    <n v="49.96"/>
    <n v="0.98191823899371067"/>
  </r>
  <r>
    <d v="2013-10-07T00:00:00"/>
    <d v="2013-10-07T14:00:34"/>
    <n v="2013"/>
    <x v="9"/>
    <n v="7"/>
    <x v="13"/>
    <x v="6"/>
    <n v="49.96"/>
    <n v="0.98191823899371067"/>
  </r>
  <r>
    <d v="2013-10-07T00:00:00"/>
    <d v="2013-10-07T15:00:34"/>
    <n v="2013"/>
    <x v="9"/>
    <n v="7"/>
    <x v="14"/>
    <x v="6"/>
    <n v="49.96"/>
    <n v="0.98191823899371067"/>
  </r>
  <r>
    <d v="2013-10-07T00:00:00"/>
    <d v="2013-10-07T16:00:34"/>
    <n v="2013"/>
    <x v="9"/>
    <n v="7"/>
    <x v="15"/>
    <x v="6"/>
    <n v="49.96"/>
    <n v="0.98191823899371067"/>
  </r>
  <r>
    <d v="2013-10-07T00:00:00"/>
    <d v="2013-10-07T17:00:34"/>
    <n v="2013"/>
    <x v="9"/>
    <n v="7"/>
    <x v="16"/>
    <x v="6"/>
    <n v="49.96"/>
    <n v="0.98191823899371067"/>
  </r>
  <r>
    <d v="2013-10-07T00:00:00"/>
    <d v="2013-10-07T18:00:34"/>
    <n v="2013"/>
    <x v="9"/>
    <n v="7"/>
    <x v="17"/>
    <x v="6"/>
    <n v="34.067999999999998"/>
    <n v="0.66957547169811316"/>
  </r>
  <r>
    <d v="2013-10-07T00:00:00"/>
    <d v="2013-10-07T19:00:34"/>
    <n v="2013"/>
    <x v="9"/>
    <n v="7"/>
    <x v="18"/>
    <x v="6"/>
    <n v="2.0840000000000001"/>
    <n v="4.0959119496855344E-2"/>
  </r>
  <r>
    <d v="2013-10-07T00:00:00"/>
    <d v="2013-10-07T20:00:34"/>
    <n v="2013"/>
    <x v="9"/>
    <n v="7"/>
    <x v="19"/>
    <x v="6"/>
    <n v="0"/>
    <n v="0"/>
  </r>
  <r>
    <d v="2013-10-07T00:00:00"/>
    <d v="2013-10-07T21:00:34"/>
    <n v="2013"/>
    <x v="9"/>
    <n v="7"/>
    <x v="20"/>
    <x v="6"/>
    <n v="0"/>
    <n v="0"/>
  </r>
  <r>
    <d v="2013-10-07T00:00:00"/>
    <d v="2013-10-07T22:00:34"/>
    <n v="2013"/>
    <x v="9"/>
    <n v="7"/>
    <x v="21"/>
    <x v="6"/>
    <n v="0"/>
    <n v="0"/>
  </r>
  <r>
    <d v="2013-10-07T00:00:00"/>
    <d v="2013-10-07T23:00:34"/>
    <n v="2013"/>
    <x v="9"/>
    <n v="7"/>
    <x v="22"/>
    <x v="6"/>
    <n v="0"/>
    <n v="0"/>
  </r>
  <r>
    <d v="2013-10-08T00:00:00"/>
    <d v="2013-10-08T00:00:34"/>
    <n v="2013"/>
    <x v="9"/>
    <n v="8"/>
    <x v="23"/>
    <x v="0"/>
    <n v="0"/>
    <n v="0"/>
  </r>
  <r>
    <d v="2013-10-08T00:00:00"/>
    <d v="2013-10-08T01:00:34"/>
    <n v="2013"/>
    <x v="9"/>
    <n v="8"/>
    <x v="0"/>
    <x v="0"/>
    <n v="0"/>
    <n v="0"/>
  </r>
  <r>
    <d v="2013-10-08T00:00:00"/>
    <d v="2013-10-08T02:00:34"/>
    <n v="2013"/>
    <x v="9"/>
    <n v="8"/>
    <x v="1"/>
    <x v="0"/>
    <n v="0"/>
    <n v="0"/>
  </r>
  <r>
    <d v="2013-10-08T00:00:00"/>
    <d v="2013-10-08T03:00:34"/>
    <n v="2013"/>
    <x v="9"/>
    <n v="8"/>
    <x v="2"/>
    <x v="0"/>
    <n v="0"/>
    <n v="0"/>
  </r>
  <r>
    <d v="2013-10-08T00:00:00"/>
    <d v="2013-10-08T04:00:34"/>
    <n v="2013"/>
    <x v="9"/>
    <n v="8"/>
    <x v="3"/>
    <x v="0"/>
    <n v="0"/>
    <n v="0"/>
  </r>
  <r>
    <d v="2013-10-08T00:00:00"/>
    <d v="2013-10-08T05:00:34"/>
    <n v="2013"/>
    <x v="9"/>
    <n v="8"/>
    <x v="4"/>
    <x v="0"/>
    <n v="0"/>
    <n v="0"/>
  </r>
  <r>
    <d v="2013-10-08T00:00:00"/>
    <d v="2013-10-08T06:00:34"/>
    <n v="2013"/>
    <x v="9"/>
    <n v="8"/>
    <x v="5"/>
    <x v="0"/>
    <n v="0"/>
    <n v="0"/>
  </r>
  <r>
    <d v="2013-10-08T00:00:00"/>
    <d v="2013-10-08T07:00:34"/>
    <n v="2013"/>
    <x v="9"/>
    <n v="8"/>
    <x v="6"/>
    <x v="0"/>
    <n v="6.6470000000000002"/>
    <n v="0.13064072327044024"/>
  </r>
  <r>
    <d v="2013-10-08T00:00:00"/>
    <d v="2013-10-08T08:00:34"/>
    <n v="2013"/>
    <x v="9"/>
    <n v="8"/>
    <x v="7"/>
    <x v="0"/>
    <n v="42.973999999999997"/>
    <n v="0.84461477987421374"/>
  </r>
  <r>
    <d v="2013-10-08T00:00:00"/>
    <d v="2013-10-08T09:00:34"/>
    <n v="2013"/>
    <x v="9"/>
    <n v="8"/>
    <x v="8"/>
    <x v="0"/>
    <n v="46.976999999999997"/>
    <n v="0.9232900943396225"/>
  </r>
  <r>
    <d v="2013-10-08T00:00:00"/>
    <d v="2013-10-08T10:00:34"/>
    <n v="2013"/>
    <x v="9"/>
    <n v="8"/>
    <x v="9"/>
    <x v="0"/>
    <n v="36.851999999999997"/>
    <n v="0.72429245283018862"/>
  </r>
  <r>
    <d v="2013-10-08T00:00:00"/>
    <d v="2013-10-08T11:00:34"/>
    <n v="2013"/>
    <x v="9"/>
    <n v="8"/>
    <x v="10"/>
    <x v="0"/>
    <n v="42.543999999999997"/>
    <n v="0.83616352201257849"/>
  </r>
  <r>
    <d v="2013-10-08T00:00:00"/>
    <d v="2013-10-08T12:00:34"/>
    <n v="2013"/>
    <x v="9"/>
    <n v="8"/>
    <x v="11"/>
    <x v="0"/>
    <n v="44.597999999999999"/>
    <n v="0.87653301886792445"/>
  </r>
  <r>
    <d v="2013-10-08T00:00:00"/>
    <d v="2013-10-08T13:00:34"/>
    <n v="2013"/>
    <x v="9"/>
    <n v="8"/>
    <x v="12"/>
    <x v="0"/>
    <n v="35.420999999999999"/>
    <n v="0.69616745283018866"/>
  </r>
  <r>
    <d v="2013-10-08T00:00:00"/>
    <d v="2013-10-08T14:00:34"/>
    <n v="2013"/>
    <x v="9"/>
    <n v="8"/>
    <x v="13"/>
    <x v="0"/>
    <n v="39.427999999999997"/>
    <n v="0.77492138364779861"/>
  </r>
  <r>
    <d v="2013-10-08T00:00:00"/>
    <d v="2013-10-08T15:00:34"/>
    <n v="2013"/>
    <x v="9"/>
    <n v="8"/>
    <x v="14"/>
    <x v="0"/>
    <n v="44.198999999999998"/>
    <n v="0.86869103773584899"/>
  </r>
  <r>
    <d v="2013-10-08T00:00:00"/>
    <d v="2013-10-08T16:00:34"/>
    <n v="2013"/>
    <x v="9"/>
    <n v="8"/>
    <x v="15"/>
    <x v="0"/>
    <n v="43.374000000000002"/>
    <n v="0.85247641509433958"/>
  </r>
  <r>
    <d v="2013-10-08T00:00:00"/>
    <d v="2013-10-08T17:00:34"/>
    <n v="2013"/>
    <x v="9"/>
    <n v="8"/>
    <x v="16"/>
    <x v="0"/>
    <n v="49.96"/>
    <n v="0.98191823899371067"/>
  </r>
  <r>
    <d v="2013-10-08T00:00:00"/>
    <d v="2013-10-08T18:00:34"/>
    <n v="2013"/>
    <x v="9"/>
    <n v="8"/>
    <x v="17"/>
    <x v="0"/>
    <n v="32.529000000000003"/>
    <n v="0.63932783018867934"/>
  </r>
  <r>
    <d v="2013-10-08T00:00:00"/>
    <d v="2013-10-08T19:00:34"/>
    <n v="2013"/>
    <x v="9"/>
    <n v="8"/>
    <x v="18"/>
    <x v="0"/>
    <n v="0.94899999999999995"/>
    <n v="1.8651729559748427E-2"/>
  </r>
  <r>
    <d v="2013-10-08T00:00:00"/>
    <d v="2013-10-08T20:00:34"/>
    <n v="2013"/>
    <x v="9"/>
    <n v="8"/>
    <x v="19"/>
    <x v="0"/>
    <n v="0"/>
    <n v="0"/>
  </r>
  <r>
    <d v="2013-10-08T00:00:00"/>
    <d v="2013-10-08T21:00:34"/>
    <n v="2013"/>
    <x v="9"/>
    <n v="8"/>
    <x v="20"/>
    <x v="0"/>
    <n v="0"/>
    <n v="0"/>
  </r>
  <r>
    <d v="2013-10-08T00:00:00"/>
    <d v="2013-10-08T22:00:34"/>
    <n v="2013"/>
    <x v="9"/>
    <n v="8"/>
    <x v="21"/>
    <x v="0"/>
    <n v="0"/>
    <n v="0"/>
  </r>
  <r>
    <d v="2013-10-08T00:00:00"/>
    <d v="2013-10-08T23:00:34"/>
    <n v="2013"/>
    <x v="9"/>
    <n v="8"/>
    <x v="22"/>
    <x v="0"/>
    <n v="0"/>
    <n v="0"/>
  </r>
  <r>
    <d v="2013-10-09T00:00:00"/>
    <d v="2013-10-09T00:00:34"/>
    <n v="2013"/>
    <x v="9"/>
    <n v="9"/>
    <x v="23"/>
    <x v="1"/>
    <n v="0"/>
    <n v="0"/>
  </r>
  <r>
    <d v="2013-10-09T00:00:00"/>
    <d v="2013-10-09T01:00:34"/>
    <n v="2013"/>
    <x v="9"/>
    <n v="9"/>
    <x v="0"/>
    <x v="1"/>
    <n v="0"/>
    <n v="0"/>
  </r>
  <r>
    <d v="2013-10-09T00:00:00"/>
    <d v="2013-10-09T02:00:34"/>
    <n v="2013"/>
    <x v="9"/>
    <n v="9"/>
    <x v="1"/>
    <x v="1"/>
    <n v="0"/>
    <n v="0"/>
  </r>
  <r>
    <d v="2013-10-09T00:00:00"/>
    <d v="2013-10-09T03:00:34"/>
    <n v="2013"/>
    <x v="9"/>
    <n v="9"/>
    <x v="2"/>
    <x v="1"/>
    <n v="0"/>
    <n v="0"/>
  </r>
  <r>
    <d v="2013-10-09T00:00:00"/>
    <d v="2013-10-09T04:00:34"/>
    <n v="2013"/>
    <x v="9"/>
    <n v="9"/>
    <x v="3"/>
    <x v="1"/>
    <n v="0"/>
    <n v="0"/>
  </r>
  <r>
    <d v="2013-10-09T00:00:00"/>
    <d v="2013-10-09T05:00:34"/>
    <n v="2013"/>
    <x v="9"/>
    <n v="9"/>
    <x v="4"/>
    <x v="1"/>
    <n v="0"/>
    <n v="0"/>
  </r>
  <r>
    <d v="2013-10-09T00:00:00"/>
    <d v="2013-10-09T06:00:34"/>
    <n v="2013"/>
    <x v="9"/>
    <n v="9"/>
    <x v="5"/>
    <x v="1"/>
    <n v="0"/>
    <n v="0"/>
  </r>
  <r>
    <d v="2013-10-09T00:00:00"/>
    <d v="2013-10-09T07:00:34"/>
    <n v="2013"/>
    <x v="9"/>
    <n v="9"/>
    <x v="6"/>
    <x v="1"/>
    <n v="8.1259999999999994"/>
    <n v="0.15970911949685532"/>
  </r>
  <r>
    <d v="2013-10-09T00:00:00"/>
    <d v="2013-10-09T08:00:34"/>
    <n v="2013"/>
    <x v="9"/>
    <n v="9"/>
    <x v="7"/>
    <x v="1"/>
    <n v="46.207999999999998"/>
    <n v="0.90817610062893073"/>
  </r>
  <r>
    <d v="2013-10-09T00:00:00"/>
    <d v="2013-10-09T09:00:34"/>
    <n v="2013"/>
    <x v="9"/>
    <n v="9"/>
    <x v="8"/>
    <x v="1"/>
    <n v="49.96"/>
    <n v="0.98191823899371067"/>
  </r>
  <r>
    <d v="2013-10-09T00:00:00"/>
    <d v="2013-10-09T10:00:34"/>
    <n v="2013"/>
    <x v="9"/>
    <n v="9"/>
    <x v="9"/>
    <x v="1"/>
    <n v="49.96"/>
    <n v="0.98191823899371067"/>
  </r>
  <r>
    <d v="2013-10-09T00:00:00"/>
    <d v="2013-10-09T11:00:34"/>
    <n v="2013"/>
    <x v="9"/>
    <n v="9"/>
    <x v="10"/>
    <x v="1"/>
    <n v="49.96"/>
    <n v="0.98191823899371067"/>
  </r>
  <r>
    <d v="2013-10-09T00:00:00"/>
    <d v="2013-10-09T12:00:34"/>
    <n v="2013"/>
    <x v="9"/>
    <n v="9"/>
    <x v="11"/>
    <x v="1"/>
    <n v="40.951000000000001"/>
    <n v="0.80485455974842768"/>
  </r>
  <r>
    <d v="2013-10-09T00:00:00"/>
    <d v="2013-10-09T13:00:34"/>
    <n v="2013"/>
    <x v="9"/>
    <n v="9"/>
    <x v="12"/>
    <x v="1"/>
    <n v="46.036000000000001"/>
    <n v="0.90479559748427674"/>
  </r>
  <r>
    <d v="2013-10-09T00:00:00"/>
    <d v="2013-10-09T14:00:34"/>
    <n v="2013"/>
    <x v="9"/>
    <n v="9"/>
    <x v="13"/>
    <x v="1"/>
    <n v="49.96"/>
    <n v="0.98191823899371067"/>
  </r>
  <r>
    <d v="2013-10-09T00:00:00"/>
    <d v="2013-10-09T15:00:34"/>
    <n v="2013"/>
    <x v="9"/>
    <n v="9"/>
    <x v="14"/>
    <x v="1"/>
    <n v="49.96"/>
    <n v="0.98191823899371067"/>
  </r>
  <r>
    <d v="2013-10-09T00:00:00"/>
    <d v="2013-10-09T16:00:34"/>
    <n v="2013"/>
    <x v="9"/>
    <n v="9"/>
    <x v="15"/>
    <x v="1"/>
    <n v="49.96"/>
    <n v="0.98191823899371067"/>
  </r>
  <r>
    <d v="2013-10-09T00:00:00"/>
    <d v="2013-10-09T17:00:34"/>
    <n v="2013"/>
    <x v="9"/>
    <n v="9"/>
    <x v="16"/>
    <x v="1"/>
    <n v="49.96"/>
    <n v="0.98191823899371067"/>
  </r>
  <r>
    <d v="2013-10-09T00:00:00"/>
    <d v="2013-10-09T18:00:34"/>
    <n v="2013"/>
    <x v="9"/>
    <n v="9"/>
    <x v="17"/>
    <x v="1"/>
    <n v="34.747999999999998"/>
    <n v="0.68294025157232696"/>
  </r>
  <r>
    <d v="2013-10-09T00:00:00"/>
    <d v="2013-10-09T19:00:34"/>
    <n v="2013"/>
    <x v="9"/>
    <n v="9"/>
    <x v="18"/>
    <x v="1"/>
    <n v="2.6749999999999998"/>
    <n v="5.2574685534591187E-2"/>
  </r>
  <r>
    <d v="2013-10-09T00:00:00"/>
    <d v="2013-10-09T20:00:34"/>
    <n v="2013"/>
    <x v="9"/>
    <n v="9"/>
    <x v="19"/>
    <x v="1"/>
    <n v="0"/>
    <n v="0"/>
  </r>
  <r>
    <d v="2013-10-09T00:00:00"/>
    <d v="2013-10-09T21:00:34"/>
    <n v="2013"/>
    <x v="9"/>
    <n v="9"/>
    <x v="20"/>
    <x v="1"/>
    <n v="0"/>
    <n v="0"/>
  </r>
  <r>
    <d v="2013-10-09T00:00:00"/>
    <d v="2013-10-09T22:00:34"/>
    <n v="2013"/>
    <x v="9"/>
    <n v="9"/>
    <x v="21"/>
    <x v="1"/>
    <n v="0"/>
    <n v="0"/>
  </r>
  <r>
    <d v="2013-10-09T00:00:00"/>
    <d v="2013-10-09T23:00:34"/>
    <n v="2013"/>
    <x v="9"/>
    <n v="9"/>
    <x v="22"/>
    <x v="1"/>
    <n v="0"/>
    <n v="0"/>
  </r>
  <r>
    <d v="2013-10-10T00:00:00"/>
    <d v="2013-10-10T00:00:34"/>
    <n v="2013"/>
    <x v="9"/>
    <n v="10"/>
    <x v="23"/>
    <x v="2"/>
    <n v="0"/>
    <n v="0"/>
  </r>
  <r>
    <d v="2013-10-10T00:00:00"/>
    <d v="2013-10-10T01:00:34"/>
    <n v="2013"/>
    <x v="9"/>
    <n v="10"/>
    <x v="0"/>
    <x v="2"/>
    <n v="0"/>
    <n v="0"/>
  </r>
  <r>
    <d v="2013-10-10T00:00:00"/>
    <d v="2013-10-10T02:00:34"/>
    <n v="2013"/>
    <x v="9"/>
    <n v="10"/>
    <x v="1"/>
    <x v="2"/>
    <n v="0"/>
    <n v="0"/>
  </r>
  <r>
    <d v="2013-10-10T00:00:00"/>
    <d v="2013-10-10T03:00:34"/>
    <n v="2013"/>
    <x v="9"/>
    <n v="10"/>
    <x v="2"/>
    <x v="2"/>
    <n v="0"/>
    <n v="0"/>
  </r>
  <r>
    <d v="2013-10-10T00:00:00"/>
    <d v="2013-10-10T04:00:34"/>
    <n v="2013"/>
    <x v="9"/>
    <n v="10"/>
    <x v="3"/>
    <x v="2"/>
    <n v="0"/>
    <n v="0"/>
  </r>
  <r>
    <d v="2013-10-10T00:00:00"/>
    <d v="2013-10-10T05:00:34"/>
    <n v="2013"/>
    <x v="9"/>
    <n v="10"/>
    <x v="4"/>
    <x v="2"/>
    <n v="0"/>
    <n v="0"/>
  </r>
  <r>
    <d v="2013-10-10T00:00:00"/>
    <d v="2013-10-10T06:00:34"/>
    <n v="2013"/>
    <x v="9"/>
    <n v="10"/>
    <x v="5"/>
    <x v="2"/>
    <n v="0"/>
    <n v="0"/>
  </r>
  <r>
    <d v="2013-10-10T00:00:00"/>
    <d v="2013-10-10T07:00:34"/>
    <n v="2013"/>
    <x v="9"/>
    <n v="10"/>
    <x v="6"/>
    <x v="2"/>
    <n v="8.0609999999999999"/>
    <n v="0.15843160377358489"/>
  </r>
  <r>
    <d v="2013-10-10T00:00:00"/>
    <d v="2013-10-10T08:00:34"/>
    <n v="2013"/>
    <x v="9"/>
    <n v="10"/>
    <x v="7"/>
    <x v="2"/>
    <n v="45.241"/>
    <n v="0.88917059748427663"/>
  </r>
  <r>
    <d v="2013-10-10T00:00:00"/>
    <d v="2013-10-10T09:00:34"/>
    <n v="2013"/>
    <x v="9"/>
    <n v="10"/>
    <x v="8"/>
    <x v="2"/>
    <n v="49.96"/>
    <n v="0.98191823899371067"/>
  </r>
  <r>
    <d v="2013-10-10T00:00:00"/>
    <d v="2013-10-10T10:00:34"/>
    <n v="2013"/>
    <x v="9"/>
    <n v="10"/>
    <x v="9"/>
    <x v="2"/>
    <n v="49.96"/>
    <n v="0.98191823899371067"/>
  </r>
  <r>
    <d v="2013-10-10T00:00:00"/>
    <d v="2013-10-10T11:00:34"/>
    <n v="2013"/>
    <x v="9"/>
    <n v="10"/>
    <x v="10"/>
    <x v="2"/>
    <n v="49.96"/>
    <n v="0.98191823899371067"/>
  </r>
  <r>
    <d v="2013-10-10T00:00:00"/>
    <d v="2013-10-10T12:00:34"/>
    <n v="2013"/>
    <x v="9"/>
    <n v="10"/>
    <x v="11"/>
    <x v="2"/>
    <n v="49.96"/>
    <n v="0.98191823899371067"/>
  </r>
  <r>
    <d v="2013-10-10T00:00:00"/>
    <d v="2013-10-10T13:00:34"/>
    <n v="2013"/>
    <x v="9"/>
    <n v="10"/>
    <x v="12"/>
    <x v="2"/>
    <n v="49.96"/>
    <n v="0.98191823899371067"/>
  </r>
  <r>
    <d v="2013-10-10T00:00:00"/>
    <d v="2013-10-10T14:00:34"/>
    <n v="2013"/>
    <x v="9"/>
    <n v="10"/>
    <x v="13"/>
    <x v="2"/>
    <n v="49.96"/>
    <n v="0.98191823899371067"/>
  </r>
  <r>
    <d v="2013-10-10T00:00:00"/>
    <d v="2013-10-10T15:00:34"/>
    <n v="2013"/>
    <x v="9"/>
    <n v="10"/>
    <x v="14"/>
    <x v="2"/>
    <n v="49.96"/>
    <n v="0.98191823899371067"/>
  </r>
  <r>
    <d v="2013-10-10T00:00:00"/>
    <d v="2013-10-10T16:00:34"/>
    <n v="2013"/>
    <x v="9"/>
    <n v="10"/>
    <x v="15"/>
    <x v="2"/>
    <n v="49.96"/>
    <n v="0.98191823899371067"/>
  </r>
  <r>
    <d v="2013-10-10T00:00:00"/>
    <d v="2013-10-10T17:00:34"/>
    <n v="2013"/>
    <x v="9"/>
    <n v="10"/>
    <x v="16"/>
    <x v="2"/>
    <n v="49.96"/>
    <n v="0.98191823899371067"/>
  </r>
  <r>
    <d v="2013-10-10T00:00:00"/>
    <d v="2013-10-10T18:00:34"/>
    <n v="2013"/>
    <x v="9"/>
    <n v="10"/>
    <x v="17"/>
    <x v="2"/>
    <n v="36.863999999999997"/>
    <n v="0.7245283018867924"/>
  </r>
  <r>
    <d v="2013-10-10T00:00:00"/>
    <d v="2013-10-10T19:00:34"/>
    <n v="2013"/>
    <x v="9"/>
    <n v="10"/>
    <x v="18"/>
    <x v="2"/>
    <n v="2.9409999999999998"/>
    <n v="5.7802672955974833E-2"/>
  </r>
  <r>
    <d v="2013-10-10T00:00:00"/>
    <d v="2013-10-10T20:00:34"/>
    <n v="2013"/>
    <x v="9"/>
    <n v="10"/>
    <x v="19"/>
    <x v="2"/>
    <n v="0"/>
    <n v="0"/>
  </r>
  <r>
    <d v="2013-10-10T00:00:00"/>
    <d v="2013-10-10T21:00:34"/>
    <n v="2013"/>
    <x v="9"/>
    <n v="10"/>
    <x v="20"/>
    <x v="2"/>
    <n v="0"/>
    <n v="0"/>
  </r>
  <r>
    <d v="2013-10-10T00:00:00"/>
    <d v="2013-10-10T22:00:34"/>
    <n v="2013"/>
    <x v="9"/>
    <n v="10"/>
    <x v="21"/>
    <x v="2"/>
    <n v="0"/>
    <n v="0"/>
  </r>
  <r>
    <d v="2013-10-10T00:00:00"/>
    <d v="2013-10-10T23:00:34"/>
    <n v="2013"/>
    <x v="9"/>
    <n v="10"/>
    <x v="22"/>
    <x v="2"/>
    <n v="0"/>
    <n v="0"/>
  </r>
  <r>
    <d v="2013-10-11T00:00:00"/>
    <d v="2013-10-11T00:00:34"/>
    <n v="2013"/>
    <x v="9"/>
    <n v="11"/>
    <x v="23"/>
    <x v="3"/>
    <n v="0"/>
    <n v="0"/>
  </r>
  <r>
    <d v="2013-10-11T00:00:00"/>
    <d v="2013-10-11T01:00:34"/>
    <n v="2013"/>
    <x v="9"/>
    <n v="11"/>
    <x v="0"/>
    <x v="3"/>
    <n v="0"/>
    <n v="0"/>
  </r>
  <r>
    <d v="2013-10-11T00:00:00"/>
    <d v="2013-10-11T02:00:34"/>
    <n v="2013"/>
    <x v="9"/>
    <n v="11"/>
    <x v="1"/>
    <x v="3"/>
    <n v="0"/>
    <n v="0"/>
  </r>
  <r>
    <d v="2013-10-11T00:00:00"/>
    <d v="2013-10-11T03:00:34"/>
    <n v="2013"/>
    <x v="9"/>
    <n v="11"/>
    <x v="2"/>
    <x v="3"/>
    <n v="0"/>
    <n v="0"/>
  </r>
  <r>
    <d v="2013-10-11T00:00:00"/>
    <d v="2013-10-11T04:00:34"/>
    <n v="2013"/>
    <x v="9"/>
    <n v="11"/>
    <x v="3"/>
    <x v="3"/>
    <n v="0"/>
    <n v="0"/>
  </r>
  <r>
    <d v="2013-10-11T00:00:00"/>
    <d v="2013-10-11T05:00:34"/>
    <n v="2013"/>
    <x v="9"/>
    <n v="11"/>
    <x v="4"/>
    <x v="3"/>
    <n v="0"/>
    <n v="0"/>
  </r>
  <r>
    <d v="2013-10-11T00:00:00"/>
    <d v="2013-10-11T06:00:34"/>
    <n v="2013"/>
    <x v="9"/>
    <n v="11"/>
    <x v="5"/>
    <x v="3"/>
    <n v="0"/>
    <n v="0"/>
  </r>
  <r>
    <d v="2013-10-11T00:00:00"/>
    <d v="2013-10-11T07:00:34"/>
    <n v="2013"/>
    <x v="9"/>
    <n v="11"/>
    <x v="6"/>
    <x v="3"/>
    <n v="7.7750000000000004"/>
    <n v="0.15281053459119498"/>
  </r>
  <r>
    <d v="2013-10-11T00:00:00"/>
    <d v="2013-10-11T08:00:34"/>
    <n v="2013"/>
    <x v="9"/>
    <n v="11"/>
    <x v="7"/>
    <x v="3"/>
    <n v="46.182000000000002"/>
    <n v="0.90766509433962261"/>
  </r>
  <r>
    <d v="2013-10-11T00:00:00"/>
    <d v="2013-10-11T09:00:34"/>
    <n v="2013"/>
    <x v="9"/>
    <n v="11"/>
    <x v="8"/>
    <x v="3"/>
    <n v="49.96"/>
    <n v="0.98191823899371067"/>
  </r>
  <r>
    <d v="2013-10-11T00:00:00"/>
    <d v="2013-10-11T10:00:34"/>
    <n v="2013"/>
    <x v="9"/>
    <n v="11"/>
    <x v="9"/>
    <x v="3"/>
    <n v="49.96"/>
    <n v="0.98191823899371067"/>
  </r>
  <r>
    <d v="2013-10-11T00:00:00"/>
    <d v="2013-10-11T11:00:34"/>
    <n v="2013"/>
    <x v="9"/>
    <n v="11"/>
    <x v="10"/>
    <x v="3"/>
    <n v="49.96"/>
    <n v="0.98191823899371067"/>
  </r>
  <r>
    <d v="2013-10-11T00:00:00"/>
    <d v="2013-10-11T12:00:34"/>
    <n v="2013"/>
    <x v="9"/>
    <n v="11"/>
    <x v="11"/>
    <x v="3"/>
    <n v="49.96"/>
    <n v="0.98191823899371067"/>
  </r>
  <r>
    <d v="2013-10-11T00:00:00"/>
    <d v="2013-10-11T13:00:34"/>
    <n v="2013"/>
    <x v="9"/>
    <n v="11"/>
    <x v="12"/>
    <x v="3"/>
    <n v="49.96"/>
    <n v="0.98191823899371067"/>
  </r>
  <r>
    <d v="2013-10-11T00:00:00"/>
    <d v="2013-10-11T14:00:34"/>
    <n v="2013"/>
    <x v="9"/>
    <n v="11"/>
    <x v="13"/>
    <x v="3"/>
    <n v="49.96"/>
    <n v="0.98191823899371067"/>
  </r>
  <r>
    <d v="2013-10-11T00:00:00"/>
    <d v="2013-10-11T15:00:34"/>
    <n v="2013"/>
    <x v="9"/>
    <n v="11"/>
    <x v="14"/>
    <x v="3"/>
    <n v="48.679000000000002"/>
    <n v="0.95674135220125789"/>
  </r>
  <r>
    <d v="2013-10-11T00:00:00"/>
    <d v="2013-10-11T16:00:34"/>
    <n v="2013"/>
    <x v="9"/>
    <n v="11"/>
    <x v="15"/>
    <x v="3"/>
    <n v="42.838000000000001"/>
    <n v="0.841941823899371"/>
  </r>
  <r>
    <d v="2013-10-11T00:00:00"/>
    <d v="2013-10-11T17:00:34"/>
    <n v="2013"/>
    <x v="9"/>
    <n v="11"/>
    <x v="16"/>
    <x v="3"/>
    <n v="47.42"/>
    <n v="0.93199685534591192"/>
  </r>
  <r>
    <d v="2013-10-11T00:00:00"/>
    <d v="2013-10-11T18:00:34"/>
    <n v="2013"/>
    <x v="9"/>
    <n v="11"/>
    <x v="17"/>
    <x v="3"/>
    <n v="26.672000000000001"/>
    <n v="0.52421383647798736"/>
  </r>
  <r>
    <d v="2013-10-11T00:00:00"/>
    <d v="2013-10-11T19:00:34"/>
    <n v="2013"/>
    <x v="9"/>
    <n v="11"/>
    <x v="18"/>
    <x v="3"/>
    <n v="2.2890000000000001"/>
    <n v="4.4988207547169812E-2"/>
  </r>
  <r>
    <d v="2013-10-11T00:00:00"/>
    <d v="2013-10-11T20:00:34"/>
    <n v="2013"/>
    <x v="9"/>
    <n v="11"/>
    <x v="19"/>
    <x v="3"/>
    <n v="0"/>
    <n v="0"/>
  </r>
  <r>
    <d v="2013-10-11T00:00:00"/>
    <d v="2013-10-11T21:00:34"/>
    <n v="2013"/>
    <x v="9"/>
    <n v="11"/>
    <x v="20"/>
    <x v="3"/>
    <n v="0"/>
    <n v="0"/>
  </r>
  <r>
    <d v="2013-10-11T00:00:00"/>
    <d v="2013-10-11T22:00:34"/>
    <n v="2013"/>
    <x v="9"/>
    <n v="11"/>
    <x v="21"/>
    <x v="3"/>
    <n v="0"/>
    <n v="0"/>
  </r>
  <r>
    <d v="2013-10-11T00:00:00"/>
    <d v="2013-10-11T23:00:34"/>
    <n v="2013"/>
    <x v="9"/>
    <n v="11"/>
    <x v="22"/>
    <x v="3"/>
    <n v="0"/>
    <n v="0"/>
  </r>
  <r>
    <d v="2013-10-12T00:00:00"/>
    <d v="2013-10-12T00:00:34"/>
    <n v="2013"/>
    <x v="9"/>
    <n v="12"/>
    <x v="23"/>
    <x v="4"/>
    <n v="0"/>
    <n v="0"/>
  </r>
  <r>
    <d v="2013-10-12T00:00:00"/>
    <d v="2013-10-12T01:00:34"/>
    <n v="2013"/>
    <x v="9"/>
    <n v="12"/>
    <x v="0"/>
    <x v="4"/>
    <n v="0"/>
    <n v="0"/>
  </r>
  <r>
    <d v="2013-10-12T00:00:00"/>
    <d v="2013-10-12T02:00:34"/>
    <n v="2013"/>
    <x v="9"/>
    <n v="12"/>
    <x v="1"/>
    <x v="4"/>
    <n v="0"/>
    <n v="0"/>
  </r>
  <r>
    <d v="2013-10-12T00:00:00"/>
    <d v="2013-10-12T03:00:34"/>
    <n v="2013"/>
    <x v="9"/>
    <n v="12"/>
    <x v="2"/>
    <x v="4"/>
    <n v="0"/>
    <n v="0"/>
  </r>
  <r>
    <d v="2013-10-12T00:00:00"/>
    <d v="2013-10-12T04:00:34"/>
    <n v="2013"/>
    <x v="9"/>
    <n v="12"/>
    <x v="3"/>
    <x v="4"/>
    <n v="0"/>
    <n v="0"/>
  </r>
  <r>
    <d v="2013-10-12T00:00:00"/>
    <d v="2013-10-12T05:00:34"/>
    <n v="2013"/>
    <x v="9"/>
    <n v="12"/>
    <x v="4"/>
    <x v="4"/>
    <n v="0"/>
    <n v="0"/>
  </r>
  <r>
    <d v="2013-10-12T00:00:00"/>
    <d v="2013-10-12T06:00:34"/>
    <n v="2013"/>
    <x v="9"/>
    <n v="12"/>
    <x v="5"/>
    <x v="4"/>
    <n v="0"/>
    <n v="0"/>
  </r>
  <r>
    <d v="2013-10-12T00:00:00"/>
    <d v="2013-10-12T07:00:34"/>
    <n v="2013"/>
    <x v="9"/>
    <n v="12"/>
    <x v="6"/>
    <x v="4"/>
    <n v="9.4939999999999998"/>
    <n v="0.18659591194968553"/>
  </r>
  <r>
    <d v="2013-10-12T00:00:00"/>
    <d v="2013-10-12T08:00:34"/>
    <n v="2013"/>
    <x v="9"/>
    <n v="12"/>
    <x v="7"/>
    <x v="4"/>
    <n v="48.412999999999997"/>
    <n v="0.95151336477987414"/>
  </r>
  <r>
    <d v="2013-10-12T00:00:00"/>
    <d v="2013-10-12T09:00:34"/>
    <n v="2013"/>
    <x v="9"/>
    <n v="12"/>
    <x v="8"/>
    <x v="4"/>
    <n v="49.96"/>
    <n v="0.98191823899371067"/>
  </r>
  <r>
    <d v="2013-10-12T00:00:00"/>
    <d v="2013-10-12T10:00:34"/>
    <n v="2013"/>
    <x v="9"/>
    <n v="12"/>
    <x v="9"/>
    <x v="4"/>
    <n v="49.96"/>
    <n v="0.98191823899371067"/>
  </r>
  <r>
    <d v="2013-10-12T00:00:00"/>
    <d v="2013-10-12T11:00:34"/>
    <n v="2013"/>
    <x v="9"/>
    <n v="12"/>
    <x v="10"/>
    <x v="4"/>
    <n v="49.96"/>
    <n v="0.98191823899371067"/>
  </r>
  <r>
    <d v="2013-10-12T00:00:00"/>
    <d v="2013-10-12T12:00:34"/>
    <n v="2013"/>
    <x v="9"/>
    <n v="12"/>
    <x v="11"/>
    <x v="4"/>
    <n v="49.96"/>
    <n v="0.98191823899371067"/>
  </r>
  <r>
    <d v="2013-10-12T00:00:00"/>
    <d v="2013-10-12T13:00:34"/>
    <n v="2013"/>
    <x v="9"/>
    <n v="12"/>
    <x v="12"/>
    <x v="4"/>
    <n v="49.96"/>
    <n v="0.98191823899371067"/>
  </r>
  <r>
    <d v="2013-10-12T00:00:00"/>
    <d v="2013-10-12T14:00:34"/>
    <n v="2013"/>
    <x v="9"/>
    <n v="12"/>
    <x v="13"/>
    <x v="4"/>
    <n v="49.96"/>
    <n v="0.98191823899371067"/>
  </r>
  <r>
    <d v="2013-10-12T00:00:00"/>
    <d v="2013-10-12T15:00:34"/>
    <n v="2013"/>
    <x v="9"/>
    <n v="12"/>
    <x v="14"/>
    <x v="4"/>
    <n v="49.96"/>
    <n v="0.98191823899371067"/>
  </r>
  <r>
    <d v="2013-10-12T00:00:00"/>
    <d v="2013-10-12T16:00:34"/>
    <n v="2013"/>
    <x v="9"/>
    <n v="12"/>
    <x v="15"/>
    <x v="4"/>
    <n v="49.96"/>
    <n v="0.98191823899371067"/>
  </r>
  <r>
    <d v="2013-10-12T00:00:00"/>
    <d v="2013-10-12T17:00:34"/>
    <n v="2013"/>
    <x v="9"/>
    <n v="12"/>
    <x v="16"/>
    <x v="4"/>
    <n v="44.819000000000003"/>
    <n v="0.88087657232704408"/>
  </r>
  <r>
    <d v="2013-10-12T00:00:00"/>
    <d v="2013-10-12T18:00:34"/>
    <n v="2013"/>
    <x v="9"/>
    <n v="12"/>
    <x v="17"/>
    <x v="4"/>
    <n v="25.757999999999999"/>
    <n v="0.50624999999999998"/>
  </r>
  <r>
    <d v="2013-10-12T00:00:00"/>
    <d v="2013-10-12T19:00:34"/>
    <n v="2013"/>
    <x v="9"/>
    <n v="12"/>
    <x v="18"/>
    <x v="4"/>
    <n v="2.7429999999999999"/>
    <n v="5.3911163522012577E-2"/>
  </r>
  <r>
    <d v="2013-10-12T00:00:00"/>
    <d v="2013-10-12T20:00:34"/>
    <n v="2013"/>
    <x v="9"/>
    <n v="12"/>
    <x v="19"/>
    <x v="4"/>
    <n v="0"/>
    <n v="0"/>
  </r>
  <r>
    <d v="2013-10-12T00:00:00"/>
    <d v="2013-10-12T21:00:34"/>
    <n v="2013"/>
    <x v="9"/>
    <n v="12"/>
    <x v="20"/>
    <x v="4"/>
    <n v="0"/>
    <n v="0"/>
  </r>
  <r>
    <d v="2013-10-12T00:00:00"/>
    <d v="2013-10-12T22:00:34"/>
    <n v="2013"/>
    <x v="9"/>
    <n v="12"/>
    <x v="21"/>
    <x v="4"/>
    <n v="0"/>
    <n v="0"/>
  </r>
  <r>
    <d v="2013-10-12T00:00:00"/>
    <d v="2013-10-12T23:00:34"/>
    <n v="2013"/>
    <x v="9"/>
    <n v="12"/>
    <x v="22"/>
    <x v="4"/>
    <n v="0"/>
    <n v="0"/>
  </r>
  <r>
    <d v="2013-10-13T00:00:00"/>
    <d v="2013-10-13T00:00:34"/>
    <n v="2013"/>
    <x v="9"/>
    <n v="13"/>
    <x v="23"/>
    <x v="5"/>
    <n v="0"/>
    <n v="0"/>
  </r>
  <r>
    <d v="2013-10-13T00:00:00"/>
    <d v="2013-10-13T01:00:34"/>
    <n v="2013"/>
    <x v="9"/>
    <n v="13"/>
    <x v="0"/>
    <x v="5"/>
    <n v="0"/>
    <n v="0"/>
  </r>
  <r>
    <d v="2013-10-13T00:00:00"/>
    <d v="2013-10-13T02:00:34"/>
    <n v="2013"/>
    <x v="9"/>
    <n v="13"/>
    <x v="1"/>
    <x v="5"/>
    <n v="0"/>
    <n v="0"/>
  </r>
  <r>
    <d v="2013-10-13T00:00:00"/>
    <d v="2013-10-13T03:00:34"/>
    <n v="2013"/>
    <x v="9"/>
    <n v="13"/>
    <x v="2"/>
    <x v="5"/>
    <n v="0"/>
    <n v="0"/>
  </r>
  <r>
    <d v="2013-10-13T00:00:00"/>
    <d v="2013-10-13T04:00:34"/>
    <n v="2013"/>
    <x v="9"/>
    <n v="13"/>
    <x v="3"/>
    <x v="5"/>
    <n v="0"/>
    <n v="0"/>
  </r>
  <r>
    <d v="2013-10-13T00:00:00"/>
    <d v="2013-10-13T05:00:34"/>
    <n v="2013"/>
    <x v="9"/>
    <n v="13"/>
    <x v="4"/>
    <x v="5"/>
    <n v="0"/>
    <n v="0"/>
  </r>
  <r>
    <d v="2013-10-13T00:00:00"/>
    <d v="2013-10-13T06:00:34"/>
    <n v="2013"/>
    <x v="9"/>
    <n v="13"/>
    <x v="5"/>
    <x v="5"/>
    <n v="0"/>
    <n v="0"/>
  </r>
  <r>
    <d v="2013-10-13T00:00:00"/>
    <d v="2013-10-13T07:00:34"/>
    <n v="2013"/>
    <x v="9"/>
    <n v="13"/>
    <x v="6"/>
    <x v="5"/>
    <n v="11.378"/>
    <n v="0.22362421383647799"/>
  </r>
  <r>
    <d v="2013-10-13T00:00:00"/>
    <d v="2013-10-13T08:00:34"/>
    <n v="2013"/>
    <x v="9"/>
    <n v="13"/>
    <x v="7"/>
    <x v="5"/>
    <n v="49.96"/>
    <n v="0.98191823899371067"/>
  </r>
  <r>
    <d v="2013-10-13T00:00:00"/>
    <d v="2013-10-13T09:00:34"/>
    <n v="2013"/>
    <x v="9"/>
    <n v="13"/>
    <x v="8"/>
    <x v="5"/>
    <n v="49.96"/>
    <n v="0.98191823899371067"/>
  </r>
  <r>
    <d v="2013-10-13T00:00:00"/>
    <d v="2013-10-13T10:00:34"/>
    <n v="2013"/>
    <x v="9"/>
    <n v="13"/>
    <x v="9"/>
    <x v="5"/>
    <n v="49.96"/>
    <n v="0.98191823899371067"/>
  </r>
  <r>
    <d v="2013-10-13T00:00:00"/>
    <d v="2013-10-13T11:00:34"/>
    <n v="2013"/>
    <x v="9"/>
    <n v="13"/>
    <x v="10"/>
    <x v="5"/>
    <n v="49.96"/>
    <n v="0.98191823899371067"/>
  </r>
  <r>
    <d v="2013-10-13T00:00:00"/>
    <d v="2013-10-13T12:00:34"/>
    <n v="2013"/>
    <x v="9"/>
    <n v="13"/>
    <x v="11"/>
    <x v="5"/>
    <n v="49.96"/>
    <n v="0.98191823899371067"/>
  </r>
  <r>
    <d v="2013-10-13T00:00:00"/>
    <d v="2013-10-13T13:00:34"/>
    <n v="2013"/>
    <x v="9"/>
    <n v="13"/>
    <x v="12"/>
    <x v="5"/>
    <n v="49.96"/>
    <n v="0.98191823899371067"/>
  </r>
  <r>
    <d v="2013-10-13T00:00:00"/>
    <d v="2013-10-13T14:00:34"/>
    <n v="2013"/>
    <x v="9"/>
    <n v="13"/>
    <x v="13"/>
    <x v="5"/>
    <n v="49.96"/>
    <n v="0.98191823899371067"/>
  </r>
  <r>
    <d v="2013-10-13T00:00:00"/>
    <d v="2013-10-13T15:00:34"/>
    <n v="2013"/>
    <x v="9"/>
    <n v="13"/>
    <x v="14"/>
    <x v="5"/>
    <n v="49.96"/>
    <n v="0.98191823899371067"/>
  </r>
  <r>
    <d v="2013-10-13T00:00:00"/>
    <d v="2013-10-13T16:00:34"/>
    <n v="2013"/>
    <x v="9"/>
    <n v="13"/>
    <x v="15"/>
    <x v="5"/>
    <n v="49.96"/>
    <n v="0.98191823899371067"/>
  </r>
  <r>
    <d v="2013-10-13T00:00:00"/>
    <d v="2013-10-13T17:00:34"/>
    <n v="2013"/>
    <x v="9"/>
    <n v="13"/>
    <x v="16"/>
    <x v="5"/>
    <n v="49.96"/>
    <n v="0.98191823899371067"/>
  </r>
  <r>
    <d v="2013-10-13T00:00:00"/>
    <d v="2013-10-13T18:00:34"/>
    <n v="2013"/>
    <x v="9"/>
    <n v="13"/>
    <x v="17"/>
    <x v="5"/>
    <n v="40.076999999999998"/>
    <n v="0.78767688679245274"/>
  </r>
  <r>
    <d v="2013-10-13T00:00:00"/>
    <d v="2013-10-13T19:00:34"/>
    <n v="2013"/>
    <x v="9"/>
    <n v="13"/>
    <x v="18"/>
    <x v="5"/>
    <n v="3.6989999999999998"/>
    <n v="7.2700471698113195E-2"/>
  </r>
  <r>
    <d v="2013-10-13T00:00:00"/>
    <d v="2013-10-13T20:00:34"/>
    <n v="2013"/>
    <x v="9"/>
    <n v="13"/>
    <x v="19"/>
    <x v="5"/>
    <n v="0"/>
    <n v="0"/>
  </r>
  <r>
    <d v="2013-10-13T00:00:00"/>
    <d v="2013-10-13T21:00:34"/>
    <n v="2013"/>
    <x v="9"/>
    <n v="13"/>
    <x v="20"/>
    <x v="5"/>
    <n v="0"/>
    <n v="0"/>
  </r>
  <r>
    <d v="2013-10-13T00:00:00"/>
    <d v="2013-10-13T22:00:34"/>
    <n v="2013"/>
    <x v="9"/>
    <n v="13"/>
    <x v="21"/>
    <x v="5"/>
    <n v="0"/>
    <n v="0"/>
  </r>
  <r>
    <d v="2013-10-13T00:00:00"/>
    <d v="2013-10-13T23:00:34"/>
    <n v="2013"/>
    <x v="9"/>
    <n v="13"/>
    <x v="22"/>
    <x v="5"/>
    <n v="0"/>
    <n v="0"/>
  </r>
  <r>
    <d v="2013-10-14T00:00:00"/>
    <d v="2013-10-14T00:00:34"/>
    <n v="2013"/>
    <x v="9"/>
    <n v="14"/>
    <x v="23"/>
    <x v="6"/>
    <n v="0"/>
    <n v="0"/>
  </r>
  <r>
    <d v="2013-10-14T00:00:00"/>
    <d v="2013-10-14T01:00:34"/>
    <n v="2013"/>
    <x v="9"/>
    <n v="14"/>
    <x v="0"/>
    <x v="6"/>
    <n v="0"/>
    <n v="0"/>
  </r>
  <r>
    <d v="2013-10-14T00:00:00"/>
    <d v="2013-10-14T02:00:34"/>
    <n v="2013"/>
    <x v="9"/>
    <n v="14"/>
    <x v="1"/>
    <x v="6"/>
    <n v="0"/>
    <n v="0"/>
  </r>
  <r>
    <d v="2013-10-14T00:00:00"/>
    <d v="2013-10-14T03:00:34"/>
    <n v="2013"/>
    <x v="9"/>
    <n v="14"/>
    <x v="2"/>
    <x v="6"/>
    <n v="0"/>
    <n v="0"/>
  </r>
  <r>
    <d v="2013-10-14T00:00:00"/>
    <d v="2013-10-14T04:00:34"/>
    <n v="2013"/>
    <x v="9"/>
    <n v="14"/>
    <x v="3"/>
    <x v="6"/>
    <n v="0"/>
    <n v="0"/>
  </r>
  <r>
    <d v="2013-10-14T00:00:00"/>
    <d v="2013-10-14T05:00:34"/>
    <n v="2013"/>
    <x v="9"/>
    <n v="14"/>
    <x v="4"/>
    <x v="6"/>
    <n v="0"/>
    <n v="0"/>
  </r>
  <r>
    <d v="2013-10-14T00:00:00"/>
    <d v="2013-10-14T06:00:34"/>
    <n v="2013"/>
    <x v="9"/>
    <n v="14"/>
    <x v="5"/>
    <x v="6"/>
    <n v="0"/>
    <n v="0"/>
  </r>
  <r>
    <d v="2013-10-14T00:00:00"/>
    <d v="2013-10-14T07:00:34"/>
    <n v="2013"/>
    <x v="9"/>
    <n v="14"/>
    <x v="6"/>
    <x v="6"/>
    <n v="11.276999999999999"/>
    <n v="0.2216391509433962"/>
  </r>
  <r>
    <d v="2013-10-14T00:00:00"/>
    <d v="2013-10-14T08:00:34"/>
    <n v="2013"/>
    <x v="9"/>
    <n v="14"/>
    <x v="7"/>
    <x v="6"/>
    <n v="49.96"/>
    <n v="0.98191823899371067"/>
  </r>
  <r>
    <d v="2013-10-14T00:00:00"/>
    <d v="2013-10-14T09:00:34"/>
    <n v="2013"/>
    <x v="9"/>
    <n v="14"/>
    <x v="8"/>
    <x v="6"/>
    <n v="49.96"/>
    <n v="0.98191823899371067"/>
  </r>
  <r>
    <d v="2013-10-14T00:00:00"/>
    <d v="2013-10-14T10:00:34"/>
    <n v="2013"/>
    <x v="9"/>
    <n v="14"/>
    <x v="9"/>
    <x v="6"/>
    <n v="49.96"/>
    <n v="0.98191823899371067"/>
  </r>
  <r>
    <d v="2013-10-14T00:00:00"/>
    <d v="2013-10-14T11:00:34"/>
    <n v="2013"/>
    <x v="9"/>
    <n v="14"/>
    <x v="10"/>
    <x v="6"/>
    <n v="49.96"/>
    <n v="0.98191823899371067"/>
  </r>
  <r>
    <d v="2013-10-14T00:00:00"/>
    <d v="2013-10-14T12:00:34"/>
    <n v="2013"/>
    <x v="9"/>
    <n v="14"/>
    <x v="11"/>
    <x v="6"/>
    <n v="49.96"/>
    <n v="0.98191823899371067"/>
  </r>
  <r>
    <d v="2013-10-14T00:00:00"/>
    <d v="2013-10-14T13:00:34"/>
    <n v="2013"/>
    <x v="9"/>
    <n v="14"/>
    <x v="12"/>
    <x v="6"/>
    <n v="49.96"/>
    <n v="0.98191823899371067"/>
  </r>
  <r>
    <d v="2013-10-14T00:00:00"/>
    <d v="2013-10-14T14:00:34"/>
    <n v="2013"/>
    <x v="9"/>
    <n v="14"/>
    <x v="13"/>
    <x v="6"/>
    <n v="49.96"/>
    <n v="0.98191823899371067"/>
  </r>
  <r>
    <d v="2013-10-14T00:00:00"/>
    <d v="2013-10-14T15:00:34"/>
    <n v="2013"/>
    <x v="9"/>
    <n v="14"/>
    <x v="14"/>
    <x v="6"/>
    <n v="49.96"/>
    <n v="0.98191823899371067"/>
  </r>
  <r>
    <d v="2013-10-14T00:00:00"/>
    <d v="2013-10-14T16:00:34"/>
    <n v="2013"/>
    <x v="9"/>
    <n v="14"/>
    <x v="15"/>
    <x v="6"/>
    <n v="49.96"/>
    <n v="0.98191823899371067"/>
  </r>
  <r>
    <d v="2013-10-14T00:00:00"/>
    <d v="2013-10-14T17:00:34"/>
    <n v="2013"/>
    <x v="9"/>
    <n v="14"/>
    <x v="16"/>
    <x v="6"/>
    <n v="49.96"/>
    <n v="0.98191823899371067"/>
  </r>
  <r>
    <d v="2013-10-14T00:00:00"/>
    <d v="2013-10-14T18:00:34"/>
    <n v="2013"/>
    <x v="9"/>
    <n v="14"/>
    <x v="17"/>
    <x v="6"/>
    <n v="39.378999999999998"/>
    <n v="0.7739583333333333"/>
  </r>
  <r>
    <d v="2013-10-14T00:00:00"/>
    <d v="2013-10-14T19:00:34"/>
    <n v="2013"/>
    <x v="9"/>
    <n v="14"/>
    <x v="18"/>
    <x v="6"/>
    <n v="3.6150000000000002"/>
    <n v="7.1049528301886794E-2"/>
  </r>
  <r>
    <d v="2013-10-14T00:00:00"/>
    <d v="2013-10-14T20:00:34"/>
    <n v="2013"/>
    <x v="9"/>
    <n v="14"/>
    <x v="19"/>
    <x v="6"/>
    <n v="0"/>
    <n v="0"/>
  </r>
  <r>
    <d v="2013-10-14T00:00:00"/>
    <d v="2013-10-14T21:00:34"/>
    <n v="2013"/>
    <x v="9"/>
    <n v="14"/>
    <x v="20"/>
    <x v="6"/>
    <n v="0"/>
    <n v="0"/>
  </r>
  <r>
    <d v="2013-10-14T00:00:00"/>
    <d v="2013-10-14T22:00:34"/>
    <n v="2013"/>
    <x v="9"/>
    <n v="14"/>
    <x v="21"/>
    <x v="6"/>
    <n v="0"/>
    <n v="0"/>
  </r>
  <r>
    <d v="2013-10-14T00:00:00"/>
    <d v="2013-10-14T23:00:34"/>
    <n v="2013"/>
    <x v="9"/>
    <n v="14"/>
    <x v="22"/>
    <x v="6"/>
    <n v="0"/>
    <n v="0"/>
  </r>
  <r>
    <d v="2013-10-15T00:00:00"/>
    <d v="2013-10-15T00:00:34"/>
    <n v="2013"/>
    <x v="9"/>
    <n v="15"/>
    <x v="23"/>
    <x v="0"/>
    <n v="0"/>
    <n v="0"/>
  </r>
  <r>
    <d v="2013-10-15T00:00:00"/>
    <d v="2013-10-15T01:00:34"/>
    <n v="2013"/>
    <x v="9"/>
    <n v="15"/>
    <x v="0"/>
    <x v="0"/>
    <n v="0"/>
    <n v="0"/>
  </r>
  <r>
    <d v="2013-10-15T00:00:00"/>
    <d v="2013-10-15T02:00:34"/>
    <n v="2013"/>
    <x v="9"/>
    <n v="15"/>
    <x v="1"/>
    <x v="0"/>
    <n v="0"/>
    <n v="0"/>
  </r>
  <r>
    <d v="2013-10-15T00:00:00"/>
    <d v="2013-10-15T03:00:34"/>
    <n v="2013"/>
    <x v="9"/>
    <n v="15"/>
    <x v="2"/>
    <x v="0"/>
    <n v="0"/>
    <n v="0"/>
  </r>
  <r>
    <d v="2013-10-15T00:00:00"/>
    <d v="2013-10-15T04:00:34"/>
    <n v="2013"/>
    <x v="9"/>
    <n v="15"/>
    <x v="3"/>
    <x v="0"/>
    <n v="0"/>
    <n v="0"/>
  </r>
  <r>
    <d v="2013-10-15T00:00:00"/>
    <d v="2013-10-15T05:00:34"/>
    <n v="2013"/>
    <x v="9"/>
    <n v="15"/>
    <x v="4"/>
    <x v="0"/>
    <n v="0"/>
    <n v="0"/>
  </r>
  <r>
    <d v="2013-10-15T00:00:00"/>
    <d v="2013-10-15T06:00:34"/>
    <n v="2013"/>
    <x v="9"/>
    <n v="15"/>
    <x v="5"/>
    <x v="0"/>
    <n v="0"/>
    <n v="0"/>
  </r>
  <r>
    <d v="2013-10-15T00:00:00"/>
    <d v="2013-10-15T07:00:34"/>
    <n v="2013"/>
    <x v="9"/>
    <n v="15"/>
    <x v="6"/>
    <x v="0"/>
    <n v="12.007"/>
    <n v="0.23598663522012578"/>
  </r>
  <r>
    <d v="2013-10-15T00:00:00"/>
    <d v="2013-10-15T08:00:34"/>
    <n v="2013"/>
    <x v="9"/>
    <n v="15"/>
    <x v="7"/>
    <x v="0"/>
    <n v="49.96"/>
    <n v="0.98191823899371067"/>
  </r>
  <r>
    <d v="2013-10-15T00:00:00"/>
    <d v="2013-10-15T09:00:34"/>
    <n v="2013"/>
    <x v="9"/>
    <n v="15"/>
    <x v="8"/>
    <x v="0"/>
    <n v="49.96"/>
    <n v="0.98191823899371067"/>
  </r>
  <r>
    <d v="2013-10-15T00:00:00"/>
    <d v="2013-10-15T10:00:34"/>
    <n v="2013"/>
    <x v="9"/>
    <n v="15"/>
    <x v="9"/>
    <x v="0"/>
    <n v="49.96"/>
    <n v="0.98191823899371067"/>
  </r>
  <r>
    <d v="2013-10-15T00:00:00"/>
    <d v="2013-10-15T11:00:34"/>
    <n v="2013"/>
    <x v="9"/>
    <n v="15"/>
    <x v="10"/>
    <x v="0"/>
    <n v="49.96"/>
    <n v="0.98191823899371067"/>
  </r>
  <r>
    <d v="2013-10-15T00:00:00"/>
    <d v="2013-10-15T12:00:34"/>
    <n v="2013"/>
    <x v="9"/>
    <n v="15"/>
    <x v="11"/>
    <x v="0"/>
    <n v="49.96"/>
    <n v="0.98191823899371067"/>
  </r>
  <r>
    <d v="2013-10-15T00:00:00"/>
    <d v="2013-10-15T13:00:34"/>
    <n v="2013"/>
    <x v="9"/>
    <n v="15"/>
    <x v="12"/>
    <x v="0"/>
    <n v="49.96"/>
    <n v="0.98191823899371067"/>
  </r>
  <r>
    <d v="2013-10-15T00:00:00"/>
    <d v="2013-10-15T14:00:34"/>
    <n v="2013"/>
    <x v="9"/>
    <n v="15"/>
    <x v="13"/>
    <x v="0"/>
    <n v="49.96"/>
    <n v="0.98191823899371067"/>
  </r>
  <r>
    <d v="2013-10-15T00:00:00"/>
    <d v="2013-10-15T15:00:35"/>
    <n v="2013"/>
    <x v="9"/>
    <n v="15"/>
    <x v="14"/>
    <x v="0"/>
    <n v="49.96"/>
    <n v="0.98191823899371067"/>
  </r>
  <r>
    <d v="2013-10-15T00:00:00"/>
    <d v="2013-10-15T16:00:35"/>
    <n v="2013"/>
    <x v="9"/>
    <n v="15"/>
    <x v="15"/>
    <x v="0"/>
    <n v="49.96"/>
    <n v="0.98191823899371067"/>
  </r>
  <r>
    <d v="2013-10-15T00:00:00"/>
    <d v="2013-10-15T17:00:35"/>
    <n v="2013"/>
    <x v="9"/>
    <n v="15"/>
    <x v="16"/>
    <x v="0"/>
    <n v="49.96"/>
    <n v="0.98191823899371067"/>
  </r>
  <r>
    <d v="2013-10-15T00:00:00"/>
    <d v="2013-10-15T18:00:35"/>
    <n v="2013"/>
    <x v="9"/>
    <n v="15"/>
    <x v="17"/>
    <x v="0"/>
    <n v="38.777999999999999"/>
    <n v="0.76214622641509433"/>
  </r>
  <r>
    <d v="2013-10-15T00:00:00"/>
    <d v="2013-10-15T19:00:35"/>
    <n v="2013"/>
    <x v="9"/>
    <n v="15"/>
    <x v="18"/>
    <x v="0"/>
    <n v="3.883"/>
    <n v="7.631682389937107E-2"/>
  </r>
  <r>
    <d v="2013-10-15T00:00:00"/>
    <d v="2013-10-15T20:00:35"/>
    <n v="2013"/>
    <x v="9"/>
    <n v="15"/>
    <x v="19"/>
    <x v="0"/>
    <n v="0"/>
    <n v="0"/>
  </r>
  <r>
    <d v="2013-10-15T00:00:00"/>
    <d v="2013-10-15T21:00:35"/>
    <n v="2013"/>
    <x v="9"/>
    <n v="15"/>
    <x v="20"/>
    <x v="0"/>
    <n v="0"/>
    <n v="0"/>
  </r>
  <r>
    <d v="2013-10-15T00:00:00"/>
    <d v="2013-10-15T22:00:35"/>
    <n v="2013"/>
    <x v="9"/>
    <n v="15"/>
    <x v="21"/>
    <x v="0"/>
    <n v="0"/>
    <n v="0"/>
  </r>
  <r>
    <d v="2013-10-15T00:00:00"/>
    <d v="2013-10-15T23:00:35"/>
    <n v="2013"/>
    <x v="9"/>
    <n v="15"/>
    <x v="22"/>
    <x v="0"/>
    <n v="0"/>
    <n v="0"/>
  </r>
  <r>
    <d v="2013-10-16T00:00:00"/>
    <d v="2013-10-16T00:00:35"/>
    <n v="2013"/>
    <x v="9"/>
    <n v="16"/>
    <x v="23"/>
    <x v="1"/>
    <n v="0"/>
    <n v="0"/>
  </r>
  <r>
    <d v="2013-10-16T00:00:00"/>
    <d v="2013-10-16T01:00:35"/>
    <n v="2013"/>
    <x v="9"/>
    <n v="16"/>
    <x v="0"/>
    <x v="1"/>
    <n v="0"/>
    <n v="0"/>
  </r>
  <r>
    <d v="2013-10-16T00:00:00"/>
    <d v="2013-10-16T02:00:35"/>
    <n v="2013"/>
    <x v="9"/>
    <n v="16"/>
    <x v="1"/>
    <x v="1"/>
    <n v="0"/>
    <n v="0"/>
  </r>
  <r>
    <d v="2013-10-16T00:00:00"/>
    <d v="2013-10-16T03:00:35"/>
    <n v="2013"/>
    <x v="9"/>
    <n v="16"/>
    <x v="2"/>
    <x v="1"/>
    <n v="0"/>
    <n v="0"/>
  </r>
  <r>
    <d v="2013-10-16T00:00:00"/>
    <d v="2013-10-16T04:00:35"/>
    <n v="2013"/>
    <x v="9"/>
    <n v="16"/>
    <x v="3"/>
    <x v="1"/>
    <n v="0"/>
    <n v="0"/>
  </r>
  <r>
    <d v="2013-10-16T00:00:00"/>
    <d v="2013-10-16T05:00:35"/>
    <n v="2013"/>
    <x v="9"/>
    <n v="16"/>
    <x v="4"/>
    <x v="1"/>
    <n v="0"/>
    <n v="0"/>
  </r>
  <r>
    <d v="2013-10-16T00:00:00"/>
    <d v="2013-10-16T06:00:35"/>
    <n v="2013"/>
    <x v="9"/>
    <n v="16"/>
    <x v="5"/>
    <x v="1"/>
    <n v="0"/>
    <n v="0"/>
  </r>
  <r>
    <d v="2013-10-16T00:00:00"/>
    <d v="2013-10-16T07:00:35"/>
    <n v="2013"/>
    <x v="9"/>
    <n v="16"/>
    <x v="6"/>
    <x v="1"/>
    <n v="0.87129999999999996"/>
    <n v="1.7124606918238992E-2"/>
  </r>
  <r>
    <d v="2013-10-16T00:00:00"/>
    <d v="2013-10-16T08:00:35"/>
    <n v="2013"/>
    <x v="9"/>
    <n v="16"/>
    <x v="7"/>
    <x v="1"/>
    <n v="37.283999999999999"/>
    <n v="0.73278301886792452"/>
  </r>
  <r>
    <d v="2013-10-16T00:00:00"/>
    <d v="2013-10-16T09:00:35"/>
    <n v="2013"/>
    <x v="9"/>
    <n v="16"/>
    <x v="8"/>
    <x v="1"/>
    <n v="44.652000000000001"/>
    <n v="0.87759433962264144"/>
  </r>
  <r>
    <d v="2013-10-16T00:00:00"/>
    <d v="2013-10-16T10:00:35"/>
    <n v="2013"/>
    <x v="9"/>
    <n v="16"/>
    <x v="9"/>
    <x v="1"/>
    <n v="32.802999999999997"/>
    <n v="0.64471305031446535"/>
  </r>
  <r>
    <d v="2013-10-16T00:00:00"/>
    <d v="2013-10-16T11:00:35"/>
    <n v="2013"/>
    <x v="9"/>
    <n v="16"/>
    <x v="10"/>
    <x v="1"/>
    <n v="18.661000000000001"/>
    <n v="0.36676493710691827"/>
  </r>
  <r>
    <d v="2013-10-16T00:00:00"/>
    <d v="2013-10-16T12:00:35"/>
    <n v="2013"/>
    <x v="9"/>
    <n v="16"/>
    <x v="11"/>
    <x v="1"/>
    <n v="37.975999999999999"/>
    <n v="0.74638364779874211"/>
  </r>
  <r>
    <d v="2013-10-16T00:00:00"/>
    <d v="2013-10-16T13:00:35"/>
    <n v="2013"/>
    <x v="9"/>
    <n v="16"/>
    <x v="12"/>
    <x v="1"/>
    <n v="49.96"/>
    <n v="0.98191823899371067"/>
  </r>
  <r>
    <d v="2013-10-16T00:00:00"/>
    <d v="2013-10-16T14:00:35"/>
    <n v="2013"/>
    <x v="9"/>
    <n v="16"/>
    <x v="13"/>
    <x v="1"/>
    <n v="43.171999999999997"/>
    <n v="0.84850628930817595"/>
  </r>
  <r>
    <d v="2013-10-16T00:00:00"/>
    <d v="2013-10-16T15:00:35"/>
    <n v="2013"/>
    <x v="9"/>
    <n v="16"/>
    <x v="14"/>
    <x v="1"/>
    <n v="49.96"/>
    <n v="0.98191823899371067"/>
  </r>
  <r>
    <d v="2013-10-16T00:00:00"/>
    <d v="2013-10-16T16:00:35"/>
    <n v="2013"/>
    <x v="9"/>
    <n v="16"/>
    <x v="15"/>
    <x v="1"/>
    <n v="43.46"/>
    <n v="0.85416666666666663"/>
  </r>
  <r>
    <d v="2013-10-16T00:00:00"/>
    <d v="2013-10-16T17:00:35"/>
    <n v="2013"/>
    <x v="9"/>
    <n v="16"/>
    <x v="16"/>
    <x v="1"/>
    <n v="49.96"/>
    <n v="0.98191823899371067"/>
  </r>
  <r>
    <d v="2013-10-16T00:00:00"/>
    <d v="2013-10-16T18:00:35"/>
    <n v="2013"/>
    <x v="9"/>
    <n v="16"/>
    <x v="17"/>
    <x v="1"/>
    <n v="38.875"/>
    <n v="0.76405267295597479"/>
  </r>
  <r>
    <d v="2013-10-16T00:00:00"/>
    <d v="2013-10-16T19:00:35"/>
    <n v="2013"/>
    <x v="9"/>
    <n v="16"/>
    <x v="18"/>
    <x v="1"/>
    <n v="3.742"/>
    <n v="7.354559748427672E-2"/>
  </r>
  <r>
    <d v="2013-10-16T00:00:00"/>
    <d v="2013-10-16T20:00:35"/>
    <n v="2013"/>
    <x v="9"/>
    <n v="16"/>
    <x v="19"/>
    <x v="1"/>
    <n v="0"/>
    <n v="0"/>
  </r>
  <r>
    <d v="2013-10-16T00:00:00"/>
    <d v="2013-10-16T21:00:35"/>
    <n v="2013"/>
    <x v="9"/>
    <n v="16"/>
    <x v="20"/>
    <x v="1"/>
    <n v="0"/>
    <n v="0"/>
  </r>
  <r>
    <d v="2013-10-16T00:00:00"/>
    <d v="2013-10-16T22:00:35"/>
    <n v="2013"/>
    <x v="9"/>
    <n v="16"/>
    <x v="21"/>
    <x v="1"/>
    <n v="0"/>
    <n v="0"/>
  </r>
  <r>
    <d v="2013-10-16T00:00:00"/>
    <d v="2013-10-16T23:00:35"/>
    <n v="2013"/>
    <x v="9"/>
    <n v="16"/>
    <x v="22"/>
    <x v="1"/>
    <n v="0"/>
    <n v="0"/>
  </r>
  <r>
    <d v="2013-10-17T00:00:00"/>
    <d v="2013-10-17T00:00:35"/>
    <n v="2013"/>
    <x v="9"/>
    <n v="17"/>
    <x v="23"/>
    <x v="2"/>
    <n v="0"/>
    <n v="0"/>
  </r>
  <r>
    <d v="2013-10-17T00:00:00"/>
    <d v="2013-10-17T01:00:35"/>
    <n v="2013"/>
    <x v="9"/>
    <n v="17"/>
    <x v="0"/>
    <x v="2"/>
    <n v="0"/>
    <n v="0"/>
  </r>
  <r>
    <d v="2013-10-17T00:00:00"/>
    <d v="2013-10-17T02:00:35"/>
    <n v="2013"/>
    <x v="9"/>
    <n v="17"/>
    <x v="1"/>
    <x v="2"/>
    <n v="0"/>
    <n v="0"/>
  </r>
  <r>
    <d v="2013-10-17T00:00:00"/>
    <d v="2013-10-17T03:00:35"/>
    <n v="2013"/>
    <x v="9"/>
    <n v="17"/>
    <x v="2"/>
    <x v="2"/>
    <n v="0"/>
    <n v="0"/>
  </r>
  <r>
    <d v="2013-10-17T00:00:00"/>
    <d v="2013-10-17T04:00:35"/>
    <n v="2013"/>
    <x v="9"/>
    <n v="17"/>
    <x v="3"/>
    <x v="2"/>
    <n v="0"/>
    <n v="0"/>
  </r>
  <r>
    <d v="2013-10-17T00:00:00"/>
    <d v="2013-10-17T05:00:35"/>
    <n v="2013"/>
    <x v="9"/>
    <n v="17"/>
    <x v="4"/>
    <x v="2"/>
    <n v="0"/>
    <n v="0"/>
  </r>
  <r>
    <d v="2013-10-17T00:00:00"/>
    <d v="2013-10-17T06:00:35"/>
    <n v="2013"/>
    <x v="9"/>
    <n v="17"/>
    <x v="5"/>
    <x v="2"/>
    <n v="0"/>
    <n v="0"/>
  </r>
  <r>
    <d v="2013-10-17T00:00:00"/>
    <d v="2013-10-17T07:00:35"/>
    <n v="2013"/>
    <x v="9"/>
    <n v="17"/>
    <x v="6"/>
    <x v="2"/>
    <n v="12.308"/>
    <n v="0.24190251572327043"/>
  </r>
  <r>
    <d v="2013-10-17T00:00:00"/>
    <d v="2013-10-17T08:00:35"/>
    <n v="2013"/>
    <x v="9"/>
    <n v="17"/>
    <x v="7"/>
    <x v="2"/>
    <n v="49.139000000000003"/>
    <n v="0.96578223270440255"/>
  </r>
  <r>
    <d v="2013-10-17T00:00:00"/>
    <d v="2013-10-17T09:00:35"/>
    <n v="2013"/>
    <x v="9"/>
    <n v="17"/>
    <x v="8"/>
    <x v="2"/>
    <n v="49.96"/>
    <n v="0.98191823899371067"/>
  </r>
  <r>
    <d v="2013-10-17T00:00:00"/>
    <d v="2013-10-17T10:00:35"/>
    <n v="2013"/>
    <x v="9"/>
    <n v="17"/>
    <x v="9"/>
    <x v="2"/>
    <n v="49.96"/>
    <n v="0.98191823899371067"/>
  </r>
  <r>
    <d v="2013-10-17T00:00:00"/>
    <d v="2013-10-17T11:00:35"/>
    <n v="2013"/>
    <x v="9"/>
    <n v="17"/>
    <x v="10"/>
    <x v="2"/>
    <n v="49.96"/>
    <n v="0.98191823899371067"/>
  </r>
  <r>
    <d v="2013-10-17T00:00:00"/>
    <d v="2013-10-17T12:00:35"/>
    <n v="2013"/>
    <x v="9"/>
    <n v="17"/>
    <x v="11"/>
    <x v="2"/>
    <n v="49.96"/>
    <n v="0.98191823899371067"/>
  </r>
  <r>
    <d v="2013-10-17T00:00:00"/>
    <d v="2013-10-17T13:00:35"/>
    <n v="2013"/>
    <x v="9"/>
    <n v="17"/>
    <x v="12"/>
    <x v="2"/>
    <n v="49.96"/>
    <n v="0.98191823899371067"/>
  </r>
  <r>
    <d v="2013-10-17T00:00:00"/>
    <d v="2013-10-17T14:00:35"/>
    <n v="2013"/>
    <x v="9"/>
    <n v="17"/>
    <x v="13"/>
    <x v="2"/>
    <n v="49.96"/>
    <n v="0.98191823899371067"/>
  </r>
  <r>
    <d v="2013-10-17T00:00:00"/>
    <d v="2013-10-17T15:00:35"/>
    <n v="2013"/>
    <x v="9"/>
    <n v="17"/>
    <x v="14"/>
    <x v="2"/>
    <n v="49.96"/>
    <n v="0.98191823899371067"/>
  </r>
  <r>
    <d v="2013-10-17T00:00:00"/>
    <d v="2013-10-17T16:00:35"/>
    <n v="2013"/>
    <x v="9"/>
    <n v="17"/>
    <x v="15"/>
    <x v="2"/>
    <n v="49.96"/>
    <n v="0.98191823899371067"/>
  </r>
  <r>
    <d v="2013-10-17T00:00:00"/>
    <d v="2013-10-17T17:00:35"/>
    <n v="2013"/>
    <x v="9"/>
    <n v="17"/>
    <x v="16"/>
    <x v="2"/>
    <n v="49.96"/>
    <n v="0.98191823899371067"/>
  </r>
  <r>
    <d v="2013-10-17T00:00:00"/>
    <d v="2013-10-17T18:00:35"/>
    <n v="2013"/>
    <x v="9"/>
    <n v="17"/>
    <x v="17"/>
    <x v="2"/>
    <n v="40.420999999999999"/>
    <n v="0.79443789308176094"/>
  </r>
  <r>
    <d v="2013-10-17T00:00:00"/>
    <d v="2013-10-17T19:00:35"/>
    <n v="2013"/>
    <x v="9"/>
    <n v="17"/>
    <x v="18"/>
    <x v="2"/>
    <n v="4.0030000000000001"/>
    <n v="7.8675314465408805E-2"/>
  </r>
  <r>
    <d v="2013-10-17T00:00:00"/>
    <d v="2013-10-17T20:00:35"/>
    <n v="2013"/>
    <x v="9"/>
    <n v="17"/>
    <x v="19"/>
    <x v="2"/>
    <n v="0"/>
    <n v="0"/>
  </r>
  <r>
    <d v="2013-10-17T00:00:00"/>
    <d v="2013-10-17T21:00:35"/>
    <n v="2013"/>
    <x v="9"/>
    <n v="17"/>
    <x v="20"/>
    <x v="2"/>
    <n v="0"/>
    <n v="0"/>
  </r>
  <r>
    <d v="2013-10-17T00:00:00"/>
    <d v="2013-10-17T22:00:35"/>
    <n v="2013"/>
    <x v="9"/>
    <n v="17"/>
    <x v="21"/>
    <x v="2"/>
    <n v="0"/>
    <n v="0"/>
  </r>
  <r>
    <d v="2013-10-17T00:00:00"/>
    <d v="2013-10-17T23:00:35"/>
    <n v="2013"/>
    <x v="9"/>
    <n v="17"/>
    <x v="22"/>
    <x v="2"/>
    <n v="0"/>
    <n v="0"/>
  </r>
  <r>
    <d v="2013-10-18T00:00:00"/>
    <d v="2013-10-18T00:00:35"/>
    <n v="2013"/>
    <x v="9"/>
    <n v="18"/>
    <x v="23"/>
    <x v="3"/>
    <n v="0"/>
    <n v="0"/>
  </r>
  <r>
    <d v="2013-10-18T00:00:00"/>
    <d v="2013-10-18T01:00:35"/>
    <n v="2013"/>
    <x v="9"/>
    <n v="18"/>
    <x v="0"/>
    <x v="3"/>
    <n v="0"/>
    <n v="0"/>
  </r>
  <r>
    <d v="2013-10-18T00:00:00"/>
    <d v="2013-10-18T02:00:35"/>
    <n v="2013"/>
    <x v="9"/>
    <n v="18"/>
    <x v="1"/>
    <x v="3"/>
    <n v="0"/>
    <n v="0"/>
  </r>
  <r>
    <d v="2013-10-18T00:00:00"/>
    <d v="2013-10-18T03:00:35"/>
    <n v="2013"/>
    <x v="9"/>
    <n v="18"/>
    <x v="2"/>
    <x v="3"/>
    <n v="0"/>
    <n v="0"/>
  </r>
  <r>
    <d v="2013-10-18T00:00:00"/>
    <d v="2013-10-18T04:00:35"/>
    <n v="2013"/>
    <x v="9"/>
    <n v="18"/>
    <x v="3"/>
    <x v="3"/>
    <n v="0"/>
    <n v="0"/>
  </r>
  <r>
    <d v="2013-10-18T00:00:00"/>
    <d v="2013-10-18T05:00:35"/>
    <n v="2013"/>
    <x v="9"/>
    <n v="18"/>
    <x v="4"/>
    <x v="3"/>
    <n v="0"/>
    <n v="0"/>
  </r>
  <r>
    <d v="2013-10-18T00:00:00"/>
    <d v="2013-10-18T06:00:35"/>
    <n v="2013"/>
    <x v="9"/>
    <n v="18"/>
    <x v="5"/>
    <x v="3"/>
    <n v="0"/>
    <n v="0"/>
  </r>
  <r>
    <d v="2013-10-18T00:00:00"/>
    <d v="2013-10-18T07:00:35"/>
    <n v="2013"/>
    <x v="9"/>
    <n v="18"/>
    <x v="6"/>
    <x v="3"/>
    <n v="12.907999999999999"/>
    <n v="0.25369496855345908"/>
  </r>
  <r>
    <d v="2013-10-18T00:00:00"/>
    <d v="2013-10-18T08:00:35"/>
    <n v="2013"/>
    <x v="9"/>
    <n v="18"/>
    <x v="7"/>
    <x v="3"/>
    <n v="49.896999999999998"/>
    <n v="0.98068003144654081"/>
  </r>
  <r>
    <d v="2013-10-18T00:00:00"/>
    <d v="2013-10-18T09:00:35"/>
    <n v="2013"/>
    <x v="9"/>
    <n v="18"/>
    <x v="8"/>
    <x v="3"/>
    <n v="49.96"/>
    <n v="0.98191823899371067"/>
  </r>
  <r>
    <d v="2013-10-18T00:00:00"/>
    <d v="2013-10-18T10:00:35"/>
    <n v="2013"/>
    <x v="9"/>
    <n v="18"/>
    <x v="9"/>
    <x v="3"/>
    <n v="49.96"/>
    <n v="0.98191823899371067"/>
  </r>
  <r>
    <d v="2013-10-18T00:00:00"/>
    <d v="2013-10-18T11:00:35"/>
    <n v="2013"/>
    <x v="9"/>
    <n v="18"/>
    <x v="10"/>
    <x v="3"/>
    <n v="49.96"/>
    <n v="0.98191823899371067"/>
  </r>
  <r>
    <d v="2013-10-18T00:00:00"/>
    <d v="2013-10-18T12:00:35"/>
    <n v="2013"/>
    <x v="9"/>
    <n v="18"/>
    <x v="11"/>
    <x v="3"/>
    <n v="49.96"/>
    <n v="0.98191823899371067"/>
  </r>
  <r>
    <d v="2013-10-18T00:00:00"/>
    <d v="2013-10-18T13:00:35"/>
    <n v="2013"/>
    <x v="9"/>
    <n v="18"/>
    <x v="12"/>
    <x v="3"/>
    <n v="49.96"/>
    <n v="0.98191823899371067"/>
  </r>
  <r>
    <d v="2013-10-18T00:00:00"/>
    <d v="2013-10-18T14:00:35"/>
    <n v="2013"/>
    <x v="9"/>
    <n v="18"/>
    <x v="13"/>
    <x v="3"/>
    <n v="49.96"/>
    <n v="0.98191823899371067"/>
  </r>
  <r>
    <d v="2013-10-18T00:00:00"/>
    <d v="2013-10-18T15:00:35"/>
    <n v="2013"/>
    <x v="9"/>
    <n v="18"/>
    <x v="14"/>
    <x v="3"/>
    <n v="49.96"/>
    <n v="0.98191823899371067"/>
  </r>
  <r>
    <d v="2013-10-18T00:00:00"/>
    <d v="2013-10-18T16:00:35"/>
    <n v="2013"/>
    <x v="9"/>
    <n v="18"/>
    <x v="15"/>
    <x v="3"/>
    <n v="49.96"/>
    <n v="0.98191823899371067"/>
  </r>
  <r>
    <d v="2013-10-18T00:00:00"/>
    <d v="2013-10-18T17:00:35"/>
    <n v="2013"/>
    <x v="9"/>
    <n v="18"/>
    <x v="16"/>
    <x v="3"/>
    <n v="49.96"/>
    <n v="0.98191823899371067"/>
  </r>
  <r>
    <d v="2013-10-18T00:00:00"/>
    <d v="2013-10-18T18:00:35"/>
    <n v="2013"/>
    <x v="9"/>
    <n v="18"/>
    <x v="17"/>
    <x v="3"/>
    <n v="41.734999999999999"/>
    <n v="0.82026336477987416"/>
  </r>
  <r>
    <d v="2013-10-18T00:00:00"/>
    <d v="2013-10-18T19:00:35"/>
    <n v="2013"/>
    <x v="9"/>
    <n v="18"/>
    <x v="18"/>
    <x v="3"/>
    <n v="4.702"/>
    <n v="9.2413522012578617E-2"/>
  </r>
  <r>
    <d v="2013-10-18T00:00:00"/>
    <d v="2013-10-18T20:00:35"/>
    <n v="2013"/>
    <x v="9"/>
    <n v="18"/>
    <x v="19"/>
    <x v="3"/>
    <n v="0"/>
    <n v="0"/>
  </r>
  <r>
    <d v="2013-10-18T00:00:00"/>
    <d v="2013-10-18T21:00:35"/>
    <n v="2013"/>
    <x v="9"/>
    <n v="18"/>
    <x v="20"/>
    <x v="3"/>
    <n v="0"/>
    <n v="0"/>
  </r>
  <r>
    <d v="2013-10-18T00:00:00"/>
    <d v="2013-10-18T22:00:35"/>
    <n v="2013"/>
    <x v="9"/>
    <n v="18"/>
    <x v="21"/>
    <x v="3"/>
    <n v="0"/>
    <n v="0"/>
  </r>
  <r>
    <d v="2013-10-18T00:00:00"/>
    <d v="2013-10-18T23:00:35"/>
    <n v="2013"/>
    <x v="9"/>
    <n v="18"/>
    <x v="22"/>
    <x v="3"/>
    <n v="0"/>
    <n v="0"/>
  </r>
  <r>
    <d v="2013-10-19T00:00:00"/>
    <d v="2013-10-19T00:00:35"/>
    <n v="2013"/>
    <x v="9"/>
    <n v="19"/>
    <x v="23"/>
    <x v="4"/>
    <n v="0"/>
    <n v="0"/>
  </r>
  <r>
    <d v="2013-10-19T00:00:00"/>
    <d v="2013-10-19T01:00:35"/>
    <n v="2013"/>
    <x v="9"/>
    <n v="19"/>
    <x v="0"/>
    <x v="4"/>
    <n v="0"/>
    <n v="0"/>
  </r>
  <r>
    <d v="2013-10-19T00:00:00"/>
    <d v="2013-10-19T02:00:35"/>
    <n v="2013"/>
    <x v="9"/>
    <n v="19"/>
    <x v="1"/>
    <x v="4"/>
    <n v="0"/>
    <n v="0"/>
  </r>
  <r>
    <d v="2013-10-19T00:00:00"/>
    <d v="2013-10-19T03:00:35"/>
    <n v="2013"/>
    <x v="9"/>
    <n v="19"/>
    <x v="2"/>
    <x v="4"/>
    <n v="0"/>
    <n v="0"/>
  </r>
  <r>
    <d v="2013-10-19T00:00:00"/>
    <d v="2013-10-19T04:00:35"/>
    <n v="2013"/>
    <x v="9"/>
    <n v="19"/>
    <x v="3"/>
    <x v="4"/>
    <n v="0"/>
    <n v="0"/>
  </r>
  <r>
    <d v="2013-10-19T00:00:00"/>
    <d v="2013-10-19T05:00:35"/>
    <n v="2013"/>
    <x v="9"/>
    <n v="19"/>
    <x v="4"/>
    <x v="4"/>
    <n v="0"/>
    <n v="0"/>
  </r>
  <r>
    <d v="2013-10-19T00:00:00"/>
    <d v="2013-10-19T06:00:35"/>
    <n v="2013"/>
    <x v="9"/>
    <n v="19"/>
    <x v="5"/>
    <x v="4"/>
    <n v="0"/>
    <n v="0"/>
  </r>
  <r>
    <d v="2013-10-19T00:00:00"/>
    <d v="2013-10-19T07:00:35"/>
    <n v="2013"/>
    <x v="9"/>
    <n v="19"/>
    <x v="6"/>
    <x v="4"/>
    <n v="13.311999999999999"/>
    <n v="0.26163522012578616"/>
  </r>
  <r>
    <d v="2013-10-19T00:00:00"/>
    <d v="2013-10-19T08:00:35"/>
    <n v="2013"/>
    <x v="9"/>
    <n v="19"/>
    <x v="7"/>
    <x v="4"/>
    <n v="49.96"/>
    <n v="0.98191823899371067"/>
  </r>
  <r>
    <d v="2013-10-19T00:00:00"/>
    <d v="2013-10-19T09:00:35"/>
    <n v="2013"/>
    <x v="9"/>
    <n v="19"/>
    <x v="8"/>
    <x v="4"/>
    <n v="49.96"/>
    <n v="0.98191823899371067"/>
  </r>
  <r>
    <d v="2013-10-19T00:00:00"/>
    <d v="2013-10-19T10:00:35"/>
    <n v="2013"/>
    <x v="9"/>
    <n v="19"/>
    <x v="9"/>
    <x v="4"/>
    <n v="49.96"/>
    <n v="0.98191823899371067"/>
  </r>
  <r>
    <d v="2013-10-19T00:00:00"/>
    <d v="2013-10-19T11:00:35"/>
    <n v="2013"/>
    <x v="9"/>
    <n v="19"/>
    <x v="10"/>
    <x v="4"/>
    <n v="49.96"/>
    <n v="0.98191823899371067"/>
  </r>
  <r>
    <d v="2013-10-19T00:00:00"/>
    <d v="2013-10-19T12:00:35"/>
    <n v="2013"/>
    <x v="9"/>
    <n v="19"/>
    <x v="11"/>
    <x v="4"/>
    <n v="48.66"/>
    <n v="0.95636792452830177"/>
  </r>
  <r>
    <d v="2013-10-19T00:00:00"/>
    <d v="2013-10-19T13:00:35"/>
    <n v="2013"/>
    <x v="9"/>
    <n v="19"/>
    <x v="12"/>
    <x v="4"/>
    <n v="37.993000000000002"/>
    <n v="0.74671776729559747"/>
  </r>
  <r>
    <d v="2013-10-19T00:00:00"/>
    <d v="2013-10-19T14:00:35"/>
    <n v="2013"/>
    <x v="9"/>
    <n v="19"/>
    <x v="13"/>
    <x v="4"/>
    <n v="49.96"/>
    <n v="0.98191823899371067"/>
  </r>
  <r>
    <d v="2013-10-19T00:00:00"/>
    <d v="2013-10-19T15:00:35"/>
    <n v="2013"/>
    <x v="9"/>
    <n v="19"/>
    <x v="14"/>
    <x v="4"/>
    <n v="49.96"/>
    <n v="0.98191823899371067"/>
  </r>
  <r>
    <d v="2013-10-19T00:00:00"/>
    <d v="2013-10-19T16:00:35"/>
    <n v="2013"/>
    <x v="9"/>
    <n v="19"/>
    <x v="15"/>
    <x v="4"/>
    <n v="26.696999999999999"/>
    <n v="0.5247051886792452"/>
  </r>
  <r>
    <d v="2013-10-19T00:00:00"/>
    <d v="2013-10-19T17:00:35"/>
    <n v="2013"/>
    <x v="9"/>
    <n v="19"/>
    <x v="16"/>
    <x v="4"/>
    <n v="40.302"/>
    <n v="0.79209905660377355"/>
  </r>
  <r>
    <d v="2013-10-19T00:00:00"/>
    <d v="2013-10-19T18:00:35"/>
    <n v="2013"/>
    <x v="9"/>
    <n v="19"/>
    <x v="17"/>
    <x v="4"/>
    <n v="37.914999999999999"/>
    <n v="0.74518474842767291"/>
  </r>
  <r>
    <d v="2013-10-19T00:00:00"/>
    <d v="2013-10-19T19:00:35"/>
    <n v="2013"/>
    <x v="9"/>
    <n v="19"/>
    <x v="18"/>
    <x v="4"/>
    <n v="4.173"/>
    <n v="8.2016509433962256E-2"/>
  </r>
  <r>
    <d v="2013-10-19T00:00:00"/>
    <d v="2013-10-19T20:00:35"/>
    <n v="2013"/>
    <x v="9"/>
    <n v="19"/>
    <x v="19"/>
    <x v="4"/>
    <n v="0"/>
    <n v="0"/>
  </r>
  <r>
    <d v="2013-10-19T00:00:00"/>
    <d v="2013-10-19T21:00:35"/>
    <n v="2013"/>
    <x v="9"/>
    <n v="19"/>
    <x v="20"/>
    <x v="4"/>
    <n v="0"/>
    <n v="0"/>
  </r>
  <r>
    <d v="2013-10-19T00:00:00"/>
    <d v="2013-10-19T22:00:35"/>
    <n v="2013"/>
    <x v="9"/>
    <n v="19"/>
    <x v="21"/>
    <x v="4"/>
    <n v="0"/>
    <n v="0"/>
  </r>
  <r>
    <d v="2013-10-19T00:00:00"/>
    <d v="2013-10-19T23:00:35"/>
    <n v="2013"/>
    <x v="9"/>
    <n v="19"/>
    <x v="22"/>
    <x v="4"/>
    <n v="0"/>
    <n v="0"/>
  </r>
  <r>
    <d v="2013-10-20T00:00:00"/>
    <d v="2013-10-20T00:00:35"/>
    <n v="2013"/>
    <x v="9"/>
    <n v="20"/>
    <x v="23"/>
    <x v="5"/>
    <n v="0"/>
    <n v="0"/>
  </r>
  <r>
    <d v="2013-10-20T00:00:00"/>
    <d v="2013-10-20T01:00:35"/>
    <n v="2013"/>
    <x v="9"/>
    <n v="20"/>
    <x v="0"/>
    <x v="5"/>
    <n v="0"/>
    <n v="0"/>
  </r>
  <r>
    <d v="2013-10-20T00:00:00"/>
    <d v="2013-10-20T02:00:35"/>
    <n v="2013"/>
    <x v="9"/>
    <n v="20"/>
    <x v="1"/>
    <x v="5"/>
    <n v="0"/>
    <n v="0"/>
  </r>
  <r>
    <d v="2013-10-20T00:00:00"/>
    <d v="2013-10-20T03:00:35"/>
    <n v="2013"/>
    <x v="9"/>
    <n v="20"/>
    <x v="2"/>
    <x v="5"/>
    <n v="0"/>
    <n v="0"/>
  </r>
  <r>
    <d v="2013-10-20T00:00:00"/>
    <d v="2013-10-20T04:00:35"/>
    <n v="2013"/>
    <x v="9"/>
    <n v="20"/>
    <x v="3"/>
    <x v="5"/>
    <n v="0"/>
    <n v="0"/>
  </r>
  <r>
    <d v="2013-10-20T00:00:00"/>
    <d v="2013-10-20T05:00:35"/>
    <n v="2013"/>
    <x v="9"/>
    <n v="20"/>
    <x v="4"/>
    <x v="5"/>
    <n v="0"/>
    <n v="0"/>
  </r>
  <r>
    <d v="2013-10-20T00:00:00"/>
    <d v="2013-10-20T06:00:35"/>
    <n v="2013"/>
    <x v="9"/>
    <n v="20"/>
    <x v="5"/>
    <x v="5"/>
    <n v="0"/>
    <n v="0"/>
  </r>
  <r>
    <d v="2013-10-20T00:00:00"/>
    <d v="2013-10-20T07:00:35"/>
    <n v="2013"/>
    <x v="9"/>
    <n v="20"/>
    <x v="6"/>
    <x v="5"/>
    <n v="13.667999999999999"/>
    <n v="0.2686320754716981"/>
  </r>
  <r>
    <d v="2013-10-20T00:00:00"/>
    <d v="2013-10-20T08:00:35"/>
    <n v="2013"/>
    <x v="9"/>
    <n v="20"/>
    <x v="7"/>
    <x v="5"/>
    <n v="49.665999999999997"/>
    <n v="0.97613993710691815"/>
  </r>
  <r>
    <d v="2013-10-20T00:00:00"/>
    <d v="2013-10-20T09:00:35"/>
    <n v="2013"/>
    <x v="9"/>
    <n v="20"/>
    <x v="8"/>
    <x v="5"/>
    <n v="49.96"/>
    <n v="0.98191823899371067"/>
  </r>
  <r>
    <d v="2013-10-20T00:00:00"/>
    <d v="2013-10-20T10:00:35"/>
    <n v="2013"/>
    <x v="9"/>
    <n v="20"/>
    <x v="9"/>
    <x v="5"/>
    <n v="49.96"/>
    <n v="0.98191823899371067"/>
  </r>
  <r>
    <d v="2013-10-20T00:00:00"/>
    <d v="2013-10-20T11:00:35"/>
    <n v="2013"/>
    <x v="9"/>
    <n v="20"/>
    <x v="10"/>
    <x v="5"/>
    <n v="49.96"/>
    <n v="0.98191823899371067"/>
  </r>
  <r>
    <d v="2013-10-20T00:00:00"/>
    <d v="2013-10-20T12:00:35"/>
    <n v="2013"/>
    <x v="9"/>
    <n v="20"/>
    <x v="11"/>
    <x v="5"/>
    <n v="49.96"/>
    <n v="0.98191823899371067"/>
  </r>
  <r>
    <d v="2013-10-20T00:00:00"/>
    <d v="2013-10-20T13:00:35"/>
    <n v="2013"/>
    <x v="9"/>
    <n v="20"/>
    <x v="12"/>
    <x v="5"/>
    <n v="49.96"/>
    <n v="0.98191823899371067"/>
  </r>
  <r>
    <d v="2013-10-20T00:00:00"/>
    <d v="2013-10-20T14:00:35"/>
    <n v="2013"/>
    <x v="9"/>
    <n v="20"/>
    <x v="13"/>
    <x v="5"/>
    <n v="49.96"/>
    <n v="0.98191823899371067"/>
  </r>
  <r>
    <d v="2013-10-20T00:00:00"/>
    <d v="2013-10-20T15:00:35"/>
    <n v="2013"/>
    <x v="9"/>
    <n v="20"/>
    <x v="14"/>
    <x v="5"/>
    <n v="49.96"/>
    <n v="0.98191823899371067"/>
  </r>
  <r>
    <d v="2013-10-20T00:00:00"/>
    <d v="2013-10-20T16:00:35"/>
    <n v="2013"/>
    <x v="9"/>
    <n v="20"/>
    <x v="15"/>
    <x v="5"/>
    <n v="49.96"/>
    <n v="0.98191823899371067"/>
  </r>
  <r>
    <d v="2013-10-20T00:00:00"/>
    <d v="2013-10-20T17:00:35"/>
    <n v="2013"/>
    <x v="9"/>
    <n v="20"/>
    <x v="16"/>
    <x v="5"/>
    <n v="49.96"/>
    <n v="0.98191823899371067"/>
  </r>
  <r>
    <d v="2013-10-20T00:00:00"/>
    <d v="2013-10-20T18:00:35"/>
    <n v="2013"/>
    <x v="9"/>
    <n v="20"/>
    <x v="17"/>
    <x v="5"/>
    <n v="40.728999999999999"/>
    <n v="0.80049135220125778"/>
  </r>
  <r>
    <d v="2013-10-20T00:00:00"/>
    <d v="2013-10-20T19:00:35"/>
    <n v="2013"/>
    <x v="9"/>
    <n v="20"/>
    <x v="18"/>
    <x v="5"/>
    <n v="4.6289999999999996"/>
    <n v="9.0978773584905651E-2"/>
  </r>
  <r>
    <d v="2013-10-20T00:00:00"/>
    <d v="2013-10-20T20:00:35"/>
    <n v="2013"/>
    <x v="9"/>
    <n v="20"/>
    <x v="19"/>
    <x v="5"/>
    <n v="0"/>
    <n v="0"/>
  </r>
  <r>
    <d v="2013-10-20T00:00:00"/>
    <d v="2013-10-20T21:00:35"/>
    <n v="2013"/>
    <x v="9"/>
    <n v="20"/>
    <x v="20"/>
    <x v="5"/>
    <n v="0"/>
    <n v="0"/>
  </r>
  <r>
    <d v="2013-10-20T00:00:00"/>
    <d v="2013-10-20T22:00:35"/>
    <n v="2013"/>
    <x v="9"/>
    <n v="20"/>
    <x v="21"/>
    <x v="5"/>
    <n v="0"/>
    <n v="0"/>
  </r>
  <r>
    <d v="2013-10-20T00:00:00"/>
    <d v="2013-10-20T23:00:35"/>
    <n v="2013"/>
    <x v="9"/>
    <n v="20"/>
    <x v="22"/>
    <x v="5"/>
    <n v="0"/>
    <n v="0"/>
  </r>
  <r>
    <d v="2013-10-21T00:00:00"/>
    <d v="2013-10-21T00:00:35"/>
    <n v="2013"/>
    <x v="9"/>
    <n v="21"/>
    <x v="23"/>
    <x v="6"/>
    <n v="0"/>
    <n v="0"/>
  </r>
  <r>
    <d v="2013-10-21T00:00:00"/>
    <d v="2013-10-21T01:00:35"/>
    <n v="2013"/>
    <x v="9"/>
    <n v="21"/>
    <x v="0"/>
    <x v="6"/>
    <n v="0"/>
    <n v="0"/>
  </r>
  <r>
    <d v="2013-10-21T00:00:00"/>
    <d v="2013-10-21T02:00:35"/>
    <n v="2013"/>
    <x v="9"/>
    <n v="21"/>
    <x v="1"/>
    <x v="6"/>
    <n v="0"/>
    <n v="0"/>
  </r>
  <r>
    <d v="2013-10-21T00:00:00"/>
    <d v="2013-10-21T03:00:35"/>
    <n v="2013"/>
    <x v="9"/>
    <n v="21"/>
    <x v="2"/>
    <x v="6"/>
    <n v="0"/>
    <n v="0"/>
  </r>
  <r>
    <d v="2013-10-21T00:00:00"/>
    <d v="2013-10-21T04:00:35"/>
    <n v="2013"/>
    <x v="9"/>
    <n v="21"/>
    <x v="3"/>
    <x v="6"/>
    <n v="0"/>
    <n v="0"/>
  </r>
  <r>
    <d v="2013-10-21T00:00:00"/>
    <d v="2013-10-21T05:00:35"/>
    <n v="2013"/>
    <x v="9"/>
    <n v="21"/>
    <x v="4"/>
    <x v="6"/>
    <n v="0"/>
    <n v="0"/>
  </r>
  <r>
    <d v="2013-10-21T00:00:00"/>
    <d v="2013-10-21T06:00:35"/>
    <n v="2013"/>
    <x v="9"/>
    <n v="21"/>
    <x v="5"/>
    <x v="6"/>
    <n v="0"/>
    <n v="0"/>
  </r>
  <r>
    <d v="2013-10-21T00:00:00"/>
    <d v="2013-10-21T07:00:35"/>
    <n v="2013"/>
    <x v="9"/>
    <n v="21"/>
    <x v="6"/>
    <x v="6"/>
    <n v="12.875"/>
    <n v="0.25304638364779874"/>
  </r>
  <r>
    <d v="2013-10-21T00:00:00"/>
    <d v="2013-10-21T08:00:35"/>
    <n v="2013"/>
    <x v="9"/>
    <n v="21"/>
    <x v="7"/>
    <x v="6"/>
    <n v="46.960999999999999"/>
    <n v="0.92297562893081753"/>
  </r>
  <r>
    <d v="2013-10-21T00:00:00"/>
    <d v="2013-10-21T09:00:35"/>
    <n v="2013"/>
    <x v="9"/>
    <n v="21"/>
    <x v="8"/>
    <x v="6"/>
    <n v="49.96"/>
    <n v="0.98191823899371067"/>
  </r>
  <r>
    <d v="2013-10-21T00:00:00"/>
    <d v="2013-10-21T10:00:35"/>
    <n v="2013"/>
    <x v="9"/>
    <n v="21"/>
    <x v="9"/>
    <x v="6"/>
    <n v="49.96"/>
    <n v="0.98191823899371067"/>
  </r>
  <r>
    <d v="2013-10-21T00:00:00"/>
    <d v="2013-10-21T11:00:35"/>
    <n v="2013"/>
    <x v="9"/>
    <n v="21"/>
    <x v="10"/>
    <x v="6"/>
    <n v="49.96"/>
    <n v="0.98191823899371067"/>
  </r>
  <r>
    <d v="2013-10-21T00:00:00"/>
    <d v="2013-10-21T12:00:35"/>
    <n v="2013"/>
    <x v="9"/>
    <n v="21"/>
    <x v="11"/>
    <x v="6"/>
    <n v="49.96"/>
    <n v="0.98191823899371067"/>
  </r>
  <r>
    <d v="2013-10-21T00:00:00"/>
    <d v="2013-10-21T13:00:35"/>
    <n v="2013"/>
    <x v="9"/>
    <n v="21"/>
    <x v="12"/>
    <x v="6"/>
    <n v="49.96"/>
    <n v="0.98191823899371067"/>
  </r>
  <r>
    <d v="2013-10-21T00:00:00"/>
    <d v="2013-10-21T14:00:35"/>
    <n v="2013"/>
    <x v="9"/>
    <n v="21"/>
    <x v="13"/>
    <x v="6"/>
    <n v="49.96"/>
    <n v="0.98191823899371067"/>
  </r>
  <r>
    <d v="2013-10-21T00:00:00"/>
    <d v="2013-10-21T15:00:35"/>
    <n v="2013"/>
    <x v="9"/>
    <n v="21"/>
    <x v="14"/>
    <x v="6"/>
    <n v="49.96"/>
    <n v="0.98191823899371067"/>
  </r>
  <r>
    <d v="2013-10-21T00:00:00"/>
    <d v="2013-10-21T16:00:35"/>
    <n v="2013"/>
    <x v="9"/>
    <n v="21"/>
    <x v="15"/>
    <x v="6"/>
    <n v="49.96"/>
    <n v="0.98191823899371067"/>
  </r>
  <r>
    <d v="2013-10-21T00:00:00"/>
    <d v="2013-10-21T17:00:35"/>
    <n v="2013"/>
    <x v="9"/>
    <n v="21"/>
    <x v="16"/>
    <x v="6"/>
    <n v="42.161000000000001"/>
    <n v="0.82863600628930811"/>
  </r>
  <r>
    <d v="2013-10-21T00:00:00"/>
    <d v="2013-10-21T18:00:35"/>
    <n v="2013"/>
    <x v="9"/>
    <n v="21"/>
    <x v="17"/>
    <x v="6"/>
    <n v="2.149"/>
    <n v="4.2236635220125787E-2"/>
  </r>
  <r>
    <d v="2013-10-21T00:00:00"/>
    <d v="2013-10-21T19:00:35"/>
    <n v="2013"/>
    <x v="9"/>
    <n v="21"/>
    <x v="18"/>
    <x v="6"/>
    <n v="0"/>
    <n v="0"/>
  </r>
  <r>
    <d v="2013-10-21T00:00:00"/>
    <d v="2013-10-21T20:00:35"/>
    <n v="2013"/>
    <x v="9"/>
    <n v="21"/>
    <x v="19"/>
    <x v="6"/>
    <n v="0"/>
    <n v="0"/>
  </r>
  <r>
    <d v="2013-10-21T00:00:00"/>
    <d v="2013-10-21T21:00:35"/>
    <n v="2013"/>
    <x v="9"/>
    <n v="21"/>
    <x v="20"/>
    <x v="6"/>
    <n v="0"/>
    <n v="0"/>
  </r>
  <r>
    <d v="2013-10-21T00:00:00"/>
    <d v="2013-10-21T22:00:35"/>
    <n v="2013"/>
    <x v="9"/>
    <n v="21"/>
    <x v="21"/>
    <x v="6"/>
    <n v="0"/>
    <n v="0"/>
  </r>
  <r>
    <d v="2013-10-21T00:00:00"/>
    <d v="2013-10-21T23:00:35"/>
    <n v="2013"/>
    <x v="9"/>
    <n v="21"/>
    <x v="22"/>
    <x v="6"/>
    <n v="0"/>
    <n v="0"/>
  </r>
  <r>
    <d v="2013-10-22T00:00:00"/>
    <d v="2013-10-22T00:00:35"/>
    <n v="2013"/>
    <x v="9"/>
    <n v="22"/>
    <x v="23"/>
    <x v="0"/>
    <n v="0"/>
    <n v="0"/>
  </r>
  <r>
    <d v="2013-10-22T00:00:00"/>
    <d v="2013-10-22T01:00:35"/>
    <n v="2013"/>
    <x v="9"/>
    <n v="22"/>
    <x v="0"/>
    <x v="0"/>
    <n v="0"/>
    <n v="0"/>
  </r>
  <r>
    <d v="2013-10-22T00:00:00"/>
    <d v="2013-10-22T02:00:35"/>
    <n v="2013"/>
    <x v="9"/>
    <n v="22"/>
    <x v="1"/>
    <x v="0"/>
    <n v="0"/>
    <n v="0"/>
  </r>
  <r>
    <d v="2013-10-22T00:00:00"/>
    <d v="2013-10-22T03:00:35"/>
    <n v="2013"/>
    <x v="9"/>
    <n v="22"/>
    <x v="2"/>
    <x v="0"/>
    <n v="0"/>
    <n v="0"/>
  </r>
  <r>
    <d v="2013-10-22T00:00:00"/>
    <d v="2013-10-22T04:00:35"/>
    <n v="2013"/>
    <x v="9"/>
    <n v="22"/>
    <x v="3"/>
    <x v="0"/>
    <n v="0"/>
    <n v="0"/>
  </r>
  <r>
    <d v="2013-10-22T00:00:00"/>
    <d v="2013-10-22T05:00:35"/>
    <n v="2013"/>
    <x v="9"/>
    <n v="22"/>
    <x v="4"/>
    <x v="0"/>
    <n v="0"/>
    <n v="0"/>
  </r>
  <r>
    <d v="2013-10-22T00:00:00"/>
    <d v="2013-10-22T06:00:35"/>
    <n v="2013"/>
    <x v="9"/>
    <n v="22"/>
    <x v="5"/>
    <x v="0"/>
    <n v="0"/>
    <n v="0"/>
  </r>
  <r>
    <d v="2013-10-22T00:00:00"/>
    <d v="2013-10-22T07:00:35"/>
    <n v="2013"/>
    <x v="9"/>
    <n v="22"/>
    <x v="6"/>
    <x v="0"/>
    <n v="11.013"/>
    <n v="0.21645047169811318"/>
  </r>
  <r>
    <d v="2013-10-22T00:00:00"/>
    <d v="2013-10-22T08:00:35"/>
    <n v="2013"/>
    <x v="9"/>
    <n v="22"/>
    <x v="7"/>
    <x v="0"/>
    <n v="45.128"/>
    <n v="0.88694968553459119"/>
  </r>
  <r>
    <d v="2013-10-22T00:00:00"/>
    <d v="2013-10-22T09:00:35"/>
    <n v="2013"/>
    <x v="9"/>
    <n v="22"/>
    <x v="8"/>
    <x v="0"/>
    <n v="49.96"/>
    <n v="0.98191823899371067"/>
  </r>
  <r>
    <d v="2013-10-22T00:00:00"/>
    <d v="2013-10-22T10:00:35"/>
    <n v="2013"/>
    <x v="9"/>
    <n v="22"/>
    <x v="9"/>
    <x v="0"/>
    <n v="49.96"/>
    <n v="0.98191823899371067"/>
  </r>
  <r>
    <d v="2013-10-22T00:00:00"/>
    <d v="2013-10-22T11:00:35"/>
    <n v="2013"/>
    <x v="9"/>
    <n v="22"/>
    <x v="10"/>
    <x v="0"/>
    <n v="42.773000000000003"/>
    <n v="0.84066430817610061"/>
  </r>
  <r>
    <d v="2013-10-22T00:00:00"/>
    <d v="2013-10-22T12:00:35"/>
    <n v="2013"/>
    <x v="9"/>
    <n v="22"/>
    <x v="11"/>
    <x v="0"/>
    <n v="30.027999999999999"/>
    <n v="0.59017295597484276"/>
  </r>
  <r>
    <d v="2013-10-22T00:00:00"/>
    <d v="2013-10-22T13:00:35"/>
    <n v="2013"/>
    <x v="9"/>
    <n v="22"/>
    <x v="12"/>
    <x v="0"/>
    <n v="25.263999999999999"/>
    <n v="0.4965408805031446"/>
  </r>
  <r>
    <d v="2013-10-22T00:00:00"/>
    <d v="2013-10-22T14:00:35"/>
    <n v="2013"/>
    <x v="9"/>
    <n v="22"/>
    <x v="13"/>
    <x v="0"/>
    <n v="25.956"/>
    <n v="0.51014150943396219"/>
  </r>
  <r>
    <d v="2013-10-22T00:00:00"/>
    <d v="2013-10-22T15:00:35"/>
    <n v="2013"/>
    <x v="9"/>
    <n v="22"/>
    <x v="14"/>
    <x v="0"/>
    <n v="17.643000000000001"/>
    <n v="0.3467570754716981"/>
  </r>
  <r>
    <d v="2013-10-22T00:00:00"/>
    <d v="2013-10-22T16:00:35"/>
    <n v="2013"/>
    <x v="9"/>
    <n v="22"/>
    <x v="15"/>
    <x v="0"/>
    <n v="23.763000000000002"/>
    <n v="0.46704009433962262"/>
  </r>
  <r>
    <d v="2013-10-22T00:00:00"/>
    <d v="2013-10-22T17:00:35"/>
    <n v="2013"/>
    <x v="9"/>
    <n v="22"/>
    <x v="16"/>
    <x v="0"/>
    <n v="22.408999999999999"/>
    <n v="0.4404284591194968"/>
  </r>
  <r>
    <d v="2013-10-22T00:00:00"/>
    <d v="2013-10-22T18:00:35"/>
    <n v="2013"/>
    <x v="9"/>
    <n v="22"/>
    <x v="17"/>
    <x v="0"/>
    <n v="24.91"/>
    <n v="0.48958333333333331"/>
  </r>
  <r>
    <d v="2013-10-22T00:00:00"/>
    <d v="2013-10-22T19:00:35"/>
    <n v="2013"/>
    <x v="9"/>
    <n v="22"/>
    <x v="18"/>
    <x v="0"/>
    <n v="4.2160000000000002"/>
    <n v="8.2861635220125782E-2"/>
  </r>
  <r>
    <d v="2013-10-22T00:00:00"/>
    <d v="2013-10-22T20:00:35"/>
    <n v="2013"/>
    <x v="9"/>
    <n v="22"/>
    <x v="19"/>
    <x v="0"/>
    <n v="0"/>
    <n v="0"/>
  </r>
  <r>
    <d v="2013-10-22T00:00:00"/>
    <d v="2013-10-22T21:00:35"/>
    <n v="2013"/>
    <x v="9"/>
    <n v="22"/>
    <x v="20"/>
    <x v="0"/>
    <n v="0"/>
    <n v="0"/>
  </r>
  <r>
    <d v="2013-10-22T00:00:00"/>
    <d v="2013-10-22T22:00:35"/>
    <n v="2013"/>
    <x v="9"/>
    <n v="22"/>
    <x v="21"/>
    <x v="0"/>
    <n v="0"/>
    <n v="0"/>
  </r>
  <r>
    <d v="2013-10-22T00:00:00"/>
    <d v="2013-10-22T23:00:35"/>
    <n v="2013"/>
    <x v="9"/>
    <n v="22"/>
    <x v="22"/>
    <x v="0"/>
    <n v="0"/>
    <n v="0"/>
  </r>
  <r>
    <d v="2013-10-23T00:00:00"/>
    <d v="2013-10-23T00:00:35"/>
    <n v="2013"/>
    <x v="9"/>
    <n v="23"/>
    <x v="23"/>
    <x v="1"/>
    <n v="0"/>
    <n v="0"/>
  </r>
  <r>
    <d v="2013-10-23T00:00:00"/>
    <d v="2013-10-23T01:00:35"/>
    <n v="2013"/>
    <x v="9"/>
    <n v="23"/>
    <x v="0"/>
    <x v="1"/>
    <n v="0"/>
    <n v="0"/>
  </r>
  <r>
    <d v="2013-10-23T00:00:00"/>
    <d v="2013-10-23T02:00:35"/>
    <n v="2013"/>
    <x v="9"/>
    <n v="23"/>
    <x v="1"/>
    <x v="1"/>
    <n v="0"/>
    <n v="0"/>
  </r>
  <r>
    <d v="2013-10-23T00:00:00"/>
    <d v="2013-10-23T03:00:35"/>
    <n v="2013"/>
    <x v="9"/>
    <n v="23"/>
    <x v="2"/>
    <x v="1"/>
    <n v="0"/>
    <n v="0"/>
  </r>
  <r>
    <d v="2013-10-23T00:00:00"/>
    <d v="2013-10-23T04:00:35"/>
    <n v="2013"/>
    <x v="9"/>
    <n v="23"/>
    <x v="3"/>
    <x v="1"/>
    <n v="0"/>
    <n v="0"/>
  </r>
  <r>
    <d v="2013-10-23T00:00:00"/>
    <d v="2013-10-23T05:00:35"/>
    <n v="2013"/>
    <x v="9"/>
    <n v="23"/>
    <x v="4"/>
    <x v="1"/>
    <n v="0"/>
    <n v="0"/>
  </r>
  <r>
    <d v="2013-10-23T00:00:00"/>
    <d v="2013-10-23T06:00:35"/>
    <n v="2013"/>
    <x v="9"/>
    <n v="23"/>
    <x v="5"/>
    <x v="1"/>
    <n v="0"/>
    <n v="0"/>
  </r>
  <r>
    <d v="2013-10-23T00:00:00"/>
    <d v="2013-10-23T07:00:35"/>
    <n v="2013"/>
    <x v="9"/>
    <n v="23"/>
    <x v="6"/>
    <x v="1"/>
    <n v="6.8199999999999997E-2"/>
    <n v="1.3404088050314464E-3"/>
  </r>
  <r>
    <d v="2013-10-23T00:00:00"/>
    <d v="2013-10-23T08:00:35"/>
    <n v="2013"/>
    <x v="9"/>
    <n v="23"/>
    <x v="7"/>
    <x v="1"/>
    <n v="3.87"/>
    <n v="7.6061320754716985E-2"/>
  </r>
  <r>
    <d v="2013-10-23T00:00:00"/>
    <d v="2013-10-23T09:00:35"/>
    <n v="2013"/>
    <x v="9"/>
    <n v="23"/>
    <x v="8"/>
    <x v="1"/>
    <n v="16.888999999999999"/>
    <n v="0.33193789308176097"/>
  </r>
  <r>
    <d v="2013-10-23T00:00:00"/>
    <d v="2013-10-23T10:00:35"/>
    <n v="2013"/>
    <x v="9"/>
    <n v="23"/>
    <x v="9"/>
    <x v="1"/>
    <n v="6.8840000000000003"/>
    <n v="0.13529874213836479"/>
  </r>
  <r>
    <d v="2013-10-23T00:00:00"/>
    <d v="2013-10-23T11:00:35"/>
    <n v="2013"/>
    <x v="9"/>
    <n v="23"/>
    <x v="10"/>
    <x v="1"/>
    <n v="5.4039999999999999"/>
    <n v="0.10621069182389936"/>
  </r>
  <r>
    <d v="2013-10-23T00:00:00"/>
    <d v="2013-10-23T12:00:35"/>
    <n v="2013"/>
    <x v="9"/>
    <n v="23"/>
    <x v="11"/>
    <x v="1"/>
    <n v="6.306"/>
    <n v="0.12393867924528301"/>
  </r>
  <r>
    <d v="2013-10-23T00:00:00"/>
    <d v="2013-10-23T13:00:35"/>
    <n v="2013"/>
    <x v="9"/>
    <n v="23"/>
    <x v="12"/>
    <x v="1"/>
    <n v="21.649000000000001"/>
    <n v="0.42549135220125783"/>
  </r>
  <r>
    <d v="2013-10-23T00:00:00"/>
    <d v="2013-10-23T14:00:35"/>
    <n v="2013"/>
    <x v="9"/>
    <n v="23"/>
    <x v="13"/>
    <x v="1"/>
    <n v="48.975999999999999"/>
    <n v="0.96257861635220121"/>
  </r>
  <r>
    <d v="2013-10-23T00:00:00"/>
    <d v="2013-10-23T15:00:35"/>
    <n v="2013"/>
    <x v="9"/>
    <n v="23"/>
    <x v="14"/>
    <x v="1"/>
    <n v="49.96"/>
    <n v="0.98191823899371067"/>
  </r>
  <r>
    <d v="2013-10-23T00:00:00"/>
    <d v="2013-10-23T16:00:35"/>
    <n v="2013"/>
    <x v="9"/>
    <n v="23"/>
    <x v="15"/>
    <x v="1"/>
    <n v="48.74"/>
    <n v="0.95794025157232698"/>
  </r>
  <r>
    <d v="2013-10-23T00:00:00"/>
    <d v="2013-10-23T17:00:35"/>
    <n v="2013"/>
    <x v="9"/>
    <n v="23"/>
    <x v="16"/>
    <x v="1"/>
    <n v="37.831000000000003"/>
    <n v="0.74353380503144662"/>
  </r>
  <r>
    <d v="2013-10-23T00:00:00"/>
    <d v="2013-10-23T18:00:35"/>
    <n v="2013"/>
    <x v="9"/>
    <n v="23"/>
    <x v="17"/>
    <x v="1"/>
    <n v="17.376999999999999"/>
    <n v="0.3415290880503144"/>
  </r>
  <r>
    <d v="2013-10-23T00:00:00"/>
    <d v="2013-10-23T19:00:35"/>
    <n v="2013"/>
    <x v="9"/>
    <n v="23"/>
    <x v="18"/>
    <x v="1"/>
    <n v="2.3180000000000001"/>
    <n v="4.5558176100628928E-2"/>
  </r>
  <r>
    <d v="2013-10-23T00:00:00"/>
    <d v="2013-10-23T20:00:35"/>
    <n v="2013"/>
    <x v="9"/>
    <n v="23"/>
    <x v="19"/>
    <x v="1"/>
    <n v="0"/>
    <n v="0"/>
  </r>
  <r>
    <d v="2013-10-23T00:00:00"/>
    <d v="2013-10-23T21:00:35"/>
    <n v="2013"/>
    <x v="9"/>
    <n v="23"/>
    <x v="20"/>
    <x v="1"/>
    <n v="0"/>
    <n v="0"/>
  </r>
  <r>
    <d v="2013-10-23T00:00:00"/>
    <d v="2013-10-23T22:00:36"/>
    <n v="2013"/>
    <x v="9"/>
    <n v="23"/>
    <x v="21"/>
    <x v="1"/>
    <n v="0"/>
    <n v="0"/>
  </r>
  <r>
    <d v="2013-10-23T00:00:00"/>
    <d v="2013-10-23T23:00:36"/>
    <n v="2013"/>
    <x v="9"/>
    <n v="23"/>
    <x v="22"/>
    <x v="1"/>
    <n v="0"/>
    <n v="0"/>
  </r>
  <r>
    <d v="2013-10-24T00:00:00"/>
    <d v="2013-10-24T00:00:36"/>
    <n v="2013"/>
    <x v="9"/>
    <n v="24"/>
    <x v="23"/>
    <x v="2"/>
    <n v="0"/>
    <n v="0"/>
  </r>
  <r>
    <d v="2013-10-24T00:00:00"/>
    <d v="2013-10-24T01:00:36"/>
    <n v="2013"/>
    <x v="9"/>
    <n v="24"/>
    <x v="0"/>
    <x v="2"/>
    <n v="0"/>
    <n v="0"/>
  </r>
  <r>
    <d v="2013-10-24T00:00:00"/>
    <d v="2013-10-24T02:00:36"/>
    <n v="2013"/>
    <x v="9"/>
    <n v="24"/>
    <x v="1"/>
    <x v="2"/>
    <n v="0"/>
    <n v="0"/>
  </r>
  <r>
    <d v="2013-10-24T00:00:00"/>
    <d v="2013-10-24T03:00:36"/>
    <n v="2013"/>
    <x v="9"/>
    <n v="24"/>
    <x v="2"/>
    <x v="2"/>
    <n v="0"/>
    <n v="0"/>
  </r>
  <r>
    <d v="2013-10-24T00:00:00"/>
    <d v="2013-10-24T04:00:36"/>
    <n v="2013"/>
    <x v="9"/>
    <n v="24"/>
    <x v="3"/>
    <x v="2"/>
    <n v="0"/>
    <n v="0"/>
  </r>
  <r>
    <d v="2013-10-24T00:00:00"/>
    <d v="2013-10-24T05:00:36"/>
    <n v="2013"/>
    <x v="9"/>
    <n v="24"/>
    <x v="4"/>
    <x v="2"/>
    <n v="0"/>
    <n v="0"/>
  </r>
  <r>
    <d v="2013-10-24T00:00:00"/>
    <d v="2013-10-24T06:00:36"/>
    <n v="2013"/>
    <x v="9"/>
    <n v="24"/>
    <x v="5"/>
    <x v="2"/>
    <n v="0"/>
    <n v="0"/>
  </r>
  <r>
    <d v="2013-10-24T00:00:00"/>
    <d v="2013-10-24T07:00:36"/>
    <n v="2013"/>
    <x v="9"/>
    <n v="24"/>
    <x v="6"/>
    <x v="2"/>
    <n v="14.173999999999999"/>
    <n v="0.27857704402515721"/>
  </r>
  <r>
    <d v="2013-10-24T00:00:00"/>
    <d v="2013-10-24T08:00:36"/>
    <n v="2013"/>
    <x v="9"/>
    <n v="24"/>
    <x v="7"/>
    <x v="2"/>
    <n v="49.027999999999999"/>
    <n v="0.96360062893081755"/>
  </r>
  <r>
    <d v="2013-10-24T00:00:00"/>
    <d v="2013-10-24T09:00:36"/>
    <n v="2013"/>
    <x v="9"/>
    <n v="24"/>
    <x v="8"/>
    <x v="2"/>
    <n v="49.96"/>
    <n v="0.98191823899371067"/>
  </r>
  <r>
    <d v="2013-10-24T00:00:00"/>
    <d v="2013-10-24T10:00:36"/>
    <n v="2013"/>
    <x v="9"/>
    <n v="24"/>
    <x v="9"/>
    <x v="2"/>
    <n v="49.96"/>
    <n v="0.98191823899371067"/>
  </r>
  <r>
    <d v="2013-10-24T00:00:00"/>
    <d v="2013-10-24T11:00:36"/>
    <n v="2013"/>
    <x v="9"/>
    <n v="24"/>
    <x v="10"/>
    <x v="2"/>
    <n v="49.96"/>
    <n v="0.98191823899371067"/>
  </r>
  <r>
    <d v="2013-10-24T00:00:00"/>
    <d v="2013-10-24T12:00:36"/>
    <n v="2013"/>
    <x v="9"/>
    <n v="24"/>
    <x v="11"/>
    <x v="2"/>
    <n v="49.96"/>
    <n v="0.98191823899371067"/>
  </r>
  <r>
    <d v="2013-10-24T00:00:00"/>
    <d v="2013-10-24T13:00:36"/>
    <n v="2013"/>
    <x v="9"/>
    <n v="24"/>
    <x v="12"/>
    <x v="2"/>
    <n v="49.96"/>
    <n v="0.98191823899371067"/>
  </r>
  <r>
    <d v="2013-10-24T00:00:00"/>
    <d v="2013-10-24T14:00:36"/>
    <n v="2013"/>
    <x v="9"/>
    <n v="24"/>
    <x v="13"/>
    <x v="2"/>
    <n v="49.96"/>
    <n v="0.98191823899371067"/>
  </r>
  <r>
    <d v="2013-10-24T00:00:00"/>
    <d v="2013-10-24T15:00:36"/>
    <n v="2013"/>
    <x v="9"/>
    <n v="24"/>
    <x v="14"/>
    <x v="2"/>
    <n v="49.96"/>
    <n v="0.98191823899371067"/>
  </r>
  <r>
    <d v="2013-10-24T00:00:00"/>
    <d v="2013-10-24T16:00:36"/>
    <n v="2013"/>
    <x v="9"/>
    <n v="24"/>
    <x v="15"/>
    <x v="2"/>
    <n v="49.96"/>
    <n v="0.98191823899371067"/>
  </r>
  <r>
    <d v="2013-10-24T00:00:00"/>
    <d v="2013-10-24T17:00:36"/>
    <n v="2013"/>
    <x v="9"/>
    <n v="24"/>
    <x v="16"/>
    <x v="2"/>
    <n v="49.96"/>
    <n v="0.98191823899371067"/>
  </r>
  <r>
    <d v="2013-10-24T00:00:00"/>
    <d v="2013-10-24T18:00:36"/>
    <n v="2013"/>
    <x v="9"/>
    <n v="24"/>
    <x v="17"/>
    <x v="2"/>
    <n v="40.101999999999997"/>
    <n v="0.78816823899371058"/>
  </r>
  <r>
    <d v="2013-10-24T00:00:00"/>
    <d v="2013-10-24T19:00:36"/>
    <n v="2013"/>
    <x v="9"/>
    <n v="24"/>
    <x v="18"/>
    <x v="2"/>
    <n v="5.0190000000000001"/>
    <n v="9.8643867924528297E-2"/>
  </r>
  <r>
    <d v="2013-10-24T00:00:00"/>
    <d v="2013-10-24T20:00:36"/>
    <n v="2013"/>
    <x v="9"/>
    <n v="24"/>
    <x v="19"/>
    <x v="2"/>
    <n v="0"/>
    <n v="0"/>
  </r>
  <r>
    <d v="2013-10-24T00:00:00"/>
    <d v="2013-10-24T21:00:36"/>
    <n v="2013"/>
    <x v="9"/>
    <n v="24"/>
    <x v="20"/>
    <x v="2"/>
    <n v="0"/>
    <n v="0"/>
  </r>
  <r>
    <d v="2013-10-24T00:00:00"/>
    <d v="2013-10-24T22:00:36"/>
    <n v="2013"/>
    <x v="9"/>
    <n v="24"/>
    <x v="21"/>
    <x v="2"/>
    <n v="0"/>
    <n v="0"/>
  </r>
  <r>
    <d v="2013-10-24T00:00:00"/>
    <d v="2013-10-24T23:00:36"/>
    <n v="2013"/>
    <x v="9"/>
    <n v="24"/>
    <x v="22"/>
    <x v="2"/>
    <n v="0"/>
    <n v="0"/>
  </r>
  <r>
    <d v="2013-10-25T00:00:00"/>
    <d v="2013-10-25T00:00:36"/>
    <n v="2013"/>
    <x v="9"/>
    <n v="25"/>
    <x v="23"/>
    <x v="3"/>
    <n v="0"/>
    <n v="0"/>
  </r>
  <r>
    <d v="2013-10-25T00:00:00"/>
    <d v="2013-10-25T01:00:36"/>
    <n v="2013"/>
    <x v="9"/>
    <n v="25"/>
    <x v="0"/>
    <x v="3"/>
    <n v="0"/>
    <n v="0"/>
  </r>
  <r>
    <d v="2013-10-25T00:00:00"/>
    <d v="2013-10-25T02:00:36"/>
    <n v="2013"/>
    <x v="9"/>
    <n v="25"/>
    <x v="1"/>
    <x v="3"/>
    <n v="0"/>
    <n v="0"/>
  </r>
  <r>
    <d v="2013-10-25T00:00:00"/>
    <d v="2013-10-25T03:00:36"/>
    <n v="2013"/>
    <x v="9"/>
    <n v="25"/>
    <x v="2"/>
    <x v="3"/>
    <n v="0"/>
    <n v="0"/>
  </r>
  <r>
    <d v="2013-10-25T00:00:00"/>
    <d v="2013-10-25T04:00:36"/>
    <n v="2013"/>
    <x v="9"/>
    <n v="25"/>
    <x v="3"/>
    <x v="3"/>
    <n v="0"/>
    <n v="0"/>
  </r>
  <r>
    <d v="2013-10-25T00:00:00"/>
    <d v="2013-10-25T05:00:36"/>
    <n v="2013"/>
    <x v="9"/>
    <n v="25"/>
    <x v="4"/>
    <x v="3"/>
    <n v="0"/>
    <n v="0"/>
  </r>
  <r>
    <d v="2013-10-25T00:00:00"/>
    <d v="2013-10-25T06:00:36"/>
    <n v="2013"/>
    <x v="9"/>
    <n v="25"/>
    <x v="5"/>
    <x v="3"/>
    <n v="0"/>
    <n v="0"/>
  </r>
  <r>
    <d v="2013-10-25T00:00:00"/>
    <d v="2013-10-25T07:00:36"/>
    <n v="2013"/>
    <x v="9"/>
    <n v="25"/>
    <x v="6"/>
    <x v="3"/>
    <n v="16.663"/>
    <n v="0.32749606918238994"/>
  </r>
  <r>
    <d v="2013-10-25T00:00:00"/>
    <d v="2013-10-25T08:00:36"/>
    <n v="2013"/>
    <x v="9"/>
    <n v="25"/>
    <x v="7"/>
    <x v="3"/>
    <n v="49.96"/>
    <n v="0.98191823899371067"/>
  </r>
  <r>
    <d v="2013-10-25T00:00:00"/>
    <d v="2013-10-25T09:00:36"/>
    <n v="2013"/>
    <x v="9"/>
    <n v="25"/>
    <x v="8"/>
    <x v="3"/>
    <n v="49.96"/>
    <n v="0.98191823899371067"/>
  </r>
  <r>
    <d v="2013-10-25T00:00:00"/>
    <d v="2013-10-25T10:00:36"/>
    <n v="2013"/>
    <x v="9"/>
    <n v="25"/>
    <x v="9"/>
    <x v="3"/>
    <n v="49.96"/>
    <n v="0.98191823899371067"/>
  </r>
  <r>
    <d v="2013-10-25T00:00:00"/>
    <d v="2013-10-25T11:00:36"/>
    <n v="2013"/>
    <x v="9"/>
    <n v="25"/>
    <x v="10"/>
    <x v="3"/>
    <n v="49.96"/>
    <n v="0.98191823899371067"/>
  </r>
  <r>
    <d v="2013-10-25T00:00:00"/>
    <d v="2013-10-25T12:00:36"/>
    <n v="2013"/>
    <x v="9"/>
    <n v="25"/>
    <x v="11"/>
    <x v="3"/>
    <n v="49.96"/>
    <n v="0.98191823899371067"/>
  </r>
  <r>
    <d v="2013-10-25T00:00:00"/>
    <d v="2013-10-25T13:00:36"/>
    <n v="2013"/>
    <x v="9"/>
    <n v="25"/>
    <x v="12"/>
    <x v="3"/>
    <n v="49.96"/>
    <n v="0.98191823899371067"/>
  </r>
  <r>
    <d v="2013-10-25T00:00:00"/>
    <d v="2013-10-25T14:00:36"/>
    <n v="2013"/>
    <x v="9"/>
    <n v="25"/>
    <x v="13"/>
    <x v="3"/>
    <n v="49.96"/>
    <n v="0.98191823899371067"/>
  </r>
  <r>
    <d v="2013-10-25T00:00:00"/>
    <d v="2013-10-25T15:00:36"/>
    <n v="2013"/>
    <x v="9"/>
    <n v="25"/>
    <x v="14"/>
    <x v="3"/>
    <n v="49.96"/>
    <n v="0.98191823899371067"/>
  </r>
  <r>
    <d v="2013-10-25T00:00:00"/>
    <d v="2013-10-25T16:00:36"/>
    <n v="2013"/>
    <x v="9"/>
    <n v="25"/>
    <x v="15"/>
    <x v="3"/>
    <n v="49.96"/>
    <n v="0.98191823899371067"/>
  </r>
  <r>
    <d v="2013-10-25T00:00:00"/>
    <d v="2013-10-25T17:00:36"/>
    <n v="2013"/>
    <x v="9"/>
    <n v="25"/>
    <x v="16"/>
    <x v="3"/>
    <n v="49.96"/>
    <n v="0.98191823899371067"/>
  </r>
  <r>
    <d v="2013-10-25T00:00:00"/>
    <d v="2013-10-25T18:00:36"/>
    <n v="2013"/>
    <x v="9"/>
    <n v="25"/>
    <x v="17"/>
    <x v="3"/>
    <n v="43.085999999999999"/>
    <n v="0.84681603773584901"/>
  </r>
  <r>
    <d v="2013-10-25T00:00:00"/>
    <d v="2013-10-25T19:00:36"/>
    <n v="2013"/>
    <x v="9"/>
    <n v="25"/>
    <x v="18"/>
    <x v="3"/>
    <n v="5.92"/>
    <n v="0.11635220125786162"/>
  </r>
  <r>
    <d v="2013-10-25T00:00:00"/>
    <d v="2013-10-25T20:00:36"/>
    <n v="2013"/>
    <x v="9"/>
    <n v="25"/>
    <x v="19"/>
    <x v="3"/>
    <n v="0"/>
    <n v="0"/>
  </r>
  <r>
    <d v="2013-10-25T00:00:00"/>
    <d v="2013-10-25T21:00:36"/>
    <n v="2013"/>
    <x v="9"/>
    <n v="25"/>
    <x v="20"/>
    <x v="3"/>
    <n v="0"/>
    <n v="0"/>
  </r>
  <r>
    <d v="2013-10-25T00:00:00"/>
    <d v="2013-10-25T22:00:36"/>
    <n v="2013"/>
    <x v="9"/>
    <n v="25"/>
    <x v="21"/>
    <x v="3"/>
    <n v="0"/>
    <n v="0"/>
  </r>
  <r>
    <d v="2013-10-25T00:00:00"/>
    <d v="2013-10-25T23:00:36"/>
    <n v="2013"/>
    <x v="9"/>
    <n v="25"/>
    <x v="22"/>
    <x v="3"/>
    <n v="0"/>
    <n v="0"/>
  </r>
  <r>
    <d v="2013-10-26T00:00:00"/>
    <d v="2013-10-26T00:00:36"/>
    <n v="2013"/>
    <x v="9"/>
    <n v="26"/>
    <x v="23"/>
    <x v="4"/>
    <n v="0"/>
    <n v="0"/>
  </r>
  <r>
    <d v="2013-10-26T00:00:00"/>
    <d v="2013-10-26T01:00:36"/>
    <n v="2013"/>
    <x v="9"/>
    <n v="26"/>
    <x v="0"/>
    <x v="4"/>
    <n v="0"/>
    <n v="0"/>
  </r>
  <r>
    <d v="2013-10-26T00:00:00"/>
    <d v="2013-10-26T02:00:36"/>
    <n v="2013"/>
    <x v="9"/>
    <n v="26"/>
    <x v="1"/>
    <x v="4"/>
    <n v="0"/>
    <n v="0"/>
  </r>
  <r>
    <d v="2013-10-26T00:00:00"/>
    <d v="2013-10-26T03:00:36"/>
    <n v="2013"/>
    <x v="9"/>
    <n v="26"/>
    <x v="2"/>
    <x v="4"/>
    <n v="0"/>
    <n v="0"/>
  </r>
  <r>
    <d v="2013-10-26T00:00:00"/>
    <d v="2013-10-26T04:00:36"/>
    <n v="2013"/>
    <x v="9"/>
    <n v="26"/>
    <x v="3"/>
    <x v="4"/>
    <n v="0"/>
    <n v="0"/>
  </r>
  <r>
    <d v="2013-10-26T00:00:00"/>
    <d v="2013-10-26T05:00:36"/>
    <n v="2013"/>
    <x v="9"/>
    <n v="26"/>
    <x v="4"/>
    <x v="4"/>
    <n v="0"/>
    <n v="0"/>
  </r>
  <r>
    <d v="2013-10-26T00:00:00"/>
    <d v="2013-10-26T06:00:36"/>
    <n v="2013"/>
    <x v="9"/>
    <n v="26"/>
    <x v="5"/>
    <x v="4"/>
    <n v="0"/>
    <n v="0"/>
  </r>
  <r>
    <d v="2013-10-26T00:00:00"/>
    <d v="2013-10-26T07:00:36"/>
    <n v="2013"/>
    <x v="9"/>
    <n v="26"/>
    <x v="6"/>
    <x v="4"/>
    <n v="17.292999999999999"/>
    <n v="0.339878144654088"/>
  </r>
  <r>
    <d v="2013-10-26T00:00:00"/>
    <d v="2013-10-26T08:00:36"/>
    <n v="2013"/>
    <x v="9"/>
    <n v="26"/>
    <x v="7"/>
    <x v="4"/>
    <n v="49.96"/>
    <n v="0.98191823899371067"/>
  </r>
  <r>
    <d v="2013-10-26T00:00:00"/>
    <d v="2013-10-26T09:00:36"/>
    <n v="2013"/>
    <x v="9"/>
    <n v="26"/>
    <x v="8"/>
    <x v="4"/>
    <n v="49.96"/>
    <n v="0.98191823899371067"/>
  </r>
  <r>
    <d v="2013-10-26T00:00:00"/>
    <d v="2013-10-26T10:00:36"/>
    <n v="2013"/>
    <x v="9"/>
    <n v="26"/>
    <x v="9"/>
    <x v="4"/>
    <n v="49.96"/>
    <n v="0.98191823899371067"/>
  </r>
  <r>
    <d v="2013-10-26T00:00:00"/>
    <d v="2013-10-26T11:00:36"/>
    <n v="2013"/>
    <x v="9"/>
    <n v="26"/>
    <x v="10"/>
    <x v="4"/>
    <n v="49.96"/>
    <n v="0.98191823899371067"/>
  </r>
  <r>
    <d v="2013-10-26T00:00:00"/>
    <d v="2013-10-26T12:00:36"/>
    <n v="2013"/>
    <x v="9"/>
    <n v="26"/>
    <x v="11"/>
    <x v="4"/>
    <n v="49.96"/>
    <n v="0.98191823899371067"/>
  </r>
  <r>
    <d v="2013-10-26T00:00:00"/>
    <d v="2013-10-26T13:00:36"/>
    <n v="2013"/>
    <x v="9"/>
    <n v="26"/>
    <x v="12"/>
    <x v="4"/>
    <n v="49.96"/>
    <n v="0.98191823899371067"/>
  </r>
  <r>
    <d v="2013-10-26T00:00:00"/>
    <d v="2013-10-26T14:00:36"/>
    <n v="2013"/>
    <x v="9"/>
    <n v="26"/>
    <x v="13"/>
    <x v="4"/>
    <n v="49.96"/>
    <n v="0.98191823899371067"/>
  </r>
  <r>
    <d v="2013-10-26T00:00:00"/>
    <d v="2013-10-26T15:00:36"/>
    <n v="2013"/>
    <x v="9"/>
    <n v="26"/>
    <x v="14"/>
    <x v="4"/>
    <n v="49.96"/>
    <n v="0.98191823899371067"/>
  </r>
  <r>
    <d v="2013-10-26T00:00:00"/>
    <d v="2013-10-26T16:00:36"/>
    <n v="2013"/>
    <x v="9"/>
    <n v="26"/>
    <x v="15"/>
    <x v="4"/>
    <n v="49.96"/>
    <n v="0.98191823899371067"/>
  </r>
  <r>
    <d v="2013-10-26T00:00:00"/>
    <d v="2013-10-26T17:00:36"/>
    <n v="2013"/>
    <x v="9"/>
    <n v="26"/>
    <x v="16"/>
    <x v="4"/>
    <n v="49.96"/>
    <n v="0.98191823899371067"/>
  </r>
  <r>
    <d v="2013-10-26T00:00:00"/>
    <d v="2013-10-26T18:00:36"/>
    <n v="2013"/>
    <x v="9"/>
    <n v="26"/>
    <x v="17"/>
    <x v="4"/>
    <n v="41.753"/>
    <n v="0.82061713836477979"/>
  </r>
  <r>
    <d v="2013-10-26T00:00:00"/>
    <d v="2013-10-26T19:00:36"/>
    <n v="2013"/>
    <x v="9"/>
    <n v="26"/>
    <x v="18"/>
    <x v="4"/>
    <n v="6.0179999999999998"/>
    <n v="0.11827830188679245"/>
  </r>
  <r>
    <d v="2013-10-26T00:00:00"/>
    <d v="2013-10-26T20:00:36"/>
    <n v="2013"/>
    <x v="9"/>
    <n v="26"/>
    <x v="19"/>
    <x v="4"/>
    <n v="0"/>
    <n v="0"/>
  </r>
  <r>
    <d v="2013-10-26T00:00:00"/>
    <d v="2013-10-26T21:00:36"/>
    <n v="2013"/>
    <x v="9"/>
    <n v="26"/>
    <x v="20"/>
    <x v="4"/>
    <n v="0"/>
    <n v="0"/>
  </r>
  <r>
    <d v="2013-10-26T00:00:00"/>
    <d v="2013-10-26T22:00:36"/>
    <n v="2013"/>
    <x v="9"/>
    <n v="26"/>
    <x v="21"/>
    <x v="4"/>
    <n v="0"/>
    <n v="0"/>
  </r>
  <r>
    <d v="2013-10-26T00:00:00"/>
    <d v="2013-10-26T23:00:36"/>
    <n v="2013"/>
    <x v="9"/>
    <n v="26"/>
    <x v="22"/>
    <x v="4"/>
    <n v="0"/>
    <n v="0"/>
  </r>
  <r>
    <d v="2013-10-27T00:00:00"/>
    <d v="2013-10-27T00:00:36"/>
    <n v="2013"/>
    <x v="9"/>
    <n v="27"/>
    <x v="23"/>
    <x v="5"/>
    <n v="0"/>
    <n v="0"/>
  </r>
  <r>
    <d v="2013-10-27T00:00:00"/>
    <d v="2013-10-27T01:00:36"/>
    <n v="2013"/>
    <x v="9"/>
    <n v="27"/>
    <x v="0"/>
    <x v="5"/>
    <n v="0"/>
    <n v="0"/>
  </r>
  <r>
    <d v="2013-10-27T00:00:00"/>
    <d v="2013-10-27T02:00:36"/>
    <n v="2013"/>
    <x v="9"/>
    <n v="27"/>
    <x v="1"/>
    <x v="5"/>
    <n v="0"/>
    <n v="0"/>
  </r>
  <r>
    <d v="2013-10-27T00:00:00"/>
    <d v="2013-10-27T03:00:36"/>
    <n v="2013"/>
    <x v="9"/>
    <n v="27"/>
    <x v="2"/>
    <x v="5"/>
    <n v="0"/>
    <n v="0"/>
  </r>
  <r>
    <d v="2013-10-27T00:00:00"/>
    <d v="2013-10-27T04:00:36"/>
    <n v="2013"/>
    <x v="9"/>
    <n v="27"/>
    <x v="3"/>
    <x v="5"/>
    <n v="0"/>
    <n v="0"/>
  </r>
  <r>
    <d v="2013-10-27T00:00:00"/>
    <d v="2013-10-27T05:00:36"/>
    <n v="2013"/>
    <x v="9"/>
    <n v="27"/>
    <x v="4"/>
    <x v="5"/>
    <n v="0"/>
    <n v="0"/>
  </r>
  <r>
    <d v="2013-10-27T00:00:00"/>
    <d v="2013-10-27T06:00:36"/>
    <n v="2013"/>
    <x v="9"/>
    <n v="27"/>
    <x v="5"/>
    <x v="5"/>
    <n v="0"/>
    <n v="0"/>
  </r>
  <r>
    <d v="2013-10-27T00:00:00"/>
    <d v="2013-10-27T07:00:36"/>
    <n v="2013"/>
    <x v="9"/>
    <n v="27"/>
    <x v="6"/>
    <x v="5"/>
    <n v="17.725000000000001"/>
    <n v="0.3483687106918239"/>
  </r>
  <r>
    <d v="2013-10-27T00:00:00"/>
    <d v="2013-10-27T08:00:36"/>
    <n v="2013"/>
    <x v="9"/>
    <n v="27"/>
    <x v="7"/>
    <x v="5"/>
    <n v="49.96"/>
    <n v="0.98191823899371067"/>
  </r>
  <r>
    <d v="2013-10-27T00:00:00"/>
    <d v="2013-10-27T09:00:36"/>
    <n v="2013"/>
    <x v="9"/>
    <n v="27"/>
    <x v="8"/>
    <x v="5"/>
    <n v="49.96"/>
    <n v="0.98191823899371067"/>
  </r>
  <r>
    <d v="2013-10-27T00:00:00"/>
    <d v="2013-10-27T10:00:36"/>
    <n v="2013"/>
    <x v="9"/>
    <n v="27"/>
    <x v="9"/>
    <x v="5"/>
    <n v="49.96"/>
    <n v="0.98191823899371067"/>
  </r>
  <r>
    <d v="2013-10-27T00:00:00"/>
    <d v="2013-10-27T11:00:36"/>
    <n v="2013"/>
    <x v="9"/>
    <n v="27"/>
    <x v="10"/>
    <x v="5"/>
    <n v="49.96"/>
    <n v="0.98191823899371067"/>
  </r>
  <r>
    <d v="2013-10-27T00:00:00"/>
    <d v="2013-10-27T12:00:36"/>
    <n v="2013"/>
    <x v="9"/>
    <n v="27"/>
    <x v="11"/>
    <x v="5"/>
    <n v="49.96"/>
    <n v="0.98191823899371067"/>
  </r>
  <r>
    <d v="2013-10-27T00:00:00"/>
    <d v="2013-10-27T13:00:36"/>
    <n v="2013"/>
    <x v="9"/>
    <n v="27"/>
    <x v="12"/>
    <x v="5"/>
    <n v="49.96"/>
    <n v="0.98191823899371067"/>
  </r>
  <r>
    <d v="2013-10-27T00:00:00"/>
    <d v="2013-10-27T14:00:36"/>
    <n v="2013"/>
    <x v="9"/>
    <n v="27"/>
    <x v="13"/>
    <x v="5"/>
    <n v="49.96"/>
    <n v="0.98191823899371067"/>
  </r>
  <r>
    <d v="2013-10-27T00:00:00"/>
    <d v="2013-10-27T15:00:36"/>
    <n v="2013"/>
    <x v="9"/>
    <n v="27"/>
    <x v="14"/>
    <x v="5"/>
    <n v="49.96"/>
    <n v="0.98191823899371067"/>
  </r>
  <r>
    <d v="2013-10-27T00:00:00"/>
    <d v="2013-10-27T16:00:36"/>
    <n v="2013"/>
    <x v="9"/>
    <n v="27"/>
    <x v="15"/>
    <x v="5"/>
    <n v="49.96"/>
    <n v="0.98191823899371067"/>
  </r>
  <r>
    <d v="2013-10-27T00:00:00"/>
    <d v="2013-10-27T17:00:36"/>
    <n v="2013"/>
    <x v="9"/>
    <n v="27"/>
    <x v="16"/>
    <x v="5"/>
    <n v="49.96"/>
    <n v="0.98191823899371067"/>
  </r>
  <r>
    <d v="2013-10-27T00:00:00"/>
    <d v="2013-10-27T18:00:36"/>
    <n v="2013"/>
    <x v="9"/>
    <n v="27"/>
    <x v="17"/>
    <x v="5"/>
    <n v="44.811"/>
    <n v="0.88071933962264148"/>
  </r>
  <r>
    <d v="2013-10-27T00:00:00"/>
    <d v="2013-10-27T19:00:36"/>
    <n v="2013"/>
    <x v="9"/>
    <n v="27"/>
    <x v="18"/>
    <x v="5"/>
    <n v="6.2460000000000004"/>
    <n v="0.12275943396226416"/>
  </r>
  <r>
    <d v="2013-10-27T00:00:00"/>
    <d v="2013-10-27T20:00:36"/>
    <n v="2013"/>
    <x v="9"/>
    <n v="27"/>
    <x v="19"/>
    <x v="5"/>
    <n v="0"/>
    <n v="0"/>
  </r>
  <r>
    <d v="2013-10-27T00:00:00"/>
    <d v="2013-10-27T21:00:36"/>
    <n v="2013"/>
    <x v="9"/>
    <n v="27"/>
    <x v="20"/>
    <x v="5"/>
    <n v="0"/>
    <n v="0"/>
  </r>
  <r>
    <d v="2013-10-27T00:00:00"/>
    <d v="2013-10-27T22:00:36"/>
    <n v="2013"/>
    <x v="9"/>
    <n v="27"/>
    <x v="21"/>
    <x v="5"/>
    <n v="0"/>
    <n v="0"/>
  </r>
  <r>
    <d v="2013-10-27T00:00:00"/>
    <d v="2013-10-27T23:00:36"/>
    <n v="2013"/>
    <x v="9"/>
    <n v="27"/>
    <x v="22"/>
    <x v="5"/>
    <n v="0"/>
    <n v="0"/>
  </r>
  <r>
    <d v="2013-10-28T00:00:00"/>
    <d v="2013-10-28T00:00:36"/>
    <n v="2013"/>
    <x v="9"/>
    <n v="28"/>
    <x v="23"/>
    <x v="6"/>
    <n v="0"/>
    <n v="0"/>
  </r>
  <r>
    <d v="2013-10-28T00:00:00"/>
    <d v="2013-10-28T01:00:36"/>
    <n v="2013"/>
    <x v="9"/>
    <n v="28"/>
    <x v="0"/>
    <x v="6"/>
    <n v="0"/>
    <n v="0"/>
  </r>
  <r>
    <d v="2013-10-28T00:00:00"/>
    <d v="2013-10-28T02:00:36"/>
    <n v="2013"/>
    <x v="9"/>
    <n v="28"/>
    <x v="1"/>
    <x v="6"/>
    <n v="0"/>
    <n v="0"/>
  </r>
  <r>
    <d v="2013-10-28T00:00:00"/>
    <d v="2013-10-28T03:00:36"/>
    <n v="2013"/>
    <x v="9"/>
    <n v="28"/>
    <x v="2"/>
    <x v="6"/>
    <n v="0"/>
    <n v="0"/>
  </r>
  <r>
    <d v="2013-10-28T00:00:00"/>
    <d v="2013-10-28T04:00:36"/>
    <n v="2013"/>
    <x v="9"/>
    <n v="28"/>
    <x v="3"/>
    <x v="6"/>
    <n v="0"/>
    <n v="0"/>
  </r>
  <r>
    <d v="2013-10-28T00:00:00"/>
    <d v="2013-10-28T05:00:36"/>
    <n v="2013"/>
    <x v="9"/>
    <n v="28"/>
    <x v="4"/>
    <x v="6"/>
    <n v="0"/>
    <n v="0"/>
  </r>
  <r>
    <d v="2013-10-28T00:00:00"/>
    <d v="2013-10-28T06:00:36"/>
    <n v="2013"/>
    <x v="9"/>
    <n v="28"/>
    <x v="5"/>
    <x v="6"/>
    <n v="0"/>
    <n v="0"/>
  </r>
  <r>
    <d v="2013-10-28T00:00:00"/>
    <d v="2013-10-28T07:00:36"/>
    <n v="2013"/>
    <x v="9"/>
    <n v="28"/>
    <x v="6"/>
    <x v="6"/>
    <n v="18.317"/>
    <n v="0.36000393081761006"/>
  </r>
  <r>
    <d v="2013-10-28T00:00:00"/>
    <d v="2013-10-28T08:00:36"/>
    <n v="2013"/>
    <x v="9"/>
    <n v="28"/>
    <x v="7"/>
    <x v="6"/>
    <n v="49.96"/>
    <n v="0.98191823899371067"/>
  </r>
  <r>
    <d v="2013-10-28T00:00:00"/>
    <d v="2013-10-28T09:00:36"/>
    <n v="2013"/>
    <x v="9"/>
    <n v="28"/>
    <x v="8"/>
    <x v="6"/>
    <n v="49.96"/>
    <n v="0.98191823899371067"/>
  </r>
  <r>
    <d v="2013-10-28T00:00:00"/>
    <d v="2013-10-28T10:00:36"/>
    <n v="2013"/>
    <x v="9"/>
    <n v="28"/>
    <x v="9"/>
    <x v="6"/>
    <n v="49.96"/>
    <n v="0.98191823899371067"/>
  </r>
  <r>
    <d v="2013-10-28T00:00:00"/>
    <d v="2013-10-28T11:00:36"/>
    <n v="2013"/>
    <x v="9"/>
    <n v="28"/>
    <x v="10"/>
    <x v="6"/>
    <n v="49.96"/>
    <n v="0.98191823899371067"/>
  </r>
  <r>
    <d v="2013-10-28T00:00:00"/>
    <d v="2013-10-28T12:00:36"/>
    <n v="2013"/>
    <x v="9"/>
    <n v="28"/>
    <x v="11"/>
    <x v="6"/>
    <n v="49.96"/>
    <n v="0.98191823899371067"/>
  </r>
  <r>
    <d v="2013-10-28T00:00:00"/>
    <d v="2013-10-28T13:00:36"/>
    <n v="2013"/>
    <x v="9"/>
    <n v="28"/>
    <x v="12"/>
    <x v="6"/>
    <n v="49.96"/>
    <n v="0.98191823899371067"/>
  </r>
  <r>
    <d v="2013-10-28T00:00:00"/>
    <d v="2013-10-28T14:00:36"/>
    <n v="2013"/>
    <x v="9"/>
    <n v="28"/>
    <x v="13"/>
    <x v="6"/>
    <n v="49.96"/>
    <n v="0.98191823899371067"/>
  </r>
  <r>
    <d v="2013-10-28T00:00:00"/>
    <d v="2013-10-28T15:00:36"/>
    <n v="2013"/>
    <x v="9"/>
    <n v="28"/>
    <x v="14"/>
    <x v="6"/>
    <n v="49.96"/>
    <n v="0.98191823899371067"/>
  </r>
  <r>
    <d v="2013-10-28T00:00:00"/>
    <d v="2013-10-28T16:00:36"/>
    <n v="2013"/>
    <x v="9"/>
    <n v="28"/>
    <x v="15"/>
    <x v="6"/>
    <n v="49.96"/>
    <n v="0.98191823899371067"/>
  </r>
  <r>
    <d v="2013-10-28T00:00:00"/>
    <d v="2013-10-28T17:00:36"/>
    <n v="2013"/>
    <x v="9"/>
    <n v="28"/>
    <x v="16"/>
    <x v="6"/>
    <n v="49.96"/>
    <n v="0.98191823899371067"/>
  </r>
  <r>
    <d v="2013-10-28T00:00:00"/>
    <d v="2013-10-28T18:00:36"/>
    <n v="2013"/>
    <x v="9"/>
    <n v="28"/>
    <x v="17"/>
    <x v="6"/>
    <n v="44.139000000000003"/>
    <n v="0.86751179245283017"/>
  </r>
  <r>
    <d v="2013-10-28T00:00:00"/>
    <d v="2013-10-28T19:00:36"/>
    <n v="2013"/>
    <x v="9"/>
    <n v="28"/>
    <x v="18"/>
    <x v="6"/>
    <n v="6.3840000000000003"/>
    <n v="0.12547169811320755"/>
  </r>
  <r>
    <d v="2013-10-28T00:00:00"/>
    <d v="2013-10-28T20:00:36"/>
    <n v="2013"/>
    <x v="9"/>
    <n v="28"/>
    <x v="19"/>
    <x v="6"/>
    <n v="0"/>
    <n v="0"/>
  </r>
  <r>
    <d v="2013-10-28T00:00:00"/>
    <d v="2013-10-28T21:00:36"/>
    <n v="2013"/>
    <x v="9"/>
    <n v="28"/>
    <x v="20"/>
    <x v="6"/>
    <n v="0"/>
    <n v="0"/>
  </r>
  <r>
    <d v="2013-10-28T00:00:00"/>
    <d v="2013-10-28T22:00:36"/>
    <n v="2013"/>
    <x v="9"/>
    <n v="28"/>
    <x v="21"/>
    <x v="6"/>
    <n v="0"/>
    <n v="0"/>
  </r>
  <r>
    <d v="2013-10-28T00:00:00"/>
    <d v="2013-10-28T23:00:36"/>
    <n v="2013"/>
    <x v="9"/>
    <n v="28"/>
    <x v="22"/>
    <x v="6"/>
    <n v="0"/>
    <n v="0"/>
  </r>
  <r>
    <d v="2013-10-29T00:00:00"/>
    <d v="2013-10-29T00:00:36"/>
    <n v="2013"/>
    <x v="9"/>
    <n v="29"/>
    <x v="23"/>
    <x v="0"/>
    <n v="0"/>
    <n v="0"/>
  </r>
  <r>
    <d v="2013-10-29T00:00:00"/>
    <d v="2013-10-29T01:00:36"/>
    <n v="2013"/>
    <x v="9"/>
    <n v="29"/>
    <x v="0"/>
    <x v="0"/>
    <n v="0"/>
    <n v="0"/>
  </r>
  <r>
    <d v="2013-10-29T00:00:00"/>
    <d v="2013-10-29T02:00:36"/>
    <n v="2013"/>
    <x v="9"/>
    <n v="29"/>
    <x v="1"/>
    <x v="0"/>
    <n v="0"/>
    <n v="0"/>
  </r>
  <r>
    <d v="2013-10-29T00:00:00"/>
    <d v="2013-10-29T03:00:36"/>
    <n v="2013"/>
    <x v="9"/>
    <n v="29"/>
    <x v="2"/>
    <x v="0"/>
    <n v="0"/>
    <n v="0"/>
  </r>
  <r>
    <d v="2013-10-29T00:00:00"/>
    <d v="2013-10-29T04:00:36"/>
    <n v="2013"/>
    <x v="9"/>
    <n v="29"/>
    <x v="3"/>
    <x v="0"/>
    <n v="0"/>
    <n v="0"/>
  </r>
  <r>
    <d v="2013-10-29T00:00:00"/>
    <d v="2013-10-29T05:00:36"/>
    <n v="2013"/>
    <x v="9"/>
    <n v="29"/>
    <x v="4"/>
    <x v="0"/>
    <n v="0"/>
    <n v="0"/>
  </r>
  <r>
    <d v="2013-10-29T00:00:00"/>
    <d v="2013-10-29T06:00:36"/>
    <n v="2013"/>
    <x v="9"/>
    <n v="29"/>
    <x v="5"/>
    <x v="0"/>
    <n v="0"/>
    <n v="0"/>
  </r>
  <r>
    <d v="2013-10-29T00:00:00"/>
    <d v="2013-10-29T07:00:36"/>
    <n v="2013"/>
    <x v="9"/>
    <n v="29"/>
    <x v="6"/>
    <x v="0"/>
    <n v="18.751000000000001"/>
    <n v="0.36853380503144656"/>
  </r>
  <r>
    <d v="2013-10-29T00:00:00"/>
    <d v="2013-10-29T08:00:36"/>
    <n v="2013"/>
    <x v="9"/>
    <n v="29"/>
    <x v="7"/>
    <x v="0"/>
    <n v="49.96"/>
    <n v="0.98191823899371067"/>
  </r>
  <r>
    <d v="2013-10-29T00:00:00"/>
    <d v="2013-10-29T09:00:36"/>
    <n v="2013"/>
    <x v="9"/>
    <n v="29"/>
    <x v="8"/>
    <x v="0"/>
    <n v="49.96"/>
    <n v="0.98191823899371067"/>
  </r>
  <r>
    <d v="2013-10-29T00:00:00"/>
    <d v="2013-10-29T10:00:36"/>
    <n v="2013"/>
    <x v="9"/>
    <n v="29"/>
    <x v="9"/>
    <x v="0"/>
    <n v="49.96"/>
    <n v="0.98191823899371067"/>
  </r>
  <r>
    <d v="2013-10-29T00:00:00"/>
    <d v="2013-10-29T11:00:36"/>
    <n v="2013"/>
    <x v="9"/>
    <n v="29"/>
    <x v="10"/>
    <x v="0"/>
    <n v="49.96"/>
    <n v="0.98191823899371067"/>
  </r>
  <r>
    <d v="2013-10-29T00:00:00"/>
    <d v="2013-10-29T12:00:36"/>
    <n v="2013"/>
    <x v="9"/>
    <n v="29"/>
    <x v="11"/>
    <x v="0"/>
    <n v="49.96"/>
    <n v="0.98191823899371067"/>
  </r>
  <r>
    <d v="2013-10-29T00:00:00"/>
    <d v="2013-10-29T13:00:36"/>
    <n v="2013"/>
    <x v="9"/>
    <n v="29"/>
    <x v="12"/>
    <x v="0"/>
    <n v="49.96"/>
    <n v="0.98191823899371067"/>
  </r>
  <r>
    <d v="2013-10-29T00:00:00"/>
    <d v="2013-10-29T14:00:36"/>
    <n v="2013"/>
    <x v="9"/>
    <n v="29"/>
    <x v="13"/>
    <x v="0"/>
    <n v="49.96"/>
    <n v="0.98191823899371067"/>
  </r>
  <r>
    <d v="2013-10-29T00:00:00"/>
    <d v="2013-10-29T15:00:36"/>
    <n v="2013"/>
    <x v="9"/>
    <n v="29"/>
    <x v="14"/>
    <x v="0"/>
    <n v="49.96"/>
    <n v="0.98191823899371067"/>
  </r>
  <r>
    <d v="2013-10-29T00:00:00"/>
    <d v="2013-10-29T16:00:36"/>
    <n v="2013"/>
    <x v="9"/>
    <n v="29"/>
    <x v="15"/>
    <x v="0"/>
    <n v="49.96"/>
    <n v="0.98191823899371067"/>
  </r>
  <r>
    <d v="2013-10-29T00:00:00"/>
    <d v="2013-10-29T17:00:36"/>
    <n v="2013"/>
    <x v="9"/>
    <n v="29"/>
    <x v="16"/>
    <x v="0"/>
    <n v="49.96"/>
    <n v="0.98191823899371067"/>
  </r>
  <r>
    <d v="2013-10-29T00:00:00"/>
    <d v="2013-10-29T18:00:36"/>
    <n v="2013"/>
    <x v="9"/>
    <n v="29"/>
    <x v="17"/>
    <x v="0"/>
    <n v="44.265999999999998"/>
    <n v="0.87000786163522004"/>
  </r>
  <r>
    <d v="2013-10-29T00:00:00"/>
    <d v="2013-10-29T19:00:36"/>
    <n v="2013"/>
    <x v="9"/>
    <n v="29"/>
    <x v="18"/>
    <x v="0"/>
    <n v="7.05"/>
    <n v="0.13856132075471697"/>
  </r>
  <r>
    <d v="2013-10-29T00:00:00"/>
    <d v="2013-10-29T20:00:36"/>
    <n v="2013"/>
    <x v="9"/>
    <n v="29"/>
    <x v="19"/>
    <x v="0"/>
    <n v="0"/>
    <n v="0"/>
  </r>
  <r>
    <d v="2013-10-29T00:00:00"/>
    <d v="2013-10-29T21:00:36"/>
    <n v="2013"/>
    <x v="9"/>
    <n v="29"/>
    <x v="20"/>
    <x v="0"/>
    <n v="0"/>
    <n v="0"/>
  </r>
  <r>
    <d v="2013-10-29T00:00:00"/>
    <d v="2013-10-29T22:00:36"/>
    <n v="2013"/>
    <x v="9"/>
    <n v="29"/>
    <x v="21"/>
    <x v="0"/>
    <n v="0"/>
    <n v="0"/>
  </r>
  <r>
    <d v="2013-10-29T00:00:00"/>
    <d v="2013-10-29T23:00:36"/>
    <n v="2013"/>
    <x v="9"/>
    <n v="29"/>
    <x v="22"/>
    <x v="0"/>
    <n v="0"/>
    <n v="0"/>
  </r>
  <r>
    <d v="2013-10-30T00:00:00"/>
    <d v="2013-10-30T00:00:36"/>
    <n v="2013"/>
    <x v="9"/>
    <n v="30"/>
    <x v="23"/>
    <x v="1"/>
    <n v="0"/>
    <n v="0"/>
  </r>
  <r>
    <d v="2013-10-30T00:00:00"/>
    <d v="2013-10-30T01:00:36"/>
    <n v="2013"/>
    <x v="9"/>
    <n v="30"/>
    <x v="0"/>
    <x v="1"/>
    <n v="0"/>
    <n v="0"/>
  </r>
  <r>
    <d v="2013-10-30T00:00:00"/>
    <d v="2013-10-30T02:00:36"/>
    <n v="2013"/>
    <x v="9"/>
    <n v="30"/>
    <x v="1"/>
    <x v="1"/>
    <n v="0"/>
    <n v="0"/>
  </r>
  <r>
    <d v="2013-10-30T00:00:00"/>
    <d v="2013-10-30T03:00:36"/>
    <n v="2013"/>
    <x v="9"/>
    <n v="30"/>
    <x v="2"/>
    <x v="1"/>
    <n v="0"/>
    <n v="0"/>
  </r>
  <r>
    <d v="2013-10-30T00:00:00"/>
    <d v="2013-10-30T04:00:36"/>
    <n v="2013"/>
    <x v="9"/>
    <n v="30"/>
    <x v="3"/>
    <x v="1"/>
    <n v="0"/>
    <n v="0"/>
  </r>
  <r>
    <d v="2013-10-30T00:00:00"/>
    <d v="2013-10-30T05:00:36"/>
    <n v="2013"/>
    <x v="9"/>
    <n v="30"/>
    <x v="4"/>
    <x v="1"/>
    <n v="0"/>
    <n v="0"/>
  </r>
  <r>
    <d v="2013-10-30T00:00:00"/>
    <d v="2013-10-30T06:00:36"/>
    <n v="2013"/>
    <x v="9"/>
    <n v="30"/>
    <x v="5"/>
    <x v="1"/>
    <n v="0"/>
    <n v="0"/>
  </r>
  <r>
    <d v="2013-10-30T00:00:00"/>
    <d v="2013-10-30T07:00:36"/>
    <n v="2013"/>
    <x v="9"/>
    <n v="30"/>
    <x v="6"/>
    <x v="1"/>
    <n v="19.434000000000001"/>
    <n v="0.38195754716981134"/>
  </r>
  <r>
    <d v="2013-10-30T00:00:00"/>
    <d v="2013-10-30T08:00:36"/>
    <n v="2013"/>
    <x v="9"/>
    <n v="30"/>
    <x v="7"/>
    <x v="1"/>
    <n v="49.96"/>
    <n v="0.98191823899371067"/>
  </r>
  <r>
    <d v="2013-10-30T00:00:00"/>
    <d v="2013-10-30T09:00:36"/>
    <n v="2013"/>
    <x v="9"/>
    <n v="30"/>
    <x v="8"/>
    <x v="1"/>
    <n v="49.96"/>
    <n v="0.98191823899371067"/>
  </r>
  <r>
    <d v="2013-10-30T00:00:00"/>
    <d v="2013-10-30T10:00:36"/>
    <n v="2013"/>
    <x v="9"/>
    <n v="30"/>
    <x v="9"/>
    <x v="1"/>
    <n v="49.96"/>
    <n v="0.98191823899371067"/>
  </r>
  <r>
    <d v="2013-10-30T00:00:00"/>
    <d v="2013-10-30T11:00:36"/>
    <n v="2013"/>
    <x v="9"/>
    <n v="30"/>
    <x v="10"/>
    <x v="1"/>
    <n v="49.96"/>
    <n v="0.98191823899371067"/>
  </r>
  <r>
    <d v="2013-10-30T00:00:00"/>
    <d v="2013-10-30T12:00:36"/>
    <n v="2013"/>
    <x v="9"/>
    <n v="30"/>
    <x v="11"/>
    <x v="1"/>
    <n v="49.96"/>
    <n v="0.98191823899371067"/>
  </r>
  <r>
    <d v="2013-10-30T00:00:00"/>
    <d v="2013-10-30T13:00:36"/>
    <n v="2013"/>
    <x v="9"/>
    <n v="30"/>
    <x v="12"/>
    <x v="1"/>
    <n v="49.96"/>
    <n v="0.98191823899371067"/>
  </r>
  <r>
    <d v="2013-10-30T00:00:00"/>
    <d v="2013-10-30T14:00:36"/>
    <n v="2013"/>
    <x v="9"/>
    <n v="30"/>
    <x v="13"/>
    <x v="1"/>
    <n v="49.96"/>
    <n v="0.98191823899371067"/>
  </r>
  <r>
    <d v="2013-10-30T00:00:00"/>
    <d v="2013-10-30T15:00:36"/>
    <n v="2013"/>
    <x v="9"/>
    <n v="30"/>
    <x v="14"/>
    <x v="1"/>
    <n v="49.96"/>
    <n v="0.98191823899371067"/>
  </r>
  <r>
    <d v="2013-10-30T00:00:00"/>
    <d v="2013-10-30T16:00:36"/>
    <n v="2013"/>
    <x v="9"/>
    <n v="30"/>
    <x v="15"/>
    <x v="1"/>
    <n v="49.96"/>
    <n v="0.98191823899371067"/>
  </r>
  <r>
    <d v="2013-10-30T00:00:00"/>
    <d v="2013-10-30T17:00:36"/>
    <n v="2013"/>
    <x v="9"/>
    <n v="30"/>
    <x v="16"/>
    <x v="1"/>
    <n v="49.96"/>
    <n v="0.98191823899371067"/>
  </r>
  <r>
    <d v="2013-10-30T00:00:00"/>
    <d v="2013-10-30T18:00:36"/>
    <n v="2013"/>
    <x v="9"/>
    <n v="30"/>
    <x v="17"/>
    <x v="1"/>
    <n v="44.308"/>
    <n v="0.87083333333333324"/>
  </r>
  <r>
    <d v="2013-10-30T00:00:00"/>
    <d v="2013-10-30T19:00:36"/>
    <n v="2013"/>
    <x v="9"/>
    <n v="30"/>
    <x v="18"/>
    <x v="1"/>
    <n v="7.0750000000000002"/>
    <n v="0.13905267295597484"/>
  </r>
  <r>
    <d v="2013-10-30T00:00:00"/>
    <d v="2013-10-30T20:00:36"/>
    <n v="2013"/>
    <x v="9"/>
    <n v="30"/>
    <x v="19"/>
    <x v="1"/>
    <n v="0"/>
    <n v="0"/>
  </r>
  <r>
    <d v="2013-10-30T00:00:00"/>
    <d v="2013-10-30T21:00:36"/>
    <n v="2013"/>
    <x v="9"/>
    <n v="30"/>
    <x v="20"/>
    <x v="1"/>
    <n v="0"/>
    <n v="0"/>
  </r>
  <r>
    <d v="2013-10-30T00:00:00"/>
    <d v="2013-10-30T22:00:36"/>
    <n v="2013"/>
    <x v="9"/>
    <n v="30"/>
    <x v="21"/>
    <x v="1"/>
    <n v="0"/>
    <n v="0"/>
  </r>
  <r>
    <d v="2013-10-30T00:00:00"/>
    <d v="2013-10-30T23:00:36"/>
    <n v="2013"/>
    <x v="9"/>
    <n v="30"/>
    <x v="22"/>
    <x v="1"/>
    <n v="0"/>
    <n v="0"/>
  </r>
  <r>
    <d v="2013-10-31T00:00:00"/>
    <d v="2013-10-31T00:00:36"/>
    <n v="2013"/>
    <x v="9"/>
    <n v="31"/>
    <x v="23"/>
    <x v="2"/>
    <n v="0"/>
    <n v="0"/>
  </r>
  <r>
    <d v="2013-10-31T00:00:00"/>
    <d v="2013-10-31T01:00:36"/>
    <n v="2013"/>
    <x v="9"/>
    <n v="31"/>
    <x v="0"/>
    <x v="2"/>
    <n v="0"/>
    <n v="0"/>
  </r>
  <r>
    <d v="2013-10-31T00:00:00"/>
    <d v="2013-10-31T02:00:36"/>
    <n v="2013"/>
    <x v="9"/>
    <n v="31"/>
    <x v="1"/>
    <x v="2"/>
    <n v="0"/>
    <n v="0"/>
  </r>
  <r>
    <d v="2013-10-31T00:00:00"/>
    <d v="2013-10-31T03:00:36"/>
    <n v="2013"/>
    <x v="9"/>
    <n v="31"/>
    <x v="2"/>
    <x v="2"/>
    <n v="0"/>
    <n v="0"/>
  </r>
  <r>
    <d v="2013-10-31T00:00:00"/>
    <d v="2013-10-31T04:00:36"/>
    <n v="2013"/>
    <x v="9"/>
    <n v="31"/>
    <x v="3"/>
    <x v="2"/>
    <n v="0"/>
    <n v="0"/>
  </r>
  <r>
    <d v="2013-10-31T00:00:00"/>
    <d v="2013-10-31T05:00:36"/>
    <n v="2013"/>
    <x v="9"/>
    <n v="31"/>
    <x v="4"/>
    <x v="2"/>
    <n v="0"/>
    <n v="0"/>
  </r>
  <r>
    <d v="2013-10-31T00:00:00"/>
    <d v="2013-10-31T06:00:36"/>
    <n v="2013"/>
    <x v="9"/>
    <n v="31"/>
    <x v="5"/>
    <x v="2"/>
    <n v="0"/>
    <n v="0"/>
  </r>
  <r>
    <d v="2013-10-31T00:00:00"/>
    <d v="2013-10-31T07:00:36"/>
    <n v="2013"/>
    <x v="9"/>
    <n v="31"/>
    <x v="6"/>
    <x v="2"/>
    <n v="19.768999999999998"/>
    <n v="0.38854166666666662"/>
  </r>
  <r>
    <d v="2013-10-31T00:00:00"/>
    <d v="2013-10-31T08:00:36"/>
    <n v="2013"/>
    <x v="9"/>
    <n v="31"/>
    <x v="7"/>
    <x v="2"/>
    <n v="49.96"/>
    <n v="0.98191823899371067"/>
  </r>
  <r>
    <d v="2013-10-31T00:00:00"/>
    <d v="2013-10-31T09:00:36"/>
    <n v="2013"/>
    <x v="9"/>
    <n v="31"/>
    <x v="8"/>
    <x v="2"/>
    <n v="49.96"/>
    <n v="0.98191823899371067"/>
  </r>
  <r>
    <d v="2013-10-31T00:00:00"/>
    <d v="2013-10-31T10:00:36"/>
    <n v="2013"/>
    <x v="9"/>
    <n v="31"/>
    <x v="9"/>
    <x v="2"/>
    <n v="49.96"/>
    <n v="0.98191823899371067"/>
  </r>
  <r>
    <d v="2013-10-31T00:00:00"/>
    <d v="2013-10-31T11:00:36"/>
    <n v="2013"/>
    <x v="9"/>
    <n v="31"/>
    <x v="10"/>
    <x v="2"/>
    <n v="49.96"/>
    <n v="0.98191823899371067"/>
  </r>
  <r>
    <d v="2013-10-31T00:00:00"/>
    <d v="2013-10-31T12:00:36"/>
    <n v="2013"/>
    <x v="9"/>
    <n v="31"/>
    <x v="11"/>
    <x v="2"/>
    <n v="49.96"/>
    <n v="0.98191823899371067"/>
  </r>
  <r>
    <d v="2013-10-31T00:00:00"/>
    <d v="2013-10-31T13:00:36"/>
    <n v="2013"/>
    <x v="9"/>
    <n v="31"/>
    <x v="12"/>
    <x v="2"/>
    <n v="49.96"/>
    <n v="0.98191823899371067"/>
  </r>
  <r>
    <d v="2013-10-31T00:00:00"/>
    <d v="2013-10-31T14:00:36"/>
    <n v="2013"/>
    <x v="9"/>
    <n v="31"/>
    <x v="13"/>
    <x v="2"/>
    <n v="49.96"/>
    <n v="0.98191823899371067"/>
  </r>
  <r>
    <d v="2013-10-31T00:00:00"/>
    <d v="2013-10-31T15:00:36"/>
    <n v="2013"/>
    <x v="9"/>
    <n v="31"/>
    <x v="14"/>
    <x v="2"/>
    <n v="49.96"/>
    <n v="0.98191823899371067"/>
  </r>
  <r>
    <d v="2013-10-31T00:00:00"/>
    <d v="2013-10-31T16:00:36"/>
    <n v="2013"/>
    <x v="9"/>
    <n v="31"/>
    <x v="15"/>
    <x v="2"/>
    <n v="49.96"/>
    <n v="0.98191823899371067"/>
  </r>
  <r>
    <d v="2013-10-31T00:00:00"/>
    <d v="2013-10-31T17:00:36"/>
    <n v="2013"/>
    <x v="9"/>
    <n v="31"/>
    <x v="16"/>
    <x v="2"/>
    <n v="49.96"/>
    <n v="0.98191823899371067"/>
  </r>
  <r>
    <d v="2013-10-31T00:00:00"/>
    <d v="2013-10-31T18:00:36"/>
    <n v="2013"/>
    <x v="9"/>
    <n v="31"/>
    <x v="17"/>
    <x v="2"/>
    <n v="43.777000000000001"/>
    <n v="0.86039701257861634"/>
  </r>
  <r>
    <d v="2013-10-31T00:00:00"/>
    <d v="2013-10-31T19:00:36"/>
    <n v="2013"/>
    <x v="9"/>
    <n v="31"/>
    <x v="18"/>
    <x v="2"/>
    <n v="7.0640000000000001"/>
    <n v="0.13883647798742138"/>
  </r>
  <r>
    <d v="2013-10-31T00:00:00"/>
    <d v="2013-10-31T20:00:36"/>
    <n v="2013"/>
    <x v="9"/>
    <n v="31"/>
    <x v="19"/>
    <x v="2"/>
    <n v="0"/>
    <n v="0"/>
  </r>
  <r>
    <d v="2013-10-31T00:00:00"/>
    <d v="2013-10-31T21:00:36"/>
    <n v="2013"/>
    <x v="9"/>
    <n v="31"/>
    <x v="20"/>
    <x v="2"/>
    <n v="0"/>
    <n v="0"/>
  </r>
  <r>
    <d v="2013-10-31T00:00:00"/>
    <d v="2013-10-31T22:00:36"/>
    <n v="2013"/>
    <x v="9"/>
    <n v="31"/>
    <x v="21"/>
    <x v="2"/>
    <n v="0"/>
    <n v="0"/>
  </r>
  <r>
    <d v="2013-10-31T00:00:00"/>
    <d v="2013-10-31T23:00:36"/>
    <n v="2013"/>
    <x v="9"/>
    <n v="31"/>
    <x v="22"/>
    <x v="2"/>
    <n v="0"/>
    <n v="0"/>
  </r>
  <r>
    <d v="2013-11-01T00:00:00"/>
    <d v="2013-11-01T00:00:36"/>
    <n v="2013"/>
    <x v="10"/>
    <n v="1"/>
    <x v="23"/>
    <x v="3"/>
    <n v="0"/>
    <n v="0"/>
  </r>
  <r>
    <d v="2013-11-01T00:00:00"/>
    <d v="2013-11-01T01:00:36"/>
    <n v="2013"/>
    <x v="10"/>
    <n v="1"/>
    <x v="0"/>
    <x v="3"/>
    <n v="0"/>
    <n v="0"/>
  </r>
  <r>
    <d v="2013-11-01T00:00:00"/>
    <d v="2013-11-01T02:00:36"/>
    <n v="2013"/>
    <x v="10"/>
    <n v="1"/>
    <x v="1"/>
    <x v="3"/>
    <n v="0"/>
    <n v="0"/>
  </r>
  <r>
    <d v="2013-11-01T00:00:00"/>
    <d v="2013-11-01T03:00:36"/>
    <n v="2013"/>
    <x v="10"/>
    <n v="1"/>
    <x v="2"/>
    <x v="3"/>
    <n v="0"/>
    <n v="0"/>
  </r>
  <r>
    <d v="2013-11-01T00:00:00"/>
    <d v="2013-11-01T04:00:36"/>
    <n v="2013"/>
    <x v="10"/>
    <n v="1"/>
    <x v="3"/>
    <x v="3"/>
    <n v="0"/>
    <n v="0"/>
  </r>
  <r>
    <d v="2013-11-01T00:00:00"/>
    <d v="2013-11-01T05:00:36"/>
    <n v="2013"/>
    <x v="10"/>
    <n v="1"/>
    <x v="4"/>
    <x v="3"/>
    <n v="0"/>
    <n v="0"/>
  </r>
  <r>
    <d v="2013-11-01T00:00:00"/>
    <d v="2013-11-01T06:00:36"/>
    <n v="2013"/>
    <x v="10"/>
    <n v="1"/>
    <x v="5"/>
    <x v="3"/>
    <n v="0"/>
    <n v="0"/>
  </r>
  <r>
    <d v="2013-11-01T00:00:00"/>
    <d v="2013-11-01T07:00:37"/>
    <n v="2013"/>
    <x v="10"/>
    <n v="1"/>
    <x v="6"/>
    <x v="3"/>
    <n v="21.010999999999999"/>
    <n v="0.41295204402515717"/>
  </r>
  <r>
    <d v="2013-11-01T00:00:00"/>
    <d v="2013-11-01T08:00:37"/>
    <n v="2013"/>
    <x v="10"/>
    <n v="1"/>
    <x v="7"/>
    <x v="3"/>
    <n v="49.96"/>
    <n v="0.98191823899371067"/>
  </r>
  <r>
    <d v="2013-11-01T00:00:00"/>
    <d v="2013-11-01T09:00:37"/>
    <n v="2013"/>
    <x v="10"/>
    <n v="1"/>
    <x v="8"/>
    <x v="3"/>
    <n v="49.96"/>
    <n v="0.98191823899371067"/>
  </r>
  <r>
    <d v="2013-11-01T00:00:00"/>
    <d v="2013-11-01T10:00:37"/>
    <n v="2013"/>
    <x v="10"/>
    <n v="1"/>
    <x v="9"/>
    <x v="3"/>
    <n v="49.96"/>
    <n v="0.98191823899371067"/>
  </r>
  <r>
    <d v="2013-11-01T00:00:00"/>
    <d v="2013-11-01T11:00:37"/>
    <n v="2013"/>
    <x v="10"/>
    <n v="1"/>
    <x v="10"/>
    <x v="3"/>
    <n v="49.96"/>
    <n v="0.98191823899371067"/>
  </r>
  <r>
    <d v="2013-11-01T00:00:00"/>
    <d v="2013-11-01T12:00:37"/>
    <n v="2013"/>
    <x v="10"/>
    <n v="1"/>
    <x v="11"/>
    <x v="3"/>
    <n v="49.96"/>
    <n v="0.98191823899371067"/>
  </r>
  <r>
    <d v="2013-11-01T00:00:00"/>
    <d v="2013-11-01T13:00:37"/>
    <n v="2013"/>
    <x v="10"/>
    <n v="1"/>
    <x v="12"/>
    <x v="3"/>
    <n v="49.96"/>
    <n v="0.98191823899371067"/>
  </r>
  <r>
    <d v="2013-11-01T00:00:00"/>
    <d v="2013-11-01T14:00:37"/>
    <n v="2013"/>
    <x v="10"/>
    <n v="1"/>
    <x v="13"/>
    <x v="3"/>
    <n v="49.96"/>
    <n v="0.98191823899371067"/>
  </r>
  <r>
    <d v="2013-11-01T00:00:00"/>
    <d v="2013-11-01T15:00:37"/>
    <n v="2013"/>
    <x v="10"/>
    <n v="1"/>
    <x v="14"/>
    <x v="3"/>
    <n v="49.96"/>
    <n v="0.98191823899371067"/>
  </r>
  <r>
    <d v="2013-11-01T00:00:00"/>
    <d v="2013-11-01T16:00:37"/>
    <n v="2013"/>
    <x v="10"/>
    <n v="1"/>
    <x v="15"/>
    <x v="3"/>
    <n v="49.96"/>
    <n v="0.98191823899371067"/>
  </r>
  <r>
    <d v="2013-11-01T00:00:00"/>
    <d v="2013-11-01T17:00:37"/>
    <n v="2013"/>
    <x v="10"/>
    <n v="1"/>
    <x v="16"/>
    <x v="3"/>
    <n v="49.96"/>
    <n v="0.98191823899371067"/>
  </r>
  <r>
    <d v="2013-11-01T00:00:00"/>
    <d v="2013-11-01T18:00:37"/>
    <n v="2013"/>
    <x v="10"/>
    <n v="1"/>
    <x v="17"/>
    <x v="3"/>
    <n v="42.805999999999997"/>
    <n v="0.84131289308176094"/>
  </r>
  <r>
    <d v="2013-11-01T00:00:00"/>
    <d v="2013-11-01T19:00:37"/>
    <n v="2013"/>
    <x v="10"/>
    <n v="1"/>
    <x v="18"/>
    <x v="3"/>
    <n v="6.8129999999999997"/>
    <n v="0.13390330188679245"/>
  </r>
  <r>
    <d v="2013-11-01T00:00:00"/>
    <d v="2013-11-01T20:00:37"/>
    <n v="2013"/>
    <x v="10"/>
    <n v="1"/>
    <x v="19"/>
    <x v="3"/>
    <n v="0"/>
    <n v="0"/>
  </r>
  <r>
    <d v="2013-11-01T00:00:00"/>
    <d v="2013-11-01T21:00:37"/>
    <n v="2013"/>
    <x v="10"/>
    <n v="1"/>
    <x v="20"/>
    <x v="3"/>
    <n v="0"/>
    <n v="0"/>
  </r>
  <r>
    <d v="2013-11-01T00:00:00"/>
    <d v="2013-11-01T22:00:37"/>
    <n v="2013"/>
    <x v="10"/>
    <n v="1"/>
    <x v="21"/>
    <x v="3"/>
    <n v="0"/>
    <n v="0"/>
  </r>
  <r>
    <d v="2013-11-01T00:00:00"/>
    <d v="2013-11-01T23:00:37"/>
    <n v="2013"/>
    <x v="10"/>
    <n v="1"/>
    <x v="22"/>
    <x v="3"/>
    <n v="0"/>
    <n v="0"/>
  </r>
  <r>
    <d v="2013-11-02T00:00:00"/>
    <d v="2013-11-02T00:00:37"/>
    <n v="2013"/>
    <x v="10"/>
    <n v="2"/>
    <x v="23"/>
    <x v="4"/>
    <n v="0"/>
    <n v="0"/>
  </r>
  <r>
    <d v="2013-11-02T00:00:00"/>
    <d v="2013-11-02T01:00:37"/>
    <n v="2013"/>
    <x v="10"/>
    <n v="2"/>
    <x v="0"/>
    <x v="4"/>
    <n v="0"/>
    <n v="0"/>
  </r>
  <r>
    <d v="2013-11-02T00:00:00"/>
    <d v="2013-11-02T02:00:37"/>
    <n v="2013"/>
    <x v="10"/>
    <n v="2"/>
    <x v="1"/>
    <x v="4"/>
    <n v="0"/>
    <n v="0"/>
  </r>
  <r>
    <d v="2013-11-02T00:00:00"/>
    <d v="2013-11-02T03:00:37"/>
    <n v="2013"/>
    <x v="10"/>
    <n v="2"/>
    <x v="2"/>
    <x v="4"/>
    <n v="0"/>
    <n v="0"/>
  </r>
  <r>
    <d v="2013-11-02T00:00:00"/>
    <d v="2013-11-02T04:00:37"/>
    <n v="2013"/>
    <x v="10"/>
    <n v="2"/>
    <x v="3"/>
    <x v="4"/>
    <n v="0"/>
    <n v="0"/>
  </r>
  <r>
    <d v="2013-11-02T00:00:00"/>
    <d v="2013-11-02T05:00:37"/>
    <n v="2013"/>
    <x v="10"/>
    <n v="2"/>
    <x v="4"/>
    <x v="4"/>
    <n v="0"/>
    <n v="0"/>
  </r>
  <r>
    <d v="2013-11-02T00:00:00"/>
    <d v="2013-11-02T06:00:37"/>
    <n v="2013"/>
    <x v="10"/>
    <n v="2"/>
    <x v="5"/>
    <x v="4"/>
    <n v="0"/>
    <n v="0"/>
  </r>
  <r>
    <d v="2013-11-02T00:00:00"/>
    <d v="2013-11-02T07:00:37"/>
    <n v="2013"/>
    <x v="10"/>
    <n v="2"/>
    <x v="6"/>
    <x v="4"/>
    <n v="20.748999999999999"/>
    <n v="0.40780267295597478"/>
  </r>
  <r>
    <d v="2013-11-02T00:00:00"/>
    <d v="2013-11-02T08:00:37"/>
    <n v="2013"/>
    <x v="10"/>
    <n v="2"/>
    <x v="7"/>
    <x v="4"/>
    <n v="49.96"/>
    <n v="0.98191823899371067"/>
  </r>
  <r>
    <d v="2013-11-02T00:00:00"/>
    <d v="2013-11-02T09:00:37"/>
    <n v="2013"/>
    <x v="10"/>
    <n v="2"/>
    <x v="8"/>
    <x v="4"/>
    <n v="49.96"/>
    <n v="0.98191823899371067"/>
  </r>
  <r>
    <d v="2013-11-02T00:00:00"/>
    <d v="2013-11-02T10:00:37"/>
    <n v="2013"/>
    <x v="10"/>
    <n v="2"/>
    <x v="9"/>
    <x v="4"/>
    <n v="49.96"/>
    <n v="0.98191823899371067"/>
  </r>
  <r>
    <d v="2013-11-02T00:00:00"/>
    <d v="2013-11-02T11:00:37"/>
    <n v="2013"/>
    <x v="10"/>
    <n v="2"/>
    <x v="10"/>
    <x v="4"/>
    <n v="49.96"/>
    <n v="0.98191823899371067"/>
  </r>
  <r>
    <d v="2013-11-02T00:00:00"/>
    <d v="2013-11-02T12:00:37"/>
    <n v="2013"/>
    <x v="10"/>
    <n v="2"/>
    <x v="11"/>
    <x v="4"/>
    <n v="49.96"/>
    <n v="0.98191823899371067"/>
  </r>
  <r>
    <d v="2013-11-02T00:00:00"/>
    <d v="2013-11-02T13:00:37"/>
    <n v="2013"/>
    <x v="10"/>
    <n v="2"/>
    <x v="12"/>
    <x v="4"/>
    <n v="49.96"/>
    <n v="0.98191823899371067"/>
  </r>
  <r>
    <d v="2013-11-02T00:00:00"/>
    <d v="2013-11-02T14:00:37"/>
    <n v="2013"/>
    <x v="10"/>
    <n v="2"/>
    <x v="13"/>
    <x v="4"/>
    <n v="49.96"/>
    <n v="0.98191823899371067"/>
  </r>
  <r>
    <d v="2013-11-02T00:00:00"/>
    <d v="2013-11-02T15:00:37"/>
    <n v="2013"/>
    <x v="10"/>
    <n v="2"/>
    <x v="14"/>
    <x v="4"/>
    <n v="49.96"/>
    <n v="0.98191823899371067"/>
  </r>
  <r>
    <d v="2013-11-02T00:00:00"/>
    <d v="2013-11-02T16:00:37"/>
    <n v="2013"/>
    <x v="10"/>
    <n v="2"/>
    <x v="15"/>
    <x v="4"/>
    <n v="49.96"/>
    <n v="0.98191823899371067"/>
  </r>
  <r>
    <d v="2013-11-02T00:00:00"/>
    <d v="2013-11-02T17:00:37"/>
    <n v="2013"/>
    <x v="10"/>
    <n v="2"/>
    <x v="16"/>
    <x v="4"/>
    <n v="49.96"/>
    <n v="0.98191823899371067"/>
  </r>
  <r>
    <d v="2013-11-02T00:00:00"/>
    <d v="2013-11-02T18:00:37"/>
    <n v="2013"/>
    <x v="10"/>
    <n v="2"/>
    <x v="17"/>
    <x v="4"/>
    <n v="45.680999999999997"/>
    <n v="0.89781839622641502"/>
  </r>
  <r>
    <d v="2013-11-02T00:00:00"/>
    <d v="2013-11-02T19:00:37"/>
    <n v="2013"/>
    <x v="10"/>
    <n v="2"/>
    <x v="18"/>
    <x v="4"/>
    <n v="7.7439999999999998"/>
    <n v="0.15220125786163521"/>
  </r>
  <r>
    <d v="2013-11-02T00:00:00"/>
    <d v="2013-11-02T20:00:37"/>
    <n v="2013"/>
    <x v="10"/>
    <n v="2"/>
    <x v="19"/>
    <x v="4"/>
    <n v="0"/>
    <n v="0"/>
  </r>
  <r>
    <d v="2013-11-02T00:00:00"/>
    <d v="2013-11-02T21:00:37"/>
    <n v="2013"/>
    <x v="10"/>
    <n v="2"/>
    <x v="20"/>
    <x v="4"/>
    <n v="0"/>
    <n v="0"/>
  </r>
  <r>
    <d v="2013-11-02T00:00:00"/>
    <d v="2013-11-02T22:00:37"/>
    <n v="2013"/>
    <x v="10"/>
    <n v="2"/>
    <x v="21"/>
    <x v="4"/>
    <n v="0"/>
    <n v="0"/>
  </r>
  <r>
    <d v="2013-11-02T00:00:00"/>
    <d v="2013-11-02T23:00:37"/>
    <n v="2013"/>
    <x v="10"/>
    <n v="2"/>
    <x v="22"/>
    <x v="4"/>
    <n v="0"/>
    <n v="0"/>
  </r>
  <r>
    <d v="2013-11-03T00:00:00"/>
    <d v="2013-11-03T00:00:37"/>
    <n v="2013"/>
    <x v="10"/>
    <n v="3"/>
    <x v="23"/>
    <x v="5"/>
    <n v="0"/>
    <n v="0"/>
  </r>
  <r>
    <d v="2013-11-03T00:00:00"/>
    <d v="2013-11-03T01:00:37"/>
    <n v="2013"/>
    <x v="10"/>
    <n v="3"/>
    <x v="0"/>
    <x v="5"/>
    <n v="0"/>
    <n v="0"/>
  </r>
  <r>
    <d v="2013-11-03T00:00:00"/>
    <d v="2013-11-03T02:00:37"/>
    <n v="2013"/>
    <x v="10"/>
    <n v="3"/>
    <x v="1"/>
    <x v="5"/>
    <n v="0"/>
    <n v="0"/>
  </r>
  <r>
    <d v="2013-11-03T00:00:00"/>
    <d v="2013-11-03T03:00:37"/>
    <n v="2013"/>
    <x v="10"/>
    <n v="3"/>
    <x v="2"/>
    <x v="5"/>
    <n v="0"/>
    <n v="0"/>
  </r>
  <r>
    <d v="2013-11-03T00:00:00"/>
    <d v="2013-11-03T04:00:37"/>
    <n v="2013"/>
    <x v="10"/>
    <n v="3"/>
    <x v="3"/>
    <x v="5"/>
    <n v="0"/>
    <n v="0"/>
  </r>
  <r>
    <d v="2013-11-03T00:00:00"/>
    <d v="2013-11-03T05:00:37"/>
    <n v="2013"/>
    <x v="10"/>
    <n v="3"/>
    <x v="4"/>
    <x v="5"/>
    <n v="0"/>
    <n v="0"/>
  </r>
  <r>
    <d v="2013-11-03T00:00:00"/>
    <d v="2013-11-03T06:00:37"/>
    <n v="2013"/>
    <x v="10"/>
    <n v="3"/>
    <x v="5"/>
    <x v="5"/>
    <n v="0"/>
    <n v="0"/>
  </r>
  <r>
    <d v="2013-11-03T00:00:00"/>
    <d v="2013-11-03T07:00:37"/>
    <n v="2013"/>
    <x v="10"/>
    <n v="3"/>
    <x v="6"/>
    <x v="5"/>
    <n v="21.469000000000001"/>
    <n v="0.42195361635220124"/>
  </r>
  <r>
    <d v="2013-11-03T00:00:00"/>
    <d v="2013-11-03T08:00:37"/>
    <n v="2013"/>
    <x v="10"/>
    <n v="3"/>
    <x v="7"/>
    <x v="5"/>
    <n v="49.96"/>
    <n v="0.98191823899371067"/>
  </r>
  <r>
    <d v="2013-11-03T00:00:00"/>
    <d v="2013-11-03T09:00:37"/>
    <n v="2013"/>
    <x v="10"/>
    <n v="3"/>
    <x v="8"/>
    <x v="5"/>
    <n v="49.96"/>
    <n v="0.98191823899371067"/>
  </r>
  <r>
    <d v="2013-11-03T00:00:00"/>
    <d v="2013-11-03T10:00:37"/>
    <n v="2013"/>
    <x v="10"/>
    <n v="3"/>
    <x v="9"/>
    <x v="5"/>
    <n v="49.96"/>
    <n v="0.98191823899371067"/>
  </r>
  <r>
    <d v="2013-11-03T00:00:00"/>
    <d v="2013-11-03T11:00:37"/>
    <n v="2013"/>
    <x v="10"/>
    <n v="3"/>
    <x v="10"/>
    <x v="5"/>
    <n v="49.96"/>
    <n v="0.98191823899371067"/>
  </r>
  <r>
    <d v="2013-11-03T00:00:00"/>
    <d v="2013-11-03T12:00:37"/>
    <n v="2013"/>
    <x v="10"/>
    <n v="3"/>
    <x v="11"/>
    <x v="5"/>
    <n v="49.96"/>
    <n v="0.98191823899371067"/>
  </r>
  <r>
    <d v="2013-11-03T00:00:00"/>
    <d v="2013-11-03T13:00:37"/>
    <n v="2013"/>
    <x v="10"/>
    <n v="3"/>
    <x v="12"/>
    <x v="5"/>
    <n v="49.96"/>
    <n v="0.98191823899371067"/>
  </r>
  <r>
    <d v="2013-11-03T00:00:00"/>
    <d v="2013-11-03T14:00:37"/>
    <n v="2013"/>
    <x v="10"/>
    <n v="3"/>
    <x v="13"/>
    <x v="5"/>
    <n v="49.96"/>
    <n v="0.98191823899371067"/>
  </r>
  <r>
    <d v="2013-11-03T00:00:00"/>
    <d v="2013-11-03T15:00:37"/>
    <n v="2013"/>
    <x v="10"/>
    <n v="3"/>
    <x v="14"/>
    <x v="5"/>
    <n v="49.96"/>
    <n v="0.98191823899371067"/>
  </r>
  <r>
    <d v="2013-11-03T00:00:00"/>
    <d v="2013-11-03T16:00:37"/>
    <n v="2013"/>
    <x v="10"/>
    <n v="3"/>
    <x v="15"/>
    <x v="5"/>
    <n v="49.96"/>
    <n v="0.98191823899371067"/>
  </r>
  <r>
    <d v="2013-11-03T00:00:00"/>
    <d v="2013-11-03T17:00:37"/>
    <n v="2013"/>
    <x v="10"/>
    <n v="3"/>
    <x v="16"/>
    <x v="5"/>
    <n v="48.265999999999998"/>
    <n v="0.94862421383647788"/>
  </r>
  <r>
    <d v="2013-11-03T00:00:00"/>
    <d v="2013-11-03T18:00:37"/>
    <n v="2013"/>
    <x v="10"/>
    <n v="3"/>
    <x v="17"/>
    <x v="5"/>
    <n v="43.09"/>
    <n v="0.84689465408805031"/>
  </r>
  <r>
    <d v="2013-11-03T00:00:00"/>
    <d v="2013-11-03T19:00:37"/>
    <n v="2013"/>
    <x v="10"/>
    <n v="3"/>
    <x v="18"/>
    <x v="5"/>
    <n v="8.5779999999999994"/>
    <n v="0.16859276729559747"/>
  </r>
  <r>
    <d v="2013-11-03T00:00:00"/>
    <d v="2013-11-03T20:00:37"/>
    <n v="2013"/>
    <x v="10"/>
    <n v="3"/>
    <x v="19"/>
    <x v="5"/>
    <n v="0"/>
    <n v="0"/>
  </r>
  <r>
    <d v="2013-11-03T00:00:00"/>
    <d v="2013-11-03T21:00:37"/>
    <n v="2013"/>
    <x v="10"/>
    <n v="3"/>
    <x v="20"/>
    <x v="5"/>
    <n v="0"/>
    <n v="0"/>
  </r>
  <r>
    <d v="2013-11-03T00:00:00"/>
    <d v="2013-11-03T22:00:37"/>
    <n v="2013"/>
    <x v="10"/>
    <n v="3"/>
    <x v="21"/>
    <x v="5"/>
    <n v="0"/>
    <n v="0"/>
  </r>
  <r>
    <d v="2013-11-03T00:00:00"/>
    <d v="2013-11-03T23:00:37"/>
    <n v="2013"/>
    <x v="10"/>
    <n v="3"/>
    <x v="22"/>
    <x v="5"/>
    <n v="0"/>
    <n v="0"/>
  </r>
  <r>
    <d v="2013-11-04T00:00:00"/>
    <d v="2013-11-04T00:00:37"/>
    <n v="2013"/>
    <x v="10"/>
    <n v="4"/>
    <x v="23"/>
    <x v="6"/>
    <n v="0"/>
    <n v="0"/>
  </r>
  <r>
    <d v="2013-11-04T00:00:00"/>
    <d v="2013-11-04T01:00:37"/>
    <n v="2013"/>
    <x v="10"/>
    <n v="4"/>
    <x v="0"/>
    <x v="6"/>
    <n v="0"/>
    <n v="0"/>
  </r>
  <r>
    <d v="2013-11-04T00:00:00"/>
    <d v="2013-11-04T02:00:37"/>
    <n v="2013"/>
    <x v="10"/>
    <n v="4"/>
    <x v="1"/>
    <x v="6"/>
    <n v="0"/>
    <n v="0"/>
  </r>
  <r>
    <d v="2013-11-04T00:00:00"/>
    <d v="2013-11-04T03:00:37"/>
    <n v="2013"/>
    <x v="10"/>
    <n v="4"/>
    <x v="2"/>
    <x v="6"/>
    <n v="0"/>
    <n v="0"/>
  </r>
  <r>
    <d v="2013-11-04T00:00:00"/>
    <d v="2013-11-04T04:00:37"/>
    <n v="2013"/>
    <x v="10"/>
    <n v="4"/>
    <x v="3"/>
    <x v="6"/>
    <n v="0"/>
    <n v="0"/>
  </r>
  <r>
    <d v="2013-11-04T00:00:00"/>
    <d v="2013-11-04T05:00:37"/>
    <n v="2013"/>
    <x v="10"/>
    <n v="4"/>
    <x v="4"/>
    <x v="6"/>
    <n v="0"/>
    <n v="0"/>
  </r>
  <r>
    <d v="2013-11-04T00:00:00"/>
    <d v="2013-11-04T06:00:37"/>
    <n v="2013"/>
    <x v="10"/>
    <n v="4"/>
    <x v="5"/>
    <x v="6"/>
    <n v="0"/>
    <n v="0"/>
  </r>
  <r>
    <d v="2013-11-04T00:00:00"/>
    <d v="2013-11-04T07:00:37"/>
    <n v="2013"/>
    <x v="10"/>
    <n v="4"/>
    <x v="6"/>
    <x v="6"/>
    <n v="21.824000000000002"/>
    <n v="0.42893081761006291"/>
  </r>
  <r>
    <d v="2013-11-04T00:00:00"/>
    <d v="2013-11-04T08:00:37"/>
    <n v="2013"/>
    <x v="10"/>
    <n v="4"/>
    <x v="7"/>
    <x v="6"/>
    <n v="49.96"/>
    <n v="0.98191823899371067"/>
  </r>
  <r>
    <d v="2013-11-04T00:00:00"/>
    <d v="2013-11-04T09:00:37"/>
    <n v="2013"/>
    <x v="10"/>
    <n v="4"/>
    <x v="8"/>
    <x v="6"/>
    <n v="49.96"/>
    <n v="0.98191823899371067"/>
  </r>
  <r>
    <d v="2013-11-04T00:00:00"/>
    <d v="2013-11-04T10:00:37"/>
    <n v="2013"/>
    <x v="10"/>
    <n v="4"/>
    <x v="9"/>
    <x v="6"/>
    <n v="49.96"/>
    <n v="0.98191823899371067"/>
  </r>
  <r>
    <d v="2013-11-04T00:00:00"/>
    <d v="2013-11-04T11:00:37"/>
    <n v="2013"/>
    <x v="10"/>
    <n v="4"/>
    <x v="10"/>
    <x v="6"/>
    <n v="49.96"/>
    <n v="0.98191823899371067"/>
  </r>
  <r>
    <d v="2013-11-04T00:00:00"/>
    <d v="2013-11-04T12:00:37"/>
    <n v="2013"/>
    <x v="10"/>
    <n v="4"/>
    <x v="11"/>
    <x v="6"/>
    <n v="49.96"/>
    <n v="0.98191823899371067"/>
  </r>
  <r>
    <d v="2013-11-04T00:00:00"/>
    <d v="2013-11-04T13:00:37"/>
    <n v="2013"/>
    <x v="10"/>
    <n v="4"/>
    <x v="12"/>
    <x v="6"/>
    <n v="49.96"/>
    <n v="0.98191823899371067"/>
  </r>
  <r>
    <d v="2013-11-04T00:00:00"/>
    <d v="2013-11-04T14:00:37"/>
    <n v="2013"/>
    <x v="10"/>
    <n v="4"/>
    <x v="13"/>
    <x v="6"/>
    <n v="49.96"/>
    <n v="0.98191823899371067"/>
  </r>
  <r>
    <d v="2013-11-04T00:00:00"/>
    <d v="2013-11-04T15:00:37"/>
    <n v="2013"/>
    <x v="10"/>
    <n v="4"/>
    <x v="14"/>
    <x v="6"/>
    <n v="49.96"/>
    <n v="0.98191823899371067"/>
  </r>
  <r>
    <d v="2013-11-04T00:00:00"/>
    <d v="2013-11-04T16:00:37"/>
    <n v="2013"/>
    <x v="10"/>
    <n v="4"/>
    <x v="15"/>
    <x v="6"/>
    <n v="49.96"/>
    <n v="0.98191823899371067"/>
  </r>
  <r>
    <d v="2013-11-04T00:00:00"/>
    <d v="2013-11-04T17:00:37"/>
    <n v="2013"/>
    <x v="10"/>
    <n v="4"/>
    <x v="16"/>
    <x v="6"/>
    <n v="49.96"/>
    <n v="0.98191823899371067"/>
  </r>
  <r>
    <d v="2013-11-04T00:00:00"/>
    <d v="2013-11-04T18:00:37"/>
    <n v="2013"/>
    <x v="10"/>
    <n v="4"/>
    <x v="17"/>
    <x v="6"/>
    <n v="44.448"/>
    <n v="0.87358490566037728"/>
  </r>
  <r>
    <d v="2013-11-04T00:00:00"/>
    <d v="2013-11-04T19:00:37"/>
    <n v="2013"/>
    <x v="10"/>
    <n v="4"/>
    <x v="18"/>
    <x v="6"/>
    <n v="8.9830000000000005"/>
    <n v="0.17655267295597485"/>
  </r>
  <r>
    <d v="2013-11-04T00:00:00"/>
    <d v="2013-11-04T20:00:37"/>
    <n v="2013"/>
    <x v="10"/>
    <n v="4"/>
    <x v="19"/>
    <x v="6"/>
    <n v="0"/>
    <n v="0"/>
  </r>
  <r>
    <d v="2013-11-04T00:00:00"/>
    <d v="2013-11-04T21:00:37"/>
    <n v="2013"/>
    <x v="10"/>
    <n v="4"/>
    <x v="20"/>
    <x v="6"/>
    <n v="0"/>
    <n v="0"/>
  </r>
  <r>
    <d v="2013-11-04T00:00:00"/>
    <d v="2013-11-04T22:00:37"/>
    <n v="2013"/>
    <x v="10"/>
    <n v="4"/>
    <x v="21"/>
    <x v="6"/>
    <n v="0"/>
    <n v="0"/>
  </r>
  <r>
    <d v="2013-11-04T00:00:00"/>
    <d v="2013-11-04T23:00:37"/>
    <n v="2013"/>
    <x v="10"/>
    <n v="4"/>
    <x v="22"/>
    <x v="6"/>
    <n v="0"/>
    <n v="0"/>
  </r>
  <r>
    <d v="2013-11-05T00:00:00"/>
    <d v="2013-11-05T00:00:37"/>
    <n v="2013"/>
    <x v="10"/>
    <n v="5"/>
    <x v="23"/>
    <x v="0"/>
    <n v="0"/>
    <n v="0"/>
  </r>
  <r>
    <d v="2013-11-05T00:00:00"/>
    <d v="2013-11-05T01:00:37"/>
    <n v="2013"/>
    <x v="10"/>
    <n v="5"/>
    <x v="0"/>
    <x v="0"/>
    <n v="0"/>
    <n v="0"/>
  </r>
  <r>
    <d v="2013-11-05T00:00:00"/>
    <d v="2013-11-05T02:00:37"/>
    <n v="2013"/>
    <x v="10"/>
    <n v="5"/>
    <x v="1"/>
    <x v="0"/>
    <n v="0"/>
    <n v="0"/>
  </r>
  <r>
    <d v="2013-11-05T00:00:00"/>
    <d v="2013-11-05T03:00:37"/>
    <n v="2013"/>
    <x v="10"/>
    <n v="5"/>
    <x v="2"/>
    <x v="0"/>
    <n v="0"/>
    <n v="0"/>
  </r>
  <r>
    <d v="2013-11-05T00:00:00"/>
    <d v="2013-11-05T04:00:37"/>
    <n v="2013"/>
    <x v="10"/>
    <n v="5"/>
    <x v="3"/>
    <x v="0"/>
    <n v="0"/>
    <n v="0"/>
  </r>
  <r>
    <d v="2013-11-05T00:00:00"/>
    <d v="2013-11-05T05:00:37"/>
    <n v="2013"/>
    <x v="10"/>
    <n v="5"/>
    <x v="4"/>
    <x v="0"/>
    <n v="0"/>
    <n v="0"/>
  </r>
  <r>
    <d v="2013-11-05T00:00:00"/>
    <d v="2013-11-05T06:00:37"/>
    <n v="2013"/>
    <x v="10"/>
    <n v="5"/>
    <x v="5"/>
    <x v="0"/>
    <n v="0"/>
    <n v="0"/>
  </r>
  <r>
    <d v="2013-11-05T00:00:00"/>
    <d v="2013-11-05T07:00:37"/>
    <n v="2013"/>
    <x v="10"/>
    <n v="5"/>
    <x v="6"/>
    <x v="0"/>
    <n v="22.852"/>
    <n v="0.44913522012578616"/>
  </r>
  <r>
    <d v="2013-11-05T00:00:00"/>
    <d v="2013-11-05T08:00:37"/>
    <n v="2013"/>
    <x v="10"/>
    <n v="5"/>
    <x v="7"/>
    <x v="0"/>
    <n v="49.96"/>
    <n v="0.98191823899371067"/>
  </r>
  <r>
    <d v="2013-11-05T00:00:00"/>
    <d v="2013-11-05T09:00:37"/>
    <n v="2013"/>
    <x v="10"/>
    <n v="5"/>
    <x v="8"/>
    <x v="0"/>
    <n v="49.96"/>
    <n v="0.98191823899371067"/>
  </r>
  <r>
    <d v="2013-11-05T00:00:00"/>
    <d v="2013-11-05T10:00:37"/>
    <n v="2013"/>
    <x v="10"/>
    <n v="5"/>
    <x v="9"/>
    <x v="0"/>
    <n v="49.96"/>
    <n v="0.98191823899371067"/>
  </r>
  <r>
    <d v="2013-11-05T00:00:00"/>
    <d v="2013-11-05T11:00:37"/>
    <n v="2013"/>
    <x v="10"/>
    <n v="5"/>
    <x v="10"/>
    <x v="0"/>
    <n v="49.96"/>
    <n v="0.98191823899371067"/>
  </r>
  <r>
    <d v="2013-11-05T00:00:00"/>
    <d v="2013-11-05T12:00:37"/>
    <n v="2013"/>
    <x v="10"/>
    <n v="5"/>
    <x v="11"/>
    <x v="0"/>
    <n v="49.96"/>
    <n v="0.98191823899371067"/>
  </r>
  <r>
    <d v="2013-11-05T00:00:00"/>
    <d v="2013-11-05T13:00:37"/>
    <n v="2013"/>
    <x v="10"/>
    <n v="5"/>
    <x v="12"/>
    <x v="0"/>
    <n v="49.96"/>
    <n v="0.98191823899371067"/>
  </r>
  <r>
    <d v="2013-11-05T00:00:00"/>
    <d v="2013-11-05T14:00:37"/>
    <n v="2013"/>
    <x v="10"/>
    <n v="5"/>
    <x v="13"/>
    <x v="0"/>
    <n v="49.96"/>
    <n v="0.98191823899371067"/>
  </r>
  <r>
    <d v="2013-11-05T00:00:00"/>
    <d v="2013-11-05T15:00:37"/>
    <n v="2013"/>
    <x v="10"/>
    <n v="5"/>
    <x v="14"/>
    <x v="0"/>
    <n v="49.96"/>
    <n v="0.98191823899371067"/>
  </r>
  <r>
    <d v="2013-11-05T00:00:00"/>
    <d v="2013-11-05T16:00:37"/>
    <n v="2013"/>
    <x v="10"/>
    <n v="5"/>
    <x v="15"/>
    <x v="0"/>
    <n v="49.96"/>
    <n v="0.98191823899371067"/>
  </r>
  <r>
    <d v="2013-11-05T00:00:00"/>
    <d v="2013-11-05T17:00:37"/>
    <n v="2013"/>
    <x v="10"/>
    <n v="5"/>
    <x v="16"/>
    <x v="0"/>
    <n v="49.96"/>
    <n v="0.98191823899371067"/>
  </r>
  <r>
    <d v="2013-11-05T00:00:00"/>
    <d v="2013-11-05T18:00:37"/>
    <n v="2013"/>
    <x v="10"/>
    <n v="5"/>
    <x v="17"/>
    <x v="0"/>
    <n v="48.951999999999998"/>
    <n v="0.96210691823899364"/>
  </r>
  <r>
    <d v="2013-11-05T00:00:00"/>
    <d v="2013-11-05T19:00:37"/>
    <n v="2013"/>
    <x v="10"/>
    <n v="5"/>
    <x v="18"/>
    <x v="0"/>
    <n v="9.4760000000000009"/>
    <n v="0.18624213836477987"/>
  </r>
  <r>
    <d v="2013-11-05T00:00:00"/>
    <d v="2013-11-05T20:00:37"/>
    <n v="2013"/>
    <x v="10"/>
    <n v="5"/>
    <x v="19"/>
    <x v="0"/>
    <n v="0"/>
    <n v="0"/>
  </r>
  <r>
    <d v="2013-11-05T00:00:00"/>
    <d v="2013-11-05T21:00:37"/>
    <n v="2013"/>
    <x v="10"/>
    <n v="5"/>
    <x v="20"/>
    <x v="0"/>
    <n v="0"/>
    <n v="0"/>
  </r>
  <r>
    <d v="2013-11-05T00:00:00"/>
    <d v="2013-11-05T22:00:37"/>
    <n v="2013"/>
    <x v="10"/>
    <n v="5"/>
    <x v="21"/>
    <x v="0"/>
    <n v="0"/>
    <n v="0"/>
  </r>
  <r>
    <d v="2013-11-05T00:00:00"/>
    <d v="2013-11-05T23:00:37"/>
    <n v="2013"/>
    <x v="10"/>
    <n v="5"/>
    <x v="22"/>
    <x v="0"/>
    <n v="0"/>
    <n v="0"/>
  </r>
  <r>
    <d v="2013-11-06T00:00:00"/>
    <d v="2013-11-06T00:00:37"/>
    <n v="2013"/>
    <x v="10"/>
    <n v="6"/>
    <x v="23"/>
    <x v="1"/>
    <n v="0"/>
    <n v="0"/>
  </r>
  <r>
    <d v="2013-11-06T00:00:00"/>
    <d v="2013-11-06T01:00:37"/>
    <n v="2013"/>
    <x v="10"/>
    <n v="6"/>
    <x v="0"/>
    <x v="1"/>
    <n v="0"/>
    <n v="0"/>
  </r>
  <r>
    <d v="2013-11-06T00:00:00"/>
    <d v="2013-11-06T02:00:37"/>
    <n v="2013"/>
    <x v="10"/>
    <n v="6"/>
    <x v="1"/>
    <x v="1"/>
    <n v="0"/>
    <n v="0"/>
  </r>
  <r>
    <d v="2013-11-06T00:00:00"/>
    <d v="2013-11-06T03:00:37"/>
    <n v="2013"/>
    <x v="10"/>
    <n v="6"/>
    <x v="2"/>
    <x v="1"/>
    <n v="0"/>
    <n v="0"/>
  </r>
  <r>
    <d v="2013-11-06T00:00:00"/>
    <d v="2013-11-06T04:00:37"/>
    <n v="2013"/>
    <x v="10"/>
    <n v="6"/>
    <x v="3"/>
    <x v="1"/>
    <n v="0"/>
    <n v="0"/>
  </r>
  <r>
    <d v="2013-11-06T00:00:00"/>
    <d v="2013-11-06T05:00:37"/>
    <n v="2013"/>
    <x v="10"/>
    <n v="6"/>
    <x v="4"/>
    <x v="1"/>
    <n v="0"/>
    <n v="0"/>
  </r>
  <r>
    <d v="2013-11-06T00:00:00"/>
    <d v="2013-11-06T06:00:37"/>
    <n v="2013"/>
    <x v="10"/>
    <n v="6"/>
    <x v="5"/>
    <x v="1"/>
    <n v="0"/>
    <n v="0"/>
  </r>
  <r>
    <d v="2013-11-06T00:00:00"/>
    <d v="2013-11-06T07:00:37"/>
    <n v="2013"/>
    <x v="10"/>
    <n v="6"/>
    <x v="6"/>
    <x v="1"/>
    <n v="23.077999999999999"/>
    <n v="0.45357704402515719"/>
  </r>
  <r>
    <d v="2013-11-06T00:00:00"/>
    <d v="2013-11-06T08:00:37"/>
    <n v="2013"/>
    <x v="10"/>
    <n v="6"/>
    <x v="7"/>
    <x v="1"/>
    <n v="49.96"/>
    <n v="0.98191823899371067"/>
  </r>
  <r>
    <d v="2013-11-06T00:00:00"/>
    <d v="2013-11-06T09:00:37"/>
    <n v="2013"/>
    <x v="10"/>
    <n v="6"/>
    <x v="8"/>
    <x v="1"/>
    <n v="49.96"/>
    <n v="0.98191823899371067"/>
  </r>
  <r>
    <d v="2013-11-06T00:00:00"/>
    <d v="2013-11-06T10:00:37"/>
    <n v="2013"/>
    <x v="10"/>
    <n v="6"/>
    <x v="9"/>
    <x v="1"/>
    <n v="49.96"/>
    <n v="0.98191823899371067"/>
  </r>
  <r>
    <d v="2013-11-06T00:00:00"/>
    <d v="2013-11-06T11:00:37"/>
    <n v="2013"/>
    <x v="10"/>
    <n v="6"/>
    <x v="10"/>
    <x v="1"/>
    <n v="49.96"/>
    <n v="0.98191823899371067"/>
  </r>
  <r>
    <d v="2013-11-06T00:00:00"/>
    <d v="2013-11-06T12:00:37"/>
    <n v="2013"/>
    <x v="10"/>
    <n v="6"/>
    <x v="11"/>
    <x v="1"/>
    <n v="49.96"/>
    <n v="0.98191823899371067"/>
  </r>
  <r>
    <d v="2013-11-06T00:00:00"/>
    <d v="2013-11-06T13:00:37"/>
    <n v="2013"/>
    <x v="10"/>
    <n v="6"/>
    <x v="12"/>
    <x v="1"/>
    <n v="49.96"/>
    <n v="0.98191823899371067"/>
  </r>
  <r>
    <d v="2013-11-06T00:00:00"/>
    <d v="2013-11-06T14:00:37"/>
    <n v="2013"/>
    <x v="10"/>
    <n v="6"/>
    <x v="13"/>
    <x v="1"/>
    <n v="49.96"/>
    <n v="0.98191823899371067"/>
  </r>
  <r>
    <d v="2013-11-06T00:00:00"/>
    <d v="2013-11-06T15:00:37"/>
    <n v="2013"/>
    <x v="10"/>
    <n v="6"/>
    <x v="14"/>
    <x v="1"/>
    <n v="49.96"/>
    <n v="0.98191823899371067"/>
  </r>
  <r>
    <d v="2013-11-06T00:00:00"/>
    <d v="2013-11-06T16:00:37"/>
    <n v="2013"/>
    <x v="10"/>
    <n v="6"/>
    <x v="15"/>
    <x v="1"/>
    <n v="49.96"/>
    <n v="0.98191823899371067"/>
  </r>
  <r>
    <d v="2013-11-06T00:00:00"/>
    <d v="2013-11-06T17:00:37"/>
    <n v="2013"/>
    <x v="10"/>
    <n v="6"/>
    <x v="16"/>
    <x v="1"/>
    <n v="49.96"/>
    <n v="0.98191823899371067"/>
  </r>
  <r>
    <d v="2013-11-06T00:00:00"/>
    <d v="2013-11-06T18:00:37"/>
    <n v="2013"/>
    <x v="10"/>
    <n v="6"/>
    <x v="17"/>
    <x v="1"/>
    <n v="49.13"/>
    <n v="0.96560534591194969"/>
  </r>
  <r>
    <d v="2013-11-06T00:00:00"/>
    <d v="2013-11-06T19:00:37"/>
    <n v="2013"/>
    <x v="10"/>
    <n v="6"/>
    <x v="18"/>
    <x v="1"/>
    <n v="9.6790000000000003"/>
    <n v="0.19023191823899371"/>
  </r>
  <r>
    <d v="2013-11-06T00:00:00"/>
    <d v="2013-11-06T20:00:37"/>
    <n v="2013"/>
    <x v="10"/>
    <n v="6"/>
    <x v="19"/>
    <x v="1"/>
    <n v="0"/>
    <n v="0"/>
  </r>
  <r>
    <d v="2013-11-06T00:00:00"/>
    <d v="2013-11-06T21:00:37"/>
    <n v="2013"/>
    <x v="10"/>
    <n v="6"/>
    <x v="20"/>
    <x v="1"/>
    <n v="0"/>
    <n v="0"/>
  </r>
  <r>
    <d v="2013-11-06T00:00:00"/>
    <d v="2013-11-06T22:00:37"/>
    <n v="2013"/>
    <x v="10"/>
    <n v="6"/>
    <x v="21"/>
    <x v="1"/>
    <n v="0"/>
    <n v="0"/>
  </r>
  <r>
    <d v="2013-11-06T00:00:00"/>
    <d v="2013-11-06T23:00:37"/>
    <n v="2013"/>
    <x v="10"/>
    <n v="6"/>
    <x v="22"/>
    <x v="1"/>
    <n v="0"/>
    <n v="0"/>
  </r>
  <r>
    <d v="2013-11-07T00:00:00"/>
    <d v="2013-11-07T00:00:37"/>
    <n v="2013"/>
    <x v="10"/>
    <n v="7"/>
    <x v="23"/>
    <x v="2"/>
    <n v="0"/>
    <n v="0"/>
  </r>
  <r>
    <d v="2013-11-07T00:00:00"/>
    <d v="2013-11-07T01:00:37"/>
    <n v="2013"/>
    <x v="10"/>
    <n v="7"/>
    <x v="0"/>
    <x v="2"/>
    <n v="0"/>
    <n v="0"/>
  </r>
  <r>
    <d v="2013-11-07T00:00:00"/>
    <d v="2013-11-07T02:00:37"/>
    <n v="2013"/>
    <x v="10"/>
    <n v="7"/>
    <x v="1"/>
    <x v="2"/>
    <n v="0"/>
    <n v="0"/>
  </r>
  <r>
    <d v="2013-11-07T00:00:00"/>
    <d v="2013-11-07T03:00:37"/>
    <n v="2013"/>
    <x v="10"/>
    <n v="7"/>
    <x v="2"/>
    <x v="2"/>
    <n v="0"/>
    <n v="0"/>
  </r>
  <r>
    <d v="2013-11-07T00:00:00"/>
    <d v="2013-11-07T04:00:37"/>
    <n v="2013"/>
    <x v="10"/>
    <n v="7"/>
    <x v="3"/>
    <x v="2"/>
    <n v="0"/>
    <n v="0"/>
  </r>
  <r>
    <d v="2013-11-07T00:00:00"/>
    <d v="2013-11-07T05:00:37"/>
    <n v="2013"/>
    <x v="10"/>
    <n v="7"/>
    <x v="4"/>
    <x v="2"/>
    <n v="0"/>
    <n v="0"/>
  </r>
  <r>
    <d v="2013-11-07T00:00:00"/>
    <d v="2013-11-07T06:00:37"/>
    <n v="2013"/>
    <x v="10"/>
    <n v="7"/>
    <x v="5"/>
    <x v="2"/>
    <n v="0"/>
    <n v="0"/>
  </r>
  <r>
    <d v="2013-11-07T00:00:00"/>
    <d v="2013-11-07T07:00:37"/>
    <n v="2013"/>
    <x v="10"/>
    <n v="7"/>
    <x v="6"/>
    <x v="2"/>
    <n v="23.311"/>
    <n v="0.4581564465408805"/>
  </r>
  <r>
    <d v="2013-11-07T00:00:00"/>
    <d v="2013-11-07T08:00:37"/>
    <n v="2013"/>
    <x v="10"/>
    <n v="7"/>
    <x v="7"/>
    <x v="2"/>
    <n v="49.96"/>
    <n v="0.98191823899371067"/>
  </r>
  <r>
    <d v="2013-11-07T00:00:00"/>
    <d v="2013-11-07T09:00:37"/>
    <n v="2013"/>
    <x v="10"/>
    <n v="7"/>
    <x v="8"/>
    <x v="2"/>
    <n v="49.96"/>
    <n v="0.98191823899371067"/>
  </r>
  <r>
    <d v="2013-11-07T00:00:00"/>
    <d v="2013-11-07T10:00:37"/>
    <n v="2013"/>
    <x v="10"/>
    <n v="7"/>
    <x v="9"/>
    <x v="2"/>
    <n v="49.96"/>
    <n v="0.98191823899371067"/>
  </r>
  <r>
    <d v="2013-11-07T00:00:00"/>
    <d v="2013-11-07T11:00:37"/>
    <n v="2013"/>
    <x v="10"/>
    <n v="7"/>
    <x v="10"/>
    <x v="2"/>
    <n v="49.96"/>
    <n v="0.98191823899371067"/>
  </r>
  <r>
    <d v="2013-11-07T00:00:00"/>
    <d v="2013-11-07T12:00:37"/>
    <n v="2013"/>
    <x v="10"/>
    <n v="7"/>
    <x v="11"/>
    <x v="2"/>
    <n v="49.96"/>
    <n v="0.98191823899371067"/>
  </r>
  <r>
    <d v="2013-11-07T00:00:00"/>
    <d v="2013-11-07T13:00:37"/>
    <n v="2013"/>
    <x v="10"/>
    <n v="7"/>
    <x v="12"/>
    <x v="2"/>
    <n v="49.96"/>
    <n v="0.98191823899371067"/>
  </r>
  <r>
    <d v="2013-11-07T00:00:00"/>
    <d v="2013-11-07T14:00:37"/>
    <n v="2013"/>
    <x v="10"/>
    <n v="7"/>
    <x v="13"/>
    <x v="2"/>
    <n v="49.96"/>
    <n v="0.98191823899371067"/>
  </r>
  <r>
    <d v="2013-11-07T00:00:00"/>
    <d v="2013-11-07T15:00:37"/>
    <n v="2013"/>
    <x v="10"/>
    <n v="7"/>
    <x v="14"/>
    <x v="2"/>
    <n v="49.96"/>
    <n v="0.98191823899371067"/>
  </r>
  <r>
    <d v="2013-11-07T00:00:00"/>
    <d v="2013-11-07T16:00:37"/>
    <n v="2013"/>
    <x v="10"/>
    <n v="7"/>
    <x v="15"/>
    <x v="2"/>
    <n v="49.96"/>
    <n v="0.98191823899371067"/>
  </r>
  <r>
    <d v="2013-11-07T00:00:00"/>
    <d v="2013-11-07T17:00:37"/>
    <n v="2013"/>
    <x v="10"/>
    <n v="7"/>
    <x v="16"/>
    <x v="2"/>
    <n v="49.96"/>
    <n v="0.98191823899371067"/>
  </r>
  <r>
    <d v="2013-11-07T00:00:00"/>
    <d v="2013-11-07T18:00:37"/>
    <n v="2013"/>
    <x v="10"/>
    <n v="7"/>
    <x v="17"/>
    <x v="2"/>
    <n v="47.418999999999997"/>
    <n v="0.93197720125786154"/>
  </r>
  <r>
    <d v="2013-11-07T00:00:00"/>
    <d v="2013-11-07T19:00:37"/>
    <n v="2013"/>
    <x v="10"/>
    <n v="7"/>
    <x v="18"/>
    <x v="2"/>
    <n v="9.8510000000000009"/>
    <n v="0.19361242138364781"/>
  </r>
  <r>
    <d v="2013-11-07T00:00:00"/>
    <d v="2013-11-07T20:00:37"/>
    <n v="2013"/>
    <x v="10"/>
    <n v="7"/>
    <x v="19"/>
    <x v="2"/>
    <n v="0"/>
    <n v="0"/>
  </r>
  <r>
    <d v="2013-11-07T00:00:00"/>
    <d v="2013-11-07T21:00:37"/>
    <n v="2013"/>
    <x v="10"/>
    <n v="7"/>
    <x v="20"/>
    <x v="2"/>
    <n v="0"/>
    <n v="0"/>
  </r>
  <r>
    <d v="2013-11-07T00:00:00"/>
    <d v="2013-11-07T22:00:37"/>
    <n v="2013"/>
    <x v="10"/>
    <n v="7"/>
    <x v="21"/>
    <x v="2"/>
    <n v="0"/>
    <n v="0"/>
  </r>
  <r>
    <d v="2013-11-07T00:00:00"/>
    <d v="2013-11-07T23:00:37"/>
    <n v="2013"/>
    <x v="10"/>
    <n v="7"/>
    <x v="22"/>
    <x v="2"/>
    <n v="0"/>
    <n v="0"/>
  </r>
  <r>
    <d v="2013-11-08T00:00:00"/>
    <d v="2013-11-08T00:00:37"/>
    <n v="2013"/>
    <x v="10"/>
    <n v="8"/>
    <x v="23"/>
    <x v="3"/>
    <n v="0"/>
    <n v="0"/>
  </r>
  <r>
    <d v="2013-11-08T00:00:00"/>
    <d v="2013-11-08T01:00:37"/>
    <n v="2013"/>
    <x v="10"/>
    <n v="8"/>
    <x v="0"/>
    <x v="3"/>
    <n v="0"/>
    <n v="0"/>
  </r>
  <r>
    <d v="2013-11-08T00:00:00"/>
    <d v="2013-11-08T02:00:37"/>
    <n v="2013"/>
    <x v="10"/>
    <n v="8"/>
    <x v="1"/>
    <x v="3"/>
    <n v="0"/>
    <n v="0"/>
  </r>
  <r>
    <d v="2013-11-08T00:00:00"/>
    <d v="2013-11-08T03:00:37"/>
    <n v="2013"/>
    <x v="10"/>
    <n v="8"/>
    <x v="2"/>
    <x v="3"/>
    <n v="0"/>
    <n v="0"/>
  </r>
  <r>
    <d v="2013-11-08T00:00:00"/>
    <d v="2013-11-08T04:00:37"/>
    <n v="2013"/>
    <x v="10"/>
    <n v="8"/>
    <x v="3"/>
    <x v="3"/>
    <n v="0"/>
    <n v="0"/>
  </r>
  <r>
    <d v="2013-11-08T00:00:00"/>
    <d v="2013-11-08T05:00:37"/>
    <n v="2013"/>
    <x v="10"/>
    <n v="8"/>
    <x v="4"/>
    <x v="3"/>
    <n v="0"/>
    <n v="0"/>
  </r>
  <r>
    <d v="2013-11-08T00:00:00"/>
    <d v="2013-11-08T06:00:37"/>
    <n v="2013"/>
    <x v="10"/>
    <n v="8"/>
    <x v="5"/>
    <x v="3"/>
    <n v="0"/>
    <n v="0"/>
  </r>
  <r>
    <d v="2013-11-08T00:00:00"/>
    <d v="2013-11-08T07:00:37"/>
    <n v="2013"/>
    <x v="10"/>
    <n v="8"/>
    <x v="6"/>
    <x v="3"/>
    <n v="22.401"/>
    <n v="0.44027122641509431"/>
  </r>
  <r>
    <d v="2013-11-08T00:00:00"/>
    <d v="2013-11-08T08:00:37"/>
    <n v="2013"/>
    <x v="10"/>
    <n v="8"/>
    <x v="7"/>
    <x v="3"/>
    <n v="49.96"/>
    <n v="0.98191823899371067"/>
  </r>
  <r>
    <d v="2013-11-08T00:00:00"/>
    <d v="2013-11-08T09:00:37"/>
    <n v="2013"/>
    <x v="10"/>
    <n v="8"/>
    <x v="8"/>
    <x v="3"/>
    <n v="49.96"/>
    <n v="0.98191823899371067"/>
  </r>
  <r>
    <d v="2013-11-08T00:00:00"/>
    <d v="2013-11-08T10:00:37"/>
    <n v="2013"/>
    <x v="10"/>
    <n v="8"/>
    <x v="9"/>
    <x v="3"/>
    <n v="49.96"/>
    <n v="0.98191823899371067"/>
  </r>
  <r>
    <d v="2013-11-08T00:00:00"/>
    <d v="2013-11-08T11:00:37"/>
    <n v="2013"/>
    <x v="10"/>
    <n v="8"/>
    <x v="10"/>
    <x v="3"/>
    <n v="49.96"/>
    <n v="0.98191823899371067"/>
  </r>
  <r>
    <d v="2013-11-08T00:00:00"/>
    <d v="2013-11-08T12:00:37"/>
    <n v="2013"/>
    <x v="10"/>
    <n v="8"/>
    <x v="11"/>
    <x v="3"/>
    <n v="49.96"/>
    <n v="0.98191823899371067"/>
  </r>
  <r>
    <d v="2013-11-08T00:00:00"/>
    <d v="2013-11-08T13:00:37"/>
    <n v="2013"/>
    <x v="10"/>
    <n v="8"/>
    <x v="12"/>
    <x v="3"/>
    <n v="49.96"/>
    <n v="0.98191823899371067"/>
  </r>
  <r>
    <d v="2013-11-08T00:00:00"/>
    <d v="2013-11-08T14:00:37"/>
    <n v="2013"/>
    <x v="10"/>
    <n v="8"/>
    <x v="13"/>
    <x v="3"/>
    <n v="49.96"/>
    <n v="0.98191823899371067"/>
  </r>
  <r>
    <d v="2013-11-08T00:00:00"/>
    <d v="2013-11-08T15:00:37"/>
    <n v="2013"/>
    <x v="10"/>
    <n v="8"/>
    <x v="14"/>
    <x v="3"/>
    <n v="49.96"/>
    <n v="0.98191823899371067"/>
  </r>
  <r>
    <d v="2013-11-08T00:00:00"/>
    <d v="2013-11-08T16:00:37"/>
    <n v="2013"/>
    <x v="10"/>
    <n v="8"/>
    <x v="15"/>
    <x v="3"/>
    <n v="49.96"/>
    <n v="0.98191823899371067"/>
  </r>
  <r>
    <d v="2013-11-08T00:00:00"/>
    <d v="2013-11-08T17:00:37"/>
    <n v="2013"/>
    <x v="10"/>
    <n v="8"/>
    <x v="16"/>
    <x v="3"/>
    <n v="49.96"/>
    <n v="0.98191823899371067"/>
  </r>
  <r>
    <d v="2013-11-08T00:00:00"/>
    <d v="2013-11-08T18:00:37"/>
    <n v="2013"/>
    <x v="10"/>
    <n v="8"/>
    <x v="17"/>
    <x v="3"/>
    <n v="49.497999999999998"/>
    <n v="0.97283805031446535"/>
  </r>
  <r>
    <d v="2013-11-08T00:00:00"/>
    <d v="2013-11-08T19:00:37"/>
    <n v="2013"/>
    <x v="10"/>
    <n v="8"/>
    <x v="18"/>
    <x v="3"/>
    <n v="10.26"/>
    <n v="0.20165094339622641"/>
  </r>
  <r>
    <d v="2013-11-08T00:00:00"/>
    <d v="2013-11-08T20:00:37"/>
    <n v="2013"/>
    <x v="10"/>
    <n v="8"/>
    <x v="19"/>
    <x v="3"/>
    <n v="0"/>
    <n v="0"/>
  </r>
  <r>
    <d v="2013-11-08T00:00:00"/>
    <d v="2013-11-08T21:00:37"/>
    <n v="2013"/>
    <x v="10"/>
    <n v="8"/>
    <x v="20"/>
    <x v="3"/>
    <n v="0"/>
    <n v="0"/>
  </r>
  <r>
    <d v="2013-11-08T00:00:00"/>
    <d v="2013-11-08T22:00:37"/>
    <n v="2013"/>
    <x v="10"/>
    <n v="8"/>
    <x v="21"/>
    <x v="3"/>
    <n v="0"/>
    <n v="0"/>
  </r>
  <r>
    <d v="2013-11-08T00:00:00"/>
    <d v="2013-11-08T23:00:37"/>
    <n v="2013"/>
    <x v="10"/>
    <n v="8"/>
    <x v="22"/>
    <x v="3"/>
    <n v="0"/>
    <n v="0"/>
  </r>
  <r>
    <d v="2013-11-09T00:00:00"/>
    <d v="2013-11-09T00:00:37"/>
    <n v="2013"/>
    <x v="10"/>
    <n v="9"/>
    <x v="23"/>
    <x v="4"/>
    <n v="0"/>
    <n v="0"/>
  </r>
  <r>
    <d v="2013-11-09T00:00:00"/>
    <d v="2013-11-09T01:00:37"/>
    <n v="2013"/>
    <x v="10"/>
    <n v="9"/>
    <x v="0"/>
    <x v="4"/>
    <n v="0"/>
    <n v="0"/>
  </r>
  <r>
    <d v="2013-11-09T00:00:00"/>
    <d v="2013-11-09T02:00:37"/>
    <n v="2013"/>
    <x v="10"/>
    <n v="9"/>
    <x v="1"/>
    <x v="4"/>
    <n v="0"/>
    <n v="0"/>
  </r>
  <r>
    <d v="2013-11-09T00:00:00"/>
    <d v="2013-11-09T03:00:37"/>
    <n v="2013"/>
    <x v="10"/>
    <n v="9"/>
    <x v="2"/>
    <x v="4"/>
    <n v="0"/>
    <n v="0"/>
  </r>
  <r>
    <d v="2013-11-09T00:00:00"/>
    <d v="2013-11-09T04:00:37"/>
    <n v="2013"/>
    <x v="10"/>
    <n v="9"/>
    <x v="3"/>
    <x v="4"/>
    <n v="0"/>
    <n v="0"/>
  </r>
  <r>
    <d v="2013-11-09T00:00:00"/>
    <d v="2013-11-09T05:00:37"/>
    <n v="2013"/>
    <x v="10"/>
    <n v="9"/>
    <x v="4"/>
    <x v="4"/>
    <n v="0"/>
    <n v="0"/>
  </r>
  <r>
    <d v="2013-11-09T00:00:00"/>
    <d v="2013-11-09T06:00:37"/>
    <n v="2013"/>
    <x v="10"/>
    <n v="9"/>
    <x v="5"/>
    <x v="4"/>
    <n v="0"/>
    <n v="0"/>
  </r>
  <r>
    <d v="2013-11-09T00:00:00"/>
    <d v="2013-11-09T07:00:37"/>
    <n v="2013"/>
    <x v="10"/>
    <n v="9"/>
    <x v="6"/>
    <x v="4"/>
    <n v="23.841999999999999"/>
    <n v="0.46859276729559746"/>
  </r>
  <r>
    <d v="2013-11-09T00:00:00"/>
    <d v="2013-11-09T08:00:37"/>
    <n v="2013"/>
    <x v="10"/>
    <n v="9"/>
    <x v="7"/>
    <x v="4"/>
    <n v="49.96"/>
    <n v="0.98191823899371067"/>
  </r>
  <r>
    <d v="2013-11-09T00:00:00"/>
    <d v="2013-11-09T09:00:37"/>
    <n v="2013"/>
    <x v="10"/>
    <n v="9"/>
    <x v="8"/>
    <x v="4"/>
    <n v="49.96"/>
    <n v="0.98191823899371067"/>
  </r>
  <r>
    <d v="2013-11-09T00:00:00"/>
    <d v="2013-11-09T10:00:37"/>
    <n v="2013"/>
    <x v="10"/>
    <n v="9"/>
    <x v="9"/>
    <x v="4"/>
    <n v="49.96"/>
    <n v="0.98191823899371067"/>
  </r>
  <r>
    <d v="2013-11-09T00:00:00"/>
    <d v="2013-11-09T11:00:37"/>
    <n v="2013"/>
    <x v="10"/>
    <n v="9"/>
    <x v="10"/>
    <x v="4"/>
    <n v="49.96"/>
    <n v="0.98191823899371067"/>
  </r>
  <r>
    <d v="2013-11-09T00:00:00"/>
    <d v="2013-11-09T12:00:37"/>
    <n v="2013"/>
    <x v="10"/>
    <n v="9"/>
    <x v="11"/>
    <x v="4"/>
    <n v="49.96"/>
    <n v="0.98191823899371067"/>
  </r>
  <r>
    <d v="2013-11-09T00:00:00"/>
    <d v="2013-11-09T13:00:37"/>
    <n v="2013"/>
    <x v="10"/>
    <n v="9"/>
    <x v="12"/>
    <x v="4"/>
    <n v="49.96"/>
    <n v="0.98191823899371067"/>
  </r>
  <r>
    <d v="2013-11-09T00:00:00"/>
    <d v="2013-11-09T14:00:37"/>
    <n v="2013"/>
    <x v="10"/>
    <n v="9"/>
    <x v="13"/>
    <x v="4"/>
    <n v="49.96"/>
    <n v="0.98191823899371067"/>
  </r>
  <r>
    <d v="2013-11-09T00:00:00"/>
    <d v="2013-11-09T15:00:38"/>
    <n v="2013"/>
    <x v="10"/>
    <n v="9"/>
    <x v="14"/>
    <x v="4"/>
    <n v="49.96"/>
    <n v="0.98191823899371067"/>
  </r>
  <r>
    <d v="2013-11-09T00:00:00"/>
    <d v="2013-11-09T16:00:38"/>
    <n v="2013"/>
    <x v="10"/>
    <n v="9"/>
    <x v="15"/>
    <x v="4"/>
    <n v="49.96"/>
    <n v="0.98191823899371067"/>
  </r>
  <r>
    <d v="2013-11-09T00:00:00"/>
    <d v="2013-11-09T17:00:38"/>
    <n v="2013"/>
    <x v="10"/>
    <n v="9"/>
    <x v="16"/>
    <x v="4"/>
    <n v="49.96"/>
    <n v="0.98191823899371067"/>
  </r>
  <r>
    <d v="2013-11-09T00:00:00"/>
    <d v="2013-11-09T18:00:38"/>
    <n v="2013"/>
    <x v="10"/>
    <n v="9"/>
    <x v="17"/>
    <x v="4"/>
    <n v="48.152000000000001"/>
    <n v="0.94638364779874207"/>
  </r>
  <r>
    <d v="2013-11-09T00:00:00"/>
    <d v="2013-11-09T19:00:38"/>
    <n v="2013"/>
    <x v="10"/>
    <n v="9"/>
    <x v="18"/>
    <x v="4"/>
    <n v="10.099"/>
    <n v="0.19848663522012577"/>
  </r>
  <r>
    <d v="2013-11-09T00:00:00"/>
    <d v="2013-11-09T20:00:38"/>
    <n v="2013"/>
    <x v="10"/>
    <n v="9"/>
    <x v="19"/>
    <x v="4"/>
    <n v="0"/>
    <n v="0"/>
  </r>
  <r>
    <d v="2013-11-09T00:00:00"/>
    <d v="2013-11-09T21:00:38"/>
    <n v="2013"/>
    <x v="10"/>
    <n v="9"/>
    <x v="20"/>
    <x v="4"/>
    <n v="0"/>
    <n v="0"/>
  </r>
  <r>
    <d v="2013-11-09T00:00:00"/>
    <d v="2013-11-09T22:00:38"/>
    <n v="2013"/>
    <x v="10"/>
    <n v="9"/>
    <x v="21"/>
    <x v="4"/>
    <n v="0"/>
    <n v="0"/>
  </r>
  <r>
    <d v="2013-11-09T00:00:00"/>
    <d v="2013-11-09T23:00:38"/>
    <n v="2013"/>
    <x v="10"/>
    <n v="9"/>
    <x v="22"/>
    <x v="4"/>
    <n v="0"/>
    <n v="0"/>
  </r>
  <r>
    <d v="2013-11-10T00:00:00"/>
    <d v="2013-11-10T00:00:38"/>
    <n v="2013"/>
    <x v="10"/>
    <n v="10"/>
    <x v="23"/>
    <x v="5"/>
    <n v="0"/>
    <n v="0"/>
  </r>
  <r>
    <d v="2013-11-10T00:00:00"/>
    <d v="2013-11-10T01:00:38"/>
    <n v="2013"/>
    <x v="10"/>
    <n v="10"/>
    <x v="0"/>
    <x v="5"/>
    <n v="0"/>
    <n v="0"/>
  </r>
  <r>
    <d v="2013-11-10T00:00:00"/>
    <d v="2013-11-10T02:00:38"/>
    <n v="2013"/>
    <x v="10"/>
    <n v="10"/>
    <x v="1"/>
    <x v="5"/>
    <n v="0"/>
    <n v="0"/>
  </r>
  <r>
    <d v="2013-11-10T00:00:00"/>
    <d v="2013-11-10T03:00:38"/>
    <n v="2013"/>
    <x v="10"/>
    <n v="10"/>
    <x v="2"/>
    <x v="5"/>
    <n v="0"/>
    <n v="0"/>
  </r>
  <r>
    <d v="2013-11-10T00:00:00"/>
    <d v="2013-11-10T04:00:38"/>
    <n v="2013"/>
    <x v="10"/>
    <n v="10"/>
    <x v="3"/>
    <x v="5"/>
    <n v="0"/>
    <n v="0"/>
  </r>
  <r>
    <d v="2013-11-10T00:00:00"/>
    <d v="2013-11-10T05:00:38"/>
    <n v="2013"/>
    <x v="10"/>
    <n v="10"/>
    <x v="4"/>
    <x v="5"/>
    <n v="0"/>
    <n v="0"/>
  </r>
  <r>
    <d v="2013-11-10T00:00:00"/>
    <d v="2013-11-10T06:00:38"/>
    <n v="2013"/>
    <x v="10"/>
    <n v="10"/>
    <x v="5"/>
    <x v="5"/>
    <n v="0"/>
    <n v="0"/>
  </r>
  <r>
    <d v="2013-11-10T00:00:00"/>
    <d v="2013-11-10T07:00:38"/>
    <n v="2013"/>
    <x v="10"/>
    <n v="10"/>
    <x v="6"/>
    <x v="5"/>
    <n v="23.911000000000001"/>
    <n v="0.46994889937106921"/>
  </r>
  <r>
    <d v="2013-11-10T00:00:00"/>
    <d v="2013-11-10T08:00:38"/>
    <n v="2013"/>
    <x v="10"/>
    <n v="10"/>
    <x v="7"/>
    <x v="5"/>
    <n v="49.96"/>
    <n v="0.98191823899371067"/>
  </r>
  <r>
    <d v="2013-11-10T00:00:00"/>
    <d v="2013-11-10T09:00:38"/>
    <n v="2013"/>
    <x v="10"/>
    <n v="10"/>
    <x v="8"/>
    <x v="5"/>
    <n v="49.96"/>
    <n v="0.98191823899371067"/>
  </r>
  <r>
    <d v="2013-11-10T00:00:00"/>
    <d v="2013-11-10T10:00:38"/>
    <n v="2013"/>
    <x v="10"/>
    <n v="10"/>
    <x v="9"/>
    <x v="5"/>
    <n v="49.96"/>
    <n v="0.98191823899371067"/>
  </r>
  <r>
    <d v="2013-11-10T00:00:00"/>
    <d v="2013-11-10T11:00:38"/>
    <n v="2013"/>
    <x v="10"/>
    <n v="10"/>
    <x v="10"/>
    <x v="5"/>
    <n v="49.96"/>
    <n v="0.98191823899371067"/>
  </r>
  <r>
    <d v="2013-11-10T00:00:00"/>
    <d v="2013-11-10T12:00:38"/>
    <n v="2013"/>
    <x v="10"/>
    <n v="10"/>
    <x v="11"/>
    <x v="5"/>
    <n v="49.96"/>
    <n v="0.98191823899371067"/>
  </r>
  <r>
    <d v="2013-11-10T00:00:00"/>
    <d v="2013-11-10T13:00:38"/>
    <n v="2013"/>
    <x v="10"/>
    <n v="10"/>
    <x v="12"/>
    <x v="5"/>
    <n v="49.96"/>
    <n v="0.98191823899371067"/>
  </r>
  <r>
    <d v="2013-11-10T00:00:00"/>
    <d v="2013-11-10T14:00:38"/>
    <n v="2013"/>
    <x v="10"/>
    <n v="10"/>
    <x v="13"/>
    <x v="5"/>
    <n v="49.96"/>
    <n v="0.98191823899371067"/>
  </r>
  <r>
    <d v="2013-11-10T00:00:00"/>
    <d v="2013-11-10T15:00:38"/>
    <n v="2013"/>
    <x v="10"/>
    <n v="10"/>
    <x v="14"/>
    <x v="5"/>
    <n v="49.96"/>
    <n v="0.98191823899371067"/>
  </r>
  <r>
    <d v="2013-11-10T00:00:00"/>
    <d v="2013-11-10T16:00:38"/>
    <n v="2013"/>
    <x v="10"/>
    <n v="10"/>
    <x v="15"/>
    <x v="5"/>
    <n v="49.96"/>
    <n v="0.98191823899371067"/>
  </r>
  <r>
    <d v="2013-11-10T00:00:00"/>
    <d v="2013-11-10T17:00:38"/>
    <n v="2013"/>
    <x v="10"/>
    <n v="10"/>
    <x v="16"/>
    <x v="5"/>
    <n v="49.96"/>
    <n v="0.98191823899371067"/>
  </r>
  <r>
    <d v="2013-11-10T00:00:00"/>
    <d v="2013-11-10T18:00:38"/>
    <n v="2013"/>
    <x v="10"/>
    <n v="10"/>
    <x v="17"/>
    <x v="5"/>
    <n v="47.920999999999999"/>
    <n v="0.94184355345911941"/>
  </r>
  <r>
    <d v="2013-11-10T00:00:00"/>
    <d v="2013-11-10T19:00:38"/>
    <n v="2013"/>
    <x v="10"/>
    <n v="10"/>
    <x v="18"/>
    <x v="5"/>
    <n v="10.295999999999999"/>
    <n v="0.20235849056603772"/>
  </r>
  <r>
    <d v="2013-11-10T00:00:00"/>
    <d v="2013-11-10T20:00:38"/>
    <n v="2013"/>
    <x v="10"/>
    <n v="10"/>
    <x v="19"/>
    <x v="5"/>
    <n v="0"/>
    <n v="0"/>
  </r>
  <r>
    <d v="2013-11-10T00:00:00"/>
    <d v="2013-11-10T21:00:38"/>
    <n v="2013"/>
    <x v="10"/>
    <n v="10"/>
    <x v="20"/>
    <x v="5"/>
    <n v="0"/>
    <n v="0"/>
  </r>
  <r>
    <d v="2013-11-10T00:00:00"/>
    <d v="2013-11-10T22:00:38"/>
    <n v="2013"/>
    <x v="10"/>
    <n v="10"/>
    <x v="21"/>
    <x v="5"/>
    <n v="0"/>
    <n v="0"/>
  </r>
  <r>
    <d v="2013-11-10T00:00:00"/>
    <d v="2013-11-10T23:00:38"/>
    <n v="2013"/>
    <x v="10"/>
    <n v="10"/>
    <x v="22"/>
    <x v="5"/>
    <n v="0"/>
    <n v="0"/>
  </r>
  <r>
    <d v="2013-11-11T00:00:00"/>
    <d v="2013-11-11T00:00:38"/>
    <n v="2013"/>
    <x v="10"/>
    <n v="11"/>
    <x v="23"/>
    <x v="6"/>
    <n v="0"/>
    <n v="0"/>
  </r>
  <r>
    <d v="2013-11-11T00:00:00"/>
    <d v="2013-11-11T01:00:38"/>
    <n v="2013"/>
    <x v="10"/>
    <n v="11"/>
    <x v="0"/>
    <x v="6"/>
    <n v="0"/>
    <n v="0"/>
  </r>
  <r>
    <d v="2013-11-11T00:00:00"/>
    <d v="2013-11-11T02:00:38"/>
    <n v="2013"/>
    <x v="10"/>
    <n v="11"/>
    <x v="1"/>
    <x v="6"/>
    <n v="0"/>
    <n v="0"/>
  </r>
  <r>
    <d v="2013-11-11T00:00:00"/>
    <d v="2013-11-11T03:00:38"/>
    <n v="2013"/>
    <x v="10"/>
    <n v="11"/>
    <x v="2"/>
    <x v="6"/>
    <n v="0"/>
    <n v="0"/>
  </r>
  <r>
    <d v="2013-11-11T00:00:00"/>
    <d v="2013-11-11T04:00:38"/>
    <n v="2013"/>
    <x v="10"/>
    <n v="11"/>
    <x v="3"/>
    <x v="6"/>
    <n v="0"/>
    <n v="0"/>
  </r>
  <r>
    <d v="2013-11-11T00:00:00"/>
    <d v="2013-11-11T05:00:38"/>
    <n v="2013"/>
    <x v="10"/>
    <n v="11"/>
    <x v="4"/>
    <x v="6"/>
    <n v="0"/>
    <n v="0"/>
  </r>
  <r>
    <d v="2013-11-11T00:00:00"/>
    <d v="2013-11-11T06:00:38"/>
    <n v="2013"/>
    <x v="10"/>
    <n v="11"/>
    <x v="5"/>
    <x v="6"/>
    <n v="0"/>
    <n v="0"/>
  </r>
  <r>
    <d v="2013-11-11T00:00:00"/>
    <d v="2013-11-11T07:00:38"/>
    <n v="2013"/>
    <x v="10"/>
    <n v="11"/>
    <x v="6"/>
    <x v="6"/>
    <n v="23.484000000000002"/>
    <n v="0.46155660377358493"/>
  </r>
  <r>
    <d v="2013-11-11T00:00:00"/>
    <d v="2013-11-11T08:00:38"/>
    <n v="2013"/>
    <x v="10"/>
    <n v="11"/>
    <x v="7"/>
    <x v="6"/>
    <n v="49.96"/>
    <n v="0.98191823899371067"/>
  </r>
  <r>
    <d v="2013-11-11T00:00:00"/>
    <d v="2013-11-11T09:00:38"/>
    <n v="2013"/>
    <x v="10"/>
    <n v="11"/>
    <x v="8"/>
    <x v="6"/>
    <n v="49.96"/>
    <n v="0.98191823899371067"/>
  </r>
  <r>
    <d v="2013-11-11T00:00:00"/>
    <d v="2013-11-11T10:00:38"/>
    <n v="2013"/>
    <x v="10"/>
    <n v="11"/>
    <x v="9"/>
    <x v="6"/>
    <n v="49.96"/>
    <n v="0.98191823899371067"/>
  </r>
  <r>
    <d v="2013-11-11T00:00:00"/>
    <d v="2013-11-11T11:00:38"/>
    <n v="2013"/>
    <x v="10"/>
    <n v="11"/>
    <x v="10"/>
    <x v="6"/>
    <n v="49.96"/>
    <n v="0.98191823899371067"/>
  </r>
  <r>
    <d v="2013-11-11T00:00:00"/>
    <d v="2013-11-11T12:00:38"/>
    <n v="2013"/>
    <x v="10"/>
    <n v="11"/>
    <x v="11"/>
    <x v="6"/>
    <n v="49.96"/>
    <n v="0.98191823899371067"/>
  </r>
  <r>
    <d v="2013-11-11T00:00:00"/>
    <d v="2013-11-11T13:00:38"/>
    <n v="2013"/>
    <x v="10"/>
    <n v="11"/>
    <x v="12"/>
    <x v="6"/>
    <n v="49.96"/>
    <n v="0.98191823899371067"/>
  </r>
  <r>
    <d v="2013-11-11T00:00:00"/>
    <d v="2013-11-11T14:00:38"/>
    <n v="2013"/>
    <x v="10"/>
    <n v="11"/>
    <x v="13"/>
    <x v="6"/>
    <n v="49.96"/>
    <n v="0.98191823899371067"/>
  </r>
  <r>
    <d v="2013-11-11T00:00:00"/>
    <d v="2013-11-11T15:00:38"/>
    <n v="2013"/>
    <x v="10"/>
    <n v="11"/>
    <x v="14"/>
    <x v="6"/>
    <n v="49.96"/>
    <n v="0.98191823899371067"/>
  </r>
  <r>
    <d v="2013-11-11T00:00:00"/>
    <d v="2013-11-11T16:00:38"/>
    <n v="2013"/>
    <x v="10"/>
    <n v="11"/>
    <x v="15"/>
    <x v="6"/>
    <n v="49.96"/>
    <n v="0.98191823899371067"/>
  </r>
  <r>
    <d v="2013-11-11T00:00:00"/>
    <d v="2013-11-11T17:00:38"/>
    <n v="2013"/>
    <x v="10"/>
    <n v="11"/>
    <x v="16"/>
    <x v="6"/>
    <n v="49.96"/>
    <n v="0.98191823899371067"/>
  </r>
  <r>
    <d v="2013-11-11T00:00:00"/>
    <d v="2013-11-11T18:00:38"/>
    <n v="2013"/>
    <x v="10"/>
    <n v="11"/>
    <x v="17"/>
    <x v="6"/>
    <n v="48.192999999999998"/>
    <n v="0.94718946540880489"/>
  </r>
  <r>
    <d v="2013-11-11T00:00:00"/>
    <d v="2013-11-11T19:00:38"/>
    <n v="2013"/>
    <x v="10"/>
    <n v="11"/>
    <x v="18"/>
    <x v="6"/>
    <n v="10.891999999999999"/>
    <n v="0.21407232704402512"/>
  </r>
  <r>
    <d v="2013-11-11T00:00:00"/>
    <d v="2013-11-11T20:00:38"/>
    <n v="2013"/>
    <x v="10"/>
    <n v="11"/>
    <x v="19"/>
    <x v="6"/>
    <n v="0"/>
    <n v="0"/>
  </r>
  <r>
    <d v="2013-11-11T00:00:00"/>
    <d v="2013-11-11T21:00:38"/>
    <n v="2013"/>
    <x v="10"/>
    <n v="11"/>
    <x v="20"/>
    <x v="6"/>
    <n v="0"/>
    <n v="0"/>
  </r>
  <r>
    <d v="2013-11-11T00:00:00"/>
    <d v="2013-11-11T22:00:38"/>
    <n v="2013"/>
    <x v="10"/>
    <n v="11"/>
    <x v="21"/>
    <x v="6"/>
    <n v="0"/>
    <n v="0"/>
  </r>
  <r>
    <d v="2013-11-11T00:00:00"/>
    <d v="2013-11-11T23:00:38"/>
    <n v="2013"/>
    <x v="10"/>
    <n v="11"/>
    <x v="22"/>
    <x v="6"/>
    <n v="0"/>
    <n v="0"/>
  </r>
  <r>
    <d v="2013-11-12T00:00:00"/>
    <d v="2013-11-12T00:00:38"/>
    <n v="2013"/>
    <x v="10"/>
    <n v="12"/>
    <x v="23"/>
    <x v="0"/>
    <n v="0"/>
    <n v="0"/>
  </r>
  <r>
    <d v="2013-11-12T00:00:00"/>
    <d v="2013-11-12T01:00:38"/>
    <n v="2013"/>
    <x v="10"/>
    <n v="12"/>
    <x v="0"/>
    <x v="0"/>
    <n v="0"/>
    <n v="0"/>
  </r>
  <r>
    <d v="2013-11-12T00:00:00"/>
    <d v="2013-11-12T02:00:38"/>
    <n v="2013"/>
    <x v="10"/>
    <n v="12"/>
    <x v="1"/>
    <x v="0"/>
    <n v="0"/>
    <n v="0"/>
  </r>
  <r>
    <d v="2013-11-12T00:00:00"/>
    <d v="2013-11-12T03:00:38"/>
    <n v="2013"/>
    <x v="10"/>
    <n v="12"/>
    <x v="2"/>
    <x v="0"/>
    <n v="0"/>
    <n v="0"/>
  </r>
  <r>
    <d v="2013-11-12T00:00:00"/>
    <d v="2013-11-12T04:00:38"/>
    <n v="2013"/>
    <x v="10"/>
    <n v="12"/>
    <x v="3"/>
    <x v="0"/>
    <n v="0"/>
    <n v="0"/>
  </r>
  <r>
    <d v="2013-11-12T00:00:00"/>
    <d v="2013-11-12T05:00:38"/>
    <n v="2013"/>
    <x v="10"/>
    <n v="12"/>
    <x v="4"/>
    <x v="0"/>
    <n v="0"/>
    <n v="0"/>
  </r>
  <r>
    <d v="2013-11-12T00:00:00"/>
    <d v="2013-11-12T06:00:38"/>
    <n v="2013"/>
    <x v="10"/>
    <n v="12"/>
    <x v="5"/>
    <x v="0"/>
    <n v="0"/>
    <n v="0"/>
  </r>
  <r>
    <d v="2013-11-12T00:00:00"/>
    <d v="2013-11-12T07:00:38"/>
    <n v="2013"/>
    <x v="10"/>
    <n v="12"/>
    <x v="6"/>
    <x v="0"/>
    <n v="23.263999999999999"/>
    <n v="0.45723270440251568"/>
  </r>
  <r>
    <d v="2013-11-12T00:00:00"/>
    <d v="2013-11-12T08:00:38"/>
    <n v="2013"/>
    <x v="10"/>
    <n v="12"/>
    <x v="7"/>
    <x v="0"/>
    <n v="49.96"/>
    <n v="0.98191823899371067"/>
  </r>
  <r>
    <d v="2013-11-12T00:00:00"/>
    <d v="2013-11-12T09:00:38"/>
    <n v="2013"/>
    <x v="10"/>
    <n v="12"/>
    <x v="8"/>
    <x v="0"/>
    <n v="49.96"/>
    <n v="0.98191823899371067"/>
  </r>
  <r>
    <d v="2013-11-12T00:00:00"/>
    <d v="2013-11-12T10:00:38"/>
    <n v="2013"/>
    <x v="10"/>
    <n v="12"/>
    <x v="9"/>
    <x v="0"/>
    <n v="49.96"/>
    <n v="0.98191823899371067"/>
  </r>
  <r>
    <d v="2013-11-12T00:00:00"/>
    <d v="2013-11-12T11:00:38"/>
    <n v="2013"/>
    <x v="10"/>
    <n v="12"/>
    <x v="10"/>
    <x v="0"/>
    <n v="49.96"/>
    <n v="0.98191823899371067"/>
  </r>
  <r>
    <d v="2013-11-12T00:00:00"/>
    <d v="2013-11-12T12:00:38"/>
    <n v="2013"/>
    <x v="10"/>
    <n v="12"/>
    <x v="11"/>
    <x v="0"/>
    <n v="49.96"/>
    <n v="0.98191823899371067"/>
  </r>
  <r>
    <d v="2013-11-12T00:00:00"/>
    <d v="2013-11-12T13:00:38"/>
    <n v="2013"/>
    <x v="10"/>
    <n v="12"/>
    <x v="12"/>
    <x v="0"/>
    <n v="49.96"/>
    <n v="0.98191823899371067"/>
  </r>
  <r>
    <d v="2013-11-12T00:00:00"/>
    <d v="2013-11-12T14:00:38"/>
    <n v="2013"/>
    <x v="10"/>
    <n v="12"/>
    <x v="13"/>
    <x v="0"/>
    <n v="49.96"/>
    <n v="0.98191823899371067"/>
  </r>
  <r>
    <d v="2013-11-12T00:00:00"/>
    <d v="2013-11-12T15:00:38"/>
    <n v="2013"/>
    <x v="10"/>
    <n v="12"/>
    <x v="14"/>
    <x v="0"/>
    <n v="49.96"/>
    <n v="0.98191823899371067"/>
  </r>
  <r>
    <d v="2013-11-12T00:00:00"/>
    <d v="2013-11-12T16:00:38"/>
    <n v="2013"/>
    <x v="10"/>
    <n v="12"/>
    <x v="15"/>
    <x v="0"/>
    <n v="49.96"/>
    <n v="0.98191823899371067"/>
  </r>
  <r>
    <d v="2013-11-12T00:00:00"/>
    <d v="2013-11-12T17:00:38"/>
    <n v="2013"/>
    <x v="10"/>
    <n v="12"/>
    <x v="16"/>
    <x v="0"/>
    <n v="49.96"/>
    <n v="0.98191823899371067"/>
  </r>
  <r>
    <d v="2013-11-12T00:00:00"/>
    <d v="2013-11-12T18:00:38"/>
    <n v="2013"/>
    <x v="10"/>
    <n v="12"/>
    <x v="17"/>
    <x v="0"/>
    <n v="48.762"/>
    <n v="0.95837264150943391"/>
  </r>
  <r>
    <d v="2013-11-12T00:00:00"/>
    <d v="2013-11-12T19:00:38"/>
    <n v="2013"/>
    <x v="10"/>
    <n v="12"/>
    <x v="18"/>
    <x v="0"/>
    <n v="11.122999999999999"/>
    <n v="0.21861242138364778"/>
  </r>
  <r>
    <d v="2013-11-12T00:00:00"/>
    <d v="2013-11-12T20:00:38"/>
    <n v="2013"/>
    <x v="10"/>
    <n v="12"/>
    <x v="19"/>
    <x v="0"/>
    <n v="0"/>
    <n v="0"/>
  </r>
  <r>
    <d v="2013-11-12T00:00:00"/>
    <d v="2013-11-12T21:00:38"/>
    <n v="2013"/>
    <x v="10"/>
    <n v="12"/>
    <x v="20"/>
    <x v="0"/>
    <n v="0"/>
    <n v="0"/>
  </r>
  <r>
    <d v="2013-11-12T00:00:00"/>
    <d v="2013-11-12T22:00:38"/>
    <n v="2013"/>
    <x v="10"/>
    <n v="12"/>
    <x v="21"/>
    <x v="0"/>
    <n v="0"/>
    <n v="0"/>
  </r>
  <r>
    <d v="2013-11-12T00:00:00"/>
    <d v="2013-11-12T23:00:38"/>
    <n v="2013"/>
    <x v="10"/>
    <n v="12"/>
    <x v="22"/>
    <x v="0"/>
    <n v="0"/>
    <n v="0"/>
  </r>
  <r>
    <d v="2013-11-13T00:00:00"/>
    <d v="2013-11-13T00:00:38"/>
    <n v="2013"/>
    <x v="10"/>
    <n v="13"/>
    <x v="23"/>
    <x v="1"/>
    <n v="0"/>
    <n v="0"/>
  </r>
  <r>
    <d v="2013-11-13T00:00:00"/>
    <d v="2013-11-13T01:00:38"/>
    <n v="2013"/>
    <x v="10"/>
    <n v="13"/>
    <x v="0"/>
    <x v="1"/>
    <n v="0"/>
    <n v="0"/>
  </r>
  <r>
    <d v="2013-11-13T00:00:00"/>
    <d v="2013-11-13T02:00:38"/>
    <n v="2013"/>
    <x v="10"/>
    <n v="13"/>
    <x v="1"/>
    <x v="1"/>
    <n v="0"/>
    <n v="0"/>
  </r>
  <r>
    <d v="2013-11-13T00:00:00"/>
    <d v="2013-11-13T03:00:38"/>
    <n v="2013"/>
    <x v="10"/>
    <n v="13"/>
    <x v="2"/>
    <x v="1"/>
    <n v="0"/>
    <n v="0"/>
  </r>
  <r>
    <d v="2013-11-13T00:00:00"/>
    <d v="2013-11-13T04:00:38"/>
    <n v="2013"/>
    <x v="10"/>
    <n v="13"/>
    <x v="3"/>
    <x v="1"/>
    <n v="0"/>
    <n v="0"/>
  </r>
  <r>
    <d v="2013-11-13T00:00:00"/>
    <d v="2013-11-13T05:00:38"/>
    <n v="2013"/>
    <x v="10"/>
    <n v="13"/>
    <x v="4"/>
    <x v="1"/>
    <n v="0"/>
    <n v="0"/>
  </r>
  <r>
    <d v="2013-11-13T00:00:00"/>
    <d v="2013-11-13T06:00:38"/>
    <n v="2013"/>
    <x v="10"/>
    <n v="13"/>
    <x v="5"/>
    <x v="1"/>
    <n v="0"/>
    <n v="0"/>
  </r>
  <r>
    <d v="2013-11-13T00:00:00"/>
    <d v="2013-11-13T07:00:38"/>
    <n v="2013"/>
    <x v="10"/>
    <n v="13"/>
    <x v="6"/>
    <x v="1"/>
    <n v="19.292999999999999"/>
    <n v="0.37918632075471692"/>
  </r>
  <r>
    <d v="2013-11-13T00:00:00"/>
    <d v="2013-11-13T08:00:38"/>
    <n v="2013"/>
    <x v="10"/>
    <n v="13"/>
    <x v="7"/>
    <x v="1"/>
    <n v="47.97"/>
    <n v="0.94280660377358483"/>
  </r>
  <r>
    <d v="2013-11-13T00:00:00"/>
    <d v="2013-11-13T09:00:38"/>
    <n v="2013"/>
    <x v="10"/>
    <n v="13"/>
    <x v="8"/>
    <x v="1"/>
    <n v="49.96"/>
    <n v="0.98191823899371067"/>
  </r>
  <r>
    <d v="2013-11-13T00:00:00"/>
    <d v="2013-11-13T10:00:38"/>
    <n v="2013"/>
    <x v="10"/>
    <n v="13"/>
    <x v="9"/>
    <x v="1"/>
    <n v="49.96"/>
    <n v="0.98191823899371067"/>
  </r>
  <r>
    <d v="2013-11-13T00:00:00"/>
    <d v="2013-11-13T11:00:38"/>
    <n v="2013"/>
    <x v="10"/>
    <n v="13"/>
    <x v="10"/>
    <x v="1"/>
    <n v="49.96"/>
    <n v="0.98191823899371067"/>
  </r>
  <r>
    <d v="2013-11-13T00:00:00"/>
    <d v="2013-11-13T12:00:38"/>
    <n v="2013"/>
    <x v="10"/>
    <n v="13"/>
    <x v="11"/>
    <x v="1"/>
    <n v="49.96"/>
    <n v="0.98191823899371067"/>
  </r>
  <r>
    <d v="2013-11-13T00:00:00"/>
    <d v="2013-11-13T13:00:38"/>
    <n v="2013"/>
    <x v="10"/>
    <n v="13"/>
    <x v="12"/>
    <x v="1"/>
    <n v="49.96"/>
    <n v="0.98191823899371067"/>
  </r>
  <r>
    <d v="2013-11-13T00:00:00"/>
    <d v="2013-11-13T14:00:38"/>
    <n v="2013"/>
    <x v="10"/>
    <n v="13"/>
    <x v="13"/>
    <x v="1"/>
    <n v="49.96"/>
    <n v="0.98191823899371067"/>
  </r>
  <r>
    <d v="2013-11-13T00:00:00"/>
    <d v="2013-11-13T15:00:38"/>
    <n v="2013"/>
    <x v="10"/>
    <n v="13"/>
    <x v="14"/>
    <x v="1"/>
    <n v="49.96"/>
    <n v="0.98191823899371067"/>
  </r>
  <r>
    <d v="2013-11-13T00:00:00"/>
    <d v="2013-11-13T16:00:38"/>
    <n v="2013"/>
    <x v="10"/>
    <n v="13"/>
    <x v="15"/>
    <x v="1"/>
    <n v="49.96"/>
    <n v="0.98191823899371067"/>
  </r>
  <r>
    <d v="2013-11-13T00:00:00"/>
    <d v="2013-11-13T17:00:38"/>
    <n v="2013"/>
    <x v="10"/>
    <n v="13"/>
    <x v="16"/>
    <x v="1"/>
    <n v="49.96"/>
    <n v="0.98191823899371067"/>
  </r>
  <r>
    <d v="2013-11-13T00:00:00"/>
    <d v="2013-11-13T18:00:38"/>
    <n v="2013"/>
    <x v="10"/>
    <n v="13"/>
    <x v="17"/>
    <x v="1"/>
    <n v="41.918999999999997"/>
    <n v="0.82387971698113194"/>
  </r>
  <r>
    <d v="2013-11-13T00:00:00"/>
    <d v="2013-11-13T19:00:38"/>
    <n v="2013"/>
    <x v="10"/>
    <n v="13"/>
    <x v="18"/>
    <x v="1"/>
    <n v="8.7780000000000005"/>
    <n v="0.17252358490566039"/>
  </r>
  <r>
    <d v="2013-11-13T00:00:00"/>
    <d v="2013-11-13T20:00:38"/>
    <n v="2013"/>
    <x v="10"/>
    <n v="13"/>
    <x v="19"/>
    <x v="1"/>
    <n v="0"/>
    <n v="0"/>
  </r>
  <r>
    <d v="2013-11-13T00:00:00"/>
    <d v="2013-11-13T21:00:38"/>
    <n v="2013"/>
    <x v="10"/>
    <n v="13"/>
    <x v="20"/>
    <x v="1"/>
    <n v="0"/>
    <n v="0"/>
  </r>
  <r>
    <d v="2013-11-13T00:00:00"/>
    <d v="2013-11-13T22:00:38"/>
    <n v="2013"/>
    <x v="10"/>
    <n v="13"/>
    <x v="21"/>
    <x v="1"/>
    <n v="0"/>
    <n v="0"/>
  </r>
  <r>
    <d v="2013-11-13T00:00:00"/>
    <d v="2013-11-13T23:00:38"/>
    <n v="2013"/>
    <x v="10"/>
    <n v="13"/>
    <x v="22"/>
    <x v="1"/>
    <n v="0"/>
    <n v="0"/>
  </r>
  <r>
    <d v="2013-11-14T00:00:00"/>
    <d v="2013-11-14T00:00:38"/>
    <n v="2013"/>
    <x v="10"/>
    <n v="14"/>
    <x v="23"/>
    <x v="2"/>
    <n v="0"/>
    <n v="0"/>
  </r>
  <r>
    <d v="2013-11-14T00:00:00"/>
    <d v="2013-11-14T01:00:38"/>
    <n v="2013"/>
    <x v="10"/>
    <n v="14"/>
    <x v="0"/>
    <x v="2"/>
    <n v="0"/>
    <n v="0"/>
  </r>
  <r>
    <d v="2013-11-14T00:00:00"/>
    <d v="2013-11-14T02:00:38"/>
    <n v="2013"/>
    <x v="10"/>
    <n v="14"/>
    <x v="1"/>
    <x v="2"/>
    <n v="0"/>
    <n v="0"/>
  </r>
  <r>
    <d v="2013-11-14T00:00:00"/>
    <d v="2013-11-14T03:00:38"/>
    <n v="2013"/>
    <x v="10"/>
    <n v="14"/>
    <x v="2"/>
    <x v="2"/>
    <n v="0"/>
    <n v="0"/>
  </r>
  <r>
    <d v="2013-11-14T00:00:00"/>
    <d v="2013-11-14T04:00:38"/>
    <n v="2013"/>
    <x v="10"/>
    <n v="14"/>
    <x v="3"/>
    <x v="2"/>
    <n v="0"/>
    <n v="0"/>
  </r>
  <r>
    <d v="2013-11-14T00:00:00"/>
    <d v="2013-11-14T05:00:38"/>
    <n v="2013"/>
    <x v="10"/>
    <n v="14"/>
    <x v="4"/>
    <x v="2"/>
    <n v="0"/>
    <n v="0"/>
  </r>
  <r>
    <d v="2013-11-14T00:00:00"/>
    <d v="2013-11-14T06:00:38"/>
    <n v="2013"/>
    <x v="10"/>
    <n v="14"/>
    <x v="5"/>
    <x v="2"/>
    <n v="0"/>
    <n v="0"/>
  </r>
  <r>
    <d v="2013-11-14T00:00:00"/>
    <d v="2013-11-14T07:00:38"/>
    <n v="2013"/>
    <x v="10"/>
    <n v="14"/>
    <x v="6"/>
    <x v="2"/>
    <n v="19.870999999999999"/>
    <n v="0.3905463836477987"/>
  </r>
  <r>
    <d v="2013-11-14T00:00:00"/>
    <d v="2013-11-14T08:00:38"/>
    <n v="2013"/>
    <x v="10"/>
    <n v="14"/>
    <x v="7"/>
    <x v="2"/>
    <n v="46.536999999999999"/>
    <n v="0.91464229559748422"/>
  </r>
  <r>
    <d v="2013-11-14T00:00:00"/>
    <d v="2013-11-14T09:00:38"/>
    <n v="2013"/>
    <x v="10"/>
    <n v="14"/>
    <x v="8"/>
    <x v="2"/>
    <n v="49.96"/>
    <n v="0.98191823899371067"/>
  </r>
  <r>
    <d v="2013-11-14T00:00:00"/>
    <d v="2013-11-14T10:00:38"/>
    <n v="2013"/>
    <x v="10"/>
    <n v="14"/>
    <x v="9"/>
    <x v="2"/>
    <n v="49.96"/>
    <n v="0.98191823899371067"/>
  </r>
  <r>
    <d v="2013-11-14T00:00:00"/>
    <d v="2013-11-14T11:00:38"/>
    <n v="2013"/>
    <x v="10"/>
    <n v="14"/>
    <x v="10"/>
    <x v="2"/>
    <n v="49.96"/>
    <n v="0.98191823899371067"/>
  </r>
  <r>
    <d v="2013-11-14T00:00:00"/>
    <d v="2013-11-14T12:00:38"/>
    <n v="2013"/>
    <x v="10"/>
    <n v="14"/>
    <x v="11"/>
    <x v="2"/>
    <n v="49.96"/>
    <n v="0.98191823899371067"/>
  </r>
  <r>
    <d v="2013-11-14T00:00:00"/>
    <d v="2013-11-14T13:00:38"/>
    <n v="2013"/>
    <x v="10"/>
    <n v="14"/>
    <x v="12"/>
    <x v="2"/>
    <n v="49.96"/>
    <n v="0.98191823899371067"/>
  </r>
  <r>
    <d v="2013-11-14T00:00:00"/>
    <d v="2013-11-14T14:00:38"/>
    <n v="2013"/>
    <x v="10"/>
    <n v="14"/>
    <x v="13"/>
    <x v="2"/>
    <n v="49.96"/>
    <n v="0.98191823899371067"/>
  </r>
  <r>
    <d v="2013-11-14T00:00:00"/>
    <d v="2013-11-14T15:00:38"/>
    <n v="2013"/>
    <x v="10"/>
    <n v="14"/>
    <x v="14"/>
    <x v="2"/>
    <n v="49.96"/>
    <n v="0.98191823899371067"/>
  </r>
  <r>
    <d v="2013-11-14T00:00:00"/>
    <d v="2013-11-14T16:00:38"/>
    <n v="2013"/>
    <x v="10"/>
    <n v="14"/>
    <x v="15"/>
    <x v="2"/>
    <n v="49.96"/>
    <n v="0.98191823899371067"/>
  </r>
  <r>
    <d v="2013-11-14T00:00:00"/>
    <d v="2013-11-14T17:00:38"/>
    <n v="2013"/>
    <x v="10"/>
    <n v="14"/>
    <x v="16"/>
    <x v="2"/>
    <n v="49.96"/>
    <n v="0.98191823899371067"/>
  </r>
  <r>
    <d v="2013-11-14T00:00:00"/>
    <d v="2013-11-14T18:00:38"/>
    <n v="2013"/>
    <x v="10"/>
    <n v="14"/>
    <x v="17"/>
    <x v="2"/>
    <n v="41.942999999999998"/>
    <n v="0.82435141509433951"/>
  </r>
  <r>
    <d v="2013-11-14T00:00:00"/>
    <d v="2013-11-14T19:00:38"/>
    <n v="2013"/>
    <x v="10"/>
    <n v="14"/>
    <x v="18"/>
    <x v="2"/>
    <n v="9.1010000000000009"/>
    <n v="0.17887185534591196"/>
  </r>
  <r>
    <d v="2013-11-14T00:00:00"/>
    <d v="2013-11-14T20:00:38"/>
    <n v="2013"/>
    <x v="10"/>
    <n v="14"/>
    <x v="19"/>
    <x v="2"/>
    <n v="0"/>
    <n v="0"/>
  </r>
  <r>
    <d v="2013-11-14T00:00:00"/>
    <d v="2013-11-14T21:00:38"/>
    <n v="2013"/>
    <x v="10"/>
    <n v="14"/>
    <x v="20"/>
    <x v="2"/>
    <n v="0"/>
    <n v="0"/>
  </r>
  <r>
    <d v="2013-11-14T00:00:00"/>
    <d v="2013-11-14T22:00:38"/>
    <n v="2013"/>
    <x v="10"/>
    <n v="14"/>
    <x v="21"/>
    <x v="2"/>
    <n v="0"/>
    <n v="0"/>
  </r>
  <r>
    <d v="2013-11-14T00:00:00"/>
    <d v="2013-11-14T23:00:38"/>
    <n v="2013"/>
    <x v="10"/>
    <n v="14"/>
    <x v="22"/>
    <x v="2"/>
    <n v="0"/>
    <n v="0"/>
  </r>
  <r>
    <d v="2013-11-15T00:00:00"/>
    <d v="2013-11-15T00:00:38"/>
    <n v="2013"/>
    <x v="10"/>
    <n v="15"/>
    <x v="23"/>
    <x v="3"/>
    <n v="0"/>
    <n v="0"/>
  </r>
  <r>
    <d v="2013-11-15T00:00:00"/>
    <d v="2013-11-15T01:00:38"/>
    <n v="2013"/>
    <x v="10"/>
    <n v="15"/>
    <x v="0"/>
    <x v="3"/>
    <n v="0"/>
    <n v="0"/>
  </r>
  <r>
    <d v="2013-11-15T00:00:00"/>
    <d v="2013-11-15T02:00:38"/>
    <n v="2013"/>
    <x v="10"/>
    <n v="15"/>
    <x v="1"/>
    <x v="3"/>
    <n v="0"/>
    <n v="0"/>
  </r>
  <r>
    <d v="2013-11-15T00:00:00"/>
    <d v="2013-11-15T03:00:38"/>
    <n v="2013"/>
    <x v="10"/>
    <n v="15"/>
    <x v="2"/>
    <x v="3"/>
    <n v="0"/>
    <n v="0"/>
  </r>
  <r>
    <d v="2013-11-15T00:00:00"/>
    <d v="2013-11-15T04:00:38"/>
    <n v="2013"/>
    <x v="10"/>
    <n v="15"/>
    <x v="3"/>
    <x v="3"/>
    <n v="0"/>
    <n v="0"/>
  </r>
  <r>
    <d v="2013-11-15T00:00:00"/>
    <d v="2013-11-15T05:00:38"/>
    <n v="2013"/>
    <x v="10"/>
    <n v="15"/>
    <x v="4"/>
    <x v="3"/>
    <n v="0"/>
    <n v="0"/>
  </r>
  <r>
    <d v="2013-11-15T00:00:00"/>
    <d v="2013-11-15T06:00:38"/>
    <n v="2013"/>
    <x v="10"/>
    <n v="15"/>
    <x v="5"/>
    <x v="3"/>
    <n v="0"/>
    <n v="0"/>
  </r>
  <r>
    <d v="2013-11-15T00:00:00"/>
    <d v="2013-11-15T07:00:38"/>
    <n v="2013"/>
    <x v="10"/>
    <n v="15"/>
    <x v="6"/>
    <x v="3"/>
    <n v="18.788"/>
    <n v="0.36926100628930814"/>
  </r>
  <r>
    <d v="2013-11-15T00:00:00"/>
    <d v="2013-11-15T08:00:38"/>
    <n v="2013"/>
    <x v="10"/>
    <n v="15"/>
    <x v="7"/>
    <x v="3"/>
    <n v="46.447000000000003"/>
    <n v="0.91287342767295598"/>
  </r>
  <r>
    <d v="2013-11-15T00:00:00"/>
    <d v="2013-11-15T09:00:38"/>
    <n v="2013"/>
    <x v="10"/>
    <n v="15"/>
    <x v="8"/>
    <x v="3"/>
    <n v="49.96"/>
    <n v="0.98191823899371067"/>
  </r>
  <r>
    <d v="2013-11-15T00:00:00"/>
    <d v="2013-11-15T10:00:38"/>
    <n v="2013"/>
    <x v="10"/>
    <n v="15"/>
    <x v="9"/>
    <x v="3"/>
    <n v="49.96"/>
    <n v="0.98191823899371067"/>
  </r>
  <r>
    <d v="2013-11-15T00:00:00"/>
    <d v="2013-11-15T11:00:38"/>
    <n v="2013"/>
    <x v="10"/>
    <n v="15"/>
    <x v="10"/>
    <x v="3"/>
    <n v="49.96"/>
    <n v="0.98191823899371067"/>
  </r>
  <r>
    <d v="2013-11-15T00:00:00"/>
    <d v="2013-11-15T12:00:38"/>
    <n v="2013"/>
    <x v="10"/>
    <n v="15"/>
    <x v="11"/>
    <x v="3"/>
    <n v="49.96"/>
    <n v="0.98191823899371067"/>
  </r>
  <r>
    <d v="2013-11-15T00:00:00"/>
    <d v="2013-11-15T13:00:38"/>
    <n v="2013"/>
    <x v="10"/>
    <n v="15"/>
    <x v="12"/>
    <x v="3"/>
    <n v="49.96"/>
    <n v="0.98191823899371067"/>
  </r>
  <r>
    <d v="2013-11-15T00:00:00"/>
    <d v="2013-11-15T14:00:38"/>
    <n v="2013"/>
    <x v="10"/>
    <n v="15"/>
    <x v="13"/>
    <x v="3"/>
    <n v="49.96"/>
    <n v="0.98191823899371067"/>
  </r>
  <r>
    <d v="2013-11-15T00:00:00"/>
    <d v="2013-11-15T15:00:38"/>
    <n v="2013"/>
    <x v="10"/>
    <n v="15"/>
    <x v="14"/>
    <x v="3"/>
    <n v="49.96"/>
    <n v="0.98191823899371067"/>
  </r>
  <r>
    <d v="2013-11-15T00:00:00"/>
    <d v="2013-11-15T16:00:38"/>
    <n v="2013"/>
    <x v="10"/>
    <n v="15"/>
    <x v="15"/>
    <x v="3"/>
    <n v="49.96"/>
    <n v="0.98191823899371067"/>
  </r>
  <r>
    <d v="2013-11-15T00:00:00"/>
    <d v="2013-11-15T17:00:38"/>
    <n v="2013"/>
    <x v="10"/>
    <n v="15"/>
    <x v="16"/>
    <x v="3"/>
    <n v="49.96"/>
    <n v="0.98191823899371067"/>
  </r>
  <r>
    <d v="2013-11-15T00:00:00"/>
    <d v="2013-11-15T18:00:38"/>
    <n v="2013"/>
    <x v="10"/>
    <n v="15"/>
    <x v="17"/>
    <x v="3"/>
    <n v="41.728999999999999"/>
    <n v="0.82014544025157232"/>
  </r>
  <r>
    <d v="2013-11-15T00:00:00"/>
    <d v="2013-11-15T19:00:38"/>
    <n v="2013"/>
    <x v="10"/>
    <n v="15"/>
    <x v="18"/>
    <x v="3"/>
    <n v="9.26"/>
    <n v="0.18199685534591192"/>
  </r>
  <r>
    <d v="2013-11-15T00:00:00"/>
    <d v="2013-11-15T20:00:38"/>
    <n v="2013"/>
    <x v="10"/>
    <n v="15"/>
    <x v="19"/>
    <x v="3"/>
    <n v="0"/>
    <n v="0"/>
  </r>
  <r>
    <d v="2013-11-15T00:00:00"/>
    <d v="2013-11-15T21:00:38"/>
    <n v="2013"/>
    <x v="10"/>
    <n v="15"/>
    <x v="20"/>
    <x v="3"/>
    <n v="0"/>
    <n v="0"/>
  </r>
  <r>
    <d v="2013-11-15T00:00:00"/>
    <d v="2013-11-15T22:00:38"/>
    <n v="2013"/>
    <x v="10"/>
    <n v="15"/>
    <x v="21"/>
    <x v="3"/>
    <n v="0"/>
    <n v="0"/>
  </r>
  <r>
    <d v="2013-11-15T00:00:00"/>
    <d v="2013-11-15T23:00:38"/>
    <n v="2013"/>
    <x v="10"/>
    <n v="15"/>
    <x v="22"/>
    <x v="3"/>
    <n v="0"/>
    <n v="0"/>
  </r>
  <r>
    <d v="2013-11-16T00:00:00"/>
    <d v="2013-11-16T00:00:38"/>
    <n v="2013"/>
    <x v="10"/>
    <n v="16"/>
    <x v="23"/>
    <x v="4"/>
    <n v="0"/>
    <n v="0"/>
  </r>
  <r>
    <d v="2013-11-16T00:00:00"/>
    <d v="2013-11-16T01:00:38"/>
    <n v="2013"/>
    <x v="10"/>
    <n v="16"/>
    <x v="0"/>
    <x v="4"/>
    <n v="0"/>
    <n v="0"/>
  </r>
  <r>
    <d v="2013-11-16T00:00:00"/>
    <d v="2013-11-16T02:00:38"/>
    <n v="2013"/>
    <x v="10"/>
    <n v="16"/>
    <x v="1"/>
    <x v="4"/>
    <n v="0"/>
    <n v="0"/>
  </r>
  <r>
    <d v="2013-11-16T00:00:00"/>
    <d v="2013-11-16T03:00:38"/>
    <n v="2013"/>
    <x v="10"/>
    <n v="16"/>
    <x v="2"/>
    <x v="4"/>
    <n v="0"/>
    <n v="0"/>
  </r>
  <r>
    <d v="2013-11-16T00:00:00"/>
    <d v="2013-11-16T04:00:38"/>
    <n v="2013"/>
    <x v="10"/>
    <n v="16"/>
    <x v="3"/>
    <x v="4"/>
    <n v="0"/>
    <n v="0"/>
  </r>
  <r>
    <d v="2013-11-16T00:00:00"/>
    <d v="2013-11-16T05:00:38"/>
    <n v="2013"/>
    <x v="10"/>
    <n v="16"/>
    <x v="4"/>
    <x v="4"/>
    <n v="0"/>
    <n v="0"/>
  </r>
  <r>
    <d v="2013-11-16T00:00:00"/>
    <d v="2013-11-16T06:00:38"/>
    <n v="2013"/>
    <x v="10"/>
    <n v="16"/>
    <x v="5"/>
    <x v="4"/>
    <n v="0"/>
    <n v="0"/>
  </r>
  <r>
    <d v="2013-11-16T00:00:00"/>
    <d v="2013-11-16T07:00:38"/>
    <n v="2013"/>
    <x v="10"/>
    <n v="16"/>
    <x v="6"/>
    <x v="4"/>
    <n v="19.350000000000001"/>
    <n v="0.38030660377358494"/>
  </r>
  <r>
    <d v="2013-11-16T00:00:00"/>
    <d v="2013-11-16T08:00:38"/>
    <n v="2013"/>
    <x v="10"/>
    <n v="16"/>
    <x v="7"/>
    <x v="4"/>
    <n v="45.838999999999999"/>
    <n v="0.90092374213836468"/>
  </r>
  <r>
    <d v="2013-11-16T00:00:00"/>
    <d v="2013-11-16T09:00:38"/>
    <n v="2013"/>
    <x v="10"/>
    <n v="16"/>
    <x v="8"/>
    <x v="4"/>
    <n v="49.96"/>
    <n v="0.98191823899371067"/>
  </r>
  <r>
    <d v="2013-11-16T00:00:00"/>
    <d v="2013-11-16T10:00:38"/>
    <n v="2013"/>
    <x v="10"/>
    <n v="16"/>
    <x v="9"/>
    <x v="4"/>
    <n v="46.651000000000003"/>
    <n v="0.91688286163522015"/>
  </r>
  <r>
    <d v="2013-11-16T00:00:00"/>
    <d v="2013-11-16T11:00:38"/>
    <n v="2013"/>
    <x v="10"/>
    <n v="16"/>
    <x v="10"/>
    <x v="4"/>
    <n v="48.472000000000001"/>
    <n v="0.95267295597484269"/>
  </r>
  <r>
    <d v="2013-11-16T00:00:00"/>
    <d v="2013-11-16T12:00:38"/>
    <n v="2013"/>
    <x v="10"/>
    <n v="16"/>
    <x v="11"/>
    <x v="4"/>
    <n v="46.033999999999999"/>
    <n v="0.90475628930817609"/>
  </r>
  <r>
    <d v="2013-11-16T00:00:00"/>
    <d v="2013-11-16T13:00:38"/>
    <n v="2013"/>
    <x v="10"/>
    <n v="16"/>
    <x v="12"/>
    <x v="4"/>
    <n v="49.96"/>
    <n v="0.98191823899371067"/>
  </r>
  <r>
    <d v="2013-11-16T00:00:00"/>
    <d v="2013-11-16T14:00:38"/>
    <n v="2013"/>
    <x v="10"/>
    <n v="16"/>
    <x v="13"/>
    <x v="4"/>
    <n v="34.975000000000001"/>
    <n v="0.68740172955974843"/>
  </r>
  <r>
    <d v="2013-11-16T00:00:00"/>
    <d v="2013-11-16T15:00:38"/>
    <n v="2013"/>
    <x v="10"/>
    <n v="16"/>
    <x v="14"/>
    <x v="4"/>
    <n v="11.82"/>
    <n v="0.23231132075471697"/>
  </r>
  <r>
    <d v="2013-11-16T00:00:00"/>
    <d v="2013-11-16T16:00:38"/>
    <n v="2013"/>
    <x v="10"/>
    <n v="16"/>
    <x v="15"/>
    <x v="4"/>
    <n v="5.9569999999999999"/>
    <n v="0.11707940251572325"/>
  </r>
  <r>
    <d v="2013-11-16T00:00:00"/>
    <d v="2013-11-16T17:00:38"/>
    <n v="2013"/>
    <x v="10"/>
    <n v="16"/>
    <x v="16"/>
    <x v="4"/>
    <n v="5.6779999999999999"/>
    <n v="0.11159591194968553"/>
  </r>
  <r>
    <d v="2013-11-16T00:00:00"/>
    <d v="2013-11-16T18:00:38"/>
    <n v="2013"/>
    <x v="10"/>
    <n v="16"/>
    <x v="17"/>
    <x v="4"/>
    <n v="2.4020000000000001"/>
    <n v="4.7209119496855349E-2"/>
  </r>
  <r>
    <d v="2013-11-16T00:00:00"/>
    <d v="2013-11-16T19:00:38"/>
    <n v="2013"/>
    <x v="10"/>
    <n v="16"/>
    <x v="18"/>
    <x v="4"/>
    <n v="2.89"/>
    <n v="5.6800314465408806E-2"/>
  </r>
  <r>
    <d v="2013-11-16T00:00:00"/>
    <d v="2013-11-16T20:00:38"/>
    <n v="2013"/>
    <x v="10"/>
    <n v="16"/>
    <x v="19"/>
    <x v="4"/>
    <n v="0"/>
    <n v="0"/>
  </r>
  <r>
    <d v="2013-11-16T00:00:00"/>
    <d v="2013-11-16T21:00:38"/>
    <n v="2013"/>
    <x v="10"/>
    <n v="16"/>
    <x v="20"/>
    <x v="4"/>
    <n v="0"/>
    <n v="0"/>
  </r>
  <r>
    <d v="2013-11-16T00:00:00"/>
    <d v="2013-11-16T22:00:38"/>
    <n v="2013"/>
    <x v="10"/>
    <n v="16"/>
    <x v="21"/>
    <x v="4"/>
    <n v="0"/>
    <n v="0"/>
  </r>
  <r>
    <d v="2013-11-16T00:00:00"/>
    <d v="2013-11-16T23:00:38"/>
    <n v="2013"/>
    <x v="10"/>
    <n v="16"/>
    <x v="22"/>
    <x v="4"/>
    <n v="0"/>
    <n v="0"/>
  </r>
  <r>
    <d v="2013-11-17T00:00:00"/>
    <d v="2013-11-17T00:00:38"/>
    <n v="2013"/>
    <x v="10"/>
    <n v="17"/>
    <x v="23"/>
    <x v="5"/>
    <n v="0"/>
    <n v="0"/>
  </r>
  <r>
    <d v="2013-11-17T00:00:00"/>
    <d v="2013-11-17T01:00:38"/>
    <n v="2013"/>
    <x v="10"/>
    <n v="17"/>
    <x v="0"/>
    <x v="5"/>
    <n v="0"/>
    <n v="0"/>
  </r>
  <r>
    <d v="2013-11-17T00:00:00"/>
    <d v="2013-11-17T02:00:38"/>
    <n v="2013"/>
    <x v="10"/>
    <n v="17"/>
    <x v="1"/>
    <x v="5"/>
    <n v="0"/>
    <n v="0"/>
  </r>
  <r>
    <d v="2013-11-17T00:00:00"/>
    <d v="2013-11-17T03:00:38"/>
    <n v="2013"/>
    <x v="10"/>
    <n v="17"/>
    <x v="2"/>
    <x v="5"/>
    <n v="0"/>
    <n v="0"/>
  </r>
  <r>
    <d v="2013-11-17T00:00:00"/>
    <d v="2013-11-17T04:00:38"/>
    <n v="2013"/>
    <x v="10"/>
    <n v="17"/>
    <x v="3"/>
    <x v="5"/>
    <n v="0"/>
    <n v="0"/>
  </r>
  <r>
    <d v="2013-11-17T00:00:00"/>
    <d v="2013-11-17T05:00:38"/>
    <n v="2013"/>
    <x v="10"/>
    <n v="17"/>
    <x v="4"/>
    <x v="5"/>
    <n v="0"/>
    <n v="0"/>
  </r>
  <r>
    <d v="2013-11-17T00:00:00"/>
    <d v="2013-11-17T06:00:38"/>
    <n v="2013"/>
    <x v="10"/>
    <n v="17"/>
    <x v="5"/>
    <x v="5"/>
    <n v="0"/>
    <n v="0"/>
  </r>
  <r>
    <d v="2013-11-17T00:00:00"/>
    <d v="2013-11-17T07:00:38"/>
    <n v="2013"/>
    <x v="10"/>
    <n v="17"/>
    <x v="6"/>
    <x v="5"/>
    <n v="22.021000000000001"/>
    <n v="0.43280267295597485"/>
  </r>
  <r>
    <d v="2013-11-17T00:00:00"/>
    <d v="2013-11-17T08:00:38"/>
    <n v="2013"/>
    <x v="10"/>
    <n v="17"/>
    <x v="7"/>
    <x v="5"/>
    <n v="49.96"/>
    <n v="0.98191823899371067"/>
  </r>
  <r>
    <d v="2013-11-17T00:00:00"/>
    <d v="2013-11-17T09:00:38"/>
    <n v="2013"/>
    <x v="10"/>
    <n v="17"/>
    <x v="8"/>
    <x v="5"/>
    <n v="49.96"/>
    <n v="0.98191823899371067"/>
  </r>
  <r>
    <d v="2013-11-17T00:00:00"/>
    <d v="2013-11-17T10:00:38"/>
    <n v="2013"/>
    <x v="10"/>
    <n v="17"/>
    <x v="9"/>
    <x v="5"/>
    <n v="49.96"/>
    <n v="0.98191823899371067"/>
  </r>
  <r>
    <d v="2013-11-17T00:00:00"/>
    <d v="2013-11-17T11:00:38"/>
    <n v="2013"/>
    <x v="10"/>
    <n v="17"/>
    <x v="10"/>
    <x v="5"/>
    <n v="49.96"/>
    <n v="0.98191823899371067"/>
  </r>
  <r>
    <d v="2013-11-17T00:00:00"/>
    <d v="2013-11-17T12:00:38"/>
    <n v="2013"/>
    <x v="10"/>
    <n v="17"/>
    <x v="11"/>
    <x v="5"/>
    <n v="49.96"/>
    <n v="0.98191823899371067"/>
  </r>
  <r>
    <d v="2013-11-17T00:00:00"/>
    <d v="2013-11-17T13:00:38"/>
    <n v="2013"/>
    <x v="10"/>
    <n v="17"/>
    <x v="12"/>
    <x v="5"/>
    <n v="49.96"/>
    <n v="0.98191823899371067"/>
  </r>
  <r>
    <d v="2013-11-17T00:00:00"/>
    <d v="2013-11-17T14:00:38"/>
    <n v="2013"/>
    <x v="10"/>
    <n v="17"/>
    <x v="13"/>
    <x v="5"/>
    <n v="49.96"/>
    <n v="0.98191823899371067"/>
  </r>
  <r>
    <d v="2013-11-17T00:00:00"/>
    <d v="2013-11-17T15:00:38"/>
    <n v="2013"/>
    <x v="10"/>
    <n v="17"/>
    <x v="14"/>
    <x v="5"/>
    <n v="49.96"/>
    <n v="0.98191823899371067"/>
  </r>
  <r>
    <d v="2013-11-17T00:00:00"/>
    <d v="2013-11-17T16:00:38"/>
    <n v="2013"/>
    <x v="10"/>
    <n v="17"/>
    <x v="15"/>
    <x v="5"/>
    <n v="49.96"/>
    <n v="0.98191823899371067"/>
  </r>
  <r>
    <d v="2013-11-17T00:00:00"/>
    <d v="2013-11-17T17:00:38"/>
    <n v="2013"/>
    <x v="10"/>
    <n v="17"/>
    <x v="16"/>
    <x v="5"/>
    <n v="49.96"/>
    <n v="0.98191823899371067"/>
  </r>
  <r>
    <d v="2013-11-17T00:00:00"/>
    <d v="2013-11-17T18:00:38"/>
    <n v="2013"/>
    <x v="10"/>
    <n v="17"/>
    <x v="17"/>
    <x v="5"/>
    <n v="43.624000000000002"/>
    <n v="0.85738993710691824"/>
  </r>
  <r>
    <d v="2013-11-17T00:00:00"/>
    <d v="2013-11-17T19:00:38"/>
    <n v="2013"/>
    <x v="10"/>
    <n v="17"/>
    <x v="18"/>
    <x v="5"/>
    <n v="11.863"/>
    <n v="0.23315644654088047"/>
  </r>
  <r>
    <d v="2013-11-17T00:00:00"/>
    <d v="2013-11-17T20:00:38"/>
    <n v="2013"/>
    <x v="10"/>
    <n v="17"/>
    <x v="19"/>
    <x v="5"/>
    <n v="0"/>
    <n v="0"/>
  </r>
  <r>
    <d v="2013-11-17T00:00:00"/>
    <d v="2013-11-17T21:00:38"/>
    <n v="2013"/>
    <x v="10"/>
    <n v="17"/>
    <x v="20"/>
    <x v="5"/>
    <n v="0"/>
    <n v="0"/>
  </r>
  <r>
    <d v="2013-11-17T00:00:00"/>
    <d v="2013-11-17T22:00:39"/>
    <n v="2013"/>
    <x v="10"/>
    <n v="17"/>
    <x v="21"/>
    <x v="5"/>
    <n v="0"/>
    <n v="0"/>
  </r>
  <r>
    <d v="2013-11-17T00:00:00"/>
    <d v="2013-11-17T23:00:39"/>
    <n v="2013"/>
    <x v="10"/>
    <n v="17"/>
    <x v="22"/>
    <x v="5"/>
    <n v="0"/>
    <n v="0"/>
  </r>
  <r>
    <d v="2013-11-18T00:00:00"/>
    <d v="2013-11-18T00:00:39"/>
    <n v="2013"/>
    <x v="10"/>
    <n v="18"/>
    <x v="23"/>
    <x v="6"/>
    <n v="0"/>
    <n v="0"/>
  </r>
  <r>
    <d v="2013-11-18T00:00:00"/>
    <d v="2013-11-18T01:00:39"/>
    <n v="2013"/>
    <x v="10"/>
    <n v="18"/>
    <x v="0"/>
    <x v="6"/>
    <n v="0"/>
    <n v="0"/>
  </r>
  <r>
    <d v="2013-11-18T00:00:00"/>
    <d v="2013-11-18T02:00:39"/>
    <n v="2013"/>
    <x v="10"/>
    <n v="18"/>
    <x v="1"/>
    <x v="6"/>
    <n v="0"/>
    <n v="0"/>
  </r>
  <r>
    <d v="2013-11-18T00:00:00"/>
    <d v="2013-11-18T03:00:39"/>
    <n v="2013"/>
    <x v="10"/>
    <n v="18"/>
    <x v="2"/>
    <x v="6"/>
    <n v="0"/>
    <n v="0"/>
  </r>
  <r>
    <d v="2013-11-18T00:00:00"/>
    <d v="2013-11-18T04:00:39"/>
    <n v="2013"/>
    <x v="10"/>
    <n v="18"/>
    <x v="3"/>
    <x v="6"/>
    <n v="0"/>
    <n v="0"/>
  </r>
  <r>
    <d v="2013-11-18T00:00:00"/>
    <d v="2013-11-18T05:00:39"/>
    <n v="2013"/>
    <x v="10"/>
    <n v="18"/>
    <x v="4"/>
    <x v="6"/>
    <n v="0"/>
    <n v="0"/>
  </r>
  <r>
    <d v="2013-11-18T00:00:00"/>
    <d v="2013-11-18T06:00:39"/>
    <n v="2013"/>
    <x v="10"/>
    <n v="18"/>
    <x v="5"/>
    <x v="6"/>
    <n v="0"/>
    <n v="0"/>
  </r>
  <r>
    <d v="2013-11-18T00:00:00"/>
    <d v="2013-11-18T07:00:39"/>
    <n v="2013"/>
    <x v="10"/>
    <n v="18"/>
    <x v="6"/>
    <x v="6"/>
    <n v="23.945"/>
    <n v="0.47061713836477986"/>
  </r>
  <r>
    <d v="2013-11-18T00:00:00"/>
    <d v="2013-11-18T08:00:39"/>
    <n v="2013"/>
    <x v="10"/>
    <n v="18"/>
    <x v="7"/>
    <x v="6"/>
    <n v="49.96"/>
    <n v="0.98191823899371067"/>
  </r>
  <r>
    <d v="2013-11-18T00:00:00"/>
    <d v="2013-11-18T09:00:39"/>
    <n v="2013"/>
    <x v="10"/>
    <n v="18"/>
    <x v="8"/>
    <x v="6"/>
    <n v="49.96"/>
    <n v="0.98191823899371067"/>
  </r>
  <r>
    <d v="2013-11-18T00:00:00"/>
    <d v="2013-11-18T10:00:39"/>
    <n v="2013"/>
    <x v="10"/>
    <n v="18"/>
    <x v="9"/>
    <x v="6"/>
    <n v="49.96"/>
    <n v="0.98191823899371067"/>
  </r>
  <r>
    <d v="2013-11-18T00:00:00"/>
    <d v="2013-11-18T11:00:39"/>
    <n v="2013"/>
    <x v="10"/>
    <n v="18"/>
    <x v="10"/>
    <x v="6"/>
    <n v="49.96"/>
    <n v="0.98191823899371067"/>
  </r>
  <r>
    <d v="2013-11-18T00:00:00"/>
    <d v="2013-11-18T12:00:39"/>
    <n v="2013"/>
    <x v="10"/>
    <n v="18"/>
    <x v="11"/>
    <x v="6"/>
    <n v="49.96"/>
    <n v="0.98191823899371067"/>
  </r>
  <r>
    <d v="2013-11-18T00:00:00"/>
    <d v="2013-11-18T13:00:39"/>
    <n v="2013"/>
    <x v="10"/>
    <n v="18"/>
    <x v="12"/>
    <x v="6"/>
    <n v="49.96"/>
    <n v="0.98191823899371067"/>
  </r>
  <r>
    <d v="2013-11-18T00:00:00"/>
    <d v="2013-11-18T14:00:39"/>
    <n v="2013"/>
    <x v="10"/>
    <n v="18"/>
    <x v="13"/>
    <x v="6"/>
    <n v="49.96"/>
    <n v="0.98191823899371067"/>
  </r>
  <r>
    <d v="2013-11-18T00:00:00"/>
    <d v="2013-11-18T15:00:39"/>
    <n v="2013"/>
    <x v="10"/>
    <n v="18"/>
    <x v="14"/>
    <x v="6"/>
    <n v="49.96"/>
    <n v="0.98191823899371067"/>
  </r>
  <r>
    <d v="2013-11-18T00:00:00"/>
    <d v="2013-11-18T16:00:39"/>
    <n v="2013"/>
    <x v="10"/>
    <n v="18"/>
    <x v="15"/>
    <x v="6"/>
    <n v="49.96"/>
    <n v="0.98191823899371067"/>
  </r>
  <r>
    <d v="2013-11-18T00:00:00"/>
    <d v="2013-11-18T17:00:39"/>
    <n v="2013"/>
    <x v="10"/>
    <n v="18"/>
    <x v="16"/>
    <x v="6"/>
    <n v="49.96"/>
    <n v="0.98191823899371067"/>
  </r>
  <r>
    <d v="2013-11-18T00:00:00"/>
    <d v="2013-11-18T18:00:39"/>
    <n v="2013"/>
    <x v="10"/>
    <n v="18"/>
    <x v="17"/>
    <x v="6"/>
    <n v="47.426000000000002"/>
    <n v="0.93211477987421387"/>
  </r>
  <r>
    <d v="2013-11-18T00:00:00"/>
    <d v="2013-11-18T19:00:39"/>
    <n v="2013"/>
    <x v="10"/>
    <n v="18"/>
    <x v="18"/>
    <x v="6"/>
    <n v="12.208"/>
    <n v="0.239937106918239"/>
  </r>
  <r>
    <d v="2013-11-18T00:00:00"/>
    <d v="2013-11-18T20:00:39"/>
    <n v="2013"/>
    <x v="10"/>
    <n v="18"/>
    <x v="19"/>
    <x v="6"/>
    <n v="0"/>
    <n v="0"/>
  </r>
  <r>
    <d v="2013-11-18T00:00:00"/>
    <d v="2013-11-18T21:00:39"/>
    <n v="2013"/>
    <x v="10"/>
    <n v="18"/>
    <x v="20"/>
    <x v="6"/>
    <n v="0"/>
    <n v="0"/>
  </r>
  <r>
    <d v="2013-11-18T00:00:00"/>
    <d v="2013-11-18T22:00:39"/>
    <n v="2013"/>
    <x v="10"/>
    <n v="18"/>
    <x v="21"/>
    <x v="6"/>
    <n v="0"/>
    <n v="0"/>
  </r>
  <r>
    <d v="2013-11-18T00:00:00"/>
    <d v="2013-11-18T23:00:39"/>
    <n v="2013"/>
    <x v="10"/>
    <n v="18"/>
    <x v="22"/>
    <x v="6"/>
    <n v="0"/>
    <n v="0"/>
  </r>
  <r>
    <d v="2013-11-19T00:00:00"/>
    <d v="2013-11-19T00:00:39"/>
    <n v="2013"/>
    <x v="10"/>
    <n v="19"/>
    <x v="23"/>
    <x v="0"/>
    <n v="0"/>
    <n v="0"/>
  </r>
  <r>
    <d v="2013-11-19T00:00:00"/>
    <d v="2013-11-19T01:00:39"/>
    <n v="2013"/>
    <x v="10"/>
    <n v="19"/>
    <x v="0"/>
    <x v="0"/>
    <n v="0"/>
    <n v="0"/>
  </r>
  <r>
    <d v="2013-11-19T00:00:00"/>
    <d v="2013-11-19T02:00:39"/>
    <n v="2013"/>
    <x v="10"/>
    <n v="19"/>
    <x v="1"/>
    <x v="0"/>
    <n v="0"/>
    <n v="0"/>
  </r>
  <r>
    <d v="2013-11-19T00:00:00"/>
    <d v="2013-11-19T03:00:39"/>
    <n v="2013"/>
    <x v="10"/>
    <n v="19"/>
    <x v="2"/>
    <x v="0"/>
    <n v="0"/>
    <n v="0"/>
  </r>
  <r>
    <d v="2013-11-19T00:00:00"/>
    <d v="2013-11-19T04:00:39"/>
    <n v="2013"/>
    <x v="10"/>
    <n v="19"/>
    <x v="3"/>
    <x v="0"/>
    <n v="0"/>
    <n v="0"/>
  </r>
  <r>
    <d v="2013-11-19T00:00:00"/>
    <d v="2013-11-19T05:00:39"/>
    <n v="2013"/>
    <x v="10"/>
    <n v="19"/>
    <x v="4"/>
    <x v="0"/>
    <n v="0"/>
    <n v="0"/>
  </r>
  <r>
    <d v="2013-11-19T00:00:00"/>
    <d v="2013-11-19T06:00:39"/>
    <n v="2013"/>
    <x v="10"/>
    <n v="19"/>
    <x v="5"/>
    <x v="0"/>
    <n v="6.8339999999999998E-2"/>
    <n v="1.3431603773584905E-3"/>
  </r>
  <r>
    <d v="2013-11-19T00:00:00"/>
    <d v="2013-11-19T07:00:39"/>
    <n v="2013"/>
    <x v="10"/>
    <n v="19"/>
    <x v="6"/>
    <x v="0"/>
    <n v="23.882999999999999"/>
    <n v="0.46939858490566033"/>
  </r>
  <r>
    <d v="2013-11-19T00:00:00"/>
    <d v="2013-11-19T08:00:39"/>
    <n v="2013"/>
    <x v="10"/>
    <n v="19"/>
    <x v="7"/>
    <x v="0"/>
    <n v="49.96"/>
    <n v="0.98191823899371067"/>
  </r>
  <r>
    <d v="2013-11-19T00:00:00"/>
    <d v="2013-11-19T09:00:39"/>
    <n v="2013"/>
    <x v="10"/>
    <n v="19"/>
    <x v="8"/>
    <x v="0"/>
    <n v="49.96"/>
    <n v="0.98191823899371067"/>
  </r>
  <r>
    <d v="2013-11-19T00:00:00"/>
    <d v="2013-11-19T10:00:39"/>
    <n v="2013"/>
    <x v="10"/>
    <n v="19"/>
    <x v="9"/>
    <x v="0"/>
    <n v="49.96"/>
    <n v="0.98191823899371067"/>
  </r>
  <r>
    <d v="2013-11-19T00:00:00"/>
    <d v="2013-11-19T11:00:39"/>
    <n v="2013"/>
    <x v="10"/>
    <n v="19"/>
    <x v="10"/>
    <x v="0"/>
    <n v="49.96"/>
    <n v="0.98191823899371067"/>
  </r>
  <r>
    <d v="2013-11-19T00:00:00"/>
    <d v="2013-11-19T12:00:39"/>
    <n v="2013"/>
    <x v="10"/>
    <n v="19"/>
    <x v="11"/>
    <x v="0"/>
    <n v="49.96"/>
    <n v="0.98191823899371067"/>
  </r>
  <r>
    <d v="2013-11-19T00:00:00"/>
    <d v="2013-11-19T13:00:39"/>
    <n v="2013"/>
    <x v="10"/>
    <n v="19"/>
    <x v="12"/>
    <x v="0"/>
    <n v="49.96"/>
    <n v="0.98191823899371067"/>
  </r>
  <r>
    <d v="2013-11-19T00:00:00"/>
    <d v="2013-11-19T14:00:39"/>
    <n v="2013"/>
    <x v="10"/>
    <n v="19"/>
    <x v="13"/>
    <x v="0"/>
    <n v="49.96"/>
    <n v="0.98191823899371067"/>
  </r>
  <r>
    <d v="2013-11-19T00:00:00"/>
    <d v="2013-11-19T15:00:39"/>
    <n v="2013"/>
    <x v="10"/>
    <n v="19"/>
    <x v="14"/>
    <x v="0"/>
    <n v="49.96"/>
    <n v="0.98191823899371067"/>
  </r>
  <r>
    <d v="2013-11-19T00:00:00"/>
    <d v="2013-11-19T16:00:39"/>
    <n v="2013"/>
    <x v="10"/>
    <n v="19"/>
    <x v="15"/>
    <x v="0"/>
    <n v="49.96"/>
    <n v="0.98191823899371067"/>
  </r>
  <r>
    <d v="2013-11-19T00:00:00"/>
    <d v="2013-11-19T17:00:39"/>
    <n v="2013"/>
    <x v="10"/>
    <n v="19"/>
    <x v="16"/>
    <x v="0"/>
    <n v="49.96"/>
    <n v="0.98191823899371067"/>
  </r>
  <r>
    <d v="2013-11-19T00:00:00"/>
    <d v="2013-11-19T18:00:39"/>
    <n v="2013"/>
    <x v="10"/>
    <n v="19"/>
    <x v="17"/>
    <x v="0"/>
    <n v="46.463000000000001"/>
    <n v="0.91318789308176096"/>
  </r>
  <r>
    <d v="2013-11-19T00:00:00"/>
    <d v="2013-11-19T19:00:39"/>
    <n v="2013"/>
    <x v="10"/>
    <n v="19"/>
    <x v="18"/>
    <x v="0"/>
    <n v="12.343999999999999"/>
    <n v="0.24261006289308173"/>
  </r>
  <r>
    <d v="2013-11-19T00:00:00"/>
    <d v="2013-11-19T20:00:39"/>
    <n v="2013"/>
    <x v="10"/>
    <n v="19"/>
    <x v="19"/>
    <x v="0"/>
    <n v="0"/>
    <n v="0"/>
  </r>
  <r>
    <d v="2013-11-19T00:00:00"/>
    <d v="2013-11-19T21:00:39"/>
    <n v="2013"/>
    <x v="10"/>
    <n v="19"/>
    <x v="20"/>
    <x v="0"/>
    <n v="0"/>
    <n v="0"/>
  </r>
  <r>
    <d v="2013-11-19T00:00:00"/>
    <d v="2013-11-19T22:00:39"/>
    <n v="2013"/>
    <x v="10"/>
    <n v="19"/>
    <x v="21"/>
    <x v="0"/>
    <n v="0"/>
    <n v="0"/>
  </r>
  <r>
    <d v="2013-11-19T00:00:00"/>
    <d v="2013-11-19T23:00:39"/>
    <n v="2013"/>
    <x v="10"/>
    <n v="19"/>
    <x v="22"/>
    <x v="0"/>
    <n v="0"/>
    <n v="0"/>
  </r>
  <r>
    <d v="2013-11-20T00:00:00"/>
    <d v="2013-11-20T00:00:39"/>
    <n v="2013"/>
    <x v="10"/>
    <n v="20"/>
    <x v="23"/>
    <x v="1"/>
    <n v="0"/>
    <n v="0"/>
  </r>
  <r>
    <d v="2013-11-20T00:00:00"/>
    <d v="2013-11-20T01:00:39"/>
    <n v="2013"/>
    <x v="10"/>
    <n v="20"/>
    <x v="0"/>
    <x v="1"/>
    <n v="0"/>
    <n v="0"/>
  </r>
  <r>
    <d v="2013-11-20T00:00:00"/>
    <d v="2013-11-20T02:00:39"/>
    <n v="2013"/>
    <x v="10"/>
    <n v="20"/>
    <x v="1"/>
    <x v="1"/>
    <n v="0"/>
    <n v="0"/>
  </r>
  <r>
    <d v="2013-11-20T00:00:00"/>
    <d v="2013-11-20T03:00:39"/>
    <n v="2013"/>
    <x v="10"/>
    <n v="20"/>
    <x v="2"/>
    <x v="1"/>
    <n v="0"/>
    <n v="0"/>
  </r>
  <r>
    <d v="2013-11-20T00:00:00"/>
    <d v="2013-11-20T04:00:39"/>
    <n v="2013"/>
    <x v="10"/>
    <n v="20"/>
    <x v="3"/>
    <x v="1"/>
    <n v="0"/>
    <n v="0"/>
  </r>
  <r>
    <d v="2013-11-20T00:00:00"/>
    <d v="2013-11-20T05:00:39"/>
    <n v="2013"/>
    <x v="10"/>
    <n v="20"/>
    <x v="4"/>
    <x v="1"/>
    <n v="0"/>
    <n v="0"/>
  </r>
  <r>
    <d v="2013-11-20T00:00:00"/>
    <d v="2013-11-20T06:00:39"/>
    <n v="2013"/>
    <x v="10"/>
    <n v="20"/>
    <x v="5"/>
    <x v="1"/>
    <n v="7.3429999999999995E-2"/>
    <n v="1.4431996855345909E-3"/>
  </r>
  <r>
    <d v="2013-11-20T00:00:00"/>
    <d v="2013-11-20T07:00:39"/>
    <n v="2013"/>
    <x v="10"/>
    <n v="20"/>
    <x v="6"/>
    <x v="1"/>
    <n v="24.117999999999999"/>
    <n v="0.47401729559748423"/>
  </r>
  <r>
    <d v="2013-11-20T00:00:00"/>
    <d v="2013-11-20T08:00:39"/>
    <n v="2013"/>
    <x v="10"/>
    <n v="20"/>
    <x v="7"/>
    <x v="1"/>
    <n v="49.96"/>
    <n v="0.98191823899371067"/>
  </r>
  <r>
    <d v="2013-11-20T00:00:00"/>
    <d v="2013-11-20T09:00:39"/>
    <n v="2013"/>
    <x v="10"/>
    <n v="20"/>
    <x v="8"/>
    <x v="1"/>
    <n v="49.96"/>
    <n v="0.98191823899371067"/>
  </r>
  <r>
    <d v="2013-11-20T00:00:00"/>
    <d v="2013-11-20T10:00:39"/>
    <n v="2013"/>
    <x v="10"/>
    <n v="20"/>
    <x v="9"/>
    <x v="1"/>
    <n v="49.96"/>
    <n v="0.98191823899371067"/>
  </r>
  <r>
    <d v="2013-11-20T00:00:00"/>
    <d v="2013-11-20T11:00:39"/>
    <n v="2013"/>
    <x v="10"/>
    <n v="20"/>
    <x v="10"/>
    <x v="1"/>
    <n v="49.96"/>
    <n v="0.98191823899371067"/>
  </r>
  <r>
    <d v="2013-11-20T00:00:00"/>
    <d v="2013-11-20T12:00:39"/>
    <n v="2013"/>
    <x v="10"/>
    <n v="20"/>
    <x v="11"/>
    <x v="1"/>
    <n v="49.96"/>
    <n v="0.98191823899371067"/>
  </r>
  <r>
    <d v="2013-11-20T00:00:00"/>
    <d v="2013-11-20T13:00:39"/>
    <n v="2013"/>
    <x v="10"/>
    <n v="20"/>
    <x v="12"/>
    <x v="1"/>
    <n v="49.96"/>
    <n v="0.98191823899371067"/>
  </r>
  <r>
    <d v="2013-11-20T00:00:00"/>
    <d v="2013-11-20T14:00:39"/>
    <n v="2013"/>
    <x v="10"/>
    <n v="20"/>
    <x v="13"/>
    <x v="1"/>
    <n v="49.96"/>
    <n v="0.98191823899371067"/>
  </r>
  <r>
    <d v="2013-11-20T00:00:00"/>
    <d v="2013-11-20T15:00:39"/>
    <n v="2013"/>
    <x v="10"/>
    <n v="20"/>
    <x v="14"/>
    <x v="1"/>
    <n v="49.96"/>
    <n v="0.98191823899371067"/>
  </r>
  <r>
    <d v="2013-11-20T00:00:00"/>
    <d v="2013-11-20T16:00:39"/>
    <n v="2013"/>
    <x v="10"/>
    <n v="20"/>
    <x v="15"/>
    <x v="1"/>
    <n v="49.96"/>
    <n v="0.98191823899371067"/>
  </r>
  <r>
    <d v="2013-11-20T00:00:00"/>
    <d v="2013-11-20T17:00:39"/>
    <n v="2013"/>
    <x v="10"/>
    <n v="20"/>
    <x v="16"/>
    <x v="1"/>
    <n v="49.96"/>
    <n v="0.98191823899371067"/>
  </r>
  <r>
    <d v="2013-11-20T00:00:00"/>
    <d v="2013-11-20T18:00:39"/>
    <n v="2013"/>
    <x v="10"/>
    <n v="20"/>
    <x v="17"/>
    <x v="1"/>
    <n v="46.177"/>
    <n v="0.90756682389937104"/>
  </r>
  <r>
    <d v="2013-11-20T00:00:00"/>
    <d v="2013-11-20T19:00:39"/>
    <n v="2013"/>
    <x v="10"/>
    <n v="20"/>
    <x v="18"/>
    <x v="1"/>
    <n v="12.792"/>
    <n v="0.25141509433962261"/>
  </r>
  <r>
    <d v="2013-11-20T00:00:00"/>
    <d v="2013-11-20T20:00:39"/>
    <n v="2013"/>
    <x v="10"/>
    <n v="20"/>
    <x v="19"/>
    <x v="1"/>
    <n v="0"/>
    <n v="0"/>
  </r>
  <r>
    <d v="2013-11-20T00:00:00"/>
    <d v="2013-11-20T21:00:39"/>
    <n v="2013"/>
    <x v="10"/>
    <n v="20"/>
    <x v="20"/>
    <x v="1"/>
    <n v="0"/>
    <n v="0"/>
  </r>
  <r>
    <d v="2013-11-20T00:00:00"/>
    <d v="2013-11-20T22:00:39"/>
    <n v="2013"/>
    <x v="10"/>
    <n v="20"/>
    <x v="21"/>
    <x v="1"/>
    <n v="0"/>
    <n v="0"/>
  </r>
  <r>
    <d v="2013-11-20T00:00:00"/>
    <d v="2013-11-20T23:00:39"/>
    <n v="2013"/>
    <x v="10"/>
    <n v="20"/>
    <x v="22"/>
    <x v="1"/>
    <n v="0"/>
    <n v="0"/>
  </r>
  <r>
    <d v="2013-11-21T00:00:00"/>
    <d v="2013-11-21T00:00:39"/>
    <n v="2013"/>
    <x v="10"/>
    <n v="21"/>
    <x v="23"/>
    <x v="2"/>
    <n v="0"/>
    <n v="0"/>
  </r>
  <r>
    <d v="2013-11-21T00:00:00"/>
    <d v="2013-11-21T01:00:39"/>
    <n v="2013"/>
    <x v="10"/>
    <n v="21"/>
    <x v="0"/>
    <x v="2"/>
    <n v="0"/>
    <n v="0"/>
  </r>
  <r>
    <d v="2013-11-21T00:00:00"/>
    <d v="2013-11-21T02:00:39"/>
    <n v="2013"/>
    <x v="10"/>
    <n v="21"/>
    <x v="1"/>
    <x v="2"/>
    <n v="0"/>
    <n v="0"/>
  </r>
  <r>
    <d v="2013-11-21T00:00:00"/>
    <d v="2013-11-21T03:00:39"/>
    <n v="2013"/>
    <x v="10"/>
    <n v="21"/>
    <x v="2"/>
    <x v="2"/>
    <n v="0"/>
    <n v="0"/>
  </r>
  <r>
    <d v="2013-11-21T00:00:00"/>
    <d v="2013-11-21T04:00:39"/>
    <n v="2013"/>
    <x v="10"/>
    <n v="21"/>
    <x v="3"/>
    <x v="2"/>
    <n v="0"/>
    <n v="0"/>
  </r>
  <r>
    <d v="2013-11-21T00:00:00"/>
    <d v="2013-11-21T05:00:39"/>
    <n v="2013"/>
    <x v="10"/>
    <n v="21"/>
    <x v="4"/>
    <x v="2"/>
    <n v="0"/>
    <n v="0"/>
  </r>
  <r>
    <d v="2013-11-21T00:00:00"/>
    <d v="2013-11-21T06:00:39"/>
    <n v="2013"/>
    <x v="10"/>
    <n v="21"/>
    <x v="5"/>
    <x v="2"/>
    <n v="0.19969999999999999"/>
    <n v="3.924921383647798E-3"/>
  </r>
  <r>
    <d v="2013-11-21T00:00:00"/>
    <d v="2013-11-21T07:00:39"/>
    <n v="2013"/>
    <x v="10"/>
    <n v="21"/>
    <x v="6"/>
    <x v="2"/>
    <n v="25.298999999999999"/>
    <n v="0.49722877358490564"/>
  </r>
  <r>
    <d v="2013-11-21T00:00:00"/>
    <d v="2013-11-21T08:00:39"/>
    <n v="2013"/>
    <x v="10"/>
    <n v="21"/>
    <x v="7"/>
    <x v="2"/>
    <n v="49.96"/>
    <n v="0.98191823899371067"/>
  </r>
  <r>
    <d v="2013-11-21T00:00:00"/>
    <d v="2013-11-21T09:00:39"/>
    <n v="2013"/>
    <x v="10"/>
    <n v="21"/>
    <x v="8"/>
    <x v="2"/>
    <n v="49.96"/>
    <n v="0.98191823899371067"/>
  </r>
  <r>
    <d v="2013-11-21T00:00:00"/>
    <d v="2013-11-21T10:00:39"/>
    <n v="2013"/>
    <x v="10"/>
    <n v="21"/>
    <x v="9"/>
    <x v="2"/>
    <n v="49.96"/>
    <n v="0.98191823899371067"/>
  </r>
  <r>
    <d v="2013-11-21T00:00:00"/>
    <d v="2013-11-21T11:00:39"/>
    <n v="2013"/>
    <x v="10"/>
    <n v="21"/>
    <x v="10"/>
    <x v="2"/>
    <n v="49.96"/>
    <n v="0.98191823899371067"/>
  </r>
  <r>
    <d v="2013-11-21T00:00:00"/>
    <d v="2013-11-21T12:00:39"/>
    <n v="2013"/>
    <x v="10"/>
    <n v="21"/>
    <x v="11"/>
    <x v="2"/>
    <n v="49.96"/>
    <n v="0.98191823899371067"/>
  </r>
  <r>
    <d v="2013-11-21T00:00:00"/>
    <d v="2013-11-21T13:00:39"/>
    <n v="2013"/>
    <x v="10"/>
    <n v="21"/>
    <x v="12"/>
    <x v="2"/>
    <n v="49.96"/>
    <n v="0.98191823899371067"/>
  </r>
  <r>
    <d v="2013-11-21T00:00:00"/>
    <d v="2013-11-21T14:00:39"/>
    <n v="2013"/>
    <x v="10"/>
    <n v="21"/>
    <x v="13"/>
    <x v="2"/>
    <n v="49.96"/>
    <n v="0.98191823899371067"/>
  </r>
  <r>
    <d v="2013-11-21T00:00:00"/>
    <d v="2013-11-21T15:00:39"/>
    <n v="2013"/>
    <x v="10"/>
    <n v="21"/>
    <x v="14"/>
    <x v="2"/>
    <n v="49.96"/>
    <n v="0.98191823899371067"/>
  </r>
  <r>
    <d v="2013-11-21T00:00:00"/>
    <d v="2013-11-21T16:00:39"/>
    <n v="2013"/>
    <x v="10"/>
    <n v="21"/>
    <x v="15"/>
    <x v="2"/>
    <n v="49.96"/>
    <n v="0.98191823899371067"/>
  </r>
  <r>
    <d v="2013-11-21T00:00:00"/>
    <d v="2013-11-21T17:00:39"/>
    <n v="2013"/>
    <x v="10"/>
    <n v="21"/>
    <x v="16"/>
    <x v="2"/>
    <n v="49.96"/>
    <n v="0.98191823899371067"/>
  </r>
  <r>
    <d v="2013-11-21T00:00:00"/>
    <d v="2013-11-21T18:00:39"/>
    <n v="2013"/>
    <x v="10"/>
    <n v="21"/>
    <x v="17"/>
    <x v="2"/>
    <n v="48.741999999999997"/>
    <n v="0.95797955974842752"/>
  </r>
  <r>
    <d v="2013-11-21T00:00:00"/>
    <d v="2013-11-21T19:00:39"/>
    <n v="2013"/>
    <x v="10"/>
    <n v="21"/>
    <x v="18"/>
    <x v="2"/>
    <n v="14.282"/>
    <n v="0.28069968553459118"/>
  </r>
  <r>
    <d v="2013-11-21T00:00:00"/>
    <d v="2013-11-21T20:00:39"/>
    <n v="2013"/>
    <x v="10"/>
    <n v="21"/>
    <x v="19"/>
    <x v="2"/>
    <n v="0"/>
    <n v="0"/>
  </r>
  <r>
    <d v="2013-11-21T00:00:00"/>
    <d v="2013-11-21T21:00:39"/>
    <n v="2013"/>
    <x v="10"/>
    <n v="21"/>
    <x v="20"/>
    <x v="2"/>
    <n v="0"/>
    <n v="0"/>
  </r>
  <r>
    <d v="2013-11-21T00:00:00"/>
    <d v="2013-11-21T22:00:39"/>
    <n v="2013"/>
    <x v="10"/>
    <n v="21"/>
    <x v="21"/>
    <x v="2"/>
    <n v="0"/>
    <n v="0"/>
  </r>
  <r>
    <d v="2013-11-21T00:00:00"/>
    <d v="2013-11-21T23:00:39"/>
    <n v="2013"/>
    <x v="10"/>
    <n v="21"/>
    <x v="22"/>
    <x v="2"/>
    <n v="0"/>
    <n v="0"/>
  </r>
  <r>
    <d v="2013-11-22T00:00:00"/>
    <d v="2013-11-22T00:00:39"/>
    <n v="2013"/>
    <x v="10"/>
    <n v="22"/>
    <x v="23"/>
    <x v="3"/>
    <n v="0"/>
    <n v="0"/>
  </r>
  <r>
    <d v="2013-11-22T00:00:00"/>
    <d v="2013-11-22T01:00:39"/>
    <n v="2013"/>
    <x v="10"/>
    <n v="22"/>
    <x v="0"/>
    <x v="3"/>
    <n v="0"/>
    <n v="0"/>
  </r>
  <r>
    <d v="2013-11-22T00:00:00"/>
    <d v="2013-11-22T02:00:39"/>
    <n v="2013"/>
    <x v="10"/>
    <n v="22"/>
    <x v="1"/>
    <x v="3"/>
    <n v="0"/>
    <n v="0"/>
  </r>
  <r>
    <d v="2013-11-22T00:00:00"/>
    <d v="2013-11-22T03:00:39"/>
    <n v="2013"/>
    <x v="10"/>
    <n v="22"/>
    <x v="2"/>
    <x v="3"/>
    <n v="0"/>
    <n v="0"/>
  </r>
  <r>
    <d v="2013-11-22T00:00:00"/>
    <d v="2013-11-22T04:00:39"/>
    <n v="2013"/>
    <x v="10"/>
    <n v="22"/>
    <x v="3"/>
    <x v="3"/>
    <n v="0"/>
    <n v="0"/>
  </r>
  <r>
    <d v="2013-11-22T00:00:00"/>
    <d v="2013-11-22T05:00:39"/>
    <n v="2013"/>
    <x v="10"/>
    <n v="22"/>
    <x v="4"/>
    <x v="3"/>
    <n v="0"/>
    <n v="0"/>
  </r>
  <r>
    <d v="2013-11-22T00:00:00"/>
    <d v="2013-11-22T06:00:39"/>
    <n v="2013"/>
    <x v="10"/>
    <n v="22"/>
    <x v="5"/>
    <x v="3"/>
    <n v="0.20860000000000001"/>
    <n v="4.0998427672955971E-3"/>
  </r>
  <r>
    <d v="2013-11-22T00:00:00"/>
    <d v="2013-11-22T07:00:39"/>
    <n v="2013"/>
    <x v="10"/>
    <n v="22"/>
    <x v="6"/>
    <x v="3"/>
    <n v="25.975000000000001"/>
    <n v="0.5105149371069182"/>
  </r>
  <r>
    <d v="2013-11-22T00:00:00"/>
    <d v="2013-11-22T08:00:39"/>
    <n v="2013"/>
    <x v="10"/>
    <n v="22"/>
    <x v="7"/>
    <x v="3"/>
    <n v="49.96"/>
    <n v="0.98191823899371067"/>
  </r>
  <r>
    <d v="2013-11-22T00:00:00"/>
    <d v="2013-11-22T09:00:39"/>
    <n v="2013"/>
    <x v="10"/>
    <n v="22"/>
    <x v="8"/>
    <x v="3"/>
    <n v="49.96"/>
    <n v="0.98191823899371067"/>
  </r>
  <r>
    <d v="2013-11-22T00:00:00"/>
    <d v="2013-11-22T10:00:39"/>
    <n v="2013"/>
    <x v="10"/>
    <n v="22"/>
    <x v="9"/>
    <x v="3"/>
    <n v="49.96"/>
    <n v="0.98191823899371067"/>
  </r>
  <r>
    <d v="2013-11-22T00:00:00"/>
    <d v="2013-11-22T11:00:39"/>
    <n v="2013"/>
    <x v="10"/>
    <n v="22"/>
    <x v="10"/>
    <x v="3"/>
    <n v="49.96"/>
    <n v="0.98191823899371067"/>
  </r>
  <r>
    <d v="2013-11-22T00:00:00"/>
    <d v="2013-11-22T12:00:39"/>
    <n v="2013"/>
    <x v="10"/>
    <n v="22"/>
    <x v="11"/>
    <x v="3"/>
    <n v="49.96"/>
    <n v="0.98191823899371067"/>
  </r>
  <r>
    <d v="2013-11-22T00:00:00"/>
    <d v="2013-11-22T13:00:39"/>
    <n v="2013"/>
    <x v="10"/>
    <n v="22"/>
    <x v="12"/>
    <x v="3"/>
    <n v="49.96"/>
    <n v="0.98191823899371067"/>
  </r>
  <r>
    <d v="2013-11-22T00:00:00"/>
    <d v="2013-11-22T14:00:39"/>
    <n v="2013"/>
    <x v="10"/>
    <n v="22"/>
    <x v="13"/>
    <x v="3"/>
    <n v="49.96"/>
    <n v="0.98191823899371067"/>
  </r>
  <r>
    <d v="2013-11-22T00:00:00"/>
    <d v="2013-11-22T15:00:39"/>
    <n v="2013"/>
    <x v="10"/>
    <n v="22"/>
    <x v="14"/>
    <x v="3"/>
    <n v="49.96"/>
    <n v="0.98191823899371067"/>
  </r>
  <r>
    <d v="2013-11-22T00:00:00"/>
    <d v="2013-11-22T16:00:39"/>
    <n v="2013"/>
    <x v="10"/>
    <n v="22"/>
    <x v="15"/>
    <x v="3"/>
    <n v="49.96"/>
    <n v="0.98191823899371067"/>
  </r>
  <r>
    <d v="2013-11-22T00:00:00"/>
    <d v="2013-11-22T17:00:39"/>
    <n v="2013"/>
    <x v="10"/>
    <n v="22"/>
    <x v="16"/>
    <x v="3"/>
    <n v="49.96"/>
    <n v="0.98191823899371067"/>
  </r>
  <r>
    <d v="2013-11-22T00:00:00"/>
    <d v="2013-11-22T18:00:39"/>
    <n v="2013"/>
    <x v="10"/>
    <n v="22"/>
    <x v="17"/>
    <x v="3"/>
    <n v="49.96"/>
    <n v="0.98191823899371067"/>
  </r>
  <r>
    <d v="2013-11-22T00:00:00"/>
    <d v="2013-11-22T19:00:39"/>
    <n v="2013"/>
    <x v="10"/>
    <n v="22"/>
    <x v="18"/>
    <x v="3"/>
    <n v="12.843999999999999"/>
    <n v="0.25243710691823895"/>
  </r>
  <r>
    <d v="2013-11-22T00:00:00"/>
    <d v="2013-11-22T20:00:39"/>
    <n v="2013"/>
    <x v="10"/>
    <n v="22"/>
    <x v="19"/>
    <x v="3"/>
    <n v="0"/>
    <n v="0"/>
  </r>
  <r>
    <d v="2013-11-22T00:00:00"/>
    <d v="2013-11-22T21:00:39"/>
    <n v="2013"/>
    <x v="10"/>
    <n v="22"/>
    <x v="20"/>
    <x v="3"/>
    <n v="0"/>
    <n v="0"/>
  </r>
  <r>
    <d v="2013-11-22T00:00:00"/>
    <d v="2013-11-22T22:00:39"/>
    <n v="2013"/>
    <x v="10"/>
    <n v="22"/>
    <x v="21"/>
    <x v="3"/>
    <n v="0"/>
    <n v="0"/>
  </r>
  <r>
    <d v="2013-11-22T00:00:00"/>
    <d v="2013-11-22T23:00:39"/>
    <n v="2013"/>
    <x v="10"/>
    <n v="22"/>
    <x v="22"/>
    <x v="3"/>
    <n v="0"/>
    <n v="0"/>
  </r>
  <r>
    <d v="2013-11-23T00:00:00"/>
    <d v="2013-11-23T00:00:39"/>
    <n v="2013"/>
    <x v="10"/>
    <n v="23"/>
    <x v="23"/>
    <x v="4"/>
    <n v="0"/>
    <n v="0"/>
  </r>
  <r>
    <d v="2013-11-23T00:00:00"/>
    <d v="2013-11-23T01:00:39"/>
    <n v="2013"/>
    <x v="10"/>
    <n v="23"/>
    <x v="0"/>
    <x v="4"/>
    <n v="0"/>
    <n v="0"/>
  </r>
  <r>
    <d v="2013-11-23T00:00:00"/>
    <d v="2013-11-23T02:00:39"/>
    <n v="2013"/>
    <x v="10"/>
    <n v="23"/>
    <x v="1"/>
    <x v="4"/>
    <n v="0"/>
    <n v="0"/>
  </r>
  <r>
    <d v="2013-11-23T00:00:00"/>
    <d v="2013-11-23T03:00:39"/>
    <n v="2013"/>
    <x v="10"/>
    <n v="23"/>
    <x v="2"/>
    <x v="4"/>
    <n v="0"/>
    <n v="0"/>
  </r>
  <r>
    <d v="2013-11-23T00:00:00"/>
    <d v="2013-11-23T04:00:39"/>
    <n v="2013"/>
    <x v="10"/>
    <n v="23"/>
    <x v="3"/>
    <x v="4"/>
    <n v="0"/>
    <n v="0"/>
  </r>
  <r>
    <d v="2013-11-23T00:00:00"/>
    <d v="2013-11-23T05:00:39"/>
    <n v="2013"/>
    <x v="10"/>
    <n v="23"/>
    <x v="4"/>
    <x v="4"/>
    <n v="0"/>
    <n v="0"/>
  </r>
  <r>
    <d v="2013-11-23T00:00:00"/>
    <d v="2013-11-23T06:00:39"/>
    <n v="2013"/>
    <x v="10"/>
    <n v="23"/>
    <x v="5"/>
    <x v="4"/>
    <n v="0.21890000000000001"/>
    <n v="4.3022798742138367E-3"/>
  </r>
  <r>
    <d v="2013-11-23T00:00:00"/>
    <d v="2013-11-23T07:00:39"/>
    <n v="2013"/>
    <x v="10"/>
    <n v="23"/>
    <x v="6"/>
    <x v="4"/>
    <n v="26.157"/>
    <n v="0.51409198113207544"/>
  </r>
  <r>
    <d v="2013-11-23T00:00:00"/>
    <d v="2013-11-23T08:00:39"/>
    <n v="2013"/>
    <x v="10"/>
    <n v="23"/>
    <x v="7"/>
    <x v="4"/>
    <n v="49.96"/>
    <n v="0.98191823899371067"/>
  </r>
  <r>
    <d v="2013-11-23T00:00:00"/>
    <d v="2013-11-23T09:00:39"/>
    <n v="2013"/>
    <x v="10"/>
    <n v="23"/>
    <x v="8"/>
    <x v="4"/>
    <n v="49.96"/>
    <n v="0.98191823899371067"/>
  </r>
  <r>
    <d v="2013-11-23T00:00:00"/>
    <d v="2013-11-23T10:00:39"/>
    <n v="2013"/>
    <x v="10"/>
    <n v="23"/>
    <x v="9"/>
    <x v="4"/>
    <n v="49.96"/>
    <n v="0.98191823899371067"/>
  </r>
  <r>
    <d v="2013-11-23T00:00:00"/>
    <d v="2013-11-23T11:00:39"/>
    <n v="2013"/>
    <x v="10"/>
    <n v="23"/>
    <x v="10"/>
    <x v="4"/>
    <n v="49.96"/>
    <n v="0.98191823899371067"/>
  </r>
  <r>
    <d v="2013-11-23T00:00:00"/>
    <d v="2013-11-23T12:00:39"/>
    <n v="2013"/>
    <x v="10"/>
    <n v="23"/>
    <x v="11"/>
    <x v="4"/>
    <n v="49.96"/>
    <n v="0.98191823899371067"/>
  </r>
  <r>
    <d v="2013-11-23T00:00:00"/>
    <d v="2013-11-23T13:00:39"/>
    <n v="2013"/>
    <x v="10"/>
    <n v="23"/>
    <x v="12"/>
    <x v="4"/>
    <n v="49.96"/>
    <n v="0.98191823899371067"/>
  </r>
  <r>
    <d v="2013-11-23T00:00:00"/>
    <d v="2013-11-23T14:00:39"/>
    <n v="2013"/>
    <x v="10"/>
    <n v="23"/>
    <x v="13"/>
    <x v="4"/>
    <n v="49.96"/>
    <n v="0.98191823899371067"/>
  </r>
  <r>
    <d v="2013-11-23T00:00:00"/>
    <d v="2013-11-23T15:00:39"/>
    <n v="2013"/>
    <x v="10"/>
    <n v="23"/>
    <x v="14"/>
    <x v="4"/>
    <n v="49.96"/>
    <n v="0.98191823899371067"/>
  </r>
  <r>
    <d v="2013-11-23T00:00:00"/>
    <d v="2013-11-23T16:00:39"/>
    <n v="2013"/>
    <x v="10"/>
    <n v="23"/>
    <x v="15"/>
    <x v="4"/>
    <n v="49.96"/>
    <n v="0.98191823899371067"/>
  </r>
  <r>
    <d v="2013-11-23T00:00:00"/>
    <d v="2013-11-23T17:00:39"/>
    <n v="2013"/>
    <x v="10"/>
    <n v="23"/>
    <x v="16"/>
    <x v="4"/>
    <n v="49.96"/>
    <n v="0.98191823899371067"/>
  </r>
  <r>
    <d v="2013-11-23T00:00:00"/>
    <d v="2013-11-23T18:00:39"/>
    <n v="2013"/>
    <x v="10"/>
    <n v="23"/>
    <x v="17"/>
    <x v="4"/>
    <n v="49.96"/>
    <n v="0.98191823899371067"/>
  </r>
  <r>
    <d v="2013-11-23T00:00:00"/>
    <d v="2013-11-23T19:00:39"/>
    <n v="2013"/>
    <x v="10"/>
    <n v="23"/>
    <x v="18"/>
    <x v="4"/>
    <n v="13.45"/>
    <n v="0.26434748427672955"/>
  </r>
  <r>
    <d v="2013-11-23T00:00:00"/>
    <d v="2013-11-23T20:00:39"/>
    <n v="2013"/>
    <x v="10"/>
    <n v="23"/>
    <x v="19"/>
    <x v="4"/>
    <n v="0"/>
    <n v="0"/>
  </r>
  <r>
    <d v="2013-11-23T00:00:00"/>
    <d v="2013-11-23T21:00:39"/>
    <n v="2013"/>
    <x v="10"/>
    <n v="23"/>
    <x v="20"/>
    <x v="4"/>
    <n v="0"/>
    <n v="0"/>
  </r>
  <r>
    <d v="2013-11-23T00:00:00"/>
    <d v="2013-11-23T22:00:39"/>
    <n v="2013"/>
    <x v="10"/>
    <n v="23"/>
    <x v="21"/>
    <x v="4"/>
    <n v="0"/>
    <n v="0"/>
  </r>
  <r>
    <d v="2013-11-23T00:00:00"/>
    <d v="2013-11-23T23:00:39"/>
    <n v="2013"/>
    <x v="10"/>
    <n v="23"/>
    <x v="22"/>
    <x v="4"/>
    <n v="0"/>
    <n v="0"/>
  </r>
  <r>
    <d v="2013-11-24T00:00:00"/>
    <d v="2013-11-24T00:00:39"/>
    <n v="2013"/>
    <x v="10"/>
    <n v="24"/>
    <x v="23"/>
    <x v="5"/>
    <n v="0"/>
    <n v="0"/>
  </r>
  <r>
    <d v="2013-11-24T00:00:00"/>
    <d v="2013-11-24T01:00:39"/>
    <n v="2013"/>
    <x v="10"/>
    <n v="24"/>
    <x v="0"/>
    <x v="5"/>
    <n v="0"/>
    <n v="0"/>
  </r>
  <r>
    <d v="2013-11-24T00:00:00"/>
    <d v="2013-11-24T02:00:39"/>
    <n v="2013"/>
    <x v="10"/>
    <n v="24"/>
    <x v="1"/>
    <x v="5"/>
    <n v="0"/>
    <n v="0"/>
  </r>
  <r>
    <d v="2013-11-24T00:00:00"/>
    <d v="2013-11-24T03:00:39"/>
    <n v="2013"/>
    <x v="10"/>
    <n v="24"/>
    <x v="2"/>
    <x v="5"/>
    <n v="0"/>
    <n v="0"/>
  </r>
  <r>
    <d v="2013-11-24T00:00:00"/>
    <d v="2013-11-24T04:00:39"/>
    <n v="2013"/>
    <x v="10"/>
    <n v="24"/>
    <x v="3"/>
    <x v="5"/>
    <n v="0"/>
    <n v="0"/>
  </r>
  <r>
    <d v="2013-11-24T00:00:00"/>
    <d v="2013-11-24T05:00:39"/>
    <n v="2013"/>
    <x v="10"/>
    <n v="24"/>
    <x v="4"/>
    <x v="5"/>
    <n v="0"/>
    <n v="0"/>
  </r>
  <r>
    <d v="2013-11-24T00:00:00"/>
    <d v="2013-11-24T06:00:39"/>
    <n v="2013"/>
    <x v="10"/>
    <n v="24"/>
    <x v="5"/>
    <x v="5"/>
    <n v="0.2419"/>
    <n v="4.7543238993710693E-3"/>
  </r>
  <r>
    <d v="2013-11-24T00:00:00"/>
    <d v="2013-11-24T07:00:39"/>
    <n v="2013"/>
    <x v="10"/>
    <n v="24"/>
    <x v="6"/>
    <x v="5"/>
    <n v="25.95"/>
    <n v="0.51002358490566035"/>
  </r>
  <r>
    <d v="2013-11-24T00:00:00"/>
    <d v="2013-11-24T08:00:39"/>
    <n v="2013"/>
    <x v="10"/>
    <n v="24"/>
    <x v="7"/>
    <x v="5"/>
    <n v="49.96"/>
    <n v="0.98191823899371067"/>
  </r>
  <r>
    <d v="2013-11-24T00:00:00"/>
    <d v="2013-11-24T09:00:39"/>
    <n v="2013"/>
    <x v="10"/>
    <n v="24"/>
    <x v="8"/>
    <x v="5"/>
    <n v="49.96"/>
    <n v="0.98191823899371067"/>
  </r>
  <r>
    <d v="2013-11-24T00:00:00"/>
    <d v="2013-11-24T10:00:39"/>
    <n v="2013"/>
    <x v="10"/>
    <n v="24"/>
    <x v="9"/>
    <x v="5"/>
    <n v="49.96"/>
    <n v="0.98191823899371067"/>
  </r>
  <r>
    <d v="2013-11-24T00:00:00"/>
    <d v="2013-11-24T11:00:39"/>
    <n v="2013"/>
    <x v="10"/>
    <n v="24"/>
    <x v="10"/>
    <x v="5"/>
    <n v="49.96"/>
    <n v="0.98191823899371067"/>
  </r>
  <r>
    <d v="2013-11-24T00:00:00"/>
    <d v="2013-11-24T12:00:39"/>
    <n v="2013"/>
    <x v="10"/>
    <n v="24"/>
    <x v="11"/>
    <x v="5"/>
    <n v="49.96"/>
    <n v="0.98191823899371067"/>
  </r>
  <r>
    <d v="2013-11-24T00:00:00"/>
    <d v="2013-11-24T13:00:39"/>
    <n v="2013"/>
    <x v="10"/>
    <n v="24"/>
    <x v="12"/>
    <x v="5"/>
    <n v="49.96"/>
    <n v="0.98191823899371067"/>
  </r>
  <r>
    <d v="2013-11-24T00:00:00"/>
    <d v="2013-11-24T14:00:39"/>
    <n v="2013"/>
    <x v="10"/>
    <n v="24"/>
    <x v="13"/>
    <x v="5"/>
    <n v="49.96"/>
    <n v="0.98191823899371067"/>
  </r>
  <r>
    <d v="2013-11-24T00:00:00"/>
    <d v="2013-11-24T15:00:39"/>
    <n v="2013"/>
    <x v="10"/>
    <n v="24"/>
    <x v="14"/>
    <x v="5"/>
    <n v="49.96"/>
    <n v="0.98191823899371067"/>
  </r>
  <r>
    <d v="2013-11-24T00:00:00"/>
    <d v="2013-11-24T16:00:39"/>
    <n v="2013"/>
    <x v="10"/>
    <n v="24"/>
    <x v="15"/>
    <x v="5"/>
    <n v="49.96"/>
    <n v="0.98191823899371067"/>
  </r>
  <r>
    <d v="2013-11-24T00:00:00"/>
    <d v="2013-11-24T17:00:39"/>
    <n v="2013"/>
    <x v="10"/>
    <n v="24"/>
    <x v="16"/>
    <x v="5"/>
    <n v="49.96"/>
    <n v="0.98191823899371067"/>
  </r>
  <r>
    <d v="2013-11-24T00:00:00"/>
    <d v="2013-11-24T18:00:39"/>
    <n v="2013"/>
    <x v="10"/>
    <n v="24"/>
    <x v="17"/>
    <x v="5"/>
    <n v="47.685000000000002"/>
    <n v="0.93720518867924529"/>
  </r>
  <r>
    <d v="2013-11-24T00:00:00"/>
    <d v="2013-11-24T19:00:39"/>
    <n v="2013"/>
    <x v="10"/>
    <n v="24"/>
    <x v="18"/>
    <x v="5"/>
    <n v="13.196999999999999"/>
    <n v="0.25937499999999997"/>
  </r>
  <r>
    <d v="2013-11-24T00:00:00"/>
    <d v="2013-11-24T20:00:39"/>
    <n v="2013"/>
    <x v="10"/>
    <n v="24"/>
    <x v="19"/>
    <x v="5"/>
    <n v="0"/>
    <n v="0"/>
  </r>
  <r>
    <d v="2013-11-24T00:00:00"/>
    <d v="2013-11-24T21:00:39"/>
    <n v="2013"/>
    <x v="10"/>
    <n v="24"/>
    <x v="20"/>
    <x v="5"/>
    <n v="0"/>
    <n v="0"/>
  </r>
  <r>
    <d v="2013-11-24T00:00:00"/>
    <d v="2013-11-24T22:00:39"/>
    <n v="2013"/>
    <x v="10"/>
    <n v="24"/>
    <x v="21"/>
    <x v="5"/>
    <n v="0"/>
    <n v="0"/>
  </r>
  <r>
    <d v="2013-11-24T00:00:00"/>
    <d v="2013-11-24T23:00:39"/>
    <n v="2013"/>
    <x v="10"/>
    <n v="24"/>
    <x v="22"/>
    <x v="5"/>
    <n v="0"/>
    <n v="0"/>
  </r>
  <r>
    <d v="2013-11-25T00:00:00"/>
    <d v="2013-11-25T00:00:39"/>
    <n v="2013"/>
    <x v="10"/>
    <n v="25"/>
    <x v="23"/>
    <x v="6"/>
    <n v="0"/>
    <n v="0"/>
  </r>
  <r>
    <d v="2013-11-25T00:00:00"/>
    <d v="2013-11-25T01:00:39"/>
    <n v="2013"/>
    <x v="10"/>
    <n v="25"/>
    <x v="0"/>
    <x v="6"/>
    <n v="0"/>
    <n v="0"/>
  </r>
  <r>
    <d v="2013-11-25T00:00:00"/>
    <d v="2013-11-25T02:00:39"/>
    <n v="2013"/>
    <x v="10"/>
    <n v="25"/>
    <x v="1"/>
    <x v="6"/>
    <n v="0"/>
    <n v="0"/>
  </r>
  <r>
    <d v="2013-11-25T00:00:00"/>
    <d v="2013-11-25T03:00:39"/>
    <n v="2013"/>
    <x v="10"/>
    <n v="25"/>
    <x v="2"/>
    <x v="6"/>
    <n v="0"/>
    <n v="0"/>
  </r>
  <r>
    <d v="2013-11-25T00:00:00"/>
    <d v="2013-11-25T04:00:39"/>
    <n v="2013"/>
    <x v="10"/>
    <n v="25"/>
    <x v="3"/>
    <x v="6"/>
    <n v="0"/>
    <n v="0"/>
  </r>
  <r>
    <d v="2013-11-25T00:00:00"/>
    <d v="2013-11-25T05:00:39"/>
    <n v="2013"/>
    <x v="10"/>
    <n v="25"/>
    <x v="4"/>
    <x v="6"/>
    <n v="0"/>
    <n v="0"/>
  </r>
  <r>
    <d v="2013-11-25T00:00:00"/>
    <d v="2013-11-25T06:00:39"/>
    <n v="2013"/>
    <x v="10"/>
    <n v="25"/>
    <x v="5"/>
    <x v="6"/>
    <n v="0.24640000000000001"/>
    <n v="4.8427672955974844E-3"/>
  </r>
  <r>
    <d v="2013-11-25T00:00:00"/>
    <d v="2013-11-25T07:00:39"/>
    <n v="2013"/>
    <x v="10"/>
    <n v="25"/>
    <x v="6"/>
    <x v="6"/>
    <n v="25.681000000000001"/>
    <n v="0.5047366352201258"/>
  </r>
  <r>
    <d v="2013-11-25T00:00:00"/>
    <d v="2013-11-25T08:00:39"/>
    <n v="2013"/>
    <x v="10"/>
    <n v="25"/>
    <x v="7"/>
    <x v="6"/>
    <n v="49.96"/>
    <n v="0.98191823899371067"/>
  </r>
  <r>
    <d v="2013-11-25T00:00:00"/>
    <d v="2013-11-25T09:00:39"/>
    <n v="2013"/>
    <x v="10"/>
    <n v="25"/>
    <x v="8"/>
    <x v="6"/>
    <n v="49.96"/>
    <n v="0.98191823899371067"/>
  </r>
  <r>
    <d v="2013-11-25T00:00:00"/>
    <d v="2013-11-25T10:00:39"/>
    <n v="2013"/>
    <x v="10"/>
    <n v="25"/>
    <x v="9"/>
    <x v="6"/>
    <n v="49.96"/>
    <n v="0.98191823899371067"/>
  </r>
  <r>
    <d v="2013-11-25T00:00:00"/>
    <d v="2013-11-25T11:00:39"/>
    <n v="2013"/>
    <x v="10"/>
    <n v="25"/>
    <x v="10"/>
    <x v="6"/>
    <n v="49.96"/>
    <n v="0.98191823899371067"/>
  </r>
  <r>
    <d v="2013-11-25T00:00:00"/>
    <d v="2013-11-25T12:00:39"/>
    <n v="2013"/>
    <x v="10"/>
    <n v="25"/>
    <x v="11"/>
    <x v="6"/>
    <n v="49.96"/>
    <n v="0.98191823899371067"/>
  </r>
  <r>
    <d v="2013-11-25T00:00:00"/>
    <d v="2013-11-25T13:00:39"/>
    <n v="2013"/>
    <x v="10"/>
    <n v="25"/>
    <x v="12"/>
    <x v="6"/>
    <n v="49.96"/>
    <n v="0.98191823899371067"/>
  </r>
  <r>
    <d v="2013-11-25T00:00:00"/>
    <d v="2013-11-25T14:00:39"/>
    <n v="2013"/>
    <x v="10"/>
    <n v="25"/>
    <x v="13"/>
    <x v="6"/>
    <n v="49.96"/>
    <n v="0.98191823899371067"/>
  </r>
  <r>
    <d v="2013-11-25T00:00:00"/>
    <d v="2013-11-25T15:00:39"/>
    <n v="2013"/>
    <x v="10"/>
    <n v="25"/>
    <x v="14"/>
    <x v="6"/>
    <n v="49.96"/>
    <n v="0.98191823899371067"/>
  </r>
  <r>
    <d v="2013-11-25T00:00:00"/>
    <d v="2013-11-25T16:00:39"/>
    <n v="2013"/>
    <x v="10"/>
    <n v="25"/>
    <x v="15"/>
    <x v="6"/>
    <n v="49.96"/>
    <n v="0.98191823899371067"/>
  </r>
  <r>
    <d v="2013-11-25T00:00:00"/>
    <d v="2013-11-25T17:00:39"/>
    <n v="2013"/>
    <x v="10"/>
    <n v="25"/>
    <x v="16"/>
    <x v="6"/>
    <n v="49.96"/>
    <n v="0.98191823899371067"/>
  </r>
  <r>
    <d v="2013-11-25T00:00:00"/>
    <d v="2013-11-25T18:00:39"/>
    <n v="2013"/>
    <x v="10"/>
    <n v="25"/>
    <x v="17"/>
    <x v="6"/>
    <n v="47.612000000000002"/>
    <n v="0.9357704402515723"/>
  </r>
  <r>
    <d v="2013-11-25T00:00:00"/>
    <d v="2013-11-25T19:00:39"/>
    <n v="2013"/>
    <x v="10"/>
    <n v="25"/>
    <x v="18"/>
    <x v="6"/>
    <n v="10.73"/>
    <n v="0.21088836477987422"/>
  </r>
  <r>
    <d v="2013-11-25T00:00:00"/>
    <d v="2013-11-25T20:00:39"/>
    <n v="2013"/>
    <x v="10"/>
    <n v="25"/>
    <x v="19"/>
    <x v="6"/>
    <n v="0"/>
    <n v="0"/>
  </r>
  <r>
    <d v="2013-11-25T00:00:00"/>
    <d v="2013-11-25T21:00:39"/>
    <n v="2013"/>
    <x v="10"/>
    <n v="25"/>
    <x v="20"/>
    <x v="6"/>
    <n v="0"/>
    <n v="0"/>
  </r>
  <r>
    <d v="2013-11-25T00:00:00"/>
    <d v="2013-11-25T22:00:39"/>
    <n v="2013"/>
    <x v="10"/>
    <n v="25"/>
    <x v="21"/>
    <x v="6"/>
    <n v="0"/>
    <n v="0"/>
  </r>
  <r>
    <d v="2013-11-25T00:00:00"/>
    <d v="2013-11-25T23:00:39"/>
    <n v="2013"/>
    <x v="10"/>
    <n v="25"/>
    <x v="22"/>
    <x v="6"/>
    <n v="0"/>
    <n v="0"/>
  </r>
  <r>
    <d v="2013-11-26T00:00:00"/>
    <d v="2013-11-26T00:00:39"/>
    <n v="2013"/>
    <x v="10"/>
    <n v="26"/>
    <x v="23"/>
    <x v="0"/>
    <n v="0"/>
    <n v="0"/>
  </r>
  <r>
    <d v="2013-11-26T00:00:00"/>
    <d v="2013-11-26T01:00:39"/>
    <n v="2013"/>
    <x v="10"/>
    <n v="26"/>
    <x v="0"/>
    <x v="0"/>
    <n v="0"/>
    <n v="0"/>
  </r>
  <r>
    <d v="2013-11-26T00:00:00"/>
    <d v="2013-11-26T02:00:39"/>
    <n v="2013"/>
    <x v="10"/>
    <n v="26"/>
    <x v="1"/>
    <x v="0"/>
    <n v="0"/>
    <n v="0"/>
  </r>
  <r>
    <d v="2013-11-26T00:00:00"/>
    <d v="2013-11-26T03:00:39"/>
    <n v="2013"/>
    <x v="10"/>
    <n v="26"/>
    <x v="2"/>
    <x v="0"/>
    <n v="0"/>
    <n v="0"/>
  </r>
  <r>
    <d v="2013-11-26T00:00:00"/>
    <d v="2013-11-26T04:00:39"/>
    <n v="2013"/>
    <x v="10"/>
    <n v="26"/>
    <x v="3"/>
    <x v="0"/>
    <n v="0"/>
    <n v="0"/>
  </r>
  <r>
    <d v="2013-11-26T00:00:00"/>
    <d v="2013-11-26T05:00:39"/>
    <n v="2013"/>
    <x v="10"/>
    <n v="26"/>
    <x v="4"/>
    <x v="0"/>
    <n v="0"/>
    <n v="0"/>
  </r>
  <r>
    <d v="2013-11-26T00:00:00"/>
    <d v="2013-11-26T06:00:39"/>
    <n v="2013"/>
    <x v="10"/>
    <n v="26"/>
    <x v="5"/>
    <x v="0"/>
    <n v="0.126"/>
    <n v="2.4764150943396225E-3"/>
  </r>
  <r>
    <d v="2013-11-26T00:00:00"/>
    <d v="2013-11-26T07:00:40"/>
    <n v="2013"/>
    <x v="10"/>
    <n v="26"/>
    <x v="6"/>
    <x v="0"/>
    <n v="23.548999999999999"/>
    <n v="0.46283411949685532"/>
  </r>
  <r>
    <d v="2013-11-26T00:00:00"/>
    <d v="2013-11-26T08:00:40"/>
    <n v="2013"/>
    <x v="10"/>
    <n v="26"/>
    <x v="7"/>
    <x v="0"/>
    <n v="35.009"/>
    <n v="0.68806996855345914"/>
  </r>
  <r>
    <d v="2013-11-26T00:00:00"/>
    <d v="2013-11-26T09:00:40"/>
    <n v="2013"/>
    <x v="10"/>
    <n v="26"/>
    <x v="8"/>
    <x v="0"/>
    <n v="49.96"/>
    <n v="0.98191823899371067"/>
  </r>
  <r>
    <d v="2013-11-26T00:00:00"/>
    <d v="2013-11-26T10:00:40"/>
    <n v="2013"/>
    <x v="10"/>
    <n v="26"/>
    <x v="9"/>
    <x v="0"/>
    <n v="49.96"/>
    <n v="0.98191823899371067"/>
  </r>
  <r>
    <d v="2013-11-26T00:00:00"/>
    <d v="2013-11-26T11:00:40"/>
    <n v="2013"/>
    <x v="10"/>
    <n v="26"/>
    <x v="10"/>
    <x v="0"/>
    <n v="28.995000000000001"/>
    <n v="0.56987028301886788"/>
  </r>
  <r>
    <d v="2013-11-26T00:00:00"/>
    <d v="2013-11-26T12:00:40"/>
    <n v="2013"/>
    <x v="10"/>
    <n v="26"/>
    <x v="11"/>
    <x v="0"/>
    <n v="40.76"/>
    <n v="0.80110062893081757"/>
  </r>
  <r>
    <d v="2013-11-26T00:00:00"/>
    <d v="2013-11-26T13:00:40"/>
    <n v="2013"/>
    <x v="10"/>
    <n v="26"/>
    <x v="12"/>
    <x v="0"/>
    <n v="29.399000000000001"/>
    <n v="0.57781053459119491"/>
  </r>
  <r>
    <d v="2013-11-26T00:00:00"/>
    <d v="2013-11-26T14:00:40"/>
    <n v="2013"/>
    <x v="10"/>
    <n v="26"/>
    <x v="13"/>
    <x v="0"/>
    <n v="43.459000000000003"/>
    <n v="0.85414701257861636"/>
  </r>
  <r>
    <d v="2013-11-26T00:00:00"/>
    <d v="2013-11-26T15:00:40"/>
    <n v="2013"/>
    <x v="10"/>
    <n v="26"/>
    <x v="14"/>
    <x v="0"/>
    <n v="49.96"/>
    <n v="0.98191823899371067"/>
  </r>
  <r>
    <d v="2013-11-26T00:00:00"/>
    <d v="2013-11-26T16:00:40"/>
    <n v="2013"/>
    <x v="10"/>
    <n v="26"/>
    <x v="15"/>
    <x v="0"/>
    <n v="49.96"/>
    <n v="0.98191823899371067"/>
  </r>
  <r>
    <d v="2013-11-26T00:00:00"/>
    <d v="2013-11-26T17:00:40"/>
    <n v="2013"/>
    <x v="10"/>
    <n v="26"/>
    <x v="16"/>
    <x v="0"/>
    <n v="49.96"/>
    <n v="0.98191823899371067"/>
  </r>
  <r>
    <d v="2013-11-26T00:00:00"/>
    <d v="2013-11-26T18:00:40"/>
    <n v="2013"/>
    <x v="10"/>
    <n v="26"/>
    <x v="17"/>
    <x v="0"/>
    <n v="46.344000000000001"/>
    <n v="0.91084905660377358"/>
  </r>
  <r>
    <d v="2013-11-26T00:00:00"/>
    <d v="2013-11-26T19:00:40"/>
    <n v="2013"/>
    <x v="10"/>
    <n v="26"/>
    <x v="18"/>
    <x v="0"/>
    <n v="13.359"/>
    <n v="0.26255896226415093"/>
  </r>
  <r>
    <d v="2013-11-26T00:00:00"/>
    <d v="2013-11-26T20:00:40"/>
    <n v="2013"/>
    <x v="10"/>
    <n v="26"/>
    <x v="19"/>
    <x v="0"/>
    <n v="0"/>
    <n v="0"/>
  </r>
  <r>
    <d v="2013-11-26T00:00:00"/>
    <d v="2013-11-26T21:00:40"/>
    <n v="2013"/>
    <x v="10"/>
    <n v="26"/>
    <x v="20"/>
    <x v="0"/>
    <n v="0"/>
    <n v="0"/>
  </r>
  <r>
    <d v="2013-11-26T00:00:00"/>
    <d v="2013-11-26T22:00:40"/>
    <n v="2013"/>
    <x v="10"/>
    <n v="26"/>
    <x v="21"/>
    <x v="0"/>
    <n v="0"/>
    <n v="0"/>
  </r>
  <r>
    <d v="2013-11-26T00:00:00"/>
    <d v="2013-11-26T23:00:40"/>
    <n v="2013"/>
    <x v="10"/>
    <n v="26"/>
    <x v="22"/>
    <x v="0"/>
    <n v="0"/>
    <n v="0"/>
  </r>
  <r>
    <d v="2013-11-27T00:00:00"/>
    <d v="2013-11-27T00:00:40"/>
    <n v="2013"/>
    <x v="10"/>
    <n v="27"/>
    <x v="23"/>
    <x v="1"/>
    <n v="0"/>
    <n v="0"/>
  </r>
  <r>
    <d v="2013-11-27T00:00:00"/>
    <d v="2013-11-27T01:00:40"/>
    <n v="2013"/>
    <x v="10"/>
    <n v="27"/>
    <x v="0"/>
    <x v="1"/>
    <n v="0"/>
    <n v="0"/>
  </r>
  <r>
    <d v="2013-11-27T00:00:00"/>
    <d v="2013-11-27T02:00:40"/>
    <n v="2013"/>
    <x v="10"/>
    <n v="27"/>
    <x v="1"/>
    <x v="1"/>
    <n v="0"/>
    <n v="0"/>
  </r>
  <r>
    <d v="2013-11-27T00:00:00"/>
    <d v="2013-11-27T03:00:40"/>
    <n v="2013"/>
    <x v="10"/>
    <n v="27"/>
    <x v="2"/>
    <x v="1"/>
    <n v="0"/>
    <n v="0"/>
  </r>
  <r>
    <d v="2013-11-27T00:00:00"/>
    <d v="2013-11-27T04:00:40"/>
    <n v="2013"/>
    <x v="10"/>
    <n v="27"/>
    <x v="3"/>
    <x v="1"/>
    <n v="0"/>
    <n v="0"/>
  </r>
  <r>
    <d v="2013-11-27T00:00:00"/>
    <d v="2013-11-27T05:00:40"/>
    <n v="2013"/>
    <x v="10"/>
    <n v="27"/>
    <x v="4"/>
    <x v="1"/>
    <n v="0"/>
    <n v="0"/>
  </r>
  <r>
    <d v="2013-11-27T00:00:00"/>
    <d v="2013-11-27T06:00:40"/>
    <n v="2013"/>
    <x v="10"/>
    <n v="27"/>
    <x v="5"/>
    <x v="1"/>
    <n v="0.3483"/>
    <n v="6.8455188679245283E-3"/>
  </r>
  <r>
    <d v="2013-11-27T00:00:00"/>
    <d v="2013-11-27T07:00:40"/>
    <n v="2013"/>
    <x v="10"/>
    <n v="27"/>
    <x v="6"/>
    <x v="1"/>
    <n v="25.454000000000001"/>
    <n v="0.50027515723270444"/>
  </r>
  <r>
    <d v="2013-11-27T00:00:00"/>
    <d v="2013-11-27T08:00:40"/>
    <n v="2013"/>
    <x v="10"/>
    <n v="27"/>
    <x v="7"/>
    <x v="1"/>
    <n v="49.96"/>
    <n v="0.98191823899371067"/>
  </r>
  <r>
    <d v="2013-11-27T00:00:00"/>
    <d v="2013-11-27T09:00:40"/>
    <n v="2013"/>
    <x v="10"/>
    <n v="27"/>
    <x v="8"/>
    <x v="1"/>
    <n v="49.96"/>
    <n v="0.98191823899371067"/>
  </r>
  <r>
    <d v="2013-11-27T00:00:00"/>
    <d v="2013-11-27T10:00:40"/>
    <n v="2013"/>
    <x v="10"/>
    <n v="27"/>
    <x v="9"/>
    <x v="1"/>
    <n v="49.96"/>
    <n v="0.98191823899371067"/>
  </r>
  <r>
    <d v="2013-11-27T00:00:00"/>
    <d v="2013-11-27T11:00:40"/>
    <n v="2013"/>
    <x v="10"/>
    <n v="27"/>
    <x v="10"/>
    <x v="1"/>
    <n v="49.96"/>
    <n v="0.98191823899371067"/>
  </r>
  <r>
    <d v="2013-11-27T00:00:00"/>
    <d v="2013-11-27T12:00:40"/>
    <n v="2013"/>
    <x v="10"/>
    <n v="27"/>
    <x v="11"/>
    <x v="1"/>
    <n v="49.96"/>
    <n v="0.98191823899371067"/>
  </r>
  <r>
    <d v="2013-11-27T00:00:00"/>
    <d v="2013-11-27T13:00:40"/>
    <n v="2013"/>
    <x v="10"/>
    <n v="27"/>
    <x v="12"/>
    <x v="1"/>
    <n v="49.96"/>
    <n v="0.98191823899371067"/>
  </r>
  <r>
    <d v="2013-11-27T00:00:00"/>
    <d v="2013-11-27T14:00:40"/>
    <n v="2013"/>
    <x v="10"/>
    <n v="27"/>
    <x v="13"/>
    <x v="1"/>
    <n v="49.96"/>
    <n v="0.98191823899371067"/>
  </r>
  <r>
    <d v="2013-11-27T00:00:00"/>
    <d v="2013-11-27T15:00:40"/>
    <n v="2013"/>
    <x v="10"/>
    <n v="27"/>
    <x v="14"/>
    <x v="1"/>
    <n v="49.96"/>
    <n v="0.98191823899371067"/>
  </r>
  <r>
    <d v="2013-11-27T00:00:00"/>
    <d v="2013-11-27T16:00:40"/>
    <n v="2013"/>
    <x v="10"/>
    <n v="27"/>
    <x v="15"/>
    <x v="1"/>
    <n v="49.96"/>
    <n v="0.98191823899371067"/>
  </r>
  <r>
    <d v="2013-11-27T00:00:00"/>
    <d v="2013-11-27T17:00:40"/>
    <n v="2013"/>
    <x v="10"/>
    <n v="27"/>
    <x v="16"/>
    <x v="1"/>
    <n v="49.96"/>
    <n v="0.98191823899371067"/>
  </r>
  <r>
    <d v="2013-11-27T00:00:00"/>
    <d v="2013-11-27T18:00:40"/>
    <n v="2013"/>
    <x v="10"/>
    <n v="27"/>
    <x v="17"/>
    <x v="1"/>
    <n v="49.305"/>
    <n v="0.96904481132075471"/>
  </r>
  <r>
    <d v="2013-11-27T00:00:00"/>
    <d v="2013-11-27T19:00:40"/>
    <n v="2013"/>
    <x v="10"/>
    <n v="27"/>
    <x v="18"/>
    <x v="1"/>
    <n v="16.422000000000001"/>
    <n v="0.32275943396226414"/>
  </r>
  <r>
    <d v="2013-11-27T00:00:00"/>
    <d v="2013-11-27T20:00:40"/>
    <n v="2013"/>
    <x v="10"/>
    <n v="27"/>
    <x v="19"/>
    <x v="1"/>
    <n v="0"/>
    <n v="0"/>
  </r>
  <r>
    <d v="2013-11-27T00:00:00"/>
    <d v="2013-11-27T21:00:40"/>
    <n v="2013"/>
    <x v="10"/>
    <n v="27"/>
    <x v="20"/>
    <x v="1"/>
    <n v="0"/>
    <n v="0"/>
  </r>
  <r>
    <d v="2013-11-27T00:00:00"/>
    <d v="2013-11-27T22:00:40"/>
    <n v="2013"/>
    <x v="10"/>
    <n v="27"/>
    <x v="21"/>
    <x v="1"/>
    <n v="0"/>
    <n v="0"/>
  </r>
  <r>
    <d v="2013-11-27T00:00:00"/>
    <d v="2013-11-27T23:00:40"/>
    <n v="2013"/>
    <x v="10"/>
    <n v="27"/>
    <x v="22"/>
    <x v="1"/>
    <n v="0"/>
    <n v="0"/>
  </r>
  <r>
    <d v="2013-11-28T00:00:00"/>
    <d v="2013-11-28T00:00:40"/>
    <n v="2013"/>
    <x v="10"/>
    <n v="28"/>
    <x v="23"/>
    <x v="2"/>
    <n v="0"/>
    <n v="0"/>
  </r>
  <r>
    <d v="2013-11-28T00:00:00"/>
    <d v="2013-11-28T01:00:40"/>
    <n v="2013"/>
    <x v="10"/>
    <n v="28"/>
    <x v="0"/>
    <x v="2"/>
    <n v="0"/>
    <n v="0"/>
  </r>
  <r>
    <d v="2013-11-28T00:00:00"/>
    <d v="2013-11-28T02:00:40"/>
    <n v="2013"/>
    <x v="10"/>
    <n v="28"/>
    <x v="1"/>
    <x v="2"/>
    <n v="0"/>
    <n v="0"/>
  </r>
  <r>
    <d v="2013-11-28T00:00:00"/>
    <d v="2013-11-28T03:00:40"/>
    <n v="2013"/>
    <x v="10"/>
    <n v="28"/>
    <x v="2"/>
    <x v="2"/>
    <n v="0"/>
    <n v="0"/>
  </r>
  <r>
    <d v="2013-11-28T00:00:00"/>
    <d v="2013-11-28T04:00:40"/>
    <n v="2013"/>
    <x v="10"/>
    <n v="28"/>
    <x v="3"/>
    <x v="2"/>
    <n v="0"/>
    <n v="0"/>
  </r>
  <r>
    <d v="2013-11-28T00:00:00"/>
    <d v="2013-11-28T05:00:40"/>
    <n v="2013"/>
    <x v="10"/>
    <n v="28"/>
    <x v="4"/>
    <x v="2"/>
    <n v="0"/>
    <n v="0"/>
  </r>
  <r>
    <d v="2013-11-28T00:00:00"/>
    <d v="2013-11-28T06:00:40"/>
    <n v="2013"/>
    <x v="10"/>
    <n v="28"/>
    <x v="5"/>
    <x v="2"/>
    <n v="0.29320000000000002"/>
    <n v="5.762578616352201E-3"/>
  </r>
  <r>
    <d v="2013-11-28T00:00:00"/>
    <d v="2013-11-28T07:00:40"/>
    <n v="2013"/>
    <x v="10"/>
    <n v="28"/>
    <x v="6"/>
    <x v="2"/>
    <n v="25.486999999999998"/>
    <n v="0.50092374213836477"/>
  </r>
  <r>
    <d v="2013-11-28T00:00:00"/>
    <d v="2013-11-28T08:00:40"/>
    <n v="2013"/>
    <x v="10"/>
    <n v="28"/>
    <x v="7"/>
    <x v="2"/>
    <n v="49.96"/>
    <n v="0.98191823899371067"/>
  </r>
  <r>
    <d v="2013-11-28T00:00:00"/>
    <d v="2013-11-28T09:00:40"/>
    <n v="2013"/>
    <x v="10"/>
    <n v="28"/>
    <x v="8"/>
    <x v="2"/>
    <n v="49.96"/>
    <n v="0.98191823899371067"/>
  </r>
  <r>
    <d v="2013-11-28T00:00:00"/>
    <d v="2013-11-28T10:00:40"/>
    <n v="2013"/>
    <x v="10"/>
    <n v="28"/>
    <x v="9"/>
    <x v="2"/>
    <n v="49.96"/>
    <n v="0.98191823899371067"/>
  </r>
  <r>
    <d v="2013-11-28T00:00:00"/>
    <d v="2013-11-28T11:00:40"/>
    <n v="2013"/>
    <x v="10"/>
    <n v="28"/>
    <x v="10"/>
    <x v="2"/>
    <n v="49.96"/>
    <n v="0.98191823899371067"/>
  </r>
  <r>
    <d v="2013-11-28T00:00:00"/>
    <d v="2013-11-28T12:00:40"/>
    <n v="2013"/>
    <x v="10"/>
    <n v="28"/>
    <x v="11"/>
    <x v="2"/>
    <n v="49.96"/>
    <n v="0.98191823899371067"/>
  </r>
  <r>
    <d v="2013-11-28T00:00:00"/>
    <d v="2013-11-28T13:00:40"/>
    <n v="2013"/>
    <x v="10"/>
    <n v="28"/>
    <x v="12"/>
    <x v="2"/>
    <n v="49.96"/>
    <n v="0.98191823899371067"/>
  </r>
  <r>
    <d v="2013-11-28T00:00:00"/>
    <d v="2013-11-28T14:00:40"/>
    <n v="2013"/>
    <x v="10"/>
    <n v="28"/>
    <x v="13"/>
    <x v="2"/>
    <n v="49.96"/>
    <n v="0.98191823899371067"/>
  </r>
  <r>
    <d v="2013-11-28T00:00:00"/>
    <d v="2013-11-28T15:00:40"/>
    <n v="2013"/>
    <x v="10"/>
    <n v="28"/>
    <x v="14"/>
    <x v="2"/>
    <n v="49.96"/>
    <n v="0.98191823899371067"/>
  </r>
  <r>
    <d v="2013-11-28T00:00:00"/>
    <d v="2013-11-28T16:00:40"/>
    <n v="2013"/>
    <x v="10"/>
    <n v="28"/>
    <x v="15"/>
    <x v="2"/>
    <n v="49.96"/>
    <n v="0.98191823899371067"/>
  </r>
  <r>
    <d v="2013-11-28T00:00:00"/>
    <d v="2013-11-28T17:00:40"/>
    <n v="2013"/>
    <x v="10"/>
    <n v="28"/>
    <x v="16"/>
    <x v="2"/>
    <n v="49.96"/>
    <n v="0.98191823899371067"/>
  </r>
  <r>
    <d v="2013-11-28T00:00:00"/>
    <d v="2013-11-28T18:00:40"/>
    <n v="2013"/>
    <x v="10"/>
    <n v="28"/>
    <x v="17"/>
    <x v="2"/>
    <n v="49.804000000000002"/>
    <n v="0.97885220125786165"/>
  </r>
  <r>
    <d v="2013-11-28T00:00:00"/>
    <d v="2013-11-28T19:00:40"/>
    <n v="2013"/>
    <x v="10"/>
    <n v="28"/>
    <x v="18"/>
    <x v="2"/>
    <n v="16.948"/>
    <n v="0.33309748427672953"/>
  </r>
  <r>
    <d v="2013-11-28T00:00:00"/>
    <d v="2013-11-28T20:00:40"/>
    <n v="2013"/>
    <x v="10"/>
    <n v="28"/>
    <x v="19"/>
    <x v="2"/>
    <n v="0"/>
    <n v="0"/>
  </r>
  <r>
    <d v="2013-11-28T00:00:00"/>
    <d v="2013-11-28T21:00:40"/>
    <n v="2013"/>
    <x v="10"/>
    <n v="28"/>
    <x v="20"/>
    <x v="2"/>
    <n v="0"/>
    <n v="0"/>
  </r>
  <r>
    <d v="2013-11-28T00:00:00"/>
    <d v="2013-11-28T22:00:40"/>
    <n v="2013"/>
    <x v="10"/>
    <n v="28"/>
    <x v="21"/>
    <x v="2"/>
    <n v="0"/>
    <n v="0"/>
  </r>
  <r>
    <d v="2013-11-28T00:00:00"/>
    <d v="2013-11-28T23:00:40"/>
    <n v="2013"/>
    <x v="10"/>
    <n v="28"/>
    <x v="22"/>
    <x v="2"/>
    <n v="0"/>
    <n v="0"/>
  </r>
  <r>
    <d v="2013-11-29T00:00:00"/>
    <d v="2013-11-29T00:00:40"/>
    <n v="2013"/>
    <x v="10"/>
    <n v="29"/>
    <x v="23"/>
    <x v="3"/>
    <n v="0"/>
    <n v="0"/>
  </r>
  <r>
    <d v="2013-11-29T00:00:00"/>
    <d v="2013-11-29T01:00:40"/>
    <n v="2013"/>
    <x v="10"/>
    <n v="29"/>
    <x v="0"/>
    <x v="3"/>
    <n v="0"/>
    <n v="0"/>
  </r>
  <r>
    <d v="2013-11-29T00:00:00"/>
    <d v="2013-11-29T02:00:40"/>
    <n v="2013"/>
    <x v="10"/>
    <n v="29"/>
    <x v="1"/>
    <x v="3"/>
    <n v="0"/>
    <n v="0"/>
  </r>
  <r>
    <d v="2013-11-29T00:00:00"/>
    <d v="2013-11-29T03:00:40"/>
    <n v="2013"/>
    <x v="10"/>
    <n v="29"/>
    <x v="2"/>
    <x v="3"/>
    <n v="0"/>
    <n v="0"/>
  </r>
  <r>
    <d v="2013-11-29T00:00:00"/>
    <d v="2013-11-29T04:00:40"/>
    <n v="2013"/>
    <x v="10"/>
    <n v="29"/>
    <x v="3"/>
    <x v="3"/>
    <n v="0"/>
    <n v="0"/>
  </r>
  <r>
    <d v="2013-11-29T00:00:00"/>
    <d v="2013-11-29T05:00:40"/>
    <n v="2013"/>
    <x v="10"/>
    <n v="29"/>
    <x v="4"/>
    <x v="3"/>
    <n v="0"/>
    <n v="0"/>
  </r>
  <r>
    <d v="2013-11-29T00:00:00"/>
    <d v="2013-11-29T06:00:40"/>
    <n v="2013"/>
    <x v="10"/>
    <n v="29"/>
    <x v="5"/>
    <x v="3"/>
    <n v="0.28799999999999998"/>
    <n v="5.6603773584905656E-3"/>
  </r>
  <r>
    <d v="2013-11-29T00:00:00"/>
    <d v="2013-11-29T07:00:40"/>
    <n v="2013"/>
    <x v="10"/>
    <n v="29"/>
    <x v="6"/>
    <x v="3"/>
    <n v="25.776"/>
    <n v="0.5066037735849056"/>
  </r>
  <r>
    <d v="2013-11-29T00:00:00"/>
    <d v="2013-11-29T08:00:40"/>
    <n v="2013"/>
    <x v="10"/>
    <n v="29"/>
    <x v="7"/>
    <x v="3"/>
    <n v="49.96"/>
    <n v="0.98191823899371067"/>
  </r>
  <r>
    <d v="2013-11-29T00:00:00"/>
    <d v="2013-11-29T09:00:40"/>
    <n v="2013"/>
    <x v="10"/>
    <n v="29"/>
    <x v="8"/>
    <x v="3"/>
    <n v="49.96"/>
    <n v="0.98191823899371067"/>
  </r>
  <r>
    <d v="2013-11-29T00:00:00"/>
    <d v="2013-11-29T10:00:40"/>
    <n v="2013"/>
    <x v="10"/>
    <n v="29"/>
    <x v="9"/>
    <x v="3"/>
    <n v="49.96"/>
    <n v="0.98191823899371067"/>
  </r>
  <r>
    <d v="2013-11-29T00:00:00"/>
    <d v="2013-11-29T11:00:40"/>
    <n v="2013"/>
    <x v="10"/>
    <n v="29"/>
    <x v="10"/>
    <x v="3"/>
    <n v="49.96"/>
    <n v="0.98191823899371067"/>
  </r>
  <r>
    <d v="2013-11-29T00:00:00"/>
    <d v="2013-11-29T12:00:40"/>
    <n v="2013"/>
    <x v="10"/>
    <n v="29"/>
    <x v="11"/>
    <x v="3"/>
    <n v="49.96"/>
    <n v="0.98191823899371067"/>
  </r>
  <r>
    <d v="2013-11-29T00:00:00"/>
    <d v="2013-11-29T13:00:40"/>
    <n v="2013"/>
    <x v="10"/>
    <n v="29"/>
    <x v="12"/>
    <x v="3"/>
    <n v="49.96"/>
    <n v="0.98191823899371067"/>
  </r>
  <r>
    <d v="2013-11-29T00:00:00"/>
    <d v="2013-11-29T14:00:40"/>
    <n v="2013"/>
    <x v="10"/>
    <n v="29"/>
    <x v="13"/>
    <x v="3"/>
    <n v="49.96"/>
    <n v="0.98191823899371067"/>
  </r>
  <r>
    <d v="2013-11-29T00:00:00"/>
    <d v="2013-11-29T15:00:40"/>
    <n v="2013"/>
    <x v="10"/>
    <n v="29"/>
    <x v="14"/>
    <x v="3"/>
    <n v="49.96"/>
    <n v="0.98191823899371067"/>
  </r>
  <r>
    <d v="2013-11-29T00:00:00"/>
    <d v="2013-11-29T16:00:40"/>
    <n v="2013"/>
    <x v="10"/>
    <n v="29"/>
    <x v="15"/>
    <x v="3"/>
    <n v="49.96"/>
    <n v="0.98191823899371067"/>
  </r>
  <r>
    <d v="2013-11-29T00:00:00"/>
    <d v="2013-11-29T17:00:40"/>
    <n v="2013"/>
    <x v="10"/>
    <n v="29"/>
    <x v="16"/>
    <x v="3"/>
    <n v="49.96"/>
    <n v="0.98191823899371067"/>
  </r>
  <r>
    <d v="2013-11-29T00:00:00"/>
    <d v="2013-11-29T18:00:40"/>
    <n v="2013"/>
    <x v="10"/>
    <n v="29"/>
    <x v="17"/>
    <x v="3"/>
    <n v="48.058"/>
    <n v="0.94453616352201253"/>
  </r>
  <r>
    <d v="2013-11-29T00:00:00"/>
    <d v="2013-11-29T19:00:40"/>
    <n v="2013"/>
    <x v="10"/>
    <n v="29"/>
    <x v="18"/>
    <x v="3"/>
    <n v="15.861000000000001"/>
    <n v="0.31173349056603772"/>
  </r>
  <r>
    <d v="2013-11-29T00:00:00"/>
    <d v="2013-11-29T20:00:40"/>
    <n v="2013"/>
    <x v="10"/>
    <n v="29"/>
    <x v="19"/>
    <x v="3"/>
    <n v="0"/>
    <n v="0"/>
  </r>
  <r>
    <d v="2013-11-29T00:00:00"/>
    <d v="2013-11-29T21:00:40"/>
    <n v="2013"/>
    <x v="10"/>
    <n v="29"/>
    <x v="20"/>
    <x v="3"/>
    <n v="0"/>
    <n v="0"/>
  </r>
  <r>
    <d v="2013-11-29T00:00:00"/>
    <d v="2013-11-29T22:00:40"/>
    <n v="2013"/>
    <x v="10"/>
    <n v="29"/>
    <x v="21"/>
    <x v="3"/>
    <n v="0"/>
    <n v="0"/>
  </r>
  <r>
    <d v="2013-11-29T00:00:00"/>
    <d v="2013-11-29T23:00:40"/>
    <n v="2013"/>
    <x v="10"/>
    <n v="29"/>
    <x v="22"/>
    <x v="3"/>
    <n v="0"/>
    <n v="0"/>
  </r>
  <r>
    <d v="2013-11-30T00:00:00"/>
    <d v="2013-11-30T00:00:40"/>
    <n v="2013"/>
    <x v="10"/>
    <n v="30"/>
    <x v="23"/>
    <x v="4"/>
    <n v="0"/>
    <n v="0"/>
  </r>
  <r>
    <d v="2013-11-30T00:00:00"/>
    <d v="2013-11-30T01:00:40"/>
    <n v="2013"/>
    <x v="10"/>
    <n v="30"/>
    <x v="0"/>
    <x v="4"/>
    <n v="0"/>
    <n v="0"/>
  </r>
  <r>
    <d v="2013-11-30T00:00:00"/>
    <d v="2013-11-30T02:00:40"/>
    <n v="2013"/>
    <x v="10"/>
    <n v="30"/>
    <x v="1"/>
    <x v="4"/>
    <n v="0"/>
    <n v="0"/>
  </r>
  <r>
    <d v="2013-11-30T00:00:00"/>
    <d v="2013-11-30T03:00:40"/>
    <n v="2013"/>
    <x v="10"/>
    <n v="30"/>
    <x v="2"/>
    <x v="4"/>
    <n v="0"/>
    <n v="0"/>
  </r>
  <r>
    <d v="2013-11-30T00:00:00"/>
    <d v="2013-11-30T04:00:40"/>
    <n v="2013"/>
    <x v="10"/>
    <n v="30"/>
    <x v="3"/>
    <x v="4"/>
    <n v="0"/>
    <n v="0"/>
  </r>
  <r>
    <d v="2013-11-30T00:00:00"/>
    <d v="2013-11-30T05:00:40"/>
    <n v="2013"/>
    <x v="10"/>
    <n v="30"/>
    <x v="4"/>
    <x v="4"/>
    <n v="0"/>
    <n v="0"/>
  </r>
  <r>
    <d v="2013-11-30T00:00:00"/>
    <d v="2013-11-30T06:00:40"/>
    <n v="2013"/>
    <x v="10"/>
    <n v="30"/>
    <x v="5"/>
    <x v="4"/>
    <n v="0.28949999999999998"/>
    <n v="5.6898584905660373E-3"/>
  </r>
  <r>
    <d v="2013-11-30T00:00:00"/>
    <d v="2013-11-30T07:00:40"/>
    <n v="2013"/>
    <x v="10"/>
    <n v="30"/>
    <x v="6"/>
    <x v="4"/>
    <n v="25.678000000000001"/>
    <n v="0.50467767295597488"/>
  </r>
  <r>
    <d v="2013-11-30T00:00:00"/>
    <d v="2013-11-30T08:00:40"/>
    <n v="2013"/>
    <x v="10"/>
    <n v="30"/>
    <x v="7"/>
    <x v="4"/>
    <n v="49.96"/>
    <n v="0.98191823899371067"/>
  </r>
  <r>
    <d v="2013-11-30T00:00:00"/>
    <d v="2013-11-30T09:00:40"/>
    <n v="2013"/>
    <x v="10"/>
    <n v="30"/>
    <x v="8"/>
    <x v="4"/>
    <n v="49.96"/>
    <n v="0.98191823899371067"/>
  </r>
  <r>
    <d v="2013-11-30T00:00:00"/>
    <d v="2013-11-30T10:00:40"/>
    <n v="2013"/>
    <x v="10"/>
    <n v="30"/>
    <x v="9"/>
    <x v="4"/>
    <n v="49.96"/>
    <n v="0.98191823899371067"/>
  </r>
  <r>
    <d v="2013-11-30T00:00:00"/>
    <d v="2013-11-30T11:00:40"/>
    <n v="2013"/>
    <x v="10"/>
    <n v="30"/>
    <x v="10"/>
    <x v="4"/>
    <n v="49.96"/>
    <n v="0.98191823899371067"/>
  </r>
  <r>
    <d v="2013-11-30T00:00:00"/>
    <d v="2013-11-30T12:00:40"/>
    <n v="2013"/>
    <x v="10"/>
    <n v="30"/>
    <x v="11"/>
    <x v="4"/>
    <n v="49.96"/>
    <n v="0.98191823899371067"/>
  </r>
  <r>
    <d v="2013-11-30T00:00:00"/>
    <d v="2013-11-30T13:00:40"/>
    <n v="2013"/>
    <x v="10"/>
    <n v="30"/>
    <x v="12"/>
    <x v="4"/>
    <n v="49.96"/>
    <n v="0.98191823899371067"/>
  </r>
  <r>
    <d v="2013-11-30T00:00:00"/>
    <d v="2013-11-30T14:00:40"/>
    <n v="2013"/>
    <x v="10"/>
    <n v="30"/>
    <x v="13"/>
    <x v="4"/>
    <n v="49.96"/>
    <n v="0.98191823899371067"/>
  </r>
  <r>
    <d v="2013-11-30T00:00:00"/>
    <d v="2013-11-30T15:00:40"/>
    <n v="2013"/>
    <x v="10"/>
    <n v="30"/>
    <x v="14"/>
    <x v="4"/>
    <n v="49.96"/>
    <n v="0.98191823899371067"/>
  </r>
  <r>
    <d v="2013-11-30T00:00:00"/>
    <d v="2013-11-30T16:00:40"/>
    <n v="2013"/>
    <x v="10"/>
    <n v="30"/>
    <x v="15"/>
    <x v="4"/>
    <n v="49.96"/>
    <n v="0.98191823899371067"/>
  </r>
  <r>
    <d v="2013-11-30T00:00:00"/>
    <d v="2013-11-30T17:00:40"/>
    <n v="2013"/>
    <x v="10"/>
    <n v="30"/>
    <x v="16"/>
    <x v="4"/>
    <n v="49.96"/>
    <n v="0.98191823899371067"/>
  </r>
  <r>
    <d v="2013-11-30T00:00:00"/>
    <d v="2013-11-30T18:00:40"/>
    <n v="2013"/>
    <x v="10"/>
    <n v="30"/>
    <x v="17"/>
    <x v="4"/>
    <n v="48.106999999999999"/>
    <n v="0.94549921383647795"/>
  </r>
  <r>
    <d v="2013-11-30T00:00:00"/>
    <d v="2013-11-30T19:00:40"/>
    <n v="2013"/>
    <x v="10"/>
    <n v="30"/>
    <x v="18"/>
    <x v="4"/>
    <n v="16.353999999999999"/>
    <n v="0.32142295597484272"/>
  </r>
  <r>
    <d v="2013-11-30T00:00:00"/>
    <d v="2013-11-30T20:00:40"/>
    <n v="2013"/>
    <x v="10"/>
    <n v="30"/>
    <x v="19"/>
    <x v="4"/>
    <n v="0"/>
    <n v="0"/>
  </r>
  <r>
    <d v="2013-11-30T00:00:00"/>
    <d v="2013-11-30T21:00:40"/>
    <n v="2013"/>
    <x v="10"/>
    <n v="30"/>
    <x v="20"/>
    <x v="4"/>
    <n v="0"/>
    <n v="0"/>
  </r>
  <r>
    <d v="2013-11-30T00:00:00"/>
    <d v="2013-11-30T22:00:40"/>
    <n v="2013"/>
    <x v="10"/>
    <n v="30"/>
    <x v="21"/>
    <x v="4"/>
    <n v="0"/>
    <n v="0"/>
  </r>
  <r>
    <d v="2013-11-30T00:00:00"/>
    <d v="2013-11-30T23:00:40"/>
    <n v="2013"/>
    <x v="10"/>
    <n v="30"/>
    <x v="22"/>
    <x v="4"/>
    <n v="0"/>
    <n v="0"/>
  </r>
  <r>
    <d v="2013-12-01T00:00:00"/>
    <d v="2013-12-01T00:00:40"/>
    <n v="2013"/>
    <x v="11"/>
    <n v="1"/>
    <x v="23"/>
    <x v="5"/>
    <n v="0"/>
    <n v="0"/>
  </r>
  <r>
    <d v="2013-12-01T00:00:00"/>
    <d v="2013-12-01T01:00:40"/>
    <n v="2013"/>
    <x v="11"/>
    <n v="1"/>
    <x v="0"/>
    <x v="5"/>
    <n v="0"/>
    <n v="0"/>
  </r>
  <r>
    <d v="2013-12-01T00:00:00"/>
    <d v="2013-12-01T02:00:40"/>
    <n v="2013"/>
    <x v="11"/>
    <n v="1"/>
    <x v="1"/>
    <x v="5"/>
    <n v="0"/>
    <n v="0"/>
  </r>
  <r>
    <d v="2013-12-01T00:00:00"/>
    <d v="2013-12-01T03:00:40"/>
    <n v="2013"/>
    <x v="11"/>
    <n v="1"/>
    <x v="2"/>
    <x v="5"/>
    <n v="0"/>
    <n v="0"/>
  </r>
  <r>
    <d v="2013-12-01T00:00:00"/>
    <d v="2013-12-01T04:00:40"/>
    <n v="2013"/>
    <x v="11"/>
    <n v="1"/>
    <x v="3"/>
    <x v="5"/>
    <n v="0"/>
    <n v="0"/>
  </r>
  <r>
    <d v="2013-12-01T00:00:00"/>
    <d v="2013-12-01T05:00:40"/>
    <n v="2013"/>
    <x v="11"/>
    <n v="1"/>
    <x v="4"/>
    <x v="5"/>
    <n v="0"/>
    <n v="0"/>
  </r>
  <r>
    <d v="2013-12-01T00:00:00"/>
    <d v="2013-12-01T06:00:40"/>
    <n v="2013"/>
    <x v="11"/>
    <n v="1"/>
    <x v="5"/>
    <x v="5"/>
    <n v="0.26240000000000002"/>
    <n v="5.1572327044025158E-3"/>
  </r>
  <r>
    <d v="2013-12-01T00:00:00"/>
    <d v="2013-12-01T07:00:40"/>
    <n v="2013"/>
    <x v="11"/>
    <n v="1"/>
    <x v="6"/>
    <x v="5"/>
    <n v="25.677"/>
    <n v="0.5046580188679245"/>
  </r>
  <r>
    <d v="2013-12-01T00:00:00"/>
    <d v="2013-12-01T08:00:40"/>
    <n v="2013"/>
    <x v="11"/>
    <n v="1"/>
    <x v="7"/>
    <x v="5"/>
    <n v="49.96"/>
    <n v="0.98191823899371067"/>
  </r>
  <r>
    <d v="2013-12-01T00:00:00"/>
    <d v="2013-12-01T09:00:40"/>
    <n v="2013"/>
    <x v="11"/>
    <n v="1"/>
    <x v="8"/>
    <x v="5"/>
    <n v="49.96"/>
    <n v="0.98191823899371067"/>
  </r>
  <r>
    <d v="2013-12-01T00:00:00"/>
    <d v="2013-12-01T10:00:40"/>
    <n v="2013"/>
    <x v="11"/>
    <n v="1"/>
    <x v="9"/>
    <x v="5"/>
    <n v="49.96"/>
    <n v="0.98191823899371067"/>
  </r>
  <r>
    <d v="2013-12-01T00:00:00"/>
    <d v="2013-12-01T11:00:40"/>
    <n v="2013"/>
    <x v="11"/>
    <n v="1"/>
    <x v="10"/>
    <x v="5"/>
    <n v="49.96"/>
    <n v="0.98191823899371067"/>
  </r>
  <r>
    <d v="2013-12-01T00:00:00"/>
    <d v="2013-12-01T12:00:40"/>
    <n v="2013"/>
    <x v="11"/>
    <n v="1"/>
    <x v="11"/>
    <x v="5"/>
    <n v="49.96"/>
    <n v="0.98191823899371067"/>
  </r>
  <r>
    <d v="2013-12-01T00:00:00"/>
    <d v="2013-12-01T13:00:40"/>
    <n v="2013"/>
    <x v="11"/>
    <n v="1"/>
    <x v="12"/>
    <x v="5"/>
    <n v="49.96"/>
    <n v="0.98191823899371067"/>
  </r>
  <r>
    <d v="2013-12-01T00:00:00"/>
    <d v="2013-12-01T14:00:40"/>
    <n v="2013"/>
    <x v="11"/>
    <n v="1"/>
    <x v="13"/>
    <x v="5"/>
    <n v="49.96"/>
    <n v="0.98191823899371067"/>
  </r>
  <r>
    <d v="2013-12-01T00:00:00"/>
    <d v="2013-12-01T15:00:40"/>
    <n v="2013"/>
    <x v="11"/>
    <n v="1"/>
    <x v="14"/>
    <x v="5"/>
    <n v="49.96"/>
    <n v="0.98191823899371067"/>
  </r>
  <r>
    <d v="2013-12-01T00:00:00"/>
    <d v="2013-12-01T16:00:40"/>
    <n v="2013"/>
    <x v="11"/>
    <n v="1"/>
    <x v="15"/>
    <x v="5"/>
    <n v="49.96"/>
    <n v="0.98191823899371067"/>
  </r>
  <r>
    <d v="2013-12-01T00:00:00"/>
    <d v="2013-12-01T17:00:40"/>
    <n v="2013"/>
    <x v="11"/>
    <n v="1"/>
    <x v="16"/>
    <x v="5"/>
    <n v="49.96"/>
    <n v="0.98191823899371067"/>
  </r>
  <r>
    <d v="2013-12-01T00:00:00"/>
    <d v="2013-12-01T18:00:40"/>
    <n v="2013"/>
    <x v="11"/>
    <n v="1"/>
    <x v="17"/>
    <x v="5"/>
    <n v="49.835999999999999"/>
    <n v="0.97948113207547161"/>
  </r>
  <r>
    <d v="2013-12-01T00:00:00"/>
    <d v="2013-12-01T19:00:40"/>
    <n v="2013"/>
    <x v="11"/>
    <n v="1"/>
    <x v="18"/>
    <x v="5"/>
    <n v="15.737"/>
    <n v="0.30929638364779871"/>
  </r>
  <r>
    <d v="2013-12-01T00:00:00"/>
    <d v="2013-12-01T20:00:40"/>
    <n v="2013"/>
    <x v="11"/>
    <n v="1"/>
    <x v="19"/>
    <x v="5"/>
    <n v="0"/>
    <n v="0"/>
  </r>
  <r>
    <d v="2013-12-01T00:00:00"/>
    <d v="2013-12-01T21:00:40"/>
    <n v="2013"/>
    <x v="11"/>
    <n v="1"/>
    <x v="20"/>
    <x v="5"/>
    <n v="0"/>
    <n v="0"/>
  </r>
  <r>
    <d v="2013-12-01T00:00:00"/>
    <d v="2013-12-01T22:00:40"/>
    <n v="2013"/>
    <x v="11"/>
    <n v="1"/>
    <x v="21"/>
    <x v="5"/>
    <n v="0"/>
    <n v="0"/>
  </r>
  <r>
    <d v="2013-12-01T00:00:00"/>
    <d v="2013-12-01T23:00:40"/>
    <n v="2013"/>
    <x v="11"/>
    <n v="1"/>
    <x v="22"/>
    <x v="5"/>
    <n v="0"/>
    <n v="0"/>
  </r>
  <r>
    <d v="2013-12-02T00:00:00"/>
    <d v="2013-12-02T00:00:40"/>
    <n v="2013"/>
    <x v="11"/>
    <n v="2"/>
    <x v="23"/>
    <x v="6"/>
    <n v="0"/>
    <n v="0"/>
  </r>
  <r>
    <d v="2013-12-02T00:00:00"/>
    <d v="2013-12-02T01:00:40"/>
    <n v="2013"/>
    <x v="11"/>
    <n v="2"/>
    <x v="0"/>
    <x v="6"/>
    <n v="0"/>
    <n v="0"/>
  </r>
  <r>
    <d v="2013-12-02T00:00:00"/>
    <d v="2013-12-02T02:00:40"/>
    <n v="2013"/>
    <x v="11"/>
    <n v="2"/>
    <x v="1"/>
    <x v="6"/>
    <n v="0"/>
    <n v="0"/>
  </r>
  <r>
    <d v="2013-12-02T00:00:00"/>
    <d v="2013-12-02T03:00:40"/>
    <n v="2013"/>
    <x v="11"/>
    <n v="2"/>
    <x v="2"/>
    <x v="6"/>
    <n v="0"/>
    <n v="0"/>
  </r>
  <r>
    <d v="2013-12-02T00:00:00"/>
    <d v="2013-12-02T04:00:40"/>
    <n v="2013"/>
    <x v="11"/>
    <n v="2"/>
    <x v="3"/>
    <x v="6"/>
    <n v="0"/>
    <n v="0"/>
  </r>
  <r>
    <d v="2013-12-02T00:00:00"/>
    <d v="2013-12-02T05:00:40"/>
    <n v="2013"/>
    <x v="11"/>
    <n v="2"/>
    <x v="4"/>
    <x v="6"/>
    <n v="0"/>
    <n v="0"/>
  </r>
  <r>
    <d v="2013-12-02T00:00:00"/>
    <d v="2013-12-02T06:00:40"/>
    <n v="2013"/>
    <x v="11"/>
    <n v="2"/>
    <x v="5"/>
    <x v="6"/>
    <n v="0.26250000000000001"/>
    <n v="5.1591981132075469E-3"/>
  </r>
  <r>
    <d v="2013-12-02T00:00:00"/>
    <d v="2013-12-02T07:00:40"/>
    <n v="2013"/>
    <x v="11"/>
    <n v="2"/>
    <x v="6"/>
    <x v="6"/>
    <n v="26.091000000000001"/>
    <n v="0.51279481132075466"/>
  </r>
  <r>
    <d v="2013-12-02T00:00:00"/>
    <d v="2013-12-02T08:00:40"/>
    <n v="2013"/>
    <x v="11"/>
    <n v="2"/>
    <x v="7"/>
    <x v="6"/>
    <n v="49.96"/>
    <n v="0.98191823899371067"/>
  </r>
  <r>
    <d v="2013-12-02T00:00:00"/>
    <d v="2013-12-02T09:00:40"/>
    <n v="2013"/>
    <x v="11"/>
    <n v="2"/>
    <x v="8"/>
    <x v="6"/>
    <n v="49.96"/>
    <n v="0.98191823899371067"/>
  </r>
  <r>
    <d v="2013-12-02T00:00:00"/>
    <d v="2013-12-02T10:00:40"/>
    <n v="2013"/>
    <x v="11"/>
    <n v="2"/>
    <x v="9"/>
    <x v="6"/>
    <n v="49.96"/>
    <n v="0.98191823899371067"/>
  </r>
  <r>
    <d v="2013-12-02T00:00:00"/>
    <d v="2013-12-02T11:00:40"/>
    <n v="2013"/>
    <x v="11"/>
    <n v="2"/>
    <x v="10"/>
    <x v="6"/>
    <n v="49.96"/>
    <n v="0.98191823899371067"/>
  </r>
  <r>
    <d v="2013-12-02T00:00:00"/>
    <d v="2013-12-02T12:00:40"/>
    <n v="2013"/>
    <x v="11"/>
    <n v="2"/>
    <x v="11"/>
    <x v="6"/>
    <n v="49.96"/>
    <n v="0.98191823899371067"/>
  </r>
  <r>
    <d v="2013-12-02T00:00:00"/>
    <d v="2013-12-02T13:00:40"/>
    <n v="2013"/>
    <x v="11"/>
    <n v="2"/>
    <x v="12"/>
    <x v="6"/>
    <n v="49.96"/>
    <n v="0.98191823899371067"/>
  </r>
  <r>
    <d v="2013-12-02T00:00:00"/>
    <d v="2013-12-02T14:00:40"/>
    <n v="2013"/>
    <x v="11"/>
    <n v="2"/>
    <x v="13"/>
    <x v="6"/>
    <n v="49.497"/>
    <n v="0.97281839622641508"/>
  </r>
  <r>
    <d v="2013-12-02T00:00:00"/>
    <d v="2013-12-02T15:00:40"/>
    <n v="2013"/>
    <x v="11"/>
    <n v="2"/>
    <x v="14"/>
    <x v="6"/>
    <n v="46.655000000000001"/>
    <n v="0.91696147798742134"/>
  </r>
  <r>
    <d v="2013-12-02T00:00:00"/>
    <d v="2013-12-02T16:00:40"/>
    <n v="2013"/>
    <x v="11"/>
    <n v="2"/>
    <x v="15"/>
    <x v="6"/>
    <n v="49.96"/>
    <n v="0.98191823899371067"/>
  </r>
  <r>
    <d v="2013-12-02T00:00:00"/>
    <d v="2013-12-02T17:00:40"/>
    <n v="2013"/>
    <x v="11"/>
    <n v="2"/>
    <x v="16"/>
    <x v="6"/>
    <n v="47.807000000000002"/>
    <n v="0.9396029874213836"/>
  </r>
  <r>
    <d v="2013-12-02T00:00:00"/>
    <d v="2013-12-02T18:00:40"/>
    <n v="2013"/>
    <x v="11"/>
    <n v="2"/>
    <x v="17"/>
    <x v="6"/>
    <n v="30.158000000000001"/>
    <n v="0.59272798742138366"/>
  </r>
  <r>
    <d v="2013-12-02T00:00:00"/>
    <d v="2013-12-02T19:00:40"/>
    <n v="2013"/>
    <x v="11"/>
    <n v="2"/>
    <x v="18"/>
    <x v="6"/>
    <n v="4.843"/>
    <n v="9.5184748427672952E-2"/>
  </r>
  <r>
    <d v="2013-12-02T00:00:00"/>
    <d v="2013-12-02T20:00:40"/>
    <n v="2013"/>
    <x v="11"/>
    <n v="2"/>
    <x v="19"/>
    <x v="6"/>
    <n v="0"/>
    <n v="0"/>
  </r>
  <r>
    <d v="2013-12-02T00:00:00"/>
    <d v="2013-12-02T21:00:40"/>
    <n v="2013"/>
    <x v="11"/>
    <n v="2"/>
    <x v="20"/>
    <x v="6"/>
    <n v="0"/>
    <n v="0"/>
  </r>
  <r>
    <d v="2013-12-02T00:00:00"/>
    <d v="2013-12-02T22:00:40"/>
    <n v="2013"/>
    <x v="11"/>
    <n v="2"/>
    <x v="21"/>
    <x v="6"/>
    <n v="0"/>
    <n v="0"/>
  </r>
  <r>
    <d v="2013-12-02T00:00:00"/>
    <d v="2013-12-02T23:00:40"/>
    <n v="2013"/>
    <x v="11"/>
    <n v="2"/>
    <x v="22"/>
    <x v="6"/>
    <n v="0"/>
    <n v="0"/>
  </r>
  <r>
    <d v="2013-12-03T00:00:00"/>
    <d v="2013-12-03T00:00:40"/>
    <n v="2013"/>
    <x v="11"/>
    <n v="3"/>
    <x v="23"/>
    <x v="0"/>
    <n v="0"/>
    <n v="0"/>
  </r>
  <r>
    <d v="2013-12-03T00:00:00"/>
    <d v="2013-12-03T01:00:40"/>
    <n v="2013"/>
    <x v="11"/>
    <n v="3"/>
    <x v="0"/>
    <x v="0"/>
    <n v="0"/>
    <n v="0"/>
  </r>
  <r>
    <d v="2013-12-03T00:00:00"/>
    <d v="2013-12-03T02:00:40"/>
    <n v="2013"/>
    <x v="11"/>
    <n v="3"/>
    <x v="1"/>
    <x v="0"/>
    <n v="0"/>
    <n v="0"/>
  </r>
  <r>
    <d v="2013-12-03T00:00:00"/>
    <d v="2013-12-03T03:00:40"/>
    <n v="2013"/>
    <x v="11"/>
    <n v="3"/>
    <x v="2"/>
    <x v="0"/>
    <n v="0"/>
    <n v="0"/>
  </r>
  <r>
    <d v="2013-12-03T00:00:00"/>
    <d v="2013-12-03T04:00:40"/>
    <n v="2013"/>
    <x v="11"/>
    <n v="3"/>
    <x v="3"/>
    <x v="0"/>
    <n v="0"/>
    <n v="0"/>
  </r>
  <r>
    <d v="2013-12-03T00:00:00"/>
    <d v="2013-12-03T05:00:40"/>
    <n v="2013"/>
    <x v="11"/>
    <n v="3"/>
    <x v="4"/>
    <x v="0"/>
    <n v="0"/>
    <n v="0"/>
  </r>
  <r>
    <d v="2013-12-03T00:00:00"/>
    <d v="2013-12-03T06:00:40"/>
    <n v="2013"/>
    <x v="11"/>
    <n v="3"/>
    <x v="5"/>
    <x v="0"/>
    <n v="8.5029999999999994E-2"/>
    <n v="1.6711871069182388E-3"/>
  </r>
  <r>
    <d v="2013-12-03T00:00:00"/>
    <d v="2013-12-03T07:00:40"/>
    <n v="2013"/>
    <x v="11"/>
    <n v="3"/>
    <x v="6"/>
    <x v="0"/>
    <n v="12.589"/>
    <n v="0.2474253144654088"/>
  </r>
  <r>
    <d v="2013-12-03T00:00:00"/>
    <d v="2013-12-03T08:00:40"/>
    <n v="2013"/>
    <x v="11"/>
    <n v="3"/>
    <x v="7"/>
    <x v="0"/>
    <n v="36.991"/>
    <n v="0.72702437106918238"/>
  </r>
  <r>
    <d v="2013-12-03T00:00:00"/>
    <d v="2013-12-03T09:00:40"/>
    <n v="2013"/>
    <x v="11"/>
    <n v="3"/>
    <x v="8"/>
    <x v="0"/>
    <n v="47.465000000000003"/>
    <n v="0.93288128930817615"/>
  </r>
  <r>
    <d v="2013-12-03T00:00:00"/>
    <d v="2013-12-03T10:00:40"/>
    <n v="2013"/>
    <x v="11"/>
    <n v="3"/>
    <x v="9"/>
    <x v="0"/>
    <n v="45.006999999999998"/>
    <n v="0.88457154088050305"/>
  </r>
  <r>
    <d v="2013-12-03T00:00:00"/>
    <d v="2013-12-03T11:00:40"/>
    <n v="2013"/>
    <x v="11"/>
    <n v="3"/>
    <x v="10"/>
    <x v="0"/>
    <n v="23.164000000000001"/>
    <n v="0.4552672955974843"/>
  </r>
  <r>
    <d v="2013-12-03T00:00:00"/>
    <d v="2013-12-03T12:00:40"/>
    <n v="2013"/>
    <x v="11"/>
    <n v="3"/>
    <x v="11"/>
    <x v="0"/>
    <n v="27.707999999999998"/>
    <n v="0.54457547169811316"/>
  </r>
  <r>
    <d v="2013-12-03T00:00:00"/>
    <d v="2013-12-03T13:00:40"/>
    <n v="2013"/>
    <x v="11"/>
    <n v="3"/>
    <x v="12"/>
    <x v="0"/>
    <n v="11.666"/>
    <n v="0.22928459119496855"/>
  </r>
  <r>
    <d v="2013-12-03T00:00:00"/>
    <d v="2013-12-03T14:00:40"/>
    <n v="2013"/>
    <x v="11"/>
    <n v="3"/>
    <x v="13"/>
    <x v="0"/>
    <n v="10.670999999999999"/>
    <n v="0.20972877358490563"/>
  </r>
  <r>
    <d v="2013-12-03T00:00:00"/>
    <d v="2013-12-03T15:00:40"/>
    <n v="2013"/>
    <x v="11"/>
    <n v="3"/>
    <x v="14"/>
    <x v="0"/>
    <n v="19.547999999999998"/>
    <n v="0.3841981132075471"/>
  </r>
  <r>
    <d v="2013-12-03T00:00:00"/>
    <d v="2013-12-03T16:00:40"/>
    <n v="2013"/>
    <x v="11"/>
    <n v="3"/>
    <x v="15"/>
    <x v="0"/>
    <n v="20.388999999999999"/>
    <n v="0.4007272012578616"/>
  </r>
  <r>
    <d v="2013-12-03T00:00:00"/>
    <d v="2013-12-03T17:00:40"/>
    <n v="2013"/>
    <x v="11"/>
    <n v="3"/>
    <x v="16"/>
    <x v="0"/>
    <n v="45.320999999999998"/>
    <n v="0.89074292452830184"/>
  </r>
  <r>
    <d v="2013-12-03T00:00:00"/>
    <d v="2013-12-03T18:00:40"/>
    <n v="2013"/>
    <x v="11"/>
    <n v="3"/>
    <x v="17"/>
    <x v="0"/>
    <n v="43.767000000000003"/>
    <n v="0.8602004716981132"/>
  </r>
  <r>
    <d v="2013-12-03T00:00:00"/>
    <d v="2013-12-03T19:00:40"/>
    <n v="2013"/>
    <x v="11"/>
    <n v="3"/>
    <x v="18"/>
    <x v="0"/>
    <n v="13.343999999999999"/>
    <n v="0.26226415094339622"/>
  </r>
  <r>
    <d v="2013-12-03T00:00:00"/>
    <d v="2013-12-03T20:00:40"/>
    <n v="2013"/>
    <x v="11"/>
    <n v="3"/>
    <x v="19"/>
    <x v="0"/>
    <n v="0"/>
    <n v="0"/>
  </r>
  <r>
    <d v="2013-12-03T00:00:00"/>
    <d v="2013-12-03T21:00:40"/>
    <n v="2013"/>
    <x v="11"/>
    <n v="3"/>
    <x v="20"/>
    <x v="0"/>
    <n v="0"/>
    <n v="0"/>
  </r>
  <r>
    <d v="2013-12-03T00:00:00"/>
    <d v="2013-12-03T22:00:40"/>
    <n v="2013"/>
    <x v="11"/>
    <n v="3"/>
    <x v="21"/>
    <x v="0"/>
    <n v="0"/>
    <n v="0"/>
  </r>
  <r>
    <d v="2013-12-03T00:00:00"/>
    <d v="2013-12-03T23:00:40"/>
    <n v="2013"/>
    <x v="11"/>
    <n v="3"/>
    <x v="22"/>
    <x v="0"/>
    <n v="0"/>
    <n v="0"/>
  </r>
  <r>
    <d v="2013-12-04T00:00:00"/>
    <d v="2013-12-04T00:00:40"/>
    <n v="2013"/>
    <x v="11"/>
    <n v="4"/>
    <x v="23"/>
    <x v="1"/>
    <n v="0"/>
    <n v="0"/>
  </r>
  <r>
    <d v="2013-12-04T00:00:00"/>
    <d v="2013-12-04T01:00:40"/>
    <n v="2013"/>
    <x v="11"/>
    <n v="4"/>
    <x v="0"/>
    <x v="1"/>
    <n v="0"/>
    <n v="0"/>
  </r>
  <r>
    <d v="2013-12-04T00:00:00"/>
    <d v="2013-12-04T02:00:40"/>
    <n v="2013"/>
    <x v="11"/>
    <n v="4"/>
    <x v="1"/>
    <x v="1"/>
    <n v="0"/>
    <n v="0"/>
  </r>
  <r>
    <d v="2013-12-04T00:00:00"/>
    <d v="2013-12-04T03:00:40"/>
    <n v="2013"/>
    <x v="11"/>
    <n v="4"/>
    <x v="2"/>
    <x v="1"/>
    <n v="0"/>
    <n v="0"/>
  </r>
  <r>
    <d v="2013-12-04T00:00:00"/>
    <d v="2013-12-04T04:00:40"/>
    <n v="2013"/>
    <x v="11"/>
    <n v="4"/>
    <x v="3"/>
    <x v="1"/>
    <n v="0"/>
    <n v="0"/>
  </r>
  <r>
    <d v="2013-12-04T00:00:00"/>
    <d v="2013-12-04T05:00:40"/>
    <n v="2013"/>
    <x v="11"/>
    <n v="4"/>
    <x v="4"/>
    <x v="1"/>
    <n v="0"/>
    <n v="0"/>
  </r>
  <r>
    <d v="2013-12-04T00:00:00"/>
    <d v="2013-12-04T06:00:40"/>
    <n v="2013"/>
    <x v="11"/>
    <n v="4"/>
    <x v="5"/>
    <x v="1"/>
    <n v="0.19570000000000001"/>
    <n v="3.8463050314465411E-3"/>
  </r>
  <r>
    <d v="2013-12-04T00:00:00"/>
    <d v="2013-12-04T07:00:40"/>
    <n v="2013"/>
    <x v="11"/>
    <n v="4"/>
    <x v="6"/>
    <x v="1"/>
    <n v="24.344000000000001"/>
    <n v="0.47845911949685532"/>
  </r>
  <r>
    <d v="2013-12-04T00:00:00"/>
    <d v="2013-12-04T08:00:40"/>
    <n v="2013"/>
    <x v="11"/>
    <n v="4"/>
    <x v="7"/>
    <x v="1"/>
    <n v="49.96"/>
    <n v="0.98191823899371067"/>
  </r>
  <r>
    <d v="2013-12-04T00:00:00"/>
    <d v="2013-12-04T09:00:40"/>
    <n v="2013"/>
    <x v="11"/>
    <n v="4"/>
    <x v="8"/>
    <x v="1"/>
    <n v="49.96"/>
    <n v="0.98191823899371067"/>
  </r>
  <r>
    <d v="2013-12-04T00:00:00"/>
    <d v="2013-12-04T10:00:40"/>
    <n v="2013"/>
    <x v="11"/>
    <n v="4"/>
    <x v="9"/>
    <x v="1"/>
    <n v="49.96"/>
    <n v="0.98191823899371067"/>
  </r>
  <r>
    <d v="2013-12-04T00:00:00"/>
    <d v="2013-12-04T11:00:40"/>
    <n v="2013"/>
    <x v="11"/>
    <n v="4"/>
    <x v="10"/>
    <x v="1"/>
    <n v="49.96"/>
    <n v="0.98191823899371067"/>
  </r>
  <r>
    <d v="2013-12-04T00:00:00"/>
    <d v="2013-12-04T12:00:40"/>
    <n v="2013"/>
    <x v="11"/>
    <n v="4"/>
    <x v="11"/>
    <x v="1"/>
    <n v="49.96"/>
    <n v="0.98191823899371067"/>
  </r>
  <r>
    <d v="2013-12-04T00:00:00"/>
    <d v="2013-12-04T13:00:40"/>
    <n v="2013"/>
    <x v="11"/>
    <n v="4"/>
    <x v="12"/>
    <x v="1"/>
    <n v="49.96"/>
    <n v="0.98191823899371067"/>
  </r>
  <r>
    <d v="2013-12-04T00:00:00"/>
    <d v="2013-12-04T14:00:40"/>
    <n v="2013"/>
    <x v="11"/>
    <n v="4"/>
    <x v="13"/>
    <x v="1"/>
    <n v="49.96"/>
    <n v="0.98191823899371067"/>
  </r>
  <r>
    <d v="2013-12-04T00:00:00"/>
    <d v="2013-12-04T15:00:41"/>
    <n v="2013"/>
    <x v="11"/>
    <n v="4"/>
    <x v="14"/>
    <x v="1"/>
    <n v="49.96"/>
    <n v="0.98191823899371067"/>
  </r>
  <r>
    <d v="2013-12-04T00:00:00"/>
    <d v="2013-12-04T16:00:41"/>
    <n v="2013"/>
    <x v="11"/>
    <n v="4"/>
    <x v="15"/>
    <x v="1"/>
    <n v="49.96"/>
    <n v="0.98191823899371067"/>
  </r>
  <r>
    <d v="2013-12-04T00:00:00"/>
    <d v="2013-12-04T17:00:41"/>
    <n v="2013"/>
    <x v="11"/>
    <n v="4"/>
    <x v="16"/>
    <x v="1"/>
    <n v="49.96"/>
    <n v="0.98191823899371067"/>
  </r>
  <r>
    <d v="2013-12-04T00:00:00"/>
    <d v="2013-12-04T18:00:41"/>
    <n v="2013"/>
    <x v="11"/>
    <n v="4"/>
    <x v="17"/>
    <x v="1"/>
    <n v="49.54"/>
    <n v="0.97366352201257855"/>
  </r>
  <r>
    <d v="2013-12-04T00:00:00"/>
    <d v="2013-12-04T19:00:41"/>
    <n v="2013"/>
    <x v="11"/>
    <n v="4"/>
    <x v="18"/>
    <x v="1"/>
    <n v="19.669"/>
    <n v="0.38657625786163519"/>
  </r>
  <r>
    <d v="2013-12-04T00:00:00"/>
    <d v="2013-12-04T20:00:41"/>
    <n v="2013"/>
    <x v="11"/>
    <n v="4"/>
    <x v="19"/>
    <x v="1"/>
    <n v="0"/>
    <n v="0"/>
  </r>
  <r>
    <d v="2013-12-04T00:00:00"/>
    <d v="2013-12-04T21:00:41"/>
    <n v="2013"/>
    <x v="11"/>
    <n v="4"/>
    <x v="20"/>
    <x v="1"/>
    <n v="0"/>
    <n v="0"/>
  </r>
  <r>
    <d v="2013-12-04T00:00:00"/>
    <d v="2013-12-04T22:00:41"/>
    <n v="2013"/>
    <x v="11"/>
    <n v="4"/>
    <x v="21"/>
    <x v="1"/>
    <n v="0"/>
    <n v="0"/>
  </r>
  <r>
    <d v="2013-12-04T00:00:00"/>
    <d v="2013-12-04T23:00:41"/>
    <n v="2013"/>
    <x v="11"/>
    <n v="4"/>
    <x v="22"/>
    <x v="1"/>
    <n v="0"/>
    <n v="0"/>
  </r>
  <r>
    <d v="2013-12-05T00:00:00"/>
    <d v="2013-12-05T00:00:41"/>
    <n v="2013"/>
    <x v="11"/>
    <n v="5"/>
    <x v="23"/>
    <x v="2"/>
    <n v="0"/>
    <n v="0"/>
  </r>
  <r>
    <d v="2013-12-05T00:00:00"/>
    <d v="2013-12-05T01:00:41"/>
    <n v="2013"/>
    <x v="11"/>
    <n v="5"/>
    <x v="0"/>
    <x v="2"/>
    <n v="0"/>
    <n v="0"/>
  </r>
  <r>
    <d v="2013-12-05T00:00:00"/>
    <d v="2013-12-05T02:00:41"/>
    <n v="2013"/>
    <x v="11"/>
    <n v="5"/>
    <x v="1"/>
    <x v="2"/>
    <n v="0"/>
    <n v="0"/>
  </r>
  <r>
    <d v="2013-12-05T00:00:00"/>
    <d v="2013-12-05T03:00:41"/>
    <n v="2013"/>
    <x v="11"/>
    <n v="5"/>
    <x v="2"/>
    <x v="2"/>
    <n v="0"/>
    <n v="0"/>
  </r>
  <r>
    <d v="2013-12-05T00:00:00"/>
    <d v="2013-12-05T04:00:41"/>
    <n v="2013"/>
    <x v="11"/>
    <n v="5"/>
    <x v="3"/>
    <x v="2"/>
    <n v="0"/>
    <n v="0"/>
  </r>
  <r>
    <d v="2013-12-05T00:00:00"/>
    <d v="2013-12-05T05:00:41"/>
    <n v="2013"/>
    <x v="11"/>
    <n v="5"/>
    <x v="4"/>
    <x v="2"/>
    <n v="0"/>
    <n v="0"/>
  </r>
  <r>
    <d v="2013-12-05T00:00:00"/>
    <d v="2013-12-05T06:00:41"/>
    <n v="2013"/>
    <x v="11"/>
    <n v="5"/>
    <x v="5"/>
    <x v="2"/>
    <n v="0.24740000000000001"/>
    <n v="4.8624213836477989E-3"/>
  </r>
  <r>
    <d v="2013-12-05T00:00:00"/>
    <d v="2013-12-05T07:00:41"/>
    <n v="2013"/>
    <x v="11"/>
    <n v="5"/>
    <x v="6"/>
    <x v="2"/>
    <n v="24.971"/>
    <n v="0.49078223270440247"/>
  </r>
  <r>
    <d v="2013-12-05T00:00:00"/>
    <d v="2013-12-05T08:00:41"/>
    <n v="2013"/>
    <x v="11"/>
    <n v="5"/>
    <x v="7"/>
    <x v="2"/>
    <n v="49.96"/>
    <n v="0.98191823899371067"/>
  </r>
  <r>
    <d v="2013-12-05T00:00:00"/>
    <d v="2013-12-05T09:00:41"/>
    <n v="2013"/>
    <x v="11"/>
    <n v="5"/>
    <x v="8"/>
    <x v="2"/>
    <n v="49.96"/>
    <n v="0.98191823899371067"/>
  </r>
  <r>
    <d v="2013-12-05T00:00:00"/>
    <d v="2013-12-05T10:00:41"/>
    <n v="2013"/>
    <x v="11"/>
    <n v="5"/>
    <x v="9"/>
    <x v="2"/>
    <n v="49.96"/>
    <n v="0.98191823899371067"/>
  </r>
  <r>
    <d v="2013-12-05T00:00:00"/>
    <d v="2013-12-05T11:00:41"/>
    <n v="2013"/>
    <x v="11"/>
    <n v="5"/>
    <x v="10"/>
    <x v="2"/>
    <n v="49.96"/>
    <n v="0.98191823899371067"/>
  </r>
  <r>
    <d v="2013-12-05T00:00:00"/>
    <d v="2013-12-05T12:00:41"/>
    <n v="2013"/>
    <x v="11"/>
    <n v="5"/>
    <x v="11"/>
    <x v="2"/>
    <n v="49.96"/>
    <n v="0.98191823899371067"/>
  </r>
  <r>
    <d v="2013-12-05T00:00:00"/>
    <d v="2013-12-05T13:00:41"/>
    <n v="2013"/>
    <x v="11"/>
    <n v="5"/>
    <x v="12"/>
    <x v="2"/>
    <n v="49.96"/>
    <n v="0.98191823899371067"/>
  </r>
  <r>
    <d v="2013-12-05T00:00:00"/>
    <d v="2013-12-05T14:00:41"/>
    <n v="2013"/>
    <x v="11"/>
    <n v="5"/>
    <x v="13"/>
    <x v="2"/>
    <n v="49.96"/>
    <n v="0.98191823899371067"/>
  </r>
  <r>
    <d v="2013-12-05T00:00:00"/>
    <d v="2013-12-05T15:00:41"/>
    <n v="2013"/>
    <x v="11"/>
    <n v="5"/>
    <x v="14"/>
    <x v="2"/>
    <n v="49.96"/>
    <n v="0.98191823899371067"/>
  </r>
  <r>
    <d v="2013-12-05T00:00:00"/>
    <d v="2013-12-05T16:00:41"/>
    <n v="2013"/>
    <x v="11"/>
    <n v="5"/>
    <x v="15"/>
    <x v="2"/>
    <n v="49.96"/>
    <n v="0.98191823899371067"/>
  </r>
  <r>
    <d v="2013-12-05T00:00:00"/>
    <d v="2013-12-05T17:00:41"/>
    <n v="2013"/>
    <x v="11"/>
    <n v="5"/>
    <x v="16"/>
    <x v="2"/>
    <n v="49.96"/>
    <n v="0.98191823899371067"/>
  </r>
  <r>
    <d v="2013-12-05T00:00:00"/>
    <d v="2013-12-05T18:00:41"/>
    <n v="2013"/>
    <x v="11"/>
    <n v="5"/>
    <x v="17"/>
    <x v="2"/>
    <n v="46.305"/>
    <n v="0.9100825471698113"/>
  </r>
  <r>
    <d v="2013-12-05T00:00:00"/>
    <d v="2013-12-05T19:00:41"/>
    <n v="2013"/>
    <x v="11"/>
    <n v="5"/>
    <x v="18"/>
    <x v="2"/>
    <n v="14.786"/>
    <n v="0.29060534591194964"/>
  </r>
  <r>
    <d v="2013-12-05T00:00:00"/>
    <d v="2013-12-05T20:00:41"/>
    <n v="2013"/>
    <x v="11"/>
    <n v="5"/>
    <x v="19"/>
    <x v="2"/>
    <n v="0"/>
    <n v="0"/>
  </r>
  <r>
    <d v="2013-12-05T00:00:00"/>
    <d v="2013-12-05T21:00:41"/>
    <n v="2013"/>
    <x v="11"/>
    <n v="5"/>
    <x v="20"/>
    <x v="2"/>
    <n v="0"/>
    <n v="0"/>
  </r>
  <r>
    <d v="2013-12-05T00:00:00"/>
    <d v="2013-12-05T22:00:41"/>
    <n v="2013"/>
    <x v="11"/>
    <n v="5"/>
    <x v="21"/>
    <x v="2"/>
    <n v="0"/>
    <n v="0"/>
  </r>
  <r>
    <d v="2013-12-05T00:00:00"/>
    <d v="2013-12-05T23:00:41"/>
    <n v="2013"/>
    <x v="11"/>
    <n v="5"/>
    <x v="22"/>
    <x v="2"/>
    <n v="0"/>
    <n v="0"/>
  </r>
  <r>
    <d v="2013-12-06T00:00:00"/>
    <d v="2013-12-06T00:00:41"/>
    <n v="2013"/>
    <x v="11"/>
    <n v="6"/>
    <x v="23"/>
    <x v="3"/>
    <n v="0"/>
    <n v="0"/>
  </r>
  <r>
    <d v="2013-12-06T00:00:00"/>
    <d v="2013-12-06T01:00:41"/>
    <n v="2013"/>
    <x v="11"/>
    <n v="6"/>
    <x v="0"/>
    <x v="3"/>
    <n v="0"/>
    <n v="0"/>
  </r>
  <r>
    <d v="2013-12-06T00:00:00"/>
    <d v="2013-12-06T02:00:41"/>
    <n v="2013"/>
    <x v="11"/>
    <n v="6"/>
    <x v="1"/>
    <x v="3"/>
    <n v="0"/>
    <n v="0"/>
  </r>
  <r>
    <d v="2013-12-06T00:00:00"/>
    <d v="2013-12-06T03:00:41"/>
    <n v="2013"/>
    <x v="11"/>
    <n v="6"/>
    <x v="2"/>
    <x v="3"/>
    <n v="0"/>
    <n v="0"/>
  </r>
  <r>
    <d v="2013-12-06T00:00:00"/>
    <d v="2013-12-06T04:00:41"/>
    <n v="2013"/>
    <x v="11"/>
    <n v="6"/>
    <x v="3"/>
    <x v="3"/>
    <n v="0"/>
    <n v="0"/>
  </r>
  <r>
    <d v="2013-12-06T00:00:00"/>
    <d v="2013-12-06T05:00:41"/>
    <n v="2013"/>
    <x v="11"/>
    <n v="6"/>
    <x v="4"/>
    <x v="3"/>
    <n v="0"/>
    <n v="0"/>
  </r>
  <r>
    <d v="2013-12-06T00:00:00"/>
    <d v="2013-12-06T06:00:41"/>
    <n v="2013"/>
    <x v="11"/>
    <n v="6"/>
    <x v="5"/>
    <x v="3"/>
    <n v="0.2432"/>
    <n v="4.779874213836478E-3"/>
  </r>
  <r>
    <d v="2013-12-06T00:00:00"/>
    <d v="2013-12-06T07:00:41"/>
    <n v="2013"/>
    <x v="11"/>
    <n v="6"/>
    <x v="6"/>
    <x v="3"/>
    <n v="25"/>
    <n v="0.49135220125786161"/>
  </r>
  <r>
    <d v="2013-12-06T00:00:00"/>
    <d v="2013-12-06T08:00:41"/>
    <n v="2013"/>
    <x v="11"/>
    <n v="6"/>
    <x v="7"/>
    <x v="3"/>
    <n v="49.96"/>
    <n v="0.98191823899371067"/>
  </r>
  <r>
    <d v="2013-12-06T00:00:00"/>
    <d v="2013-12-06T09:00:41"/>
    <n v="2013"/>
    <x v="11"/>
    <n v="6"/>
    <x v="8"/>
    <x v="3"/>
    <n v="49.96"/>
    <n v="0.98191823899371067"/>
  </r>
  <r>
    <d v="2013-12-06T00:00:00"/>
    <d v="2013-12-06T10:00:41"/>
    <n v="2013"/>
    <x v="11"/>
    <n v="6"/>
    <x v="9"/>
    <x v="3"/>
    <n v="49.96"/>
    <n v="0.98191823899371067"/>
  </r>
  <r>
    <d v="2013-12-06T00:00:00"/>
    <d v="2013-12-06T11:00:41"/>
    <n v="2013"/>
    <x v="11"/>
    <n v="6"/>
    <x v="10"/>
    <x v="3"/>
    <n v="49.96"/>
    <n v="0.98191823899371067"/>
  </r>
  <r>
    <d v="2013-12-06T00:00:00"/>
    <d v="2013-12-06T12:00:41"/>
    <n v="2013"/>
    <x v="11"/>
    <n v="6"/>
    <x v="11"/>
    <x v="3"/>
    <n v="49.96"/>
    <n v="0.98191823899371067"/>
  </r>
  <r>
    <d v="2013-12-06T00:00:00"/>
    <d v="2013-12-06T13:00:41"/>
    <n v="2013"/>
    <x v="11"/>
    <n v="6"/>
    <x v="12"/>
    <x v="3"/>
    <n v="49.96"/>
    <n v="0.98191823899371067"/>
  </r>
  <r>
    <d v="2013-12-06T00:00:00"/>
    <d v="2013-12-06T14:00:41"/>
    <n v="2013"/>
    <x v="11"/>
    <n v="6"/>
    <x v="13"/>
    <x v="3"/>
    <n v="49.96"/>
    <n v="0.98191823899371067"/>
  </r>
  <r>
    <d v="2013-12-06T00:00:00"/>
    <d v="2013-12-06T15:00:41"/>
    <n v="2013"/>
    <x v="11"/>
    <n v="6"/>
    <x v="14"/>
    <x v="3"/>
    <n v="49.96"/>
    <n v="0.98191823899371067"/>
  </r>
  <r>
    <d v="2013-12-06T00:00:00"/>
    <d v="2013-12-06T16:00:41"/>
    <n v="2013"/>
    <x v="11"/>
    <n v="6"/>
    <x v="15"/>
    <x v="3"/>
    <n v="49.96"/>
    <n v="0.98191823899371067"/>
  </r>
  <r>
    <d v="2013-12-06T00:00:00"/>
    <d v="2013-12-06T17:00:41"/>
    <n v="2013"/>
    <x v="11"/>
    <n v="6"/>
    <x v="16"/>
    <x v="3"/>
    <n v="44.284999999999997"/>
    <n v="0.87038128930817604"/>
  </r>
  <r>
    <d v="2013-12-06T00:00:00"/>
    <d v="2013-12-06T18:00:41"/>
    <n v="2013"/>
    <x v="11"/>
    <n v="6"/>
    <x v="17"/>
    <x v="3"/>
    <n v="27.794"/>
    <n v="0.54626572327044021"/>
  </r>
  <r>
    <d v="2013-12-06T00:00:00"/>
    <d v="2013-12-06T19:00:41"/>
    <n v="2013"/>
    <x v="11"/>
    <n v="6"/>
    <x v="18"/>
    <x v="3"/>
    <n v="13.741"/>
    <n v="0.27006682389937103"/>
  </r>
  <r>
    <d v="2013-12-06T00:00:00"/>
    <d v="2013-12-06T20:00:41"/>
    <n v="2013"/>
    <x v="11"/>
    <n v="6"/>
    <x v="19"/>
    <x v="3"/>
    <n v="0"/>
    <n v="0"/>
  </r>
  <r>
    <d v="2013-12-06T00:00:00"/>
    <d v="2013-12-06T21:00:41"/>
    <n v="2013"/>
    <x v="11"/>
    <n v="6"/>
    <x v="20"/>
    <x v="3"/>
    <n v="0"/>
    <n v="0"/>
  </r>
  <r>
    <d v="2013-12-06T00:00:00"/>
    <d v="2013-12-06T22:00:41"/>
    <n v="2013"/>
    <x v="11"/>
    <n v="6"/>
    <x v="21"/>
    <x v="3"/>
    <n v="0"/>
    <n v="0"/>
  </r>
  <r>
    <d v="2013-12-06T00:00:00"/>
    <d v="2013-12-06T23:00:41"/>
    <n v="2013"/>
    <x v="11"/>
    <n v="6"/>
    <x v="22"/>
    <x v="3"/>
    <n v="0"/>
    <n v="0"/>
  </r>
  <r>
    <d v="2013-12-07T00:00:00"/>
    <d v="2013-12-07T00:00:41"/>
    <n v="2013"/>
    <x v="11"/>
    <n v="7"/>
    <x v="23"/>
    <x v="4"/>
    <n v="0"/>
    <n v="0"/>
  </r>
  <r>
    <d v="2013-12-07T00:00:00"/>
    <d v="2013-12-07T01:00:41"/>
    <n v="2013"/>
    <x v="11"/>
    <n v="7"/>
    <x v="0"/>
    <x v="4"/>
    <n v="0"/>
    <n v="0"/>
  </r>
  <r>
    <d v="2013-12-07T00:00:00"/>
    <d v="2013-12-07T02:00:41"/>
    <n v="2013"/>
    <x v="11"/>
    <n v="7"/>
    <x v="1"/>
    <x v="4"/>
    <n v="0"/>
    <n v="0"/>
  </r>
  <r>
    <d v="2013-12-07T00:00:00"/>
    <d v="2013-12-07T03:00:41"/>
    <n v="2013"/>
    <x v="11"/>
    <n v="7"/>
    <x v="2"/>
    <x v="4"/>
    <n v="0"/>
    <n v="0"/>
  </r>
  <r>
    <d v="2013-12-07T00:00:00"/>
    <d v="2013-12-07T04:00:41"/>
    <n v="2013"/>
    <x v="11"/>
    <n v="7"/>
    <x v="3"/>
    <x v="4"/>
    <n v="0"/>
    <n v="0"/>
  </r>
  <r>
    <d v="2013-12-07T00:00:00"/>
    <d v="2013-12-07T05:00:41"/>
    <n v="2013"/>
    <x v="11"/>
    <n v="7"/>
    <x v="4"/>
    <x v="4"/>
    <n v="0"/>
    <n v="0"/>
  </r>
  <r>
    <d v="2013-12-07T00:00:00"/>
    <d v="2013-12-07T06:00:41"/>
    <n v="2013"/>
    <x v="11"/>
    <n v="7"/>
    <x v="5"/>
    <x v="4"/>
    <n v="0"/>
    <n v="0"/>
  </r>
  <r>
    <d v="2013-12-07T00:00:00"/>
    <d v="2013-12-07T07:00:41"/>
    <n v="2013"/>
    <x v="11"/>
    <n v="7"/>
    <x v="6"/>
    <x v="4"/>
    <n v="11.851000000000001"/>
    <n v="0.23292059748427674"/>
  </r>
  <r>
    <d v="2013-12-07T00:00:00"/>
    <d v="2013-12-07T08:00:41"/>
    <n v="2013"/>
    <x v="11"/>
    <n v="7"/>
    <x v="7"/>
    <x v="4"/>
    <n v="44.707000000000001"/>
    <n v="0.87867531446540881"/>
  </r>
  <r>
    <d v="2013-12-07T00:00:00"/>
    <d v="2013-12-07T09:00:41"/>
    <n v="2013"/>
    <x v="11"/>
    <n v="7"/>
    <x v="8"/>
    <x v="4"/>
    <n v="49.622999999999998"/>
    <n v="0.97529481132075457"/>
  </r>
  <r>
    <d v="2013-12-07T00:00:00"/>
    <d v="2013-12-07T10:00:41"/>
    <n v="2013"/>
    <x v="11"/>
    <n v="7"/>
    <x v="9"/>
    <x v="4"/>
    <n v="49.96"/>
    <n v="0.98191823899371067"/>
  </r>
  <r>
    <d v="2013-12-07T00:00:00"/>
    <d v="2013-12-07T11:00:41"/>
    <n v="2013"/>
    <x v="11"/>
    <n v="7"/>
    <x v="10"/>
    <x v="4"/>
    <n v="49.96"/>
    <n v="0.98191823899371067"/>
  </r>
  <r>
    <d v="2013-12-07T00:00:00"/>
    <d v="2013-12-07T12:00:41"/>
    <n v="2013"/>
    <x v="11"/>
    <n v="7"/>
    <x v="11"/>
    <x v="4"/>
    <n v="49.96"/>
    <n v="0.98191823899371067"/>
  </r>
  <r>
    <d v="2013-12-07T00:00:00"/>
    <d v="2013-12-07T13:00:41"/>
    <n v="2013"/>
    <x v="11"/>
    <n v="7"/>
    <x v="12"/>
    <x v="4"/>
    <n v="49.96"/>
    <n v="0.98191823899371067"/>
  </r>
  <r>
    <d v="2013-12-07T00:00:00"/>
    <d v="2013-12-07T14:00:41"/>
    <n v="2013"/>
    <x v="11"/>
    <n v="7"/>
    <x v="13"/>
    <x v="4"/>
    <n v="49.96"/>
    <n v="0.98191823899371067"/>
  </r>
  <r>
    <d v="2013-12-07T00:00:00"/>
    <d v="2013-12-07T15:00:41"/>
    <n v="2013"/>
    <x v="11"/>
    <n v="7"/>
    <x v="14"/>
    <x v="4"/>
    <n v="49.96"/>
    <n v="0.98191823899371067"/>
  </r>
  <r>
    <d v="2013-12-07T00:00:00"/>
    <d v="2013-12-07T16:00:41"/>
    <n v="2013"/>
    <x v="11"/>
    <n v="7"/>
    <x v="15"/>
    <x v="4"/>
    <n v="49.96"/>
    <n v="0.98191823899371067"/>
  </r>
  <r>
    <d v="2013-12-07T00:00:00"/>
    <d v="2013-12-07T17:00:41"/>
    <n v="2013"/>
    <x v="11"/>
    <n v="7"/>
    <x v="16"/>
    <x v="4"/>
    <n v="49.96"/>
    <n v="0.98191823899371067"/>
  </r>
  <r>
    <d v="2013-12-07T00:00:00"/>
    <d v="2013-12-07T18:00:41"/>
    <n v="2013"/>
    <x v="11"/>
    <n v="7"/>
    <x v="17"/>
    <x v="4"/>
    <n v="45.966000000000001"/>
    <n v="0.90341981132075466"/>
  </r>
  <r>
    <d v="2013-12-07T00:00:00"/>
    <d v="2013-12-07T19:00:41"/>
    <n v="2013"/>
    <x v="11"/>
    <n v="7"/>
    <x v="18"/>
    <x v="4"/>
    <n v="18.763999999999999"/>
    <n v="0.36878930817610062"/>
  </r>
  <r>
    <d v="2013-12-07T00:00:00"/>
    <d v="2013-12-07T20:00:41"/>
    <n v="2013"/>
    <x v="11"/>
    <n v="7"/>
    <x v="19"/>
    <x v="4"/>
    <n v="0"/>
    <n v="0"/>
  </r>
  <r>
    <d v="2013-12-07T00:00:00"/>
    <d v="2013-12-07T21:00:41"/>
    <n v="2013"/>
    <x v="11"/>
    <n v="7"/>
    <x v="20"/>
    <x v="4"/>
    <n v="0"/>
    <n v="0"/>
  </r>
  <r>
    <d v="2013-12-07T00:00:00"/>
    <d v="2013-12-07T22:00:41"/>
    <n v="2013"/>
    <x v="11"/>
    <n v="7"/>
    <x v="21"/>
    <x v="4"/>
    <n v="0"/>
    <n v="0"/>
  </r>
  <r>
    <d v="2013-12-07T00:00:00"/>
    <d v="2013-12-07T23:00:41"/>
    <n v="2013"/>
    <x v="11"/>
    <n v="7"/>
    <x v="22"/>
    <x v="4"/>
    <n v="0"/>
    <n v="0"/>
  </r>
  <r>
    <d v="2013-12-08T00:00:00"/>
    <d v="2013-12-08T00:00:41"/>
    <n v="2013"/>
    <x v="11"/>
    <n v="8"/>
    <x v="23"/>
    <x v="5"/>
    <n v="0"/>
    <n v="0"/>
  </r>
  <r>
    <d v="2013-12-08T00:00:00"/>
    <d v="2013-12-08T01:00:41"/>
    <n v="2013"/>
    <x v="11"/>
    <n v="8"/>
    <x v="0"/>
    <x v="5"/>
    <n v="0"/>
    <n v="0"/>
  </r>
  <r>
    <d v="2013-12-08T00:00:00"/>
    <d v="2013-12-08T02:00:41"/>
    <n v="2013"/>
    <x v="11"/>
    <n v="8"/>
    <x v="1"/>
    <x v="5"/>
    <n v="0"/>
    <n v="0"/>
  </r>
  <r>
    <d v="2013-12-08T00:00:00"/>
    <d v="2013-12-08T03:00:41"/>
    <n v="2013"/>
    <x v="11"/>
    <n v="8"/>
    <x v="2"/>
    <x v="5"/>
    <n v="0"/>
    <n v="0"/>
  </r>
  <r>
    <d v="2013-12-08T00:00:00"/>
    <d v="2013-12-08T04:00:41"/>
    <n v="2013"/>
    <x v="11"/>
    <n v="8"/>
    <x v="3"/>
    <x v="5"/>
    <n v="0"/>
    <n v="0"/>
  </r>
  <r>
    <d v="2013-12-08T00:00:00"/>
    <d v="2013-12-08T05:00:41"/>
    <n v="2013"/>
    <x v="11"/>
    <n v="8"/>
    <x v="4"/>
    <x v="5"/>
    <n v="0"/>
    <n v="0"/>
  </r>
  <r>
    <d v="2013-12-08T00:00:00"/>
    <d v="2013-12-08T06:00:41"/>
    <n v="2013"/>
    <x v="11"/>
    <n v="8"/>
    <x v="5"/>
    <x v="5"/>
    <n v="6.4540000000000014E-2"/>
    <n v="1.2684748427672957E-3"/>
  </r>
  <r>
    <d v="2013-12-08T00:00:00"/>
    <d v="2013-12-08T07:00:41"/>
    <n v="2013"/>
    <x v="11"/>
    <n v="8"/>
    <x v="6"/>
    <x v="5"/>
    <n v="24.088999999999999"/>
    <n v="0.47344732704402509"/>
  </r>
  <r>
    <d v="2013-12-08T00:00:00"/>
    <d v="2013-12-08T08:00:41"/>
    <n v="2013"/>
    <x v="11"/>
    <n v="8"/>
    <x v="7"/>
    <x v="5"/>
    <n v="49.704000000000001"/>
    <n v="0.97688679245283017"/>
  </r>
  <r>
    <d v="2013-12-08T00:00:00"/>
    <d v="2013-12-08T09:00:41"/>
    <n v="2013"/>
    <x v="11"/>
    <n v="8"/>
    <x v="8"/>
    <x v="5"/>
    <n v="49.96"/>
    <n v="0.98191823899371067"/>
  </r>
  <r>
    <d v="2013-12-08T00:00:00"/>
    <d v="2013-12-08T10:00:41"/>
    <n v="2013"/>
    <x v="11"/>
    <n v="8"/>
    <x v="9"/>
    <x v="5"/>
    <n v="49.96"/>
    <n v="0.98191823899371067"/>
  </r>
  <r>
    <d v="2013-12-08T00:00:00"/>
    <d v="2013-12-08T11:00:41"/>
    <n v="2013"/>
    <x v="11"/>
    <n v="8"/>
    <x v="10"/>
    <x v="5"/>
    <n v="49.96"/>
    <n v="0.98191823899371067"/>
  </r>
  <r>
    <d v="2013-12-08T00:00:00"/>
    <d v="2013-12-08T12:00:41"/>
    <n v="2013"/>
    <x v="11"/>
    <n v="8"/>
    <x v="11"/>
    <x v="5"/>
    <n v="49.96"/>
    <n v="0.98191823899371067"/>
  </r>
  <r>
    <d v="2013-12-08T00:00:00"/>
    <d v="2013-12-08T13:00:41"/>
    <n v="2013"/>
    <x v="11"/>
    <n v="8"/>
    <x v="12"/>
    <x v="5"/>
    <n v="49.96"/>
    <n v="0.98191823899371067"/>
  </r>
  <r>
    <d v="2013-12-08T00:00:00"/>
    <d v="2013-12-08T14:00:41"/>
    <n v="2013"/>
    <x v="11"/>
    <n v="8"/>
    <x v="13"/>
    <x v="5"/>
    <n v="49.96"/>
    <n v="0.98191823899371067"/>
  </r>
  <r>
    <d v="2013-12-08T00:00:00"/>
    <d v="2013-12-08T15:00:41"/>
    <n v="2013"/>
    <x v="11"/>
    <n v="8"/>
    <x v="14"/>
    <x v="5"/>
    <n v="49.96"/>
    <n v="0.98191823899371067"/>
  </r>
  <r>
    <d v="2013-12-08T00:00:00"/>
    <d v="2013-12-08T16:00:41"/>
    <n v="2013"/>
    <x v="11"/>
    <n v="8"/>
    <x v="15"/>
    <x v="5"/>
    <n v="49.96"/>
    <n v="0.98191823899371067"/>
  </r>
  <r>
    <d v="2013-12-08T00:00:00"/>
    <d v="2013-12-08T17:00:41"/>
    <n v="2013"/>
    <x v="11"/>
    <n v="8"/>
    <x v="16"/>
    <x v="5"/>
    <n v="49.96"/>
    <n v="0.98191823899371067"/>
  </r>
  <r>
    <d v="2013-12-08T00:00:00"/>
    <d v="2013-12-08T18:00:41"/>
    <n v="2013"/>
    <x v="11"/>
    <n v="8"/>
    <x v="17"/>
    <x v="5"/>
    <n v="48.366999999999997"/>
    <n v="0.95060927672955964"/>
  </r>
  <r>
    <d v="2013-12-08T00:00:00"/>
    <d v="2013-12-08T19:00:41"/>
    <n v="2013"/>
    <x v="11"/>
    <n v="8"/>
    <x v="18"/>
    <x v="5"/>
    <n v="18.681999999999999"/>
    <n v="0.36717767295597481"/>
  </r>
  <r>
    <d v="2013-12-08T00:00:00"/>
    <d v="2013-12-08T20:00:41"/>
    <n v="2013"/>
    <x v="11"/>
    <n v="8"/>
    <x v="19"/>
    <x v="5"/>
    <n v="0"/>
    <n v="0"/>
  </r>
  <r>
    <d v="2013-12-08T00:00:00"/>
    <d v="2013-12-08T21:00:41"/>
    <n v="2013"/>
    <x v="11"/>
    <n v="8"/>
    <x v="20"/>
    <x v="5"/>
    <n v="0"/>
    <n v="0"/>
  </r>
  <r>
    <d v="2013-12-08T00:00:00"/>
    <d v="2013-12-08T22:00:41"/>
    <n v="2013"/>
    <x v="11"/>
    <n v="8"/>
    <x v="21"/>
    <x v="5"/>
    <n v="0"/>
    <n v="0"/>
  </r>
  <r>
    <d v="2013-12-08T00:00:00"/>
    <d v="2013-12-08T23:00:41"/>
    <n v="2013"/>
    <x v="11"/>
    <n v="8"/>
    <x v="22"/>
    <x v="5"/>
    <n v="0"/>
    <n v="0"/>
  </r>
  <r>
    <d v="2013-12-09T00:00:00"/>
    <d v="2013-12-09T00:00:41"/>
    <n v="2013"/>
    <x v="11"/>
    <n v="9"/>
    <x v="23"/>
    <x v="6"/>
    <n v="0"/>
    <n v="0"/>
  </r>
  <r>
    <d v="2013-12-09T00:00:00"/>
    <d v="2013-12-09T01:00:41"/>
    <n v="2013"/>
    <x v="11"/>
    <n v="9"/>
    <x v="0"/>
    <x v="6"/>
    <n v="0"/>
    <n v="0"/>
  </r>
  <r>
    <d v="2013-12-09T00:00:00"/>
    <d v="2013-12-09T02:00:41"/>
    <n v="2013"/>
    <x v="11"/>
    <n v="9"/>
    <x v="1"/>
    <x v="6"/>
    <n v="0"/>
    <n v="0"/>
  </r>
  <r>
    <d v="2013-12-09T00:00:00"/>
    <d v="2013-12-09T03:00:41"/>
    <n v="2013"/>
    <x v="11"/>
    <n v="9"/>
    <x v="2"/>
    <x v="6"/>
    <n v="0"/>
    <n v="0"/>
  </r>
  <r>
    <d v="2013-12-09T00:00:00"/>
    <d v="2013-12-09T04:00:41"/>
    <n v="2013"/>
    <x v="11"/>
    <n v="9"/>
    <x v="3"/>
    <x v="6"/>
    <n v="0"/>
    <n v="0"/>
  </r>
  <r>
    <d v="2013-12-09T00:00:00"/>
    <d v="2013-12-09T05:00:41"/>
    <n v="2013"/>
    <x v="11"/>
    <n v="9"/>
    <x v="4"/>
    <x v="6"/>
    <n v="0"/>
    <n v="0"/>
  </r>
  <r>
    <d v="2013-12-09T00:00:00"/>
    <d v="2013-12-09T06:00:41"/>
    <n v="2013"/>
    <x v="11"/>
    <n v="9"/>
    <x v="5"/>
    <x v="6"/>
    <n v="8.881E-2"/>
    <n v="1.7454795597484276E-3"/>
  </r>
  <r>
    <d v="2013-12-09T00:00:00"/>
    <d v="2013-12-09T07:00:41"/>
    <n v="2013"/>
    <x v="11"/>
    <n v="9"/>
    <x v="6"/>
    <x v="6"/>
    <n v="24.036999999999999"/>
    <n v="0.47242531446540875"/>
  </r>
  <r>
    <d v="2013-12-09T00:00:00"/>
    <d v="2013-12-09T08:00:41"/>
    <n v="2013"/>
    <x v="11"/>
    <n v="9"/>
    <x v="7"/>
    <x v="6"/>
    <n v="48.415999999999997"/>
    <n v="0.95157232704402506"/>
  </r>
  <r>
    <d v="2013-12-09T00:00:00"/>
    <d v="2013-12-09T09:00:41"/>
    <n v="2013"/>
    <x v="11"/>
    <n v="9"/>
    <x v="8"/>
    <x v="6"/>
    <n v="49.96"/>
    <n v="0.98191823899371067"/>
  </r>
  <r>
    <d v="2013-12-09T00:00:00"/>
    <d v="2013-12-09T10:00:41"/>
    <n v="2013"/>
    <x v="11"/>
    <n v="9"/>
    <x v="9"/>
    <x v="6"/>
    <n v="49.96"/>
    <n v="0.98191823899371067"/>
  </r>
  <r>
    <d v="2013-12-09T00:00:00"/>
    <d v="2013-12-09T11:00:41"/>
    <n v="2013"/>
    <x v="11"/>
    <n v="9"/>
    <x v="10"/>
    <x v="6"/>
    <n v="49.96"/>
    <n v="0.98191823899371067"/>
  </r>
  <r>
    <d v="2013-12-09T00:00:00"/>
    <d v="2013-12-09T12:00:41"/>
    <n v="2013"/>
    <x v="11"/>
    <n v="9"/>
    <x v="11"/>
    <x v="6"/>
    <n v="49.96"/>
    <n v="0.98191823899371067"/>
  </r>
  <r>
    <d v="2013-12-09T00:00:00"/>
    <d v="2013-12-09T13:00:41"/>
    <n v="2013"/>
    <x v="11"/>
    <n v="9"/>
    <x v="12"/>
    <x v="6"/>
    <n v="49.96"/>
    <n v="0.98191823899371067"/>
  </r>
  <r>
    <d v="2013-12-09T00:00:00"/>
    <d v="2013-12-09T14:00:41"/>
    <n v="2013"/>
    <x v="11"/>
    <n v="9"/>
    <x v="13"/>
    <x v="6"/>
    <n v="49.96"/>
    <n v="0.98191823899371067"/>
  </r>
  <r>
    <d v="2013-12-09T00:00:00"/>
    <d v="2013-12-09T15:00:41"/>
    <n v="2013"/>
    <x v="11"/>
    <n v="9"/>
    <x v="14"/>
    <x v="6"/>
    <n v="49.96"/>
    <n v="0.98191823899371067"/>
  </r>
  <r>
    <d v="2013-12-09T00:00:00"/>
    <d v="2013-12-09T16:00:41"/>
    <n v="2013"/>
    <x v="11"/>
    <n v="9"/>
    <x v="15"/>
    <x v="6"/>
    <n v="49.96"/>
    <n v="0.98191823899371067"/>
  </r>
  <r>
    <d v="2013-12-09T00:00:00"/>
    <d v="2013-12-09T17:00:41"/>
    <n v="2013"/>
    <x v="11"/>
    <n v="9"/>
    <x v="16"/>
    <x v="6"/>
    <n v="49.96"/>
    <n v="0.98191823899371067"/>
  </r>
  <r>
    <d v="2013-12-09T00:00:00"/>
    <d v="2013-12-09T18:00:41"/>
    <n v="2013"/>
    <x v="11"/>
    <n v="9"/>
    <x v="17"/>
    <x v="6"/>
    <n v="45.18"/>
    <n v="0.88797169811320753"/>
  </r>
  <r>
    <d v="2013-12-09T00:00:00"/>
    <d v="2013-12-09T19:00:41"/>
    <n v="2013"/>
    <x v="11"/>
    <n v="9"/>
    <x v="18"/>
    <x v="6"/>
    <n v="18.289000000000001"/>
    <n v="0.35945361635220124"/>
  </r>
  <r>
    <d v="2013-12-09T00:00:00"/>
    <d v="2013-12-09T20:00:41"/>
    <n v="2013"/>
    <x v="11"/>
    <n v="9"/>
    <x v="19"/>
    <x v="6"/>
    <n v="0"/>
    <n v="0"/>
  </r>
  <r>
    <d v="2013-12-09T00:00:00"/>
    <d v="2013-12-09T21:00:41"/>
    <n v="2013"/>
    <x v="11"/>
    <n v="9"/>
    <x v="20"/>
    <x v="6"/>
    <n v="0"/>
    <n v="0"/>
  </r>
  <r>
    <d v="2013-12-09T00:00:00"/>
    <d v="2013-12-09T22:00:41"/>
    <n v="2013"/>
    <x v="11"/>
    <n v="9"/>
    <x v="21"/>
    <x v="6"/>
    <n v="0"/>
    <n v="0"/>
  </r>
  <r>
    <d v="2013-12-09T00:00:00"/>
    <d v="2013-12-09T23:00:41"/>
    <n v="2013"/>
    <x v="11"/>
    <n v="9"/>
    <x v="22"/>
    <x v="6"/>
    <n v="0"/>
    <n v="0"/>
  </r>
  <r>
    <d v="2013-12-10T00:00:00"/>
    <d v="2013-12-10T00:00:41"/>
    <n v="2013"/>
    <x v="11"/>
    <n v="10"/>
    <x v="23"/>
    <x v="0"/>
    <n v="0"/>
    <n v="0"/>
  </r>
  <r>
    <d v="2013-12-10T00:00:00"/>
    <d v="2013-12-10T01:00:41"/>
    <n v="2013"/>
    <x v="11"/>
    <n v="10"/>
    <x v="0"/>
    <x v="0"/>
    <n v="0"/>
    <n v="0"/>
  </r>
  <r>
    <d v="2013-12-10T00:00:00"/>
    <d v="2013-12-10T02:00:41"/>
    <n v="2013"/>
    <x v="11"/>
    <n v="10"/>
    <x v="1"/>
    <x v="0"/>
    <n v="0"/>
    <n v="0"/>
  </r>
  <r>
    <d v="2013-12-10T00:00:00"/>
    <d v="2013-12-10T03:00:41"/>
    <n v="2013"/>
    <x v="11"/>
    <n v="10"/>
    <x v="2"/>
    <x v="0"/>
    <n v="0"/>
    <n v="0"/>
  </r>
  <r>
    <d v="2013-12-10T00:00:00"/>
    <d v="2013-12-10T04:00:41"/>
    <n v="2013"/>
    <x v="11"/>
    <n v="10"/>
    <x v="3"/>
    <x v="0"/>
    <n v="0"/>
    <n v="0"/>
  </r>
  <r>
    <d v="2013-12-10T00:00:00"/>
    <d v="2013-12-10T05:00:41"/>
    <n v="2013"/>
    <x v="11"/>
    <n v="10"/>
    <x v="4"/>
    <x v="0"/>
    <n v="0"/>
    <n v="0"/>
  </r>
  <r>
    <d v="2013-12-10T00:00:00"/>
    <d v="2013-12-10T06:00:41"/>
    <n v="2013"/>
    <x v="11"/>
    <n v="10"/>
    <x v="5"/>
    <x v="0"/>
    <n v="0.14030000000000001"/>
    <n v="2.7574685534591196E-3"/>
  </r>
  <r>
    <d v="2013-12-10T00:00:00"/>
    <d v="2013-12-10T07:00:41"/>
    <n v="2013"/>
    <x v="11"/>
    <n v="10"/>
    <x v="6"/>
    <x v="0"/>
    <n v="24.446999999999999"/>
    <n v="0.48048349056603767"/>
  </r>
  <r>
    <d v="2013-12-10T00:00:00"/>
    <d v="2013-12-10T08:00:41"/>
    <n v="2013"/>
    <x v="11"/>
    <n v="10"/>
    <x v="7"/>
    <x v="0"/>
    <n v="49.96"/>
    <n v="0.98191823899371067"/>
  </r>
  <r>
    <d v="2013-12-10T00:00:00"/>
    <d v="2013-12-10T09:00:41"/>
    <n v="2013"/>
    <x v="11"/>
    <n v="10"/>
    <x v="8"/>
    <x v="0"/>
    <n v="49.96"/>
    <n v="0.98191823899371067"/>
  </r>
  <r>
    <d v="2013-12-10T00:00:00"/>
    <d v="2013-12-10T10:00:41"/>
    <n v="2013"/>
    <x v="11"/>
    <n v="10"/>
    <x v="9"/>
    <x v="0"/>
    <n v="49.96"/>
    <n v="0.98191823899371067"/>
  </r>
  <r>
    <d v="2013-12-10T00:00:00"/>
    <d v="2013-12-10T11:00:41"/>
    <n v="2013"/>
    <x v="11"/>
    <n v="10"/>
    <x v="10"/>
    <x v="0"/>
    <n v="49.96"/>
    <n v="0.98191823899371067"/>
  </r>
  <r>
    <d v="2013-12-10T00:00:00"/>
    <d v="2013-12-10T12:00:41"/>
    <n v="2013"/>
    <x v="11"/>
    <n v="10"/>
    <x v="11"/>
    <x v="0"/>
    <n v="49.96"/>
    <n v="0.98191823899371067"/>
  </r>
  <r>
    <d v="2013-12-10T00:00:00"/>
    <d v="2013-12-10T13:00:41"/>
    <n v="2013"/>
    <x v="11"/>
    <n v="10"/>
    <x v="12"/>
    <x v="0"/>
    <n v="49.96"/>
    <n v="0.98191823899371067"/>
  </r>
  <r>
    <d v="2013-12-10T00:00:00"/>
    <d v="2013-12-10T14:00:41"/>
    <n v="2013"/>
    <x v="11"/>
    <n v="10"/>
    <x v="13"/>
    <x v="0"/>
    <n v="49.96"/>
    <n v="0.98191823899371067"/>
  </r>
  <r>
    <d v="2013-12-10T00:00:00"/>
    <d v="2013-12-10T15:00:41"/>
    <n v="2013"/>
    <x v="11"/>
    <n v="10"/>
    <x v="14"/>
    <x v="0"/>
    <n v="49.96"/>
    <n v="0.98191823899371067"/>
  </r>
  <r>
    <d v="2013-12-10T00:00:00"/>
    <d v="2013-12-10T16:00:41"/>
    <n v="2013"/>
    <x v="11"/>
    <n v="10"/>
    <x v="15"/>
    <x v="0"/>
    <n v="49.96"/>
    <n v="0.98191823899371067"/>
  </r>
  <r>
    <d v="2013-12-10T00:00:00"/>
    <d v="2013-12-10T17:00:41"/>
    <n v="2013"/>
    <x v="11"/>
    <n v="10"/>
    <x v="16"/>
    <x v="0"/>
    <n v="49.96"/>
    <n v="0.98191823899371067"/>
  </r>
  <r>
    <d v="2013-12-10T00:00:00"/>
    <d v="2013-12-10T18:00:41"/>
    <n v="2013"/>
    <x v="11"/>
    <n v="10"/>
    <x v="17"/>
    <x v="0"/>
    <n v="49.326000000000001"/>
    <n v="0.96945754716981125"/>
  </r>
  <r>
    <d v="2013-12-10T00:00:00"/>
    <d v="2013-12-10T19:00:41"/>
    <n v="2013"/>
    <x v="11"/>
    <n v="10"/>
    <x v="18"/>
    <x v="0"/>
    <n v="20.574999999999999"/>
    <n v="0.40438286163522008"/>
  </r>
  <r>
    <d v="2013-12-10T00:00:00"/>
    <d v="2013-12-10T20:00:41"/>
    <n v="2013"/>
    <x v="11"/>
    <n v="10"/>
    <x v="19"/>
    <x v="0"/>
    <n v="0"/>
    <n v="0"/>
  </r>
  <r>
    <d v="2013-12-10T00:00:00"/>
    <d v="2013-12-10T21:00:41"/>
    <n v="2013"/>
    <x v="11"/>
    <n v="10"/>
    <x v="20"/>
    <x v="0"/>
    <n v="0"/>
    <n v="0"/>
  </r>
  <r>
    <d v="2013-12-10T00:00:00"/>
    <d v="2013-12-10T22:00:41"/>
    <n v="2013"/>
    <x v="11"/>
    <n v="10"/>
    <x v="21"/>
    <x v="0"/>
    <n v="0"/>
    <n v="0"/>
  </r>
  <r>
    <d v="2013-12-10T00:00:00"/>
    <d v="2013-12-10T23:00:41"/>
    <n v="2013"/>
    <x v="11"/>
    <n v="10"/>
    <x v="22"/>
    <x v="0"/>
    <n v="0"/>
    <n v="0"/>
  </r>
  <r>
    <d v="2013-12-11T00:00:00"/>
    <d v="2013-12-11T00:00:41"/>
    <n v="2013"/>
    <x v="11"/>
    <n v="11"/>
    <x v="23"/>
    <x v="1"/>
    <n v="0"/>
    <n v="0"/>
  </r>
  <r>
    <d v="2013-12-11T00:00:00"/>
    <d v="2013-12-11T01:00:41"/>
    <n v="2013"/>
    <x v="11"/>
    <n v="11"/>
    <x v="0"/>
    <x v="1"/>
    <n v="0"/>
    <n v="0"/>
  </r>
  <r>
    <d v="2013-12-11T00:00:00"/>
    <d v="2013-12-11T02:00:41"/>
    <n v="2013"/>
    <x v="11"/>
    <n v="11"/>
    <x v="1"/>
    <x v="1"/>
    <n v="0"/>
    <n v="0"/>
  </r>
  <r>
    <d v="2013-12-11T00:00:00"/>
    <d v="2013-12-11T03:00:41"/>
    <n v="2013"/>
    <x v="11"/>
    <n v="11"/>
    <x v="2"/>
    <x v="1"/>
    <n v="0"/>
    <n v="0"/>
  </r>
  <r>
    <d v="2013-12-11T00:00:00"/>
    <d v="2013-12-11T04:00:41"/>
    <n v="2013"/>
    <x v="11"/>
    <n v="11"/>
    <x v="3"/>
    <x v="1"/>
    <n v="0"/>
    <n v="0"/>
  </r>
  <r>
    <d v="2013-12-11T00:00:00"/>
    <d v="2013-12-11T05:00:41"/>
    <n v="2013"/>
    <x v="11"/>
    <n v="11"/>
    <x v="4"/>
    <x v="1"/>
    <n v="0"/>
    <n v="0"/>
  </r>
  <r>
    <d v="2013-12-11T00:00:00"/>
    <d v="2013-12-11T06:00:41"/>
    <n v="2013"/>
    <x v="11"/>
    <n v="11"/>
    <x v="5"/>
    <x v="1"/>
    <n v="0.19170000000000001"/>
    <n v="3.7676886792452832E-3"/>
  </r>
  <r>
    <d v="2013-12-11T00:00:00"/>
    <d v="2013-12-11T07:00:41"/>
    <n v="2013"/>
    <x v="11"/>
    <n v="11"/>
    <x v="6"/>
    <x v="1"/>
    <n v="23.91"/>
    <n v="0.46992924528301883"/>
  </r>
  <r>
    <d v="2013-12-11T00:00:00"/>
    <d v="2013-12-11T08:00:41"/>
    <n v="2013"/>
    <x v="11"/>
    <n v="11"/>
    <x v="7"/>
    <x v="1"/>
    <n v="49.96"/>
    <n v="0.98191823899371067"/>
  </r>
  <r>
    <d v="2013-12-11T00:00:00"/>
    <d v="2013-12-11T09:00:41"/>
    <n v="2013"/>
    <x v="11"/>
    <n v="11"/>
    <x v="8"/>
    <x v="1"/>
    <n v="49.96"/>
    <n v="0.98191823899371067"/>
  </r>
  <r>
    <d v="2013-12-11T00:00:00"/>
    <d v="2013-12-11T10:00:41"/>
    <n v="2013"/>
    <x v="11"/>
    <n v="11"/>
    <x v="9"/>
    <x v="1"/>
    <n v="49.96"/>
    <n v="0.98191823899371067"/>
  </r>
  <r>
    <d v="2013-12-11T00:00:00"/>
    <d v="2013-12-11T11:00:41"/>
    <n v="2013"/>
    <x v="11"/>
    <n v="11"/>
    <x v="10"/>
    <x v="1"/>
    <n v="49.96"/>
    <n v="0.98191823899371067"/>
  </r>
  <r>
    <d v="2013-12-11T00:00:00"/>
    <d v="2013-12-11T12:00:41"/>
    <n v="2013"/>
    <x v="11"/>
    <n v="11"/>
    <x v="11"/>
    <x v="1"/>
    <n v="49.96"/>
    <n v="0.98191823899371067"/>
  </r>
  <r>
    <d v="2013-12-11T00:00:00"/>
    <d v="2013-12-11T13:00:41"/>
    <n v="2013"/>
    <x v="11"/>
    <n v="11"/>
    <x v="12"/>
    <x v="1"/>
    <n v="49.96"/>
    <n v="0.98191823899371067"/>
  </r>
  <r>
    <d v="2013-12-11T00:00:00"/>
    <d v="2013-12-11T14:00:41"/>
    <n v="2013"/>
    <x v="11"/>
    <n v="11"/>
    <x v="13"/>
    <x v="1"/>
    <n v="49.96"/>
    <n v="0.98191823899371067"/>
  </r>
  <r>
    <d v="2013-12-11T00:00:00"/>
    <d v="2013-12-11T15:00:41"/>
    <n v="2013"/>
    <x v="11"/>
    <n v="11"/>
    <x v="14"/>
    <x v="1"/>
    <n v="49.96"/>
    <n v="0.98191823899371067"/>
  </r>
  <r>
    <d v="2013-12-11T00:00:00"/>
    <d v="2013-12-11T16:00:41"/>
    <n v="2013"/>
    <x v="11"/>
    <n v="11"/>
    <x v="15"/>
    <x v="1"/>
    <n v="49.96"/>
    <n v="0.98191823899371067"/>
  </r>
  <r>
    <d v="2013-12-11T00:00:00"/>
    <d v="2013-12-11T17:00:41"/>
    <n v="2013"/>
    <x v="11"/>
    <n v="11"/>
    <x v="16"/>
    <x v="1"/>
    <n v="49.96"/>
    <n v="0.98191823899371067"/>
  </r>
  <r>
    <d v="2013-12-11T00:00:00"/>
    <d v="2013-12-11T18:00:41"/>
    <n v="2013"/>
    <x v="11"/>
    <n v="11"/>
    <x v="17"/>
    <x v="1"/>
    <n v="49.442"/>
    <n v="0.97173742138364771"/>
  </r>
  <r>
    <d v="2013-12-11T00:00:00"/>
    <d v="2013-12-11T19:00:41"/>
    <n v="2013"/>
    <x v="11"/>
    <n v="11"/>
    <x v="18"/>
    <x v="1"/>
    <n v="20.552"/>
    <n v="0.40393081761006289"/>
  </r>
  <r>
    <d v="2013-12-11T00:00:00"/>
    <d v="2013-12-11T20:00:41"/>
    <n v="2013"/>
    <x v="11"/>
    <n v="11"/>
    <x v="19"/>
    <x v="1"/>
    <n v="0"/>
    <n v="0"/>
  </r>
  <r>
    <d v="2013-12-11T00:00:00"/>
    <d v="2013-12-11T21:00:41"/>
    <n v="2013"/>
    <x v="11"/>
    <n v="11"/>
    <x v="20"/>
    <x v="1"/>
    <n v="0"/>
    <n v="0"/>
  </r>
  <r>
    <d v="2013-12-11T00:00:00"/>
    <d v="2013-12-11T22:00:41"/>
    <n v="2013"/>
    <x v="11"/>
    <n v="11"/>
    <x v="21"/>
    <x v="1"/>
    <n v="0"/>
    <n v="0"/>
  </r>
  <r>
    <d v="2013-12-11T00:00:00"/>
    <d v="2013-12-11T23:00:41"/>
    <n v="2013"/>
    <x v="11"/>
    <n v="11"/>
    <x v="22"/>
    <x v="1"/>
    <n v="0"/>
    <n v="0"/>
  </r>
  <r>
    <d v="2013-12-12T00:00:00"/>
    <d v="2013-12-12T00:00:41"/>
    <n v="2013"/>
    <x v="11"/>
    <n v="12"/>
    <x v="23"/>
    <x v="2"/>
    <n v="0"/>
    <n v="0"/>
  </r>
  <r>
    <d v="2013-12-12T00:00:00"/>
    <d v="2013-12-12T01:00:41"/>
    <n v="2013"/>
    <x v="11"/>
    <n v="12"/>
    <x v="0"/>
    <x v="2"/>
    <n v="0"/>
    <n v="0"/>
  </r>
  <r>
    <d v="2013-12-12T00:00:00"/>
    <d v="2013-12-12T02:00:41"/>
    <n v="2013"/>
    <x v="11"/>
    <n v="12"/>
    <x v="1"/>
    <x v="2"/>
    <n v="0"/>
    <n v="0"/>
  </r>
  <r>
    <d v="2013-12-12T00:00:00"/>
    <d v="2013-12-12T03:00:41"/>
    <n v="2013"/>
    <x v="11"/>
    <n v="12"/>
    <x v="2"/>
    <x v="2"/>
    <n v="0"/>
    <n v="0"/>
  </r>
  <r>
    <d v="2013-12-12T00:00:00"/>
    <d v="2013-12-12T04:00:41"/>
    <n v="2013"/>
    <x v="11"/>
    <n v="12"/>
    <x v="3"/>
    <x v="2"/>
    <n v="0"/>
    <n v="0"/>
  </r>
  <r>
    <d v="2013-12-12T00:00:00"/>
    <d v="2013-12-12T05:00:41"/>
    <n v="2013"/>
    <x v="11"/>
    <n v="12"/>
    <x v="4"/>
    <x v="2"/>
    <n v="0"/>
    <n v="0"/>
  </r>
  <r>
    <d v="2013-12-12T00:00:00"/>
    <d v="2013-12-12T06:00:41"/>
    <n v="2013"/>
    <x v="11"/>
    <n v="12"/>
    <x v="5"/>
    <x v="2"/>
    <n v="7.0529999999999995E-2"/>
    <n v="1.3862028301886791E-3"/>
  </r>
  <r>
    <d v="2013-12-12T00:00:00"/>
    <d v="2013-12-12T07:00:41"/>
    <n v="2013"/>
    <x v="11"/>
    <n v="12"/>
    <x v="6"/>
    <x v="2"/>
    <n v="22.408000000000001"/>
    <n v="0.44040880503144653"/>
  </r>
  <r>
    <d v="2013-12-12T00:00:00"/>
    <d v="2013-12-12T08:00:41"/>
    <n v="2013"/>
    <x v="11"/>
    <n v="12"/>
    <x v="7"/>
    <x v="2"/>
    <n v="49.84"/>
    <n v="0.97955974842767302"/>
  </r>
  <r>
    <d v="2013-12-12T00:00:00"/>
    <d v="2013-12-12T09:00:41"/>
    <n v="2013"/>
    <x v="11"/>
    <n v="12"/>
    <x v="8"/>
    <x v="2"/>
    <n v="49.96"/>
    <n v="0.98191823899371067"/>
  </r>
  <r>
    <d v="2013-12-12T00:00:00"/>
    <d v="2013-12-12T10:00:41"/>
    <n v="2013"/>
    <x v="11"/>
    <n v="12"/>
    <x v="9"/>
    <x v="2"/>
    <n v="49.96"/>
    <n v="0.98191823899371067"/>
  </r>
  <r>
    <d v="2013-12-12T00:00:00"/>
    <d v="2013-12-12T11:00:41"/>
    <n v="2013"/>
    <x v="11"/>
    <n v="12"/>
    <x v="10"/>
    <x v="2"/>
    <n v="49.96"/>
    <n v="0.98191823899371067"/>
  </r>
  <r>
    <d v="2013-12-12T00:00:00"/>
    <d v="2013-12-12T12:00:41"/>
    <n v="2013"/>
    <x v="11"/>
    <n v="12"/>
    <x v="11"/>
    <x v="2"/>
    <n v="49.96"/>
    <n v="0.98191823899371067"/>
  </r>
  <r>
    <d v="2013-12-12T00:00:00"/>
    <d v="2013-12-12T13:00:41"/>
    <n v="2013"/>
    <x v="11"/>
    <n v="12"/>
    <x v="12"/>
    <x v="2"/>
    <n v="49.96"/>
    <n v="0.98191823899371067"/>
  </r>
  <r>
    <d v="2013-12-12T00:00:00"/>
    <d v="2013-12-12T14:00:41"/>
    <n v="2013"/>
    <x v="11"/>
    <n v="12"/>
    <x v="13"/>
    <x v="2"/>
    <n v="49.96"/>
    <n v="0.98191823899371067"/>
  </r>
  <r>
    <d v="2013-12-12T00:00:00"/>
    <d v="2013-12-12T15:00:41"/>
    <n v="2013"/>
    <x v="11"/>
    <n v="12"/>
    <x v="14"/>
    <x v="2"/>
    <n v="49.96"/>
    <n v="0.98191823899371067"/>
  </r>
  <r>
    <d v="2013-12-12T00:00:00"/>
    <d v="2013-12-12T16:00:41"/>
    <n v="2013"/>
    <x v="11"/>
    <n v="12"/>
    <x v="15"/>
    <x v="2"/>
    <n v="49.96"/>
    <n v="0.98191823899371067"/>
  </r>
  <r>
    <d v="2013-12-12T00:00:00"/>
    <d v="2013-12-12T17:00:41"/>
    <n v="2013"/>
    <x v="11"/>
    <n v="12"/>
    <x v="16"/>
    <x v="2"/>
    <n v="49.96"/>
    <n v="0.98191823899371067"/>
  </r>
  <r>
    <d v="2013-12-12T00:00:00"/>
    <d v="2013-12-12T18:00:41"/>
    <n v="2013"/>
    <x v="11"/>
    <n v="12"/>
    <x v="17"/>
    <x v="2"/>
    <n v="48.530999999999999"/>
    <n v="0.95383254716981125"/>
  </r>
  <r>
    <d v="2013-12-12T00:00:00"/>
    <d v="2013-12-12T19:00:41"/>
    <n v="2013"/>
    <x v="11"/>
    <n v="12"/>
    <x v="18"/>
    <x v="2"/>
    <n v="21.06"/>
    <n v="0.41391509433962259"/>
  </r>
  <r>
    <d v="2013-12-12T00:00:00"/>
    <d v="2013-12-12T20:00:41"/>
    <n v="2013"/>
    <x v="11"/>
    <n v="12"/>
    <x v="19"/>
    <x v="2"/>
    <n v="0"/>
    <n v="0"/>
  </r>
  <r>
    <d v="2013-12-12T00:00:00"/>
    <d v="2013-12-12T21:00:41"/>
    <n v="2013"/>
    <x v="11"/>
    <n v="12"/>
    <x v="20"/>
    <x v="2"/>
    <n v="0"/>
    <n v="0"/>
  </r>
  <r>
    <d v="2013-12-12T00:00:00"/>
    <d v="2013-12-12T22:00:41"/>
    <n v="2013"/>
    <x v="11"/>
    <n v="12"/>
    <x v="21"/>
    <x v="2"/>
    <n v="0"/>
    <n v="0"/>
  </r>
  <r>
    <d v="2013-12-12T00:00:00"/>
    <d v="2013-12-12T23:00:42"/>
    <n v="2013"/>
    <x v="11"/>
    <n v="12"/>
    <x v="22"/>
    <x v="2"/>
    <n v="0"/>
    <n v="0"/>
  </r>
  <r>
    <d v="2013-12-13T00:00:00"/>
    <d v="2013-12-13T00:00:42"/>
    <n v="2013"/>
    <x v="11"/>
    <n v="13"/>
    <x v="23"/>
    <x v="3"/>
    <n v="0"/>
    <n v="0"/>
  </r>
  <r>
    <d v="2013-12-13T00:00:00"/>
    <d v="2013-12-13T01:00:42"/>
    <n v="2013"/>
    <x v="11"/>
    <n v="13"/>
    <x v="0"/>
    <x v="3"/>
    <n v="0"/>
    <n v="0"/>
  </r>
  <r>
    <d v="2013-12-13T00:00:00"/>
    <d v="2013-12-13T02:00:42"/>
    <n v="2013"/>
    <x v="11"/>
    <n v="13"/>
    <x v="1"/>
    <x v="3"/>
    <n v="0"/>
    <n v="0"/>
  </r>
  <r>
    <d v="2013-12-13T00:00:00"/>
    <d v="2013-12-13T03:00:42"/>
    <n v="2013"/>
    <x v="11"/>
    <n v="13"/>
    <x v="2"/>
    <x v="3"/>
    <n v="0"/>
    <n v="0"/>
  </r>
  <r>
    <d v="2013-12-13T00:00:00"/>
    <d v="2013-12-13T04:00:42"/>
    <n v="2013"/>
    <x v="11"/>
    <n v="13"/>
    <x v="3"/>
    <x v="3"/>
    <n v="0"/>
    <n v="0"/>
  </r>
  <r>
    <d v="2013-12-13T00:00:00"/>
    <d v="2013-12-13T05:00:42"/>
    <n v="2013"/>
    <x v="11"/>
    <n v="13"/>
    <x v="4"/>
    <x v="3"/>
    <n v="0"/>
    <n v="0"/>
  </r>
  <r>
    <d v="2013-12-13T00:00:00"/>
    <d v="2013-12-13T06:00:42"/>
    <n v="2013"/>
    <x v="11"/>
    <n v="13"/>
    <x v="5"/>
    <x v="3"/>
    <n v="0"/>
    <n v="0"/>
  </r>
  <r>
    <d v="2013-12-13T00:00:00"/>
    <d v="2013-12-13T07:00:42"/>
    <n v="2013"/>
    <x v="11"/>
    <n v="13"/>
    <x v="6"/>
    <x v="3"/>
    <n v="23.331"/>
    <n v="0.45854952830188678"/>
  </r>
  <r>
    <d v="2013-12-13T00:00:00"/>
    <d v="2013-12-13T08:00:42"/>
    <n v="2013"/>
    <x v="11"/>
    <n v="13"/>
    <x v="7"/>
    <x v="3"/>
    <n v="49.795999999999999"/>
    <n v="0.97869496855345905"/>
  </r>
  <r>
    <d v="2013-12-13T00:00:00"/>
    <d v="2013-12-13T09:00:42"/>
    <n v="2013"/>
    <x v="11"/>
    <n v="13"/>
    <x v="8"/>
    <x v="3"/>
    <n v="49.96"/>
    <n v="0.98191823899371067"/>
  </r>
  <r>
    <d v="2013-12-13T00:00:00"/>
    <d v="2013-12-13T10:00:42"/>
    <n v="2013"/>
    <x v="11"/>
    <n v="13"/>
    <x v="9"/>
    <x v="3"/>
    <n v="49.96"/>
    <n v="0.98191823899371067"/>
  </r>
  <r>
    <d v="2013-12-13T00:00:00"/>
    <d v="2013-12-13T11:00:42"/>
    <n v="2013"/>
    <x v="11"/>
    <n v="13"/>
    <x v="10"/>
    <x v="3"/>
    <n v="49.96"/>
    <n v="0.98191823899371067"/>
  </r>
  <r>
    <d v="2013-12-13T00:00:00"/>
    <d v="2013-12-13T12:00:42"/>
    <n v="2013"/>
    <x v="11"/>
    <n v="13"/>
    <x v="11"/>
    <x v="3"/>
    <n v="49.96"/>
    <n v="0.98191823899371067"/>
  </r>
  <r>
    <d v="2013-12-13T00:00:00"/>
    <d v="2013-12-13T13:00:42"/>
    <n v="2013"/>
    <x v="11"/>
    <n v="13"/>
    <x v="12"/>
    <x v="3"/>
    <n v="49.96"/>
    <n v="0.98191823899371067"/>
  </r>
  <r>
    <d v="2013-12-13T00:00:00"/>
    <d v="2013-12-13T14:00:42"/>
    <n v="2013"/>
    <x v="11"/>
    <n v="13"/>
    <x v="13"/>
    <x v="3"/>
    <n v="49.96"/>
    <n v="0.98191823899371067"/>
  </r>
  <r>
    <d v="2013-12-13T00:00:00"/>
    <d v="2013-12-13T15:00:42"/>
    <n v="2013"/>
    <x v="11"/>
    <n v="13"/>
    <x v="14"/>
    <x v="3"/>
    <n v="49.96"/>
    <n v="0.98191823899371067"/>
  </r>
  <r>
    <d v="2013-12-13T00:00:00"/>
    <d v="2013-12-13T16:00:42"/>
    <n v="2013"/>
    <x v="11"/>
    <n v="13"/>
    <x v="15"/>
    <x v="3"/>
    <n v="49.96"/>
    <n v="0.98191823899371067"/>
  </r>
  <r>
    <d v="2013-12-13T00:00:00"/>
    <d v="2013-12-13T17:00:42"/>
    <n v="2013"/>
    <x v="11"/>
    <n v="13"/>
    <x v="16"/>
    <x v="3"/>
    <n v="49.96"/>
    <n v="0.98191823899371067"/>
  </r>
  <r>
    <d v="2013-12-13T00:00:00"/>
    <d v="2013-12-13T18:00:42"/>
    <n v="2013"/>
    <x v="11"/>
    <n v="13"/>
    <x v="17"/>
    <x v="3"/>
    <n v="49.176000000000002"/>
    <n v="0.96650943396226419"/>
  </r>
  <r>
    <d v="2013-12-13T00:00:00"/>
    <d v="2013-12-13T19:00:42"/>
    <n v="2013"/>
    <x v="11"/>
    <n v="13"/>
    <x v="18"/>
    <x v="3"/>
    <n v="21.934000000000001"/>
    <n v="0.43109276729559748"/>
  </r>
  <r>
    <d v="2013-12-13T00:00:00"/>
    <d v="2013-12-13T20:00:42"/>
    <n v="2013"/>
    <x v="11"/>
    <n v="13"/>
    <x v="19"/>
    <x v="3"/>
    <n v="0"/>
    <n v="0"/>
  </r>
  <r>
    <d v="2013-12-13T00:00:00"/>
    <d v="2013-12-13T21:00:42"/>
    <n v="2013"/>
    <x v="11"/>
    <n v="13"/>
    <x v="20"/>
    <x v="3"/>
    <n v="0"/>
    <n v="0"/>
  </r>
  <r>
    <d v="2013-12-13T00:00:00"/>
    <d v="2013-12-13T22:00:42"/>
    <n v="2013"/>
    <x v="11"/>
    <n v="13"/>
    <x v="21"/>
    <x v="3"/>
    <n v="0"/>
    <n v="0"/>
  </r>
  <r>
    <d v="2013-12-13T00:00:00"/>
    <d v="2013-12-13T23:00:42"/>
    <n v="2013"/>
    <x v="11"/>
    <n v="13"/>
    <x v="22"/>
    <x v="3"/>
    <n v="0"/>
    <n v="0"/>
  </r>
  <r>
    <d v="2013-12-14T00:00:00"/>
    <d v="2013-12-14T00:00:42"/>
    <n v="2013"/>
    <x v="11"/>
    <n v="14"/>
    <x v="23"/>
    <x v="4"/>
    <n v="0"/>
    <n v="0"/>
  </r>
  <r>
    <d v="2013-12-14T00:00:00"/>
    <d v="2013-12-14T01:00:42"/>
    <n v="2013"/>
    <x v="11"/>
    <n v="14"/>
    <x v="0"/>
    <x v="4"/>
    <n v="0"/>
    <n v="0"/>
  </r>
  <r>
    <d v="2013-12-14T00:00:00"/>
    <d v="2013-12-14T02:00:42"/>
    <n v="2013"/>
    <x v="11"/>
    <n v="14"/>
    <x v="1"/>
    <x v="4"/>
    <n v="0"/>
    <n v="0"/>
  </r>
  <r>
    <d v="2013-12-14T00:00:00"/>
    <d v="2013-12-14T03:00:42"/>
    <n v="2013"/>
    <x v="11"/>
    <n v="14"/>
    <x v="2"/>
    <x v="4"/>
    <n v="0"/>
    <n v="0"/>
  </r>
  <r>
    <d v="2013-12-14T00:00:00"/>
    <d v="2013-12-14T04:00:42"/>
    <n v="2013"/>
    <x v="11"/>
    <n v="14"/>
    <x v="3"/>
    <x v="4"/>
    <n v="0"/>
    <n v="0"/>
  </r>
  <r>
    <d v="2013-12-14T00:00:00"/>
    <d v="2013-12-14T05:00:42"/>
    <n v="2013"/>
    <x v="11"/>
    <n v="14"/>
    <x v="4"/>
    <x v="4"/>
    <n v="0"/>
    <n v="0"/>
  </r>
  <r>
    <d v="2013-12-14T00:00:00"/>
    <d v="2013-12-14T06:00:42"/>
    <n v="2013"/>
    <x v="11"/>
    <n v="14"/>
    <x v="5"/>
    <x v="4"/>
    <n v="0"/>
    <n v="0"/>
  </r>
  <r>
    <d v="2013-12-14T00:00:00"/>
    <d v="2013-12-14T07:00:42"/>
    <n v="2013"/>
    <x v="11"/>
    <n v="14"/>
    <x v="6"/>
    <x v="4"/>
    <n v="23.407"/>
    <n v="0.46004323899371069"/>
  </r>
  <r>
    <d v="2013-12-14T00:00:00"/>
    <d v="2013-12-14T08:00:42"/>
    <n v="2013"/>
    <x v="11"/>
    <n v="14"/>
    <x v="7"/>
    <x v="4"/>
    <n v="49.96"/>
    <n v="0.98191823899371067"/>
  </r>
  <r>
    <d v="2013-12-14T00:00:00"/>
    <d v="2013-12-14T09:00:42"/>
    <n v="2013"/>
    <x v="11"/>
    <n v="14"/>
    <x v="8"/>
    <x v="4"/>
    <n v="49.96"/>
    <n v="0.98191823899371067"/>
  </r>
  <r>
    <d v="2013-12-14T00:00:00"/>
    <d v="2013-12-14T10:00:42"/>
    <n v="2013"/>
    <x v="11"/>
    <n v="14"/>
    <x v="9"/>
    <x v="4"/>
    <n v="49.96"/>
    <n v="0.98191823899371067"/>
  </r>
  <r>
    <d v="2013-12-14T00:00:00"/>
    <d v="2013-12-14T11:00:42"/>
    <n v="2013"/>
    <x v="11"/>
    <n v="14"/>
    <x v="10"/>
    <x v="4"/>
    <n v="49.96"/>
    <n v="0.98191823899371067"/>
  </r>
  <r>
    <d v="2013-12-14T00:00:00"/>
    <d v="2013-12-14T12:00:42"/>
    <n v="2013"/>
    <x v="11"/>
    <n v="14"/>
    <x v="11"/>
    <x v="4"/>
    <n v="49.96"/>
    <n v="0.98191823899371067"/>
  </r>
  <r>
    <d v="2013-12-14T00:00:00"/>
    <d v="2013-12-14T13:00:42"/>
    <n v="2013"/>
    <x v="11"/>
    <n v="14"/>
    <x v="12"/>
    <x v="4"/>
    <n v="49.96"/>
    <n v="0.98191823899371067"/>
  </r>
  <r>
    <d v="2013-12-14T00:00:00"/>
    <d v="2013-12-14T14:00:42"/>
    <n v="2013"/>
    <x v="11"/>
    <n v="14"/>
    <x v="13"/>
    <x v="4"/>
    <n v="49.96"/>
    <n v="0.98191823899371067"/>
  </r>
  <r>
    <d v="2013-12-14T00:00:00"/>
    <d v="2013-12-14T15:00:42"/>
    <n v="2013"/>
    <x v="11"/>
    <n v="14"/>
    <x v="14"/>
    <x v="4"/>
    <n v="49.96"/>
    <n v="0.98191823899371067"/>
  </r>
  <r>
    <d v="2013-12-14T00:00:00"/>
    <d v="2013-12-14T16:00:42"/>
    <n v="2013"/>
    <x v="11"/>
    <n v="14"/>
    <x v="15"/>
    <x v="4"/>
    <n v="49.96"/>
    <n v="0.98191823899371067"/>
  </r>
  <r>
    <d v="2013-12-14T00:00:00"/>
    <d v="2013-12-14T17:00:42"/>
    <n v="2013"/>
    <x v="11"/>
    <n v="14"/>
    <x v="16"/>
    <x v="4"/>
    <n v="49.96"/>
    <n v="0.98191823899371067"/>
  </r>
  <r>
    <d v="2013-12-14T00:00:00"/>
    <d v="2013-12-14T18:00:42"/>
    <n v="2013"/>
    <x v="11"/>
    <n v="14"/>
    <x v="17"/>
    <x v="4"/>
    <n v="48.712000000000003"/>
    <n v="0.95738993710691822"/>
  </r>
  <r>
    <d v="2013-12-14T00:00:00"/>
    <d v="2013-12-14T19:00:42"/>
    <n v="2013"/>
    <x v="11"/>
    <n v="14"/>
    <x v="18"/>
    <x v="4"/>
    <n v="22.242000000000001"/>
    <n v="0.43714622641509432"/>
  </r>
  <r>
    <d v="2013-12-14T00:00:00"/>
    <d v="2013-12-14T20:00:42"/>
    <n v="2013"/>
    <x v="11"/>
    <n v="14"/>
    <x v="19"/>
    <x v="4"/>
    <n v="0"/>
    <n v="0"/>
  </r>
  <r>
    <d v="2013-12-14T00:00:00"/>
    <d v="2013-12-14T21:00:42"/>
    <n v="2013"/>
    <x v="11"/>
    <n v="14"/>
    <x v="20"/>
    <x v="4"/>
    <n v="0"/>
    <n v="0"/>
  </r>
  <r>
    <d v="2013-12-14T00:00:00"/>
    <d v="2013-12-14T22:00:42"/>
    <n v="2013"/>
    <x v="11"/>
    <n v="14"/>
    <x v="21"/>
    <x v="4"/>
    <n v="0"/>
    <n v="0"/>
  </r>
  <r>
    <d v="2013-12-14T00:00:00"/>
    <d v="2013-12-14T23:00:42"/>
    <n v="2013"/>
    <x v="11"/>
    <n v="14"/>
    <x v="22"/>
    <x v="4"/>
    <n v="0"/>
    <n v="0"/>
  </r>
  <r>
    <d v="2013-12-15T00:00:00"/>
    <d v="2013-12-15T00:00:42"/>
    <n v="2013"/>
    <x v="11"/>
    <n v="15"/>
    <x v="23"/>
    <x v="5"/>
    <n v="0"/>
    <n v="0"/>
  </r>
  <r>
    <d v="2013-12-15T00:00:00"/>
    <d v="2013-12-15T01:00:42"/>
    <n v="2013"/>
    <x v="11"/>
    <n v="15"/>
    <x v="0"/>
    <x v="5"/>
    <n v="0"/>
    <n v="0"/>
  </r>
  <r>
    <d v="2013-12-15T00:00:00"/>
    <d v="2013-12-15T02:00:42"/>
    <n v="2013"/>
    <x v="11"/>
    <n v="15"/>
    <x v="1"/>
    <x v="5"/>
    <n v="0"/>
    <n v="0"/>
  </r>
  <r>
    <d v="2013-12-15T00:00:00"/>
    <d v="2013-12-15T03:00:42"/>
    <n v="2013"/>
    <x v="11"/>
    <n v="15"/>
    <x v="2"/>
    <x v="5"/>
    <n v="0"/>
    <n v="0"/>
  </r>
  <r>
    <d v="2013-12-15T00:00:00"/>
    <d v="2013-12-15T04:00:42"/>
    <n v="2013"/>
    <x v="11"/>
    <n v="15"/>
    <x v="3"/>
    <x v="5"/>
    <n v="0"/>
    <n v="0"/>
  </r>
  <r>
    <d v="2013-12-15T00:00:00"/>
    <d v="2013-12-15T05:00:42"/>
    <n v="2013"/>
    <x v="11"/>
    <n v="15"/>
    <x v="4"/>
    <x v="5"/>
    <n v="0"/>
    <n v="0"/>
  </r>
  <r>
    <d v="2013-12-15T00:00:00"/>
    <d v="2013-12-15T06:00:42"/>
    <n v="2013"/>
    <x v="11"/>
    <n v="15"/>
    <x v="5"/>
    <x v="5"/>
    <n v="0"/>
    <n v="0"/>
  </r>
  <r>
    <d v="2013-12-15T00:00:00"/>
    <d v="2013-12-15T07:00:42"/>
    <n v="2013"/>
    <x v="11"/>
    <n v="15"/>
    <x v="6"/>
    <x v="5"/>
    <n v="22.792999999999999"/>
    <n v="0.44797562893081755"/>
  </r>
  <r>
    <d v="2013-12-15T00:00:00"/>
    <d v="2013-12-15T08:00:42"/>
    <n v="2013"/>
    <x v="11"/>
    <n v="15"/>
    <x v="7"/>
    <x v="5"/>
    <n v="49.96"/>
    <n v="0.98191823899371067"/>
  </r>
  <r>
    <d v="2013-12-15T00:00:00"/>
    <d v="2013-12-15T09:00:42"/>
    <n v="2013"/>
    <x v="11"/>
    <n v="15"/>
    <x v="8"/>
    <x v="5"/>
    <n v="49.96"/>
    <n v="0.98191823899371067"/>
  </r>
  <r>
    <d v="2013-12-15T00:00:00"/>
    <d v="2013-12-15T10:00:42"/>
    <n v="2013"/>
    <x v="11"/>
    <n v="15"/>
    <x v="9"/>
    <x v="5"/>
    <n v="49.96"/>
    <n v="0.98191823899371067"/>
  </r>
  <r>
    <d v="2013-12-15T00:00:00"/>
    <d v="2013-12-15T11:00:42"/>
    <n v="2013"/>
    <x v="11"/>
    <n v="15"/>
    <x v="10"/>
    <x v="5"/>
    <n v="49.96"/>
    <n v="0.98191823899371067"/>
  </r>
  <r>
    <d v="2013-12-15T00:00:00"/>
    <d v="2013-12-15T12:00:42"/>
    <n v="2013"/>
    <x v="11"/>
    <n v="15"/>
    <x v="11"/>
    <x v="5"/>
    <n v="49.96"/>
    <n v="0.98191823899371067"/>
  </r>
  <r>
    <d v="2013-12-15T00:00:00"/>
    <d v="2013-12-15T13:00:42"/>
    <n v="2013"/>
    <x v="11"/>
    <n v="15"/>
    <x v="12"/>
    <x v="5"/>
    <n v="49.96"/>
    <n v="0.98191823899371067"/>
  </r>
  <r>
    <d v="2013-12-15T00:00:00"/>
    <d v="2013-12-15T14:00:42"/>
    <n v="2013"/>
    <x v="11"/>
    <n v="15"/>
    <x v="13"/>
    <x v="5"/>
    <n v="49.96"/>
    <n v="0.98191823899371067"/>
  </r>
  <r>
    <d v="2013-12-15T00:00:00"/>
    <d v="2013-12-15T15:00:42"/>
    <n v="2013"/>
    <x v="11"/>
    <n v="15"/>
    <x v="14"/>
    <x v="5"/>
    <n v="49.96"/>
    <n v="0.98191823899371067"/>
  </r>
  <r>
    <d v="2013-12-15T00:00:00"/>
    <d v="2013-12-15T16:00:42"/>
    <n v="2013"/>
    <x v="11"/>
    <n v="15"/>
    <x v="15"/>
    <x v="5"/>
    <n v="49.96"/>
    <n v="0.98191823899371067"/>
  </r>
  <r>
    <d v="2013-12-15T00:00:00"/>
    <d v="2013-12-15T17:00:42"/>
    <n v="2013"/>
    <x v="11"/>
    <n v="15"/>
    <x v="16"/>
    <x v="5"/>
    <n v="49.96"/>
    <n v="0.98191823899371067"/>
  </r>
  <r>
    <d v="2013-12-15T00:00:00"/>
    <d v="2013-12-15T18:00:42"/>
    <n v="2013"/>
    <x v="11"/>
    <n v="15"/>
    <x v="17"/>
    <x v="5"/>
    <n v="45.545999999999999"/>
    <n v="0.89516509433962255"/>
  </r>
  <r>
    <d v="2013-12-15T00:00:00"/>
    <d v="2013-12-15T19:00:42"/>
    <n v="2013"/>
    <x v="11"/>
    <n v="15"/>
    <x v="18"/>
    <x v="5"/>
    <n v="22.164000000000001"/>
    <n v="0.43561320754716981"/>
  </r>
  <r>
    <d v="2013-12-15T00:00:00"/>
    <d v="2013-12-15T20:00:42"/>
    <n v="2013"/>
    <x v="11"/>
    <n v="15"/>
    <x v="19"/>
    <x v="5"/>
    <n v="6.6369999999999998E-2"/>
    <n v="1.304441823899371E-3"/>
  </r>
  <r>
    <d v="2013-12-15T00:00:00"/>
    <d v="2013-12-15T21:00:42"/>
    <n v="2013"/>
    <x v="11"/>
    <n v="15"/>
    <x v="20"/>
    <x v="5"/>
    <n v="0"/>
    <n v="0"/>
  </r>
  <r>
    <d v="2013-12-15T00:00:00"/>
    <d v="2013-12-15T22:00:42"/>
    <n v="2013"/>
    <x v="11"/>
    <n v="15"/>
    <x v="21"/>
    <x v="5"/>
    <n v="0"/>
    <n v="0"/>
  </r>
  <r>
    <d v="2013-12-15T00:00:00"/>
    <d v="2013-12-15T23:00:42"/>
    <n v="2013"/>
    <x v="11"/>
    <n v="15"/>
    <x v="22"/>
    <x v="5"/>
    <n v="0"/>
    <n v="0"/>
  </r>
  <r>
    <d v="2013-12-16T00:00:00"/>
    <d v="2013-12-16T00:00:42"/>
    <n v="2013"/>
    <x v="11"/>
    <n v="16"/>
    <x v="23"/>
    <x v="6"/>
    <n v="0"/>
    <n v="0"/>
  </r>
  <r>
    <d v="2013-12-16T00:00:00"/>
    <d v="2013-12-16T01:00:42"/>
    <n v="2013"/>
    <x v="11"/>
    <n v="16"/>
    <x v="0"/>
    <x v="6"/>
    <n v="0"/>
    <n v="0"/>
  </r>
  <r>
    <d v="2013-12-16T00:00:00"/>
    <d v="2013-12-16T02:00:42"/>
    <n v="2013"/>
    <x v="11"/>
    <n v="16"/>
    <x v="1"/>
    <x v="6"/>
    <n v="0"/>
    <n v="0"/>
  </r>
  <r>
    <d v="2013-12-16T00:00:00"/>
    <d v="2013-12-16T03:00:42"/>
    <n v="2013"/>
    <x v="11"/>
    <n v="16"/>
    <x v="2"/>
    <x v="6"/>
    <n v="0"/>
    <n v="0"/>
  </r>
  <r>
    <d v="2013-12-16T00:00:00"/>
    <d v="2013-12-16T04:00:42"/>
    <n v="2013"/>
    <x v="11"/>
    <n v="16"/>
    <x v="3"/>
    <x v="6"/>
    <n v="0"/>
    <n v="0"/>
  </r>
  <r>
    <d v="2013-12-16T00:00:00"/>
    <d v="2013-12-16T05:00:42"/>
    <n v="2013"/>
    <x v="11"/>
    <n v="16"/>
    <x v="4"/>
    <x v="6"/>
    <n v="0"/>
    <n v="0"/>
  </r>
  <r>
    <d v="2013-12-16T00:00:00"/>
    <d v="2013-12-16T06:00:42"/>
    <n v="2013"/>
    <x v="11"/>
    <n v="16"/>
    <x v="5"/>
    <x v="6"/>
    <n v="0"/>
    <n v="0"/>
  </r>
  <r>
    <d v="2013-12-16T00:00:00"/>
    <d v="2013-12-16T07:00:42"/>
    <n v="2013"/>
    <x v="11"/>
    <n v="16"/>
    <x v="6"/>
    <x v="6"/>
    <n v="21.805"/>
    <n v="0.4285573899371069"/>
  </r>
  <r>
    <d v="2013-12-16T00:00:00"/>
    <d v="2013-12-16T08:00:42"/>
    <n v="2013"/>
    <x v="11"/>
    <n v="16"/>
    <x v="7"/>
    <x v="6"/>
    <n v="49.96"/>
    <n v="0.98191823899371067"/>
  </r>
  <r>
    <d v="2013-12-16T00:00:00"/>
    <d v="2013-12-16T09:00:42"/>
    <n v="2013"/>
    <x v="11"/>
    <n v="16"/>
    <x v="8"/>
    <x v="6"/>
    <n v="49.96"/>
    <n v="0.98191823899371067"/>
  </r>
  <r>
    <d v="2013-12-16T00:00:00"/>
    <d v="2013-12-16T10:00:42"/>
    <n v="2013"/>
    <x v="11"/>
    <n v="16"/>
    <x v="9"/>
    <x v="6"/>
    <n v="49.96"/>
    <n v="0.98191823899371067"/>
  </r>
  <r>
    <d v="2013-12-16T00:00:00"/>
    <d v="2013-12-16T11:00:42"/>
    <n v="2013"/>
    <x v="11"/>
    <n v="16"/>
    <x v="10"/>
    <x v="6"/>
    <n v="49.96"/>
    <n v="0.98191823899371067"/>
  </r>
  <r>
    <d v="2013-12-16T00:00:00"/>
    <d v="2013-12-16T12:00:42"/>
    <n v="2013"/>
    <x v="11"/>
    <n v="16"/>
    <x v="11"/>
    <x v="6"/>
    <n v="49.96"/>
    <n v="0.98191823899371067"/>
  </r>
  <r>
    <d v="2013-12-16T00:00:00"/>
    <d v="2013-12-16T13:00:42"/>
    <n v="2013"/>
    <x v="11"/>
    <n v="16"/>
    <x v="12"/>
    <x v="6"/>
    <n v="49.96"/>
    <n v="0.98191823899371067"/>
  </r>
  <r>
    <d v="2013-12-16T00:00:00"/>
    <d v="2013-12-16T14:00:42"/>
    <n v="2013"/>
    <x v="11"/>
    <n v="16"/>
    <x v="13"/>
    <x v="6"/>
    <n v="49.96"/>
    <n v="0.98191823899371067"/>
  </r>
  <r>
    <d v="2013-12-16T00:00:00"/>
    <d v="2013-12-16T15:00:42"/>
    <n v="2013"/>
    <x v="11"/>
    <n v="16"/>
    <x v="14"/>
    <x v="6"/>
    <n v="49.96"/>
    <n v="0.98191823899371067"/>
  </r>
  <r>
    <d v="2013-12-16T00:00:00"/>
    <d v="2013-12-16T16:00:42"/>
    <n v="2013"/>
    <x v="11"/>
    <n v="16"/>
    <x v="15"/>
    <x v="6"/>
    <n v="49.96"/>
    <n v="0.98191823899371067"/>
  </r>
  <r>
    <d v="2013-12-16T00:00:00"/>
    <d v="2013-12-16T17:00:42"/>
    <n v="2013"/>
    <x v="11"/>
    <n v="16"/>
    <x v="16"/>
    <x v="6"/>
    <n v="49.96"/>
    <n v="0.98191823899371067"/>
  </r>
  <r>
    <d v="2013-12-16T00:00:00"/>
    <d v="2013-12-16T18:00:42"/>
    <n v="2013"/>
    <x v="11"/>
    <n v="16"/>
    <x v="17"/>
    <x v="6"/>
    <n v="47.905000000000001"/>
    <n v="0.94152908805031443"/>
  </r>
  <r>
    <d v="2013-12-16T00:00:00"/>
    <d v="2013-12-16T19:00:42"/>
    <n v="2013"/>
    <x v="11"/>
    <n v="16"/>
    <x v="18"/>
    <x v="6"/>
    <n v="23.157"/>
    <n v="0.45512971698113203"/>
  </r>
  <r>
    <d v="2013-12-16T00:00:00"/>
    <d v="2013-12-16T20:00:42"/>
    <n v="2013"/>
    <x v="11"/>
    <n v="16"/>
    <x v="19"/>
    <x v="6"/>
    <n v="0.1086"/>
    <n v="2.134433962264151E-3"/>
  </r>
  <r>
    <d v="2013-12-16T00:00:00"/>
    <d v="2013-12-16T21:00:42"/>
    <n v="2013"/>
    <x v="11"/>
    <n v="16"/>
    <x v="20"/>
    <x v="6"/>
    <n v="0"/>
    <n v="0"/>
  </r>
  <r>
    <d v="2013-12-16T00:00:00"/>
    <d v="2013-12-16T22:00:42"/>
    <n v="2013"/>
    <x v="11"/>
    <n v="16"/>
    <x v="21"/>
    <x v="6"/>
    <n v="0"/>
    <n v="0"/>
  </r>
  <r>
    <d v="2013-12-16T00:00:00"/>
    <d v="2013-12-16T23:00:42"/>
    <n v="2013"/>
    <x v="11"/>
    <n v="16"/>
    <x v="22"/>
    <x v="6"/>
    <n v="0"/>
    <n v="0"/>
  </r>
  <r>
    <d v="2013-12-17T00:00:00"/>
    <d v="2013-12-17T00:00:42"/>
    <n v="2013"/>
    <x v="11"/>
    <n v="17"/>
    <x v="23"/>
    <x v="0"/>
    <n v="0"/>
    <n v="0"/>
  </r>
  <r>
    <d v="2013-12-17T00:00:00"/>
    <d v="2013-12-17T01:00:42"/>
    <n v="2013"/>
    <x v="11"/>
    <n v="17"/>
    <x v="0"/>
    <x v="0"/>
    <n v="0"/>
    <n v="0"/>
  </r>
  <r>
    <d v="2013-12-17T00:00:00"/>
    <d v="2013-12-17T02:00:42"/>
    <n v="2013"/>
    <x v="11"/>
    <n v="17"/>
    <x v="1"/>
    <x v="0"/>
    <n v="0"/>
    <n v="0"/>
  </r>
  <r>
    <d v="2013-12-17T00:00:00"/>
    <d v="2013-12-17T03:00:42"/>
    <n v="2013"/>
    <x v="11"/>
    <n v="17"/>
    <x v="2"/>
    <x v="0"/>
    <n v="0"/>
    <n v="0"/>
  </r>
  <r>
    <d v="2013-12-17T00:00:00"/>
    <d v="2013-12-17T04:00:42"/>
    <n v="2013"/>
    <x v="11"/>
    <n v="17"/>
    <x v="3"/>
    <x v="0"/>
    <n v="0"/>
    <n v="0"/>
  </r>
  <r>
    <d v="2013-12-17T00:00:00"/>
    <d v="2013-12-17T05:00:42"/>
    <n v="2013"/>
    <x v="11"/>
    <n v="17"/>
    <x v="4"/>
    <x v="0"/>
    <n v="0"/>
    <n v="0"/>
  </r>
  <r>
    <d v="2013-12-17T00:00:00"/>
    <d v="2013-12-17T06:00:42"/>
    <n v="2013"/>
    <x v="11"/>
    <n v="17"/>
    <x v="5"/>
    <x v="0"/>
    <n v="0"/>
    <n v="0"/>
  </r>
  <r>
    <d v="2013-12-17T00:00:00"/>
    <d v="2013-12-17T07:00:42"/>
    <n v="2013"/>
    <x v="11"/>
    <n v="17"/>
    <x v="6"/>
    <x v="0"/>
    <n v="21.808"/>
    <n v="0.42861635220125782"/>
  </r>
  <r>
    <d v="2013-12-17T00:00:00"/>
    <d v="2013-12-17T08:00:42"/>
    <n v="2013"/>
    <x v="11"/>
    <n v="17"/>
    <x v="7"/>
    <x v="0"/>
    <n v="46.866"/>
    <n v="0.92110849056603772"/>
  </r>
  <r>
    <d v="2013-12-17T00:00:00"/>
    <d v="2013-12-17T09:00:42"/>
    <n v="2013"/>
    <x v="11"/>
    <n v="17"/>
    <x v="8"/>
    <x v="0"/>
    <n v="49.96"/>
    <n v="0.98191823899371067"/>
  </r>
  <r>
    <d v="2013-12-17T00:00:00"/>
    <d v="2013-12-17T10:00:42"/>
    <n v="2013"/>
    <x v="11"/>
    <n v="17"/>
    <x v="9"/>
    <x v="0"/>
    <n v="49.96"/>
    <n v="0.98191823899371067"/>
  </r>
  <r>
    <d v="2013-12-17T00:00:00"/>
    <d v="2013-12-17T11:00:42"/>
    <n v="2013"/>
    <x v="11"/>
    <n v="17"/>
    <x v="10"/>
    <x v="0"/>
    <n v="49.96"/>
    <n v="0.98191823899371067"/>
  </r>
  <r>
    <d v="2013-12-17T00:00:00"/>
    <d v="2013-12-17T12:00:42"/>
    <n v="2013"/>
    <x v="11"/>
    <n v="17"/>
    <x v="11"/>
    <x v="0"/>
    <n v="49.96"/>
    <n v="0.98191823899371067"/>
  </r>
  <r>
    <d v="2013-12-17T00:00:00"/>
    <d v="2013-12-17T13:00:42"/>
    <n v="2013"/>
    <x v="11"/>
    <n v="17"/>
    <x v="12"/>
    <x v="0"/>
    <n v="49.96"/>
    <n v="0.98191823899371067"/>
  </r>
  <r>
    <d v="2013-12-17T00:00:00"/>
    <d v="2013-12-17T14:00:42"/>
    <n v="2013"/>
    <x v="11"/>
    <n v="17"/>
    <x v="13"/>
    <x v="0"/>
    <n v="49.96"/>
    <n v="0.98191823899371067"/>
  </r>
  <r>
    <d v="2013-12-17T00:00:00"/>
    <d v="2013-12-17T15:00:42"/>
    <n v="2013"/>
    <x v="11"/>
    <n v="17"/>
    <x v="14"/>
    <x v="0"/>
    <n v="49.96"/>
    <n v="0.98191823899371067"/>
  </r>
  <r>
    <d v="2013-12-17T00:00:00"/>
    <d v="2013-12-17T16:00:42"/>
    <n v="2013"/>
    <x v="11"/>
    <n v="17"/>
    <x v="15"/>
    <x v="0"/>
    <n v="49.96"/>
    <n v="0.98191823899371067"/>
  </r>
  <r>
    <d v="2013-12-17T00:00:00"/>
    <d v="2013-12-17T17:00:42"/>
    <n v="2013"/>
    <x v="11"/>
    <n v="17"/>
    <x v="16"/>
    <x v="0"/>
    <n v="49.96"/>
    <n v="0.98191823899371067"/>
  </r>
  <r>
    <d v="2013-12-17T00:00:00"/>
    <d v="2013-12-17T18:00:42"/>
    <n v="2013"/>
    <x v="11"/>
    <n v="17"/>
    <x v="17"/>
    <x v="0"/>
    <n v="49.96"/>
    <n v="0.98191823899371067"/>
  </r>
  <r>
    <d v="2013-12-17T00:00:00"/>
    <d v="2013-12-17T19:00:42"/>
    <n v="2013"/>
    <x v="11"/>
    <n v="17"/>
    <x v="18"/>
    <x v="0"/>
    <n v="23.722999999999999"/>
    <n v="0.46625393081761002"/>
  </r>
  <r>
    <d v="2013-12-17T00:00:00"/>
    <d v="2013-12-17T20:00:42"/>
    <n v="2013"/>
    <x v="11"/>
    <n v="17"/>
    <x v="19"/>
    <x v="0"/>
    <n v="0.16650000000000001"/>
    <n v="3.2724056603773586E-3"/>
  </r>
  <r>
    <d v="2013-12-17T00:00:00"/>
    <d v="2013-12-17T21:00:42"/>
    <n v="2013"/>
    <x v="11"/>
    <n v="17"/>
    <x v="20"/>
    <x v="0"/>
    <n v="0"/>
    <n v="0"/>
  </r>
  <r>
    <d v="2013-12-17T00:00:00"/>
    <d v="2013-12-17T22:00:42"/>
    <n v="2013"/>
    <x v="11"/>
    <n v="17"/>
    <x v="21"/>
    <x v="0"/>
    <n v="0"/>
    <n v="0"/>
  </r>
  <r>
    <d v="2013-12-17T00:00:00"/>
    <d v="2013-12-17T23:00:42"/>
    <n v="2013"/>
    <x v="11"/>
    <n v="17"/>
    <x v="22"/>
    <x v="0"/>
    <n v="0"/>
    <n v="0"/>
  </r>
  <r>
    <d v="2013-12-18T00:00:00"/>
    <d v="2013-12-18T00:00:42"/>
    <n v="2013"/>
    <x v="11"/>
    <n v="18"/>
    <x v="23"/>
    <x v="1"/>
    <n v="0"/>
    <n v="0"/>
  </r>
  <r>
    <d v="2013-12-18T00:00:00"/>
    <d v="2013-12-18T01:00:42"/>
    <n v="2013"/>
    <x v="11"/>
    <n v="18"/>
    <x v="0"/>
    <x v="1"/>
    <n v="0"/>
    <n v="0"/>
  </r>
  <r>
    <d v="2013-12-18T00:00:00"/>
    <d v="2013-12-18T02:00:42"/>
    <n v="2013"/>
    <x v="11"/>
    <n v="18"/>
    <x v="1"/>
    <x v="1"/>
    <n v="0"/>
    <n v="0"/>
  </r>
  <r>
    <d v="2013-12-18T00:00:00"/>
    <d v="2013-12-18T03:00:42"/>
    <n v="2013"/>
    <x v="11"/>
    <n v="18"/>
    <x v="2"/>
    <x v="1"/>
    <n v="0"/>
    <n v="0"/>
  </r>
  <r>
    <d v="2013-12-18T00:00:00"/>
    <d v="2013-12-18T04:00:42"/>
    <n v="2013"/>
    <x v="11"/>
    <n v="18"/>
    <x v="3"/>
    <x v="1"/>
    <n v="0"/>
    <n v="0"/>
  </r>
  <r>
    <d v="2013-12-18T00:00:00"/>
    <d v="2013-12-18T05:00:42"/>
    <n v="2013"/>
    <x v="11"/>
    <n v="18"/>
    <x v="4"/>
    <x v="1"/>
    <n v="0"/>
    <n v="0"/>
  </r>
  <r>
    <d v="2013-12-18T00:00:00"/>
    <d v="2013-12-18T06:00:42"/>
    <n v="2013"/>
    <x v="11"/>
    <n v="18"/>
    <x v="5"/>
    <x v="1"/>
    <n v="0"/>
    <n v="0"/>
  </r>
  <r>
    <d v="2013-12-18T00:00:00"/>
    <d v="2013-12-18T07:00:42"/>
    <n v="2013"/>
    <x v="11"/>
    <n v="18"/>
    <x v="6"/>
    <x v="1"/>
    <n v="21.373999999999999"/>
    <n v="0.42008647798742133"/>
  </r>
  <r>
    <d v="2013-12-18T00:00:00"/>
    <d v="2013-12-18T08:00:42"/>
    <n v="2013"/>
    <x v="11"/>
    <n v="18"/>
    <x v="7"/>
    <x v="1"/>
    <n v="48.4"/>
    <n v="0.95125786163522008"/>
  </r>
  <r>
    <d v="2013-12-18T00:00:00"/>
    <d v="2013-12-18T09:00:42"/>
    <n v="2013"/>
    <x v="11"/>
    <n v="18"/>
    <x v="8"/>
    <x v="1"/>
    <n v="49.96"/>
    <n v="0.98191823899371067"/>
  </r>
  <r>
    <d v="2013-12-18T00:00:00"/>
    <d v="2013-12-18T10:00:42"/>
    <n v="2013"/>
    <x v="11"/>
    <n v="18"/>
    <x v="9"/>
    <x v="1"/>
    <n v="49.96"/>
    <n v="0.98191823899371067"/>
  </r>
  <r>
    <d v="2013-12-18T00:00:00"/>
    <d v="2013-12-18T11:00:42"/>
    <n v="2013"/>
    <x v="11"/>
    <n v="18"/>
    <x v="10"/>
    <x v="1"/>
    <n v="49.96"/>
    <n v="0.98191823899371067"/>
  </r>
  <r>
    <d v="2013-12-18T00:00:00"/>
    <d v="2013-12-18T12:00:42"/>
    <n v="2013"/>
    <x v="11"/>
    <n v="18"/>
    <x v="11"/>
    <x v="1"/>
    <n v="49.96"/>
    <n v="0.98191823899371067"/>
  </r>
  <r>
    <d v="2013-12-18T00:00:00"/>
    <d v="2013-12-18T13:00:42"/>
    <n v="2013"/>
    <x v="11"/>
    <n v="18"/>
    <x v="12"/>
    <x v="1"/>
    <n v="49.96"/>
    <n v="0.98191823899371067"/>
  </r>
  <r>
    <d v="2013-12-18T00:00:00"/>
    <d v="2013-12-18T14:00:42"/>
    <n v="2013"/>
    <x v="11"/>
    <n v="18"/>
    <x v="13"/>
    <x v="1"/>
    <n v="49.96"/>
    <n v="0.98191823899371067"/>
  </r>
  <r>
    <d v="2013-12-18T00:00:00"/>
    <d v="2013-12-18T15:00:42"/>
    <n v="2013"/>
    <x v="11"/>
    <n v="18"/>
    <x v="14"/>
    <x v="1"/>
    <n v="49.96"/>
    <n v="0.98191823899371067"/>
  </r>
  <r>
    <d v="2013-12-18T00:00:00"/>
    <d v="2013-12-18T16:00:42"/>
    <n v="2013"/>
    <x v="11"/>
    <n v="18"/>
    <x v="15"/>
    <x v="1"/>
    <n v="49.96"/>
    <n v="0.98191823899371067"/>
  </r>
  <r>
    <d v="2013-12-18T00:00:00"/>
    <d v="2013-12-18T17:00:42"/>
    <n v="2013"/>
    <x v="11"/>
    <n v="18"/>
    <x v="16"/>
    <x v="1"/>
    <n v="49.96"/>
    <n v="0.98191823899371067"/>
  </r>
  <r>
    <d v="2013-12-18T00:00:00"/>
    <d v="2013-12-18T18:00:42"/>
    <n v="2013"/>
    <x v="11"/>
    <n v="18"/>
    <x v="17"/>
    <x v="1"/>
    <n v="47.924999999999997"/>
    <n v="0.9419221698113206"/>
  </r>
  <r>
    <d v="2013-12-18T00:00:00"/>
    <d v="2013-12-18T19:00:42"/>
    <n v="2013"/>
    <x v="11"/>
    <n v="18"/>
    <x v="18"/>
    <x v="1"/>
    <n v="23.344000000000001"/>
    <n v="0.45880503144654089"/>
  </r>
  <r>
    <d v="2013-12-18T00:00:00"/>
    <d v="2013-12-18T20:00:42"/>
    <n v="2013"/>
    <x v="11"/>
    <n v="18"/>
    <x v="19"/>
    <x v="1"/>
    <n v="0.27839999999999998"/>
    <n v="5.4716981132075463E-3"/>
  </r>
  <r>
    <d v="2013-12-18T00:00:00"/>
    <d v="2013-12-18T21:00:42"/>
    <n v="2013"/>
    <x v="11"/>
    <n v="18"/>
    <x v="20"/>
    <x v="1"/>
    <n v="0"/>
    <n v="0"/>
  </r>
  <r>
    <d v="2013-12-18T00:00:00"/>
    <d v="2013-12-18T22:00:42"/>
    <n v="2013"/>
    <x v="11"/>
    <n v="18"/>
    <x v="21"/>
    <x v="1"/>
    <n v="0"/>
    <n v="0"/>
  </r>
  <r>
    <d v="2013-12-18T00:00:00"/>
    <d v="2013-12-18T23:00:42"/>
    <n v="2013"/>
    <x v="11"/>
    <n v="18"/>
    <x v="22"/>
    <x v="1"/>
    <n v="0"/>
    <n v="0"/>
  </r>
  <r>
    <d v="2013-12-19T00:00:00"/>
    <d v="2013-12-19T00:00:42"/>
    <n v="2013"/>
    <x v="11"/>
    <n v="19"/>
    <x v="23"/>
    <x v="2"/>
    <n v="0"/>
    <n v="0"/>
  </r>
  <r>
    <d v="2013-12-19T00:00:00"/>
    <d v="2013-12-19T01:00:42"/>
    <n v="2013"/>
    <x v="11"/>
    <n v="19"/>
    <x v="0"/>
    <x v="2"/>
    <n v="0"/>
    <n v="0"/>
  </r>
  <r>
    <d v="2013-12-19T00:00:00"/>
    <d v="2013-12-19T02:00:42"/>
    <n v="2013"/>
    <x v="11"/>
    <n v="19"/>
    <x v="1"/>
    <x v="2"/>
    <n v="0"/>
    <n v="0"/>
  </r>
  <r>
    <d v="2013-12-19T00:00:00"/>
    <d v="2013-12-19T03:00:42"/>
    <n v="2013"/>
    <x v="11"/>
    <n v="19"/>
    <x v="2"/>
    <x v="2"/>
    <n v="0"/>
    <n v="0"/>
  </r>
  <r>
    <d v="2013-12-19T00:00:00"/>
    <d v="2013-12-19T04:00:42"/>
    <n v="2013"/>
    <x v="11"/>
    <n v="19"/>
    <x v="3"/>
    <x v="2"/>
    <n v="0"/>
    <n v="0"/>
  </r>
  <r>
    <d v="2013-12-19T00:00:00"/>
    <d v="2013-12-19T05:00:42"/>
    <n v="2013"/>
    <x v="11"/>
    <n v="19"/>
    <x v="4"/>
    <x v="2"/>
    <n v="0"/>
    <n v="0"/>
  </r>
  <r>
    <d v="2013-12-19T00:00:00"/>
    <d v="2013-12-19T06:00:42"/>
    <n v="2013"/>
    <x v="11"/>
    <n v="19"/>
    <x v="5"/>
    <x v="2"/>
    <n v="0"/>
    <n v="0"/>
  </r>
  <r>
    <d v="2013-12-19T00:00:00"/>
    <d v="2013-12-19T07:00:42"/>
    <n v="2013"/>
    <x v="11"/>
    <n v="19"/>
    <x v="6"/>
    <x v="2"/>
    <n v="21.07"/>
    <n v="0.41411163522012578"/>
  </r>
  <r>
    <d v="2013-12-19T00:00:00"/>
    <d v="2013-12-19T08:00:42"/>
    <n v="2013"/>
    <x v="11"/>
    <n v="19"/>
    <x v="7"/>
    <x v="2"/>
    <n v="48.784999999999997"/>
    <n v="0.9588246855345911"/>
  </r>
  <r>
    <d v="2013-12-19T00:00:00"/>
    <d v="2013-12-19T09:00:42"/>
    <n v="2013"/>
    <x v="11"/>
    <n v="19"/>
    <x v="8"/>
    <x v="2"/>
    <n v="49.96"/>
    <n v="0.98191823899371067"/>
  </r>
  <r>
    <d v="2013-12-19T00:00:00"/>
    <d v="2013-12-19T10:00:42"/>
    <n v="2013"/>
    <x v="11"/>
    <n v="19"/>
    <x v="9"/>
    <x v="2"/>
    <n v="49.96"/>
    <n v="0.98191823899371067"/>
  </r>
  <r>
    <d v="2013-12-19T00:00:00"/>
    <d v="2013-12-19T11:00:42"/>
    <n v="2013"/>
    <x v="11"/>
    <n v="19"/>
    <x v="10"/>
    <x v="2"/>
    <n v="49.96"/>
    <n v="0.98191823899371067"/>
  </r>
  <r>
    <d v="2013-12-19T00:00:00"/>
    <d v="2013-12-19T12:00:42"/>
    <n v="2013"/>
    <x v="11"/>
    <n v="19"/>
    <x v="11"/>
    <x v="2"/>
    <n v="49.96"/>
    <n v="0.98191823899371067"/>
  </r>
  <r>
    <d v="2013-12-19T00:00:00"/>
    <d v="2013-12-19T13:00:42"/>
    <n v="2013"/>
    <x v="11"/>
    <n v="19"/>
    <x v="12"/>
    <x v="2"/>
    <n v="49.96"/>
    <n v="0.98191823899371067"/>
  </r>
  <r>
    <d v="2013-12-19T00:00:00"/>
    <d v="2013-12-19T14:00:42"/>
    <n v="2013"/>
    <x v="11"/>
    <n v="19"/>
    <x v="13"/>
    <x v="2"/>
    <n v="48.259"/>
    <n v="0.94848663522012577"/>
  </r>
  <r>
    <d v="2013-12-19T00:00:00"/>
    <d v="2013-12-19T15:00:42"/>
    <n v="2013"/>
    <x v="11"/>
    <n v="19"/>
    <x v="14"/>
    <x v="2"/>
    <n v="49.96"/>
    <n v="0.98191823899371067"/>
  </r>
  <r>
    <d v="2013-12-19T00:00:00"/>
    <d v="2013-12-19T16:00:42"/>
    <n v="2013"/>
    <x v="11"/>
    <n v="19"/>
    <x v="15"/>
    <x v="2"/>
    <n v="49.96"/>
    <n v="0.98191823899371067"/>
  </r>
  <r>
    <d v="2013-12-19T00:00:00"/>
    <d v="2013-12-19T17:00:42"/>
    <n v="2013"/>
    <x v="11"/>
    <n v="19"/>
    <x v="16"/>
    <x v="2"/>
    <n v="49.96"/>
    <n v="0.98191823899371067"/>
  </r>
  <r>
    <d v="2013-12-19T00:00:00"/>
    <d v="2013-12-19T18:00:42"/>
    <n v="2013"/>
    <x v="11"/>
    <n v="19"/>
    <x v="17"/>
    <x v="2"/>
    <n v="45.997999999999998"/>
    <n v="0.90404874213836472"/>
  </r>
  <r>
    <d v="2013-12-19T00:00:00"/>
    <d v="2013-12-19T19:00:42"/>
    <n v="2013"/>
    <x v="11"/>
    <n v="19"/>
    <x v="18"/>
    <x v="2"/>
    <n v="21.46"/>
    <n v="0.42177672955974843"/>
  </r>
  <r>
    <d v="2013-12-19T00:00:00"/>
    <d v="2013-12-19T20:00:42"/>
    <n v="2013"/>
    <x v="11"/>
    <n v="19"/>
    <x v="19"/>
    <x v="2"/>
    <n v="0.1469"/>
    <n v="2.8871855345911947E-3"/>
  </r>
  <r>
    <d v="2013-12-19T00:00:00"/>
    <d v="2013-12-19T21:00:42"/>
    <n v="2013"/>
    <x v="11"/>
    <n v="19"/>
    <x v="20"/>
    <x v="2"/>
    <n v="0"/>
    <n v="0"/>
  </r>
  <r>
    <d v="2013-12-19T00:00:00"/>
    <d v="2013-12-19T22:00:42"/>
    <n v="2013"/>
    <x v="11"/>
    <n v="19"/>
    <x v="21"/>
    <x v="2"/>
    <n v="0"/>
    <n v="0"/>
  </r>
  <r>
    <d v="2013-12-19T00:00:00"/>
    <d v="2013-12-19T23:00:42"/>
    <n v="2013"/>
    <x v="11"/>
    <n v="19"/>
    <x v="22"/>
    <x v="2"/>
    <n v="0"/>
    <n v="0"/>
  </r>
  <r>
    <d v="2013-12-20T00:00:00"/>
    <d v="2013-12-20T00:00:42"/>
    <n v="2013"/>
    <x v="11"/>
    <n v="20"/>
    <x v="23"/>
    <x v="3"/>
    <n v="0"/>
    <n v="0"/>
  </r>
  <r>
    <d v="2013-12-20T00:00:00"/>
    <d v="2013-12-20T01:00:42"/>
    <n v="2013"/>
    <x v="11"/>
    <n v="20"/>
    <x v="0"/>
    <x v="3"/>
    <n v="0"/>
    <n v="0"/>
  </r>
  <r>
    <d v="2013-12-20T00:00:00"/>
    <d v="2013-12-20T02:00:42"/>
    <n v="2013"/>
    <x v="11"/>
    <n v="20"/>
    <x v="1"/>
    <x v="3"/>
    <n v="0"/>
    <n v="0"/>
  </r>
  <r>
    <d v="2013-12-20T00:00:00"/>
    <d v="2013-12-20T03:00:42"/>
    <n v="2013"/>
    <x v="11"/>
    <n v="20"/>
    <x v="2"/>
    <x v="3"/>
    <n v="0"/>
    <n v="0"/>
  </r>
  <r>
    <d v="2013-12-20T00:00:00"/>
    <d v="2013-12-20T04:00:42"/>
    <n v="2013"/>
    <x v="11"/>
    <n v="20"/>
    <x v="3"/>
    <x v="3"/>
    <n v="0"/>
    <n v="0"/>
  </r>
  <r>
    <d v="2013-12-20T00:00:00"/>
    <d v="2013-12-20T05:00:42"/>
    <n v="2013"/>
    <x v="11"/>
    <n v="20"/>
    <x v="4"/>
    <x v="3"/>
    <n v="0"/>
    <n v="0"/>
  </r>
  <r>
    <d v="2013-12-20T00:00:00"/>
    <d v="2013-12-20T06:00:42"/>
    <n v="2013"/>
    <x v="11"/>
    <n v="20"/>
    <x v="5"/>
    <x v="3"/>
    <n v="0"/>
    <n v="0"/>
  </r>
  <r>
    <d v="2013-12-20T00:00:00"/>
    <d v="2013-12-20T07:00:42"/>
    <n v="2013"/>
    <x v="11"/>
    <n v="20"/>
    <x v="6"/>
    <x v="3"/>
    <n v="20.986000000000001"/>
    <n v="0.41246069182389938"/>
  </r>
  <r>
    <d v="2013-12-20T00:00:00"/>
    <d v="2013-12-20T08:00:42"/>
    <n v="2013"/>
    <x v="11"/>
    <n v="20"/>
    <x v="7"/>
    <x v="3"/>
    <n v="49.323999999999998"/>
    <n v="0.9694182389937106"/>
  </r>
  <r>
    <d v="2013-12-20T00:00:00"/>
    <d v="2013-12-20T09:00:42"/>
    <n v="2013"/>
    <x v="11"/>
    <n v="20"/>
    <x v="8"/>
    <x v="3"/>
    <n v="49.96"/>
    <n v="0.98191823899371067"/>
  </r>
  <r>
    <d v="2013-12-20T00:00:00"/>
    <d v="2013-12-20T10:00:42"/>
    <n v="2013"/>
    <x v="11"/>
    <n v="20"/>
    <x v="9"/>
    <x v="3"/>
    <n v="49.96"/>
    <n v="0.98191823899371067"/>
  </r>
  <r>
    <d v="2013-12-20T00:00:00"/>
    <d v="2013-12-20T11:00:42"/>
    <n v="2013"/>
    <x v="11"/>
    <n v="20"/>
    <x v="10"/>
    <x v="3"/>
    <n v="49.96"/>
    <n v="0.98191823899371067"/>
  </r>
  <r>
    <d v="2013-12-20T00:00:00"/>
    <d v="2013-12-20T12:00:42"/>
    <n v="2013"/>
    <x v="11"/>
    <n v="20"/>
    <x v="11"/>
    <x v="3"/>
    <n v="49.96"/>
    <n v="0.98191823899371067"/>
  </r>
  <r>
    <d v="2013-12-20T00:00:00"/>
    <d v="2013-12-20T13:00:42"/>
    <n v="2013"/>
    <x v="11"/>
    <n v="20"/>
    <x v="12"/>
    <x v="3"/>
    <n v="49.96"/>
    <n v="0.98191823899371067"/>
  </r>
  <r>
    <d v="2013-12-20T00:00:00"/>
    <d v="2013-12-20T14:00:42"/>
    <n v="2013"/>
    <x v="11"/>
    <n v="20"/>
    <x v="13"/>
    <x v="3"/>
    <n v="49.96"/>
    <n v="0.98191823899371067"/>
  </r>
  <r>
    <d v="2013-12-20T00:00:00"/>
    <d v="2013-12-20T15:00:42"/>
    <n v="2013"/>
    <x v="11"/>
    <n v="20"/>
    <x v="14"/>
    <x v="3"/>
    <n v="49.96"/>
    <n v="0.98191823899371067"/>
  </r>
  <r>
    <d v="2013-12-20T00:00:00"/>
    <d v="2013-12-20T16:00:42"/>
    <n v="2013"/>
    <x v="11"/>
    <n v="20"/>
    <x v="15"/>
    <x v="3"/>
    <n v="49.96"/>
    <n v="0.98191823899371067"/>
  </r>
  <r>
    <d v="2013-12-20T00:00:00"/>
    <d v="2013-12-20T17:00:42"/>
    <n v="2013"/>
    <x v="11"/>
    <n v="20"/>
    <x v="16"/>
    <x v="3"/>
    <n v="49.96"/>
    <n v="0.98191823899371067"/>
  </r>
  <r>
    <d v="2013-12-20T00:00:00"/>
    <d v="2013-12-20T18:00:42"/>
    <n v="2013"/>
    <x v="11"/>
    <n v="20"/>
    <x v="17"/>
    <x v="3"/>
    <n v="49.96"/>
    <n v="0.98191823899371067"/>
  </r>
  <r>
    <d v="2013-12-20T00:00:00"/>
    <d v="2013-12-20T19:00:42"/>
    <n v="2013"/>
    <x v="11"/>
    <n v="20"/>
    <x v="18"/>
    <x v="3"/>
    <n v="24.783000000000001"/>
    <n v="0.48708726415094339"/>
  </r>
  <r>
    <d v="2013-12-20T00:00:00"/>
    <d v="2013-12-20T20:00:42"/>
    <n v="2013"/>
    <x v="11"/>
    <n v="20"/>
    <x v="19"/>
    <x v="3"/>
    <n v="0.34420000000000001"/>
    <n v="6.7649371069182385E-3"/>
  </r>
  <r>
    <d v="2013-12-20T00:00:00"/>
    <d v="2013-12-20T21:00:42"/>
    <n v="2013"/>
    <x v="11"/>
    <n v="20"/>
    <x v="20"/>
    <x v="3"/>
    <n v="0"/>
    <n v="0"/>
  </r>
  <r>
    <d v="2013-12-20T00:00:00"/>
    <d v="2013-12-20T22:00:42"/>
    <n v="2013"/>
    <x v="11"/>
    <n v="20"/>
    <x v="21"/>
    <x v="3"/>
    <n v="0"/>
    <n v="0"/>
  </r>
  <r>
    <d v="2013-12-20T00:00:00"/>
    <d v="2013-12-20T23:00:42"/>
    <n v="2013"/>
    <x v="11"/>
    <n v="20"/>
    <x v="22"/>
    <x v="3"/>
    <n v="0"/>
    <n v="0"/>
  </r>
  <r>
    <d v="2013-12-21T00:00:00"/>
    <d v="2013-12-21T00:00:42"/>
    <n v="2013"/>
    <x v="11"/>
    <n v="21"/>
    <x v="23"/>
    <x v="4"/>
    <n v="0"/>
    <n v="0"/>
  </r>
  <r>
    <d v="2013-12-21T00:00:00"/>
    <d v="2013-12-21T01:00:42"/>
    <n v="2013"/>
    <x v="11"/>
    <n v="21"/>
    <x v="0"/>
    <x v="4"/>
    <n v="0"/>
    <n v="0"/>
  </r>
  <r>
    <d v="2013-12-21T00:00:00"/>
    <d v="2013-12-21T02:00:42"/>
    <n v="2013"/>
    <x v="11"/>
    <n v="21"/>
    <x v="1"/>
    <x v="4"/>
    <n v="0"/>
    <n v="0"/>
  </r>
  <r>
    <d v="2013-12-21T00:00:00"/>
    <d v="2013-12-21T03:00:42"/>
    <n v="2013"/>
    <x v="11"/>
    <n v="21"/>
    <x v="2"/>
    <x v="4"/>
    <n v="0"/>
    <n v="0"/>
  </r>
  <r>
    <d v="2013-12-21T00:00:00"/>
    <d v="2013-12-21T04:00:42"/>
    <n v="2013"/>
    <x v="11"/>
    <n v="21"/>
    <x v="3"/>
    <x v="4"/>
    <n v="0"/>
    <n v="0"/>
  </r>
  <r>
    <d v="2013-12-21T00:00:00"/>
    <d v="2013-12-21T05:00:42"/>
    <n v="2013"/>
    <x v="11"/>
    <n v="21"/>
    <x v="4"/>
    <x v="4"/>
    <n v="0"/>
    <n v="0"/>
  </r>
  <r>
    <d v="2013-12-21T00:00:00"/>
    <d v="2013-12-21T06:00:42"/>
    <n v="2013"/>
    <x v="11"/>
    <n v="21"/>
    <x v="5"/>
    <x v="4"/>
    <n v="0"/>
    <n v="0"/>
  </r>
  <r>
    <d v="2013-12-21T00:00:00"/>
    <d v="2013-12-21T07:00:43"/>
    <n v="2013"/>
    <x v="11"/>
    <n v="21"/>
    <x v="6"/>
    <x v="4"/>
    <n v="20.173999999999999"/>
    <n v="0.39650157232704397"/>
  </r>
  <r>
    <d v="2013-12-21T00:00:00"/>
    <d v="2013-12-21T08:00:43"/>
    <n v="2013"/>
    <x v="11"/>
    <n v="21"/>
    <x v="7"/>
    <x v="4"/>
    <n v="48.965000000000003"/>
    <n v="0.9623624213836478"/>
  </r>
  <r>
    <d v="2013-12-21T00:00:00"/>
    <d v="2013-12-21T09:00:43"/>
    <n v="2013"/>
    <x v="11"/>
    <n v="21"/>
    <x v="8"/>
    <x v="4"/>
    <n v="49.96"/>
    <n v="0.98191823899371067"/>
  </r>
  <r>
    <d v="2013-12-21T00:00:00"/>
    <d v="2013-12-21T10:00:43"/>
    <n v="2013"/>
    <x v="11"/>
    <n v="21"/>
    <x v="9"/>
    <x v="4"/>
    <n v="49.96"/>
    <n v="0.98191823899371067"/>
  </r>
  <r>
    <d v="2013-12-21T00:00:00"/>
    <d v="2013-12-21T11:00:43"/>
    <n v="2013"/>
    <x v="11"/>
    <n v="21"/>
    <x v="10"/>
    <x v="4"/>
    <n v="49.96"/>
    <n v="0.98191823899371067"/>
  </r>
  <r>
    <d v="2013-12-21T00:00:00"/>
    <d v="2013-12-21T12:00:43"/>
    <n v="2013"/>
    <x v="11"/>
    <n v="21"/>
    <x v="11"/>
    <x v="4"/>
    <n v="49.96"/>
    <n v="0.98191823899371067"/>
  </r>
  <r>
    <d v="2013-12-21T00:00:00"/>
    <d v="2013-12-21T13:00:43"/>
    <n v="2013"/>
    <x v="11"/>
    <n v="21"/>
    <x v="12"/>
    <x v="4"/>
    <n v="49.96"/>
    <n v="0.98191823899371067"/>
  </r>
  <r>
    <d v="2013-12-21T00:00:00"/>
    <d v="2013-12-21T14:00:43"/>
    <n v="2013"/>
    <x v="11"/>
    <n v="21"/>
    <x v="13"/>
    <x v="4"/>
    <n v="49.96"/>
    <n v="0.98191823899371067"/>
  </r>
  <r>
    <d v="2013-12-21T00:00:00"/>
    <d v="2013-12-21T15:00:43"/>
    <n v="2013"/>
    <x v="11"/>
    <n v="21"/>
    <x v="14"/>
    <x v="4"/>
    <n v="49.96"/>
    <n v="0.98191823899371067"/>
  </r>
  <r>
    <d v="2013-12-21T00:00:00"/>
    <d v="2013-12-21T16:00:43"/>
    <n v="2013"/>
    <x v="11"/>
    <n v="21"/>
    <x v="15"/>
    <x v="4"/>
    <n v="49.96"/>
    <n v="0.98191823899371067"/>
  </r>
  <r>
    <d v="2013-12-21T00:00:00"/>
    <d v="2013-12-21T17:00:43"/>
    <n v="2013"/>
    <x v="11"/>
    <n v="21"/>
    <x v="16"/>
    <x v="4"/>
    <n v="49.96"/>
    <n v="0.98191823899371067"/>
  </r>
  <r>
    <d v="2013-12-21T00:00:00"/>
    <d v="2013-12-21T18:00:43"/>
    <n v="2013"/>
    <x v="11"/>
    <n v="21"/>
    <x v="17"/>
    <x v="4"/>
    <n v="48.945999999999998"/>
    <n v="0.96198899371069169"/>
  </r>
  <r>
    <d v="2013-12-21T00:00:00"/>
    <d v="2013-12-21T19:00:43"/>
    <n v="2013"/>
    <x v="11"/>
    <n v="21"/>
    <x v="18"/>
    <x v="4"/>
    <n v="23.774000000000001"/>
    <n v="0.46725628930817609"/>
  </r>
  <r>
    <d v="2013-12-21T00:00:00"/>
    <d v="2013-12-21T20:00:43"/>
    <n v="2013"/>
    <x v="11"/>
    <n v="21"/>
    <x v="19"/>
    <x v="4"/>
    <n v="0.35809999999999997"/>
    <n v="7.038128930817609E-3"/>
  </r>
  <r>
    <d v="2013-12-21T00:00:00"/>
    <d v="2013-12-21T21:00:43"/>
    <n v="2013"/>
    <x v="11"/>
    <n v="21"/>
    <x v="20"/>
    <x v="4"/>
    <n v="0"/>
    <n v="0"/>
  </r>
  <r>
    <d v="2013-12-21T00:00:00"/>
    <d v="2013-12-21T22:00:43"/>
    <n v="2013"/>
    <x v="11"/>
    <n v="21"/>
    <x v="21"/>
    <x v="4"/>
    <n v="0"/>
    <n v="0"/>
  </r>
  <r>
    <d v="2013-12-21T00:00:00"/>
    <d v="2013-12-21T23:00:43"/>
    <n v="2013"/>
    <x v="11"/>
    <n v="21"/>
    <x v="22"/>
    <x v="4"/>
    <n v="0"/>
    <n v="0"/>
  </r>
  <r>
    <d v="2013-12-22T00:00:00"/>
    <d v="2013-12-22T00:00:43"/>
    <n v="2013"/>
    <x v="11"/>
    <n v="22"/>
    <x v="23"/>
    <x v="5"/>
    <n v="0"/>
    <n v="0"/>
  </r>
  <r>
    <d v="2013-12-22T00:00:00"/>
    <d v="2013-12-22T01:00:43"/>
    <n v="2013"/>
    <x v="11"/>
    <n v="22"/>
    <x v="0"/>
    <x v="5"/>
    <n v="0"/>
    <n v="0"/>
  </r>
  <r>
    <d v="2013-12-22T00:00:00"/>
    <d v="2013-12-22T02:00:43"/>
    <n v="2013"/>
    <x v="11"/>
    <n v="22"/>
    <x v="1"/>
    <x v="5"/>
    <n v="0"/>
    <n v="0"/>
  </r>
  <r>
    <d v="2013-12-22T00:00:00"/>
    <d v="2013-12-22T03:00:43"/>
    <n v="2013"/>
    <x v="11"/>
    <n v="22"/>
    <x v="2"/>
    <x v="5"/>
    <n v="0"/>
    <n v="0"/>
  </r>
  <r>
    <d v="2013-12-22T00:00:00"/>
    <d v="2013-12-22T04:00:43"/>
    <n v="2013"/>
    <x v="11"/>
    <n v="22"/>
    <x v="3"/>
    <x v="5"/>
    <n v="0"/>
    <n v="0"/>
  </r>
  <r>
    <d v="2013-12-22T00:00:00"/>
    <d v="2013-12-22T05:00:43"/>
    <n v="2013"/>
    <x v="11"/>
    <n v="22"/>
    <x v="4"/>
    <x v="5"/>
    <n v="0"/>
    <n v="0"/>
  </r>
  <r>
    <d v="2013-12-22T00:00:00"/>
    <d v="2013-12-22T06:00:43"/>
    <n v="2013"/>
    <x v="11"/>
    <n v="22"/>
    <x v="5"/>
    <x v="5"/>
    <n v="0"/>
    <n v="0"/>
  </r>
  <r>
    <d v="2013-12-22T00:00:00"/>
    <d v="2013-12-22T07:00:43"/>
    <n v="2013"/>
    <x v="11"/>
    <n v="22"/>
    <x v="6"/>
    <x v="5"/>
    <n v="19.795999999999999"/>
    <n v="0.38907232704402511"/>
  </r>
  <r>
    <d v="2013-12-22T00:00:00"/>
    <d v="2013-12-22T08:00:43"/>
    <n v="2013"/>
    <x v="11"/>
    <n v="22"/>
    <x v="7"/>
    <x v="5"/>
    <n v="48.668999999999997"/>
    <n v="0.95654481132075464"/>
  </r>
  <r>
    <d v="2013-12-22T00:00:00"/>
    <d v="2013-12-22T09:00:43"/>
    <n v="2013"/>
    <x v="11"/>
    <n v="22"/>
    <x v="8"/>
    <x v="5"/>
    <n v="49.96"/>
    <n v="0.98191823899371067"/>
  </r>
  <r>
    <d v="2013-12-22T00:00:00"/>
    <d v="2013-12-22T10:00:43"/>
    <n v="2013"/>
    <x v="11"/>
    <n v="22"/>
    <x v="9"/>
    <x v="5"/>
    <n v="49.96"/>
    <n v="0.98191823899371067"/>
  </r>
  <r>
    <d v="2013-12-22T00:00:00"/>
    <d v="2013-12-22T11:00:43"/>
    <n v="2013"/>
    <x v="11"/>
    <n v="22"/>
    <x v="10"/>
    <x v="5"/>
    <n v="49.96"/>
    <n v="0.98191823899371067"/>
  </r>
  <r>
    <d v="2013-12-22T00:00:00"/>
    <d v="2013-12-22T12:00:43"/>
    <n v="2013"/>
    <x v="11"/>
    <n v="22"/>
    <x v="11"/>
    <x v="5"/>
    <n v="49.96"/>
    <n v="0.98191823899371067"/>
  </r>
  <r>
    <d v="2013-12-22T00:00:00"/>
    <d v="2013-12-22T13:00:43"/>
    <n v="2013"/>
    <x v="11"/>
    <n v="22"/>
    <x v="12"/>
    <x v="5"/>
    <n v="49.96"/>
    <n v="0.98191823899371067"/>
  </r>
  <r>
    <d v="2013-12-22T00:00:00"/>
    <d v="2013-12-22T14:00:43"/>
    <n v="2013"/>
    <x v="11"/>
    <n v="22"/>
    <x v="13"/>
    <x v="5"/>
    <n v="49.96"/>
    <n v="0.98191823899371067"/>
  </r>
  <r>
    <d v="2013-12-22T00:00:00"/>
    <d v="2013-12-22T15:00:43"/>
    <n v="2013"/>
    <x v="11"/>
    <n v="22"/>
    <x v="14"/>
    <x v="5"/>
    <n v="49.96"/>
    <n v="0.98191823899371067"/>
  </r>
  <r>
    <d v="2013-12-22T00:00:00"/>
    <d v="2013-12-22T16:00:43"/>
    <n v="2013"/>
    <x v="11"/>
    <n v="22"/>
    <x v="15"/>
    <x v="5"/>
    <n v="49.96"/>
    <n v="0.98191823899371067"/>
  </r>
  <r>
    <d v="2013-12-22T00:00:00"/>
    <d v="2013-12-22T17:00:43"/>
    <n v="2013"/>
    <x v="11"/>
    <n v="22"/>
    <x v="16"/>
    <x v="5"/>
    <n v="49.96"/>
    <n v="0.98191823899371067"/>
  </r>
  <r>
    <d v="2013-12-22T00:00:00"/>
    <d v="2013-12-22T18:00:43"/>
    <n v="2013"/>
    <x v="11"/>
    <n v="22"/>
    <x v="17"/>
    <x v="5"/>
    <n v="49.96"/>
    <n v="0.98191823899371067"/>
  </r>
  <r>
    <d v="2013-12-22T00:00:00"/>
    <d v="2013-12-22T19:00:43"/>
    <n v="2013"/>
    <x v="11"/>
    <n v="22"/>
    <x v="18"/>
    <x v="5"/>
    <n v="25.01"/>
    <n v="0.4915487421383648"/>
  </r>
  <r>
    <d v="2013-12-22T00:00:00"/>
    <d v="2013-12-22T20:00:43"/>
    <n v="2013"/>
    <x v="11"/>
    <n v="22"/>
    <x v="19"/>
    <x v="5"/>
    <n v="0.43359999999999999"/>
    <n v="8.5220125786163517E-3"/>
  </r>
  <r>
    <d v="2013-12-22T00:00:00"/>
    <d v="2013-12-22T21:00:43"/>
    <n v="2013"/>
    <x v="11"/>
    <n v="22"/>
    <x v="20"/>
    <x v="5"/>
    <n v="0"/>
    <n v="0"/>
  </r>
  <r>
    <d v="2013-12-22T00:00:00"/>
    <d v="2013-12-22T22:00:43"/>
    <n v="2013"/>
    <x v="11"/>
    <n v="22"/>
    <x v="21"/>
    <x v="5"/>
    <n v="0"/>
    <n v="0"/>
  </r>
  <r>
    <d v="2013-12-22T00:00:00"/>
    <d v="2013-12-22T23:00:43"/>
    <n v="2013"/>
    <x v="11"/>
    <n v="22"/>
    <x v="22"/>
    <x v="5"/>
    <n v="0"/>
    <n v="0"/>
  </r>
  <r>
    <d v="2013-12-23T00:00:00"/>
    <d v="2013-12-23T00:00:43"/>
    <n v="2013"/>
    <x v="11"/>
    <n v="23"/>
    <x v="23"/>
    <x v="6"/>
    <n v="0"/>
    <n v="0"/>
  </r>
  <r>
    <d v="2013-12-23T00:00:00"/>
    <d v="2013-12-23T01:00:43"/>
    <n v="2013"/>
    <x v="11"/>
    <n v="23"/>
    <x v="0"/>
    <x v="6"/>
    <n v="0"/>
    <n v="0"/>
  </r>
  <r>
    <d v="2013-12-23T00:00:00"/>
    <d v="2013-12-23T02:00:43"/>
    <n v="2013"/>
    <x v="11"/>
    <n v="23"/>
    <x v="1"/>
    <x v="6"/>
    <n v="0"/>
    <n v="0"/>
  </r>
  <r>
    <d v="2013-12-23T00:00:00"/>
    <d v="2013-12-23T03:00:43"/>
    <n v="2013"/>
    <x v="11"/>
    <n v="23"/>
    <x v="2"/>
    <x v="6"/>
    <n v="0"/>
    <n v="0"/>
  </r>
  <r>
    <d v="2013-12-23T00:00:00"/>
    <d v="2013-12-23T04:00:43"/>
    <n v="2013"/>
    <x v="11"/>
    <n v="23"/>
    <x v="3"/>
    <x v="6"/>
    <n v="0"/>
    <n v="0"/>
  </r>
  <r>
    <d v="2013-12-23T00:00:00"/>
    <d v="2013-12-23T05:00:43"/>
    <n v="2013"/>
    <x v="11"/>
    <n v="23"/>
    <x v="4"/>
    <x v="6"/>
    <n v="0"/>
    <n v="0"/>
  </r>
  <r>
    <d v="2013-12-23T00:00:00"/>
    <d v="2013-12-23T06:00:43"/>
    <n v="2013"/>
    <x v="11"/>
    <n v="23"/>
    <x v="5"/>
    <x v="6"/>
    <n v="0"/>
    <n v="0"/>
  </r>
  <r>
    <d v="2013-12-23T00:00:00"/>
    <d v="2013-12-23T07:00:43"/>
    <n v="2013"/>
    <x v="11"/>
    <n v="23"/>
    <x v="6"/>
    <x v="6"/>
    <n v="19.45"/>
    <n v="0.38227201257861632"/>
  </r>
  <r>
    <d v="2013-12-23T00:00:00"/>
    <d v="2013-12-23T08:00:43"/>
    <n v="2013"/>
    <x v="11"/>
    <n v="23"/>
    <x v="7"/>
    <x v="6"/>
    <n v="47.914999999999999"/>
    <n v="0.94172562893081757"/>
  </r>
  <r>
    <d v="2013-12-23T00:00:00"/>
    <d v="2013-12-23T09:00:43"/>
    <n v="2013"/>
    <x v="11"/>
    <n v="23"/>
    <x v="8"/>
    <x v="6"/>
    <n v="49.96"/>
    <n v="0.98191823899371067"/>
  </r>
  <r>
    <d v="2013-12-23T00:00:00"/>
    <d v="2013-12-23T10:00:43"/>
    <n v="2013"/>
    <x v="11"/>
    <n v="23"/>
    <x v="9"/>
    <x v="6"/>
    <n v="49.96"/>
    <n v="0.98191823899371067"/>
  </r>
  <r>
    <d v="2013-12-23T00:00:00"/>
    <d v="2013-12-23T11:00:43"/>
    <n v="2013"/>
    <x v="11"/>
    <n v="23"/>
    <x v="10"/>
    <x v="6"/>
    <n v="49.96"/>
    <n v="0.98191823899371067"/>
  </r>
  <r>
    <d v="2013-12-23T00:00:00"/>
    <d v="2013-12-23T12:00:43"/>
    <n v="2013"/>
    <x v="11"/>
    <n v="23"/>
    <x v="11"/>
    <x v="6"/>
    <n v="49.96"/>
    <n v="0.98191823899371067"/>
  </r>
  <r>
    <d v="2013-12-23T00:00:00"/>
    <d v="2013-12-23T13:00:43"/>
    <n v="2013"/>
    <x v="11"/>
    <n v="23"/>
    <x v="12"/>
    <x v="6"/>
    <n v="49.96"/>
    <n v="0.98191823899371067"/>
  </r>
  <r>
    <d v="2013-12-23T00:00:00"/>
    <d v="2013-12-23T14:00:43"/>
    <n v="2013"/>
    <x v="11"/>
    <n v="23"/>
    <x v="13"/>
    <x v="6"/>
    <n v="49.96"/>
    <n v="0.98191823899371067"/>
  </r>
  <r>
    <d v="2013-12-23T00:00:00"/>
    <d v="2013-12-23T15:00:43"/>
    <n v="2013"/>
    <x v="11"/>
    <n v="23"/>
    <x v="14"/>
    <x v="6"/>
    <n v="49.96"/>
    <n v="0.98191823899371067"/>
  </r>
  <r>
    <d v="2013-12-23T00:00:00"/>
    <d v="2013-12-23T16:00:43"/>
    <n v="2013"/>
    <x v="11"/>
    <n v="23"/>
    <x v="15"/>
    <x v="6"/>
    <n v="49.96"/>
    <n v="0.98191823899371067"/>
  </r>
  <r>
    <d v="2013-12-23T00:00:00"/>
    <d v="2013-12-23T17:00:43"/>
    <n v="2013"/>
    <x v="11"/>
    <n v="23"/>
    <x v="16"/>
    <x v="6"/>
    <n v="49.96"/>
    <n v="0.98191823899371067"/>
  </r>
  <r>
    <d v="2013-12-23T00:00:00"/>
    <d v="2013-12-23T18:00:43"/>
    <n v="2013"/>
    <x v="11"/>
    <n v="23"/>
    <x v="17"/>
    <x v="6"/>
    <n v="45.758000000000003"/>
    <n v="0.89933176100628931"/>
  </r>
  <r>
    <d v="2013-12-23T00:00:00"/>
    <d v="2013-12-23T19:00:43"/>
    <n v="2013"/>
    <x v="11"/>
    <n v="23"/>
    <x v="18"/>
    <x v="6"/>
    <n v="22.116"/>
    <n v="0.43466981132075466"/>
  </r>
  <r>
    <d v="2013-12-23T00:00:00"/>
    <d v="2013-12-23T20:00:43"/>
    <n v="2013"/>
    <x v="11"/>
    <n v="23"/>
    <x v="19"/>
    <x v="6"/>
    <n v="0.39689999999999998"/>
    <n v="7.8007075471698108E-3"/>
  </r>
  <r>
    <d v="2013-12-23T00:00:00"/>
    <d v="2013-12-23T21:00:43"/>
    <n v="2013"/>
    <x v="11"/>
    <n v="23"/>
    <x v="20"/>
    <x v="6"/>
    <n v="0"/>
    <n v="0"/>
  </r>
  <r>
    <d v="2013-12-23T00:00:00"/>
    <d v="2013-12-23T22:00:43"/>
    <n v="2013"/>
    <x v="11"/>
    <n v="23"/>
    <x v="21"/>
    <x v="6"/>
    <n v="0"/>
    <n v="0"/>
  </r>
  <r>
    <d v="2013-12-23T00:00:00"/>
    <d v="2013-12-23T23:00:43"/>
    <n v="2013"/>
    <x v="11"/>
    <n v="23"/>
    <x v="22"/>
    <x v="6"/>
    <n v="0"/>
    <n v="0"/>
  </r>
  <r>
    <d v="2013-12-24T00:00:00"/>
    <d v="2013-12-24T00:00:43"/>
    <n v="2013"/>
    <x v="11"/>
    <n v="24"/>
    <x v="23"/>
    <x v="0"/>
    <n v="0"/>
    <n v="0"/>
  </r>
  <r>
    <d v="2013-12-24T00:00:00"/>
    <d v="2013-12-24T01:00:43"/>
    <n v="2013"/>
    <x v="11"/>
    <n v="24"/>
    <x v="0"/>
    <x v="0"/>
    <n v="0"/>
    <n v="0"/>
  </r>
  <r>
    <d v="2013-12-24T00:00:00"/>
    <d v="2013-12-24T02:00:43"/>
    <n v="2013"/>
    <x v="11"/>
    <n v="24"/>
    <x v="1"/>
    <x v="0"/>
    <n v="0"/>
    <n v="0"/>
  </r>
  <r>
    <d v="2013-12-24T00:00:00"/>
    <d v="2013-12-24T03:00:43"/>
    <n v="2013"/>
    <x v="11"/>
    <n v="24"/>
    <x v="2"/>
    <x v="0"/>
    <n v="0"/>
    <n v="0"/>
  </r>
  <r>
    <d v="2013-12-24T00:00:00"/>
    <d v="2013-12-24T04:00:43"/>
    <n v="2013"/>
    <x v="11"/>
    <n v="24"/>
    <x v="3"/>
    <x v="0"/>
    <n v="0"/>
    <n v="0"/>
  </r>
  <r>
    <d v="2013-12-24T00:00:00"/>
    <d v="2013-12-24T05:00:43"/>
    <n v="2013"/>
    <x v="11"/>
    <n v="24"/>
    <x v="4"/>
    <x v="0"/>
    <n v="0"/>
    <n v="0"/>
  </r>
  <r>
    <d v="2013-12-24T00:00:00"/>
    <d v="2013-12-24T06:00:43"/>
    <n v="2013"/>
    <x v="11"/>
    <n v="24"/>
    <x v="5"/>
    <x v="0"/>
    <n v="0"/>
    <n v="0"/>
  </r>
  <r>
    <d v="2013-12-24T00:00:00"/>
    <d v="2013-12-24T07:00:43"/>
    <n v="2013"/>
    <x v="11"/>
    <n v="24"/>
    <x v="6"/>
    <x v="0"/>
    <n v="19.577999999999999"/>
    <n v="0.38478773584905657"/>
  </r>
  <r>
    <d v="2013-12-24T00:00:00"/>
    <d v="2013-12-24T08:00:43"/>
    <n v="2013"/>
    <x v="11"/>
    <n v="24"/>
    <x v="7"/>
    <x v="0"/>
    <n v="48.286000000000001"/>
    <n v="0.94901729559748427"/>
  </r>
  <r>
    <d v="2013-12-24T00:00:00"/>
    <d v="2013-12-24T09:00:43"/>
    <n v="2013"/>
    <x v="11"/>
    <n v="24"/>
    <x v="8"/>
    <x v="0"/>
    <n v="49.96"/>
    <n v="0.98191823899371067"/>
  </r>
  <r>
    <d v="2013-12-24T00:00:00"/>
    <d v="2013-12-24T10:00:43"/>
    <n v="2013"/>
    <x v="11"/>
    <n v="24"/>
    <x v="9"/>
    <x v="0"/>
    <n v="49.96"/>
    <n v="0.98191823899371067"/>
  </r>
  <r>
    <d v="2013-12-24T00:00:00"/>
    <d v="2013-12-24T11:00:43"/>
    <n v="2013"/>
    <x v="11"/>
    <n v="24"/>
    <x v="10"/>
    <x v="0"/>
    <n v="49.96"/>
    <n v="0.98191823899371067"/>
  </r>
  <r>
    <d v="2013-12-24T00:00:00"/>
    <d v="2013-12-24T12:00:43"/>
    <n v="2013"/>
    <x v="11"/>
    <n v="24"/>
    <x v="11"/>
    <x v="0"/>
    <n v="49.96"/>
    <n v="0.98191823899371067"/>
  </r>
  <r>
    <d v="2013-12-24T00:00:00"/>
    <d v="2013-12-24T13:00:43"/>
    <n v="2013"/>
    <x v="11"/>
    <n v="24"/>
    <x v="12"/>
    <x v="0"/>
    <n v="49.96"/>
    <n v="0.98191823899371067"/>
  </r>
  <r>
    <d v="2013-12-24T00:00:00"/>
    <d v="2013-12-24T14:00:43"/>
    <n v="2013"/>
    <x v="11"/>
    <n v="24"/>
    <x v="13"/>
    <x v="0"/>
    <n v="49.96"/>
    <n v="0.98191823899371067"/>
  </r>
  <r>
    <d v="2013-12-24T00:00:00"/>
    <d v="2013-12-24T15:00:43"/>
    <n v="2013"/>
    <x v="11"/>
    <n v="24"/>
    <x v="14"/>
    <x v="0"/>
    <n v="49.96"/>
    <n v="0.98191823899371067"/>
  </r>
  <r>
    <d v="2013-12-24T00:00:00"/>
    <d v="2013-12-24T16:00:43"/>
    <n v="2013"/>
    <x v="11"/>
    <n v="24"/>
    <x v="15"/>
    <x v="0"/>
    <n v="49.96"/>
    <n v="0.98191823899371067"/>
  </r>
  <r>
    <d v="2013-12-24T00:00:00"/>
    <d v="2013-12-24T17:00:43"/>
    <n v="2013"/>
    <x v="11"/>
    <n v="24"/>
    <x v="16"/>
    <x v="0"/>
    <n v="49.96"/>
    <n v="0.98191823899371067"/>
  </r>
  <r>
    <d v="2013-12-24T00:00:00"/>
    <d v="2013-12-24T18:00:43"/>
    <n v="2013"/>
    <x v="11"/>
    <n v="24"/>
    <x v="17"/>
    <x v="0"/>
    <n v="49.96"/>
    <n v="0.98191823899371067"/>
  </r>
  <r>
    <d v="2013-12-24T00:00:00"/>
    <d v="2013-12-24T19:00:43"/>
    <n v="2013"/>
    <x v="11"/>
    <n v="24"/>
    <x v="18"/>
    <x v="0"/>
    <n v="25.626000000000001"/>
    <n v="0.50365566037735854"/>
  </r>
  <r>
    <d v="2013-12-24T00:00:00"/>
    <d v="2013-12-24T20:00:43"/>
    <n v="2013"/>
    <x v="11"/>
    <n v="24"/>
    <x v="19"/>
    <x v="0"/>
    <n v="0.59889999999999999"/>
    <n v="1.1770833333333333E-2"/>
  </r>
  <r>
    <d v="2013-12-24T00:00:00"/>
    <d v="2013-12-24T21:00:43"/>
    <n v="2013"/>
    <x v="11"/>
    <n v="24"/>
    <x v="20"/>
    <x v="0"/>
    <n v="0"/>
    <n v="0"/>
  </r>
  <r>
    <d v="2013-12-24T00:00:00"/>
    <d v="2013-12-24T22:00:43"/>
    <n v="2013"/>
    <x v="11"/>
    <n v="24"/>
    <x v="21"/>
    <x v="0"/>
    <n v="0"/>
    <n v="0"/>
  </r>
  <r>
    <d v="2013-12-24T00:00:00"/>
    <d v="2013-12-24T23:00:43"/>
    <n v="2013"/>
    <x v="11"/>
    <n v="24"/>
    <x v="22"/>
    <x v="0"/>
    <n v="0"/>
    <n v="0"/>
  </r>
  <r>
    <d v="2013-12-25T00:00:00"/>
    <d v="2013-12-25T00:00:43"/>
    <n v="2013"/>
    <x v="11"/>
    <n v="25"/>
    <x v="23"/>
    <x v="1"/>
    <n v="0"/>
    <n v="0"/>
  </r>
  <r>
    <d v="2013-12-25T00:00:00"/>
    <d v="2013-12-25T01:00:43"/>
    <n v="2013"/>
    <x v="11"/>
    <n v="25"/>
    <x v="0"/>
    <x v="1"/>
    <n v="0"/>
    <n v="0"/>
  </r>
  <r>
    <d v="2013-12-25T00:00:00"/>
    <d v="2013-12-25T02:00:43"/>
    <n v="2013"/>
    <x v="11"/>
    <n v="25"/>
    <x v="1"/>
    <x v="1"/>
    <n v="0"/>
    <n v="0"/>
  </r>
  <r>
    <d v="2013-12-25T00:00:00"/>
    <d v="2013-12-25T03:00:43"/>
    <n v="2013"/>
    <x v="11"/>
    <n v="25"/>
    <x v="2"/>
    <x v="1"/>
    <n v="0"/>
    <n v="0"/>
  </r>
  <r>
    <d v="2013-12-25T00:00:00"/>
    <d v="2013-12-25T04:00:43"/>
    <n v="2013"/>
    <x v="11"/>
    <n v="25"/>
    <x v="3"/>
    <x v="1"/>
    <n v="0"/>
    <n v="0"/>
  </r>
  <r>
    <d v="2013-12-25T00:00:00"/>
    <d v="2013-12-25T05:00:43"/>
    <n v="2013"/>
    <x v="11"/>
    <n v="25"/>
    <x v="4"/>
    <x v="1"/>
    <n v="0"/>
    <n v="0"/>
  </r>
  <r>
    <d v="2013-12-25T00:00:00"/>
    <d v="2013-12-25T06:00:43"/>
    <n v="2013"/>
    <x v="11"/>
    <n v="25"/>
    <x v="5"/>
    <x v="1"/>
    <n v="0"/>
    <n v="0"/>
  </r>
  <r>
    <d v="2013-12-25T00:00:00"/>
    <d v="2013-12-25T07:00:43"/>
    <n v="2013"/>
    <x v="11"/>
    <n v="25"/>
    <x v="6"/>
    <x v="1"/>
    <n v="19.690000000000001"/>
    <n v="0.38698899371069184"/>
  </r>
  <r>
    <d v="2013-12-25T00:00:00"/>
    <d v="2013-12-25T08:00:43"/>
    <n v="2013"/>
    <x v="11"/>
    <n v="25"/>
    <x v="7"/>
    <x v="1"/>
    <n v="48.371000000000002"/>
    <n v="0.95068789308176105"/>
  </r>
  <r>
    <d v="2013-12-25T00:00:00"/>
    <d v="2013-12-25T09:00:43"/>
    <n v="2013"/>
    <x v="11"/>
    <n v="25"/>
    <x v="8"/>
    <x v="1"/>
    <n v="49.96"/>
    <n v="0.98191823899371067"/>
  </r>
  <r>
    <d v="2013-12-25T00:00:00"/>
    <d v="2013-12-25T10:00:43"/>
    <n v="2013"/>
    <x v="11"/>
    <n v="25"/>
    <x v="9"/>
    <x v="1"/>
    <n v="49.96"/>
    <n v="0.98191823899371067"/>
  </r>
  <r>
    <d v="2013-12-25T00:00:00"/>
    <d v="2013-12-25T11:00:43"/>
    <n v="2013"/>
    <x v="11"/>
    <n v="25"/>
    <x v="10"/>
    <x v="1"/>
    <n v="49.96"/>
    <n v="0.98191823899371067"/>
  </r>
  <r>
    <d v="2013-12-25T00:00:00"/>
    <d v="2013-12-25T12:00:43"/>
    <n v="2013"/>
    <x v="11"/>
    <n v="25"/>
    <x v="11"/>
    <x v="1"/>
    <n v="49.96"/>
    <n v="0.98191823899371067"/>
  </r>
  <r>
    <d v="2013-12-25T00:00:00"/>
    <d v="2013-12-25T13:00:43"/>
    <n v="2013"/>
    <x v="11"/>
    <n v="25"/>
    <x v="12"/>
    <x v="1"/>
    <n v="49.96"/>
    <n v="0.98191823899371067"/>
  </r>
  <r>
    <d v="2013-12-25T00:00:00"/>
    <d v="2013-12-25T14:00:43"/>
    <n v="2013"/>
    <x v="11"/>
    <n v="25"/>
    <x v="13"/>
    <x v="1"/>
    <n v="49.96"/>
    <n v="0.98191823899371067"/>
  </r>
  <r>
    <d v="2013-12-25T00:00:00"/>
    <d v="2013-12-25T15:00:43"/>
    <n v="2013"/>
    <x v="11"/>
    <n v="25"/>
    <x v="14"/>
    <x v="1"/>
    <n v="49.96"/>
    <n v="0.98191823899371067"/>
  </r>
  <r>
    <d v="2013-12-25T00:00:00"/>
    <d v="2013-12-25T16:00:43"/>
    <n v="2013"/>
    <x v="11"/>
    <n v="25"/>
    <x v="15"/>
    <x v="1"/>
    <n v="49.96"/>
    <n v="0.98191823899371067"/>
  </r>
  <r>
    <d v="2013-12-25T00:00:00"/>
    <d v="2013-12-25T17:00:43"/>
    <n v="2013"/>
    <x v="11"/>
    <n v="25"/>
    <x v="16"/>
    <x v="1"/>
    <n v="49.96"/>
    <n v="0.98191823899371067"/>
  </r>
  <r>
    <d v="2013-12-25T00:00:00"/>
    <d v="2013-12-25T18:00:43"/>
    <n v="2013"/>
    <x v="11"/>
    <n v="25"/>
    <x v="17"/>
    <x v="1"/>
    <n v="48.466000000000001"/>
    <n v="0.95255503144654086"/>
  </r>
  <r>
    <d v="2013-12-25T00:00:00"/>
    <d v="2013-12-25T19:00:43"/>
    <n v="2013"/>
    <x v="11"/>
    <n v="25"/>
    <x v="18"/>
    <x v="1"/>
    <n v="25.401"/>
    <n v="0.49923349056603772"/>
  </r>
  <r>
    <d v="2013-12-25T00:00:00"/>
    <d v="2013-12-25T20:00:43"/>
    <n v="2013"/>
    <x v="11"/>
    <n v="25"/>
    <x v="19"/>
    <x v="1"/>
    <n v="0.54990000000000006"/>
    <n v="1.0807783018867924E-2"/>
  </r>
  <r>
    <d v="2013-12-25T00:00:00"/>
    <d v="2013-12-25T21:00:43"/>
    <n v="2013"/>
    <x v="11"/>
    <n v="25"/>
    <x v="20"/>
    <x v="1"/>
    <n v="0"/>
    <n v="0"/>
  </r>
  <r>
    <d v="2013-12-25T00:00:00"/>
    <d v="2013-12-25T22:00:43"/>
    <n v="2013"/>
    <x v="11"/>
    <n v="25"/>
    <x v="21"/>
    <x v="1"/>
    <n v="0"/>
    <n v="0"/>
  </r>
  <r>
    <d v="2013-12-25T00:00:00"/>
    <d v="2013-12-25T23:00:43"/>
    <n v="2013"/>
    <x v="11"/>
    <n v="25"/>
    <x v="22"/>
    <x v="1"/>
    <n v="0"/>
    <n v="0"/>
  </r>
  <r>
    <d v="2013-12-26T00:00:00"/>
    <d v="2013-12-26T00:00:43"/>
    <n v="2013"/>
    <x v="11"/>
    <n v="26"/>
    <x v="23"/>
    <x v="2"/>
    <n v="0"/>
    <n v="0"/>
  </r>
  <r>
    <d v="2013-12-26T00:00:00"/>
    <d v="2013-12-26T01:00:43"/>
    <n v="2013"/>
    <x v="11"/>
    <n v="26"/>
    <x v="0"/>
    <x v="2"/>
    <n v="0"/>
    <n v="0"/>
  </r>
  <r>
    <d v="2013-12-26T00:00:00"/>
    <d v="2013-12-26T02:00:43"/>
    <n v="2013"/>
    <x v="11"/>
    <n v="26"/>
    <x v="1"/>
    <x v="2"/>
    <n v="0"/>
    <n v="0"/>
  </r>
  <r>
    <d v="2013-12-26T00:00:00"/>
    <d v="2013-12-26T03:00:43"/>
    <n v="2013"/>
    <x v="11"/>
    <n v="26"/>
    <x v="2"/>
    <x v="2"/>
    <n v="0"/>
    <n v="0"/>
  </r>
  <r>
    <d v="2013-12-26T00:00:00"/>
    <d v="2013-12-26T04:00:43"/>
    <n v="2013"/>
    <x v="11"/>
    <n v="26"/>
    <x v="3"/>
    <x v="2"/>
    <n v="0"/>
    <n v="0"/>
  </r>
  <r>
    <d v="2013-12-26T00:00:00"/>
    <d v="2013-12-26T05:00:43"/>
    <n v="2013"/>
    <x v="11"/>
    <n v="26"/>
    <x v="4"/>
    <x v="2"/>
    <n v="0"/>
    <n v="0"/>
  </r>
  <r>
    <d v="2013-12-26T00:00:00"/>
    <d v="2013-12-26T06:00:43"/>
    <n v="2013"/>
    <x v="11"/>
    <n v="26"/>
    <x v="5"/>
    <x v="2"/>
    <n v="0"/>
    <n v="0"/>
  </r>
  <r>
    <d v="2013-12-26T00:00:00"/>
    <d v="2013-12-26T07:00:43"/>
    <n v="2013"/>
    <x v="11"/>
    <n v="26"/>
    <x v="6"/>
    <x v="2"/>
    <n v="19.263000000000002"/>
    <n v="0.37859669811320756"/>
  </r>
  <r>
    <d v="2013-12-26T00:00:00"/>
    <d v="2013-12-26T08:00:43"/>
    <n v="2013"/>
    <x v="11"/>
    <n v="26"/>
    <x v="7"/>
    <x v="2"/>
    <n v="47.941000000000003"/>
    <n v="0.9422366352201258"/>
  </r>
  <r>
    <d v="2013-12-26T00:00:00"/>
    <d v="2013-12-26T09:00:43"/>
    <n v="2013"/>
    <x v="11"/>
    <n v="26"/>
    <x v="8"/>
    <x v="2"/>
    <n v="49.96"/>
    <n v="0.98191823899371067"/>
  </r>
  <r>
    <d v="2013-12-26T00:00:00"/>
    <d v="2013-12-26T10:00:43"/>
    <n v="2013"/>
    <x v="11"/>
    <n v="26"/>
    <x v="9"/>
    <x v="2"/>
    <n v="49.96"/>
    <n v="0.98191823899371067"/>
  </r>
  <r>
    <d v="2013-12-26T00:00:00"/>
    <d v="2013-12-26T11:00:43"/>
    <n v="2013"/>
    <x v="11"/>
    <n v="26"/>
    <x v="10"/>
    <x v="2"/>
    <n v="49.96"/>
    <n v="0.98191823899371067"/>
  </r>
  <r>
    <d v="2013-12-26T00:00:00"/>
    <d v="2013-12-26T12:00:43"/>
    <n v="2013"/>
    <x v="11"/>
    <n v="26"/>
    <x v="11"/>
    <x v="2"/>
    <n v="49.96"/>
    <n v="0.98191823899371067"/>
  </r>
  <r>
    <d v="2013-12-26T00:00:00"/>
    <d v="2013-12-26T13:00:43"/>
    <n v="2013"/>
    <x v="11"/>
    <n v="26"/>
    <x v="12"/>
    <x v="2"/>
    <n v="49.96"/>
    <n v="0.98191823899371067"/>
  </r>
  <r>
    <d v="2013-12-26T00:00:00"/>
    <d v="2013-12-26T14:00:43"/>
    <n v="2013"/>
    <x v="11"/>
    <n v="26"/>
    <x v="13"/>
    <x v="2"/>
    <n v="49.96"/>
    <n v="0.98191823899371067"/>
  </r>
  <r>
    <d v="2013-12-26T00:00:00"/>
    <d v="2013-12-26T15:00:43"/>
    <n v="2013"/>
    <x v="11"/>
    <n v="26"/>
    <x v="14"/>
    <x v="2"/>
    <n v="49.96"/>
    <n v="0.98191823899371067"/>
  </r>
  <r>
    <d v="2013-12-26T00:00:00"/>
    <d v="2013-12-26T16:00:43"/>
    <n v="2013"/>
    <x v="11"/>
    <n v="26"/>
    <x v="15"/>
    <x v="2"/>
    <n v="49.96"/>
    <n v="0.98191823899371067"/>
  </r>
  <r>
    <d v="2013-12-26T00:00:00"/>
    <d v="2013-12-26T17:00:43"/>
    <n v="2013"/>
    <x v="11"/>
    <n v="26"/>
    <x v="16"/>
    <x v="2"/>
    <n v="49.96"/>
    <n v="0.98191823899371067"/>
  </r>
  <r>
    <d v="2013-12-26T00:00:00"/>
    <d v="2013-12-26T18:00:43"/>
    <n v="2013"/>
    <x v="11"/>
    <n v="26"/>
    <x v="17"/>
    <x v="2"/>
    <n v="46.768999999999998"/>
    <n v="0.91920204402515715"/>
  </r>
  <r>
    <d v="2013-12-26T00:00:00"/>
    <d v="2013-12-26T19:00:43"/>
    <n v="2013"/>
    <x v="11"/>
    <n v="26"/>
    <x v="18"/>
    <x v="2"/>
    <n v="24.131"/>
    <n v="0.47427279874213835"/>
  </r>
  <r>
    <d v="2013-12-26T00:00:00"/>
    <d v="2013-12-26T20:00:43"/>
    <n v="2013"/>
    <x v="11"/>
    <n v="26"/>
    <x v="19"/>
    <x v="2"/>
    <n v="0.4592"/>
    <n v="9.0251572327044016E-3"/>
  </r>
  <r>
    <d v="2013-12-26T00:00:00"/>
    <d v="2013-12-26T21:00:43"/>
    <n v="2013"/>
    <x v="11"/>
    <n v="26"/>
    <x v="20"/>
    <x v="2"/>
    <n v="0"/>
    <n v="0"/>
  </r>
  <r>
    <d v="2013-12-26T00:00:00"/>
    <d v="2013-12-26T22:00:43"/>
    <n v="2013"/>
    <x v="11"/>
    <n v="26"/>
    <x v="21"/>
    <x v="2"/>
    <n v="0"/>
    <n v="0"/>
  </r>
  <r>
    <d v="2013-12-26T00:00:00"/>
    <d v="2013-12-26T23:00:43"/>
    <n v="2013"/>
    <x v="11"/>
    <n v="26"/>
    <x v="22"/>
    <x v="2"/>
    <n v="0"/>
    <n v="0"/>
  </r>
  <r>
    <d v="2013-12-27T00:00:00"/>
    <d v="2013-12-27T00:00:43"/>
    <n v="2013"/>
    <x v="11"/>
    <n v="27"/>
    <x v="23"/>
    <x v="3"/>
    <n v="0"/>
    <n v="0"/>
  </r>
  <r>
    <d v="2013-12-27T00:00:00"/>
    <d v="2013-12-27T01:00:43"/>
    <n v="2013"/>
    <x v="11"/>
    <n v="27"/>
    <x v="0"/>
    <x v="3"/>
    <n v="0"/>
    <n v="0"/>
  </r>
  <r>
    <d v="2013-12-27T00:00:00"/>
    <d v="2013-12-27T02:00:43"/>
    <n v="2013"/>
    <x v="11"/>
    <n v="27"/>
    <x v="1"/>
    <x v="3"/>
    <n v="0"/>
    <n v="0"/>
  </r>
  <r>
    <d v="2013-12-27T00:00:00"/>
    <d v="2013-12-27T03:00:43"/>
    <n v="2013"/>
    <x v="11"/>
    <n v="27"/>
    <x v="2"/>
    <x v="3"/>
    <n v="0"/>
    <n v="0"/>
  </r>
  <r>
    <d v="2013-12-27T00:00:00"/>
    <d v="2013-12-27T04:00:43"/>
    <n v="2013"/>
    <x v="11"/>
    <n v="27"/>
    <x v="3"/>
    <x v="3"/>
    <n v="0"/>
    <n v="0"/>
  </r>
  <r>
    <d v="2013-12-27T00:00:00"/>
    <d v="2013-12-27T05:00:43"/>
    <n v="2013"/>
    <x v="11"/>
    <n v="27"/>
    <x v="4"/>
    <x v="3"/>
    <n v="0"/>
    <n v="0"/>
  </r>
  <r>
    <d v="2013-12-27T00:00:00"/>
    <d v="2013-12-27T06:00:43"/>
    <n v="2013"/>
    <x v="11"/>
    <n v="27"/>
    <x v="5"/>
    <x v="3"/>
    <n v="0"/>
    <n v="0"/>
  </r>
  <r>
    <d v="2013-12-27T00:00:00"/>
    <d v="2013-12-27T07:00:43"/>
    <n v="2013"/>
    <x v="11"/>
    <n v="27"/>
    <x v="6"/>
    <x v="3"/>
    <n v="19.012"/>
    <n v="0.37366352201257863"/>
  </r>
  <r>
    <d v="2013-12-27T00:00:00"/>
    <d v="2013-12-27T08:00:43"/>
    <n v="2013"/>
    <x v="11"/>
    <n v="27"/>
    <x v="7"/>
    <x v="3"/>
    <n v="48.545000000000002"/>
    <n v="0.95410770440251569"/>
  </r>
  <r>
    <d v="2013-12-27T00:00:00"/>
    <d v="2013-12-27T09:00:43"/>
    <n v="2013"/>
    <x v="11"/>
    <n v="27"/>
    <x v="8"/>
    <x v="3"/>
    <n v="49.96"/>
    <n v="0.98191823899371067"/>
  </r>
  <r>
    <d v="2013-12-27T00:00:00"/>
    <d v="2013-12-27T10:00:43"/>
    <n v="2013"/>
    <x v="11"/>
    <n v="27"/>
    <x v="9"/>
    <x v="3"/>
    <n v="49.96"/>
    <n v="0.98191823899371067"/>
  </r>
  <r>
    <d v="2013-12-27T00:00:00"/>
    <d v="2013-12-27T11:00:43"/>
    <n v="2013"/>
    <x v="11"/>
    <n v="27"/>
    <x v="10"/>
    <x v="3"/>
    <n v="49.96"/>
    <n v="0.98191823899371067"/>
  </r>
  <r>
    <d v="2013-12-27T00:00:00"/>
    <d v="2013-12-27T12:00:43"/>
    <n v="2013"/>
    <x v="11"/>
    <n v="27"/>
    <x v="11"/>
    <x v="3"/>
    <n v="49.96"/>
    <n v="0.98191823899371067"/>
  </r>
  <r>
    <d v="2013-12-27T00:00:00"/>
    <d v="2013-12-27T13:00:43"/>
    <n v="2013"/>
    <x v="11"/>
    <n v="27"/>
    <x v="12"/>
    <x v="3"/>
    <n v="49.96"/>
    <n v="0.98191823899371067"/>
  </r>
  <r>
    <d v="2013-12-27T00:00:00"/>
    <d v="2013-12-27T14:00:43"/>
    <n v="2013"/>
    <x v="11"/>
    <n v="27"/>
    <x v="13"/>
    <x v="3"/>
    <n v="49.96"/>
    <n v="0.98191823899371067"/>
  </r>
  <r>
    <d v="2013-12-27T00:00:00"/>
    <d v="2013-12-27T15:00:43"/>
    <n v="2013"/>
    <x v="11"/>
    <n v="27"/>
    <x v="14"/>
    <x v="3"/>
    <n v="49.96"/>
    <n v="0.98191823899371067"/>
  </r>
  <r>
    <d v="2013-12-27T00:00:00"/>
    <d v="2013-12-27T16:00:43"/>
    <n v="2013"/>
    <x v="11"/>
    <n v="27"/>
    <x v="15"/>
    <x v="3"/>
    <n v="49.96"/>
    <n v="0.98191823899371067"/>
  </r>
  <r>
    <d v="2013-12-27T00:00:00"/>
    <d v="2013-12-27T17:00:43"/>
    <n v="2013"/>
    <x v="11"/>
    <n v="27"/>
    <x v="16"/>
    <x v="3"/>
    <n v="49.96"/>
    <n v="0.98191823899371067"/>
  </r>
  <r>
    <d v="2013-12-27T00:00:00"/>
    <d v="2013-12-27T18:00:43"/>
    <n v="2013"/>
    <x v="11"/>
    <n v="27"/>
    <x v="17"/>
    <x v="3"/>
    <n v="49.96"/>
    <n v="0.98191823899371067"/>
  </r>
  <r>
    <d v="2013-12-27T00:00:00"/>
    <d v="2013-12-27T19:00:43"/>
    <n v="2013"/>
    <x v="11"/>
    <n v="27"/>
    <x v="18"/>
    <x v="3"/>
    <n v="26.484999999999999"/>
    <n v="0.52053852201257855"/>
  </r>
  <r>
    <d v="2013-12-27T00:00:00"/>
    <d v="2013-12-27T20:00:43"/>
    <n v="2013"/>
    <x v="11"/>
    <n v="27"/>
    <x v="19"/>
    <x v="3"/>
    <n v="0.81040000000000001"/>
    <n v="1.5927672955974841E-2"/>
  </r>
  <r>
    <d v="2013-12-27T00:00:00"/>
    <d v="2013-12-27T21:00:43"/>
    <n v="2013"/>
    <x v="11"/>
    <n v="27"/>
    <x v="20"/>
    <x v="3"/>
    <n v="0"/>
    <n v="0"/>
  </r>
  <r>
    <d v="2013-12-27T00:00:00"/>
    <d v="2013-12-27T22:00:43"/>
    <n v="2013"/>
    <x v="11"/>
    <n v="27"/>
    <x v="21"/>
    <x v="3"/>
    <n v="0"/>
    <n v="0"/>
  </r>
  <r>
    <d v="2013-12-27T00:00:00"/>
    <d v="2013-12-27T23:00:43"/>
    <n v="2013"/>
    <x v="11"/>
    <n v="27"/>
    <x v="22"/>
    <x v="3"/>
    <n v="0"/>
    <n v="0"/>
  </r>
  <r>
    <d v="2013-12-28T00:00:00"/>
    <d v="2013-12-28T00:00:43"/>
    <n v="2013"/>
    <x v="11"/>
    <n v="28"/>
    <x v="23"/>
    <x v="4"/>
    <n v="0"/>
    <n v="0"/>
  </r>
  <r>
    <d v="2013-12-28T00:00:00"/>
    <d v="2013-12-28T01:00:43"/>
    <n v="2013"/>
    <x v="11"/>
    <n v="28"/>
    <x v="0"/>
    <x v="4"/>
    <n v="0"/>
    <n v="0"/>
  </r>
  <r>
    <d v="2013-12-28T00:00:00"/>
    <d v="2013-12-28T02:00:43"/>
    <n v="2013"/>
    <x v="11"/>
    <n v="28"/>
    <x v="1"/>
    <x v="4"/>
    <n v="0"/>
    <n v="0"/>
  </r>
  <r>
    <d v="2013-12-28T00:00:00"/>
    <d v="2013-12-28T03:00:43"/>
    <n v="2013"/>
    <x v="11"/>
    <n v="28"/>
    <x v="2"/>
    <x v="4"/>
    <n v="0"/>
    <n v="0"/>
  </r>
  <r>
    <d v="2013-12-28T00:00:00"/>
    <d v="2013-12-28T04:00:43"/>
    <n v="2013"/>
    <x v="11"/>
    <n v="28"/>
    <x v="3"/>
    <x v="4"/>
    <n v="0"/>
    <n v="0"/>
  </r>
  <r>
    <d v="2013-12-28T00:00:00"/>
    <d v="2013-12-28T05:00:43"/>
    <n v="2013"/>
    <x v="11"/>
    <n v="28"/>
    <x v="4"/>
    <x v="4"/>
    <n v="0"/>
    <n v="0"/>
  </r>
  <r>
    <d v="2013-12-28T00:00:00"/>
    <d v="2013-12-28T06:00:43"/>
    <n v="2013"/>
    <x v="11"/>
    <n v="28"/>
    <x v="5"/>
    <x v="4"/>
    <n v="0"/>
    <n v="0"/>
  </r>
  <r>
    <d v="2013-12-28T00:00:00"/>
    <d v="2013-12-28T07:00:43"/>
    <n v="2013"/>
    <x v="11"/>
    <n v="28"/>
    <x v="6"/>
    <x v="4"/>
    <n v="18.613"/>
    <n v="0.36582154088050312"/>
  </r>
  <r>
    <d v="2013-12-28T00:00:00"/>
    <d v="2013-12-28T08:00:43"/>
    <n v="2013"/>
    <x v="11"/>
    <n v="28"/>
    <x v="7"/>
    <x v="4"/>
    <n v="48.406999999999996"/>
    <n v="0.95139544025157219"/>
  </r>
  <r>
    <d v="2013-12-28T00:00:00"/>
    <d v="2013-12-28T09:00:43"/>
    <n v="2013"/>
    <x v="11"/>
    <n v="28"/>
    <x v="8"/>
    <x v="4"/>
    <n v="49.96"/>
    <n v="0.98191823899371067"/>
  </r>
  <r>
    <d v="2013-12-28T00:00:00"/>
    <d v="2013-12-28T10:00:43"/>
    <n v="2013"/>
    <x v="11"/>
    <n v="28"/>
    <x v="9"/>
    <x v="4"/>
    <n v="49.96"/>
    <n v="0.98191823899371067"/>
  </r>
  <r>
    <d v="2013-12-28T00:00:00"/>
    <d v="2013-12-28T11:00:43"/>
    <n v="2013"/>
    <x v="11"/>
    <n v="28"/>
    <x v="10"/>
    <x v="4"/>
    <n v="49.96"/>
    <n v="0.98191823899371067"/>
  </r>
  <r>
    <d v="2013-12-28T00:00:00"/>
    <d v="2013-12-28T12:00:43"/>
    <n v="2013"/>
    <x v="11"/>
    <n v="28"/>
    <x v="11"/>
    <x v="4"/>
    <n v="49.96"/>
    <n v="0.98191823899371067"/>
  </r>
  <r>
    <d v="2013-12-28T00:00:00"/>
    <d v="2013-12-28T13:00:43"/>
    <n v="2013"/>
    <x v="11"/>
    <n v="28"/>
    <x v="12"/>
    <x v="4"/>
    <n v="49.96"/>
    <n v="0.98191823899371067"/>
  </r>
  <r>
    <d v="2013-12-28T00:00:00"/>
    <d v="2013-12-28T14:00:43"/>
    <n v="2013"/>
    <x v="11"/>
    <n v="28"/>
    <x v="13"/>
    <x v="4"/>
    <n v="49.96"/>
    <n v="0.98191823899371067"/>
  </r>
  <r>
    <d v="2013-12-28T00:00:00"/>
    <d v="2013-12-28T15:00:43"/>
    <n v="2013"/>
    <x v="11"/>
    <n v="28"/>
    <x v="14"/>
    <x v="4"/>
    <n v="49.96"/>
    <n v="0.98191823899371067"/>
  </r>
  <r>
    <d v="2013-12-28T00:00:00"/>
    <d v="2013-12-28T16:00:43"/>
    <n v="2013"/>
    <x v="11"/>
    <n v="28"/>
    <x v="15"/>
    <x v="4"/>
    <n v="49.96"/>
    <n v="0.98191823899371067"/>
  </r>
  <r>
    <d v="2013-12-28T00:00:00"/>
    <d v="2013-12-28T17:00:43"/>
    <n v="2013"/>
    <x v="11"/>
    <n v="28"/>
    <x v="16"/>
    <x v="4"/>
    <n v="49.96"/>
    <n v="0.98191823899371067"/>
  </r>
  <r>
    <d v="2013-12-28T00:00:00"/>
    <d v="2013-12-28T18:00:43"/>
    <n v="2013"/>
    <x v="11"/>
    <n v="28"/>
    <x v="17"/>
    <x v="4"/>
    <n v="48.481000000000002"/>
    <n v="0.95284984276729556"/>
  </r>
  <r>
    <d v="2013-12-28T00:00:00"/>
    <d v="2013-12-28T19:00:43"/>
    <n v="2013"/>
    <x v="11"/>
    <n v="28"/>
    <x v="18"/>
    <x v="4"/>
    <n v="26.733000000000001"/>
    <n v="0.52541273584905657"/>
  </r>
  <r>
    <d v="2013-12-28T00:00:00"/>
    <d v="2013-12-28T20:00:43"/>
    <n v="2013"/>
    <x v="11"/>
    <n v="28"/>
    <x v="19"/>
    <x v="4"/>
    <n v="0.94350000000000001"/>
    <n v="1.8543632075471696E-2"/>
  </r>
  <r>
    <d v="2013-12-28T00:00:00"/>
    <d v="2013-12-28T21:00:43"/>
    <n v="2013"/>
    <x v="11"/>
    <n v="28"/>
    <x v="20"/>
    <x v="4"/>
    <n v="0"/>
    <n v="0"/>
  </r>
  <r>
    <d v="2013-12-28T00:00:00"/>
    <d v="2013-12-28T22:00:43"/>
    <n v="2013"/>
    <x v="11"/>
    <n v="28"/>
    <x v="21"/>
    <x v="4"/>
    <n v="0"/>
    <n v="0"/>
  </r>
  <r>
    <d v="2013-12-28T00:00:00"/>
    <d v="2013-12-28T23:00:43"/>
    <n v="2013"/>
    <x v="11"/>
    <n v="28"/>
    <x v="22"/>
    <x v="4"/>
    <n v="0"/>
    <n v="0"/>
  </r>
  <r>
    <d v="2013-12-29T00:00:00"/>
    <d v="2013-12-29T00:00:43"/>
    <n v="2013"/>
    <x v="11"/>
    <n v="29"/>
    <x v="23"/>
    <x v="5"/>
    <n v="0"/>
    <n v="0"/>
  </r>
  <r>
    <d v="2013-12-29T00:00:00"/>
    <d v="2013-12-29T01:00:43"/>
    <n v="2013"/>
    <x v="11"/>
    <n v="29"/>
    <x v="0"/>
    <x v="5"/>
    <n v="0"/>
    <n v="0"/>
  </r>
  <r>
    <d v="2013-12-29T00:00:00"/>
    <d v="2013-12-29T02:00:43"/>
    <n v="2013"/>
    <x v="11"/>
    <n v="29"/>
    <x v="1"/>
    <x v="5"/>
    <n v="0"/>
    <n v="0"/>
  </r>
  <r>
    <d v="2013-12-29T00:00:00"/>
    <d v="2013-12-29T03:00:43"/>
    <n v="2013"/>
    <x v="11"/>
    <n v="29"/>
    <x v="2"/>
    <x v="5"/>
    <n v="0"/>
    <n v="0"/>
  </r>
  <r>
    <d v="2013-12-29T00:00:00"/>
    <d v="2013-12-29T04:00:43"/>
    <n v="2013"/>
    <x v="11"/>
    <n v="29"/>
    <x v="3"/>
    <x v="5"/>
    <n v="0"/>
    <n v="0"/>
  </r>
  <r>
    <d v="2013-12-29T00:00:00"/>
    <d v="2013-12-29T05:00:43"/>
    <n v="2013"/>
    <x v="11"/>
    <n v="29"/>
    <x v="4"/>
    <x v="5"/>
    <n v="0"/>
    <n v="0"/>
  </r>
  <r>
    <d v="2013-12-29T00:00:00"/>
    <d v="2013-12-29T06:00:43"/>
    <n v="2013"/>
    <x v="11"/>
    <n v="29"/>
    <x v="5"/>
    <x v="5"/>
    <n v="0"/>
    <n v="0"/>
  </r>
  <r>
    <d v="2013-12-29T00:00:00"/>
    <d v="2013-12-29T07:00:43"/>
    <n v="2013"/>
    <x v="11"/>
    <n v="29"/>
    <x v="6"/>
    <x v="5"/>
    <n v="18.445"/>
    <n v="0.36251965408805031"/>
  </r>
  <r>
    <d v="2013-12-29T00:00:00"/>
    <d v="2013-12-29T08:00:43"/>
    <n v="2013"/>
    <x v="11"/>
    <n v="29"/>
    <x v="7"/>
    <x v="5"/>
    <n v="49.146000000000001"/>
    <n v="0.96591981132075466"/>
  </r>
  <r>
    <d v="2013-12-29T00:00:00"/>
    <d v="2013-12-29T09:00:43"/>
    <n v="2013"/>
    <x v="11"/>
    <n v="29"/>
    <x v="8"/>
    <x v="5"/>
    <n v="49.96"/>
    <n v="0.98191823899371067"/>
  </r>
  <r>
    <d v="2013-12-29T00:00:00"/>
    <d v="2013-12-29T10:00:43"/>
    <n v="2013"/>
    <x v="11"/>
    <n v="29"/>
    <x v="9"/>
    <x v="5"/>
    <n v="49.96"/>
    <n v="0.98191823899371067"/>
  </r>
  <r>
    <d v="2013-12-29T00:00:00"/>
    <d v="2013-12-29T11:00:43"/>
    <n v="2013"/>
    <x v="11"/>
    <n v="29"/>
    <x v="10"/>
    <x v="5"/>
    <n v="49.96"/>
    <n v="0.98191823899371067"/>
  </r>
  <r>
    <d v="2013-12-29T00:00:00"/>
    <d v="2013-12-29T12:00:43"/>
    <n v="2013"/>
    <x v="11"/>
    <n v="29"/>
    <x v="11"/>
    <x v="5"/>
    <n v="49.96"/>
    <n v="0.98191823899371067"/>
  </r>
  <r>
    <d v="2013-12-29T00:00:00"/>
    <d v="2013-12-29T13:00:43"/>
    <n v="2013"/>
    <x v="11"/>
    <n v="29"/>
    <x v="12"/>
    <x v="5"/>
    <n v="49.96"/>
    <n v="0.98191823899371067"/>
  </r>
  <r>
    <d v="2013-12-29T00:00:00"/>
    <d v="2013-12-29T14:00:43"/>
    <n v="2013"/>
    <x v="11"/>
    <n v="29"/>
    <x v="13"/>
    <x v="5"/>
    <n v="49.96"/>
    <n v="0.98191823899371067"/>
  </r>
  <r>
    <d v="2013-12-29T00:00:00"/>
    <d v="2013-12-29T15:00:44"/>
    <n v="2013"/>
    <x v="11"/>
    <n v="29"/>
    <x v="14"/>
    <x v="5"/>
    <n v="49.96"/>
    <n v="0.98191823899371067"/>
  </r>
  <r>
    <d v="2013-12-29T00:00:00"/>
    <d v="2013-12-29T16:00:44"/>
    <n v="2013"/>
    <x v="11"/>
    <n v="29"/>
    <x v="15"/>
    <x v="5"/>
    <n v="49.96"/>
    <n v="0.98191823899371067"/>
  </r>
  <r>
    <d v="2013-12-29T00:00:00"/>
    <d v="2013-12-29T17:00:44"/>
    <n v="2013"/>
    <x v="11"/>
    <n v="29"/>
    <x v="16"/>
    <x v="5"/>
    <n v="49.96"/>
    <n v="0.98191823899371067"/>
  </r>
  <r>
    <d v="2013-12-29T00:00:00"/>
    <d v="2013-12-29T18:00:44"/>
    <n v="2013"/>
    <x v="11"/>
    <n v="29"/>
    <x v="17"/>
    <x v="5"/>
    <n v="49.96"/>
    <n v="0.98191823899371067"/>
  </r>
  <r>
    <d v="2013-12-29T00:00:00"/>
    <d v="2013-12-29T19:00:44"/>
    <n v="2013"/>
    <x v="11"/>
    <n v="29"/>
    <x v="18"/>
    <x v="5"/>
    <n v="27.498000000000001"/>
    <n v="0.54044811320754715"/>
  </r>
  <r>
    <d v="2013-12-29T00:00:00"/>
    <d v="2013-12-29T20:00:44"/>
    <n v="2013"/>
    <x v="11"/>
    <n v="29"/>
    <x v="19"/>
    <x v="5"/>
    <n v="0.81969999999999998"/>
    <n v="1.6110455974842765E-2"/>
  </r>
  <r>
    <d v="2013-12-29T00:00:00"/>
    <d v="2013-12-29T21:00:44"/>
    <n v="2013"/>
    <x v="11"/>
    <n v="29"/>
    <x v="20"/>
    <x v="5"/>
    <n v="0"/>
    <n v="0"/>
  </r>
  <r>
    <d v="2013-12-29T00:00:00"/>
    <d v="2013-12-29T22:00:44"/>
    <n v="2013"/>
    <x v="11"/>
    <n v="29"/>
    <x v="21"/>
    <x v="5"/>
    <n v="0"/>
    <n v="0"/>
  </r>
  <r>
    <d v="2013-12-29T00:00:00"/>
    <d v="2013-12-29T23:00:44"/>
    <n v="2013"/>
    <x v="11"/>
    <n v="29"/>
    <x v="22"/>
    <x v="5"/>
    <n v="0"/>
    <n v="0"/>
  </r>
  <r>
    <d v="2013-12-30T00:00:00"/>
    <d v="2013-12-30T00:00:44"/>
    <n v="2013"/>
    <x v="11"/>
    <n v="30"/>
    <x v="23"/>
    <x v="6"/>
    <n v="0"/>
    <n v="0"/>
  </r>
  <r>
    <d v="2013-12-30T00:00:00"/>
    <d v="2013-12-30T01:00:44"/>
    <n v="2013"/>
    <x v="11"/>
    <n v="30"/>
    <x v="0"/>
    <x v="6"/>
    <n v="0"/>
    <n v="0"/>
  </r>
  <r>
    <d v="2013-12-30T00:00:00"/>
    <d v="2013-12-30T02:00:44"/>
    <n v="2013"/>
    <x v="11"/>
    <n v="30"/>
    <x v="1"/>
    <x v="6"/>
    <n v="0"/>
    <n v="0"/>
  </r>
  <r>
    <d v="2013-12-30T00:00:00"/>
    <d v="2013-12-30T03:00:44"/>
    <n v="2013"/>
    <x v="11"/>
    <n v="30"/>
    <x v="2"/>
    <x v="6"/>
    <n v="0"/>
    <n v="0"/>
  </r>
  <r>
    <d v="2013-12-30T00:00:00"/>
    <d v="2013-12-30T04:00:44"/>
    <n v="2013"/>
    <x v="11"/>
    <n v="30"/>
    <x v="3"/>
    <x v="6"/>
    <n v="0"/>
    <n v="0"/>
  </r>
  <r>
    <d v="2013-12-30T00:00:00"/>
    <d v="2013-12-30T05:00:44"/>
    <n v="2013"/>
    <x v="11"/>
    <n v="30"/>
    <x v="4"/>
    <x v="6"/>
    <n v="0"/>
    <n v="0"/>
  </r>
  <r>
    <d v="2013-12-30T00:00:00"/>
    <d v="2013-12-30T06:00:44"/>
    <n v="2013"/>
    <x v="11"/>
    <n v="30"/>
    <x v="5"/>
    <x v="6"/>
    <n v="0"/>
    <n v="0"/>
  </r>
  <r>
    <d v="2013-12-30T00:00:00"/>
    <d v="2013-12-30T07:00:44"/>
    <n v="2013"/>
    <x v="11"/>
    <n v="30"/>
    <x v="6"/>
    <x v="6"/>
    <n v="18.190999999999999"/>
    <n v="0.35752751572327041"/>
  </r>
  <r>
    <d v="2013-12-30T00:00:00"/>
    <d v="2013-12-30T08:00:44"/>
    <n v="2013"/>
    <x v="11"/>
    <n v="30"/>
    <x v="7"/>
    <x v="6"/>
    <n v="48.959000000000003"/>
    <n v="0.96224449685534597"/>
  </r>
  <r>
    <d v="2013-12-30T00:00:00"/>
    <d v="2013-12-30T09:00:44"/>
    <n v="2013"/>
    <x v="11"/>
    <n v="30"/>
    <x v="8"/>
    <x v="6"/>
    <n v="49.96"/>
    <n v="0.98191823899371067"/>
  </r>
  <r>
    <d v="2013-12-30T00:00:00"/>
    <d v="2013-12-30T10:00:44"/>
    <n v="2013"/>
    <x v="11"/>
    <n v="30"/>
    <x v="9"/>
    <x v="6"/>
    <n v="49.96"/>
    <n v="0.98191823899371067"/>
  </r>
  <r>
    <d v="2013-12-30T00:00:00"/>
    <d v="2013-12-30T11:00:44"/>
    <n v="2013"/>
    <x v="11"/>
    <n v="30"/>
    <x v="10"/>
    <x v="6"/>
    <n v="49.96"/>
    <n v="0.98191823899371067"/>
  </r>
  <r>
    <d v="2013-12-30T00:00:00"/>
    <d v="2013-12-30T12:00:44"/>
    <n v="2013"/>
    <x v="11"/>
    <n v="30"/>
    <x v="11"/>
    <x v="6"/>
    <n v="49.96"/>
    <n v="0.98191823899371067"/>
  </r>
  <r>
    <d v="2013-12-30T00:00:00"/>
    <d v="2013-12-30T13:00:44"/>
    <n v="2013"/>
    <x v="11"/>
    <n v="30"/>
    <x v="12"/>
    <x v="6"/>
    <n v="49.96"/>
    <n v="0.98191823899371067"/>
  </r>
  <r>
    <d v="2013-12-30T00:00:00"/>
    <d v="2013-12-30T14:00:44"/>
    <n v="2013"/>
    <x v="11"/>
    <n v="30"/>
    <x v="13"/>
    <x v="6"/>
    <n v="49.96"/>
    <n v="0.98191823899371067"/>
  </r>
  <r>
    <d v="2013-12-30T00:00:00"/>
    <d v="2013-12-30T15:00:44"/>
    <n v="2013"/>
    <x v="11"/>
    <n v="30"/>
    <x v="14"/>
    <x v="6"/>
    <n v="49.96"/>
    <n v="0.98191823899371067"/>
  </r>
  <r>
    <d v="2013-12-30T00:00:00"/>
    <d v="2013-12-30T16:00:44"/>
    <n v="2013"/>
    <x v="11"/>
    <n v="30"/>
    <x v="15"/>
    <x v="6"/>
    <n v="49.96"/>
    <n v="0.98191823899371067"/>
  </r>
  <r>
    <d v="2013-12-30T00:00:00"/>
    <d v="2013-12-30T17:00:44"/>
    <n v="2013"/>
    <x v="11"/>
    <n v="30"/>
    <x v="16"/>
    <x v="6"/>
    <n v="49.96"/>
    <n v="0.98191823899371067"/>
  </r>
  <r>
    <d v="2013-12-30T00:00:00"/>
    <d v="2013-12-30T18:00:44"/>
    <n v="2013"/>
    <x v="11"/>
    <n v="30"/>
    <x v="17"/>
    <x v="6"/>
    <n v="49.96"/>
    <n v="0.98191823899371067"/>
  </r>
  <r>
    <d v="2013-12-30T00:00:00"/>
    <d v="2013-12-30T19:00:44"/>
    <n v="2013"/>
    <x v="11"/>
    <n v="30"/>
    <x v="18"/>
    <x v="6"/>
    <n v="26.747"/>
    <n v="0.525687893081761"/>
  </r>
  <r>
    <d v="2013-12-30T00:00:00"/>
    <d v="2013-12-30T20:00:44"/>
    <n v="2013"/>
    <x v="11"/>
    <n v="30"/>
    <x v="19"/>
    <x v="6"/>
    <n v="0.82689999999999997"/>
    <n v="1.6251965408805032E-2"/>
  </r>
  <r>
    <d v="2013-12-30T00:00:00"/>
    <d v="2013-12-30T21:00:44"/>
    <n v="2013"/>
    <x v="11"/>
    <n v="30"/>
    <x v="20"/>
    <x v="6"/>
    <n v="0"/>
    <n v="0"/>
  </r>
  <r>
    <d v="2013-12-30T00:00:00"/>
    <d v="2013-12-30T22:00:44"/>
    <n v="2013"/>
    <x v="11"/>
    <n v="30"/>
    <x v="21"/>
    <x v="6"/>
    <n v="0"/>
    <n v="0"/>
  </r>
  <r>
    <d v="2013-12-30T00:00:00"/>
    <d v="2013-12-30T23:00:44"/>
    <n v="2013"/>
    <x v="11"/>
    <n v="30"/>
    <x v="22"/>
    <x v="6"/>
    <n v="0"/>
    <n v="0"/>
  </r>
  <r>
    <d v="2013-12-31T00:00:00"/>
    <d v="2013-12-31T00:00:44"/>
    <n v="2013"/>
    <x v="11"/>
    <n v="31"/>
    <x v="23"/>
    <x v="0"/>
    <n v="0"/>
    <n v="0"/>
  </r>
  <r>
    <d v="2013-12-31T00:00:00"/>
    <d v="2013-12-31T01:00:44"/>
    <n v="2013"/>
    <x v="11"/>
    <n v="31"/>
    <x v="0"/>
    <x v="0"/>
    <n v="0"/>
    <n v="0"/>
  </r>
  <r>
    <d v="2013-12-31T00:00:00"/>
    <d v="2013-12-31T02:00:44"/>
    <n v="2013"/>
    <x v="11"/>
    <n v="31"/>
    <x v="1"/>
    <x v="0"/>
    <n v="0"/>
    <n v="0"/>
  </r>
  <r>
    <d v="2013-12-31T00:00:00"/>
    <d v="2013-12-31T03:00:44"/>
    <n v="2013"/>
    <x v="11"/>
    <n v="31"/>
    <x v="2"/>
    <x v="0"/>
    <n v="0"/>
    <n v="0"/>
  </r>
  <r>
    <d v="2013-12-31T00:00:00"/>
    <d v="2013-12-31T04:00:44"/>
    <n v="2013"/>
    <x v="11"/>
    <n v="31"/>
    <x v="3"/>
    <x v="0"/>
    <n v="0"/>
    <n v="0"/>
  </r>
  <r>
    <d v="2013-12-31T00:00:00"/>
    <d v="2013-12-31T05:00:44"/>
    <n v="2013"/>
    <x v="11"/>
    <n v="31"/>
    <x v="4"/>
    <x v="0"/>
    <n v="0"/>
    <n v="0"/>
  </r>
  <r>
    <d v="2013-12-31T00:00:00"/>
    <d v="2013-12-31T06:00:44"/>
    <n v="2013"/>
    <x v="11"/>
    <n v="31"/>
    <x v="5"/>
    <x v="0"/>
    <n v="0"/>
    <n v="0"/>
  </r>
  <r>
    <d v="2013-12-31T00:00:00"/>
    <d v="2013-12-31T07:00:44"/>
    <n v="2013"/>
    <x v="11"/>
    <n v="31"/>
    <x v="6"/>
    <x v="0"/>
    <n v="17.675999999999998"/>
    <n v="0.34740566037735843"/>
  </r>
  <r>
    <d v="2013-12-31T00:00:00"/>
    <d v="2013-12-31T08:00:44"/>
    <n v="2013"/>
    <x v="11"/>
    <n v="31"/>
    <x v="7"/>
    <x v="0"/>
    <n v="48.430999999999997"/>
    <n v="0.95186713836477976"/>
  </r>
  <r>
    <d v="2013-12-31T00:00:00"/>
    <d v="2013-12-31T09:00:44"/>
    <n v="2013"/>
    <x v="11"/>
    <n v="31"/>
    <x v="8"/>
    <x v="0"/>
    <n v="49.96"/>
    <n v="0.98191823899371067"/>
  </r>
  <r>
    <d v="2013-12-31T00:00:00"/>
    <d v="2013-12-31T10:00:44"/>
    <n v="2013"/>
    <x v="11"/>
    <n v="31"/>
    <x v="9"/>
    <x v="0"/>
    <n v="49.96"/>
    <n v="0.98191823899371067"/>
  </r>
  <r>
    <d v="2013-12-31T00:00:00"/>
    <d v="2013-12-31T11:00:44"/>
    <n v="2013"/>
    <x v="11"/>
    <n v="31"/>
    <x v="10"/>
    <x v="0"/>
    <n v="49.96"/>
    <n v="0.98191823899371067"/>
  </r>
  <r>
    <d v="2013-12-31T00:00:00"/>
    <d v="2013-12-31T12:00:44"/>
    <n v="2013"/>
    <x v="11"/>
    <n v="31"/>
    <x v="11"/>
    <x v="0"/>
    <n v="49.96"/>
    <n v="0.98191823899371067"/>
  </r>
  <r>
    <d v="2013-12-31T00:00:00"/>
    <d v="2013-12-31T13:00:44"/>
    <n v="2013"/>
    <x v="11"/>
    <n v="31"/>
    <x v="12"/>
    <x v="0"/>
    <n v="49.96"/>
    <n v="0.98191823899371067"/>
  </r>
  <r>
    <d v="2013-12-31T00:00:00"/>
    <d v="2013-12-31T14:00:44"/>
    <n v="2013"/>
    <x v="11"/>
    <n v="31"/>
    <x v="13"/>
    <x v="0"/>
    <n v="49.96"/>
    <n v="0.98191823899371067"/>
  </r>
  <r>
    <d v="2013-12-31T00:00:00"/>
    <d v="2013-12-31T15:00:44"/>
    <n v="2013"/>
    <x v="11"/>
    <n v="31"/>
    <x v="14"/>
    <x v="0"/>
    <n v="49.96"/>
    <n v="0.98191823899371067"/>
  </r>
  <r>
    <d v="2013-12-31T00:00:00"/>
    <d v="2013-12-31T16:00:44"/>
    <n v="2013"/>
    <x v="11"/>
    <n v="31"/>
    <x v="15"/>
    <x v="0"/>
    <n v="49.96"/>
    <n v="0.98191823899371067"/>
  </r>
  <r>
    <d v="2013-12-31T00:00:00"/>
    <d v="2013-12-31T17:00:44"/>
    <n v="2013"/>
    <x v="11"/>
    <n v="31"/>
    <x v="16"/>
    <x v="0"/>
    <n v="49.96"/>
    <n v="0.98191823899371067"/>
  </r>
  <r>
    <d v="2013-12-31T00:00:00"/>
    <d v="2013-12-31T18:00:44"/>
    <n v="2013"/>
    <x v="11"/>
    <n v="31"/>
    <x v="17"/>
    <x v="0"/>
    <n v="45.207999999999998"/>
    <n v="0.88852201257861629"/>
  </r>
  <r>
    <d v="2013-12-31T00:00:00"/>
    <d v="2013-12-31T19:00:44"/>
    <n v="2013"/>
    <x v="11"/>
    <n v="31"/>
    <x v="18"/>
    <x v="0"/>
    <n v="15.118"/>
    <n v="0.29713050314465406"/>
  </r>
  <r>
    <d v="2013-12-31T00:00:00"/>
    <d v="2013-12-31T20:00:44"/>
    <n v="2013"/>
    <x v="11"/>
    <n v="31"/>
    <x v="19"/>
    <x v="0"/>
    <n v="0.15720000000000001"/>
    <n v="3.0896226415094339E-3"/>
  </r>
  <r>
    <d v="2013-12-31T00:00:00"/>
    <d v="2013-12-31T21:00:44"/>
    <n v="2013"/>
    <x v="11"/>
    <n v="31"/>
    <x v="20"/>
    <x v="0"/>
    <n v="0"/>
    <n v="0"/>
  </r>
  <r>
    <d v="2013-12-31T00:00:00"/>
    <d v="2013-12-31T22:00:44"/>
    <n v="2013"/>
    <x v="11"/>
    <n v="31"/>
    <x v="21"/>
    <x v="0"/>
    <n v="0"/>
    <n v="0"/>
  </r>
  <r>
    <d v="2013-12-31T00:00:00"/>
    <d v="2013-12-31T23:00:44"/>
    <n v="2013"/>
    <x v="11"/>
    <n v="31"/>
    <x v="22"/>
    <x v="0"/>
    <n v="0"/>
    <n v="0"/>
  </r>
  <r>
    <d v="2014-01-01T00:00:00"/>
    <d v="2014-01-01T00:00:44"/>
    <n v="2014"/>
    <x v="0"/>
    <n v="1"/>
    <x v="23"/>
    <x v="1"/>
    <n v="0"/>
    <n v="0"/>
  </r>
  <r>
    <m/>
    <m/>
    <m/>
    <x v="12"/>
    <m/>
    <x v="24"/>
    <x v="7"/>
    <m/>
    <m/>
  </r>
</pivotCacheRecords>
</file>

<file path=xl/pivotCache/pivotCacheRecords2.xml><?xml version="1.0" encoding="utf-8"?>
<pivotCacheRecords xmlns="http://schemas.openxmlformats.org/spreadsheetml/2006/main" xmlns:r="http://schemas.openxmlformats.org/officeDocument/2006/relationships" count="8761">
  <r>
    <x v="0"/>
    <d v="2013-01-01T01:00:00"/>
    <n v="2013"/>
    <x v="0"/>
    <n v="1"/>
    <x v="0"/>
    <n v="3"/>
    <n v="0"/>
  </r>
  <r>
    <x v="0"/>
    <d v="2013-01-01T02:00:00"/>
    <n v="2013"/>
    <x v="0"/>
    <n v="1"/>
    <x v="1"/>
    <n v="3"/>
    <n v="0"/>
  </r>
  <r>
    <x v="0"/>
    <d v="2013-01-01T03:00:00"/>
    <n v="2013"/>
    <x v="0"/>
    <n v="1"/>
    <x v="2"/>
    <n v="3"/>
    <n v="0"/>
  </r>
  <r>
    <x v="0"/>
    <d v="2013-01-01T04:00:00"/>
    <n v="2013"/>
    <x v="0"/>
    <n v="1"/>
    <x v="3"/>
    <n v="3"/>
    <n v="0"/>
  </r>
  <r>
    <x v="0"/>
    <d v="2013-01-01T05:00:00"/>
    <n v="2013"/>
    <x v="0"/>
    <n v="1"/>
    <x v="4"/>
    <n v="3"/>
    <n v="0"/>
  </r>
  <r>
    <x v="0"/>
    <d v="2013-01-01T06:00:00"/>
    <n v="2013"/>
    <x v="0"/>
    <n v="1"/>
    <x v="5"/>
    <n v="3"/>
    <n v="0"/>
  </r>
  <r>
    <x v="0"/>
    <d v="2013-01-01T07:00:00"/>
    <n v="2013"/>
    <x v="0"/>
    <n v="1"/>
    <x v="6"/>
    <n v="3"/>
    <n v="16.231999999999999"/>
  </r>
  <r>
    <x v="0"/>
    <d v="2013-01-01T08:00:00"/>
    <n v="2013"/>
    <x v="0"/>
    <n v="1"/>
    <x v="7"/>
    <n v="3"/>
    <n v="47.067999999999998"/>
  </r>
  <r>
    <x v="0"/>
    <d v="2013-01-01T09:00:00"/>
    <n v="2013"/>
    <x v="0"/>
    <n v="1"/>
    <x v="8"/>
    <n v="3"/>
    <n v="49.96"/>
  </r>
  <r>
    <x v="0"/>
    <d v="2013-01-01T10:00:00"/>
    <n v="2013"/>
    <x v="0"/>
    <n v="1"/>
    <x v="9"/>
    <n v="3"/>
    <n v="49.96"/>
  </r>
  <r>
    <x v="0"/>
    <d v="2013-01-01T11:00:00"/>
    <n v="2013"/>
    <x v="0"/>
    <n v="1"/>
    <x v="10"/>
    <n v="3"/>
    <n v="49.96"/>
  </r>
  <r>
    <x v="0"/>
    <d v="2013-01-01T12:00:00"/>
    <n v="2013"/>
    <x v="0"/>
    <n v="1"/>
    <x v="11"/>
    <n v="3"/>
    <n v="49.96"/>
  </r>
  <r>
    <x v="0"/>
    <d v="2013-01-01T13:00:00"/>
    <n v="2013"/>
    <x v="0"/>
    <n v="1"/>
    <x v="12"/>
    <n v="3"/>
    <n v="49.96"/>
  </r>
  <r>
    <x v="0"/>
    <d v="2013-01-01T14:00:00"/>
    <n v="2013"/>
    <x v="0"/>
    <n v="1"/>
    <x v="13"/>
    <n v="3"/>
    <n v="49.96"/>
  </r>
  <r>
    <x v="0"/>
    <d v="2013-01-01T15:00:00"/>
    <n v="2013"/>
    <x v="0"/>
    <n v="1"/>
    <x v="14"/>
    <n v="3"/>
    <n v="49.96"/>
  </r>
  <r>
    <x v="0"/>
    <d v="2013-01-01T16:00:00"/>
    <n v="2013"/>
    <x v="0"/>
    <n v="1"/>
    <x v="15"/>
    <n v="3"/>
    <n v="49.96"/>
  </r>
  <r>
    <x v="0"/>
    <d v="2013-01-01T17:00:00"/>
    <n v="2013"/>
    <x v="0"/>
    <n v="1"/>
    <x v="16"/>
    <n v="3"/>
    <n v="49.96"/>
  </r>
  <r>
    <x v="0"/>
    <d v="2013-01-01T18:00:00"/>
    <n v="2013"/>
    <x v="0"/>
    <n v="1"/>
    <x v="17"/>
    <n v="3"/>
    <n v="49.96"/>
  </r>
  <r>
    <x v="0"/>
    <d v="2013-01-01T19:00:00"/>
    <n v="2013"/>
    <x v="0"/>
    <n v="1"/>
    <x v="18"/>
    <n v="3"/>
    <n v="25.907"/>
  </r>
  <r>
    <x v="0"/>
    <d v="2013-01-01T20:00:00"/>
    <n v="2013"/>
    <x v="0"/>
    <n v="1"/>
    <x v="19"/>
    <n v="3"/>
    <n v="0.77259999999999995"/>
  </r>
  <r>
    <x v="0"/>
    <d v="2013-01-01T21:00:00"/>
    <n v="2013"/>
    <x v="0"/>
    <n v="1"/>
    <x v="20"/>
    <n v="3"/>
    <n v="0"/>
  </r>
  <r>
    <x v="0"/>
    <d v="2013-01-01T22:00:00"/>
    <n v="2013"/>
    <x v="0"/>
    <n v="1"/>
    <x v="21"/>
    <n v="3"/>
    <n v="0"/>
  </r>
  <r>
    <x v="0"/>
    <d v="2013-01-01T23:00:00"/>
    <n v="2013"/>
    <x v="0"/>
    <n v="1"/>
    <x v="22"/>
    <n v="3"/>
    <n v="0"/>
  </r>
  <r>
    <x v="1"/>
    <d v="2013-01-02T00:00:00"/>
    <n v="2013"/>
    <x v="0"/>
    <n v="2"/>
    <x v="23"/>
    <n v="4"/>
    <n v="0"/>
  </r>
  <r>
    <x v="1"/>
    <d v="2013-01-02T01:00:00"/>
    <n v="2013"/>
    <x v="0"/>
    <n v="2"/>
    <x v="0"/>
    <n v="4"/>
    <n v="0"/>
  </r>
  <r>
    <x v="1"/>
    <d v="2013-01-02T02:00:00"/>
    <n v="2013"/>
    <x v="0"/>
    <n v="2"/>
    <x v="1"/>
    <n v="4"/>
    <n v="0"/>
  </r>
  <r>
    <x v="1"/>
    <d v="2013-01-02T03:00:00"/>
    <n v="2013"/>
    <x v="0"/>
    <n v="2"/>
    <x v="2"/>
    <n v="4"/>
    <n v="0"/>
  </r>
  <r>
    <x v="1"/>
    <d v="2013-01-02T04:00:00"/>
    <n v="2013"/>
    <x v="0"/>
    <n v="2"/>
    <x v="3"/>
    <n v="4"/>
    <n v="0"/>
  </r>
  <r>
    <x v="1"/>
    <d v="2013-01-02T05:00:00"/>
    <n v="2013"/>
    <x v="0"/>
    <n v="2"/>
    <x v="4"/>
    <n v="4"/>
    <n v="0"/>
  </r>
  <r>
    <x v="1"/>
    <d v="2013-01-02T06:00:00"/>
    <n v="2013"/>
    <x v="0"/>
    <n v="2"/>
    <x v="5"/>
    <n v="4"/>
    <n v="0"/>
  </r>
  <r>
    <x v="1"/>
    <d v="2013-01-02T07:00:00"/>
    <n v="2013"/>
    <x v="0"/>
    <n v="2"/>
    <x v="6"/>
    <n v="4"/>
    <n v="15.289"/>
  </r>
  <r>
    <x v="1"/>
    <d v="2013-01-02T08:00:00"/>
    <n v="2013"/>
    <x v="0"/>
    <n v="2"/>
    <x v="7"/>
    <n v="4"/>
    <n v="46.024000000000001"/>
  </r>
  <r>
    <x v="1"/>
    <d v="2013-01-02T09:00:00"/>
    <n v="2013"/>
    <x v="0"/>
    <n v="2"/>
    <x v="8"/>
    <n v="4"/>
    <n v="49.96"/>
  </r>
  <r>
    <x v="1"/>
    <d v="2013-01-02T10:00:00"/>
    <n v="2013"/>
    <x v="0"/>
    <n v="2"/>
    <x v="9"/>
    <n v="4"/>
    <n v="49.96"/>
  </r>
  <r>
    <x v="1"/>
    <d v="2013-01-02T11:00:00"/>
    <n v="2013"/>
    <x v="0"/>
    <n v="2"/>
    <x v="10"/>
    <n v="4"/>
    <n v="49.96"/>
  </r>
  <r>
    <x v="1"/>
    <d v="2013-01-02T12:00:00"/>
    <n v="2013"/>
    <x v="0"/>
    <n v="2"/>
    <x v="11"/>
    <n v="4"/>
    <n v="49.96"/>
  </r>
  <r>
    <x v="1"/>
    <d v="2013-01-02T13:00:00"/>
    <n v="2013"/>
    <x v="0"/>
    <n v="2"/>
    <x v="12"/>
    <n v="4"/>
    <n v="49.96"/>
  </r>
  <r>
    <x v="1"/>
    <d v="2013-01-02T14:00:00"/>
    <n v="2013"/>
    <x v="0"/>
    <n v="2"/>
    <x v="13"/>
    <n v="4"/>
    <n v="49.96"/>
  </r>
  <r>
    <x v="1"/>
    <d v="2013-01-02T15:00:00"/>
    <n v="2013"/>
    <x v="0"/>
    <n v="2"/>
    <x v="14"/>
    <n v="4"/>
    <n v="49.96"/>
  </r>
  <r>
    <x v="1"/>
    <d v="2013-01-02T16:00:00"/>
    <n v="2013"/>
    <x v="0"/>
    <n v="2"/>
    <x v="15"/>
    <n v="4"/>
    <n v="49.96"/>
  </r>
  <r>
    <x v="1"/>
    <d v="2013-01-02T17:00:00"/>
    <n v="2013"/>
    <x v="0"/>
    <n v="2"/>
    <x v="16"/>
    <n v="4"/>
    <n v="49.96"/>
  </r>
  <r>
    <x v="1"/>
    <d v="2013-01-02T18:00:00"/>
    <n v="2013"/>
    <x v="0"/>
    <n v="2"/>
    <x v="17"/>
    <n v="4"/>
    <n v="49.677"/>
  </r>
  <r>
    <x v="1"/>
    <d v="2013-01-02T19:00:00"/>
    <n v="2013"/>
    <x v="0"/>
    <n v="2"/>
    <x v="18"/>
    <n v="4"/>
    <n v="25.827999999999999"/>
  </r>
  <r>
    <x v="1"/>
    <d v="2013-01-02T20:00:00"/>
    <n v="2013"/>
    <x v="0"/>
    <n v="2"/>
    <x v="19"/>
    <n v="4"/>
    <n v="0.83809999999999996"/>
  </r>
  <r>
    <x v="1"/>
    <d v="2013-01-02T21:00:00"/>
    <n v="2013"/>
    <x v="0"/>
    <n v="2"/>
    <x v="20"/>
    <n v="4"/>
    <n v="0"/>
  </r>
  <r>
    <x v="1"/>
    <d v="2013-01-02T22:00:00"/>
    <n v="2013"/>
    <x v="0"/>
    <n v="2"/>
    <x v="21"/>
    <n v="4"/>
    <n v="0"/>
  </r>
  <r>
    <x v="1"/>
    <d v="2013-01-02T23:00:00"/>
    <n v="2013"/>
    <x v="0"/>
    <n v="2"/>
    <x v="22"/>
    <n v="4"/>
    <n v="0"/>
  </r>
  <r>
    <x v="2"/>
    <d v="2013-01-03T00:00:00"/>
    <n v="2013"/>
    <x v="0"/>
    <n v="3"/>
    <x v="23"/>
    <n v="5"/>
    <n v="0"/>
  </r>
  <r>
    <x v="2"/>
    <d v="2013-01-03T01:00:00"/>
    <n v="2013"/>
    <x v="0"/>
    <n v="3"/>
    <x v="0"/>
    <n v="5"/>
    <n v="0"/>
  </r>
  <r>
    <x v="2"/>
    <d v="2013-01-03T02:00:00"/>
    <n v="2013"/>
    <x v="0"/>
    <n v="3"/>
    <x v="1"/>
    <n v="5"/>
    <n v="0"/>
  </r>
  <r>
    <x v="2"/>
    <d v="2013-01-03T03:00:00"/>
    <n v="2013"/>
    <x v="0"/>
    <n v="3"/>
    <x v="2"/>
    <n v="5"/>
    <n v="0"/>
  </r>
  <r>
    <x v="2"/>
    <d v="2013-01-03T04:00:00"/>
    <n v="2013"/>
    <x v="0"/>
    <n v="3"/>
    <x v="3"/>
    <n v="5"/>
    <n v="0"/>
  </r>
  <r>
    <x v="2"/>
    <d v="2013-01-03T05:00:00"/>
    <n v="2013"/>
    <x v="0"/>
    <n v="3"/>
    <x v="4"/>
    <n v="5"/>
    <n v="0"/>
  </r>
  <r>
    <x v="2"/>
    <d v="2013-01-03T06:00:00"/>
    <n v="2013"/>
    <x v="0"/>
    <n v="3"/>
    <x v="5"/>
    <n v="5"/>
    <n v="0"/>
  </r>
  <r>
    <x v="2"/>
    <d v="2013-01-03T07:00:00"/>
    <n v="2013"/>
    <x v="0"/>
    <n v="3"/>
    <x v="6"/>
    <n v="5"/>
    <n v="14.986000000000001"/>
  </r>
  <r>
    <x v="2"/>
    <d v="2013-01-03T08:00:00"/>
    <n v="2013"/>
    <x v="0"/>
    <n v="3"/>
    <x v="7"/>
    <n v="5"/>
    <n v="45.387999999999998"/>
  </r>
  <r>
    <x v="2"/>
    <d v="2013-01-03T09:00:00"/>
    <n v="2013"/>
    <x v="0"/>
    <n v="3"/>
    <x v="8"/>
    <n v="5"/>
    <n v="49.96"/>
  </r>
  <r>
    <x v="2"/>
    <d v="2013-01-03T10:00:00"/>
    <n v="2013"/>
    <x v="0"/>
    <n v="3"/>
    <x v="9"/>
    <n v="5"/>
    <n v="49.96"/>
  </r>
  <r>
    <x v="2"/>
    <d v="2013-01-03T11:00:00"/>
    <n v="2013"/>
    <x v="0"/>
    <n v="3"/>
    <x v="10"/>
    <n v="5"/>
    <n v="49.96"/>
  </r>
  <r>
    <x v="2"/>
    <d v="2013-01-03T12:00:00"/>
    <n v="2013"/>
    <x v="0"/>
    <n v="3"/>
    <x v="11"/>
    <n v="5"/>
    <n v="46.88"/>
  </r>
  <r>
    <x v="2"/>
    <d v="2013-01-03T13:00:00"/>
    <n v="2013"/>
    <x v="0"/>
    <n v="3"/>
    <x v="12"/>
    <n v="5"/>
    <n v="36.685000000000002"/>
  </r>
  <r>
    <x v="2"/>
    <d v="2013-01-03T14:00:00"/>
    <n v="2013"/>
    <x v="0"/>
    <n v="3"/>
    <x v="13"/>
    <n v="5"/>
    <n v="45.737000000000002"/>
  </r>
  <r>
    <x v="2"/>
    <d v="2013-01-03T15:00:00"/>
    <n v="2013"/>
    <x v="0"/>
    <n v="3"/>
    <x v="14"/>
    <n v="5"/>
    <n v="49.96"/>
  </r>
  <r>
    <x v="2"/>
    <d v="2013-01-03T16:00:00"/>
    <n v="2013"/>
    <x v="0"/>
    <n v="3"/>
    <x v="15"/>
    <n v="5"/>
    <n v="49.96"/>
  </r>
  <r>
    <x v="2"/>
    <d v="2013-01-03T17:00:00"/>
    <n v="2013"/>
    <x v="0"/>
    <n v="3"/>
    <x v="16"/>
    <n v="5"/>
    <n v="49.96"/>
  </r>
  <r>
    <x v="2"/>
    <d v="2013-01-03T18:00:00"/>
    <n v="2013"/>
    <x v="0"/>
    <n v="3"/>
    <x v="17"/>
    <n v="5"/>
    <n v="48.576999999999998"/>
  </r>
  <r>
    <x v="2"/>
    <d v="2013-01-03T19:00:00"/>
    <n v="2013"/>
    <x v="0"/>
    <n v="3"/>
    <x v="18"/>
    <n v="5"/>
    <n v="24.658999999999999"/>
  </r>
  <r>
    <x v="2"/>
    <d v="2013-01-03T20:00:00"/>
    <n v="2013"/>
    <x v="0"/>
    <n v="3"/>
    <x v="19"/>
    <n v="5"/>
    <n v="0.57420000000000004"/>
  </r>
  <r>
    <x v="2"/>
    <d v="2013-01-03T21:00:00"/>
    <n v="2013"/>
    <x v="0"/>
    <n v="3"/>
    <x v="20"/>
    <n v="5"/>
    <n v="0"/>
  </r>
  <r>
    <x v="2"/>
    <d v="2013-01-03T22:00:00"/>
    <n v="2013"/>
    <x v="0"/>
    <n v="3"/>
    <x v="21"/>
    <n v="5"/>
    <n v="0"/>
  </r>
  <r>
    <x v="2"/>
    <d v="2013-01-03T23:00:00"/>
    <n v="2013"/>
    <x v="0"/>
    <n v="3"/>
    <x v="22"/>
    <n v="5"/>
    <n v="0"/>
  </r>
  <r>
    <x v="3"/>
    <d v="2013-01-04T00:00:00"/>
    <n v="2013"/>
    <x v="0"/>
    <n v="4"/>
    <x v="23"/>
    <n v="6"/>
    <n v="0"/>
  </r>
  <r>
    <x v="3"/>
    <d v="2013-01-04T01:00:00"/>
    <n v="2013"/>
    <x v="0"/>
    <n v="4"/>
    <x v="0"/>
    <n v="6"/>
    <n v="0"/>
  </r>
  <r>
    <x v="3"/>
    <d v="2013-01-04T02:00:00"/>
    <n v="2013"/>
    <x v="0"/>
    <n v="4"/>
    <x v="1"/>
    <n v="6"/>
    <n v="0"/>
  </r>
  <r>
    <x v="3"/>
    <d v="2013-01-04T03:00:00"/>
    <n v="2013"/>
    <x v="0"/>
    <n v="4"/>
    <x v="2"/>
    <n v="6"/>
    <n v="0"/>
  </r>
  <r>
    <x v="3"/>
    <d v="2013-01-04T04:00:00"/>
    <n v="2013"/>
    <x v="0"/>
    <n v="4"/>
    <x v="3"/>
    <n v="6"/>
    <n v="0"/>
  </r>
  <r>
    <x v="3"/>
    <d v="2013-01-04T05:00:00"/>
    <n v="2013"/>
    <x v="0"/>
    <n v="4"/>
    <x v="4"/>
    <n v="6"/>
    <n v="0"/>
  </r>
  <r>
    <x v="3"/>
    <d v="2013-01-04T06:00:00"/>
    <n v="2013"/>
    <x v="0"/>
    <n v="4"/>
    <x v="5"/>
    <n v="6"/>
    <n v="0"/>
  </r>
  <r>
    <x v="3"/>
    <d v="2013-01-04T07:00:00"/>
    <n v="2013"/>
    <x v="0"/>
    <n v="4"/>
    <x v="6"/>
    <n v="6"/>
    <n v="14.24"/>
  </r>
  <r>
    <x v="3"/>
    <d v="2013-01-04T08:00:00"/>
    <n v="2013"/>
    <x v="0"/>
    <n v="4"/>
    <x v="7"/>
    <n v="6"/>
    <n v="46.259"/>
  </r>
  <r>
    <x v="3"/>
    <d v="2013-01-04T09:00:00"/>
    <n v="2013"/>
    <x v="0"/>
    <n v="4"/>
    <x v="8"/>
    <n v="6"/>
    <n v="49.96"/>
  </r>
  <r>
    <x v="3"/>
    <d v="2013-01-04T10:00:00"/>
    <n v="2013"/>
    <x v="0"/>
    <n v="4"/>
    <x v="9"/>
    <n v="6"/>
    <n v="49.96"/>
  </r>
  <r>
    <x v="3"/>
    <d v="2013-01-04T11:00:00"/>
    <n v="2013"/>
    <x v="0"/>
    <n v="4"/>
    <x v="10"/>
    <n v="6"/>
    <n v="49.96"/>
  </r>
  <r>
    <x v="3"/>
    <d v="2013-01-04T12:00:00"/>
    <n v="2013"/>
    <x v="0"/>
    <n v="4"/>
    <x v="11"/>
    <n v="6"/>
    <n v="49.96"/>
  </r>
  <r>
    <x v="3"/>
    <d v="2013-01-04T13:00:00"/>
    <n v="2013"/>
    <x v="0"/>
    <n v="4"/>
    <x v="12"/>
    <n v="6"/>
    <n v="49.96"/>
  </r>
  <r>
    <x v="3"/>
    <d v="2013-01-04T14:00:00"/>
    <n v="2013"/>
    <x v="0"/>
    <n v="4"/>
    <x v="13"/>
    <n v="6"/>
    <n v="33.664999999999999"/>
  </r>
  <r>
    <x v="3"/>
    <d v="2013-01-04T15:00:00"/>
    <n v="2013"/>
    <x v="0"/>
    <n v="4"/>
    <x v="14"/>
    <n v="6"/>
    <n v="49.274999999999999"/>
  </r>
  <r>
    <x v="3"/>
    <d v="2013-01-04T16:00:00"/>
    <n v="2013"/>
    <x v="0"/>
    <n v="4"/>
    <x v="15"/>
    <n v="6"/>
    <n v="49.96"/>
  </r>
  <r>
    <x v="3"/>
    <d v="2013-01-04T17:00:00"/>
    <n v="2013"/>
    <x v="0"/>
    <n v="4"/>
    <x v="16"/>
    <n v="6"/>
    <n v="48.637"/>
  </r>
  <r>
    <x v="3"/>
    <d v="2013-01-04T18:00:00"/>
    <n v="2013"/>
    <x v="0"/>
    <n v="4"/>
    <x v="17"/>
    <n v="6"/>
    <n v="16.614000000000001"/>
  </r>
  <r>
    <x v="3"/>
    <d v="2013-01-04T19:00:00"/>
    <n v="2013"/>
    <x v="0"/>
    <n v="4"/>
    <x v="18"/>
    <n v="6"/>
    <n v="1.663"/>
  </r>
  <r>
    <x v="3"/>
    <d v="2013-01-04T20:00:00"/>
    <n v="2013"/>
    <x v="0"/>
    <n v="4"/>
    <x v="19"/>
    <n v="6"/>
    <n v="0"/>
  </r>
  <r>
    <x v="3"/>
    <d v="2013-01-04T21:00:00"/>
    <n v="2013"/>
    <x v="0"/>
    <n v="4"/>
    <x v="20"/>
    <n v="6"/>
    <n v="0"/>
  </r>
  <r>
    <x v="3"/>
    <d v="2013-01-04T22:00:00"/>
    <n v="2013"/>
    <x v="0"/>
    <n v="4"/>
    <x v="21"/>
    <n v="6"/>
    <n v="0"/>
  </r>
  <r>
    <x v="3"/>
    <d v="2013-01-04T23:00:00"/>
    <n v="2013"/>
    <x v="0"/>
    <n v="4"/>
    <x v="22"/>
    <n v="6"/>
    <n v="0"/>
  </r>
  <r>
    <x v="4"/>
    <d v="2013-01-05T00:00:00"/>
    <n v="2013"/>
    <x v="0"/>
    <n v="5"/>
    <x v="23"/>
    <n v="7"/>
    <n v="0"/>
  </r>
  <r>
    <x v="4"/>
    <d v="2013-01-05T01:00:00"/>
    <n v="2013"/>
    <x v="0"/>
    <n v="5"/>
    <x v="0"/>
    <n v="7"/>
    <n v="0"/>
  </r>
  <r>
    <x v="4"/>
    <d v="2013-01-05T02:00:00"/>
    <n v="2013"/>
    <x v="0"/>
    <n v="5"/>
    <x v="1"/>
    <n v="7"/>
    <n v="0"/>
  </r>
  <r>
    <x v="4"/>
    <d v="2013-01-05T03:00:00"/>
    <n v="2013"/>
    <x v="0"/>
    <n v="5"/>
    <x v="2"/>
    <n v="7"/>
    <n v="0"/>
  </r>
  <r>
    <x v="4"/>
    <d v="2013-01-05T04:00:00"/>
    <n v="2013"/>
    <x v="0"/>
    <n v="5"/>
    <x v="3"/>
    <n v="7"/>
    <n v="0"/>
  </r>
  <r>
    <x v="4"/>
    <d v="2013-01-05T05:00:00"/>
    <n v="2013"/>
    <x v="0"/>
    <n v="5"/>
    <x v="4"/>
    <n v="7"/>
    <n v="0"/>
  </r>
  <r>
    <x v="4"/>
    <d v="2013-01-05T06:00:00"/>
    <n v="2013"/>
    <x v="0"/>
    <n v="5"/>
    <x v="5"/>
    <n v="7"/>
    <n v="0"/>
  </r>
  <r>
    <x v="4"/>
    <d v="2013-01-05T07:00:01"/>
    <n v="2013"/>
    <x v="0"/>
    <n v="5"/>
    <x v="6"/>
    <n v="7"/>
    <n v="15.919"/>
  </r>
  <r>
    <x v="4"/>
    <d v="2013-01-05T08:00:01"/>
    <n v="2013"/>
    <x v="0"/>
    <n v="5"/>
    <x v="7"/>
    <n v="7"/>
    <n v="48.048000000000002"/>
  </r>
  <r>
    <x v="4"/>
    <d v="2013-01-05T09:00:01"/>
    <n v="2013"/>
    <x v="0"/>
    <n v="5"/>
    <x v="8"/>
    <n v="7"/>
    <n v="49.96"/>
  </r>
  <r>
    <x v="4"/>
    <d v="2013-01-05T10:00:01"/>
    <n v="2013"/>
    <x v="0"/>
    <n v="5"/>
    <x v="9"/>
    <n v="7"/>
    <n v="49.96"/>
  </r>
  <r>
    <x v="4"/>
    <d v="2013-01-05T11:00:01"/>
    <n v="2013"/>
    <x v="0"/>
    <n v="5"/>
    <x v="10"/>
    <n v="7"/>
    <n v="49.96"/>
  </r>
  <r>
    <x v="4"/>
    <d v="2013-01-05T12:00:01"/>
    <n v="2013"/>
    <x v="0"/>
    <n v="5"/>
    <x v="11"/>
    <n v="7"/>
    <n v="49.96"/>
  </r>
  <r>
    <x v="4"/>
    <d v="2013-01-05T13:00:01"/>
    <n v="2013"/>
    <x v="0"/>
    <n v="5"/>
    <x v="12"/>
    <n v="7"/>
    <n v="49.96"/>
  </r>
  <r>
    <x v="4"/>
    <d v="2013-01-05T14:00:01"/>
    <n v="2013"/>
    <x v="0"/>
    <n v="5"/>
    <x v="13"/>
    <n v="7"/>
    <n v="49.96"/>
  </r>
  <r>
    <x v="4"/>
    <d v="2013-01-05T15:00:01"/>
    <n v="2013"/>
    <x v="0"/>
    <n v="5"/>
    <x v="14"/>
    <n v="7"/>
    <n v="49.96"/>
  </r>
  <r>
    <x v="4"/>
    <d v="2013-01-05T16:00:01"/>
    <n v="2013"/>
    <x v="0"/>
    <n v="5"/>
    <x v="15"/>
    <n v="7"/>
    <n v="49.96"/>
  </r>
  <r>
    <x v="4"/>
    <d v="2013-01-05T17:00:01"/>
    <n v="2013"/>
    <x v="0"/>
    <n v="5"/>
    <x v="16"/>
    <n v="7"/>
    <n v="49.96"/>
  </r>
  <r>
    <x v="4"/>
    <d v="2013-01-05T18:00:01"/>
    <n v="2013"/>
    <x v="0"/>
    <n v="5"/>
    <x v="17"/>
    <n v="7"/>
    <n v="49.96"/>
  </r>
  <r>
    <x v="4"/>
    <d v="2013-01-05T19:00:01"/>
    <n v="2013"/>
    <x v="0"/>
    <n v="5"/>
    <x v="18"/>
    <n v="7"/>
    <n v="28.641999999999999"/>
  </r>
  <r>
    <x v="4"/>
    <d v="2013-01-05T20:00:01"/>
    <n v="2013"/>
    <x v="0"/>
    <n v="5"/>
    <x v="19"/>
    <n v="7"/>
    <n v="1.222"/>
  </r>
  <r>
    <x v="4"/>
    <d v="2013-01-05T21:00:01"/>
    <n v="2013"/>
    <x v="0"/>
    <n v="5"/>
    <x v="20"/>
    <n v="7"/>
    <n v="0"/>
  </r>
  <r>
    <x v="4"/>
    <d v="2013-01-05T22:00:01"/>
    <n v="2013"/>
    <x v="0"/>
    <n v="5"/>
    <x v="21"/>
    <n v="7"/>
    <n v="0"/>
  </r>
  <r>
    <x v="4"/>
    <d v="2013-01-05T23:00:01"/>
    <n v="2013"/>
    <x v="0"/>
    <n v="5"/>
    <x v="22"/>
    <n v="7"/>
    <n v="0"/>
  </r>
  <r>
    <x v="5"/>
    <d v="2013-01-06T00:00:01"/>
    <n v="2013"/>
    <x v="0"/>
    <n v="6"/>
    <x v="23"/>
    <n v="1"/>
    <n v="0"/>
  </r>
  <r>
    <x v="5"/>
    <d v="2013-01-06T01:00:01"/>
    <n v="2013"/>
    <x v="0"/>
    <n v="6"/>
    <x v="0"/>
    <n v="1"/>
    <n v="0"/>
  </r>
  <r>
    <x v="5"/>
    <d v="2013-01-06T02:00:01"/>
    <n v="2013"/>
    <x v="0"/>
    <n v="6"/>
    <x v="1"/>
    <n v="1"/>
    <n v="0"/>
  </r>
  <r>
    <x v="5"/>
    <d v="2013-01-06T03:00:01"/>
    <n v="2013"/>
    <x v="0"/>
    <n v="6"/>
    <x v="2"/>
    <n v="1"/>
    <n v="0"/>
  </r>
  <r>
    <x v="5"/>
    <d v="2013-01-06T04:00:01"/>
    <n v="2013"/>
    <x v="0"/>
    <n v="6"/>
    <x v="3"/>
    <n v="1"/>
    <n v="0"/>
  </r>
  <r>
    <x v="5"/>
    <d v="2013-01-06T05:00:01"/>
    <n v="2013"/>
    <x v="0"/>
    <n v="6"/>
    <x v="4"/>
    <n v="1"/>
    <n v="0"/>
  </r>
  <r>
    <x v="5"/>
    <d v="2013-01-06T06:00:01"/>
    <n v="2013"/>
    <x v="0"/>
    <n v="6"/>
    <x v="5"/>
    <n v="1"/>
    <n v="0"/>
  </r>
  <r>
    <x v="5"/>
    <d v="2013-01-06T07:00:01"/>
    <n v="2013"/>
    <x v="0"/>
    <n v="6"/>
    <x v="6"/>
    <n v="1"/>
    <n v="15.353999999999999"/>
  </r>
  <r>
    <x v="5"/>
    <d v="2013-01-06T08:00:01"/>
    <n v="2013"/>
    <x v="0"/>
    <n v="6"/>
    <x v="7"/>
    <n v="1"/>
    <n v="47.988999999999997"/>
  </r>
  <r>
    <x v="5"/>
    <d v="2013-01-06T09:00:01"/>
    <n v="2013"/>
    <x v="0"/>
    <n v="6"/>
    <x v="8"/>
    <n v="1"/>
    <n v="49.96"/>
  </r>
  <r>
    <x v="5"/>
    <d v="2013-01-06T10:00:01"/>
    <n v="2013"/>
    <x v="0"/>
    <n v="6"/>
    <x v="9"/>
    <n v="1"/>
    <n v="49.96"/>
  </r>
  <r>
    <x v="5"/>
    <d v="2013-01-06T11:00:01"/>
    <n v="2013"/>
    <x v="0"/>
    <n v="6"/>
    <x v="10"/>
    <n v="1"/>
    <n v="49.96"/>
  </r>
  <r>
    <x v="5"/>
    <d v="2013-01-06T12:00:01"/>
    <n v="2013"/>
    <x v="0"/>
    <n v="6"/>
    <x v="11"/>
    <n v="1"/>
    <n v="49.96"/>
  </r>
  <r>
    <x v="5"/>
    <d v="2013-01-06T13:00:01"/>
    <n v="2013"/>
    <x v="0"/>
    <n v="6"/>
    <x v="12"/>
    <n v="1"/>
    <n v="49.96"/>
  </r>
  <r>
    <x v="5"/>
    <d v="2013-01-06T14:00:01"/>
    <n v="2013"/>
    <x v="0"/>
    <n v="6"/>
    <x v="13"/>
    <n v="1"/>
    <n v="49.96"/>
  </r>
  <r>
    <x v="5"/>
    <d v="2013-01-06T15:00:01"/>
    <n v="2013"/>
    <x v="0"/>
    <n v="6"/>
    <x v="14"/>
    <n v="1"/>
    <n v="49.96"/>
  </r>
  <r>
    <x v="5"/>
    <d v="2013-01-06T16:00:01"/>
    <n v="2013"/>
    <x v="0"/>
    <n v="6"/>
    <x v="15"/>
    <n v="1"/>
    <n v="49.96"/>
  </r>
  <r>
    <x v="5"/>
    <d v="2013-01-06T17:00:01"/>
    <n v="2013"/>
    <x v="0"/>
    <n v="6"/>
    <x v="16"/>
    <n v="1"/>
    <n v="49.96"/>
  </r>
  <r>
    <x v="5"/>
    <d v="2013-01-06T18:00:01"/>
    <n v="2013"/>
    <x v="0"/>
    <n v="6"/>
    <x v="17"/>
    <n v="1"/>
    <n v="49.96"/>
  </r>
  <r>
    <x v="5"/>
    <d v="2013-01-06T19:00:01"/>
    <n v="2013"/>
    <x v="0"/>
    <n v="6"/>
    <x v="18"/>
    <n v="1"/>
    <n v="29.044"/>
  </r>
  <r>
    <x v="5"/>
    <d v="2013-01-06T20:00:01"/>
    <n v="2013"/>
    <x v="0"/>
    <n v="6"/>
    <x v="19"/>
    <n v="1"/>
    <n v="1.244"/>
  </r>
  <r>
    <x v="5"/>
    <d v="2013-01-06T21:00:01"/>
    <n v="2013"/>
    <x v="0"/>
    <n v="6"/>
    <x v="20"/>
    <n v="1"/>
    <n v="0"/>
  </r>
  <r>
    <x v="5"/>
    <d v="2013-01-06T22:00:01"/>
    <n v="2013"/>
    <x v="0"/>
    <n v="6"/>
    <x v="21"/>
    <n v="1"/>
    <n v="0"/>
  </r>
  <r>
    <x v="5"/>
    <d v="2013-01-06T23:00:01"/>
    <n v="2013"/>
    <x v="0"/>
    <n v="6"/>
    <x v="22"/>
    <n v="1"/>
    <n v="0"/>
  </r>
  <r>
    <x v="6"/>
    <d v="2013-01-07T00:00:01"/>
    <n v="2013"/>
    <x v="0"/>
    <n v="7"/>
    <x v="23"/>
    <n v="2"/>
    <n v="0"/>
  </r>
  <r>
    <x v="6"/>
    <d v="2013-01-07T01:00:01"/>
    <n v="2013"/>
    <x v="0"/>
    <n v="7"/>
    <x v="0"/>
    <n v="2"/>
    <n v="0"/>
  </r>
  <r>
    <x v="6"/>
    <d v="2013-01-07T02:00:01"/>
    <n v="2013"/>
    <x v="0"/>
    <n v="7"/>
    <x v="1"/>
    <n v="2"/>
    <n v="0"/>
  </r>
  <r>
    <x v="6"/>
    <d v="2013-01-07T03:00:01"/>
    <n v="2013"/>
    <x v="0"/>
    <n v="7"/>
    <x v="2"/>
    <n v="2"/>
    <n v="0"/>
  </r>
  <r>
    <x v="6"/>
    <d v="2013-01-07T04:00:01"/>
    <n v="2013"/>
    <x v="0"/>
    <n v="7"/>
    <x v="3"/>
    <n v="2"/>
    <n v="0"/>
  </r>
  <r>
    <x v="6"/>
    <d v="2013-01-07T05:00:01"/>
    <n v="2013"/>
    <x v="0"/>
    <n v="7"/>
    <x v="4"/>
    <n v="2"/>
    <n v="0"/>
  </r>
  <r>
    <x v="6"/>
    <d v="2013-01-07T06:00:01"/>
    <n v="2013"/>
    <x v="0"/>
    <n v="7"/>
    <x v="5"/>
    <n v="2"/>
    <n v="0"/>
  </r>
  <r>
    <x v="6"/>
    <d v="2013-01-07T07:00:01"/>
    <n v="2013"/>
    <x v="0"/>
    <n v="7"/>
    <x v="6"/>
    <n v="2"/>
    <n v="15.026999999999999"/>
  </r>
  <r>
    <x v="6"/>
    <d v="2013-01-07T08:00:01"/>
    <n v="2013"/>
    <x v="0"/>
    <n v="7"/>
    <x v="7"/>
    <n v="2"/>
    <n v="48.322000000000003"/>
  </r>
  <r>
    <x v="6"/>
    <d v="2013-01-07T09:00:01"/>
    <n v="2013"/>
    <x v="0"/>
    <n v="7"/>
    <x v="8"/>
    <n v="2"/>
    <n v="49.96"/>
  </r>
  <r>
    <x v="6"/>
    <d v="2013-01-07T10:00:01"/>
    <n v="2013"/>
    <x v="0"/>
    <n v="7"/>
    <x v="9"/>
    <n v="2"/>
    <n v="49.96"/>
  </r>
  <r>
    <x v="6"/>
    <d v="2013-01-07T11:00:01"/>
    <n v="2013"/>
    <x v="0"/>
    <n v="7"/>
    <x v="10"/>
    <n v="2"/>
    <n v="49.96"/>
  </r>
  <r>
    <x v="6"/>
    <d v="2013-01-07T12:00:01"/>
    <n v="2013"/>
    <x v="0"/>
    <n v="7"/>
    <x v="11"/>
    <n v="2"/>
    <n v="49.96"/>
  </r>
  <r>
    <x v="6"/>
    <d v="2013-01-07T13:00:01"/>
    <n v="2013"/>
    <x v="0"/>
    <n v="7"/>
    <x v="12"/>
    <n v="2"/>
    <n v="49.96"/>
  </r>
  <r>
    <x v="6"/>
    <d v="2013-01-07T14:00:01"/>
    <n v="2013"/>
    <x v="0"/>
    <n v="7"/>
    <x v="13"/>
    <n v="2"/>
    <n v="49.96"/>
  </r>
  <r>
    <x v="6"/>
    <d v="2013-01-07T15:00:01"/>
    <n v="2013"/>
    <x v="0"/>
    <n v="7"/>
    <x v="14"/>
    <n v="2"/>
    <n v="49.96"/>
  </r>
  <r>
    <x v="6"/>
    <d v="2013-01-07T16:00:01"/>
    <n v="2013"/>
    <x v="0"/>
    <n v="7"/>
    <x v="15"/>
    <n v="2"/>
    <n v="49.96"/>
  </r>
  <r>
    <x v="6"/>
    <d v="2013-01-07T17:00:01"/>
    <n v="2013"/>
    <x v="0"/>
    <n v="7"/>
    <x v="16"/>
    <n v="2"/>
    <n v="49.96"/>
  </r>
  <r>
    <x v="6"/>
    <d v="2013-01-07T18:00:01"/>
    <n v="2013"/>
    <x v="0"/>
    <n v="7"/>
    <x v="17"/>
    <n v="2"/>
    <n v="49.96"/>
  </r>
  <r>
    <x v="6"/>
    <d v="2013-01-07T19:00:01"/>
    <n v="2013"/>
    <x v="0"/>
    <n v="7"/>
    <x v="18"/>
    <n v="2"/>
    <n v="29.443000000000001"/>
  </r>
  <r>
    <x v="6"/>
    <d v="2013-01-07T20:00:01"/>
    <n v="2013"/>
    <x v="0"/>
    <n v="7"/>
    <x v="19"/>
    <n v="2"/>
    <n v="1.258"/>
  </r>
  <r>
    <x v="6"/>
    <d v="2013-01-07T21:00:01"/>
    <n v="2013"/>
    <x v="0"/>
    <n v="7"/>
    <x v="20"/>
    <n v="2"/>
    <n v="0"/>
  </r>
  <r>
    <x v="6"/>
    <d v="2013-01-07T22:00:01"/>
    <n v="2013"/>
    <x v="0"/>
    <n v="7"/>
    <x v="21"/>
    <n v="2"/>
    <n v="0"/>
  </r>
  <r>
    <x v="6"/>
    <d v="2013-01-07T23:00:01"/>
    <n v="2013"/>
    <x v="0"/>
    <n v="7"/>
    <x v="22"/>
    <n v="2"/>
    <n v="0"/>
  </r>
  <r>
    <x v="7"/>
    <d v="2013-01-08T00:00:01"/>
    <n v="2013"/>
    <x v="0"/>
    <n v="8"/>
    <x v="23"/>
    <n v="3"/>
    <n v="0"/>
  </r>
  <r>
    <x v="7"/>
    <d v="2013-01-08T01:00:01"/>
    <n v="2013"/>
    <x v="0"/>
    <n v="8"/>
    <x v="0"/>
    <n v="3"/>
    <n v="0"/>
  </r>
  <r>
    <x v="7"/>
    <d v="2013-01-08T02:00:01"/>
    <n v="2013"/>
    <x v="0"/>
    <n v="8"/>
    <x v="1"/>
    <n v="3"/>
    <n v="0"/>
  </r>
  <r>
    <x v="7"/>
    <d v="2013-01-08T03:00:01"/>
    <n v="2013"/>
    <x v="0"/>
    <n v="8"/>
    <x v="2"/>
    <n v="3"/>
    <n v="0"/>
  </r>
  <r>
    <x v="7"/>
    <d v="2013-01-08T04:00:01"/>
    <n v="2013"/>
    <x v="0"/>
    <n v="8"/>
    <x v="3"/>
    <n v="3"/>
    <n v="0"/>
  </r>
  <r>
    <x v="7"/>
    <d v="2013-01-08T05:00:01"/>
    <n v="2013"/>
    <x v="0"/>
    <n v="8"/>
    <x v="4"/>
    <n v="3"/>
    <n v="0"/>
  </r>
  <r>
    <x v="7"/>
    <d v="2013-01-08T06:00:01"/>
    <n v="2013"/>
    <x v="0"/>
    <n v="8"/>
    <x v="5"/>
    <n v="3"/>
    <n v="0"/>
  </r>
  <r>
    <x v="7"/>
    <d v="2013-01-08T07:00:01"/>
    <n v="2013"/>
    <x v="0"/>
    <n v="8"/>
    <x v="6"/>
    <n v="3"/>
    <n v="14.577"/>
  </r>
  <r>
    <x v="7"/>
    <d v="2013-01-08T08:00:01"/>
    <n v="2013"/>
    <x v="0"/>
    <n v="8"/>
    <x v="7"/>
    <n v="3"/>
    <n v="48.168999999999997"/>
  </r>
  <r>
    <x v="7"/>
    <d v="2013-01-08T09:00:01"/>
    <n v="2013"/>
    <x v="0"/>
    <n v="8"/>
    <x v="8"/>
    <n v="3"/>
    <n v="49.96"/>
  </r>
  <r>
    <x v="7"/>
    <d v="2013-01-08T10:00:01"/>
    <n v="2013"/>
    <x v="0"/>
    <n v="8"/>
    <x v="9"/>
    <n v="3"/>
    <n v="49.96"/>
  </r>
  <r>
    <x v="7"/>
    <d v="2013-01-08T11:00:01"/>
    <n v="2013"/>
    <x v="0"/>
    <n v="8"/>
    <x v="10"/>
    <n v="3"/>
    <n v="49.96"/>
  </r>
  <r>
    <x v="7"/>
    <d v="2013-01-08T12:00:01"/>
    <n v="2013"/>
    <x v="0"/>
    <n v="8"/>
    <x v="11"/>
    <n v="3"/>
    <n v="49.96"/>
  </r>
  <r>
    <x v="7"/>
    <d v="2013-01-08T13:00:01"/>
    <n v="2013"/>
    <x v="0"/>
    <n v="8"/>
    <x v="12"/>
    <n v="3"/>
    <n v="49.96"/>
  </r>
  <r>
    <x v="7"/>
    <d v="2013-01-08T14:00:01"/>
    <n v="2013"/>
    <x v="0"/>
    <n v="8"/>
    <x v="13"/>
    <n v="3"/>
    <n v="49.96"/>
  </r>
  <r>
    <x v="7"/>
    <d v="2013-01-08T15:00:01"/>
    <n v="2013"/>
    <x v="0"/>
    <n v="8"/>
    <x v="14"/>
    <n v="3"/>
    <n v="49.96"/>
  </r>
  <r>
    <x v="7"/>
    <d v="2013-01-08T16:00:01"/>
    <n v="2013"/>
    <x v="0"/>
    <n v="8"/>
    <x v="15"/>
    <n v="3"/>
    <n v="49.96"/>
  </r>
  <r>
    <x v="7"/>
    <d v="2013-01-08T17:00:01"/>
    <n v="2013"/>
    <x v="0"/>
    <n v="8"/>
    <x v="16"/>
    <n v="3"/>
    <n v="49.96"/>
  </r>
  <r>
    <x v="7"/>
    <d v="2013-01-08T18:00:01"/>
    <n v="2013"/>
    <x v="0"/>
    <n v="8"/>
    <x v="17"/>
    <n v="3"/>
    <n v="49.96"/>
  </r>
  <r>
    <x v="7"/>
    <d v="2013-01-08T19:00:01"/>
    <n v="2013"/>
    <x v="0"/>
    <n v="8"/>
    <x v="18"/>
    <n v="3"/>
    <n v="29.443000000000001"/>
  </r>
  <r>
    <x v="7"/>
    <d v="2013-01-08T20:00:01"/>
    <n v="2013"/>
    <x v="0"/>
    <n v="8"/>
    <x v="19"/>
    <n v="3"/>
    <n v="1.3240000000000001"/>
  </r>
  <r>
    <x v="7"/>
    <d v="2013-01-08T21:00:01"/>
    <n v="2013"/>
    <x v="0"/>
    <n v="8"/>
    <x v="20"/>
    <n v="3"/>
    <n v="0"/>
  </r>
  <r>
    <x v="7"/>
    <d v="2013-01-08T22:00:01"/>
    <n v="2013"/>
    <x v="0"/>
    <n v="8"/>
    <x v="21"/>
    <n v="3"/>
    <n v="0"/>
  </r>
  <r>
    <x v="7"/>
    <d v="2013-01-08T23:00:01"/>
    <n v="2013"/>
    <x v="0"/>
    <n v="8"/>
    <x v="22"/>
    <n v="3"/>
    <n v="0"/>
  </r>
  <r>
    <x v="8"/>
    <d v="2013-01-09T00:00:01"/>
    <n v="2013"/>
    <x v="0"/>
    <n v="9"/>
    <x v="23"/>
    <n v="4"/>
    <n v="0"/>
  </r>
  <r>
    <x v="8"/>
    <d v="2013-01-09T01:00:01"/>
    <n v="2013"/>
    <x v="0"/>
    <n v="9"/>
    <x v="0"/>
    <n v="4"/>
    <n v="0"/>
  </r>
  <r>
    <x v="8"/>
    <d v="2013-01-09T02:00:01"/>
    <n v="2013"/>
    <x v="0"/>
    <n v="9"/>
    <x v="1"/>
    <n v="4"/>
    <n v="0"/>
  </r>
  <r>
    <x v="8"/>
    <d v="2013-01-09T03:00:01"/>
    <n v="2013"/>
    <x v="0"/>
    <n v="9"/>
    <x v="2"/>
    <n v="4"/>
    <n v="0"/>
  </r>
  <r>
    <x v="8"/>
    <d v="2013-01-09T04:00:01"/>
    <n v="2013"/>
    <x v="0"/>
    <n v="9"/>
    <x v="3"/>
    <n v="4"/>
    <n v="0"/>
  </r>
  <r>
    <x v="8"/>
    <d v="2013-01-09T05:00:01"/>
    <n v="2013"/>
    <x v="0"/>
    <n v="9"/>
    <x v="4"/>
    <n v="4"/>
    <n v="0"/>
  </r>
  <r>
    <x v="8"/>
    <d v="2013-01-09T06:00:01"/>
    <n v="2013"/>
    <x v="0"/>
    <n v="9"/>
    <x v="5"/>
    <n v="4"/>
    <n v="0"/>
  </r>
  <r>
    <x v="8"/>
    <d v="2013-01-09T07:00:01"/>
    <n v="2013"/>
    <x v="0"/>
    <n v="9"/>
    <x v="6"/>
    <n v="4"/>
    <n v="12.002000000000001"/>
  </r>
  <r>
    <x v="8"/>
    <d v="2013-01-09T08:00:01"/>
    <n v="2013"/>
    <x v="0"/>
    <n v="9"/>
    <x v="7"/>
    <n v="4"/>
    <n v="44.491"/>
  </r>
  <r>
    <x v="8"/>
    <d v="2013-01-09T09:00:01"/>
    <n v="2013"/>
    <x v="0"/>
    <n v="9"/>
    <x v="8"/>
    <n v="4"/>
    <n v="49.96"/>
  </r>
  <r>
    <x v="8"/>
    <d v="2013-01-09T10:00:01"/>
    <n v="2013"/>
    <x v="0"/>
    <n v="9"/>
    <x v="9"/>
    <n v="4"/>
    <n v="49.96"/>
  </r>
  <r>
    <x v="8"/>
    <d v="2013-01-09T11:00:01"/>
    <n v="2013"/>
    <x v="0"/>
    <n v="9"/>
    <x v="10"/>
    <n v="4"/>
    <n v="49.96"/>
  </r>
  <r>
    <x v="8"/>
    <d v="2013-01-09T12:00:01"/>
    <n v="2013"/>
    <x v="0"/>
    <n v="9"/>
    <x v="11"/>
    <n v="4"/>
    <n v="49.96"/>
  </r>
  <r>
    <x v="8"/>
    <d v="2013-01-09T13:00:01"/>
    <n v="2013"/>
    <x v="0"/>
    <n v="9"/>
    <x v="12"/>
    <n v="4"/>
    <n v="49.96"/>
  </r>
  <r>
    <x v="8"/>
    <d v="2013-01-09T14:00:01"/>
    <n v="2013"/>
    <x v="0"/>
    <n v="9"/>
    <x v="13"/>
    <n v="4"/>
    <n v="49.96"/>
  </r>
  <r>
    <x v="8"/>
    <d v="2013-01-09T15:00:01"/>
    <n v="2013"/>
    <x v="0"/>
    <n v="9"/>
    <x v="14"/>
    <n v="4"/>
    <n v="49.96"/>
  </r>
  <r>
    <x v="8"/>
    <d v="2013-01-09T16:00:01"/>
    <n v="2013"/>
    <x v="0"/>
    <n v="9"/>
    <x v="15"/>
    <n v="4"/>
    <n v="49.96"/>
  </r>
  <r>
    <x v="8"/>
    <d v="2013-01-09T17:00:01"/>
    <n v="2013"/>
    <x v="0"/>
    <n v="9"/>
    <x v="16"/>
    <n v="4"/>
    <n v="49.96"/>
  </r>
  <r>
    <x v="8"/>
    <d v="2013-01-09T18:00:01"/>
    <n v="2013"/>
    <x v="0"/>
    <n v="9"/>
    <x v="17"/>
    <n v="4"/>
    <n v="49.96"/>
  </r>
  <r>
    <x v="8"/>
    <d v="2013-01-09T19:00:01"/>
    <n v="2013"/>
    <x v="0"/>
    <n v="9"/>
    <x v="18"/>
    <n v="4"/>
    <n v="26.507000000000001"/>
  </r>
  <r>
    <x v="8"/>
    <d v="2013-01-09T20:00:01"/>
    <n v="2013"/>
    <x v="0"/>
    <n v="9"/>
    <x v="19"/>
    <n v="4"/>
    <n v="0.95289999999999997"/>
  </r>
  <r>
    <x v="8"/>
    <d v="2013-01-09T21:00:01"/>
    <n v="2013"/>
    <x v="0"/>
    <n v="9"/>
    <x v="20"/>
    <n v="4"/>
    <n v="0"/>
  </r>
  <r>
    <x v="8"/>
    <d v="2013-01-09T22:00:01"/>
    <n v="2013"/>
    <x v="0"/>
    <n v="9"/>
    <x v="21"/>
    <n v="4"/>
    <n v="0"/>
  </r>
  <r>
    <x v="8"/>
    <d v="2013-01-09T23:00:01"/>
    <n v="2013"/>
    <x v="0"/>
    <n v="9"/>
    <x v="22"/>
    <n v="4"/>
    <n v="0"/>
  </r>
  <r>
    <x v="9"/>
    <d v="2013-01-10T00:00:01"/>
    <n v="2013"/>
    <x v="0"/>
    <n v="10"/>
    <x v="23"/>
    <n v="5"/>
    <n v="0"/>
  </r>
  <r>
    <x v="9"/>
    <d v="2013-01-10T01:00:01"/>
    <n v="2013"/>
    <x v="0"/>
    <n v="10"/>
    <x v="0"/>
    <n v="5"/>
    <n v="0"/>
  </r>
  <r>
    <x v="9"/>
    <d v="2013-01-10T02:00:01"/>
    <n v="2013"/>
    <x v="0"/>
    <n v="10"/>
    <x v="1"/>
    <n v="5"/>
    <n v="0"/>
  </r>
  <r>
    <x v="9"/>
    <d v="2013-01-10T03:00:01"/>
    <n v="2013"/>
    <x v="0"/>
    <n v="10"/>
    <x v="2"/>
    <n v="5"/>
    <n v="0"/>
  </r>
  <r>
    <x v="9"/>
    <d v="2013-01-10T04:00:01"/>
    <n v="2013"/>
    <x v="0"/>
    <n v="10"/>
    <x v="3"/>
    <n v="5"/>
    <n v="0"/>
  </r>
  <r>
    <x v="9"/>
    <d v="2013-01-10T05:00:01"/>
    <n v="2013"/>
    <x v="0"/>
    <n v="10"/>
    <x v="4"/>
    <n v="5"/>
    <n v="0"/>
  </r>
  <r>
    <x v="9"/>
    <d v="2013-01-10T06:00:01"/>
    <n v="2013"/>
    <x v="0"/>
    <n v="10"/>
    <x v="5"/>
    <n v="5"/>
    <n v="0"/>
  </r>
  <r>
    <x v="9"/>
    <d v="2013-01-10T07:00:01"/>
    <n v="2013"/>
    <x v="0"/>
    <n v="10"/>
    <x v="6"/>
    <n v="5"/>
    <n v="12.083"/>
  </r>
  <r>
    <x v="9"/>
    <d v="2013-01-10T08:00:01"/>
    <n v="2013"/>
    <x v="0"/>
    <n v="10"/>
    <x v="7"/>
    <n v="5"/>
    <n v="44.618000000000002"/>
  </r>
  <r>
    <x v="9"/>
    <d v="2013-01-10T09:00:01"/>
    <n v="2013"/>
    <x v="0"/>
    <n v="10"/>
    <x v="8"/>
    <n v="5"/>
    <n v="49.96"/>
  </r>
  <r>
    <x v="9"/>
    <d v="2013-01-10T10:00:01"/>
    <n v="2013"/>
    <x v="0"/>
    <n v="10"/>
    <x v="9"/>
    <n v="5"/>
    <n v="49.96"/>
  </r>
  <r>
    <x v="9"/>
    <d v="2013-01-10T11:00:01"/>
    <n v="2013"/>
    <x v="0"/>
    <n v="10"/>
    <x v="10"/>
    <n v="5"/>
    <n v="49.96"/>
  </r>
  <r>
    <x v="9"/>
    <d v="2013-01-10T12:00:01"/>
    <n v="2013"/>
    <x v="0"/>
    <n v="10"/>
    <x v="11"/>
    <n v="5"/>
    <n v="49.96"/>
  </r>
  <r>
    <x v="9"/>
    <d v="2013-01-10T13:00:01"/>
    <n v="2013"/>
    <x v="0"/>
    <n v="10"/>
    <x v="12"/>
    <n v="5"/>
    <n v="49.96"/>
  </r>
  <r>
    <x v="9"/>
    <d v="2013-01-10T14:00:01"/>
    <n v="2013"/>
    <x v="0"/>
    <n v="10"/>
    <x v="13"/>
    <n v="5"/>
    <n v="49.96"/>
  </r>
  <r>
    <x v="9"/>
    <d v="2013-01-10T15:00:01"/>
    <n v="2013"/>
    <x v="0"/>
    <n v="10"/>
    <x v="14"/>
    <n v="5"/>
    <n v="49.96"/>
  </r>
  <r>
    <x v="9"/>
    <d v="2013-01-10T16:00:01"/>
    <n v="2013"/>
    <x v="0"/>
    <n v="10"/>
    <x v="15"/>
    <n v="5"/>
    <n v="49.96"/>
  </r>
  <r>
    <x v="9"/>
    <d v="2013-01-10T17:00:01"/>
    <n v="2013"/>
    <x v="0"/>
    <n v="10"/>
    <x v="16"/>
    <n v="5"/>
    <n v="49.96"/>
  </r>
  <r>
    <x v="9"/>
    <d v="2013-01-10T18:00:01"/>
    <n v="2013"/>
    <x v="0"/>
    <n v="10"/>
    <x v="17"/>
    <n v="5"/>
    <n v="47.667000000000002"/>
  </r>
  <r>
    <x v="9"/>
    <d v="2013-01-10T19:00:01"/>
    <n v="2013"/>
    <x v="0"/>
    <n v="10"/>
    <x v="18"/>
    <n v="5"/>
    <n v="25.518000000000001"/>
  </r>
  <r>
    <x v="9"/>
    <d v="2013-01-10T20:00:01"/>
    <n v="2013"/>
    <x v="0"/>
    <n v="10"/>
    <x v="19"/>
    <n v="5"/>
    <n v="0.98809999999999998"/>
  </r>
  <r>
    <x v="9"/>
    <d v="2013-01-10T21:00:01"/>
    <n v="2013"/>
    <x v="0"/>
    <n v="10"/>
    <x v="20"/>
    <n v="5"/>
    <n v="0"/>
  </r>
  <r>
    <x v="9"/>
    <d v="2013-01-10T22:00:01"/>
    <n v="2013"/>
    <x v="0"/>
    <n v="10"/>
    <x v="21"/>
    <n v="5"/>
    <n v="0"/>
  </r>
  <r>
    <x v="9"/>
    <d v="2013-01-10T23:00:01"/>
    <n v="2013"/>
    <x v="0"/>
    <n v="10"/>
    <x v="22"/>
    <n v="5"/>
    <n v="0"/>
  </r>
  <r>
    <x v="10"/>
    <d v="2013-01-11T00:00:01"/>
    <n v="2013"/>
    <x v="0"/>
    <n v="11"/>
    <x v="23"/>
    <n v="6"/>
    <n v="0"/>
  </r>
  <r>
    <x v="10"/>
    <d v="2013-01-11T01:00:01"/>
    <n v="2013"/>
    <x v="0"/>
    <n v="11"/>
    <x v="0"/>
    <n v="6"/>
    <n v="0"/>
  </r>
  <r>
    <x v="10"/>
    <d v="2013-01-11T02:00:01"/>
    <n v="2013"/>
    <x v="0"/>
    <n v="11"/>
    <x v="1"/>
    <n v="6"/>
    <n v="0"/>
  </r>
  <r>
    <x v="10"/>
    <d v="2013-01-11T03:00:01"/>
    <n v="2013"/>
    <x v="0"/>
    <n v="11"/>
    <x v="2"/>
    <n v="6"/>
    <n v="0"/>
  </r>
  <r>
    <x v="10"/>
    <d v="2013-01-11T04:00:01"/>
    <n v="2013"/>
    <x v="0"/>
    <n v="11"/>
    <x v="3"/>
    <n v="6"/>
    <n v="0"/>
  </r>
  <r>
    <x v="10"/>
    <d v="2013-01-11T05:00:01"/>
    <n v="2013"/>
    <x v="0"/>
    <n v="11"/>
    <x v="4"/>
    <n v="6"/>
    <n v="0"/>
  </r>
  <r>
    <x v="10"/>
    <d v="2013-01-11T06:00:01"/>
    <n v="2013"/>
    <x v="0"/>
    <n v="11"/>
    <x v="5"/>
    <n v="6"/>
    <n v="0"/>
  </r>
  <r>
    <x v="10"/>
    <d v="2013-01-11T07:00:01"/>
    <n v="2013"/>
    <x v="0"/>
    <n v="11"/>
    <x v="6"/>
    <n v="6"/>
    <n v="11.161"/>
  </r>
  <r>
    <x v="10"/>
    <d v="2013-01-11T08:00:01"/>
    <n v="2013"/>
    <x v="0"/>
    <n v="11"/>
    <x v="7"/>
    <n v="6"/>
    <n v="44.453000000000003"/>
  </r>
  <r>
    <x v="10"/>
    <d v="2013-01-11T09:00:01"/>
    <n v="2013"/>
    <x v="0"/>
    <n v="11"/>
    <x v="8"/>
    <n v="6"/>
    <n v="49.96"/>
  </r>
  <r>
    <x v="10"/>
    <d v="2013-01-11T10:00:01"/>
    <n v="2013"/>
    <x v="0"/>
    <n v="11"/>
    <x v="9"/>
    <n v="6"/>
    <n v="49.96"/>
  </r>
  <r>
    <x v="10"/>
    <d v="2013-01-11T11:00:01"/>
    <n v="2013"/>
    <x v="0"/>
    <n v="11"/>
    <x v="10"/>
    <n v="6"/>
    <n v="49.96"/>
  </r>
  <r>
    <x v="10"/>
    <d v="2013-01-11T12:00:01"/>
    <n v="2013"/>
    <x v="0"/>
    <n v="11"/>
    <x v="11"/>
    <n v="6"/>
    <n v="49.96"/>
  </r>
  <r>
    <x v="10"/>
    <d v="2013-01-11T13:00:01"/>
    <n v="2013"/>
    <x v="0"/>
    <n v="11"/>
    <x v="12"/>
    <n v="6"/>
    <n v="49.96"/>
  </r>
  <r>
    <x v="10"/>
    <d v="2013-01-11T14:00:01"/>
    <n v="2013"/>
    <x v="0"/>
    <n v="11"/>
    <x v="13"/>
    <n v="6"/>
    <n v="49.96"/>
  </r>
  <r>
    <x v="10"/>
    <d v="2013-01-11T15:00:01"/>
    <n v="2013"/>
    <x v="0"/>
    <n v="11"/>
    <x v="14"/>
    <n v="6"/>
    <n v="49.96"/>
  </r>
  <r>
    <x v="10"/>
    <d v="2013-01-11T16:00:01"/>
    <n v="2013"/>
    <x v="0"/>
    <n v="11"/>
    <x v="15"/>
    <n v="6"/>
    <n v="49.96"/>
  </r>
  <r>
    <x v="10"/>
    <d v="2013-01-11T17:00:01"/>
    <n v="2013"/>
    <x v="0"/>
    <n v="11"/>
    <x v="16"/>
    <n v="6"/>
    <n v="49.96"/>
  </r>
  <r>
    <x v="10"/>
    <d v="2013-01-11T18:00:01"/>
    <n v="2013"/>
    <x v="0"/>
    <n v="11"/>
    <x v="17"/>
    <n v="6"/>
    <n v="49.706000000000003"/>
  </r>
  <r>
    <x v="10"/>
    <d v="2013-01-11T19:00:01"/>
    <n v="2013"/>
    <x v="0"/>
    <n v="11"/>
    <x v="18"/>
    <n v="6"/>
    <n v="26.553000000000001"/>
  </r>
  <r>
    <x v="10"/>
    <d v="2013-01-11T20:00:01"/>
    <n v="2013"/>
    <x v="0"/>
    <n v="11"/>
    <x v="19"/>
    <n v="6"/>
    <n v="1.0660000000000001"/>
  </r>
  <r>
    <x v="10"/>
    <d v="2013-01-11T21:00:01"/>
    <n v="2013"/>
    <x v="0"/>
    <n v="11"/>
    <x v="20"/>
    <n v="6"/>
    <n v="0"/>
  </r>
  <r>
    <x v="10"/>
    <d v="2013-01-11T22:00:01"/>
    <n v="2013"/>
    <x v="0"/>
    <n v="11"/>
    <x v="21"/>
    <n v="6"/>
    <n v="0"/>
  </r>
  <r>
    <x v="10"/>
    <d v="2013-01-11T23:00:01"/>
    <n v="2013"/>
    <x v="0"/>
    <n v="11"/>
    <x v="22"/>
    <n v="6"/>
    <n v="0"/>
  </r>
  <r>
    <x v="11"/>
    <d v="2013-01-12T00:00:01"/>
    <n v="2013"/>
    <x v="0"/>
    <n v="12"/>
    <x v="23"/>
    <n v="7"/>
    <n v="0"/>
  </r>
  <r>
    <x v="11"/>
    <d v="2013-01-12T01:00:01"/>
    <n v="2013"/>
    <x v="0"/>
    <n v="12"/>
    <x v="0"/>
    <n v="7"/>
    <n v="0"/>
  </r>
  <r>
    <x v="11"/>
    <d v="2013-01-12T02:00:01"/>
    <n v="2013"/>
    <x v="0"/>
    <n v="12"/>
    <x v="1"/>
    <n v="7"/>
    <n v="0"/>
  </r>
  <r>
    <x v="11"/>
    <d v="2013-01-12T03:00:01"/>
    <n v="2013"/>
    <x v="0"/>
    <n v="12"/>
    <x v="2"/>
    <n v="7"/>
    <n v="0"/>
  </r>
  <r>
    <x v="11"/>
    <d v="2013-01-12T04:00:01"/>
    <n v="2013"/>
    <x v="0"/>
    <n v="12"/>
    <x v="3"/>
    <n v="7"/>
    <n v="0"/>
  </r>
  <r>
    <x v="11"/>
    <d v="2013-01-12T05:00:01"/>
    <n v="2013"/>
    <x v="0"/>
    <n v="12"/>
    <x v="4"/>
    <n v="7"/>
    <n v="0"/>
  </r>
  <r>
    <x v="11"/>
    <d v="2013-01-12T06:00:01"/>
    <n v="2013"/>
    <x v="0"/>
    <n v="12"/>
    <x v="5"/>
    <n v="7"/>
    <n v="0"/>
  </r>
  <r>
    <x v="11"/>
    <d v="2013-01-12T07:00:01"/>
    <n v="2013"/>
    <x v="0"/>
    <n v="12"/>
    <x v="6"/>
    <n v="7"/>
    <n v="11.294"/>
  </r>
  <r>
    <x v="11"/>
    <d v="2013-01-12T08:00:01"/>
    <n v="2013"/>
    <x v="0"/>
    <n v="12"/>
    <x v="7"/>
    <n v="7"/>
    <n v="44.764000000000003"/>
  </r>
  <r>
    <x v="11"/>
    <d v="2013-01-12T09:00:01"/>
    <n v="2013"/>
    <x v="0"/>
    <n v="12"/>
    <x v="8"/>
    <n v="7"/>
    <n v="49.96"/>
  </r>
  <r>
    <x v="11"/>
    <d v="2013-01-12T10:00:01"/>
    <n v="2013"/>
    <x v="0"/>
    <n v="12"/>
    <x v="9"/>
    <n v="7"/>
    <n v="49.96"/>
  </r>
  <r>
    <x v="11"/>
    <d v="2013-01-12T11:00:01"/>
    <n v="2013"/>
    <x v="0"/>
    <n v="12"/>
    <x v="10"/>
    <n v="7"/>
    <n v="49.96"/>
  </r>
  <r>
    <x v="11"/>
    <d v="2013-01-12T12:00:01"/>
    <n v="2013"/>
    <x v="0"/>
    <n v="12"/>
    <x v="11"/>
    <n v="7"/>
    <n v="49.96"/>
  </r>
  <r>
    <x v="11"/>
    <d v="2013-01-12T13:00:01"/>
    <n v="2013"/>
    <x v="0"/>
    <n v="12"/>
    <x v="12"/>
    <n v="7"/>
    <n v="49.96"/>
  </r>
  <r>
    <x v="11"/>
    <d v="2013-01-12T14:00:01"/>
    <n v="2013"/>
    <x v="0"/>
    <n v="12"/>
    <x v="13"/>
    <n v="7"/>
    <n v="49.96"/>
  </r>
  <r>
    <x v="11"/>
    <d v="2013-01-12T15:00:01"/>
    <n v="2013"/>
    <x v="0"/>
    <n v="12"/>
    <x v="14"/>
    <n v="7"/>
    <n v="49.96"/>
  </r>
  <r>
    <x v="11"/>
    <d v="2013-01-12T16:00:01"/>
    <n v="2013"/>
    <x v="0"/>
    <n v="12"/>
    <x v="15"/>
    <n v="7"/>
    <n v="49.96"/>
  </r>
  <r>
    <x v="11"/>
    <d v="2013-01-12T17:00:01"/>
    <n v="2013"/>
    <x v="0"/>
    <n v="12"/>
    <x v="16"/>
    <n v="7"/>
    <n v="49.96"/>
  </r>
  <r>
    <x v="11"/>
    <d v="2013-01-12T18:00:01"/>
    <n v="2013"/>
    <x v="0"/>
    <n v="12"/>
    <x v="17"/>
    <n v="7"/>
    <n v="49.908000000000001"/>
  </r>
  <r>
    <x v="11"/>
    <d v="2013-01-12T19:00:01"/>
    <n v="2013"/>
    <x v="0"/>
    <n v="12"/>
    <x v="18"/>
    <n v="7"/>
    <n v="26.407"/>
  </r>
  <r>
    <x v="11"/>
    <d v="2013-01-12T20:00:01"/>
    <n v="2013"/>
    <x v="0"/>
    <n v="12"/>
    <x v="19"/>
    <n v="7"/>
    <n v="1.1200000000000001"/>
  </r>
  <r>
    <x v="11"/>
    <d v="2013-01-12T21:00:01"/>
    <n v="2013"/>
    <x v="0"/>
    <n v="12"/>
    <x v="20"/>
    <n v="7"/>
    <n v="0"/>
  </r>
  <r>
    <x v="11"/>
    <d v="2013-01-12T22:00:01"/>
    <n v="2013"/>
    <x v="0"/>
    <n v="12"/>
    <x v="21"/>
    <n v="7"/>
    <n v="0"/>
  </r>
  <r>
    <x v="11"/>
    <d v="2013-01-12T23:00:01"/>
    <n v="2013"/>
    <x v="0"/>
    <n v="12"/>
    <x v="22"/>
    <n v="7"/>
    <n v="0"/>
  </r>
  <r>
    <x v="12"/>
    <d v="2013-01-13T00:00:01"/>
    <n v="2013"/>
    <x v="0"/>
    <n v="13"/>
    <x v="23"/>
    <n v="1"/>
    <n v="0"/>
  </r>
  <r>
    <x v="12"/>
    <d v="2013-01-13T01:00:01"/>
    <n v="2013"/>
    <x v="0"/>
    <n v="13"/>
    <x v="0"/>
    <n v="1"/>
    <n v="0"/>
  </r>
  <r>
    <x v="12"/>
    <d v="2013-01-13T02:00:01"/>
    <n v="2013"/>
    <x v="0"/>
    <n v="13"/>
    <x v="1"/>
    <n v="1"/>
    <n v="0"/>
  </r>
  <r>
    <x v="12"/>
    <d v="2013-01-13T03:00:01"/>
    <n v="2013"/>
    <x v="0"/>
    <n v="13"/>
    <x v="2"/>
    <n v="1"/>
    <n v="0"/>
  </r>
  <r>
    <x v="12"/>
    <d v="2013-01-13T04:00:01"/>
    <n v="2013"/>
    <x v="0"/>
    <n v="13"/>
    <x v="3"/>
    <n v="1"/>
    <n v="0"/>
  </r>
  <r>
    <x v="12"/>
    <d v="2013-01-13T05:00:01"/>
    <n v="2013"/>
    <x v="0"/>
    <n v="13"/>
    <x v="4"/>
    <n v="1"/>
    <n v="0"/>
  </r>
  <r>
    <x v="12"/>
    <d v="2013-01-13T06:00:01"/>
    <n v="2013"/>
    <x v="0"/>
    <n v="13"/>
    <x v="5"/>
    <n v="1"/>
    <n v="0"/>
  </r>
  <r>
    <x v="12"/>
    <d v="2013-01-13T07:00:01"/>
    <n v="2013"/>
    <x v="0"/>
    <n v="13"/>
    <x v="6"/>
    <n v="1"/>
    <n v="11.866"/>
  </r>
  <r>
    <x v="12"/>
    <d v="2013-01-13T08:00:01"/>
    <n v="2013"/>
    <x v="0"/>
    <n v="13"/>
    <x v="7"/>
    <n v="1"/>
    <n v="45.542000000000002"/>
  </r>
  <r>
    <x v="12"/>
    <d v="2013-01-13T09:00:01"/>
    <n v="2013"/>
    <x v="0"/>
    <n v="13"/>
    <x v="8"/>
    <n v="1"/>
    <n v="49.96"/>
  </r>
  <r>
    <x v="12"/>
    <d v="2013-01-13T10:00:01"/>
    <n v="2013"/>
    <x v="0"/>
    <n v="13"/>
    <x v="9"/>
    <n v="1"/>
    <n v="49.96"/>
  </r>
  <r>
    <x v="12"/>
    <d v="2013-01-13T11:00:01"/>
    <n v="2013"/>
    <x v="0"/>
    <n v="13"/>
    <x v="10"/>
    <n v="1"/>
    <n v="49.96"/>
  </r>
  <r>
    <x v="12"/>
    <d v="2013-01-13T12:00:01"/>
    <n v="2013"/>
    <x v="0"/>
    <n v="13"/>
    <x v="11"/>
    <n v="1"/>
    <n v="49.96"/>
  </r>
  <r>
    <x v="12"/>
    <d v="2013-01-13T13:00:01"/>
    <n v="2013"/>
    <x v="0"/>
    <n v="13"/>
    <x v="12"/>
    <n v="1"/>
    <n v="49.96"/>
  </r>
  <r>
    <x v="12"/>
    <d v="2013-01-13T14:00:02"/>
    <n v="2013"/>
    <x v="0"/>
    <n v="13"/>
    <x v="13"/>
    <n v="1"/>
    <n v="49.96"/>
  </r>
  <r>
    <x v="12"/>
    <d v="2013-01-13T15:00:02"/>
    <n v="2013"/>
    <x v="0"/>
    <n v="13"/>
    <x v="14"/>
    <n v="1"/>
    <n v="49.96"/>
  </r>
  <r>
    <x v="12"/>
    <d v="2013-01-13T16:00:02"/>
    <n v="2013"/>
    <x v="0"/>
    <n v="13"/>
    <x v="15"/>
    <n v="1"/>
    <n v="49.96"/>
  </r>
  <r>
    <x v="12"/>
    <d v="2013-01-13T17:00:02"/>
    <n v="2013"/>
    <x v="0"/>
    <n v="13"/>
    <x v="16"/>
    <n v="1"/>
    <n v="49.96"/>
  </r>
  <r>
    <x v="12"/>
    <d v="2013-01-13T18:00:02"/>
    <n v="2013"/>
    <x v="0"/>
    <n v="13"/>
    <x v="17"/>
    <n v="1"/>
    <n v="49.96"/>
  </r>
  <r>
    <x v="12"/>
    <d v="2013-01-13T19:00:02"/>
    <n v="2013"/>
    <x v="0"/>
    <n v="13"/>
    <x v="18"/>
    <n v="1"/>
    <n v="28.222000000000001"/>
  </r>
  <r>
    <x v="12"/>
    <d v="2013-01-13T20:00:02"/>
    <n v="2013"/>
    <x v="0"/>
    <n v="13"/>
    <x v="19"/>
    <n v="1"/>
    <n v="1.1599999999999999"/>
  </r>
  <r>
    <x v="12"/>
    <d v="2013-01-13T21:00:02"/>
    <n v="2013"/>
    <x v="0"/>
    <n v="13"/>
    <x v="20"/>
    <n v="1"/>
    <n v="0"/>
  </r>
  <r>
    <x v="12"/>
    <d v="2013-01-13T22:00:02"/>
    <n v="2013"/>
    <x v="0"/>
    <n v="13"/>
    <x v="21"/>
    <n v="1"/>
    <n v="0"/>
  </r>
  <r>
    <x v="12"/>
    <d v="2013-01-13T23:00:02"/>
    <n v="2013"/>
    <x v="0"/>
    <n v="13"/>
    <x v="22"/>
    <n v="1"/>
    <n v="0"/>
  </r>
  <r>
    <x v="13"/>
    <d v="2013-01-14T00:00:02"/>
    <n v="2013"/>
    <x v="0"/>
    <n v="14"/>
    <x v="23"/>
    <n v="2"/>
    <n v="0"/>
  </r>
  <r>
    <x v="13"/>
    <d v="2013-01-14T01:00:02"/>
    <n v="2013"/>
    <x v="0"/>
    <n v="14"/>
    <x v="0"/>
    <n v="2"/>
    <n v="0"/>
  </r>
  <r>
    <x v="13"/>
    <d v="2013-01-14T02:00:02"/>
    <n v="2013"/>
    <x v="0"/>
    <n v="14"/>
    <x v="1"/>
    <n v="2"/>
    <n v="0"/>
  </r>
  <r>
    <x v="13"/>
    <d v="2013-01-14T03:00:02"/>
    <n v="2013"/>
    <x v="0"/>
    <n v="14"/>
    <x v="2"/>
    <n v="2"/>
    <n v="0"/>
  </r>
  <r>
    <x v="13"/>
    <d v="2013-01-14T04:00:02"/>
    <n v="2013"/>
    <x v="0"/>
    <n v="14"/>
    <x v="3"/>
    <n v="2"/>
    <n v="0"/>
  </r>
  <r>
    <x v="13"/>
    <d v="2013-01-14T05:00:02"/>
    <n v="2013"/>
    <x v="0"/>
    <n v="14"/>
    <x v="4"/>
    <n v="2"/>
    <n v="0"/>
  </r>
  <r>
    <x v="13"/>
    <d v="2013-01-14T06:00:02"/>
    <n v="2013"/>
    <x v="0"/>
    <n v="14"/>
    <x v="5"/>
    <n v="2"/>
    <n v="0"/>
  </r>
  <r>
    <x v="13"/>
    <d v="2013-01-14T07:00:02"/>
    <n v="2013"/>
    <x v="0"/>
    <n v="14"/>
    <x v="6"/>
    <n v="2"/>
    <n v="11.246"/>
  </r>
  <r>
    <x v="13"/>
    <d v="2013-01-14T08:00:02"/>
    <n v="2013"/>
    <x v="0"/>
    <n v="14"/>
    <x v="7"/>
    <n v="2"/>
    <n v="45.991999999999997"/>
  </r>
  <r>
    <x v="13"/>
    <d v="2013-01-14T09:00:02"/>
    <n v="2013"/>
    <x v="0"/>
    <n v="14"/>
    <x v="8"/>
    <n v="2"/>
    <n v="49.96"/>
  </r>
  <r>
    <x v="13"/>
    <d v="2013-01-14T10:00:02"/>
    <n v="2013"/>
    <x v="0"/>
    <n v="14"/>
    <x v="9"/>
    <n v="2"/>
    <n v="49.96"/>
  </r>
  <r>
    <x v="13"/>
    <d v="2013-01-14T11:00:02"/>
    <n v="2013"/>
    <x v="0"/>
    <n v="14"/>
    <x v="10"/>
    <n v="2"/>
    <n v="49.96"/>
  </r>
  <r>
    <x v="13"/>
    <d v="2013-01-14T12:00:02"/>
    <n v="2013"/>
    <x v="0"/>
    <n v="14"/>
    <x v="11"/>
    <n v="2"/>
    <n v="49.96"/>
  </r>
  <r>
    <x v="13"/>
    <d v="2013-01-14T13:00:02"/>
    <n v="2013"/>
    <x v="0"/>
    <n v="14"/>
    <x v="12"/>
    <n v="2"/>
    <n v="49.96"/>
  </r>
  <r>
    <x v="13"/>
    <d v="2013-01-14T14:00:02"/>
    <n v="2013"/>
    <x v="0"/>
    <n v="14"/>
    <x v="13"/>
    <n v="2"/>
    <n v="49.96"/>
  </r>
  <r>
    <x v="13"/>
    <d v="2013-01-14T15:00:02"/>
    <n v="2013"/>
    <x v="0"/>
    <n v="14"/>
    <x v="14"/>
    <n v="2"/>
    <n v="49.96"/>
  </r>
  <r>
    <x v="13"/>
    <d v="2013-01-14T16:00:02"/>
    <n v="2013"/>
    <x v="0"/>
    <n v="14"/>
    <x v="15"/>
    <n v="2"/>
    <n v="49.96"/>
  </r>
  <r>
    <x v="13"/>
    <d v="2013-01-14T17:00:02"/>
    <n v="2013"/>
    <x v="0"/>
    <n v="14"/>
    <x v="16"/>
    <n v="2"/>
    <n v="49.96"/>
  </r>
  <r>
    <x v="13"/>
    <d v="2013-01-14T18:00:02"/>
    <n v="2013"/>
    <x v="0"/>
    <n v="14"/>
    <x v="17"/>
    <n v="2"/>
    <n v="49.96"/>
  </r>
  <r>
    <x v="13"/>
    <d v="2013-01-14T19:00:02"/>
    <n v="2013"/>
    <x v="0"/>
    <n v="14"/>
    <x v="18"/>
    <n v="2"/>
    <n v="28.367999999999999"/>
  </r>
  <r>
    <x v="13"/>
    <d v="2013-01-14T20:00:02"/>
    <n v="2013"/>
    <x v="0"/>
    <n v="14"/>
    <x v="19"/>
    <n v="2"/>
    <n v="1.167"/>
  </r>
  <r>
    <x v="13"/>
    <d v="2013-01-14T21:00:02"/>
    <n v="2013"/>
    <x v="0"/>
    <n v="14"/>
    <x v="20"/>
    <n v="2"/>
    <n v="0"/>
  </r>
  <r>
    <x v="13"/>
    <d v="2013-01-14T22:00:02"/>
    <n v="2013"/>
    <x v="0"/>
    <n v="14"/>
    <x v="21"/>
    <n v="2"/>
    <n v="0"/>
  </r>
  <r>
    <x v="13"/>
    <d v="2013-01-14T23:00:02"/>
    <n v="2013"/>
    <x v="0"/>
    <n v="14"/>
    <x v="22"/>
    <n v="2"/>
    <n v="0"/>
  </r>
  <r>
    <x v="14"/>
    <d v="2013-01-15T00:00:02"/>
    <n v="2013"/>
    <x v="0"/>
    <n v="15"/>
    <x v="23"/>
    <n v="3"/>
    <n v="0"/>
  </r>
  <r>
    <x v="14"/>
    <d v="2013-01-15T01:00:02"/>
    <n v="2013"/>
    <x v="0"/>
    <n v="15"/>
    <x v="0"/>
    <n v="3"/>
    <n v="0"/>
  </r>
  <r>
    <x v="14"/>
    <d v="2013-01-15T02:00:02"/>
    <n v="2013"/>
    <x v="0"/>
    <n v="15"/>
    <x v="1"/>
    <n v="3"/>
    <n v="0"/>
  </r>
  <r>
    <x v="14"/>
    <d v="2013-01-15T03:00:02"/>
    <n v="2013"/>
    <x v="0"/>
    <n v="15"/>
    <x v="2"/>
    <n v="3"/>
    <n v="0"/>
  </r>
  <r>
    <x v="14"/>
    <d v="2013-01-15T04:00:02"/>
    <n v="2013"/>
    <x v="0"/>
    <n v="15"/>
    <x v="3"/>
    <n v="3"/>
    <n v="0"/>
  </r>
  <r>
    <x v="14"/>
    <d v="2013-01-15T05:00:02"/>
    <n v="2013"/>
    <x v="0"/>
    <n v="15"/>
    <x v="4"/>
    <n v="3"/>
    <n v="0"/>
  </r>
  <r>
    <x v="14"/>
    <d v="2013-01-15T06:00:02"/>
    <n v="2013"/>
    <x v="0"/>
    <n v="15"/>
    <x v="5"/>
    <n v="3"/>
    <n v="0"/>
  </r>
  <r>
    <x v="14"/>
    <d v="2013-01-15T07:00:02"/>
    <n v="2013"/>
    <x v="0"/>
    <n v="15"/>
    <x v="6"/>
    <n v="3"/>
    <n v="10.801"/>
  </r>
  <r>
    <x v="14"/>
    <d v="2013-01-15T08:00:02"/>
    <n v="2013"/>
    <x v="0"/>
    <n v="15"/>
    <x v="7"/>
    <n v="3"/>
    <n v="46.103999999999999"/>
  </r>
  <r>
    <x v="14"/>
    <d v="2013-01-15T09:00:02"/>
    <n v="2013"/>
    <x v="0"/>
    <n v="15"/>
    <x v="8"/>
    <n v="3"/>
    <n v="49.96"/>
  </r>
  <r>
    <x v="14"/>
    <d v="2013-01-15T10:00:02"/>
    <n v="2013"/>
    <x v="0"/>
    <n v="15"/>
    <x v="9"/>
    <n v="3"/>
    <n v="49.96"/>
  </r>
  <r>
    <x v="14"/>
    <d v="2013-01-15T11:00:02"/>
    <n v="2013"/>
    <x v="0"/>
    <n v="15"/>
    <x v="10"/>
    <n v="3"/>
    <n v="49.96"/>
  </r>
  <r>
    <x v="14"/>
    <d v="2013-01-15T12:00:02"/>
    <n v="2013"/>
    <x v="0"/>
    <n v="15"/>
    <x v="11"/>
    <n v="3"/>
    <n v="49.96"/>
  </r>
  <r>
    <x v="14"/>
    <d v="2013-01-15T13:00:02"/>
    <n v="2013"/>
    <x v="0"/>
    <n v="15"/>
    <x v="12"/>
    <n v="3"/>
    <n v="49.96"/>
  </r>
  <r>
    <x v="14"/>
    <d v="2013-01-15T14:00:02"/>
    <n v="2013"/>
    <x v="0"/>
    <n v="15"/>
    <x v="13"/>
    <n v="3"/>
    <n v="49.96"/>
  </r>
  <r>
    <x v="14"/>
    <d v="2013-01-15T15:00:02"/>
    <n v="2013"/>
    <x v="0"/>
    <n v="15"/>
    <x v="14"/>
    <n v="3"/>
    <n v="49.96"/>
  </r>
  <r>
    <x v="14"/>
    <d v="2013-01-15T16:00:02"/>
    <n v="2013"/>
    <x v="0"/>
    <n v="15"/>
    <x v="15"/>
    <n v="3"/>
    <n v="49.96"/>
  </r>
  <r>
    <x v="14"/>
    <d v="2013-01-15T17:00:02"/>
    <n v="2013"/>
    <x v="0"/>
    <n v="15"/>
    <x v="16"/>
    <n v="3"/>
    <n v="49.96"/>
  </r>
  <r>
    <x v="14"/>
    <d v="2013-01-15T18:00:02"/>
    <n v="2013"/>
    <x v="0"/>
    <n v="15"/>
    <x v="17"/>
    <n v="3"/>
    <n v="49.96"/>
  </r>
  <r>
    <x v="14"/>
    <d v="2013-01-15T19:00:02"/>
    <n v="2013"/>
    <x v="0"/>
    <n v="15"/>
    <x v="18"/>
    <n v="3"/>
    <n v="27.981999999999999"/>
  </r>
  <r>
    <x v="14"/>
    <d v="2013-01-15T20:00:02"/>
    <n v="2013"/>
    <x v="0"/>
    <n v="15"/>
    <x v="19"/>
    <n v="3"/>
    <n v="1.109"/>
  </r>
  <r>
    <x v="14"/>
    <d v="2013-01-15T21:00:02"/>
    <n v="2013"/>
    <x v="0"/>
    <n v="15"/>
    <x v="20"/>
    <n v="3"/>
    <n v="0"/>
  </r>
  <r>
    <x v="14"/>
    <d v="2013-01-15T22:00:02"/>
    <n v="2013"/>
    <x v="0"/>
    <n v="15"/>
    <x v="21"/>
    <n v="3"/>
    <n v="0"/>
  </r>
  <r>
    <x v="14"/>
    <d v="2013-01-15T23:00:02"/>
    <n v="2013"/>
    <x v="0"/>
    <n v="15"/>
    <x v="22"/>
    <n v="3"/>
    <n v="0"/>
  </r>
  <r>
    <x v="15"/>
    <d v="2013-01-16T00:00:02"/>
    <n v="2013"/>
    <x v="0"/>
    <n v="16"/>
    <x v="23"/>
    <n v="4"/>
    <n v="0"/>
  </r>
  <r>
    <x v="15"/>
    <d v="2013-01-16T01:00:02"/>
    <n v="2013"/>
    <x v="0"/>
    <n v="16"/>
    <x v="0"/>
    <n v="4"/>
    <n v="0"/>
  </r>
  <r>
    <x v="15"/>
    <d v="2013-01-16T02:00:02"/>
    <n v="2013"/>
    <x v="0"/>
    <n v="16"/>
    <x v="1"/>
    <n v="4"/>
    <n v="0"/>
  </r>
  <r>
    <x v="15"/>
    <d v="2013-01-16T03:00:02"/>
    <n v="2013"/>
    <x v="0"/>
    <n v="16"/>
    <x v="2"/>
    <n v="4"/>
    <n v="0"/>
  </r>
  <r>
    <x v="15"/>
    <d v="2013-01-16T04:00:02"/>
    <n v="2013"/>
    <x v="0"/>
    <n v="16"/>
    <x v="3"/>
    <n v="4"/>
    <n v="0"/>
  </r>
  <r>
    <x v="15"/>
    <d v="2013-01-16T05:00:02"/>
    <n v="2013"/>
    <x v="0"/>
    <n v="16"/>
    <x v="4"/>
    <n v="4"/>
    <n v="0"/>
  </r>
  <r>
    <x v="15"/>
    <d v="2013-01-16T06:00:02"/>
    <n v="2013"/>
    <x v="0"/>
    <n v="16"/>
    <x v="5"/>
    <n v="4"/>
    <n v="0"/>
  </r>
  <r>
    <x v="15"/>
    <d v="2013-01-16T07:00:02"/>
    <n v="2013"/>
    <x v="0"/>
    <n v="16"/>
    <x v="6"/>
    <n v="4"/>
    <n v="10.484999999999999"/>
  </r>
  <r>
    <x v="15"/>
    <d v="2013-01-16T08:00:02"/>
    <n v="2013"/>
    <x v="0"/>
    <n v="16"/>
    <x v="7"/>
    <n v="4"/>
    <n v="45.594000000000001"/>
  </r>
  <r>
    <x v="15"/>
    <d v="2013-01-16T09:00:02"/>
    <n v="2013"/>
    <x v="0"/>
    <n v="16"/>
    <x v="8"/>
    <n v="4"/>
    <n v="49.96"/>
  </r>
  <r>
    <x v="15"/>
    <d v="2013-01-16T10:00:02"/>
    <n v="2013"/>
    <x v="0"/>
    <n v="16"/>
    <x v="9"/>
    <n v="4"/>
    <n v="49.96"/>
  </r>
  <r>
    <x v="15"/>
    <d v="2013-01-16T11:00:02"/>
    <n v="2013"/>
    <x v="0"/>
    <n v="16"/>
    <x v="10"/>
    <n v="4"/>
    <n v="49.96"/>
  </r>
  <r>
    <x v="15"/>
    <d v="2013-01-16T12:00:02"/>
    <n v="2013"/>
    <x v="0"/>
    <n v="16"/>
    <x v="11"/>
    <n v="4"/>
    <n v="49.96"/>
  </r>
  <r>
    <x v="15"/>
    <d v="2013-01-16T13:00:02"/>
    <n v="2013"/>
    <x v="0"/>
    <n v="16"/>
    <x v="12"/>
    <n v="4"/>
    <n v="32.99"/>
  </r>
  <r>
    <x v="15"/>
    <d v="2013-01-16T14:00:02"/>
    <n v="2013"/>
    <x v="0"/>
    <n v="16"/>
    <x v="13"/>
    <n v="4"/>
    <n v="9.99"/>
  </r>
  <r>
    <x v="15"/>
    <d v="2013-01-16T15:00:02"/>
    <n v="2013"/>
    <x v="0"/>
    <n v="16"/>
    <x v="14"/>
    <n v="4"/>
    <n v="5.7759999999999998"/>
  </r>
  <r>
    <x v="15"/>
    <d v="2013-01-16T16:00:02"/>
    <n v="2013"/>
    <x v="0"/>
    <n v="16"/>
    <x v="15"/>
    <n v="4"/>
    <n v="22.638999999999999"/>
  </r>
  <r>
    <x v="15"/>
    <d v="2013-01-16T17:00:02"/>
    <n v="2013"/>
    <x v="0"/>
    <n v="16"/>
    <x v="16"/>
    <n v="4"/>
    <n v="49.96"/>
  </r>
  <r>
    <x v="15"/>
    <d v="2013-01-16T18:00:02"/>
    <n v="2013"/>
    <x v="0"/>
    <n v="16"/>
    <x v="17"/>
    <n v="4"/>
    <n v="49.96"/>
  </r>
  <r>
    <x v="15"/>
    <d v="2013-01-16T19:00:02"/>
    <n v="2013"/>
    <x v="0"/>
    <n v="16"/>
    <x v="18"/>
    <n v="4"/>
    <n v="28.914000000000001"/>
  </r>
  <r>
    <x v="15"/>
    <d v="2013-01-16T20:00:02"/>
    <n v="2013"/>
    <x v="0"/>
    <n v="16"/>
    <x v="19"/>
    <n v="4"/>
    <n v="1.1830000000000001"/>
  </r>
  <r>
    <x v="15"/>
    <d v="2013-01-16T21:00:02"/>
    <n v="2013"/>
    <x v="0"/>
    <n v="16"/>
    <x v="20"/>
    <n v="4"/>
    <n v="0"/>
  </r>
  <r>
    <x v="15"/>
    <d v="2013-01-16T22:00:02"/>
    <n v="2013"/>
    <x v="0"/>
    <n v="16"/>
    <x v="21"/>
    <n v="4"/>
    <n v="0"/>
  </r>
  <r>
    <x v="15"/>
    <d v="2013-01-16T23:00:02"/>
    <n v="2013"/>
    <x v="0"/>
    <n v="16"/>
    <x v="22"/>
    <n v="4"/>
    <n v="0"/>
  </r>
  <r>
    <x v="16"/>
    <d v="2013-01-17T00:00:02"/>
    <n v="2013"/>
    <x v="0"/>
    <n v="17"/>
    <x v="23"/>
    <n v="5"/>
    <n v="0"/>
  </r>
  <r>
    <x v="16"/>
    <d v="2013-01-17T01:00:02"/>
    <n v="2013"/>
    <x v="0"/>
    <n v="17"/>
    <x v="0"/>
    <n v="5"/>
    <n v="0"/>
  </r>
  <r>
    <x v="16"/>
    <d v="2013-01-17T02:00:02"/>
    <n v="2013"/>
    <x v="0"/>
    <n v="17"/>
    <x v="1"/>
    <n v="5"/>
    <n v="0"/>
  </r>
  <r>
    <x v="16"/>
    <d v="2013-01-17T03:00:02"/>
    <n v="2013"/>
    <x v="0"/>
    <n v="17"/>
    <x v="2"/>
    <n v="5"/>
    <n v="0"/>
  </r>
  <r>
    <x v="16"/>
    <d v="2013-01-17T04:00:02"/>
    <n v="2013"/>
    <x v="0"/>
    <n v="17"/>
    <x v="3"/>
    <n v="5"/>
    <n v="0"/>
  </r>
  <r>
    <x v="16"/>
    <d v="2013-01-17T05:00:02"/>
    <n v="2013"/>
    <x v="0"/>
    <n v="17"/>
    <x v="4"/>
    <n v="5"/>
    <n v="0"/>
  </r>
  <r>
    <x v="16"/>
    <d v="2013-01-17T06:00:02"/>
    <n v="2013"/>
    <x v="0"/>
    <n v="17"/>
    <x v="5"/>
    <n v="5"/>
    <n v="0"/>
  </r>
  <r>
    <x v="16"/>
    <d v="2013-01-17T07:00:02"/>
    <n v="2013"/>
    <x v="0"/>
    <n v="17"/>
    <x v="6"/>
    <n v="5"/>
    <n v="11.069000000000001"/>
  </r>
  <r>
    <x v="16"/>
    <d v="2013-01-17T08:00:02"/>
    <n v="2013"/>
    <x v="0"/>
    <n v="17"/>
    <x v="7"/>
    <n v="5"/>
    <n v="45.848999999999997"/>
  </r>
  <r>
    <x v="16"/>
    <d v="2013-01-17T09:00:02"/>
    <n v="2013"/>
    <x v="0"/>
    <n v="17"/>
    <x v="8"/>
    <n v="5"/>
    <n v="49.96"/>
  </r>
  <r>
    <x v="16"/>
    <d v="2013-01-17T10:00:02"/>
    <n v="2013"/>
    <x v="0"/>
    <n v="17"/>
    <x v="9"/>
    <n v="5"/>
    <n v="49.96"/>
  </r>
  <r>
    <x v="16"/>
    <d v="2013-01-17T11:00:02"/>
    <n v="2013"/>
    <x v="0"/>
    <n v="17"/>
    <x v="10"/>
    <n v="5"/>
    <n v="49.96"/>
  </r>
  <r>
    <x v="16"/>
    <d v="2013-01-17T12:00:02"/>
    <n v="2013"/>
    <x v="0"/>
    <n v="17"/>
    <x v="11"/>
    <n v="5"/>
    <n v="49.96"/>
  </r>
  <r>
    <x v="16"/>
    <d v="2013-01-17T13:00:02"/>
    <n v="2013"/>
    <x v="0"/>
    <n v="17"/>
    <x v="12"/>
    <n v="5"/>
    <n v="49.96"/>
  </r>
  <r>
    <x v="16"/>
    <d v="2013-01-17T14:00:02"/>
    <n v="2013"/>
    <x v="0"/>
    <n v="17"/>
    <x v="13"/>
    <n v="5"/>
    <n v="49.96"/>
  </r>
  <r>
    <x v="16"/>
    <d v="2013-01-17T15:00:02"/>
    <n v="2013"/>
    <x v="0"/>
    <n v="17"/>
    <x v="14"/>
    <n v="5"/>
    <n v="49.96"/>
  </r>
  <r>
    <x v="16"/>
    <d v="2013-01-17T16:00:02"/>
    <n v="2013"/>
    <x v="0"/>
    <n v="17"/>
    <x v="15"/>
    <n v="5"/>
    <n v="49.96"/>
  </r>
  <r>
    <x v="16"/>
    <d v="2013-01-17T17:00:02"/>
    <n v="2013"/>
    <x v="0"/>
    <n v="17"/>
    <x v="16"/>
    <n v="5"/>
    <n v="49.96"/>
  </r>
  <r>
    <x v="16"/>
    <d v="2013-01-17T18:00:02"/>
    <n v="2013"/>
    <x v="0"/>
    <n v="17"/>
    <x v="17"/>
    <n v="5"/>
    <n v="49.96"/>
  </r>
  <r>
    <x v="16"/>
    <d v="2013-01-17T19:00:02"/>
    <n v="2013"/>
    <x v="0"/>
    <n v="17"/>
    <x v="18"/>
    <n v="5"/>
    <n v="29.675999999999998"/>
  </r>
  <r>
    <x v="16"/>
    <d v="2013-01-17T20:00:02"/>
    <n v="2013"/>
    <x v="0"/>
    <n v="17"/>
    <x v="19"/>
    <n v="5"/>
    <n v="1.2390000000000001"/>
  </r>
  <r>
    <x v="16"/>
    <d v="2013-01-17T21:00:02"/>
    <n v="2013"/>
    <x v="0"/>
    <n v="17"/>
    <x v="20"/>
    <n v="5"/>
    <n v="0"/>
  </r>
  <r>
    <x v="16"/>
    <d v="2013-01-17T22:00:02"/>
    <n v="2013"/>
    <x v="0"/>
    <n v="17"/>
    <x v="21"/>
    <n v="5"/>
    <n v="0"/>
  </r>
  <r>
    <x v="16"/>
    <d v="2013-01-17T23:00:02"/>
    <n v="2013"/>
    <x v="0"/>
    <n v="17"/>
    <x v="22"/>
    <n v="5"/>
    <n v="0"/>
  </r>
  <r>
    <x v="17"/>
    <d v="2013-01-18T00:00:02"/>
    <n v="2013"/>
    <x v="0"/>
    <n v="18"/>
    <x v="23"/>
    <n v="6"/>
    <n v="0"/>
  </r>
  <r>
    <x v="17"/>
    <d v="2013-01-18T01:00:02"/>
    <n v="2013"/>
    <x v="0"/>
    <n v="18"/>
    <x v="0"/>
    <n v="6"/>
    <n v="0"/>
  </r>
  <r>
    <x v="17"/>
    <d v="2013-01-18T02:00:02"/>
    <n v="2013"/>
    <x v="0"/>
    <n v="18"/>
    <x v="1"/>
    <n v="6"/>
    <n v="0"/>
  </r>
  <r>
    <x v="17"/>
    <d v="2013-01-18T03:00:02"/>
    <n v="2013"/>
    <x v="0"/>
    <n v="18"/>
    <x v="2"/>
    <n v="6"/>
    <n v="0"/>
  </r>
  <r>
    <x v="17"/>
    <d v="2013-01-18T04:00:02"/>
    <n v="2013"/>
    <x v="0"/>
    <n v="18"/>
    <x v="3"/>
    <n v="6"/>
    <n v="0"/>
  </r>
  <r>
    <x v="17"/>
    <d v="2013-01-18T05:00:02"/>
    <n v="2013"/>
    <x v="0"/>
    <n v="18"/>
    <x v="4"/>
    <n v="6"/>
    <n v="0"/>
  </r>
  <r>
    <x v="17"/>
    <d v="2013-01-18T06:00:02"/>
    <n v="2013"/>
    <x v="0"/>
    <n v="18"/>
    <x v="5"/>
    <n v="6"/>
    <n v="0"/>
  </r>
  <r>
    <x v="17"/>
    <d v="2013-01-18T07:00:02"/>
    <n v="2013"/>
    <x v="0"/>
    <n v="18"/>
    <x v="6"/>
    <n v="6"/>
    <n v="10.766"/>
  </r>
  <r>
    <x v="17"/>
    <d v="2013-01-18T08:00:02"/>
    <n v="2013"/>
    <x v="0"/>
    <n v="18"/>
    <x v="7"/>
    <n v="6"/>
    <n v="45.686"/>
  </r>
  <r>
    <x v="17"/>
    <d v="2013-01-18T09:00:02"/>
    <n v="2013"/>
    <x v="0"/>
    <n v="18"/>
    <x v="8"/>
    <n v="6"/>
    <n v="49.96"/>
  </r>
  <r>
    <x v="17"/>
    <d v="2013-01-18T10:00:02"/>
    <n v="2013"/>
    <x v="0"/>
    <n v="18"/>
    <x v="9"/>
    <n v="6"/>
    <n v="49.96"/>
  </r>
  <r>
    <x v="17"/>
    <d v="2013-01-18T11:00:02"/>
    <n v="2013"/>
    <x v="0"/>
    <n v="18"/>
    <x v="10"/>
    <n v="6"/>
    <n v="49.96"/>
  </r>
  <r>
    <x v="17"/>
    <d v="2013-01-18T12:00:02"/>
    <n v="2013"/>
    <x v="0"/>
    <n v="18"/>
    <x v="11"/>
    <n v="6"/>
    <n v="49.96"/>
  </r>
  <r>
    <x v="17"/>
    <d v="2013-01-18T13:00:02"/>
    <n v="2013"/>
    <x v="0"/>
    <n v="18"/>
    <x v="12"/>
    <n v="6"/>
    <n v="49.96"/>
  </r>
  <r>
    <x v="17"/>
    <d v="2013-01-18T14:00:02"/>
    <n v="2013"/>
    <x v="0"/>
    <n v="18"/>
    <x v="13"/>
    <n v="6"/>
    <n v="49.96"/>
  </r>
  <r>
    <x v="17"/>
    <d v="2013-01-18T15:00:02"/>
    <n v="2013"/>
    <x v="0"/>
    <n v="18"/>
    <x v="14"/>
    <n v="6"/>
    <n v="49.96"/>
  </r>
  <r>
    <x v="17"/>
    <d v="2013-01-18T16:00:02"/>
    <n v="2013"/>
    <x v="0"/>
    <n v="18"/>
    <x v="15"/>
    <n v="6"/>
    <n v="49.96"/>
  </r>
  <r>
    <x v="17"/>
    <d v="2013-01-18T17:00:02"/>
    <n v="2013"/>
    <x v="0"/>
    <n v="18"/>
    <x v="16"/>
    <n v="6"/>
    <n v="49.96"/>
  </r>
  <r>
    <x v="17"/>
    <d v="2013-01-18T18:00:02"/>
    <n v="2013"/>
    <x v="0"/>
    <n v="18"/>
    <x v="17"/>
    <n v="6"/>
    <n v="49.96"/>
  </r>
  <r>
    <x v="17"/>
    <d v="2013-01-18T19:00:02"/>
    <n v="2013"/>
    <x v="0"/>
    <n v="18"/>
    <x v="18"/>
    <n v="6"/>
    <n v="29.908999999999999"/>
  </r>
  <r>
    <x v="17"/>
    <d v="2013-01-18T20:00:02"/>
    <n v="2013"/>
    <x v="0"/>
    <n v="18"/>
    <x v="19"/>
    <n v="6"/>
    <n v="1.2350000000000001"/>
  </r>
  <r>
    <x v="17"/>
    <d v="2013-01-18T21:00:02"/>
    <n v="2013"/>
    <x v="0"/>
    <n v="18"/>
    <x v="20"/>
    <n v="6"/>
    <n v="0"/>
  </r>
  <r>
    <x v="17"/>
    <d v="2013-01-18T22:00:02"/>
    <n v="2013"/>
    <x v="0"/>
    <n v="18"/>
    <x v="21"/>
    <n v="6"/>
    <n v="0"/>
  </r>
  <r>
    <x v="17"/>
    <d v="2013-01-18T23:00:02"/>
    <n v="2013"/>
    <x v="0"/>
    <n v="18"/>
    <x v="22"/>
    <n v="6"/>
    <n v="0"/>
  </r>
  <r>
    <x v="18"/>
    <d v="2013-01-19T00:00:02"/>
    <n v="2013"/>
    <x v="0"/>
    <n v="19"/>
    <x v="23"/>
    <n v="7"/>
    <n v="0"/>
  </r>
  <r>
    <x v="18"/>
    <d v="2013-01-19T01:00:02"/>
    <n v="2013"/>
    <x v="0"/>
    <n v="19"/>
    <x v="0"/>
    <n v="7"/>
    <n v="0"/>
  </r>
  <r>
    <x v="18"/>
    <d v="2013-01-19T02:00:02"/>
    <n v="2013"/>
    <x v="0"/>
    <n v="19"/>
    <x v="1"/>
    <n v="7"/>
    <n v="0"/>
  </r>
  <r>
    <x v="18"/>
    <d v="2013-01-19T03:00:02"/>
    <n v="2013"/>
    <x v="0"/>
    <n v="19"/>
    <x v="2"/>
    <n v="7"/>
    <n v="0"/>
  </r>
  <r>
    <x v="18"/>
    <d v="2013-01-19T04:00:02"/>
    <n v="2013"/>
    <x v="0"/>
    <n v="19"/>
    <x v="3"/>
    <n v="7"/>
    <n v="0"/>
  </r>
  <r>
    <x v="18"/>
    <d v="2013-01-19T05:00:02"/>
    <n v="2013"/>
    <x v="0"/>
    <n v="19"/>
    <x v="4"/>
    <n v="7"/>
    <n v="0"/>
  </r>
  <r>
    <x v="18"/>
    <d v="2013-01-19T06:00:02"/>
    <n v="2013"/>
    <x v="0"/>
    <n v="19"/>
    <x v="5"/>
    <n v="7"/>
    <n v="0"/>
  </r>
  <r>
    <x v="18"/>
    <d v="2013-01-19T07:00:02"/>
    <n v="2013"/>
    <x v="0"/>
    <n v="19"/>
    <x v="6"/>
    <n v="7"/>
    <n v="10.427"/>
  </r>
  <r>
    <x v="18"/>
    <d v="2013-01-19T08:00:02"/>
    <n v="2013"/>
    <x v="0"/>
    <n v="19"/>
    <x v="7"/>
    <n v="7"/>
    <n v="45.497"/>
  </r>
  <r>
    <x v="18"/>
    <d v="2013-01-19T09:00:02"/>
    <n v="2013"/>
    <x v="0"/>
    <n v="19"/>
    <x v="8"/>
    <n v="7"/>
    <n v="49.96"/>
  </r>
  <r>
    <x v="18"/>
    <d v="2013-01-19T10:00:02"/>
    <n v="2013"/>
    <x v="0"/>
    <n v="19"/>
    <x v="9"/>
    <n v="7"/>
    <n v="49.96"/>
  </r>
  <r>
    <x v="18"/>
    <d v="2013-01-19T11:00:02"/>
    <n v="2013"/>
    <x v="0"/>
    <n v="19"/>
    <x v="10"/>
    <n v="7"/>
    <n v="49.96"/>
  </r>
  <r>
    <x v="18"/>
    <d v="2013-01-19T12:00:02"/>
    <n v="2013"/>
    <x v="0"/>
    <n v="19"/>
    <x v="11"/>
    <n v="7"/>
    <n v="49.96"/>
  </r>
  <r>
    <x v="18"/>
    <d v="2013-01-19T13:00:02"/>
    <n v="2013"/>
    <x v="0"/>
    <n v="19"/>
    <x v="12"/>
    <n v="7"/>
    <n v="49.96"/>
  </r>
  <r>
    <x v="18"/>
    <d v="2013-01-19T14:00:02"/>
    <n v="2013"/>
    <x v="0"/>
    <n v="19"/>
    <x v="13"/>
    <n v="7"/>
    <n v="49.96"/>
  </r>
  <r>
    <x v="18"/>
    <d v="2013-01-19T15:00:02"/>
    <n v="2013"/>
    <x v="0"/>
    <n v="19"/>
    <x v="14"/>
    <n v="7"/>
    <n v="49.96"/>
  </r>
  <r>
    <x v="18"/>
    <d v="2013-01-19T16:00:02"/>
    <n v="2013"/>
    <x v="0"/>
    <n v="19"/>
    <x v="15"/>
    <n v="7"/>
    <n v="49.96"/>
  </r>
  <r>
    <x v="18"/>
    <d v="2013-01-19T17:00:02"/>
    <n v="2013"/>
    <x v="0"/>
    <n v="19"/>
    <x v="16"/>
    <n v="7"/>
    <n v="49.96"/>
  </r>
  <r>
    <x v="18"/>
    <d v="2013-01-19T18:00:02"/>
    <n v="2013"/>
    <x v="0"/>
    <n v="19"/>
    <x v="17"/>
    <n v="7"/>
    <n v="49.96"/>
  </r>
  <r>
    <x v="18"/>
    <d v="2013-01-19T19:00:02"/>
    <n v="2013"/>
    <x v="0"/>
    <n v="19"/>
    <x v="18"/>
    <n v="7"/>
    <n v="29.690999999999999"/>
  </r>
  <r>
    <x v="18"/>
    <d v="2013-01-19T20:00:02"/>
    <n v="2013"/>
    <x v="0"/>
    <n v="19"/>
    <x v="19"/>
    <n v="7"/>
    <n v="1.272"/>
  </r>
  <r>
    <x v="18"/>
    <d v="2013-01-19T21:00:02"/>
    <n v="2013"/>
    <x v="0"/>
    <n v="19"/>
    <x v="20"/>
    <n v="7"/>
    <n v="0"/>
  </r>
  <r>
    <x v="18"/>
    <d v="2013-01-19T22:00:02"/>
    <n v="2013"/>
    <x v="0"/>
    <n v="19"/>
    <x v="21"/>
    <n v="7"/>
    <n v="0"/>
  </r>
  <r>
    <x v="18"/>
    <d v="2013-01-19T23:00:02"/>
    <n v="2013"/>
    <x v="0"/>
    <n v="19"/>
    <x v="22"/>
    <n v="7"/>
    <n v="0"/>
  </r>
  <r>
    <x v="19"/>
    <d v="2013-01-20T00:00:02"/>
    <n v="2013"/>
    <x v="0"/>
    <n v="20"/>
    <x v="23"/>
    <n v="1"/>
    <n v="0"/>
  </r>
  <r>
    <x v="19"/>
    <d v="2013-01-20T01:00:02"/>
    <n v="2013"/>
    <x v="0"/>
    <n v="20"/>
    <x v="0"/>
    <n v="1"/>
    <n v="0"/>
  </r>
  <r>
    <x v="19"/>
    <d v="2013-01-20T02:00:02"/>
    <n v="2013"/>
    <x v="0"/>
    <n v="20"/>
    <x v="1"/>
    <n v="1"/>
    <n v="0"/>
  </r>
  <r>
    <x v="19"/>
    <d v="2013-01-20T03:00:02"/>
    <n v="2013"/>
    <x v="0"/>
    <n v="20"/>
    <x v="2"/>
    <n v="1"/>
    <n v="0"/>
  </r>
  <r>
    <x v="19"/>
    <d v="2013-01-20T04:00:02"/>
    <n v="2013"/>
    <x v="0"/>
    <n v="20"/>
    <x v="3"/>
    <n v="1"/>
    <n v="0"/>
  </r>
  <r>
    <x v="19"/>
    <d v="2013-01-20T05:00:02"/>
    <n v="2013"/>
    <x v="0"/>
    <n v="20"/>
    <x v="4"/>
    <n v="1"/>
    <n v="0"/>
  </r>
  <r>
    <x v="19"/>
    <d v="2013-01-20T06:00:02"/>
    <n v="2013"/>
    <x v="0"/>
    <n v="20"/>
    <x v="5"/>
    <n v="1"/>
    <n v="0"/>
  </r>
  <r>
    <x v="19"/>
    <d v="2013-01-20T07:00:02"/>
    <n v="2013"/>
    <x v="0"/>
    <n v="20"/>
    <x v="6"/>
    <n v="1"/>
    <n v="10.161"/>
  </r>
  <r>
    <x v="19"/>
    <d v="2013-01-20T08:00:02"/>
    <n v="2013"/>
    <x v="0"/>
    <n v="20"/>
    <x v="7"/>
    <n v="1"/>
    <n v="45.238999999999997"/>
  </r>
  <r>
    <x v="19"/>
    <d v="2013-01-20T09:00:02"/>
    <n v="2013"/>
    <x v="0"/>
    <n v="20"/>
    <x v="8"/>
    <n v="1"/>
    <n v="49.96"/>
  </r>
  <r>
    <x v="19"/>
    <d v="2013-01-20T10:00:02"/>
    <n v="2013"/>
    <x v="0"/>
    <n v="20"/>
    <x v="9"/>
    <n v="1"/>
    <n v="49.96"/>
  </r>
  <r>
    <x v="19"/>
    <d v="2013-01-20T11:00:02"/>
    <n v="2013"/>
    <x v="0"/>
    <n v="20"/>
    <x v="10"/>
    <n v="1"/>
    <n v="49.96"/>
  </r>
  <r>
    <x v="19"/>
    <d v="2013-01-20T12:00:02"/>
    <n v="2013"/>
    <x v="0"/>
    <n v="20"/>
    <x v="11"/>
    <n v="1"/>
    <n v="49.96"/>
  </r>
  <r>
    <x v="19"/>
    <d v="2013-01-20T13:00:02"/>
    <n v="2013"/>
    <x v="0"/>
    <n v="20"/>
    <x v="12"/>
    <n v="1"/>
    <n v="49.96"/>
  </r>
  <r>
    <x v="19"/>
    <d v="2013-01-20T14:00:02"/>
    <n v="2013"/>
    <x v="0"/>
    <n v="20"/>
    <x v="13"/>
    <n v="1"/>
    <n v="49.96"/>
  </r>
  <r>
    <x v="19"/>
    <d v="2013-01-20T15:00:02"/>
    <n v="2013"/>
    <x v="0"/>
    <n v="20"/>
    <x v="14"/>
    <n v="1"/>
    <n v="49.96"/>
  </r>
  <r>
    <x v="19"/>
    <d v="2013-01-20T16:00:02"/>
    <n v="2013"/>
    <x v="0"/>
    <n v="20"/>
    <x v="15"/>
    <n v="1"/>
    <n v="49.96"/>
  </r>
  <r>
    <x v="19"/>
    <d v="2013-01-20T17:00:02"/>
    <n v="2013"/>
    <x v="0"/>
    <n v="20"/>
    <x v="16"/>
    <n v="1"/>
    <n v="49.96"/>
  </r>
  <r>
    <x v="19"/>
    <d v="2013-01-20T18:00:02"/>
    <n v="2013"/>
    <x v="0"/>
    <n v="20"/>
    <x v="17"/>
    <n v="1"/>
    <n v="49.96"/>
  </r>
  <r>
    <x v="19"/>
    <d v="2013-01-20T19:00:02"/>
    <n v="2013"/>
    <x v="0"/>
    <n v="20"/>
    <x v="18"/>
    <n v="1"/>
    <n v="29.963999999999999"/>
  </r>
  <r>
    <x v="19"/>
    <d v="2013-01-20T20:00:02"/>
    <n v="2013"/>
    <x v="0"/>
    <n v="20"/>
    <x v="19"/>
    <n v="1"/>
    <n v="1.266"/>
  </r>
  <r>
    <x v="19"/>
    <d v="2013-01-20T21:00:02"/>
    <n v="2013"/>
    <x v="0"/>
    <n v="20"/>
    <x v="20"/>
    <n v="1"/>
    <n v="0"/>
  </r>
  <r>
    <x v="19"/>
    <d v="2013-01-20T22:00:02"/>
    <n v="2013"/>
    <x v="0"/>
    <n v="20"/>
    <x v="21"/>
    <n v="1"/>
    <n v="0"/>
  </r>
  <r>
    <x v="19"/>
    <d v="2013-01-20T23:00:02"/>
    <n v="2013"/>
    <x v="0"/>
    <n v="20"/>
    <x v="22"/>
    <n v="1"/>
    <n v="0"/>
  </r>
  <r>
    <x v="20"/>
    <d v="2013-01-21T00:00:02"/>
    <n v="2013"/>
    <x v="0"/>
    <n v="21"/>
    <x v="23"/>
    <n v="2"/>
    <n v="0"/>
  </r>
  <r>
    <x v="20"/>
    <d v="2013-01-21T01:00:02"/>
    <n v="2013"/>
    <x v="0"/>
    <n v="21"/>
    <x v="0"/>
    <n v="2"/>
    <n v="0"/>
  </r>
  <r>
    <x v="20"/>
    <d v="2013-01-21T02:00:02"/>
    <n v="2013"/>
    <x v="0"/>
    <n v="21"/>
    <x v="1"/>
    <n v="2"/>
    <n v="0"/>
  </r>
  <r>
    <x v="20"/>
    <d v="2013-01-21T03:00:02"/>
    <n v="2013"/>
    <x v="0"/>
    <n v="21"/>
    <x v="2"/>
    <n v="2"/>
    <n v="0"/>
  </r>
  <r>
    <x v="20"/>
    <d v="2013-01-21T04:00:02"/>
    <n v="2013"/>
    <x v="0"/>
    <n v="21"/>
    <x v="3"/>
    <n v="2"/>
    <n v="0"/>
  </r>
  <r>
    <x v="20"/>
    <d v="2013-01-21T05:00:02"/>
    <n v="2013"/>
    <x v="0"/>
    <n v="21"/>
    <x v="4"/>
    <n v="2"/>
    <n v="0"/>
  </r>
  <r>
    <x v="20"/>
    <d v="2013-01-21T06:00:02"/>
    <n v="2013"/>
    <x v="0"/>
    <n v="21"/>
    <x v="5"/>
    <n v="2"/>
    <n v="0"/>
  </r>
  <r>
    <x v="20"/>
    <d v="2013-01-21T07:00:02"/>
    <n v="2013"/>
    <x v="0"/>
    <n v="21"/>
    <x v="6"/>
    <n v="2"/>
    <n v="2.0590000000000002"/>
  </r>
  <r>
    <x v="20"/>
    <d v="2013-01-21T08:00:02"/>
    <n v="2013"/>
    <x v="0"/>
    <n v="21"/>
    <x v="7"/>
    <n v="2"/>
    <n v="13.205"/>
  </r>
  <r>
    <x v="20"/>
    <d v="2013-01-21T09:00:02"/>
    <n v="2013"/>
    <x v="0"/>
    <n v="21"/>
    <x v="8"/>
    <n v="2"/>
    <n v="31.274000000000001"/>
  </r>
  <r>
    <x v="20"/>
    <d v="2013-01-21T10:00:02"/>
    <n v="2013"/>
    <x v="0"/>
    <n v="21"/>
    <x v="9"/>
    <n v="2"/>
    <n v="47.179000000000002"/>
  </r>
  <r>
    <x v="20"/>
    <d v="2013-01-21T11:00:02"/>
    <n v="2013"/>
    <x v="0"/>
    <n v="21"/>
    <x v="10"/>
    <n v="2"/>
    <n v="49.96"/>
  </r>
  <r>
    <x v="20"/>
    <d v="2013-01-21T12:00:02"/>
    <n v="2013"/>
    <x v="0"/>
    <n v="21"/>
    <x v="11"/>
    <n v="2"/>
    <n v="49.96"/>
  </r>
  <r>
    <x v="20"/>
    <d v="2013-01-21T13:00:02"/>
    <n v="2013"/>
    <x v="0"/>
    <n v="21"/>
    <x v="12"/>
    <n v="2"/>
    <n v="43.311999999999998"/>
  </r>
  <r>
    <x v="20"/>
    <d v="2013-01-21T14:00:02"/>
    <n v="2013"/>
    <x v="0"/>
    <n v="21"/>
    <x v="13"/>
    <n v="2"/>
    <n v="43.755000000000003"/>
  </r>
  <r>
    <x v="20"/>
    <d v="2013-01-21T15:00:02"/>
    <n v="2013"/>
    <x v="0"/>
    <n v="21"/>
    <x v="14"/>
    <n v="2"/>
    <n v="32.064999999999998"/>
  </r>
  <r>
    <x v="20"/>
    <d v="2013-01-21T16:00:02"/>
    <n v="2013"/>
    <x v="0"/>
    <n v="21"/>
    <x v="15"/>
    <n v="2"/>
    <n v="28.170999999999999"/>
  </r>
  <r>
    <x v="20"/>
    <d v="2013-01-21T17:00:02"/>
    <n v="2013"/>
    <x v="0"/>
    <n v="21"/>
    <x v="16"/>
    <n v="2"/>
    <n v="16.248999999999999"/>
  </r>
  <r>
    <x v="20"/>
    <d v="2013-01-21T18:00:02"/>
    <n v="2013"/>
    <x v="0"/>
    <n v="21"/>
    <x v="17"/>
    <n v="2"/>
    <n v="15.45"/>
  </r>
  <r>
    <x v="20"/>
    <d v="2013-01-21T19:00:02"/>
    <n v="2013"/>
    <x v="0"/>
    <n v="21"/>
    <x v="18"/>
    <n v="2"/>
    <n v="12.769"/>
  </r>
  <r>
    <x v="20"/>
    <d v="2013-01-21T20:00:02"/>
    <n v="2013"/>
    <x v="0"/>
    <n v="21"/>
    <x v="19"/>
    <n v="2"/>
    <n v="0"/>
  </r>
  <r>
    <x v="20"/>
    <d v="2013-01-21T21:00:02"/>
    <n v="2013"/>
    <x v="0"/>
    <n v="21"/>
    <x v="20"/>
    <n v="2"/>
    <n v="0"/>
  </r>
  <r>
    <x v="20"/>
    <d v="2013-01-21T22:00:02"/>
    <n v="2013"/>
    <x v="0"/>
    <n v="21"/>
    <x v="21"/>
    <n v="2"/>
    <n v="0"/>
  </r>
  <r>
    <x v="20"/>
    <d v="2013-01-21T23:00:03"/>
    <n v="2013"/>
    <x v="0"/>
    <n v="21"/>
    <x v="22"/>
    <n v="2"/>
    <n v="0"/>
  </r>
  <r>
    <x v="21"/>
    <d v="2013-01-22T00:00:03"/>
    <n v="2013"/>
    <x v="0"/>
    <n v="22"/>
    <x v="23"/>
    <n v="3"/>
    <n v="0"/>
  </r>
  <r>
    <x v="21"/>
    <d v="2013-01-22T01:00:03"/>
    <n v="2013"/>
    <x v="0"/>
    <n v="22"/>
    <x v="0"/>
    <n v="3"/>
    <n v="0"/>
  </r>
  <r>
    <x v="21"/>
    <d v="2013-01-22T02:00:03"/>
    <n v="2013"/>
    <x v="0"/>
    <n v="22"/>
    <x v="1"/>
    <n v="3"/>
    <n v="0"/>
  </r>
  <r>
    <x v="21"/>
    <d v="2013-01-22T03:00:03"/>
    <n v="2013"/>
    <x v="0"/>
    <n v="22"/>
    <x v="2"/>
    <n v="3"/>
    <n v="0"/>
  </r>
  <r>
    <x v="21"/>
    <d v="2013-01-22T04:00:03"/>
    <n v="2013"/>
    <x v="0"/>
    <n v="22"/>
    <x v="3"/>
    <n v="3"/>
    <n v="0"/>
  </r>
  <r>
    <x v="21"/>
    <d v="2013-01-22T05:00:03"/>
    <n v="2013"/>
    <x v="0"/>
    <n v="22"/>
    <x v="4"/>
    <n v="3"/>
    <n v="0"/>
  </r>
  <r>
    <x v="21"/>
    <d v="2013-01-22T06:00:03"/>
    <n v="2013"/>
    <x v="0"/>
    <n v="22"/>
    <x v="5"/>
    <n v="3"/>
    <n v="0"/>
  </r>
  <r>
    <x v="21"/>
    <d v="2013-01-22T07:00:03"/>
    <n v="2013"/>
    <x v="0"/>
    <n v="22"/>
    <x v="6"/>
    <n v="3"/>
    <n v="8.5180000000000007"/>
  </r>
  <r>
    <x v="21"/>
    <d v="2013-01-22T08:00:03"/>
    <n v="2013"/>
    <x v="0"/>
    <n v="22"/>
    <x v="7"/>
    <n v="3"/>
    <n v="44.232999999999997"/>
  </r>
  <r>
    <x v="21"/>
    <d v="2013-01-22T09:00:03"/>
    <n v="2013"/>
    <x v="0"/>
    <n v="22"/>
    <x v="8"/>
    <n v="3"/>
    <n v="49.96"/>
  </r>
  <r>
    <x v="21"/>
    <d v="2013-01-22T10:00:03"/>
    <n v="2013"/>
    <x v="0"/>
    <n v="22"/>
    <x v="9"/>
    <n v="3"/>
    <n v="49.96"/>
  </r>
  <r>
    <x v="21"/>
    <d v="2013-01-22T11:00:03"/>
    <n v="2013"/>
    <x v="0"/>
    <n v="22"/>
    <x v="10"/>
    <n v="3"/>
    <n v="49.96"/>
  </r>
  <r>
    <x v="21"/>
    <d v="2013-01-22T12:00:03"/>
    <n v="2013"/>
    <x v="0"/>
    <n v="22"/>
    <x v="11"/>
    <n v="3"/>
    <n v="49.96"/>
  </r>
  <r>
    <x v="21"/>
    <d v="2013-01-22T13:00:03"/>
    <n v="2013"/>
    <x v="0"/>
    <n v="22"/>
    <x v="12"/>
    <n v="3"/>
    <n v="49.96"/>
  </r>
  <r>
    <x v="21"/>
    <d v="2013-01-22T14:00:03"/>
    <n v="2013"/>
    <x v="0"/>
    <n v="22"/>
    <x v="13"/>
    <n v="3"/>
    <n v="49.96"/>
  </r>
  <r>
    <x v="21"/>
    <d v="2013-01-22T15:00:03"/>
    <n v="2013"/>
    <x v="0"/>
    <n v="22"/>
    <x v="14"/>
    <n v="3"/>
    <n v="49.96"/>
  </r>
  <r>
    <x v="21"/>
    <d v="2013-01-22T16:00:03"/>
    <n v="2013"/>
    <x v="0"/>
    <n v="22"/>
    <x v="15"/>
    <n v="3"/>
    <n v="49.96"/>
  </r>
  <r>
    <x v="21"/>
    <d v="2013-01-22T17:00:03"/>
    <n v="2013"/>
    <x v="0"/>
    <n v="22"/>
    <x v="16"/>
    <n v="3"/>
    <n v="49.96"/>
  </r>
  <r>
    <x v="21"/>
    <d v="2013-01-22T18:00:03"/>
    <n v="2013"/>
    <x v="0"/>
    <n v="22"/>
    <x v="17"/>
    <n v="3"/>
    <n v="49.96"/>
  </r>
  <r>
    <x v="21"/>
    <d v="2013-01-22T19:00:03"/>
    <n v="2013"/>
    <x v="0"/>
    <n v="22"/>
    <x v="18"/>
    <n v="3"/>
    <n v="28.39"/>
  </r>
  <r>
    <x v="21"/>
    <d v="2013-01-22T20:00:03"/>
    <n v="2013"/>
    <x v="0"/>
    <n v="22"/>
    <x v="19"/>
    <n v="3"/>
    <n v="0.88919999999999999"/>
  </r>
  <r>
    <x v="21"/>
    <d v="2013-01-22T21:00:03"/>
    <n v="2013"/>
    <x v="0"/>
    <n v="22"/>
    <x v="20"/>
    <n v="3"/>
    <n v="0"/>
  </r>
  <r>
    <x v="21"/>
    <d v="2013-01-22T22:00:03"/>
    <n v="2013"/>
    <x v="0"/>
    <n v="22"/>
    <x v="21"/>
    <n v="3"/>
    <n v="0"/>
  </r>
  <r>
    <x v="21"/>
    <d v="2013-01-22T23:00:03"/>
    <n v="2013"/>
    <x v="0"/>
    <n v="22"/>
    <x v="22"/>
    <n v="3"/>
    <n v="0"/>
  </r>
  <r>
    <x v="22"/>
    <d v="2013-01-23T00:00:03"/>
    <n v="2013"/>
    <x v="0"/>
    <n v="23"/>
    <x v="23"/>
    <n v="4"/>
    <n v="0"/>
  </r>
  <r>
    <x v="22"/>
    <d v="2013-01-23T01:00:03"/>
    <n v="2013"/>
    <x v="0"/>
    <n v="23"/>
    <x v="0"/>
    <n v="4"/>
    <n v="0"/>
  </r>
  <r>
    <x v="22"/>
    <d v="2013-01-23T02:00:03"/>
    <n v="2013"/>
    <x v="0"/>
    <n v="23"/>
    <x v="1"/>
    <n v="4"/>
    <n v="0"/>
  </r>
  <r>
    <x v="22"/>
    <d v="2013-01-23T03:00:03"/>
    <n v="2013"/>
    <x v="0"/>
    <n v="23"/>
    <x v="2"/>
    <n v="4"/>
    <n v="0"/>
  </r>
  <r>
    <x v="22"/>
    <d v="2013-01-23T04:00:03"/>
    <n v="2013"/>
    <x v="0"/>
    <n v="23"/>
    <x v="3"/>
    <n v="4"/>
    <n v="0"/>
  </r>
  <r>
    <x v="22"/>
    <d v="2013-01-23T05:00:03"/>
    <n v="2013"/>
    <x v="0"/>
    <n v="23"/>
    <x v="4"/>
    <n v="4"/>
    <n v="0"/>
  </r>
  <r>
    <x v="22"/>
    <d v="2013-01-23T06:00:03"/>
    <n v="2013"/>
    <x v="0"/>
    <n v="23"/>
    <x v="5"/>
    <n v="4"/>
    <n v="0"/>
  </r>
  <r>
    <x v="22"/>
    <d v="2013-01-23T07:00:03"/>
    <n v="2013"/>
    <x v="0"/>
    <n v="23"/>
    <x v="6"/>
    <n v="4"/>
    <n v="8.1820000000000004"/>
  </r>
  <r>
    <x v="22"/>
    <d v="2013-01-23T08:00:03"/>
    <n v="2013"/>
    <x v="0"/>
    <n v="23"/>
    <x v="7"/>
    <n v="4"/>
    <n v="43.77"/>
  </r>
  <r>
    <x v="22"/>
    <d v="2013-01-23T09:00:03"/>
    <n v="2013"/>
    <x v="0"/>
    <n v="23"/>
    <x v="8"/>
    <n v="4"/>
    <n v="49.96"/>
  </r>
  <r>
    <x v="22"/>
    <d v="2013-01-23T10:00:03"/>
    <n v="2013"/>
    <x v="0"/>
    <n v="23"/>
    <x v="9"/>
    <n v="4"/>
    <n v="49.96"/>
  </r>
  <r>
    <x v="22"/>
    <d v="2013-01-23T11:00:03"/>
    <n v="2013"/>
    <x v="0"/>
    <n v="23"/>
    <x v="10"/>
    <n v="4"/>
    <n v="49.96"/>
  </r>
  <r>
    <x v="22"/>
    <d v="2013-01-23T12:00:03"/>
    <n v="2013"/>
    <x v="0"/>
    <n v="23"/>
    <x v="11"/>
    <n v="4"/>
    <n v="49.96"/>
  </r>
  <r>
    <x v="22"/>
    <d v="2013-01-23T13:00:03"/>
    <n v="2013"/>
    <x v="0"/>
    <n v="23"/>
    <x v="12"/>
    <n v="4"/>
    <n v="49.96"/>
  </r>
  <r>
    <x v="22"/>
    <d v="2013-01-23T14:00:03"/>
    <n v="2013"/>
    <x v="0"/>
    <n v="23"/>
    <x v="13"/>
    <n v="4"/>
    <n v="49.96"/>
  </r>
  <r>
    <x v="22"/>
    <d v="2013-01-23T15:00:03"/>
    <n v="2013"/>
    <x v="0"/>
    <n v="23"/>
    <x v="14"/>
    <n v="4"/>
    <n v="49.96"/>
  </r>
  <r>
    <x v="22"/>
    <d v="2013-01-23T16:00:03"/>
    <n v="2013"/>
    <x v="0"/>
    <n v="23"/>
    <x v="15"/>
    <n v="4"/>
    <n v="49.96"/>
  </r>
  <r>
    <x v="22"/>
    <d v="2013-01-23T17:00:03"/>
    <n v="2013"/>
    <x v="0"/>
    <n v="23"/>
    <x v="16"/>
    <n v="4"/>
    <n v="49.96"/>
  </r>
  <r>
    <x v="22"/>
    <d v="2013-01-23T18:00:03"/>
    <n v="2013"/>
    <x v="0"/>
    <n v="23"/>
    <x v="17"/>
    <n v="4"/>
    <n v="49.96"/>
  </r>
  <r>
    <x v="22"/>
    <d v="2013-01-23T19:00:03"/>
    <n v="2013"/>
    <x v="0"/>
    <n v="23"/>
    <x v="18"/>
    <n v="4"/>
    <n v="28.044"/>
  </r>
  <r>
    <x v="22"/>
    <d v="2013-01-23T20:00:03"/>
    <n v="2013"/>
    <x v="0"/>
    <n v="23"/>
    <x v="19"/>
    <n v="4"/>
    <n v="0.87660000000000005"/>
  </r>
  <r>
    <x v="22"/>
    <d v="2013-01-23T21:00:03"/>
    <n v="2013"/>
    <x v="0"/>
    <n v="23"/>
    <x v="20"/>
    <n v="4"/>
    <n v="0"/>
  </r>
  <r>
    <x v="22"/>
    <d v="2013-01-23T22:00:03"/>
    <n v="2013"/>
    <x v="0"/>
    <n v="23"/>
    <x v="21"/>
    <n v="4"/>
    <n v="0"/>
  </r>
  <r>
    <x v="22"/>
    <d v="2013-01-23T23:00:03"/>
    <n v="2013"/>
    <x v="0"/>
    <n v="23"/>
    <x v="22"/>
    <n v="4"/>
    <n v="0"/>
  </r>
  <r>
    <x v="23"/>
    <d v="2013-01-24T00:00:03"/>
    <n v="2013"/>
    <x v="0"/>
    <n v="24"/>
    <x v="23"/>
    <n v="5"/>
    <n v="0"/>
  </r>
  <r>
    <x v="23"/>
    <d v="2013-01-24T01:00:03"/>
    <n v="2013"/>
    <x v="0"/>
    <n v="24"/>
    <x v="0"/>
    <n v="5"/>
    <n v="0"/>
  </r>
  <r>
    <x v="23"/>
    <d v="2013-01-24T02:00:03"/>
    <n v="2013"/>
    <x v="0"/>
    <n v="24"/>
    <x v="1"/>
    <n v="5"/>
    <n v="0"/>
  </r>
  <r>
    <x v="23"/>
    <d v="2013-01-24T03:00:03"/>
    <n v="2013"/>
    <x v="0"/>
    <n v="24"/>
    <x v="2"/>
    <n v="5"/>
    <n v="0"/>
  </r>
  <r>
    <x v="23"/>
    <d v="2013-01-24T04:00:03"/>
    <n v="2013"/>
    <x v="0"/>
    <n v="24"/>
    <x v="3"/>
    <n v="5"/>
    <n v="0"/>
  </r>
  <r>
    <x v="23"/>
    <d v="2013-01-24T05:00:03"/>
    <n v="2013"/>
    <x v="0"/>
    <n v="24"/>
    <x v="4"/>
    <n v="5"/>
    <n v="0"/>
  </r>
  <r>
    <x v="23"/>
    <d v="2013-01-24T06:00:03"/>
    <n v="2013"/>
    <x v="0"/>
    <n v="24"/>
    <x v="5"/>
    <n v="5"/>
    <n v="0"/>
  </r>
  <r>
    <x v="23"/>
    <d v="2013-01-24T07:00:03"/>
    <n v="2013"/>
    <x v="0"/>
    <n v="24"/>
    <x v="6"/>
    <n v="5"/>
    <n v="8.0060000000000002"/>
  </r>
  <r>
    <x v="23"/>
    <d v="2013-01-24T08:00:03"/>
    <n v="2013"/>
    <x v="0"/>
    <n v="24"/>
    <x v="7"/>
    <n v="5"/>
    <n v="44.313000000000002"/>
  </r>
  <r>
    <x v="23"/>
    <d v="2013-01-24T09:00:03"/>
    <n v="2013"/>
    <x v="0"/>
    <n v="24"/>
    <x v="8"/>
    <n v="5"/>
    <n v="49.96"/>
  </r>
  <r>
    <x v="23"/>
    <d v="2013-01-24T10:00:03"/>
    <n v="2013"/>
    <x v="0"/>
    <n v="24"/>
    <x v="9"/>
    <n v="5"/>
    <n v="49.96"/>
  </r>
  <r>
    <x v="23"/>
    <d v="2013-01-24T11:00:03"/>
    <n v="2013"/>
    <x v="0"/>
    <n v="24"/>
    <x v="10"/>
    <n v="5"/>
    <n v="49.96"/>
  </r>
  <r>
    <x v="23"/>
    <d v="2013-01-24T12:00:03"/>
    <n v="2013"/>
    <x v="0"/>
    <n v="24"/>
    <x v="11"/>
    <n v="5"/>
    <n v="49.96"/>
  </r>
  <r>
    <x v="23"/>
    <d v="2013-01-24T13:00:03"/>
    <n v="2013"/>
    <x v="0"/>
    <n v="24"/>
    <x v="12"/>
    <n v="5"/>
    <n v="49.96"/>
  </r>
  <r>
    <x v="23"/>
    <d v="2013-01-24T14:00:03"/>
    <n v="2013"/>
    <x v="0"/>
    <n v="24"/>
    <x v="13"/>
    <n v="5"/>
    <n v="49.96"/>
  </r>
  <r>
    <x v="23"/>
    <d v="2013-01-24T15:00:03"/>
    <n v="2013"/>
    <x v="0"/>
    <n v="24"/>
    <x v="14"/>
    <n v="5"/>
    <n v="49.96"/>
  </r>
  <r>
    <x v="23"/>
    <d v="2013-01-24T16:00:03"/>
    <n v="2013"/>
    <x v="0"/>
    <n v="24"/>
    <x v="15"/>
    <n v="5"/>
    <n v="49.96"/>
  </r>
  <r>
    <x v="23"/>
    <d v="2013-01-24T17:00:03"/>
    <n v="2013"/>
    <x v="0"/>
    <n v="24"/>
    <x v="16"/>
    <n v="5"/>
    <n v="49.96"/>
  </r>
  <r>
    <x v="23"/>
    <d v="2013-01-24T18:00:03"/>
    <n v="2013"/>
    <x v="0"/>
    <n v="24"/>
    <x v="17"/>
    <n v="5"/>
    <n v="49.96"/>
  </r>
  <r>
    <x v="23"/>
    <d v="2013-01-24T19:00:03"/>
    <n v="2013"/>
    <x v="0"/>
    <n v="24"/>
    <x v="18"/>
    <n v="5"/>
    <n v="28.48"/>
  </r>
  <r>
    <x v="23"/>
    <d v="2013-01-24T20:00:03"/>
    <n v="2013"/>
    <x v="0"/>
    <n v="24"/>
    <x v="19"/>
    <n v="5"/>
    <n v="0.92349999999999999"/>
  </r>
  <r>
    <x v="23"/>
    <d v="2013-01-24T21:00:03"/>
    <n v="2013"/>
    <x v="0"/>
    <n v="24"/>
    <x v="20"/>
    <n v="5"/>
    <n v="0"/>
  </r>
  <r>
    <x v="23"/>
    <d v="2013-01-24T22:00:03"/>
    <n v="2013"/>
    <x v="0"/>
    <n v="24"/>
    <x v="21"/>
    <n v="5"/>
    <n v="0"/>
  </r>
  <r>
    <x v="23"/>
    <d v="2013-01-24T23:00:03"/>
    <n v="2013"/>
    <x v="0"/>
    <n v="24"/>
    <x v="22"/>
    <n v="5"/>
    <n v="0"/>
  </r>
  <r>
    <x v="24"/>
    <d v="2013-01-25T00:00:03"/>
    <n v="2013"/>
    <x v="0"/>
    <n v="25"/>
    <x v="23"/>
    <n v="6"/>
    <n v="0"/>
  </r>
  <r>
    <x v="24"/>
    <d v="2013-01-25T01:00:03"/>
    <n v="2013"/>
    <x v="0"/>
    <n v="25"/>
    <x v="0"/>
    <n v="6"/>
    <n v="0"/>
  </r>
  <r>
    <x v="24"/>
    <d v="2013-01-25T02:00:03"/>
    <n v="2013"/>
    <x v="0"/>
    <n v="25"/>
    <x v="1"/>
    <n v="6"/>
    <n v="0"/>
  </r>
  <r>
    <x v="24"/>
    <d v="2013-01-25T03:00:03"/>
    <n v="2013"/>
    <x v="0"/>
    <n v="25"/>
    <x v="2"/>
    <n v="6"/>
    <n v="0"/>
  </r>
  <r>
    <x v="24"/>
    <d v="2013-01-25T04:00:03"/>
    <n v="2013"/>
    <x v="0"/>
    <n v="25"/>
    <x v="3"/>
    <n v="6"/>
    <n v="0"/>
  </r>
  <r>
    <x v="24"/>
    <d v="2013-01-25T05:00:03"/>
    <n v="2013"/>
    <x v="0"/>
    <n v="25"/>
    <x v="4"/>
    <n v="6"/>
    <n v="0"/>
  </r>
  <r>
    <x v="24"/>
    <d v="2013-01-25T06:00:03"/>
    <n v="2013"/>
    <x v="0"/>
    <n v="25"/>
    <x v="5"/>
    <n v="6"/>
    <n v="0"/>
  </r>
  <r>
    <x v="24"/>
    <d v="2013-01-25T07:00:03"/>
    <n v="2013"/>
    <x v="0"/>
    <n v="25"/>
    <x v="6"/>
    <n v="6"/>
    <n v="7.6369999999999996"/>
  </r>
  <r>
    <x v="24"/>
    <d v="2013-01-25T08:00:03"/>
    <n v="2013"/>
    <x v="0"/>
    <n v="25"/>
    <x v="7"/>
    <n v="6"/>
    <n v="42.776000000000003"/>
  </r>
  <r>
    <x v="24"/>
    <d v="2013-01-25T09:00:03"/>
    <n v="2013"/>
    <x v="0"/>
    <n v="25"/>
    <x v="8"/>
    <n v="6"/>
    <n v="49.96"/>
  </r>
  <r>
    <x v="24"/>
    <d v="2013-01-25T10:00:03"/>
    <n v="2013"/>
    <x v="0"/>
    <n v="25"/>
    <x v="9"/>
    <n v="6"/>
    <n v="49.96"/>
  </r>
  <r>
    <x v="24"/>
    <d v="2013-01-25T11:00:03"/>
    <n v="2013"/>
    <x v="0"/>
    <n v="25"/>
    <x v="10"/>
    <n v="6"/>
    <n v="49.96"/>
  </r>
  <r>
    <x v="24"/>
    <d v="2013-01-25T12:00:03"/>
    <n v="2013"/>
    <x v="0"/>
    <n v="25"/>
    <x v="11"/>
    <n v="6"/>
    <n v="49.96"/>
  </r>
  <r>
    <x v="24"/>
    <d v="2013-01-25T13:00:03"/>
    <n v="2013"/>
    <x v="0"/>
    <n v="25"/>
    <x v="12"/>
    <n v="6"/>
    <n v="49.96"/>
  </r>
  <r>
    <x v="24"/>
    <d v="2013-01-25T14:00:03"/>
    <n v="2013"/>
    <x v="0"/>
    <n v="25"/>
    <x v="13"/>
    <n v="6"/>
    <n v="49.96"/>
  </r>
  <r>
    <x v="24"/>
    <d v="2013-01-25T15:00:03"/>
    <n v="2013"/>
    <x v="0"/>
    <n v="25"/>
    <x v="14"/>
    <n v="6"/>
    <n v="49.96"/>
  </r>
  <r>
    <x v="24"/>
    <d v="2013-01-25T16:00:03"/>
    <n v="2013"/>
    <x v="0"/>
    <n v="25"/>
    <x v="15"/>
    <n v="6"/>
    <n v="49.96"/>
  </r>
  <r>
    <x v="24"/>
    <d v="2013-01-25T17:00:03"/>
    <n v="2013"/>
    <x v="0"/>
    <n v="25"/>
    <x v="16"/>
    <n v="6"/>
    <n v="49.96"/>
  </r>
  <r>
    <x v="24"/>
    <d v="2013-01-25T18:00:03"/>
    <n v="2013"/>
    <x v="0"/>
    <n v="25"/>
    <x v="17"/>
    <n v="6"/>
    <n v="49.96"/>
  </r>
  <r>
    <x v="24"/>
    <d v="2013-01-25T19:00:03"/>
    <n v="2013"/>
    <x v="0"/>
    <n v="25"/>
    <x v="18"/>
    <n v="6"/>
    <n v="27.684999999999999"/>
  </r>
  <r>
    <x v="24"/>
    <d v="2013-01-25T20:00:03"/>
    <n v="2013"/>
    <x v="0"/>
    <n v="25"/>
    <x v="19"/>
    <n v="6"/>
    <n v="0.88780000000000003"/>
  </r>
  <r>
    <x v="24"/>
    <d v="2013-01-25T21:00:03"/>
    <n v="2013"/>
    <x v="0"/>
    <n v="25"/>
    <x v="20"/>
    <n v="6"/>
    <n v="0"/>
  </r>
  <r>
    <x v="24"/>
    <d v="2013-01-25T22:00:03"/>
    <n v="2013"/>
    <x v="0"/>
    <n v="25"/>
    <x v="21"/>
    <n v="6"/>
    <n v="0"/>
  </r>
  <r>
    <x v="24"/>
    <d v="2013-01-25T23:00:03"/>
    <n v="2013"/>
    <x v="0"/>
    <n v="25"/>
    <x v="22"/>
    <n v="6"/>
    <n v="0"/>
  </r>
  <r>
    <x v="25"/>
    <d v="2013-01-26T00:00:03"/>
    <n v="2013"/>
    <x v="0"/>
    <n v="26"/>
    <x v="23"/>
    <n v="7"/>
    <n v="0"/>
  </r>
  <r>
    <x v="25"/>
    <d v="2013-01-26T01:00:03"/>
    <n v="2013"/>
    <x v="0"/>
    <n v="26"/>
    <x v="0"/>
    <n v="7"/>
    <n v="0"/>
  </r>
  <r>
    <x v="25"/>
    <d v="2013-01-26T02:00:03"/>
    <n v="2013"/>
    <x v="0"/>
    <n v="26"/>
    <x v="1"/>
    <n v="7"/>
    <n v="0"/>
  </r>
  <r>
    <x v="25"/>
    <d v="2013-01-26T03:00:03"/>
    <n v="2013"/>
    <x v="0"/>
    <n v="26"/>
    <x v="2"/>
    <n v="7"/>
    <n v="0"/>
  </r>
  <r>
    <x v="25"/>
    <d v="2013-01-26T04:00:03"/>
    <n v="2013"/>
    <x v="0"/>
    <n v="26"/>
    <x v="3"/>
    <n v="7"/>
    <n v="0"/>
  </r>
  <r>
    <x v="25"/>
    <d v="2013-01-26T05:00:03"/>
    <n v="2013"/>
    <x v="0"/>
    <n v="26"/>
    <x v="4"/>
    <n v="7"/>
    <n v="0"/>
  </r>
  <r>
    <x v="25"/>
    <d v="2013-01-26T06:00:03"/>
    <n v="2013"/>
    <x v="0"/>
    <n v="26"/>
    <x v="5"/>
    <n v="7"/>
    <n v="0"/>
  </r>
  <r>
    <x v="25"/>
    <d v="2013-01-26T07:00:03"/>
    <n v="2013"/>
    <x v="0"/>
    <n v="26"/>
    <x v="6"/>
    <n v="7"/>
    <n v="7.3390000000000004"/>
  </r>
  <r>
    <x v="25"/>
    <d v="2013-01-26T08:00:03"/>
    <n v="2013"/>
    <x v="0"/>
    <n v="26"/>
    <x v="7"/>
    <n v="7"/>
    <n v="43.134999999999998"/>
  </r>
  <r>
    <x v="25"/>
    <d v="2013-01-26T09:00:03"/>
    <n v="2013"/>
    <x v="0"/>
    <n v="26"/>
    <x v="8"/>
    <n v="7"/>
    <n v="49.96"/>
  </r>
  <r>
    <x v="25"/>
    <d v="2013-01-26T10:00:03"/>
    <n v="2013"/>
    <x v="0"/>
    <n v="26"/>
    <x v="9"/>
    <n v="7"/>
    <n v="49.96"/>
  </r>
  <r>
    <x v="25"/>
    <d v="2013-01-26T11:00:03"/>
    <n v="2013"/>
    <x v="0"/>
    <n v="26"/>
    <x v="10"/>
    <n v="7"/>
    <n v="49.96"/>
  </r>
  <r>
    <x v="25"/>
    <d v="2013-01-26T12:00:03"/>
    <n v="2013"/>
    <x v="0"/>
    <n v="26"/>
    <x v="11"/>
    <n v="7"/>
    <n v="49.96"/>
  </r>
  <r>
    <x v="25"/>
    <d v="2013-01-26T13:00:03"/>
    <n v="2013"/>
    <x v="0"/>
    <n v="26"/>
    <x v="12"/>
    <n v="7"/>
    <n v="49.96"/>
  </r>
  <r>
    <x v="25"/>
    <d v="2013-01-26T14:00:03"/>
    <n v="2013"/>
    <x v="0"/>
    <n v="26"/>
    <x v="13"/>
    <n v="7"/>
    <n v="49.96"/>
  </r>
  <r>
    <x v="25"/>
    <d v="2013-01-26T15:00:03"/>
    <n v="2013"/>
    <x v="0"/>
    <n v="26"/>
    <x v="14"/>
    <n v="7"/>
    <n v="49.96"/>
  </r>
  <r>
    <x v="25"/>
    <d v="2013-01-26T16:00:03"/>
    <n v="2013"/>
    <x v="0"/>
    <n v="26"/>
    <x v="15"/>
    <n v="7"/>
    <n v="49.96"/>
  </r>
  <r>
    <x v="25"/>
    <d v="2013-01-26T17:00:03"/>
    <n v="2013"/>
    <x v="0"/>
    <n v="26"/>
    <x v="16"/>
    <n v="7"/>
    <n v="49.96"/>
  </r>
  <r>
    <x v="25"/>
    <d v="2013-01-26T18:00:03"/>
    <n v="2013"/>
    <x v="0"/>
    <n v="26"/>
    <x v="17"/>
    <n v="7"/>
    <n v="49.96"/>
  </r>
  <r>
    <x v="25"/>
    <d v="2013-01-26T19:00:03"/>
    <n v="2013"/>
    <x v="0"/>
    <n v="26"/>
    <x v="18"/>
    <n v="7"/>
    <n v="27.314"/>
  </r>
  <r>
    <x v="25"/>
    <d v="2013-01-26T20:00:03"/>
    <n v="2013"/>
    <x v="0"/>
    <n v="26"/>
    <x v="19"/>
    <n v="7"/>
    <n v="0.80969999999999998"/>
  </r>
  <r>
    <x v="25"/>
    <d v="2013-01-26T21:00:03"/>
    <n v="2013"/>
    <x v="0"/>
    <n v="26"/>
    <x v="20"/>
    <n v="7"/>
    <n v="0"/>
  </r>
  <r>
    <x v="25"/>
    <d v="2013-01-26T22:00:03"/>
    <n v="2013"/>
    <x v="0"/>
    <n v="26"/>
    <x v="21"/>
    <n v="7"/>
    <n v="0"/>
  </r>
  <r>
    <x v="25"/>
    <d v="2013-01-26T23:00:03"/>
    <n v="2013"/>
    <x v="0"/>
    <n v="26"/>
    <x v="22"/>
    <n v="7"/>
    <n v="0"/>
  </r>
  <r>
    <x v="26"/>
    <d v="2013-01-27T00:00:03"/>
    <n v="2013"/>
    <x v="0"/>
    <n v="27"/>
    <x v="23"/>
    <n v="1"/>
    <n v="0"/>
  </r>
  <r>
    <x v="26"/>
    <d v="2013-01-27T01:00:03"/>
    <n v="2013"/>
    <x v="0"/>
    <n v="27"/>
    <x v="0"/>
    <n v="1"/>
    <n v="0"/>
  </r>
  <r>
    <x v="26"/>
    <d v="2013-01-27T02:00:03"/>
    <n v="2013"/>
    <x v="0"/>
    <n v="27"/>
    <x v="1"/>
    <n v="1"/>
    <n v="0"/>
  </r>
  <r>
    <x v="26"/>
    <d v="2013-01-27T03:00:03"/>
    <n v="2013"/>
    <x v="0"/>
    <n v="27"/>
    <x v="2"/>
    <n v="1"/>
    <n v="0"/>
  </r>
  <r>
    <x v="26"/>
    <d v="2013-01-27T04:00:03"/>
    <n v="2013"/>
    <x v="0"/>
    <n v="27"/>
    <x v="3"/>
    <n v="1"/>
    <n v="0"/>
  </r>
  <r>
    <x v="26"/>
    <d v="2013-01-27T05:00:03"/>
    <n v="2013"/>
    <x v="0"/>
    <n v="27"/>
    <x v="4"/>
    <n v="1"/>
    <n v="0"/>
  </r>
  <r>
    <x v="26"/>
    <d v="2013-01-27T06:00:03"/>
    <n v="2013"/>
    <x v="0"/>
    <n v="27"/>
    <x v="5"/>
    <n v="1"/>
    <n v="0"/>
  </r>
  <r>
    <x v="26"/>
    <d v="2013-01-27T07:00:03"/>
    <n v="2013"/>
    <x v="0"/>
    <n v="27"/>
    <x v="6"/>
    <n v="1"/>
    <n v="6.7670000000000003"/>
  </r>
  <r>
    <x v="26"/>
    <d v="2013-01-27T08:00:03"/>
    <n v="2013"/>
    <x v="0"/>
    <n v="27"/>
    <x v="7"/>
    <n v="1"/>
    <n v="40.607999999999997"/>
  </r>
  <r>
    <x v="26"/>
    <d v="2013-01-27T09:00:03"/>
    <n v="2013"/>
    <x v="0"/>
    <n v="27"/>
    <x v="8"/>
    <n v="1"/>
    <n v="49.96"/>
  </r>
  <r>
    <x v="26"/>
    <d v="2013-01-27T10:00:03"/>
    <n v="2013"/>
    <x v="0"/>
    <n v="27"/>
    <x v="9"/>
    <n v="1"/>
    <n v="49.96"/>
  </r>
  <r>
    <x v="26"/>
    <d v="2013-01-27T11:00:03"/>
    <n v="2013"/>
    <x v="0"/>
    <n v="27"/>
    <x v="10"/>
    <n v="1"/>
    <n v="49.96"/>
  </r>
  <r>
    <x v="26"/>
    <d v="2013-01-27T12:00:03"/>
    <n v="2013"/>
    <x v="0"/>
    <n v="27"/>
    <x v="11"/>
    <n v="1"/>
    <n v="49.96"/>
  </r>
  <r>
    <x v="26"/>
    <d v="2013-01-27T13:00:03"/>
    <n v="2013"/>
    <x v="0"/>
    <n v="27"/>
    <x v="12"/>
    <n v="1"/>
    <n v="49.96"/>
  </r>
  <r>
    <x v="26"/>
    <d v="2013-01-27T14:00:03"/>
    <n v="2013"/>
    <x v="0"/>
    <n v="27"/>
    <x v="13"/>
    <n v="1"/>
    <n v="49.96"/>
  </r>
  <r>
    <x v="26"/>
    <d v="2013-01-27T15:00:03"/>
    <n v="2013"/>
    <x v="0"/>
    <n v="27"/>
    <x v="14"/>
    <n v="1"/>
    <n v="49.96"/>
  </r>
  <r>
    <x v="26"/>
    <d v="2013-01-27T16:00:03"/>
    <n v="2013"/>
    <x v="0"/>
    <n v="27"/>
    <x v="15"/>
    <n v="1"/>
    <n v="49.96"/>
  </r>
  <r>
    <x v="26"/>
    <d v="2013-01-27T17:00:03"/>
    <n v="2013"/>
    <x v="0"/>
    <n v="27"/>
    <x v="16"/>
    <n v="1"/>
    <n v="49.96"/>
  </r>
  <r>
    <x v="26"/>
    <d v="2013-01-27T18:00:03"/>
    <n v="2013"/>
    <x v="0"/>
    <n v="27"/>
    <x v="17"/>
    <n v="1"/>
    <n v="49.96"/>
  </r>
  <r>
    <x v="26"/>
    <d v="2013-01-27T19:00:03"/>
    <n v="2013"/>
    <x v="0"/>
    <n v="27"/>
    <x v="18"/>
    <n v="1"/>
    <n v="27.468"/>
  </r>
  <r>
    <x v="26"/>
    <d v="2013-01-27T20:00:03"/>
    <n v="2013"/>
    <x v="0"/>
    <n v="27"/>
    <x v="19"/>
    <n v="1"/>
    <n v="0.69040000000000001"/>
  </r>
  <r>
    <x v="26"/>
    <d v="2013-01-27T21:00:03"/>
    <n v="2013"/>
    <x v="0"/>
    <n v="27"/>
    <x v="20"/>
    <n v="1"/>
    <n v="0"/>
  </r>
  <r>
    <x v="26"/>
    <d v="2013-01-27T22:00:03"/>
    <n v="2013"/>
    <x v="0"/>
    <n v="27"/>
    <x v="21"/>
    <n v="1"/>
    <n v="0"/>
  </r>
  <r>
    <x v="26"/>
    <d v="2013-01-27T23:00:03"/>
    <n v="2013"/>
    <x v="0"/>
    <n v="27"/>
    <x v="22"/>
    <n v="1"/>
    <n v="0"/>
  </r>
  <r>
    <x v="27"/>
    <d v="2013-01-28T00:00:03"/>
    <n v="2013"/>
    <x v="0"/>
    <n v="28"/>
    <x v="23"/>
    <n v="2"/>
    <n v="0"/>
  </r>
  <r>
    <x v="27"/>
    <d v="2013-01-28T01:00:03"/>
    <n v="2013"/>
    <x v="0"/>
    <n v="28"/>
    <x v="0"/>
    <n v="2"/>
    <n v="0"/>
  </r>
  <r>
    <x v="27"/>
    <d v="2013-01-28T02:00:03"/>
    <n v="2013"/>
    <x v="0"/>
    <n v="28"/>
    <x v="1"/>
    <n v="2"/>
    <n v="0"/>
  </r>
  <r>
    <x v="27"/>
    <d v="2013-01-28T03:00:03"/>
    <n v="2013"/>
    <x v="0"/>
    <n v="28"/>
    <x v="2"/>
    <n v="2"/>
    <n v="0"/>
  </r>
  <r>
    <x v="27"/>
    <d v="2013-01-28T04:00:03"/>
    <n v="2013"/>
    <x v="0"/>
    <n v="28"/>
    <x v="3"/>
    <n v="2"/>
    <n v="0"/>
  </r>
  <r>
    <x v="27"/>
    <d v="2013-01-28T05:00:03"/>
    <n v="2013"/>
    <x v="0"/>
    <n v="28"/>
    <x v="4"/>
    <n v="2"/>
    <n v="0"/>
  </r>
  <r>
    <x v="27"/>
    <d v="2013-01-28T06:00:03"/>
    <n v="2013"/>
    <x v="0"/>
    <n v="28"/>
    <x v="5"/>
    <n v="2"/>
    <n v="0"/>
  </r>
  <r>
    <x v="27"/>
    <d v="2013-01-28T07:00:03"/>
    <n v="2013"/>
    <x v="0"/>
    <n v="28"/>
    <x v="6"/>
    <n v="2"/>
    <n v="6.8380000000000001"/>
  </r>
  <r>
    <x v="27"/>
    <d v="2013-01-28T08:00:03"/>
    <n v="2013"/>
    <x v="0"/>
    <n v="28"/>
    <x v="7"/>
    <n v="2"/>
    <n v="41.747999999999998"/>
  </r>
  <r>
    <x v="27"/>
    <d v="2013-01-28T09:00:03"/>
    <n v="2013"/>
    <x v="0"/>
    <n v="28"/>
    <x v="8"/>
    <n v="2"/>
    <n v="49.96"/>
  </r>
  <r>
    <x v="27"/>
    <d v="2013-01-28T10:00:03"/>
    <n v="2013"/>
    <x v="0"/>
    <n v="28"/>
    <x v="9"/>
    <n v="2"/>
    <n v="49.96"/>
  </r>
  <r>
    <x v="27"/>
    <d v="2013-01-28T11:00:03"/>
    <n v="2013"/>
    <x v="0"/>
    <n v="28"/>
    <x v="10"/>
    <n v="2"/>
    <n v="49.96"/>
  </r>
  <r>
    <x v="27"/>
    <d v="2013-01-28T12:00:03"/>
    <n v="2013"/>
    <x v="0"/>
    <n v="28"/>
    <x v="11"/>
    <n v="2"/>
    <n v="49.96"/>
  </r>
  <r>
    <x v="27"/>
    <d v="2013-01-28T13:00:03"/>
    <n v="2013"/>
    <x v="0"/>
    <n v="28"/>
    <x v="12"/>
    <n v="2"/>
    <n v="49.96"/>
  </r>
  <r>
    <x v="27"/>
    <d v="2013-01-28T14:00:03"/>
    <n v="2013"/>
    <x v="0"/>
    <n v="28"/>
    <x v="13"/>
    <n v="2"/>
    <n v="49.96"/>
  </r>
  <r>
    <x v="27"/>
    <d v="2013-01-28T15:00:03"/>
    <n v="2013"/>
    <x v="0"/>
    <n v="28"/>
    <x v="14"/>
    <n v="2"/>
    <n v="38.950000000000003"/>
  </r>
  <r>
    <x v="27"/>
    <d v="2013-01-28T16:00:03"/>
    <n v="2013"/>
    <x v="0"/>
    <n v="28"/>
    <x v="15"/>
    <n v="2"/>
    <n v="38.847000000000001"/>
  </r>
  <r>
    <x v="27"/>
    <d v="2013-01-28T17:00:03"/>
    <n v="2013"/>
    <x v="0"/>
    <n v="28"/>
    <x v="16"/>
    <n v="2"/>
    <n v="49.96"/>
  </r>
  <r>
    <x v="27"/>
    <d v="2013-01-28T18:00:03"/>
    <n v="2013"/>
    <x v="0"/>
    <n v="28"/>
    <x v="17"/>
    <n v="2"/>
    <n v="40.021000000000001"/>
  </r>
  <r>
    <x v="27"/>
    <d v="2013-01-28T19:00:03"/>
    <n v="2013"/>
    <x v="0"/>
    <n v="28"/>
    <x v="18"/>
    <n v="2"/>
    <n v="21.847999999999999"/>
  </r>
  <r>
    <x v="27"/>
    <d v="2013-01-28T20:00:03"/>
    <n v="2013"/>
    <x v="0"/>
    <n v="28"/>
    <x v="19"/>
    <n v="2"/>
    <n v="0.45369999999999999"/>
  </r>
  <r>
    <x v="27"/>
    <d v="2013-01-28T21:00:03"/>
    <n v="2013"/>
    <x v="0"/>
    <n v="28"/>
    <x v="20"/>
    <n v="2"/>
    <n v="0"/>
  </r>
  <r>
    <x v="27"/>
    <d v="2013-01-28T22:00:03"/>
    <n v="2013"/>
    <x v="0"/>
    <n v="28"/>
    <x v="21"/>
    <n v="2"/>
    <n v="0"/>
  </r>
  <r>
    <x v="27"/>
    <d v="2013-01-28T23:00:03"/>
    <n v="2013"/>
    <x v="0"/>
    <n v="28"/>
    <x v="22"/>
    <n v="2"/>
    <n v="0"/>
  </r>
  <r>
    <x v="28"/>
    <d v="2013-01-29T00:00:03"/>
    <n v="2013"/>
    <x v="0"/>
    <n v="29"/>
    <x v="23"/>
    <n v="3"/>
    <n v="0"/>
  </r>
  <r>
    <x v="28"/>
    <d v="2013-01-29T01:00:03"/>
    <n v="2013"/>
    <x v="0"/>
    <n v="29"/>
    <x v="0"/>
    <n v="3"/>
    <n v="0"/>
  </r>
  <r>
    <x v="28"/>
    <d v="2013-01-29T02:00:03"/>
    <n v="2013"/>
    <x v="0"/>
    <n v="29"/>
    <x v="1"/>
    <n v="3"/>
    <n v="0"/>
  </r>
  <r>
    <x v="28"/>
    <d v="2013-01-29T03:00:03"/>
    <n v="2013"/>
    <x v="0"/>
    <n v="29"/>
    <x v="2"/>
    <n v="3"/>
    <n v="0"/>
  </r>
  <r>
    <x v="28"/>
    <d v="2013-01-29T04:00:03"/>
    <n v="2013"/>
    <x v="0"/>
    <n v="29"/>
    <x v="3"/>
    <n v="3"/>
    <n v="0"/>
  </r>
  <r>
    <x v="28"/>
    <d v="2013-01-29T05:00:03"/>
    <n v="2013"/>
    <x v="0"/>
    <n v="29"/>
    <x v="4"/>
    <n v="3"/>
    <n v="0"/>
  </r>
  <r>
    <x v="28"/>
    <d v="2013-01-29T06:00:03"/>
    <n v="2013"/>
    <x v="0"/>
    <n v="29"/>
    <x v="5"/>
    <n v="3"/>
    <n v="0"/>
  </r>
  <r>
    <x v="28"/>
    <d v="2013-01-29T07:00:03"/>
    <n v="2013"/>
    <x v="0"/>
    <n v="29"/>
    <x v="6"/>
    <n v="3"/>
    <n v="6.3650000000000002"/>
  </r>
  <r>
    <x v="28"/>
    <d v="2013-01-29T08:00:03"/>
    <n v="2013"/>
    <x v="0"/>
    <n v="29"/>
    <x v="7"/>
    <n v="3"/>
    <n v="42.868000000000002"/>
  </r>
  <r>
    <x v="28"/>
    <d v="2013-01-29T09:00:03"/>
    <n v="2013"/>
    <x v="0"/>
    <n v="29"/>
    <x v="8"/>
    <n v="3"/>
    <n v="49.96"/>
  </r>
  <r>
    <x v="28"/>
    <d v="2013-01-29T10:00:03"/>
    <n v="2013"/>
    <x v="0"/>
    <n v="29"/>
    <x v="9"/>
    <n v="3"/>
    <n v="49.96"/>
  </r>
  <r>
    <x v="28"/>
    <d v="2013-01-29T11:00:03"/>
    <n v="2013"/>
    <x v="0"/>
    <n v="29"/>
    <x v="10"/>
    <n v="3"/>
    <n v="49.96"/>
  </r>
  <r>
    <x v="28"/>
    <d v="2013-01-29T12:00:03"/>
    <n v="2013"/>
    <x v="0"/>
    <n v="29"/>
    <x v="11"/>
    <n v="3"/>
    <n v="49.96"/>
  </r>
  <r>
    <x v="28"/>
    <d v="2013-01-29T13:00:03"/>
    <n v="2013"/>
    <x v="0"/>
    <n v="29"/>
    <x v="12"/>
    <n v="3"/>
    <n v="49.96"/>
  </r>
  <r>
    <x v="28"/>
    <d v="2013-01-29T14:00:03"/>
    <n v="2013"/>
    <x v="0"/>
    <n v="29"/>
    <x v="13"/>
    <n v="3"/>
    <n v="49.96"/>
  </r>
  <r>
    <x v="28"/>
    <d v="2013-01-29T15:00:03"/>
    <n v="2013"/>
    <x v="0"/>
    <n v="29"/>
    <x v="14"/>
    <n v="3"/>
    <n v="34.552999999999997"/>
  </r>
  <r>
    <x v="28"/>
    <d v="2013-01-29T16:00:03"/>
    <n v="2013"/>
    <x v="0"/>
    <n v="29"/>
    <x v="15"/>
    <n v="3"/>
    <n v="49.96"/>
  </r>
  <r>
    <x v="28"/>
    <d v="2013-01-29T17:00:03"/>
    <n v="2013"/>
    <x v="0"/>
    <n v="29"/>
    <x v="16"/>
    <n v="3"/>
    <n v="28.457999999999998"/>
  </r>
  <r>
    <x v="28"/>
    <d v="2013-01-29T18:00:03"/>
    <n v="2013"/>
    <x v="0"/>
    <n v="29"/>
    <x v="17"/>
    <n v="3"/>
    <n v="12.175000000000001"/>
  </r>
  <r>
    <x v="28"/>
    <d v="2013-01-29T19:00:03"/>
    <n v="2013"/>
    <x v="0"/>
    <n v="29"/>
    <x v="18"/>
    <n v="3"/>
    <n v="19.193000000000001"/>
  </r>
  <r>
    <x v="28"/>
    <d v="2013-01-29T20:00:03"/>
    <n v="2013"/>
    <x v="0"/>
    <n v="29"/>
    <x v="19"/>
    <n v="3"/>
    <n v="0.39100000000000001"/>
  </r>
  <r>
    <x v="28"/>
    <d v="2013-01-29T21:00:03"/>
    <n v="2013"/>
    <x v="0"/>
    <n v="29"/>
    <x v="20"/>
    <n v="3"/>
    <n v="0"/>
  </r>
  <r>
    <x v="28"/>
    <d v="2013-01-29T22:00:03"/>
    <n v="2013"/>
    <x v="0"/>
    <n v="29"/>
    <x v="21"/>
    <n v="3"/>
    <n v="0"/>
  </r>
  <r>
    <x v="28"/>
    <d v="2013-01-29T23:00:03"/>
    <n v="2013"/>
    <x v="0"/>
    <n v="29"/>
    <x v="22"/>
    <n v="3"/>
    <n v="0"/>
  </r>
  <r>
    <x v="29"/>
    <d v="2013-01-30T00:00:03"/>
    <n v="2013"/>
    <x v="0"/>
    <n v="30"/>
    <x v="23"/>
    <n v="4"/>
    <n v="0"/>
  </r>
  <r>
    <x v="29"/>
    <d v="2013-01-30T01:00:03"/>
    <n v="2013"/>
    <x v="0"/>
    <n v="30"/>
    <x v="0"/>
    <n v="4"/>
    <n v="0"/>
  </r>
  <r>
    <x v="29"/>
    <d v="2013-01-30T02:00:03"/>
    <n v="2013"/>
    <x v="0"/>
    <n v="30"/>
    <x v="1"/>
    <n v="4"/>
    <n v="0"/>
  </r>
  <r>
    <x v="29"/>
    <d v="2013-01-30T03:00:03"/>
    <n v="2013"/>
    <x v="0"/>
    <n v="30"/>
    <x v="2"/>
    <n v="4"/>
    <n v="0"/>
  </r>
  <r>
    <x v="29"/>
    <d v="2013-01-30T04:00:03"/>
    <n v="2013"/>
    <x v="0"/>
    <n v="30"/>
    <x v="3"/>
    <n v="4"/>
    <n v="0"/>
  </r>
  <r>
    <x v="29"/>
    <d v="2013-01-30T05:00:03"/>
    <n v="2013"/>
    <x v="0"/>
    <n v="30"/>
    <x v="4"/>
    <n v="4"/>
    <n v="0"/>
  </r>
  <r>
    <x v="29"/>
    <d v="2013-01-30T06:00:03"/>
    <n v="2013"/>
    <x v="0"/>
    <n v="30"/>
    <x v="5"/>
    <n v="4"/>
    <n v="0"/>
  </r>
  <r>
    <x v="29"/>
    <d v="2013-01-30T07:00:04"/>
    <n v="2013"/>
    <x v="0"/>
    <n v="30"/>
    <x v="6"/>
    <n v="4"/>
    <n v="5.5949999999999998"/>
  </r>
  <r>
    <x v="29"/>
    <d v="2013-01-30T08:00:04"/>
    <n v="2013"/>
    <x v="0"/>
    <n v="30"/>
    <x v="7"/>
    <n v="4"/>
    <n v="42.731999999999999"/>
  </r>
  <r>
    <x v="29"/>
    <d v="2013-01-30T09:00:04"/>
    <n v="2013"/>
    <x v="0"/>
    <n v="30"/>
    <x v="8"/>
    <n v="4"/>
    <n v="49.96"/>
  </r>
  <r>
    <x v="29"/>
    <d v="2013-01-30T10:00:04"/>
    <n v="2013"/>
    <x v="0"/>
    <n v="30"/>
    <x v="9"/>
    <n v="4"/>
    <n v="49.96"/>
  </r>
  <r>
    <x v="29"/>
    <d v="2013-01-30T11:00:04"/>
    <n v="2013"/>
    <x v="0"/>
    <n v="30"/>
    <x v="10"/>
    <n v="4"/>
    <n v="49.96"/>
  </r>
  <r>
    <x v="29"/>
    <d v="2013-01-30T12:00:04"/>
    <n v="2013"/>
    <x v="0"/>
    <n v="30"/>
    <x v="11"/>
    <n v="4"/>
    <n v="42.091999999999999"/>
  </r>
  <r>
    <x v="29"/>
    <d v="2013-01-30T13:00:04"/>
    <n v="2013"/>
    <x v="0"/>
    <n v="30"/>
    <x v="12"/>
    <n v="4"/>
    <n v="49.296999999999997"/>
  </r>
  <r>
    <x v="29"/>
    <d v="2013-01-30T14:00:04"/>
    <n v="2013"/>
    <x v="0"/>
    <n v="30"/>
    <x v="13"/>
    <n v="4"/>
    <n v="48.963999999999999"/>
  </r>
  <r>
    <x v="29"/>
    <d v="2013-01-30T15:00:04"/>
    <n v="2013"/>
    <x v="0"/>
    <n v="30"/>
    <x v="14"/>
    <n v="4"/>
    <n v="44.472000000000001"/>
  </r>
  <r>
    <x v="29"/>
    <d v="2013-01-30T16:00:04"/>
    <n v="2013"/>
    <x v="0"/>
    <n v="30"/>
    <x v="15"/>
    <n v="4"/>
    <n v="39.576999999999998"/>
  </r>
  <r>
    <x v="29"/>
    <d v="2013-01-30T17:00:04"/>
    <n v="2013"/>
    <x v="0"/>
    <n v="30"/>
    <x v="16"/>
    <n v="4"/>
    <n v="11.837"/>
  </r>
  <r>
    <x v="29"/>
    <d v="2013-01-30T18:00:04"/>
    <n v="2013"/>
    <x v="0"/>
    <n v="30"/>
    <x v="17"/>
    <n v="4"/>
    <n v="10.804"/>
  </r>
  <r>
    <x v="29"/>
    <d v="2013-01-30T19:00:04"/>
    <n v="2013"/>
    <x v="0"/>
    <n v="30"/>
    <x v="18"/>
    <n v="4"/>
    <n v="6.1120000000000001"/>
  </r>
  <r>
    <x v="29"/>
    <d v="2013-01-30T20:00:04"/>
    <n v="2013"/>
    <x v="0"/>
    <n v="30"/>
    <x v="19"/>
    <n v="4"/>
    <n v="0"/>
  </r>
  <r>
    <x v="29"/>
    <d v="2013-01-30T21:00:04"/>
    <n v="2013"/>
    <x v="0"/>
    <n v="30"/>
    <x v="20"/>
    <n v="4"/>
    <n v="0"/>
  </r>
  <r>
    <x v="29"/>
    <d v="2013-01-30T22:00:04"/>
    <n v="2013"/>
    <x v="0"/>
    <n v="30"/>
    <x v="21"/>
    <n v="4"/>
    <n v="0"/>
  </r>
  <r>
    <x v="29"/>
    <d v="2013-01-30T23:00:04"/>
    <n v="2013"/>
    <x v="0"/>
    <n v="30"/>
    <x v="22"/>
    <n v="4"/>
    <n v="0"/>
  </r>
  <r>
    <x v="30"/>
    <d v="2013-01-31T00:00:04"/>
    <n v="2013"/>
    <x v="0"/>
    <n v="31"/>
    <x v="23"/>
    <n v="5"/>
    <n v="0"/>
  </r>
  <r>
    <x v="30"/>
    <d v="2013-01-31T01:00:04"/>
    <n v="2013"/>
    <x v="0"/>
    <n v="31"/>
    <x v="0"/>
    <n v="5"/>
    <n v="0"/>
  </r>
  <r>
    <x v="30"/>
    <d v="2013-01-31T02:00:04"/>
    <n v="2013"/>
    <x v="0"/>
    <n v="31"/>
    <x v="1"/>
    <n v="5"/>
    <n v="0"/>
  </r>
  <r>
    <x v="30"/>
    <d v="2013-01-31T03:00:04"/>
    <n v="2013"/>
    <x v="0"/>
    <n v="31"/>
    <x v="2"/>
    <n v="5"/>
    <n v="0"/>
  </r>
  <r>
    <x v="30"/>
    <d v="2013-01-31T04:00:04"/>
    <n v="2013"/>
    <x v="0"/>
    <n v="31"/>
    <x v="3"/>
    <n v="5"/>
    <n v="0"/>
  </r>
  <r>
    <x v="30"/>
    <d v="2013-01-31T05:00:04"/>
    <n v="2013"/>
    <x v="0"/>
    <n v="31"/>
    <x v="4"/>
    <n v="5"/>
    <n v="0"/>
  </r>
  <r>
    <x v="30"/>
    <d v="2013-01-31T06:00:04"/>
    <n v="2013"/>
    <x v="0"/>
    <n v="31"/>
    <x v="5"/>
    <n v="5"/>
    <n v="0"/>
  </r>
  <r>
    <x v="30"/>
    <d v="2013-01-31T07:00:04"/>
    <n v="2013"/>
    <x v="0"/>
    <n v="31"/>
    <x v="6"/>
    <n v="5"/>
    <n v="5.8860000000000001"/>
  </r>
  <r>
    <x v="30"/>
    <d v="2013-01-31T08:00:04"/>
    <n v="2013"/>
    <x v="0"/>
    <n v="31"/>
    <x v="7"/>
    <n v="5"/>
    <n v="42.430999999999997"/>
  </r>
  <r>
    <x v="30"/>
    <d v="2013-01-31T09:00:04"/>
    <n v="2013"/>
    <x v="0"/>
    <n v="31"/>
    <x v="8"/>
    <n v="5"/>
    <n v="49.96"/>
  </r>
  <r>
    <x v="30"/>
    <d v="2013-01-31T10:00:04"/>
    <n v="2013"/>
    <x v="0"/>
    <n v="31"/>
    <x v="9"/>
    <n v="5"/>
    <n v="49.96"/>
  </r>
  <r>
    <x v="30"/>
    <d v="2013-01-31T11:00:04"/>
    <n v="2013"/>
    <x v="0"/>
    <n v="31"/>
    <x v="10"/>
    <n v="5"/>
    <n v="49.96"/>
  </r>
  <r>
    <x v="30"/>
    <d v="2013-01-31T12:00:04"/>
    <n v="2013"/>
    <x v="0"/>
    <n v="31"/>
    <x v="11"/>
    <n v="5"/>
    <n v="49.96"/>
  </r>
  <r>
    <x v="30"/>
    <d v="2013-01-31T13:00:04"/>
    <n v="2013"/>
    <x v="0"/>
    <n v="31"/>
    <x v="12"/>
    <n v="5"/>
    <n v="49.96"/>
  </r>
  <r>
    <x v="30"/>
    <d v="2013-01-31T14:00:04"/>
    <n v="2013"/>
    <x v="0"/>
    <n v="31"/>
    <x v="13"/>
    <n v="5"/>
    <n v="49.96"/>
  </r>
  <r>
    <x v="30"/>
    <d v="2013-01-31T15:00:04"/>
    <n v="2013"/>
    <x v="0"/>
    <n v="31"/>
    <x v="14"/>
    <n v="5"/>
    <n v="49.96"/>
  </r>
  <r>
    <x v="30"/>
    <d v="2013-01-31T16:00:04"/>
    <n v="2013"/>
    <x v="0"/>
    <n v="31"/>
    <x v="15"/>
    <n v="5"/>
    <n v="49.96"/>
  </r>
  <r>
    <x v="30"/>
    <d v="2013-01-31T17:00:04"/>
    <n v="2013"/>
    <x v="0"/>
    <n v="31"/>
    <x v="16"/>
    <n v="5"/>
    <n v="49.96"/>
  </r>
  <r>
    <x v="30"/>
    <d v="2013-01-31T18:00:04"/>
    <n v="2013"/>
    <x v="0"/>
    <n v="31"/>
    <x v="17"/>
    <n v="5"/>
    <n v="48.524000000000001"/>
  </r>
  <r>
    <x v="30"/>
    <d v="2013-01-31T19:00:04"/>
    <n v="2013"/>
    <x v="0"/>
    <n v="31"/>
    <x v="18"/>
    <n v="5"/>
    <n v="26.167999999999999"/>
  </r>
  <r>
    <x v="30"/>
    <d v="2013-01-31T20:00:04"/>
    <n v="2013"/>
    <x v="0"/>
    <n v="31"/>
    <x v="19"/>
    <n v="5"/>
    <n v="0.5534"/>
  </r>
  <r>
    <x v="30"/>
    <d v="2013-01-31T21:00:04"/>
    <n v="2013"/>
    <x v="0"/>
    <n v="31"/>
    <x v="20"/>
    <n v="5"/>
    <n v="0"/>
  </r>
  <r>
    <x v="30"/>
    <d v="2013-01-31T22:00:04"/>
    <n v="2013"/>
    <x v="0"/>
    <n v="31"/>
    <x v="21"/>
    <n v="5"/>
    <n v="0"/>
  </r>
  <r>
    <x v="30"/>
    <d v="2013-01-31T23:00:04"/>
    <n v="2013"/>
    <x v="0"/>
    <n v="31"/>
    <x v="22"/>
    <n v="5"/>
    <n v="0"/>
  </r>
  <r>
    <x v="31"/>
    <d v="2013-02-01T00:00:04"/>
    <n v="2013"/>
    <x v="1"/>
    <n v="1"/>
    <x v="23"/>
    <n v="6"/>
    <n v="0"/>
  </r>
  <r>
    <x v="31"/>
    <d v="2013-02-01T01:00:04"/>
    <n v="2013"/>
    <x v="1"/>
    <n v="1"/>
    <x v="0"/>
    <n v="6"/>
    <n v="0"/>
  </r>
  <r>
    <x v="31"/>
    <d v="2013-02-01T02:00:04"/>
    <n v="2013"/>
    <x v="1"/>
    <n v="1"/>
    <x v="1"/>
    <n v="6"/>
    <n v="0"/>
  </r>
  <r>
    <x v="31"/>
    <d v="2013-02-01T03:00:04"/>
    <n v="2013"/>
    <x v="1"/>
    <n v="1"/>
    <x v="2"/>
    <n v="6"/>
    <n v="0"/>
  </r>
  <r>
    <x v="31"/>
    <d v="2013-02-01T04:00:04"/>
    <n v="2013"/>
    <x v="1"/>
    <n v="1"/>
    <x v="3"/>
    <n v="6"/>
    <n v="0"/>
  </r>
  <r>
    <x v="31"/>
    <d v="2013-02-01T05:00:04"/>
    <n v="2013"/>
    <x v="1"/>
    <n v="1"/>
    <x v="4"/>
    <n v="6"/>
    <n v="0"/>
  </r>
  <r>
    <x v="31"/>
    <d v="2013-02-01T06:00:04"/>
    <n v="2013"/>
    <x v="1"/>
    <n v="1"/>
    <x v="5"/>
    <n v="6"/>
    <n v="0"/>
  </r>
  <r>
    <x v="31"/>
    <d v="2013-02-01T07:00:04"/>
    <n v="2013"/>
    <x v="1"/>
    <n v="1"/>
    <x v="6"/>
    <n v="6"/>
    <n v="5.6429999999999998"/>
  </r>
  <r>
    <x v="31"/>
    <d v="2013-02-01T08:00:04"/>
    <n v="2013"/>
    <x v="1"/>
    <n v="1"/>
    <x v="7"/>
    <n v="6"/>
    <n v="40.793999999999997"/>
  </r>
  <r>
    <x v="31"/>
    <d v="2013-02-01T09:00:04"/>
    <n v="2013"/>
    <x v="1"/>
    <n v="1"/>
    <x v="8"/>
    <n v="6"/>
    <n v="49.96"/>
  </r>
  <r>
    <x v="31"/>
    <d v="2013-02-01T10:00:04"/>
    <n v="2013"/>
    <x v="1"/>
    <n v="1"/>
    <x v="9"/>
    <n v="6"/>
    <n v="49.96"/>
  </r>
  <r>
    <x v="31"/>
    <d v="2013-02-01T11:00:04"/>
    <n v="2013"/>
    <x v="1"/>
    <n v="1"/>
    <x v="10"/>
    <n v="6"/>
    <n v="49.96"/>
  </r>
  <r>
    <x v="31"/>
    <d v="2013-02-01T12:00:04"/>
    <n v="2013"/>
    <x v="1"/>
    <n v="1"/>
    <x v="11"/>
    <n v="6"/>
    <n v="49.96"/>
  </r>
  <r>
    <x v="31"/>
    <d v="2013-02-01T13:00:04"/>
    <n v="2013"/>
    <x v="1"/>
    <n v="1"/>
    <x v="12"/>
    <n v="6"/>
    <n v="49.96"/>
  </r>
  <r>
    <x v="31"/>
    <d v="2013-02-01T14:00:04"/>
    <n v="2013"/>
    <x v="1"/>
    <n v="1"/>
    <x v="13"/>
    <n v="6"/>
    <n v="49.96"/>
  </r>
  <r>
    <x v="31"/>
    <d v="2013-02-01T15:00:04"/>
    <n v="2013"/>
    <x v="1"/>
    <n v="1"/>
    <x v="14"/>
    <n v="6"/>
    <n v="49.96"/>
  </r>
  <r>
    <x v="31"/>
    <d v="2013-02-01T16:00:04"/>
    <n v="2013"/>
    <x v="1"/>
    <n v="1"/>
    <x v="15"/>
    <n v="6"/>
    <n v="49.96"/>
  </r>
  <r>
    <x v="31"/>
    <d v="2013-02-01T17:00:04"/>
    <n v="2013"/>
    <x v="1"/>
    <n v="1"/>
    <x v="16"/>
    <n v="6"/>
    <n v="49.96"/>
  </r>
  <r>
    <x v="31"/>
    <d v="2013-02-01T18:00:04"/>
    <n v="2013"/>
    <x v="1"/>
    <n v="1"/>
    <x v="17"/>
    <n v="6"/>
    <n v="49.96"/>
  </r>
  <r>
    <x v="31"/>
    <d v="2013-02-01T19:00:04"/>
    <n v="2013"/>
    <x v="1"/>
    <n v="1"/>
    <x v="18"/>
    <n v="6"/>
    <n v="23.213999999999999"/>
  </r>
  <r>
    <x v="31"/>
    <d v="2013-02-01T20:00:04"/>
    <n v="2013"/>
    <x v="1"/>
    <n v="1"/>
    <x v="19"/>
    <n v="6"/>
    <n v="0.3216"/>
  </r>
  <r>
    <x v="31"/>
    <d v="2013-02-01T21:00:04"/>
    <n v="2013"/>
    <x v="1"/>
    <n v="1"/>
    <x v="20"/>
    <n v="6"/>
    <n v="0"/>
  </r>
  <r>
    <x v="31"/>
    <d v="2013-02-01T22:00:04"/>
    <n v="2013"/>
    <x v="1"/>
    <n v="1"/>
    <x v="21"/>
    <n v="6"/>
    <n v="0"/>
  </r>
  <r>
    <x v="31"/>
    <d v="2013-02-01T23:00:04"/>
    <n v="2013"/>
    <x v="1"/>
    <n v="1"/>
    <x v="22"/>
    <n v="6"/>
    <n v="0"/>
  </r>
  <r>
    <x v="32"/>
    <d v="2013-02-02T00:00:04"/>
    <n v="2013"/>
    <x v="1"/>
    <n v="2"/>
    <x v="23"/>
    <n v="7"/>
    <n v="0"/>
  </r>
  <r>
    <x v="32"/>
    <d v="2013-02-02T01:00:04"/>
    <n v="2013"/>
    <x v="1"/>
    <n v="2"/>
    <x v="0"/>
    <n v="7"/>
    <n v="0"/>
  </r>
  <r>
    <x v="32"/>
    <d v="2013-02-02T02:00:04"/>
    <n v="2013"/>
    <x v="1"/>
    <n v="2"/>
    <x v="1"/>
    <n v="7"/>
    <n v="0"/>
  </r>
  <r>
    <x v="32"/>
    <d v="2013-02-02T03:00:04"/>
    <n v="2013"/>
    <x v="1"/>
    <n v="2"/>
    <x v="2"/>
    <n v="7"/>
    <n v="0"/>
  </r>
  <r>
    <x v="32"/>
    <d v="2013-02-02T04:00:04"/>
    <n v="2013"/>
    <x v="1"/>
    <n v="2"/>
    <x v="3"/>
    <n v="7"/>
    <n v="0"/>
  </r>
  <r>
    <x v="32"/>
    <d v="2013-02-02T05:00:04"/>
    <n v="2013"/>
    <x v="1"/>
    <n v="2"/>
    <x v="4"/>
    <n v="7"/>
    <n v="0"/>
  </r>
  <r>
    <x v="32"/>
    <d v="2013-02-02T06:00:04"/>
    <n v="2013"/>
    <x v="1"/>
    <n v="2"/>
    <x v="5"/>
    <n v="7"/>
    <n v="0"/>
  </r>
  <r>
    <x v="32"/>
    <d v="2013-02-02T07:00:04"/>
    <n v="2013"/>
    <x v="1"/>
    <n v="2"/>
    <x v="6"/>
    <n v="7"/>
    <n v="5.476"/>
  </r>
  <r>
    <x v="32"/>
    <d v="2013-02-02T08:00:04"/>
    <n v="2013"/>
    <x v="1"/>
    <n v="2"/>
    <x v="7"/>
    <n v="7"/>
    <n v="41.503"/>
  </r>
  <r>
    <x v="32"/>
    <d v="2013-02-02T09:00:04"/>
    <n v="2013"/>
    <x v="1"/>
    <n v="2"/>
    <x v="8"/>
    <n v="7"/>
    <n v="49.96"/>
  </r>
  <r>
    <x v="32"/>
    <d v="2013-02-02T10:00:04"/>
    <n v="2013"/>
    <x v="1"/>
    <n v="2"/>
    <x v="9"/>
    <n v="7"/>
    <n v="49.96"/>
  </r>
  <r>
    <x v="32"/>
    <d v="2013-02-02T11:00:04"/>
    <n v="2013"/>
    <x v="1"/>
    <n v="2"/>
    <x v="10"/>
    <n v="7"/>
    <n v="49.96"/>
  </r>
  <r>
    <x v="32"/>
    <d v="2013-02-02T12:00:04"/>
    <n v="2013"/>
    <x v="1"/>
    <n v="2"/>
    <x v="11"/>
    <n v="7"/>
    <n v="49.96"/>
  </r>
  <r>
    <x v="32"/>
    <d v="2013-02-02T13:00:04"/>
    <n v="2013"/>
    <x v="1"/>
    <n v="2"/>
    <x v="12"/>
    <n v="7"/>
    <n v="49.96"/>
  </r>
  <r>
    <x v="32"/>
    <d v="2013-02-02T14:00:04"/>
    <n v="2013"/>
    <x v="1"/>
    <n v="2"/>
    <x v="13"/>
    <n v="7"/>
    <n v="49.96"/>
  </r>
  <r>
    <x v="32"/>
    <d v="2013-02-02T15:00:04"/>
    <n v="2013"/>
    <x v="1"/>
    <n v="2"/>
    <x v="14"/>
    <n v="7"/>
    <n v="49.96"/>
  </r>
  <r>
    <x v="32"/>
    <d v="2013-02-02T16:00:04"/>
    <n v="2013"/>
    <x v="1"/>
    <n v="2"/>
    <x v="15"/>
    <n v="7"/>
    <n v="49.96"/>
  </r>
  <r>
    <x v="32"/>
    <d v="2013-02-02T17:00:04"/>
    <n v="2013"/>
    <x v="1"/>
    <n v="2"/>
    <x v="16"/>
    <n v="7"/>
    <n v="49.96"/>
  </r>
  <r>
    <x v="32"/>
    <d v="2013-02-02T18:00:04"/>
    <n v="2013"/>
    <x v="1"/>
    <n v="2"/>
    <x v="17"/>
    <n v="7"/>
    <n v="49.96"/>
  </r>
  <r>
    <x v="32"/>
    <d v="2013-02-02T19:00:04"/>
    <n v="2013"/>
    <x v="1"/>
    <n v="2"/>
    <x v="18"/>
    <n v="7"/>
    <n v="25.754999999999999"/>
  </r>
  <r>
    <x v="32"/>
    <d v="2013-02-02T20:00:04"/>
    <n v="2013"/>
    <x v="1"/>
    <n v="2"/>
    <x v="19"/>
    <n v="7"/>
    <n v="0.41949999999999998"/>
  </r>
  <r>
    <x v="32"/>
    <d v="2013-02-02T21:00:04"/>
    <n v="2013"/>
    <x v="1"/>
    <n v="2"/>
    <x v="20"/>
    <n v="7"/>
    <n v="0"/>
  </r>
  <r>
    <x v="32"/>
    <d v="2013-02-02T22:00:04"/>
    <n v="2013"/>
    <x v="1"/>
    <n v="2"/>
    <x v="21"/>
    <n v="7"/>
    <n v="0"/>
  </r>
  <r>
    <x v="32"/>
    <d v="2013-02-02T23:00:04"/>
    <n v="2013"/>
    <x v="1"/>
    <n v="2"/>
    <x v="22"/>
    <n v="7"/>
    <n v="0"/>
  </r>
  <r>
    <x v="33"/>
    <d v="2013-02-03T00:00:04"/>
    <n v="2013"/>
    <x v="1"/>
    <n v="3"/>
    <x v="23"/>
    <n v="1"/>
    <n v="0"/>
  </r>
  <r>
    <x v="33"/>
    <d v="2013-02-03T01:00:04"/>
    <n v="2013"/>
    <x v="1"/>
    <n v="3"/>
    <x v="0"/>
    <n v="1"/>
    <n v="0"/>
  </r>
  <r>
    <x v="33"/>
    <d v="2013-02-03T02:00:04"/>
    <n v="2013"/>
    <x v="1"/>
    <n v="3"/>
    <x v="1"/>
    <n v="1"/>
    <n v="0"/>
  </r>
  <r>
    <x v="33"/>
    <d v="2013-02-03T03:00:04"/>
    <n v="2013"/>
    <x v="1"/>
    <n v="3"/>
    <x v="2"/>
    <n v="1"/>
    <n v="0"/>
  </r>
  <r>
    <x v="33"/>
    <d v="2013-02-03T04:00:04"/>
    <n v="2013"/>
    <x v="1"/>
    <n v="3"/>
    <x v="3"/>
    <n v="1"/>
    <n v="0"/>
  </r>
  <r>
    <x v="33"/>
    <d v="2013-02-03T05:00:04"/>
    <n v="2013"/>
    <x v="1"/>
    <n v="3"/>
    <x v="4"/>
    <n v="1"/>
    <n v="0"/>
  </r>
  <r>
    <x v="33"/>
    <d v="2013-02-03T06:00:04"/>
    <n v="2013"/>
    <x v="1"/>
    <n v="3"/>
    <x v="5"/>
    <n v="1"/>
    <n v="0"/>
  </r>
  <r>
    <x v="33"/>
    <d v="2013-02-03T07:00:04"/>
    <n v="2013"/>
    <x v="1"/>
    <n v="3"/>
    <x v="6"/>
    <n v="1"/>
    <n v="5.4210000000000003"/>
  </r>
  <r>
    <x v="33"/>
    <d v="2013-02-03T08:00:04"/>
    <n v="2013"/>
    <x v="1"/>
    <n v="3"/>
    <x v="7"/>
    <n v="1"/>
    <n v="41.051000000000002"/>
  </r>
  <r>
    <x v="33"/>
    <d v="2013-02-03T09:00:04"/>
    <n v="2013"/>
    <x v="1"/>
    <n v="3"/>
    <x v="8"/>
    <n v="1"/>
    <n v="49.96"/>
  </r>
  <r>
    <x v="33"/>
    <d v="2013-02-03T10:00:04"/>
    <n v="2013"/>
    <x v="1"/>
    <n v="3"/>
    <x v="9"/>
    <n v="1"/>
    <n v="49.96"/>
  </r>
  <r>
    <x v="33"/>
    <d v="2013-02-03T11:00:04"/>
    <n v="2013"/>
    <x v="1"/>
    <n v="3"/>
    <x v="10"/>
    <n v="1"/>
    <n v="49.96"/>
  </r>
  <r>
    <x v="33"/>
    <d v="2013-02-03T12:00:04"/>
    <n v="2013"/>
    <x v="1"/>
    <n v="3"/>
    <x v="11"/>
    <n v="1"/>
    <n v="49.96"/>
  </r>
  <r>
    <x v="33"/>
    <d v="2013-02-03T13:00:04"/>
    <n v="2013"/>
    <x v="1"/>
    <n v="3"/>
    <x v="12"/>
    <n v="1"/>
    <n v="49.96"/>
  </r>
  <r>
    <x v="33"/>
    <d v="2013-02-03T14:00:04"/>
    <n v="2013"/>
    <x v="1"/>
    <n v="3"/>
    <x v="13"/>
    <n v="1"/>
    <n v="49.96"/>
  </r>
  <r>
    <x v="33"/>
    <d v="2013-02-03T15:00:04"/>
    <n v="2013"/>
    <x v="1"/>
    <n v="3"/>
    <x v="14"/>
    <n v="1"/>
    <n v="49.96"/>
  </r>
  <r>
    <x v="33"/>
    <d v="2013-02-03T16:00:04"/>
    <n v="2013"/>
    <x v="1"/>
    <n v="3"/>
    <x v="15"/>
    <n v="1"/>
    <n v="49.96"/>
  </r>
  <r>
    <x v="33"/>
    <d v="2013-02-03T17:00:04"/>
    <n v="2013"/>
    <x v="1"/>
    <n v="3"/>
    <x v="16"/>
    <n v="1"/>
    <n v="49.96"/>
  </r>
  <r>
    <x v="33"/>
    <d v="2013-02-03T18:00:04"/>
    <n v="2013"/>
    <x v="1"/>
    <n v="3"/>
    <x v="17"/>
    <n v="1"/>
    <n v="49.96"/>
  </r>
  <r>
    <x v="33"/>
    <d v="2013-02-03T19:00:04"/>
    <n v="2013"/>
    <x v="1"/>
    <n v="3"/>
    <x v="18"/>
    <n v="1"/>
    <n v="25.558"/>
  </r>
  <r>
    <x v="33"/>
    <d v="2013-02-03T20:00:04"/>
    <n v="2013"/>
    <x v="1"/>
    <n v="3"/>
    <x v="19"/>
    <n v="1"/>
    <n v="0.52370000000000005"/>
  </r>
  <r>
    <x v="33"/>
    <d v="2013-02-03T21:00:04"/>
    <n v="2013"/>
    <x v="1"/>
    <n v="3"/>
    <x v="20"/>
    <n v="1"/>
    <n v="0"/>
  </r>
  <r>
    <x v="33"/>
    <d v="2013-02-03T22:00:04"/>
    <n v="2013"/>
    <x v="1"/>
    <n v="3"/>
    <x v="21"/>
    <n v="1"/>
    <n v="0"/>
  </r>
  <r>
    <x v="33"/>
    <d v="2013-02-03T23:00:04"/>
    <n v="2013"/>
    <x v="1"/>
    <n v="3"/>
    <x v="22"/>
    <n v="1"/>
    <n v="0"/>
  </r>
  <r>
    <x v="34"/>
    <d v="2013-02-04T00:00:04"/>
    <n v="2013"/>
    <x v="1"/>
    <n v="4"/>
    <x v="23"/>
    <n v="2"/>
    <n v="0"/>
  </r>
  <r>
    <x v="34"/>
    <d v="2013-02-04T01:00:04"/>
    <n v="2013"/>
    <x v="1"/>
    <n v="4"/>
    <x v="0"/>
    <n v="2"/>
    <n v="0"/>
  </r>
  <r>
    <x v="34"/>
    <d v="2013-02-04T02:00:04"/>
    <n v="2013"/>
    <x v="1"/>
    <n v="4"/>
    <x v="1"/>
    <n v="2"/>
    <n v="0"/>
  </r>
  <r>
    <x v="34"/>
    <d v="2013-02-04T03:00:04"/>
    <n v="2013"/>
    <x v="1"/>
    <n v="4"/>
    <x v="2"/>
    <n v="2"/>
    <n v="0"/>
  </r>
  <r>
    <x v="34"/>
    <d v="2013-02-04T04:00:04"/>
    <n v="2013"/>
    <x v="1"/>
    <n v="4"/>
    <x v="3"/>
    <n v="2"/>
    <n v="0"/>
  </r>
  <r>
    <x v="34"/>
    <d v="2013-02-04T05:00:04"/>
    <n v="2013"/>
    <x v="1"/>
    <n v="4"/>
    <x v="4"/>
    <n v="2"/>
    <n v="0"/>
  </r>
  <r>
    <x v="34"/>
    <d v="2013-02-04T06:00:04"/>
    <n v="2013"/>
    <x v="1"/>
    <n v="4"/>
    <x v="5"/>
    <n v="2"/>
    <n v="0"/>
  </r>
  <r>
    <x v="34"/>
    <d v="2013-02-04T07:00:04"/>
    <n v="2013"/>
    <x v="1"/>
    <n v="4"/>
    <x v="6"/>
    <n v="2"/>
    <n v="5.1769999999999996"/>
  </r>
  <r>
    <x v="34"/>
    <d v="2013-02-04T08:00:04"/>
    <n v="2013"/>
    <x v="1"/>
    <n v="4"/>
    <x v="7"/>
    <n v="2"/>
    <n v="40.895000000000003"/>
  </r>
  <r>
    <x v="34"/>
    <d v="2013-02-04T09:00:04"/>
    <n v="2013"/>
    <x v="1"/>
    <n v="4"/>
    <x v="8"/>
    <n v="2"/>
    <n v="49.96"/>
  </r>
  <r>
    <x v="34"/>
    <d v="2013-02-04T10:00:04"/>
    <n v="2013"/>
    <x v="1"/>
    <n v="4"/>
    <x v="9"/>
    <n v="2"/>
    <n v="49.96"/>
  </r>
  <r>
    <x v="34"/>
    <d v="2013-02-04T11:00:04"/>
    <n v="2013"/>
    <x v="1"/>
    <n v="4"/>
    <x v="10"/>
    <n v="2"/>
    <n v="49.96"/>
  </r>
  <r>
    <x v="34"/>
    <d v="2013-02-04T12:00:04"/>
    <n v="2013"/>
    <x v="1"/>
    <n v="4"/>
    <x v="11"/>
    <n v="2"/>
    <n v="49.96"/>
  </r>
  <r>
    <x v="34"/>
    <d v="2013-02-04T13:00:04"/>
    <n v="2013"/>
    <x v="1"/>
    <n v="4"/>
    <x v="12"/>
    <n v="2"/>
    <n v="49.96"/>
  </r>
  <r>
    <x v="34"/>
    <d v="2013-02-04T14:00:04"/>
    <n v="2013"/>
    <x v="1"/>
    <n v="4"/>
    <x v="13"/>
    <n v="2"/>
    <n v="49.96"/>
  </r>
  <r>
    <x v="34"/>
    <d v="2013-02-04T15:00:04"/>
    <n v="2013"/>
    <x v="1"/>
    <n v="4"/>
    <x v="14"/>
    <n v="2"/>
    <n v="49.96"/>
  </r>
  <r>
    <x v="34"/>
    <d v="2013-02-04T16:00:04"/>
    <n v="2013"/>
    <x v="1"/>
    <n v="4"/>
    <x v="15"/>
    <n v="2"/>
    <n v="49.96"/>
  </r>
  <r>
    <x v="34"/>
    <d v="2013-02-04T17:00:04"/>
    <n v="2013"/>
    <x v="1"/>
    <n v="4"/>
    <x v="16"/>
    <n v="2"/>
    <n v="49.96"/>
  </r>
  <r>
    <x v="34"/>
    <d v="2013-02-04T18:00:04"/>
    <n v="2013"/>
    <x v="1"/>
    <n v="4"/>
    <x v="17"/>
    <n v="2"/>
    <n v="49.96"/>
  </r>
  <r>
    <x v="34"/>
    <d v="2013-02-04T19:00:04"/>
    <n v="2013"/>
    <x v="1"/>
    <n v="4"/>
    <x v="18"/>
    <n v="2"/>
    <n v="25.407"/>
  </r>
  <r>
    <x v="34"/>
    <d v="2013-02-04T20:00:04"/>
    <n v="2013"/>
    <x v="1"/>
    <n v="4"/>
    <x v="19"/>
    <n v="2"/>
    <n v="0.36709999999999998"/>
  </r>
  <r>
    <x v="34"/>
    <d v="2013-02-04T21:00:04"/>
    <n v="2013"/>
    <x v="1"/>
    <n v="4"/>
    <x v="20"/>
    <n v="2"/>
    <n v="0"/>
  </r>
  <r>
    <x v="34"/>
    <d v="2013-02-04T22:00:04"/>
    <n v="2013"/>
    <x v="1"/>
    <n v="4"/>
    <x v="21"/>
    <n v="2"/>
    <n v="0"/>
  </r>
  <r>
    <x v="34"/>
    <d v="2013-02-04T23:00:04"/>
    <n v="2013"/>
    <x v="1"/>
    <n v="4"/>
    <x v="22"/>
    <n v="2"/>
    <n v="0"/>
  </r>
  <r>
    <x v="35"/>
    <d v="2013-02-05T00:00:04"/>
    <n v="2013"/>
    <x v="1"/>
    <n v="5"/>
    <x v="23"/>
    <n v="3"/>
    <n v="0"/>
  </r>
  <r>
    <x v="35"/>
    <d v="2013-02-05T01:00:04"/>
    <n v="2013"/>
    <x v="1"/>
    <n v="5"/>
    <x v="0"/>
    <n v="3"/>
    <n v="0"/>
  </r>
  <r>
    <x v="35"/>
    <d v="2013-02-05T02:00:04"/>
    <n v="2013"/>
    <x v="1"/>
    <n v="5"/>
    <x v="1"/>
    <n v="3"/>
    <n v="0"/>
  </r>
  <r>
    <x v="35"/>
    <d v="2013-02-05T03:00:04"/>
    <n v="2013"/>
    <x v="1"/>
    <n v="5"/>
    <x v="2"/>
    <n v="3"/>
    <n v="0"/>
  </r>
  <r>
    <x v="35"/>
    <d v="2013-02-05T04:00:04"/>
    <n v="2013"/>
    <x v="1"/>
    <n v="5"/>
    <x v="3"/>
    <n v="3"/>
    <n v="0"/>
  </r>
  <r>
    <x v="35"/>
    <d v="2013-02-05T05:00:04"/>
    <n v="2013"/>
    <x v="1"/>
    <n v="5"/>
    <x v="4"/>
    <n v="3"/>
    <n v="0"/>
  </r>
  <r>
    <x v="35"/>
    <d v="2013-02-05T06:00:04"/>
    <n v="2013"/>
    <x v="1"/>
    <n v="5"/>
    <x v="5"/>
    <n v="3"/>
    <n v="0"/>
  </r>
  <r>
    <x v="35"/>
    <d v="2013-02-05T07:00:04"/>
    <n v="2013"/>
    <x v="1"/>
    <n v="5"/>
    <x v="6"/>
    <n v="3"/>
    <n v="5.0750000000000002"/>
  </r>
  <r>
    <x v="35"/>
    <d v="2013-02-05T08:00:04"/>
    <n v="2013"/>
    <x v="1"/>
    <n v="5"/>
    <x v="7"/>
    <n v="3"/>
    <n v="40.887"/>
  </r>
  <r>
    <x v="35"/>
    <d v="2013-02-05T09:00:04"/>
    <n v="2013"/>
    <x v="1"/>
    <n v="5"/>
    <x v="8"/>
    <n v="3"/>
    <n v="49.96"/>
  </r>
  <r>
    <x v="35"/>
    <d v="2013-02-05T10:00:04"/>
    <n v="2013"/>
    <x v="1"/>
    <n v="5"/>
    <x v="9"/>
    <n v="3"/>
    <n v="49.96"/>
  </r>
  <r>
    <x v="35"/>
    <d v="2013-02-05T11:00:04"/>
    <n v="2013"/>
    <x v="1"/>
    <n v="5"/>
    <x v="10"/>
    <n v="3"/>
    <n v="49.96"/>
  </r>
  <r>
    <x v="35"/>
    <d v="2013-02-05T12:00:04"/>
    <n v="2013"/>
    <x v="1"/>
    <n v="5"/>
    <x v="11"/>
    <n v="3"/>
    <n v="49.96"/>
  </r>
  <r>
    <x v="35"/>
    <d v="2013-02-05T13:00:04"/>
    <n v="2013"/>
    <x v="1"/>
    <n v="5"/>
    <x v="12"/>
    <n v="3"/>
    <n v="49.96"/>
  </r>
  <r>
    <x v="35"/>
    <d v="2013-02-05T14:00:04"/>
    <n v="2013"/>
    <x v="1"/>
    <n v="5"/>
    <x v="13"/>
    <n v="3"/>
    <n v="49.96"/>
  </r>
  <r>
    <x v="35"/>
    <d v="2013-02-05T15:00:04"/>
    <n v="2013"/>
    <x v="1"/>
    <n v="5"/>
    <x v="14"/>
    <n v="3"/>
    <n v="49.96"/>
  </r>
  <r>
    <x v="35"/>
    <d v="2013-02-05T16:00:04"/>
    <n v="2013"/>
    <x v="1"/>
    <n v="5"/>
    <x v="15"/>
    <n v="3"/>
    <n v="49.96"/>
  </r>
  <r>
    <x v="35"/>
    <d v="2013-02-05T17:00:04"/>
    <n v="2013"/>
    <x v="1"/>
    <n v="5"/>
    <x v="16"/>
    <n v="3"/>
    <n v="49.96"/>
  </r>
  <r>
    <x v="35"/>
    <d v="2013-02-05T18:00:04"/>
    <n v="2013"/>
    <x v="1"/>
    <n v="5"/>
    <x v="17"/>
    <n v="3"/>
    <n v="49.96"/>
  </r>
  <r>
    <x v="35"/>
    <d v="2013-02-05T19:00:04"/>
    <n v="2013"/>
    <x v="1"/>
    <n v="5"/>
    <x v="18"/>
    <n v="3"/>
    <n v="26.109000000000002"/>
  </r>
  <r>
    <x v="35"/>
    <d v="2013-02-05T20:00:04"/>
    <n v="2013"/>
    <x v="1"/>
    <n v="5"/>
    <x v="19"/>
    <n v="3"/>
    <n v="0.29070000000000001"/>
  </r>
  <r>
    <x v="35"/>
    <d v="2013-02-05T21:00:04"/>
    <n v="2013"/>
    <x v="1"/>
    <n v="5"/>
    <x v="20"/>
    <n v="3"/>
    <n v="0"/>
  </r>
  <r>
    <x v="35"/>
    <d v="2013-02-05T22:00:04"/>
    <n v="2013"/>
    <x v="1"/>
    <n v="5"/>
    <x v="21"/>
    <n v="3"/>
    <n v="0"/>
  </r>
  <r>
    <x v="35"/>
    <d v="2013-02-05T23:00:04"/>
    <n v="2013"/>
    <x v="1"/>
    <n v="5"/>
    <x v="22"/>
    <n v="3"/>
    <n v="0"/>
  </r>
  <r>
    <x v="36"/>
    <d v="2013-02-06T00:00:04"/>
    <n v="2013"/>
    <x v="1"/>
    <n v="6"/>
    <x v="23"/>
    <n v="4"/>
    <n v="0"/>
  </r>
  <r>
    <x v="36"/>
    <d v="2013-02-06T01:00:04"/>
    <n v="2013"/>
    <x v="1"/>
    <n v="6"/>
    <x v="0"/>
    <n v="4"/>
    <n v="0"/>
  </r>
  <r>
    <x v="36"/>
    <d v="2013-02-06T02:00:04"/>
    <n v="2013"/>
    <x v="1"/>
    <n v="6"/>
    <x v="1"/>
    <n v="4"/>
    <n v="0"/>
  </r>
  <r>
    <x v="36"/>
    <d v="2013-02-06T03:00:04"/>
    <n v="2013"/>
    <x v="1"/>
    <n v="6"/>
    <x v="2"/>
    <n v="4"/>
    <n v="0"/>
  </r>
  <r>
    <x v="36"/>
    <d v="2013-02-06T04:00:04"/>
    <n v="2013"/>
    <x v="1"/>
    <n v="6"/>
    <x v="3"/>
    <n v="4"/>
    <n v="0"/>
  </r>
  <r>
    <x v="36"/>
    <d v="2013-02-06T05:00:04"/>
    <n v="2013"/>
    <x v="1"/>
    <n v="6"/>
    <x v="4"/>
    <n v="4"/>
    <n v="0"/>
  </r>
  <r>
    <x v="36"/>
    <d v="2013-02-06T06:00:04"/>
    <n v="2013"/>
    <x v="1"/>
    <n v="6"/>
    <x v="5"/>
    <n v="4"/>
    <n v="0"/>
  </r>
  <r>
    <x v="36"/>
    <d v="2013-02-06T07:00:04"/>
    <n v="2013"/>
    <x v="1"/>
    <n v="6"/>
    <x v="6"/>
    <n v="4"/>
    <n v="4.2770000000000001"/>
  </r>
  <r>
    <x v="36"/>
    <d v="2013-02-06T08:00:04"/>
    <n v="2013"/>
    <x v="1"/>
    <n v="6"/>
    <x v="7"/>
    <n v="4"/>
    <n v="40.091000000000001"/>
  </r>
  <r>
    <x v="36"/>
    <d v="2013-02-06T09:00:04"/>
    <n v="2013"/>
    <x v="1"/>
    <n v="6"/>
    <x v="8"/>
    <n v="4"/>
    <n v="49.96"/>
  </r>
  <r>
    <x v="36"/>
    <d v="2013-02-06T10:00:04"/>
    <n v="2013"/>
    <x v="1"/>
    <n v="6"/>
    <x v="9"/>
    <n v="4"/>
    <n v="49.96"/>
  </r>
  <r>
    <x v="36"/>
    <d v="2013-02-06T11:00:04"/>
    <n v="2013"/>
    <x v="1"/>
    <n v="6"/>
    <x v="10"/>
    <n v="4"/>
    <n v="49.96"/>
  </r>
  <r>
    <x v="36"/>
    <d v="2013-02-06T12:00:04"/>
    <n v="2013"/>
    <x v="1"/>
    <n v="6"/>
    <x v="11"/>
    <n v="4"/>
    <n v="49.96"/>
  </r>
  <r>
    <x v="36"/>
    <d v="2013-02-06T13:00:04"/>
    <n v="2013"/>
    <x v="1"/>
    <n v="6"/>
    <x v="12"/>
    <n v="4"/>
    <n v="49.96"/>
  </r>
  <r>
    <x v="36"/>
    <d v="2013-02-06T14:00:04"/>
    <n v="2013"/>
    <x v="1"/>
    <n v="6"/>
    <x v="13"/>
    <n v="4"/>
    <n v="49.96"/>
  </r>
  <r>
    <x v="36"/>
    <d v="2013-02-06T15:00:04"/>
    <n v="2013"/>
    <x v="1"/>
    <n v="6"/>
    <x v="14"/>
    <n v="4"/>
    <n v="49.96"/>
  </r>
  <r>
    <x v="36"/>
    <d v="2013-02-06T16:00:04"/>
    <n v="2013"/>
    <x v="1"/>
    <n v="6"/>
    <x v="15"/>
    <n v="4"/>
    <n v="49.96"/>
  </r>
  <r>
    <x v="36"/>
    <d v="2013-02-06T17:00:04"/>
    <n v="2013"/>
    <x v="1"/>
    <n v="6"/>
    <x v="16"/>
    <n v="4"/>
    <n v="49.96"/>
  </r>
  <r>
    <x v="36"/>
    <d v="2013-02-06T18:00:04"/>
    <n v="2013"/>
    <x v="1"/>
    <n v="6"/>
    <x v="17"/>
    <n v="4"/>
    <n v="49.96"/>
  </r>
  <r>
    <x v="36"/>
    <d v="2013-02-06T19:00:04"/>
    <n v="2013"/>
    <x v="1"/>
    <n v="6"/>
    <x v="18"/>
    <n v="4"/>
    <n v="25.609000000000002"/>
  </r>
  <r>
    <x v="36"/>
    <d v="2013-02-06T20:00:04"/>
    <n v="2013"/>
    <x v="1"/>
    <n v="6"/>
    <x v="19"/>
    <n v="4"/>
    <n v="0.24329999999999999"/>
  </r>
  <r>
    <x v="36"/>
    <d v="2013-02-06T21:00:04"/>
    <n v="2013"/>
    <x v="1"/>
    <n v="6"/>
    <x v="20"/>
    <n v="4"/>
    <n v="0"/>
  </r>
  <r>
    <x v="36"/>
    <d v="2013-02-06T22:00:04"/>
    <n v="2013"/>
    <x v="1"/>
    <n v="6"/>
    <x v="21"/>
    <n v="4"/>
    <n v="0"/>
  </r>
  <r>
    <x v="36"/>
    <d v="2013-02-06T23:00:04"/>
    <n v="2013"/>
    <x v="1"/>
    <n v="6"/>
    <x v="22"/>
    <n v="4"/>
    <n v="0"/>
  </r>
  <r>
    <x v="37"/>
    <d v="2013-02-07T00:00:04"/>
    <n v="2013"/>
    <x v="1"/>
    <n v="7"/>
    <x v="23"/>
    <n v="5"/>
    <n v="0"/>
  </r>
  <r>
    <x v="37"/>
    <d v="2013-02-07T01:00:04"/>
    <n v="2013"/>
    <x v="1"/>
    <n v="7"/>
    <x v="0"/>
    <n v="5"/>
    <n v="0"/>
  </r>
  <r>
    <x v="37"/>
    <d v="2013-02-07T02:00:04"/>
    <n v="2013"/>
    <x v="1"/>
    <n v="7"/>
    <x v="1"/>
    <n v="5"/>
    <n v="0"/>
  </r>
  <r>
    <x v="37"/>
    <d v="2013-02-07T03:00:04"/>
    <n v="2013"/>
    <x v="1"/>
    <n v="7"/>
    <x v="2"/>
    <n v="5"/>
    <n v="0"/>
  </r>
  <r>
    <x v="37"/>
    <d v="2013-02-07T04:00:04"/>
    <n v="2013"/>
    <x v="1"/>
    <n v="7"/>
    <x v="3"/>
    <n v="5"/>
    <n v="0"/>
  </r>
  <r>
    <x v="37"/>
    <d v="2013-02-07T05:00:04"/>
    <n v="2013"/>
    <x v="1"/>
    <n v="7"/>
    <x v="4"/>
    <n v="5"/>
    <n v="0"/>
  </r>
  <r>
    <x v="37"/>
    <d v="2013-02-07T06:00:04"/>
    <n v="2013"/>
    <x v="1"/>
    <n v="7"/>
    <x v="5"/>
    <n v="5"/>
    <n v="0"/>
  </r>
  <r>
    <x v="37"/>
    <d v="2013-02-07T07:00:04"/>
    <n v="2013"/>
    <x v="1"/>
    <n v="7"/>
    <x v="6"/>
    <n v="5"/>
    <n v="4.71"/>
  </r>
  <r>
    <x v="37"/>
    <d v="2013-02-07T08:00:04"/>
    <n v="2013"/>
    <x v="1"/>
    <n v="7"/>
    <x v="7"/>
    <n v="5"/>
    <n v="40.726999999999997"/>
  </r>
  <r>
    <x v="37"/>
    <d v="2013-02-07T09:00:04"/>
    <n v="2013"/>
    <x v="1"/>
    <n v="7"/>
    <x v="8"/>
    <n v="5"/>
    <n v="49.96"/>
  </r>
  <r>
    <x v="37"/>
    <d v="2013-02-07T10:00:04"/>
    <n v="2013"/>
    <x v="1"/>
    <n v="7"/>
    <x v="9"/>
    <n v="5"/>
    <n v="49.96"/>
  </r>
  <r>
    <x v="37"/>
    <d v="2013-02-07T11:00:04"/>
    <n v="2013"/>
    <x v="1"/>
    <n v="7"/>
    <x v="10"/>
    <n v="5"/>
    <n v="49.96"/>
  </r>
  <r>
    <x v="37"/>
    <d v="2013-02-07T12:00:04"/>
    <n v="2013"/>
    <x v="1"/>
    <n v="7"/>
    <x v="11"/>
    <n v="5"/>
    <n v="49.96"/>
  </r>
  <r>
    <x v="37"/>
    <d v="2013-02-07T13:00:04"/>
    <n v="2013"/>
    <x v="1"/>
    <n v="7"/>
    <x v="12"/>
    <n v="5"/>
    <n v="49.96"/>
  </r>
  <r>
    <x v="37"/>
    <d v="2013-02-07T14:00:04"/>
    <n v="2013"/>
    <x v="1"/>
    <n v="7"/>
    <x v="13"/>
    <n v="5"/>
    <n v="49.96"/>
  </r>
  <r>
    <x v="37"/>
    <d v="2013-02-07T15:00:05"/>
    <n v="2013"/>
    <x v="1"/>
    <n v="7"/>
    <x v="14"/>
    <n v="5"/>
    <n v="49.96"/>
  </r>
  <r>
    <x v="37"/>
    <d v="2013-02-07T16:00:05"/>
    <n v="2013"/>
    <x v="1"/>
    <n v="7"/>
    <x v="15"/>
    <n v="5"/>
    <n v="49.96"/>
  </r>
  <r>
    <x v="37"/>
    <d v="2013-02-07T17:00:05"/>
    <n v="2013"/>
    <x v="1"/>
    <n v="7"/>
    <x v="16"/>
    <n v="5"/>
    <n v="49.96"/>
  </r>
  <r>
    <x v="37"/>
    <d v="2013-02-07T18:00:05"/>
    <n v="2013"/>
    <x v="1"/>
    <n v="7"/>
    <x v="17"/>
    <n v="5"/>
    <n v="49.96"/>
  </r>
  <r>
    <x v="37"/>
    <d v="2013-02-07T19:00:05"/>
    <n v="2013"/>
    <x v="1"/>
    <n v="7"/>
    <x v="18"/>
    <n v="5"/>
    <n v="24.047999999999998"/>
  </r>
  <r>
    <x v="37"/>
    <d v="2013-02-07T20:00:05"/>
    <n v="2013"/>
    <x v="1"/>
    <n v="7"/>
    <x v="19"/>
    <n v="5"/>
    <n v="0.2041"/>
  </r>
  <r>
    <x v="37"/>
    <d v="2013-02-07T21:00:05"/>
    <n v="2013"/>
    <x v="1"/>
    <n v="7"/>
    <x v="20"/>
    <n v="5"/>
    <n v="0"/>
  </r>
  <r>
    <x v="37"/>
    <d v="2013-02-07T22:00:05"/>
    <n v="2013"/>
    <x v="1"/>
    <n v="7"/>
    <x v="21"/>
    <n v="5"/>
    <n v="0"/>
  </r>
  <r>
    <x v="37"/>
    <d v="2013-02-07T23:00:05"/>
    <n v="2013"/>
    <x v="1"/>
    <n v="7"/>
    <x v="22"/>
    <n v="5"/>
    <n v="0"/>
  </r>
  <r>
    <x v="38"/>
    <d v="2013-02-08T00:00:05"/>
    <n v="2013"/>
    <x v="1"/>
    <n v="8"/>
    <x v="23"/>
    <n v="6"/>
    <n v="0"/>
  </r>
  <r>
    <x v="38"/>
    <d v="2013-02-08T01:00:05"/>
    <n v="2013"/>
    <x v="1"/>
    <n v="8"/>
    <x v="0"/>
    <n v="6"/>
    <n v="0"/>
  </r>
  <r>
    <x v="38"/>
    <d v="2013-02-08T02:00:05"/>
    <n v="2013"/>
    <x v="1"/>
    <n v="8"/>
    <x v="1"/>
    <n v="6"/>
    <n v="0"/>
  </r>
  <r>
    <x v="38"/>
    <d v="2013-02-08T03:00:05"/>
    <n v="2013"/>
    <x v="1"/>
    <n v="8"/>
    <x v="2"/>
    <n v="6"/>
    <n v="0"/>
  </r>
  <r>
    <x v="38"/>
    <d v="2013-02-08T04:00:05"/>
    <n v="2013"/>
    <x v="1"/>
    <n v="8"/>
    <x v="3"/>
    <n v="6"/>
    <n v="0"/>
  </r>
  <r>
    <x v="38"/>
    <d v="2013-02-08T05:00:05"/>
    <n v="2013"/>
    <x v="1"/>
    <n v="8"/>
    <x v="4"/>
    <n v="6"/>
    <n v="0"/>
  </r>
  <r>
    <x v="38"/>
    <d v="2013-02-08T06:00:05"/>
    <n v="2013"/>
    <x v="1"/>
    <n v="8"/>
    <x v="5"/>
    <n v="6"/>
    <n v="0"/>
  </r>
  <r>
    <x v="38"/>
    <d v="2013-02-08T07:00:05"/>
    <n v="2013"/>
    <x v="1"/>
    <n v="8"/>
    <x v="6"/>
    <n v="6"/>
    <n v="4.7380000000000004"/>
  </r>
  <r>
    <x v="38"/>
    <d v="2013-02-08T08:00:05"/>
    <n v="2013"/>
    <x v="1"/>
    <n v="8"/>
    <x v="7"/>
    <n v="6"/>
    <n v="40.374000000000002"/>
  </r>
  <r>
    <x v="38"/>
    <d v="2013-02-08T09:00:05"/>
    <n v="2013"/>
    <x v="1"/>
    <n v="8"/>
    <x v="8"/>
    <n v="6"/>
    <n v="49.96"/>
  </r>
  <r>
    <x v="38"/>
    <d v="2013-02-08T10:00:05"/>
    <n v="2013"/>
    <x v="1"/>
    <n v="8"/>
    <x v="9"/>
    <n v="6"/>
    <n v="49.96"/>
  </r>
  <r>
    <x v="38"/>
    <d v="2013-02-08T11:00:05"/>
    <n v="2013"/>
    <x v="1"/>
    <n v="8"/>
    <x v="10"/>
    <n v="6"/>
    <n v="49.96"/>
  </r>
  <r>
    <x v="38"/>
    <d v="2013-02-08T12:00:05"/>
    <n v="2013"/>
    <x v="1"/>
    <n v="8"/>
    <x v="11"/>
    <n v="6"/>
    <n v="49.96"/>
  </r>
  <r>
    <x v="38"/>
    <d v="2013-02-08T13:00:05"/>
    <n v="2013"/>
    <x v="1"/>
    <n v="8"/>
    <x v="12"/>
    <n v="6"/>
    <n v="49.96"/>
  </r>
  <r>
    <x v="38"/>
    <d v="2013-02-08T14:00:05"/>
    <n v="2013"/>
    <x v="1"/>
    <n v="8"/>
    <x v="13"/>
    <n v="6"/>
    <n v="49.96"/>
  </r>
  <r>
    <x v="38"/>
    <d v="2013-02-08T15:00:05"/>
    <n v="2013"/>
    <x v="1"/>
    <n v="8"/>
    <x v="14"/>
    <n v="6"/>
    <n v="49.96"/>
  </r>
  <r>
    <x v="38"/>
    <d v="2013-02-08T16:00:05"/>
    <n v="2013"/>
    <x v="1"/>
    <n v="8"/>
    <x v="15"/>
    <n v="6"/>
    <n v="49.96"/>
  </r>
  <r>
    <x v="38"/>
    <d v="2013-02-08T17:00:05"/>
    <n v="2013"/>
    <x v="1"/>
    <n v="8"/>
    <x v="16"/>
    <n v="6"/>
    <n v="49.96"/>
  </r>
  <r>
    <x v="38"/>
    <d v="2013-02-08T18:00:05"/>
    <n v="2013"/>
    <x v="1"/>
    <n v="8"/>
    <x v="17"/>
    <n v="6"/>
    <n v="49.96"/>
  </r>
  <r>
    <x v="38"/>
    <d v="2013-02-08T19:00:05"/>
    <n v="2013"/>
    <x v="1"/>
    <n v="8"/>
    <x v="18"/>
    <n v="6"/>
    <n v="23.765000000000001"/>
  </r>
  <r>
    <x v="38"/>
    <d v="2013-02-08T20:00:05"/>
    <n v="2013"/>
    <x v="1"/>
    <n v="8"/>
    <x v="19"/>
    <n v="6"/>
    <n v="7.0489999999999997E-2"/>
  </r>
  <r>
    <x v="38"/>
    <d v="2013-02-08T21:00:05"/>
    <n v="2013"/>
    <x v="1"/>
    <n v="8"/>
    <x v="20"/>
    <n v="6"/>
    <n v="0"/>
  </r>
  <r>
    <x v="38"/>
    <d v="2013-02-08T22:00:05"/>
    <n v="2013"/>
    <x v="1"/>
    <n v="8"/>
    <x v="21"/>
    <n v="6"/>
    <n v="0"/>
  </r>
  <r>
    <x v="38"/>
    <d v="2013-02-08T23:00:05"/>
    <n v="2013"/>
    <x v="1"/>
    <n v="8"/>
    <x v="22"/>
    <n v="6"/>
    <n v="0"/>
  </r>
  <r>
    <x v="39"/>
    <d v="2013-02-09T00:00:05"/>
    <n v="2013"/>
    <x v="1"/>
    <n v="9"/>
    <x v="23"/>
    <n v="7"/>
    <n v="0"/>
  </r>
  <r>
    <x v="39"/>
    <d v="2013-02-09T01:00:05"/>
    <n v="2013"/>
    <x v="1"/>
    <n v="9"/>
    <x v="0"/>
    <n v="7"/>
    <n v="0"/>
  </r>
  <r>
    <x v="39"/>
    <d v="2013-02-09T02:00:05"/>
    <n v="2013"/>
    <x v="1"/>
    <n v="9"/>
    <x v="1"/>
    <n v="7"/>
    <n v="0"/>
  </r>
  <r>
    <x v="39"/>
    <d v="2013-02-09T03:00:05"/>
    <n v="2013"/>
    <x v="1"/>
    <n v="9"/>
    <x v="2"/>
    <n v="7"/>
    <n v="0"/>
  </r>
  <r>
    <x v="39"/>
    <d v="2013-02-09T04:00:05"/>
    <n v="2013"/>
    <x v="1"/>
    <n v="9"/>
    <x v="3"/>
    <n v="7"/>
    <n v="0"/>
  </r>
  <r>
    <x v="39"/>
    <d v="2013-02-09T05:00:05"/>
    <n v="2013"/>
    <x v="1"/>
    <n v="9"/>
    <x v="4"/>
    <n v="7"/>
    <n v="0"/>
  </r>
  <r>
    <x v="39"/>
    <d v="2013-02-09T06:00:05"/>
    <n v="2013"/>
    <x v="1"/>
    <n v="9"/>
    <x v="5"/>
    <n v="7"/>
    <n v="0"/>
  </r>
  <r>
    <x v="39"/>
    <d v="2013-02-09T07:00:05"/>
    <n v="2013"/>
    <x v="1"/>
    <n v="9"/>
    <x v="6"/>
    <n v="7"/>
    <n v="4.3920000000000003"/>
  </r>
  <r>
    <x v="39"/>
    <d v="2013-02-09T08:00:05"/>
    <n v="2013"/>
    <x v="1"/>
    <n v="9"/>
    <x v="7"/>
    <n v="7"/>
    <n v="39.003999999999998"/>
  </r>
  <r>
    <x v="39"/>
    <d v="2013-02-09T09:00:05"/>
    <n v="2013"/>
    <x v="1"/>
    <n v="9"/>
    <x v="8"/>
    <n v="7"/>
    <n v="49.96"/>
  </r>
  <r>
    <x v="39"/>
    <d v="2013-02-09T10:00:05"/>
    <n v="2013"/>
    <x v="1"/>
    <n v="9"/>
    <x v="9"/>
    <n v="7"/>
    <n v="49.96"/>
  </r>
  <r>
    <x v="39"/>
    <d v="2013-02-09T11:00:05"/>
    <n v="2013"/>
    <x v="1"/>
    <n v="9"/>
    <x v="10"/>
    <n v="7"/>
    <n v="49.96"/>
  </r>
  <r>
    <x v="39"/>
    <d v="2013-02-09T12:00:05"/>
    <n v="2013"/>
    <x v="1"/>
    <n v="9"/>
    <x v="11"/>
    <n v="7"/>
    <n v="49.96"/>
  </r>
  <r>
    <x v="39"/>
    <d v="2013-02-09T13:00:05"/>
    <n v="2013"/>
    <x v="1"/>
    <n v="9"/>
    <x v="12"/>
    <n v="7"/>
    <n v="49.96"/>
  </r>
  <r>
    <x v="39"/>
    <d v="2013-02-09T14:00:05"/>
    <n v="2013"/>
    <x v="1"/>
    <n v="9"/>
    <x v="13"/>
    <n v="7"/>
    <n v="49.96"/>
  </r>
  <r>
    <x v="39"/>
    <d v="2013-02-09T15:00:05"/>
    <n v="2013"/>
    <x v="1"/>
    <n v="9"/>
    <x v="14"/>
    <n v="7"/>
    <n v="49.96"/>
  </r>
  <r>
    <x v="39"/>
    <d v="2013-02-09T16:00:05"/>
    <n v="2013"/>
    <x v="1"/>
    <n v="9"/>
    <x v="15"/>
    <n v="7"/>
    <n v="49.96"/>
  </r>
  <r>
    <x v="39"/>
    <d v="2013-02-09T17:00:05"/>
    <n v="2013"/>
    <x v="1"/>
    <n v="9"/>
    <x v="16"/>
    <n v="7"/>
    <n v="49.96"/>
  </r>
  <r>
    <x v="39"/>
    <d v="2013-02-09T18:00:05"/>
    <n v="2013"/>
    <x v="1"/>
    <n v="9"/>
    <x v="17"/>
    <n v="7"/>
    <n v="49.96"/>
  </r>
  <r>
    <x v="39"/>
    <d v="2013-02-09T19:00:05"/>
    <n v="2013"/>
    <x v="1"/>
    <n v="9"/>
    <x v="18"/>
    <n v="7"/>
    <n v="23.762"/>
  </r>
  <r>
    <x v="39"/>
    <d v="2013-02-09T20:00:05"/>
    <n v="2013"/>
    <x v="1"/>
    <n v="9"/>
    <x v="19"/>
    <n v="7"/>
    <n v="0"/>
  </r>
  <r>
    <x v="39"/>
    <d v="2013-02-09T21:00:05"/>
    <n v="2013"/>
    <x v="1"/>
    <n v="9"/>
    <x v="20"/>
    <n v="7"/>
    <n v="0"/>
  </r>
  <r>
    <x v="39"/>
    <d v="2013-02-09T22:00:05"/>
    <n v="2013"/>
    <x v="1"/>
    <n v="9"/>
    <x v="21"/>
    <n v="7"/>
    <n v="0"/>
  </r>
  <r>
    <x v="39"/>
    <d v="2013-02-09T23:00:05"/>
    <n v="2013"/>
    <x v="1"/>
    <n v="9"/>
    <x v="22"/>
    <n v="7"/>
    <n v="0"/>
  </r>
  <r>
    <x v="40"/>
    <d v="2013-02-10T00:00:05"/>
    <n v="2013"/>
    <x v="1"/>
    <n v="10"/>
    <x v="23"/>
    <n v="1"/>
    <n v="0"/>
  </r>
  <r>
    <x v="40"/>
    <d v="2013-02-10T01:00:05"/>
    <n v="2013"/>
    <x v="1"/>
    <n v="10"/>
    <x v="0"/>
    <n v="1"/>
    <n v="0"/>
  </r>
  <r>
    <x v="40"/>
    <d v="2013-02-10T02:00:05"/>
    <n v="2013"/>
    <x v="1"/>
    <n v="10"/>
    <x v="1"/>
    <n v="1"/>
    <n v="0"/>
  </r>
  <r>
    <x v="40"/>
    <d v="2013-02-10T03:00:05"/>
    <n v="2013"/>
    <x v="1"/>
    <n v="10"/>
    <x v="2"/>
    <n v="1"/>
    <n v="0"/>
  </r>
  <r>
    <x v="40"/>
    <d v="2013-02-10T04:00:05"/>
    <n v="2013"/>
    <x v="1"/>
    <n v="10"/>
    <x v="3"/>
    <n v="1"/>
    <n v="0"/>
  </r>
  <r>
    <x v="40"/>
    <d v="2013-02-10T05:00:05"/>
    <n v="2013"/>
    <x v="1"/>
    <n v="10"/>
    <x v="4"/>
    <n v="1"/>
    <n v="0"/>
  </r>
  <r>
    <x v="40"/>
    <d v="2013-02-10T06:00:05"/>
    <n v="2013"/>
    <x v="1"/>
    <n v="10"/>
    <x v="5"/>
    <n v="1"/>
    <n v="0"/>
  </r>
  <r>
    <x v="40"/>
    <d v="2013-02-10T07:00:05"/>
    <n v="2013"/>
    <x v="1"/>
    <n v="10"/>
    <x v="6"/>
    <n v="1"/>
    <n v="4.2380000000000004"/>
  </r>
  <r>
    <x v="40"/>
    <d v="2013-02-10T08:00:05"/>
    <n v="2013"/>
    <x v="1"/>
    <n v="10"/>
    <x v="7"/>
    <n v="1"/>
    <n v="39.567"/>
  </r>
  <r>
    <x v="40"/>
    <d v="2013-02-10T09:00:05"/>
    <n v="2013"/>
    <x v="1"/>
    <n v="10"/>
    <x v="8"/>
    <n v="1"/>
    <n v="49.96"/>
  </r>
  <r>
    <x v="40"/>
    <d v="2013-02-10T10:00:05"/>
    <n v="2013"/>
    <x v="1"/>
    <n v="10"/>
    <x v="9"/>
    <n v="1"/>
    <n v="49.96"/>
  </r>
  <r>
    <x v="40"/>
    <d v="2013-02-10T11:00:05"/>
    <n v="2013"/>
    <x v="1"/>
    <n v="10"/>
    <x v="10"/>
    <n v="1"/>
    <n v="49.96"/>
  </r>
  <r>
    <x v="40"/>
    <d v="2013-02-10T12:00:05"/>
    <n v="2013"/>
    <x v="1"/>
    <n v="10"/>
    <x v="11"/>
    <n v="1"/>
    <n v="49.96"/>
  </r>
  <r>
    <x v="40"/>
    <d v="2013-02-10T13:00:05"/>
    <n v="2013"/>
    <x v="1"/>
    <n v="10"/>
    <x v="12"/>
    <n v="1"/>
    <n v="49.96"/>
  </r>
  <r>
    <x v="40"/>
    <d v="2013-02-10T14:00:05"/>
    <n v="2013"/>
    <x v="1"/>
    <n v="10"/>
    <x v="13"/>
    <n v="1"/>
    <n v="49.96"/>
  </r>
  <r>
    <x v="40"/>
    <d v="2013-02-10T15:00:05"/>
    <n v="2013"/>
    <x v="1"/>
    <n v="10"/>
    <x v="14"/>
    <n v="1"/>
    <n v="46.804000000000002"/>
  </r>
  <r>
    <x v="40"/>
    <d v="2013-02-10T16:00:05"/>
    <n v="2013"/>
    <x v="1"/>
    <n v="10"/>
    <x v="15"/>
    <n v="1"/>
    <n v="48.432000000000002"/>
  </r>
  <r>
    <x v="40"/>
    <d v="2013-02-10T17:00:05"/>
    <n v="2013"/>
    <x v="1"/>
    <n v="10"/>
    <x v="16"/>
    <n v="1"/>
    <n v="47.616999999999997"/>
  </r>
  <r>
    <x v="40"/>
    <d v="2013-02-10T18:00:05"/>
    <n v="2013"/>
    <x v="1"/>
    <n v="10"/>
    <x v="17"/>
    <n v="1"/>
    <n v="48.015000000000001"/>
  </r>
  <r>
    <x v="40"/>
    <d v="2013-02-10T19:00:05"/>
    <n v="2013"/>
    <x v="1"/>
    <n v="10"/>
    <x v="18"/>
    <n v="1"/>
    <n v="22.88"/>
  </r>
  <r>
    <x v="40"/>
    <d v="2013-02-10T20:00:05"/>
    <n v="2013"/>
    <x v="1"/>
    <n v="10"/>
    <x v="19"/>
    <n v="1"/>
    <n v="0"/>
  </r>
  <r>
    <x v="40"/>
    <d v="2013-02-10T21:00:05"/>
    <n v="2013"/>
    <x v="1"/>
    <n v="10"/>
    <x v="20"/>
    <n v="1"/>
    <n v="0"/>
  </r>
  <r>
    <x v="40"/>
    <d v="2013-02-10T22:00:05"/>
    <n v="2013"/>
    <x v="1"/>
    <n v="10"/>
    <x v="21"/>
    <n v="1"/>
    <n v="0"/>
  </r>
  <r>
    <x v="40"/>
    <d v="2013-02-10T23:00:05"/>
    <n v="2013"/>
    <x v="1"/>
    <n v="10"/>
    <x v="22"/>
    <n v="1"/>
    <n v="0"/>
  </r>
  <r>
    <x v="41"/>
    <d v="2013-02-11T00:00:05"/>
    <n v="2013"/>
    <x v="1"/>
    <n v="11"/>
    <x v="23"/>
    <n v="2"/>
    <n v="0"/>
  </r>
  <r>
    <x v="41"/>
    <d v="2013-02-11T01:00:05"/>
    <n v="2013"/>
    <x v="1"/>
    <n v="11"/>
    <x v="0"/>
    <n v="2"/>
    <n v="0"/>
  </r>
  <r>
    <x v="41"/>
    <d v="2013-02-11T02:00:05"/>
    <n v="2013"/>
    <x v="1"/>
    <n v="11"/>
    <x v="1"/>
    <n v="2"/>
    <n v="0"/>
  </r>
  <r>
    <x v="41"/>
    <d v="2013-02-11T03:00:05"/>
    <n v="2013"/>
    <x v="1"/>
    <n v="11"/>
    <x v="2"/>
    <n v="2"/>
    <n v="0"/>
  </r>
  <r>
    <x v="41"/>
    <d v="2013-02-11T04:00:05"/>
    <n v="2013"/>
    <x v="1"/>
    <n v="11"/>
    <x v="3"/>
    <n v="2"/>
    <n v="0"/>
  </r>
  <r>
    <x v="41"/>
    <d v="2013-02-11T05:00:05"/>
    <n v="2013"/>
    <x v="1"/>
    <n v="11"/>
    <x v="4"/>
    <n v="2"/>
    <n v="0"/>
  </r>
  <r>
    <x v="41"/>
    <d v="2013-02-11T06:00:05"/>
    <n v="2013"/>
    <x v="1"/>
    <n v="11"/>
    <x v="5"/>
    <n v="2"/>
    <n v="0"/>
  </r>
  <r>
    <x v="41"/>
    <d v="2013-02-11T07:00:05"/>
    <n v="2013"/>
    <x v="1"/>
    <n v="11"/>
    <x v="6"/>
    <n v="2"/>
    <n v="4.0309999999999997"/>
  </r>
  <r>
    <x v="41"/>
    <d v="2013-02-11T08:00:05"/>
    <n v="2013"/>
    <x v="1"/>
    <n v="11"/>
    <x v="7"/>
    <n v="2"/>
    <n v="39.399000000000001"/>
  </r>
  <r>
    <x v="41"/>
    <d v="2013-02-11T09:00:05"/>
    <n v="2013"/>
    <x v="1"/>
    <n v="11"/>
    <x v="8"/>
    <n v="2"/>
    <n v="49.96"/>
  </r>
  <r>
    <x v="41"/>
    <d v="2013-02-11T10:00:05"/>
    <n v="2013"/>
    <x v="1"/>
    <n v="11"/>
    <x v="9"/>
    <n v="2"/>
    <n v="49.96"/>
  </r>
  <r>
    <x v="41"/>
    <d v="2013-02-11T11:00:05"/>
    <n v="2013"/>
    <x v="1"/>
    <n v="11"/>
    <x v="10"/>
    <n v="2"/>
    <n v="49.96"/>
  </r>
  <r>
    <x v="41"/>
    <d v="2013-02-11T12:00:05"/>
    <n v="2013"/>
    <x v="1"/>
    <n v="11"/>
    <x v="11"/>
    <n v="2"/>
    <n v="49.96"/>
  </r>
  <r>
    <x v="41"/>
    <d v="2013-02-11T13:00:05"/>
    <n v="2013"/>
    <x v="1"/>
    <n v="11"/>
    <x v="12"/>
    <n v="2"/>
    <n v="49.96"/>
  </r>
  <r>
    <x v="41"/>
    <d v="2013-02-11T14:00:05"/>
    <n v="2013"/>
    <x v="1"/>
    <n v="11"/>
    <x v="13"/>
    <n v="2"/>
    <n v="49.96"/>
  </r>
  <r>
    <x v="41"/>
    <d v="2013-02-11T15:00:05"/>
    <n v="2013"/>
    <x v="1"/>
    <n v="11"/>
    <x v="14"/>
    <n v="2"/>
    <n v="31.266999999999999"/>
  </r>
  <r>
    <x v="41"/>
    <d v="2013-02-11T16:00:05"/>
    <n v="2013"/>
    <x v="1"/>
    <n v="11"/>
    <x v="15"/>
    <n v="2"/>
    <n v="40.265999999999998"/>
  </r>
  <r>
    <x v="41"/>
    <d v="2013-02-11T17:00:05"/>
    <n v="2013"/>
    <x v="1"/>
    <n v="11"/>
    <x v="16"/>
    <n v="2"/>
    <n v="43.613"/>
  </r>
  <r>
    <x v="41"/>
    <d v="2013-02-11T18:00:05"/>
    <n v="2013"/>
    <x v="1"/>
    <n v="11"/>
    <x v="17"/>
    <n v="2"/>
    <n v="45.996000000000002"/>
  </r>
  <r>
    <x v="41"/>
    <d v="2013-02-11T19:00:05"/>
    <n v="2013"/>
    <x v="1"/>
    <n v="11"/>
    <x v="18"/>
    <n v="2"/>
    <n v="12.994999999999999"/>
  </r>
  <r>
    <x v="41"/>
    <d v="2013-02-11T20:00:05"/>
    <n v="2013"/>
    <x v="1"/>
    <n v="11"/>
    <x v="19"/>
    <n v="2"/>
    <n v="0"/>
  </r>
  <r>
    <x v="41"/>
    <d v="2013-02-11T21:00:05"/>
    <n v="2013"/>
    <x v="1"/>
    <n v="11"/>
    <x v="20"/>
    <n v="2"/>
    <n v="0"/>
  </r>
  <r>
    <x v="41"/>
    <d v="2013-02-11T22:00:05"/>
    <n v="2013"/>
    <x v="1"/>
    <n v="11"/>
    <x v="21"/>
    <n v="2"/>
    <n v="0"/>
  </r>
  <r>
    <x v="41"/>
    <d v="2013-02-11T23:00:05"/>
    <n v="2013"/>
    <x v="1"/>
    <n v="11"/>
    <x v="22"/>
    <n v="2"/>
    <n v="0"/>
  </r>
  <r>
    <x v="42"/>
    <d v="2013-02-12T00:00:05"/>
    <n v="2013"/>
    <x v="1"/>
    <n v="12"/>
    <x v="23"/>
    <n v="3"/>
    <n v="0"/>
  </r>
  <r>
    <x v="42"/>
    <d v="2013-02-12T01:00:05"/>
    <n v="2013"/>
    <x v="1"/>
    <n v="12"/>
    <x v="0"/>
    <n v="3"/>
    <n v="0"/>
  </r>
  <r>
    <x v="42"/>
    <d v="2013-02-12T02:00:05"/>
    <n v="2013"/>
    <x v="1"/>
    <n v="12"/>
    <x v="1"/>
    <n v="3"/>
    <n v="0"/>
  </r>
  <r>
    <x v="42"/>
    <d v="2013-02-12T03:00:05"/>
    <n v="2013"/>
    <x v="1"/>
    <n v="12"/>
    <x v="2"/>
    <n v="3"/>
    <n v="0"/>
  </r>
  <r>
    <x v="42"/>
    <d v="2013-02-12T04:00:05"/>
    <n v="2013"/>
    <x v="1"/>
    <n v="12"/>
    <x v="3"/>
    <n v="3"/>
    <n v="0"/>
  </r>
  <r>
    <x v="42"/>
    <d v="2013-02-12T05:00:05"/>
    <n v="2013"/>
    <x v="1"/>
    <n v="12"/>
    <x v="4"/>
    <n v="3"/>
    <n v="0"/>
  </r>
  <r>
    <x v="42"/>
    <d v="2013-02-12T06:00:05"/>
    <n v="2013"/>
    <x v="1"/>
    <n v="12"/>
    <x v="5"/>
    <n v="3"/>
    <n v="0"/>
  </r>
  <r>
    <x v="42"/>
    <d v="2013-02-12T07:00:05"/>
    <n v="2013"/>
    <x v="1"/>
    <n v="12"/>
    <x v="6"/>
    <n v="3"/>
    <n v="3.74"/>
  </r>
  <r>
    <x v="42"/>
    <d v="2013-02-12T08:00:05"/>
    <n v="2013"/>
    <x v="1"/>
    <n v="12"/>
    <x v="7"/>
    <n v="3"/>
    <n v="38.582999999999998"/>
  </r>
  <r>
    <x v="42"/>
    <d v="2013-02-12T09:00:05"/>
    <n v="2013"/>
    <x v="1"/>
    <n v="12"/>
    <x v="8"/>
    <n v="3"/>
    <n v="49.96"/>
  </r>
  <r>
    <x v="42"/>
    <d v="2013-02-12T10:00:05"/>
    <n v="2013"/>
    <x v="1"/>
    <n v="12"/>
    <x v="9"/>
    <n v="3"/>
    <n v="49.96"/>
  </r>
  <r>
    <x v="42"/>
    <d v="2013-02-12T11:00:05"/>
    <n v="2013"/>
    <x v="1"/>
    <n v="12"/>
    <x v="10"/>
    <n v="3"/>
    <n v="49.96"/>
  </r>
  <r>
    <x v="42"/>
    <d v="2013-02-12T12:00:05"/>
    <n v="2013"/>
    <x v="1"/>
    <n v="12"/>
    <x v="11"/>
    <n v="3"/>
    <n v="49.96"/>
  </r>
  <r>
    <x v="42"/>
    <d v="2013-02-12T13:00:05"/>
    <n v="2013"/>
    <x v="1"/>
    <n v="12"/>
    <x v="12"/>
    <n v="3"/>
    <n v="49.96"/>
  </r>
  <r>
    <x v="42"/>
    <d v="2013-02-12T14:00:05"/>
    <n v="2013"/>
    <x v="1"/>
    <n v="12"/>
    <x v="13"/>
    <n v="3"/>
    <n v="49.96"/>
  </r>
  <r>
    <x v="42"/>
    <d v="2013-02-12T15:00:05"/>
    <n v="2013"/>
    <x v="1"/>
    <n v="12"/>
    <x v="14"/>
    <n v="3"/>
    <n v="48.515000000000001"/>
  </r>
  <r>
    <x v="42"/>
    <d v="2013-02-12T16:00:05"/>
    <n v="2013"/>
    <x v="1"/>
    <n v="12"/>
    <x v="15"/>
    <n v="3"/>
    <n v="49.96"/>
  </r>
  <r>
    <x v="42"/>
    <d v="2013-02-12T17:00:05"/>
    <n v="2013"/>
    <x v="1"/>
    <n v="12"/>
    <x v="16"/>
    <n v="3"/>
    <n v="40.433999999999997"/>
  </r>
  <r>
    <x v="42"/>
    <d v="2013-02-12T18:00:05"/>
    <n v="2013"/>
    <x v="1"/>
    <n v="12"/>
    <x v="17"/>
    <n v="3"/>
    <n v="3.0459999999999998"/>
  </r>
  <r>
    <x v="42"/>
    <d v="2013-02-12T19:00:05"/>
    <n v="2013"/>
    <x v="1"/>
    <n v="12"/>
    <x v="18"/>
    <n v="3"/>
    <n v="7.0650000000000004"/>
  </r>
  <r>
    <x v="42"/>
    <d v="2013-02-12T20:00:05"/>
    <n v="2013"/>
    <x v="1"/>
    <n v="12"/>
    <x v="19"/>
    <n v="3"/>
    <n v="0"/>
  </r>
  <r>
    <x v="42"/>
    <d v="2013-02-12T21:00:05"/>
    <n v="2013"/>
    <x v="1"/>
    <n v="12"/>
    <x v="20"/>
    <n v="3"/>
    <n v="0"/>
  </r>
  <r>
    <x v="42"/>
    <d v="2013-02-12T22:00:05"/>
    <n v="2013"/>
    <x v="1"/>
    <n v="12"/>
    <x v="21"/>
    <n v="3"/>
    <n v="0"/>
  </r>
  <r>
    <x v="42"/>
    <d v="2013-02-12T23:00:05"/>
    <n v="2013"/>
    <x v="1"/>
    <n v="12"/>
    <x v="22"/>
    <n v="3"/>
    <n v="0"/>
  </r>
  <r>
    <x v="43"/>
    <d v="2013-02-13T00:00:05"/>
    <n v="2013"/>
    <x v="1"/>
    <n v="13"/>
    <x v="23"/>
    <n v="4"/>
    <n v="0"/>
  </r>
  <r>
    <x v="43"/>
    <d v="2013-02-13T01:00:05"/>
    <n v="2013"/>
    <x v="1"/>
    <n v="13"/>
    <x v="0"/>
    <n v="4"/>
    <n v="0"/>
  </r>
  <r>
    <x v="43"/>
    <d v="2013-02-13T02:00:05"/>
    <n v="2013"/>
    <x v="1"/>
    <n v="13"/>
    <x v="1"/>
    <n v="4"/>
    <n v="0"/>
  </r>
  <r>
    <x v="43"/>
    <d v="2013-02-13T03:00:05"/>
    <n v="2013"/>
    <x v="1"/>
    <n v="13"/>
    <x v="2"/>
    <n v="4"/>
    <n v="0"/>
  </r>
  <r>
    <x v="43"/>
    <d v="2013-02-13T04:00:05"/>
    <n v="2013"/>
    <x v="1"/>
    <n v="13"/>
    <x v="3"/>
    <n v="4"/>
    <n v="0"/>
  </r>
  <r>
    <x v="43"/>
    <d v="2013-02-13T05:00:05"/>
    <n v="2013"/>
    <x v="1"/>
    <n v="13"/>
    <x v="4"/>
    <n v="4"/>
    <n v="0"/>
  </r>
  <r>
    <x v="43"/>
    <d v="2013-02-13T06:00:05"/>
    <n v="2013"/>
    <x v="1"/>
    <n v="13"/>
    <x v="5"/>
    <n v="4"/>
    <n v="0"/>
  </r>
  <r>
    <x v="43"/>
    <d v="2013-02-13T07:00:05"/>
    <n v="2013"/>
    <x v="1"/>
    <n v="13"/>
    <x v="6"/>
    <n v="4"/>
    <n v="3.548"/>
  </r>
  <r>
    <x v="43"/>
    <d v="2013-02-13T08:00:05"/>
    <n v="2013"/>
    <x v="1"/>
    <n v="13"/>
    <x v="7"/>
    <n v="4"/>
    <n v="37.363999999999997"/>
  </r>
  <r>
    <x v="43"/>
    <d v="2013-02-13T09:00:05"/>
    <n v="2013"/>
    <x v="1"/>
    <n v="13"/>
    <x v="8"/>
    <n v="4"/>
    <n v="49.96"/>
  </r>
  <r>
    <x v="43"/>
    <d v="2013-02-13T10:00:05"/>
    <n v="2013"/>
    <x v="1"/>
    <n v="13"/>
    <x v="9"/>
    <n v="4"/>
    <n v="49.96"/>
  </r>
  <r>
    <x v="43"/>
    <d v="2013-02-13T11:00:05"/>
    <n v="2013"/>
    <x v="1"/>
    <n v="13"/>
    <x v="10"/>
    <n v="4"/>
    <n v="49.96"/>
  </r>
  <r>
    <x v="43"/>
    <d v="2013-02-13T12:00:05"/>
    <n v="2013"/>
    <x v="1"/>
    <n v="13"/>
    <x v="11"/>
    <n v="4"/>
    <n v="49.96"/>
  </r>
  <r>
    <x v="43"/>
    <d v="2013-02-13T13:00:05"/>
    <n v="2013"/>
    <x v="1"/>
    <n v="13"/>
    <x v="12"/>
    <n v="4"/>
    <n v="49.96"/>
  </r>
  <r>
    <x v="43"/>
    <d v="2013-02-13T14:00:05"/>
    <n v="2013"/>
    <x v="1"/>
    <n v="13"/>
    <x v="13"/>
    <n v="4"/>
    <n v="49.96"/>
  </r>
  <r>
    <x v="43"/>
    <d v="2013-02-13T15:00:05"/>
    <n v="2013"/>
    <x v="1"/>
    <n v="13"/>
    <x v="14"/>
    <n v="4"/>
    <n v="49.96"/>
  </r>
  <r>
    <x v="43"/>
    <d v="2013-02-13T16:00:05"/>
    <n v="2013"/>
    <x v="1"/>
    <n v="13"/>
    <x v="15"/>
    <n v="4"/>
    <n v="49.96"/>
  </r>
  <r>
    <x v="43"/>
    <d v="2013-02-13T17:00:05"/>
    <n v="2013"/>
    <x v="1"/>
    <n v="13"/>
    <x v="16"/>
    <n v="4"/>
    <n v="49.96"/>
  </r>
  <r>
    <x v="43"/>
    <d v="2013-02-13T18:00:05"/>
    <n v="2013"/>
    <x v="1"/>
    <n v="13"/>
    <x v="17"/>
    <n v="4"/>
    <n v="44.683999999999997"/>
  </r>
  <r>
    <x v="43"/>
    <d v="2013-02-13T19:00:05"/>
    <n v="2013"/>
    <x v="1"/>
    <n v="13"/>
    <x v="18"/>
    <n v="4"/>
    <n v="15.859"/>
  </r>
  <r>
    <x v="43"/>
    <d v="2013-02-13T20:00:05"/>
    <n v="2013"/>
    <x v="1"/>
    <n v="13"/>
    <x v="19"/>
    <n v="4"/>
    <n v="0"/>
  </r>
  <r>
    <x v="43"/>
    <d v="2013-02-13T21:00:05"/>
    <n v="2013"/>
    <x v="1"/>
    <n v="13"/>
    <x v="20"/>
    <n v="4"/>
    <n v="0"/>
  </r>
  <r>
    <x v="43"/>
    <d v="2013-02-13T22:00:05"/>
    <n v="2013"/>
    <x v="1"/>
    <n v="13"/>
    <x v="21"/>
    <n v="4"/>
    <n v="0"/>
  </r>
  <r>
    <x v="43"/>
    <d v="2013-02-13T23:00:05"/>
    <n v="2013"/>
    <x v="1"/>
    <n v="13"/>
    <x v="22"/>
    <n v="4"/>
    <n v="0"/>
  </r>
  <r>
    <x v="44"/>
    <d v="2013-02-14T00:00:05"/>
    <n v="2013"/>
    <x v="1"/>
    <n v="14"/>
    <x v="23"/>
    <n v="5"/>
    <n v="0"/>
  </r>
  <r>
    <x v="44"/>
    <d v="2013-02-14T01:00:05"/>
    <n v="2013"/>
    <x v="1"/>
    <n v="14"/>
    <x v="0"/>
    <n v="5"/>
    <n v="0"/>
  </r>
  <r>
    <x v="44"/>
    <d v="2013-02-14T02:00:05"/>
    <n v="2013"/>
    <x v="1"/>
    <n v="14"/>
    <x v="1"/>
    <n v="5"/>
    <n v="0"/>
  </r>
  <r>
    <x v="44"/>
    <d v="2013-02-14T03:00:05"/>
    <n v="2013"/>
    <x v="1"/>
    <n v="14"/>
    <x v="2"/>
    <n v="5"/>
    <n v="0"/>
  </r>
  <r>
    <x v="44"/>
    <d v="2013-02-14T04:00:05"/>
    <n v="2013"/>
    <x v="1"/>
    <n v="14"/>
    <x v="3"/>
    <n v="5"/>
    <n v="0"/>
  </r>
  <r>
    <x v="44"/>
    <d v="2013-02-14T05:00:05"/>
    <n v="2013"/>
    <x v="1"/>
    <n v="14"/>
    <x v="4"/>
    <n v="5"/>
    <n v="0"/>
  </r>
  <r>
    <x v="44"/>
    <d v="2013-02-14T06:00:05"/>
    <n v="2013"/>
    <x v="1"/>
    <n v="14"/>
    <x v="5"/>
    <n v="5"/>
    <n v="0"/>
  </r>
  <r>
    <x v="44"/>
    <d v="2013-02-14T07:00:05"/>
    <n v="2013"/>
    <x v="1"/>
    <n v="14"/>
    <x v="6"/>
    <n v="5"/>
    <n v="3.2360000000000002"/>
  </r>
  <r>
    <x v="44"/>
    <d v="2013-02-14T08:00:05"/>
    <n v="2013"/>
    <x v="1"/>
    <n v="14"/>
    <x v="7"/>
    <n v="5"/>
    <n v="36.389000000000003"/>
  </r>
  <r>
    <x v="44"/>
    <d v="2013-02-14T09:00:05"/>
    <n v="2013"/>
    <x v="1"/>
    <n v="14"/>
    <x v="8"/>
    <n v="5"/>
    <n v="47.965000000000003"/>
  </r>
  <r>
    <x v="44"/>
    <d v="2013-02-14T10:00:05"/>
    <n v="2013"/>
    <x v="1"/>
    <n v="14"/>
    <x v="9"/>
    <n v="5"/>
    <n v="49.96"/>
  </r>
  <r>
    <x v="44"/>
    <d v="2013-02-14T11:00:05"/>
    <n v="2013"/>
    <x v="1"/>
    <n v="14"/>
    <x v="10"/>
    <n v="5"/>
    <n v="49.96"/>
  </r>
  <r>
    <x v="44"/>
    <d v="2013-02-14T12:00:05"/>
    <n v="2013"/>
    <x v="1"/>
    <n v="14"/>
    <x v="11"/>
    <n v="5"/>
    <n v="49.96"/>
  </r>
  <r>
    <x v="44"/>
    <d v="2013-02-14T13:00:05"/>
    <n v="2013"/>
    <x v="1"/>
    <n v="14"/>
    <x v="12"/>
    <n v="5"/>
    <n v="49.96"/>
  </r>
  <r>
    <x v="44"/>
    <d v="2013-02-14T14:00:05"/>
    <n v="2013"/>
    <x v="1"/>
    <n v="14"/>
    <x v="13"/>
    <n v="5"/>
    <n v="49.154000000000003"/>
  </r>
  <r>
    <x v="44"/>
    <d v="2013-02-14T15:00:05"/>
    <n v="2013"/>
    <x v="1"/>
    <n v="14"/>
    <x v="14"/>
    <n v="5"/>
    <n v="27.863"/>
  </r>
  <r>
    <x v="44"/>
    <d v="2013-02-14T16:00:05"/>
    <n v="2013"/>
    <x v="1"/>
    <n v="14"/>
    <x v="15"/>
    <n v="5"/>
    <n v="20.385999999999999"/>
  </r>
  <r>
    <x v="44"/>
    <d v="2013-02-14T17:00:05"/>
    <n v="2013"/>
    <x v="1"/>
    <n v="14"/>
    <x v="16"/>
    <n v="5"/>
    <n v="45.113"/>
  </r>
  <r>
    <x v="44"/>
    <d v="2013-02-14T18:00:05"/>
    <n v="2013"/>
    <x v="1"/>
    <n v="14"/>
    <x v="17"/>
    <n v="5"/>
    <n v="41.732999999999997"/>
  </r>
  <r>
    <x v="44"/>
    <d v="2013-02-14T19:00:05"/>
    <n v="2013"/>
    <x v="1"/>
    <n v="14"/>
    <x v="18"/>
    <n v="5"/>
    <n v="19.18"/>
  </r>
  <r>
    <x v="44"/>
    <d v="2013-02-14T20:00:05"/>
    <n v="2013"/>
    <x v="1"/>
    <n v="14"/>
    <x v="19"/>
    <n v="5"/>
    <n v="0"/>
  </r>
  <r>
    <x v="44"/>
    <d v="2013-02-14T21:00:05"/>
    <n v="2013"/>
    <x v="1"/>
    <n v="14"/>
    <x v="20"/>
    <n v="5"/>
    <n v="0"/>
  </r>
  <r>
    <x v="44"/>
    <d v="2013-02-14T22:00:05"/>
    <n v="2013"/>
    <x v="1"/>
    <n v="14"/>
    <x v="21"/>
    <n v="5"/>
    <n v="0"/>
  </r>
  <r>
    <x v="44"/>
    <d v="2013-02-14T23:00:05"/>
    <n v="2013"/>
    <x v="1"/>
    <n v="14"/>
    <x v="22"/>
    <n v="5"/>
    <n v="0"/>
  </r>
  <r>
    <x v="45"/>
    <d v="2013-02-15T00:00:05"/>
    <n v="2013"/>
    <x v="1"/>
    <n v="15"/>
    <x v="23"/>
    <n v="6"/>
    <n v="0"/>
  </r>
  <r>
    <x v="45"/>
    <d v="2013-02-15T01:00:05"/>
    <n v="2013"/>
    <x v="1"/>
    <n v="15"/>
    <x v="0"/>
    <n v="6"/>
    <n v="0"/>
  </r>
  <r>
    <x v="45"/>
    <d v="2013-02-15T02:00:05"/>
    <n v="2013"/>
    <x v="1"/>
    <n v="15"/>
    <x v="1"/>
    <n v="6"/>
    <n v="0"/>
  </r>
  <r>
    <x v="45"/>
    <d v="2013-02-15T03:00:05"/>
    <n v="2013"/>
    <x v="1"/>
    <n v="15"/>
    <x v="2"/>
    <n v="6"/>
    <n v="0"/>
  </r>
  <r>
    <x v="45"/>
    <d v="2013-02-15T04:00:05"/>
    <n v="2013"/>
    <x v="1"/>
    <n v="15"/>
    <x v="3"/>
    <n v="6"/>
    <n v="0"/>
  </r>
  <r>
    <x v="45"/>
    <d v="2013-02-15T05:00:05"/>
    <n v="2013"/>
    <x v="1"/>
    <n v="15"/>
    <x v="4"/>
    <n v="6"/>
    <n v="0"/>
  </r>
  <r>
    <x v="45"/>
    <d v="2013-02-15T06:00:05"/>
    <n v="2013"/>
    <x v="1"/>
    <n v="15"/>
    <x v="5"/>
    <n v="6"/>
    <n v="0"/>
  </r>
  <r>
    <x v="45"/>
    <d v="2013-02-15T07:00:05"/>
    <n v="2013"/>
    <x v="1"/>
    <n v="15"/>
    <x v="6"/>
    <n v="6"/>
    <n v="3.0870000000000002"/>
  </r>
  <r>
    <x v="45"/>
    <d v="2013-02-15T08:00:05"/>
    <n v="2013"/>
    <x v="1"/>
    <n v="15"/>
    <x v="7"/>
    <n v="6"/>
    <n v="36.353999999999999"/>
  </r>
  <r>
    <x v="45"/>
    <d v="2013-02-15T09:00:05"/>
    <n v="2013"/>
    <x v="1"/>
    <n v="15"/>
    <x v="8"/>
    <n v="6"/>
    <n v="49.96"/>
  </r>
  <r>
    <x v="45"/>
    <d v="2013-02-15T10:00:05"/>
    <n v="2013"/>
    <x v="1"/>
    <n v="15"/>
    <x v="9"/>
    <n v="6"/>
    <n v="49.96"/>
  </r>
  <r>
    <x v="45"/>
    <d v="2013-02-15T11:00:05"/>
    <n v="2013"/>
    <x v="1"/>
    <n v="15"/>
    <x v="10"/>
    <n v="6"/>
    <n v="49.96"/>
  </r>
  <r>
    <x v="45"/>
    <d v="2013-02-15T12:00:05"/>
    <n v="2013"/>
    <x v="1"/>
    <n v="15"/>
    <x v="11"/>
    <n v="6"/>
    <n v="49.96"/>
  </r>
  <r>
    <x v="45"/>
    <d v="2013-02-15T13:00:05"/>
    <n v="2013"/>
    <x v="1"/>
    <n v="15"/>
    <x v="12"/>
    <n v="6"/>
    <n v="49.96"/>
  </r>
  <r>
    <x v="45"/>
    <d v="2013-02-15T14:00:05"/>
    <n v="2013"/>
    <x v="1"/>
    <n v="15"/>
    <x v="13"/>
    <n v="6"/>
    <n v="49.96"/>
  </r>
  <r>
    <x v="45"/>
    <d v="2013-02-15T15:00:05"/>
    <n v="2013"/>
    <x v="1"/>
    <n v="15"/>
    <x v="14"/>
    <n v="6"/>
    <n v="49.96"/>
  </r>
  <r>
    <x v="45"/>
    <d v="2013-02-15T16:00:05"/>
    <n v="2013"/>
    <x v="1"/>
    <n v="15"/>
    <x v="15"/>
    <n v="6"/>
    <n v="46.463000000000001"/>
  </r>
  <r>
    <x v="45"/>
    <d v="2013-02-15T17:00:05"/>
    <n v="2013"/>
    <x v="1"/>
    <n v="15"/>
    <x v="16"/>
    <n v="6"/>
    <n v="45.481999999999999"/>
  </r>
  <r>
    <x v="45"/>
    <d v="2013-02-15T18:00:05"/>
    <n v="2013"/>
    <x v="1"/>
    <n v="15"/>
    <x v="17"/>
    <n v="6"/>
    <n v="45.052"/>
  </r>
  <r>
    <x v="45"/>
    <d v="2013-02-15T19:00:05"/>
    <n v="2013"/>
    <x v="1"/>
    <n v="15"/>
    <x v="18"/>
    <n v="6"/>
    <n v="20.521999999999998"/>
  </r>
  <r>
    <x v="45"/>
    <d v="2013-02-15T20:00:05"/>
    <n v="2013"/>
    <x v="1"/>
    <n v="15"/>
    <x v="19"/>
    <n v="6"/>
    <n v="0"/>
  </r>
  <r>
    <x v="45"/>
    <d v="2013-02-15T21:00:05"/>
    <n v="2013"/>
    <x v="1"/>
    <n v="15"/>
    <x v="20"/>
    <n v="6"/>
    <n v="0"/>
  </r>
  <r>
    <x v="45"/>
    <d v="2013-02-15T22:00:05"/>
    <n v="2013"/>
    <x v="1"/>
    <n v="15"/>
    <x v="21"/>
    <n v="6"/>
    <n v="0"/>
  </r>
  <r>
    <x v="45"/>
    <d v="2013-02-15T23:00:06"/>
    <n v="2013"/>
    <x v="1"/>
    <n v="15"/>
    <x v="22"/>
    <n v="6"/>
    <n v="0"/>
  </r>
  <r>
    <x v="46"/>
    <d v="2013-02-16T00:00:06"/>
    <n v="2013"/>
    <x v="1"/>
    <n v="16"/>
    <x v="23"/>
    <n v="7"/>
    <n v="0"/>
  </r>
  <r>
    <x v="46"/>
    <d v="2013-02-16T01:00:06"/>
    <n v="2013"/>
    <x v="1"/>
    <n v="16"/>
    <x v="0"/>
    <n v="7"/>
    <n v="0"/>
  </r>
  <r>
    <x v="46"/>
    <d v="2013-02-16T02:00:06"/>
    <n v="2013"/>
    <x v="1"/>
    <n v="16"/>
    <x v="1"/>
    <n v="7"/>
    <n v="0"/>
  </r>
  <r>
    <x v="46"/>
    <d v="2013-02-16T03:00:06"/>
    <n v="2013"/>
    <x v="1"/>
    <n v="16"/>
    <x v="2"/>
    <n v="7"/>
    <n v="0"/>
  </r>
  <r>
    <x v="46"/>
    <d v="2013-02-16T04:00:06"/>
    <n v="2013"/>
    <x v="1"/>
    <n v="16"/>
    <x v="3"/>
    <n v="7"/>
    <n v="0"/>
  </r>
  <r>
    <x v="46"/>
    <d v="2013-02-16T05:00:06"/>
    <n v="2013"/>
    <x v="1"/>
    <n v="16"/>
    <x v="4"/>
    <n v="7"/>
    <n v="0"/>
  </r>
  <r>
    <x v="46"/>
    <d v="2013-02-16T06:00:06"/>
    <n v="2013"/>
    <x v="1"/>
    <n v="16"/>
    <x v="5"/>
    <n v="7"/>
    <n v="0"/>
  </r>
  <r>
    <x v="46"/>
    <d v="2013-02-16T07:00:06"/>
    <n v="2013"/>
    <x v="1"/>
    <n v="16"/>
    <x v="6"/>
    <n v="7"/>
    <n v="2.2000000000000002"/>
  </r>
  <r>
    <x v="46"/>
    <d v="2013-02-16T08:00:06"/>
    <n v="2013"/>
    <x v="1"/>
    <n v="16"/>
    <x v="7"/>
    <n v="7"/>
    <n v="33.209000000000003"/>
  </r>
  <r>
    <x v="46"/>
    <d v="2013-02-16T09:00:06"/>
    <n v="2013"/>
    <x v="1"/>
    <n v="16"/>
    <x v="8"/>
    <n v="7"/>
    <n v="49.96"/>
  </r>
  <r>
    <x v="46"/>
    <d v="2013-02-16T10:00:06"/>
    <n v="2013"/>
    <x v="1"/>
    <n v="16"/>
    <x v="9"/>
    <n v="7"/>
    <n v="49.96"/>
  </r>
  <r>
    <x v="46"/>
    <d v="2013-02-16T11:00:06"/>
    <n v="2013"/>
    <x v="1"/>
    <n v="16"/>
    <x v="10"/>
    <n v="7"/>
    <n v="49.96"/>
  </r>
  <r>
    <x v="46"/>
    <d v="2013-02-16T12:00:06"/>
    <n v="2013"/>
    <x v="1"/>
    <n v="16"/>
    <x v="11"/>
    <n v="7"/>
    <n v="48.286999999999999"/>
  </r>
  <r>
    <x v="46"/>
    <d v="2013-02-16T13:00:06"/>
    <n v="2013"/>
    <x v="1"/>
    <n v="16"/>
    <x v="12"/>
    <n v="7"/>
    <n v="36.322000000000003"/>
  </r>
  <r>
    <x v="46"/>
    <d v="2013-02-16T14:00:06"/>
    <n v="2013"/>
    <x v="1"/>
    <n v="16"/>
    <x v="13"/>
    <n v="7"/>
    <n v="24.567"/>
  </r>
  <r>
    <x v="46"/>
    <d v="2013-02-16T15:00:06"/>
    <n v="2013"/>
    <x v="1"/>
    <n v="16"/>
    <x v="14"/>
    <n v="7"/>
    <n v="18.920000000000002"/>
  </r>
  <r>
    <x v="46"/>
    <d v="2013-02-16T16:00:06"/>
    <n v="2013"/>
    <x v="1"/>
    <n v="16"/>
    <x v="15"/>
    <n v="7"/>
    <n v="20.872"/>
  </r>
  <r>
    <x v="46"/>
    <d v="2013-02-16T17:00:06"/>
    <n v="2013"/>
    <x v="1"/>
    <n v="16"/>
    <x v="16"/>
    <n v="7"/>
    <n v="24.452000000000002"/>
  </r>
  <r>
    <x v="46"/>
    <d v="2013-02-16T18:00:06"/>
    <n v="2013"/>
    <x v="1"/>
    <n v="16"/>
    <x v="17"/>
    <n v="7"/>
    <n v="24.492999999999999"/>
  </r>
  <r>
    <x v="46"/>
    <d v="2013-02-16T19:00:06"/>
    <n v="2013"/>
    <x v="1"/>
    <n v="16"/>
    <x v="18"/>
    <n v="7"/>
    <n v="11.201000000000001"/>
  </r>
  <r>
    <x v="46"/>
    <d v="2013-02-16T20:00:06"/>
    <n v="2013"/>
    <x v="1"/>
    <n v="16"/>
    <x v="19"/>
    <n v="7"/>
    <n v="0"/>
  </r>
  <r>
    <x v="46"/>
    <d v="2013-02-16T21:00:06"/>
    <n v="2013"/>
    <x v="1"/>
    <n v="16"/>
    <x v="20"/>
    <n v="7"/>
    <n v="0"/>
  </r>
  <r>
    <x v="46"/>
    <d v="2013-02-16T22:00:06"/>
    <n v="2013"/>
    <x v="1"/>
    <n v="16"/>
    <x v="21"/>
    <n v="7"/>
    <n v="0"/>
  </r>
  <r>
    <x v="46"/>
    <d v="2013-02-16T23:00:06"/>
    <n v="2013"/>
    <x v="1"/>
    <n v="16"/>
    <x v="22"/>
    <n v="7"/>
    <n v="0"/>
  </r>
  <r>
    <x v="47"/>
    <d v="2013-02-17T00:00:06"/>
    <n v="2013"/>
    <x v="1"/>
    <n v="17"/>
    <x v="23"/>
    <n v="1"/>
    <n v="0"/>
  </r>
  <r>
    <x v="47"/>
    <d v="2013-02-17T01:00:06"/>
    <n v="2013"/>
    <x v="1"/>
    <n v="17"/>
    <x v="0"/>
    <n v="1"/>
    <n v="0"/>
  </r>
  <r>
    <x v="47"/>
    <d v="2013-02-17T02:00:06"/>
    <n v="2013"/>
    <x v="1"/>
    <n v="17"/>
    <x v="1"/>
    <n v="1"/>
    <n v="0"/>
  </r>
  <r>
    <x v="47"/>
    <d v="2013-02-17T03:00:06"/>
    <n v="2013"/>
    <x v="1"/>
    <n v="17"/>
    <x v="2"/>
    <n v="1"/>
    <n v="0"/>
  </r>
  <r>
    <x v="47"/>
    <d v="2013-02-17T04:00:06"/>
    <n v="2013"/>
    <x v="1"/>
    <n v="17"/>
    <x v="3"/>
    <n v="1"/>
    <n v="0"/>
  </r>
  <r>
    <x v="47"/>
    <d v="2013-02-17T05:00:06"/>
    <n v="2013"/>
    <x v="1"/>
    <n v="17"/>
    <x v="4"/>
    <n v="1"/>
    <n v="0"/>
  </r>
  <r>
    <x v="47"/>
    <d v="2013-02-17T06:00:06"/>
    <n v="2013"/>
    <x v="1"/>
    <n v="17"/>
    <x v="5"/>
    <n v="1"/>
    <n v="0"/>
  </r>
  <r>
    <x v="47"/>
    <d v="2013-02-17T07:00:06"/>
    <n v="2013"/>
    <x v="1"/>
    <n v="17"/>
    <x v="6"/>
    <n v="1"/>
    <n v="2.8759999999999999"/>
  </r>
  <r>
    <x v="47"/>
    <d v="2013-02-17T08:00:06"/>
    <n v="2013"/>
    <x v="1"/>
    <n v="17"/>
    <x v="7"/>
    <n v="1"/>
    <n v="35.481999999999999"/>
  </r>
  <r>
    <x v="47"/>
    <d v="2013-02-17T09:00:06"/>
    <n v="2013"/>
    <x v="1"/>
    <n v="17"/>
    <x v="8"/>
    <n v="1"/>
    <n v="49.96"/>
  </r>
  <r>
    <x v="47"/>
    <d v="2013-02-17T10:00:06"/>
    <n v="2013"/>
    <x v="1"/>
    <n v="17"/>
    <x v="9"/>
    <n v="1"/>
    <n v="49.96"/>
  </r>
  <r>
    <x v="47"/>
    <d v="2013-02-17T11:00:06"/>
    <n v="2013"/>
    <x v="1"/>
    <n v="17"/>
    <x v="10"/>
    <n v="1"/>
    <n v="49.96"/>
  </r>
  <r>
    <x v="47"/>
    <d v="2013-02-17T12:00:06"/>
    <n v="2013"/>
    <x v="1"/>
    <n v="17"/>
    <x v="11"/>
    <n v="1"/>
    <n v="49.96"/>
  </r>
  <r>
    <x v="47"/>
    <d v="2013-02-17T13:00:06"/>
    <n v="2013"/>
    <x v="1"/>
    <n v="17"/>
    <x v="12"/>
    <n v="1"/>
    <n v="49.96"/>
  </r>
  <r>
    <x v="47"/>
    <d v="2013-02-17T14:00:06"/>
    <n v="2013"/>
    <x v="1"/>
    <n v="17"/>
    <x v="13"/>
    <n v="1"/>
    <n v="26.07"/>
  </r>
  <r>
    <x v="47"/>
    <d v="2013-02-17T15:00:06"/>
    <n v="2013"/>
    <x v="1"/>
    <n v="17"/>
    <x v="14"/>
    <n v="1"/>
    <n v="35.914999999999999"/>
  </r>
  <r>
    <x v="47"/>
    <d v="2013-02-17T16:00:06"/>
    <n v="2013"/>
    <x v="1"/>
    <n v="17"/>
    <x v="15"/>
    <n v="1"/>
    <n v="45.578000000000003"/>
  </r>
  <r>
    <x v="47"/>
    <d v="2013-02-17T17:00:06"/>
    <n v="2013"/>
    <x v="1"/>
    <n v="17"/>
    <x v="16"/>
    <n v="1"/>
    <n v="31.295999999999999"/>
  </r>
  <r>
    <x v="47"/>
    <d v="2013-02-17T18:00:06"/>
    <n v="2013"/>
    <x v="1"/>
    <n v="17"/>
    <x v="17"/>
    <n v="1"/>
    <n v="28.257999999999999"/>
  </r>
  <r>
    <x v="47"/>
    <d v="2013-02-17T19:00:06"/>
    <n v="2013"/>
    <x v="1"/>
    <n v="17"/>
    <x v="18"/>
    <n v="1"/>
    <n v="12.208"/>
  </r>
  <r>
    <x v="47"/>
    <d v="2013-02-17T20:00:06"/>
    <n v="2013"/>
    <x v="1"/>
    <n v="17"/>
    <x v="19"/>
    <n v="1"/>
    <n v="0"/>
  </r>
  <r>
    <x v="47"/>
    <d v="2013-02-17T21:00:06"/>
    <n v="2013"/>
    <x v="1"/>
    <n v="17"/>
    <x v="20"/>
    <n v="1"/>
    <n v="0"/>
  </r>
  <r>
    <x v="47"/>
    <d v="2013-02-17T22:00:06"/>
    <n v="2013"/>
    <x v="1"/>
    <n v="17"/>
    <x v="21"/>
    <n v="1"/>
    <n v="0"/>
  </r>
  <r>
    <x v="47"/>
    <d v="2013-02-17T23:00:06"/>
    <n v="2013"/>
    <x v="1"/>
    <n v="17"/>
    <x v="22"/>
    <n v="1"/>
    <n v="0"/>
  </r>
  <r>
    <x v="48"/>
    <d v="2013-02-18T00:00:06"/>
    <n v="2013"/>
    <x v="1"/>
    <n v="18"/>
    <x v="23"/>
    <n v="2"/>
    <n v="0"/>
  </r>
  <r>
    <x v="48"/>
    <d v="2013-02-18T01:00:06"/>
    <n v="2013"/>
    <x v="1"/>
    <n v="18"/>
    <x v="0"/>
    <n v="2"/>
    <n v="0"/>
  </r>
  <r>
    <x v="48"/>
    <d v="2013-02-18T02:00:06"/>
    <n v="2013"/>
    <x v="1"/>
    <n v="18"/>
    <x v="1"/>
    <n v="2"/>
    <n v="0"/>
  </r>
  <r>
    <x v="48"/>
    <d v="2013-02-18T03:00:06"/>
    <n v="2013"/>
    <x v="1"/>
    <n v="18"/>
    <x v="2"/>
    <n v="2"/>
    <n v="0"/>
  </r>
  <r>
    <x v="48"/>
    <d v="2013-02-18T04:00:06"/>
    <n v="2013"/>
    <x v="1"/>
    <n v="18"/>
    <x v="3"/>
    <n v="2"/>
    <n v="0"/>
  </r>
  <r>
    <x v="48"/>
    <d v="2013-02-18T05:00:06"/>
    <n v="2013"/>
    <x v="1"/>
    <n v="18"/>
    <x v="4"/>
    <n v="2"/>
    <n v="0"/>
  </r>
  <r>
    <x v="48"/>
    <d v="2013-02-18T06:00:06"/>
    <n v="2013"/>
    <x v="1"/>
    <n v="18"/>
    <x v="5"/>
    <n v="2"/>
    <n v="0"/>
  </r>
  <r>
    <x v="48"/>
    <d v="2013-02-18T07:00:06"/>
    <n v="2013"/>
    <x v="1"/>
    <n v="18"/>
    <x v="6"/>
    <n v="2"/>
    <n v="0"/>
  </r>
  <r>
    <x v="48"/>
    <d v="2013-02-18T08:00:06"/>
    <n v="2013"/>
    <x v="1"/>
    <n v="18"/>
    <x v="7"/>
    <n v="2"/>
    <n v="3.2370000000000001"/>
  </r>
  <r>
    <x v="48"/>
    <d v="2013-02-18T09:00:06"/>
    <n v="2013"/>
    <x v="1"/>
    <n v="18"/>
    <x v="8"/>
    <n v="2"/>
    <n v="6.0469999999999997"/>
  </r>
  <r>
    <x v="48"/>
    <d v="2013-02-18T10:00:06"/>
    <n v="2013"/>
    <x v="1"/>
    <n v="18"/>
    <x v="9"/>
    <n v="2"/>
    <n v="6.5720000000000001"/>
  </r>
  <r>
    <x v="48"/>
    <d v="2013-02-18T11:00:06"/>
    <n v="2013"/>
    <x v="1"/>
    <n v="18"/>
    <x v="10"/>
    <n v="2"/>
    <n v="6.0720000000000001"/>
  </r>
  <r>
    <x v="48"/>
    <d v="2013-02-18T12:00:06"/>
    <n v="2013"/>
    <x v="1"/>
    <n v="18"/>
    <x v="11"/>
    <n v="2"/>
    <n v="10.137"/>
  </r>
  <r>
    <x v="48"/>
    <d v="2013-02-18T13:00:06"/>
    <n v="2013"/>
    <x v="1"/>
    <n v="18"/>
    <x v="12"/>
    <n v="2"/>
    <n v="24.599"/>
  </r>
  <r>
    <x v="48"/>
    <d v="2013-02-18T14:00:06"/>
    <n v="2013"/>
    <x v="1"/>
    <n v="18"/>
    <x v="13"/>
    <n v="2"/>
    <n v="43.162999999999997"/>
  </r>
  <r>
    <x v="48"/>
    <d v="2013-02-18T15:00:06"/>
    <n v="2013"/>
    <x v="1"/>
    <n v="18"/>
    <x v="14"/>
    <n v="2"/>
    <n v="45.820999999999998"/>
  </r>
  <r>
    <x v="48"/>
    <d v="2013-02-18T16:00:06"/>
    <n v="2013"/>
    <x v="1"/>
    <n v="18"/>
    <x v="15"/>
    <n v="2"/>
    <n v="23.561"/>
  </r>
  <r>
    <x v="48"/>
    <d v="2013-02-18T17:00:06"/>
    <n v="2013"/>
    <x v="1"/>
    <n v="18"/>
    <x v="16"/>
    <n v="2"/>
    <n v="6.3540000000000001"/>
  </r>
  <r>
    <x v="48"/>
    <d v="2013-02-18T18:00:06"/>
    <n v="2013"/>
    <x v="1"/>
    <n v="18"/>
    <x v="17"/>
    <n v="2"/>
    <n v="1.4339999999999999"/>
  </r>
  <r>
    <x v="48"/>
    <d v="2013-02-18T19:00:06"/>
    <n v="2013"/>
    <x v="1"/>
    <n v="18"/>
    <x v="18"/>
    <n v="2"/>
    <n v="0.24970000000000001"/>
  </r>
  <r>
    <x v="48"/>
    <d v="2013-02-18T20:00:06"/>
    <n v="2013"/>
    <x v="1"/>
    <n v="18"/>
    <x v="19"/>
    <n v="2"/>
    <n v="0"/>
  </r>
  <r>
    <x v="48"/>
    <d v="2013-02-18T21:00:06"/>
    <n v="2013"/>
    <x v="1"/>
    <n v="18"/>
    <x v="20"/>
    <n v="2"/>
    <n v="0"/>
  </r>
  <r>
    <x v="48"/>
    <d v="2013-02-18T22:00:06"/>
    <n v="2013"/>
    <x v="1"/>
    <n v="18"/>
    <x v="21"/>
    <n v="2"/>
    <n v="0"/>
  </r>
  <r>
    <x v="48"/>
    <d v="2013-02-18T23:00:06"/>
    <n v="2013"/>
    <x v="1"/>
    <n v="18"/>
    <x v="22"/>
    <n v="2"/>
    <n v="0"/>
  </r>
  <r>
    <x v="49"/>
    <d v="2013-02-19T00:00:06"/>
    <n v="2013"/>
    <x v="1"/>
    <n v="19"/>
    <x v="23"/>
    <n v="3"/>
    <n v="0"/>
  </r>
  <r>
    <x v="49"/>
    <d v="2013-02-19T01:00:06"/>
    <n v="2013"/>
    <x v="1"/>
    <n v="19"/>
    <x v="0"/>
    <n v="3"/>
    <n v="0"/>
  </r>
  <r>
    <x v="49"/>
    <d v="2013-02-19T02:00:06"/>
    <n v="2013"/>
    <x v="1"/>
    <n v="19"/>
    <x v="1"/>
    <n v="3"/>
    <n v="0"/>
  </r>
  <r>
    <x v="49"/>
    <d v="2013-02-19T03:00:06"/>
    <n v="2013"/>
    <x v="1"/>
    <n v="19"/>
    <x v="2"/>
    <n v="3"/>
    <n v="0"/>
  </r>
  <r>
    <x v="49"/>
    <d v="2013-02-19T04:00:06"/>
    <n v="2013"/>
    <x v="1"/>
    <n v="19"/>
    <x v="3"/>
    <n v="3"/>
    <n v="0"/>
  </r>
  <r>
    <x v="49"/>
    <d v="2013-02-19T05:00:06"/>
    <n v="2013"/>
    <x v="1"/>
    <n v="19"/>
    <x v="4"/>
    <n v="3"/>
    <n v="0"/>
  </r>
  <r>
    <x v="49"/>
    <d v="2013-02-19T06:00:06"/>
    <n v="2013"/>
    <x v="1"/>
    <n v="19"/>
    <x v="5"/>
    <n v="3"/>
    <n v="0"/>
  </r>
  <r>
    <x v="49"/>
    <d v="2013-02-19T07:00:06"/>
    <n v="2013"/>
    <x v="1"/>
    <n v="19"/>
    <x v="6"/>
    <n v="3"/>
    <n v="2.6240000000000001"/>
  </r>
  <r>
    <x v="49"/>
    <d v="2013-02-19T08:00:06"/>
    <n v="2013"/>
    <x v="1"/>
    <n v="19"/>
    <x v="7"/>
    <n v="3"/>
    <n v="35.006999999999998"/>
  </r>
  <r>
    <x v="49"/>
    <d v="2013-02-19T09:00:06"/>
    <n v="2013"/>
    <x v="1"/>
    <n v="19"/>
    <x v="8"/>
    <n v="3"/>
    <n v="49.96"/>
  </r>
  <r>
    <x v="49"/>
    <d v="2013-02-19T10:00:06"/>
    <n v="2013"/>
    <x v="1"/>
    <n v="19"/>
    <x v="9"/>
    <n v="3"/>
    <n v="49.96"/>
  </r>
  <r>
    <x v="49"/>
    <d v="2013-02-19T11:00:06"/>
    <n v="2013"/>
    <x v="1"/>
    <n v="19"/>
    <x v="10"/>
    <n v="3"/>
    <n v="49.96"/>
  </r>
  <r>
    <x v="49"/>
    <d v="2013-02-19T12:00:06"/>
    <n v="2013"/>
    <x v="1"/>
    <n v="19"/>
    <x v="11"/>
    <n v="3"/>
    <n v="49.96"/>
  </r>
  <r>
    <x v="49"/>
    <d v="2013-02-19T13:00:06"/>
    <n v="2013"/>
    <x v="1"/>
    <n v="19"/>
    <x v="12"/>
    <n v="3"/>
    <n v="49.96"/>
  </r>
  <r>
    <x v="49"/>
    <d v="2013-02-19T14:00:06"/>
    <n v="2013"/>
    <x v="1"/>
    <n v="19"/>
    <x v="13"/>
    <n v="3"/>
    <n v="49.96"/>
  </r>
  <r>
    <x v="49"/>
    <d v="2013-02-19T15:00:06"/>
    <n v="2013"/>
    <x v="1"/>
    <n v="19"/>
    <x v="14"/>
    <n v="3"/>
    <n v="49.96"/>
  </r>
  <r>
    <x v="49"/>
    <d v="2013-02-19T16:00:06"/>
    <n v="2013"/>
    <x v="1"/>
    <n v="19"/>
    <x v="15"/>
    <n v="3"/>
    <n v="49.96"/>
  </r>
  <r>
    <x v="49"/>
    <d v="2013-02-19T17:00:06"/>
    <n v="2013"/>
    <x v="1"/>
    <n v="19"/>
    <x v="16"/>
    <n v="3"/>
    <n v="49.96"/>
  </r>
  <r>
    <x v="49"/>
    <d v="2013-02-19T18:00:06"/>
    <n v="2013"/>
    <x v="1"/>
    <n v="19"/>
    <x v="17"/>
    <n v="3"/>
    <n v="46.41"/>
  </r>
  <r>
    <x v="49"/>
    <d v="2013-02-19T19:00:06"/>
    <n v="2013"/>
    <x v="1"/>
    <n v="19"/>
    <x v="18"/>
    <n v="3"/>
    <n v="17.747"/>
  </r>
  <r>
    <x v="49"/>
    <d v="2013-02-19T20:00:06"/>
    <n v="2013"/>
    <x v="1"/>
    <n v="19"/>
    <x v="19"/>
    <n v="3"/>
    <n v="0"/>
  </r>
  <r>
    <x v="49"/>
    <d v="2013-02-19T21:00:06"/>
    <n v="2013"/>
    <x v="1"/>
    <n v="19"/>
    <x v="20"/>
    <n v="3"/>
    <n v="0"/>
  </r>
  <r>
    <x v="49"/>
    <d v="2013-02-19T22:00:06"/>
    <n v="2013"/>
    <x v="1"/>
    <n v="19"/>
    <x v="21"/>
    <n v="3"/>
    <n v="0"/>
  </r>
  <r>
    <x v="49"/>
    <d v="2013-02-19T23:00:06"/>
    <n v="2013"/>
    <x v="1"/>
    <n v="19"/>
    <x v="22"/>
    <n v="3"/>
    <n v="0"/>
  </r>
  <r>
    <x v="50"/>
    <d v="2013-02-20T00:00:06"/>
    <n v="2013"/>
    <x v="1"/>
    <n v="20"/>
    <x v="23"/>
    <n v="4"/>
    <n v="0"/>
  </r>
  <r>
    <x v="50"/>
    <d v="2013-02-20T01:00:06"/>
    <n v="2013"/>
    <x v="1"/>
    <n v="20"/>
    <x v="0"/>
    <n v="4"/>
    <n v="0"/>
  </r>
  <r>
    <x v="50"/>
    <d v="2013-02-20T02:00:06"/>
    <n v="2013"/>
    <x v="1"/>
    <n v="20"/>
    <x v="1"/>
    <n v="4"/>
    <n v="0"/>
  </r>
  <r>
    <x v="50"/>
    <d v="2013-02-20T03:00:06"/>
    <n v="2013"/>
    <x v="1"/>
    <n v="20"/>
    <x v="2"/>
    <n v="4"/>
    <n v="0"/>
  </r>
  <r>
    <x v="50"/>
    <d v="2013-02-20T04:00:06"/>
    <n v="2013"/>
    <x v="1"/>
    <n v="20"/>
    <x v="3"/>
    <n v="4"/>
    <n v="0"/>
  </r>
  <r>
    <x v="50"/>
    <d v="2013-02-20T05:00:06"/>
    <n v="2013"/>
    <x v="1"/>
    <n v="20"/>
    <x v="4"/>
    <n v="4"/>
    <n v="0"/>
  </r>
  <r>
    <x v="50"/>
    <d v="2013-02-20T06:00:06"/>
    <n v="2013"/>
    <x v="1"/>
    <n v="20"/>
    <x v="5"/>
    <n v="4"/>
    <n v="0"/>
  </r>
  <r>
    <x v="50"/>
    <d v="2013-02-20T07:00:06"/>
    <n v="2013"/>
    <x v="1"/>
    <n v="20"/>
    <x v="6"/>
    <n v="4"/>
    <n v="2.4660000000000002"/>
  </r>
  <r>
    <x v="50"/>
    <d v="2013-02-20T08:00:06"/>
    <n v="2013"/>
    <x v="1"/>
    <n v="20"/>
    <x v="7"/>
    <n v="4"/>
    <n v="34.332000000000001"/>
  </r>
  <r>
    <x v="50"/>
    <d v="2013-02-20T09:00:06"/>
    <n v="2013"/>
    <x v="1"/>
    <n v="20"/>
    <x v="8"/>
    <n v="4"/>
    <n v="49.96"/>
  </r>
  <r>
    <x v="50"/>
    <d v="2013-02-20T10:00:06"/>
    <n v="2013"/>
    <x v="1"/>
    <n v="20"/>
    <x v="9"/>
    <n v="4"/>
    <n v="49.96"/>
  </r>
  <r>
    <x v="50"/>
    <d v="2013-02-20T11:00:06"/>
    <n v="2013"/>
    <x v="1"/>
    <n v="20"/>
    <x v="10"/>
    <n v="4"/>
    <n v="49.96"/>
  </r>
  <r>
    <x v="50"/>
    <d v="2013-02-20T12:00:06"/>
    <n v="2013"/>
    <x v="1"/>
    <n v="20"/>
    <x v="11"/>
    <n v="4"/>
    <n v="49.96"/>
  </r>
  <r>
    <x v="50"/>
    <d v="2013-02-20T13:00:06"/>
    <n v="2013"/>
    <x v="1"/>
    <n v="20"/>
    <x v="12"/>
    <n v="4"/>
    <n v="49.96"/>
  </r>
  <r>
    <x v="50"/>
    <d v="2013-02-20T14:00:06"/>
    <n v="2013"/>
    <x v="1"/>
    <n v="20"/>
    <x v="13"/>
    <n v="4"/>
    <n v="49.96"/>
  </r>
  <r>
    <x v="50"/>
    <d v="2013-02-20T15:00:06"/>
    <n v="2013"/>
    <x v="1"/>
    <n v="20"/>
    <x v="14"/>
    <n v="4"/>
    <n v="49.96"/>
  </r>
  <r>
    <x v="50"/>
    <d v="2013-02-20T16:00:06"/>
    <n v="2013"/>
    <x v="1"/>
    <n v="20"/>
    <x v="15"/>
    <n v="4"/>
    <n v="49.96"/>
  </r>
  <r>
    <x v="50"/>
    <d v="2013-02-20T17:00:06"/>
    <n v="2013"/>
    <x v="1"/>
    <n v="20"/>
    <x v="16"/>
    <n v="4"/>
    <n v="49.96"/>
  </r>
  <r>
    <x v="50"/>
    <d v="2013-02-20T18:00:06"/>
    <n v="2013"/>
    <x v="1"/>
    <n v="20"/>
    <x v="17"/>
    <n v="4"/>
    <n v="49.703000000000003"/>
  </r>
  <r>
    <x v="50"/>
    <d v="2013-02-20T19:00:06"/>
    <n v="2013"/>
    <x v="1"/>
    <n v="20"/>
    <x v="18"/>
    <n v="4"/>
    <n v="15.965999999999999"/>
  </r>
  <r>
    <x v="50"/>
    <d v="2013-02-20T20:00:06"/>
    <n v="2013"/>
    <x v="1"/>
    <n v="20"/>
    <x v="19"/>
    <n v="4"/>
    <n v="0"/>
  </r>
  <r>
    <x v="50"/>
    <d v="2013-02-20T21:00:06"/>
    <n v="2013"/>
    <x v="1"/>
    <n v="20"/>
    <x v="20"/>
    <n v="4"/>
    <n v="0"/>
  </r>
  <r>
    <x v="50"/>
    <d v="2013-02-20T22:00:06"/>
    <n v="2013"/>
    <x v="1"/>
    <n v="20"/>
    <x v="21"/>
    <n v="4"/>
    <n v="0"/>
  </r>
  <r>
    <x v="50"/>
    <d v="2013-02-20T23:00:06"/>
    <n v="2013"/>
    <x v="1"/>
    <n v="20"/>
    <x v="22"/>
    <n v="4"/>
    <n v="0"/>
  </r>
  <r>
    <x v="51"/>
    <d v="2013-02-21T00:00:06"/>
    <n v="2013"/>
    <x v="1"/>
    <n v="21"/>
    <x v="23"/>
    <n v="5"/>
    <n v="0"/>
  </r>
  <r>
    <x v="51"/>
    <d v="2013-02-21T01:00:06"/>
    <n v="2013"/>
    <x v="1"/>
    <n v="21"/>
    <x v="0"/>
    <n v="5"/>
    <n v="0"/>
  </r>
  <r>
    <x v="51"/>
    <d v="2013-02-21T02:00:06"/>
    <n v="2013"/>
    <x v="1"/>
    <n v="21"/>
    <x v="1"/>
    <n v="5"/>
    <n v="0"/>
  </r>
  <r>
    <x v="51"/>
    <d v="2013-02-21T03:00:06"/>
    <n v="2013"/>
    <x v="1"/>
    <n v="21"/>
    <x v="2"/>
    <n v="5"/>
    <n v="0"/>
  </r>
  <r>
    <x v="51"/>
    <d v="2013-02-21T04:00:06"/>
    <n v="2013"/>
    <x v="1"/>
    <n v="21"/>
    <x v="3"/>
    <n v="5"/>
    <n v="0"/>
  </r>
  <r>
    <x v="51"/>
    <d v="2013-02-21T05:00:06"/>
    <n v="2013"/>
    <x v="1"/>
    <n v="21"/>
    <x v="4"/>
    <n v="5"/>
    <n v="0"/>
  </r>
  <r>
    <x v="51"/>
    <d v="2013-02-21T06:00:06"/>
    <n v="2013"/>
    <x v="1"/>
    <n v="21"/>
    <x v="5"/>
    <n v="5"/>
    <n v="0"/>
  </r>
  <r>
    <x v="51"/>
    <d v="2013-02-21T07:00:06"/>
    <n v="2013"/>
    <x v="1"/>
    <n v="21"/>
    <x v="6"/>
    <n v="5"/>
    <n v="1.931"/>
  </r>
  <r>
    <x v="51"/>
    <d v="2013-02-21T08:00:06"/>
    <n v="2013"/>
    <x v="1"/>
    <n v="21"/>
    <x v="7"/>
    <n v="5"/>
    <n v="33.127000000000002"/>
  </r>
  <r>
    <x v="51"/>
    <d v="2013-02-21T09:00:06"/>
    <n v="2013"/>
    <x v="1"/>
    <n v="21"/>
    <x v="8"/>
    <n v="5"/>
    <n v="49.96"/>
  </r>
  <r>
    <x v="51"/>
    <d v="2013-02-21T10:00:06"/>
    <n v="2013"/>
    <x v="1"/>
    <n v="21"/>
    <x v="9"/>
    <n v="5"/>
    <n v="49.96"/>
  </r>
  <r>
    <x v="51"/>
    <d v="2013-02-21T11:00:06"/>
    <n v="2013"/>
    <x v="1"/>
    <n v="21"/>
    <x v="10"/>
    <n v="5"/>
    <n v="49.96"/>
  </r>
  <r>
    <x v="51"/>
    <d v="2013-02-21T12:00:06"/>
    <n v="2013"/>
    <x v="1"/>
    <n v="21"/>
    <x v="11"/>
    <n v="5"/>
    <n v="49.96"/>
  </r>
  <r>
    <x v="51"/>
    <d v="2013-02-21T13:00:06"/>
    <n v="2013"/>
    <x v="1"/>
    <n v="21"/>
    <x v="12"/>
    <n v="5"/>
    <n v="49.96"/>
  </r>
  <r>
    <x v="51"/>
    <d v="2013-02-21T14:00:06"/>
    <n v="2013"/>
    <x v="1"/>
    <n v="21"/>
    <x v="13"/>
    <n v="5"/>
    <n v="49.96"/>
  </r>
  <r>
    <x v="51"/>
    <d v="2013-02-21T15:00:06"/>
    <n v="2013"/>
    <x v="1"/>
    <n v="21"/>
    <x v="14"/>
    <n v="5"/>
    <n v="49.96"/>
  </r>
  <r>
    <x v="51"/>
    <d v="2013-02-21T16:00:06"/>
    <n v="2013"/>
    <x v="1"/>
    <n v="21"/>
    <x v="15"/>
    <n v="5"/>
    <n v="49.96"/>
  </r>
  <r>
    <x v="51"/>
    <d v="2013-02-21T17:00:06"/>
    <n v="2013"/>
    <x v="1"/>
    <n v="21"/>
    <x v="16"/>
    <n v="5"/>
    <n v="49.96"/>
  </r>
  <r>
    <x v="51"/>
    <d v="2013-02-21T18:00:06"/>
    <n v="2013"/>
    <x v="1"/>
    <n v="21"/>
    <x v="17"/>
    <n v="5"/>
    <n v="49.58"/>
  </r>
  <r>
    <x v="51"/>
    <d v="2013-02-21T19:00:06"/>
    <n v="2013"/>
    <x v="1"/>
    <n v="21"/>
    <x v="18"/>
    <n v="5"/>
    <n v="17.158999999999999"/>
  </r>
  <r>
    <x v="51"/>
    <d v="2013-02-21T20:00:06"/>
    <n v="2013"/>
    <x v="1"/>
    <n v="21"/>
    <x v="19"/>
    <n v="5"/>
    <n v="0"/>
  </r>
  <r>
    <x v="51"/>
    <d v="2013-02-21T21:00:06"/>
    <n v="2013"/>
    <x v="1"/>
    <n v="21"/>
    <x v="20"/>
    <n v="5"/>
    <n v="0"/>
  </r>
  <r>
    <x v="51"/>
    <d v="2013-02-21T22:00:06"/>
    <n v="2013"/>
    <x v="1"/>
    <n v="21"/>
    <x v="21"/>
    <n v="5"/>
    <n v="0"/>
  </r>
  <r>
    <x v="51"/>
    <d v="2013-02-21T23:00:06"/>
    <n v="2013"/>
    <x v="1"/>
    <n v="21"/>
    <x v="22"/>
    <n v="5"/>
    <n v="0"/>
  </r>
  <r>
    <x v="52"/>
    <d v="2013-02-22T00:00:06"/>
    <n v="2013"/>
    <x v="1"/>
    <n v="22"/>
    <x v="23"/>
    <n v="6"/>
    <n v="0"/>
  </r>
  <r>
    <x v="52"/>
    <d v="2013-02-22T01:00:06"/>
    <n v="2013"/>
    <x v="1"/>
    <n v="22"/>
    <x v="0"/>
    <n v="6"/>
    <n v="0"/>
  </r>
  <r>
    <x v="52"/>
    <d v="2013-02-22T02:00:06"/>
    <n v="2013"/>
    <x v="1"/>
    <n v="22"/>
    <x v="1"/>
    <n v="6"/>
    <n v="0"/>
  </r>
  <r>
    <x v="52"/>
    <d v="2013-02-22T03:00:06"/>
    <n v="2013"/>
    <x v="1"/>
    <n v="22"/>
    <x v="2"/>
    <n v="6"/>
    <n v="0"/>
  </r>
  <r>
    <x v="52"/>
    <d v="2013-02-22T04:00:06"/>
    <n v="2013"/>
    <x v="1"/>
    <n v="22"/>
    <x v="3"/>
    <n v="6"/>
    <n v="0"/>
  </r>
  <r>
    <x v="52"/>
    <d v="2013-02-22T05:00:06"/>
    <n v="2013"/>
    <x v="1"/>
    <n v="22"/>
    <x v="4"/>
    <n v="6"/>
    <n v="0"/>
  </r>
  <r>
    <x v="52"/>
    <d v="2013-02-22T06:00:06"/>
    <n v="2013"/>
    <x v="1"/>
    <n v="22"/>
    <x v="5"/>
    <n v="6"/>
    <n v="0"/>
  </r>
  <r>
    <x v="52"/>
    <d v="2013-02-22T07:00:06"/>
    <n v="2013"/>
    <x v="1"/>
    <n v="22"/>
    <x v="6"/>
    <n v="6"/>
    <n v="1.869"/>
  </r>
  <r>
    <x v="52"/>
    <d v="2013-02-22T08:00:06"/>
    <n v="2013"/>
    <x v="1"/>
    <n v="22"/>
    <x v="7"/>
    <n v="6"/>
    <n v="32.753"/>
  </r>
  <r>
    <x v="52"/>
    <d v="2013-02-22T09:00:06"/>
    <n v="2013"/>
    <x v="1"/>
    <n v="22"/>
    <x v="8"/>
    <n v="6"/>
    <n v="49.96"/>
  </r>
  <r>
    <x v="52"/>
    <d v="2013-02-22T10:00:06"/>
    <n v="2013"/>
    <x v="1"/>
    <n v="22"/>
    <x v="9"/>
    <n v="6"/>
    <n v="49.96"/>
  </r>
  <r>
    <x v="52"/>
    <d v="2013-02-22T11:00:06"/>
    <n v="2013"/>
    <x v="1"/>
    <n v="22"/>
    <x v="10"/>
    <n v="6"/>
    <n v="49.96"/>
  </r>
  <r>
    <x v="52"/>
    <d v="2013-02-22T12:00:06"/>
    <n v="2013"/>
    <x v="1"/>
    <n v="22"/>
    <x v="11"/>
    <n v="6"/>
    <n v="49.96"/>
  </r>
  <r>
    <x v="52"/>
    <d v="2013-02-22T13:00:06"/>
    <n v="2013"/>
    <x v="1"/>
    <n v="22"/>
    <x v="12"/>
    <n v="6"/>
    <n v="49.96"/>
  </r>
  <r>
    <x v="52"/>
    <d v="2013-02-22T14:00:06"/>
    <n v="2013"/>
    <x v="1"/>
    <n v="22"/>
    <x v="13"/>
    <n v="6"/>
    <n v="49.96"/>
  </r>
  <r>
    <x v="52"/>
    <d v="2013-02-22T15:00:06"/>
    <n v="2013"/>
    <x v="1"/>
    <n v="22"/>
    <x v="14"/>
    <n v="6"/>
    <n v="49.96"/>
  </r>
  <r>
    <x v="52"/>
    <d v="2013-02-22T16:00:06"/>
    <n v="2013"/>
    <x v="1"/>
    <n v="22"/>
    <x v="15"/>
    <n v="6"/>
    <n v="49.96"/>
  </r>
  <r>
    <x v="52"/>
    <d v="2013-02-22T17:00:06"/>
    <n v="2013"/>
    <x v="1"/>
    <n v="22"/>
    <x v="16"/>
    <n v="6"/>
    <n v="49.96"/>
  </r>
  <r>
    <x v="52"/>
    <d v="2013-02-22T18:00:06"/>
    <n v="2013"/>
    <x v="1"/>
    <n v="22"/>
    <x v="17"/>
    <n v="6"/>
    <n v="47.564999999999998"/>
  </r>
  <r>
    <x v="52"/>
    <d v="2013-02-22T19:00:06"/>
    <n v="2013"/>
    <x v="1"/>
    <n v="22"/>
    <x v="18"/>
    <n v="6"/>
    <n v="15.43"/>
  </r>
  <r>
    <x v="52"/>
    <d v="2013-02-22T20:00:06"/>
    <n v="2013"/>
    <x v="1"/>
    <n v="22"/>
    <x v="19"/>
    <n v="6"/>
    <n v="0"/>
  </r>
  <r>
    <x v="52"/>
    <d v="2013-02-22T21:00:06"/>
    <n v="2013"/>
    <x v="1"/>
    <n v="22"/>
    <x v="20"/>
    <n v="6"/>
    <n v="0"/>
  </r>
  <r>
    <x v="52"/>
    <d v="2013-02-22T22:00:06"/>
    <n v="2013"/>
    <x v="1"/>
    <n v="22"/>
    <x v="21"/>
    <n v="6"/>
    <n v="0"/>
  </r>
  <r>
    <x v="52"/>
    <d v="2013-02-22T23:00:06"/>
    <n v="2013"/>
    <x v="1"/>
    <n v="22"/>
    <x v="22"/>
    <n v="6"/>
    <n v="0"/>
  </r>
  <r>
    <x v="53"/>
    <d v="2013-02-23T00:00:06"/>
    <n v="2013"/>
    <x v="1"/>
    <n v="23"/>
    <x v="23"/>
    <n v="7"/>
    <n v="0"/>
  </r>
  <r>
    <x v="53"/>
    <d v="2013-02-23T01:00:06"/>
    <n v="2013"/>
    <x v="1"/>
    <n v="23"/>
    <x v="0"/>
    <n v="7"/>
    <n v="0"/>
  </r>
  <r>
    <x v="53"/>
    <d v="2013-02-23T02:00:06"/>
    <n v="2013"/>
    <x v="1"/>
    <n v="23"/>
    <x v="1"/>
    <n v="7"/>
    <n v="0"/>
  </r>
  <r>
    <x v="53"/>
    <d v="2013-02-23T03:00:06"/>
    <n v="2013"/>
    <x v="1"/>
    <n v="23"/>
    <x v="2"/>
    <n v="7"/>
    <n v="0"/>
  </r>
  <r>
    <x v="53"/>
    <d v="2013-02-23T04:00:06"/>
    <n v="2013"/>
    <x v="1"/>
    <n v="23"/>
    <x v="3"/>
    <n v="7"/>
    <n v="0"/>
  </r>
  <r>
    <x v="53"/>
    <d v="2013-02-23T05:00:06"/>
    <n v="2013"/>
    <x v="1"/>
    <n v="23"/>
    <x v="4"/>
    <n v="7"/>
    <n v="0"/>
  </r>
  <r>
    <x v="53"/>
    <d v="2013-02-23T06:00:06"/>
    <n v="2013"/>
    <x v="1"/>
    <n v="23"/>
    <x v="5"/>
    <n v="7"/>
    <n v="0"/>
  </r>
  <r>
    <x v="53"/>
    <d v="2013-02-23T07:00:06"/>
    <n v="2013"/>
    <x v="1"/>
    <n v="23"/>
    <x v="6"/>
    <n v="7"/>
    <n v="1.6240000000000001"/>
  </r>
  <r>
    <x v="53"/>
    <d v="2013-02-23T08:00:06"/>
    <n v="2013"/>
    <x v="1"/>
    <n v="23"/>
    <x v="7"/>
    <n v="7"/>
    <n v="31.942"/>
  </r>
  <r>
    <x v="53"/>
    <d v="2013-02-23T09:00:06"/>
    <n v="2013"/>
    <x v="1"/>
    <n v="23"/>
    <x v="8"/>
    <n v="7"/>
    <n v="49.96"/>
  </r>
  <r>
    <x v="53"/>
    <d v="2013-02-23T10:00:06"/>
    <n v="2013"/>
    <x v="1"/>
    <n v="23"/>
    <x v="9"/>
    <n v="7"/>
    <n v="49.96"/>
  </r>
  <r>
    <x v="53"/>
    <d v="2013-02-23T11:00:06"/>
    <n v="2013"/>
    <x v="1"/>
    <n v="23"/>
    <x v="10"/>
    <n v="7"/>
    <n v="49.96"/>
  </r>
  <r>
    <x v="53"/>
    <d v="2013-02-23T12:00:06"/>
    <n v="2013"/>
    <x v="1"/>
    <n v="23"/>
    <x v="11"/>
    <n v="7"/>
    <n v="49.96"/>
  </r>
  <r>
    <x v="53"/>
    <d v="2013-02-23T13:00:06"/>
    <n v="2013"/>
    <x v="1"/>
    <n v="23"/>
    <x v="12"/>
    <n v="7"/>
    <n v="49.96"/>
  </r>
  <r>
    <x v="53"/>
    <d v="2013-02-23T14:00:06"/>
    <n v="2013"/>
    <x v="1"/>
    <n v="23"/>
    <x v="13"/>
    <n v="7"/>
    <n v="49.96"/>
  </r>
  <r>
    <x v="53"/>
    <d v="2013-02-23T15:00:06"/>
    <n v="2013"/>
    <x v="1"/>
    <n v="23"/>
    <x v="14"/>
    <n v="7"/>
    <n v="49.96"/>
  </r>
  <r>
    <x v="53"/>
    <d v="2013-02-23T16:00:06"/>
    <n v="2013"/>
    <x v="1"/>
    <n v="23"/>
    <x v="15"/>
    <n v="7"/>
    <n v="47.075000000000003"/>
  </r>
  <r>
    <x v="53"/>
    <d v="2013-02-23T17:00:06"/>
    <n v="2013"/>
    <x v="1"/>
    <n v="23"/>
    <x v="16"/>
    <n v="7"/>
    <n v="39.834000000000003"/>
  </r>
  <r>
    <x v="53"/>
    <d v="2013-02-23T18:00:06"/>
    <n v="2013"/>
    <x v="1"/>
    <n v="23"/>
    <x v="17"/>
    <n v="7"/>
    <n v="28.3"/>
  </r>
  <r>
    <x v="53"/>
    <d v="2013-02-23T19:00:06"/>
    <n v="2013"/>
    <x v="1"/>
    <n v="23"/>
    <x v="18"/>
    <n v="7"/>
    <n v="12.289"/>
  </r>
  <r>
    <x v="53"/>
    <d v="2013-02-23T20:00:06"/>
    <n v="2013"/>
    <x v="1"/>
    <n v="23"/>
    <x v="19"/>
    <n v="7"/>
    <n v="0"/>
  </r>
  <r>
    <x v="53"/>
    <d v="2013-02-23T21:00:06"/>
    <n v="2013"/>
    <x v="1"/>
    <n v="23"/>
    <x v="20"/>
    <n v="7"/>
    <n v="0"/>
  </r>
  <r>
    <x v="53"/>
    <d v="2013-02-23T22:00:06"/>
    <n v="2013"/>
    <x v="1"/>
    <n v="23"/>
    <x v="21"/>
    <n v="7"/>
    <n v="0"/>
  </r>
  <r>
    <x v="53"/>
    <d v="2013-02-23T23:00:06"/>
    <n v="2013"/>
    <x v="1"/>
    <n v="23"/>
    <x v="22"/>
    <n v="7"/>
    <n v="0"/>
  </r>
  <r>
    <x v="54"/>
    <d v="2013-02-24T00:00:06"/>
    <n v="2013"/>
    <x v="1"/>
    <n v="24"/>
    <x v="23"/>
    <n v="1"/>
    <n v="0"/>
  </r>
  <r>
    <x v="54"/>
    <d v="2013-02-24T01:00:06"/>
    <n v="2013"/>
    <x v="1"/>
    <n v="24"/>
    <x v="0"/>
    <n v="1"/>
    <n v="0"/>
  </r>
  <r>
    <x v="54"/>
    <d v="2013-02-24T02:00:06"/>
    <n v="2013"/>
    <x v="1"/>
    <n v="24"/>
    <x v="1"/>
    <n v="1"/>
    <n v="0"/>
  </r>
  <r>
    <x v="54"/>
    <d v="2013-02-24T03:00:06"/>
    <n v="2013"/>
    <x v="1"/>
    <n v="24"/>
    <x v="2"/>
    <n v="1"/>
    <n v="0"/>
  </r>
  <r>
    <x v="54"/>
    <d v="2013-02-24T04:00:06"/>
    <n v="2013"/>
    <x v="1"/>
    <n v="24"/>
    <x v="3"/>
    <n v="1"/>
    <n v="0"/>
  </r>
  <r>
    <x v="54"/>
    <d v="2013-02-24T05:00:06"/>
    <n v="2013"/>
    <x v="1"/>
    <n v="24"/>
    <x v="4"/>
    <n v="1"/>
    <n v="0"/>
  </r>
  <r>
    <x v="54"/>
    <d v="2013-02-24T06:00:06"/>
    <n v="2013"/>
    <x v="1"/>
    <n v="24"/>
    <x v="5"/>
    <n v="1"/>
    <n v="0"/>
  </r>
  <r>
    <x v="54"/>
    <d v="2013-02-24T07:00:07"/>
    <n v="2013"/>
    <x v="1"/>
    <n v="24"/>
    <x v="6"/>
    <n v="1"/>
    <n v="1.4350000000000001"/>
  </r>
  <r>
    <x v="54"/>
    <d v="2013-02-24T08:00:07"/>
    <n v="2013"/>
    <x v="1"/>
    <n v="24"/>
    <x v="7"/>
    <n v="1"/>
    <n v="31.648"/>
  </r>
  <r>
    <x v="54"/>
    <d v="2013-02-24T09:00:07"/>
    <n v="2013"/>
    <x v="1"/>
    <n v="24"/>
    <x v="8"/>
    <n v="1"/>
    <n v="49.96"/>
  </r>
  <r>
    <x v="54"/>
    <d v="2013-02-24T10:00:07"/>
    <n v="2013"/>
    <x v="1"/>
    <n v="24"/>
    <x v="9"/>
    <n v="1"/>
    <n v="49.96"/>
  </r>
  <r>
    <x v="54"/>
    <d v="2013-02-24T11:00:07"/>
    <n v="2013"/>
    <x v="1"/>
    <n v="24"/>
    <x v="10"/>
    <n v="1"/>
    <n v="49.96"/>
  </r>
  <r>
    <x v="54"/>
    <d v="2013-02-24T12:00:07"/>
    <n v="2013"/>
    <x v="1"/>
    <n v="24"/>
    <x v="11"/>
    <n v="1"/>
    <n v="49.96"/>
  </r>
  <r>
    <x v="54"/>
    <d v="2013-02-24T13:00:07"/>
    <n v="2013"/>
    <x v="1"/>
    <n v="24"/>
    <x v="12"/>
    <n v="1"/>
    <n v="49.96"/>
  </r>
  <r>
    <x v="54"/>
    <d v="2013-02-24T14:00:07"/>
    <n v="2013"/>
    <x v="1"/>
    <n v="24"/>
    <x v="13"/>
    <n v="1"/>
    <n v="49.96"/>
  </r>
  <r>
    <x v="54"/>
    <d v="2013-02-24T15:00:07"/>
    <n v="2013"/>
    <x v="1"/>
    <n v="24"/>
    <x v="14"/>
    <n v="1"/>
    <n v="49.96"/>
  </r>
  <r>
    <x v="54"/>
    <d v="2013-02-24T16:00:07"/>
    <n v="2013"/>
    <x v="1"/>
    <n v="24"/>
    <x v="15"/>
    <n v="1"/>
    <n v="49.96"/>
  </r>
  <r>
    <x v="54"/>
    <d v="2013-02-24T17:00:07"/>
    <n v="2013"/>
    <x v="1"/>
    <n v="24"/>
    <x v="16"/>
    <n v="1"/>
    <n v="49.96"/>
  </r>
  <r>
    <x v="54"/>
    <d v="2013-02-24T18:00:07"/>
    <n v="2013"/>
    <x v="1"/>
    <n v="24"/>
    <x v="17"/>
    <n v="1"/>
    <n v="48.344000000000001"/>
  </r>
  <r>
    <x v="54"/>
    <d v="2013-02-24T19:00:07"/>
    <n v="2013"/>
    <x v="1"/>
    <n v="24"/>
    <x v="18"/>
    <n v="1"/>
    <n v="14.73"/>
  </r>
  <r>
    <x v="54"/>
    <d v="2013-02-24T20:00:07"/>
    <n v="2013"/>
    <x v="1"/>
    <n v="24"/>
    <x v="19"/>
    <n v="1"/>
    <n v="0"/>
  </r>
  <r>
    <x v="54"/>
    <d v="2013-02-24T21:00:07"/>
    <n v="2013"/>
    <x v="1"/>
    <n v="24"/>
    <x v="20"/>
    <n v="1"/>
    <n v="0"/>
  </r>
  <r>
    <x v="54"/>
    <d v="2013-02-24T22:00:07"/>
    <n v="2013"/>
    <x v="1"/>
    <n v="24"/>
    <x v="21"/>
    <n v="1"/>
    <n v="0"/>
  </r>
  <r>
    <x v="54"/>
    <d v="2013-02-24T23:00:07"/>
    <n v="2013"/>
    <x v="1"/>
    <n v="24"/>
    <x v="22"/>
    <n v="1"/>
    <n v="0"/>
  </r>
  <r>
    <x v="55"/>
    <d v="2013-02-25T00:00:07"/>
    <n v="2013"/>
    <x v="1"/>
    <n v="25"/>
    <x v="23"/>
    <n v="2"/>
    <n v="0"/>
  </r>
  <r>
    <x v="55"/>
    <d v="2013-02-25T01:00:07"/>
    <n v="2013"/>
    <x v="1"/>
    <n v="25"/>
    <x v="0"/>
    <n v="2"/>
    <n v="0"/>
  </r>
  <r>
    <x v="55"/>
    <d v="2013-02-25T02:00:07"/>
    <n v="2013"/>
    <x v="1"/>
    <n v="25"/>
    <x v="1"/>
    <n v="2"/>
    <n v="0"/>
  </r>
  <r>
    <x v="55"/>
    <d v="2013-02-25T03:00:07"/>
    <n v="2013"/>
    <x v="1"/>
    <n v="25"/>
    <x v="2"/>
    <n v="2"/>
    <n v="0"/>
  </r>
  <r>
    <x v="55"/>
    <d v="2013-02-25T04:00:07"/>
    <n v="2013"/>
    <x v="1"/>
    <n v="25"/>
    <x v="3"/>
    <n v="2"/>
    <n v="0"/>
  </r>
  <r>
    <x v="55"/>
    <d v="2013-02-25T05:00:07"/>
    <n v="2013"/>
    <x v="1"/>
    <n v="25"/>
    <x v="4"/>
    <n v="2"/>
    <n v="0"/>
  </r>
  <r>
    <x v="55"/>
    <d v="2013-02-25T06:00:07"/>
    <n v="2013"/>
    <x v="1"/>
    <n v="25"/>
    <x v="5"/>
    <n v="2"/>
    <n v="0"/>
  </r>
  <r>
    <x v="55"/>
    <d v="2013-02-25T07:00:07"/>
    <n v="2013"/>
    <x v="1"/>
    <n v="25"/>
    <x v="6"/>
    <n v="2"/>
    <n v="1.591"/>
  </r>
  <r>
    <x v="55"/>
    <d v="2013-02-25T08:00:07"/>
    <n v="2013"/>
    <x v="1"/>
    <n v="25"/>
    <x v="7"/>
    <n v="2"/>
    <n v="32.252000000000002"/>
  </r>
  <r>
    <x v="55"/>
    <d v="2013-02-25T09:00:07"/>
    <n v="2013"/>
    <x v="1"/>
    <n v="25"/>
    <x v="8"/>
    <n v="2"/>
    <n v="49.96"/>
  </r>
  <r>
    <x v="55"/>
    <d v="2013-02-25T10:00:07"/>
    <n v="2013"/>
    <x v="1"/>
    <n v="25"/>
    <x v="9"/>
    <n v="2"/>
    <n v="49.96"/>
  </r>
  <r>
    <x v="55"/>
    <d v="2013-02-25T11:00:07"/>
    <n v="2013"/>
    <x v="1"/>
    <n v="25"/>
    <x v="10"/>
    <n v="2"/>
    <n v="49.96"/>
  </r>
  <r>
    <x v="55"/>
    <d v="2013-02-25T12:00:07"/>
    <n v="2013"/>
    <x v="1"/>
    <n v="25"/>
    <x v="11"/>
    <n v="2"/>
    <n v="49.96"/>
  </r>
  <r>
    <x v="55"/>
    <d v="2013-02-25T13:00:07"/>
    <n v="2013"/>
    <x v="1"/>
    <n v="25"/>
    <x v="12"/>
    <n v="2"/>
    <n v="49.96"/>
  </r>
  <r>
    <x v="55"/>
    <d v="2013-02-25T14:00:07"/>
    <n v="2013"/>
    <x v="1"/>
    <n v="25"/>
    <x v="13"/>
    <n v="2"/>
    <n v="49.96"/>
  </r>
  <r>
    <x v="55"/>
    <d v="2013-02-25T15:00:07"/>
    <n v="2013"/>
    <x v="1"/>
    <n v="25"/>
    <x v="14"/>
    <n v="2"/>
    <n v="49.96"/>
  </r>
  <r>
    <x v="55"/>
    <d v="2013-02-25T16:00:07"/>
    <n v="2013"/>
    <x v="1"/>
    <n v="25"/>
    <x v="15"/>
    <n v="2"/>
    <n v="49.96"/>
  </r>
  <r>
    <x v="55"/>
    <d v="2013-02-25T17:00:07"/>
    <n v="2013"/>
    <x v="1"/>
    <n v="25"/>
    <x v="16"/>
    <n v="2"/>
    <n v="49.96"/>
  </r>
  <r>
    <x v="55"/>
    <d v="2013-02-25T18:00:07"/>
    <n v="2013"/>
    <x v="1"/>
    <n v="25"/>
    <x v="17"/>
    <n v="2"/>
    <n v="46.902999999999999"/>
  </r>
  <r>
    <x v="55"/>
    <d v="2013-02-25T19:00:07"/>
    <n v="2013"/>
    <x v="1"/>
    <n v="25"/>
    <x v="18"/>
    <n v="2"/>
    <n v="14.816000000000001"/>
  </r>
  <r>
    <x v="55"/>
    <d v="2013-02-25T20:00:07"/>
    <n v="2013"/>
    <x v="1"/>
    <n v="25"/>
    <x v="19"/>
    <n v="2"/>
    <n v="0"/>
  </r>
  <r>
    <x v="55"/>
    <d v="2013-02-25T21:00:07"/>
    <n v="2013"/>
    <x v="1"/>
    <n v="25"/>
    <x v="20"/>
    <n v="2"/>
    <n v="0"/>
  </r>
  <r>
    <x v="55"/>
    <d v="2013-02-25T22:00:07"/>
    <n v="2013"/>
    <x v="1"/>
    <n v="25"/>
    <x v="21"/>
    <n v="2"/>
    <n v="0"/>
  </r>
  <r>
    <x v="55"/>
    <d v="2013-02-25T23:00:07"/>
    <n v="2013"/>
    <x v="1"/>
    <n v="25"/>
    <x v="22"/>
    <n v="2"/>
    <n v="0"/>
  </r>
  <r>
    <x v="56"/>
    <d v="2013-02-26T00:00:07"/>
    <n v="2013"/>
    <x v="1"/>
    <n v="26"/>
    <x v="23"/>
    <n v="3"/>
    <n v="0"/>
  </r>
  <r>
    <x v="56"/>
    <d v="2013-02-26T01:00:07"/>
    <n v="2013"/>
    <x v="1"/>
    <n v="26"/>
    <x v="0"/>
    <n v="3"/>
    <n v="0"/>
  </r>
  <r>
    <x v="56"/>
    <d v="2013-02-26T02:00:07"/>
    <n v="2013"/>
    <x v="1"/>
    <n v="26"/>
    <x v="1"/>
    <n v="3"/>
    <n v="0"/>
  </r>
  <r>
    <x v="56"/>
    <d v="2013-02-26T03:00:07"/>
    <n v="2013"/>
    <x v="1"/>
    <n v="26"/>
    <x v="2"/>
    <n v="3"/>
    <n v="0"/>
  </r>
  <r>
    <x v="56"/>
    <d v="2013-02-26T04:00:07"/>
    <n v="2013"/>
    <x v="1"/>
    <n v="26"/>
    <x v="3"/>
    <n v="3"/>
    <n v="0"/>
  </r>
  <r>
    <x v="56"/>
    <d v="2013-02-26T05:00:07"/>
    <n v="2013"/>
    <x v="1"/>
    <n v="26"/>
    <x v="4"/>
    <n v="3"/>
    <n v="0"/>
  </r>
  <r>
    <x v="56"/>
    <d v="2013-02-26T06:00:07"/>
    <n v="2013"/>
    <x v="1"/>
    <n v="26"/>
    <x v="5"/>
    <n v="3"/>
    <n v="0"/>
  </r>
  <r>
    <x v="56"/>
    <d v="2013-02-26T07:00:07"/>
    <n v="2013"/>
    <x v="1"/>
    <n v="26"/>
    <x v="6"/>
    <n v="3"/>
    <n v="1.333"/>
  </r>
  <r>
    <x v="56"/>
    <d v="2013-02-26T08:00:07"/>
    <n v="2013"/>
    <x v="1"/>
    <n v="26"/>
    <x v="7"/>
    <n v="3"/>
    <n v="31.646999999999998"/>
  </r>
  <r>
    <x v="56"/>
    <d v="2013-02-26T09:00:07"/>
    <n v="2013"/>
    <x v="1"/>
    <n v="26"/>
    <x v="8"/>
    <n v="3"/>
    <n v="49.96"/>
  </r>
  <r>
    <x v="56"/>
    <d v="2013-02-26T10:00:07"/>
    <n v="2013"/>
    <x v="1"/>
    <n v="26"/>
    <x v="9"/>
    <n v="3"/>
    <n v="49.96"/>
  </r>
  <r>
    <x v="56"/>
    <d v="2013-02-26T11:00:07"/>
    <n v="2013"/>
    <x v="1"/>
    <n v="26"/>
    <x v="10"/>
    <n v="3"/>
    <n v="49.96"/>
  </r>
  <r>
    <x v="56"/>
    <d v="2013-02-26T12:00:07"/>
    <n v="2013"/>
    <x v="1"/>
    <n v="26"/>
    <x v="11"/>
    <n v="3"/>
    <n v="49.96"/>
  </r>
  <r>
    <x v="56"/>
    <d v="2013-02-26T13:00:07"/>
    <n v="2013"/>
    <x v="1"/>
    <n v="26"/>
    <x v="12"/>
    <n v="3"/>
    <n v="49.96"/>
  </r>
  <r>
    <x v="56"/>
    <d v="2013-02-26T14:00:07"/>
    <n v="2013"/>
    <x v="1"/>
    <n v="26"/>
    <x v="13"/>
    <n v="3"/>
    <n v="49.96"/>
  </r>
  <r>
    <x v="56"/>
    <d v="2013-02-26T15:00:07"/>
    <n v="2013"/>
    <x v="1"/>
    <n v="26"/>
    <x v="14"/>
    <n v="3"/>
    <n v="49.96"/>
  </r>
  <r>
    <x v="56"/>
    <d v="2013-02-26T16:00:07"/>
    <n v="2013"/>
    <x v="1"/>
    <n v="26"/>
    <x v="15"/>
    <n v="3"/>
    <n v="49.96"/>
  </r>
  <r>
    <x v="56"/>
    <d v="2013-02-26T17:00:07"/>
    <n v="2013"/>
    <x v="1"/>
    <n v="26"/>
    <x v="16"/>
    <n v="3"/>
    <n v="49.96"/>
  </r>
  <r>
    <x v="56"/>
    <d v="2013-02-26T18:00:07"/>
    <n v="2013"/>
    <x v="1"/>
    <n v="26"/>
    <x v="17"/>
    <n v="3"/>
    <n v="48.73"/>
  </r>
  <r>
    <x v="56"/>
    <d v="2013-02-26T19:00:07"/>
    <n v="2013"/>
    <x v="1"/>
    <n v="26"/>
    <x v="18"/>
    <n v="3"/>
    <n v="14.795"/>
  </r>
  <r>
    <x v="56"/>
    <d v="2013-02-26T20:00:07"/>
    <n v="2013"/>
    <x v="1"/>
    <n v="26"/>
    <x v="19"/>
    <n v="3"/>
    <n v="0"/>
  </r>
  <r>
    <x v="56"/>
    <d v="2013-02-26T21:00:07"/>
    <n v="2013"/>
    <x v="1"/>
    <n v="26"/>
    <x v="20"/>
    <n v="3"/>
    <n v="0"/>
  </r>
  <r>
    <x v="56"/>
    <d v="2013-02-26T22:00:07"/>
    <n v="2013"/>
    <x v="1"/>
    <n v="26"/>
    <x v="21"/>
    <n v="3"/>
    <n v="0"/>
  </r>
  <r>
    <x v="56"/>
    <d v="2013-02-26T23:00:07"/>
    <n v="2013"/>
    <x v="1"/>
    <n v="26"/>
    <x v="22"/>
    <n v="3"/>
    <n v="0"/>
  </r>
  <r>
    <x v="57"/>
    <d v="2013-02-27T00:00:07"/>
    <n v="2013"/>
    <x v="1"/>
    <n v="27"/>
    <x v="23"/>
    <n v="4"/>
    <n v="0"/>
  </r>
  <r>
    <x v="57"/>
    <d v="2013-02-27T01:00:07"/>
    <n v="2013"/>
    <x v="1"/>
    <n v="27"/>
    <x v="0"/>
    <n v="4"/>
    <n v="0"/>
  </r>
  <r>
    <x v="57"/>
    <d v="2013-02-27T02:00:07"/>
    <n v="2013"/>
    <x v="1"/>
    <n v="27"/>
    <x v="1"/>
    <n v="4"/>
    <n v="0"/>
  </r>
  <r>
    <x v="57"/>
    <d v="2013-02-27T03:00:07"/>
    <n v="2013"/>
    <x v="1"/>
    <n v="27"/>
    <x v="2"/>
    <n v="4"/>
    <n v="0"/>
  </r>
  <r>
    <x v="57"/>
    <d v="2013-02-27T04:00:07"/>
    <n v="2013"/>
    <x v="1"/>
    <n v="27"/>
    <x v="3"/>
    <n v="4"/>
    <n v="0"/>
  </r>
  <r>
    <x v="57"/>
    <d v="2013-02-27T05:00:07"/>
    <n v="2013"/>
    <x v="1"/>
    <n v="27"/>
    <x v="4"/>
    <n v="4"/>
    <n v="0"/>
  </r>
  <r>
    <x v="57"/>
    <d v="2013-02-27T06:00:07"/>
    <n v="2013"/>
    <x v="1"/>
    <n v="27"/>
    <x v="5"/>
    <n v="4"/>
    <n v="0"/>
  </r>
  <r>
    <x v="57"/>
    <d v="2013-02-27T07:00:07"/>
    <n v="2013"/>
    <x v="1"/>
    <n v="27"/>
    <x v="6"/>
    <n v="4"/>
    <n v="1.242"/>
  </r>
  <r>
    <x v="57"/>
    <d v="2013-02-27T08:00:07"/>
    <n v="2013"/>
    <x v="1"/>
    <n v="27"/>
    <x v="7"/>
    <n v="4"/>
    <n v="31.84"/>
  </r>
  <r>
    <x v="57"/>
    <d v="2013-02-27T09:00:07"/>
    <n v="2013"/>
    <x v="1"/>
    <n v="27"/>
    <x v="8"/>
    <n v="4"/>
    <n v="49.96"/>
  </r>
  <r>
    <x v="57"/>
    <d v="2013-02-27T10:00:07"/>
    <n v="2013"/>
    <x v="1"/>
    <n v="27"/>
    <x v="9"/>
    <n v="4"/>
    <n v="49.96"/>
  </r>
  <r>
    <x v="57"/>
    <d v="2013-02-27T11:00:07"/>
    <n v="2013"/>
    <x v="1"/>
    <n v="27"/>
    <x v="10"/>
    <n v="4"/>
    <n v="49.96"/>
  </r>
  <r>
    <x v="57"/>
    <d v="2013-02-27T12:00:07"/>
    <n v="2013"/>
    <x v="1"/>
    <n v="27"/>
    <x v="11"/>
    <n v="4"/>
    <n v="49.96"/>
  </r>
  <r>
    <x v="57"/>
    <d v="2013-02-27T13:00:07"/>
    <n v="2013"/>
    <x v="1"/>
    <n v="27"/>
    <x v="12"/>
    <n v="4"/>
    <n v="49.96"/>
  </r>
  <r>
    <x v="57"/>
    <d v="2013-02-27T14:00:07"/>
    <n v="2013"/>
    <x v="1"/>
    <n v="27"/>
    <x v="13"/>
    <n v="4"/>
    <n v="49.96"/>
  </r>
  <r>
    <x v="57"/>
    <d v="2013-02-27T15:00:07"/>
    <n v="2013"/>
    <x v="1"/>
    <n v="27"/>
    <x v="14"/>
    <n v="4"/>
    <n v="49.96"/>
  </r>
  <r>
    <x v="57"/>
    <d v="2013-02-27T16:00:07"/>
    <n v="2013"/>
    <x v="1"/>
    <n v="27"/>
    <x v="15"/>
    <n v="4"/>
    <n v="49.96"/>
  </r>
  <r>
    <x v="57"/>
    <d v="2013-02-27T17:00:07"/>
    <n v="2013"/>
    <x v="1"/>
    <n v="27"/>
    <x v="16"/>
    <n v="4"/>
    <n v="49.96"/>
  </r>
  <r>
    <x v="57"/>
    <d v="2013-02-27T18:00:07"/>
    <n v="2013"/>
    <x v="1"/>
    <n v="27"/>
    <x v="17"/>
    <n v="4"/>
    <n v="49.329000000000001"/>
  </r>
  <r>
    <x v="57"/>
    <d v="2013-02-27T19:00:07"/>
    <n v="2013"/>
    <x v="1"/>
    <n v="27"/>
    <x v="18"/>
    <n v="4"/>
    <n v="15.21"/>
  </r>
  <r>
    <x v="57"/>
    <d v="2013-02-27T20:00:07"/>
    <n v="2013"/>
    <x v="1"/>
    <n v="27"/>
    <x v="19"/>
    <n v="4"/>
    <n v="0"/>
  </r>
  <r>
    <x v="57"/>
    <d v="2013-02-27T21:00:07"/>
    <n v="2013"/>
    <x v="1"/>
    <n v="27"/>
    <x v="20"/>
    <n v="4"/>
    <n v="0"/>
  </r>
  <r>
    <x v="57"/>
    <d v="2013-02-27T22:00:07"/>
    <n v="2013"/>
    <x v="1"/>
    <n v="27"/>
    <x v="21"/>
    <n v="4"/>
    <n v="0"/>
  </r>
  <r>
    <x v="57"/>
    <d v="2013-02-27T23:00:07"/>
    <n v="2013"/>
    <x v="1"/>
    <n v="27"/>
    <x v="22"/>
    <n v="4"/>
    <n v="0"/>
  </r>
  <r>
    <x v="58"/>
    <d v="2013-02-28T00:00:07"/>
    <n v="2013"/>
    <x v="1"/>
    <n v="28"/>
    <x v="23"/>
    <n v="5"/>
    <n v="0"/>
  </r>
  <r>
    <x v="58"/>
    <d v="2013-02-28T01:00:07"/>
    <n v="2013"/>
    <x v="1"/>
    <n v="28"/>
    <x v="0"/>
    <n v="5"/>
    <n v="0"/>
  </r>
  <r>
    <x v="58"/>
    <d v="2013-02-28T02:00:07"/>
    <n v="2013"/>
    <x v="1"/>
    <n v="28"/>
    <x v="1"/>
    <n v="5"/>
    <n v="0"/>
  </r>
  <r>
    <x v="58"/>
    <d v="2013-02-28T03:00:07"/>
    <n v="2013"/>
    <x v="1"/>
    <n v="28"/>
    <x v="2"/>
    <n v="5"/>
    <n v="0"/>
  </r>
  <r>
    <x v="58"/>
    <d v="2013-02-28T04:00:07"/>
    <n v="2013"/>
    <x v="1"/>
    <n v="28"/>
    <x v="3"/>
    <n v="5"/>
    <n v="0"/>
  </r>
  <r>
    <x v="58"/>
    <d v="2013-02-28T05:00:07"/>
    <n v="2013"/>
    <x v="1"/>
    <n v="28"/>
    <x v="4"/>
    <n v="5"/>
    <n v="0"/>
  </r>
  <r>
    <x v="58"/>
    <d v="2013-02-28T06:00:07"/>
    <n v="2013"/>
    <x v="1"/>
    <n v="28"/>
    <x v="5"/>
    <n v="5"/>
    <n v="0"/>
  </r>
  <r>
    <x v="58"/>
    <d v="2013-02-28T07:00:07"/>
    <n v="2013"/>
    <x v="1"/>
    <n v="28"/>
    <x v="6"/>
    <n v="5"/>
    <n v="1.194"/>
  </r>
  <r>
    <x v="58"/>
    <d v="2013-02-28T08:00:07"/>
    <n v="2013"/>
    <x v="1"/>
    <n v="28"/>
    <x v="7"/>
    <n v="5"/>
    <n v="30.71"/>
  </r>
  <r>
    <x v="58"/>
    <d v="2013-02-28T09:00:07"/>
    <n v="2013"/>
    <x v="1"/>
    <n v="28"/>
    <x v="8"/>
    <n v="5"/>
    <n v="49.96"/>
  </r>
  <r>
    <x v="58"/>
    <d v="2013-02-28T10:00:07"/>
    <n v="2013"/>
    <x v="1"/>
    <n v="28"/>
    <x v="9"/>
    <n v="5"/>
    <n v="49.96"/>
  </r>
  <r>
    <x v="58"/>
    <d v="2013-02-28T11:00:07"/>
    <n v="2013"/>
    <x v="1"/>
    <n v="28"/>
    <x v="10"/>
    <n v="5"/>
    <n v="49.96"/>
  </r>
  <r>
    <x v="58"/>
    <d v="2013-02-28T12:00:07"/>
    <n v="2013"/>
    <x v="1"/>
    <n v="28"/>
    <x v="11"/>
    <n v="5"/>
    <n v="49.96"/>
  </r>
  <r>
    <x v="58"/>
    <d v="2013-02-28T13:00:07"/>
    <n v="2013"/>
    <x v="1"/>
    <n v="28"/>
    <x v="12"/>
    <n v="5"/>
    <n v="49.96"/>
  </r>
  <r>
    <x v="58"/>
    <d v="2013-02-28T14:00:07"/>
    <n v="2013"/>
    <x v="1"/>
    <n v="28"/>
    <x v="13"/>
    <n v="5"/>
    <n v="49.96"/>
  </r>
  <r>
    <x v="58"/>
    <d v="2013-02-28T15:00:07"/>
    <n v="2013"/>
    <x v="1"/>
    <n v="28"/>
    <x v="14"/>
    <n v="5"/>
    <n v="49.96"/>
  </r>
  <r>
    <x v="58"/>
    <d v="2013-02-28T16:00:07"/>
    <n v="2013"/>
    <x v="1"/>
    <n v="28"/>
    <x v="15"/>
    <n v="5"/>
    <n v="49.96"/>
  </r>
  <r>
    <x v="58"/>
    <d v="2013-02-28T17:00:07"/>
    <n v="2013"/>
    <x v="1"/>
    <n v="28"/>
    <x v="16"/>
    <n v="5"/>
    <n v="49.96"/>
  </r>
  <r>
    <x v="58"/>
    <d v="2013-02-28T18:00:07"/>
    <n v="2013"/>
    <x v="1"/>
    <n v="28"/>
    <x v="17"/>
    <n v="5"/>
    <n v="46.643999999999998"/>
  </r>
  <r>
    <x v="58"/>
    <d v="2013-02-28T19:00:07"/>
    <n v="2013"/>
    <x v="1"/>
    <n v="28"/>
    <x v="18"/>
    <n v="5"/>
    <n v="13.956"/>
  </r>
  <r>
    <x v="58"/>
    <d v="2013-02-28T20:00:07"/>
    <n v="2013"/>
    <x v="1"/>
    <n v="28"/>
    <x v="19"/>
    <n v="5"/>
    <n v="0"/>
  </r>
  <r>
    <x v="58"/>
    <d v="2013-02-28T21:00:07"/>
    <n v="2013"/>
    <x v="1"/>
    <n v="28"/>
    <x v="20"/>
    <n v="5"/>
    <n v="0"/>
  </r>
  <r>
    <x v="58"/>
    <d v="2013-02-28T22:00:07"/>
    <n v="2013"/>
    <x v="1"/>
    <n v="28"/>
    <x v="21"/>
    <n v="5"/>
    <n v="0"/>
  </r>
  <r>
    <x v="58"/>
    <d v="2013-02-28T23:00:07"/>
    <n v="2013"/>
    <x v="1"/>
    <n v="28"/>
    <x v="22"/>
    <n v="5"/>
    <n v="0"/>
  </r>
  <r>
    <x v="59"/>
    <d v="2013-03-01T00:00:07"/>
    <n v="2013"/>
    <x v="2"/>
    <n v="1"/>
    <x v="23"/>
    <n v="6"/>
    <n v="0"/>
  </r>
  <r>
    <x v="59"/>
    <d v="2013-03-01T01:00:07"/>
    <n v="2013"/>
    <x v="2"/>
    <n v="1"/>
    <x v="0"/>
    <n v="6"/>
    <n v="0"/>
  </r>
  <r>
    <x v="59"/>
    <d v="2013-03-01T02:00:07"/>
    <n v="2013"/>
    <x v="2"/>
    <n v="1"/>
    <x v="1"/>
    <n v="6"/>
    <n v="0"/>
  </r>
  <r>
    <x v="59"/>
    <d v="2013-03-01T03:00:07"/>
    <n v="2013"/>
    <x v="2"/>
    <n v="1"/>
    <x v="2"/>
    <n v="6"/>
    <n v="0"/>
  </r>
  <r>
    <x v="59"/>
    <d v="2013-03-01T04:00:07"/>
    <n v="2013"/>
    <x v="2"/>
    <n v="1"/>
    <x v="3"/>
    <n v="6"/>
    <n v="0"/>
  </r>
  <r>
    <x v="59"/>
    <d v="2013-03-01T05:00:07"/>
    <n v="2013"/>
    <x v="2"/>
    <n v="1"/>
    <x v="4"/>
    <n v="6"/>
    <n v="0"/>
  </r>
  <r>
    <x v="59"/>
    <d v="2013-03-01T06:00:07"/>
    <n v="2013"/>
    <x v="2"/>
    <n v="1"/>
    <x v="5"/>
    <n v="6"/>
    <n v="0"/>
  </r>
  <r>
    <x v="59"/>
    <d v="2013-03-01T07:00:07"/>
    <n v="2013"/>
    <x v="2"/>
    <n v="1"/>
    <x v="6"/>
    <n v="6"/>
    <n v="1.083"/>
  </r>
  <r>
    <x v="59"/>
    <d v="2013-03-01T08:00:07"/>
    <n v="2013"/>
    <x v="2"/>
    <n v="1"/>
    <x v="7"/>
    <n v="6"/>
    <n v="30.047000000000001"/>
  </r>
  <r>
    <x v="59"/>
    <d v="2013-03-01T09:00:07"/>
    <n v="2013"/>
    <x v="2"/>
    <n v="1"/>
    <x v="8"/>
    <n v="6"/>
    <n v="49.96"/>
  </r>
  <r>
    <x v="59"/>
    <d v="2013-03-01T10:00:07"/>
    <n v="2013"/>
    <x v="2"/>
    <n v="1"/>
    <x v="9"/>
    <n v="6"/>
    <n v="49.96"/>
  </r>
  <r>
    <x v="59"/>
    <d v="2013-03-01T11:00:07"/>
    <n v="2013"/>
    <x v="2"/>
    <n v="1"/>
    <x v="10"/>
    <n v="6"/>
    <n v="49.96"/>
  </r>
  <r>
    <x v="59"/>
    <d v="2013-03-01T12:00:07"/>
    <n v="2013"/>
    <x v="2"/>
    <n v="1"/>
    <x v="11"/>
    <n v="6"/>
    <n v="49.96"/>
  </r>
  <r>
    <x v="59"/>
    <d v="2013-03-01T13:00:07"/>
    <n v="2013"/>
    <x v="2"/>
    <n v="1"/>
    <x v="12"/>
    <n v="6"/>
    <n v="49.96"/>
  </r>
  <r>
    <x v="59"/>
    <d v="2013-03-01T14:00:07"/>
    <n v="2013"/>
    <x v="2"/>
    <n v="1"/>
    <x v="13"/>
    <n v="6"/>
    <n v="49.96"/>
  </r>
  <r>
    <x v="59"/>
    <d v="2013-03-01T15:00:07"/>
    <n v="2013"/>
    <x v="2"/>
    <n v="1"/>
    <x v="14"/>
    <n v="6"/>
    <n v="49.96"/>
  </r>
  <r>
    <x v="59"/>
    <d v="2013-03-01T16:00:07"/>
    <n v="2013"/>
    <x v="2"/>
    <n v="1"/>
    <x v="15"/>
    <n v="6"/>
    <n v="49.96"/>
  </r>
  <r>
    <x v="59"/>
    <d v="2013-03-01T17:00:07"/>
    <n v="2013"/>
    <x v="2"/>
    <n v="1"/>
    <x v="16"/>
    <n v="6"/>
    <n v="46.281999999999996"/>
  </r>
  <r>
    <x v="59"/>
    <d v="2013-03-01T18:00:07"/>
    <n v="2013"/>
    <x v="2"/>
    <n v="1"/>
    <x v="17"/>
    <n v="6"/>
    <n v="38.314"/>
  </r>
  <r>
    <x v="59"/>
    <d v="2013-03-01T19:00:07"/>
    <n v="2013"/>
    <x v="2"/>
    <n v="1"/>
    <x v="18"/>
    <n v="6"/>
    <n v="9.9860000000000007"/>
  </r>
  <r>
    <x v="59"/>
    <d v="2013-03-01T20:00:07"/>
    <n v="2013"/>
    <x v="2"/>
    <n v="1"/>
    <x v="19"/>
    <n v="6"/>
    <n v="0"/>
  </r>
  <r>
    <x v="59"/>
    <d v="2013-03-01T21:00:07"/>
    <n v="2013"/>
    <x v="2"/>
    <n v="1"/>
    <x v="20"/>
    <n v="6"/>
    <n v="0"/>
  </r>
  <r>
    <x v="59"/>
    <d v="2013-03-01T22:00:07"/>
    <n v="2013"/>
    <x v="2"/>
    <n v="1"/>
    <x v="21"/>
    <n v="6"/>
    <n v="0"/>
  </r>
  <r>
    <x v="59"/>
    <d v="2013-03-01T23:00:07"/>
    <n v="2013"/>
    <x v="2"/>
    <n v="1"/>
    <x v="22"/>
    <n v="6"/>
    <n v="0"/>
  </r>
  <r>
    <x v="60"/>
    <d v="2013-03-02T00:00:07"/>
    <n v="2013"/>
    <x v="2"/>
    <n v="2"/>
    <x v="23"/>
    <n v="7"/>
    <n v="0"/>
  </r>
  <r>
    <x v="60"/>
    <d v="2013-03-02T01:00:07"/>
    <n v="2013"/>
    <x v="2"/>
    <n v="2"/>
    <x v="0"/>
    <n v="7"/>
    <n v="0"/>
  </r>
  <r>
    <x v="60"/>
    <d v="2013-03-02T02:00:07"/>
    <n v="2013"/>
    <x v="2"/>
    <n v="2"/>
    <x v="1"/>
    <n v="7"/>
    <n v="0"/>
  </r>
  <r>
    <x v="60"/>
    <d v="2013-03-02T03:00:07"/>
    <n v="2013"/>
    <x v="2"/>
    <n v="2"/>
    <x v="2"/>
    <n v="7"/>
    <n v="0"/>
  </r>
  <r>
    <x v="60"/>
    <d v="2013-03-02T04:00:07"/>
    <n v="2013"/>
    <x v="2"/>
    <n v="2"/>
    <x v="3"/>
    <n v="7"/>
    <n v="0"/>
  </r>
  <r>
    <x v="60"/>
    <d v="2013-03-02T05:00:07"/>
    <n v="2013"/>
    <x v="2"/>
    <n v="2"/>
    <x v="4"/>
    <n v="7"/>
    <n v="0"/>
  </r>
  <r>
    <x v="60"/>
    <d v="2013-03-02T06:00:07"/>
    <n v="2013"/>
    <x v="2"/>
    <n v="2"/>
    <x v="5"/>
    <n v="7"/>
    <n v="0"/>
  </r>
  <r>
    <x v="60"/>
    <d v="2013-03-02T07:00:07"/>
    <n v="2013"/>
    <x v="2"/>
    <n v="2"/>
    <x v="6"/>
    <n v="7"/>
    <n v="0.95630000000000004"/>
  </r>
  <r>
    <x v="60"/>
    <d v="2013-03-02T08:00:07"/>
    <n v="2013"/>
    <x v="2"/>
    <n v="2"/>
    <x v="7"/>
    <n v="7"/>
    <n v="29.427"/>
  </r>
  <r>
    <x v="60"/>
    <d v="2013-03-02T09:00:07"/>
    <n v="2013"/>
    <x v="2"/>
    <n v="2"/>
    <x v="8"/>
    <n v="7"/>
    <n v="49.96"/>
  </r>
  <r>
    <x v="60"/>
    <d v="2013-03-02T10:00:07"/>
    <n v="2013"/>
    <x v="2"/>
    <n v="2"/>
    <x v="9"/>
    <n v="7"/>
    <n v="49.96"/>
  </r>
  <r>
    <x v="60"/>
    <d v="2013-03-02T11:00:07"/>
    <n v="2013"/>
    <x v="2"/>
    <n v="2"/>
    <x v="10"/>
    <n v="7"/>
    <n v="49.96"/>
  </r>
  <r>
    <x v="60"/>
    <d v="2013-03-02T12:00:07"/>
    <n v="2013"/>
    <x v="2"/>
    <n v="2"/>
    <x v="11"/>
    <n v="7"/>
    <n v="49.96"/>
  </r>
  <r>
    <x v="60"/>
    <d v="2013-03-02T13:00:07"/>
    <n v="2013"/>
    <x v="2"/>
    <n v="2"/>
    <x v="12"/>
    <n v="7"/>
    <n v="49.96"/>
  </r>
  <r>
    <x v="60"/>
    <d v="2013-03-02T14:00:07"/>
    <n v="2013"/>
    <x v="2"/>
    <n v="2"/>
    <x v="13"/>
    <n v="7"/>
    <n v="49.96"/>
  </r>
  <r>
    <x v="60"/>
    <d v="2013-03-02T15:00:07"/>
    <n v="2013"/>
    <x v="2"/>
    <n v="2"/>
    <x v="14"/>
    <n v="7"/>
    <n v="49.96"/>
  </r>
  <r>
    <x v="60"/>
    <d v="2013-03-02T16:00:07"/>
    <n v="2013"/>
    <x v="2"/>
    <n v="2"/>
    <x v="15"/>
    <n v="7"/>
    <n v="49.96"/>
  </r>
  <r>
    <x v="60"/>
    <d v="2013-03-02T17:00:07"/>
    <n v="2013"/>
    <x v="2"/>
    <n v="2"/>
    <x v="16"/>
    <n v="7"/>
    <n v="49.96"/>
  </r>
  <r>
    <x v="60"/>
    <d v="2013-03-02T18:00:07"/>
    <n v="2013"/>
    <x v="2"/>
    <n v="2"/>
    <x v="17"/>
    <n v="7"/>
    <n v="42.709000000000003"/>
  </r>
  <r>
    <x v="60"/>
    <d v="2013-03-02T19:00:07"/>
    <n v="2013"/>
    <x v="2"/>
    <n v="2"/>
    <x v="18"/>
    <n v="7"/>
    <n v="12.048999999999999"/>
  </r>
  <r>
    <x v="60"/>
    <d v="2013-03-02T20:00:07"/>
    <n v="2013"/>
    <x v="2"/>
    <n v="2"/>
    <x v="19"/>
    <n v="7"/>
    <n v="0"/>
  </r>
  <r>
    <x v="60"/>
    <d v="2013-03-02T21:00:07"/>
    <n v="2013"/>
    <x v="2"/>
    <n v="2"/>
    <x v="20"/>
    <n v="7"/>
    <n v="0"/>
  </r>
  <r>
    <x v="60"/>
    <d v="2013-03-02T22:00:07"/>
    <n v="2013"/>
    <x v="2"/>
    <n v="2"/>
    <x v="21"/>
    <n v="7"/>
    <n v="0"/>
  </r>
  <r>
    <x v="60"/>
    <d v="2013-03-02T23:00:07"/>
    <n v="2013"/>
    <x v="2"/>
    <n v="2"/>
    <x v="22"/>
    <n v="7"/>
    <n v="0"/>
  </r>
  <r>
    <x v="61"/>
    <d v="2013-03-03T00:00:07"/>
    <n v="2013"/>
    <x v="2"/>
    <n v="3"/>
    <x v="23"/>
    <n v="1"/>
    <n v="0"/>
  </r>
  <r>
    <x v="61"/>
    <d v="2013-03-03T01:00:07"/>
    <n v="2013"/>
    <x v="2"/>
    <n v="3"/>
    <x v="0"/>
    <n v="1"/>
    <n v="0"/>
  </r>
  <r>
    <x v="61"/>
    <d v="2013-03-03T02:00:07"/>
    <n v="2013"/>
    <x v="2"/>
    <n v="3"/>
    <x v="1"/>
    <n v="1"/>
    <n v="0"/>
  </r>
  <r>
    <x v="61"/>
    <d v="2013-03-03T03:00:07"/>
    <n v="2013"/>
    <x v="2"/>
    <n v="3"/>
    <x v="2"/>
    <n v="1"/>
    <n v="0"/>
  </r>
  <r>
    <x v="61"/>
    <d v="2013-03-03T04:00:07"/>
    <n v="2013"/>
    <x v="2"/>
    <n v="3"/>
    <x v="3"/>
    <n v="1"/>
    <n v="0"/>
  </r>
  <r>
    <x v="61"/>
    <d v="2013-03-03T05:00:07"/>
    <n v="2013"/>
    <x v="2"/>
    <n v="3"/>
    <x v="4"/>
    <n v="1"/>
    <n v="0"/>
  </r>
  <r>
    <x v="61"/>
    <d v="2013-03-03T06:00:07"/>
    <n v="2013"/>
    <x v="2"/>
    <n v="3"/>
    <x v="5"/>
    <n v="1"/>
    <n v="0"/>
  </r>
  <r>
    <x v="61"/>
    <d v="2013-03-03T07:00:07"/>
    <n v="2013"/>
    <x v="2"/>
    <n v="3"/>
    <x v="6"/>
    <n v="1"/>
    <n v="0.9355"/>
  </r>
  <r>
    <x v="61"/>
    <d v="2013-03-03T08:00:07"/>
    <n v="2013"/>
    <x v="2"/>
    <n v="3"/>
    <x v="7"/>
    <n v="1"/>
    <n v="29.334"/>
  </r>
  <r>
    <x v="61"/>
    <d v="2013-03-03T09:00:07"/>
    <n v="2013"/>
    <x v="2"/>
    <n v="3"/>
    <x v="8"/>
    <n v="1"/>
    <n v="49.96"/>
  </r>
  <r>
    <x v="61"/>
    <d v="2013-03-03T10:00:07"/>
    <n v="2013"/>
    <x v="2"/>
    <n v="3"/>
    <x v="9"/>
    <n v="1"/>
    <n v="49.473999999999997"/>
  </r>
  <r>
    <x v="61"/>
    <d v="2013-03-03T11:00:07"/>
    <n v="2013"/>
    <x v="2"/>
    <n v="3"/>
    <x v="10"/>
    <n v="1"/>
    <n v="49.96"/>
  </r>
  <r>
    <x v="61"/>
    <d v="2013-03-03T12:00:07"/>
    <n v="2013"/>
    <x v="2"/>
    <n v="3"/>
    <x v="11"/>
    <n v="1"/>
    <n v="49.96"/>
  </r>
  <r>
    <x v="61"/>
    <d v="2013-03-03T13:00:07"/>
    <n v="2013"/>
    <x v="2"/>
    <n v="3"/>
    <x v="12"/>
    <n v="1"/>
    <n v="49.96"/>
  </r>
  <r>
    <x v="61"/>
    <d v="2013-03-03T14:00:07"/>
    <n v="2013"/>
    <x v="2"/>
    <n v="3"/>
    <x v="13"/>
    <n v="1"/>
    <n v="18.663"/>
  </r>
  <r>
    <x v="61"/>
    <d v="2013-03-03T15:00:07"/>
    <n v="2013"/>
    <x v="2"/>
    <n v="3"/>
    <x v="14"/>
    <n v="1"/>
    <n v="7.6070000000000002"/>
  </r>
  <r>
    <x v="61"/>
    <d v="2013-03-03T16:00:07"/>
    <n v="2013"/>
    <x v="2"/>
    <n v="3"/>
    <x v="15"/>
    <n v="1"/>
    <n v="14.297000000000001"/>
  </r>
  <r>
    <x v="61"/>
    <d v="2013-03-03T17:00:07"/>
    <n v="2013"/>
    <x v="2"/>
    <n v="3"/>
    <x v="16"/>
    <n v="1"/>
    <n v="13.715"/>
  </r>
  <r>
    <x v="61"/>
    <d v="2013-03-03T18:00:07"/>
    <n v="2013"/>
    <x v="2"/>
    <n v="3"/>
    <x v="17"/>
    <n v="1"/>
    <n v="9.4920000000000009"/>
  </r>
  <r>
    <x v="61"/>
    <d v="2013-03-03T19:00:07"/>
    <n v="2013"/>
    <x v="2"/>
    <n v="3"/>
    <x v="18"/>
    <n v="1"/>
    <n v="2.5390000000000001"/>
  </r>
  <r>
    <x v="61"/>
    <d v="2013-03-03T20:00:07"/>
    <n v="2013"/>
    <x v="2"/>
    <n v="3"/>
    <x v="19"/>
    <n v="1"/>
    <n v="0"/>
  </r>
  <r>
    <x v="61"/>
    <d v="2013-03-03T21:00:07"/>
    <n v="2013"/>
    <x v="2"/>
    <n v="3"/>
    <x v="20"/>
    <n v="1"/>
    <n v="0"/>
  </r>
  <r>
    <x v="61"/>
    <d v="2013-03-03T22:00:07"/>
    <n v="2013"/>
    <x v="2"/>
    <n v="3"/>
    <x v="21"/>
    <n v="1"/>
    <n v="0"/>
  </r>
  <r>
    <x v="61"/>
    <d v="2013-03-03T23:00:07"/>
    <n v="2013"/>
    <x v="2"/>
    <n v="3"/>
    <x v="22"/>
    <n v="1"/>
    <n v="0"/>
  </r>
  <r>
    <x v="62"/>
    <d v="2013-03-04T00:00:07"/>
    <n v="2013"/>
    <x v="2"/>
    <n v="4"/>
    <x v="23"/>
    <n v="2"/>
    <n v="0"/>
  </r>
  <r>
    <x v="62"/>
    <d v="2013-03-04T01:00:07"/>
    <n v="2013"/>
    <x v="2"/>
    <n v="4"/>
    <x v="0"/>
    <n v="2"/>
    <n v="0"/>
  </r>
  <r>
    <x v="62"/>
    <d v="2013-03-04T02:00:07"/>
    <n v="2013"/>
    <x v="2"/>
    <n v="4"/>
    <x v="1"/>
    <n v="2"/>
    <n v="0"/>
  </r>
  <r>
    <x v="62"/>
    <d v="2013-03-04T03:00:07"/>
    <n v="2013"/>
    <x v="2"/>
    <n v="4"/>
    <x v="2"/>
    <n v="2"/>
    <n v="0"/>
  </r>
  <r>
    <x v="62"/>
    <d v="2013-03-04T04:00:07"/>
    <n v="2013"/>
    <x v="2"/>
    <n v="4"/>
    <x v="3"/>
    <n v="2"/>
    <n v="0"/>
  </r>
  <r>
    <x v="62"/>
    <d v="2013-03-04T05:00:07"/>
    <n v="2013"/>
    <x v="2"/>
    <n v="4"/>
    <x v="4"/>
    <n v="2"/>
    <n v="0"/>
  </r>
  <r>
    <x v="62"/>
    <d v="2013-03-04T06:00:07"/>
    <n v="2013"/>
    <x v="2"/>
    <n v="4"/>
    <x v="5"/>
    <n v="2"/>
    <n v="0"/>
  </r>
  <r>
    <x v="62"/>
    <d v="2013-03-04T07:00:07"/>
    <n v="2013"/>
    <x v="2"/>
    <n v="4"/>
    <x v="6"/>
    <n v="2"/>
    <n v="0.53759999999999997"/>
  </r>
  <r>
    <x v="62"/>
    <d v="2013-03-04T08:00:07"/>
    <n v="2013"/>
    <x v="2"/>
    <n v="4"/>
    <x v="7"/>
    <n v="2"/>
    <n v="22.762"/>
  </r>
  <r>
    <x v="62"/>
    <d v="2013-03-04T09:00:07"/>
    <n v="2013"/>
    <x v="2"/>
    <n v="4"/>
    <x v="8"/>
    <n v="2"/>
    <n v="41.387999999999998"/>
  </r>
  <r>
    <x v="62"/>
    <d v="2013-03-04T10:00:07"/>
    <n v="2013"/>
    <x v="2"/>
    <n v="4"/>
    <x v="9"/>
    <n v="2"/>
    <n v="46.978999999999999"/>
  </r>
  <r>
    <x v="62"/>
    <d v="2013-03-04T11:00:07"/>
    <n v="2013"/>
    <x v="2"/>
    <n v="4"/>
    <x v="10"/>
    <n v="2"/>
    <n v="49.177999999999997"/>
  </r>
  <r>
    <x v="62"/>
    <d v="2013-03-04T12:00:07"/>
    <n v="2013"/>
    <x v="2"/>
    <n v="4"/>
    <x v="11"/>
    <n v="2"/>
    <n v="49.216999999999999"/>
  </r>
  <r>
    <x v="62"/>
    <d v="2013-03-04T13:00:07"/>
    <n v="2013"/>
    <x v="2"/>
    <n v="4"/>
    <x v="12"/>
    <n v="2"/>
    <n v="44.965000000000003"/>
  </r>
  <r>
    <x v="62"/>
    <d v="2013-03-04T14:00:07"/>
    <n v="2013"/>
    <x v="2"/>
    <n v="4"/>
    <x v="13"/>
    <n v="2"/>
    <n v="28.625"/>
  </r>
  <r>
    <x v="62"/>
    <d v="2013-03-04T15:00:08"/>
    <n v="2013"/>
    <x v="2"/>
    <n v="4"/>
    <x v="14"/>
    <n v="2"/>
    <n v="7.9589999999999996"/>
  </r>
  <r>
    <x v="62"/>
    <d v="2013-03-04T16:00:08"/>
    <n v="2013"/>
    <x v="2"/>
    <n v="4"/>
    <x v="15"/>
    <n v="2"/>
    <n v="8.7989999999999995"/>
  </r>
  <r>
    <x v="62"/>
    <d v="2013-03-04T17:00:08"/>
    <n v="2013"/>
    <x v="2"/>
    <n v="4"/>
    <x v="16"/>
    <n v="2"/>
    <n v="8.5879999999999992"/>
  </r>
  <r>
    <x v="62"/>
    <d v="2013-03-04T18:00:08"/>
    <n v="2013"/>
    <x v="2"/>
    <n v="4"/>
    <x v="17"/>
    <n v="2"/>
    <n v="6"/>
  </r>
  <r>
    <x v="62"/>
    <d v="2013-03-04T19:00:08"/>
    <n v="2013"/>
    <x v="2"/>
    <n v="4"/>
    <x v="18"/>
    <n v="2"/>
    <n v="1.2050000000000001"/>
  </r>
  <r>
    <x v="62"/>
    <d v="2013-03-04T20:00:08"/>
    <n v="2013"/>
    <x v="2"/>
    <n v="4"/>
    <x v="19"/>
    <n v="2"/>
    <n v="0"/>
  </r>
  <r>
    <x v="62"/>
    <d v="2013-03-04T21:00:08"/>
    <n v="2013"/>
    <x v="2"/>
    <n v="4"/>
    <x v="20"/>
    <n v="2"/>
    <n v="0"/>
  </r>
  <r>
    <x v="62"/>
    <d v="2013-03-04T22:00:08"/>
    <n v="2013"/>
    <x v="2"/>
    <n v="4"/>
    <x v="21"/>
    <n v="2"/>
    <n v="0"/>
  </r>
  <r>
    <x v="62"/>
    <d v="2013-03-04T23:00:08"/>
    <n v="2013"/>
    <x v="2"/>
    <n v="4"/>
    <x v="22"/>
    <n v="2"/>
    <n v="0"/>
  </r>
  <r>
    <x v="63"/>
    <d v="2013-03-05T00:00:08"/>
    <n v="2013"/>
    <x v="2"/>
    <n v="5"/>
    <x v="23"/>
    <n v="3"/>
    <n v="0"/>
  </r>
  <r>
    <x v="63"/>
    <d v="2013-03-05T01:00:08"/>
    <n v="2013"/>
    <x v="2"/>
    <n v="5"/>
    <x v="0"/>
    <n v="3"/>
    <n v="0"/>
  </r>
  <r>
    <x v="63"/>
    <d v="2013-03-05T02:00:08"/>
    <n v="2013"/>
    <x v="2"/>
    <n v="5"/>
    <x v="1"/>
    <n v="3"/>
    <n v="0"/>
  </r>
  <r>
    <x v="63"/>
    <d v="2013-03-05T03:00:08"/>
    <n v="2013"/>
    <x v="2"/>
    <n v="5"/>
    <x v="2"/>
    <n v="3"/>
    <n v="0"/>
  </r>
  <r>
    <x v="63"/>
    <d v="2013-03-05T04:00:08"/>
    <n v="2013"/>
    <x v="2"/>
    <n v="5"/>
    <x v="3"/>
    <n v="3"/>
    <n v="0"/>
  </r>
  <r>
    <x v="63"/>
    <d v="2013-03-05T05:00:08"/>
    <n v="2013"/>
    <x v="2"/>
    <n v="5"/>
    <x v="4"/>
    <n v="3"/>
    <n v="0"/>
  </r>
  <r>
    <x v="63"/>
    <d v="2013-03-05T06:00:08"/>
    <n v="2013"/>
    <x v="2"/>
    <n v="5"/>
    <x v="5"/>
    <n v="3"/>
    <n v="0"/>
  </r>
  <r>
    <x v="63"/>
    <d v="2013-03-05T07:00:08"/>
    <n v="2013"/>
    <x v="2"/>
    <n v="5"/>
    <x v="6"/>
    <n v="3"/>
    <n v="0.93069999999999997"/>
  </r>
  <r>
    <x v="63"/>
    <d v="2013-03-05T08:00:08"/>
    <n v="2013"/>
    <x v="2"/>
    <n v="5"/>
    <x v="7"/>
    <n v="3"/>
    <n v="30.527999999999999"/>
  </r>
  <r>
    <x v="63"/>
    <d v="2013-03-05T09:00:08"/>
    <n v="2013"/>
    <x v="2"/>
    <n v="5"/>
    <x v="8"/>
    <n v="3"/>
    <n v="49.96"/>
  </r>
  <r>
    <x v="63"/>
    <d v="2013-03-05T10:00:08"/>
    <n v="2013"/>
    <x v="2"/>
    <n v="5"/>
    <x v="9"/>
    <n v="3"/>
    <n v="49.96"/>
  </r>
  <r>
    <x v="63"/>
    <d v="2013-03-05T11:00:08"/>
    <n v="2013"/>
    <x v="2"/>
    <n v="5"/>
    <x v="10"/>
    <n v="3"/>
    <n v="49.96"/>
  </r>
  <r>
    <x v="63"/>
    <d v="2013-03-05T12:00:08"/>
    <n v="2013"/>
    <x v="2"/>
    <n v="5"/>
    <x v="11"/>
    <n v="3"/>
    <n v="49.96"/>
  </r>
  <r>
    <x v="63"/>
    <d v="2013-03-05T13:00:08"/>
    <n v="2013"/>
    <x v="2"/>
    <n v="5"/>
    <x v="12"/>
    <n v="3"/>
    <n v="49.96"/>
  </r>
  <r>
    <x v="63"/>
    <d v="2013-03-05T14:00:08"/>
    <n v="2013"/>
    <x v="2"/>
    <n v="5"/>
    <x v="13"/>
    <n v="3"/>
    <n v="49.96"/>
  </r>
  <r>
    <x v="63"/>
    <d v="2013-03-05T15:00:08"/>
    <n v="2013"/>
    <x v="2"/>
    <n v="5"/>
    <x v="14"/>
    <n v="3"/>
    <n v="49.96"/>
  </r>
  <r>
    <x v="63"/>
    <d v="2013-03-05T16:00:08"/>
    <n v="2013"/>
    <x v="2"/>
    <n v="5"/>
    <x v="15"/>
    <n v="3"/>
    <n v="49.96"/>
  </r>
  <r>
    <x v="63"/>
    <d v="2013-03-05T17:00:08"/>
    <n v="2013"/>
    <x v="2"/>
    <n v="5"/>
    <x v="16"/>
    <n v="3"/>
    <n v="49.96"/>
  </r>
  <r>
    <x v="63"/>
    <d v="2013-03-05T18:00:08"/>
    <n v="2013"/>
    <x v="2"/>
    <n v="5"/>
    <x v="17"/>
    <n v="3"/>
    <n v="47.534999999999997"/>
  </r>
  <r>
    <x v="63"/>
    <d v="2013-03-05T19:00:08"/>
    <n v="2013"/>
    <x v="2"/>
    <n v="5"/>
    <x v="18"/>
    <n v="3"/>
    <n v="12.619"/>
  </r>
  <r>
    <x v="63"/>
    <d v="2013-03-05T20:00:08"/>
    <n v="2013"/>
    <x v="2"/>
    <n v="5"/>
    <x v="19"/>
    <n v="3"/>
    <n v="0"/>
  </r>
  <r>
    <x v="63"/>
    <d v="2013-03-05T21:00:08"/>
    <n v="2013"/>
    <x v="2"/>
    <n v="5"/>
    <x v="20"/>
    <n v="3"/>
    <n v="0"/>
  </r>
  <r>
    <x v="63"/>
    <d v="2013-03-05T22:00:08"/>
    <n v="2013"/>
    <x v="2"/>
    <n v="5"/>
    <x v="21"/>
    <n v="3"/>
    <n v="0"/>
  </r>
  <r>
    <x v="63"/>
    <d v="2013-03-05T23:00:08"/>
    <n v="2013"/>
    <x v="2"/>
    <n v="5"/>
    <x v="22"/>
    <n v="3"/>
    <n v="0"/>
  </r>
  <r>
    <x v="64"/>
    <d v="2013-03-06T00:00:08"/>
    <n v="2013"/>
    <x v="2"/>
    <n v="6"/>
    <x v="23"/>
    <n v="4"/>
    <n v="0"/>
  </r>
  <r>
    <x v="64"/>
    <d v="2013-03-06T01:00:08"/>
    <n v="2013"/>
    <x v="2"/>
    <n v="6"/>
    <x v="0"/>
    <n v="4"/>
    <n v="0"/>
  </r>
  <r>
    <x v="64"/>
    <d v="2013-03-06T02:00:08"/>
    <n v="2013"/>
    <x v="2"/>
    <n v="6"/>
    <x v="1"/>
    <n v="4"/>
    <n v="0"/>
  </r>
  <r>
    <x v="64"/>
    <d v="2013-03-06T03:00:08"/>
    <n v="2013"/>
    <x v="2"/>
    <n v="6"/>
    <x v="2"/>
    <n v="4"/>
    <n v="0"/>
  </r>
  <r>
    <x v="64"/>
    <d v="2013-03-06T04:00:08"/>
    <n v="2013"/>
    <x v="2"/>
    <n v="6"/>
    <x v="3"/>
    <n v="4"/>
    <n v="0"/>
  </r>
  <r>
    <x v="64"/>
    <d v="2013-03-06T05:00:08"/>
    <n v="2013"/>
    <x v="2"/>
    <n v="6"/>
    <x v="4"/>
    <n v="4"/>
    <n v="0"/>
  </r>
  <r>
    <x v="64"/>
    <d v="2013-03-06T06:00:08"/>
    <n v="2013"/>
    <x v="2"/>
    <n v="6"/>
    <x v="5"/>
    <n v="4"/>
    <n v="0"/>
  </r>
  <r>
    <x v="64"/>
    <d v="2013-03-06T07:00:08"/>
    <n v="2013"/>
    <x v="2"/>
    <n v="6"/>
    <x v="6"/>
    <n v="4"/>
    <n v="0.71609999999999996"/>
  </r>
  <r>
    <x v="64"/>
    <d v="2013-03-06T08:00:08"/>
    <n v="2013"/>
    <x v="2"/>
    <n v="6"/>
    <x v="7"/>
    <n v="4"/>
    <n v="29.617999999999999"/>
  </r>
  <r>
    <x v="64"/>
    <d v="2013-03-06T09:00:08"/>
    <n v="2013"/>
    <x v="2"/>
    <n v="6"/>
    <x v="8"/>
    <n v="4"/>
    <n v="49.96"/>
  </r>
  <r>
    <x v="64"/>
    <d v="2013-03-06T10:00:08"/>
    <n v="2013"/>
    <x v="2"/>
    <n v="6"/>
    <x v="9"/>
    <n v="4"/>
    <n v="49.96"/>
  </r>
  <r>
    <x v="64"/>
    <d v="2013-03-06T11:00:08"/>
    <n v="2013"/>
    <x v="2"/>
    <n v="6"/>
    <x v="10"/>
    <n v="4"/>
    <n v="49.96"/>
  </r>
  <r>
    <x v="64"/>
    <d v="2013-03-06T12:00:08"/>
    <n v="2013"/>
    <x v="2"/>
    <n v="6"/>
    <x v="11"/>
    <n v="4"/>
    <n v="49.96"/>
  </r>
  <r>
    <x v="64"/>
    <d v="2013-03-06T13:00:08"/>
    <n v="2013"/>
    <x v="2"/>
    <n v="6"/>
    <x v="12"/>
    <n v="4"/>
    <n v="49.96"/>
  </r>
  <r>
    <x v="64"/>
    <d v="2013-03-06T14:00:08"/>
    <n v="2013"/>
    <x v="2"/>
    <n v="6"/>
    <x v="13"/>
    <n v="4"/>
    <n v="49.96"/>
  </r>
  <r>
    <x v="64"/>
    <d v="2013-03-06T15:00:08"/>
    <n v="2013"/>
    <x v="2"/>
    <n v="6"/>
    <x v="14"/>
    <n v="4"/>
    <n v="49.96"/>
  </r>
  <r>
    <x v="64"/>
    <d v="2013-03-06T16:00:08"/>
    <n v="2013"/>
    <x v="2"/>
    <n v="6"/>
    <x v="15"/>
    <n v="4"/>
    <n v="49.96"/>
  </r>
  <r>
    <x v="64"/>
    <d v="2013-03-06T17:00:08"/>
    <n v="2013"/>
    <x v="2"/>
    <n v="6"/>
    <x v="16"/>
    <n v="4"/>
    <n v="49.96"/>
  </r>
  <r>
    <x v="64"/>
    <d v="2013-03-06T18:00:08"/>
    <n v="2013"/>
    <x v="2"/>
    <n v="6"/>
    <x v="17"/>
    <n v="4"/>
    <n v="46.887"/>
  </r>
  <r>
    <x v="64"/>
    <d v="2013-03-06T19:00:08"/>
    <n v="2013"/>
    <x v="2"/>
    <n v="6"/>
    <x v="18"/>
    <n v="4"/>
    <n v="11.933999999999999"/>
  </r>
  <r>
    <x v="64"/>
    <d v="2013-03-06T20:00:08"/>
    <n v="2013"/>
    <x v="2"/>
    <n v="6"/>
    <x v="19"/>
    <n v="4"/>
    <n v="0"/>
  </r>
  <r>
    <x v="64"/>
    <d v="2013-03-06T21:00:08"/>
    <n v="2013"/>
    <x v="2"/>
    <n v="6"/>
    <x v="20"/>
    <n v="4"/>
    <n v="0"/>
  </r>
  <r>
    <x v="64"/>
    <d v="2013-03-06T22:00:08"/>
    <n v="2013"/>
    <x v="2"/>
    <n v="6"/>
    <x v="21"/>
    <n v="4"/>
    <n v="0"/>
  </r>
  <r>
    <x v="64"/>
    <d v="2013-03-06T23:00:08"/>
    <n v="2013"/>
    <x v="2"/>
    <n v="6"/>
    <x v="22"/>
    <n v="4"/>
    <n v="0"/>
  </r>
  <r>
    <x v="65"/>
    <d v="2013-03-07T00:00:08"/>
    <n v="2013"/>
    <x v="2"/>
    <n v="7"/>
    <x v="23"/>
    <n v="5"/>
    <n v="0"/>
  </r>
  <r>
    <x v="65"/>
    <d v="2013-03-07T01:00:08"/>
    <n v="2013"/>
    <x v="2"/>
    <n v="7"/>
    <x v="0"/>
    <n v="5"/>
    <n v="0"/>
  </r>
  <r>
    <x v="65"/>
    <d v="2013-03-07T02:00:08"/>
    <n v="2013"/>
    <x v="2"/>
    <n v="7"/>
    <x v="1"/>
    <n v="5"/>
    <n v="0"/>
  </r>
  <r>
    <x v="65"/>
    <d v="2013-03-07T03:00:08"/>
    <n v="2013"/>
    <x v="2"/>
    <n v="7"/>
    <x v="2"/>
    <n v="5"/>
    <n v="0"/>
  </r>
  <r>
    <x v="65"/>
    <d v="2013-03-07T04:00:08"/>
    <n v="2013"/>
    <x v="2"/>
    <n v="7"/>
    <x v="3"/>
    <n v="5"/>
    <n v="0"/>
  </r>
  <r>
    <x v="65"/>
    <d v="2013-03-07T05:00:08"/>
    <n v="2013"/>
    <x v="2"/>
    <n v="7"/>
    <x v="4"/>
    <n v="5"/>
    <n v="0"/>
  </r>
  <r>
    <x v="65"/>
    <d v="2013-03-07T06:00:08"/>
    <n v="2013"/>
    <x v="2"/>
    <n v="7"/>
    <x v="5"/>
    <n v="5"/>
    <n v="0"/>
  </r>
  <r>
    <x v="65"/>
    <d v="2013-03-07T07:00:08"/>
    <n v="2013"/>
    <x v="2"/>
    <n v="7"/>
    <x v="6"/>
    <n v="5"/>
    <n v="0.58009999999999995"/>
  </r>
  <r>
    <x v="65"/>
    <d v="2013-03-07T08:00:08"/>
    <n v="2013"/>
    <x v="2"/>
    <n v="7"/>
    <x v="7"/>
    <n v="5"/>
    <n v="29.395"/>
  </r>
  <r>
    <x v="65"/>
    <d v="2013-03-07T09:00:08"/>
    <n v="2013"/>
    <x v="2"/>
    <n v="7"/>
    <x v="8"/>
    <n v="5"/>
    <n v="49.96"/>
  </r>
  <r>
    <x v="65"/>
    <d v="2013-03-07T10:00:08"/>
    <n v="2013"/>
    <x v="2"/>
    <n v="7"/>
    <x v="9"/>
    <n v="5"/>
    <n v="49.96"/>
  </r>
  <r>
    <x v="65"/>
    <d v="2013-03-07T11:00:08"/>
    <n v="2013"/>
    <x v="2"/>
    <n v="7"/>
    <x v="10"/>
    <n v="5"/>
    <n v="49.96"/>
  </r>
  <r>
    <x v="65"/>
    <d v="2013-03-07T12:00:08"/>
    <n v="2013"/>
    <x v="2"/>
    <n v="7"/>
    <x v="11"/>
    <n v="5"/>
    <n v="49.96"/>
  </r>
  <r>
    <x v="65"/>
    <d v="2013-03-07T13:00:08"/>
    <n v="2013"/>
    <x v="2"/>
    <n v="7"/>
    <x v="12"/>
    <n v="5"/>
    <n v="49.96"/>
  </r>
  <r>
    <x v="65"/>
    <d v="2013-03-07T14:00:08"/>
    <n v="2013"/>
    <x v="2"/>
    <n v="7"/>
    <x v="13"/>
    <n v="5"/>
    <n v="49.96"/>
  </r>
  <r>
    <x v="65"/>
    <d v="2013-03-07T15:00:08"/>
    <n v="2013"/>
    <x v="2"/>
    <n v="7"/>
    <x v="14"/>
    <n v="5"/>
    <n v="49.96"/>
  </r>
  <r>
    <x v="65"/>
    <d v="2013-03-07T16:00:08"/>
    <n v="2013"/>
    <x v="2"/>
    <n v="7"/>
    <x v="15"/>
    <n v="5"/>
    <n v="49.96"/>
  </r>
  <r>
    <x v="65"/>
    <d v="2013-03-07T17:00:08"/>
    <n v="2013"/>
    <x v="2"/>
    <n v="7"/>
    <x v="16"/>
    <n v="5"/>
    <n v="49.96"/>
  </r>
  <r>
    <x v="65"/>
    <d v="2013-03-07T18:00:08"/>
    <n v="2013"/>
    <x v="2"/>
    <n v="7"/>
    <x v="17"/>
    <n v="5"/>
    <n v="46.704999999999998"/>
  </r>
  <r>
    <x v="65"/>
    <d v="2013-03-07T19:00:08"/>
    <n v="2013"/>
    <x v="2"/>
    <n v="7"/>
    <x v="18"/>
    <n v="5"/>
    <n v="11.298999999999999"/>
  </r>
  <r>
    <x v="65"/>
    <d v="2013-03-07T20:00:08"/>
    <n v="2013"/>
    <x v="2"/>
    <n v="7"/>
    <x v="19"/>
    <n v="5"/>
    <n v="0"/>
  </r>
  <r>
    <x v="65"/>
    <d v="2013-03-07T21:00:08"/>
    <n v="2013"/>
    <x v="2"/>
    <n v="7"/>
    <x v="20"/>
    <n v="5"/>
    <n v="0"/>
  </r>
  <r>
    <x v="65"/>
    <d v="2013-03-07T22:00:08"/>
    <n v="2013"/>
    <x v="2"/>
    <n v="7"/>
    <x v="21"/>
    <n v="5"/>
    <n v="0"/>
  </r>
  <r>
    <x v="65"/>
    <d v="2013-03-07T23:00:08"/>
    <n v="2013"/>
    <x v="2"/>
    <n v="7"/>
    <x v="22"/>
    <n v="5"/>
    <n v="0"/>
  </r>
  <r>
    <x v="66"/>
    <d v="2013-03-08T00:00:08"/>
    <n v="2013"/>
    <x v="2"/>
    <n v="8"/>
    <x v="23"/>
    <n v="6"/>
    <n v="0"/>
  </r>
  <r>
    <x v="66"/>
    <d v="2013-03-08T01:00:08"/>
    <n v="2013"/>
    <x v="2"/>
    <n v="8"/>
    <x v="0"/>
    <n v="6"/>
    <n v="0"/>
  </r>
  <r>
    <x v="66"/>
    <d v="2013-03-08T02:00:08"/>
    <n v="2013"/>
    <x v="2"/>
    <n v="8"/>
    <x v="1"/>
    <n v="6"/>
    <n v="0"/>
  </r>
  <r>
    <x v="66"/>
    <d v="2013-03-08T03:00:08"/>
    <n v="2013"/>
    <x v="2"/>
    <n v="8"/>
    <x v="2"/>
    <n v="6"/>
    <n v="0"/>
  </r>
  <r>
    <x v="66"/>
    <d v="2013-03-08T04:00:08"/>
    <n v="2013"/>
    <x v="2"/>
    <n v="8"/>
    <x v="3"/>
    <n v="6"/>
    <n v="0"/>
  </r>
  <r>
    <x v="66"/>
    <d v="2013-03-08T05:00:08"/>
    <n v="2013"/>
    <x v="2"/>
    <n v="8"/>
    <x v="4"/>
    <n v="6"/>
    <n v="0"/>
  </r>
  <r>
    <x v="66"/>
    <d v="2013-03-08T06:00:08"/>
    <n v="2013"/>
    <x v="2"/>
    <n v="8"/>
    <x v="5"/>
    <n v="6"/>
    <n v="0"/>
  </r>
  <r>
    <x v="66"/>
    <d v="2013-03-08T07:00:08"/>
    <n v="2013"/>
    <x v="2"/>
    <n v="8"/>
    <x v="6"/>
    <n v="6"/>
    <n v="0"/>
  </r>
  <r>
    <x v="66"/>
    <d v="2013-03-08T08:00:08"/>
    <n v="2013"/>
    <x v="2"/>
    <n v="8"/>
    <x v="7"/>
    <n v="6"/>
    <n v="26.423999999999999"/>
  </r>
  <r>
    <x v="66"/>
    <d v="2013-03-08T09:00:08"/>
    <n v="2013"/>
    <x v="2"/>
    <n v="8"/>
    <x v="8"/>
    <n v="6"/>
    <n v="49.96"/>
  </r>
  <r>
    <x v="66"/>
    <d v="2013-03-08T10:00:08"/>
    <n v="2013"/>
    <x v="2"/>
    <n v="8"/>
    <x v="9"/>
    <n v="6"/>
    <n v="49.96"/>
  </r>
  <r>
    <x v="66"/>
    <d v="2013-03-08T11:00:08"/>
    <n v="2013"/>
    <x v="2"/>
    <n v="8"/>
    <x v="10"/>
    <n v="6"/>
    <n v="49.96"/>
  </r>
  <r>
    <x v="66"/>
    <d v="2013-03-08T12:00:08"/>
    <n v="2013"/>
    <x v="2"/>
    <n v="8"/>
    <x v="11"/>
    <n v="6"/>
    <n v="49.96"/>
  </r>
  <r>
    <x v="66"/>
    <d v="2013-03-08T13:00:08"/>
    <n v="2013"/>
    <x v="2"/>
    <n v="8"/>
    <x v="12"/>
    <n v="6"/>
    <n v="49.96"/>
  </r>
  <r>
    <x v="66"/>
    <d v="2013-03-08T14:00:08"/>
    <n v="2013"/>
    <x v="2"/>
    <n v="8"/>
    <x v="13"/>
    <n v="6"/>
    <n v="49.96"/>
  </r>
  <r>
    <x v="66"/>
    <d v="2013-03-08T15:00:08"/>
    <n v="2013"/>
    <x v="2"/>
    <n v="8"/>
    <x v="14"/>
    <n v="6"/>
    <n v="49.96"/>
  </r>
  <r>
    <x v="66"/>
    <d v="2013-03-08T16:00:08"/>
    <n v="2013"/>
    <x v="2"/>
    <n v="8"/>
    <x v="15"/>
    <n v="6"/>
    <n v="49.96"/>
  </r>
  <r>
    <x v="66"/>
    <d v="2013-03-08T17:00:08"/>
    <n v="2013"/>
    <x v="2"/>
    <n v="8"/>
    <x v="16"/>
    <n v="6"/>
    <n v="49.96"/>
  </r>
  <r>
    <x v="66"/>
    <d v="2013-03-08T18:00:08"/>
    <n v="2013"/>
    <x v="2"/>
    <n v="8"/>
    <x v="17"/>
    <n v="6"/>
    <n v="47.695"/>
  </r>
  <r>
    <x v="66"/>
    <d v="2013-03-08T19:00:08"/>
    <n v="2013"/>
    <x v="2"/>
    <n v="8"/>
    <x v="18"/>
    <n v="6"/>
    <n v="11.224"/>
  </r>
  <r>
    <x v="66"/>
    <d v="2013-03-08T20:00:08"/>
    <n v="2013"/>
    <x v="2"/>
    <n v="8"/>
    <x v="19"/>
    <n v="6"/>
    <n v="0"/>
  </r>
  <r>
    <x v="66"/>
    <d v="2013-03-08T21:00:08"/>
    <n v="2013"/>
    <x v="2"/>
    <n v="8"/>
    <x v="20"/>
    <n v="6"/>
    <n v="0"/>
  </r>
  <r>
    <x v="66"/>
    <d v="2013-03-08T22:00:08"/>
    <n v="2013"/>
    <x v="2"/>
    <n v="8"/>
    <x v="21"/>
    <n v="6"/>
    <n v="0"/>
  </r>
  <r>
    <x v="66"/>
    <d v="2013-03-08T23:00:08"/>
    <n v="2013"/>
    <x v="2"/>
    <n v="8"/>
    <x v="22"/>
    <n v="6"/>
    <n v="0"/>
  </r>
  <r>
    <x v="67"/>
    <d v="2013-03-09T00:00:08"/>
    <n v="2013"/>
    <x v="2"/>
    <n v="9"/>
    <x v="23"/>
    <n v="7"/>
    <n v="0"/>
  </r>
  <r>
    <x v="67"/>
    <d v="2013-03-09T01:00:08"/>
    <n v="2013"/>
    <x v="2"/>
    <n v="9"/>
    <x v="0"/>
    <n v="7"/>
    <n v="0"/>
  </r>
  <r>
    <x v="67"/>
    <d v="2013-03-09T02:00:08"/>
    <n v="2013"/>
    <x v="2"/>
    <n v="9"/>
    <x v="1"/>
    <n v="7"/>
    <n v="0"/>
  </r>
  <r>
    <x v="67"/>
    <d v="2013-03-09T03:00:08"/>
    <n v="2013"/>
    <x v="2"/>
    <n v="9"/>
    <x v="2"/>
    <n v="7"/>
    <n v="0"/>
  </r>
  <r>
    <x v="67"/>
    <d v="2013-03-09T04:00:08"/>
    <n v="2013"/>
    <x v="2"/>
    <n v="9"/>
    <x v="3"/>
    <n v="7"/>
    <n v="0"/>
  </r>
  <r>
    <x v="67"/>
    <d v="2013-03-09T05:00:08"/>
    <n v="2013"/>
    <x v="2"/>
    <n v="9"/>
    <x v="4"/>
    <n v="7"/>
    <n v="0"/>
  </r>
  <r>
    <x v="67"/>
    <d v="2013-03-09T06:00:08"/>
    <n v="2013"/>
    <x v="2"/>
    <n v="9"/>
    <x v="5"/>
    <n v="7"/>
    <n v="0"/>
  </r>
  <r>
    <x v="67"/>
    <d v="2013-03-09T07:00:08"/>
    <n v="2013"/>
    <x v="2"/>
    <n v="9"/>
    <x v="6"/>
    <n v="7"/>
    <n v="0.22900000000000001"/>
  </r>
  <r>
    <x v="67"/>
    <d v="2013-03-09T08:00:08"/>
    <n v="2013"/>
    <x v="2"/>
    <n v="9"/>
    <x v="7"/>
    <n v="7"/>
    <n v="26.329000000000001"/>
  </r>
  <r>
    <x v="67"/>
    <d v="2013-03-09T09:00:08"/>
    <n v="2013"/>
    <x v="2"/>
    <n v="9"/>
    <x v="8"/>
    <n v="7"/>
    <n v="49.96"/>
  </r>
  <r>
    <x v="67"/>
    <d v="2013-03-09T10:00:08"/>
    <n v="2013"/>
    <x v="2"/>
    <n v="9"/>
    <x v="9"/>
    <n v="7"/>
    <n v="49.96"/>
  </r>
  <r>
    <x v="67"/>
    <d v="2013-03-09T11:00:08"/>
    <n v="2013"/>
    <x v="2"/>
    <n v="9"/>
    <x v="10"/>
    <n v="7"/>
    <n v="49.96"/>
  </r>
  <r>
    <x v="67"/>
    <d v="2013-03-09T12:00:08"/>
    <n v="2013"/>
    <x v="2"/>
    <n v="9"/>
    <x v="11"/>
    <n v="7"/>
    <n v="49.96"/>
  </r>
  <r>
    <x v="67"/>
    <d v="2013-03-09T13:00:08"/>
    <n v="2013"/>
    <x v="2"/>
    <n v="9"/>
    <x v="12"/>
    <n v="7"/>
    <n v="49.96"/>
  </r>
  <r>
    <x v="67"/>
    <d v="2013-03-09T14:00:08"/>
    <n v="2013"/>
    <x v="2"/>
    <n v="9"/>
    <x v="13"/>
    <n v="7"/>
    <n v="49.96"/>
  </r>
  <r>
    <x v="67"/>
    <d v="2013-03-09T15:00:08"/>
    <n v="2013"/>
    <x v="2"/>
    <n v="9"/>
    <x v="14"/>
    <n v="7"/>
    <n v="49.636000000000003"/>
  </r>
  <r>
    <x v="67"/>
    <d v="2013-03-09T16:00:08"/>
    <n v="2013"/>
    <x v="2"/>
    <n v="9"/>
    <x v="15"/>
    <n v="7"/>
    <n v="49.96"/>
  </r>
  <r>
    <x v="67"/>
    <d v="2013-03-09T17:00:08"/>
    <n v="2013"/>
    <x v="2"/>
    <n v="9"/>
    <x v="16"/>
    <n v="7"/>
    <n v="49.96"/>
  </r>
  <r>
    <x v="67"/>
    <d v="2013-03-09T18:00:08"/>
    <n v="2013"/>
    <x v="2"/>
    <n v="9"/>
    <x v="17"/>
    <n v="7"/>
    <n v="45.622999999999998"/>
  </r>
  <r>
    <x v="67"/>
    <d v="2013-03-09T19:00:08"/>
    <n v="2013"/>
    <x v="2"/>
    <n v="9"/>
    <x v="18"/>
    <n v="7"/>
    <n v="9.3620000000000001"/>
  </r>
  <r>
    <x v="67"/>
    <d v="2013-03-09T20:00:08"/>
    <n v="2013"/>
    <x v="2"/>
    <n v="9"/>
    <x v="19"/>
    <n v="7"/>
    <n v="0"/>
  </r>
  <r>
    <x v="67"/>
    <d v="2013-03-09T21:00:08"/>
    <n v="2013"/>
    <x v="2"/>
    <n v="9"/>
    <x v="20"/>
    <n v="7"/>
    <n v="0"/>
  </r>
  <r>
    <x v="67"/>
    <d v="2013-03-09T22:00:08"/>
    <n v="2013"/>
    <x v="2"/>
    <n v="9"/>
    <x v="21"/>
    <n v="7"/>
    <n v="0"/>
  </r>
  <r>
    <x v="67"/>
    <d v="2013-03-09T23:00:08"/>
    <n v="2013"/>
    <x v="2"/>
    <n v="9"/>
    <x v="22"/>
    <n v="7"/>
    <n v="0"/>
  </r>
  <r>
    <x v="68"/>
    <d v="2013-03-10T00:00:08"/>
    <n v="2013"/>
    <x v="2"/>
    <n v="10"/>
    <x v="23"/>
    <n v="1"/>
    <n v="0"/>
  </r>
  <r>
    <x v="68"/>
    <d v="2013-03-10T01:00:08"/>
    <n v="2013"/>
    <x v="2"/>
    <n v="10"/>
    <x v="0"/>
    <n v="1"/>
    <n v="0"/>
  </r>
  <r>
    <x v="68"/>
    <d v="2013-03-10T02:00:08"/>
    <n v="2013"/>
    <x v="2"/>
    <n v="10"/>
    <x v="1"/>
    <n v="1"/>
    <n v="0"/>
  </r>
  <r>
    <x v="68"/>
    <d v="2013-03-10T03:00:08"/>
    <n v="2013"/>
    <x v="2"/>
    <n v="10"/>
    <x v="2"/>
    <n v="1"/>
    <n v="0"/>
  </r>
  <r>
    <x v="68"/>
    <d v="2013-03-10T04:00:08"/>
    <n v="2013"/>
    <x v="2"/>
    <n v="10"/>
    <x v="3"/>
    <n v="1"/>
    <n v="0"/>
  </r>
  <r>
    <x v="68"/>
    <d v="2013-03-10T05:00:08"/>
    <n v="2013"/>
    <x v="2"/>
    <n v="10"/>
    <x v="4"/>
    <n v="1"/>
    <n v="0"/>
  </r>
  <r>
    <x v="68"/>
    <d v="2013-03-10T06:00:08"/>
    <n v="2013"/>
    <x v="2"/>
    <n v="10"/>
    <x v="5"/>
    <n v="1"/>
    <n v="0"/>
  </r>
  <r>
    <x v="68"/>
    <d v="2013-03-10T07:00:08"/>
    <n v="2013"/>
    <x v="2"/>
    <n v="10"/>
    <x v="6"/>
    <n v="1"/>
    <n v="0.21310000000000001"/>
  </r>
  <r>
    <x v="68"/>
    <d v="2013-03-10T08:00:08"/>
    <n v="2013"/>
    <x v="2"/>
    <n v="10"/>
    <x v="7"/>
    <n v="1"/>
    <n v="26.062999999999999"/>
  </r>
  <r>
    <x v="68"/>
    <d v="2013-03-10T09:00:08"/>
    <n v="2013"/>
    <x v="2"/>
    <n v="10"/>
    <x v="8"/>
    <n v="1"/>
    <n v="49.96"/>
  </r>
  <r>
    <x v="68"/>
    <d v="2013-03-10T10:00:08"/>
    <n v="2013"/>
    <x v="2"/>
    <n v="10"/>
    <x v="9"/>
    <n v="1"/>
    <n v="49.96"/>
  </r>
  <r>
    <x v="68"/>
    <d v="2013-03-10T11:00:08"/>
    <n v="2013"/>
    <x v="2"/>
    <n v="10"/>
    <x v="10"/>
    <n v="1"/>
    <n v="49.96"/>
  </r>
  <r>
    <x v="68"/>
    <d v="2013-03-10T12:00:08"/>
    <n v="2013"/>
    <x v="2"/>
    <n v="10"/>
    <x v="11"/>
    <n v="1"/>
    <n v="49.96"/>
  </r>
  <r>
    <x v="68"/>
    <d v="2013-03-10T13:00:08"/>
    <n v="2013"/>
    <x v="2"/>
    <n v="10"/>
    <x v="12"/>
    <n v="1"/>
    <n v="49.96"/>
  </r>
  <r>
    <x v="68"/>
    <d v="2013-03-10T14:00:08"/>
    <n v="2013"/>
    <x v="2"/>
    <n v="10"/>
    <x v="13"/>
    <n v="1"/>
    <n v="49.96"/>
  </r>
  <r>
    <x v="68"/>
    <d v="2013-03-10T15:00:08"/>
    <n v="2013"/>
    <x v="2"/>
    <n v="10"/>
    <x v="14"/>
    <n v="1"/>
    <n v="49.96"/>
  </r>
  <r>
    <x v="68"/>
    <d v="2013-03-10T16:00:08"/>
    <n v="2013"/>
    <x v="2"/>
    <n v="10"/>
    <x v="15"/>
    <n v="1"/>
    <n v="49.96"/>
  </r>
  <r>
    <x v="68"/>
    <d v="2013-03-10T17:00:08"/>
    <n v="2013"/>
    <x v="2"/>
    <n v="10"/>
    <x v="16"/>
    <n v="1"/>
    <n v="49.96"/>
  </r>
  <r>
    <x v="68"/>
    <d v="2013-03-10T18:00:08"/>
    <n v="2013"/>
    <x v="2"/>
    <n v="10"/>
    <x v="17"/>
    <n v="1"/>
    <n v="44.9"/>
  </r>
  <r>
    <x v="68"/>
    <d v="2013-03-10T19:00:08"/>
    <n v="2013"/>
    <x v="2"/>
    <n v="10"/>
    <x v="18"/>
    <n v="1"/>
    <n v="8.8209999999999997"/>
  </r>
  <r>
    <x v="68"/>
    <d v="2013-03-10T20:00:08"/>
    <n v="2013"/>
    <x v="2"/>
    <n v="10"/>
    <x v="19"/>
    <n v="1"/>
    <n v="0"/>
  </r>
  <r>
    <x v="68"/>
    <d v="2013-03-10T21:00:08"/>
    <n v="2013"/>
    <x v="2"/>
    <n v="10"/>
    <x v="20"/>
    <n v="1"/>
    <n v="0"/>
  </r>
  <r>
    <x v="68"/>
    <d v="2013-03-10T22:00:08"/>
    <n v="2013"/>
    <x v="2"/>
    <n v="10"/>
    <x v="21"/>
    <n v="1"/>
    <n v="0"/>
  </r>
  <r>
    <x v="68"/>
    <d v="2013-03-10T23:00:08"/>
    <n v="2013"/>
    <x v="2"/>
    <n v="10"/>
    <x v="22"/>
    <n v="1"/>
    <n v="0"/>
  </r>
  <r>
    <x v="69"/>
    <d v="2013-03-11T00:00:08"/>
    <n v="2013"/>
    <x v="2"/>
    <n v="11"/>
    <x v="23"/>
    <n v="2"/>
    <n v="0"/>
  </r>
  <r>
    <x v="69"/>
    <d v="2013-03-11T01:00:08"/>
    <n v="2013"/>
    <x v="2"/>
    <n v="11"/>
    <x v="0"/>
    <n v="2"/>
    <n v="0"/>
  </r>
  <r>
    <x v="69"/>
    <d v="2013-03-11T02:00:08"/>
    <n v="2013"/>
    <x v="2"/>
    <n v="11"/>
    <x v="1"/>
    <n v="2"/>
    <n v="0"/>
  </r>
  <r>
    <x v="69"/>
    <d v="2013-03-11T03:00:08"/>
    <n v="2013"/>
    <x v="2"/>
    <n v="11"/>
    <x v="2"/>
    <n v="2"/>
    <n v="0"/>
  </r>
  <r>
    <x v="69"/>
    <d v="2013-03-11T04:00:08"/>
    <n v="2013"/>
    <x v="2"/>
    <n v="11"/>
    <x v="3"/>
    <n v="2"/>
    <n v="0"/>
  </r>
  <r>
    <x v="69"/>
    <d v="2013-03-11T05:00:08"/>
    <n v="2013"/>
    <x v="2"/>
    <n v="11"/>
    <x v="4"/>
    <n v="2"/>
    <n v="0"/>
  </r>
  <r>
    <x v="69"/>
    <d v="2013-03-11T06:00:08"/>
    <n v="2013"/>
    <x v="2"/>
    <n v="11"/>
    <x v="5"/>
    <n v="2"/>
    <n v="0"/>
  </r>
  <r>
    <x v="69"/>
    <d v="2013-03-11T07:00:08"/>
    <n v="2013"/>
    <x v="2"/>
    <n v="11"/>
    <x v="6"/>
    <n v="2"/>
    <n v="0"/>
  </r>
  <r>
    <x v="69"/>
    <d v="2013-03-11T08:00:08"/>
    <n v="2013"/>
    <x v="2"/>
    <n v="11"/>
    <x v="7"/>
    <n v="2"/>
    <n v="25.408999999999999"/>
  </r>
  <r>
    <x v="69"/>
    <d v="2013-03-11T09:00:08"/>
    <n v="2013"/>
    <x v="2"/>
    <n v="11"/>
    <x v="8"/>
    <n v="2"/>
    <n v="49.96"/>
  </r>
  <r>
    <x v="69"/>
    <d v="2013-03-11T10:00:08"/>
    <n v="2013"/>
    <x v="2"/>
    <n v="11"/>
    <x v="9"/>
    <n v="2"/>
    <n v="49.96"/>
  </r>
  <r>
    <x v="69"/>
    <d v="2013-03-11T11:00:08"/>
    <n v="2013"/>
    <x v="2"/>
    <n v="11"/>
    <x v="10"/>
    <n v="2"/>
    <n v="49.96"/>
  </r>
  <r>
    <x v="69"/>
    <d v="2013-03-11T12:00:08"/>
    <n v="2013"/>
    <x v="2"/>
    <n v="11"/>
    <x v="11"/>
    <n v="2"/>
    <n v="49.96"/>
  </r>
  <r>
    <x v="69"/>
    <d v="2013-03-11T13:00:08"/>
    <n v="2013"/>
    <x v="2"/>
    <n v="11"/>
    <x v="12"/>
    <n v="2"/>
    <n v="49.96"/>
  </r>
  <r>
    <x v="69"/>
    <d v="2013-03-11T14:00:08"/>
    <n v="2013"/>
    <x v="2"/>
    <n v="11"/>
    <x v="13"/>
    <n v="2"/>
    <n v="49.96"/>
  </r>
  <r>
    <x v="69"/>
    <d v="2013-03-11T15:00:08"/>
    <n v="2013"/>
    <x v="2"/>
    <n v="11"/>
    <x v="14"/>
    <n v="2"/>
    <n v="49.96"/>
  </r>
  <r>
    <x v="69"/>
    <d v="2013-03-11T16:00:08"/>
    <n v="2013"/>
    <x v="2"/>
    <n v="11"/>
    <x v="15"/>
    <n v="2"/>
    <n v="49.96"/>
  </r>
  <r>
    <x v="69"/>
    <d v="2013-03-11T17:00:08"/>
    <n v="2013"/>
    <x v="2"/>
    <n v="11"/>
    <x v="16"/>
    <n v="2"/>
    <n v="49.96"/>
  </r>
  <r>
    <x v="69"/>
    <d v="2013-03-11T18:00:08"/>
    <n v="2013"/>
    <x v="2"/>
    <n v="11"/>
    <x v="17"/>
    <n v="2"/>
    <n v="36.972000000000001"/>
  </r>
  <r>
    <x v="69"/>
    <d v="2013-03-11T19:00:08"/>
    <n v="2013"/>
    <x v="2"/>
    <n v="11"/>
    <x v="18"/>
    <n v="2"/>
    <n v="5.14"/>
  </r>
  <r>
    <x v="69"/>
    <d v="2013-03-11T20:00:08"/>
    <n v="2013"/>
    <x v="2"/>
    <n v="11"/>
    <x v="19"/>
    <n v="2"/>
    <n v="0"/>
  </r>
  <r>
    <x v="69"/>
    <d v="2013-03-11T21:00:08"/>
    <n v="2013"/>
    <x v="2"/>
    <n v="11"/>
    <x v="20"/>
    <n v="2"/>
    <n v="0"/>
  </r>
  <r>
    <x v="69"/>
    <d v="2013-03-11T22:00:08"/>
    <n v="2013"/>
    <x v="2"/>
    <n v="11"/>
    <x v="21"/>
    <n v="2"/>
    <n v="0"/>
  </r>
  <r>
    <x v="69"/>
    <d v="2013-03-11T23:00:08"/>
    <n v="2013"/>
    <x v="2"/>
    <n v="11"/>
    <x v="22"/>
    <n v="2"/>
    <n v="0"/>
  </r>
  <r>
    <x v="70"/>
    <d v="2013-03-12T00:00:08"/>
    <n v="2013"/>
    <x v="2"/>
    <n v="12"/>
    <x v="23"/>
    <n v="3"/>
    <n v="0"/>
  </r>
  <r>
    <x v="70"/>
    <d v="2013-03-12T01:00:08"/>
    <n v="2013"/>
    <x v="2"/>
    <n v="12"/>
    <x v="0"/>
    <n v="3"/>
    <n v="0"/>
  </r>
  <r>
    <x v="70"/>
    <d v="2013-03-12T02:00:08"/>
    <n v="2013"/>
    <x v="2"/>
    <n v="12"/>
    <x v="1"/>
    <n v="3"/>
    <n v="0"/>
  </r>
  <r>
    <x v="70"/>
    <d v="2013-03-12T03:00:08"/>
    <n v="2013"/>
    <x v="2"/>
    <n v="12"/>
    <x v="2"/>
    <n v="3"/>
    <n v="0"/>
  </r>
  <r>
    <x v="70"/>
    <d v="2013-03-12T04:00:08"/>
    <n v="2013"/>
    <x v="2"/>
    <n v="12"/>
    <x v="3"/>
    <n v="3"/>
    <n v="0"/>
  </r>
  <r>
    <x v="70"/>
    <d v="2013-03-12T05:00:08"/>
    <n v="2013"/>
    <x v="2"/>
    <n v="12"/>
    <x v="4"/>
    <n v="3"/>
    <n v="0"/>
  </r>
  <r>
    <x v="70"/>
    <d v="2013-03-12T06:00:08"/>
    <n v="2013"/>
    <x v="2"/>
    <n v="12"/>
    <x v="5"/>
    <n v="3"/>
    <n v="0"/>
  </r>
  <r>
    <x v="70"/>
    <d v="2013-03-12T07:00:08"/>
    <n v="2013"/>
    <x v="2"/>
    <n v="12"/>
    <x v="6"/>
    <n v="3"/>
    <n v="9.6019999999999994E-2"/>
  </r>
  <r>
    <x v="70"/>
    <d v="2013-03-12T08:00:08"/>
    <n v="2013"/>
    <x v="2"/>
    <n v="12"/>
    <x v="7"/>
    <n v="3"/>
    <n v="24.77"/>
  </r>
  <r>
    <x v="70"/>
    <d v="2013-03-12T09:00:08"/>
    <n v="2013"/>
    <x v="2"/>
    <n v="12"/>
    <x v="8"/>
    <n v="3"/>
    <n v="49.96"/>
  </r>
  <r>
    <x v="70"/>
    <d v="2013-03-12T10:00:08"/>
    <n v="2013"/>
    <x v="2"/>
    <n v="12"/>
    <x v="9"/>
    <n v="3"/>
    <n v="49.96"/>
  </r>
  <r>
    <x v="70"/>
    <d v="2013-03-12T11:00:08"/>
    <n v="2013"/>
    <x v="2"/>
    <n v="12"/>
    <x v="10"/>
    <n v="3"/>
    <n v="49.96"/>
  </r>
  <r>
    <x v="70"/>
    <d v="2013-03-12T12:00:08"/>
    <n v="2013"/>
    <x v="2"/>
    <n v="12"/>
    <x v="11"/>
    <n v="3"/>
    <n v="49.96"/>
  </r>
  <r>
    <x v="70"/>
    <d v="2013-03-12T13:00:08"/>
    <n v="2013"/>
    <x v="2"/>
    <n v="12"/>
    <x v="12"/>
    <n v="3"/>
    <n v="36.174999999999997"/>
  </r>
  <r>
    <x v="70"/>
    <d v="2013-03-12T14:00:08"/>
    <n v="2013"/>
    <x v="2"/>
    <n v="12"/>
    <x v="13"/>
    <n v="3"/>
    <n v="48.335999999999999"/>
  </r>
  <r>
    <x v="70"/>
    <d v="2013-03-12T15:00:08"/>
    <n v="2013"/>
    <x v="2"/>
    <n v="12"/>
    <x v="14"/>
    <n v="3"/>
    <n v="40.014000000000003"/>
  </r>
  <r>
    <x v="70"/>
    <d v="2013-03-12T16:00:08"/>
    <n v="2013"/>
    <x v="2"/>
    <n v="12"/>
    <x v="15"/>
    <n v="3"/>
    <n v="49.96"/>
  </r>
  <r>
    <x v="70"/>
    <d v="2013-03-12T17:00:08"/>
    <n v="2013"/>
    <x v="2"/>
    <n v="12"/>
    <x v="16"/>
    <n v="3"/>
    <n v="48.758000000000003"/>
  </r>
  <r>
    <x v="70"/>
    <d v="2013-03-12T18:00:08"/>
    <n v="2013"/>
    <x v="2"/>
    <n v="12"/>
    <x v="17"/>
    <n v="3"/>
    <n v="29.86"/>
  </r>
  <r>
    <x v="70"/>
    <d v="2013-03-12T19:00:08"/>
    <n v="2013"/>
    <x v="2"/>
    <n v="12"/>
    <x v="18"/>
    <n v="3"/>
    <n v="5.71"/>
  </r>
  <r>
    <x v="70"/>
    <d v="2013-03-12T20:00:08"/>
    <n v="2013"/>
    <x v="2"/>
    <n v="12"/>
    <x v="19"/>
    <n v="3"/>
    <n v="0"/>
  </r>
  <r>
    <x v="70"/>
    <d v="2013-03-12T21:00:08"/>
    <n v="2013"/>
    <x v="2"/>
    <n v="12"/>
    <x v="20"/>
    <n v="3"/>
    <n v="0"/>
  </r>
  <r>
    <x v="70"/>
    <d v="2013-03-12T22:00:09"/>
    <n v="2013"/>
    <x v="2"/>
    <n v="12"/>
    <x v="21"/>
    <n v="3"/>
    <n v="0"/>
  </r>
  <r>
    <x v="70"/>
    <d v="2013-03-12T23:00:09"/>
    <n v="2013"/>
    <x v="2"/>
    <n v="12"/>
    <x v="22"/>
    <n v="3"/>
    <n v="0"/>
  </r>
  <r>
    <x v="71"/>
    <d v="2013-03-13T00:00:09"/>
    <n v="2013"/>
    <x v="2"/>
    <n v="13"/>
    <x v="23"/>
    <n v="4"/>
    <n v="0"/>
  </r>
  <r>
    <x v="71"/>
    <d v="2013-03-13T01:00:09"/>
    <n v="2013"/>
    <x v="2"/>
    <n v="13"/>
    <x v="0"/>
    <n v="4"/>
    <n v="0"/>
  </r>
  <r>
    <x v="71"/>
    <d v="2013-03-13T02:00:09"/>
    <n v="2013"/>
    <x v="2"/>
    <n v="13"/>
    <x v="1"/>
    <n v="4"/>
    <n v="0"/>
  </r>
  <r>
    <x v="71"/>
    <d v="2013-03-13T03:00:09"/>
    <n v="2013"/>
    <x v="2"/>
    <n v="13"/>
    <x v="2"/>
    <n v="4"/>
    <n v="0"/>
  </r>
  <r>
    <x v="71"/>
    <d v="2013-03-13T04:00:09"/>
    <n v="2013"/>
    <x v="2"/>
    <n v="13"/>
    <x v="3"/>
    <n v="4"/>
    <n v="0"/>
  </r>
  <r>
    <x v="71"/>
    <d v="2013-03-13T05:00:09"/>
    <n v="2013"/>
    <x v="2"/>
    <n v="13"/>
    <x v="4"/>
    <n v="4"/>
    <n v="0"/>
  </r>
  <r>
    <x v="71"/>
    <d v="2013-03-13T06:00:09"/>
    <n v="2013"/>
    <x v="2"/>
    <n v="13"/>
    <x v="5"/>
    <n v="4"/>
    <n v="0"/>
  </r>
  <r>
    <x v="71"/>
    <d v="2013-03-13T07:00:09"/>
    <n v="2013"/>
    <x v="2"/>
    <n v="13"/>
    <x v="6"/>
    <n v="4"/>
    <n v="0.21199999999999999"/>
  </r>
  <r>
    <x v="71"/>
    <d v="2013-03-13T08:00:09"/>
    <n v="2013"/>
    <x v="2"/>
    <n v="13"/>
    <x v="7"/>
    <n v="4"/>
    <n v="26.715"/>
  </r>
  <r>
    <x v="71"/>
    <d v="2013-03-13T09:00:09"/>
    <n v="2013"/>
    <x v="2"/>
    <n v="13"/>
    <x v="8"/>
    <n v="4"/>
    <n v="49.96"/>
  </r>
  <r>
    <x v="71"/>
    <d v="2013-03-13T10:00:09"/>
    <n v="2013"/>
    <x v="2"/>
    <n v="13"/>
    <x v="9"/>
    <n v="4"/>
    <n v="49.96"/>
  </r>
  <r>
    <x v="71"/>
    <d v="2013-03-13T11:00:09"/>
    <n v="2013"/>
    <x v="2"/>
    <n v="13"/>
    <x v="10"/>
    <n v="4"/>
    <n v="49.96"/>
  </r>
  <r>
    <x v="71"/>
    <d v="2013-03-13T12:00:09"/>
    <n v="2013"/>
    <x v="2"/>
    <n v="13"/>
    <x v="11"/>
    <n v="4"/>
    <n v="49.96"/>
  </r>
  <r>
    <x v="71"/>
    <d v="2013-03-13T13:00:09"/>
    <n v="2013"/>
    <x v="2"/>
    <n v="13"/>
    <x v="12"/>
    <n v="4"/>
    <n v="49.96"/>
  </r>
  <r>
    <x v="71"/>
    <d v="2013-03-13T14:00:09"/>
    <n v="2013"/>
    <x v="2"/>
    <n v="13"/>
    <x v="13"/>
    <n v="4"/>
    <n v="49.96"/>
  </r>
  <r>
    <x v="71"/>
    <d v="2013-03-13T15:00:09"/>
    <n v="2013"/>
    <x v="2"/>
    <n v="13"/>
    <x v="14"/>
    <n v="4"/>
    <n v="49.96"/>
  </r>
  <r>
    <x v="71"/>
    <d v="2013-03-13T16:00:09"/>
    <n v="2013"/>
    <x v="2"/>
    <n v="13"/>
    <x v="15"/>
    <n v="4"/>
    <n v="49.96"/>
  </r>
  <r>
    <x v="71"/>
    <d v="2013-03-13T17:00:09"/>
    <n v="2013"/>
    <x v="2"/>
    <n v="13"/>
    <x v="16"/>
    <n v="4"/>
    <n v="49.96"/>
  </r>
  <r>
    <x v="71"/>
    <d v="2013-03-13T18:00:09"/>
    <n v="2013"/>
    <x v="2"/>
    <n v="13"/>
    <x v="17"/>
    <n v="4"/>
    <n v="46.427"/>
  </r>
  <r>
    <x v="71"/>
    <d v="2013-03-13T19:00:09"/>
    <n v="2013"/>
    <x v="2"/>
    <n v="13"/>
    <x v="18"/>
    <n v="4"/>
    <n v="7.91"/>
  </r>
  <r>
    <x v="71"/>
    <d v="2013-03-13T20:00:09"/>
    <n v="2013"/>
    <x v="2"/>
    <n v="13"/>
    <x v="19"/>
    <n v="4"/>
    <n v="0"/>
  </r>
  <r>
    <x v="71"/>
    <d v="2013-03-13T21:00:09"/>
    <n v="2013"/>
    <x v="2"/>
    <n v="13"/>
    <x v="20"/>
    <n v="4"/>
    <n v="0"/>
  </r>
  <r>
    <x v="71"/>
    <d v="2013-03-13T22:00:09"/>
    <n v="2013"/>
    <x v="2"/>
    <n v="13"/>
    <x v="21"/>
    <n v="4"/>
    <n v="0"/>
  </r>
  <r>
    <x v="71"/>
    <d v="2013-03-13T23:00:09"/>
    <n v="2013"/>
    <x v="2"/>
    <n v="13"/>
    <x v="22"/>
    <n v="4"/>
    <n v="0"/>
  </r>
  <r>
    <x v="72"/>
    <d v="2013-03-14T00:00:09"/>
    <n v="2013"/>
    <x v="2"/>
    <n v="14"/>
    <x v="23"/>
    <n v="5"/>
    <n v="0"/>
  </r>
  <r>
    <x v="72"/>
    <d v="2013-03-14T01:00:09"/>
    <n v="2013"/>
    <x v="2"/>
    <n v="14"/>
    <x v="0"/>
    <n v="5"/>
    <n v="0"/>
  </r>
  <r>
    <x v="72"/>
    <d v="2013-03-14T02:00:09"/>
    <n v="2013"/>
    <x v="2"/>
    <n v="14"/>
    <x v="1"/>
    <n v="5"/>
    <n v="0"/>
  </r>
  <r>
    <x v="72"/>
    <d v="2013-03-14T03:00:09"/>
    <n v="2013"/>
    <x v="2"/>
    <n v="14"/>
    <x v="2"/>
    <n v="5"/>
    <n v="0"/>
  </r>
  <r>
    <x v="72"/>
    <d v="2013-03-14T04:00:09"/>
    <n v="2013"/>
    <x v="2"/>
    <n v="14"/>
    <x v="3"/>
    <n v="5"/>
    <n v="0"/>
  </r>
  <r>
    <x v="72"/>
    <d v="2013-03-14T05:00:09"/>
    <n v="2013"/>
    <x v="2"/>
    <n v="14"/>
    <x v="4"/>
    <n v="5"/>
    <n v="0"/>
  </r>
  <r>
    <x v="72"/>
    <d v="2013-03-14T06:00:09"/>
    <n v="2013"/>
    <x v="2"/>
    <n v="14"/>
    <x v="5"/>
    <n v="5"/>
    <n v="0"/>
  </r>
  <r>
    <x v="72"/>
    <d v="2013-03-14T07:00:09"/>
    <n v="2013"/>
    <x v="2"/>
    <n v="14"/>
    <x v="6"/>
    <n v="5"/>
    <n v="7.4200000000000002E-2"/>
  </r>
  <r>
    <x v="72"/>
    <d v="2013-03-14T08:00:09"/>
    <n v="2013"/>
    <x v="2"/>
    <n v="14"/>
    <x v="7"/>
    <n v="5"/>
    <n v="26.164000000000001"/>
  </r>
  <r>
    <x v="72"/>
    <d v="2013-03-14T09:00:09"/>
    <n v="2013"/>
    <x v="2"/>
    <n v="14"/>
    <x v="8"/>
    <n v="5"/>
    <n v="49.96"/>
  </r>
  <r>
    <x v="72"/>
    <d v="2013-03-14T10:00:09"/>
    <n v="2013"/>
    <x v="2"/>
    <n v="14"/>
    <x v="9"/>
    <n v="5"/>
    <n v="49.96"/>
  </r>
  <r>
    <x v="72"/>
    <d v="2013-03-14T11:00:09"/>
    <n v="2013"/>
    <x v="2"/>
    <n v="14"/>
    <x v="10"/>
    <n v="5"/>
    <n v="49.96"/>
  </r>
  <r>
    <x v="72"/>
    <d v="2013-03-14T12:00:09"/>
    <n v="2013"/>
    <x v="2"/>
    <n v="14"/>
    <x v="11"/>
    <n v="5"/>
    <n v="49.96"/>
  </r>
  <r>
    <x v="72"/>
    <d v="2013-03-14T13:00:09"/>
    <n v="2013"/>
    <x v="2"/>
    <n v="14"/>
    <x v="12"/>
    <n v="5"/>
    <n v="49.96"/>
  </r>
  <r>
    <x v="72"/>
    <d v="2013-03-14T14:00:09"/>
    <n v="2013"/>
    <x v="2"/>
    <n v="14"/>
    <x v="13"/>
    <n v="5"/>
    <n v="49.96"/>
  </r>
  <r>
    <x v="72"/>
    <d v="2013-03-14T15:00:09"/>
    <n v="2013"/>
    <x v="2"/>
    <n v="14"/>
    <x v="14"/>
    <n v="5"/>
    <n v="49.96"/>
  </r>
  <r>
    <x v="72"/>
    <d v="2013-03-14T16:00:09"/>
    <n v="2013"/>
    <x v="2"/>
    <n v="14"/>
    <x v="15"/>
    <n v="5"/>
    <n v="49.96"/>
  </r>
  <r>
    <x v="72"/>
    <d v="2013-03-14T17:00:09"/>
    <n v="2013"/>
    <x v="2"/>
    <n v="14"/>
    <x v="16"/>
    <n v="5"/>
    <n v="49.96"/>
  </r>
  <r>
    <x v="72"/>
    <d v="2013-03-14T18:00:09"/>
    <n v="2013"/>
    <x v="2"/>
    <n v="14"/>
    <x v="17"/>
    <n v="5"/>
    <n v="46.633000000000003"/>
  </r>
  <r>
    <x v="72"/>
    <d v="2013-03-14T19:00:09"/>
    <n v="2013"/>
    <x v="2"/>
    <n v="14"/>
    <x v="18"/>
    <n v="5"/>
    <n v="7.6529999999999996"/>
  </r>
  <r>
    <x v="72"/>
    <d v="2013-03-14T20:00:09"/>
    <n v="2013"/>
    <x v="2"/>
    <n v="14"/>
    <x v="19"/>
    <n v="5"/>
    <n v="0"/>
  </r>
  <r>
    <x v="72"/>
    <d v="2013-03-14T21:00:09"/>
    <n v="2013"/>
    <x v="2"/>
    <n v="14"/>
    <x v="20"/>
    <n v="5"/>
    <n v="0"/>
  </r>
  <r>
    <x v="72"/>
    <d v="2013-03-14T22:00:09"/>
    <n v="2013"/>
    <x v="2"/>
    <n v="14"/>
    <x v="21"/>
    <n v="5"/>
    <n v="0"/>
  </r>
  <r>
    <x v="72"/>
    <d v="2013-03-14T23:00:09"/>
    <n v="2013"/>
    <x v="2"/>
    <n v="14"/>
    <x v="22"/>
    <n v="5"/>
    <n v="0"/>
  </r>
  <r>
    <x v="73"/>
    <d v="2013-03-15T00:00:09"/>
    <n v="2013"/>
    <x v="2"/>
    <n v="15"/>
    <x v="23"/>
    <n v="6"/>
    <n v="0"/>
  </r>
  <r>
    <x v="73"/>
    <d v="2013-03-15T01:00:09"/>
    <n v="2013"/>
    <x v="2"/>
    <n v="15"/>
    <x v="0"/>
    <n v="6"/>
    <n v="0"/>
  </r>
  <r>
    <x v="73"/>
    <d v="2013-03-15T02:00:09"/>
    <n v="2013"/>
    <x v="2"/>
    <n v="15"/>
    <x v="1"/>
    <n v="6"/>
    <n v="0"/>
  </r>
  <r>
    <x v="73"/>
    <d v="2013-03-15T03:00:09"/>
    <n v="2013"/>
    <x v="2"/>
    <n v="15"/>
    <x v="2"/>
    <n v="6"/>
    <n v="0"/>
  </r>
  <r>
    <x v="73"/>
    <d v="2013-03-15T04:00:09"/>
    <n v="2013"/>
    <x v="2"/>
    <n v="15"/>
    <x v="3"/>
    <n v="6"/>
    <n v="0"/>
  </r>
  <r>
    <x v="73"/>
    <d v="2013-03-15T05:00:09"/>
    <n v="2013"/>
    <x v="2"/>
    <n v="15"/>
    <x v="4"/>
    <n v="6"/>
    <n v="0"/>
  </r>
  <r>
    <x v="73"/>
    <d v="2013-03-15T06:00:09"/>
    <n v="2013"/>
    <x v="2"/>
    <n v="15"/>
    <x v="5"/>
    <n v="6"/>
    <n v="0"/>
  </r>
  <r>
    <x v="73"/>
    <d v="2013-03-15T07:00:09"/>
    <n v="2013"/>
    <x v="2"/>
    <n v="15"/>
    <x v="6"/>
    <n v="6"/>
    <n v="0.14949999999999999"/>
  </r>
  <r>
    <x v="73"/>
    <d v="2013-03-15T08:00:09"/>
    <n v="2013"/>
    <x v="2"/>
    <n v="15"/>
    <x v="7"/>
    <n v="6"/>
    <n v="25.911999999999999"/>
  </r>
  <r>
    <x v="73"/>
    <d v="2013-03-15T09:00:09"/>
    <n v="2013"/>
    <x v="2"/>
    <n v="15"/>
    <x v="8"/>
    <n v="6"/>
    <n v="49.96"/>
  </r>
  <r>
    <x v="73"/>
    <d v="2013-03-15T10:00:09"/>
    <n v="2013"/>
    <x v="2"/>
    <n v="15"/>
    <x v="9"/>
    <n v="6"/>
    <n v="49.96"/>
  </r>
  <r>
    <x v="73"/>
    <d v="2013-03-15T11:00:09"/>
    <n v="2013"/>
    <x v="2"/>
    <n v="15"/>
    <x v="10"/>
    <n v="6"/>
    <n v="49.96"/>
  </r>
  <r>
    <x v="73"/>
    <d v="2013-03-15T12:00:09"/>
    <n v="2013"/>
    <x v="2"/>
    <n v="15"/>
    <x v="11"/>
    <n v="6"/>
    <n v="49.96"/>
  </r>
  <r>
    <x v="73"/>
    <d v="2013-03-15T13:00:09"/>
    <n v="2013"/>
    <x v="2"/>
    <n v="15"/>
    <x v="12"/>
    <n v="6"/>
    <n v="49.96"/>
  </r>
  <r>
    <x v="73"/>
    <d v="2013-03-15T14:00:09"/>
    <n v="2013"/>
    <x v="2"/>
    <n v="15"/>
    <x v="13"/>
    <n v="6"/>
    <n v="49.96"/>
  </r>
  <r>
    <x v="73"/>
    <d v="2013-03-15T15:00:09"/>
    <n v="2013"/>
    <x v="2"/>
    <n v="15"/>
    <x v="14"/>
    <n v="6"/>
    <n v="49.96"/>
  </r>
  <r>
    <x v="73"/>
    <d v="2013-03-15T16:00:09"/>
    <n v="2013"/>
    <x v="2"/>
    <n v="15"/>
    <x v="15"/>
    <n v="6"/>
    <n v="49.96"/>
  </r>
  <r>
    <x v="73"/>
    <d v="2013-03-15T17:00:09"/>
    <n v="2013"/>
    <x v="2"/>
    <n v="15"/>
    <x v="16"/>
    <n v="6"/>
    <n v="49.96"/>
  </r>
  <r>
    <x v="73"/>
    <d v="2013-03-15T18:00:09"/>
    <n v="2013"/>
    <x v="2"/>
    <n v="15"/>
    <x v="17"/>
    <n v="6"/>
    <n v="45.326999999999998"/>
  </r>
  <r>
    <x v="73"/>
    <d v="2013-03-15T19:00:09"/>
    <n v="2013"/>
    <x v="2"/>
    <n v="15"/>
    <x v="18"/>
    <n v="6"/>
    <n v="7.0330000000000004"/>
  </r>
  <r>
    <x v="73"/>
    <d v="2013-03-15T20:00:09"/>
    <n v="2013"/>
    <x v="2"/>
    <n v="15"/>
    <x v="19"/>
    <n v="6"/>
    <n v="0"/>
  </r>
  <r>
    <x v="73"/>
    <d v="2013-03-15T21:00:09"/>
    <n v="2013"/>
    <x v="2"/>
    <n v="15"/>
    <x v="20"/>
    <n v="6"/>
    <n v="0"/>
  </r>
  <r>
    <x v="73"/>
    <d v="2013-03-15T22:00:09"/>
    <n v="2013"/>
    <x v="2"/>
    <n v="15"/>
    <x v="21"/>
    <n v="6"/>
    <n v="0"/>
  </r>
  <r>
    <x v="73"/>
    <d v="2013-03-15T23:00:09"/>
    <n v="2013"/>
    <x v="2"/>
    <n v="15"/>
    <x v="22"/>
    <n v="6"/>
    <n v="0"/>
  </r>
  <r>
    <x v="74"/>
    <d v="2013-03-16T00:00:09"/>
    <n v="2013"/>
    <x v="2"/>
    <n v="16"/>
    <x v="23"/>
    <n v="7"/>
    <n v="0"/>
  </r>
  <r>
    <x v="74"/>
    <d v="2013-03-16T01:00:09"/>
    <n v="2013"/>
    <x v="2"/>
    <n v="16"/>
    <x v="0"/>
    <n v="7"/>
    <n v="0"/>
  </r>
  <r>
    <x v="74"/>
    <d v="2013-03-16T02:00:09"/>
    <n v="2013"/>
    <x v="2"/>
    <n v="16"/>
    <x v="1"/>
    <n v="7"/>
    <n v="0"/>
  </r>
  <r>
    <x v="74"/>
    <d v="2013-03-16T03:00:09"/>
    <n v="2013"/>
    <x v="2"/>
    <n v="16"/>
    <x v="2"/>
    <n v="7"/>
    <n v="0"/>
  </r>
  <r>
    <x v="74"/>
    <d v="2013-03-16T04:00:09"/>
    <n v="2013"/>
    <x v="2"/>
    <n v="16"/>
    <x v="3"/>
    <n v="7"/>
    <n v="0"/>
  </r>
  <r>
    <x v="74"/>
    <d v="2013-03-16T05:00:09"/>
    <n v="2013"/>
    <x v="2"/>
    <n v="16"/>
    <x v="4"/>
    <n v="7"/>
    <n v="0"/>
  </r>
  <r>
    <x v="74"/>
    <d v="2013-03-16T06:00:09"/>
    <n v="2013"/>
    <x v="2"/>
    <n v="16"/>
    <x v="5"/>
    <n v="7"/>
    <n v="0"/>
  </r>
  <r>
    <x v="74"/>
    <d v="2013-03-16T07:00:09"/>
    <n v="2013"/>
    <x v="2"/>
    <n v="16"/>
    <x v="6"/>
    <n v="7"/>
    <n v="0"/>
  </r>
  <r>
    <x v="74"/>
    <d v="2013-03-16T08:00:09"/>
    <n v="2013"/>
    <x v="2"/>
    <n v="16"/>
    <x v="7"/>
    <n v="7"/>
    <n v="25.423999999999999"/>
  </r>
  <r>
    <x v="74"/>
    <d v="2013-03-16T09:00:09"/>
    <n v="2013"/>
    <x v="2"/>
    <n v="16"/>
    <x v="8"/>
    <n v="7"/>
    <n v="49.96"/>
  </r>
  <r>
    <x v="74"/>
    <d v="2013-03-16T10:00:09"/>
    <n v="2013"/>
    <x v="2"/>
    <n v="16"/>
    <x v="9"/>
    <n v="7"/>
    <n v="49.96"/>
  </r>
  <r>
    <x v="74"/>
    <d v="2013-03-16T11:00:09"/>
    <n v="2013"/>
    <x v="2"/>
    <n v="16"/>
    <x v="10"/>
    <n v="7"/>
    <n v="49.96"/>
  </r>
  <r>
    <x v="74"/>
    <d v="2013-03-16T12:00:09"/>
    <n v="2013"/>
    <x v="2"/>
    <n v="16"/>
    <x v="11"/>
    <n v="7"/>
    <n v="49.96"/>
  </r>
  <r>
    <x v="74"/>
    <d v="2013-03-16T13:00:09"/>
    <n v="2013"/>
    <x v="2"/>
    <n v="16"/>
    <x v="12"/>
    <n v="7"/>
    <n v="49.96"/>
  </r>
  <r>
    <x v="74"/>
    <d v="2013-03-16T14:00:09"/>
    <n v="2013"/>
    <x v="2"/>
    <n v="16"/>
    <x v="13"/>
    <n v="7"/>
    <n v="49.96"/>
  </r>
  <r>
    <x v="74"/>
    <d v="2013-03-16T15:00:09"/>
    <n v="2013"/>
    <x v="2"/>
    <n v="16"/>
    <x v="14"/>
    <n v="7"/>
    <n v="49.96"/>
  </r>
  <r>
    <x v="74"/>
    <d v="2013-03-16T16:00:09"/>
    <n v="2013"/>
    <x v="2"/>
    <n v="16"/>
    <x v="15"/>
    <n v="7"/>
    <n v="49.96"/>
  </r>
  <r>
    <x v="74"/>
    <d v="2013-03-16T17:00:09"/>
    <n v="2013"/>
    <x v="2"/>
    <n v="16"/>
    <x v="16"/>
    <n v="7"/>
    <n v="49.96"/>
  </r>
  <r>
    <x v="74"/>
    <d v="2013-03-16T18:00:09"/>
    <n v="2013"/>
    <x v="2"/>
    <n v="16"/>
    <x v="17"/>
    <n v="7"/>
    <n v="44.906999999999996"/>
  </r>
  <r>
    <x v="74"/>
    <d v="2013-03-16T19:00:09"/>
    <n v="2013"/>
    <x v="2"/>
    <n v="16"/>
    <x v="18"/>
    <n v="7"/>
    <n v="6.9870000000000001"/>
  </r>
  <r>
    <x v="74"/>
    <d v="2013-03-16T20:00:09"/>
    <n v="2013"/>
    <x v="2"/>
    <n v="16"/>
    <x v="19"/>
    <n v="7"/>
    <n v="0"/>
  </r>
  <r>
    <x v="74"/>
    <d v="2013-03-16T21:00:09"/>
    <n v="2013"/>
    <x v="2"/>
    <n v="16"/>
    <x v="20"/>
    <n v="7"/>
    <n v="0"/>
  </r>
  <r>
    <x v="74"/>
    <d v="2013-03-16T22:00:09"/>
    <n v="2013"/>
    <x v="2"/>
    <n v="16"/>
    <x v="21"/>
    <n v="7"/>
    <n v="0"/>
  </r>
  <r>
    <x v="74"/>
    <d v="2013-03-16T23:00:09"/>
    <n v="2013"/>
    <x v="2"/>
    <n v="16"/>
    <x v="22"/>
    <n v="7"/>
    <n v="0"/>
  </r>
  <r>
    <x v="75"/>
    <d v="2013-03-17T00:00:09"/>
    <n v="2013"/>
    <x v="2"/>
    <n v="17"/>
    <x v="23"/>
    <n v="1"/>
    <n v="0"/>
  </r>
  <r>
    <x v="75"/>
    <d v="2013-03-17T01:00:09"/>
    <n v="2013"/>
    <x v="2"/>
    <n v="17"/>
    <x v="0"/>
    <n v="1"/>
    <n v="0"/>
  </r>
  <r>
    <x v="75"/>
    <d v="2013-03-17T02:00:09"/>
    <n v="2013"/>
    <x v="2"/>
    <n v="17"/>
    <x v="1"/>
    <n v="1"/>
    <n v="0"/>
  </r>
  <r>
    <x v="75"/>
    <d v="2013-03-17T03:00:09"/>
    <n v="2013"/>
    <x v="2"/>
    <n v="17"/>
    <x v="2"/>
    <n v="1"/>
    <n v="0"/>
  </r>
  <r>
    <x v="75"/>
    <d v="2013-03-17T04:00:09"/>
    <n v="2013"/>
    <x v="2"/>
    <n v="17"/>
    <x v="3"/>
    <n v="1"/>
    <n v="0"/>
  </r>
  <r>
    <x v="75"/>
    <d v="2013-03-17T05:00:09"/>
    <n v="2013"/>
    <x v="2"/>
    <n v="17"/>
    <x v="4"/>
    <n v="1"/>
    <n v="0"/>
  </r>
  <r>
    <x v="75"/>
    <d v="2013-03-17T06:00:09"/>
    <n v="2013"/>
    <x v="2"/>
    <n v="17"/>
    <x v="5"/>
    <n v="1"/>
    <n v="0"/>
  </r>
  <r>
    <x v="75"/>
    <d v="2013-03-17T07:00:09"/>
    <n v="2013"/>
    <x v="2"/>
    <n v="17"/>
    <x v="6"/>
    <n v="1"/>
    <n v="0"/>
  </r>
  <r>
    <x v="75"/>
    <d v="2013-03-17T08:00:09"/>
    <n v="2013"/>
    <x v="2"/>
    <n v="17"/>
    <x v="7"/>
    <n v="1"/>
    <n v="2.278"/>
  </r>
  <r>
    <x v="75"/>
    <d v="2013-03-17T09:00:09"/>
    <n v="2013"/>
    <x v="2"/>
    <n v="17"/>
    <x v="8"/>
    <n v="1"/>
    <n v="6.3490000000000002"/>
  </r>
  <r>
    <x v="75"/>
    <d v="2013-03-17T10:00:09"/>
    <n v="2013"/>
    <x v="2"/>
    <n v="17"/>
    <x v="9"/>
    <n v="1"/>
    <n v="11.661"/>
  </r>
  <r>
    <x v="75"/>
    <d v="2013-03-17T11:00:09"/>
    <n v="2013"/>
    <x v="2"/>
    <n v="17"/>
    <x v="10"/>
    <n v="1"/>
    <n v="18.983000000000001"/>
  </r>
  <r>
    <x v="75"/>
    <d v="2013-03-17T12:00:09"/>
    <n v="2013"/>
    <x v="2"/>
    <n v="17"/>
    <x v="11"/>
    <n v="1"/>
    <n v="25.672999999999998"/>
  </r>
  <r>
    <x v="75"/>
    <d v="2013-03-17T13:00:09"/>
    <n v="2013"/>
    <x v="2"/>
    <n v="17"/>
    <x v="12"/>
    <n v="1"/>
    <n v="30.63"/>
  </r>
  <r>
    <x v="75"/>
    <d v="2013-03-17T14:00:09"/>
    <n v="2013"/>
    <x v="2"/>
    <n v="17"/>
    <x v="13"/>
    <n v="1"/>
    <n v="41.305999999999997"/>
  </r>
  <r>
    <x v="75"/>
    <d v="2013-03-17T15:00:09"/>
    <n v="2013"/>
    <x v="2"/>
    <n v="17"/>
    <x v="14"/>
    <n v="1"/>
    <n v="46.097999999999999"/>
  </r>
  <r>
    <x v="75"/>
    <d v="2013-03-17T16:00:09"/>
    <n v="2013"/>
    <x v="2"/>
    <n v="17"/>
    <x v="15"/>
    <n v="1"/>
    <n v="45.643999999999998"/>
  </r>
  <r>
    <x v="75"/>
    <d v="2013-03-17T17:00:09"/>
    <n v="2013"/>
    <x v="2"/>
    <n v="17"/>
    <x v="16"/>
    <n v="1"/>
    <n v="49.96"/>
  </r>
  <r>
    <x v="75"/>
    <d v="2013-03-17T18:00:09"/>
    <n v="2013"/>
    <x v="2"/>
    <n v="17"/>
    <x v="17"/>
    <n v="1"/>
    <n v="40.875"/>
  </r>
  <r>
    <x v="75"/>
    <d v="2013-03-17T19:00:09"/>
    <n v="2013"/>
    <x v="2"/>
    <n v="17"/>
    <x v="18"/>
    <n v="1"/>
    <n v="6.0380000000000003"/>
  </r>
  <r>
    <x v="75"/>
    <d v="2013-03-17T20:00:09"/>
    <n v="2013"/>
    <x v="2"/>
    <n v="17"/>
    <x v="19"/>
    <n v="1"/>
    <n v="0"/>
  </r>
  <r>
    <x v="75"/>
    <d v="2013-03-17T21:00:09"/>
    <n v="2013"/>
    <x v="2"/>
    <n v="17"/>
    <x v="20"/>
    <n v="1"/>
    <n v="0"/>
  </r>
  <r>
    <x v="75"/>
    <d v="2013-03-17T22:00:09"/>
    <n v="2013"/>
    <x v="2"/>
    <n v="17"/>
    <x v="21"/>
    <n v="1"/>
    <n v="0"/>
  </r>
  <r>
    <x v="75"/>
    <d v="2013-03-17T23:00:09"/>
    <n v="2013"/>
    <x v="2"/>
    <n v="17"/>
    <x v="22"/>
    <n v="1"/>
    <n v="0"/>
  </r>
  <r>
    <x v="76"/>
    <d v="2013-03-18T00:00:09"/>
    <n v="2013"/>
    <x v="2"/>
    <n v="18"/>
    <x v="23"/>
    <n v="2"/>
    <n v="0"/>
  </r>
  <r>
    <x v="76"/>
    <d v="2013-03-18T01:00:09"/>
    <n v="2013"/>
    <x v="2"/>
    <n v="18"/>
    <x v="0"/>
    <n v="2"/>
    <n v="0"/>
  </r>
  <r>
    <x v="76"/>
    <d v="2013-03-18T02:00:09"/>
    <n v="2013"/>
    <x v="2"/>
    <n v="18"/>
    <x v="1"/>
    <n v="2"/>
    <n v="0"/>
  </r>
  <r>
    <x v="76"/>
    <d v="2013-03-18T03:00:09"/>
    <n v="2013"/>
    <x v="2"/>
    <n v="18"/>
    <x v="2"/>
    <n v="2"/>
    <n v="0"/>
  </r>
  <r>
    <x v="76"/>
    <d v="2013-03-18T04:00:09"/>
    <n v="2013"/>
    <x v="2"/>
    <n v="18"/>
    <x v="3"/>
    <n v="2"/>
    <n v="0"/>
  </r>
  <r>
    <x v="76"/>
    <d v="2013-03-18T05:00:09"/>
    <n v="2013"/>
    <x v="2"/>
    <n v="18"/>
    <x v="4"/>
    <n v="2"/>
    <n v="0"/>
  </r>
  <r>
    <x v="76"/>
    <d v="2013-03-18T06:00:09"/>
    <n v="2013"/>
    <x v="2"/>
    <n v="18"/>
    <x v="5"/>
    <n v="2"/>
    <n v="0"/>
  </r>
  <r>
    <x v="76"/>
    <d v="2013-03-18T07:00:09"/>
    <n v="2013"/>
    <x v="2"/>
    <n v="18"/>
    <x v="6"/>
    <n v="2"/>
    <n v="0"/>
  </r>
  <r>
    <x v="76"/>
    <d v="2013-03-18T08:00:09"/>
    <n v="2013"/>
    <x v="2"/>
    <n v="18"/>
    <x v="7"/>
    <n v="2"/>
    <n v="23.038"/>
  </r>
  <r>
    <x v="76"/>
    <d v="2013-03-18T09:00:09"/>
    <n v="2013"/>
    <x v="2"/>
    <n v="18"/>
    <x v="8"/>
    <n v="2"/>
    <n v="46.009"/>
  </r>
  <r>
    <x v="76"/>
    <d v="2013-03-18T10:00:09"/>
    <n v="2013"/>
    <x v="2"/>
    <n v="18"/>
    <x v="9"/>
    <n v="2"/>
    <n v="49.96"/>
  </r>
  <r>
    <x v="76"/>
    <d v="2013-03-18T11:00:09"/>
    <n v="2013"/>
    <x v="2"/>
    <n v="18"/>
    <x v="10"/>
    <n v="2"/>
    <n v="49.96"/>
  </r>
  <r>
    <x v="76"/>
    <d v="2013-03-18T12:00:09"/>
    <n v="2013"/>
    <x v="2"/>
    <n v="18"/>
    <x v="11"/>
    <n v="2"/>
    <n v="49.96"/>
  </r>
  <r>
    <x v="76"/>
    <d v="2013-03-18T13:00:09"/>
    <n v="2013"/>
    <x v="2"/>
    <n v="18"/>
    <x v="12"/>
    <n v="2"/>
    <n v="49.96"/>
  </r>
  <r>
    <x v="76"/>
    <d v="2013-03-18T14:00:09"/>
    <n v="2013"/>
    <x v="2"/>
    <n v="18"/>
    <x v="13"/>
    <n v="2"/>
    <n v="49.96"/>
  </r>
  <r>
    <x v="76"/>
    <d v="2013-03-18T15:00:09"/>
    <n v="2013"/>
    <x v="2"/>
    <n v="18"/>
    <x v="14"/>
    <n v="2"/>
    <n v="49.96"/>
  </r>
  <r>
    <x v="76"/>
    <d v="2013-03-18T16:00:09"/>
    <n v="2013"/>
    <x v="2"/>
    <n v="18"/>
    <x v="15"/>
    <n v="2"/>
    <n v="49.96"/>
  </r>
  <r>
    <x v="76"/>
    <d v="2013-03-18T17:00:09"/>
    <n v="2013"/>
    <x v="2"/>
    <n v="18"/>
    <x v="16"/>
    <n v="2"/>
    <n v="49.96"/>
  </r>
  <r>
    <x v="76"/>
    <d v="2013-03-18T18:00:09"/>
    <n v="2013"/>
    <x v="2"/>
    <n v="18"/>
    <x v="17"/>
    <n v="2"/>
    <n v="40.950000000000003"/>
  </r>
  <r>
    <x v="76"/>
    <d v="2013-03-18T19:00:09"/>
    <n v="2013"/>
    <x v="2"/>
    <n v="18"/>
    <x v="18"/>
    <n v="2"/>
    <n v="5.7560000000000002"/>
  </r>
  <r>
    <x v="76"/>
    <d v="2013-03-18T20:00:09"/>
    <n v="2013"/>
    <x v="2"/>
    <n v="18"/>
    <x v="19"/>
    <n v="2"/>
    <n v="0"/>
  </r>
  <r>
    <x v="76"/>
    <d v="2013-03-18T21:00:09"/>
    <n v="2013"/>
    <x v="2"/>
    <n v="18"/>
    <x v="20"/>
    <n v="2"/>
    <n v="0"/>
  </r>
  <r>
    <x v="76"/>
    <d v="2013-03-18T22:00:09"/>
    <n v="2013"/>
    <x v="2"/>
    <n v="18"/>
    <x v="21"/>
    <n v="2"/>
    <n v="0"/>
  </r>
  <r>
    <x v="76"/>
    <d v="2013-03-18T23:00:09"/>
    <n v="2013"/>
    <x v="2"/>
    <n v="18"/>
    <x v="22"/>
    <n v="2"/>
    <n v="0"/>
  </r>
  <r>
    <x v="77"/>
    <d v="2013-03-19T00:00:09"/>
    <n v="2013"/>
    <x v="2"/>
    <n v="19"/>
    <x v="23"/>
    <n v="3"/>
    <n v="0"/>
  </r>
  <r>
    <x v="77"/>
    <d v="2013-03-19T01:00:09"/>
    <n v="2013"/>
    <x v="2"/>
    <n v="19"/>
    <x v="0"/>
    <n v="3"/>
    <n v="0"/>
  </r>
  <r>
    <x v="77"/>
    <d v="2013-03-19T02:00:09"/>
    <n v="2013"/>
    <x v="2"/>
    <n v="19"/>
    <x v="1"/>
    <n v="3"/>
    <n v="0"/>
  </r>
  <r>
    <x v="77"/>
    <d v="2013-03-19T03:00:09"/>
    <n v="2013"/>
    <x v="2"/>
    <n v="19"/>
    <x v="2"/>
    <n v="3"/>
    <n v="0"/>
  </r>
  <r>
    <x v="77"/>
    <d v="2013-03-19T04:00:09"/>
    <n v="2013"/>
    <x v="2"/>
    <n v="19"/>
    <x v="3"/>
    <n v="3"/>
    <n v="0"/>
  </r>
  <r>
    <x v="77"/>
    <d v="2013-03-19T05:00:09"/>
    <n v="2013"/>
    <x v="2"/>
    <n v="19"/>
    <x v="4"/>
    <n v="3"/>
    <n v="0"/>
  </r>
  <r>
    <x v="77"/>
    <d v="2013-03-19T06:00:09"/>
    <n v="2013"/>
    <x v="2"/>
    <n v="19"/>
    <x v="5"/>
    <n v="3"/>
    <n v="0"/>
  </r>
  <r>
    <x v="77"/>
    <d v="2013-03-19T07:00:09"/>
    <n v="2013"/>
    <x v="2"/>
    <n v="19"/>
    <x v="6"/>
    <n v="3"/>
    <n v="0"/>
  </r>
  <r>
    <x v="77"/>
    <d v="2013-03-19T08:00:09"/>
    <n v="2013"/>
    <x v="2"/>
    <n v="19"/>
    <x v="7"/>
    <n v="3"/>
    <n v="23.923999999999999"/>
  </r>
  <r>
    <x v="77"/>
    <d v="2013-03-19T09:00:09"/>
    <n v="2013"/>
    <x v="2"/>
    <n v="19"/>
    <x v="8"/>
    <n v="3"/>
    <n v="48.088999999999999"/>
  </r>
  <r>
    <x v="77"/>
    <d v="2013-03-19T10:00:09"/>
    <n v="2013"/>
    <x v="2"/>
    <n v="19"/>
    <x v="9"/>
    <n v="3"/>
    <n v="49.96"/>
  </r>
  <r>
    <x v="77"/>
    <d v="2013-03-19T11:00:09"/>
    <n v="2013"/>
    <x v="2"/>
    <n v="19"/>
    <x v="10"/>
    <n v="3"/>
    <n v="49.96"/>
  </r>
  <r>
    <x v="77"/>
    <d v="2013-03-19T12:00:09"/>
    <n v="2013"/>
    <x v="2"/>
    <n v="19"/>
    <x v="11"/>
    <n v="3"/>
    <n v="49.96"/>
  </r>
  <r>
    <x v="77"/>
    <d v="2013-03-19T13:00:09"/>
    <n v="2013"/>
    <x v="2"/>
    <n v="19"/>
    <x v="12"/>
    <n v="3"/>
    <n v="49.96"/>
  </r>
  <r>
    <x v="77"/>
    <d v="2013-03-19T14:00:09"/>
    <n v="2013"/>
    <x v="2"/>
    <n v="19"/>
    <x v="13"/>
    <n v="3"/>
    <n v="49.96"/>
  </r>
  <r>
    <x v="77"/>
    <d v="2013-03-19T15:00:09"/>
    <n v="2013"/>
    <x v="2"/>
    <n v="19"/>
    <x v="14"/>
    <n v="3"/>
    <n v="49.96"/>
  </r>
  <r>
    <x v="77"/>
    <d v="2013-03-19T16:00:09"/>
    <n v="2013"/>
    <x v="2"/>
    <n v="19"/>
    <x v="15"/>
    <n v="3"/>
    <n v="49.96"/>
  </r>
  <r>
    <x v="77"/>
    <d v="2013-03-19T17:00:09"/>
    <n v="2013"/>
    <x v="2"/>
    <n v="19"/>
    <x v="16"/>
    <n v="3"/>
    <n v="49.96"/>
  </r>
  <r>
    <x v="77"/>
    <d v="2013-03-19T18:00:09"/>
    <n v="2013"/>
    <x v="2"/>
    <n v="19"/>
    <x v="17"/>
    <n v="3"/>
    <n v="39.646000000000001"/>
  </r>
  <r>
    <x v="77"/>
    <d v="2013-03-19T19:00:09"/>
    <n v="2013"/>
    <x v="2"/>
    <n v="19"/>
    <x v="18"/>
    <n v="3"/>
    <n v="5.3380000000000001"/>
  </r>
  <r>
    <x v="77"/>
    <d v="2013-03-19T20:00:09"/>
    <n v="2013"/>
    <x v="2"/>
    <n v="19"/>
    <x v="19"/>
    <n v="3"/>
    <n v="0"/>
  </r>
  <r>
    <x v="77"/>
    <d v="2013-03-19T21:00:09"/>
    <n v="2013"/>
    <x v="2"/>
    <n v="19"/>
    <x v="20"/>
    <n v="3"/>
    <n v="0"/>
  </r>
  <r>
    <x v="77"/>
    <d v="2013-03-19T22:00:09"/>
    <n v="2013"/>
    <x v="2"/>
    <n v="19"/>
    <x v="21"/>
    <n v="3"/>
    <n v="0"/>
  </r>
  <r>
    <x v="77"/>
    <d v="2013-03-19T23:00:09"/>
    <n v="2013"/>
    <x v="2"/>
    <n v="19"/>
    <x v="22"/>
    <n v="3"/>
    <n v="0"/>
  </r>
  <r>
    <x v="78"/>
    <d v="2013-03-20T00:00:09"/>
    <n v="2013"/>
    <x v="2"/>
    <n v="20"/>
    <x v="23"/>
    <n v="4"/>
    <n v="0"/>
  </r>
  <r>
    <x v="78"/>
    <d v="2013-03-20T01:00:09"/>
    <n v="2013"/>
    <x v="2"/>
    <n v="20"/>
    <x v="0"/>
    <n v="4"/>
    <n v="0"/>
  </r>
  <r>
    <x v="78"/>
    <d v="2013-03-20T02:00:09"/>
    <n v="2013"/>
    <x v="2"/>
    <n v="20"/>
    <x v="1"/>
    <n v="4"/>
    <n v="0"/>
  </r>
  <r>
    <x v="78"/>
    <d v="2013-03-20T03:00:09"/>
    <n v="2013"/>
    <x v="2"/>
    <n v="20"/>
    <x v="2"/>
    <n v="4"/>
    <n v="0"/>
  </r>
  <r>
    <x v="78"/>
    <d v="2013-03-20T04:00:09"/>
    <n v="2013"/>
    <x v="2"/>
    <n v="20"/>
    <x v="3"/>
    <n v="4"/>
    <n v="0"/>
  </r>
  <r>
    <x v="78"/>
    <d v="2013-03-20T05:00:09"/>
    <n v="2013"/>
    <x v="2"/>
    <n v="20"/>
    <x v="4"/>
    <n v="4"/>
    <n v="0"/>
  </r>
  <r>
    <x v="78"/>
    <d v="2013-03-20T06:00:09"/>
    <n v="2013"/>
    <x v="2"/>
    <n v="20"/>
    <x v="5"/>
    <n v="4"/>
    <n v="0"/>
  </r>
  <r>
    <x v="78"/>
    <d v="2013-03-20T07:00:09"/>
    <n v="2013"/>
    <x v="2"/>
    <n v="20"/>
    <x v="6"/>
    <n v="4"/>
    <n v="0"/>
  </r>
  <r>
    <x v="78"/>
    <d v="2013-03-20T08:00:09"/>
    <n v="2013"/>
    <x v="2"/>
    <n v="20"/>
    <x v="7"/>
    <n v="4"/>
    <n v="23.867999999999999"/>
  </r>
  <r>
    <x v="78"/>
    <d v="2013-03-20T09:00:09"/>
    <n v="2013"/>
    <x v="2"/>
    <n v="20"/>
    <x v="8"/>
    <n v="4"/>
    <n v="49.91"/>
  </r>
  <r>
    <x v="78"/>
    <d v="2013-03-20T10:00:09"/>
    <n v="2013"/>
    <x v="2"/>
    <n v="20"/>
    <x v="9"/>
    <n v="4"/>
    <n v="49.96"/>
  </r>
  <r>
    <x v="78"/>
    <d v="2013-03-20T11:00:09"/>
    <n v="2013"/>
    <x v="2"/>
    <n v="20"/>
    <x v="10"/>
    <n v="4"/>
    <n v="49.96"/>
  </r>
  <r>
    <x v="78"/>
    <d v="2013-03-20T12:00:09"/>
    <n v="2013"/>
    <x v="2"/>
    <n v="20"/>
    <x v="11"/>
    <n v="4"/>
    <n v="49.96"/>
  </r>
  <r>
    <x v="78"/>
    <d v="2013-03-20T13:00:09"/>
    <n v="2013"/>
    <x v="2"/>
    <n v="20"/>
    <x v="12"/>
    <n v="4"/>
    <n v="49.96"/>
  </r>
  <r>
    <x v="78"/>
    <d v="2013-03-20T14:00:09"/>
    <n v="2013"/>
    <x v="2"/>
    <n v="20"/>
    <x v="13"/>
    <n v="4"/>
    <n v="49.96"/>
  </r>
  <r>
    <x v="78"/>
    <d v="2013-03-20T15:00:09"/>
    <n v="2013"/>
    <x v="2"/>
    <n v="20"/>
    <x v="14"/>
    <n v="4"/>
    <n v="49.96"/>
  </r>
  <r>
    <x v="78"/>
    <d v="2013-03-20T16:00:09"/>
    <n v="2013"/>
    <x v="2"/>
    <n v="20"/>
    <x v="15"/>
    <n v="4"/>
    <n v="49.96"/>
  </r>
  <r>
    <x v="78"/>
    <d v="2013-03-20T17:00:09"/>
    <n v="2013"/>
    <x v="2"/>
    <n v="20"/>
    <x v="16"/>
    <n v="4"/>
    <n v="49.96"/>
  </r>
  <r>
    <x v="78"/>
    <d v="2013-03-20T18:00:09"/>
    <n v="2013"/>
    <x v="2"/>
    <n v="20"/>
    <x v="17"/>
    <n v="4"/>
    <n v="40.048999999999999"/>
  </r>
  <r>
    <x v="78"/>
    <d v="2013-03-20T19:00:09"/>
    <n v="2013"/>
    <x v="2"/>
    <n v="20"/>
    <x v="18"/>
    <n v="4"/>
    <n v="4.9729999999999999"/>
  </r>
  <r>
    <x v="78"/>
    <d v="2013-03-20T20:00:09"/>
    <n v="2013"/>
    <x v="2"/>
    <n v="20"/>
    <x v="19"/>
    <n v="4"/>
    <n v="0"/>
  </r>
  <r>
    <x v="78"/>
    <d v="2013-03-20T21:00:09"/>
    <n v="2013"/>
    <x v="2"/>
    <n v="20"/>
    <x v="20"/>
    <n v="4"/>
    <n v="0"/>
  </r>
  <r>
    <x v="78"/>
    <d v="2013-03-20T22:00:09"/>
    <n v="2013"/>
    <x v="2"/>
    <n v="20"/>
    <x v="21"/>
    <n v="4"/>
    <n v="0"/>
  </r>
  <r>
    <x v="78"/>
    <d v="2013-03-20T23:00:09"/>
    <n v="2013"/>
    <x v="2"/>
    <n v="20"/>
    <x v="22"/>
    <n v="4"/>
    <n v="0"/>
  </r>
  <r>
    <x v="79"/>
    <d v="2013-03-21T00:00:09"/>
    <n v="2013"/>
    <x v="2"/>
    <n v="21"/>
    <x v="23"/>
    <n v="5"/>
    <n v="0"/>
  </r>
  <r>
    <x v="79"/>
    <d v="2013-03-21T01:00:09"/>
    <n v="2013"/>
    <x v="2"/>
    <n v="21"/>
    <x v="0"/>
    <n v="5"/>
    <n v="0"/>
  </r>
  <r>
    <x v="79"/>
    <d v="2013-03-21T02:00:09"/>
    <n v="2013"/>
    <x v="2"/>
    <n v="21"/>
    <x v="1"/>
    <n v="5"/>
    <n v="0"/>
  </r>
  <r>
    <x v="79"/>
    <d v="2013-03-21T03:00:09"/>
    <n v="2013"/>
    <x v="2"/>
    <n v="21"/>
    <x v="2"/>
    <n v="5"/>
    <n v="0"/>
  </r>
  <r>
    <x v="79"/>
    <d v="2013-03-21T04:00:09"/>
    <n v="2013"/>
    <x v="2"/>
    <n v="21"/>
    <x v="3"/>
    <n v="5"/>
    <n v="0"/>
  </r>
  <r>
    <x v="79"/>
    <d v="2013-03-21T05:00:09"/>
    <n v="2013"/>
    <x v="2"/>
    <n v="21"/>
    <x v="4"/>
    <n v="5"/>
    <n v="0"/>
  </r>
  <r>
    <x v="79"/>
    <d v="2013-03-21T06:00:09"/>
    <n v="2013"/>
    <x v="2"/>
    <n v="21"/>
    <x v="5"/>
    <n v="5"/>
    <n v="0"/>
  </r>
  <r>
    <x v="79"/>
    <d v="2013-03-21T07:00:10"/>
    <n v="2013"/>
    <x v="2"/>
    <n v="21"/>
    <x v="6"/>
    <n v="5"/>
    <n v="0"/>
  </r>
  <r>
    <x v="79"/>
    <d v="2013-03-21T08:00:10"/>
    <n v="2013"/>
    <x v="2"/>
    <n v="21"/>
    <x v="7"/>
    <n v="5"/>
    <n v="24.134"/>
  </r>
  <r>
    <x v="79"/>
    <d v="2013-03-21T09:00:10"/>
    <n v="2013"/>
    <x v="2"/>
    <n v="21"/>
    <x v="8"/>
    <n v="5"/>
    <n v="49.96"/>
  </r>
  <r>
    <x v="79"/>
    <d v="2013-03-21T10:00:10"/>
    <n v="2013"/>
    <x v="2"/>
    <n v="21"/>
    <x v="9"/>
    <n v="5"/>
    <n v="49.96"/>
  </r>
  <r>
    <x v="79"/>
    <d v="2013-03-21T11:00:10"/>
    <n v="2013"/>
    <x v="2"/>
    <n v="21"/>
    <x v="10"/>
    <n v="5"/>
    <n v="49.96"/>
  </r>
  <r>
    <x v="79"/>
    <d v="2013-03-21T12:00:10"/>
    <n v="2013"/>
    <x v="2"/>
    <n v="21"/>
    <x v="11"/>
    <n v="5"/>
    <n v="49.96"/>
  </r>
  <r>
    <x v="79"/>
    <d v="2013-03-21T13:00:10"/>
    <n v="2013"/>
    <x v="2"/>
    <n v="21"/>
    <x v="12"/>
    <n v="5"/>
    <n v="49.96"/>
  </r>
  <r>
    <x v="79"/>
    <d v="2013-03-21T14:00:10"/>
    <n v="2013"/>
    <x v="2"/>
    <n v="21"/>
    <x v="13"/>
    <n v="5"/>
    <n v="49.96"/>
  </r>
  <r>
    <x v="79"/>
    <d v="2013-03-21T15:00:10"/>
    <n v="2013"/>
    <x v="2"/>
    <n v="21"/>
    <x v="14"/>
    <n v="5"/>
    <n v="49.96"/>
  </r>
  <r>
    <x v="79"/>
    <d v="2013-03-21T16:00:10"/>
    <n v="2013"/>
    <x v="2"/>
    <n v="21"/>
    <x v="15"/>
    <n v="5"/>
    <n v="49.96"/>
  </r>
  <r>
    <x v="79"/>
    <d v="2013-03-21T17:00:10"/>
    <n v="2013"/>
    <x v="2"/>
    <n v="21"/>
    <x v="16"/>
    <n v="5"/>
    <n v="49.96"/>
  </r>
  <r>
    <x v="79"/>
    <d v="2013-03-21T18:00:10"/>
    <n v="2013"/>
    <x v="2"/>
    <n v="21"/>
    <x v="17"/>
    <n v="5"/>
    <n v="38.909999999999997"/>
  </r>
  <r>
    <x v="79"/>
    <d v="2013-03-21T19:00:10"/>
    <n v="2013"/>
    <x v="2"/>
    <n v="21"/>
    <x v="18"/>
    <n v="5"/>
    <n v="4.5640000000000001"/>
  </r>
  <r>
    <x v="79"/>
    <d v="2013-03-21T20:00:10"/>
    <n v="2013"/>
    <x v="2"/>
    <n v="21"/>
    <x v="19"/>
    <n v="5"/>
    <n v="0"/>
  </r>
  <r>
    <x v="79"/>
    <d v="2013-03-21T21:00:10"/>
    <n v="2013"/>
    <x v="2"/>
    <n v="21"/>
    <x v="20"/>
    <n v="5"/>
    <n v="0"/>
  </r>
  <r>
    <x v="79"/>
    <d v="2013-03-21T22:00:10"/>
    <n v="2013"/>
    <x v="2"/>
    <n v="21"/>
    <x v="21"/>
    <n v="5"/>
    <n v="0"/>
  </r>
  <r>
    <x v="79"/>
    <d v="2013-03-21T23:00:10"/>
    <n v="2013"/>
    <x v="2"/>
    <n v="21"/>
    <x v="22"/>
    <n v="5"/>
    <n v="0"/>
  </r>
  <r>
    <x v="80"/>
    <d v="2013-03-22T00:00:10"/>
    <n v="2013"/>
    <x v="2"/>
    <n v="22"/>
    <x v="23"/>
    <n v="6"/>
    <n v="0"/>
  </r>
  <r>
    <x v="80"/>
    <d v="2013-03-22T01:00:10"/>
    <n v="2013"/>
    <x v="2"/>
    <n v="22"/>
    <x v="0"/>
    <n v="6"/>
    <n v="0"/>
  </r>
  <r>
    <x v="80"/>
    <d v="2013-03-22T02:00:10"/>
    <n v="2013"/>
    <x v="2"/>
    <n v="22"/>
    <x v="1"/>
    <n v="6"/>
    <n v="0"/>
  </r>
  <r>
    <x v="80"/>
    <d v="2013-03-22T03:00:10"/>
    <n v="2013"/>
    <x v="2"/>
    <n v="22"/>
    <x v="2"/>
    <n v="6"/>
    <n v="0"/>
  </r>
  <r>
    <x v="80"/>
    <d v="2013-03-22T04:00:10"/>
    <n v="2013"/>
    <x v="2"/>
    <n v="22"/>
    <x v="3"/>
    <n v="6"/>
    <n v="0"/>
  </r>
  <r>
    <x v="80"/>
    <d v="2013-03-22T05:00:10"/>
    <n v="2013"/>
    <x v="2"/>
    <n v="22"/>
    <x v="4"/>
    <n v="6"/>
    <n v="0"/>
  </r>
  <r>
    <x v="80"/>
    <d v="2013-03-22T06:00:10"/>
    <n v="2013"/>
    <x v="2"/>
    <n v="22"/>
    <x v="5"/>
    <n v="6"/>
    <n v="0"/>
  </r>
  <r>
    <x v="80"/>
    <d v="2013-03-22T07:00:10"/>
    <n v="2013"/>
    <x v="2"/>
    <n v="22"/>
    <x v="6"/>
    <n v="6"/>
    <n v="0"/>
  </r>
  <r>
    <x v="80"/>
    <d v="2013-03-22T08:00:10"/>
    <n v="2013"/>
    <x v="2"/>
    <n v="22"/>
    <x v="7"/>
    <n v="6"/>
    <n v="23.706"/>
  </r>
  <r>
    <x v="80"/>
    <d v="2013-03-22T09:00:10"/>
    <n v="2013"/>
    <x v="2"/>
    <n v="22"/>
    <x v="8"/>
    <n v="6"/>
    <n v="49.96"/>
  </r>
  <r>
    <x v="80"/>
    <d v="2013-03-22T10:00:10"/>
    <n v="2013"/>
    <x v="2"/>
    <n v="22"/>
    <x v="9"/>
    <n v="6"/>
    <n v="49.96"/>
  </r>
  <r>
    <x v="80"/>
    <d v="2013-03-22T11:00:10"/>
    <n v="2013"/>
    <x v="2"/>
    <n v="22"/>
    <x v="10"/>
    <n v="6"/>
    <n v="49.96"/>
  </r>
  <r>
    <x v="80"/>
    <d v="2013-03-22T12:00:10"/>
    <n v="2013"/>
    <x v="2"/>
    <n v="22"/>
    <x v="11"/>
    <n v="6"/>
    <n v="49.96"/>
  </r>
  <r>
    <x v="80"/>
    <d v="2013-03-22T13:00:10"/>
    <n v="2013"/>
    <x v="2"/>
    <n v="22"/>
    <x v="12"/>
    <n v="6"/>
    <n v="49.96"/>
  </r>
  <r>
    <x v="80"/>
    <d v="2013-03-22T14:00:10"/>
    <n v="2013"/>
    <x v="2"/>
    <n v="22"/>
    <x v="13"/>
    <n v="6"/>
    <n v="49.96"/>
  </r>
  <r>
    <x v="80"/>
    <d v="2013-03-22T15:00:10"/>
    <n v="2013"/>
    <x v="2"/>
    <n v="22"/>
    <x v="14"/>
    <n v="6"/>
    <n v="49.96"/>
  </r>
  <r>
    <x v="80"/>
    <d v="2013-03-22T16:00:10"/>
    <n v="2013"/>
    <x v="2"/>
    <n v="22"/>
    <x v="15"/>
    <n v="6"/>
    <n v="49.96"/>
  </r>
  <r>
    <x v="80"/>
    <d v="2013-03-22T17:00:10"/>
    <n v="2013"/>
    <x v="2"/>
    <n v="22"/>
    <x v="16"/>
    <n v="6"/>
    <n v="49.96"/>
  </r>
  <r>
    <x v="80"/>
    <d v="2013-03-22T18:00:10"/>
    <n v="2013"/>
    <x v="2"/>
    <n v="22"/>
    <x v="17"/>
    <n v="6"/>
    <n v="40.804000000000002"/>
  </r>
  <r>
    <x v="80"/>
    <d v="2013-03-22T19:00:10"/>
    <n v="2013"/>
    <x v="2"/>
    <n v="22"/>
    <x v="18"/>
    <n v="6"/>
    <n v="4.4610000000000003"/>
  </r>
  <r>
    <x v="80"/>
    <d v="2013-03-22T20:00:10"/>
    <n v="2013"/>
    <x v="2"/>
    <n v="22"/>
    <x v="19"/>
    <n v="6"/>
    <n v="0"/>
  </r>
  <r>
    <x v="80"/>
    <d v="2013-03-22T21:00:10"/>
    <n v="2013"/>
    <x v="2"/>
    <n v="22"/>
    <x v="20"/>
    <n v="6"/>
    <n v="0"/>
  </r>
  <r>
    <x v="80"/>
    <d v="2013-03-22T22:00:10"/>
    <n v="2013"/>
    <x v="2"/>
    <n v="22"/>
    <x v="21"/>
    <n v="6"/>
    <n v="0"/>
  </r>
  <r>
    <x v="80"/>
    <d v="2013-03-22T23:00:10"/>
    <n v="2013"/>
    <x v="2"/>
    <n v="22"/>
    <x v="22"/>
    <n v="6"/>
    <n v="0"/>
  </r>
  <r>
    <x v="81"/>
    <d v="2013-03-23T00:00:10"/>
    <n v="2013"/>
    <x v="2"/>
    <n v="23"/>
    <x v="23"/>
    <n v="7"/>
    <n v="0"/>
  </r>
  <r>
    <x v="81"/>
    <d v="2013-03-23T01:00:10"/>
    <n v="2013"/>
    <x v="2"/>
    <n v="23"/>
    <x v="0"/>
    <n v="7"/>
    <n v="0"/>
  </r>
  <r>
    <x v="81"/>
    <d v="2013-03-23T02:00:10"/>
    <n v="2013"/>
    <x v="2"/>
    <n v="23"/>
    <x v="1"/>
    <n v="7"/>
    <n v="0"/>
  </r>
  <r>
    <x v="81"/>
    <d v="2013-03-23T03:00:10"/>
    <n v="2013"/>
    <x v="2"/>
    <n v="23"/>
    <x v="2"/>
    <n v="7"/>
    <n v="0"/>
  </r>
  <r>
    <x v="81"/>
    <d v="2013-03-23T04:00:10"/>
    <n v="2013"/>
    <x v="2"/>
    <n v="23"/>
    <x v="3"/>
    <n v="7"/>
    <n v="0"/>
  </r>
  <r>
    <x v="81"/>
    <d v="2013-03-23T05:00:10"/>
    <n v="2013"/>
    <x v="2"/>
    <n v="23"/>
    <x v="4"/>
    <n v="7"/>
    <n v="0"/>
  </r>
  <r>
    <x v="81"/>
    <d v="2013-03-23T06:00:10"/>
    <n v="2013"/>
    <x v="2"/>
    <n v="23"/>
    <x v="5"/>
    <n v="7"/>
    <n v="0"/>
  </r>
  <r>
    <x v="81"/>
    <d v="2013-03-23T07:00:10"/>
    <n v="2013"/>
    <x v="2"/>
    <n v="23"/>
    <x v="6"/>
    <n v="7"/>
    <n v="0"/>
  </r>
  <r>
    <x v="81"/>
    <d v="2013-03-23T08:00:10"/>
    <n v="2013"/>
    <x v="2"/>
    <n v="23"/>
    <x v="7"/>
    <n v="7"/>
    <n v="24.428000000000001"/>
  </r>
  <r>
    <x v="81"/>
    <d v="2013-03-23T09:00:10"/>
    <n v="2013"/>
    <x v="2"/>
    <n v="23"/>
    <x v="8"/>
    <n v="7"/>
    <n v="49.96"/>
  </r>
  <r>
    <x v="81"/>
    <d v="2013-03-23T10:00:10"/>
    <n v="2013"/>
    <x v="2"/>
    <n v="23"/>
    <x v="9"/>
    <n v="7"/>
    <n v="49.96"/>
  </r>
  <r>
    <x v="81"/>
    <d v="2013-03-23T11:00:10"/>
    <n v="2013"/>
    <x v="2"/>
    <n v="23"/>
    <x v="10"/>
    <n v="7"/>
    <n v="49.96"/>
  </r>
  <r>
    <x v="81"/>
    <d v="2013-03-23T12:00:10"/>
    <n v="2013"/>
    <x v="2"/>
    <n v="23"/>
    <x v="11"/>
    <n v="7"/>
    <n v="49.96"/>
  </r>
  <r>
    <x v="81"/>
    <d v="2013-03-23T13:00:10"/>
    <n v="2013"/>
    <x v="2"/>
    <n v="23"/>
    <x v="12"/>
    <n v="7"/>
    <n v="49.96"/>
  </r>
  <r>
    <x v="81"/>
    <d v="2013-03-23T14:00:10"/>
    <n v="2013"/>
    <x v="2"/>
    <n v="23"/>
    <x v="13"/>
    <n v="7"/>
    <n v="49.96"/>
  </r>
  <r>
    <x v="81"/>
    <d v="2013-03-23T15:00:10"/>
    <n v="2013"/>
    <x v="2"/>
    <n v="23"/>
    <x v="14"/>
    <n v="7"/>
    <n v="49.96"/>
  </r>
  <r>
    <x v="81"/>
    <d v="2013-03-23T16:00:10"/>
    <n v="2013"/>
    <x v="2"/>
    <n v="23"/>
    <x v="15"/>
    <n v="7"/>
    <n v="49.96"/>
  </r>
  <r>
    <x v="81"/>
    <d v="2013-03-23T17:00:10"/>
    <n v="2013"/>
    <x v="2"/>
    <n v="23"/>
    <x v="16"/>
    <n v="7"/>
    <n v="49.96"/>
  </r>
  <r>
    <x v="81"/>
    <d v="2013-03-23T18:00:10"/>
    <n v="2013"/>
    <x v="2"/>
    <n v="23"/>
    <x v="17"/>
    <n v="7"/>
    <n v="39.003"/>
  </r>
  <r>
    <x v="81"/>
    <d v="2013-03-23T19:00:10"/>
    <n v="2013"/>
    <x v="2"/>
    <n v="23"/>
    <x v="18"/>
    <n v="7"/>
    <n v="4.0620000000000003"/>
  </r>
  <r>
    <x v="81"/>
    <d v="2013-03-23T20:00:10"/>
    <n v="2013"/>
    <x v="2"/>
    <n v="23"/>
    <x v="19"/>
    <n v="7"/>
    <n v="0"/>
  </r>
  <r>
    <x v="81"/>
    <d v="2013-03-23T21:00:10"/>
    <n v="2013"/>
    <x v="2"/>
    <n v="23"/>
    <x v="20"/>
    <n v="7"/>
    <n v="0"/>
  </r>
  <r>
    <x v="81"/>
    <d v="2013-03-23T22:00:10"/>
    <n v="2013"/>
    <x v="2"/>
    <n v="23"/>
    <x v="21"/>
    <n v="7"/>
    <n v="0"/>
  </r>
  <r>
    <x v="81"/>
    <d v="2013-03-23T23:00:10"/>
    <n v="2013"/>
    <x v="2"/>
    <n v="23"/>
    <x v="22"/>
    <n v="7"/>
    <n v="0"/>
  </r>
  <r>
    <x v="82"/>
    <d v="2013-03-24T00:00:10"/>
    <n v="2013"/>
    <x v="2"/>
    <n v="24"/>
    <x v="23"/>
    <n v="1"/>
    <n v="0"/>
  </r>
  <r>
    <x v="82"/>
    <d v="2013-03-24T01:00:10"/>
    <n v="2013"/>
    <x v="2"/>
    <n v="24"/>
    <x v="0"/>
    <n v="1"/>
    <n v="0"/>
  </r>
  <r>
    <x v="82"/>
    <d v="2013-03-24T02:00:10"/>
    <n v="2013"/>
    <x v="2"/>
    <n v="24"/>
    <x v="1"/>
    <n v="1"/>
    <n v="0"/>
  </r>
  <r>
    <x v="82"/>
    <d v="2013-03-24T03:00:10"/>
    <n v="2013"/>
    <x v="2"/>
    <n v="24"/>
    <x v="2"/>
    <n v="1"/>
    <n v="0"/>
  </r>
  <r>
    <x v="82"/>
    <d v="2013-03-24T04:00:10"/>
    <n v="2013"/>
    <x v="2"/>
    <n v="24"/>
    <x v="3"/>
    <n v="1"/>
    <n v="0"/>
  </r>
  <r>
    <x v="82"/>
    <d v="2013-03-24T05:00:10"/>
    <n v="2013"/>
    <x v="2"/>
    <n v="24"/>
    <x v="4"/>
    <n v="1"/>
    <n v="0"/>
  </r>
  <r>
    <x v="82"/>
    <d v="2013-03-24T06:00:10"/>
    <n v="2013"/>
    <x v="2"/>
    <n v="24"/>
    <x v="5"/>
    <n v="1"/>
    <n v="0"/>
  </r>
  <r>
    <x v="82"/>
    <d v="2013-03-24T07:00:10"/>
    <n v="2013"/>
    <x v="2"/>
    <n v="24"/>
    <x v="6"/>
    <n v="1"/>
    <n v="0"/>
  </r>
  <r>
    <x v="82"/>
    <d v="2013-03-24T08:00:10"/>
    <n v="2013"/>
    <x v="2"/>
    <n v="24"/>
    <x v="7"/>
    <n v="1"/>
    <n v="24.042999999999999"/>
  </r>
  <r>
    <x v="82"/>
    <d v="2013-03-24T09:00:10"/>
    <n v="2013"/>
    <x v="2"/>
    <n v="24"/>
    <x v="8"/>
    <n v="1"/>
    <n v="49.96"/>
  </r>
  <r>
    <x v="82"/>
    <d v="2013-03-24T10:00:10"/>
    <n v="2013"/>
    <x v="2"/>
    <n v="24"/>
    <x v="9"/>
    <n v="1"/>
    <n v="49.96"/>
  </r>
  <r>
    <x v="82"/>
    <d v="2013-03-24T11:00:10"/>
    <n v="2013"/>
    <x v="2"/>
    <n v="24"/>
    <x v="10"/>
    <n v="1"/>
    <n v="49.96"/>
  </r>
  <r>
    <x v="82"/>
    <d v="2013-03-24T12:00:10"/>
    <n v="2013"/>
    <x v="2"/>
    <n v="24"/>
    <x v="11"/>
    <n v="1"/>
    <n v="49.96"/>
  </r>
  <r>
    <x v="82"/>
    <d v="2013-03-24T13:00:10"/>
    <n v="2013"/>
    <x v="2"/>
    <n v="24"/>
    <x v="12"/>
    <n v="1"/>
    <n v="49.628999999999998"/>
  </r>
  <r>
    <x v="82"/>
    <d v="2013-03-24T14:00:10"/>
    <n v="2013"/>
    <x v="2"/>
    <n v="24"/>
    <x v="13"/>
    <n v="1"/>
    <n v="49.96"/>
  </r>
  <r>
    <x v="82"/>
    <d v="2013-03-24T15:00:10"/>
    <n v="2013"/>
    <x v="2"/>
    <n v="24"/>
    <x v="14"/>
    <n v="1"/>
    <n v="49.96"/>
  </r>
  <r>
    <x v="82"/>
    <d v="2013-03-24T16:00:10"/>
    <n v="2013"/>
    <x v="2"/>
    <n v="24"/>
    <x v="15"/>
    <n v="1"/>
    <n v="49.96"/>
  </r>
  <r>
    <x v="82"/>
    <d v="2013-03-24T17:00:10"/>
    <n v="2013"/>
    <x v="2"/>
    <n v="24"/>
    <x v="16"/>
    <n v="1"/>
    <n v="49.96"/>
  </r>
  <r>
    <x v="82"/>
    <d v="2013-03-24T18:00:10"/>
    <n v="2013"/>
    <x v="2"/>
    <n v="24"/>
    <x v="17"/>
    <n v="1"/>
    <n v="37.176000000000002"/>
  </r>
  <r>
    <x v="82"/>
    <d v="2013-03-24T19:00:10"/>
    <n v="2013"/>
    <x v="2"/>
    <n v="24"/>
    <x v="18"/>
    <n v="1"/>
    <n v="3.6440000000000001"/>
  </r>
  <r>
    <x v="82"/>
    <d v="2013-03-24T20:00:10"/>
    <n v="2013"/>
    <x v="2"/>
    <n v="24"/>
    <x v="19"/>
    <n v="1"/>
    <n v="0"/>
  </r>
  <r>
    <x v="82"/>
    <d v="2013-03-24T21:00:10"/>
    <n v="2013"/>
    <x v="2"/>
    <n v="24"/>
    <x v="20"/>
    <n v="1"/>
    <n v="0"/>
  </r>
  <r>
    <x v="82"/>
    <d v="2013-03-24T22:00:10"/>
    <n v="2013"/>
    <x v="2"/>
    <n v="24"/>
    <x v="21"/>
    <n v="1"/>
    <n v="0"/>
  </r>
  <r>
    <x v="82"/>
    <d v="2013-03-24T23:00:10"/>
    <n v="2013"/>
    <x v="2"/>
    <n v="24"/>
    <x v="22"/>
    <n v="1"/>
    <n v="0"/>
  </r>
  <r>
    <x v="83"/>
    <d v="2013-03-25T00:00:10"/>
    <n v="2013"/>
    <x v="2"/>
    <n v="25"/>
    <x v="23"/>
    <n v="2"/>
    <n v="0"/>
  </r>
  <r>
    <x v="83"/>
    <d v="2013-03-25T01:00:10"/>
    <n v="2013"/>
    <x v="2"/>
    <n v="25"/>
    <x v="0"/>
    <n v="2"/>
    <n v="0"/>
  </r>
  <r>
    <x v="83"/>
    <d v="2013-03-25T02:00:10"/>
    <n v="2013"/>
    <x v="2"/>
    <n v="25"/>
    <x v="1"/>
    <n v="2"/>
    <n v="0"/>
  </r>
  <r>
    <x v="83"/>
    <d v="2013-03-25T03:00:10"/>
    <n v="2013"/>
    <x v="2"/>
    <n v="25"/>
    <x v="2"/>
    <n v="2"/>
    <n v="0"/>
  </r>
  <r>
    <x v="83"/>
    <d v="2013-03-25T04:00:10"/>
    <n v="2013"/>
    <x v="2"/>
    <n v="25"/>
    <x v="3"/>
    <n v="2"/>
    <n v="0"/>
  </r>
  <r>
    <x v="83"/>
    <d v="2013-03-25T05:00:10"/>
    <n v="2013"/>
    <x v="2"/>
    <n v="25"/>
    <x v="4"/>
    <n v="2"/>
    <n v="0"/>
  </r>
  <r>
    <x v="83"/>
    <d v="2013-03-25T06:00:10"/>
    <n v="2013"/>
    <x v="2"/>
    <n v="25"/>
    <x v="5"/>
    <n v="2"/>
    <n v="0"/>
  </r>
  <r>
    <x v="83"/>
    <d v="2013-03-25T07:00:10"/>
    <n v="2013"/>
    <x v="2"/>
    <n v="25"/>
    <x v="6"/>
    <n v="2"/>
    <n v="0"/>
  </r>
  <r>
    <x v="83"/>
    <d v="2013-03-25T08:00:10"/>
    <n v="2013"/>
    <x v="2"/>
    <n v="25"/>
    <x v="7"/>
    <n v="2"/>
    <n v="22.712"/>
  </r>
  <r>
    <x v="83"/>
    <d v="2013-03-25T09:00:10"/>
    <n v="2013"/>
    <x v="2"/>
    <n v="25"/>
    <x v="8"/>
    <n v="2"/>
    <n v="49.96"/>
  </r>
  <r>
    <x v="83"/>
    <d v="2013-03-25T10:00:10"/>
    <n v="2013"/>
    <x v="2"/>
    <n v="25"/>
    <x v="9"/>
    <n v="2"/>
    <n v="49.96"/>
  </r>
  <r>
    <x v="83"/>
    <d v="2013-03-25T11:00:10"/>
    <n v="2013"/>
    <x v="2"/>
    <n v="25"/>
    <x v="10"/>
    <n v="2"/>
    <n v="49.96"/>
  </r>
  <r>
    <x v="83"/>
    <d v="2013-03-25T12:00:10"/>
    <n v="2013"/>
    <x v="2"/>
    <n v="25"/>
    <x v="11"/>
    <n v="2"/>
    <n v="49.96"/>
  </r>
  <r>
    <x v="83"/>
    <d v="2013-03-25T13:00:10"/>
    <n v="2013"/>
    <x v="2"/>
    <n v="25"/>
    <x v="12"/>
    <n v="2"/>
    <n v="49.831000000000003"/>
  </r>
  <r>
    <x v="83"/>
    <d v="2013-03-25T14:00:10"/>
    <n v="2013"/>
    <x v="2"/>
    <n v="25"/>
    <x v="13"/>
    <n v="2"/>
    <n v="49.96"/>
  </r>
  <r>
    <x v="83"/>
    <d v="2013-03-25T15:00:10"/>
    <n v="2013"/>
    <x v="2"/>
    <n v="25"/>
    <x v="14"/>
    <n v="2"/>
    <n v="49.96"/>
  </r>
  <r>
    <x v="83"/>
    <d v="2013-03-25T16:00:10"/>
    <n v="2013"/>
    <x v="2"/>
    <n v="25"/>
    <x v="15"/>
    <n v="2"/>
    <n v="49.96"/>
  </r>
  <r>
    <x v="83"/>
    <d v="2013-03-25T17:00:10"/>
    <n v="2013"/>
    <x v="2"/>
    <n v="25"/>
    <x v="16"/>
    <n v="2"/>
    <n v="49.96"/>
  </r>
  <r>
    <x v="83"/>
    <d v="2013-03-25T18:00:10"/>
    <n v="2013"/>
    <x v="2"/>
    <n v="25"/>
    <x v="17"/>
    <n v="2"/>
    <n v="33.72"/>
  </r>
  <r>
    <x v="83"/>
    <d v="2013-03-25T19:00:10"/>
    <n v="2013"/>
    <x v="2"/>
    <n v="25"/>
    <x v="18"/>
    <n v="2"/>
    <n v="2.7789999999999999"/>
  </r>
  <r>
    <x v="83"/>
    <d v="2013-03-25T20:00:10"/>
    <n v="2013"/>
    <x v="2"/>
    <n v="25"/>
    <x v="19"/>
    <n v="2"/>
    <n v="0"/>
  </r>
  <r>
    <x v="83"/>
    <d v="2013-03-25T21:00:10"/>
    <n v="2013"/>
    <x v="2"/>
    <n v="25"/>
    <x v="20"/>
    <n v="2"/>
    <n v="0"/>
  </r>
  <r>
    <x v="83"/>
    <d v="2013-03-25T22:00:10"/>
    <n v="2013"/>
    <x v="2"/>
    <n v="25"/>
    <x v="21"/>
    <n v="2"/>
    <n v="0"/>
  </r>
  <r>
    <x v="83"/>
    <d v="2013-03-25T23:00:10"/>
    <n v="2013"/>
    <x v="2"/>
    <n v="25"/>
    <x v="22"/>
    <n v="2"/>
    <n v="0"/>
  </r>
  <r>
    <x v="84"/>
    <d v="2013-03-26T00:00:10"/>
    <n v="2013"/>
    <x v="2"/>
    <n v="26"/>
    <x v="23"/>
    <n v="3"/>
    <n v="0"/>
  </r>
  <r>
    <x v="84"/>
    <d v="2013-03-26T01:00:10"/>
    <n v="2013"/>
    <x v="2"/>
    <n v="26"/>
    <x v="0"/>
    <n v="3"/>
    <n v="0"/>
  </r>
  <r>
    <x v="84"/>
    <d v="2013-03-26T02:00:10"/>
    <n v="2013"/>
    <x v="2"/>
    <n v="26"/>
    <x v="1"/>
    <n v="3"/>
    <n v="0"/>
  </r>
  <r>
    <x v="84"/>
    <d v="2013-03-26T03:00:10"/>
    <n v="2013"/>
    <x v="2"/>
    <n v="26"/>
    <x v="2"/>
    <n v="3"/>
    <n v="0"/>
  </r>
  <r>
    <x v="84"/>
    <d v="2013-03-26T04:00:10"/>
    <n v="2013"/>
    <x v="2"/>
    <n v="26"/>
    <x v="3"/>
    <n v="3"/>
    <n v="0"/>
  </r>
  <r>
    <x v="84"/>
    <d v="2013-03-26T05:00:10"/>
    <n v="2013"/>
    <x v="2"/>
    <n v="26"/>
    <x v="4"/>
    <n v="3"/>
    <n v="0"/>
  </r>
  <r>
    <x v="84"/>
    <d v="2013-03-26T06:00:10"/>
    <n v="2013"/>
    <x v="2"/>
    <n v="26"/>
    <x v="5"/>
    <n v="3"/>
    <n v="0"/>
  </r>
  <r>
    <x v="84"/>
    <d v="2013-03-26T07:00:10"/>
    <n v="2013"/>
    <x v="2"/>
    <n v="26"/>
    <x v="6"/>
    <n v="3"/>
    <n v="0"/>
  </r>
  <r>
    <x v="84"/>
    <d v="2013-03-26T08:00:10"/>
    <n v="2013"/>
    <x v="2"/>
    <n v="26"/>
    <x v="7"/>
    <n v="3"/>
    <n v="22.506"/>
  </r>
  <r>
    <x v="84"/>
    <d v="2013-03-26T09:00:10"/>
    <n v="2013"/>
    <x v="2"/>
    <n v="26"/>
    <x v="8"/>
    <n v="3"/>
    <n v="49.96"/>
  </r>
  <r>
    <x v="84"/>
    <d v="2013-03-26T10:00:10"/>
    <n v="2013"/>
    <x v="2"/>
    <n v="26"/>
    <x v="9"/>
    <n v="3"/>
    <n v="49.96"/>
  </r>
  <r>
    <x v="84"/>
    <d v="2013-03-26T11:00:10"/>
    <n v="2013"/>
    <x v="2"/>
    <n v="26"/>
    <x v="10"/>
    <n v="3"/>
    <n v="49.96"/>
  </r>
  <r>
    <x v="84"/>
    <d v="2013-03-26T12:00:10"/>
    <n v="2013"/>
    <x v="2"/>
    <n v="26"/>
    <x v="11"/>
    <n v="3"/>
    <n v="49.96"/>
  </r>
  <r>
    <x v="84"/>
    <d v="2013-03-26T13:00:10"/>
    <n v="2013"/>
    <x v="2"/>
    <n v="26"/>
    <x v="12"/>
    <n v="3"/>
    <n v="49.96"/>
  </r>
  <r>
    <x v="84"/>
    <d v="2013-03-26T14:00:10"/>
    <n v="2013"/>
    <x v="2"/>
    <n v="26"/>
    <x v="13"/>
    <n v="3"/>
    <n v="49.96"/>
  </r>
  <r>
    <x v="84"/>
    <d v="2013-03-26T15:00:10"/>
    <n v="2013"/>
    <x v="2"/>
    <n v="26"/>
    <x v="14"/>
    <n v="3"/>
    <n v="49.96"/>
  </r>
  <r>
    <x v="84"/>
    <d v="2013-03-26T16:00:10"/>
    <n v="2013"/>
    <x v="2"/>
    <n v="26"/>
    <x v="15"/>
    <n v="3"/>
    <n v="49.96"/>
  </r>
  <r>
    <x v="84"/>
    <d v="2013-03-26T17:00:10"/>
    <n v="2013"/>
    <x v="2"/>
    <n v="26"/>
    <x v="16"/>
    <n v="3"/>
    <n v="49.96"/>
  </r>
  <r>
    <x v="84"/>
    <d v="2013-03-26T18:00:10"/>
    <n v="2013"/>
    <x v="2"/>
    <n v="26"/>
    <x v="17"/>
    <n v="3"/>
    <n v="33.21"/>
  </r>
  <r>
    <x v="84"/>
    <d v="2013-03-26T19:00:10"/>
    <n v="2013"/>
    <x v="2"/>
    <n v="26"/>
    <x v="18"/>
    <n v="3"/>
    <n v="2.5"/>
  </r>
  <r>
    <x v="84"/>
    <d v="2013-03-26T20:00:10"/>
    <n v="2013"/>
    <x v="2"/>
    <n v="26"/>
    <x v="19"/>
    <n v="3"/>
    <n v="0"/>
  </r>
  <r>
    <x v="84"/>
    <d v="2013-03-26T21:00:10"/>
    <n v="2013"/>
    <x v="2"/>
    <n v="26"/>
    <x v="20"/>
    <n v="3"/>
    <n v="0"/>
  </r>
  <r>
    <x v="84"/>
    <d v="2013-03-26T22:00:10"/>
    <n v="2013"/>
    <x v="2"/>
    <n v="26"/>
    <x v="21"/>
    <n v="3"/>
    <n v="0"/>
  </r>
  <r>
    <x v="84"/>
    <d v="2013-03-26T23:00:10"/>
    <n v="2013"/>
    <x v="2"/>
    <n v="26"/>
    <x v="22"/>
    <n v="3"/>
    <n v="0"/>
  </r>
  <r>
    <x v="85"/>
    <d v="2013-03-27T00:00:10"/>
    <n v="2013"/>
    <x v="2"/>
    <n v="27"/>
    <x v="23"/>
    <n v="4"/>
    <n v="0"/>
  </r>
  <r>
    <x v="85"/>
    <d v="2013-03-27T01:00:10"/>
    <n v="2013"/>
    <x v="2"/>
    <n v="27"/>
    <x v="0"/>
    <n v="4"/>
    <n v="0"/>
  </r>
  <r>
    <x v="85"/>
    <d v="2013-03-27T02:00:10"/>
    <n v="2013"/>
    <x v="2"/>
    <n v="27"/>
    <x v="1"/>
    <n v="4"/>
    <n v="0"/>
  </r>
  <r>
    <x v="85"/>
    <d v="2013-03-27T03:00:10"/>
    <n v="2013"/>
    <x v="2"/>
    <n v="27"/>
    <x v="2"/>
    <n v="4"/>
    <n v="0"/>
  </r>
  <r>
    <x v="85"/>
    <d v="2013-03-27T04:00:10"/>
    <n v="2013"/>
    <x v="2"/>
    <n v="27"/>
    <x v="3"/>
    <n v="4"/>
    <n v="0"/>
  </r>
  <r>
    <x v="85"/>
    <d v="2013-03-27T05:00:10"/>
    <n v="2013"/>
    <x v="2"/>
    <n v="27"/>
    <x v="4"/>
    <n v="4"/>
    <n v="0"/>
  </r>
  <r>
    <x v="85"/>
    <d v="2013-03-27T06:00:10"/>
    <n v="2013"/>
    <x v="2"/>
    <n v="27"/>
    <x v="5"/>
    <n v="4"/>
    <n v="0"/>
  </r>
  <r>
    <x v="85"/>
    <d v="2013-03-27T07:00:10"/>
    <n v="2013"/>
    <x v="2"/>
    <n v="27"/>
    <x v="6"/>
    <n v="4"/>
    <n v="0"/>
  </r>
  <r>
    <x v="85"/>
    <d v="2013-03-27T08:00:10"/>
    <n v="2013"/>
    <x v="2"/>
    <n v="27"/>
    <x v="7"/>
    <n v="4"/>
    <n v="22.157"/>
  </r>
  <r>
    <x v="85"/>
    <d v="2013-03-27T09:00:10"/>
    <n v="2013"/>
    <x v="2"/>
    <n v="27"/>
    <x v="8"/>
    <n v="4"/>
    <n v="49.96"/>
  </r>
  <r>
    <x v="85"/>
    <d v="2013-03-27T10:00:10"/>
    <n v="2013"/>
    <x v="2"/>
    <n v="27"/>
    <x v="9"/>
    <n v="4"/>
    <n v="49.96"/>
  </r>
  <r>
    <x v="85"/>
    <d v="2013-03-27T11:00:10"/>
    <n v="2013"/>
    <x v="2"/>
    <n v="27"/>
    <x v="10"/>
    <n v="4"/>
    <n v="49.96"/>
  </r>
  <r>
    <x v="85"/>
    <d v="2013-03-27T12:00:10"/>
    <n v="2013"/>
    <x v="2"/>
    <n v="27"/>
    <x v="11"/>
    <n v="4"/>
    <n v="49.96"/>
  </r>
  <r>
    <x v="85"/>
    <d v="2013-03-27T13:00:10"/>
    <n v="2013"/>
    <x v="2"/>
    <n v="27"/>
    <x v="12"/>
    <n v="4"/>
    <n v="49.96"/>
  </r>
  <r>
    <x v="85"/>
    <d v="2013-03-27T14:00:10"/>
    <n v="2013"/>
    <x v="2"/>
    <n v="27"/>
    <x v="13"/>
    <n v="4"/>
    <n v="49.96"/>
  </r>
  <r>
    <x v="85"/>
    <d v="2013-03-27T15:00:10"/>
    <n v="2013"/>
    <x v="2"/>
    <n v="27"/>
    <x v="14"/>
    <n v="4"/>
    <n v="49.96"/>
  </r>
  <r>
    <x v="85"/>
    <d v="2013-03-27T16:00:10"/>
    <n v="2013"/>
    <x v="2"/>
    <n v="27"/>
    <x v="15"/>
    <n v="4"/>
    <n v="49.96"/>
  </r>
  <r>
    <x v="85"/>
    <d v="2013-03-27T17:00:10"/>
    <n v="2013"/>
    <x v="2"/>
    <n v="27"/>
    <x v="16"/>
    <n v="4"/>
    <n v="49.96"/>
  </r>
  <r>
    <x v="85"/>
    <d v="2013-03-27T18:00:10"/>
    <n v="2013"/>
    <x v="2"/>
    <n v="27"/>
    <x v="17"/>
    <n v="4"/>
    <n v="31.437000000000001"/>
  </r>
  <r>
    <x v="85"/>
    <d v="2013-03-27T19:00:10"/>
    <n v="2013"/>
    <x v="2"/>
    <n v="27"/>
    <x v="18"/>
    <n v="4"/>
    <n v="2.1589999999999998"/>
  </r>
  <r>
    <x v="85"/>
    <d v="2013-03-27T20:00:10"/>
    <n v="2013"/>
    <x v="2"/>
    <n v="27"/>
    <x v="19"/>
    <n v="4"/>
    <n v="0"/>
  </r>
  <r>
    <x v="85"/>
    <d v="2013-03-27T21:00:10"/>
    <n v="2013"/>
    <x v="2"/>
    <n v="27"/>
    <x v="20"/>
    <n v="4"/>
    <n v="0"/>
  </r>
  <r>
    <x v="85"/>
    <d v="2013-03-27T22:00:10"/>
    <n v="2013"/>
    <x v="2"/>
    <n v="27"/>
    <x v="21"/>
    <n v="4"/>
    <n v="0"/>
  </r>
  <r>
    <x v="85"/>
    <d v="2013-03-27T23:00:10"/>
    <n v="2013"/>
    <x v="2"/>
    <n v="27"/>
    <x v="22"/>
    <n v="4"/>
    <n v="0"/>
  </r>
  <r>
    <x v="86"/>
    <d v="2013-03-28T00:00:10"/>
    <n v="2013"/>
    <x v="2"/>
    <n v="28"/>
    <x v="23"/>
    <n v="5"/>
    <n v="0"/>
  </r>
  <r>
    <x v="86"/>
    <d v="2013-03-28T01:00:10"/>
    <n v="2013"/>
    <x v="2"/>
    <n v="28"/>
    <x v="0"/>
    <n v="5"/>
    <n v="0"/>
  </r>
  <r>
    <x v="86"/>
    <d v="2013-03-28T02:00:10"/>
    <n v="2013"/>
    <x v="2"/>
    <n v="28"/>
    <x v="1"/>
    <n v="5"/>
    <n v="0"/>
  </r>
  <r>
    <x v="86"/>
    <d v="2013-03-28T03:00:10"/>
    <n v="2013"/>
    <x v="2"/>
    <n v="28"/>
    <x v="2"/>
    <n v="5"/>
    <n v="0"/>
  </r>
  <r>
    <x v="86"/>
    <d v="2013-03-28T04:00:10"/>
    <n v="2013"/>
    <x v="2"/>
    <n v="28"/>
    <x v="3"/>
    <n v="5"/>
    <n v="0"/>
  </r>
  <r>
    <x v="86"/>
    <d v="2013-03-28T05:00:10"/>
    <n v="2013"/>
    <x v="2"/>
    <n v="28"/>
    <x v="4"/>
    <n v="5"/>
    <n v="0"/>
  </r>
  <r>
    <x v="86"/>
    <d v="2013-03-28T06:00:10"/>
    <n v="2013"/>
    <x v="2"/>
    <n v="28"/>
    <x v="5"/>
    <n v="5"/>
    <n v="0"/>
  </r>
  <r>
    <x v="86"/>
    <d v="2013-03-28T07:00:10"/>
    <n v="2013"/>
    <x v="2"/>
    <n v="28"/>
    <x v="6"/>
    <n v="5"/>
    <n v="0"/>
  </r>
  <r>
    <x v="86"/>
    <d v="2013-03-28T08:00:10"/>
    <n v="2013"/>
    <x v="2"/>
    <n v="28"/>
    <x v="7"/>
    <n v="5"/>
    <n v="21.786999999999999"/>
  </r>
  <r>
    <x v="86"/>
    <d v="2013-03-28T09:00:10"/>
    <n v="2013"/>
    <x v="2"/>
    <n v="28"/>
    <x v="8"/>
    <n v="5"/>
    <n v="49.96"/>
  </r>
  <r>
    <x v="86"/>
    <d v="2013-03-28T10:00:10"/>
    <n v="2013"/>
    <x v="2"/>
    <n v="28"/>
    <x v="9"/>
    <n v="5"/>
    <n v="49.96"/>
  </r>
  <r>
    <x v="86"/>
    <d v="2013-03-28T11:00:10"/>
    <n v="2013"/>
    <x v="2"/>
    <n v="28"/>
    <x v="10"/>
    <n v="5"/>
    <n v="49.96"/>
  </r>
  <r>
    <x v="86"/>
    <d v="2013-03-28T12:00:10"/>
    <n v="2013"/>
    <x v="2"/>
    <n v="28"/>
    <x v="11"/>
    <n v="5"/>
    <n v="49.96"/>
  </r>
  <r>
    <x v="86"/>
    <d v="2013-03-28T13:00:10"/>
    <n v="2013"/>
    <x v="2"/>
    <n v="28"/>
    <x v="12"/>
    <n v="5"/>
    <n v="49.96"/>
  </r>
  <r>
    <x v="86"/>
    <d v="2013-03-28T14:00:10"/>
    <n v="2013"/>
    <x v="2"/>
    <n v="28"/>
    <x v="13"/>
    <n v="5"/>
    <n v="49.96"/>
  </r>
  <r>
    <x v="86"/>
    <d v="2013-03-28T15:00:10"/>
    <n v="2013"/>
    <x v="2"/>
    <n v="28"/>
    <x v="14"/>
    <n v="5"/>
    <n v="49.96"/>
  </r>
  <r>
    <x v="86"/>
    <d v="2013-03-28T16:00:10"/>
    <n v="2013"/>
    <x v="2"/>
    <n v="28"/>
    <x v="15"/>
    <n v="5"/>
    <n v="49.96"/>
  </r>
  <r>
    <x v="86"/>
    <d v="2013-03-28T17:00:10"/>
    <n v="2013"/>
    <x v="2"/>
    <n v="28"/>
    <x v="16"/>
    <n v="5"/>
    <n v="49.96"/>
  </r>
  <r>
    <x v="86"/>
    <d v="2013-03-28T18:00:10"/>
    <n v="2013"/>
    <x v="2"/>
    <n v="28"/>
    <x v="17"/>
    <n v="5"/>
    <n v="31.338999999999999"/>
  </r>
  <r>
    <x v="86"/>
    <d v="2013-03-28T19:00:10"/>
    <n v="2013"/>
    <x v="2"/>
    <n v="28"/>
    <x v="18"/>
    <n v="5"/>
    <n v="1.7689999999999999"/>
  </r>
  <r>
    <x v="86"/>
    <d v="2013-03-28T20:00:10"/>
    <n v="2013"/>
    <x v="2"/>
    <n v="28"/>
    <x v="19"/>
    <n v="5"/>
    <n v="0"/>
  </r>
  <r>
    <x v="86"/>
    <d v="2013-03-28T21:00:10"/>
    <n v="2013"/>
    <x v="2"/>
    <n v="28"/>
    <x v="20"/>
    <n v="5"/>
    <n v="0"/>
  </r>
  <r>
    <x v="86"/>
    <d v="2013-03-28T22:00:10"/>
    <n v="2013"/>
    <x v="2"/>
    <n v="28"/>
    <x v="21"/>
    <n v="5"/>
    <n v="0"/>
  </r>
  <r>
    <x v="86"/>
    <d v="2013-03-28T23:00:10"/>
    <n v="2013"/>
    <x v="2"/>
    <n v="28"/>
    <x v="22"/>
    <n v="5"/>
    <n v="0"/>
  </r>
  <r>
    <x v="87"/>
    <d v="2013-03-29T00:00:10"/>
    <n v="2013"/>
    <x v="2"/>
    <n v="29"/>
    <x v="23"/>
    <n v="6"/>
    <n v="0"/>
  </r>
  <r>
    <x v="87"/>
    <d v="2013-03-29T01:00:10"/>
    <n v="2013"/>
    <x v="2"/>
    <n v="29"/>
    <x v="0"/>
    <n v="6"/>
    <n v="0"/>
  </r>
  <r>
    <x v="87"/>
    <d v="2013-03-29T02:00:10"/>
    <n v="2013"/>
    <x v="2"/>
    <n v="29"/>
    <x v="1"/>
    <n v="6"/>
    <n v="0"/>
  </r>
  <r>
    <x v="87"/>
    <d v="2013-03-29T03:00:10"/>
    <n v="2013"/>
    <x v="2"/>
    <n v="29"/>
    <x v="2"/>
    <n v="6"/>
    <n v="0"/>
  </r>
  <r>
    <x v="87"/>
    <d v="2013-03-29T04:00:10"/>
    <n v="2013"/>
    <x v="2"/>
    <n v="29"/>
    <x v="3"/>
    <n v="6"/>
    <n v="0"/>
  </r>
  <r>
    <x v="87"/>
    <d v="2013-03-29T05:00:10"/>
    <n v="2013"/>
    <x v="2"/>
    <n v="29"/>
    <x v="4"/>
    <n v="6"/>
    <n v="0"/>
  </r>
  <r>
    <x v="87"/>
    <d v="2013-03-29T06:00:10"/>
    <n v="2013"/>
    <x v="2"/>
    <n v="29"/>
    <x v="5"/>
    <n v="6"/>
    <n v="0"/>
  </r>
  <r>
    <x v="87"/>
    <d v="2013-03-29T07:00:10"/>
    <n v="2013"/>
    <x v="2"/>
    <n v="29"/>
    <x v="6"/>
    <n v="6"/>
    <n v="0"/>
  </r>
  <r>
    <x v="87"/>
    <d v="2013-03-29T08:00:10"/>
    <n v="2013"/>
    <x v="2"/>
    <n v="29"/>
    <x v="7"/>
    <n v="6"/>
    <n v="21.164000000000001"/>
  </r>
  <r>
    <x v="87"/>
    <d v="2013-03-29T09:00:10"/>
    <n v="2013"/>
    <x v="2"/>
    <n v="29"/>
    <x v="8"/>
    <n v="6"/>
    <n v="49.850999999999999"/>
  </r>
  <r>
    <x v="87"/>
    <d v="2013-03-29T10:00:10"/>
    <n v="2013"/>
    <x v="2"/>
    <n v="29"/>
    <x v="9"/>
    <n v="6"/>
    <n v="49.96"/>
  </r>
  <r>
    <x v="87"/>
    <d v="2013-03-29T11:00:10"/>
    <n v="2013"/>
    <x v="2"/>
    <n v="29"/>
    <x v="10"/>
    <n v="6"/>
    <n v="49.96"/>
  </r>
  <r>
    <x v="87"/>
    <d v="2013-03-29T12:00:10"/>
    <n v="2013"/>
    <x v="2"/>
    <n v="29"/>
    <x v="11"/>
    <n v="6"/>
    <n v="49.96"/>
  </r>
  <r>
    <x v="87"/>
    <d v="2013-03-29T13:00:10"/>
    <n v="2013"/>
    <x v="2"/>
    <n v="29"/>
    <x v="12"/>
    <n v="6"/>
    <n v="49.96"/>
  </r>
  <r>
    <x v="87"/>
    <d v="2013-03-29T14:00:10"/>
    <n v="2013"/>
    <x v="2"/>
    <n v="29"/>
    <x v="13"/>
    <n v="6"/>
    <n v="49.96"/>
  </r>
  <r>
    <x v="87"/>
    <d v="2013-03-29T15:00:11"/>
    <n v="2013"/>
    <x v="2"/>
    <n v="29"/>
    <x v="14"/>
    <n v="6"/>
    <n v="49.96"/>
  </r>
  <r>
    <x v="87"/>
    <d v="2013-03-29T16:00:11"/>
    <n v="2013"/>
    <x v="2"/>
    <n v="29"/>
    <x v="15"/>
    <n v="6"/>
    <n v="49.96"/>
  </r>
  <r>
    <x v="87"/>
    <d v="2013-03-29T17:00:11"/>
    <n v="2013"/>
    <x v="2"/>
    <n v="29"/>
    <x v="16"/>
    <n v="6"/>
    <n v="49.96"/>
  </r>
  <r>
    <x v="87"/>
    <d v="2013-03-29T18:00:11"/>
    <n v="2013"/>
    <x v="2"/>
    <n v="29"/>
    <x v="17"/>
    <n v="6"/>
    <n v="34.444000000000003"/>
  </r>
  <r>
    <x v="87"/>
    <d v="2013-03-29T19:00:11"/>
    <n v="2013"/>
    <x v="2"/>
    <n v="29"/>
    <x v="18"/>
    <n v="6"/>
    <n v="2.3410000000000002"/>
  </r>
  <r>
    <x v="87"/>
    <d v="2013-03-29T20:00:11"/>
    <n v="2013"/>
    <x v="2"/>
    <n v="29"/>
    <x v="19"/>
    <n v="6"/>
    <n v="0"/>
  </r>
  <r>
    <x v="87"/>
    <d v="2013-03-29T21:00:11"/>
    <n v="2013"/>
    <x v="2"/>
    <n v="29"/>
    <x v="20"/>
    <n v="6"/>
    <n v="0"/>
  </r>
  <r>
    <x v="87"/>
    <d v="2013-03-29T22:00:11"/>
    <n v="2013"/>
    <x v="2"/>
    <n v="29"/>
    <x v="21"/>
    <n v="6"/>
    <n v="0"/>
  </r>
  <r>
    <x v="87"/>
    <d v="2013-03-29T23:00:11"/>
    <n v="2013"/>
    <x v="2"/>
    <n v="29"/>
    <x v="22"/>
    <n v="6"/>
    <n v="0"/>
  </r>
  <r>
    <x v="88"/>
    <d v="2013-03-30T00:00:11"/>
    <n v="2013"/>
    <x v="2"/>
    <n v="30"/>
    <x v="23"/>
    <n v="7"/>
    <n v="0"/>
  </r>
  <r>
    <x v="88"/>
    <d v="2013-03-30T01:00:11"/>
    <n v="2013"/>
    <x v="2"/>
    <n v="30"/>
    <x v="0"/>
    <n v="7"/>
    <n v="0"/>
  </r>
  <r>
    <x v="88"/>
    <d v="2013-03-30T02:00:11"/>
    <n v="2013"/>
    <x v="2"/>
    <n v="30"/>
    <x v="1"/>
    <n v="7"/>
    <n v="0"/>
  </r>
  <r>
    <x v="88"/>
    <d v="2013-03-30T03:00:11"/>
    <n v="2013"/>
    <x v="2"/>
    <n v="30"/>
    <x v="2"/>
    <n v="7"/>
    <n v="0"/>
  </r>
  <r>
    <x v="88"/>
    <d v="2013-03-30T04:00:11"/>
    <n v="2013"/>
    <x v="2"/>
    <n v="30"/>
    <x v="3"/>
    <n v="7"/>
    <n v="0"/>
  </r>
  <r>
    <x v="88"/>
    <d v="2013-03-30T05:00:11"/>
    <n v="2013"/>
    <x v="2"/>
    <n v="30"/>
    <x v="4"/>
    <n v="7"/>
    <n v="0"/>
  </r>
  <r>
    <x v="88"/>
    <d v="2013-03-30T06:00:11"/>
    <n v="2013"/>
    <x v="2"/>
    <n v="30"/>
    <x v="5"/>
    <n v="7"/>
    <n v="0"/>
  </r>
  <r>
    <x v="88"/>
    <d v="2013-03-30T07:00:11"/>
    <n v="2013"/>
    <x v="2"/>
    <n v="30"/>
    <x v="6"/>
    <n v="7"/>
    <n v="0"/>
  </r>
  <r>
    <x v="88"/>
    <d v="2013-03-30T08:00:11"/>
    <n v="2013"/>
    <x v="2"/>
    <n v="30"/>
    <x v="7"/>
    <n v="7"/>
    <n v="20.948"/>
  </r>
  <r>
    <x v="88"/>
    <d v="2013-03-30T09:00:11"/>
    <n v="2013"/>
    <x v="2"/>
    <n v="30"/>
    <x v="8"/>
    <n v="7"/>
    <n v="49.96"/>
  </r>
  <r>
    <x v="88"/>
    <d v="2013-03-30T10:00:11"/>
    <n v="2013"/>
    <x v="2"/>
    <n v="30"/>
    <x v="9"/>
    <n v="7"/>
    <n v="49.96"/>
  </r>
  <r>
    <x v="88"/>
    <d v="2013-03-30T11:00:11"/>
    <n v="2013"/>
    <x v="2"/>
    <n v="30"/>
    <x v="10"/>
    <n v="7"/>
    <n v="49.96"/>
  </r>
  <r>
    <x v="88"/>
    <d v="2013-03-30T12:00:11"/>
    <n v="2013"/>
    <x v="2"/>
    <n v="30"/>
    <x v="11"/>
    <n v="7"/>
    <n v="49.96"/>
  </r>
  <r>
    <x v="88"/>
    <d v="2013-03-30T13:00:11"/>
    <n v="2013"/>
    <x v="2"/>
    <n v="30"/>
    <x v="12"/>
    <n v="7"/>
    <n v="49.96"/>
  </r>
  <r>
    <x v="88"/>
    <d v="2013-03-30T14:00:11"/>
    <n v="2013"/>
    <x v="2"/>
    <n v="30"/>
    <x v="13"/>
    <n v="7"/>
    <n v="49.96"/>
  </r>
  <r>
    <x v="88"/>
    <d v="2013-03-30T15:00:11"/>
    <n v="2013"/>
    <x v="2"/>
    <n v="30"/>
    <x v="14"/>
    <n v="7"/>
    <n v="49.96"/>
  </r>
  <r>
    <x v="88"/>
    <d v="2013-03-30T16:00:11"/>
    <n v="2013"/>
    <x v="2"/>
    <n v="30"/>
    <x v="15"/>
    <n v="7"/>
    <n v="49.96"/>
  </r>
  <r>
    <x v="88"/>
    <d v="2013-03-30T17:00:11"/>
    <n v="2013"/>
    <x v="2"/>
    <n v="30"/>
    <x v="16"/>
    <n v="7"/>
    <n v="45.246000000000002"/>
  </r>
  <r>
    <x v="88"/>
    <d v="2013-03-30T18:00:11"/>
    <n v="2013"/>
    <x v="2"/>
    <n v="30"/>
    <x v="17"/>
    <n v="7"/>
    <n v="32.216000000000001"/>
  </r>
  <r>
    <x v="88"/>
    <d v="2013-03-30T19:00:11"/>
    <n v="2013"/>
    <x v="2"/>
    <n v="30"/>
    <x v="18"/>
    <n v="7"/>
    <n v="2.27"/>
  </r>
  <r>
    <x v="88"/>
    <d v="2013-03-30T20:00:11"/>
    <n v="2013"/>
    <x v="2"/>
    <n v="30"/>
    <x v="19"/>
    <n v="7"/>
    <n v="0"/>
  </r>
  <r>
    <x v="88"/>
    <d v="2013-03-30T21:00:11"/>
    <n v="2013"/>
    <x v="2"/>
    <n v="30"/>
    <x v="20"/>
    <n v="7"/>
    <n v="0"/>
  </r>
  <r>
    <x v="88"/>
    <d v="2013-03-30T22:00:11"/>
    <n v="2013"/>
    <x v="2"/>
    <n v="30"/>
    <x v="21"/>
    <n v="7"/>
    <n v="0"/>
  </r>
  <r>
    <x v="88"/>
    <d v="2013-03-30T23:00:11"/>
    <n v="2013"/>
    <x v="2"/>
    <n v="30"/>
    <x v="22"/>
    <n v="7"/>
    <n v="0"/>
  </r>
  <r>
    <x v="89"/>
    <d v="2013-03-31T00:00:11"/>
    <n v="2013"/>
    <x v="2"/>
    <n v="31"/>
    <x v="23"/>
    <n v="1"/>
    <n v="0"/>
  </r>
  <r>
    <x v="89"/>
    <d v="2013-03-31T01:00:11"/>
    <n v="2013"/>
    <x v="2"/>
    <n v="31"/>
    <x v="0"/>
    <n v="1"/>
    <n v="0"/>
  </r>
  <r>
    <x v="89"/>
    <d v="2013-03-31T02:00:11"/>
    <n v="2013"/>
    <x v="2"/>
    <n v="31"/>
    <x v="1"/>
    <n v="1"/>
    <n v="0"/>
  </r>
  <r>
    <x v="89"/>
    <d v="2013-03-31T03:00:11"/>
    <n v="2013"/>
    <x v="2"/>
    <n v="31"/>
    <x v="2"/>
    <n v="1"/>
    <n v="0"/>
  </r>
  <r>
    <x v="89"/>
    <d v="2013-03-31T04:00:11"/>
    <n v="2013"/>
    <x v="2"/>
    <n v="31"/>
    <x v="3"/>
    <n v="1"/>
    <n v="0"/>
  </r>
  <r>
    <x v="89"/>
    <d v="2013-03-31T05:00:11"/>
    <n v="2013"/>
    <x v="2"/>
    <n v="31"/>
    <x v="4"/>
    <n v="1"/>
    <n v="0"/>
  </r>
  <r>
    <x v="89"/>
    <d v="2013-03-31T06:00:11"/>
    <n v="2013"/>
    <x v="2"/>
    <n v="31"/>
    <x v="5"/>
    <n v="1"/>
    <n v="0"/>
  </r>
  <r>
    <x v="89"/>
    <d v="2013-03-31T07:00:11"/>
    <n v="2013"/>
    <x v="2"/>
    <n v="31"/>
    <x v="6"/>
    <n v="1"/>
    <n v="0"/>
  </r>
  <r>
    <x v="89"/>
    <d v="2013-03-31T08:00:11"/>
    <n v="2013"/>
    <x v="2"/>
    <n v="31"/>
    <x v="7"/>
    <n v="1"/>
    <n v="20.366"/>
  </r>
  <r>
    <x v="89"/>
    <d v="2013-03-31T09:00:11"/>
    <n v="2013"/>
    <x v="2"/>
    <n v="31"/>
    <x v="8"/>
    <n v="1"/>
    <n v="49.66"/>
  </r>
  <r>
    <x v="89"/>
    <d v="2013-03-31T10:00:11"/>
    <n v="2013"/>
    <x v="2"/>
    <n v="31"/>
    <x v="9"/>
    <n v="1"/>
    <n v="49.96"/>
  </r>
  <r>
    <x v="89"/>
    <d v="2013-03-31T11:00:11"/>
    <n v="2013"/>
    <x v="2"/>
    <n v="31"/>
    <x v="10"/>
    <n v="1"/>
    <n v="49.96"/>
  </r>
  <r>
    <x v="89"/>
    <d v="2013-03-31T12:00:11"/>
    <n v="2013"/>
    <x v="2"/>
    <n v="31"/>
    <x v="11"/>
    <n v="1"/>
    <n v="49.96"/>
  </r>
  <r>
    <x v="89"/>
    <d v="2013-03-31T13:00:11"/>
    <n v="2013"/>
    <x v="2"/>
    <n v="31"/>
    <x v="12"/>
    <n v="1"/>
    <n v="49.96"/>
  </r>
  <r>
    <x v="89"/>
    <d v="2013-03-31T14:00:11"/>
    <n v="2013"/>
    <x v="2"/>
    <n v="31"/>
    <x v="13"/>
    <n v="1"/>
    <n v="49.96"/>
  </r>
  <r>
    <x v="89"/>
    <d v="2013-03-31T15:00:11"/>
    <n v="2013"/>
    <x v="2"/>
    <n v="31"/>
    <x v="14"/>
    <n v="1"/>
    <n v="49.96"/>
  </r>
  <r>
    <x v="89"/>
    <d v="2013-03-31T16:00:11"/>
    <n v="2013"/>
    <x v="2"/>
    <n v="31"/>
    <x v="15"/>
    <n v="1"/>
    <n v="49.96"/>
  </r>
  <r>
    <x v="89"/>
    <d v="2013-03-31T17:00:11"/>
    <n v="2013"/>
    <x v="2"/>
    <n v="31"/>
    <x v="16"/>
    <n v="1"/>
    <n v="49.96"/>
  </r>
  <r>
    <x v="89"/>
    <d v="2013-03-31T18:00:11"/>
    <n v="2013"/>
    <x v="2"/>
    <n v="31"/>
    <x v="17"/>
    <n v="1"/>
    <n v="32.148000000000003"/>
  </r>
  <r>
    <x v="89"/>
    <d v="2013-03-31T19:00:11"/>
    <n v="2013"/>
    <x v="2"/>
    <n v="31"/>
    <x v="18"/>
    <n v="1"/>
    <n v="2.0409999999999999"/>
  </r>
  <r>
    <x v="89"/>
    <d v="2013-03-31T20:00:11"/>
    <n v="2013"/>
    <x v="2"/>
    <n v="31"/>
    <x v="19"/>
    <n v="1"/>
    <n v="0"/>
  </r>
  <r>
    <x v="89"/>
    <d v="2013-03-31T21:00:11"/>
    <n v="2013"/>
    <x v="2"/>
    <n v="31"/>
    <x v="20"/>
    <n v="1"/>
    <n v="0"/>
  </r>
  <r>
    <x v="89"/>
    <d v="2013-03-31T22:00:11"/>
    <n v="2013"/>
    <x v="2"/>
    <n v="31"/>
    <x v="21"/>
    <n v="1"/>
    <n v="0"/>
  </r>
  <r>
    <x v="89"/>
    <d v="2013-03-31T23:00:11"/>
    <n v="2013"/>
    <x v="2"/>
    <n v="31"/>
    <x v="22"/>
    <n v="1"/>
    <n v="0"/>
  </r>
  <r>
    <x v="90"/>
    <d v="2013-04-01T00:00:11"/>
    <n v="2013"/>
    <x v="3"/>
    <n v="1"/>
    <x v="23"/>
    <n v="2"/>
    <n v="0"/>
  </r>
  <r>
    <x v="90"/>
    <d v="2013-04-01T01:00:11"/>
    <n v="2013"/>
    <x v="3"/>
    <n v="1"/>
    <x v="0"/>
    <n v="2"/>
    <n v="0"/>
  </r>
  <r>
    <x v="90"/>
    <d v="2013-04-01T02:00:11"/>
    <n v="2013"/>
    <x v="3"/>
    <n v="1"/>
    <x v="1"/>
    <n v="2"/>
    <n v="0"/>
  </r>
  <r>
    <x v="90"/>
    <d v="2013-04-01T03:00:11"/>
    <n v="2013"/>
    <x v="3"/>
    <n v="1"/>
    <x v="2"/>
    <n v="2"/>
    <n v="0"/>
  </r>
  <r>
    <x v="90"/>
    <d v="2013-04-01T04:00:11"/>
    <n v="2013"/>
    <x v="3"/>
    <n v="1"/>
    <x v="3"/>
    <n v="2"/>
    <n v="0"/>
  </r>
  <r>
    <x v="90"/>
    <d v="2013-04-01T05:00:11"/>
    <n v="2013"/>
    <x v="3"/>
    <n v="1"/>
    <x v="4"/>
    <n v="2"/>
    <n v="0"/>
  </r>
  <r>
    <x v="90"/>
    <d v="2013-04-01T06:00:11"/>
    <n v="2013"/>
    <x v="3"/>
    <n v="1"/>
    <x v="5"/>
    <n v="2"/>
    <n v="0"/>
  </r>
  <r>
    <x v="90"/>
    <d v="2013-04-01T07:00:11"/>
    <n v="2013"/>
    <x v="3"/>
    <n v="1"/>
    <x v="6"/>
    <n v="2"/>
    <n v="0"/>
  </r>
  <r>
    <x v="90"/>
    <d v="2013-04-01T08:00:11"/>
    <n v="2013"/>
    <x v="3"/>
    <n v="1"/>
    <x v="7"/>
    <n v="2"/>
    <n v="20.826000000000001"/>
  </r>
  <r>
    <x v="90"/>
    <d v="2013-04-01T09:00:11"/>
    <n v="2013"/>
    <x v="3"/>
    <n v="1"/>
    <x v="8"/>
    <n v="2"/>
    <n v="49.929000000000002"/>
  </r>
  <r>
    <x v="90"/>
    <d v="2013-04-01T10:00:11"/>
    <n v="2013"/>
    <x v="3"/>
    <n v="1"/>
    <x v="9"/>
    <n v="2"/>
    <n v="49.96"/>
  </r>
  <r>
    <x v="90"/>
    <d v="2013-04-01T11:00:11"/>
    <n v="2013"/>
    <x v="3"/>
    <n v="1"/>
    <x v="10"/>
    <n v="2"/>
    <n v="49.96"/>
  </r>
  <r>
    <x v="90"/>
    <d v="2013-04-01T12:00:11"/>
    <n v="2013"/>
    <x v="3"/>
    <n v="1"/>
    <x v="11"/>
    <n v="2"/>
    <n v="49.96"/>
  </r>
  <r>
    <x v="90"/>
    <d v="2013-04-01T13:00:11"/>
    <n v="2013"/>
    <x v="3"/>
    <n v="1"/>
    <x v="12"/>
    <n v="2"/>
    <n v="49.96"/>
  </r>
  <r>
    <x v="90"/>
    <d v="2013-04-01T14:00:11"/>
    <n v="2013"/>
    <x v="3"/>
    <n v="1"/>
    <x v="13"/>
    <n v="2"/>
    <n v="49.96"/>
  </r>
  <r>
    <x v="90"/>
    <d v="2013-04-01T15:00:11"/>
    <n v="2013"/>
    <x v="3"/>
    <n v="1"/>
    <x v="14"/>
    <n v="2"/>
    <n v="49.96"/>
  </r>
  <r>
    <x v="90"/>
    <d v="2013-04-01T16:00:11"/>
    <n v="2013"/>
    <x v="3"/>
    <n v="1"/>
    <x v="15"/>
    <n v="2"/>
    <n v="49.96"/>
  </r>
  <r>
    <x v="90"/>
    <d v="2013-04-01T17:00:11"/>
    <n v="2013"/>
    <x v="3"/>
    <n v="1"/>
    <x v="16"/>
    <n v="2"/>
    <n v="49.96"/>
  </r>
  <r>
    <x v="90"/>
    <d v="2013-04-01T18:00:11"/>
    <n v="2013"/>
    <x v="3"/>
    <n v="1"/>
    <x v="17"/>
    <n v="2"/>
    <n v="33.258000000000003"/>
  </r>
  <r>
    <x v="90"/>
    <d v="2013-04-01T19:00:11"/>
    <n v="2013"/>
    <x v="3"/>
    <n v="1"/>
    <x v="18"/>
    <n v="2"/>
    <n v="1.6779999999999999"/>
  </r>
  <r>
    <x v="90"/>
    <d v="2013-04-01T20:00:11"/>
    <n v="2013"/>
    <x v="3"/>
    <n v="1"/>
    <x v="19"/>
    <n v="2"/>
    <n v="0"/>
  </r>
  <r>
    <x v="90"/>
    <d v="2013-04-01T21:00:11"/>
    <n v="2013"/>
    <x v="3"/>
    <n v="1"/>
    <x v="20"/>
    <n v="2"/>
    <n v="0"/>
  </r>
  <r>
    <x v="90"/>
    <d v="2013-04-01T22:00:11"/>
    <n v="2013"/>
    <x v="3"/>
    <n v="1"/>
    <x v="21"/>
    <n v="2"/>
    <n v="0"/>
  </r>
  <r>
    <x v="90"/>
    <d v="2013-04-01T23:00:11"/>
    <n v="2013"/>
    <x v="3"/>
    <n v="1"/>
    <x v="22"/>
    <n v="2"/>
    <n v="0"/>
  </r>
  <r>
    <x v="91"/>
    <d v="2013-04-02T00:00:11"/>
    <n v="2013"/>
    <x v="3"/>
    <n v="2"/>
    <x v="23"/>
    <n v="3"/>
    <n v="0"/>
  </r>
  <r>
    <x v="91"/>
    <d v="2013-04-02T01:00:11"/>
    <n v="2013"/>
    <x v="3"/>
    <n v="2"/>
    <x v="0"/>
    <n v="3"/>
    <n v="0"/>
  </r>
  <r>
    <x v="91"/>
    <d v="2013-04-02T02:00:11"/>
    <n v="2013"/>
    <x v="3"/>
    <n v="2"/>
    <x v="1"/>
    <n v="3"/>
    <n v="0"/>
  </r>
  <r>
    <x v="91"/>
    <d v="2013-04-02T03:00:11"/>
    <n v="2013"/>
    <x v="3"/>
    <n v="2"/>
    <x v="2"/>
    <n v="3"/>
    <n v="0"/>
  </r>
  <r>
    <x v="91"/>
    <d v="2013-04-02T04:00:11"/>
    <n v="2013"/>
    <x v="3"/>
    <n v="2"/>
    <x v="3"/>
    <n v="3"/>
    <n v="0"/>
  </r>
  <r>
    <x v="91"/>
    <d v="2013-04-02T05:00:11"/>
    <n v="2013"/>
    <x v="3"/>
    <n v="2"/>
    <x v="4"/>
    <n v="3"/>
    <n v="0"/>
  </r>
  <r>
    <x v="91"/>
    <d v="2013-04-02T06:00:11"/>
    <n v="2013"/>
    <x v="3"/>
    <n v="2"/>
    <x v="5"/>
    <n v="3"/>
    <n v="0"/>
  </r>
  <r>
    <x v="91"/>
    <d v="2013-04-02T07:00:11"/>
    <n v="2013"/>
    <x v="3"/>
    <n v="2"/>
    <x v="6"/>
    <n v="3"/>
    <n v="0"/>
  </r>
  <r>
    <x v="91"/>
    <d v="2013-04-02T08:00:11"/>
    <n v="2013"/>
    <x v="3"/>
    <n v="2"/>
    <x v="7"/>
    <n v="3"/>
    <n v="20.684999999999999"/>
  </r>
  <r>
    <x v="91"/>
    <d v="2013-04-02T09:00:11"/>
    <n v="2013"/>
    <x v="3"/>
    <n v="2"/>
    <x v="8"/>
    <n v="3"/>
    <n v="49.96"/>
  </r>
  <r>
    <x v="91"/>
    <d v="2013-04-02T10:00:11"/>
    <n v="2013"/>
    <x v="3"/>
    <n v="2"/>
    <x v="9"/>
    <n v="3"/>
    <n v="49.96"/>
  </r>
  <r>
    <x v="91"/>
    <d v="2013-04-02T11:00:11"/>
    <n v="2013"/>
    <x v="3"/>
    <n v="2"/>
    <x v="10"/>
    <n v="3"/>
    <n v="49.96"/>
  </r>
  <r>
    <x v="91"/>
    <d v="2013-04-02T12:00:11"/>
    <n v="2013"/>
    <x v="3"/>
    <n v="2"/>
    <x v="11"/>
    <n v="3"/>
    <n v="49.96"/>
  </r>
  <r>
    <x v="91"/>
    <d v="2013-04-02T13:00:11"/>
    <n v="2013"/>
    <x v="3"/>
    <n v="2"/>
    <x v="12"/>
    <n v="3"/>
    <n v="49.96"/>
  </r>
  <r>
    <x v="91"/>
    <d v="2013-04-02T14:00:11"/>
    <n v="2013"/>
    <x v="3"/>
    <n v="2"/>
    <x v="13"/>
    <n v="3"/>
    <n v="49.96"/>
  </r>
  <r>
    <x v="91"/>
    <d v="2013-04-02T15:00:11"/>
    <n v="2013"/>
    <x v="3"/>
    <n v="2"/>
    <x v="14"/>
    <n v="3"/>
    <n v="49.96"/>
  </r>
  <r>
    <x v="91"/>
    <d v="2013-04-02T16:00:11"/>
    <n v="2013"/>
    <x v="3"/>
    <n v="2"/>
    <x v="15"/>
    <n v="3"/>
    <n v="49.96"/>
  </r>
  <r>
    <x v="91"/>
    <d v="2013-04-02T17:00:11"/>
    <n v="2013"/>
    <x v="3"/>
    <n v="2"/>
    <x v="16"/>
    <n v="3"/>
    <n v="49.96"/>
  </r>
  <r>
    <x v="91"/>
    <d v="2013-04-02T18:00:11"/>
    <n v="2013"/>
    <x v="3"/>
    <n v="2"/>
    <x v="17"/>
    <n v="3"/>
    <n v="30.891999999999999"/>
  </r>
  <r>
    <x v="91"/>
    <d v="2013-04-02T19:00:11"/>
    <n v="2013"/>
    <x v="3"/>
    <n v="2"/>
    <x v="18"/>
    <n v="3"/>
    <n v="1.411"/>
  </r>
  <r>
    <x v="91"/>
    <d v="2013-04-02T20:00:11"/>
    <n v="2013"/>
    <x v="3"/>
    <n v="2"/>
    <x v="19"/>
    <n v="3"/>
    <n v="0"/>
  </r>
  <r>
    <x v="91"/>
    <d v="2013-04-02T21:00:11"/>
    <n v="2013"/>
    <x v="3"/>
    <n v="2"/>
    <x v="20"/>
    <n v="3"/>
    <n v="0"/>
  </r>
  <r>
    <x v="91"/>
    <d v="2013-04-02T22:00:11"/>
    <n v="2013"/>
    <x v="3"/>
    <n v="2"/>
    <x v="21"/>
    <n v="3"/>
    <n v="0"/>
  </r>
  <r>
    <x v="91"/>
    <d v="2013-04-02T23:00:11"/>
    <n v="2013"/>
    <x v="3"/>
    <n v="2"/>
    <x v="22"/>
    <n v="3"/>
    <n v="0"/>
  </r>
  <r>
    <x v="92"/>
    <d v="2013-04-03T00:00:11"/>
    <n v="2013"/>
    <x v="3"/>
    <n v="3"/>
    <x v="23"/>
    <n v="4"/>
    <n v="0"/>
  </r>
  <r>
    <x v="92"/>
    <d v="2013-04-03T01:00:11"/>
    <n v="2013"/>
    <x v="3"/>
    <n v="3"/>
    <x v="0"/>
    <n v="4"/>
    <n v="0"/>
  </r>
  <r>
    <x v="92"/>
    <d v="2013-04-03T02:00:11"/>
    <n v="2013"/>
    <x v="3"/>
    <n v="3"/>
    <x v="1"/>
    <n v="4"/>
    <n v="0"/>
  </r>
  <r>
    <x v="92"/>
    <d v="2013-04-03T03:00:11"/>
    <n v="2013"/>
    <x v="3"/>
    <n v="3"/>
    <x v="2"/>
    <n v="4"/>
    <n v="0"/>
  </r>
  <r>
    <x v="92"/>
    <d v="2013-04-03T04:00:11"/>
    <n v="2013"/>
    <x v="3"/>
    <n v="3"/>
    <x v="3"/>
    <n v="4"/>
    <n v="0"/>
  </r>
  <r>
    <x v="92"/>
    <d v="2013-04-03T05:00:11"/>
    <n v="2013"/>
    <x v="3"/>
    <n v="3"/>
    <x v="4"/>
    <n v="4"/>
    <n v="0"/>
  </r>
  <r>
    <x v="92"/>
    <d v="2013-04-03T06:00:11"/>
    <n v="2013"/>
    <x v="3"/>
    <n v="3"/>
    <x v="5"/>
    <n v="4"/>
    <n v="0"/>
  </r>
  <r>
    <x v="92"/>
    <d v="2013-04-03T07:00:11"/>
    <n v="2013"/>
    <x v="3"/>
    <n v="3"/>
    <x v="6"/>
    <n v="4"/>
    <n v="0"/>
  </r>
  <r>
    <x v="92"/>
    <d v="2013-04-03T08:00:11"/>
    <n v="2013"/>
    <x v="3"/>
    <n v="3"/>
    <x v="7"/>
    <n v="4"/>
    <n v="20.536999999999999"/>
  </r>
  <r>
    <x v="92"/>
    <d v="2013-04-03T09:00:11"/>
    <n v="2013"/>
    <x v="3"/>
    <n v="3"/>
    <x v="8"/>
    <n v="4"/>
    <n v="49.96"/>
  </r>
  <r>
    <x v="92"/>
    <d v="2013-04-03T10:00:11"/>
    <n v="2013"/>
    <x v="3"/>
    <n v="3"/>
    <x v="9"/>
    <n v="4"/>
    <n v="49.96"/>
  </r>
  <r>
    <x v="92"/>
    <d v="2013-04-03T11:00:11"/>
    <n v="2013"/>
    <x v="3"/>
    <n v="3"/>
    <x v="10"/>
    <n v="4"/>
    <n v="49.96"/>
  </r>
  <r>
    <x v="92"/>
    <d v="2013-04-03T12:00:11"/>
    <n v="2013"/>
    <x v="3"/>
    <n v="3"/>
    <x v="11"/>
    <n v="4"/>
    <n v="49.96"/>
  </r>
  <r>
    <x v="92"/>
    <d v="2013-04-03T13:00:11"/>
    <n v="2013"/>
    <x v="3"/>
    <n v="3"/>
    <x v="12"/>
    <n v="4"/>
    <n v="49.96"/>
  </r>
  <r>
    <x v="92"/>
    <d v="2013-04-03T14:00:11"/>
    <n v="2013"/>
    <x v="3"/>
    <n v="3"/>
    <x v="13"/>
    <n v="4"/>
    <n v="49.96"/>
  </r>
  <r>
    <x v="92"/>
    <d v="2013-04-03T15:00:11"/>
    <n v="2013"/>
    <x v="3"/>
    <n v="3"/>
    <x v="14"/>
    <n v="4"/>
    <n v="49.96"/>
  </r>
  <r>
    <x v="92"/>
    <d v="2013-04-03T16:00:11"/>
    <n v="2013"/>
    <x v="3"/>
    <n v="3"/>
    <x v="15"/>
    <n v="4"/>
    <n v="49.96"/>
  </r>
  <r>
    <x v="92"/>
    <d v="2013-04-03T17:00:11"/>
    <n v="2013"/>
    <x v="3"/>
    <n v="3"/>
    <x v="16"/>
    <n v="4"/>
    <n v="49.96"/>
  </r>
  <r>
    <x v="92"/>
    <d v="2013-04-03T18:00:11"/>
    <n v="2013"/>
    <x v="3"/>
    <n v="3"/>
    <x v="17"/>
    <n v="4"/>
    <n v="32.085999999999999"/>
  </r>
  <r>
    <x v="92"/>
    <d v="2013-04-03T19:00:11"/>
    <n v="2013"/>
    <x v="3"/>
    <n v="3"/>
    <x v="18"/>
    <n v="4"/>
    <n v="1.22"/>
  </r>
  <r>
    <x v="92"/>
    <d v="2013-04-03T20:00:11"/>
    <n v="2013"/>
    <x v="3"/>
    <n v="3"/>
    <x v="19"/>
    <n v="4"/>
    <n v="0"/>
  </r>
  <r>
    <x v="92"/>
    <d v="2013-04-03T21:00:11"/>
    <n v="2013"/>
    <x v="3"/>
    <n v="3"/>
    <x v="20"/>
    <n v="4"/>
    <n v="0"/>
  </r>
  <r>
    <x v="92"/>
    <d v="2013-04-03T22:00:11"/>
    <n v="2013"/>
    <x v="3"/>
    <n v="3"/>
    <x v="21"/>
    <n v="4"/>
    <n v="0"/>
  </r>
  <r>
    <x v="92"/>
    <d v="2013-04-03T23:00:11"/>
    <n v="2013"/>
    <x v="3"/>
    <n v="3"/>
    <x v="22"/>
    <n v="4"/>
    <n v="0"/>
  </r>
  <r>
    <x v="93"/>
    <d v="2013-04-04T00:00:11"/>
    <n v="2013"/>
    <x v="3"/>
    <n v="4"/>
    <x v="23"/>
    <n v="5"/>
    <n v="0"/>
  </r>
  <r>
    <x v="93"/>
    <d v="2013-04-04T01:00:11"/>
    <n v="2013"/>
    <x v="3"/>
    <n v="4"/>
    <x v="0"/>
    <n v="5"/>
    <n v="0"/>
  </r>
  <r>
    <x v="93"/>
    <d v="2013-04-04T02:00:11"/>
    <n v="2013"/>
    <x v="3"/>
    <n v="4"/>
    <x v="1"/>
    <n v="5"/>
    <n v="0"/>
  </r>
  <r>
    <x v="93"/>
    <d v="2013-04-04T03:00:11"/>
    <n v="2013"/>
    <x v="3"/>
    <n v="4"/>
    <x v="2"/>
    <n v="5"/>
    <n v="0"/>
  </r>
  <r>
    <x v="93"/>
    <d v="2013-04-04T04:00:11"/>
    <n v="2013"/>
    <x v="3"/>
    <n v="4"/>
    <x v="3"/>
    <n v="5"/>
    <n v="0"/>
  </r>
  <r>
    <x v="93"/>
    <d v="2013-04-04T05:00:11"/>
    <n v="2013"/>
    <x v="3"/>
    <n v="4"/>
    <x v="4"/>
    <n v="5"/>
    <n v="0"/>
  </r>
  <r>
    <x v="93"/>
    <d v="2013-04-04T06:00:11"/>
    <n v="2013"/>
    <x v="3"/>
    <n v="4"/>
    <x v="5"/>
    <n v="5"/>
    <n v="0"/>
  </r>
  <r>
    <x v="93"/>
    <d v="2013-04-04T07:00:11"/>
    <n v="2013"/>
    <x v="3"/>
    <n v="4"/>
    <x v="6"/>
    <n v="5"/>
    <n v="0"/>
  </r>
  <r>
    <x v="93"/>
    <d v="2013-04-04T08:00:11"/>
    <n v="2013"/>
    <x v="3"/>
    <n v="4"/>
    <x v="7"/>
    <n v="5"/>
    <n v="20.175000000000001"/>
  </r>
  <r>
    <x v="93"/>
    <d v="2013-04-04T09:00:11"/>
    <n v="2013"/>
    <x v="3"/>
    <n v="4"/>
    <x v="8"/>
    <n v="5"/>
    <n v="49.710999999999999"/>
  </r>
  <r>
    <x v="93"/>
    <d v="2013-04-04T10:00:11"/>
    <n v="2013"/>
    <x v="3"/>
    <n v="4"/>
    <x v="9"/>
    <n v="5"/>
    <n v="49.96"/>
  </r>
  <r>
    <x v="93"/>
    <d v="2013-04-04T11:00:11"/>
    <n v="2013"/>
    <x v="3"/>
    <n v="4"/>
    <x v="10"/>
    <n v="5"/>
    <n v="49.96"/>
  </r>
  <r>
    <x v="93"/>
    <d v="2013-04-04T12:00:11"/>
    <n v="2013"/>
    <x v="3"/>
    <n v="4"/>
    <x v="11"/>
    <n v="5"/>
    <n v="49.96"/>
  </r>
  <r>
    <x v="93"/>
    <d v="2013-04-04T13:00:11"/>
    <n v="2013"/>
    <x v="3"/>
    <n v="4"/>
    <x v="12"/>
    <n v="5"/>
    <n v="49.96"/>
  </r>
  <r>
    <x v="93"/>
    <d v="2013-04-04T14:00:11"/>
    <n v="2013"/>
    <x v="3"/>
    <n v="4"/>
    <x v="13"/>
    <n v="5"/>
    <n v="49.96"/>
  </r>
  <r>
    <x v="93"/>
    <d v="2013-04-04T15:00:11"/>
    <n v="2013"/>
    <x v="3"/>
    <n v="4"/>
    <x v="14"/>
    <n v="5"/>
    <n v="49.96"/>
  </r>
  <r>
    <x v="93"/>
    <d v="2013-04-04T16:00:11"/>
    <n v="2013"/>
    <x v="3"/>
    <n v="4"/>
    <x v="15"/>
    <n v="5"/>
    <n v="49.96"/>
  </r>
  <r>
    <x v="93"/>
    <d v="2013-04-04T17:00:11"/>
    <n v="2013"/>
    <x v="3"/>
    <n v="4"/>
    <x v="16"/>
    <n v="5"/>
    <n v="49.96"/>
  </r>
  <r>
    <x v="93"/>
    <d v="2013-04-04T18:00:11"/>
    <n v="2013"/>
    <x v="3"/>
    <n v="4"/>
    <x v="17"/>
    <n v="5"/>
    <n v="31.117999999999999"/>
  </r>
  <r>
    <x v="93"/>
    <d v="2013-04-04T19:00:11"/>
    <n v="2013"/>
    <x v="3"/>
    <n v="4"/>
    <x v="18"/>
    <n v="5"/>
    <n v="1.1020000000000001"/>
  </r>
  <r>
    <x v="93"/>
    <d v="2013-04-04T20:00:11"/>
    <n v="2013"/>
    <x v="3"/>
    <n v="4"/>
    <x v="19"/>
    <n v="5"/>
    <n v="0"/>
  </r>
  <r>
    <x v="93"/>
    <d v="2013-04-04T21:00:11"/>
    <n v="2013"/>
    <x v="3"/>
    <n v="4"/>
    <x v="20"/>
    <n v="5"/>
    <n v="0"/>
  </r>
  <r>
    <x v="93"/>
    <d v="2013-04-04T22:00:11"/>
    <n v="2013"/>
    <x v="3"/>
    <n v="4"/>
    <x v="21"/>
    <n v="5"/>
    <n v="0"/>
  </r>
  <r>
    <x v="93"/>
    <d v="2013-04-04T23:00:11"/>
    <n v="2013"/>
    <x v="3"/>
    <n v="4"/>
    <x v="22"/>
    <n v="5"/>
    <n v="0"/>
  </r>
  <r>
    <x v="94"/>
    <d v="2013-04-05T00:00:11"/>
    <n v="2013"/>
    <x v="3"/>
    <n v="5"/>
    <x v="23"/>
    <n v="6"/>
    <n v="0"/>
  </r>
  <r>
    <x v="94"/>
    <d v="2013-04-05T01:00:11"/>
    <n v="2013"/>
    <x v="3"/>
    <n v="5"/>
    <x v="0"/>
    <n v="6"/>
    <n v="0"/>
  </r>
  <r>
    <x v="94"/>
    <d v="2013-04-05T02:00:11"/>
    <n v="2013"/>
    <x v="3"/>
    <n v="5"/>
    <x v="1"/>
    <n v="6"/>
    <n v="0"/>
  </r>
  <r>
    <x v="94"/>
    <d v="2013-04-05T03:00:11"/>
    <n v="2013"/>
    <x v="3"/>
    <n v="5"/>
    <x v="2"/>
    <n v="6"/>
    <n v="0"/>
  </r>
  <r>
    <x v="94"/>
    <d v="2013-04-05T04:00:11"/>
    <n v="2013"/>
    <x v="3"/>
    <n v="5"/>
    <x v="3"/>
    <n v="6"/>
    <n v="0"/>
  </r>
  <r>
    <x v="94"/>
    <d v="2013-04-05T05:00:11"/>
    <n v="2013"/>
    <x v="3"/>
    <n v="5"/>
    <x v="4"/>
    <n v="6"/>
    <n v="0"/>
  </r>
  <r>
    <x v="94"/>
    <d v="2013-04-05T06:00:11"/>
    <n v="2013"/>
    <x v="3"/>
    <n v="5"/>
    <x v="5"/>
    <n v="6"/>
    <n v="0"/>
  </r>
  <r>
    <x v="94"/>
    <d v="2013-04-05T07:00:11"/>
    <n v="2013"/>
    <x v="3"/>
    <n v="5"/>
    <x v="6"/>
    <n v="6"/>
    <n v="0"/>
  </r>
  <r>
    <x v="94"/>
    <d v="2013-04-05T08:00:11"/>
    <n v="2013"/>
    <x v="3"/>
    <n v="5"/>
    <x v="7"/>
    <n v="6"/>
    <n v="8.7919999999999998"/>
  </r>
  <r>
    <x v="94"/>
    <d v="2013-04-05T09:00:11"/>
    <n v="2013"/>
    <x v="3"/>
    <n v="5"/>
    <x v="8"/>
    <n v="6"/>
    <n v="29.824000000000002"/>
  </r>
  <r>
    <x v="94"/>
    <d v="2013-04-05T10:00:11"/>
    <n v="2013"/>
    <x v="3"/>
    <n v="5"/>
    <x v="9"/>
    <n v="6"/>
    <n v="49.213000000000001"/>
  </r>
  <r>
    <x v="94"/>
    <d v="2013-04-05T11:00:11"/>
    <n v="2013"/>
    <x v="3"/>
    <n v="5"/>
    <x v="10"/>
    <n v="6"/>
    <n v="49.96"/>
  </r>
  <r>
    <x v="94"/>
    <d v="2013-04-05T12:00:11"/>
    <n v="2013"/>
    <x v="3"/>
    <n v="5"/>
    <x v="11"/>
    <n v="6"/>
    <n v="49.1"/>
  </r>
  <r>
    <x v="94"/>
    <d v="2013-04-05T13:00:11"/>
    <n v="2013"/>
    <x v="3"/>
    <n v="5"/>
    <x v="12"/>
    <n v="6"/>
    <n v="36.854999999999997"/>
  </r>
  <r>
    <x v="94"/>
    <d v="2013-04-05T14:00:11"/>
    <n v="2013"/>
    <x v="3"/>
    <n v="5"/>
    <x v="13"/>
    <n v="6"/>
    <n v="41.26"/>
  </r>
  <r>
    <x v="94"/>
    <d v="2013-04-05T15:00:11"/>
    <n v="2013"/>
    <x v="3"/>
    <n v="5"/>
    <x v="14"/>
    <n v="6"/>
    <n v="49.96"/>
  </r>
  <r>
    <x v="94"/>
    <d v="2013-04-05T16:00:11"/>
    <n v="2013"/>
    <x v="3"/>
    <n v="5"/>
    <x v="15"/>
    <n v="6"/>
    <n v="49.96"/>
  </r>
  <r>
    <x v="94"/>
    <d v="2013-04-05T17:00:11"/>
    <n v="2013"/>
    <x v="3"/>
    <n v="5"/>
    <x v="16"/>
    <n v="6"/>
    <n v="49.96"/>
  </r>
  <r>
    <x v="94"/>
    <d v="2013-04-05T18:00:11"/>
    <n v="2013"/>
    <x v="3"/>
    <n v="5"/>
    <x v="17"/>
    <n v="6"/>
    <n v="31.466999999999999"/>
  </r>
  <r>
    <x v="94"/>
    <d v="2013-04-05T19:00:11"/>
    <n v="2013"/>
    <x v="3"/>
    <n v="5"/>
    <x v="18"/>
    <n v="6"/>
    <n v="1.034"/>
  </r>
  <r>
    <x v="94"/>
    <d v="2013-04-05T20:00:11"/>
    <n v="2013"/>
    <x v="3"/>
    <n v="5"/>
    <x v="19"/>
    <n v="6"/>
    <n v="0"/>
  </r>
  <r>
    <x v="94"/>
    <d v="2013-04-05T21:00:11"/>
    <n v="2013"/>
    <x v="3"/>
    <n v="5"/>
    <x v="20"/>
    <n v="6"/>
    <n v="0"/>
  </r>
  <r>
    <x v="94"/>
    <d v="2013-04-05T22:00:11"/>
    <n v="2013"/>
    <x v="3"/>
    <n v="5"/>
    <x v="21"/>
    <n v="6"/>
    <n v="0"/>
  </r>
  <r>
    <x v="94"/>
    <d v="2013-04-05T23:00:11"/>
    <n v="2013"/>
    <x v="3"/>
    <n v="5"/>
    <x v="22"/>
    <n v="6"/>
    <n v="0"/>
  </r>
  <r>
    <x v="95"/>
    <d v="2013-04-06T00:00:11"/>
    <n v="2013"/>
    <x v="3"/>
    <n v="6"/>
    <x v="23"/>
    <n v="7"/>
    <n v="0"/>
  </r>
  <r>
    <x v="95"/>
    <d v="2013-04-06T01:00:11"/>
    <n v="2013"/>
    <x v="3"/>
    <n v="6"/>
    <x v="0"/>
    <n v="7"/>
    <n v="0"/>
  </r>
  <r>
    <x v="95"/>
    <d v="2013-04-06T02:00:11"/>
    <n v="2013"/>
    <x v="3"/>
    <n v="6"/>
    <x v="1"/>
    <n v="7"/>
    <n v="0"/>
  </r>
  <r>
    <x v="95"/>
    <d v="2013-04-06T03:00:11"/>
    <n v="2013"/>
    <x v="3"/>
    <n v="6"/>
    <x v="2"/>
    <n v="7"/>
    <n v="0"/>
  </r>
  <r>
    <x v="95"/>
    <d v="2013-04-06T04:00:11"/>
    <n v="2013"/>
    <x v="3"/>
    <n v="6"/>
    <x v="3"/>
    <n v="7"/>
    <n v="0"/>
  </r>
  <r>
    <x v="95"/>
    <d v="2013-04-06T05:00:11"/>
    <n v="2013"/>
    <x v="3"/>
    <n v="6"/>
    <x v="4"/>
    <n v="7"/>
    <n v="0"/>
  </r>
  <r>
    <x v="95"/>
    <d v="2013-04-06T06:00:11"/>
    <n v="2013"/>
    <x v="3"/>
    <n v="6"/>
    <x v="5"/>
    <n v="7"/>
    <n v="0"/>
  </r>
  <r>
    <x v="95"/>
    <d v="2013-04-06T07:00:11"/>
    <n v="2013"/>
    <x v="3"/>
    <n v="6"/>
    <x v="6"/>
    <n v="7"/>
    <n v="0"/>
  </r>
  <r>
    <x v="95"/>
    <d v="2013-04-06T08:00:11"/>
    <n v="2013"/>
    <x v="3"/>
    <n v="6"/>
    <x v="7"/>
    <n v="7"/>
    <n v="20.588000000000001"/>
  </r>
  <r>
    <x v="95"/>
    <d v="2013-04-06T09:00:11"/>
    <n v="2013"/>
    <x v="3"/>
    <n v="6"/>
    <x v="8"/>
    <n v="7"/>
    <n v="49.680999999999997"/>
  </r>
  <r>
    <x v="95"/>
    <d v="2013-04-06T10:00:11"/>
    <n v="2013"/>
    <x v="3"/>
    <n v="6"/>
    <x v="9"/>
    <n v="7"/>
    <n v="49.96"/>
  </r>
  <r>
    <x v="95"/>
    <d v="2013-04-06T11:00:11"/>
    <n v="2013"/>
    <x v="3"/>
    <n v="6"/>
    <x v="10"/>
    <n v="7"/>
    <n v="49.96"/>
  </r>
  <r>
    <x v="95"/>
    <d v="2013-04-06T12:00:11"/>
    <n v="2013"/>
    <x v="3"/>
    <n v="6"/>
    <x v="11"/>
    <n v="7"/>
    <n v="49.96"/>
  </r>
  <r>
    <x v="95"/>
    <d v="2013-04-06T13:00:11"/>
    <n v="2013"/>
    <x v="3"/>
    <n v="6"/>
    <x v="12"/>
    <n v="7"/>
    <n v="49.96"/>
  </r>
  <r>
    <x v="95"/>
    <d v="2013-04-06T14:00:11"/>
    <n v="2013"/>
    <x v="3"/>
    <n v="6"/>
    <x v="13"/>
    <n v="7"/>
    <n v="49.96"/>
  </r>
  <r>
    <x v="95"/>
    <d v="2013-04-06T15:00:11"/>
    <n v="2013"/>
    <x v="3"/>
    <n v="6"/>
    <x v="14"/>
    <n v="7"/>
    <n v="49.96"/>
  </r>
  <r>
    <x v="95"/>
    <d v="2013-04-06T16:00:11"/>
    <n v="2013"/>
    <x v="3"/>
    <n v="6"/>
    <x v="15"/>
    <n v="7"/>
    <n v="49.96"/>
  </r>
  <r>
    <x v="95"/>
    <d v="2013-04-06T17:00:11"/>
    <n v="2013"/>
    <x v="3"/>
    <n v="6"/>
    <x v="16"/>
    <n v="7"/>
    <n v="49.96"/>
  </r>
  <r>
    <x v="95"/>
    <d v="2013-04-06T18:00:11"/>
    <n v="2013"/>
    <x v="3"/>
    <n v="6"/>
    <x v="17"/>
    <n v="7"/>
    <n v="30.975999999999999"/>
  </r>
  <r>
    <x v="95"/>
    <d v="2013-04-06T19:00:11"/>
    <n v="2013"/>
    <x v="3"/>
    <n v="6"/>
    <x v="18"/>
    <n v="7"/>
    <n v="0.91790000000000005"/>
  </r>
  <r>
    <x v="95"/>
    <d v="2013-04-06T20:00:11"/>
    <n v="2013"/>
    <x v="3"/>
    <n v="6"/>
    <x v="19"/>
    <n v="7"/>
    <n v="0"/>
  </r>
  <r>
    <x v="95"/>
    <d v="2013-04-06T21:00:11"/>
    <n v="2013"/>
    <x v="3"/>
    <n v="6"/>
    <x v="20"/>
    <n v="7"/>
    <n v="0"/>
  </r>
  <r>
    <x v="95"/>
    <d v="2013-04-06T22:00:12"/>
    <n v="2013"/>
    <x v="3"/>
    <n v="6"/>
    <x v="21"/>
    <n v="7"/>
    <n v="0"/>
  </r>
  <r>
    <x v="95"/>
    <d v="2013-04-06T23:00:12"/>
    <n v="2013"/>
    <x v="3"/>
    <n v="6"/>
    <x v="22"/>
    <n v="7"/>
    <n v="0"/>
  </r>
  <r>
    <x v="96"/>
    <d v="2013-04-07T00:00:12"/>
    <n v="2013"/>
    <x v="3"/>
    <n v="7"/>
    <x v="23"/>
    <n v="1"/>
    <n v="0"/>
  </r>
  <r>
    <x v="96"/>
    <d v="2013-04-07T01:00:12"/>
    <n v="2013"/>
    <x v="3"/>
    <n v="7"/>
    <x v="0"/>
    <n v="1"/>
    <n v="0"/>
  </r>
  <r>
    <x v="96"/>
    <d v="2013-04-07T02:00:12"/>
    <n v="2013"/>
    <x v="3"/>
    <n v="7"/>
    <x v="1"/>
    <n v="1"/>
    <n v="0"/>
  </r>
  <r>
    <x v="96"/>
    <d v="2013-04-07T03:00:12"/>
    <n v="2013"/>
    <x v="3"/>
    <n v="7"/>
    <x v="2"/>
    <n v="1"/>
    <n v="0"/>
  </r>
  <r>
    <x v="96"/>
    <d v="2013-04-07T04:00:12"/>
    <n v="2013"/>
    <x v="3"/>
    <n v="7"/>
    <x v="3"/>
    <n v="1"/>
    <n v="0"/>
  </r>
  <r>
    <x v="96"/>
    <d v="2013-04-07T05:00:12"/>
    <n v="2013"/>
    <x v="3"/>
    <n v="7"/>
    <x v="4"/>
    <n v="1"/>
    <n v="0"/>
  </r>
  <r>
    <x v="96"/>
    <d v="2013-04-07T06:00:12"/>
    <n v="2013"/>
    <x v="3"/>
    <n v="7"/>
    <x v="5"/>
    <n v="1"/>
    <n v="0"/>
  </r>
  <r>
    <x v="96"/>
    <d v="2013-04-07T07:00:12"/>
    <n v="2013"/>
    <x v="3"/>
    <n v="7"/>
    <x v="6"/>
    <n v="1"/>
    <n v="0"/>
  </r>
  <r>
    <x v="96"/>
    <d v="2013-04-07T08:00:12"/>
    <n v="2013"/>
    <x v="3"/>
    <n v="7"/>
    <x v="7"/>
    <n v="1"/>
    <n v="19.899999999999999"/>
  </r>
  <r>
    <x v="96"/>
    <d v="2013-04-07T09:00:12"/>
    <n v="2013"/>
    <x v="3"/>
    <n v="7"/>
    <x v="8"/>
    <n v="1"/>
    <n v="49.96"/>
  </r>
  <r>
    <x v="96"/>
    <d v="2013-04-07T10:00:12"/>
    <n v="2013"/>
    <x v="3"/>
    <n v="7"/>
    <x v="9"/>
    <n v="1"/>
    <n v="49.96"/>
  </r>
  <r>
    <x v="96"/>
    <d v="2013-04-07T11:00:12"/>
    <n v="2013"/>
    <x v="3"/>
    <n v="7"/>
    <x v="10"/>
    <n v="1"/>
    <n v="49.96"/>
  </r>
  <r>
    <x v="96"/>
    <d v="2013-04-07T12:00:12"/>
    <n v="2013"/>
    <x v="3"/>
    <n v="7"/>
    <x v="11"/>
    <n v="1"/>
    <n v="49.96"/>
  </r>
  <r>
    <x v="96"/>
    <d v="2013-04-07T13:00:12"/>
    <n v="2013"/>
    <x v="3"/>
    <n v="7"/>
    <x v="12"/>
    <n v="1"/>
    <n v="49.96"/>
  </r>
  <r>
    <x v="96"/>
    <d v="2013-04-07T14:00:12"/>
    <n v="2013"/>
    <x v="3"/>
    <n v="7"/>
    <x v="13"/>
    <n v="1"/>
    <n v="49.96"/>
  </r>
  <r>
    <x v="96"/>
    <d v="2013-04-07T15:00:12"/>
    <n v="2013"/>
    <x v="3"/>
    <n v="7"/>
    <x v="14"/>
    <n v="1"/>
    <n v="49.96"/>
  </r>
  <r>
    <x v="96"/>
    <d v="2013-04-07T16:00:12"/>
    <n v="2013"/>
    <x v="3"/>
    <n v="7"/>
    <x v="15"/>
    <n v="1"/>
    <n v="49.96"/>
  </r>
  <r>
    <x v="96"/>
    <d v="2013-04-07T17:00:12"/>
    <n v="2013"/>
    <x v="3"/>
    <n v="7"/>
    <x v="16"/>
    <n v="1"/>
    <n v="49.96"/>
  </r>
  <r>
    <x v="96"/>
    <d v="2013-04-07T18:00:12"/>
    <n v="2013"/>
    <x v="3"/>
    <n v="7"/>
    <x v="17"/>
    <n v="1"/>
    <n v="29.260999999999999"/>
  </r>
  <r>
    <x v="96"/>
    <d v="2013-04-07T19:00:12"/>
    <n v="2013"/>
    <x v="3"/>
    <n v="7"/>
    <x v="18"/>
    <n v="1"/>
    <n v="0.66959999999999997"/>
  </r>
  <r>
    <x v="96"/>
    <d v="2013-04-07T20:00:12"/>
    <n v="2013"/>
    <x v="3"/>
    <n v="7"/>
    <x v="19"/>
    <n v="1"/>
    <n v="0"/>
  </r>
  <r>
    <x v="96"/>
    <d v="2013-04-07T21:00:12"/>
    <n v="2013"/>
    <x v="3"/>
    <n v="7"/>
    <x v="20"/>
    <n v="1"/>
    <n v="0"/>
  </r>
  <r>
    <x v="96"/>
    <d v="2013-04-07T22:00:12"/>
    <n v="2013"/>
    <x v="3"/>
    <n v="7"/>
    <x v="21"/>
    <n v="1"/>
    <n v="0"/>
  </r>
  <r>
    <x v="96"/>
    <d v="2013-04-07T23:00:12"/>
    <n v="2013"/>
    <x v="3"/>
    <n v="7"/>
    <x v="22"/>
    <n v="1"/>
    <n v="0"/>
  </r>
  <r>
    <x v="97"/>
    <d v="2013-04-08T00:00:12"/>
    <n v="2013"/>
    <x v="3"/>
    <n v="8"/>
    <x v="23"/>
    <n v="2"/>
    <n v="0"/>
  </r>
  <r>
    <x v="97"/>
    <d v="2013-04-08T01:00:12"/>
    <n v="2013"/>
    <x v="3"/>
    <n v="8"/>
    <x v="0"/>
    <n v="2"/>
    <n v="0"/>
  </r>
  <r>
    <x v="97"/>
    <d v="2013-04-08T02:00:12"/>
    <n v="2013"/>
    <x v="3"/>
    <n v="8"/>
    <x v="1"/>
    <n v="2"/>
    <n v="0"/>
  </r>
  <r>
    <x v="97"/>
    <d v="2013-04-08T03:00:12"/>
    <n v="2013"/>
    <x v="3"/>
    <n v="8"/>
    <x v="2"/>
    <n v="2"/>
    <n v="0"/>
  </r>
  <r>
    <x v="97"/>
    <d v="2013-04-08T04:00:12"/>
    <n v="2013"/>
    <x v="3"/>
    <n v="8"/>
    <x v="3"/>
    <n v="2"/>
    <n v="0"/>
  </r>
  <r>
    <x v="97"/>
    <d v="2013-04-08T05:00:12"/>
    <n v="2013"/>
    <x v="3"/>
    <n v="8"/>
    <x v="4"/>
    <n v="2"/>
    <n v="0"/>
  </r>
  <r>
    <x v="97"/>
    <d v="2013-04-08T06:00:12"/>
    <n v="2013"/>
    <x v="3"/>
    <n v="8"/>
    <x v="5"/>
    <n v="2"/>
    <n v="0"/>
  </r>
  <r>
    <x v="97"/>
    <d v="2013-04-08T07:00:12"/>
    <n v="2013"/>
    <x v="3"/>
    <n v="8"/>
    <x v="6"/>
    <n v="2"/>
    <n v="0"/>
  </r>
  <r>
    <x v="97"/>
    <d v="2013-04-08T08:00:12"/>
    <n v="2013"/>
    <x v="3"/>
    <n v="8"/>
    <x v="7"/>
    <n v="2"/>
    <n v="19.57"/>
  </r>
  <r>
    <x v="97"/>
    <d v="2013-04-08T09:00:12"/>
    <n v="2013"/>
    <x v="3"/>
    <n v="8"/>
    <x v="8"/>
    <n v="2"/>
    <n v="49.466000000000001"/>
  </r>
  <r>
    <x v="97"/>
    <d v="2013-04-08T10:00:12"/>
    <n v="2013"/>
    <x v="3"/>
    <n v="8"/>
    <x v="9"/>
    <n v="2"/>
    <n v="49.96"/>
  </r>
  <r>
    <x v="97"/>
    <d v="2013-04-08T11:00:12"/>
    <n v="2013"/>
    <x v="3"/>
    <n v="8"/>
    <x v="10"/>
    <n v="2"/>
    <n v="49.96"/>
  </r>
  <r>
    <x v="97"/>
    <d v="2013-04-08T12:00:12"/>
    <n v="2013"/>
    <x v="3"/>
    <n v="8"/>
    <x v="11"/>
    <n v="2"/>
    <n v="49.96"/>
  </r>
  <r>
    <x v="97"/>
    <d v="2013-04-08T13:00:12"/>
    <n v="2013"/>
    <x v="3"/>
    <n v="8"/>
    <x v="12"/>
    <n v="2"/>
    <n v="49.186"/>
  </r>
  <r>
    <x v="97"/>
    <d v="2013-04-08T14:00:12"/>
    <n v="2013"/>
    <x v="3"/>
    <n v="8"/>
    <x v="13"/>
    <n v="2"/>
    <n v="49.96"/>
  </r>
  <r>
    <x v="97"/>
    <d v="2013-04-08T15:00:12"/>
    <n v="2013"/>
    <x v="3"/>
    <n v="8"/>
    <x v="14"/>
    <n v="2"/>
    <n v="49.96"/>
  </r>
  <r>
    <x v="97"/>
    <d v="2013-04-08T16:00:12"/>
    <n v="2013"/>
    <x v="3"/>
    <n v="8"/>
    <x v="15"/>
    <n v="2"/>
    <n v="49.96"/>
  </r>
  <r>
    <x v="97"/>
    <d v="2013-04-08T17:00:12"/>
    <n v="2013"/>
    <x v="3"/>
    <n v="8"/>
    <x v="16"/>
    <n v="2"/>
    <n v="49.634"/>
  </r>
  <r>
    <x v="97"/>
    <d v="2013-04-08T18:00:12"/>
    <n v="2013"/>
    <x v="3"/>
    <n v="8"/>
    <x v="17"/>
    <n v="2"/>
    <n v="27.282"/>
  </r>
  <r>
    <x v="97"/>
    <d v="2013-04-08T19:00:12"/>
    <n v="2013"/>
    <x v="3"/>
    <n v="8"/>
    <x v="18"/>
    <n v="2"/>
    <n v="0.48349999999999999"/>
  </r>
  <r>
    <x v="97"/>
    <d v="2013-04-08T20:00:12"/>
    <n v="2013"/>
    <x v="3"/>
    <n v="8"/>
    <x v="19"/>
    <n v="2"/>
    <n v="0"/>
  </r>
  <r>
    <x v="97"/>
    <d v="2013-04-08T21:00:12"/>
    <n v="2013"/>
    <x v="3"/>
    <n v="8"/>
    <x v="20"/>
    <n v="2"/>
    <n v="0"/>
  </r>
  <r>
    <x v="97"/>
    <d v="2013-04-08T22:00:12"/>
    <n v="2013"/>
    <x v="3"/>
    <n v="8"/>
    <x v="21"/>
    <n v="2"/>
    <n v="0"/>
  </r>
  <r>
    <x v="97"/>
    <d v="2013-04-08T23:00:12"/>
    <n v="2013"/>
    <x v="3"/>
    <n v="8"/>
    <x v="22"/>
    <n v="2"/>
    <n v="0"/>
  </r>
  <r>
    <x v="98"/>
    <d v="2013-04-09T00:00:12"/>
    <n v="2013"/>
    <x v="3"/>
    <n v="9"/>
    <x v="23"/>
    <n v="3"/>
    <n v="0"/>
  </r>
  <r>
    <x v="98"/>
    <d v="2013-04-09T01:00:12"/>
    <n v="2013"/>
    <x v="3"/>
    <n v="9"/>
    <x v="0"/>
    <n v="3"/>
    <n v="0"/>
  </r>
  <r>
    <x v="98"/>
    <d v="2013-04-09T02:00:12"/>
    <n v="2013"/>
    <x v="3"/>
    <n v="9"/>
    <x v="1"/>
    <n v="3"/>
    <n v="0"/>
  </r>
  <r>
    <x v="98"/>
    <d v="2013-04-09T03:00:12"/>
    <n v="2013"/>
    <x v="3"/>
    <n v="9"/>
    <x v="2"/>
    <n v="3"/>
    <n v="0"/>
  </r>
  <r>
    <x v="98"/>
    <d v="2013-04-09T04:00:12"/>
    <n v="2013"/>
    <x v="3"/>
    <n v="9"/>
    <x v="3"/>
    <n v="3"/>
    <n v="0"/>
  </r>
  <r>
    <x v="98"/>
    <d v="2013-04-09T05:00:12"/>
    <n v="2013"/>
    <x v="3"/>
    <n v="9"/>
    <x v="4"/>
    <n v="3"/>
    <n v="0"/>
  </r>
  <r>
    <x v="98"/>
    <d v="2013-04-09T06:00:12"/>
    <n v="2013"/>
    <x v="3"/>
    <n v="9"/>
    <x v="5"/>
    <n v="3"/>
    <n v="0"/>
  </r>
  <r>
    <x v="98"/>
    <d v="2013-04-09T07:00:12"/>
    <n v="2013"/>
    <x v="3"/>
    <n v="9"/>
    <x v="6"/>
    <n v="3"/>
    <n v="0"/>
  </r>
  <r>
    <x v="98"/>
    <d v="2013-04-09T08:00:12"/>
    <n v="2013"/>
    <x v="3"/>
    <n v="9"/>
    <x v="7"/>
    <n v="3"/>
    <n v="18.530999999999999"/>
  </r>
  <r>
    <x v="98"/>
    <d v="2013-04-09T09:00:12"/>
    <n v="2013"/>
    <x v="3"/>
    <n v="9"/>
    <x v="8"/>
    <n v="3"/>
    <n v="49.771000000000001"/>
  </r>
  <r>
    <x v="98"/>
    <d v="2013-04-09T10:00:12"/>
    <n v="2013"/>
    <x v="3"/>
    <n v="9"/>
    <x v="9"/>
    <n v="3"/>
    <n v="49.96"/>
  </r>
  <r>
    <x v="98"/>
    <d v="2013-04-09T11:00:12"/>
    <n v="2013"/>
    <x v="3"/>
    <n v="9"/>
    <x v="10"/>
    <n v="3"/>
    <n v="49.96"/>
  </r>
  <r>
    <x v="98"/>
    <d v="2013-04-09T12:00:12"/>
    <n v="2013"/>
    <x v="3"/>
    <n v="9"/>
    <x v="11"/>
    <n v="3"/>
    <n v="48.716000000000001"/>
  </r>
  <r>
    <x v="98"/>
    <d v="2013-04-09T13:00:12"/>
    <n v="2013"/>
    <x v="3"/>
    <n v="9"/>
    <x v="12"/>
    <n v="3"/>
    <n v="46.561999999999998"/>
  </r>
  <r>
    <x v="98"/>
    <d v="2013-04-09T14:00:12"/>
    <n v="2013"/>
    <x v="3"/>
    <n v="9"/>
    <x v="13"/>
    <n v="3"/>
    <n v="49.619"/>
  </r>
  <r>
    <x v="98"/>
    <d v="2013-04-09T15:00:12"/>
    <n v="2013"/>
    <x v="3"/>
    <n v="9"/>
    <x v="14"/>
    <n v="3"/>
    <n v="46.536999999999999"/>
  </r>
  <r>
    <x v="98"/>
    <d v="2013-04-09T16:00:12"/>
    <n v="2013"/>
    <x v="3"/>
    <n v="9"/>
    <x v="15"/>
    <n v="3"/>
    <n v="38.216000000000001"/>
  </r>
  <r>
    <x v="98"/>
    <d v="2013-04-09T17:00:12"/>
    <n v="2013"/>
    <x v="3"/>
    <n v="9"/>
    <x v="16"/>
    <n v="3"/>
    <n v="34.383000000000003"/>
  </r>
  <r>
    <x v="98"/>
    <d v="2013-04-09T18:00:12"/>
    <n v="2013"/>
    <x v="3"/>
    <n v="9"/>
    <x v="17"/>
    <n v="3"/>
    <n v="17.940000000000001"/>
  </r>
  <r>
    <x v="98"/>
    <d v="2013-04-09T19:00:12"/>
    <n v="2013"/>
    <x v="3"/>
    <n v="9"/>
    <x v="18"/>
    <n v="3"/>
    <n v="0"/>
  </r>
  <r>
    <x v="98"/>
    <d v="2013-04-09T20:00:12"/>
    <n v="2013"/>
    <x v="3"/>
    <n v="9"/>
    <x v="19"/>
    <n v="3"/>
    <n v="0"/>
  </r>
  <r>
    <x v="98"/>
    <d v="2013-04-09T21:00:12"/>
    <n v="2013"/>
    <x v="3"/>
    <n v="9"/>
    <x v="20"/>
    <n v="3"/>
    <n v="0"/>
  </r>
  <r>
    <x v="98"/>
    <d v="2013-04-09T22:00:12"/>
    <n v="2013"/>
    <x v="3"/>
    <n v="9"/>
    <x v="21"/>
    <n v="3"/>
    <n v="0"/>
  </r>
  <r>
    <x v="98"/>
    <d v="2013-04-09T23:00:12"/>
    <n v="2013"/>
    <x v="3"/>
    <n v="9"/>
    <x v="22"/>
    <n v="3"/>
    <n v="0"/>
  </r>
  <r>
    <x v="99"/>
    <d v="2013-04-10T00:00:12"/>
    <n v="2013"/>
    <x v="3"/>
    <n v="10"/>
    <x v="23"/>
    <n v="4"/>
    <n v="0"/>
  </r>
  <r>
    <x v="99"/>
    <d v="2013-04-10T01:00:12"/>
    <n v="2013"/>
    <x v="3"/>
    <n v="10"/>
    <x v="0"/>
    <n v="4"/>
    <n v="0"/>
  </r>
  <r>
    <x v="99"/>
    <d v="2013-04-10T02:00:12"/>
    <n v="2013"/>
    <x v="3"/>
    <n v="10"/>
    <x v="1"/>
    <n v="4"/>
    <n v="0"/>
  </r>
  <r>
    <x v="99"/>
    <d v="2013-04-10T03:00:12"/>
    <n v="2013"/>
    <x v="3"/>
    <n v="10"/>
    <x v="2"/>
    <n v="4"/>
    <n v="0"/>
  </r>
  <r>
    <x v="99"/>
    <d v="2013-04-10T04:00:12"/>
    <n v="2013"/>
    <x v="3"/>
    <n v="10"/>
    <x v="3"/>
    <n v="4"/>
    <n v="0"/>
  </r>
  <r>
    <x v="99"/>
    <d v="2013-04-10T05:00:12"/>
    <n v="2013"/>
    <x v="3"/>
    <n v="10"/>
    <x v="4"/>
    <n v="4"/>
    <n v="0"/>
  </r>
  <r>
    <x v="99"/>
    <d v="2013-04-10T06:00:12"/>
    <n v="2013"/>
    <x v="3"/>
    <n v="10"/>
    <x v="5"/>
    <n v="4"/>
    <n v="0"/>
  </r>
  <r>
    <x v="99"/>
    <d v="2013-04-10T07:00:12"/>
    <n v="2013"/>
    <x v="3"/>
    <n v="10"/>
    <x v="6"/>
    <n v="4"/>
    <n v="0"/>
  </r>
  <r>
    <x v="99"/>
    <d v="2013-04-10T08:00:12"/>
    <n v="2013"/>
    <x v="3"/>
    <n v="10"/>
    <x v="7"/>
    <n v="4"/>
    <n v="15.221"/>
  </r>
  <r>
    <x v="99"/>
    <d v="2013-04-10T09:00:12"/>
    <n v="2013"/>
    <x v="3"/>
    <n v="10"/>
    <x v="8"/>
    <n v="4"/>
    <n v="38.618000000000002"/>
  </r>
  <r>
    <x v="99"/>
    <d v="2013-04-10T10:00:12"/>
    <n v="2013"/>
    <x v="3"/>
    <n v="10"/>
    <x v="9"/>
    <n v="4"/>
    <n v="31.411000000000001"/>
  </r>
  <r>
    <x v="99"/>
    <d v="2013-04-10T11:00:12"/>
    <n v="2013"/>
    <x v="3"/>
    <n v="10"/>
    <x v="10"/>
    <n v="4"/>
    <n v="39.776000000000003"/>
  </r>
  <r>
    <x v="99"/>
    <d v="2013-04-10T12:00:12"/>
    <n v="2013"/>
    <x v="3"/>
    <n v="10"/>
    <x v="11"/>
    <n v="4"/>
    <n v="41.923000000000002"/>
  </r>
  <r>
    <x v="99"/>
    <d v="2013-04-10T13:00:12"/>
    <n v="2013"/>
    <x v="3"/>
    <n v="10"/>
    <x v="12"/>
    <n v="4"/>
    <n v="45.271000000000001"/>
  </r>
  <r>
    <x v="99"/>
    <d v="2013-04-10T14:00:12"/>
    <n v="2013"/>
    <x v="3"/>
    <n v="10"/>
    <x v="13"/>
    <n v="4"/>
    <n v="41.764000000000003"/>
  </r>
  <r>
    <x v="99"/>
    <d v="2013-04-10T15:00:12"/>
    <n v="2013"/>
    <x v="3"/>
    <n v="10"/>
    <x v="14"/>
    <n v="4"/>
    <n v="15.2"/>
  </r>
  <r>
    <x v="99"/>
    <d v="2013-04-10T16:00:12"/>
    <n v="2013"/>
    <x v="3"/>
    <n v="10"/>
    <x v="15"/>
    <n v="4"/>
    <n v="6.9080000000000004"/>
  </r>
  <r>
    <x v="99"/>
    <d v="2013-04-10T17:00:12"/>
    <n v="2013"/>
    <x v="3"/>
    <n v="10"/>
    <x v="16"/>
    <n v="4"/>
    <n v="7.5759999999999996"/>
  </r>
  <r>
    <x v="99"/>
    <d v="2013-04-10T18:00:12"/>
    <n v="2013"/>
    <x v="3"/>
    <n v="10"/>
    <x v="17"/>
    <n v="4"/>
    <n v="2.42"/>
  </r>
  <r>
    <x v="99"/>
    <d v="2013-04-10T19:00:12"/>
    <n v="2013"/>
    <x v="3"/>
    <n v="10"/>
    <x v="18"/>
    <n v="4"/>
    <n v="0"/>
  </r>
  <r>
    <x v="99"/>
    <d v="2013-04-10T20:00:12"/>
    <n v="2013"/>
    <x v="3"/>
    <n v="10"/>
    <x v="19"/>
    <n v="4"/>
    <n v="0"/>
  </r>
  <r>
    <x v="99"/>
    <d v="2013-04-10T21:00:12"/>
    <n v="2013"/>
    <x v="3"/>
    <n v="10"/>
    <x v="20"/>
    <n v="4"/>
    <n v="0"/>
  </r>
  <r>
    <x v="99"/>
    <d v="2013-04-10T22:00:12"/>
    <n v="2013"/>
    <x v="3"/>
    <n v="10"/>
    <x v="21"/>
    <n v="4"/>
    <n v="0"/>
  </r>
  <r>
    <x v="99"/>
    <d v="2013-04-10T23:00:12"/>
    <n v="2013"/>
    <x v="3"/>
    <n v="10"/>
    <x v="22"/>
    <n v="4"/>
    <n v="0"/>
  </r>
  <r>
    <x v="100"/>
    <d v="2013-04-11T00:00:12"/>
    <n v="2013"/>
    <x v="3"/>
    <n v="11"/>
    <x v="23"/>
    <n v="5"/>
    <n v="0"/>
  </r>
  <r>
    <x v="100"/>
    <d v="2013-04-11T01:00:12"/>
    <n v="2013"/>
    <x v="3"/>
    <n v="11"/>
    <x v="0"/>
    <n v="5"/>
    <n v="0"/>
  </r>
  <r>
    <x v="100"/>
    <d v="2013-04-11T02:00:12"/>
    <n v="2013"/>
    <x v="3"/>
    <n v="11"/>
    <x v="1"/>
    <n v="5"/>
    <n v="0"/>
  </r>
  <r>
    <x v="100"/>
    <d v="2013-04-11T03:00:12"/>
    <n v="2013"/>
    <x v="3"/>
    <n v="11"/>
    <x v="2"/>
    <n v="5"/>
    <n v="0"/>
  </r>
  <r>
    <x v="100"/>
    <d v="2013-04-11T04:00:12"/>
    <n v="2013"/>
    <x v="3"/>
    <n v="11"/>
    <x v="3"/>
    <n v="5"/>
    <n v="0"/>
  </r>
  <r>
    <x v="100"/>
    <d v="2013-04-11T05:00:12"/>
    <n v="2013"/>
    <x v="3"/>
    <n v="11"/>
    <x v="4"/>
    <n v="5"/>
    <n v="0"/>
  </r>
  <r>
    <x v="100"/>
    <d v="2013-04-11T06:00:12"/>
    <n v="2013"/>
    <x v="3"/>
    <n v="11"/>
    <x v="5"/>
    <n v="5"/>
    <n v="0"/>
  </r>
  <r>
    <x v="100"/>
    <d v="2013-04-11T07:00:12"/>
    <n v="2013"/>
    <x v="3"/>
    <n v="11"/>
    <x v="6"/>
    <n v="5"/>
    <n v="0"/>
  </r>
  <r>
    <x v="100"/>
    <d v="2013-04-11T08:00:12"/>
    <n v="2013"/>
    <x v="3"/>
    <n v="11"/>
    <x v="7"/>
    <n v="5"/>
    <n v="17.675999999999998"/>
  </r>
  <r>
    <x v="100"/>
    <d v="2013-04-11T09:00:12"/>
    <n v="2013"/>
    <x v="3"/>
    <n v="11"/>
    <x v="8"/>
    <n v="5"/>
    <n v="47.292999999999999"/>
  </r>
  <r>
    <x v="100"/>
    <d v="2013-04-11T10:00:12"/>
    <n v="2013"/>
    <x v="3"/>
    <n v="11"/>
    <x v="9"/>
    <n v="5"/>
    <n v="49.96"/>
  </r>
  <r>
    <x v="100"/>
    <d v="2013-04-11T11:00:12"/>
    <n v="2013"/>
    <x v="3"/>
    <n v="11"/>
    <x v="10"/>
    <n v="5"/>
    <n v="49.96"/>
  </r>
  <r>
    <x v="100"/>
    <d v="2013-04-11T12:00:12"/>
    <n v="2013"/>
    <x v="3"/>
    <n v="11"/>
    <x v="11"/>
    <n v="5"/>
    <n v="49.96"/>
  </r>
  <r>
    <x v="100"/>
    <d v="2013-04-11T13:00:12"/>
    <n v="2013"/>
    <x v="3"/>
    <n v="11"/>
    <x v="12"/>
    <n v="5"/>
    <n v="49.363999999999997"/>
  </r>
  <r>
    <x v="100"/>
    <d v="2013-04-11T14:00:12"/>
    <n v="2013"/>
    <x v="3"/>
    <n v="11"/>
    <x v="13"/>
    <n v="5"/>
    <n v="49.96"/>
  </r>
  <r>
    <x v="100"/>
    <d v="2013-04-11T15:00:12"/>
    <n v="2013"/>
    <x v="3"/>
    <n v="11"/>
    <x v="14"/>
    <n v="5"/>
    <n v="49.96"/>
  </r>
  <r>
    <x v="100"/>
    <d v="2013-04-11T16:00:12"/>
    <n v="2013"/>
    <x v="3"/>
    <n v="11"/>
    <x v="15"/>
    <n v="5"/>
    <n v="49.96"/>
  </r>
  <r>
    <x v="100"/>
    <d v="2013-04-11T17:00:12"/>
    <n v="2013"/>
    <x v="3"/>
    <n v="11"/>
    <x v="16"/>
    <n v="5"/>
    <n v="46.198"/>
  </r>
  <r>
    <x v="100"/>
    <d v="2013-04-11T18:00:12"/>
    <n v="2013"/>
    <x v="3"/>
    <n v="11"/>
    <x v="17"/>
    <n v="5"/>
    <n v="23.92"/>
  </r>
  <r>
    <x v="100"/>
    <d v="2013-04-11T19:00:12"/>
    <n v="2013"/>
    <x v="3"/>
    <n v="11"/>
    <x v="18"/>
    <n v="5"/>
    <n v="7.6619999999999994E-2"/>
  </r>
  <r>
    <x v="100"/>
    <d v="2013-04-11T20:00:12"/>
    <n v="2013"/>
    <x v="3"/>
    <n v="11"/>
    <x v="19"/>
    <n v="5"/>
    <n v="0"/>
  </r>
  <r>
    <x v="100"/>
    <d v="2013-04-11T21:00:12"/>
    <n v="2013"/>
    <x v="3"/>
    <n v="11"/>
    <x v="20"/>
    <n v="5"/>
    <n v="0"/>
  </r>
  <r>
    <x v="100"/>
    <d v="2013-04-11T22:00:12"/>
    <n v="2013"/>
    <x v="3"/>
    <n v="11"/>
    <x v="21"/>
    <n v="5"/>
    <n v="0"/>
  </r>
  <r>
    <x v="100"/>
    <d v="2013-04-11T23:00:12"/>
    <n v="2013"/>
    <x v="3"/>
    <n v="11"/>
    <x v="22"/>
    <n v="5"/>
    <n v="0"/>
  </r>
  <r>
    <x v="101"/>
    <d v="2013-04-12T00:00:12"/>
    <n v="2013"/>
    <x v="3"/>
    <n v="12"/>
    <x v="23"/>
    <n v="6"/>
    <n v="0"/>
  </r>
  <r>
    <x v="101"/>
    <d v="2013-04-12T01:00:12"/>
    <n v="2013"/>
    <x v="3"/>
    <n v="12"/>
    <x v="0"/>
    <n v="6"/>
    <n v="0"/>
  </r>
  <r>
    <x v="101"/>
    <d v="2013-04-12T02:00:12"/>
    <n v="2013"/>
    <x v="3"/>
    <n v="12"/>
    <x v="1"/>
    <n v="6"/>
    <n v="0"/>
  </r>
  <r>
    <x v="101"/>
    <d v="2013-04-12T03:00:12"/>
    <n v="2013"/>
    <x v="3"/>
    <n v="12"/>
    <x v="2"/>
    <n v="6"/>
    <n v="0"/>
  </r>
  <r>
    <x v="101"/>
    <d v="2013-04-12T04:00:12"/>
    <n v="2013"/>
    <x v="3"/>
    <n v="12"/>
    <x v="3"/>
    <n v="6"/>
    <n v="0"/>
  </r>
  <r>
    <x v="101"/>
    <d v="2013-04-12T05:00:12"/>
    <n v="2013"/>
    <x v="3"/>
    <n v="12"/>
    <x v="4"/>
    <n v="6"/>
    <n v="0"/>
  </r>
  <r>
    <x v="101"/>
    <d v="2013-04-12T06:00:12"/>
    <n v="2013"/>
    <x v="3"/>
    <n v="12"/>
    <x v="5"/>
    <n v="6"/>
    <n v="0"/>
  </r>
  <r>
    <x v="101"/>
    <d v="2013-04-12T07:00:12"/>
    <n v="2013"/>
    <x v="3"/>
    <n v="12"/>
    <x v="6"/>
    <n v="6"/>
    <n v="0"/>
  </r>
  <r>
    <x v="101"/>
    <d v="2013-04-12T08:00:12"/>
    <n v="2013"/>
    <x v="3"/>
    <n v="12"/>
    <x v="7"/>
    <n v="6"/>
    <n v="0.83140000000000003"/>
  </r>
  <r>
    <x v="101"/>
    <d v="2013-04-12T09:00:12"/>
    <n v="2013"/>
    <x v="3"/>
    <n v="12"/>
    <x v="8"/>
    <n v="6"/>
    <n v="4.7610000000000001"/>
  </r>
  <r>
    <x v="101"/>
    <d v="2013-04-12T10:00:12"/>
    <n v="2013"/>
    <x v="3"/>
    <n v="12"/>
    <x v="9"/>
    <n v="6"/>
    <n v="7.431"/>
  </r>
  <r>
    <x v="101"/>
    <d v="2013-04-12T11:00:12"/>
    <n v="2013"/>
    <x v="3"/>
    <n v="12"/>
    <x v="10"/>
    <n v="6"/>
    <n v="7.085"/>
  </r>
  <r>
    <x v="101"/>
    <d v="2013-04-12T12:00:12"/>
    <n v="2013"/>
    <x v="3"/>
    <n v="12"/>
    <x v="11"/>
    <n v="6"/>
    <n v="4.8920000000000003"/>
  </r>
  <r>
    <x v="101"/>
    <d v="2013-04-12T13:00:12"/>
    <n v="2013"/>
    <x v="3"/>
    <n v="12"/>
    <x v="12"/>
    <n v="6"/>
    <n v="9.6739999999999995"/>
  </r>
  <r>
    <x v="101"/>
    <d v="2013-04-12T14:00:12"/>
    <n v="2013"/>
    <x v="3"/>
    <n v="12"/>
    <x v="13"/>
    <n v="6"/>
    <n v="16.338999999999999"/>
  </r>
  <r>
    <x v="101"/>
    <d v="2013-04-12T15:00:12"/>
    <n v="2013"/>
    <x v="3"/>
    <n v="12"/>
    <x v="14"/>
    <n v="6"/>
    <n v="38.106000000000002"/>
  </r>
  <r>
    <x v="101"/>
    <d v="2013-04-12T16:00:12"/>
    <n v="2013"/>
    <x v="3"/>
    <n v="12"/>
    <x v="15"/>
    <n v="6"/>
    <n v="24.312999999999999"/>
  </r>
  <r>
    <x v="101"/>
    <d v="2013-04-12T17:00:12"/>
    <n v="2013"/>
    <x v="3"/>
    <n v="12"/>
    <x v="16"/>
    <n v="6"/>
    <n v="9.7240000000000002"/>
  </r>
  <r>
    <x v="101"/>
    <d v="2013-04-12T18:00:12"/>
    <n v="2013"/>
    <x v="3"/>
    <n v="12"/>
    <x v="17"/>
    <n v="6"/>
    <n v="11.455"/>
  </r>
  <r>
    <x v="101"/>
    <d v="2013-04-12T19:00:12"/>
    <n v="2013"/>
    <x v="3"/>
    <n v="12"/>
    <x v="18"/>
    <n v="6"/>
    <n v="0"/>
  </r>
  <r>
    <x v="101"/>
    <d v="2013-04-12T20:00:12"/>
    <n v="2013"/>
    <x v="3"/>
    <n v="12"/>
    <x v="19"/>
    <n v="6"/>
    <n v="0"/>
  </r>
  <r>
    <x v="101"/>
    <d v="2013-04-12T21:00:12"/>
    <n v="2013"/>
    <x v="3"/>
    <n v="12"/>
    <x v="20"/>
    <n v="6"/>
    <n v="0"/>
  </r>
  <r>
    <x v="101"/>
    <d v="2013-04-12T22:00:12"/>
    <n v="2013"/>
    <x v="3"/>
    <n v="12"/>
    <x v="21"/>
    <n v="6"/>
    <n v="0"/>
  </r>
  <r>
    <x v="101"/>
    <d v="2013-04-12T23:00:12"/>
    <n v="2013"/>
    <x v="3"/>
    <n v="12"/>
    <x v="22"/>
    <n v="6"/>
    <n v="0"/>
  </r>
  <r>
    <x v="102"/>
    <d v="2013-04-13T00:00:12"/>
    <n v="2013"/>
    <x v="3"/>
    <n v="13"/>
    <x v="23"/>
    <n v="7"/>
    <n v="0"/>
  </r>
  <r>
    <x v="102"/>
    <d v="2013-04-13T01:00:12"/>
    <n v="2013"/>
    <x v="3"/>
    <n v="13"/>
    <x v="0"/>
    <n v="7"/>
    <n v="0"/>
  </r>
  <r>
    <x v="102"/>
    <d v="2013-04-13T02:00:12"/>
    <n v="2013"/>
    <x v="3"/>
    <n v="13"/>
    <x v="1"/>
    <n v="7"/>
    <n v="0"/>
  </r>
  <r>
    <x v="102"/>
    <d v="2013-04-13T03:00:12"/>
    <n v="2013"/>
    <x v="3"/>
    <n v="13"/>
    <x v="2"/>
    <n v="7"/>
    <n v="0"/>
  </r>
  <r>
    <x v="102"/>
    <d v="2013-04-13T04:00:12"/>
    <n v="2013"/>
    <x v="3"/>
    <n v="13"/>
    <x v="3"/>
    <n v="7"/>
    <n v="0"/>
  </r>
  <r>
    <x v="102"/>
    <d v="2013-04-13T05:00:12"/>
    <n v="2013"/>
    <x v="3"/>
    <n v="13"/>
    <x v="4"/>
    <n v="7"/>
    <n v="0"/>
  </r>
  <r>
    <x v="102"/>
    <d v="2013-04-13T06:00:12"/>
    <n v="2013"/>
    <x v="3"/>
    <n v="13"/>
    <x v="5"/>
    <n v="7"/>
    <n v="0"/>
  </r>
  <r>
    <x v="102"/>
    <d v="2013-04-13T07:00:12"/>
    <n v="2013"/>
    <x v="3"/>
    <n v="13"/>
    <x v="6"/>
    <n v="7"/>
    <n v="0"/>
  </r>
  <r>
    <x v="102"/>
    <d v="2013-04-13T08:00:12"/>
    <n v="2013"/>
    <x v="3"/>
    <n v="13"/>
    <x v="7"/>
    <n v="7"/>
    <n v="16.306999999999999"/>
  </r>
  <r>
    <x v="102"/>
    <d v="2013-04-13T09:00:12"/>
    <n v="2013"/>
    <x v="3"/>
    <n v="13"/>
    <x v="8"/>
    <n v="7"/>
    <n v="47.290999999999997"/>
  </r>
  <r>
    <x v="102"/>
    <d v="2013-04-13T10:00:12"/>
    <n v="2013"/>
    <x v="3"/>
    <n v="13"/>
    <x v="9"/>
    <n v="7"/>
    <n v="49.96"/>
  </r>
  <r>
    <x v="102"/>
    <d v="2013-04-13T11:00:12"/>
    <n v="2013"/>
    <x v="3"/>
    <n v="13"/>
    <x v="10"/>
    <n v="7"/>
    <n v="49.96"/>
  </r>
  <r>
    <x v="102"/>
    <d v="2013-04-13T12:00:12"/>
    <n v="2013"/>
    <x v="3"/>
    <n v="13"/>
    <x v="11"/>
    <n v="7"/>
    <n v="49.96"/>
  </r>
  <r>
    <x v="102"/>
    <d v="2013-04-13T13:00:12"/>
    <n v="2013"/>
    <x v="3"/>
    <n v="13"/>
    <x v="12"/>
    <n v="7"/>
    <n v="49.96"/>
  </r>
  <r>
    <x v="102"/>
    <d v="2013-04-13T14:00:12"/>
    <n v="2013"/>
    <x v="3"/>
    <n v="13"/>
    <x v="13"/>
    <n v="7"/>
    <n v="49.96"/>
  </r>
  <r>
    <x v="102"/>
    <d v="2013-04-13T15:00:12"/>
    <n v="2013"/>
    <x v="3"/>
    <n v="13"/>
    <x v="14"/>
    <n v="7"/>
    <n v="49.96"/>
  </r>
  <r>
    <x v="102"/>
    <d v="2013-04-13T16:00:12"/>
    <n v="2013"/>
    <x v="3"/>
    <n v="13"/>
    <x v="15"/>
    <n v="7"/>
    <n v="49.96"/>
  </r>
  <r>
    <x v="102"/>
    <d v="2013-04-13T17:00:12"/>
    <n v="2013"/>
    <x v="3"/>
    <n v="13"/>
    <x v="16"/>
    <n v="7"/>
    <n v="48.424999999999997"/>
  </r>
  <r>
    <x v="102"/>
    <d v="2013-04-13T18:00:12"/>
    <n v="2013"/>
    <x v="3"/>
    <n v="13"/>
    <x v="17"/>
    <n v="7"/>
    <n v="23.088999999999999"/>
  </r>
  <r>
    <x v="102"/>
    <d v="2013-04-13T19:00:12"/>
    <n v="2013"/>
    <x v="3"/>
    <n v="13"/>
    <x v="18"/>
    <n v="7"/>
    <n v="0"/>
  </r>
  <r>
    <x v="102"/>
    <d v="2013-04-13T20:00:12"/>
    <n v="2013"/>
    <x v="3"/>
    <n v="13"/>
    <x v="19"/>
    <n v="7"/>
    <n v="0"/>
  </r>
  <r>
    <x v="102"/>
    <d v="2013-04-13T21:00:12"/>
    <n v="2013"/>
    <x v="3"/>
    <n v="13"/>
    <x v="20"/>
    <n v="7"/>
    <n v="0"/>
  </r>
  <r>
    <x v="102"/>
    <d v="2013-04-13T22:00:12"/>
    <n v="2013"/>
    <x v="3"/>
    <n v="13"/>
    <x v="21"/>
    <n v="7"/>
    <n v="0"/>
  </r>
  <r>
    <x v="102"/>
    <d v="2013-04-13T23:00:12"/>
    <n v="2013"/>
    <x v="3"/>
    <n v="13"/>
    <x v="22"/>
    <n v="7"/>
    <n v="0"/>
  </r>
  <r>
    <x v="103"/>
    <d v="2013-04-14T00:00:12"/>
    <n v="2013"/>
    <x v="3"/>
    <n v="14"/>
    <x v="23"/>
    <n v="1"/>
    <n v="0"/>
  </r>
  <r>
    <x v="103"/>
    <d v="2013-04-14T01:00:12"/>
    <n v="2013"/>
    <x v="3"/>
    <n v="14"/>
    <x v="0"/>
    <n v="1"/>
    <n v="0"/>
  </r>
  <r>
    <x v="103"/>
    <d v="2013-04-14T02:00:12"/>
    <n v="2013"/>
    <x v="3"/>
    <n v="14"/>
    <x v="1"/>
    <n v="1"/>
    <n v="0"/>
  </r>
  <r>
    <x v="103"/>
    <d v="2013-04-14T03:00:12"/>
    <n v="2013"/>
    <x v="3"/>
    <n v="14"/>
    <x v="2"/>
    <n v="1"/>
    <n v="0"/>
  </r>
  <r>
    <x v="103"/>
    <d v="2013-04-14T04:00:12"/>
    <n v="2013"/>
    <x v="3"/>
    <n v="14"/>
    <x v="3"/>
    <n v="1"/>
    <n v="0"/>
  </r>
  <r>
    <x v="103"/>
    <d v="2013-04-14T05:00:12"/>
    <n v="2013"/>
    <x v="3"/>
    <n v="14"/>
    <x v="4"/>
    <n v="1"/>
    <n v="0"/>
  </r>
  <r>
    <x v="103"/>
    <d v="2013-04-14T06:00:12"/>
    <n v="2013"/>
    <x v="3"/>
    <n v="14"/>
    <x v="5"/>
    <n v="1"/>
    <n v="0"/>
  </r>
  <r>
    <x v="103"/>
    <d v="2013-04-14T07:00:12"/>
    <n v="2013"/>
    <x v="3"/>
    <n v="14"/>
    <x v="6"/>
    <n v="1"/>
    <n v="0"/>
  </r>
  <r>
    <x v="103"/>
    <d v="2013-04-14T08:00:12"/>
    <n v="2013"/>
    <x v="3"/>
    <n v="14"/>
    <x v="7"/>
    <n v="1"/>
    <n v="16.074999999999999"/>
  </r>
  <r>
    <x v="103"/>
    <d v="2013-04-14T09:00:12"/>
    <n v="2013"/>
    <x v="3"/>
    <n v="14"/>
    <x v="8"/>
    <n v="1"/>
    <n v="46.779000000000003"/>
  </r>
  <r>
    <x v="103"/>
    <d v="2013-04-14T10:00:12"/>
    <n v="2013"/>
    <x v="3"/>
    <n v="14"/>
    <x v="9"/>
    <n v="1"/>
    <n v="49.96"/>
  </r>
  <r>
    <x v="103"/>
    <d v="2013-04-14T11:00:12"/>
    <n v="2013"/>
    <x v="3"/>
    <n v="14"/>
    <x v="10"/>
    <n v="1"/>
    <n v="49.96"/>
  </r>
  <r>
    <x v="103"/>
    <d v="2013-04-14T12:00:12"/>
    <n v="2013"/>
    <x v="3"/>
    <n v="14"/>
    <x v="11"/>
    <n v="1"/>
    <n v="49.96"/>
  </r>
  <r>
    <x v="103"/>
    <d v="2013-04-14T13:00:12"/>
    <n v="2013"/>
    <x v="3"/>
    <n v="14"/>
    <x v="12"/>
    <n v="1"/>
    <n v="49.96"/>
  </r>
  <r>
    <x v="103"/>
    <d v="2013-04-14T14:00:12"/>
    <n v="2013"/>
    <x v="3"/>
    <n v="14"/>
    <x v="13"/>
    <n v="1"/>
    <n v="49.96"/>
  </r>
  <r>
    <x v="103"/>
    <d v="2013-04-14T15:00:12"/>
    <n v="2013"/>
    <x v="3"/>
    <n v="14"/>
    <x v="14"/>
    <n v="1"/>
    <n v="49.96"/>
  </r>
  <r>
    <x v="103"/>
    <d v="2013-04-14T16:00:12"/>
    <n v="2013"/>
    <x v="3"/>
    <n v="14"/>
    <x v="15"/>
    <n v="1"/>
    <n v="49.96"/>
  </r>
  <r>
    <x v="103"/>
    <d v="2013-04-14T17:00:12"/>
    <n v="2013"/>
    <x v="3"/>
    <n v="14"/>
    <x v="16"/>
    <n v="1"/>
    <n v="48.420999999999999"/>
  </r>
  <r>
    <x v="103"/>
    <d v="2013-04-14T18:00:12"/>
    <n v="2013"/>
    <x v="3"/>
    <n v="14"/>
    <x v="17"/>
    <n v="1"/>
    <n v="22.731000000000002"/>
  </r>
  <r>
    <x v="103"/>
    <d v="2013-04-14T19:00:12"/>
    <n v="2013"/>
    <x v="3"/>
    <n v="14"/>
    <x v="18"/>
    <n v="1"/>
    <n v="0"/>
  </r>
  <r>
    <x v="103"/>
    <d v="2013-04-14T20:00:12"/>
    <n v="2013"/>
    <x v="3"/>
    <n v="14"/>
    <x v="19"/>
    <n v="1"/>
    <n v="0"/>
  </r>
  <r>
    <x v="103"/>
    <d v="2013-04-14T21:00:12"/>
    <n v="2013"/>
    <x v="3"/>
    <n v="14"/>
    <x v="20"/>
    <n v="1"/>
    <n v="0"/>
  </r>
  <r>
    <x v="103"/>
    <d v="2013-04-14T22:00:12"/>
    <n v="2013"/>
    <x v="3"/>
    <n v="14"/>
    <x v="21"/>
    <n v="1"/>
    <n v="0"/>
  </r>
  <r>
    <x v="103"/>
    <d v="2013-04-14T23:00:12"/>
    <n v="2013"/>
    <x v="3"/>
    <n v="14"/>
    <x v="22"/>
    <n v="1"/>
    <n v="0"/>
  </r>
  <r>
    <x v="104"/>
    <d v="2013-04-15T00:00:12"/>
    <n v="2013"/>
    <x v="3"/>
    <n v="15"/>
    <x v="23"/>
    <n v="2"/>
    <n v="0"/>
  </r>
  <r>
    <x v="104"/>
    <d v="2013-04-15T01:00:12"/>
    <n v="2013"/>
    <x v="3"/>
    <n v="15"/>
    <x v="0"/>
    <n v="2"/>
    <n v="0"/>
  </r>
  <r>
    <x v="104"/>
    <d v="2013-04-15T02:00:12"/>
    <n v="2013"/>
    <x v="3"/>
    <n v="15"/>
    <x v="1"/>
    <n v="2"/>
    <n v="0"/>
  </r>
  <r>
    <x v="104"/>
    <d v="2013-04-15T03:00:12"/>
    <n v="2013"/>
    <x v="3"/>
    <n v="15"/>
    <x v="2"/>
    <n v="2"/>
    <n v="0"/>
  </r>
  <r>
    <x v="104"/>
    <d v="2013-04-15T04:00:12"/>
    <n v="2013"/>
    <x v="3"/>
    <n v="15"/>
    <x v="3"/>
    <n v="2"/>
    <n v="0"/>
  </r>
  <r>
    <x v="104"/>
    <d v="2013-04-15T05:00:12"/>
    <n v="2013"/>
    <x v="3"/>
    <n v="15"/>
    <x v="4"/>
    <n v="2"/>
    <n v="0"/>
  </r>
  <r>
    <x v="104"/>
    <d v="2013-04-15T06:00:12"/>
    <n v="2013"/>
    <x v="3"/>
    <n v="15"/>
    <x v="5"/>
    <n v="2"/>
    <n v="0"/>
  </r>
  <r>
    <x v="104"/>
    <d v="2013-04-15T07:00:13"/>
    <n v="2013"/>
    <x v="3"/>
    <n v="15"/>
    <x v="6"/>
    <n v="2"/>
    <n v="0"/>
  </r>
  <r>
    <x v="104"/>
    <d v="2013-04-15T08:00:13"/>
    <n v="2013"/>
    <x v="3"/>
    <n v="15"/>
    <x v="7"/>
    <n v="2"/>
    <n v="13.259"/>
  </r>
  <r>
    <x v="104"/>
    <d v="2013-04-15T09:00:13"/>
    <n v="2013"/>
    <x v="3"/>
    <n v="15"/>
    <x v="8"/>
    <n v="2"/>
    <n v="47.456000000000003"/>
  </r>
  <r>
    <x v="104"/>
    <d v="2013-04-15T10:00:13"/>
    <n v="2013"/>
    <x v="3"/>
    <n v="15"/>
    <x v="9"/>
    <n v="2"/>
    <n v="49.96"/>
  </r>
  <r>
    <x v="104"/>
    <d v="2013-04-15T11:00:13"/>
    <n v="2013"/>
    <x v="3"/>
    <n v="15"/>
    <x v="10"/>
    <n v="2"/>
    <n v="49.96"/>
  </r>
  <r>
    <x v="104"/>
    <d v="2013-04-15T12:00:13"/>
    <n v="2013"/>
    <x v="3"/>
    <n v="15"/>
    <x v="11"/>
    <n v="2"/>
    <n v="49.96"/>
  </r>
  <r>
    <x v="104"/>
    <d v="2013-04-15T13:00:13"/>
    <n v="2013"/>
    <x v="3"/>
    <n v="15"/>
    <x v="12"/>
    <n v="2"/>
    <n v="49.951999999999998"/>
  </r>
  <r>
    <x v="104"/>
    <d v="2013-04-15T14:00:13"/>
    <n v="2013"/>
    <x v="3"/>
    <n v="15"/>
    <x v="13"/>
    <n v="2"/>
    <n v="49.570999999999998"/>
  </r>
  <r>
    <x v="104"/>
    <d v="2013-04-15T15:00:13"/>
    <n v="2013"/>
    <x v="3"/>
    <n v="15"/>
    <x v="14"/>
    <n v="2"/>
    <n v="49.96"/>
  </r>
  <r>
    <x v="104"/>
    <d v="2013-04-15T16:00:13"/>
    <n v="2013"/>
    <x v="3"/>
    <n v="15"/>
    <x v="15"/>
    <n v="2"/>
    <n v="49.96"/>
  </r>
  <r>
    <x v="104"/>
    <d v="2013-04-15T17:00:13"/>
    <n v="2013"/>
    <x v="3"/>
    <n v="15"/>
    <x v="16"/>
    <n v="2"/>
    <n v="46.744999999999997"/>
  </r>
  <r>
    <x v="104"/>
    <d v="2013-04-15T18:00:13"/>
    <n v="2013"/>
    <x v="3"/>
    <n v="15"/>
    <x v="17"/>
    <n v="2"/>
    <n v="21.335999999999999"/>
  </r>
  <r>
    <x v="104"/>
    <d v="2013-04-15T19:00:13"/>
    <n v="2013"/>
    <x v="3"/>
    <n v="15"/>
    <x v="18"/>
    <n v="2"/>
    <n v="0"/>
  </r>
  <r>
    <x v="104"/>
    <d v="2013-04-15T20:00:13"/>
    <n v="2013"/>
    <x v="3"/>
    <n v="15"/>
    <x v="19"/>
    <n v="2"/>
    <n v="0"/>
  </r>
  <r>
    <x v="104"/>
    <d v="2013-04-15T21:00:13"/>
    <n v="2013"/>
    <x v="3"/>
    <n v="15"/>
    <x v="20"/>
    <n v="2"/>
    <n v="0"/>
  </r>
  <r>
    <x v="104"/>
    <d v="2013-04-15T22:00:13"/>
    <n v="2013"/>
    <x v="3"/>
    <n v="15"/>
    <x v="21"/>
    <n v="2"/>
    <n v="0"/>
  </r>
  <r>
    <x v="104"/>
    <d v="2013-04-15T23:00:13"/>
    <n v="2013"/>
    <x v="3"/>
    <n v="15"/>
    <x v="22"/>
    <n v="2"/>
    <n v="0"/>
  </r>
  <r>
    <x v="105"/>
    <d v="2013-04-16T00:00:13"/>
    <n v="2013"/>
    <x v="3"/>
    <n v="16"/>
    <x v="23"/>
    <n v="3"/>
    <n v="0"/>
  </r>
  <r>
    <x v="105"/>
    <d v="2013-04-16T01:00:13"/>
    <n v="2013"/>
    <x v="3"/>
    <n v="16"/>
    <x v="0"/>
    <n v="3"/>
    <n v="0"/>
  </r>
  <r>
    <x v="105"/>
    <d v="2013-04-16T02:00:13"/>
    <n v="2013"/>
    <x v="3"/>
    <n v="16"/>
    <x v="1"/>
    <n v="3"/>
    <n v="0"/>
  </r>
  <r>
    <x v="105"/>
    <d v="2013-04-16T03:00:13"/>
    <n v="2013"/>
    <x v="3"/>
    <n v="16"/>
    <x v="2"/>
    <n v="3"/>
    <n v="0"/>
  </r>
  <r>
    <x v="105"/>
    <d v="2013-04-16T04:00:13"/>
    <n v="2013"/>
    <x v="3"/>
    <n v="16"/>
    <x v="3"/>
    <n v="3"/>
    <n v="0"/>
  </r>
  <r>
    <x v="105"/>
    <d v="2013-04-16T05:00:13"/>
    <n v="2013"/>
    <x v="3"/>
    <n v="16"/>
    <x v="4"/>
    <n v="3"/>
    <n v="0"/>
  </r>
  <r>
    <x v="105"/>
    <d v="2013-04-16T06:00:13"/>
    <n v="2013"/>
    <x v="3"/>
    <n v="16"/>
    <x v="5"/>
    <n v="3"/>
    <n v="0"/>
  </r>
  <r>
    <x v="105"/>
    <d v="2013-04-16T07:00:13"/>
    <n v="2013"/>
    <x v="3"/>
    <n v="16"/>
    <x v="6"/>
    <n v="3"/>
    <n v="0"/>
  </r>
  <r>
    <x v="105"/>
    <d v="2013-04-16T08:00:13"/>
    <n v="2013"/>
    <x v="3"/>
    <n v="16"/>
    <x v="7"/>
    <n v="3"/>
    <n v="15.503"/>
  </r>
  <r>
    <x v="105"/>
    <d v="2013-04-16T09:00:13"/>
    <n v="2013"/>
    <x v="3"/>
    <n v="16"/>
    <x v="8"/>
    <n v="3"/>
    <n v="48.31"/>
  </r>
  <r>
    <x v="105"/>
    <d v="2013-04-16T10:00:13"/>
    <n v="2013"/>
    <x v="3"/>
    <n v="16"/>
    <x v="9"/>
    <n v="3"/>
    <n v="49.96"/>
  </r>
  <r>
    <x v="105"/>
    <d v="2013-04-16T11:00:13"/>
    <n v="2013"/>
    <x v="3"/>
    <n v="16"/>
    <x v="10"/>
    <n v="3"/>
    <n v="49.96"/>
  </r>
  <r>
    <x v="105"/>
    <d v="2013-04-16T12:00:13"/>
    <n v="2013"/>
    <x v="3"/>
    <n v="16"/>
    <x v="11"/>
    <n v="3"/>
    <n v="49.96"/>
  </r>
  <r>
    <x v="105"/>
    <d v="2013-04-16T13:00:13"/>
    <n v="2013"/>
    <x v="3"/>
    <n v="16"/>
    <x v="12"/>
    <n v="3"/>
    <n v="49.96"/>
  </r>
  <r>
    <x v="105"/>
    <d v="2013-04-16T14:00:13"/>
    <n v="2013"/>
    <x v="3"/>
    <n v="16"/>
    <x v="13"/>
    <n v="3"/>
    <n v="37.005000000000003"/>
  </r>
  <r>
    <x v="105"/>
    <d v="2013-04-16T15:00:13"/>
    <n v="2013"/>
    <x v="3"/>
    <n v="16"/>
    <x v="14"/>
    <n v="3"/>
    <n v="6.7910000000000004"/>
  </r>
  <r>
    <x v="105"/>
    <d v="2013-04-16T16:00:13"/>
    <n v="2013"/>
    <x v="3"/>
    <n v="16"/>
    <x v="15"/>
    <n v="3"/>
    <n v="9.9109999999999996"/>
  </r>
  <r>
    <x v="105"/>
    <d v="2013-04-16T17:00:13"/>
    <n v="2013"/>
    <x v="3"/>
    <n v="16"/>
    <x v="16"/>
    <n v="3"/>
    <n v="22.844000000000001"/>
  </r>
  <r>
    <x v="105"/>
    <d v="2013-04-16T18:00:13"/>
    <n v="2013"/>
    <x v="3"/>
    <n v="16"/>
    <x v="17"/>
    <n v="3"/>
    <n v="19.222999999999999"/>
  </r>
  <r>
    <x v="105"/>
    <d v="2013-04-16T19:00:13"/>
    <n v="2013"/>
    <x v="3"/>
    <n v="16"/>
    <x v="18"/>
    <n v="3"/>
    <n v="0"/>
  </r>
  <r>
    <x v="105"/>
    <d v="2013-04-16T20:00:13"/>
    <n v="2013"/>
    <x v="3"/>
    <n v="16"/>
    <x v="19"/>
    <n v="3"/>
    <n v="0"/>
  </r>
  <r>
    <x v="105"/>
    <d v="2013-04-16T21:00:13"/>
    <n v="2013"/>
    <x v="3"/>
    <n v="16"/>
    <x v="20"/>
    <n v="3"/>
    <n v="0"/>
  </r>
  <r>
    <x v="105"/>
    <d v="2013-04-16T22:00:13"/>
    <n v="2013"/>
    <x v="3"/>
    <n v="16"/>
    <x v="21"/>
    <n v="3"/>
    <n v="0"/>
  </r>
  <r>
    <x v="105"/>
    <d v="2013-04-16T23:00:13"/>
    <n v="2013"/>
    <x v="3"/>
    <n v="16"/>
    <x v="22"/>
    <n v="3"/>
    <n v="0"/>
  </r>
  <r>
    <x v="106"/>
    <d v="2013-04-17T00:00:13"/>
    <n v="2013"/>
    <x v="3"/>
    <n v="17"/>
    <x v="23"/>
    <n v="4"/>
    <n v="0"/>
  </r>
  <r>
    <x v="106"/>
    <d v="2013-04-17T01:00:13"/>
    <n v="2013"/>
    <x v="3"/>
    <n v="17"/>
    <x v="0"/>
    <n v="4"/>
    <n v="0"/>
  </r>
  <r>
    <x v="106"/>
    <d v="2013-04-17T02:00:13"/>
    <n v="2013"/>
    <x v="3"/>
    <n v="17"/>
    <x v="1"/>
    <n v="4"/>
    <n v="0"/>
  </r>
  <r>
    <x v="106"/>
    <d v="2013-04-17T03:00:13"/>
    <n v="2013"/>
    <x v="3"/>
    <n v="17"/>
    <x v="2"/>
    <n v="4"/>
    <n v="0"/>
  </r>
  <r>
    <x v="106"/>
    <d v="2013-04-17T04:00:13"/>
    <n v="2013"/>
    <x v="3"/>
    <n v="17"/>
    <x v="3"/>
    <n v="4"/>
    <n v="0"/>
  </r>
  <r>
    <x v="106"/>
    <d v="2013-04-17T05:00:13"/>
    <n v="2013"/>
    <x v="3"/>
    <n v="17"/>
    <x v="4"/>
    <n v="4"/>
    <n v="0"/>
  </r>
  <r>
    <x v="106"/>
    <d v="2013-04-17T06:00:13"/>
    <n v="2013"/>
    <x v="3"/>
    <n v="17"/>
    <x v="5"/>
    <n v="4"/>
    <n v="0"/>
  </r>
  <r>
    <x v="106"/>
    <d v="2013-04-17T07:00:13"/>
    <n v="2013"/>
    <x v="3"/>
    <n v="17"/>
    <x v="6"/>
    <n v="4"/>
    <n v="0"/>
  </r>
  <r>
    <x v="106"/>
    <d v="2013-04-17T08:00:13"/>
    <n v="2013"/>
    <x v="3"/>
    <n v="17"/>
    <x v="7"/>
    <n v="4"/>
    <n v="6.3959999999999999"/>
  </r>
  <r>
    <x v="106"/>
    <d v="2013-04-17T09:00:13"/>
    <n v="2013"/>
    <x v="3"/>
    <n v="17"/>
    <x v="8"/>
    <n v="4"/>
    <n v="13.263999999999999"/>
  </r>
  <r>
    <x v="106"/>
    <d v="2013-04-17T10:00:13"/>
    <n v="2013"/>
    <x v="3"/>
    <n v="17"/>
    <x v="9"/>
    <n v="4"/>
    <n v="24.901"/>
  </r>
  <r>
    <x v="106"/>
    <d v="2013-04-17T11:00:13"/>
    <n v="2013"/>
    <x v="3"/>
    <n v="17"/>
    <x v="10"/>
    <n v="4"/>
    <n v="37.323999999999998"/>
  </r>
  <r>
    <x v="106"/>
    <d v="2013-04-17T12:00:13"/>
    <n v="2013"/>
    <x v="3"/>
    <n v="17"/>
    <x v="11"/>
    <n v="4"/>
    <n v="21.504999999999999"/>
  </r>
  <r>
    <x v="106"/>
    <d v="2013-04-17T13:00:13"/>
    <n v="2013"/>
    <x v="3"/>
    <n v="17"/>
    <x v="12"/>
    <n v="4"/>
    <n v="21.091000000000001"/>
  </r>
  <r>
    <x v="106"/>
    <d v="2013-04-17T14:00:13"/>
    <n v="2013"/>
    <x v="3"/>
    <n v="17"/>
    <x v="13"/>
    <n v="4"/>
    <n v="17.818000000000001"/>
  </r>
  <r>
    <x v="106"/>
    <d v="2013-04-17T15:00:13"/>
    <n v="2013"/>
    <x v="3"/>
    <n v="17"/>
    <x v="14"/>
    <n v="4"/>
    <n v="22.978999999999999"/>
  </r>
  <r>
    <x v="106"/>
    <d v="2013-04-17T16:00:13"/>
    <n v="2013"/>
    <x v="3"/>
    <n v="17"/>
    <x v="15"/>
    <n v="4"/>
    <n v="24.071000000000002"/>
  </r>
  <r>
    <x v="106"/>
    <d v="2013-04-17T17:00:13"/>
    <n v="2013"/>
    <x v="3"/>
    <n v="17"/>
    <x v="16"/>
    <n v="4"/>
    <n v="21.577999999999999"/>
  </r>
  <r>
    <x v="106"/>
    <d v="2013-04-17T18:00:13"/>
    <n v="2013"/>
    <x v="3"/>
    <n v="17"/>
    <x v="17"/>
    <n v="4"/>
    <n v="9.5830000000000002"/>
  </r>
  <r>
    <x v="106"/>
    <d v="2013-04-17T19:00:13"/>
    <n v="2013"/>
    <x v="3"/>
    <n v="17"/>
    <x v="18"/>
    <n v="4"/>
    <n v="0"/>
  </r>
  <r>
    <x v="106"/>
    <d v="2013-04-17T20:00:13"/>
    <n v="2013"/>
    <x v="3"/>
    <n v="17"/>
    <x v="19"/>
    <n v="4"/>
    <n v="0"/>
  </r>
  <r>
    <x v="106"/>
    <d v="2013-04-17T21:00:13"/>
    <n v="2013"/>
    <x v="3"/>
    <n v="17"/>
    <x v="20"/>
    <n v="4"/>
    <n v="0"/>
  </r>
  <r>
    <x v="106"/>
    <d v="2013-04-17T22:00:13"/>
    <n v="2013"/>
    <x v="3"/>
    <n v="17"/>
    <x v="21"/>
    <n v="4"/>
    <n v="0"/>
  </r>
  <r>
    <x v="106"/>
    <d v="2013-04-17T23:00:13"/>
    <n v="2013"/>
    <x v="3"/>
    <n v="17"/>
    <x v="22"/>
    <n v="4"/>
    <n v="0"/>
  </r>
  <r>
    <x v="107"/>
    <d v="2013-04-18T00:00:13"/>
    <n v="2013"/>
    <x v="3"/>
    <n v="18"/>
    <x v="23"/>
    <n v="5"/>
    <n v="0"/>
  </r>
  <r>
    <x v="107"/>
    <d v="2013-04-18T01:00:13"/>
    <n v="2013"/>
    <x v="3"/>
    <n v="18"/>
    <x v="0"/>
    <n v="5"/>
    <n v="0"/>
  </r>
  <r>
    <x v="107"/>
    <d v="2013-04-18T02:00:13"/>
    <n v="2013"/>
    <x v="3"/>
    <n v="18"/>
    <x v="1"/>
    <n v="5"/>
    <n v="0"/>
  </r>
  <r>
    <x v="107"/>
    <d v="2013-04-18T03:00:13"/>
    <n v="2013"/>
    <x v="3"/>
    <n v="18"/>
    <x v="2"/>
    <n v="5"/>
    <n v="0"/>
  </r>
  <r>
    <x v="107"/>
    <d v="2013-04-18T04:00:13"/>
    <n v="2013"/>
    <x v="3"/>
    <n v="18"/>
    <x v="3"/>
    <n v="5"/>
    <n v="0"/>
  </r>
  <r>
    <x v="107"/>
    <d v="2013-04-18T05:00:13"/>
    <n v="2013"/>
    <x v="3"/>
    <n v="18"/>
    <x v="4"/>
    <n v="5"/>
    <n v="0"/>
  </r>
  <r>
    <x v="107"/>
    <d v="2013-04-18T06:00:13"/>
    <n v="2013"/>
    <x v="3"/>
    <n v="18"/>
    <x v="5"/>
    <n v="5"/>
    <n v="0"/>
  </r>
  <r>
    <x v="107"/>
    <d v="2013-04-18T07:00:13"/>
    <n v="2013"/>
    <x v="3"/>
    <n v="18"/>
    <x v="6"/>
    <n v="5"/>
    <n v="0"/>
  </r>
  <r>
    <x v="107"/>
    <d v="2013-04-18T08:00:13"/>
    <n v="2013"/>
    <x v="3"/>
    <n v="18"/>
    <x v="7"/>
    <n v="5"/>
    <n v="13.949"/>
  </r>
  <r>
    <x v="107"/>
    <d v="2013-04-18T09:00:13"/>
    <n v="2013"/>
    <x v="3"/>
    <n v="18"/>
    <x v="8"/>
    <n v="5"/>
    <n v="40.700000000000003"/>
  </r>
  <r>
    <x v="107"/>
    <d v="2013-04-18T10:00:13"/>
    <n v="2013"/>
    <x v="3"/>
    <n v="18"/>
    <x v="9"/>
    <n v="5"/>
    <n v="44.512999999999998"/>
  </r>
  <r>
    <x v="107"/>
    <d v="2013-04-18T11:00:13"/>
    <n v="2013"/>
    <x v="3"/>
    <n v="18"/>
    <x v="10"/>
    <n v="5"/>
    <n v="44.56"/>
  </r>
  <r>
    <x v="107"/>
    <d v="2013-04-18T12:00:13"/>
    <n v="2013"/>
    <x v="3"/>
    <n v="18"/>
    <x v="11"/>
    <n v="5"/>
    <n v="44.094000000000001"/>
  </r>
  <r>
    <x v="107"/>
    <d v="2013-04-18T13:00:13"/>
    <n v="2013"/>
    <x v="3"/>
    <n v="18"/>
    <x v="12"/>
    <n v="5"/>
    <n v="47.042999999999999"/>
  </r>
  <r>
    <x v="107"/>
    <d v="2013-04-18T14:00:13"/>
    <n v="2013"/>
    <x v="3"/>
    <n v="18"/>
    <x v="13"/>
    <n v="5"/>
    <n v="49.112000000000002"/>
  </r>
  <r>
    <x v="107"/>
    <d v="2013-04-18T15:00:13"/>
    <n v="2013"/>
    <x v="3"/>
    <n v="18"/>
    <x v="14"/>
    <n v="5"/>
    <n v="49.96"/>
  </r>
  <r>
    <x v="107"/>
    <d v="2013-04-18T16:00:13"/>
    <n v="2013"/>
    <x v="3"/>
    <n v="18"/>
    <x v="15"/>
    <n v="5"/>
    <n v="49.96"/>
  </r>
  <r>
    <x v="107"/>
    <d v="2013-04-18T17:00:13"/>
    <n v="2013"/>
    <x v="3"/>
    <n v="18"/>
    <x v="16"/>
    <n v="5"/>
    <n v="47.302999999999997"/>
  </r>
  <r>
    <x v="107"/>
    <d v="2013-04-18T18:00:13"/>
    <n v="2013"/>
    <x v="3"/>
    <n v="18"/>
    <x v="17"/>
    <n v="5"/>
    <n v="21.091999999999999"/>
  </r>
  <r>
    <x v="107"/>
    <d v="2013-04-18T19:00:13"/>
    <n v="2013"/>
    <x v="3"/>
    <n v="18"/>
    <x v="18"/>
    <n v="5"/>
    <n v="0"/>
  </r>
  <r>
    <x v="107"/>
    <d v="2013-04-18T20:00:13"/>
    <n v="2013"/>
    <x v="3"/>
    <n v="18"/>
    <x v="19"/>
    <n v="5"/>
    <n v="0"/>
  </r>
  <r>
    <x v="107"/>
    <d v="2013-04-18T21:00:13"/>
    <n v="2013"/>
    <x v="3"/>
    <n v="18"/>
    <x v="20"/>
    <n v="5"/>
    <n v="0"/>
  </r>
  <r>
    <x v="107"/>
    <d v="2013-04-18T22:00:13"/>
    <n v="2013"/>
    <x v="3"/>
    <n v="18"/>
    <x v="21"/>
    <n v="5"/>
    <n v="0"/>
  </r>
  <r>
    <x v="107"/>
    <d v="2013-04-18T23:00:13"/>
    <n v="2013"/>
    <x v="3"/>
    <n v="18"/>
    <x v="22"/>
    <n v="5"/>
    <n v="0"/>
  </r>
  <r>
    <x v="108"/>
    <d v="2013-04-19T00:00:13"/>
    <n v="2013"/>
    <x v="3"/>
    <n v="19"/>
    <x v="23"/>
    <n v="6"/>
    <n v="0"/>
  </r>
  <r>
    <x v="108"/>
    <d v="2013-04-19T01:00:13"/>
    <n v="2013"/>
    <x v="3"/>
    <n v="19"/>
    <x v="0"/>
    <n v="6"/>
    <n v="0"/>
  </r>
  <r>
    <x v="108"/>
    <d v="2013-04-19T02:00:13"/>
    <n v="2013"/>
    <x v="3"/>
    <n v="19"/>
    <x v="1"/>
    <n v="6"/>
    <n v="0"/>
  </r>
  <r>
    <x v="108"/>
    <d v="2013-04-19T03:00:13"/>
    <n v="2013"/>
    <x v="3"/>
    <n v="19"/>
    <x v="2"/>
    <n v="6"/>
    <n v="0"/>
  </r>
  <r>
    <x v="108"/>
    <d v="2013-04-19T04:00:13"/>
    <n v="2013"/>
    <x v="3"/>
    <n v="19"/>
    <x v="3"/>
    <n v="6"/>
    <n v="0"/>
  </r>
  <r>
    <x v="108"/>
    <d v="2013-04-19T05:00:13"/>
    <n v="2013"/>
    <x v="3"/>
    <n v="19"/>
    <x v="4"/>
    <n v="6"/>
    <n v="0"/>
  </r>
  <r>
    <x v="108"/>
    <d v="2013-04-19T06:00:13"/>
    <n v="2013"/>
    <x v="3"/>
    <n v="19"/>
    <x v="5"/>
    <n v="6"/>
    <n v="0"/>
  </r>
  <r>
    <x v="108"/>
    <d v="2013-04-19T07:00:13"/>
    <n v="2013"/>
    <x v="3"/>
    <n v="19"/>
    <x v="6"/>
    <n v="6"/>
    <n v="0"/>
  </r>
  <r>
    <x v="108"/>
    <d v="2013-04-19T08:00:13"/>
    <n v="2013"/>
    <x v="3"/>
    <n v="19"/>
    <x v="7"/>
    <n v="6"/>
    <n v="14.266"/>
  </r>
  <r>
    <x v="108"/>
    <d v="2013-04-19T09:00:13"/>
    <n v="2013"/>
    <x v="3"/>
    <n v="19"/>
    <x v="8"/>
    <n v="6"/>
    <n v="43.856000000000002"/>
  </r>
  <r>
    <x v="108"/>
    <d v="2013-04-19T10:00:13"/>
    <n v="2013"/>
    <x v="3"/>
    <n v="19"/>
    <x v="9"/>
    <n v="6"/>
    <n v="47.148000000000003"/>
  </r>
  <r>
    <x v="108"/>
    <d v="2013-04-19T11:00:13"/>
    <n v="2013"/>
    <x v="3"/>
    <n v="19"/>
    <x v="10"/>
    <n v="6"/>
    <n v="46.148000000000003"/>
  </r>
  <r>
    <x v="108"/>
    <d v="2013-04-19T12:00:13"/>
    <n v="2013"/>
    <x v="3"/>
    <n v="19"/>
    <x v="11"/>
    <n v="6"/>
    <n v="45.125999999999998"/>
  </r>
  <r>
    <x v="108"/>
    <d v="2013-04-19T13:00:13"/>
    <n v="2013"/>
    <x v="3"/>
    <n v="19"/>
    <x v="12"/>
    <n v="6"/>
    <n v="46.316000000000003"/>
  </r>
  <r>
    <x v="108"/>
    <d v="2013-04-19T14:00:13"/>
    <n v="2013"/>
    <x v="3"/>
    <n v="19"/>
    <x v="13"/>
    <n v="6"/>
    <n v="47.594000000000001"/>
  </r>
  <r>
    <x v="108"/>
    <d v="2013-04-19T15:00:13"/>
    <n v="2013"/>
    <x v="3"/>
    <n v="19"/>
    <x v="14"/>
    <n v="6"/>
    <n v="49.293999999999997"/>
  </r>
  <r>
    <x v="108"/>
    <d v="2013-04-19T16:00:13"/>
    <n v="2013"/>
    <x v="3"/>
    <n v="19"/>
    <x v="15"/>
    <n v="6"/>
    <n v="49.96"/>
  </r>
  <r>
    <x v="108"/>
    <d v="2013-04-19T17:00:13"/>
    <n v="2013"/>
    <x v="3"/>
    <n v="19"/>
    <x v="16"/>
    <n v="6"/>
    <n v="46.088999999999999"/>
  </r>
  <r>
    <x v="108"/>
    <d v="2013-04-19T18:00:13"/>
    <n v="2013"/>
    <x v="3"/>
    <n v="19"/>
    <x v="17"/>
    <n v="6"/>
    <n v="19.922000000000001"/>
  </r>
  <r>
    <x v="108"/>
    <d v="2013-04-19T19:00:13"/>
    <n v="2013"/>
    <x v="3"/>
    <n v="19"/>
    <x v="18"/>
    <n v="6"/>
    <n v="0"/>
  </r>
  <r>
    <x v="108"/>
    <d v="2013-04-19T20:00:13"/>
    <n v="2013"/>
    <x v="3"/>
    <n v="19"/>
    <x v="19"/>
    <n v="6"/>
    <n v="0"/>
  </r>
  <r>
    <x v="108"/>
    <d v="2013-04-19T21:00:13"/>
    <n v="2013"/>
    <x v="3"/>
    <n v="19"/>
    <x v="20"/>
    <n v="6"/>
    <n v="0"/>
  </r>
  <r>
    <x v="108"/>
    <d v="2013-04-19T22:00:13"/>
    <n v="2013"/>
    <x v="3"/>
    <n v="19"/>
    <x v="21"/>
    <n v="6"/>
    <n v="0"/>
  </r>
  <r>
    <x v="108"/>
    <d v="2013-04-19T23:00:13"/>
    <n v="2013"/>
    <x v="3"/>
    <n v="19"/>
    <x v="22"/>
    <n v="6"/>
    <n v="0"/>
  </r>
  <r>
    <x v="109"/>
    <d v="2013-04-20T00:00:13"/>
    <n v="2013"/>
    <x v="3"/>
    <n v="20"/>
    <x v="23"/>
    <n v="7"/>
    <n v="0"/>
  </r>
  <r>
    <x v="109"/>
    <d v="2013-04-20T01:00:13"/>
    <n v="2013"/>
    <x v="3"/>
    <n v="20"/>
    <x v="0"/>
    <n v="7"/>
    <n v="0"/>
  </r>
  <r>
    <x v="109"/>
    <d v="2013-04-20T02:00:13"/>
    <n v="2013"/>
    <x v="3"/>
    <n v="20"/>
    <x v="1"/>
    <n v="7"/>
    <n v="0"/>
  </r>
  <r>
    <x v="109"/>
    <d v="2013-04-20T03:00:13"/>
    <n v="2013"/>
    <x v="3"/>
    <n v="20"/>
    <x v="2"/>
    <n v="7"/>
    <n v="0"/>
  </r>
  <r>
    <x v="109"/>
    <d v="2013-04-20T04:00:13"/>
    <n v="2013"/>
    <x v="3"/>
    <n v="20"/>
    <x v="3"/>
    <n v="7"/>
    <n v="0"/>
  </r>
  <r>
    <x v="109"/>
    <d v="2013-04-20T05:00:13"/>
    <n v="2013"/>
    <x v="3"/>
    <n v="20"/>
    <x v="4"/>
    <n v="7"/>
    <n v="0"/>
  </r>
  <r>
    <x v="109"/>
    <d v="2013-04-20T06:00:13"/>
    <n v="2013"/>
    <x v="3"/>
    <n v="20"/>
    <x v="5"/>
    <n v="7"/>
    <n v="0"/>
  </r>
  <r>
    <x v="109"/>
    <d v="2013-04-20T07:00:13"/>
    <n v="2013"/>
    <x v="3"/>
    <n v="20"/>
    <x v="6"/>
    <n v="7"/>
    <n v="0"/>
  </r>
  <r>
    <x v="109"/>
    <d v="2013-04-20T08:00:13"/>
    <n v="2013"/>
    <x v="3"/>
    <n v="20"/>
    <x v="7"/>
    <n v="7"/>
    <n v="14.358000000000001"/>
  </r>
  <r>
    <x v="109"/>
    <d v="2013-04-20T09:00:13"/>
    <n v="2013"/>
    <x v="3"/>
    <n v="20"/>
    <x v="8"/>
    <n v="7"/>
    <n v="43.747"/>
  </r>
  <r>
    <x v="109"/>
    <d v="2013-04-20T10:00:13"/>
    <n v="2013"/>
    <x v="3"/>
    <n v="20"/>
    <x v="9"/>
    <n v="7"/>
    <n v="47.247"/>
  </r>
  <r>
    <x v="109"/>
    <d v="2013-04-20T11:00:13"/>
    <n v="2013"/>
    <x v="3"/>
    <n v="20"/>
    <x v="10"/>
    <n v="7"/>
    <n v="46.273000000000003"/>
  </r>
  <r>
    <x v="109"/>
    <d v="2013-04-20T12:00:13"/>
    <n v="2013"/>
    <x v="3"/>
    <n v="20"/>
    <x v="11"/>
    <n v="7"/>
    <n v="45.723999999999997"/>
  </r>
  <r>
    <x v="109"/>
    <d v="2013-04-20T13:00:13"/>
    <n v="2013"/>
    <x v="3"/>
    <n v="20"/>
    <x v="12"/>
    <n v="7"/>
    <n v="45.481999999999999"/>
  </r>
  <r>
    <x v="109"/>
    <d v="2013-04-20T14:00:13"/>
    <n v="2013"/>
    <x v="3"/>
    <n v="20"/>
    <x v="13"/>
    <n v="7"/>
    <n v="46.405999999999999"/>
  </r>
  <r>
    <x v="109"/>
    <d v="2013-04-20T15:00:13"/>
    <n v="2013"/>
    <x v="3"/>
    <n v="20"/>
    <x v="14"/>
    <n v="7"/>
    <n v="48.223999999999997"/>
  </r>
  <r>
    <x v="109"/>
    <d v="2013-04-20T16:00:13"/>
    <n v="2013"/>
    <x v="3"/>
    <n v="20"/>
    <x v="15"/>
    <n v="7"/>
    <n v="49.161000000000001"/>
  </r>
  <r>
    <x v="109"/>
    <d v="2013-04-20T17:00:13"/>
    <n v="2013"/>
    <x v="3"/>
    <n v="20"/>
    <x v="16"/>
    <n v="7"/>
    <n v="45.558999999999997"/>
  </r>
  <r>
    <x v="109"/>
    <d v="2013-04-20T18:00:13"/>
    <n v="2013"/>
    <x v="3"/>
    <n v="20"/>
    <x v="17"/>
    <n v="7"/>
    <n v="19.3"/>
  </r>
  <r>
    <x v="109"/>
    <d v="2013-04-20T19:00:13"/>
    <n v="2013"/>
    <x v="3"/>
    <n v="20"/>
    <x v="18"/>
    <n v="7"/>
    <n v="0"/>
  </r>
  <r>
    <x v="109"/>
    <d v="2013-04-20T20:00:13"/>
    <n v="2013"/>
    <x v="3"/>
    <n v="20"/>
    <x v="19"/>
    <n v="7"/>
    <n v="0"/>
  </r>
  <r>
    <x v="109"/>
    <d v="2013-04-20T21:00:13"/>
    <n v="2013"/>
    <x v="3"/>
    <n v="20"/>
    <x v="20"/>
    <n v="7"/>
    <n v="0"/>
  </r>
  <r>
    <x v="109"/>
    <d v="2013-04-20T22:00:13"/>
    <n v="2013"/>
    <x v="3"/>
    <n v="20"/>
    <x v="21"/>
    <n v="7"/>
    <n v="0"/>
  </r>
  <r>
    <x v="109"/>
    <d v="2013-04-20T23:00:13"/>
    <n v="2013"/>
    <x v="3"/>
    <n v="20"/>
    <x v="22"/>
    <n v="7"/>
    <n v="0"/>
  </r>
  <r>
    <x v="110"/>
    <d v="2013-04-21T00:00:13"/>
    <n v="2013"/>
    <x v="3"/>
    <n v="21"/>
    <x v="23"/>
    <n v="1"/>
    <n v="0"/>
  </r>
  <r>
    <x v="110"/>
    <d v="2013-04-21T01:00:13"/>
    <n v="2013"/>
    <x v="3"/>
    <n v="21"/>
    <x v="0"/>
    <n v="1"/>
    <n v="0"/>
  </r>
  <r>
    <x v="110"/>
    <d v="2013-04-21T02:00:13"/>
    <n v="2013"/>
    <x v="3"/>
    <n v="21"/>
    <x v="1"/>
    <n v="1"/>
    <n v="0"/>
  </r>
  <r>
    <x v="110"/>
    <d v="2013-04-21T03:00:13"/>
    <n v="2013"/>
    <x v="3"/>
    <n v="21"/>
    <x v="2"/>
    <n v="1"/>
    <n v="0"/>
  </r>
  <r>
    <x v="110"/>
    <d v="2013-04-21T04:00:13"/>
    <n v="2013"/>
    <x v="3"/>
    <n v="21"/>
    <x v="3"/>
    <n v="1"/>
    <n v="0"/>
  </r>
  <r>
    <x v="110"/>
    <d v="2013-04-21T05:00:13"/>
    <n v="2013"/>
    <x v="3"/>
    <n v="21"/>
    <x v="4"/>
    <n v="1"/>
    <n v="0"/>
  </r>
  <r>
    <x v="110"/>
    <d v="2013-04-21T06:00:13"/>
    <n v="2013"/>
    <x v="3"/>
    <n v="21"/>
    <x v="5"/>
    <n v="1"/>
    <n v="0"/>
  </r>
  <r>
    <x v="110"/>
    <d v="2013-04-21T07:00:13"/>
    <n v="2013"/>
    <x v="3"/>
    <n v="21"/>
    <x v="6"/>
    <n v="1"/>
    <n v="0"/>
  </r>
  <r>
    <x v="110"/>
    <d v="2013-04-21T08:00:13"/>
    <n v="2013"/>
    <x v="3"/>
    <n v="21"/>
    <x v="7"/>
    <n v="1"/>
    <n v="14.69"/>
  </r>
  <r>
    <x v="110"/>
    <d v="2013-04-21T09:00:13"/>
    <n v="2013"/>
    <x v="3"/>
    <n v="21"/>
    <x v="8"/>
    <n v="1"/>
    <n v="46.566000000000003"/>
  </r>
  <r>
    <x v="110"/>
    <d v="2013-04-21T10:00:13"/>
    <n v="2013"/>
    <x v="3"/>
    <n v="21"/>
    <x v="9"/>
    <n v="1"/>
    <n v="49.96"/>
  </r>
  <r>
    <x v="110"/>
    <d v="2013-04-21T11:00:13"/>
    <n v="2013"/>
    <x v="3"/>
    <n v="21"/>
    <x v="10"/>
    <n v="1"/>
    <n v="49.058"/>
  </r>
  <r>
    <x v="110"/>
    <d v="2013-04-21T12:00:13"/>
    <n v="2013"/>
    <x v="3"/>
    <n v="21"/>
    <x v="11"/>
    <n v="1"/>
    <n v="46.695"/>
  </r>
  <r>
    <x v="110"/>
    <d v="2013-04-21T13:00:13"/>
    <n v="2013"/>
    <x v="3"/>
    <n v="21"/>
    <x v="12"/>
    <n v="1"/>
    <n v="46.655999999999999"/>
  </r>
  <r>
    <x v="110"/>
    <d v="2013-04-21T14:00:13"/>
    <n v="2013"/>
    <x v="3"/>
    <n v="21"/>
    <x v="13"/>
    <n v="1"/>
    <n v="47.646000000000001"/>
  </r>
  <r>
    <x v="110"/>
    <d v="2013-04-21T15:00:13"/>
    <n v="2013"/>
    <x v="3"/>
    <n v="21"/>
    <x v="14"/>
    <n v="1"/>
    <n v="48.082000000000001"/>
  </r>
  <r>
    <x v="110"/>
    <d v="2013-04-21T16:00:13"/>
    <n v="2013"/>
    <x v="3"/>
    <n v="21"/>
    <x v="15"/>
    <n v="1"/>
    <n v="49.832999999999998"/>
  </r>
  <r>
    <x v="110"/>
    <d v="2013-04-21T17:00:13"/>
    <n v="2013"/>
    <x v="3"/>
    <n v="21"/>
    <x v="16"/>
    <n v="1"/>
    <n v="45.466000000000001"/>
  </r>
  <r>
    <x v="110"/>
    <d v="2013-04-21T18:00:13"/>
    <n v="2013"/>
    <x v="3"/>
    <n v="21"/>
    <x v="17"/>
    <n v="1"/>
    <n v="17.38"/>
  </r>
  <r>
    <x v="110"/>
    <d v="2013-04-21T19:00:13"/>
    <n v="2013"/>
    <x v="3"/>
    <n v="21"/>
    <x v="18"/>
    <n v="1"/>
    <n v="0"/>
  </r>
  <r>
    <x v="110"/>
    <d v="2013-04-21T20:00:13"/>
    <n v="2013"/>
    <x v="3"/>
    <n v="21"/>
    <x v="19"/>
    <n v="1"/>
    <n v="0"/>
  </r>
  <r>
    <x v="110"/>
    <d v="2013-04-21T21:00:13"/>
    <n v="2013"/>
    <x v="3"/>
    <n v="21"/>
    <x v="20"/>
    <n v="1"/>
    <n v="0"/>
  </r>
  <r>
    <x v="110"/>
    <d v="2013-04-21T22:00:13"/>
    <n v="2013"/>
    <x v="3"/>
    <n v="21"/>
    <x v="21"/>
    <n v="1"/>
    <n v="0"/>
  </r>
  <r>
    <x v="110"/>
    <d v="2013-04-21T23:00:13"/>
    <n v="2013"/>
    <x v="3"/>
    <n v="21"/>
    <x v="22"/>
    <n v="1"/>
    <n v="0"/>
  </r>
  <r>
    <x v="111"/>
    <d v="2013-04-22T00:00:13"/>
    <n v="2013"/>
    <x v="3"/>
    <n v="22"/>
    <x v="23"/>
    <n v="2"/>
    <n v="0"/>
  </r>
  <r>
    <x v="111"/>
    <d v="2013-04-22T01:00:13"/>
    <n v="2013"/>
    <x v="3"/>
    <n v="22"/>
    <x v="0"/>
    <n v="2"/>
    <n v="0"/>
  </r>
  <r>
    <x v="111"/>
    <d v="2013-04-22T02:00:13"/>
    <n v="2013"/>
    <x v="3"/>
    <n v="22"/>
    <x v="1"/>
    <n v="2"/>
    <n v="0"/>
  </r>
  <r>
    <x v="111"/>
    <d v="2013-04-22T03:00:13"/>
    <n v="2013"/>
    <x v="3"/>
    <n v="22"/>
    <x v="2"/>
    <n v="2"/>
    <n v="0"/>
  </r>
  <r>
    <x v="111"/>
    <d v="2013-04-22T04:00:13"/>
    <n v="2013"/>
    <x v="3"/>
    <n v="22"/>
    <x v="3"/>
    <n v="2"/>
    <n v="0"/>
  </r>
  <r>
    <x v="111"/>
    <d v="2013-04-22T05:00:13"/>
    <n v="2013"/>
    <x v="3"/>
    <n v="22"/>
    <x v="4"/>
    <n v="2"/>
    <n v="0"/>
  </r>
  <r>
    <x v="111"/>
    <d v="2013-04-22T06:00:13"/>
    <n v="2013"/>
    <x v="3"/>
    <n v="22"/>
    <x v="5"/>
    <n v="2"/>
    <n v="0"/>
  </r>
  <r>
    <x v="111"/>
    <d v="2013-04-22T07:00:13"/>
    <n v="2013"/>
    <x v="3"/>
    <n v="22"/>
    <x v="6"/>
    <n v="2"/>
    <n v="0"/>
  </r>
  <r>
    <x v="111"/>
    <d v="2013-04-22T08:00:13"/>
    <n v="2013"/>
    <x v="3"/>
    <n v="22"/>
    <x v="7"/>
    <n v="2"/>
    <n v="14.207000000000001"/>
  </r>
  <r>
    <x v="111"/>
    <d v="2013-04-22T09:00:13"/>
    <n v="2013"/>
    <x v="3"/>
    <n v="22"/>
    <x v="8"/>
    <n v="2"/>
    <n v="46.393999999999998"/>
  </r>
  <r>
    <x v="111"/>
    <d v="2013-04-22T10:00:13"/>
    <n v="2013"/>
    <x v="3"/>
    <n v="22"/>
    <x v="9"/>
    <n v="2"/>
    <n v="49.96"/>
  </r>
  <r>
    <x v="111"/>
    <d v="2013-04-22T11:00:13"/>
    <n v="2013"/>
    <x v="3"/>
    <n v="22"/>
    <x v="10"/>
    <n v="2"/>
    <n v="49.1"/>
  </r>
  <r>
    <x v="111"/>
    <d v="2013-04-22T12:00:13"/>
    <n v="2013"/>
    <x v="3"/>
    <n v="22"/>
    <x v="11"/>
    <n v="2"/>
    <n v="47.317"/>
  </r>
  <r>
    <x v="111"/>
    <d v="2013-04-22T13:00:13"/>
    <n v="2013"/>
    <x v="3"/>
    <n v="22"/>
    <x v="12"/>
    <n v="2"/>
    <n v="46.79"/>
  </r>
  <r>
    <x v="111"/>
    <d v="2013-04-22T14:00:13"/>
    <n v="2013"/>
    <x v="3"/>
    <n v="22"/>
    <x v="13"/>
    <n v="2"/>
    <n v="47.631"/>
  </r>
  <r>
    <x v="111"/>
    <d v="2013-04-22T15:00:13"/>
    <n v="2013"/>
    <x v="3"/>
    <n v="22"/>
    <x v="14"/>
    <n v="2"/>
    <n v="49.337000000000003"/>
  </r>
  <r>
    <x v="111"/>
    <d v="2013-04-22T16:00:13"/>
    <n v="2013"/>
    <x v="3"/>
    <n v="22"/>
    <x v="15"/>
    <n v="2"/>
    <n v="49.96"/>
  </r>
  <r>
    <x v="111"/>
    <d v="2013-04-22T17:00:13"/>
    <n v="2013"/>
    <x v="3"/>
    <n v="22"/>
    <x v="16"/>
    <n v="2"/>
    <n v="46.018000000000001"/>
  </r>
  <r>
    <x v="111"/>
    <d v="2013-04-22T18:00:13"/>
    <n v="2013"/>
    <x v="3"/>
    <n v="22"/>
    <x v="17"/>
    <n v="2"/>
    <n v="18.218"/>
  </r>
  <r>
    <x v="111"/>
    <d v="2013-04-22T19:00:13"/>
    <n v="2013"/>
    <x v="3"/>
    <n v="22"/>
    <x v="18"/>
    <n v="2"/>
    <n v="0"/>
  </r>
  <r>
    <x v="111"/>
    <d v="2013-04-22T20:00:13"/>
    <n v="2013"/>
    <x v="3"/>
    <n v="22"/>
    <x v="19"/>
    <n v="2"/>
    <n v="0"/>
  </r>
  <r>
    <x v="111"/>
    <d v="2013-04-22T21:00:13"/>
    <n v="2013"/>
    <x v="3"/>
    <n v="22"/>
    <x v="20"/>
    <n v="2"/>
    <n v="0"/>
  </r>
  <r>
    <x v="111"/>
    <d v="2013-04-22T22:00:13"/>
    <n v="2013"/>
    <x v="3"/>
    <n v="22"/>
    <x v="21"/>
    <n v="2"/>
    <n v="0"/>
  </r>
  <r>
    <x v="111"/>
    <d v="2013-04-22T23:00:13"/>
    <n v="2013"/>
    <x v="3"/>
    <n v="22"/>
    <x v="22"/>
    <n v="2"/>
    <n v="0"/>
  </r>
  <r>
    <x v="112"/>
    <d v="2013-04-23T00:00:13"/>
    <n v="2013"/>
    <x v="3"/>
    <n v="23"/>
    <x v="23"/>
    <n v="3"/>
    <n v="0"/>
  </r>
  <r>
    <x v="112"/>
    <d v="2013-04-23T01:00:13"/>
    <n v="2013"/>
    <x v="3"/>
    <n v="23"/>
    <x v="0"/>
    <n v="3"/>
    <n v="0"/>
  </r>
  <r>
    <x v="112"/>
    <d v="2013-04-23T02:00:13"/>
    <n v="2013"/>
    <x v="3"/>
    <n v="23"/>
    <x v="1"/>
    <n v="3"/>
    <n v="0"/>
  </r>
  <r>
    <x v="112"/>
    <d v="2013-04-23T03:00:13"/>
    <n v="2013"/>
    <x v="3"/>
    <n v="23"/>
    <x v="2"/>
    <n v="3"/>
    <n v="0"/>
  </r>
  <r>
    <x v="112"/>
    <d v="2013-04-23T04:00:13"/>
    <n v="2013"/>
    <x v="3"/>
    <n v="23"/>
    <x v="3"/>
    <n v="3"/>
    <n v="0"/>
  </r>
  <r>
    <x v="112"/>
    <d v="2013-04-23T05:00:13"/>
    <n v="2013"/>
    <x v="3"/>
    <n v="23"/>
    <x v="4"/>
    <n v="3"/>
    <n v="0"/>
  </r>
  <r>
    <x v="112"/>
    <d v="2013-04-23T06:00:13"/>
    <n v="2013"/>
    <x v="3"/>
    <n v="23"/>
    <x v="5"/>
    <n v="3"/>
    <n v="0"/>
  </r>
  <r>
    <x v="112"/>
    <d v="2013-04-23T07:00:13"/>
    <n v="2013"/>
    <x v="3"/>
    <n v="23"/>
    <x v="6"/>
    <n v="3"/>
    <n v="0"/>
  </r>
  <r>
    <x v="112"/>
    <d v="2013-04-23T08:00:13"/>
    <n v="2013"/>
    <x v="3"/>
    <n v="23"/>
    <x v="7"/>
    <n v="3"/>
    <n v="13.715999999999999"/>
  </r>
  <r>
    <x v="112"/>
    <d v="2013-04-23T09:00:13"/>
    <n v="2013"/>
    <x v="3"/>
    <n v="23"/>
    <x v="8"/>
    <n v="3"/>
    <n v="46.572000000000003"/>
  </r>
  <r>
    <x v="112"/>
    <d v="2013-04-23T10:00:13"/>
    <n v="2013"/>
    <x v="3"/>
    <n v="23"/>
    <x v="9"/>
    <n v="3"/>
    <n v="49.96"/>
  </r>
  <r>
    <x v="112"/>
    <d v="2013-04-23T11:00:13"/>
    <n v="2013"/>
    <x v="3"/>
    <n v="23"/>
    <x v="10"/>
    <n v="3"/>
    <n v="48.939"/>
  </r>
  <r>
    <x v="112"/>
    <d v="2013-04-23T12:00:13"/>
    <n v="2013"/>
    <x v="3"/>
    <n v="23"/>
    <x v="11"/>
    <n v="3"/>
    <n v="46.552"/>
  </r>
  <r>
    <x v="112"/>
    <d v="2013-04-23T13:00:13"/>
    <n v="2013"/>
    <x v="3"/>
    <n v="23"/>
    <x v="12"/>
    <n v="3"/>
    <n v="46.914999999999999"/>
  </r>
  <r>
    <x v="112"/>
    <d v="2013-04-23T14:00:13"/>
    <n v="2013"/>
    <x v="3"/>
    <n v="23"/>
    <x v="13"/>
    <n v="3"/>
    <n v="47.893000000000001"/>
  </r>
  <r>
    <x v="112"/>
    <d v="2013-04-23T15:00:14"/>
    <n v="2013"/>
    <x v="3"/>
    <n v="23"/>
    <x v="14"/>
    <n v="3"/>
    <n v="47.686"/>
  </r>
  <r>
    <x v="112"/>
    <d v="2013-04-23T16:00:14"/>
    <n v="2013"/>
    <x v="3"/>
    <n v="23"/>
    <x v="15"/>
    <n v="3"/>
    <n v="49.753"/>
  </r>
  <r>
    <x v="112"/>
    <d v="2013-04-23T17:00:14"/>
    <n v="2013"/>
    <x v="3"/>
    <n v="23"/>
    <x v="16"/>
    <n v="3"/>
    <n v="43.424999999999997"/>
  </r>
  <r>
    <x v="112"/>
    <d v="2013-04-23T18:00:14"/>
    <n v="2013"/>
    <x v="3"/>
    <n v="23"/>
    <x v="17"/>
    <n v="3"/>
    <n v="14.467000000000001"/>
  </r>
  <r>
    <x v="112"/>
    <d v="2013-04-23T19:00:14"/>
    <n v="2013"/>
    <x v="3"/>
    <n v="23"/>
    <x v="18"/>
    <n v="3"/>
    <n v="0"/>
  </r>
  <r>
    <x v="112"/>
    <d v="2013-04-23T20:00:14"/>
    <n v="2013"/>
    <x v="3"/>
    <n v="23"/>
    <x v="19"/>
    <n v="3"/>
    <n v="0"/>
  </r>
  <r>
    <x v="112"/>
    <d v="2013-04-23T21:00:14"/>
    <n v="2013"/>
    <x v="3"/>
    <n v="23"/>
    <x v="20"/>
    <n v="3"/>
    <n v="0"/>
  </r>
  <r>
    <x v="112"/>
    <d v="2013-04-23T22:00:14"/>
    <n v="2013"/>
    <x v="3"/>
    <n v="23"/>
    <x v="21"/>
    <n v="3"/>
    <n v="0"/>
  </r>
  <r>
    <x v="112"/>
    <d v="2013-04-23T23:00:14"/>
    <n v="2013"/>
    <x v="3"/>
    <n v="23"/>
    <x v="22"/>
    <n v="3"/>
    <n v="0"/>
  </r>
  <r>
    <x v="113"/>
    <d v="2013-04-24T00:00:14"/>
    <n v="2013"/>
    <x v="3"/>
    <n v="24"/>
    <x v="23"/>
    <n v="4"/>
    <n v="0"/>
  </r>
  <r>
    <x v="113"/>
    <d v="2013-04-24T01:00:14"/>
    <n v="2013"/>
    <x v="3"/>
    <n v="24"/>
    <x v="0"/>
    <n v="4"/>
    <n v="0"/>
  </r>
  <r>
    <x v="113"/>
    <d v="2013-04-24T02:00:14"/>
    <n v="2013"/>
    <x v="3"/>
    <n v="24"/>
    <x v="1"/>
    <n v="4"/>
    <n v="0"/>
  </r>
  <r>
    <x v="113"/>
    <d v="2013-04-24T03:00:14"/>
    <n v="2013"/>
    <x v="3"/>
    <n v="24"/>
    <x v="2"/>
    <n v="4"/>
    <n v="0"/>
  </r>
  <r>
    <x v="113"/>
    <d v="2013-04-24T04:00:14"/>
    <n v="2013"/>
    <x v="3"/>
    <n v="24"/>
    <x v="3"/>
    <n v="4"/>
    <n v="0"/>
  </r>
  <r>
    <x v="113"/>
    <d v="2013-04-24T05:00:14"/>
    <n v="2013"/>
    <x v="3"/>
    <n v="24"/>
    <x v="4"/>
    <n v="4"/>
    <n v="0"/>
  </r>
  <r>
    <x v="113"/>
    <d v="2013-04-24T06:00:14"/>
    <n v="2013"/>
    <x v="3"/>
    <n v="24"/>
    <x v="5"/>
    <n v="4"/>
    <n v="0"/>
  </r>
  <r>
    <x v="113"/>
    <d v="2013-04-24T07:00:14"/>
    <n v="2013"/>
    <x v="3"/>
    <n v="24"/>
    <x v="6"/>
    <n v="4"/>
    <n v="0"/>
  </r>
  <r>
    <x v="113"/>
    <d v="2013-04-24T08:00:14"/>
    <n v="2013"/>
    <x v="3"/>
    <n v="24"/>
    <x v="7"/>
    <n v="4"/>
    <n v="13.627000000000001"/>
  </r>
  <r>
    <x v="113"/>
    <d v="2013-04-24T09:00:14"/>
    <n v="2013"/>
    <x v="3"/>
    <n v="24"/>
    <x v="8"/>
    <n v="4"/>
    <n v="45.847999999999999"/>
  </r>
  <r>
    <x v="113"/>
    <d v="2013-04-24T10:00:14"/>
    <n v="2013"/>
    <x v="3"/>
    <n v="24"/>
    <x v="9"/>
    <n v="4"/>
    <n v="49.96"/>
  </r>
  <r>
    <x v="113"/>
    <d v="2013-04-24T11:00:14"/>
    <n v="2013"/>
    <x v="3"/>
    <n v="24"/>
    <x v="10"/>
    <n v="4"/>
    <n v="49.96"/>
  </r>
  <r>
    <x v="113"/>
    <d v="2013-04-24T12:00:14"/>
    <n v="2013"/>
    <x v="3"/>
    <n v="24"/>
    <x v="11"/>
    <n v="4"/>
    <n v="49.008000000000003"/>
  </r>
  <r>
    <x v="113"/>
    <d v="2013-04-24T13:00:14"/>
    <n v="2013"/>
    <x v="3"/>
    <n v="24"/>
    <x v="12"/>
    <n v="4"/>
    <n v="48.118000000000002"/>
  </r>
  <r>
    <x v="113"/>
    <d v="2013-04-24T14:00:14"/>
    <n v="2013"/>
    <x v="3"/>
    <n v="24"/>
    <x v="13"/>
    <n v="4"/>
    <n v="49.125999999999998"/>
  </r>
  <r>
    <x v="113"/>
    <d v="2013-04-24T15:00:14"/>
    <n v="2013"/>
    <x v="3"/>
    <n v="24"/>
    <x v="14"/>
    <n v="4"/>
    <n v="49.96"/>
  </r>
  <r>
    <x v="113"/>
    <d v="2013-04-24T16:00:14"/>
    <n v="2013"/>
    <x v="3"/>
    <n v="24"/>
    <x v="15"/>
    <n v="4"/>
    <n v="49.96"/>
  </r>
  <r>
    <x v="113"/>
    <d v="2013-04-24T17:00:14"/>
    <n v="2013"/>
    <x v="3"/>
    <n v="24"/>
    <x v="16"/>
    <n v="4"/>
    <n v="46.759"/>
  </r>
  <r>
    <x v="113"/>
    <d v="2013-04-24T18:00:14"/>
    <n v="2013"/>
    <x v="3"/>
    <n v="24"/>
    <x v="17"/>
    <n v="4"/>
    <n v="17.324000000000002"/>
  </r>
  <r>
    <x v="113"/>
    <d v="2013-04-24T19:00:14"/>
    <n v="2013"/>
    <x v="3"/>
    <n v="24"/>
    <x v="18"/>
    <n v="4"/>
    <n v="0"/>
  </r>
  <r>
    <x v="113"/>
    <d v="2013-04-24T20:00:14"/>
    <n v="2013"/>
    <x v="3"/>
    <n v="24"/>
    <x v="19"/>
    <n v="4"/>
    <n v="0"/>
  </r>
  <r>
    <x v="113"/>
    <d v="2013-04-24T21:00:14"/>
    <n v="2013"/>
    <x v="3"/>
    <n v="24"/>
    <x v="20"/>
    <n v="4"/>
    <n v="0"/>
  </r>
  <r>
    <x v="113"/>
    <d v="2013-04-24T22:00:14"/>
    <n v="2013"/>
    <x v="3"/>
    <n v="24"/>
    <x v="21"/>
    <n v="4"/>
    <n v="0"/>
  </r>
  <r>
    <x v="113"/>
    <d v="2013-04-24T23:00:14"/>
    <n v="2013"/>
    <x v="3"/>
    <n v="24"/>
    <x v="22"/>
    <n v="4"/>
    <n v="0"/>
  </r>
  <r>
    <x v="114"/>
    <d v="2013-04-25T00:00:14"/>
    <n v="2013"/>
    <x v="3"/>
    <n v="25"/>
    <x v="23"/>
    <n v="5"/>
    <n v="0"/>
  </r>
  <r>
    <x v="114"/>
    <d v="2013-04-25T01:00:14"/>
    <n v="2013"/>
    <x v="3"/>
    <n v="25"/>
    <x v="0"/>
    <n v="5"/>
    <n v="0"/>
  </r>
  <r>
    <x v="114"/>
    <d v="2013-04-25T02:00:14"/>
    <n v="2013"/>
    <x v="3"/>
    <n v="25"/>
    <x v="1"/>
    <n v="5"/>
    <n v="0"/>
  </r>
  <r>
    <x v="114"/>
    <d v="2013-04-25T03:00:14"/>
    <n v="2013"/>
    <x v="3"/>
    <n v="25"/>
    <x v="2"/>
    <n v="5"/>
    <n v="0"/>
  </r>
  <r>
    <x v="114"/>
    <d v="2013-04-25T04:00:14"/>
    <n v="2013"/>
    <x v="3"/>
    <n v="25"/>
    <x v="3"/>
    <n v="5"/>
    <n v="0"/>
  </r>
  <r>
    <x v="114"/>
    <d v="2013-04-25T05:00:14"/>
    <n v="2013"/>
    <x v="3"/>
    <n v="25"/>
    <x v="4"/>
    <n v="5"/>
    <n v="0"/>
  </r>
  <r>
    <x v="114"/>
    <d v="2013-04-25T06:00:14"/>
    <n v="2013"/>
    <x v="3"/>
    <n v="25"/>
    <x v="5"/>
    <n v="5"/>
    <n v="0"/>
  </r>
  <r>
    <x v="114"/>
    <d v="2013-04-25T07:00:14"/>
    <n v="2013"/>
    <x v="3"/>
    <n v="25"/>
    <x v="6"/>
    <n v="5"/>
    <n v="0"/>
  </r>
  <r>
    <x v="114"/>
    <d v="2013-04-25T08:00:14"/>
    <n v="2013"/>
    <x v="3"/>
    <n v="25"/>
    <x v="7"/>
    <n v="5"/>
    <n v="10.427"/>
  </r>
  <r>
    <x v="114"/>
    <d v="2013-04-25T09:00:14"/>
    <n v="2013"/>
    <x v="3"/>
    <n v="25"/>
    <x v="8"/>
    <n v="5"/>
    <n v="45.585000000000001"/>
  </r>
  <r>
    <x v="114"/>
    <d v="2013-04-25T10:00:14"/>
    <n v="2013"/>
    <x v="3"/>
    <n v="25"/>
    <x v="9"/>
    <n v="5"/>
    <n v="39.921999999999997"/>
  </r>
  <r>
    <x v="114"/>
    <d v="2013-04-25T11:00:14"/>
    <n v="2013"/>
    <x v="3"/>
    <n v="25"/>
    <x v="10"/>
    <n v="5"/>
    <n v="33.658000000000001"/>
  </r>
  <r>
    <x v="114"/>
    <d v="2013-04-25T12:00:14"/>
    <n v="2013"/>
    <x v="3"/>
    <n v="25"/>
    <x v="11"/>
    <n v="5"/>
    <n v="21.286000000000001"/>
  </r>
  <r>
    <x v="114"/>
    <d v="2013-04-25T13:00:14"/>
    <n v="2013"/>
    <x v="3"/>
    <n v="25"/>
    <x v="12"/>
    <n v="5"/>
    <n v="17.052"/>
  </r>
  <r>
    <x v="114"/>
    <d v="2013-04-25T14:00:14"/>
    <n v="2013"/>
    <x v="3"/>
    <n v="25"/>
    <x v="13"/>
    <n v="5"/>
    <n v="20.283000000000001"/>
  </r>
  <r>
    <x v="114"/>
    <d v="2013-04-25T15:00:14"/>
    <n v="2013"/>
    <x v="3"/>
    <n v="25"/>
    <x v="14"/>
    <n v="5"/>
    <n v="30.513999999999999"/>
  </r>
  <r>
    <x v="114"/>
    <d v="2013-04-25T16:00:14"/>
    <n v="2013"/>
    <x v="3"/>
    <n v="25"/>
    <x v="15"/>
    <n v="5"/>
    <n v="34.787999999999997"/>
  </r>
  <r>
    <x v="114"/>
    <d v="2013-04-25T17:00:14"/>
    <n v="2013"/>
    <x v="3"/>
    <n v="25"/>
    <x v="16"/>
    <n v="5"/>
    <n v="21.103000000000002"/>
  </r>
  <r>
    <x v="114"/>
    <d v="2013-04-25T18:00:14"/>
    <n v="2013"/>
    <x v="3"/>
    <n v="25"/>
    <x v="17"/>
    <n v="5"/>
    <n v="2.1309999999999998"/>
  </r>
  <r>
    <x v="114"/>
    <d v="2013-04-25T19:00:14"/>
    <n v="2013"/>
    <x v="3"/>
    <n v="25"/>
    <x v="18"/>
    <n v="5"/>
    <n v="0"/>
  </r>
  <r>
    <x v="114"/>
    <d v="2013-04-25T20:00:14"/>
    <n v="2013"/>
    <x v="3"/>
    <n v="25"/>
    <x v="19"/>
    <n v="5"/>
    <n v="0"/>
  </r>
  <r>
    <x v="114"/>
    <d v="2013-04-25T21:00:14"/>
    <n v="2013"/>
    <x v="3"/>
    <n v="25"/>
    <x v="20"/>
    <n v="5"/>
    <n v="0"/>
  </r>
  <r>
    <x v="114"/>
    <d v="2013-04-25T22:00:14"/>
    <n v="2013"/>
    <x v="3"/>
    <n v="25"/>
    <x v="21"/>
    <n v="5"/>
    <n v="0"/>
  </r>
  <r>
    <x v="114"/>
    <d v="2013-04-25T23:00:14"/>
    <n v="2013"/>
    <x v="3"/>
    <n v="25"/>
    <x v="22"/>
    <n v="5"/>
    <n v="0"/>
  </r>
  <r>
    <x v="115"/>
    <d v="2013-04-26T00:00:14"/>
    <n v="2013"/>
    <x v="3"/>
    <n v="26"/>
    <x v="23"/>
    <n v="6"/>
    <n v="0"/>
  </r>
  <r>
    <x v="115"/>
    <d v="2013-04-26T01:00:14"/>
    <n v="2013"/>
    <x v="3"/>
    <n v="26"/>
    <x v="0"/>
    <n v="6"/>
    <n v="0"/>
  </r>
  <r>
    <x v="115"/>
    <d v="2013-04-26T02:00:14"/>
    <n v="2013"/>
    <x v="3"/>
    <n v="26"/>
    <x v="1"/>
    <n v="6"/>
    <n v="0"/>
  </r>
  <r>
    <x v="115"/>
    <d v="2013-04-26T03:00:14"/>
    <n v="2013"/>
    <x v="3"/>
    <n v="26"/>
    <x v="2"/>
    <n v="6"/>
    <n v="0"/>
  </r>
  <r>
    <x v="115"/>
    <d v="2013-04-26T04:00:14"/>
    <n v="2013"/>
    <x v="3"/>
    <n v="26"/>
    <x v="3"/>
    <n v="6"/>
    <n v="0"/>
  </r>
  <r>
    <x v="115"/>
    <d v="2013-04-26T05:00:14"/>
    <n v="2013"/>
    <x v="3"/>
    <n v="26"/>
    <x v="4"/>
    <n v="6"/>
    <n v="0"/>
  </r>
  <r>
    <x v="115"/>
    <d v="2013-04-26T06:00:14"/>
    <n v="2013"/>
    <x v="3"/>
    <n v="26"/>
    <x v="5"/>
    <n v="6"/>
    <n v="0"/>
  </r>
  <r>
    <x v="115"/>
    <d v="2013-04-26T07:00:14"/>
    <n v="2013"/>
    <x v="3"/>
    <n v="26"/>
    <x v="6"/>
    <n v="6"/>
    <n v="0"/>
  </r>
  <r>
    <x v="115"/>
    <d v="2013-04-26T08:00:14"/>
    <n v="2013"/>
    <x v="3"/>
    <n v="26"/>
    <x v="7"/>
    <n v="6"/>
    <n v="4.9720000000000004"/>
  </r>
  <r>
    <x v="115"/>
    <d v="2013-04-26T09:00:14"/>
    <n v="2013"/>
    <x v="3"/>
    <n v="26"/>
    <x v="8"/>
    <n v="6"/>
    <n v="21.164999999999999"/>
  </r>
  <r>
    <x v="115"/>
    <d v="2013-04-26T10:00:14"/>
    <n v="2013"/>
    <x v="3"/>
    <n v="26"/>
    <x v="9"/>
    <n v="6"/>
    <n v="36.177"/>
  </r>
  <r>
    <x v="115"/>
    <d v="2013-04-26T11:00:14"/>
    <n v="2013"/>
    <x v="3"/>
    <n v="26"/>
    <x v="10"/>
    <n v="6"/>
    <n v="45.295999999999999"/>
  </r>
  <r>
    <x v="115"/>
    <d v="2013-04-26T12:00:14"/>
    <n v="2013"/>
    <x v="3"/>
    <n v="26"/>
    <x v="11"/>
    <n v="6"/>
    <n v="44.843000000000004"/>
  </r>
  <r>
    <x v="115"/>
    <d v="2013-04-26T13:00:14"/>
    <n v="2013"/>
    <x v="3"/>
    <n v="26"/>
    <x v="12"/>
    <n v="6"/>
    <n v="45.640999999999998"/>
  </r>
  <r>
    <x v="115"/>
    <d v="2013-04-26T14:00:14"/>
    <n v="2013"/>
    <x v="3"/>
    <n v="26"/>
    <x v="13"/>
    <n v="6"/>
    <n v="47.790999999999997"/>
  </r>
  <r>
    <x v="115"/>
    <d v="2013-04-26T15:00:14"/>
    <n v="2013"/>
    <x v="3"/>
    <n v="26"/>
    <x v="14"/>
    <n v="6"/>
    <n v="49.96"/>
  </r>
  <r>
    <x v="115"/>
    <d v="2013-04-26T16:00:14"/>
    <n v="2013"/>
    <x v="3"/>
    <n v="26"/>
    <x v="15"/>
    <n v="6"/>
    <n v="49.96"/>
  </r>
  <r>
    <x v="115"/>
    <d v="2013-04-26T17:00:14"/>
    <n v="2013"/>
    <x v="3"/>
    <n v="26"/>
    <x v="16"/>
    <n v="6"/>
    <n v="44.606999999999999"/>
  </r>
  <r>
    <x v="115"/>
    <d v="2013-04-26T18:00:14"/>
    <n v="2013"/>
    <x v="3"/>
    <n v="26"/>
    <x v="17"/>
    <n v="6"/>
    <n v="13.612"/>
  </r>
  <r>
    <x v="115"/>
    <d v="2013-04-26T19:00:14"/>
    <n v="2013"/>
    <x v="3"/>
    <n v="26"/>
    <x v="18"/>
    <n v="6"/>
    <n v="0"/>
  </r>
  <r>
    <x v="115"/>
    <d v="2013-04-26T20:00:14"/>
    <n v="2013"/>
    <x v="3"/>
    <n v="26"/>
    <x v="19"/>
    <n v="6"/>
    <n v="0"/>
  </r>
  <r>
    <x v="115"/>
    <d v="2013-04-26T21:00:14"/>
    <n v="2013"/>
    <x v="3"/>
    <n v="26"/>
    <x v="20"/>
    <n v="6"/>
    <n v="0"/>
  </r>
  <r>
    <x v="115"/>
    <d v="2013-04-26T22:00:14"/>
    <n v="2013"/>
    <x v="3"/>
    <n v="26"/>
    <x v="21"/>
    <n v="6"/>
    <n v="0"/>
  </r>
  <r>
    <x v="115"/>
    <d v="2013-04-26T23:00:14"/>
    <n v="2013"/>
    <x v="3"/>
    <n v="26"/>
    <x v="22"/>
    <n v="6"/>
    <n v="0"/>
  </r>
  <r>
    <x v="116"/>
    <d v="2013-04-27T00:00:14"/>
    <n v="2013"/>
    <x v="3"/>
    <n v="27"/>
    <x v="23"/>
    <n v="7"/>
    <n v="0"/>
  </r>
  <r>
    <x v="116"/>
    <d v="2013-04-27T01:00:14"/>
    <n v="2013"/>
    <x v="3"/>
    <n v="27"/>
    <x v="0"/>
    <n v="7"/>
    <n v="0"/>
  </r>
  <r>
    <x v="116"/>
    <d v="2013-04-27T02:00:14"/>
    <n v="2013"/>
    <x v="3"/>
    <n v="27"/>
    <x v="1"/>
    <n v="7"/>
    <n v="0"/>
  </r>
  <r>
    <x v="116"/>
    <d v="2013-04-27T03:00:14"/>
    <n v="2013"/>
    <x v="3"/>
    <n v="27"/>
    <x v="2"/>
    <n v="7"/>
    <n v="0"/>
  </r>
  <r>
    <x v="116"/>
    <d v="2013-04-27T04:00:14"/>
    <n v="2013"/>
    <x v="3"/>
    <n v="27"/>
    <x v="3"/>
    <n v="7"/>
    <n v="0"/>
  </r>
  <r>
    <x v="116"/>
    <d v="2013-04-27T05:00:14"/>
    <n v="2013"/>
    <x v="3"/>
    <n v="27"/>
    <x v="4"/>
    <n v="7"/>
    <n v="0"/>
  </r>
  <r>
    <x v="116"/>
    <d v="2013-04-27T06:00:14"/>
    <n v="2013"/>
    <x v="3"/>
    <n v="27"/>
    <x v="5"/>
    <n v="7"/>
    <n v="0"/>
  </r>
  <r>
    <x v="116"/>
    <d v="2013-04-27T07:00:14"/>
    <n v="2013"/>
    <x v="3"/>
    <n v="27"/>
    <x v="6"/>
    <n v="7"/>
    <n v="0"/>
  </r>
  <r>
    <x v="116"/>
    <d v="2013-04-27T08:00:14"/>
    <n v="2013"/>
    <x v="3"/>
    <n v="27"/>
    <x v="7"/>
    <n v="7"/>
    <n v="11.946"/>
  </r>
  <r>
    <x v="116"/>
    <d v="2013-04-27T09:00:14"/>
    <n v="2013"/>
    <x v="3"/>
    <n v="27"/>
    <x v="8"/>
    <n v="7"/>
    <n v="42.854999999999997"/>
  </r>
  <r>
    <x v="116"/>
    <d v="2013-04-27T10:00:14"/>
    <n v="2013"/>
    <x v="3"/>
    <n v="27"/>
    <x v="9"/>
    <n v="7"/>
    <n v="48.485999999999997"/>
  </r>
  <r>
    <x v="116"/>
    <d v="2013-04-27T11:00:14"/>
    <n v="2013"/>
    <x v="3"/>
    <n v="27"/>
    <x v="10"/>
    <n v="7"/>
    <n v="49.201999999999998"/>
  </r>
  <r>
    <x v="116"/>
    <d v="2013-04-27T12:00:14"/>
    <n v="2013"/>
    <x v="3"/>
    <n v="27"/>
    <x v="11"/>
    <n v="7"/>
    <n v="47.637999999999998"/>
  </r>
  <r>
    <x v="116"/>
    <d v="2013-04-27T13:00:14"/>
    <n v="2013"/>
    <x v="3"/>
    <n v="27"/>
    <x v="12"/>
    <n v="7"/>
    <n v="46.898000000000003"/>
  </r>
  <r>
    <x v="116"/>
    <d v="2013-04-27T14:00:14"/>
    <n v="2013"/>
    <x v="3"/>
    <n v="27"/>
    <x v="13"/>
    <n v="7"/>
    <n v="47.8"/>
  </r>
  <r>
    <x v="116"/>
    <d v="2013-04-27T15:00:14"/>
    <n v="2013"/>
    <x v="3"/>
    <n v="27"/>
    <x v="14"/>
    <n v="7"/>
    <n v="49.192999999999998"/>
  </r>
  <r>
    <x v="116"/>
    <d v="2013-04-27T16:00:14"/>
    <n v="2013"/>
    <x v="3"/>
    <n v="27"/>
    <x v="15"/>
    <n v="7"/>
    <n v="49.96"/>
  </r>
  <r>
    <x v="116"/>
    <d v="2013-04-27T17:00:14"/>
    <n v="2013"/>
    <x v="3"/>
    <n v="27"/>
    <x v="16"/>
    <n v="7"/>
    <n v="42.515000000000001"/>
  </r>
  <r>
    <x v="116"/>
    <d v="2013-04-27T18:00:14"/>
    <n v="2013"/>
    <x v="3"/>
    <n v="27"/>
    <x v="17"/>
    <n v="7"/>
    <n v="12.041"/>
  </r>
  <r>
    <x v="116"/>
    <d v="2013-04-27T19:00:14"/>
    <n v="2013"/>
    <x v="3"/>
    <n v="27"/>
    <x v="18"/>
    <n v="7"/>
    <n v="0"/>
  </r>
  <r>
    <x v="116"/>
    <d v="2013-04-27T20:00:14"/>
    <n v="2013"/>
    <x v="3"/>
    <n v="27"/>
    <x v="19"/>
    <n v="7"/>
    <n v="0"/>
  </r>
  <r>
    <x v="116"/>
    <d v="2013-04-27T21:00:14"/>
    <n v="2013"/>
    <x v="3"/>
    <n v="27"/>
    <x v="20"/>
    <n v="7"/>
    <n v="0"/>
  </r>
  <r>
    <x v="116"/>
    <d v="2013-04-27T22:00:14"/>
    <n v="2013"/>
    <x v="3"/>
    <n v="27"/>
    <x v="21"/>
    <n v="7"/>
    <n v="0"/>
  </r>
  <r>
    <x v="116"/>
    <d v="2013-04-27T23:00:14"/>
    <n v="2013"/>
    <x v="3"/>
    <n v="27"/>
    <x v="22"/>
    <n v="7"/>
    <n v="0"/>
  </r>
  <r>
    <x v="117"/>
    <d v="2013-04-28T00:00:14"/>
    <n v="2013"/>
    <x v="3"/>
    <n v="28"/>
    <x v="23"/>
    <n v="1"/>
    <n v="0"/>
  </r>
  <r>
    <x v="117"/>
    <d v="2013-04-28T01:00:14"/>
    <n v="2013"/>
    <x v="3"/>
    <n v="28"/>
    <x v="0"/>
    <n v="1"/>
    <n v="0"/>
  </r>
  <r>
    <x v="117"/>
    <d v="2013-04-28T02:00:14"/>
    <n v="2013"/>
    <x v="3"/>
    <n v="28"/>
    <x v="1"/>
    <n v="1"/>
    <n v="0"/>
  </r>
  <r>
    <x v="117"/>
    <d v="2013-04-28T03:00:14"/>
    <n v="2013"/>
    <x v="3"/>
    <n v="28"/>
    <x v="2"/>
    <n v="1"/>
    <n v="0"/>
  </r>
  <r>
    <x v="117"/>
    <d v="2013-04-28T04:00:14"/>
    <n v="2013"/>
    <x v="3"/>
    <n v="28"/>
    <x v="3"/>
    <n v="1"/>
    <n v="0"/>
  </r>
  <r>
    <x v="117"/>
    <d v="2013-04-28T05:00:14"/>
    <n v="2013"/>
    <x v="3"/>
    <n v="28"/>
    <x v="4"/>
    <n v="1"/>
    <n v="0"/>
  </r>
  <r>
    <x v="117"/>
    <d v="2013-04-28T06:00:14"/>
    <n v="2013"/>
    <x v="3"/>
    <n v="28"/>
    <x v="5"/>
    <n v="1"/>
    <n v="0"/>
  </r>
  <r>
    <x v="117"/>
    <d v="2013-04-28T07:00:14"/>
    <n v="2013"/>
    <x v="3"/>
    <n v="28"/>
    <x v="6"/>
    <n v="1"/>
    <n v="0"/>
  </r>
  <r>
    <x v="117"/>
    <d v="2013-04-28T08:00:14"/>
    <n v="2013"/>
    <x v="3"/>
    <n v="28"/>
    <x v="7"/>
    <n v="1"/>
    <n v="12.093999999999999"/>
  </r>
  <r>
    <x v="117"/>
    <d v="2013-04-28T09:00:14"/>
    <n v="2013"/>
    <x v="3"/>
    <n v="28"/>
    <x v="8"/>
    <n v="1"/>
    <n v="44.374000000000002"/>
  </r>
  <r>
    <x v="117"/>
    <d v="2013-04-28T10:00:14"/>
    <n v="2013"/>
    <x v="3"/>
    <n v="28"/>
    <x v="9"/>
    <n v="1"/>
    <n v="48.838000000000001"/>
  </r>
  <r>
    <x v="117"/>
    <d v="2013-04-28T11:00:14"/>
    <n v="2013"/>
    <x v="3"/>
    <n v="28"/>
    <x v="10"/>
    <n v="1"/>
    <n v="49.96"/>
  </r>
  <r>
    <x v="117"/>
    <d v="2013-04-28T12:00:14"/>
    <n v="2013"/>
    <x v="3"/>
    <n v="28"/>
    <x v="11"/>
    <n v="1"/>
    <n v="48.393999999999998"/>
  </r>
  <r>
    <x v="117"/>
    <d v="2013-04-28T13:00:14"/>
    <n v="2013"/>
    <x v="3"/>
    <n v="28"/>
    <x v="12"/>
    <n v="1"/>
    <n v="47.871000000000002"/>
  </r>
  <r>
    <x v="117"/>
    <d v="2013-04-28T14:00:14"/>
    <n v="2013"/>
    <x v="3"/>
    <n v="28"/>
    <x v="13"/>
    <n v="1"/>
    <n v="48.582999999999998"/>
  </r>
  <r>
    <x v="117"/>
    <d v="2013-04-28T15:00:14"/>
    <n v="2013"/>
    <x v="3"/>
    <n v="28"/>
    <x v="14"/>
    <n v="1"/>
    <n v="49.96"/>
  </r>
  <r>
    <x v="117"/>
    <d v="2013-04-28T16:00:14"/>
    <n v="2013"/>
    <x v="3"/>
    <n v="28"/>
    <x v="15"/>
    <n v="1"/>
    <n v="49.96"/>
  </r>
  <r>
    <x v="117"/>
    <d v="2013-04-28T17:00:14"/>
    <n v="2013"/>
    <x v="3"/>
    <n v="28"/>
    <x v="16"/>
    <n v="1"/>
    <n v="45.944000000000003"/>
  </r>
  <r>
    <x v="117"/>
    <d v="2013-04-28T18:00:14"/>
    <n v="2013"/>
    <x v="3"/>
    <n v="28"/>
    <x v="17"/>
    <n v="1"/>
    <n v="15"/>
  </r>
  <r>
    <x v="117"/>
    <d v="2013-04-28T19:00:14"/>
    <n v="2013"/>
    <x v="3"/>
    <n v="28"/>
    <x v="18"/>
    <n v="1"/>
    <n v="0"/>
  </r>
  <r>
    <x v="117"/>
    <d v="2013-04-28T20:00:14"/>
    <n v="2013"/>
    <x v="3"/>
    <n v="28"/>
    <x v="19"/>
    <n v="1"/>
    <n v="0"/>
  </r>
  <r>
    <x v="117"/>
    <d v="2013-04-28T21:00:14"/>
    <n v="2013"/>
    <x v="3"/>
    <n v="28"/>
    <x v="20"/>
    <n v="1"/>
    <n v="0"/>
  </r>
  <r>
    <x v="117"/>
    <d v="2013-04-28T22:00:14"/>
    <n v="2013"/>
    <x v="3"/>
    <n v="28"/>
    <x v="21"/>
    <n v="1"/>
    <n v="0"/>
  </r>
  <r>
    <x v="117"/>
    <d v="2013-04-28T23:00:14"/>
    <n v="2013"/>
    <x v="3"/>
    <n v="28"/>
    <x v="22"/>
    <n v="1"/>
    <n v="0"/>
  </r>
  <r>
    <x v="118"/>
    <d v="2013-04-29T00:00:14"/>
    <n v="2013"/>
    <x v="3"/>
    <n v="29"/>
    <x v="23"/>
    <n v="2"/>
    <n v="0"/>
  </r>
  <r>
    <x v="118"/>
    <d v="2013-04-29T01:00:14"/>
    <n v="2013"/>
    <x v="3"/>
    <n v="29"/>
    <x v="0"/>
    <n v="2"/>
    <n v="0"/>
  </r>
  <r>
    <x v="118"/>
    <d v="2013-04-29T02:00:14"/>
    <n v="2013"/>
    <x v="3"/>
    <n v="29"/>
    <x v="1"/>
    <n v="2"/>
    <n v="0"/>
  </r>
  <r>
    <x v="118"/>
    <d v="2013-04-29T03:00:14"/>
    <n v="2013"/>
    <x v="3"/>
    <n v="29"/>
    <x v="2"/>
    <n v="2"/>
    <n v="0"/>
  </r>
  <r>
    <x v="118"/>
    <d v="2013-04-29T04:00:14"/>
    <n v="2013"/>
    <x v="3"/>
    <n v="29"/>
    <x v="3"/>
    <n v="2"/>
    <n v="0"/>
  </r>
  <r>
    <x v="118"/>
    <d v="2013-04-29T05:00:14"/>
    <n v="2013"/>
    <x v="3"/>
    <n v="29"/>
    <x v="4"/>
    <n v="2"/>
    <n v="0"/>
  </r>
  <r>
    <x v="118"/>
    <d v="2013-04-29T06:00:14"/>
    <n v="2013"/>
    <x v="3"/>
    <n v="29"/>
    <x v="5"/>
    <n v="2"/>
    <n v="0"/>
  </r>
  <r>
    <x v="118"/>
    <d v="2013-04-29T07:00:14"/>
    <n v="2013"/>
    <x v="3"/>
    <n v="29"/>
    <x v="6"/>
    <n v="2"/>
    <n v="0"/>
  </r>
  <r>
    <x v="118"/>
    <d v="2013-04-29T08:00:14"/>
    <n v="2013"/>
    <x v="3"/>
    <n v="29"/>
    <x v="7"/>
    <n v="2"/>
    <n v="11.589"/>
  </r>
  <r>
    <x v="118"/>
    <d v="2013-04-29T09:00:14"/>
    <n v="2013"/>
    <x v="3"/>
    <n v="29"/>
    <x v="8"/>
    <n v="2"/>
    <n v="44.616999999999997"/>
  </r>
  <r>
    <x v="118"/>
    <d v="2013-04-29T10:00:14"/>
    <n v="2013"/>
    <x v="3"/>
    <n v="29"/>
    <x v="9"/>
    <n v="2"/>
    <n v="49.366"/>
  </r>
  <r>
    <x v="118"/>
    <d v="2013-04-29T11:00:14"/>
    <n v="2013"/>
    <x v="3"/>
    <n v="29"/>
    <x v="10"/>
    <n v="2"/>
    <n v="48.951999999999998"/>
  </r>
  <r>
    <x v="118"/>
    <d v="2013-04-29T12:00:14"/>
    <n v="2013"/>
    <x v="3"/>
    <n v="29"/>
    <x v="11"/>
    <n v="2"/>
    <n v="47.658999999999999"/>
  </r>
  <r>
    <x v="118"/>
    <d v="2013-04-29T13:00:14"/>
    <n v="2013"/>
    <x v="3"/>
    <n v="29"/>
    <x v="12"/>
    <n v="2"/>
    <n v="47.726999999999997"/>
  </r>
  <r>
    <x v="118"/>
    <d v="2013-04-29T14:00:14"/>
    <n v="2013"/>
    <x v="3"/>
    <n v="29"/>
    <x v="13"/>
    <n v="2"/>
    <n v="48.036000000000001"/>
  </r>
  <r>
    <x v="118"/>
    <d v="2013-04-29T15:00:14"/>
    <n v="2013"/>
    <x v="3"/>
    <n v="29"/>
    <x v="14"/>
    <n v="2"/>
    <n v="49.033000000000001"/>
  </r>
  <r>
    <x v="118"/>
    <d v="2013-04-29T16:00:14"/>
    <n v="2013"/>
    <x v="3"/>
    <n v="29"/>
    <x v="15"/>
    <n v="2"/>
    <n v="48.917999999999999"/>
  </r>
  <r>
    <x v="118"/>
    <d v="2013-04-29T17:00:14"/>
    <n v="2013"/>
    <x v="3"/>
    <n v="29"/>
    <x v="16"/>
    <n v="2"/>
    <n v="44.649000000000001"/>
  </r>
  <r>
    <x v="118"/>
    <d v="2013-04-29T18:00:14"/>
    <n v="2013"/>
    <x v="3"/>
    <n v="29"/>
    <x v="17"/>
    <n v="2"/>
    <n v="13.994999999999999"/>
  </r>
  <r>
    <x v="118"/>
    <d v="2013-04-29T19:00:14"/>
    <n v="2013"/>
    <x v="3"/>
    <n v="29"/>
    <x v="18"/>
    <n v="2"/>
    <n v="0"/>
  </r>
  <r>
    <x v="118"/>
    <d v="2013-04-29T20:00:14"/>
    <n v="2013"/>
    <x v="3"/>
    <n v="29"/>
    <x v="19"/>
    <n v="2"/>
    <n v="0"/>
  </r>
  <r>
    <x v="118"/>
    <d v="2013-04-29T21:00:14"/>
    <n v="2013"/>
    <x v="3"/>
    <n v="29"/>
    <x v="20"/>
    <n v="2"/>
    <n v="0"/>
  </r>
  <r>
    <x v="118"/>
    <d v="2013-04-29T22:00:14"/>
    <n v="2013"/>
    <x v="3"/>
    <n v="29"/>
    <x v="21"/>
    <n v="2"/>
    <n v="0"/>
  </r>
  <r>
    <x v="118"/>
    <d v="2013-04-29T23:00:14"/>
    <n v="2013"/>
    <x v="3"/>
    <n v="29"/>
    <x v="22"/>
    <n v="2"/>
    <n v="0"/>
  </r>
  <r>
    <x v="119"/>
    <d v="2013-04-30T00:00:14"/>
    <n v="2013"/>
    <x v="3"/>
    <n v="30"/>
    <x v="23"/>
    <n v="3"/>
    <n v="0"/>
  </r>
  <r>
    <x v="119"/>
    <d v="2013-04-30T01:00:14"/>
    <n v="2013"/>
    <x v="3"/>
    <n v="30"/>
    <x v="0"/>
    <n v="3"/>
    <n v="0"/>
  </r>
  <r>
    <x v="119"/>
    <d v="2013-04-30T02:00:14"/>
    <n v="2013"/>
    <x v="3"/>
    <n v="30"/>
    <x v="1"/>
    <n v="3"/>
    <n v="0"/>
  </r>
  <r>
    <x v="119"/>
    <d v="2013-04-30T03:00:14"/>
    <n v="2013"/>
    <x v="3"/>
    <n v="30"/>
    <x v="2"/>
    <n v="3"/>
    <n v="0"/>
  </r>
  <r>
    <x v="119"/>
    <d v="2013-04-30T04:00:14"/>
    <n v="2013"/>
    <x v="3"/>
    <n v="30"/>
    <x v="3"/>
    <n v="3"/>
    <n v="0"/>
  </r>
  <r>
    <x v="119"/>
    <d v="2013-04-30T05:00:14"/>
    <n v="2013"/>
    <x v="3"/>
    <n v="30"/>
    <x v="4"/>
    <n v="3"/>
    <n v="0"/>
  </r>
  <r>
    <x v="119"/>
    <d v="2013-04-30T06:00:14"/>
    <n v="2013"/>
    <x v="3"/>
    <n v="30"/>
    <x v="5"/>
    <n v="3"/>
    <n v="0"/>
  </r>
  <r>
    <x v="119"/>
    <d v="2013-04-30T07:00:14"/>
    <n v="2013"/>
    <x v="3"/>
    <n v="30"/>
    <x v="6"/>
    <n v="3"/>
    <n v="0"/>
  </r>
  <r>
    <x v="119"/>
    <d v="2013-04-30T08:00:14"/>
    <n v="2013"/>
    <x v="3"/>
    <n v="30"/>
    <x v="7"/>
    <n v="3"/>
    <n v="11.483000000000001"/>
  </r>
  <r>
    <x v="119"/>
    <d v="2013-04-30T09:00:14"/>
    <n v="2013"/>
    <x v="3"/>
    <n v="30"/>
    <x v="8"/>
    <n v="3"/>
    <n v="45.201000000000001"/>
  </r>
  <r>
    <x v="119"/>
    <d v="2013-04-30T10:00:14"/>
    <n v="2013"/>
    <x v="3"/>
    <n v="30"/>
    <x v="9"/>
    <n v="3"/>
    <n v="49.341000000000001"/>
  </r>
  <r>
    <x v="119"/>
    <d v="2013-04-30T11:00:14"/>
    <n v="2013"/>
    <x v="3"/>
    <n v="30"/>
    <x v="10"/>
    <n v="3"/>
    <n v="49.174999999999997"/>
  </r>
  <r>
    <x v="119"/>
    <d v="2013-04-30T12:00:14"/>
    <n v="2013"/>
    <x v="3"/>
    <n v="30"/>
    <x v="11"/>
    <n v="3"/>
    <n v="47.762999999999998"/>
  </r>
  <r>
    <x v="119"/>
    <d v="2013-04-30T13:00:14"/>
    <n v="2013"/>
    <x v="3"/>
    <n v="30"/>
    <x v="12"/>
    <n v="3"/>
    <n v="47.55"/>
  </r>
  <r>
    <x v="119"/>
    <d v="2013-04-30T14:00:14"/>
    <n v="2013"/>
    <x v="3"/>
    <n v="30"/>
    <x v="13"/>
    <n v="3"/>
    <n v="48.088999999999999"/>
  </r>
  <r>
    <x v="119"/>
    <d v="2013-04-30T15:00:14"/>
    <n v="2013"/>
    <x v="3"/>
    <n v="30"/>
    <x v="14"/>
    <n v="3"/>
    <n v="49.713999999999999"/>
  </r>
  <r>
    <x v="119"/>
    <d v="2013-04-30T16:00:14"/>
    <n v="2013"/>
    <x v="3"/>
    <n v="30"/>
    <x v="15"/>
    <n v="3"/>
    <n v="49.628"/>
  </r>
  <r>
    <x v="119"/>
    <d v="2013-04-30T17:00:14"/>
    <n v="2013"/>
    <x v="3"/>
    <n v="30"/>
    <x v="16"/>
    <n v="3"/>
    <n v="42.976999999999997"/>
  </r>
  <r>
    <x v="119"/>
    <d v="2013-04-30T18:00:14"/>
    <n v="2013"/>
    <x v="3"/>
    <n v="30"/>
    <x v="17"/>
    <n v="3"/>
    <n v="12.972"/>
  </r>
  <r>
    <x v="119"/>
    <d v="2013-04-30T19:00:14"/>
    <n v="2013"/>
    <x v="3"/>
    <n v="30"/>
    <x v="18"/>
    <n v="3"/>
    <n v="0"/>
  </r>
  <r>
    <x v="119"/>
    <d v="2013-04-30T20:00:14"/>
    <n v="2013"/>
    <x v="3"/>
    <n v="30"/>
    <x v="19"/>
    <n v="3"/>
    <n v="0"/>
  </r>
  <r>
    <x v="119"/>
    <d v="2013-04-30T21:00:14"/>
    <n v="2013"/>
    <x v="3"/>
    <n v="30"/>
    <x v="20"/>
    <n v="3"/>
    <n v="0"/>
  </r>
  <r>
    <x v="119"/>
    <d v="2013-04-30T22:00:14"/>
    <n v="2013"/>
    <x v="3"/>
    <n v="30"/>
    <x v="21"/>
    <n v="3"/>
    <n v="0"/>
  </r>
  <r>
    <x v="119"/>
    <d v="2013-04-30T23:00:14"/>
    <n v="2013"/>
    <x v="3"/>
    <n v="30"/>
    <x v="22"/>
    <n v="3"/>
    <n v="0"/>
  </r>
  <r>
    <x v="120"/>
    <d v="2013-05-01T00:00:14"/>
    <n v="2013"/>
    <x v="4"/>
    <n v="1"/>
    <x v="23"/>
    <n v="4"/>
    <n v="0"/>
  </r>
  <r>
    <x v="120"/>
    <d v="2013-05-01T01:00:14"/>
    <n v="2013"/>
    <x v="4"/>
    <n v="1"/>
    <x v="0"/>
    <n v="4"/>
    <n v="0"/>
  </r>
  <r>
    <x v="120"/>
    <d v="2013-05-01T02:00:14"/>
    <n v="2013"/>
    <x v="4"/>
    <n v="1"/>
    <x v="1"/>
    <n v="4"/>
    <n v="0"/>
  </r>
  <r>
    <x v="120"/>
    <d v="2013-05-01T03:00:14"/>
    <n v="2013"/>
    <x v="4"/>
    <n v="1"/>
    <x v="2"/>
    <n v="4"/>
    <n v="0"/>
  </r>
  <r>
    <x v="120"/>
    <d v="2013-05-01T04:00:14"/>
    <n v="2013"/>
    <x v="4"/>
    <n v="1"/>
    <x v="3"/>
    <n v="4"/>
    <n v="0"/>
  </r>
  <r>
    <x v="120"/>
    <d v="2013-05-01T05:00:14"/>
    <n v="2013"/>
    <x v="4"/>
    <n v="1"/>
    <x v="4"/>
    <n v="4"/>
    <n v="0"/>
  </r>
  <r>
    <x v="120"/>
    <d v="2013-05-01T06:00:14"/>
    <n v="2013"/>
    <x v="4"/>
    <n v="1"/>
    <x v="5"/>
    <n v="4"/>
    <n v="0"/>
  </r>
  <r>
    <x v="120"/>
    <d v="2013-05-01T07:00:14"/>
    <n v="2013"/>
    <x v="4"/>
    <n v="1"/>
    <x v="6"/>
    <n v="4"/>
    <n v="0"/>
  </r>
  <r>
    <x v="120"/>
    <d v="2013-05-01T08:00:14"/>
    <n v="2013"/>
    <x v="4"/>
    <n v="1"/>
    <x v="7"/>
    <n v="4"/>
    <n v="10.9"/>
  </r>
  <r>
    <x v="120"/>
    <d v="2013-05-01T09:00:14"/>
    <n v="2013"/>
    <x v="4"/>
    <n v="1"/>
    <x v="8"/>
    <n v="4"/>
    <n v="43.798999999999999"/>
  </r>
  <r>
    <x v="120"/>
    <d v="2013-05-01T10:00:14"/>
    <n v="2013"/>
    <x v="4"/>
    <n v="1"/>
    <x v="9"/>
    <n v="4"/>
    <n v="48.496000000000002"/>
  </r>
  <r>
    <x v="120"/>
    <d v="2013-05-01T11:00:14"/>
    <n v="2013"/>
    <x v="4"/>
    <n v="1"/>
    <x v="10"/>
    <n v="4"/>
    <n v="48.621000000000002"/>
  </r>
  <r>
    <x v="120"/>
    <d v="2013-05-01T12:00:14"/>
    <n v="2013"/>
    <x v="4"/>
    <n v="1"/>
    <x v="11"/>
    <n v="4"/>
    <n v="46.665999999999997"/>
  </r>
  <r>
    <x v="120"/>
    <d v="2013-05-01T13:00:14"/>
    <n v="2013"/>
    <x v="4"/>
    <n v="1"/>
    <x v="12"/>
    <n v="4"/>
    <n v="47.243000000000002"/>
  </r>
  <r>
    <x v="120"/>
    <d v="2013-05-01T14:00:14"/>
    <n v="2013"/>
    <x v="4"/>
    <n v="1"/>
    <x v="13"/>
    <n v="4"/>
    <n v="47.524000000000001"/>
  </r>
  <r>
    <x v="120"/>
    <d v="2013-05-01T15:00:14"/>
    <n v="2013"/>
    <x v="4"/>
    <n v="1"/>
    <x v="14"/>
    <n v="4"/>
    <n v="49.177"/>
  </r>
  <r>
    <x v="120"/>
    <d v="2013-05-01T16:00:14"/>
    <n v="2013"/>
    <x v="4"/>
    <n v="1"/>
    <x v="15"/>
    <n v="4"/>
    <n v="49.482999999999997"/>
  </r>
  <r>
    <x v="120"/>
    <d v="2013-05-01T17:00:14"/>
    <n v="2013"/>
    <x v="4"/>
    <n v="1"/>
    <x v="16"/>
    <n v="4"/>
    <n v="44.030999999999999"/>
  </r>
  <r>
    <x v="120"/>
    <d v="2013-05-01T18:00:14"/>
    <n v="2013"/>
    <x v="4"/>
    <n v="1"/>
    <x v="17"/>
    <n v="4"/>
    <n v="12.936"/>
  </r>
  <r>
    <x v="120"/>
    <d v="2013-05-01T19:00:14"/>
    <n v="2013"/>
    <x v="4"/>
    <n v="1"/>
    <x v="18"/>
    <n v="4"/>
    <n v="0"/>
  </r>
  <r>
    <x v="120"/>
    <d v="2013-05-01T20:00:14"/>
    <n v="2013"/>
    <x v="4"/>
    <n v="1"/>
    <x v="19"/>
    <n v="4"/>
    <n v="0"/>
  </r>
  <r>
    <x v="120"/>
    <d v="2013-05-01T21:00:14"/>
    <n v="2013"/>
    <x v="4"/>
    <n v="1"/>
    <x v="20"/>
    <n v="4"/>
    <n v="0"/>
  </r>
  <r>
    <x v="120"/>
    <d v="2013-05-01T22:00:14"/>
    <n v="2013"/>
    <x v="4"/>
    <n v="1"/>
    <x v="21"/>
    <n v="4"/>
    <n v="0"/>
  </r>
  <r>
    <x v="120"/>
    <d v="2013-05-01T23:00:15"/>
    <n v="2013"/>
    <x v="4"/>
    <n v="1"/>
    <x v="22"/>
    <n v="4"/>
    <n v="0"/>
  </r>
  <r>
    <x v="121"/>
    <d v="2013-05-02T00:00:15"/>
    <n v="2013"/>
    <x v="4"/>
    <n v="2"/>
    <x v="23"/>
    <n v="5"/>
    <n v="0"/>
  </r>
  <r>
    <x v="121"/>
    <d v="2013-05-02T01:00:15"/>
    <n v="2013"/>
    <x v="4"/>
    <n v="2"/>
    <x v="0"/>
    <n v="5"/>
    <n v="0"/>
  </r>
  <r>
    <x v="121"/>
    <d v="2013-05-02T02:00:15"/>
    <n v="2013"/>
    <x v="4"/>
    <n v="2"/>
    <x v="1"/>
    <n v="5"/>
    <n v="0"/>
  </r>
  <r>
    <x v="121"/>
    <d v="2013-05-02T03:00:15"/>
    <n v="2013"/>
    <x v="4"/>
    <n v="2"/>
    <x v="2"/>
    <n v="5"/>
    <n v="0"/>
  </r>
  <r>
    <x v="121"/>
    <d v="2013-05-02T04:00:15"/>
    <n v="2013"/>
    <x v="4"/>
    <n v="2"/>
    <x v="3"/>
    <n v="5"/>
    <n v="0"/>
  </r>
  <r>
    <x v="121"/>
    <d v="2013-05-02T05:00:15"/>
    <n v="2013"/>
    <x v="4"/>
    <n v="2"/>
    <x v="4"/>
    <n v="5"/>
    <n v="0"/>
  </r>
  <r>
    <x v="121"/>
    <d v="2013-05-02T06:00:15"/>
    <n v="2013"/>
    <x v="4"/>
    <n v="2"/>
    <x v="5"/>
    <n v="5"/>
    <n v="0"/>
  </r>
  <r>
    <x v="121"/>
    <d v="2013-05-02T07:00:15"/>
    <n v="2013"/>
    <x v="4"/>
    <n v="2"/>
    <x v="6"/>
    <n v="5"/>
    <n v="0"/>
  </r>
  <r>
    <x v="121"/>
    <d v="2013-05-02T08:00:15"/>
    <n v="2013"/>
    <x v="4"/>
    <n v="2"/>
    <x v="7"/>
    <n v="5"/>
    <n v="10.544"/>
  </r>
  <r>
    <x v="121"/>
    <d v="2013-05-02T09:00:15"/>
    <n v="2013"/>
    <x v="4"/>
    <n v="2"/>
    <x v="8"/>
    <n v="5"/>
    <n v="43.423000000000002"/>
  </r>
  <r>
    <x v="121"/>
    <d v="2013-05-02T10:00:15"/>
    <n v="2013"/>
    <x v="4"/>
    <n v="2"/>
    <x v="9"/>
    <n v="5"/>
    <n v="47.857999999999997"/>
  </r>
  <r>
    <x v="121"/>
    <d v="2013-05-02T11:00:15"/>
    <n v="2013"/>
    <x v="4"/>
    <n v="2"/>
    <x v="10"/>
    <n v="5"/>
    <n v="48.476999999999997"/>
  </r>
  <r>
    <x v="121"/>
    <d v="2013-05-02T12:00:15"/>
    <n v="2013"/>
    <x v="4"/>
    <n v="2"/>
    <x v="11"/>
    <n v="5"/>
    <n v="46.771000000000001"/>
  </r>
  <r>
    <x v="121"/>
    <d v="2013-05-02T13:00:15"/>
    <n v="2013"/>
    <x v="4"/>
    <n v="2"/>
    <x v="12"/>
    <n v="5"/>
    <n v="46.408000000000001"/>
  </r>
  <r>
    <x v="121"/>
    <d v="2013-05-02T14:00:15"/>
    <n v="2013"/>
    <x v="4"/>
    <n v="2"/>
    <x v="13"/>
    <n v="5"/>
    <n v="46.332000000000001"/>
  </r>
  <r>
    <x v="121"/>
    <d v="2013-05-02T15:00:15"/>
    <n v="2013"/>
    <x v="4"/>
    <n v="2"/>
    <x v="14"/>
    <n v="5"/>
    <n v="48.040999999999997"/>
  </r>
  <r>
    <x v="121"/>
    <d v="2013-05-02T16:00:15"/>
    <n v="2013"/>
    <x v="4"/>
    <n v="2"/>
    <x v="15"/>
    <n v="5"/>
    <n v="48.511000000000003"/>
  </r>
  <r>
    <x v="121"/>
    <d v="2013-05-02T17:00:15"/>
    <n v="2013"/>
    <x v="4"/>
    <n v="2"/>
    <x v="16"/>
    <n v="5"/>
    <n v="43.29"/>
  </r>
  <r>
    <x v="121"/>
    <d v="2013-05-02T18:00:15"/>
    <n v="2013"/>
    <x v="4"/>
    <n v="2"/>
    <x v="17"/>
    <n v="5"/>
    <n v="12.388"/>
  </r>
  <r>
    <x v="121"/>
    <d v="2013-05-02T19:00:15"/>
    <n v="2013"/>
    <x v="4"/>
    <n v="2"/>
    <x v="18"/>
    <n v="5"/>
    <n v="0"/>
  </r>
  <r>
    <x v="121"/>
    <d v="2013-05-02T20:00:15"/>
    <n v="2013"/>
    <x v="4"/>
    <n v="2"/>
    <x v="19"/>
    <n v="5"/>
    <n v="0"/>
  </r>
  <r>
    <x v="121"/>
    <d v="2013-05-02T21:00:15"/>
    <n v="2013"/>
    <x v="4"/>
    <n v="2"/>
    <x v="20"/>
    <n v="5"/>
    <n v="0"/>
  </r>
  <r>
    <x v="121"/>
    <d v="2013-05-02T22:00:15"/>
    <n v="2013"/>
    <x v="4"/>
    <n v="2"/>
    <x v="21"/>
    <n v="5"/>
    <n v="0"/>
  </r>
  <r>
    <x v="121"/>
    <d v="2013-05-02T23:00:15"/>
    <n v="2013"/>
    <x v="4"/>
    <n v="2"/>
    <x v="22"/>
    <n v="5"/>
    <n v="0"/>
  </r>
  <r>
    <x v="122"/>
    <d v="2013-05-03T00:00:15"/>
    <n v="2013"/>
    <x v="4"/>
    <n v="3"/>
    <x v="23"/>
    <n v="6"/>
    <n v="0"/>
  </r>
  <r>
    <x v="122"/>
    <d v="2013-05-03T01:00:15"/>
    <n v="2013"/>
    <x v="4"/>
    <n v="3"/>
    <x v="0"/>
    <n v="6"/>
    <n v="0"/>
  </r>
  <r>
    <x v="122"/>
    <d v="2013-05-03T02:00:15"/>
    <n v="2013"/>
    <x v="4"/>
    <n v="3"/>
    <x v="1"/>
    <n v="6"/>
    <n v="0"/>
  </r>
  <r>
    <x v="122"/>
    <d v="2013-05-03T03:00:15"/>
    <n v="2013"/>
    <x v="4"/>
    <n v="3"/>
    <x v="2"/>
    <n v="6"/>
    <n v="0"/>
  </r>
  <r>
    <x v="122"/>
    <d v="2013-05-03T04:00:15"/>
    <n v="2013"/>
    <x v="4"/>
    <n v="3"/>
    <x v="3"/>
    <n v="6"/>
    <n v="0"/>
  </r>
  <r>
    <x v="122"/>
    <d v="2013-05-03T05:00:15"/>
    <n v="2013"/>
    <x v="4"/>
    <n v="3"/>
    <x v="4"/>
    <n v="6"/>
    <n v="0"/>
  </r>
  <r>
    <x v="122"/>
    <d v="2013-05-03T06:00:15"/>
    <n v="2013"/>
    <x v="4"/>
    <n v="3"/>
    <x v="5"/>
    <n v="6"/>
    <n v="0"/>
  </r>
  <r>
    <x v="122"/>
    <d v="2013-05-03T07:00:15"/>
    <n v="2013"/>
    <x v="4"/>
    <n v="3"/>
    <x v="6"/>
    <n v="6"/>
    <n v="0"/>
  </r>
  <r>
    <x v="122"/>
    <d v="2013-05-03T08:00:15"/>
    <n v="2013"/>
    <x v="4"/>
    <n v="3"/>
    <x v="7"/>
    <n v="6"/>
    <n v="10.403"/>
  </r>
  <r>
    <x v="122"/>
    <d v="2013-05-03T09:00:15"/>
    <n v="2013"/>
    <x v="4"/>
    <n v="3"/>
    <x v="8"/>
    <n v="6"/>
    <n v="43.820999999999998"/>
  </r>
  <r>
    <x v="122"/>
    <d v="2013-05-03T10:00:15"/>
    <n v="2013"/>
    <x v="4"/>
    <n v="3"/>
    <x v="9"/>
    <n v="6"/>
    <n v="48.62"/>
  </r>
  <r>
    <x v="122"/>
    <d v="2013-05-03T11:00:15"/>
    <n v="2013"/>
    <x v="4"/>
    <n v="3"/>
    <x v="10"/>
    <n v="6"/>
    <n v="48.884999999999998"/>
  </r>
  <r>
    <x v="122"/>
    <d v="2013-05-03T12:00:15"/>
    <n v="2013"/>
    <x v="4"/>
    <n v="3"/>
    <x v="11"/>
    <n v="6"/>
    <n v="45.991"/>
  </r>
  <r>
    <x v="122"/>
    <d v="2013-05-03T13:00:15"/>
    <n v="2013"/>
    <x v="4"/>
    <n v="3"/>
    <x v="12"/>
    <n v="6"/>
    <n v="46.137999999999998"/>
  </r>
  <r>
    <x v="122"/>
    <d v="2013-05-03T14:00:15"/>
    <n v="2013"/>
    <x v="4"/>
    <n v="3"/>
    <x v="13"/>
    <n v="6"/>
    <n v="47.93"/>
  </r>
  <r>
    <x v="122"/>
    <d v="2013-05-03T15:00:15"/>
    <n v="2013"/>
    <x v="4"/>
    <n v="3"/>
    <x v="14"/>
    <n v="6"/>
    <n v="49.670999999999999"/>
  </r>
  <r>
    <x v="122"/>
    <d v="2013-05-03T16:00:15"/>
    <n v="2013"/>
    <x v="4"/>
    <n v="3"/>
    <x v="15"/>
    <n v="6"/>
    <n v="49.915999999999997"/>
  </r>
  <r>
    <x v="122"/>
    <d v="2013-05-03T17:00:15"/>
    <n v="2013"/>
    <x v="4"/>
    <n v="3"/>
    <x v="16"/>
    <n v="6"/>
    <n v="44.506999999999998"/>
  </r>
  <r>
    <x v="122"/>
    <d v="2013-05-03T18:00:15"/>
    <n v="2013"/>
    <x v="4"/>
    <n v="3"/>
    <x v="17"/>
    <n v="6"/>
    <n v="12.401999999999999"/>
  </r>
  <r>
    <x v="122"/>
    <d v="2013-05-03T19:00:15"/>
    <n v="2013"/>
    <x v="4"/>
    <n v="3"/>
    <x v="18"/>
    <n v="6"/>
    <n v="0"/>
  </r>
  <r>
    <x v="122"/>
    <d v="2013-05-03T20:00:15"/>
    <n v="2013"/>
    <x v="4"/>
    <n v="3"/>
    <x v="19"/>
    <n v="6"/>
    <n v="0"/>
  </r>
  <r>
    <x v="122"/>
    <d v="2013-05-03T21:00:15"/>
    <n v="2013"/>
    <x v="4"/>
    <n v="3"/>
    <x v="20"/>
    <n v="6"/>
    <n v="0"/>
  </r>
  <r>
    <x v="122"/>
    <d v="2013-05-03T22:00:15"/>
    <n v="2013"/>
    <x v="4"/>
    <n v="3"/>
    <x v="21"/>
    <n v="6"/>
    <n v="0"/>
  </r>
  <r>
    <x v="122"/>
    <d v="2013-05-03T23:00:15"/>
    <n v="2013"/>
    <x v="4"/>
    <n v="3"/>
    <x v="22"/>
    <n v="6"/>
    <n v="0"/>
  </r>
  <r>
    <x v="123"/>
    <d v="2013-05-04T00:00:15"/>
    <n v="2013"/>
    <x v="4"/>
    <n v="4"/>
    <x v="23"/>
    <n v="7"/>
    <n v="0"/>
  </r>
  <r>
    <x v="123"/>
    <d v="2013-05-04T01:00:15"/>
    <n v="2013"/>
    <x v="4"/>
    <n v="4"/>
    <x v="0"/>
    <n v="7"/>
    <n v="0"/>
  </r>
  <r>
    <x v="123"/>
    <d v="2013-05-04T02:00:15"/>
    <n v="2013"/>
    <x v="4"/>
    <n v="4"/>
    <x v="1"/>
    <n v="7"/>
    <n v="0"/>
  </r>
  <r>
    <x v="123"/>
    <d v="2013-05-04T03:00:15"/>
    <n v="2013"/>
    <x v="4"/>
    <n v="4"/>
    <x v="2"/>
    <n v="7"/>
    <n v="0"/>
  </r>
  <r>
    <x v="123"/>
    <d v="2013-05-04T04:00:15"/>
    <n v="2013"/>
    <x v="4"/>
    <n v="4"/>
    <x v="3"/>
    <n v="7"/>
    <n v="0"/>
  </r>
  <r>
    <x v="123"/>
    <d v="2013-05-04T05:00:15"/>
    <n v="2013"/>
    <x v="4"/>
    <n v="4"/>
    <x v="4"/>
    <n v="7"/>
    <n v="0"/>
  </r>
  <r>
    <x v="123"/>
    <d v="2013-05-04T06:00:15"/>
    <n v="2013"/>
    <x v="4"/>
    <n v="4"/>
    <x v="5"/>
    <n v="7"/>
    <n v="0"/>
  </r>
  <r>
    <x v="123"/>
    <d v="2013-05-04T07:00:15"/>
    <n v="2013"/>
    <x v="4"/>
    <n v="4"/>
    <x v="6"/>
    <n v="7"/>
    <n v="0"/>
  </r>
  <r>
    <x v="123"/>
    <d v="2013-05-04T08:00:15"/>
    <n v="2013"/>
    <x v="4"/>
    <n v="4"/>
    <x v="7"/>
    <n v="7"/>
    <n v="10.086"/>
  </r>
  <r>
    <x v="123"/>
    <d v="2013-05-04T09:00:15"/>
    <n v="2013"/>
    <x v="4"/>
    <n v="4"/>
    <x v="8"/>
    <n v="7"/>
    <n v="43.302999999999997"/>
  </r>
  <r>
    <x v="123"/>
    <d v="2013-05-04T10:00:15"/>
    <n v="2013"/>
    <x v="4"/>
    <n v="4"/>
    <x v="9"/>
    <n v="7"/>
    <n v="49.131"/>
  </r>
  <r>
    <x v="123"/>
    <d v="2013-05-04T11:00:15"/>
    <n v="2013"/>
    <x v="4"/>
    <n v="4"/>
    <x v="10"/>
    <n v="7"/>
    <n v="49.468000000000004"/>
  </r>
  <r>
    <x v="123"/>
    <d v="2013-05-04T12:00:15"/>
    <n v="2013"/>
    <x v="4"/>
    <n v="4"/>
    <x v="11"/>
    <n v="7"/>
    <n v="47.98"/>
  </r>
  <r>
    <x v="123"/>
    <d v="2013-05-04T13:00:15"/>
    <n v="2013"/>
    <x v="4"/>
    <n v="4"/>
    <x v="12"/>
    <n v="7"/>
    <n v="47.414999999999999"/>
  </r>
  <r>
    <x v="123"/>
    <d v="2013-05-04T14:00:15"/>
    <n v="2013"/>
    <x v="4"/>
    <n v="4"/>
    <x v="13"/>
    <n v="7"/>
    <n v="47.878999999999998"/>
  </r>
  <r>
    <x v="123"/>
    <d v="2013-05-04T15:00:15"/>
    <n v="2013"/>
    <x v="4"/>
    <n v="4"/>
    <x v="14"/>
    <n v="7"/>
    <n v="49.548999999999999"/>
  </r>
  <r>
    <x v="123"/>
    <d v="2013-05-04T16:00:15"/>
    <n v="2013"/>
    <x v="4"/>
    <n v="4"/>
    <x v="15"/>
    <n v="7"/>
    <n v="49.96"/>
  </r>
  <r>
    <x v="123"/>
    <d v="2013-05-04T17:00:15"/>
    <n v="2013"/>
    <x v="4"/>
    <n v="4"/>
    <x v="16"/>
    <n v="7"/>
    <n v="44.582999999999998"/>
  </r>
  <r>
    <x v="123"/>
    <d v="2013-05-04T18:00:15"/>
    <n v="2013"/>
    <x v="4"/>
    <n v="4"/>
    <x v="17"/>
    <n v="7"/>
    <n v="12.121"/>
  </r>
  <r>
    <x v="123"/>
    <d v="2013-05-04T19:00:15"/>
    <n v="2013"/>
    <x v="4"/>
    <n v="4"/>
    <x v="18"/>
    <n v="7"/>
    <n v="0"/>
  </r>
  <r>
    <x v="123"/>
    <d v="2013-05-04T20:00:15"/>
    <n v="2013"/>
    <x v="4"/>
    <n v="4"/>
    <x v="19"/>
    <n v="7"/>
    <n v="0"/>
  </r>
  <r>
    <x v="123"/>
    <d v="2013-05-04T21:00:15"/>
    <n v="2013"/>
    <x v="4"/>
    <n v="4"/>
    <x v="20"/>
    <n v="7"/>
    <n v="0"/>
  </r>
  <r>
    <x v="123"/>
    <d v="2013-05-04T22:00:15"/>
    <n v="2013"/>
    <x v="4"/>
    <n v="4"/>
    <x v="21"/>
    <n v="7"/>
    <n v="0"/>
  </r>
  <r>
    <x v="123"/>
    <d v="2013-05-04T23:00:15"/>
    <n v="2013"/>
    <x v="4"/>
    <n v="4"/>
    <x v="22"/>
    <n v="7"/>
    <n v="0"/>
  </r>
  <r>
    <x v="124"/>
    <d v="2013-05-05T00:00:15"/>
    <n v="2013"/>
    <x v="4"/>
    <n v="5"/>
    <x v="23"/>
    <n v="1"/>
    <n v="0"/>
  </r>
  <r>
    <x v="124"/>
    <d v="2013-05-05T01:00:15"/>
    <n v="2013"/>
    <x v="4"/>
    <n v="5"/>
    <x v="0"/>
    <n v="1"/>
    <n v="0"/>
  </r>
  <r>
    <x v="124"/>
    <d v="2013-05-05T02:00:15"/>
    <n v="2013"/>
    <x v="4"/>
    <n v="5"/>
    <x v="1"/>
    <n v="1"/>
    <n v="0"/>
  </r>
  <r>
    <x v="124"/>
    <d v="2013-05-05T03:00:15"/>
    <n v="2013"/>
    <x v="4"/>
    <n v="5"/>
    <x v="2"/>
    <n v="1"/>
    <n v="0"/>
  </r>
  <r>
    <x v="124"/>
    <d v="2013-05-05T04:00:15"/>
    <n v="2013"/>
    <x v="4"/>
    <n v="5"/>
    <x v="3"/>
    <n v="1"/>
    <n v="0"/>
  </r>
  <r>
    <x v="124"/>
    <d v="2013-05-05T05:00:15"/>
    <n v="2013"/>
    <x v="4"/>
    <n v="5"/>
    <x v="4"/>
    <n v="1"/>
    <n v="0"/>
  </r>
  <r>
    <x v="124"/>
    <d v="2013-05-05T06:00:15"/>
    <n v="2013"/>
    <x v="4"/>
    <n v="5"/>
    <x v="5"/>
    <n v="1"/>
    <n v="0"/>
  </r>
  <r>
    <x v="124"/>
    <d v="2013-05-05T07:00:15"/>
    <n v="2013"/>
    <x v="4"/>
    <n v="5"/>
    <x v="6"/>
    <n v="1"/>
    <n v="0"/>
  </r>
  <r>
    <x v="124"/>
    <d v="2013-05-05T08:00:15"/>
    <n v="2013"/>
    <x v="4"/>
    <n v="5"/>
    <x v="7"/>
    <n v="1"/>
    <n v="0.94299999999999995"/>
  </r>
  <r>
    <x v="124"/>
    <d v="2013-05-05T09:00:15"/>
    <n v="2013"/>
    <x v="4"/>
    <n v="5"/>
    <x v="8"/>
    <n v="1"/>
    <n v="5.5410000000000004"/>
  </r>
  <r>
    <x v="124"/>
    <d v="2013-05-05T10:00:15"/>
    <n v="2013"/>
    <x v="4"/>
    <n v="5"/>
    <x v="9"/>
    <n v="1"/>
    <n v="11.471"/>
  </r>
  <r>
    <x v="124"/>
    <d v="2013-05-05T11:00:15"/>
    <n v="2013"/>
    <x v="4"/>
    <n v="5"/>
    <x v="10"/>
    <n v="1"/>
    <n v="16.677"/>
  </r>
  <r>
    <x v="124"/>
    <d v="2013-05-05T12:00:15"/>
    <n v="2013"/>
    <x v="4"/>
    <n v="5"/>
    <x v="11"/>
    <n v="1"/>
    <n v="14.747999999999999"/>
  </r>
  <r>
    <x v="124"/>
    <d v="2013-05-05T13:00:15"/>
    <n v="2013"/>
    <x v="4"/>
    <n v="5"/>
    <x v="12"/>
    <n v="1"/>
    <n v="15.211"/>
  </r>
  <r>
    <x v="124"/>
    <d v="2013-05-05T14:00:15"/>
    <n v="2013"/>
    <x v="4"/>
    <n v="5"/>
    <x v="13"/>
    <n v="1"/>
    <n v="14.507999999999999"/>
  </r>
  <r>
    <x v="124"/>
    <d v="2013-05-05T15:00:15"/>
    <n v="2013"/>
    <x v="4"/>
    <n v="5"/>
    <x v="14"/>
    <n v="1"/>
    <n v="12.449"/>
  </r>
  <r>
    <x v="124"/>
    <d v="2013-05-05T16:00:15"/>
    <n v="2013"/>
    <x v="4"/>
    <n v="5"/>
    <x v="15"/>
    <n v="1"/>
    <n v="9.5459999999999994"/>
  </r>
  <r>
    <x v="124"/>
    <d v="2013-05-05T17:00:15"/>
    <n v="2013"/>
    <x v="4"/>
    <n v="5"/>
    <x v="16"/>
    <n v="1"/>
    <n v="5.7990000000000004"/>
  </r>
  <r>
    <x v="124"/>
    <d v="2013-05-05T18:00:15"/>
    <n v="2013"/>
    <x v="4"/>
    <n v="5"/>
    <x v="17"/>
    <n v="1"/>
    <n v="4.4580000000000002"/>
  </r>
  <r>
    <x v="124"/>
    <d v="2013-05-05T19:00:15"/>
    <n v="2013"/>
    <x v="4"/>
    <n v="5"/>
    <x v="18"/>
    <n v="1"/>
    <n v="0"/>
  </r>
  <r>
    <x v="124"/>
    <d v="2013-05-05T20:00:15"/>
    <n v="2013"/>
    <x v="4"/>
    <n v="5"/>
    <x v="19"/>
    <n v="1"/>
    <n v="0"/>
  </r>
  <r>
    <x v="124"/>
    <d v="2013-05-05T21:00:15"/>
    <n v="2013"/>
    <x v="4"/>
    <n v="5"/>
    <x v="20"/>
    <n v="1"/>
    <n v="0"/>
  </r>
  <r>
    <x v="124"/>
    <d v="2013-05-05T22:00:15"/>
    <n v="2013"/>
    <x v="4"/>
    <n v="5"/>
    <x v="21"/>
    <n v="1"/>
    <n v="0"/>
  </r>
  <r>
    <x v="124"/>
    <d v="2013-05-05T23:00:15"/>
    <n v="2013"/>
    <x v="4"/>
    <n v="5"/>
    <x v="22"/>
    <n v="1"/>
    <n v="0"/>
  </r>
  <r>
    <x v="125"/>
    <d v="2013-05-06T00:00:15"/>
    <n v="2013"/>
    <x v="4"/>
    <n v="6"/>
    <x v="23"/>
    <n v="2"/>
    <n v="0"/>
  </r>
  <r>
    <x v="125"/>
    <d v="2013-05-06T01:00:15"/>
    <n v="2013"/>
    <x v="4"/>
    <n v="6"/>
    <x v="0"/>
    <n v="2"/>
    <n v="0"/>
  </r>
  <r>
    <x v="125"/>
    <d v="2013-05-06T02:00:15"/>
    <n v="2013"/>
    <x v="4"/>
    <n v="6"/>
    <x v="1"/>
    <n v="2"/>
    <n v="0"/>
  </r>
  <r>
    <x v="125"/>
    <d v="2013-05-06T03:00:15"/>
    <n v="2013"/>
    <x v="4"/>
    <n v="6"/>
    <x v="2"/>
    <n v="2"/>
    <n v="0"/>
  </r>
  <r>
    <x v="125"/>
    <d v="2013-05-06T04:00:15"/>
    <n v="2013"/>
    <x v="4"/>
    <n v="6"/>
    <x v="3"/>
    <n v="2"/>
    <n v="0"/>
  </r>
  <r>
    <x v="125"/>
    <d v="2013-05-06T05:00:15"/>
    <n v="2013"/>
    <x v="4"/>
    <n v="6"/>
    <x v="4"/>
    <n v="2"/>
    <n v="0"/>
  </r>
  <r>
    <x v="125"/>
    <d v="2013-05-06T06:00:15"/>
    <n v="2013"/>
    <x v="4"/>
    <n v="6"/>
    <x v="5"/>
    <n v="2"/>
    <n v="0"/>
  </r>
  <r>
    <x v="125"/>
    <d v="2013-05-06T07:00:15"/>
    <n v="2013"/>
    <x v="4"/>
    <n v="6"/>
    <x v="6"/>
    <n v="2"/>
    <n v="0"/>
  </r>
  <r>
    <x v="125"/>
    <d v="2013-05-06T08:00:15"/>
    <n v="2013"/>
    <x v="4"/>
    <n v="6"/>
    <x v="7"/>
    <n v="2"/>
    <n v="0.94850000000000001"/>
  </r>
  <r>
    <x v="125"/>
    <d v="2013-05-06T09:00:15"/>
    <n v="2013"/>
    <x v="4"/>
    <n v="6"/>
    <x v="8"/>
    <n v="2"/>
    <n v="5.9219999999999997"/>
  </r>
  <r>
    <x v="125"/>
    <d v="2013-05-06T10:00:15"/>
    <n v="2013"/>
    <x v="4"/>
    <n v="6"/>
    <x v="9"/>
    <n v="2"/>
    <n v="9.5340000000000007"/>
  </r>
  <r>
    <x v="125"/>
    <d v="2013-05-06T11:00:15"/>
    <n v="2013"/>
    <x v="4"/>
    <n v="6"/>
    <x v="10"/>
    <n v="2"/>
    <n v="13.462999999999999"/>
  </r>
  <r>
    <x v="125"/>
    <d v="2013-05-06T12:00:15"/>
    <n v="2013"/>
    <x v="4"/>
    <n v="6"/>
    <x v="11"/>
    <n v="2"/>
    <n v="15.644"/>
  </r>
  <r>
    <x v="125"/>
    <d v="2013-05-06T13:00:15"/>
    <n v="2013"/>
    <x v="4"/>
    <n v="6"/>
    <x v="12"/>
    <n v="2"/>
    <n v="14.768000000000001"/>
  </r>
  <r>
    <x v="125"/>
    <d v="2013-05-06T14:00:15"/>
    <n v="2013"/>
    <x v="4"/>
    <n v="6"/>
    <x v="13"/>
    <n v="2"/>
    <n v="19.571999999999999"/>
  </r>
  <r>
    <x v="125"/>
    <d v="2013-05-06T15:00:15"/>
    <n v="2013"/>
    <x v="4"/>
    <n v="6"/>
    <x v="14"/>
    <n v="2"/>
    <n v="26.515999999999998"/>
  </r>
  <r>
    <x v="125"/>
    <d v="2013-05-06T16:00:15"/>
    <n v="2013"/>
    <x v="4"/>
    <n v="6"/>
    <x v="15"/>
    <n v="2"/>
    <n v="28.661999999999999"/>
  </r>
  <r>
    <x v="125"/>
    <d v="2013-05-06T17:00:15"/>
    <n v="2013"/>
    <x v="4"/>
    <n v="6"/>
    <x v="16"/>
    <n v="2"/>
    <n v="22.803999999999998"/>
  </r>
  <r>
    <x v="125"/>
    <d v="2013-05-06T18:00:15"/>
    <n v="2013"/>
    <x v="4"/>
    <n v="6"/>
    <x v="17"/>
    <n v="2"/>
    <n v="7.7320000000000002"/>
  </r>
  <r>
    <x v="125"/>
    <d v="2013-05-06T19:00:15"/>
    <n v="2013"/>
    <x v="4"/>
    <n v="6"/>
    <x v="18"/>
    <n v="2"/>
    <n v="0"/>
  </r>
  <r>
    <x v="125"/>
    <d v="2013-05-06T20:00:15"/>
    <n v="2013"/>
    <x v="4"/>
    <n v="6"/>
    <x v="19"/>
    <n v="2"/>
    <n v="0"/>
  </r>
  <r>
    <x v="125"/>
    <d v="2013-05-06T21:00:15"/>
    <n v="2013"/>
    <x v="4"/>
    <n v="6"/>
    <x v="20"/>
    <n v="2"/>
    <n v="0"/>
  </r>
  <r>
    <x v="125"/>
    <d v="2013-05-06T22:00:15"/>
    <n v="2013"/>
    <x v="4"/>
    <n v="6"/>
    <x v="21"/>
    <n v="2"/>
    <n v="0"/>
  </r>
  <r>
    <x v="125"/>
    <d v="2013-05-06T23:00:15"/>
    <n v="2013"/>
    <x v="4"/>
    <n v="6"/>
    <x v="22"/>
    <n v="2"/>
    <n v="0"/>
  </r>
  <r>
    <x v="126"/>
    <d v="2013-05-07T00:00:15"/>
    <n v="2013"/>
    <x v="4"/>
    <n v="7"/>
    <x v="23"/>
    <n v="3"/>
    <n v="0"/>
  </r>
  <r>
    <x v="126"/>
    <d v="2013-05-07T01:00:15"/>
    <n v="2013"/>
    <x v="4"/>
    <n v="7"/>
    <x v="0"/>
    <n v="3"/>
    <n v="0"/>
  </r>
  <r>
    <x v="126"/>
    <d v="2013-05-07T02:00:15"/>
    <n v="2013"/>
    <x v="4"/>
    <n v="7"/>
    <x v="1"/>
    <n v="3"/>
    <n v="0"/>
  </r>
  <r>
    <x v="126"/>
    <d v="2013-05-07T03:00:15"/>
    <n v="2013"/>
    <x v="4"/>
    <n v="7"/>
    <x v="2"/>
    <n v="3"/>
    <n v="0"/>
  </r>
  <r>
    <x v="126"/>
    <d v="2013-05-07T04:00:15"/>
    <n v="2013"/>
    <x v="4"/>
    <n v="7"/>
    <x v="3"/>
    <n v="3"/>
    <n v="0"/>
  </r>
  <r>
    <x v="126"/>
    <d v="2013-05-07T05:00:15"/>
    <n v="2013"/>
    <x v="4"/>
    <n v="7"/>
    <x v="4"/>
    <n v="3"/>
    <n v="0"/>
  </r>
  <r>
    <x v="126"/>
    <d v="2013-05-07T06:00:15"/>
    <n v="2013"/>
    <x v="4"/>
    <n v="7"/>
    <x v="5"/>
    <n v="3"/>
    <n v="0"/>
  </r>
  <r>
    <x v="126"/>
    <d v="2013-05-07T07:00:15"/>
    <n v="2013"/>
    <x v="4"/>
    <n v="7"/>
    <x v="6"/>
    <n v="3"/>
    <n v="0"/>
  </r>
  <r>
    <x v="126"/>
    <d v="2013-05-07T08:00:15"/>
    <n v="2013"/>
    <x v="4"/>
    <n v="7"/>
    <x v="7"/>
    <n v="3"/>
    <n v="2.6419999999999999"/>
  </r>
  <r>
    <x v="126"/>
    <d v="2013-05-07T09:00:15"/>
    <n v="2013"/>
    <x v="4"/>
    <n v="7"/>
    <x v="8"/>
    <n v="3"/>
    <n v="15.708"/>
  </r>
  <r>
    <x v="126"/>
    <d v="2013-05-07T10:00:15"/>
    <n v="2013"/>
    <x v="4"/>
    <n v="7"/>
    <x v="9"/>
    <n v="3"/>
    <n v="17.422999999999998"/>
  </r>
  <r>
    <x v="126"/>
    <d v="2013-05-07T11:00:15"/>
    <n v="2013"/>
    <x v="4"/>
    <n v="7"/>
    <x v="10"/>
    <n v="3"/>
    <n v="23.957000000000001"/>
  </r>
  <r>
    <x v="126"/>
    <d v="2013-05-07T12:00:15"/>
    <n v="2013"/>
    <x v="4"/>
    <n v="7"/>
    <x v="11"/>
    <n v="3"/>
    <n v="25.774999999999999"/>
  </r>
  <r>
    <x v="126"/>
    <d v="2013-05-07T13:00:15"/>
    <n v="2013"/>
    <x v="4"/>
    <n v="7"/>
    <x v="12"/>
    <n v="3"/>
    <n v="25.995999999999999"/>
  </r>
  <r>
    <x v="126"/>
    <d v="2013-05-07T14:00:15"/>
    <n v="2013"/>
    <x v="4"/>
    <n v="7"/>
    <x v="13"/>
    <n v="3"/>
    <n v="27.094000000000001"/>
  </r>
  <r>
    <x v="126"/>
    <d v="2013-05-07T15:00:15"/>
    <n v="2013"/>
    <x v="4"/>
    <n v="7"/>
    <x v="14"/>
    <n v="3"/>
    <n v="28.477"/>
  </r>
  <r>
    <x v="126"/>
    <d v="2013-05-07T16:00:15"/>
    <n v="2013"/>
    <x v="4"/>
    <n v="7"/>
    <x v="15"/>
    <n v="3"/>
    <n v="29.634"/>
  </r>
  <r>
    <x v="126"/>
    <d v="2013-05-07T17:00:15"/>
    <n v="2013"/>
    <x v="4"/>
    <n v="7"/>
    <x v="16"/>
    <n v="3"/>
    <n v="22.132999999999999"/>
  </r>
  <r>
    <x v="126"/>
    <d v="2013-05-07T18:00:15"/>
    <n v="2013"/>
    <x v="4"/>
    <n v="7"/>
    <x v="17"/>
    <n v="3"/>
    <n v="6.5140000000000002"/>
  </r>
  <r>
    <x v="126"/>
    <d v="2013-05-07T19:00:15"/>
    <n v="2013"/>
    <x v="4"/>
    <n v="7"/>
    <x v="18"/>
    <n v="3"/>
    <n v="0"/>
  </r>
  <r>
    <x v="126"/>
    <d v="2013-05-07T20:00:15"/>
    <n v="2013"/>
    <x v="4"/>
    <n v="7"/>
    <x v="19"/>
    <n v="3"/>
    <n v="0"/>
  </r>
  <r>
    <x v="126"/>
    <d v="2013-05-07T21:00:15"/>
    <n v="2013"/>
    <x v="4"/>
    <n v="7"/>
    <x v="20"/>
    <n v="3"/>
    <n v="0"/>
  </r>
  <r>
    <x v="126"/>
    <d v="2013-05-07T22:00:15"/>
    <n v="2013"/>
    <x v="4"/>
    <n v="7"/>
    <x v="21"/>
    <n v="3"/>
    <n v="0"/>
  </r>
  <r>
    <x v="126"/>
    <d v="2013-05-07T23:00:15"/>
    <n v="2013"/>
    <x v="4"/>
    <n v="7"/>
    <x v="22"/>
    <n v="3"/>
    <n v="0"/>
  </r>
  <r>
    <x v="127"/>
    <d v="2013-05-08T00:00:15"/>
    <n v="2013"/>
    <x v="4"/>
    <n v="8"/>
    <x v="23"/>
    <n v="4"/>
    <n v="0"/>
  </r>
  <r>
    <x v="127"/>
    <d v="2013-05-08T01:00:15"/>
    <n v="2013"/>
    <x v="4"/>
    <n v="8"/>
    <x v="0"/>
    <n v="4"/>
    <n v="0"/>
  </r>
  <r>
    <x v="127"/>
    <d v="2013-05-08T02:00:15"/>
    <n v="2013"/>
    <x v="4"/>
    <n v="8"/>
    <x v="1"/>
    <n v="4"/>
    <n v="0"/>
  </r>
  <r>
    <x v="127"/>
    <d v="2013-05-08T03:00:15"/>
    <n v="2013"/>
    <x v="4"/>
    <n v="8"/>
    <x v="2"/>
    <n v="4"/>
    <n v="0"/>
  </r>
  <r>
    <x v="127"/>
    <d v="2013-05-08T04:00:15"/>
    <n v="2013"/>
    <x v="4"/>
    <n v="8"/>
    <x v="3"/>
    <n v="4"/>
    <n v="0"/>
  </r>
  <r>
    <x v="127"/>
    <d v="2013-05-08T05:00:15"/>
    <n v="2013"/>
    <x v="4"/>
    <n v="8"/>
    <x v="4"/>
    <n v="4"/>
    <n v="0"/>
  </r>
  <r>
    <x v="127"/>
    <d v="2013-05-08T06:00:15"/>
    <n v="2013"/>
    <x v="4"/>
    <n v="8"/>
    <x v="5"/>
    <n v="4"/>
    <n v="0"/>
  </r>
  <r>
    <x v="127"/>
    <d v="2013-05-08T07:00:15"/>
    <n v="2013"/>
    <x v="4"/>
    <n v="8"/>
    <x v="6"/>
    <n v="4"/>
    <n v="0"/>
  </r>
  <r>
    <x v="127"/>
    <d v="2013-05-08T08:00:15"/>
    <n v="2013"/>
    <x v="4"/>
    <n v="8"/>
    <x v="7"/>
    <n v="4"/>
    <n v="2.919"/>
  </r>
  <r>
    <x v="127"/>
    <d v="2013-05-08T09:00:15"/>
    <n v="2013"/>
    <x v="4"/>
    <n v="8"/>
    <x v="8"/>
    <n v="4"/>
    <n v="10.396000000000001"/>
  </r>
  <r>
    <x v="127"/>
    <d v="2013-05-08T10:00:15"/>
    <n v="2013"/>
    <x v="4"/>
    <n v="8"/>
    <x v="9"/>
    <n v="4"/>
    <n v="10.226000000000001"/>
  </r>
  <r>
    <x v="127"/>
    <d v="2013-05-08T11:00:15"/>
    <n v="2013"/>
    <x v="4"/>
    <n v="8"/>
    <x v="10"/>
    <n v="4"/>
    <n v="18.936"/>
  </r>
  <r>
    <x v="127"/>
    <d v="2013-05-08T12:00:15"/>
    <n v="2013"/>
    <x v="4"/>
    <n v="8"/>
    <x v="11"/>
    <n v="4"/>
    <n v="20.888000000000002"/>
  </r>
  <r>
    <x v="127"/>
    <d v="2013-05-08T13:00:15"/>
    <n v="2013"/>
    <x v="4"/>
    <n v="8"/>
    <x v="12"/>
    <n v="4"/>
    <n v="25.568999999999999"/>
  </r>
  <r>
    <x v="127"/>
    <d v="2013-05-08T14:00:15"/>
    <n v="2013"/>
    <x v="4"/>
    <n v="8"/>
    <x v="13"/>
    <n v="4"/>
    <n v="28.055"/>
  </r>
  <r>
    <x v="127"/>
    <d v="2013-05-08T15:00:15"/>
    <n v="2013"/>
    <x v="4"/>
    <n v="8"/>
    <x v="14"/>
    <n v="4"/>
    <n v="29.920999999999999"/>
  </r>
  <r>
    <x v="127"/>
    <d v="2013-05-08T16:00:15"/>
    <n v="2013"/>
    <x v="4"/>
    <n v="8"/>
    <x v="15"/>
    <n v="4"/>
    <n v="31.376000000000001"/>
  </r>
  <r>
    <x v="127"/>
    <d v="2013-05-08T17:00:15"/>
    <n v="2013"/>
    <x v="4"/>
    <n v="8"/>
    <x v="16"/>
    <n v="4"/>
    <n v="31.623000000000001"/>
  </r>
  <r>
    <x v="127"/>
    <d v="2013-05-08T18:00:15"/>
    <n v="2013"/>
    <x v="4"/>
    <n v="8"/>
    <x v="17"/>
    <n v="4"/>
    <n v="8.7789999999999999"/>
  </r>
  <r>
    <x v="127"/>
    <d v="2013-05-08T19:00:15"/>
    <n v="2013"/>
    <x v="4"/>
    <n v="8"/>
    <x v="18"/>
    <n v="4"/>
    <n v="0"/>
  </r>
  <r>
    <x v="127"/>
    <d v="2013-05-08T20:00:15"/>
    <n v="2013"/>
    <x v="4"/>
    <n v="8"/>
    <x v="19"/>
    <n v="4"/>
    <n v="0"/>
  </r>
  <r>
    <x v="127"/>
    <d v="2013-05-08T21:00:15"/>
    <n v="2013"/>
    <x v="4"/>
    <n v="8"/>
    <x v="20"/>
    <n v="4"/>
    <n v="0"/>
  </r>
  <r>
    <x v="127"/>
    <d v="2013-05-08T22:00:15"/>
    <n v="2013"/>
    <x v="4"/>
    <n v="8"/>
    <x v="21"/>
    <n v="4"/>
    <n v="0"/>
  </r>
  <r>
    <x v="127"/>
    <d v="2013-05-08T23:00:15"/>
    <n v="2013"/>
    <x v="4"/>
    <n v="8"/>
    <x v="22"/>
    <n v="4"/>
    <n v="0"/>
  </r>
  <r>
    <x v="128"/>
    <d v="2013-05-09T00:00:15"/>
    <n v="2013"/>
    <x v="4"/>
    <n v="9"/>
    <x v="23"/>
    <n v="5"/>
    <n v="0"/>
  </r>
  <r>
    <x v="128"/>
    <d v="2013-05-09T01:00:15"/>
    <n v="2013"/>
    <x v="4"/>
    <n v="9"/>
    <x v="0"/>
    <n v="5"/>
    <n v="0"/>
  </r>
  <r>
    <x v="128"/>
    <d v="2013-05-09T02:00:15"/>
    <n v="2013"/>
    <x v="4"/>
    <n v="9"/>
    <x v="1"/>
    <n v="5"/>
    <n v="0"/>
  </r>
  <r>
    <x v="128"/>
    <d v="2013-05-09T03:00:15"/>
    <n v="2013"/>
    <x v="4"/>
    <n v="9"/>
    <x v="2"/>
    <n v="5"/>
    <n v="0"/>
  </r>
  <r>
    <x v="128"/>
    <d v="2013-05-09T04:00:15"/>
    <n v="2013"/>
    <x v="4"/>
    <n v="9"/>
    <x v="3"/>
    <n v="5"/>
    <n v="0"/>
  </r>
  <r>
    <x v="128"/>
    <d v="2013-05-09T05:00:15"/>
    <n v="2013"/>
    <x v="4"/>
    <n v="9"/>
    <x v="4"/>
    <n v="5"/>
    <n v="0"/>
  </r>
  <r>
    <x v="128"/>
    <d v="2013-05-09T06:00:15"/>
    <n v="2013"/>
    <x v="4"/>
    <n v="9"/>
    <x v="5"/>
    <n v="5"/>
    <n v="0"/>
  </r>
  <r>
    <x v="128"/>
    <d v="2013-05-09T07:00:15"/>
    <n v="2013"/>
    <x v="4"/>
    <n v="9"/>
    <x v="6"/>
    <n v="5"/>
    <n v="0"/>
  </r>
  <r>
    <x v="128"/>
    <d v="2013-05-09T08:00:15"/>
    <n v="2013"/>
    <x v="4"/>
    <n v="9"/>
    <x v="7"/>
    <n v="5"/>
    <n v="7.5730000000000004"/>
  </r>
  <r>
    <x v="128"/>
    <d v="2013-05-09T09:00:15"/>
    <n v="2013"/>
    <x v="4"/>
    <n v="9"/>
    <x v="8"/>
    <n v="5"/>
    <n v="39.302999999999997"/>
  </r>
  <r>
    <x v="128"/>
    <d v="2013-05-09T10:00:15"/>
    <n v="2013"/>
    <x v="4"/>
    <n v="9"/>
    <x v="9"/>
    <n v="5"/>
    <n v="43.673000000000002"/>
  </r>
  <r>
    <x v="128"/>
    <d v="2013-05-09T11:00:15"/>
    <n v="2013"/>
    <x v="4"/>
    <n v="9"/>
    <x v="10"/>
    <n v="5"/>
    <n v="42.436"/>
  </r>
  <r>
    <x v="128"/>
    <d v="2013-05-09T12:00:15"/>
    <n v="2013"/>
    <x v="4"/>
    <n v="9"/>
    <x v="11"/>
    <n v="5"/>
    <n v="39.860999999999997"/>
  </r>
  <r>
    <x v="128"/>
    <d v="2013-05-09T13:00:15"/>
    <n v="2013"/>
    <x v="4"/>
    <n v="9"/>
    <x v="12"/>
    <n v="5"/>
    <n v="38.923999999999999"/>
  </r>
  <r>
    <x v="128"/>
    <d v="2013-05-09T14:00:15"/>
    <n v="2013"/>
    <x v="4"/>
    <n v="9"/>
    <x v="13"/>
    <n v="5"/>
    <n v="39.177"/>
  </r>
  <r>
    <x v="128"/>
    <d v="2013-05-09T15:00:15"/>
    <n v="2013"/>
    <x v="4"/>
    <n v="9"/>
    <x v="14"/>
    <n v="5"/>
    <n v="40.811"/>
  </r>
  <r>
    <x v="128"/>
    <d v="2013-05-09T16:00:15"/>
    <n v="2013"/>
    <x v="4"/>
    <n v="9"/>
    <x v="15"/>
    <n v="5"/>
    <n v="41.459000000000003"/>
  </r>
  <r>
    <x v="128"/>
    <d v="2013-05-09T17:00:15"/>
    <n v="2013"/>
    <x v="4"/>
    <n v="9"/>
    <x v="16"/>
    <n v="5"/>
    <n v="37.963000000000001"/>
  </r>
  <r>
    <x v="128"/>
    <d v="2013-05-09T18:00:15"/>
    <n v="2013"/>
    <x v="4"/>
    <n v="9"/>
    <x v="17"/>
    <n v="5"/>
    <n v="9.1319999999999997"/>
  </r>
  <r>
    <x v="128"/>
    <d v="2013-05-09T19:00:15"/>
    <n v="2013"/>
    <x v="4"/>
    <n v="9"/>
    <x v="18"/>
    <n v="5"/>
    <n v="0"/>
  </r>
  <r>
    <x v="128"/>
    <d v="2013-05-09T20:00:15"/>
    <n v="2013"/>
    <x v="4"/>
    <n v="9"/>
    <x v="19"/>
    <n v="5"/>
    <n v="0"/>
  </r>
  <r>
    <x v="128"/>
    <d v="2013-05-09T21:00:15"/>
    <n v="2013"/>
    <x v="4"/>
    <n v="9"/>
    <x v="20"/>
    <n v="5"/>
    <n v="0"/>
  </r>
  <r>
    <x v="128"/>
    <d v="2013-05-09T22:00:15"/>
    <n v="2013"/>
    <x v="4"/>
    <n v="9"/>
    <x v="21"/>
    <n v="5"/>
    <n v="0"/>
  </r>
  <r>
    <x v="128"/>
    <d v="2013-05-09T23:00:15"/>
    <n v="2013"/>
    <x v="4"/>
    <n v="9"/>
    <x v="22"/>
    <n v="5"/>
    <n v="0"/>
  </r>
  <r>
    <x v="129"/>
    <d v="2013-05-10T00:00:15"/>
    <n v="2013"/>
    <x v="4"/>
    <n v="10"/>
    <x v="23"/>
    <n v="6"/>
    <n v="0"/>
  </r>
  <r>
    <x v="129"/>
    <d v="2013-05-10T01:00:15"/>
    <n v="2013"/>
    <x v="4"/>
    <n v="10"/>
    <x v="0"/>
    <n v="6"/>
    <n v="0"/>
  </r>
  <r>
    <x v="129"/>
    <d v="2013-05-10T02:00:15"/>
    <n v="2013"/>
    <x v="4"/>
    <n v="10"/>
    <x v="1"/>
    <n v="6"/>
    <n v="0"/>
  </r>
  <r>
    <x v="129"/>
    <d v="2013-05-10T03:00:15"/>
    <n v="2013"/>
    <x v="4"/>
    <n v="10"/>
    <x v="2"/>
    <n v="6"/>
    <n v="0"/>
  </r>
  <r>
    <x v="129"/>
    <d v="2013-05-10T04:00:15"/>
    <n v="2013"/>
    <x v="4"/>
    <n v="10"/>
    <x v="3"/>
    <n v="6"/>
    <n v="0"/>
  </r>
  <r>
    <x v="129"/>
    <d v="2013-05-10T05:00:15"/>
    <n v="2013"/>
    <x v="4"/>
    <n v="10"/>
    <x v="4"/>
    <n v="6"/>
    <n v="0"/>
  </r>
  <r>
    <x v="129"/>
    <d v="2013-05-10T06:00:15"/>
    <n v="2013"/>
    <x v="4"/>
    <n v="10"/>
    <x v="5"/>
    <n v="6"/>
    <n v="0"/>
  </r>
  <r>
    <x v="129"/>
    <d v="2013-05-10T07:00:16"/>
    <n v="2013"/>
    <x v="4"/>
    <n v="10"/>
    <x v="6"/>
    <n v="6"/>
    <n v="0"/>
  </r>
  <r>
    <x v="129"/>
    <d v="2013-05-10T08:00:16"/>
    <n v="2013"/>
    <x v="4"/>
    <n v="10"/>
    <x v="7"/>
    <n v="6"/>
    <n v="5.8719999999999999"/>
  </r>
  <r>
    <x v="129"/>
    <d v="2013-05-10T09:00:16"/>
    <n v="2013"/>
    <x v="4"/>
    <n v="10"/>
    <x v="8"/>
    <n v="6"/>
    <n v="33.850999999999999"/>
  </r>
  <r>
    <x v="129"/>
    <d v="2013-05-10T10:00:16"/>
    <n v="2013"/>
    <x v="4"/>
    <n v="10"/>
    <x v="9"/>
    <n v="6"/>
    <n v="37.503"/>
  </r>
  <r>
    <x v="129"/>
    <d v="2013-05-10T11:00:16"/>
    <n v="2013"/>
    <x v="4"/>
    <n v="10"/>
    <x v="10"/>
    <n v="6"/>
    <n v="36.491999999999997"/>
  </r>
  <r>
    <x v="129"/>
    <d v="2013-05-10T12:00:16"/>
    <n v="2013"/>
    <x v="4"/>
    <n v="10"/>
    <x v="11"/>
    <n v="6"/>
    <n v="34.201000000000001"/>
  </r>
  <r>
    <x v="129"/>
    <d v="2013-05-10T13:00:16"/>
    <n v="2013"/>
    <x v="4"/>
    <n v="10"/>
    <x v="12"/>
    <n v="6"/>
    <n v="33.219000000000001"/>
  </r>
  <r>
    <x v="129"/>
    <d v="2013-05-10T14:00:16"/>
    <n v="2013"/>
    <x v="4"/>
    <n v="10"/>
    <x v="13"/>
    <n v="6"/>
    <n v="33.159999999999997"/>
  </r>
  <r>
    <x v="129"/>
    <d v="2013-05-10T15:00:16"/>
    <n v="2013"/>
    <x v="4"/>
    <n v="10"/>
    <x v="14"/>
    <n v="6"/>
    <n v="34.350999999999999"/>
  </r>
  <r>
    <x v="129"/>
    <d v="2013-05-10T16:00:16"/>
    <n v="2013"/>
    <x v="4"/>
    <n v="10"/>
    <x v="15"/>
    <n v="6"/>
    <n v="34.563000000000002"/>
  </r>
  <r>
    <x v="129"/>
    <d v="2013-05-10T17:00:16"/>
    <n v="2013"/>
    <x v="4"/>
    <n v="10"/>
    <x v="16"/>
    <n v="6"/>
    <n v="31.986000000000001"/>
  </r>
  <r>
    <x v="129"/>
    <d v="2013-05-10T18:00:16"/>
    <n v="2013"/>
    <x v="4"/>
    <n v="10"/>
    <x v="17"/>
    <n v="6"/>
    <n v="8.1630000000000003"/>
  </r>
  <r>
    <x v="129"/>
    <d v="2013-05-10T19:00:16"/>
    <n v="2013"/>
    <x v="4"/>
    <n v="10"/>
    <x v="18"/>
    <n v="6"/>
    <n v="0"/>
  </r>
  <r>
    <x v="129"/>
    <d v="2013-05-10T20:00:16"/>
    <n v="2013"/>
    <x v="4"/>
    <n v="10"/>
    <x v="19"/>
    <n v="6"/>
    <n v="0"/>
  </r>
  <r>
    <x v="129"/>
    <d v="2013-05-10T21:00:16"/>
    <n v="2013"/>
    <x v="4"/>
    <n v="10"/>
    <x v="20"/>
    <n v="6"/>
    <n v="0"/>
  </r>
  <r>
    <x v="129"/>
    <d v="2013-05-10T22:00:16"/>
    <n v="2013"/>
    <x v="4"/>
    <n v="10"/>
    <x v="21"/>
    <n v="6"/>
    <n v="0"/>
  </r>
  <r>
    <x v="129"/>
    <d v="2013-05-10T23:00:16"/>
    <n v="2013"/>
    <x v="4"/>
    <n v="10"/>
    <x v="22"/>
    <n v="6"/>
    <n v="0"/>
  </r>
  <r>
    <x v="130"/>
    <d v="2013-05-11T00:00:16"/>
    <n v="2013"/>
    <x v="4"/>
    <n v="11"/>
    <x v="23"/>
    <n v="7"/>
    <n v="0"/>
  </r>
  <r>
    <x v="130"/>
    <d v="2013-05-11T01:00:16"/>
    <n v="2013"/>
    <x v="4"/>
    <n v="11"/>
    <x v="0"/>
    <n v="7"/>
    <n v="0"/>
  </r>
  <r>
    <x v="130"/>
    <d v="2013-05-11T02:00:16"/>
    <n v="2013"/>
    <x v="4"/>
    <n v="11"/>
    <x v="1"/>
    <n v="7"/>
    <n v="0"/>
  </r>
  <r>
    <x v="130"/>
    <d v="2013-05-11T03:00:16"/>
    <n v="2013"/>
    <x v="4"/>
    <n v="11"/>
    <x v="2"/>
    <n v="7"/>
    <n v="0"/>
  </r>
  <r>
    <x v="130"/>
    <d v="2013-05-11T04:00:16"/>
    <n v="2013"/>
    <x v="4"/>
    <n v="11"/>
    <x v="3"/>
    <n v="7"/>
    <n v="0"/>
  </r>
  <r>
    <x v="130"/>
    <d v="2013-05-11T05:00:16"/>
    <n v="2013"/>
    <x v="4"/>
    <n v="11"/>
    <x v="4"/>
    <n v="7"/>
    <n v="0"/>
  </r>
  <r>
    <x v="130"/>
    <d v="2013-05-11T06:00:16"/>
    <n v="2013"/>
    <x v="4"/>
    <n v="11"/>
    <x v="5"/>
    <n v="7"/>
    <n v="0"/>
  </r>
  <r>
    <x v="130"/>
    <d v="2013-05-11T07:00:16"/>
    <n v="2013"/>
    <x v="4"/>
    <n v="11"/>
    <x v="6"/>
    <n v="7"/>
    <n v="0"/>
  </r>
  <r>
    <x v="130"/>
    <d v="2013-05-11T08:00:16"/>
    <n v="2013"/>
    <x v="4"/>
    <n v="11"/>
    <x v="7"/>
    <n v="7"/>
    <n v="5.4290000000000003"/>
  </r>
  <r>
    <x v="130"/>
    <d v="2013-05-11T09:00:16"/>
    <n v="2013"/>
    <x v="4"/>
    <n v="11"/>
    <x v="8"/>
    <n v="7"/>
    <n v="31.190999999999999"/>
  </r>
  <r>
    <x v="130"/>
    <d v="2013-05-11T10:00:16"/>
    <n v="2013"/>
    <x v="4"/>
    <n v="11"/>
    <x v="9"/>
    <n v="7"/>
    <n v="30.030999999999999"/>
  </r>
  <r>
    <x v="130"/>
    <d v="2013-05-11T11:00:16"/>
    <n v="2013"/>
    <x v="4"/>
    <n v="11"/>
    <x v="10"/>
    <n v="7"/>
    <n v="33.704999999999998"/>
  </r>
  <r>
    <x v="130"/>
    <d v="2013-05-11T12:00:16"/>
    <n v="2013"/>
    <x v="4"/>
    <n v="11"/>
    <x v="11"/>
    <n v="7"/>
    <n v="31.495999999999999"/>
  </r>
  <r>
    <x v="130"/>
    <d v="2013-05-11T13:00:16"/>
    <n v="2013"/>
    <x v="4"/>
    <n v="11"/>
    <x v="12"/>
    <n v="7"/>
    <n v="31.015000000000001"/>
  </r>
  <r>
    <x v="130"/>
    <d v="2013-05-11T14:00:16"/>
    <n v="2013"/>
    <x v="4"/>
    <n v="11"/>
    <x v="13"/>
    <n v="7"/>
    <n v="31.28"/>
  </r>
  <r>
    <x v="130"/>
    <d v="2013-05-11T15:00:16"/>
    <n v="2013"/>
    <x v="4"/>
    <n v="11"/>
    <x v="14"/>
    <n v="7"/>
    <n v="32.475999999999999"/>
  </r>
  <r>
    <x v="130"/>
    <d v="2013-05-11T16:00:16"/>
    <n v="2013"/>
    <x v="4"/>
    <n v="11"/>
    <x v="15"/>
    <n v="7"/>
    <n v="32.283000000000001"/>
  </r>
  <r>
    <x v="130"/>
    <d v="2013-05-11T17:00:16"/>
    <n v="2013"/>
    <x v="4"/>
    <n v="11"/>
    <x v="16"/>
    <n v="7"/>
    <n v="29.481999999999999"/>
  </r>
  <r>
    <x v="130"/>
    <d v="2013-05-11T18:00:16"/>
    <n v="2013"/>
    <x v="4"/>
    <n v="11"/>
    <x v="17"/>
    <n v="7"/>
    <n v="7.444"/>
  </r>
  <r>
    <x v="130"/>
    <d v="2013-05-11T19:00:16"/>
    <n v="2013"/>
    <x v="4"/>
    <n v="11"/>
    <x v="18"/>
    <n v="7"/>
    <n v="0"/>
  </r>
  <r>
    <x v="130"/>
    <d v="2013-05-11T20:00:16"/>
    <n v="2013"/>
    <x v="4"/>
    <n v="11"/>
    <x v="19"/>
    <n v="7"/>
    <n v="0"/>
  </r>
  <r>
    <x v="130"/>
    <d v="2013-05-11T21:00:16"/>
    <n v="2013"/>
    <x v="4"/>
    <n v="11"/>
    <x v="20"/>
    <n v="7"/>
    <n v="0"/>
  </r>
  <r>
    <x v="130"/>
    <d v="2013-05-11T22:00:16"/>
    <n v="2013"/>
    <x v="4"/>
    <n v="11"/>
    <x v="21"/>
    <n v="7"/>
    <n v="0"/>
  </r>
  <r>
    <x v="130"/>
    <d v="2013-05-11T23:00:16"/>
    <n v="2013"/>
    <x v="4"/>
    <n v="11"/>
    <x v="22"/>
    <n v="7"/>
    <n v="0"/>
  </r>
  <r>
    <x v="131"/>
    <d v="2013-05-12T00:00:16"/>
    <n v="2013"/>
    <x v="4"/>
    <n v="12"/>
    <x v="23"/>
    <n v="1"/>
    <n v="0"/>
  </r>
  <r>
    <x v="131"/>
    <d v="2013-05-12T01:00:16"/>
    <n v="2013"/>
    <x v="4"/>
    <n v="12"/>
    <x v="0"/>
    <n v="1"/>
    <n v="0"/>
  </r>
  <r>
    <x v="131"/>
    <d v="2013-05-12T02:00:16"/>
    <n v="2013"/>
    <x v="4"/>
    <n v="12"/>
    <x v="1"/>
    <n v="1"/>
    <n v="0"/>
  </r>
  <r>
    <x v="131"/>
    <d v="2013-05-12T03:00:16"/>
    <n v="2013"/>
    <x v="4"/>
    <n v="12"/>
    <x v="2"/>
    <n v="1"/>
    <n v="0"/>
  </r>
  <r>
    <x v="131"/>
    <d v="2013-05-12T04:00:16"/>
    <n v="2013"/>
    <x v="4"/>
    <n v="12"/>
    <x v="3"/>
    <n v="1"/>
    <n v="0"/>
  </r>
  <r>
    <x v="131"/>
    <d v="2013-05-12T05:00:16"/>
    <n v="2013"/>
    <x v="4"/>
    <n v="12"/>
    <x v="4"/>
    <n v="1"/>
    <n v="0"/>
  </r>
  <r>
    <x v="131"/>
    <d v="2013-05-12T06:00:16"/>
    <n v="2013"/>
    <x v="4"/>
    <n v="12"/>
    <x v="5"/>
    <n v="1"/>
    <n v="0"/>
  </r>
  <r>
    <x v="131"/>
    <d v="2013-05-12T07:00:16"/>
    <n v="2013"/>
    <x v="4"/>
    <n v="12"/>
    <x v="6"/>
    <n v="1"/>
    <n v="0"/>
  </r>
  <r>
    <x v="131"/>
    <d v="2013-05-12T08:00:16"/>
    <n v="2013"/>
    <x v="4"/>
    <n v="12"/>
    <x v="7"/>
    <n v="1"/>
    <n v="6.4119999999999999"/>
  </r>
  <r>
    <x v="131"/>
    <d v="2013-05-12T09:00:16"/>
    <n v="2013"/>
    <x v="4"/>
    <n v="12"/>
    <x v="8"/>
    <n v="1"/>
    <n v="37.414000000000001"/>
  </r>
  <r>
    <x v="131"/>
    <d v="2013-05-12T10:00:16"/>
    <n v="2013"/>
    <x v="4"/>
    <n v="12"/>
    <x v="9"/>
    <n v="1"/>
    <n v="38.962000000000003"/>
  </r>
  <r>
    <x v="131"/>
    <d v="2013-05-12T11:00:16"/>
    <n v="2013"/>
    <x v="4"/>
    <n v="12"/>
    <x v="10"/>
    <n v="1"/>
    <n v="39.238"/>
  </r>
  <r>
    <x v="131"/>
    <d v="2013-05-12T12:00:16"/>
    <n v="2013"/>
    <x v="4"/>
    <n v="12"/>
    <x v="11"/>
    <n v="1"/>
    <n v="36.698"/>
  </r>
  <r>
    <x v="131"/>
    <d v="2013-05-12T13:00:16"/>
    <n v="2013"/>
    <x v="4"/>
    <n v="12"/>
    <x v="12"/>
    <n v="1"/>
    <n v="34.908999999999999"/>
  </r>
  <r>
    <x v="131"/>
    <d v="2013-05-12T14:00:16"/>
    <n v="2013"/>
    <x v="4"/>
    <n v="12"/>
    <x v="13"/>
    <n v="1"/>
    <n v="37.902000000000001"/>
  </r>
  <r>
    <x v="131"/>
    <d v="2013-05-12T15:00:16"/>
    <n v="2013"/>
    <x v="4"/>
    <n v="12"/>
    <x v="14"/>
    <n v="1"/>
    <n v="40.234000000000002"/>
  </r>
  <r>
    <x v="131"/>
    <d v="2013-05-12T16:00:16"/>
    <n v="2013"/>
    <x v="4"/>
    <n v="12"/>
    <x v="15"/>
    <n v="1"/>
    <n v="41.704000000000001"/>
  </r>
  <r>
    <x v="131"/>
    <d v="2013-05-12T17:00:16"/>
    <n v="2013"/>
    <x v="4"/>
    <n v="12"/>
    <x v="16"/>
    <n v="1"/>
    <n v="36.54"/>
  </r>
  <r>
    <x v="131"/>
    <d v="2013-05-12T18:00:16"/>
    <n v="2013"/>
    <x v="4"/>
    <n v="12"/>
    <x v="17"/>
    <n v="1"/>
    <n v="7.9029999999999996"/>
  </r>
  <r>
    <x v="131"/>
    <d v="2013-05-12T19:00:16"/>
    <n v="2013"/>
    <x v="4"/>
    <n v="12"/>
    <x v="18"/>
    <n v="1"/>
    <n v="0"/>
  </r>
  <r>
    <x v="131"/>
    <d v="2013-05-12T20:00:16"/>
    <n v="2013"/>
    <x v="4"/>
    <n v="12"/>
    <x v="19"/>
    <n v="1"/>
    <n v="0"/>
  </r>
  <r>
    <x v="131"/>
    <d v="2013-05-12T21:00:16"/>
    <n v="2013"/>
    <x v="4"/>
    <n v="12"/>
    <x v="20"/>
    <n v="1"/>
    <n v="0"/>
  </r>
  <r>
    <x v="131"/>
    <d v="2013-05-12T22:00:16"/>
    <n v="2013"/>
    <x v="4"/>
    <n v="12"/>
    <x v="21"/>
    <n v="1"/>
    <n v="0"/>
  </r>
  <r>
    <x v="131"/>
    <d v="2013-05-12T23:00:16"/>
    <n v="2013"/>
    <x v="4"/>
    <n v="12"/>
    <x v="22"/>
    <n v="1"/>
    <n v="0"/>
  </r>
  <r>
    <x v="132"/>
    <d v="2013-05-13T00:00:16"/>
    <n v="2013"/>
    <x v="4"/>
    <n v="13"/>
    <x v="23"/>
    <n v="2"/>
    <n v="0"/>
  </r>
  <r>
    <x v="132"/>
    <d v="2013-05-13T01:00:16"/>
    <n v="2013"/>
    <x v="4"/>
    <n v="13"/>
    <x v="0"/>
    <n v="2"/>
    <n v="0"/>
  </r>
  <r>
    <x v="132"/>
    <d v="2013-05-13T02:00:16"/>
    <n v="2013"/>
    <x v="4"/>
    <n v="13"/>
    <x v="1"/>
    <n v="2"/>
    <n v="0"/>
  </r>
  <r>
    <x v="132"/>
    <d v="2013-05-13T03:00:16"/>
    <n v="2013"/>
    <x v="4"/>
    <n v="13"/>
    <x v="2"/>
    <n v="2"/>
    <n v="0"/>
  </r>
  <r>
    <x v="132"/>
    <d v="2013-05-13T04:00:16"/>
    <n v="2013"/>
    <x v="4"/>
    <n v="13"/>
    <x v="3"/>
    <n v="2"/>
    <n v="0"/>
  </r>
  <r>
    <x v="132"/>
    <d v="2013-05-13T05:00:16"/>
    <n v="2013"/>
    <x v="4"/>
    <n v="13"/>
    <x v="4"/>
    <n v="2"/>
    <n v="0"/>
  </r>
  <r>
    <x v="132"/>
    <d v="2013-05-13T06:00:16"/>
    <n v="2013"/>
    <x v="4"/>
    <n v="13"/>
    <x v="5"/>
    <n v="2"/>
    <n v="0"/>
  </r>
  <r>
    <x v="132"/>
    <d v="2013-05-13T07:00:16"/>
    <n v="2013"/>
    <x v="4"/>
    <n v="13"/>
    <x v="6"/>
    <n v="2"/>
    <n v="0"/>
  </r>
  <r>
    <x v="132"/>
    <d v="2013-05-13T08:00:16"/>
    <n v="2013"/>
    <x v="4"/>
    <n v="13"/>
    <x v="7"/>
    <n v="2"/>
    <n v="8.1679999999999993"/>
  </r>
  <r>
    <x v="132"/>
    <d v="2013-05-13T09:00:16"/>
    <n v="2013"/>
    <x v="4"/>
    <n v="13"/>
    <x v="8"/>
    <n v="2"/>
    <n v="44.012999999999998"/>
  </r>
  <r>
    <x v="132"/>
    <d v="2013-05-13T10:00:16"/>
    <n v="2013"/>
    <x v="4"/>
    <n v="13"/>
    <x v="9"/>
    <n v="2"/>
    <n v="46.664999999999999"/>
  </r>
  <r>
    <x v="132"/>
    <d v="2013-05-13T11:00:16"/>
    <n v="2013"/>
    <x v="4"/>
    <n v="13"/>
    <x v="10"/>
    <n v="2"/>
    <n v="47.113999999999997"/>
  </r>
  <r>
    <x v="132"/>
    <d v="2013-05-13T12:00:16"/>
    <n v="2013"/>
    <x v="4"/>
    <n v="13"/>
    <x v="11"/>
    <n v="2"/>
    <n v="44.267000000000003"/>
  </r>
  <r>
    <x v="132"/>
    <d v="2013-05-13T13:00:16"/>
    <n v="2013"/>
    <x v="4"/>
    <n v="13"/>
    <x v="12"/>
    <n v="2"/>
    <n v="44.965000000000003"/>
  </r>
  <r>
    <x v="132"/>
    <d v="2013-05-13T14:00:16"/>
    <n v="2013"/>
    <x v="4"/>
    <n v="13"/>
    <x v="13"/>
    <n v="2"/>
    <n v="45.039000000000001"/>
  </r>
  <r>
    <x v="132"/>
    <d v="2013-05-13T15:00:16"/>
    <n v="2013"/>
    <x v="4"/>
    <n v="13"/>
    <x v="14"/>
    <n v="2"/>
    <n v="44.65"/>
  </r>
  <r>
    <x v="132"/>
    <d v="2013-05-13T16:00:16"/>
    <n v="2013"/>
    <x v="4"/>
    <n v="13"/>
    <x v="15"/>
    <n v="2"/>
    <n v="43.585999999999999"/>
  </r>
  <r>
    <x v="132"/>
    <d v="2013-05-13T17:00:16"/>
    <n v="2013"/>
    <x v="4"/>
    <n v="13"/>
    <x v="16"/>
    <n v="2"/>
    <n v="38.472999999999999"/>
  </r>
  <r>
    <x v="132"/>
    <d v="2013-05-13T18:00:16"/>
    <n v="2013"/>
    <x v="4"/>
    <n v="13"/>
    <x v="17"/>
    <n v="2"/>
    <n v="8.8770000000000007"/>
  </r>
  <r>
    <x v="132"/>
    <d v="2013-05-13T19:00:16"/>
    <n v="2013"/>
    <x v="4"/>
    <n v="13"/>
    <x v="18"/>
    <n v="2"/>
    <n v="0"/>
  </r>
  <r>
    <x v="132"/>
    <d v="2013-05-13T20:00:16"/>
    <n v="2013"/>
    <x v="4"/>
    <n v="13"/>
    <x v="19"/>
    <n v="2"/>
    <n v="0"/>
  </r>
  <r>
    <x v="132"/>
    <d v="2013-05-13T21:00:16"/>
    <n v="2013"/>
    <x v="4"/>
    <n v="13"/>
    <x v="20"/>
    <n v="2"/>
    <n v="0"/>
  </r>
  <r>
    <x v="132"/>
    <d v="2013-05-13T22:00:16"/>
    <n v="2013"/>
    <x v="4"/>
    <n v="13"/>
    <x v="21"/>
    <n v="2"/>
    <n v="0"/>
  </r>
  <r>
    <x v="132"/>
    <d v="2013-05-13T23:00:16"/>
    <n v="2013"/>
    <x v="4"/>
    <n v="13"/>
    <x v="22"/>
    <n v="2"/>
    <n v="0"/>
  </r>
  <r>
    <x v="133"/>
    <d v="2013-05-14T00:00:16"/>
    <n v="2013"/>
    <x v="4"/>
    <n v="14"/>
    <x v="23"/>
    <n v="3"/>
    <n v="0"/>
  </r>
  <r>
    <x v="133"/>
    <d v="2013-05-14T01:00:16"/>
    <n v="2013"/>
    <x v="4"/>
    <n v="14"/>
    <x v="0"/>
    <n v="3"/>
    <n v="0"/>
  </r>
  <r>
    <x v="133"/>
    <d v="2013-05-14T02:00:16"/>
    <n v="2013"/>
    <x v="4"/>
    <n v="14"/>
    <x v="1"/>
    <n v="3"/>
    <n v="0"/>
  </r>
  <r>
    <x v="133"/>
    <d v="2013-05-14T03:00:16"/>
    <n v="2013"/>
    <x v="4"/>
    <n v="14"/>
    <x v="2"/>
    <n v="3"/>
    <n v="0"/>
  </r>
  <r>
    <x v="133"/>
    <d v="2013-05-14T04:00:16"/>
    <n v="2013"/>
    <x v="4"/>
    <n v="14"/>
    <x v="3"/>
    <n v="3"/>
    <n v="0"/>
  </r>
  <r>
    <x v="133"/>
    <d v="2013-05-14T05:00:16"/>
    <n v="2013"/>
    <x v="4"/>
    <n v="14"/>
    <x v="4"/>
    <n v="3"/>
    <n v="0"/>
  </r>
  <r>
    <x v="133"/>
    <d v="2013-05-14T06:00:16"/>
    <n v="2013"/>
    <x v="4"/>
    <n v="14"/>
    <x v="5"/>
    <n v="3"/>
    <n v="0"/>
  </r>
  <r>
    <x v="133"/>
    <d v="2013-05-14T07:00:16"/>
    <n v="2013"/>
    <x v="4"/>
    <n v="14"/>
    <x v="6"/>
    <n v="3"/>
    <n v="0"/>
  </r>
  <r>
    <x v="133"/>
    <d v="2013-05-14T08:00:16"/>
    <n v="2013"/>
    <x v="4"/>
    <n v="14"/>
    <x v="7"/>
    <n v="3"/>
    <n v="7.9880000000000004"/>
  </r>
  <r>
    <x v="133"/>
    <d v="2013-05-14T09:00:16"/>
    <n v="2013"/>
    <x v="4"/>
    <n v="14"/>
    <x v="8"/>
    <n v="3"/>
    <n v="43.878999999999998"/>
  </r>
  <r>
    <x v="133"/>
    <d v="2013-05-14T10:00:16"/>
    <n v="2013"/>
    <x v="4"/>
    <n v="14"/>
    <x v="9"/>
    <n v="3"/>
    <n v="47.792000000000002"/>
  </r>
  <r>
    <x v="133"/>
    <d v="2013-05-14T11:00:16"/>
    <n v="2013"/>
    <x v="4"/>
    <n v="14"/>
    <x v="10"/>
    <n v="3"/>
    <n v="46.058"/>
  </r>
  <r>
    <x v="133"/>
    <d v="2013-05-14T12:00:16"/>
    <n v="2013"/>
    <x v="4"/>
    <n v="14"/>
    <x v="11"/>
    <n v="3"/>
    <n v="43.808"/>
  </r>
  <r>
    <x v="133"/>
    <d v="2013-05-14T13:00:16"/>
    <n v="2013"/>
    <x v="4"/>
    <n v="14"/>
    <x v="12"/>
    <n v="3"/>
    <n v="44.354999999999997"/>
  </r>
  <r>
    <x v="133"/>
    <d v="2013-05-14T14:00:16"/>
    <n v="2013"/>
    <x v="4"/>
    <n v="14"/>
    <x v="13"/>
    <n v="3"/>
    <n v="45.34"/>
  </r>
  <r>
    <x v="133"/>
    <d v="2013-05-14T15:00:16"/>
    <n v="2013"/>
    <x v="4"/>
    <n v="14"/>
    <x v="14"/>
    <n v="3"/>
    <n v="47.14"/>
  </r>
  <r>
    <x v="133"/>
    <d v="2013-05-14T16:00:16"/>
    <n v="2013"/>
    <x v="4"/>
    <n v="14"/>
    <x v="15"/>
    <n v="3"/>
    <n v="46.837000000000003"/>
  </r>
  <r>
    <x v="133"/>
    <d v="2013-05-14T17:00:16"/>
    <n v="2013"/>
    <x v="4"/>
    <n v="14"/>
    <x v="16"/>
    <n v="3"/>
    <n v="41.966999999999999"/>
  </r>
  <r>
    <x v="133"/>
    <d v="2013-05-14T18:00:16"/>
    <n v="2013"/>
    <x v="4"/>
    <n v="14"/>
    <x v="17"/>
    <n v="3"/>
    <n v="9.0579999999999998"/>
  </r>
  <r>
    <x v="133"/>
    <d v="2013-05-14T19:00:16"/>
    <n v="2013"/>
    <x v="4"/>
    <n v="14"/>
    <x v="18"/>
    <n v="3"/>
    <n v="0"/>
  </r>
  <r>
    <x v="133"/>
    <d v="2013-05-14T20:00:16"/>
    <n v="2013"/>
    <x v="4"/>
    <n v="14"/>
    <x v="19"/>
    <n v="3"/>
    <n v="0"/>
  </r>
  <r>
    <x v="133"/>
    <d v="2013-05-14T21:00:16"/>
    <n v="2013"/>
    <x v="4"/>
    <n v="14"/>
    <x v="20"/>
    <n v="3"/>
    <n v="0"/>
  </r>
  <r>
    <x v="133"/>
    <d v="2013-05-14T22:00:16"/>
    <n v="2013"/>
    <x v="4"/>
    <n v="14"/>
    <x v="21"/>
    <n v="3"/>
    <n v="0"/>
  </r>
  <r>
    <x v="133"/>
    <d v="2013-05-14T23:00:16"/>
    <n v="2013"/>
    <x v="4"/>
    <n v="14"/>
    <x v="22"/>
    <n v="3"/>
    <n v="0"/>
  </r>
  <r>
    <x v="134"/>
    <d v="2013-05-15T00:00:16"/>
    <n v="2013"/>
    <x v="4"/>
    <n v="15"/>
    <x v="23"/>
    <n v="4"/>
    <n v="0"/>
  </r>
  <r>
    <x v="134"/>
    <d v="2013-05-15T01:00:16"/>
    <n v="2013"/>
    <x v="4"/>
    <n v="15"/>
    <x v="0"/>
    <n v="4"/>
    <n v="0"/>
  </r>
  <r>
    <x v="134"/>
    <d v="2013-05-15T02:00:16"/>
    <n v="2013"/>
    <x v="4"/>
    <n v="15"/>
    <x v="1"/>
    <n v="4"/>
    <n v="0"/>
  </r>
  <r>
    <x v="134"/>
    <d v="2013-05-15T03:00:16"/>
    <n v="2013"/>
    <x v="4"/>
    <n v="15"/>
    <x v="2"/>
    <n v="4"/>
    <n v="0"/>
  </r>
  <r>
    <x v="134"/>
    <d v="2013-05-15T04:00:16"/>
    <n v="2013"/>
    <x v="4"/>
    <n v="15"/>
    <x v="3"/>
    <n v="4"/>
    <n v="0"/>
  </r>
  <r>
    <x v="134"/>
    <d v="2013-05-15T05:00:16"/>
    <n v="2013"/>
    <x v="4"/>
    <n v="15"/>
    <x v="4"/>
    <n v="4"/>
    <n v="0"/>
  </r>
  <r>
    <x v="134"/>
    <d v="2013-05-15T06:00:16"/>
    <n v="2013"/>
    <x v="4"/>
    <n v="15"/>
    <x v="5"/>
    <n v="4"/>
    <n v="0"/>
  </r>
  <r>
    <x v="134"/>
    <d v="2013-05-15T07:00:16"/>
    <n v="2013"/>
    <x v="4"/>
    <n v="15"/>
    <x v="6"/>
    <n v="4"/>
    <n v="0"/>
  </r>
  <r>
    <x v="134"/>
    <d v="2013-05-15T08:00:16"/>
    <n v="2013"/>
    <x v="4"/>
    <n v="15"/>
    <x v="7"/>
    <n v="4"/>
    <n v="7.6449999999999996"/>
  </r>
  <r>
    <x v="134"/>
    <d v="2013-05-15T09:00:16"/>
    <n v="2013"/>
    <x v="4"/>
    <n v="15"/>
    <x v="8"/>
    <n v="4"/>
    <n v="43.667999999999999"/>
  </r>
  <r>
    <x v="134"/>
    <d v="2013-05-15T10:00:16"/>
    <n v="2013"/>
    <x v="4"/>
    <n v="15"/>
    <x v="9"/>
    <n v="4"/>
    <n v="47.654000000000003"/>
  </r>
  <r>
    <x v="134"/>
    <d v="2013-05-15T11:00:16"/>
    <n v="2013"/>
    <x v="4"/>
    <n v="15"/>
    <x v="10"/>
    <n v="4"/>
    <n v="46.527000000000001"/>
  </r>
  <r>
    <x v="134"/>
    <d v="2013-05-15T12:00:16"/>
    <n v="2013"/>
    <x v="4"/>
    <n v="15"/>
    <x v="11"/>
    <n v="4"/>
    <n v="41.982999999999997"/>
  </r>
  <r>
    <x v="134"/>
    <d v="2013-05-15T13:00:16"/>
    <n v="2013"/>
    <x v="4"/>
    <n v="15"/>
    <x v="12"/>
    <n v="4"/>
    <n v="42.753"/>
  </r>
  <r>
    <x v="134"/>
    <d v="2013-05-15T14:00:16"/>
    <n v="2013"/>
    <x v="4"/>
    <n v="15"/>
    <x v="13"/>
    <n v="4"/>
    <n v="44.786000000000001"/>
  </r>
  <r>
    <x v="134"/>
    <d v="2013-05-15T15:00:16"/>
    <n v="2013"/>
    <x v="4"/>
    <n v="15"/>
    <x v="14"/>
    <n v="4"/>
    <n v="46.33"/>
  </r>
  <r>
    <x v="134"/>
    <d v="2013-05-15T16:00:16"/>
    <n v="2013"/>
    <x v="4"/>
    <n v="15"/>
    <x v="15"/>
    <n v="4"/>
    <n v="46.423999999999999"/>
  </r>
  <r>
    <x v="134"/>
    <d v="2013-05-15T17:00:16"/>
    <n v="2013"/>
    <x v="4"/>
    <n v="15"/>
    <x v="16"/>
    <n v="4"/>
    <n v="40.386000000000003"/>
  </r>
  <r>
    <x v="134"/>
    <d v="2013-05-15T18:00:16"/>
    <n v="2013"/>
    <x v="4"/>
    <n v="15"/>
    <x v="17"/>
    <n v="4"/>
    <n v="8.3040000000000003"/>
  </r>
  <r>
    <x v="134"/>
    <d v="2013-05-15T19:00:16"/>
    <n v="2013"/>
    <x v="4"/>
    <n v="15"/>
    <x v="18"/>
    <n v="4"/>
    <n v="0"/>
  </r>
  <r>
    <x v="134"/>
    <d v="2013-05-15T20:00:16"/>
    <n v="2013"/>
    <x v="4"/>
    <n v="15"/>
    <x v="19"/>
    <n v="4"/>
    <n v="0"/>
  </r>
  <r>
    <x v="134"/>
    <d v="2013-05-15T21:00:16"/>
    <n v="2013"/>
    <x v="4"/>
    <n v="15"/>
    <x v="20"/>
    <n v="4"/>
    <n v="0"/>
  </r>
  <r>
    <x v="134"/>
    <d v="2013-05-15T22:00:16"/>
    <n v="2013"/>
    <x v="4"/>
    <n v="15"/>
    <x v="21"/>
    <n v="4"/>
    <n v="0"/>
  </r>
  <r>
    <x v="134"/>
    <d v="2013-05-15T23:00:16"/>
    <n v="2013"/>
    <x v="4"/>
    <n v="15"/>
    <x v="22"/>
    <n v="4"/>
    <n v="0"/>
  </r>
  <r>
    <x v="135"/>
    <d v="2013-05-16T00:00:16"/>
    <n v="2013"/>
    <x v="4"/>
    <n v="16"/>
    <x v="23"/>
    <n v="5"/>
    <n v="0"/>
  </r>
  <r>
    <x v="135"/>
    <d v="2013-05-16T01:00:16"/>
    <n v="2013"/>
    <x v="4"/>
    <n v="16"/>
    <x v="0"/>
    <n v="5"/>
    <n v="0"/>
  </r>
  <r>
    <x v="135"/>
    <d v="2013-05-16T02:00:16"/>
    <n v="2013"/>
    <x v="4"/>
    <n v="16"/>
    <x v="1"/>
    <n v="5"/>
    <n v="0"/>
  </r>
  <r>
    <x v="135"/>
    <d v="2013-05-16T03:00:16"/>
    <n v="2013"/>
    <x v="4"/>
    <n v="16"/>
    <x v="2"/>
    <n v="5"/>
    <n v="0"/>
  </r>
  <r>
    <x v="135"/>
    <d v="2013-05-16T04:00:16"/>
    <n v="2013"/>
    <x v="4"/>
    <n v="16"/>
    <x v="3"/>
    <n v="5"/>
    <n v="0"/>
  </r>
  <r>
    <x v="135"/>
    <d v="2013-05-16T05:00:16"/>
    <n v="2013"/>
    <x v="4"/>
    <n v="16"/>
    <x v="4"/>
    <n v="5"/>
    <n v="0"/>
  </r>
  <r>
    <x v="135"/>
    <d v="2013-05-16T06:00:16"/>
    <n v="2013"/>
    <x v="4"/>
    <n v="16"/>
    <x v="5"/>
    <n v="5"/>
    <n v="0"/>
  </r>
  <r>
    <x v="135"/>
    <d v="2013-05-16T07:00:16"/>
    <n v="2013"/>
    <x v="4"/>
    <n v="16"/>
    <x v="6"/>
    <n v="5"/>
    <n v="0"/>
  </r>
  <r>
    <x v="135"/>
    <d v="2013-05-16T08:00:16"/>
    <n v="2013"/>
    <x v="4"/>
    <n v="16"/>
    <x v="7"/>
    <n v="5"/>
    <n v="7.1109999999999998"/>
  </r>
  <r>
    <x v="135"/>
    <d v="2013-05-16T09:00:16"/>
    <n v="2013"/>
    <x v="4"/>
    <n v="16"/>
    <x v="8"/>
    <n v="5"/>
    <n v="42.08"/>
  </r>
  <r>
    <x v="135"/>
    <d v="2013-05-16T10:00:16"/>
    <n v="2013"/>
    <x v="4"/>
    <n v="16"/>
    <x v="9"/>
    <n v="5"/>
    <n v="46.436"/>
  </r>
  <r>
    <x v="135"/>
    <d v="2013-05-16T11:00:16"/>
    <n v="2013"/>
    <x v="4"/>
    <n v="16"/>
    <x v="10"/>
    <n v="5"/>
    <n v="46.326000000000001"/>
  </r>
  <r>
    <x v="135"/>
    <d v="2013-05-16T12:00:16"/>
    <n v="2013"/>
    <x v="4"/>
    <n v="16"/>
    <x v="11"/>
    <n v="5"/>
    <n v="43.131999999999998"/>
  </r>
  <r>
    <x v="135"/>
    <d v="2013-05-16T13:00:16"/>
    <n v="2013"/>
    <x v="4"/>
    <n v="16"/>
    <x v="12"/>
    <n v="5"/>
    <n v="43.927999999999997"/>
  </r>
  <r>
    <x v="135"/>
    <d v="2013-05-16T14:00:16"/>
    <n v="2013"/>
    <x v="4"/>
    <n v="16"/>
    <x v="13"/>
    <n v="5"/>
    <n v="45.49"/>
  </r>
  <r>
    <x v="135"/>
    <d v="2013-05-16T15:00:16"/>
    <n v="2013"/>
    <x v="4"/>
    <n v="16"/>
    <x v="14"/>
    <n v="5"/>
    <n v="47.905000000000001"/>
  </r>
  <r>
    <x v="135"/>
    <d v="2013-05-16T16:00:16"/>
    <n v="2013"/>
    <x v="4"/>
    <n v="16"/>
    <x v="15"/>
    <n v="5"/>
    <n v="48.527000000000001"/>
  </r>
  <r>
    <x v="135"/>
    <d v="2013-05-16T17:00:16"/>
    <n v="2013"/>
    <x v="4"/>
    <n v="16"/>
    <x v="16"/>
    <n v="5"/>
    <n v="43.424999999999997"/>
  </r>
  <r>
    <x v="135"/>
    <d v="2013-05-16T18:00:16"/>
    <n v="2013"/>
    <x v="4"/>
    <n v="16"/>
    <x v="17"/>
    <n v="5"/>
    <n v="8.9440000000000008"/>
  </r>
  <r>
    <x v="135"/>
    <d v="2013-05-16T19:00:16"/>
    <n v="2013"/>
    <x v="4"/>
    <n v="16"/>
    <x v="18"/>
    <n v="5"/>
    <n v="0"/>
  </r>
  <r>
    <x v="135"/>
    <d v="2013-05-16T20:00:16"/>
    <n v="2013"/>
    <x v="4"/>
    <n v="16"/>
    <x v="19"/>
    <n v="5"/>
    <n v="0"/>
  </r>
  <r>
    <x v="135"/>
    <d v="2013-05-16T21:00:16"/>
    <n v="2013"/>
    <x v="4"/>
    <n v="16"/>
    <x v="20"/>
    <n v="5"/>
    <n v="0"/>
  </r>
  <r>
    <x v="135"/>
    <d v="2013-05-16T22:00:16"/>
    <n v="2013"/>
    <x v="4"/>
    <n v="16"/>
    <x v="21"/>
    <n v="5"/>
    <n v="0"/>
  </r>
  <r>
    <x v="135"/>
    <d v="2013-05-16T23:00:16"/>
    <n v="2013"/>
    <x v="4"/>
    <n v="16"/>
    <x v="22"/>
    <n v="5"/>
    <n v="0"/>
  </r>
  <r>
    <x v="136"/>
    <d v="2013-05-17T00:00:16"/>
    <n v="2013"/>
    <x v="4"/>
    <n v="17"/>
    <x v="23"/>
    <n v="6"/>
    <n v="0"/>
  </r>
  <r>
    <x v="136"/>
    <d v="2013-05-17T01:00:16"/>
    <n v="2013"/>
    <x v="4"/>
    <n v="17"/>
    <x v="0"/>
    <n v="6"/>
    <n v="0"/>
  </r>
  <r>
    <x v="136"/>
    <d v="2013-05-17T02:00:16"/>
    <n v="2013"/>
    <x v="4"/>
    <n v="17"/>
    <x v="1"/>
    <n v="6"/>
    <n v="0"/>
  </r>
  <r>
    <x v="136"/>
    <d v="2013-05-17T03:00:16"/>
    <n v="2013"/>
    <x v="4"/>
    <n v="17"/>
    <x v="2"/>
    <n v="6"/>
    <n v="0"/>
  </r>
  <r>
    <x v="136"/>
    <d v="2013-05-17T04:00:16"/>
    <n v="2013"/>
    <x v="4"/>
    <n v="17"/>
    <x v="3"/>
    <n v="6"/>
    <n v="0"/>
  </r>
  <r>
    <x v="136"/>
    <d v="2013-05-17T05:00:16"/>
    <n v="2013"/>
    <x v="4"/>
    <n v="17"/>
    <x v="4"/>
    <n v="6"/>
    <n v="0"/>
  </r>
  <r>
    <x v="136"/>
    <d v="2013-05-17T06:00:16"/>
    <n v="2013"/>
    <x v="4"/>
    <n v="17"/>
    <x v="5"/>
    <n v="6"/>
    <n v="0"/>
  </r>
  <r>
    <x v="136"/>
    <d v="2013-05-17T07:00:16"/>
    <n v="2013"/>
    <x v="4"/>
    <n v="17"/>
    <x v="6"/>
    <n v="6"/>
    <n v="0"/>
  </r>
  <r>
    <x v="136"/>
    <d v="2013-05-17T08:00:16"/>
    <n v="2013"/>
    <x v="4"/>
    <n v="17"/>
    <x v="7"/>
    <n v="6"/>
    <n v="2.5510000000000002"/>
  </r>
  <r>
    <x v="136"/>
    <d v="2013-05-17T09:00:16"/>
    <n v="2013"/>
    <x v="4"/>
    <n v="17"/>
    <x v="8"/>
    <n v="6"/>
    <n v="18.736999999999998"/>
  </r>
  <r>
    <x v="136"/>
    <d v="2013-05-17T10:00:16"/>
    <n v="2013"/>
    <x v="4"/>
    <n v="17"/>
    <x v="9"/>
    <n v="6"/>
    <n v="10.981999999999999"/>
  </r>
  <r>
    <x v="136"/>
    <d v="2013-05-17T11:00:16"/>
    <n v="2013"/>
    <x v="4"/>
    <n v="17"/>
    <x v="10"/>
    <n v="6"/>
    <n v="13.673"/>
  </r>
  <r>
    <x v="136"/>
    <d v="2013-05-17T12:00:16"/>
    <n v="2013"/>
    <x v="4"/>
    <n v="17"/>
    <x v="11"/>
    <n v="6"/>
    <n v="19.228000000000002"/>
  </r>
  <r>
    <x v="136"/>
    <d v="2013-05-17T13:00:16"/>
    <n v="2013"/>
    <x v="4"/>
    <n v="17"/>
    <x v="12"/>
    <n v="6"/>
    <n v="13.848000000000001"/>
  </r>
  <r>
    <x v="136"/>
    <d v="2013-05-17T14:00:16"/>
    <n v="2013"/>
    <x v="4"/>
    <n v="17"/>
    <x v="13"/>
    <n v="6"/>
    <n v="9.4209999999999994"/>
  </r>
  <r>
    <x v="136"/>
    <d v="2013-05-17T15:00:16"/>
    <n v="2013"/>
    <x v="4"/>
    <n v="17"/>
    <x v="14"/>
    <n v="6"/>
    <n v="9.4730000000000008"/>
  </r>
  <r>
    <x v="136"/>
    <d v="2013-05-17T16:00:16"/>
    <n v="2013"/>
    <x v="4"/>
    <n v="17"/>
    <x v="15"/>
    <n v="6"/>
    <n v="8.6959999999999997"/>
  </r>
  <r>
    <x v="136"/>
    <d v="2013-05-17T17:00:16"/>
    <n v="2013"/>
    <x v="4"/>
    <n v="17"/>
    <x v="16"/>
    <n v="6"/>
    <n v="3.7130000000000001"/>
  </r>
  <r>
    <x v="136"/>
    <d v="2013-05-17T18:00:16"/>
    <n v="2013"/>
    <x v="4"/>
    <n v="17"/>
    <x v="17"/>
    <n v="6"/>
    <n v="1.754"/>
  </r>
  <r>
    <x v="136"/>
    <d v="2013-05-17T19:00:16"/>
    <n v="2013"/>
    <x v="4"/>
    <n v="17"/>
    <x v="18"/>
    <n v="6"/>
    <n v="0"/>
  </r>
  <r>
    <x v="136"/>
    <d v="2013-05-17T20:00:16"/>
    <n v="2013"/>
    <x v="4"/>
    <n v="17"/>
    <x v="19"/>
    <n v="6"/>
    <n v="0"/>
  </r>
  <r>
    <x v="136"/>
    <d v="2013-05-17T21:00:16"/>
    <n v="2013"/>
    <x v="4"/>
    <n v="17"/>
    <x v="20"/>
    <n v="6"/>
    <n v="0"/>
  </r>
  <r>
    <x v="136"/>
    <d v="2013-05-17T22:00:16"/>
    <n v="2013"/>
    <x v="4"/>
    <n v="17"/>
    <x v="21"/>
    <n v="6"/>
    <n v="0"/>
  </r>
  <r>
    <x v="136"/>
    <d v="2013-05-17T23:00:16"/>
    <n v="2013"/>
    <x v="4"/>
    <n v="17"/>
    <x v="22"/>
    <n v="6"/>
    <n v="0"/>
  </r>
  <r>
    <x v="137"/>
    <d v="2013-05-18T00:00:16"/>
    <n v="2013"/>
    <x v="4"/>
    <n v="18"/>
    <x v="23"/>
    <n v="7"/>
    <n v="0"/>
  </r>
  <r>
    <x v="137"/>
    <d v="2013-05-18T01:00:16"/>
    <n v="2013"/>
    <x v="4"/>
    <n v="18"/>
    <x v="0"/>
    <n v="7"/>
    <n v="0"/>
  </r>
  <r>
    <x v="137"/>
    <d v="2013-05-18T02:00:16"/>
    <n v="2013"/>
    <x v="4"/>
    <n v="18"/>
    <x v="1"/>
    <n v="7"/>
    <n v="0"/>
  </r>
  <r>
    <x v="137"/>
    <d v="2013-05-18T03:00:16"/>
    <n v="2013"/>
    <x v="4"/>
    <n v="18"/>
    <x v="2"/>
    <n v="7"/>
    <n v="0"/>
  </r>
  <r>
    <x v="137"/>
    <d v="2013-05-18T04:00:16"/>
    <n v="2013"/>
    <x v="4"/>
    <n v="18"/>
    <x v="3"/>
    <n v="7"/>
    <n v="0"/>
  </r>
  <r>
    <x v="137"/>
    <d v="2013-05-18T05:00:16"/>
    <n v="2013"/>
    <x v="4"/>
    <n v="18"/>
    <x v="4"/>
    <n v="7"/>
    <n v="0"/>
  </r>
  <r>
    <x v="137"/>
    <d v="2013-05-18T06:00:16"/>
    <n v="2013"/>
    <x v="4"/>
    <n v="18"/>
    <x v="5"/>
    <n v="7"/>
    <n v="0"/>
  </r>
  <r>
    <x v="137"/>
    <d v="2013-05-18T07:00:16"/>
    <n v="2013"/>
    <x v="4"/>
    <n v="18"/>
    <x v="6"/>
    <n v="7"/>
    <n v="0"/>
  </r>
  <r>
    <x v="137"/>
    <d v="2013-05-18T08:00:16"/>
    <n v="2013"/>
    <x v="4"/>
    <n v="18"/>
    <x v="7"/>
    <n v="7"/>
    <n v="7.0339999999999998"/>
  </r>
  <r>
    <x v="137"/>
    <d v="2013-05-18T09:00:16"/>
    <n v="2013"/>
    <x v="4"/>
    <n v="18"/>
    <x v="8"/>
    <n v="7"/>
    <n v="44.183999999999997"/>
  </r>
  <r>
    <x v="137"/>
    <d v="2013-05-18T10:00:16"/>
    <n v="2013"/>
    <x v="4"/>
    <n v="18"/>
    <x v="9"/>
    <n v="7"/>
    <n v="44.774999999999999"/>
  </r>
  <r>
    <x v="137"/>
    <d v="2013-05-18T11:00:16"/>
    <n v="2013"/>
    <x v="4"/>
    <n v="18"/>
    <x v="10"/>
    <n v="7"/>
    <n v="48.877000000000002"/>
  </r>
  <r>
    <x v="137"/>
    <d v="2013-05-18T12:00:16"/>
    <n v="2013"/>
    <x v="4"/>
    <n v="18"/>
    <x v="11"/>
    <n v="7"/>
    <n v="47.802999999999997"/>
  </r>
  <r>
    <x v="137"/>
    <d v="2013-05-18T13:00:16"/>
    <n v="2013"/>
    <x v="4"/>
    <n v="18"/>
    <x v="12"/>
    <n v="7"/>
    <n v="45.901000000000003"/>
  </r>
  <r>
    <x v="137"/>
    <d v="2013-05-18T14:00:16"/>
    <n v="2013"/>
    <x v="4"/>
    <n v="18"/>
    <x v="13"/>
    <n v="7"/>
    <n v="45.417000000000002"/>
  </r>
  <r>
    <x v="137"/>
    <d v="2013-05-18T15:00:17"/>
    <n v="2013"/>
    <x v="4"/>
    <n v="18"/>
    <x v="14"/>
    <n v="7"/>
    <n v="46.92"/>
  </r>
  <r>
    <x v="137"/>
    <d v="2013-05-18T16:00:17"/>
    <n v="2013"/>
    <x v="4"/>
    <n v="18"/>
    <x v="15"/>
    <n v="7"/>
    <n v="46.890999999999998"/>
  </r>
  <r>
    <x v="137"/>
    <d v="2013-05-18T17:00:17"/>
    <n v="2013"/>
    <x v="4"/>
    <n v="18"/>
    <x v="16"/>
    <n v="7"/>
    <n v="43.048999999999999"/>
  </r>
  <r>
    <x v="137"/>
    <d v="2013-05-18T18:00:17"/>
    <n v="2013"/>
    <x v="4"/>
    <n v="18"/>
    <x v="17"/>
    <n v="7"/>
    <n v="8.5579999999999998"/>
  </r>
  <r>
    <x v="137"/>
    <d v="2013-05-18T19:00:17"/>
    <n v="2013"/>
    <x v="4"/>
    <n v="18"/>
    <x v="18"/>
    <n v="7"/>
    <n v="0"/>
  </r>
  <r>
    <x v="137"/>
    <d v="2013-05-18T20:00:17"/>
    <n v="2013"/>
    <x v="4"/>
    <n v="18"/>
    <x v="19"/>
    <n v="7"/>
    <n v="0"/>
  </r>
  <r>
    <x v="137"/>
    <d v="2013-05-18T21:00:17"/>
    <n v="2013"/>
    <x v="4"/>
    <n v="18"/>
    <x v="20"/>
    <n v="7"/>
    <n v="0"/>
  </r>
  <r>
    <x v="137"/>
    <d v="2013-05-18T22:00:17"/>
    <n v="2013"/>
    <x v="4"/>
    <n v="18"/>
    <x v="21"/>
    <n v="7"/>
    <n v="0"/>
  </r>
  <r>
    <x v="137"/>
    <d v="2013-05-18T23:00:17"/>
    <n v="2013"/>
    <x v="4"/>
    <n v="18"/>
    <x v="22"/>
    <n v="7"/>
    <n v="0"/>
  </r>
  <r>
    <x v="138"/>
    <d v="2013-05-19T00:00:17"/>
    <n v="2013"/>
    <x v="4"/>
    <n v="19"/>
    <x v="23"/>
    <n v="1"/>
    <n v="0"/>
  </r>
  <r>
    <x v="138"/>
    <d v="2013-05-19T01:00:17"/>
    <n v="2013"/>
    <x v="4"/>
    <n v="19"/>
    <x v="0"/>
    <n v="1"/>
    <n v="0"/>
  </r>
  <r>
    <x v="138"/>
    <d v="2013-05-19T02:00:17"/>
    <n v="2013"/>
    <x v="4"/>
    <n v="19"/>
    <x v="1"/>
    <n v="1"/>
    <n v="0"/>
  </r>
  <r>
    <x v="138"/>
    <d v="2013-05-19T03:00:17"/>
    <n v="2013"/>
    <x v="4"/>
    <n v="19"/>
    <x v="2"/>
    <n v="1"/>
    <n v="0"/>
  </r>
  <r>
    <x v="138"/>
    <d v="2013-05-19T04:00:17"/>
    <n v="2013"/>
    <x v="4"/>
    <n v="19"/>
    <x v="3"/>
    <n v="1"/>
    <n v="0"/>
  </r>
  <r>
    <x v="138"/>
    <d v="2013-05-19T05:00:17"/>
    <n v="2013"/>
    <x v="4"/>
    <n v="19"/>
    <x v="4"/>
    <n v="1"/>
    <n v="0"/>
  </r>
  <r>
    <x v="138"/>
    <d v="2013-05-19T06:00:17"/>
    <n v="2013"/>
    <x v="4"/>
    <n v="19"/>
    <x v="5"/>
    <n v="1"/>
    <n v="0"/>
  </r>
  <r>
    <x v="138"/>
    <d v="2013-05-19T07:00:17"/>
    <n v="2013"/>
    <x v="4"/>
    <n v="19"/>
    <x v="6"/>
    <n v="1"/>
    <n v="0"/>
  </r>
  <r>
    <x v="138"/>
    <d v="2013-05-19T08:00:17"/>
    <n v="2013"/>
    <x v="4"/>
    <n v="19"/>
    <x v="7"/>
    <n v="1"/>
    <n v="3.391"/>
  </r>
  <r>
    <x v="138"/>
    <d v="2013-05-19T09:00:17"/>
    <n v="2013"/>
    <x v="4"/>
    <n v="19"/>
    <x v="8"/>
    <n v="1"/>
    <n v="20.106999999999999"/>
  </r>
  <r>
    <x v="138"/>
    <d v="2013-05-19T10:00:17"/>
    <n v="2013"/>
    <x v="4"/>
    <n v="19"/>
    <x v="9"/>
    <n v="1"/>
    <n v="24.427"/>
  </r>
  <r>
    <x v="138"/>
    <d v="2013-05-19T11:00:17"/>
    <n v="2013"/>
    <x v="4"/>
    <n v="19"/>
    <x v="10"/>
    <n v="1"/>
    <n v="26.423999999999999"/>
  </r>
  <r>
    <x v="138"/>
    <d v="2013-05-19T12:00:17"/>
    <n v="2013"/>
    <x v="4"/>
    <n v="19"/>
    <x v="11"/>
    <n v="1"/>
    <n v="26.411000000000001"/>
  </r>
  <r>
    <x v="138"/>
    <d v="2013-05-19T13:00:17"/>
    <n v="2013"/>
    <x v="4"/>
    <n v="19"/>
    <x v="12"/>
    <n v="1"/>
    <n v="26.294"/>
  </r>
  <r>
    <x v="138"/>
    <d v="2013-05-19T14:00:17"/>
    <n v="2013"/>
    <x v="4"/>
    <n v="19"/>
    <x v="13"/>
    <n v="1"/>
    <n v="27.54"/>
  </r>
  <r>
    <x v="138"/>
    <d v="2013-05-19T15:00:17"/>
    <n v="2013"/>
    <x v="4"/>
    <n v="19"/>
    <x v="14"/>
    <n v="1"/>
    <n v="29.31"/>
  </r>
  <r>
    <x v="138"/>
    <d v="2013-05-19T16:00:17"/>
    <n v="2013"/>
    <x v="4"/>
    <n v="19"/>
    <x v="15"/>
    <n v="1"/>
    <n v="29.738"/>
  </r>
  <r>
    <x v="138"/>
    <d v="2013-05-19T17:00:17"/>
    <n v="2013"/>
    <x v="4"/>
    <n v="19"/>
    <x v="16"/>
    <n v="1"/>
    <n v="24.254999999999999"/>
  </r>
  <r>
    <x v="138"/>
    <d v="2013-05-19T18:00:17"/>
    <n v="2013"/>
    <x v="4"/>
    <n v="19"/>
    <x v="17"/>
    <n v="1"/>
    <n v="5.0279999999999996"/>
  </r>
  <r>
    <x v="138"/>
    <d v="2013-05-19T19:00:17"/>
    <n v="2013"/>
    <x v="4"/>
    <n v="19"/>
    <x v="18"/>
    <n v="1"/>
    <n v="0"/>
  </r>
  <r>
    <x v="138"/>
    <d v="2013-05-19T20:00:17"/>
    <n v="2013"/>
    <x v="4"/>
    <n v="19"/>
    <x v="19"/>
    <n v="1"/>
    <n v="0"/>
  </r>
  <r>
    <x v="138"/>
    <d v="2013-05-19T21:00:17"/>
    <n v="2013"/>
    <x v="4"/>
    <n v="19"/>
    <x v="20"/>
    <n v="1"/>
    <n v="0"/>
  </r>
  <r>
    <x v="138"/>
    <d v="2013-05-19T22:00:17"/>
    <n v="2013"/>
    <x v="4"/>
    <n v="19"/>
    <x v="21"/>
    <n v="1"/>
    <n v="0"/>
  </r>
  <r>
    <x v="138"/>
    <d v="2013-05-19T23:00:17"/>
    <n v="2013"/>
    <x v="4"/>
    <n v="19"/>
    <x v="22"/>
    <n v="1"/>
    <n v="0"/>
  </r>
  <r>
    <x v="139"/>
    <d v="2013-05-20T00:00:17"/>
    <n v="2013"/>
    <x v="4"/>
    <n v="20"/>
    <x v="23"/>
    <n v="2"/>
    <n v="0"/>
  </r>
  <r>
    <x v="139"/>
    <d v="2013-05-20T01:00:17"/>
    <n v="2013"/>
    <x v="4"/>
    <n v="20"/>
    <x v="0"/>
    <n v="2"/>
    <n v="0"/>
  </r>
  <r>
    <x v="139"/>
    <d v="2013-05-20T02:00:17"/>
    <n v="2013"/>
    <x v="4"/>
    <n v="20"/>
    <x v="1"/>
    <n v="2"/>
    <n v="0"/>
  </r>
  <r>
    <x v="139"/>
    <d v="2013-05-20T03:00:17"/>
    <n v="2013"/>
    <x v="4"/>
    <n v="20"/>
    <x v="2"/>
    <n v="2"/>
    <n v="0"/>
  </r>
  <r>
    <x v="139"/>
    <d v="2013-05-20T04:00:17"/>
    <n v="2013"/>
    <x v="4"/>
    <n v="20"/>
    <x v="3"/>
    <n v="2"/>
    <n v="0"/>
  </r>
  <r>
    <x v="139"/>
    <d v="2013-05-20T05:00:17"/>
    <n v="2013"/>
    <x v="4"/>
    <n v="20"/>
    <x v="4"/>
    <n v="2"/>
    <n v="0"/>
  </r>
  <r>
    <x v="139"/>
    <d v="2013-05-20T06:00:17"/>
    <n v="2013"/>
    <x v="4"/>
    <n v="20"/>
    <x v="5"/>
    <n v="2"/>
    <n v="0"/>
  </r>
  <r>
    <x v="139"/>
    <d v="2013-05-20T07:00:17"/>
    <n v="2013"/>
    <x v="4"/>
    <n v="20"/>
    <x v="6"/>
    <n v="2"/>
    <n v="0"/>
  </r>
  <r>
    <x v="139"/>
    <d v="2013-05-20T08:00:17"/>
    <n v="2013"/>
    <x v="4"/>
    <n v="20"/>
    <x v="7"/>
    <n v="2"/>
    <n v="4.9429999999999996"/>
  </r>
  <r>
    <x v="139"/>
    <d v="2013-05-20T09:00:17"/>
    <n v="2013"/>
    <x v="4"/>
    <n v="20"/>
    <x v="8"/>
    <n v="2"/>
    <n v="33.014000000000003"/>
  </r>
  <r>
    <x v="139"/>
    <d v="2013-05-20T10:00:17"/>
    <n v="2013"/>
    <x v="4"/>
    <n v="20"/>
    <x v="9"/>
    <n v="2"/>
    <n v="37.771999999999998"/>
  </r>
  <r>
    <x v="139"/>
    <d v="2013-05-20T11:00:17"/>
    <n v="2013"/>
    <x v="4"/>
    <n v="20"/>
    <x v="10"/>
    <n v="2"/>
    <n v="39.621000000000002"/>
  </r>
  <r>
    <x v="139"/>
    <d v="2013-05-20T12:00:17"/>
    <n v="2013"/>
    <x v="4"/>
    <n v="20"/>
    <x v="11"/>
    <n v="2"/>
    <n v="41.247"/>
  </r>
  <r>
    <x v="139"/>
    <d v="2013-05-20T13:00:17"/>
    <n v="2013"/>
    <x v="4"/>
    <n v="20"/>
    <x v="12"/>
    <n v="2"/>
    <n v="45.753999999999998"/>
  </r>
  <r>
    <x v="139"/>
    <d v="2013-05-20T14:00:17"/>
    <n v="2013"/>
    <x v="4"/>
    <n v="20"/>
    <x v="13"/>
    <n v="2"/>
    <n v="41.228999999999999"/>
  </r>
  <r>
    <x v="139"/>
    <d v="2013-05-20T15:00:17"/>
    <n v="2013"/>
    <x v="4"/>
    <n v="20"/>
    <x v="14"/>
    <n v="2"/>
    <n v="43.887"/>
  </r>
  <r>
    <x v="139"/>
    <d v="2013-05-20T16:00:17"/>
    <n v="2013"/>
    <x v="4"/>
    <n v="20"/>
    <x v="15"/>
    <n v="2"/>
    <n v="43.533000000000001"/>
  </r>
  <r>
    <x v="139"/>
    <d v="2013-05-20T17:00:17"/>
    <n v="2013"/>
    <x v="4"/>
    <n v="20"/>
    <x v="16"/>
    <n v="2"/>
    <n v="33.06"/>
  </r>
  <r>
    <x v="139"/>
    <d v="2013-05-20T18:00:17"/>
    <n v="2013"/>
    <x v="4"/>
    <n v="20"/>
    <x v="17"/>
    <n v="2"/>
    <n v="6.1349999999999998"/>
  </r>
  <r>
    <x v="139"/>
    <d v="2013-05-20T19:00:17"/>
    <n v="2013"/>
    <x v="4"/>
    <n v="20"/>
    <x v="18"/>
    <n v="2"/>
    <n v="0"/>
  </r>
  <r>
    <x v="139"/>
    <d v="2013-05-20T20:00:17"/>
    <n v="2013"/>
    <x v="4"/>
    <n v="20"/>
    <x v="19"/>
    <n v="2"/>
    <n v="0"/>
  </r>
  <r>
    <x v="139"/>
    <d v="2013-05-20T21:00:17"/>
    <n v="2013"/>
    <x v="4"/>
    <n v="20"/>
    <x v="20"/>
    <n v="2"/>
    <n v="0"/>
  </r>
  <r>
    <x v="139"/>
    <d v="2013-05-20T22:00:17"/>
    <n v="2013"/>
    <x v="4"/>
    <n v="20"/>
    <x v="21"/>
    <n v="2"/>
    <n v="0"/>
  </r>
  <r>
    <x v="139"/>
    <d v="2013-05-20T23:00:17"/>
    <n v="2013"/>
    <x v="4"/>
    <n v="20"/>
    <x v="22"/>
    <n v="2"/>
    <n v="0"/>
  </r>
  <r>
    <x v="140"/>
    <d v="2013-05-21T00:00:17"/>
    <n v="2013"/>
    <x v="4"/>
    <n v="21"/>
    <x v="23"/>
    <n v="3"/>
    <n v="0"/>
  </r>
  <r>
    <x v="140"/>
    <d v="2013-05-21T01:00:17"/>
    <n v="2013"/>
    <x v="4"/>
    <n v="21"/>
    <x v="0"/>
    <n v="3"/>
    <n v="0"/>
  </r>
  <r>
    <x v="140"/>
    <d v="2013-05-21T02:00:17"/>
    <n v="2013"/>
    <x v="4"/>
    <n v="21"/>
    <x v="1"/>
    <n v="3"/>
    <n v="0"/>
  </r>
  <r>
    <x v="140"/>
    <d v="2013-05-21T03:00:17"/>
    <n v="2013"/>
    <x v="4"/>
    <n v="21"/>
    <x v="2"/>
    <n v="3"/>
    <n v="0"/>
  </r>
  <r>
    <x v="140"/>
    <d v="2013-05-21T04:00:17"/>
    <n v="2013"/>
    <x v="4"/>
    <n v="21"/>
    <x v="3"/>
    <n v="3"/>
    <n v="0"/>
  </r>
  <r>
    <x v="140"/>
    <d v="2013-05-21T05:00:17"/>
    <n v="2013"/>
    <x v="4"/>
    <n v="21"/>
    <x v="4"/>
    <n v="3"/>
    <n v="0"/>
  </r>
  <r>
    <x v="140"/>
    <d v="2013-05-21T06:00:17"/>
    <n v="2013"/>
    <x v="4"/>
    <n v="21"/>
    <x v="5"/>
    <n v="3"/>
    <n v="0"/>
  </r>
  <r>
    <x v="140"/>
    <d v="2013-05-21T07:00:17"/>
    <n v="2013"/>
    <x v="4"/>
    <n v="21"/>
    <x v="6"/>
    <n v="3"/>
    <n v="0"/>
  </r>
  <r>
    <x v="140"/>
    <d v="2013-05-21T08:00:17"/>
    <n v="2013"/>
    <x v="4"/>
    <n v="21"/>
    <x v="7"/>
    <n v="3"/>
    <n v="5.032"/>
  </r>
  <r>
    <x v="140"/>
    <d v="2013-05-21T09:00:17"/>
    <n v="2013"/>
    <x v="4"/>
    <n v="21"/>
    <x v="8"/>
    <n v="3"/>
    <n v="33.841999999999999"/>
  </r>
  <r>
    <x v="140"/>
    <d v="2013-05-21T10:00:17"/>
    <n v="2013"/>
    <x v="4"/>
    <n v="21"/>
    <x v="9"/>
    <n v="3"/>
    <n v="44.444000000000003"/>
  </r>
  <r>
    <x v="140"/>
    <d v="2013-05-21T11:00:17"/>
    <n v="2013"/>
    <x v="4"/>
    <n v="21"/>
    <x v="10"/>
    <n v="3"/>
    <n v="42.515999999999998"/>
  </r>
  <r>
    <x v="140"/>
    <d v="2013-05-21T12:00:17"/>
    <n v="2013"/>
    <x v="4"/>
    <n v="21"/>
    <x v="11"/>
    <n v="3"/>
    <n v="37.688000000000002"/>
  </r>
  <r>
    <x v="140"/>
    <d v="2013-05-21T13:00:17"/>
    <n v="2013"/>
    <x v="4"/>
    <n v="21"/>
    <x v="12"/>
    <n v="3"/>
    <n v="40.478999999999999"/>
  </r>
  <r>
    <x v="140"/>
    <d v="2013-05-21T14:00:17"/>
    <n v="2013"/>
    <x v="4"/>
    <n v="21"/>
    <x v="13"/>
    <n v="3"/>
    <n v="34.706000000000003"/>
  </r>
  <r>
    <x v="140"/>
    <d v="2013-05-21T15:00:17"/>
    <n v="2013"/>
    <x v="4"/>
    <n v="21"/>
    <x v="14"/>
    <n v="3"/>
    <n v="19.992999999999999"/>
  </r>
  <r>
    <x v="140"/>
    <d v="2013-05-21T16:00:17"/>
    <n v="2013"/>
    <x v="4"/>
    <n v="21"/>
    <x v="15"/>
    <n v="3"/>
    <n v="15.936999999999999"/>
  </r>
  <r>
    <x v="140"/>
    <d v="2013-05-21T17:00:17"/>
    <n v="2013"/>
    <x v="4"/>
    <n v="21"/>
    <x v="16"/>
    <n v="3"/>
    <n v="13.077999999999999"/>
  </r>
  <r>
    <x v="140"/>
    <d v="2013-05-21T18:00:17"/>
    <n v="2013"/>
    <x v="4"/>
    <n v="21"/>
    <x v="17"/>
    <n v="3"/>
    <n v="3.8519999999999999"/>
  </r>
  <r>
    <x v="140"/>
    <d v="2013-05-21T19:00:17"/>
    <n v="2013"/>
    <x v="4"/>
    <n v="21"/>
    <x v="18"/>
    <n v="3"/>
    <n v="0"/>
  </r>
  <r>
    <x v="140"/>
    <d v="2013-05-21T20:00:17"/>
    <n v="2013"/>
    <x v="4"/>
    <n v="21"/>
    <x v="19"/>
    <n v="3"/>
    <n v="0"/>
  </r>
  <r>
    <x v="140"/>
    <d v="2013-05-21T21:00:17"/>
    <n v="2013"/>
    <x v="4"/>
    <n v="21"/>
    <x v="20"/>
    <n v="3"/>
    <n v="0"/>
  </r>
  <r>
    <x v="140"/>
    <d v="2013-05-21T22:00:17"/>
    <n v="2013"/>
    <x v="4"/>
    <n v="21"/>
    <x v="21"/>
    <n v="3"/>
    <n v="0"/>
  </r>
  <r>
    <x v="140"/>
    <d v="2013-05-21T23:00:17"/>
    <n v="2013"/>
    <x v="4"/>
    <n v="21"/>
    <x v="22"/>
    <n v="3"/>
    <n v="0"/>
  </r>
  <r>
    <x v="141"/>
    <d v="2013-05-22T00:00:17"/>
    <n v="2013"/>
    <x v="4"/>
    <n v="22"/>
    <x v="23"/>
    <n v="4"/>
    <n v="0"/>
  </r>
  <r>
    <x v="141"/>
    <d v="2013-05-22T01:00:17"/>
    <n v="2013"/>
    <x v="4"/>
    <n v="22"/>
    <x v="0"/>
    <n v="4"/>
    <n v="0"/>
  </r>
  <r>
    <x v="141"/>
    <d v="2013-05-22T02:00:17"/>
    <n v="2013"/>
    <x v="4"/>
    <n v="22"/>
    <x v="1"/>
    <n v="4"/>
    <n v="0"/>
  </r>
  <r>
    <x v="141"/>
    <d v="2013-05-22T03:00:17"/>
    <n v="2013"/>
    <x v="4"/>
    <n v="22"/>
    <x v="2"/>
    <n v="4"/>
    <n v="0"/>
  </r>
  <r>
    <x v="141"/>
    <d v="2013-05-22T04:00:17"/>
    <n v="2013"/>
    <x v="4"/>
    <n v="22"/>
    <x v="3"/>
    <n v="4"/>
    <n v="0"/>
  </r>
  <r>
    <x v="141"/>
    <d v="2013-05-22T05:00:17"/>
    <n v="2013"/>
    <x v="4"/>
    <n v="22"/>
    <x v="4"/>
    <n v="4"/>
    <n v="0"/>
  </r>
  <r>
    <x v="141"/>
    <d v="2013-05-22T06:00:17"/>
    <n v="2013"/>
    <x v="4"/>
    <n v="22"/>
    <x v="5"/>
    <n v="4"/>
    <n v="0"/>
  </r>
  <r>
    <x v="141"/>
    <d v="2013-05-22T07:00:17"/>
    <n v="2013"/>
    <x v="4"/>
    <n v="22"/>
    <x v="6"/>
    <n v="4"/>
    <n v="0"/>
  </r>
  <r>
    <x v="141"/>
    <d v="2013-05-22T08:00:17"/>
    <n v="2013"/>
    <x v="4"/>
    <n v="22"/>
    <x v="7"/>
    <n v="4"/>
    <n v="5.1509999999999998"/>
  </r>
  <r>
    <x v="141"/>
    <d v="2013-05-22T09:00:17"/>
    <n v="2013"/>
    <x v="4"/>
    <n v="22"/>
    <x v="8"/>
    <n v="4"/>
    <n v="37.613"/>
  </r>
  <r>
    <x v="141"/>
    <d v="2013-05-22T10:00:17"/>
    <n v="2013"/>
    <x v="4"/>
    <n v="22"/>
    <x v="9"/>
    <n v="4"/>
    <n v="38.405999999999999"/>
  </r>
  <r>
    <x v="141"/>
    <d v="2013-05-22T11:00:17"/>
    <n v="2013"/>
    <x v="4"/>
    <n v="22"/>
    <x v="10"/>
    <n v="4"/>
    <n v="42.512"/>
  </r>
  <r>
    <x v="141"/>
    <d v="2013-05-22T12:00:17"/>
    <n v="2013"/>
    <x v="4"/>
    <n v="22"/>
    <x v="11"/>
    <n v="4"/>
    <n v="42.643999999999998"/>
  </r>
  <r>
    <x v="141"/>
    <d v="2013-05-22T13:00:17"/>
    <n v="2013"/>
    <x v="4"/>
    <n v="22"/>
    <x v="12"/>
    <n v="4"/>
    <n v="40.262"/>
  </r>
  <r>
    <x v="141"/>
    <d v="2013-05-22T14:00:17"/>
    <n v="2013"/>
    <x v="4"/>
    <n v="22"/>
    <x v="13"/>
    <n v="4"/>
    <n v="33.683"/>
  </r>
  <r>
    <x v="141"/>
    <d v="2013-05-22T15:00:17"/>
    <n v="2013"/>
    <x v="4"/>
    <n v="22"/>
    <x v="14"/>
    <n v="4"/>
    <n v="20.471"/>
  </r>
  <r>
    <x v="141"/>
    <d v="2013-05-22T16:00:17"/>
    <n v="2013"/>
    <x v="4"/>
    <n v="22"/>
    <x v="15"/>
    <n v="4"/>
    <n v="16.312999999999999"/>
  </r>
  <r>
    <x v="141"/>
    <d v="2013-05-22T17:00:17"/>
    <n v="2013"/>
    <x v="4"/>
    <n v="22"/>
    <x v="16"/>
    <n v="4"/>
    <n v="15.907"/>
  </r>
  <r>
    <x v="141"/>
    <d v="2013-05-22T18:00:17"/>
    <n v="2013"/>
    <x v="4"/>
    <n v="22"/>
    <x v="17"/>
    <n v="4"/>
    <n v="4.2850000000000001"/>
  </r>
  <r>
    <x v="141"/>
    <d v="2013-05-22T19:00:17"/>
    <n v="2013"/>
    <x v="4"/>
    <n v="22"/>
    <x v="18"/>
    <n v="4"/>
    <n v="0"/>
  </r>
  <r>
    <x v="141"/>
    <d v="2013-05-22T20:00:17"/>
    <n v="2013"/>
    <x v="4"/>
    <n v="22"/>
    <x v="19"/>
    <n v="4"/>
    <n v="0"/>
  </r>
  <r>
    <x v="141"/>
    <d v="2013-05-22T21:00:17"/>
    <n v="2013"/>
    <x v="4"/>
    <n v="22"/>
    <x v="20"/>
    <n v="4"/>
    <n v="0"/>
  </r>
  <r>
    <x v="141"/>
    <d v="2013-05-22T22:00:17"/>
    <n v="2013"/>
    <x v="4"/>
    <n v="22"/>
    <x v="21"/>
    <n v="4"/>
    <n v="0"/>
  </r>
  <r>
    <x v="141"/>
    <d v="2013-05-22T23:00:17"/>
    <n v="2013"/>
    <x v="4"/>
    <n v="22"/>
    <x v="22"/>
    <n v="4"/>
    <n v="0"/>
  </r>
  <r>
    <x v="142"/>
    <d v="2013-05-23T00:00:17"/>
    <n v="2013"/>
    <x v="4"/>
    <n v="23"/>
    <x v="23"/>
    <n v="5"/>
    <n v="0"/>
  </r>
  <r>
    <x v="142"/>
    <d v="2013-05-23T01:00:17"/>
    <n v="2013"/>
    <x v="4"/>
    <n v="23"/>
    <x v="0"/>
    <n v="5"/>
    <n v="0"/>
  </r>
  <r>
    <x v="142"/>
    <d v="2013-05-23T02:00:17"/>
    <n v="2013"/>
    <x v="4"/>
    <n v="23"/>
    <x v="1"/>
    <n v="5"/>
    <n v="0"/>
  </r>
  <r>
    <x v="142"/>
    <d v="2013-05-23T03:00:17"/>
    <n v="2013"/>
    <x v="4"/>
    <n v="23"/>
    <x v="2"/>
    <n v="5"/>
    <n v="0"/>
  </r>
  <r>
    <x v="142"/>
    <d v="2013-05-23T04:00:17"/>
    <n v="2013"/>
    <x v="4"/>
    <n v="23"/>
    <x v="3"/>
    <n v="5"/>
    <n v="0"/>
  </r>
  <r>
    <x v="142"/>
    <d v="2013-05-23T05:00:17"/>
    <n v="2013"/>
    <x v="4"/>
    <n v="23"/>
    <x v="4"/>
    <n v="5"/>
    <n v="0"/>
  </r>
  <r>
    <x v="142"/>
    <d v="2013-05-23T06:00:17"/>
    <n v="2013"/>
    <x v="4"/>
    <n v="23"/>
    <x v="5"/>
    <n v="5"/>
    <n v="0"/>
  </r>
  <r>
    <x v="142"/>
    <d v="2013-05-23T07:00:17"/>
    <n v="2013"/>
    <x v="4"/>
    <n v="23"/>
    <x v="6"/>
    <n v="5"/>
    <n v="0"/>
  </r>
  <r>
    <x v="142"/>
    <d v="2013-05-23T08:00:17"/>
    <n v="2013"/>
    <x v="4"/>
    <n v="23"/>
    <x v="7"/>
    <n v="5"/>
    <n v="5.3639999999999999"/>
  </r>
  <r>
    <x v="142"/>
    <d v="2013-05-23T09:00:17"/>
    <n v="2013"/>
    <x v="4"/>
    <n v="23"/>
    <x v="8"/>
    <n v="5"/>
    <n v="40.277999999999999"/>
  </r>
  <r>
    <x v="142"/>
    <d v="2013-05-23T10:00:17"/>
    <n v="2013"/>
    <x v="4"/>
    <n v="23"/>
    <x v="9"/>
    <n v="5"/>
    <n v="42.801000000000002"/>
  </r>
  <r>
    <x v="142"/>
    <d v="2013-05-23T11:00:17"/>
    <n v="2013"/>
    <x v="4"/>
    <n v="23"/>
    <x v="10"/>
    <n v="5"/>
    <n v="40.671999999999997"/>
  </r>
  <r>
    <x v="142"/>
    <d v="2013-05-23T12:00:17"/>
    <n v="2013"/>
    <x v="4"/>
    <n v="23"/>
    <x v="11"/>
    <n v="5"/>
    <n v="37.646999999999998"/>
  </r>
  <r>
    <x v="142"/>
    <d v="2013-05-23T13:00:17"/>
    <n v="2013"/>
    <x v="4"/>
    <n v="23"/>
    <x v="12"/>
    <n v="5"/>
    <n v="36.442"/>
  </r>
  <r>
    <x v="142"/>
    <d v="2013-05-23T14:00:17"/>
    <n v="2013"/>
    <x v="4"/>
    <n v="23"/>
    <x v="13"/>
    <n v="5"/>
    <n v="36.762999999999998"/>
  </r>
  <r>
    <x v="142"/>
    <d v="2013-05-23T15:00:17"/>
    <n v="2013"/>
    <x v="4"/>
    <n v="23"/>
    <x v="14"/>
    <n v="5"/>
    <n v="38.600999999999999"/>
  </r>
  <r>
    <x v="142"/>
    <d v="2013-05-23T16:00:17"/>
    <n v="2013"/>
    <x v="4"/>
    <n v="23"/>
    <x v="15"/>
    <n v="5"/>
    <n v="39.003999999999998"/>
  </r>
  <r>
    <x v="142"/>
    <d v="2013-05-23T17:00:17"/>
    <n v="2013"/>
    <x v="4"/>
    <n v="23"/>
    <x v="16"/>
    <n v="5"/>
    <n v="35.826000000000001"/>
  </r>
  <r>
    <x v="142"/>
    <d v="2013-05-23T18:00:17"/>
    <n v="2013"/>
    <x v="4"/>
    <n v="23"/>
    <x v="17"/>
    <n v="5"/>
    <n v="6.726"/>
  </r>
  <r>
    <x v="142"/>
    <d v="2013-05-23T19:00:17"/>
    <n v="2013"/>
    <x v="4"/>
    <n v="23"/>
    <x v="18"/>
    <n v="5"/>
    <n v="0"/>
  </r>
  <r>
    <x v="142"/>
    <d v="2013-05-23T20:00:17"/>
    <n v="2013"/>
    <x v="4"/>
    <n v="23"/>
    <x v="19"/>
    <n v="5"/>
    <n v="0"/>
  </r>
  <r>
    <x v="142"/>
    <d v="2013-05-23T21:00:17"/>
    <n v="2013"/>
    <x v="4"/>
    <n v="23"/>
    <x v="20"/>
    <n v="5"/>
    <n v="0"/>
  </r>
  <r>
    <x v="142"/>
    <d v="2013-05-23T22:00:17"/>
    <n v="2013"/>
    <x v="4"/>
    <n v="23"/>
    <x v="21"/>
    <n v="5"/>
    <n v="0"/>
  </r>
  <r>
    <x v="142"/>
    <d v="2013-05-23T23:00:17"/>
    <n v="2013"/>
    <x v="4"/>
    <n v="23"/>
    <x v="22"/>
    <n v="5"/>
    <n v="0"/>
  </r>
  <r>
    <x v="143"/>
    <d v="2013-05-24T00:00:17"/>
    <n v="2013"/>
    <x v="4"/>
    <n v="24"/>
    <x v="23"/>
    <n v="6"/>
    <n v="0"/>
  </r>
  <r>
    <x v="143"/>
    <d v="2013-05-24T01:00:17"/>
    <n v="2013"/>
    <x v="4"/>
    <n v="24"/>
    <x v="0"/>
    <n v="6"/>
    <n v="0"/>
  </r>
  <r>
    <x v="143"/>
    <d v="2013-05-24T02:00:17"/>
    <n v="2013"/>
    <x v="4"/>
    <n v="24"/>
    <x v="1"/>
    <n v="6"/>
    <n v="0"/>
  </r>
  <r>
    <x v="143"/>
    <d v="2013-05-24T03:00:17"/>
    <n v="2013"/>
    <x v="4"/>
    <n v="24"/>
    <x v="2"/>
    <n v="6"/>
    <n v="0"/>
  </r>
  <r>
    <x v="143"/>
    <d v="2013-05-24T04:00:17"/>
    <n v="2013"/>
    <x v="4"/>
    <n v="24"/>
    <x v="3"/>
    <n v="6"/>
    <n v="0"/>
  </r>
  <r>
    <x v="143"/>
    <d v="2013-05-24T05:00:17"/>
    <n v="2013"/>
    <x v="4"/>
    <n v="24"/>
    <x v="4"/>
    <n v="6"/>
    <n v="0"/>
  </r>
  <r>
    <x v="143"/>
    <d v="2013-05-24T06:00:17"/>
    <n v="2013"/>
    <x v="4"/>
    <n v="24"/>
    <x v="5"/>
    <n v="6"/>
    <n v="0"/>
  </r>
  <r>
    <x v="143"/>
    <d v="2013-05-24T07:00:17"/>
    <n v="2013"/>
    <x v="4"/>
    <n v="24"/>
    <x v="6"/>
    <n v="6"/>
    <n v="0"/>
  </r>
  <r>
    <x v="143"/>
    <d v="2013-05-24T08:00:17"/>
    <n v="2013"/>
    <x v="4"/>
    <n v="24"/>
    <x v="7"/>
    <n v="6"/>
    <n v="5.2229999999999999"/>
  </r>
  <r>
    <x v="143"/>
    <d v="2013-05-24T09:00:17"/>
    <n v="2013"/>
    <x v="4"/>
    <n v="24"/>
    <x v="8"/>
    <n v="6"/>
    <n v="39.927999999999997"/>
  </r>
  <r>
    <x v="143"/>
    <d v="2013-05-24T10:00:17"/>
    <n v="2013"/>
    <x v="4"/>
    <n v="24"/>
    <x v="9"/>
    <n v="6"/>
    <n v="45.444000000000003"/>
  </r>
  <r>
    <x v="143"/>
    <d v="2013-05-24T11:00:17"/>
    <n v="2013"/>
    <x v="4"/>
    <n v="24"/>
    <x v="10"/>
    <n v="6"/>
    <n v="47.082999999999998"/>
  </r>
  <r>
    <x v="143"/>
    <d v="2013-05-24T12:00:17"/>
    <n v="2013"/>
    <x v="4"/>
    <n v="24"/>
    <x v="11"/>
    <n v="6"/>
    <n v="44.93"/>
  </r>
  <r>
    <x v="143"/>
    <d v="2013-05-24T13:00:17"/>
    <n v="2013"/>
    <x v="4"/>
    <n v="24"/>
    <x v="12"/>
    <n v="6"/>
    <n v="44.136000000000003"/>
  </r>
  <r>
    <x v="143"/>
    <d v="2013-05-24T14:00:17"/>
    <n v="2013"/>
    <x v="4"/>
    <n v="24"/>
    <x v="13"/>
    <n v="6"/>
    <n v="44.59"/>
  </r>
  <r>
    <x v="143"/>
    <d v="2013-05-24T15:00:17"/>
    <n v="2013"/>
    <x v="4"/>
    <n v="24"/>
    <x v="14"/>
    <n v="6"/>
    <n v="47.258000000000003"/>
  </r>
  <r>
    <x v="143"/>
    <d v="2013-05-24T16:00:17"/>
    <n v="2013"/>
    <x v="4"/>
    <n v="24"/>
    <x v="15"/>
    <n v="6"/>
    <n v="47.591000000000001"/>
  </r>
  <r>
    <x v="143"/>
    <d v="2013-05-24T17:00:17"/>
    <n v="2013"/>
    <x v="4"/>
    <n v="24"/>
    <x v="16"/>
    <n v="6"/>
    <n v="41.966000000000001"/>
  </r>
  <r>
    <x v="143"/>
    <d v="2013-05-24T18:00:17"/>
    <n v="2013"/>
    <x v="4"/>
    <n v="24"/>
    <x v="17"/>
    <n v="6"/>
    <n v="7.2610000000000001"/>
  </r>
  <r>
    <x v="143"/>
    <d v="2013-05-24T19:00:17"/>
    <n v="2013"/>
    <x v="4"/>
    <n v="24"/>
    <x v="18"/>
    <n v="6"/>
    <n v="0"/>
  </r>
  <r>
    <x v="143"/>
    <d v="2013-05-24T20:00:17"/>
    <n v="2013"/>
    <x v="4"/>
    <n v="24"/>
    <x v="19"/>
    <n v="6"/>
    <n v="0"/>
  </r>
  <r>
    <x v="143"/>
    <d v="2013-05-24T21:00:17"/>
    <n v="2013"/>
    <x v="4"/>
    <n v="24"/>
    <x v="20"/>
    <n v="6"/>
    <n v="0"/>
  </r>
  <r>
    <x v="143"/>
    <d v="2013-05-24T22:00:17"/>
    <n v="2013"/>
    <x v="4"/>
    <n v="24"/>
    <x v="21"/>
    <n v="6"/>
    <n v="0"/>
  </r>
  <r>
    <x v="143"/>
    <d v="2013-05-24T23:00:17"/>
    <n v="2013"/>
    <x v="4"/>
    <n v="24"/>
    <x v="22"/>
    <n v="6"/>
    <n v="0"/>
  </r>
  <r>
    <x v="144"/>
    <d v="2013-05-25T00:00:17"/>
    <n v="2013"/>
    <x v="4"/>
    <n v="25"/>
    <x v="23"/>
    <n v="7"/>
    <n v="0"/>
  </r>
  <r>
    <x v="144"/>
    <d v="2013-05-25T01:00:17"/>
    <n v="2013"/>
    <x v="4"/>
    <n v="25"/>
    <x v="0"/>
    <n v="7"/>
    <n v="0"/>
  </r>
  <r>
    <x v="144"/>
    <d v="2013-05-25T02:00:17"/>
    <n v="2013"/>
    <x v="4"/>
    <n v="25"/>
    <x v="1"/>
    <n v="7"/>
    <n v="0"/>
  </r>
  <r>
    <x v="144"/>
    <d v="2013-05-25T03:00:17"/>
    <n v="2013"/>
    <x v="4"/>
    <n v="25"/>
    <x v="2"/>
    <n v="7"/>
    <n v="0"/>
  </r>
  <r>
    <x v="144"/>
    <d v="2013-05-25T04:00:17"/>
    <n v="2013"/>
    <x v="4"/>
    <n v="25"/>
    <x v="3"/>
    <n v="7"/>
    <n v="0"/>
  </r>
  <r>
    <x v="144"/>
    <d v="2013-05-25T05:00:17"/>
    <n v="2013"/>
    <x v="4"/>
    <n v="25"/>
    <x v="4"/>
    <n v="7"/>
    <n v="0"/>
  </r>
  <r>
    <x v="144"/>
    <d v="2013-05-25T06:00:17"/>
    <n v="2013"/>
    <x v="4"/>
    <n v="25"/>
    <x v="5"/>
    <n v="7"/>
    <n v="0"/>
  </r>
  <r>
    <x v="144"/>
    <d v="2013-05-25T07:00:17"/>
    <n v="2013"/>
    <x v="4"/>
    <n v="25"/>
    <x v="6"/>
    <n v="7"/>
    <n v="0"/>
  </r>
  <r>
    <x v="144"/>
    <d v="2013-05-25T08:00:17"/>
    <n v="2013"/>
    <x v="4"/>
    <n v="25"/>
    <x v="7"/>
    <n v="7"/>
    <n v="5.0149999999999997"/>
  </r>
  <r>
    <x v="144"/>
    <d v="2013-05-25T09:00:17"/>
    <n v="2013"/>
    <x v="4"/>
    <n v="25"/>
    <x v="8"/>
    <n v="7"/>
    <n v="38.274999999999999"/>
  </r>
  <r>
    <x v="144"/>
    <d v="2013-05-25T10:00:17"/>
    <n v="2013"/>
    <x v="4"/>
    <n v="25"/>
    <x v="9"/>
    <n v="7"/>
    <n v="44.780999999999999"/>
  </r>
  <r>
    <x v="144"/>
    <d v="2013-05-25T11:00:17"/>
    <n v="2013"/>
    <x v="4"/>
    <n v="25"/>
    <x v="10"/>
    <n v="7"/>
    <n v="45.497"/>
  </r>
  <r>
    <x v="144"/>
    <d v="2013-05-25T12:00:17"/>
    <n v="2013"/>
    <x v="4"/>
    <n v="25"/>
    <x v="11"/>
    <n v="7"/>
    <n v="43.398000000000003"/>
  </r>
  <r>
    <x v="144"/>
    <d v="2013-05-25T13:00:17"/>
    <n v="2013"/>
    <x v="4"/>
    <n v="25"/>
    <x v="12"/>
    <n v="7"/>
    <n v="42.902000000000001"/>
  </r>
  <r>
    <x v="144"/>
    <d v="2013-05-25T14:00:17"/>
    <n v="2013"/>
    <x v="4"/>
    <n v="25"/>
    <x v="13"/>
    <n v="7"/>
    <n v="43.465000000000003"/>
  </r>
  <r>
    <x v="144"/>
    <d v="2013-05-25T15:00:17"/>
    <n v="2013"/>
    <x v="4"/>
    <n v="25"/>
    <x v="14"/>
    <n v="7"/>
    <n v="44.563000000000002"/>
  </r>
  <r>
    <x v="144"/>
    <d v="2013-05-25T16:00:17"/>
    <n v="2013"/>
    <x v="4"/>
    <n v="25"/>
    <x v="15"/>
    <n v="7"/>
    <n v="45.255000000000003"/>
  </r>
  <r>
    <x v="144"/>
    <d v="2013-05-25T17:00:17"/>
    <n v="2013"/>
    <x v="4"/>
    <n v="25"/>
    <x v="16"/>
    <n v="7"/>
    <n v="38.204000000000001"/>
  </r>
  <r>
    <x v="144"/>
    <d v="2013-05-25T18:00:17"/>
    <n v="2013"/>
    <x v="4"/>
    <n v="25"/>
    <x v="17"/>
    <n v="7"/>
    <n v="6.2649999999999997"/>
  </r>
  <r>
    <x v="144"/>
    <d v="2013-05-25T19:00:17"/>
    <n v="2013"/>
    <x v="4"/>
    <n v="25"/>
    <x v="18"/>
    <n v="7"/>
    <n v="0"/>
  </r>
  <r>
    <x v="144"/>
    <d v="2013-05-25T20:00:17"/>
    <n v="2013"/>
    <x v="4"/>
    <n v="25"/>
    <x v="19"/>
    <n v="7"/>
    <n v="0"/>
  </r>
  <r>
    <x v="144"/>
    <d v="2013-05-25T21:00:17"/>
    <n v="2013"/>
    <x v="4"/>
    <n v="25"/>
    <x v="20"/>
    <n v="7"/>
    <n v="0"/>
  </r>
  <r>
    <x v="144"/>
    <d v="2013-05-25T22:00:17"/>
    <n v="2013"/>
    <x v="4"/>
    <n v="25"/>
    <x v="21"/>
    <n v="7"/>
    <n v="0"/>
  </r>
  <r>
    <x v="144"/>
    <d v="2013-05-25T23:00:17"/>
    <n v="2013"/>
    <x v="4"/>
    <n v="25"/>
    <x v="22"/>
    <n v="7"/>
    <n v="0"/>
  </r>
  <r>
    <x v="145"/>
    <d v="2013-05-26T00:00:17"/>
    <n v="2013"/>
    <x v="4"/>
    <n v="26"/>
    <x v="23"/>
    <n v="1"/>
    <n v="0"/>
  </r>
  <r>
    <x v="145"/>
    <d v="2013-05-26T01:00:17"/>
    <n v="2013"/>
    <x v="4"/>
    <n v="26"/>
    <x v="0"/>
    <n v="1"/>
    <n v="0"/>
  </r>
  <r>
    <x v="145"/>
    <d v="2013-05-26T02:00:17"/>
    <n v="2013"/>
    <x v="4"/>
    <n v="26"/>
    <x v="1"/>
    <n v="1"/>
    <n v="0"/>
  </r>
  <r>
    <x v="145"/>
    <d v="2013-05-26T03:00:17"/>
    <n v="2013"/>
    <x v="4"/>
    <n v="26"/>
    <x v="2"/>
    <n v="1"/>
    <n v="0"/>
  </r>
  <r>
    <x v="145"/>
    <d v="2013-05-26T04:00:17"/>
    <n v="2013"/>
    <x v="4"/>
    <n v="26"/>
    <x v="3"/>
    <n v="1"/>
    <n v="0"/>
  </r>
  <r>
    <x v="145"/>
    <d v="2013-05-26T05:00:17"/>
    <n v="2013"/>
    <x v="4"/>
    <n v="26"/>
    <x v="4"/>
    <n v="1"/>
    <n v="0"/>
  </r>
  <r>
    <x v="145"/>
    <d v="2013-05-26T06:00:17"/>
    <n v="2013"/>
    <x v="4"/>
    <n v="26"/>
    <x v="5"/>
    <n v="1"/>
    <n v="0"/>
  </r>
  <r>
    <x v="145"/>
    <d v="2013-05-26T07:00:17"/>
    <n v="2013"/>
    <x v="4"/>
    <n v="26"/>
    <x v="6"/>
    <n v="1"/>
    <n v="0"/>
  </r>
  <r>
    <x v="145"/>
    <d v="2013-05-26T08:00:17"/>
    <n v="2013"/>
    <x v="4"/>
    <n v="26"/>
    <x v="7"/>
    <n v="1"/>
    <n v="4.3579999999999997"/>
  </r>
  <r>
    <x v="145"/>
    <d v="2013-05-26T09:00:17"/>
    <n v="2013"/>
    <x v="4"/>
    <n v="26"/>
    <x v="8"/>
    <n v="1"/>
    <n v="36.878"/>
  </r>
  <r>
    <x v="145"/>
    <d v="2013-05-26T10:00:17"/>
    <n v="2013"/>
    <x v="4"/>
    <n v="26"/>
    <x v="9"/>
    <n v="1"/>
    <n v="45.582999999999998"/>
  </r>
  <r>
    <x v="145"/>
    <d v="2013-05-26T11:00:17"/>
    <n v="2013"/>
    <x v="4"/>
    <n v="26"/>
    <x v="10"/>
    <n v="1"/>
    <n v="46.668999999999997"/>
  </r>
  <r>
    <x v="145"/>
    <d v="2013-05-26T12:00:17"/>
    <n v="2013"/>
    <x v="4"/>
    <n v="26"/>
    <x v="11"/>
    <n v="1"/>
    <n v="44.765000000000001"/>
  </r>
  <r>
    <x v="145"/>
    <d v="2013-05-26T13:00:17"/>
    <n v="2013"/>
    <x v="4"/>
    <n v="26"/>
    <x v="12"/>
    <n v="1"/>
    <n v="42.8"/>
  </r>
  <r>
    <x v="145"/>
    <d v="2013-05-26T14:00:17"/>
    <n v="2013"/>
    <x v="4"/>
    <n v="26"/>
    <x v="13"/>
    <n v="1"/>
    <n v="44.054000000000002"/>
  </r>
  <r>
    <x v="145"/>
    <d v="2013-05-26T15:00:17"/>
    <n v="2013"/>
    <x v="4"/>
    <n v="26"/>
    <x v="14"/>
    <n v="1"/>
    <n v="46.707999999999998"/>
  </r>
  <r>
    <x v="145"/>
    <d v="2013-05-26T16:00:17"/>
    <n v="2013"/>
    <x v="4"/>
    <n v="26"/>
    <x v="15"/>
    <n v="1"/>
    <n v="46.661000000000001"/>
  </r>
  <r>
    <x v="145"/>
    <d v="2013-05-26T17:00:17"/>
    <n v="2013"/>
    <x v="4"/>
    <n v="26"/>
    <x v="16"/>
    <n v="1"/>
    <n v="40.627000000000002"/>
  </r>
  <r>
    <x v="145"/>
    <d v="2013-05-26T18:00:17"/>
    <n v="2013"/>
    <x v="4"/>
    <n v="26"/>
    <x v="17"/>
    <n v="1"/>
    <n v="6.5289999999999999"/>
  </r>
  <r>
    <x v="145"/>
    <d v="2013-05-26T19:00:17"/>
    <n v="2013"/>
    <x v="4"/>
    <n v="26"/>
    <x v="18"/>
    <n v="1"/>
    <n v="0"/>
  </r>
  <r>
    <x v="145"/>
    <d v="2013-05-26T20:00:17"/>
    <n v="2013"/>
    <x v="4"/>
    <n v="26"/>
    <x v="19"/>
    <n v="1"/>
    <n v="0"/>
  </r>
  <r>
    <x v="145"/>
    <d v="2013-05-26T21:00:17"/>
    <n v="2013"/>
    <x v="4"/>
    <n v="26"/>
    <x v="20"/>
    <n v="1"/>
    <n v="0"/>
  </r>
  <r>
    <x v="145"/>
    <d v="2013-05-26T22:00:17"/>
    <n v="2013"/>
    <x v="4"/>
    <n v="26"/>
    <x v="21"/>
    <n v="1"/>
    <n v="0"/>
  </r>
  <r>
    <x v="145"/>
    <d v="2013-05-26T23:00:18"/>
    <n v="2013"/>
    <x v="4"/>
    <n v="26"/>
    <x v="22"/>
    <n v="1"/>
    <n v="0"/>
  </r>
  <r>
    <x v="146"/>
    <d v="2013-05-27T00:00:18"/>
    <n v="2013"/>
    <x v="4"/>
    <n v="27"/>
    <x v="23"/>
    <n v="2"/>
    <n v="0"/>
  </r>
  <r>
    <x v="146"/>
    <d v="2013-05-27T01:00:18"/>
    <n v="2013"/>
    <x v="4"/>
    <n v="27"/>
    <x v="0"/>
    <n v="2"/>
    <n v="0"/>
  </r>
  <r>
    <x v="146"/>
    <d v="2013-05-27T02:00:18"/>
    <n v="2013"/>
    <x v="4"/>
    <n v="27"/>
    <x v="1"/>
    <n v="2"/>
    <n v="0"/>
  </r>
  <r>
    <x v="146"/>
    <d v="2013-05-27T03:00:18"/>
    <n v="2013"/>
    <x v="4"/>
    <n v="27"/>
    <x v="2"/>
    <n v="2"/>
    <n v="0"/>
  </r>
  <r>
    <x v="146"/>
    <d v="2013-05-27T04:00:18"/>
    <n v="2013"/>
    <x v="4"/>
    <n v="27"/>
    <x v="3"/>
    <n v="2"/>
    <n v="0"/>
  </r>
  <r>
    <x v="146"/>
    <d v="2013-05-27T05:00:18"/>
    <n v="2013"/>
    <x v="4"/>
    <n v="27"/>
    <x v="4"/>
    <n v="2"/>
    <n v="0"/>
  </r>
  <r>
    <x v="146"/>
    <d v="2013-05-27T06:00:18"/>
    <n v="2013"/>
    <x v="4"/>
    <n v="27"/>
    <x v="5"/>
    <n v="2"/>
    <n v="0"/>
  </r>
  <r>
    <x v="146"/>
    <d v="2013-05-27T07:00:18"/>
    <n v="2013"/>
    <x v="4"/>
    <n v="27"/>
    <x v="6"/>
    <n v="2"/>
    <n v="0"/>
  </r>
  <r>
    <x v="146"/>
    <d v="2013-05-27T08:00:18"/>
    <n v="2013"/>
    <x v="4"/>
    <n v="27"/>
    <x v="7"/>
    <n v="2"/>
    <n v="4.3099999999999996"/>
  </r>
  <r>
    <x v="146"/>
    <d v="2013-05-27T09:00:18"/>
    <n v="2013"/>
    <x v="4"/>
    <n v="27"/>
    <x v="8"/>
    <n v="2"/>
    <n v="38.558"/>
  </r>
  <r>
    <x v="146"/>
    <d v="2013-05-27T10:00:18"/>
    <n v="2013"/>
    <x v="4"/>
    <n v="27"/>
    <x v="9"/>
    <n v="2"/>
    <n v="46.917000000000002"/>
  </r>
  <r>
    <x v="146"/>
    <d v="2013-05-27T11:00:18"/>
    <n v="2013"/>
    <x v="4"/>
    <n v="27"/>
    <x v="10"/>
    <n v="2"/>
    <n v="47.186999999999998"/>
  </r>
  <r>
    <x v="146"/>
    <d v="2013-05-27T12:00:18"/>
    <n v="2013"/>
    <x v="4"/>
    <n v="27"/>
    <x v="11"/>
    <n v="2"/>
    <n v="44.652999999999999"/>
  </r>
  <r>
    <x v="146"/>
    <d v="2013-05-27T13:00:18"/>
    <n v="2013"/>
    <x v="4"/>
    <n v="27"/>
    <x v="12"/>
    <n v="2"/>
    <n v="42.622999999999998"/>
  </r>
  <r>
    <x v="146"/>
    <d v="2013-05-27T14:00:18"/>
    <n v="2013"/>
    <x v="4"/>
    <n v="27"/>
    <x v="13"/>
    <n v="2"/>
    <n v="42.914000000000001"/>
  </r>
  <r>
    <x v="146"/>
    <d v="2013-05-27T15:00:18"/>
    <n v="2013"/>
    <x v="4"/>
    <n v="27"/>
    <x v="14"/>
    <n v="2"/>
    <n v="45.677"/>
  </r>
  <r>
    <x v="146"/>
    <d v="2013-05-27T16:00:18"/>
    <n v="2013"/>
    <x v="4"/>
    <n v="27"/>
    <x v="15"/>
    <n v="2"/>
    <n v="47.23"/>
  </r>
  <r>
    <x v="146"/>
    <d v="2013-05-27T17:00:18"/>
    <n v="2013"/>
    <x v="4"/>
    <n v="27"/>
    <x v="16"/>
    <n v="2"/>
    <n v="40.258000000000003"/>
  </r>
  <r>
    <x v="146"/>
    <d v="2013-05-27T18:00:18"/>
    <n v="2013"/>
    <x v="4"/>
    <n v="27"/>
    <x v="17"/>
    <n v="2"/>
    <n v="6.1740000000000004"/>
  </r>
  <r>
    <x v="146"/>
    <d v="2013-05-27T19:00:18"/>
    <n v="2013"/>
    <x v="4"/>
    <n v="27"/>
    <x v="18"/>
    <n v="2"/>
    <n v="0"/>
  </r>
  <r>
    <x v="146"/>
    <d v="2013-05-27T20:00:18"/>
    <n v="2013"/>
    <x v="4"/>
    <n v="27"/>
    <x v="19"/>
    <n v="2"/>
    <n v="0"/>
  </r>
  <r>
    <x v="146"/>
    <d v="2013-05-27T21:00:18"/>
    <n v="2013"/>
    <x v="4"/>
    <n v="27"/>
    <x v="20"/>
    <n v="2"/>
    <n v="0"/>
  </r>
  <r>
    <x v="146"/>
    <d v="2013-05-27T22:00:18"/>
    <n v="2013"/>
    <x v="4"/>
    <n v="27"/>
    <x v="21"/>
    <n v="2"/>
    <n v="0"/>
  </r>
  <r>
    <x v="146"/>
    <d v="2013-05-27T23:00:18"/>
    <n v="2013"/>
    <x v="4"/>
    <n v="27"/>
    <x v="22"/>
    <n v="2"/>
    <n v="0"/>
  </r>
  <r>
    <x v="147"/>
    <d v="2013-05-28T00:00:18"/>
    <n v="2013"/>
    <x v="4"/>
    <n v="28"/>
    <x v="23"/>
    <n v="3"/>
    <n v="0"/>
  </r>
  <r>
    <x v="147"/>
    <d v="2013-05-28T01:00:18"/>
    <n v="2013"/>
    <x v="4"/>
    <n v="28"/>
    <x v="0"/>
    <n v="3"/>
    <n v="0"/>
  </r>
  <r>
    <x v="147"/>
    <d v="2013-05-28T02:00:18"/>
    <n v="2013"/>
    <x v="4"/>
    <n v="28"/>
    <x v="1"/>
    <n v="3"/>
    <n v="0"/>
  </r>
  <r>
    <x v="147"/>
    <d v="2013-05-28T03:00:18"/>
    <n v="2013"/>
    <x v="4"/>
    <n v="28"/>
    <x v="2"/>
    <n v="3"/>
    <n v="0"/>
  </r>
  <r>
    <x v="147"/>
    <d v="2013-05-28T04:00:18"/>
    <n v="2013"/>
    <x v="4"/>
    <n v="28"/>
    <x v="3"/>
    <n v="3"/>
    <n v="0"/>
  </r>
  <r>
    <x v="147"/>
    <d v="2013-05-28T05:00:18"/>
    <n v="2013"/>
    <x v="4"/>
    <n v="28"/>
    <x v="4"/>
    <n v="3"/>
    <n v="0"/>
  </r>
  <r>
    <x v="147"/>
    <d v="2013-05-28T06:00:18"/>
    <n v="2013"/>
    <x v="4"/>
    <n v="28"/>
    <x v="5"/>
    <n v="3"/>
    <n v="0"/>
  </r>
  <r>
    <x v="147"/>
    <d v="2013-05-28T07:00:18"/>
    <n v="2013"/>
    <x v="4"/>
    <n v="28"/>
    <x v="6"/>
    <n v="3"/>
    <n v="0"/>
  </r>
  <r>
    <x v="147"/>
    <d v="2013-05-28T08:00:18"/>
    <n v="2013"/>
    <x v="4"/>
    <n v="28"/>
    <x v="7"/>
    <n v="3"/>
    <n v="1.7010000000000001"/>
  </r>
  <r>
    <x v="147"/>
    <d v="2013-05-28T09:00:18"/>
    <n v="2013"/>
    <x v="4"/>
    <n v="28"/>
    <x v="8"/>
    <n v="3"/>
    <n v="16.913"/>
  </r>
  <r>
    <x v="147"/>
    <d v="2013-05-28T10:00:18"/>
    <n v="2013"/>
    <x v="4"/>
    <n v="28"/>
    <x v="9"/>
    <n v="3"/>
    <n v="15.215"/>
  </r>
  <r>
    <x v="147"/>
    <d v="2013-05-28T11:00:18"/>
    <n v="2013"/>
    <x v="4"/>
    <n v="28"/>
    <x v="10"/>
    <n v="3"/>
    <n v="13.28"/>
  </r>
  <r>
    <x v="147"/>
    <d v="2013-05-28T12:00:18"/>
    <n v="2013"/>
    <x v="4"/>
    <n v="28"/>
    <x v="11"/>
    <n v="3"/>
    <n v="25.492000000000001"/>
  </r>
  <r>
    <x v="147"/>
    <d v="2013-05-28T13:00:18"/>
    <n v="2013"/>
    <x v="4"/>
    <n v="28"/>
    <x v="12"/>
    <n v="3"/>
    <n v="30.704999999999998"/>
  </r>
  <r>
    <x v="147"/>
    <d v="2013-05-28T14:00:18"/>
    <n v="2013"/>
    <x v="4"/>
    <n v="28"/>
    <x v="13"/>
    <n v="3"/>
    <n v="42.018000000000001"/>
  </r>
  <r>
    <x v="147"/>
    <d v="2013-05-28T15:00:18"/>
    <n v="2013"/>
    <x v="4"/>
    <n v="28"/>
    <x v="14"/>
    <n v="3"/>
    <n v="40.813000000000002"/>
  </r>
  <r>
    <x v="147"/>
    <d v="2013-05-28T16:00:18"/>
    <n v="2013"/>
    <x v="4"/>
    <n v="28"/>
    <x v="15"/>
    <n v="3"/>
    <n v="43.994"/>
  </r>
  <r>
    <x v="147"/>
    <d v="2013-05-28T17:00:18"/>
    <n v="2013"/>
    <x v="4"/>
    <n v="28"/>
    <x v="16"/>
    <n v="3"/>
    <n v="38.588999999999999"/>
  </r>
  <r>
    <x v="147"/>
    <d v="2013-05-28T18:00:18"/>
    <n v="2013"/>
    <x v="4"/>
    <n v="28"/>
    <x v="17"/>
    <n v="3"/>
    <n v="5.47"/>
  </r>
  <r>
    <x v="147"/>
    <d v="2013-05-28T19:00:18"/>
    <n v="2013"/>
    <x v="4"/>
    <n v="28"/>
    <x v="18"/>
    <n v="3"/>
    <n v="0"/>
  </r>
  <r>
    <x v="147"/>
    <d v="2013-05-28T20:00:18"/>
    <n v="2013"/>
    <x v="4"/>
    <n v="28"/>
    <x v="19"/>
    <n v="3"/>
    <n v="0"/>
  </r>
  <r>
    <x v="147"/>
    <d v="2013-05-28T21:00:18"/>
    <n v="2013"/>
    <x v="4"/>
    <n v="28"/>
    <x v="20"/>
    <n v="3"/>
    <n v="0"/>
  </r>
  <r>
    <x v="147"/>
    <d v="2013-05-28T22:00:18"/>
    <n v="2013"/>
    <x v="4"/>
    <n v="28"/>
    <x v="21"/>
    <n v="3"/>
    <n v="0"/>
  </r>
  <r>
    <x v="147"/>
    <d v="2013-05-28T23:00:18"/>
    <n v="2013"/>
    <x v="4"/>
    <n v="28"/>
    <x v="22"/>
    <n v="3"/>
    <n v="0"/>
  </r>
  <r>
    <x v="148"/>
    <d v="2013-05-29T00:00:18"/>
    <n v="2013"/>
    <x v="4"/>
    <n v="29"/>
    <x v="23"/>
    <n v="4"/>
    <n v="0"/>
  </r>
  <r>
    <x v="148"/>
    <d v="2013-05-29T01:00:18"/>
    <n v="2013"/>
    <x v="4"/>
    <n v="29"/>
    <x v="0"/>
    <n v="4"/>
    <n v="0"/>
  </r>
  <r>
    <x v="148"/>
    <d v="2013-05-29T02:00:18"/>
    <n v="2013"/>
    <x v="4"/>
    <n v="29"/>
    <x v="1"/>
    <n v="4"/>
    <n v="0"/>
  </r>
  <r>
    <x v="148"/>
    <d v="2013-05-29T03:00:18"/>
    <n v="2013"/>
    <x v="4"/>
    <n v="29"/>
    <x v="2"/>
    <n v="4"/>
    <n v="0"/>
  </r>
  <r>
    <x v="148"/>
    <d v="2013-05-29T04:00:18"/>
    <n v="2013"/>
    <x v="4"/>
    <n v="29"/>
    <x v="3"/>
    <n v="4"/>
    <n v="0"/>
  </r>
  <r>
    <x v="148"/>
    <d v="2013-05-29T05:00:18"/>
    <n v="2013"/>
    <x v="4"/>
    <n v="29"/>
    <x v="4"/>
    <n v="4"/>
    <n v="0"/>
  </r>
  <r>
    <x v="148"/>
    <d v="2013-05-29T06:00:18"/>
    <n v="2013"/>
    <x v="4"/>
    <n v="29"/>
    <x v="5"/>
    <n v="4"/>
    <n v="0"/>
  </r>
  <r>
    <x v="148"/>
    <d v="2013-05-29T07:00:18"/>
    <n v="2013"/>
    <x v="4"/>
    <n v="29"/>
    <x v="6"/>
    <n v="4"/>
    <n v="0"/>
  </r>
  <r>
    <x v="148"/>
    <d v="2013-05-29T08:00:18"/>
    <n v="2013"/>
    <x v="4"/>
    <n v="29"/>
    <x v="7"/>
    <n v="4"/>
    <n v="0"/>
  </r>
  <r>
    <x v="148"/>
    <d v="2013-05-29T09:00:18"/>
    <n v="2013"/>
    <x v="4"/>
    <n v="29"/>
    <x v="8"/>
    <n v="4"/>
    <n v="2.4209999999999998"/>
  </r>
  <r>
    <x v="148"/>
    <d v="2013-05-29T10:00:18"/>
    <n v="2013"/>
    <x v="4"/>
    <n v="29"/>
    <x v="9"/>
    <n v="4"/>
    <n v="16.550999999999998"/>
  </r>
  <r>
    <x v="148"/>
    <d v="2013-05-29T11:00:18"/>
    <n v="2013"/>
    <x v="4"/>
    <n v="29"/>
    <x v="10"/>
    <n v="4"/>
    <n v="11.492000000000001"/>
  </r>
  <r>
    <x v="148"/>
    <d v="2013-05-29T12:00:18"/>
    <n v="2013"/>
    <x v="4"/>
    <n v="29"/>
    <x v="11"/>
    <n v="4"/>
    <n v="6.6349999999999998"/>
  </r>
  <r>
    <x v="148"/>
    <d v="2013-05-29T13:00:18"/>
    <n v="2013"/>
    <x v="4"/>
    <n v="29"/>
    <x v="12"/>
    <n v="4"/>
    <n v="7.8979999999999997"/>
  </r>
  <r>
    <x v="148"/>
    <d v="2013-05-29T14:00:18"/>
    <n v="2013"/>
    <x v="4"/>
    <n v="29"/>
    <x v="13"/>
    <n v="4"/>
    <n v="12.848000000000001"/>
  </r>
  <r>
    <x v="148"/>
    <d v="2013-05-29T15:00:18"/>
    <n v="2013"/>
    <x v="4"/>
    <n v="29"/>
    <x v="14"/>
    <n v="4"/>
    <n v="12.561"/>
  </r>
  <r>
    <x v="148"/>
    <d v="2013-05-29T16:00:18"/>
    <n v="2013"/>
    <x v="4"/>
    <n v="29"/>
    <x v="15"/>
    <n v="4"/>
    <n v="10.252000000000001"/>
  </r>
  <r>
    <x v="148"/>
    <d v="2013-05-29T17:00:18"/>
    <n v="2013"/>
    <x v="4"/>
    <n v="29"/>
    <x v="16"/>
    <n v="4"/>
    <n v="6.2229999999999999"/>
  </r>
  <r>
    <x v="148"/>
    <d v="2013-05-29T18:00:18"/>
    <n v="2013"/>
    <x v="4"/>
    <n v="29"/>
    <x v="17"/>
    <n v="4"/>
    <n v="2.2149999999999999"/>
  </r>
  <r>
    <x v="148"/>
    <d v="2013-05-29T19:00:18"/>
    <n v="2013"/>
    <x v="4"/>
    <n v="29"/>
    <x v="18"/>
    <n v="4"/>
    <n v="0"/>
  </r>
  <r>
    <x v="148"/>
    <d v="2013-05-29T20:00:18"/>
    <n v="2013"/>
    <x v="4"/>
    <n v="29"/>
    <x v="19"/>
    <n v="4"/>
    <n v="0"/>
  </r>
  <r>
    <x v="148"/>
    <d v="2013-05-29T21:00:18"/>
    <n v="2013"/>
    <x v="4"/>
    <n v="29"/>
    <x v="20"/>
    <n v="4"/>
    <n v="0"/>
  </r>
  <r>
    <x v="148"/>
    <d v="2013-05-29T22:00:18"/>
    <n v="2013"/>
    <x v="4"/>
    <n v="29"/>
    <x v="21"/>
    <n v="4"/>
    <n v="0"/>
  </r>
  <r>
    <x v="148"/>
    <d v="2013-05-29T23:00:18"/>
    <n v="2013"/>
    <x v="4"/>
    <n v="29"/>
    <x v="22"/>
    <n v="4"/>
    <n v="0"/>
  </r>
  <r>
    <x v="149"/>
    <d v="2013-05-30T00:00:18"/>
    <n v="2013"/>
    <x v="4"/>
    <n v="30"/>
    <x v="23"/>
    <n v="5"/>
    <n v="0"/>
  </r>
  <r>
    <x v="149"/>
    <d v="2013-05-30T01:00:18"/>
    <n v="2013"/>
    <x v="4"/>
    <n v="30"/>
    <x v="0"/>
    <n v="5"/>
    <n v="0"/>
  </r>
  <r>
    <x v="149"/>
    <d v="2013-05-30T02:00:18"/>
    <n v="2013"/>
    <x v="4"/>
    <n v="30"/>
    <x v="1"/>
    <n v="5"/>
    <n v="0"/>
  </r>
  <r>
    <x v="149"/>
    <d v="2013-05-30T03:00:18"/>
    <n v="2013"/>
    <x v="4"/>
    <n v="30"/>
    <x v="2"/>
    <n v="5"/>
    <n v="0"/>
  </r>
  <r>
    <x v="149"/>
    <d v="2013-05-30T04:00:18"/>
    <n v="2013"/>
    <x v="4"/>
    <n v="30"/>
    <x v="3"/>
    <n v="5"/>
    <n v="0"/>
  </r>
  <r>
    <x v="149"/>
    <d v="2013-05-30T05:00:18"/>
    <n v="2013"/>
    <x v="4"/>
    <n v="30"/>
    <x v="4"/>
    <n v="5"/>
    <n v="0"/>
  </r>
  <r>
    <x v="149"/>
    <d v="2013-05-30T06:00:18"/>
    <n v="2013"/>
    <x v="4"/>
    <n v="30"/>
    <x v="5"/>
    <n v="5"/>
    <n v="0"/>
  </r>
  <r>
    <x v="149"/>
    <d v="2013-05-30T07:00:18"/>
    <n v="2013"/>
    <x v="4"/>
    <n v="30"/>
    <x v="6"/>
    <n v="5"/>
    <n v="0"/>
  </r>
  <r>
    <x v="149"/>
    <d v="2013-05-30T08:00:18"/>
    <n v="2013"/>
    <x v="4"/>
    <n v="30"/>
    <x v="7"/>
    <n v="5"/>
    <n v="2.294"/>
  </r>
  <r>
    <x v="149"/>
    <d v="2013-05-30T09:00:18"/>
    <n v="2013"/>
    <x v="4"/>
    <n v="30"/>
    <x v="8"/>
    <n v="5"/>
    <n v="22.437000000000001"/>
  </r>
  <r>
    <x v="149"/>
    <d v="2013-05-30T10:00:18"/>
    <n v="2013"/>
    <x v="4"/>
    <n v="30"/>
    <x v="9"/>
    <n v="5"/>
    <n v="18.492000000000001"/>
  </r>
  <r>
    <x v="149"/>
    <d v="2013-05-30T11:00:18"/>
    <n v="2013"/>
    <x v="4"/>
    <n v="30"/>
    <x v="10"/>
    <n v="5"/>
    <n v="36.286000000000001"/>
  </r>
  <r>
    <x v="149"/>
    <d v="2013-05-30T12:00:18"/>
    <n v="2013"/>
    <x v="4"/>
    <n v="30"/>
    <x v="11"/>
    <n v="5"/>
    <n v="44.296999999999997"/>
  </r>
  <r>
    <x v="149"/>
    <d v="2013-05-30T13:00:18"/>
    <n v="2013"/>
    <x v="4"/>
    <n v="30"/>
    <x v="12"/>
    <n v="5"/>
    <n v="42.881999999999998"/>
  </r>
  <r>
    <x v="149"/>
    <d v="2013-05-30T14:00:18"/>
    <n v="2013"/>
    <x v="4"/>
    <n v="30"/>
    <x v="13"/>
    <n v="5"/>
    <n v="44.075000000000003"/>
  </r>
  <r>
    <x v="149"/>
    <d v="2013-05-30T15:00:18"/>
    <n v="2013"/>
    <x v="4"/>
    <n v="30"/>
    <x v="14"/>
    <n v="5"/>
    <n v="46.457999999999998"/>
  </r>
  <r>
    <x v="149"/>
    <d v="2013-05-30T16:00:18"/>
    <n v="2013"/>
    <x v="4"/>
    <n v="30"/>
    <x v="15"/>
    <n v="5"/>
    <n v="46.764000000000003"/>
  </r>
  <r>
    <x v="149"/>
    <d v="2013-05-30T17:00:18"/>
    <n v="2013"/>
    <x v="4"/>
    <n v="30"/>
    <x v="16"/>
    <n v="5"/>
    <n v="40.935000000000002"/>
  </r>
  <r>
    <x v="149"/>
    <d v="2013-05-30T18:00:18"/>
    <n v="2013"/>
    <x v="4"/>
    <n v="30"/>
    <x v="17"/>
    <n v="5"/>
    <n v="6.2539999999999996"/>
  </r>
  <r>
    <x v="149"/>
    <d v="2013-05-30T19:00:18"/>
    <n v="2013"/>
    <x v="4"/>
    <n v="30"/>
    <x v="18"/>
    <n v="5"/>
    <n v="0"/>
  </r>
  <r>
    <x v="149"/>
    <d v="2013-05-30T20:00:18"/>
    <n v="2013"/>
    <x v="4"/>
    <n v="30"/>
    <x v="19"/>
    <n v="5"/>
    <n v="0"/>
  </r>
  <r>
    <x v="149"/>
    <d v="2013-05-30T21:00:18"/>
    <n v="2013"/>
    <x v="4"/>
    <n v="30"/>
    <x v="20"/>
    <n v="5"/>
    <n v="0"/>
  </r>
  <r>
    <x v="149"/>
    <d v="2013-05-30T22:00:18"/>
    <n v="2013"/>
    <x v="4"/>
    <n v="30"/>
    <x v="21"/>
    <n v="5"/>
    <n v="0"/>
  </r>
  <r>
    <x v="149"/>
    <d v="2013-05-30T23:00:18"/>
    <n v="2013"/>
    <x v="4"/>
    <n v="30"/>
    <x v="22"/>
    <n v="5"/>
    <n v="0"/>
  </r>
  <r>
    <x v="150"/>
    <d v="2013-05-31T00:00:18"/>
    <n v="2013"/>
    <x v="4"/>
    <n v="31"/>
    <x v="23"/>
    <n v="6"/>
    <n v="0"/>
  </r>
  <r>
    <x v="150"/>
    <d v="2013-05-31T01:00:18"/>
    <n v="2013"/>
    <x v="4"/>
    <n v="31"/>
    <x v="0"/>
    <n v="6"/>
    <n v="0"/>
  </r>
  <r>
    <x v="150"/>
    <d v="2013-05-31T02:00:18"/>
    <n v="2013"/>
    <x v="4"/>
    <n v="31"/>
    <x v="1"/>
    <n v="6"/>
    <n v="0"/>
  </r>
  <r>
    <x v="150"/>
    <d v="2013-05-31T03:00:18"/>
    <n v="2013"/>
    <x v="4"/>
    <n v="31"/>
    <x v="2"/>
    <n v="6"/>
    <n v="0"/>
  </r>
  <r>
    <x v="150"/>
    <d v="2013-05-31T04:00:18"/>
    <n v="2013"/>
    <x v="4"/>
    <n v="31"/>
    <x v="3"/>
    <n v="6"/>
    <n v="0"/>
  </r>
  <r>
    <x v="150"/>
    <d v="2013-05-31T05:00:18"/>
    <n v="2013"/>
    <x v="4"/>
    <n v="31"/>
    <x v="4"/>
    <n v="6"/>
    <n v="0"/>
  </r>
  <r>
    <x v="150"/>
    <d v="2013-05-31T06:00:18"/>
    <n v="2013"/>
    <x v="4"/>
    <n v="31"/>
    <x v="5"/>
    <n v="6"/>
    <n v="0"/>
  </r>
  <r>
    <x v="150"/>
    <d v="2013-05-31T07:00:18"/>
    <n v="2013"/>
    <x v="4"/>
    <n v="31"/>
    <x v="6"/>
    <n v="6"/>
    <n v="0"/>
  </r>
  <r>
    <x v="150"/>
    <d v="2013-05-31T08:00:18"/>
    <n v="2013"/>
    <x v="4"/>
    <n v="31"/>
    <x v="7"/>
    <n v="6"/>
    <n v="4.1740000000000004"/>
  </r>
  <r>
    <x v="150"/>
    <d v="2013-05-31T09:00:18"/>
    <n v="2013"/>
    <x v="4"/>
    <n v="31"/>
    <x v="8"/>
    <n v="6"/>
    <n v="37.151000000000003"/>
  </r>
  <r>
    <x v="150"/>
    <d v="2013-05-31T10:00:18"/>
    <n v="2013"/>
    <x v="4"/>
    <n v="31"/>
    <x v="9"/>
    <n v="6"/>
    <n v="45.869"/>
  </r>
  <r>
    <x v="150"/>
    <d v="2013-05-31T11:00:18"/>
    <n v="2013"/>
    <x v="4"/>
    <n v="31"/>
    <x v="10"/>
    <n v="6"/>
    <n v="46.113"/>
  </r>
  <r>
    <x v="150"/>
    <d v="2013-05-31T12:00:18"/>
    <n v="2013"/>
    <x v="4"/>
    <n v="31"/>
    <x v="11"/>
    <n v="6"/>
    <n v="41.399000000000001"/>
  </r>
  <r>
    <x v="150"/>
    <d v="2013-05-31T13:00:18"/>
    <n v="2013"/>
    <x v="4"/>
    <n v="31"/>
    <x v="12"/>
    <n v="6"/>
    <n v="24.469000000000001"/>
  </r>
  <r>
    <x v="150"/>
    <d v="2013-05-31T14:00:18"/>
    <n v="2013"/>
    <x v="4"/>
    <n v="31"/>
    <x v="13"/>
    <n v="6"/>
    <n v="7.1159999999999997"/>
  </r>
  <r>
    <x v="150"/>
    <d v="2013-05-31T15:00:18"/>
    <n v="2013"/>
    <x v="4"/>
    <n v="31"/>
    <x v="14"/>
    <n v="6"/>
    <n v="6.4640000000000004"/>
  </r>
  <r>
    <x v="150"/>
    <d v="2013-05-31T16:00:18"/>
    <n v="2013"/>
    <x v="4"/>
    <n v="31"/>
    <x v="15"/>
    <n v="6"/>
    <n v="3.4660000000000002"/>
  </r>
  <r>
    <x v="150"/>
    <d v="2013-05-31T17:00:18"/>
    <n v="2013"/>
    <x v="4"/>
    <n v="31"/>
    <x v="16"/>
    <n v="6"/>
    <n v="7.492"/>
  </r>
  <r>
    <x v="150"/>
    <d v="2013-05-31T18:00:18"/>
    <n v="2013"/>
    <x v="4"/>
    <n v="31"/>
    <x v="17"/>
    <n v="6"/>
    <n v="2.76"/>
  </r>
  <r>
    <x v="150"/>
    <d v="2013-05-31T19:00:18"/>
    <n v="2013"/>
    <x v="4"/>
    <n v="31"/>
    <x v="18"/>
    <n v="6"/>
    <n v="0"/>
  </r>
  <r>
    <x v="150"/>
    <d v="2013-05-31T20:00:18"/>
    <n v="2013"/>
    <x v="4"/>
    <n v="31"/>
    <x v="19"/>
    <n v="6"/>
    <n v="0"/>
  </r>
  <r>
    <x v="150"/>
    <d v="2013-05-31T21:00:18"/>
    <n v="2013"/>
    <x v="4"/>
    <n v="31"/>
    <x v="20"/>
    <n v="6"/>
    <n v="0"/>
  </r>
  <r>
    <x v="150"/>
    <d v="2013-05-31T22:00:18"/>
    <n v="2013"/>
    <x v="4"/>
    <n v="31"/>
    <x v="21"/>
    <n v="6"/>
    <n v="0"/>
  </r>
  <r>
    <x v="150"/>
    <d v="2013-05-31T23:00:18"/>
    <n v="2013"/>
    <x v="4"/>
    <n v="31"/>
    <x v="22"/>
    <n v="6"/>
    <n v="0"/>
  </r>
  <r>
    <x v="151"/>
    <d v="2013-06-01T00:00:18"/>
    <n v="2013"/>
    <x v="5"/>
    <n v="1"/>
    <x v="23"/>
    <n v="7"/>
    <n v="0"/>
  </r>
  <r>
    <x v="151"/>
    <d v="2013-06-01T01:00:18"/>
    <n v="2013"/>
    <x v="5"/>
    <n v="1"/>
    <x v="0"/>
    <n v="7"/>
    <n v="0"/>
  </r>
  <r>
    <x v="151"/>
    <d v="2013-06-01T02:00:18"/>
    <n v="2013"/>
    <x v="5"/>
    <n v="1"/>
    <x v="1"/>
    <n v="7"/>
    <n v="0"/>
  </r>
  <r>
    <x v="151"/>
    <d v="2013-06-01T03:00:18"/>
    <n v="2013"/>
    <x v="5"/>
    <n v="1"/>
    <x v="2"/>
    <n v="7"/>
    <n v="0"/>
  </r>
  <r>
    <x v="151"/>
    <d v="2013-06-01T04:00:18"/>
    <n v="2013"/>
    <x v="5"/>
    <n v="1"/>
    <x v="3"/>
    <n v="7"/>
    <n v="0"/>
  </r>
  <r>
    <x v="151"/>
    <d v="2013-06-01T05:00:18"/>
    <n v="2013"/>
    <x v="5"/>
    <n v="1"/>
    <x v="4"/>
    <n v="7"/>
    <n v="0"/>
  </r>
  <r>
    <x v="151"/>
    <d v="2013-06-01T06:00:18"/>
    <n v="2013"/>
    <x v="5"/>
    <n v="1"/>
    <x v="5"/>
    <n v="7"/>
    <n v="0"/>
  </r>
  <r>
    <x v="151"/>
    <d v="2013-06-01T07:00:18"/>
    <n v="2013"/>
    <x v="5"/>
    <n v="1"/>
    <x v="6"/>
    <n v="7"/>
    <n v="0"/>
  </r>
  <r>
    <x v="151"/>
    <d v="2013-06-01T08:00:18"/>
    <n v="2013"/>
    <x v="5"/>
    <n v="1"/>
    <x v="7"/>
    <n v="7"/>
    <n v="4.1079999999999997"/>
  </r>
  <r>
    <x v="151"/>
    <d v="2013-06-01T09:00:18"/>
    <n v="2013"/>
    <x v="5"/>
    <n v="1"/>
    <x v="8"/>
    <n v="7"/>
    <n v="35.625"/>
  </r>
  <r>
    <x v="151"/>
    <d v="2013-06-01T10:00:18"/>
    <n v="2013"/>
    <x v="5"/>
    <n v="1"/>
    <x v="9"/>
    <n v="7"/>
    <n v="41.764000000000003"/>
  </r>
  <r>
    <x v="151"/>
    <d v="2013-06-01T11:00:18"/>
    <n v="2013"/>
    <x v="5"/>
    <n v="1"/>
    <x v="10"/>
    <n v="7"/>
    <n v="41.42"/>
  </r>
  <r>
    <x v="151"/>
    <d v="2013-06-01T12:00:18"/>
    <n v="2013"/>
    <x v="5"/>
    <n v="1"/>
    <x v="11"/>
    <n v="7"/>
    <n v="39.283999999999999"/>
  </r>
  <r>
    <x v="151"/>
    <d v="2013-06-01T13:00:18"/>
    <n v="2013"/>
    <x v="5"/>
    <n v="1"/>
    <x v="12"/>
    <n v="7"/>
    <n v="38.527999999999999"/>
  </r>
  <r>
    <x v="151"/>
    <d v="2013-06-01T14:00:18"/>
    <n v="2013"/>
    <x v="5"/>
    <n v="1"/>
    <x v="13"/>
    <n v="7"/>
    <n v="39.46"/>
  </r>
  <r>
    <x v="151"/>
    <d v="2013-06-01T15:00:18"/>
    <n v="2013"/>
    <x v="5"/>
    <n v="1"/>
    <x v="14"/>
    <n v="7"/>
    <n v="42.718000000000004"/>
  </r>
  <r>
    <x v="151"/>
    <d v="2013-06-01T16:00:18"/>
    <n v="2013"/>
    <x v="5"/>
    <n v="1"/>
    <x v="15"/>
    <n v="7"/>
    <n v="43.747999999999998"/>
  </r>
  <r>
    <x v="151"/>
    <d v="2013-06-01T17:00:18"/>
    <n v="2013"/>
    <x v="5"/>
    <n v="1"/>
    <x v="16"/>
    <n v="7"/>
    <n v="36.752000000000002"/>
  </r>
  <r>
    <x v="151"/>
    <d v="2013-06-01T18:00:18"/>
    <n v="2013"/>
    <x v="5"/>
    <n v="1"/>
    <x v="17"/>
    <n v="7"/>
    <n v="5.4989999999999997"/>
  </r>
  <r>
    <x v="151"/>
    <d v="2013-06-01T19:00:18"/>
    <n v="2013"/>
    <x v="5"/>
    <n v="1"/>
    <x v="18"/>
    <n v="7"/>
    <n v="0"/>
  </r>
  <r>
    <x v="151"/>
    <d v="2013-06-01T20:00:18"/>
    <n v="2013"/>
    <x v="5"/>
    <n v="1"/>
    <x v="19"/>
    <n v="7"/>
    <n v="0"/>
  </r>
  <r>
    <x v="151"/>
    <d v="2013-06-01T21:00:18"/>
    <n v="2013"/>
    <x v="5"/>
    <n v="1"/>
    <x v="20"/>
    <n v="7"/>
    <n v="0"/>
  </r>
  <r>
    <x v="151"/>
    <d v="2013-06-01T22:00:18"/>
    <n v="2013"/>
    <x v="5"/>
    <n v="1"/>
    <x v="21"/>
    <n v="7"/>
    <n v="0"/>
  </r>
  <r>
    <x v="151"/>
    <d v="2013-06-01T23:00:18"/>
    <n v="2013"/>
    <x v="5"/>
    <n v="1"/>
    <x v="22"/>
    <n v="7"/>
    <n v="0"/>
  </r>
  <r>
    <x v="152"/>
    <d v="2013-06-02T00:00:18"/>
    <n v="2013"/>
    <x v="5"/>
    <n v="2"/>
    <x v="23"/>
    <n v="1"/>
    <n v="0"/>
  </r>
  <r>
    <x v="152"/>
    <d v="2013-06-02T01:00:18"/>
    <n v="2013"/>
    <x v="5"/>
    <n v="2"/>
    <x v="0"/>
    <n v="1"/>
    <n v="0"/>
  </r>
  <r>
    <x v="152"/>
    <d v="2013-06-02T02:00:18"/>
    <n v="2013"/>
    <x v="5"/>
    <n v="2"/>
    <x v="1"/>
    <n v="1"/>
    <n v="0"/>
  </r>
  <r>
    <x v="152"/>
    <d v="2013-06-02T03:00:18"/>
    <n v="2013"/>
    <x v="5"/>
    <n v="2"/>
    <x v="2"/>
    <n v="1"/>
    <n v="0"/>
  </r>
  <r>
    <x v="152"/>
    <d v="2013-06-02T04:00:18"/>
    <n v="2013"/>
    <x v="5"/>
    <n v="2"/>
    <x v="3"/>
    <n v="1"/>
    <n v="0"/>
  </r>
  <r>
    <x v="152"/>
    <d v="2013-06-02T05:00:18"/>
    <n v="2013"/>
    <x v="5"/>
    <n v="2"/>
    <x v="4"/>
    <n v="1"/>
    <n v="0"/>
  </r>
  <r>
    <x v="152"/>
    <d v="2013-06-02T06:00:18"/>
    <n v="2013"/>
    <x v="5"/>
    <n v="2"/>
    <x v="5"/>
    <n v="1"/>
    <n v="0"/>
  </r>
  <r>
    <x v="152"/>
    <d v="2013-06-02T07:00:18"/>
    <n v="2013"/>
    <x v="5"/>
    <n v="2"/>
    <x v="6"/>
    <n v="1"/>
    <n v="0"/>
  </r>
  <r>
    <x v="152"/>
    <d v="2013-06-02T08:00:18"/>
    <n v="2013"/>
    <x v="5"/>
    <n v="2"/>
    <x v="7"/>
    <n v="1"/>
    <n v="3.927"/>
  </r>
  <r>
    <x v="152"/>
    <d v="2013-06-02T09:00:18"/>
    <n v="2013"/>
    <x v="5"/>
    <n v="2"/>
    <x v="8"/>
    <n v="1"/>
    <n v="35.517000000000003"/>
  </r>
  <r>
    <x v="152"/>
    <d v="2013-06-02T10:00:18"/>
    <n v="2013"/>
    <x v="5"/>
    <n v="2"/>
    <x v="9"/>
    <n v="1"/>
    <n v="43.472999999999999"/>
  </r>
  <r>
    <x v="152"/>
    <d v="2013-06-02T11:00:18"/>
    <n v="2013"/>
    <x v="5"/>
    <n v="2"/>
    <x v="10"/>
    <n v="1"/>
    <n v="42.845999999999997"/>
  </r>
  <r>
    <x v="152"/>
    <d v="2013-06-02T12:00:18"/>
    <n v="2013"/>
    <x v="5"/>
    <n v="2"/>
    <x v="11"/>
    <n v="1"/>
    <n v="39.786999999999999"/>
  </r>
  <r>
    <x v="152"/>
    <d v="2013-06-02T13:00:18"/>
    <n v="2013"/>
    <x v="5"/>
    <n v="2"/>
    <x v="12"/>
    <n v="1"/>
    <n v="38.722999999999999"/>
  </r>
  <r>
    <x v="152"/>
    <d v="2013-06-02T14:00:18"/>
    <n v="2013"/>
    <x v="5"/>
    <n v="2"/>
    <x v="13"/>
    <n v="1"/>
    <n v="39.661999999999999"/>
  </r>
  <r>
    <x v="152"/>
    <d v="2013-06-02T15:00:18"/>
    <n v="2013"/>
    <x v="5"/>
    <n v="2"/>
    <x v="14"/>
    <n v="1"/>
    <n v="43.23"/>
  </r>
  <r>
    <x v="152"/>
    <d v="2013-06-02T16:00:18"/>
    <n v="2013"/>
    <x v="5"/>
    <n v="2"/>
    <x v="15"/>
    <n v="1"/>
    <n v="44.41"/>
  </r>
  <r>
    <x v="152"/>
    <d v="2013-06-02T17:00:18"/>
    <n v="2013"/>
    <x v="5"/>
    <n v="2"/>
    <x v="16"/>
    <n v="1"/>
    <n v="38.567999999999998"/>
  </r>
  <r>
    <x v="152"/>
    <d v="2013-06-02T18:00:18"/>
    <n v="2013"/>
    <x v="5"/>
    <n v="2"/>
    <x v="17"/>
    <n v="1"/>
    <n v="5.86"/>
  </r>
  <r>
    <x v="152"/>
    <d v="2013-06-02T19:00:18"/>
    <n v="2013"/>
    <x v="5"/>
    <n v="2"/>
    <x v="18"/>
    <n v="1"/>
    <n v="0"/>
  </r>
  <r>
    <x v="152"/>
    <d v="2013-06-02T20:00:18"/>
    <n v="2013"/>
    <x v="5"/>
    <n v="2"/>
    <x v="19"/>
    <n v="1"/>
    <n v="0"/>
  </r>
  <r>
    <x v="152"/>
    <d v="2013-06-02T21:00:18"/>
    <n v="2013"/>
    <x v="5"/>
    <n v="2"/>
    <x v="20"/>
    <n v="1"/>
    <n v="0"/>
  </r>
  <r>
    <x v="152"/>
    <d v="2013-06-02T22:00:18"/>
    <n v="2013"/>
    <x v="5"/>
    <n v="2"/>
    <x v="21"/>
    <n v="1"/>
    <n v="0"/>
  </r>
  <r>
    <x v="152"/>
    <d v="2013-06-02T23:00:18"/>
    <n v="2013"/>
    <x v="5"/>
    <n v="2"/>
    <x v="22"/>
    <n v="1"/>
    <n v="0"/>
  </r>
  <r>
    <x v="153"/>
    <d v="2013-06-03T00:00:18"/>
    <n v="2013"/>
    <x v="5"/>
    <n v="3"/>
    <x v="23"/>
    <n v="2"/>
    <n v="0"/>
  </r>
  <r>
    <x v="153"/>
    <d v="2013-06-03T01:00:18"/>
    <n v="2013"/>
    <x v="5"/>
    <n v="3"/>
    <x v="0"/>
    <n v="2"/>
    <n v="0"/>
  </r>
  <r>
    <x v="153"/>
    <d v="2013-06-03T02:00:18"/>
    <n v="2013"/>
    <x v="5"/>
    <n v="3"/>
    <x v="1"/>
    <n v="2"/>
    <n v="0"/>
  </r>
  <r>
    <x v="153"/>
    <d v="2013-06-03T03:00:18"/>
    <n v="2013"/>
    <x v="5"/>
    <n v="3"/>
    <x v="2"/>
    <n v="2"/>
    <n v="0"/>
  </r>
  <r>
    <x v="153"/>
    <d v="2013-06-03T04:00:18"/>
    <n v="2013"/>
    <x v="5"/>
    <n v="3"/>
    <x v="3"/>
    <n v="2"/>
    <n v="0"/>
  </r>
  <r>
    <x v="153"/>
    <d v="2013-06-03T05:00:18"/>
    <n v="2013"/>
    <x v="5"/>
    <n v="3"/>
    <x v="4"/>
    <n v="2"/>
    <n v="0"/>
  </r>
  <r>
    <x v="153"/>
    <d v="2013-06-03T06:00:18"/>
    <n v="2013"/>
    <x v="5"/>
    <n v="3"/>
    <x v="5"/>
    <n v="2"/>
    <n v="0"/>
  </r>
  <r>
    <x v="153"/>
    <d v="2013-06-03T07:00:18"/>
    <n v="2013"/>
    <x v="5"/>
    <n v="3"/>
    <x v="6"/>
    <n v="2"/>
    <n v="0"/>
  </r>
  <r>
    <x v="153"/>
    <d v="2013-06-03T08:00:18"/>
    <n v="2013"/>
    <x v="5"/>
    <n v="3"/>
    <x v="7"/>
    <n v="2"/>
    <n v="3.6709999999999998"/>
  </r>
  <r>
    <x v="153"/>
    <d v="2013-06-03T09:00:18"/>
    <n v="2013"/>
    <x v="5"/>
    <n v="3"/>
    <x v="8"/>
    <n v="2"/>
    <n v="35.533000000000001"/>
  </r>
  <r>
    <x v="153"/>
    <d v="2013-06-03T10:00:18"/>
    <n v="2013"/>
    <x v="5"/>
    <n v="3"/>
    <x v="9"/>
    <n v="2"/>
    <n v="43.548999999999999"/>
  </r>
  <r>
    <x v="153"/>
    <d v="2013-06-03T11:00:18"/>
    <n v="2013"/>
    <x v="5"/>
    <n v="3"/>
    <x v="10"/>
    <n v="2"/>
    <n v="42.43"/>
  </r>
  <r>
    <x v="153"/>
    <d v="2013-06-03T12:00:18"/>
    <n v="2013"/>
    <x v="5"/>
    <n v="3"/>
    <x v="11"/>
    <n v="2"/>
    <n v="40.124000000000002"/>
  </r>
  <r>
    <x v="153"/>
    <d v="2013-06-03T13:00:18"/>
    <n v="2013"/>
    <x v="5"/>
    <n v="3"/>
    <x v="12"/>
    <n v="2"/>
    <n v="39.945"/>
  </r>
  <r>
    <x v="153"/>
    <d v="2013-06-03T14:00:18"/>
    <n v="2013"/>
    <x v="5"/>
    <n v="3"/>
    <x v="13"/>
    <n v="2"/>
    <n v="40.573999999999998"/>
  </r>
  <r>
    <x v="153"/>
    <d v="2013-06-03T15:00:18"/>
    <n v="2013"/>
    <x v="5"/>
    <n v="3"/>
    <x v="14"/>
    <n v="2"/>
    <n v="42.878"/>
  </r>
  <r>
    <x v="153"/>
    <d v="2013-06-03T16:00:18"/>
    <n v="2013"/>
    <x v="5"/>
    <n v="3"/>
    <x v="15"/>
    <n v="2"/>
    <n v="43.798999999999999"/>
  </r>
  <r>
    <x v="153"/>
    <d v="2013-06-03T17:00:18"/>
    <n v="2013"/>
    <x v="5"/>
    <n v="3"/>
    <x v="16"/>
    <n v="2"/>
    <n v="38.343000000000004"/>
  </r>
  <r>
    <x v="153"/>
    <d v="2013-06-03T18:00:18"/>
    <n v="2013"/>
    <x v="5"/>
    <n v="3"/>
    <x v="17"/>
    <n v="2"/>
    <n v="5.7960000000000003"/>
  </r>
  <r>
    <x v="153"/>
    <d v="2013-06-03T19:00:18"/>
    <n v="2013"/>
    <x v="5"/>
    <n v="3"/>
    <x v="18"/>
    <n v="2"/>
    <n v="0"/>
  </r>
  <r>
    <x v="153"/>
    <d v="2013-06-03T20:00:18"/>
    <n v="2013"/>
    <x v="5"/>
    <n v="3"/>
    <x v="19"/>
    <n v="2"/>
    <n v="0"/>
  </r>
  <r>
    <x v="153"/>
    <d v="2013-06-03T21:00:18"/>
    <n v="2013"/>
    <x v="5"/>
    <n v="3"/>
    <x v="20"/>
    <n v="2"/>
    <n v="0"/>
  </r>
  <r>
    <x v="153"/>
    <d v="2013-06-03T22:00:18"/>
    <n v="2013"/>
    <x v="5"/>
    <n v="3"/>
    <x v="21"/>
    <n v="2"/>
    <n v="0"/>
  </r>
  <r>
    <x v="153"/>
    <d v="2013-06-03T23:00:18"/>
    <n v="2013"/>
    <x v="5"/>
    <n v="3"/>
    <x v="22"/>
    <n v="2"/>
    <n v="0"/>
  </r>
  <r>
    <x v="154"/>
    <d v="2013-06-04T00:00:18"/>
    <n v="2013"/>
    <x v="5"/>
    <n v="4"/>
    <x v="23"/>
    <n v="3"/>
    <n v="0"/>
  </r>
  <r>
    <x v="154"/>
    <d v="2013-06-04T01:00:18"/>
    <n v="2013"/>
    <x v="5"/>
    <n v="4"/>
    <x v="0"/>
    <n v="3"/>
    <n v="0"/>
  </r>
  <r>
    <x v="154"/>
    <d v="2013-06-04T02:00:18"/>
    <n v="2013"/>
    <x v="5"/>
    <n v="4"/>
    <x v="1"/>
    <n v="3"/>
    <n v="0"/>
  </r>
  <r>
    <x v="154"/>
    <d v="2013-06-04T03:00:18"/>
    <n v="2013"/>
    <x v="5"/>
    <n v="4"/>
    <x v="2"/>
    <n v="3"/>
    <n v="0"/>
  </r>
  <r>
    <x v="154"/>
    <d v="2013-06-04T04:00:18"/>
    <n v="2013"/>
    <x v="5"/>
    <n v="4"/>
    <x v="3"/>
    <n v="3"/>
    <n v="0"/>
  </r>
  <r>
    <x v="154"/>
    <d v="2013-06-04T05:00:18"/>
    <n v="2013"/>
    <x v="5"/>
    <n v="4"/>
    <x v="4"/>
    <n v="3"/>
    <n v="0"/>
  </r>
  <r>
    <x v="154"/>
    <d v="2013-06-04T06:00:19"/>
    <n v="2013"/>
    <x v="5"/>
    <n v="4"/>
    <x v="5"/>
    <n v="3"/>
    <n v="0"/>
  </r>
  <r>
    <x v="154"/>
    <d v="2013-06-04T07:00:19"/>
    <n v="2013"/>
    <x v="5"/>
    <n v="4"/>
    <x v="6"/>
    <n v="3"/>
    <n v="0"/>
  </r>
  <r>
    <x v="154"/>
    <d v="2013-06-04T08:00:19"/>
    <n v="2013"/>
    <x v="5"/>
    <n v="4"/>
    <x v="7"/>
    <n v="3"/>
    <n v="1.877"/>
  </r>
  <r>
    <x v="154"/>
    <d v="2013-06-04T09:00:19"/>
    <n v="2013"/>
    <x v="5"/>
    <n v="4"/>
    <x v="8"/>
    <n v="3"/>
    <n v="30.411999999999999"/>
  </r>
  <r>
    <x v="154"/>
    <d v="2013-06-04T10:00:19"/>
    <n v="2013"/>
    <x v="5"/>
    <n v="4"/>
    <x v="9"/>
    <n v="3"/>
    <n v="37.581000000000003"/>
  </r>
  <r>
    <x v="154"/>
    <d v="2013-06-04T11:00:19"/>
    <n v="2013"/>
    <x v="5"/>
    <n v="4"/>
    <x v="10"/>
    <n v="3"/>
    <n v="38.029000000000003"/>
  </r>
  <r>
    <x v="154"/>
    <d v="2013-06-04T12:00:19"/>
    <n v="2013"/>
    <x v="5"/>
    <n v="4"/>
    <x v="11"/>
    <n v="3"/>
    <n v="35.906999999999996"/>
  </r>
  <r>
    <x v="154"/>
    <d v="2013-06-04T13:00:19"/>
    <n v="2013"/>
    <x v="5"/>
    <n v="4"/>
    <x v="12"/>
    <n v="3"/>
    <n v="38.281999999999996"/>
  </r>
  <r>
    <x v="154"/>
    <d v="2013-06-04T14:00:19"/>
    <n v="2013"/>
    <x v="5"/>
    <n v="4"/>
    <x v="13"/>
    <n v="3"/>
    <n v="39.356000000000002"/>
  </r>
  <r>
    <x v="154"/>
    <d v="2013-06-04T15:00:19"/>
    <n v="2013"/>
    <x v="5"/>
    <n v="4"/>
    <x v="14"/>
    <n v="3"/>
    <n v="42.658999999999999"/>
  </r>
  <r>
    <x v="154"/>
    <d v="2013-06-04T16:00:19"/>
    <n v="2013"/>
    <x v="5"/>
    <n v="4"/>
    <x v="15"/>
    <n v="3"/>
    <n v="42.853999999999999"/>
  </r>
  <r>
    <x v="154"/>
    <d v="2013-06-04T17:00:19"/>
    <n v="2013"/>
    <x v="5"/>
    <n v="4"/>
    <x v="16"/>
    <n v="3"/>
    <n v="36.572000000000003"/>
  </r>
  <r>
    <x v="154"/>
    <d v="2013-06-04T18:00:19"/>
    <n v="2013"/>
    <x v="5"/>
    <n v="4"/>
    <x v="17"/>
    <n v="3"/>
    <n v="5.1760000000000002"/>
  </r>
  <r>
    <x v="154"/>
    <d v="2013-06-04T19:00:19"/>
    <n v="2013"/>
    <x v="5"/>
    <n v="4"/>
    <x v="18"/>
    <n v="3"/>
    <n v="0"/>
  </r>
  <r>
    <x v="154"/>
    <d v="2013-06-04T20:00:19"/>
    <n v="2013"/>
    <x v="5"/>
    <n v="4"/>
    <x v="19"/>
    <n v="3"/>
    <n v="0"/>
  </r>
  <r>
    <x v="154"/>
    <d v="2013-06-04T21:00:19"/>
    <n v="2013"/>
    <x v="5"/>
    <n v="4"/>
    <x v="20"/>
    <n v="3"/>
    <n v="0"/>
  </r>
  <r>
    <x v="154"/>
    <d v="2013-06-04T22:00:19"/>
    <n v="2013"/>
    <x v="5"/>
    <n v="4"/>
    <x v="21"/>
    <n v="3"/>
    <n v="0"/>
  </r>
  <r>
    <x v="154"/>
    <d v="2013-06-04T23:00:19"/>
    <n v="2013"/>
    <x v="5"/>
    <n v="4"/>
    <x v="22"/>
    <n v="3"/>
    <n v="0"/>
  </r>
  <r>
    <x v="155"/>
    <d v="2013-06-05T00:00:19"/>
    <n v="2013"/>
    <x v="5"/>
    <n v="5"/>
    <x v="23"/>
    <n v="4"/>
    <n v="0"/>
  </r>
  <r>
    <x v="155"/>
    <d v="2013-06-05T01:00:19"/>
    <n v="2013"/>
    <x v="5"/>
    <n v="5"/>
    <x v="0"/>
    <n v="4"/>
    <n v="0"/>
  </r>
  <r>
    <x v="155"/>
    <d v="2013-06-05T02:00:19"/>
    <n v="2013"/>
    <x v="5"/>
    <n v="5"/>
    <x v="1"/>
    <n v="4"/>
    <n v="0"/>
  </r>
  <r>
    <x v="155"/>
    <d v="2013-06-05T03:00:19"/>
    <n v="2013"/>
    <x v="5"/>
    <n v="5"/>
    <x v="2"/>
    <n v="4"/>
    <n v="0"/>
  </r>
  <r>
    <x v="155"/>
    <d v="2013-06-05T04:00:19"/>
    <n v="2013"/>
    <x v="5"/>
    <n v="5"/>
    <x v="3"/>
    <n v="4"/>
    <n v="0"/>
  </r>
  <r>
    <x v="155"/>
    <d v="2013-06-05T05:00:19"/>
    <n v="2013"/>
    <x v="5"/>
    <n v="5"/>
    <x v="4"/>
    <n v="4"/>
    <n v="0"/>
  </r>
  <r>
    <x v="155"/>
    <d v="2013-06-05T06:00:19"/>
    <n v="2013"/>
    <x v="5"/>
    <n v="5"/>
    <x v="5"/>
    <n v="4"/>
    <n v="0"/>
  </r>
  <r>
    <x v="155"/>
    <d v="2013-06-05T07:00:19"/>
    <n v="2013"/>
    <x v="5"/>
    <n v="5"/>
    <x v="6"/>
    <n v="4"/>
    <n v="0"/>
  </r>
  <r>
    <x v="155"/>
    <d v="2013-06-05T08:00:19"/>
    <n v="2013"/>
    <x v="5"/>
    <n v="5"/>
    <x v="7"/>
    <n v="4"/>
    <n v="3.5009999999999999"/>
  </r>
  <r>
    <x v="155"/>
    <d v="2013-06-05T09:00:19"/>
    <n v="2013"/>
    <x v="5"/>
    <n v="5"/>
    <x v="8"/>
    <n v="4"/>
    <n v="35.930999999999997"/>
  </r>
  <r>
    <x v="155"/>
    <d v="2013-06-05T10:00:19"/>
    <n v="2013"/>
    <x v="5"/>
    <n v="5"/>
    <x v="9"/>
    <n v="4"/>
    <n v="46.143000000000001"/>
  </r>
  <r>
    <x v="155"/>
    <d v="2013-06-05T11:00:19"/>
    <n v="2013"/>
    <x v="5"/>
    <n v="5"/>
    <x v="10"/>
    <n v="4"/>
    <n v="44.107999999999997"/>
  </r>
  <r>
    <x v="155"/>
    <d v="2013-06-05T12:00:19"/>
    <n v="2013"/>
    <x v="5"/>
    <n v="5"/>
    <x v="11"/>
    <n v="4"/>
    <n v="36.819000000000003"/>
  </r>
  <r>
    <x v="155"/>
    <d v="2013-06-05T13:00:19"/>
    <n v="2013"/>
    <x v="5"/>
    <n v="5"/>
    <x v="12"/>
    <n v="4"/>
    <n v="33.182000000000002"/>
  </r>
  <r>
    <x v="155"/>
    <d v="2013-06-05T14:00:19"/>
    <n v="2013"/>
    <x v="5"/>
    <n v="5"/>
    <x v="13"/>
    <n v="4"/>
    <n v="37.353000000000002"/>
  </r>
  <r>
    <x v="155"/>
    <d v="2013-06-05T15:00:19"/>
    <n v="2013"/>
    <x v="5"/>
    <n v="5"/>
    <x v="14"/>
    <n v="4"/>
    <n v="37.997"/>
  </r>
  <r>
    <x v="155"/>
    <d v="2013-06-05T16:00:19"/>
    <n v="2013"/>
    <x v="5"/>
    <n v="5"/>
    <x v="15"/>
    <n v="4"/>
    <n v="44.637"/>
  </r>
  <r>
    <x v="155"/>
    <d v="2013-06-05T17:00:19"/>
    <n v="2013"/>
    <x v="5"/>
    <n v="5"/>
    <x v="16"/>
    <n v="4"/>
    <n v="39.741999999999997"/>
  </r>
  <r>
    <x v="155"/>
    <d v="2013-06-05T18:00:19"/>
    <n v="2013"/>
    <x v="5"/>
    <n v="5"/>
    <x v="17"/>
    <n v="4"/>
    <n v="5.7350000000000003"/>
  </r>
  <r>
    <x v="155"/>
    <d v="2013-06-05T19:00:19"/>
    <n v="2013"/>
    <x v="5"/>
    <n v="5"/>
    <x v="18"/>
    <n v="4"/>
    <n v="0"/>
  </r>
  <r>
    <x v="155"/>
    <d v="2013-06-05T20:00:19"/>
    <n v="2013"/>
    <x v="5"/>
    <n v="5"/>
    <x v="19"/>
    <n v="4"/>
    <n v="0"/>
  </r>
  <r>
    <x v="155"/>
    <d v="2013-06-05T21:00:19"/>
    <n v="2013"/>
    <x v="5"/>
    <n v="5"/>
    <x v="20"/>
    <n v="4"/>
    <n v="0"/>
  </r>
  <r>
    <x v="155"/>
    <d v="2013-06-05T22:00:19"/>
    <n v="2013"/>
    <x v="5"/>
    <n v="5"/>
    <x v="21"/>
    <n v="4"/>
    <n v="0"/>
  </r>
  <r>
    <x v="155"/>
    <d v="2013-06-05T23:00:19"/>
    <n v="2013"/>
    <x v="5"/>
    <n v="5"/>
    <x v="22"/>
    <n v="4"/>
    <n v="0"/>
  </r>
  <r>
    <x v="156"/>
    <d v="2013-06-06T00:00:19"/>
    <n v="2013"/>
    <x v="5"/>
    <n v="6"/>
    <x v="23"/>
    <n v="5"/>
    <n v="0"/>
  </r>
  <r>
    <x v="156"/>
    <d v="2013-06-06T01:00:19"/>
    <n v="2013"/>
    <x v="5"/>
    <n v="6"/>
    <x v="0"/>
    <n v="5"/>
    <n v="0"/>
  </r>
  <r>
    <x v="156"/>
    <d v="2013-06-06T02:00:19"/>
    <n v="2013"/>
    <x v="5"/>
    <n v="6"/>
    <x v="1"/>
    <n v="5"/>
    <n v="0"/>
  </r>
  <r>
    <x v="156"/>
    <d v="2013-06-06T03:00:19"/>
    <n v="2013"/>
    <x v="5"/>
    <n v="6"/>
    <x v="2"/>
    <n v="5"/>
    <n v="0"/>
  </r>
  <r>
    <x v="156"/>
    <d v="2013-06-06T04:00:19"/>
    <n v="2013"/>
    <x v="5"/>
    <n v="6"/>
    <x v="3"/>
    <n v="5"/>
    <n v="0"/>
  </r>
  <r>
    <x v="156"/>
    <d v="2013-06-06T05:00:19"/>
    <n v="2013"/>
    <x v="5"/>
    <n v="6"/>
    <x v="4"/>
    <n v="5"/>
    <n v="0"/>
  </r>
  <r>
    <x v="156"/>
    <d v="2013-06-06T06:00:19"/>
    <n v="2013"/>
    <x v="5"/>
    <n v="6"/>
    <x v="5"/>
    <n v="5"/>
    <n v="0"/>
  </r>
  <r>
    <x v="156"/>
    <d v="2013-06-06T07:00:19"/>
    <n v="2013"/>
    <x v="5"/>
    <n v="6"/>
    <x v="6"/>
    <n v="5"/>
    <n v="0"/>
  </r>
  <r>
    <x v="156"/>
    <d v="2013-06-06T08:00:19"/>
    <n v="2013"/>
    <x v="5"/>
    <n v="6"/>
    <x v="7"/>
    <n v="5"/>
    <n v="3.3479999999999999"/>
  </r>
  <r>
    <x v="156"/>
    <d v="2013-06-06T09:00:19"/>
    <n v="2013"/>
    <x v="5"/>
    <n v="6"/>
    <x v="8"/>
    <n v="5"/>
    <n v="35.036999999999999"/>
  </r>
  <r>
    <x v="156"/>
    <d v="2013-06-06T10:00:19"/>
    <n v="2013"/>
    <x v="5"/>
    <n v="6"/>
    <x v="9"/>
    <n v="5"/>
    <n v="45.207999999999998"/>
  </r>
  <r>
    <x v="156"/>
    <d v="2013-06-06T11:00:19"/>
    <n v="2013"/>
    <x v="5"/>
    <n v="6"/>
    <x v="10"/>
    <n v="5"/>
    <n v="44.951999999999998"/>
  </r>
  <r>
    <x v="156"/>
    <d v="2013-06-06T12:00:19"/>
    <n v="2013"/>
    <x v="5"/>
    <n v="6"/>
    <x v="11"/>
    <n v="5"/>
    <n v="41.765999999999998"/>
  </r>
  <r>
    <x v="156"/>
    <d v="2013-06-06T13:00:19"/>
    <n v="2013"/>
    <x v="5"/>
    <n v="6"/>
    <x v="12"/>
    <n v="5"/>
    <n v="41.014000000000003"/>
  </r>
  <r>
    <x v="156"/>
    <d v="2013-06-06T14:00:19"/>
    <n v="2013"/>
    <x v="5"/>
    <n v="6"/>
    <x v="13"/>
    <n v="5"/>
    <n v="42.595999999999997"/>
  </r>
  <r>
    <x v="156"/>
    <d v="2013-06-06T15:00:19"/>
    <n v="2013"/>
    <x v="5"/>
    <n v="6"/>
    <x v="14"/>
    <n v="5"/>
    <n v="44.527000000000001"/>
  </r>
  <r>
    <x v="156"/>
    <d v="2013-06-06T16:00:19"/>
    <n v="2013"/>
    <x v="5"/>
    <n v="6"/>
    <x v="15"/>
    <n v="5"/>
    <n v="44.603999999999999"/>
  </r>
  <r>
    <x v="156"/>
    <d v="2013-06-06T17:00:19"/>
    <n v="2013"/>
    <x v="5"/>
    <n v="6"/>
    <x v="16"/>
    <n v="5"/>
    <n v="37.79"/>
  </r>
  <r>
    <x v="156"/>
    <d v="2013-06-06T18:00:19"/>
    <n v="2013"/>
    <x v="5"/>
    <n v="6"/>
    <x v="17"/>
    <n v="5"/>
    <n v="5.5419999999999998"/>
  </r>
  <r>
    <x v="156"/>
    <d v="2013-06-06T19:00:19"/>
    <n v="2013"/>
    <x v="5"/>
    <n v="6"/>
    <x v="18"/>
    <n v="5"/>
    <n v="0"/>
  </r>
  <r>
    <x v="156"/>
    <d v="2013-06-06T20:00:19"/>
    <n v="2013"/>
    <x v="5"/>
    <n v="6"/>
    <x v="19"/>
    <n v="5"/>
    <n v="0"/>
  </r>
  <r>
    <x v="156"/>
    <d v="2013-06-06T21:00:19"/>
    <n v="2013"/>
    <x v="5"/>
    <n v="6"/>
    <x v="20"/>
    <n v="5"/>
    <n v="0"/>
  </r>
  <r>
    <x v="156"/>
    <d v="2013-06-06T22:00:19"/>
    <n v="2013"/>
    <x v="5"/>
    <n v="6"/>
    <x v="21"/>
    <n v="5"/>
    <n v="0"/>
  </r>
  <r>
    <x v="156"/>
    <d v="2013-06-06T23:00:19"/>
    <n v="2013"/>
    <x v="5"/>
    <n v="6"/>
    <x v="22"/>
    <n v="5"/>
    <n v="0"/>
  </r>
  <r>
    <x v="157"/>
    <d v="2013-06-07T00:00:19"/>
    <n v="2013"/>
    <x v="5"/>
    <n v="7"/>
    <x v="23"/>
    <n v="6"/>
    <n v="0"/>
  </r>
  <r>
    <x v="157"/>
    <d v="2013-06-07T01:00:19"/>
    <n v="2013"/>
    <x v="5"/>
    <n v="7"/>
    <x v="0"/>
    <n v="6"/>
    <n v="0"/>
  </r>
  <r>
    <x v="157"/>
    <d v="2013-06-07T02:00:19"/>
    <n v="2013"/>
    <x v="5"/>
    <n v="7"/>
    <x v="1"/>
    <n v="6"/>
    <n v="0"/>
  </r>
  <r>
    <x v="157"/>
    <d v="2013-06-07T03:00:19"/>
    <n v="2013"/>
    <x v="5"/>
    <n v="7"/>
    <x v="2"/>
    <n v="6"/>
    <n v="0"/>
  </r>
  <r>
    <x v="157"/>
    <d v="2013-06-07T04:00:19"/>
    <n v="2013"/>
    <x v="5"/>
    <n v="7"/>
    <x v="3"/>
    <n v="6"/>
    <n v="0"/>
  </r>
  <r>
    <x v="157"/>
    <d v="2013-06-07T05:00:19"/>
    <n v="2013"/>
    <x v="5"/>
    <n v="7"/>
    <x v="4"/>
    <n v="6"/>
    <n v="0"/>
  </r>
  <r>
    <x v="157"/>
    <d v="2013-06-07T06:00:19"/>
    <n v="2013"/>
    <x v="5"/>
    <n v="7"/>
    <x v="5"/>
    <n v="6"/>
    <n v="0"/>
  </r>
  <r>
    <x v="157"/>
    <d v="2013-06-07T07:00:19"/>
    <n v="2013"/>
    <x v="5"/>
    <n v="7"/>
    <x v="6"/>
    <n v="6"/>
    <n v="0"/>
  </r>
  <r>
    <x v="157"/>
    <d v="2013-06-07T08:00:19"/>
    <n v="2013"/>
    <x v="5"/>
    <n v="7"/>
    <x v="7"/>
    <n v="6"/>
    <n v="3.198"/>
  </r>
  <r>
    <x v="157"/>
    <d v="2013-06-07T09:00:19"/>
    <n v="2013"/>
    <x v="5"/>
    <n v="7"/>
    <x v="8"/>
    <n v="6"/>
    <n v="35.113999999999997"/>
  </r>
  <r>
    <x v="157"/>
    <d v="2013-06-07T10:00:19"/>
    <n v="2013"/>
    <x v="5"/>
    <n v="7"/>
    <x v="9"/>
    <n v="6"/>
    <n v="45.581000000000003"/>
  </r>
  <r>
    <x v="157"/>
    <d v="2013-06-07T11:00:19"/>
    <n v="2013"/>
    <x v="5"/>
    <n v="7"/>
    <x v="10"/>
    <n v="6"/>
    <n v="45.351999999999997"/>
  </r>
  <r>
    <x v="157"/>
    <d v="2013-06-07T12:00:19"/>
    <n v="2013"/>
    <x v="5"/>
    <n v="7"/>
    <x v="11"/>
    <n v="6"/>
    <n v="43.436"/>
  </r>
  <r>
    <x v="157"/>
    <d v="2013-06-07T13:00:19"/>
    <n v="2013"/>
    <x v="5"/>
    <n v="7"/>
    <x v="12"/>
    <n v="6"/>
    <n v="41.993000000000002"/>
  </r>
  <r>
    <x v="157"/>
    <d v="2013-06-07T14:00:19"/>
    <n v="2013"/>
    <x v="5"/>
    <n v="7"/>
    <x v="13"/>
    <n v="6"/>
    <n v="30.82"/>
  </r>
  <r>
    <x v="157"/>
    <d v="2013-06-07T15:00:19"/>
    <n v="2013"/>
    <x v="5"/>
    <n v="7"/>
    <x v="14"/>
    <n v="6"/>
    <n v="32.938000000000002"/>
  </r>
  <r>
    <x v="157"/>
    <d v="2013-06-07T16:00:19"/>
    <n v="2013"/>
    <x v="5"/>
    <n v="7"/>
    <x v="15"/>
    <n v="6"/>
    <n v="34.612000000000002"/>
  </r>
  <r>
    <x v="157"/>
    <d v="2013-06-07T17:00:19"/>
    <n v="2013"/>
    <x v="5"/>
    <n v="7"/>
    <x v="16"/>
    <n v="6"/>
    <n v="30.7"/>
  </r>
  <r>
    <x v="157"/>
    <d v="2013-06-07T18:00:19"/>
    <n v="2013"/>
    <x v="5"/>
    <n v="7"/>
    <x v="17"/>
    <n v="6"/>
    <n v="5.8840000000000003"/>
  </r>
  <r>
    <x v="157"/>
    <d v="2013-06-07T19:00:19"/>
    <n v="2013"/>
    <x v="5"/>
    <n v="7"/>
    <x v="18"/>
    <n v="6"/>
    <n v="0"/>
  </r>
  <r>
    <x v="157"/>
    <d v="2013-06-07T20:00:19"/>
    <n v="2013"/>
    <x v="5"/>
    <n v="7"/>
    <x v="19"/>
    <n v="6"/>
    <n v="0"/>
  </r>
  <r>
    <x v="157"/>
    <d v="2013-06-07T21:00:19"/>
    <n v="2013"/>
    <x v="5"/>
    <n v="7"/>
    <x v="20"/>
    <n v="6"/>
    <n v="0"/>
  </r>
  <r>
    <x v="157"/>
    <d v="2013-06-07T22:00:19"/>
    <n v="2013"/>
    <x v="5"/>
    <n v="7"/>
    <x v="21"/>
    <n v="6"/>
    <n v="0"/>
  </r>
  <r>
    <x v="157"/>
    <d v="2013-06-07T23:00:19"/>
    <n v="2013"/>
    <x v="5"/>
    <n v="7"/>
    <x v="22"/>
    <n v="6"/>
    <n v="0"/>
  </r>
  <r>
    <x v="158"/>
    <d v="2013-06-08T00:00:19"/>
    <n v="2013"/>
    <x v="5"/>
    <n v="8"/>
    <x v="23"/>
    <n v="7"/>
    <n v="0"/>
  </r>
  <r>
    <x v="158"/>
    <d v="2013-06-08T01:00:19"/>
    <n v="2013"/>
    <x v="5"/>
    <n v="8"/>
    <x v="0"/>
    <n v="7"/>
    <n v="0"/>
  </r>
  <r>
    <x v="158"/>
    <d v="2013-06-08T02:00:19"/>
    <n v="2013"/>
    <x v="5"/>
    <n v="8"/>
    <x v="1"/>
    <n v="7"/>
    <n v="0"/>
  </r>
  <r>
    <x v="158"/>
    <d v="2013-06-08T03:00:19"/>
    <n v="2013"/>
    <x v="5"/>
    <n v="8"/>
    <x v="2"/>
    <n v="7"/>
    <n v="0"/>
  </r>
  <r>
    <x v="158"/>
    <d v="2013-06-08T04:00:19"/>
    <n v="2013"/>
    <x v="5"/>
    <n v="8"/>
    <x v="3"/>
    <n v="7"/>
    <n v="0"/>
  </r>
  <r>
    <x v="158"/>
    <d v="2013-06-08T05:00:19"/>
    <n v="2013"/>
    <x v="5"/>
    <n v="8"/>
    <x v="4"/>
    <n v="7"/>
    <n v="0"/>
  </r>
  <r>
    <x v="158"/>
    <d v="2013-06-08T06:00:19"/>
    <n v="2013"/>
    <x v="5"/>
    <n v="8"/>
    <x v="5"/>
    <n v="7"/>
    <n v="0"/>
  </r>
  <r>
    <x v="158"/>
    <d v="2013-06-08T07:00:19"/>
    <n v="2013"/>
    <x v="5"/>
    <n v="8"/>
    <x v="6"/>
    <n v="7"/>
    <n v="0"/>
  </r>
  <r>
    <x v="158"/>
    <d v="2013-06-08T08:00:19"/>
    <n v="2013"/>
    <x v="5"/>
    <n v="8"/>
    <x v="7"/>
    <n v="7"/>
    <n v="1.637"/>
  </r>
  <r>
    <x v="158"/>
    <d v="2013-06-08T09:00:19"/>
    <n v="2013"/>
    <x v="5"/>
    <n v="8"/>
    <x v="8"/>
    <n v="7"/>
    <n v="20.687000000000001"/>
  </r>
  <r>
    <x v="158"/>
    <d v="2013-06-08T10:00:19"/>
    <n v="2013"/>
    <x v="5"/>
    <n v="8"/>
    <x v="9"/>
    <n v="7"/>
    <n v="45.914999999999999"/>
  </r>
  <r>
    <x v="158"/>
    <d v="2013-06-08T11:00:19"/>
    <n v="2013"/>
    <x v="5"/>
    <n v="8"/>
    <x v="10"/>
    <n v="7"/>
    <n v="45.993000000000002"/>
  </r>
  <r>
    <x v="158"/>
    <d v="2013-06-08T12:00:19"/>
    <n v="2013"/>
    <x v="5"/>
    <n v="8"/>
    <x v="11"/>
    <n v="7"/>
    <n v="43.344000000000001"/>
  </r>
  <r>
    <x v="158"/>
    <d v="2013-06-08T13:00:19"/>
    <n v="2013"/>
    <x v="5"/>
    <n v="8"/>
    <x v="12"/>
    <n v="7"/>
    <n v="42.343000000000004"/>
  </r>
  <r>
    <x v="158"/>
    <d v="2013-06-08T14:00:19"/>
    <n v="2013"/>
    <x v="5"/>
    <n v="8"/>
    <x v="13"/>
    <n v="7"/>
    <n v="34.079000000000001"/>
  </r>
  <r>
    <x v="158"/>
    <d v="2013-06-08T15:00:19"/>
    <n v="2013"/>
    <x v="5"/>
    <n v="8"/>
    <x v="14"/>
    <n v="7"/>
    <n v="36.127000000000002"/>
  </r>
  <r>
    <x v="158"/>
    <d v="2013-06-08T16:00:19"/>
    <n v="2013"/>
    <x v="5"/>
    <n v="8"/>
    <x v="15"/>
    <n v="7"/>
    <n v="36.478999999999999"/>
  </r>
  <r>
    <x v="158"/>
    <d v="2013-06-08T17:00:19"/>
    <n v="2013"/>
    <x v="5"/>
    <n v="8"/>
    <x v="16"/>
    <n v="7"/>
    <n v="31.335000000000001"/>
  </r>
  <r>
    <x v="158"/>
    <d v="2013-06-08T18:00:19"/>
    <n v="2013"/>
    <x v="5"/>
    <n v="8"/>
    <x v="17"/>
    <n v="7"/>
    <n v="4.5880000000000001"/>
  </r>
  <r>
    <x v="158"/>
    <d v="2013-06-08T19:00:19"/>
    <n v="2013"/>
    <x v="5"/>
    <n v="8"/>
    <x v="18"/>
    <n v="7"/>
    <n v="0"/>
  </r>
  <r>
    <x v="158"/>
    <d v="2013-06-08T20:00:19"/>
    <n v="2013"/>
    <x v="5"/>
    <n v="8"/>
    <x v="19"/>
    <n v="7"/>
    <n v="0"/>
  </r>
  <r>
    <x v="158"/>
    <d v="2013-06-08T21:00:19"/>
    <n v="2013"/>
    <x v="5"/>
    <n v="8"/>
    <x v="20"/>
    <n v="7"/>
    <n v="0"/>
  </r>
  <r>
    <x v="158"/>
    <d v="2013-06-08T22:00:19"/>
    <n v="2013"/>
    <x v="5"/>
    <n v="8"/>
    <x v="21"/>
    <n v="7"/>
    <n v="0"/>
  </r>
  <r>
    <x v="158"/>
    <d v="2013-06-08T23:00:19"/>
    <n v="2013"/>
    <x v="5"/>
    <n v="8"/>
    <x v="22"/>
    <n v="7"/>
    <n v="0"/>
  </r>
  <r>
    <x v="159"/>
    <d v="2013-06-09T00:00:19"/>
    <n v="2013"/>
    <x v="5"/>
    <n v="9"/>
    <x v="23"/>
    <n v="1"/>
    <n v="0"/>
  </r>
  <r>
    <x v="159"/>
    <d v="2013-06-09T01:00:19"/>
    <n v="2013"/>
    <x v="5"/>
    <n v="9"/>
    <x v="0"/>
    <n v="1"/>
    <n v="0"/>
  </r>
  <r>
    <x v="159"/>
    <d v="2013-06-09T02:00:19"/>
    <n v="2013"/>
    <x v="5"/>
    <n v="9"/>
    <x v="1"/>
    <n v="1"/>
    <n v="0"/>
  </r>
  <r>
    <x v="159"/>
    <d v="2013-06-09T03:00:19"/>
    <n v="2013"/>
    <x v="5"/>
    <n v="9"/>
    <x v="2"/>
    <n v="1"/>
    <n v="0"/>
  </r>
  <r>
    <x v="159"/>
    <d v="2013-06-09T04:00:19"/>
    <n v="2013"/>
    <x v="5"/>
    <n v="9"/>
    <x v="3"/>
    <n v="1"/>
    <n v="0"/>
  </r>
  <r>
    <x v="159"/>
    <d v="2013-06-09T05:00:19"/>
    <n v="2013"/>
    <x v="5"/>
    <n v="9"/>
    <x v="4"/>
    <n v="1"/>
    <n v="0"/>
  </r>
  <r>
    <x v="159"/>
    <d v="2013-06-09T06:00:19"/>
    <n v="2013"/>
    <x v="5"/>
    <n v="9"/>
    <x v="5"/>
    <n v="1"/>
    <n v="0"/>
  </r>
  <r>
    <x v="159"/>
    <d v="2013-06-09T07:00:19"/>
    <n v="2013"/>
    <x v="5"/>
    <n v="9"/>
    <x v="6"/>
    <n v="1"/>
    <n v="0"/>
  </r>
  <r>
    <x v="159"/>
    <d v="2013-06-09T08:00:19"/>
    <n v="2013"/>
    <x v="5"/>
    <n v="9"/>
    <x v="7"/>
    <n v="1"/>
    <n v="0"/>
  </r>
  <r>
    <x v="159"/>
    <d v="2013-06-09T09:00:19"/>
    <n v="2013"/>
    <x v="5"/>
    <n v="9"/>
    <x v="8"/>
    <n v="1"/>
    <n v="4.4349999999999996"/>
  </r>
  <r>
    <x v="159"/>
    <d v="2013-06-09T10:00:19"/>
    <n v="2013"/>
    <x v="5"/>
    <n v="9"/>
    <x v="9"/>
    <n v="1"/>
    <n v="7.0010000000000003"/>
  </r>
  <r>
    <x v="159"/>
    <d v="2013-06-09T11:00:19"/>
    <n v="2013"/>
    <x v="5"/>
    <n v="9"/>
    <x v="10"/>
    <n v="1"/>
    <n v="10.891999999999999"/>
  </r>
  <r>
    <x v="159"/>
    <d v="2013-06-09T12:00:19"/>
    <n v="2013"/>
    <x v="5"/>
    <n v="9"/>
    <x v="11"/>
    <n v="1"/>
    <n v="8.5340000000000007"/>
  </r>
  <r>
    <x v="159"/>
    <d v="2013-06-09T13:00:19"/>
    <n v="2013"/>
    <x v="5"/>
    <n v="9"/>
    <x v="12"/>
    <n v="1"/>
    <n v="11.566000000000001"/>
  </r>
  <r>
    <x v="159"/>
    <d v="2013-06-09T14:00:19"/>
    <n v="2013"/>
    <x v="5"/>
    <n v="9"/>
    <x v="13"/>
    <n v="1"/>
    <n v="11.77"/>
  </r>
  <r>
    <x v="159"/>
    <d v="2013-06-09T15:00:19"/>
    <n v="2013"/>
    <x v="5"/>
    <n v="9"/>
    <x v="14"/>
    <n v="1"/>
    <n v="8.0969999999999995"/>
  </r>
  <r>
    <x v="159"/>
    <d v="2013-06-09T16:00:19"/>
    <n v="2013"/>
    <x v="5"/>
    <n v="9"/>
    <x v="15"/>
    <n v="1"/>
    <n v="5.5650000000000004"/>
  </r>
  <r>
    <x v="159"/>
    <d v="2013-06-09T17:00:19"/>
    <n v="2013"/>
    <x v="5"/>
    <n v="9"/>
    <x v="16"/>
    <n v="1"/>
    <n v="3.2149999999999999"/>
  </r>
  <r>
    <x v="159"/>
    <d v="2013-06-09T18:00:19"/>
    <n v="2013"/>
    <x v="5"/>
    <n v="9"/>
    <x v="17"/>
    <n v="1"/>
    <n v="1.2370000000000001"/>
  </r>
  <r>
    <x v="159"/>
    <d v="2013-06-09T19:00:19"/>
    <n v="2013"/>
    <x v="5"/>
    <n v="9"/>
    <x v="18"/>
    <n v="1"/>
    <n v="0"/>
  </r>
  <r>
    <x v="159"/>
    <d v="2013-06-09T20:00:19"/>
    <n v="2013"/>
    <x v="5"/>
    <n v="9"/>
    <x v="19"/>
    <n v="1"/>
    <n v="0"/>
  </r>
  <r>
    <x v="159"/>
    <d v="2013-06-09T21:00:19"/>
    <n v="2013"/>
    <x v="5"/>
    <n v="9"/>
    <x v="20"/>
    <n v="1"/>
    <n v="0"/>
  </r>
  <r>
    <x v="159"/>
    <d v="2013-06-09T22:00:19"/>
    <n v="2013"/>
    <x v="5"/>
    <n v="9"/>
    <x v="21"/>
    <n v="1"/>
    <n v="0"/>
  </r>
  <r>
    <x v="159"/>
    <d v="2013-06-09T23:00:19"/>
    <n v="2013"/>
    <x v="5"/>
    <n v="9"/>
    <x v="22"/>
    <n v="1"/>
    <n v="0"/>
  </r>
  <r>
    <x v="160"/>
    <d v="2013-06-10T00:00:19"/>
    <n v="2013"/>
    <x v="5"/>
    <n v="10"/>
    <x v="23"/>
    <n v="2"/>
    <n v="0"/>
  </r>
  <r>
    <x v="160"/>
    <d v="2013-06-10T01:00:19"/>
    <n v="2013"/>
    <x v="5"/>
    <n v="10"/>
    <x v="0"/>
    <n v="2"/>
    <n v="0"/>
  </r>
  <r>
    <x v="160"/>
    <d v="2013-06-10T02:00:19"/>
    <n v="2013"/>
    <x v="5"/>
    <n v="10"/>
    <x v="1"/>
    <n v="2"/>
    <n v="0"/>
  </r>
  <r>
    <x v="160"/>
    <d v="2013-06-10T03:00:19"/>
    <n v="2013"/>
    <x v="5"/>
    <n v="10"/>
    <x v="2"/>
    <n v="2"/>
    <n v="0"/>
  </r>
  <r>
    <x v="160"/>
    <d v="2013-06-10T04:00:19"/>
    <n v="2013"/>
    <x v="5"/>
    <n v="10"/>
    <x v="3"/>
    <n v="2"/>
    <n v="0"/>
  </r>
  <r>
    <x v="160"/>
    <d v="2013-06-10T05:00:19"/>
    <n v="2013"/>
    <x v="5"/>
    <n v="10"/>
    <x v="4"/>
    <n v="2"/>
    <n v="0"/>
  </r>
  <r>
    <x v="160"/>
    <d v="2013-06-10T06:00:19"/>
    <n v="2013"/>
    <x v="5"/>
    <n v="10"/>
    <x v="5"/>
    <n v="2"/>
    <n v="0"/>
  </r>
  <r>
    <x v="160"/>
    <d v="2013-06-10T07:00:19"/>
    <n v="2013"/>
    <x v="5"/>
    <n v="10"/>
    <x v="6"/>
    <n v="2"/>
    <n v="0"/>
  </r>
  <r>
    <x v="160"/>
    <d v="2013-06-10T08:00:19"/>
    <n v="2013"/>
    <x v="5"/>
    <n v="10"/>
    <x v="7"/>
    <n v="2"/>
    <n v="0"/>
  </r>
  <r>
    <x v="160"/>
    <d v="2013-06-10T09:00:19"/>
    <n v="2013"/>
    <x v="5"/>
    <n v="10"/>
    <x v="8"/>
    <n v="2"/>
    <n v="1.3260000000000001"/>
  </r>
  <r>
    <x v="160"/>
    <d v="2013-06-10T10:00:19"/>
    <n v="2013"/>
    <x v="5"/>
    <n v="10"/>
    <x v="9"/>
    <n v="2"/>
    <n v="2.7570000000000001"/>
  </r>
  <r>
    <x v="160"/>
    <d v="2013-06-10T11:00:19"/>
    <n v="2013"/>
    <x v="5"/>
    <n v="10"/>
    <x v="10"/>
    <n v="2"/>
    <n v="5.0490000000000004"/>
  </r>
  <r>
    <x v="160"/>
    <d v="2013-06-10T12:00:19"/>
    <n v="2013"/>
    <x v="5"/>
    <n v="10"/>
    <x v="11"/>
    <n v="2"/>
    <n v="16.094999999999999"/>
  </r>
  <r>
    <x v="160"/>
    <d v="2013-06-10T13:00:19"/>
    <n v="2013"/>
    <x v="5"/>
    <n v="10"/>
    <x v="12"/>
    <n v="2"/>
    <n v="10.706"/>
  </r>
  <r>
    <x v="160"/>
    <d v="2013-06-10T14:00:19"/>
    <n v="2013"/>
    <x v="5"/>
    <n v="10"/>
    <x v="13"/>
    <n v="2"/>
    <n v="5.0510000000000002"/>
  </r>
  <r>
    <x v="160"/>
    <d v="2013-06-10T15:00:19"/>
    <n v="2013"/>
    <x v="5"/>
    <n v="10"/>
    <x v="14"/>
    <n v="2"/>
    <n v="3.7719999999999998"/>
  </r>
  <r>
    <x v="160"/>
    <d v="2013-06-10T16:00:19"/>
    <n v="2013"/>
    <x v="5"/>
    <n v="10"/>
    <x v="15"/>
    <n v="2"/>
    <n v="2.42"/>
  </r>
  <r>
    <x v="160"/>
    <d v="2013-06-10T17:00:19"/>
    <n v="2013"/>
    <x v="5"/>
    <n v="10"/>
    <x v="16"/>
    <n v="2"/>
    <n v="0.95340000000000003"/>
  </r>
  <r>
    <x v="160"/>
    <d v="2013-06-10T18:00:19"/>
    <n v="2013"/>
    <x v="5"/>
    <n v="10"/>
    <x v="17"/>
    <n v="2"/>
    <n v="0.15920000000000001"/>
  </r>
  <r>
    <x v="160"/>
    <d v="2013-06-10T19:00:19"/>
    <n v="2013"/>
    <x v="5"/>
    <n v="10"/>
    <x v="18"/>
    <n v="2"/>
    <n v="0"/>
  </r>
  <r>
    <x v="160"/>
    <d v="2013-06-10T20:00:19"/>
    <n v="2013"/>
    <x v="5"/>
    <n v="10"/>
    <x v="19"/>
    <n v="2"/>
    <n v="0"/>
  </r>
  <r>
    <x v="160"/>
    <d v="2013-06-10T21:00:19"/>
    <n v="2013"/>
    <x v="5"/>
    <n v="10"/>
    <x v="20"/>
    <n v="2"/>
    <n v="0"/>
  </r>
  <r>
    <x v="160"/>
    <d v="2013-06-10T22:00:19"/>
    <n v="2013"/>
    <x v="5"/>
    <n v="10"/>
    <x v="21"/>
    <n v="2"/>
    <n v="0"/>
  </r>
  <r>
    <x v="160"/>
    <d v="2013-06-10T23:00:19"/>
    <n v="2013"/>
    <x v="5"/>
    <n v="10"/>
    <x v="22"/>
    <n v="2"/>
    <n v="0"/>
  </r>
  <r>
    <x v="161"/>
    <d v="2013-06-11T00:00:19"/>
    <n v="2013"/>
    <x v="5"/>
    <n v="11"/>
    <x v="23"/>
    <n v="3"/>
    <n v="0"/>
  </r>
  <r>
    <x v="161"/>
    <d v="2013-06-11T01:00:19"/>
    <n v="2013"/>
    <x v="5"/>
    <n v="11"/>
    <x v="0"/>
    <n v="3"/>
    <n v="0"/>
  </r>
  <r>
    <x v="161"/>
    <d v="2013-06-11T02:00:19"/>
    <n v="2013"/>
    <x v="5"/>
    <n v="11"/>
    <x v="1"/>
    <n v="3"/>
    <n v="0"/>
  </r>
  <r>
    <x v="161"/>
    <d v="2013-06-11T03:00:19"/>
    <n v="2013"/>
    <x v="5"/>
    <n v="11"/>
    <x v="2"/>
    <n v="3"/>
    <n v="0"/>
  </r>
  <r>
    <x v="161"/>
    <d v="2013-06-11T04:00:19"/>
    <n v="2013"/>
    <x v="5"/>
    <n v="11"/>
    <x v="3"/>
    <n v="3"/>
    <n v="0"/>
  </r>
  <r>
    <x v="161"/>
    <d v="2013-06-11T05:00:19"/>
    <n v="2013"/>
    <x v="5"/>
    <n v="11"/>
    <x v="4"/>
    <n v="3"/>
    <n v="0"/>
  </r>
  <r>
    <x v="161"/>
    <d v="2013-06-11T06:00:19"/>
    <n v="2013"/>
    <x v="5"/>
    <n v="11"/>
    <x v="5"/>
    <n v="3"/>
    <n v="0"/>
  </r>
  <r>
    <x v="161"/>
    <d v="2013-06-11T07:00:19"/>
    <n v="2013"/>
    <x v="5"/>
    <n v="11"/>
    <x v="6"/>
    <n v="3"/>
    <n v="0"/>
  </r>
  <r>
    <x v="161"/>
    <d v="2013-06-11T08:00:19"/>
    <n v="2013"/>
    <x v="5"/>
    <n v="11"/>
    <x v="7"/>
    <n v="3"/>
    <n v="0"/>
  </r>
  <r>
    <x v="161"/>
    <d v="2013-06-11T09:00:19"/>
    <n v="2013"/>
    <x v="5"/>
    <n v="11"/>
    <x v="8"/>
    <n v="3"/>
    <n v="0.51160000000000005"/>
  </r>
  <r>
    <x v="161"/>
    <d v="2013-06-11T10:00:19"/>
    <n v="2013"/>
    <x v="5"/>
    <n v="11"/>
    <x v="9"/>
    <n v="3"/>
    <n v="4.3470000000000004"/>
  </r>
  <r>
    <x v="161"/>
    <d v="2013-06-11T11:00:19"/>
    <n v="2013"/>
    <x v="5"/>
    <n v="11"/>
    <x v="10"/>
    <n v="3"/>
    <n v="9.5679999999999996"/>
  </r>
  <r>
    <x v="161"/>
    <d v="2013-06-11T12:00:19"/>
    <n v="2013"/>
    <x v="5"/>
    <n v="11"/>
    <x v="11"/>
    <n v="3"/>
    <n v="16.832999999999998"/>
  </r>
  <r>
    <x v="161"/>
    <d v="2013-06-11T13:00:19"/>
    <n v="2013"/>
    <x v="5"/>
    <n v="11"/>
    <x v="12"/>
    <n v="3"/>
    <n v="23.582999999999998"/>
  </r>
  <r>
    <x v="161"/>
    <d v="2013-06-11T14:00:19"/>
    <n v="2013"/>
    <x v="5"/>
    <n v="11"/>
    <x v="13"/>
    <n v="3"/>
    <n v="23.042000000000002"/>
  </r>
  <r>
    <x v="161"/>
    <d v="2013-06-11T15:00:19"/>
    <n v="2013"/>
    <x v="5"/>
    <n v="11"/>
    <x v="14"/>
    <n v="3"/>
    <n v="21.012"/>
  </r>
  <r>
    <x v="161"/>
    <d v="2013-06-11T16:00:19"/>
    <n v="2013"/>
    <x v="5"/>
    <n v="11"/>
    <x v="15"/>
    <n v="3"/>
    <n v="18.097000000000001"/>
  </r>
  <r>
    <x v="161"/>
    <d v="2013-06-11T17:00:19"/>
    <n v="2013"/>
    <x v="5"/>
    <n v="11"/>
    <x v="16"/>
    <n v="3"/>
    <n v="17.72"/>
  </r>
  <r>
    <x v="161"/>
    <d v="2013-06-11T18:00:19"/>
    <n v="2013"/>
    <x v="5"/>
    <n v="11"/>
    <x v="17"/>
    <n v="3"/>
    <n v="3.8620000000000001"/>
  </r>
  <r>
    <x v="161"/>
    <d v="2013-06-11T19:00:19"/>
    <n v="2013"/>
    <x v="5"/>
    <n v="11"/>
    <x v="18"/>
    <n v="3"/>
    <n v="0"/>
  </r>
  <r>
    <x v="161"/>
    <d v="2013-06-11T20:00:19"/>
    <n v="2013"/>
    <x v="5"/>
    <n v="11"/>
    <x v="19"/>
    <n v="3"/>
    <n v="0"/>
  </r>
  <r>
    <x v="161"/>
    <d v="2013-06-11T21:00:19"/>
    <n v="2013"/>
    <x v="5"/>
    <n v="11"/>
    <x v="20"/>
    <n v="3"/>
    <n v="0"/>
  </r>
  <r>
    <x v="161"/>
    <d v="2013-06-11T22:00:19"/>
    <n v="2013"/>
    <x v="5"/>
    <n v="11"/>
    <x v="21"/>
    <n v="3"/>
    <n v="0"/>
  </r>
  <r>
    <x v="161"/>
    <d v="2013-06-11T23:00:19"/>
    <n v="2013"/>
    <x v="5"/>
    <n v="11"/>
    <x v="22"/>
    <n v="3"/>
    <n v="0"/>
  </r>
  <r>
    <x v="162"/>
    <d v="2013-06-12T00:00:19"/>
    <n v="2013"/>
    <x v="5"/>
    <n v="12"/>
    <x v="23"/>
    <n v="4"/>
    <n v="0"/>
  </r>
  <r>
    <x v="162"/>
    <d v="2013-06-12T01:00:19"/>
    <n v="2013"/>
    <x v="5"/>
    <n v="12"/>
    <x v="0"/>
    <n v="4"/>
    <n v="0"/>
  </r>
  <r>
    <x v="162"/>
    <d v="2013-06-12T02:00:19"/>
    <n v="2013"/>
    <x v="5"/>
    <n v="12"/>
    <x v="1"/>
    <n v="4"/>
    <n v="0"/>
  </r>
  <r>
    <x v="162"/>
    <d v="2013-06-12T03:00:19"/>
    <n v="2013"/>
    <x v="5"/>
    <n v="12"/>
    <x v="2"/>
    <n v="4"/>
    <n v="0"/>
  </r>
  <r>
    <x v="162"/>
    <d v="2013-06-12T04:00:19"/>
    <n v="2013"/>
    <x v="5"/>
    <n v="12"/>
    <x v="3"/>
    <n v="4"/>
    <n v="0"/>
  </r>
  <r>
    <x v="162"/>
    <d v="2013-06-12T05:00:19"/>
    <n v="2013"/>
    <x v="5"/>
    <n v="12"/>
    <x v="4"/>
    <n v="4"/>
    <n v="0"/>
  </r>
  <r>
    <x v="162"/>
    <d v="2013-06-12T06:00:19"/>
    <n v="2013"/>
    <x v="5"/>
    <n v="12"/>
    <x v="5"/>
    <n v="4"/>
    <n v="0"/>
  </r>
  <r>
    <x v="162"/>
    <d v="2013-06-12T07:00:19"/>
    <n v="2013"/>
    <x v="5"/>
    <n v="12"/>
    <x v="6"/>
    <n v="4"/>
    <n v="0"/>
  </r>
  <r>
    <x v="162"/>
    <d v="2013-06-12T08:00:19"/>
    <n v="2013"/>
    <x v="5"/>
    <n v="12"/>
    <x v="7"/>
    <n v="4"/>
    <n v="0"/>
  </r>
  <r>
    <x v="162"/>
    <d v="2013-06-12T09:00:19"/>
    <n v="2013"/>
    <x v="5"/>
    <n v="12"/>
    <x v="8"/>
    <n v="4"/>
    <n v="1.1479999999999999"/>
  </r>
  <r>
    <x v="162"/>
    <d v="2013-06-12T10:00:19"/>
    <n v="2013"/>
    <x v="5"/>
    <n v="12"/>
    <x v="9"/>
    <n v="4"/>
    <n v="1.75"/>
  </r>
  <r>
    <x v="162"/>
    <d v="2013-06-12T11:00:19"/>
    <n v="2013"/>
    <x v="5"/>
    <n v="12"/>
    <x v="10"/>
    <n v="4"/>
    <n v="2.641"/>
  </r>
  <r>
    <x v="162"/>
    <d v="2013-06-12T12:00:19"/>
    <n v="2013"/>
    <x v="5"/>
    <n v="12"/>
    <x v="11"/>
    <n v="4"/>
    <n v="3.6480000000000001"/>
  </r>
  <r>
    <x v="162"/>
    <d v="2013-06-12T13:00:19"/>
    <n v="2013"/>
    <x v="5"/>
    <n v="12"/>
    <x v="12"/>
    <n v="4"/>
    <n v="4.1950000000000003"/>
  </r>
  <r>
    <x v="162"/>
    <d v="2013-06-12T14:00:19"/>
    <n v="2013"/>
    <x v="5"/>
    <n v="12"/>
    <x v="13"/>
    <n v="4"/>
    <n v="3.8050000000000002"/>
  </r>
  <r>
    <x v="162"/>
    <d v="2013-06-12T15:00:20"/>
    <n v="2013"/>
    <x v="5"/>
    <n v="12"/>
    <x v="14"/>
    <n v="4"/>
    <n v="2.8420000000000001"/>
  </r>
  <r>
    <x v="162"/>
    <d v="2013-06-12T16:00:20"/>
    <n v="2013"/>
    <x v="5"/>
    <n v="12"/>
    <x v="15"/>
    <n v="4"/>
    <n v="1.762"/>
  </r>
  <r>
    <x v="162"/>
    <d v="2013-06-12T17:00:20"/>
    <n v="2013"/>
    <x v="5"/>
    <n v="12"/>
    <x v="16"/>
    <n v="4"/>
    <n v="0.58499999999999996"/>
  </r>
  <r>
    <x v="162"/>
    <d v="2013-06-12T18:00:20"/>
    <n v="2013"/>
    <x v="5"/>
    <n v="12"/>
    <x v="17"/>
    <n v="4"/>
    <n v="0.11169999999999999"/>
  </r>
  <r>
    <x v="162"/>
    <d v="2013-06-12T19:00:20"/>
    <n v="2013"/>
    <x v="5"/>
    <n v="12"/>
    <x v="18"/>
    <n v="4"/>
    <n v="0"/>
  </r>
  <r>
    <x v="162"/>
    <d v="2013-06-12T20:00:20"/>
    <n v="2013"/>
    <x v="5"/>
    <n v="12"/>
    <x v="19"/>
    <n v="4"/>
    <n v="0"/>
  </r>
  <r>
    <x v="162"/>
    <d v="2013-06-12T21:00:20"/>
    <n v="2013"/>
    <x v="5"/>
    <n v="12"/>
    <x v="20"/>
    <n v="4"/>
    <n v="0"/>
  </r>
  <r>
    <x v="162"/>
    <d v="2013-06-12T22:00:20"/>
    <n v="2013"/>
    <x v="5"/>
    <n v="12"/>
    <x v="21"/>
    <n v="4"/>
    <n v="0"/>
  </r>
  <r>
    <x v="162"/>
    <d v="2013-06-12T23:00:20"/>
    <n v="2013"/>
    <x v="5"/>
    <n v="12"/>
    <x v="22"/>
    <n v="4"/>
    <n v="0"/>
  </r>
  <r>
    <x v="163"/>
    <d v="2013-06-13T00:00:20"/>
    <n v="2013"/>
    <x v="5"/>
    <n v="13"/>
    <x v="23"/>
    <n v="5"/>
    <n v="0"/>
  </r>
  <r>
    <x v="163"/>
    <d v="2013-06-13T01:00:20"/>
    <n v="2013"/>
    <x v="5"/>
    <n v="13"/>
    <x v="0"/>
    <n v="5"/>
    <n v="0"/>
  </r>
  <r>
    <x v="163"/>
    <d v="2013-06-13T02:00:20"/>
    <n v="2013"/>
    <x v="5"/>
    <n v="13"/>
    <x v="1"/>
    <n v="5"/>
    <n v="0"/>
  </r>
  <r>
    <x v="163"/>
    <d v="2013-06-13T03:00:20"/>
    <n v="2013"/>
    <x v="5"/>
    <n v="13"/>
    <x v="2"/>
    <n v="5"/>
    <n v="0"/>
  </r>
  <r>
    <x v="163"/>
    <d v="2013-06-13T04:00:20"/>
    <n v="2013"/>
    <x v="5"/>
    <n v="13"/>
    <x v="3"/>
    <n v="5"/>
    <n v="0"/>
  </r>
  <r>
    <x v="163"/>
    <d v="2013-06-13T05:00:20"/>
    <n v="2013"/>
    <x v="5"/>
    <n v="13"/>
    <x v="4"/>
    <n v="5"/>
    <n v="0"/>
  </r>
  <r>
    <x v="163"/>
    <d v="2013-06-13T06:00:20"/>
    <n v="2013"/>
    <x v="5"/>
    <n v="13"/>
    <x v="5"/>
    <n v="5"/>
    <n v="0"/>
  </r>
  <r>
    <x v="163"/>
    <d v="2013-06-13T07:00:20"/>
    <n v="2013"/>
    <x v="5"/>
    <n v="13"/>
    <x v="6"/>
    <n v="5"/>
    <n v="0"/>
  </r>
  <r>
    <x v="163"/>
    <d v="2013-06-13T08:00:20"/>
    <n v="2013"/>
    <x v="5"/>
    <n v="13"/>
    <x v="7"/>
    <n v="5"/>
    <n v="2.7170000000000001"/>
  </r>
  <r>
    <x v="163"/>
    <d v="2013-06-13T09:00:20"/>
    <n v="2013"/>
    <x v="5"/>
    <n v="13"/>
    <x v="8"/>
    <n v="5"/>
    <n v="32.886000000000003"/>
  </r>
  <r>
    <x v="163"/>
    <d v="2013-06-13T10:00:20"/>
    <n v="2013"/>
    <x v="5"/>
    <n v="13"/>
    <x v="9"/>
    <n v="5"/>
    <n v="43.036000000000001"/>
  </r>
  <r>
    <x v="163"/>
    <d v="2013-06-13T11:00:20"/>
    <n v="2013"/>
    <x v="5"/>
    <n v="13"/>
    <x v="10"/>
    <n v="5"/>
    <n v="43.475000000000001"/>
  </r>
  <r>
    <x v="163"/>
    <d v="2013-06-13T12:00:20"/>
    <n v="2013"/>
    <x v="5"/>
    <n v="13"/>
    <x v="11"/>
    <n v="5"/>
    <n v="40.976999999999997"/>
  </r>
  <r>
    <x v="163"/>
    <d v="2013-06-13T13:00:20"/>
    <n v="2013"/>
    <x v="5"/>
    <n v="13"/>
    <x v="12"/>
    <n v="5"/>
    <n v="39.103999999999999"/>
  </r>
  <r>
    <x v="163"/>
    <d v="2013-06-13T14:00:20"/>
    <n v="2013"/>
    <x v="5"/>
    <n v="13"/>
    <x v="13"/>
    <n v="5"/>
    <n v="39.76"/>
  </r>
  <r>
    <x v="163"/>
    <d v="2013-06-13T15:00:20"/>
    <n v="2013"/>
    <x v="5"/>
    <n v="13"/>
    <x v="14"/>
    <n v="5"/>
    <n v="41.530999999999999"/>
  </r>
  <r>
    <x v="163"/>
    <d v="2013-06-13T16:00:20"/>
    <n v="2013"/>
    <x v="5"/>
    <n v="13"/>
    <x v="15"/>
    <n v="5"/>
    <n v="43.121000000000002"/>
  </r>
  <r>
    <x v="163"/>
    <d v="2013-06-13T17:00:20"/>
    <n v="2013"/>
    <x v="5"/>
    <n v="13"/>
    <x v="16"/>
    <n v="5"/>
    <n v="38.616999999999997"/>
  </r>
  <r>
    <x v="163"/>
    <d v="2013-06-13T18:00:20"/>
    <n v="2013"/>
    <x v="5"/>
    <n v="13"/>
    <x v="17"/>
    <n v="5"/>
    <n v="5.6379999999999999"/>
  </r>
  <r>
    <x v="163"/>
    <d v="2013-06-13T19:00:20"/>
    <n v="2013"/>
    <x v="5"/>
    <n v="13"/>
    <x v="18"/>
    <n v="5"/>
    <n v="0"/>
  </r>
  <r>
    <x v="163"/>
    <d v="2013-06-13T20:00:20"/>
    <n v="2013"/>
    <x v="5"/>
    <n v="13"/>
    <x v="19"/>
    <n v="5"/>
    <n v="0"/>
  </r>
  <r>
    <x v="163"/>
    <d v="2013-06-13T21:00:20"/>
    <n v="2013"/>
    <x v="5"/>
    <n v="13"/>
    <x v="20"/>
    <n v="5"/>
    <n v="0"/>
  </r>
  <r>
    <x v="163"/>
    <d v="2013-06-13T22:00:20"/>
    <n v="2013"/>
    <x v="5"/>
    <n v="13"/>
    <x v="21"/>
    <n v="5"/>
    <n v="0"/>
  </r>
  <r>
    <x v="163"/>
    <d v="2013-06-13T23:00:20"/>
    <n v="2013"/>
    <x v="5"/>
    <n v="13"/>
    <x v="22"/>
    <n v="5"/>
    <n v="0"/>
  </r>
  <r>
    <x v="164"/>
    <d v="2013-06-14T00:00:20"/>
    <n v="2013"/>
    <x v="5"/>
    <n v="14"/>
    <x v="23"/>
    <n v="6"/>
    <n v="0"/>
  </r>
  <r>
    <x v="164"/>
    <d v="2013-06-14T01:00:20"/>
    <n v="2013"/>
    <x v="5"/>
    <n v="14"/>
    <x v="0"/>
    <n v="6"/>
    <n v="0"/>
  </r>
  <r>
    <x v="164"/>
    <d v="2013-06-14T02:00:20"/>
    <n v="2013"/>
    <x v="5"/>
    <n v="14"/>
    <x v="1"/>
    <n v="6"/>
    <n v="0"/>
  </r>
  <r>
    <x v="164"/>
    <d v="2013-06-14T03:00:20"/>
    <n v="2013"/>
    <x v="5"/>
    <n v="14"/>
    <x v="2"/>
    <n v="6"/>
    <n v="0"/>
  </r>
  <r>
    <x v="164"/>
    <d v="2013-06-14T04:00:20"/>
    <n v="2013"/>
    <x v="5"/>
    <n v="14"/>
    <x v="3"/>
    <n v="6"/>
    <n v="0"/>
  </r>
  <r>
    <x v="164"/>
    <d v="2013-06-14T05:00:20"/>
    <n v="2013"/>
    <x v="5"/>
    <n v="14"/>
    <x v="4"/>
    <n v="6"/>
    <n v="0"/>
  </r>
  <r>
    <x v="164"/>
    <d v="2013-06-14T06:00:20"/>
    <n v="2013"/>
    <x v="5"/>
    <n v="14"/>
    <x v="5"/>
    <n v="6"/>
    <n v="0"/>
  </r>
  <r>
    <x v="164"/>
    <d v="2013-06-14T07:00:20"/>
    <n v="2013"/>
    <x v="5"/>
    <n v="14"/>
    <x v="6"/>
    <n v="6"/>
    <n v="0"/>
  </r>
  <r>
    <x v="164"/>
    <d v="2013-06-14T08:00:20"/>
    <n v="2013"/>
    <x v="5"/>
    <n v="14"/>
    <x v="7"/>
    <n v="6"/>
    <n v="2.492"/>
  </r>
  <r>
    <x v="164"/>
    <d v="2013-06-14T09:00:20"/>
    <n v="2013"/>
    <x v="5"/>
    <n v="14"/>
    <x v="8"/>
    <n v="6"/>
    <n v="31.812999999999999"/>
  </r>
  <r>
    <x v="164"/>
    <d v="2013-06-14T10:00:20"/>
    <n v="2013"/>
    <x v="5"/>
    <n v="14"/>
    <x v="9"/>
    <n v="6"/>
    <n v="41.582000000000001"/>
  </r>
  <r>
    <x v="164"/>
    <d v="2013-06-14T11:00:20"/>
    <n v="2013"/>
    <x v="5"/>
    <n v="14"/>
    <x v="10"/>
    <n v="6"/>
    <n v="41.976999999999997"/>
  </r>
  <r>
    <x v="164"/>
    <d v="2013-06-14T12:00:20"/>
    <n v="2013"/>
    <x v="5"/>
    <n v="14"/>
    <x v="11"/>
    <n v="6"/>
    <n v="37.991999999999997"/>
  </r>
  <r>
    <x v="164"/>
    <d v="2013-06-14T13:00:20"/>
    <n v="2013"/>
    <x v="5"/>
    <n v="14"/>
    <x v="12"/>
    <n v="6"/>
    <n v="38.743000000000002"/>
  </r>
  <r>
    <x v="164"/>
    <d v="2013-06-14T14:00:20"/>
    <n v="2013"/>
    <x v="5"/>
    <n v="14"/>
    <x v="13"/>
    <n v="6"/>
    <n v="34.668999999999997"/>
  </r>
  <r>
    <x v="164"/>
    <d v="2013-06-14T15:00:20"/>
    <n v="2013"/>
    <x v="5"/>
    <n v="14"/>
    <x v="14"/>
    <n v="6"/>
    <n v="39.423000000000002"/>
  </r>
  <r>
    <x v="164"/>
    <d v="2013-06-14T16:00:20"/>
    <n v="2013"/>
    <x v="5"/>
    <n v="14"/>
    <x v="15"/>
    <n v="6"/>
    <n v="42.069000000000003"/>
  </r>
  <r>
    <x v="164"/>
    <d v="2013-06-14T17:00:20"/>
    <n v="2013"/>
    <x v="5"/>
    <n v="14"/>
    <x v="16"/>
    <n v="6"/>
    <n v="31.581"/>
  </r>
  <r>
    <x v="164"/>
    <d v="2013-06-14T18:00:20"/>
    <n v="2013"/>
    <x v="5"/>
    <n v="14"/>
    <x v="17"/>
    <n v="6"/>
    <n v="4.6749999999999998"/>
  </r>
  <r>
    <x v="164"/>
    <d v="2013-06-14T19:00:20"/>
    <n v="2013"/>
    <x v="5"/>
    <n v="14"/>
    <x v="18"/>
    <n v="6"/>
    <n v="0"/>
  </r>
  <r>
    <x v="164"/>
    <d v="2013-06-14T20:00:20"/>
    <n v="2013"/>
    <x v="5"/>
    <n v="14"/>
    <x v="19"/>
    <n v="6"/>
    <n v="0"/>
  </r>
  <r>
    <x v="164"/>
    <d v="2013-06-14T21:00:20"/>
    <n v="2013"/>
    <x v="5"/>
    <n v="14"/>
    <x v="20"/>
    <n v="6"/>
    <n v="0"/>
  </r>
  <r>
    <x v="164"/>
    <d v="2013-06-14T22:00:20"/>
    <n v="2013"/>
    <x v="5"/>
    <n v="14"/>
    <x v="21"/>
    <n v="6"/>
    <n v="0"/>
  </r>
  <r>
    <x v="164"/>
    <d v="2013-06-14T23:00:20"/>
    <n v="2013"/>
    <x v="5"/>
    <n v="14"/>
    <x v="22"/>
    <n v="6"/>
    <n v="0"/>
  </r>
  <r>
    <x v="165"/>
    <d v="2013-06-15T00:00:20"/>
    <n v="2013"/>
    <x v="5"/>
    <n v="15"/>
    <x v="23"/>
    <n v="7"/>
    <n v="0"/>
  </r>
  <r>
    <x v="165"/>
    <d v="2013-06-15T01:00:20"/>
    <n v="2013"/>
    <x v="5"/>
    <n v="15"/>
    <x v="0"/>
    <n v="7"/>
    <n v="0"/>
  </r>
  <r>
    <x v="165"/>
    <d v="2013-06-15T02:00:20"/>
    <n v="2013"/>
    <x v="5"/>
    <n v="15"/>
    <x v="1"/>
    <n v="7"/>
    <n v="0"/>
  </r>
  <r>
    <x v="165"/>
    <d v="2013-06-15T03:00:20"/>
    <n v="2013"/>
    <x v="5"/>
    <n v="15"/>
    <x v="2"/>
    <n v="7"/>
    <n v="0"/>
  </r>
  <r>
    <x v="165"/>
    <d v="2013-06-15T04:00:20"/>
    <n v="2013"/>
    <x v="5"/>
    <n v="15"/>
    <x v="3"/>
    <n v="7"/>
    <n v="0"/>
  </r>
  <r>
    <x v="165"/>
    <d v="2013-06-15T05:00:20"/>
    <n v="2013"/>
    <x v="5"/>
    <n v="15"/>
    <x v="4"/>
    <n v="7"/>
    <n v="0"/>
  </r>
  <r>
    <x v="165"/>
    <d v="2013-06-15T06:00:20"/>
    <n v="2013"/>
    <x v="5"/>
    <n v="15"/>
    <x v="5"/>
    <n v="7"/>
    <n v="0"/>
  </r>
  <r>
    <x v="165"/>
    <d v="2013-06-15T07:00:20"/>
    <n v="2013"/>
    <x v="5"/>
    <n v="15"/>
    <x v="6"/>
    <n v="7"/>
    <n v="0"/>
  </r>
  <r>
    <x v="165"/>
    <d v="2013-06-15T08:00:20"/>
    <n v="2013"/>
    <x v="5"/>
    <n v="15"/>
    <x v="7"/>
    <n v="7"/>
    <n v="2.2189999999999999"/>
  </r>
  <r>
    <x v="165"/>
    <d v="2013-06-15T09:00:20"/>
    <n v="2013"/>
    <x v="5"/>
    <n v="15"/>
    <x v="8"/>
    <n v="7"/>
    <n v="30.515000000000001"/>
  </r>
  <r>
    <x v="165"/>
    <d v="2013-06-15T10:00:20"/>
    <n v="2013"/>
    <x v="5"/>
    <n v="15"/>
    <x v="9"/>
    <n v="7"/>
    <n v="44.372999999999998"/>
  </r>
  <r>
    <x v="165"/>
    <d v="2013-06-15T11:00:20"/>
    <n v="2013"/>
    <x v="5"/>
    <n v="15"/>
    <x v="10"/>
    <n v="7"/>
    <n v="45.115000000000002"/>
  </r>
  <r>
    <x v="165"/>
    <d v="2013-06-15T12:00:20"/>
    <n v="2013"/>
    <x v="5"/>
    <n v="15"/>
    <x v="11"/>
    <n v="7"/>
    <n v="42.156999999999996"/>
  </r>
  <r>
    <x v="165"/>
    <d v="2013-06-15T13:00:20"/>
    <n v="2013"/>
    <x v="5"/>
    <n v="15"/>
    <x v="12"/>
    <n v="7"/>
    <n v="40.606999999999999"/>
  </r>
  <r>
    <x v="165"/>
    <d v="2013-06-15T14:00:20"/>
    <n v="2013"/>
    <x v="5"/>
    <n v="15"/>
    <x v="13"/>
    <n v="7"/>
    <n v="38.304000000000002"/>
  </r>
  <r>
    <x v="165"/>
    <d v="2013-06-15T15:00:20"/>
    <n v="2013"/>
    <x v="5"/>
    <n v="15"/>
    <x v="14"/>
    <n v="7"/>
    <n v="43.591000000000001"/>
  </r>
  <r>
    <x v="165"/>
    <d v="2013-06-15T16:00:20"/>
    <n v="2013"/>
    <x v="5"/>
    <n v="15"/>
    <x v="15"/>
    <n v="7"/>
    <n v="44.723999999999997"/>
  </r>
  <r>
    <x v="165"/>
    <d v="2013-06-15T17:00:20"/>
    <n v="2013"/>
    <x v="5"/>
    <n v="15"/>
    <x v="16"/>
    <n v="7"/>
    <n v="37.578000000000003"/>
  </r>
  <r>
    <x v="165"/>
    <d v="2013-06-15T18:00:20"/>
    <n v="2013"/>
    <x v="5"/>
    <n v="15"/>
    <x v="17"/>
    <n v="7"/>
    <n v="5.6"/>
  </r>
  <r>
    <x v="165"/>
    <d v="2013-06-15T19:00:20"/>
    <n v="2013"/>
    <x v="5"/>
    <n v="15"/>
    <x v="18"/>
    <n v="7"/>
    <n v="0"/>
  </r>
  <r>
    <x v="165"/>
    <d v="2013-06-15T20:00:20"/>
    <n v="2013"/>
    <x v="5"/>
    <n v="15"/>
    <x v="19"/>
    <n v="7"/>
    <n v="0"/>
  </r>
  <r>
    <x v="165"/>
    <d v="2013-06-15T21:00:20"/>
    <n v="2013"/>
    <x v="5"/>
    <n v="15"/>
    <x v="20"/>
    <n v="7"/>
    <n v="0"/>
  </r>
  <r>
    <x v="165"/>
    <d v="2013-06-15T22:00:20"/>
    <n v="2013"/>
    <x v="5"/>
    <n v="15"/>
    <x v="21"/>
    <n v="7"/>
    <n v="0"/>
  </r>
  <r>
    <x v="165"/>
    <d v="2013-06-15T23:00:20"/>
    <n v="2013"/>
    <x v="5"/>
    <n v="15"/>
    <x v="22"/>
    <n v="7"/>
    <n v="0"/>
  </r>
  <r>
    <x v="166"/>
    <d v="2013-06-16T00:00:20"/>
    <n v="2013"/>
    <x v="5"/>
    <n v="16"/>
    <x v="23"/>
    <n v="1"/>
    <n v="0"/>
  </r>
  <r>
    <x v="166"/>
    <d v="2013-06-16T01:00:20"/>
    <n v="2013"/>
    <x v="5"/>
    <n v="16"/>
    <x v="0"/>
    <n v="1"/>
    <n v="0"/>
  </r>
  <r>
    <x v="166"/>
    <d v="2013-06-16T02:00:20"/>
    <n v="2013"/>
    <x v="5"/>
    <n v="16"/>
    <x v="1"/>
    <n v="1"/>
    <n v="0"/>
  </r>
  <r>
    <x v="166"/>
    <d v="2013-06-16T03:00:20"/>
    <n v="2013"/>
    <x v="5"/>
    <n v="16"/>
    <x v="2"/>
    <n v="1"/>
    <n v="0"/>
  </r>
  <r>
    <x v="166"/>
    <d v="2013-06-16T04:00:20"/>
    <n v="2013"/>
    <x v="5"/>
    <n v="16"/>
    <x v="3"/>
    <n v="1"/>
    <n v="0"/>
  </r>
  <r>
    <x v="166"/>
    <d v="2013-06-16T05:00:20"/>
    <n v="2013"/>
    <x v="5"/>
    <n v="16"/>
    <x v="4"/>
    <n v="1"/>
    <n v="0"/>
  </r>
  <r>
    <x v="166"/>
    <d v="2013-06-16T06:00:20"/>
    <n v="2013"/>
    <x v="5"/>
    <n v="16"/>
    <x v="5"/>
    <n v="1"/>
    <n v="0"/>
  </r>
  <r>
    <x v="166"/>
    <d v="2013-06-16T07:00:20"/>
    <n v="2013"/>
    <x v="5"/>
    <n v="16"/>
    <x v="6"/>
    <n v="1"/>
    <n v="0"/>
  </r>
  <r>
    <x v="166"/>
    <d v="2013-06-16T08:00:20"/>
    <n v="2013"/>
    <x v="5"/>
    <n v="16"/>
    <x v="7"/>
    <n v="1"/>
    <n v="2.4900000000000002"/>
  </r>
  <r>
    <x v="166"/>
    <d v="2013-06-16T09:00:20"/>
    <n v="2013"/>
    <x v="5"/>
    <n v="16"/>
    <x v="8"/>
    <n v="1"/>
    <n v="33.106999999999999"/>
  </r>
  <r>
    <x v="166"/>
    <d v="2013-06-16T10:00:20"/>
    <n v="2013"/>
    <x v="5"/>
    <n v="16"/>
    <x v="9"/>
    <n v="1"/>
    <n v="44.773000000000003"/>
  </r>
  <r>
    <x v="166"/>
    <d v="2013-06-16T11:00:20"/>
    <n v="2013"/>
    <x v="5"/>
    <n v="16"/>
    <x v="10"/>
    <n v="1"/>
    <n v="40.122999999999998"/>
  </r>
  <r>
    <x v="166"/>
    <d v="2013-06-16T12:00:20"/>
    <n v="2013"/>
    <x v="5"/>
    <n v="16"/>
    <x v="11"/>
    <n v="1"/>
    <n v="39.56"/>
  </r>
  <r>
    <x v="166"/>
    <d v="2013-06-16T13:00:20"/>
    <n v="2013"/>
    <x v="5"/>
    <n v="16"/>
    <x v="12"/>
    <n v="1"/>
    <n v="38.213000000000001"/>
  </r>
  <r>
    <x v="166"/>
    <d v="2013-06-16T14:00:20"/>
    <n v="2013"/>
    <x v="5"/>
    <n v="16"/>
    <x v="13"/>
    <n v="1"/>
    <n v="37.984000000000002"/>
  </r>
  <r>
    <x v="166"/>
    <d v="2013-06-16T15:00:20"/>
    <n v="2013"/>
    <x v="5"/>
    <n v="16"/>
    <x v="14"/>
    <n v="1"/>
    <n v="40.42"/>
  </r>
  <r>
    <x v="166"/>
    <d v="2013-06-16T16:00:20"/>
    <n v="2013"/>
    <x v="5"/>
    <n v="16"/>
    <x v="15"/>
    <n v="1"/>
    <n v="42.802"/>
  </r>
  <r>
    <x v="166"/>
    <d v="2013-06-16T17:00:20"/>
    <n v="2013"/>
    <x v="5"/>
    <n v="16"/>
    <x v="16"/>
    <n v="1"/>
    <n v="35.500999999999998"/>
  </r>
  <r>
    <x v="166"/>
    <d v="2013-06-16T18:00:20"/>
    <n v="2013"/>
    <x v="5"/>
    <n v="16"/>
    <x v="17"/>
    <n v="1"/>
    <n v="5.4279999999999999"/>
  </r>
  <r>
    <x v="166"/>
    <d v="2013-06-16T19:00:20"/>
    <n v="2013"/>
    <x v="5"/>
    <n v="16"/>
    <x v="18"/>
    <n v="1"/>
    <n v="0"/>
  </r>
  <r>
    <x v="166"/>
    <d v="2013-06-16T20:00:20"/>
    <n v="2013"/>
    <x v="5"/>
    <n v="16"/>
    <x v="19"/>
    <n v="1"/>
    <n v="0"/>
  </r>
  <r>
    <x v="166"/>
    <d v="2013-06-16T21:00:20"/>
    <n v="2013"/>
    <x v="5"/>
    <n v="16"/>
    <x v="20"/>
    <n v="1"/>
    <n v="0"/>
  </r>
  <r>
    <x v="166"/>
    <d v="2013-06-16T22:00:20"/>
    <n v="2013"/>
    <x v="5"/>
    <n v="16"/>
    <x v="21"/>
    <n v="1"/>
    <n v="0"/>
  </r>
  <r>
    <x v="166"/>
    <d v="2013-06-16T23:00:20"/>
    <n v="2013"/>
    <x v="5"/>
    <n v="16"/>
    <x v="22"/>
    <n v="1"/>
    <n v="0"/>
  </r>
  <r>
    <x v="167"/>
    <d v="2013-06-17T00:00:20"/>
    <n v="2013"/>
    <x v="5"/>
    <n v="17"/>
    <x v="23"/>
    <n v="2"/>
    <n v="0"/>
  </r>
  <r>
    <x v="167"/>
    <d v="2013-06-17T01:00:20"/>
    <n v="2013"/>
    <x v="5"/>
    <n v="17"/>
    <x v="0"/>
    <n v="2"/>
    <n v="0"/>
  </r>
  <r>
    <x v="167"/>
    <d v="2013-06-17T02:00:20"/>
    <n v="2013"/>
    <x v="5"/>
    <n v="17"/>
    <x v="1"/>
    <n v="2"/>
    <n v="0"/>
  </r>
  <r>
    <x v="167"/>
    <d v="2013-06-17T03:00:20"/>
    <n v="2013"/>
    <x v="5"/>
    <n v="17"/>
    <x v="2"/>
    <n v="2"/>
    <n v="0"/>
  </r>
  <r>
    <x v="167"/>
    <d v="2013-06-17T04:00:20"/>
    <n v="2013"/>
    <x v="5"/>
    <n v="17"/>
    <x v="3"/>
    <n v="2"/>
    <n v="0"/>
  </r>
  <r>
    <x v="167"/>
    <d v="2013-06-17T05:00:20"/>
    <n v="2013"/>
    <x v="5"/>
    <n v="17"/>
    <x v="4"/>
    <n v="2"/>
    <n v="0"/>
  </r>
  <r>
    <x v="167"/>
    <d v="2013-06-17T06:00:20"/>
    <n v="2013"/>
    <x v="5"/>
    <n v="17"/>
    <x v="5"/>
    <n v="2"/>
    <n v="0"/>
  </r>
  <r>
    <x v="167"/>
    <d v="2013-06-17T07:00:20"/>
    <n v="2013"/>
    <x v="5"/>
    <n v="17"/>
    <x v="6"/>
    <n v="2"/>
    <n v="0"/>
  </r>
  <r>
    <x v="167"/>
    <d v="2013-06-17T08:00:20"/>
    <n v="2013"/>
    <x v="5"/>
    <n v="17"/>
    <x v="7"/>
    <n v="2"/>
    <n v="2.3690000000000002"/>
  </r>
  <r>
    <x v="167"/>
    <d v="2013-06-17T09:00:20"/>
    <n v="2013"/>
    <x v="5"/>
    <n v="17"/>
    <x v="8"/>
    <n v="2"/>
    <n v="32.475000000000001"/>
  </r>
  <r>
    <x v="167"/>
    <d v="2013-06-17T10:00:20"/>
    <n v="2013"/>
    <x v="5"/>
    <n v="17"/>
    <x v="9"/>
    <n v="2"/>
    <n v="44.615000000000002"/>
  </r>
  <r>
    <x v="167"/>
    <d v="2013-06-17T11:00:20"/>
    <n v="2013"/>
    <x v="5"/>
    <n v="17"/>
    <x v="10"/>
    <n v="2"/>
    <n v="44.320999999999998"/>
  </r>
  <r>
    <x v="167"/>
    <d v="2013-06-17T12:00:20"/>
    <n v="2013"/>
    <x v="5"/>
    <n v="17"/>
    <x v="11"/>
    <n v="2"/>
    <n v="41.253"/>
  </r>
  <r>
    <x v="167"/>
    <d v="2013-06-17T13:00:20"/>
    <n v="2013"/>
    <x v="5"/>
    <n v="17"/>
    <x v="12"/>
    <n v="2"/>
    <n v="41.076999999999998"/>
  </r>
  <r>
    <x v="167"/>
    <d v="2013-06-17T14:00:20"/>
    <n v="2013"/>
    <x v="5"/>
    <n v="17"/>
    <x v="13"/>
    <n v="2"/>
    <n v="37.768000000000001"/>
  </r>
  <r>
    <x v="167"/>
    <d v="2013-06-17T15:00:20"/>
    <n v="2013"/>
    <x v="5"/>
    <n v="17"/>
    <x v="14"/>
    <n v="2"/>
    <n v="35.409999999999997"/>
  </r>
  <r>
    <x v="167"/>
    <d v="2013-06-17T16:00:20"/>
    <n v="2013"/>
    <x v="5"/>
    <n v="17"/>
    <x v="15"/>
    <n v="2"/>
    <n v="32.890999999999998"/>
  </r>
  <r>
    <x v="167"/>
    <d v="2013-06-17T17:00:20"/>
    <n v="2013"/>
    <x v="5"/>
    <n v="17"/>
    <x v="16"/>
    <n v="2"/>
    <n v="28.167999999999999"/>
  </r>
  <r>
    <x v="167"/>
    <d v="2013-06-17T18:00:20"/>
    <n v="2013"/>
    <x v="5"/>
    <n v="17"/>
    <x v="17"/>
    <n v="2"/>
    <n v="4.6079999999999997"/>
  </r>
  <r>
    <x v="167"/>
    <d v="2013-06-17T19:00:20"/>
    <n v="2013"/>
    <x v="5"/>
    <n v="17"/>
    <x v="18"/>
    <n v="2"/>
    <n v="0"/>
  </r>
  <r>
    <x v="167"/>
    <d v="2013-06-17T20:00:20"/>
    <n v="2013"/>
    <x v="5"/>
    <n v="17"/>
    <x v="19"/>
    <n v="2"/>
    <n v="0"/>
  </r>
  <r>
    <x v="167"/>
    <d v="2013-06-17T21:00:20"/>
    <n v="2013"/>
    <x v="5"/>
    <n v="17"/>
    <x v="20"/>
    <n v="2"/>
    <n v="0"/>
  </r>
  <r>
    <x v="167"/>
    <d v="2013-06-17T22:00:20"/>
    <n v="2013"/>
    <x v="5"/>
    <n v="17"/>
    <x v="21"/>
    <n v="2"/>
    <n v="0"/>
  </r>
  <r>
    <x v="167"/>
    <d v="2013-06-17T23:00:20"/>
    <n v="2013"/>
    <x v="5"/>
    <n v="17"/>
    <x v="22"/>
    <n v="2"/>
    <n v="0"/>
  </r>
  <r>
    <x v="168"/>
    <d v="2013-06-18T00:00:20"/>
    <n v="2013"/>
    <x v="5"/>
    <n v="18"/>
    <x v="23"/>
    <n v="3"/>
    <n v="0"/>
  </r>
  <r>
    <x v="168"/>
    <d v="2013-06-18T01:00:20"/>
    <n v="2013"/>
    <x v="5"/>
    <n v="18"/>
    <x v="0"/>
    <n v="3"/>
    <n v="0"/>
  </r>
  <r>
    <x v="168"/>
    <d v="2013-06-18T02:00:20"/>
    <n v="2013"/>
    <x v="5"/>
    <n v="18"/>
    <x v="1"/>
    <n v="3"/>
    <n v="0"/>
  </r>
  <r>
    <x v="168"/>
    <d v="2013-06-18T03:00:20"/>
    <n v="2013"/>
    <x v="5"/>
    <n v="18"/>
    <x v="2"/>
    <n v="3"/>
    <n v="0"/>
  </r>
  <r>
    <x v="168"/>
    <d v="2013-06-18T04:00:20"/>
    <n v="2013"/>
    <x v="5"/>
    <n v="18"/>
    <x v="3"/>
    <n v="3"/>
    <n v="0"/>
  </r>
  <r>
    <x v="168"/>
    <d v="2013-06-18T05:00:20"/>
    <n v="2013"/>
    <x v="5"/>
    <n v="18"/>
    <x v="4"/>
    <n v="3"/>
    <n v="0"/>
  </r>
  <r>
    <x v="168"/>
    <d v="2013-06-18T06:00:20"/>
    <n v="2013"/>
    <x v="5"/>
    <n v="18"/>
    <x v="5"/>
    <n v="3"/>
    <n v="0"/>
  </r>
  <r>
    <x v="168"/>
    <d v="2013-06-18T07:00:20"/>
    <n v="2013"/>
    <x v="5"/>
    <n v="18"/>
    <x v="6"/>
    <n v="3"/>
    <n v="0"/>
  </r>
  <r>
    <x v="168"/>
    <d v="2013-06-18T08:00:20"/>
    <n v="2013"/>
    <x v="5"/>
    <n v="18"/>
    <x v="7"/>
    <n v="3"/>
    <n v="2.391"/>
  </r>
  <r>
    <x v="168"/>
    <d v="2013-06-18T09:00:20"/>
    <n v="2013"/>
    <x v="5"/>
    <n v="18"/>
    <x v="8"/>
    <n v="3"/>
    <n v="32.338999999999999"/>
  </r>
  <r>
    <x v="168"/>
    <d v="2013-06-18T10:00:20"/>
    <n v="2013"/>
    <x v="5"/>
    <n v="18"/>
    <x v="9"/>
    <n v="3"/>
    <n v="43.959000000000003"/>
  </r>
  <r>
    <x v="168"/>
    <d v="2013-06-18T11:00:20"/>
    <n v="2013"/>
    <x v="5"/>
    <n v="18"/>
    <x v="10"/>
    <n v="3"/>
    <n v="44.097999999999999"/>
  </r>
  <r>
    <x v="168"/>
    <d v="2013-06-18T12:00:20"/>
    <n v="2013"/>
    <x v="5"/>
    <n v="18"/>
    <x v="11"/>
    <n v="3"/>
    <n v="41.936"/>
  </r>
  <r>
    <x v="168"/>
    <d v="2013-06-18T13:00:20"/>
    <n v="2013"/>
    <x v="5"/>
    <n v="18"/>
    <x v="12"/>
    <n v="3"/>
    <n v="40.569000000000003"/>
  </r>
  <r>
    <x v="168"/>
    <d v="2013-06-18T14:00:20"/>
    <n v="2013"/>
    <x v="5"/>
    <n v="18"/>
    <x v="13"/>
    <n v="3"/>
    <n v="41.820999999999998"/>
  </r>
  <r>
    <x v="168"/>
    <d v="2013-06-18T15:00:20"/>
    <n v="2013"/>
    <x v="5"/>
    <n v="18"/>
    <x v="14"/>
    <n v="3"/>
    <n v="44.268999999999998"/>
  </r>
  <r>
    <x v="168"/>
    <d v="2013-06-18T16:00:20"/>
    <n v="2013"/>
    <x v="5"/>
    <n v="18"/>
    <x v="15"/>
    <n v="3"/>
    <n v="44.667000000000002"/>
  </r>
  <r>
    <x v="168"/>
    <d v="2013-06-18T17:00:20"/>
    <n v="2013"/>
    <x v="5"/>
    <n v="18"/>
    <x v="16"/>
    <n v="3"/>
    <n v="38.39"/>
  </r>
  <r>
    <x v="168"/>
    <d v="2013-06-18T18:00:20"/>
    <n v="2013"/>
    <x v="5"/>
    <n v="18"/>
    <x v="17"/>
    <n v="3"/>
    <n v="5.8840000000000003"/>
  </r>
  <r>
    <x v="168"/>
    <d v="2013-06-18T19:00:20"/>
    <n v="2013"/>
    <x v="5"/>
    <n v="18"/>
    <x v="18"/>
    <n v="3"/>
    <n v="0"/>
  </r>
  <r>
    <x v="168"/>
    <d v="2013-06-18T20:00:20"/>
    <n v="2013"/>
    <x v="5"/>
    <n v="18"/>
    <x v="19"/>
    <n v="3"/>
    <n v="0"/>
  </r>
  <r>
    <x v="168"/>
    <d v="2013-06-18T21:00:20"/>
    <n v="2013"/>
    <x v="5"/>
    <n v="18"/>
    <x v="20"/>
    <n v="3"/>
    <n v="0"/>
  </r>
  <r>
    <x v="168"/>
    <d v="2013-06-18T22:00:20"/>
    <n v="2013"/>
    <x v="5"/>
    <n v="18"/>
    <x v="21"/>
    <n v="3"/>
    <n v="0"/>
  </r>
  <r>
    <x v="168"/>
    <d v="2013-06-18T23:00:20"/>
    <n v="2013"/>
    <x v="5"/>
    <n v="18"/>
    <x v="22"/>
    <n v="3"/>
    <n v="0"/>
  </r>
  <r>
    <x v="169"/>
    <d v="2013-06-19T00:00:20"/>
    <n v="2013"/>
    <x v="5"/>
    <n v="19"/>
    <x v="23"/>
    <n v="4"/>
    <n v="0"/>
  </r>
  <r>
    <x v="169"/>
    <d v="2013-06-19T01:00:20"/>
    <n v="2013"/>
    <x v="5"/>
    <n v="19"/>
    <x v="0"/>
    <n v="4"/>
    <n v="0"/>
  </r>
  <r>
    <x v="169"/>
    <d v="2013-06-19T02:00:20"/>
    <n v="2013"/>
    <x v="5"/>
    <n v="19"/>
    <x v="1"/>
    <n v="4"/>
    <n v="0"/>
  </r>
  <r>
    <x v="169"/>
    <d v="2013-06-19T03:00:20"/>
    <n v="2013"/>
    <x v="5"/>
    <n v="19"/>
    <x v="2"/>
    <n v="4"/>
    <n v="0"/>
  </r>
  <r>
    <x v="169"/>
    <d v="2013-06-19T04:00:20"/>
    <n v="2013"/>
    <x v="5"/>
    <n v="19"/>
    <x v="3"/>
    <n v="4"/>
    <n v="0"/>
  </r>
  <r>
    <x v="169"/>
    <d v="2013-06-19T05:00:20"/>
    <n v="2013"/>
    <x v="5"/>
    <n v="19"/>
    <x v="4"/>
    <n v="4"/>
    <n v="0"/>
  </r>
  <r>
    <x v="169"/>
    <d v="2013-06-19T06:00:20"/>
    <n v="2013"/>
    <x v="5"/>
    <n v="19"/>
    <x v="5"/>
    <n v="4"/>
    <n v="0"/>
  </r>
  <r>
    <x v="169"/>
    <d v="2013-06-19T07:00:20"/>
    <n v="2013"/>
    <x v="5"/>
    <n v="19"/>
    <x v="6"/>
    <n v="4"/>
    <n v="0"/>
  </r>
  <r>
    <x v="169"/>
    <d v="2013-06-19T08:00:20"/>
    <n v="2013"/>
    <x v="5"/>
    <n v="19"/>
    <x v="7"/>
    <n v="4"/>
    <n v="2.069"/>
  </r>
  <r>
    <x v="169"/>
    <d v="2013-06-19T09:00:20"/>
    <n v="2013"/>
    <x v="5"/>
    <n v="19"/>
    <x v="8"/>
    <n v="4"/>
    <n v="30.667000000000002"/>
  </r>
  <r>
    <x v="169"/>
    <d v="2013-06-19T10:00:20"/>
    <n v="2013"/>
    <x v="5"/>
    <n v="19"/>
    <x v="9"/>
    <n v="4"/>
    <n v="41.680999999999997"/>
  </r>
  <r>
    <x v="169"/>
    <d v="2013-06-19T11:00:20"/>
    <n v="2013"/>
    <x v="5"/>
    <n v="19"/>
    <x v="10"/>
    <n v="4"/>
    <n v="40.997999999999998"/>
  </r>
  <r>
    <x v="169"/>
    <d v="2013-06-19T12:00:20"/>
    <n v="2013"/>
    <x v="5"/>
    <n v="19"/>
    <x v="11"/>
    <n v="4"/>
    <n v="39.9"/>
  </r>
  <r>
    <x v="169"/>
    <d v="2013-06-19T13:00:20"/>
    <n v="2013"/>
    <x v="5"/>
    <n v="19"/>
    <x v="12"/>
    <n v="4"/>
    <n v="39.462000000000003"/>
  </r>
  <r>
    <x v="169"/>
    <d v="2013-06-19T14:00:20"/>
    <n v="2013"/>
    <x v="5"/>
    <n v="19"/>
    <x v="13"/>
    <n v="4"/>
    <n v="40.585000000000001"/>
  </r>
  <r>
    <x v="169"/>
    <d v="2013-06-19T15:00:20"/>
    <n v="2013"/>
    <x v="5"/>
    <n v="19"/>
    <x v="14"/>
    <n v="4"/>
    <n v="42.713999999999999"/>
  </r>
  <r>
    <x v="169"/>
    <d v="2013-06-19T16:00:20"/>
    <n v="2013"/>
    <x v="5"/>
    <n v="19"/>
    <x v="15"/>
    <n v="4"/>
    <n v="43.161999999999999"/>
  </r>
  <r>
    <x v="169"/>
    <d v="2013-06-19T17:00:20"/>
    <n v="2013"/>
    <x v="5"/>
    <n v="19"/>
    <x v="16"/>
    <n v="4"/>
    <n v="37.929000000000002"/>
  </r>
  <r>
    <x v="169"/>
    <d v="2013-06-19T18:00:20"/>
    <n v="2013"/>
    <x v="5"/>
    <n v="19"/>
    <x v="17"/>
    <n v="4"/>
    <n v="5.9039999999999999"/>
  </r>
  <r>
    <x v="169"/>
    <d v="2013-06-19T19:00:20"/>
    <n v="2013"/>
    <x v="5"/>
    <n v="19"/>
    <x v="18"/>
    <n v="4"/>
    <n v="0"/>
  </r>
  <r>
    <x v="169"/>
    <d v="2013-06-19T20:00:20"/>
    <n v="2013"/>
    <x v="5"/>
    <n v="19"/>
    <x v="19"/>
    <n v="4"/>
    <n v="0"/>
  </r>
  <r>
    <x v="169"/>
    <d v="2013-06-19T21:00:20"/>
    <n v="2013"/>
    <x v="5"/>
    <n v="19"/>
    <x v="20"/>
    <n v="4"/>
    <n v="0"/>
  </r>
  <r>
    <x v="169"/>
    <d v="2013-06-19T22:00:20"/>
    <n v="2013"/>
    <x v="5"/>
    <n v="19"/>
    <x v="21"/>
    <n v="4"/>
    <n v="0"/>
  </r>
  <r>
    <x v="169"/>
    <d v="2013-06-19T23:00:20"/>
    <n v="2013"/>
    <x v="5"/>
    <n v="19"/>
    <x v="22"/>
    <n v="4"/>
    <n v="0"/>
  </r>
  <r>
    <x v="170"/>
    <d v="2013-06-20T00:00:20"/>
    <n v="2013"/>
    <x v="5"/>
    <n v="20"/>
    <x v="23"/>
    <n v="5"/>
    <n v="0"/>
  </r>
  <r>
    <x v="170"/>
    <d v="2013-06-20T01:00:20"/>
    <n v="2013"/>
    <x v="5"/>
    <n v="20"/>
    <x v="0"/>
    <n v="5"/>
    <n v="0"/>
  </r>
  <r>
    <x v="170"/>
    <d v="2013-06-20T02:00:20"/>
    <n v="2013"/>
    <x v="5"/>
    <n v="20"/>
    <x v="1"/>
    <n v="5"/>
    <n v="0"/>
  </r>
  <r>
    <x v="170"/>
    <d v="2013-06-20T03:00:20"/>
    <n v="2013"/>
    <x v="5"/>
    <n v="20"/>
    <x v="2"/>
    <n v="5"/>
    <n v="0"/>
  </r>
  <r>
    <x v="170"/>
    <d v="2013-06-20T04:00:20"/>
    <n v="2013"/>
    <x v="5"/>
    <n v="20"/>
    <x v="3"/>
    <n v="5"/>
    <n v="0"/>
  </r>
  <r>
    <x v="170"/>
    <d v="2013-06-20T05:00:20"/>
    <n v="2013"/>
    <x v="5"/>
    <n v="20"/>
    <x v="4"/>
    <n v="5"/>
    <n v="0"/>
  </r>
  <r>
    <x v="170"/>
    <d v="2013-06-20T06:00:20"/>
    <n v="2013"/>
    <x v="5"/>
    <n v="20"/>
    <x v="5"/>
    <n v="5"/>
    <n v="0"/>
  </r>
  <r>
    <x v="170"/>
    <d v="2013-06-20T07:00:20"/>
    <n v="2013"/>
    <x v="5"/>
    <n v="20"/>
    <x v="6"/>
    <n v="5"/>
    <n v="0"/>
  </r>
  <r>
    <x v="170"/>
    <d v="2013-06-20T08:00:20"/>
    <n v="2013"/>
    <x v="5"/>
    <n v="20"/>
    <x v="7"/>
    <n v="5"/>
    <n v="2.1280000000000001"/>
  </r>
  <r>
    <x v="170"/>
    <d v="2013-06-20T09:00:20"/>
    <n v="2013"/>
    <x v="5"/>
    <n v="20"/>
    <x v="8"/>
    <n v="5"/>
    <n v="30.739000000000001"/>
  </r>
  <r>
    <x v="170"/>
    <d v="2013-06-20T10:00:20"/>
    <n v="2013"/>
    <x v="5"/>
    <n v="20"/>
    <x v="9"/>
    <n v="5"/>
    <n v="42.143999999999998"/>
  </r>
  <r>
    <x v="170"/>
    <d v="2013-06-20T11:00:20"/>
    <n v="2013"/>
    <x v="5"/>
    <n v="20"/>
    <x v="10"/>
    <n v="5"/>
    <n v="42.881999999999998"/>
  </r>
  <r>
    <x v="170"/>
    <d v="2013-06-20T12:00:20"/>
    <n v="2013"/>
    <x v="5"/>
    <n v="20"/>
    <x v="11"/>
    <n v="5"/>
    <n v="41.335999999999999"/>
  </r>
  <r>
    <x v="170"/>
    <d v="2013-06-20T13:00:20"/>
    <n v="2013"/>
    <x v="5"/>
    <n v="20"/>
    <x v="12"/>
    <n v="5"/>
    <n v="39.594000000000001"/>
  </r>
  <r>
    <x v="170"/>
    <d v="2013-06-20T14:00:20"/>
    <n v="2013"/>
    <x v="5"/>
    <n v="20"/>
    <x v="13"/>
    <n v="5"/>
    <n v="40.677999999999997"/>
  </r>
  <r>
    <x v="170"/>
    <d v="2013-06-20T15:00:20"/>
    <n v="2013"/>
    <x v="5"/>
    <n v="20"/>
    <x v="14"/>
    <n v="5"/>
    <n v="43.127000000000002"/>
  </r>
  <r>
    <x v="170"/>
    <d v="2013-06-20T16:00:20"/>
    <n v="2013"/>
    <x v="5"/>
    <n v="20"/>
    <x v="15"/>
    <n v="5"/>
    <n v="43.92"/>
  </r>
  <r>
    <x v="170"/>
    <d v="2013-06-20T17:00:20"/>
    <n v="2013"/>
    <x v="5"/>
    <n v="20"/>
    <x v="16"/>
    <n v="5"/>
    <n v="38.656999999999996"/>
  </r>
  <r>
    <x v="170"/>
    <d v="2013-06-20T18:00:20"/>
    <n v="2013"/>
    <x v="5"/>
    <n v="20"/>
    <x v="17"/>
    <n v="5"/>
    <n v="5.9329999999999998"/>
  </r>
  <r>
    <x v="170"/>
    <d v="2013-06-20T19:00:20"/>
    <n v="2013"/>
    <x v="5"/>
    <n v="20"/>
    <x v="18"/>
    <n v="5"/>
    <n v="0"/>
  </r>
  <r>
    <x v="170"/>
    <d v="2013-06-20T20:00:20"/>
    <n v="2013"/>
    <x v="5"/>
    <n v="20"/>
    <x v="19"/>
    <n v="5"/>
    <n v="0"/>
  </r>
  <r>
    <x v="170"/>
    <d v="2013-06-20T21:00:20"/>
    <n v="2013"/>
    <x v="5"/>
    <n v="20"/>
    <x v="20"/>
    <n v="5"/>
    <n v="0"/>
  </r>
  <r>
    <x v="170"/>
    <d v="2013-06-20T22:00:20"/>
    <n v="2013"/>
    <x v="5"/>
    <n v="20"/>
    <x v="21"/>
    <n v="5"/>
    <n v="0"/>
  </r>
  <r>
    <x v="170"/>
    <d v="2013-06-20T23:00:21"/>
    <n v="2013"/>
    <x v="5"/>
    <n v="20"/>
    <x v="22"/>
    <n v="5"/>
    <n v="0"/>
  </r>
  <r>
    <x v="171"/>
    <d v="2013-06-21T00:00:21"/>
    <n v="2013"/>
    <x v="5"/>
    <n v="21"/>
    <x v="23"/>
    <n v="6"/>
    <n v="0"/>
  </r>
  <r>
    <x v="171"/>
    <d v="2013-06-21T01:00:21"/>
    <n v="2013"/>
    <x v="5"/>
    <n v="21"/>
    <x v="0"/>
    <n v="6"/>
    <n v="0"/>
  </r>
  <r>
    <x v="171"/>
    <d v="2013-06-21T02:00:21"/>
    <n v="2013"/>
    <x v="5"/>
    <n v="21"/>
    <x v="1"/>
    <n v="6"/>
    <n v="0"/>
  </r>
  <r>
    <x v="171"/>
    <d v="2013-06-21T03:00:21"/>
    <n v="2013"/>
    <x v="5"/>
    <n v="21"/>
    <x v="2"/>
    <n v="6"/>
    <n v="0"/>
  </r>
  <r>
    <x v="171"/>
    <d v="2013-06-21T04:00:21"/>
    <n v="2013"/>
    <x v="5"/>
    <n v="21"/>
    <x v="3"/>
    <n v="6"/>
    <n v="0"/>
  </r>
  <r>
    <x v="171"/>
    <d v="2013-06-21T05:00:21"/>
    <n v="2013"/>
    <x v="5"/>
    <n v="21"/>
    <x v="4"/>
    <n v="6"/>
    <n v="0"/>
  </r>
  <r>
    <x v="171"/>
    <d v="2013-06-21T06:00:21"/>
    <n v="2013"/>
    <x v="5"/>
    <n v="21"/>
    <x v="5"/>
    <n v="6"/>
    <n v="0"/>
  </r>
  <r>
    <x v="171"/>
    <d v="2013-06-21T07:00:21"/>
    <n v="2013"/>
    <x v="5"/>
    <n v="21"/>
    <x v="6"/>
    <n v="6"/>
    <n v="0"/>
  </r>
  <r>
    <x v="171"/>
    <d v="2013-06-21T08:00:21"/>
    <n v="2013"/>
    <x v="5"/>
    <n v="21"/>
    <x v="7"/>
    <n v="6"/>
    <n v="1.581"/>
  </r>
  <r>
    <x v="171"/>
    <d v="2013-06-21T09:00:21"/>
    <n v="2013"/>
    <x v="5"/>
    <n v="21"/>
    <x v="8"/>
    <n v="6"/>
    <n v="16.812999999999999"/>
  </r>
  <r>
    <x v="171"/>
    <d v="2013-06-21T10:00:21"/>
    <n v="2013"/>
    <x v="5"/>
    <n v="21"/>
    <x v="9"/>
    <n v="6"/>
    <n v="2.8969999999999998"/>
  </r>
  <r>
    <x v="171"/>
    <d v="2013-06-21T11:00:21"/>
    <n v="2013"/>
    <x v="5"/>
    <n v="21"/>
    <x v="10"/>
    <n v="6"/>
    <n v="3.1720000000000002"/>
  </r>
  <r>
    <x v="171"/>
    <d v="2013-06-21T12:00:21"/>
    <n v="2013"/>
    <x v="5"/>
    <n v="21"/>
    <x v="11"/>
    <n v="6"/>
    <n v="3.577"/>
  </r>
  <r>
    <x v="171"/>
    <d v="2013-06-21T13:00:21"/>
    <n v="2013"/>
    <x v="5"/>
    <n v="21"/>
    <x v="12"/>
    <n v="6"/>
    <n v="4.1289999999999996"/>
  </r>
  <r>
    <x v="171"/>
    <d v="2013-06-21T14:00:21"/>
    <n v="2013"/>
    <x v="5"/>
    <n v="21"/>
    <x v="13"/>
    <n v="6"/>
    <n v="4.4829999999999997"/>
  </r>
  <r>
    <x v="171"/>
    <d v="2013-06-21T15:00:21"/>
    <n v="2013"/>
    <x v="5"/>
    <n v="21"/>
    <x v="14"/>
    <n v="6"/>
    <n v="4.5250000000000004"/>
  </r>
  <r>
    <x v="171"/>
    <d v="2013-06-21T16:00:21"/>
    <n v="2013"/>
    <x v="5"/>
    <n v="21"/>
    <x v="15"/>
    <n v="6"/>
    <n v="4.6719999999999997"/>
  </r>
  <r>
    <x v="171"/>
    <d v="2013-06-21T17:00:21"/>
    <n v="2013"/>
    <x v="5"/>
    <n v="21"/>
    <x v="16"/>
    <n v="6"/>
    <n v="9.0559999999999992"/>
  </r>
  <r>
    <x v="171"/>
    <d v="2013-06-21T18:00:21"/>
    <n v="2013"/>
    <x v="5"/>
    <n v="21"/>
    <x v="17"/>
    <n v="6"/>
    <n v="3.0550000000000002"/>
  </r>
  <r>
    <x v="171"/>
    <d v="2013-06-21T19:00:21"/>
    <n v="2013"/>
    <x v="5"/>
    <n v="21"/>
    <x v="18"/>
    <n v="6"/>
    <n v="0"/>
  </r>
  <r>
    <x v="171"/>
    <d v="2013-06-21T20:00:21"/>
    <n v="2013"/>
    <x v="5"/>
    <n v="21"/>
    <x v="19"/>
    <n v="6"/>
    <n v="0"/>
  </r>
  <r>
    <x v="171"/>
    <d v="2013-06-21T21:00:21"/>
    <n v="2013"/>
    <x v="5"/>
    <n v="21"/>
    <x v="20"/>
    <n v="6"/>
    <n v="0"/>
  </r>
  <r>
    <x v="171"/>
    <d v="2013-06-21T22:00:21"/>
    <n v="2013"/>
    <x v="5"/>
    <n v="21"/>
    <x v="21"/>
    <n v="6"/>
    <n v="0"/>
  </r>
  <r>
    <x v="171"/>
    <d v="2013-06-21T23:00:21"/>
    <n v="2013"/>
    <x v="5"/>
    <n v="21"/>
    <x v="22"/>
    <n v="6"/>
    <n v="0"/>
  </r>
  <r>
    <x v="172"/>
    <d v="2013-06-22T00:00:21"/>
    <n v="2013"/>
    <x v="5"/>
    <n v="22"/>
    <x v="23"/>
    <n v="7"/>
    <n v="0"/>
  </r>
  <r>
    <x v="172"/>
    <d v="2013-06-22T01:00:21"/>
    <n v="2013"/>
    <x v="5"/>
    <n v="22"/>
    <x v="0"/>
    <n v="7"/>
    <n v="0"/>
  </r>
  <r>
    <x v="172"/>
    <d v="2013-06-22T02:00:21"/>
    <n v="2013"/>
    <x v="5"/>
    <n v="22"/>
    <x v="1"/>
    <n v="7"/>
    <n v="0"/>
  </r>
  <r>
    <x v="172"/>
    <d v="2013-06-22T03:00:21"/>
    <n v="2013"/>
    <x v="5"/>
    <n v="22"/>
    <x v="2"/>
    <n v="7"/>
    <n v="0"/>
  </r>
  <r>
    <x v="172"/>
    <d v="2013-06-22T04:00:21"/>
    <n v="2013"/>
    <x v="5"/>
    <n v="22"/>
    <x v="3"/>
    <n v="7"/>
    <n v="0"/>
  </r>
  <r>
    <x v="172"/>
    <d v="2013-06-22T05:00:21"/>
    <n v="2013"/>
    <x v="5"/>
    <n v="22"/>
    <x v="4"/>
    <n v="7"/>
    <n v="0"/>
  </r>
  <r>
    <x v="172"/>
    <d v="2013-06-22T06:00:21"/>
    <n v="2013"/>
    <x v="5"/>
    <n v="22"/>
    <x v="5"/>
    <n v="7"/>
    <n v="0"/>
  </r>
  <r>
    <x v="172"/>
    <d v="2013-06-22T07:00:21"/>
    <n v="2013"/>
    <x v="5"/>
    <n v="22"/>
    <x v="6"/>
    <n v="7"/>
    <n v="0"/>
  </r>
  <r>
    <x v="172"/>
    <d v="2013-06-22T08:00:21"/>
    <n v="2013"/>
    <x v="5"/>
    <n v="22"/>
    <x v="7"/>
    <n v="7"/>
    <n v="0"/>
  </r>
  <r>
    <x v="172"/>
    <d v="2013-06-22T09:00:21"/>
    <n v="2013"/>
    <x v="5"/>
    <n v="22"/>
    <x v="8"/>
    <n v="7"/>
    <n v="0.75439999999999996"/>
  </r>
  <r>
    <x v="172"/>
    <d v="2013-06-22T10:00:21"/>
    <n v="2013"/>
    <x v="5"/>
    <n v="22"/>
    <x v="9"/>
    <n v="7"/>
    <n v="15.464"/>
  </r>
  <r>
    <x v="172"/>
    <d v="2013-06-22T11:00:21"/>
    <n v="2013"/>
    <x v="5"/>
    <n v="22"/>
    <x v="10"/>
    <n v="7"/>
    <n v="24.957000000000001"/>
  </r>
  <r>
    <x v="172"/>
    <d v="2013-06-22T12:00:21"/>
    <n v="2013"/>
    <x v="5"/>
    <n v="22"/>
    <x v="11"/>
    <n v="7"/>
    <n v="36.938000000000002"/>
  </r>
  <r>
    <x v="172"/>
    <d v="2013-06-22T13:00:21"/>
    <n v="2013"/>
    <x v="5"/>
    <n v="22"/>
    <x v="12"/>
    <n v="7"/>
    <n v="42.161999999999999"/>
  </r>
  <r>
    <x v="172"/>
    <d v="2013-06-22T14:00:21"/>
    <n v="2013"/>
    <x v="5"/>
    <n v="22"/>
    <x v="13"/>
    <n v="7"/>
    <n v="43.326000000000001"/>
  </r>
  <r>
    <x v="172"/>
    <d v="2013-06-22T15:00:21"/>
    <n v="2013"/>
    <x v="5"/>
    <n v="22"/>
    <x v="14"/>
    <n v="7"/>
    <n v="45.784999999999997"/>
  </r>
  <r>
    <x v="172"/>
    <d v="2013-06-22T16:00:21"/>
    <n v="2013"/>
    <x v="5"/>
    <n v="22"/>
    <x v="15"/>
    <n v="7"/>
    <n v="46.573"/>
  </r>
  <r>
    <x v="172"/>
    <d v="2013-06-22T17:00:21"/>
    <n v="2013"/>
    <x v="5"/>
    <n v="22"/>
    <x v="16"/>
    <n v="7"/>
    <n v="41.204999999999998"/>
  </r>
  <r>
    <x v="172"/>
    <d v="2013-06-22T18:00:21"/>
    <n v="2013"/>
    <x v="5"/>
    <n v="22"/>
    <x v="17"/>
    <n v="7"/>
    <n v="6.4619999999999997"/>
  </r>
  <r>
    <x v="172"/>
    <d v="2013-06-22T19:00:21"/>
    <n v="2013"/>
    <x v="5"/>
    <n v="22"/>
    <x v="18"/>
    <n v="7"/>
    <n v="0"/>
  </r>
  <r>
    <x v="172"/>
    <d v="2013-06-22T20:00:21"/>
    <n v="2013"/>
    <x v="5"/>
    <n v="22"/>
    <x v="19"/>
    <n v="7"/>
    <n v="0"/>
  </r>
  <r>
    <x v="172"/>
    <d v="2013-06-22T21:00:21"/>
    <n v="2013"/>
    <x v="5"/>
    <n v="22"/>
    <x v="20"/>
    <n v="7"/>
    <n v="0"/>
  </r>
  <r>
    <x v="172"/>
    <d v="2013-06-22T22:00:21"/>
    <n v="2013"/>
    <x v="5"/>
    <n v="22"/>
    <x v="21"/>
    <n v="7"/>
    <n v="0"/>
  </r>
  <r>
    <x v="172"/>
    <d v="2013-06-22T23:00:21"/>
    <n v="2013"/>
    <x v="5"/>
    <n v="22"/>
    <x v="22"/>
    <n v="7"/>
    <n v="0"/>
  </r>
  <r>
    <x v="173"/>
    <d v="2013-06-23T00:00:21"/>
    <n v="2013"/>
    <x v="5"/>
    <n v="23"/>
    <x v="23"/>
    <n v="1"/>
    <n v="0"/>
  </r>
  <r>
    <x v="173"/>
    <d v="2013-06-23T01:00:21"/>
    <n v="2013"/>
    <x v="5"/>
    <n v="23"/>
    <x v="0"/>
    <n v="1"/>
    <n v="0"/>
  </r>
  <r>
    <x v="173"/>
    <d v="2013-06-23T02:00:21"/>
    <n v="2013"/>
    <x v="5"/>
    <n v="23"/>
    <x v="1"/>
    <n v="1"/>
    <n v="0"/>
  </r>
  <r>
    <x v="173"/>
    <d v="2013-06-23T03:00:21"/>
    <n v="2013"/>
    <x v="5"/>
    <n v="23"/>
    <x v="2"/>
    <n v="1"/>
    <n v="0"/>
  </r>
  <r>
    <x v="173"/>
    <d v="2013-06-23T04:00:21"/>
    <n v="2013"/>
    <x v="5"/>
    <n v="23"/>
    <x v="3"/>
    <n v="1"/>
    <n v="0"/>
  </r>
  <r>
    <x v="173"/>
    <d v="2013-06-23T05:00:21"/>
    <n v="2013"/>
    <x v="5"/>
    <n v="23"/>
    <x v="4"/>
    <n v="1"/>
    <n v="0"/>
  </r>
  <r>
    <x v="173"/>
    <d v="2013-06-23T06:00:21"/>
    <n v="2013"/>
    <x v="5"/>
    <n v="23"/>
    <x v="5"/>
    <n v="1"/>
    <n v="0"/>
  </r>
  <r>
    <x v="173"/>
    <d v="2013-06-23T07:00:21"/>
    <n v="2013"/>
    <x v="5"/>
    <n v="23"/>
    <x v="6"/>
    <n v="1"/>
    <n v="0"/>
  </r>
  <r>
    <x v="173"/>
    <d v="2013-06-23T08:00:21"/>
    <n v="2013"/>
    <x v="5"/>
    <n v="23"/>
    <x v="7"/>
    <n v="1"/>
    <n v="1.9490000000000001"/>
  </r>
  <r>
    <x v="173"/>
    <d v="2013-06-23T09:00:21"/>
    <n v="2013"/>
    <x v="5"/>
    <n v="23"/>
    <x v="8"/>
    <n v="1"/>
    <n v="32.582999999999998"/>
  </r>
  <r>
    <x v="173"/>
    <d v="2013-06-23T10:00:21"/>
    <n v="2013"/>
    <x v="5"/>
    <n v="23"/>
    <x v="9"/>
    <n v="1"/>
    <n v="46"/>
  </r>
  <r>
    <x v="173"/>
    <d v="2013-06-23T11:00:21"/>
    <n v="2013"/>
    <x v="5"/>
    <n v="23"/>
    <x v="10"/>
    <n v="1"/>
    <n v="46.691000000000003"/>
  </r>
  <r>
    <x v="173"/>
    <d v="2013-06-23T12:00:21"/>
    <n v="2013"/>
    <x v="5"/>
    <n v="23"/>
    <x v="11"/>
    <n v="1"/>
    <n v="44.1"/>
  </r>
  <r>
    <x v="173"/>
    <d v="2013-06-23T13:00:21"/>
    <n v="2013"/>
    <x v="5"/>
    <n v="23"/>
    <x v="12"/>
    <n v="1"/>
    <n v="42.491"/>
  </r>
  <r>
    <x v="173"/>
    <d v="2013-06-23T14:00:21"/>
    <n v="2013"/>
    <x v="5"/>
    <n v="23"/>
    <x v="13"/>
    <n v="1"/>
    <n v="43.110999999999997"/>
  </r>
  <r>
    <x v="173"/>
    <d v="2013-06-23T15:00:21"/>
    <n v="2013"/>
    <x v="5"/>
    <n v="23"/>
    <x v="14"/>
    <n v="1"/>
    <n v="44.381"/>
  </r>
  <r>
    <x v="173"/>
    <d v="2013-06-23T16:00:21"/>
    <n v="2013"/>
    <x v="5"/>
    <n v="23"/>
    <x v="15"/>
    <n v="1"/>
    <n v="44.621000000000002"/>
  </r>
  <r>
    <x v="173"/>
    <d v="2013-06-23T17:00:21"/>
    <n v="2013"/>
    <x v="5"/>
    <n v="23"/>
    <x v="16"/>
    <n v="1"/>
    <n v="40.350999999999999"/>
  </r>
  <r>
    <x v="173"/>
    <d v="2013-06-23T18:00:21"/>
    <n v="2013"/>
    <x v="5"/>
    <n v="23"/>
    <x v="17"/>
    <n v="1"/>
    <n v="6.6269999999999998"/>
  </r>
  <r>
    <x v="173"/>
    <d v="2013-06-23T19:00:21"/>
    <n v="2013"/>
    <x v="5"/>
    <n v="23"/>
    <x v="18"/>
    <n v="1"/>
    <n v="0"/>
  </r>
  <r>
    <x v="173"/>
    <d v="2013-06-23T20:00:21"/>
    <n v="2013"/>
    <x v="5"/>
    <n v="23"/>
    <x v="19"/>
    <n v="1"/>
    <n v="0"/>
  </r>
  <r>
    <x v="173"/>
    <d v="2013-06-23T21:00:21"/>
    <n v="2013"/>
    <x v="5"/>
    <n v="23"/>
    <x v="20"/>
    <n v="1"/>
    <n v="0"/>
  </r>
  <r>
    <x v="173"/>
    <d v="2013-06-23T22:00:21"/>
    <n v="2013"/>
    <x v="5"/>
    <n v="23"/>
    <x v="21"/>
    <n v="1"/>
    <n v="0"/>
  </r>
  <r>
    <x v="173"/>
    <d v="2013-06-23T23:00:21"/>
    <n v="2013"/>
    <x v="5"/>
    <n v="23"/>
    <x v="22"/>
    <n v="1"/>
    <n v="0"/>
  </r>
  <r>
    <x v="174"/>
    <d v="2013-06-24T00:00:21"/>
    <n v="2013"/>
    <x v="5"/>
    <n v="24"/>
    <x v="23"/>
    <n v="2"/>
    <n v="0"/>
  </r>
  <r>
    <x v="174"/>
    <d v="2013-06-24T01:00:21"/>
    <n v="2013"/>
    <x v="5"/>
    <n v="24"/>
    <x v="0"/>
    <n v="2"/>
    <n v="0"/>
  </r>
  <r>
    <x v="174"/>
    <d v="2013-06-24T02:00:21"/>
    <n v="2013"/>
    <x v="5"/>
    <n v="24"/>
    <x v="1"/>
    <n v="2"/>
    <n v="0"/>
  </r>
  <r>
    <x v="174"/>
    <d v="2013-06-24T03:00:21"/>
    <n v="2013"/>
    <x v="5"/>
    <n v="24"/>
    <x v="2"/>
    <n v="2"/>
    <n v="0"/>
  </r>
  <r>
    <x v="174"/>
    <d v="2013-06-24T04:00:21"/>
    <n v="2013"/>
    <x v="5"/>
    <n v="24"/>
    <x v="3"/>
    <n v="2"/>
    <n v="0"/>
  </r>
  <r>
    <x v="174"/>
    <d v="2013-06-24T05:00:21"/>
    <n v="2013"/>
    <x v="5"/>
    <n v="24"/>
    <x v="4"/>
    <n v="2"/>
    <n v="0"/>
  </r>
  <r>
    <x v="174"/>
    <d v="2013-06-24T06:00:21"/>
    <n v="2013"/>
    <x v="5"/>
    <n v="24"/>
    <x v="5"/>
    <n v="2"/>
    <n v="0"/>
  </r>
  <r>
    <x v="174"/>
    <d v="2013-06-24T07:00:21"/>
    <n v="2013"/>
    <x v="5"/>
    <n v="24"/>
    <x v="6"/>
    <n v="2"/>
    <n v="0"/>
  </r>
  <r>
    <x v="174"/>
    <d v="2013-06-24T08:00:21"/>
    <n v="2013"/>
    <x v="5"/>
    <n v="24"/>
    <x v="7"/>
    <n v="2"/>
    <n v="0.93510000000000004"/>
  </r>
  <r>
    <x v="174"/>
    <d v="2013-06-24T09:00:21"/>
    <n v="2013"/>
    <x v="5"/>
    <n v="24"/>
    <x v="8"/>
    <n v="2"/>
    <n v="20.388999999999999"/>
  </r>
  <r>
    <x v="174"/>
    <d v="2013-06-24T10:00:21"/>
    <n v="2013"/>
    <x v="5"/>
    <n v="24"/>
    <x v="9"/>
    <n v="2"/>
    <n v="43.781999999999996"/>
  </r>
  <r>
    <x v="174"/>
    <d v="2013-06-24T11:00:21"/>
    <n v="2013"/>
    <x v="5"/>
    <n v="24"/>
    <x v="10"/>
    <n v="2"/>
    <n v="42.14"/>
  </r>
  <r>
    <x v="174"/>
    <d v="2013-06-24T12:00:21"/>
    <n v="2013"/>
    <x v="5"/>
    <n v="24"/>
    <x v="11"/>
    <n v="2"/>
    <n v="35.558999999999997"/>
  </r>
  <r>
    <x v="174"/>
    <d v="2013-06-24T13:00:21"/>
    <n v="2013"/>
    <x v="5"/>
    <n v="24"/>
    <x v="12"/>
    <n v="2"/>
    <n v="33.405000000000001"/>
  </r>
  <r>
    <x v="174"/>
    <d v="2013-06-24T14:00:21"/>
    <n v="2013"/>
    <x v="5"/>
    <n v="24"/>
    <x v="13"/>
    <n v="2"/>
    <n v="27.710999999999999"/>
  </r>
  <r>
    <x v="174"/>
    <d v="2013-06-24T15:00:21"/>
    <n v="2013"/>
    <x v="5"/>
    <n v="24"/>
    <x v="14"/>
    <n v="2"/>
    <n v="27.087"/>
  </r>
  <r>
    <x v="174"/>
    <d v="2013-06-24T16:00:21"/>
    <n v="2013"/>
    <x v="5"/>
    <n v="24"/>
    <x v="15"/>
    <n v="2"/>
    <n v="26.646999999999998"/>
  </r>
  <r>
    <x v="174"/>
    <d v="2013-06-24T17:00:21"/>
    <n v="2013"/>
    <x v="5"/>
    <n v="24"/>
    <x v="16"/>
    <n v="2"/>
    <n v="23.87"/>
  </r>
  <r>
    <x v="174"/>
    <d v="2013-06-24T18:00:21"/>
    <n v="2013"/>
    <x v="5"/>
    <n v="24"/>
    <x v="17"/>
    <n v="2"/>
    <n v="4.6580000000000004"/>
  </r>
  <r>
    <x v="174"/>
    <d v="2013-06-24T19:00:21"/>
    <n v="2013"/>
    <x v="5"/>
    <n v="24"/>
    <x v="18"/>
    <n v="2"/>
    <n v="0"/>
  </r>
  <r>
    <x v="174"/>
    <d v="2013-06-24T20:00:21"/>
    <n v="2013"/>
    <x v="5"/>
    <n v="24"/>
    <x v="19"/>
    <n v="2"/>
    <n v="0"/>
  </r>
  <r>
    <x v="174"/>
    <d v="2013-06-24T21:00:21"/>
    <n v="2013"/>
    <x v="5"/>
    <n v="24"/>
    <x v="20"/>
    <n v="2"/>
    <n v="0"/>
  </r>
  <r>
    <x v="174"/>
    <d v="2013-06-24T22:00:21"/>
    <n v="2013"/>
    <x v="5"/>
    <n v="24"/>
    <x v="21"/>
    <n v="2"/>
    <n v="0"/>
  </r>
  <r>
    <x v="174"/>
    <d v="2013-06-24T23:00:21"/>
    <n v="2013"/>
    <x v="5"/>
    <n v="24"/>
    <x v="22"/>
    <n v="2"/>
    <n v="0"/>
  </r>
  <r>
    <x v="175"/>
    <d v="2013-06-25T00:00:21"/>
    <n v="2013"/>
    <x v="5"/>
    <n v="25"/>
    <x v="23"/>
    <n v="3"/>
    <n v="0"/>
  </r>
  <r>
    <x v="175"/>
    <d v="2013-06-25T01:00:21"/>
    <n v="2013"/>
    <x v="5"/>
    <n v="25"/>
    <x v="0"/>
    <n v="3"/>
    <n v="0"/>
  </r>
  <r>
    <x v="175"/>
    <d v="2013-06-25T02:00:21"/>
    <n v="2013"/>
    <x v="5"/>
    <n v="25"/>
    <x v="1"/>
    <n v="3"/>
    <n v="0"/>
  </r>
  <r>
    <x v="175"/>
    <d v="2013-06-25T03:00:21"/>
    <n v="2013"/>
    <x v="5"/>
    <n v="25"/>
    <x v="2"/>
    <n v="3"/>
    <n v="0"/>
  </r>
  <r>
    <x v="175"/>
    <d v="2013-06-25T04:00:21"/>
    <n v="2013"/>
    <x v="5"/>
    <n v="25"/>
    <x v="3"/>
    <n v="3"/>
    <n v="0"/>
  </r>
  <r>
    <x v="175"/>
    <d v="2013-06-25T05:00:21"/>
    <n v="2013"/>
    <x v="5"/>
    <n v="25"/>
    <x v="4"/>
    <n v="3"/>
    <n v="0"/>
  </r>
  <r>
    <x v="175"/>
    <d v="2013-06-25T06:00:21"/>
    <n v="2013"/>
    <x v="5"/>
    <n v="25"/>
    <x v="5"/>
    <n v="3"/>
    <n v="0"/>
  </r>
  <r>
    <x v="175"/>
    <d v="2013-06-25T07:00:21"/>
    <n v="2013"/>
    <x v="5"/>
    <n v="25"/>
    <x v="6"/>
    <n v="3"/>
    <n v="0"/>
  </r>
  <r>
    <x v="175"/>
    <d v="2013-06-25T08:00:21"/>
    <n v="2013"/>
    <x v="5"/>
    <n v="25"/>
    <x v="7"/>
    <n v="3"/>
    <n v="1.972"/>
  </r>
  <r>
    <x v="175"/>
    <d v="2013-06-25T09:00:21"/>
    <n v="2013"/>
    <x v="5"/>
    <n v="25"/>
    <x v="8"/>
    <n v="3"/>
    <n v="31.939"/>
  </r>
  <r>
    <x v="175"/>
    <d v="2013-06-25T10:00:21"/>
    <n v="2013"/>
    <x v="5"/>
    <n v="25"/>
    <x v="9"/>
    <n v="3"/>
    <n v="12.395"/>
  </r>
  <r>
    <x v="175"/>
    <d v="2013-06-25T11:00:21"/>
    <n v="2013"/>
    <x v="5"/>
    <n v="25"/>
    <x v="10"/>
    <n v="3"/>
    <n v="2.5169999999999999"/>
  </r>
  <r>
    <x v="175"/>
    <d v="2013-06-25T12:00:21"/>
    <n v="2013"/>
    <x v="5"/>
    <n v="25"/>
    <x v="11"/>
    <n v="3"/>
    <n v="3.5590000000000002"/>
  </r>
  <r>
    <x v="175"/>
    <d v="2013-06-25T13:00:21"/>
    <n v="2013"/>
    <x v="5"/>
    <n v="25"/>
    <x v="12"/>
    <n v="3"/>
    <n v="4.1139999999999999"/>
  </r>
  <r>
    <x v="175"/>
    <d v="2013-06-25T14:00:21"/>
    <n v="2013"/>
    <x v="5"/>
    <n v="25"/>
    <x v="13"/>
    <n v="3"/>
    <n v="3.8039999999999998"/>
  </r>
  <r>
    <x v="175"/>
    <d v="2013-06-25T15:00:21"/>
    <n v="2013"/>
    <x v="5"/>
    <n v="25"/>
    <x v="14"/>
    <n v="3"/>
    <n v="2.8530000000000002"/>
  </r>
  <r>
    <x v="175"/>
    <d v="2013-06-25T16:00:21"/>
    <n v="2013"/>
    <x v="5"/>
    <n v="25"/>
    <x v="15"/>
    <n v="3"/>
    <n v="1.8049999999999999"/>
  </r>
  <r>
    <x v="175"/>
    <d v="2013-06-25T17:00:21"/>
    <n v="2013"/>
    <x v="5"/>
    <n v="25"/>
    <x v="16"/>
    <n v="3"/>
    <n v="0.62929999999999997"/>
  </r>
  <r>
    <x v="175"/>
    <d v="2013-06-25T18:00:21"/>
    <n v="2013"/>
    <x v="5"/>
    <n v="25"/>
    <x v="17"/>
    <n v="3"/>
    <n v="0.30159999999999998"/>
  </r>
  <r>
    <x v="175"/>
    <d v="2013-06-25T19:00:21"/>
    <n v="2013"/>
    <x v="5"/>
    <n v="25"/>
    <x v="18"/>
    <n v="3"/>
    <n v="0"/>
  </r>
  <r>
    <x v="175"/>
    <d v="2013-06-25T20:00:21"/>
    <n v="2013"/>
    <x v="5"/>
    <n v="25"/>
    <x v="19"/>
    <n v="3"/>
    <n v="0"/>
  </r>
  <r>
    <x v="175"/>
    <d v="2013-06-25T21:00:21"/>
    <n v="2013"/>
    <x v="5"/>
    <n v="25"/>
    <x v="20"/>
    <n v="3"/>
    <n v="0"/>
  </r>
  <r>
    <x v="175"/>
    <d v="2013-06-25T22:00:21"/>
    <n v="2013"/>
    <x v="5"/>
    <n v="25"/>
    <x v="21"/>
    <n v="3"/>
    <n v="0"/>
  </r>
  <r>
    <x v="175"/>
    <d v="2013-06-25T23:00:21"/>
    <n v="2013"/>
    <x v="5"/>
    <n v="25"/>
    <x v="22"/>
    <n v="3"/>
    <n v="0"/>
  </r>
  <r>
    <x v="176"/>
    <d v="2013-06-26T00:00:21"/>
    <n v="2013"/>
    <x v="5"/>
    <n v="26"/>
    <x v="23"/>
    <n v="4"/>
    <n v="0"/>
  </r>
  <r>
    <x v="176"/>
    <d v="2013-06-26T01:00:21"/>
    <n v="2013"/>
    <x v="5"/>
    <n v="26"/>
    <x v="0"/>
    <n v="4"/>
    <n v="0"/>
  </r>
  <r>
    <x v="176"/>
    <d v="2013-06-26T02:00:21"/>
    <n v="2013"/>
    <x v="5"/>
    <n v="26"/>
    <x v="1"/>
    <n v="4"/>
    <n v="0"/>
  </r>
  <r>
    <x v="176"/>
    <d v="2013-06-26T03:00:21"/>
    <n v="2013"/>
    <x v="5"/>
    <n v="26"/>
    <x v="2"/>
    <n v="4"/>
    <n v="0"/>
  </r>
  <r>
    <x v="176"/>
    <d v="2013-06-26T04:00:21"/>
    <n v="2013"/>
    <x v="5"/>
    <n v="26"/>
    <x v="3"/>
    <n v="4"/>
    <n v="0"/>
  </r>
  <r>
    <x v="176"/>
    <d v="2013-06-26T05:00:21"/>
    <n v="2013"/>
    <x v="5"/>
    <n v="26"/>
    <x v="4"/>
    <n v="4"/>
    <n v="0"/>
  </r>
  <r>
    <x v="176"/>
    <d v="2013-06-26T06:00:21"/>
    <n v="2013"/>
    <x v="5"/>
    <n v="26"/>
    <x v="5"/>
    <n v="4"/>
    <n v="0"/>
  </r>
  <r>
    <x v="176"/>
    <d v="2013-06-26T07:00:21"/>
    <n v="2013"/>
    <x v="5"/>
    <n v="26"/>
    <x v="6"/>
    <n v="4"/>
    <n v="0"/>
  </r>
  <r>
    <x v="176"/>
    <d v="2013-06-26T08:00:21"/>
    <n v="2013"/>
    <x v="5"/>
    <n v="26"/>
    <x v="7"/>
    <n v="4"/>
    <n v="0"/>
  </r>
  <r>
    <x v="176"/>
    <d v="2013-06-26T09:00:21"/>
    <n v="2013"/>
    <x v="5"/>
    <n v="26"/>
    <x v="8"/>
    <n v="4"/>
    <n v="0.42180000000000001"/>
  </r>
  <r>
    <x v="176"/>
    <d v="2013-06-26T10:00:21"/>
    <n v="2013"/>
    <x v="5"/>
    <n v="26"/>
    <x v="9"/>
    <n v="4"/>
    <n v="16.177"/>
  </r>
  <r>
    <x v="176"/>
    <d v="2013-06-26T11:00:21"/>
    <n v="2013"/>
    <x v="5"/>
    <n v="26"/>
    <x v="10"/>
    <n v="4"/>
    <n v="19.166"/>
  </r>
  <r>
    <x v="176"/>
    <d v="2013-06-26T12:00:21"/>
    <n v="2013"/>
    <x v="5"/>
    <n v="26"/>
    <x v="11"/>
    <n v="4"/>
    <n v="24.321000000000002"/>
  </r>
  <r>
    <x v="176"/>
    <d v="2013-06-26T13:00:21"/>
    <n v="2013"/>
    <x v="5"/>
    <n v="26"/>
    <x v="12"/>
    <n v="4"/>
    <n v="30.189"/>
  </r>
  <r>
    <x v="176"/>
    <d v="2013-06-26T14:00:21"/>
    <n v="2013"/>
    <x v="5"/>
    <n v="26"/>
    <x v="13"/>
    <n v="4"/>
    <n v="35.384999999999998"/>
  </r>
  <r>
    <x v="176"/>
    <d v="2013-06-26T15:00:21"/>
    <n v="2013"/>
    <x v="5"/>
    <n v="26"/>
    <x v="14"/>
    <n v="4"/>
    <n v="32.484999999999999"/>
  </r>
  <r>
    <x v="176"/>
    <d v="2013-06-26T16:00:21"/>
    <n v="2013"/>
    <x v="5"/>
    <n v="26"/>
    <x v="15"/>
    <n v="4"/>
    <n v="30.638000000000002"/>
  </r>
  <r>
    <x v="176"/>
    <d v="2013-06-26T17:00:21"/>
    <n v="2013"/>
    <x v="5"/>
    <n v="26"/>
    <x v="16"/>
    <n v="4"/>
    <n v="27.83"/>
  </r>
  <r>
    <x v="176"/>
    <d v="2013-06-26T18:00:21"/>
    <n v="2013"/>
    <x v="5"/>
    <n v="26"/>
    <x v="17"/>
    <n v="4"/>
    <n v="5.3680000000000003"/>
  </r>
  <r>
    <x v="176"/>
    <d v="2013-06-26T19:00:21"/>
    <n v="2013"/>
    <x v="5"/>
    <n v="26"/>
    <x v="18"/>
    <n v="4"/>
    <n v="0"/>
  </r>
  <r>
    <x v="176"/>
    <d v="2013-06-26T20:00:21"/>
    <n v="2013"/>
    <x v="5"/>
    <n v="26"/>
    <x v="19"/>
    <n v="4"/>
    <n v="0"/>
  </r>
  <r>
    <x v="176"/>
    <d v="2013-06-26T21:00:21"/>
    <n v="2013"/>
    <x v="5"/>
    <n v="26"/>
    <x v="20"/>
    <n v="4"/>
    <n v="0"/>
  </r>
  <r>
    <x v="176"/>
    <d v="2013-06-26T22:00:21"/>
    <n v="2013"/>
    <x v="5"/>
    <n v="26"/>
    <x v="21"/>
    <n v="4"/>
    <n v="0"/>
  </r>
  <r>
    <x v="176"/>
    <d v="2013-06-26T23:00:21"/>
    <n v="2013"/>
    <x v="5"/>
    <n v="26"/>
    <x v="22"/>
    <n v="4"/>
    <n v="0"/>
  </r>
  <r>
    <x v="177"/>
    <d v="2013-06-27T00:00:21"/>
    <n v="2013"/>
    <x v="5"/>
    <n v="27"/>
    <x v="23"/>
    <n v="5"/>
    <n v="0"/>
  </r>
  <r>
    <x v="177"/>
    <d v="2013-06-27T01:00:21"/>
    <n v="2013"/>
    <x v="5"/>
    <n v="27"/>
    <x v="0"/>
    <n v="5"/>
    <n v="0"/>
  </r>
  <r>
    <x v="177"/>
    <d v="2013-06-27T02:00:21"/>
    <n v="2013"/>
    <x v="5"/>
    <n v="27"/>
    <x v="1"/>
    <n v="5"/>
    <n v="0"/>
  </r>
  <r>
    <x v="177"/>
    <d v="2013-06-27T03:00:21"/>
    <n v="2013"/>
    <x v="5"/>
    <n v="27"/>
    <x v="2"/>
    <n v="5"/>
    <n v="0"/>
  </r>
  <r>
    <x v="177"/>
    <d v="2013-06-27T04:00:21"/>
    <n v="2013"/>
    <x v="5"/>
    <n v="27"/>
    <x v="3"/>
    <n v="5"/>
    <n v="0"/>
  </r>
  <r>
    <x v="177"/>
    <d v="2013-06-27T05:00:21"/>
    <n v="2013"/>
    <x v="5"/>
    <n v="27"/>
    <x v="4"/>
    <n v="5"/>
    <n v="0"/>
  </r>
  <r>
    <x v="177"/>
    <d v="2013-06-27T06:00:21"/>
    <n v="2013"/>
    <x v="5"/>
    <n v="27"/>
    <x v="5"/>
    <n v="5"/>
    <n v="0"/>
  </r>
  <r>
    <x v="177"/>
    <d v="2013-06-27T07:00:21"/>
    <n v="2013"/>
    <x v="5"/>
    <n v="27"/>
    <x v="6"/>
    <n v="5"/>
    <n v="0"/>
  </r>
  <r>
    <x v="177"/>
    <d v="2013-06-27T08:00:21"/>
    <n v="2013"/>
    <x v="5"/>
    <n v="27"/>
    <x v="7"/>
    <n v="5"/>
    <n v="0"/>
  </r>
  <r>
    <x v="177"/>
    <d v="2013-06-27T09:00:21"/>
    <n v="2013"/>
    <x v="5"/>
    <n v="27"/>
    <x v="8"/>
    <n v="5"/>
    <n v="0.45610000000000001"/>
  </r>
  <r>
    <x v="177"/>
    <d v="2013-06-27T10:00:21"/>
    <n v="2013"/>
    <x v="5"/>
    <n v="27"/>
    <x v="9"/>
    <n v="5"/>
    <n v="4.9029999999999996"/>
  </r>
  <r>
    <x v="177"/>
    <d v="2013-06-27T11:00:21"/>
    <n v="2013"/>
    <x v="5"/>
    <n v="27"/>
    <x v="10"/>
    <n v="5"/>
    <n v="10.792999999999999"/>
  </r>
  <r>
    <x v="177"/>
    <d v="2013-06-27T12:00:21"/>
    <n v="2013"/>
    <x v="5"/>
    <n v="27"/>
    <x v="11"/>
    <n v="5"/>
    <n v="12.404999999999999"/>
  </r>
  <r>
    <x v="177"/>
    <d v="2013-06-27T13:00:21"/>
    <n v="2013"/>
    <x v="5"/>
    <n v="27"/>
    <x v="12"/>
    <n v="5"/>
    <n v="12.83"/>
  </r>
  <r>
    <x v="177"/>
    <d v="2013-06-27T14:00:21"/>
    <n v="2013"/>
    <x v="5"/>
    <n v="27"/>
    <x v="13"/>
    <n v="5"/>
    <n v="11.701000000000001"/>
  </r>
  <r>
    <x v="177"/>
    <d v="2013-06-27T15:00:21"/>
    <n v="2013"/>
    <x v="5"/>
    <n v="27"/>
    <x v="14"/>
    <n v="5"/>
    <n v="9.32"/>
  </r>
  <r>
    <x v="177"/>
    <d v="2013-06-27T16:00:21"/>
    <n v="2013"/>
    <x v="5"/>
    <n v="27"/>
    <x v="15"/>
    <n v="5"/>
    <n v="6.024"/>
  </r>
  <r>
    <x v="177"/>
    <d v="2013-06-27T17:00:21"/>
    <n v="2013"/>
    <x v="5"/>
    <n v="27"/>
    <x v="16"/>
    <n v="5"/>
    <n v="4.3280000000000003"/>
  </r>
  <r>
    <x v="177"/>
    <d v="2013-06-27T18:00:21"/>
    <n v="2013"/>
    <x v="5"/>
    <n v="27"/>
    <x v="17"/>
    <n v="5"/>
    <n v="2.6659999999999999"/>
  </r>
  <r>
    <x v="177"/>
    <d v="2013-06-27T19:00:21"/>
    <n v="2013"/>
    <x v="5"/>
    <n v="27"/>
    <x v="18"/>
    <n v="5"/>
    <n v="0"/>
  </r>
  <r>
    <x v="177"/>
    <d v="2013-06-27T20:00:21"/>
    <n v="2013"/>
    <x v="5"/>
    <n v="27"/>
    <x v="19"/>
    <n v="5"/>
    <n v="0"/>
  </r>
  <r>
    <x v="177"/>
    <d v="2013-06-27T21:00:21"/>
    <n v="2013"/>
    <x v="5"/>
    <n v="27"/>
    <x v="20"/>
    <n v="5"/>
    <n v="0"/>
  </r>
  <r>
    <x v="177"/>
    <d v="2013-06-27T22:00:21"/>
    <n v="2013"/>
    <x v="5"/>
    <n v="27"/>
    <x v="21"/>
    <n v="5"/>
    <n v="0"/>
  </r>
  <r>
    <x v="177"/>
    <d v="2013-06-27T23:00:21"/>
    <n v="2013"/>
    <x v="5"/>
    <n v="27"/>
    <x v="22"/>
    <n v="5"/>
    <n v="0"/>
  </r>
  <r>
    <x v="178"/>
    <d v="2013-06-28T00:00:21"/>
    <n v="2013"/>
    <x v="5"/>
    <n v="28"/>
    <x v="23"/>
    <n v="6"/>
    <n v="0"/>
  </r>
  <r>
    <x v="178"/>
    <d v="2013-06-28T01:00:21"/>
    <n v="2013"/>
    <x v="5"/>
    <n v="28"/>
    <x v="0"/>
    <n v="6"/>
    <n v="0"/>
  </r>
  <r>
    <x v="178"/>
    <d v="2013-06-28T02:00:21"/>
    <n v="2013"/>
    <x v="5"/>
    <n v="28"/>
    <x v="1"/>
    <n v="6"/>
    <n v="0"/>
  </r>
  <r>
    <x v="178"/>
    <d v="2013-06-28T03:00:21"/>
    <n v="2013"/>
    <x v="5"/>
    <n v="28"/>
    <x v="2"/>
    <n v="6"/>
    <n v="0"/>
  </r>
  <r>
    <x v="178"/>
    <d v="2013-06-28T04:00:21"/>
    <n v="2013"/>
    <x v="5"/>
    <n v="28"/>
    <x v="3"/>
    <n v="6"/>
    <n v="0"/>
  </r>
  <r>
    <x v="178"/>
    <d v="2013-06-28T05:00:21"/>
    <n v="2013"/>
    <x v="5"/>
    <n v="28"/>
    <x v="4"/>
    <n v="6"/>
    <n v="0"/>
  </r>
  <r>
    <x v="178"/>
    <d v="2013-06-28T06:00:21"/>
    <n v="2013"/>
    <x v="5"/>
    <n v="28"/>
    <x v="5"/>
    <n v="6"/>
    <n v="0"/>
  </r>
  <r>
    <x v="178"/>
    <d v="2013-06-28T07:00:21"/>
    <n v="2013"/>
    <x v="5"/>
    <n v="28"/>
    <x v="6"/>
    <n v="6"/>
    <n v="0"/>
  </r>
  <r>
    <x v="178"/>
    <d v="2013-06-28T08:00:21"/>
    <n v="2013"/>
    <x v="5"/>
    <n v="28"/>
    <x v="7"/>
    <n v="6"/>
    <n v="0"/>
  </r>
  <r>
    <x v="178"/>
    <d v="2013-06-28T09:00:21"/>
    <n v="2013"/>
    <x v="5"/>
    <n v="28"/>
    <x v="8"/>
    <n v="6"/>
    <n v="0.40660000000000002"/>
  </r>
  <r>
    <x v="178"/>
    <d v="2013-06-28T10:00:21"/>
    <n v="2013"/>
    <x v="5"/>
    <n v="28"/>
    <x v="9"/>
    <n v="6"/>
    <n v="18.637"/>
  </r>
  <r>
    <x v="178"/>
    <d v="2013-06-28T11:00:21"/>
    <n v="2013"/>
    <x v="5"/>
    <n v="28"/>
    <x v="10"/>
    <n v="6"/>
    <n v="23.835999999999999"/>
  </r>
  <r>
    <x v="178"/>
    <d v="2013-06-28T12:00:21"/>
    <n v="2013"/>
    <x v="5"/>
    <n v="28"/>
    <x v="11"/>
    <n v="6"/>
    <n v="21.620999999999999"/>
  </r>
  <r>
    <x v="178"/>
    <d v="2013-06-28T13:00:21"/>
    <n v="2013"/>
    <x v="5"/>
    <n v="28"/>
    <x v="12"/>
    <n v="6"/>
    <n v="22.914999999999999"/>
  </r>
  <r>
    <x v="178"/>
    <d v="2013-06-28T14:00:21"/>
    <n v="2013"/>
    <x v="5"/>
    <n v="28"/>
    <x v="13"/>
    <n v="6"/>
    <n v="31.748000000000001"/>
  </r>
  <r>
    <x v="178"/>
    <d v="2013-06-28T15:00:21"/>
    <n v="2013"/>
    <x v="5"/>
    <n v="28"/>
    <x v="14"/>
    <n v="6"/>
    <n v="32.417000000000002"/>
  </r>
  <r>
    <x v="178"/>
    <d v="2013-06-28T16:00:21"/>
    <n v="2013"/>
    <x v="5"/>
    <n v="28"/>
    <x v="15"/>
    <n v="6"/>
    <n v="30.856000000000002"/>
  </r>
  <r>
    <x v="178"/>
    <d v="2013-06-28T17:00:21"/>
    <n v="2013"/>
    <x v="5"/>
    <n v="28"/>
    <x v="16"/>
    <n v="6"/>
    <n v="28.875"/>
  </r>
  <r>
    <x v="178"/>
    <d v="2013-06-28T18:00:21"/>
    <n v="2013"/>
    <x v="5"/>
    <n v="28"/>
    <x v="17"/>
    <n v="6"/>
    <n v="5.53"/>
  </r>
  <r>
    <x v="178"/>
    <d v="2013-06-28T19:00:21"/>
    <n v="2013"/>
    <x v="5"/>
    <n v="28"/>
    <x v="18"/>
    <n v="6"/>
    <n v="0"/>
  </r>
  <r>
    <x v="178"/>
    <d v="2013-06-28T20:00:21"/>
    <n v="2013"/>
    <x v="5"/>
    <n v="28"/>
    <x v="19"/>
    <n v="6"/>
    <n v="0"/>
  </r>
  <r>
    <x v="178"/>
    <d v="2013-06-28T21:00:21"/>
    <n v="2013"/>
    <x v="5"/>
    <n v="28"/>
    <x v="20"/>
    <n v="6"/>
    <n v="0"/>
  </r>
  <r>
    <x v="178"/>
    <d v="2013-06-28T22:00:21"/>
    <n v="2013"/>
    <x v="5"/>
    <n v="28"/>
    <x v="21"/>
    <n v="6"/>
    <n v="0"/>
  </r>
  <r>
    <x v="178"/>
    <d v="2013-06-28T23:00:21"/>
    <n v="2013"/>
    <x v="5"/>
    <n v="28"/>
    <x v="22"/>
    <n v="6"/>
    <n v="0"/>
  </r>
  <r>
    <x v="179"/>
    <d v="2013-06-29T00:00:21"/>
    <n v="2013"/>
    <x v="5"/>
    <n v="29"/>
    <x v="23"/>
    <n v="7"/>
    <n v="0"/>
  </r>
  <r>
    <x v="179"/>
    <d v="2013-06-29T01:00:21"/>
    <n v="2013"/>
    <x v="5"/>
    <n v="29"/>
    <x v="0"/>
    <n v="7"/>
    <n v="0"/>
  </r>
  <r>
    <x v="179"/>
    <d v="2013-06-29T02:00:21"/>
    <n v="2013"/>
    <x v="5"/>
    <n v="29"/>
    <x v="1"/>
    <n v="7"/>
    <n v="0"/>
  </r>
  <r>
    <x v="179"/>
    <d v="2013-06-29T03:00:21"/>
    <n v="2013"/>
    <x v="5"/>
    <n v="29"/>
    <x v="2"/>
    <n v="7"/>
    <n v="0"/>
  </r>
  <r>
    <x v="179"/>
    <d v="2013-06-29T04:00:21"/>
    <n v="2013"/>
    <x v="5"/>
    <n v="29"/>
    <x v="3"/>
    <n v="7"/>
    <n v="0"/>
  </r>
  <r>
    <x v="179"/>
    <d v="2013-06-29T05:00:21"/>
    <n v="2013"/>
    <x v="5"/>
    <n v="29"/>
    <x v="4"/>
    <n v="7"/>
    <n v="0"/>
  </r>
  <r>
    <x v="179"/>
    <d v="2013-06-29T06:00:22"/>
    <n v="2013"/>
    <x v="5"/>
    <n v="29"/>
    <x v="5"/>
    <n v="7"/>
    <n v="0"/>
  </r>
  <r>
    <x v="179"/>
    <d v="2013-06-29T07:00:22"/>
    <n v="2013"/>
    <x v="5"/>
    <n v="29"/>
    <x v="6"/>
    <n v="7"/>
    <n v="0"/>
  </r>
  <r>
    <x v="179"/>
    <d v="2013-06-29T08:00:22"/>
    <n v="2013"/>
    <x v="5"/>
    <n v="29"/>
    <x v="7"/>
    <n v="7"/>
    <n v="0.2336"/>
  </r>
  <r>
    <x v="179"/>
    <d v="2013-06-29T09:00:22"/>
    <n v="2013"/>
    <x v="5"/>
    <n v="29"/>
    <x v="8"/>
    <n v="7"/>
    <n v="1.65"/>
  </r>
  <r>
    <x v="179"/>
    <d v="2013-06-29T10:00:22"/>
    <n v="2013"/>
    <x v="5"/>
    <n v="29"/>
    <x v="9"/>
    <n v="7"/>
    <n v="12.545999999999999"/>
  </r>
  <r>
    <x v="179"/>
    <d v="2013-06-29T11:00:22"/>
    <n v="2013"/>
    <x v="5"/>
    <n v="29"/>
    <x v="10"/>
    <n v="7"/>
    <n v="10.141"/>
  </r>
  <r>
    <x v="179"/>
    <d v="2013-06-29T12:00:22"/>
    <n v="2013"/>
    <x v="5"/>
    <n v="29"/>
    <x v="11"/>
    <n v="7"/>
    <n v="22.14"/>
  </r>
  <r>
    <x v="179"/>
    <d v="2013-06-29T13:00:22"/>
    <n v="2013"/>
    <x v="5"/>
    <n v="29"/>
    <x v="12"/>
    <n v="7"/>
    <n v="28.808"/>
  </r>
  <r>
    <x v="179"/>
    <d v="2013-06-29T14:00:22"/>
    <n v="2013"/>
    <x v="5"/>
    <n v="29"/>
    <x v="13"/>
    <n v="7"/>
    <n v="33.390999999999998"/>
  </r>
  <r>
    <x v="179"/>
    <d v="2013-06-29T15:00:22"/>
    <n v="2013"/>
    <x v="5"/>
    <n v="29"/>
    <x v="14"/>
    <n v="7"/>
    <n v="35.033000000000001"/>
  </r>
  <r>
    <x v="179"/>
    <d v="2013-06-29T16:00:22"/>
    <n v="2013"/>
    <x v="5"/>
    <n v="29"/>
    <x v="15"/>
    <n v="7"/>
    <n v="35.378999999999998"/>
  </r>
  <r>
    <x v="179"/>
    <d v="2013-06-29T17:00:22"/>
    <n v="2013"/>
    <x v="5"/>
    <n v="29"/>
    <x v="16"/>
    <n v="7"/>
    <n v="31.762"/>
  </r>
  <r>
    <x v="179"/>
    <d v="2013-06-29T18:00:22"/>
    <n v="2013"/>
    <x v="5"/>
    <n v="29"/>
    <x v="17"/>
    <n v="7"/>
    <n v="6.1139999999999999"/>
  </r>
  <r>
    <x v="179"/>
    <d v="2013-06-29T19:00:22"/>
    <n v="2013"/>
    <x v="5"/>
    <n v="29"/>
    <x v="18"/>
    <n v="7"/>
    <n v="0"/>
  </r>
  <r>
    <x v="179"/>
    <d v="2013-06-29T20:00:22"/>
    <n v="2013"/>
    <x v="5"/>
    <n v="29"/>
    <x v="19"/>
    <n v="7"/>
    <n v="0"/>
  </r>
  <r>
    <x v="179"/>
    <d v="2013-06-29T21:00:22"/>
    <n v="2013"/>
    <x v="5"/>
    <n v="29"/>
    <x v="20"/>
    <n v="7"/>
    <n v="0"/>
  </r>
  <r>
    <x v="179"/>
    <d v="2013-06-29T22:00:22"/>
    <n v="2013"/>
    <x v="5"/>
    <n v="29"/>
    <x v="21"/>
    <n v="7"/>
    <n v="0"/>
  </r>
  <r>
    <x v="179"/>
    <d v="2013-06-29T23:00:22"/>
    <n v="2013"/>
    <x v="5"/>
    <n v="29"/>
    <x v="22"/>
    <n v="7"/>
    <n v="0"/>
  </r>
  <r>
    <x v="180"/>
    <d v="2013-06-30T00:00:22"/>
    <n v="2013"/>
    <x v="5"/>
    <n v="30"/>
    <x v="23"/>
    <n v="1"/>
    <n v="0"/>
  </r>
  <r>
    <x v="180"/>
    <d v="2013-06-30T01:00:22"/>
    <n v="2013"/>
    <x v="5"/>
    <n v="30"/>
    <x v="0"/>
    <n v="1"/>
    <n v="0"/>
  </r>
  <r>
    <x v="180"/>
    <d v="2013-06-30T02:00:22"/>
    <n v="2013"/>
    <x v="5"/>
    <n v="30"/>
    <x v="1"/>
    <n v="1"/>
    <n v="0"/>
  </r>
  <r>
    <x v="180"/>
    <d v="2013-06-30T03:00:22"/>
    <n v="2013"/>
    <x v="5"/>
    <n v="30"/>
    <x v="2"/>
    <n v="1"/>
    <n v="0"/>
  </r>
  <r>
    <x v="180"/>
    <d v="2013-06-30T04:00:22"/>
    <n v="2013"/>
    <x v="5"/>
    <n v="30"/>
    <x v="3"/>
    <n v="1"/>
    <n v="0"/>
  </r>
  <r>
    <x v="180"/>
    <d v="2013-06-30T05:00:22"/>
    <n v="2013"/>
    <x v="5"/>
    <n v="30"/>
    <x v="4"/>
    <n v="1"/>
    <n v="0"/>
  </r>
  <r>
    <x v="180"/>
    <d v="2013-06-30T06:00:22"/>
    <n v="2013"/>
    <x v="5"/>
    <n v="30"/>
    <x v="5"/>
    <n v="1"/>
    <n v="0"/>
  </r>
  <r>
    <x v="180"/>
    <d v="2013-06-30T07:00:22"/>
    <n v="2013"/>
    <x v="5"/>
    <n v="30"/>
    <x v="6"/>
    <n v="1"/>
    <n v="0"/>
  </r>
  <r>
    <x v="180"/>
    <d v="2013-06-30T08:00:22"/>
    <n v="2013"/>
    <x v="5"/>
    <n v="30"/>
    <x v="7"/>
    <n v="1"/>
    <n v="0.43130000000000002"/>
  </r>
  <r>
    <x v="180"/>
    <d v="2013-06-30T09:00:22"/>
    <n v="2013"/>
    <x v="5"/>
    <n v="30"/>
    <x v="8"/>
    <n v="1"/>
    <n v="29.846"/>
  </r>
  <r>
    <x v="180"/>
    <d v="2013-06-30T10:00:22"/>
    <n v="2013"/>
    <x v="5"/>
    <n v="30"/>
    <x v="9"/>
    <n v="1"/>
    <n v="26.658999999999999"/>
  </r>
  <r>
    <x v="180"/>
    <d v="2013-06-30T11:00:22"/>
    <n v="2013"/>
    <x v="5"/>
    <n v="30"/>
    <x v="10"/>
    <n v="1"/>
    <n v="28.07"/>
  </r>
  <r>
    <x v="180"/>
    <d v="2013-06-30T12:00:22"/>
    <n v="2013"/>
    <x v="5"/>
    <n v="30"/>
    <x v="11"/>
    <n v="1"/>
    <n v="19.678999999999998"/>
  </r>
  <r>
    <x v="180"/>
    <d v="2013-06-30T13:00:22"/>
    <n v="2013"/>
    <x v="5"/>
    <n v="30"/>
    <x v="12"/>
    <n v="1"/>
    <n v="21.707999999999998"/>
  </r>
  <r>
    <x v="180"/>
    <d v="2013-06-30T14:00:22"/>
    <n v="2013"/>
    <x v="5"/>
    <n v="30"/>
    <x v="13"/>
    <n v="1"/>
    <n v="22.417999999999999"/>
  </r>
  <r>
    <x v="180"/>
    <d v="2013-06-30T15:00:22"/>
    <n v="2013"/>
    <x v="5"/>
    <n v="30"/>
    <x v="14"/>
    <n v="1"/>
    <n v="29.536000000000001"/>
  </r>
  <r>
    <x v="180"/>
    <d v="2013-06-30T16:00:22"/>
    <n v="2013"/>
    <x v="5"/>
    <n v="30"/>
    <x v="15"/>
    <n v="1"/>
    <n v="33.911000000000001"/>
  </r>
  <r>
    <x v="180"/>
    <d v="2013-06-30T17:00:22"/>
    <n v="2013"/>
    <x v="5"/>
    <n v="30"/>
    <x v="16"/>
    <n v="1"/>
    <n v="32.249000000000002"/>
  </r>
  <r>
    <x v="180"/>
    <d v="2013-06-30T18:00:22"/>
    <n v="2013"/>
    <x v="5"/>
    <n v="30"/>
    <x v="17"/>
    <n v="1"/>
    <n v="6.2729999999999997"/>
  </r>
  <r>
    <x v="180"/>
    <d v="2013-06-30T19:00:22"/>
    <n v="2013"/>
    <x v="5"/>
    <n v="30"/>
    <x v="18"/>
    <n v="1"/>
    <n v="0"/>
  </r>
  <r>
    <x v="180"/>
    <d v="2013-06-30T20:00:22"/>
    <n v="2013"/>
    <x v="5"/>
    <n v="30"/>
    <x v="19"/>
    <n v="1"/>
    <n v="0"/>
  </r>
  <r>
    <x v="180"/>
    <d v="2013-06-30T21:00:22"/>
    <n v="2013"/>
    <x v="5"/>
    <n v="30"/>
    <x v="20"/>
    <n v="1"/>
    <n v="0"/>
  </r>
  <r>
    <x v="180"/>
    <d v="2013-06-30T22:00:22"/>
    <n v="2013"/>
    <x v="5"/>
    <n v="30"/>
    <x v="21"/>
    <n v="1"/>
    <n v="0"/>
  </r>
  <r>
    <x v="180"/>
    <d v="2013-06-30T23:00:22"/>
    <n v="2013"/>
    <x v="5"/>
    <n v="30"/>
    <x v="22"/>
    <n v="1"/>
    <n v="0"/>
  </r>
  <r>
    <x v="181"/>
    <d v="2013-07-01T00:00:22"/>
    <n v="2013"/>
    <x v="6"/>
    <n v="1"/>
    <x v="23"/>
    <n v="2"/>
    <n v="0"/>
  </r>
  <r>
    <x v="181"/>
    <d v="2013-07-01T01:00:22"/>
    <n v="2013"/>
    <x v="6"/>
    <n v="1"/>
    <x v="0"/>
    <n v="2"/>
    <n v="0"/>
  </r>
  <r>
    <x v="181"/>
    <d v="2013-07-01T02:00:22"/>
    <n v="2013"/>
    <x v="6"/>
    <n v="1"/>
    <x v="1"/>
    <n v="2"/>
    <n v="0"/>
  </r>
  <r>
    <x v="181"/>
    <d v="2013-07-01T03:00:22"/>
    <n v="2013"/>
    <x v="6"/>
    <n v="1"/>
    <x v="2"/>
    <n v="2"/>
    <n v="0"/>
  </r>
  <r>
    <x v="181"/>
    <d v="2013-07-01T04:00:22"/>
    <n v="2013"/>
    <x v="6"/>
    <n v="1"/>
    <x v="3"/>
    <n v="2"/>
    <n v="0"/>
  </r>
  <r>
    <x v="181"/>
    <d v="2013-07-01T05:00:22"/>
    <n v="2013"/>
    <x v="6"/>
    <n v="1"/>
    <x v="4"/>
    <n v="2"/>
    <n v="0"/>
  </r>
  <r>
    <x v="181"/>
    <d v="2013-07-01T06:00:22"/>
    <n v="2013"/>
    <x v="6"/>
    <n v="1"/>
    <x v="5"/>
    <n v="2"/>
    <n v="0"/>
  </r>
  <r>
    <x v="181"/>
    <d v="2013-07-01T07:00:22"/>
    <n v="2013"/>
    <x v="6"/>
    <n v="1"/>
    <x v="6"/>
    <n v="2"/>
    <n v="0"/>
  </r>
  <r>
    <x v="181"/>
    <d v="2013-07-01T08:00:22"/>
    <n v="2013"/>
    <x v="6"/>
    <n v="1"/>
    <x v="7"/>
    <n v="2"/>
    <n v="1.7290000000000001"/>
  </r>
  <r>
    <x v="181"/>
    <d v="2013-07-01T09:00:22"/>
    <n v="2013"/>
    <x v="6"/>
    <n v="1"/>
    <x v="8"/>
    <n v="2"/>
    <n v="30.027999999999999"/>
  </r>
  <r>
    <x v="181"/>
    <d v="2013-07-01T10:00:22"/>
    <n v="2013"/>
    <x v="6"/>
    <n v="1"/>
    <x v="9"/>
    <n v="2"/>
    <n v="37.158999999999999"/>
  </r>
  <r>
    <x v="181"/>
    <d v="2013-07-01T11:00:22"/>
    <n v="2013"/>
    <x v="6"/>
    <n v="1"/>
    <x v="10"/>
    <n v="2"/>
    <n v="45.115000000000002"/>
  </r>
  <r>
    <x v="181"/>
    <d v="2013-07-01T12:00:22"/>
    <n v="2013"/>
    <x v="6"/>
    <n v="1"/>
    <x v="11"/>
    <n v="2"/>
    <n v="43.271999999999998"/>
  </r>
  <r>
    <x v="181"/>
    <d v="2013-07-01T13:00:22"/>
    <n v="2013"/>
    <x v="6"/>
    <n v="1"/>
    <x v="12"/>
    <n v="2"/>
    <n v="41.691000000000003"/>
  </r>
  <r>
    <x v="181"/>
    <d v="2013-07-01T14:00:22"/>
    <n v="2013"/>
    <x v="6"/>
    <n v="1"/>
    <x v="13"/>
    <n v="2"/>
    <n v="42.662999999999997"/>
  </r>
  <r>
    <x v="181"/>
    <d v="2013-07-01T15:00:22"/>
    <n v="2013"/>
    <x v="6"/>
    <n v="1"/>
    <x v="14"/>
    <n v="2"/>
    <n v="45.054000000000002"/>
  </r>
  <r>
    <x v="181"/>
    <d v="2013-07-01T16:00:22"/>
    <n v="2013"/>
    <x v="6"/>
    <n v="1"/>
    <x v="15"/>
    <n v="2"/>
    <n v="46.006999999999998"/>
  </r>
  <r>
    <x v="181"/>
    <d v="2013-07-01T17:00:22"/>
    <n v="2013"/>
    <x v="6"/>
    <n v="1"/>
    <x v="16"/>
    <n v="2"/>
    <n v="41.061"/>
  </r>
  <r>
    <x v="181"/>
    <d v="2013-07-01T18:00:22"/>
    <n v="2013"/>
    <x v="6"/>
    <n v="1"/>
    <x v="17"/>
    <n v="2"/>
    <n v="7.5629999999999997"/>
  </r>
  <r>
    <x v="181"/>
    <d v="2013-07-01T19:00:22"/>
    <n v="2013"/>
    <x v="6"/>
    <n v="1"/>
    <x v="18"/>
    <n v="2"/>
    <n v="0"/>
  </r>
  <r>
    <x v="181"/>
    <d v="2013-07-01T20:00:22"/>
    <n v="2013"/>
    <x v="6"/>
    <n v="1"/>
    <x v="19"/>
    <n v="2"/>
    <n v="0"/>
  </r>
  <r>
    <x v="181"/>
    <d v="2013-07-01T21:00:22"/>
    <n v="2013"/>
    <x v="6"/>
    <n v="1"/>
    <x v="20"/>
    <n v="2"/>
    <n v="0"/>
  </r>
  <r>
    <x v="181"/>
    <d v="2013-07-01T22:00:22"/>
    <n v="2013"/>
    <x v="6"/>
    <n v="1"/>
    <x v="21"/>
    <n v="2"/>
    <n v="0"/>
  </r>
  <r>
    <x v="181"/>
    <d v="2013-07-01T23:00:22"/>
    <n v="2013"/>
    <x v="6"/>
    <n v="1"/>
    <x v="22"/>
    <n v="2"/>
    <n v="0"/>
  </r>
  <r>
    <x v="182"/>
    <d v="2013-07-02T00:00:22"/>
    <n v="2013"/>
    <x v="6"/>
    <n v="2"/>
    <x v="23"/>
    <n v="3"/>
    <n v="0"/>
  </r>
  <r>
    <x v="182"/>
    <d v="2013-07-02T01:00:22"/>
    <n v="2013"/>
    <x v="6"/>
    <n v="2"/>
    <x v="0"/>
    <n v="3"/>
    <n v="0"/>
  </r>
  <r>
    <x v="182"/>
    <d v="2013-07-02T02:00:22"/>
    <n v="2013"/>
    <x v="6"/>
    <n v="2"/>
    <x v="1"/>
    <n v="3"/>
    <n v="0"/>
  </r>
  <r>
    <x v="182"/>
    <d v="2013-07-02T03:00:22"/>
    <n v="2013"/>
    <x v="6"/>
    <n v="2"/>
    <x v="2"/>
    <n v="3"/>
    <n v="0"/>
  </r>
  <r>
    <x v="182"/>
    <d v="2013-07-02T04:00:22"/>
    <n v="2013"/>
    <x v="6"/>
    <n v="2"/>
    <x v="3"/>
    <n v="3"/>
    <n v="0"/>
  </r>
  <r>
    <x v="182"/>
    <d v="2013-07-02T05:00:22"/>
    <n v="2013"/>
    <x v="6"/>
    <n v="2"/>
    <x v="4"/>
    <n v="3"/>
    <n v="0"/>
  </r>
  <r>
    <x v="182"/>
    <d v="2013-07-02T06:00:22"/>
    <n v="2013"/>
    <x v="6"/>
    <n v="2"/>
    <x v="5"/>
    <n v="3"/>
    <n v="0"/>
  </r>
  <r>
    <x v="182"/>
    <d v="2013-07-02T07:00:22"/>
    <n v="2013"/>
    <x v="6"/>
    <n v="2"/>
    <x v="6"/>
    <n v="3"/>
    <n v="0"/>
  </r>
  <r>
    <x v="182"/>
    <d v="2013-07-02T08:00:22"/>
    <n v="2013"/>
    <x v="6"/>
    <n v="2"/>
    <x v="7"/>
    <n v="3"/>
    <n v="1.8620000000000001"/>
  </r>
  <r>
    <x v="182"/>
    <d v="2013-07-02T09:00:22"/>
    <n v="2013"/>
    <x v="6"/>
    <n v="2"/>
    <x v="8"/>
    <n v="3"/>
    <n v="31.521000000000001"/>
  </r>
  <r>
    <x v="182"/>
    <d v="2013-07-02T10:00:22"/>
    <n v="2013"/>
    <x v="6"/>
    <n v="2"/>
    <x v="9"/>
    <n v="3"/>
    <n v="44.765000000000001"/>
  </r>
  <r>
    <x v="182"/>
    <d v="2013-07-02T11:00:22"/>
    <n v="2013"/>
    <x v="6"/>
    <n v="2"/>
    <x v="10"/>
    <n v="3"/>
    <n v="45.512999999999998"/>
  </r>
  <r>
    <x v="182"/>
    <d v="2013-07-02T12:00:22"/>
    <n v="2013"/>
    <x v="6"/>
    <n v="2"/>
    <x v="11"/>
    <n v="3"/>
    <n v="43.171999999999997"/>
  </r>
  <r>
    <x v="182"/>
    <d v="2013-07-02T13:00:22"/>
    <n v="2013"/>
    <x v="6"/>
    <n v="2"/>
    <x v="12"/>
    <n v="3"/>
    <n v="41.609000000000002"/>
  </r>
  <r>
    <x v="182"/>
    <d v="2013-07-02T14:00:22"/>
    <n v="2013"/>
    <x v="6"/>
    <n v="2"/>
    <x v="13"/>
    <n v="3"/>
    <n v="42.526000000000003"/>
  </r>
  <r>
    <x v="182"/>
    <d v="2013-07-02T15:00:22"/>
    <n v="2013"/>
    <x v="6"/>
    <n v="2"/>
    <x v="14"/>
    <n v="3"/>
    <n v="44.866999999999997"/>
  </r>
  <r>
    <x v="182"/>
    <d v="2013-07-02T16:00:22"/>
    <n v="2013"/>
    <x v="6"/>
    <n v="2"/>
    <x v="15"/>
    <n v="3"/>
    <n v="45.735999999999997"/>
  </r>
  <r>
    <x v="182"/>
    <d v="2013-07-02T17:00:22"/>
    <n v="2013"/>
    <x v="6"/>
    <n v="2"/>
    <x v="16"/>
    <n v="3"/>
    <n v="40.838000000000001"/>
  </r>
  <r>
    <x v="182"/>
    <d v="2013-07-02T18:00:22"/>
    <n v="2013"/>
    <x v="6"/>
    <n v="2"/>
    <x v="17"/>
    <n v="3"/>
    <n v="7.7030000000000003"/>
  </r>
  <r>
    <x v="182"/>
    <d v="2013-07-02T19:00:22"/>
    <n v="2013"/>
    <x v="6"/>
    <n v="2"/>
    <x v="18"/>
    <n v="3"/>
    <n v="0"/>
  </r>
  <r>
    <x v="182"/>
    <d v="2013-07-02T20:00:22"/>
    <n v="2013"/>
    <x v="6"/>
    <n v="2"/>
    <x v="19"/>
    <n v="3"/>
    <n v="0"/>
  </r>
  <r>
    <x v="182"/>
    <d v="2013-07-02T21:00:22"/>
    <n v="2013"/>
    <x v="6"/>
    <n v="2"/>
    <x v="20"/>
    <n v="3"/>
    <n v="0"/>
  </r>
  <r>
    <x v="182"/>
    <d v="2013-07-02T22:00:22"/>
    <n v="2013"/>
    <x v="6"/>
    <n v="2"/>
    <x v="21"/>
    <n v="3"/>
    <n v="0"/>
  </r>
  <r>
    <x v="182"/>
    <d v="2013-07-02T23:00:22"/>
    <n v="2013"/>
    <x v="6"/>
    <n v="2"/>
    <x v="22"/>
    <n v="3"/>
    <n v="0"/>
  </r>
  <r>
    <x v="183"/>
    <d v="2013-07-03T00:00:22"/>
    <n v="2013"/>
    <x v="6"/>
    <n v="3"/>
    <x v="23"/>
    <n v="4"/>
    <n v="0"/>
  </r>
  <r>
    <x v="183"/>
    <d v="2013-07-03T01:00:22"/>
    <n v="2013"/>
    <x v="6"/>
    <n v="3"/>
    <x v="0"/>
    <n v="4"/>
    <n v="0"/>
  </r>
  <r>
    <x v="183"/>
    <d v="2013-07-03T02:00:22"/>
    <n v="2013"/>
    <x v="6"/>
    <n v="3"/>
    <x v="1"/>
    <n v="4"/>
    <n v="0"/>
  </r>
  <r>
    <x v="183"/>
    <d v="2013-07-03T03:00:22"/>
    <n v="2013"/>
    <x v="6"/>
    <n v="3"/>
    <x v="2"/>
    <n v="4"/>
    <n v="0"/>
  </r>
  <r>
    <x v="183"/>
    <d v="2013-07-03T04:00:22"/>
    <n v="2013"/>
    <x v="6"/>
    <n v="3"/>
    <x v="3"/>
    <n v="4"/>
    <n v="0"/>
  </r>
  <r>
    <x v="183"/>
    <d v="2013-07-03T05:00:22"/>
    <n v="2013"/>
    <x v="6"/>
    <n v="3"/>
    <x v="4"/>
    <n v="4"/>
    <n v="0"/>
  </r>
  <r>
    <x v="183"/>
    <d v="2013-07-03T06:00:22"/>
    <n v="2013"/>
    <x v="6"/>
    <n v="3"/>
    <x v="5"/>
    <n v="4"/>
    <n v="0"/>
  </r>
  <r>
    <x v="183"/>
    <d v="2013-07-03T07:00:22"/>
    <n v="2013"/>
    <x v="6"/>
    <n v="3"/>
    <x v="6"/>
    <n v="4"/>
    <n v="0"/>
  </r>
  <r>
    <x v="183"/>
    <d v="2013-07-03T08:00:22"/>
    <n v="2013"/>
    <x v="6"/>
    <n v="3"/>
    <x v="7"/>
    <n v="4"/>
    <n v="1.8680000000000001"/>
  </r>
  <r>
    <x v="183"/>
    <d v="2013-07-03T09:00:22"/>
    <n v="2013"/>
    <x v="6"/>
    <n v="3"/>
    <x v="8"/>
    <n v="4"/>
    <n v="31.483000000000001"/>
  </r>
  <r>
    <x v="183"/>
    <d v="2013-07-03T10:00:22"/>
    <n v="2013"/>
    <x v="6"/>
    <n v="3"/>
    <x v="9"/>
    <n v="4"/>
    <n v="44.53"/>
  </r>
  <r>
    <x v="183"/>
    <d v="2013-07-03T11:00:22"/>
    <n v="2013"/>
    <x v="6"/>
    <n v="3"/>
    <x v="10"/>
    <n v="4"/>
    <n v="45.484000000000002"/>
  </r>
  <r>
    <x v="183"/>
    <d v="2013-07-03T12:00:22"/>
    <n v="2013"/>
    <x v="6"/>
    <n v="3"/>
    <x v="11"/>
    <n v="4"/>
    <n v="43.256999999999998"/>
  </r>
  <r>
    <x v="183"/>
    <d v="2013-07-03T13:00:22"/>
    <n v="2013"/>
    <x v="6"/>
    <n v="3"/>
    <x v="12"/>
    <n v="4"/>
    <n v="41.749000000000002"/>
  </r>
  <r>
    <x v="183"/>
    <d v="2013-07-03T14:00:22"/>
    <n v="2013"/>
    <x v="6"/>
    <n v="3"/>
    <x v="13"/>
    <n v="4"/>
    <n v="42.728999999999999"/>
  </r>
  <r>
    <x v="183"/>
    <d v="2013-07-03T15:00:22"/>
    <n v="2013"/>
    <x v="6"/>
    <n v="3"/>
    <x v="14"/>
    <n v="4"/>
    <n v="45.085000000000001"/>
  </r>
  <r>
    <x v="183"/>
    <d v="2013-07-03T16:00:22"/>
    <n v="2013"/>
    <x v="6"/>
    <n v="3"/>
    <x v="15"/>
    <n v="4"/>
    <n v="43.881999999999998"/>
  </r>
  <r>
    <x v="183"/>
    <d v="2013-07-03T17:00:22"/>
    <n v="2013"/>
    <x v="6"/>
    <n v="3"/>
    <x v="16"/>
    <n v="4"/>
    <n v="36.988"/>
  </r>
  <r>
    <x v="183"/>
    <d v="2013-07-03T18:00:22"/>
    <n v="2013"/>
    <x v="6"/>
    <n v="3"/>
    <x v="17"/>
    <n v="4"/>
    <n v="7.4550000000000001"/>
  </r>
  <r>
    <x v="183"/>
    <d v="2013-07-03T19:00:22"/>
    <n v="2013"/>
    <x v="6"/>
    <n v="3"/>
    <x v="18"/>
    <n v="4"/>
    <n v="0"/>
  </r>
  <r>
    <x v="183"/>
    <d v="2013-07-03T20:00:22"/>
    <n v="2013"/>
    <x v="6"/>
    <n v="3"/>
    <x v="19"/>
    <n v="4"/>
    <n v="0"/>
  </r>
  <r>
    <x v="183"/>
    <d v="2013-07-03T21:00:22"/>
    <n v="2013"/>
    <x v="6"/>
    <n v="3"/>
    <x v="20"/>
    <n v="4"/>
    <n v="0"/>
  </r>
  <r>
    <x v="183"/>
    <d v="2013-07-03T22:00:22"/>
    <n v="2013"/>
    <x v="6"/>
    <n v="3"/>
    <x v="21"/>
    <n v="4"/>
    <n v="0"/>
  </r>
  <r>
    <x v="183"/>
    <d v="2013-07-03T23:00:22"/>
    <n v="2013"/>
    <x v="6"/>
    <n v="3"/>
    <x v="22"/>
    <n v="4"/>
    <n v="0"/>
  </r>
  <r>
    <x v="184"/>
    <d v="2013-07-04T00:00:22"/>
    <n v="2013"/>
    <x v="6"/>
    <n v="4"/>
    <x v="23"/>
    <n v="5"/>
    <n v="0"/>
  </r>
  <r>
    <x v="184"/>
    <d v="2013-07-04T01:00:22"/>
    <n v="2013"/>
    <x v="6"/>
    <n v="4"/>
    <x v="0"/>
    <n v="5"/>
    <n v="0"/>
  </r>
  <r>
    <x v="184"/>
    <d v="2013-07-04T02:00:22"/>
    <n v="2013"/>
    <x v="6"/>
    <n v="4"/>
    <x v="1"/>
    <n v="5"/>
    <n v="0"/>
  </r>
  <r>
    <x v="184"/>
    <d v="2013-07-04T03:00:22"/>
    <n v="2013"/>
    <x v="6"/>
    <n v="4"/>
    <x v="2"/>
    <n v="5"/>
    <n v="0"/>
  </r>
  <r>
    <x v="184"/>
    <d v="2013-07-04T04:00:22"/>
    <n v="2013"/>
    <x v="6"/>
    <n v="4"/>
    <x v="3"/>
    <n v="5"/>
    <n v="0"/>
  </r>
  <r>
    <x v="184"/>
    <d v="2013-07-04T05:00:22"/>
    <n v="2013"/>
    <x v="6"/>
    <n v="4"/>
    <x v="4"/>
    <n v="5"/>
    <n v="0"/>
  </r>
  <r>
    <x v="184"/>
    <d v="2013-07-04T06:00:22"/>
    <n v="2013"/>
    <x v="6"/>
    <n v="4"/>
    <x v="5"/>
    <n v="5"/>
    <n v="0"/>
  </r>
  <r>
    <x v="184"/>
    <d v="2013-07-04T07:00:22"/>
    <n v="2013"/>
    <x v="6"/>
    <n v="4"/>
    <x v="6"/>
    <n v="5"/>
    <n v="0"/>
  </r>
  <r>
    <x v="184"/>
    <d v="2013-07-04T08:00:22"/>
    <n v="2013"/>
    <x v="6"/>
    <n v="4"/>
    <x v="7"/>
    <n v="5"/>
    <n v="0.42759999999999998"/>
  </r>
  <r>
    <x v="184"/>
    <d v="2013-07-04T09:00:22"/>
    <n v="2013"/>
    <x v="6"/>
    <n v="4"/>
    <x v="8"/>
    <n v="5"/>
    <n v="13.595000000000001"/>
  </r>
  <r>
    <x v="184"/>
    <d v="2013-07-04T10:00:22"/>
    <n v="2013"/>
    <x v="6"/>
    <n v="4"/>
    <x v="9"/>
    <n v="5"/>
    <n v="26.878"/>
  </r>
  <r>
    <x v="184"/>
    <d v="2013-07-04T11:00:22"/>
    <n v="2013"/>
    <x v="6"/>
    <n v="4"/>
    <x v="10"/>
    <n v="5"/>
    <n v="44.05"/>
  </r>
  <r>
    <x v="184"/>
    <d v="2013-07-04T12:00:22"/>
    <n v="2013"/>
    <x v="6"/>
    <n v="4"/>
    <x v="11"/>
    <n v="5"/>
    <n v="43.860999999999997"/>
  </r>
  <r>
    <x v="184"/>
    <d v="2013-07-04T13:00:22"/>
    <n v="2013"/>
    <x v="6"/>
    <n v="4"/>
    <x v="12"/>
    <n v="5"/>
    <n v="42.386000000000003"/>
  </r>
  <r>
    <x v="184"/>
    <d v="2013-07-04T14:00:22"/>
    <n v="2013"/>
    <x v="6"/>
    <n v="4"/>
    <x v="13"/>
    <n v="5"/>
    <n v="43.405999999999999"/>
  </r>
  <r>
    <x v="184"/>
    <d v="2013-07-04T15:00:22"/>
    <n v="2013"/>
    <x v="6"/>
    <n v="4"/>
    <x v="14"/>
    <n v="5"/>
    <n v="45.807000000000002"/>
  </r>
  <r>
    <x v="184"/>
    <d v="2013-07-04T16:00:22"/>
    <n v="2013"/>
    <x v="6"/>
    <n v="4"/>
    <x v="15"/>
    <n v="5"/>
    <n v="15.555"/>
  </r>
  <r>
    <x v="184"/>
    <d v="2013-07-04T17:00:22"/>
    <n v="2013"/>
    <x v="6"/>
    <n v="4"/>
    <x v="16"/>
    <n v="5"/>
    <n v="8.7449999999999992"/>
  </r>
  <r>
    <x v="184"/>
    <d v="2013-07-04T18:00:22"/>
    <n v="2013"/>
    <x v="6"/>
    <n v="4"/>
    <x v="17"/>
    <n v="5"/>
    <n v="4.1959999999999997"/>
  </r>
  <r>
    <x v="184"/>
    <d v="2013-07-04T19:00:22"/>
    <n v="2013"/>
    <x v="6"/>
    <n v="4"/>
    <x v="18"/>
    <n v="5"/>
    <n v="0"/>
  </r>
  <r>
    <x v="184"/>
    <d v="2013-07-04T20:00:22"/>
    <n v="2013"/>
    <x v="6"/>
    <n v="4"/>
    <x v="19"/>
    <n v="5"/>
    <n v="0"/>
  </r>
  <r>
    <x v="184"/>
    <d v="2013-07-04T21:00:22"/>
    <n v="2013"/>
    <x v="6"/>
    <n v="4"/>
    <x v="20"/>
    <n v="5"/>
    <n v="0"/>
  </r>
  <r>
    <x v="184"/>
    <d v="2013-07-04T22:00:22"/>
    <n v="2013"/>
    <x v="6"/>
    <n v="4"/>
    <x v="21"/>
    <n v="5"/>
    <n v="0"/>
  </r>
  <r>
    <x v="184"/>
    <d v="2013-07-04T23:00:22"/>
    <n v="2013"/>
    <x v="6"/>
    <n v="4"/>
    <x v="22"/>
    <n v="5"/>
    <n v="0"/>
  </r>
  <r>
    <x v="185"/>
    <d v="2013-07-05T00:00:22"/>
    <n v="2013"/>
    <x v="6"/>
    <n v="5"/>
    <x v="23"/>
    <n v="6"/>
    <n v="0"/>
  </r>
  <r>
    <x v="185"/>
    <d v="2013-07-05T01:00:22"/>
    <n v="2013"/>
    <x v="6"/>
    <n v="5"/>
    <x v="0"/>
    <n v="6"/>
    <n v="0"/>
  </r>
  <r>
    <x v="185"/>
    <d v="2013-07-05T02:00:22"/>
    <n v="2013"/>
    <x v="6"/>
    <n v="5"/>
    <x v="1"/>
    <n v="6"/>
    <n v="0"/>
  </r>
  <r>
    <x v="185"/>
    <d v="2013-07-05T03:00:22"/>
    <n v="2013"/>
    <x v="6"/>
    <n v="5"/>
    <x v="2"/>
    <n v="6"/>
    <n v="0"/>
  </r>
  <r>
    <x v="185"/>
    <d v="2013-07-05T04:00:22"/>
    <n v="2013"/>
    <x v="6"/>
    <n v="5"/>
    <x v="3"/>
    <n v="6"/>
    <n v="0"/>
  </r>
  <r>
    <x v="185"/>
    <d v="2013-07-05T05:00:22"/>
    <n v="2013"/>
    <x v="6"/>
    <n v="5"/>
    <x v="4"/>
    <n v="6"/>
    <n v="0"/>
  </r>
  <r>
    <x v="185"/>
    <d v="2013-07-05T06:00:22"/>
    <n v="2013"/>
    <x v="6"/>
    <n v="5"/>
    <x v="5"/>
    <n v="6"/>
    <n v="0"/>
  </r>
  <r>
    <x v="185"/>
    <d v="2013-07-05T07:00:22"/>
    <n v="2013"/>
    <x v="6"/>
    <n v="5"/>
    <x v="6"/>
    <n v="6"/>
    <n v="0"/>
  </r>
  <r>
    <x v="185"/>
    <d v="2013-07-05T08:00:22"/>
    <n v="2013"/>
    <x v="6"/>
    <n v="5"/>
    <x v="7"/>
    <n v="6"/>
    <n v="2.02"/>
  </r>
  <r>
    <x v="185"/>
    <d v="2013-07-05T09:00:22"/>
    <n v="2013"/>
    <x v="6"/>
    <n v="5"/>
    <x v="8"/>
    <n v="6"/>
    <n v="31.388999999999999"/>
  </r>
  <r>
    <x v="185"/>
    <d v="2013-07-05T10:00:22"/>
    <n v="2013"/>
    <x v="6"/>
    <n v="5"/>
    <x v="9"/>
    <n v="6"/>
    <n v="43.091000000000001"/>
  </r>
  <r>
    <x v="185"/>
    <d v="2013-07-05T11:00:22"/>
    <n v="2013"/>
    <x v="6"/>
    <n v="5"/>
    <x v="10"/>
    <n v="6"/>
    <n v="43.433"/>
  </r>
  <r>
    <x v="185"/>
    <d v="2013-07-05T12:00:22"/>
    <n v="2013"/>
    <x v="6"/>
    <n v="5"/>
    <x v="11"/>
    <n v="6"/>
    <n v="41.953000000000003"/>
  </r>
  <r>
    <x v="185"/>
    <d v="2013-07-05T13:00:22"/>
    <n v="2013"/>
    <x v="6"/>
    <n v="5"/>
    <x v="12"/>
    <n v="6"/>
    <n v="40.712000000000003"/>
  </r>
  <r>
    <x v="185"/>
    <d v="2013-07-05T14:00:22"/>
    <n v="2013"/>
    <x v="6"/>
    <n v="5"/>
    <x v="13"/>
    <n v="6"/>
    <n v="41.774999999999999"/>
  </r>
  <r>
    <x v="185"/>
    <d v="2013-07-05T15:00:22"/>
    <n v="2013"/>
    <x v="6"/>
    <n v="5"/>
    <x v="14"/>
    <n v="6"/>
    <n v="44.13"/>
  </r>
  <r>
    <x v="185"/>
    <d v="2013-07-05T16:00:22"/>
    <n v="2013"/>
    <x v="6"/>
    <n v="5"/>
    <x v="15"/>
    <n v="6"/>
    <n v="45.01"/>
  </r>
  <r>
    <x v="185"/>
    <d v="2013-07-05T17:00:22"/>
    <n v="2013"/>
    <x v="6"/>
    <n v="5"/>
    <x v="16"/>
    <n v="6"/>
    <n v="40.529000000000003"/>
  </r>
  <r>
    <x v="185"/>
    <d v="2013-07-05T18:00:22"/>
    <n v="2013"/>
    <x v="6"/>
    <n v="5"/>
    <x v="17"/>
    <n v="6"/>
    <n v="8.2240000000000002"/>
  </r>
  <r>
    <x v="185"/>
    <d v="2013-07-05T19:00:22"/>
    <n v="2013"/>
    <x v="6"/>
    <n v="5"/>
    <x v="18"/>
    <n v="6"/>
    <n v="0"/>
  </r>
  <r>
    <x v="185"/>
    <d v="2013-07-05T20:00:22"/>
    <n v="2013"/>
    <x v="6"/>
    <n v="5"/>
    <x v="19"/>
    <n v="6"/>
    <n v="0"/>
  </r>
  <r>
    <x v="185"/>
    <d v="2013-07-05T21:00:22"/>
    <n v="2013"/>
    <x v="6"/>
    <n v="5"/>
    <x v="20"/>
    <n v="6"/>
    <n v="0"/>
  </r>
  <r>
    <x v="185"/>
    <d v="2013-07-05T22:00:22"/>
    <n v="2013"/>
    <x v="6"/>
    <n v="5"/>
    <x v="21"/>
    <n v="6"/>
    <n v="0"/>
  </r>
  <r>
    <x v="185"/>
    <d v="2013-07-05T23:00:22"/>
    <n v="2013"/>
    <x v="6"/>
    <n v="5"/>
    <x v="22"/>
    <n v="6"/>
    <n v="0"/>
  </r>
  <r>
    <x v="186"/>
    <d v="2013-07-06T00:00:22"/>
    <n v="2013"/>
    <x v="6"/>
    <n v="6"/>
    <x v="23"/>
    <n v="7"/>
    <n v="0"/>
  </r>
  <r>
    <x v="186"/>
    <d v="2013-07-06T01:00:22"/>
    <n v="2013"/>
    <x v="6"/>
    <n v="6"/>
    <x v="0"/>
    <n v="7"/>
    <n v="0"/>
  </r>
  <r>
    <x v="186"/>
    <d v="2013-07-06T02:00:22"/>
    <n v="2013"/>
    <x v="6"/>
    <n v="6"/>
    <x v="1"/>
    <n v="7"/>
    <n v="0"/>
  </r>
  <r>
    <x v="186"/>
    <d v="2013-07-06T03:00:22"/>
    <n v="2013"/>
    <x v="6"/>
    <n v="6"/>
    <x v="2"/>
    <n v="7"/>
    <n v="0"/>
  </r>
  <r>
    <x v="186"/>
    <d v="2013-07-06T04:00:22"/>
    <n v="2013"/>
    <x v="6"/>
    <n v="6"/>
    <x v="3"/>
    <n v="7"/>
    <n v="0"/>
  </r>
  <r>
    <x v="186"/>
    <d v="2013-07-06T05:00:22"/>
    <n v="2013"/>
    <x v="6"/>
    <n v="6"/>
    <x v="4"/>
    <n v="7"/>
    <n v="0"/>
  </r>
  <r>
    <x v="186"/>
    <d v="2013-07-06T06:00:22"/>
    <n v="2013"/>
    <x v="6"/>
    <n v="6"/>
    <x v="5"/>
    <n v="7"/>
    <n v="0"/>
  </r>
  <r>
    <x v="186"/>
    <d v="2013-07-06T07:00:22"/>
    <n v="2013"/>
    <x v="6"/>
    <n v="6"/>
    <x v="6"/>
    <n v="7"/>
    <n v="0"/>
  </r>
  <r>
    <x v="186"/>
    <d v="2013-07-06T08:00:22"/>
    <n v="2013"/>
    <x v="6"/>
    <n v="6"/>
    <x v="7"/>
    <n v="7"/>
    <n v="2.0590000000000002"/>
  </r>
  <r>
    <x v="186"/>
    <d v="2013-07-06T09:00:22"/>
    <n v="2013"/>
    <x v="6"/>
    <n v="6"/>
    <x v="8"/>
    <n v="7"/>
    <n v="31.988"/>
  </r>
  <r>
    <x v="186"/>
    <d v="2013-07-06T10:00:22"/>
    <n v="2013"/>
    <x v="6"/>
    <n v="6"/>
    <x v="9"/>
    <n v="7"/>
    <n v="42.892000000000003"/>
  </r>
  <r>
    <x v="186"/>
    <d v="2013-07-06T11:00:22"/>
    <n v="2013"/>
    <x v="6"/>
    <n v="6"/>
    <x v="10"/>
    <n v="7"/>
    <n v="42.512999999999998"/>
  </r>
  <r>
    <x v="186"/>
    <d v="2013-07-06T12:00:22"/>
    <n v="2013"/>
    <x v="6"/>
    <n v="6"/>
    <x v="11"/>
    <n v="7"/>
    <n v="38.991"/>
  </r>
  <r>
    <x v="186"/>
    <d v="2013-07-06T13:00:22"/>
    <n v="2013"/>
    <x v="6"/>
    <n v="6"/>
    <x v="12"/>
    <n v="7"/>
    <n v="36.948999999999998"/>
  </r>
  <r>
    <x v="186"/>
    <d v="2013-07-06T14:00:22"/>
    <n v="2013"/>
    <x v="6"/>
    <n v="6"/>
    <x v="13"/>
    <n v="7"/>
    <n v="41.497999999999998"/>
  </r>
  <r>
    <x v="186"/>
    <d v="2013-07-06T15:00:22"/>
    <n v="2013"/>
    <x v="6"/>
    <n v="6"/>
    <x v="14"/>
    <n v="7"/>
    <n v="44.692"/>
  </r>
  <r>
    <x v="186"/>
    <d v="2013-07-06T16:00:22"/>
    <n v="2013"/>
    <x v="6"/>
    <n v="6"/>
    <x v="15"/>
    <n v="7"/>
    <n v="45.73"/>
  </r>
  <r>
    <x v="186"/>
    <d v="2013-07-06T17:00:22"/>
    <n v="2013"/>
    <x v="6"/>
    <n v="6"/>
    <x v="16"/>
    <n v="7"/>
    <n v="41.222000000000001"/>
  </r>
  <r>
    <x v="186"/>
    <d v="2013-07-06T18:00:22"/>
    <n v="2013"/>
    <x v="6"/>
    <n v="6"/>
    <x v="17"/>
    <n v="7"/>
    <n v="8.6319999999999997"/>
  </r>
  <r>
    <x v="186"/>
    <d v="2013-07-06T19:00:22"/>
    <n v="2013"/>
    <x v="6"/>
    <n v="6"/>
    <x v="18"/>
    <n v="7"/>
    <n v="0"/>
  </r>
  <r>
    <x v="186"/>
    <d v="2013-07-06T20:00:22"/>
    <n v="2013"/>
    <x v="6"/>
    <n v="6"/>
    <x v="19"/>
    <n v="7"/>
    <n v="0"/>
  </r>
  <r>
    <x v="186"/>
    <d v="2013-07-06T21:00:22"/>
    <n v="2013"/>
    <x v="6"/>
    <n v="6"/>
    <x v="20"/>
    <n v="7"/>
    <n v="0"/>
  </r>
  <r>
    <x v="186"/>
    <d v="2013-07-06T22:00:22"/>
    <n v="2013"/>
    <x v="6"/>
    <n v="6"/>
    <x v="21"/>
    <n v="7"/>
    <n v="0"/>
  </r>
  <r>
    <x v="186"/>
    <d v="2013-07-06T23:00:22"/>
    <n v="2013"/>
    <x v="6"/>
    <n v="6"/>
    <x v="22"/>
    <n v="7"/>
    <n v="0"/>
  </r>
  <r>
    <x v="187"/>
    <d v="2013-07-07T00:00:22"/>
    <n v="2013"/>
    <x v="6"/>
    <n v="7"/>
    <x v="23"/>
    <n v="1"/>
    <n v="0"/>
  </r>
  <r>
    <x v="187"/>
    <d v="2013-07-07T01:00:22"/>
    <n v="2013"/>
    <x v="6"/>
    <n v="7"/>
    <x v="0"/>
    <n v="1"/>
    <n v="0"/>
  </r>
  <r>
    <x v="187"/>
    <d v="2013-07-07T02:00:22"/>
    <n v="2013"/>
    <x v="6"/>
    <n v="7"/>
    <x v="1"/>
    <n v="1"/>
    <n v="0"/>
  </r>
  <r>
    <x v="187"/>
    <d v="2013-07-07T03:00:22"/>
    <n v="2013"/>
    <x v="6"/>
    <n v="7"/>
    <x v="2"/>
    <n v="1"/>
    <n v="0"/>
  </r>
  <r>
    <x v="187"/>
    <d v="2013-07-07T04:00:22"/>
    <n v="2013"/>
    <x v="6"/>
    <n v="7"/>
    <x v="3"/>
    <n v="1"/>
    <n v="0"/>
  </r>
  <r>
    <x v="187"/>
    <d v="2013-07-07T05:00:22"/>
    <n v="2013"/>
    <x v="6"/>
    <n v="7"/>
    <x v="4"/>
    <n v="1"/>
    <n v="0"/>
  </r>
  <r>
    <x v="187"/>
    <d v="2013-07-07T06:00:22"/>
    <n v="2013"/>
    <x v="6"/>
    <n v="7"/>
    <x v="5"/>
    <n v="1"/>
    <n v="0"/>
  </r>
  <r>
    <x v="187"/>
    <d v="2013-07-07T07:00:22"/>
    <n v="2013"/>
    <x v="6"/>
    <n v="7"/>
    <x v="6"/>
    <n v="1"/>
    <n v="0"/>
  </r>
  <r>
    <x v="187"/>
    <d v="2013-07-07T08:00:22"/>
    <n v="2013"/>
    <x v="6"/>
    <n v="7"/>
    <x v="7"/>
    <n v="1"/>
    <n v="2.0720000000000001"/>
  </r>
  <r>
    <x v="187"/>
    <d v="2013-07-07T09:00:22"/>
    <n v="2013"/>
    <x v="6"/>
    <n v="7"/>
    <x v="8"/>
    <n v="1"/>
    <n v="32.020000000000003"/>
  </r>
  <r>
    <x v="187"/>
    <d v="2013-07-07T10:00:22"/>
    <n v="2013"/>
    <x v="6"/>
    <n v="7"/>
    <x v="9"/>
    <n v="1"/>
    <n v="44.337000000000003"/>
  </r>
  <r>
    <x v="187"/>
    <d v="2013-07-07T11:00:22"/>
    <n v="2013"/>
    <x v="6"/>
    <n v="7"/>
    <x v="10"/>
    <n v="1"/>
    <n v="45.28"/>
  </r>
  <r>
    <x v="187"/>
    <d v="2013-07-07T12:00:22"/>
    <n v="2013"/>
    <x v="6"/>
    <n v="7"/>
    <x v="11"/>
    <n v="1"/>
    <n v="43.331000000000003"/>
  </r>
  <r>
    <x v="187"/>
    <d v="2013-07-07T13:00:22"/>
    <n v="2013"/>
    <x v="6"/>
    <n v="7"/>
    <x v="12"/>
    <n v="1"/>
    <n v="41.96"/>
  </r>
  <r>
    <x v="187"/>
    <d v="2013-07-07T14:00:22"/>
    <n v="2013"/>
    <x v="6"/>
    <n v="7"/>
    <x v="13"/>
    <n v="1"/>
    <n v="42.981000000000002"/>
  </r>
  <r>
    <x v="187"/>
    <d v="2013-07-07T15:00:23"/>
    <n v="2013"/>
    <x v="6"/>
    <n v="7"/>
    <x v="14"/>
    <n v="1"/>
    <n v="45.347999999999999"/>
  </r>
  <r>
    <x v="187"/>
    <d v="2013-07-07T16:00:23"/>
    <n v="2013"/>
    <x v="6"/>
    <n v="7"/>
    <x v="15"/>
    <n v="1"/>
    <n v="46.363"/>
  </r>
  <r>
    <x v="187"/>
    <d v="2013-07-07T17:00:23"/>
    <n v="2013"/>
    <x v="6"/>
    <n v="7"/>
    <x v="16"/>
    <n v="1"/>
    <n v="41.935000000000002"/>
  </r>
  <r>
    <x v="187"/>
    <d v="2013-07-07T18:00:23"/>
    <n v="2013"/>
    <x v="6"/>
    <n v="7"/>
    <x v="17"/>
    <n v="1"/>
    <n v="8.8390000000000004"/>
  </r>
  <r>
    <x v="187"/>
    <d v="2013-07-07T19:00:23"/>
    <n v="2013"/>
    <x v="6"/>
    <n v="7"/>
    <x v="18"/>
    <n v="1"/>
    <n v="0"/>
  </r>
  <r>
    <x v="187"/>
    <d v="2013-07-07T20:00:23"/>
    <n v="2013"/>
    <x v="6"/>
    <n v="7"/>
    <x v="19"/>
    <n v="1"/>
    <n v="0"/>
  </r>
  <r>
    <x v="187"/>
    <d v="2013-07-07T21:00:23"/>
    <n v="2013"/>
    <x v="6"/>
    <n v="7"/>
    <x v="20"/>
    <n v="1"/>
    <n v="0"/>
  </r>
  <r>
    <x v="187"/>
    <d v="2013-07-07T22:00:23"/>
    <n v="2013"/>
    <x v="6"/>
    <n v="7"/>
    <x v="21"/>
    <n v="1"/>
    <n v="0"/>
  </r>
  <r>
    <x v="187"/>
    <d v="2013-07-07T23:00:23"/>
    <n v="2013"/>
    <x v="6"/>
    <n v="7"/>
    <x v="22"/>
    <n v="1"/>
    <n v="0"/>
  </r>
  <r>
    <x v="188"/>
    <d v="2013-07-08T00:00:23"/>
    <n v="2013"/>
    <x v="6"/>
    <n v="8"/>
    <x v="23"/>
    <n v="2"/>
    <n v="0"/>
  </r>
  <r>
    <x v="188"/>
    <d v="2013-07-08T01:00:23"/>
    <n v="2013"/>
    <x v="6"/>
    <n v="8"/>
    <x v="0"/>
    <n v="2"/>
    <n v="0"/>
  </r>
  <r>
    <x v="188"/>
    <d v="2013-07-08T02:00:23"/>
    <n v="2013"/>
    <x v="6"/>
    <n v="8"/>
    <x v="1"/>
    <n v="2"/>
    <n v="0"/>
  </r>
  <r>
    <x v="188"/>
    <d v="2013-07-08T03:00:23"/>
    <n v="2013"/>
    <x v="6"/>
    <n v="8"/>
    <x v="2"/>
    <n v="2"/>
    <n v="0"/>
  </r>
  <r>
    <x v="188"/>
    <d v="2013-07-08T04:00:23"/>
    <n v="2013"/>
    <x v="6"/>
    <n v="8"/>
    <x v="3"/>
    <n v="2"/>
    <n v="0"/>
  </r>
  <r>
    <x v="188"/>
    <d v="2013-07-08T05:00:23"/>
    <n v="2013"/>
    <x v="6"/>
    <n v="8"/>
    <x v="4"/>
    <n v="2"/>
    <n v="0"/>
  </r>
  <r>
    <x v="188"/>
    <d v="2013-07-08T06:00:23"/>
    <n v="2013"/>
    <x v="6"/>
    <n v="8"/>
    <x v="5"/>
    <n v="2"/>
    <n v="0"/>
  </r>
  <r>
    <x v="188"/>
    <d v="2013-07-08T07:00:23"/>
    <n v="2013"/>
    <x v="6"/>
    <n v="8"/>
    <x v="6"/>
    <n v="2"/>
    <n v="0"/>
  </r>
  <r>
    <x v="188"/>
    <d v="2013-07-08T08:00:23"/>
    <n v="2013"/>
    <x v="6"/>
    <n v="8"/>
    <x v="7"/>
    <n v="2"/>
    <n v="2.0459999999999998"/>
  </r>
  <r>
    <x v="188"/>
    <d v="2013-07-08T09:00:23"/>
    <n v="2013"/>
    <x v="6"/>
    <n v="8"/>
    <x v="8"/>
    <n v="2"/>
    <n v="32.450000000000003"/>
  </r>
  <r>
    <x v="188"/>
    <d v="2013-07-08T10:00:23"/>
    <n v="2013"/>
    <x v="6"/>
    <n v="8"/>
    <x v="9"/>
    <n v="2"/>
    <n v="45.366"/>
  </r>
  <r>
    <x v="188"/>
    <d v="2013-07-08T11:00:23"/>
    <n v="2013"/>
    <x v="6"/>
    <n v="8"/>
    <x v="10"/>
    <n v="2"/>
    <n v="46.048999999999999"/>
  </r>
  <r>
    <x v="188"/>
    <d v="2013-07-08T12:00:23"/>
    <n v="2013"/>
    <x v="6"/>
    <n v="8"/>
    <x v="11"/>
    <n v="2"/>
    <n v="44.76"/>
  </r>
  <r>
    <x v="188"/>
    <d v="2013-07-08T13:00:23"/>
    <n v="2013"/>
    <x v="6"/>
    <n v="8"/>
    <x v="12"/>
    <n v="2"/>
    <n v="43.296999999999997"/>
  </r>
  <r>
    <x v="188"/>
    <d v="2013-07-08T14:00:23"/>
    <n v="2013"/>
    <x v="6"/>
    <n v="8"/>
    <x v="13"/>
    <n v="2"/>
    <n v="44.313000000000002"/>
  </r>
  <r>
    <x v="188"/>
    <d v="2013-07-08T15:00:23"/>
    <n v="2013"/>
    <x v="6"/>
    <n v="8"/>
    <x v="14"/>
    <n v="2"/>
    <n v="46.777000000000001"/>
  </r>
  <r>
    <x v="188"/>
    <d v="2013-07-08T16:00:23"/>
    <n v="2013"/>
    <x v="6"/>
    <n v="8"/>
    <x v="15"/>
    <n v="2"/>
    <n v="47.841999999999999"/>
  </r>
  <r>
    <x v="188"/>
    <d v="2013-07-08T17:00:23"/>
    <n v="2013"/>
    <x v="6"/>
    <n v="8"/>
    <x v="16"/>
    <n v="2"/>
    <n v="43.143999999999998"/>
  </r>
  <r>
    <x v="188"/>
    <d v="2013-07-08T18:00:23"/>
    <n v="2013"/>
    <x v="6"/>
    <n v="8"/>
    <x v="17"/>
    <n v="2"/>
    <n v="9.1980000000000004"/>
  </r>
  <r>
    <x v="188"/>
    <d v="2013-07-08T19:00:23"/>
    <n v="2013"/>
    <x v="6"/>
    <n v="8"/>
    <x v="18"/>
    <n v="2"/>
    <n v="0"/>
  </r>
  <r>
    <x v="188"/>
    <d v="2013-07-08T20:00:23"/>
    <n v="2013"/>
    <x v="6"/>
    <n v="8"/>
    <x v="19"/>
    <n v="2"/>
    <n v="0"/>
  </r>
  <r>
    <x v="188"/>
    <d v="2013-07-08T21:00:23"/>
    <n v="2013"/>
    <x v="6"/>
    <n v="8"/>
    <x v="20"/>
    <n v="2"/>
    <n v="0"/>
  </r>
  <r>
    <x v="188"/>
    <d v="2013-07-08T22:00:23"/>
    <n v="2013"/>
    <x v="6"/>
    <n v="8"/>
    <x v="21"/>
    <n v="2"/>
    <n v="0"/>
  </r>
  <r>
    <x v="188"/>
    <d v="2013-07-08T23:00:23"/>
    <n v="2013"/>
    <x v="6"/>
    <n v="8"/>
    <x v="22"/>
    <n v="2"/>
    <n v="0"/>
  </r>
  <r>
    <x v="189"/>
    <d v="2013-07-09T00:00:23"/>
    <n v="2013"/>
    <x v="6"/>
    <n v="9"/>
    <x v="23"/>
    <n v="3"/>
    <n v="0"/>
  </r>
  <r>
    <x v="189"/>
    <d v="2013-07-09T01:00:23"/>
    <n v="2013"/>
    <x v="6"/>
    <n v="9"/>
    <x v="0"/>
    <n v="3"/>
    <n v="0"/>
  </r>
  <r>
    <x v="189"/>
    <d v="2013-07-09T02:00:23"/>
    <n v="2013"/>
    <x v="6"/>
    <n v="9"/>
    <x v="1"/>
    <n v="3"/>
    <n v="0"/>
  </r>
  <r>
    <x v="189"/>
    <d v="2013-07-09T03:00:23"/>
    <n v="2013"/>
    <x v="6"/>
    <n v="9"/>
    <x v="2"/>
    <n v="3"/>
    <n v="0"/>
  </r>
  <r>
    <x v="189"/>
    <d v="2013-07-09T04:00:23"/>
    <n v="2013"/>
    <x v="6"/>
    <n v="9"/>
    <x v="3"/>
    <n v="3"/>
    <n v="0"/>
  </r>
  <r>
    <x v="189"/>
    <d v="2013-07-09T05:00:23"/>
    <n v="2013"/>
    <x v="6"/>
    <n v="9"/>
    <x v="4"/>
    <n v="3"/>
    <n v="0"/>
  </r>
  <r>
    <x v="189"/>
    <d v="2013-07-09T06:00:23"/>
    <n v="2013"/>
    <x v="6"/>
    <n v="9"/>
    <x v="5"/>
    <n v="3"/>
    <n v="0"/>
  </r>
  <r>
    <x v="189"/>
    <d v="2013-07-09T07:00:23"/>
    <n v="2013"/>
    <x v="6"/>
    <n v="9"/>
    <x v="6"/>
    <n v="3"/>
    <n v="0"/>
  </r>
  <r>
    <x v="189"/>
    <d v="2013-07-09T08:00:23"/>
    <n v="2013"/>
    <x v="6"/>
    <n v="9"/>
    <x v="7"/>
    <n v="3"/>
    <n v="1.9590000000000001"/>
  </r>
  <r>
    <x v="189"/>
    <d v="2013-07-09T09:00:23"/>
    <n v="2013"/>
    <x v="6"/>
    <n v="9"/>
    <x v="8"/>
    <n v="3"/>
    <n v="32.49"/>
  </r>
  <r>
    <x v="189"/>
    <d v="2013-07-09T10:00:23"/>
    <n v="2013"/>
    <x v="6"/>
    <n v="9"/>
    <x v="9"/>
    <n v="3"/>
    <n v="45.832000000000001"/>
  </r>
  <r>
    <x v="189"/>
    <d v="2013-07-09T11:00:23"/>
    <n v="2013"/>
    <x v="6"/>
    <n v="9"/>
    <x v="10"/>
    <n v="3"/>
    <n v="46.966000000000001"/>
  </r>
  <r>
    <x v="189"/>
    <d v="2013-07-09T12:00:23"/>
    <n v="2013"/>
    <x v="6"/>
    <n v="9"/>
    <x v="11"/>
    <n v="3"/>
    <n v="42.338000000000001"/>
  </r>
  <r>
    <x v="189"/>
    <d v="2013-07-09T13:00:23"/>
    <n v="2013"/>
    <x v="6"/>
    <n v="9"/>
    <x v="12"/>
    <n v="3"/>
    <n v="33.692999999999998"/>
  </r>
  <r>
    <x v="189"/>
    <d v="2013-07-09T14:00:23"/>
    <n v="2013"/>
    <x v="6"/>
    <n v="9"/>
    <x v="13"/>
    <n v="3"/>
    <n v="32.156999999999996"/>
  </r>
  <r>
    <x v="189"/>
    <d v="2013-07-09T15:00:23"/>
    <n v="2013"/>
    <x v="6"/>
    <n v="9"/>
    <x v="14"/>
    <n v="3"/>
    <n v="33.316000000000003"/>
  </r>
  <r>
    <x v="189"/>
    <d v="2013-07-09T16:00:23"/>
    <n v="2013"/>
    <x v="6"/>
    <n v="9"/>
    <x v="15"/>
    <n v="3"/>
    <n v="32.857999999999997"/>
  </r>
  <r>
    <x v="189"/>
    <d v="2013-07-09T17:00:23"/>
    <n v="2013"/>
    <x v="6"/>
    <n v="9"/>
    <x v="16"/>
    <n v="3"/>
    <n v="31.242000000000001"/>
  </r>
  <r>
    <x v="189"/>
    <d v="2013-07-09T18:00:23"/>
    <n v="2013"/>
    <x v="6"/>
    <n v="9"/>
    <x v="17"/>
    <n v="3"/>
    <n v="7.3289999999999997"/>
  </r>
  <r>
    <x v="189"/>
    <d v="2013-07-09T19:00:23"/>
    <n v="2013"/>
    <x v="6"/>
    <n v="9"/>
    <x v="18"/>
    <n v="3"/>
    <n v="0"/>
  </r>
  <r>
    <x v="189"/>
    <d v="2013-07-09T20:00:23"/>
    <n v="2013"/>
    <x v="6"/>
    <n v="9"/>
    <x v="19"/>
    <n v="3"/>
    <n v="0"/>
  </r>
  <r>
    <x v="189"/>
    <d v="2013-07-09T21:00:23"/>
    <n v="2013"/>
    <x v="6"/>
    <n v="9"/>
    <x v="20"/>
    <n v="3"/>
    <n v="0"/>
  </r>
  <r>
    <x v="189"/>
    <d v="2013-07-09T22:00:23"/>
    <n v="2013"/>
    <x v="6"/>
    <n v="9"/>
    <x v="21"/>
    <n v="3"/>
    <n v="0"/>
  </r>
  <r>
    <x v="189"/>
    <d v="2013-07-09T23:00:23"/>
    <n v="2013"/>
    <x v="6"/>
    <n v="9"/>
    <x v="22"/>
    <n v="3"/>
    <n v="0"/>
  </r>
  <r>
    <x v="190"/>
    <d v="2013-07-10T00:00:23"/>
    <n v="2013"/>
    <x v="6"/>
    <n v="10"/>
    <x v="23"/>
    <n v="4"/>
    <n v="0"/>
  </r>
  <r>
    <x v="190"/>
    <d v="2013-07-10T01:00:23"/>
    <n v="2013"/>
    <x v="6"/>
    <n v="10"/>
    <x v="0"/>
    <n v="4"/>
    <n v="0"/>
  </r>
  <r>
    <x v="190"/>
    <d v="2013-07-10T02:00:23"/>
    <n v="2013"/>
    <x v="6"/>
    <n v="10"/>
    <x v="1"/>
    <n v="4"/>
    <n v="0"/>
  </r>
  <r>
    <x v="190"/>
    <d v="2013-07-10T03:00:23"/>
    <n v="2013"/>
    <x v="6"/>
    <n v="10"/>
    <x v="2"/>
    <n v="4"/>
    <n v="0"/>
  </r>
  <r>
    <x v="190"/>
    <d v="2013-07-10T04:00:23"/>
    <n v="2013"/>
    <x v="6"/>
    <n v="10"/>
    <x v="3"/>
    <n v="4"/>
    <n v="0"/>
  </r>
  <r>
    <x v="190"/>
    <d v="2013-07-10T05:00:23"/>
    <n v="2013"/>
    <x v="6"/>
    <n v="10"/>
    <x v="4"/>
    <n v="4"/>
    <n v="0"/>
  </r>
  <r>
    <x v="190"/>
    <d v="2013-07-10T06:00:23"/>
    <n v="2013"/>
    <x v="6"/>
    <n v="10"/>
    <x v="5"/>
    <n v="4"/>
    <n v="0"/>
  </r>
  <r>
    <x v="190"/>
    <d v="2013-07-10T07:00:23"/>
    <n v="2013"/>
    <x v="6"/>
    <n v="10"/>
    <x v="6"/>
    <n v="4"/>
    <n v="0"/>
  </r>
  <r>
    <x v="190"/>
    <d v="2013-07-10T08:00:23"/>
    <n v="2013"/>
    <x v="6"/>
    <n v="10"/>
    <x v="7"/>
    <n v="4"/>
    <n v="0"/>
  </r>
  <r>
    <x v="190"/>
    <d v="2013-07-10T09:00:23"/>
    <n v="2013"/>
    <x v="6"/>
    <n v="10"/>
    <x v="8"/>
    <n v="4"/>
    <n v="1.8109999999999999"/>
  </r>
  <r>
    <x v="190"/>
    <d v="2013-07-10T10:00:23"/>
    <n v="2013"/>
    <x v="6"/>
    <n v="10"/>
    <x v="9"/>
    <n v="4"/>
    <n v="3.7189999999999999"/>
  </r>
  <r>
    <x v="190"/>
    <d v="2013-07-10T11:00:23"/>
    <n v="2013"/>
    <x v="6"/>
    <n v="10"/>
    <x v="10"/>
    <n v="4"/>
    <n v="5.0289999999999999"/>
  </r>
  <r>
    <x v="190"/>
    <d v="2013-07-10T12:00:23"/>
    <n v="2013"/>
    <x v="6"/>
    <n v="10"/>
    <x v="11"/>
    <n v="4"/>
    <n v="6.1630000000000003"/>
  </r>
  <r>
    <x v="190"/>
    <d v="2013-07-10T13:00:23"/>
    <n v="2013"/>
    <x v="6"/>
    <n v="10"/>
    <x v="12"/>
    <n v="4"/>
    <n v="6.2649999999999997"/>
  </r>
  <r>
    <x v="190"/>
    <d v="2013-07-10T14:00:23"/>
    <n v="2013"/>
    <x v="6"/>
    <n v="10"/>
    <x v="13"/>
    <n v="4"/>
    <n v="5.149"/>
  </r>
  <r>
    <x v="190"/>
    <d v="2013-07-10T15:00:23"/>
    <n v="2013"/>
    <x v="6"/>
    <n v="10"/>
    <x v="14"/>
    <n v="4"/>
    <n v="3.653"/>
  </r>
  <r>
    <x v="190"/>
    <d v="2013-07-10T16:00:23"/>
    <n v="2013"/>
    <x v="6"/>
    <n v="10"/>
    <x v="15"/>
    <n v="4"/>
    <n v="9.3670000000000009"/>
  </r>
  <r>
    <x v="190"/>
    <d v="2013-07-10T17:00:23"/>
    <n v="2013"/>
    <x v="6"/>
    <n v="10"/>
    <x v="16"/>
    <n v="4"/>
    <n v="27.978999999999999"/>
  </r>
  <r>
    <x v="190"/>
    <d v="2013-07-10T18:00:23"/>
    <n v="2013"/>
    <x v="6"/>
    <n v="10"/>
    <x v="17"/>
    <n v="4"/>
    <n v="7.2930000000000001"/>
  </r>
  <r>
    <x v="190"/>
    <d v="2013-07-10T19:00:23"/>
    <n v="2013"/>
    <x v="6"/>
    <n v="10"/>
    <x v="18"/>
    <n v="4"/>
    <n v="0"/>
  </r>
  <r>
    <x v="190"/>
    <d v="2013-07-10T20:00:23"/>
    <n v="2013"/>
    <x v="6"/>
    <n v="10"/>
    <x v="19"/>
    <n v="4"/>
    <n v="0"/>
  </r>
  <r>
    <x v="190"/>
    <d v="2013-07-10T21:00:23"/>
    <n v="2013"/>
    <x v="6"/>
    <n v="10"/>
    <x v="20"/>
    <n v="4"/>
    <n v="0"/>
  </r>
  <r>
    <x v="190"/>
    <d v="2013-07-10T22:00:23"/>
    <n v="2013"/>
    <x v="6"/>
    <n v="10"/>
    <x v="21"/>
    <n v="4"/>
    <n v="0"/>
  </r>
  <r>
    <x v="190"/>
    <d v="2013-07-10T23:00:23"/>
    <n v="2013"/>
    <x v="6"/>
    <n v="10"/>
    <x v="22"/>
    <n v="4"/>
    <n v="0"/>
  </r>
  <r>
    <x v="191"/>
    <d v="2013-07-11T00:00:23"/>
    <n v="2013"/>
    <x v="6"/>
    <n v="11"/>
    <x v="23"/>
    <n v="5"/>
    <n v="0"/>
  </r>
  <r>
    <x v="191"/>
    <d v="2013-07-11T01:00:23"/>
    <n v="2013"/>
    <x v="6"/>
    <n v="11"/>
    <x v="0"/>
    <n v="5"/>
    <n v="0"/>
  </r>
  <r>
    <x v="191"/>
    <d v="2013-07-11T02:00:23"/>
    <n v="2013"/>
    <x v="6"/>
    <n v="11"/>
    <x v="1"/>
    <n v="5"/>
    <n v="0"/>
  </r>
  <r>
    <x v="191"/>
    <d v="2013-07-11T03:00:23"/>
    <n v="2013"/>
    <x v="6"/>
    <n v="11"/>
    <x v="2"/>
    <n v="5"/>
    <n v="0"/>
  </r>
  <r>
    <x v="191"/>
    <d v="2013-07-11T04:00:23"/>
    <n v="2013"/>
    <x v="6"/>
    <n v="11"/>
    <x v="3"/>
    <n v="5"/>
    <n v="0"/>
  </r>
  <r>
    <x v="191"/>
    <d v="2013-07-11T05:00:23"/>
    <n v="2013"/>
    <x v="6"/>
    <n v="11"/>
    <x v="4"/>
    <n v="5"/>
    <n v="0"/>
  </r>
  <r>
    <x v="191"/>
    <d v="2013-07-11T06:00:23"/>
    <n v="2013"/>
    <x v="6"/>
    <n v="11"/>
    <x v="5"/>
    <n v="5"/>
    <n v="0"/>
  </r>
  <r>
    <x v="191"/>
    <d v="2013-07-11T07:00:23"/>
    <n v="2013"/>
    <x v="6"/>
    <n v="11"/>
    <x v="6"/>
    <n v="5"/>
    <n v="0"/>
  </r>
  <r>
    <x v="191"/>
    <d v="2013-07-11T08:00:23"/>
    <n v="2013"/>
    <x v="6"/>
    <n v="11"/>
    <x v="7"/>
    <n v="5"/>
    <n v="0"/>
  </r>
  <r>
    <x v="191"/>
    <d v="2013-07-11T09:00:23"/>
    <n v="2013"/>
    <x v="6"/>
    <n v="11"/>
    <x v="8"/>
    <n v="5"/>
    <n v="0.95669999999999999"/>
  </r>
  <r>
    <x v="191"/>
    <d v="2013-07-11T10:00:23"/>
    <n v="2013"/>
    <x v="6"/>
    <n v="11"/>
    <x v="9"/>
    <n v="5"/>
    <n v="2.7589999999999999"/>
  </r>
  <r>
    <x v="191"/>
    <d v="2013-07-11T11:00:23"/>
    <n v="2013"/>
    <x v="6"/>
    <n v="11"/>
    <x v="10"/>
    <n v="5"/>
    <n v="2.7280000000000002"/>
  </r>
  <r>
    <x v="191"/>
    <d v="2013-07-11T12:00:23"/>
    <n v="2013"/>
    <x v="6"/>
    <n v="11"/>
    <x v="11"/>
    <n v="5"/>
    <n v="3.5510000000000002"/>
  </r>
  <r>
    <x v="191"/>
    <d v="2013-07-11T13:00:23"/>
    <n v="2013"/>
    <x v="6"/>
    <n v="11"/>
    <x v="12"/>
    <n v="5"/>
    <n v="4.1100000000000003"/>
  </r>
  <r>
    <x v="191"/>
    <d v="2013-07-11T14:00:23"/>
    <n v="2013"/>
    <x v="6"/>
    <n v="11"/>
    <x v="13"/>
    <n v="5"/>
    <n v="3.8860000000000001"/>
  </r>
  <r>
    <x v="191"/>
    <d v="2013-07-11T15:00:23"/>
    <n v="2013"/>
    <x v="6"/>
    <n v="11"/>
    <x v="14"/>
    <n v="5"/>
    <n v="2.952"/>
  </r>
  <r>
    <x v="191"/>
    <d v="2013-07-11T16:00:23"/>
    <n v="2013"/>
    <x v="6"/>
    <n v="11"/>
    <x v="15"/>
    <n v="5"/>
    <n v="1.893"/>
  </r>
  <r>
    <x v="191"/>
    <d v="2013-07-11T17:00:23"/>
    <n v="2013"/>
    <x v="6"/>
    <n v="11"/>
    <x v="16"/>
    <n v="5"/>
    <n v="1.7609999999999999"/>
  </r>
  <r>
    <x v="191"/>
    <d v="2013-07-11T18:00:23"/>
    <n v="2013"/>
    <x v="6"/>
    <n v="11"/>
    <x v="17"/>
    <n v="5"/>
    <n v="1.97"/>
  </r>
  <r>
    <x v="191"/>
    <d v="2013-07-11T19:00:23"/>
    <n v="2013"/>
    <x v="6"/>
    <n v="11"/>
    <x v="18"/>
    <n v="5"/>
    <n v="0"/>
  </r>
  <r>
    <x v="191"/>
    <d v="2013-07-11T20:00:23"/>
    <n v="2013"/>
    <x v="6"/>
    <n v="11"/>
    <x v="19"/>
    <n v="5"/>
    <n v="0"/>
  </r>
  <r>
    <x v="191"/>
    <d v="2013-07-11T21:00:23"/>
    <n v="2013"/>
    <x v="6"/>
    <n v="11"/>
    <x v="20"/>
    <n v="5"/>
    <n v="0"/>
  </r>
  <r>
    <x v="191"/>
    <d v="2013-07-11T22:00:23"/>
    <n v="2013"/>
    <x v="6"/>
    <n v="11"/>
    <x v="21"/>
    <n v="5"/>
    <n v="0"/>
  </r>
  <r>
    <x v="191"/>
    <d v="2013-07-11T23:00:23"/>
    <n v="2013"/>
    <x v="6"/>
    <n v="11"/>
    <x v="22"/>
    <n v="5"/>
    <n v="0"/>
  </r>
  <r>
    <x v="192"/>
    <d v="2013-07-12T00:00:23"/>
    <n v="2013"/>
    <x v="6"/>
    <n v="12"/>
    <x v="23"/>
    <n v="6"/>
    <n v="0"/>
  </r>
  <r>
    <x v="192"/>
    <d v="2013-07-12T01:00:23"/>
    <n v="2013"/>
    <x v="6"/>
    <n v="12"/>
    <x v="0"/>
    <n v="6"/>
    <n v="0"/>
  </r>
  <r>
    <x v="192"/>
    <d v="2013-07-12T02:00:23"/>
    <n v="2013"/>
    <x v="6"/>
    <n v="12"/>
    <x v="1"/>
    <n v="6"/>
    <n v="0"/>
  </r>
  <r>
    <x v="192"/>
    <d v="2013-07-12T03:00:23"/>
    <n v="2013"/>
    <x v="6"/>
    <n v="12"/>
    <x v="2"/>
    <n v="6"/>
    <n v="0"/>
  </r>
  <r>
    <x v="192"/>
    <d v="2013-07-12T04:00:23"/>
    <n v="2013"/>
    <x v="6"/>
    <n v="12"/>
    <x v="3"/>
    <n v="6"/>
    <n v="0"/>
  </r>
  <r>
    <x v="192"/>
    <d v="2013-07-12T05:00:23"/>
    <n v="2013"/>
    <x v="6"/>
    <n v="12"/>
    <x v="4"/>
    <n v="6"/>
    <n v="0"/>
  </r>
  <r>
    <x v="192"/>
    <d v="2013-07-12T06:00:23"/>
    <n v="2013"/>
    <x v="6"/>
    <n v="12"/>
    <x v="5"/>
    <n v="6"/>
    <n v="0"/>
  </r>
  <r>
    <x v="192"/>
    <d v="2013-07-12T07:00:23"/>
    <n v="2013"/>
    <x v="6"/>
    <n v="12"/>
    <x v="6"/>
    <n v="6"/>
    <n v="0"/>
  </r>
  <r>
    <x v="192"/>
    <d v="2013-07-12T08:00:23"/>
    <n v="2013"/>
    <x v="6"/>
    <n v="12"/>
    <x v="7"/>
    <n v="6"/>
    <n v="1.286"/>
  </r>
  <r>
    <x v="192"/>
    <d v="2013-07-12T09:00:23"/>
    <n v="2013"/>
    <x v="6"/>
    <n v="12"/>
    <x v="8"/>
    <n v="6"/>
    <n v="25.23"/>
  </r>
  <r>
    <x v="192"/>
    <d v="2013-07-12T10:00:23"/>
    <n v="2013"/>
    <x v="6"/>
    <n v="12"/>
    <x v="9"/>
    <n v="6"/>
    <n v="31.38"/>
  </r>
  <r>
    <x v="192"/>
    <d v="2013-07-12T11:00:23"/>
    <n v="2013"/>
    <x v="6"/>
    <n v="12"/>
    <x v="10"/>
    <n v="6"/>
    <n v="31.367000000000001"/>
  </r>
  <r>
    <x v="192"/>
    <d v="2013-07-12T12:00:23"/>
    <n v="2013"/>
    <x v="6"/>
    <n v="12"/>
    <x v="11"/>
    <n v="6"/>
    <n v="34.564"/>
  </r>
  <r>
    <x v="192"/>
    <d v="2013-07-12T13:00:23"/>
    <n v="2013"/>
    <x v="6"/>
    <n v="12"/>
    <x v="12"/>
    <n v="6"/>
    <n v="36.128"/>
  </r>
  <r>
    <x v="192"/>
    <d v="2013-07-12T14:00:23"/>
    <n v="2013"/>
    <x v="6"/>
    <n v="12"/>
    <x v="13"/>
    <n v="6"/>
    <n v="41.442"/>
  </r>
  <r>
    <x v="192"/>
    <d v="2013-07-12T15:00:23"/>
    <n v="2013"/>
    <x v="6"/>
    <n v="12"/>
    <x v="14"/>
    <n v="6"/>
    <n v="42.468000000000004"/>
  </r>
  <r>
    <x v="192"/>
    <d v="2013-07-12T16:00:23"/>
    <n v="2013"/>
    <x v="6"/>
    <n v="12"/>
    <x v="15"/>
    <n v="6"/>
    <n v="43.695"/>
  </r>
  <r>
    <x v="192"/>
    <d v="2013-07-12T17:00:23"/>
    <n v="2013"/>
    <x v="6"/>
    <n v="12"/>
    <x v="16"/>
    <n v="6"/>
    <n v="39.963000000000001"/>
  </r>
  <r>
    <x v="192"/>
    <d v="2013-07-12T18:00:23"/>
    <n v="2013"/>
    <x v="6"/>
    <n v="12"/>
    <x v="17"/>
    <n v="6"/>
    <n v="9.2829999999999995"/>
  </r>
  <r>
    <x v="192"/>
    <d v="2013-07-12T19:00:23"/>
    <n v="2013"/>
    <x v="6"/>
    <n v="12"/>
    <x v="18"/>
    <n v="6"/>
    <n v="0"/>
  </r>
  <r>
    <x v="192"/>
    <d v="2013-07-12T20:00:23"/>
    <n v="2013"/>
    <x v="6"/>
    <n v="12"/>
    <x v="19"/>
    <n v="6"/>
    <n v="0"/>
  </r>
  <r>
    <x v="192"/>
    <d v="2013-07-12T21:00:23"/>
    <n v="2013"/>
    <x v="6"/>
    <n v="12"/>
    <x v="20"/>
    <n v="6"/>
    <n v="0"/>
  </r>
  <r>
    <x v="192"/>
    <d v="2013-07-12T22:00:23"/>
    <n v="2013"/>
    <x v="6"/>
    <n v="12"/>
    <x v="21"/>
    <n v="6"/>
    <n v="0"/>
  </r>
  <r>
    <x v="192"/>
    <d v="2013-07-12T23:00:23"/>
    <n v="2013"/>
    <x v="6"/>
    <n v="12"/>
    <x v="22"/>
    <n v="6"/>
    <n v="0"/>
  </r>
  <r>
    <x v="193"/>
    <d v="2013-07-13T00:00:23"/>
    <n v="2013"/>
    <x v="6"/>
    <n v="13"/>
    <x v="23"/>
    <n v="7"/>
    <n v="0"/>
  </r>
  <r>
    <x v="193"/>
    <d v="2013-07-13T01:00:23"/>
    <n v="2013"/>
    <x v="6"/>
    <n v="13"/>
    <x v="0"/>
    <n v="7"/>
    <n v="0"/>
  </r>
  <r>
    <x v="193"/>
    <d v="2013-07-13T02:00:23"/>
    <n v="2013"/>
    <x v="6"/>
    <n v="13"/>
    <x v="1"/>
    <n v="7"/>
    <n v="0"/>
  </r>
  <r>
    <x v="193"/>
    <d v="2013-07-13T03:00:23"/>
    <n v="2013"/>
    <x v="6"/>
    <n v="13"/>
    <x v="2"/>
    <n v="7"/>
    <n v="0"/>
  </r>
  <r>
    <x v="193"/>
    <d v="2013-07-13T04:00:23"/>
    <n v="2013"/>
    <x v="6"/>
    <n v="13"/>
    <x v="3"/>
    <n v="7"/>
    <n v="0"/>
  </r>
  <r>
    <x v="193"/>
    <d v="2013-07-13T05:00:23"/>
    <n v="2013"/>
    <x v="6"/>
    <n v="13"/>
    <x v="4"/>
    <n v="7"/>
    <n v="0"/>
  </r>
  <r>
    <x v="193"/>
    <d v="2013-07-13T06:00:23"/>
    <n v="2013"/>
    <x v="6"/>
    <n v="13"/>
    <x v="5"/>
    <n v="7"/>
    <n v="0"/>
  </r>
  <r>
    <x v="193"/>
    <d v="2013-07-13T07:00:23"/>
    <n v="2013"/>
    <x v="6"/>
    <n v="13"/>
    <x v="6"/>
    <n v="7"/>
    <n v="0"/>
  </r>
  <r>
    <x v="193"/>
    <d v="2013-07-13T08:00:23"/>
    <n v="2013"/>
    <x v="6"/>
    <n v="13"/>
    <x v="7"/>
    <n v="7"/>
    <n v="1.524"/>
  </r>
  <r>
    <x v="193"/>
    <d v="2013-07-13T09:00:23"/>
    <n v="2013"/>
    <x v="6"/>
    <n v="13"/>
    <x v="8"/>
    <n v="7"/>
    <n v="26.425000000000001"/>
  </r>
  <r>
    <x v="193"/>
    <d v="2013-07-13T10:00:23"/>
    <n v="2013"/>
    <x v="6"/>
    <n v="13"/>
    <x v="9"/>
    <n v="7"/>
    <n v="39.165999999999997"/>
  </r>
  <r>
    <x v="193"/>
    <d v="2013-07-13T11:00:23"/>
    <n v="2013"/>
    <x v="6"/>
    <n v="13"/>
    <x v="10"/>
    <n v="7"/>
    <n v="33.295999999999999"/>
  </r>
  <r>
    <x v="193"/>
    <d v="2013-07-13T12:00:23"/>
    <n v="2013"/>
    <x v="6"/>
    <n v="13"/>
    <x v="11"/>
    <n v="7"/>
    <n v="26.391999999999999"/>
  </r>
  <r>
    <x v="193"/>
    <d v="2013-07-13T13:00:23"/>
    <n v="2013"/>
    <x v="6"/>
    <n v="13"/>
    <x v="12"/>
    <n v="7"/>
    <n v="33.81"/>
  </r>
  <r>
    <x v="193"/>
    <d v="2013-07-13T14:00:23"/>
    <n v="2013"/>
    <x v="6"/>
    <n v="13"/>
    <x v="13"/>
    <n v="7"/>
    <n v="38.774000000000001"/>
  </r>
  <r>
    <x v="193"/>
    <d v="2013-07-13T15:00:23"/>
    <n v="2013"/>
    <x v="6"/>
    <n v="13"/>
    <x v="14"/>
    <n v="7"/>
    <n v="43.09"/>
  </r>
  <r>
    <x v="193"/>
    <d v="2013-07-13T16:00:23"/>
    <n v="2013"/>
    <x v="6"/>
    <n v="13"/>
    <x v="15"/>
    <n v="7"/>
    <n v="41.945999999999998"/>
  </r>
  <r>
    <x v="193"/>
    <d v="2013-07-13T17:00:23"/>
    <n v="2013"/>
    <x v="6"/>
    <n v="13"/>
    <x v="16"/>
    <n v="7"/>
    <n v="37.042999999999999"/>
  </r>
  <r>
    <x v="193"/>
    <d v="2013-07-13T18:00:23"/>
    <n v="2013"/>
    <x v="6"/>
    <n v="13"/>
    <x v="17"/>
    <n v="7"/>
    <n v="9.0670000000000002"/>
  </r>
  <r>
    <x v="193"/>
    <d v="2013-07-13T19:00:23"/>
    <n v="2013"/>
    <x v="6"/>
    <n v="13"/>
    <x v="18"/>
    <n v="7"/>
    <n v="0"/>
  </r>
  <r>
    <x v="193"/>
    <d v="2013-07-13T20:00:23"/>
    <n v="2013"/>
    <x v="6"/>
    <n v="13"/>
    <x v="19"/>
    <n v="7"/>
    <n v="0"/>
  </r>
  <r>
    <x v="193"/>
    <d v="2013-07-13T21:00:23"/>
    <n v="2013"/>
    <x v="6"/>
    <n v="13"/>
    <x v="20"/>
    <n v="7"/>
    <n v="0"/>
  </r>
  <r>
    <x v="193"/>
    <d v="2013-07-13T22:00:23"/>
    <n v="2013"/>
    <x v="6"/>
    <n v="13"/>
    <x v="21"/>
    <n v="7"/>
    <n v="0"/>
  </r>
  <r>
    <x v="193"/>
    <d v="2013-07-13T23:00:23"/>
    <n v="2013"/>
    <x v="6"/>
    <n v="13"/>
    <x v="22"/>
    <n v="7"/>
    <n v="0"/>
  </r>
  <r>
    <x v="194"/>
    <d v="2013-07-14T00:00:23"/>
    <n v="2013"/>
    <x v="6"/>
    <n v="14"/>
    <x v="23"/>
    <n v="1"/>
    <n v="0"/>
  </r>
  <r>
    <x v="194"/>
    <d v="2013-07-14T01:00:23"/>
    <n v="2013"/>
    <x v="6"/>
    <n v="14"/>
    <x v="0"/>
    <n v="1"/>
    <n v="0"/>
  </r>
  <r>
    <x v="194"/>
    <d v="2013-07-14T02:00:23"/>
    <n v="2013"/>
    <x v="6"/>
    <n v="14"/>
    <x v="1"/>
    <n v="1"/>
    <n v="0"/>
  </r>
  <r>
    <x v="194"/>
    <d v="2013-07-14T03:00:23"/>
    <n v="2013"/>
    <x v="6"/>
    <n v="14"/>
    <x v="2"/>
    <n v="1"/>
    <n v="0"/>
  </r>
  <r>
    <x v="194"/>
    <d v="2013-07-14T04:00:23"/>
    <n v="2013"/>
    <x v="6"/>
    <n v="14"/>
    <x v="3"/>
    <n v="1"/>
    <n v="0"/>
  </r>
  <r>
    <x v="194"/>
    <d v="2013-07-14T05:00:23"/>
    <n v="2013"/>
    <x v="6"/>
    <n v="14"/>
    <x v="4"/>
    <n v="1"/>
    <n v="0"/>
  </r>
  <r>
    <x v="194"/>
    <d v="2013-07-14T06:00:23"/>
    <n v="2013"/>
    <x v="6"/>
    <n v="14"/>
    <x v="5"/>
    <n v="1"/>
    <n v="0"/>
  </r>
  <r>
    <x v="194"/>
    <d v="2013-07-14T07:00:23"/>
    <n v="2013"/>
    <x v="6"/>
    <n v="14"/>
    <x v="6"/>
    <n v="1"/>
    <n v="0"/>
  </r>
  <r>
    <x v="194"/>
    <d v="2013-07-14T08:00:23"/>
    <n v="2013"/>
    <x v="6"/>
    <n v="14"/>
    <x v="7"/>
    <n v="1"/>
    <n v="0.50339999999999996"/>
  </r>
  <r>
    <x v="194"/>
    <d v="2013-07-14T09:00:23"/>
    <n v="2013"/>
    <x v="6"/>
    <n v="14"/>
    <x v="8"/>
    <n v="1"/>
    <n v="13.233000000000001"/>
  </r>
  <r>
    <x v="194"/>
    <d v="2013-07-14T10:00:23"/>
    <n v="2013"/>
    <x v="6"/>
    <n v="14"/>
    <x v="9"/>
    <n v="1"/>
    <n v="33.177"/>
  </r>
  <r>
    <x v="194"/>
    <d v="2013-07-14T11:00:23"/>
    <n v="2013"/>
    <x v="6"/>
    <n v="14"/>
    <x v="10"/>
    <n v="1"/>
    <n v="40.323"/>
  </r>
  <r>
    <x v="194"/>
    <d v="2013-07-14T12:00:23"/>
    <n v="2013"/>
    <x v="6"/>
    <n v="14"/>
    <x v="11"/>
    <n v="1"/>
    <n v="36.6"/>
  </r>
  <r>
    <x v="194"/>
    <d v="2013-07-14T13:00:23"/>
    <n v="2013"/>
    <x v="6"/>
    <n v="14"/>
    <x v="12"/>
    <n v="1"/>
    <n v="39.587000000000003"/>
  </r>
  <r>
    <x v="194"/>
    <d v="2013-07-14T14:00:23"/>
    <n v="2013"/>
    <x v="6"/>
    <n v="14"/>
    <x v="13"/>
    <n v="1"/>
    <n v="27.271999999999998"/>
  </r>
  <r>
    <x v="194"/>
    <d v="2013-07-14T15:00:23"/>
    <n v="2013"/>
    <x v="6"/>
    <n v="14"/>
    <x v="14"/>
    <n v="1"/>
    <n v="28.762"/>
  </r>
  <r>
    <x v="194"/>
    <d v="2013-07-14T16:00:23"/>
    <n v="2013"/>
    <x v="6"/>
    <n v="14"/>
    <x v="15"/>
    <n v="1"/>
    <n v="37.058999999999997"/>
  </r>
  <r>
    <x v="194"/>
    <d v="2013-07-14T17:00:23"/>
    <n v="2013"/>
    <x v="6"/>
    <n v="14"/>
    <x v="16"/>
    <n v="1"/>
    <n v="38.195"/>
  </r>
  <r>
    <x v="194"/>
    <d v="2013-07-14T18:00:23"/>
    <n v="2013"/>
    <x v="6"/>
    <n v="14"/>
    <x v="17"/>
    <n v="1"/>
    <n v="9.65"/>
  </r>
  <r>
    <x v="194"/>
    <d v="2013-07-14T19:00:23"/>
    <n v="2013"/>
    <x v="6"/>
    <n v="14"/>
    <x v="18"/>
    <n v="1"/>
    <n v="0"/>
  </r>
  <r>
    <x v="194"/>
    <d v="2013-07-14T20:00:23"/>
    <n v="2013"/>
    <x v="6"/>
    <n v="14"/>
    <x v="19"/>
    <n v="1"/>
    <n v="0"/>
  </r>
  <r>
    <x v="194"/>
    <d v="2013-07-14T21:00:23"/>
    <n v="2013"/>
    <x v="6"/>
    <n v="14"/>
    <x v="20"/>
    <n v="1"/>
    <n v="0"/>
  </r>
  <r>
    <x v="194"/>
    <d v="2013-07-14T22:00:23"/>
    <n v="2013"/>
    <x v="6"/>
    <n v="14"/>
    <x v="21"/>
    <n v="1"/>
    <n v="0"/>
  </r>
  <r>
    <x v="194"/>
    <d v="2013-07-14T23:00:23"/>
    <n v="2013"/>
    <x v="6"/>
    <n v="14"/>
    <x v="22"/>
    <n v="1"/>
    <n v="0"/>
  </r>
  <r>
    <x v="195"/>
    <d v="2013-07-15T00:00:23"/>
    <n v="2013"/>
    <x v="6"/>
    <n v="15"/>
    <x v="23"/>
    <n v="2"/>
    <n v="0"/>
  </r>
  <r>
    <x v="195"/>
    <d v="2013-07-15T01:00:23"/>
    <n v="2013"/>
    <x v="6"/>
    <n v="15"/>
    <x v="0"/>
    <n v="2"/>
    <n v="0"/>
  </r>
  <r>
    <x v="195"/>
    <d v="2013-07-15T02:00:23"/>
    <n v="2013"/>
    <x v="6"/>
    <n v="15"/>
    <x v="1"/>
    <n v="2"/>
    <n v="0"/>
  </r>
  <r>
    <x v="195"/>
    <d v="2013-07-15T03:00:23"/>
    <n v="2013"/>
    <x v="6"/>
    <n v="15"/>
    <x v="2"/>
    <n v="2"/>
    <n v="0"/>
  </r>
  <r>
    <x v="195"/>
    <d v="2013-07-15T04:00:23"/>
    <n v="2013"/>
    <x v="6"/>
    <n v="15"/>
    <x v="3"/>
    <n v="2"/>
    <n v="0"/>
  </r>
  <r>
    <x v="195"/>
    <d v="2013-07-15T05:00:23"/>
    <n v="2013"/>
    <x v="6"/>
    <n v="15"/>
    <x v="4"/>
    <n v="2"/>
    <n v="0"/>
  </r>
  <r>
    <x v="195"/>
    <d v="2013-07-15T06:00:23"/>
    <n v="2013"/>
    <x v="6"/>
    <n v="15"/>
    <x v="5"/>
    <n v="2"/>
    <n v="0"/>
  </r>
  <r>
    <x v="195"/>
    <d v="2013-07-15T07:00:23"/>
    <n v="2013"/>
    <x v="6"/>
    <n v="15"/>
    <x v="6"/>
    <n v="2"/>
    <n v="0"/>
  </r>
  <r>
    <x v="195"/>
    <d v="2013-07-15T08:00:23"/>
    <n v="2013"/>
    <x v="6"/>
    <n v="15"/>
    <x v="7"/>
    <n v="2"/>
    <n v="2.0550000000000002"/>
  </r>
  <r>
    <x v="195"/>
    <d v="2013-07-15T09:00:23"/>
    <n v="2013"/>
    <x v="6"/>
    <n v="15"/>
    <x v="8"/>
    <n v="2"/>
    <n v="32.008000000000003"/>
  </r>
  <r>
    <x v="195"/>
    <d v="2013-07-15T10:00:23"/>
    <n v="2013"/>
    <x v="6"/>
    <n v="15"/>
    <x v="9"/>
    <n v="2"/>
    <n v="46.481000000000002"/>
  </r>
  <r>
    <x v="195"/>
    <d v="2013-07-15T11:00:23"/>
    <n v="2013"/>
    <x v="6"/>
    <n v="15"/>
    <x v="10"/>
    <n v="2"/>
    <n v="47.715000000000003"/>
  </r>
  <r>
    <x v="195"/>
    <d v="2013-07-15T12:00:23"/>
    <n v="2013"/>
    <x v="6"/>
    <n v="15"/>
    <x v="11"/>
    <n v="2"/>
    <n v="47.35"/>
  </r>
  <r>
    <x v="195"/>
    <d v="2013-07-15T13:00:23"/>
    <n v="2013"/>
    <x v="6"/>
    <n v="15"/>
    <x v="12"/>
    <n v="2"/>
    <n v="38.070999999999998"/>
  </r>
  <r>
    <x v="195"/>
    <d v="2013-07-15T14:00:23"/>
    <n v="2013"/>
    <x v="6"/>
    <n v="15"/>
    <x v="13"/>
    <n v="2"/>
    <n v="31.494"/>
  </r>
  <r>
    <x v="195"/>
    <d v="2013-07-15T15:00:23"/>
    <n v="2013"/>
    <x v="6"/>
    <n v="15"/>
    <x v="14"/>
    <n v="2"/>
    <n v="22.257000000000001"/>
  </r>
  <r>
    <x v="195"/>
    <d v="2013-07-15T16:00:23"/>
    <n v="2013"/>
    <x v="6"/>
    <n v="15"/>
    <x v="15"/>
    <n v="2"/>
    <n v="18.908999999999999"/>
  </r>
  <r>
    <x v="195"/>
    <d v="2013-07-15T17:00:23"/>
    <n v="2013"/>
    <x v="6"/>
    <n v="15"/>
    <x v="16"/>
    <n v="2"/>
    <n v="15.079000000000001"/>
  </r>
  <r>
    <x v="195"/>
    <d v="2013-07-15T18:00:23"/>
    <n v="2013"/>
    <x v="6"/>
    <n v="15"/>
    <x v="17"/>
    <n v="2"/>
    <n v="6.2519999999999998"/>
  </r>
  <r>
    <x v="195"/>
    <d v="2013-07-15T19:00:23"/>
    <n v="2013"/>
    <x v="6"/>
    <n v="15"/>
    <x v="18"/>
    <n v="2"/>
    <n v="0"/>
  </r>
  <r>
    <x v="195"/>
    <d v="2013-07-15T20:00:23"/>
    <n v="2013"/>
    <x v="6"/>
    <n v="15"/>
    <x v="19"/>
    <n v="2"/>
    <n v="0"/>
  </r>
  <r>
    <x v="195"/>
    <d v="2013-07-15T21:00:23"/>
    <n v="2013"/>
    <x v="6"/>
    <n v="15"/>
    <x v="20"/>
    <n v="2"/>
    <n v="0"/>
  </r>
  <r>
    <x v="195"/>
    <d v="2013-07-15T22:00:23"/>
    <n v="2013"/>
    <x v="6"/>
    <n v="15"/>
    <x v="21"/>
    <n v="2"/>
    <n v="0"/>
  </r>
  <r>
    <x v="195"/>
    <d v="2013-07-15T23:00:24"/>
    <n v="2013"/>
    <x v="6"/>
    <n v="15"/>
    <x v="22"/>
    <n v="2"/>
    <n v="0"/>
  </r>
  <r>
    <x v="196"/>
    <d v="2013-07-16T00:00:24"/>
    <n v="2013"/>
    <x v="6"/>
    <n v="16"/>
    <x v="23"/>
    <n v="3"/>
    <n v="0"/>
  </r>
  <r>
    <x v="196"/>
    <d v="2013-07-16T01:00:24"/>
    <n v="2013"/>
    <x v="6"/>
    <n v="16"/>
    <x v="0"/>
    <n v="3"/>
    <n v="0"/>
  </r>
  <r>
    <x v="196"/>
    <d v="2013-07-16T02:00:24"/>
    <n v="2013"/>
    <x v="6"/>
    <n v="16"/>
    <x v="1"/>
    <n v="3"/>
    <n v="0"/>
  </r>
  <r>
    <x v="196"/>
    <d v="2013-07-16T03:00:24"/>
    <n v="2013"/>
    <x v="6"/>
    <n v="16"/>
    <x v="2"/>
    <n v="3"/>
    <n v="0"/>
  </r>
  <r>
    <x v="196"/>
    <d v="2013-07-16T04:00:24"/>
    <n v="2013"/>
    <x v="6"/>
    <n v="16"/>
    <x v="3"/>
    <n v="3"/>
    <n v="0"/>
  </r>
  <r>
    <x v="196"/>
    <d v="2013-07-16T05:00:24"/>
    <n v="2013"/>
    <x v="6"/>
    <n v="16"/>
    <x v="4"/>
    <n v="3"/>
    <n v="0"/>
  </r>
  <r>
    <x v="196"/>
    <d v="2013-07-16T06:00:24"/>
    <n v="2013"/>
    <x v="6"/>
    <n v="16"/>
    <x v="5"/>
    <n v="3"/>
    <n v="0"/>
  </r>
  <r>
    <x v="196"/>
    <d v="2013-07-16T07:00:24"/>
    <n v="2013"/>
    <x v="6"/>
    <n v="16"/>
    <x v="6"/>
    <n v="3"/>
    <n v="0"/>
  </r>
  <r>
    <x v="196"/>
    <d v="2013-07-16T08:00:24"/>
    <n v="2013"/>
    <x v="6"/>
    <n v="16"/>
    <x v="7"/>
    <n v="3"/>
    <n v="0"/>
  </r>
  <r>
    <x v="196"/>
    <d v="2013-07-16T09:00:24"/>
    <n v="2013"/>
    <x v="6"/>
    <n v="16"/>
    <x v="8"/>
    <n v="3"/>
    <n v="2.835"/>
  </r>
  <r>
    <x v="196"/>
    <d v="2013-07-16T10:00:24"/>
    <n v="2013"/>
    <x v="6"/>
    <n v="16"/>
    <x v="9"/>
    <n v="3"/>
    <n v="5.7220000000000004"/>
  </r>
  <r>
    <x v="196"/>
    <d v="2013-07-16T11:00:24"/>
    <n v="2013"/>
    <x v="6"/>
    <n v="16"/>
    <x v="10"/>
    <n v="3"/>
    <n v="8.125"/>
  </r>
  <r>
    <x v="196"/>
    <d v="2013-07-16T12:00:24"/>
    <n v="2013"/>
    <x v="6"/>
    <n v="16"/>
    <x v="11"/>
    <n v="3"/>
    <n v="10.244999999999999"/>
  </r>
  <r>
    <x v="196"/>
    <d v="2013-07-16T13:00:24"/>
    <n v="2013"/>
    <x v="6"/>
    <n v="16"/>
    <x v="12"/>
    <n v="3"/>
    <n v="11.055999999999999"/>
  </r>
  <r>
    <x v="196"/>
    <d v="2013-07-16T14:00:24"/>
    <n v="2013"/>
    <x v="6"/>
    <n v="16"/>
    <x v="13"/>
    <n v="3"/>
    <n v="10.055"/>
  </r>
  <r>
    <x v="196"/>
    <d v="2013-07-16T15:00:24"/>
    <n v="2013"/>
    <x v="6"/>
    <n v="16"/>
    <x v="14"/>
    <n v="3"/>
    <n v="7.944"/>
  </r>
  <r>
    <x v="196"/>
    <d v="2013-07-16T16:00:24"/>
    <n v="2013"/>
    <x v="6"/>
    <n v="16"/>
    <x v="15"/>
    <n v="3"/>
    <n v="6.4779999999999998"/>
  </r>
  <r>
    <x v="196"/>
    <d v="2013-07-16T17:00:24"/>
    <n v="2013"/>
    <x v="6"/>
    <n v="16"/>
    <x v="16"/>
    <n v="3"/>
    <n v="33.484999999999999"/>
  </r>
  <r>
    <x v="196"/>
    <d v="2013-07-16T18:00:24"/>
    <n v="2013"/>
    <x v="6"/>
    <n v="16"/>
    <x v="17"/>
    <n v="3"/>
    <n v="3.7730000000000001"/>
  </r>
  <r>
    <x v="196"/>
    <d v="2013-07-16T19:00:24"/>
    <n v="2013"/>
    <x v="6"/>
    <n v="16"/>
    <x v="18"/>
    <n v="3"/>
    <n v="0"/>
  </r>
  <r>
    <x v="196"/>
    <d v="2013-07-16T20:00:24"/>
    <n v="2013"/>
    <x v="6"/>
    <n v="16"/>
    <x v="19"/>
    <n v="3"/>
    <n v="0"/>
  </r>
  <r>
    <x v="196"/>
    <d v="2013-07-16T21:00:24"/>
    <n v="2013"/>
    <x v="6"/>
    <n v="16"/>
    <x v="20"/>
    <n v="3"/>
    <n v="0"/>
  </r>
  <r>
    <x v="196"/>
    <d v="2013-07-16T22:00:24"/>
    <n v="2013"/>
    <x v="6"/>
    <n v="16"/>
    <x v="21"/>
    <n v="3"/>
    <n v="0"/>
  </r>
  <r>
    <x v="196"/>
    <d v="2013-07-16T23:00:24"/>
    <n v="2013"/>
    <x v="6"/>
    <n v="16"/>
    <x v="22"/>
    <n v="3"/>
    <n v="0"/>
  </r>
  <r>
    <x v="197"/>
    <d v="2013-07-17T00:00:24"/>
    <n v="2013"/>
    <x v="6"/>
    <n v="17"/>
    <x v="23"/>
    <n v="4"/>
    <n v="0"/>
  </r>
  <r>
    <x v="197"/>
    <d v="2013-07-17T01:00:24"/>
    <n v="2013"/>
    <x v="6"/>
    <n v="17"/>
    <x v="0"/>
    <n v="4"/>
    <n v="0"/>
  </r>
  <r>
    <x v="197"/>
    <d v="2013-07-17T02:00:24"/>
    <n v="2013"/>
    <x v="6"/>
    <n v="17"/>
    <x v="1"/>
    <n v="4"/>
    <n v="0"/>
  </r>
  <r>
    <x v="197"/>
    <d v="2013-07-17T03:00:24"/>
    <n v="2013"/>
    <x v="6"/>
    <n v="17"/>
    <x v="2"/>
    <n v="4"/>
    <n v="0"/>
  </r>
  <r>
    <x v="197"/>
    <d v="2013-07-17T04:00:24"/>
    <n v="2013"/>
    <x v="6"/>
    <n v="17"/>
    <x v="3"/>
    <n v="4"/>
    <n v="0"/>
  </r>
  <r>
    <x v="197"/>
    <d v="2013-07-17T05:00:24"/>
    <n v="2013"/>
    <x v="6"/>
    <n v="17"/>
    <x v="4"/>
    <n v="4"/>
    <n v="0"/>
  </r>
  <r>
    <x v="197"/>
    <d v="2013-07-17T06:00:24"/>
    <n v="2013"/>
    <x v="6"/>
    <n v="17"/>
    <x v="5"/>
    <n v="4"/>
    <n v="0"/>
  </r>
  <r>
    <x v="197"/>
    <d v="2013-07-17T07:00:24"/>
    <n v="2013"/>
    <x v="6"/>
    <n v="17"/>
    <x v="6"/>
    <n v="4"/>
    <n v="0"/>
  </r>
  <r>
    <x v="197"/>
    <d v="2013-07-17T08:00:24"/>
    <n v="2013"/>
    <x v="6"/>
    <n v="17"/>
    <x v="7"/>
    <n v="4"/>
    <n v="0"/>
  </r>
  <r>
    <x v="197"/>
    <d v="2013-07-17T09:00:24"/>
    <n v="2013"/>
    <x v="6"/>
    <n v="17"/>
    <x v="8"/>
    <n v="4"/>
    <n v="1.0680000000000001"/>
  </r>
  <r>
    <x v="197"/>
    <d v="2013-07-17T10:00:24"/>
    <n v="2013"/>
    <x v="6"/>
    <n v="17"/>
    <x v="9"/>
    <n v="4"/>
    <n v="15.407"/>
  </r>
  <r>
    <x v="197"/>
    <d v="2013-07-17T11:00:24"/>
    <n v="2013"/>
    <x v="6"/>
    <n v="17"/>
    <x v="10"/>
    <n v="4"/>
    <n v="24.053000000000001"/>
  </r>
  <r>
    <x v="197"/>
    <d v="2013-07-17T12:00:24"/>
    <n v="2013"/>
    <x v="6"/>
    <n v="17"/>
    <x v="11"/>
    <n v="4"/>
    <n v="15.647"/>
  </r>
  <r>
    <x v="197"/>
    <d v="2013-07-17T13:00:24"/>
    <n v="2013"/>
    <x v="6"/>
    <n v="17"/>
    <x v="12"/>
    <n v="4"/>
    <n v="14.263999999999999"/>
  </r>
  <r>
    <x v="197"/>
    <d v="2013-07-17T14:00:24"/>
    <n v="2013"/>
    <x v="6"/>
    <n v="17"/>
    <x v="13"/>
    <n v="4"/>
    <n v="11.871"/>
  </r>
  <r>
    <x v="197"/>
    <d v="2013-07-17T15:00:24"/>
    <n v="2013"/>
    <x v="6"/>
    <n v="17"/>
    <x v="14"/>
    <n v="4"/>
    <n v="11.406000000000001"/>
  </r>
  <r>
    <x v="197"/>
    <d v="2013-07-17T16:00:24"/>
    <n v="2013"/>
    <x v="6"/>
    <n v="17"/>
    <x v="15"/>
    <n v="4"/>
    <n v="10.157999999999999"/>
  </r>
  <r>
    <x v="197"/>
    <d v="2013-07-17T17:00:24"/>
    <n v="2013"/>
    <x v="6"/>
    <n v="17"/>
    <x v="16"/>
    <n v="4"/>
    <n v="7.4039999999999999"/>
  </r>
  <r>
    <x v="197"/>
    <d v="2013-07-17T18:00:24"/>
    <n v="2013"/>
    <x v="6"/>
    <n v="17"/>
    <x v="17"/>
    <n v="4"/>
    <n v="5.2249999999999996"/>
  </r>
  <r>
    <x v="197"/>
    <d v="2013-07-17T19:00:24"/>
    <n v="2013"/>
    <x v="6"/>
    <n v="17"/>
    <x v="18"/>
    <n v="4"/>
    <n v="0"/>
  </r>
  <r>
    <x v="197"/>
    <d v="2013-07-17T20:00:24"/>
    <n v="2013"/>
    <x v="6"/>
    <n v="17"/>
    <x v="19"/>
    <n v="4"/>
    <n v="0"/>
  </r>
  <r>
    <x v="197"/>
    <d v="2013-07-17T21:00:24"/>
    <n v="2013"/>
    <x v="6"/>
    <n v="17"/>
    <x v="20"/>
    <n v="4"/>
    <n v="0"/>
  </r>
  <r>
    <x v="197"/>
    <d v="2013-07-17T22:00:24"/>
    <n v="2013"/>
    <x v="6"/>
    <n v="17"/>
    <x v="21"/>
    <n v="4"/>
    <n v="0"/>
  </r>
  <r>
    <x v="197"/>
    <d v="2013-07-17T23:00:24"/>
    <n v="2013"/>
    <x v="6"/>
    <n v="17"/>
    <x v="22"/>
    <n v="4"/>
    <n v="0"/>
  </r>
  <r>
    <x v="198"/>
    <d v="2013-07-18T00:00:24"/>
    <n v="2013"/>
    <x v="6"/>
    <n v="18"/>
    <x v="23"/>
    <n v="5"/>
    <n v="0"/>
  </r>
  <r>
    <x v="198"/>
    <d v="2013-07-18T01:00:24"/>
    <n v="2013"/>
    <x v="6"/>
    <n v="18"/>
    <x v="0"/>
    <n v="5"/>
    <n v="0"/>
  </r>
  <r>
    <x v="198"/>
    <d v="2013-07-18T02:00:24"/>
    <n v="2013"/>
    <x v="6"/>
    <n v="18"/>
    <x v="1"/>
    <n v="5"/>
    <n v="0"/>
  </r>
  <r>
    <x v="198"/>
    <d v="2013-07-18T03:00:24"/>
    <n v="2013"/>
    <x v="6"/>
    <n v="18"/>
    <x v="2"/>
    <n v="5"/>
    <n v="0"/>
  </r>
  <r>
    <x v="198"/>
    <d v="2013-07-18T04:00:24"/>
    <n v="2013"/>
    <x v="6"/>
    <n v="18"/>
    <x v="3"/>
    <n v="5"/>
    <n v="0"/>
  </r>
  <r>
    <x v="198"/>
    <d v="2013-07-18T05:00:24"/>
    <n v="2013"/>
    <x v="6"/>
    <n v="18"/>
    <x v="4"/>
    <n v="5"/>
    <n v="0"/>
  </r>
  <r>
    <x v="198"/>
    <d v="2013-07-18T06:00:24"/>
    <n v="2013"/>
    <x v="6"/>
    <n v="18"/>
    <x v="5"/>
    <n v="5"/>
    <n v="0"/>
  </r>
  <r>
    <x v="198"/>
    <d v="2013-07-18T07:00:24"/>
    <n v="2013"/>
    <x v="6"/>
    <n v="18"/>
    <x v="6"/>
    <n v="5"/>
    <n v="0"/>
  </r>
  <r>
    <x v="198"/>
    <d v="2013-07-18T08:00:24"/>
    <n v="2013"/>
    <x v="6"/>
    <n v="18"/>
    <x v="7"/>
    <n v="5"/>
    <n v="0.66369999999999996"/>
  </r>
  <r>
    <x v="198"/>
    <d v="2013-07-18T09:00:24"/>
    <n v="2013"/>
    <x v="6"/>
    <n v="18"/>
    <x v="8"/>
    <n v="5"/>
    <n v="27.257000000000001"/>
  </r>
  <r>
    <x v="198"/>
    <d v="2013-07-18T10:00:24"/>
    <n v="2013"/>
    <x v="6"/>
    <n v="18"/>
    <x v="9"/>
    <n v="5"/>
    <n v="34.881999999999998"/>
  </r>
  <r>
    <x v="198"/>
    <d v="2013-07-18T11:00:24"/>
    <n v="2013"/>
    <x v="6"/>
    <n v="18"/>
    <x v="10"/>
    <n v="5"/>
    <n v="30.986999999999998"/>
  </r>
  <r>
    <x v="198"/>
    <d v="2013-07-18T12:00:24"/>
    <n v="2013"/>
    <x v="6"/>
    <n v="18"/>
    <x v="11"/>
    <n v="5"/>
    <n v="19.940000000000001"/>
  </r>
  <r>
    <x v="198"/>
    <d v="2013-07-18T13:00:24"/>
    <n v="2013"/>
    <x v="6"/>
    <n v="18"/>
    <x v="12"/>
    <n v="5"/>
    <n v="24.318000000000001"/>
  </r>
  <r>
    <x v="198"/>
    <d v="2013-07-18T14:00:24"/>
    <n v="2013"/>
    <x v="6"/>
    <n v="18"/>
    <x v="13"/>
    <n v="5"/>
    <n v="24.725999999999999"/>
  </r>
  <r>
    <x v="198"/>
    <d v="2013-07-18T15:00:24"/>
    <n v="2013"/>
    <x v="6"/>
    <n v="18"/>
    <x v="14"/>
    <n v="5"/>
    <n v="30.986999999999998"/>
  </r>
  <r>
    <x v="198"/>
    <d v="2013-07-18T16:00:24"/>
    <n v="2013"/>
    <x v="6"/>
    <n v="18"/>
    <x v="15"/>
    <n v="5"/>
    <n v="33.048000000000002"/>
  </r>
  <r>
    <x v="198"/>
    <d v="2013-07-18T17:00:24"/>
    <n v="2013"/>
    <x v="6"/>
    <n v="18"/>
    <x v="16"/>
    <n v="5"/>
    <n v="34.036000000000001"/>
  </r>
  <r>
    <x v="198"/>
    <d v="2013-07-18T18:00:24"/>
    <n v="2013"/>
    <x v="6"/>
    <n v="18"/>
    <x v="17"/>
    <n v="5"/>
    <n v="9.8010000000000002"/>
  </r>
  <r>
    <x v="198"/>
    <d v="2013-07-18T19:00:24"/>
    <n v="2013"/>
    <x v="6"/>
    <n v="18"/>
    <x v="18"/>
    <n v="5"/>
    <n v="0"/>
  </r>
  <r>
    <x v="198"/>
    <d v="2013-07-18T20:00:24"/>
    <n v="2013"/>
    <x v="6"/>
    <n v="18"/>
    <x v="19"/>
    <n v="5"/>
    <n v="0"/>
  </r>
  <r>
    <x v="198"/>
    <d v="2013-07-18T21:00:24"/>
    <n v="2013"/>
    <x v="6"/>
    <n v="18"/>
    <x v="20"/>
    <n v="5"/>
    <n v="0"/>
  </r>
  <r>
    <x v="198"/>
    <d v="2013-07-18T22:00:24"/>
    <n v="2013"/>
    <x v="6"/>
    <n v="18"/>
    <x v="21"/>
    <n v="5"/>
    <n v="0"/>
  </r>
  <r>
    <x v="198"/>
    <d v="2013-07-18T23:00:24"/>
    <n v="2013"/>
    <x v="6"/>
    <n v="18"/>
    <x v="22"/>
    <n v="5"/>
    <n v="0"/>
  </r>
  <r>
    <x v="199"/>
    <d v="2013-07-19T00:00:24"/>
    <n v="2013"/>
    <x v="6"/>
    <n v="19"/>
    <x v="23"/>
    <n v="6"/>
    <n v="0"/>
  </r>
  <r>
    <x v="199"/>
    <d v="2013-07-19T01:00:24"/>
    <n v="2013"/>
    <x v="6"/>
    <n v="19"/>
    <x v="0"/>
    <n v="6"/>
    <n v="0"/>
  </r>
  <r>
    <x v="199"/>
    <d v="2013-07-19T02:00:24"/>
    <n v="2013"/>
    <x v="6"/>
    <n v="19"/>
    <x v="1"/>
    <n v="6"/>
    <n v="0"/>
  </r>
  <r>
    <x v="199"/>
    <d v="2013-07-19T03:00:24"/>
    <n v="2013"/>
    <x v="6"/>
    <n v="19"/>
    <x v="2"/>
    <n v="6"/>
    <n v="0"/>
  </r>
  <r>
    <x v="199"/>
    <d v="2013-07-19T04:00:24"/>
    <n v="2013"/>
    <x v="6"/>
    <n v="19"/>
    <x v="3"/>
    <n v="6"/>
    <n v="0"/>
  </r>
  <r>
    <x v="199"/>
    <d v="2013-07-19T05:00:24"/>
    <n v="2013"/>
    <x v="6"/>
    <n v="19"/>
    <x v="4"/>
    <n v="6"/>
    <n v="0"/>
  </r>
  <r>
    <x v="199"/>
    <d v="2013-07-19T06:00:24"/>
    <n v="2013"/>
    <x v="6"/>
    <n v="19"/>
    <x v="5"/>
    <n v="6"/>
    <n v="0"/>
  </r>
  <r>
    <x v="199"/>
    <d v="2013-07-19T07:00:24"/>
    <n v="2013"/>
    <x v="6"/>
    <n v="19"/>
    <x v="6"/>
    <n v="6"/>
    <n v="0"/>
  </r>
  <r>
    <x v="199"/>
    <d v="2013-07-19T08:00:24"/>
    <n v="2013"/>
    <x v="6"/>
    <n v="19"/>
    <x v="7"/>
    <n v="6"/>
    <n v="2.613"/>
  </r>
  <r>
    <x v="199"/>
    <d v="2013-07-19T09:00:24"/>
    <n v="2013"/>
    <x v="6"/>
    <n v="19"/>
    <x v="8"/>
    <n v="6"/>
    <n v="15.804"/>
  </r>
  <r>
    <x v="199"/>
    <d v="2013-07-19T10:00:24"/>
    <n v="2013"/>
    <x v="6"/>
    <n v="19"/>
    <x v="9"/>
    <n v="6"/>
    <n v="27.504999999999999"/>
  </r>
  <r>
    <x v="199"/>
    <d v="2013-07-19T11:00:24"/>
    <n v="2013"/>
    <x v="6"/>
    <n v="19"/>
    <x v="10"/>
    <n v="6"/>
    <n v="35"/>
  </r>
  <r>
    <x v="199"/>
    <d v="2013-07-19T12:00:24"/>
    <n v="2013"/>
    <x v="6"/>
    <n v="19"/>
    <x v="11"/>
    <n v="6"/>
    <n v="34.554000000000002"/>
  </r>
  <r>
    <x v="199"/>
    <d v="2013-07-19T13:00:24"/>
    <n v="2013"/>
    <x v="6"/>
    <n v="19"/>
    <x v="12"/>
    <n v="6"/>
    <n v="34.280999999999999"/>
  </r>
  <r>
    <x v="199"/>
    <d v="2013-07-19T14:00:24"/>
    <n v="2013"/>
    <x v="6"/>
    <n v="19"/>
    <x v="13"/>
    <n v="6"/>
    <n v="32.076000000000001"/>
  </r>
  <r>
    <x v="199"/>
    <d v="2013-07-19T15:00:24"/>
    <n v="2013"/>
    <x v="6"/>
    <n v="19"/>
    <x v="14"/>
    <n v="6"/>
    <n v="38.999000000000002"/>
  </r>
  <r>
    <x v="199"/>
    <d v="2013-07-19T16:00:24"/>
    <n v="2013"/>
    <x v="6"/>
    <n v="19"/>
    <x v="15"/>
    <n v="6"/>
    <n v="39.798999999999999"/>
  </r>
  <r>
    <x v="199"/>
    <d v="2013-07-19T17:00:24"/>
    <n v="2013"/>
    <x v="6"/>
    <n v="19"/>
    <x v="16"/>
    <n v="6"/>
    <n v="37.613"/>
  </r>
  <r>
    <x v="199"/>
    <d v="2013-07-19T18:00:24"/>
    <n v="2013"/>
    <x v="6"/>
    <n v="19"/>
    <x v="17"/>
    <n v="6"/>
    <n v="10.5"/>
  </r>
  <r>
    <x v="199"/>
    <d v="2013-07-19T19:00:24"/>
    <n v="2013"/>
    <x v="6"/>
    <n v="19"/>
    <x v="18"/>
    <n v="6"/>
    <n v="0"/>
  </r>
  <r>
    <x v="199"/>
    <d v="2013-07-19T20:00:24"/>
    <n v="2013"/>
    <x v="6"/>
    <n v="19"/>
    <x v="19"/>
    <n v="6"/>
    <n v="0"/>
  </r>
  <r>
    <x v="199"/>
    <d v="2013-07-19T21:00:24"/>
    <n v="2013"/>
    <x v="6"/>
    <n v="19"/>
    <x v="20"/>
    <n v="6"/>
    <n v="0"/>
  </r>
  <r>
    <x v="199"/>
    <d v="2013-07-19T22:00:24"/>
    <n v="2013"/>
    <x v="6"/>
    <n v="19"/>
    <x v="21"/>
    <n v="6"/>
    <n v="0"/>
  </r>
  <r>
    <x v="199"/>
    <d v="2013-07-19T23:00:24"/>
    <n v="2013"/>
    <x v="6"/>
    <n v="19"/>
    <x v="22"/>
    <n v="6"/>
    <n v="0"/>
  </r>
  <r>
    <x v="200"/>
    <d v="2013-07-20T00:00:24"/>
    <n v="2013"/>
    <x v="6"/>
    <n v="20"/>
    <x v="23"/>
    <n v="7"/>
    <n v="0"/>
  </r>
  <r>
    <x v="200"/>
    <d v="2013-07-20T01:00:24"/>
    <n v="2013"/>
    <x v="6"/>
    <n v="20"/>
    <x v="0"/>
    <n v="7"/>
    <n v="0"/>
  </r>
  <r>
    <x v="200"/>
    <d v="2013-07-20T02:00:24"/>
    <n v="2013"/>
    <x v="6"/>
    <n v="20"/>
    <x v="1"/>
    <n v="7"/>
    <n v="0"/>
  </r>
  <r>
    <x v="200"/>
    <d v="2013-07-20T03:00:24"/>
    <n v="2013"/>
    <x v="6"/>
    <n v="20"/>
    <x v="2"/>
    <n v="7"/>
    <n v="0"/>
  </r>
  <r>
    <x v="200"/>
    <d v="2013-07-20T04:00:24"/>
    <n v="2013"/>
    <x v="6"/>
    <n v="20"/>
    <x v="3"/>
    <n v="7"/>
    <n v="0"/>
  </r>
  <r>
    <x v="200"/>
    <d v="2013-07-20T05:00:24"/>
    <n v="2013"/>
    <x v="6"/>
    <n v="20"/>
    <x v="4"/>
    <n v="7"/>
    <n v="0"/>
  </r>
  <r>
    <x v="200"/>
    <d v="2013-07-20T06:00:24"/>
    <n v="2013"/>
    <x v="6"/>
    <n v="20"/>
    <x v="5"/>
    <n v="7"/>
    <n v="0"/>
  </r>
  <r>
    <x v="200"/>
    <d v="2013-07-20T07:00:24"/>
    <n v="2013"/>
    <x v="6"/>
    <n v="20"/>
    <x v="6"/>
    <n v="7"/>
    <n v="0"/>
  </r>
  <r>
    <x v="200"/>
    <d v="2013-07-20T08:00:24"/>
    <n v="2013"/>
    <x v="6"/>
    <n v="20"/>
    <x v="7"/>
    <n v="7"/>
    <n v="2.5590000000000002"/>
  </r>
  <r>
    <x v="200"/>
    <d v="2013-07-20T09:00:24"/>
    <n v="2013"/>
    <x v="6"/>
    <n v="20"/>
    <x v="8"/>
    <n v="7"/>
    <n v="30.856000000000002"/>
  </r>
  <r>
    <x v="200"/>
    <d v="2013-07-20T10:00:24"/>
    <n v="2013"/>
    <x v="6"/>
    <n v="20"/>
    <x v="9"/>
    <n v="7"/>
    <n v="40.893999999999998"/>
  </r>
  <r>
    <x v="200"/>
    <d v="2013-07-20T11:00:24"/>
    <n v="2013"/>
    <x v="6"/>
    <n v="20"/>
    <x v="10"/>
    <n v="7"/>
    <n v="41.146999999999998"/>
  </r>
  <r>
    <x v="200"/>
    <d v="2013-07-20T12:00:24"/>
    <n v="2013"/>
    <x v="6"/>
    <n v="20"/>
    <x v="11"/>
    <n v="7"/>
    <n v="41.847999999999999"/>
  </r>
  <r>
    <x v="200"/>
    <d v="2013-07-20T13:00:24"/>
    <n v="2013"/>
    <x v="6"/>
    <n v="20"/>
    <x v="12"/>
    <n v="7"/>
    <n v="38.600999999999999"/>
  </r>
  <r>
    <x v="200"/>
    <d v="2013-07-20T14:00:24"/>
    <n v="2013"/>
    <x v="6"/>
    <n v="20"/>
    <x v="13"/>
    <n v="7"/>
    <n v="36.767000000000003"/>
  </r>
  <r>
    <x v="200"/>
    <d v="2013-07-20T15:00:24"/>
    <n v="2013"/>
    <x v="6"/>
    <n v="20"/>
    <x v="14"/>
    <n v="7"/>
    <n v="41.918999999999997"/>
  </r>
  <r>
    <x v="200"/>
    <d v="2013-07-20T16:00:24"/>
    <n v="2013"/>
    <x v="6"/>
    <n v="20"/>
    <x v="15"/>
    <n v="7"/>
    <n v="40.814999999999998"/>
  </r>
  <r>
    <x v="200"/>
    <d v="2013-07-20T17:00:24"/>
    <n v="2013"/>
    <x v="6"/>
    <n v="20"/>
    <x v="16"/>
    <n v="7"/>
    <n v="30.289000000000001"/>
  </r>
  <r>
    <x v="200"/>
    <d v="2013-07-20T18:00:24"/>
    <n v="2013"/>
    <x v="6"/>
    <n v="20"/>
    <x v="17"/>
    <n v="7"/>
    <n v="7.08"/>
  </r>
  <r>
    <x v="200"/>
    <d v="2013-07-20T19:00:24"/>
    <n v="2013"/>
    <x v="6"/>
    <n v="20"/>
    <x v="18"/>
    <n v="7"/>
    <n v="0"/>
  </r>
  <r>
    <x v="200"/>
    <d v="2013-07-20T20:00:24"/>
    <n v="2013"/>
    <x v="6"/>
    <n v="20"/>
    <x v="19"/>
    <n v="7"/>
    <n v="0"/>
  </r>
  <r>
    <x v="200"/>
    <d v="2013-07-20T21:00:24"/>
    <n v="2013"/>
    <x v="6"/>
    <n v="20"/>
    <x v="20"/>
    <n v="7"/>
    <n v="0"/>
  </r>
  <r>
    <x v="200"/>
    <d v="2013-07-20T22:00:24"/>
    <n v="2013"/>
    <x v="6"/>
    <n v="20"/>
    <x v="21"/>
    <n v="7"/>
    <n v="0"/>
  </r>
  <r>
    <x v="200"/>
    <d v="2013-07-20T23:00:24"/>
    <n v="2013"/>
    <x v="6"/>
    <n v="20"/>
    <x v="22"/>
    <n v="7"/>
    <n v="0"/>
  </r>
  <r>
    <x v="201"/>
    <d v="2013-07-21T00:00:24"/>
    <n v="2013"/>
    <x v="6"/>
    <n v="21"/>
    <x v="23"/>
    <n v="1"/>
    <n v="0"/>
  </r>
  <r>
    <x v="201"/>
    <d v="2013-07-21T01:00:24"/>
    <n v="2013"/>
    <x v="6"/>
    <n v="21"/>
    <x v="0"/>
    <n v="1"/>
    <n v="0"/>
  </r>
  <r>
    <x v="201"/>
    <d v="2013-07-21T02:00:24"/>
    <n v="2013"/>
    <x v="6"/>
    <n v="21"/>
    <x v="1"/>
    <n v="1"/>
    <n v="0"/>
  </r>
  <r>
    <x v="201"/>
    <d v="2013-07-21T03:00:24"/>
    <n v="2013"/>
    <x v="6"/>
    <n v="21"/>
    <x v="2"/>
    <n v="1"/>
    <n v="0"/>
  </r>
  <r>
    <x v="201"/>
    <d v="2013-07-21T04:00:24"/>
    <n v="2013"/>
    <x v="6"/>
    <n v="21"/>
    <x v="3"/>
    <n v="1"/>
    <n v="0"/>
  </r>
  <r>
    <x v="201"/>
    <d v="2013-07-21T05:00:24"/>
    <n v="2013"/>
    <x v="6"/>
    <n v="21"/>
    <x v="4"/>
    <n v="1"/>
    <n v="0"/>
  </r>
  <r>
    <x v="201"/>
    <d v="2013-07-21T06:00:24"/>
    <n v="2013"/>
    <x v="6"/>
    <n v="21"/>
    <x v="5"/>
    <n v="1"/>
    <n v="0"/>
  </r>
  <r>
    <x v="201"/>
    <d v="2013-07-21T07:00:24"/>
    <n v="2013"/>
    <x v="6"/>
    <n v="21"/>
    <x v="6"/>
    <n v="1"/>
    <n v="0"/>
  </r>
  <r>
    <x v="201"/>
    <d v="2013-07-21T08:00:24"/>
    <n v="2013"/>
    <x v="6"/>
    <n v="21"/>
    <x v="7"/>
    <n v="1"/>
    <n v="2.4420000000000002"/>
  </r>
  <r>
    <x v="201"/>
    <d v="2013-07-21T09:00:24"/>
    <n v="2013"/>
    <x v="6"/>
    <n v="21"/>
    <x v="8"/>
    <n v="1"/>
    <n v="26.096"/>
  </r>
  <r>
    <x v="201"/>
    <d v="2013-07-21T10:00:24"/>
    <n v="2013"/>
    <x v="6"/>
    <n v="21"/>
    <x v="9"/>
    <n v="1"/>
    <n v="42.905000000000001"/>
  </r>
  <r>
    <x v="201"/>
    <d v="2013-07-21T11:00:24"/>
    <n v="2013"/>
    <x v="6"/>
    <n v="21"/>
    <x v="10"/>
    <n v="1"/>
    <n v="46.09"/>
  </r>
  <r>
    <x v="201"/>
    <d v="2013-07-21T12:00:24"/>
    <n v="2013"/>
    <x v="6"/>
    <n v="21"/>
    <x v="11"/>
    <n v="1"/>
    <n v="44.716000000000001"/>
  </r>
  <r>
    <x v="201"/>
    <d v="2013-07-21T13:00:24"/>
    <n v="2013"/>
    <x v="6"/>
    <n v="21"/>
    <x v="12"/>
    <n v="1"/>
    <n v="42.71"/>
  </r>
  <r>
    <x v="201"/>
    <d v="2013-07-21T14:00:24"/>
    <n v="2013"/>
    <x v="6"/>
    <n v="21"/>
    <x v="13"/>
    <n v="1"/>
    <n v="43"/>
  </r>
  <r>
    <x v="201"/>
    <d v="2013-07-21T15:00:24"/>
    <n v="2013"/>
    <x v="6"/>
    <n v="21"/>
    <x v="14"/>
    <n v="1"/>
    <n v="42.375"/>
  </r>
  <r>
    <x v="201"/>
    <d v="2013-07-21T16:00:24"/>
    <n v="2013"/>
    <x v="6"/>
    <n v="21"/>
    <x v="15"/>
    <n v="1"/>
    <n v="44.122999999999998"/>
  </r>
  <r>
    <x v="201"/>
    <d v="2013-07-21T17:00:24"/>
    <n v="2013"/>
    <x v="6"/>
    <n v="21"/>
    <x v="16"/>
    <n v="1"/>
    <n v="34.180999999999997"/>
  </r>
  <r>
    <x v="201"/>
    <d v="2013-07-21T18:00:24"/>
    <n v="2013"/>
    <x v="6"/>
    <n v="21"/>
    <x v="17"/>
    <n v="1"/>
    <n v="11.462"/>
  </r>
  <r>
    <x v="201"/>
    <d v="2013-07-21T19:00:24"/>
    <n v="2013"/>
    <x v="6"/>
    <n v="21"/>
    <x v="18"/>
    <n v="1"/>
    <n v="0"/>
  </r>
  <r>
    <x v="201"/>
    <d v="2013-07-21T20:00:24"/>
    <n v="2013"/>
    <x v="6"/>
    <n v="21"/>
    <x v="19"/>
    <n v="1"/>
    <n v="0"/>
  </r>
  <r>
    <x v="201"/>
    <d v="2013-07-21T21:00:24"/>
    <n v="2013"/>
    <x v="6"/>
    <n v="21"/>
    <x v="20"/>
    <n v="1"/>
    <n v="0"/>
  </r>
  <r>
    <x v="201"/>
    <d v="2013-07-21T22:00:24"/>
    <n v="2013"/>
    <x v="6"/>
    <n v="21"/>
    <x v="21"/>
    <n v="1"/>
    <n v="0"/>
  </r>
  <r>
    <x v="201"/>
    <d v="2013-07-21T23:00:24"/>
    <n v="2013"/>
    <x v="6"/>
    <n v="21"/>
    <x v="22"/>
    <n v="1"/>
    <n v="0"/>
  </r>
  <r>
    <x v="202"/>
    <d v="2013-07-22T00:00:24"/>
    <n v="2013"/>
    <x v="6"/>
    <n v="22"/>
    <x v="23"/>
    <n v="2"/>
    <n v="0"/>
  </r>
  <r>
    <x v="202"/>
    <d v="2013-07-22T01:00:24"/>
    <n v="2013"/>
    <x v="6"/>
    <n v="22"/>
    <x v="0"/>
    <n v="2"/>
    <n v="0"/>
  </r>
  <r>
    <x v="202"/>
    <d v="2013-07-22T02:00:24"/>
    <n v="2013"/>
    <x v="6"/>
    <n v="22"/>
    <x v="1"/>
    <n v="2"/>
    <n v="0"/>
  </r>
  <r>
    <x v="202"/>
    <d v="2013-07-22T03:00:24"/>
    <n v="2013"/>
    <x v="6"/>
    <n v="22"/>
    <x v="2"/>
    <n v="2"/>
    <n v="0"/>
  </r>
  <r>
    <x v="202"/>
    <d v="2013-07-22T04:00:24"/>
    <n v="2013"/>
    <x v="6"/>
    <n v="22"/>
    <x v="3"/>
    <n v="2"/>
    <n v="0"/>
  </r>
  <r>
    <x v="202"/>
    <d v="2013-07-22T05:00:24"/>
    <n v="2013"/>
    <x v="6"/>
    <n v="22"/>
    <x v="4"/>
    <n v="2"/>
    <n v="0"/>
  </r>
  <r>
    <x v="202"/>
    <d v="2013-07-22T06:00:24"/>
    <n v="2013"/>
    <x v="6"/>
    <n v="22"/>
    <x v="5"/>
    <n v="2"/>
    <n v="0"/>
  </r>
  <r>
    <x v="202"/>
    <d v="2013-07-22T07:00:24"/>
    <n v="2013"/>
    <x v="6"/>
    <n v="22"/>
    <x v="6"/>
    <n v="2"/>
    <n v="0"/>
  </r>
  <r>
    <x v="202"/>
    <d v="2013-07-22T08:00:24"/>
    <n v="2013"/>
    <x v="6"/>
    <n v="22"/>
    <x v="7"/>
    <n v="2"/>
    <n v="2.9550000000000001"/>
  </r>
  <r>
    <x v="202"/>
    <d v="2013-07-22T09:00:24"/>
    <n v="2013"/>
    <x v="6"/>
    <n v="22"/>
    <x v="8"/>
    <n v="2"/>
    <n v="34.744999999999997"/>
  </r>
  <r>
    <x v="202"/>
    <d v="2013-07-22T10:00:24"/>
    <n v="2013"/>
    <x v="6"/>
    <n v="22"/>
    <x v="9"/>
    <n v="2"/>
    <n v="45.651000000000003"/>
  </r>
  <r>
    <x v="202"/>
    <d v="2013-07-22T11:00:24"/>
    <n v="2013"/>
    <x v="6"/>
    <n v="22"/>
    <x v="10"/>
    <n v="2"/>
    <n v="46.741999999999997"/>
  </r>
  <r>
    <x v="202"/>
    <d v="2013-07-22T12:00:24"/>
    <n v="2013"/>
    <x v="6"/>
    <n v="22"/>
    <x v="11"/>
    <n v="2"/>
    <n v="45.156999999999996"/>
  </r>
  <r>
    <x v="202"/>
    <d v="2013-07-22T13:00:24"/>
    <n v="2013"/>
    <x v="6"/>
    <n v="22"/>
    <x v="12"/>
    <n v="2"/>
    <n v="43.017000000000003"/>
  </r>
  <r>
    <x v="202"/>
    <d v="2013-07-22T14:00:24"/>
    <n v="2013"/>
    <x v="6"/>
    <n v="22"/>
    <x v="13"/>
    <n v="2"/>
    <n v="44.296999999999997"/>
  </r>
  <r>
    <x v="202"/>
    <d v="2013-07-22T15:00:24"/>
    <n v="2013"/>
    <x v="6"/>
    <n v="22"/>
    <x v="14"/>
    <n v="2"/>
    <n v="46.817"/>
  </r>
  <r>
    <x v="202"/>
    <d v="2013-07-22T16:00:24"/>
    <n v="2013"/>
    <x v="6"/>
    <n v="22"/>
    <x v="15"/>
    <n v="2"/>
    <n v="47.966999999999999"/>
  </r>
  <r>
    <x v="202"/>
    <d v="2013-07-22T17:00:24"/>
    <n v="2013"/>
    <x v="6"/>
    <n v="22"/>
    <x v="16"/>
    <n v="2"/>
    <n v="43.613"/>
  </r>
  <r>
    <x v="202"/>
    <d v="2013-07-22T18:00:24"/>
    <n v="2013"/>
    <x v="6"/>
    <n v="22"/>
    <x v="17"/>
    <n v="2"/>
    <n v="12.106999999999999"/>
  </r>
  <r>
    <x v="202"/>
    <d v="2013-07-22T19:00:24"/>
    <n v="2013"/>
    <x v="6"/>
    <n v="22"/>
    <x v="18"/>
    <n v="2"/>
    <n v="0"/>
  </r>
  <r>
    <x v="202"/>
    <d v="2013-07-22T20:00:24"/>
    <n v="2013"/>
    <x v="6"/>
    <n v="22"/>
    <x v="19"/>
    <n v="2"/>
    <n v="0"/>
  </r>
  <r>
    <x v="202"/>
    <d v="2013-07-22T21:00:24"/>
    <n v="2013"/>
    <x v="6"/>
    <n v="22"/>
    <x v="20"/>
    <n v="2"/>
    <n v="0"/>
  </r>
  <r>
    <x v="202"/>
    <d v="2013-07-22T22:00:24"/>
    <n v="2013"/>
    <x v="6"/>
    <n v="22"/>
    <x v="21"/>
    <n v="2"/>
    <n v="0"/>
  </r>
  <r>
    <x v="202"/>
    <d v="2013-07-22T23:00:24"/>
    <n v="2013"/>
    <x v="6"/>
    <n v="22"/>
    <x v="22"/>
    <n v="2"/>
    <n v="0"/>
  </r>
  <r>
    <x v="203"/>
    <d v="2013-07-23T00:00:24"/>
    <n v="2013"/>
    <x v="6"/>
    <n v="23"/>
    <x v="23"/>
    <n v="3"/>
    <n v="0"/>
  </r>
  <r>
    <x v="203"/>
    <d v="2013-07-23T01:00:24"/>
    <n v="2013"/>
    <x v="6"/>
    <n v="23"/>
    <x v="0"/>
    <n v="3"/>
    <n v="0"/>
  </r>
  <r>
    <x v="203"/>
    <d v="2013-07-23T02:00:24"/>
    <n v="2013"/>
    <x v="6"/>
    <n v="23"/>
    <x v="1"/>
    <n v="3"/>
    <n v="0"/>
  </r>
  <r>
    <x v="203"/>
    <d v="2013-07-23T03:00:24"/>
    <n v="2013"/>
    <x v="6"/>
    <n v="23"/>
    <x v="2"/>
    <n v="3"/>
    <n v="0"/>
  </r>
  <r>
    <x v="203"/>
    <d v="2013-07-23T04:00:24"/>
    <n v="2013"/>
    <x v="6"/>
    <n v="23"/>
    <x v="3"/>
    <n v="3"/>
    <n v="0"/>
  </r>
  <r>
    <x v="203"/>
    <d v="2013-07-23T05:00:24"/>
    <n v="2013"/>
    <x v="6"/>
    <n v="23"/>
    <x v="4"/>
    <n v="3"/>
    <n v="0"/>
  </r>
  <r>
    <x v="203"/>
    <d v="2013-07-23T06:00:24"/>
    <n v="2013"/>
    <x v="6"/>
    <n v="23"/>
    <x v="5"/>
    <n v="3"/>
    <n v="0"/>
  </r>
  <r>
    <x v="203"/>
    <d v="2013-07-23T07:00:24"/>
    <n v="2013"/>
    <x v="6"/>
    <n v="23"/>
    <x v="6"/>
    <n v="3"/>
    <n v="0"/>
  </r>
  <r>
    <x v="203"/>
    <d v="2013-07-23T08:00:24"/>
    <n v="2013"/>
    <x v="6"/>
    <n v="23"/>
    <x v="7"/>
    <n v="3"/>
    <n v="3.0369999999999999"/>
  </r>
  <r>
    <x v="203"/>
    <d v="2013-07-23T09:00:24"/>
    <n v="2013"/>
    <x v="6"/>
    <n v="23"/>
    <x v="8"/>
    <n v="3"/>
    <n v="34.378999999999998"/>
  </r>
  <r>
    <x v="203"/>
    <d v="2013-07-23T10:00:24"/>
    <n v="2013"/>
    <x v="6"/>
    <n v="23"/>
    <x v="9"/>
    <n v="3"/>
    <n v="46.195"/>
  </r>
  <r>
    <x v="203"/>
    <d v="2013-07-23T11:00:24"/>
    <n v="2013"/>
    <x v="6"/>
    <n v="23"/>
    <x v="10"/>
    <n v="3"/>
    <n v="47.277000000000001"/>
  </r>
  <r>
    <x v="203"/>
    <d v="2013-07-23T12:00:24"/>
    <n v="2013"/>
    <x v="6"/>
    <n v="23"/>
    <x v="11"/>
    <n v="3"/>
    <n v="45.447000000000003"/>
  </r>
  <r>
    <x v="203"/>
    <d v="2013-07-23T13:00:24"/>
    <n v="2013"/>
    <x v="6"/>
    <n v="23"/>
    <x v="12"/>
    <n v="3"/>
    <n v="43.655000000000001"/>
  </r>
  <r>
    <x v="203"/>
    <d v="2013-07-23T14:00:24"/>
    <n v="2013"/>
    <x v="6"/>
    <n v="23"/>
    <x v="13"/>
    <n v="3"/>
    <n v="44.661999999999999"/>
  </r>
  <r>
    <x v="203"/>
    <d v="2013-07-23T15:00:24"/>
    <n v="2013"/>
    <x v="6"/>
    <n v="23"/>
    <x v="14"/>
    <n v="3"/>
    <n v="47.386000000000003"/>
  </r>
  <r>
    <x v="203"/>
    <d v="2013-07-23T16:00:24"/>
    <n v="2013"/>
    <x v="6"/>
    <n v="23"/>
    <x v="15"/>
    <n v="3"/>
    <n v="48.509"/>
  </r>
  <r>
    <x v="203"/>
    <d v="2013-07-23T17:00:24"/>
    <n v="2013"/>
    <x v="6"/>
    <n v="23"/>
    <x v="16"/>
    <n v="3"/>
    <n v="44.198"/>
  </r>
  <r>
    <x v="203"/>
    <d v="2013-07-23T18:00:24"/>
    <n v="2013"/>
    <x v="6"/>
    <n v="23"/>
    <x v="17"/>
    <n v="3"/>
    <n v="12.743"/>
  </r>
  <r>
    <x v="203"/>
    <d v="2013-07-23T19:00:24"/>
    <n v="2013"/>
    <x v="6"/>
    <n v="23"/>
    <x v="18"/>
    <n v="3"/>
    <n v="0"/>
  </r>
  <r>
    <x v="203"/>
    <d v="2013-07-23T20:00:24"/>
    <n v="2013"/>
    <x v="6"/>
    <n v="23"/>
    <x v="19"/>
    <n v="3"/>
    <n v="0"/>
  </r>
  <r>
    <x v="203"/>
    <d v="2013-07-23T21:00:24"/>
    <n v="2013"/>
    <x v="6"/>
    <n v="23"/>
    <x v="20"/>
    <n v="3"/>
    <n v="0"/>
  </r>
  <r>
    <x v="203"/>
    <d v="2013-07-23T22:00:24"/>
    <n v="2013"/>
    <x v="6"/>
    <n v="23"/>
    <x v="21"/>
    <n v="3"/>
    <n v="0"/>
  </r>
  <r>
    <x v="203"/>
    <d v="2013-07-23T23:00:24"/>
    <n v="2013"/>
    <x v="6"/>
    <n v="23"/>
    <x v="22"/>
    <n v="3"/>
    <n v="0"/>
  </r>
  <r>
    <x v="204"/>
    <d v="2013-07-24T00:00:24"/>
    <n v="2013"/>
    <x v="6"/>
    <n v="24"/>
    <x v="23"/>
    <n v="4"/>
    <n v="0"/>
  </r>
  <r>
    <x v="204"/>
    <d v="2013-07-24T01:00:24"/>
    <n v="2013"/>
    <x v="6"/>
    <n v="24"/>
    <x v="0"/>
    <n v="4"/>
    <n v="0"/>
  </r>
  <r>
    <x v="204"/>
    <d v="2013-07-24T02:00:24"/>
    <n v="2013"/>
    <x v="6"/>
    <n v="24"/>
    <x v="1"/>
    <n v="4"/>
    <n v="0"/>
  </r>
  <r>
    <x v="204"/>
    <d v="2013-07-24T03:00:24"/>
    <n v="2013"/>
    <x v="6"/>
    <n v="24"/>
    <x v="2"/>
    <n v="4"/>
    <n v="0"/>
  </r>
  <r>
    <x v="204"/>
    <d v="2013-07-24T04:00:24"/>
    <n v="2013"/>
    <x v="6"/>
    <n v="24"/>
    <x v="3"/>
    <n v="4"/>
    <n v="0"/>
  </r>
  <r>
    <x v="204"/>
    <d v="2013-07-24T05:00:24"/>
    <n v="2013"/>
    <x v="6"/>
    <n v="24"/>
    <x v="4"/>
    <n v="4"/>
    <n v="0"/>
  </r>
  <r>
    <x v="204"/>
    <d v="2013-07-24T06:00:24"/>
    <n v="2013"/>
    <x v="6"/>
    <n v="24"/>
    <x v="5"/>
    <n v="4"/>
    <n v="0"/>
  </r>
  <r>
    <x v="204"/>
    <d v="2013-07-24T07:00:25"/>
    <n v="2013"/>
    <x v="6"/>
    <n v="24"/>
    <x v="6"/>
    <n v="4"/>
    <n v="0"/>
  </r>
  <r>
    <x v="204"/>
    <d v="2013-07-24T08:00:25"/>
    <n v="2013"/>
    <x v="6"/>
    <n v="24"/>
    <x v="7"/>
    <n v="4"/>
    <n v="3.22"/>
  </r>
  <r>
    <x v="204"/>
    <d v="2013-07-24T09:00:25"/>
    <n v="2013"/>
    <x v="6"/>
    <n v="24"/>
    <x v="8"/>
    <n v="4"/>
    <n v="35.957999999999998"/>
  </r>
  <r>
    <x v="204"/>
    <d v="2013-07-24T10:00:25"/>
    <n v="2013"/>
    <x v="6"/>
    <n v="24"/>
    <x v="9"/>
    <n v="4"/>
    <n v="47.429000000000002"/>
  </r>
  <r>
    <x v="204"/>
    <d v="2013-07-24T11:00:25"/>
    <n v="2013"/>
    <x v="6"/>
    <n v="24"/>
    <x v="10"/>
    <n v="4"/>
    <n v="48.313000000000002"/>
  </r>
  <r>
    <x v="204"/>
    <d v="2013-07-24T12:00:25"/>
    <n v="2013"/>
    <x v="6"/>
    <n v="24"/>
    <x v="11"/>
    <n v="4"/>
    <n v="46.325000000000003"/>
  </r>
  <r>
    <x v="204"/>
    <d v="2013-07-24T13:00:25"/>
    <n v="2013"/>
    <x v="6"/>
    <n v="24"/>
    <x v="12"/>
    <n v="4"/>
    <n v="44.512"/>
  </r>
  <r>
    <x v="204"/>
    <d v="2013-07-24T14:00:25"/>
    <n v="2013"/>
    <x v="6"/>
    <n v="24"/>
    <x v="13"/>
    <n v="4"/>
    <n v="45.39"/>
  </r>
  <r>
    <x v="204"/>
    <d v="2013-07-24T15:00:25"/>
    <n v="2013"/>
    <x v="6"/>
    <n v="24"/>
    <x v="14"/>
    <n v="4"/>
    <n v="47.972999999999999"/>
  </r>
  <r>
    <x v="204"/>
    <d v="2013-07-24T16:00:25"/>
    <n v="2013"/>
    <x v="6"/>
    <n v="24"/>
    <x v="15"/>
    <n v="4"/>
    <n v="49.030999999999999"/>
  </r>
  <r>
    <x v="204"/>
    <d v="2013-07-24T17:00:25"/>
    <n v="2013"/>
    <x v="6"/>
    <n v="24"/>
    <x v="16"/>
    <n v="4"/>
    <n v="44.786000000000001"/>
  </r>
  <r>
    <x v="204"/>
    <d v="2013-07-24T18:00:25"/>
    <n v="2013"/>
    <x v="6"/>
    <n v="24"/>
    <x v="17"/>
    <n v="4"/>
    <n v="13.015000000000001"/>
  </r>
  <r>
    <x v="204"/>
    <d v="2013-07-24T19:00:25"/>
    <n v="2013"/>
    <x v="6"/>
    <n v="24"/>
    <x v="18"/>
    <n v="4"/>
    <n v="0"/>
  </r>
  <r>
    <x v="204"/>
    <d v="2013-07-24T20:00:25"/>
    <n v="2013"/>
    <x v="6"/>
    <n v="24"/>
    <x v="19"/>
    <n v="4"/>
    <n v="0"/>
  </r>
  <r>
    <x v="204"/>
    <d v="2013-07-24T21:00:25"/>
    <n v="2013"/>
    <x v="6"/>
    <n v="24"/>
    <x v="20"/>
    <n v="4"/>
    <n v="0"/>
  </r>
  <r>
    <x v="204"/>
    <d v="2013-07-24T22:00:25"/>
    <n v="2013"/>
    <x v="6"/>
    <n v="24"/>
    <x v="21"/>
    <n v="4"/>
    <n v="0"/>
  </r>
  <r>
    <x v="204"/>
    <d v="2013-07-24T23:00:25"/>
    <n v="2013"/>
    <x v="6"/>
    <n v="24"/>
    <x v="22"/>
    <n v="4"/>
    <n v="0"/>
  </r>
  <r>
    <x v="205"/>
    <d v="2013-07-25T00:00:25"/>
    <n v="2013"/>
    <x v="6"/>
    <n v="25"/>
    <x v="23"/>
    <n v="5"/>
    <n v="0"/>
  </r>
  <r>
    <x v="205"/>
    <d v="2013-07-25T01:00:25"/>
    <n v="2013"/>
    <x v="6"/>
    <n v="25"/>
    <x v="0"/>
    <n v="5"/>
    <n v="0"/>
  </r>
  <r>
    <x v="205"/>
    <d v="2013-07-25T02:00:25"/>
    <n v="2013"/>
    <x v="6"/>
    <n v="25"/>
    <x v="1"/>
    <n v="5"/>
    <n v="0"/>
  </r>
  <r>
    <x v="205"/>
    <d v="2013-07-25T03:00:25"/>
    <n v="2013"/>
    <x v="6"/>
    <n v="25"/>
    <x v="2"/>
    <n v="5"/>
    <n v="0"/>
  </r>
  <r>
    <x v="205"/>
    <d v="2013-07-25T04:00:25"/>
    <n v="2013"/>
    <x v="6"/>
    <n v="25"/>
    <x v="3"/>
    <n v="5"/>
    <n v="0"/>
  </r>
  <r>
    <x v="205"/>
    <d v="2013-07-25T05:00:25"/>
    <n v="2013"/>
    <x v="6"/>
    <n v="25"/>
    <x v="4"/>
    <n v="5"/>
    <n v="0"/>
  </r>
  <r>
    <x v="205"/>
    <d v="2013-07-25T06:00:25"/>
    <n v="2013"/>
    <x v="6"/>
    <n v="25"/>
    <x v="5"/>
    <n v="5"/>
    <n v="0"/>
  </r>
  <r>
    <x v="205"/>
    <d v="2013-07-25T07:00:25"/>
    <n v="2013"/>
    <x v="6"/>
    <n v="25"/>
    <x v="6"/>
    <n v="5"/>
    <n v="0"/>
  </r>
  <r>
    <x v="205"/>
    <d v="2013-07-25T08:00:25"/>
    <n v="2013"/>
    <x v="6"/>
    <n v="25"/>
    <x v="7"/>
    <n v="5"/>
    <n v="3.306"/>
  </r>
  <r>
    <x v="205"/>
    <d v="2013-07-25T09:00:25"/>
    <n v="2013"/>
    <x v="6"/>
    <n v="25"/>
    <x v="8"/>
    <n v="5"/>
    <n v="36.938000000000002"/>
  </r>
  <r>
    <x v="205"/>
    <d v="2013-07-25T10:00:25"/>
    <n v="2013"/>
    <x v="6"/>
    <n v="25"/>
    <x v="9"/>
    <n v="5"/>
    <n v="48.033999999999999"/>
  </r>
  <r>
    <x v="205"/>
    <d v="2013-07-25T11:00:25"/>
    <n v="2013"/>
    <x v="6"/>
    <n v="25"/>
    <x v="10"/>
    <n v="5"/>
    <n v="49.335000000000001"/>
  </r>
  <r>
    <x v="205"/>
    <d v="2013-07-25T12:00:25"/>
    <n v="2013"/>
    <x v="6"/>
    <n v="25"/>
    <x v="11"/>
    <n v="5"/>
    <n v="47.106999999999999"/>
  </r>
  <r>
    <x v="205"/>
    <d v="2013-07-25T13:00:25"/>
    <n v="2013"/>
    <x v="6"/>
    <n v="25"/>
    <x v="12"/>
    <n v="5"/>
    <n v="45.091000000000001"/>
  </r>
  <r>
    <x v="205"/>
    <d v="2013-07-25T14:00:25"/>
    <n v="2013"/>
    <x v="6"/>
    <n v="25"/>
    <x v="13"/>
    <n v="5"/>
    <n v="46.012999999999998"/>
  </r>
  <r>
    <x v="205"/>
    <d v="2013-07-25T15:00:25"/>
    <n v="2013"/>
    <x v="6"/>
    <n v="25"/>
    <x v="14"/>
    <n v="5"/>
    <n v="47.805"/>
  </r>
  <r>
    <x v="205"/>
    <d v="2013-07-25T16:00:25"/>
    <n v="2013"/>
    <x v="6"/>
    <n v="25"/>
    <x v="15"/>
    <n v="5"/>
    <n v="49.753"/>
  </r>
  <r>
    <x v="205"/>
    <d v="2013-07-25T17:00:25"/>
    <n v="2013"/>
    <x v="6"/>
    <n v="25"/>
    <x v="16"/>
    <n v="5"/>
    <n v="45.125"/>
  </r>
  <r>
    <x v="205"/>
    <d v="2013-07-25T18:00:25"/>
    <n v="2013"/>
    <x v="6"/>
    <n v="25"/>
    <x v="17"/>
    <n v="5"/>
    <n v="13.010999999999999"/>
  </r>
  <r>
    <x v="205"/>
    <d v="2013-07-25T19:00:25"/>
    <n v="2013"/>
    <x v="6"/>
    <n v="25"/>
    <x v="18"/>
    <n v="5"/>
    <n v="0"/>
  </r>
  <r>
    <x v="205"/>
    <d v="2013-07-25T20:00:25"/>
    <n v="2013"/>
    <x v="6"/>
    <n v="25"/>
    <x v="19"/>
    <n v="5"/>
    <n v="0"/>
  </r>
  <r>
    <x v="205"/>
    <d v="2013-07-25T21:00:25"/>
    <n v="2013"/>
    <x v="6"/>
    <n v="25"/>
    <x v="20"/>
    <n v="5"/>
    <n v="0"/>
  </r>
  <r>
    <x v="205"/>
    <d v="2013-07-25T22:00:25"/>
    <n v="2013"/>
    <x v="6"/>
    <n v="25"/>
    <x v="21"/>
    <n v="5"/>
    <n v="0"/>
  </r>
  <r>
    <x v="205"/>
    <d v="2013-07-25T23:00:25"/>
    <n v="2013"/>
    <x v="6"/>
    <n v="25"/>
    <x v="22"/>
    <n v="5"/>
    <n v="0"/>
  </r>
  <r>
    <x v="206"/>
    <d v="2013-07-26T00:00:25"/>
    <n v="2013"/>
    <x v="6"/>
    <n v="26"/>
    <x v="23"/>
    <n v="6"/>
    <n v="0"/>
  </r>
  <r>
    <x v="206"/>
    <d v="2013-07-26T01:00:25"/>
    <n v="2013"/>
    <x v="6"/>
    <n v="26"/>
    <x v="0"/>
    <n v="6"/>
    <n v="0"/>
  </r>
  <r>
    <x v="206"/>
    <d v="2013-07-26T02:00:25"/>
    <n v="2013"/>
    <x v="6"/>
    <n v="26"/>
    <x v="1"/>
    <n v="6"/>
    <n v="0"/>
  </r>
  <r>
    <x v="206"/>
    <d v="2013-07-26T03:00:25"/>
    <n v="2013"/>
    <x v="6"/>
    <n v="26"/>
    <x v="2"/>
    <n v="6"/>
    <n v="0"/>
  </r>
  <r>
    <x v="206"/>
    <d v="2013-07-26T04:00:25"/>
    <n v="2013"/>
    <x v="6"/>
    <n v="26"/>
    <x v="3"/>
    <n v="6"/>
    <n v="0"/>
  </r>
  <r>
    <x v="206"/>
    <d v="2013-07-26T05:00:25"/>
    <n v="2013"/>
    <x v="6"/>
    <n v="26"/>
    <x v="4"/>
    <n v="6"/>
    <n v="0"/>
  </r>
  <r>
    <x v="206"/>
    <d v="2013-07-26T06:00:25"/>
    <n v="2013"/>
    <x v="6"/>
    <n v="26"/>
    <x v="5"/>
    <n v="6"/>
    <n v="0"/>
  </r>
  <r>
    <x v="206"/>
    <d v="2013-07-26T07:00:25"/>
    <n v="2013"/>
    <x v="6"/>
    <n v="26"/>
    <x v="6"/>
    <n v="6"/>
    <n v="0"/>
  </r>
  <r>
    <x v="206"/>
    <d v="2013-07-26T08:00:25"/>
    <n v="2013"/>
    <x v="6"/>
    <n v="26"/>
    <x v="7"/>
    <n v="6"/>
    <n v="3.4489999999999998"/>
  </r>
  <r>
    <x v="206"/>
    <d v="2013-07-26T09:00:25"/>
    <n v="2013"/>
    <x v="6"/>
    <n v="26"/>
    <x v="8"/>
    <n v="6"/>
    <n v="37.380000000000003"/>
  </r>
  <r>
    <x v="206"/>
    <d v="2013-07-26T10:00:25"/>
    <n v="2013"/>
    <x v="6"/>
    <n v="26"/>
    <x v="9"/>
    <n v="6"/>
    <n v="49.286000000000001"/>
  </r>
  <r>
    <x v="206"/>
    <d v="2013-07-26T11:00:25"/>
    <n v="2013"/>
    <x v="6"/>
    <n v="26"/>
    <x v="10"/>
    <n v="6"/>
    <n v="49.96"/>
  </r>
  <r>
    <x v="206"/>
    <d v="2013-07-26T12:00:25"/>
    <n v="2013"/>
    <x v="6"/>
    <n v="26"/>
    <x v="11"/>
    <n v="6"/>
    <n v="47.798999999999999"/>
  </r>
  <r>
    <x v="206"/>
    <d v="2013-07-26T13:00:25"/>
    <n v="2013"/>
    <x v="6"/>
    <n v="26"/>
    <x v="12"/>
    <n v="6"/>
    <n v="45.94"/>
  </r>
  <r>
    <x v="206"/>
    <d v="2013-07-26T14:00:25"/>
    <n v="2013"/>
    <x v="6"/>
    <n v="26"/>
    <x v="13"/>
    <n v="6"/>
    <n v="47.276000000000003"/>
  </r>
  <r>
    <x v="206"/>
    <d v="2013-07-26T15:00:25"/>
    <n v="2013"/>
    <x v="6"/>
    <n v="26"/>
    <x v="14"/>
    <n v="6"/>
    <n v="49.152000000000001"/>
  </r>
  <r>
    <x v="206"/>
    <d v="2013-07-26T16:00:25"/>
    <n v="2013"/>
    <x v="6"/>
    <n v="26"/>
    <x v="15"/>
    <n v="6"/>
    <n v="49.96"/>
  </r>
  <r>
    <x v="206"/>
    <d v="2013-07-26T17:00:25"/>
    <n v="2013"/>
    <x v="6"/>
    <n v="26"/>
    <x v="16"/>
    <n v="6"/>
    <n v="46.098999999999997"/>
  </r>
  <r>
    <x v="206"/>
    <d v="2013-07-26T18:00:25"/>
    <n v="2013"/>
    <x v="6"/>
    <n v="26"/>
    <x v="17"/>
    <n v="6"/>
    <n v="13.449"/>
  </r>
  <r>
    <x v="206"/>
    <d v="2013-07-26T19:00:25"/>
    <n v="2013"/>
    <x v="6"/>
    <n v="26"/>
    <x v="18"/>
    <n v="6"/>
    <n v="0"/>
  </r>
  <r>
    <x v="206"/>
    <d v="2013-07-26T20:00:25"/>
    <n v="2013"/>
    <x v="6"/>
    <n v="26"/>
    <x v="19"/>
    <n v="6"/>
    <n v="0"/>
  </r>
  <r>
    <x v="206"/>
    <d v="2013-07-26T21:00:25"/>
    <n v="2013"/>
    <x v="6"/>
    <n v="26"/>
    <x v="20"/>
    <n v="6"/>
    <n v="0"/>
  </r>
  <r>
    <x v="206"/>
    <d v="2013-07-26T22:00:25"/>
    <n v="2013"/>
    <x v="6"/>
    <n v="26"/>
    <x v="21"/>
    <n v="6"/>
    <n v="0"/>
  </r>
  <r>
    <x v="206"/>
    <d v="2013-07-26T23:00:25"/>
    <n v="2013"/>
    <x v="6"/>
    <n v="26"/>
    <x v="22"/>
    <n v="6"/>
    <n v="0"/>
  </r>
  <r>
    <x v="207"/>
    <d v="2013-07-27T00:00:25"/>
    <n v="2013"/>
    <x v="6"/>
    <n v="27"/>
    <x v="23"/>
    <n v="7"/>
    <n v="0"/>
  </r>
  <r>
    <x v="207"/>
    <d v="2013-07-27T01:00:25"/>
    <n v="2013"/>
    <x v="6"/>
    <n v="27"/>
    <x v="0"/>
    <n v="7"/>
    <n v="0"/>
  </r>
  <r>
    <x v="207"/>
    <d v="2013-07-27T02:00:25"/>
    <n v="2013"/>
    <x v="6"/>
    <n v="27"/>
    <x v="1"/>
    <n v="7"/>
    <n v="0"/>
  </r>
  <r>
    <x v="207"/>
    <d v="2013-07-27T03:00:25"/>
    <n v="2013"/>
    <x v="6"/>
    <n v="27"/>
    <x v="2"/>
    <n v="7"/>
    <n v="0"/>
  </r>
  <r>
    <x v="207"/>
    <d v="2013-07-27T04:00:25"/>
    <n v="2013"/>
    <x v="6"/>
    <n v="27"/>
    <x v="3"/>
    <n v="7"/>
    <n v="0"/>
  </r>
  <r>
    <x v="207"/>
    <d v="2013-07-27T05:00:25"/>
    <n v="2013"/>
    <x v="6"/>
    <n v="27"/>
    <x v="4"/>
    <n v="7"/>
    <n v="0"/>
  </r>
  <r>
    <x v="207"/>
    <d v="2013-07-27T06:00:25"/>
    <n v="2013"/>
    <x v="6"/>
    <n v="27"/>
    <x v="5"/>
    <n v="7"/>
    <n v="0"/>
  </r>
  <r>
    <x v="207"/>
    <d v="2013-07-27T07:00:25"/>
    <n v="2013"/>
    <x v="6"/>
    <n v="27"/>
    <x v="6"/>
    <n v="7"/>
    <n v="0"/>
  </r>
  <r>
    <x v="207"/>
    <d v="2013-07-27T08:00:25"/>
    <n v="2013"/>
    <x v="6"/>
    <n v="27"/>
    <x v="7"/>
    <n v="7"/>
    <n v="3.6960000000000002"/>
  </r>
  <r>
    <x v="207"/>
    <d v="2013-07-27T09:00:25"/>
    <n v="2013"/>
    <x v="6"/>
    <n v="27"/>
    <x v="8"/>
    <n v="7"/>
    <n v="38.338999999999999"/>
  </r>
  <r>
    <x v="207"/>
    <d v="2013-07-27T10:00:25"/>
    <n v="2013"/>
    <x v="6"/>
    <n v="27"/>
    <x v="9"/>
    <n v="7"/>
    <n v="49.96"/>
  </r>
  <r>
    <x v="207"/>
    <d v="2013-07-27T11:00:25"/>
    <n v="2013"/>
    <x v="6"/>
    <n v="27"/>
    <x v="10"/>
    <n v="7"/>
    <n v="49.96"/>
  </r>
  <r>
    <x v="207"/>
    <d v="2013-07-27T12:00:25"/>
    <n v="2013"/>
    <x v="6"/>
    <n v="27"/>
    <x v="11"/>
    <n v="7"/>
    <n v="48.451999999999998"/>
  </r>
  <r>
    <x v="207"/>
    <d v="2013-07-27T13:00:25"/>
    <n v="2013"/>
    <x v="6"/>
    <n v="27"/>
    <x v="12"/>
    <n v="7"/>
    <n v="46.622"/>
  </r>
  <r>
    <x v="207"/>
    <d v="2013-07-27T14:00:25"/>
    <n v="2013"/>
    <x v="6"/>
    <n v="27"/>
    <x v="13"/>
    <n v="7"/>
    <n v="47.725999999999999"/>
  </r>
  <r>
    <x v="207"/>
    <d v="2013-07-27T15:00:25"/>
    <n v="2013"/>
    <x v="6"/>
    <n v="27"/>
    <x v="14"/>
    <n v="7"/>
    <n v="49.96"/>
  </r>
  <r>
    <x v="207"/>
    <d v="2013-07-27T16:00:25"/>
    <n v="2013"/>
    <x v="6"/>
    <n v="27"/>
    <x v="15"/>
    <n v="7"/>
    <n v="49.96"/>
  </r>
  <r>
    <x v="207"/>
    <d v="2013-07-27T17:00:25"/>
    <n v="2013"/>
    <x v="6"/>
    <n v="27"/>
    <x v="16"/>
    <n v="7"/>
    <n v="46.581000000000003"/>
  </r>
  <r>
    <x v="207"/>
    <d v="2013-07-27T18:00:25"/>
    <n v="2013"/>
    <x v="6"/>
    <n v="27"/>
    <x v="17"/>
    <n v="7"/>
    <n v="13.952999999999999"/>
  </r>
  <r>
    <x v="207"/>
    <d v="2013-07-27T19:00:25"/>
    <n v="2013"/>
    <x v="6"/>
    <n v="27"/>
    <x v="18"/>
    <n v="7"/>
    <n v="0"/>
  </r>
  <r>
    <x v="207"/>
    <d v="2013-07-27T20:00:25"/>
    <n v="2013"/>
    <x v="6"/>
    <n v="27"/>
    <x v="19"/>
    <n v="7"/>
    <n v="0"/>
  </r>
  <r>
    <x v="207"/>
    <d v="2013-07-27T21:00:25"/>
    <n v="2013"/>
    <x v="6"/>
    <n v="27"/>
    <x v="20"/>
    <n v="7"/>
    <n v="0"/>
  </r>
  <r>
    <x v="207"/>
    <d v="2013-07-27T22:00:25"/>
    <n v="2013"/>
    <x v="6"/>
    <n v="27"/>
    <x v="21"/>
    <n v="7"/>
    <n v="0"/>
  </r>
  <r>
    <x v="207"/>
    <d v="2013-07-27T23:00:25"/>
    <n v="2013"/>
    <x v="6"/>
    <n v="27"/>
    <x v="22"/>
    <n v="7"/>
    <n v="0"/>
  </r>
  <r>
    <x v="208"/>
    <d v="2013-07-28T00:00:25"/>
    <n v="2013"/>
    <x v="6"/>
    <n v="28"/>
    <x v="23"/>
    <n v="1"/>
    <n v="0"/>
  </r>
  <r>
    <x v="208"/>
    <d v="2013-07-28T01:00:25"/>
    <n v="2013"/>
    <x v="6"/>
    <n v="28"/>
    <x v="0"/>
    <n v="1"/>
    <n v="0"/>
  </r>
  <r>
    <x v="208"/>
    <d v="2013-07-28T02:00:25"/>
    <n v="2013"/>
    <x v="6"/>
    <n v="28"/>
    <x v="1"/>
    <n v="1"/>
    <n v="0"/>
  </r>
  <r>
    <x v="208"/>
    <d v="2013-07-28T03:00:25"/>
    <n v="2013"/>
    <x v="6"/>
    <n v="28"/>
    <x v="2"/>
    <n v="1"/>
    <n v="0"/>
  </r>
  <r>
    <x v="208"/>
    <d v="2013-07-28T04:00:25"/>
    <n v="2013"/>
    <x v="6"/>
    <n v="28"/>
    <x v="3"/>
    <n v="1"/>
    <n v="0"/>
  </r>
  <r>
    <x v="208"/>
    <d v="2013-07-28T05:00:25"/>
    <n v="2013"/>
    <x v="6"/>
    <n v="28"/>
    <x v="4"/>
    <n v="1"/>
    <n v="0"/>
  </r>
  <r>
    <x v="208"/>
    <d v="2013-07-28T06:00:25"/>
    <n v="2013"/>
    <x v="6"/>
    <n v="28"/>
    <x v="5"/>
    <n v="1"/>
    <n v="0"/>
  </r>
  <r>
    <x v="208"/>
    <d v="2013-07-28T07:00:25"/>
    <n v="2013"/>
    <x v="6"/>
    <n v="28"/>
    <x v="6"/>
    <n v="1"/>
    <n v="0"/>
  </r>
  <r>
    <x v="208"/>
    <d v="2013-07-28T08:00:25"/>
    <n v="2013"/>
    <x v="6"/>
    <n v="28"/>
    <x v="7"/>
    <n v="1"/>
    <n v="3.7759999999999998"/>
  </r>
  <r>
    <x v="208"/>
    <d v="2013-07-28T09:00:25"/>
    <n v="2013"/>
    <x v="6"/>
    <n v="28"/>
    <x v="8"/>
    <n v="1"/>
    <n v="38.167999999999999"/>
  </r>
  <r>
    <x v="208"/>
    <d v="2013-07-28T10:00:25"/>
    <n v="2013"/>
    <x v="6"/>
    <n v="28"/>
    <x v="9"/>
    <n v="1"/>
    <n v="49.220999999999997"/>
  </r>
  <r>
    <x v="208"/>
    <d v="2013-07-28T11:00:25"/>
    <n v="2013"/>
    <x v="6"/>
    <n v="28"/>
    <x v="10"/>
    <n v="1"/>
    <n v="49.96"/>
  </r>
  <r>
    <x v="208"/>
    <d v="2013-07-28T12:00:25"/>
    <n v="2013"/>
    <x v="6"/>
    <n v="28"/>
    <x v="11"/>
    <n v="1"/>
    <n v="47.802"/>
  </r>
  <r>
    <x v="208"/>
    <d v="2013-07-28T13:00:25"/>
    <n v="2013"/>
    <x v="6"/>
    <n v="28"/>
    <x v="12"/>
    <n v="1"/>
    <n v="46.255000000000003"/>
  </r>
  <r>
    <x v="208"/>
    <d v="2013-07-28T14:00:25"/>
    <n v="2013"/>
    <x v="6"/>
    <n v="28"/>
    <x v="13"/>
    <n v="1"/>
    <n v="46.901000000000003"/>
  </r>
  <r>
    <x v="208"/>
    <d v="2013-07-28T15:00:25"/>
    <n v="2013"/>
    <x v="6"/>
    <n v="28"/>
    <x v="14"/>
    <n v="1"/>
    <n v="48.643999999999998"/>
  </r>
  <r>
    <x v="208"/>
    <d v="2013-07-28T16:00:25"/>
    <n v="2013"/>
    <x v="6"/>
    <n v="28"/>
    <x v="15"/>
    <n v="1"/>
    <n v="49.96"/>
  </r>
  <r>
    <x v="208"/>
    <d v="2013-07-28T17:00:25"/>
    <n v="2013"/>
    <x v="6"/>
    <n v="28"/>
    <x v="16"/>
    <n v="1"/>
    <n v="45.326000000000001"/>
  </r>
  <r>
    <x v="208"/>
    <d v="2013-07-28T18:00:25"/>
    <n v="2013"/>
    <x v="6"/>
    <n v="28"/>
    <x v="17"/>
    <n v="1"/>
    <n v="14.115"/>
  </r>
  <r>
    <x v="208"/>
    <d v="2013-07-28T19:00:25"/>
    <n v="2013"/>
    <x v="6"/>
    <n v="28"/>
    <x v="18"/>
    <n v="1"/>
    <n v="0"/>
  </r>
  <r>
    <x v="208"/>
    <d v="2013-07-28T20:00:25"/>
    <n v="2013"/>
    <x v="6"/>
    <n v="28"/>
    <x v="19"/>
    <n v="1"/>
    <n v="0"/>
  </r>
  <r>
    <x v="208"/>
    <d v="2013-07-28T21:00:25"/>
    <n v="2013"/>
    <x v="6"/>
    <n v="28"/>
    <x v="20"/>
    <n v="1"/>
    <n v="0"/>
  </r>
  <r>
    <x v="208"/>
    <d v="2013-07-28T22:00:25"/>
    <n v="2013"/>
    <x v="6"/>
    <n v="28"/>
    <x v="21"/>
    <n v="1"/>
    <n v="0"/>
  </r>
  <r>
    <x v="208"/>
    <d v="2013-07-28T23:00:25"/>
    <n v="2013"/>
    <x v="6"/>
    <n v="28"/>
    <x v="22"/>
    <n v="1"/>
    <n v="0"/>
  </r>
  <r>
    <x v="209"/>
    <d v="2013-07-29T00:00:25"/>
    <n v="2013"/>
    <x v="6"/>
    <n v="29"/>
    <x v="23"/>
    <n v="2"/>
    <n v="0"/>
  </r>
  <r>
    <x v="209"/>
    <d v="2013-07-29T01:00:25"/>
    <n v="2013"/>
    <x v="6"/>
    <n v="29"/>
    <x v="0"/>
    <n v="2"/>
    <n v="0"/>
  </r>
  <r>
    <x v="209"/>
    <d v="2013-07-29T02:00:25"/>
    <n v="2013"/>
    <x v="6"/>
    <n v="29"/>
    <x v="1"/>
    <n v="2"/>
    <n v="0"/>
  </r>
  <r>
    <x v="209"/>
    <d v="2013-07-29T03:00:25"/>
    <n v="2013"/>
    <x v="6"/>
    <n v="29"/>
    <x v="2"/>
    <n v="2"/>
    <n v="0"/>
  </r>
  <r>
    <x v="209"/>
    <d v="2013-07-29T04:00:25"/>
    <n v="2013"/>
    <x v="6"/>
    <n v="29"/>
    <x v="3"/>
    <n v="2"/>
    <n v="0"/>
  </r>
  <r>
    <x v="209"/>
    <d v="2013-07-29T05:00:25"/>
    <n v="2013"/>
    <x v="6"/>
    <n v="29"/>
    <x v="4"/>
    <n v="2"/>
    <n v="0"/>
  </r>
  <r>
    <x v="209"/>
    <d v="2013-07-29T06:00:25"/>
    <n v="2013"/>
    <x v="6"/>
    <n v="29"/>
    <x v="5"/>
    <n v="2"/>
    <n v="0"/>
  </r>
  <r>
    <x v="209"/>
    <d v="2013-07-29T07:00:25"/>
    <n v="2013"/>
    <x v="6"/>
    <n v="29"/>
    <x v="6"/>
    <n v="2"/>
    <n v="0"/>
  </r>
  <r>
    <x v="209"/>
    <d v="2013-07-29T08:00:25"/>
    <n v="2013"/>
    <x v="6"/>
    <n v="29"/>
    <x v="7"/>
    <n v="2"/>
    <n v="0"/>
  </r>
  <r>
    <x v="209"/>
    <d v="2013-07-29T09:00:25"/>
    <n v="2013"/>
    <x v="6"/>
    <n v="29"/>
    <x v="8"/>
    <n v="2"/>
    <n v="1.679"/>
  </r>
  <r>
    <x v="209"/>
    <d v="2013-07-29T10:00:25"/>
    <n v="2013"/>
    <x v="6"/>
    <n v="29"/>
    <x v="9"/>
    <n v="2"/>
    <n v="4.5540000000000003"/>
  </r>
  <r>
    <x v="209"/>
    <d v="2013-07-29T11:00:25"/>
    <n v="2013"/>
    <x v="6"/>
    <n v="29"/>
    <x v="10"/>
    <n v="2"/>
    <n v="5.7380000000000004"/>
  </r>
  <r>
    <x v="209"/>
    <d v="2013-07-29T12:00:25"/>
    <n v="2013"/>
    <x v="6"/>
    <n v="29"/>
    <x v="11"/>
    <n v="2"/>
    <n v="5.6639999999999997"/>
  </r>
  <r>
    <x v="209"/>
    <d v="2013-07-29T13:00:25"/>
    <n v="2013"/>
    <x v="6"/>
    <n v="29"/>
    <x v="12"/>
    <n v="2"/>
    <n v="6.0990000000000002"/>
  </r>
  <r>
    <x v="209"/>
    <d v="2013-07-29T14:00:25"/>
    <n v="2013"/>
    <x v="6"/>
    <n v="29"/>
    <x v="13"/>
    <n v="2"/>
    <n v="14.481999999999999"/>
  </r>
  <r>
    <x v="209"/>
    <d v="2013-07-29T15:00:25"/>
    <n v="2013"/>
    <x v="6"/>
    <n v="29"/>
    <x v="14"/>
    <n v="2"/>
    <n v="18.66"/>
  </r>
  <r>
    <x v="209"/>
    <d v="2013-07-29T16:00:25"/>
    <n v="2013"/>
    <x v="6"/>
    <n v="29"/>
    <x v="15"/>
    <n v="2"/>
    <n v="20.652000000000001"/>
  </r>
  <r>
    <x v="209"/>
    <d v="2013-07-29T17:00:25"/>
    <n v="2013"/>
    <x v="6"/>
    <n v="29"/>
    <x v="16"/>
    <n v="2"/>
    <n v="10.712999999999999"/>
  </r>
  <r>
    <x v="209"/>
    <d v="2013-07-29T18:00:25"/>
    <n v="2013"/>
    <x v="6"/>
    <n v="29"/>
    <x v="17"/>
    <n v="2"/>
    <n v="3.7010000000000001"/>
  </r>
  <r>
    <x v="209"/>
    <d v="2013-07-29T19:00:25"/>
    <n v="2013"/>
    <x v="6"/>
    <n v="29"/>
    <x v="18"/>
    <n v="2"/>
    <n v="0"/>
  </r>
  <r>
    <x v="209"/>
    <d v="2013-07-29T20:00:25"/>
    <n v="2013"/>
    <x v="6"/>
    <n v="29"/>
    <x v="19"/>
    <n v="2"/>
    <n v="0"/>
  </r>
  <r>
    <x v="209"/>
    <d v="2013-07-29T21:00:25"/>
    <n v="2013"/>
    <x v="6"/>
    <n v="29"/>
    <x v="20"/>
    <n v="2"/>
    <n v="0"/>
  </r>
  <r>
    <x v="209"/>
    <d v="2013-07-29T22:00:25"/>
    <n v="2013"/>
    <x v="6"/>
    <n v="29"/>
    <x v="21"/>
    <n v="2"/>
    <n v="0"/>
  </r>
  <r>
    <x v="209"/>
    <d v="2013-07-29T23:00:25"/>
    <n v="2013"/>
    <x v="6"/>
    <n v="29"/>
    <x v="22"/>
    <n v="2"/>
    <n v="0"/>
  </r>
  <r>
    <x v="210"/>
    <d v="2013-07-30T00:00:25"/>
    <n v="2013"/>
    <x v="6"/>
    <n v="30"/>
    <x v="23"/>
    <n v="3"/>
    <n v="0"/>
  </r>
  <r>
    <x v="210"/>
    <d v="2013-07-30T01:00:25"/>
    <n v="2013"/>
    <x v="6"/>
    <n v="30"/>
    <x v="0"/>
    <n v="3"/>
    <n v="0"/>
  </r>
  <r>
    <x v="210"/>
    <d v="2013-07-30T02:00:25"/>
    <n v="2013"/>
    <x v="6"/>
    <n v="30"/>
    <x v="1"/>
    <n v="3"/>
    <n v="0"/>
  </r>
  <r>
    <x v="210"/>
    <d v="2013-07-30T03:00:25"/>
    <n v="2013"/>
    <x v="6"/>
    <n v="30"/>
    <x v="2"/>
    <n v="3"/>
    <n v="0"/>
  </r>
  <r>
    <x v="210"/>
    <d v="2013-07-30T04:00:25"/>
    <n v="2013"/>
    <x v="6"/>
    <n v="30"/>
    <x v="3"/>
    <n v="3"/>
    <n v="0"/>
  </r>
  <r>
    <x v="210"/>
    <d v="2013-07-30T05:00:25"/>
    <n v="2013"/>
    <x v="6"/>
    <n v="30"/>
    <x v="4"/>
    <n v="3"/>
    <n v="0"/>
  </r>
  <r>
    <x v="210"/>
    <d v="2013-07-30T06:00:25"/>
    <n v="2013"/>
    <x v="6"/>
    <n v="30"/>
    <x v="5"/>
    <n v="3"/>
    <n v="0"/>
  </r>
  <r>
    <x v="210"/>
    <d v="2013-07-30T07:00:25"/>
    <n v="2013"/>
    <x v="6"/>
    <n v="30"/>
    <x v="6"/>
    <n v="3"/>
    <n v="0"/>
  </r>
  <r>
    <x v="210"/>
    <d v="2013-07-30T08:00:25"/>
    <n v="2013"/>
    <x v="6"/>
    <n v="30"/>
    <x v="7"/>
    <n v="3"/>
    <n v="2.5"/>
  </r>
  <r>
    <x v="210"/>
    <d v="2013-07-30T09:00:25"/>
    <n v="2013"/>
    <x v="6"/>
    <n v="30"/>
    <x v="8"/>
    <n v="3"/>
    <n v="24.832999999999998"/>
  </r>
  <r>
    <x v="210"/>
    <d v="2013-07-30T10:00:25"/>
    <n v="2013"/>
    <x v="6"/>
    <n v="30"/>
    <x v="9"/>
    <n v="3"/>
    <n v="33.366999999999997"/>
  </r>
  <r>
    <x v="210"/>
    <d v="2013-07-30T11:00:25"/>
    <n v="2013"/>
    <x v="6"/>
    <n v="30"/>
    <x v="10"/>
    <n v="3"/>
    <n v="35.731000000000002"/>
  </r>
  <r>
    <x v="210"/>
    <d v="2013-07-30T12:00:25"/>
    <n v="2013"/>
    <x v="6"/>
    <n v="30"/>
    <x v="11"/>
    <n v="3"/>
    <n v="36.115000000000002"/>
  </r>
  <r>
    <x v="210"/>
    <d v="2013-07-30T13:00:25"/>
    <n v="2013"/>
    <x v="6"/>
    <n v="30"/>
    <x v="12"/>
    <n v="3"/>
    <n v="35.345999999999997"/>
  </r>
  <r>
    <x v="210"/>
    <d v="2013-07-30T14:00:25"/>
    <n v="2013"/>
    <x v="6"/>
    <n v="30"/>
    <x v="13"/>
    <n v="3"/>
    <n v="37.375999999999998"/>
  </r>
  <r>
    <x v="210"/>
    <d v="2013-07-30T15:00:25"/>
    <n v="2013"/>
    <x v="6"/>
    <n v="30"/>
    <x v="14"/>
    <n v="3"/>
    <n v="39.014000000000003"/>
  </r>
  <r>
    <x v="210"/>
    <d v="2013-07-30T16:00:25"/>
    <n v="2013"/>
    <x v="6"/>
    <n v="30"/>
    <x v="15"/>
    <n v="3"/>
    <n v="36.491999999999997"/>
  </r>
  <r>
    <x v="210"/>
    <d v="2013-07-30T17:00:25"/>
    <n v="2013"/>
    <x v="6"/>
    <n v="30"/>
    <x v="16"/>
    <n v="3"/>
    <n v="32.673000000000002"/>
  </r>
  <r>
    <x v="210"/>
    <d v="2013-07-30T18:00:25"/>
    <n v="2013"/>
    <x v="6"/>
    <n v="30"/>
    <x v="17"/>
    <n v="3"/>
    <n v="10.484"/>
  </r>
  <r>
    <x v="210"/>
    <d v="2013-07-30T19:00:25"/>
    <n v="2013"/>
    <x v="6"/>
    <n v="30"/>
    <x v="18"/>
    <n v="3"/>
    <n v="0"/>
  </r>
  <r>
    <x v="210"/>
    <d v="2013-07-30T20:00:25"/>
    <n v="2013"/>
    <x v="6"/>
    <n v="30"/>
    <x v="19"/>
    <n v="3"/>
    <n v="0"/>
  </r>
  <r>
    <x v="210"/>
    <d v="2013-07-30T21:00:25"/>
    <n v="2013"/>
    <x v="6"/>
    <n v="30"/>
    <x v="20"/>
    <n v="3"/>
    <n v="0"/>
  </r>
  <r>
    <x v="210"/>
    <d v="2013-07-30T22:00:25"/>
    <n v="2013"/>
    <x v="6"/>
    <n v="30"/>
    <x v="21"/>
    <n v="3"/>
    <n v="0"/>
  </r>
  <r>
    <x v="210"/>
    <d v="2013-07-30T23:00:25"/>
    <n v="2013"/>
    <x v="6"/>
    <n v="30"/>
    <x v="22"/>
    <n v="3"/>
    <n v="0"/>
  </r>
  <r>
    <x v="211"/>
    <d v="2013-07-31T00:00:25"/>
    <n v="2013"/>
    <x v="6"/>
    <n v="31"/>
    <x v="23"/>
    <n v="4"/>
    <n v="0"/>
  </r>
  <r>
    <x v="211"/>
    <d v="2013-07-31T01:00:25"/>
    <n v="2013"/>
    <x v="6"/>
    <n v="31"/>
    <x v="0"/>
    <n v="4"/>
    <n v="0"/>
  </r>
  <r>
    <x v="211"/>
    <d v="2013-07-31T02:00:25"/>
    <n v="2013"/>
    <x v="6"/>
    <n v="31"/>
    <x v="1"/>
    <n v="4"/>
    <n v="0"/>
  </r>
  <r>
    <x v="211"/>
    <d v="2013-07-31T03:00:25"/>
    <n v="2013"/>
    <x v="6"/>
    <n v="31"/>
    <x v="2"/>
    <n v="4"/>
    <n v="0"/>
  </r>
  <r>
    <x v="211"/>
    <d v="2013-07-31T04:00:25"/>
    <n v="2013"/>
    <x v="6"/>
    <n v="31"/>
    <x v="3"/>
    <n v="4"/>
    <n v="0"/>
  </r>
  <r>
    <x v="211"/>
    <d v="2013-07-31T05:00:25"/>
    <n v="2013"/>
    <x v="6"/>
    <n v="31"/>
    <x v="4"/>
    <n v="4"/>
    <n v="0"/>
  </r>
  <r>
    <x v="211"/>
    <d v="2013-07-31T06:00:25"/>
    <n v="2013"/>
    <x v="6"/>
    <n v="31"/>
    <x v="5"/>
    <n v="4"/>
    <n v="0"/>
  </r>
  <r>
    <x v="211"/>
    <d v="2013-07-31T07:00:25"/>
    <n v="2013"/>
    <x v="6"/>
    <n v="31"/>
    <x v="6"/>
    <n v="4"/>
    <n v="0"/>
  </r>
  <r>
    <x v="211"/>
    <d v="2013-07-31T08:00:25"/>
    <n v="2013"/>
    <x v="6"/>
    <n v="31"/>
    <x v="7"/>
    <n v="4"/>
    <n v="0.12330000000000001"/>
  </r>
  <r>
    <x v="211"/>
    <d v="2013-07-31T09:00:25"/>
    <n v="2013"/>
    <x v="6"/>
    <n v="31"/>
    <x v="8"/>
    <n v="4"/>
    <n v="4.4329999999999998"/>
  </r>
  <r>
    <x v="211"/>
    <d v="2013-07-31T10:00:25"/>
    <n v="2013"/>
    <x v="6"/>
    <n v="31"/>
    <x v="9"/>
    <n v="4"/>
    <n v="9.2959999999999994"/>
  </r>
  <r>
    <x v="211"/>
    <d v="2013-07-31T11:00:25"/>
    <n v="2013"/>
    <x v="6"/>
    <n v="31"/>
    <x v="10"/>
    <n v="4"/>
    <n v="16.52"/>
  </r>
  <r>
    <x v="211"/>
    <d v="2013-07-31T12:00:25"/>
    <n v="2013"/>
    <x v="6"/>
    <n v="31"/>
    <x v="11"/>
    <n v="4"/>
    <n v="21.408000000000001"/>
  </r>
  <r>
    <x v="211"/>
    <d v="2013-07-31T13:00:25"/>
    <n v="2013"/>
    <x v="6"/>
    <n v="31"/>
    <x v="12"/>
    <n v="4"/>
    <n v="19.207999999999998"/>
  </r>
  <r>
    <x v="211"/>
    <d v="2013-07-31T14:00:25"/>
    <n v="2013"/>
    <x v="6"/>
    <n v="31"/>
    <x v="13"/>
    <n v="4"/>
    <n v="34.584000000000003"/>
  </r>
  <r>
    <x v="211"/>
    <d v="2013-07-31T15:00:25"/>
    <n v="2013"/>
    <x v="6"/>
    <n v="31"/>
    <x v="14"/>
    <n v="4"/>
    <n v="34.590000000000003"/>
  </r>
  <r>
    <x v="211"/>
    <d v="2013-07-31T16:00:25"/>
    <n v="2013"/>
    <x v="6"/>
    <n v="31"/>
    <x v="15"/>
    <n v="4"/>
    <n v="36.968000000000004"/>
  </r>
  <r>
    <x v="211"/>
    <d v="2013-07-31T17:00:25"/>
    <n v="2013"/>
    <x v="6"/>
    <n v="31"/>
    <x v="16"/>
    <n v="4"/>
    <n v="38.442999999999998"/>
  </r>
  <r>
    <x v="211"/>
    <d v="2013-07-31T18:00:25"/>
    <n v="2013"/>
    <x v="6"/>
    <n v="31"/>
    <x v="17"/>
    <n v="4"/>
    <n v="13.372"/>
  </r>
  <r>
    <x v="211"/>
    <d v="2013-07-31T19:00:25"/>
    <n v="2013"/>
    <x v="6"/>
    <n v="31"/>
    <x v="18"/>
    <n v="4"/>
    <n v="0"/>
  </r>
  <r>
    <x v="211"/>
    <d v="2013-07-31T20:00:25"/>
    <n v="2013"/>
    <x v="6"/>
    <n v="31"/>
    <x v="19"/>
    <n v="4"/>
    <n v="0"/>
  </r>
  <r>
    <x v="211"/>
    <d v="2013-07-31T21:00:25"/>
    <n v="2013"/>
    <x v="6"/>
    <n v="31"/>
    <x v="20"/>
    <n v="4"/>
    <n v="0"/>
  </r>
  <r>
    <x v="211"/>
    <d v="2013-07-31T22:00:25"/>
    <n v="2013"/>
    <x v="6"/>
    <n v="31"/>
    <x v="21"/>
    <n v="4"/>
    <n v="0"/>
  </r>
  <r>
    <x v="211"/>
    <d v="2013-07-31T23:00:25"/>
    <n v="2013"/>
    <x v="6"/>
    <n v="31"/>
    <x v="22"/>
    <n v="4"/>
    <n v="0"/>
  </r>
  <r>
    <x v="212"/>
    <d v="2013-08-01T00:00:25"/>
    <n v="2013"/>
    <x v="7"/>
    <n v="1"/>
    <x v="23"/>
    <n v="5"/>
    <n v="0"/>
  </r>
  <r>
    <x v="212"/>
    <d v="2013-08-01T01:00:25"/>
    <n v="2013"/>
    <x v="7"/>
    <n v="1"/>
    <x v="0"/>
    <n v="5"/>
    <n v="0"/>
  </r>
  <r>
    <x v="212"/>
    <d v="2013-08-01T02:00:25"/>
    <n v="2013"/>
    <x v="7"/>
    <n v="1"/>
    <x v="1"/>
    <n v="5"/>
    <n v="0"/>
  </r>
  <r>
    <x v="212"/>
    <d v="2013-08-01T03:00:25"/>
    <n v="2013"/>
    <x v="7"/>
    <n v="1"/>
    <x v="2"/>
    <n v="5"/>
    <n v="0"/>
  </r>
  <r>
    <x v="212"/>
    <d v="2013-08-01T04:00:25"/>
    <n v="2013"/>
    <x v="7"/>
    <n v="1"/>
    <x v="3"/>
    <n v="5"/>
    <n v="0"/>
  </r>
  <r>
    <x v="212"/>
    <d v="2013-08-01T05:00:25"/>
    <n v="2013"/>
    <x v="7"/>
    <n v="1"/>
    <x v="4"/>
    <n v="5"/>
    <n v="0"/>
  </r>
  <r>
    <x v="212"/>
    <d v="2013-08-01T06:00:25"/>
    <n v="2013"/>
    <x v="7"/>
    <n v="1"/>
    <x v="5"/>
    <n v="5"/>
    <n v="0"/>
  </r>
  <r>
    <x v="212"/>
    <d v="2013-08-01T07:00:25"/>
    <n v="2013"/>
    <x v="7"/>
    <n v="1"/>
    <x v="6"/>
    <n v="5"/>
    <n v="0"/>
  </r>
  <r>
    <x v="212"/>
    <d v="2013-08-01T08:00:25"/>
    <n v="2013"/>
    <x v="7"/>
    <n v="1"/>
    <x v="7"/>
    <n v="5"/>
    <n v="3.8490000000000002"/>
  </r>
  <r>
    <x v="212"/>
    <d v="2013-08-01T09:00:25"/>
    <n v="2013"/>
    <x v="7"/>
    <n v="1"/>
    <x v="8"/>
    <n v="5"/>
    <n v="33.823"/>
  </r>
  <r>
    <x v="212"/>
    <d v="2013-08-01T10:00:25"/>
    <n v="2013"/>
    <x v="7"/>
    <n v="1"/>
    <x v="9"/>
    <n v="5"/>
    <n v="48.783999999999999"/>
  </r>
  <r>
    <x v="212"/>
    <d v="2013-08-01T11:00:25"/>
    <n v="2013"/>
    <x v="7"/>
    <n v="1"/>
    <x v="10"/>
    <n v="5"/>
    <n v="49.96"/>
  </r>
  <r>
    <x v="212"/>
    <d v="2013-08-01T12:00:25"/>
    <n v="2013"/>
    <x v="7"/>
    <n v="1"/>
    <x v="11"/>
    <n v="5"/>
    <n v="47.426000000000002"/>
  </r>
  <r>
    <x v="212"/>
    <d v="2013-08-01T13:00:25"/>
    <n v="2013"/>
    <x v="7"/>
    <n v="1"/>
    <x v="12"/>
    <n v="5"/>
    <n v="46.279000000000003"/>
  </r>
  <r>
    <x v="212"/>
    <d v="2013-08-01T14:00:26"/>
    <n v="2013"/>
    <x v="7"/>
    <n v="1"/>
    <x v="13"/>
    <n v="5"/>
    <n v="47.972999999999999"/>
  </r>
  <r>
    <x v="212"/>
    <d v="2013-08-01T15:00:26"/>
    <n v="2013"/>
    <x v="7"/>
    <n v="1"/>
    <x v="14"/>
    <n v="5"/>
    <n v="49.96"/>
  </r>
  <r>
    <x v="212"/>
    <d v="2013-08-01T16:00:26"/>
    <n v="2013"/>
    <x v="7"/>
    <n v="1"/>
    <x v="15"/>
    <n v="5"/>
    <n v="49.96"/>
  </r>
  <r>
    <x v="212"/>
    <d v="2013-08-01T17:00:26"/>
    <n v="2013"/>
    <x v="7"/>
    <n v="1"/>
    <x v="16"/>
    <n v="5"/>
    <n v="46.545999999999999"/>
  </r>
  <r>
    <x v="212"/>
    <d v="2013-08-01T18:00:26"/>
    <n v="2013"/>
    <x v="7"/>
    <n v="1"/>
    <x v="17"/>
    <n v="5"/>
    <n v="15.571999999999999"/>
  </r>
  <r>
    <x v="212"/>
    <d v="2013-08-01T19:00:26"/>
    <n v="2013"/>
    <x v="7"/>
    <n v="1"/>
    <x v="18"/>
    <n v="5"/>
    <n v="0"/>
  </r>
  <r>
    <x v="212"/>
    <d v="2013-08-01T20:00:26"/>
    <n v="2013"/>
    <x v="7"/>
    <n v="1"/>
    <x v="19"/>
    <n v="5"/>
    <n v="0"/>
  </r>
  <r>
    <x v="212"/>
    <d v="2013-08-01T21:00:26"/>
    <n v="2013"/>
    <x v="7"/>
    <n v="1"/>
    <x v="20"/>
    <n v="5"/>
    <n v="0"/>
  </r>
  <r>
    <x v="212"/>
    <d v="2013-08-01T22:00:26"/>
    <n v="2013"/>
    <x v="7"/>
    <n v="1"/>
    <x v="21"/>
    <n v="5"/>
    <n v="0"/>
  </r>
  <r>
    <x v="212"/>
    <d v="2013-08-01T23:00:26"/>
    <n v="2013"/>
    <x v="7"/>
    <n v="1"/>
    <x v="22"/>
    <n v="5"/>
    <n v="0"/>
  </r>
  <r>
    <x v="213"/>
    <d v="2013-08-02T00:00:26"/>
    <n v="2013"/>
    <x v="7"/>
    <n v="2"/>
    <x v="23"/>
    <n v="6"/>
    <n v="0"/>
  </r>
  <r>
    <x v="213"/>
    <d v="2013-08-02T01:00:26"/>
    <n v="2013"/>
    <x v="7"/>
    <n v="2"/>
    <x v="0"/>
    <n v="6"/>
    <n v="0"/>
  </r>
  <r>
    <x v="213"/>
    <d v="2013-08-02T02:00:26"/>
    <n v="2013"/>
    <x v="7"/>
    <n v="2"/>
    <x v="1"/>
    <n v="6"/>
    <n v="0"/>
  </r>
  <r>
    <x v="213"/>
    <d v="2013-08-02T03:00:26"/>
    <n v="2013"/>
    <x v="7"/>
    <n v="2"/>
    <x v="2"/>
    <n v="6"/>
    <n v="0"/>
  </r>
  <r>
    <x v="213"/>
    <d v="2013-08-02T04:00:26"/>
    <n v="2013"/>
    <x v="7"/>
    <n v="2"/>
    <x v="3"/>
    <n v="6"/>
    <n v="0"/>
  </r>
  <r>
    <x v="213"/>
    <d v="2013-08-02T05:00:26"/>
    <n v="2013"/>
    <x v="7"/>
    <n v="2"/>
    <x v="4"/>
    <n v="6"/>
    <n v="0"/>
  </r>
  <r>
    <x v="213"/>
    <d v="2013-08-02T06:00:26"/>
    <n v="2013"/>
    <x v="7"/>
    <n v="2"/>
    <x v="5"/>
    <n v="6"/>
    <n v="0"/>
  </r>
  <r>
    <x v="213"/>
    <d v="2013-08-02T07:00:26"/>
    <n v="2013"/>
    <x v="7"/>
    <n v="2"/>
    <x v="6"/>
    <n v="6"/>
    <n v="0"/>
  </r>
  <r>
    <x v="213"/>
    <d v="2013-08-02T08:00:26"/>
    <n v="2013"/>
    <x v="7"/>
    <n v="2"/>
    <x v="7"/>
    <n v="6"/>
    <n v="4.7729999999999997"/>
  </r>
  <r>
    <x v="213"/>
    <d v="2013-08-02T09:00:26"/>
    <n v="2013"/>
    <x v="7"/>
    <n v="2"/>
    <x v="8"/>
    <n v="6"/>
    <n v="40.192"/>
  </r>
  <r>
    <x v="213"/>
    <d v="2013-08-02T10:00:26"/>
    <n v="2013"/>
    <x v="7"/>
    <n v="2"/>
    <x v="9"/>
    <n v="6"/>
    <n v="49.941000000000003"/>
  </r>
  <r>
    <x v="213"/>
    <d v="2013-08-02T11:00:26"/>
    <n v="2013"/>
    <x v="7"/>
    <n v="2"/>
    <x v="10"/>
    <n v="6"/>
    <n v="49.96"/>
  </r>
  <r>
    <x v="213"/>
    <d v="2013-08-02T12:00:26"/>
    <n v="2013"/>
    <x v="7"/>
    <n v="2"/>
    <x v="11"/>
    <n v="6"/>
    <n v="48.716999999999999"/>
  </r>
  <r>
    <x v="213"/>
    <d v="2013-08-02T13:00:26"/>
    <n v="2013"/>
    <x v="7"/>
    <n v="2"/>
    <x v="12"/>
    <n v="6"/>
    <n v="47.317999999999998"/>
  </r>
  <r>
    <x v="213"/>
    <d v="2013-08-02T14:00:26"/>
    <n v="2013"/>
    <x v="7"/>
    <n v="2"/>
    <x v="13"/>
    <n v="6"/>
    <n v="46.639000000000003"/>
  </r>
  <r>
    <x v="213"/>
    <d v="2013-08-02T15:00:26"/>
    <n v="2013"/>
    <x v="7"/>
    <n v="2"/>
    <x v="14"/>
    <n v="6"/>
    <n v="44.777999999999999"/>
  </r>
  <r>
    <x v="213"/>
    <d v="2013-08-02T16:00:26"/>
    <n v="2013"/>
    <x v="7"/>
    <n v="2"/>
    <x v="15"/>
    <n v="6"/>
    <n v="43.481000000000002"/>
  </r>
  <r>
    <x v="213"/>
    <d v="2013-08-02T17:00:26"/>
    <n v="2013"/>
    <x v="7"/>
    <n v="2"/>
    <x v="16"/>
    <n v="6"/>
    <n v="37.805"/>
  </r>
  <r>
    <x v="213"/>
    <d v="2013-08-02T18:00:26"/>
    <n v="2013"/>
    <x v="7"/>
    <n v="2"/>
    <x v="17"/>
    <n v="6"/>
    <n v="13.685"/>
  </r>
  <r>
    <x v="213"/>
    <d v="2013-08-02T19:00:26"/>
    <n v="2013"/>
    <x v="7"/>
    <n v="2"/>
    <x v="18"/>
    <n v="6"/>
    <n v="0"/>
  </r>
  <r>
    <x v="213"/>
    <d v="2013-08-02T20:00:26"/>
    <n v="2013"/>
    <x v="7"/>
    <n v="2"/>
    <x v="19"/>
    <n v="6"/>
    <n v="0"/>
  </r>
  <r>
    <x v="213"/>
    <d v="2013-08-02T21:00:26"/>
    <n v="2013"/>
    <x v="7"/>
    <n v="2"/>
    <x v="20"/>
    <n v="6"/>
    <n v="0"/>
  </r>
  <r>
    <x v="213"/>
    <d v="2013-08-02T22:00:26"/>
    <n v="2013"/>
    <x v="7"/>
    <n v="2"/>
    <x v="21"/>
    <n v="6"/>
    <n v="0"/>
  </r>
  <r>
    <x v="213"/>
    <d v="2013-08-02T23:00:26"/>
    <n v="2013"/>
    <x v="7"/>
    <n v="2"/>
    <x v="22"/>
    <n v="6"/>
    <n v="0"/>
  </r>
  <r>
    <x v="214"/>
    <d v="2013-08-03T00:00:26"/>
    <n v="2013"/>
    <x v="7"/>
    <n v="3"/>
    <x v="23"/>
    <n v="7"/>
    <n v="0"/>
  </r>
  <r>
    <x v="214"/>
    <d v="2013-08-03T01:00:26"/>
    <n v="2013"/>
    <x v="7"/>
    <n v="3"/>
    <x v="0"/>
    <n v="7"/>
    <n v="0"/>
  </r>
  <r>
    <x v="214"/>
    <d v="2013-08-03T02:00:26"/>
    <n v="2013"/>
    <x v="7"/>
    <n v="3"/>
    <x v="1"/>
    <n v="7"/>
    <n v="0"/>
  </r>
  <r>
    <x v="214"/>
    <d v="2013-08-03T03:00:26"/>
    <n v="2013"/>
    <x v="7"/>
    <n v="3"/>
    <x v="2"/>
    <n v="7"/>
    <n v="0"/>
  </r>
  <r>
    <x v="214"/>
    <d v="2013-08-03T04:00:26"/>
    <n v="2013"/>
    <x v="7"/>
    <n v="3"/>
    <x v="3"/>
    <n v="7"/>
    <n v="0"/>
  </r>
  <r>
    <x v="214"/>
    <d v="2013-08-03T05:00:26"/>
    <n v="2013"/>
    <x v="7"/>
    <n v="3"/>
    <x v="4"/>
    <n v="7"/>
    <n v="0"/>
  </r>
  <r>
    <x v="214"/>
    <d v="2013-08-03T06:00:26"/>
    <n v="2013"/>
    <x v="7"/>
    <n v="3"/>
    <x v="5"/>
    <n v="7"/>
    <n v="0"/>
  </r>
  <r>
    <x v="214"/>
    <d v="2013-08-03T07:00:26"/>
    <n v="2013"/>
    <x v="7"/>
    <n v="3"/>
    <x v="6"/>
    <n v="7"/>
    <n v="0"/>
  </r>
  <r>
    <x v="214"/>
    <d v="2013-08-03T08:00:26"/>
    <n v="2013"/>
    <x v="7"/>
    <n v="3"/>
    <x v="7"/>
    <n v="7"/>
    <n v="0"/>
  </r>
  <r>
    <x v="214"/>
    <d v="2013-08-03T09:00:26"/>
    <n v="2013"/>
    <x v="7"/>
    <n v="3"/>
    <x v="8"/>
    <n v="7"/>
    <n v="0.67310000000000003"/>
  </r>
  <r>
    <x v="214"/>
    <d v="2013-08-03T10:00:26"/>
    <n v="2013"/>
    <x v="7"/>
    <n v="3"/>
    <x v="9"/>
    <n v="7"/>
    <n v="3.6379999999999999"/>
  </r>
  <r>
    <x v="214"/>
    <d v="2013-08-03T11:00:26"/>
    <n v="2013"/>
    <x v="7"/>
    <n v="3"/>
    <x v="10"/>
    <n v="7"/>
    <n v="8.0169999999999995"/>
  </r>
  <r>
    <x v="214"/>
    <d v="2013-08-03T12:00:26"/>
    <n v="2013"/>
    <x v="7"/>
    <n v="3"/>
    <x v="11"/>
    <n v="7"/>
    <n v="9.7040000000000006"/>
  </r>
  <r>
    <x v="214"/>
    <d v="2013-08-03T13:00:26"/>
    <n v="2013"/>
    <x v="7"/>
    <n v="3"/>
    <x v="12"/>
    <n v="7"/>
    <n v="16.789000000000001"/>
  </r>
  <r>
    <x v="214"/>
    <d v="2013-08-03T14:00:26"/>
    <n v="2013"/>
    <x v="7"/>
    <n v="3"/>
    <x v="13"/>
    <n v="7"/>
    <n v="23.541"/>
  </r>
  <r>
    <x v="214"/>
    <d v="2013-08-03T15:00:26"/>
    <n v="2013"/>
    <x v="7"/>
    <n v="3"/>
    <x v="14"/>
    <n v="7"/>
    <n v="21.556000000000001"/>
  </r>
  <r>
    <x v="214"/>
    <d v="2013-08-03T16:00:26"/>
    <n v="2013"/>
    <x v="7"/>
    <n v="3"/>
    <x v="15"/>
    <n v="7"/>
    <n v="16.927"/>
  </r>
  <r>
    <x v="214"/>
    <d v="2013-08-03T17:00:26"/>
    <n v="2013"/>
    <x v="7"/>
    <n v="3"/>
    <x v="16"/>
    <n v="7"/>
    <n v="11.978"/>
  </r>
  <r>
    <x v="214"/>
    <d v="2013-08-03T18:00:26"/>
    <n v="2013"/>
    <x v="7"/>
    <n v="3"/>
    <x v="17"/>
    <n v="7"/>
    <n v="4.516"/>
  </r>
  <r>
    <x v="214"/>
    <d v="2013-08-03T19:00:26"/>
    <n v="2013"/>
    <x v="7"/>
    <n v="3"/>
    <x v="18"/>
    <n v="7"/>
    <n v="0"/>
  </r>
  <r>
    <x v="214"/>
    <d v="2013-08-03T20:00:26"/>
    <n v="2013"/>
    <x v="7"/>
    <n v="3"/>
    <x v="19"/>
    <n v="7"/>
    <n v="0"/>
  </r>
  <r>
    <x v="214"/>
    <d v="2013-08-03T21:00:26"/>
    <n v="2013"/>
    <x v="7"/>
    <n v="3"/>
    <x v="20"/>
    <n v="7"/>
    <n v="0"/>
  </r>
  <r>
    <x v="214"/>
    <d v="2013-08-03T22:00:26"/>
    <n v="2013"/>
    <x v="7"/>
    <n v="3"/>
    <x v="21"/>
    <n v="7"/>
    <n v="0"/>
  </r>
  <r>
    <x v="214"/>
    <d v="2013-08-03T23:00:26"/>
    <n v="2013"/>
    <x v="7"/>
    <n v="3"/>
    <x v="22"/>
    <n v="7"/>
    <n v="0"/>
  </r>
  <r>
    <x v="215"/>
    <d v="2013-08-04T00:00:26"/>
    <n v="2013"/>
    <x v="7"/>
    <n v="4"/>
    <x v="23"/>
    <n v="1"/>
    <n v="0"/>
  </r>
  <r>
    <x v="215"/>
    <d v="2013-08-04T01:00:26"/>
    <n v="2013"/>
    <x v="7"/>
    <n v="4"/>
    <x v="0"/>
    <n v="1"/>
    <n v="0"/>
  </r>
  <r>
    <x v="215"/>
    <d v="2013-08-04T02:00:26"/>
    <n v="2013"/>
    <x v="7"/>
    <n v="4"/>
    <x v="1"/>
    <n v="1"/>
    <n v="0"/>
  </r>
  <r>
    <x v="215"/>
    <d v="2013-08-04T03:00:26"/>
    <n v="2013"/>
    <x v="7"/>
    <n v="4"/>
    <x v="2"/>
    <n v="1"/>
    <n v="0"/>
  </r>
  <r>
    <x v="215"/>
    <d v="2013-08-04T04:00:26"/>
    <n v="2013"/>
    <x v="7"/>
    <n v="4"/>
    <x v="3"/>
    <n v="1"/>
    <n v="0"/>
  </r>
  <r>
    <x v="215"/>
    <d v="2013-08-04T05:00:26"/>
    <n v="2013"/>
    <x v="7"/>
    <n v="4"/>
    <x v="4"/>
    <n v="1"/>
    <n v="0"/>
  </r>
  <r>
    <x v="215"/>
    <d v="2013-08-04T06:00:26"/>
    <n v="2013"/>
    <x v="7"/>
    <n v="4"/>
    <x v="5"/>
    <n v="1"/>
    <n v="0"/>
  </r>
  <r>
    <x v="215"/>
    <d v="2013-08-04T07:00:26"/>
    <n v="2013"/>
    <x v="7"/>
    <n v="4"/>
    <x v="6"/>
    <n v="1"/>
    <n v="0"/>
  </r>
  <r>
    <x v="215"/>
    <d v="2013-08-04T08:00:26"/>
    <n v="2013"/>
    <x v="7"/>
    <n v="4"/>
    <x v="7"/>
    <n v="1"/>
    <n v="0"/>
  </r>
  <r>
    <x v="215"/>
    <d v="2013-08-04T09:00:26"/>
    <n v="2013"/>
    <x v="7"/>
    <n v="4"/>
    <x v="8"/>
    <n v="1"/>
    <n v="0.94899999999999995"/>
  </r>
  <r>
    <x v="215"/>
    <d v="2013-08-04T10:00:26"/>
    <n v="2013"/>
    <x v="7"/>
    <n v="4"/>
    <x v="9"/>
    <n v="1"/>
    <n v="2.0259999999999998"/>
  </r>
  <r>
    <x v="215"/>
    <d v="2013-08-04T11:00:26"/>
    <n v="2013"/>
    <x v="7"/>
    <n v="4"/>
    <x v="10"/>
    <n v="1"/>
    <n v="3.0990000000000002"/>
  </r>
  <r>
    <x v="215"/>
    <d v="2013-08-04T12:00:26"/>
    <n v="2013"/>
    <x v="7"/>
    <n v="4"/>
    <x v="11"/>
    <n v="1"/>
    <n v="4.2320000000000002"/>
  </r>
  <r>
    <x v="215"/>
    <d v="2013-08-04T13:00:26"/>
    <n v="2013"/>
    <x v="7"/>
    <n v="4"/>
    <x v="12"/>
    <n v="1"/>
    <n v="7.694"/>
  </r>
  <r>
    <x v="215"/>
    <d v="2013-08-04T14:00:26"/>
    <n v="2013"/>
    <x v="7"/>
    <n v="4"/>
    <x v="13"/>
    <n v="1"/>
    <n v="7.5250000000000004"/>
  </r>
  <r>
    <x v="215"/>
    <d v="2013-08-04T15:00:26"/>
    <n v="2013"/>
    <x v="7"/>
    <n v="4"/>
    <x v="14"/>
    <n v="1"/>
    <n v="4.734"/>
  </r>
  <r>
    <x v="215"/>
    <d v="2013-08-04T16:00:26"/>
    <n v="2013"/>
    <x v="7"/>
    <n v="4"/>
    <x v="15"/>
    <n v="1"/>
    <n v="3.65"/>
  </r>
  <r>
    <x v="215"/>
    <d v="2013-08-04T17:00:26"/>
    <n v="2013"/>
    <x v="7"/>
    <n v="4"/>
    <x v="16"/>
    <n v="1"/>
    <n v="3.32"/>
  </r>
  <r>
    <x v="215"/>
    <d v="2013-08-04T18:00:26"/>
    <n v="2013"/>
    <x v="7"/>
    <n v="4"/>
    <x v="17"/>
    <n v="1"/>
    <n v="0.85940000000000005"/>
  </r>
  <r>
    <x v="215"/>
    <d v="2013-08-04T19:00:26"/>
    <n v="2013"/>
    <x v="7"/>
    <n v="4"/>
    <x v="18"/>
    <n v="1"/>
    <n v="0"/>
  </r>
  <r>
    <x v="215"/>
    <d v="2013-08-04T20:00:26"/>
    <n v="2013"/>
    <x v="7"/>
    <n v="4"/>
    <x v="19"/>
    <n v="1"/>
    <n v="0"/>
  </r>
  <r>
    <x v="215"/>
    <d v="2013-08-04T21:00:26"/>
    <n v="2013"/>
    <x v="7"/>
    <n v="4"/>
    <x v="20"/>
    <n v="1"/>
    <n v="0"/>
  </r>
  <r>
    <x v="215"/>
    <d v="2013-08-04T22:00:26"/>
    <n v="2013"/>
    <x v="7"/>
    <n v="4"/>
    <x v="21"/>
    <n v="1"/>
    <n v="0"/>
  </r>
  <r>
    <x v="215"/>
    <d v="2013-08-04T23:00:26"/>
    <n v="2013"/>
    <x v="7"/>
    <n v="4"/>
    <x v="22"/>
    <n v="1"/>
    <n v="0"/>
  </r>
  <r>
    <x v="216"/>
    <d v="2013-08-05T00:00:26"/>
    <n v="2013"/>
    <x v="7"/>
    <n v="5"/>
    <x v="23"/>
    <n v="2"/>
    <n v="0"/>
  </r>
  <r>
    <x v="216"/>
    <d v="2013-08-05T01:00:26"/>
    <n v="2013"/>
    <x v="7"/>
    <n v="5"/>
    <x v="0"/>
    <n v="2"/>
    <n v="0"/>
  </r>
  <r>
    <x v="216"/>
    <d v="2013-08-05T02:00:26"/>
    <n v="2013"/>
    <x v="7"/>
    <n v="5"/>
    <x v="1"/>
    <n v="2"/>
    <n v="0"/>
  </r>
  <r>
    <x v="216"/>
    <d v="2013-08-05T03:00:26"/>
    <n v="2013"/>
    <x v="7"/>
    <n v="5"/>
    <x v="2"/>
    <n v="2"/>
    <n v="0"/>
  </r>
  <r>
    <x v="216"/>
    <d v="2013-08-05T04:00:26"/>
    <n v="2013"/>
    <x v="7"/>
    <n v="5"/>
    <x v="3"/>
    <n v="2"/>
    <n v="0"/>
  </r>
  <r>
    <x v="216"/>
    <d v="2013-08-05T05:00:26"/>
    <n v="2013"/>
    <x v="7"/>
    <n v="5"/>
    <x v="4"/>
    <n v="2"/>
    <n v="0"/>
  </r>
  <r>
    <x v="216"/>
    <d v="2013-08-05T06:00:26"/>
    <n v="2013"/>
    <x v="7"/>
    <n v="5"/>
    <x v="5"/>
    <n v="2"/>
    <n v="0"/>
  </r>
  <r>
    <x v="216"/>
    <d v="2013-08-05T07:00:26"/>
    <n v="2013"/>
    <x v="7"/>
    <n v="5"/>
    <x v="6"/>
    <n v="2"/>
    <n v="0"/>
  </r>
  <r>
    <x v="216"/>
    <d v="2013-08-05T08:00:26"/>
    <n v="2013"/>
    <x v="7"/>
    <n v="5"/>
    <x v="7"/>
    <n v="2"/>
    <n v="3.4489999999999998"/>
  </r>
  <r>
    <x v="216"/>
    <d v="2013-08-05T09:00:26"/>
    <n v="2013"/>
    <x v="7"/>
    <n v="5"/>
    <x v="8"/>
    <n v="2"/>
    <n v="25.7"/>
  </r>
  <r>
    <x v="216"/>
    <d v="2013-08-05T10:00:26"/>
    <n v="2013"/>
    <x v="7"/>
    <n v="5"/>
    <x v="9"/>
    <n v="2"/>
    <n v="36.311999999999998"/>
  </r>
  <r>
    <x v="216"/>
    <d v="2013-08-05T11:00:26"/>
    <n v="2013"/>
    <x v="7"/>
    <n v="5"/>
    <x v="10"/>
    <n v="2"/>
    <n v="41.3"/>
  </r>
  <r>
    <x v="216"/>
    <d v="2013-08-05T12:00:26"/>
    <n v="2013"/>
    <x v="7"/>
    <n v="5"/>
    <x v="11"/>
    <n v="2"/>
    <n v="44.061999999999998"/>
  </r>
  <r>
    <x v="216"/>
    <d v="2013-08-05T13:00:26"/>
    <n v="2013"/>
    <x v="7"/>
    <n v="5"/>
    <x v="12"/>
    <n v="2"/>
    <n v="47.078000000000003"/>
  </r>
  <r>
    <x v="216"/>
    <d v="2013-08-05T14:00:26"/>
    <n v="2013"/>
    <x v="7"/>
    <n v="5"/>
    <x v="13"/>
    <n v="2"/>
    <n v="48.73"/>
  </r>
  <r>
    <x v="216"/>
    <d v="2013-08-05T15:00:26"/>
    <n v="2013"/>
    <x v="7"/>
    <n v="5"/>
    <x v="14"/>
    <n v="2"/>
    <n v="48.488999999999997"/>
  </r>
  <r>
    <x v="216"/>
    <d v="2013-08-05T16:00:26"/>
    <n v="2013"/>
    <x v="7"/>
    <n v="5"/>
    <x v="15"/>
    <n v="2"/>
    <n v="49.96"/>
  </r>
  <r>
    <x v="216"/>
    <d v="2013-08-05T17:00:26"/>
    <n v="2013"/>
    <x v="7"/>
    <n v="5"/>
    <x v="16"/>
    <n v="2"/>
    <n v="41.433999999999997"/>
  </r>
  <r>
    <x v="216"/>
    <d v="2013-08-05T18:00:26"/>
    <n v="2013"/>
    <x v="7"/>
    <n v="5"/>
    <x v="17"/>
    <n v="2"/>
    <n v="6.34"/>
  </r>
  <r>
    <x v="216"/>
    <d v="2013-08-05T19:00:26"/>
    <n v="2013"/>
    <x v="7"/>
    <n v="5"/>
    <x v="18"/>
    <n v="2"/>
    <n v="0"/>
  </r>
  <r>
    <x v="216"/>
    <d v="2013-08-05T20:00:26"/>
    <n v="2013"/>
    <x v="7"/>
    <n v="5"/>
    <x v="19"/>
    <n v="2"/>
    <n v="0"/>
  </r>
  <r>
    <x v="216"/>
    <d v="2013-08-05T21:00:26"/>
    <n v="2013"/>
    <x v="7"/>
    <n v="5"/>
    <x v="20"/>
    <n v="2"/>
    <n v="0"/>
  </r>
  <r>
    <x v="216"/>
    <d v="2013-08-05T22:00:26"/>
    <n v="2013"/>
    <x v="7"/>
    <n v="5"/>
    <x v="21"/>
    <n v="2"/>
    <n v="0"/>
  </r>
  <r>
    <x v="216"/>
    <d v="2013-08-05T23:00:26"/>
    <n v="2013"/>
    <x v="7"/>
    <n v="5"/>
    <x v="22"/>
    <n v="2"/>
    <n v="0"/>
  </r>
  <r>
    <x v="217"/>
    <d v="2013-08-06T00:00:26"/>
    <n v="2013"/>
    <x v="7"/>
    <n v="6"/>
    <x v="23"/>
    <n v="3"/>
    <n v="0"/>
  </r>
  <r>
    <x v="217"/>
    <d v="2013-08-06T01:00:26"/>
    <n v="2013"/>
    <x v="7"/>
    <n v="6"/>
    <x v="0"/>
    <n v="3"/>
    <n v="0"/>
  </r>
  <r>
    <x v="217"/>
    <d v="2013-08-06T02:00:26"/>
    <n v="2013"/>
    <x v="7"/>
    <n v="6"/>
    <x v="1"/>
    <n v="3"/>
    <n v="0"/>
  </r>
  <r>
    <x v="217"/>
    <d v="2013-08-06T03:00:26"/>
    <n v="2013"/>
    <x v="7"/>
    <n v="6"/>
    <x v="2"/>
    <n v="3"/>
    <n v="0"/>
  </r>
  <r>
    <x v="217"/>
    <d v="2013-08-06T04:00:26"/>
    <n v="2013"/>
    <x v="7"/>
    <n v="6"/>
    <x v="3"/>
    <n v="3"/>
    <n v="0"/>
  </r>
  <r>
    <x v="217"/>
    <d v="2013-08-06T05:00:26"/>
    <n v="2013"/>
    <x v="7"/>
    <n v="6"/>
    <x v="4"/>
    <n v="3"/>
    <n v="0"/>
  </r>
  <r>
    <x v="217"/>
    <d v="2013-08-06T06:00:26"/>
    <n v="2013"/>
    <x v="7"/>
    <n v="6"/>
    <x v="5"/>
    <n v="3"/>
    <n v="0"/>
  </r>
  <r>
    <x v="217"/>
    <d v="2013-08-06T07:00:26"/>
    <n v="2013"/>
    <x v="7"/>
    <n v="6"/>
    <x v="6"/>
    <n v="3"/>
    <n v="0"/>
  </r>
  <r>
    <x v="217"/>
    <d v="2013-08-06T08:00:26"/>
    <n v="2013"/>
    <x v="7"/>
    <n v="6"/>
    <x v="7"/>
    <n v="3"/>
    <n v="3.6789999999999998"/>
  </r>
  <r>
    <x v="217"/>
    <d v="2013-08-06T09:00:26"/>
    <n v="2013"/>
    <x v="7"/>
    <n v="6"/>
    <x v="8"/>
    <n v="3"/>
    <n v="30.651"/>
  </r>
  <r>
    <x v="217"/>
    <d v="2013-08-06T10:00:26"/>
    <n v="2013"/>
    <x v="7"/>
    <n v="6"/>
    <x v="9"/>
    <n v="3"/>
    <n v="35.520000000000003"/>
  </r>
  <r>
    <x v="217"/>
    <d v="2013-08-06T11:00:26"/>
    <n v="2013"/>
    <x v="7"/>
    <n v="6"/>
    <x v="10"/>
    <n v="3"/>
    <n v="40.984000000000002"/>
  </r>
  <r>
    <x v="217"/>
    <d v="2013-08-06T12:00:26"/>
    <n v="2013"/>
    <x v="7"/>
    <n v="6"/>
    <x v="11"/>
    <n v="3"/>
    <n v="37.965000000000003"/>
  </r>
  <r>
    <x v="217"/>
    <d v="2013-08-06T13:00:26"/>
    <n v="2013"/>
    <x v="7"/>
    <n v="6"/>
    <x v="12"/>
    <n v="3"/>
    <n v="35.899000000000001"/>
  </r>
  <r>
    <x v="217"/>
    <d v="2013-08-06T14:00:26"/>
    <n v="2013"/>
    <x v="7"/>
    <n v="6"/>
    <x v="13"/>
    <n v="3"/>
    <n v="35.789000000000001"/>
  </r>
  <r>
    <x v="217"/>
    <d v="2013-08-06T15:00:26"/>
    <n v="2013"/>
    <x v="7"/>
    <n v="6"/>
    <x v="14"/>
    <n v="3"/>
    <n v="36.786000000000001"/>
  </r>
  <r>
    <x v="217"/>
    <d v="2013-08-06T16:00:26"/>
    <n v="2013"/>
    <x v="7"/>
    <n v="6"/>
    <x v="15"/>
    <n v="3"/>
    <n v="37.195999999999998"/>
  </r>
  <r>
    <x v="217"/>
    <d v="2013-08-06T17:00:26"/>
    <n v="2013"/>
    <x v="7"/>
    <n v="6"/>
    <x v="16"/>
    <n v="3"/>
    <n v="33.771999999999998"/>
  </r>
  <r>
    <x v="217"/>
    <d v="2013-08-06T18:00:26"/>
    <n v="2013"/>
    <x v="7"/>
    <n v="6"/>
    <x v="17"/>
    <n v="3"/>
    <n v="12.771000000000001"/>
  </r>
  <r>
    <x v="217"/>
    <d v="2013-08-06T19:00:26"/>
    <n v="2013"/>
    <x v="7"/>
    <n v="6"/>
    <x v="18"/>
    <n v="3"/>
    <n v="0"/>
  </r>
  <r>
    <x v="217"/>
    <d v="2013-08-06T20:00:26"/>
    <n v="2013"/>
    <x v="7"/>
    <n v="6"/>
    <x v="19"/>
    <n v="3"/>
    <n v="0"/>
  </r>
  <r>
    <x v="217"/>
    <d v="2013-08-06T21:00:26"/>
    <n v="2013"/>
    <x v="7"/>
    <n v="6"/>
    <x v="20"/>
    <n v="3"/>
    <n v="0"/>
  </r>
  <r>
    <x v="217"/>
    <d v="2013-08-06T22:00:26"/>
    <n v="2013"/>
    <x v="7"/>
    <n v="6"/>
    <x v="21"/>
    <n v="3"/>
    <n v="0"/>
  </r>
  <r>
    <x v="217"/>
    <d v="2013-08-06T23:00:26"/>
    <n v="2013"/>
    <x v="7"/>
    <n v="6"/>
    <x v="22"/>
    <n v="3"/>
    <n v="0"/>
  </r>
  <r>
    <x v="218"/>
    <d v="2013-08-07T00:00:26"/>
    <n v="2013"/>
    <x v="7"/>
    <n v="7"/>
    <x v="23"/>
    <n v="4"/>
    <n v="0"/>
  </r>
  <r>
    <x v="218"/>
    <d v="2013-08-07T01:00:26"/>
    <n v="2013"/>
    <x v="7"/>
    <n v="7"/>
    <x v="0"/>
    <n v="4"/>
    <n v="0"/>
  </r>
  <r>
    <x v="218"/>
    <d v="2013-08-07T02:00:26"/>
    <n v="2013"/>
    <x v="7"/>
    <n v="7"/>
    <x v="1"/>
    <n v="4"/>
    <n v="0"/>
  </r>
  <r>
    <x v="218"/>
    <d v="2013-08-07T03:00:26"/>
    <n v="2013"/>
    <x v="7"/>
    <n v="7"/>
    <x v="2"/>
    <n v="4"/>
    <n v="0"/>
  </r>
  <r>
    <x v="218"/>
    <d v="2013-08-07T04:00:26"/>
    <n v="2013"/>
    <x v="7"/>
    <n v="7"/>
    <x v="3"/>
    <n v="4"/>
    <n v="0"/>
  </r>
  <r>
    <x v="218"/>
    <d v="2013-08-07T05:00:26"/>
    <n v="2013"/>
    <x v="7"/>
    <n v="7"/>
    <x v="4"/>
    <n v="4"/>
    <n v="0"/>
  </r>
  <r>
    <x v="218"/>
    <d v="2013-08-07T06:00:26"/>
    <n v="2013"/>
    <x v="7"/>
    <n v="7"/>
    <x v="5"/>
    <n v="4"/>
    <n v="0"/>
  </r>
  <r>
    <x v="218"/>
    <d v="2013-08-07T07:00:26"/>
    <n v="2013"/>
    <x v="7"/>
    <n v="7"/>
    <x v="6"/>
    <n v="4"/>
    <n v="0"/>
  </r>
  <r>
    <x v="218"/>
    <d v="2013-08-07T08:00:26"/>
    <n v="2013"/>
    <x v="7"/>
    <n v="7"/>
    <x v="7"/>
    <n v="4"/>
    <n v="5.3470000000000004"/>
  </r>
  <r>
    <x v="218"/>
    <d v="2013-08-07T09:00:26"/>
    <n v="2013"/>
    <x v="7"/>
    <n v="7"/>
    <x v="8"/>
    <n v="4"/>
    <n v="39.465000000000003"/>
  </r>
  <r>
    <x v="218"/>
    <d v="2013-08-07T10:00:26"/>
    <n v="2013"/>
    <x v="7"/>
    <n v="7"/>
    <x v="9"/>
    <n v="4"/>
    <n v="46.28"/>
  </r>
  <r>
    <x v="218"/>
    <d v="2013-08-07T11:00:26"/>
    <n v="2013"/>
    <x v="7"/>
    <n v="7"/>
    <x v="10"/>
    <n v="4"/>
    <n v="45.308999999999997"/>
  </r>
  <r>
    <x v="218"/>
    <d v="2013-08-07T12:00:26"/>
    <n v="2013"/>
    <x v="7"/>
    <n v="7"/>
    <x v="11"/>
    <n v="4"/>
    <n v="45.154000000000003"/>
  </r>
  <r>
    <x v="218"/>
    <d v="2013-08-07T13:00:26"/>
    <n v="2013"/>
    <x v="7"/>
    <n v="7"/>
    <x v="12"/>
    <n v="4"/>
    <n v="45.648000000000003"/>
  </r>
  <r>
    <x v="218"/>
    <d v="2013-08-07T14:00:26"/>
    <n v="2013"/>
    <x v="7"/>
    <n v="7"/>
    <x v="13"/>
    <n v="4"/>
    <n v="46.185000000000002"/>
  </r>
  <r>
    <x v="218"/>
    <d v="2013-08-07T15:00:26"/>
    <n v="2013"/>
    <x v="7"/>
    <n v="7"/>
    <x v="14"/>
    <n v="4"/>
    <n v="46.941000000000003"/>
  </r>
  <r>
    <x v="218"/>
    <d v="2013-08-07T16:00:26"/>
    <n v="2013"/>
    <x v="7"/>
    <n v="7"/>
    <x v="15"/>
    <n v="4"/>
    <n v="47.219000000000001"/>
  </r>
  <r>
    <x v="218"/>
    <d v="2013-08-07T17:00:26"/>
    <n v="2013"/>
    <x v="7"/>
    <n v="7"/>
    <x v="16"/>
    <n v="4"/>
    <n v="42.918999999999997"/>
  </r>
  <r>
    <x v="218"/>
    <d v="2013-08-07T18:00:26"/>
    <n v="2013"/>
    <x v="7"/>
    <n v="7"/>
    <x v="17"/>
    <n v="4"/>
    <n v="16.783000000000001"/>
  </r>
  <r>
    <x v="218"/>
    <d v="2013-08-07T19:00:26"/>
    <n v="2013"/>
    <x v="7"/>
    <n v="7"/>
    <x v="18"/>
    <n v="4"/>
    <n v="0"/>
  </r>
  <r>
    <x v="218"/>
    <d v="2013-08-07T20:00:26"/>
    <n v="2013"/>
    <x v="7"/>
    <n v="7"/>
    <x v="19"/>
    <n v="4"/>
    <n v="0"/>
  </r>
  <r>
    <x v="218"/>
    <d v="2013-08-07T21:00:26"/>
    <n v="2013"/>
    <x v="7"/>
    <n v="7"/>
    <x v="20"/>
    <n v="4"/>
    <n v="0"/>
  </r>
  <r>
    <x v="218"/>
    <d v="2013-08-07T22:00:26"/>
    <n v="2013"/>
    <x v="7"/>
    <n v="7"/>
    <x v="21"/>
    <n v="4"/>
    <n v="0"/>
  </r>
  <r>
    <x v="218"/>
    <d v="2013-08-07T23:00:26"/>
    <n v="2013"/>
    <x v="7"/>
    <n v="7"/>
    <x v="22"/>
    <n v="4"/>
    <n v="0"/>
  </r>
  <r>
    <x v="219"/>
    <d v="2013-08-08T00:00:26"/>
    <n v="2013"/>
    <x v="7"/>
    <n v="8"/>
    <x v="23"/>
    <n v="5"/>
    <n v="0"/>
  </r>
  <r>
    <x v="219"/>
    <d v="2013-08-08T01:00:26"/>
    <n v="2013"/>
    <x v="7"/>
    <n v="8"/>
    <x v="0"/>
    <n v="5"/>
    <n v="0"/>
  </r>
  <r>
    <x v="219"/>
    <d v="2013-08-08T02:00:26"/>
    <n v="2013"/>
    <x v="7"/>
    <n v="8"/>
    <x v="1"/>
    <n v="5"/>
    <n v="0"/>
  </r>
  <r>
    <x v="219"/>
    <d v="2013-08-08T03:00:26"/>
    <n v="2013"/>
    <x v="7"/>
    <n v="8"/>
    <x v="2"/>
    <n v="5"/>
    <n v="0"/>
  </r>
  <r>
    <x v="219"/>
    <d v="2013-08-08T04:00:26"/>
    <n v="2013"/>
    <x v="7"/>
    <n v="8"/>
    <x v="3"/>
    <n v="5"/>
    <n v="0"/>
  </r>
  <r>
    <x v="219"/>
    <d v="2013-08-08T05:00:26"/>
    <n v="2013"/>
    <x v="7"/>
    <n v="8"/>
    <x v="4"/>
    <n v="5"/>
    <n v="0"/>
  </r>
  <r>
    <x v="219"/>
    <d v="2013-08-08T06:00:26"/>
    <n v="2013"/>
    <x v="7"/>
    <n v="8"/>
    <x v="5"/>
    <n v="5"/>
    <n v="0"/>
  </r>
  <r>
    <x v="219"/>
    <d v="2013-08-08T07:00:26"/>
    <n v="2013"/>
    <x v="7"/>
    <n v="8"/>
    <x v="6"/>
    <n v="5"/>
    <n v="0"/>
  </r>
  <r>
    <x v="219"/>
    <d v="2013-08-08T08:00:26"/>
    <n v="2013"/>
    <x v="7"/>
    <n v="8"/>
    <x v="7"/>
    <n v="5"/>
    <n v="3.5369999999999999"/>
  </r>
  <r>
    <x v="219"/>
    <d v="2013-08-08T09:00:26"/>
    <n v="2013"/>
    <x v="7"/>
    <n v="8"/>
    <x v="8"/>
    <n v="5"/>
    <n v="25.634"/>
  </r>
  <r>
    <x v="219"/>
    <d v="2013-08-08T10:00:26"/>
    <n v="2013"/>
    <x v="7"/>
    <n v="8"/>
    <x v="9"/>
    <n v="5"/>
    <n v="29.945"/>
  </r>
  <r>
    <x v="219"/>
    <d v="2013-08-08T11:00:26"/>
    <n v="2013"/>
    <x v="7"/>
    <n v="8"/>
    <x v="10"/>
    <n v="5"/>
    <n v="30.146000000000001"/>
  </r>
  <r>
    <x v="219"/>
    <d v="2013-08-08T12:00:26"/>
    <n v="2013"/>
    <x v="7"/>
    <n v="8"/>
    <x v="11"/>
    <n v="5"/>
    <n v="29.372"/>
  </r>
  <r>
    <x v="219"/>
    <d v="2013-08-08T13:00:26"/>
    <n v="2013"/>
    <x v="7"/>
    <n v="8"/>
    <x v="12"/>
    <n v="5"/>
    <n v="28.513000000000002"/>
  </r>
  <r>
    <x v="219"/>
    <d v="2013-08-08T14:00:26"/>
    <n v="2013"/>
    <x v="7"/>
    <n v="8"/>
    <x v="13"/>
    <n v="5"/>
    <n v="29.058"/>
  </r>
  <r>
    <x v="219"/>
    <d v="2013-08-08T15:00:26"/>
    <n v="2013"/>
    <x v="7"/>
    <n v="8"/>
    <x v="14"/>
    <n v="5"/>
    <n v="29.852"/>
  </r>
  <r>
    <x v="219"/>
    <d v="2013-08-08T16:00:26"/>
    <n v="2013"/>
    <x v="7"/>
    <n v="8"/>
    <x v="15"/>
    <n v="5"/>
    <n v="29.622"/>
  </r>
  <r>
    <x v="219"/>
    <d v="2013-08-08T17:00:26"/>
    <n v="2013"/>
    <x v="7"/>
    <n v="8"/>
    <x v="16"/>
    <n v="5"/>
    <n v="27.298999999999999"/>
  </r>
  <r>
    <x v="219"/>
    <d v="2013-08-08T18:00:26"/>
    <n v="2013"/>
    <x v="7"/>
    <n v="8"/>
    <x v="17"/>
    <n v="5"/>
    <n v="9.8309999999999995"/>
  </r>
  <r>
    <x v="219"/>
    <d v="2013-08-08T19:00:26"/>
    <n v="2013"/>
    <x v="7"/>
    <n v="8"/>
    <x v="18"/>
    <n v="5"/>
    <n v="0"/>
  </r>
  <r>
    <x v="219"/>
    <d v="2013-08-08T20:00:26"/>
    <n v="2013"/>
    <x v="7"/>
    <n v="8"/>
    <x v="19"/>
    <n v="5"/>
    <n v="0"/>
  </r>
  <r>
    <x v="219"/>
    <d v="2013-08-08T21:00:26"/>
    <n v="2013"/>
    <x v="7"/>
    <n v="8"/>
    <x v="20"/>
    <n v="5"/>
    <n v="0"/>
  </r>
  <r>
    <x v="219"/>
    <d v="2013-08-08T22:00:26"/>
    <n v="2013"/>
    <x v="7"/>
    <n v="8"/>
    <x v="21"/>
    <n v="5"/>
    <n v="0"/>
  </r>
  <r>
    <x v="219"/>
    <d v="2013-08-08T23:00:26"/>
    <n v="2013"/>
    <x v="7"/>
    <n v="8"/>
    <x v="22"/>
    <n v="5"/>
    <n v="0"/>
  </r>
  <r>
    <x v="220"/>
    <d v="2013-08-09T00:00:26"/>
    <n v="2013"/>
    <x v="7"/>
    <n v="9"/>
    <x v="23"/>
    <n v="6"/>
    <n v="0"/>
  </r>
  <r>
    <x v="220"/>
    <d v="2013-08-09T01:00:26"/>
    <n v="2013"/>
    <x v="7"/>
    <n v="9"/>
    <x v="0"/>
    <n v="6"/>
    <n v="0"/>
  </r>
  <r>
    <x v="220"/>
    <d v="2013-08-09T02:00:26"/>
    <n v="2013"/>
    <x v="7"/>
    <n v="9"/>
    <x v="1"/>
    <n v="6"/>
    <n v="0"/>
  </r>
  <r>
    <x v="220"/>
    <d v="2013-08-09T03:00:26"/>
    <n v="2013"/>
    <x v="7"/>
    <n v="9"/>
    <x v="2"/>
    <n v="6"/>
    <n v="0"/>
  </r>
  <r>
    <x v="220"/>
    <d v="2013-08-09T04:00:26"/>
    <n v="2013"/>
    <x v="7"/>
    <n v="9"/>
    <x v="3"/>
    <n v="6"/>
    <n v="0"/>
  </r>
  <r>
    <x v="220"/>
    <d v="2013-08-09T05:00:26"/>
    <n v="2013"/>
    <x v="7"/>
    <n v="9"/>
    <x v="4"/>
    <n v="6"/>
    <n v="0"/>
  </r>
  <r>
    <x v="220"/>
    <d v="2013-08-09T06:00:26"/>
    <n v="2013"/>
    <x v="7"/>
    <n v="9"/>
    <x v="5"/>
    <n v="6"/>
    <n v="0"/>
  </r>
  <r>
    <x v="220"/>
    <d v="2013-08-09T07:00:26"/>
    <n v="2013"/>
    <x v="7"/>
    <n v="9"/>
    <x v="6"/>
    <n v="6"/>
    <n v="0"/>
  </r>
  <r>
    <x v="220"/>
    <d v="2013-08-09T08:00:26"/>
    <n v="2013"/>
    <x v="7"/>
    <n v="9"/>
    <x v="7"/>
    <n v="6"/>
    <n v="6.056"/>
  </r>
  <r>
    <x v="220"/>
    <d v="2013-08-09T09:00:26"/>
    <n v="2013"/>
    <x v="7"/>
    <n v="9"/>
    <x v="8"/>
    <n v="6"/>
    <n v="42.212000000000003"/>
  </r>
  <r>
    <x v="220"/>
    <d v="2013-08-09T10:00:26"/>
    <n v="2013"/>
    <x v="7"/>
    <n v="9"/>
    <x v="9"/>
    <n v="6"/>
    <n v="48.23"/>
  </r>
  <r>
    <x v="220"/>
    <d v="2013-08-09T11:00:26"/>
    <n v="2013"/>
    <x v="7"/>
    <n v="9"/>
    <x v="10"/>
    <n v="6"/>
    <n v="49.16"/>
  </r>
  <r>
    <x v="220"/>
    <d v="2013-08-09T12:00:26"/>
    <n v="2013"/>
    <x v="7"/>
    <n v="9"/>
    <x v="11"/>
    <n v="6"/>
    <n v="45.168999999999997"/>
  </r>
  <r>
    <x v="220"/>
    <d v="2013-08-09T13:00:26"/>
    <n v="2013"/>
    <x v="7"/>
    <n v="9"/>
    <x v="12"/>
    <n v="6"/>
    <n v="44.133000000000003"/>
  </r>
  <r>
    <x v="220"/>
    <d v="2013-08-09T14:00:26"/>
    <n v="2013"/>
    <x v="7"/>
    <n v="9"/>
    <x v="13"/>
    <n v="6"/>
    <n v="45.52"/>
  </r>
  <r>
    <x v="220"/>
    <d v="2013-08-09T15:00:26"/>
    <n v="2013"/>
    <x v="7"/>
    <n v="9"/>
    <x v="14"/>
    <n v="6"/>
    <n v="48.418999999999997"/>
  </r>
  <r>
    <x v="220"/>
    <d v="2013-08-09T16:00:26"/>
    <n v="2013"/>
    <x v="7"/>
    <n v="9"/>
    <x v="15"/>
    <n v="6"/>
    <n v="49.1"/>
  </r>
  <r>
    <x v="220"/>
    <d v="2013-08-09T17:00:26"/>
    <n v="2013"/>
    <x v="7"/>
    <n v="9"/>
    <x v="16"/>
    <n v="6"/>
    <n v="43.35"/>
  </r>
  <r>
    <x v="220"/>
    <d v="2013-08-09T18:00:26"/>
    <n v="2013"/>
    <x v="7"/>
    <n v="9"/>
    <x v="17"/>
    <n v="6"/>
    <n v="13.21"/>
  </r>
  <r>
    <x v="220"/>
    <d v="2013-08-09T19:00:26"/>
    <n v="2013"/>
    <x v="7"/>
    <n v="9"/>
    <x v="18"/>
    <n v="6"/>
    <n v="0"/>
  </r>
  <r>
    <x v="220"/>
    <d v="2013-08-09T20:00:26"/>
    <n v="2013"/>
    <x v="7"/>
    <n v="9"/>
    <x v="19"/>
    <n v="6"/>
    <n v="0"/>
  </r>
  <r>
    <x v="220"/>
    <d v="2013-08-09T21:00:26"/>
    <n v="2013"/>
    <x v="7"/>
    <n v="9"/>
    <x v="20"/>
    <n v="6"/>
    <n v="0"/>
  </r>
  <r>
    <x v="220"/>
    <d v="2013-08-09T22:00:26"/>
    <n v="2013"/>
    <x v="7"/>
    <n v="9"/>
    <x v="21"/>
    <n v="6"/>
    <n v="0"/>
  </r>
  <r>
    <x v="220"/>
    <d v="2013-08-09T23:00:27"/>
    <n v="2013"/>
    <x v="7"/>
    <n v="9"/>
    <x v="22"/>
    <n v="6"/>
    <n v="0"/>
  </r>
  <r>
    <x v="221"/>
    <d v="2013-08-10T00:00:27"/>
    <n v="2013"/>
    <x v="7"/>
    <n v="10"/>
    <x v="23"/>
    <n v="7"/>
    <n v="0"/>
  </r>
  <r>
    <x v="221"/>
    <d v="2013-08-10T01:00:27"/>
    <n v="2013"/>
    <x v="7"/>
    <n v="10"/>
    <x v="0"/>
    <n v="7"/>
    <n v="0"/>
  </r>
  <r>
    <x v="221"/>
    <d v="2013-08-10T02:00:27"/>
    <n v="2013"/>
    <x v="7"/>
    <n v="10"/>
    <x v="1"/>
    <n v="7"/>
    <n v="0"/>
  </r>
  <r>
    <x v="221"/>
    <d v="2013-08-10T03:00:27"/>
    <n v="2013"/>
    <x v="7"/>
    <n v="10"/>
    <x v="2"/>
    <n v="7"/>
    <n v="0"/>
  </r>
  <r>
    <x v="221"/>
    <d v="2013-08-10T04:00:27"/>
    <n v="2013"/>
    <x v="7"/>
    <n v="10"/>
    <x v="3"/>
    <n v="7"/>
    <n v="0"/>
  </r>
  <r>
    <x v="221"/>
    <d v="2013-08-10T05:00:27"/>
    <n v="2013"/>
    <x v="7"/>
    <n v="10"/>
    <x v="4"/>
    <n v="7"/>
    <n v="0"/>
  </r>
  <r>
    <x v="221"/>
    <d v="2013-08-10T06:00:27"/>
    <n v="2013"/>
    <x v="7"/>
    <n v="10"/>
    <x v="5"/>
    <n v="7"/>
    <n v="0"/>
  </r>
  <r>
    <x v="221"/>
    <d v="2013-08-10T07:00:27"/>
    <n v="2013"/>
    <x v="7"/>
    <n v="10"/>
    <x v="6"/>
    <n v="7"/>
    <n v="0"/>
  </r>
  <r>
    <x v="221"/>
    <d v="2013-08-10T08:00:27"/>
    <n v="2013"/>
    <x v="7"/>
    <n v="10"/>
    <x v="7"/>
    <n v="7"/>
    <n v="6.6929999999999996"/>
  </r>
  <r>
    <x v="221"/>
    <d v="2013-08-10T09:00:27"/>
    <n v="2013"/>
    <x v="7"/>
    <n v="10"/>
    <x v="8"/>
    <n v="7"/>
    <n v="42.709000000000003"/>
  </r>
  <r>
    <x v="221"/>
    <d v="2013-08-10T10:00:27"/>
    <n v="2013"/>
    <x v="7"/>
    <n v="10"/>
    <x v="9"/>
    <n v="7"/>
    <n v="48.832999999999998"/>
  </r>
  <r>
    <x v="221"/>
    <d v="2013-08-10T11:00:27"/>
    <n v="2013"/>
    <x v="7"/>
    <n v="10"/>
    <x v="10"/>
    <n v="7"/>
    <n v="49.96"/>
  </r>
  <r>
    <x v="221"/>
    <d v="2013-08-10T12:00:27"/>
    <n v="2013"/>
    <x v="7"/>
    <n v="10"/>
    <x v="11"/>
    <n v="7"/>
    <n v="46.749000000000002"/>
  </r>
  <r>
    <x v="221"/>
    <d v="2013-08-10T13:00:27"/>
    <n v="2013"/>
    <x v="7"/>
    <n v="10"/>
    <x v="12"/>
    <n v="7"/>
    <n v="45.451000000000001"/>
  </r>
  <r>
    <x v="221"/>
    <d v="2013-08-10T14:00:27"/>
    <n v="2013"/>
    <x v="7"/>
    <n v="10"/>
    <x v="13"/>
    <n v="7"/>
    <n v="47.530999999999999"/>
  </r>
  <r>
    <x v="221"/>
    <d v="2013-08-10T15:00:27"/>
    <n v="2013"/>
    <x v="7"/>
    <n v="10"/>
    <x v="14"/>
    <n v="7"/>
    <n v="49.96"/>
  </r>
  <r>
    <x v="221"/>
    <d v="2013-08-10T16:00:27"/>
    <n v="2013"/>
    <x v="7"/>
    <n v="10"/>
    <x v="15"/>
    <n v="7"/>
    <n v="49.96"/>
  </r>
  <r>
    <x v="221"/>
    <d v="2013-08-10T17:00:27"/>
    <n v="2013"/>
    <x v="7"/>
    <n v="10"/>
    <x v="16"/>
    <n v="7"/>
    <n v="47.170999999999999"/>
  </r>
  <r>
    <x v="221"/>
    <d v="2013-08-10T18:00:27"/>
    <n v="2013"/>
    <x v="7"/>
    <n v="10"/>
    <x v="17"/>
    <n v="7"/>
    <n v="16.446999999999999"/>
  </r>
  <r>
    <x v="221"/>
    <d v="2013-08-10T19:00:27"/>
    <n v="2013"/>
    <x v="7"/>
    <n v="10"/>
    <x v="18"/>
    <n v="7"/>
    <n v="0"/>
  </r>
  <r>
    <x v="221"/>
    <d v="2013-08-10T20:00:27"/>
    <n v="2013"/>
    <x v="7"/>
    <n v="10"/>
    <x v="19"/>
    <n v="7"/>
    <n v="0"/>
  </r>
  <r>
    <x v="221"/>
    <d v="2013-08-10T21:00:27"/>
    <n v="2013"/>
    <x v="7"/>
    <n v="10"/>
    <x v="20"/>
    <n v="7"/>
    <n v="0"/>
  </r>
  <r>
    <x v="221"/>
    <d v="2013-08-10T22:00:27"/>
    <n v="2013"/>
    <x v="7"/>
    <n v="10"/>
    <x v="21"/>
    <n v="7"/>
    <n v="0"/>
  </r>
  <r>
    <x v="221"/>
    <d v="2013-08-10T23:00:27"/>
    <n v="2013"/>
    <x v="7"/>
    <n v="10"/>
    <x v="22"/>
    <n v="7"/>
    <n v="0"/>
  </r>
  <r>
    <x v="222"/>
    <d v="2013-08-11T00:00:27"/>
    <n v="2013"/>
    <x v="7"/>
    <n v="11"/>
    <x v="23"/>
    <n v="1"/>
    <n v="0"/>
  </r>
  <r>
    <x v="222"/>
    <d v="2013-08-11T01:00:27"/>
    <n v="2013"/>
    <x v="7"/>
    <n v="11"/>
    <x v="0"/>
    <n v="1"/>
    <n v="0"/>
  </r>
  <r>
    <x v="222"/>
    <d v="2013-08-11T02:00:27"/>
    <n v="2013"/>
    <x v="7"/>
    <n v="11"/>
    <x v="1"/>
    <n v="1"/>
    <n v="0"/>
  </r>
  <r>
    <x v="222"/>
    <d v="2013-08-11T03:00:27"/>
    <n v="2013"/>
    <x v="7"/>
    <n v="11"/>
    <x v="2"/>
    <n v="1"/>
    <n v="0"/>
  </r>
  <r>
    <x v="222"/>
    <d v="2013-08-11T04:00:27"/>
    <n v="2013"/>
    <x v="7"/>
    <n v="11"/>
    <x v="3"/>
    <n v="1"/>
    <n v="0"/>
  </r>
  <r>
    <x v="222"/>
    <d v="2013-08-11T05:00:27"/>
    <n v="2013"/>
    <x v="7"/>
    <n v="11"/>
    <x v="4"/>
    <n v="1"/>
    <n v="0"/>
  </r>
  <r>
    <x v="222"/>
    <d v="2013-08-11T06:00:27"/>
    <n v="2013"/>
    <x v="7"/>
    <n v="11"/>
    <x v="5"/>
    <n v="1"/>
    <n v="0"/>
  </r>
  <r>
    <x v="222"/>
    <d v="2013-08-11T07:00:27"/>
    <n v="2013"/>
    <x v="7"/>
    <n v="11"/>
    <x v="6"/>
    <n v="1"/>
    <n v="0"/>
  </r>
  <r>
    <x v="222"/>
    <d v="2013-08-11T08:00:27"/>
    <n v="2013"/>
    <x v="7"/>
    <n v="11"/>
    <x v="7"/>
    <n v="1"/>
    <n v="0"/>
  </r>
  <r>
    <x v="222"/>
    <d v="2013-08-11T09:00:27"/>
    <n v="2013"/>
    <x v="7"/>
    <n v="11"/>
    <x v="8"/>
    <n v="1"/>
    <n v="2.0510000000000002"/>
  </r>
  <r>
    <x v="222"/>
    <d v="2013-08-11T10:00:27"/>
    <n v="2013"/>
    <x v="7"/>
    <n v="11"/>
    <x v="9"/>
    <n v="1"/>
    <n v="3.4430000000000001"/>
  </r>
  <r>
    <x v="222"/>
    <d v="2013-08-11T11:00:27"/>
    <n v="2013"/>
    <x v="7"/>
    <n v="11"/>
    <x v="10"/>
    <n v="1"/>
    <n v="3.9329999999999998"/>
  </r>
  <r>
    <x v="222"/>
    <d v="2013-08-11T12:00:27"/>
    <n v="2013"/>
    <x v="7"/>
    <n v="11"/>
    <x v="11"/>
    <n v="1"/>
    <n v="6.96"/>
  </r>
  <r>
    <x v="222"/>
    <d v="2013-08-11T13:00:27"/>
    <n v="2013"/>
    <x v="7"/>
    <n v="11"/>
    <x v="12"/>
    <n v="1"/>
    <n v="15.324999999999999"/>
  </r>
  <r>
    <x v="222"/>
    <d v="2013-08-11T14:00:27"/>
    <n v="2013"/>
    <x v="7"/>
    <n v="11"/>
    <x v="13"/>
    <n v="1"/>
    <n v="26.030999999999999"/>
  </r>
  <r>
    <x v="222"/>
    <d v="2013-08-11T15:00:27"/>
    <n v="2013"/>
    <x v="7"/>
    <n v="11"/>
    <x v="14"/>
    <n v="1"/>
    <n v="29.225000000000001"/>
  </r>
  <r>
    <x v="222"/>
    <d v="2013-08-11T16:00:27"/>
    <n v="2013"/>
    <x v="7"/>
    <n v="11"/>
    <x v="15"/>
    <n v="1"/>
    <n v="13.294"/>
  </r>
  <r>
    <x v="222"/>
    <d v="2013-08-11T17:00:27"/>
    <n v="2013"/>
    <x v="7"/>
    <n v="11"/>
    <x v="16"/>
    <n v="1"/>
    <n v="3.552"/>
  </r>
  <r>
    <x v="222"/>
    <d v="2013-08-11T18:00:27"/>
    <n v="2013"/>
    <x v="7"/>
    <n v="11"/>
    <x v="17"/>
    <n v="1"/>
    <n v="0.4728"/>
  </r>
  <r>
    <x v="222"/>
    <d v="2013-08-11T19:00:27"/>
    <n v="2013"/>
    <x v="7"/>
    <n v="11"/>
    <x v="18"/>
    <n v="1"/>
    <n v="0"/>
  </r>
  <r>
    <x v="222"/>
    <d v="2013-08-11T20:00:27"/>
    <n v="2013"/>
    <x v="7"/>
    <n v="11"/>
    <x v="19"/>
    <n v="1"/>
    <n v="0"/>
  </r>
  <r>
    <x v="222"/>
    <d v="2013-08-11T21:00:27"/>
    <n v="2013"/>
    <x v="7"/>
    <n v="11"/>
    <x v="20"/>
    <n v="1"/>
    <n v="0"/>
  </r>
  <r>
    <x v="222"/>
    <d v="2013-08-11T22:00:27"/>
    <n v="2013"/>
    <x v="7"/>
    <n v="11"/>
    <x v="21"/>
    <n v="1"/>
    <n v="0"/>
  </r>
  <r>
    <x v="222"/>
    <d v="2013-08-11T23:00:27"/>
    <n v="2013"/>
    <x v="7"/>
    <n v="11"/>
    <x v="22"/>
    <n v="1"/>
    <n v="0"/>
  </r>
  <r>
    <x v="223"/>
    <d v="2013-08-12T00:00:27"/>
    <n v="2013"/>
    <x v="7"/>
    <n v="12"/>
    <x v="23"/>
    <n v="2"/>
    <n v="0"/>
  </r>
  <r>
    <x v="223"/>
    <d v="2013-08-12T01:00:27"/>
    <n v="2013"/>
    <x v="7"/>
    <n v="12"/>
    <x v="0"/>
    <n v="2"/>
    <n v="0"/>
  </r>
  <r>
    <x v="223"/>
    <d v="2013-08-12T02:00:27"/>
    <n v="2013"/>
    <x v="7"/>
    <n v="12"/>
    <x v="1"/>
    <n v="2"/>
    <n v="0"/>
  </r>
  <r>
    <x v="223"/>
    <d v="2013-08-12T03:00:27"/>
    <n v="2013"/>
    <x v="7"/>
    <n v="12"/>
    <x v="2"/>
    <n v="2"/>
    <n v="0"/>
  </r>
  <r>
    <x v="223"/>
    <d v="2013-08-12T04:00:27"/>
    <n v="2013"/>
    <x v="7"/>
    <n v="12"/>
    <x v="3"/>
    <n v="2"/>
    <n v="0"/>
  </r>
  <r>
    <x v="223"/>
    <d v="2013-08-12T05:00:27"/>
    <n v="2013"/>
    <x v="7"/>
    <n v="12"/>
    <x v="4"/>
    <n v="2"/>
    <n v="0"/>
  </r>
  <r>
    <x v="223"/>
    <d v="2013-08-12T06:00:27"/>
    <n v="2013"/>
    <x v="7"/>
    <n v="12"/>
    <x v="5"/>
    <n v="2"/>
    <n v="0"/>
  </r>
  <r>
    <x v="223"/>
    <d v="2013-08-12T07:00:27"/>
    <n v="2013"/>
    <x v="7"/>
    <n v="12"/>
    <x v="6"/>
    <n v="2"/>
    <n v="0"/>
  </r>
  <r>
    <x v="223"/>
    <d v="2013-08-12T08:00:27"/>
    <n v="2013"/>
    <x v="7"/>
    <n v="12"/>
    <x v="7"/>
    <n v="2"/>
    <n v="5.7809999999999997"/>
  </r>
  <r>
    <x v="223"/>
    <d v="2013-08-12T09:00:27"/>
    <n v="2013"/>
    <x v="7"/>
    <n v="12"/>
    <x v="8"/>
    <n v="2"/>
    <n v="35.109000000000002"/>
  </r>
  <r>
    <x v="223"/>
    <d v="2013-08-12T10:00:27"/>
    <n v="2013"/>
    <x v="7"/>
    <n v="12"/>
    <x v="9"/>
    <n v="2"/>
    <n v="39.673000000000002"/>
  </r>
  <r>
    <x v="223"/>
    <d v="2013-08-12T11:00:27"/>
    <n v="2013"/>
    <x v="7"/>
    <n v="12"/>
    <x v="10"/>
    <n v="2"/>
    <n v="39.390999999999998"/>
  </r>
  <r>
    <x v="223"/>
    <d v="2013-08-12T12:00:27"/>
    <n v="2013"/>
    <x v="7"/>
    <n v="12"/>
    <x v="11"/>
    <n v="2"/>
    <n v="38.817"/>
  </r>
  <r>
    <x v="223"/>
    <d v="2013-08-12T13:00:27"/>
    <n v="2013"/>
    <x v="7"/>
    <n v="12"/>
    <x v="12"/>
    <n v="2"/>
    <n v="40.332999999999998"/>
  </r>
  <r>
    <x v="223"/>
    <d v="2013-08-12T14:00:27"/>
    <n v="2013"/>
    <x v="7"/>
    <n v="12"/>
    <x v="13"/>
    <n v="2"/>
    <n v="43.654000000000003"/>
  </r>
  <r>
    <x v="223"/>
    <d v="2013-08-12T15:00:27"/>
    <n v="2013"/>
    <x v="7"/>
    <n v="12"/>
    <x v="14"/>
    <n v="2"/>
    <n v="47.539000000000001"/>
  </r>
  <r>
    <x v="223"/>
    <d v="2013-08-12T16:00:27"/>
    <n v="2013"/>
    <x v="7"/>
    <n v="12"/>
    <x v="15"/>
    <n v="2"/>
    <n v="49.598999999999997"/>
  </r>
  <r>
    <x v="223"/>
    <d v="2013-08-12T17:00:27"/>
    <n v="2013"/>
    <x v="7"/>
    <n v="12"/>
    <x v="16"/>
    <n v="2"/>
    <n v="46.143000000000001"/>
  </r>
  <r>
    <x v="223"/>
    <d v="2013-08-12T18:00:27"/>
    <n v="2013"/>
    <x v="7"/>
    <n v="12"/>
    <x v="17"/>
    <n v="2"/>
    <n v="17.766999999999999"/>
  </r>
  <r>
    <x v="223"/>
    <d v="2013-08-12T19:00:27"/>
    <n v="2013"/>
    <x v="7"/>
    <n v="12"/>
    <x v="18"/>
    <n v="2"/>
    <n v="0"/>
  </r>
  <r>
    <x v="223"/>
    <d v="2013-08-12T20:00:27"/>
    <n v="2013"/>
    <x v="7"/>
    <n v="12"/>
    <x v="19"/>
    <n v="2"/>
    <n v="0"/>
  </r>
  <r>
    <x v="223"/>
    <d v="2013-08-12T21:00:27"/>
    <n v="2013"/>
    <x v="7"/>
    <n v="12"/>
    <x v="20"/>
    <n v="2"/>
    <n v="0"/>
  </r>
  <r>
    <x v="223"/>
    <d v="2013-08-12T22:00:27"/>
    <n v="2013"/>
    <x v="7"/>
    <n v="12"/>
    <x v="21"/>
    <n v="2"/>
    <n v="0"/>
  </r>
  <r>
    <x v="223"/>
    <d v="2013-08-12T23:00:27"/>
    <n v="2013"/>
    <x v="7"/>
    <n v="12"/>
    <x v="22"/>
    <n v="2"/>
    <n v="0"/>
  </r>
  <r>
    <x v="224"/>
    <d v="2013-08-13T00:00:27"/>
    <n v="2013"/>
    <x v="7"/>
    <n v="13"/>
    <x v="23"/>
    <n v="3"/>
    <n v="0"/>
  </r>
  <r>
    <x v="224"/>
    <d v="2013-08-13T01:00:27"/>
    <n v="2013"/>
    <x v="7"/>
    <n v="13"/>
    <x v="0"/>
    <n v="3"/>
    <n v="0"/>
  </r>
  <r>
    <x v="224"/>
    <d v="2013-08-13T02:00:27"/>
    <n v="2013"/>
    <x v="7"/>
    <n v="13"/>
    <x v="1"/>
    <n v="3"/>
    <n v="0"/>
  </r>
  <r>
    <x v="224"/>
    <d v="2013-08-13T03:00:27"/>
    <n v="2013"/>
    <x v="7"/>
    <n v="13"/>
    <x v="2"/>
    <n v="3"/>
    <n v="0"/>
  </r>
  <r>
    <x v="224"/>
    <d v="2013-08-13T04:00:27"/>
    <n v="2013"/>
    <x v="7"/>
    <n v="13"/>
    <x v="3"/>
    <n v="3"/>
    <n v="0"/>
  </r>
  <r>
    <x v="224"/>
    <d v="2013-08-13T05:00:27"/>
    <n v="2013"/>
    <x v="7"/>
    <n v="13"/>
    <x v="4"/>
    <n v="3"/>
    <n v="0"/>
  </r>
  <r>
    <x v="224"/>
    <d v="2013-08-13T06:00:27"/>
    <n v="2013"/>
    <x v="7"/>
    <n v="13"/>
    <x v="5"/>
    <n v="3"/>
    <n v="0"/>
  </r>
  <r>
    <x v="224"/>
    <d v="2013-08-13T07:00:27"/>
    <n v="2013"/>
    <x v="7"/>
    <n v="13"/>
    <x v="6"/>
    <n v="3"/>
    <n v="0"/>
  </r>
  <r>
    <x v="224"/>
    <d v="2013-08-13T08:00:27"/>
    <n v="2013"/>
    <x v="7"/>
    <n v="13"/>
    <x v="7"/>
    <n v="3"/>
    <n v="8.4510000000000005"/>
  </r>
  <r>
    <x v="224"/>
    <d v="2013-08-13T09:00:27"/>
    <n v="2013"/>
    <x v="7"/>
    <n v="13"/>
    <x v="8"/>
    <n v="3"/>
    <n v="46.566000000000003"/>
  </r>
  <r>
    <x v="224"/>
    <d v="2013-08-13T10:00:27"/>
    <n v="2013"/>
    <x v="7"/>
    <n v="13"/>
    <x v="9"/>
    <n v="3"/>
    <n v="49.96"/>
  </r>
  <r>
    <x v="224"/>
    <d v="2013-08-13T11:00:27"/>
    <n v="2013"/>
    <x v="7"/>
    <n v="13"/>
    <x v="10"/>
    <n v="3"/>
    <n v="49.96"/>
  </r>
  <r>
    <x v="224"/>
    <d v="2013-08-13T12:00:27"/>
    <n v="2013"/>
    <x v="7"/>
    <n v="13"/>
    <x v="11"/>
    <n v="3"/>
    <n v="48.061"/>
  </r>
  <r>
    <x v="224"/>
    <d v="2013-08-13T13:00:27"/>
    <n v="2013"/>
    <x v="7"/>
    <n v="13"/>
    <x v="12"/>
    <n v="3"/>
    <n v="47.645000000000003"/>
  </r>
  <r>
    <x v="224"/>
    <d v="2013-08-13T14:00:27"/>
    <n v="2013"/>
    <x v="7"/>
    <n v="13"/>
    <x v="13"/>
    <n v="3"/>
    <n v="42.082000000000001"/>
  </r>
  <r>
    <x v="224"/>
    <d v="2013-08-13T15:00:27"/>
    <n v="2013"/>
    <x v="7"/>
    <n v="13"/>
    <x v="14"/>
    <n v="3"/>
    <n v="43.082000000000001"/>
  </r>
  <r>
    <x v="224"/>
    <d v="2013-08-13T16:00:27"/>
    <n v="2013"/>
    <x v="7"/>
    <n v="13"/>
    <x v="15"/>
    <n v="3"/>
    <n v="49.756"/>
  </r>
  <r>
    <x v="224"/>
    <d v="2013-08-13T17:00:27"/>
    <n v="2013"/>
    <x v="7"/>
    <n v="13"/>
    <x v="16"/>
    <n v="3"/>
    <n v="44.552"/>
  </r>
  <r>
    <x v="224"/>
    <d v="2013-08-13T18:00:27"/>
    <n v="2013"/>
    <x v="7"/>
    <n v="13"/>
    <x v="17"/>
    <n v="3"/>
    <n v="19.515999999999998"/>
  </r>
  <r>
    <x v="224"/>
    <d v="2013-08-13T19:00:27"/>
    <n v="2013"/>
    <x v="7"/>
    <n v="13"/>
    <x v="18"/>
    <n v="3"/>
    <n v="0"/>
  </r>
  <r>
    <x v="224"/>
    <d v="2013-08-13T20:00:27"/>
    <n v="2013"/>
    <x v="7"/>
    <n v="13"/>
    <x v="19"/>
    <n v="3"/>
    <n v="0"/>
  </r>
  <r>
    <x v="224"/>
    <d v="2013-08-13T21:00:27"/>
    <n v="2013"/>
    <x v="7"/>
    <n v="13"/>
    <x v="20"/>
    <n v="3"/>
    <n v="0"/>
  </r>
  <r>
    <x v="224"/>
    <d v="2013-08-13T22:00:27"/>
    <n v="2013"/>
    <x v="7"/>
    <n v="13"/>
    <x v="21"/>
    <n v="3"/>
    <n v="0"/>
  </r>
  <r>
    <x v="224"/>
    <d v="2013-08-13T23:00:27"/>
    <n v="2013"/>
    <x v="7"/>
    <n v="13"/>
    <x v="22"/>
    <n v="3"/>
    <n v="0"/>
  </r>
  <r>
    <x v="225"/>
    <d v="2013-08-14T00:00:27"/>
    <n v="2013"/>
    <x v="7"/>
    <n v="14"/>
    <x v="23"/>
    <n v="4"/>
    <n v="0"/>
  </r>
  <r>
    <x v="225"/>
    <d v="2013-08-14T01:00:27"/>
    <n v="2013"/>
    <x v="7"/>
    <n v="14"/>
    <x v="0"/>
    <n v="4"/>
    <n v="0"/>
  </r>
  <r>
    <x v="225"/>
    <d v="2013-08-14T02:00:27"/>
    <n v="2013"/>
    <x v="7"/>
    <n v="14"/>
    <x v="1"/>
    <n v="4"/>
    <n v="0"/>
  </r>
  <r>
    <x v="225"/>
    <d v="2013-08-14T03:00:27"/>
    <n v="2013"/>
    <x v="7"/>
    <n v="14"/>
    <x v="2"/>
    <n v="4"/>
    <n v="0"/>
  </r>
  <r>
    <x v="225"/>
    <d v="2013-08-14T04:00:27"/>
    <n v="2013"/>
    <x v="7"/>
    <n v="14"/>
    <x v="3"/>
    <n v="4"/>
    <n v="0"/>
  </r>
  <r>
    <x v="225"/>
    <d v="2013-08-14T05:00:27"/>
    <n v="2013"/>
    <x v="7"/>
    <n v="14"/>
    <x v="4"/>
    <n v="4"/>
    <n v="0"/>
  </r>
  <r>
    <x v="225"/>
    <d v="2013-08-14T06:00:27"/>
    <n v="2013"/>
    <x v="7"/>
    <n v="14"/>
    <x v="5"/>
    <n v="4"/>
    <n v="0"/>
  </r>
  <r>
    <x v="225"/>
    <d v="2013-08-14T07:00:27"/>
    <n v="2013"/>
    <x v="7"/>
    <n v="14"/>
    <x v="6"/>
    <n v="4"/>
    <n v="0"/>
  </r>
  <r>
    <x v="225"/>
    <d v="2013-08-14T08:00:27"/>
    <n v="2013"/>
    <x v="7"/>
    <n v="14"/>
    <x v="7"/>
    <n v="4"/>
    <n v="8.4600000000000009"/>
  </r>
  <r>
    <x v="225"/>
    <d v="2013-08-14T09:00:27"/>
    <n v="2013"/>
    <x v="7"/>
    <n v="14"/>
    <x v="8"/>
    <n v="4"/>
    <n v="45.11"/>
  </r>
  <r>
    <x v="225"/>
    <d v="2013-08-14T10:00:27"/>
    <n v="2013"/>
    <x v="7"/>
    <n v="14"/>
    <x v="9"/>
    <n v="4"/>
    <n v="49.96"/>
  </r>
  <r>
    <x v="225"/>
    <d v="2013-08-14T11:00:27"/>
    <n v="2013"/>
    <x v="7"/>
    <n v="14"/>
    <x v="10"/>
    <n v="4"/>
    <n v="48.723999999999997"/>
  </r>
  <r>
    <x v="225"/>
    <d v="2013-08-14T12:00:27"/>
    <n v="2013"/>
    <x v="7"/>
    <n v="14"/>
    <x v="11"/>
    <n v="4"/>
    <n v="45.558999999999997"/>
  </r>
  <r>
    <x v="225"/>
    <d v="2013-08-14T13:00:27"/>
    <n v="2013"/>
    <x v="7"/>
    <n v="14"/>
    <x v="12"/>
    <n v="4"/>
    <n v="46.475000000000001"/>
  </r>
  <r>
    <x v="225"/>
    <d v="2013-08-14T14:00:27"/>
    <n v="2013"/>
    <x v="7"/>
    <n v="14"/>
    <x v="13"/>
    <n v="4"/>
    <n v="47.84"/>
  </r>
  <r>
    <x v="225"/>
    <d v="2013-08-14T15:00:27"/>
    <n v="2013"/>
    <x v="7"/>
    <n v="14"/>
    <x v="14"/>
    <n v="4"/>
    <n v="47.972000000000001"/>
  </r>
  <r>
    <x v="225"/>
    <d v="2013-08-14T16:00:27"/>
    <n v="2013"/>
    <x v="7"/>
    <n v="14"/>
    <x v="15"/>
    <n v="4"/>
    <n v="47.984999999999999"/>
  </r>
  <r>
    <x v="225"/>
    <d v="2013-08-14T17:00:27"/>
    <n v="2013"/>
    <x v="7"/>
    <n v="14"/>
    <x v="16"/>
    <n v="4"/>
    <n v="43.526000000000003"/>
  </r>
  <r>
    <x v="225"/>
    <d v="2013-08-14T18:00:27"/>
    <n v="2013"/>
    <x v="7"/>
    <n v="14"/>
    <x v="17"/>
    <n v="4"/>
    <n v="18.873000000000001"/>
  </r>
  <r>
    <x v="225"/>
    <d v="2013-08-14T19:00:27"/>
    <n v="2013"/>
    <x v="7"/>
    <n v="14"/>
    <x v="18"/>
    <n v="4"/>
    <n v="0"/>
  </r>
  <r>
    <x v="225"/>
    <d v="2013-08-14T20:00:27"/>
    <n v="2013"/>
    <x v="7"/>
    <n v="14"/>
    <x v="19"/>
    <n v="4"/>
    <n v="0"/>
  </r>
  <r>
    <x v="225"/>
    <d v="2013-08-14T21:00:27"/>
    <n v="2013"/>
    <x v="7"/>
    <n v="14"/>
    <x v="20"/>
    <n v="4"/>
    <n v="0"/>
  </r>
  <r>
    <x v="225"/>
    <d v="2013-08-14T22:00:27"/>
    <n v="2013"/>
    <x v="7"/>
    <n v="14"/>
    <x v="21"/>
    <n v="4"/>
    <n v="0"/>
  </r>
  <r>
    <x v="225"/>
    <d v="2013-08-14T23:00:27"/>
    <n v="2013"/>
    <x v="7"/>
    <n v="14"/>
    <x v="22"/>
    <n v="4"/>
    <n v="0"/>
  </r>
  <r>
    <x v="226"/>
    <d v="2013-08-15T00:00:27"/>
    <n v="2013"/>
    <x v="7"/>
    <n v="15"/>
    <x v="23"/>
    <n v="5"/>
    <n v="0"/>
  </r>
  <r>
    <x v="226"/>
    <d v="2013-08-15T01:00:27"/>
    <n v="2013"/>
    <x v="7"/>
    <n v="15"/>
    <x v="0"/>
    <n v="5"/>
    <n v="0"/>
  </r>
  <r>
    <x v="226"/>
    <d v="2013-08-15T02:00:27"/>
    <n v="2013"/>
    <x v="7"/>
    <n v="15"/>
    <x v="1"/>
    <n v="5"/>
    <n v="0"/>
  </r>
  <r>
    <x v="226"/>
    <d v="2013-08-15T03:00:27"/>
    <n v="2013"/>
    <x v="7"/>
    <n v="15"/>
    <x v="2"/>
    <n v="5"/>
    <n v="0"/>
  </r>
  <r>
    <x v="226"/>
    <d v="2013-08-15T04:00:27"/>
    <n v="2013"/>
    <x v="7"/>
    <n v="15"/>
    <x v="3"/>
    <n v="5"/>
    <n v="0"/>
  </r>
  <r>
    <x v="226"/>
    <d v="2013-08-15T05:00:27"/>
    <n v="2013"/>
    <x v="7"/>
    <n v="15"/>
    <x v="4"/>
    <n v="5"/>
    <n v="0"/>
  </r>
  <r>
    <x v="226"/>
    <d v="2013-08-15T06:00:27"/>
    <n v="2013"/>
    <x v="7"/>
    <n v="15"/>
    <x v="5"/>
    <n v="5"/>
    <n v="0"/>
  </r>
  <r>
    <x v="226"/>
    <d v="2013-08-15T07:00:27"/>
    <n v="2013"/>
    <x v="7"/>
    <n v="15"/>
    <x v="6"/>
    <n v="5"/>
    <n v="0"/>
  </r>
  <r>
    <x v="226"/>
    <d v="2013-08-15T08:00:27"/>
    <n v="2013"/>
    <x v="7"/>
    <n v="15"/>
    <x v="7"/>
    <n v="5"/>
    <n v="6.0970000000000004"/>
  </r>
  <r>
    <x v="226"/>
    <d v="2013-08-15T09:00:27"/>
    <n v="2013"/>
    <x v="7"/>
    <n v="15"/>
    <x v="8"/>
    <n v="5"/>
    <n v="32.798999999999999"/>
  </r>
  <r>
    <x v="226"/>
    <d v="2013-08-15T10:00:27"/>
    <n v="2013"/>
    <x v="7"/>
    <n v="15"/>
    <x v="9"/>
    <n v="5"/>
    <n v="38.079000000000001"/>
  </r>
  <r>
    <x v="226"/>
    <d v="2013-08-15T11:00:27"/>
    <n v="2013"/>
    <x v="7"/>
    <n v="15"/>
    <x v="10"/>
    <n v="5"/>
    <n v="43.697000000000003"/>
  </r>
  <r>
    <x v="226"/>
    <d v="2013-08-15T12:00:27"/>
    <n v="2013"/>
    <x v="7"/>
    <n v="15"/>
    <x v="11"/>
    <n v="5"/>
    <n v="46.744"/>
  </r>
  <r>
    <x v="226"/>
    <d v="2013-08-15T13:00:27"/>
    <n v="2013"/>
    <x v="7"/>
    <n v="15"/>
    <x v="12"/>
    <n v="5"/>
    <n v="47.292999999999999"/>
  </r>
  <r>
    <x v="226"/>
    <d v="2013-08-15T14:00:27"/>
    <n v="2013"/>
    <x v="7"/>
    <n v="15"/>
    <x v="13"/>
    <n v="5"/>
    <n v="49.65"/>
  </r>
  <r>
    <x v="226"/>
    <d v="2013-08-15T15:00:27"/>
    <n v="2013"/>
    <x v="7"/>
    <n v="15"/>
    <x v="14"/>
    <n v="5"/>
    <n v="49.96"/>
  </r>
  <r>
    <x v="226"/>
    <d v="2013-08-15T16:00:27"/>
    <n v="2013"/>
    <x v="7"/>
    <n v="15"/>
    <x v="15"/>
    <n v="5"/>
    <n v="49.96"/>
  </r>
  <r>
    <x v="226"/>
    <d v="2013-08-15T17:00:27"/>
    <n v="2013"/>
    <x v="7"/>
    <n v="15"/>
    <x v="16"/>
    <n v="5"/>
    <n v="46.238999999999997"/>
  </r>
  <r>
    <x v="226"/>
    <d v="2013-08-15T18:00:27"/>
    <n v="2013"/>
    <x v="7"/>
    <n v="15"/>
    <x v="17"/>
    <n v="5"/>
    <n v="17.53"/>
  </r>
  <r>
    <x v="226"/>
    <d v="2013-08-15T19:00:27"/>
    <n v="2013"/>
    <x v="7"/>
    <n v="15"/>
    <x v="18"/>
    <n v="5"/>
    <n v="0"/>
  </r>
  <r>
    <x v="226"/>
    <d v="2013-08-15T20:00:27"/>
    <n v="2013"/>
    <x v="7"/>
    <n v="15"/>
    <x v="19"/>
    <n v="5"/>
    <n v="0"/>
  </r>
  <r>
    <x v="226"/>
    <d v="2013-08-15T21:00:27"/>
    <n v="2013"/>
    <x v="7"/>
    <n v="15"/>
    <x v="20"/>
    <n v="5"/>
    <n v="0"/>
  </r>
  <r>
    <x v="226"/>
    <d v="2013-08-15T22:00:27"/>
    <n v="2013"/>
    <x v="7"/>
    <n v="15"/>
    <x v="21"/>
    <n v="5"/>
    <n v="0"/>
  </r>
  <r>
    <x v="226"/>
    <d v="2013-08-15T23:00:27"/>
    <n v="2013"/>
    <x v="7"/>
    <n v="15"/>
    <x v="22"/>
    <n v="5"/>
    <n v="0"/>
  </r>
  <r>
    <x v="227"/>
    <d v="2013-08-16T00:00:27"/>
    <n v="2013"/>
    <x v="7"/>
    <n v="16"/>
    <x v="23"/>
    <n v="6"/>
    <n v="0"/>
  </r>
  <r>
    <x v="227"/>
    <d v="2013-08-16T01:00:27"/>
    <n v="2013"/>
    <x v="7"/>
    <n v="16"/>
    <x v="0"/>
    <n v="6"/>
    <n v="0"/>
  </r>
  <r>
    <x v="227"/>
    <d v="2013-08-16T02:00:27"/>
    <n v="2013"/>
    <x v="7"/>
    <n v="16"/>
    <x v="1"/>
    <n v="6"/>
    <n v="0"/>
  </r>
  <r>
    <x v="227"/>
    <d v="2013-08-16T03:00:27"/>
    <n v="2013"/>
    <x v="7"/>
    <n v="16"/>
    <x v="2"/>
    <n v="6"/>
    <n v="0"/>
  </r>
  <r>
    <x v="227"/>
    <d v="2013-08-16T04:00:27"/>
    <n v="2013"/>
    <x v="7"/>
    <n v="16"/>
    <x v="3"/>
    <n v="6"/>
    <n v="0"/>
  </r>
  <r>
    <x v="227"/>
    <d v="2013-08-16T05:00:27"/>
    <n v="2013"/>
    <x v="7"/>
    <n v="16"/>
    <x v="4"/>
    <n v="6"/>
    <n v="0"/>
  </r>
  <r>
    <x v="227"/>
    <d v="2013-08-16T06:00:27"/>
    <n v="2013"/>
    <x v="7"/>
    <n v="16"/>
    <x v="5"/>
    <n v="6"/>
    <n v="0"/>
  </r>
  <r>
    <x v="227"/>
    <d v="2013-08-16T07:00:27"/>
    <n v="2013"/>
    <x v="7"/>
    <n v="16"/>
    <x v="6"/>
    <n v="6"/>
    <n v="0"/>
  </r>
  <r>
    <x v="227"/>
    <d v="2013-08-16T08:00:27"/>
    <n v="2013"/>
    <x v="7"/>
    <n v="16"/>
    <x v="7"/>
    <n v="6"/>
    <n v="9.6010000000000009"/>
  </r>
  <r>
    <x v="227"/>
    <d v="2013-08-16T09:00:27"/>
    <n v="2013"/>
    <x v="7"/>
    <n v="16"/>
    <x v="8"/>
    <n v="6"/>
    <n v="44.987000000000002"/>
  </r>
  <r>
    <x v="227"/>
    <d v="2013-08-16T10:00:27"/>
    <n v="2013"/>
    <x v="7"/>
    <n v="16"/>
    <x v="9"/>
    <n v="6"/>
    <n v="49.96"/>
  </r>
  <r>
    <x v="227"/>
    <d v="2013-08-16T11:00:27"/>
    <n v="2013"/>
    <x v="7"/>
    <n v="16"/>
    <x v="10"/>
    <n v="6"/>
    <n v="49.96"/>
  </r>
  <r>
    <x v="227"/>
    <d v="2013-08-16T12:00:27"/>
    <n v="2013"/>
    <x v="7"/>
    <n v="16"/>
    <x v="11"/>
    <n v="6"/>
    <n v="49.96"/>
  </r>
  <r>
    <x v="227"/>
    <d v="2013-08-16T13:00:27"/>
    <n v="2013"/>
    <x v="7"/>
    <n v="16"/>
    <x v="12"/>
    <n v="6"/>
    <n v="49.521999999999998"/>
  </r>
  <r>
    <x v="227"/>
    <d v="2013-08-16T14:00:27"/>
    <n v="2013"/>
    <x v="7"/>
    <n v="16"/>
    <x v="13"/>
    <n v="6"/>
    <n v="49.616999999999997"/>
  </r>
  <r>
    <x v="227"/>
    <d v="2013-08-16T15:00:27"/>
    <n v="2013"/>
    <x v="7"/>
    <n v="16"/>
    <x v="14"/>
    <n v="6"/>
    <n v="49.96"/>
  </r>
  <r>
    <x v="227"/>
    <d v="2013-08-16T16:00:27"/>
    <n v="2013"/>
    <x v="7"/>
    <n v="16"/>
    <x v="15"/>
    <n v="6"/>
    <n v="49.96"/>
  </r>
  <r>
    <x v="227"/>
    <d v="2013-08-16T17:00:27"/>
    <n v="2013"/>
    <x v="7"/>
    <n v="16"/>
    <x v="16"/>
    <n v="6"/>
    <n v="47.42"/>
  </r>
  <r>
    <x v="227"/>
    <d v="2013-08-16T18:00:27"/>
    <n v="2013"/>
    <x v="7"/>
    <n v="16"/>
    <x v="17"/>
    <n v="6"/>
    <n v="20.361000000000001"/>
  </r>
  <r>
    <x v="227"/>
    <d v="2013-08-16T19:00:27"/>
    <n v="2013"/>
    <x v="7"/>
    <n v="16"/>
    <x v="18"/>
    <n v="6"/>
    <n v="0"/>
  </r>
  <r>
    <x v="227"/>
    <d v="2013-08-16T20:00:27"/>
    <n v="2013"/>
    <x v="7"/>
    <n v="16"/>
    <x v="19"/>
    <n v="6"/>
    <n v="0"/>
  </r>
  <r>
    <x v="227"/>
    <d v="2013-08-16T21:00:27"/>
    <n v="2013"/>
    <x v="7"/>
    <n v="16"/>
    <x v="20"/>
    <n v="6"/>
    <n v="0"/>
  </r>
  <r>
    <x v="227"/>
    <d v="2013-08-16T22:00:27"/>
    <n v="2013"/>
    <x v="7"/>
    <n v="16"/>
    <x v="21"/>
    <n v="6"/>
    <n v="0"/>
  </r>
  <r>
    <x v="227"/>
    <d v="2013-08-16T23:00:27"/>
    <n v="2013"/>
    <x v="7"/>
    <n v="16"/>
    <x v="22"/>
    <n v="6"/>
    <n v="0"/>
  </r>
  <r>
    <x v="228"/>
    <d v="2013-08-17T00:00:27"/>
    <n v="2013"/>
    <x v="7"/>
    <n v="17"/>
    <x v="23"/>
    <n v="7"/>
    <n v="0"/>
  </r>
  <r>
    <x v="228"/>
    <d v="2013-08-17T01:00:27"/>
    <n v="2013"/>
    <x v="7"/>
    <n v="17"/>
    <x v="0"/>
    <n v="7"/>
    <n v="0"/>
  </r>
  <r>
    <x v="228"/>
    <d v="2013-08-17T02:00:27"/>
    <n v="2013"/>
    <x v="7"/>
    <n v="17"/>
    <x v="1"/>
    <n v="7"/>
    <n v="0"/>
  </r>
  <r>
    <x v="228"/>
    <d v="2013-08-17T03:00:27"/>
    <n v="2013"/>
    <x v="7"/>
    <n v="17"/>
    <x v="2"/>
    <n v="7"/>
    <n v="0"/>
  </r>
  <r>
    <x v="228"/>
    <d v="2013-08-17T04:00:27"/>
    <n v="2013"/>
    <x v="7"/>
    <n v="17"/>
    <x v="3"/>
    <n v="7"/>
    <n v="0"/>
  </r>
  <r>
    <x v="228"/>
    <d v="2013-08-17T05:00:27"/>
    <n v="2013"/>
    <x v="7"/>
    <n v="17"/>
    <x v="4"/>
    <n v="7"/>
    <n v="0"/>
  </r>
  <r>
    <x v="228"/>
    <d v="2013-08-17T06:00:27"/>
    <n v="2013"/>
    <x v="7"/>
    <n v="17"/>
    <x v="5"/>
    <n v="7"/>
    <n v="0"/>
  </r>
  <r>
    <x v="228"/>
    <d v="2013-08-17T07:00:27"/>
    <n v="2013"/>
    <x v="7"/>
    <n v="17"/>
    <x v="6"/>
    <n v="7"/>
    <n v="0"/>
  </r>
  <r>
    <x v="228"/>
    <d v="2013-08-17T08:00:27"/>
    <n v="2013"/>
    <x v="7"/>
    <n v="17"/>
    <x v="7"/>
    <n v="7"/>
    <n v="9.3000000000000007"/>
  </r>
  <r>
    <x v="228"/>
    <d v="2013-08-17T09:00:27"/>
    <n v="2013"/>
    <x v="7"/>
    <n v="17"/>
    <x v="8"/>
    <n v="7"/>
    <n v="43.741"/>
  </r>
  <r>
    <x v="228"/>
    <d v="2013-08-17T10:00:27"/>
    <n v="2013"/>
    <x v="7"/>
    <n v="17"/>
    <x v="9"/>
    <n v="7"/>
    <n v="49.96"/>
  </r>
  <r>
    <x v="228"/>
    <d v="2013-08-17T11:00:27"/>
    <n v="2013"/>
    <x v="7"/>
    <n v="17"/>
    <x v="10"/>
    <n v="7"/>
    <n v="49.851999999999997"/>
  </r>
  <r>
    <x v="228"/>
    <d v="2013-08-17T12:00:27"/>
    <n v="2013"/>
    <x v="7"/>
    <n v="17"/>
    <x v="11"/>
    <n v="7"/>
    <n v="47.584000000000003"/>
  </r>
  <r>
    <x v="228"/>
    <d v="2013-08-17T13:00:27"/>
    <n v="2013"/>
    <x v="7"/>
    <n v="17"/>
    <x v="12"/>
    <n v="7"/>
    <n v="41.83"/>
  </r>
  <r>
    <x v="228"/>
    <d v="2013-08-17T14:00:27"/>
    <n v="2013"/>
    <x v="7"/>
    <n v="17"/>
    <x v="13"/>
    <n v="7"/>
    <n v="39.93"/>
  </r>
  <r>
    <x v="228"/>
    <d v="2013-08-17T15:00:27"/>
    <n v="2013"/>
    <x v="7"/>
    <n v="17"/>
    <x v="14"/>
    <n v="7"/>
    <n v="41.878999999999998"/>
  </r>
  <r>
    <x v="228"/>
    <d v="2013-08-17T16:00:27"/>
    <n v="2013"/>
    <x v="7"/>
    <n v="17"/>
    <x v="15"/>
    <n v="7"/>
    <n v="44.737000000000002"/>
  </r>
  <r>
    <x v="228"/>
    <d v="2013-08-17T17:00:27"/>
    <n v="2013"/>
    <x v="7"/>
    <n v="17"/>
    <x v="16"/>
    <n v="7"/>
    <n v="37.594999999999999"/>
  </r>
  <r>
    <x v="228"/>
    <d v="2013-08-17T18:00:27"/>
    <n v="2013"/>
    <x v="7"/>
    <n v="17"/>
    <x v="17"/>
    <n v="7"/>
    <n v="12.648"/>
  </r>
  <r>
    <x v="228"/>
    <d v="2013-08-17T19:00:27"/>
    <n v="2013"/>
    <x v="7"/>
    <n v="17"/>
    <x v="18"/>
    <n v="7"/>
    <n v="0"/>
  </r>
  <r>
    <x v="228"/>
    <d v="2013-08-17T20:00:27"/>
    <n v="2013"/>
    <x v="7"/>
    <n v="17"/>
    <x v="19"/>
    <n v="7"/>
    <n v="0"/>
  </r>
  <r>
    <x v="228"/>
    <d v="2013-08-17T21:00:27"/>
    <n v="2013"/>
    <x v="7"/>
    <n v="17"/>
    <x v="20"/>
    <n v="7"/>
    <n v="0"/>
  </r>
  <r>
    <x v="228"/>
    <d v="2013-08-17T22:00:27"/>
    <n v="2013"/>
    <x v="7"/>
    <n v="17"/>
    <x v="21"/>
    <n v="7"/>
    <n v="0"/>
  </r>
  <r>
    <x v="228"/>
    <d v="2013-08-17T23:00:27"/>
    <n v="2013"/>
    <x v="7"/>
    <n v="17"/>
    <x v="22"/>
    <n v="7"/>
    <n v="0"/>
  </r>
  <r>
    <x v="229"/>
    <d v="2013-08-18T00:00:27"/>
    <n v="2013"/>
    <x v="7"/>
    <n v="18"/>
    <x v="23"/>
    <n v="1"/>
    <n v="0"/>
  </r>
  <r>
    <x v="229"/>
    <d v="2013-08-18T01:00:27"/>
    <n v="2013"/>
    <x v="7"/>
    <n v="18"/>
    <x v="0"/>
    <n v="1"/>
    <n v="0"/>
  </r>
  <r>
    <x v="229"/>
    <d v="2013-08-18T02:00:27"/>
    <n v="2013"/>
    <x v="7"/>
    <n v="18"/>
    <x v="1"/>
    <n v="1"/>
    <n v="0"/>
  </r>
  <r>
    <x v="229"/>
    <d v="2013-08-18T03:00:27"/>
    <n v="2013"/>
    <x v="7"/>
    <n v="18"/>
    <x v="2"/>
    <n v="1"/>
    <n v="0"/>
  </r>
  <r>
    <x v="229"/>
    <d v="2013-08-18T04:00:27"/>
    <n v="2013"/>
    <x v="7"/>
    <n v="18"/>
    <x v="3"/>
    <n v="1"/>
    <n v="0"/>
  </r>
  <r>
    <x v="229"/>
    <d v="2013-08-18T05:00:27"/>
    <n v="2013"/>
    <x v="7"/>
    <n v="18"/>
    <x v="4"/>
    <n v="1"/>
    <n v="0"/>
  </r>
  <r>
    <x v="229"/>
    <d v="2013-08-18T06:00:27"/>
    <n v="2013"/>
    <x v="7"/>
    <n v="18"/>
    <x v="5"/>
    <n v="1"/>
    <n v="0"/>
  </r>
  <r>
    <x v="229"/>
    <d v="2013-08-18T07:00:28"/>
    <n v="2013"/>
    <x v="7"/>
    <n v="18"/>
    <x v="6"/>
    <n v="1"/>
    <n v="0"/>
  </r>
  <r>
    <x v="229"/>
    <d v="2013-08-18T08:00:28"/>
    <n v="2013"/>
    <x v="7"/>
    <n v="18"/>
    <x v="7"/>
    <n v="1"/>
    <n v="7.3460000000000001"/>
  </r>
  <r>
    <x v="229"/>
    <d v="2013-08-18T09:00:28"/>
    <n v="2013"/>
    <x v="7"/>
    <n v="18"/>
    <x v="8"/>
    <n v="1"/>
    <n v="34.968000000000004"/>
  </r>
  <r>
    <x v="229"/>
    <d v="2013-08-18T10:00:28"/>
    <n v="2013"/>
    <x v="7"/>
    <n v="18"/>
    <x v="9"/>
    <n v="1"/>
    <n v="40.43"/>
  </r>
  <r>
    <x v="229"/>
    <d v="2013-08-18T11:00:28"/>
    <n v="2013"/>
    <x v="7"/>
    <n v="18"/>
    <x v="10"/>
    <n v="1"/>
    <n v="49.96"/>
  </r>
  <r>
    <x v="229"/>
    <d v="2013-08-18T12:00:28"/>
    <n v="2013"/>
    <x v="7"/>
    <n v="18"/>
    <x v="11"/>
    <n v="1"/>
    <n v="49.96"/>
  </r>
  <r>
    <x v="229"/>
    <d v="2013-08-18T13:00:28"/>
    <n v="2013"/>
    <x v="7"/>
    <n v="18"/>
    <x v="12"/>
    <n v="1"/>
    <n v="49.96"/>
  </r>
  <r>
    <x v="229"/>
    <d v="2013-08-18T14:00:28"/>
    <n v="2013"/>
    <x v="7"/>
    <n v="18"/>
    <x v="13"/>
    <n v="1"/>
    <n v="49.96"/>
  </r>
  <r>
    <x v="229"/>
    <d v="2013-08-18T15:00:28"/>
    <n v="2013"/>
    <x v="7"/>
    <n v="18"/>
    <x v="14"/>
    <n v="1"/>
    <n v="49.96"/>
  </r>
  <r>
    <x v="229"/>
    <d v="2013-08-18T16:00:28"/>
    <n v="2013"/>
    <x v="7"/>
    <n v="18"/>
    <x v="15"/>
    <n v="1"/>
    <n v="49.96"/>
  </r>
  <r>
    <x v="229"/>
    <d v="2013-08-18T17:00:28"/>
    <n v="2013"/>
    <x v="7"/>
    <n v="18"/>
    <x v="16"/>
    <n v="1"/>
    <n v="48.65"/>
  </r>
  <r>
    <x v="229"/>
    <d v="2013-08-18T18:00:28"/>
    <n v="2013"/>
    <x v="7"/>
    <n v="18"/>
    <x v="17"/>
    <n v="1"/>
    <n v="20.475000000000001"/>
  </r>
  <r>
    <x v="229"/>
    <d v="2013-08-18T19:00:28"/>
    <n v="2013"/>
    <x v="7"/>
    <n v="18"/>
    <x v="18"/>
    <n v="1"/>
    <n v="0"/>
  </r>
  <r>
    <x v="229"/>
    <d v="2013-08-18T20:00:28"/>
    <n v="2013"/>
    <x v="7"/>
    <n v="18"/>
    <x v="19"/>
    <n v="1"/>
    <n v="0"/>
  </r>
  <r>
    <x v="229"/>
    <d v="2013-08-18T21:00:28"/>
    <n v="2013"/>
    <x v="7"/>
    <n v="18"/>
    <x v="20"/>
    <n v="1"/>
    <n v="0"/>
  </r>
  <r>
    <x v="229"/>
    <d v="2013-08-18T22:00:28"/>
    <n v="2013"/>
    <x v="7"/>
    <n v="18"/>
    <x v="21"/>
    <n v="1"/>
    <n v="0"/>
  </r>
  <r>
    <x v="229"/>
    <d v="2013-08-18T23:00:28"/>
    <n v="2013"/>
    <x v="7"/>
    <n v="18"/>
    <x v="22"/>
    <n v="1"/>
    <n v="0"/>
  </r>
  <r>
    <x v="230"/>
    <d v="2013-08-19T00:00:28"/>
    <n v="2013"/>
    <x v="7"/>
    <n v="19"/>
    <x v="23"/>
    <n v="2"/>
    <n v="0"/>
  </r>
  <r>
    <x v="230"/>
    <d v="2013-08-19T01:00:28"/>
    <n v="2013"/>
    <x v="7"/>
    <n v="19"/>
    <x v="0"/>
    <n v="2"/>
    <n v="0"/>
  </r>
  <r>
    <x v="230"/>
    <d v="2013-08-19T02:00:28"/>
    <n v="2013"/>
    <x v="7"/>
    <n v="19"/>
    <x v="1"/>
    <n v="2"/>
    <n v="0"/>
  </r>
  <r>
    <x v="230"/>
    <d v="2013-08-19T03:00:28"/>
    <n v="2013"/>
    <x v="7"/>
    <n v="19"/>
    <x v="2"/>
    <n v="2"/>
    <n v="0"/>
  </r>
  <r>
    <x v="230"/>
    <d v="2013-08-19T04:00:28"/>
    <n v="2013"/>
    <x v="7"/>
    <n v="19"/>
    <x v="3"/>
    <n v="2"/>
    <n v="0"/>
  </r>
  <r>
    <x v="230"/>
    <d v="2013-08-19T05:00:28"/>
    <n v="2013"/>
    <x v="7"/>
    <n v="19"/>
    <x v="4"/>
    <n v="2"/>
    <n v="0"/>
  </r>
  <r>
    <x v="230"/>
    <d v="2013-08-19T06:00:28"/>
    <n v="2013"/>
    <x v="7"/>
    <n v="19"/>
    <x v="5"/>
    <n v="2"/>
    <n v="0"/>
  </r>
  <r>
    <x v="230"/>
    <d v="2013-08-19T07:00:28"/>
    <n v="2013"/>
    <x v="7"/>
    <n v="19"/>
    <x v="6"/>
    <n v="2"/>
    <n v="0"/>
  </r>
  <r>
    <x v="230"/>
    <d v="2013-08-19T08:00:28"/>
    <n v="2013"/>
    <x v="7"/>
    <n v="19"/>
    <x v="7"/>
    <n v="2"/>
    <n v="10.509"/>
  </r>
  <r>
    <x v="230"/>
    <d v="2013-08-19T09:00:28"/>
    <n v="2013"/>
    <x v="7"/>
    <n v="19"/>
    <x v="8"/>
    <n v="2"/>
    <n v="46.073"/>
  </r>
  <r>
    <x v="230"/>
    <d v="2013-08-19T10:00:28"/>
    <n v="2013"/>
    <x v="7"/>
    <n v="19"/>
    <x v="9"/>
    <n v="2"/>
    <n v="49.96"/>
  </r>
  <r>
    <x v="230"/>
    <d v="2013-08-19T11:00:28"/>
    <n v="2013"/>
    <x v="7"/>
    <n v="19"/>
    <x v="10"/>
    <n v="2"/>
    <n v="49.96"/>
  </r>
  <r>
    <x v="230"/>
    <d v="2013-08-19T12:00:28"/>
    <n v="2013"/>
    <x v="7"/>
    <n v="19"/>
    <x v="11"/>
    <n v="2"/>
    <n v="49.96"/>
  </r>
  <r>
    <x v="230"/>
    <d v="2013-08-19T13:00:28"/>
    <n v="2013"/>
    <x v="7"/>
    <n v="19"/>
    <x v="12"/>
    <n v="2"/>
    <n v="49.430999999999997"/>
  </r>
  <r>
    <x v="230"/>
    <d v="2013-08-19T14:00:28"/>
    <n v="2013"/>
    <x v="7"/>
    <n v="19"/>
    <x v="13"/>
    <n v="2"/>
    <n v="49.96"/>
  </r>
  <r>
    <x v="230"/>
    <d v="2013-08-19T15:00:28"/>
    <n v="2013"/>
    <x v="7"/>
    <n v="19"/>
    <x v="14"/>
    <n v="2"/>
    <n v="49.96"/>
  </r>
  <r>
    <x v="230"/>
    <d v="2013-08-19T16:00:28"/>
    <n v="2013"/>
    <x v="7"/>
    <n v="19"/>
    <x v="15"/>
    <n v="2"/>
    <n v="49.96"/>
  </r>
  <r>
    <x v="230"/>
    <d v="2013-08-19T17:00:28"/>
    <n v="2013"/>
    <x v="7"/>
    <n v="19"/>
    <x v="16"/>
    <n v="2"/>
    <n v="49.576999999999998"/>
  </r>
  <r>
    <x v="230"/>
    <d v="2013-08-19T18:00:28"/>
    <n v="2013"/>
    <x v="7"/>
    <n v="19"/>
    <x v="17"/>
    <n v="2"/>
    <n v="21.890999999999998"/>
  </r>
  <r>
    <x v="230"/>
    <d v="2013-08-19T19:00:28"/>
    <n v="2013"/>
    <x v="7"/>
    <n v="19"/>
    <x v="18"/>
    <n v="2"/>
    <n v="0"/>
  </r>
  <r>
    <x v="230"/>
    <d v="2013-08-19T20:00:28"/>
    <n v="2013"/>
    <x v="7"/>
    <n v="19"/>
    <x v="19"/>
    <n v="2"/>
    <n v="0"/>
  </r>
  <r>
    <x v="230"/>
    <d v="2013-08-19T21:00:28"/>
    <n v="2013"/>
    <x v="7"/>
    <n v="19"/>
    <x v="20"/>
    <n v="2"/>
    <n v="0"/>
  </r>
  <r>
    <x v="230"/>
    <d v="2013-08-19T22:00:28"/>
    <n v="2013"/>
    <x v="7"/>
    <n v="19"/>
    <x v="21"/>
    <n v="2"/>
    <n v="0"/>
  </r>
  <r>
    <x v="230"/>
    <d v="2013-08-19T23:00:28"/>
    <n v="2013"/>
    <x v="7"/>
    <n v="19"/>
    <x v="22"/>
    <n v="2"/>
    <n v="0"/>
  </r>
  <r>
    <x v="231"/>
    <d v="2013-08-20T00:00:28"/>
    <n v="2013"/>
    <x v="7"/>
    <n v="20"/>
    <x v="23"/>
    <n v="3"/>
    <n v="0"/>
  </r>
  <r>
    <x v="231"/>
    <d v="2013-08-20T01:00:28"/>
    <n v="2013"/>
    <x v="7"/>
    <n v="20"/>
    <x v="0"/>
    <n v="3"/>
    <n v="0"/>
  </r>
  <r>
    <x v="231"/>
    <d v="2013-08-20T02:00:28"/>
    <n v="2013"/>
    <x v="7"/>
    <n v="20"/>
    <x v="1"/>
    <n v="3"/>
    <n v="0"/>
  </r>
  <r>
    <x v="231"/>
    <d v="2013-08-20T03:00:28"/>
    <n v="2013"/>
    <x v="7"/>
    <n v="20"/>
    <x v="2"/>
    <n v="3"/>
    <n v="0"/>
  </r>
  <r>
    <x v="231"/>
    <d v="2013-08-20T04:00:28"/>
    <n v="2013"/>
    <x v="7"/>
    <n v="20"/>
    <x v="3"/>
    <n v="3"/>
    <n v="0"/>
  </r>
  <r>
    <x v="231"/>
    <d v="2013-08-20T05:00:28"/>
    <n v="2013"/>
    <x v="7"/>
    <n v="20"/>
    <x v="4"/>
    <n v="3"/>
    <n v="0"/>
  </r>
  <r>
    <x v="231"/>
    <d v="2013-08-20T06:00:28"/>
    <n v="2013"/>
    <x v="7"/>
    <n v="20"/>
    <x v="5"/>
    <n v="3"/>
    <n v="0"/>
  </r>
  <r>
    <x v="231"/>
    <d v="2013-08-20T07:00:28"/>
    <n v="2013"/>
    <x v="7"/>
    <n v="20"/>
    <x v="6"/>
    <n v="3"/>
    <n v="0"/>
  </r>
  <r>
    <x v="231"/>
    <d v="2013-08-20T08:00:28"/>
    <n v="2013"/>
    <x v="7"/>
    <n v="20"/>
    <x v="7"/>
    <n v="3"/>
    <n v="11.163"/>
  </r>
  <r>
    <x v="231"/>
    <d v="2013-08-20T09:00:28"/>
    <n v="2013"/>
    <x v="7"/>
    <n v="20"/>
    <x v="8"/>
    <n v="3"/>
    <n v="47.665999999999997"/>
  </r>
  <r>
    <x v="231"/>
    <d v="2013-08-20T10:00:28"/>
    <n v="2013"/>
    <x v="7"/>
    <n v="20"/>
    <x v="9"/>
    <n v="3"/>
    <n v="49.96"/>
  </r>
  <r>
    <x v="231"/>
    <d v="2013-08-20T11:00:28"/>
    <n v="2013"/>
    <x v="7"/>
    <n v="20"/>
    <x v="10"/>
    <n v="3"/>
    <n v="49.96"/>
  </r>
  <r>
    <x v="231"/>
    <d v="2013-08-20T12:00:28"/>
    <n v="2013"/>
    <x v="7"/>
    <n v="20"/>
    <x v="11"/>
    <n v="3"/>
    <n v="49.96"/>
  </r>
  <r>
    <x v="231"/>
    <d v="2013-08-20T13:00:28"/>
    <n v="2013"/>
    <x v="7"/>
    <n v="20"/>
    <x v="12"/>
    <n v="3"/>
    <n v="49.96"/>
  </r>
  <r>
    <x v="231"/>
    <d v="2013-08-20T14:00:28"/>
    <n v="2013"/>
    <x v="7"/>
    <n v="20"/>
    <x v="13"/>
    <n v="3"/>
    <n v="49.96"/>
  </r>
  <r>
    <x v="231"/>
    <d v="2013-08-20T15:00:28"/>
    <n v="2013"/>
    <x v="7"/>
    <n v="20"/>
    <x v="14"/>
    <n v="3"/>
    <n v="49.96"/>
  </r>
  <r>
    <x v="231"/>
    <d v="2013-08-20T16:00:28"/>
    <n v="2013"/>
    <x v="7"/>
    <n v="20"/>
    <x v="15"/>
    <n v="3"/>
    <n v="49.96"/>
  </r>
  <r>
    <x v="231"/>
    <d v="2013-08-20T17:00:28"/>
    <n v="2013"/>
    <x v="7"/>
    <n v="20"/>
    <x v="16"/>
    <n v="3"/>
    <n v="49.96"/>
  </r>
  <r>
    <x v="231"/>
    <d v="2013-08-20T18:00:28"/>
    <n v="2013"/>
    <x v="7"/>
    <n v="20"/>
    <x v="17"/>
    <n v="3"/>
    <n v="22.341999999999999"/>
  </r>
  <r>
    <x v="231"/>
    <d v="2013-08-20T19:00:28"/>
    <n v="2013"/>
    <x v="7"/>
    <n v="20"/>
    <x v="18"/>
    <n v="3"/>
    <n v="0"/>
  </r>
  <r>
    <x v="231"/>
    <d v="2013-08-20T20:00:28"/>
    <n v="2013"/>
    <x v="7"/>
    <n v="20"/>
    <x v="19"/>
    <n v="3"/>
    <n v="0"/>
  </r>
  <r>
    <x v="231"/>
    <d v="2013-08-20T21:00:28"/>
    <n v="2013"/>
    <x v="7"/>
    <n v="20"/>
    <x v="20"/>
    <n v="3"/>
    <n v="0"/>
  </r>
  <r>
    <x v="231"/>
    <d v="2013-08-20T22:00:28"/>
    <n v="2013"/>
    <x v="7"/>
    <n v="20"/>
    <x v="21"/>
    <n v="3"/>
    <n v="0"/>
  </r>
  <r>
    <x v="231"/>
    <d v="2013-08-20T23:00:28"/>
    <n v="2013"/>
    <x v="7"/>
    <n v="20"/>
    <x v="22"/>
    <n v="3"/>
    <n v="0"/>
  </r>
  <r>
    <x v="232"/>
    <d v="2013-08-21T00:00:28"/>
    <n v="2013"/>
    <x v="7"/>
    <n v="21"/>
    <x v="23"/>
    <n v="4"/>
    <n v="0"/>
  </r>
  <r>
    <x v="232"/>
    <d v="2013-08-21T01:00:28"/>
    <n v="2013"/>
    <x v="7"/>
    <n v="21"/>
    <x v="0"/>
    <n v="4"/>
    <n v="0"/>
  </r>
  <r>
    <x v="232"/>
    <d v="2013-08-21T02:00:28"/>
    <n v="2013"/>
    <x v="7"/>
    <n v="21"/>
    <x v="1"/>
    <n v="4"/>
    <n v="0"/>
  </r>
  <r>
    <x v="232"/>
    <d v="2013-08-21T03:00:28"/>
    <n v="2013"/>
    <x v="7"/>
    <n v="21"/>
    <x v="2"/>
    <n v="4"/>
    <n v="0"/>
  </r>
  <r>
    <x v="232"/>
    <d v="2013-08-21T04:00:28"/>
    <n v="2013"/>
    <x v="7"/>
    <n v="21"/>
    <x v="3"/>
    <n v="4"/>
    <n v="0"/>
  </r>
  <r>
    <x v="232"/>
    <d v="2013-08-21T05:00:28"/>
    <n v="2013"/>
    <x v="7"/>
    <n v="21"/>
    <x v="4"/>
    <n v="4"/>
    <n v="0"/>
  </r>
  <r>
    <x v="232"/>
    <d v="2013-08-21T06:00:28"/>
    <n v="2013"/>
    <x v="7"/>
    <n v="21"/>
    <x v="5"/>
    <n v="4"/>
    <n v="0"/>
  </r>
  <r>
    <x v="232"/>
    <d v="2013-08-21T07:00:28"/>
    <n v="2013"/>
    <x v="7"/>
    <n v="21"/>
    <x v="6"/>
    <n v="4"/>
    <n v="0"/>
  </r>
  <r>
    <x v="232"/>
    <d v="2013-08-21T08:00:28"/>
    <n v="2013"/>
    <x v="7"/>
    <n v="21"/>
    <x v="7"/>
    <n v="4"/>
    <n v="10.59"/>
  </r>
  <r>
    <x v="232"/>
    <d v="2013-08-21T09:00:28"/>
    <n v="2013"/>
    <x v="7"/>
    <n v="21"/>
    <x v="8"/>
    <n v="4"/>
    <n v="47.33"/>
  </r>
  <r>
    <x v="232"/>
    <d v="2013-08-21T10:00:28"/>
    <n v="2013"/>
    <x v="7"/>
    <n v="21"/>
    <x v="9"/>
    <n v="4"/>
    <n v="36.064"/>
  </r>
  <r>
    <x v="232"/>
    <d v="2013-08-21T11:00:28"/>
    <n v="2013"/>
    <x v="7"/>
    <n v="21"/>
    <x v="10"/>
    <n v="4"/>
    <n v="31.989000000000001"/>
  </r>
  <r>
    <x v="232"/>
    <d v="2013-08-21T12:00:28"/>
    <n v="2013"/>
    <x v="7"/>
    <n v="21"/>
    <x v="11"/>
    <n v="4"/>
    <n v="41.695999999999998"/>
  </r>
  <r>
    <x v="232"/>
    <d v="2013-08-21T13:00:28"/>
    <n v="2013"/>
    <x v="7"/>
    <n v="21"/>
    <x v="12"/>
    <n v="4"/>
    <n v="33.341999999999999"/>
  </r>
  <r>
    <x v="232"/>
    <d v="2013-08-21T14:00:28"/>
    <n v="2013"/>
    <x v="7"/>
    <n v="21"/>
    <x v="13"/>
    <n v="4"/>
    <n v="49.96"/>
  </r>
  <r>
    <x v="232"/>
    <d v="2013-08-21T15:00:28"/>
    <n v="2013"/>
    <x v="7"/>
    <n v="21"/>
    <x v="14"/>
    <n v="4"/>
    <n v="49.96"/>
  </r>
  <r>
    <x v="232"/>
    <d v="2013-08-21T16:00:28"/>
    <n v="2013"/>
    <x v="7"/>
    <n v="21"/>
    <x v="15"/>
    <n v="4"/>
    <n v="49.96"/>
  </r>
  <r>
    <x v="232"/>
    <d v="2013-08-21T17:00:28"/>
    <n v="2013"/>
    <x v="7"/>
    <n v="21"/>
    <x v="16"/>
    <n v="4"/>
    <n v="48.037999999999997"/>
  </r>
  <r>
    <x v="232"/>
    <d v="2013-08-21T18:00:28"/>
    <n v="2013"/>
    <x v="7"/>
    <n v="21"/>
    <x v="17"/>
    <n v="4"/>
    <n v="21.195"/>
  </r>
  <r>
    <x v="232"/>
    <d v="2013-08-21T19:00:28"/>
    <n v="2013"/>
    <x v="7"/>
    <n v="21"/>
    <x v="18"/>
    <n v="4"/>
    <n v="0"/>
  </r>
  <r>
    <x v="232"/>
    <d v="2013-08-21T20:00:28"/>
    <n v="2013"/>
    <x v="7"/>
    <n v="21"/>
    <x v="19"/>
    <n v="4"/>
    <n v="0"/>
  </r>
  <r>
    <x v="232"/>
    <d v="2013-08-21T21:00:28"/>
    <n v="2013"/>
    <x v="7"/>
    <n v="21"/>
    <x v="20"/>
    <n v="4"/>
    <n v="0"/>
  </r>
  <r>
    <x v="232"/>
    <d v="2013-08-21T22:00:28"/>
    <n v="2013"/>
    <x v="7"/>
    <n v="21"/>
    <x v="21"/>
    <n v="4"/>
    <n v="0"/>
  </r>
  <r>
    <x v="232"/>
    <d v="2013-08-21T23:00:28"/>
    <n v="2013"/>
    <x v="7"/>
    <n v="21"/>
    <x v="22"/>
    <n v="4"/>
    <n v="0"/>
  </r>
  <r>
    <x v="233"/>
    <d v="2013-08-22T00:00:28"/>
    <n v="2013"/>
    <x v="7"/>
    <n v="22"/>
    <x v="23"/>
    <n v="5"/>
    <n v="0"/>
  </r>
  <r>
    <x v="233"/>
    <d v="2013-08-22T01:00:28"/>
    <n v="2013"/>
    <x v="7"/>
    <n v="22"/>
    <x v="0"/>
    <n v="5"/>
    <n v="0"/>
  </r>
  <r>
    <x v="233"/>
    <d v="2013-08-22T02:00:28"/>
    <n v="2013"/>
    <x v="7"/>
    <n v="22"/>
    <x v="1"/>
    <n v="5"/>
    <n v="0"/>
  </r>
  <r>
    <x v="233"/>
    <d v="2013-08-22T03:00:28"/>
    <n v="2013"/>
    <x v="7"/>
    <n v="22"/>
    <x v="2"/>
    <n v="5"/>
    <n v="0"/>
  </r>
  <r>
    <x v="233"/>
    <d v="2013-08-22T04:00:28"/>
    <n v="2013"/>
    <x v="7"/>
    <n v="22"/>
    <x v="3"/>
    <n v="5"/>
    <n v="0"/>
  </r>
  <r>
    <x v="233"/>
    <d v="2013-08-22T05:00:28"/>
    <n v="2013"/>
    <x v="7"/>
    <n v="22"/>
    <x v="4"/>
    <n v="5"/>
    <n v="0"/>
  </r>
  <r>
    <x v="233"/>
    <d v="2013-08-22T06:00:28"/>
    <n v="2013"/>
    <x v="7"/>
    <n v="22"/>
    <x v="5"/>
    <n v="5"/>
    <n v="0"/>
  </r>
  <r>
    <x v="233"/>
    <d v="2013-08-22T07:00:28"/>
    <n v="2013"/>
    <x v="7"/>
    <n v="22"/>
    <x v="6"/>
    <n v="5"/>
    <n v="0"/>
  </r>
  <r>
    <x v="233"/>
    <d v="2013-08-22T08:00:28"/>
    <n v="2013"/>
    <x v="7"/>
    <n v="22"/>
    <x v="7"/>
    <n v="5"/>
    <n v="11.747999999999999"/>
  </r>
  <r>
    <x v="233"/>
    <d v="2013-08-22T09:00:28"/>
    <n v="2013"/>
    <x v="7"/>
    <n v="22"/>
    <x v="8"/>
    <n v="5"/>
    <n v="46.542999999999999"/>
  </r>
  <r>
    <x v="233"/>
    <d v="2013-08-22T10:00:28"/>
    <n v="2013"/>
    <x v="7"/>
    <n v="22"/>
    <x v="9"/>
    <n v="5"/>
    <n v="49.96"/>
  </r>
  <r>
    <x v="233"/>
    <d v="2013-08-22T11:00:28"/>
    <n v="2013"/>
    <x v="7"/>
    <n v="22"/>
    <x v="10"/>
    <n v="5"/>
    <n v="48.886000000000003"/>
  </r>
  <r>
    <x v="233"/>
    <d v="2013-08-22T12:00:28"/>
    <n v="2013"/>
    <x v="7"/>
    <n v="22"/>
    <x v="11"/>
    <n v="5"/>
    <n v="40.802999999999997"/>
  </r>
  <r>
    <x v="233"/>
    <d v="2013-08-22T13:00:28"/>
    <n v="2013"/>
    <x v="7"/>
    <n v="22"/>
    <x v="12"/>
    <n v="5"/>
    <n v="38.642000000000003"/>
  </r>
  <r>
    <x v="233"/>
    <d v="2013-08-22T14:00:28"/>
    <n v="2013"/>
    <x v="7"/>
    <n v="22"/>
    <x v="13"/>
    <n v="5"/>
    <n v="40.631"/>
  </r>
  <r>
    <x v="233"/>
    <d v="2013-08-22T15:00:28"/>
    <n v="2013"/>
    <x v="7"/>
    <n v="22"/>
    <x v="14"/>
    <n v="5"/>
    <n v="42.256999999999998"/>
  </r>
  <r>
    <x v="233"/>
    <d v="2013-08-22T16:00:28"/>
    <n v="2013"/>
    <x v="7"/>
    <n v="22"/>
    <x v="15"/>
    <n v="5"/>
    <n v="43.436"/>
  </r>
  <r>
    <x v="233"/>
    <d v="2013-08-22T17:00:28"/>
    <n v="2013"/>
    <x v="7"/>
    <n v="22"/>
    <x v="16"/>
    <n v="5"/>
    <n v="43.42"/>
  </r>
  <r>
    <x v="233"/>
    <d v="2013-08-22T18:00:28"/>
    <n v="2013"/>
    <x v="7"/>
    <n v="22"/>
    <x v="17"/>
    <n v="5"/>
    <n v="20.678000000000001"/>
  </r>
  <r>
    <x v="233"/>
    <d v="2013-08-22T19:00:28"/>
    <n v="2013"/>
    <x v="7"/>
    <n v="22"/>
    <x v="18"/>
    <n v="5"/>
    <n v="0"/>
  </r>
  <r>
    <x v="233"/>
    <d v="2013-08-22T20:00:28"/>
    <n v="2013"/>
    <x v="7"/>
    <n v="22"/>
    <x v="19"/>
    <n v="5"/>
    <n v="0"/>
  </r>
  <r>
    <x v="233"/>
    <d v="2013-08-22T21:00:28"/>
    <n v="2013"/>
    <x v="7"/>
    <n v="22"/>
    <x v="20"/>
    <n v="5"/>
    <n v="0"/>
  </r>
  <r>
    <x v="233"/>
    <d v="2013-08-22T22:00:28"/>
    <n v="2013"/>
    <x v="7"/>
    <n v="22"/>
    <x v="21"/>
    <n v="5"/>
    <n v="0"/>
  </r>
  <r>
    <x v="233"/>
    <d v="2013-08-22T23:00:28"/>
    <n v="2013"/>
    <x v="7"/>
    <n v="22"/>
    <x v="22"/>
    <n v="5"/>
    <n v="0"/>
  </r>
  <r>
    <x v="234"/>
    <d v="2013-08-23T00:00:28"/>
    <n v="2013"/>
    <x v="7"/>
    <n v="23"/>
    <x v="23"/>
    <n v="6"/>
    <n v="0"/>
  </r>
  <r>
    <x v="234"/>
    <d v="2013-08-23T01:00:28"/>
    <n v="2013"/>
    <x v="7"/>
    <n v="23"/>
    <x v="0"/>
    <n v="6"/>
    <n v="0"/>
  </r>
  <r>
    <x v="234"/>
    <d v="2013-08-23T02:00:28"/>
    <n v="2013"/>
    <x v="7"/>
    <n v="23"/>
    <x v="1"/>
    <n v="6"/>
    <n v="0"/>
  </r>
  <r>
    <x v="234"/>
    <d v="2013-08-23T03:00:28"/>
    <n v="2013"/>
    <x v="7"/>
    <n v="23"/>
    <x v="2"/>
    <n v="6"/>
    <n v="0"/>
  </r>
  <r>
    <x v="234"/>
    <d v="2013-08-23T04:00:28"/>
    <n v="2013"/>
    <x v="7"/>
    <n v="23"/>
    <x v="3"/>
    <n v="6"/>
    <n v="0"/>
  </r>
  <r>
    <x v="234"/>
    <d v="2013-08-23T05:00:28"/>
    <n v="2013"/>
    <x v="7"/>
    <n v="23"/>
    <x v="4"/>
    <n v="6"/>
    <n v="0"/>
  </r>
  <r>
    <x v="234"/>
    <d v="2013-08-23T06:00:28"/>
    <n v="2013"/>
    <x v="7"/>
    <n v="23"/>
    <x v="5"/>
    <n v="6"/>
    <n v="0"/>
  </r>
  <r>
    <x v="234"/>
    <d v="2013-08-23T07:00:28"/>
    <n v="2013"/>
    <x v="7"/>
    <n v="23"/>
    <x v="6"/>
    <n v="6"/>
    <n v="0"/>
  </r>
  <r>
    <x v="234"/>
    <d v="2013-08-23T08:00:28"/>
    <n v="2013"/>
    <x v="7"/>
    <n v="23"/>
    <x v="7"/>
    <n v="6"/>
    <n v="11.222"/>
  </r>
  <r>
    <x v="234"/>
    <d v="2013-08-23T09:00:28"/>
    <n v="2013"/>
    <x v="7"/>
    <n v="23"/>
    <x v="8"/>
    <n v="6"/>
    <n v="40.405000000000001"/>
  </r>
  <r>
    <x v="234"/>
    <d v="2013-08-23T10:00:28"/>
    <n v="2013"/>
    <x v="7"/>
    <n v="23"/>
    <x v="9"/>
    <n v="6"/>
    <n v="44.847999999999999"/>
  </r>
  <r>
    <x v="234"/>
    <d v="2013-08-23T11:00:28"/>
    <n v="2013"/>
    <x v="7"/>
    <n v="23"/>
    <x v="10"/>
    <n v="6"/>
    <n v="38.587000000000003"/>
  </r>
  <r>
    <x v="234"/>
    <d v="2013-08-23T12:00:28"/>
    <n v="2013"/>
    <x v="7"/>
    <n v="23"/>
    <x v="11"/>
    <n v="6"/>
    <n v="35.57"/>
  </r>
  <r>
    <x v="234"/>
    <d v="2013-08-23T13:00:28"/>
    <n v="2013"/>
    <x v="7"/>
    <n v="23"/>
    <x v="12"/>
    <n v="6"/>
    <n v="37.723999999999997"/>
  </r>
  <r>
    <x v="234"/>
    <d v="2013-08-23T14:00:28"/>
    <n v="2013"/>
    <x v="7"/>
    <n v="23"/>
    <x v="13"/>
    <n v="6"/>
    <n v="38.612000000000002"/>
  </r>
  <r>
    <x v="234"/>
    <d v="2013-08-23T15:00:28"/>
    <n v="2013"/>
    <x v="7"/>
    <n v="23"/>
    <x v="14"/>
    <n v="6"/>
    <n v="40.737000000000002"/>
  </r>
  <r>
    <x v="234"/>
    <d v="2013-08-23T16:00:28"/>
    <n v="2013"/>
    <x v="7"/>
    <n v="23"/>
    <x v="15"/>
    <n v="6"/>
    <n v="39.213999999999999"/>
  </r>
  <r>
    <x v="234"/>
    <d v="2013-08-23T17:00:28"/>
    <n v="2013"/>
    <x v="7"/>
    <n v="23"/>
    <x v="16"/>
    <n v="6"/>
    <n v="34.526000000000003"/>
  </r>
  <r>
    <x v="234"/>
    <d v="2013-08-23T18:00:28"/>
    <n v="2013"/>
    <x v="7"/>
    <n v="23"/>
    <x v="17"/>
    <n v="6"/>
    <n v="16.509"/>
  </r>
  <r>
    <x v="234"/>
    <d v="2013-08-23T19:00:28"/>
    <n v="2013"/>
    <x v="7"/>
    <n v="23"/>
    <x v="18"/>
    <n v="6"/>
    <n v="0"/>
  </r>
  <r>
    <x v="234"/>
    <d v="2013-08-23T20:00:28"/>
    <n v="2013"/>
    <x v="7"/>
    <n v="23"/>
    <x v="19"/>
    <n v="6"/>
    <n v="0"/>
  </r>
  <r>
    <x v="234"/>
    <d v="2013-08-23T21:00:28"/>
    <n v="2013"/>
    <x v="7"/>
    <n v="23"/>
    <x v="20"/>
    <n v="6"/>
    <n v="0"/>
  </r>
  <r>
    <x v="234"/>
    <d v="2013-08-23T22:00:28"/>
    <n v="2013"/>
    <x v="7"/>
    <n v="23"/>
    <x v="21"/>
    <n v="6"/>
    <n v="0"/>
  </r>
  <r>
    <x v="234"/>
    <d v="2013-08-23T23:00:28"/>
    <n v="2013"/>
    <x v="7"/>
    <n v="23"/>
    <x v="22"/>
    <n v="6"/>
    <n v="0"/>
  </r>
  <r>
    <x v="235"/>
    <d v="2013-08-24T00:00:28"/>
    <n v="2013"/>
    <x v="7"/>
    <n v="24"/>
    <x v="23"/>
    <n v="7"/>
    <n v="0"/>
  </r>
  <r>
    <x v="235"/>
    <d v="2013-08-24T01:00:28"/>
    <n v="2013"/>
    <x v="7"/>
    <n v="24"/>
    <x v="0"/>
    <n v="7"/>
    <n v="0"/>
  </r>
  <r>
    <x v="235"/>
    <d v="2013-08-24T02:00:28"/>
    <n v="2013"/>
    <x v="7"/>
    <n v="24"/>
    <x v="1"/>
    <n v="7"/>
    <n v="0"/>
  </r>
  <r>
    <x v="235"/>
    <d v="2013-08-24T03:00:28"/>
    <n v="2013"/>
    <x v="7"/>
    <n v="24"/>
    <x v="2"/>
    <n v="7"/>
    <n v="0"/>
  </r>
  <r>
    <x v="235"/>
    <d v="2013-08-24T04:00:28"/>
    <n v="2013"/>
    <x v="7"/>
    <n v="24"/>
    <x v="3"/>
    <n v="7"/>
    <n v="0"/>
  </r>
  <r>
    <x v="235"/>
    <d v="2013-08-24T05:00:28"/>
    <n v="2013"/>
    <x v="7"/>
    <n v="24"/>
    <x v="4"/>
    <n v="7"/>
    <n v="0"/>
  </r>
  <r>
    <x v="235"/>
    <d v="2013-08-24T06:00:28"/>
    <n v="2013"/>
    <x v="7"/>
    <n v="24"/>
    <x v="5"/>
    <n v="7"/>
    <n v="0"/>
  </r>
  <r>
    <x v="235"/>
    <d v="2013-08-24T07:00:28"/>
    <n v="2013"/>
    <x v="7"/>
    <n v="24"/>
    <x v="6"/>
    <n v="7"/>
    <n v="0"/>
  </r>
  <r>
    <x v="235"/>
    <d v="2013-08-24T08:00:28"/>
    <n v="2013"/>
    <x v="7"/>
    <n v="24"/>
    <x v="7"/>
    <n v="7"/>
    <n v="10.278"/>
  </r>
  <r>
    <x v="235"/>
    <d v="2013-08-24T09:00:28"/>
    <n v="2013"/>
    <x v="7"/>
    <n v="24"/>
    <x v="8"/>
    <n v="7"/>
    <n v="37.975999999999999"/>
  </r>
  <r>
    <x v="235"/>
    <d v="2013-08-24T10:00:28"/>
    <n v="2013"/>
    <x v="7"/>
    <n v="24"/>
    <x v="9"/>
    <n v="7"/>
    <n v="41.161999999999999"/>
  </r>
  <r>
    <x v="235"/>
    <d v="2013-08-24T11:00:28"/>
    <n v="2013"/>
    <x v="7"/>
    <n v="24"/>
    <x v="10"/>
    <n v="7"/>
    <n v="45.125"/>
  </r>
  <r>
    <x v="235"/>
    <d v="2013-08-24T12:00:28"/>
    <n v="2013"/>
    <x v="7"/>
    <n v="24"/>
    <x v="11"/>
    <n v="7"/>
    <n v="44.023000000000003"/>
  </r>
  <r>
    <x v="235"/>
    <d v="2013-08-24T13:00:28"/>
    <n v="2013"/>
    <x v="7"/>
    <n v="24"/>
    <x v="12"/>
    <n v="7"/>
    <n v="46.481000000000002"/>
  </r>
  <r>
    <x v="235"/>
    <d v="2013-08-24T14:00:28"/>
    <n v="2013"/>
    <x v="7"/>
    <n v="24"/>
    <x v="13"/>
    <n v="7"/>
    <n v="48.953000000000003"/>
  </r>
  <r>
    <x v="235"/>
    <d v="2013-08-24T15:00:28"/>
    <n v="2013"/>
    <x v="7"/>
    <n v="24"/>
    <x v="14"/>
    <n v="7"/>
    <n v="49.96"/>
  </r>
  <r>
    <x v="235"/>
    <d v="2013-08-24T16:00:28"/>
    <n v="2013"/>
    <x v="7"/>
    <n v="24"/>
    <x v="15"/>
    <n v="7"/>
    <n v="46.156999999999996"/>
  </r>
  <r>
    <x v="235"/>
    <d v="2013-08-24T17:00:28"/>
    <n v="2013"/>
    <x v="7"/>
    <n v="24"/>
    <x v="16"/>
    <n v="7"/>
    <n v="40.713999999999999"/>
  </r>
  <r>
    <x v="235"/>
    <d v="2013-08-24T18:00:28"/>
    <n v="2013"/>
    <x v="7"/>
    <n v="24"/>
    <x v="17"/>
    <n v="7"/>
    <n v="16.946000000000002"/>
  </r>
  <r>
    <x v="235"/>
    <d v="2013-08-24T19:00:28"/>
    <n v="2013"/>
    <x v="7"/>
    <n v="24"/>
    <x v="18"/>
    <n v="7"/>
    <n v="0"/>
  </r>
  <r>
    <x v="235"/>
    <d v="2013-08-24T20:00:28"/>
    <n v="2013"/>
    <x v="7"/>
    <n v="24"/>
    <x v="19"/>
    <n v="7"/>
    <n v="0"/>
  </r>
  <r>
    <x v="235"/>
    <d v="2013-08-24T21:00:28"/>
    <n v="2013"/>
    <x v="7"/>
    <n v="24"/>
    <x v="20"/>
    <n v="7"/>
    <n v="0"/>
  </r>
  <r>
    <x v="235"/>
    <d v="2013-08-24T22:00:28"/>
    <n v="2013"/>
    <x v="7"/>
    <n v="24"/>
    <x v="21"/>
    <n v="7"/>
    <n v="0"/>
  </r>
  <r>
    <x v="235"/>
    <d v="2013-08-24T23:00:28"/>
    <n v="2013"/>
    <x v="7"/>
    <n v="24"/>
    <x v="22"/>
    <n v="7"/>
    <n v="0"/>
  </r>
  <r>
    <x v="236"/>
    <d v="2013-08-25T00:00:28"/>
    <n v="2013"/>
    <x v="7"/>
    <n v="25"/>
    <x v="23"/>
    <n v="1"/>
    <n v="0"/>
  </r>
  <r>
    <x v="236"/>
    <d v="2013-08-25T01:00:28"/>
    <n v="2013"/>
    <x v="7"/>
    <n v="25"/>
    <x v="0"/>
    <n v="1"/>
    <n v="0"/>
  </r>
  <r>
    <x v="236"/>
    <d v="2013-08-25T02:00:28"/>
    <n v="2013"/>
    <x v="7"/>
    <n v="25"/>
    <x v="1"/>
    <n v="1"/>
    <n v="0"/>
  </r>
  <r>
    <x v="236"/>
    <d v="2013-08-25T03:00:28"/>
    <n v="2013"/>
    <x v="7"/>
    <n v="25"/>
    <x v="2"/>
    <n v="1"/>
    <n v="0"/>
  </r>
  <r>
    <x v="236"/>
    <d v="2013-08-25T04:00:28"/>
    <n v="2013"/>
    <x v="7"/>
    <n v="25"/>
    <x v="3"/>
    <n v="1"/>
    <n v="0"/>
  </r>
  <r>
    <x v="236"/>
    <d v="2013-08-25T05:00:28"/>
    <n v="2013"/>
    <x v="7"/>
    <n v="25"/>
    <x v="4"/>
    <n v="1"/>
    <n v="0"/>
  </r>
  <r>
    <x v="236"/>
    <d v="2013-08-25T06:00:28"/>
    <n v="2013"/>
    <x v="7"/>
    <n v="25"/>
    <x v="5"/>
    <n v="1"/>
    <n v="0"/>
  </r>
  <r>
    <x v="236"/>
    <d v="2013-08-25T07:00:28"/>
    <n v="2013"/>
    <x v="7"/>
    <n v="25"/>
    <x v="6"/>
    <n v="1"/>
    <n v="0"/>
  </r>
  <r>
    <x v="236"/>
    <d v="2013-08-25T08:00:28"/>
    <n v="2013"/>
    <x v="7"/>
    <n v="25"/>
    <x v="7"/>
    <n v="1"/>
    <n v="13.651999999999999"/>
  </r>
  <r>
    <x v="236"/>
    <d v="2013-08-25T09:00:28"/>
    <n v="2013"/>
    <x v="7"/>
    <n v="25"/>
    <x v="8"/>
    <n v="1"/>
    <n v="47.067"/>
  </r>
  <r>
    <x v="236"/>
    <d v="2013-08-25T10:00:28"/>
    <n v="2013"/>
    <x v="7"/>
    <n v="25"/>
    <x v="9"/>
    <n v="1"/>
    <n v="49.96"/>
  </r>
  <r>
    <x v="236"/>
    <d v="2013-08-25T11:00:28"/>
    <n v="2013"/>
    <x v="7"/>
    <n v="25"/>
    <x v="10"/>
    <n v="1"/>
    <n v="49.851999999999997"/>
  </r>
  <r>
    <x v="236"/>
    <d v="2013-08-25T12:00:28"/>
    <n v="2013"/>
    <x v="7"/>
    <n v="25"/>
    <x v="11"/>
    <n v="1"/>
    <n v="47.670999999999999"/>
  </r>
  <r>
    <x v="236"/>
    <d v="2013-08-25T13:00:28"/>
    <n v="2013"/>
    <x v="7"/>
    <n v="25"/>
    <x v="12"/>
    <n v="1"/>
    <n v="47.850999999999999"/>
  </r>
  <r>
    <x v="236"/>
    <d v="2013-08-25T14:00:28"/>
    <n v="2013"/>
    <x v="7"/>
    <n v="25"/>
    <x v="13"/>
    <n v="1"/>
    <n v="49.96"/>
  </r>
  <r>
    <x v="236"/>
    <d v="2013-08-25T15:00:28"/>
    <n v="2013"/>
    <x v="7"/>
    <n v="25"/>
    <x v="14"/>
    <n v="1"/>
    <n v="49.96"/>
  </r>
  <r>
    <x v="236"/>
    <d v="2013-08-25T16:00:28"/>
    <n v="2013"/>
    <x v="7"/>
    <n v="25"/>
    <x v="15"/>
    <n v="1"/>
    <n v="49.96"/>
  </r>
  <r>
    <x v="236"/>
    <d v="2013-08-25T17:00:28"/>
    <n v="2013"/>
    <x v="7"/>
    <n v="25"/>
    <x v="16"/>
    <n v="1"/>
    <n v="49.829000000000001"/>
  </r>
  <r>
    <x v="236"/>
    <d v="2013-08-25T18:00:28"/>
    <n v="2013"/>
    <x v="7"/>
    <n v="25"/>
    <x v="17"/>
    <n v="1"/>
    <n v="24.088000000000001"/>
  </r>
  <r>
    <x v="236"/>
    <d v="2013-08-25T19:00:28"/>
    <n v="2013"/>
    <x v="7"/>
    <n v="25"/>
    <x v="18"/>
    <n v="1"/>
    <n v="0"/>
  </r>
  <r>
    <x v="236"/>
    <d v="2013-08-25T20:00:28"/>
    <n v="2013"/>
    <x v="7"/>
    <n v="25"/>
    <x v="19"/>
    <n v="1"/>
    <n v="0"/>
  </r>
  <r>
    <x v="236"/>
    <d v="2013-08-25T21:00:28"/>
    <n v="2013"/>
    <x v="7"/>
    <n v="25"/>
    <x v="20"/>
    <n v="1"/>
    <n v="0"/>
  </r>
  <r>
    <x v="236"/>
    <d v="2013-08-25T22:00:28"/>
    <n v="2013"/>
    <x v="7"/>
    <n v="25"/>
    <x v="21"/>
    <n v="1"/>
    <n v="0"/>
  </r>
  <r>
    <x v="236"/>
    <d v="2013-08-25T23:00:28"/>
    <n v="2013"/>
    <x v="7"/>
    <n v="25"/>
    <x v="22"/>
    <n v="1"/>
    <n v="0"/>
  </r>
  <r>
    <x v="237"/>
    <d v="2013-08-26T00:00:28"/>
    <n v="2013"/>
    <x v="7"/>
    <n v="26"/>
    <x v="23"/>
    <n v="2"/>
    <n v="0"/>
  </r>
  <r>
    <x v="237"/>
    <d v="2013-08-26T01:00:28"/>
    <n v="2013"/>
    <x v="7"/>
    <n v="26"/>
    <x v="0"/>
    <n v="2"/>
    <n v="0"/>
  </r>
  <r>
    <x v="237"/>
    <d v="2013-08-26T02:00:28"/>
    <n v="2013"/>
    <x v="7"/>
    <n v="26"/>
    <x v="1"/>
    <n v="2"/>
    <n v="0"/>
  </r>
  <r>
    <x v="237"/>
    <d v="2013-08-26T03:00:28"/>
    <n v="2013"/>
    <x v="7"/>
    <n v="26"/>
    <x v="2"/>
    <n v="2"/>
    <n v="0"/>
  </r>
  <r>
    <x v="237"/>
    <d v="2013-08-26T04:00:28"/>
    <n v="2013"/>
    <x v="7"/>
    <n v="26"/>
    <x v="3"/>
    <n v="2"/>
    <n v="0"/>
  </r>
  <r>
    <x v="237"/>
    <d v="2013-08-26T05:00:28"/>
    <n v="2013"/>
    <x v="7"/>
    <n v="26"/>
    <x v="4"/>
    <n v="2"/>
    <n v="0"/>
  </r>
  <r>
    <x v="237"/>
    <d v="2013-08-26T06:00:28"/>
    <n v="2013"/>
    <x v="7"/>
    <n v="26"/>
    <x v="5"/>
    <n v="2"/>
    <n v="0"/>
  </r>
  <r>
    <x v="237"/>
    <d v="2013-08-26T07:00:28"/>
    <n v="2013"/>
    <x v="7"/>
    <n v="26"/>
    <x v="6"/>
    <n v="2"/>
    <n v="0"/>
  </r>
  <r>
    <x v="237"/>
    <d v="2013-08-26T08:00:28"/>
    <n v="2013"/>
    <x v="7"/>
    <n v="26"/>
    <x v="7"/>
    <n v="2"/>
    <n v="13.956"/>
  </r>
  <r>
    <x v="237"/>
    <d v="2013-08-26T09:00:28"/>
    <n v="2013"/>
    <x v="7"/>
    <n v="26"/>
    <x v="8"/>
    <n v="2"/>
    <n v="45.65"/>
  </r>
  <r>
    <x v="237"/>
    <d v="2013-08-26T10:00:28"/>
    <n v="2013"/>
    <x v="7"/>
    <n v="26"/>
    <x v="9"/>
    <n v="2"/>
    <n v="49.96"/>
  </r>
  <r>
    <x v="237"/>
    <d v="2013-08-26T11:00:28"/>
    <n v="2013"/>
    <x v="7"/>
    <n v="26"/>
    <x v="10"/>
    <n v="2"/>
    <n v="49.96"/>
  </r>
  <r>
    <x v="237"/>
    <d v="2013-08-26T12:00:28"/>
    <n v="2013"/>
    <x v="7"/>
    <n v="26"/>
    <x v="11"/>
    <n v="2"/>
    <n v="49.96"/>
  </r>
  <r>
    <x v="237"/>
    <d v="2013-08-26T13:00:28"/>
    <n v="2013"/>
    <x v="7"/>
    <n v="26"/>
    <x v="12"/>
    <n v="2"/>
    <n v="49.96"/>
  </r>
  <r>
    <x v="237"/>
    <d v="2013-08-26T14:00:29"/>
    <n v="2013"/>
    <x v="7"/>
    <n v="26"/>
    <x v="13"/>
    <n v="2"/>
    <n v="49.96"/>
  </r>
  <r>
    <x v="237"/>
    <d v="2013-08-26T15:00:29"/>
    <n v="2013"/>
    <x v="7"/>
    <n v="26"/>
    <x v="14"/>
    <n v="2"/>
    <n v="49.96"/>
  </r>
  <r>
    <x v="237"/>
    <d v="2013-08-26T16:00:29"/>
    <n v="2013"/>
    <x v="7"/>
    <n v="26"/>
    <x v="15"/>
    <n v="2"/>
    <n v="49.96"/>
  </r>
  <r>
    <x v="237"/>
    <d v="2013-08-26T17:00:29"/>
    <n v="2013"/>
    <x v="7"/>
    <n v="26"/>
    <x v="16"/>
    <n v="2"/>
    <n v="49.368000000000002"/>
  </r>
  <r>
    <x v="237"/>
    <d v="2013-08-26T18:00:29"/>
    <n v="2013"/>
    <x v="7"/>
    <n v="26"/>
    <x v="17"/>
    <n v="2"/>
    <n v="24.28"/>
  </r>
  <r>
    <x v="237"/>
    <d v="2013-08-26T19:00:29"/>
    <n v="2013"/>
    <x v="7"/>
    <n v="26"/>
    <x v="18"/>
    <n v="2"/>
    <n v="0"/>
  </r>
  <r>
    <x v="237"/>
    <d v="2013-08-26T20:00:29"/>
    <n v="2013"/>
    <x v="7"/>
    <n v="26"/>
    <x v="19"/>
    <n v="2"/>
    <n v="0"/>
  </r>
  <r>
    <x v="237"/>
    <d v="2013-08-26T21:00:29"/>
    <n v="2013"/>
    <x v="7"/>
    <n v="26"/>
    <x v="20"/>
    <n v="2"/>
    <n v="0"/>
  </r>
  <r>
    <x v="237"/>
    <d v="2013-08-26T22:00:29"/>
    <n v="2013"/>
    <x v="7"/>
    <n v="26"/>
    <x v="21"/>
    <n v="2"/>
    <n v="0"/>
  </r>
  <r>
    <x v="237"/>
    <d v="2013-08-26T23:00:29"/>
    <n v="2013"/>
    <x v="7"/>
    <n v="26"/>
    <x v="22"/>
    <n v="2"/>
    <n v="0"/>
  </r>
  <r>
    <x v="238"/>
    <d v="2013-08-27T00:00:29"/>
    <n v="2013"/>
    <x v="7"/>
    <n v="27"/>
    <x v="23"/>
    <n v="3"/>
    <n v="0"/>
  </r>
  <r>
    <x v="238"/>
    <d v="2013-08-27T01:00:29"/>
    <n v="2013"/>
    <x v="7"/>
    <n v="27"/>
    <x v="0"/>
    <n v="3"/>
    <n v="0"/>
  </r>
  <r>
    <x v="238"/>
    <d v="2013-08-27T02:00:29"/>
    <n v="2013"/>
    <x v="7"/>
    <n v="27"/>
    <x v="1"/>
    <n v="3"/>
    <n v="0"/>
  </r>
  <r>
    <x v="238"/>
    <d v="2013-08-27T03:00:29"/>
    <n v="2013"/>
    <x v="7"/>
    <n v="27"/>
    <x v="2"/>
    <n v="3"/>
    <n v="0"/>
  </r>
  <r>
    <x v="238"/>
    <d v="2013-08-27T04:00:29"/>
    <n v="2013"/>
    <x v="7"/>
    <n v="27"/>
    <x v="3"/>
    <n v="3"/>
    <n v="0"/>
  </r>
  <r>
    <x v="238"/>
    <d v="2013-08-27T05:00:29"/>
    <n v="2013"/>
    <x v="7"/>
    <n v="27"/>
    <x v="4"/>
    <n v="3"/>
    <n v="0"/>
  </r>
  <r>
    <x v="238"/>
    <d v="2013-08-27T06:00:29"/>
    <n v="2013"/>
    <x v="7"/>
    <n v="27"/>
    <x v="5"/>
    <n v="3"/>
    <n v="0"/>
  </r>
  <r>
    <x v="238"/>
    <d v="2013-08-27T07:00:29"/>
    <n v="2013"/>
    <x v="7"/>
    <n v="27"/>
    <x v="6"/>
    <n v="3"/>
    <n v="0"/>
  </r>
  <r>
    <x v="238"/>
    <d v="2013-08-27T08:00:29"/>
    <n v="2013"/>
    <x v="7"/>
    <n v="27"/>
    <x v="7"/>
    <n v="3"/>
    <n v="15.664999999999999"/>
  </r>
  <r>
    <x v="238"/>
    <d v="2013-08-27T09:00:29"/>
    <n v="2013"/>
    <x v="7"/>
    <n v="27"/>
    <x v="8"/>
    <n v="3"/>
    <n v="47.612000000000002"/>
  </r>
  <r>
    <x v="238"/>
    <d v="2013-08-27T10:00:29"/>
    <n v="2013"/>
    <x v="7"/>
    <n v="27"/>
    <x v="9"/>
    <n v="3"/>
    <n v="49.96"/>
  </r>
  <r>
    <x v="238"/>
    <d v="2013-08-27T11:00:29"/>
    <n v="2013"/>
    <x v="7"/>
    <n v="27"/>
    <x v="10"/>
    <n v="3"/>
    <n v="49.96"/>
  </r>
  <r>
    <x v="238"/>
    <d v="2013-08-27T12:00:29"/>
    <n v="2013"/>
    <x v="7"/>
    <n v="27"/>
    <x v="11"/>
    <n v="3"/>
    <n v="49.96"/>
  </r>
  <r>
    <x v="238"/>
    <d v="2013-08-27T13:00:29"/>
    <n v="2013"/>
    <x v="7"/>
    <n v="27"/>
    <x v="12"/>
    <n v="3"/>
    <n v="49.96"/>
  </r>
  <r>
    <x v="238"/>
    <d v="2013-08-27T14:00:29"/>
    <n v="2013"/>
    <x v="7"/>
    <n v="27"/>
    <x v="13"/>
    <n v="3"/>
    <n v="49.96"/>
  </r>
  <r>
    <x v="238"/>
    <d v="2013-08-27T15:00:29"/>
    <n v="2013"/>
    <x v="7"/>
    <n v="27"/>
    <x v="14"/>
    <n v="3"/>
    <n v="49.96"/>
  </r>
  <r>
    <x v="238"/>
    <d v="2013-08-27T16:00:29"/>
    <n v="2013"/>
    <x v="7"/>
    <n v="27"/>
    <x v="15"/>
    <n v="3"/>
    <n v="49.96"/>
  </r>
  <r>
    <x v="238"/>
    <d v="2013-08-27T17:00:29"/>
    <n v="2013"/>
    <x v="7"/>
    <n v="27"/>
    <x v="16"/>
    <n v="3"/>
    <n v="49.500999999999998"/>
  </r>
  <r>
    <x v="238"/>
    <d v="2013-08-27T18:00:29"/>
    <n v="2013"/>
    <x v="7"/>
    <n v="27"/>
    <x v="17"/>
    <n v="3"/>
    <n v="24.413"/>
  </r>
  <r>
    <x v="238"/>
    <d v="2013-08-27T19:00:29"/>
    <n v="2013"/>
    <x v="7"/>
    <n v="27"/>
    <x v="18"/>
    <n v="3"/>
    <n v="0"/>
  </r>
  <r>
    <x v="238"/>
    <d v="2013-08-27T20:00:29"/>
    <n v="2013"/>
    <x v="7"/>
    <n v="27"/>
    <x v="19"/>
    <n v="3"/>
    <n v="0"/>
  </r>
  <r>
    <x v="238"/>
    <d v="2013-08-27T21:00:29"/>
    <n v="2013"/>
    <x v="7"/>
    <n v="27"/>
    <x v="20"/>
    <n v="3"/>
    <n v="0"/>
  </r>
  <r>
    <x v="238"/>
    <d v="2013-08-27T22:00:29"/>
    <n v="2013"/>
    <x v="7"/>
    <n v="27"/>
    <x v="21"/>
    <n v="3"/>
    <n v="0"/>
  </r>
  <r>
    <x v="238"/>
    <d v="2013-08-27T23:00:29"/>
    <n v="2013"/>
    <x v="7"/>
    <n v="27"/>
    <x v="22"/>
    <n v="3"/>
    <n v="0"/>
  </r>
  <r>
    <x v="239"/>
    <d v="2013-08-28T00:00:29"/>
    <n v="2013"/>
    <x v="7"/>
    <n v="28"/>
    <x v="23"/>
    <n v="4"/>
    <n v="0"/>
  </r>
  <r>
    <x v="239"/>
    <d v="2013-08-28T01:00:29"/>
    <n v="2013"/>
    <x v="7"/>
    <n v="28"/>
    <x v="0"/>
    <n v="4"/>
    <n v="0"/>
  </r>
  <r>
    <x v="239"/>
    <d v="2013-08-28T02:00:29"/>
    <n v="2013"/>
    <x v="7"/>
    <n v="28"/>
    <x v="1"/>
    <n v="4"/>
    <n v="0"/>
  </r>
  <r>
    <x v="239"/>
    <d v="2013-08-28T03:00:29"/>
    <n v="2013"/>
    <x v="7"/>
    <n v="28"/>
    <x v="2"/>
    <n v="4"/>
    <n v="0"/>
  </r>
  <r>
    <x v="239"/>
    <d v="2013-08-28T04:00:29"/>
    <n v="2013"/>
    <x v="7"/>
    <n v="28"/>
    <x v="3"/>
    <n v="4"/>
    <n v="0"/>
  </r>
  <r>
    <x v="239"/>
    <d v="2013-08-28T05:00:29"/>
    <n v="2013"/>
    <x v="7"/>
    <n v="28"/>
    <x v="4"/>
    <n v="4"/>
    <n v="0"/>
  </r>
  <r>
    <x v="239"/>
    <d v="2013-08-28T06:00:29"/>
    <n v="2013"/>
    <x v="7"/>
    <n v="28"/>
    <x v="5"/>
    <n v="4"/>
    <n v="0"/>
  </r>
  <r>
    <x v="239"/>
    <d v="2013-08-28T07:00:29"/>
    <n v="2013"/>
    <x v="7"/>
    <n v="28"/>
    <x v="6"/>
    <n v="4"/>
    <n v="0"/>
  </r>
  <r>
    <x v="239"/>
    <d v="2013-08-28T08:00:29"/>
    <n v="2013"/>
    <x v="7"/>
    <n v="28"/>
    <x v="7"/>
    <n v="4"/>
    <n v="16.125"/>
  </r>
  <r>
    <x v="239"/>
    <d v="2013-08-28T09:00:29"/>
    <n v="2013"/>
    <x v="7"/>
    <n v="28"/>
    <x v="8"/>
    <n v="4"/>
    <n v="46.591000000000001"/>
  </r>
  <r>
    <x v="239"/>
    <d v="2013-08-28T10:00:29"/>
    <n v="2013"/>
    <x v="7"/>
    <n v="28"/>
    <x v="9"/>
    <n v="4"/>
    <n v="49.868000000000002"/>
  </r>
  <r>
    <x v="239"/>
    <d v="2013-08-28T11:00:29"/>
    <n v="2013"/>
    <x v="7"/>
    <n v="28"/>
    <x v="10"/>
    <n v="4"/>
    <n v="49.96"/>
  </r>
  <r>
    <x v="239"/>
    <d v="2013-08-28T12:00:29"/>
    <n v="2013"/>
    <x v="7"/>
    <n v="28"/>
    <x v="11"/>
    <n v="4"/>
    <n v="49.536000000000001"/>
  </r>
  <r>
    <x v="239"/>
    <d v="2013-08-28T13:00:29"/>
    <n v="2013"/>
    <x v="7"/>
    <n v="28"/>
    <x v="12"/>
    <n v="4"/>
    <n v="49.02"/>
  </r>
  <r>
    <x v="239"/>
    <d v="2013-08-28T14:00:29"/>
    <n v="2013"/>
    <x v="7"/>
    <n v="28"/>
    <x v="13"/>
    <n v="4"/>
    <n v="49.96"/>
  </r>
  <r>
    <x v="239"/>
    <d v="2013-08-28T15:00:29"/>
    <n v="2013"/>
    <x v="7"/>
    <n v="28"/>
    <x v="14"/>
    <n v="4"/>
    <n v="49.96"/>
  </r>
  <r>
    <x v="239"/>
    <d v="2013-08-28T16:00:29"/>
    <n v="2013"/>
    <x v="7"/>
    <n v="28"/>
    <x v="15"/>
    <n v="4"/>
    <n v="49.96"/>
  </r>
  <r>
    <x v="239"/>
    <d v="2013-08-28T17:00:29"/>
    <n v="2013"/>
    <x v="7"/>
    <n v="28"/>
    <x v="16"/>
    <n v="4"/>
    <n v="49.69"/>
  </r>
  <r>
    <x v="239"/>
    <d v="2013-08-28T18:00:29"/>
    <n v="2013"/>
    <x v="7"/>
    <n v="28"/>
    <x v="17"/>
    <n v="4"/>
    <n v="24.725000000000001"/>
  </r>
  <r>
    <x v="239"/>
    <d v="2013-08-28T19:00:29"/>
    <n v="2013"/>
    <x v="7"/>
    <n v="28"/>
    <x v="18"/>
    <n v="4"/>
    <n v="0"/>
  </r>
  <r>
    <x v="239"/>
    <d v="2013-08-28T20:00:29"/>
    <n v="2013"/>
    <x v="7"/>
    <n v="28"/>
    <x v="19"/>
    <n v="4"/>
    <n v="0"/>
  </r>
  <r>
    <x v="239"/>
    <d v="2013-08-28T21:00:29"/>
    <n v="2013"/>
    <x v="7"/>
    <n v="28"/>
    <x v="20"/>
    <n v="4"/>
    <n v="0"/>
  </r>
  <r>
    <x v="239"/>
    <d v="2013-08-28T22:00:29"/>
    <n v="2013"/>
    <x v="7"/>
    <n v="28"/>
    <x v="21"/>
    <n v="4"/>
    <n v="0"/>
  </r>
  <r>
    <x v="239"/>
    <d v="2013-08-28T23:00:29"/>
    <n v="2013"/>
    <x v="7"/>
    <n v="28"/>
    <x v="22"/>
    <n v="4"/>
    <n v="0"/>
  </r>
  <r>
    <x v="240"/>
    <d v="2013-08-29T00:00:29"/>
    <n v="2013"/>
    <x v="7"/>
    <n v="29"/>
    <x v="23"/>
    <n v="5"/>
    <n v="0"/>
  </r>
  <r>
    <x v="240"/>
    <d v="2013-08-29T01:00:29"/>
    <n v="2013"/>
    <x v="7"/>
    <n v="29"/>
    <x v="0"/>
    <n v="5"/>
    <n v="0"/>
  </r>
  <r>
    <x v="240"/>
    <d v="2013-08-29T02:00:29"/>
    <n v="2013"/>
    <x v="7"/>
    <n v="29"/>
    <x v="1"/>
    <n v="5"/>
    <n v="0"/>
  </r>
  <r>
    <x v="240"/>
    <d v="2013-08-29T03:00:29"/>
    <n v="2013"/>
    <x v="7"/>
    <n v="29"/>
    <x v="2"/>
    <n v="5"/>
    <n v="0"/>
  </r>
  <r>
    <x v="240"/>
    <d v="2013-08-29T04:00:29"/>
    <n v="2013"/>
    <x v="7"/>
    <n v="29"/>
    <x v="3"/>
    <n v="5"/>
    <n v="0"/>
  </r>
  <r>
    <x v="240"/>
    <d v="2013-08-29T05:00:29"/>
    <n v="2013"/>
    <x v="7"/>
    <n v="29"/>
    <x v="4"/>
    <n v="5"/>
    <n v="0"/>
  </r>
  <r>
    <x v="240"/>
    <d v="2013-08-29T06:00:29"/>
    <n v="2013"/>
    <x v="7"/>
    <n v="29"/>
    <x v="5"/>
    <n v="5"/>
    <n v="0"/>
  </r>
  <r>
    <x v="240"/>
    <d v="2013-08-29T07:00:29"/>
    <n v="2013"/>
    <x v="7"/>
    <n v="29"/>
    <x v="6"/>
    <n v="5"/>
    <n v="0"/>
  </r>
  <r>
    <x v="240"/>
    <d v="2013-08-29T08:00:29"/>
    <n v="2013"/>
    <x v="7"/>
    <n v="29"/>
    <x v="7"/>
    <n v="5"/>
    <n v="16.513000000000002"/>
  </r>
  <r>
    <x v="240"/>
    <d v="2013-08-29T09:00:29"/>
    <n v="2013"/>
    <x v="7"/>
    <n v="29"/>
    <x v="8"/>
    <n v="5"/>
    <n v="46.734999999999999"/>
  </r>
  <r>
    <x v="240"/>
    <d v="2013-08-29T10:00:29"/>
    <n v="2013"/>
    <x v="7"/>
    <n v="29"/>
    <x v="9"/>
    <n v="5"/>
    <n v="49.96"/>
  </r>
  <r>
    <x v="240"/>
    <d v="2013-08-29T11:00:29"/>
    <n v="2013"/>
    <x v="7"/>
    <n v="29"/>
    <x v="10"/>
    <n v="5"/>
    <n v="49.96"/>
  </r>
  <r>
    <x v="240"/>
    <d v="2013-08-29T12:00:29"/>
    <n v="2013"/>
    <x v="7"/>
    <n v="29"/>
    <x v="11"/>
    <n v="5"/>
    <n v="49.96"/>
  </r>
  <r>
    <x v="240"/>
    <d v="2013-08-29T13:00:29"/>
    <n v="2013"/>
    <x v="7"/>
    <n v="29"/>
    <x v="12"/>
    <n v="5"/>
    <n v="49.96"/>
  </r>
  <r>
    <x v="240"/>
    <d v="2013-08-29T14:00:29"/>
    <n v="2013"/>
    <x v="7"/>
    <n v="29"/>
    <x v="13"/>
    <n v="5"/>
    <n v="49.96"/>
  </r>
  <r>
    <x v="240"/>
    <d v="2013-08-29T15:00:29"/>
    <n v="2013"/>
    <x v="7"/>
    <n v="29"/>
    <x v="14"/>
    <n v="5"/>
    <n v="49.96"/>
  </r>
  <r>
    <x v="240"/>
    <d v="2013-08-29T16:00:29"/>
    <n v="2013"/>
    <x v="7"/>
    <n v="29"/>
    <x v="15"/>
    <n v="5"/>
    <n v="49.96"/>
  </r>
  <r>
    <x v="240"/>
    <d v="2013-08-29T17:00:29"/>
    <n v="2013"/>
    <x v="7"/>
    <n v="29"/>
    <x v="16"/>
    <n v="5"/>
    <n v="49.96"/>
  </r>
  <r>
    <x v="240"/>
    <d v="2013-08-29T18:00:29"/>
    <n v="2013"/>
    <x v="7"/>
    <n v="29"/>
    <x v="17"/>
    <n v="5"/>
    <n v="25.033999999999999"/>
  </r>
  <r>
    <x v="240"/>
    <d v="2013-08-29T19:00:29"/>
    <n v="2013"/>
    <x v="7"/>
    <n v="29"/>
    <x v="18"/>
    <n v="5"/>
    <n v="0"/>
  </r>
  <r>
    <x v="240"/>
    <d v="2013-08-29T20:00:29"/>
    <n v="2013"/>
    <x v="7"/>
    <n v="29"/>
    <x v="19"/>
    <n v="5"/>
    <n v="0"/>
  </r>
  <r>
    <x v="240"/>
    <d v="2013-08-29T21:00:29"/>
    <n v="2013"/>
    <x v="7"/>
    <n v="29"/>
    <x v="20"/>
    <n v="5"/>
    <n v="0"/>
  </r>
  <r>
    <x v="240"/>
    <d v="2013-08-29T22:00:29"/>
    <n v="2013"/>
    <x v="7"/>
    <n v="29"/>
    <x v="21"/>
    <n v="5"/>
    <n v="0"/>
  </r>
  <r>
    <x v="240"/>
    <d v="2013-08-29T23:00:29"/>
    <n v="2013"/>
    <x v="7"/>
    <n v="29"/>
    <x v="22"/>
    <n v="5"/>
    <n v="0"/>
  </r>
  <r>
    <x v="241"/>
    <d v="2013-08-30T00:00:29"/>
    <n v="2013"/>
    <x v="7"/>
    <n v="30"/>
    <x v="23"/>
    <n v="6"/>
    <n v="0"/>
  </r>
  <r>
    <x v="241"/>
    <d v="2013-08-30T01:00:29"/>
    <n v="2013"/>
    <x v="7"/>
    <n v="30"/>
    <x v="0"/>
    <n v="6"/>
    <n v="0"/>
  </r>
  <r>
    <x v="241"/>
    <d v="2013-08-30T02:00:29"/>
    <n v="2013"/>
    <x v="7"/>
    <n v="30"/>
    <x v="1"/>
    <n v="6"/>
    <n v="0"/>
  </r>
  <r>
    <x v="241"/>
    <d v="2013-08-30T03:00:29"/>
    <n v="2013"/>
    <x v="7"/>
    <n v="30"/>
    <x v="2"/>
    <n v="6"/>
    <n v="0"/>
  </r>
  <r>
    <x v="241"/>
    <d v="2013-08-30T04:00:29"/>
    <n v="2013"/>
    <x v="7"/>
    <n v="30"/>
    <x v="3"/>
    <n v="6"/>
    <n v="0"/>
  </r>
  <r>
    <x v="241"/>
    <d v="2013-08-30T05:00:29"/>
    <n v="2013"/>
    <x v="7"/>
    <n v="30"/>
    <x v="4"/>
    <n v="6"/>
    <n v="0"/>
  </r>
  <r>
    <x v="241"/>
    <d v="2013-08-30T06:00:29"/>
    <n v="2013"/>
    <x v="7"/>
    <n v="30"/>
    <x v="5"/>
    <n v="6"/>
    <n v="0"/>
  </r>
  <r>
    <x v="241"/>
    <d v="2013-08-30T07:00:29"/>
    <n v="2013"/>
    <x v="7"/>
    <n v="30"/>
    <x v="6"/>
    <n v="6"/>
    <n v="0"/>
  </r>
  <r>
    <x v="241"/>
    <d v="2013-08-30T08:00:29"/>
    <n v="2013"/>
    <x v="7"/>
    <n v="30"/>
    <x v="7"/>
    <n v="6"/>
    <n v="17.556999999999999"/>
  </r>
  <r>
    <x v="241"/>
    <d v="2013-08-30T09:00:29"/>
    <n v="2013"/>
    <x v="7"/>
    <n v="30"/>
    <x v="8"/>
    <n v="6"/>
    <n v="48.631999999999998"/>
  </r>
  <r>
    <x v="241"/>
    <d v="2013-08-30T10:00:29"/>
    <n v="2013"/>
    <x v="7"/>
    <n v="30"/>
    <x v="9"/>
    <n v="6"/>
    <n v="49.96"/>
  </r>
  <r>
    <x v="241"/>
    <d v="2013-08-30T11:00:29"/>
    <n v="2013"/>
    <x v="7"/>
    <n v="30"/>
    <x v="10"/>
    <n v="6"/>
    <n v="49.96"/>
  </r>
  <r>
    <x v="241"/>
    <d v="2013-08-30T12:00:29"/>
    <n v="2013"/>
    <x v="7"/>
    <n v="30"/>
    <x v="11"/>
    <n v="6"/>
    <n v="49.96"/>
  </r>
  <r>
    <x v="241"/>
    <d v="2013-08-30T13:00:29"/>
    <n v="2013"/>
    <x v="7"/>
    <n v="30"/>
    <x v="12"/>
    <n v="6"/>
    <n v="49.96"/>
  </r>
  <r>
    <x v="241"/>
    <d v="2013-08-30T14:00:29"/>
    <n v="2013"/>
    <x v="7"/>
    <n v="30"/>
    <x v="13"/>
    <n v="6"/>
    <n v="49.96"/>
  </r>
  <r>
    <x v="241"/>
    <d v="2013-08-30T15:00:29"/>
    <n v="2013"/>
    <x v="7"/>
    <n v="30"/>
    <x v="14"/>
    <n v="6"/>
    <n v="49.96"/>
  </r>
  <r>
    <x v="241"/>
    <d v="2013-08-30T16:00:29"/>
    <n v="2013"/>
    <x v="7"/>
    <n v="30"/>
    <x v="15"/>
    <n v="6"/>
    <n v="49.96"/>
  </r>
  <r>
    <x v="241"/>
    <d v="2013-08-30T17:00:29"/>
    <n v="2013"/>
    <x v="7"/>
    <n v="30"/>
    <x v="16"/>
    <n v="6"/>
    <n v="47.371000000000002"/>
  </r>
  <r>
    <x v="241"/>
    <d v="2013-08-30T18:00:29"/>
    <n v="2013"/>
    <x v="7"/>
    <n v="30"/>
    <x v="17"/>
    <n v="6"/>
    <n v="24.381"/>
  </r>
  <r>
    <x v="241"/>
    <d v="2013-08-30T19:00:29"/>
    <n v="2013"/>
    <x v="7"/>
    <n v="30"/>
    <x v="18"/>
    <n v="6"/>
    <n v="0"/>
  </r>
  <r>
    <x v="241"/>
    <d v="2013-08-30T20:00:29"/>
    <n v="2013"/>
    <x v="7"/>
    <n v="30"/>
    <x v="19"/>
    <n v="6"/>
    <n v="0"/>
  </r>
  <r>
    <x v="241"/>
    <d v="2013-08-30T21:00:29"/>
    <n v="2013"/>
    <x v="7"/>
    <n v="30"/>
    <x v="20"/>
    <n v="6"/>
    <n v="0"/>
  </r>
  <r>
    <x v="241"/>
    <d v="2013-08-30T22:00:29"/>
    <n v="2013"/>
    <x v="7"/>
    <n v="30"/>
    <x v="21"/>
    <n v="6"/>
    <n v="0"/>
  </r>
  <r>
    <x v="241"/>
    <d v="2013-08-30T23:00:29"/>
    <n v="2013"/>
    <x v="7"/>
    <n v="30"/>
    <x v="22"/>
    <n v="6"/>
    <n v="0"/>
  </r>
  <r>
    <x v="242"/>
    <d v="2013-08-31T00:00:29"/>
    <n v="2013"/>
    <x v="7"/>
    <n v="31"/>
    <x v="23"/>
    <n v="7"/>
    <n v="0"/>
  </r>
  <r>
    <x v="242"/>
    <d v="2013-08-31T01:00:29"/>
    <n v="2013"/>
    <x v="7"/>
    <n v="31"/>
    <x v="0"/>
    <n v="7"/>
    <n v="0"/>
  </r>
  <r>
    <x v="242"/>
    <d v="2013-08-31T02:00:29"/>
    <n v="2013"/>
    <x v="7"/>
    <n v="31"/>
    <x v="1"/>
    <n v="7"/>
    <n v="0"/>
  </r>
  <r>
    <x v="242"/>
    <d v="2013-08-31T03:00:29"/>
    <n v="2013"/>
    <x v="7"/>
    <n v="31"/>
    <x v="2"/>
    <n v="7"/>
    <n v="0"/>
  </r>
  <r>
    <x v="242"/>
    <d v="2013-08-31T04:00:29"/>
    <n v="2013"/>
    <x v="7"/>
    <n v="31"/>
    <x v="3"/>
    <n v="7"/>
    <n v="0"/>
  </r>
  <r>
    <x v="242"/>
    <d v="2013-08-31T05:00:29"/>
    <n v="2013"/>
    <x v="7"/>
    <n v="31"/>
    <x v="4"/>
    <n v="7"/>
    <n v="0"/>
  </r>
  <r>
    <x v="242"/>
    <d v="2013-08-31T06:00:29"/>
    <n v="2013"/>
    <x v="7"/>
    <n v="31"/>
    <x v="5"/>
    <n v="7"/>
    <n v="0"/>
  </r>
  <r>
    <x v="242"/>
    <d v="2013-08-31T07:00:29"/>
    <n v="2013"/>
    <x v="7"/>
    <n v="31"/>
    <x v="6"/>
    <n v="7"/>
    <n v="0"/>
  </r>
  <r>
    <x v="242"/>
    <d v="2013-08-31T08:00:29"/>
    <n v="2013"/>
    <x v="7"/>
    <n v="31"/>
    <x v="7"/>
    <n v="7"/>
    <n v="14.367000000000001"/>
  </r>
  <r>
    <x v="242"/>
    <d v="2013-08-31T09:00:29"/>
    <n v="2013"/>
    <x v="7"/>
    <n v="31"/>
    <x v="8"/>
    <n v="7"/>
    <n v="43.848999999999997"/>
  </r>
  <r>
    <x v="242"/>
    <d v="2013-08-31T10:00:29"/>
    <n v="2013"/>
    <x v="7"/>
    <n v="31"/>
    <x v="9"/>
    <n v="7"/>
    <n v="38.703000000000003"/>
  </r>
  <r>
    <x v="242"/>
    <d v="2013-08-31T11:00:29"/>
    <n v="2013"/>
    <x v="7"/>
    <n v="31"/>
    <x v="10"/>
    <n v="7"/>
    <n v="29.582999999999998"/>
  </r>
  <r>
    <x v="242"/>
    <d v="2013-08-31T12:00:29"/>
    <n v="2013"/>
    <x v="7"/>
    <n v="31"/>
    <x v="11"/>
    <n v="7"/>
    <n v="22.225999999999999"/>
  </r>
  <r>
    <x v="242"/>
    <d v="2013-08-31T13:00:29"/>
    <n v="2013"/>
    <x v="7"/>
    <n v="31"/>
    <x v="12"/>
    <n v="7"/>
    <n v="22.361999999999998"/>
  </r>
  <r>
    <x v="242"/>
    <d v="2013-08-31T14:00:29"/>
    <n v="2013"/>
    <x v="7"/>
    <n v="31"/>
    <x v="13"/>
    <n v="7"/>
    <n v="20.007999999999999"/>
  </r>
  <r>
    <x v="242"/>
    <d v="2013-08-31T15:00:29"/>
    <n v="2013"/>
    <x v="7"/>
    <n v="31"/>
    <x v="14"/>
    <n v="7"/>
    <n v="18.388999999999999"/>
  </r>
  <r>
    <x v="242"/>
    <d v="2013-08-31T16:00:29"/>
    <n v="2013"/>
    <x v="7"/>
    <n v="31"/>
    <x v="15"/>
    <n v="7"/>
    <n v="26.417999999999999"/>
  </r>
  <r>
    <x v="242"/>
    <d v="2013-08-31T17:00:29"/>
    <n v="2013"/>
    <x v="7"/>
    <n v="31"/>
    <x v="16"/>
    <n v="7"/>
    <n v="32.932000000000002"/>
  </r>
  <r>
    <x v="242"/>
    <d v="2013-08-31T18:00:29"/>
    <n v="2013"/>
    <x v="7"/>
    <n v="31"/>
    <x v="17"/>
    <n v="7"/>
    <n v="7.1429999999999998"/>
  </r>
  <r>
    <x v="242"/>
    <d v="2013-08-31T19:00:29"/>
    <n v="2013"/>
    <x v="7"/>
    <n v="31"/>
    <x v="18"/>
    <n v="7"/>
    <n v="0"/>
  </r>
  <r>
    <x v="242"/>
    <d v="2013-08-31T20:00:29"/>
    <n v="2013"/>
    <x v="7"/>
    <n v="31"/>
    <x v="19"/>
    <n v="7"/>
    <n v="0"/>
  </r>
  <r>
    <x v="242"/>
    <d v="2013-08-31T21:00:29"/>
    <n v="2013"/>
    <x v="7"/>
    <n v="31"/>
    <x v="20"/>
    <n v="7"/>
    <n v="0"/>
  </r>
  <r>
    <x v="242"/>
    <d v="2013-08-31T22:00:29"/>
    <n v="2013"/>
    <x v="7"/>
    <n v="31"/>
    <x v="21"/>
    <n v="7"/>
    <n v="0"/>
  </r>
  <r>
    <x v="242"/>
    <d v="2013-08-31T23:00:29"/>
    <n v="2013"/>
    <x v="7"/>
    <n v="31"/>
    <x v="22"/>
    <n v="7"/>
    <n v="0"/>
  </r>
  <r>
    <x v="243"/>
    <d v="2013-09-01T00:00:29"/>
    <n v="2013"/>
    <x v="8"/>
    <n v="1"/>
    <x v="23"/>
    <n v="1"/>
    <n v="0"/>
  </r>
  <r>
    <x v="243"/>
    <d v="2013-09-01T01:00:29"/>
    <n v="2013"/>
    <x v="8"/>
    <n v="1"/>
    <x v="0"/>
    <n v="1"/>
    <n v="0"/>
  </r>
  <r>
    <x v="243"/>
    <d v="2013-09-01T02:00:29"/>
    <n v="2013"/>
    <x v="8"/>
    <n v="1"/>
    <x v="1"/>
    <n v="1"/>
    <n v="0"/>
  </r>
  <r>
    <x v="243"/>
    <d v="2013-09-01T03:00:29"/>
    <n v="2013"/>
    <x v="8"/>
    <n v="1"/>
    <x v="2"/>
    <n v="1"/>
    <n v="0"/>
  </r>
  <r>
    <x v="243"/>
    <d v="2013-09-01T04:00:29"/>
    <n v="2013"/>
    <x v="8"/>
    <n v="1"/>
    <x v="3"/>
    <n v="1"/>
    <n v="0"/>
  </r>
  <r>
    <x v="243"/>
    <d v="2013-09-01T05:00:29"/>
    <n v="2013"/>
    <x v="8"/>
    <n v="1"/>
    <x v="4"/>
    <n v="1"/>
    <n v="0"/>
  </r>
  <r>
    <x v="243"/>
    <d v="2013-09-01T06:00:29"/>
    <n v="2013"/>
    <x v="8"/>
    <n v="1"/>
    <x v="5"/>
    <n v="1"/>
    <n v="0"/>
  </r>
  <r>
    <x v="243"/>
    <d v="2013-09-01T07:00:29"/>
    <n v="2013"/>
    <x v="8"/>
    <n v="1"/>
    <x v="6"/>
    <n v="1"/>
    <n v="0"/>
  </r>
  <r>
    <x v="243"/>
    <d v="2013-09-01T08:00:29"/>
    <n v="2013"/>
    <x v="8"/>
    <n v="1"/>
    <x v="7"/>
    <n v="1"/>
    <n v="14.635999999999999"/>
  </r>
  <r>
    <x v="243"/>
    <d v="2013-09-01T09:00:29"/>
    <n v="2013"/>
    <x v="8"/>
    <n v="1"/>
    <x v="8"/>
    <n v="1"/>
    <n v="41.420999999999999"/>
  </r>
  <r>
    <x v="243"/>
    <d v="2013-09-01T10:00:29"/>
    <n v="2013"/>
    <x v="8"/>
    <n v="1"/>
    <x v="9"/>
    <n v="1"/>
    <n v="47.704000000000001"/>
  </r>
  <r>
    <x v="243"/>
    <d v="2013-09-01T11:00:29"/>
    <n v="2013"/>
    <x v="8"/>
    <n v="1"/>
    <x v="10"/>
    <n v="1"/>
    <n v="42.783000000000001"/>
  </r>
  <r>
    <x v="243"/>
    <d v="2013-09-01T12:00:29"/>
    <n v="2013"/>
    <x v="8"/>
    <n v="1"/>
    <x v="11"/>
    <n v="1"/>
    <n v="39.976999999999997"/>
  </r>
  <r>
    <x v="243"/>
    <d v="2013-09-01T13:00:29"/>
    <n v="2013"/>
    <x v="8"/>
    <n v="1"/>
    <x v="12"/>
    <n v="1"/>
    <n v="44.201000000000001"/>
  </r>
  <r>
    <x v="243"/>
    <d v="2013-09-01T14:00:29"/>
    <n v="2013"/>
    <x v="8"/>
    <n v="1"/>
    <x v="13"/>
    <n v="1"/>
    <n v="46.389000000000003"/>
  </r>
  <r>
    <x v="243"/>
    <d v="2013-09-01T15:00:29"/>
    <n v="2013"/>
    <x v="8"/>
    <n v="1"/>
    <x v="14"/>
    <n v="1"/>
    <n v="46.201999999999998"/>
  </r>
  <r>
    <x v="243"/>
    <d v="2013-09-01T16:00:29"/>
    <n v="2013"/>
    <x v="8"/>
    <n v="1"/>
    <x v="15"/>
    <n v="1"/>
    <n v="46.625"/>
  </r>
  <r>
    <x v="243"/>
    <d v="2013-09-01T17:00:29"/>
    <n v="2013"/>
    <x v="8"/>
    <n v="1"/>
    <x v="16"/>
    <n v="1"/>
    <n v="44.177"/>
  </r>
  <r>
    <x v="243"/>
    <d v="2013-09-01T18:00:29"/>
    <n v="2013"/>
    <x v="8"/>
    <n v="1"/>
    <x v="17"/>
    <n v="1"/>
    <n v="0.37890000000000001"/>
  </r>
  <r>
    <x v="243"/>
    <d v="2013-09-01T19:00:29"/>
    <n v="2013"/>
    <x v="8"/>
    <n v="1"/>
    <x v="18"/>
    <n v="1"/>
    <n v="0"/>
  </r>
  <r>
    <x v="243"/>
    <d v="2013-09-01T20:00:29"/>
    <n v="2013"/>
    <x v="8"/>
    <n v="1"/>
    <x v="19"/>
    <n v="1"/>
    <n v="0"/>
  </r>
  <r>
    <x v="243"/>
    <d v="2013-09-01T21:00:29"/>
    <n v="2013"/>
    <x v="8"/>
    <n v="1"/>
    <x v="20"/>
    <n v="1"/>
    <n v="0"/>
  </r>
  <r>
    <x v="243"/>
    <d v="2013-09-01T22:00:29"/>
    <n v="2013"/>
    <x v="8"/>
    <n v="1"/>
    <x v="21"/>
    <n v="1"/>
    <n v="0"/>
  </r>
  <r>
    <x v="243"/>
    <d v="2013-09-01T23:00:29"/>
    <n v="2013"/>
    <x v="8"/>
    <n v="1"/>
    <x v="22"/>
    <n v="1"/>
    <n v="0"/>
  </r>
  <r>
    <x v="244"/>
    <d v="2013-09-02T00:00:29"/>
    <n v="2013"/>
    <x v="8"/>
    <n v="2"/>
    <x v="23"/>
    <n v="2"/>
    <n v="0"/>
  </r>
  <r>
    <x v="244"/>
    <d v="2013-09-02T01:00:29"/>
    <n v="2013"/>
    <x v="8"/>
    <n v="2"/>
    <x v="0"/>
    <n v="2"/>
    <n v="0"/>
  </r>
  <r>
    <x v="244"/>
    <d v="2013-09-02T02:00:29"/>
    <n v="2013"/>
    <x v="8"/>
    <n v="2"/>
    <x v="1"/>
    <n v="2"/>
    <n v="0"/>
  </r>
  <r>
    <x v="244"/>
    <d v="2013-09-02T03:00:29"/>
    <n v="2013"/>
    <x v="8"/>
    <n v="2"/>
    <x v="2"/>
    <n v="2"/>
    <n v="0"/>
  </r>
  <r>
    <x v="244"/>
    <d v="2013-09-02T04:00:29"/>
    <n v="2013"/>
    <x v="8"/>
    <n v="2"/>
    <x v="3"/>
    <n v="2"/>
    <n v="0"/>
  </r>
  <r>
    <x v="244"/>
    <d v="2013-09-02T05:00:29"/>
    <n v="2013"/>
    <x v="8"/>
    <n v="2"/>
    <x v="4"/>
    <n v="2"/>
    <n v="0"/>
  </r>
  <r>
    <x v="244"/>
    <d v="2013-09-02T06:00:29"/>
    <n v="2013"/>
    <x v="8"/>
    <n v="2"/>
    <x v="5"/>
    <n v="2"/>
    <n v="0"/>
  </r>
  <r>
    <x v="244"/>
    <d v="2013-09-02T07:00:29"/>
    <n v="2013"/>
    <x v="8"/>
    <n v="2"/>
    <x v="6"/>
    <n v="2"/>
    <n v="0"/>
  </r>
  <r>
    <x v="244"/>
    <d v="2013-09-02T08:00:29"/>
    <n v="2013"/>
    <x v="8"/>
    <n v="2"/>
    <x v="7"/>
    <n v="2"/>
    <n v="0.1976"/>
  </r>
  <r>
    <x v="244"/>
    <d v="2013-09-02T09:00:29"/>
    <n v="2013"/>
    <x v="8"/>
    <n v="2"/>
    <x v="8"/>
    <n v="2"/>
    <n v="1.327"/>
  </r>
  <r>
    <x v="244"/>
    <d v="2013-09-02T10:00:29"/>
    <n v="2013"/>
    <x v="8"/>
    <n v="2"/>
    <x v="9"/>
    <n v="2"/>
    <n v="2.6789999999999998"/>
  </r>
  <r>
    <x v="244"/>
    <d v="2013-09-02T11:00:29"/>
    <n v="2013"/>
    <x v="8"/>
    <n v="2"/>
    <x v="10"/>
    <n v="2"/>
    <n v="3.887"/>
  </r>
  <r>
    <x v="244"/>
    <d v="2013-09-02T12:00:29"/>
    <n v="2013"/>
    <x v="8"/>
    <n v="2"/>
    <x v="11"/>
    <n v="2"/>
    <n v="4.9729999999999999"/>
  </r>
  <r>
    <x v="244"/>
    <d v="2013-09-02T13:00:29"/>
    <n v="2013"/>
    <x v="8"/>
    <n v="2"/>
    <x v="12"/>
    <n v="2"/>
    <n v="6.9960000000000004"/>
  </r>
  <r>
    <x v="244"/>
    <d v="2013-09-02T14:00:29"/>
    <n v="2013"/>
    <x v="8"/>
    <n v="2"/>
    <x v="13"/>
    <n v="2"/>
    <n v="8.3049999999999997"/>
  </r>
  <r>
    <x v="244"/>
    <d v="2013-09-02T15:00:29"/>
    <n v="2013"/>
    <x v="8"/>
    <n v="2"/>
    <x v="14"/>
    <n v="2"/>
    <n v="10.731"/>
  </r>
  <r>
    <x v="244"/>
    <d v="2013-09-02T16:00:29"/>
    <n v="2013"/>
    <x v="8"/>
    <n v="2"/>
    <x v="15"/>
    <n v="2"/>
    <n v="13.718"/>
  </r>
  <r>
    <x v="244"/>
    <d v="2013-09-02T17:00:29"/>
    <n v="2013"/>
    <x v="8"/>
    <n v="2"/>
    <x v="16"/>
    <n v="2"/>
    <n v="12.571999999999999"/>
  </r>
  <r>
    <x v="244"/>
    <d v="2013-09-02T18:00:29"/>
    <n v="2013"/>
    <x v="8"/>
    <n v="2"/>
    <x v="17"/>
    <n v="2"/>
    <n v="14.372"/>
  </r>
  <r>
    <x v="244"/>
    <d v="2013-09-02T19:00:29"/>
    <n v="2013"/>
    <x v="8"/>
    <n v="2"/>
    <x v="18"/>
    <n v="2"/>
    <n v="0"/>
  </r>
  <r>
    <x v="244"/>
    <d v="2013-09-02T20:00:29"/>
    <n v="2013"/>
    <x v="8"/>
    <n v="2"/>
    <x v="19"/>
    <n v="2"/>
    <n v="0"/>
  </r>
  <r>
    <x v="244"/>
    <d v="2013-09-02T21:00:29"/>
    <n v="2013"/>
    <x v="8"/>
    <n v="2"/>
    <x v="20"/>
    <n v="2"/>
    <n v="0"/>
  </r>
  <r>
    <x v="244"/>
    <d v="2013-09-02T22:00:29"/>
    <n v="2013"/>
    <x v="8"/>
    <n v="2"/>
    <x v="21"/>
    <n v="2"/>
    <n v="0"/>
  </r>
  <r>
    <x v="244"/>
    <d v="2013-09-02T23:00:29"/>
    <n v="2013"/>
    <x v="8"/>
    <n v="2"/>
    <x v="22"/>
    <n v="2"/>
    <n v="0"/>
  </r>
  <r>
    <x v="245"/>
    <d v="2013-09-03T00:00:29"/>
    <n v="2013"/>
    <x v="8"/>
    <n v="3"/>
    <x v="23"/>
    <n v="3"/>
    <n v="0"/>
  </r>
  <r>
    <x v="245"/>
    <d v="2013-09-03T01:00:29"/>
    <n v="2013"/>
    <x v="8"/>
    <n v="3"/>
    <x v="0"/>
    <n v="3"/>
    <n v="0"/>
  </r>
  <r>
    <x v="245"/>
    <d v="2013-09-03T02:00:29"/>
    <n v="2013"/>
    <x v="8"/>
    <n v="3"/>
    <x v="1"/>
    <n v="3"/>
    <n v="0"/>
  </r>
  <r>
    <x v="245"/>
    <d v="2013-09-03T03:00:29"/>
    <n v="2013"/>
    <x v="8"/>
    <n v="3"/>
    <x v="2"/>
    <n v="3"/>
    <n v="0"/>
  </r>
  <r>
    <x v="245"/>
    <d v="2013-09-03T04:00:29"/>
    <n v="2013"/>
    <x v="8"/>
    <n v="3"/>
    <x v="3"/>
    <n v="3"/>
    <n v="0"/>
  </r>
  <r>
    <x v="245"/>
    <d v="2013-09-03T05:00:29"/>
    <n v="2013"/>
    <x v="8"/>
    <n v="3"/>
    <x v="4"/>
    <n v="3"/>
    <n v="0"/>
  </r>
  <r>
    <x v="245"/>
    <d v="2013-09-03T06:00:29"/>
    <n v="2013"/>
    <x v="8"/>
    <n v="3"/>
    <x v="5"/>
    <n v="3"/>
    <n v="0"/>
  </r>
  <r>
    <x v="245"/>
    <d v="2013-09-03T07:00:29"/>
    <n v="2013"/>
    <x v="8"/>
    <n v="3"/>
    <x v="6"/>
    <n v="3"/>
    <n v="0"/>
  </r>
  <r>
    <x v="245"/>
    <d v="2013-09-03T08:00:29"/>
    <n v="2013"/>
    <x v="8"/>
    <n v="3"/>
    <x v="7"/>
    <n v="3"/>
    <n v="7.85"/>
  </r>
  <r>
    <x v="245"/>
    <d v="2013-09-03T09:00:29"/>
    <n v="2013"/>
    <x v="8"/>
    <n v="3"/>
    <x v="8"/>
    <n v="3"/>
    <n v="3.694"/>
  </r>
  <r>
    <x v="245"/>
    <d v="2013-09-03T10:00:29"/>
    <n v="2013"/>
    <x v="8"/>
    <n v="3"/>
    <x v="9"/>
    <n v="3"/>
    <n v="5.4779999999999998"/>
  </r>
  <r>
    <x v="245"/>
    <d v="2013-09-03T11:00:29"/>
    <n v="2013"/>
    <x v="8"/>
    <n v="3"/>
    <x v="10"/>
    <n v="3"/>
    <n v="5.0890000000000004"/>
  </r>
  <r>
    <x v="245"/>
    <d v="2013-09-03T12:00:29"/>
    <n v="2013"/>
    <x v="8"/>
    <n v="3"/>
    <x v="11"/>
    <n v="3"/>
    <n v="5.0190000000000001"/>
  </r>
  <r>
    <x v="245"/>
    <d v="2013-09-03T13:00:29"/>
    <n v="2013"/>
    <x v="8"/>
    <n v="3"/>
    <x v="12"/>
    <n v="3"/>
    <n v="12.404"/>
  </r>
  <r>
    <x v="245"/>
    <d v="2013-09-03T14:00:29"/>
    <n v="2013"/>
    <x v="8"/>
    <n v="3"/>
    <x v="13"/>
    <n v="3"/>
    <n v="14.77"/>
  </r>
  <r>
    <x v="245"/>
    <d v="2013-09-03T15:00:29"/>
    <n v="2013"/>
    <x v="8"/>
    <n v="3"/>
    <x v="14"/>
    <n v="3"/>
    <n v="18.565999999999999"/>
  </r>
  <r>
    <x v="245"/>
    <d v="2013-09-03T16:00:29"/>
    <n v="2013"/>
    <x v="8"/>
    <n v="3"/>
    <x v="15"/>
    <n v="3"/>
    <n v="21.689"/>
  </r>
  <r>
    <x v="245"/>
    <d v="2013-09-03T17:00:29"/>
    <n v="2013"/>
    <x v="8"/>
    <n v="3"/>
    <x v="16"/>
    <n v="3"/>
    <n v="17.623999999999999"/>
  </r>
  <r>
    <x v="245"/>
    <d v="2013-09-03T18:00:29"/>
    <n v="2013"/>
    <x v="8"/>
    <n v="3"/>
    <x v="17"/>
    <n v="3"/>
    <n v="17.096"/>
  </r>
  <r>
    <x v="245"/>
    <d v="2013-09-03T19:00:29"/>
    <n v="2013"/>
    <x v="8"/>
    <n v="3"/>
    <x v="18"/>
    <n v="3"/>
    <n v="0"/>
  </r>
  <r>
    <x v="245"/>
    <d v="2013-09-03T20:00:29"/>
    <n v="2013"/>
    <x v="8"/>
    <n v="3"/>
    <x v="19"/>
    <n v="3"/>
    <n v="0"/>
  </r>
  <r>
    <x v="245"/>
    <d v="2013-09-03T21:00:29"/>
    <n v="2013"/>
    <x v="8"/>
    <n v="3"/>
    <x v="20"/>
    <n v="3"/>
    <n v="0"/>
  </r>
  <r>
    <x v="245"/>
    <d v="2013-09-03T22:00:29"/>
    <n v="2013"/>
    <x v="8"/>
    <n v="3"/>
    <x v="21"/>
    <n v="3"/>
    <n v="0"/>
  </r>
  <r>
    <x v="245"/>
    <d v="2013-09-03T23:00:30"/>
    <n v="2013"/>
    <x v="8"/>
    <n v="3"/>
    <x v="22"/>
    <n v="3"/>
    <n v="0"/>
  </r>
  <r>
    <x v="246"/>
    <d v="2013-09-04T00:00:30"/>
    <n v="2013"/>
    <x v="8"/>
    <n v="4"/>
    <x v="23"/>
    <n v="4"/>
    <n v="0"/>
  </r>
  <r>
    <x v="246"/>
    <d v="2013-09-04T01:00:30"/>
    <n v="2013"/>
    <x v="8"/>
    <n v="4"/>
    <x v="0"/>
    <n v="4"/>
    <n v="0"/>
  </r>
  <r>
    <x v="246"/>
    <d v="2013-09-04T02:00:30"/>
    <n v="2013"/>
    <x v="8"/>
    <n v="4"/>
    <x v="1"/>
    <n v="4"/>
    <n v="0"/>
  </r>
  <r>
    <x v="246"/>
    <d v="2013-09-04T03:00:30"/>
    <n v="2013"/>
    <x v="8"/>
    <n v="4"/>
    <x v="2"/>
    <n v="4"/>
    <n v="0"/>
  </r>
  <r>
    <x v="246"/>
    <d v="2013-09-04T04:00:30"/>
    <n v="2013"/>
    <x v="8"/>
    <n v="4"/>
    <x v="3"/>
    <n v="4"/>
    <n v="0"/>
  </r>
  <r>
    <x v="246"/>
    <d v="2013-09-04T05:00:30"/>
    <n v="2013"/>
    <x v="8"/>
    <n v="4"/>
    <x v="4"/>
    <n v="4"/>
    <n v="0"/>
  </r>
  <r>
    <x v="246"/>
    <d v="2013-09-04T06:00:30"/>
    <n v="2013"/>
    <x v="8"/>
    <n v="4"/>
    <x v="5"/>
    <n v="4"/>
    <n v="0"/>
  </r>
  <r>
    <x v="246"/>
    <d v="2013-09-04T07:00:30"/>
    <n v="2013"/>
    <x v="8"/>
    <n v="4"/>
    <x v="6"/>
    <n v="4"/>
    <n v="0"/>
  </r>
  <r>
    <x v="246"/>
    <d v="2013-09-04T08:00:30"/>
    <n v="2013"/>
    <x v="8"/>
    <n v="4"/>
    <x v="7"/>
    <n v="4"/>
    <n v="0.95009999999999994"/>
  </r>
  <r>
    <x v="246"/>
    <d v="2013-09-04T09:00:30"/>
    <n v="2013"/>
    <x v="8"/>
    <n v="4"/>
    <x v="8"/>
    <n v="4"/>
    <n v="2.8610000000000002"/>
  </r>
  <r>
    <x v="246"/>
    <d v="2013-09-04T10:00:30"/>
    <n v="2013"/>
    <x v="8"/>
    <n v="4"/>
    <x v="9"/>
    <n v="4"/>
    <n v="5.6120000000000001"/>
  </r>
  <r>
    <x v="246"/>
    <d v="2013-09-04T11:00:30"/>
    <n v="2013"/>
    <x v="8"/>
    <n v="4"/>
    <x v="10"/>
    <n v="4"/>
    <n v="5.9269999999999996"/>
  </r>
  <r>
    <x v="246"/>
    <d v="2013-09-04T12:00:30"/>
    <n v="2013"/>
    <x v="8"/>
    <n v="4"/>
    <x v="11"/>
    <n v="4"/>
    <n v="5.0019999999999998"/>
  </r>
  <r>
    <x v="246"/>
    <d v="2013-09-04T13:00:30"/>
    <n v="2013"/>
    <x v="8"/>
    <n v="4"/>
    <x v="12"/>
    <n v="4"/>
    <n v="10.189"/>
  </r>
  <r>
    <x v="246"/>
    <d v="2013-09-04T14:00:30"/>
    <n v="2013"/>
    <x v="8"/>
    <n v="4"/>
    <x v="13"/>
    <n v="4"/>
    <n v="10.811999999999999"/>
  </r>
  <r>
    <x v="246"/>
    <d v="2013-09-04T15:00:30"/>
    <n v="2013"/>
    <x v="8"/>
    <n v="4"/>
    <x v="14"/>
    <n v="4"/>
    <n v="7.8129999999999997"/>
  </r>
  <r>
    <x v="246"/>
    <d v="2013-09-04T16:00:30"/>
    <n v="2013"/>
    <x v="8"/>
    <n v="4"/>
    <x v="15"/>
    <n v="4"/>
    <n v="4.8289999999999997"/>
  </r>
  <r>
    <x v="246"/>
    <d v="2013-09-04T17:00:30"/>
    <n v="2013"/>
    <x v="8"/>
    <n v="4"/>
    <x v="16"/>
    <n v="4"/>
    <n v="9.0679999999999996"/>
  </r>
  <r>
    <x v="246"/>
    <d v="2013-09-04T18:00:30"/>
    <n v="2013"/>
    <x v="8"/>
    <n v="4"/>
    <x v="17"/>
    <n v="4"/>
    <n v="2.8239999999999998"/>
  </r>
  <r>
    <x v="246"/>
    <d v="2013-09-04T19:00:30"/>
    <n v="2013"/>
    <x v="8"/>
    <n v="4"/>
    <x v="18"/>
    <n v="4"/>
    <n v="0"/>
  </r>
  <r>
    <x v="246"/>
    <d v="2013-09-04T20:00:30"/>
    <n v="2013"/>
    <x v="8"/>
    <n v="4"/>
    <x v="19"/>
    <n v="4"/>
    <n v="0"/>
  </r>
  <r>
    <x v="246"/>
    <d v="2013-09-04T21:00:30"/>
    <n v="2013"/>
    <x v="8"/>
    <n v="4"/>
    <x v="20"/>
    <n v="4"/>
    <n v="0"/>
  </r>
  <r>
    <x v="246"/>
    <d v="2013-09-04T22:00:30"/>
    <n v="2013"/>
    <x v="8"/>
    <n v="4"/>
    <x v="21"/>
    <n v="4"/>
    <n v="0"/>
  </r>
  <r>
    <x v="246"/>
    <d v="2013-09-04T23:00:30"/>
    <n v="2013"/>
    <x v="8"/>
    <n v="4"/>
    <x v="22"/>
    <n v="4"/>
    <n v="0"/>
  </r>
  <r>
    <x v="247"/>
    <d v="2013-09-05T00:00:30"/>
    <n v="2013"/>
    <x v="8"/>
    <n v="5"/>
    <x v="23"/>
    <n v="5"/>
    <n v="0"/>
  </r>
  <r>
    <x v="247"/>
    <d v="2013-09-05T01:00:30"/>
    <n v="2013"/>
    <x v="8"/>
    <n v="5"/>
    <x v="0"/>
    <n v="5"/>
    <n v="0"/>
  </r>
  <r>
    <x v="247"/>
    <d v="2013-09-05T02:00:30"/>
    <n v="2013"/>
    <x v="8"/>
    <n v="5"/>
    <x v="1"/>
    <n v="5"/>
    <n v="0"/>
  </r>
  <r>
    <x v="247"/>
    <d v="2013-09-05T03:00:30"/>
    <n v="2013"/>
    <x v="8"/>
    <n v="5"/>
    <x v="2"/>
    <n v="5"/>
    <n v="0"/>
  </r>
  <r>
    <x v="247"/>
    <d v="2013-09-05T04:00:30"/>
    <n v="2013"/>
    <x v="8"/>
    <n v="5"/>
    <x v="3"/>
    <n v="5"/>
    <n v="0"/>
  </r>
  <r>
    <x v="247"/>
    <d v="2013-09-05T05:00:30"/>
    <n v="2013"/>
    <x v="8"/>
    <n v="5"/>
    <x v="4"/>
    <n v="5"/>
    <n v="0"/>
  </r>
  <r>
    <x v="247"/>
    <d v="2013-09-05T06:00:30"/>
    <n v="2013"/>
    <x v="8"/>
    <n v="5"/>
    <x v="5"/>
    <n v="5"/>
    <n v="0"/>
  </r>
  <r>
    <x v="247"/>
    <d v="2013-09-05T07:00:30"/>
    <n v="2013"/>
    <x v="8"/>
    <n v="5"/>
    <x v="6"/>
    <n v="5"/>
    <n v="0"/>
  </r>
  <r>
    <x v="247"/>
    <d v="2013-09-05T08:00:30"/>
    <n v="2013"/>
    <x v="8"/>
    <n v="5"/>
    <x v="7"/>
    <n v="5"/>
    <n v="21.131"/>
  </r>
  <r>
    <x v="247"/>
    <d v="2013-09-05T09:00:30"/>
    <n v="2013"/>
    <x v="8"/>
    <n v="5"/>
    <x v="8"/>
    <n v="5"/>
    <n v="49.96"/>
  </r>
  <r>
    <x v="247"/>
    <d v="2013-09-05T10:00:30"/>
    <n v="2013"/>
    <x v="8"/>
    <n v="5"/>
    <x v="9"/>
    <n v="5"/>
    <n v="49.96"/>
  </r>
  <r>
    <x v="247"/>
    <d v="2013-09-05T11:00:30"/>
    <n v="2013"/>
    <x v="8"/>
    <n v="5"/>
    <x v="10"/>
    <n v="5"/>
    <n v="49.96"/>
  </r>
  <r>
    <x v="247"/>
    <d v="2013-09-05T12:00:30"/>
    <n v="2013"/>
    <x v="8"/>
    <n v="5"/>
    <x v="11"/>
    <n v="5"/>
    <n v="49.375"/>
  </r>
  <r>
    <x v="247"/>
    <d v="2013-09-05T13:00:30"/>
    <n v="2013"/>
    <x v="8"/>
    <n v="5"/>
    <x v="12"/>
    <n v="5"/>
    <n v="49.563000000000002"/>
  </r>
  <r>
    <x v="247"/>
    <d v="2013-09-05T14:00:30"/>
    <n v="2013"/>
    <x v="8"/>
    <n v="5"/>
    <x v="13"/>
    <n v="5"/>
    <n v="49.96"/>
  </r>
  <r>
    <x v="247"/>
    <d v="2013-09-05T15:00:30"/>
    <n v="2013"/>
    <x v="8"/>
    <n v="5"/>
    <x v="14"/>
    <n v="5"/>
    <n v="49.96"/>
  </r>
  <r>
    <x v="247"/>
    <d v="2013-09-05T16:00:30"/>
    <n v="2013"/>
    <x v="8"/>
    <n v="5"/>
    <x v="15"/>
    <n v="5"/>
    <n v="49.96"/>
  </r>
  <r>
    <x v="247"/>
    <d v="2013-09-05T17:00:30"/>
    <n v="2013"/>
    <x v="8"/>
    <n v="5"/>
    <x v="16"/>
    <n v="5"/>
    <n v="45.521999999999998"/>
  </r>
  <r>
    <x v="247"/>
    <d v="2013-09-05T18:00:30"/>
    <n v="2013"/>
    <x v="8"/>
    <n v="5"/>
    <x v="17"/>
    <n v="5"/>
    <n v="22.170999999999999"/>
  </r>
  <r>
    <x v="247"/>
    <d v="2013-09-05T19:00:30"/>
    <n v="2013"/>
    <x v="8"/>
    <n v="5"/>
    <x v="18"/>
    <n v="5"/>
    <n v="0.17680000000000001"/>
  </r>
  <r>
    <x v="247"/>
    <d v="2013-09-05T20:00:30"/>
    <n v="2013"/>
    <x v="8"/>
    <n v="5"/>
    <x v="19"/>
    <n v="5"/>
    <n v="0"/>
  </r>
  <r>
    <x v="247"/>
    <d v="2013-09-05T21:00:30"/>
    <n v="2013"/>
    <x v="8"/>
    <n v="5"/>
    <x v="20"/>
    <n v="5"/>
    <n v="0"/>
  </r>
  <r>
    <x v="247"/>
    <d v="2013-09-05T22:00:30"/>
    <n v="2013"/>
    <x v="8"/>
    <n v="5"/>
    <x v="21"/>
    <n v="5"/>
    <n v="0"/>
  </r>
  <r>
    <x v="247"/>
    <d v="2013-09-05T23:00:30"/>
    <n v="2013"/>
    <x v="8"/>
    <n v="5"/>
    <x v="22"/>
    <n v="5"/>
    <n v="0"/>
  </r>
  <r>
    <x v="248"/>
    <d v="2013-09-06T00:00:30"/>
    <n v="2013"/>
    <x v="8"/>
    <n v="6"/>
    <x v="23"/>
    <n v="6"/>
    <n v="0"/>
  </r>
  <r>
    <x v="248"/>
    <d v="2013-09-06T01:00:30"/>
    <n v="2013"/>
    <x v="8"/>
    <n v="6"/>
    <x v="0"/>
    <n v="6"/>
    <n v="0"/>
  </r>
  <r>
    <x v="248"/>
    <d v="2013-09-06T02:00:30"/>
    <n v="2013"/>
    <x v="8"/>
    <n v="6"/>
    <x v="1"/>
    <n v="6"/>
    <n v="0"/>
  </r>
  <r>
    <x v="248"/>
    <d v="2013-09-06T03:00:30"/>
    <n v="2013"/>
    <x v="8"/>
    <n v="6"/>
    <x v="2"/>
    <n v="6"/>
    <n v="0"/>
  </r>
  <r>
    <x v="248"/>
    <d v="2013-09-06T04:00:30"/>
    <n v="2013"/>
    <x v="8"/>
    <n v="6"/>
    <x v="3"/>
    <n v="6"/>
    <n v="0"/>
  </r>
  <r>
    <x v="248"/>
    <d v="2013-09-06T05:00:30"/>
    <n v="2013"/>
    <x v="8"/>
    <n v="6"/>
    <x v="4"/>
    <n v="6"/>
    <n v="0"/>
  </r>
  <r>
    <x v="248"/>
    <d v="2013-09-06T06:00:30"/>
    <n v="2013"/>
    <x v="8"/>
    <n v="6"/>
    <x v="5"/>
    <n v="6"/>
    <n v="0"/>
  </r>
  <r>
    <x v="248"/>
    <d v="2013-09-06T07:00:30"/>
    <n v="2013"/>
    <x v="8"/>
    <n v="6"/>
    <x v="6"/>
    <n v="6"/>
    <n v="0"/>
  </r>
  <r>
    <x v="248"/>
    <d v="2013-09-06T08:00:30"/>
    <n v="2013"/>
    <x v="8"/>
    <n v="6"/>
    <x v="7"/>
    <n v="6"/>
    <n v="18.169"/>
  </r>
  <r>
    <x v="248"/>
    <d v="2013-09-06T09:00:30"/>
    <n v="2013"/>
    <x v="8"/>
    <n v="6"/>
    <x v="8"/>
    <n v="6"/>
    <n v="44.109000000000002"/>
  </r>
  <r>
    <x v="248"/>
    <d v="2013-09-06T10:00:30"/>
    <n v="2013"/>
    <x v="8"/>
    <n v="6"/>
    <x v="9"/>
    <n v="6"/>
    <n v="47.54"/>
  </r>
  <r>
    <x v="248"/>
    <d v="2013-09-06T11:00:30"/>
    <n v="2013"/>
    <x v="8"/>
    <n v="6"/>
    <x v="10"/>
    <n v="6"/>
    <n v="42.25"/>
  </r>
  <r>
    <x v="248"/>
    <d v="2013-09-06T12:00:30"/>
    <n v="2013"/>
    <x v="8"/>
    <n v="6"/>
    <x v="11"/>
    <n v="6"/>
    <n v="37.649000000000001"/>
  </r>
  <r>
    <x v="248"/>
    <d v="2013-09-06T13:00:30"/>
    <n v="2013"/>
    <x v="8"/>
    <n v="6"/>
    <x v="12"/>
    <n v="6"/>
    <n v="39.499000000000002"/>
  </r>
  <r>
    <x v="248"/>
    <d v="2013-09-06T14:00:30"/>
    <n v="2013"/>
    <x v="8"/>
    <n v="6"/>
    <x v="13"/>
    <n v="6"/>
    <n v="44.558"/>
  </r>
  <r>
    <x v="248"/>
    <d v="2013-09-06T15:00:30"/>
    <n v="2013"/>
    <x v="8"/>
    <n v="6"/>
    <x v="14"/>
    <n v="6"/>
    <n v="45.85"/>
  </r>
  <r>
    <x v="248"/>
    <d v="2013-09-06T16:00:30"/>
    <n v="2013"/>
    <x v="8"/>
    <n v="6"/>
    <x v="15"/>
    <n v="6"/>
    <n v="45.564999999999998"/>
  </r>
  <r>
    <x v="248"/>
    <d v="2013-09-06T17:00:30"/>
    <n v="2013"/>
    <x v="8"/>
    <n v="6"/>
    <x v="16"/>
    <n v="6"/>
    <n v="39.795000000000002"/>
  </r>
  <r>
    <x v="248"/>
    <d v="2013-09-06T18:00:30"/>
    <n v="2013"/>
    <x v="8"/>
    <n v="6"/>
    <x v="17"/>
    <n v="6"/>
    <n v="22.495999999999999"/>
  </r>
  <r>
    <x v="248"/>
    <d v="2013-09-06T19:00:30"/>
    <n v="2013"/>
    <x v="8"/>
    <n v="6"/>
    <x v="18"/>
    <n v="6"/>
    <n v="0.1981"/>
  </r>
  <r>
    <x v="248"/>
    <d v="2013-09-06T20:00:30"/>
    <n v="2013"/>
    <x v="8"/>
    <n v="6"/>
    <x v="19"/>
    <n v="6"/>
    <n v="0"/>
  </r>
  <r>
    <x v="248"/>
    <d v="2013-09-06T21:00:30"/>
    <n v="2013"/>
    <x v="8"/>
    <n v="6"/>
    <x v="20"/>
    <n v="6"/>
    <n v="0"/>
  </r>
  <r>
    <x v="248"/>
    <d v="2013-09-06T22:00:30"/>
    <n v="2013"/>
    <x v="8"/>
    <n v="6"/>
    <x v="21"/>
    <n v="6"/>
    <n v="0"/>
  </r>
  <r>
    <x v="248"/>
    <d v="2013-09-06T23:00:30"/>
    <n v="2013"/>
    <x v="8"/>
    <n v="6"/>
    <x v="22"/>
    <n v="6"/>
    <n v="0"/>
  </r>
  <r>
    <x v="249"/>
    <d v="2013-09-07T00:00:30"/>
    <n v="2013"/>
    <x v="8"/>
    <n v="7"/>
    <x v="23"/>
    <n v="7"/>
    <n v="0"/>
  </r>
  <r>
    <x v="249"/>
    <d v="2013-09-07T01:00:30"/>
    <n v="2013"/>
    <x v="8"/>
    <n v="7"/>
    <x v="0"/>
    <n v="7"/>
    <n v="0"/>
  </r>
  <r>
    <x v="249"/>
    <d v="2013-09-07T02:00:30"/>
    <n v="2013"/>
    <x v="8"/>
    <n v="7"/>
    <x v="1"/>
    <n v="7"/>
    <n v="0"/>
  </r>
  <r>
    <x v="249"/>
    <d v="2013-09-07T03:00:30"/>
    <n v="2013"/>
    <x v="8"/>
    <n v="7"/>
    <x v="2"/>
    <n v="7"/>
    <n v="0"/>
  </r>
  <r>
    <x v="249"/>
    <d v="2013-09-07T04:00:30"/>
    <n v="2013"/>
    <x v="8"/>
    <n v="7"/>
    <x v="3"/>
    <n v="7"/>
    <n v="0"/>
  </r>
  <r>
    <x v="249"/>
    <d v="2013-09-07T05:00:30"/>
    <n v="2013"/>
    <x v="8"/>
    <n v="7"/>
    <x v="4"/>
    <n v="7"/>
    <n v="0"/>
  </r>
  <r>
    <x v="249"/>
    <d v="2013-09-07T06:00:30"/>
    <n v="2013"/>
    <x v="8"/>
    <n v="7"/>
    <x v="5"/>
    <n v="7"/>
    <n v="0"/>
  </r>
  <r>
    <x v="249"/>
    <d v="2013-09-07T07:00:30"/>
    <n v="2013"/>
    <x v="8"/>
    <n v="7"/>
    <x v="6"/>
    <n v="7"/>
    <n v="0"/>
  </r>
  <r>
    <x v="249"/>
    <d v="2013-09-07T08:00:30"/>
    <n v="2013"/>
    <x v="8"/>
    <n v="7"/>
    <x v="7"/>
    <n v="7"/>
    <n v="13.795"/>
  </r>
  <r>
    <x v="249"/>
    <d v="2013-09-07T09:00:30"/>
    <n v="2013"/>
    <x v="8"/>
    <n v="7"/>
    <x v="8"/>
    <n v="7"/>
    <n v="41.627000000000002"/>
  </r>
  <r>
    <x v="249"/>
    <d v="2013-09-07T10:00:30"/>
    <n v="2013"/>
    <x v="8"/>
    <n v="7"/>
    <x v="9"/>
    <n v="7"/>
    <n v="45.62"/>
  </r>
  <r>
    <x v="249"/>
    <d v="2013-09-07T11:00:30"/>
    <n v="2013"/>
    <x v="8"/>
    <n v="7"/>
    <x v="10"/>
    <n v="7"/>
    <n v="42.747"/>
  </r>
  <r>
    <x v="249"/>
    <d v="2013-09-07T12:00:30"/>
    <n v="2013"/>
    <x v="8"/>
    <n v="7"/>
    <x v="11"/>
    <n v="7"/>
    <n v="41.003999999999998"/>
  </r>
  <r>
    <x v="249"/>
    <d v="2013-09-07T13:00:30"/>
    <n v="2013"/>
    <x v="8"/>
    <n v="7"/>
    <x v="12"/>
    <n v="7"/>
    <n v="45.804000000000002"/>
  </r>
  <r>
    <x v="249"/>
    <d v="2013-09-07T14:00:30"/>
    <n v="2013"/>
    <x v="8"/>
    <n v="7"/>
    <x v="13"/>
    <n v="7"/>
    <n v="48.026000000000003"/>
  </r>
  <r>
    <x v="249"/>
    <d v="2013-09-07T15:00:30"/>
    <n v="2013"/>
    <x v="8"/>
    <n v="7"/>
    <x v="14"/>
    <n v="7"/>
    <n v="46.018000000000001"/>
  </r>
  <r>
    <x v="249"/>
    <d v="2013-09-07T16:00:30"/>
    <n v="2013"/>
    <x v="8"/>
    <n v="7"/>
    <x v="15"/>
    <n v="7"/>
    <n v="46.462000000000003"/>
  </r>
  <r>
    <x v="249"/>
    <d v="2013-09-07T17:00:30"/>
    <n v="2013"/>
    <x v="8"/>
    <n v="7"/>
    <x v="16"/>
    <n v="7"/>
    <n v="45.22"/>
  </r>
  <r>
    <x v="249"/>
    <d v="2013-09-07T18:00:30"/>
    <n v="2013"/>
    <x v="8"/>
    <n v="7"/>
    <x v="17"/>
    <n v="7"/>
    <n v="24.5"/>
  </r>
  <r>
    <x v="249"/>
    <d v="2013-09-07T19:00:30"/>
    <n v="2013"/>
    <x v="8"/>
    <n v="7"/>
    <x v="18"/>
    <n v="7"/>
    <n v="0.27629999999999999"/>
  </r>
  <r>
    <x v="249"/>
    <d v="2013-09-07T20:00:30"/>
    <n v="2013"/>
    <x v="8"/>
    <n v="7"/>
    <x v="19"/>
    <n v="7"/>
    <n v="0"/>
  </r>
  <r>
    <x v="249"/>
    <d v="2013-09-07T21:00:30"/>
    <n v="2013"/>
    <x v="8"/>
    <n v="7"/>
    <x v="20"/>
    <n v="7"/>
    <n v="0"/>
  </r>
  <r>
    <x v="249"/>
    <d v="2013-09-07T22:00:30"/>
    <n v="2013"/>
    <x v="8"/>
    <n v="7"/>
    <x v="21"/>
    <n v="7"/>
    <n v="0"/>
  </r>
  <r>
    <x v="249"/>
    <d v="2013-09-07T23:00:30"/>
    <n v="2013"/>
    <x v="8"/>
    <n v="7"/>
    <x v="22"/>
    <n v="7"/>
    <n v="0"/>
  </r>
  <r>
    <x v="250"/>
    <d v="2013-09-08T00:00:30"/>
    <n v="2013"/>
    <x v="8"/>
    <n v="8"/>
    <x v="23"/>
    <n v="1"/>
    <n v="0"/>
  </r>
  <r>
    <x v="250"/>
    <d v="2013-09-08T01:00:30"/>
    <n v="2013"/>
    <x v="8"/>
    <n v="8"/>
    <x v="0"/>
    <n v="1"/>
    <n v="0"/>
  </r>
  <r>
    <x v="250"/>
    <d v="2013-09-08T02:00:30"/>
    <n v="2013"/>
    <x v="8"/>
    <n v="8"/>
    <x v="1"/>
    <n v="1"/>
    <n v="0"/>
  </r>
  <r>
    <x v="250"/>
    <d v="2013-09-08T03:00:30"/>
    <n v="2013"/>
    <x v="8"/>
    <n v="8"/>
    <x v="2"/>
    <n v="1"/>
    <n v="0"/>
  </r>
  <r>
    <x v="250"/>
    <d v="2013-09-08T04:00:30"/>
    <n v="2013"/>
    <x v="8"/>
    <n v="8"/>
    <x v="3"/>
    <n v="1"/>
    <n v="0"/>
  </r>
  <r>
    <x v="250"/>
    <d v="2013-09-08T05:00:30"/>
    <n v="2013"/>
    <x v="8"/>
    <n v="8"/>
    <x v="4"/>
    <n v="1"/>
    <n v="0"/>
  </r>
  <r>
    <x v="250"/>
    <d v="2013-09-08T06:00:30"/>
    <n v="2013"/>
    <x v="8"/>
    <n v="8"/>
    <x v="5"/>
    <n v="1"/>
    <n v="0"/>
  </r>
  <r>
    <x v="250"/>
    <d v="2013-09-08T07:00:30"/>
    <n v="2013"/>
    <x v="8"/>
    <n v="8"/>
    <x v="6"/>
    <n v="1"/>
    <n v="0"/>
  </r>
  <r>
    <x v="250"/>
    <d v="2013-09-08T08:00:30"/>
    <n v="2013"/>
    <x v="8"/>
    <n v="8"/>
    <x v="7"/>
    <n v="1"/>
    <n v="22.786000000000001"/>
  </r>
  <r>
    <x v="250"/>
    <d v="2013-09-08T09:00:30"/>
    <n v="2013"/>
    <x v="8"/>
    <n v="8"/>
    <x v="8"/>
    <n v="1"/>
    <n v="49.96"/>
  </r>
  <r>
    <x v="250"/>
    <d v="2013-09-08T10:00:30"/>
    <n v="2013"/>
    <x v="8"/>
    <n v="8"/>
    <x v="9"/>
    <n v="1"/>
    <n v="49.96"/>
  </r>
  <r>
    <x v="250"/>
    <d v="2013-09-08T11:00:30"/>
    <n v="2013"/>
    <x v="8"/>
    <n v="8"/>
    <x v="10"/>
    <n v="1"/>
    <n v="49.96"/>
  </r>
  <r>
    <x v="250"/>
    <d v="2013-09-08T12:00:30"/>
    <n v="2013"/>
    <x v="8"/>
    <n v="8"/>
    <x v="11"/>
    <n v="1"/>
    <n v="49.96"/>
  </r>
  <r>
    <x v="250"/>
    <d v="2013-09-08T13:00:30"/>
    <n v="2013"/>
    <x v="8"/>
    <n v="8"/>
    <x v="12"/>
    <n v="1"/>
    <n v="49.96"/>
  </r>
  <r>
    <x v="250"/>
    <d v="2013-09-08T14:00:30"/>
    <n v="2013"/>
    <x v="8"/>
    <n v="8"/>
    <x v="13"/>
    <n v="1"/>
    <n v="49.96"/>
  </r>
  <r>
    <x v="250"/>
    <d v="2013-09-08T15:00:30"/>
    <n v="2013"/>
    <x v="8"/>
    <n v="8"/>
    <x v="14"/>
    <n v="1"/>
    <n v="49.96"/>
  </r>
  <r>
    <x v="250"/>
    <d v="2013-09-08T16:00:30"/>
    <n v="2013"/>
    <x v="8"/>
    <n v="8"/>
    <x v="15"/>
    <n v="1"/>
    <n v="49.96"/>
  </r>
  <r>
    <x v="250"/>
    <d v="2013-09-08T17:00:30"/>
    <n v="2013"/>
    <x v="8"/>
    <n v="8"/>
    <x v="16"/>
    <n v="1"/>
    <n v="46.463000000000001"/>
  </r>
  <r>
    <x v="250"/>
    <d v="2013-09-08T18:00:30"/>
    <n v="2013"/>
    <x v="8"/>
    <n v="8"/>
    <x v="17"/>
    <n v="1"/>
    <n v="23.353000000000002"/>
  </r>
  <r>
    <x v="250"/>
    <d v="2013-09-08T19:00:30"/>
    <n v="2013"/>
    <x v="8"/>
    <n v="8"/>
    <x v="18"/>
    <n v="1"/>
    <n v="0.25409999999999999"/>
  </r>
  <r>
    <x v="250"/>
    <d v="2013-09-08T20:00:30"/>
    <n v="2013"/>
    <x v="8"/>
    <n v="8"/>
    <x v="19"/>
    <n v="1"/>
    <n v="0"/>
  </r>
  <r>
    <x v="250"/>
    <d v="2013-09-08T21:00:30"/>
    <n v="2013"/>
    <x v="8"/>
    <n v="8"/>
    <x v="20"/>
    <n v="1"/>
    <n v="0"/>
  </r>
  <r>
    <x v="250"/>
    <d v="2013-09-08T22:00:30"/>
    <n v="2013"/>
    <x v="8"/>
    <n v="8"/>
    <x v="21"/>
    <n v="1"/>
    <n v="0"/>
  </r>
  <r>
    <x v="250"/>
    <d v="2013-09-08T23:00:30"/>
    <n v="2013"/>
    <x v="8"/>
    <n v="8"/>
    <x v="22"/>
    <n v="1"/>
    <n v="0"/>
  </r>
  <r>
    <x v="251"/>
    <d v="2013-09-09T00:00:30"/>
    <n v="2013"/>
    <x v="8"/>
    <n v="9"/>
    <x v="23"/>
    <n v="2"/>
    <n v="0"/>
  </r>
  <r>
    <x v="251"/>
    <d v="2013-09-09T01:00:30"/>
    <n v="2013"/>
    <x v="8"/>
    <n v="9"/>
    <x v="0"/>
    <n v="2"/>
    <n v="0"/>
  </r>
  <r>
    <x v="251"/>
    <d v="2013-09-09T02:00:30"/>
    <n v="2013"/>
    <x v="8"/>
    <n v="9"/>
    <x v="1"/>
    <n v="2"/>
    <n v="0"/>
  </r>
  <r>
    <x v="251"/>
    <d v="2013-09-09T03:00:30"/>
    <n v="2013"/>
    <x v="8"/>
    <n v="9"/>
    <x v="2"/>
    <n v="2"/>
    <n v="0"/>
  </r>
  <r>
    <x v="251"/>
    <d v="2013-09-09T04:00:30"/>
    <n v="2013"/>
    <x v="8"/>
    <n v="9"/>
    <x v="3"/>
    <n v="2"/>
    <n v="0"/>
  </r>
  <r>
    <x v="251"/>
    <d v="2013-09-09T05:00:30"/>
    <n v="2013"/>
    <x v="8"/>
    <n v="9"/>
    <x v="4"/>
    <n v="2"/>
    <n v="0"/>
  </r>
  <r>
    <x v="251"/>
    <d v="2013-09-09T06:00:30"/>
    <n v="2013"/>
    <x v="8"/>
    <n v="9"/>
    <x v="5"/>
    <n v="2"/>
    <n v="0"/>
  </r>
  <r>
    <x v="251"/>
    <d v="2013-09-09T07:00:30"/>
    <n v="2013"/>
    <x v="8"/>
    <n v="9"/>
    <x v="6"/>
    <n v="2"/>
    <n v="0"/>
  </r>
  <r>
    <x v="251"/>
    <d v="2013-09-09T08:00:30"/>
    <n v="2013"/>
    <x v="8"/>
    <n v="9"/>
    <x v="7"/>
    <n v="2"/>
    <n v="24.369"/>
  </r>
  <r>
    <x v="251"/>
    <d v="2013-09-09T09:00:30"/>
    <n v="2013"/>
    <x v="8"/>
    <n v="9"/>
    <x v="8"/>
    <n v="2"/>
    <n v="49.96"/>
  </r>
  <r>
    <x v="251"/>
    <d v="2013-09-09T10:00:30"/>
    <n v="2013"/>
    <x v="8"/>
    <n v="9"/>
    <x v="9"/>
    <n v="2"/>
    <n v="49.96"/>
  </r>
  <r>
    <x v="251"/>
    <d v="2013-09-09T11:00:30"/>
    <n v="2013"/>
    <x v="8"/>
    <n v="9"/>
    <x v="10"/>
    <n v="2"/>
    <n v="49.96"/>
  </r>
  <r>
    <x v="251"/>
    <d v="2013-09-09T12:00:30"/>
    <n v="2013"/>
    <x v="8"/>
    <n v="9"/>
    <x v="11"/>
    <n v="2"/>
    <n v="49.96"/>
  </r>
  <r>
    <x v="251"/>
    <d v="2013-09-09T13:00:30"/>
    <n v="2013"/>
    <x v="8"/>
    <n v="9"/>
    <x v="12"/>
    <n v="2"/>
    <n v="49.96"/>
  </r>
  <r>
    <x v="251"/>
    <d v="2013-09-09T14:00:30"/>
    <n v="2013"/>
    <x v="8"/>
    <n v="9"/>
    <x v="13"/>
    <n v="2"/>
    <n v="49.96"/>
  </r>
  <r>
    <x v="251"/>
    <d v="2013-09-09T15:00:30"/>
    <n v="2013"/>
    <x v="8"/>
    <n v="9"/>
    <x v="14"/>
    <n v="2"/>
    <n v="49.96"/>
  </r>
  <r>
    <x v="251"/>
    <d v="2013-09-09T16:00:30"/>
    <n v="2013"/>
    <x v="8"/>
    <n v="9"/>
    <x v="15"/>
    <n v="2"/>
    <n v="49.96"/>
  </r>
  <r>
    <x v="251"/>
    <d v="2013-09-09T17:00:30"/>
    <n v="2013"/>
    <x v="8"/>
    <n v="9"/>
    <x v="16"/>
    <n v="2"/>
    <n v="40.622"/>
  </r>
  <r>
    <x v="251"/>
    <d v="2013-09-09T18:00:30"/>
    <n v="2013"/>
    <x v="8"/>
    <n v="9"/>
    <x v="17"/>
    <n v="2"/>
    <n v="20.079000000000001"/>
  </r>
  <r>
    <x v="251"/>
    <d v="2013-09-09T19:00:30"/>
    <n v="2013"/>
    <x v="8"/>
    <n v="9"/>
    <x v="18"/>
    <n v="2"/>
    <n v="0.17469999999999999"/>
  </r>
  <r>
    <x v="251"/>
    <d v="2013-09-09T20:00:30"/>
    <n v="2013"/>
    <x v="8"/>
    <n v="9"/>
    <x v="19"/>
    <n v="2"/>
    <n v="0"/>
  </r>
  <r>
    <x v="251"/>
    <d v="2013-09-09T21:00:30"/>
    <n v="2013"/>
    <x v="8"/>
    <n v="9"/>
    <x v="20"/>
    <n v="2"/>
    <n v="0"/>
  </r>
  <r>
    <x v="251"/>
    <d v="2013-09-09T22:00:30"/>
    <n v="2013"/>
    <x v="8"/>
    <n v="9"/>
    <x v="21"/>
    <n v="2"/>
    <n v="0"/>
  </r>
  <r>
    <x v="251"/>
    <d v="2013-09-09T23:00:30"/>
    <n v="2013"/>
    <x v="8"/>
    <n v="9"/>
    <x v="22"/>
    <n v="2"/>
    <n v="0"/>
  </r>
  <r>
    <x v="252"/>
    <d v="2013-09-10T00:00:30"/>
    <n v="2013"/>
    <x v="8"/>
    <n v="10"/>
    <x v="23"/>
    <n v="3"/>
    <n v="0"/>
  </r>
  <r>
    <x v="252"/>
    <d v="2013-09-10T01:00:30"/>
    <n v="2013"/>
    <x v="8"/>
    <n v="10"/>
    <x v="0"/>
    <n v="3"/>
    <n v="0"/>
  </r>
  <r>
    <x v="252"/>
    <d v="2013-09-10T02:00:30"/>
    <n v="2013"/>
    <x v="8"/>
    <n v="10"/>
    <x v="1"/>
    <n v="3"/>
    <n v="0"/>
  </r>
  <r>
    <x v="252"/>
    <d v="2013-09-10T03:00:30"/>
    <n v="2013"/>
    <x v="8"/>
    <n v="10"/>
    <x v="2"/>
    <n v="3"/>
    <n v="0"/>
  </r>
  <r>
    <x v="252"/>
    <d v="2013-09-10T04:00:30"/>
    <n v="2013"/>
    <x v="8"/>
    <n v="10"/>
    <x v="3"/>
    <n v="3"/>
    <n v="0"/>
  </r>
  <r>
    <x v="252"/>
    <d v="2013-09-10T05:00:30"/>
    <n v="2013"/>
    <x v="8"/>
    <n v="10"/>
    <x v="4"/>
    <n v="3"/>
    <n v="0"/>
  </r>
  <r>
    <x v="252"/>
    <d v="2013-09-10T06:00:30"/>
    <n v="2013"/>
    <x v="8"/>
    <n v="10"/>
    <x v="5"/>
    <n v="3"/>
    <n v="0"/>
  </r>
  <r>
    <x v="252"/>
    <d v="2013-09-10T07:00:30"/>
    <n v="2013"/>
    <x v="8"/>
    <n v="10"/>
    <x v="6"/>
    <n v="3"/>
    <n v="0"/>
  </r>
  <r>
    <x v="252"/>
    <d v="2013-09-10T08:00:30"/>
    <n v="2013"/>
    <x v="8"/>
    <n v="10"/>
    <x v="7"/>
    <n v="3"/>
    <n v="24.555"/>
  </r>
  <r>
    <x v="252"/>
    <d v="2013-09-10T09:00:30"/>
    <n v="2013"/>
    <x v="8"/>
    <n v="10"/>
    <x v="8"/>
    <n v="3"/>
    <n v="43.764000000000003"/>
  </r>
  <r>
    <x v="252"/>
    <d v="2013-09-10T10:00:30"/>
    <n v="2013"/>
    <x v="8"/>
    <n v="10"/>
    <x v="9"/>
    <n v="3"/>
    <n v="42.639000000000003"/>
  </r>
  <r>
    <x v="252"/>
    <d v="2013-09-10T11:00:30"/>
    <n v="2013"/>
    <x v="8"/>
    <n v="10"/>
    <x v="10"/>
    <n v="3"/>
    <n v="37.69"/>
  </r>
  <r>
    <x v="252"/>
    <d v="2013-09-10T12:00:30"/>
    <n v="2013"/>
    <x v="8"/>
    <n v="10"/>
    <x v="11"/>
    <n v="3"/>
    <n v="33.451999999999998"/>
  </r>
  <r>
    <x v="252"/>
    <d v="2013-09-10T13:00:30"/>
    <n v="2013"/>
    <x v="8"/>
    <n v="10"/>
    <x v="12"/>
    <n v="3"/>
    <n v="33.159999999999997"/>
  </r>
  <r>
    <x v="252"/>
    <d v="2013-09-10T14:00:30"/>
    <n v="2013"/>
    <x v="8"/>
    <n v="10"/>
    <x v="13"/>
    <n v="3"/>
    <n v="49.96"/>
  </r>
  <r>
    <x v="252"/>
    <d v="2013-09-10T15:00:30"/>
    <n v="2013"/>
    <x v="8"/>
    <n v="10"/>
    <x v="14"/>
    <n v="3"/>
    <n v="49.96"/>
  </r>
  <r>
    <x v="252"/>
    <d v="2013-09-10T16:00:30"/>
    <n v="2013"/>
    <x v="8"/>
    <n v="10"/>
    <x v="15"/>
    <n v="3"/>
    <n v="47.954000000000001"/>
  </r>
  <r>
    <x v="252"/>
    <d v="2013-09-10T17:00:30"/>
    <n v="2013"/>
    <x v="8"/>
    <n v="10"/>
    <x v="16"/>
    <n v="3"/>
    <n v="42.598999999999997"/>
  </r>
  <r>
    <x v="252"/>
    <d v="2013-09-10T18:00:30"/>
    <n v="2013"/>
    <x v="8"/>
    <n v="10"/>
    <x v="17"/>
    <n v="3"/>
    <n v="20.581"/>
  </r>
  <r>
    <x v="252"/>
    <d v="2013-09-10T19:00:30"/>
    <n v="2013"/>
    <x v="8"/>
    <n v="10"/>
    <x v="18"/>
    <n v="3"/>
    <n v="0.19020000000000001"/>
  </r>
  <r>
    <x v="252"/>
    <d v="2013-09-10T20:00:30"/>
    <n v="2013"/>
    <x v="8"/>
    <n v="10"/>
    <x v="19"/>
    <n v="3"/>
    <n v="0"/>
  </r>
  <r>
    <x v="252"/>
    <d v="2013-09-10T21:00:30"/>
    <n v="2013"/>
    <x v="8"/>
    <n v="10"/>
    <x v="20"/>
    <n v="3"/>
    <n v="0"/>
  </r>
  <r>
    <x v="252"/>
    <d v="2013-09-10T22:00:30"/>
    <n v="2013"/>
    <x v="8"/>
    <n v="10"/>
    <x v="21"/>
    <n v="3"/>
    <n v="0"/>
  </r>
  <r>
    <x v="252"/>
    <d v="2013-09-10T23:00:30"/>
    <n v="2013"/>
    <x v="8"/>
    <n v="10"/>
    <x v="22"/>
    <n v="3"/>
    <n v="0"/>
  </r>
  <r>
    <x v="253"/>
    <d v="2013-09-11T00:00:30"/>
    <n v="2013"/>
    <x v="8"/>
    <n v="11"/>
    <x v="23"/>
    <n v="4"/>
    <n v="0"/>
  </r>
  <r>
    <x v="253"/>
    <d v="2013-09-11T01:00:30"/>
    <n v="2013"/>
    <x v="8"/>
    <n v="11"/>
    <x v="0"/>
    <n v="4"/>
    <n v="0"/>
  </r>
  <r>
    <x v="253"/>
    <d v="2013-09-11T02:00:30"/>
    <n v="2013"/>
    <x v="8"/>
    <n v="11"/>
    <x v="1"/>
    <n v="4"/>
    <n v="0"/>
  </r>
  <r>
    <x v="253"/>
    <d v="2013-09-11T03:00:30"/>
    <n v="2013"/>
    <x v="8"/>
    <n v="11"/>
    <x v="2"/>
    <n v="4"/>
    <n v="0"/>
  </r>
  <r>
    <x v="253"/>
    <d v="2013-09-11T04:00:30"/>
    <n v="2013"/>
    <x v="8"/>
    <n v="11"/>
    <x v="3"/>
    <n v="4"/>
    <n v="0"/>
  </r>
  <r>
    <x v="253"/>
    <d v="2013-09-11T05:00:30"/>
    <n v="2013"/>
    <x v="8"/>
    <n v="11"/>
    <x v="4"/>
    <n v="4"/>
    <n v="0"/>
  </r>
  <r>
    <x v="253"/>
    <d v="2013-09-11T06:00:30"/>
    <n v="2013"/>
    <x v="8"/>
    <n v="11"/>
    <x v="5"/>
    <n v="4"/>
    <n v="0"/>
  </r>
  <r>
    <x v="253"/>
    <d v="2013-09-11T07:00:30"/>
    <n v="2013"/>
    <x v="8"/>
    <n v="11"/>
    <x v="6"/>
    <n v="4"/>
    <n v="0"/>
  </r>
  <r>
    <x v="253"/>
    <d v="2013-09-11T08:00:30"/>
    <n v="2013"/>
    <x v="8"/>
    <n v="11"/>
    <x v="7"/>
    <n v="4"/>
    <n v="25.876000000000001"/>
  </r>
  <r>
    <x v="253"/>
    <d v="2013-09-11T09:00:30"/>
    <n v="2013"/>
    <x v="8"/>
    <n v="11"/>
    <x v="8"/>
    <n v="4"/>
    <n v="49.96"/>
  </r>
  <r>
    <x v="253"/>
    <d v="2013-09-11T10:00:30"/>
    <n v="2013"/>
    <x v="8"/>
    <n v="11"/>
    <x v="9"/>
    <n v="4"/>
    <n v="49.96"/>
  </r>
  <r>
    <x v="253"/>
    <d v="2013-09-11T11:00:30"/>
    <n v="2013"/>
    <x v="8"/>
    <n v="11"/>
    <x v="10"/>
    <n v="4"/>
    <n v="49.96"/>
  </r>
  <r>
    <x v="253"/>
    <d v="2013-09-11T12:00:30"/>
    <n v="2013"/>
    <x v="8"/>
    <n v="11"/>
    <x v="11"/>
    <n v="4"/>
    <n v="49.96"/>
  </r>
  <r>
    <x v="253"/>
    <d v="2013-09-11T13:00:30"/>
    <n v="2013"/>
    <x v="8"/>
    <n v="11"/>
    <x v="12"/>
    <n v="4"/>
    <n v="49.96"/>
  </r>
  <r>
    <x v="253"/>
    <d v="2013-09-11T14:00:30"/>
    <n v="2013"/>
    <x v="8"/>
    <n v="11"/>
    <x v="13"/>
    <n v="4"/>
    <n v="49.96"/>
  </r>
  <r>
    <x v="253"/>
    <d v="2013-09-11T15:00:30"/>
    <n v="2013"/>
    <x v="8"/>
    <n v="11"/>
    <x v="14"/>
    <n v="4"/>
    <n v="49.96"/>
  </r>
  <r>
    <x v="253"/>
    <d v="2013-09-11T16:00:30"/>
    <n v="2013"/>
    <x v="8"/>
    <n v="11"/>
    <x v="15"/>
    <n v="4"/>
    <n v="49.96"/>
  </r>
  <r>
    <x v="253"/>
    <d v="2013-09-11T17:00:30"/>
    <n v="2013"/>
    <x v="8"/>
    <n v="11"/>
    <x v="16"/>
    <n v="4"/>
    <n v="49.96"/>
  </r>
  <r>
    <x v="253"/>
    <d v="2013-09-11T18:00:30"/>
    <n v="2013"/>
    <x v="8"/>
    <n v="11"/>
    <x v="17"/>
    <n v="4"/>
    <n v="28.946999999999999"/>
  </r>
  <r>
    <x v="253"/>
    <d v="2013-09-11T19:00:30"/>
    <n v="2013"/>
    <x v="8"/>
    <n v="11"/>
    <x v="18"/>
    <n v="4"/>
    <n v="0.69769999999999999"/>
  </r>
  <r>
    <x v="253"/>
    <d v="2013-09-11T20:00:30"/>
    <n v="2013"/>
    <x v="8"/>
    <n v="11"/>
    <x v="19"/>
    <n v="4"/>
    <n v="0"/>
  </r>
  <r>
    <x v="253"/>
    <d v="2013-09-11T21:00:30"/>
    <n v="2013"/>
    <x v="8"/>
    <n v="11"/>
    <x v="20"/>
    <n v="4"/>
    <n v="0"/>
  </r>
  <r>
    <x v="253"/>
    <d v="2013-09-11T22:00:30"/>
    <n v="2013"/>
    <x v="8"/>
    <n v="11"/>
    <x v="21"/>
    <n v="4"/>
    <n v="0"/>
  </r>
  <r>
    <x v="253"/>
    <d v="2013-09-11T23:00:30"/>
    <n v="2013"/>
    <x v="8"/>
    <n v="11"/>
    <x v="22"/>
    <n v="4"/>
    <n v="0"/>
  </r>
  <r>
    <x v="254"/>
    <d v="2013-09-12T00:00:30"/>
    <n v="2013"/>
    <x v="8"/>
    <n v="12"/>
    <x v="23"/>
    <n v="5"/>
    <n v="0"/>
  </r>
  <r>
    <x v="254"/>
    <d v="2013-09-12T01:00:30"/>
    <n v="2013"/>
    <x v="8"/>
    <n v="12"/>
    <x v="0"/>
    <n v="5"/>
    <n v="0"/>
  </r>
  <r>
    <x v="254"/>
    <d v="2013-09-12T02:00:30"/>
    <n v="2013"/>
    <x v="8"/>
    <n v="12"/>
    <x v="1"/>
    <n v="5"/>
    <n v="0"/>
  </r>
  <r>
    <x v="254"/>
    <d v="2013-09-12T03:00:30"/>
    <n v="2013"/>
    <x v="8"/>
    <n v="12"/>
    <x v="2"/>
    <n v="5"/>
    <n v="0"/>
  </r>
  <r>
    <x v="254"/>
    <d v="2013-09-12T04:00:30"/>
    <n v="2013"/>
    <x v="8"/>
    <n v="12"/>
    <x v="3"/>
    <n v="5"/>
    <n v="0"/>
  </r>
  <r>
    <x v="254"/>
    <d v="2013-09-12T05:00:30"/>
    <n v="2013"/>
    <x v="8"/>
    <n v="12"/>
    <x v="4"/>
    <n v="5"/>
    <n v="0"/>
  </r>
  <r>
    <x v="254"/>
    <d v="2013-09-12T06:00:30"/>
    <n v="2013"/>
    <x v="8"/>
    <n v="12"/>
    <x v="5"/>
    <n v="5"/>
    <n v="0"/>
  </r>
  <r>
    <x v="254"/>
    <d v="2013-09-12T07:00:31"/>
    <n v="2013"/>
    <x v="8"/>
    <n v="12"/>
    <x v="6"/>
    <n v="5"/>
    <n v="6.3899999999999998E-2"/>
  </r>
  <r>
    <x v="254"/>
    <d v="2013-09-12T08:00:31"/>
    <n v="2013"/>
    <x v="8"/>
    <n v="12"/>
    <x v="7"/>
    <n v="5"/>
    <n v="26.442"/>
  </r>
  <r>
    <x v="254"/>
    <d v="2013-09-12T09:00:31"/>
    <n v="2013"/>
    <x v="8"/>
    <n v="12"/>
    <x v="8"/>
    <n v="5"/>
    <n v="49.96"/>
  </r>
  <r>
    <x v="254"/>
    <d v="2013-09-12T10:00:31"/>
    <n v="2013"/>
    <x v="8"/>
    <n v="12"/>
    <x v="9"/>
    <n v="5"/>
    <n v="49.96"/>
  </r>
  <r>
    <x v="254"/>
    <d v="2013-09-12T11:00:31"/>
    <n v="2013"/>
    <x v="8"/>
    <n v="12"/>
    <x v="10"/>
    <n v="5"/>
    <n v="49.96"/>
  </r>
  <r>
    <x v="254"/>
    <d v="2013-09-12T12:00:31"/>
    <n v="2013"/>
    <x v="8"/>
    <n v="12"/>
    <x v="11"/>
    <n v="5"/>
    <n v="49.96"/>
  </r>
  <r>
    <x v="254"/>
    <d v="2013-09-12T13:00:31"/>
    <n v="2013"/>
    <x v="8"/>
    <n v="12"/>
    <x v="12"/>
    <n v="5"/>
    <n v="49.96"/>
  </r>
  <r>
    <x v="254"/>
    <d v="2013-09-12T14:00:31"/>
    <n v="2013"/>
    <x v="8"/>
    <n v="12"/>
    <x v="13"/>
    <n v="5"/>
    <n v="49.96"/>
  </r>
  <r>
    <x v="254"/>
    <d v="2013-09-12T15:00:31"/>
    <n v="2013"/>
    <x v="8"/>
    <n v="12"/>
    <x v="14"/>
    <n v="5"/>
    <n v="49.96"/>
  </r>
  <r>
    <x v="254"/>
    <d v="2013-09-12T16:00:31"/>
    <n v="2013"/>
    <x v="8"/>
    <n v="12"/>
    <x v="15"/>
    <n v="5"/>
    <n v="49.96"/>
  </r>
  <r>
    <x v="254"/>
    <d v="2013-09-12T17:00:31"/>
    <n v="2013"/>
    <x v="8"/>
    <n v="12"/>
    <x v="16"/>
    <n v="5"/>
    <n v="49.96"/>
  </r>
  <r>
    <x v="254"/>
    <d v="2013-09-12T18:00:31"/>
    <n v="2013"/>
    <x v="8"/>
    <n v="12"/>
    <x v="17"/>
    <n v="5"/>
    <n v="30.643999999999998"/>
  </r>
  <r>
    <x v="254"/>
    <d v="2013-09-12T19:00:31"/>
    <n v="2013"/>
    <x v="8"/>
    <n v="12"/>
    <x v="18"/>
    <n v="5"/>
    <n v="0.67720000000000002"/>
  </r>
  <r>
    <x v="254"/>
    <d v="2013-09-12T20:00:31"/>
    <n v="2013"/>
    <x v="8"/>
    <n v="12"/>
    <x v="19"/>
    <n v="5"/>
    <n v="0"/>
  </r>
  <r>
    <x v="254"/>
    <d v="2013-09-12T21:00:31"/>
    <n v="2013"/>
    <x v="8"/>
    <n v="12"/>
    <x v="20"/>
    <n v="5"/>
    <n v="0"/>
  </r>
  <r>
    <x v="254"/>
    <d v="2013-09-12T22:00:31"/>
    <n v="2013"/>
    <x v="8"/>
    <n v="12"/>
    <x v="21"/>
    <n v="5"/>
    <n v="0"/>
  </r>
  <r>
    <x v="254"/>
    <d v="2013-09-12T23:00:31"/>
    <n v="2013"/>
    <x v="8"/>
    <n v="12"/>
    <x v="22"/>
    <n v="5"/>
    <n v="0"/>
  </r>
  <r>
    <x v="255"/>
    <d v="2013-09-13T00:00:31"/>
    <n v="2013"/>
    <x v="8"/>
    <n v="13"/>
    <x v="23"/>
    <n v="6"/>
    <n v="0"/>
  </r>
  <r>
    <x v="255"/>
    <d v="2013-09-13T01:00:31"/>
    <n v="2013"/>
    <x v="8"/>
    <n v="13"/>
    <x v="0"/>
    <n v="6"/>
    <n v="0"/>
  </r>
  <r>
    <x v="255"/>
    <d v="2013-09-13T02:00:31"/>
    <n v="2013"/>
    <x v="8"/>
    <n v="13"/>
    <x v="1"/>
    <n v="6"/>
    <n v="0"/>
  </r>
  <r>
    <x v="255"/>
    <d v="2013-09-13T03:00:31"/>
    <n v="2013"/>
    <x v="8"/>
    <n v="13"/>
    <x v="2"/>
    <n v="6"/>
    <n v="0"/>
  </r>
  <r>
    <x v="255"/>
    <d v="2013-09-13T04:00:31"/>
    <n v="2013"/>
    <x v="8"/>
    <n v="13"/>
    <x v="3"/>
    <n v="6"/>
    <n v="0"/>
  </r>
  <r>
    <x v="255"/>
    <d v="2013-09-13T05:00:31"/>
    <n v="2013"/>
    <x v="8"/>
    <n v="13"/>
    <x v="4"/>
    <n v="6"/>
    <n v="0"/>
  </r>
  <r>
    <x v="255"/>
    <d v="2013-09-13T06:00:31"/>
    <n v="2013"/>
    <x v="8"/>
    <n v="13"/>
    <x v="5"/>
    <n v="6"/>
    <n v="0"/>
  </r>
  <r>
    <x v="255"/>
    <d v="2013-09-13T07:00:31"/>
    <n v="2013"/>
    <x v="8"/>
    <n v="13"/>
    <x v="6"/>
    <n v="6"/>
    <n v="0.3246"/>
  </r>
  <r>
    <x v="255"/>
    <d v="2013-09-13T08:00:31"/>
    <n v="2013"/>
    <x v="8"/>
    <n v="13"/>
    <x v="7"/>
    <n v="6"/>
    <n v="28.186"/>
  </r>
  <r>
    <x v="255"/>
    <d v="2013-09-13T09:00:31"/>
    <n v="2013"/>
    <x v="8"/>
    <n v="13"/>
    <x v="8"/>
    <n v="6"/>
    <n v="49.96"/>
  </r>
  <r>
    <x v="255"/>
    <d v="2013-09-13T10:00:31"/>
    <n v="2013"/>
    <x v="8"/>
    <n v="13"/>
    <x v="9"/>
    <n v="6"/>
    <n v="49.96"/>
  </r>
  <r>
    <x v="255"/>
    <d v="2013-09-13T11:00:31"/>
    <n v="2013"/>
    <x v="8"/>
    <n v="13"/>
    <x v="10"/>
    <n v="6"/>
    <n v="49.96"/>
  </r>
  <r>
    <x v="255"/>
    <d v="2013-09-13T12:00:31"/>
    <n v="2013"/>
    <x v="8"/>
    <n v="13"/>
    <x v="11"/>
    <n v="6"/>
    <n v="49.96"/>
  </r>
  <r>
    <x v="255"/>
    <d v="2013-09-13T13:00:31"/>
    <n v="2013"/>
    <x v="8"/>
    <n v="13"/>
    <x v="12"/>
    <n v="6"/>
    <n v="49.96"/>
  </r>
  <r>
    <x v="255"/>
    <d v="2013-09-13T14:00:31"/>
    <n v="2013"/>
    <x v="8"/>
    <n v="13"/>
    <x v="13"/>
    <n v="6"/>
    <n v="49.96"/>
  </r>
  <r>
    <x v="255"/>
    <d v="2013-09-13T15:00:31"/>
    <n v="2013"/>
    <x v="8"/>
    <n v="13"/>
    <x v="14"/>
    <n v="6"/>
    <n v="49.96"/>
  </r>
  <r>
    <x v="255"/>
    <d v="2013-09-13T16:00:31"/>
    <n v="2013"/>
    <x v="8"/>
    <n v="13"/>
    <x v="15"/>
    <n v="6"/>
    <n v="49.96"/>
  </r>
  <r>
    <x v="255"/>
    <d v="2013-09-13T17:00:31"/>
    <n v="2013"/>
    <x v="8"/>
    <n v="13"/>
    <x v="16"/>
    <n v="6"/>
    <n v="49.96"/>
  </r>
  <r>
    <x v="255"/>
    <d v="2013-09-13T18:00:31"/>
    <n v="2013"/>
    <x v="8"/>
    <n v="13"/>
    <x v="17"/>
    <n v="6"/>
    <n v="30.094000000000001"/>
  </r>
  <r>
    <x v="255"/>
    <d v="2013-09-13T19:00:31"/>
    <n v="2013"/>
    <x v="8"/>
    <n v="13"/>
    <x v="18"/>
    <n v="6"/>
    <n v="0.75660000000000005"/>
  </r>
  <r>
    <x v="255"/>
    <d v="2013-09-13T20:00:31"/>
    <n v="2013"/>
    <x v="8"/>
    <n v="13"/>
    <x v="19"/>
    <n v="6"/>
    <n v="0"/>
  </r>
  <r>
    <x v="255"/>
    <d v="2013-09-13T21:00:31"/>
    <n v="2013"/>
    <x v="8"/>
    <n v="13"/>
    <x v="20"/>
    <n v="6"/>
    <n v="0"/>
  </r>
  <r>
    <x v="255"/>
    <d v="2013-09-13T22:00:31"/>
    <n v="2013"/>
    <x v="8"/>
    <n v="13"/>
    <x v="21"/>
    <n v="6"/>
    <n v="0"/>
  </r>
  <r>
    <x v="255"/>
    <d v="2013-09-13T23:00:31"/>
    <n v="2013"/>
    <x v="8"/>
    <n v="13"/>
    <x v="22"/>
    <n v="6"/>
    <n v="0"/>
  </r>
  <r>
    <x v="256"/>
    <d v="2013-09-14T00:00:31"/>
    <n v="2013"/>
    <x v="8"/>
    <n v="14"/>
    <x v="23"/>
    <n v="7"/>
    <n v="0"/>
  </r>
  <r>
    <x v="256"/>
    <d v="2013-09-14T01:00:31"/>
    <n v="2013"/>
    <x v="8"/>
    <n v="14"/>
    <x v="0"/>
    <n v="7"/>
    <n v="0"/>
  </r>
  <r>
    <x v="256"/>
    <d v="2013-09-14T02:00:31"/>
    <n v="2013"/>
    <x v="8"/>
    <n v="14"/>
    <x v="1"/>
    <n v="7"/>
    <n v="0"/>
  </r>
  <r>
    <x v="256"/>
    <d v="2013-09-14T03:00:31"/>
    <n v="2013"/>
    <x v="8"/>
    <n v="14"/>
    <x v="2"/>
    <n v="7"/>
    <n v="0"/>
  </r>
  <r>
    <x v="256"/>
    <d v="2013-09-14T04:00:31"/>
    <n v="2013"/>
    <x v="8"/>
    <n v="14"/>
    <x v="3"/>
    <n v="7"/>
    <n v="0"/>
  </r>
  <r>
    <x v="256"/>
    <d v="2013-09-14T05:00:31"/>
    <n v="2013"/>
    <x v="8"/>
    <n v="14"/>
    <x v="4"/>
    <n v="7"/>
    <n v="0"/>
  </r>
  <r>
    <x v="256"/>
    <d v="2013-09-14T06:00:31"/>
    <n v="2013"/>
    <x v="8"/>
    <n v="14"/>
    <x v="5"/>
    <n v="7"/>
    <n v="0"/>
  </r>
  <r>
    <x v="256"/>
    <d v="2013-09-14T07:00:31"/>
    <n v="2013"/>
    <x v="8"/>
    <n v="14"/>
    <x v="6"/>
    <n v="7"/>
    <n v="0.43859999999999999"/>
  </r>
  <r>
    <x v="256"/>
    <d v="2013-09-14T08:00:31"/>
    <n v="2013"/>
    <x v="8"/>
    <n v="14"/>
    <x v="7"/>
    <n v="7"/>
    <n v="28.939"/>
  </r>
  <r>
    <x v="256"/>
    <d v="2013-09-14T09:00:31"/>
    <n v="2013"/>
    <x v="8"/>
    <n v="14"/>
    <x v="8"/>
    <n v="7"/>
    <n v="49.96"/>
  </r>
  <r>
    <x v="256"/>
    <d v="2013-09-14T10:00:31"/>
    <n v="2013"/>
    <x v="8"/>
    <n v="14"/>
    <x v="9"/>
    <n v="7"/>
    <n v="49.96"/>
  </r>
  <r>
    <x v="256"/>
    <d v="2013-09-14T11:00:31"/>
    <n v="2013"/>
    <x v="8"/>
    <n v="14"/>
    <x v="10"/>
    <n v="7"/>
    <n v="49.96"/>
  </r>
  <r>
    <x v="256"/>
    <d v="2013-09-14T12:00:31"/>
    <n v="2013"/>
    <x v="8"/>
    <n v="14"/>
    <x v="11"/>
    <n v="7"/>
    <n v="49.96"/>
  </r>
  <r>
    <x v="256"/>
    <d v="2013-09-14T13:00:31"/>
    <n v="2013"/>
    <x v="8"/>
    <n v="14"/>
    <x v="12"/>
    <n v="7"/>
    <n v="49.96"/>
  </r>
  <r>
    <x v="256"/>
    <d v="2013-09-14T14:00:31"/>
    <n v="2013"/>
    <x v="8"/>
    <n v="14"/>
    <x v="13"/>
    <n v="7"/>
    <n v="49.96"/>
  </r>
  <r>
    <x v="256"/>
    <d v="2013-09-14T15:00:31"/>
    <n v="2013"/>
    <x v="8"/>
    <n v="14"/>
    <x v="14"/>
    <n v="7"/>
    <n v="49.96"/>
  </r>
  <r>
    <x v="256"/>
    <d v="2013-09-14T16:00:31"/>
    <n v="2013"/>
    <x v="8"/>
    <n v="14"/>
    <x v="15"/>
    <n v="7"/>
    <n v="49.96"/>
  </r>
  <r>
    <x v="256"/>
    <d v="2013-09-14T17:00:31"/>
    <n v="2013"/>
    <x v="8"/>
    <n v="14"/>
    <x v="16"/>
    <n v="7"/>
    <n v="49.96"/>
  </r>
  <r>
    <x v="256"/>
    <d v="2013-09-14T18:00:31"/>
    <n v="2013"/>
    <x v="8"/>
    <n v="14"/>
    <x v="17"/>
    <n v="7"/>
    <n v="29.956"/>
  </r>
  <r>
    <x v="256"/>
    <d v="2013-09-14T19:00:31"/>
    <n v="2013"/>
    <x v="8"/>
    <n v="14"/>
    <x v="18"/>
    <n v="7"/>
    <n v="0.6996"/>
  </r>
  <r>
    <x v="256"/>
    <d v="2013-09-14T20:00:31"/>
    <n v="2013"/>
    <x v="8"/>
    <n v="14"/>
    <x v="19"/>
    <n v="7"/>
    <n v="0"/>
  </r>
  <r>
    <x v="256"/>
    <d v="2013-09-14T21:00:31"/>
    <n v="2013"/>
    <x v="8"/>
    <n v="14"/>
    <x v="20"/>
    <n v="7"/>
    <n v="0"/>
  </r>
  <r>
    <x v="256"/>
    <d v="2013-09-14T22:00:31"/>
    <n v="2013"/>
    <x v="8"/>
    <n v="14"/>
    <x v="21"/>
    <n v="7"/>
    <n v="0"/>
  </r>
  <r>
    <x v="256"/>
    <d v="2013-09-14T23:00:31"/>
    <n v="2013"/>
    <x v="8"/>
    <n v="14"/>
    <x v="22"/>
    <n v="7"/>
    <n v="0"/>
  </r>
  <r>
    <x v="257"/>
    <d v="2013-09-15T00:00:31"/>
    <n v="2013"/>
    <x v="8"/>
    <n v="15"/>
    <x v="23"/>
    <n v="1"/>
    <n v="0"/>
  </r>
  <r>
    <x v="257"/>
    <d v="2013-09-15T01:00:31"/>
    <n v="2013"/>
    <x v="8"/>
    <n v="15"/>
    <x v="0"/>
    <n v="1"/>
    <n v="0"/>
  </r>
  <r>
    <x v="257"/>
    <d v="2013-09-15T02:00:31"/>
    <n v="2013"/>
    <x v="8"/>
    <n v="15"/>
    <x v="1"/>
    <n v="1"/>
    <n v="0"/>
  </r>
  <r>
    <x v="257"/>
    <d v="2013-09-15T03:00:31"/>
    <n v="2013"/>
    <x v="8"/>
    <n v="15"/>
    <x v="2"/>
    <n v="1"/>
    <n v="0"/>
  </r>
  <r>
    <x v="257"/>
    <d v="2013-09-15T04:00:31"/>
    <n v="2013"/>
    <x v="8"/>
    <n v="15"/>
    <x v="3"/>
    <n v="1"/>
    <n v="0"/>
  </r>
  <r>
    <x v="257"/>
    <d v="2013-09-15T05:00:31"/>
    <n v="2013"/>
    <x v="8"/>
    <n v="15"/>
    <x v="4"/>
    <n v="1"/>
    <n v="0"/>
  </r>
  <r>
    <x v="257"/>
    <d v="2013-09-15T06:00:31"/>
    <n v="2013"/>
    <x v="8"/>
    <n v="15"/>
    <x v="5"/>
    <n v="1"/>
    <n v="0"/>
  </r>
  <r>
    <x v="257"/>
    <d v="2013-09-15T07:00:31"/>
    <n v="2013"/>
    <x v="8"/>
    <n v="15"/>
    <x v="6"/>
    <n v="1"/>
    <n v="0.7077"/>
  </r>
  <r>
    <x v="257"/>
    <d v="2013-09-15T08:00:31"/>
    <n v="2013"/>
    <x v="8"/>
    <n v="15"/>
    <x v="7"/>
    <n v="1"/>
    <n v="29.494"/>
  </r>
  <r>
    <x v="257"/>
    <d v="2013-09-15T09:00:31"/>
    <n v="2013"/>
    <x v="8"/>
    <n v="15"/>
    <x v="8"/>
    <n v="1"/>
    <n v="49.96"/>
  </r>
  <r>
    <x v="257"/>
    <d v="2013-09-15T10:00:31"/>
    <n v="2013"/>
    <x v="8"/>
    <n v="15"/>
    <x v="9"/>
    <n v="1"/>
    <n v="49.96"/>
  </r>
  <r>
    <x v="257"/>
    <d v="2013-09-15T11:00:31"/>
    <n v="2013"/>
    <x v="8"/>
    <n v="15"/>
    <x v="10"/>
    <n v="1"/>
    <n v="49.96"/>
  </r>
  <r>
    <x v="257"/>
    <d v="2013-09-15T12:00:31"/>
    <n v="2013"/>
    <x v="8"/>
    <n v="15"/>
    <x v="11"/>
    <n v="1"/>
    <n v="49.96"/>
  </r>
  <r>
    <x v="257"/>
    <d v="2013-09-15T13:00:31"/>
    <n v="2013"/>
    <x v="8"/>
    <n v="15"/>
    <x v="12"/>
    <n v="1"/>
    <n v="49.96"/>
  </r>
  <r>
    <x v="257"/>
    <d v="2013-09-15T14:00:31"/>
    <n v="2013"/>
    <x v="8"/>
    <n v="15"/>
    <x v="13"/>
    <n v="1"/>
    <n v="49.96"/>
  </r>
  <r>
    <x v="257"/>
    <d v="2013-09-15T15:00:31"/>
    <n v="2013"/>
    <x v="8"/>
    <n v="15"/>
    <x v="14"/>
    <n v="1"/>
    <n v="49.96"/>
  </r>
  <r>
    <x v="257"/>
    <d v="2013-09-15T16:00:31"/>
    <n v="2013"/>
    <x v="8"/>
    <n v="15"/>
    <x v="15"/>
    <n v="1"/>
    <n v="49.96"/>
  </r>
  <r>
    <x v="257"/>
    <d v="2013-09-15T17:00:31"/>
    <n v="2013"/>
    <x v="8"/>
    <n v="15"/>
    <x v="16"/>
    <n v="1"/>
    <n v="49.96"/>
  </r>
  <r>
    <x v="257"/>
    <d v="2013-09-15T18:00:31"/>
    <n v="2013"/>
    <x v="8"/>
    <n v="15"/>
    <x v="17"/>
    <n v="1"/>
    <n v="30.988"/>
  </r>
  <r>
    <x v="257"/>
    <d v="2013-09-15T19:00:31"/>
    <n v="2013"/>
    <x v="8"/>
    <n v="15"/>
    <x v="18"/>
    <n v="1"/>
    <n v="1.012"/>
  </r>
  <r>
    <x v="257"/>
    <d v="2013-09-15T20:00:31"/>
    <n v="2013"/>
    <x v="8"/>
    <n v="15"/>
    <x v="19"/>
    <n v="1"/>
    <n v="0"/>
  </r>
  <r>
    <x v="257"/>
    <d v="2013-09-15T21:00:31"/>
    <n v="2013"/>
    <x v="8"/>
    <n v="15"/>
    <x v="20"/>
    <n v="1"/>
    <n v="0"/>
  </r>
  <r>
    <x v="257"/>
    <d v="2013-09-15T22:00:31"/>
    <n v="2013"/>
    <x v="8"/>
    <n v="15"/>
    <x v="21"/>
    <n v="1"/>
    <n v="0"/>
  </r>
  <r>
    <x v="257"/>
    <d v="2013-09-15T23:00:31"/>
    <n v="2013"/>
    <x v="8"/>
    <n v="15"/>
    <x v="22"/>
    <n v="1"/>
    <n v="0"/>
  </r>
  <r>
    <x v="258"/>
    <d v="2013-09-16T00:00:31"/>
    <n v="2013"/>
    <x v="8"/>
    <n v="16"/>
    <x v="23"/>
    <n v="2"/>
    <n v="0"/>
  </r>
  <r>
    <x v="258"/>
    <d v="2013-09-16T01:00:31"/>
    <n v="2013"/>
    <x v="8"/>
    <n v="16"/>
    <x v="0"/>
    <n v="2"/>
    <n v="0"/>
  </r>
  <r>
    <x v="258"/>
    <d v="2013-09-16T02:00:31"/>
    <n v="2013"/>
    <x v="8"/>
    <n v="16"/>
    <x v="1"/>
    <n v="2"/>
    <n v="0"/>
  </r>
  <r>
    <x v="258"/>
    <d v="2013-09-16T03:00:31"/>
    <n v="2013"/>
    <x v="8"/>
    <n v="16"/>
    <x v="2"/>
    <n v="2"/>
    <n v="0"/>
  </r>
  <r>
    <x v="258"/>
    <d v="2013-09-16T04:00:31"/>
    <n v="2013"/>
    <x v="8"/>
    <n v="16"/>
    <x v="3"/>
    <n v="2"/>
    <n v="0"/>
  </r>
  <r>
    <x v="258"/>
    <d v="2013-09-16T05:00:31"/>
    <n v="2013"/>
    <x v="8"/>
    <n v="16"/>
    <x v="4"/>
    <n v="2"/>
    <n v="0"/>
  </r>
  <r>
    <x v="258"/>
    <d v="2013-09-16T06:00:31"/>
    <n v="2013"/>
    <x v="8"/>
    <n v="16"/>
    <x v="5"/>
    <n v="2"/>
    <n v="0"/>
  </r>
  <r>
    <x v="258"/>
    <d v="2013-09-16T07:00:31"/>
    <n v="2013"/>
    <x v="8"/>
    <n v="16"/>
    <x v="6"/>
    <n v="2"/>
    <n v="0.89680000000000004"/>
  </r>
  <r>
    <x v="258"/>
    <d v="2013-09-16T08:00:31"/>
    <n v="2013"/>
    <x v="8"/>
    <n v="16"/>
    <x v="7"/>
    <n v="2"/>
    <n v="30.922999999999998"/>
  </r>
  <r>
    <x v="258"/>
    <d v="2013-09-16T09:00:31"/>
    <n v="2013"/>
    <x v="8"/>
    <n v="16"/>
    <x v="8"/>
    <n v="2"/>
    <n v="49.96"/>
  </r>
  <r>
    <x v="258"/>
    <d v="2013-09-16T10:00:31"/>
    <n v="2013"/>
    <x v="8"/>
    <n v="16"/>
    <x v="9"/>
    <n v="2"/>
    <n v="49.96"/>
  </r>
  <r>
    <x v="258"/>
    <d v="2013-09-16T11:00:31"/>
    <n v="2013"/>
    <x v="8"/>
    <n v="16"/>
    <x v="10"/>
    <n v="2"/>
    <n v="49.96"/>
  </r>
  <r>
    <x v="258"/>
    <d v="2013-09-16T12:00:31"/>
    <n v="2013"/>
    <x v="8"/>
    <n v="16"/>
    <x v="11"/>
    <n v="2"/>
    <n v="49.96"/>
  </r>
  <r>
    <x v="258"/>
    <d v="2013-09-16T13:00:31"/>
    <n v="2013"/>
    <x v="8"/>
    <n v="16"/>
    <x v="12"/>
    <n v="2"/>
    <n v="49.96"/>
  </r>
  <r>
    <x v="258"/>
    <d v="2013-09-16T14:00:31"/>
    <n v="2013"/>
    <x v="8"/>
    <n v="16"/>
    <x v="13"/>
    <n v="2"/>
    <n v="49.96"/>
  </r>
  <r>
    <x v="258"/>
    <d v="2013-09-16T15:00:31"/>
    <n v="2013"/>
    <x v="8"/>
    <n v="16"/>
    <x v="14"/>
    <n v="2"/>
    <n v="49.96"/>
  </r>
  <r>
    <x v="258"/>
    <d v="2013-09-16T16:00:31"/>
    <n v="2013"/>
    <x v="8"/>
    <n v="16"/>
    <x v="15"/>
    <n v="2"/>
    <n v="49.96"/>
  </r>
  <r>
    <x v="258"/>
    <d v="2013-09-16T17:00:31"/>
    <n v="2013"/>
    <x v="8"/>
    <n v="16"/>
    <x v="16"/>
    <n v="2"/>
    <n v="49.96"/>
  </r>
  <r>
    <x v="258"/>
    <d v="2013-09-16T18:00:31"/>
    <n v="2013"/>
    <x v="8"/>
    <n v="16"/>
    <x v="17"/>
    <n v="2"/>
    <n v="32.103000000000002"/>
  </r>
  <r>
    <x v="258"/>
    <d v="2013-09-16T19:00:31"/>
    <n v="2013"/>
    <x v="8"/>
    <n v="16"/>
    <x v="18"/>
    <n v="2"/>
    <n v="1.044"/>
  </r>
  <r>
    <x v="258"/>
    <d v="2013-09-16T20:00:31"/>
    <n v="2013"/>
    <x v="8"/>
    <n v="16"/>
    <x v="19"/>
    <n v="2"/>
    <n v="0"/>
  </r>
  <r>
    <x v="258"/>
    <d v="2013-09-16T21:00:31"/>
    <n v="2013"/>
    <x v="8"/>
    <n v="16"/>
    <x v="20"/>
    <n v="2"/>
    <n v="0"/>
  </r>
  <r>
    <x v="258"/>
    <d v="2013-09-16T22:00:31"/>
    <n v="2013"/>
    <x v="8"/>
    <n v="16"/>
    <x v="21"/>
    <n v="2"/>
    <n v="0"/>
  </r>
  <r>
    <x v="258"/>
    <d v="2013-09-16T23:00:31"/>
    <n v="2013"/>
    <x v="8"/>
    <n v="16"/>
    <x v="22"/>
    <n v="2"/>
    <n v="0"/>
  </r>
  <r>
    <x v="259"/>
    <d v="2013-09-17T00:00:31"/>
    <n v="2013"/>
    <x v="8"/>
    <n v="17"/>
    <x v="23"/>
    <n v="3"/>
    <n v="0"/>
  </r>
  <r>
    <x v="259"/>
    <d v="2013-09-17T01:00:31"/>
    <n v="2013"/>
    <x v="8"/>
    <n v="17"/>
    <x v="0"/>
    <n v="3"/>
    <n v="0"/>
  </r>
  <r>
    <x v="259"/>
    <d v="2013-09-17T02:00:31"/>
    <n v="2013"/>
    <x v="8"/>
    <n v="17"/>
    <x v="1"/>
    <n v="3"/>
    <n v="0"/>
  </r>
  <r>
    <x v="259"/>
    <d v="2013-09-17T03:00:31"/>
    <n v="2013"/>
    <x v="8"/>
    <n v="17"/>
    <x v="2"/>
    <n v="3"/>
    <n v="0"/>
  </r>
  <r>
    <x v="259"/>
    <d v="2013-09-17T04:00:31"/>
    <n v="2013"/>
    <x v="8"/>
    <n v="17"/>
    <x v="3"/>
    <n v="3"/>
    <n v="0"/>
  </r>
  <r>
    <x v="259"/>
    <d v="2013-09-17T05:00:31"/>
    <n v="2013"/>
    <x v="8"/>
    <n v="17"/>
    <x v="4"/>
    <n v="3"/>
    <n v="0"/>
  </r>
  <r>
    <x v="259"/>
    <d v="2013-09-17T06:00:31"/>
    <n v="2013"/>
    <x v="8"/>
    <n v="17"/>
    <x v="5"/>
    <n v="3"/>
    <n v="0"/>
  </r>
  <r>
    <x v="259"/>
    <d v="2013-09-17T07:00:31"/>
    <n v="2013"/>
    <x v="8"/>
    <n v="17"/>
    <x v="6"/>
    <n v="3"/>
    <n v="0.58599999999999997"/>
  </r>
  <r>
    <x v="259"/>
    <d v="2013-09-17T08:00:31"/>
    <n v="2013"/>
    <x v="8"/>
    <n v="17"/>
    <x v="7"/>
    <n v="3"/>
    <n v="23.146000000000001"/>
  </r>
  <r>
    <x v="259"/>
    <d v="2013-09-17T09:00:31"/>
    <n v="2013"/>
    <x v="8"/>
    <n v="17"/>
    <x v="8"/>
    <n v="3"/>
    <n v="43.454999999999998"/>
  </r>
  <r>
    <x v="259"/>
    <d v="2013-09-17T10:00:31"/>
    <n v="2013"/>
    <x v="8"/>
    <n v="17"/>
    <x v="9"/>
    <n v="3"/>
    <n v="49.393000000000001"/>
  </r>
  <r>
    <x v="259"/>
    <d v="2013-09-17T11:00:31"/>
    <n v="2013"/>
    <x v="8"/>
    <n v="17"/>
    <x v="10"/>
    <n v="3"/>
    <n v="49.96"/>
  </r>
  <r>
    <x v="259"/>
    <d v="2013-09-17T12:00:31"/>
    <n v="2013"/>
    <x v="8"/>
    <n v="17"/>
    <x v="11"/>
    <n v="3"/>
    <n v="49.96"/>
  </r>
  <r>
    <x v="259"/>
    <d v="2013-09-17T13:00:31"/>
    <n v="2013"/>
    <x v="8"/>
    <n v="17"/>
    <x v="12"/>
    <n v="3"/>
    <n v="49.96"/>
  </r>
  <r>
    <x v="259"/>
    <d v="2013-09-17T14:00:31"/>
    <n v="2013"/>
    <x v="8"/>
    <n v="17"/>
    <x v="13"/>
    <n v="3"/>
    <n v="49.96"/>
  </r>
  <r>
    <x v="259"/>
    <d v="2013-09-17T15:00:31"/>
    <n v="2013"/>
    <x v="8"/>
    <n v="17"/>
    <x v="14"/>
    <n v="3"/>
    <n v="49.96"/>
  </r>
  <r>
    <x v="259"/>
    <d v="2013-09-17T16:00:31"/>
    <n v="2013"/>
    <x v="8"/>
    <n v="17"/>
    <x v="15"/>
    <n v="3"/>
    <n v="49.96"/>
  </r>
  <r>
    <x v="259"/>
    <d v="2013-09-17T17:00:31"/>
    <n v="2013"/>
    <x v="8"/>
    <n v="17"/>
    <x v="16"/>
    <n v="3"/>
    <n v="44.503999999999998"/>
  </r>
  <r>
    <x v="259"/>
    <d v="2013-09-17T18:00:31"/>
    <n v="2013"/>
    <x v="8"/>
    <n v="17"/>
    <x v="17"/>
    <n v="3"/>
    <n v="25.559000000000001"/>
  </r>
  <r>
    <x v="259"/>
    <d v="2013-09-17T19:00:31"/>
    <n v="2013"/>
    <x v="8"/>
    <n v="17"/>
    <x v="18"/>
    <n v="3"/>
    <n v="0.66110000000000002"/>
  </r>
  <r>
    <x v="259"/>
    <d v="2013-09-17T20:00:31"/>
    <n v="2013"/>
    <x v="8"/>
    <n v="17"/>
    <x v="19"/>
    <n v="3"/>
    <n v="0"/>
  </r>
  <r>
    <x v="259"/>
    <d v="2013-09-17T21:00:31"/>
    <n v="2013"/>
    <x v="8"/>
    <n v="17"/>
    <x v="20"/>
    <n v="3"/>
    <n v="0"/>
  </r>
  <r>
    <x v="259"/>
    <d v="2013-09-17T22:00:31"/>
    <n v="2013"/>
    <x v="8"/>
    <n v="17"/>
    <x v="21"/>
    <n v="3"/>
    <n v="0"/>
  </r>
  <r>
    <x v="259"/>
    <d v="2013-09-17T23:00:31"/>
    <n v="2013"/>
    <x v="8"/>
    <n v="17"/>
    <x v="22"/>
    <n v="3"/>
    <n v="0"/>
  </r>
  <r>
    <x v="260"/>
    <d v="2013-09-18T00:00:31"/>
    <n v="2013"/>
    <x v="8"/>
    <n v="18"/>
    <x v="23"/>
    <n v="4"/>
    <n v="0"/>
  </r>
  <r>
    <x v="260"/>
    <d v="2013-09-18T01:00:31"/>
    <n v="2013"/>
    <x v="8"/>
    <n v="18"/>
    <x v="0"/>
    <n v="4"/>
    <n v="0"/>
  </r>
  <r>
    <x v="260"/>
    <d v="2013-09-18T02:00:31"/>
    <n v="2013"/>
    <x v="8"/>
    <n v="18"/>
    <x v="1"/>
    <n v="4"/>
    <n v="0"/>
  </r>
  <r>
    <x v="260"/>
    <d v="2013-09-18T03:00:31"/>
    <n v="2013"/>
    <x v="8"/>
    <n v="18"/>
    <x v="2"/>
    <n v="4"/>
    <n v="0"/>
  </r>
  <r>
    <x v="260"/>
    <d v="2013-09-18T04:00:31"/>
    <n v="2013"/>
    <x v="8"/>
    <n v="18"/>
    <x v="3"/>
    <n v="4"/>
    <n v="0"/>
  </r>
  <r>
    <x v="260"/>
    <d v="2013-09-18T05:00:31"/>
    <n v="2013"/>
    <x v="8"/>
    <n v="18"/>
    <x v="4"/>
    <n v="4"/>
    <n v="0"/>
  </r>
  <r>
    <x v="260"/>
    <d v="2013-09-18T06:00:31"/>
    <n v="2013"/>
    <x v="8"/>
    <n v="18"/>
    <x v="5"/>
    <n v="4"/>
    <n v="0"/>
  </r>
  <r>
    <x v="260"/>
    <d v="2013-09-18T07:00:31"/>
    <n v="2013"/>
    <x v="8"/>
    <n v="18"/>
    <x v="6"/>
    <n v="4"/>
    <n v="0.5837"/>
  </r>
  <r>
    <x v="260"/>
    <d v="2013-09-18T08:00:31"/>
    <n v="2013"/>
    <x v="8"/>
    <n v="18"/>
    <x v="7"/>
    <n v="4"/>
    <n v="20.52"/>
  </r>
  <r>
    <x v="260"/>
    <d v="2013-09-18T09:00:31"/>
    <n v="2013"/>
    <x v="8"/>
    <n v="18"/>
    <x v="8"/>
    <n v="4"/>
    <n v="35.738999999999997"/>
  </r>
  <r>
    <x v="260"/>
    <d v="2013-09-18T10:00:31"/>
    <n v="2013"/>
    <x v="8"/>
    <n v="18"/>
    <x v="9"/>
    <n v="4"/>
    <n v="39.798000000000002"/>
  </r>
  <r>
    <x v="260"/>
    <d v="2013-09-18T11:00:31"/>
    <n v="2013"/>
    <x v="8"/>
    <n v="18"/>
    <x v="10"/>
    <n v="4"/>
    <n v="39.978000000000002"/>
  </r>
  <r>
    <x v="260"/>
    <d v="2013-09-18T12:00:31"/>
    <n v="2013"/>
    <x v="8"/>
    <n v="18"/>
    <x v="11"/>
    <n v="4"/>
    <n v="44.445999999999998"/>
  </r>
  <r>
    <x v="260"/>
    <d v="2013-09-18T13:00:31"/>
    <n v="2013"/>
    <x v="8"/>
    <n v="18"/>
    <x v="12"/>
    <n v="4"/>
    <n v="41.655000000000001"/>
  </r>
  <r>
    <x v="260"/>
    <d v="2013-09-18T14:00:31"/>
    <n v="2013"/>
    <x v="8"/>
    <n v="18"/>
    <x v="13"/>
    <n v="4"/>
    <n v="46.506999999999998"/>
  </r>
  <r>
    <x v="260"/>
    <d v="2013-09-18T15:00:31"/>
    <n v="2013"/>
    <x v="8"/>
    <n v="18"/>
    <x v="14"/>
    <n v="4"/>
    <n v="48.994"/>
  </r>
  <r>
    <x v="260"/>
    <d v="2013-09-18T16:00:31"/>
    <n v="2013"/>
    <x v="8"/>
    <n v="18"/>
    <x v="15"/>
    <n v="4"/>
    <n v="47.618000000000002"/>
  </r>
  <r>
    <x v="260"/>
    <d v="2013-09-18T17:00:31"/>
    <n v="2013"/>
    <x v="8"/>
    <n v="18"/>
    <x v="16"/>
    <n v="4"/>
    <n v="42.09"/>
  </r>
  <r>
    <x v="260"/>
    <d v="2013-09-18T18:00:31"/>
    <n v="2013"/>
    <x v="8"/>
    <n v="18"/>
    <x v="17"/>
    <n v="4"/>
    <n v="24.209"/>
  </r>
  <r>
    <x v="260"/>
    <d v="2013-09-18T19:00:31"/>
    <n v="2013"/>
    <x v="8"/>
    <n v="18"/>
    <x v="18"/>
    <n v="4"/>
    <n v="0.69340000000000002"/>
  </r>
  <r>
    <x v="260"/>
    <d v="2013-09-18T20:00:31"/>
    <n v="2013"/>
    <x v="8"/>
    <n v="18"/>
    <x v="19"/>
    <n v="4"/>
    <n v="0"/>
  </r>
  <r>
    <x v="260"/>
    <d v="2013-09-18T21:00:31"/>
    <n v="2013"/>
    <x v="8"/>
    <n v="18"/>
    <x v="20"/>
    <n v="4"/>
    <n v="0"/>
  </r>
  <r>
    <x v="260"/>
    <d v="2013-09-18T22:00:31"/>
    <n v="2013"/>
    <x v="8"/>
    <n v="18"/>
    <x v="21"/>
    <n v="4"/>
    <n v="0"/>
  </r>
  <r>
    <x v="260"/>
    <d v="2013-09-18T23:00:31"/>
    <n v="2013"/>
    <x v="8"/>
    <n v="18"/>
    <x v="22"/>
    <n v="4"/>
    <n v="0"/>
  </r>
  <r>
    <x v="261"/>
    <d v="2013-09-19T00:00:31"/>
    <n v="2013"/>
    <x v="8"/>
    <n v="19"/>
    <x v="23"/>
    <n v="5"/>
    <n v="0"/>
  </r>
  <r>
    <x v="261"/>
    <d v="2013-09-19T01:00:31"/>
    <n v="2013"/>
    <x v="8"/>
    <n v="19"/>
    <x v="0"/>
    <n v="5"/>
    <n v="0"/>
  </r>
  <r>
    <x v="261"/>
    <d v="2013-09-19T02:00:31"/>
    <n v="2013"/>
    <x v="8"/>
    <n v="19"/>
    <x v="1"/>
    <n v="5"/>
    <n v="0"/>
  </r>
  <r>
    <x v="261"/>
    <d v="2013-09-19T03:00:31"/>
    <n v="2013"/>
    <x v="8"/>
    <n v="19"/>
    <x v="2"/>
    <n v="5"/>
    <n v="0"/>
  </r>
  <r>
    <x v="261"/>
    <d v="2013-09-19T04:00:31"/>
    <n v="2013"/>
    <x v="8"/>
    <n v="19"/>
    <x v="3"/>
    <n v="5"/>
    <n v="0"/>
  </r>
  <r>
    <x v="261"/>
    <d v="2013-09-19T05:00:31"/>
    <n v="2013"/>
    <x v="8"/>
    <n v="19"/>
    <x v="4"/>
    <n v="5"/>
    <n v="0"/>
  </r>
  <r>
    <x v="261"/>
    <d v="2013-09-19T06:00:31"/>
    <n v="2013"/>
    <x v="8"/>
    <n v="19"/>
    <x v="5"/>
    <n v="5"/>
    <n v="0"/>
  </r>
  <r>
    <x v="261"/>
    <d v="2013-09-19T07:00:31"/>
    <n v="2013"/>
    <x v="8"/>
    <n v="19"/>
    <x v="6"/>
    <n v="5"/>
    <n v="1.482"/>
  </r>
  <r>
    <x v="261"/>
    <d v="2013-09-19T08:00:31"/>
    <n v="2013"/>
    <x v="8"/>
    <n v="19"/>
    <x v="7"/>
    <n v="5"/>
    <n v="29.721"/>
  </r>
  <r>
    <x v="261"/>
    <d v="2013-09-19T09:00:31"/>
    <n v="2013"/>
    <x v="8"/>
    <n v="19"/>
    <x v="8"/>
    <n v="5"/>
    <n v="49.96"/>
  </r>
  <r>
    <x v="261"/>
    <d v="2013-09-19T10:00:31"/>
    <n v="2013"/>
    <x v="8"/>
    <n v="19"/>
    <x v="9"/>
    <n v="5"/>
    <n v="48.18"/>
  </r>
  <r>
    <x v="261"/>
    <d v="2013-09-19T11:00:31"/>
    <n v="2013"/>
    <x v="8"/>
    <n v="19"/>
    <x v="10"/>
    <n v="5"/>
    <n v="48.302"/>
  </r>
  <r>
    <x v="261"/>
    <d v="2013-09-19T12:00:31"/>
    <n v="2013"/>
    <x v="8"/>
    <n v="19"/>
    <x v="11"/>
    <n v="5"/>
    <n v="43.771000000000001"/>
  </r>
  <r>
    <x v="261"/>
    <d v="2013-09-19T13:00:31"/>
    <n v="2013"/>
    <x v="8"/>
    <n v="19"/>
    <x v="12"/>
    <n v="5"/>
    <n v="36.082000000000001"/>
  </r>
  <r>
    <x v="261"/>
    <d v="2013-09-19T14:00:31"/>
    <n v="2013"/>
    <x v="8"/>
    <n v="19"/>
    <x v="13"/>
    <n v="5"/>
    <n v="35.154000000000003"/>
  </r>
  <r>
    <x v="261"/>
    <d v="2013-09-19T15:00:31"/>
    <n v="2013"/>
    <x v="8"/>
    <n v="19"/>
    <x v="14"/>
    <n v="5"/>
    <n v="42.01"/>
  </r>
  <r>
    <x v="261"/>
    <d v="2013-09-19T16:00:31"/>
    <n v="2013"/>
    <x v="8"/>
    <n v="19"/>
    <x v="15"/>
    <n v="5"/>
    <n v="43.805"/>
  </r>
  <r>
    <x v="261"/>
    <d v="2013-09-19T17:00:31"/>
    <n v="2013"/>
    <x v="8"/>
    <n v="19"/>
    <x v="16"/>
    <n v="5"/>
    <n v="47.475000000000001"/>
  </r>
  <r>
    <x v="261"/>
    <d v="2013-09-19T18:00:31"/>
    <n v="2013"/>
    <x v="8"/>
    <n v="19"/>
    <x v="17"/>
    <n v="5"/>
    <n v="33.776000000000003"/>
  </r>
  <r>
    <x v="261"/>
    <d v="2013-09-19T19:00:31"/>
    <n v="2013"/>
    <x v="8"/>
    <n v="19"/>
    <x v="18"/>
    <n v="5"/>
    <n v="1.2789999999999999"/>
  </r>
  <r>
    <x v="261"/>
    <d v="2013-09-19T20:00:31"/>
    <n v="2013"/>
    <x v="8"/>
    <n v="19"/>
    <x v="19"/>
    <n v="5"/>
    <n v="0"/>
  </r>
  <r>
    <x v="261"/>
    <d v="2013-09-19T21:00:31"/>
    <n v="2013"/>
    <x v="8"/>
    <n v="19"/>
    <x v="20"/>
    <n v="5"/>
    <n v="0"/>
  </r>
  <r>
    <x v="261"/>
    <d v="2013-09-19T22:00:31"/>
    <n v="2013"/>
    <x v="8"/>
    <n v="19"/>
    <x v="21"/>
    <n v="5"/>
    <n v="0"/>
  </r>
  <r>
    <x v="261"/>
    <d v="2013-09-19T23:00:31"/>
    <n v="2013"/>
    <x v="8"/>
    <n v="19"/>
    <x v="22"/>
    <n v="5"/>
    <n v="0"/>
  </r>
  <r>
    <x v="262"/>
    <d v="2013-09-20T00:00:31"/>
    <n v="2013"/>
    <x v="8"/>
    <n v="20"/>
    <x v="23"/>
    <n v="6"/>
    <n v="0"/>
  </r>
  <r>
    <x v="262"/>
    <d v="2013-09-20T01:00:31"/>
    <n v="2013"/>
    <x v="8"/>
    <n v="20"/>
    <x v="0"/>
    <n v="6"/>
    <n v="0"/>
  </r>
  <r>
    <x v="262"/>
    <d v="2013-09-20T02:00:31"/>
    <n v="2013"/>
    <x v="8"/>
    <n v="20"/>
    <x v="1"/>
    <n v="6"/>
    <n v="0"/>
  </r>
  <r>
    <x v="262"/>
    <d v="2013-09-20T03:00:31"/>
    <n v="2013"/>
    <x v="8"/>
    <n v="20"/>
    <x v="2"/>
    <n v="6"/>
    <n v="0"/>
  </r>
  <r>
    <x v="262"/>
    <d v="2013-09-20T04:00:31"/>
    <n v="2013"/>
    <x v="8"/>
    <n v="20"/>
    <x v="3"/>
    <n v="6"/>
    <n v="0"/>
  </r>
  <r>
    <x v="262"/>
    <d v="2013-09-20T05:00:31"/>
    <n v="2013"/>
    <x v="8"/>
    <n v="20"/>
    <x v="4"/>
    <n v="6"/>
    <n v="0"/>
  </r>
  <r>
    <x v="262"/>
    <d v="2013-09-20T06:00:31"/>
    <n v="2013"/>
    <x v="8"/>
    <n v="20"/>
    <x v="5"/>
    <n v="6"/>
    <n v="0"/>
  </r>
  <r>
    <x v="262"/>
    <d v="2013-09-20T07:00:31"/>
    <n v="2013"/>
    <x v="8"/>
    <n v="20"/>
    <x v="6"/>
    <n v="6"/>
    <n v="0.52259999999999995"/>
  </r>
  <r>
    <x v="262"/>
    <d v="2013-09-20T08:00:31"/>
    <n v="2013"/>
    <x v="8"/>
    <n v="20"/>
    <x v="7"/>
    <n v="6"/>
    <n v="33.268999999999998"/>
  </r>
  <r>
    <x v="262"/>
    <d v="2013-09-20T09:00:31"/>
    <n v="2013"/>
    <x v="8"/>
    <n v="20"/>
    <x v="8"/>
    <n v="6"/>
    <n v="49.96"/>
  </r>
  <r>
    <x v="262"/>
    <d v="2013-09-20T10:00:31"/>
    <n v="2013"/>
    <x v="8"/>
    <n v="20"/>
    <x v="9"/>
    <n v="6"/>
    <n v="49.96"/>
  </r>
  <r>
    <x v="262"/>
    <d v="2013-09-20T11:00:31"/>
    <n v="2013"/>
    <x v="8"/>
    <n v="20"/>
    <x v="10"/>
    <n v="6"/>
    <n v="49.96"/>
  </r>
  <r>
    <x v="262"/>
    <d v="2013-09-20T12:00:31"/>
    <n v="2013"/>
    <x v="8"/>
    <n v="20"/>
    <x v="11"/>
    <n v="6"/>
    <n v="49.96"/>
  </r>
  <r>
    <x v="262"/>
    <d v="2013-09-20T13:00:31"/>
    <n v="2013"/>
    <x v="8"/>
    <n v="20"/>
    <x v="12"/>
    <n v="6"/>
    <n v="49.96"/>
  </r>
  <r>
    <x v="262"/>
    <d v="2013-09-20T14:00:31"/>
    <n v="2013"/>
    <x v="8"/>
    <n v="20"/>
    <x v="13"/>
    <n v="6"/>
    <n v="44.927"/>
  </r>
  <r>
    <x v="262"/>
    <d v="2013-09-20T15:00:32"/>
    <n v="2013"/>
    <x v="8"/>
    <n v="20"/>
    <x v="14"/>
    <n v="6"/>
    <n v="17.486000000000001"/>
  </r>
  <r>
    <x v="262"/>
    <d v="2013-09-20T16:00:32"/>
    <n v="2013"/>
    <x v="8"/>
    <n v="20"/>
    <x v="15"/>
    <n v="6"/>
    <n v="18.478000000000002"/>
  </r>
  <r>
    <x v="262"/>
    <d v="2013-09-20T17:00:32"/>
    <n v="2013"/>
    <x v="8"/>
    <n v="20"/>
    <x v="16"/>
    <n v="6"/>
    <n v="22.248999999999999"/>
  </r>
  <r>
    <x v="262"/>
    <d v="2013-09-20T18:00:32"/>
    <n v="2013"/>
    <x v="8"/>
    <n v="20"/>
    <x v="17"/>
    <n v="6"/>
    <n v="28.582000000000001"/>
  </r>
  <r>
    <x v="262"/>
    <d v="2013-09-20T19:00:32"/>
    <n v="2013"/>
    <x v="8"/>
    <n v="20"/>
    <x v="18"/>
    <n v="6"/>
    <n v="1.087"/>
  </r>
  <r>
    <x v="262"/>
    <d v="2013-09-20T20:00:32"/>
    <n v="2013"/>
    <x v="8"/>
    <n v="20"/>
    <x v="19"/>
    <n v="6"/>
    <n v="0"/>
  </r>
  <r>
    <x v="262"/>
    <d v="2013-09-20T21:00:32"/>
    <n v="2013"/>
    <x v="8"/>
    <n v="20"/>
    <x v="20"/>
    <n v="6"/>
    <n v="0"/>
  </r>
  <r>
    <x v="262"/>
    <d v="2013-09-20T22:00:32"/>
    <n v="2013"/>
    <x v="8"/>
    <n v="20"/>
    <x v="21"/>
    <n v="6"/>
    <n v="0"/>
  </r>
  <r>
    <x v="262"/>
    <d v="2013-09-20T23:00:32"/>
    <n v="2013"/>
    <x v="8"/>
    <n v="20"/>
    <x v="22"/>
    <n v="6"/>
    <n v="0"/>
  </r>
  <r>
    <x v="263"/>
    <d v="2013-09-21T00:00:32"/>
    <n v="2013"/>
    <x v="8"/>
    <n v="21"/>
    <x v="23"/>
    <n v="7"/>
    <n v="0"/>
  </r>
  <r>
    <x v="263"/>
    <d v="2013-09-21T01:00:32"/>
    <n v="2013"/>
    <x v="8"/>
    <n v="21"/>
    <x v="0"/>
    <n v="7"/>
    <n v="0"/>
  </r>
  <r>
    <x v="263"/>
    <d v="2013-09-21T02:00:32"/>
    <n v="2013"/>
    <x v="8"/>
    <n v="21"/>
    <x v="1"/>
    <n v="7"/>
    <n v="0"/>
  </r>
  <r>
    <x v="263"/>
    <d v="2013-09-21T03:00:32"/>
    <n v="2013"/>
    <x v="8"/>
    <n v="21"/>
    <x v="2"/>
    <n v="7"/>
    <n v="0"/>
  </r>
  <r>
    <x v="263"/>
    <d v="2013-09-21T04:00:32"/>
    <n v="2013"/>
    <x v="8"/>
    <n v="21"/>
    <x v="3"/>
    <n v="7"/>
    <n v="0"/>
  </r>
  <r>
    <x v="263"/>
    <d v="2013-09-21T05:00:32"/>
    <n v="2013"/>
    <x v="8"/>
    <n v="21"/>
    <x v="4"/>
    <n v="7"/>
    <n v="0"/>
  </r>
  <r>
    <x v="263"/>
    <d v="2013-09-21T06:00:32"/>
    <n v="2013"/>
    <x v="8"/>
    <n v="21"/>
    <x v="5"/>
    <n v="7"/>
    <n v="0"/>
  </r>
  <r>
    <x v="263"/>
    <d v="2013-09-21T07:00:32"/>
    <n v="2013"/>
    <x v="8"/>
    <n v="21"/>
    <x v="6"/>
    <n v="7"/>
    <n v="1.8959999999999999"/>
  </r>
  <r>
    <x v="263"/>
    <d v="2013-09-21T08:00:32"/>
    <n v="2013"/>
    <x v="8"/>
    <n v="21"/>
    <x v="7"/>
    <n v="7"/>
    <n v="35.488"/>
  </r>
  <r>
    <x v="263"/>
    <d v="2013-09-21T09:00:32"/>
    <n v="2013"/>
    <x v="8"/>
    <n v="21"/>
    <x v="8"/>
    <n v="7"/>
    <n v="49.96"/>
  </r>
  <r>
    <x v="263"/>
    <d v="2013-09-21T10:00:32"/>
    <n v="2013"/>
    <x v="8"/>
    <n v="21"/>
    <x v="9"/>
    <n v="7"/>
    <n v="49.96"/>
  </r>
  <r>
    <x v="263"/>
    <d v="2013-09-21T11:00:32"/>
    <n v="2013"/>
    <x v="8"/>
    <n v="21"/>
    <x v="10"/>
    <n v="7"/>
    <n v="49.96"/>
  </r>
  <r>
    <x v="263"/>
    <d v="2013-09-21T12:00:32"/>
    <n v="2013"/>
    <x v="8"/>
    <n v="21"/>
    <x v="11"/>
    <n v="7"/>
    <n v="49.96"/>
  </r>
  <r>
    <x v="263"/>
    <d v="2013-09-21T13:00:32"/>
    <n v="2013"/>
    <x v="8"/>
    <n v="21"/>
    <x v="12"/>
    <n v="7"/>
    <n v="49.96"/>
  </r>
  <r>
    <x v="263"/>
    <d v="2013-09-21T14:00:32"/>
    <n v="2013"/>
    <x v="8"/>
    <n v="21"/>
    <x v="13"/>
    <n v="7"/>
    <n v="49.96"/>
  </r>
  <r>
    <x v="263"/>
    <d v="2013-09-21T15:00:32"/>
    <n v="2013"/>
    <x v="8"/>
    <n v="21"/>
    <x v="14"/>
    <n v="7"/>
    <n v="49.96"/>
  </r>
  <r>
    <x v="263"/>
    <d v="2013-09-21T16:00:32"/>
    <n v="2013"/>
    <x v="8"/>
    <n v="21"/>
    <x v="15"/>
    <n v="7"/>
    <n v="49.96"/>
  </r>
  <r>
    <x v="263"/>
    <d v="2013-09-21T17:00:32"/>
    <n v="2013"/>
    <x v="8"/>
    <n v="21"/>
    <x v="16"/>
    <n v="7"/>
    <n v="39.911000000000001"/>
  </r>
  <r>
    <x v="263"/>
    <d v="2013-09-21T18:00:32"/>
    <n v="2013"/>
    <x v="8"/>
    <n v="21"/>
    <x v="17"/>
    <n v="7"/>
    <n v="19.716000000000001"/>
  </r>
  <r>
    <x v="263"/>
    <d v="2013-09-21T19:00:32"/>
    <n v="2013"/>
    <x v="8"/>
    <n v="21"/>
    <x v="18"/>
    <n v="7"/>
    <n v="0.53359999999999996"/>
  </r>
  <r>
    <x v="263"/>
    <d v="2013-09-21T20:00:32"/>
    <n v="2013"/>
    <x v="8"/>
    <n v="21"/>
    <x v="19"/>
    <n v="7"/>
    <n v="0"/>
  </r>
  <r>
    <x v="263"/>
    <d v="2013-09-21T21:00:32"/>
    <n v="2013"/>
    <x v="8"/>
    <n v="21"/>
    <x v="20"/>
    <n v="7"/>
    <n v="0"/>
  </r>
  <r>
    <x v="263"/>
    <d v="2013-09-21T22:00:32"/>
    <n v="2013"/>
    <x v="8"/>
    <n v="21"/>
    <x v="21"/>
    <n v="7"/>
    <n v="0"/>
  </r>
  <r>
    <x v="263"/>
    <d v="2013-09-21T23:00:32"/>
    <n v="2013"/>
    <x v="8"/>
    <n v="21"/>
    <x v="22"/>
    <n v="7"/>
    <n v="0"/>
  </r>
  <r>
    <x v="264"/>
    <d v="2013-09-22T00:00:32"/>
    <n v="2013"/>
    <x v="8"/>
    <n v="22"/>
    <x v="23"/>
    <n v="1"/>
    <n v="0"/>
  </r>
  <r>
    <x v="264"/>
    <d v="2013-09-22T01:00:32"/>
    <n v="2013"/>
    <x v="8"/>
    <n v="22"/>
    <x v="0"/>
    <n v="1"/>
    <n v="0"/>
  </r>
  <r>
    <x v="264"/>
    <d v="2013-09-22T02:00:32"/>
    <n v="2013"/>
    <x v="8"/>
    <n v="22"/>
    <x v="1"/>
    <n v="1"/>
    <n v="0"/>
  </r>
  <r>
    <x v="264"/>
    <d v="2013-09-22T03:00:32"/>
    <n v="2013"/>
    <x v="8"/>
    <n v="22"/>
    <x v="2"/>
    <n v="1"/>
    <n v="0"/>
  </r>
  <r>
    <x v="264"/>
    <d v="2013-09-22T04:00:32"/>
    <n v="2013"/>
    <x v="8"/>
    <n v="22"/>
    <x v="3"/>
    <n v="1"/>
    <n v="0"/>
  </r>
  <r>
    <x v="264"/>
    <d v="2013-09-22T05:00:32"/>
    <n v="2013"/>
    <x v="8"/>
    <n v="22"/>
    <x v="4"/>
    <n v="1"/>
    <n v="0"/>
  </r>
  <r>
    <x v="264"/>
    <d v="2013-09-22T06:00:32"/>
    <n v="2013"/>
    <x v="8"/>
    <n v="22"/>
    <x v="5"/>
    <n v="1"/>
    <n v="0"/>
  </r>
  <r>
    <x v="264"/>
    <d v="2013-09-22T07:00:32"/>
    <n v="2013"/>
    <x v="8"/>
    <n v="22"/>
    <x v="6"/>
    <n v="1"/>
    <n v="2.2599999999999998"/>
  </r>
  <r>
    <x v="264"/>
    <d v="2013-09-22T08:00:32"/>
    <n v="2013"/>
    <x v="8"/>
    <n v="22"/>
    <x v="7"/>
    <n v="1"/>
    <n v="33.722999999999999"/>
  </r>
  <r>
    <x v="264"/>
    <d v="2013-09-22T09:00:32"/>
    <n v="2013"/>
    <x v="8"/>
    <n v="22"/>
    <x v="8"/>
    <n v="1"/>
    <n v="49.96"/>
  </r>
  <r>
    <x v="264"/>
    <d v="2013-09-22T10:00:32"/>
    <n v="2013"/>
    <x v="8"/>
    <n v="22"/>
    <x v="9"/>
    <n v="1"/>
    <n v="49.96"/>
  </r>
  <r>
    <x v="264"/>
    <d v="2013-09-22T11:00:32"/>
    <n v="2013"/>
    <x v="8"/>
    <n v="22"/>
    <x v="10"/>
    <n v="1"/>
    <n v="49.96"/>
  </r>
  <r>
    <x v="264"/>
    <d v="2013-09-22T12:00:32"/>
    <n v="2013"/>
    <x v="8"/>
    <n v="22"/>
    <x v="11"/>
    <n v="1"/>
    <n v="49.96"/>
  </r>
  <r>
    <x v="264"/>
    <d v="2013-09-22T13:00:32"/>
    <n v="2013"/>
    <x v="8"/>
    <n v="22"/>
    <x v="12"/>
    <n v="1"/>
    <n v="49.96"/>
  </r>
  <r>
    <x v="264"/>
    <d v="2013-09-22T14:00:32"/>
    <n v="2013"/>
    <x v="8"/>
    <n v="22"/>
    <x v="13"/>
    <n v="1"/>
    <n v="49.96"/>
  </r>
  <r>
    <x v="264"/>
    <d v="2013-09-22T15:00:32"/>
    <n v="2013"/>
    <x v="8"/>
    <n v="22"/>
    <x v="14"/>
    <n v="1"/>
    <n v="49.96"/>
  </r>
  <r>
    <x v="264"/>
    <d v="2013-09-22T16:00:32"/>
    <n v="2013"/>
    <x v="8"/>
    <n v="22"/>
    <x v="15"/>
    <n v="1"/>
    <n v="49.96"/>
  </r>
  <r>
    <x v="264"/>
    <d v="2013-09-22T17:00:32"/>
    <n v="2013"/>
    <x v="8"/>
    <n v="22"/>
    <x v="16"/>
    <n v="1"/>
    <n v="49.96"/>
  </r>
  <r>
    <x v="264"/>
    <d v="2013-09-22T18:00:32"/>
    <n v="2013"/>
    <x v="8"/>
    <n v="22"/>
    <x v="17"/>
    <n v="1"/>
    <n v="32.752000000000002"/>
  </r>
  <r>
    <x v="264"/>
    <d v="2013-09-22T19:00:32"/>
    <n v="2013"/>
    <x v="8"/>
    <n v="22"/>
    <x v="18"/>
    <n v="1"/>
    <n v="1.4590000000000001"/>
  </r>
  <r>
    <x v="264"/>
    <d v="2013-09-22T20:00:32"/>
    <n v="2013"/>
    <x v="8"/>
    <n v="22"/>
    <x v="19"/>
    <n v="1"/>
    <n v="0"/>
  </r>
  <r>
    <x v="264"/>
    <d v="2013-09-22T21:00:32"/>
    <n v="2013"/>
    <x v="8"/>
    <n v="22"/>
    <x v="20"/>
    <n v="1"/>
    <n v="0"/>
  </r>
  <r>
    <x v="264"/>
    <d v="2013-09-22T22:00:32"/>
    <n v="2013"/>
    <x v="8"/>
    <n v="22"/>
    <x v="21"/>
    <n v="1"/>
    <n v="0"/>
  </r>
  <r>
    <x v="264"/>
    <d v="2013-09-22T23:00:32"/>
    <n v="2013"/>
    <x v="8"/>
    <n v="22"/>
    <x v="22"/>
    <n v="1"/>
    <n v="0"/>
  </r>
  <r>
    <x v="265"/>
    <d v="2013-09-23T00:00:32"/>
    <n v="2013"/>
    <x v="8"/>
    <n v="23"/>
    <x v="23"/>
    <n v="2"/>
    <n v="0"/>
  </r>
  <r>
    <x v="265"/>
    <d v="2013-09-23T01:00:32"/>
    <n v="2013"/>
    <x v="8"/>
    <n v="23"/>
    <x v="0"/>
    <n v="2"/>
    <n v="0"/>
  </r>
  <r>
    <x v="265"/>
    <d v="2013-09-23T02:00:32"/>
    <n v="2013"/>
    <x v="8"/>
    <n v="23"/>
    <x v="1"/>
    <n v="2"/>
    <n v="0"/>
  </r>
  <r>
    <x v="265"/>
    <d v="2013-09-23T03:00:32"/>
    <n v="2013"/>
    <x v="8"/>
    <n v="23"/>
    <x v="2"/>
    <n v="2"/>
    <n v="0"/>
  </r>
  <r>
    <x v="265"/>
    <d v="2013-09-23T04:00:32"/>
    <n v="2013"/>
    <x v="8"/>
    <n v="23"/>
    <x v="3"/>
    <n v="2"/>
    <n v="0"/>
  </r>
  <r>
    <x v="265"/>
    <d v="2013-09-23T05:00:32"/>
    <n v="2013"/>
    <x v="8"/>
    <n v="23"/>
    <x v="4"/>
    <n v="2"/>
    <n v="0"/>
  </r>
  <r>
    <x v="265"/>
    <d v="2013-09-23T06:00:32"/>
    <n v="2013"/>
    <x v="8"/>
    <n v="23"/>
    <x v="5"/>
    <n v="2"/>
    <n v="0"/>
  </r>
  <r>
    <x v="265"/>
    <d v="2013-09-23T07:00:32"/>
    <n v="2013"/>
    <x v="8"/>
    <n v="23"/>
    <x v="6"/>
    <n v="2"/>
    <n v="2.7749999999999999"/>
  </r>
  <r>
    <x v="265"/>
    <d v="2013-09-23T08:00:32"/>
    <n v="2013"/>
    <x v="8"/>
    <n v="23"/>
    <x v="7"/>
    <n v="2"/>
    <n v="38.026000000000003"/>
  </r>
  <r>
    <x v="265"/>
    <d v="2013-09-23T09:00:32"/>
    <n v="2013"/>
    <x v="8"/>
    <n v="23"/>
    <x v="8"/>
    <n v="2"/>
    <n v="49.96"/>
  </r>
  <r>
    <x v="265"/>
    <d v="2013-09-23T10:00:32"/>
    <n v="2013"/>
    <x v="8"/>
    <n v="23"/>
    <x v="9"/>
    <n v="2"/>
    <n v="49.96"/>
  </r>
  <r>
    <x v="265"/>
    <d v="2013-09-23T11:00:32"/>
    <n v="2013"/>
    <x v="8"/>
    <n v="23"/>
    <x v="10"/>
    <n v="2"/>
    <n v="49.96"/>
  </r>
  <r>
    <x v="265"/>
    <d v="2013-09-23T12:00:32"/>
    <n v="2013"/>
    <x v="8"/>
    <n v="23"/>
    <x v="11"/>
    <n v="2"/>
    <n v="49.96"/>
  </r>
  <r>
    <x v="265"/>
    <d v="2013-09-23T13:00:32"/>
    <n v="2013"/>
    <x v="8"/>
    <n v="23"/>
    <x v="12"/>
    <n v="2"/>
    <n v="49.96"/>
  </r>
  <r>
    <x v="265"/>
    <d v="2013-09-23T14:00:32"/>
    <n v="2013"/>
    <x v="8"/>
    <n v="23"/>
    <x v="13"/>
    <n v="2"/>
    <n v="49.96"/>
  </r>
  <r>
    <x v="265"/>
    <d v="2013-09-23T15:00:32"/>
    <n v="2013"/>
    <x v="8"/>
    <n v="23"/>
    <x v="14"/>
    <n v="2"/>
    <n v="49.96"/>
  </r>
  <r>
    <x v="265"/>
    <d v="2013-09-23T16:00:32"/>
    <n v="2013"/>
    <x v="8"/>
    <n v="23"/>
    <x v="15"/>
    <n v="2"/>
    <n v="49.96"/>
  </r>
  <r>
    <x v="265"/>
    <d v="2013-09-23T17:00:32"/>
    <n v="2013"/>
    <x v="8"/>
    <n v="23"/>
    <x v="16"/>
    <n v="2"/>
    <n v="48.944000000000003"/>
  </r>
  <r>
    <x v="265"/>
    <d v="2013-09-23T18:00:32"/>
    <n v="2013"/>
    <x v="8"/>
    <n v="23"/>
    <x v="17"/>
    <n v="2"/>
    <n v="28.513999999999999"/>
  </r>
  <r>
    <x v="265"/>
    <d v="2013-09-23T19:00:32"/>
    <n v="2013"/>
    <x v="8"/>
    <n v="23"/>
    <x v="18"/>
    <n v="2"/>
    <n v="1.252"/>
  </r>
  <r>
    <x v="265"/>
    <d v="2013-09-23T20:00:32"/>
    <n v="2013"/>
    <x v="8"/>
    <n v="23"/>
    <x v="19"/>
    <n v="2"/>
    <n v="0"/>
  </r>
  <r>
    <x v="265"/>
    <d v="2013-09-23T21:00:32"/>
    <n v="2013"/>
    <x v="8"/>
    <n v="23"/>
    <x v="20"/>
    <n v="2"/>
    <n v="0"/>
  </r>
  <r>
    <x v="265"/>
    <d v="2013-09-23T22:00:32"/>
    <n v="2013"/>
    <x v="8"/>
    <n v="23"/>
    <x v="21"/>
    <n v="2"/>
    <n v="0"/>
  </r>
  <r>
    <x v="265"/>
    <d v="2013-09-23T23:00:32"/>
    <n v="2013"/>
    <x v="8"/>
    <n v="23"/>
    <x v="22"/>
    <n v="2"/>
    <n v="0"/>
  </r>
  <r>
    <x v="266"/>
    <d v="2013-09-24T00:00:32"/>
    <n v="2013"/>
    <x v="8"/>
    <n v="24"/>
    <x v="23"/>
    <n v="3"/>
    <n v="0"/>
  </r>
  <r>
    <x v="266"/>
    <d v="2013-09-24T01:00:32"/>
    <n v="2013"/>
    <x v="8"/>
    <n v="24"/>
    <x v="0"/>
    <n v="3"/>
    <n v="0"/>
  </r>
  <r>
    <x v="266"/>
    <d v="2013-09-24T02:00:32"/>
    <n v="2013"/>
    <x v="8"/>
    <n v="24"/>
    <x v="1"/>
    <n v="3"/>
    <n v="0"/>
  </r>
  <r>
    <x v="266"/>
    <d v="2013-09-24T03:00:32"/>
    <n v="2013"/>
    <x v="8"/>
    <n v="24"/>
    <x v="2"/>
    <n v="3"/>
    <n v="0"/>
  </r>
  <r>
    <x v="266"/>
    <d v="2013-09-24T04:00:32"/>
    <n v="2013"/>
    <x v="8"/>
    <n v="24"/>
    <x v="3"/>
    <n v="3"/>
    <n v="0"/>
  </r>
  <r>
    <x v="266"/>
    <d v="2013-09-24T05:00:32"/>
    <n v="2013"/>
    <x v="8"/>
    <n v="24"/>
    <x v="4"/>
    <n v="3"/>
    <n v="0"/>
  </r>
  <r>
    <x v="266"/>
    <d v="2013-09-24T06:00:32"/>
    <n v="2013"/>
    <x v="8"/>
    <n v="24"/>
    <x v="5"/>
    <n v="3"/>
    <n v="0"/>
  </r>
  <r>
    <x v="266"/>
    <d v="2013-09-24T07:00:32"/>
    <n v="2013"/>
    <x v="8"/>
    <n v="24"/>
    <x v="6"/>
    <n v="3"/>
    <n v="2.786"/>
  </r>
  <r>
    <x v="266"/>
    <d v="2013-09-24T08:00:32"/>
    <n v="2013"/>
    <x v="8"/>
    <n v="24"/>
    <x v="7"/>
    <n v="3"/>
    <n v="33.537999999999997"/>
  </r>
  <r>
    <x v="266"/>
    <d v="2013-09-24T09:00:32"/>
    <n v="2013"/>
    <x v="8"/>
    <n v="24"/>
    <x v="8"/>
    <n v="3"/>
    <n v="49.779000000000003"/>
  </r>
  <r>
    <x v="266"/>
    <d v="2013-09-24T10:00:32"/>
    <n v="2013"/>
    <x v="8"/>
    <n v="24"/>
    <x v="9"/>
    <n v="3"/>
    <n v="49.96"/>
  </r>
  <r>
    <x v="266"/>
    <d v="2013-09-24T11:00:32"/>
    <n v="2013"/>
    <x v="8"/>
    <n v="24"/>
    <x v="10"/>
    <n v="3"/>
    <n v="49.96"/>
  </r>
  <r>
    <x v="266"/>
    <d v="2013-09-24T12:00:32"/>
    <n v="2013"/>
    <x v="8"/>
    <n v="24"/>
    <x v="11"/>
    <n v="3"/>
    <n v="49.96"/>
  </r>
  <r>
    <x v="266"/>
    <d v="2013-09-24T13:00:32"/>
    <n v="2013"/>
    <x v="8"/>
    <n v="24"/>
    <x v="12"/>
    <n v="3"/>
    <n v="48.713000000000001"/>
  </r>
  <r>
    <x v="266"/>
    <d v="2013-09-24T14:00:32"/>
    <n v="2013"/>
    <x v="8"/>
    <n v="24"/>
    <x v="13"/>
    <n v="3"/>
    <n v="48.076000000000001"/>
  </r>
  <r>
    <x v="266"/>
    <d v="2013-09-24T15:00:32"/>
    <n v="2013"/>
    <x v="8"/>
    <n v="24"/>
    <x v="14"/>
    <n v="3"/>
    <n v="49.57"/>
  </r>
  <r>
    <x v="266"/>
    <d v="2013-09-24T16:00:32"/>
    <n v="2013"/>
    <x v="8"/>
    <n v="24"/>
    <x v="15"/>
    <n v="3"/>
    <n v="49.96"/>
  </r>
  <r>
    <x v="266"/>
    <d v="2013-09-24T17:00:32"/>
    <n v="2013"/>
    <x v="8"/>
    <n v="24"/>
    <x v="16"/>
    <n v="3"/>
    <n v="45.999000000000002"/>
  </r>
  <r>
    <x v="266"/>
    <d v="2013-09-24T18:00:32"/>
    <n v="2013"/>
    <x v="8"/>
    <n v="24"/>
    <x v="17"/>
    <n v="3"/>
    <n v="28.614000000000001"/>
  </r>
  <r>
    <x v="266"/>
    <d v="2013-09-24T19:00:32"/>
    <n v="2013"/>
    <x v="8"/>
    <n v="24"/>
    <x v="18"/>
    <n v="3"/>
    <n v="1.3440000000000001"/>
  </r>
  <r>
    <x v="266"/>
    <d v="2013-09-24T20:00:32"/>
    <n v="2013"/>
    <x v="8"/>
    <n v="24"/>
    <x v="19"/>
    <n v="3"/>
    <n v="0"/>
  </r>
  <r>
    <x v="266"/>
    <d v="2013-09-24T21:00:32"/>
    <n v="2013"/>
    <x v="8"/>
    <n v="24"/>
    <x v="20"/>
    <n v="3"/>
    <n v="0"/>
  </r>
  <r>
    <x v="266"/>
    <d v="2013-09-24T22:00:32"/>
    <n v="2013"/>
    <x v="8"/>
    <n v="24"/>
    <x v="21"/>
    <n v="3"/>
    <n v="0"/>
  </r>
  <r>
    <x v="266"/>
    <d v="2013-09-24T23:00:32"/>
    <n v="2013"/>
    <x v="8"/>
    <n v="24"/>
    <x v="22"/>
    <n v="3"/>
    <n v="0"/>
  </r>
  <r>
    <x v="267"/>
    <d v="2013-09-25T00:00:32"/>
    <n v="2013"/>
    <x v="8"/>
    <n v="25"/>
    <x v="23"/>
    <n v="4"/>
    <n v="0"/>
  </r>
  <r>
    <x v="267"/>
    <d v="2013-09-25T01:00:32"/>
    <n v="2013"/>
    <x v="8"/>
    <n v="25"/>
    <x v="0"/>
    <n v="4"/>
    <n v="0"/>
  </r>
  <r>
    <x v="267"/>
    <d v="2013-09-25T02:00:32"/>
    <n v="2013"/>
    <x v="8"/>
    <n v="25"/>
    <x v="1"/>
    <n v="4"/>
    <n v="0"/>
  </r>
  <r>
    <x v="267"/>
    <d v="2013-09-25T03:00:32"/>
    <n v="2013"/>
    <x v="8"/>
    <n v="25"/>
    <x v="2"/>
    <n v="4"/>
    <n v="0"/>
  </r>
  <r>
    <x v="267"/>
    <d v="2013-09-25T04:00:32"/>
    <n v="2013"/>
    <x v="8"/>
    <n v="25"/>
    <x v="3"/>
    <n v="4"/>
    <n v="0"/>
  </r>
  <r>
    <x v="267"/>
    <d v="2013-09-25T05:00:32"/>
    <n v="2013"/>
    <x v="8"/>
    <n v="25"/>
    <x v="4"/>
    <n v="4"/>
    <n v="0"/>
  </r>
  <r>
    <x v="267"/>
    <d v="2013-09-25T06:00:32"/>
    <n v="2013"/>
    <x v="8"/>
    <n v="25"/>
    <x v="5"/>
    <n v="4"/>
    <n v="0"/>
  </r>
  <r>
    <x v="267"/>
    <d v="2013-09-25T07:00:32"/>
    <n v="2013"/>
    <x v="8"/>
    <n v="25"/>
    <x v="6"/>
    <n v="4"/>
    <n v="3.21"/>
  </r>
  <r>
    <x v="267"/>
    <d v="2013-09-25T08:00:32"/>
    <n v="2013"/>
    <x v="8"/>
    <n v="25"/>
    <x v="7"/>
    <n v="4"/>
    <n v="39.337000000000003"/>
  </r>
  <r>
    <x v="267"/>
    <d v="2013-09-25T09:00:32"/>
    <n v="2013"/>
    <x v="8"/>
    <n v="25"/>
    <x v="8"/>
    <n v="4"/>
    <n v="49.96"/>
  </r>
  <r>
    <x v="267"/>
    <d v="2013-09-25T10:00:32"/>
    <n v="2013"/>
    <x v="8"/>
    <n v="25"/>
    <x v="9"/>
    <n v="4"/>
    <n v="49.96"/>
  </r>
  <r>
    <x v="267"/>
    <d v="2013-09-25T11:00:32"/>
    <n v="2013"/>
    <x v="8"/>
    <n v="25"/>
    <x v="10"/>
    <n v="4"/>
    <n v="49.96"/>
  </r>
  <r>
    <x v="267"/>
    <d v="2013-09-25T12:00:32"/>
    <n v="2013"/>
    <x v="8"/>
    <n v="25"/>
    <x v="11"/>
    <n v="4"/>
    <n v="49.96"/>
  </r>
  <r>
    <x v="267"/>
    <d v="2013-09-25T13:00:32"/>
    <n v="2013"/>
    <x v="8"/>
    <n v="25"/>
    <x v="12"/>
    <n v="4"/>
    <n v="49.96"/>
  </r>
  <r>
    <x v="267"/>
    <d v="2013-09-25T14:00:32"/>
    <n v="2013"/>
    <x v="8"/>
    <n v="25"/>
    <x v="13"/>
    <n v="4"/>
    <n v="49.96"/>
  </r>
  <r>
    <x v="267"/>
    <d v="2013-09-25T15:00:32"/>
    <n v="2013"/>
    <x v="8"/>
    <n v="25"/>
    <x v="14"/>
    <n v="4"/>
    <n v="49.96"/>
  </r>
  <r>
    <x v="267"/>
    <d v="2013-09-25T16:00:32"/>
    <n v="2013"/>
    <x v="8"/>
    <n v="25"/>
    <x v="15"/>
    <n v="4"/>
    <n v="49.96"/>
  </r>
  <r>
    <x v="267"/>
    <d v="2013-09-25T17:00:32"/>
    <n v="2013"/>
    <x v="8"/>
    <n v="25"/>
    <x v="16"/>
    <n v="4"/>
    <n v="49.96"/>
  </r>
  <r>
    <x v="267"/>
    <d v="2013-09-25T18:00:32"/>
    <n v="2013"/>
    <x v="8"/>
    <n v="25"/>
    <x v="17"/>
    <n v="4"/>
    <n v="34.892000000000003"/>
  </r>
  <r>
    <x v="267"/>
    <d v="2013-09-25T19:00:32"/>
    <n v="2013"/>
    <x v="8"/>
    <n v="25"/>
    <x v="18"/>
    <n v="4"/>
    <n v="1.7809999999999999"/>
  </r>
  <r>
    <x v="267"/>
    <d v="2013-09-25T20:00:32"/>
    <n v="2013"/>
    <x v="8"/>
    <n v="25"/>
    <x v="19"/>
    <n v="4"/>
    <n v="0"/>
  </r>
  <r>
    <x v="267"/>
    <d v="2013-09-25T21:00:32"/>
    <n v="2013"/>
    <x v="8"/>
    <n v="25"/>
    <x v="20"/>
    <n v="4"/>
    <n v="0"/>
  </r>
  <r>
    <x v="267"/>
    <d v="2013-09-25T22:00:32"/>
    <n v="2013"/>
    <x v="8"/>
    <n v="25"/>
    <x v="21"/>
    <n v="4"/>
    <n v="0"/>
  </r>
  <r>
    <x v="267"/>
    <d v="2013-09-25T23:00:32"/>
    <n v="2013"/>
    <x v="8"/>
    <n v="25"/>
    <x v="22"/>
    <n v="4"/>
    <n v="0"/>
  </r>
  <r>
    <x v="268"/>
    <d v="2013-09-26T00:00:32"/>
    <n v="2013"/>
    <x v="8"/>
    <n v="26"/>
    <x v="23"/>
    <n v="5"/>
    <n v="0"/>
  </r>
  <r>
    <x v="268"/>
    <d v="2013-09-26T01:00:32"/>
    <n v="2013"/>
    <x v="8"/>
    <n v="26"/>
    <x v="0"/>
    <n v="5"/>
    <n v="0"/>
  </r>
  <r>
    <x v="268"/>
    <d v="2013-09-26T02:00:32"/>
    <n v="2013"/>
    <x v="8"/>
    <n v="26"/>
    <x v="1"/>
    <n v="5"/>
    <n v="0"/>
  </r>
  <r>
    <x v="268"/>
    <d v="2013-09-26T03:00:32"/>
    <n v="2013"/>
    <x v="8"/>
    <n v="26"/>
    <x v="2"/>
    <n v="5"/>
    <n v="0"/>
  </r>
  <r>
    <x v="268"/>
    <d v="2013-09-26T04:00:32"/>
    <n v="2013"/>
    <x v="8"/>
    <n v="26"/>
    <x v="3"/>
    <n v="5"/>
    <n v="0"/>
  </r>
  <r>
    <x v="268"/>
    <d v="2013-09-26T05:00:32"/>
    <n v="2013"/>
    <x v="8"/>
    <n v="26"/>
    <x v="4"/>
    <n v="5"/>
    <n v="0"/>
  </r>
  <r>
    <x v="268"/>
    <d v="2013-09-26T06:00:32"/>
    <n v="2013"/>
    <x v="8"/>
    <n v="26"/>
    <x v="5"/>
    <n v="5"/>
    <n v="0"/>
  </r>
  <r>
    <x v="268"/>
    <d v="2013-09-26T07:00:32"/>
    <n v="2013"/>
    <x v="8"/>
    <n v="26"/>
    <x v="6"/>
    <n v="5"/>
    <n v="3.5209999999999999"/>
  </r>
  <r>
    <x v="268"/>
    <d v="2013-09-26T08:00:32"/>
    <n v="2013"/>
    <x v="8"/>
    <n v="26"/>
    <x v="7"/>
    <n v="5"/>
    <n v="40.451000000000001"/>
  </r>
  <r>
    <x v="268"/>
    <d v="2013-09-26T09:00:32"/>
    <n v="2013"/>
    <x v="8"/>
    <n v="26"/>
    <x v="8"/>
    <n v="5"/>
    <n v="49.96"/>
  </r>
  <r>
    <x v="268"/>
    <d v="2013-09-26T10:00:32"/>
    <n v="2013"/>
    <x v="8"/>
    <n v="26"/>
    <x v="9"/>
    <n v="5"/>
    <n v="49.96"/>
  </r>
  <r>
    <x v="268"/>
    <d v="2013-09-26T11:00:32"/>
    <n v="2013"/>
    <x v="8"/>
    <n v="26"/>
    <x v="10"/>
    <n v="5"/>
    <n v="49.96"/>
  </r>
  <r>
    <x v="268"/>
    <d v="2013-09-26T12:00:32"/>
    <n v="2013"/>
    <x v="8"/>
    <n v="26"/>
    <x v="11"/>
    <n v="5"/>
    <n v="49.96"/>
  </r>
  <r>
    <x v="268"/>
    <d v="2013-09-26T13:00:32"/>
    <n v="2013"/>
    <x v="8"/>
    <n v="26"/>
    <x v="12"/>
    <n v="5"/>
    <n v="49.96"/>
  </r>
  <r>
    <x v="268"/>
    <d v="2013-09-26T14:00:32"/>
    <n v="2013"/>
    <x v="8"/>
    <n v="26"/>
    <x v="13"/>
    <n v="5"/>
    <n v="49.96"/>
  </r>
  <r>
    <x v="268"/>
    <d v="2013-09-26T15:00:32"/>
    <n v="2013"/>
    <x v="8"/>
    <n v="26"/>
    <x v="14"/>
    <n v="5"/>
    <n v="49.96"/>
  </r>
  <r>
    <x v="268"/>
    <d v="2013-09-26T16:00:32"/>
    <n v="2013"/>
    <x v="8"/>
    <n v="26"/>
    <x v="15"/>
    <n v="5"/>
    <n v="49.96"/>
  </r>
  <r>
    <x v="268"/>
    <d v="2013-09-26T17:00:32"/>
    <n v="2013"/>
    <x v="8"/>
    <n v="26"/>
    <x v="16"/>
    <n v="5"/>
    <n v="49.96"/>
  </r>
  <r>
    <x v="268"/>
    <d v="2013-09-26T18:00:32"/>
    <n v="2013"/>
    <x v="8"/>
    <n v="26"/>
    <x v="17"/>
    <n v="5"/>
    <n v="35.468000000000004"/>
  </r>
  <r>
    <x v="268"/>
    <d v="2013-09-26T19:00:32"/>
    <n v="2013"/>
    <x v="8"/>
    <n v="26"/>
    <x v="18"/>
    <n v="5"/>
    <n v="1.7609999999999999"/>
  </r>
  <r>
    <x v="268"/>
    <d v="2013-09-26T20:00:32"/>
    <n v="2013"/>
    <x v="8"/>
    <n v="26"/>
    <x v="19"/>
    <n v="5"/>
    <n v="0"/>
  </r>
  <r>
    <x v="268"/>
    <d v="2013-09-26T21:00:32"/>
    <n v="2013"/>
    <x v="8"/>
    <n v="26"/>
    <x v="20"/>
    <n v="5"/>
    <n v="0"/>
  </r>
  <r>
    <x v="268"/>
    <d v="2013-09-26T22:00:32"/>
    <n v="2013"/>
    <x v="8"/>
    <n v="26"/>
    <x v="21"/>
    <n v="5"/>
    <n v="0"/>
  </r>
  <r>
    <x v="268"/>
    <d v="2013-09-26T23:00:32"/>
    <n v="2013"/>
    <x v="8"/>
    <n v="26"/>
    <x v="22"/>
    <n v="5"/>
    <n v="0"/>
  </r>
  <r>
    <x v="269"/>
    <d v="2013-09-27T00:00:32"/>
    <n v="2013"/>
    <x v="8"/>
    <n v="27"/>
    <x v="23"/>
    <n v="6"/>
    <n v="0"/>
  </r>
  <r>
    <x v="269"/>
    <d v="2013-09-27T01:00:32"/>
    <n v="2013"/>
    <x v="8"/>
    <n v="27"/>
    <x v="0"/>
    <n v="6"/>
    <n v="0"/>
  </r>
  <r>
    <x v="269"/>
    <d v="2013-09-27T02:00:32"/>
    <n v="2013"/>
    <x v="8"/>
    <n v="27"/>
    <x v="1"/>
    <n v="6"/>
    <n v="0"/>
  </r>
  <r>
    <x v="269"/>
    <d v="2013-09-27T03:00:32"/>
    <n v="2013"/>
    <x v="8"/>
    <n v="27"/>
    <x v="2"/>
    <n v="6"/>
    <n v="0"/>
  </r>
  <r>
    <x v="269"/>
    <d v="2013-09-27T04:00:32"/>
    <n v="2013"/>
    <x v="8"/>
    <n v="27"/>
    <x v="3"/>
    <n v="6"/>
    <n v="0"/>
  </r>
  <r>
    <x v="269"/>
    <d v="2013-09-27T05:00:32"/>
    <n v="2013"/>
    <x v="8"/>
    <n v="27"/>
    <x v="4"/>
    <n v="6"/>
    <n v="0"/>
  </r>
  <r>
    <x v="269"/>
    <d v="2013-09-27T06:00:32"/>
    <n v="2013"/>
    <x v="8"/>
    <n v="27"/>
    <x v="5"/>
    <n v="6"/>
    <n v="0"/>
  </r>
  <r>
    <x v="269"/>
    <d v="2013-09-27T07:00:32"/>
    <n v="2013"/>
    <x v="8"/>
    <n v="27"/>
    <x v="6"/>
    <n v="6"/>
    <n v="3.99"/>
  </r>
  <r>
    <x v="269"/>
    <d v="2013-09-27T08:00:32"/>
    <n v="2013"/>
    <x v="8"/>
    <n v="27"/>
    <x v="7"/>
    <n v="6"/>
    <n v="42.284999999999997"/>
  </r>
  <r>
    <x v="269"/>
    <d v="2013-09-27T09:00:32"/>
    <n v="2013"/>
    <x v="8"/>
    <n v="27"/>
    <x v="8"/>
    <n v="6"/>
    <n v="0"/>
  </r>
  <r>
    <x v="269"/>
    <d v="2013-09-27T10:00:32"/>
    <n v="2013"/>
    <x v="8"/>
    <n v="27"/>
    <x v="9"/>
    <n v="6"/>
    <n v="0"/>
  </r>
  <r>
    <x v="269"/>
    <d v="2013-09-27T11:00:32"/>
    <n v="2013"/>
    <x v="8"/>
    <n v="27"/>
    <x v="10"/>
    <n v="6"/>
    <n v="0"/>
  </r>
  <r>
    <x v="269"/>
    <d v="2013-09-27T12:00:32"/>
    <n v="2013"/>
    <x v="8"/>
    <n v="27"/>
    <x v="11"/>
    <n v="6"/>
    <n v="49.96"/>
  </r>
  <r>
    <x v="269"/>
    <d v="2013-09-27T13:00:32"/>
    <n v="2013"/>
    <x v="8"/>
    <n v="27"/>
    <x v="12"/>
    <n v="6"/>
    <n v="49.96"/>
  </r>
  <r>
    <x v="269"/>
    <d v="2013-09-27T14:00:32"/>
    <n v="2013"/>
    <x v="8"/>
    <n v="27"/>
    <x v="13"/>
    <n v="6"/>
    <n v="49.96"/>
  </r>
  <r>
    <x v="269"/>
    <d v="2013-09-27T15:00:32"/>
    <n v="2013"/>
    <x v="8"/>
    <n v="27"/>
    <x v="14"/>
    <n v="6"/>
    <n v="0"/>
  </r>
  <r>
    <x v="269"/>
    <d v="2013-09-27T16:00:32"/>
    <n v="2013"/>
    <x v="8"/>
    <n v="27"/>
    <x v="15"/>
    <n v="6"/>
    <n v="0"/>
  </r>
  <r>
    <x v="269"/>
    <d v="2013-09-27T17:00:32"/>
    <n v="2013"/>
    <x v="8"/>
    <n v="27"/>
    <x v="16"/>
    <n v="6"/>
    <n v="49.96"/>
  </r>
  <r>
    <x v="269"/>
    <d v="2013-09-27T18:00:32"/>
    <n v="2013"/>
    <x v="8"/>
    <n v="27"/>
    <x v="17"/>
    <n v="6"/>
    <n v="36.08"/>
  </r>
  <r>
    <x v="269"/>
    <d v="2013-09-27T19:00:32"/>
    <n v="2013"/>
    <x v="8"/>
    <n v="27"/>
    <x v="18"/>
    <n v="6"/>
    <n v="1.958"/>
  </r>
  <r>
    <x v="269"/>
    <d v="2013-09-27T20:00:32"/>
    <n v="2013"/>
    <x v="8"/>
    <n v="27"/>
    <x v="19"/>
    <n v="6"/>
    <n v="0"/>
  </r>
  <r>
    <x v="269"/>
    <d v="2013-09-27T21:00:32"/>
    <n v="2013"/>
    <x v="8"/>
    <n v="27"/>
    <x v="20"/>
    <n v="6"/>
    <n v="0"/>
  </r>
  <r>
    <x v="269"/>
    <d v="2013-09-27T22:00:32"/>
    <n v="2013"/>
    <x v="8"/>
    <n v="27"/>
    <x v="21"/>
    <n v="6"/>
    <n v="0"/>
  </r>
  <r>
    <x v="269"/>
    <d v="2013-09-27T23:00:32"/>
    <n v="2013"/>
    <x v="8"/>
    <n v="27"/>
    <x v="22"/>
    <n v="6"/>
    <n v="0"/>
  </r>
  <r>
    <x v="270"/>
    <d v="2013-09-28T00:00:32"/>
    <n v="2013"/>
    <x v="8"/>
    <n v="28"/>
    <x v="23"/>
    <n v="7"/>
    <n v="0"/>
  </r>
  <r>
    <x v="270"/>
    <d v="2013-09-28T01:00:32"/>
    <n v="2013"/>
    <x v="8"/>
    <n v="28"/>
    <x v="0"/>
    <n v="7"/>
    <n v="0"/>
  </r>
  <r>
    <x v="270"/>
    <d v="2013-09-28T02:00:32"/>
    <n v="2013"/>
    <x v="8"/>
    <n v="28"/>
    <x v="1"/>
    <n v="7"/>
    <n v="0"/>
  </r>
  <r>
    <x v="270"/>
    <d v="2013-09-28T03:00:32"/>
    <n v="2013"/>
    <x v="8"/>
    <n v="28"/>
    <x v="2"/>
    <n v="7"/>
    <n v="0"/>
  </r>
  <r>
    <x v="270"/>
    <d v="2013-09-28T04:00:32"/>
    <n v="2013"/>
    <x v="8"/>
    <n v="28"/>
    <x v="3"/>
    <n v="7"/>
    <n v="0"/>
  </r>
  <r>
    <x v="270"/>
    <d v="2013-09-28T05:00:32"/>
    <n v="2013"/>
    <x v="8"/>
    <n v="28"/>
    <x v="4"/>
    <n v="7"/>
    <n v="0"/>
  </r>
  <r>
    <x v="270"/>
    <d v="2013-09-28T06:00:32"/>
    <n v="2013"/>
    <x v="8"/>
    <n v="28"/>
    <x v="5"/>
    <n v="7"/>
    <n v="0"/>
  </r>
  <r>
    <x v="270"/>
    <d v="2013-09-28T07:00:32"/>
    <n v="2013"/>
    <x v="8"/>
    <n v="28"/>
    <x v="6"/>
    <n v="7"/>
    <n v="4.2510000000000003"/>
  </r>
  <r>
    <x v="270"/>
    <d v="2013-09-28T08:00:32"/>
    <n v="2013"/>
    <x v="8"/>
    <n v="28"/>
    <x v="7"/>
    <n v="7"/>
    <n v="42.151000000000003"/>
  </r>
  <r>
    <x v="270"/>
    <d v="2013-09-28T09:00:32"/>
    <n v="2013"/>
    <x v="8"/>
    <n v="28"/>
    <x v="8"/>
    <n v="7"/>
    <n v="49.96"/>
  </r>
  <r>
    <x v="270"/>
    <d v="2013-09-28T10:00:32"/>
    <n v="2013"/>
    <x v="8"/>
    <n v="28"/>
    <x v="9"/>
    <n v="7"/>
    <n v="49.96"/>
  </r>
  <r>
    <x v="270"/>
    <d v="2013-09-28T11:00:32"/>
    <n v="2013"/>
    <x v="8"/>
    <n v="28"/>
    <x v="10"/>
    <n v="7"/>
    <n v="49.96"/>
  </r>
  <r>
    <x v="270"/>
    <d v="2013-09-28T12:00:32"/>
    <n v="2013"/>
    <x v="8"/>
    <n v="28"/>
    <x v="11"/>
    <n v="7"/>
    <n v="49.96"/>
  </r>
  <r>
    <x v="270"/>
    <d v="2013-09-28T13:00:32"/>
    <n v="2013"/>
    <x v="8"/>
    <n v="28"/>
    <x v="12"/>
    <n v="7"/>
    <n v="49.96"/>
  </r>
  <r>
    <x v="270"/>
    <d v="2013-09-28T14:00:32"/>
    <n v="2013"/>
    <x v="8"/>
    <n v="28"/>
    <x v="13"/>
    <n v="7"/>
    <n v="49.96"/>
  </r>
  <r>
    <x v="270"/>
    <d v="2013-09-28T15:00:32"/>
    <n v="2013"/>
    <x v="8"/>
    <n v="28"/>
    <x v="14"/>
    <n v="7"/>
    <n v="49.96"/>
  </r>
  <r>
    <x v="270"/>
    <d v="2013-09-28T16:00:32"/>
    <n v="2013"/>
    <x v="8"/>
    <n v="28"/>
    <x v="15"/>
    <n v="7"/>
    <n v="49.96"/>
  </r>
  <r>
    <x v="270"/>
    <d v="2013-09-28T17:00:32"/>
    <n v="2013"/>
    <x v="8"/>
    <n v="28"/>
    <x v="16"/>
    <n v="7"/>
    <n v="49.96"/>
  </r>
  <r>
    <x v="270"/>
    <d v="2013-09-28T18:00:32"/>
    <n v="2013"/>
    <x v="8"/>
    <n v="28"/>
    <x v="17"/>
    <n v="7"/>
    <n v="35.642000000000003"/>
  </r>
  <r>
    <x v="270"/>
    <d v="2013-09-28T19:00:32"/>
    <n v="2013"/>
    <x v="8"/>
    <n v="28"/>
    <x v="18"/>
    <n v="7"/>
    <n v="2.0249999999999999"/>
  </r>
  <r>
    <x v="270"/>
    <d v="2013-09-28T20:00:32"/>
    <n v="2013"/>
    <x v="8"/>
    <n v="28"/>
    <x v="19"/>
    <n v="7"/>
    <n v="0"/>
  </r>
  <r>
    <x v="270"/>
    <d v="2013-09-28T21:00:32"/>
    <n v="2013"/>
    <x v="8"/>
    <n v="28"/>
    <x v="20"/>
    <n v="7"/>
    <n v="0"/>
  </r>
  <r>
    <x v="270"/>
    <d v="2013-09-28T22:00:32"/>
    <n v="2013"/>
    <x v="8"/>
    <n v="28"/>
    <x v="21"/>
    <n v="7"/>
    <n v="0"/>
  </r>
  <r>
    <x v="270"/>
    <d v="2013-09-28T23:00:33"/>
    <n v="2013"/>
    <x v="8"/>
    <n v="28"/>
    <x v="22"/>
    <n v="7"/>
    <n v="0"/>
  </r>
  <r>
    <x v="271"/>
    <d v="2013-09-29T00:00:33"/>
    <n v="2013"/>
    <x v="8"/>
    <n v="29"/>
    <x v="23"/>
    <n v="1"/>
    <n v="0"/>
  </r>
  <r>
    <x v="271"/>
    <d v="2013-09-29T01:00:33"/>
    <n v="2013"/>
    <x v="8"/>
    <n v="29"/>
    <x v="0"/>
    <n v="1"/>
    <n v="0"/>
  </r>
  <r>
    <x v="271"/>
    <d v="2013-09-29T02:00:33"/>
    <n v="2013"/>
    <x v="8"/>
    <n v="29"/>
    <x v="1"/>
    <n v="1"/>
    <n v="0"/>
  </r>
  <r>
    <x v="271"/>
    <d v="2013-09-29T03:00:33"/>
    <n v="2013"/>
    <x v="8"/>
    <n v="29"/>
    <x v="2"/>
    <n v="1"/>
    <n v="0"/>
  </r>
  <r>
    <x v="271"/>
    <d v="2013-09-29T04:00:33"/>
    <n v="2013"/>
    <x v="8"/>
    <n v="29"/>
    <x v="3"/>
    <n v="1"/>
    <n v="0"/>
  </r>
  <r>
    <x v="271"/>
    <d v="2013-09-29T05:00:33"/>
    <n v="2013"/>
    <x v="8"/>
    <n v="29"/>
    <x v="4"/>
    <n v="1"/>
    <n v="0"/>
  </r>
  <r>
    <x v="271"/>
    <d v="2013-09-29T06:00:33"/>
    <n v="2013"/>
    <x v="8"/>
    <n v="29"/>
    <x v="5"/>
    <n v="1"/>
    <n v="0"/>
  </r>
  <r>
    <x v="271"/>
    <d v="2013-09-29T07:00:33"/>
    <n v="2013"/>
    <x v="8"/>
    <n v="29"/>
    <x v="6"/>
    <n v="1"/>
    <n v="4.806"/>
  </r>
  <r>
    <x v="271"/>
    <d v="2013-09-29T08:00:33"/>
    <n v="2013"/>
    <x v="8"/>
    <n v="29"/>
    <x v="7"/>
    <n v="1"/>
    <n v="43.078000000000003"/>
  </r>
  <r>
    <x v="271"/>
    <d v="2013-09-29T09:00:33"/>
    <n v="2013"/>
    <x v="8"/>
    <n v="29"/>
    <x v="8"/>
    <n v="1"/>
    <n v="49.96"/>
  </r>
  <r>
    <x v="271"/>
    <d v="2013-09-29T10:00:33"/>
    <n v="2013"/>
    <x v="8"/>
    <n v="29"/>
    <x v="9"/>
    <n v="1"/>
    <n v="49.96"/>
  </r>
  <r>
    <x v="271"/>
    <d v="2013-09-29T11:00:33"/>
    <n v="2013"/>
    <x v="8"/>
    <n v="29"/>
    <x v="10"/>
    <n v="1"/>
    <n v="49.96"/>
  </r>
  <r>
    <x v="271"/>
    <d v="2013-09-29T12:00:33"/>
    <n v="2013"/>
    <x v="8"/>
    <n v="29"/>
    <x v="11"/>
    <n v="1"/>
    <n v="49.96"/>
  </r>
  <r>
    <x v="271"/>
    <d v="2013-09-29T13:00:33"/>
    <n v="2013"/>
    <x v="8"/>
    <n v="29"/>
    <x v="12"/>
    <n v="1"/>
    <n v="49.96"/>
  </r>
  <r>
    <x v="271"/>
    <d v="2013-09-29T14:00:33"/>
    <n v="2013"/>
    <x v="8"/>
    <n v="29"/>
    <x v="13"/>
    <n v="1"/>
    <n v="49.96"/>
  </r>
  <r>
    <x v="271"/>
    <d v="2013-09-29T15:00:33"/>
    <n v="2013"/>
    <x v="8"/>
    <n v="29"/>
    <x v="14"/>
    <n v="1"/>
    <n v="49.96"/>
  </r>
  <r>
    <x v="271"/>
    <d v="2013-09-29T16:00:33"/>
    <n v="2013"/>
    <x v="8"/>
    <n v="29"/>
    <x v="15"/>
    <n v="1"/>
    <n v="49.96"/>
  </r>
  <r>
    <x v="271"/>
    <d v="2013-09-29T17:00:33"/>
    <n v="2013"/>
    <x v="8"/>
    <n v="29"/>
    <x v="16"/>
    <n v="1"/>
    <n v="49.96"/>
  </r>
  <r>
    <x v="271"/>
    <d v="2013-09-29T18:00:33"/>
    <n v="2013"/>
    <x v="8"/>
    <n v="29"/>
    <x v="17"/>
    <n v="1"/>
    <n v="36.423999999999999"/>
  </r>
  <r>
    <x v="271"/>
    <d v="2013-09-29T19:00:33"/>
    <n v="2013"/>
    <x v="8"/>
    <n v="29"/>
    <x v="18"/>
    <n v="1"/>
    <n v="2.1469999999999998"/>
  </r>
  <r>
    <x v="271"/>
    <d v="2013-09-29T20:00:33"/>
    <n v="2013"/>
    <x v="8"/>
    <n v="29"/>
    <x v="19"/>
    <n v="1"/>
    <n v="0"/>
  </r>
  <r>
    <x v="271"/>
    <d v="2013-09-29T21:00:33"/>
    <n v="2013"/>
    <x v="8"/>
    <n v="29"/>
    <x v="20"/>
    <n v="1"/>
    <n v="0"/>
  </r>
  <r>
    <x v="271"/>
    <d v="2013-09-29T22:00:33"/>
    <n v="2013"/>
    <x v="8"/>
    <n v="29"/>
    <x v="21"/>
    <n v="1"/>
    <n v="0"/>
  </r>
  <r>
    <x v="271"/>
    <d v="2013-09-29T23:00:33"/>
    <n v="2013"/>
    <x v="8"/>
    <n v="29"/>
    <x v="22"/>
    <n v="1"/>
    <n v="0"/>
  </r>
  <r>
    <x v="272"/>
    <d v="2013-09-30T00:00:33"/>
    <n v="2013"/>
    <x v="8"/>
    <n v="30"/>
    <x v="23"/>
    <n v="2"/>
    <n v="0"/>
  </r>
  <r>
    <x v="272"/>
    <d v="2013-09-30T01:00:33"/>
    <n v="2013"/>
    <x v="8"/>
    <n v="30"/>
    <x v="0"/>
    <n v="2"/>
    <n v="0"/>
  </r>
  <r>
    <x v="272"/>
    <d v="2013-09-30T02:00:33"/>
    <n v="2013"/>
    <x v="8"/>
    <n v="30"/>
    <x v="1"/>
    <n v="2"/>
    <n v="0"/>
  </r>
  <r>
    <x v="272"/>
    <d v="2013-09-30T03:00:33"/>
    <n v="2013"/>
    <x v="8"/>
    <n v="30"/>
    <x v="2"/>
    <n v="2"/>
    <n v="0"/>
  </r>
  <r>
    <x v="272"/>
    <d v="2013-09-30T04:00:33"/>
    <n v="2013"/>
    <x v="8"/>
    <n v="30"/>
    <x v="3"/>
    <n v="2"/>
    <n v="0"/>
  </r>
  <r>
    <x v="272"/>
    <d v="2013-09-30T05:00:33"/>
    <n v="2013"/>
    <x v="8"/>
    <n v="30"/>
    <x v="4"/>
    <n v="2"/>
    <n v="0"/>
  </r>
  <r>
    <x v="272"/>
    <d v="2013-09-30T06:00:33"/>
    <n v="2013"/>
    <x v="8"/>
    <n v="30"/>
    <x v="5"/>
    <n v="2"/>
    <n v="0"/>
  </r>
  <r>
    <x v="272"/>
    <d v="2013-09-30T07:00:33"/>
    <n v="2013"/>
    <x v="8"/>
    <n v="30"/>
    <x v="6"/>
    <n v="2"/>
    <n v="5.1210000000000004"/>
  </r>
  <r>
    <x v="272"/>
    <d v="2013-09-30T08:00:33"/>
    <n v="2013"/>
    <x v="8"/>
    <n v="30"/>
    <x v="7"/>
    <n v="2"/>
    <n v="44.194000000000003"/>
  </r>
  <r>
    <x v="272"/>
    <d v="2013-09-30T09:00:33"/>
    <n v="2013"/>
    <x v="8"/>
    <n v="30"/>
    <x v="8"/>
    <n v="2"/>
    <n v="49.96"/>
  </r>
  <r>
    <x v="272"/>
    <d v="2013-09-30T10:00:33"/>
    <n v="2013"/>
    <x v="8"/>
    <n v="30"/>
    <x v="9"/>
    <n v="2"/>
    <n v="49.96"/>
  </r>
  <r>
    <x v="272"/>
    <d v="2013-09-30T11:00:33"/>
    <n v="2013"/>
    <x v="8"/>
    <n v="30"/>
    <x v="10"/>
    <n v="2"/>
    <n v="49.96"/>
  </r>
  <r>
    <x v="272"/>
    <d v="2013-09-30T12:00:33"/>
    <n v="2013"/>
    <x v="8"/>
    <n v="30"/>
    <x v="11"/>
    <n v="2"/>
    <n v="49.96"/>
  </r>
  <r>
    <x v="272"/>
    <d v="2013-09-30T13:00:33"/>
    <n v="2013"/>
    <x v="8"/>
    <n v="30"/>
    <x v="12"/>
    <n v="2"/>
    <n v="49.96"/>
  </r>
  <r>
    <x v="272"/>
    <d v="2013-09-30T14:00:33"/>
    <n v="2013"/>
    <x v="8"/>
    <n v="30"/>
    <x v="13"/>
    <n v="2"/>
    <n v="49.96"/>
  </r>
  <r>
    <x v="272"/>
    <d v="2013-09-30T15:00:33"/>
    <n v="2013"/>
    <x v="8"/>
    <n v="30"/>
    <x v="14"/>
    <n v="2"/>
    <n v="0"/>
  </r>
  <r>
    <x v="272"/>
    <d v="2013-09-30T16:00:33"/>
    <n v="2013"/>
    <x v="8"/>
    <n v="30"/>
    <x v="15"/>
    <n v="2"/>
    <n v="0"/>
  </r>
  <r>
    <x v="272"/>
    <d v="2013-09-30T17:00:33"/>
    <n v="2013"/>
    <x v="8"/>
    <n v="30"/>
    <x v="16"/>
    <n v="2"/>
    <n v="49.96"/>
  </r>
  <r>
    <x v="272"/>
    <d v="2013-09-30T18:00:33"/>
    <n v="2013"/>
    <x v="8"/>
    <n v="30"/>
    <x v="17"/>
    <n v="2"/>
    <n v="36.942999999999998"/>
  </r>
  <r>
    <x v="272"/>
    <d v="2013-09-30T19:00:33"/>
    <n v="2013"/>
    <x v="8"/>
    <n v="30"/>
    <x v="18"/>
    <n v="2"/>
    <n v="2.2000000000000002"/>
  </r>
  <r>
    <x v="272"/>
    <d v="2013-09-30T20:00:33"/>
    <n v="2013"/>
    <x v="8"/>
    <n v="30"/>
    <x v="19"/>
    <n v="2"/>
    <n v="0"/>
  </r>
  <r>
    <x v="272"/>
    <d v="2013-09-30T21:00:33"/>
    <n v="2013"/>
    <x v="8"/>
    <n v="30"/>
    <x v="20"/>
    <n v="2"/>
    <n v="0"/>
  </r>
  <r>
    <x v="272"/>
    <d v="2013-09-30T22:00:33"/>
    <n v="2013"/>
    <x v="8"/>
    <n v="30"/>
    <x v="21"/>
    <n v="2"/>
    <n v="0"/>
  </r>
  <r>
    <x v="272"/>
    <d v="2013-09-30T23:00:33"/>
    <n v="2013"/>
    <x v="8"/>
    <n v="30"/>
    <x v="22"/>
    <n v="2"/>
    <n v="0"/>
  </r>
  <r>
    <x v="273"/>
    <d v="2013-10-01T00:00:33"/>
    <n v="2013"/>
    <x v="9"/>
    <n v="1"/>
    <x v="23"/>
    <n v="3"/>
    <n v="0"/>
  </r>
  <r>
    <x v="273"/>
    <d v="2013-10-01T01:00:33"/>
    <n v="2013"/>
    <x v="9"/>
    <n v="1"/>
    <x v="0"/>
    <n v="3"/>
    <n v="0"/>
  </r>
  <r>
    <x v="273"/>
    <d v="2013-10-01T02:00:33"/>
    <n v="2013"/>
    <x v="9"/>
    <n v="1"/>
    <x v="1"/>
    <n v="3"/>
    <n v="0"/>
  </r>
  <r>
    <x v="273"/>
    <d v="2013-10-01T03:00:33"/>
    <n v="2013"/>
    <x v="9"/>
    <n v="1"/>
    <x v="2"/>
    <n v="3"/>
    <n v="0"/>
  </r>
  <r>
    <x v="273"/>
    <d v="2013-10-01T04:00:33"/>
    <n v="2013"/>
    <x v="9"/>
    <n v="1"/>
    <x v="3"/>
    <n v="3"/>
    <n v="0"/>
  </r>
  <r>
    <x v="273"/>
    <d v="2013-10-01T05:00:33"/>
    <n v="2013"/>
    <x v="9"/>
    <n v="1"/>
    <x v="4"/>
    <n v="3"/>
    <n v="0"/>
  </r>
  <r>
    <x v="273"/>
    <d v="2013-10-01T06:00:33"/>
    <n v="2013"/>
    <x v="9"/>
    <n v="1"/>
    <x v="5"/>
    <n v="3"/>
    <n v="0"/>
  </r>
  <r>
    <x v="273"/>
    <d v="2013-10-01T07:00:33"/>
    <n v="2013"/>
    <x v="9"/>
    <n v="1"/>
    <x v="6"/>
    <n v="3"/>
    <n v="5.4619999999999997"/>
  </r>
  <r>
    <x v="273"/>
    <d v="2013-10-01T08:00:33"/>
    <n v="2013"/>
    <x v="9"/>
    <n v="1"/>
    <x v="7"/>
    <n v="3"/>
    <n v="43.94"/>
  </r>
  <r>
    <x v="273"/>
    <d v="2013-10-01T09:00:33"/>
    <n v="2013"/>
    <x v="9"/>
    <n v="1"/>
    <x v="8"/>
    <n v="3"/>
    <n v="49.96"/>
  </r>
  <r>
    <x v="273"/>
    <d v="2013-10-01T10:00:33"/>
    <n v="2013"/>
    <x v="9"/>
    <n v="1"/>
    <x v="9"/>
    <n v="3"/>
    <n v="49.96"/>
  </r>
  <r>
    <x v="273"/>
    <d v="2013-10-01T11:00:33"/>
    <n v="2013"/>
    <x v="9"/>
    <n v="1"/>
    <x v="10"/>
    <n v="3"/>
    <n v="49.96"/>
  </r>
  <r>
    <x v="273"/>
    <d v="2013-10-01T12:00:33"/>
    <n v="2013"/>
    <x v="9"/>
    <n v="1"/>
    <x v="11"/>
    <n v="3"/>
    <n v="49.96"/>
  </r>
  <r>
    <x v="273"/>
    <d v="2013-10-01T13:00:33"/>
    <n v="2013"/>
    <x v="9"/>
    <n v="1"/>
    <x v="12"/>
    <n v="3"/>
    <n v="49.96"/>
  </r>
  <r>
    <x v="273"/>
    <d v="2013-10-01T14:00:33"/>
    <n v="2013"/>
    <x v="9"/>
    <n v="1"/>
    <x v="13"/>
    <n v="3"/>
    <n v="49.96"/>
  </r>
  <r>
    <x v="273"/>
    <d v="2013-10-01T15:00:33"/>
    <n v="2013"/>
    <x v="9"/>
    <n v="1"/>
    <x v="14"/>
    <n v="3"/>
    <n v="49.96"/>
  </r>
  <r>
    <x v="273"/>
    <d v="2013-10-01T16:00:33"/>
    <n v="2013"/>
    <x v="9"/>
    <n v="1"/>
    <x v="15"/>
    <n v="3"/>
    <n v="49.96"/>
  </r>
  <r>
    <x v="273"/>
    <d v="2013-10-01T17:00:33"/>
    <n v="2013"/>
    <x v="9"/>
    <n v="1"/>
    <x v="16"/>
    <n v="3"/>
    <n v="49.96"/>
  </r>
  <r>
    <x v="273"/>
    <d v="2013-10-01T18:00:33"/>
    <n v="2013"/>
    <x v="9"/>
    <n v="1"/>
    <x v="17"/>
    <n v="3"/>
    <n v="36.351999999999997"/>
  </r>
  <r>
    <x v="273"/>
    <d v="2013-10-01T19:00:33"/>
    <n v="2013"/>
    <x v="9"/>
    <n v="1"/>
    <x v="18"/>
    <n v="3"/>
    <n v="2.3879999999999999"/>
  </r>
  <r>
    <x v="273"/>
    <d v="2013-10-01T20:00:33"/>
    <n v="2013"/>
    <x v="9"/>
    <n v="1"/>
    <x v="19"/>
    <n v="3"/>
    <n v="0"/>
  </r>
  <r>
    <x v="273"/>
    <d v="2013-10-01T21:00:33"/>
    <n v="2013"/>
    <x v="9"/>
    <n v="1"/>
    <x v="20"/>
    <n v="3"/>
    <n v="0"/>
  </r>
  <r>
    <x v="273"/>
    <d v="2013-10-01T22:00:33"/>
    <n v="2013"/>
    <x v="9"/>
    <n v="1"/>
    <x v="21"/>
    <n v="3"/>
    <n v="0"/>
  </r>
  <r>
    <x v="273"/>
    <d v="2013-10-01T23:00:33"/>
    <n v="2013"/>
    <x v="9"/>
    <n v="1"/>
    <x v="22"/>
    <n v="3"/>
    <n v="0"/>
  </r>
  <r>
    <x v="274"/>
    <d v="2013-10-02T00:00:33"/>
    <n v="2013"/>
    <x v="9"/>
    <n v="2"/>
    <x v="23"/>
    <n v="4"/>
    <n v="0"/>
  </r>
  <r>
    <x v="274"/>
    <d v="2013-10-02T01:00:33"/>
    <n v="2013"/>
    <x v="9"/>
    <n v="2"/>
    <x v="0"/>
    <n v="4"/>
    <n v="0"/>
  </r>
  <r>
    <x v="274"/>
    <d v="2013-10-02T02:00:33"/>
    <n v="2013"/>
    <x v="9"/>
    <n v="2"/>
    <x v="1"/>
    <n v="4"/>
    <n v="0"/>
  </r>
  <r>
    <x v="274"/>
    <d v="2013-10-02T03:00:33"/>
    <n v="2013"/>
    <x v="9"/>
    <n v="2"/>
    <x v="2"/>
    <n v="4"/>
    <n v="0"/>
  </r>
  <r>
    <x v="274"/>
    <d v="2013-10-02T04:00:33"/>
    <n v="2013"/>
    <x v="9"/>
    <n v="2"/>
    <x v="3"/>
    <n v="4"/>
    <n v="0"/>
  </r>
  <r>
    <x v="274"/>
    <d v="2013-10-02T05:00:33"/>
    <n v="2013"/>
    <x v="9"/>
    <n v="2"/>
    <x v="4"/>
    <n v="4"/>
    <n v="0"/>
  </r>
  <r>
    <x v="274"/>
    <d v="2013-10-02T06:00:33"/>
    <n v="2013"/>
    <x v="9"/>
    <n v="2"/>
    <x v="5"/>
    <n v="4"/>
    <n v="0"/>
  </r>
  <r>
    <x v="274"/>
    <d v="2013-10-02T07:00:33"/>
    <n v="2013"/>
    <x v="9"/>
    <n v="2"/>
    <x v="6"/>
    <n v="4"/>
    <n v="5.8440000000000003"/>
  </r>
  <r>
    <x v="274"/>
    <d v="2013-10-02T08:00:33"/>
    <n v="2013"/>
    <x v="9"/>
    <n v="2"/>
    <x v="7"/>
    <n v="4"/>
    <n v="44.67"/>
  </r>
  <r>
    <x v="274"/>
    <d v="2013-10-02T09:00:33"/>
    <n v="2013"/>
    <x v="9"/>
    <n v="2"/>
    <x v="8"/>
    <n v="4"/>
    <n v="49.96"/>
  </r>
  <r>
    <x v="274"/>
    <d v="2013-10-02T10:00:33"/>
    <n v="2013"/>
    <x v="9"/>
    <n v="2"/>
    <x v="9"/>
    <n v="4"/>
    <n v="49.96"/>
  </r>
  <r>
    <x v="274"/>
    <d v="2013-10-02T11:00:33"/>
    <n v="2013"/>
    <x v="9"/>
    <n v="2"/>
    <x v="10"/>
    <n v="4"/>
    <n v="49.96"/>
  </r>
  <r>
    <x v="274"/>
    <d v="2013-10-02T12:00:33"/>
    <n v="2013"/>
    <x v="9"/>
    <n v="2"/>
    <x v="11"/>
    <n v="4"/>
    <n v="49.96"/>
  </r>
  <r>
    <x v="274"/>
    <d v="2013-10-02T13:00:33"/>
    <n v="2013"/>
    <x v="9"/>
    <n v="2"/>
    <x v="12"/>
    <n v="4"/>
    <n v="49.96"/>
  </r>
  <r>
    <x v="274"/>
    <d v="2013-10-02T14:00:33"/>
    <n v="2013"/>
    <x v="9"/>
    <n v="2"/>
    <x v="13"/>
    <n v="4"/>
    <n v="49.96"/>
  </r>
  <r>
    <x v="274"/>
    <d v="2013-10-02T15:00:33"/>
    <n v="2013"/>
    <x v="9"/>
    <n v="2"/>
    <x v="14"/>
    <n v="4"/>
    <n v="49.96"/>
  </r>
  <r>
    <x v="274"/>
    <d v="2013-10-02T16:00:33"/>
    <n v="2013"/>
    <x v="9"/>
    <n v="2"/>
    <x v="15"/>
    <n v="4"/>
    <n v="49.96"/>
  </r>
  <r>
    <x v="274"/>
    <d v="2013-10-02T17:00:33"/>
    <n v="2013"/>
    <x v="9"/>
    <n v="2"/>
    <x v="16"/>
    <n v="4"/>
    <n v="49.96"/>
  </r>
  <r>
    <x v="274"/>
    <d v="2013-10-02T18:00:33"/>
    <n v="2013"/>
    <x v="9"/>
    <n v="2"/>
    <x v="17"/>
    <n v="4"/>
    <n v="36.662999999999997"/>
  </r>
  <r>
    <x v="274"/>
    <d v="2013-10-02T19:00:33"/>
    <n v="2013"/>
    <x v="9"/>
    <n v="2"/>
    <x v="18"/>
    <n v="4"/>
    <n v="2.4350000000000001"/>
  </r>
  <r>
    <x v="274"/>
    <d v="2013-10-02T20:00:33"/>
    <n v="2013"/>
    <x v="9"/>
    <n v="2"/>
    <x v="19"/>
    <n v="4"/>
    <n v="0"/>
  </r>
  <r>
    <x v="274"/>
    <d v="2013-10-02T21:00:33"/>
    <n v="2013"/>
    <x v="9"/>
    <n v="2"/>
    <x v="20"/>
    <n v="4"/>
    <n v="0"/>
  </r>
  <r>
    <x v="274"/>
    <d v="2013-10-02T22:00:33"/>
    <n v="2013"/>
    <x v="9"/>
    <n v="2"/>
    <x v="21"/>
    <n v="4"/>
    <n v="0"/>
  </r>
  <r>
    <x v="274"/>
    <d v="2013-10-02T23:00:33"/>
    <n v="2013"/>
    <x v="9"/>
    <n v="2"/>
    <x v="22"/>
    <n v="4"/>
    <n v="0"/>
  </r>
  <r>
    <x v="275"/>
    <d v="2013-10-03T00:00:33"/>
    <n v="2013"/>
    <x v="9"/>
    <n v="3"/>
    <x v="23"/>
    <n v="5"/>
    <n v="0"/>
  </r>
  <r>
    <x v="275"/>
    <d v="2013-10-03T01:00:33"/>
    <n v="2013"/>
    <x v="9"/>
    <n v="3"/>
    <x v="0"/>
    <n v="5"/>
    <n v="0"/>
  </r>
  <r>
    <x v="275"/>
    <d v="2013-10-03T02:00:33"/>
    <n v="2013"/>
    <x v="9"/>
    <n v="3"/>
    <x v="1"/>
    <n v="5"/>
    <n v="0"/>
  </r>
  <r>
    <x v="275"/>
    <d v="2013-10-03T03:00:33"/>
    <n v="2013"/>
    <x v="9"/>
    <n v="3"/>
    <x v="2"/>
    <n v="5"/>
    <n v="0"/>
  </r>
  <r>
    <x v="275"/>
    <d v="2013-10-03T04:00:33"/>
    <n v="2013"/>
    <x v="9"/>
    <n v="3"/>
    <x v="3"/>
    <n v="5"/>
    <n v="0"/>
  </r>
  <r>
    <x v="275"/>
    <d v="2013-10-03T05:00:33"/>
    <n v="2013"/>
    <x v="9"/>
    <n v="3"/>
    <x v="4"/>
    <n v="5"/>
    <n v="0"/>
  </r>
  <r>
    <x v="275"/>
    <d v="2013-10-03T06:00:33"/>
    <n v="2013"/>
    <x v="9"/>
    <n v="3"/>
    <x v="5"/>
    <n v="5"/>
    <n v="0"/>
  </r>
  <r>
    <x v="275"/>
    <d v="2013-10-03T07:00:33"/>
    <n v="2013"/>
    <x v="9"/>
    <n v="3"/>
    <x v="6"/>
    <n v="5"/>
    <n v="0.54159999999999997"/>
  </r>
  <r>
    <x v="275"/>
    <d v="2013-10-03T08:00:33"/>
    <n v="2013"/>
    <x v="9"/>
    <n v="3"/>
    <x v="7"/>
    <n v="5"/>
    <n v="14.923999999999999"/>
  </r>
  <r>
    <x v="275"/>
    <d v="2013-10-03T09:00:33"/>
    <n v="2013"/>
    <x v="9"/>
    <n v="3"/>
    <x v="8"/>
    <n v="5"/>
    <n v="25.696000000000002"/>
  </r>
  <r>
    <x v="275"/>
    <d v="2013-10-03T10:00:33"/>
    <n v="2013"/>
    <x v="9"/>
    <n v="3"/>
    <x v="9"/>
    <n v="5"/>
    <n v="29.516999999999999"/>
  </r>
  <r>
    <x v="275"/>
    <d v="2013-10-03T11:00:33"/>
    <n v="2013"/>
    <x v="9"/>
    <n v="3"/>
    <x v="10"/>
    <n v="5"/>
    <n v="20.893999999999998"/>
  </r>
  <r>
    <x v="275"/>
    <d v="2013-10-03T12:00:33"/>
    <n v="2013"/>
    <x v="9"/>
    <n v="3"/>
    <x v="11"/>
    <n v="5"/>
    <n v="43.691000000000003"/>
  </r>
  <r>
    <x v="275"/>
    <d v="2013-10-03T13:00:33"/>
    <n v="2013"/>
    <x v="9"/>
    <n v="3"/>
    <x v="12"/>
    <n v="5"/>
    <n v="31.696000000000002"/>
  </r>
  <r>
    <x v="275"/>
    <d v="2013-10-03T14:00:33"/>
    <n v="2013"/>
    <x v="9"/>
    <n v="3"/>
    <x v="13"/>
    <n v="5"/>
    <n v="26.616"/>
  </r>
  <r>
    <x v="275"/>
    <d v="2013-10-03T15:00:33"/>
    <n v="2013"/>
    <x v="9"/>
    <n v="3"/>
    <x v="14"/>
    <n v="5"/>
    <n v="30.242999999999999"/>
  </r>
  <r>
    <x v="275"/>
    <d v="2013-10-03T16:00:33"/>
    <n v="2013"/>
    <x v="9"/>
    <n v="3"/>
    <x v="15"/>
    <n v="5"/>
    <n v="38.984999999999999"/>
  </r>
  <r>
    <x v="275"/>
    <d v="2013-10-03T17:00:33"/>
    <n v="2013"/>
    <x v="9"/>
    <n v="3"/>
    <x v="16"/>
    <n v="5"/>
    <n v="20.254000000000001"/>
  </r>
  <r>
    <x v="275"/>
    <d v="2013-10-03T18:00:33"/>
    <n v="2013"/>
    <x v="9"/>
    <n v="3"/>
    <x v="17"/>
    <n v="5"/>
    <n v="15.395"/>
  </r>
  <r>
    <x v="275"/>
    <d v="2013-10-03T19:00:33"/>
    <n v="2013"/>
    <x v="9"/>
    <n v="3"/>
    <x v="18"/>
    <n v="5"/>
    <n v="1.016"/>
  </r>
  <r>
    <x v="275"/>
    <d v="2013-10-03T20:00:33"/>
    <n v="2013"/>
    <x v="9"/>
    <n v="3"/>
    <x v="19"/>
    <n v="5"/>
    <n v="0"/>
  </r>
  <r>
    <x v="275"/>
    <d v="2013-10-03T21:00:33"/>
    <n v="2013"/>
    <x v="9"/>
    <n v="3"/>
    <x v="20"/>
    <n v="5"/>
    <n v="0"/>
  </r>
  <r>
    <x v="275"/>
    <d v="2013-10-03T22:00:33"/>
    <n v="2013"/>
    <x v="9"/>
    <n v="3"/>
    <x v="21"/>
    <n v="5"/>
    <n v="0"/>
  </r>
  <r>
    <x v="275"/>
    <d v="2013-10-03T23:00:33"/>
    <n v="2013"/>
    <x v="9"/>
    <n v="3"/>
    <x v="22"/>
    <n v="5"/>
    <n v="0"/>
  </r>
  <r>
    <x v="276"/>
    <d v="2013-10-04T00:00:33"/>
    <n v="2013"/>
    <x v="9"/>
    <n v="4"/>
    <x v="23"/>
    <n v="6"/>
    <n v="0"/>
  </r>
  <r>
    <x v="276"/>
    <d v="2013-10-04T01:00:33"/>
    <n v="2013"/>
    <x v="9"/>
    <n v="4"/>
    <x v="0"/>
    <n v="6"/>
    <n v="0"/>
  </r>
  <r>
    <x v="276"/>
    <d v="2013-10-04T02:00:33"/>
    <n v="2013"/>
    <x v="9"/>
    <n v="4"/>
    <x v="1"/>
    <n v="6"/>
    <n v="0"/>
  </r>
  <r>
    <x v="276"/>
    <d v="2013-10-04T03:00:33"/>
    <n v="2013"/>
    <x v="9"/>
    <n v="4"/>
    <x v="2"/>
    <n v="6"/>
    <n v="0"/>
  </r>
  <r>
    <x v="276"/>
    <d v="2013-10-04T04:00:33"/>
    <n v="2013"/>
    <x v="9"/>
    <n v="4"/>
    <x v="3"/>
    <n v="6"/>
    <n v="0"/>
  </r>
  <r>
    <x v="276"/>
    <d v="2013-10-04T05:00:33"/>
    <n v="2013"/>
    <x v="9"/>
    <n v="4"/>
    <x v="4"/>
    <n v="6"/>
    <n v="0"/>
  </r>
  <r>
    <x v="276"/>
    <d v="2013-10-04T06:00:33"/>
    <n v="2013"/>
    <x v="9"/>
    <n v="4"/>
    <x v="5"/>
    <n v="6"/>
    <n v="0"/>
  </r>
  <r>
    <x v="276"/>
    <d v="2013-10-04T07:00:33"/>
    <n v="2013"/>
    <x v="9"/>
    <n v="4"/>
    <x v="6"/>
    <n v="6"/>
    <n v="6.5330000000000004"/>
  </r>
  <r>
    <x v="276"/>
    <d v="2013-10-04T08:00:33"/>
    <n v="2013"/>
    <x v="9"/>
    <n v="4"/>
    <x v="7"/>
    <n v="6"/>
    <n v="47.151000000000003"/>
  </r>
  <r>
    <x v="276"/>
    <d v="2013-10-04T09:00:33"/>
    <n v="2013"/>
    <x v="9"/>
    <n v="4"/>
    <x v="8"/>
    <n v="6"/>
    <n v="49.96"/>
  </r>
  <r>
    <x v="276"/>
    <d v="2013-10-04T10:00:33"/>
    <n v="2013"/>
    <x v="9"/>
    <n v="4"/>
    <x v="9"/>
    <n v="6"/>
    <n v="49.96"/>
  </r>
  <r>
    <x v="276"/>
    <d v="2013-10-04T11:00:33"/>
    <n v="2013"/>
    <x v="9"/>
    <n v="4"/>
    <x v="10"/>
    <n v="6"/>
    <n v="49.96"/>
  </r>
  <r>
    <x v="276"/>
    <d v="2013-10-04T12:00:33"/>
    <n v="2013"/>
    <x v="9"/>
    <n v="4"/>
    <x v="11"/>
    <n v="6"/>
    <n v="49.96"/>
  </r>
  <r>
    <x v="276"/>
    <d v="2013-10-04T13:00:33"/>
    <n v="2013"/>
    <x v="9"/>
    <n v="4"/>
    <x v="12"/>
    <n v="6"/>
    <n v="49.96"/>
  </r>
  <r>
    <x v="276"/>
    <d v="2013-10-04T14:00:33"/>
    <n v="2013"/>
    <x v="9"/>
    <n v="4"/>
    <x v="13"/>
    <n v="6"/>
    <n v="49.96"/>
  </r>
  <r>
    <x v="276"/>
    <d v="2013-10-04T15:00:33"/>
    <n v="2013"/>
    <x v="9"/>
    <n v="4"/>
    <x v="14"/>
    <n v="6"/>
    <n v="49.96"/>
  </r>
  <r>
    <x v="276"/>
    <d v="2013-10-04T16:00:33"/>
    <n v="2013"/>
    <x v="9"/>
    <n v="4"/>
    <x v="15"/>
    <n v="6"/>
    <n v="49.96"/>
  </r>
  <r>
    <x v="276"/>
    <d v="2013-10-04T17:00:33"/>
    <n v="2013"/>
    <x v="9"/>
    <n v="4"/>
    <x v="16"/>
    <n v="6"/>
    <n v="49.96"/>
  </r>
  <r>
    <x v="276"/>
    <d v="2013-10-04T18:00:33"/>
    <n v="2013"/>
    <x v="9"/>
    <n v="4"/>
    <x v="17"/>
    <n v="6"/>
    <n v="35.488"/>
  </r>
  <r>
    <x v="276"/>
    <d v="2013-10-04T19:00:33"/>
    <n v="2013"/>
    <x v="9"/>
    <n v="4"/>
    <x v="18"/>
    <n v="6"/>
    <n v="2.0649999999999999"/>
  </r>
  <r>
    <x v="276"/>
    <d v="2013-10-04T20:00:33"/>
    <n v="2013"/>
    <x v="9"/>
    <n v="4"/>
    <x v="19"/>
    <n v="6"/>
    <n v="0"/>
  </r>
  <r>
    <x v="276"/>
    <d v="2013-10-04T21:00:33"/>
    <n v="2013"/>
    <x v="9"/>
    <n v="4"/>
    <x v="20"/>
    <n v="6"/>
    <n v="0"/>
  </r>
  <r>
    <x v="276"/>
    <d v="2013-10-04T22:00:33"/>
    <n v="2013"/>
    <x v="9"/>
    <n v="4"/>
    <x v="21"/>
    <n v="6"/>
    <n v="0"/>
  </r>
  <r>
    <x v="276"/>
    <d v="2013-10-04T23:00:33"/>
    <n v="2013"/>
    <x v="9"/>
    <n v="4"/>
    <x v="22"/>
    <n v="6"/>
    <n v="0"/>
  </r>
  <r>
    <x v="277"/>
    <d v="2013-10-05T00:00:33"/>
    <n v="2013"/>
    <x v="9"/>
    <n v="5"/>
    <x v="23"/>
    <n v="7"/>
    <n v="0"/>
  </r>
  <r>
    <x v="277"/>
    <d v="2013-10-05T01:00:33"/>
    <n v="2013"/>
    <x v="9"/>
    <n v="5"/>
    <x v="0"/>
    <n v="7"/>
    <n v="0"/>
  </r>
  <r>
    <x v="277"/>
    <d v="2013-10-05T02:00:33"/>
    <n v="2013"/>
    <x v="9"/>
    <n v="5"/>
    <x v="1"/>
    <n v="7"/>
    <n v="0"/>
  </r>
  <r>
    <x v="277"/>
    <d v="2013-10-05T03:00:33"/>
    <n v="2013"/>
    <x v="9"/>
    <n v="5"/>
    <x v="2"/>
    <n v="7"/>
    <n v="0"/>
  </r>
  <r>
    <x v="277"/>
    <d v="2013-10-05T04:00:33"/>
    <n v="2013"/>
    <x v="9"/>
    <n v="5"/>
    <x v="3"/>
    <n v="7"/>
    <n v="0"/>
  </r>
  <r>
    <x v="277"/>
    <d v="2013-10-05T05:00:33"/>
    <n v="2013"/>
    <x v="9"/>
    <n v="5"/>
    <x v="4"/>
    <n v="7"/>
    <n v="0"/>
  </r>
  <r>
    <x v="277"/>
    <d v="2013-10-05T06:00:33"/>
    <n v="2013"/>
    <x v="9"/>
    <n v="5"/>
    <x v="5"/>
    <n v="7"/>
    <n v="0"/>
  </r>
  <r>
    <x v="277"/>
    <d v="2013-10-05T07:00:33"/>
    <n v="2013"/>
    <x v="9"/>
    <n v="5"/>
    <x v="6"/>
    <n v="7"/>
    <n v="6.2409999999999997"/>
  </r>
  <r>
    <x v="277"/>
    <d v="2013-10-05T08:00:33"/>
    <n v="2013"/>
    <x v="9"/>
    <n v="5"/>
    <x v="7"/>
    <n v="7"/>
    <n v="45.37"/>
  </r>
  <r>
    <x v="277"/>
    <d v="2013-10-05T09:00:33"/>
    <n v="2013"/>
    <x v="9"/>
    <n v="5"/>
    <x v="8"/>
    <n v="7"/>
    <n v="49.96"/>
  </r>
  <r>
    <x v="277"/>
    <d v="2013-10-05T10:00:33"/>
    <n v="2013"/>
    <x v="9"/>
    <n v="5"/>
    <x v="9"/>
    <n v="7"/>
    <n v="49.96"/>
  </r>
  <r>
    <x v="277"/>
    <d v="2013-10-05T11:00:33"/>
    <n v="2013"/>
    <x v="9"/>
    <n v="5"/>
    <x v="10"/>
    <n v="7"/>
    <n v="49.96"/>
  </r>
  <r>
    <x v="277"/>
    <d v="2013-10-05T12:00:33"/>
    <n v="2013"/>
    <x v="9"/>
    <n v="5"/>
    <x v="11"/>
    <n v="7"/>
    <n v="49.96"/>
  </r>
  <r>
    <x v="277"/>
    <d v="2013-10-05T13:00:33"/>
    <n v="2013"/>
    <x v="9"/>
    <n v="5"/>
    <x v="12"/>
    <n v="7"/>
    <n v="49.96"/>
  </r>
  <r>
    <x v="277"/>
    <d v="2013-10-05T14:00:33"/>
    <n v="2013"/>
    <x v="9"/>
    <n v="5"/>
    <x v="13"/>
    <n v="7"/>
    <n v="49.96"/>
  </r>
  <r>
    <x v="277"/>
    <d v="2013-10-05T15:00:33"/>
    <n v="2013"/>
    <x v="9"/>
    <n v="5"/>
    <x v="14"/>
    <n v="7"/>
    <n v="49.371000000000002"/>
  </r>
  <r>
    <x v="277"/>
    <d v="2013-10-05T16:00:33"/>
    <n v="2013"/>
    <x v="9"/>
    <n v="5"/>
    <x v="15"/>
    <n v="7"/>
    <n v="49.96"/>
  </r>
  <r>
    <x v="277"/>
    <d v="2013-10-05T17:00:33"/>
    <n v="2013"/>
    <x v="9"/>
    <n v="5"/>
    <x v="16"/>
    <n v="7"/>
    <n v="49.96"/>
  </r>
  <r>
    <x v="277"/>
    <d v="2013-10-05T18:00:33"/>
    <n v="2013"/>
    <x v="9"/>
    <n v="5"/>
    <x v="17"/>
    <n v="7"/>
    <n v="34.826999999999998"/>
  </r>
  <r>
    <x v="277"/>
    <d v="2013-10-05T19:00:33"/>
    <n v="2013"/>
    <x v="9"/>
    <n v="5"/>
    <x v="18"/>
    <n v="7"/>
    <n v="2.1749999999999998"/>
  </r>
  <r>
    <x v="277"/>
    <d v="2013-10-05T20:00:33"/>
    <n v="2013"/>
    <x v="9"/>
    <n v="5"/>
    <x v="19"/>
    <n v="7"/>
    <n v="0"/>
  </r>
  <r>
    <x v="277"/>
    <d v="2013-10-05T21:00:33"/>
    <n v="2013"/>
    <x v="9"/>
    <n v="5"/>
    <x v="20"/>
    <n v="7"/>
    <n v="0"/>
  </r>
  <r>
    <x v="277"/>
    <d v="2013-10-05T22:00:33"/>
    <n v="2013"/>
    <x v="9"/>
    <n v="5"/>
    <x v="21"/>
    <n v="7"/>
    <n v="0"/>
  </r>
  <r>
    <x v="277"/>
    <d v="2013-10-05T23:00:33"/>
    <n v="2013"/>
    <x v="9"/>
    <n v="5"/>
    <x v="22"/>
    <n v="7"/>
    <n v="0"/>
  </r>
  <r>
    <x v="278"/>
    <d v="2013-10-06T00:00:33"/>
    <n v="2013"/>
    <x v="9"/>
    <n v="6"/>
    <x v="23"/>
    <n v="1"/>
    <n v="0"/>
  </r>
  <r>
    <x v="278"/>
    <d v="2013-10-06T01:00:33"/>
    <n v="2013"/>
    <x v="9"/>
    <n v="6"/>
    <x v="0"/>
    <n v="1"/>
    <n v="0"/>
  </r>
  <r>
    <x v="278"/>
    <d v="2013-10-06T02:00:33"/>
    <n v="2013"/>
    <x v="9"/>
    <n v="6"/>
    <x v="1"/>
    <n v="1"/>
    <n v="0"/>
  </r>
  <r>
    <x v="278"/>
    <d v="2013-10-06T03:00:33"/>
    <n v="2013"/>
    <x v="9"/>
    <n v="6"/>
    <x v="2"/>
    <n v="1"/>
    <n v="0"/>
  </r>
  <r>
    <x v="278"/>
    <d v="2013-10-06T04:00:33"/>
    <n v="2013"/>
    <x v="9"/>
    <n v="6"/>
    <x v="3"/>
    <n v="1"/>
    <n v="0"/>
  </r>
  <r>
    <x v="278"/>
    <d v="2013-10-06T05:00:33"/>
    <n v="2013"/>
    <x v="9"/>
    <n v="6"/>
    <x v="4"/>
    <n v="1"/>
    <n v="0"/>
  </r>
  <r>
    <x v="278"/>
    <d v="2013-10-06T06:00:33"/>
    <n v="2013"/>
    <x v="9"/>
    <n v="6"/>
    <x v="5"/>
    <n v="1"/>
    <n v="0"/>
  </r>
  <r>
    <x v="278"/>
    <d v="2013-10-06T07:00:33"/>
    <n v="2013"/>
    <x v="9"/>
    <n v="6"/>
    <x v="6"/>
    <n v="1"/>
    <n v="7.0570000000000004"/>
  </r>
  <r>
    <x v="278"/>
    <d v="2013-10-06T08:00:33"/>
    <n v="2013"/>
    <x v="9"/>
    <n v="6"/>
    <x v="7"/>
    <n v="1"/>
    <n v="46.863"/>
  </r>
  <r>
    <x v="278"/>
    <d v="2013-10-06T09:00:33"/>
    <n v="2013"/>
    <x v="9"/>
    <n v="6"/>
    <x v="8"/>
    <n v="1"/>
    <n v="49.96"/>
  </r>
  <r>
    <x v="278"/>
    <d v="2013-10-06T10:00:33"/>
    <n v="2013"/>
    <x v="9"/>
    <n v="6"/>
    <x v="9"/>
    <n v="1"/>
    <n v="49.96"/>
  </r>
  <r>
    <x v="278"/>
    <d v="2013-10-06T11:00:33"/>
    <n v="2013"/>
    <x v="9"/>
    <n v="6"/>
    <x v="10"/>
    <n v="1"/>
    <n v="49.96"/>
  </r>
  <r>
    <x v="278"/>
    <d v="2013-10-06T12:00:33"/>
    <n v="2013"/>
    <x v="9"/>
    <n v="6"/>
    <x v="11"/>
    <n v="1"/>
    <n v="48.38"/>
  </r>
  <r>
    <x v="278"/>
    <d v="2013-10-06T13:00:33"/>
    <n v="2013"/>
    <x v="9"/>
    <n v="6"/>
    <x v="12"/>
    <n v="1"/>
    <n v="38.01"/>
  </r>
  <r>
    <x v="278"/>
    <d v="2013-10-06T14:00:33"/>
    <n v="2013"/>
    <x v="9"/>
    <n v="6"/>
    <x v="13"/>
    <n v="1"/>
    <n v="36.554000000000002"/>
  </r>
  <r>
    <x v="278"/>
    <d v="2013-10-06T15:00:33"/>
    <n v="2013"/>
    <x v="9"/>
    <n v="6"/>
    <x v="14"/>
    <n v="1"/>
    <n v="37.225999999999999"/>
  </r>
  <r>
    <x v="278"/>
    <d v="2013-10-06T16:00:33"/>
    <n v="2013"/>
    <x v="9"/>
    <n v="6"/>
    <x v="15"/>
    <n v="1"/>
    <n v="36.034999999999997"/>
  </r>
  <r>
    <x v="278"/>
    <d v="2013-10-06T17:00:33"/>
    <n v="2013"/>
    <x v="9"/>
    <n v="6"/>
    <x v="16"/>
    <n v="1"/>
    <n v="49.96"/>
  </r>
  <r>
    <x v="278"/>
    <d v="2013-10-06T18:00:33"/>
    <n v="2013"/>
    <x v="9"/>
    <n v="6"/>
    <x v="17"/>
    <n v="1"/>
    <n v="35.953000000000003"/>
  </r>
  <r>
    <x v="278"/>
    <d v="2013-10-06T19:00:33"/>
    <n v="2013"/>
    <x v="9"/>
    <n v="6"/>
    <x v="18"/>
    <n v="1"/>
    <n v="2.1920000000000002"/>
  </r>
  <r>
    <x v="278"/>
    <d v="2013-10-06T20:00:33"/>
    <n v="2013"/>
    <x v="9"/>
    <n v="6"/>
    <x v="19"/>
    <n v="1"/>
    <n v="0"/>
  </r>
  <r>
    <x v="278"/>
    <d v="2013-10-06T21:00:33"/>
    <n v="2013"/>
    <x v="9"/>
    <n v="6"/>
    <x v="20"/>
    <n v="1"/>
    <n v="0"/>
  </r>
  <r>
    <x v="278"/>
    <d v="2013-10-06T22:00:33"/>
    <n v="2013"/>
    <x v="9"/>
    <n v="6"/>
    <x v="21"/>
    <n v="1"/>
    <n v="0"/>
  </r>
  <r>
    <x v="278"/>
    <d v="2013-10-06T23:00:33"/>
    <n v="2013"/>
    <x v="9"/>
    <n v="6"/>
    <x v="22"/>
    <n v="1"/>
    <n v="0"/>
  </r>
  <r>
    <x v="279"/>
    <d v="2013-10-07T00:00:33"/>
    <n v="2013"/>
    <x v="9"/>
    <n v="7"/>
    <x v="23"/>
    <n v="2"/>
    <n v="0"/>
  </r>
  <r>
    <x v="279"/>
    <d v="2013-10-07T01:00:33"/>
    <n v="2013"/>
    <x v="9"/>
    <n v="7"/>
    <x v="0"/>
    <n v="2"/>
    <n v="0"/>
  </r>
  <r>
    <x v="279"/>
    <d v="2013-10-07T02:00:33"/>
    <n v="2013"/>
    <x v="9"/>
    <n v="7"/>
    <x v="1"/>
    <n v="2"/>
    <n v="0"/>
  </r>
  <r>
    <x v="279"/>
    <d v="2013-10-07T03:00:33"/>
    <n v="2013"/>
    <x v="9"/>
    <n v="7"/>
    <x v="2"/>
    <n v="2"/>
    <n v="0"/>
  </r>
  <r>
    <x v="279"/>
    <d v="2013-10-07T04:00:33"/>
    <n v="2013"/>
    <x v="9"/>
    <n v="7"/>
    <x v="3"/>
    <n v="2"/>
    <n v="0"/>
  </r>
  <r>
    <x v="279"/>
    <d v="2013-10-07T05:00:33"/>
    <n v="2013"/>
    <x v="9"/>
    <n v="7"/>
    <x v="4"/>
    <n v="2"/>
    <n v="0"/>
  </r>
  <r>
    <x v="279"/>
    <d v="2013-10-07T06:00:33"/>
    <n v="2013"/>
    <x v="9"/>
    <n v="7"/>
    <x v="5"/>
    <n v="2"/>
    <n v="0"/>
  </r>
  <r>
    <x v="279"/>
    <d v="2013-10-07T07:00:34"/>
    <n v="2013"/>
    <x v="9"/>
    <n v="7"/>
    <x v="6"/>
    <n v="2"/>
    <n v="6.6669999999999998"/>
  </r>
  <r>
    <x v="279"/>
    <d v="2013-10-07T08:00:34"/>
    <n v="2013"/>
    <x v="9"/>
    <n v="7"/>
    <x v="7"/>
    <n v="2"/>
    <n v="42.524000000000001"/>
  </r>
  <r>
    <x v="279"/>
    <d v="2013-10-07T09:00:34"/>
    <n v="2013"/>
    <x v="9"/>
    <n v="7"/>
    <x v="8"/>
    <n v="2"/>
    <n v="49.96"/>
  </r>
  <r>
    <x v="279"/>
    <d v="2013-10-07T10:00:34"/>
    <n v="2013"/>
    <x v="9"/>
    <n v="7"/>
    <x v="9"/>
    <n v="2"/>
    <n v="49.96"/>
  </r>
  <r>
    <x v="279"/>
    <d v="2013-10-07T11:00:34"/>
    <n v="2013"/>
    <x v="9"/>
    <n v="7"/>
    <x v="10"/>
    <n v="2"/>
    <n v="49.96"/>
  </r>
  <r>
    <x v="279"/>
    <d v="2013-10-07T12:00:34"/>
    <n v="2013"/>
    <x v="9"/>
    <n v="7"/>
    <x v="11"/>
    <n v="2"/>
    <n v="49.96"/>
  </r>
  <r>
    <x v="279"/>
    <d v="2013-10-07T13:00:34"/>
    <n v="2013"/>
    <x v="9"/>
    <n v="7"/>
    <x v="12"/>
    <n v="2"/>
    <n v="49.96"/>
  </r>
  <r>
    <x v="279"/>
    <d v="2013-10-07T14:00:34"/>
    <n v="2013"/>
    <x v="9"/>
    <n v="7"/>
    <x v="13"/>
    <n v="2"/>
    <n v="49.96"/>
  </r>
  <r>
    <x v="279"/>
    <d v="2013-10-07T15:00:34"/>
    <n v="2013"/>
    <x v="9"/>
    <n v="7"/>
    <x v="14"/>
    <n v="2"/>
    <n v="49.96"/>
  </r>
  <r>
    <x v="279"/>
    <d v="2013-10-07T16:00:34"/>
    <n v="2013"/>
    <x v="9"/>
    <n v="7"/>
    <x v="15"/>
    <n v="2"/>
    <n v="49.96"/>
  </r>
  <r>
    <x v="279"/>
    <d v="2013-10-07T17:00:34"/>
    <n v="2013"/>
    <x v="9"/>
    <n v="7"/>
    <x v="16"/>
    <n v="2"/>
    <n v="49.96"/>
  </r>
  <r>
    <x v="279"/>
    <d v="2013-10-07T18:00:34"/>
    <n v="2013"/>
    <x v="9"/>
    <n v="7"/>
    <x v="17"/>
    <n v="2"/>
    <n v="34.067999999999998"/>
  </r>
  <r>
    <x v="279"/>
    <d v="2013-10-07T19:00:34"/>
    <n v="2013"/>
    <x v="9"/>
    <n v="7"/>
    <x v="18"/>
    <n v="2"/>
    <n v="2.0840000000000001"/>
  </r>
  <r>
    <x v="279"/>
    <d v="2013-10-07T20:00:34"/>
    <n v="2013"/>
    <x v="9"/>
    <n v="7"/>
    <x v="19"/>
    <n v="2"/>
    <n v="0"/>
  </r>
  <r>
    <x v="279"/>
    <d v="2013-10-07T21:00:34"/>
    <n v="2013"/>
    <x v="9"/>
    <n v="7"/>
    <x v="20"/>
    <n v="2"/>
    <n v="0"/>
  </r>
  <r>
    <x v="279"/>
    <d v="2013-10-07T22:00:34"/>
    <n v="2013"/>
    <x v="9"/>
    <n v="7"/>
    <x v="21"/>
    <n v="2"/>
    <n v="0"/>
  </r>
  <r>
    <x v="279"/>
    <d v="2013-10-07T23:00:34"/>
    <n v="2013"/>
    <x v="9"/>
    <n v="7"/>
    <x v="22"/>
    <n v="2"/>
    <n v="0"/>
  </r>
  <r>
    <x v="280"/>
    <d v="2013-10-08T00:00:34"/>
    <n v="2013"/>
    <x v="9"/>
    <n v="8"/>
    <x v="23"/>
    <n v="3"/>
    <n v="0"/>
  </r>
  <r>
    <x v="280"/>
    <d v="2013-10-08T01:00:34"/>
    <n v="2013"/>
    <x v="9"/>
    <n v="8"/>
    <x v="0"/>
    <n v="3"/>
    <n v="0"/>
  </r>
  <r>
    <x v="280"/>
    <d v="2013-10-08T02:00:34"/>
    <n v="2013"/>
    <x v="9"/>
    <n v="8"/>
    <x v="1"/>
    <n v="3"/>
    <n v="0"/>
  </r>
  <r>
    <x v="280"/>
    <d v="2013-10-08T03:00:34"/>
    <n v="2013"/>
    <x v="9"/>
    <n v="8"/>
    <x v="2"/>
    <n v="3"/>
    <n v="0"/>
  </r>
  <r>
    <x v="280"/>
    <d v="2013-10-08T04:00:34"/>
    <n v="2013"/>
    <x v="9"/>
    <n v="8"/>
    <x v="3"/>
    <n v="3"/>
    <n v="0"/>
  </r>
  <r>
    <x v="280"/>
    <d v="2013-10-08T05:00:34"/>
    <n v="2013"/>
    <x v="9"/>
    <n v="8"/>
    <x v="4"/>
    <n v="3"/>
    <n v="0"/>
  </r>
  <r>
    <x v="280"/>
    <d v="2013-10-08T06:00:34"/>
    <n v="2013"/>
    <x v="9"/>
    <n v="8"/>
    <x v="5"/>
    <n v="3"/>
    <n v="0"/>
  </r>
  <r>
    <x v="280"/>
    <d v="2013-10-08T07:00:34"/>
    <n v="2013"/>
    <x v="9"/>
    <n v="8"/>
    <x v="6"/>
    <n v="3"/>
    <n v="6.6470000000000002"/>
  </r>
  <r>
    <x v="280"/>
    <d v="2013-10-08T08:00:34"/>
    <n v="2013"/>
    <x v="9"/>
    <n v="8"/>
    <x v="7"/>
    <n v="3"/>
    <n v="42.973999999999997"/>
  </r>
  <r>
    <x v="280"/>
    <d v="2013-10-08T09:00:34"/>
    <n v="2013"/>
    <x v="9"/>
    <n v="8"/>
    <x v="8"/>
    <n v="3"/>
    <n v="46.976999999999997"/>
  </r>
  <r>
    <x v="280"/>
    <d v="2013-10-08T10:00:34"/>
    <n v="2013"/>
    <x v="9"/>
    <n v="8"/>
    <x v="9"/>
    <n v="3"/>
    <n v="36.851999999999997"/>
  </r>
  <r>
    <x v="280"/>
    <d v="2013-10-08T11:00:34"/>
    <n v="2013"/>
    <x v="9"/>
    <n v="8"/>
    <x v="10"/>
    <n v="3"/>
    <n v="42.543999999999997"/>
  </r>
  <r>
    <x v="280"/>
    <d v="2013-10-08T12:00:34"/>
    <n v="2013"/>
    <x v="9"/>
    <n v="8"/>
    <x v="11"/>
    <n v="3"/>
    <n v="44.597999999999999"/>
  </r>
  <r>
    <x v="280"/>
    <d v="2013-10-08T13:00:34"/>
    <n v="2013"/>
    <x v="9"/>
    <n v="8"/>
    <x v="12"/>
    <n v="3"/>
    <n v="35.420999999999999"/>
  </r>
  <r>
    <x v="280"/>
    <d v="2013-10-08T14:00:34"/>
    <n v="2013"/>
    <x v="9"/>
    <n v="8"/>
    <x v="13"/>
    <n v="3"/>
    <n v="39.427999999999997"/>
  </r>
  <r>
    <x v="280"/>
    <d v="2013-10-08T15:00:34"/>
    <n v="2013"/>
    <x v="9"/>
    <n v="8"/>
    <x v="14"/>
    <n v="3"/>
    <n v="44.198999999999998"/>
  </r>
  <r>
    <x v="280"/>
    <d v="2013-10-08T16:00:34"/>
    <n v="2013"/>
    <x v="9"/>
    <n v="8"/>
    <x v="15"/>
    <n v="3"/>
    <n v="43.374000000000002"/>
  </r>
  <r>
    <x v="280"/>
    <d v="2013-10-08T17:00:34"/>
    <n v="2013"/>
    <x v="9"/>
    <n v="8"/>
    <x v="16"/>
    <n v="3"/>
    <n v="49.96"/>
  </r>
  <r>
    <x v="280"/>
    <d v="2013-10-08T18:00:34"/>
    <n v="2013"/>
    <x v="9"/>
    <n v="8"/>
    <x v="17"/>
    <n v="3"/>
    <n v="32.529000000000003"/>
  </r>
  <r>
    <x v="280"/>
    <d v="2013-10-08T19:00:34"/>
    <n v="2013"/>
    <x v="9"/>
    <n v="8"/>
    <x v="18"/>
    <n v="3"/>
    <n v="0.94899999999999995"/>
  </r>
  <r>
    <x v="280"/>
    <d v="2013-10-08T20:00:34"/>
    <n v="2013"/>
    <x v="9"/>
    <n v="8"/>
    <x v="19"/>
    <n v="3"/>
    <n v="0"/>
  </r>
  <r>
    <x v="280"/>
    <d v="2013-10-08T21:00:34"/>
    <n v="2013"/>
    <x v="9"/>
    <n v="8"/>
    <x v="20"/>
    <n v="3"/>
    <n v="0"/>
  </r>
  <r>
    <x v="280"/>
    <d v="2013-10-08T22:00:34"/>
    <n v="2013"/>
    <x v="9"/>
    <n v="8"/>
    <x v="21"/>
    <n v="3"/>
    <n v="0"/>
  </r>
  <r>
    <x v="280"/>
    <d v="2013-10-08T23:00:34"/>
    <n v="2013"/>
    <x v="9"/>
    <n v="8"/>
    <x v="22"/>
    <n v="3"/>
    <n v="0"/>
  </r>
  <r>
    <x v="281"/>
    <d v="2013-10-09T00:00:34"/>
    <n v="2013"/>
    <x v="9"/>
    <n v="9"/>
    <x v="23"/>
    <n v="4"/>
    <n v="0"/>
  </r>
  <r>
    <x v="281"/>
    <d v="2013-10-09T01:00:34"/>
    <n v="2013"/>
    <x v="9"/>
    <n v="9"/>
    <x v="0"/>
    <n v="4"/>
    <n v="0"/>
  </r>
  <r>
    <x v="281"/>
    <d v="2013-10-09T02:00:34"/>
    <n v="2013"/>
    <x v="9"/>
    <n v="9"/>
    <x v="1"/>
    <n v="4"/>
    <n v="0"/>
  </r>
  <r>
    <x v="281"/>
    <d v="2013-10-09T03:00:34"/>
    <n v="2013"/>
    <x v="9"/>
    <n v="9"/>
    <x v="2"/>
    <n v="4"/>
    <n v="0"/>
  </r>
  <r>
    <x v="281"/>
    <d v="2013-10-09T04:00:34"/>
    <n v="2013"/>
    <x v="9"/>
    <n v="9"/>
    <x v="3"/>
    <n v="4"/>
    <n v="0"/>
  </r>
  <r>
    <x v="281"/>
    <d v="2013-10-09T05:00:34"/>
    <n v="2013"/>
    <x v="9"/>
    <n v="9"/>
    <x v="4"/>
    <n v="4"/>
    <n v="0"/>
  </r>
  <r>
    <x v="281"/>
    <d v="2013-10-09T06:00:34"/>
    <n v="2013"/>
    <x v="9"/>
    <n v="9"/>
    <x v="5"/>
    <n v="4"/>
    <n v="0"/>
  </r>
  <r>
    <x v="281"/>
    <d v="2013-10-09T07:00:34"/>
    <n v="2013"/>
    <x v="9"/>
    <n v="9"/>
    <x v="6"/>
    <n v="4"/>
    <n v="8.1259999999999994"/>
  </r>
  <r>
    <x v="281"/>
    <d v="2013-10-09T08:00:34"/>
    <n v="2013"/>
    <x v="9"/>
    <n v="9"/>
    <x v="7"/>
    <n v="4"/>
    <n v="46.207999999999998"/>
  </r>
  <r>
    <x v="281"/>
    <d v="2013-10-09T09:00:34"/>
    <n v="2013"/>
    <x v="9"/>
    <n v="9"/>
    <x v="8"/>
    <n v="4"/>
    <n v="49.96"/>
  </r>
  <r>
    <x v="281"/>
    <d v="2013-10-09T10:00:34"/>
    <n v="2013"/>
    <x v="9"/>
    <n v="9"/>
    <x v="9"/>
    <n v="4"/>
    <n v="49.96"/>
  </r>
  <r>
    <x v="281"/>
    <d v="2013-10-09T11:00:34"/>
    <n v="2013"/>
    <x v="9"/>
    <n v="9"/>
    <x v="10"/>
    <n v="4"/>
    <n v="49.96"/>
  </r>
  <r>
    <x v="281"/>
    <d v="2013-10-09T12:00:34"/>
    <n v="2013"/>
    <x v="9"/>
    <n v="9"/>
    <x v="11"/>
    <n v="4"/>
    <n v="40.951000000000001"/>
  </r>
  <r>
    <x v="281"/>
    <d v="2013-10-09T13:00:34"/>
    <n v="2013"/>
    <x v="9"/>
    <n v="9"/>
    <x v="12"/>
    <n v="4"/>
    <n v="46.036000000000001"/>
  </r>
  <r>
    <x v="281"/>
    <d v="2013-10-09T14:00:34"/>
    <n v="2013"/>
    <x v="9"/>
    <n v="9"/>
    <x v="13"/>
    <n v="4"/>
    <n v="49.96"/>
  </r>
  <r>
    <x v="281"/>
    <d v="2013-10-09T15:00:34"/>
    <n v="2013"/>
    <x v="9"/>
    <n v="9"/>
    <x v="14"/>
    <n v="4"/>
    <n v="49.96"/>
  </r>
  <r>
    <x v="281"/>
    <d v="2013-10-09T16:00:34"/>
    <n v="2013"/>
    <x v="9"/>
    <n v="9"/>
    <x v="15"/>
    <n v="4"/>
    <n v="49.96"/>
  </r>
  <r>
    <x v="281"/>
    <d v="2013-10-09T17:00:34"/>
    <n v="2013"/>
    <x v="9"/>
    <n v="9"/>
    <x v="16"/>
    <n v="4"/>
    <n v="49.96"/>
  </r>
  <r>
    <x v="281"/>
    <d v="2013-10-09T18:00:34"/>
    <n v="2013"/>
    <x v="9"/>
    <n v="9"/>
    <x v="17"/>
    <n v="4"/>
    <n v="34.747999999999998"/>
  </r>
  <r>
    <x v="281"/>
    <d v="2013-10-09T19:00:34"/>
    <n v="2013"/>
    <x v="9"/>
    <n v="9"/>
    <x v="18"/>
    <n v="4"/>
    <n v="2.6749999999999998"/>
  </r>
  <r>
    <x v="281"/>
    <d v="2013-10-09T20:00:34"/>
    <n v="2013"/>
    <x v="9"/>
    <n v="9"/>
    <x v="19"/>
    <n v="4"/>
    <n v="0"/>
  </r>
  <r>
    <x v="281"/>
    <d v="2013-10-09T21:00:34"/>
    <n v="2013"/>
    <x v="9"/>
    <n v="9"/>
    <x v="20"/>
    <n v="4"/>
    <n v="0"/>
  </r>
  <r>
    <x v="281"/>
    <d v="2013-10-09T22:00:34"/>
    <n v="2013"/>
    <x v="9"/>
    <n v="9"/>
    <x v="21"/>
    <n v="4"/>
    <n v="0"/>
  </r>
  <r>
    <x v="281"/>
    <d v="2013-10-09T23:00:34"/>
    <n v="2013"/>
    <x v="9"/>
    <n v="9"/>
    <x v="22"/>
    <n v="4"/>
    <n v="0"/>
  </r>
  <r>
    <x v="282"/>
    <d v="2013-10-10T00:00:34"/>
    <n v="2013"/>
    <x v="9"/>
    <n v="10"/>
    <x v="23"/>
    <n v="5"/>
    <n v="0"/>
  </r>
  <r>
    <x v="282"/>
    <d v="2013-10-10T01:00:34"/>
    <n v="2013"/>
    <x v="9"/>
    <n v="10"/>
    <x v="0"/>
    <n v="5"/>
    <n v="0"/>
  </r>
  <r>
    <x v="282"/>
    <d v="2013-10-10T02:00:34"/>
    <n v="2013"/>
    <x v="9"/>
    <n v="10"/>
    <x v="1"/>
    <n v="5"/>
    <n v="0"/>
  </r>
  <r>
    <x v="282"/>
    <d v="2013-10-10T03:00:34"/>
    <n v="2013"/>
    <x v="9"/>
    <n v="10"/>
    <x v="2"/>
    <n v="5"/>
    <n v="0"/>
  </r>
  <r>
    <x v="282"/>
    <d v="2013-10-10T04:00:34"/>
    <n v="2013"/>
    <x v="9"/>
    <n v="10"/>
    <x v="3"/>
    <n v="5"/>
    <n v="0"/>
  </r>
  <r>
    <x v="282"/>
    <d v="2013-10-10T05:00:34"/>
    <n v="2013"/>
    <x v="9"/>
    <n v="10"/>
    <x v="4"/>
    <n v="5"/>
    <n v="0"/>
  </r>
  <r>
    <x v="282"/>
    <d v="2013-10-10T06:00:34"/>
    <n v="2013"/>
    <x v="9"/>
    <n v="10"/>
    <x v="5"/>
    <n v="5"/>
    <n v="0"/>
  </r>
  <r>
    <x v="282"/>
    <d v="2013-10-10T07:00:34"/>
    <n v="2013"/>
    <x v="9"/>
    <n v="10"/>
    <x v="6"/>
    <n v="5"/>
    <n v="8.0609999999999999"/>
  </r>
  <r>
    <x v="282"/>
    <d v="2013-10-10T08:00:34"/>
    <n v="2013"/>
    <x v="9"/>
    <n v="10"/>
    <x v="7"/>
    <n v="5"/>
    <n v="45.241"/>
  </r>
  <r>
    <x v="282"/>
    <d v="2013-10-10T09:00:34"/>
    <n v="2013"/>
    <x v="9"/>
    <n v="10"/>
    <x v="8"/>
    <n v="5"/>
    <n v="49.96"/>
  </r>
  <r>
    <x v="282"/>
    <d v="2013-10-10T10:00:34"/>
    <n v="2013"/>
    <x v="9"/>
    <n v="10"/>
    <x v="9"/>
    <n v="5"/>
    <n v="49.96"/>
  </r>
  <r>
    <x v="282"/>
    <d v="2013-10-10T11:00:34"/>
    <n v="2013"/>
    <x v="9"/>
    <n v="10"/>
    <x v="10"/>
    <n v="5"/>
    <n v="49.96"/>
  </r>
  <r>
    <x v="282"/>
    <d v="2013-10-10T12:00:34"/>
    <n v="2013"/>
    <x v="9"/>
    <n v="10"/>
    <x v="11"/>
    <n v="5"/>
    <n v="49.96"/>
  </r>
  <r>
    <x v="282"/>
    <d v="2013-10-10T13:00:34"/>
    <n v="2013"/>
    <x v="9"/>
    <n v="10"/>
    <x v="12"/>
    <n v="5"/>
    <n v="49.96"/>
  </r>
  <r>
    <x v="282"/>
    <d v="2013-10-10T14:00:34"/>
    <n v="2013"/>
    <x v="9"/>
    <n v="10"/>
    <x v="13"/>
    <n v="5"/>
    <n v="49.96"/>
  </r>
  <r>
    <x v="282"/>
    <d v="2013-10-10T15:00:34"/>
    <n v="2013"/>
    <x v="9"/>
    <n v="10"/>
    <x v="14"/>
    <n v="5"/>
    <n v="49.96"/>
  </r>
  <r>
    <x v="282"/>
    <d v="2013-10-10T16:00:34"/>
    <n v="2013"/>
    <x v="9"/>
    <n v="10"/>
    <x v="15"/>
    <n v="5"/>
    <n v="49.96"/>
  </r>
  <r>
    <x v="282"/>
    <d v="2013-10-10T17:00:34"/>
    <n v="2013"/>
    <x v="9"/>
    <n v="10"/>
    <x v="16"/>
    <n v="5"/>
    <n v="49.96"/>
  </r>
  <r>
    <x v="282"/>
    <d v="2013-10-10T18:00:34"/>
    <n v="2013"/>
    <x v="9"/>
    <n v="10"/>
    <x v="17"/>
    <n v="5"/>
    <n v="36.863999999999997"/>
  </r>
  <r>
    <x v="282"/>
    <d v="2013-10-10T19:00:34"/>
    <n v="2013"/>
    <x v="9"/>
    <n v="10"/>
    <x v="18"/>
    <n v="5"/>
    <n v="2.9409999999999998"/>
  </r>
  <r>
    <x v="282"/>
    <d v="2013-10-10T20:00:34"/>
    <n v="2013"/>
    <x v="9"/>
    <n v="10"/>
    <x v="19"/>
    <n v="5"/>
    <n v="0"/>
  </r>
  <r>
    <x v="282"/>
    <d v="2013-10-10T21:00:34"/>
    <n v="2013"/>
    <x v="9"/>
    <n v="10"/>
    <x v="20"/>
    <n v="5"/>
    <n v="0"/>
  </r>
  <r>
    <x v="282"/>
    <d v="2013-10-10T22:00:34"/>
    <n v="2013"/>
    <x v="9"/>
    <n v="10"/>
    <x v="21"/>
    <n v="5"/>
    <n v="0"/>
  </r>
  <r>
    <x v="282"/>
    <d v="2013-10-10T23:00:34"/>
    <n v="2013"/>
    <x v="9"/>
    <n v="10"/>
    <x v="22"/>
    <n v="5"/>
    <n v="0"/>
  </r>
  <r>
    <x v="283"/>
    <d v="2013-10-11T00:00:34"/>
    <n v="2013"/>
    <x v="9"/>
    <n v="11"/>
    <x v="23"/>
    <n v="6"/>
    <n v="0"/>
  </r>
  <r>
    <x v="283"/>
    <d v="2013-10-11T01:00:34"/>
    <n v="2013"/>
    <x v="9"/>
    <n v="11"/>
    <x v="0"/>
    <n v="6"/>
    <n v="0"/>
  </r>
  <r>
    <x v="283"/>
    <d v="2013-10-11T02:00:34"/>
    <n v="2013"/>
    <x v="9"/>
    <n v="11"/>
    <x v="1"/>
    <n v="6"/>
    <n v="0"/>
  </r>
  <r>
    <x v="283"/>
    <d v="2013-10-11T03:00:34"/>
    <n v="2013"/>
    <x v="9"/>
    <n v="11"/>
    <x v="2"/>
    <n v="6"/>
    <n v="0"/>
  </r>
  <r>
    <x v="283"/>
    <d v="2013-10-11T04:00:34"/>
    <n v="2013"/>
    <x v="9"/>
    <n v="11"/>
    <x v="3"/>
    <n v="6"/>
    <n v="0"/>
  </r>
  <r>
    <x v="283"/>
    <d v="2013-10-11T05:00:34"/>
    <n v="2013"/>
    <x v="9"/>
    <n v="11"/>
    <x v="4"/>
    <n v="6"/>
    <n v="0"/>
  </r>
  <r>
    <x v="283"/>
    <d v="2013-10-11T06:00:34"/>
    <n v="2013"/>
    <x v="9"/>
    <n v="11"/>
    <x v="5"/>
    <n v="6"/>
    <n v="0"/>
  </r>
  <r>
    <x v="283"/>
    <d v="2013-10-11T07:00:34"/>
    <n v="2013"/>
    <x v="9"/>
    <n v="11"/>
    <x v="6"/>
    <n v="6"/>
    <n v="7.7750000000000004"/>
  </r>
  <r>
    <x v="283"/>
    <d v="2013-10-11T08:00:34"/>
    <n v="2013"/>
    <x v="9"/>
    <n v="11"/>
    <x v="7"/>
    <n v="6"/>
    <n v="46.182000000000002"/>
  </r>
  <r>
    <x v="283"/>
    <d v="2013-10-11T09:00:34"/>
    <n v="2013"/>
    <x v="9"/>
    <n v="11"/>
    <x v="8"/>
    <n v="6"/>
    <n v="49.96"/>
  </r>
  <r>
    <x v="283"/>
    <d v="2013-10-11T10:00:34"/>
    <n v="2013"/>
    <x v="9"/>
    <n v="11"/>
    <x v="9"/>
    <n v="6"/>
    <n v="49.96"/>
  </r>
  <r>
    <x v="283"/>
    <d v="2013-10-11T11:00:34"/>
    <n v="2013"/>
    <x v="9"/>
    <n v="11"/>
    <x v="10"/>
    <n v="6"/>
    <n v="49.96"/>
  </r>
  <r>
    <x v="283"/>
    <d v="2013-10-11T12:00:34"/>
    <n v="2013"/>
    <x v="9"/>
    <n v="11"/>
    <x v="11"/>
    <n v="6"/>
    <n v="49.96"/>
  </r>
  <r>
    <x v="283"/>
    <d v="2013-10-11T13:00:34"/>
    <n v="2013"/>
    <x v="9"/>
    <n v="11"/>
    <x v="12"/>
    <n v="6"/>
    <n v="49.96"/>
  </r>
  <r>
    <x v="283"/>
    <d v="2013-10-11T14:00:34"/>
    <n v="2013"/>
    <x v="9"/>
    <n v="11"/>
    <x v="13"/>
    <n v="6"/>
    <n v="49.96"/>
  </r>
  <r>
    <x v="283"/>
    <d v="2013-10-11T15:00:34"/>
    <n v="2013"/>
    <x v="9"/>
    <n v="11"/>
    <x v="14"/>
    <n v="6"/>
    <n v="48.679000000000002"/>
  </r>
  <r>
    <x v="283"/>
    <d v="2013-10-11T16:00:34"/>
    <n v="2013"/>
    <x v="9"/>
    <n v="11"/>
    <x v="15"/>
    <n v="6"/>
    <n v="42.838000000000001"/>
  </r>
  <r>
    <x v="283"/>
    <d v="2013-10-11T17:00:34"/>
    <n v="2013"/>
    <x v="9"/>
    <n v="11"/>
    <x v="16"/>
    <n v="6"/>
    <n v="47.42"/>
  </r>
  <r>
    <x v="283"/>
    <d v="2013-10-11T18:00:34"/>
    <n v="2013"/>
    <x v="9"/>
    <n v="11"/>
    <x v="17"/>
    <n v="6"/>
    <n v="26.672000000000001"/>
  </r>
  <r>
    <x v="283"/>
    <d v="2013-10-11T19:00:34"/>
    <n v="2013"/>
    <x v="9"/>
    <n v="11"/>
    <x v="18"/>
    <n v="6"/>
    <n v="2.2890000000000001"/>
  </r>
  <r>
    <x v="283"/>
    <d v="2013-10-11T20:00:34"/>
    <n v="2013"/>
    <x v="9"/>
    <n v="11"/>
    <x v="19"/>
    <n v="6"/>
    <n v="0"/>
  </r>
  <r>
    <x v="283"/>
    <d v="2013-10-11T21:00:34"/>
    <n v="2013"/>
    <x v="9"/>
    <n v="11"/>
    <x v="20"/>
    <n v="6"/>
    <n v="0"/>
  </r>
  <r>
    <x v="283"/>
    <d v="2013-10-11T22:00:34"/>
    <n v="2013"/>
    <x v="9"/>
    <n v="11"/>
    <x v="21"/>
    <n v="6"/>
    <n v="0"/>
  </r>
  <r>
    <x v="283"/>
    <d v="2013-10-11T23:00:34"/>
    <n v="2013"/>
    <x v="9"/>
    <n v="11"/>
    <x v="22"/>
    <n v="6"/>
    <n v="0"/>
  </r>
  <r>
    <x v="284"/>
    <d v="2013-10-12T00:00:34"/>
    <n v="2013"/>
    <x v="9"/>
    <n v="12"/>
    <x v="23"/>
    <n v="7"/>
    <n v="0"/>
  </r>
  <r>
    <x v="284"/>
    <d v="2013-10-12T01:00:34"/>
    <n v="2013"/>
    <x v="9"/>
    <n v="12"/>
    <x v="0"/>
    <n v="7"/>
    <n v="0"/>
  </r>
  <r>
    <x v="284"/>
    <d v="2013-10-12T02:00:34"/>
    <n v="2013"/>
    <x v="9"/>
    <n v="12"/>
    <x v="1"/>
    <n v="7"/>
    <n v="0"/>
  </r>
  <r>
    <x v="284"/>
    <d v="2013-10-12T03:00:34"/>
    <n v="2013"/>
    <x v="9"/>
    <n v="12"/>
    <x v="2"/>
    <n v="7"/>
    <n v="0"/>
  </r>
  <r>
    <x v="284"/>
    <d v="2013-10-12T04:00:34"/>
    <n v="2013"/>
    <x v="9"/>
    <n v="12"/>
    <x v="3"/>
    <n v="7"/>
    <n v="0"/>
  </r>
  <r>
    <x v="284"/>
    <d v="2013-10-12T05:00:34"/>
    <n v="2013"/>
    <x v="9"/>
    <n v="12"/>
    <x v="4"/>
    <n v="7"/>
    <n v="0"/>
  </r>
  <r>
    <x v="284"/>
    <d v="2013-10-12T06:00:34"/>
    <n v="2013"/>
    <x v="9"/>
    <n v="12"/>
    <x v="5"/>
    <n v="7"/>
    <n v="0"/>
  </r>
  <r>
    <x v="284"/>
    <d v="2013-10-12T07:00:34"/>
    <n v="2013"/>
    <x v="9"/>
    <n v="12"/>
    <x v="6"/>
    <n v="7"/>
    <n v="9.4939999999999998"/>
  </r>
  <r>
    <x v="284"/>
    <d v="2013-10-12T08:00:34"/>
    <n v="2013"/>
    <x v="9"/>
    <n v="12"/>
    <x v="7"/>
    <n v="7"/>
    <n v="48.412999999999997"/>
  </r>
  <r>
    <x v="284"/>
    <d v="2013-10-12T09:00:34"/>
    <n v="2013"/>
    <x v="9"/>
    <n v="12"/>
    <x v="8"/>
    <n v="7"/>
    <n v="49.96"/>
  </r>
  <r>
    <x v="284"/>
    <d v="2013-10-12T10:00:34"/>
    <n v="2013"/>
    <x v="9"/>
    <n v="12"/>
    <x v="9"/>
    <n v="7"/>
    <n v="49.96"/>
  </r>
  <r>
    <x v="284"/>
    <d v="2013-10-12T11:00:34"/>
    <n v="2013"/>
    <x v="9"/>
    <n v="12"/>
    <x v="10"/>
    <n v="7"/>
    <n v="49.96"/>
  </r>
  <r>
    <x v="284"/>
    <d v="2013-10-12T12:00:34"/>
    <n v="2013"/>
    <x v="9"/>
    <n v="12"/>
    <x v="11"/>
    <n v="7"/>
    <n v="49.96"/>
  </r>
  <r>
    <x v="284"/>
    <d v="2013-10-12T13:00:34"/>
    <n v="2013"/>
    <x v="9"/>
    <n v="12"/>
    <x v="12"/>
    <n v="7"/>
    <n v="49.96"/>
  </r>
  <r>
    <x v="284"/>
    <d v="2013-10-12T14:00:34"/>
    <n v="2013"/>
    <x v="9"/>
    <n v="12"/>
    <x v="13"/>
    <n v="7"/>
    <n v="49.96"/>
  </r>
  <r>
    <x v="284"/>
    <d v="2013-10-12T15:00:34"/>
    <n v="2013"/>
    <x v="9"/>
    <n v="12"/>
    <x v="14"/>
    <n v="7"/>
    <n v="49.96"/>
  </r>
  <r>
    <x v="284"/>
    <d v="2013-10-12T16:00:34"/>
    <n v="2013"/>
    <x v="9"/>
    <n v="12"/>
    <x v="15"/>
    <n v="7"/>
    <n v="49.96"/>
  </r>
  <r>
    <x v="284"/>
    <d v="2013-10-12T17:00:34"/>
    <n v="2013"/>
    <x v="9"/>
    <n v="12"/>
    <x v="16"/>
    <n v="7"/>
    <n v="44.819000000000003"/>
  </r>
  <r>
    <x v="284"/>
    <d v="2013-10-12T18:00:34"/>
    <n v="2013"/>
    <x v="9"/>
    <n v="12"/>
    <x v="17"/>
    <n v="7"/>
    <n v="25.757999999999999"/>
  </r>
  <r>
    <x v="284"/>
    <d v="2013-10-12T19:00:34"/>
    <n v="2013"/>
    <x v="9"/>
    <n v="12"/>
    <x v="18"/>
    <n v="7"/>
    <n v="2.7429999999999999"/>
  </r>
  <r>
    <x v="284"/>
    <d v="2013-10-12T20:00:34"/>
    <n v="2013"/>
    <x v="9"/>
    <n v="12"/>
    <x v="19"/>
    <n v="7"/>
    <n v="0"/>
  </r>
  <r>
    <x v="284"/>
    <d v="2013-10-12T21:00:34"/>
    <n v="2013"/>
    <x v="9"/>
    <n v="12"/>
    <x v="20"/>
    <n v="7"/>
    <n v="0"/>
  </r>
  <r>
    <x v="284"/>
    <d v="2013-10-12T22:00:34"/>
    <n v="2013"/>
    <x v="9"/>
    <n v="12"/>
    <x v="21"/>
    <n v="7"/>
    <n v="0"/>
  </r>
  <r>
    <x v="284"/>
    <d v="2013-10-12T23:00:34"/>
    <n v="2013"/>
    <x v="9"/>
    <n v="12"/>
    <x v="22"/>
    <n v="7"/>
    <n v="0"/>
  </r>
  <r>
    <x v="285"/>
    <d v="2013-10-13T00:00:34"/>
    <n v="2013"/>
    <x v="9"/>
    <n v="13"/>
    <x v="23"/>
    <n v="1"/>
    <n v="0"/>
  </r>
  <r>
    <x v="285"/>
    <d v="2013-10-13T01:00:34"/>
    <n v="2013"/>
    <x v="9"/>
    <n v="13"/>
    <x v="0"/>
    <n v="1"/>
    <n v="0"/>
  </r>
  <r>
    <x v="285"/>
    <d v="2013-10-13T02:00:34"/>
    <n v="2013"/>
    <x v="9"/>
    <n v="13"/>
    <x v="1"/>
    <n v="1"/>
    <n v="0"/>
  </r>
  <r>
    <x v="285"/>
    <d v="2013-10-13T03:00:34"/>
    <n v="2013"/>
    <x v="9"/>
    <n v="13"/>
    <x v="2"/>
    <n v="1"/>
    <n v="0"/>
  </r>
  <r>
    <x v="285"/>
    <d v="2013-10-13T04:00:34"/>
    <n v="2013"/>
    <x v="9"/>
    <n v="13"/>
    <x v="3"/>
    <n v="1"/>
    <n v="0"/>
  </r>
  <r>
    <x v="285"/>
    <d v="2013-10-13T05:00:34"/>
    <n v="2013"/>
    <x v="9"/>
    <n v="13"/>
    <x v="4"/>
    <n v="1"/>
    <n v="0"/>
  </r>
  <r>
    <x v="285"/>
    <d v="2013-10-13T06:00:34"/>
    <n v="2013"/>
    <x v="9"/>
    <n v="13"/>
    <x v="5"/>
    <n v="1"/>
    <n v="0"/>
  </r>
  <r>
    <x v="285"/>
    <d v="2013-10-13T07:00:34"/>
    <n v="2013"/>
    <x v="9"/>
    <n v="13"/>
    <x v="6"/>
    <n v="1"/>
    <n v="11.378"/>
  </r>
  <r>
    <x v="285"/>
    <d v="2013-10-13T08:00:34"/>
    <n v="2013"/>
    <x v="9"/>
    <n v="13"/>
    <x v="7"/>
    <n v="1"/>
    <n v="49.96"/>
  </r>
  <r>
    <x v="285"/>
    <d v="2013-10-13T09:00:34"/>
    <n v="2013"/>
    <x v="9"/>
    <n v="13"/>
    <x v="8"/>
    <n v="1"/>
    <n v="49.96"/>
  </r>
  <r>
    <x v="285"/>
    <d v="2013-10-13T10:00:34"/>
    <n v="2013"/>
    <x v="9"/>
    <n v="13"/>
    <x v="9"/>
    <n v="1"/>
    <n v="49.96"/>
  </r>
  <r>
    <x v="285"/>
    <d v="2013-10-13T11:00:34"/>
    <n v="2013"/>
    <x v="9"/>
    <n v="13"/>
    <x v="10"/>
    <n v="1"/>
    <n v="49.96"/>
  </r>
  <r>
    <x v="285"/>
    <d v="2013-10-13T12:00:34"/>
    <n v="2013"/>
    <x v="9"/>
    <n v="13"/>
    <x v="11"/>
    <n v="1"/>
    <n v="49.96"/>
  </r>
  <r>
    <x v="285"/>
    <d v="2013-10-13T13:00:34"/>
    <n v="2013"/>
    <x v="9"/>
    <n v="13"/>
    <x v="12"/>
    <n v="1"/>
    <n v="49.96"/>
  </r>
  <r>
    <x v="285"/>
    <d v="2013-10-13T14:00:34"/>
    <n v="2013"/>
    <x v="9"/>
    <n v="13"/>
    <x v="13"/>
    <n v="1"/>
    <n v="49.96"/>
  </r>
  <r>
    <x v="285"/>
    <d v="2013-10-13T15:00:34"/>
    <n v="2013"/>
    <x v="9"/>
    <n v="13"/>
    <x v="14"/>
    <n v="1"/>
    <n v="49.96"/>
  </r>
  <r>
    <x v="285"/>
    <d v="2013-10-13T16:00:34"/>
    <n v="2013"/>
    <x v="9"/>
    <n v="13"/>
    <x v="15"/>
    <n v="1"/>
    <n v="49.96"/>
  </r>
  <r>
    <x v="285"/>
    <d v="2013-10-13T17:00:34"/>
    <n v="2013"/>
    <x v="9"/>
    <n v="13"/>
    <x v="16"/>
    <n v="1"/>
    <n v="49.96"/>
  </r>
  <r>
    <x v="285"/>
    <d v="2013-10-13T18:00:34"/>
    <n v="2013"/>
    <x v="9"/>
    <n v="13"/>
    <x v="17"/>
    <n v="1"/>
    <n v="40.076999999999998"/>
  </r>
  <r>
    <x v="285"/>
    <d v="2013-10-13T19:00:34"/>
    <n v="2013"/>
    <x v="9"/>
    <n v="13"/>
    <x v="18"/>
    <n v="1"/>
    <n v="3.6989999999999998"/>
  </r>
  <r>
    <x v="285"/>
    <d v="2013-10-13T20:00:34"/>
    <n v="2013"/>
    <x v="9"/>
    <n v="13"/>
    <x v="19"/>
    <n v="1"/>
    <n v="0"/>
  </r>
  <r>
    <x v="285"/>
    <d v="2013-10-13T21:00:34"/>
    <n v="2013"/>
    <x v="9"/>
    <n v="13"/>
    <x v="20"/>
    <n v="1"/>
    <n v="0"/>
  </r>
  <r>
    <x v="285"/>
    <d v="2013-10-13T22:00:34"/>
    <n v="2013"/>
    <x v="9"/>
    <n v="13"/>
    <x v="21"/>
    <n v="1"/>
    <n v="0"/>
  </r>
  <r>
    <x v="285"/>
    <d v="2013-10-13T23:00:34"/>
    <n v="2013"/>
    <x v="9"/>
    <n v="13"/>
    <x v="22"/>
    <n v="1"/>
    <n v="0"/>
  </r>
  <r>
    <x v="286"/>
    <d v="2013-10-14T00:00:34"/>
    <n v="2013"/>
    <x v="9"/>
    <n v="14"/>
    <x v="23"/>
    <n v="2"/>
    <n v="0"/>
  </r>
  <r>
    <x v="286"/>
    <d v="2013-10-14T01:00:34"/>
    <n v="2013"/>
    <x v="9"/>
    <n v="14"/>
    <x v="0"/>
    <n v="2"/>
    <n v="0"/>
  </r>
  <r>
    <x v="286"/>
    <d v="2013-10-14T02:00:34"/>
    <n v="2013"/>
    <x v="9"/>
    <n v="14"/>
    <x v="1"/>
    <n v="2"/>
    <n v="0"/>
  </r>
  <r>
    <x v="286"/>
    <d v="2013-10-14T03:00:34"/>
    <n v="2013"/>
    <x v="9"/>
    <n v="14"/>
    <x v="2"/>
    <n v="2"/>
    <n v="0"/>
  </r>
  <r>
    <x v="286"/>
    <d v="2013-10-14T04:00:34"/>
    <n v="2013"/>
    <x v="9"/>
    <n v="14"/>
    <x v="3"/>
    <n v="2"/>
    <n v="0"/>
  </r>
  <r>
    <x v="286"/>
    <d v="2013-10-14T05:00:34"/>
    <n v="2013"/>
    <x v="9"/>
    <n v="14"/>
    <x v="4"/>
    <n v="2"/>
    <n v="0"/>
  </r>
  <r>
    <x v="286"/>
    <d v="2013-10-14T06:00:34"/>
    <n v="2013"/>
    <x v="9"/>
    <n v="14"/>
    <x v="5"/>
    <n v="2"/>
    <n v="0"/>
  </r>
  <r>
    <x v="286"/>
    <d v="2013-10-14T07:00:34"/>
    <n v="2013"/>
    <x v="9"/>
    <n v="14"/>
    <x v="6"/>
    <n v="2"/>
    <n v="11.276999999999999"/>
  </r>
  <r>
    <x v="286"/>
    <d v="2013-10-14T08:00:34"/>
    <n v="2013"/>
    <x v="9"/>
    <n v="14"/>
    <x v="7"/>
    <n v="2"/>
    <n v="49.96"/>
  </r>
  <r>
    <x v="286"/>
    <d v="2013-10-14T09:00:34"/>
    <n v="2013"/>
    <x v="9"/>
    <n v="14"/>
    <x v="8"/>
    <n v="2"/>
    <n v="49.96"/>
  </r>
  <r>
    <x v="286"/>
    <d v="2013-10-14T10:00:34"/>
    <n v="2013"/>
    <x v="9"/>
    <n v="14"/>
    <x v="9"/>
    <n v="2"/>
    <n v="49.96"/>
  </r>
  <r>
    <x v="286"/>
    <d v="2013-10-14T11:00:34"/>
    <n v="2013"/>
    <x v="9"/>
    <n v="14"/>
    <x v="10"/>
    <n v="2"/>
    <n v="49.96"/>
  </r>
  <r>
    <x v="286"/>
    <d v="2013-10-14T12:00:34"/>
    <n v="2013"/>
    <x v="9"/>
    <n v="14"/>
    <x v="11"/>
    <n v="2"/>
    <n v="49.96"/>
  </r>
  <r>
    <x v="286"/>
    <d v="2013-10-14T13:00:34"/>
    <n v="2013"/>
    <x v="9"/>
    <n v="14"/>
    <x v="12"/>
    <n v="2"/>
    <n v="49.96"/>
  </r>
  <r>
    <x v="286"/>
    <d v="2013-10-14T14:00:34"/>
    <n v="2013"/>
    <x v="9"/>
    <n v="14"/>
    <x v="13"/>
    <n v="2"/>
    <n v="49.96"/>
  </r>
  <r>
    <x v="286"/>
    <d v="2013-10-14T15:00:34"/>
    <n v="2013"/>
    <x v="9"/>
    <n v="14"/>
    <x v="14"/>
    <n v="2"/>
    <n v="49.96"/>
  </r>
  <r>
    <x v="286"/>
    <d v="2013-10-14T16:00:34"/>
    <n v="2013"/>
    <x v="9"/>
    <n v="14"/>
    <x v="15"/>
    <n v="2"/>
    <n v="49.96"/>
  </r>
  <r>
    <x v="286"/>
    <d v="2013-10-14T17:00:34"/>
    <n v="2013"/>
    <x v="9"/>
    <n v="14"/>
    <x v="16"/>
    <n v="2"/>
    <n v="49.96"/>
  </r>
  <r>
    <x v="286"/>
    <d v="2013-10-14T18:00:34"/>
    <n v="2013"/>
    <x v="9"/>
    <n v="14"/>
    <x v="17"/>
    <n v="2"/>
    <n v="39.378999999999998"/>
  </r>
  <r>
    <x v="286"/>
    <d v="2013-10-14T19:00:34"/>
    <n v="2013"/>
    <x v="9"/>
    <n v="14"/>
    <x v="18"/>
    <n v="2"/>
    <n v="3.6150000000000002"/>
  </r>
  <r>
    <x v="286"/>
    <d v="2013-10-14T20:00:34"/>
    <n v="2013"/>
    <x v="9"/>
    <n v="14"/>
    <x v="19"/>
    <n v="2"/>
    <n v="0"/>
  </r>
  <r>
    <x v="286"/>
    <d v="2013-10-14T21:00:34"/>
    <n v="2013"/>
    <x v="9"/>
    <n v="14"/>
    <x v="20"/>
    <n v="2"/>
    <n v="0"/>
  </r>
  <r>
    <x v="286"/>
    <d v="2013-10-14T22:00:34"/>
    <n v="2013"/>
    <x v="9"/>
    <n v="14"/>
    <x v="21"/>
    <n v="2"/>
    <n v="0"/>
  </r>
  <r>
    <x v="286"/>
    <d v="2013-10-14T23:00:34"/>
    <n v="2013"/>
    <x v="9"/>
    <n v="14"/>
    <x v="22"/>
    <n v="2"/>
    <n v="0"/>
  </r>
  <r>
    <x v="287"/>
    <d v="2013-10-15T00:00:34"/>
    <n v="2013"/>
    <x v="9"/>
    <n v="15"/>
    <x v="23"/>
    <n v="3"/>
    <n v="0"/>
  </r>
  <r>
    <x v="287"/>
    <d v="2013-10-15T01:00:34"/>
    <n v="2013"/>
    <x v="9"/>
    <n v="15"/>
    <x v="0"/>
    <n v="3"/>
    <n v="0"/>
  </r>
  <r>
    <x v="287"/>
    <d v="2013-10-15T02:00:34"/>
    <n v="2013"/>
    <x v="9"/>
    <n v="15"/>
    <x v="1"/>
    <n v="3"/>
    <n v="0"/>
  </r>
  <r>
    <x v="287"/>
    <d v="2013-10-15T03:00:34"/>
    <n v="2013"/>
    <x v="9"/>
    <n v="15"/>
    <x v="2"/>
    <n v="3"/>
    <n v="0"/>
  </r>
  <r>
    <x v="287"/>
    <d v="2013-10-15T04:00:34"/>
    <n v="2013"/>
    <x v="9"/>
    <n v="15"/>
    <x v="3"/>
    <n v="3"/>
    <n v="0"/>
  </r>
  <r>
    <x v="287"/>
    <d v="2013-10-15T05:00:34"/>
    <n v="2013"/>
    <x v="9"/>
    <n v="15"/>
    <x v="4"/>
    <n v="3"/>
    <n v="0"/>
  </r>
  <r>
    <x v="287"/>
    <d v="2013-10-15T06:00:34"/>
    <n v="2013"/>
    <x v="9"/>
    <n v="15"/>
    <x v="5"/>
    <n v="3"/>
    <n v="0"/>
  </r>
  <r>
    <x v="287"/>
    <d v="2013-10-15T07:00:34"/>
    <n v="2013"/>
    <x v="9"/>
    <n v="15"/>
    <x v="6"/>
    <n v="3"/>
    <n v="12.007"/>
  </r>
  <r>
    <x v="287"/>
    <d v="2013-10-15T08:00:34"/>
    <n v="2013"/>
    <x v="9"/>
    <n v="15"/>
    <x v="7"/>
    <n v="3"/>
    <n v="49.96"/>
  </r>
  <r>
    <x v="287"/>
    <d v="2013-10-15T09:00:34"/>
    <n v="2013"/>
    <x v="9"/>
    <n v="15"/>
    <x v="8"/>
    <n v="3"/>
    <n v="49.96"/>
  </r>
  <r>
    <x v="287"/>
    <d v="2013-10-15T10:00:34"/>
    <n v="2013"/>
    <x v="9"/>
    <n v="15"/>
    <x v="9"/>
    <n v="3"/>
    <n v="49.96"/>
  </r>
  <r>
    <x v="287"/>
    <d v="2013-10-15T11:00:34"/>
    <n v="2013"/>
    <x v="9"/>
    <n v="15"/>
    <x v="10"/>
    <n v="3"/>
    <n v="49.96"/>
  </r>
  <r>
    <x v="287"/>
    <d v="2013-10-15T12:00:34"/>
    <n v="2013"/>
    <x v="9"/>
    <n v="15"/>
    <x v="11"/>
    <n v="3"/>
    <n v="49.96"/>
  </r>
  <r>
    <x v="287"/>
    <d v="2013-10-15T13:00:34"/>
    <n v="2013"/>
    <x v="9"/>
    <n v="15"/>
    <x v="12"/>
    <n v="3"/>
    <n v="49.96"/>
  </r>
  <r>
    <x v="287"/>
    <d v="2013-10-15T14:00:34"/>
    <n v="2013"/>
    <x v="9"/>
    <n v="15"/>
    <x v="13"/>
    <n v="3"/>
    <n v="49.96"/>
  </r>
  <r>
    <x v="287"/>
    <d v="2013-10-15T15:00:35"/>
    <n v="2013"/>
    <x v="9"/>
    <n v="15"/>
    <x v="14"/>
    <n v="3"/>
    <n v="49.96"/>
  </r>
  <r>
    <x v="287"/>
    <d v="2013-10-15T16:00:35"/>
    <n v="2013"/>
    <x v="9"/>
    <n v="15"/>
    <x v="15"/>
    <n v="3"/>
    <n v="49.96"/>
  </r>
  <r>
    <x v="287"/>
    <d v="2013-10-15T17:00:35"/>
    <n v="2013"/>
    <x v="9"/>
    <n v="15"/>
    <x v="16"/>
    <n v="3"/>
    <n v="49.96"/>
  </r>
  <r>
    <x v="287"/>
    <d v="2013-10-15T18:00:35"/>
    <n v="2013"/>
    <x v="9"/>
    <n v="15"/>
    <x v="17"/>
    <n v="3"/>
    <n v="38.777999999999999"/>
  </r>
  <r>
    <x v="287"/>
    <d v="2013-10-15T19:00:35"/>
    <n v="2013"/>
    <x v="9"/>
    <n v="15"/>
    <x v="18"/>
    <n v="3"/>
    <n v="3.883"/>
  </r>
  <r>
    <x v="287"/>
    <d v="2013-10-15T20:00:35"/>
    <n v="2013"/>
    <x v="9"/>
    <n v="15"/>
    <x v="19"/>
    <n v="3"/>
    <n v="0"/>
  </r>
  <r>
    <x v="287"/>
    <d v="2013-10-15T21:00:35"/>
    <n v="2013"/>
    <x v="9"/>
    <n v="15"/>
    <x v="20"/>
    <n v="3"/>
    <n v="0"/>
  </r>
  <r>
    <x v="287"/>
    <d v="2013-10-15T22:00:35"/>
    <n v="2013"/>
    <x v="9"/>
    <n v="15"/>
    <x v="21"/>
    <n v="3"/>
    <n v="0"/>
  </r>
  <r>
    <x v="287"/>
    <d v="2013-10-15T23:00:35"/>
    <n v="2013"/>
    <x v="9"/>
    <n v="15"/>
    <x v="22"/>
    <n v="3"/>
    <n v="0"/>
  </r>
  <r>
    <x v="288"/>
    <d v="2013-10-16T00:00:35"/>
    <n v="2013"/>
    <x v="9"/>
    <n v="16"/>
    <x v="23"/>
    <n v="4"/>
    <n v="0"/>
  </r>
  <r>
    <x v="288"/>
    <d v="2013-10-16T01:00:35"/>
    <n v="2013"/>
    <x v="9"/>
    <n v="16"/>
    <x v="0"/>
    <n v="4"/>
    <n v="0"/>
  </r>
  <r>
    <x v="288"/>
    <d v="2013-10-16T02:00:35"/>
    <n v="2013"/>
    <x v="9"/>
    <n v="16"/>
    <x v="1"/>
    <n v="4"/>
    <n v="0"/>
  </r>
  <r>
    <x v="288"/>
    <d v="2013-10-16T03:00:35"/>
    <n v="2013"/>
    <x v="9"/>
    <n v="16"/>
    <x v="2"/>
    <n v="4"/>
    <n v="0"/>
  </r>
  <r>
    <x v="288"/>
    <d v="2013-10-16T04:00:35"/>
    <n v="2013"/>
    <x v="9"/>
    <n v="16"/>
    <x v="3"/>
    <n v="4"/>
    <n v="0"/>
  </r>
  <r>
    <x v="288"/>
    <d v="2013-10-16T05:00:35"/>
    <n v="2013"/>
    <x v="9"/>
    <n v="16"/>
    <x v="4"/>
    <n v="4"/>
    <n v="0"/>
  </r>
  <r>
    <x v="288"/>
    <d v="2013-10-16T06:00:35"/>
    <n v="2013"/>
    <x v="9"/>
    <n v="16"/>
    <x v="5"/>
    <n v="4"/>
    <n v="0"/>
  </r>
  <r>
    <x v="288"/>
    <d v="2013-10-16T07:00:35"/>
    <n v="2013"/>
    <x v="9"/>
    <n v="16"/>
    <x v="6"/>
    <n v="4"/>
    <n v="0.87129999999999996"/>
  </r>
  <r>
    <x v="288"/>
    <d v="2013-10-16T08:00:35"/>
    <n v="2013"/>
    <x v="9"/>
    <n v="16"/>
    <x v="7"/>
    <n v="4"/>
    <n v="37.283999999999999"/>
  </r>
  <r>
    <x v="288"/>
    <d v="2013-10-16T09:00:35"/>
    <n v="2013"/>
    <x v="9"/>
    <n v="16"/>
    <x v="8"/>
    <n v="4"/>
    <n v="44.652000000000001"/>
  </r>
  <r>
    <x v="288"/>
    <d v="2013-10-16T10:00:35"/>
    <n v="2013"/>
    <x v="9"/>
    <n v="16"/>
    <x v="9"/>
    <n v="4"/>
    <n v="32.802999999999997"/>
  </r>
  <r>
    <x v="288"/>
    <d v="2013-10-16T11:00:35"/>
    <n v="2013"/>
    <x v="9"/>
    <n v="16"/>
    <x v="10"/>
    <n v="4"/>
    <n v="18.661000000000001"/>
  </r>
  <r>
    <x v="288"/>
    <d v="2013-10-16T12:00:35"/>
    <n v="2013"/>
    <x v="9"/>
    <n v="16"/>
    <x v="11"/>
    <n v="4"/>
    <n v="37.975999999999999"/>
  </r>
  <r>
    <x v="288"/>
    <d v="2013-10-16T13:00:35"/>
    <n v="2013"/>
    <x v="9"/>
    <n v="16"/>
    <x v="12"/>
    <n v="4"/>
    <n v="49.96"/>
  </r>
  <r>
    <x v="288"/>
    <d v="2013-10-16T14:00:35"/>
    <n v="2013"/>
    <x v="9"/>
    <n v="16"/>
    <x v="13"/>
    <n v="4"/>
    <n v="43.171999999999997"/>
  </r>
  <r>
    <x v="288"/>
    <d v="2013-10-16T15:00:35"/>
    <n v="2013"/>
    <x v="9"/>
    <n v="16"/>
    <x v="14"/>
    <n v="4"/>
    <n v="49.96"/>
  </r>
  <r>
    <x v="288"/>
    <d v="2013-10-16T16:00:35"/>
    <n v="2013"/>
    <x v="9"/>
    <n v="16"/>
    <x v="15"/>
    <n v="4"/>
    <n v="43.46"/>
  </r>
  <r>
    <x v="288"/>
    <d v="2013-10-16T17:00:35"/>
    <n v="2013"/>
    <x v="9"/>
    <n v="16"/>
    <x v="16"/>
    <n v="4"/>
    <n v="49.96"/>
  </r>
  <r>
    <x v="288"/>
    <d v="2013-10-16T18:00:35"/>
    <n v="2013"/>
    <x v="9"/>
    <n v="16"/>
    <x v="17"/>
    <n v="4"/>
    <n v="38.875"/>
  </r>
  <r>
    <x v="288"/>
    <d v="2013-10-16T19:00:35"/>
    <n v="2013"/>
    <x v="9"/>
    <n v="16"/>
    <x v="18"/>
    <n v="4"/>
    <n v="3.742"/>
  </r>
  <r>
    <x v="288"/>
    <d v="2013-10-16T20:00:35"/>
    <n v="2013"/>
    <x v="9"/>
    <n v="16"/>
    <x v="19"/>
    <n v="4"/>
    <n v="0"/>
  </r>
  <r>
    <x v="288"/>
    <d v="2013-10-16T21:00:35"/>
    <n v="2013"/>
    <x v="9"/>
    <n v="16"/>
    <x v="20"/>
    <n v="4"/>
    <n v="0"/>
  </r>
  <r>
    <x v="288"/>
    <d v="2013-10-16T22:00:35"/>
    <n v="2013"/>
    <x v="9"/>
    <n v="16"/>
    <x v="21"/>
    <n v="4"/>
    <n v="0"/>
  </r>
  <r>
    <x v="288"/>
    <d v="2013-10-16T23:00:35"/>
    <n v="2013"/>
    <x v="9"/>
    <n v="16"/>
    <x v="22"/>
    <n v="4"/>
    <n v="0"/>
  </r>
  <r>
    <x v="289"/>
    <d v="2013-10-17T00:00:35"/>
    <n v="2013"/>
    <x v="9"/>
    <n v="17"/>
    <x v="23"/>
    <n v="5"/>
    <n v="0"/>
  </r>
  <r>
    <x v="289"/>
    <d v="2013-10-17T01:00:35"/>
    <n v="2013"/>
    <x v="9"/>
    <n v="17"/>
    <x v="0"/>
    <n v="5"/>
    <n v="0"/>
  </r>
  <r>
    <x v="289"/>
    <d v="2013-10-17T02:00:35"/>
    <n v="2013"/>
    <x v="9"/>
    <n v="17"/>
    <x v="1"/>
    <n v="5"/>
    <n v="0"/>
  </r>
  <r>
    <x v="289"/>
    <d v="2013-10-17T03:00:35"/>
    <n v="2013"/>
    <x v="9"/>
    <n v="17"/>
    <x v="2"/>
    <n v="5"/>
    <n v="0"/>
  </r>
  <r>
    <x v="289"/>
    <d v="2013-10-17T04:00:35"/>
    <n v="2013"/>
    <x v="9"/>
    <n v="17"/>
    <x v="3"/>
    <n v="5"/>
    <n v="0"/>
  </r>
  <r>
    <x v="289"/>
    <d v="2013-10-17T05:00:35"/>
    <n v="2013"/>
    <x v="9"/>
    <n v="17"/>
    <x v="4"/>
    <n v="5"/>
    <n v="0"/>
  </r>
  <r>
    <x v="289"/>
    <d v="2013-10-17T06:00:35"/>
    <n v="2013"/>
    <x v="9"/>
    <n v="17"/>
    <x v="5"/>
    <n v="5"/>
    <n v="0"/>
  </r>
  <r>
    <x v="289"/>
    <d v="2013-10-17T07:00:35"/>
    <n v="2013"/>
    <x v="9"/>
    <n v="17"/>
    <x v="6"/>
    <n v="5"/>
    <n v="12.308"/>
  </r>
  <r>
    <x v="289"/>
    <d v="2013-10-17T08:00:35"/>
    <n v="2013"/>
    <x v="9"/>
    <n v="17"/>
    <x v="7"/>
    <n v="5"/>
    <n v="49.139000000000003"/>
  </r>
  <r>
    <x v="289"/>
    <d v="2013-10-17T09:00:35"/>
    <n v="2013"/>
    <x v="9"/>
    <n v="17"/>
    <x v="8"/>
    <n v="5"/>
    <n v="49.96"/>
  </r>
  <r>
    <x v="289"/>
    <d v="2013-10-17T10:00:35"/>
    <n v="2013"/>
    <x v="9"/>
    <n v="17"/>
    <x v="9"/>
    <n v="5"/>
    <n v="49.96"/>
  </r>
  <r>
    <x v="289"/>
    <d v="2013-10-17T11:00:35"/>
    <n v="2013"/>
    <x v="9"/>
    <n v="17"/>
    <x v="10"/>
    <n v="5"/>
    <n v="49.96"/>
  </r>
  <r>
    <x v="289"/>
    <d v="2013-10-17T12:00:35"/>
    <n v="2013"/>
    <x v="9"/>
    <n v="17"/>
    <x v="11"/>
    <n v="5"/>
    <n v="49.96"/>
  </r>
  <r>
    <x v="289"/>
    <d v="2013-10-17T13:00:35"/>
    <n v="2013"/>
    <x v="9"/>
    <n v="17"/>
    <x v="12"/>
    <n v="5"/>
    <n v="49.96"/>
  </r>
  <r>
    <x v="289"/>
    <d v="2013-10-17T14:00:35"/>
    <n v="2013"/>
    <x v="9"/>
    <n v="17"/>
    <x v="13"/>
    <n v="5"/>
    <n v="49.96"/>
  </r>
  <r>
    <x v="289"/>
    <d v="2013-10-17T15:00:35"/>
    <n v="2013"/>
    <x v="9"/>
    <n v="17"/>
    <x v="14"/>
    <n v="5"/>
    <n v="49.96"/>
  </r>
  <r>
    <x v="289"/>
    <d v="2013-10-17T16:00:35"/>
    <n v="2013"/>
    <x v="9"/>
    <n v="17"/>
    <x v="15"/>
    <n v="5"/>
    <n v="49.96"/>
  </r>
  <r>
    <x v="289"/>
    <d v="2013-10-17T17:00:35"/>
    <n v="2013"/>
    <x v="9"/>
    <n v="17"/>
    <x v="16"/>
    <n v="5"/>
    <n v="49.96"/>
  </r>
  <r>
    <x v="289"/>
    <d v="2013-10-17T18:00:35"/>
    <n v="2013"/>
    <x v="9"/>
    <n v="17"/>
    <x v="17"/>
    <n v="5"/>
    <n v="40.420999999999999"/>
  </r>
  <r>
    <x v="289"/>
    <d v="2013-10-17T19:00:35"/>
    <n v="2013"/>
    <x v="9"/>
    <n v="17"/>
    <x v="18"/>
    <n v="5"/>
    <n v="4.0030000000000001"/>
  </r>
  <r>
    <x v="289"/>
    <d v="2013-10-17T20:00:35"/>
    <n v="2013"/>
    <x v="9"/>
    <n v="17"/>
    <x v="19"/>
    <n v="5"/>
    <n v="0"/>
  </r>
  <r>
    <x v="289"/>
    <d v="2013-10-17T21:00:35"/>
    <n v="2013"/>
    <x v="9"/>
    <n v="17"/>
    <x v="20"/>
    <n v="5"/>
    <n v="0"/>
  </r>
  <r>
    <x v="289"/>
    <d v="2013-10-17T22:00:35"/>
    <n v="2013"/>
    <x v="9"/>
    <n v="17"/>
    <x v="21"/>
    <n v="5"/>
    <n v="0"/>
  </r>
  <r>
    <x v="289"/>
    <d v="2013-10-17T23:00:35"/>
    <n v="2013"/>
    <x v="9"/>
    <n v="17"/>
    <x v="22"/>
    <n v="5"/>
    <n v="0"/>
  </r>
  <r>
    <x v="290"/>
    <d v="2013-10-18T00:00:35"/>
    <n v="2013"/>
    <x v="9"/>
    <n v="18"/>
    <x v="23"/>
    <n v="6"/>
    <n v="0"/>
  </r>
  <r>
    <x v="290"/>
    <d v="2013-10-18T01:00:35"/>
    <n v="2013"/>
    <x v="9"/>
    <n v="18"/>
    <x v="0"/>
    <n v="6"/>
    <n v="0"/>
  </r>
  <r>
    <x v="290"/>
    <d v="2013-10-18T02:00:35"/>
    <n v="2013"/>
    <x v="9"/>
    <n v="18"/>
    <x v="1"/>
    <n v="6"/>
    <n v="0"/>
  </r>
  <r>
    <x v="290"/>
    <d v="2013-10-18T03:00:35"/>
    <n v="2013"/>
    <x v="9"/>
    <n v="18"/>
    <x v="2"/>
    <n v="6"/>
    <n v="0"/>
  </r>
  <r>
    <x v="290"/>
    <d v="2013-10-18T04:00:35"/>
    <n v="2013"/>
    <x v="9"/>
    <n v="18"/>
    <x v="3"/>
    <n v="6"/>
    <n v="0"/>
  </r>
  <r>
    <x v="290"/>
    <d v="2013-10-18T05:00:35"/>
    <n v="2013"/>
    <x v="9"/>
    <n v="18"/>
    <x v="4"/>
    <n v="6"/>
    <n v="0"/>
  </r>
  <r>
    <x v="290"/>
    <d v="2013-10-18T06:00:35"/>
    <n v="2013"/>
    <x v="9"/>
    <n v="18"/>
    <x v="5"/>
    <n v="6"/>
    <n v="0"/>
  </r>
  <r>
    <x v="290"/>
    <d v="2013-10-18T07:00:35"/>
    <n v="2013"/>
    <x v="9"/>
    <n v="18"/>
    <x v="6"/>
    <n v="6"/>
    <n v="12.907999999999999"/>
  </r>
  <r>
    <x v="290"/>
    <d v="2013-10-18T08:00:35"/>
    <n v="2013"/>
    <x v="9"/>
    <n v="18"/>
    <x v="7"/>
    <n v="6"/>
    <n v="49.896999999999998"/>
  </r>
  <r>
    <x v="290"/>
    <d v="2013-10-18T09:00:35"/>
    <n v="2013"/>
    <x v="9"/>
    <n v="18"/>
    <x v="8"/>
    <n v="6"/>
    <n v="49.96"/>
  </r>
  <r>
    <x v="290"/>
    <d v="2013-10-18T10:00:35"/>
    <n v="2013"/>
    <x v="9"/>
    <n v="18"/>
    <x v="9"/>
    <n v="6"/>
    <n v="49.96"/>
  </r>
  <r>
    <x v="290"/>
    <d v="2013-10-18T11:00:35"/>
    <n v="2013"/>
    <x v="9"/>
    <n v="18"/>
    <x v="10"/>
    <n v="6"/>
    <n v="49.96"/>
  </r>
  <r>
    <x v="290"/>
    <d v="2013-10-18T12:00:35"/>
    <n v="2013"/>
    <x v="9"/>
    <n v="18"/>
    <x v="11"/>
    <n v="6"/>
    <n v="49.96"/>
  </r>
  <r>
    <x v="290"/>
    <d v="2013-10-18T13:00:35"/>
    <n v="2013"/>
    <x v="9"/>
    <n v="18"/>
    <x v="12"/>
    <n v="6"/>
    <n v="49.96"/>
  </r>
  <r>
    <x v="290"/>
    <d v="2013-10-18T14:00:35"/>
    <n v="2013"/>
    <x v="9"/>
    <n v="18"/>
    <x v="13"/>
    <n v="6"/>
    <n v="49.96"/>
  </r>
  <r>
    <x v="290"/>
    <d v="2013-10-18T15:00:35"/>
    <n v="2013"/>
    <x v="9"/>
    <n v="18"/>
    <x v="14"/>
    <n v="6"/>
    <n v="49.96"/>
  </r>
  <r>
    <x v="290"/>
    <d v="2013-10-18T16:00:35"/>
    <n v="2013"/>
    <x v="9"/>
    <n v="18"/>
    <x v="15"/>
    <n v="6"/>
    <n v="49.96"/>
  </r>
  <r>
    <x v="290"/>
    <d v="2013-10-18T17:00:35"/>
    <n v="2013"/>
    <x v="9"/>
    <n v="18"/>
    <x v="16"/>
    <n v="6"/>
    <n v="49.96"/>
  </r>
  <r>
    <x v="290"/>
    <d v="2013-10-18T18:00:35"/>
    <n v="2013"/>
    <x v="9"/>
    <n v="18"/>
    <x v="17"/>
    <n v="6"/>
    <n v="41.734999999999999"/>
  </r>
  <r>
    <x v="290"/>
    <d v="2013-10-18T19:00:35"/>
    <n v="2013"/>
    <x v="9"/>
    <n v="18"/>
    <x v="18"/>
    <n v="6"/>
    <n v="4.702"/>
  </r>
  <r>
    <x v="290"/>
    <d v="2013-10-18T20:00:35"/>
    <n v="2013"/>
    <x v="9"/>
    <n v="18"/>
    <x v="19"/>
    <n v="6"/>
    <n v="0"/>
  </r>
  <r>
    <x v="290"/>
    <d v="2013-10-18T21:00:35"/>
    <n v="2013"/>
    <x v="9"/>
    <n v="18"/>
    <x v="20"/>
    <n v="6"/>
    <n v="0"/>
  </r>
  <r>
    <x v="290"/>
    <d v="2013-10-18T22:00:35"/>
    <n v="2013"/>
    <x v="9"/>
    <n v="18"/>
    <x v="21"/>
    <n v="6"/>
    <n v="0"/>
  </r>
  <r>
    <x v="290"/>
    <d v="2013-10-18T23:00:35"/>
    <n v="2013"/>
    <x v="9"/>
    <n v="18"/>
    <x v="22"/>
    <n v="6"/>
    <n v="0"/>
  </r>
  <r>
    <x v="291"/>
    <d v="2013-10-19T00:00:35"/>
    <n v="2013"/>
    <x v="9"/>
    <n v="19"/>
    <x v="23"/>
    <n v="7"/>
    <n v="0"/>
  </r>
  <r>
    <x v="291"/>
    <d v="2013-10-19T01:00:35"/>
    <n v="2013"/>
    <x v="9"/>
    <n v="19"/>
    <x v="0"/>
    <n v="7"/>
    <n v="0"/>
  </r>
  <r>
    <x v="291"/>
    <d v="2013-10-19T02:00:35"/>
    <n v="2013"/>
    <x v="9"/>
    <n v="19"/>
    <x v="1"/>
    <n v="7"/>
    <n v="0"/>
  </r>
  <r>
    <x v="291"/>
    <d v="2013-10-19T03:00:35"/>
    <n v="2013"/>
    <x v="9"/>
    <n v="19"/>
    <x v="2"/>
    <n v="7"/>
    <n v="0"/>
  </r>
  <r>
    <x v="291"/>
    <d v="2013-10-19T04:00:35"/>
    <n v="2013"/>
    <x v="9"/>
    <n v="19"/>
    <x v="3"/>
    <n v="7"/>
    <n v="0"/>
  </r>
  <r>
    <x v="291"/>
    <d v="2013-10-19T05:00:35"/>
    <n v="2013"/>
    <x v="9"/>
    <n v="19"/>
    <x v="4"/>
    <n v="7"/>
    <n v="0"/>
  </r>
  <r>
    <x v="291"/>
    <d v="2013-10-19T06:00:35"/>
    <n v="2013"/>
    <x v="9"/>
    <n v="19"/>
    <x v="5"/>
    <n v="7"/>
    <n v="0"/>
  </r>
  <r>
    <x v="291"/>
    <d v="2013-10-19T07:00:35"/>
    <n v="2013"/>
    <x v="9"/>
    <n v="19"/>
    <x v="6"/>
    <n v="7"/>
    <n v="13.311999999999999"/>
  </r>
  <r>
    <x v="291"/>
    <d v="2013-10-19T08:00:35"/>
    <n v="2013"/>
    <x v="9"/>
    <n v="19"/>
    <x v="7"/>
    <n v="7"/>
    <n v="49.96"/>
  </r>
  <r>
    <x v="291"/>
    <d v="2013-10-19T09:00:35"/>
    <n v="2013"/>
    <x v="9"/>
    <n v="19"/>
    <x v="8"/>
    <n v="7"/>
    <n v="49.96"/>
  </r>
  <r>
    <x v="291"/>
    <d v="2013-10-19T10:00:35"/>
    <n v="2013"/>
    <x v="9"/>
    <n v="19"/>
    <x v="9"/>
    <n v="7"/>
    <n v="49.96"/>
  </r>
  <r>
    <x v="291"/>
    <d v="2013-10-19T11:00:35"/>
    <n v="2013"/>
    <x v="9"/>
    <n v="19"/>
    <x v="10"/>
    <n v="7"/>
    <n v="49.96"/>
  </r>
  <r>
    <x v="291"/>
    <d v="2013-10-19T12:00:35"/>
    <n v="2013"/>
    <x v="9"/>
    <n v="19"/>
    <x v="11"/>
    <n v="7"/>
    <n v="48.66"/>
  </r>
  <r>
    <x v="291"/>
    <d v="2013-10-19T13:00:35"/>
    <n v="2013"/>
    <x v="9"/>
    <n v="19"/>
    <x v="12"/>
    <n v="7"/>
    <n v="37.993000000000002"/>
  </r>
  <r>
    <x v="291"/>
    <d v="2013-10-19T14:00:35"/>
    <n v="2013"/>
    <x v="9"/>
    <n v="19"/>
    <x v="13"/>
    <n v="7"/>
    <n v="49.96"/>
  </r>
  <r>
    <x v="291"/>
    <d v="2013-10-19T15:00:35"/>
    <n v="2013"/>
    <x v="9"/>
    <n v="19"/>
    <x v="14"/>
    <n v="7"/>
    <n v="49.96"/>
  </r>
  <r>
    <x v="291"/>
    <d v="2013-10-19T16:00:35"/>
    <n v="2013"/>
    <x v="9"/>
    <n v="19"/>
    <x v="15"/>
    <n v="7"/>
    <n v="26.696999999999999"/>
  </r>
  <r>
    <x v="291"/>
    <d v="2013-10-19T17:00:35"/>
    <n v="2013"/>
    <x v="9"/>
    <n v="19"/>
    <x v="16"/>
    <n v="7"/>
    <n v="40.302"/>
  </r>
  <r>
    <x v="291"/>
    <d v="2013-10-19T18:00:35"/>
    <n v="2013"/>
    <x v="9"/>
    <n v="19"/>
    <x v="17"/>
    <n v="7"/>
    <n v="37.914999999999999"/>
  </r>
  <r>
    <x v="291"/>
    <d v="2013-10-19T19:00:35"/>
    <n v="2013"/>
    <x v="9"/>
    <n v="19"/>
    <x v="18"/>
    <n v="7"/>
    <n v="4.173"/>
  </r>
  <r>
    <x v="291"/>
    <d v="2013-10-19T20:00:35"/>
    <n v="2013"/>
    <x v="9"/>
    <n v="19"/>
    <x v="19"/>
    <n v="7"/>
    <n v="0"/>
  </r>
  <r>
    <x v="291"/>
    <d v="2013-10-19T21:00:35"/>
    <n v="2013"/>
    <x v="9"/>
    <n v="19"/>
    <x v="20"/>
    <n v="7"/>
    <n v="0"/>
  </r>
  <r>
    <x v="291"/>
    <d v="2013-10-19T22:00:35"/>
    <n v="2013"/>
    <x v="9"/>
    <n v="19"/>
    <x v="21"/>
    <n v="7"/>
    <n v="0"/>
  </r>
  <r>
    <x v="291"/>
    <d v="2013-10-19T23:00:35"/>
    <n v="2013"/>
    <x v="9"/>
    <n v="19"/>
    <x v="22"/>
    <n v="7"/>
    <n v="0"/>
  </r>
  <r>
    <x v="292"/>
    <d v="2013-10-20T00:00:35"/>
    <n v="2013"/>
    <x v="9"/>
    <n v="20"/>
    <x v="23"/>
    <n v="1"/>
    <n v="0"/>
  </r>
  <r>
    <x v="292"/>
    <d v="2013-10-20T01:00:35"/>
    <n v="2013"/>
    <x v="9"/>
    <n v="20"/>
    <x v="0"/>
    <n v="1"/>
    <n v="0"/>
  </r>
  <r>
    <x v="292"/>
    <d v="2013-10-20T02:00:35"/>
    <n v="2013"/>
    <x v="9"/>
    <n v="20"/>
    <x v="1"/>
    <n v="1"/>
    <n v="0"/>
  </r>
  <r>
    <x v="292"/>
    <d v="2013-10-20T03:00:35"/>
    <n v="2013"/>
    <x v="9"/>
    <n v="20"/>
    <x v="2"/>
    <n v="1"/>
    <n v="0"/>
  </r>
  <r>
    <x v="292"/>
    <d v="2013-10-20T04:00:35"/>
    <n v="2013"/>
    <x v="9"/>
    <n v="20"/>
    <x v="3"/>
    <n v="1"/>
    <n v="0"/>
  </r>
  <r>
    <x v="292"/>
    <d v="2013-10-20T05:00:35"/>
    <n v="2013"/>
    <x v="9"/>
    <n v="20"/>
    <x v="4"/>
    <n v="1"/>
    <n v="0"/>
  </r>
  <r>
    <x v="292"/>
    <d v="2013-10-20T06:00:35"/>
    <n v="2013"/>
    <x v="9"/>
    <n v="20"/>
    <x v="5"/>
    <n v="1"/>
    <n v="0"/>
  </r>
  <r>
    <x v="292"/>
    <d v="2013-10-20T07:00:35"/>
    <n v="2013"/>
    <x v="9"/>
    <n v="20"/>
    <x v="6"/>
    <n v="1"/>
    <n v="13.667999999999999"/>
  </r>
  <r>
    <x v="292"/>
    <d v="2013-10-20T08:00:35"/>
    <n v="2013"/>
    <x v="9"/>
    <n v="20"/>
    <x v="7"/>
    <n v="1"/>
    <n v="49.665999999999997"/>
  </r>
  <r>
    <x v="292"/>
    <d v="2013-10-20T09:00:35"/>
    <n v="2013"/>
    <x v="9"/>
    <n v="20"/>
    <x v="8"/>
    <n v="1"/>
    <n v="49.96"/>
  </r>
  <r>
    <x v="292"/>
    <d v="2013-10-20T10:00:35"/>
    <n v="2013"/>
    <x v="9"/>
    <n v="20"/>
    <x v="9"/>
    <n v="1"/>
    <n v="49.96"/>
  </r>
  <r>
    <x v="292"/>
    <d v="2013-10-20T11:00:35"/>
    <n v="2013"/>
    <x v="9"/>
    <n v="20"/>
    <x v="10"/>
    <n v="1"/>
    <n v="49.96"/>
  </r>
  <r>
    <x v="292"/>
    <d v="2013-10-20T12:00:35"/>
    <n v="2013"/>
    <x v="9"/>
    <n v="20"/>
    <x v="11"/>
    <n v="1"/>
    <n v="49.96"/>
  </r>
  <r>
    <x v="292"/>
    <d v="2013-10-20T13:00:35"/>
    <n v="2013"/>
    <x v="9"/>
    <n v="20"/>
    <x v="12"/>
    <n v="1"/>
    <n v="49.96"/>
  </r>
  <r>
    <x v="292"/>
    <d v="2013-10-20T14:00:35"/>
    <n v="2013"/>
    <x v="9"/>
    <n v="20"/>
    <x v="13"/>
    <n v="1"/>
    <n v="49.96"/>
  </r>
  <r>
    <x v="292"/>
    <d v="2013-10-20T15:00:35"/>
    <n v="2013"/>
    <x v="9"/>
    <n v="20"/>
    <x v="14"/>
    <n v="1"/>
    <n v="49.96"/>
  </r>
  <r>
    <x v="292"/>
    <d v="2013-10-20T16:00:35"/>
    <n v="2013"/>
    <x v="9"/>
    <n v="20"/>
    <x v="15"/>
    <n v="1"/>
    <n v="49.96"/>
  </r>
  <r>
    <x v="292"/>
    <d v="2013-10-20T17:00:35"/>
    <n v="2013"/>
    <x v="9"/>
    <n v="20"/>
    <x v="16"/>
    <n v="1"/>
    <n v="49.96"/>
  </r>
  <r>
    <x v="292"/>
    <d v="2013-10-20T18:00:35"/>
    <n v="2013"/>
    <x v="9"/>
    <n v="20"/>
    <x v="17"/>
    <n v="1"/>
    <n v="40.728999999999999"/>
  </r>
  <r>
    <x v="292"/>
    <d v="2013-10-20T19:00:35"/>
    <n v="2013"/>
    <x v="9"/>
    <n v="20"/>
    <x v="18"/>
    <n v="1"/>
    <n v="4.6289999999999996"/>
  </r>
  <r>
    <x v="292"/>
    <d v="2013-10-20T20:00:35"/>
    <n v="2013"/>
    <x v="9"/>
    <n v="20"/>
    <x v="19"/>
    <n v="1"/>
    <n v="0"/>
  </r>
  <r>
    <x v="292"/>
    <d v="2013-10-20T21:00:35"/>
    <n v="2013"/>
    <x v="9"/>
    <n v="20"/>
    <x v="20"/>
    <n v="1"/>
    <n v="0"/>
  </r>
  <r>
    <x v="292"/>
    <d v="2013-10-20T22:00:35"/>
    <n v="2013"/>
    <x v="9"/>
    <n v="20"/>
    <x v="21"/>
    <n v="1"/>
    <n v="0"/>
  </r>
  <r>
    <x v="292"/>
    <d v="2013-10-20T23:00:35"/>
    <n v="2013"/>
    <x v="9"/>
    <n v="20"/>
    <x v="22"/>
    <n v="1"/>
    <n v="0"/>
  </r>
  <r>
    <x v="293"/>
    <d v="2013-10-21T00:00:35"/>
    <n v="2013"/>
    <x v="9"/>
    <n v="21"/>
    <x v="23"/>
    <n v="2"/>
    <n v="0"/>
  </r>
  <r>
    <x v="293"/>
    <d v="2013-10-21T01:00:35"/>
    <n v="2013"/>
    <x v="9"/>
    <n v="21"/>
    <x v="0"/>
    <n v="2"/>
    <n v="0"/>
  </r>
  <r>
    <x v="293"/>
    <d v="2013-10-21T02:00:35"/>
    <n v="2013"/>
    <x v="9"/>
    <n v="21"/>
    <x v="1"/>
    <n v="2"/>
    <n v="0"/>
  </r>
  <r>
    <x v="293"/>
    <d v="2013-10-21T03:00:35"/>
    <n v="2013"/>
    <x v="9"/>
    <n v="21"/>
    <x v="2"/>
    <n v="2"/>
    <n v="0"/>
  </r>
  <r>
    <x v="293"/>
    <d v="2013-10-21T04:00:35"/>
    <n v="2013"/>
    <x v="9"/>
    <n v="21"/>
    <x v="3"/>
    <n v="2"/>
    <n v="0"/>
  </r>
  <r>
    <x v="293"/>
    <d v="2013-10-21T05:00:35"/>
    <n v="2013"/>
    <x v="9"/>
    <n v="21"/>
    <x v="4"/>
    <n v="2"/>
    <n v="0"/>
  </r>
  <r>
    <x v="293"/>
    <d v="2013-10-21T06:00:35"/>
    <n v="2013"/>
    <x v="9"/>
    <n v="21"/>
    <x v="5"/>
    <n v="2"/>
    <n v="0"/>
  </r>
  <r>
    <x v="293"/>
    <d v="2013-10-21T07:00:35"/>
    <n v="2013"/>
    <x v="9"/>
    <n v="21"/>
    <x v="6"/>
    <n v="2"/>
    <n v="12.875"/>
  </r>
  <r>
    <x v="293"/>
    <d v="2013-10-21T08:00:35"/>
    <n v="2013"/>
    <x v="9"/>
    <n v="21"/>
    <x v="7"/>
    <n v="2"/>
    <n v="46.960999999999999"/>
  </r>
  <r>
    <x v="293"/>
    <d v="2013-10-21T09:00:35"/>
    <n v="2013"/>
    <x v="9"/>
    <n v="21"/>
    <x v="8"/>
    <n v="2"/>
    <n v="49.96"/>
  </r>
  <r>
    <x v="293"/>
    <d v="2013-10-21T10:00:35"/>
    <n v="2013"/>
    <x v="9"/>
    <n v="21"/>
    <x v="9"/>
    <n v="2"/>
    <n v="49.96"/>
  </r>
  <r>
    <x v="293"/>
    <d v="2013-10-21T11:00:35"/>
    <n v="2013"/>
    <x v="9"/>
    <n v="21"/>
    <x v="10"/>
    <n v="2"/>
    <n v="49.96"/>
  </r>
  <r>
    <x v="293"/>
    <d v="2013-10-21T12:00:35"/>
    <n v="2013"/>
    <x v="9"/>
    <n v="21"/>
    <x v="11"/>
    <n v="2"/>
    <n v="49.96"/>
  </r>
  <r>
    <x v="293"/>
    <d v="2013-10-21T13:00:35"/>
    <n v="2013"/>
    <x v="9"/>
    <n v="21"/>
    <x v="12"/>
    <n v="2"/>
    <n v="49.96"/>
  </r>
  <r>
    <x v="293"/>
    <d v="2013-10-21T14:00:35"/>
    <n v="2013"/>
    <x v="9"/>
    <n v="21"/>
    <x v="13"/>
    <n v="2"/>
    <n v="49.96"/>
  </r>
  <r>
    <x v="293"/>
    <d v="2013-10-21T15:00:35"/>
    <n v="2013"/>
    <x v="9"/>
    <n v="21"/>
    <x v="14"/>
    <n v="2"/>
    <n v="49.96"/>
  </r>
  <r>
    <x v="293"/>
    <d v="2013-10-21T16:00:35"/>
    <n v="2013"/>
    <x v="9"/>
    <n v="21"/>
    <x v="15"/>
    <n v="2"/>
    <n v="49.96"/>
  </r>
  <r>
    <x v="293"/>
    <d v="2013-10-21T17:00:35"/>
    <n v="2013"/>
    <x v="9"/>
    <n v="21"/>
    <x v="16"/>
    <n v="2"/>
    <n v="42.161000000000001"/>
  </r>
  <r>
    <x v="293"/>
    <d v="2013-10-21T18:00:35"/>
    <n v="2013"/>
    <x v="9"/>
    <n v="21"/>
    <x v="17"/>
    <n v="2"/>
    <n v="2.149"/>
  </r>
  <r>
    <x v="293"/>
    <d v="2013-10-21T19:00:35"/>
    <n v="2013"/>
    <x v="9"/>
    <n v="21"/>
    <x v="18"/>
    <n v="2"/>
    <n v="0"/>
  </r>
  <r>
    <x v="293"/>
    <d v="2013-10-21T20:00:35"/>
    <n v="2013"/>
    <x v="9"/>
    <n v="21"/>
    <x v="19"/>
    <n v="2"/>
    <n v="0"/>
  </r>
  <r>
    <x v="293"/>
    <d v="2013-10-21T21:00:35"/>
    <n v="2013"/>
    <x v="9"/>
    <n v="21"/>
    <x v="20"/>
    <n v="2"/>
    <n v="0"/>
  </r>
  <r>
    <x v="293"/>
    <d v="2013-10-21T22:00:35"/>
    <n v="2013"/>
    <x v="9"/>
    <n v="21"/>
    <x v="21"/>
    <n v="2"/>
    <n v="0"/>
  </r>
  <r>
    <x v="293"/>
    <d v="2013-10-21T23:00:35"/>
    <n v="2013"/>
    <x v="9"/>
    <n v="21"/>
    <x v="22"/>
    <n v="2"/>
    <n v="0"/>
  </r>
  <r>
    <x v="294"/>
    <d v="2013-10-22T00:00:35"/>
    <n v="2013"/>
    <x v="9"/>
    <n v="22"/>
    <x v="23"/>
    <n v="3"/>
    <n v="0"/>
  </r>
  <r>
    <x v="294"/>
    <d v="2013-10-22T01:00:35"/>
    <n v="2013"/>
    <x v="9"/>
    <n v="22"/>
    <x v="0"/>
    <n v="3"/>
    <n v="0"/>
  </r>
  <r>
    <x v="294"/>
    <d v="2013-10-22T02:00:35"/>
    <n v="2013"/>
    <x v="9"/>
    <n v="22"/>
    <x v="1"/>
    <n v="3"/>
    <n v="0"/>
  </r>
  <r>
    <x v="294"/>
    <d v="2013-10-22T03:00:35"/>
    <n v="2013"/>
    <x v="9"/>
    <n v="22"/>
    <x v="2"/>
    <n v="3"/>
    <n v="0"/>
  </r>
  <r>
    <x v="294"/>
    <d v="2013-10-22T04:00:35"/>
    <n v="2013"/>
    <x v="9"/>
    <n v="22"/>
    <x v="3"/>
    <n v="3"/>
    <n v="0"/>
  </r>
  <r>
    <x v="294"/>
    <d v="2013-10-22T05:00:35"/>
    <n v="2013"/>
    <x v="9"/>
    <n v="22"/>
    <x v="4"/>
    <n v="3"/>
    <n v="0"/>
  </r>
  <r>
    <x v="294"/>
    <d v="2013-10-22T06:00:35"/>
    <n v="2013"/>
    <x v="9"/>
    <n v="22"/>
    <x v="5"/>
    <n v="3"/>
    <n v="0"/>
  </r>
  <r>
    <x v="294"/>
    <d v="2013-10-22T07:00:35"/>
    <n v="2013"/>
    <x v="9"/>
    <n v="22"/>
    <x v="6"/>
    <n v="3"/>
    <n v="11.013"/>
  </r>
  <r>
    <x v="294"/>
    <d v="2013-10-22T08:00:35"/>
    <n v="2013"/>
    <x v="9"/>
    <n v="22"/>
    <x v="7"/>
    <n v="3"/>
    <n v="45.128"/>
  </r>
  <r>
    <x v="294"/>
    <d v="2013-10-22T09:00:35"/>
    <n v="2013"/>
    <x v="9"/>
    <n v="22"/>
    <x v="8"/>
    <n v="3"/>
    <n v="49.96"/>
  </r>
  <r>
    <x v="294"/>
    <d v="2013-10-22T10:00:35"/>
    <n v="2013"/>
    <x v="9"/>
    <n v="22"/>
    <x v="9"/>
    <n v="3"/>
    <n v="49.96"/>
  </r>
  <r>
    <x v="294"/>
    <d v="2013-10-22T11:00:35"/>
    <n v="2013"/>
    <x v="9"/>
    <n v="22"/>
    <x v="10"/>
    <n v="3"/>
    <n v="42.773000000000003"/>
  </r>
  <r>
    <x v="294"/>
    <d v="2013-10-22T12:00:35"/>
    <n v="2013"/>
    <x v="9"/>
    <n v="22"/>
    <x v="11"/>
    <n v="3"/>
    <n v="30.027999999999999"/>
  </r>
  <r>
    <x v="294"/>
    <d v="2013-10-22T13:00:35"/>
    <n v="2013"/>
    <x v="9"/>
    <n v="22"/>
    <x v="12"/>
    <n v="3"/>
    <n v="25.263999999999999"/>
  </r>
  <r>
    <x v="294"/>
    <d v="2013-10-22T14:00:35"/>
    <n v="2013"/>
    <x v="9"/>
    <n v="22"/>
    <x v="13"/>
    <n v="3"/>
    <n v="25.956"/>
  </r>
  <r>
    <x v="294"/>
    <d v="2013-10-22T15:00:35"/>
    <n v="2013"/>
    <x v="9"/>
    <n v="22"/>
    <x v="14"/>
    <n v="3"/>
    <n v="17.643000000000001"/>
  </r>
  <r>
    <x v="294"/>
    <d v="2013-10-22T16:00:35"/>
    <n v="2013"/>
    <x v="9"/>
    <n v="22"/>
    <x v="15"/>
    <n v="3"/>
    <n v="23.763000000000002"/>
  </r>
  <r>
    <x v="294"/>
    <d v="2013-10-22T17:00:35"/>
    <n v="2013"/>
    <x v="9"/>
    <n v="22"/>
    <x v="16"/>
    <n v="3"/>
    <n v="22.408999999999999"/>
  </r>
  <r>
    <x v="294"/>
    <d v="2013-10-22T18:00:35"/>
    <n v="2013"/>
    <x v="9"/>
    <n v="22"/>
    <x v="17"/>
    <n v="3"/>
    <n v="24.91"/>
  </r>
  <r>
    <x v="294"/>
    <d v="2013-10-22T19:00:35"/>
    <n v="2013"/>
    <x v="9"/>
    <n v="22"/>
    <x v="18"/>
    <n v="3"/>
    <n v="4.2160000000000002"/>
  </r>
  <r>
    <x v="294"/>
    <d v="2013-10-22T20:00:35"/>
    <n v="2013"/>
    <x v="9"/>
    <n v="22"/>
    <x v="19"/>
    <n v="3"/>
    <n v="0"/>
  </r>
  <r>
    <x v="294"/>
    <d v="2013-10-22T21:00:35"/>
    <n v="2013"/>
    <x v="9"/>
    <n v="22"/>
    <x v="20"/>
    <n v="3"/>
    <n v="0"/>
  </r>
  <r>
    <x v="294"/>
    <d v="2013-10-22T22:00:35"/>
    <n v="2013"/>
    <x v="9"/>
    <n v="22"/>
    <x v="21"/>
    <n v="3"/>
    <n v="0"/>
  </r>
  <r>
    <x v="294"/>
    <d v="2013-10-22T23:00:35"/>
    <n v="2013"/>
    <x v="9"/>
    <n v="22"/>
    <x v="22"/>
    <n v="3"/>
    <n v="0"/>
  </r>
  <r>
    <x v="295"/>
    <d v="2013-10-23T00:00:35"/>
    <n v="2013"/>
    <x v="9"/>
    <n v="23"/>
    <x v="23"/>
    <n v="4"/>
    <n v="0"/>
  </r>
  <r>
    <x v="295"/>
    <d v="2013-10-23T01:00:35"/>
    <n v="2013"/>
    <x v="9"/>
    <n v="23"/>
    <x v="0"/>
    <n v="4"/>
    <n v="0"/>
  </r>
  <r>
    <x v="295"/>
    <d v="2013-10-23T02:00:35"/>
    <n v="2013"/>
    <x v="9"/>
    <n v="23"/>
    <x v="1"/>
    <n v="4"/>
    <n v="0"/>
  </r>
  <r>
    <x v="295"/>
    <d v="2013-10-23T03:00:35"/>
    <n v="2013"/>
    <x v="9"/>
    <n v="23"/>
    <x v="2"/>
    <n v="4"/>
    <n v="0"/>
  </r>
  <r>
    <x v="295"/>
    <d v="2013-10-23T04:00:35"/>
    <n v="2013"/>
    <x v="9"/>
    <n v="23"/>
    <x v="3"/>
    <n v="4"/>
    <n v="0"/>
  </r>
  <r>
    <x v="295"/>
    <d v="2013-10-23T05:00:35"/>
    <n v="2013"/>
    <x v="9"/>
    <n v="23"/>
    <x v="4"/>
    <n v="4"/>
    <n v="0"/>
  </r>
  <r>
    <x v="295"/>
    <d v="2013-10-23T06:00:35"/>
    <n v="2013"/>
    <x v="9"/>
    <n v="23"/>
    <x v="5"/>
    <n v="4"/>
    <n v="0"/>
  </r>
  <r>
    <x v="295"/>
    <d v="2013-10-23T07:00:35"/>
    <n v="2013"/>
    <x v="9"/>
    <n v="23"/>
    <x v="6"/>
    <n v="4"/>
    <n v="6.8199999999999997E-2"/>
  </r>
  <r>
    <x v="295"/>
    <d v="2013-10-23T08:00:35"/>
    <n v="2013"/>
    <x v="9"/>
    <n v="23"/>
    <x v="7"/>
    <n v="4"/>
    <n v="3.87"/>
  </r>
  <r>
    <x v="295"/>
    <d v="2013-10-23T09:00:35"/>
    <n v="2013"/>
    <x v="9"/>
    <n v="23"/>
    <x v="8"/>
    <n v="4"/>
    <n v="16.888999999999999"/>
  </r>
  <r>
    <x v="295"/>
    <d v="2013-10-23T10:00:35"/>
    <n v="2013"/>
    <x v="9"/>
    <n v="23"/>
    <x v="9"/>
    <n v="4"/>
    <n v="6.8840000000000003"/>
  </r>
  <r>
    <x v="295"/>
    <d v="2013-10-23T11:00:35"/>
    <n v="2013"/>
    <x v="9"/>
    <n v="23"/>
    <x v="10"/>
    <n v="4"/>
    <n v="5.4039999999999999"/>
  </r>
  <r>
    <x v="295"/>
    <d v="2013-10-23T12:00:35"/>
    <n v="2013"/>
    <x v="9"/>
    <n v="23"/>
    <x v="11"/>
    <n v="4"/>
    <n v="6.306"/>
  </r>
  <r>
    <x v="295"/>
    <d v="2013-10-23T13:00:35"/>
    <n v="2013"/>
    <x v="9"/>
    <n v="23"/>
    <x v="12"/>
    <n v="4"/>
    <n v="21.649000000000001"/>
  </r>
  <r>
    <x v="295"/>
    <d v="2013-10-23T14:00:35"/>
    <n v="2013"/>
    <x v="9"/>
    <n v="23"/>
    <x v="13"/>
    <n v="4"/>
    <n v="48.975999999999999"/>
  </r>
  <r>
    <x v="295"/>
    <d v="2013-10-23T15:00:35"/>
    <n v="2013"/>
    <x v="9"/>
    <n v="23"/>
    <x v="14"/>
    <n v="4"/>
    <n v="49.96"/>
  </r>
  <r>
    <x v="295"/>
    <d v="2013-10-23T16:00:35"/>
    <n v="2013"/>
    <x v="9"/>
    <n v="23"/>
    <x v="15"/>
    <n v="4"/>
    <n v="48.74"/>
  </r>
  <r>
    <x v="295"/>
    <d v="2013-10-23T17:00:35"/>
    <n v="2013"/>
    <x v="9"/>
    <n v="23"/>
    <x v="16"/>
    <n v="4"/>
    <n v="37.831000000000003"/>
  </r>
  <r>
    <x v="295"/>
    <d v="2013-10-23T18:00:35"/>
    <n v="2013"/>
    <x v="9"/>
    <n v="23"/>
    <x v="17"/>
    <n v="4"/>
    <n v="17.376999999999999"/>
  </r>
  <r>
    <x v="295"/>
    <d v="2013-10-23T19:00:35"/>
    <n v="2013"/>
    <x v="9"/>
    <n v="23"/>
    <x v="18"/>
    <n v="4"/>
    <n v="2.3180000000000001"/>
  </r>
  <r>
    <x v="295"/>
    <d v="2013-10-23T20:00:35"/>
    <n v="2013"/>
    <x v="9"/>
    <n v="23"/>
    <x v="19"/>
    <n v="4"/>
    <n v="0"/>
  </r>
  <r>
    <x v="295"/>
    <d v="2013-10-23T21:00:35"/>
    <n v="2013"/>
    <x v="9"/>
    <n v="23"/>
    <x v="20"/>
    <n v="4"/>
    <n v="0"/>
  </r>
  <r>
    <x v="295"/>
    <d v="2013-10-23T22:00:36"/>
    <n v="2013"/>
    <x v="9"/>
    <n v="23"/>
    <x v="21"/>
    <n v="4"/>
    <n v="0"/>
  </r>
  <r>
    <x v="295"/>
    <d v="2013-10-23T23:00:36"/>
    <n v="2013"/>
    <x v="9"/>
    <n v="23"/>
    <x v="22"/>
    <n v="4"/>
    <n v="0"/>
  </r>
  <r>
    <x v="296"/>
    <d v="2013-10-24T00:00:36"/>
    <n v="2013"/>
    <x v="9"/>
    <n v="24"/>
    <x v="23"/>
    <n v="5"/>
    <n v="0"/>
  </r>
  <r>
    <x v="296"/>
    <d v="2013-10-24T01:00:36"/>
    <n v="2013"/>
    <x v="9"/>
    <n v="24"/>
    <x v="0"/>
    <n v="5"/>
    <n v="0"/>
  </r>
  <r>
    <x v="296"/>
    <d v="2013-10-24T02:00:36"/>
    <n v="2013"/>
    <x v="9"/>
    <n v="24"/>
    <x v="1"/>
    <n v="5"/>
    <n v="0"/>
  </r>
  <r>
    <x v="296"/>
    <d v="2013-10-24T03:00:36"/>
    <n v="2013"/>
    <x v="9"/>
    <n v="24"/>
    <x v="2"/>
    <n v="5"/>
    <n v="0"/>
  </r>
  <r>
    <x v="296"/>
    <d v="2013-10-24T04:00:36"/>
    <n v="2013"/>
    <x v="9"/>
    <n v="24"/>
    <x v="3"/>
    <n v="5"/>
    <n v="0"/>
  </r>
  <r>
    <x v="296"/>
    <d v="2013-10-24T05:00:36"/>
    <n v="2013"/>
    <x v="9"/>
    <n v="24"/>
    <x v="4"/>
    <n v="5"/>
    <n v="0"/>
  </r>
  <r>
    <x v="296"/>
    <d v="2013-10-24T06:00:36"/>
    <n v="2013"/>
    <x v="9"/>
    <n v="24"/>
    <x v="5"/>
    <n v="5"/>
    <n v="0"/>
  </r>
  <r>
    <x v="296"/>
    <d v="2013-10-24T07:00:36"/>
    <n v="2013"/>
    <x v="9"/>
    <n v="24"/>
    <x v="6"/>
    <n v="5"/>
    <n v="14.173999999999999"/>
  </r>
  <r>
    <x v="296"/>
    <d v="2013-10-24T08:00:36"/>
    <n v="2013"/>
    <x v="9"/>
    <n v="24"/>
    <x v="7"/>
    <n v="5"/>
    <n v="49.027999999999999"/>
  </r>
  <r>
    <x v="296"/>
    <d v="2013-10-24T09:00:36"/>
    <n v="2013"/>
    <x v="9"/>
    <n v="24"/>
    <x v="8"/>
    <n v="5"/>
    <n v="49.96"/>
  </r>
  <r>
    <x v="296"/>
    <d v="2013-10-24T10:00:36"/>
    <n v="2013"/>
    <x v="9"/>
    <n v="24"/>
    <x v="9"/>
    <n v="5"/>
    <n v="49.96"/>
  </r>
  <r>
    <x v="296"/>
    <d v="2013-10-24T11:00:36"/>
    <n v="2013"/>
    <x v="9"/>
    <n v="24"/>
    <x v="10"/>
    <n v="5"/>
    <n v="49.96"/>
  </r>
  <r>
    <x v="296"/>
    <d v="2013-10-24T12:00:36"/>
    <n v="2013"/>
    <x v="9"/>
    <n v="24"/>
    <x v="11"/>
    <n v="5"/>
    <n v="49.96"/>
  </r>
  <r>
    <x v="296"/>
    <d v="2013-10-24T13:00:36"/>
    <n v="2013"/>
    <x v="9"/>
    <n v="24"/>
    <x v="12"/>
    <n v="5"/>
    <n v="49.96"/>
  </r>
  <r>
    <x v="296"/>
    <d v="2013-10-24T14:00:36"/>
    <n v="2013"/>
    <x v="9"/>
    <n v="24"/>
    <x v="13"/>
    <n v="5"/>
    <n v="49.96"/>
  </r>
  <r>
    <x v="296"/>
    <d v="2013-10-24T15:00:36"/>
    <n v="2013"/>
    <x v="9"/>
    <n v="24"/>
    <x v="14"/>
    <n v="5"/>
    <n v="49.96"/>
  </r>
  <r>
    <x v="296"/>
    <d v="2013-10-24T16:00:36"/>
    <n v="2013"/>
    <x v="9"/>
    <n v="24"/>
    <x v="15"/>
    <n v="5"/>
    <n v="49.96"/>
  </r>
  <r>
    <x v="296"/>
    <d v="2013-10-24T17:00:36"/>
    <n v="2013"/>
    <x v="9"/>
    <n v="24"/>
    <x v="16"/>
    <n v="5"/>
    <n v="49.96"/>
  </r>
  <r>
    <x v="296"/>
    <d v="2013-10-24T18:00:36"/>
    <n v="2013"/>
    <x v="9"/>
    <n v="24"/>
    <x v="17"/>
    <n v="5"/>
    <n v="40.101999999999997"/>
  </r>
  <r>
    <x v="296"/>
    <d v="2013-10-24T19:00:36"/>
    <n v="2013"/>
    <x v="9"/>
    <n v="24"/>
    <x v="18"/>
    <n v="5"/>
    <n v="5.0190000000000001"/>
  </r>
  <r>
    <x v="296"/>
    <d v="2013-10-24T20:00:36"/>
    <n v="2013"/>
    <x v="9"/>
    <n v="24"/>
    <x v="19"/>
    <n v="5"/>
    <n v="0"/>
  </r>
  <r>
    <x v="296"/>
    <d v="2013-10-24T21:00:36"/>
    <n v="2013"/>
    <x v="9"/>
    <n v="24"/>
    <x v="20"/>
    <n v="5"/>
    <n v="0"/>
  </r>
  <r>
    <x v="296"/>
    <d v="2013-10-24T22:00:36"/>
    <n v="2013"/>
    <x v="9"/>
    <n v="24"/>
    <x v="21"/>
    <n v="5"/>
    <n v="0"/>
  </r>
  <r>
    <x v="296"/>
    <d v="2013-10-24T23:00:36"/>
    <n v="2013"/>
    <x v="9"/>
    <n v="24"/>
    <x v="22"/>
    <n v="5"/>
    <n v="0"/>
  </r>
  <r>
    <x v="297"/>
    <d v="2013-10-25T00:00:36"/>
    <n v="2013"/>
    <x v="9"/>
    <n v="25"/>
    <x v="23"/>
    <n v="6"/>
    <n v="0"/>
  </r>
  <r>
    <x v="297"/>
    <d v="2013-10-25T01:00:36"/>
    <n v="2013"/>
    <x v="9"/>
    <n v="25"/>
    <x v="0"/>
    <n v="6"/>
    <n v="0"/>
  </r>
  <r>
    <x v="297"/>
    <d v="2013-10-25T02:00:36"/>
    <n v="2013"/>
    <x v="9"/>
    <n v="25"/>
    <x v="1"/>
    <n v="6"/>
    <n v="0"/>
  </r>
  <r>
    <x v="297"/>
    <d v="2013-10-25T03:00:36"/>
    <n v="2013"/>
    <x v="9"/>
    <n v="25"/>
    <x v="2"/>
    <n v="6"/>
    <n v="0"/>
  </r>
  <r>
    <x v="297"/>
    <d v="2013-10-25T04:00:36"/>
    <n v="2013"/>
    <x v="9"/>
    <n v="25"/>
    <x v="3"/>
    <n v="6"/>
    <n v="0"/>
  </r>
  <r>
    <x v="297"/>
    <d v="2013-10-25T05:00:36"/>
    <n v="2013"/>
    <x v="9"/>
    <n v="25"/>
    <x v="4"/>
    <n v="6"/>
    <n v="0"/>
  </r>
  <r>
    <x v="297"/>
    <d v="2013-10-25T06:00:36"/>
    <n v="2013"/>
    <x v="9"/>
    <n v="25"/>
    <x v="5"/>
    <n v="6"/>
    <n v="0"/>
  </r>
  <r>
    <x v="297"/>
    <d v="2013-10-25T07:00:36"/>
    <n v="2013"/>
    <x v="9"/>
    <n v="25"/>
    <x v="6"/>
    <n v="6"/>
    <n v="16.663"/>
  </r>
  <r>
    <x v="297"/>
    <d v="2013-10-25T08:00:36"/>
    <n v="2013"/>
    <x v="9"/>
    <n v="25"/>
    <x v="7"/>
    <n v="6"/>
    <n v="49.96"/>
  </r>
  <r>
    <x v="297"/>
    <d v="2013-10-25T09:00:36"/>
    <n v="2013"/>
    <x v="9"/>
    <n v="25"/>
    <x v="8"/>
    <n v="6"/>
    <n v="49.96"/>
  </r>
  <r>
    <x v="297"/>
    <d v="2013-10-25T10:00:36"/>
    <n v="2013"/>
    <x v="9"/>
    <n v="25"/>
    <x v="9"/>
    <n v="6"/>
    <n v="49.96"/>
  </r>
  <r>
    <x v="297"/>
    <d v="2013-10-25T11:00:36"/>
    <n v="2013"/>
    <x v="9"/>
    <n v="25"/>
    <x v="10"/>
    <n v="6"/>
    <n v="49.96"/>
  </r>
  <r>
    <x v="297"/>
    <d v="2013-10-25T12:00:36"/>
    <n v="2013"/>
    <x v="9"/>
    <n v="25"/>
    <x v="11"/>
    <n v="6"/>
    <n v="49.96"/>
  </r>
  <r>
    <x v="297"/>
    <d v="2013-10-25T13:00:36"/>
    <n v="2013"/>
    <x v="9"/>
    <n v="25"/>
    <x v="12"/>
    <n v="6"/>
    <n v="49.96"/>
  </r>
  <r>
    <x v="297"/>
    <d v="2013-10-25T14:00:36"/>
    <n v="2013"/>
    <x v="9"/>
    <n v="25"/>
    <x v="13"/>
    <n v="6"/>
    <n v="49.96"/>
  </r>
  <r>
    <x v="297"/>
    <d v="2013-10-25T15:00:36"/>
    <n v="2013"/>
    <x v="9"/>
    <n v="25"/>
    <x v="14"/>
    <n v="6"/>
    <n v="49.96"/>
  </r>
  <r>
    <x v="297"/>
    <d v="2013-10-25T16:00:36"/>
    <n v="2013"/>
    <x v="9"/>
    <n v="25"/>
    <x v="15"/>
    <n v="6"/>
    <n v="49.96"/>
  </r>
  <r>
    <x v="297"/>
    <d v="2013-10-25T17:00:36"/>
    <n v="2013"/>
    <x v="9"/>
    <n v="25"/>
    <x v="16"/>
    <n v="6"/>
    <n v="49.96"/>
  </r>
  <r>
    <x v="297"/>
    <d v="2013-10-25T18:00:36"/>
    <n v="2013"/>
    <x v="9"/>
    <n v="25"/>
    <x v="17"/>
    <n v="6"/>
    <n v="43.085999999999999"/>
  </r>
  <r>
    <x v="297"/>
    <d v="2013-10-25T19:00:36"/>
    <n v="2013"/>
    <x v="9"/>
    <n v="25"/>
    <x v="18"/>
    <n v="6"/>
    <n v="5.92"/>
  </r>
  <r>
    <x v="297"/>
    <d v="2013-10-25T20:00:36"/>
    <n v="2013"/>
    <x v="9"/>
    <n v="25"/>
    <x v="19"/>
    <n v="6"/>
    <n v="0"/>
  </r>
  <r>
    <x v="297"/>
    <d v="2013-10-25T21:00:36"/>
    <n v="2013"/>
    <x v="9"/>
    <n v="25"/>
    <x v="20"/>
    <n v="6"/>
    <n v="0"/>
  </r>
  <r>
    <x v="297"/>
    <d v="2013-10-25T22:00:36"/>
    <n v="2013"/>
    <x v="9"/>
    <n v="25"/>
    <x v="21"/>
    <n v="6"/>
    <n v="0"/>
  </r>
  <r>
    <x v="297"/>
    <d v="2013-10-25T23:00:36"/>
    <n v="2013"/>
    <x v="9"/>
    <n v="25"/>
    <x v="22"/>
    <n v="6"/>
    <n v="0"/>
  </r>
  <r>
    <x v="298"/>
    <d v="2013-10-26T00:00:36"/>
    <n v="2013"/>
    <x v="9"/>
    <n v="26"/>
    <x v="23"/>
    <n v="7"/>
    <n v="0"/>
  </r>
  <r>
    <x v="298"/>
    <d v="2013-10-26T01:00:36"/>
    <n v="2013"/>
    <x v="9"/>
    <n v="26"/>
    <x v="0"/>
    <n v="7"/>
    <n v="0"/>
  </r>
  <r>
    <x v="298"/>
    <d v="2013-10-26T02:00:36"/>
    <n v="2013"/>
    <x v="9"/>
    <n v="26"/>
    <x v="1"/>
    <n v="7"/>
    <n v="0"/>
  </r>
  <r>
    <x v="298"/>
    <d v="2013-10-26T03:00:36"/>
    <n v="2013"/>
    <x v="9"/>
    <n v="26"/>
    <x v="2"/>
    <n v="7"/>
    <n v="0"/>
  </r>
  <r>
    <x v="298"/>
    <d v="2013-10-26T04:00:36"/>
    <n v="2013"/>
    <x v="9"/>
    <n v="26"/>
    <x v="3"/>
    <n v="7"/>
    <n v="0"/>
  </r>
  <r>
    <x v="298"/>
    <d v="2013-10-26T05:00:36"/>
    <n v="2013"/>
    <x v="9"/>
    <n v="26"/>
    <x v="4"/>
    <n v="7"/>
    <n v="0"/>
  </r>
  <r>
    <x v="298"/>
    <d v="2013-10-26T06:00:36"/>
    <n v="2013"/>
    <x v="9"/>
    <n v="26"/>
    <x v="5"/>
    <n v="7"/>
    <n v="0"/>
  </r>
  <r>
    <x v="298"/>
    <d v="2013-10-26T07:00:36"/>
    <n v="2013"/>
    <x v="9"/>
    <n v="26"/>
    <x v="6"/>
    <n v="7"/>
    <n v="17.292999999999999"/>
  </r>
  <r>
    <x v="298"/>
    <d v="2013-10-26T08:00:36"/>
    <n v="2013"/>
    <x v="9"/>
    <n v="26"/>
    <x v="7"/>
    <n v="7"/>
    <n v="49.96"/>
  </r>
  <r>
    <x v="298"/>
    <d v="2013-10-26T09:00:36"/>
    <n v="2013"/>
    <x v="9"/>
    <n v="26"/>
    <x v="8"/>
    <n v="7"/>
    <n v="49.96"/>
  </r>
  <r>
    <x v="298"/>
    <d v="2013-10-26T10:00:36"/>
    <n v="2013"/>
    <x v="9"/>
    <n v="26"/>
    <x v="9"/>
    <n v="7"/>
    <n v="49.96"/>
  </r>
  <r>
    <x v="298"/>
    <d v="2013-10-26T11:00:36"/>
    <n v="2013"/>
    <x v="9"/>
    <n v="26"/>
    <x v="10"/>
    <n v="7"/>
    <n v="49.96"/>
  </r>
  <r>
    <x v="298"/>
    <d v="2013-10-26T12:00:36"/>
    <n v="2013"/>
    <x v="9"/>
    <n v="26"/>
    <x v="11"/>
    <n v="7"/>
    <n v="49.96"/>
  </r>
  <r>
    <x v="298"/>
    <d v="2013-10-26T13:00:36"/>
    <n v="2013"/>
    <x v="9"/>
    <n v="26"/>
    <x v="12"/>
    <n v="7"/>
    <n v="49.96"/>
  </r>
  <r>
    <x v="298"/>
    <d v="2013-10-26T14:00:36"/>
    <n v="2013"/>
    <x v="9"/>
    <n v="26"/>
    <x v="13"/>
    <n v="7"/>
    <n v="49.96"/>
  </r>
  <r>
    <x v="298"/>
    <d v="2013-10-26T15:00:36"/>
    <n v="2013"/>
    <x v="9"/>
    <n v="26"/>
    <x v="14"/>
    <n v="7"/>
    <n v="49.96"/>
  </r>
  <r>
    <x v="298"/>
    <d v="2013-10-26T16:00:36"/>
    <n v="2013"/>
    <x v="9"/>
    <n v="26"/>
    <x v="15"/>
    <n v="7"/>
    <n v="49.96"/>
  </r>
  <r>
    <x v="298"/>
    <d v="2013-10-26T17:00:36"/>
    <n v="2013"/>
    <x v="9"/>
    <n v="26"/>
    <x v="16"/>
    <n v="7"/>
    <n v="49.96"/>
  </r>
  <r>
    <x v="298"/>
    <d v="2013-10-26T18:00:36"/>
    <n v="2013"/>
    <x v="9"/>
    <n v="26"/>
    <x v="17"/>
    <n v="7"/>
    <n v="41.753"/>
  </r>
  <r>
    <x v="298"/>
    <d v="2013-10-26T19:00:36"/>
    <n v="2013"/>
    <x v="9"/>
    <n v="26"/>
    <x v="18"/>
    <n v="7"/>
    <n v="6.0179999999999998"/>
  </r>
  <r>
    <x v="298"/>
    <d v="2013-10-26T20:00:36"/>
    <n v="2013"/>
    <x v="9"/>
    <n v="26"/>
    <x v="19"/>
    <n v="7"/>
    <n v="0"/>
  </r>
  <r>
    <x v="298"/>
    <d v="2013-10-26T21:00:36"/>
    <n v="2013"/>
    <x v="9"/>
    <n v="26"/>
    <x v="20"/>
    <n v="7"/>
    <n v="0"/>
  </r>
  <r>
    <x v="298"/>
    <d v="2013-10-26T22:00:36"/>
    <n v="2013"/>
    <x v="9"/>
    <n v="26"/>
    <x v="21"/>
    <n v="7"/>
    <n v="0"/>
  </r>
  <r>
    <x v="298"/>
    <d v="2013-10-26T23:00:36"/>
    <n v="2013"/>
    <x v="9"/>
    <n v="26"/>
    <x v="22"/>
    <n v="7"/>
    <n v="0"/>
  </r>
  <r>
    <x v="299"/>
    <d v="2013-10-27T00:00:36"/>
    <n v="2013"/>
    <x v="9"/>
    <n v="27"/>
    <x v="23"/>
    <n v="1"/>
    <n v="0"/>
  </r>
  <r>
    <x v="299"/>
    <d v="2013-10-27T01:00:36"/>
    <n v="2013"/>
    <x v="9"/>
    <n v="27"/>
    <x v="0"/>
    <n v="1"/>
    <n v="0"/>
  </r>
  <r>
    <x v="299"/>
    <d v="2013-10-27T02:00:36"/>
    <n v="2013"/>
    <x v="9"/>
    <n v="27"/>
    <x v="1"/>
    <n v="1"/>
    <n v="0"/>
  </r>
  <r>
    <x v="299"/>
    <d v="2013-10-27T03:00:36"/>
    <n v="2013"/>
    <x v="9"/>
    <n v="27"/>
    <x v="2"/>
    <n v="1"/>
    <n v="0"/>
  </r>
  <r>
    <x v="299"/>
    <d v="2013-10-27T04:00:36"/>
    <n v="2013"/>
    <x v="9"/>
    <n v="27"/>
    <x v="3"/>
    <n v="1"/>
    <n v="0"/>
  </r>
  <r>
    <x v="299"/>
    <d v="2013-10-27T05:00:36"/>
    <n v="2013"/>
    <x v="9"/>
    <n v="27"/>
    <x v="4"/>
    <n v="1"/>
    <n v="0"/>
  </r>
  <r>
    <x v="299"/>
    <d v="2013-10-27T06:00:36"/>
    <n v="2013"/>
    <x v="9"/>
    <n v="27"/>
    <x v="5"/>
    <n v="1"/>
    <n v="0"/>
  </r>
  <r>
    <x v="299"/>
    <d v="2013-10-27T07:00:36"/>
    <n v="2013"/>
    <x v="9"/>
    <n v="27"/>
    <x v="6"/>
    <n v="1"/>
    <n v="17.725000000000001"/>
  </r>
  <r>
    <x v="299"/>
    <d v="2013-10-27T08:00:36"/>
    <n v="2013"/>
    <x v="9"/>
    <n v="27"/>
    <x v="7"/>
    <n v="1"/>
    <n v="49.96"/>
  </r>
  <r>
    <x v="299"/>
    <d v="2013-10-27T09:00:36"/>
    <n v="2013"/>
    <x v="9"/>
    <n v="27"/>
    <x v="8"/>
    <n v="1"/>
    <n v="49.96"/>
  </r>
  <r>
    <x v="299"/>
    <d v="2013-10-27T10:00:36"/>
    <n v="2013"/>
    <x v="9"/>
    <n v="27"/>
    <x v="9"/>
    <n v="1"/>
    <n v="49.96"/>
  </r>
  <r>
    <x v="299"/>
    <d v="2013-10-27T11:00:36"/>
    <n v="2013"/>
    <x v="9"/>
    <n v="27"/>
    <x v="10"/>
    <n v="1"/>
    <n v="49.96"/>
  </r>
  <r>
    <x v="299"/>
    <d v="2013-10-27T12:00:36"/>
    <n v="2013"/>
    <x v="9"/>
    <n v="27"/>
    <x v="11"/>
    <n v="1"/>
    <n v="49.96"/>
  </r>
  <r>
    <x v="299"/>
    <d v="2013-10-27T13:00:36"/>
    <n v="2013"/>
    <x v="9"/>
    <n v="27"/>
    <x v="12"/>
    <n v="1"/>
    <n v="49.96"/>
  </r>
  <r>
    <x v="299"/>
    <d v="2013-10-27T14:00:36"/>
    <n v="2013"/>
    <x v="9"/>
    <n v="27"/>
    <x v="13"/>
    <n v="1"/>
    <n v="49.96"/>
  </r>
  <r>
    <x v="299"/>
    <d v="2013-10-27T15:00:36"/>
    <n v="2013"/>
    <x v="9"/>
    <n v="27"/>
    <x v="14"/>
    <n v="1"/>
    <n v="49.96"/>
  </r>
  <r>
    <x v="299"/>
    <d v="2013-10-27T16:00:36"/>
    <n v="2013"/>
    <x v="9"/>
    <n v="27"/>
    <x v="15"/>
    <n v="1"/>
    <n v="49.96"/>
  </r>
  <r>
    <x v="299"/>
    <d v="2013-10-27T17:00:36"/>
    <n v="2013"/>
    <x v="9"/>
    <n v="27"/>
    <x v="16"/>
    <n v="1"/>
    <n v="49.96"/>
  </r>
  <r>
    <x v="299"/>
    <d v="2013-10-27T18:00:36"/>
    <n v="2013"/>
    <x v="9"/>
    <n v="27"/>
    <x v="17"/>
    <n v="1"/>
    <n v="44.811"/>
  </r>
  <r>
    <x v="299"/>
    <d v="2013-10-27T19:00:36"/>
    <n v="2013"/>
    <x v="9"/>
    <n v="27"/>
    <x v="18"/>
    <n v="1"/>
    <n v="6.2460000000000004"/>
  </r>
  <r>
    <x v="299"/>
    <d v="2013-10-27T20:00:36"/>
    <n v="2013"/>
    <x v="9"/>
    <n v="27"/>
    <x v="19"/>
    <n v="1"/>
    <n v="0"/>
  </r>
  <r>
    <x v="299"/>
    <d v="2013-10-27T21:00:36"/>
    <n v="2013"/>
    <x v="9"/>
    <n v="27"/>
    <x v="20"/>
    <n v="1"/>
    <n v="0"/>
  </r>
  <r>
    <x v="299"/>
    <d v="2013-10-27T22:00:36"/>
    <n v="2013"/>
    <x v="9"/>
    <n v="27"/>
    <x v="21"/>
    <n v="1"/>
    <n v="0"/>
  </r>
  <r>
    <x v="299"/>
    <d v="2013-10-27T23:00:36"/>
    <n v="2013"/>
    <x v="9"/>
    <n v="27"/>
    <x v="22"/>
    <n v="1"/>
    <n v="0"/>
  </r>
  <r>
    <x v="300"/>
    <d v="2013-10-28T00:00:36"/>
    <n v="2013"/>
    <x v="9"/>
    <n v="28"/>
    <x v="23"/>
    <n v="2"/>
    <n v="0"/>
  </r>
  <r>
    <x v="300"/>
    <d v="2013-10-28T01:00:36"/>
    <n v="2013"/>
    <x v="9"/>
    <n v="28"/>
    <x v="0"/>
    <n v="2"/>
    <n v="0"/>
  </r>
  <r>
    <x v="300"/>
    <d v="2013-10-28T02:00:36"/>
    <n v="2013"/>
    <x v="9"/>
    <n v="28"/>
    <x v="1"/>
    <n v="2"/>
    <n v="0"/>
  </r>
  <r>
    <x v="300"/>
    <d v="2013-10-28T03:00:36"/>
    <n v="2013"/>
    <x v="9"/>
    <n v="28"/>
    <x v="2"/>
    <n v="2"/>
    <n v="0"/>
  </r>
  <r>
    <x v="300"/>
    <d v="2013-10-28T04:00:36"/>
    <n v="2013"/>
    <x v="9"/>
    <n v="28"/>
    <x v="3"/>
    <n v="2"/>
    <n v="0"/>
  </r>
  <r>
    <x v="300"/>
    <d v="2013-10-28T05:00:36"/>
    <n v="2013"/>
    <x v="9"/>
    <n v="28"/>
    <x v="4"/>
    <n v="2"/>
    <n v="0"/>
  </r>
  <r>
    <x v="300"/>
    <d v="2013-10-28T06:00:36"/>
    <n v="2013"/>
    <x v="9"/>
    <n v="28"/>
    <x v="5"/>
    <n v="2"/>
    <n v="0"/>
  </r>
  <r>
    <x v="300"/>
    <d v="2013-10-28T07:00:36"/>
    <n v="2013"/>
    <x v="9"/>
    <n v="28"/>
    <x v="6"/>
    <n v="2"/>
    <n v="18.317"/>
  </r>
  <r>
    <x v="300"/>
    <d v="2013-10-28T08:00:36"/>
    <n v="2013"/>
    <x v="9"/>
    <n v="28"/>
    <x v="7"/>
    <n v="2"/>
    <n v="49.96"/>
  </r>
  <r>
    <x v="300"/>
    <d v="2013-10-28T09:00:36"/>
    <n v="2013"/>
    <x v="9"/>
    <n v="28"/>
    <x v="8"/>
    <n v="2"/>
    <n v="49.96"/>
  </r>
  <r>
    <x v="300"/>
    <d v="2013-10-28T10:00:36"/>
    <n v="2013"/>
    <x v="9"/>
    <n v="28"/>
    <x v="9"/>
    <n v="2"/>
    <n v="49.96"/>
  </r>
  <r>
    <x v="300"/>
    <d v="2013-10-28T11:00:36"/>
    <n v="2013"/>
    <x v="9"/>
    <n v="28"/>
    <x v="10"/>
    <n v="2"/>
    <n v="49.96"/>
  </r>
  <r>
    <x v="300"/>
    <d v="2013-10-28T12:00:36"/>
    <n v="2013"/>
    <x v="9"/>
    <n v="28"/>
    <x v="11"/>
    <n v="2"/>
    <n v="49.96"/>
  </r>
  <r>
    <x v="300"/>
    <d v="2013-10-28T13:00:36"/>
    <n v="2013"/>
    <x v="9"/>
    <n v="28"/>
    <x v="12"/>
    <n v="2"/>
    <n v="49.96"/>
  </r>
  <r>
    <x v="300"/>
    <d v="2013-10-28T14:00:36"/>
    <n v="2013"/>
    <x v="9"/>
    <n v="28"/>
    <x v="13"/>
    <n v="2"/>
    <n v="49.96"/>
  </r>
  <r>
    <x v="300"/>
    <d v="2013-10-28T15:00:36"/>
    <n v="2013"/>
    <x v="9"/>
    <n v="28"/>
    <x v="14"/>
    <n v="2"/>
    <n v="49.96"/>
  </r>
  <r>
    <x v="300"/>
    <d v="2013-10-28T16:00:36"/>
    <n v="2013"/>
    <x v="9"/>
    <n v="28"/>
    <x v="15"/>
    <n v="2"/>
    <n v="49.96"/>
  </r>
  <r>
    <x v="300"/>
    <d v="2013-10-28T17:00:36"/>
    <n v="2013"/>
    <x v="9"/>
    <n v="28"/>
    <x v="16"/>
    <n v="2"/>
    <n v="49.96"/>
  </r>
  <r>
    <x v="300"/>
    <d v="2013-10-28T18:00:36"/>
    <n v="2013"/>
    <x v="9"/>
    <n v="28"/>
    <x v="17"/>
    <n v="2"/>
    <n v="44.139000000000003"/>
  </r>
  <r>
    <x v="300"/>
    <d v="2013-10-28T19:00:36"/>
    <n v="2013"/>
    <x v="9"/>
    <n v="28"/>
    <x v="18"/>
    <n v="2"/>
    <n v="6.3840000000000003"/>
  </r>
  <r>
    <x v="300"/>
    <d v="2013-10-28T20:00:36"/>
    <n v="2013"/>
    <x v="9"/>
    <n v="28"/>
    <x v="19"/>
    <n v="2"/>
    <n v="0"/>
  </r>
  <r>
    <x v="300"/>
    <d v="2013-10-28T21:00:36"/>
    <n v="2013"/>
    <x v="9"/>
    <n v="28"/>
    <x v="20"/>
    <n v="2"/>
    <n v="0"/>
  </r>
  <r>
    <x v="300"/>
    <d v="2013-10-28T22:00:36"/>
    <n v="2013"/>
    <x v="9"/>
    <n v="28"/>
    <x v="21"/>
    <n v="2"/>
    <n v="0"/>
  </r>
  <r>
    <x v="300"/>
    <d v="2013-10-28T23:00:36"/>
    <n v="2013"/>
    <x v="9"/>
    <n v="28"/>
    <x v="22"/>
    <n v="2"/>
    <n v="0"/>
  </r>
  <r>
    <x v="301"/>
    <d v="2013-10-29T00:00:36"/>
    <n v="2013"/>
    <x v="9"/>
    <n v="29"/>
    <x v="23"/>
    <n v="3"/>
    <n v="0"/>
  </r>
  <r>
    <x v="301"/>
    <d v="2013-10-29T01:00:36"/>
    <n v="2013"/>
    <x v="9"/>
    <n v="29"/>
    <x v="0"/>
    <n v="3"/>
    <n v="0"/>
  </r>
  <r>
    <x v="301"/>
    <d v="2013-10-29T02:00:36"/>
    <n v="2013"/>
    <x v="9"/>
    <n v="29"/>
    <x v="1"/>
    <n v="3"/>
    <n v="0"/>
  </r>
  <r>
    <x v="301"/>
    <d v="2013-10-29T03:00:36"/>
    <n v="2013"/>
    <x v="9"/>
    <n v="29"/>
    <x v="2"/>
    <n v="3"/>
    <n v="0"/>
  </r>
  <r>
    <x v="301"/>
    <d v="2013-10-29T04:00:36"/>
    <n v="2013"/>
    <x v="9"/>
    <n v="29"/>
    <x v="3"/>
    <n v="3"/>
    <n v="0"/>
  </r>
  <r>
    <x v="301"/>
    <d v="2013-10-29T05:00:36"/>
    <n v="2013"/>
    <x v="9"/>
    <n v="29"/>
    <x v="4"/>
    <n v="3"/>
    <n v="0"/>
  </r>
  <r>
    <x v="301"/>
    <d v="2013-10-29T06:00:36"/>
    <n v="2013"/>
    <x v="9"/>
    <n v="29"/>
    <x v="5"/>
    <n v="3"/>
    <n v="0"/>
  </r>
  <r>
    <x v="301"/>
    <d v="2013-10-29T07:00:36"/>
    <n v="2013"/>
    <x v="9"/>
    <n v="29"/>
    <x v="6"/>
    <n v="3"/>
    <n v="18.751000000000001"/>
  </r>
  <r>
    <x v="301"/>
    <d v="2013-10-29T08:00:36"/>
    <n v="2013"/>
    <x v="9"/>
    <n v="29"/>
    <x v="7"/>
    <n v="3"/>
    <n v="49.96"/>
  </r>
  <r>
    <x v="301"/>
    <d v="2013-10-29T09:00:36"/>
    <n v="2013"/>
    <x v="9"/>
    <n v="29"/>
    <x v="8"/>
    <n v="3"/>
    <n v="49.96"/>
  </r>
  <r>
    <x v="301"/>
    <d v="2013-10-29T10:00:36"/>
    <n v="2013"/>
    <x v="9"/>
    <n v="29"/>
    <x v="9"/>
    <n v="3"/>
    <n v="49.96"/>
  </r>
  <r>
    <x v="301"/>
    <d v="2013-10-29T11:00:36"/>
    <n v="2013"/>
    <x v="9"/>
    <n v="29"/>
    <x v="10"/>
    <n v="3"/>
    <n v="49.96"/>
  </r>
  <r>
    <x v="301"/>
    <d v="2013-10-29T12:00:36"/>
    <n v="2013"/>
    <x v="9"/>
    <n v="29"/>
    <x v="11"/>
    <n v="3"/>
    <n v="49.96"/>
  </r>
  <r>
    <x v="301"/>
    <d v="2013-10-29T13:00:36"/>
    <n v="2013"/>
    <x v="9"/>
    <n v="29"/>
    <x v="12"/>
    <n v="3"/>
    <n v="49.96"/>
  </r>
  <r>
    <x v="301"/>
    <d v="2013-10-29T14:00:36"/>
    <n v="2013"/>
    <x v="9"/>
    <n v="29"/>
    <x v="13"/>
    <n v="3"/>
    <n v="49.96"/>
  </r>
  <r>
    <x v="301"/>
    <d v="2013-10-29T15:00:36"/>
    <n v="2013"/>
    <x v="9"/>
    <n v="29"/>
    <x v="14"/>
    <n v="3"/>
    <n v="49.96"/>
  </r>
  <r>
    <x v="301"/>
    <d v="2013-10-29T16:00:36"/>
    <n v="2013"/>
    <x v="9"/>
    <n v="29"/>
    <x v="15"/>
    <n v="3"/>
    <n v="49.96"/>
  </r>
  <r>
    <x v="301"/>
    <d v="2013-10-29T17:00:36"/>
    <n v="2013"/>
    <x v="9"/>
    <n v="29"/>
    <x v="16"/>
    <n v="3"/>
    <n v="49.96"/>
  </r>
  <r>
    <x v="301"/>
    <d v="2013-10-29T18:00:36"/>
    <n v="2013"/>
    <x v="9"/>
    <n v="29"/>
    <x v="17"/>
    <n v="3"/>
    <n v="44.265999999999998"/>
  </r>
  <r>
    <x v="301"/>
    <d v="2013-10-29T19:00:36"/>
    <n v="2013"/>
    <x v="9"/>
    <n v="29"/>
    <x v="18"/>
    <n v="3"/>
    <n v="7.05"/>
  </r>
  <r>
    <x v="301"/>
    <d v="2013-10-29T20:00:36"/>
    <n v="2013"/>
    <x v="9"/>
    <n v="29"/>
    <x v="19"/>
    <n v="3"/>
    <n v="0"/>
  </r>
  <r>
    <x v="301"/>
    <d v="2013-10-29T21:00:36"/>
    <n v="2013"/>
    <x v="9"/>
    <n v="29"/>
    <x v="20"/>
    <n v="3"/>
    <n v="0"/>
  </r>
  <r>
    <x v="301"/>
    <d v="2013-10-29T22:00:36"/>
    <n v="2013"/>
    <x v="9"/>
    <n v="29"/>
    <x v="21"/>
    <n v="3"/>
    <n v="0"/>
  </r>
  <r>
    <x v="301"/>
    <d v="2013-10-29T23:00:36"/>
    <n v="2013"/>
    <x v="9"/>
    <n v="29"/>
    <x v="22"/>
    <n v="3"/>
    <n v="0"/>
  </r>
  <r>
    <x v="302"/>
    <d v="2013-10-30T00:00:36"/>
    <n v="2013"/>
    <x v="9"/>
    <n v="30"/>
    <x v="23"/>
    <n v="4"/>
    <n v="0"/>
  </r>
  <r>
    <x v="302"/>
    <d v="2013-10-30T01:00:36"/>
    <n v="2013"/>
    <x v="9"/>
    <n v="30"/>
    <x v="0"/>
    <n v="4"/>
    <n v="0"/>
  </r>
  <r>
    <x v="302"/>
    <d v="2013-10-30T02:00:36"/>
    <n v="2013"/>
    <x v="9"/>
    <n v="30"/>
    <x v="1"/>
    <n v="4"/>
    <n v="0"/>
  </r>
  <r>
    <x v="302"/>
    <d v="2013-10-30T03:00:36"/>
    <n v="2013"/>
    <x v="9"/>
    <n v="30"/>
    <x v="2"/>
    <n v="4"/>
    <n v="0"/>
  </r>
  <r>
    <x v="302"/>
    <d v="2013-10-30T04:00:36"/>
    <n v="2013"/>
    <x v="9"/>
    <n v="30"/>
    <x v="3"/>
    <n v="4"/>
    <n v="0"/>
  </r>
  <r>
    <x v="302"/>
    <d v="2013-10-30T05:00:36"/>
    <n v="2013"/>
    <x v="9"/>
    <n v="30"/>
    <x v="4"/>
    <n v="4"/>
    <n v="0"/>
  </r>
  <r>
    <x v="302"/>
    <d v="2013-10-30T06:00:36"/>
    <n v="2013"/>
    <x v="9"/>
    <n v="30"/>
    <x v="5"/>
    <n v="4"/>
    <n v="0"/>
  </r>
  <r>
    <x v="302"/>
    <d v="2013-10-30T07:00:36"/>
    <n v="2013"/>
    <x v="9"/>
    <n v="30"/>
    <x v="6"/>
    <n v="4"/>
    <n v="19.434000000000001"/>
  </r>
  <r>
    <x v="302"/>
    <d v="2013-10-30T08:00:36"/>
    <n v="2013"/>
    <x v="9"/>
    <n v="30"/>
    <x v="7"/>
    <n v="4"/>
    <n v="49.96"/>
  </r>
  <r>
    <x v="302"/>
    <d v="2013-10-30T09:00:36"/>
    <n v="2013"/>
    <x v="9"/>
    <n v="30"/>
    <x v="8"/>
    <n v="4"/>
    <n v="49.96"/>
  </r>
  <r>
    <x v="302"/>
    <d v="2013-10-30T10:00:36"/>
    <n v="2013"/>
    <x v="9"/>
    <n v="30"/>
    <x v="9"/>
    <n v="4"/>
    <n v="49.96"/>
  </r>
  <r>
    <x v="302"/>
    <d v="2013-10-30T11:00:36"/>
    <n v="2013"/>
    <x v="9"/>
    <n v="30"/>
    <x v="10"/>
    <n v="4"/>
    <n v="49.96"/>
  </r>
  <r>
    <x v="302"/>
    <d v="2013-10-30T12:00:36"/>
    <n v="2013"/>
    <x v="9"/>
    <n v="30"/>
    <x v="11"/>
    <n v="4"/>
    <n v="49.96"/>
  </r>
  <r>
    <x v="302"/>
    <d v="2013-10-30T13:00:36"/>
    <n v="2013"/>
    <x v="9"/>
    <n v="30"/>
    <x v="12"/>
    <n v="4"/>
    <n v="49.96"/>
  </r>
  <r>
    <x v="302"/>
    <d v="2013-10-30T14:00:36"/>
    <n v="2013"/>
    <x v="9"/>
    <n v="30"/>
    <x v="13"/>
    <n v="4"/>
    <n v="49.96"/>
  </r>
  <r>
    <x v="302"/>
    <d v="2013-10-30T15:00:36"/>
    <n v="2013"/>
    <x v="9"/>
    <n v="30"/>
    <x v="14"/>
    <n v="4"/>
    <n v="49.96"/>
  </r>
  <r>
    <x v="302"/>
    <d v="2013-10-30T16:00:36"/>
    <n v="2013"/>
    <x v="9"/>
    <n v="30"/>
    <x v="15"/>
    <n v="4"/>
    <n v="49.96"/>
  </r>
  <r>
    <x v="302"/>
    <d v="2013-10-30T17:00:36"/>
    <n v="2013"/>
    <x v="9"/>
    <n v="30"/>
    <x v="16"/>
    <n v="4"/>
    <n v="49.96"/>
  </r>
  <r>
    <x v="302"/>
    <d v="2013-10-30T18:00:36"/>
    <n v="2013"/>
    <x v="9"/>
    <n v="30"/>
    <x v="17"/>
    <n v="4"/>
    <n v="44.308"/>
  </r>
  <r>
    <x v="302"/>
    <d v="2013-10-30T19:00:36"/>
    <n v="2013"/>
    <x v="9"/>
    <n v="30"/>
    <x v="18"/>
    <n v="4"/>
    <n v="7.0750000000000002"/>
  </r>
  <r>
    <x v="302"/>
    <d v="2013-10-30T20:00:36"/>
    <n v="2013"/>
    <x v="9"/>
    <n v="30"/>
    <x v="19"/>
    <n v="4"/>
    <n v="0"/>
  </r>
  <r>
    <x v="302"/>
    <d v="2013-10-30T21:00:36"/>
    <n v="2013"/>
    <x v="9"/>
    <n v="30"/>
    <x v="20"/>
    <n v="4"/>
    <n v="0"/>
  </r>
  <r>
    <x v="302"/>
    <d v="2013-10-30T22:00:36"/>
    <n v="2013"/>
    <x v="9"/>
    <n v="30"/>
    <x v="21"/>
    <n v="4"/>
    <n v="0"/>
  </r>
  <r>
    <x v="302"/>
    <d v="2013-10-30T23:00:36"/>
    <n v="2013"/>
    <x v="9"/>
    <n v="30"/>
    <x v="22"/>
    <n v="4"/>
    <n v="0"/>
  </r>
  <r>
    <x v="303"/>
    <d v="2013-10-31T00:00:36"/>
    <n v="2013"/>
    <x v="9"/>
    <n v="31"/>
    <x v="23"/>
    <n v="5"/>
    <n v="0"/>
  </r>
  <r>
    <x v="303"/>
    <d v="2013-10-31T01:00:36"/>
    <n v="2013"/>
    <x v="9"/>
    <n v="31"/>
    <x v="0"/>
    <n v="5"/>
    <n v="0"/>
  </r>
  <r>
    <x v="303"/>
    <d v="2013-10-31T02:00:36"/>
    <n v="2013"/>
    <x v="9"/>
    <n v="31"/>
    <x v="1"/>
    <n v="5"/>
    <n v="0"/>
  </r>
  <r>
    <x v="303"/>
    <d v="2013-10-31T03:00:36"/>
    <n v="2013"/>
    <x v="9"/>
    <n v="31"/>
    <x v="2"/>
    <n v="5"/>
    <n v="0"/>
  </r>
  <r>
    <x v="303"/>
    <d v="2013-10-31T04:00:36"/>
    <n v="2013"/>
    <x v="9"/>
    <n v="31"/>
    <x v="3"/>
    <n v="5"/>
    <n v="0"/>
  </r>
  <r>
    <x v="303"/>
    <d v="2013-10-31T05:00:36"/>
    <n v="2013"/>
    <x v="9"/>
    <n v="31"/>
    <x v="4"/>
    <n v="5"/>
    <n v="0"/>
  </r>
  <r>
    <x v="303"/>
    <d v="2013-10-31T06:00:36"/>
    <n v="2013"/>
    <x v="9"/>
    <n v="31"/>
    <x v="5"/>
    <n v="5"/>
    <n v="0"/>
  </r>
  <r>
    <x v="303"/>
    <d v="2013-10-31T07:00:36"/>
    <n v="2013"/>
    <x v="9"/>
    <n v="31"/>
    <x v="6"/>
    <n v="5"/>
    <n v="19.768999999999998"/>
  </r>
  <r>
    <x v="303"/>
    <d v="2013-10-31T08:00:36"/>
    <n v="2013"/>
    <x v="9"/>
    <n v="31"/>
    <x v="7"/>
    <n v="5"/>
    <n v="49.96"/>
  </r>
  <r>
    <x v="303"/>
    <d v="2013-10-31T09:00:36"/>
    <n v="2013"/>
    <x v="9"/>
    <n v="31"/>
    <x v="8"/>
    <n v="5"/>
    <n v="49.96"/>
  </r>
  <r>
    <x v="303"/>
    <d v="2013-10-31T10:00:36"/>
    <n v="2013"/>
    <x v="9"/>
    <n v="31"/>
    <x v="9"/>
    <n v="5"/>
    <n v="49.96"/>
  </r>
  <r>
    <x v="303"/>
    <d v="2013-10-31T11:00:36"/>
    <n v="2013"/>
    <x v="9"/>
    <n v="31"/>
    <x v="10"/>
    <n v="5"/>
    <n v="49.96"/>
  </r>
  <r>
    <x v="303"/>
    <d v="2013-10-31T12:00:36"/>
    <n v="2013"/>
    <x v="9"/>
    <n v="31"/>
    <x v="11"/>
    <n v="5"/>
    <n v="49.96"/>
  </r>
  <r>
    <x v="303"/>
    <d v="2013-10-31T13:00:36"/>
    <n v="2013"/>
    <x v="9"/>
    <n v="31"/>
    <x v="12"/>
    <n v="5"/>
    <n v="49.96"/>
  </r>
  <r>
    <x v="303"/>
    <d v="2013-10-31T14:00:36"/>
    <n v="2013"/>
    <x v="9"/>
    <n v="31"/>
    <x v="13"/>
    <n v="5"/>
    <n v="49.96"/>
  </r>
  <r>
    <x v="303"/>
    <d v="2013-10-31T15:00:36"/>
    <n v="2013"/>
    <x v="9"/>
    <n v="31"/>
    <x v="14"/>
    <n v="5"/>
    <n v="49.96"/>
  </r>
  <r>
    <x v="303"/>
    <d v="2013-10-31T16:00:36"/>
    <n v="2013"/>
    <x v="9"/>
    <n v="31"/>
    <x v="15"/>
    <n v="5"/>
    <n v="49.96"/>
  </r>
  <r>
    <x v="303"/>
    <d v="2013-10-31T17:00:36"/>
    <n v="2013"/>
    <x v="9"/>
    <n v="31"/>
    <x v="16"/>
    <n v="5"/>
    <n v="49.96"/>
  </r>
  <r>
    <x v="303"/>
    <d v="2013-10-31T18:00:36"/>
    <n v="2013"/>
    <x v="9"/>
    <n v="31"/>
    <x v="17"/>
    <n v="5"/>
    <n v="43.777000000000001"/>
  </r>
  <r>
    <x v="303"/>
    <d v="2013-10-31T19:00:36"/>
    <n v="2013"/>
    <x v="9"/>
    <n v="31"/>
    <x v="18"/>
    <n v="5"/>
    <n v="7.0640000000000001"/>
  </r>
  <r>
    <x v="303"/>
    <d v="2013-10-31T20:00:36"/>
    <n v="2013"/>
    <x v="9"/>
    <n v="31"/>
    <x v="19"/>
    <n v="5"/>
    <n v="0"/>
  </r>
  <r>
    <x v="303"/>
    <d v="2013-10-31T21:00:36"/>
    <n v="2013"/>
    <x v="9"/>
    <n v="31"/>
    <x v="20"/>
    <n v="5"/>
    <n v="0"/>
  </r>
  <r>
    <x v="303"/>
    <d v="2013-10-31T22:00:36"/>
    <n v="2013"/>
    <x v="9"/>
    <n v="31"/>
    <x v="21"/>
    <n v="5"/>
    <n v="0"/>
  </r>
  <r>
    <x v="303"/>
    <d v="2013-10-31T23:00:36"/>
    <n v="2013"/>
    <x v="9"/>
    <n v="31"/>
    <x v="22"/>
    <n v="5"/>
    <n v="0"/>
  </r>
  <r>
    <x v="304"/>
    <d v="2013-11-01T00:00:36"/>
    <n v="2013"/>
    <x v="10"/>
    <n v="1"/>
    <x v="23"/>
    <n v="6"/>
    <n v="0"/>
  </r>
  <r>
    <x v="304"/>
    <d v="2013-11-01T01:00:36"/>
    <n v="2013"/>
    <x v="10"/>
    <n v="1"/>
    <x v="0"/>
    <n v="6"/>
    <n v="0"/>
  </r>
  <r>
    <x v="304"/>
    <d v="2013-11-01T02:00:36"/>
    <n v="2013"/>
    <x v="10"/>
    <n v="1"/>
    <x v="1"/>
    <n v="6"/>
    <n v="0"/>
  </r>
  <r>
    <x v="304"/>
    <d v="2013-11-01T03:00:36"/>
    <n v="2013"/>
    <x v="10"/>
    <n v="1"/>
    <x v="2"/>
    <n v="6"/>
    <n v="0"/>
  </r>
  <r>
    <x v="304"/>
    <d v="2013-11-01T04:00:36"/>
    <n v="2013"/>
    <x v="10"/>
    <n v="1"/>
    <x v="3"/>
    <n v="6"/>
    <n v="0"/>
  </r>
  <r>
    <x v="304"/>
    <d v="2013-11-01T05:00:36"/>
    <n v="2013"/>
    <x v="10"/>
    <n v="1"/>
    <x v="4"/>
    <n v="6"/>
    <n v="0"/>
  </r>
  <r>
    <x v="304"/>
    <d v="2013-11-01T06:00:36"/>
    <n v="2013"/>
    <x v="10"/>
    <n v="1"/>
    <x v="5"/>
    <n v="6"/>
    <n v="0"/>
  </r>
  <r>
    <x v="304"/>
    <d v="2013-11-01T07:00:37"/>
    <n v="2013"/>
    <x v="10"/>
    <n v="1"/>
    <x v="6"/>
    <n v="6"/>
    <n v="21.010999999999999"/>
  </r>
  <r>
    <x v="304"/>
    <d v="2013-11-01T08:00:37"/>
    <n v="2013"/>
    <x v="10"/>
    <n v="1"/>
    <x v="7"/>
    <n v="6"/>
    <n v="49.96"/>
  </r>
  <r>
    <x v="304"/>
    <d v="2013-11-01T09:00:37"/>
    <n v="2013"/>
    <x v="10"/>
    <n v="1"/>
    <x v="8"/>
    <n v="6"/>
    <n v="49.96"/>
  </r>
  <r>
    <x v="304"/>
    <d v="2013-11-01T10:00:37"/>
    <n v="2013"/>
    <x v="10"/>
    <n v="1"/>
    <x v="9"/>
    <n v="6"/>
    <n v="49.96"/>
  </r>
  <r>
    <x v="304"/>
    <d v="2013-11-01T11:00:37"/>
    <n v="2013"/>
    <x v="10"/>
    <n v="1"/>
    <x v="10"/>
    <n v="6"/>
    <n v="49.96"/>
  </r>
  <r>
    <x v="304"/>
    <d v="2013-11-01T12:00:37"/>
    <n v="2013"/>
    <x v="10"/>
    <n v="1"/>
    <x v="11"/>
    <n v="6"/>
    <n v="49.96"/>
  </r>
  <r>
    <x v="304"/>
    <d v="2013-11-01T13:00:37"/>
    <n v="2013"/>
    <x v="10"/>
    <n v="1"/>
    <x v="12"/>
    <n v="6"/>
    <n v="49.96"/>
  </r>
  <r>
    <x v="304"/>
    <d v="2013-11-01T14:00:37"/>
    <n v="2013"/>
    <x v="10"/>
    <n v="1"/>
    <x v="13"/>
    <n v="6"/>
    <n v="49.96"/>
  </r>
  <r>
    <x v="304"/>
    <d v="2013-11-01T15:00:37"/>
    <n v="2013"/>
    <x v="10"/>
    <n v="1"/>
    <x v="14"/>
    <n v="6"/>
    <n v="49.96"/>
  </r>
  <r>
    <x v="304"/>
    <d v="2013-11-01T16:00:37"/>
    <n v="2013"/>
    <x v="10"/>
    <n v="1"/>
    <x v="15"/>
    <n v="6"/>
    <n v="49.96"/>
  </r>
  <r>
    <x v="304"/>
    <d v="2013-11-01T17:00:37"/>
    <n v="2013"/>
    <x v="10"/>
    <n v="1"/>
    <x v="16"/>
    <n v="6"/>
    <n v="49.96"/>
  </r>
  <r>
    <x v="304"/>
    <d v="2013-11-01T18:00:37"/>
    <n v="2013"/>
    <x v="10"/>
    <n v="1"/>
    <x v="17"/>
    <n v="6"/>
    <n v="42.805999999999997"/>
  </r>
  <r>
    <x v="304"/>
    <d v="2013-11-01T19:00:37"/>
    <n v="2013"/>
    <x v="10"/>
    <n v="1"/>
    <x v="18"/>
    <n v="6"/>
    <n v="6.8129999999999997"/>
  </r>
  <r>
    <x v="304"/>
    <d v="2013-11-01T20:00:37"/>
    <n v="2013"/>
    <x v="10"/>
    <n v="1"/>
    <x v="19"/>
    <n v="6"/>
    <n v="0"/>
  </r>
  <r>
    <x v="304"/>
    <d v="2013-11-01T21:00:37"/>
    <n v="2013"/>
    <x v="10"/>
    <n v="1"/>
    <x v="20"/>
    <n v="6"/>
    <n v="0"/>
  </r>
  <r>
    <x v="304"/>
    <d v="2013-11-01T22:00:37"/>
    <n v="2013"/>
    <x v="10"/>
    <n v="1"/>
    <x v="21"/>
    <n v="6"/>
    <n v="0"/>
  </r>
  <r>
    <x v="304"/>
    <d v="2013-11-01T23:00:37"/>
    <n v="2013"/>
    <x v="10"/>
    <n v="1"/>
    <x v="22"/>
    <n v="6"/>
    <n v="0"/>
  </r>
  <r>
    <x v="305"/>
    <d v="2013-11-02T00:00:37"/>
    <n v="2013"/>
    <x v="10"/>
    <n v="2"/>
    <x v="23"/>
    <n v="7"/>
    <n v="0"/>
  </r>
  <r>
    <x v="305"/>
    <d v="2013-11-02T01:00:37"/>
    <n v="2013"/>
    <x v="10"/>
    <n v="2"/>
    <x v="0"/>
    <n v="7"/>
    <n v="0"/>
  </r>
  <r>
    <x v="305"/>
    <d v="2013-11-02T02:00:37"/>
    <n v="2013"/>
    <x v="10"/>
    <n v="2"/>
    <x v="1"/>
    <n v="7"/>
    <n v="0"/>
  </r>
  <r>
    <x v="305"/>
    <d v="2013-11-02T03:00:37"/>
    <n v="2013"/>
    <x v="10"/>
    <n v="2"/>
    <x v="2"/>
    <n v="7"/>
    <n v="0"/>
  </r>
  <r>
    <x v="305"/>
    <d v="2013-11-02T04:00:37"/>
    <n v="2013"/>
    <x v="10"/>
    <n v="2"/>
    <x v="3"/>
    <n v="7"/>
    <n v="0"/>
  </r>
  <r>
    <x v="305"/>
    <d v="2013-11-02T05:00:37"/>
    <n v="2013"/>
    <x v="10"/>
    <n v="2"/>
    <x v="4"/>
    <n v="7"/>
    <n v="0"/>
  </r>
  <r>
    <x v="305"/>
    <d v="2013-11-02T06:00:37"/>
    <n v="2013"/>
    <x v="10"/>
    <n v="2"/>
    <x v="5"/>
    <n v="7"/>
    <n v="0"/>
  </r>
  <r>
    <x v="305"/>
    <d v="2013-11-02T07:00:37"/>
    <n v="2013"/>
    <x v="10"/>
    <n v="2"/>
    <x v="6"/>
    <n v="7"/>
    <n v="20.748999999999999"/>
  </r>
  <r>
    <x v="305"/>
    <d v="2013-11-02T08:00:37"/>
    <n v="2013"/>
    <x v="10"/>
    <n v="2"/>
    <x v="7"/>
    <n v="7"/>
    <n v="49.96"/>
  </r>
  <r>
    <x v="305"/>
    <d v="2013-11-02T09:00:37"/>
    <n v="2013"/>
    <x v="10"/>
    <n v="2"/>
    <x v="8"/>
    <n v="7"/>
    <n v="49.96"/>
  </r>
  <r>
    <x v="305"/>
    <d v="2013-11-02T10:00:37"/>
    <n v="2013"/>
    <x v="10"/>
    <n v="2"/>
    <x v="9"/>
    <n v="7"/>
    <n v="49.96"/>
  </r>
  <r>
    <x v="305"/>
    <d v="2013-11-02T11:00:37"/>
    <n v="2013"/>
    <x v="10"/>
    <n v="2"/>
    <x v="10"/>
    <n v="7"/>
    <n v="49.96"/>
  </r>
  <r>
    <x v="305"/>
    <d v="2013-11-02T12:00:37"/>
    <n v="2013"/>
    <x v="10"/>
    <n v="2"/>
    <x v="11"/>
    <n v="7"/>
    <n v="49.96"/>
  </r>
  <r>
    <x v="305"/>
    <d v="2013-11-02T13:00:37"/>
    <n v="2013"/>
    <x v="10"/>
    <n v="2"/>
    <x v="12"/>
    <n v="7"/>
    <n v="49.96"/>
  </r>
  <r>
    <x v="305"/>
    <d v="2013-11-02T14:00:37"/>
    <n v="2013"/>
    <x v="10"/>
    <n v="2"/>
    <x v="13"/>
    <n v="7"/>
    <n v="49.96"/>
  </r>
  <r>
    <x v="305"/>
    <d v="2013-11-02T15:00:37"/>
    <n v="2013"/>
    <x v="10"/>
    <n v="2"/>
    <x v="14"/>
    <n v="7"/>
    <n v="49.96"/>
  </r>
  <r>
    <x v="305"/>
    <d v="2013-11-02T16:00:37"/>
    <n v="2013"/>
    <x v="10"/>
    <n v="2"/>
    <x v="15"/>
    <n v="7"/>
    <n v="49.96"/>
  </r>
  <r>
    <x v="305"/>
    <d v="2013-11-02T17:00:37"/>
    <n v="2013"/>
    <x v="10"/>
    <n v="2"/>
    <x v="16"/>
    <n v="7"/>
    <n v="49.96"/>
  </r>
  <r>
    <x v="305"/>
    <d v="2013-11-02T18:00:37"/>
    <n v="2013"/>
    <x v="10"/>
    <n v="2"/>
    <x v="17"/>
    <n v="7"/>
    <n v="45.680999999999997"/>
  </r>
  <r>
    <x v="305"/>
    <d v="2013-11-02T19:00:37"/>
    <n v="2013"/>
    <x v="10"/>
    <n v="2"/>
    <x v="18"/>
    <n v="7"/>
    <n v="7.7439999999999998"/>
  </r>
  <r>
    <x v="305"/>
    <d v="2013-11-02T20:00:37"/>
    <n v="2013"/>
    <x v="10"/>
    <n v="2"/>
    <x v="19"/>
    <n v="7"/>
    <n v="0"/>
  </r>
  <r>
    <x v="305"/>
    <d v="2013-11-02T21:00:37"/>
    <n v="2013"/>
    <x v="10"/>
    <n v="2"/>
    <x v="20"/>
    <n v="7"/>
    <n v="0"/>
  </r>
  <r>
    <x v="305"/>
    <d v="2013-11-02T22:00:37"/>
    <n v="2013"/>
    <x v="10"/>
    <n v="2"/>
    <x v="21"/>
    <n v="7"/>
    <n v="0"/>
  </r>
  <r>
    <x v="305"/>
    <d v="2013-11-02T23:00:37"/>
    <n v="2013"/>
    <x v="10"/>
    <n v="2"/>
    <x v="22"/>
    <n v="7"/>
    <n v="0"/>
  </r>
  <r>
    <x v="306"/>
    <d v="2013-11-03T00:00:37"/>
    <n v="2013"/>
    <x v="10"/>
    <n v="3"/>
    <x v="23"/>
    <n v="1"/>
    <n v="0"/>
  </r>
  <r>
    <x v="306"/>
    <d v="2013-11-03T01:00:37"/>
    <n v="2013"/>
    <x v="10"/>
    <n v="3"/>
    <x v="0"/>
    <n v="1"/>
    <n v="0"/>
  </r>
  <r>
    <x v="306"/>
    <d v="2013-11-03T02:00:37"/>
    <n v="2013"/>
    <x v="10"/>
    <n v="3"/>
    <x v="1"/>
    <n v="1"/>
    <n v="0"/>
  </r>
  <r>
    <x v="306"/>
    <d v="2013-11-03T03:00:37"/>
    <n v="2013"/>
    <x v="10"/>
    <n v="3"/>
    <x v="2"/>
    <n v="1"/>
    <n v="0"/>
  </r>
  <r>
    <x v="306"/>
    <d v="2013-11-03T04:00:37"/>
    <n v="2013"/>
    <x v="10"/>
    <n v="3"/>
    <x v="3"/>
    <n v="1"/>
    <n v="0"/>
  </r>
  <r>
    <x v="306"/>
    <d v="2013-11-03T05:00:37"/>
    <n v="2013"/>
    <x v="10"/>
    <n v="3"/>
    <x v="4"/>
    <n v="1"/>
    <n v="0"/>
  </r>
  <r>
    <x v="306"/>
    <d v="2013-11-03T06:00:37"/>
    <n v="2013"/>
    <x v="10"/>
    <n v="3"/>
    <x v="5"/>
    <n v="1"/>
    <n v="0"/>
  </r>
  <r>
    <x v="306"/>
    <d v="2013-11-03T07:00:37"/>
    <n v="2013"/>
    <x v="10"/>
    <n v="3"/>
    <x v="6"/>
    <n v="1"/>
    <n v="21.469000000000001"/>
  </r>
  <r>
    <x v="306"/>
    <d v="2013-11-03T08:00:37"/>
    <n v="2013"/>
    <x v="10"/>
    <n v="3"/>
    <x v="7"/>
    <n v="1"/>
    <n v="49.96"/>
  </r>
  <r>
    <x v="306"/>
    <d v="2013-11-03T09:00:37"/>
    <n v="2013"/>
    <x v="10"/>
    <n v="3"/>
    <x v="8"/>
    <n v="1"/>
    <n v="49.96"/>
  </r>
  <r>
    <x v="306"/>
    <d v="2013-11-03T10:00:37"/>
    <n v="2013"/>
    <x v="10"/>
    <n v="3"/>
    <x v="9"/>
    <n v="1"/>
    <n v="49.96"/>
  </r>
  <r>
    <x v="306"/>
    <d v="2013-11-03T11:00:37"/>
    <n v="2013"/>
    <x v="10"/>
    <n v="3"/>
    <x v="10"/>
    <n v="1"/>
    <n v="49.96"/>
  </r>
  <r>
    <x v="306"/>
    <d v="2013-11-03T12:00:37"/>
    <n v="2013"/>
    <x v="10"/>
    <n v="3"/>
    <x v="11"/>
    <n v="1"/>
    <n v="49.96"/>
  </r>
  <r>
    <x v="306"/>
    <d v="2013-11-03T13:00:37"/>
    <n v="2013"/>
    <x v="10"/>
    <n v="3"/>
    <x v="12"/>
    <n v="1"/>
    <n v="49.96"/>
  </r>
  <r>
    <x v="306"/>
    <d v="2013-11-03T14:00:37"/>
    <n v="2013"/>
    <x v="10"/>
    <n v="3"/>
    <x v="13"/>
    <n v="1"/>
    <n v="49.96"/>
  </r>
  <r>
    <x v="306"/>
    <d v="2013-11-03T15:00:37"/>
    <n v="2013"/>
    <x v="10"/>
    <n v="3"/>
    <x v="14"/>
    <n v="1"/>
    <n v="49.96"/>
  </r>
  <r>
    <x v="306"/>
    <d v="2013-11-03T16:00:37"/>
    <n v="2013"/>
    <x v="10"/>
    <n v="3"/>
    <x v="15"/>
    <n v="1"/>
    <n v="49.96"/>
  </r>
  <r>
    <x v="306"/>
    <d v="2013-11-03T17:00:37"/>
    <n v="2013"/>
    <x v="10"/>
    <n v="3"/>
    <x v="16"/>
    <n v="1"/>
    <n v="48.265999999999998"/>
  </r>
  <r>
    <x v="306"/>
    <d v="2013-11-03T18:00:37"/>
    <n v="2013"/>
    <x v="10"/>
    <n v="3"/>
    <x v="17"/>
    <n v="1"/>
    <n v="43.09"/>
  </r>
  <r>
    <x v="306"/>
    <d v="2013-11-03T19:00:37"/>
    <n v="2013"/>
    <x v="10"/>
    <n v="3"/>
    <x v="18"/>
    <n v="1"/>
    <n v="8.5779999999999994"/>
  </r>
  <r>
    <x v="306"/>
    <d v="2013-11-03T20:00:37"/>
    <n v="2013"/>
    <x v="10"/>
    <n v="3"/>
    <x v="19"/>
    <n v="1"/>
    <n v="0"/>
  </r>
  <r>
    <x v="306"/>
    <d v="2013-11-03T21:00:37"/>
    <n v="2013"/>
    <x v="10"/>
    <n v="3"/>
    <x v="20"/>
    <n v="1"/>
    <n v="0"/>
  </r>
  <r>
    <x v="306"/>
    <d v="2013-11-03T22:00:37"/>
    <n v="2013"/>
    <x v="10"/>
    <n v="3"/>
    <x v="21"/>
    <n v="1"/>
    <n v="0"/>
  </r>
  <r>
    <x v="306"/>
    <d v="2013-11-03T23:00:37"/>
    <n v="2013"/>
    <x v="10"/>
    <n v="3"/>
    <x v="22"/>
    <n v="1"/>
    <n v="0"/>
  </r>
  <r>
    <x v="307"/>
    <d v="2013-11-04T00:00:37"/>
    <n v="2013"/>
    <x v="10"/>
    <n v="4"/>
    <x v="23"/>
    <n v="2"/>
    <n v="0"/>
  </r>
  <r>
    <x v="307"/>
    <d v="2013-11-04T01:00:37"/>
    <n v="2013"/>
    <x v="10"/>
    <n v="4"/>
    <x v="0"/>
    <n v="2"/>
    <n v="0"/>
  </r>
  <r>
    <x v="307"/>
    <d v="2013-11-04T02:00:37"/>
    <n v="2013"/>
    <x v="10"/>
    <n v="4"/>
    <x v="1"/>
    <n v="2"/>
    <n v="0"/>
  </r>
  <r>
    <x v="307"/>
    <d v="2013-11-04T03:00:37"/>
    <n v="2013"/>
    <x v="10"/>
    <n v="4"/>
    <x v="2"/>
    <n v="2"/>
    <n v="0"/>
  </r>
  <r>
    <x v="307"/>
    <d v="2013-11-04T04:00:37"/>
    <n v="2013"/>
    <x v="10"/>
    <n v="4"/>
    <x v="3"/>
    <n v="2"/>
    <n v="0"/>
  </r>
  <r>
    <x v="307"/>
    <d v="2013-11-04T05:00:37"/>
    <n v="2013"/>
    <x v="10"/>
    <n v="4"/>
    <x v="4"/>
    <n v="2"/>
    <n v="0"/>
  </r>
  <r>
    <x v="307"/>
    <d v="2013-11-04T06:00:37"/>
    <n v="2013"/>
    <x v="10"/>
    <n v="4"/>
    <x v="5"/>
    <n v="2"/>
    <n v="0"/>
  </r>
  <r>
    <x v="307"/>
    <d v="2013-11-04T07:00:37"/>
    <n v="2013"/>
    <x v="10"/>
    <n v="4"/>
    <x v="6"/>
    <n v="2"/>
    <n v="21.824000000000002"/>
  </r>
  <r>
    <x v="307"/>
    <d v="2013-11-04T08:00:37"/>
    <n v="2013"/>
    <x v="10"/>
    <n v="4"/>
    <x v="7"/>
    <n v="2"/>
    <n v="49.96"/>
  </r>
  <r>
    <x v="307"/>
    <d v="2013-11-04T09:00:37"/>
    <n v="2013"/>
    <x v="10"/>
    <n v="4"/>
    <x v="8"/>
    <n v="2"/>
    <n v="49.96"/>
  </r>
  <r>
    <x v="307"/>
    <d v="2013-11-04T10:00:37"/>
    <n v="2013"/>
    <x v="10"/>
    <n v="4"/>
    <x v="9"/>
    <n v="2"/>
    <n v="49.96"/>
  </r>
  <r>
    <x v="307"/>
    <d v="2013-11-04T11:00:37"/>
    <n v="2013"/>
    <x v="10"/>
    <n v="4"/>
    <x v="10"/>
    <n v="2"/>
    <n v="49.96"/>
  </r>
  <r>
    <x v="307"/>
    <d v="2013-11-04T12:00:37"/>
    <n v="2013"/>
    <x v="10"/>
    <n v="4"/>
    <x v="11"/>
    <n v="2"/>
    <n v="49.96"/>
  </r>
  <r>
    <x v="307"/>
    <d v="2013-11-04T13:00:37"/>
    <n v="2013"/>
    <x v="10"/>
    <n v="4"/>
    <x v="12"/>
    <n v="2"/>
    <n v="49.96"/>
  </r>
  <r>
    <x v="307"/>
    <d v="2013-11-04T14:00:37"/>
    <n v="2013"/>
    <x v="10"/>
    <n v="4"/>
    <x v="13"/>
    <n v="2"/>
    <n v="49.96"/>
  </r>
  <r>
    <x v="307"/>
    <d v="2013-11-04T15:00:37"/>
    <n v="2013"/>
    <x v="10"/>
    <n v="4"/>
    <x v="14"/>
    <n v="2"/>
    <n v="49.96"/>
  </r>
  <r>
    <x v="307"/>
    <d v="2013-11-04T16:00:37"/>
    <n v="2013"/>
    <x v="10"/>
    <n v="4"/>
    <x v="15"/>
    <n v="2"/>
    <n v="49.96"/>
  </r>
  <r>
    <x v="307"/>
    <d v="2013-11-04T17:00:37"/>
    <n v="2013"/>
    <x v="10"/>
    <n v="4"/>
    <x v="16"/>
    <n v="2"/>
    <n v="49.96"/>
  </r>
  <r>
    <x v="307"/>
    <d v="2013-11-04T18:00:37"/>
    <n v="2013"/>
    <x v="10"/>
    <n v="4"/>
    <x v="17"/>
    <n v="2"/>
    <n v="44.448"/>
  </r>
  <r>
    <x v="307"/>
    <d v="2013-11-04T19:00:37"/>
    <n v="2013"/>
    <x v="10"/>
    <n v="4"/>
    <x v="18"/>
    <n v="2"/>
    <n v="8.9830000000000005"/>
  </r>
  <r>
    <x v="307"/>
    <d v="2013-11-04T20:00:37"/>
    <n v="2013"/>
    <x v="10"/>
    <n v="4"/>
    <x v="19"/>
    <n v="2"/>
    <n v="0"/>
  </r>
  <r>
    <x v="307"/>
    <d v="2013-11-04T21:00:37"/>
    <n v="2013"/>
    <x v="10"/>
    <n v="4"/>
    <x v="20"/>
    <n v="2"/>
    <n v="0"/>
  </r>
  <r>
    <x v="307"/>
    <d v="2013-11-04T22:00:37"/>
    <n v="2013"/>
    <x v="10"/>
    <n v="4"/>
    <x v="21"/>
    <n v="2"/>
    <n v="0"/>
  </r>
  <r>
    <x v="307"/>
    <d v="2013-11-04T23:00:37"/>
    <n v="2013"/>
    <x v="10"/>
    <n v="4"/>
    <x v="22"/>
    <n v="2"/>
    <n v="0"/>
  </r>
  <r>
    <x v="308"/>
    <d v="2013-11-05T00:00:37"/>
    <n v="2013"/>
    <x v="10"/>
    <n v="5"/>
    <x v="23"/>
    <n v="3"/>
    <n v="0"/>
  </r>
  <r>
    <x v="308"/>
    <d v="2013-11-05T01:00:37"/>
    <n v="2013"/>
    <x v="10"/>
    <n v="5"/>
    <x v="0"/>
    <n v="3"/>
    <n v="0"/>
  </r>
  <r>
    <x v="308"/>
    <d v="2013-11-05T02:00:37"/>
    <n v="2013"/>
    <x v="10"/>
    <n v="5"/>
    <x v="1"/>
    <n v="3"/>
    <n v="0"/>
  </r>
  <r>
    <x v="308"/>
    <d v="2013-11-05T03:00:37"/>
    <n v="2013"/>
    <x v="10"/>
    <n v="5"/>
    <x v="2"/>
    <n v="3"/>
    <n v="0"/>
  </r>
  <r>
    <x v="308"/>
    <d v="2013-11-05T04:00:37"/>
    <n v="2013"/>
    <x v="10"/>
    <n v="5"/>
    <x v="3"/>
    <n v="3"/>
    <n v="0"/>
  </r>
  <r>
    <x v="308"/>
    <d v="2013-11-05T05:00:37"/>
    <n v="2013"/>
    <x v="10"/>
    <n v="5"/>
    <x v="4"/>
    <n v="3"/>
    <n v="0"/>
  </r>
  <r>
    <x v="308"/>
    <d v="2013-11-05T06:00:37"/>
    <n v="2013"/>
    <x v="10"/>
    <n v="5"/>
    <x v="5"/>
    <n v="3"/>
    <n v="0"/>
  </r>
  <r>
    <x v="308"/>
    <d v="2013-11-05T07:00:37"/>
    <n v="2013"/>
    <x v="10"/>
    <n v="5"/>
    <x v="6"/>
    <n v="3"/>
    <n v="22.852"/>
  </r>
  <r>
    <x v="308"/>
    <d v="2013-11-05T08:00:37"/>
    <n v="2013"/>
    <x v="10"/>
    <n v="5"/>
    <x v="7"/>
    <n v="3"/>
    <n v="49.96"/>
  </r>
  <r>
    <x v="308"/>
    <d v="2013-11-05T09:00:37"/>
    <n v="2013"/>
    <x v="10"/>
    <n v="5"/>
    <x v="8"/>
    <n v="3"/>
    <n v="49.96"/>
  </r>
  <r>
    <x v="308"/>
    <d v="2013-11-05T10:00:37"/>
    <n v="2013"/>
    <x v="10"/>
    <n v="5"/>
    <x v="9"/>
    <n v="3"/>
    <n v="49.96"/>
  </r>
  <r>
    <x v="308"/>
    <d v="2013-11-05T11:00:37"/>
    <n v="2013"/>
    <x v="10"/>
    <n v="5"/>
    <x v="10"/>
    <n v="3"/>
    <n v="49.96"/>
  </r>
  <r>
    <x v="308"/>
    <d v="2013-11-05T12:00:37"/>
    <n v="2013"/>
    <x v="10"/>
    <n v="5"/>
    <x v="11"/>
    <n v="3"/>
    <n v="49.96"/>
  </r>
  <r>
    <x v="308"/>
    <d v="2013-11-05T13:00:37"/>
    <n v="2013"/>
    <x v="10"/>
    <n v="5"/>
    <x v="12"/>
    <n v="3"/>
    <n v="49.96"/>
  </r>
  <r>
    <x v="308"/>
    <d v="2013-11-05T14:00:37"/>
    <n v="2013"/>
    <x v="10"/>
    <n v="5"/>
    <x v="13"/>
    <n v="3"/>
    <n v="49.96"/>
  </r>
  <r>
    <x v="308"/>
    <d v="2013-11-05T15:00:37"/>
    <n v="2013"/>
    <x v="10"/>
    <n v="5"/>
    <x v="14"/>
    <n v="3"/>
    <n v="49.96"/>
  </r>
  <r>
    <x v="308"/>
    <d v="2013-11-05T16:00:37"/>
    <n v="2013"/>
    <x v="10"/>
    <n v="5"/>
    <x v="15"/>
    <n v="3"/>
    <n v="49.96"/>
  </r>
  <r>
    <x v="308"/>
    <d v="2013-11-05T17:00:37"/>
    <n v="2013"/>
    <x v="10"/>
    <n v="5"/>
    <x v="16"/>
    <n v="3"/>
    <n v="49.96"/>
  </r>
  <r>
    <x v="308"/>
    <d v="2013-11-05T18:00:37"/>
    <n v="2013"/>
    <x v="10"/>
    <n v="5"/>
    <x v="17"/>
    <n v="3"/>
    <n v="48.951999999999998"/>
  </r>
  <r>
    <x v="308"/>
    <d v="2013-11-05T19:00:37"/>
    <n v="2013"/>
    <x v="10"/>
    <n v="5"/>
    <x v="18"/>
    <n v="3"/>
    <n v="9.4760000000000009"/>
  </r>
  <r>
    <x v="308"/>
    <d v="2013-11-05T20:00:37"/>
    <n v="2013"/>
    <x v="10"/>
    <n v="5"/>
    <x v="19"/>
    <n v="3"/>
    <n v="0"/>
  </r>
  <r>
    <x v="308"/>
    <d v="2013-11-05T21:00:37"/>
    <n v="2013"/>
    <x v="10"/>
    <n v="5"/>
    <x v="20"/>
    <n v="3"/>
    <n v="0"/>
  </r>
  <r>
    <x v="308"/>
    <d v="2013-11-05T22:00:37"/>
    <n v="2013"/>
    <x v="10"/>
    <n v="5"/>
    <x v="21"/>
    <n v="3"/>
    <n v="0"/>
  </r>
  <r>
    <x v="308"/>
    <d v="2013-11-05T23:00:37"/>
    <n v="2013"/>
    <x v="10"/>
    <n v="5"/>
    <x v="22"/>
    <n v="3"/>
    <n v="0"/>
  </r>
  <r>
    <x v="309"/>
    <d v="2013-11-06T00:00:37"/>
    <n v="2013"/>
    <x v="10"/>
    <n v="6"/>
    <x v="23"/>
    <n v="4"/>
    <n v="0"/>
  </r>
  <r>
    <x v="309"/>
    <d v="2013-11-06T01:00:37"/>
    <n v="2013"/>
    <x v="10"/>
    <n v="6"/>
    <x v="0"/>
    <n v="4"/>
    <n v="0"/>
  </r>
  <r>
    <x v="309"/>
    <d v="2013-11-06T02:00:37"/>
    <n v="2013"/>
    <x v="10"/>
    <n v="6"/>
    <x v="1"/>
    <n v="4"/>
    <n v="0"/>
  </r>
  <r>
    <x v="309"/>
    <d v="2013-11-06T03:00:37"/>
    <n v="2013"/>
    <x v="10"/>
    <n v="6"/>
    <x v="2"/>
    <n v="4"/>
    <n v="0"/>
  </r>
  <r>
    <x v="309"/>
    <d v="2013-11-06T04:00:37"/>
    <n v="2013"/>
    <x v="10"/>
    <n v="6"/>
    <x v="3"/>
    <n v="4"/>
    <n v="0"/>
  </r>
  <r>
    <x v="309"/>
    <d v="2013-11-06T05:00:37"/>
    <n v="2013"/>
    <x v="10"/>
    <n v="6"/>
    <x v="4"/>
    <n v="4"/>
    <n v="0"/>
  </r>
  <r>
    <x v="309"/>
    <d v="2013-11-06T06:00:37"/>
    <n v="2013"/>
    <x v="10"/>
    <n v="6"/>
    <x v="5"/>
    <n v="4"/>
    <n v="0"/>
  </r>
  <r>
    <x v="309"/>
    <d v="2013-11-06T07:00:37"/>
    <n v="2013"/>
    <x v="10"/>
    <n v="6"/>
    <x v="6"/>
    <n v="4"/>
    <n v="23.077999999999999"/>
  </r>
  <r>
    <x v="309"/>
    <d v="2013-11-06T08:00:37"/>
    <n v="2013"/>
    <x v="10"/>
    <n v="6"/>
    <x v="7"/>
    <n v="4"/>
    <n v="49.96"/>
  </r>
  <r>
    <x v="309"/>
    <d v="2013-11-06T09:00:37"/>
    <n v="2013"/>
    <x v="10"/>
    <n v="6"/>
    <x v="8"/>
    <n v="4"/>
    <n v="49.96"/>
  </r>
  <r>
    <x v="309"/>
    <d v="2013-11-06T10:00:37"/>
    <n v="2013"/>
    <x v="10"/>
    <n v="6"/>
    <x v="9"/>
    <n v="4"/>
    <n v="49.96"/>
  </r>
  <r>
    <x v="309"/>
    <d v="2013-11-06T11:00:37"/>
    <n v="2013"/>
    <x v="10"/>
    <n v="6"/>
    <x v="10"/>
    <n v="4"/>
    <n v="49.96"/>
  </r>
  <r>
    <x v="309"/>
    <d v="2013-11-06T12:00:37"/>
    <n v="2013"/>
    <x v="10"/>
    <n v="6"/>
    <x v="11"/>
    <n v="4"/>
    <n v="49.96"/>
  </r>
  <r>
    <x v="309"/>
    <d v="2013-11-06T13:00:37"/>
    <n v="2013"/>
    <x v="10"/>
    <n v="6"/>
    <x v="12"/>
    <n v="4"/>
    <n v="49.96"/>
  </r>
  <r>
    <x v="309"/>
    <d v="2013-11-06T14:00:37"/>
    <n v="2013"/>
    <x v="10"/>
    <n v="6"/>
    <x v="13"/>
    <n v="4"/>
    <n v="49.96"/>
  </r>
  <r>
    <x v="309"/>
    <d v="2013-11-06T15:00:37"/>
    <n v="2013"/>
    <x v="10"/>
    <n v="6"/>
    <x v="14"/>
    <n v="4"/>
    <n v="49.96"/>
  </r>
  <r>
    <x v="309"/>
    <d v="2013-11-06T16:00:37"/>
    <n v="2013"/>
    <x v="10"/>
    <n v="6"/>
    <x v="15"/>
    <n v="4"/>
    <n v="49.96"/>
  </r>
  <r>
    <x v="309"/>
    <d v="2013-11-06T17:00:37"/>
    <n v="2013"/>
    <x v="10"/>
    <n v="6"/>
    <x v="16"/>
    <n v="4"/>
    <n v="49.96"/>
  </r>
  <r>
    <x v="309"/>
    <d v="2013-11-06T18:00:37"/>
    <n v="2013"/>
    <x v="10"/>
    <n v="6"/>
    <x v="17"/>
    <n v="4"/>
    <n v="49.13"/>
  </r>
  <r>
    <x v="309"/>
    <d v="2013-11-06T19:00:37"/>
    <n v="2013"/>
    <x v="10"/>
    <n v="6"/>
    <x v="18"/>
    <n v="4"/>
    <n v="9.6790000000000003"/>
  </r>
  <r>
    <x v="309"/>
    <d v="2013-11-06T20:00:37"/>
    <n v="2013"/>
    <x v="10"/>
    <n v="6"/>
    <x v="19"/>
    <n v="4"/>
    <n v="0"/>
  </r>
  <r>
    <x v="309"/>
    <d v="2013-11-06T21:00:37"/>
    <n v="2013"/>
    <x v="10"/>
    <n v="6"/>
    <x v="20"/>
    <n v="4"/>
    <n v="0"/>
  </r>
  <r>
    <x v="309"/>
    <d v="2013-11-06T22:00:37"/>
    <n v="2013"/>
    <x v="10"/>
    <n v="6"/>
    <x v="21"/>
    <n v="4"/>
    <n v="0"/>
  </r>
  <r>
    <x v="309"/>
    <d v="2013-11-06T23:00:37"/>
    <n v="2013"/>
    <x v="10"/>
    <n v="6"/>
    <x v="22"/>
    <n v="4"/>
    <n v="0"/>
  </r>
  <r>
    <x v="310"/>
    <d v="2013-11-07T00:00:37"/>
    <n v="2013"/>
    <x v="10"/>
    <n v="7"/>
    <x v="23"/>
    <n v="5"/>
    <n v="0"/>
  </r>
  <r>
    <x v="310"/>
    <d v="2013-11-07T01:00:37"/>
    <n v="2013"/>
    <x v="10"/>
    <n v="7"/>
    <x v="0"/>
    <n v="5"/>
    <n v="0"/>
  </r>
  <r>
    <x v="310"/>
    <d v="2013-11-07T02:00:37"/>
    <n v="2013"/>
    <x v="10"/>
    <n v="7"/>
    <x v="1"/>
    <n v="5"/>
    <n v="0"/>
  </r>
  <r>
    <x v="310"/>
    <d v="2013-11-07T03:00:37"/>
    <n v="2013"/>
    <x v="10"/>
    <n v="7"/>
    <x v="2"/>
    <n v="5"/>
    <n v="0"/>
  </r>
  <r>
    <x v="310"/>
    <d v="2013-11-07T04:00:37"/>
    <n v="2013"/>
    <x v="10"/>
    <n v="7"/>
    <x v="3"/>
    <n v="5"/>
    <n v="0"/>
  </r>
  <r>
    <x v="310"/>
    <d v="2013-11-07T05:00:37"/>
    <n v="2013"/>
    <x v="10"/>
    <n v="7"/>
    <x v="4"/>
    <n v="5"/>
    <n v="0"/>
  </r>
  <r>
    <x v="310"/>
    <d v="2013-11-07T06:00:37"/>
    <n v="2013"/>
    <x v="10"/>
    <n v="7"/>
    <x v="5"/>
    <n v="5"/>
    <n v="0"/>
  </r>
  <r>
    <x v="310"/>
    <d v="2013-11-07T07:00:37"/>
    <n v="2013"/>
    <x v="10"/>
    <n v="7"/>
    <x v="6"/>
    <n v="5"/>
    <n v="23.311"/>
  </r>
  <r>
    <x v="310"/>
    <d v="2013-11-07T08:00:37"/>
    <n v="2013"/>
    <x v="10"/>
    <n v="7"/>
    <x v="7"/>
    <n v="5"/>
    <n v="49.96"/>
  </r>
  <r>
    <x v="310"/>
    <d v="2013-11-07T09:00:37"/>
    <n v="2013"/>
    <x v="10"/>
    <n v="7"/>
    <x v="8"/>
    <n v="5"/>
    <n v="49.96"/>
  </r>
  <r>
    <x v="310"/>
    <d v="2013-11-07T10:00:37"/>
    <n v="2013"/>
    <x v="10"/>
    <n v="7"/>
    <x v="9"/>
    <n v="5"/>
    <n v="49.96"/>
  </r>
  <r>
    <x v="310"/>
    <d v="2013-11-07T11:00:37"/>
    <n v="2013"/>
    <x v="10"/>
    <n v="7"/>
    <x v="10"/>
    <n v="5"/>
    <n v="49.96"/>
  </r>
  <r>
    <x v="310"/>
    <d v="2013-11-07T12:00:37"/>
    <n v="2013"/>
    <x v="10"/>
    <n v="7"/>
    <x v="11"/>
    <n v="5"/>
    <n v="49.96"/>
  </r>
  <r>
    <x v="310"/>
    <d v="2013-11-07T13:00:37"/>
    <n v="2013"/>
    <x v="10"/>
    <n v="7"/>
    <x v="12"/>
    <n v="5"/>
    <n v="49.96"/>
  </r>
  <r>
    <x v="310"/>
    <d v="2013-11-07T14:00:37"/>
    <n v="2013"/>
    <x v="10"/>
    <n v="7"/>
    <x v="13"/>
    <n v="5"/>
    <n v="49.96"/>
  </r>
  <r>
    <x v="310"/>
    <d v="2013-11-07T15:00:37"/>
    <n v="2013"/>
    <x v="10"/>
    <n v="7"/>
    <x v="14"/>
    <n v="5"/>
    <n v="49.96"/>
  </r>
  <r>
    <x v="310"/>
    <d v="2013-11-07T16:00:37"/>
    <n v="2013"/>
    <x v="10"/>
    <n v="7"/>
    <x v="15"/>
    <n v="5"/>
    <n v="49.96"/>
  </r>
  <r>
    <x v="310"/>
    <d v="2013-11-07T17:00:37"/>
    <n v="2013"/>
    <x v="10"/>
    <n v="7"/>
    <x v="16"/>
    <n v="5"/>
    <n v="49.96"/>
  </r>
  <r>
    <x v="310"/>
    <d v="2013-11-07T18:00:37"/>
    <n v="2013"/>
    <x v="10"/>
    <n v="7"/>
    <x v="17"/>
    <n v="5"/>
    <n v="47.418999999999997"/>
  </r>
  <r>
    <x v="310"/>
    <d v="2013-11-07T19:00:37"/>
    <n v="2013"/>
    <x v="10"/>
    <n v="7"/>
    <x v="18"/>
    <n v="5"/>
    <n v="9.8510000000000009"/>
  </r>
  <r>
    <x v="310"/>
    <d v="2013-11-07T20:00:37"/>
    <n v="2013"/>
    <x v="10"/>
    <n v="7"/>
    <x v="19"/>
    <n v="5"/>
    <n v="0"/>
  </r>
  <r>
    <x v="310"/>
    <d v="2013-11-07T21:00:37"/>
    <n v="2013"/>
    <x v="10"/>
    <n v="7"/>
    <x v="20"/>
    <n v="5"/>
    <n v="0"/>
  </r>
  <r>
    <x v="310"/>
    <d v="2013-11-07T22:00:37"/>
    <n v="2013"/>
    <x v="10"/>
    <n v="7"/>
    <x v="21"/>
    <n v="5"/>
    <n v="0"/>
  </r>
  <r>
    <x v="310"/>
    <d v="2013-11-07T23:00:37"/>
    <n v="2013"/>
    <x v="10"/>
    <n v="7"/>
    <x v="22"/>
    <n v="5"/>
    <n v="0"/>
  </r>
  <r>
    <x v="311"/>
    <d v="2013-11-08T00:00:37"/>
    <n v="2013"/>
    <x v="10"/>
    <n v="8"/>
    <x v="23"/>
    <n v="6"/>
    <n v="0"/>
  </r>
  <r>
    <x v="311"/>
    <d v="2013-11-08T01:00:37"/>
    <n v="2013"/>
    <x v="10"/>
    <n v="8"/>
    <x v="0"/>
    <n v="6"/>
    <n v="0"/>
  </r>
  <r>
    <x v="311"/>
    <d v="2013-11-08T02:00:37"/>
    <n v="2013"/>
    <x v="10"/>
    <n v="8"/>
    <x v="1"/>
    <n v="6"/>
    <n v="0"/>
  </r>
  <r>
    <x v="311"/>
    <d v="2013-11-08T03:00:37"/>
    <n v="2013"/>
    <x v="10"/>
    <n v="8"/>
    <x v="2"/>
    <n v="6"/>
    <n v="0"/>
  </r>
  <r>
    <x v="311"/>
    <d v="2013-11-08T04:00:37"/>
    <n v="2013"/>
    <x v="10"/>
    <n v="8"/>
    <x v="3"/>
    <n v="6"/>
    <n v="0"/>
  </r>
  <r>
    <x v="311"/>
    <d v="2013-11-08T05:00:37"/>
    <n v="2013"/>
    <x v="10"/>
    <n v="8"/>
    <x v="4"/>
    <n v="6"/>
    <n v="0"/>
  </r>
  <r>
    <x v="311"/>
    <d v="2013-11-08T06:00:37"/>
    <n v="2013"/>
    <x v="10"/>
    <n v="8"/>
    <x v="5"/>
    <n v="6"/>
    <n v="0"/>
  </r>
  <r>
    <x v="311"/>
    <d v="2013-11-08T07:00:37"/>
    <n v="2013"/>
    <x v="10"/>
    <n v="8"/>
    <x v="6"/>
    <n v="6"/>
    <n v="22.401"/>
  </r>
  <r>
    <x v="311"/>
    <d v="2013-11-08T08:00:37"/>
    <n v="2013"/>
    <x v="10"/>
    <n v="8"/>
    <x v="7"/>
    <n v="6"/>
    <n v="49.96"/>
  </r>
  <r>
    <x v="311"/>
    <d v="2013-11-08T09:00:37"/>
    <n v="2013"/>
    <x v="10"/>
    <n v="8"/>
    <x v="8"/>
    <n v="6"/>
    <n v="49.96"/>
  </r>
  <r>
    <x v="311"/>
    <d v="2013-11-08T10:00:37"/>
    <n v="2013"/>
    <x v="10"/>
    <n v="8"/>
    <x v="9"/>
    <n v="6"/>
    <n v="49.96"/>
  </r>
  <r>
    <x v="311"/>
    <d v="2013-11-08T11:00:37"/>
    <n v="2013"/>
    <x v="10"/>
    <n v="8"/>
    <x v="10"/>
    <n v="6"/>
    <n v="49.96"/>
  </r>
  <r>
    <x v="311"/>
    <d v="2013-11-08T12:00:37"/>
    <n v="2013"/>
    <x v="10"/>
    <n v="8"/>
    <x v="11"/>
    <n v="6"/>
    <n v="49.96"/>
  </r>
  <r>
    <x v="311"/>
    <d v="2013-11-08T13:00:37"/>
    <n v="2013"/>
    <x v="10"/>
    <n v="8"/>
    <x v="12"/>
    <n v="6"/>
    <n v="49.96"/>
  </r>
  <r>
    <x v="311"/>
    <d v="2013-11-08T14:00:37"/>
    <n v="2013"/>
    <x v="10"/>
    <n v="8"/>
    <x v="13"/>
    <n v="6"/>
    <n v="49.96"/>
  </r>
  <r>
    <x v="311"/>
    <d v="2013-11-08T15:00:37"/>
    <n v="2013"/>
    <x v="10"/>
    <n v="8"/>
    <x v="14"/>
    <n v="6"/>
    <n v="49.96"/>
  </r>
  <r>
    <x v="311"/>
    <d v="2013-11-08T16:00:37"/>
    <n v="2013"/>
    <x v="10"/>
    <n v="8"/>
    <x v="15"/>
    <n v="6"/>
    <n v="49.96"/>
  </r>
  <r>
    <x v="311"/>
    <d v="2013-11-08T17:00:37"/>
    <n v="2013"/>
    <x v="10"/>
    <n v="8"/>
    <x v="16"/>
    <n v="6"/>
    <n v="49.96"/>
  </r>
  <r>
    <x v="311"/>
    <d v="2013-11-08T18:00:37"/>
    <n v="2013"/>
    <x v="10"/>
    <n v="8"/>
    <x v="17"/>
    <n v="6"/>
    <n v="49.497999999999998"/>
  </r>
  <r>
    <x v="311"/>
    <d v="2013-11-08T19:00:37"/>
    <n v="2013"/>
    <x v="10"/>
    <n v="8"/>
    <x v="18"/>
    <n v="6"/>
    <n v="10.26"/>
  </r>
  <r>
    <x v="311"/>
    <d v="2013-11-08T20:00:37"/>
    <n v="2013"/>
    <x v="10"/>
    <n v="8"/>
    <x v="19"/>
    <n v="6"/>
    <n v="0"/>
  </r>
  <r>
    <x v="311"/>
    <d v="2013-11-08T21:00:37"/>
    <n v="2013"/>
    <x v="10"/>
    <n v="8"/>
    <x v="20"/>
    <n v="6"/>
    <n v="0"/>
  </r>
  <r>
    <x v="311"/>
    <d v="2013-11-08T22:00:37"/>
    <n v="2013"/>
    <x v="10"/>
    <n v="8"/>
    <x v="21"/>
    <n v="6"/>
    <n v="0"/>
  </r>
  <r>
    <x v="311"/>
    <d v="2013-11-08T23:00:37"/>
    <n v="2013"/>
    <x v="10"/>
    <n v="8"/>
    <x v="22"/>
    <n v="6"/>
    <n v="0"/>
  </r>
  <r>
    <x v="312"/>
    <d v="2013-11-09T00:00:37"/>
    <n v="2013"/>
    <x v="10"/>
    <n v="9"/>
    <x v="23"/>
    <n v="7"/>
    <n v="0"/>
  </r>
  <r>
    <x v="312"/>
    <d v="2013-11-09T01:00:37"/>
    <n v="2013"/>
    <x v="10"/>
    <n v="9"/>
    <x v="0"/>
    <n v="7"/>
    <n v="0"/>
  </r>
  <r>
    <x v="312"/>
    <d v="2013-11-09T02:00:37"/>
    <n v="2013"/>
    <x v="10"/>
    <n v="9"/>
    <x v="1"/>
    <n v="7"/>
    <n v="0"/>
  </r>
  <r>
    <x v="312"/>
    <d v="2013-11-09T03:00:37"/>
    <n v="2013"/>
    <x v="10"/>
    <n v="9"/>
    <x v="2"/>
    <n v="7"/>
    <n v="0"/>
  </r>
  <r>
    <x v="312"/>
    <d v="2013-11-09T04:00:37"/>
    <n v="2013"/>
    <x v="10"/>
    <n v="9"/>
    <x v="3"/>
    <n v="7"/>
    <n v="0"/>
  </r>
  <r>
    <x v="312"/>
    <d v="2013-11-09T05:00:37"/>
    <n v="2013"/>
    <x v="10"/>
    <n v="9"/>
    <x v="4"/>
    <n v="7"/>
    <n v="0"/>
  </r>
  <r>
    <x v="312"/>
    <d v="2013-11-09T06:00:37"/>
    <n v="2013"/>
    <x v="10"/>
    <n v="9"/>
    <x v="5"/>
    <n v="7"/>
    <n v="0"/>
  </r>
  <r>
    <x v="312"/>
    <d v="2013-11-09T07:00:37"/>
    <n v="2013"/>
    <x v="10"/>
    <n v="9"/>
    <x v="6"/>
    <n v="7"/>
    <n v="23.841999999999999"/>
  </r>
  <r>
    <x v="312"/>
    <d v="2013-11-09T08:00:37"/>
    <n v="2013"/>
    <x v="10"/>
    <n v="9"/>
    <x v="7"/>
    <n v="7"/>
    <n v="49.96"/>
  </r>
  <r>
    <x v="312"/>
    <d v="2013-11-09T09:00:37"/>
    <n v="2013"/>
    <x v="10"/>
    <n v="9"/>
    <x v="8"/>
    <n v="7"/>
    <n v="49.96"/>
  </r>
  <r>
    <x v="312"/>
    <d v="2013-11-09T10:00:37"/>
    <n v="2013"/>
    <x v="10"/>
    <n v="9"/>
    <x v="9"/>
    <n v="7"/>
    <n v="49.96"/>
  </r>
  <r>
    <x v="312"/>
    <d v="2013-11-09T11:00:37"/>
    <n v="2013"/>
    <x v="10"/>
    <n v="9"/>
    <x v="10"/>
    <n v="7"/>
    <n v="49.96"/>
  </r>
  <r>
    <x v="312"/>
    <d v="2013-11-09T12:00:37"/>
    <n v="2013"/>
    <x v="10"/>
    <n v="9"/>
    <x v="11"/>
    <n v="7"/>
    <n v="49.96"/>
  </r>
  <r>
    <x v="312"/>
    <d v="2013-11-09T13:00:37"/>
    <n v="2013"/>
    <x v="10"/>
    <n v="9"/>
    <x v="12"/>
    <n v="7"/>
    <n v="49.96"/>
  </r>
  <r>
    <x v="312"/>
    <d v="2013-11-09T14:00:37"/>
    <n v="2013"/>
    <x v="10"/>
    <n v="9"/>
    <x v="13"/>
    <n v="7"/>
    <n v="49.96"/>
  </r>
  <r>
    <x v="312"/>
    <d v="2013-11-09T15:00:38"/>
    <n v="2013"/>
    <x v="10"/>
    <n v="9"/>
    <x v="14"/>
    <n v="7"/>
    <n v="49.96"/>
  </r>
  <r>
    <x v="312"/>
    <d v="2013-11-09T16:00:38"/>
    <n v="2013"/>
    <x v="10"/>
    <n v="9"/>
    <x v="15"/>
    <n v="7"/>
    <n v="49.96"/>
  </r>
  <r>
    <x v="312"/>
    <d v="2013-11-09T17:00:38"/>
    <n v="2013"/>
    <x v="10"/>
    <n v="9"/>
    <x v="16"/>
    <n v="7"/>
    <n v="49.96"/>
  </r>
  <r>
    <x v="312"/>
    <d v="2013-11-09T18:00:38"/>
    <n v="2013"/>
    <x v="10"/>
    <n v="9"/>
    <x v="17"/>
    <n v="7"/>
    <n v="48.152000000000001"/>
  </r>
  <r>
    <x v="312"/>
    <d v="2013-11-09T19:00:38"/>
    <n v="2013"/>
    <x v="10"/>
    <n v="9"/>
    <x v="18"/>
    <n v="7"/>
    <n v="10.099"/>
  </r>
  <r>
    <x v="312"/>
    <d v="2013-11-09T20:00:38"/>
    <n v="2013"/>
    <x v="10"/>
    <n v="9"/>
    <x v="19"/>
    <n v="7"/>
    <n v="0"/>
  </r>
  <r>
    <x v="312"/>
    <d v="2013-11-09T21:00:38"/>
    <n v="2013"/>
    <x v="10"/>
    <n v="9"/>
    <x v="20"/>
    <n v="7"/>
    <n v="0"/>
  </r>
  <r>
    <x v="312"/>
    <d v="2013-11-09T22:00:38"/>
    <n v="2013"/>
    <x v="10"/>
    <n v="9"/>
    <x v="21"/>
    <n v="7"/>
    <n v="0"/>
  </r>
  <r>
    <x v="312"/>
    <d v="2013-11-09T23:00:38"/>
    <n v="2013"/>
    <x v="10"/>
    <n v="9"/>
    <x v="22"/>
    <n v="7"/>
    <n v="0"/>
  </r>
  <r>
    <x v="313"/>
    <d v="2013-11-10T00:00:38"/>
    <n v="2013"/>
    <x v="10"/>
    <n v="10"/>
    <x v="23"/>
    <n v="1"/>
    <n v="0"/>
  </r>
  <r>
    <x v="313"/>
    <d v="2013-11-10T01:00:38"/>
    <n v="2013"/>
    <x v="10"/>
    <n v="10"/>
    <x v="0"/>
    <n v="1"/>
    <n v="0"/>
  </r>
  <r>
    <x v="313"/>
    <d v="2013-11-10T02:00:38"/>
    <n v="2013"/>
    <x v="10"/>
    <n v="10"/>
    <x v="1"/>
    <n v="1"/>
    <n v="0"/>
  </r>
  <r>
    <x v="313"/>
    <d v="2013-11-10T03:00:38"/>
    <n v="2013"/>
    <x v="10"/>
    <n v="10"/>
    <x v="2"/>
    <n v="1"/>
    <n v="0"/>
  </r>
  <r>
    <x v="313"/>
    <d v="2013-11-10T04:00:38"/>
    <n v="2013"/>
    <x v="10"/>
    <n v="10"/>
    <x v="3"/>
    <n v="1"/>
    <n v="0"/>
  </r>
  <r>
    <x v="313"/>
    <d v="2013-11-10T05:00:38"/>
    <n v="2013"/>
    <x v="10"/>
    <n v="10"/>
    <x v="4"/>
    <n v="1"/>
    <n v="0"/>
  </r>
  <r>
    <x v="313"/>
    <d v="2013-11-10T06:00:38"/>
    <n v="2013"/>
    <x v="10"/>
    <n v="10"/>
    <x v="5"/>
    <n v="1"/>
    <n v="0"/>
  </r>
  <r>
    <x v="313"/>
    <d v="2013-11-10T07:00:38"/>
    <n v="2013"/>
    <x v="10"/>
    <n v="10"/>
    <x v="6"/>
    <n v="1"/>
    <n v="23.911000000000001"/>
  </r>
  <r>
    <x v="313"/>
    <d v="2013-11-10T08:00:38"/>
    <n v="2013"/>
    <x v="10"/>
    <n v="10"/>
    <x v="7"/>
    <n v="1"/>
    <n v="49.96"/>
  </r>
  <r>
    <x v="313"/>
    <d v="2013-11-10T09:00:38"/>
    <n v="2013"/>
    <x v="10"/>
    <n v="10"/>
    <x v="8"/>
    <n v="1"/>
    <n v="49.96"/>
  </r>
  <r>
    <x v="313"/>
    <d v="2013-11-10T10:00:38"/>
    <n v="2013"/>
    <x v="10"/>
    <n v="10"/>
    <x v="9"/>
    <n v="1"/>
    <n v="49.96"/>
  </r>
  <r>
    <x v="313"/>
    <d v="2013-11-10T11:00:38"/>
    <n v="2013"/>
    <x v="10"/>
    <n v="10"/>
    <x v="10"/>
    <n v="1"/>
    <n v="49.96"/>
  </r>
  <r>
    <x v="313"/>
    <d v="2013-11-10T12:00:38"/>
    <n v="2013"/>
    <x v="10"/>
    <n v="10"/>
    <x v="11"/>
    <n v="1"/>
    <n v="49.96"/>
  </r>
  <r>
    <x v="313"/>
    <d v="2013-11-10T13:00:38"/>
    <n v="2013"/>
    <x v="10"/>
    <n v="10"/>
    <x v="12"/>
    <n v="1"/>
    <n v="49.96"/>
  </r>
  <r>
    <x v="313"/>
    <d v="2013-11-10T14:00:38"/>
    <n v="2013"/>
    <x v="10"/>
    <n v="10"/>
    <x v="13"/>
    <n v="1"/>
    <n v="49.96"/>
  </r>
  <r>
    <x v="313"/>
    <d v="2013-11-10T15:00:38"/>
    <n v="2013"/>
    <x v="10"/>
    <n v="10"/>
    <x v="14"/>
    <n v="1"/>
    <n v="49.96"/>
  </r>
  <r>
    <x v="313"/>
    <d v="2013-11-10T16:00:38"/>
    <n v="2013"/>
    <x v="10"/>
    <n v="10"/>
    <x v="15"/>
    <n v="1"/>
    <n v="49.96"/>
  </r>
  <r>
    <x v="313"/>
    <d v="2013-11-10T17:00:38"/>
    <n v="2013"/>
    <x v="10"/>
    <n v="10"/>
    <x v="16"/>
    <n v="1"/>
    <n v="49.96"/>
  </r>
  <r>
    <x v="313"/>
    <d v="2013-11-10T18:00:38"/>
    <n v="2013"/>
    <x v="10"/>
    <n v="10"/>
    <x v="17"/>
    <n v="1"/>
    <n v="47.920999999999999"/>
  </r>
  <r>
    <x v="313"/>
    <d v="2013-11-10T19:00:38"/>
    <n v="2013"/>
    <x v="10"/>
    <n v="10"/>
    <x v="18"/>
    <n v="1"/>
    <n v="10.295999999999999"/>
  </r>
  <r>
    <x v="313"/>
    <d v="2013-11-10T20:00:38"/>
    <n v="2013"/>
    <x v="10"/>
    <n v="10"/>
    <x v="19"/>
    <n v="1"/>
    <n v="0"/>
  </r>
  <r>
    <x v="313"/>
    <d v="2013-11-10T21:00:38"/>
    <n v="2013"/>
    <x v="10"/>
    <n v="10"/>
    <x v="20"/>
    <n v="1"/>
    <n v="0"/>
  </r>
  <r>
    <x v="313"/>
    <d v="2013-11-10T22:00:38"/>
    <n v="2013"/>
    <x v="10"/>
    <n v="10"/>
    <x v="21"/>
    <n v="1"/>
    <n v="0"/>
  </r>
  <r>
    <x v="313"/>
    <d v="2013-11-10T23:00:38"/>
    <n v="2013"/>
    <x v="10"/>
    <n v="10"/>
    <x v="22"/>
    <n v="1"/>
    <n v="0"/>
  </r>
  <r>
    <x v="314"/>
    <d v="2013-11-11T00:00:38"/>
    <n v="2013"/>
    <x v="10"/>
    <n v="11"/>
    <x v="23"/>
    <n v="2"/>
    <n v="0"/>
  </r>
  <r>
    <x v="314"/>
    <d v="2013-11-11T01:00:38"/>
    <n v="2013"/>
    <x v="10"/>
    <n v="11"/>
    <x v="0"/>
    <n v="2"/>
    <n v="0"/>
  </r>
  <r>
    <x v="314"/>
    <d v="2013-11-11T02:00:38"/>
    <n v="2013"/>
    <x v="10"/>
    <n v="11"/>
    <x v="1"/>
    <n v="2"/>
    <n v="0"/>
  </r>
  <r>
    <x v="314"/>
    <d v="2013-11-11T03:00:38"/>
    <n v="2013"/>
    <x v="10"/>
    <n v="11"/>
    <x v="2"/>
    <n v="2"/>
    <n v="0"/>
  </r>
  <r>
    <x v="314"/>
    <d v="2013-11-11T04:00:38"/>
    <n v="2013"/>
    <x v="10"/>
    <n v="11"/>
    <x v="3"/>
    <n v="2"/>
    <n v="0"/>
  </r>
  <r>
    <x v="314"/>
    <d v="2013-11-11T05:00:38"/>
    <n v="2013"/>
    <x v="10"/>
    <n v="11"/>
    <x v="4"/>
    <n v="2"/>
    <n v="0"/>
  </r>
  <r>
    <x v="314"/>
    <d v="2013-11-11T06:00:38"/>
    <n v="2013"/>
    <x v="10"/>
    <n v="11"/>
    <x v="5"/>
    <n v="2"/>
    <n v="0"/>
  </r>
  <r>
    <x v="314"/>
    <d v="2013-11-11T07:00:38"/>
    <n v="2013"/>
    <x v="10"/>
    <n v="11"/>
    <x v="6"/>
    <n v="2"/>
    <n v="23.484000000000002"/>
  </r>
  <r>
    <x v="314"/>
    <d v="2013-11-11T08:00:38"/>
    <n v="2013"/>
    <x v="10"/>
    <n v="11"/>
    <x v="7"/>
    <n v="2"/>
    <n v="49.96"/>
  </r>
  <r>
    <x v="314"/>
    <d v="2013-11-11T09:00:38"/>
    <n v="2013"/>
    <x v="10"/>
    <n v="11"/>
    <x v="8"/>
    <n v="2"/>
    <n v="49.96"/>
  </r>
  <r>
    <x v="314"/>
    <d v="2013-11-11T10:00:38"/>
    <n v="2013"/>
    <x v="10"/>
    <n v="11"/>
    <x v="9"/>
    <n v="2"/>
    <n v="49.96"/>
  </r>
  <r>
    <x v="314"/>
    <d v="2013-11-11T11:00:38"/>
    <n v="2013"/>
    <x v="10"/>
    <n v="11"/>
    <x v="10"/>
    <n v="2"/>
    <n v="49.96"/>
  </r>
  <r>
    <x v="314"/>
    <d v="2013-11-11T12:00:38"/>
    <n v="2013"/>
    <x v="10"/>
    <n v="11"/>
    <x v="11"/>
    <n v="2"/>
    <n v="49.96"/>
  </r>
  <r>
    <x v="314"/>
    <d v="2013-11-11T13:00:38"/>
    <n v="2013"/>
    <x v="10"/>
    <n v="11"/>
    <x v="12"/>
    <n v="2"/>
    <n v="49.96"/>
  </r>
  <r>
    <x v="314"/>
    <d v="2013-11-11T14:00:38"/>
    <n v="2013"/>
    <x v="10"/>
    <n v="11"/>
    <x v="13"/>
    <n v="2"/>
    <n v="49.96"/>
  </r>
  <r>
    <x v="314"/>
    <d v="2013-11-11T15:00:38"/>
    <n v="2013"/>
    <x v="10"/>
    <n v="11"/>
    <x v="14"/>
    <n v="2"/>
    <n v="49.96"/>
  </r>
  <r>
    <x v="314"/>
    <d v="2013-11-11T16:00:38"/>
    <n v="2013"/>
    <x v="10"/>
    <n v="11"/>
    <x v="15"/>
    <n v="2"/>
    <n v="49.96"/>
  </r>
  <r>
    <x v="314"/>
    <d v="2013-11-11T17:00:38"/>
    <n v="2013"/>
    <x v="10"/>
    <n v="11"/>
    <x v="16"/>
    <n v="2"/>
    <n v="49.96"/>
  </r>
  <r>
    <x v="314"/>
    <d v="2013-11-11T18:00:38"/>
    <n v="2013"/>
    <x v="10"/>
    <n v="11"/>
    <x v="17"/>
    <n v="2"/>
    <n v="48.192999999999998"/>
  </r>
  <r>
    <x v="314"/>
    <d v="2013-11-11T19:00:38"/>
    <n v="2013"/>
    <x v="10"/>
    <n v="11"/>
    <x v="18"/>
    <n v="2"/>
    <n v="10.891999999999999"/>
  </r>
  <r>
    <x v="314"/>
    <d v="2013-11-11T20:00:38"/>
    <n v="2013"/>
    <x v="10"/>
    <n v="11"/>
    <x v="19"/>
    <n v="2"/>
    <n v="0"/>
  </r>
  <r>
    <x v="314"/>
    <d v="2013-11-11T21:00:38"/>
    <n v="2013"/>
    <x v="10"/>
    <n v="11"/>
    <x v="20"/>
    <n v="2"/>
    <n v="0"/>
  </r>
  <r>
    <x v="314"/>
    <d v="2013-11-11T22:00:38"/>
    <n v="2013"/>
    <x v="10"/>
    <n v="11"/>
    <x v="21"/>
    <n v="2"/>
    <n v="0"/>
  </r>
  <r>
    <x v="314"/>
    <d v="2013-11-11T23:00:38"/>
    <n v="2013"/>
    <x v="10"/>
    <n v="11"/>
    <x v="22"/>
    <n v="2"/>
    <n v="0"/>
  </r>
  <r>
    <x v="315"/>
    <d v="2013-11-12T00:00:38"/>
    <n v="2013"/>
    <x v="10"/>
    <n v="12"/>
    <x v="23"/>
    <n v="3"/>
    <n v="0"/>
  </r>
  <r>
    <x v="315"/>
    <d v="2013-11-12T01:00:38"/>
    <n v="2013"/>
    <x v="10"/>
    <n v="12"/>
    <x v="0"/>
    <n v="3"/>
    <n v="0"/>
  </r>
  <r>
    <x v="315"/>
    <d v="2013-11-12T02:00:38"/>
    <n v="2013"/>
    <x v="10"/>
    <n v="12"/>
    <x v="1"/>
    <n v="3"/>
    <n v="0"/>
  </r>
  <r>
    <x v="315"/>
    <d v="2013-11-12T03:00:38"/>
    <n v="2013"/>
    <x v="10"/>
    <n v="12"/>
    <x v="2"/>
    <n v="3"/>
    <n v="0"/>
  </r>
  <r>
    <x v="315"/>
    <d v="2013-11-12T04:00:38"/>
    <n v="2013"/>
    <x v="10"/>
    <n v="12"/>
    <x v="3"/>
    <n v="3"/>
    <n v="0"/>
  </r>
  <r>
    <x v="315"/>
    <d v="2013-11-12T05:00:38"/>
    <n v="2013"/>
    <x v="10"/>
    <n v="12"/>
    <x v="4"/>
    <n v="3"/>
    <n v="0"/>
  </r>
  <r>
    <x v="315"/>
    <d v="2013-11-12T06:00:38"/>
    <n v="2013"/>
    <x v="10"/>
    <n v="12"/>
    <x v="5"/>
    <n v="3"/>
    <n v="0"/>
  </r>
  <r>
    <x v="315"/>
    <d v="2013-11-12T07:00:38"/>
    <n v="2013"/>
    <x v="10"/>
    <n v="12"/>
    <x v="6"/>
    <n v="3"/>
    <n v="23.263999999999999"/>
  </r>
  <r>
    <x v="315"/>
    <d v="2013-11-12T08:00:38"/>
    <n v="2013"/>
    <x v="10"/>
    <n v="12"/>
    <x v="7"/>
    <n v="3"/>
    <n v="49.96"/>
  </r>
  <r>
    <x v="315"/>
    <d v="2013-11-12T09:00:38"/>
    <n v="2013"/>
    <x v="10"/>
    <n v="12"/>
    <x v="8"/>
    <n v="3"/>
    <n v="49.96"/>
  </r>
  <r>
    <x v="315"/>
    <d v="2013-11-12T10:00:38"/>
    <n v="2013"/>
    <x v="10"/>
    <n v="12"/>
    <x v="9"/>
    <n v="3"/>
    <n v="49.96"/>
  </r>
  <r>
    <x v="315"/>
    <d v="2013-11-12T11:00:38"/>
    <n v="2013"/>
    <x v="10"/>
    <n v="12"/>
    <x v="10"/>
    <n v="3"/>
    <n v="49.96"/>
  </r>
  <r>
    <x v="315"/>
    <d v="2013-11-12T12:00:38"/>
    <n v="2013"/>
    <x v="10"/>
    <n v="12"/>
    <x v="11"/>
    <n v="3"/>
    <n v="49.96"/>
  </r>
  <r>
    <x v="315"/>
    <d v="2013-11-12T13:00:38"/>
    <n v="2013"/>
    <x v="10"/>
    <n v="12"/>
    <x v="12"/>
    <n v="3"/>
    <n v="49.96"/>
  </r>
  <r>
    <x v="315"/>
    <d v="2013-11-12T14:00:38"/>
    <n v="2013"/>
    <x v="10"/>
    <n v="12"/>
    <x v="13"/>
    <n v="3"/>
    <n v="49.96"/>
  </r>
  <r>
    <x v="315"/>
    <d v="2013-11-12T15:00:38"/>
    <n v="2013"/>
    <x v="10"/>
    <n v="12"/>
    <x v="14"/>
    <n v="3"/>
    <n v="49.96"/>
  </r>
  <r>
    <x v="315"/>
    <d v="2013-11-12T16:00:38"/>
    <n v="2013"/>
    <x v="10"/>
    <n v="12"/>
    <x v="15"/>
    <n v="3"/>
    <n v="49.96"/>
  </r>
  <r>
    <x v="315"/>
    <d v="2013-11-12T17:00:38"/>
    <n v="2013"/>
    <x v="10"/>
    <n v="12"/>
    <x v="16"/>
    <n v="3"/>
    <n v="49.96"/>
  </r>
  <r>
    <x v="315"/>
    <d v="2013-11-12T18:00:38"/>
    <n v="2013"/>
    <x v="10"/>
    <n v="12"/>
    <x v="17"/>
    <n v="3"/>
    <n v="48.762"/>
  </r>
  <r>
    <x v="315"/>
    <d v="2013-11-12T19:00:38"/>
    <n v="2013"/>
    <x v="10"/>
    <n v="12"/>
    <x v="18"/>
    <n v="3"/>
    <n v="11.122999999999999"/>
  </r>
  <r>
    <x v="315"/>
    <d v="2013-11-12T20:00:38"/>
    <n v="2013"/>
    <x v="10"/>
    <n v="12"/>
    <x v="19"/>
    <n v="3"/>
    <n v="0"/>
  </r>
  <r>
    <x v="315"/>
    <d v="2013-11-12T21:00:38"/>
    <n v="2013"/>
    <x v="10"/>
    <n v="12"/>
    <x v="20"/>
    <n v="3"/>
    <n v="0"/>
  </r>
  <r>
    <x v="315"/>
    <d v="2013-11-12T22:00:38"/>
    <n v="2013"/>
    <x v="10"/>
    <n v="12"/>
    <x v="21"/>
    <n v="3"/>
    <n v="0"/>
  </r>
  <r>
    <x v="315"/>
    <d v="2013-11-12T23:00:38"/>
    <n v="2013"/>
    <x v="10"/>
    <n v="12"/>
    <x v="22"/>
    <n v="3"/>
    <n v="0"/>
  </r>
  <r>
    <x v="316"/>
    <d v="2013-11-13T00:00:38"/>
    <n v="2013"/>
    <x v="10"/>
    <n v="13"/>
    <x v="23"/>
    <n v="4"/>
    <n v="0"/>
  </r>
  <r>
    <x v="316"/>
    <d v="2013-11-13T01:00:38"/>
    <n v="2013"/>
    <x v="10"/>
    <n v="13"/>
    <x v="0"/>
    <n v="4"/>
    <n v="0"/>
  </r>
  <r>
    <x v="316"/>
    <d v="2013-11-13T02:00:38"/>
    <n v="2013"/>
    <x v="10"/>
    <n v="13"/>
    <x v="1"/>
    <n v="4"/>
    <n v="0"/>
  </r>
  <r>
    <x v="316"/>
    <d v="2013-11-13T03:00:38"/>
    <n v="2013"/>
    <x v="10"/>
    <n v="13"/>
    <x v="2"/>
    <n v="4"/>
    <n v="0"/>
  </r>
  <r>
    <x v="316"/>
    <d v="2013-11-13T04:00:38"/>
    <n v="2013"/>
    <x v="10"/>
    <n v="13"/>
    <x v="3"/>
    <n v="4"/>
    <n v="0"/>
  </r>
  <r>
    <x v="316"/>
    <d v="2013-11-13T05:00:38"/>
    <n v="2013"/>
    <x v="10"/>
    <n v="13"/>
    <x v="4"/>
    <n v="4"/>
    <n v="0"/>
  </r>
  <r>
    <x v="316"/>
    <d v="2013-11-13T06:00:38"/>
    <n v="2013"/>
    <x v="10"/>
    <n v="13"/>
    <x v="5"/>
    <n v="4"/>
    <n v="0"/>
  </r>
  <r>
    <x v="316"/>
    <d v="2013-11-13T07:00:38"/>
    <n v="2013"/>
    <x v="10"/>
    <n v="13"/>
    <x v="6"/>
    <n v="4"/>
    <n v="19.292999999999999"/>
  </r>
  <r>
    <x v="316"/>
    <d v="2013-11-13T08:00:38"/>
    <n v="2013"/>
    <x v="10"/>
    <n v="13"/>
    <x v="7"/>
    <n v="4"/>
    <n v="47.97"/>
  </r>
  <r>
    <x v="316"/>
    <d v="2013-11-13T09:00:38"/>
    <n v="2013"/>
    <x v="10"/>
    <n v="13"/>
    <x v="8"/>
    <n v="4"/>
    <n v="49.96"/>
  </r>
  <r>
    <x v="316"/>
    <d v="2013-11-13T10:00:38"/>
    <n v="2013"/>
    <x v="10"/>
    <n v="13"/>
    <x v="9"/>
    <n v="4"/>
    <n v="49.96"/>
  </r>
  <r>
    <x v="316"/>
    <d v="2013-11-13T11:00:38"/>
    <n v="2013"/>
    <x v="10"/>
    <n v="13"/>
    <x v="10"/>
    <n v="4"/>
    <n v="49.96"/>
  </r>
  <r>
    <x v="316"/>
    <d v="2013-11-13T12:00:38"/>
    <n v="2013"/>
    <x v="10"/>
    <n v="13"/>
    <x v="11"/>
    <n v="4"/>
    <n v="49.96"/>
  </r>
  <r>
    <x v="316"/>
    <d v="2013-11-13T13:00:38"/>
    <n v="2013"/>
    <x v="10"/>
    <n v="13"/>
    <x v="12"/>
    <n v="4"/>
    <n v="49.96"/>
  </r>
  <r>
    <x v="316"/>
    <d v="2013-11-13T14:00:38"/>
    <n v="2013"/>
    <x v="10"/>
    <n v="13"/>
    <x v="13"/>
    <n v="4"/>
    <n v="49.96"/>
  </r>
  <r>
    <x v="316"/>
    <d v="2013-11-13T15:00:38"/>
    <n v="2013"/>
    <x v="10"/>
    <n v="13"/>
    <x v="14"/>
    <n v="4"/>
    <n v="49.96"/>
  </r>
  <r>
    <x v="316"/>
    <d v="2013-11-13T16:00:38"/>
    <n v="2013"/>
    <x v="10"/>
    <n v="13"/>
    <x v="15"/>
    <n v="4"/>
    <n v="49.96"/>
  </r>
  <r>
    <x v="316"/>
    <d v="2013-11-13T17:00:38"/>
    <n v="2013"/>
    <x v="10"/>
    <n v="13"/>
    <x v="16"/>
    <n v="4"/>
    <n v="49.96"/>
  </r>
  <r>
    <x v="316"/>
    <d v="2013-11-13T18:00:38"/>
    <n v="2013"/>
    <x v="10"/>
    <n v="13"/>
    <x v="17"/>
    <n v="4"/>
    <n v="41.918999999999997"/>
  </r>
  <r>
    <x v="316"/>
    <d v="2013-11-13T19:00:38"/>
    <n v="2013"/>
    <x v="10"/>
    <n v="13"/>
    <x v="18"/>
    <n v="4"/>
    <n v="8.7780000000000005"/>
  </r>
  <r>
    <x v="316"/>
    <d v="2013-11-13T20:00:38"/>
    <n v="2013"/>
    <x v="10"/>
    <n v="13"/>
    <x v="19"/>
    <n v="4"/>
    <n v="0"/>
  </r>
  <r>
    <x v="316"/>
    <d v="2013-11-13T21:00:38"/>
    <n v="2013"/>
    <x v="10"/>
    <n v="13"/>
    <x v="20"/>
    <n v="4"/>
    <n v="0"/>
  </r>
  <r>
    <x v="316"/>
    <d v="2013-11-13T22:00:38"/>
    <n v="2013"/>
    <x v="10"/>
    <n v="13"/>
    <x v="21"/>
    <n v="4"/>
    <n v="0"/>
  </r>
  <r>
    <x v="316"/>
    <d v="2013-11-13T23:00:38"/>
    <n v="2013"/>
    <x v="10"/>
    <n v="13"/>
    <x v="22"/>
    <n v="4"/>
    <n v="0"/>
  </r>
  <r>
    <x v="317"/>
    <d v="2013-11-14T00:00:38"/>
    <n v="2013"/>
    <x v="10"/>
    <n v="14"/>
    <x v="23"/>
    <n v="5"/>
    <n v="0"/>
  </r>
  <r>
    <x v="317"/>
    <d v="2013-11-14T01:00:38"/>
    <n v="2013"/>
    <x v="10"/>
    <n v="14"/>
    <x v="0"/>
    <n v="5"/>
    <n v="0"/>
  </r>
  <r>
    <x v="317"/>
    <d v="2013-11-14T02:00:38"/>
    <n v="2013"/>
    <x v="10"/>
    <n v="14"/>
    <x v="1"/>
    <n v="5"/>
    <n v="0"/>
  </r>
  <r>
    <x v="317"/>
    <d v="2013-11-14T03:00:38"/>
    <n v="2013"/>
    <x v="10"/>
    <n v="14"/>
    <x v="2"/>
    <n v="5"/>
    <n v="0"/>
  </r>
  <r>
    <x v="317"/>
    <d v="2013-11-14T04:00:38"/>
    <n v="2013"/>
    <x v="10"/>
    <n v="14"/>
    <x v="3"/>
    <n v="5"/>
    <n v="0"/>
  </r>
  <r>
    <x v="317"/>
    <d v="2013-11-14T05:00:38"/>
    <n v="2013"/>
    <x v="10"/>
    <n v="14"/>
    <x v="4"/>
    <n v="5"/>
    <n v="0"/>
  </r>
  <r>
    <x v="317"/>
    <d v="2013-11-14T06:00:38"/>
    <n v="2013"/>
    <x v="10"/>
    <n v="14"/>
    <x v="5"/>
    <n v="5"/>
    <n v="0"/>
  </r>
  <r>
    <x v="317"/>
    <d v="2013-11-14T07:00:38"/>
    <n v="2013"/>
    <x v="10"/>
    <n v="14"/>
    <x v="6"/>
    <n v="5"/>
    <n v="19.870999999999999"/>
  </r>
  <r>
    <x v="317"/>
    <d v="2013-11-14T08:00:38"/>
    <n v="2013"/>
    <x v="10"/>
    <n v="14"/>
    <x v="7"/>
    <n v="5"/>
    <n v="46.536999999999999"/>
  </r>
  <r>
    <x v="317"/>
    <d v="2013-11-14T09:00:38"/>
    <n v="2013"/>
    <x v="10"/>
    <n v="14"/>
    <x v="8"/>
    <n v="5"/>
    <n v="49.96"/>
  </r>
  <r>
    <x v="317"/>
    <d v="2013-11-14T10:00:38"/>
    <n v="2013"/>
    <x v="10"/>
    <n v="14"/>
    <x v="9"/>
    <n v="5"/>
    <n v="49.96"/>
  </r>
  <r>
    <x v="317"/>
    <d v="2013-11-14T11:00:38"/>
    <n v="2013"/>
    <x v="10"/>
    <n v="14"/>
    <x v="10"/>
    <n v="5"/>
    <n v="49.96"/>
  </r>
  <r>
    <x v="317"/>
    <d v="2013-11-14T12:00:38"/>
    <n v="2013"/>
    <x v="10"/>
    <n v="14"/>
    <x v="11"/>
    <n v="5"/>
    <n v="49.96"/>
  </r>
  <r>
    <x v="317"/>
    <d v="2013-11-14T13:00:38"/>
    <n v="2013"/>
    <x v="10"/>
    <n v="14"/>
    <x v="12"/>
    <n v="5"/>
    <n v="49.96"/>
  </r>
  <r>
    <x v="317"/>
    <d v="2013-11-14T14:00:38"/>
    <n v="2013"/>
    <x v="10"/>
    <n v="14"/>
    <x v="13"/>
    <n v="5"/>
    <n v="49.96"/>
  </r>
  <r>
    <x v="317"/>
    <d v="2013-11-14T15:00:38"/>
    <n v="2013"/>
    <x v="10"/>
    <n v="14"/>
    <x v="14"/>
    <n v="5"/>
    <n v="49.96"/>
  </r>
  <r>
    <x v="317"/>
    <d v="2013-11-14T16:00:38"/>
    <n v="2013"/>
    <x v="10"/>
    <n v="14"/>
    <x v="15"/>
    <n v="5"/>
    <n v="49.96"/>
  </r>
  <r>
    <x v="317"/>
    <d v="2013-11-14T17:00:38"/>
    <n v="2013"/>
    <x v="10"/>
    <n v="14"/>
    <x v="16"/>
    <n v="5"/>
    <n v="49.96"/>
  </r>
  <r>
    <x v="317"/>
    <d v="2013-11-14T18:00:38"/>
    <n v="2013"/>
    <x v="10"/>
    <n v="14"/>
    <x v="17"/>
    <n v="5"/>
    <n v="41.942999999999998"/>
  </r>
  <r>
    <x v="317"/>
    <d v="2013-11-14T19:00:38"/>
    <n v="2013"/>
    <x v="10"/>
    <n v="14"/>
    <x v="18"/>
    <n v="5"/>
    <n v="9.1010000000000009"/>
  </r>
  <r>
    <x v="317"/>
    <d v="2013-11-14T20:00:38"/>
    <n v="2013"/>
    <x v="10"/>
    <n v="14"/>
    <x v="19"/>
    <n v="5"/>
    <n v="0"/>
  </r>
  <r>
    <x v="317"/>
    <d v="2013-11-14T21:00:38"/>
    <n v="2013"/>
    <x v="10"/>
    <n v="14"/>
    <x v="20"/>
    <n v="5"/>
    <n v="0"/>
  </r>
  <r>
    <x v="317"/>
    <d v="2013-11-14T22:00:38"/>
    <n v="2013"/>
    <x v="10"/>
    <n v="14"/>
    <x v="21"/>
    <n v="5"/>
    <n v="0"/>
  </r>
  <r>
    <x v="317"/>
    <d v="2013-11-14T23:00:38"/>
    <n v="2013"/>
    <x v="10"/>
    <n v="14"/>
    <x v="22"/>
    <n v="5"/>
    <n v="0"/>
  </r>
  <r>
    <x v="318"/>
    <d v="2013-11-15T00:00:38"/>
    <n v="2013"/>
    <x v="10"/>
    <n v="15"/>
    <x v="23"/>
    <n v="6"/>
    <n v="0"/>
  </r>
  <r>
    <x v="318"/>
    <d v="2013-11-15T01:00:38"/>
    <n v="2013"/>
    <x v="10"/>
    <n v="15"/>
    <x v="0"/>
    <n v="6"/>
    <n v="0"/>
  </r>
  <r>
    <x v="318"/>
    <d v="2013-11-15T02:00:38"/>
    <n v="2013"/>
    <x v="10"/>
    <n v="15"/>
    <x v="1"/>
    <n v="6"/>
    <n v="0"/>
  </r>
  <r>
    <x v="318"/>
    <d v="2013-11-15T03:00:38"/>
    <n v="2013"/>
    <x v="10"/>
    <n v="15"/>
    <x v="2"/>
    <n v="6"/>
    <n v="0"/>
  </r>
  <r>
    <x v="318"/>
    <d v="2013-11-15T04:00:38"/>
    <n v="2013"/>
    <x v="10"/>
    <n v="15"/>
    <x v="3"/>
    <n v="6"/>
    <n v="0"/>
  </r>
  <r>
    <x v="318"/>
    <d v="2013-11-15T05:00:38"/>
    <n v="2013"/>
    <x v="10"/>
    <n v="15"/>
    <x v="4"/>
    <n v="6"/>
    <n v="0"/>
  </r>
  <r>
    <x v="318"/>
    <d v="2013-11-15T06:00:38"/>
    <n v="2013"/>
    <x v="10"/>
    <n v="15"/>
    <x v="5"/>
    <n v="6"/>
    <n v="0"/>
  </r>
  <r>
    <x v="318"/>
    <d v="2013-11-15T07:00:38"/>
    <n v="2013"/>
    <x v="10"/>
    <n v="15"/>
    <x v="6"/>
    <n v="6"/>
    <n v="18.788"/>
  </r>
  <r>
    <x v="318"/>
    <d v="2013-11-15T08:00:38"/>
    <n v="2013"/>
    <x v="10"/>
    <n v="15"/>
    <x v="7"/>
    <n v="6"/>
    <n v="46.447000000000003"/>
  </r>
  <r>
    <x v="318"/>
    <d v="2013-11-15T09:00:38"/>
    <n v="2013"/>
    <x v="10"/>
    <n v="15"/>
    <x v="8"/>
    <n v="6"/>
    <n v="49.96"/>
  </r>
  <r>
    <x v="318"/>
    <d v="2013-11-15T10:00:38"/>
    <n v="2013"/>
    <x v="10"/>
    <n v="15"/>
    <x v="9"/>
    <n v="6"/>
    <n v="49.96"/>
  </r>
  <r>
    <x v="318"/>
    <d v="2013-11-15T11:00:38"/>
    <n v="2013"/>
    <x v="10"/>
    <n v="15"/>
    <x v="10"/>
    <n v="6"/>
    <n v="49.96"/>
  </r>
  <r>
    <x v="318"/>
    <d v="2013-11-15T12:00:38"/>
    <n v="2013"/>
    <x v="10"/>
    <n v="15"/>
    <x v="11"/>
    <n v="6"/>
    <n v="49.96"/>
  </r>
  <r>
    <x v="318"/>
    <d v="2013-11-15T13:00:38"/>
    <n v="2013"/>
    <x v="10"/>
    <n v="15"/>
    <x v="12"/>
    <n v="6"/>
    <n v="49.96"/>
  </r>
  <r>
    <x v="318"/>
    <d v="2013-11-15T14:00:38"/>
    <n v="2013"/>
    <x v="10"/>
    <n v="15"/>
    <x v="13"/>
    <n v="6"/>
    <n v="49.96"/>
  </r>
  <r>
    <x v="318"/>
    <d v="2013-11-15T15:00:38"/>
    <n v="2013"/>
    <x v="10"/>
    <n v="15"/>
    <x v="14"/>
    <n v="6"/>
    <n v="49.96"/>
  </r>
  <r>
    <x v="318"/>
    <d v="2013-11-15T16:00:38"/>
    <n v="2013"/>
    <x v="10"/>
    <n v="15"/>
    <x v="15"/>
    <n v="6"/>
    <n v="49.96"/>
  </r>
  <r>
    <x v="318"/>
    <d v="2013-11-15T17:00:38"/>
    <n v="2013"/>
    <x v="10"/>
    <n v="15"/>
    <x v="16"/>
    <n v="6"/>
    <n v="49.96"/>
  </r>
  <r>
    <x v="318"/>
    <d v="2013-11-15T18:00:38"/>
    <n v="2013"/>
    <x v="10"/>
    <n v="15"/>
    <x v="17"/>
    <n v="6"/>
    <n v="41.728999999999999"/>
  </r>
  <r>
    <x v="318"/>
    <d v="2013-11-15T19:00:38"/>
    <n v="2013"/>
    <x v="10"/>
    <n v="15"/>
    <x v="18"/>
    <n v="6"/>
    <n v="9.26"/>
  </r>
  <r>
    <x v="318"/>
    <d v="2013-11-15T20:00:38"/>
    <n v="2013"/>
    <x v="10"/>
    <n v="15"/>
    <x v="19"/>
    <n v="6"/>
    <n v="0"/>
  </r>
  <r>
    <x v="318"/>
    <d v="2013-11-15T21:00:38"/>
    <n v="2013"/>
    <x v="10"/>
    <n v="15"/>
    <x v="20"/>
    <n v="6"/>
    <n v="0"/>
  </r>
  <r>
    <x v="318"/>
    <d v="2013-11-15T22:00:38"/>
    <n v="2013"/>
    <x v="10"/>
    <n v="15"/>
    <x v="21"/>
    <n v="6"/>
    <n v="0"/>
  </r>
  <r>
    <x v="318"/>
    <d v="2013-11-15T23:00:38"/>
    <n v="2013"/>
    <x v="10"/>
    <n v="15"/>
    <x v="22"/>
    <n v="6"/>
    <n v="0"/>
  </r>
  <r>
    <x v="319"/>
    <d v="2013-11-16T00:00:38"/>
    <n v="2013"/>
    <x v="10"/>
    <n v="16"/>
    <x v="23"/>
    <n v="7"/>
    <n v="0"/>
  </r>
  <r>
    <x v="319"/>
    <d v="2013-11-16T01:00:38"/>
    <n v="2013"/>
    <x v="10"/>
    <n v="16"/>
    <x v="0"/>
    <n v="7"/>
    <n v="0"/>
  </r>
  <r>
    <x v="319"/>
    <d v="2013-11-16T02:00:38"/>
    <n v="2013"/>
    <x v="10"/>
    <n v="16"/>
    <x v="1"/>
    <n v="7"/>
    <n v="0"/>
  </r>
  <r>
    <x v="319"/>
    <d v="2013-11-16T03:00:38"/>
    <n v="2013"/>
    <x v="10"/>
    <n v="16"/>
    <x v="2"/>
    <n v="7"/>
    <n v="0"/>
  </r>
  <r>
    <x v="319"/>
    <d v="2013-11-16T04:00:38"/>
    <n v="2013"/>
    <x v="10"/>
    <n v="16"/>
    <x v="3"/>
    <n v="7"/>
    <n v="0"/>
  </r>
  <r>
    <x v="319"/>
    <d v="2013-11-16T05:00:38"/>
    <n v="2013"/>
    <x v="10"/>
    <n v="16"/>
    <x v="4"/>
    <n v="7"/>
    <n v="0"/>
  </r>
  <r>
    <x v="319"/>
    <d v="2013-11-16T06:00:38"/>
    <n v="2013"/>
    <x v="10"/>
    <n v="16"/>
    <x v="5"/>
    <n v="7"/>
    <n v="0"/>
  </r>
  <r>
    <x v="319"/>
    <d v="2013-11-16T07:00:38"/>
    <n v="2013"/>
    <x v="10"/>
    <n v="16"/>
    <x v="6"/>
    <n v="7"/>
    <n v="19.350000000000001"/>
  </r>
  <r>
    <x v="319"/>
    <d v="2013-11-16T08:00:38"/>
    <n v="2013"/>
    <x v="10"/>
    <n v="16"/>
    <x v="7"/>
    <n v="7"/>
    <n v="45.838999999999999"/>
  </r>
  <r>
    <x v="319"/>
    <d v="2013-11-16T09:00:38"/>
    <n v="2013"/>
    <x v="10"/>
    <n v="16"/>
    <x v="8"/>
    <n v="7"/>
    <n v="49.96"/>
  </r>
  <r>
    <x v="319"/>
    <d v="2013-11-16T10:00:38"/>
    <n v="2013"/>
    <x v="10"/>
    <n v="16"/>
    <x v="9"/>
    <n v="7"/>
    <n v="46.651000000000003"/>
  </r>
  <r>
    <x v="319"/>
    <d v="2013-11-16T11:00:38"/>
    <n v="2013"/>
    <x v="10"/>
    <n v="16"/>
    <x v="10"/>
    <n v="7"/>
    <n v="48.472000000000001"/>
  </r>
  <r>
    <x v="319"/>
    <d v="2013-11-16T12:00:38"/>
    <n v="2013"/>
    <x v="10"/>
    <n v="16"/>
    <x v="11"/>
    <n v="7"/>
    <n v="46.033999999999999"/>
  </r>
  <r>
    <x v="319"/>
    <d v="2013-11-16T13:00:38"/>
    <n v="2013"/>
    <x v="10"/>
    <n v="16"/>
    <x v="12"/>
    <n v="7"/>
    <n v="49.96"/>
  </r>
  <r>
    <x v="319"/>
    <d v="2013-11-16T14:00:38"/>
    <n v="2013"/>
    <x v="10"/>
    <n v="16"/>
    <x v="13"/>
    <n v="7"/>
    <n v="34.975000000000001"/>
  </r>
  <r>
    <x v="319"/>
    <d v="2013-11-16T15:00:38"/>
    <n v="2013"/>
    <x v="10"/>
    <n v="16"/>
    <x v="14"/>
    <n v="7"/>
    <n v="11.82"/>
  </r>
  <r>
    <x v="319"/>
    <d v="2013-11-16T16:00:38"/>
    <n v="2013"/>
    <x v="10"/>
    <n v="16"/>
    <x v="15"/>
    <n v="7"/>
    <n v="5.9569999999999999"/>
  </r>
  <r>
    <x v="319"/>
    <d v="2013-11-16T17:00:38"/>
    <n v="2013"/>
    <x v="10"/>
    <n v="16"/>
    <x v="16"/>
    <n v="7"/>
    <n v="5.6779999999999999"/>
  </r>
  <r>
    <x v="319"/>
    <d v="2013-11-16T18:00:38"/>
    <n v="2013"/>
    <x v="10"/>
    <n v="16"/>
    <x v="17"/>
    <n v="7"/>
    <n v="2.4020000000000001"/>
  </r>
  <r>
    <x v="319"/>
    <d v="2013-11-16T19:00:38"/>
    <n v="2013"/>
    <x v="10"/>
    <n v="16"/>
    <x v="18"/>
    <n v="7"/>
    <n v="2.89"/>
  </r>
  <r>
    <x v="319"/>
    <d v="2013-11-16T20:00:38"/>
    <n v="2013"/>
    <x v="10"/>
    <n v="16"/>
    <x v="19"/>
    <n v="7"/>
    <n v="0"/>
  </r>
  <r>
    <x v="319"/>
    <d v="2013-11-16T21:00:38"/>
    <n v="2013"/>
    <x v="10"/>
    <n v="16"/>
    <x v="20"/>
    <n v="7"/>
    <n v="0"/>
  </r>
  <r>
    <x v="319"/>
    <d v="2013-11-16T22:00:38"/>
    <n v="2013"/>
    <x v="10"/>
    <n v="16"/>
    <x v="21"/>
    <n v="7"/>
    <n v="0"/>
  </r>
  <r>
    <x v="319"/>
    <d v="2013-11-16T23:00:38"/>
    <n v="2013"/>
    <x v="10"/>
    <n v="16"/>
    <x v="22"/>
    <n v="7"/>
    <n v="0"/>
  </r>
  <r>
    <x v="320"/>
    <d v="2013-11-17T00:00:38"/>
    <n v="2013"/>
    <x v="10"/>
    <n v="17"/>
    <x v="23"/>
    <n v="1"/>
    <n v="0"/>
  </r>
  <r>
    <x v="320"/>
    <d v="2013-11-17T01:00:38"/>
    <n v="2013"/>
    <x v="10"/>
    <n v="17"/>
    <x v="0"/>
    <n v="1"/>
    <n v="0"/>
  </r>
  <r>
    <x v="320"/>
    <d v="2013-11-17T02:00:38"/>
    <n v="2013"/>
    <x v="10"/>
    <n v="17"/>
    <x v="1"/>
    <n v="1"/>
    <n v="0"/>
  </r>
  <r>
    <x v="320"/>
    <d v="2013-11-17T03:00:38"/>
    <n v="2013"/>
    <x v="10"/>
    <n v="17"/>
    <x v="2"/>
    <n v="1"/>
    <n v="0"/>
  </r>
  <r>
    <x v="320"/>
    <d v="2013-11-17T04:00:38"/>
    <n v="2013"/>
    <x v="10"/>
    <n v="17"/>
    <x v="3"/>
    <n v="1"/>
    <n v="0"/>
  </r>
  <r>
    <x v="320"/>
    <d v="2013-11-17T05:00:38"/>
    <n v="2013"/>
    <x v="10"/>
    <n v="17"/>
    <x v="4"/>
    <n v="1"/>
    <n v="0"/>
  </r>
  <r>
    <x v="320"/>
    <d v="2013-11-17T06:00:38"/>
    <n v="2013"/>
    <x v="10"/>
    <n v="17"/>
    <x v="5"/>
    <n v="1"/>
    <n v="0"/>
  </r>
  <r>
    <x v="320"/>
    <d v="2013-11-17T07:00:38"/>
    <n v="2013"/>
    <x v="10"/>
    <n v="17"/>
    <x v="6"/>
    <n v="1"/>
    <n v="22.021000000000001"/>
  </r>
  <r>
    <x v="320"/>
    <d v="2013-11-17T08:00:38"/>
    <n v="2013"/>
    <x v="10"/>
    <n v="17"/>
    <x v="7"/>
    <n v="1"/>
    <n v="49.96"/>
  </r>
  <r>
    <x v="320"/>
    <d v="2013-11-17T09:00:38"/>
    <n v="2013"/>
    <x v="10"/>
    <n v="17"/>
    <x v="8"/>
    <n v="1"/>
    <n v="49.96"/>
  </r>
  <r>
    <x v="320"/>
    <d v="2013-11-17T10:00:38"/>
    <n v="2013"/>
    <x v="10"/>
    <n v="17"/>
    <x v="9"/>
    <n v="1"/>
    <n v="49.96"/>
  </r>
  <r>
    <x v="320"/>
    <d v="2013-11-17T11:00:38"/>
    <n v="2013"/>
    <x v="10"/>
    <n v="17"/>
    <x v="10"/>
    <n v="1"/>
    <n v="49.96"/>
  </r>
  <r>
    <x v="320"/>
    <d v="2013-11-17T12:00:38"/>
    <n v="2013"/>
    <x v="10"/>
    <n v="17"/>
    <x v="11"/>
    <n v="1"/>
    <n v="49.96"/>
  </r>
  <r>
    <x v="320"/>
    <d v="2013-11-17T13:00:38"/>
    <n v="2013"/>
    <x v="10"/>
    <n v="17"/>
    <x v="12"/>
    <n v="1"/>
    <n v="49.96"/>
  </r>
  <r>
    <x v="320"/>
    <d v="2013-11-17T14:00:38"/>
    <n v="2013"/>
    <x v="10"/>
    <n v="17"/>
    <x v="13"/>
    <n v="1"/>
    <n v="49.96"/>
  </r>
  <r>
    <x v="320"/>
    <d v="2013-11-17T15:00:38"/>
    <n v="2013"/>
    <x v="10"/>
    <n v="17"/>
    <x v="14"/>
    <n v="1"/>
    <n v="49.96"/>
  </r>
  <r>
    <x v="320"/>
    <d v="2013-11-17T16:00:38"/>
    <n v="2013"/>
    <x v="10"/>
    <n v="17"/>
    <x v="15"/>
    <n v="1"/>
    <n v="49.96"/>
  </r>
  <r>
    <x v="320"/>
    <d v="2013-11-17T17:00:38"/>
    <n v="2013"/>
    <x v="10"/>
    <n v="17"/>
    <x v="16"/>
    <n v="1"/>
    <n v="49.96"/>
  </r>
  <r>
    <x v="320"/>
    <d v="2013-11-17T18:00:38"/>
    <n v="2013"/>
    <x v="10"/>
    <n v="17"/>
    <x v="17"/>
    <n v="1"/>
    <n v="43.624000000000002"/>
  </r>
  <r>
    <x v="320"/>
    <d v="2013-11-17T19:00:38"/>
    <n v="2013"/>
    <x v="10"/>
    <n v="17"/>
    <x v="18"/>
    <n v="1"/>
    <n v="11.863"/>
  </r>
  <r>
    <x v="320"/>
    <d v="2013-11-17T20:00:38"/>
    <n v="2013"/>
    <x v="10"/>
    <n v="17"/>
    <x v="19"/>
    <n v="1"/>
    <n v="0"/>
  </r>
  <r>
    <x v="320"/>
    <d v="2013-11-17T21:00:38"/>
    <n v="2013"/>
    <x v="10"/>
    <n v="17"/>
    <x v="20"/>
    <n v="1"/>
    <n v="0"/>
  </r>
  <r>
    <x v="320"/>
    <d v="2013-11-17T22:00:39"/>
    <n v="2013"/>
    <x v="10"/>
    <n v="17"/>
    <x v="21"/>
    <n v="1"/>
    <n v="0"/>
  </r>
  <r>
    <x v="320"/>
    <d v="2013-11-17T23:00:39"/>
    <n v="2013"/>
    <x v="10"/>
    <n v="17"/>
    <x v="22"/>
    <n v="1"/>
    <n v="0"/>
  </r>
  <r>
    <x v="321"/>
    <d v="2013-11-18T00:00:39"/>
    <n v="2013"/>
    <x v="10"/>
    <n v="18"/>
    <x v="23"/>
    <n v="2"/>
    <n v="0"/>
  </r>
  <r>
    <x v="321"/>
    <d v="2013-11-18T01:00:39"/>
    <n v="2013"/>
    <x v="10"/>
    <n v="18"/>
    <x v="0"/>
    <n v="2"/>
    <n v="0"/>
  </r>
  <r>
    <x v="321"/>
    <d v="2013-11-18T02:00:39"/>
    <n v="2013"/>
    <x v="10"/>
    <n v="18"/>
    <x v="1"/>
    <n v="2"/>
    <n v="0"/>
  </r>
  <r>
    <x v="321"/>
    <d v="2013-11-18T03:00:39"/>
    <n v="2013"/>
    <x v="10"/>
    <n v="18"/>
    <x v="2"/>
    <n v="2"/>
    <n v="0"/>
  </r>
  <r>
    <x v="321"/>
    <d v="2013-11-18T04:00:39"/>
    <n v="2013"/>
    <x v="10"/>
    <n v="18"/>
    <x v="3"/>
    <n v="2"/>
    <n v="0"/>
  </r>
  <r>
    <x v="321"/>
    <d v="2013-11-18T05:00:39"/>
    <n v="2013"/>
    <x v="10"/>
    <n v="18"/>
    <x v="4"/>
    <n v="2"/>
    <n v="0"/>
  </r>
  <r>
    <x v="321"/>
    <d v="2013-11-18T06:00:39"/>
    <n v="2013"/>
    <x v="10"/>
    <n v="18"/>
    <x v="5"/>
    <n v="2"/>
    <n v="0"/>
  </r>
  <r>
    <x v="321"/>
    <d v="2013-11-18T07:00:39"/>
    <n v="2013"/>
    <x v="10"/>
    <n v="18"/>
    <x v="6"/>
    <n v="2"/>
    <n v="23.945"/>
  </r>
  <r>
    <x v="321"/>
    <d v="2013-11-18T08:00:39"/>
    <n v="2013"/>
    <x v="10"/>
    <n v="18"/>
    <x v="7"/>
    <n v="2"/>
    <n v="49.96"/>
  </r>
  <r>
    <x v="321"/>
    <d v="2013-11-18T09:00:39"/>
    <n v="2013"/>
    <x v="10"/>
    <n v="18"/>
    <x v="8"/>
    <n v="2"/>
    <n v="49.96"/>
  </r>
  <r>
    <x v="321"/>
    <d v="2013-11-18T10:00:39"/>
    <n v="2013"/>
    <x v="10"/>
    <n v="18"/>
    <x v="9"/>
    <n v="2"/>
    <n v="49.96"/>
  </r>
  <r>
    <x v="321"/>
    <d v="2013-11-18T11:00:39"/>
    <n v="2013"/>
    <x v="10"/>
    <n v="18"/>
    <x v="10"/>
    <n v="2"/>
    <n v="49.96"/>
  </r>
  <r>
    <x v="321"/>
    <d v="2013-11-18T12:00:39"/>
    <n v="2013"/>
    <x v="10"/>
    <n v="18"/>
    <x v="11"/>
    <n v="2"/>
    <n v="49.96"/>
  </r>
  <r>
    <x v="321"/>
    <d v="2013-11-18T13:00:39"/>
    <n v="2013"/>
    <x v="10"/>
    <n v="18"/>
    <x v="12"/>
    <n v="2"/>
    <n v="49.96"/>
  </r>
  <r>
    <x v="321"/>
    <d v="2013-11-18T14:00:39"/>
    <n v="2013"/>
    <x v="10"/>
    <n v="18"/>
    <x v="13"/>
    <n v="2"/>
    <n v="49.96"/>
  </r>
  <r>
    <x v="321"/>
    <d v="2013-11-18T15:00:39"/>
    <n v="2013"/>
    <x v="10"/>
    <n v="18"/>
    <x v="14"/>
    <n v="2"/>
    <n v="49.96"/>
  </r>
  <r>
    <x v="321"/>
    <d v="2013-11-18T16:00:39"/>
    <n v="2013"/>
    <x v="10"/>
    <n v="18"/>
    <x v="15"/>
    <n v="2"/>
    <n v="49.96"/>
  </r>
  <r>
    <x v="321"/>
    <d v="2013-11-18T17:00:39"/>
    <n v="2013"/>
    <x v="10"/>
    <n v="18"/>
    <x v="16"/>
    <n v="2"/>
    <n v="49.96"/>
  </r>
  <r>
    <x v="321"/>
    <d v="2013-11-18T18:00:39"/>
    <n v="2013"/>
    <x v="10"/>
    <n v="18"/>
    <x v="17"/>
    <n v="2"/>
    <n v="47.426000000000002"/>
  </r>
  <r>
    <x v="321"/>
    <d v="2013-11-18T19:00:39"/>
    <n v="2013"/>
    <x v="10"/>
    <n v="18"/>
    <x v="18"/>
    <n v="2"/>
    <n v="12.208"/>
  </r>
  <r>
    <x v="321"/>
    <d v="2013-11-18T20:00:39"/>
    <n v="2013"/>
    <x v="10"/>
    <n v="18"/>
    <x v="19"/>
    <n v="2"/>
    <n v="0"/>
  </r>
  <r>
    <x v="321"/>
    <d v="2013-11-18T21:00:39"/>
    <n v="2013"/>
    <x v="10"/>
    <n v="18"/>
    <x v="20"/>
    <n v="2"/>
    <n v="0"/>
  </r>
  <r>
    <x v="321"/>
    <d v="2013-11-18T22:00:39"/>
    <n v="2013"/>
    <x v="10"/>
    <n v="18"/>
    <x v="21"/>
    <n v="2"/>
    <n v="0"/>
  </r>
  <r>
    <x v="321"/>
    <d v="2013-11-18T23:00:39"/>
    <n v="2013"/>
    <x v="10"/>
    <n v="18"/>
    <x v="22"/>
    <n v="2"/>
    <n v="0"/>
  </r>
  <r>
    <x v="322"/>
    <d v="2013-11-19T00:00:39"/>
    <n v="2013"/>
    <x v="10"/>
    <n v="19"/>
    <x v="23"/>
    <n v="3"/>
    <n v="0"/>
  </r>
  <r>
    <x v="322"/>
    <d v="2013-11-19T01:00:39"/>
    <n v="2013"/>
    <x v="10"/>
    <n v="19"/>
    <x v="0"/>
    <n v="3"/>
    <n v="0"/>
  </r>
  <r>
    <x v="322"/>
    <d v="2013-11-19T02:00:39"/>
    <n v="2013"/>
    <x v="10"/>
    <n v="19"/>
    <x v="1"/>
    <n v="3"/>
    <n v="0"/>
  </r>
  <r>
    <x v="322"/>
    <d v="2013-11-19T03:00:39"/>
    <n v="2013"/>
    <x v="10"/>
    <n v="19"/>
    <x v="2"/>
    <n v="3"/>
    <n v="0"/>
  </r>
  <r>
    <x v="322"/>
    <d v="2013-11-19T04:00:39"/>
    <n v="2013"/>
    <x v="10"/>
    <n v="19"/>
    <x v="3"/>
    <n v="3"/>
    <n v="0"/>
  </r>
  <r>
    <x v="322"/>
    <d v="2013-11-19T05:00:39"/>
    <n v="2013"/>
    <x v="10"/>
    <n v="19"/>
    <x v="4"/>
    <n v="3"/>
    <n v="0"/>
  </r>
  <r>
    <x v="322"/>
    <d v="2013-11-19T06:00:39"/>
    <n v="2013"/>
    <x v="10"/>
    <n v="19"/>
    <x v="5"/>
    <n v="3"/>
    <n v="6.8339999999999998E-2"/>
  </r>
  <r>
    <x v="322"/>
    <d v="2013-11-19T07:00:39"/>
    <n v="2013"/>
    <x v="10"/>
    <n v="19"/>
    <x v="6"/>
    <n v="3"/>
    <n v="23.882999999999999"/>
  </r>
  <r>
    <x v="322"/>
    <d v="2013-11-19T08:00:39"/>
    <n v="2013"/>
    <x v="10"/>
    <n v="19"/>
    <x v="7"/>
    <n v="3"/>
    <n v="49.96"/>
  </r>
  <r>
    <x v="322"/>
    <d v="2013-11-19T09:00:39"/>
    <n v="2013"/>
    <x v="10"/>
    <n v="19"/>
    <x v="8"/>
    <n v="3"/>
    <n v="49.96"/>
  </r>
  <r>
    <x v="322"/>
    <d v="2013-11-19T10:00:39"/>
    <n v="2013"/>
    <x v="10"/>
    <n v="19"/>
    <x v="9"/>
    <n v="3"/>
    <n v="49.96"/>
  </r>
  <r>
    <x v="322"/>
    <d v="2013-11-19T11:00:39"/>
    <n v="2013"/>
    <x v="10"/>
    <n v="19"/>
    <x v="10"/>
    <n v="3"/>
    <n v="49.96"/>
  </r>
  <r>
    <x v="322"/>
    <d v="2013-11-19T12:00:39"/>
    <n v="2013"/>
    <x v="10"/>
    <n v="19"/>
    <x v="11"/>
    <n v="3"/>
    <n v="49.96"/>
  </r>
  <r>
    <x v="322"/>
    <d v="2013-11-19T13:00:39"/>
    <n v="2013"/>
    <x v="10"/>
    <n v="19"/>
    <x v="12"/>
    <n v="3"/>
    <n v="49.96"/>
  </r>
  <r>
    <x v="322"/>
    <d v="2013-11-19T14:00:39"/>
    <n v="2013"/>
    <x v="10"/>
    <n v="19"/>
    <x v="13"/>
    <n v="3"/>
    <n v="49.96"/>
  </r>
  <r>
    <x v="322"/>
    <d v="2013-11-19T15:00:39"/>
    <n v="2013"/>
    <x v="10"/>
    <n v="19"/>
    <x v="14"/>
    <n v="3"/>
    <n v="49.96"/>
  </r>
  <r>
    <x v="322"/>
    <d v="2013-11-19T16:00:39"/>
    <n v="2013"/>
    <x v="10"/>
    <n v="19"/>
    <x v="15"/>
    <n v="3"/>
    <n v="49.96"/>
  </r>
  <r>
    <x v="322"/>
    <d v="2013-11-19T17:00:39"/>
    <n v="2013"/>
    <x v="10"/>
    <n v="19"/>
    <x v="16"/>
    <n v="3"/>
    <n v="49.96"/>
  </r>
  <r>
    <x v="322"/>
    <d v="2013-11-19T18:00:39"/>
    <n v="2013"/>
    <x v="10"/>
    <n v="19"/>
    <x v="17"/>
    <n v="3"/>
    <n v="46.463000000000001"/>
  </r>
  <r>
    <x v="322"/>
    <d v="2013-11-19T19:00:39"/>
    <n v="2013"/>
    <x v="10"/>
    <n v="19"/>
    <x v="18"/>
    <n v="3"/>
    <n v="12.343999999999999"/>
  </r>
  <r>
    <x v="322"/>
    <d v="2013-11-19T20:00:39"/>
    <n v="2013"/>
    <x v="10"/>
    <n v="19"/>
    <x v="19"/>
    <n v="3"/>
    <n v="0"/>
  </r>
  <r>
    <x v="322"/>
    <d v="2013-11-19T21:00:39"/>
    <n v="2013"/>
    <x v="10"/>
    <n v="19"/>
    <x v="20"/>
    <n v="3"/>
    <n v="0"/>
  </r>
  <r>
    <x v="322"/>
    <d v="2013-11-19T22:00:39"/>
    <n v="2013"/>
    <x v="10"/>
    <n v="19"/>
    <x v="21"/>
    <n v="3"/>
    <n v="0"/>
  </r>
  <r>
    <x v="322"/>
    <d v="2013-11-19T23:00:39"/>
    <n v="2013"/>
    <x v="10"/>
    <n v="19"/>
    <x v="22"/>
    <n v="3"/>
    <n v="0"/>
  </r>
  <r>
    <x v="323"/>
    <d v="2013-11-20T00:00:39"/>
    <n v="2013"/>
    <x v="10"/>
    <n v="20"/>
    <x v="23"/>
    <n v="4"/>
    <n v="0"/>
  </r>
  <r>
    <x v="323"/>
    <d v="2013-11-20T01:00:39"/>
    <n v="2013"/>
    <x v="10"/>
    <n v="20"/>
    <x v="0"/>
    <n v="4"/>
    <n v="0"/>
  </r>
  <r>
    <x v="323"/>
    <d v="2013-11-20T02:00:39"/>
    <n v="2013"/>
    <x v="10"/>
    <n v="20"/>
    <x v="1"/>
    <n v="4"/>
    <n v="0"/>
  </r>
  <r>
    <x v="323"/>
    <d v="2013-11-20T03:00:39"/>
    <n v="2013"/>
    <x v="10"/>
    <n v="20"/>
    <x v="2"/>
    <n v="4"/>
    <n v="0"/>
  </r>
  <r>
    <x v="323"/>
    <d v="2013-11-20T04:00:39"/>
    <n v="2013"/>
    <x v="10"/>
    <n v="20"/>
    <x v="3"/>
    <n v="4"/>
    <n v="0"/>
  </r>
  <r>
    <x v="323"/>
    <d v="2013-11-20T05:00:39"/>
    <n v="2013"/>
    <x v="10"/>
    <n v="20"/>
    <x v="4"/>
    <n v="4"/>
    <n v="0"/>
  </r>
  <r>
    <x v="323"/>
    <d v="2013-11-20T06:00:39"/>
    <n v="2013"/>
    <x v="10"/>
    <n v="20"/>
    <x v="5"/>
    <n v="4"/>
    <n v="7.3429999999999995E-2"/>
  </r>
  <r>
    <x v="323"/>
    <d v="2013-11-20T07:00:39"/>
    <n v="2013"/>
    <x v="10"/>
    <n v="20"/>
    <x v="6"/>
    <n v="4"/>
    <n v="24.117999999999999"/>
  </r>
  <r>
    <x v="323"/>
    <d v="2013-11-20T08:00:39"/>
    <n v="2013"/>
    <x v="10"/>
    <n v="20"/>
    <x v="7"/>
    <n v="4"/>
    <n v="49.96"/>
  </r>
  <r>
    <x v="323"/>
    <d v="2013-11-20T09:00:39"/>
    <n v="2013"/>
    <x v="10"/>
    <n v="20"/>
    <x v="8"/>
    <n v="4"/>
    <n v="49.96"/>
  </r>
  <r>
    <x v="323"/>
    <d v="2013-11-20T10:00:39"/>
    <n v="2013"/>
    <x v="10"/>
    <n v="20"/>
    <x v="9"/>
    <n v="4"/>
    <n v="49.96"/>
  </r>
  <r>
    <x v="323"/>
    <d v="2013-11-20T11:00:39"/>
    <n v="2013"/>
    <x v="10"/>
    <n v="20"/>
    <x v="10"/>
    <n v="4"/>
    <n v="49.96"/>
  </r>
  <r>
    <x v="323"/>
    <d v="2013-11-20T12:00:39"/>
    <n v="2013"/>
    <x v="10"/>
    <n v="20"/>
    <x v="11"/>
    <n v="4"/>
    <n v="49.96"/>
  </r>
  <r>
    <x v="323"/>
    <d v="2013-11-20T13:00:39"/>
    <n v="2013"/>
    <x v="10"/>
    <n v="20"/>
    <x v="12"/>
    <n v="4"/>
    <n v="49.96"/>
  </r>
  <r>
    <x v="323"/>
    <d v="2013-11-20T14:00:39"/>
    <n v="2013"/>
    <x v="10"/>
    <n v="20"/>
    <x v="13"/>
    <n v="4"/>
    <n v="49.96"/>
  </r>
  <r>
    <x v="323"/>
    <d v="2013-11-20T15:00:39"/>
    <n v="2013"/>
    <x v="10"/>
    <n v="20"/>
    <x v="14"/>
    <n v="4"/>
    <n v="49.96"/>
  </r>
  <r>
    <x v="323"/>
    <d v="2013-11-20T16:00:39"/>
    <n v="2013"/>
    <x v="10"/>
    <n v="20"/>
    <x v="15"/>
    <n v="4"/>
    <n v="49.96"/>
  </r>
  <r>
    <x v="323"/>
    <d v="2013-11-20T17:00:39"/>
    <n v="2013"/>
    <x v="10"/>
    <n v="20"/>
    <x v="16"/>
    <n v="4"/>
    <n v="49.96"/>
  </r>
  <r>
    <x v="323"/>
    <d v="2013-11-20T18:00:39"/>
    <n v="2013"/>
    <x v="10"/>
    <n v="20"/>
    <x v="17"/>
    <n v="4"/>
    <n v="46.177"/>
  </r>
  <r>
    <x v="323"/>
    <d v="2013-11-20T19:00:39"/>
    <n v="2013"/>
    <x v="10"/>
    <n v="20"/>
    <x v="18"/>
    <n v="4"/>
    <n v="12.792"/>
  </r>
  <r>
    <x v="323"/>
    <d v="2013-11-20T20:00:39"/>
    <n v="2013"/>
    <x v="10"/>
    <n v="20"/>
    <x v="19"/>
    <n v="4"/>
    <n v="0"/>
  </r>
  <r>
    <x v="323"/>
    <d v="2013-11-20T21:00:39"/>
    <n v="2013"/>
    <x v="10"/>
    <n v="20"/>
    <x v="20"/>
    <n v="4"/>
    <n v="0"/>
  </r>
  <r>
    <x v="323"/>
    <d v="2013-11-20T22:00:39"/>
    <n v="2013"/>
    <x v="10"/>
    <n v="20"/>
    <x v="21"/>
    <n v="4"/>
    <n v="0"/>
  </r>
  <r>
    <x v="323"/>
    <d v="2013-11-20T23:00:39"/>
    <n v="2013"/>
    <x v="10"/>
    <n v="20"/>
    <x v="22"/>
    <n v="4"/>
    <n v="0"/>
  </r>
  <r>
    <x v="324"/>
    <d v="2013-11-21T00:00:39"/>
    <n v="2013"/>
    <x v="10"/>
    <n v="21"/>
    <x v="23"/>
    <n v="5"/>
    <n v="0"/>
  </r>
  <r>
    <x v="324"/>
    <d v="2013-11-21T01:00:39"/>
    <n v="2013"/>
    <x v="10"/>
    <n v="21"/>
    <x v="0"/>
    <n v="5"/>
    <n v="0"/>
  </r>
  <r>
    <x v="324"/>
    <d v="2013-11-21T02:00:39"/>
    <n v="2013"/>
    <x v="10"/>
    <n v="21"/>
    <x v="1"/>
    <n v="5"/>
    <n v="0"/>
  </r>
  <r>
    <x v="324"/>
    <d v="2013-11-21T03:00:39"/>
    <n v="2013"/>
    <x v="10"/>
    <n v="21"/>
    <x v="2"/>
    <n v="5"/>
    <n v="0"/>
  </r>
  <r>
    <x v="324"/>
    <d v="2013-11-21T04:00:39"/>
    <n v="2013"/>
    <x v="10"/>
    <n v="21"/>
    <x v="3"/>
    <n v="5"/>
    <n v="0"/>
  </r>
  <r>
    <x v="324"/>
    <d v="2013-11-21T05:00:39"/>
    <n v="2013"/>
    <x v="10"/>
    <n v="21"/>
    <x v="4"/>
    <n v="5"/>
    <n v="0"/>
  </r>
  <r>
    <x v="324"/>
    <d v="2013-11-21T06:00:39"/>
    <n v="2013"/>
    <x v="10"/>
    <n v="21"/>
    <x v="5"/>
    <n v="5"/>
    <n v="0.19969999999999999"/>
  </r>
  <r>
    <x v="324"/>
    <d v="2013-11-21T07:00:39"/>
    <n v="2013"/>
    <x v="10"/>
    <n v="21"/>
    <x v="6"/>
    <n v="5"/>
    <n v="25.298999999999999"/>
  </r>
  <r>
    <x v="324"/>
    <d v="2013-11-21T08:00:39"/>
    <n v="2013"/>
    <x v="10"/>
    <n v="21"/>
    <x v="7"/>
    <n v="5"/>
    <n v="49.96"/>
  </r>
  <r>
    <x v="324"/>
    <d v="2013-11-21T09:00:39"/>
    <n v="2013"/>
    <x v="10"/>
    <n v="21"/>
    <x v="8"/>
    <n v="5"/>
    <n v="49.96"/>
  </r>
  <r>
    <x v="324"/>
    <d v="2013-11-21T10:00:39"/>
    <n v="2013"/>
    <x v="10"/>
    <n v="21"/>
    <x v="9"/>
    <n v="5"/>
    <n v="49.96"/>
  </r>
  <r>
    <x v="324"/>
    <d v="2013-11-21T11:00:39"/>
    <n v="2013"/>
    <x v="10"/>
    <n v="21"/>
    <x v="10"/>
    <n v="5"/>
    <n v="49.96"/>
  </r>
  <r>
    <x v="324"/>
    <d v="2013-11-21T12:00:39"/>
    <n v="2013"/>
    <x v="10"/>
    <n v="21"/>
    <x v="11"/>
    <n v="5"/>
    <n v="49.96"/>
  </r>
  <r>
    <x v="324"/>
    <d v="2013-11-21T13:00:39"/>
    <n v="2013"/>
    <x v="10"/>
    <n v="21"/>
    <x v="12"/>
    <n v="5"/>
    <n v="49.96"/>
  </r>
  <r>
    <x v="324"/>
    <d v="2013-11-21T14:00:39"/>
    <n v="2013"/>
    <x v="10"/>
    <n v="21"/>
    <x v="13"/>
    <n v="5"/>
    <n v="49.96"/>
  </r>
  <r>
    <x v="324"/>
    <d v="2013-11-21T15:00:39"/>
    <n v="2013"/>
    <x v="10"/>
    <n v="21"/>
    <x v="14"/>
    <n v="5"/>
    <n v="49.96"/>
  </r>
  <r>
    <x v="324"/>
    <d v="2013-11-21T16:00:39"/>
    <n v="2013"/>
    <x v="10"/>
    <n v="21"/>
    <x v="15"/>
    <n v="5"/>
    <n v="49.96"/>
  </r>
  <r>
    <x v="324"/>
    <d v="2013-11-21T17:00:39"/>
    <n v="2013"/>
    <x v="10"/>
    <n v="21"/>
    <x v="16"/>
    <n v="5"/>
    <n v="49.96"/>
  </r>
  <r>
    <x v="324"/>
    <d v="2013-11-21T18:00:39"/>
    <n v="2013"/>
    <x v="10"/>
    <n v="21"/>
    <x v="17"/>
    <n v="5"/>
    <n v="48.741999999999997"/>
  </r>
  <r>
    <x v="324"/>
    <d v="2013-11-21T19:00:39"/>
    <n v="2013"/>
    <x v="10"/>
    <n v="21"/>
    <x v="18"/>
    <n v="5"/>
    <n v="14.282"/>
  </r>
  <r>
    <x v="324"/>
    <d v="2013-11-21T20:00:39"/>
    <n v="2013"/>
    <x v="10"/>
    <n v="21"/>
    <x v="19"/>
    <n v="5"/>
    <n v="0"/>
  </r>
  <r>
    <x v="324"/>
    <d v="2013-11-21T21:00:39"/>
    <n v="2013"/>
    <x v="10"/>
    <n v="21"/>
    <x v="20"/>
    <n v="5"/>
    <n v="0"/>
  </r>
  <r>
    <x v="324"/>
    <d v="2013-11-21T22:00:39"/>
    <n v="2013"/>
    <x v="10"/>
    <n v="21"/>
    <x v="21"/>
    <n v="5"/>
    <n v="0"/>
  </r>
  <r>
    <x v="324"/>
    <d v="2013-11-21T23:00:39"/>
    <n v="2013"/>
    <x v="10"/>
    <n v="21"/>
    <x v="22"/>
    <n v="5"/>
    <n v="0"/>
  </r>
  <r>
    <x v="325"/>
    <d v="2013-11-22T00:00:39"/>
    <n v="2013"/>
    <x v="10"/>
    <n v="22"/>
    <x v="23"/>
    <n v="6"/>
    <n v="0"/>
  </r>
  <r>
    <x v="325"/>
    <d v="2013-11-22T01:00:39"/>
    <n v="2013"/>
    <x v="10"/>
    <n v="22"/>
    <x v="0"/>
    <n v="6"/>
    <n v="0"/>
  </r>
  <r>
    <x v="325"/>
    <d v="2013-11-22T02:00:39"/>
    <n v="2013"/>
    <x v="10"/>
    <n v="22"/>
    <x v="1"/>
    <n v="6"/>
    <n v="0"/>
  </r>
  <r>
    <x v="325"/>
    <d v="2013-11-22T03:00:39"/>
    <n v="2013"/>
    <x v="10"/>
    <n v="22"/>
    <x v="2"/>
    <n v="6"/>
    <n v="0"/>
  </r>
  <r>
    <x v="325"/>
    <d v="2013-11-22T04:00:39"/>
    <n v="2013"/>
    <x v="10"/>
    <n v="22"/>
    <x v="3"/>
    <n v="6"/>
    <n v="0"/>
  </r>
  <r>
    <x v="325"/>
    <d v="2013-11-22T05:00:39"/>
    <n v="2013"/>
    <x v="10"/>
    <n v="22"/>
    <x v="4"/>
    <n v="6"/>
    <n v="0"/>
  </r>
  <r>
    <x v="325"/>
    <d v="2013-11-22T06:00:39"/>
    <n v="2013"/>
    <x v="10"/>
    <n v="22"/>
    <x v="5"/>
    <n v="6"/>
    <n v="0.20860000000000001"/>
  </r>
  <r>
    <x v="325"/>
    <d v="2013-11-22T07:00:39"/>
    <n v="2013"/>
    <x v="10"/>
    <n v="22"/>
    <x v="6"/>
    <n v="6"/>
    <n v="25.975000000000001"/>
  </r>
  <r>
    <x v="325"/>
    <d v="2013-11-22T08:00:39"/>
    <n v="2013"/>
    <x v="10"/>
    <n v="22"/>
    <x v="7"/>
    <n v="6"/>
    <n v="49.96"/>
  </r>
  <r>
    <x v="325"/>
    <d v="2013-11-22T09:00:39"/>
    <n v="2013"/>
    <x v="10"/>
    <n v="22"/>
    <x v="8"/>
    <n v="6"/>
    <n v="49.96"/>
  </r>
  <r>
    <x v="325"/>
    <d v="2013-11-22T10:00:39"/>
    <n v="2013"/>
    <x v="10"/>
    <n v="22"/>
    <x v="9"/>
    <n v="6"/>
    <n v="49.96"/>
  </r>
  <r>
    <x v="325"/>
    <d v="2013-11-22T11:00:39"/>
    <n v="2013"/>
    <x v="10"/>
    <n v="22"/>
    <x v="10"/>
    <n v="6"/>
    <n v="49.96"/>
  </r>
  <r>
    <x v="325"/>
    <d v="2013-11-22T12:00:39"/>
    <n v="2013"/>
    <x v="10"/>
    <n v="22"/>
    <x v="11"/>
    <n v="6"/>
    <n v="49.96"/>
  </r>
  <r>
    <x v="325"/>
    <d v="2013-11-22T13:00:39"/>
    <n v="2013"/>
    <x v="10"/>
    <n v="22"/>
    <x v="12"/>
    <n v="6"/>
    <n v="49.96"/>
  </r>
  <r>
    <x v="325"/>
    <d v="2013-11-22T14:00:39"/>
    <n v="2013"/>
    <x v="10"/>
    <n v="22"/>
    <x v="13"/>
    <n v="6"/>
    <n v="49.96"/>
  </r>
  <r>
    <x v="325"/>
    <d v="2013-11-22T15:00:39"/>
    <n v="2013"/>
    <x v="10"/>
    <n v="22"/>
    <x v="14"/>
    <n v="6"/>
    <n v="49.96"/>
  </r>
  <r>
    <x v="325"/>
    <d v="2013-11-22T16:00:39"/>
    <n v="2013"/>
    <x v="10"/>
    <n v="22"/>
    <x v="15"/>
    <n v="6"/>
    <n v="49.96"/>
  </r>
  <r>
    <x v="325"/>
    <d v="2013-11-22T17:00:39"/>
    <n v="2013"/>
    <x v="10"/>
    <n v="22"/>
    <x v="16"/>
    <n v="6"/>
    <n v="49.96"/>
  </r>
  <r>
    <x v="325"/>
    <d v="2013-11-22T18:00:39"/>
    <n v="2013"/>
    <x v="10"/>
    <n v="22"/>
    <x v="17"/>
    <n v="6"/>
    <n v="49.96"/>
  </r>
  <r>
    <x v="325"/>
    <d v="2013-11-22T19:00:39"/>
    <n v="2013"/>
    <x v="10"/>
    <n v="22"/>
    <x v="18"/>
    <n v="6"/>
    <n v="12.843999999999999"/>
  </r>
  <r>
    <x v="325"/>
    <d v="2013-11-22T20:00:39"/>
    <n v="2013"/>
    <x v="10"/>
    <n v="22"/>
    <x v="19"/>
    <n v="6"/>
    <n v="0"/>
  </r>
  <r>
    <x v="325"/>
    <d v="2013-11-22T21:00:39"/>
    <n v="2013"/>
    <x v="10"/>
    <n v="22"/>
    <x v="20"/>
    <n v="6"/>
    <n v="0"/>
  </r>
  <r>
    <x v="325"/>
    <d v="2013-11-22T22:00:39"/>
    <n v="2013"/>
    <x v="10"/>
    <n v="22"/>
    <x v="21"/>
    <n v="6"/>
    <n v="0"/>
  </r>
  <r>
    <x v="325"/>
    <d v="2013-11-22T23:00:39"/>
    <n v="2013"/>
    <x v="10"/>
    <n v="22"/>
    <x v="22"/>
    <n v="6"/>
    <n v="0"/>
  </r>
  <r>
    <x v="326"/>
    <d v="2013-11-23T00:00:39"/>
    <n v="2013"/>
    <x v="10"/>
    <n v="23"/>
    <x v="23"/>
    <n v="7"/>
    <n v="0"/>
  </r>
  <r>
    <x v="326"/>
    <d v="2013-11-23T01:00:39"/>
    <n v="2013"/>
    <x v="10"/>
    <n v="23"/>
    <x v="0"/>
    <n v="7"/>
    <n v="0"/>
  </r>
  <r>
    <x v="326"/>
    <d v="2013-11-23T02:00:39"/>
    <n v="2013"/>
    <x v="10"/>
    <n v="23"/>
    <x v="1"/>
    <n v="7"/>
    <n v="0"/>
  </r>
  <r>
    <x v="326"/>
    <d v="2013-11-23T03:00:39"/>
    <n v="2013"/>
    <x v="10"/>
    <n v="23"/>
    <x v="2"/>
    <n v="7"/>
    <n v="0"/>
  </r>
  <r>
    <x v="326"/>
    <d v="2013-11-23T04:00:39"/>
    <n v="2013"/>
    <x v="10"/>
    <n v="23"/>
    <x v="3"/>
    <n v="7"/>
    <n v="0"/>
  </r>
  <r>
    <x v="326"/>
    <d v="2013-11-23T05:00:39"/>
    <n v="2013"/>
    <x v="10"/>
    <n v="23"/>
    <x v="4"/>
    <n v="7"/>
    <n v="0"/>
  </r>
  <r>
    <x v="326"/>
    <d v="2013-11-23T06:00:39"/>
    <n v="2013"/>
    <x v="10"/>
    <n v="23"/>
    <x v="5"/>
    <n v="7"/>
    <n v="0.21890000000000001"/>
  </r>
  <r>
    <x v="326"/>
    <d v="2013-11-23T07:00:39"/>
    <n v="2013"/>
    <x v="10"/>
    <n v="23"/>
    <x v="6"/>
    <n v="7"/>
    <n v="26.157"/>
  </r>
  <r>
    <x v="326"/>
    <d v="2013-11-23T08:00:39"/>
    <n v="2013"/>
    <x v="10"/>
    <n v="23"/>
    <x v="7"/>
    <n v="7"/>
    <n v="49.96"/>
  </r>
  <r>
    <x v="326"/>
    <d v="2013-11-23T09:00:39"/>
    <n v="2013"/>
    <x v="10"/>
    <n v="23"/>
    <x v="8"/>
    <n v="7"/>
    <n v="49.96"/>
  </r>
  <r>
    <x v="326"/>
    <d v="2013-11-23T10:00:39"/>
    <n v="2013"/>
    <x v="10"/>
    <n v="23"/>
    <x v="9"/>
    <n v="7"/>
    <n v="49.96"/>
  </r>
  <r>
    <x v="326"/>
    <d v="2013-11-23T11:00:39"/>
    <n v="2013"/>
    <x v="10"/>
    <n v="23"/>
    <x v="10"/>
    <n v="7"/>
    <n v="49.96"/>
  </r>
  <r>
    <x v="326"/>
    <d v="2013-11-23T12:00:39"/>
    <n v="2013"/>
    <x v="10"/>
    <n v="23"/>
    <x v="11"/>
    <n v="7"/>
    <n v="49.96"/>
  </r>
  <r>
    <x v="326"/>
    <d v="2013-11-23T13:00:39"/>
    <n v="2013"/>
    <x v="10"/>
    <n v="23"/>
    <x v="12"/>
    <n v="7"/>
    <n v="49.96"/>
  </r>
  <r>
    <x v="326"/>
    <d v="2013-11-23T14:00:39"/>
    <n v="2013"/>
    <x v="10"/>
    <n v="23"/>
    <x v="13"/>
    <n v="7"/>
    <n v="49.96"/>
  </r>
  <r>
    <x v="326"/>
    <d v="2013-11-23T15:00:39"/>
    <n v="2013"/>
    <x v="10"/>
    <n v="23"/>
    <x v="14"/>
    <n v="7"/>
    <n v="49.96"/>
  </r>
  <r>
    <x v="326"/>
    <d v="2013-11-23T16:00:39"/>
    <n v="2013"/>
    <x v="10"/>
    <n v="23"/>
    <x v="15"/>
    <n v="7"/>
    <n v="49.96"/>
  </r>
  <r>
    <x v="326"/>
    <d v="2013-11-23T17:00:39"/>
    <n v="2013"/>
    <x v="10"/>
    <n v="23"/>
    <x v="16"/>
    <n v="7"/>
    <n v="49.96"/>
  </r>
  <r>
    <x v="326"/>
    <d v="2013-11-23T18:00:39"/>
    <n v="2013"/>
    <x v="10"/>
    <n v="23"/>
    <x v="17"/>
    <n v="7"/>
    <n v="49.96"/>
  </r>
  <r>
    <x v="326"/>
    <d v="2013-11-23T19:00:39"/>
    <n v="2013"/>
    <x v="10"/>
    <n v="23"/>
    <x v="18"/>
    <n v="7"/>
    <n v="13.45"/>
  </r>
  <r>
    <x v="326"/>
    <d v="2013-11-23T20:00:39"/>
    <n v="2013"/>
    <x v="10"/>
    <n v="23"/>
    <x v="19"/>
    <n v="7"/>
    <n v="0"/>
  </r>
  <r>
    <x v="326"/>
    <d v="2013-11-23T21:00:39"/>
    <n v="2013"/>
    <x v="10"/>
    <n v="23"/>
    <x v="20"/>
    <n v="7"/>
    <n v="0"/>
  </r>
  <r>
    <x v="326"/>
    <d v="2013-11-23T22:00:39"/>
    <n v="2013"/>
    <x v="10"/>
    <n v="23"/>
    <x v="21"/>
    <n v="7"/>
    <n v="0"/>
  </r>
  <r>
    <x v="326"/>
    <d v="2013-11-23T23:00:39"/>
    <n v="2013"/>
    <x v="10"/>
    <n v="23"/>
    <x v="22"/>
    <n v="7"/>
    <n v="0"/>
  </r>
  <r>
    <x v="327"/>
    <d v="2013-11-24T00:00:39"/>
    <n v="2013"/>
    <x v="10"/>
    <n v="24"/>
    <x v="23"/>
    <n v="1"/>
    <n v="0"/>
  </r>
  <r>
    <x v="327"/>
    <d v="2013-11-24T01:00:39"/>
    <n v="2013"/>
    <x v="10"/>
    <n v="24"/>
    <x v="0"/>
    <n v="1"/>
    <n v="0"/>
  </r>
  <r>
    <x v="327"/>
    <d v="2013-11-24T02:00:39"/>
    <n v="2013"/>
    <x v="10"/>
    <n v="24"/>
    <x v="1"/>
    <n v="1"/>
    <n v="0"/>
  </r>
  <r>
    <x v="327"/>
    <d v="2013-11-24T03:00:39"/>
    <n v="2013"/>
    <x v="10"/>
    <n v="24"/>
    <x v="2"/>
    <n v="1"/>
    <n v="0"/>
  </r>
  <r>
    <x v="327"/>
    <d v="2013-11-24T04:00:39"/>
    <n v="2013"/>
    <x v="10"/>
    <n v="24"/>
    <x v="3"/>
    <n v="1"/>
    <n v="0"/>
  </r>
  <r>
    <x v="327"/>
    <d v="2013-11-24T05:00:39"/>
    <n v="2013"/>
    <x v="10"/>
    <n v="24"/>
    <x v="4"/>
    <n v="1"/>
    <n v="0"/>
  </r>
  <r>
    <x v="327"/>
    <d v="2013-11-24T06:00:39"/>
    <n v="2013"/>
    <x v="10"/>
    <n v="24"/>
    <x v="5"/>
    <n v="1"/>
    <n v="0.2419"/>
  </r>
  <r>
    <x v="327"/>
    <d v="2013-11-24T07:00:39"/>
    <n v="2013"/>
    <x v="10"/>
    <n v="24"/>
    <x v="6"/>
    <n v="1"/>
    <n v="25.95"/>
  </r>
  <r>
    <x v="327"/>
    <d v="2013-11-24T08:00:39"/>
    <n v="2013"/>
    <x v="10"/>
    <n v="24"/>
    <x v="7"/>
    <n v="1"/>
    <n v="49.96"/>
  </r>
  <r>
    <x v="327"/>
    <d v="2013-11-24T09:00:39"/>
    <n v="2013"/>
    <x v="10"/>
    <n v="24"/>
    <x v="8"/>
    <n v="1"/>
    <n v="49.96"/>
  </r>
  <r>
    <x v="327"/>
    <d v="2013-11-24T10:00:39"/>
    <n v="2013"/>
    <x v="10"/>
    <n v="24"/>
    <x v="9"/>
    <n v="1"/>
    <n v="49.96"/>
  </r>
  <r>
    <x v="327"/>
    <d v="2013-11-24T11:00:39"/>
    <n v="2013"/>
    <x v="10"/>
    <n v="24"/>
    <x v="10"/>
    <n v="1"/>
    <n v="49.96"/>
  </r>
  <r>
    <x v="327"/>
    <d v="2013-11-24T12:00:39"/>
    <n v="2013"/>
    <x v="10"/>
    <n v="24"/>
    <x v="11"/>
    <n v="1"/>
    <n v="49.96"/>
  </r>
  <r>
    <x v="327"/>
    <d v="2013-11-24T13:00:39"/>
    <n v="2013"/>
    <x v="10"/>
    <n v="24"/>
    <x v="12"/>
    <n v="1"/>
    <n v="49.96"/>
  </r>
  <r>
    <x v="327"/>
    <d v="2013-11-24T14:00:39"/>
    <n v="2013"/>
    <x v="10"/>
    <n v="24"/>
    <x v="13"/>
    <n v="1"/>
    <n v="49.96"/>
  </r>
  <r>
    <x v="327"/>
    <d v="2013-11-24T15:00:39"/>
    <n v="2013"/>
    <x v="10"/>
    <n v="24"/>
    <x v="14"/>
    <n v="1"/>
    <n v="49.96"/>
  </r>
  <r>
    <x v="327"/>
    <d v="2013-11-24T16:00:39"/>
    <n v="2013"/>
    <x v="10"/>
    <n v="24"/>
    <x v="15"/>
    <n v="1"/>
    <n v="49.96"/>
  </r>
  <r>
    <x v="327"/>
    <d v="2013-11-24T17:00:39"/>
    <n v="2013"/>
    <x v="10"/>
    <n v="24"/>
    <x v="16"/>
    <n v="1"/>
    <n v="49.96"/>
  </r>
  <r>
    <x v="327"/>
    <d v="2013-11-24T18:00:39"/>
    <n v="2013"/>
    <x v="10"/>
    <n v="24"/>
    <x v="17"/>
    <n v="1"/>
    <n v="47.685000000000002"/>
  </r>
  <r>
    <x v="327"/>
    <d v="2013-11-24T19:00:39"/>
    <n v="2013"/>
    <x v="10"/>
    <n v="24"/>
    <x v="18"/>
    <n v="1"/>
    <n v="13.196999999999999"/>
  </r>
  <r>
    <x v="327"/>
    <d v="2013-11-24T20:00:39"/>
    <n v="2013"/>
    <x v="10"/>
    <n v="24"/>
    <x v="19"/>
    <n v="1"/>
    <n v="0"/>
  </r>
  <r>
    <x v="327"/>
    <d v="2013-11-24T21:00:39"/>
    <n v="2013"/>
    <x v="10"/>
    <n v="24"/>
    <x v="20"/>
    <n v="1"/>
    <n v="0"/>
  </r>
  <r>
    <x v="327"/>
    <d v="2013-11-24T22:00:39"/>
    <n v="2013"/>
    <x v="10"/>
    <n v="24"/>
    <x v="21"/>
    <n v="1"/>
    <n v="0"/>
  </r>
  <r>
    <x v="327"/>
    <d v="2013-11-24T23:00:39"/>
    <n v="2013"/>
    <x v="10"/>
    <n v="24"/>
    <x v="22"/>
    <n v="1"/>
    <n v="0"/>
  </r>
  <r>
    <x v="328"/>
    <d v="2013-11-25T00:00:39"/>
    <n v="2013"/>
    <x v="10"/>
    <n v="25"/>
    <x v="23"/>
    <n v="2"/>
    <n v="0"/>
  </r>
  <r>
    <x v="328"/>
    <d v="2013-11-25T01:00:39"/>
    <n v="2013"/>
    <x v="10"/>
    <n v="25"/>
    <x v="0"/>
    <n v="2"/>
    <n v="0"/>
  </r>
  <r>
    <x v="328"/>
    <d v="2013-11-25T02:00:39"/>
    <n v="2013"/>
    <x v="10"/>
    <n v="25"/>
    <x v="1"/>
    <n v="2"/>
    <n v="0"/>
  </r>
  <r>
    <x v="328"/>
    <d v="2013-11-25T03:00:39"/>
    <n v="2013"/>
    <x v="10"/>
    <n v="25"/>
    <x v="2"/>
    <n v="2"/>
    <n v="0"/>
  </r>
  <r>
    <x v="328"/>
    <d v="2013-11-25T04:00:39"/>
    <n v="2013"/>
    <x v="10"/>
    <n v="25"/>
    <x v="3"/>
    <n v="2"/>
    <n v="0"/>
  </r>
  <r>
    <x v="328"/>
    <d v="2013-11-25T05:00:39"/>
    <n v="2013"/>
    <x v="10"/>
    <n v="25"/>
    <x v="4"/>
    <n v="2"/>
    <n v="0"/>
  </r>
  <r>
    <x v="328"/>
    <d v="2013-11-25T06:00:39"/>
    <n v="2013"/>
    <x v="10"/>
    <n v="25"/>
    <x v="5"/>
    <n v="2"/>
    <n v="0.24640000000000001"/>
  </r>
  <r>
    <x v="328"/>
    <d v="2013-11-25T07:00:39"/>
    <n v="2013"/>
    <x v="10"/>
    <n v="25"/>
    <x v="6"/>
    <n v="2"/>
    <n v="25.681000000000001"/>
  </r>
  <r>
    <x v="328"/>
    <d v="2013-11-25T08:00:39"/>
    <n v="2013"/>
    <x v="10"/>
    <n v="25"/>
    <x v="7"/>
    <n v="2"/>
    <n v="49.96"/>
  </r>
  <r>
    <x v="328"/>
    <d v="2013-11-25T09:00:39"/>
    <n v="2013"/>
    <x v="10"/>
    <n v="25"/>
    <x v="8"/>
    <n v="2"/>
    <n v="49.96"/>
  </r>
  <r>
    <x v="328"/>
    <d v="2013-11-25T10:00:39"/>
    <n v="2013"/>
    <x v="10"/>
    <n v="25"/>
    <x v="9"/>
    <n v="2"/>
    <n v="49.96"/>
  </r>
  <r>
    <x v="328"/>
    <d v="2013-11-25T11:00:39"/>
    <n v="2013"/>
    <x v="10"/>
    <n v="25"/>
    <x v="10"/>
    <n v="2"/>
    <n v="49.96"/>
  </r>
  <r>
    <x v="328"/>
    <d v="2013-11-25T12:00:39"/>
    <n v="2013"/>
    <x v="10"/>
    <n v="25"/>
    <x v="11"/>
    <n v="2"/>
    <n v="49.96"/>
  </r>
  <r>
    <x v="328"/>
    <d v="2013-11-25T13:00:39"/>
    <n v="2013"/>
    <x v="10"/>
    <n v="25"/>
    <x v="12"/>
    <n v="2"/>
    <n v="49.96"/>
  </r>
  <r>
    <x v="328"/>
    <d v="2013-11-25T14:00:39"/>
    <n v="2013"/>
    <x v="10"/>
    <n v="25"/>
    <x v="13"/>
    <n v="2"/>
    <n v="49.96"/>
  </r>
  <r>
    <x v="328"/>
    <d v="2013-11-25T15:00:39"/>
    <n v="2013"/>
    <x v="10"/>
    <n v="25"/>
    <x v="14"/>
    <n v="2"/>
    <n v="49.96"/>
  </r>
  <r>
    <x v="328"/>
    <d v="2013-11-25T16:00:39"/>
    <n v="2013"/>
    <x v="10"/>
    <n v="25"/>
    <x v="15"/>
    <n v="2"/>
    <n v="49.96"/>
  </r>
  <r>
    <x v="328"/>
    <d v="2013-11-25T17:00:39"/>
    <n v="2013"/>
    <x v="10"/>
    <n v="25"/>
    <x v="16"/>
    <n v="2"/>
    <n v="49.96"/>
  </r>
  <r>
    <x v="328"/>
    <d v="2013-11-25T18:00:39"/>
    <n v="2013"/>
    <x v="10"/>
    <n v="25"/>
    <x v="17"/>
    <n v="2"/>
    <n v="47.612000000000002"/>
  </r>
  <r>
    <x v="328"/>
    <d v="2013-11-25T19:00:39"/>
    <n v="2013"/>
    <x v="10"/>
    <n v="25"/>
    <x v="18"/>
    <n v="2"/>
    <n v="10.73"/>
  </r>
  <r>
    <x v="328"/>
    <d v="2013-11-25T20:00:39"/>
    <n v="2013"/>
    <x v="10"/>
    <n v="25"/>
    <x v="19"/>
    <n v="2"/>
    <n v="0"/>
  </r>
  <r>
    <x v="328"/>
    <d v="2013-11-25T21:00:39"/>
    <n v="2013"/>
    <x v="10"/>
    <n v="25"/>
    <x v="20"/>
    <n v="2"/>
    <n v="0"/>
  </r>
  <r>
    <x v="328"/>
    <d v="2013-11-25T22:00:39"/>
    <n v="2013"/>
    <x v="10"/>
    <n v="25"/>
    <x v="21"/>
    <n v="2"/>
    <n v="0"/>
  </r>
  <r>
    <x v="328"/>
    <d v="2013-11-25T23:00:39"/>
    <n v="2013"/>
    <x v="10"/>
    <n v="25"/>
    <x v="22"/>
    <n v="2"/>
    <n v="0"/>
  </r>
  <r>
    <x v="329"/>
    <d v="2013-11-26T00:00:39"/>
    <n v="2013"/>
    <x v="10"/>
    <n v="26"/>
    <x v="23"/>
    <n v="3"/>
    <n v="0"/>
  </r>
  <r>
    <x v="329"/>
    <d v="2013-11-26T01:00:39"/>
    <n v="2013"/>
    <x v="10"/>
    <n v="26"/>
    <x v="0"/>
    <n v="3"/>
    <n v="0"/>
  </r>
  <r>
    <x v="329"/>
    <d v="2013-11-26T02:00:39"/>
    <n v="2013"/>
    <x v="10"/>
    <n v="26"/>
    <x v="1"/>
    <n v="3"/>
    <n v="0"/>
  </r>
  <r>
    <x v="329"/>
    <d v="2013-11-26T03:00:39"/>
    <n v="2013"/>
    <x v="10"/>
    <n v="26"/>
    <x v="2"/>
    <n v="3"/>
    <n v="0"/>
  </r>
  <r>
    <x v="329"/>
    <d v="2013-11-26T04:00:39"/>
    <n v="2013"/>
    <x v="10"/>
    <n v="26"/>
    <x v="3"/>
    <n v="3"/>
    <n v="0"/>
  </r>
  <r>
    <x v="329"/>
    <d v="2013-11-26T05:00:39"/>
    <n v="2013"/>
    <x v="10"/>
    <n v="26"/>
    <x v="4"/>
    <n v="3"/>
    <n v="0"/>
  </r>
  <r>
    <x v="329"/>
    <d v="2013-11-26T06:00:39"/>
    <n v="2013"/>
    <x v="10"/>
    <n v="26"/>
    <x v="5"/>
    <n v="3"/>
    <n v="0.126"/>
  </r>
  <r>
    <x v="329"/>
    <d v="2013-11-26T07:00:40"/>
    <n v="2013"/>
    <x v="10"/>
    <n v="26"/>
    <x v="6"/>
    <n v="3"/>
    <n v="23.548999999999999"/>
  </r>
  <r>
    <x v="329"/>
    <d v="2013-11-26T08:00:40"/>
    <n v="2013"/>
    <x v="10"/>
    <n v="26"/>
    <x v="7"/>
    <n v="3"/>
    <n v="35.009"/>
  </r>
  <r>
    <x v="329"/>
    <d v="2013-11-26T09:00:40"/>
    <n v="2013"/>
    <x v="10"/>
    <n v="26"/>
    <x v="8"/>
    <n v="3"/>
    <n v="49.96"/>
  </r>
  <r>
    <x v="329"/>
    <d v="2013-11-26T10:00:40"/>
    <n v="2013"/>
    <x v="10"/>
    <n v="26"/>
    <x v="9"/>
    <n v="3"/>
    <n v="49.96"/>
  </r>
  <r>
    <x v="329"/>
    <d v="2013-11-26T11:00:40"/>
    <n v="2013"/>
    <x v="10"/>
    <n v="26"/>
    <x v="10"/>
    <n v="3"/>
    <n v="28.995000000000001"/>
  </r>
  <r>
    <x v="329"/>
    <d v="2013-11-26T12:00:40"/>
    <n v="2013"/>
    <x v="10"/>
    <n v="26"/>
    <x v="11"/>
    <n v="3"/>
    <n v="40.76"/>
  </r>
  <r>
    <x v="329"/>
    <d v="2013-11-26T13:00:40"/>
    <n v="2013"/>
    <x v="10"/>
    <n v="26"/>
    <x v="12"/>
    <n v="3"/>
    <n v="29.399000000000001"/>
  </r>
  <r>
    <x v="329"/>
    <d v="2013-11-26T14:00:40"/>
    <n v="2013"/>
    <x v="10"/>
    <n v="26"/>
    <x v="13"/>
    <n v="3"/>
    <n v="43.459000000000003"/>
  </r>
  <r>
    <x v="329"/>
    <d v="2013-11-26T15:00:40"/>
    <n v="2013"/>
    <x v="10"/>
    <n v="26"/>
    <x v="14"/>
    <n v="3"/>
    <n v="49.96"/>
  </r>
  <r>
    <x v="329"/>
    <d v="2013-11-26T16:00:40"/>
    <n v="2013"/>
    <x v="10"/>
    <n v="26"/>
    <x v="15"/>
    <n v="3"/>
    <n v="49.96"/>
  </r>
  <r>
    <x v="329"/>
    <d v="2013-11-26T17:00:40"/>
    <n v="2013"/>
    <x v="10"/>
    <n v="26"/>
    <x v="16"/>
    <n v="3"/>
    <n v="49.96"/>
  </r>
  <r>
    <x v="329"/>
    <d v="2013-11-26T18:00:40"/>
    <n v="2013"/>
    <x v="10"/>
    <n v="26"/>
    <x v="17"/>
    <n v="3"/>
    <n v="46.344000000000001"/>
  </r>
  <r>
    <x v="329"/>
    <d v="2013-11-26T19:00:40"/>
    <n v="2013"/>
    <x v="10"/>
    <n v="26"/>
    <x v="18"/>
    <n v="3"/>
    <n v="13.359"/>
  </r>
  <r>
    <x v="329"/>
    <d v="2013-11-26T20:00:40"/>
    <n v="2013"/>
    <x v="10"/>
    <n v="26"/>
    <x v="19"/>
    <n v="3"/>
    <n v="0"/>
  </r>
  <r>
    <x v="329"/>
    <d v="2013-11-26T21:00:40"/>
    <n v="2013"/>
    <x v="10"/>
    <n v="26"/>
    <x v="20"/>
    <n v="3"/>
    <n v="0"/>
  </r>
  <r>
    <x v="329"/>
    <d v="2013-11-26T22:00:40"/>
    <n v="2013"/>
    <x v="10"/>
    <n v="26"/>
    <x v="21"/>
    <n v="3"/>
    <n v="0"/>
  </r>
  <r>
    <x v="329"/>
    <d v="2013-11-26T23:00:40"/>
    <n v="2013"/>
    <x v="10"/>
    <n v="26"/>
    <x v="22"/>
    <n v="3"/>
    <n v="0"/>
  </r>
  <r>
    <x v="330"/>
    <d v="2013-11-27T00:00:40"/>
    <n v="2013"/>
    <x v="10"/>
    <n v="27"/>
    <x v="23"/>
    <n v="4"/>
    <n v="0"/>
  </r>
  <r>
    <x v="330"/>
    <d v="2013-11-27T01:00:40"/>
    <n v="2013"/>
    <x v="10"/>
    <n v="27"/>
    <x v="0"/>
    <n v="4"/>
    <n v="0"/>
  </r>
  <r>
    <x v="330"/>
    <d v="2013-11-27T02:00:40"/>
    <n v="2013"/>
    <x v="10"/>
    <n v="27"/>
    <x v="1"/>
    <n v="4"/>
    <n v="0"/>
  </r>
  <r>
    <x v="330"/>
    <d v="2013-11-27T03:00:40"/>
    <n v="2013"/>
    <x v="10"/>
    <n v="27"/>
    <x v="2"/>
    <n v="4"/>
    <n v="0"/>
  </r>
  <r>
    <x v="330"/>
    <d v="2013-11-27T04:00:40"/>
    <n v="2013"/>
    <x v="10"/>
    <n v="27"/>
    <x v="3"/>
    <n v="4"/>
    <n v="0"/>
  </r>
  <r>
    <x v="330"/>
    <d v="2013-11-27T05:00:40"/>
    <n v="2013"/>
    <x v="10"/>
    <n v="27"/>
    <x v="4"/>
    <n v="4"/>
    <n v="0"/>
  </r>
  <r>
    <x v="330"/>
    <d v="2013-11-27T06:00:40"/>
    <n v="2013"/>
    <x v="10"/>
    <n v="27"/>
    <x v="5"/>
    <n v="4"/>
    <n v="0.3483"/>
  </r>
  <r>
    <x v="330"/>
    <d v="2013-11-27T07:00:40"/>
    <n v="2013"/>
    <x v="10"/>
    <n v="27"/>
    <x v="6"/>
    <n v="4"/>
    <n v="25.454000000000001"/>
  </r>
  <r>
    <x v="330"/>
    <d v="2013-11-27T08:00:40"/>
    <n v="2013"/>
    <x v="10"/>
    <n v="27"/>
    <x v="7"/>
    <n v="4"/>
    <n v="49.96"/>
  </r>
  <r>
    <x v="330"/>
    <d v="2013-11-27T09:00:40"/>
    <n v="2013"/>
    <x v="10"/>
    <n v="27"/>
    <x v="8"/>
    <n v="4"/>
    <n v="49.96"/>
  </r>
  <r>
    <x v="330"/>
    <d v="2013-11-27T10:00:40"/>
    <n v="2013"/>
    <x v="10"/>
    <n v="27"/>
    <x v="9"/>
    <n v="4"/>
    <n v="49.96"/>
  </r>
  <r>
    <x v="330"/>
    <d v="2013-11-27T11:00:40"/>
    <n v="2013"/>
    <x v="10"/>
    <n v="27"/>
    <x v="10"/>
    <n v="4"/>
    <n v="49.96"/>
  </r>
  <r>
    <x v="330"/>
    <d v="2013-11-27T12:00:40"/>
    <n v="2013"/>
    <x v="10"/>
    <n v="27"/>
    <x v="11"/>
    <n v="4"/>
    <n v="49.96"/>
  </r>
  <r>
    <x v="330"/>
    <d v="2013-11-27T13:00:40"/>
    <n v="2013"/>
    <x v="10"/>
    <n v="27"/>
    <x v="12"/>
    <n v="4"/>
    <n v="49.96"/>
  </r>
  <r>
    <x v="330"/>
    <d v="2013-11-27T14:00:40"/>
    <n v="2013"/>
    <x v="10"/>
    <n v="27"/>
    <x v="13"/>
    <n v="4"/>
    <n v="49.96"/>
  </r>
  <r>
    <x v="330"/>
    <d v="2013-11-27T15:00:40"/>
    <n v="2013"/>
    <x v="10"/>
    <n v="27"/>
    <x v="14"/>
    <n v="4"/>
    <n v="49.96"/>
  </r>
  <r>
    <x v="330"/>
    <d v="2013-11-27T16:00:40"/>
    <n v="2013"/>
    <x v="10"/>
    <n v="27"/>
    <x v="15"/>
    <n v="4"/>
    <n v="49.96"/>
  </r>
  <r>
    <x v="330"/>
    <d v="2013-11-27T17:00:40"/>
    <n v="2013"/>
    <x v="10"/>
    <n v="27"/>
    <x v="16"/>
    <n v="4"/>
    <n v="49.96"/>
  </r>
  <r>
    <x v="330"/>
    <d v="2013-11-27T18:00:40"/>
    <n v="2013"/>
    <x v="10"/>
    <n v="27"/>
    <x v="17"/>
    <n v="4"/>
    <n v="49.305"/>
  </r>
  <r>
    <x v="330"/>
    <d v="2013-11-27T19:00:40"/>
    <n v="2013"/>
    <x v="10"/>
    <n v="27"/>
    <x v="18"/>
    <n v="4"/>
    <n v="16.422000000000001"/>
  </r>
  <r>
    <x v="330"/>
    <d v="2013-11-27T20:00:40"/>
    <n v="2013"/>
    <x v="10"/>
    <n v="27"/>
    <x v="19"/>
    <n v="4"/>
    <n v="0"/>
  </r>
  <r>
    <x v="330"/>
    <d v="2013-11-27T21:00:40"/>
    <n v="2013"/>
    <x v="10"/>
    <n v="27"/>
    <x v="20"/>
    <n v="4"/>
    <n v="0"/>
  </r>
  <r>
    <x v="330"/>
    <d v="2013-11-27T22:00:40"/>
    <n v="2013"/>
    <x v="10"/>
    <n v="27"/>
    <x v="21"/>
    <n v="4"/>
    <n v="0"/>
  </r>
  <r>
    <x v="330"/>
    <d v="2013-11-27T23:00:40"/>
    <n v="2013"/>
    <x v="10"/>
    <n v="27"/>
    <x v="22"/>
    <n v="4"/>
    <n v="0"/>
  </r>
  <r>
    <x v="331"/>
    <d v="2013-11-28T00:00:40"/>
    <n v="2013"/>
    <x v="10"/>
    <n v="28"/>
    <x v="23"/>
    <n v="5"/>
    <n v="0"/>
  </r>
  <r>
    <x v="331"/>
    <d v="2013-11-28T01:00:40"/>
    <n v="2013"/>
    <x v="10"/>
    <n v="28"/>
    <x v="0"/>
    <n v="5"/>
    <n v="0"/>
  </r>
  <r>
    <x v="331"/>
    <d v="2013-11-28T02:00:40"/>
    <n v="2013"/>
    <x v="10"/>
    <n v="28"/>
    <x v="1"/>
    <n v="5"/>
    <n v="0"/>
  </r>
  <r>
    <x v="331"/>
    <d v="2013-11-28T03:00:40"/>
    <n v="2013"/>
    <x v="10"/>
    <n v="28"/>
    <x v="2"/>
    <n v="5"/>
    <n v="0"/>
  </r>
  <r>
    <x v="331"/>
    <d v="2013-11-28T04:00:40"/>
    <n v="2013"/>
    <x v="10"/>
    <n v="28"/>
    <x v="3"/>
    <n v="5"/>
    <n v="0"/>
  </r>
  <r>
    <x v="331"/>
    <d v="2013-11-28T05:00:40"/>
    <n v="2013"/>
    <x v="10"/>
    <n v="28"/>
    <x v="4"/>
    <n v="5"/>
    <n v="0"/>
  </r>
  <r>
    <x v="331"/>
    <d v="2013-11-28T06:00:40"/>
    <n v="2013"/>
    <x v="10"/>
    <n v="28"/>
    <x v="5"/>
    <n v="5"/>
    <n v="0.29320000000000002"/>
  </r>
  <r>
    <x v="331"/>
    <d v="2013-11-28T07:00:40"/>
    <n v="2013"/>
    <x v="10"/>
    <n v="28"/>
    <x v="6"/>
    <n v="5"/>
    <n v="25.486999999999998"/>
  </r>
  <r>
    <x v="331"/>
    <d v="2013-11-28T08:00:40"/>
    <n v="2013"/>
    <x v="10"/>
    <n v="28"/>
    <x v="7"/>
    <n v="5"/>
    <n v="49.96"/>
  </r>
  <r>
    <x v="331"/>
    <d v="2013-11-28T09:00:40"/>
    <n v="2013"/>
    <x v="10"/>
    <n v="28"/>
    <x v="8"/>
    <n v="5"/>
    <n v="49.96"/>
  </r>
  <r>
    <x v="331"/>
    <d v="2013-11-28T10:00:40"/>
    <n v="2013"/>
    <x v="10"/>
    <n v="28"/>
    <x v="9"/>
    <n v="5"/>
    <n v="49.96"/>
  </r>
  <r>
    <x v="331"/>
    <d v="2013-11-28T11:00:40"/>
    <n v="2013"/>
    <x v="10"/>
    <n v="28"/>
    <x v="10"/>
    <n v="5"/>
    <n v="49.96"/>
  </r>
  <r>
    <x v="331"/>
    <d v="2013-11-28T12:00:40"/>
    <n v="2013"/>
    <x v="10"/>
    <n v="28"/>
    <x v="11"/>
    <n v="5"/>
    <n v="49.96"/>
  </r>
  <r>
    <x v="331"/>
    <d v="2013-11-28T13:00:40"/>
    <n v="2013"/>
    <x v="10"/>
    <n v="28"/>
    <x v="12"/>
    <n v="5"/>
    <n v="49.96"/>
  </r>
  <r>
    <x v="331"/>
    <d v="2013-11-28T14:00:40"/>
    <n v="2013"/>
    <x v="10"/>
    <n v="28"/>
    <x v="13"/>
    <n v="5"/>
    <n v="49.96"/>
  </r>
  <r>
    <x v="331"/>
    <d v="2013-11-28T15:00:40"/>
    <n v="2013"/>
    <x v="10"/>
    <n v="28"/>
    <x v="14"/>
    <n v="5"/>
    <n v="49.96"/>
  </r>
  <r>
    <x v="331"/>
    <d v="2013-11-28T16:00:40"/>
    <n v="2013"/>
    <x v="10"/>
    <n v="28"/>
    <x v="15"/>
    <n v="5"/>
    <n v="49.96"/>
  </r>
  <r>
    <x v="331"/>
    <d v="2013-11-28T17:00:40"/>
    <n v="2013"/>
    <x v="10"/>
    <n v="28"/>
    <x v="16"/>
    <n v="5"/>
    <n v="49.96"/>
  </r>
  <r>
    <x v="331"/>
    <d v="2013-11-28T18:00:40"/>
    <n v="2013"/>
    <x v="10"/>
    <n v="28"/>
    <x v="17"/>
    <n v="5"/>
    <n v="49.804000000000002"/>
  </r>
  <r>
    <x v="331"/>
    <d v="2013-11-28T19:00:40"/>
    <n v="2013"/>
    <x v="10"/>
    <n v="28"/>
    <x v="18"/>
    <n v="5"/>
    <n v="16.948"/>
  </r>
  <r>
    <x v="331"/>
    <d v="2013-11-28T20:00:40"/>
    <n v="2013"/>
    <x v="10"/>
    <n v="28"/>
    <x v="19"/>
    <n v="5"/>
    <n v="0"/>
  </r>
  <r>
    <x v="331"/>
    <d v="2013-11-28T21:00:40"/>
    <n v="2013"/>
    <x v="10"/>
    <n v="28"/>
    <x v="20"/>
    <n v="5"/>
    <n v="0"/>
  </r>
  <r>
    <x v="331"/>
    <d v="2013-11-28T22:00:40"/>
    <n v="2013"/>
    <x v="10"/>
    <n v="28"/>
    <x v="21"/>
    <n v="5"/>
    <n v="0"/>
  </r>
  <r>
    <x v="331"/>
    <d v="2013-11-28T23:00:40"/>
    <n v="2013"/>
    <x v="10"/>
    <n v="28"/>
    <x v="22"/>
    <n v="5"/>
    <n v="0"/>
  </r>
  <r>
    <x v="332"/>
    <d v="2013-11-29T00:00:40"/>
    <n v="2013"/>
    <x v="10"/>
    <n v="29"/>
    <x v="23"/>
    <n v="6"/>
    <n v="0"/>
  </r>
  <r>
    <x v="332"/>
    <d v="2013-11-29T01:00:40"/>
    <n v="2013"/>
    <x v="10"/>
    <n v="29"/>
    <x v="0"/>
    <n v="6"/>
    <n v="0"/>
  </r>
  <r>
    <x v="332"/>
    <d v="2013-11-29T02:00:40"/>
    <n v="2013"/>
    <x v="10"/>
    <n v="29"/>
    <x v="1"/>
    <n v="6"/>
    <n v="0"/>
  </r>
  <r>
    <x v="332"/>
    <d v="2013-11-29T03:00:40"/>
    <n v="2013"/>
    <x v="10"/>
    <n v="29"/>
    <x v="2"/>
    <n v="6"/>
    <n v="0"/>
  </r>
  <r>
    <x v="332"/>
    <d v="2013-11-29T04:00:40"/>
    <n v="2013"/>
    <x v="10"/>
    <n v="29"/>
    <x v="3"/>
    <n v="6"/>
    <n v="0"/>
  </r>
  <r>
    <x v="332"/>
    <d v="2013-11-29T05:00:40"/>
    <n v="2013"/>
    <x v="10"/>
    <n v="29"/>
    <x v="4"/>
    <n v="6"/>
    <n v="0"/>
  </r>
  <r>
    <x v="332"/>
    <d v="2013-11-29T06:00:40"/>
    <n v="2013"/>
    <x v="10"/>
    <n v="29"/>
    <x v="5"/>
    <n v="6"/>
    <n v="0.28799999999999998"/>
  </r>
  <r>
    <x v="332"/>
    <d v="2013-11-29T07:00:40"/>
    <n v="2013"/>
    <x v="10"/>
    <n v="29"/>
    <x v="6"/>
    <n v="6"/>
    <n v="25.776"/>
  </r>
  <r>
    <x v="332"/>
    <d v="2013-11-29T08:00:40"/>
    <n v="2013"/>
    <x v="10"/>
    <n v="29"/>
    <x v="7"/>
    <n v="6"/>
    <n v="49.96"/>
  </r>
  <r>
    <x v="332"/>
    <d v="2013-11-29T09:00:40"/>
    <n v="2013"/>
    <x v="10"/>
    <n v="29"/>
    <x v="8"/>
    <n v="6"/>
    <n v="49.96"/>
  </r>
  <r>
    <x v="332"/>
    <d v="2013-11-29T10:00:40"/>
    <n v="2013"/>
    <x v="10"/>
    <n v="29"/>
    <x v="9"/>
    <n v="6"/>
    <n v="49.96"/>
  </r>
  <r>
    <x v="332"/>
    <d v="2013-11-29T11:00:40"/>
    <n v="2013"/>
    <x v="10"/>
    <n v="29"/>
    <x v="10"/>
    <n v="6"/>
    <n v="49.96"/>
  </r>
  <r>
    <x v="332"/>
    <d v="2013-11-29T12:00:40"/>
    <n v="2013"/>
    <x v="10"/>
    <n v="29"/>
    <x v="11"/>
    <n v="6"/>
    <n v="49.96"/>
  </r>
  <r>
    <x v="332"/>
    <d v="2013-11-29T13:00:40"/>
    <n v="2013"/>
    <x v="10"/>
    <n v="29"/>
    <x v="12"/>
    <n v="6"/>
    <n v="49.96"/>
  </r>
  <r>
    <x v="332"/>
    <d v="2013-11-29T14:00:40"/>
    <n v="2013"/>
    <x v="10"/>
    <n v="29"/>
    <x v="13"/>
    <n v="6"/>
    <n v="49.96"/>
  </r>
  <r>
    <x v="332"/>
    <d v="2013-11-29T15:00:40"/>
    <n v="2013"/>
    <x v="10"/>
    <n v="29"/>
    <x v="14"/>
    <n v="6"/>
    <n v="49.96"/>
  </r>
  <r>
    <x v="332"/>
    <d v="2013-11-29T16:00:40"/>
    <n v="2013"/>
    <x v="10"/>
    <n v="29"/>
    <x v="15"/>
    <n v="6"/>
    <n v="49.96"/>
  </r>
  <r>
    <x v="332"/>
    <d v="2013-11-29T17:00:40"/>
    <n v="2013"/>
    <x v="10"/>
    <n v="29"/>
    <x v="16"/>
    <n v="6"/>
    <n v="49.96"/>
  </r>
  <r>
    <x v="332"/>
    <d v="2013-11-29T18:00:40"/>
    <n v="2013"/>
    <x v="10"/>
    <n v="29"/>
    <x v="17"/>
    <n v="6"/>
    <n v="48.058"/>
  </r>
  <r>
    <x v="332"/>
    <d v="2013-11-29T19:00:40"/>
    <n v="2013"/>
    <x v="10"/>
    <n v="29"/>
    <x v="18"/>
    <n v="6"/>
    <n v="15.861000000000001"/>
  </r>
  <r>
    <x v="332"/>
    <d v="2013-11-29T20:00:40"/>
    <n v="2013"/>
    <x v="10"/>
    <n v="29"/>
    <x v="19"/>
    <n v="6"/>
    <n v="0"/>
  </r>
  <r>
    <x v="332"/>
    <d v="2013-11-29T21:00:40"/>
    <n v="2013"/>
    <x v="10"/>
    <n v="29"/>
    <x v="20"/>
    <n v="6"/>
    <n v="0"/>
  </r>
  <r>
    <x v="332"/>
    <d v="2013-11-29T22:00:40"/>
    <n v="2013"/>
    <x v="10"/>
    <n v="29"/>
    <x v="21"/>
    <n v="6"/>
    <n v="0"/>
  </r>
  <r>
    <x v="332"/>
    <d v="2013-11-29T23:00:40"/>
    <n v="2013"/>
    <x v="10"/>
    <n v="29"/>
    <x v="22"/>
    <n v="6"/>
    <n v="0"/>
  </r>
  <r>
    <x v="333"/>
    <d v="2013-11-30T00:00:40"/>
    <n v="2013"/>
    <x v="10"/>
    <n v="30"/>
    <x v="23"/>
    <n v="7"/>
    <n v="0"/>
  </r>
  <r>
    <x v="333"/>
    <d v="2013-11-30T01:00:40"/>
    <n v="2013"/>
    <x v="10"/>
    <n v="30"/>
    <x v="0"/>
    <n v="7"/>
    <n v="0"/>
  </r>
  <r>
    <x v="333"/>
    <d v="2013-11-30T02:00:40"/>
    <n v="2013"/>
    <x v="10"/>
    <n v="30"/>
    <x v="1"/>
    <n v="7"/>
    <n v="0"/>
  </r>
  <r>
    <x v="333"/>
    <d v="2013-11-30T03:00:40"/>
    <n v="2013"/>
    <x v="10"/>
    <n v="30"/>
    <x v="2"/>
    <n v="7"/>
    <n v="0"/>
  </r>
  <r>
    <x v="333"/>
    <d v="2013-11-30T04:00:40"/>
    <n v="2013"/>
    <x v="10"/>
    <n v="30"/>
    <x v="3"/>
    <n v="7"/>
    <n v="0"/>
  </r>
  <r>
    <x v="333"/>
    <d v="2013-11-30T05:00:40"/>
    <n v="2013"/>
    <x v="10"/>
    <n v="30"/>
    <x v="4"/>
    <n v="7"/>
    <n v="0"/>
  </r>
  <r>
    <x v="333"/>
    <d v="2013-11-30T06:00:40"/>
    <n v="2013"/>
    <x v="10"/>
    <n v="30"/>
    <x v="5"/>
    <n v="7"/>
    <n v="0.28949999999999998"/>
  </r>
  <r>
    <x v="333"/>
    <d v="2013-11-30T07:00:40"/>
    <n v="2013"/>
    <x v="10"/>
    <n v="30"/>
    <x v="6"/>
    <n v="7"/>
    <n v="25.678000000000001"/>
  </r>
  <r>
    <x v="333"/>
    <d v="2013-11-30T08:00:40"/>
    <n v="2013"/>
    <x v="10"/>
    <n v="30"/>
    <x v="7"/>
    <n v="7"/>
    <n v="49.96"/>
  </r>
  <r>
    <x v="333"/>
    <d v="2013-11-30T09:00:40"/>
    <n v="2013"/>
    <x v="10"/>
    <n v="30"/>
    <x v="8"/>
    <n v="7"/>
    <n v="49.96"/>
  </r>
  <r>
    <x v="333"/>
    <d v="2013-11-30T10:00:40"/>
    <n v="2013"/>
    <x v="10"/>
    <n v="30"/>
    <x v="9"/>
    <n v="7"/>
    <n v="49.96"/>
  </r>
  <r>
    <x v="333"/>
    <d v="2013-11-30T11:00:40"/>
    <n v="2013"/>
    <x v="10"/>
    <n v="30"/>
    <x v="10"/>
    <n v="7"/>
    <n v="49.96"/>
  </r>
  <r>
    <x v="333"/>
    <d v="2013-11-30T12:00:40"/>
    <n v="2013"/>
    <x v="10"/>
    <n v="30"/>
    <x v="11"/>
    <n v="7"/>
    <n v="49.96"/>
  </r>
  <r>
    <x v="333"/>
    <d v="2013-11-30T13:00:40"/>
    <n v="2013"/>
    <x v="10"/>
    <n v="30"/>
    <x v="12"/>
    <n v="7"/>
    <n v="49.96"/>
  </r>
  <r>
    <x v="333"/>
    <d v="2013-11-30T14:00:40"/>
    <n v="2013"/>
    <x v="10"/>
    <n v="30"/>
    <x v="13"/>
    <n v="7"/>
    <n v="49.96"/>
  </r>
  <r>
    <x v="333"/>
    <d v="2013-11-30T15:00:40"/>
    <n v="2013"/>
    <x v="10"/>
    <n v="30"/>
    <x v="14"/>
    <n v="7"/>
    <n v="49.96"/>
  </r>
  <r>
    <x v="333"/>
    <d v="2013-11-30T16:00:40"/>
    <n v="2013"/>
    <x v="10"/>
    <n v="30"/>
    <x v="15"/>
    <n v="7"/>
    <n v="49.96"/>
  </r>
  <r>
    <x v="333"/>
    <d v="2013-11-30T17:00:40"/>
    <n v="2013"/>
    <x v="10"/>
    <n v="30"/>
    <x v="16"/>
    <n v="7"/>
    <n v="49.96"/>
  </r>
  <r>
    <x v="333"/>
    <d v="2013-11-30T18:00:40"/>
    <n v="2013"/>
    <x v="10"/>
    <n v="30"/>
    <x v="17"/>
    <n v="7"/>
    <n v="48.106999999999999"/>
  </r>
  <r>
    <x v="333"/>
    <d v="2013-11-30T19:00:40"/>
    <n v="2013"/>
    <x v="10"/>
    <n v="30"/>
    <x v="18"/>
    <n v="7"/>
    <n v="16.353999999999999"/>
  </r>
  <r>
    <x v="333"/>
    <d v="2013-11-30T20:00:40"/>
    <n v="2013"/>
    <x v="10"/>
    <n v="30"/>
    <x v="19"/>
    <n v="7"/>
    <n v="0"/>
  </r>
  <r>
    <x v="333"/>
    <d v="2013-11-30T21:00:40"/>
    <n v="2013"/>
    <x v="10"/>
    <n v="30"/>
    <x v="20"/>
    <n v="7"/>
    <n v="0"/>
  </r>
  <r>
    <x v="333"/>
    <d v="2013-11-30T22:00:40"/>
    <n v="2013"/>
    <x v="10"/>
    <n v="30"/>
    <x v="21"/>
    <n v="7"/>
    <n v="0"/>
  </r>
  <r>
    <x v="333"/>
    <d v="2013-11-30T23:00:40"/>
    <n v="2013"/>
    <x v="10"/>
    <n v="30"/>
    <x v="22"/>
    <n v="7"/>
    <n v="0"/>
  </r>
  <r>
    <x v="334"/>
    <d v="2013-12-01T00:00:40"/>
    <n v="2013"/>
    <x v="11"/>
    <n v="1"/>
    <x v="23"/>
    <n v="1"/>
    <n v="0"/>
  </r>
  <r>
    <x v="334"/>
    <d v="2013-12-01T01:00:40"/>
    <n v="2013"/>
    <x v="11"/>
    <n v="1"/>
    <x v="0"/>
    <n v="1"/>
    <n v="0"/>
  </r>
  <r>
    <x v="334"/>
    <d v="2013-12-01T02:00:40"/>
    <n v="2013"/>
    <x v="11"/>
    <n v="1"/>
    <x v="1"/>
    <n v="1"/>
    <n v="0"/>
  </r>
  <r>
    <x v="334"/>
    <d v="2013-12-01T03:00:40"/>
    <n v="2013"/>
    <x v="11"/>
    <n v="1"/>
    <x v="2"/>
    <n v="1"/>
    <n v="0"/>
  </r>
  <r>
    <x v="334"/>
    <d v="2013-12-01T04:00:40"/>
    <n v="2013"/>
    <x v="11"/>
    <n v="1"/>
    <x v="3"/>
    <n v="1"/>
    <n v="0"/>
  </r>
  <r>
    <x v="334"/>
    <d v="2013-12-01T05:00:40"/>
    <n v="2013"/>
    <x v="11"/>
    <n v="1"/>
    <x v="4"/>
    <n v="1"/>
    <n v="0"/>
  </r>
  <r>
    <x v="334"/>
    <d v="2013-12-01T06:00:40"/>
    <n v="2013"/>
    <x v="11"/>
    <n v="1"/>
    <x v="5"/>
    <n v="1"/>
    <n v="0.26240000000000002"/>
  </r>
  <r>
    <x v="334"/>
    <d v="2013-12-01T07:00:40"/>
    <n v="2013"/>
    <x v="11"/>
    <n v="1"/>
    <x v="6"/>
    <n v="1"/>
    <n v="25.677"/>
  </r>
  <r>
    <x v="334"/>
    <d v="2013-12-01T08:00:40"/>
    <n v="2013"/>
    <x v="11"/>
    <n v="1"/>
    <x v="7"/>
    <n v="1"/>
    <n v="49.96"/>
  </r>
  <r>
    <x v="334"/>
    <d v="2013-12-01T09:00:40"/>
    <n v="2013"/>
    <x v="11"/>
    <n v="1"/>
    <x v="8"/>
    <n v="1"/>
    <n v="49.96"/>
  </r>
  <r>
    <x v="334"/>
    <d v="2013-12-01T10:00:40"/>
    <n v="2013"/>
    <x v="11"/>
    <n v="1"/>
    <x v="9"/>
    <n v="1"/>
    <n v="49.96"/>
  </r>
  <r>
    <x v="334"/>
    <d v="2013-12-01T11:00:40"/>
    <n v="2013"/>
    <x v="11"/>
    <n v="1"/>
    <x v="10"/>
    <n v="1"/>
    <n v="49.96"/>
  </r>
  <r>
    <x v="334"/>
    <d v="2013-12-01T12:00:40"/>
    <n v="2013"/>
    <x v="11"/>
    <n v="1"/>
    <x v="11"/>
    <n v="1"/>
    <n v="49.96"/>
  </r>
  <r>
    <x v="334"/>
    <d v="2013-12-01T13:00:40"/>
    <n v="2013"/>
    <x v="11"/>
    <n v="1"/>
    <x v="12"/>
    <n v="1"/>
    <n v="49.96"/>
  </r>
  <r>
    <x v="334"/>
    <d v="2013-12-01T14:00:40"/>
    <n v="2013"/>
    <x v="11"/>
    <n v="1"/>
    <x v="13"/>
    <n v="1"/>
    <n v="49.96"/>
  </r>
  <r>
    <x v="334"/>
    <d v="2013-12-01T15:00:40"/>
    <n v="2013"/>
    <x v="11"/>
    <n v="1"/>
    <x v="14"/>
    <n v="1"/>
    <n v="49.96"/>
  </r>
  <r>
    <x v="334"/>
    <d v="2013-12-01T16:00:40"/>
    <n v="2013"/>
    <x v="11"/>
    <n v="1"/>
    <x v="15"/>
    <n v="1"/>
    <n v="49.96"/>
  </r>
  <r>
    <x v="334"/>
    <d v="2013-12-01T17:00:40"/>
    <n v="2013"/>
    <x v="11"/>
    <n v="1"/>
    <x v="16"/>
    <n v="1"/>
    <n v="49.96"/>
  </r>
  <r>
    <x v="334"/>
    <d v="2013-12-01T18:00:40"/>
    <n v="2013"/>
    <x v="11"/>
    <n v="1"/>
    <x v="17"/>
    <n v="1"/>
    <n v="49.835999999999999"/>
  </r>
  <r>
    <x v="334"/>
    <d v="2013-12-01T19:00:40"/>
    <n v="2013"/>
    <x v="11"/>
    <n v="1"/>
    <x v="18"/>
    <n v="1"/>
    <n v="15.737"/>
  </r>
  <r>
    <x v="334"/>
    <d v="2013-12-01T20:00:40"/>
    <n v="2013"/>
    <x v="11"/>
    <n v="1"/>
    <x v="19"/>
    <n v="1"/>
    <n v="0"/>
  </r>
  <r>
    <x v="334"/>
    <d v="2013-12-01T21:00:40"/>
    <n v="2013"/>
    <x v="11"/>
    <n v="1"/>
    <x v="20"/>
    <n v="1"/>
    <n v="0"/>
  </r>
  <r>
    <x v="334"/>
    <d v="2013-12-01T22:00:40"/>
    <n v="2013"/>
    <x v="11"/>
    <n v="1"/>
    <x v="21"/>
    <n v="1"/>
    <n v="0"/>
  </r>
  <r>
    <x v="334"/>
    <d v="2013-12-01T23:00:40"/>
    <n v="2013"/>
    <x v="11"/>
    <n v="1"/>
    <x v="22"/>
    <n v="1"/>
    <n v="0"/>
  </r>
  <r>
    <x v="335"/>
    <d v="2013-12-02T00:00:40"/>
    <n v="2013"/>
    <x v="11"/>
    <n v="2"/>
    <x v="23"/>
    <n v="2"/>
    <n v="0"/>
  </r>
  <r>
    <x v="335"/>
    <d v="2013-12-02T01:00:40"/>
    <n v="2013"/>
    <x v="11"/>
    <n v="2"/>
    <x v="0"/>
    <n v="2"/>
    <n v="0"/>
  </r>
  <r>
    <x v="335"/>
    <d v="2013-12-02T02:00:40"/>
    <n v="2013"/>
    <x v="11"/>
    <n v="2"/>
    <x v="1"/>
    <n v="2"/>
    <n v="0"/>
  </r>
  <r>
    <x v="335"/>
    <d v="2013-12-02T03:00:40"/>
    <n v="2013"/>
    <x v="11"/>
    <n v="2"/>
    <x v="2"/>
    <n v="2"/>
    <n v="0"/>
  </r>
  <r>
    <x v="335"/>
    <d v="2013-12-02T04:00:40"/>
    <n v="2013"/>
    <x v="11"/>
    <n v="2"/>
    <x v="3"/>
    <n v="2"/>
    <n v="0"/>
  </r>
  <r>
    <x v="335"/>
    <d v="2013-12-02T05:00:40"/>
    <n v="2013"/>
    <x v="11"/>
    <n v="2"/>
    <x v="4"/>
    <n v="2"/>
    <n v="0"/>
  </r>
  <r>
    <x v="335"/>
    <d v="2013-12-02T06:00:40"/>
    <n v="2013"/>
    <x v="11"/>
    <n v="2"/>
    <x v="5"/>
    <n v="2"/>
    <n v="0.26250000000000001"/>
  </r>
  <r>
    <x v="335"/>
    <d v="2013-12-02T07:00:40"/>
    <n v="2013"/>
    <x v="11"/>
    <n v="2"/>
    <x v="6"/>
    <n v="2"/>
    <n v="26.091000000000001"/>
  </r>
  <r>
    <x v="335"/>
    <d v="2013-12-02T08:00:40"/>
    <n v="2013"/>
    <x v="11"/>
    <n v="2"/>
    <x v="7"/>
    <n v="2"/>
    <n v="49.96"/>
  </r>
  <r>
    <x v="335"/>
    <d v="2013-12-02T09:00:40"/>
    <n v="2013"/>
    <x v="11"/>
    <n v="2"/>
    <x v="8"/>
    <n v="2"/>
    <n v="49.96"/>
  </r>
  <r>
    <x v="335"/>
    <d v="2013-12-02T10:00:40"/>
    <n v="2013"/>
    <x v="11"/>
    <n v="2"/>
    <x v="9"/>
    <n v="2"/>
    <n v="49.96"/>
  </r>
  <r>
    <x v="335"/>
    <d v="2013-12-02T11:00:40"/>
    <n v="2013"/>
    <x v="11"/>
    <n v="2"/>
    <x v="10"/>
    <n v="2"/>
    <n v="49.96"/>
  </r>
  <r>
    <x v="335"/>
    <d v="2013-12-02T12:00:40"/>
    <n v="2013"/>
    <x v="11"/>
    <n v="2"/>
    <x v="11"/>
    <n v="2"/>
    <n v="49.96"/>
  </r>
  <r>
    <x v="335"/>
    <d v="2013-12-02T13:00:40"/>
    <n v="2013"/>
    <x v="11"/>
    <n v="2"/>
    <x v="12"/>
    <n v="2"/>
    <n v="49.96"/>
  </r>
  <r>
    <x v="335"/>
    <d v="2013-12-02T14:00:40"/>
    <n v="2013"/>
    <x v="11"/>
    <n v="2"/>
    <x v="13"/>
    <n v="2"/>
    <n v="49.497"/>
  </r>
  <r>
    <x v="335"/>
    <d v="2013-12-02T15:00:40"/>
    <n v="2013"/>
    <x v="11"/>
    <n v="2"/>
    <x v="14"/>
    <n v="2"/>
    <n v="46.655000000000001"/>
  </r>
  <r>
    <x v="335"/>
    <d v="2013-12-02T16:00:40"/>
    <n v="2013"/>
    <x v="11"/>
    <n v="2"/>
    <x v="15"/>
    <n v="2"/>
    <n v="49.96"/>
  </r>
  <r>
    <x v="335"/>
    <d v="2013-12-02T17:00:40"/>
    <n v="2013"/>
    <x v="11"/>
    <n v="2"/>
    <x v="16"/>
    <n v="2"/>
    <n v="47.807000000000002"/>
  </r>
  <r>
    <x v="335"/>
    <d v="2013-12-02T18:00:40"/>
    <n v="2013"/>
    <x v="11"/>
    <n v="2"/>
    <x v="17"/>
    <n v="2"/>
    <n v="30.158000000000001"/>
  </r>
  <r>
    <x v="335"/>
    <d v="2013-12-02T19:00:40"/>
    <n v="2013"/>
    <x v="11"/>
    <n v="2"/>
    <x v="18"/>
    <n v="2"/>
    <n v="4.843"/>
  </r>
  <r>
    <x v="335"/>
    <d v="2013-12-02T20:00:40"/>
    <n v="2013"/>
    <x v="11"/>
    <n v="2"/>
    <x v="19"/>
    <n v="2"/>
    <n v="0"/>
  </r>
  <r>
    <x v="335"/>
    <d v="2013-12-02T21:00:40"/>
    <n v="2013"/>
    <x v="11"/>
    <n v="2"/>
    <x v="20"/>
    <n v="2"/>
    <n v="0"/>
  </r>
  <r>
    <x v="335"/>
    <d v="2013-12-02T22:00:40"/>
    <n v="2013"/>
    <x v="11"/>
    <n v="2"/>
    <x v="21"/>
    <n v="2"/>
    <n v="0"/>
  </r>
  <r>
    <x v="335"/>
    <d v="2013-12-02T23:00:40"/>
    <n v="2013"/>
    <x v="11"/>
    <n v="2"/>
    <x v="22"/>
    <n v="2"/>
    <n v="0"/>
  </r>
  <r>
    <x v="336"/>
    <d v="2013-12-03T00:00:40"/>
    <n v="2013"/>
    <x v="11"/>
    <n v="3"/>
    <x v="23"/>
    <n v="3"/>
    <n v="0"/>
  </r>
  <r>
    <x v="336"/>
    <d v="2013-12-03T01:00:40"/>
    <n v="2013"/>
    <x v="11"/>
    <n v="3"/>
    <x v="0"/>
    <n v="3"/>
    <n v="0"/>
  </r>
  <r>
    <x v="336"/>
    <d v="2013-12-03T02:00:40"/>
    <n v="2013"/>
    <x v="11"/>
    <n v="3"/>
    <x v="1"/>
    <n v="3"/>
    <n v="0"/>
  </r>
  <r>
    <x v="336"/>
    <d v="2013-12-03T03:00:40"/>
    <n v="2013"/>
    <x v="11"/>
    <n v="3"/>
    <x v="2"/>
    <n v="3"/>
    <n v="0"/>
  </r>
  <r>
    <x v="336"/>
    <d v="2013-12-03T04:00:40"/>
    <n v="2013"/>
    <x v="11"/>
    <n v="3"/>
    <x v="3"/>
    <n v="3"/>
    <n v="0"/>
  </r>
  <r>
    <x v="336"/>
    <d v="2013-12-03T05:00:40"/>
    <n v="2013"/>
    <x v="11"/>
    <n v="3"/>
    <x v="4"/>
    <n v="3"/>
    <n v="0"/>
  </r>
  <r>
    <x v="336"/>
    <d v="2013-12-03T06:00:40"/>
    <n v="2013"/>
    <x v="11"/>
    <n v="3"/>
    <x v="5"/>
    <n v="3"/>
    <n v="8.5029999999999994E-2"/>
  </r>
  <r>
    <x v="336"/>
    <d v="2013-12-03T07:00:40"/>
    <n v="2013"/>
    <x v="11"/>
    <n v="3"/>
    <x v="6"/>
    <n v="3"/>
    <n v="12.589"/>
  </r>
  <r>
    <x v="336"/>
    <d v="2013-12-03T08:00:40"/>
    <n v="2013"/>
    <x v="11"/>
    <n v="3"/>
    <x v="7"/>
    <n v="3"/>
    <n v="36.991"/>
  </r>
  <r>
    <x v="336"/>
    <d v="2013-12-03T09:00:40"/>
    <n v="2013"/>
    <x v="11"/>
    <n v="3"/>
    <x v="8"/>
    <n v="3"/>
    <n v="47.465000000000003"/>
  </r>
  <r>
    <x v="336"/>
    <d v="2013-12-03T10:00:40"/>
    <n v="2013"/>
    <x v="11"/>
    <n v="3"/>
    <x v="9"/>
    <n v="3"/>
    <n v="45.006999999999998"/>
  </r>
  <r>
    <x v="336"/>
    <d v="2013-12-03T11:00:40"/>
    <n v="2013"/>
    <x v="11"/>
    <n v="3"/>
    <x v="10"/>
    <n v="3"/>
    <n v="23.164000000000001"/>
  </r>
  <r>
    <x v="336"/>
    <d v="2013-12-03T12:00:40"/>
    <n v="2013"/>
    <x v="11"/>
    <n v="3"/>
    <x v="11"/>
    <n v="3"/>
    <n v="27.707999999999998"/>
  </r>
  <r>
    <x v="336"/>
    <d v="2013-12-03T13:00:40"/>
    <n v="2013"/>
    <x v="11"/>
    <n v="3"/>
    <x v="12"/>
    <n v="3"/>
    <n v="11.666"/>
  </r>
  <r>
    <x v="336"/>
    <d v="2013-12-03T14:00:40"/>
    <n v="2013"/>
    <x v="11"/>
    <n v="3"/>
    <x v="13"/>
    <n v="3"/>
    <n v="10.670999999999999"/>
  </r>
  <r>
    <x v="336"/>
    <d v="2013-12-03T15:00:40"/>
    <n v="2013"/>
    <x v="11"/>
    <n v="3"/>
    <x v="14"/>
    <n v="3"/>
    <n v="19.547999999999998"/>
  </r>
  <r>
    <x v="336"/>
    <d v="2013-12-03T16:00:40"/>
    <n v="2013"/>
    <x v="11"/>
    <n v="3"/>
    <x v="15"/>
    <n v="3"/>
    <n v="20.388999999999999"/>
  </r>
  <r>
    <x v="336"/>
    <d v="2013-12-03T17:00:40"/>
    <n v="2013"/>
    <x v="11"/>
    <n v="3"/>
    <x v="16"/>
    <n v="3"/>
    <n v="45.320999999999998"/>
  </r>
  <r>
    <x v="336"/>
    <d v="2013-12-03T18:00:40"/>
    <n v="2013"/>
    <x v="11"/>
    <n v="3"/>
    <x v="17"/>
    <n v="3"/>
    <n v="43.767000000000003"/>
  </r>
  <r>
    <x v="336"/>
    <d v="2013-12-03T19:00:40"/>
    <n v="2013"/>
    <x v="11"/>
    <n v="3"/>
    <x v="18"/>
    <n v="3"/>
    <n v="13.343999999999999"/>
  </r>
  <r>
    <x v="336"/>
    <d v="2013-12-03T20:00:40"/>
    <n v="2013"/>
    <x v="11"/>
    <n v="3"/>
    <x v="19"/>
    <n v="3"/>
    <n v="0"/>
  </r>
  <r>
    <x v="336"/>
    <d v="2013-12-03T21:00:40"/>
    <n v="2013"/>
    <x v="11"/>
    <n v="3"/>
    <x v="20"/>
    <n v="3"/>
    <n v="0"/>
  </r>
  <r>
    <x v="336"/>
    <d v="2013-12-03T22:00:40"/>
    <n v="2013"/>
    <x v="11"/>
    <n v="3"/>
    <x v="21"/>
    <n v="3"/>
    <n v="0"/>
  </r>
  <r>
    <x v="336"/>
    <d v="2013-12-03T23:00:40"/>
    <n v="2013"/>
    <x v="11"/>
    <n v="3"/>
    <x v="22"/>
    <n v="3"/>
    <n v="0"/>
  </r>
  <r>
    <x v="337"/>
    <d v="2013-12-04T00:00:40"/>
    <n v="2013"/>
    <x v="11"/>
    <n v="4"/>
    <x v="23"/>
    <n v="4"/>
    <n v="0"/>
  </r>
  <r>
    <x v="337"/>
    <d v="2013-12-04T01:00:40"/>
    <n v="2013"/>
    <x v="11"/>
    <n v="4"/>
    <x v="0"/>
    <n v="4"/>
    <n v="0"/>
  </r>
  <r>
    <x v="337"/>
    <d v="2013-12-04T02:00:40"/>
    <n v="2013"/>
    <x v="11"/>
    <n v="4"/>
    <x v="1"/>
    <n v="4"/>
    <n v="0"/>
  </r>
  <r>
    <x v="337"/>
    <d v="2013-12-04T03:00:40"/>
    <n v="2013"/>
    <x v="11"/>
    <n v="4"/>
    <x v="2"/>
    <n v="4"/>
    <n v="0"/>
  </r>
  <r>
    <x v="337"/>
    <d v="2013-12-04T04:00:40"/>
    <n v="2013"/>
    <x v="11"/>
    <n v="4"/>
    <x v="3"/>
    <n v="4"/>
    <n v="0"/>
  </r>
  <r>
    <x v="337"/>
    <d v="2013-12-04T05:00:40"/>
    <n v="2013"/>
    <x v="11"/>
    <n v="4"/>
    <x v="4"/>
    <n v="4"/>
    <n v="0"/>
  </r>
  <r>
    <x v="337"/>
    <d v="2013-12-04T06:00:40"/>
    <n v="2013"/>
    <x v="11"/>
    <n v="4"/>
    <x v="5"/>
    <n v="4"/>
    <n v="0.19570000000000001"/>
  </r>
  <r>
    <x v="337"/>
    <d v="2013-12-04T07:00:40"/>
    <n v="2013"/>
    <x v="11"/>
    <n v="4"/>
    <x v="6"/>
    <n v="4"/>
    <n v="24.344000000000001"/>
  </r>
  <r>
    <x v="337"/>
    <d v="2013-12-04T08:00:40"/>
    <n v="2013"/>
    <x v="11"/>
    <n v="4"/>
    <x v="7"/>
    <n v="4"/>
    <n v="49.96"/>
  </r>
  <r>
    <x v="337"/>
    <d v="2013-12-04T09:00:40"/>
    <n v="2013"/>
    <x v="11"/>
    <n v="4"/>
    <x v="8"/>
    <n v="4"/>
    <n v="49.96"/>
  </r>
  <r>
    <x v="337"/>
    <d v="2013-12-04T10:00:40"/>
    <n v="2013"/>
    <x v="11"/>
    <n v="4"/>
    <x v="9"/>
    <n v="4"/>
    <n v="49.96"/>
  </r>
  <r>
    <x v="337"/>
    <d v="2013-12-04T11:00:40"/>
    <n v="2013"/>
    <x v="11"/>
    <n v="4"/>
    <x v="10"/>
    <n v="4"/>
    <n v="49.96"/>
  </r>
  <r>
    <x v="337"/>
    <d v="2013-12-04T12:00:40"/>
    <n v="2013"/>
    <x v="11"/>
    <n v="4"/>
    <x v="11"/>
    <n v="4"/>
    <n v="49.96"/>
  </r>
  <r>
    <x v="337"/>
    <d v="2013-12-04T13:00:40"/>
    <n v="2013"/>
    <x v="11"/>
    <n v="4"/>
    <x v="12"/>
    <n v="4"/>
    <n v="49.96"/>
  </r>
  <r>
    <x v="337"/>
    <d v="2013-12-04T14:00:40"/>
    <n v="2013"/>
    <x v="11"/>
    <n v="4"/>
    <x v="13"/>
    <n v="4"/>
    <n v="49.96"/>
  </r>
  <r>
    <x v="337"/>
    <d v="2013-12-04T15:00:41"/>
    <n v="2013"/>
    <x v="11"/>
    <n v="4"/>
    <x v="14"/>
    <n v="4"/>
    <n v="49.96"/>
  </r>
  <r>
    <x v="337"/>
    <d v="2013-12-04T16:00:41"/>
    <n v="2013"/>
    <x v="11"/>
    <n v="4"/>
    <x v="15"/>
    <n v="4"/>
    <n v="49.96"/>
  </r>
  <r>
    <x v="337"/>
    <d v="2013-12-04T17:00:41"/>
    <n v="2013"/>
    <x v="11"/>
    <n v="4"/>
    <x v="16"/>
    <n v="4"/>
    <n v="49.96"/>
  </r>
  <r>
    <x v="337"/>
    <d v="2013-12-04T18:00:41"/>
    <n v="2013"/>
    <x v="11"/>
    <n v="4"/>
    <x v="17"/>
    <n v="4"/>
    <n v="49.54"/>
  </r>
  <r>
    <x v="337"/>
    <d v="2013-12-04T19:00:41"/>
    <n v="2013"/>
    <x v="11"/>
    <n v="4"/>
    <x v="18"/>
    <n v="4"/>
    <n v="19.669"/>
  </r>
  <r>
    <x v="337"/>
    <d v="2013-12-04T20:00:41"/>
    <n v="2013"/>
    <x v="11"/>
    <n v="4"/>
    <x v="19"/>
    <n v="4"/>
    <n v="0"/>
  </r>
  <r>
    <x v="337"/>
    <d v="2013-12-04T21:00:41"/>
    <n v="2013"/>
    <x v="11"/>
    <n v="4"/>
    <x v="20"/>
    <n v="4"/>
    <n v="0"/>
  </r>
  <r>
    <x v="337"/>
    <d v="2013-12-04T22:00:41"/>
    <n v="2013"/>
    <x v="11"/>
    <n v="4"/>
    <x v="21"/>
    <n v="4"/>
    <n v="0"/>
  </r>
  <r>
    <x v="337"/>
    <d v="2013-12-04T23:00:41"/>
    <n v="2013"/>
    <x v="11"/>
    <n v="4"/>
    <x v="22"/>
    <n v="4"/>
    <n v="0"/>
  </r>
  <r>
    <x v="338"/>
    <d v="2013-12-05T00:00:41"/>
    <n v="2013"/>
    <x v="11"/>
    <n v="5"/>
    <x v="23"/>
    <n v="5"/>
    <n v="0"/>
  </r>
  <r>
    <x v="338"/>
    <d v="2013-12-05T01:00:41"/>
    <n v="2013"/>
    <x v="11"/>
    <n v="5"/>
    <x v="0"/>
    <n v="5"/>
    <n v="0"/>
  </r>
  <r>
    <x v="338"/>
    <d v="2013-12-05T02:00:41"/>
    <n v="2013"/>
    <x v="11"/>
    <n v="5"/>
    <x v="1"/>
    <n v="5"/>
    <n v="0"/>
  </r>
  <r>
    <x v="338"/>
    <d v="2013-12-05T03:00:41"/>
    <n v="2013"/>
    <x v="11"/>
    <n v="5"/>
    <x v="2"/>
    <n v="5"/>
    <n v="0"/>
  </r>
  <r>
    <x v="338"/>
    <d v="2013-12-05T04:00:41"/>
    <n v="2013"/>
    <x v="11"/>
    <n v="5"/>
    <x v="3"/>
    <n v="5"/>
    <n v="0"/>
  </r>
  <r>
    <x v="338"/>
    <d v="2013-12-05T05:00:41"/>
    <n v="2013"/>
    <x v="11"/>
    <n v="5"/>
    <x v="4"/>
    <n v="5"/>
    <n v="0"/>
  </r>
  <r>
    <x v="338"/>
    <d v="2013-12-05T06:00:41"/>
    <n v="2013"/>
    <x v="11"/>
    <n v="5"/>
    <x v="5"/>
    <n v="5"/>
    <n v="0.24740000000000001"/>
  </r>
  <r>
    <x v="338"/>
    <d v="2013-12-05T07:00:41"/>
    <n v="2013"/>
    <x v="11"/>
    <n v="5"/>
    <x v="6"/>
    <n v="5"/>
    <n v="24.971"/>
  </r>
  <r>
    <x v="338"/>
    <d v="2013-12-05T08:00:41"/>
    <n v="2013"/>
    <x v="11"/>
    <n v="5"/>
    <x v="7"/>
    <n v="5"/>
    <n v="49.96"/>
  </r>
  <r>
    <x v="338"/>
    <d v="2013-12-05T09:00:41"/>
    <n v="2013"/>
    <x v="11"/>
    <n v="5"/>
    <x v="8"/>
    <n v="5"/>
    <n v="49.96"/>
  </r>
  <r>
    <x v="338"/>
    <d v="2013-12-05T10:00:41"/>
    <n v="2013"/>
    <x v="11"/>
    <n v="5"/>
    <x v="9"/>
    <n v="5"/>
    <n v="49.96"/>
  </r>
  <r>
    <x v="338"/>
    <d v="2013-12-05T11:00:41"/>
    <n v="2013"/>
    <x v="11"/>
    <n v="5"/>
    <x v="10"/>
    <n v="5"/>
    <n v="49.96"/>
  </r>
  <r>
    <x v="338"/>
    <d v="2013-12-05T12:00:41"/>
    <n v="2013"/>
    <x v="11"/>
    <n v="5"/>
    <x v="11"/>
    <n v="5"/>
    <n v="49.96"/>
  </r>
  <r>
    <x v="338"/>
    <d v="2013-12-05T13:00:41"/>
    <n v="2013"/>
    <x v="11"/>
    <n v="5"/>
    <x v="12"/>
    <n v="5"/>
    <n v="49.96"/>
  </r>
  <r>
    <x v="338"/>
    <d v="2013-12-05T14:00:41"/>
    <n v="2013"/>
    <x v="11"/>
    <n v="5"/>
    <x v="13"/>
    <n v="5"/>
    <n v="49.96"/>
  </r>
  <r>
    <x v="338"/>
    <d v="2013-12-05T15:00:41"/>
    <n v="2013"/>
    <x v="11"/>
    <n v="5"/>
    <x v="14"/>
    <n v="5"/>
    <n v="49.96"/>
  </r>
  <r>
    <x v="338"/>
    <d v="2013-12-05T16:00:41"/>
    <n v="2013"/>
    <x v="11"/>
    <n v="5"/>
    <x v="15"/>
    <n v="5"/>
    <n v="49.96"/>
  </r>
  <r>
    <x v="338"/>
    <d v="2013-12-05T17:00:41"/>
    <n v="2013"/>
    <x v="11"/>
    <n v="5"/>
    <x v="16"/>
    <n v="5"/>
    <n v="49.96"/>
  </r>
  <r>
    <x v="338"/>
    <d v="2013-12-05T18:00:41"/>
    <n v="2013"/>
    <x v="11"/>
    <n v="5"/>
    <x v="17"/>
    <n v="5"/>
    <n v="46.305"/>
  </r>
  <r>
    <x v="338"/>
    <d v="2013-12-05T19:00:41"/>
    <n v="2013"/>
    <x v="11"/>
    <n v="5"/>
    <x v="18"/>
    <n v="5"/>
    <n v="14.786"/>
  </r>
  <r>
    <x v="338"/>
    <d v="2013-12-05T20:00:41"/>
    <n v="2013"/>
    <x v="11"/>
    <n v="5"/>
    <x v="19"/>
    <n v="5"/>
    <n v="0"/>
  </r>
  <r>
    <x v="338"/>
    <d v="2013-12-05T21:00:41"/>
    <n v="2013"/>
    <x v="11"/>
    <n v="5"/>
    <x v="20"/>
    <n v="5"/>
    <n v="0"/>
  </r>
  <r>
    <x v="338"/>
    <d v="2013-12-05T22:00:41"/>
    <n v="2013"/>
    <x v="11"/>
    <n v="5"/>
    <x v="21"/>
    <n v="5"/>
    <n v="0"/>
  </r>
  <r>
    <x v="338"/>
    <d v="2013-12-05T23:00:41"/>
    <n v="2013"/>
    <x v="11"/>
    <n v="5"/>
    <x v="22"/>
    <n v="5"/>
    <n v="0"/>
  </r>
  <r>
    <x v="339"/>
    <d v="2013-12-06T00:00:41"/>
    <n v="2013"/>
    <x v="11"/>
    <n v="6"/>
    <x v="23"/>
    <n v="6"/>
    <n v="0"/>
  </r>
  <r>
    <x v="339"/>
    <d v="2013-12-06T01:00:41"/>
    <n v="2013"/>
    <x v="11"/>
    <n v="6"/>
    <x v="0"/>
    <n v="6"/>
    <n v="0"/>
  </r>
  <r>
    <x v="339"/>
    <d v="2013-12-06T02:00:41"/>
    <n v="2013"/>
    <x v="11"/>
    <n v="6"/>
    <x v="1"/>
    <n v="6"/>
    <n v="0"/>
  </r>
  <r>
    <x v="339"/>
    <d v="2013-12-06T03:00:41"/>
    <n v="2013"/>
    <x v="11"/>
    <n v="6"/>
    <x v="2"/>
    <n v="6"/>
    <n v="0"/>
  </r>
  <r>
    <x v="339"/>
    <d v="2013-12-06T04:00:41"/>
    <n v="2013"/>
    <x v="11"/>
    <n v="6"/>
    <x v="3"/>
    <n v="6"/>
    <n v="0"/>
  </r>
  <r>
    <x v="339"/>
    <d v="2013-12-06T05:00:41"/>
    <n v="2013"/>
    <x v="11"/>
    <n v="6"/>
    <x v="4"/>
    <n v="6"/>
    <n v="0"/>
  </r>
  <r>
    <x v="339"/>
    <d v="2013-12-06T06:00:41"/>
    <n v="2013"/>
    <x v="11"/>
    <n v="6"/>
    <x v="5"/>
    <n v="6"/>
    <n v="0.2432"/>
  </r>
  <r>
    <x v="339"/>
    <d v="2013-12-06T07:00:41"/>
    <n v="2013"/>
    <x v="11"/>
    <n v="6"/>
    <x v="6"/>
    <n v="6"/>
    <n v="25"/>
  </r>
  <r>
    <x v="339"/>
    <d v="2013-12-06T08:00:41"/>
    <n v="2013"/>
    <x v="11"/>
    <n v="6"/>
    <x v="7"/>
    <n v="6"/>
    <n v="49.96"/>
  </r>
  <r>
    <x v="339"/>
    <d v="2013-12-06T09:00:41"/>
    <n v="2013"/>
    <x v="11"/>
    <n v="6"/>
    <x v="8"/>
    <n v="6"/>
    <n v="49.96"/>
  </r>
  <r>
    <x v="339"/>
    <d v="2013-12-06T10:00:41"/>
    <n v="2013"/>
    <x v="11"/>
    <n v="6"/>
    <x v="9"/>
    <n v="6"/>
    <n v="49.96"/>
  </r>
  <r>
    <x v="339"/>
    <d v="2013-12-06T11:00:41"/>
    <n v="2013"/>
    <x v="11"/>
    <n v="6"/>
    <x v="10"/>
    <n v="6"/>
    <n v="49.96"/>
  </r>
  <r>
    <x v="339"/>
    <d v="2013-12-06T12:00:41"/>
    <n v="2013"/>
    <x v="11"/>
    <n v="6"/>
    <x v="11"/>
    <n v="6"/>
    <n v="49.96"/>
  </r>
  <r>
    <x v="339"/>
    <d v="2013-12-06T13:00:41"/>
    <n v="2013"/>
    <x v="11"/>
    <n v="6"/>
    <x v="12"/>
    <n v="6"/>
    <n v="49.96"/>
  </r>
  <r>
    <x v="339"/>
    <d v="2013-12-06T14:00:41"/>
    <n v="2013"/>
    <x v="11"/>
    <n v="6"/>
    <x v="13"/>
    <n v="6"/>
    <n v="49.96"/>
  </r>
  <r>
    <x v="339"/>
    <d v="2013-12-06T15:00:41"/>
    <n v="2013"/>
    <x v="11"/>
    <n v="6"/>
    <x v="14"/>
    <n v="6"/>
    <n v="49.96"/>
  </r>
  <r>
    <x v="339"/>
    <d v="2013-12-06T16:00:41"/>
    <n v="2013"/>
    <x v="11"/>
    <n v="6"/>
    <x v="15"/>
    <n v="6"/>
    <n v="49.96"/>
  </r>
  <r>
    <x v="339"/>
    <d v="2013-12-06T17:00:41"/>
    <n v="2013"/>
    <x v="11"/>
    <n v="6"/>
    <x v="16"/>
    <n v="6"/>
    <n v="44.284999999999997"/>
  </r>
  <r>
    <x v="339"/>
    <d v="2013-12-06T18:00:41"/>
    <n v="2013"/>
    <x v="11"/>
    <n v="6"/>
    <x v="17"/>
    <n v="6"/>
    <n v="27.794"/>
  </r>
  <r>
    <x v="339"/>
    <d v="2013-12-06T19:00:41"/>
    <n v="2013"/>
    <x v="11"/>
    <n v="6"/>
    <x v="18"/>
    <n v="6"/>
    <n v="13.741"/>
  </r>
  <r>
    <x v="339"/>
    <d v="2013-12-06T20:00:41"/>
    <n v="2013"/>
    <x v="11"/>
    <n v="6"/>
    <x v="19"/>
    <n v="6"/>
    <n v="0"/>
  </r>
  <r>
    <x v="339"/>
    <d v="2013-12-06T21:00:41"/>
    <n v="2013"/>
    <x v="11"/>
    <n v="6"/>
    <x v="20"/>
    <n v="6"/>
    <n v="0"/>
  </r>
  <r>
    <x v="339"/>
    <d v="2013-12-06T22:00:41"/>
    <n v="2013"/>
    <x v="11"/>
    <n v="6"/>
    <x v="21"/>
    <n v="6"/>
    <n v="0"/>
  </r>
  <r>
    <x v="339"/>
    <d v="2013-12-06T23:00:41"/>
    <n v="2013"/>
    <x v="11"/>
    <n v="6"/>
    <x v="22"/>
    <n v="6"/>
    <n v="0"/>
  </r>
  <r>
    <x v="340"/>
    <d v="2013-12-07T00:00:41"/>
    <n v="2013"/>
    <x v="11"/>
    <n v="7"/>
    <x v="23"/>
    <n v="7"/>
    <n v="0"/>
  </r>
  <r>
    <x v="340"/>
    <d v="2013-12-07T01:00:41"/>
    <n v="2013"/>
    <x v="11"/>
    <n v="7"/>
    <x v="0"/>
    <n v="7"/>
    <n v="0"/>
  </r>
  <r>
    <x v="340"/>
    <d v="2013-12-07T02:00:41"/>
    <n v="2013"/>
    <x v="11"/>
    <n v="7"/>
    <x v="1"/>
    <n v="7"/>
    <n v="0"/>
  </r>
  <r>
    <x v="340"/>
    <d v="2013-12-07T03:00:41"/>
    <n v="2013"/>
    <x v="11"/>
    <n v="7"/>
    <x v="2"/>
    <n v="7"/>
    <n v="0"/>
  </r>
  <r>
    <x v="340"/>
    <d v="2013-12-07T04:00:41"/>
    <n v="2013"/>
    <x v="11"/>
    <n v="7"/>
    <x v="3"/>
    <n v="7"/>
    <n v="0"/>
  </r>
  <r>
    <x v="340"/>
    <d v="2013-12-07T05:00:41"/>
    <n v="2013"/>
    <x v="11"/>
    <n v="7"/>
    <x v="4"/>
    <n v="7"/>
    <n v="0"/>
  </r>
  <r>
    <x v="340"/>
    <d v="2013-12-07T06:00:41"/>
    <n v="2013"/>
    <x v="11"/>
    <n v="7"/>
    <x v="5"/>
    <n v="7"/>
    <n v="0"/>
  </r>
  <r>
    <x v="340"/>
    <d v="2013-12-07T07:00:41"/>
    <n v="2013"/>
    <x v="11"/>
    <n v="7"/>
    <x v="6"/>
    <n v="7"/>
    <n v="11.851000000000001"/>
  </r>
  <r>
    <x v="340"/>
    <d v="2013-12-07T08:00:41"/>
    <n v="2013"/>
    <x v="11"/>
    <n v="7"/>
    <x v="7"/>
    <n v="7"/>
    <n v="44.707000000000001"/>
  </r>
  <r>
    <x v="340"/>
    <d v="2013-12-07T09:00:41"/>
    <n v="2013"/>
    <x v="11"/>
    <n v="7"/>
    <x v="8"/>
    <n v="7"/>
    <n v="49.622999999999998"/>
  </r>
  <r>
    <x v="340"/>
    <d v="2013-12-07T10:00:41"/>
    <n v="2013"/>
    <x v="11"/>
    <n v="7"/>
    <x v="9"/>
    <n v="7"/>
    <n v="49.96"/>
  </r>
  <r>
    <x v="340"/>
    <d v="2013-12-07T11:00:41"/>
    <n v="2013"/>
    <x v="11"/>
    <n v="7"/>
    <x v="10"/>
    <n v="7"/>
    <n v="49.96"/>
  </r>
  <r>
    <x v="340"/>
    <d v="2013-12-07T12:00:41"/>
    <n v="2013"/>
    <x v="11"/>
    <n v="7"/>
    <x v="11"/>
    <n v="7"/>
    <n v="49.96"/>
  </r>
  <r>
    <x v="340"/>
    <d v="2013-12-07T13:00:41"/>
    <n v="2013"/>
    <x v="11"/>
    <n v="7"/>
    <x v="12"/>
    <n v="7"/>
    <n v="49.96"/>
  </r>
  <r>
    <x v="340"/>
    <d v="2013-12-07T14:00:41"/>
    <n v="2013"/>
    <x v="11"/>
    <n v="7"/>
    <x v="13"/>
    <n v="7"/>
    <n v="49.96"/>
  </r>
  <r>
    <x v="340"/>
    <d v="2013-12-07T15:00:41"/>
    <n v="2013"/>
    <x v="11"/>
    <n v="7"/>
    <x v="14"/>
    <n v="7"/>
    <n v="49.96"/>
  </r>
  <r>
    <x v="340"/>
    <d v="2013-12-07T16:00:41"/>
    <n v="2013"/>
    <x v="11"/>
    <n v="7"/>
    <x v="15"/>
    <n v="7"/>
    <n v="49.96"/>
  </r>
  <r>
    <x v="340"/>
    <d v="2013-12-07T17:00:41"/>
    <n v="2013"/>
    <x v="11"/>
    <n v="7"/>
    <x v="16"/>
    <n v="7"/>
    <n v="49.96"/>
  </r>
  <r>
    <x v="340"/>
    <d v="2013-12-07T18:00:41"/>
    <n v="2013"/>
    <x v="11"/>
    <n v="7"/>
    <x v="17"/>
    <n v="7"/>
    <n v="45.966000000000001"/>
  </r>
  <r>
    <x v="340"/>
    <d v="2013-12-07T19:00:41"/>
    <n v="2013"/>
    <x v="11"/>
    <n v="7"/>
    <x v="18"/>
    <n v="7"/>
    <n v="18.763999999999999"/>
  </r>
  <r>
    <x v="340"/>
    <d v="2013-12-07T20:00:41"/>
    <n v="2013"/>
    <x v="11"/>
    <n v="7"/>
    <x v="19"/>
    <n v="7"/>
    <n v="0"/>
  </r>
  <r>
    <x v="340"/>
    <d v="2013-12-07T21:00:41"/>
    <n v="2013"/>
    <x v="11"/>
    <n v="7"/>
    <x v="20"/>
    <n v="7"/>
    <n v="0"/>
  </r>
  <r>
    <x v="340"/>
    <d v="2013-12-07T22:00:41"/>
    <n v="2013"/>
    <x v="11"/>
    <n v="7"/>
    <x v="21"/>
    <n v="7"/>
    <n v="0"/>
  </r>
  <r>
    <x v="340"/>
    <d v="2013-12-07T23:00:41"/>
    <n v="2013"/>
    <x v="11"/>
    <n v="7"/>
    <x v="22"/>
    <n v="7"/>
    <n v="0"/>
  </r>
  <r>
    <x v="341"/>
    <d v="2013-12-08T00:00:41"/>
    <n v="2013"/>
    <x v="11"/>
    <n v="8"/>
    <x v="23"/>
    <n v="1"/>
    <n v="0"/>
  </r>
  <r>
    <x v="341"/>
    <d v="2013-12-08T01:00:41"/>
    <n v="2013"/>
    <x v="11"/>
    <n v="8"/>
    <x v="0"/>
    <n v="1"/>
    <n v="0"/>
  </r>
  <r>
    <x v="341"/>
    <d v="2013-12-08T02:00:41"/>
    <n v="2013"/>
    <x v="11"/>
    <n v="8"/>
    <x v="1"/>
    <n v="1"/>
    <n v="0"/>
  </r>
  <r>
    <x v="341"/>
    <d v="2013-12-08T03:00:41"/>
    <n v="2013"/>
    <x v="11"/>
    <n v="8"/>
    <x v="2"/>
    <n v="1"/>
    <n v="0"/>
  </r>
  <r>
    <x v="341"/>
    <d v="2013-12-08T04:00:41"/>
    <n v="2013"/>
    <x v="11"/>
    <n v="8"/>
    <x v="3"/>
    <n v="1"/>
    <n v="0"/>
  </r>
  <r>
    <x v="341"/>
    <d v="2013-12-08T05:00:41"/>
    <n v="2013"/>
    <x v="11"/>
    <n v="8"/>
    <x v="4"/>
    <n v="1"/>
    <n v="0"/>
  </r>
  <r>
    <x v="341"/>
    <d v="2013-12-08T06:00:41"/>
    <n v="2013"/>
    <x v="11"/>
    <n v="8"/>
    <x v="5"/>
    <n v="1"/>
    <n v="6.4540000000000014E-2"/>
  </r>
  <r>
    <x v="341"/>
    <d v="2013-12-08T07:00:41"/>
    <n v="2013"/>
    <x v="11"/>
    <n v="8"/>
    <x v="6"/>
    <n v="1"/>
    <n v="24.088999999999999"/>
  </r>
  <r>
    <x v="341"/>
    <d v="2013-12-08T08:00:41"/>
    <n v="2013"/>
    <x v="11"/>
    <n v="8"/>
    <x v="7"/>
    <n v="1"/>
    <n v="49.704000000000001"/>
  </r>
  <r>
    <x v="341"/>
    <d v="2013-12-08T09:00:41"/>
    <n v="2013"/>
    <x v="11"/>
    <n v="8"/>
    <x v="8"/>
    <n v="1"/>
    <n v="49.96"/>
  </r>
  <r>
    <x v="341"/>
    <d v="2013-12-08T10:00:41"/>
    <n v="2013"/>
    <x v="11"/>
    <n v="8"/>
    <x v="9"/>
    <n v="1"/>
    <n v="49.96"/>
  </r>
  <r>
    <x v="341"/>
    <d v="2013-12-08T11:00:41"/>
    <n v="2013"/>
    <x v="11"/>
    <n v="8"/>
    <x v="10"/>
    <n v="1"/>
    <n v="49.96"/>
  </r>
  <r>
    <x v="341"/>
    <d v="2013-12-08T12:00:41"/>
    <n v="2013"/>
    <x v="11"/>
    <n v="8"/>
    <x v="11"/>
    <n v="1"/>
    <n v="49.96"/>
  </r>
  <r>
    <x v="341"/>
    <d v="2013-12-08T13:00:41"/>
    <n v="2013"/>
    <x v="11"/>
    <n v="8"/>
    <x v="12"/>
    <n v="1"/>
    <n v="49.96"/>
  </r>
  <r>
    <x v="341"/>
    <d v="2013-12-08T14:00:41"/>
    <n v="2013"/>
    <x v="11"/>
    <n v="8"/>
    <x v="13"/>
    <n v="1"/>
    <n v="49.96"/>
  </r>
  <r>
    <x v="341"/>
    <d v="2013-12-08T15:00:41"/>
    <n v="2013"/>
    <x v="11"/>
    <n v="8"/>
    <x v="14"/>
    <n v="1"/>
    <n v="49.96"/>
  </r>
  <r>
    <x v="341"/>
    <d v="2013-12-08T16:00:41"/>
    <n v="2013"/>
    <x v="11"/>
    <n v="8"/>
    <x v="15"/>
    <n v="1"/>
    <n v="49.96"/>
  </r>
  <r>
    <x v="341"/>
    <d v="2013-12-08T17:00:41"/>
    <n v="2013"/>
    <x v="11"/>
    <n v="8"/>
    <x v="16"/>
    <n v="1"/>
    <n v="49.96"/>
  </r>
  <r>
    <x v="341"/>
    <d v="2013-12-08T18:00:41"/>
    <n v="2013"/>
    <x v="11"/>
    <n v="8"/>
    <x v="17"/>
    <n v="1"/>
    <n v="48.366999999999997"/>
  </r>
  <r>
    <x v="341"/>
    <d v="2013-12-08T19:00:41"/>
    <n v="2013"/>
    <x v="11"/>
    <n v="8"/>
    <x v="18"/>
    <n v="1"/>
    <n v="18.681999999999999"/>
  </r>
  <r>
    <x v="341"/>
    <d v="2013-12-08T20:00:41"/>
    <n v="2013"/>
    <x v="11"/>
    <n v="8"/>
    <x v="19"/>
    <n v="1"/>
    <n v="0"/>
  </r>
  <r>
    <x v="341"/>
    <d v="2013-12-08T21:00:41"/>
    <n v="2013"/>
    <x v="11"/>
    <n v="8"/>
    <x v="20"/>
    <n v="1"/>
    <n v="0"/>
  </r>
  <r>
    <x v="341"/>
    <d v="2013-12-08T22:00:41"/>
    <n v="2013"/>
    <x v="11"/>
    <n v="8"/>
    <x v="21"/>
    <n v="1"/>
    <n v="0"/>
  </r>
  <r>
    <x v="341"/>
    <d v="2013-12-08T23:00:41"/>
    <n v="2013"/>
    <x v="11"/>
    <n v="8"/>
    <x v="22"/>
    <n v="1"/>
    <n v="0"/>
  </r>
  <r>
    <x v="342"/>
    <d v="2013-12-09T00:00:41"/>
    <n v="2013"/>
    <x v="11"/>
    <n v="9"/>
    <x v="23"/>
    <n v="2"/>
    <n v="0"/>
  </r>
  <r>
    <x v="342"/>
    <d v="2013-12-09T01:00:41"/>
    <n v="2013"/>
    <x v="11"/>
    <n v="9"/>
    <x v="0"/>
    <n v="2"/>
    <n v="0"/>
  </r>
  <r>
    <x v="342"/>
    <d v="2013-12-09T02:00:41"/>
    <n v="2013"/>
    <x v="11"/>
    <n v="9"/>
    <x v="1"/>
    <n v="2"/>
    <n v="0"/>
  </r>
  <r>
    <x v="342"/>
    <d v="2013-12-09T03:00:41"/>
    <n v="2013"/>
    <x v="11"/>
    <n v="9"/>
    <x v="2"/>
    <n v="2"/>
    <n v="0"/>
  </r>
  <r>
    <x v="342"/>
    <d v="2013-12-09T04:00:41"/>
    <n v="2013"/>
    <x v="11"/>
    <n v="9"/>
    <x v="3"/>
    <n v="2"/>
    <n v="0"/>
  </r>
  <r>
    <x v="342"/>
    <d v="2013-12-09T05:00:41"/>
    <n v="2013"/>
    <x v="11"/>
    <n v="9"/>
    <x v="4"/>
    <n v="2"/>
    <n v="0"/>
  </r>
  <r>
    <x v="342"/>
    <d v="2013-12-09T06:00:41"/>
    <n v="2013"/>
    <x v="11"/>
    <n v="9"/>
    <x v="5"/>
    <n v="2"/>
    <n v="8.881E-2"/>
  </r>
  <r>
    <x v="342"/>
    <d v="2013-12-09T07:00:41"/>
    <n v="2013"/>
    <x v="11"/>
    <n v="9"/>
    <x v="6"/>
    <n v="2"/>
    <n v="24.036999999999999"/>
  </r>
  <r>
    <x v="342"/>
    <d v="2013-12-09T08:00:41"/>
    <n v="2013"/>
    <x v="11"/>
    <n v="9"/>
    <x v="7"/>
    <n v="2"/>
    <n v="48.415999999999997"/>
  </r>
  <r>
    <x v="342"/>
    <d v="2013-12-09T09:00:41"/>
    <n v="2013"/>
    <x v="11"/>
    <n v="9"/>
    <x v="8"/>
    <n v="2"/>
    <n v="49.96"/>
  </r>
  <r>
    <x v="342"/>
    <d v="2013-12-09T10:00:41"/>
    <n v="2013"/>
    <x v="11"/>
    <n v="9"/>
    <x v="9"/>
    <n v="2"/>
    <n v="49.96"/>
  </r>
  <r>
    <x v="342"/>
    <d v="2013-12-09T11:00:41"/>
    <n v="2013"/>
    <x v="11"/>
    <n v="9"/>
    <x v="10"/>
    <n v="2"/>
    <n v="49.96"/>
  </r>
  <r>
    <x v="342"/>
    <d v="2013-12-09T12:00:41"/>
    <n v="2013"/>
    <x v="11"/>
    <n v="9"/>
    <x v="11"/>
    <n v="2"/>
    <n v="49.96"/>
  </r>
  <r>
    <x v="342"/>
    <d v="2013-12-09T13:00:41"/>
    <n v="2013"/>
    <x v="11"/>
    <n v="9"/>
    <x v="12"/>
    <n v="2"/>
    <n v="49.96"/>
  </r>
  <r>
    <x v="342"/>
    <d v="2013-12-09T14:00:41"/>
    <n v="2013"/>
    <x v="11"/>
    <n v="9"/>
    <x v="13"/>
    <n v="2"/>
    <n v="49.96"/>
  </r>
  <r>
    <x v="342"/>
    <d v="2013-12-09T15:00:41"/>
    <n v="2013"/>
    <x v="11"/>
    <n v="9"/>
    <x v="14"/>
    <n v="2"/>
    <n v="49.96"/>
  </r>
  <r>
    <x v="342"/>
    <d v="2013-12-09T16:00:41"/>
    <n v="2013"/>
    <x v="11"/>
    <n v="9"/>
    <x v="15"/>
    <n v="2"/>
    <n v="49.96"/>
  </r>
  <r>
    <x v="342"/>
    <d v="2013-12-09T17:00:41"/>
    <n v="2013"/>
    <x v="11"/>
    <n v="9"/>
    <x v="16"/>
    <n v="2"/>
    <n v="49.96"/>
  </r>
  <r>
    <x v="342"/>
    <d v="2013-12-09T18:00:41"/>
    <n v="2013"/>
    <x v="11"/>
    <n v="9"/>
    <x v="17"/>
    <n v="2"/>
    <n v="45.18"/>
  </r>
  <r>
    <x v="342"/>
    <d v="2013-12-09T19:00:41"/>
    <n v="2013"/>
    <x v="11"/>
    <n v="9"/>
    <x v="18"/>
    <n v="2"/>
    <n v="18.289000000000001"/>
  </r>
  <r>
    <x v="342"/>
    <d v="2013-12-09T20:00:41"/>
    <n v="2013"/>
    <x v="11"/>
    <n v="9"/>
    <x v="19"/>
    <n v="2"/>
    <n v="0"/>
  </r>
  <r>
    <x v="342"/>
    <d v="2013-12-09T21:00:41"/>
    <n v="2013"/>
    <x v="11"/>
    <n v="9"/>
    <x v="20"/>
    <n v="2"/>
    <n v="0"/>
  </r>
  <r>
    <x v="342"/>
    <d v="2013-12-09T22:00:41"/>
    <n v="2013"/>
    <x v="11"/>
    <n v="9"/>
    <x v="21"/>
    <n v="2"/>
    <n v="0"/>
  </r>
  <r>
    <x v="342"/>
    <d v="2013-12-09T23:00:41"/>
    <n v="2013"/>
    <x v="11"/>
    <n v="9"/>
    <x v="22"/>
    <n v="2"/>
    <n v="0"/>
  </r>
  <r>
    <x v="343"/>
    <d v="2013-12-10T00:00:41"/>
    <n v="2013"/>
    <x v="11"/>
    <n v="10"/>
    <x v="23"/>
    <n v="3"/>
    <n v="0"/>
  </r>
  <r>
    <x v="343"/>
    <d v="2013-12-10T01:00:41"/>
    <n v="2013"/>
    <x v="11"/>
    <n v="10"/>
    <x v="0"/>
    <n v="3"/>
    <n v="0"/>
  </r>
  <r>
    <x v="343"/>
    <d v="2013-12-10T02:00:41"/>
    <n v="2013"/>
    <x v="11"/>
    <n v="10"/>
    <x v="1"/>
    <n v="3"/>
    <n v="0"/>
  </r>
  <r>
    <x v="343"/>
    <d v="2013-12-10T03:00:41"/>
    <n v="2013"/>
    <x v="11"/>
    <n v="10"/>
    <x v="2"/>
    <n v="3"/>
    <n v="0"/>
  </r>
  <r>
    <x v="343"/>
    <d v="2013-12-10T04:00:41"/>
    <n v="2013"/>
    <x v="11"/>
    <n v="10"/>
    <x v="3"/>
    <n v="3"/>
    <n v="0"/>
  </r>
  <r>
    <x v="343"/>
    <d v="2013-12-10T05:00:41"/>
    <n v="2013"/>
    <x v="11"/>
    <n v="10"/>
    <x v="4"/>
    <n v="3"/>
    <n v="0"/>
  </r>
  <r>
    <x v="343"/>
    <d v="2013-12-10T06:00:41"/>
    <n v="2013"/>
    <x v="11"/>
    <n v="10"/>
    <x v="5"/>
    <n v="3"/>
    <n v="0.14030000000000001"/>
  </r>
  <r>
    <x v="343"/>
    <d v="2013-12-10T07:00:41"/>
    <n v="2013"/>
    <x v="11"/>
    <n v="10"/>
    <x v="6"/>
    <n v="3"/>
    <n v="24.446999999999999"/>
  </r>
  <r>
    <x v="343"/>
    <d v="2013-12-10T08:00:41"/>
    <n v="2013"/>
    <x v="11"/>
    <n v="10"/>
    <x v="7"/>
    <n v="3"/>
    <n v="49.96"/>
  </r>
  <r>
    <x v="343"/>
    <d v="2013-12-10T09:00:41"/>
    <n v="2013"/>
    <x v="11"/>
    <n v="10"/>
    <x v="8"/>
    <n v="3"/>
    <n v="49.96"/>
  </r>
  <r>
    <x v="343"/>
    <d v="2013-12-10T10:00:41"/>
    <n v="2013"/>
    <x v="11"/>
    <n v="10"/>
    <x v="9"/>
    <n v="3"/>
    <n v="49.96"/>
  </r>
  <r>
    <x v="343"/>
    <d v="2013-12-10T11:00:41"/>
    <n v="2013"/>
    <x v="11"/>
    <n v="10"/>
    <x v="10"/>
    <n v="3"/>
    <n v="49.96"/>
  </r>
  <r>
    <x v="343"/>
    <d v="2013-12-10T12:00:41"/>
    <n v="2013"/>
    <x v="11"/>
    <n v="10"/>
    <x v="11"/>
    <n v="3"/>
    <n v="49.96"/>
  </r>
  <r>
    <x v="343"/>
    <d v="2013-12-10T13:00:41"/>
    <n v="2013"/>
    <x v="11"/>
    <n v="10"/>
    <x v="12"/>
    <n v="3"/>
    <n v="49.96"/>
  </r>
  <r>
    <x v="343"/>
    <d v="2013-12-10T14:00:41"/>
    <n v="2013"/>
    <x v="11"/>
    <n v="10"/>
    <x v="13"/>
    <n v="3"/>
    <n v="49.96"/>
  </r>
  <r>
    <x v="343"/>
    <d v="2013-12-10T15:00:41"/>
    <n v="2013"/>
    <x v="11"/>
    <n v="10"/>
    <x v="14"/>
    <n v="3"/>
    <n v="49.96"/>
  </r>
  <r>
    <x v="343"/>
    <d v="2013-12-10T16:00:41"/>
    <n v="2013"/>
    <x v="11"/>
    <n v="10"/>
    <x v="15"/>
    <n v="3"/>
    <n v="49.96"/>
  </r>
  <r>
    <x v="343"/>
    <d v="2013-12-10T17:00:41"/>
    <n v="2013"/>
    <x v="11"/>
    <n v="10"/>
    <x v="16"/>
    <n v="3"/>
    <n v="49.96"/>
  </r>
  <r>
    <x v="343"/>
    <d v="2013-12-10T18:00:41"/>
    <n v="2013"/>
    <x v="11"/>
    <n v="10"/>
    <x v="17"/>
    <n v="3"/>
    <n v="49.326000000000001"/>
  </r>
  <r>
    <x v="343"/>
    <d v="2013-12-10T19:00:41"/>
    <n v="2013"/>
    <x v="11"/>
    <n v="10"/>
    <x v="18"/>
    <n v="3"/>
    <n v="20.574999999999999"/>
  </r>
  <r>
    <x v="343"/>
    <d v="2013-12-10T20:00:41"/>
    <n v="2013"/>
    <x v="11"/>
    <n v="10"/>
    <x v="19"/>
    <n v="3"/>
    <n v="0"/>
  </r>
  <r>
    <x v="343"/>
    <d v="2013-12-10T21:00:41"/>
    <n v="2013"/>
    <x v="11"/>
    <n v="10"/>
    <x v="20"/>
    <n v="3"/>
    <n v="0"/>
  </r>
  <r>
    <x v="343"/>
    <d v="2013-12-10T22:00:41"/>
    <n v="2013"/>
    <x v="11"/>
    <n v="10"/>
    <x v="21"/>
    <n v="3"/>
    <n v="0"/>
  </r>
  <r>
    <x v="343"/>
    <d v="2013-12-10T23:00:41"/>
    <n v="2013"/>
    <x v="11"/>
    <n v="10"/>
    <x v="22"/>
    <n v="3"/>
    <n v="0"/>
  </r>
  <r>
    <x v="344"/>
    <d v="2013-12-11T00:00:41"/>
    <n v="2013"/>
    <x v="11"/>
    <n v="11"/>
    <x v="23"/>
    <n v="4"/>
    <n v="0"/>
  </r>
  <r>
    <x v="344"/>
    <d v="2013-12-11T01:00:41"/>
    <n v="2013"/>
    <x v="11"/>
    <n v="11"/>
    <x v="0"/>
    <n v="4"/>
    <n v="0"/>
  </r>
  <r>
    <x v="344"/>
    <d v="2013-12-11T02:00:41"/>
    <n v="2013"/>
    <x v="11"/>
    <n v="11"/>
    <x v="1"/>
    <n v="4"/>
    <n v="0"/>
  </r>
  <r>
    <x v="344"/>
    <d v="2013-12-11T03:00:41"/>
    <n v="2013"/>
    <x v="11"/>
    <n v="11"/>
    <x v="2"/>
    <n v="4"/>
    <n v="0"/>
  </r>
  <r>
    <x v="344"/>
    <d v="2013-12-11T04:00:41"/>
    <n v="2013"/>
    <x v="11"/>
    <n v="11"/>
    <x v="3"/>
    <n v="4"/>
    <n v="0"/>
  </r>
  <r>
    <x v="344"/>
    <d v="2013-12-11T05:00:41"/>
    <n v="2013"/>
    <x v="11"/>
    <n v="11"/>
    <x v="4"/>
    <n v="4"/>
    <n v="0"/>
  </r>
  <r>
    <x v="344"/>
    <d v="2013-12-11T06:00:41"/>
    <n v="2013"/>
    <x v="11"/>
    <n v="11"/>
    <x v="5"/>
    <n v="4"/>
    <n v="0.19170000000000001"/>
  </r>
  <r>
    <x v="344"/>
    <d v="2013-12-11T07:00:41"/>
    <n v="2013"/>
    <x v="11"/>
    <n v="11"/>
    <x v="6"/>
    <n v="4"/>
    <n v="23.91"/>
  </r>
  <r>
    <x v="344"/>
    <d v="2013-12-11T08:00:41"/>
    <n v="2013"/>
    <x v="11"/>
    <n v="11"/>
    <x v="7"/>
    <n v="4"/>
    <n v="49.96"/>
  </r>
  <r>
    <x v="344"/>
    <d v="2013-12-11T09:00:41"/>
    <n v="2013"/>
    <x v="11"/>
    <n v="11"/>
    <x v="8"/>
    <n v="4"/>
    <n v="49.96"/>
  </r>
  <r>
    <x v="344"/>
    <d v="2013-12-11T10:00:41"/>
    <n v="2013"/>
    <x v="11"/>
    <n v="11"/>
    <x v="9"/>
    <n v="4"/>
    <n v="49.96"/>
  </r>
  <r>
    <x v="344"/>
    <d v="2013-12-11T11:00:41"/>
    <n v="2013"/>
    <x v="11"/>
    <n v="11"/>
    <x v="10"/>
    <n v="4"/>
    <n v="49.96"/>
  </r>
  <r>
    <x v="344"/>
    <d v="2013-12-11T12:00:41"/>
    <n v="2013"/>
    <x v="11"/>
    <n v="11"/>
    <x v="11"/>
    <n v="4"/>
    <n v="49.96"/>
  </r>
  <r>
    <x v="344"/>
    <d v="2013-12-11T13:00:41"/>
    <n v="2013"/>
    <x v="11"/>
    <n v="11"/>
    <x v="12"/>
    <n v="4"/>
    <n v="49.96"/>
  </r>
  <r>
    <x v="344"/>
    <d v="2013-12-11T14:00:41"/>
    <n v="2013"/>
    <x v="11"/>
    <n v="11"/>
    <x v="13"/>
    <n v="4"/>
    <n v="49.96"/>
  </r>
  <r>
    <x v="344"/>
    <d v="2013-12-11T15:00:41"/>
    <n v="2013"/>
    <x v="11"/>
    <n v="11"/>
    <x v="14"/>
    <n v="4"/>
    <n v="49.96"/>
  </r>
  <r>
    <x v="344"/>
    <d v="2013-12-11T16:00:41"/>
    <n v="2013"/>
    <x v="11"/>
    <n v="11"/>
    <x v="15"/>
    <n v="4"/>
    <n v="49.96"/>
  </r>
  <r>
    <x v="344"/>
    <d v="2013-12-11T17:00:41"/>
    <n v="2013"/>
    <x v="11"/>
    <n v="11"/>
    <x v="16"/>
    <n v="4"/>
    <n v="49.96"/>
  </r>
  <r>
    <x v="344"/>
    <d v="2013-12-11T18:00:41"/>
    <n v="2013"/>
    <x v="11"/>
    <n v="11"/>
    <x v="17"/>
    <n v="4"/>
    <n v="49.442"/>
  </r>
  <r>
    <x v="344"/>
    <d v="2013-12-11T19:00:41"/>
    <n v="2013"/>
    <x v="11"/>
    <n v="11"/>
    <x v="18"/>
    <n v="4"/>
    <n v="20.552"/>
  </r>
  <r>
    <x v="344"/>
    <d v="2013-12-11T20:00:41"/>
    <n v="2013"/>
    <x v="11"/>
    <n v="11"/>
    <x v="19"/>
    <n v="4"/>
    <n v="0"/>
  </r>
  <r>
    <x v="344"/>
    <d v="2013-12-11T21:00:41"/>
    <n v="2013"/>
    <x v="11"/>
    <n v="11"/>
    <x v="20"/>
    <n v="4"/>
    <n v="0"/>
  </r>
  <r>
    <x v="344"/>
    <d v="2013-12-11T22:00:41"/>
    <n v="2013"/>
    <x v="11"/>
    <n v="11"/>
    <x v="21"/>
    <n v="4"/>
    <n v="0"/>
  </r>
  <r>
    <x v="344"/>
    <d v="2013-12-11T23:00:41"/>
    <n v="2013"/>
    <x v="11"/>
    <n v="11"/>
    <x v="22"/>
    <n v="4"/>
    <n v="0"/>
  </r>
  <r>
    <x v="345"/>
    <d v="2013-12-12T00:00:41"/>
    <n v="2013"/>
    <x v="11"/>
    <n v="12"/>
    <x v="23"/>
    <n v="5"/>
    <n v="0"/>
  </r>
  <r>
    <x v="345"/>
    <d v="2013-12-12T01:00:41"/>
    <n v="2013"/>
    <x v="11"/>
    <n v="12"/>
    <x v="0"/>
    <n v="5"/>
    <n v="0"/>
  </r>
  <r>
    <x v="345"/>
    <d v="2013-12-12T02:00:41"/>
    <n v="2013"/>
    <x v="11"/>
    <n v="12"/>
    <x v="1"/>
    <n v="5"/>
    <n v="0"/>
  </r>
  <r>
    <x v="345"/>
    <d v="2013-12-12T03:00:41"/>
    <n v="2013"/>
    <x v="11"/>
    <n v="12"/>
    <x v="2"/>
    <n v="5"/>
    <n v="0"/>
  </r>
  <r>
    <x v="345"/>
    <d v="2013-12-12T04:00:41"/>
    <n v="2013"/>
    <x v="11"/>
    <n v="12"/>
    <x v="3"/>
    <n v="5"/>
    <n v="0"/>
  </r>
  <r>
    <x v="345"/>
    <d v="2013-12-12T05:00:41"/>
    <n v="2013"/>
    <x v="11"/>
    <n v="12"/>
    <x v="4"/>
    <n v="5"/>
    <n v="0"/>
  </r>
  <r>
    <x v="345"/>
    <d v="2013-12-12T06:00:41"/>
    <n v="2013"/>
    <x v="11"/>
    <n v="12"/>
    <x v="5"/>
    <n v="5"/>
    <n v="7.0529999999999995E-2"/>
  </r>
  <r>
    <x v="345"/>
    <d v="2013-12-12T07:00:41"/>
    <n v="2013"/>
    <x v="11"/>
    <n v="12"/>
    <x v="6"/>
    <n v="5"/>
    <n v="22.408000000000001"/>
  </r>
  <r>
    <x v="345"/>
    <d v="2013-12-12T08:00:41"/>
    <n v="2013"/>
    <x v="11"/>
    <n v="12"/>
    <x v="7"/>
    <n v="5"/>
    <n v="49.84"/>
  </r>
  <r>
    <x v="345"/>
    <d v="2013-12-12T09:00:41"/>
    <n v="2013"/>
    <x v="11"/>
    <n v="12"/>
    <x v="8"/>
    <n v="5"/>
    <n v="49.96"/>
  </r>
  <r>
    <x v="345"/>
    <d v="2013-12-12T10:00:41"/>
    <n v="2013"/>
    <x v="11"/>
    <n v="12"/>
    <x v="9"/>
    <n v="5"/>
    <n v="49.96"/>
  </r>
  <r>
    <x v="345"/>
    <d v="2013-12-12T11:00:41"/>
    <n v="2013"/>
    <x v="11"/>
    <n v="12"/>
    <x v="10"/>
    <n v="5"/>
    <n v="49.96"/>
  </r>
  <r>
    <x v="345"/>
    <d v="2013-12-12T12:00:41"/>
    <n v="2013"/>
    <x v="11"/>
    <n v="12"/>
    <x v="11"/>
    <n v="5"/>
    <n v="49.96"/>
  </r>
  <r>
    <x v="345"/>
    <d v="2013-12-12T13:00:41"/>
    <n v="2013"/>
    <x v="11"/>
    <n v="12"/>
    <x v="12"/>
    <n v="5"/>
    <n v="49.96"/>
  </r>
  <r>
    <x v="345"/>
    <d v="2013-12-12T14:00:41"/>
    <n v="2013"/>
    <x v="11"/>
    <n v="12"/>
    <x v="13"/>
    <n v="5"/>
    <n v="49.96"/>
  </r>
  <r>
    <x v="345"/>
    <d v="2013-12-12T15:00:41"/>
    <n v="2013"/>
    <x v="11"/>
    <n v="12"/>
    <x v="14"/>
    <n v="5"/>
    <n v="49.96"/>
  </r>
  <r>
    <x v="345"/>
    <d v="2013-12-12T16:00:41"/>
    <n v="2013"/>
    <x v="11"/>
    <n v="12"/>
    <x v="15"/>
    <n v="5"/>
    <n v="49.96"/>
  </r>
  <r>
    <x v="345"/>
    <d v="2013-12-12T17:00:41"/>
    <n v="2013"/>
    <x v="11"/>
    <n v="12"/>
    <x v="16"/>
    <n v="5"/>
    <n v="49.96"/>
  </r>
  <r>
    <x v="345"/>
    <d v="2013-12-12T18:00:41"/>
    <n v="2013"/>
    <x v="11"/>
    <n v="12"/>
    <x v="17"/>
    <n v="5"/>
    <n v="48.530999999999999"/>
  </r>
  <r>
    <x v="345"/>
    <d v="2013-12-12T19:00:41"/>
    <n v="2013"/>
    <x v="11"/>
    <n v="12"/>
    <x v="18"/>
    <n v="5"/>
    <n v="21.06"/>
  </r>
  <r>
    <x v="345"/>
    <d v="2013-12-12T20:00:41"/>
    <n v="2013"/>
    <x v="11"/>
    <n v="12"/>
    <x v="19"/>
    <n v="5"/>
    <n v="0"/>
  </r>
  <r>
    <x v="345"/>
    <d v="2013-12-12T21:00:41"/>
    <n v="2013"/>
    <x v="11"/>
    <n v="12"/>
    <x v="20"/>
    <n v="5"/>
    <n v="0"/>
  </r>
  <r>
    <x v="345"/>
    <d v="2013-12-12T22:00:41"/>
    <n v="2013"/>
    <x v="11"/>
    <n v="12"/>
    <x v="21"/>
    <n v="5"/>
    <n v="0"/>
  </r>
  <r>
    <x v="345"/>
    <d v="2013-12-12T23:00:42"/>
    <n v="2013"/>
    <x v="11"/>
    <n v="12"/>
    <x v="22"/>
    <n v="5"/>
    <n v="0"/>
  </r>
  <r>
    <x v="346"/>
    <d v="2013-12-13T00:00:42"/>
    <n v="2013"/>
    <x v="11"/>
    <n v="13"/>
    <x v="23"/>
    <n v="6"/>
    <n v="0"/>
  </r>
  <r>
    <x v="346"/>
    <d v="2013-12-13T01:00:42"/>
    <n v="2013"/>
    <x v="11"/>
    <n v="13"/>
    <x v="0"/>
    <n v="6"/>
    <n v="0"/>
  </r>
  <r>
    <x v="346"/>
    <d v="2013-12-13T02:00:42"/>
    <n v="2013"/>
    <x v="11"/>
    <n v="13"/>
    <x v="1"/>
    <n v="6"/>
    <n v="0"/>
  </r>
  <r>
    <x v="346"/>
    <d v="2013-12-13T03:00:42"/>
    <n v="2013"/>
    <x v="11"/>
    <n v="13"/>
    <x v="2"/>
    <n v="6"/>
    <n v="0"/>
  </r>
  <r>
    <x v="346"/>
    <d v="2013-12-13T04:00:42"/>
    <n v="2013"/>
    <x v="11"/>
    <n v="13"/>
    <x v="3"/>
    <n v="6"/>
    <n v="0"/>
  </r>
  <r>
    <x v="346"/>
    <d v="2013-12-13T05:00:42"/>
    <n v="2013"/>
    <x v="11"/>
    <n v="13"/>
    <x v="4"/>
    <n v="6"/>
    <n v="0"/>
  </r>
  <r>
    <x v="346"/>
    <d v="2013-12-13T06:00:42"/>
    <n v="2013"/>
    <x v="11"/>
    <n v="13"/>
    <x v="5"/>
    <n v="6"/>
    <n v="0"/>
  </r>
  <r>
    <x v="346"/>
    <d v="2013-12-13T07:00:42"/>
    <n v="2013"/>
    <x v="11"/>
    <n v="13"/>
    <x v="6"/>
    <n v="6"/>
    <n v="23.331"/>
  </r>
  <r>
    <x v="346"/>
    <d v="2013-12-13T08:00:42"/>
    <n v="2013"/>
    <x v="11"/>
    <n v="13"/>
    <x v="7"/>
    <n v="6"/>
    <n v="49.795999999999999"/>
  </r>
  <r>
    <x v="346"/>
    <d v="2013-12-13T09:00:42"/>
    <n v="2013"/>
    <x v="11"/>
    <n v="13"/>
    <x v="8"/>
    <n v="6"/>
    <n v="49.96"/>
  </r>
  <r>
    <x v="346"/>
    <d v="2013-12-13T10:00:42"/>
    <n v="2013"/>
    <x v="11"/>
    <n v="13"/>
    <x v="9"/>
    <n v="6"/>
    <n v="49.96"/>
  </r>
  <r>
    <x v="346"/>
    <d v="2013-12-13T11:00:42"/>
    <n v="2013"/>
    <x v="11"/>
    <n v="13"/>
    <x v="10"/>
    <n v="6"/>
    <n v="49.96"/>
  </r>
  <r>
    <x v="346"/>
    <d v="2013-12-13T12:00:42"/>
    <n v="2013"/>
    <x v="11"/>
    <n v="13"/>
    <x v="11"/>
    <n v="6"/>
    <n v="49.96"/>
  </r>
  <r>
    <x v="346"/>
    <d v="2013-12-13T13:00:42"/>
    <n v="2013"/>
    <x v="11"/>
    <n v="13"/>
    <x v="12"/>
    <n v="6"/>
    <n v="49.96"/>
  </r>
  <r>
    <x v="346"/>
    <d v="2013-12-13T14:00:42"/>
    <n v="2013"/>
    <x v="11"/>
    <n v="13"/>
    <x v="13"/>
    <n v="6"/>
    <n v="49.96"/>
  </r>
  <r>
    <x v="346"/>
    <d v="2013-12-13T15:00:42"/>
    <n v="2013"/>
    <x v="11"/>
    <n v="13"/>
    <x v="14"/>
    <n v="6"/>
    <n v="49.96"/>
  </r>
  <r>
    <x v="346"/>
    <d v="2013-12-13T16:00:42"/>
    <n v="2013"/>
    <x v="11"/>
    <n v="13"/>
    <x v="15"/>
    <n v="6"/>
    <n v="49.96"/>
  </r>
  <r>
    <x v="346"/>
    <d v="2013-12-13T17:00:42"/>
    <n v="2013"/>
    <x v="11"/>
    <n v="13"/>
    <x v="16"/>
    <n v="6"/>
    <n v="49.96"/>
  </r>
  <r>
    <x v="346"/>
    <d v="2013-12-13T18:00:42"/>
    <n v="2013"/>
    <x v="11"/>
    <n v="13"/>
    <x v="17"/>
    <n v="6"/>
    <n v="49.176000000000002"/>
  </r>
  <r>
    <x v="346"/>
    <d v="2013-12-13T19:00:42"/>
    <n v="2013"/>
    <x v="11"/>
    <n v="13"/>
    <x v="18"/>
    <n v="6"/>
    <n v="21.934000000000001"/>
  </r>
  <r>
    <x v="346"/>
    <d v="2013-12-13T20:00:42"/>
    <n v="2013"/>
    <x v="11"/>
    <n v="13"/>
    <x v="19"/>
    <n v="6"/>
    <n v="0"/>
  </r>
  <r>
    <x v="346"/>
    <d v="2013-12-13T21:00:42"/>
    <n v="2013"/>
    <x v="11"/>
    <n v="13"/>
    <x v="20"/>
    <n v="6"/>
    <n v="0"/>
  </r>
  <r>
    <x v="346"/>
    <d v="2013-12-13T22:00:42"/>
    <n v="2013"/>
    <x v="11"/>
    <n v="13"/>
    <x v="21"/>
    <n v="6"/>
    <n v="0"/>
  </r>
  <r>
    <x v="346"/>
    <d v="2013-12-13T23:00:42"/>
    <n v="2013"/>
    <x v="11"/>
    <n v="13"/>
    <x v="22"/>
    <n v="6"/>
    <n v="0"/>
  </r>
  <r>
    <x v="347"/>
    <d v="2013-12-14T00:00:42"/>
    <n v="2013"/>
    <x v="11"/>
    <n v="14"/>
    <x v="23"/>
    <n v="7"/>
    <n v="0"/>
  </r>
  <r>
    <x v="347"/>
    <d v="2013-12-14T01:00:42"/>
    <n v="2013"/>
    <x v="11"/>
    <n v="14"/>
    <x v="0"/>
    <n v="7"/>
    <n v="0"/>
  </r>
  <r>
    <x v="347"/>
    <d v="2013-12-14T02:00:42"/>
    <n v="2013"/>
    <x v="11"/>
    <n v="14"/>
    <x v="1"/>
    <n v="7"/>
    <n v="0"/>
  </r>
  <r>
    <x v="347"/>
    <d v="2013-12-14T03:00:42"/>
    <n v="2013"/>
    <x v="11"/>
    <n v="14"/>
    <x v="2"/>
    <n v="7"/>
    <n v="0"/>
  </r>
  <r>
    <x v="347"/>
    <d v="2013-12-14T04:00:42"/>
    <n v="2013"/>
    <x v="11"/>
    <n v="14"/>
    <x v="3"/>
    <n v="7"/>
    <n v="0"/>
  </r>
  <r>
    <x v="347"/>
    <d v="2013-12-14T05:00:42"/>
    <n v="2013"/>
    <x v="11"/>
    <n v="14"/>
    <x v="4"/>
    <n v="7"/>
    <n v="0"/>
  </r>
  <r>
    <x v="347"/>
    <d v="2013-12-14T06:00:42"/>
    <n v="2013"/>
    <x v="11"/>
    <n v="14"/>
    <x v="5"/>
    <n v="7"/>
    <n v="0"/>
  </r>
  <r>
    <x v="347"/>
    <d v="2013-12-14T07:00:42"/>
    <n v="2013"/>
    <x v="11"/>
    <n v="14"/>
    <x v="6"/>
    <n v="7"/>
    <n v="23.407"/>
  </r>
  <r>
    <x v="347"/>
    <d v="2013-12-14T08:00:42"/>
    <n v="2013"/>
    <x v="11"/>
    <n v="14"/>
    <x v="7"/>
    <n v="7"/>
    <n v="49.96"/>
  </r>
  <r>
    <x v="347"/>
    <d v="2013-12-14T09:00:42"/>
    <n v="2013"/>
    <x v="11"/>
    <n v="14"/>
    <x v="8"/>
    <n v="7"/>
    <n v="49.96"/>
  </r>
  <r>
    <x v="347"/>
    <d v="2013-12-14T10:00:42"/>
    <n v="2013"/>
    <x v="11"/>
    <n v="14"/>
    <x v="9"/>
    <n v="7"/>
    <n v="49.96"/>
  </r>
  <r>
    <x v="347"/>
    <d v="2013-12-14T11:00:42"/>
    <n v="2013"/>
    <x v="11"/>
    <n v="14"/>
    <x v="10"/>
    <n v="7"/>
    <n v="49.96"/>
  </r>
  <r>
    <x v="347"/>
    <d v="2013-12-14T12:00:42"/>
    <n v="2013"/>
    <x v="11"/>
    <n v="14"/>
    <x v="11"/>
    <n v="7"/>
    <n v="49.96"/>
  </r>
  <r>
    <x v="347"/>
    <d v="2013-12-14T13:00:42"/>
    <n v="2013"/>
    <x v="11"/>
    <n v="14"/>
    <x v="12"/>
    <n v="7"/>
    <n v="49.96"/>
  </r>
  <r>
    <x v="347"/>
    <d v="2013-12-14T14:00:42"/>
    <n v="2013"/>
    <x v="11"/>
    <n v="14"/>
    <x v="13"/>
    <n v="7"/>
    <n v="49.96"/>
  </r>
  <r>
    <x v="347"/>
    <d v="2013-12-14T15:00:42"/>
    <n v="2013"/>
    <x v="11"/>
    <n v="14"/>
    <x v="14"/>
    <n v="7"/>
    <n v="49.96"/>
  </r>
  <r>
    <x v="347"/>
    <d v="2013-12-14T16:00:42"/>
    <n v="2013"/>
    <x v="11"/>
    <n v="14"/>
    <x v="15"/>
    <n v="7"/>
    <n v="49.96"/>
  </r>
  <r>
    <x v="347"/>
    <d v="2013-12-14T17:00:42"/>
    <n v="2013"/>
    <x v="11"/>
    <n v="14"/>
    <x v="16"/>
    <n v="7"/>
    <n v="49.96"/>
  </r>
  <r>
    <x v="347"/>
    <d v="2013-12-14T18:00:42"/>
    <n v="2013"/>
    <x v="11"/>
    <n v="14"/>
    <x v="17"/>
    <n v="7"/>
    <n v="48.712000000000003"/>
  </r>
  <r>
    <x v="347"/>
    <d v="2013-12-14T19:00:42"/>
    <n v="2013"/>
    <x v="11"/>
    <n v="14"/>
    <x v="18"/>
    <n v="7"/>
    <n v="22.242000000000001"/>
  </r>
  <r>
    <x v="347"/>
    <d v="2013-12-14T20:00:42"/>
    <n v="2013"/>
    <x v="11"/>
    <n v="14"/>
    <x v="19"/>
    <n v="7"/>
    <n v="0"/>
  </r>
  <r>
    <x v="347"/>
    <d v="2013-12-14T21:00:42"/>
    <n v="2013"/>
    <x v="11"/>
    <n v="14"/>
    <x v="20"/>
    <n v="7"/>
    <n v="0"/>
  </r>
  <r>
    <x v="347"/>
    <d v="2013-12-14T22:00:42"/>
    <n v="2013"/>
    <x v="11"/>
    <n v="14"/>
    <x v="21"/>
    <n v="7"/>
    <n v="0"/>
  </r>
  <r>
    <x v="347"/>
    <d v="2013-12-14T23:00:42"/>
    <n v="2013"/>
    <x v="11"/>
    <n v="14"/>
    <x v="22"/>
    <n v="7"/>
    <n v="0"/>
  </r>
  <r>
    <x v="348"/>
    <d v="2013-12-15T00:00:42"/>
    <n v="2013"/>
    <x v="11"/>
    <n v="15"/>
    <x v="23"/>
    <n v="1"/>
    <n v="0"/>
  </r>
  <r>
    <x v="348"/>
    <d v="2013-12-15T01:00:42"/>
    <n v="2013"/>
    <x v="11"/>
    <n v="15"/>
    <x v="0"/>
    <n v="1"/>
    <n v="0"/>
  </r>
  <r>
    <x v="348"/>
    <d v="2013-12-15T02:00:42"/>
    <n v="2013"/>
    <x v="11"/>
    <n v="15"/>
    <x v="1"/>
    <n v="1"/>
    <n v="0"/>
  </r>
  <r>
    <x v="348"/>
    <d v="2013-12-15T03:00:42"/>
    <n v="2013"/>
    <x v="11"/>
    <n v="15"/>
    <x v="2"/>
    <n v="1"/>
    <n v="0"/>
  </r>
  <r>
    <x v="348"/>
    <d v="2013-12-15T04:00:42"/>
    <n v="2013"/>
    <x v="11"/>
    <n v="15"/>
    <x v="3"/>
    <n v="1"/>
    <n v="0"/>
  </r>
  <r>
    <x v="348"/>
    <d v="2013-12-15T05:00:42"/>
    <n v="2013"/>
    <x v="11"/>
    <n v="15"/>
    <x v="4"/>
    <n v="1"/>
    <n v="0"/>
  </r>
  <r>
    <x v="348"/>
    <d v="2013-12-15T06:00:42"/>
    <n v="2013"/>
    <x v="11"/>
    <n v="15"/>
    <x v="5"/>
    <n v="1"/>
    <n v="0"/>
  </r>
  <r>
    <x v="348"/>
    <d v="2013-12-15T07:00:42"/>
    <n v="2013"/>
    <x v="11"/>
    <n v="15"/>
    <x v="6"/>
    <n v="1"/>
    <n v="22.792999999999999"/>
  </r>
  <r>
    <x v="348"/>
    <d v="2013-12-15T08:00:42"/>
    <n v="2013"/>
    <x v="11"/>
    <n v="15"/>
    <x v="7"/>
    <n v="1"/>
    <n v="49.96"/>
  </r>
  <r>
    <x v="348"/>
    <d v="2013-12-15T09:00:42"/>
    <n v="2013"/>
    <x v="11"/>
    <n v="15"/>
    <x v="8"/>
    <n v="1"/>
    <n v="49.96"/>
  </r>
  <r>
    <x v="348"/>
    <d v="2013-12-15T10:00:42"/>
    <n v="2013"/>
    <x v="11"/>
    <n v="15"/>
    <x v="9"/>
    <n v="1"/>
    <n v="49.96"/>
  </r>
  <r>
    <x v="348"/>
    <d v="2013-12-15T11:00:42"/>
    <n v="2013"/>
    <x v="11"/>
    <n v="15"/>
    <x v="10"/>
    <n v="1"/>
    <n v="49.96"/>
  </r>
  <r>
    <x v="348"/>
    <d v="2013-12-15T12:00:42"/>
    <n v="2013"/>
    <x v="11"/>
    <n v="15"/>
    <x v="11"/>
    <n v="1"/>
    <n v="49.96"/>
  </r>
  <r>
    <x v="348"/>
    <d v="2013-12-15T13:00:42"/>
    <n v="2013"/>
    <x v="11"/>
    <n v="15"/>
    <x v="12"/>
    <n v="1"/>
    <n v="49.96"/>
  </r>
  <r>
    <x v="348"/>
    <d v="2013-12-15T14:00:42"/>
    <n v="2013"/>
    <x v="11"/>
    <n v="15"/>
    <x v="13"/>
    <n v="1"/>
    <n v="49.96"/>
  </r>
  <r>
    <x v="348"/>
    <d v="2013-12-15T15:00:42"/>
    <n v="2013"/>
    <x v="11"/>
    <n v="15"/>
    <x v="14"/>
    <n v="1"/>
    <n v="49.96"/>
  </r>
  <r>
    <x v="348"/>
    <d v="2013-12-15T16:00:42"/>
    <n v="2013"/>
    <x v="11"/>
    <n v="15"/>
    <x v="15"/>
    <n v="1"/>
    <n v="49.96"/>
  </r>
  <r>
    <x v="348"/>
    <d v="2013-12-15T17:00:42"/>
    <n v="2013"/>
    <x v="11"/>
    <n v="15"/>
    <x v="16"/>
    <n v="1"/>
    <n v="49.96"/>
  </r>
  <r>
    <x v="348"/>
    <d v="2013-12-15T18:00:42"/>
    <n v="2013"/>
    <x v="11"/>
    <n v="15"/>
    <x v="17"/>
    <n v="1"/>
    <n v="45.545999999999999"/>
  </r>
  <r>
    <x v="348"/>
    <d v="2013-12-15T19:00:42"/>
    <n v="2013"/>
    <x v="11"/>
    <n v="15"/>
    <x v="18"/>
    <n v="1"/>
    <n v="22.164000000000001"/>
  </r>
  <r>
    <x v="348"/>
    <d v="2013-12-15T20:00:42"/>
    <n v="2013"/>
    <x v="11"/>
    <n v="15"/>
    <x v="19"/>
    <n v="1"/>
    <n v="6.6369999999999998E-2"/>
  </r>
  <r>
    <x v="348"/>
    <d v="2013-12-15T21:00:42"/>
    <n v="2013"/>
    <x v="11"/>
    <n v="15"/>
    <x v="20"/>
    <n v="1"/>
    <n v="0"/>
  </r>
  <r>
    <x v="348"/>
    <d v="2013-12-15T22:00:42"/>
    <n v="2013"/>
    <x v="11"/>
    <n v="15"/>
    <x v="21"/>
    <n v="1"/>
    <n v="0"/>
  </r>
  <r>
    <x v="348"/>
    <d v="2013-12-15T23:00:42"/>
    <n v="2013"/>
    <x v="11"/>
    <n v="15"/>
    <x v="22"/>
    <n v="1"/>
    <n v="0"/>
  </r>
  <r>
    <x v="349"/>
    <d v="2013-12-16T00:00:42"/>
    <n v="2013"/>
    <x v="11"/>
    <n v="16"/>
    <x v="23"/>
    <n v="2"/>
    <n v="0"/>
  </r>
  <r>
    <x v="349"/>
    <d v="2013-12-16T01:00:42"/>
    <n v="2013"/>
    <x v="11"/>
    <n v="16"/>
    <x v="0"/>
    <n v="2"/>
    <n v="0"/>
  </r>
  <r>
    <x v="349"/>
    <d v="2013-12-16T02:00:42"/>
    <n v="2013"/>
    <x v="11"/>
    <n v="16"/>
    <x v="1"/>
    <n v="2"/>
    <n v="0"/>
  </r>
  <r>
    <x v="349"/>
    <d v="2013-12-16T03:00:42"/>
    <n v="2013"/>
    <x v="11"/>
    <n v="16"/>
    <x v="2"/>
    <n v="2"/>
    <n v="0"/>
  </r>
  <r>
    <x v="349"/>
    <d v="2013-12-16T04:00:42"/>
    <n v="2013"/>
    <x v="11"/>
    <n v="16"/>
    <x v="3"/>
    <n v="2"/>
    <n v="0"/>
  </r>
  <r>
    <x v="349"/>
    <d v="2013-12-16T05:00:42"/>
    <n v="2013"/>
    <x v="11"/>
    <n v="16"/>
    <x v="4"/>
    <n v="2"/>
    <n v="0"/>
  </r>
  <r>
    <x v="349"/>
    <d v="2013-12-16T06:00:42"/>
    <n v="2013"/>
    <x v="11"/>
    <n v="16"/>
    <x v="5"/>
    <n v="2"/>
    <n v="0"/>
  </r>
  <r>
    <x v="349"/>
    <d v="2013-12-16T07:00:42"/>
    <n v="2013"/>
    <x v="11"/>
    <n v="16"/>
    <x v="6"/>
    <n v="2"/>
    <n v="21.805"/>
  </r>
  <r>
    <x v="349"/>
    <d v="2013-12-16T08:00:42"/>
    <n v="2013"/>
    <x v="11"/>
    <n v="16"/>
    <x v="7"/>
    <n v="2"/>
    <n v="49.96"/>
  </r>
  <r>
    <x v="349"/>
    <d v="2013-12-16T09:00:42"/>
    <n v="2013"/>
    <x v="11"/>
    <n v="16"/>
    <x v="8"/>
    <n v="2"/>
    <n v="49.96"/>
  </r>
  <r>
    <x v="349"/>
    <d v="2013-12-16T10:00:42"/>
    <n v="2013"/>
    <x v="11"/>
    <n v="16"/>
    <x v="9"/>
    <n v="2"/>
    <n v="49.96"/>
  </r>
  <r>
    <x v="349"/>
    <d v="2013-12-16T11:00:42"/>
    <n v="2013"/>
    <x v="11"/>
    <n v="16"/>
    <x v="10"/>
    <n v="2"/>
    <n v="49.96"/>
  </r>
  <r>
    <x v="349"/>
    <d v="2013-12-16T12:00:42"/>
    <n v="2013"/>
    <x v="11"/>
    <n v="16"/>
    <x v="11"/>
    <n v="2"/>
    <n v="49.96"/>
  </r>
  <r>
    <x v="349"/>
    <d v="2013-12-16T13:00:42"/>
    <n v="2013"/>
    <x v="11"/>
    <n v="16"/>
    <x v="12"/>
    <n v="2"/>
    <n v="49.96"/>
  </r>
  <r>
    <x v="349"/>
    <d v="2013-12-16T14:00:42"/>
    <n v="2013"/>
    <x v="11"/>
    <n v="16"/>
    <x v="13"/>
    <n v="2"/>
    <n v="49.96"/>
  </r>
  <r>
    <x v="349"/>
    <d v="2013-12-16T15:00:42"/>
    <n v="2013"/>
    <x v="11"/>
    <n v="16"/>
    <x v="14"/>
    <n v="2"/>
    <n v="49.96"/>
  </r>
  <r>
    <x v="349"/>
    <d v="2013-12-16T16:00:42"/>
    <n v="2013"/>
    <x v="11"/>
    <n v="16"/>
    <x v="15"/>
    <n v="2"/>
    <n v="49.96"/>
  </r>
  <r>
    <x v="349"/>
    <d v="2013-12-16T17:00:42"/>
    <n v="2013"/>
    <x v="11"/>
    <n v="16"/>
    <x v="16"/>
    <n v="2"/>
    <n v="49.96"/>
  </r>
  <r>
    <x v="349"/>
    <d v="2013-12-16T18:00:42"/>
    <n v="2013"/>
    <x v="11"/>
    <n v="16"/>
    <x v="17"/>
    <n v="2"/>
    <n v="47.905000000000001"/>
  </r>
  <r>
    <x v="349"/>
    <d v="2013-12-16T19:00:42"/>
    <n v="2013"/>
    <x v="11"/>
    <n v="16"/>
    <x v="18"/>
    <n v="2"/>
    <n v="23.157"/>
  </r>
  <r>
    <x v="349"/>
    <d v="2013-12-16T20:00:42"/>
    <n v="2013"/>
    <x v="11"/>
    <n v="16"/>
    <x v="19"/>
    <n v="2"/>
    <n v="0.1086"/>
  </r>
  <r>
    <x v="349"/>
    <d v="2013-12-16T21:00:42"/>
    <n v="2013"/>
    <x v="11"/>
    <n v="16"/>
    <x v="20"/>
    <n v="2"/>
    <n v="0"/>
  </r>
  <r>
    <x v="349"/>
    <d v="2013-12-16T22:00:42"/>
    <n v="2013"/>
    <x v="11"/>
    <n v="16"/>
    <x v="21"/>
    <n v="2"/>
    <n v="0"/>
  </r>
  <r>
    <x v="349"/>
    <d v="2013-12-16T23:00:42"/>
    <n v="2013"/>
    <x v="11"/>
    <n v="16"/>
    <x v="22"/>
    <n v="2"/>
    <n v="0"/>
  </r>
  <r>
    <x v="350"/>
    <d v="2013-12-17T00:00:42"/>
    <n v="2013"/>
    <x v="11"/>
    <n v="17"/>
    <x v="23"/>
    <n v="3"/>
    <n v="0"/>
  </r>
  <r>
    <x v="350"/>
    <d v="2013-12-17T01:00:42"/>
    <n v="2013"/>
    <x v="11"/>
    <n v="17"/>
    <x v="0"/>
    <n v="3"/>
    <n v="0"/>
  </r>
  <r>
    <x v="350"/>
    <d v="2013-12-17T02:00:42"/>
    <n v="2013"/>
    <x v="11"/>
    <n v="17"/>
    <x v="1"/>
    <n v="3"/>
    <n v="0"/>
  </r>
  <r>
    <x v="350"/>
    <d v="2013-12-17T03:00:42"/>
    <n v="2013"/>
    <x v="11"/>
    <n v="17"/>
    <x v="2"/>
    <n v="3"/>
    <n v="0"/>
  </r>
  <r>
    <x v="350"/>
    <d v="2013-12-17T04:00:42"/>
    <n v="2013"/>
    <x v="11"/>
    <n v="17"/>
    <x v="3"/>
    <n v="3"/>
    <n v="0"/>
  </r>
  <r>
    <x v="350"/>
    <d v="2013-12-17T05:00:42"/>
    <n v="2013"/>
    <x v="11"/>
    <n v="17"/>
    <x v="4"/>
    <n v="3"/>
    <n v="0"/>
  </r>
  <r>
    <x v="350"/>
    <d v="2013-12-17T06:00:42"/>
    <n v="2013"/>
    <x v="11"/>
    <n v="17"/>
    <x v="5"/>
    <n v="3"/>
    <n v="0"/>
  </r>
  <r>
    <x v="350"/>
    <d v="2013-12-17T07:00:42"/>
    <n v="2013"/>
    <x v="11"/>
    <n v="17"/>
    <x v="6"/>
    <n v="3"/>
    <n v="21.808"/>
  </r>
  <r>
    <x v="350"/>
    <d v="2013-12-17T08:00:42"/>
    <n v="2013"/>
    <x v="11"/>
    <n v="17"/>
    <x v="7"/>
    <n v="3"/>
    <n v="46.866"/>
  </r>
  <r>
    <x v="350"/>
    <d v="2013-12-17T09:00:42"/>
    <n v="2013"/>
    <x v="11"/>
    <n v="17"/>
    <x v="8"/>
    <n v="3"/>
    <n v="49.96"/>
  </r>
  <r>
    <x v="350"/>
    <d v="2013-12-17T10:00:42"/>
    <n v="2013"/>
    <x v="11"/>
    <n v="17"/>
    <x v="9"/>
    <n v="3"/>
    <n v="49.96"/>
  </r>
  <r>
    <x v="350"/>
    <d v="2013-12-17T11:00:42"/>
    <n v="2013"/>
    <x v="11"/>
    <n v="17"/>
    <x v="10"/>
    <n v="3"/>
    <n v="49.96"/>
  </r>
  <r>
    <x v="350"/>
    <d v="2013-12-17T12:00:42"/>
    <n v="2013"/>
    <x v="11"/>
    <n v="17"/>
    <x v="11"/>
    <n v="3"/>
    <n v="49.96"/>
  </r>
  <r>
    <x v="350"/>
    <d v="2013-12-17T13:00:42"/>
    <n v="2013"/>
    <x v="11"/>
    <n v="17"/>
    <x v="12"/>
    <n v="3"/>
    <n v="49.96"/>
  </r>
  <r>
    <x v="350"/>
    <d v="2013-12-17T14:00:42"/>
    <n v="2013"/>
    <x v="11"/>
    <n v="17"/>
    <x v="13"/>
    <n v="3"/>
    <n v="49.96"/>
  </r>
  <r>
    <x v="350"/>
    <d v="2013-12-17T15:00:42"/>
    <n v="2013"/>
    <x v="11"/>
    <n v="17"/>
    <x v="14"/>
    <n v="3"/>
    <n v="49.96"/>
  </r>
  <r>
    <x v="350"/>
    <d v="2013-12-17T16:00:42"/>
    <n v="2013"/>
    <x v="11"/>
    <n v="17"/>
    <x v="15"/>
    <n v="3"/>
    <n v="49.96"/>
  </r>
  <r>
    <x v="350"/>
    <d v="2013-12-17T17:00:42"/>
    <n v="2013"/>
    <x v="11"/>
    <n v="17"/>
    <x v="16"/>
    <n v="3"/>
    <n v="49.96"/>
  </r>
  <r>
    <x v="350"/>
    <d v="2013-12-17T18:00:42"/>
    <n v="2013"/>
    <x v="11"/>
    <n v="17"/>
    <x v="17"/>
    <n v="3"/>
    <n v="49.96"/>
  </r>
  <r>
    <x v="350"/>
    <d v="2013-12-17T19:00:42"/>
    <n v="2013"/>
    <x v="11"/>
    <n v="17"/>
    <x v="18"/>
    <n v="3"/>
    <n v="23.722999999999999"/>
  </r>
  <r>
    <x v="350"/>
    <d v="2013-12-17T20:00:42"/>
    <n v="2013"/>
    <x v="11"/>
    <n v="17"/>
    <x v="19"/>
    <n v="3"/>
    <n v="0.16650000000000001"/>
  </r>
  <r>
    <x v="350"/>
    <d v="2013-12-17T21:00:42"/>
    <n v="2013"/>
    <x v="11"/>
    <n v="17"/>
    <x v="20"/>
    <n v="3"/>
    <n v="0"/>
  </r>
  <r>
    <x v="350"/>
    <d v="2013-12-17T22:00:42"/>
    <n v="2013"/>
    <x v="11"/>
    <n v="17"/>
    <x v="21"/>
    <n v="3"/>
    <n v="0"/>
  </r>
  <r>
    <x v="350"/>
    <d v="2013-12-17T23:00:42"/>
    <n v="2013"/>
    <x v="11"/>
    <n v="17"/>
    <x v="22"/>
    <n v="3"/>
    <n v="0"/>
  </r>
  <r>
    <x v="351"/>
    <d v="2013-12-18T00:00:42"/>
    <n v="2013"/>
    <x v="11"/>
    <n v="18"/>
    <x v="23"/>
    <n v="4"/>
    <n v="0"/>
  </r>
  <r>
    <x v="351"/>
    <d v="2013-12-18T01:00:42"/>
    <n v="2013"/>
    <x v="11"/>
    <n v="18"/>
    <x v="0"/>
    <n v="4"/>
    <n v="0"/>
  </r>
  <r>
    <x v="351"/>
    <d v="2013-12-18T02:00:42"/>
    <n v="2013"/>
    <x v="11"/>
    <n v="18"/>
    <x v="1"/>
    <n v="4"/>
    <n v="0"/>
  </r>
  <r>
    <x v="351"/>
    <d v="2013-12-18T03:00:42"/>
    <n v="2013"/>
    <x v="11"/>
    <n v="18"/>
    <x v="2"/>
    <n v="4"/>
    <n v="0"/>
  </r>
  <r>
    <x v="351"/>
    <d v="2013-12-18T04:00:42"/>
    <n v="2013"/>
    <x v="11"/>
    <n v="18"/>
    <x v="3"/>
    <n v="4"/>
    <n v="0"/>
  </r>
  <r>
    <x v="351"/>
    <d v="2013-12-18T05:00:42"/>
    <n v="2013"/>
    <x v="11"/>
    <n v="18"/>
    <x v="4"/>
    <n v="4"/>
    <n v="0"/>
  </r>
  <r>
    <x v="351"/>
    <d v="2013-12-18T06:00:42"/>
    <n v="2013"/>
    <x v="11"/>
    <n v="18"/>
    <x v="5"/>
    <n v="4"/>
    <n v="0"/>
  </r>
  <r>
    <x v="351"/>
    <d v="2013-12-18T07:00:42"/>
    <n v="2013"/>
    <x v="11"/>
    <n v="18"/>
    <x v="6"/>
    <n v="4"/>
    <n v="21.373999999999999"/>
  </r>
  <r>
    <x v="351"/>
    <d v="2013-12-18T08:00:42"/>
    <n v="2013"/>
    <x v="11"/>
    <n v="18"/>
    <x v="7"/>
    <n v="4"/>
    <n v="48.4"/>
  </r>
  <r>
    <x v="351"/>
    <d v="2013-12-18T09:00:42"/>
    <n v="2013"/>
    <x v="11"/>
    <n v="18"/>
    <x v="8"/>
    <n v="4"/>
    <n v="49.96"/>
  </r>
  <r>
    <x v="351"/>
    <d v="2013-12-18T10:00:42"/>
    <n v="2013"/>
    <x v="11"/>
    <n v="18"/>
    <x v="9"/>
    <n v="4"/>
    <n v="49.96"/>
  </r>
  <r>
    <x v="351"/>
    <d v="2013-12-18T11:00:42"/>
    <n v="2013"/>
    <x v="11"/>
    <n v="18"/>
    <x v="10"/>
    <n v="4"/>
    <n v="49.96"/>
  </r>
  <r>
    <x v="351"/>
    <d v="2013-12-18T12:00:42"/>
    <n v="2013"/>
    <x v="11"/>
    <n v="18"/>
    <x v="11"/>
    <n v="4"/>
    <n v="49.96"/>
  </r>
  <r>
    <x v="351"/>
    <d v="2013-12-18T13:00:42"/>
    <n v="2013"/>
    <x v="11"/>
    <n v="18"/>
    <x v="12"/>
    <n v="4"/>
    <n v="49.96"/>
  </r>
  <r>
    <x v="351"/>
    <d v="2013-12-18T14:00:42"/>
    <n v="2013"/>
    <x v="11"/>
    <n v="18"/>
    <x v="13"/>
    <n v="4"/>
    <n v="49.96"/>
  </r>
  <r>
    <x v="351"/>
    <d v="2013-12-18T15:00:42"/>
    <n v="2013"/>
    <x v="11"/>
    <n v="18"/>
    <x v="14"/>
    <n v="4"/>
    <n v="49.96"/>
  </r>
  <r>
    <x v="351"/>
    <d v="2013-12-18T16:00:42"/>
    <n v="2013"/>
    <x v="11"/>
    <n v="18"/>
    <x v="15"/>
    <n v="4"/>
    <n v="49.96"/>
  </r>
  <r>
    <x v="351"/>
    <d v="2013-12-18T17:00:42"/>
    <n v="2013"/>
    <x v="11"/>
    <n v="18"/>
    <x v="16"/>
    <n v="4"/>
    <n v="49.96"/>
  </r>
  <r>
    <x v="351"/>
    <d v="2013-12-18T18:00:42"/>
    <n v="2013"/>
    <x v="11"/>
    <n v="18"/>
    <x v="17"/>
    <n v="4"/>
    <n v="47.924999999999997"/>
  </r>
  <r>
    <x v="351"/>
    <d v="2013-12-18T19:00:42"/>
    <n v="2013"/>
    <x v="11"/>
    <n v="18"/>
    <x v="18"/>
    <n v="4"/>
    <n v="23.344000000000001"/>
  </r>
  <r>
    <x v="351"/>
    <d v="2013-12-18T20:00:42"/>
    <n v="2013"/>
    <x v="11"/>
    <n v="18"/>
    <x v="19"/>
    <n v="4"/>
    <n v="0.27839999999999998"/>
  </r>
  <r>
    <x v="351"/>
    <d v="2013-12-18T21:00:42"/>
    <n v="2013"/>
    <x v="11"/>
    <n v="18"/>
    <x v="20"/>
    <n v="4"/>
    <n v="0"/>
  </r>
  <r>
    <x v="351"/>
    <d v="2013-12-18T22:00:42"/>
    <n v="2013"/>
    <x v="11"/>
    <n v="18"/>
    <x v="21"/>
    <n v="4"/>
    <n v="0"/>
  </r>
  <r>
    <x v="351"/>
    <d v="2013-12-18T23:00:42"/>
    <n v="2013"/>
    <x v="11"/>
    <n v="18"/>
    <x v="22"/>
    <n v="4"/>
    <n v="0"/>
  </r>
  <r>
    <x v="352"/>
    <d v="2013-12-19T00:00:42"/>
    <n v="2013"/>
    <x v="11"/>
    <n v="19"/>
    <x v="23"/>
    <n v="5"/>
    <n v="0"/>
  </r>
  <r>
    <x v="352"/>
    <d v="2013-12-19T01:00:42"/>
    <n v="2013"/>
    <x v="11"/>
    <n v="19"/>
    <x v="0"/>
    <n v="5"/>
    <n v="0"/>
  </r>
  <r>
    <x v="352"/>
    <d v="2013-12-19T02:00:42"/>
    <n v="2013"/>
    <x v="11"/>
    <n v="19"/>
    <x v="1"/>
    <n v="5"/>
    <n v="0"/>
  </r>
  <r>
    <x v="352"/>
    <d v="2013-12-19T03:00:42"/>
    <n v="2013"/>
    <x v="11"/>
    <n v="19"/>
    <x v="2"/>
    <n v="5"/>
    <n v="0"/>
  </r>
  <r>
    <x v="352"/>
    <d v="2013-12-19T04:00:42"/>
    <n v="2013"/>
    <x v="11"/>
    <n v="19"/>
    <x v="3"/>
    <n v="5"/>
    <n v="0"/>
  </r>
  <r>
    <x v="352"/>
    <d v="2013-12-19T05:00:42"/>
    <n v="2013"/>
    <x v="11"/>
    <n v="19"/>
    <x v="4"/>
    <n v="5"/>
    <n v="0"/>
  </r>
  <r>
    <x v="352"/>
    <d v="2013-12-19T06:00:42"/>
    <n v="2013"/>
    <x v="11"/>
    <n v="19"/>
    <x v="5"/>
    <n v="5"/>
    <n v="0"/>
  </r>
  <r>
    <x v="352"/>
    <d v="2013-12-19T07:00:42"/>
    <n v="2013"/>
    <x v="11"/>
    <n v="19"/>
    <x v="6"/>
    <n v="5"/>
    <n v="21.07"/>
  </r>
  <r>
    <x v="352"/>
    <d v="2013-12-19T08:00:42"/>
    <n v="2013"/>
    <x v="11"/>
    <n v="19"/>
    <x v="7"/>
    <n v="5"/>
    <n v="48.784999999999997"/>
  </r>
  <r>
    <x v="352"/>
    <d v="2013-12-19T09:00:42"/>
    <n v="2013"/>
    <x v="11"/>
    <n v="19"/>
    <x v="8"/>
    <n v="5"/>
    <n v="49.96"/>
  </r>
  <r>
    <x v="352"/>
    <d v="2013-12-19T10:00:42"/>
    <n v="2013"/>
    <x v="11"/>
    <n v="19"/>
    <x v="9"/>
    <n v="5"/>
    <n v="49.96"/>
  </r>
  <r>
    <x v="352"/>
    <d v="2013-12-19T11:00:42"/>
    <n v="2013"/>
    <x v="11"/>
    <n v="19"/>
    <x v="10"/>
    <n v="5"/>
    <n v="49.96"/>
  </r>
  <r>
    <x v="352"/>
    <d v="2013-12-19T12:00:42"/>
    <n v="2013"/>
    <x v="11"/>
    <n v="19"/>
    <x v="11"/>
    <n v="5"/>
    <n v="49.96"/>
  </r>
  <r>
    <x v="352"/>
    <d v="2013-12-19T13:00:42"/>
    <n v="2013"/>
    <x v="11"/>
    <n v="19"/>
    <x v="12"/>
    <n v="5"/>
    <n v="49.96"/>
  </r>
  <r>
    <x v="352"/>
    <d v="2013-12-19T14:00:42"/>
    <n v="2013"/>
    <x v="11"/>
    <n v="19"/>
    <x v="13"/>
    <n v="5"/>
    <n v="48.259"/>
  </r>
  <r>
    <x v="352"/>
    <d v="2013-12-19T15:00:42"/>
    <n v="2013"/>
    <x v="11"/>
    <n v="19"/>
    <x v="14"/>
    <n v="5"/>
    <n v="49.96"/>
  </r>
  <r>
    <x v="352"/>
    <d v="2013-12-19T16:00:42"/>
    <n v="2013"/>
    <x v="11"/>
    <n v="19"/>
    <x v="15"/>
    <n v="5"/>
    <n v="49.96"/>
  </r>
  <r>
    <x v="352"/>
    <d v="2013-12-19T17:00:42"/>
    <n v="2013"/>
    <x v="11"/>
    <n v="19"/>
    <x v="16"/>
    <n v="5"/>
    <n v="49.96"/>
  </r>
  <r>
    <x v="352"/>
    <d v="2013-12-19T18:00:42"/>
    <n v="2013"/>
    <x v="11"/>
    <n v="19"/>
    <x v="17"/>
    <n v="5"/>
    <n v="45.997999999999998"/>
  </r>
  <r>
    <x v="352"/>
    <d v="2013-12-19T19:00:42"/>
    <n v="2013"/>
    <x v="11"/>
    <n v="19"/>
    <x v="18"/>
    <n v="5"/>
    <n v="21.46"/>
  </r>
  <r>
    <x v="352"/>
    <d v="2013-12-19T20:00:42"/>
    <n v="2013"/>
    <x v="11"/>
    <n v="19"/>
    <x v="19"/>
    <n v="5"/>
    <n v="0.1469"/>
  </r>
  <r>
    <x v="352"/>
    <d v="2013-12-19T21:00:42"/>
    <n v="2013"/>
    <x v="11"/>
    <n v="19"/>
    <x v="20"/>
    <n v="5"/>
    <n v="0"/>
  </r>
  <r>
    <x v="352"/>
    <d v="2013-12-19T22:00:42"/>
    <n v="2013"/>
    <x v="11"/>
    <n v="19"/>
    <x v="21"/>
    <n v="5"/>
    <n v="0"/>
  </r>
  <r>
    <x v="352"/>
    <d v="2013-12-19T23:00:42"/>
    <n v="2013"/>
    <x v="11"/>
    <n v="19"/>
    <x v="22"/>
    <n v="5"/>
    <n v="0"/>
  </r>
  <r>
    <x v="353"/>
    <d v="2013-12-20T00:00:42"/>
    <n v="2013"/>
    <x v="11"/>
    <n v="20"/>
    <x v="23"/>
    <n v="6"/>
    <n v="0"/>
  </r>
  <r>
    <x v="353"/>
    <d v="2013-12-20T01:00:42"/>
    <n v="2013"/>
    <x v="11"/>
    <n v="20"/>
    <x v="0"/>
    <n v="6"/>
    <n v="0"/>
  </r>
  <r>
    <x v="353"/>
    <d v="2013-12-20T02:00:42"/>
    <n v="2013"/>
    <x v="11"/>
    <n v="20"/>
    <x v="1"/>
    <n v="6"/>
    <n v="0"/>
  </r>
  <r>
    <x v="353"/>
    <d v="2013-12-20T03:00:42"/>
    <n v="2013"/>
    <x v="11"/>
    <n v="20"/>
    <x v="2"/>
    <n v="6"/>
    <n v="0"/>
  </r>
  <r>
    <x v="353"/>
    <d v="2013-12-20T04:00:42"/>
    <n v="2013"/>
    <x v="11"/>
    <n v="20"/>
    <x v="3"/>
    <n v="6"/>
    <n v="0"/>
  </r>
  <r>
    <x v="353"/>
    <d v="2013-12-20T05:00:42"/>
    <n v="2013"/>
    <x v="11"/>
    <n v="20"/>
    <x v="4"/>
    <n v="6"/>
    <n v="0"/>
  </r>
  <r>
    <x v="353"/>
    <d v="2013-12-20T06:00:42"/>
    <n v="2013"/>
    <x v="11"/>
    <n v="20"/>
    <x v="5"/>
    <n v="6"/>
    <n v="0"/>
  </r>
  <r>
    <x v="353"/>
    <d v="2013-12-20T07:00:42"/>
    <n v="2013"/>
    <x v="11"/>
    <n v="20"/>
    <x v="6"/>
    <n v="6"/>
    <n v="20.986000000000001"/>
  </r>
  <r>
    <x v="353"/>
    <d v="2013-12-20T08:00:42"/>
    <n v="2013"/>
    <x v="11"/>
    <n v="20"/>
    <x v="7"/>
    <n v="6"/>
    <n v="49.323999999999998"/>
  </r>
  <r>
    <x v="353"/>
    <d v="2013-12-20T09:00:42"/>
    <n v="2013"/>
    <x v="11"/>
    <n v="20"/>
    <x v="8"/>
    <n v="6"/>
    <n v="49.96"/>
  </r>
  <r>
    <x v="353"/>
    <d v="2013-12-20T10:00:42"/>
    <n v="2013"/>
    <x v="11"/>
    <n v="20"/>
    <x v="9"/>
    <n v="6"/>
    <n v="49.96"/>
  </r>
  <r>
    <x v="353"/>
    <d v="2013-12-20T11:00:42"/>
    <n v="2013"/>
    <x v="11"/>
    <n v="20"/>
    <x v="10"/>
    <n v="6"/>
    <n v="49.96"/>
  </r>
  <r>
    <x v="353"/>
    <d v="2013-12-20T12:00:42"/>
    <n v="2013"/>
    <x v="11"/>
    <n v="20"/>
    <x v="11"/>
    <n v="6"/>
    <n v="49.96"/>
  </r>
  <r>
    <x v="353"/>
    <d v="2013-12-20T13:00:42"/>
    <n v="2013"/>
    <x v="11"/>
    <n v="20"/>
    <x v="12"/>
    <n v="6"/>
    <n v="49.96"/>
  </r>
  <r>
    <x v="353"/>
    <d v="2013-12-20T14:00:42"/>
    <n v="2013"/>
    <x v="11"/>
    <n v="20"/>
    <x v="13"/>
    <n v="6"/>
    <n v="49.96"/>
  </r>
  <r>
    <x v="353"/>
    <d v="2013-12-20T15:00:42"/>
    <n v="2013"/>
    <x v="11"/>
    <n v="20"/>
    <x v="14"/>
    <n v="6"/>
    <n v="49.96"/>
  </r>
  <r>
    <x v="353"/>
    <d v="2013-12-20T16:00:42"/>
    <n v="2013"/>
    <x v="11"/>
    <n v="20"/>
    <x v="15"/>
    <n v="6"/>
    <n v="49.96"/>
  </r>
  <r>
    <x v="353"/>
    <d v="2013-12-20T17:00:42"/>
    <n v="2013"/>
    <x v="11"/>
    <n v="20"/>
    <x v="16"/>
    <n v="6"/>
    <n v="49.96"/>
  </r>
  <r>
    <x v="353"/>
    <d v="2013-12-20T18:00:42"/>
    <n v="2013"/>
    <x v="11"/>
    <n v="20"/>
    <x v="17"/>
    <n v="6"/>
    <n v="49.96"/>
  </r>
  <r>
    <x v="353"/>
    <d v="2013-12-20T19:00:42"/>
    <n v="2013"/>
    <x v="11"/>
    <n v="20"/>
    <x v="18"/>
    <n v="6"/>
    <n v="24.783000000000001"/>
  </r>
  <r>
    <x v="353"/>
    <d v="2013-12-20T20:00:42"/>
    <n v="2013"/>
    <x v="11"/>
    <n v="20"/>
    <x v="19"/>
    <n v="6"/>
    <n v="0.34420000000000001"/>
  </r>
  <r>
    <x v="353"/>
    <d v="2013-12-20T21:00:42"/>
    <n v="2013"/>
    <x v="11"/>
    <n v="20"/>
    <x v="20"/>
    <n v="6"/>
    <n v="0"/>
  </r>
  <r>
    <x v="353"/>
    <d v="2013-12-20T22:00:42"/>
    <n v="2013"/>
    <x v="11"/>
    <n v="20"/>
    <x v="21"/>
    <n v="6"/>
    <n v="0"/>
  </r>
  <r>
    <x v="353"/>
    <d v="2013-12-20T23:00:42"/>
    <n v="2013"/>
    <x v="11"/>
    <n v="20"/>
    <x v="22"/>
    <n v="6"/>
    <n v="0"/>
  </r>
  <r>
    <x v="354"/>
    <d v="2013-12-21T00:00:42"/>
    <n v="2013"/>
    <x v="11"/>
    <n v="21"/>
    <x v="23"/>
    <n v="7"/>
    <n v="0"/>
  </r>
  <r>
    <x v="354"/>
    <d v="2013-12-21T01:00:42"/>
    <n v="2013"/>
    <x v="11"/>
    <n v="21"/>
    <x v="0"/>
    <n v="7"/>
    <n v="0"/>
  </r>
  <r>
    <x v="354"/>
    <d v="2013-12-21T02:00:42"/>
    <n v="2013"/>
    <x v="11"/>
    <n v="21"/>
    <x v="1"/>
    <n v="7"/>
    <n v="0"/>
  </r>
  <r>
    <x v="354"/>
    <d v="2013-12-21T03:00:42"/>
    <n v="2013"/>
    <x v="11"/>
    <n v="21"/>
    <x v="2"/>
    <n v="7"/>
    <n v="0"/>
  </r>
  <r>
    <x v="354"/>
    <d v="2013-12-21T04:00:42"/>
    <n v="2013"/>
    <x v="11"/>
    <n v="21"/>
    <x v="3"/>
    <n v="7"/>
    <n v="0"/>
  </r>
  <r>
    <x v="354"/>
    <d v="2013-12-21T05:00:42"/>
    <n v="2013"/>
    <x v="11"/>
    <n v="21"/>
    <x v="4"/>
    <n v="7"/>
    <n v="0"/>
  </r>
  <r>
    <x v="354"/>
    <d v="2013-12-21T06:00:42"/>
    <n v="2013"/>
    <x v="11"/>
    <n v="21"/>
    <x v="5"/>
    <n v="7"/>
    <n v="0"/>
  </r>
  <r>
    <x v="354"/>
    <d v="2013-12-21T07:00:43"/>
    <n v="2013"/>
    <x v="11"/>
    <n v="21"/>
    <x v="6"/>
    <n v="7"/>
    <n v="20.173999999999999"/>
  </r>
  <r>
    <x v="354"/>
    <d v="2013-12-21T08:00:43"/>
    <n v="2013"/>
    <x v="11"/>
    <n v="21"/>
    <x v="7"/>
    <n v="7"/>
    <n v="48.965000000000003"/>
  </r>
  <r>
    <x v="354"/>
    <d v="2013-12-21T09:00:43"/>
    <n v="2013"/>
    <x v="11"/>
    <n v="21"/>
    <x v="8"/>
    <n v="7"/>
    <n v="49.96"/>
  </r>
  <r>
    <x v="354"/>
    <d v="2013-12-21T10:00:43"/>
    <n v="2013"/>
    <x v="11"/>
    <n v="21"/>
    <x v="9"/>
    <n v="7"/>
    <n v="49.96"/>
  </r>
  <r>
    <x v="354"/>
    <d v="2013-12-21T11:00:43"/>
    <n v="2013"/>
    <x v="11"/>
    <n v="21"/>
    <x v="10"/>
    <n v="7"/>
    <n v="49.96"/>
  </r>
  <r>
    <x v="354"/>
    <d v="2013-12-21T12:00:43"/>
    <n v="2013"/>
    <x v="11"/>
    <n v="21"/>
    <x v="11"/>
    <n v="7"/>
    <n v="49.96"/>
  </r>
  <r>
    <x v="354"/>
    <d v="2013-12-21T13:00:43"/>
    <n v="2013"/>
    <x v="11"/>
    <n v="21"/>
    <x v="12"/>
    <n v="7"/>
    <n v="49.96"/>
  </r>
  <r>
    <x v="354"/>
    <d v="2013-12-21T14:00:43"/>
    <n v="2013"/>
    <x v="11"/>
    <n v="21"/>
    <x v="13"/>
    <n v="7"/>
    <n v="49.96"/>
  </r>
  <r>
    <x v="354"/>
    <d v="2013-12-21T15:00:43"/>
    <n v="2013"/>
    <x v="11"/>
    <n v="21"/>
    <x v="14"/>
    <n v="7"/>
    <n v="49.96"/>
  </r>
  <r>
    <x v="354"/>
    <d v="2013-12-21T16:00:43"/>
    <n v="2013"/>
    <x v="11"/>
    <n v="21"/>
    <x v="15"/>
    <n v="7"/>
    <n v="49.96"/>
  </r>
  <r>
    <x v="354"/>
    <d v="2013-12-21T17:00:43"/>
    <n v="2013"/>
    <x v="11"/>
    <n v="21"/>
    <x v="16"/>
    <n v="7"/>
    <n v="49.96"/>
  </r>
  <r>
    <x v="354"/>
    <d v="2013-12-21T18:00:43"/>
    <n v="2013"/>
    <x v="11"/>
    <n v="21"/>
    <x v="17"/>
    <n v="7"/>
    <n v="48.945999999999998"/>
  </r>
  <r>
    <x v="354"/>
    <d v="2013-12-21T19:00:43"/>
    <n v="2013"/>
    <x v="11"/>
    <n v="21"/>
    <x v="18"/>
    <n v="7"/>
    <n v="23.774000000000001"/>
  </r>
  <r>
    <x v="354"/>
    <d v="2013-12-21T20:00:43"/>
    <n v="2013"/>
    <x v="11"/>
    <n v="21"/>
    <x v="19"/>
    <n v="7"/>
    <n v="0.35809999999999997"/>
  </r>
  <r>
    <x v="354"/>
    <d v="2013-12-21T21:00:43"/>
    <n v="2013"/>
    <x v="11"/>
    <n v="21"/>
    <x v="20"/>
    <n v="7"/>
    <n v="0"/>
  </r>
  <r>
    <x v="354"/>
    <d v="2013-12-21T22:00:43"/>
    <n v="2013"/>
    <x v="11"/>
    <n v="21"/>
    <x v="21"/>
    <n v="7"/>
    <n v="0"/>
  </r>
  <r>
    <x v="354"/>
    <d v="2013-12-21T23:00:43"/>
    <n v="2013"/>
    <x v="11"/>
    <n v="21"/>
    <x v="22"/>
    <n v="7"/>
    <n v="0"/>
  </r>
  <r>
    <x v="355"/>
    <d v="2013-12-22T00:00:43"/>
    <n v="2013"/>
    <x v="11"/>
    <n v="22"/>
    <x v="23"/>
    <n v="1"/>
    <n v="0"/>
  </r>
  <r>
    <x v="355"/>
    <d v="2013-12-22T01:00:43"/>
    <n v="2013"/>
    <x v="11"/>
    <n v="22"/>
    <x v="0"/>
    <n v="1"/>
    <n v="0"/>
  </r>
  <r>
    <x v="355"/>
    <d v="2013-12-22T02:00:43"/>
    <n v="2013"/>
    <x v="11"/>
    <n v="22"/>
    <x v="1"/>
    <n v="1"/>
    <n v="0"/>
  </r>
  <r>
    <x v="355"/>
    <d v="2013-12-22T03:00:43"/>
    <n v="2013"/>
    <x v="11"/>
    <n v="22"/>
    <x v="2"/>
    <n v="1"/>
    <n v="0"/>
  </r>
  <r>
    <x v="355"/>
    <d v="2013-12-22T04:00:43"/>
    <n v="2013"/>
    <x v="11"/>
    <n v="22"/>
    <x v="3"/>
    <n v="1"/>
    <n v="0"/>
  </r>
  <r>
    <x v="355"/>
    <d v="2013-12-22T05:00:43"/>
    <n v="2013"/>
    <x v="11"/>
    <n v="22"/>
    <x v="4"/>
    <n v="1"/>
    <n v="0"/>
  </r>
  <r>
    <x v="355"/>
    <d v="2013-12-22T06:00:43"/>
    <n v="2013"/>
    <x v="11"/>
    <n v="22"/>
    <x v="5"/>
    <n v="1"/>
    <n v="0"/>
  </r>
  <r>
    <x v="355"/>
    <d v="2013-12-22T07:00:43"/>
    <n v="2013"/>
    <x v="11"/>
    <n v="22"/>
    <x v="6"/>
    <n v="1"/>
    <n v="19.795999999999999"/>
  </r>
  <r>
    <x v="355"/>
    <d v="2013-12-22T08:00:43"/>
    <n v="2013"/>
    <x v="11"/>
    <n v="22"/>
    <x v="7"/>
    <n v="1"/>
    <n v="48.668999999999997"/>
  </r>
  <r>
    <x v="355"/>
    <d v="2013-12-22T09:00:43"/>
    <n v="2013"/>
    <x v="11"/>
    <n v="22"/>
    <x v="8"/>
    <n v="1"/>
    <n v="49.96"/>
  </r>
  <r>
    <x v="355"/>
    <d v="2013-12-22T10:00:43"/>
    <n v="2013"/>
    <x v="11"/>
    <n v="22"/>
    <x v="9"/>
    <n v="1"/>
    <n v="49.96"/>
  </r>
  <r>
    <x v="355"/>
    <d v="2013-12-22T11:00:43"/>
    <n v="2013"/>
    <x v="11"/>
    <n v="22"/>
    <x v="10"/>
    <n v="1"/>
    <n v="49.96"/>
  </r>
  <r>
    <x v="355"/>
    <d v="2013-12-22T12:00:43"/>
    <n v="2013"/>
    <x v="11"/>
    <n v="22"/>
    <x v="11"/>
    <n v="1"/>
    <n v="49.96"/>
  </r>
  <r>
    <x v="355"/>
    <d v="2013-12-22T13:00:43"/>
    <n v="2013"/>
    <x v="11"/>
    <n v="22"/>
    <x v="12"/>
    <n v="1"/>
    <n v="49.96"/>
  </r>
  <r>
    <x v="355"/>
    <d v="2013-12-22T14:00:43"/>
    <n v="2013"/>
    <x v="11"/>
    <n v="22"/>
    <x v="13"/>
    <n v="1"/>
    <n v="49.96"/>
  </r>
  <r>
    <x v="355"/>
    <d v="2013-12-22T15:00:43"/>
    <n v="2013"/>
    <x v="11"/>
    <n v="22"/>
    <x v="14"/>
    <n v="1"/>
    <n v="49.96"/>
  </r>
  <r>
    <x v="355"/>
    <d v="2013-12-22T16:00:43"/>
    <n v="2013"/>
    <x v="11"/>
    <n v="22"/>
    <x v="15"/>
    <n v="1"/>
    <n v="49.96"/>
  </r>
  <r>
    <x v="355"/>
    <d v="2013-12-22T17:00:43"/>
    <n v="2013"/>
    <x v="11"/>
    <n v="22"/>
    <x v="16"/>
    <n v="1"/>
    <n v="49.96"/>
  </r>
  <r>
    <x v="355"/>
    <d v="2013-12-22T18:00:43"/>
    <n v="2013"/>
    <x v="11"/>
    <n v="22"/>
    <x v="17"/>
    <n v="1"/>
    <n v="49.96"/>
  </r>
  <r>
    <x v="355"/>
    <d v="2013-12-22T19:00:43"/>
    <n v="2013"/>
    <x v="11"/>
    <n v="22"/>
    <x v="18"/>
    <n v="1"/>
    <n v="25.01"/>
  </r>
  <r>
    <x v="355"/>
    <d v="2013-12-22T20:00:43"/>
    <n v="2013"/>
    <x v="11"/>
    <n v="22"/>
    <x v="19"/>
    <n v="1"/>
    <n v="0.43359999999999999"/>
  </r>
  <r>
    <x v="355"/>
    <d v="2013-12-22T21:00:43"/>
    <n v="2013"/>
    <x v="11"/>
    <n v="22"/>
    <x v="20"/>
    <n v="1"/>
    <n v="0"/>
  </r>
  <r>
    <x v="355"/>
    <d v="2013-12-22T22:00:43"/>
    <n v="2013"/>
    <x v="11"/>
    <n v="22"/>
    <x v="21"/>
    <n v="1"/>
    <n v="0"/>
  </r>
  <r>
    <x v="355"/>
    <d v="2013-12-22T23:00:43"/>
    <n v="2013"/>
    <x v="11"/>
    <n v="22"/>
    <x v="22"/>
    <n v="1"/>
    <n v="0"/>
  </r>
  <r>
    <x v="356"/>
    <d v="2013-12-23T00:00:43"/>
    <n v="2013"/>
    <x v="11"/>
    <n v="23"/>
    <x v="23"/>
    <n v="2"/>
    <n v="0"/>
  </r>
  <r>
    <x v="356"/>
    <d v="2013-12-23T01:00:43"/>
    <n v="2013"/>
    <x v="11"/>
    <n v="23"/>
    <x v="0"/>
    <n v="2"/>
    <n v="0"/>
  </r>
  <r>
    <x v="356"/>
    <d v="2013-12-23T02:00:43"/>
    <n v="2013"/>
    <x v="11"/>
    <n v="23"/>
    <x v="1"/>
    <n v="2"/>
    <n v="0"/>
  </r>
  <r>
    <x v="356"/>
    <d v="2013-12-23T03:00:43"/>
    <n v="2013"/>
    <x v="11"/>
    <n v="23"/>
    <x v="2"/>
    <n v="2"/>
    <n v="0"/>
  </r>
  <r>
    <x v="356"/>
    <d v="2013-12-23T04:00:43"/>
    <n v="2013"/>
    <x v="11"/>
    <n v="23"/>
    <x v="3"/>
    <n v="2"/>
    <n v="0"/>
  </r>
  <r>
    <x v="356"/>
    <d v="2013-12-23T05:00:43"/>
    <n v="2013"/>
    <x v="11"/>
    <n v="23"/>
    <x v="4"/>
    <n v="2"/>
    <n v="0"/>
  </r>
  <r>
    <x v="356"/>
    <d v="2013-12-23T06:00:43"/>
    <n v="2013"/>
    <x v="11"/>
    <n v="23"/>
    <x v="5"/>
    <n v="2"/>
    <n v="0"/>
  </r>
  <r>
    <x v="356"/>
    <d v="2013-12-23T07:00:43"/>
    <n v="2013"/>
    <x v="11"/>
    <n v="23"/>
    <x v="6"/>
    <n v="2"/>
    <n v="19.45"/>
  </r>
  <r>
    <x v="356"/>
    <d v="2013-12-23T08:00:43"/>
    <n v="2013"/>
    <x v="11"/>
    <n v="23"/>
    <x v="7"/>
    <n v="2"/>
    <n v="47.914999999999999"/>
  </r>
  <r>
    <x v="356"/>
    <d v="2013-12-23T09:00:43"/>
    <n v="2013"/>
    <x v="11"/>
    <n v="23"/>
    <x v="8"/>
    <n v="2"/>
    <n v="49.96"/>
  </r>
  <r>
    <x v="356"/>
    <d v="2013-12-23T10:00:43"/>
    <n v="2013"/>
    <x v="11"/>
    <n v="23"/>
    <x v="9"/>
    <n v="2"/>
    <n v="49.96"/>
  </r>
  <r>
    <x v="356"/>
    <d v="2013-12-23T11:00:43"/>
    <n v="2013"/>
    <x v="11"/>
    <n v="23"/>
    <x v="10"/>
    <n v="2"/>
    <n v="49.96"/>
  </r>
  <r>
    <x v="356"/>
    <d v="2013-12-23T12:00:43"/>
    <n v="2013"/>
    <x v="11"/>
    <n v="23"/>
    <x v="11"/>
    <n v="2"/>
    <n v="49.96"/>
  </r>
  <r>
    <x v="356"/>
    <d v="2013-12-23T13:00:43"/>
    <n v="2013"/>
    <x v="11"/>
    <n v="23"/>
    <x v="12"/>
    <n v="2"/>
    <n v="49.96"/>
  </r>
  <r>
    <x v="356"/>
    <d v="2013-12-23T14:00:43"/>
    <n v="2013"/>
    <x v="11"/>
    <n v="23"/>
    <x v="13"/>
    <n v="2"/>
    <n v="49.96"/>
  </r>
  <r>
    <x v="356"/>
    <d v="2013-12-23T15:00:43"/>
    <n v="2013"/>
    <x v="11"/>
    <n v="23"/>
    <x v="14"/>
    <n v="2"/>
    <n v="49.96"/>
  </r>
  <r>
    <x v="356"/>
    <d v="2013-12-23T16:00:43"/>
    <n v="2013"/>
    <x v="11"/>
    <n v="23"/>
    <x v="15"/>
    <n v="2"/>
    <n v="49.96"/>
  </r>
  <r>
    <x v="356"/>
    <d v="2013-12-23T17:00:43"/>
    <n v="2013"/>
    <x v="11"/>
    <n v="23"/>
    <x v="16"/>
    <n v="2"/>
    <n v="49.96"/>
  </r>
  <r>
    <x v="356"/>
    <d v="2013-12-23T18:00:43"/>
    <n v="2013"/>
    <x v="11"/>
    <n v="23"/>
    <x v="17"/>
    <n v="2"/>
    <n v="45.758000000000003"/>
  </r>
  <r>
    <x v="356"/>
    <d v="2013-12-23T19:00:43"/>
    <n v="2013"/>
    <x v="11"/>
    <n v="23"/>
    <x v="18"/>
    <n v="2"/>
    <n v="22.116"/>
  </r>
  <r>
    <x v="356"/>
    <d v="2013-12-23T20:00:43"/>
    <n v="2013"/>
    <x v="11"/>
    <n v="23"/>
    <x v="19"/>
    <n v="2"/>
    <n v="0.39689999999999998"/>
  </r>
  <r>
    <x v="356"/>
    <d v="2013-12-23T21:00:43"/>
    <n v="2013"/>
    <x v="11"/>
    <n v="23"/>
    <x v="20"/>
    <n v="2"/>
    <n v="0"/>
  </r>
  <r>
    <x v="356"/>
    <d v="2013-12-23T22:00:43"/>
    <n v="2013"/>
    <x v="11"/>
    <n v="23"/>
    <x v="21"/>
    <n v="2"/>
    <n v="0"/>
  </r>
  <r>
    <x v="356"/>
    <d v="2013-12-23T23:00:43"/>
    <n v="2013"/>
    <x v="11"/>
    <n v="23"/>
    <x v="22"/>
    <n v="2"/>
    <n v="0"/>
  </r>
  <r>
    <x v="357"/>
    <d v="2013-12-24T00:00:43"/>
    <n v="2013"/>
    <x v="11"/>
    <n v="24"/>
    <x v="23"/>
    <n v="3"/>
    <n v="0"/>
  </r>
  <r>
    <x v="357"/>
    <d v="2013-12-24T01:00:43"/>
    <n v="2013"/>
    <x v="11"/>
    <n v="24"/>
    <x v="0"/>
    <n v="3"/>
    <n v="0"/>
  </r>
  <r>
    <x v="357"/>
    <d v="2013-12-24T02:00:43"/>
    <n v="2013"/>
    <x v="11"/>
    <n v="24"/>
    <x v="1"/>
    <n v="3"/>
    <n v="0"/>
  </r>
  <r>
    <x v="357"/>
    <d v="2013-12-24T03:00:43"/>
    <n v="2013"/>
    <x v="11"/>
    <n v="24"/>
    <x v="2"/>
    <n v="3"/>
    <n v="0"/>
  </r>
  <r>
    <x v="357"/>
    <d v="2013-12-24T04:00:43"/>
    <n v="2013"/>
    <x v="11"/>
    <n v="24"/>
    <x v="3"/>
    <n v="3"/>
    <n v="0"/>
  </r>
  <r>
    <x v="357"/>
    <d v="2013-12-24T05:00:43"/>
    <n v="2013"/>
    <x v="11"/>
    <n v="24"/>
    <x v="4"/>
    <n v="3"/>
    <n v="0"/>
  </r>
  <r>
    <x v="357"/>
    <d v="2013-12-24T06:00:43"/>
    <n v="2013"/>
    <x v="11"/>
    <n v="24"/>
    <x v="5"/>
    <n v="3"/>
    <n v="0"/>
  </r>
  <r>
    <x v="357"/>
    <d v="2013-12-24T07:00:43"/>
    <n v="2013"/>
    <x v="11"/>
    <n v="24"/>
    <x v="6"/>
    <n v="3"/>
    <n v="19.577999999999999"/>
  </r>
  <r>
    <x v="357"/>
    <d v="2013-12-24T08:00:43"/>
    <n v="2013"/>
    <x v="11"/>
    <n v="24"/>
    <x v="7"/>
    <n v="3"/>
    <n v="48.286000000000001"/>
  </r>
  <r>
    <x v="357"/>
    <d v="2013-12-24T09:00:43"/>
    <n v="2013"/>
    <x v="11"/>
    <n v="24"/>
    <x v="8"/>
    <n v="3"/>
    <n v="49.96"/>
  </r>
  <r>
    <x v="357"/>
    <d v="2013-12-24T10:00:43"/>
    <n v="2013"/>
    <x v="11"/>
    <n v="24"/>
    <x v="9"/>
    <n v="3"/>
    <n v="49.96"/>
  </r>
  <r>
    <x v="357"/>
    <d v="2013-12-24T11:00:43"/>
    <n v="2013"/>
    <x v="11"/>
    <n v="24"/>
    <x v="10"/>
    <n v="3"/>
    <n v="49.96"/>
  </r>
  <r>
    <x v="357"/>
    <d v="2013-12-24T12:00:43"/>
    <n v="2013"/>
    <x v="11"/>
    <n v="24"/>
    <x v="11"/>
    <n v="3"/>
    <n v="49.96"/>
  </r>
  <r>
    <x v="357"/>
    <d v="2013-12-24T13:00:43"/>
    <n v="2013"/>
    <x v="11"/>
    <n v="24"/>
    <x v="12"/>
    <n v="3"/>
    <n v="49.96"/>
  </r>
  <r>
    <x v="357"/>
    <d v="2013-12-24T14:00:43"/>
    <n v="2013"/>
    <x v="11"/>
    <n v="24"/>
    <x v="13"/>
    <n v="3"/>
    <n v="49.96"/>
  </r>
  <r>
    <x v="357"/>
    <d v="2013-12-24T15:00:43"/>
    <n v="2013"/>
    <x v="11"/>
    <n v="24"/>
    <x v="14"/>
    <n v="3"/>
    <n v="49.96"/>
  </r>
  <r>
    <x v="357"/>
    <d v="2013-12-24T16:00:43"/>
    <n v="2013"/>
    <x v="11"/>
    <n v="24"/>
    <x v="15"/>
    <n v="3"/>
    <n v="49.96"/>
  </r>
  <r>
    <x v="357"/>
    <d v="2013-12-24T17:00:43"/>
    <n v="2013"/>
    <x v="11"/>
    <n v="24"/>
    <x v="16"/>
    <n v="3"/>
    <n v="49.96"/>
  </r>
  <r>
    <x v="357"/>
    <d v="2013-12-24T18:00:43"/>
    <n v="2013"/>
    <x v="11"/>
    <n v="24"/>
    <x v="17"/>
    <n v="3"/>
    <n v="49.96"/>
  </r>
  <r>
    <x v="357"/>
    <d v="2013-12-24T19:00:43"/>
    <n v="2013"/>
    <x v="11"/>
    <n v="24"/>
    <x v="18"/>
    <n v="3"/>
    <n v="25.626000000000001"/>
  </r>
  <r>
    <x v="357"/>
    <d v="2013-12-24T20:00:43"/>
    <n v="2013"/>
    <x v="11"/>
    <n v="24"/>
    <x v="19"/>
    <n v="3"/>
    <n v="0.59889999999999999"/>
  </r>
  <r>
    <x v="357"/>
    <d v="2013-12-24T21:00:43"/>
    <n v="2013"/>
    <x v="11"/>
    <n v="24"/>
    <x v="20"/>
    <n v="3"/>
    <n v="0"/>
  </r>
  <r>
    <x v="357"/>
    <d v="2013-12-24T22:00:43"/>
    <n v="2013"/>
    <x v="11"/>
    <n v="24"/>
    <x v="21"/>
    <n v="3"/>
    <n v="0"/>
  </r>
  <r>
    <x v="357"/>
    <d v="2013-12-24T23:00:43"/>
    <n v="2013"/>
    <x v="11"/>
    <n v="24"/>
    <x v="22"/>
    <n v="3"/>
    <n v="0"/>
  </r>
  <r>
    <x v="358"/>
    <d v="2013-12-25T00:00:43"/>
    <n v="2013"/>
    <x v="11"/>
    <n v="25"/>
    <x v="23"/>
    <n v="4"/>
    <n v="0"/>
  </r>
  <r>
    <x v="358"/>
    <d v="2013-12-25T01:00:43"/>
    <n v="2013"/>
    <x v="11"/>
    <n v="25"/>
    <x v="0"/>
    <n v="4"/>
    <n v="0"/>
  </r>
  <r>
    <x v="358"/>
    <d v="2013-12-25T02:00:43"/>
    <n v="2013"/>
    <x v="11"/>
    <n v="25"/>
    <x v="1"/>
    <n v="4"/>
    <n v="0"/>
  </r>
  <r>
    <x v="358"/>
    <d v="2013-12-25T03:00:43"/>
    <n v="2013"/>
    <x v="11"/>
    <n v="25"/>
    <x v="2"/>
    <n v="4"/>
    <n v="0"/>
  </r>
  <r>
    <x v="358"/>
    <d v="2013-12-25T04:00:43"/>
    <n v="2013"/>
    <x v="11"/>
    <n v="25"/>
    <x v="3"/>
    <n v="4"/>
    <n v="0"/>
  </r>
  <r>
    <x v="358"/>
    <d v="2013-12-25T05:00:43"/>
    <n v="2013"/>
    <x v="11"/>
    <n v="25"/>
    <x v="4"/>
    <n v="4"/>
    <n v="0"/>
  </r>
  <r>
    <x v="358"/>
    <d v="2013-12-25T06:00:43"/>
    <n v="2013"/>
    <x v="11"/>
    <n v="25"/>
    <x v="5"/>
    <n v="4"/>
    <n v="0"/>
  </r>
  <r>
    <x v="358"/>
    <d v="2013-12-25T07:00:43"/>
    <n v="2013"/>
    <x v="11"/>
    <n v="25"/>
    <x v="6"/>
    <n v="4"/>
    <n v="19.690000000000001"/>
  </r>
  <r>
    <x v="358"/>
    <d v="2013-12-25T08:00:43"/>
    <n v="2013"/>
    <x v="11"/>
    <n v="25"/>
    <x v="7"/>
    <n v="4"/>
    <n v="48.371000000000002"/>
  </r>
  <r>
    <x v="358"/>
    <d v="2013-12-25T09:00:43"/>
    <n v="2013"/>
    <x v="11"/>
    <n v="25"/>
    <x v="8"/>
    <n v="4"/>
    <n v="49.96"/>
  </r>
  <r>
    <x v="358"/>
    <d v="2013-12-25T10:00:43"/>
    <n v="2013"/>
    <x v="11"/>
    <n v="25"/>
    <x v="9"/>
    <n v="4"/>
    <n v="49.96"/>
  </r>
  <r>
    <x v="358"/>
    <d v="2013-12-25T11:00:43"/>
    <n v="2013"/>
    <x v="11"/>
    <n v="25"/>
    <x v="10"/>
    <n v="4"/>
    <n v="49.96"/>
  </r>
  <r>
    <x v="358"/>
    <d v="2013-12-25T12:00:43"/>
    <n v="2013"/>
    <x v="11"/>
    <n v="25"/>
    <x v="11"/>
    <n v="4"/>
    <n v="49.96"/>
  </r>
  <r>
    <x v="358"/>
    <d v="2013-12-25T13:00:43"/>
    <n v="2013"/>
    <x v="11"/>
    <n v="25"/>
    <x v="12"/>
    <n v="4"/>
    <n v="49.96"/>
  </r>
  <r>
    <x v="358"/>
    <d v="2013-12-25T14:00:43"/>
    <n v="2013"/>
    <x v="11"/>
    <n v="25"/>
    <x v="13"/>
    <n v="4"/>
    <n v="49.96"/>
  </r>
  <r>
    <x v="358"/>
    <d v="2013-12-25T15:00:43"/>
    <n v="2013"/>
    <x v="11"/>
    <n v="25"/>
    <x v="14"/>
    <n v="4"/>
    <n v="49.96"/>
  </r>
  <r>
    <x v="358"/>
    <d v="2013-12-25T16:00:43"/>
    <n v="2013"/>
    <x v="11"/>
    <n v="25"/>
    <x v="15"/>
    <n v="4"/>
    <n v="49.96"/>
  </r>
  <r>
    <x v="358"/>
    <d v="2013-12-25T17:00:43"/>
    <n v="2013"/>
    <x v="11"/>
    <n v="25"/>
    <x v="16"/>
    <n v="4"/>
    <n v="49.96"/>
  </r>
  <r>
    <x v="358"/>
    <d v="2013-12-25T18:00:43"/>
    <n v="2013"/>
    <x v="11"/>
    <n v="25"/>
    <x v="17"/>
    <n v="4"/>
    <n v="48.466000000000001"/>
  </r>
  <r>
    <x v="358"/>
    <d v="2013-12-25T19:00:43"/>
    <n v="2013"/>
    <x v="11"/>
    <n v="25"/>
    <x v="18"/>
    <n v="4"/>
    <n v="25.401"/>
  </r>
  <r>
    <x v="358"/>
    <d v="2013-12-25T20:00:43"/>
    <n v="2013"/>
    <x v="11"/>
    <n v="25"/>
    <x v="19"/>
    <n v="4"/>
    <n v="0.54990000000000006"/>
  </r>
  <r>
    <x v="358"/>
    <d v="2013-12-25T21:00:43"/>
    <n v="2013"/>
    <x v="11"/>
    <n v="25"/>
    <x v="20"/>
    <n v="4"/>
    <n v="0"/>
  </r>
  <r>
    <x v="358"/>
    <d v="2013-12-25T22:00:43"/>
    <n v="2013"/>
    <x v="11"/>
    <n v="25"/>
    <x v="21"/>
    <n v="4"/>
    <n v="0"/>
  </r>
  <r>
    <x v="358"/>
    <d v="2013-12-25T23:00:43"/>
    <n v="2013"/>
    <x v="11"/>
    <n v="25"/>
    <x v="22"/>
    <n v="4"/>
    <n v="0"/>
  </r>
  <r>
    <x v="359"/>
    <d v="2013-12-26T00:00:43"/>
    <n v="2013"/>
    <x v="11"/>
    <n v="26"/>
    <x v="23"/>
    <n v="5"/>
    <n v="0"/>
  </r>
  <r>
    <x v="359"/>
    <d v="2013-12-26T01:00:43"/>
    <n v="2013"/>
    <x v="11"/>
    <n v="26"/>
    <x v="0"/>
    <n v="5"/>
    <n v="0"/>
  </r>
  <r>
    <x v="359"/>
    <d v="2013-12-26T02:00:43"/>
    <n v="2013"/>
    <x v="11"/>
    <n v="26"/>
    <x v="1"/>
    <n v="5"/>
    <n v="0"/>
  </r>
  <r>
    <x v="359"/>
    <d v="2013-12-26T03:00:43"/>
    <n v="2013"/>
    <x v="11"/>
    <n v="26"/>
    <x v="2"/>
    <n v="5"/>
    <n v="0"/>
  </r>
  <r>
    <x v="359"/>
    <d v="2013-12-26T04:00:43"/>
    <n v="2013"/>
    <x v="11"/>
    <n v="26"/>
    <x v="3"/>
    <n v="5"/>
    <n v="0"/>
  </r>
  <r>
    <x v="359"/>
    <d v="2013-12-26T05:00:43"/>
    <n v="2013"/>
    <x v="11"/>
    <n v="26"/>
    <x v="4"/>
    <n v="5"/>
    <n v="0"/>
  </r>
  <r>
    <x v="359"/>
    <d v="2013-12-26T06:00:43"/>
    <n v="2013"/>
    <x v="11"/>
    <n v="26"/>
    <x v="5"/>
    <n v="5"/>
    <n v="0"/>
  </r>
  <r>
    <x v="359"/>
    <d v="2013-12-26T07:00:43"/>
    <n v="2013"/>
    <x v="11"/>
    <n v="26"/>
    <x v="6"/>
    <n v="5"/>
    <n v="19.263000000000002"/>
  </r>
  <r>
    <x v="359"/>
    <d v="2013-12-26T08:00:43"/>
    <n v="2013"/>
    <x v="11"/>
    <n v="26"/>
    <x v="7"/>
    <n v="5"/>
    <n v="47.941000000000003"/>
  </r>
  <r>
    <x v="359"/>
    <d v="2013-12-26T09:00:43"/>
    <n v="2013"/>
    <x v="11"/>
    <n v="26"/>
    <x v="8"/>
    <n v="5"/>
    <n v="49.96"/>
  </r>
  <r>
    <x v="359"/>
    <d v="2013-12-26T10:00:43"/>
    <n v="2013"/>
    <x v="11"/>
    <n v="26"/>
    <x v="9"/>
    <n v="5"/>
    <n v="49.96"/>
  </r>
  <r>
    <x v="359"/>
    <d v="2013-12-26T11:00:43"/>
    <n v="2013"/>
    <x v="11"/>
    <n v="26"/>
    <x v="10"/>
    <n v="5"/>
    <n v="49.96"/>
  </r>
  <r>
    <x v="359"/>
    <d v="2013-12-26T12:00:43"/>
    <n v="2013"/>
    <x v="11"/>
    <n v="26"/>
    <x v="11"/>
    <n v="5"/>
    <n v="49.96"/>
  </r>
  <r>
    <x v="359"/>
    <d v="2013-12-26T13:00:43"/>
    <n v="2013"/>
    <x v="11"/>
    <n v="26"/>
    <x v="12"/>
    <n v="5"/>
    <n v="49.96"/>
  </r>
  <r>
    <x v="359"/>
    <d v="2013-12-26T14:00:43"/>
    <n v="2013"/>
    <x v="11"/>
    <n v="26"/>
    <x v="13"/>
    <n v="5"/>
    <n v="49.96"/>
  </r>
  <r>
    <x v="359"/>
    <d v="2013-12-26T15:00:43"/>
    <n v="2013"/>
    <x v="11"/>
    <n v="26"/>
    <x v="14"/>
    <n v="5"/>
    <n v="49.96"/>
  </r>
  <r>
    <x v="359"/>
    <d v="2013-12-26T16:00:43"/>
    <n v="2013"/>
    <x v="11"/>
    <n v="26"/>
    <x v="15"/>
    <n v="5"/>
    <n v="49.96"/>
  </r>
  <r>
    <x v="359"/>
    <d v="2013-12-26T17:00:43"/>
    <n v="2013"/>
    <x v="11"/>
    <n v="26"/>
    <x v="16"/>
    <n v="5"/>
    <n v="49.96"/>
  </r>
  <r>
    <x v="359"/>
    <d v="2013-12-26T18:00:43"/>
    <n v="2013"/>
    <x v="11"/>
    <n v="26"/>
    <x v="17"/>
    <n v="5"/>
    <n v="46.768999999999998"/>
  </r>
  <r>
    <x v="359"/>
    <d v="2013-12-26T19:00:43"/>
    <n v="2013"/>
    <x v="11"/>
    <n v="26"/>
    <x v="18"/>
    <n v="5"/>
    <n v="24.131"/>
  </r>
  <r>
    <x v="359"/>
    <d v="2013-12-26T20:00:43"/>
    <n v="2013"/>
    <x v="11"/>
    <n v="26"/>
    <x v="19"/>
    <n v="5"/>
    <n v="0.4592"/>
  </r>
  <r>
    <x v="359"/>
    <d v="2013-12-26T21:00:43"/>
    <n v="2013"/>
    <x v="11"/>
    <n v="26"/>
    <x v="20"/>
    <n v="5"/>
    <n v="0"/>
  </r>
  <r>
    <x v="359"/>
    <d v="2013-12-26T22:00:43"/>
    <n v="2013"/>
    <x v="11"/>
    <n v="26"/>
    <x v="21"/>
    <n v="5"/>
    <n v="0"/>
  </r>
  <r>
    <x v="359"/>
    <d v="2013-12-26T23:00:43"/>
    <n v="2013"/>
    <x v="11"/>
    <n v="26"/>
    <x v="22"/>
    <n v="5"/>
    <n v="0"/>
  </r>
  <r>
    <x v="360"/>
    <d v="2013-12-27T00:00:43"/>
    <n v="2013"/>
    <x v="11"/>
    <n v="27"/>
    <x v="23"/>
    <n v="6"/>
    <n v="0"/>
  </r>
  <r>
    <x v="360"/>
    <d v="2013-12-27T01:00:43"/>
    <n v="2013"/>
    <x v="11"/>
    <n v="27"/>
    <x v="0"/>
    <n v="6"/>
    <n v="0"/>
  </r>
  <r>
    <x v="360"/>
    <d v="2013-12-27T02:00:43"/>
    <n v="2013"/>
    <x v="11"/>
    <n v="27"/>
    <x v="1"/>
    <n v="6"/>
    <n v="0"/>
  </r>
  <r>
    <x v="360"/>
    <d v="2013-12-27T03:00:43"/>
    <n v="2013"/>
    <x v="11"/>
    <n v="27"/>
    <x v="2"/>
    <n v="6"/>
    <n v="0"/>
  </r>
  <r>
    <x v="360"/>
    <d v="2013-12-27T04:00:43"/>
    <n v="2013"/>
    <x v="11"/>
    <n v="27"/>
    <x v="3"/>
    <n v="6"/>
    <n v="0"/>
  </r>
  <r>
    <x v="360"/>
    <d v="2013-12-27T05:00:43"/>
    <n v="2013"/>
    <x v="11"/>
    <n v="27"/>
    <x v="4"/>
    <n v="6"/>
    <n v="0"/>
  </r>
  <r>
    <x v="360"/>
    <d v="2013-12-27T06:00:43"/>
    <n v="2013"/>
    <x v="11"/>
    <n v="27"/>
    <x v="5"/>
    <n v="6"/>
    <n v="0"/>
  </r>
  <r>
    <x v="360"/>
    <d v="2013-12-27T07:00:43"/>
    <n v="2013"/>
    <x v="11"/>
    <n v="27"/>
    <x v="6"/>
    <n v="6"/>
    <n v="19.012"/>
  </r>
  <r>
    <x v="360"/>
    <d v="2013-12-27T08:00:43"/>
    <n v="2013"/>
    <x v="11"/>
    <n v="27"/>
    <x v="7"/>
    <n v="6"/>
    <n v="48.545000000000002"/>
  </r>
  <r>
    <x v="360"/>
    <d v="2013-12-27T09:00:43"/>
    <n v="2013"/>
    <x v="11"/>
    <n v="27"/>
    <x v="8"/>
    <n v="6"/>
    <n v="49.96"/>
  </r>
  <r>
    <x v="360"/>
    <d v="2013-12-27T10:00:43"/>
    <n v="2013"/>
    <x v="11"/>
    <n v="27"/>
    <x v="9"/>
    <n v="6"/>
    <n v="49.96"/>
  </r>
  <r>
    <x v="360"/>
    <d v="2013-12-27T11:00:43"/>
    <n v="2013"/>
    <x v="11"/>
    <n v="27"/>
    <x v="10"/>
    <n v="6"/>
    <n v="49.96"/>
  </r>
  <r>
    <x v="360"/>
    <d v="2013-12-27T12:00:43"/>
    <n v="2013"/>
    <x v="11"/>
    <n v="27"/>
    <x v="11"/>
    <n v="6"/>
    <n v="49.96"/>
  </r>
  <r>
    <x v="360"/>
    <d v="2013-12-27T13:00:43"/>
    <n v="2013"/>
    <x v="11"/>
    <n v="27"/>
    <x v="12"/>
    <n v="6"/>
    <n v="49.96"/>
  </r>
  <r>
    <x v="360"/>
    <d v="2013-12-27T14:00:43"/>
    <n v="2013"/>
    <x v="11"/>
    <n v="27"/>
    <x v="13"/>
    <n v="6"/>
    <n v="49.96"/>
  </r>
  <r>
    <x v="360"/>
    <d v="2013-12-27T15:00:43"/>
    <n v="2013"/>
    <x v="11"/>
    <n v="27"/>
    <x v="14"/>
    <n v="6"/>
    <n v="49.96"/>
  </r>
  <r>
    <x v="360"/>
    <d v="2013-12-27T16:00:43"/>
    <n v="2013"/>
    <x v="11"/>
    <n v="27"/>
    <x v="15"/>
    <n v="6"/>
    <n v="49.96"/>
  </r>
  <r>
    <x v="360"/>
    <d v="2013-12-27T17:00:43"/>
    <n v="2013"/>
    <x v="11"/>
    <n v="27"/>
    <x v="16"/>
    <n v="6"/>
    <n v="49.96"/>
  </r>
  <r>
    <x v="360"/>
    <d v="2013-12-27T18:00:43"/>
    <n v="2013"/>
    <x v="11"/>
    <n v="27"/>
    <x v="17"/>
    <n v="6"/>
    <n v="49.96"/>
  </r>
  <r>
    <x v="360"/>
    <d v="2013-12-27T19:00:43"/>
    <n v="2013"/>
    <x v="11"/>
    <n v="27"/>
    <x v="18"/>
    <n v="6"/>
    <n v="26.484999999999999"/>
  </r>
  <r>
    <x v="360"/>
    <d v="2013-12-27T20:00:43"/>
    <n v="2013"/>
    <x v="11"/>
    <n v="27"/>
    <x v="19"/>
    <n v="6"/>
    <n v="0.81040000000000001"/>
  </r>
  <r>
    <x v="360"/>
    <d v="2013-12-27T21:00:43"/>
    <n v="2013"/>
    <x v="11"/>
    <n v="27"/>
    <x v="20"/>
    <n v="6"/>
    <n v="0"/>
  </r>
  <r>
    <x v="360"/>
    <d v="2013-12-27T22:00:43"/>
    <n v="2013"/>
    <x v="11"/>
    <n v="27"/>
    <x v="21"/>
    <n v="6"/>
    <n v="0"/>
  </r>
  <r>
    <x v="360"/>
    <d v="2013-12-27T23:00:43"/>
    <n v="2013"/>
    <x v="11"/>
    <n v="27"/>
    <x v="22"/>
    <n v="6"/>
    <n v="0"/>
  </r>
  <r>
    <x v="361"/>
    <d v="2013-12-28T00:00:43"/>
    <n v="2013"/>
    <x v="11"/>
    <n v="28"/>
    <x v="23"/>
    <n v="7"/>
    <n v="0"/>
  </r>
  <r>
    <x v="361"/>
    <d v="2013-12-28T01:00:43"/>
    <n v="2013"/>
    <x v="11"/>
    <n v="28"/>
    <x v="0"/>
    <n v="7"/>
    <n v="0"/>
  </r>
  <r>
    <x v="361"/>
    <d v="2013-12-28T02:00:43"/>
    <n v="2013"/>
    <x v="11"/>
    <n v="28"/>
    <x v="1"/>
    <n v="7"/>
    <n v="0"/>
  </r>
  <r>
    <x v="361"/>
    <d v="2013-12-28T03:00:43"/>
    <n v="2013"/>
    <x v="11"/>
    <n v="28"/>
    <x v="2"/>
    <n v="7"/>
    <n v="0"/>
  </r>
  <r>
    <x v="361"/>
    <d v="2013-12-28T04:00:43"/>
    <n v="2013"/>
    <x v="11"/>
    <n v="28"/>
    <x v="3"/>
    <n v="7"/>
    <n v="0"/>
  </r>
  <r>
    <x v="361"/>
    <d v="2013-12-28T05:00:43"/>
    <n v="2013"/>
    <x v="11"/>
    <n v="28"/>
    <x v="4"/>
    <n v="7"/>
    <n v="0"/>
  </r>
  <r>
    <x v="361"/>
    <d v="2013-12-28T06:00:43"/>
    <n v="2013"/>
    <x v="11"/>
    <n v="28"/>
    <x v="5"/>
    <n v="7"/>
    <n v="0"/>
  </r>
  <r>
    <x v="361"/>
    <d v="2013-12-28T07:00:43"/>
    <n v="2013"/>
    <x v="11"/>
    <n v="28"/>
    <x v="6"/>
    <n v="7"/>
    <n v="18.613"/>
  </r>
  <r>
    <x v="361"/>
    <d v="2013-12-28T08:00:43"/>
    <n v="2013"/>
    <x v="11"/>
    <n v="28"/>
    <x v="7"/>
    <n v="7"/>
    <n v="48.406999999999996"/>
  </r>
  <r>
    <x v="361"/>
    <d v="2013-12-28T09:00:43"/>
    <n v="2013"/>
    <x v="11"/>
    <n v="28"/>
    <x v="8"/>
    <n v="7"/>
    <n v="49.96"/>
  </r>
  <r>
    <x v="361"/>
    <d v="2013-12-28T10:00:43"/>
    <n v="2013"/>
    <x v="11"/>
    <n v="28"/>
    <x v="9"/>
    <n v="7"/>
    <n v="49.96"/>
  </r>
  <r>
    <x v="361"/>
    <d v="2013-12-28T11:00:43"/>
    <n v="2013"/>
    <x v="11"/>
    <n v="28"/>
    <x v="10"/>
    <n v="7"/>
    <n v="49.96"/>
  </r>
  <r>
    <x v="361"/>
    <d v="2013-12-28T12:00:43"/>
    <n v="2013"/>
    <x v="11"/>
    <n v="28"/>
    <x v="11"/>
    <n v="7"/>
    <n v="49.96"/>
  </r>
  <r>
    <x v="361"/>
    <d v="2013-12-28T13:00:43"/>
    <n v="2013"/>
    <x v="11"/>
    <n v="28"/>
    <x v="12"/>
    <n v="7"/>
    <n v="49.96"/>
  </r>
  <r>
    <x v="361"/>
    <d v="2013-12-28T14:00:43"/>
    <n v="2013"/>
    <x v="11"/>
    <n v="28"/>
    <x v="13"/>
    <n v="7"/>
    <n v="49.96"/>
  </r>
  <r>
    <x v="361"/>
    <d v="2013-12-28T15:00:43"/>
    <n v="2013"/>
    <x v="11"/>
    <n v="28"/>
    <x v="14"/>
    <n v="7"/>
    <n v="49.96"/>
  </r>
  <r>
    <x v="361"/>
    <d v="2013-12-28T16:00:43"/>
    <n v="2013"/>
    <x v="11"/>
    <n v="28"/>
    <x v="15"/>
    <n v="7"/>
    <n v="49.96"/>
  </r>
  <r>
    <x v="361"/>
    <d v="2013-12-28T17:00:43"/>
    <n v="2013"/>
    <x v="11"/>
    <n v="28"/>
    <x v="16"/>
    <n v="7"/>
    <n v="49.96"/>
  </r>
  <r>
    <x v="361"/>
    <d v="2013-12-28T18:00:43"/>
    <n v="2013"/>
    <x v="11"/>
    <n v="28"/>
    <x v="17"/>
    <n v="7"/>
    <n v="48.481000000000002"/>
  </r>
  <r>
    <x v="361"/>
    <d v="2013-12-28T19:00:43"/>
    <n v="2013"/>
    <x v="11"/>
    <n v="28"/>
    <x v="18"/>
    <n v="7"/>
    <n v="26.733000000000001"/>
  </r>
  <r>
    <x v="361"/>
    <d v="2013-12-28T20:00:43"/>
    <n v="2013"/>
    <x v="11"/>
    <n v="28"/>
    <x v="19"/>
    <n v="7"/>
    <n v="0.94350000000000001"/>
  </r>
  <r>
    <x v="361"/>
    <d v="2013-12-28T21:00:43"/>
    <n v="2013"/>
    <x v="11"/>
    <n v="28"/>
    <x v="20"/>
    <n v="7"/>
    <n v="0"/>
  </r>
  <r>
    <x v="361"/>
    <d v="2013-12-28T22:00:43"/>
    <n v="2013"/>
    <x v="11"/>
    <n v="28"/>
    <x v="21"/>
    <n v="7"/>
    <n v="0"/>
  </r>
  <r>
    <x v="361"/>
    <d v="2013-12-28T23:00:43"/>
    <n v="2013"/>
    <x v="11"/>
    <n v="28"/>
    <x v="22"/>
    <n v="7"/>
    <n v="0"/>
  </r>
  <r>
    <x v="362"/>
    <d v="2013-12-29T00:00:43"/>
    <n v="2013"/>
    <x v="11"/>
    <n v="29"/>
    <x v="23"/>
    <n v="1"/>
    <n v="0"/>
  </r>
  <r>
    <x v="362"/>
    <d v="2013-12-29T01:00:43"/>
    <n v="2013"/>
    <x v="11"/>
    <n v="29"/>
    <x v="0"/>
    <n v="1"/>
    <n v="0"/>
  </r>
  <r>
    <x v="362"/>
    <d v="2013-12-29T02:00:43"/>
    <n v="2013"/>
    <x v="11"/>
    <n v="29"/>
    <x v="1"/>
    <n v="1"/>
    <n v="0"/>
  </r>
  <r>
    <x v="362"/>
    <d v="2013-12-29T03:00:43"/>
    <n v="2013"/>
    <x v="11"/>
    <n v="29"/>
    <x v="2"/>
    <n v="1"/>
    <n v="0"/>
  </r>
  <r>
    <x v="362"/>
    <d v="2013-12-29T04:00:43"/>
    <n v="2013"/>
    <x v="11"/>
    <n v="29"/>
    <x v="3"/>
    <n v="1"/>
    <n v="0"/>
  </r>
  <r>
    <x v="362"/>
    <d v="2013-12-29T05:00:43"/>
    <n v="2013"/>
    <x v="11"/>
    <n v="29"/>
    <x v="4"/>
    <n v="1"/>
    <n v="0"/>
  </r>
  <r>
    <x v="362"/>
    <d v="2013-12-29T06:00:43"/>
    <n v="2013"/>
    <x v="11"/>
    <n v="29"/>
    <x v="5"/>
    <n v="1"/>
    <n v="0"/>
  </r>
  <r>
    <x v="362"/>
    <d v="2013-12-29T07:00:43"/>
    <n v="2013"/>
    <x v="11"/>
    <n v="29"/>
    <x v="6"/>
    <n v="1"/>
    <n v="18.445"/>
  </r>
  <r>
    <x v="362"/>
    <d v="2013-12-29T08:00:43"/>
    <n v="2013"/>
    <x v="11"/>
    <n v="29"/>
    <x v="7"/>
    <n v="1"/>
    <n v="49.146000000000001"/>
  </r>
  <r>
    <x v="362"/>
    <d v="2013-12-29T09:00:43"/>
    <n v="2013"/>
    <x v="11"/>
    <n v="29"/>
    <x v="8"/>
    <n v="1"/>
    <n v="49.96"/>
  </r>
  <r>
    <x v="362"/>
    <d v="2013-12-29T10:00:43"/>
    <n v="2013"/>
    <x v="11"/>
    <n v="29"/>
    <x v="9"/>
    <n v="1"/>
    <n v="49.96"/>
  </r>
  <r>
    <x v="362"/>
    <d v="2013-12-29T11:00:43"/>
    <n v="2013"/>
    <x v="11"/>
    <n v="29"/>
    <x v="10"/>
    <n v="1"/>
    <n v="49.96"/>
  </r>
  <r>
    <x v="362"/>
    <d v="2013-12-29T12:00:43"/>
    <n v="2013"/>
    <x v="11"/>
    <n v="29"/>
    <x v="11"/>
    <n v="1"/>
    <n v="49.96"/>
  </r>
  <r>
    <x v="362"/>
    <d v="2013-12-29T13:00:43"/>
    <n v="2013"/>
    <x v="11"/>
    <n v="29"/>
    <x v="12"/>
    <n v="1"/>
    <n v="49.96"/>
  </r>
  <r>
    <x v="362"/>
    <d v="2013-12-29T14:00:43"/>
    <n v="2013"/>
    <x v="11"/>
    <n v="29"/>
    <x v="13"/>
    <n v="1"/>
    <n v="49.96"/>
  </r>
  <r>
    <x v="362"/>
    <d v="2013-12-29T15:00:44"/>
    <n v="2013"/>
    <x v="11"/>
    <n v="29"/>
    <x v="14"/>
    <n v="1"/>
    <n v="49.96"/>
  </r>
  <r>
    <x v="362"/>
    <d v="2013-12-29T16:00:44"/>
    <n v="2013"/>
    <x v="11"/>
    <n v="29"/>
    <x v="15"/>
    <n v="1"/>
    <n v="49.96"/>
  </r>
  <r>
    <x v="362"/>
    <d v="2013-12-29T17:00:44"/>
    <n v="2013"/>
    <x v="11"/>
    <n v="29"/>
    <x v="16"/>
    <n v="1"/>
    <n v="49.96"/>
  </r>
  <r>
    <x v="362"/>
    <d v="2013-12-29T18:00:44"/>
    <n v="2013"/>
    <x v="11"/>
    <n v="29"/>
    <x v="17"/>
    <n v="1"/>
    <n v="49.96"/>
  </r>
  <r>
    <x v="362"/>
    <d v="2013-12-29T19:00:44"/>
    <n v="2013"/>
    <x v="11"/>
    <n v="29"/>
    <x v="18"/>
    <n v="1"/>
    <n v="27.498000000000001"/>
  </r>
  <r>
    <x v="362"/>
    <d v="2013-12-29T20:00:44"/>
    <n v="2013"/>
    <x v="11"/>
    <n v="29"/>
    <x v="19"/>
    <n v="1"/>
    <n v="0.81969999999999998"/>
  </r>
  <r>
    <x v="362"/>
    <d v="2013-12-29T21:00:44"/>
    <n v="2013"/>
    <x v="11"/>
    <n v="29"/>
    <x v="20"/>
    <n v="1"/>
    <n v="0"/>
  </r>
  <r>
    <x v="362"/>
    <d v="2013-12-29T22:00:44"/>
    <n v="2013"/>
    <x v="11"/>
    <n v="29"/>
    <x v="21"/>
    <n v="1"/>
    <n v="0"/>
  </r>
  <r>
    <x v="362"/>
    <d v="2013-12-29T23:00:44"/>
    <n v="2013"/>
    <x v="11"/>
    <n v="29"/>
    <x v="22"/>
    <n v="1"/>
    <n v="0"/>
  </r>
  <r>
    <x v="363"/>
    <d v="2013-12-30T00:00:44"/>
    <n v="2013"/>
    <x v="11"/>
    <n v="30"/>
    <x v="23"/>
    <n v="2"/>
    <n v="0"/>
  </r>
  <r>
    <x v="363"/>
    <d v="2013-12-30T01:00:44"/>
    <n v="2013"/>
    <x v="11"/>
    <n v="30"/>
    <x v="0"/>
    <n v="2"/>
    <n v="0"/>
  </r>
  <r>
    <x v="363"/>
    <d v="2013-12-30T02:00:44"/>
    <n v="2013"/>
    <x v="11"/>
    <n v="30"/>
    <x v="1"/>
    <n v="2"/>
    <n v="0"/>
  </r>
  <r>
    <x v="363"/>
    <d v="2013-12-30T03:00:44"/>
    <n v="2013"/>
    <x v="11"/>
    <n v="30"/>
    <x v="2"/>
    <n v="2"/>
    <n v="0"/>
  </r>
  <r>
    <x v="363"/>
    <d v="2013-12-30T04:00:44"/>
    <n v="2013"/>
    <x v="11"/>
    <n v="30"/>
    <x v="3"/>
    <n v="2"/>
    <n v="0"/>
  </r>
  <r>
    <x v="363"/>
    <d v="2013-12-30T05:00:44"/>
    <n v="2013"/>
    <x v="11"/>
    <n v="30"/>
    <x v="4"/>
    <n v="2"/>
    <n v="0"/>
  </r>
  <r>
    <x v="363"/>
    <d v="2013-12-30T06:00:44"/>
    <n v="2013"/>
    <x v="11"/>
    <n v="30"/>
    <x v="5"/>
    <n v="2"/>
    <n v="0"/>
  </r>
  <r>
    <x v="363"/>
    <d v="2013-12-30T07:00:44"/>
    <n v="2013"/>
    <x v="11"/>
    <n v="30"/>
    <x v="6"/>
    <n v="2"/>
    <n v="18.190999999999999"/>
  </r>
  <r>
    <x v="363"/>
    <d v="2013-12-30T08:00:44"/>
    <n v="2013"/>
    <x v="11"/>
    <n v="30"/>
    <x v="7"/>
    <n v="2"/>
    <n v="48.959000000000003"/>
  </r>
  <r>
    <x v="363"/>
    <d v="2013-12-30T09:00:44"/>
    <n v="2013"/>
    <x v="11"/>
    <n v="30"/>
    <x v="8"/>
    <n v="2"/>
    <n v="49.96"/>
  </r>
  <r>
    <x v="363"/>
    <d v="2013-12-30T10:00:44"/>
    <n v="2013"/>
    <x v="11"/>
    <n v="30"/>
    <x v="9"/>
    <n v="2"/>
    <n v="49.96"/>
  </r>
  <r>
    <x v="363"/>
    <d v="2013-12-30T11:00:44"/>
    <n v="2013"/>
    <x v="11"/>
    <n v="30"/>
    <x v="10"/>
    <n v="2"/>
    <n v="49.96"/>
  </r>
  <r>
    <x v="363"/>
    <d v="2013-12-30T12:00:44"/>
    <n v="2013"/>
    <x v="11"/>
    <n v="30"/>
    <x v="11"/>
    <n v="2"/>
    <n v="49.96"/>
  </r>
  <r>
    <x v="363"/>
    <d v="2013-12-30T13:00:44"/>
    <n v="2013"/>
    <x v="11"/>
    <n v="30"/>
    <x v="12"/>
    <n v="2"/>
    <n v="49.96"/>
  </r>
  <r>
    <x v="363"/>
    <d v="2013-12-30T14:00:44"/>
    <n v="2013"/>
    <x v="11"/>
    <n v="30"/>
    <x v="13"/>
    <n v="2"/>
    <n v="49.96"/>
  </r>
  <r>
    <x v="363"/>
    <d v="2013-12-30T15:00:44"/>
    <n v="2013"/>
    <x v="11"/>
    <n v="30"/>
    <x v="14"/>
    <n v="2"/>
    <n v="49.96"/>
  </r>
  <r>
    <x v="363"/>
    <d v="2013-12-30T16:00:44"/>
    <n v="2013"/>
    <x v="11"/>
    <n v="30"/>
    <x v="15"/>
    <n v="2"/>
    <n v="49.96"/>
  </r>
  <r>
    <x v="363"/>
    <d v="2013-12-30T17:00:44"/>
    <n v="2013"/>
    <x v="11"/>
    <n v="30"/>
    <x v="16"/>
    <n v="2"/>
    <n v="49.96"/>
  </r>
  <r>
    <x v="363"/>
    <d v="2013-12-30T18:00:44"/>
    <n v="2013"/>
    <x v="11"/>
    <n v="30"/>
    <x v="17"/>
    <n v="2"/>
    <n v="49.96"/>
  </r>
  <r>
    <x v="363"/>
    <d v="2013-12-30T19:00:44"/>
    <n v="2013"/>
    <x v="11"/>
    <n v="30"/>
    <x v="18"/>
    <n v="2"/>
    <n v="26.747"/>
  </r>
  <r>
    <x v="363"/>
    <d v="2013-12-30T20:00:44"/>
    <n v="2013"/>
    <x v="11"/>
    <n v="30"/>
    <x v="19"/>
    <n v="2"/>
    <n v="0.82689999999999997"/>
  </r>
  <r>
    <x v="363"/>
    <d v="2013-12-30T21:00:44"/>
    <n v="2013"/>
    <x v="11"/>
    <n v="30"/>
    <x v="20"/>
    <n v="2"/>
    <n v="0"/>
  </r>
  <r>
    <x v="363"/>
    <d v="2013-12-30T22:00:44"/>
    <n v="2013"/>
    <x v="11"/>
    <n v="30"/>
    <x v="21"/>
    <n v="2"/>
    <n v="0"/>
  </r>
  <r>
    <x v="363"/>
    <d v="2013-12-30T23:00:44"/>
    <n v="2013"/>
    <x v="11"/>
    <n v="30"/>
    <x v="22"/>
    <n v="2"/>
    <n v="0"/>
  </r>
  <r>
    <x v="364"/>
    <d v="2013-12-31T00:00:44"/>
    <n v="2013"/>
    <x v="11"/>
    <n v="31"/>
    <x v="23"/>
    <n v="3"/>
    <n v="0"/>
  </r>
  <r>
    <x v="364"/>
    <d v="2013-12-31T01:00:44"/>
    <n v="2013"/>
    <x v="11"/>
    <n v="31"/>
    <x v="0"/>
    <n v="3"/>
    <n v="0"/>
  </r>
  <r>
    <x v="364"/>
    <d v="2013-12-31T02:00:44"/>
    <n v="2013"/>
    <x v="11"/>
    <n v="31"/>
    <x v="1"/>
    <n v="3"/>
    <n v="0"/>
  </r>
  <r>
    <x v="364"/>
    <d v="2013-12-31T03:00:44"/>
    <n v="2013"/>
    <x v="11"/>
    <n v="31"/>
    <x v="2"/>
    <n v="3"/>
    <n v="0"/>
  </r>
  <r>
    <x v="364"/>
    <d v="2013-12-31T04:00:44"/>
    <n v="2013"/>
    <x v="11"/>
    <n v="31"/>
    <x v="3"/>
    <n v="3"/>
    <n v="0"/>
  </r>
  <r>
    <x v="364"/>
    <d v="2013-12-31T05:00:44"/>
    <n v="2013"/>
    <x v="11"/>
    <n v="31"/>
    <x v="4"/>
    <n v="3"/>
    <n v="0"/>
  </r>
  <r>
    <x v="364"/>
    <d v="2013-12-31T06:00:44"/>
    <n v="2013"/>
    <x v="11"/>
    <n v="31"/>
    <x v="5"/>
    <n v="3"/>
    <n v="0"/>
  </r>
  <r>
    <x v="364"/>
    <d v="2013-12-31T07:00:44"/>
    <n v="2013"/>
    <x v="11"/>
    <n v="31"/>
    <x v="6"/>
    <n v="3"/>
    <n v="17.675999999999998"/>
  </r>
  <r>
    <x v="364"/>
    <d v="2013-12-31T08:00:44"/>
    <n v="2013"/>
    <x v="11"/>
    <n v="31"/>
    <x v="7"/>
    <n v="3"/>
    <n v="48.430999999999997"/>
  </r>
  <r>
    <x v="364"/>
    <d v="2013-12-31T09:00:44"/>
    <n v="2013"/>
    <x v="11"/>
    <n v="31"/>
    <x v="8"/>
    <n v="3"/>
    <n v="49.96"/>
  </r>
  <r>
    <x v="364"/>
    <d v="2013-12-31T10:00:44"/>
    <n v="2013"/>
    <x v="11"/>
    <n v="31"/>
    <x v="9"/>
    <n v="3"/>
    <n v="49.96"/>
  </r>
  <r>
    <x v="364"/>
    <d v="2013-12-31T11:00:44"/>
    <n v="2013"/>
    <x v="11"/>
    <n v="31"/>
    <x v="10"/>
    <n v="3"/>
    <n v="49.96"/>
  </r>
  <r>
    <x v="364"/>
    <d v="2013-12-31T12:00:44"/>
    <n v="2013"/>
    <x v="11"/>
    <n v="31"/>
    <x v="11"/>
    <n v="3"/>
    <n v="49.96"/>
  </r>
  <r>
    <x v="364"/>
    <d v="2013-12-31T13:00:44"/>
    <n v="2013"/>
    <x v="11"/>
    <n v="31"/>
    <x v="12"/>
    <n v="3"/>
    <n v="49.96"/>
  </r>
  <r>
    <x v="364"/>
    <d v="2013-12-31T14:00:44"/>
    <n v="2013"/>
    <x v="11"/>
    <n v="31"/>
    <x v="13"/>
    <n v="3"/>
    <n v="49.96"/>
  </r>
  <r>
    <x v="364"/>
    <d v="2013-12-31T15:00:44"/>
    <n v="2013"/>
    <x v="11"/>
    <n v="31"/>
    <x v="14"/>
    <n v="3"/>
    <n v="49.96"/>
  </r>
  <r>
    <x v="364"/>
    <d v="2013-12-31T16:00:44"/>
    <n v="2013"/>
    <x v="11"/>
    <n v="31"/>
    <x v="15"/>
    <n v="3"/>
    <n v="49.96"/>
  </r>
  <r>
    <x v="364"/>
    <d v="2013-12-31T17:00:44"/>
    <n v="2013"/>
    <x v="11"/>
    <n v="31"/>
    <x v="16"/>
    <n v="3"/>
    <n v="49.96"/>
  </r>
  <r>
    <x v="364"/>
    <d v="2013-12-31T18:00:44"/>
    <n v="2013"/>
    <x v="11"/>
    <n v="31"/>
    <x v="17"/>
    <n v="3"/>
    <n v="45.207999999999998"/>
  </r>
  <r>
    <x v="364"/>
    <d v="2013-12-31T19:00:44"/>
    <n v="2013"/>
    <x v="11"/>
    <n v="31"/>
    <x v="18"/>
    <n v="3"/>
    <n v="15.118"/>
  </r>
  <r>
    <x v="364"/>
    <d v="2013-12-31T20:00:44"/>
    <n v="2013"/>
    <x v="11"/>
    <n v="31"/>
    <x v="19"/>
    <n v="3"/>
    <n v="0.15720000000000001"/>
  </r>
  <r>
    <x v="364"/>
    <d v="2013-12-31T21:00:44"/>
    <n v="2013"/>
    <x v="11"/>
    <n v="31"/>
    <x v="20"/>
    <n v="3"/>
    <n v="0"/>
  </r>
  <r>
    <x v="364"/>
    <d v="2013-12-31T22:00:44"/>
    <n v="2013"/>
    <x v="11"/>
    <n v="31"/>
    <x v="21"/>
    <n v="3"/>
    <n v="0"/>
  </r>
  <r>
    <x v="364"/>
    <d v="2013-12-31T23:00:44"/>
    <n v="2013"/>
    <x v="11"/>
    <n v="31"/>
    <x v="22"/>
    <n v="3"/>
    <n v="0"/>
  </r>
  <r>
    <x v="365"/>
    <d v="2014-01-01T00:00:44"/>
    <n v="2014"/>
    <x v="0"/>
    <n v="1"/>
    <x v="23"/>
    <n v="4"/>
    <n v="0"/>
  </r>
  <r>
    <x v="366"/>
    <m/>
    <m/>
    <x v="12"/>
    <m/>
    <x v="2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Y31:AM33" firstHeaderRow="1" firstDataRow="2" firstDataCol="1"/>
  <pivotFields count="8">
    <pivotField showAll="0" defaultSubtotal="0"/>
    <pivotField showAll="0" defaultSubtotal="0"/>
    <pivotField showAll="0" defaultSubtotal="0"/>
    <pivotField axis="axisCol" showAll="0">
      <items count="14">
        <item n="Jan" x="0"/>
        <item n="Feb" x="1"/>
        <item n="Mar" x="2"/>
        <item n="Apr" x="3"/>
        <item n="May" x="4"/>
        <item n="Jun" x="5"/>
        <item n="Jul" x="6"/>
        <item n="Aug" x="7"/>
        <item n="Sep" x="8"/>
        <item n="Oct" x="9"/>
        <item n="Nov" x="10"/>
        <item n="Dec" x="11"/>
        <item x="12"/>
        <item t="default"/>
      </items>
    </pivotField>
    <pivotField showAll="0"/>
    <pivotField showAll="0"/>
    <pivotField showAll="0"/>
    <pivotField dataField="1" showAll="0"/>
  </pivotFields>
  <rowItems count="1">
    <i/>
  </rowItems>
  <colFields count="1">
    <field x="3"/>
  </colFields>
  <colItems count="14">
    <i>
      <x/>
    </i>
    <i>
      <x v="1"/>
    </i>
    <i>
      <x v="2"/>
    </i>
    <i>
      <x v="3"/>
    </i>
    <i>
      <x v="4"/>
    </i>
    <i>
      <x v="5"/>
    </i>
    <i>
      <x v="6"/>
    </i>
    <i>
      <x v="7"/>
    </i>
    <i>
      <x v="8"/>
    </i>
    <i>
      <x v="9"/>
    </i>
    <i>
      <x v="10"/>
    </i>
    <i>
      <x v="11"/>
    </i>
    <i>
      <x v="12"/>
    </i>
    <i t="grand">
      <x/>
    </i>
  </colItems>
  <dataFields count="1">
    <dataField name="Monthly Generation" fld="7" baseField="0" baseItem="0" numFmtId="266"/>
  </dataFields>
  <formats count="1">
    <format dxfId="0">
      <pivotArea type="all" dataOnly="0" outline="0" fieldPosition="0"/>
    </format>
  </format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Z3:BY371" firstHeaderRow="1" firstDataRow="2" firstDataCol="1"/>
  <pivotFields count="8">
    <pivotField axis="axisRow" numFmtId="14" showAl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numFmtId="22" showAll="0"/>
    <pivotField showAll="0"/>
    <pivotField showAll="0"/>
    <pivotField showAll="0"/>
    <pivotField axis="axisCol" showAll="0">
      <items count="26">
        <item x="0"/>
        <item x="1"/>
        <item x="2"/>
        <item x="3"/>
        <item x="4"/>
        <item x="5"/>
        <item x="6"/>
        <item x="7"/>
        <item x="8"/>
        <item x="9"/>
        <item x="10"/>
        <item x="11"/>
        <item x="12"/>
        <item x="13"/>
        <item x="14"/>
        <item x="15"/>
        <item x="16"/>
        <item x="17"/>
        <item x="18"/>
        <item x="19"/>
        <item x="20"/>
        <item x="21"/>
        <item x="22"/>
        <item x="23"/>
        <item h="1" x="24"/>
        <item t="default"/>
      </items>
    </pivotField>
    <pivotField showAll="0" defaultSubtotal="0"/>
    <pivotField dataField="1" showAll="0" defaultSubtotal="0"/>
  </pivotFields>
  <rowFields count="1">
    <field x="0"/>
  </rowFields>
  <rowItems count="3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t="grand">
      <x/>
    </i>
  </rowItems>
  <colFields count="1">
    <field x="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Average of Active Case [MW]" fld="7" subtotal="average" baseField="0" baseItem="8" numFmtId="266"/>
  </dataFields>
  <formats count="11">
    <format dxfId="11">
      <pivotArea type="all" dataOnly="0" outline="0" fieldPosition="0"/>
    </format>
    <format dxfId="1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
      <pivotArea dataOnly="0" labelOnly="1" fieldPosition="0">
        <references count="1">
          <reference field="0" count="16">
            <x v="350"/>
            <x v="351"/>
            <x v="352"/>
            <x v="353"/>
            <x v="354"/>
            <x v="355"/>
            <x v="356"/>
            <x v="357"/>
            <x v="358"/>
            <x v="359"/>
            <x v="360"/>
            <x v="361"/>
            <x v="362"/>
            <x v="363"/>
            <x v="364"/>
            <x v="365"/>
          </reference>
        </references>
      </pivotArea>
    </format>
    <format dxfId="2">
      <pivotArea dataOnly="0" labelOnly="1" grandRow="1" outline="0" fieldPosition="0"/>
    </format>
    <format dxfId="1">
      <pivotArea dataOnly="0" labelOnly="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B161:CO187"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6" hier="-1"/>
  </pageFields>
  <dataFields count="1">
    <dataField name="Average of Active Case (Cap. Factor)" fld="8" subtotal="average" baseField="5" baseItem="6" numFmtId="167"/>
  </dataFields>
  <formats count="4">
    <format dxfId="15">
      <pivotArea type="all" dataOnly="0" outline="0" fieldPosition="0"/>
    </format>
    <format dxfId="14">
      <pivotArea outline="0" fieldPosition="0">
        <references count="1">
          <reference field="4294967294" count="1">
            <x v="0"/>
          </reference>
        </references>
      </pivotArea>
    </format>
    <format dxfId="13">
      <pivotArea type="all" dataOnly="0" outline="0" fieldPosition="0"/>
    </format>
    <format dxfId="1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B192:CO218"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0" hier="-1"/>
  </pageFields>
  <dataFields count="1">
    <dataField name="Average of Active Case (Cap. Factor)" fld="8" subtotal="average" baseField="5" baseItem="6" numFmtId="167"/>
  </dataFields>
  <formats count="4">
    <format dxfId="19">
      <pivotArea type="all" dataOnly="0" outline="0" fieldPosition="0"/>
    </format>
    <format dxfId="18">
      <pivotArea outline="0" fieldPosition="0">
        <references count="1">
          <reference field="4294967294" count="1">
            <x v="0"/>
          </reference>
        </references>
      </pivotArea>
    </format>
    <format dxfId="17">
      <pivotArea type="all" dataOnly="0" outline="0" fieldPosition="0"/>
    </format>
    <format dxfId="1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B130:CO156"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5" hier="-1"/>
  </pageFields>
  <dataFields count="1">
    <dataField name="Average of Active Case (Cap. Factor)" fld="8" subtotal="average" baseField="5" baseItem="6" numFmtId="167"/>
  </dataFields>
  <formats count="4">
    <format dxfId="23">
      <pivotArea type="all" dataOnly="0" outline="0" fieldPosition="0"/>
    </format>
    <format dxfId="22">
      <pivotArea outline="0" fieldPosition="0">
        <references count="1">
          <reference field="4294967294" count="1">
            <x v="0"/>
          </reference>
        </references>
      </pivotArea>
    </format>
    <format dxfId="21">
      <pivotArea type="all" dataOnly="0" outline="0" fieldPosition="0"/>
    </format>
    <format dxfId="2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Y3:AX17" firstHeaderRow="1" firstDataRow="2" firstDataCol="1"/>
  <pivotFields count="8">
    <pivotField showAll="0" defaultSubtotal="0"/>
    <pivotField numFmtId="22" showAll="0"/>
    <pivotField showAll="0"/>
    <pivotField axis="axisRow" showAll="0">
      <items count="14">
        <item n="Jan" x="0"/>
        <item n="Feb" x="1"/>
        <item n="Mar" x="2"/>
        <item n="Apr" x="3"/>
        <item n="May" x="4"/>
        <item n="Jun" x="5"/>
        <item n="Jul" x="6"/>
        <item n="Aug" x="7"/>
        <item n="Sep" x="8"/>
        <item n="Oct" x="9"/>
        <item n="Nov" x="10"/>
        <item n="Dec" x="11"/>
        <item x="12"/>
        <item t="default"/>
      </items>
    </pivotField>
    <pivotField showAll="0"/>
    <pivotField axis="axisCol" showAll="0">
      <items count="26">
        <item x="0"/>
        <item x="1"/>
        <item x="2"/>
        <item x="3"/>
        <item x="4"/>
        <item x="5"/>
        <item x="6"/>
        <item x="7"/>
        <item x="8"/>
        <item x="9"/>
        <item x="10"/>
        <item x="11"/>
        <item x="12"/>
        <item x="13"/>
        <item x="14"/>
        <item x="15"/>
        <item x="16"/>
        <item x="17"/>
        <item x="18"/>
        <item x="19"/>
        <item x="20"/>
        <item x="21"/>
        <item x="22"/>
        <item x="23"/>
        <item h="1" x="24"/>
        <item t="default"/>
      </items>
    </pivotField>
    <pivotField showAll="0" defaultSubtotal="0"/>
    <pivotField dataField="1" showAll="0" defaultSubtotal="0"/>
  </pivotFields>
  <rowFields count="1">
    <field x="3"/>
  </rowFields>
  <rowItems count="13">
    <i>
      <x/>
    </i>
    <i>
      <x v="1"/>
    </i>
    <i>
      <x v="2"/>
    </i>
    <i>
      <x v="3"/>
    </i>
    <i>
      <x v="4"/>
    </i>
    <i>
      <x v="5"/>
    </i>
    <i>
      <x v="6"/>
    </i>
    <i>
      <x v="7"/>
    </i>
    <i>
      <x v="8"/>
    </i>
    <i>
      <x v="9"/>
    </i>
    <i>
      <x v="10"/>
    </i>
    <i>
      <x v="11"/>
    </i>
    <i t="grand">
      <x/>
    </i>
  </rowItems>
  <colFields count="1">
    <field x="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Average of Active Case [MW]" fld="7" subtotal="average" baseField="2" baseItem="4" numFmtId="266"/>
  </dataFields>
  <formats count="1">
    <format dxfId="24">
      <pivotArea type="all" dataOnly="0" outline="0" fieldPosition="0"/>
    </format>
  </formats>
  <conditionalFormats count="1">
    <conditionalFormat priority="1">
      <pivotAreas count="1">
        <pivotArea type="data" collapsedLevelsAreSubtotals="1" fieldPosition="0">
          <references count="3">
            <reference field="4294967294" count="1" selected="0">
              <x v="0"/>
            </reference>
            <reference field="3" count="12">
              <x v="0"/>
              <x v="1"/>
              <x v="2"/>
              <x v="3"/>
              <x v="4"/>
              <x v="5"/>
              <x v="6"/>
              <x v="7"/>
              <x v="8"/>
              <x v="9"/>
              <x v="10"/>
              <x v="11"/>
            </reference>
            <reference field="5" count="24" selected="0">
              <x v="0"/>
              <x v="1"/>
              <x v="2"/>
              <x v="3"/>
              <x v="4"/>
              <x v="5"/>
              <x v="6"/>
              <x v="7"/>
              <x v="8"/>
              <x v="9"/>
              <x v="10"/>
              <x v="11"/>
              <x v="12"/>
              <x v="13"/>
              <x v="14"/>
              <x v="15"/>
              <x v="16"/>
              <x v="17"/>
              <x v="18"/>
              <x v="19"/>
              <x v="20"/>
              <x v="21"/>
              <x v="22"/>
              <x v="23"/>
            </reference>
          </references>
        </pivotArea>
      </pivotAreas>
    </conditionalFormat>
  </conditionalFormat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B37:CO63"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2" hier="-1"/>
  </pageFields>
  <dataFields count="1">
    <dataField name="Average of Active Case (Cap. Factor)" fld="8" subtotal="average" baseField="5" baseItem="6" numFmtId="167"/>
  </dataFields>
  <formats count="4">
    <format dxfId="28">
      <pivotArea type="all" dataOnly="0" outline="0" fieldPosition="0"/>
    </format>
    <format dxfId="27">
      <pivotArea outline="0" fieldPosition="0">
        <references count="1">
          <reference field="4294967294" count="1">
            <x v="0"/>
          </reference>
        </references>
      </pivotArea>
    </format>
    <format dxfId="26">
      <pivotArea type="all" dataOnly="0" outline="0" fieldPosition="0"/>
    </format>
    <format dxfId="2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B99:CO125"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4" hier="-1"/>
  </pageFields>
  <dataFields count="1">
    <dataField name="Average of Active Case (Cap. Factor)" fld="8" subtotal="average" baseField="5" baseItem="6" numFmtId="167"/>
  </dataFields>
  <formats count="4">
    <format dxfId="32">
      <pivotArea type="all" dataOnly="0" outline="0" fieldPosition="0"/>
    </format>
    <format dxfId="31">
      <pivotArea outline="0" fieldPosition="0">
        <references count="1">
          <reference field="4294967294" count="1">
            <x v="0"/>
          </reference>
        </references>
      </pivotArea>
    </format>
    <format dxfId="30">
      <pivotArea type="all" dataOnly="0" outline="0" fieldPosition="0"/>
    </format>
    <format dxfId="2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Hour (Ending)" colHeaderCaption="Month">
  <location ref="CB6:CO32"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1" hier="-1"/>
  </pageFields>
  <dataFields count="1">
    <dataField name="Average of Active Case (Cap. Factor)" fld="8" subtotal="average" baseField="5" baseItem="6" numFmtId="167"/>
  </dataFields>
  <formats count="4">
    <format dxfId="36">
      <pivotArea type="all" dataOnly="0" outline="0" fieldPosition="0"/>
    </format>
    <format dxfId="35">
      <pivotArea outline="0" fieldPosition="0">
        <references count="1">
          <reference field="4294967294" count="1">
            <x v="0"/>
          </reference>
        </references>
      </pivotArea>
    </format>
    <format dxfId="34">
      <pivotArea type="all" dataOnly="0" outline="0" fieldPosition="0"/>
    </format>
    <format dxfId="3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B68:CO94" firstHeaderRow="1" firstDataRow="2" firstDataCol="1" rowPageCount="1" colPageCount="1"/>
  <pivotFields count="9">
    <pivotField numFmtId="14" showAll="0"/>
    <pivotField numFmtId="22" showAll="0"/>
    <pivotField showAll="0"/>
    <pivotField axis="axisCol" showAll="0">
      <items count="14">
        <item x="0"/>
        <item x="1"/>
        <item x="2"/>
        <item x="3"/>
        <item x="4"/>
        <item x="5"/>
        <item x="6"/>
        <item x="7"/>
        <item x="8"/>
        <item x="9"/>
        <item x="10"/>
        <item x="11"/>
        <item x="12"/>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9">
        <item x="5"/>
        <item x="6"/>
        <item x="0"/>
        <item x="1"/>
        <item x="2"/>
        <item x="3"/>
        <item x="4"/>
        <item x="7"/>
        <item t="default"/>
      </items>
    </pivotField>
    <pivotField showAll="0"/>
    <pivotField dataField="1" numFmtId="10"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3">
    <i>
      <x/>
    </i>
    <i>
      <x v="1"/>
    </i>
    <i>
      <x v="2"/>
    </i>
    <i>
      <x v="3"/>
    </i>
    <i>
      <x v="4"/>
    </i>
    <i>
      <x v="5"/>
    </i>
    <i>
      <x v="6"/>
    </i>
    <i>
      <x v="7"/>
    </i>
    <i>
      <x v="8"/>
    </i>
    <i>
      <x v="9"/>
    </i>
    <i>
      <x v="10"/>
    </i>
    <i>
      <x v="11"/>
    </i>
    <i t="grand">
      <x/>
    </i>
  </colItems>
  <pageFields count="1">
    <pageField fld="6" item="3" hier="-1"/>
  </pageFields>
  <dataFields count="1">
    <dataField name="Average of Active Case (Cap. Factor)" fld="8" subtotal="average" baseField="5" baseItem="6" numFmtId="167"/>
  </dataFields>
  <formats count="4">
    <format dxfId="40">
      <pivotArea type="all" dataOnly="0" outline="0" fieldPosition="0"/>
    </format>
    <format dxfId="39">
      <pivotArea outline="0" fieldPosition="0">
        <references count="1">
          <reference field="4294967294" count="1">
            <x v="0"/>
          </reference>
        </references>
      </pivotArea>
    </format>
    <format dxfId="38">
      <pivotArea type="all" dataOnly="0" outline="0" fieldPosition="0"/>
    </format>
    <format dxfId="3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vmlDrawing" Target="../drawings/vmlDrawing3.v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5.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3"/>
  <sheetViews>
    <sheetView tabSelected="1" workbookViewId="0">
      <selection activeCell="B12" sqref="B12"/>
    </sheetView>
  </sheetViews>
  <sheetFormatPr defaultRowHeight="15"/>
  <cols>
    <col min="3" max="3" width="145.140625" bestFit="1" customWidth="1"/>
    <col min="4" max="4" width="10.7109375" bestFit="1" customWidth="1"/>
  </cols>
  <sheetData>
    <row r="2" spans="2:5">
      <c r="B2" t="s">
        <v>381</v>
      </c>
      <c r="C2" t="s">
        <v>382</v>
      </c>
      <c r="D2" t="s">
        <v>383</v>
      </c>
      <c r="E2" t="s">
        <v>384</v>
      </c>
    </row>
    <row r="3" spans="2:5">
      <c r="B3" s="438">
        <v>1</v>
      </c>
    </row>
    <row r="4" spans="2:5">
      <c r="B4" s="438">
        <v>1.1000000000000001</v>
      </c>
      <c r="C4" s="517" t="s">
        <v>390</v>
      </c>
      <c r="D4" s="515">
        <v>41444</v>
      </c>
      <c r="E4" t="s">
        <v>387</v>
      </c>
    </row>
    <row r="5" spans="2:5" ht="30">
      <c r="B5" s="438">
        <v>1.1499999999999999</v>
      </c>
      <c r="C5" s="517" t="s">
        <v>391</v>
      </c>
      <c r="D5" s="515">
        <v>41449</v>
      </c>
      <c r="E5" t="s">
        <v>387</v>
      </c>
    </row>
    <row r="6" spans="2:5">
      <c r="B6" s="438">
        <v>1.1599999999999999</v>
      </c>
      <c r="C6" s="517" t="s">
        <v>430</v>
      </c>
      <c r="D6" s="515">
        <v>41470</v>
      </c>
      <c r="E6" t="s">
        <v>387</v>
      </c>
    </row>
    <row r="7" spans="2:5">
      <c r="B7" s="438">
        <v>1.17</v>
      </c>
      <c r="C7" s="517" t="s">
        <v>446</v>
      </c>
      <c r="D7" s="515">
        <v>41456</v>
      </c>
      <c r="E7" t="s">
        <v>447</v>
      </c>
    </row>
    <row r="8" spans="2:5">
      <c r="B8" s="438">
        <v>1.18</v>
      </c>
      <c r="C8" s="517" t="s">
        <v>536</v>
      </c>
      <c r="D8" s="515">
        <v>41477</v>
      </c>
      <c r="E8" t="s">
        <v>387</v>
      </c>
    </row>
    <row r="9" spans="2:5">
      <c r="B9" s="438">
        <v>1.19</v>
      </c>
      <c r="C9" s="517" t="s">
        <v>537</v>
      </c>
      <c r="D9" s="515">
        <v>41501</v>
      </c>
      <c r="E9" t="s">
        <v>387</v>
      </c>
    </row>
    <row r="10" spans="2:5">
      <c r="B10" s="438">
        <v>1.1950000000000001</v>
      </c>
      <c r="C10" s="517" t="s">
        <v>551</v>
      </c>
      <c r="D10" s="515">
        <v>41569</v>
      </c>
      <c r="E10" t="s">
        <v>387</v>
      </c>
    </row>
    <row r="11" spans="2:5">
      <c r="B11" s="438">
        <v>1.196</v>
      </c>
      <c r="C11" s="517" t="s">
        <v>556</v>
      </c>
      <c r="D11" s="515">
        <v>41613</v>
      </c>
      <c r="E11" t="s">
        <v>387</v>
      </c>
    </row>
    <row r="12" spans="2:5">
      <c r="C12" s="517"/>
      <c r="D12" s="515"/>
    </row>
    <row r="13" spans="2:5">
      <c r="C13" s="517"/>
      <c r="D13" s="515"/>
    </row>
    <row r="14" spans="2:5">
      <c r="C14" s="517"/>
      <c r="D14" s="515"/>
    </row>
    <row r="15" spans="2:5">
      <c r="C15" s="517"/>
      <c r="D15" s="515"/>
    </row>
    <row r="16" spans="2:5">
      <c r="C16" s="517"/>
      <c r="D16" s="515"/>
    </row>
    <row r="17" spans="3:4">
      <c r="C17" s="517"/>
      <c r="D17" s="515"/>
    </row>
    <row r="18" spans="3:4">
      <c r="C18" s="517"/>
      <c r="D18" s="515"/>
    </row>
    <row r="19" spans="3:4">
      <c r="C19" s="517"/>
      <c r="D19" s="515"/>
    </row>
    <row r="20" spans="3:4">
      <c r="C20" s="517"/>
      <c r="D20" s="515"/>
    </row>
    <row r="21" spans="3:4">
      <c r="C21" s="517"/>
      <c r="D21" s="515"/>
    </row>
    <row r="22" spans="3:4">
      <c r="C22" s="517"/>
      <c r="D22" s="515"/>
    </row>
    <row r="23" spans="3:4">
      <c r="C23" s="517"/>
      <c r="D23" s="515"/>
    </row>
    <row r="24" spans="3:4">
      <c r="C24" s="517"/>
      <c r="D24" s="515"/>
    </row>
    <row r="25" spans="3:4">
      <c r="C25" s="517"/>
      <c r="D25" s="515"/>
    </row>
    <row r="26" spans="3:4">
      <c r="C26" s="517"/>
      <c r="D26" s="515"/>
    </row>
    <row r="27" spans="3:4">
      <c r="C27" s="517"/>
      <c r="D27" s="515"/>
    </row>
    <row r="28" spans="3:4">
      <c r="C28" s="517"/>
      <c r="D28" s="515"/>
    </row>
    <row r="29" spans="3:4">
      <c r="C29" s="517"/>
      <c r="D29" s="515"/>
    </row>
    <row r="30" spans="3:4">
      <c r="C30" s="517"/>
      <c r="D30" s="515"/>
    </row>
    <row r="31" spans="3:4">
      <c r="C31" s="517"/>
      <c r="D31" s="515"/>
    </row>
    <row r="32" spans="3:4">
      <c r="D32" s="515"/>
    </row>
    <row r="33" spans="4:4">
      <c r="D33" s="515"/>
    </row>
    <row r="34" spans="4:4">
      <c r="D34" s="515"/>
    </row>
    <row r="35" spans="4:4">
      <c r="D35" s="515"/>
    </row>
    <row r="36" spans="4:4">
      <c r="D36" s="515"/>
    </row>
    <row r="37" spans="4:4">
      <c r="D37" s="515"/>
    </row>
    <row r="38" spans="4:4">
      <c r="D38" s="515"/>
    </row>
    <row r="39" spans="4:4">
      <c r="D39" s="515"/>
    </row>
    <row r="40" spans="4:4">
      <c r="D40" s="515"/>
    </row>
    <row r="41" spans="4:4">
      <c r="D41" s="515"/>
    </row>
    <row r="42" spans="4:4">
      <c r="D42" s="515"/>
    </row>
    <row r="43" spans="4:4">
      <c r="D43" s="515"/>
    </row>
    <row r="44" spans="4:4">
      <c r="D44" s="515"/>
    </row>
    <row r="45" spans="4:4">
      <c r="D45" s="515"/>
    </row>
    <row r="46" spans="4:4">
      <c r="D46" s="515"/>
    </row>
    <row r="47" spans="4:4">
      <c r="D47" s="515"/>
    </row>
    <row r="48" spans="4:4">
      <c r="D48" s="515"/>
    </row>
    <row r="49" spans="4:4">
      <c r="D49" s="515"/>
    </row>
    <row r="50" spans="4:4">
      <c r="D50" s="515"/>
    </row>
    <row r="51" spans="4:4">
      <c r="D51" s="515"/>
    </row>
    <row r="52" spans="4:4">
      <c r="D52" s="515"/>
    </row>
    <row r="53" spans="4:4">
      <c r="D53" s="5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workbookViewId="0">
      <selection activeCell="B33" sqref="B33"/>
    </sheetView>
  </sheetViews>
  <sheetFormatPr defaultRowHeight="15"/>
  <cols>
    <col min="1" max="1" width="69.28515625" style="517" customWidth="1"/>
    <col min="7" max="7" width="45.28515625" customWidth="1"/>
  </cols>
  <sheetData>
    <row r="1" spans="1:9" s="6" customFormat="1">
      <c r="A1" s="670" t="s">
        <v>483</v>
      </c>
      <c r="B1" s="665"/>
      <c r="C1" s="665"/>
      <c r="D1" s="665"/>
      <c r="E1" s="665"/>
      <c r="F1" s="665"/>
      <c r="G1" s="665"/>
      <c r="H1" s="665"/>
      <c r="I1" s="665"/>
    </row>
    <row r="2" spans="1:9">
      <c r="A2" s="669" t="s">
        <v>484</v>
      </c>
      <c r="B2" s="665"/>
      <c r="C2" s="665"/>
      <c r="D2" s="665"/>
      <c r="E2" s="665"/>
      <c r="F2" s="665"/>
      <c r="G2" s="665"/>
      <c r="H2" s="665"/>
      <c r="I2" s="665"/>
    </row>
    <row r="3" spans="1:9" ht="26.25">
      <c r="A3" s="669" t="s">
        <v>485</v>
      </c>
      <c r="B3" s="665"/>
      <c r="C3" s="665"/>
      <c r="D3" s="665"/>
      <c r="E3" s="665"/>
      <c r="F3" s="665"/>
      <c r="G3" s="665"/>
      <c r="H3" s="665"/>
      <c r="I3" s="665"/>
    </row>
    <row r="4" spans="1:9" s="6" customFormat="1">
      <c r="A4" s="664"/>
      <c r="B4" s="665"/>
      <c r="C4" s="665"/>
      <c r="D4" s="665"/>
      <c r="E4" s="665"/>
      <c r="F4" s="665"/>
      <c r="H4" s="665"/>
      <c r="I4" s="665"/>
    </row>
    <row r="5" spans="1:9">
      <c r="A5" s="670" t="s">
        <v>482</v>
      </c>
      <c r="B5" s="665"/>
      <c r="C5" s="665"/>
      <c r="D5" s="665"/>
      <c r="E5" s="665"/>
      <c r="F5" s="665"/>
      <c r="H5" s="665"/>
      <c r="I5" s="665"/>
    </row>
    <row r="6" spans="1:9">
      <c r="A6" s="669" t="s">
        <v>506</v>
      </c>
      <c r="B6" s="665"/>
      <c r="C6" s="665"/>
      <c r="D6" s="665"/>
      <c r="E6" s="665"/>
      <c r="F6" s="665"/>
      <c r="H6" s="665"/>
      <c r="I6" s="665"/>
    </row>
    <row r="7" spans="1:9">
      <c r="A7" s="664"/>
      <c r="B7" s="665"/>
      <c r="C7" s="665"/>
      <c r="D7" s="665"/>
      <c r="E7" s="665"/>
      <c r="F7" s="665"/>
      <c r="H7" s="665"/>
      <c r="I7" s="665"/>
    </row>
    <row r="8" spans="1:9">
      <c r="A8" s="670" t="s">
        <v>507</v>
      </c>
      <c r="B8" s="665"/>
      <c r="C8" s="665"/>
      <c r="D8" s="665"/>
      <c r="E8" s="665"/>
      <c r="F8" s="665"/>
      <c r="H8" s="665"/>
      <c r="I8" s="665"/>
    </row>
    <row r="9" spans="1:9">
      <c r="A9" s="669" t="s">
        <v>518</v>
      </c>
      <c r="B9" s="665"/>
      <c r="C9" s="665"/>
      <c r="D9" s="665"/>
      <c r="E9" s="665"/>
      <c r="F9" s="665"/>
      <c r="H9" s="665"/>
      <c r="I9" s="665"/>
    </row>
    <row r="10" spans="1:9" ht="26.25">
      <c r="A10" s="669" t="s">
        <v>508</v>
      </c>
      <c r="B10" s="665"/>
      <c r="C10" s="665"/>
      <c r="D10" s="665"/>
      <c r="E10" s="665"/>
      <c r="F10" s="665"/>
      <c r="G10" s="665"/>
      <c r="H10" s="665"/>
      <c r="I10" s="665"/>
    </row>
    <row r="11" spans="1:9">
      <c r="A11" s="669" t="s">
        <v>509</v>
      </c>
      <c r="B11" s="665"/>
      <c r="C11" s="665"/>
      <c r="D11" s="665"/>
      <c r="E11" s="665"/>
      <c r="F11" s="665"/>
      <c r="H11" s="665"/>
      <c r="I11" s="665"/>
    </row>
    <row r="12" spans="1:9">
      <c r="A12" s="669" t="s">
        <v>517</v>
      </c>
      <c r="B12" s="665"/>
      <c r="C12" s="665"/>
      <c r="D12" s="665"/>
      <c r="E12" s="665"/>
      <c r="F12" s="665"/>
      <c r="H12" s="665"/>
      <c r="I12" s="665"/>
    </row>
    <row r="13" spans="1:9">
      <c r="A13" s="664"/>
      <c r="B13" s="665"/>
      <c r="C13" s="665"/>
      <c r="D13" s="665"/>
      <c r="E13" s="665"/>
      <c r="F13" s="665"/>
      <c r="H13" s="665"/>
      <c r="I13" s="665"/>
    </row>
    <row r="14" spans="1:9">
      <c r="A14" s="671" t="s">
        <v>494</v>
      </c>
      <c r="B14" s="665"/>
      <c r="C14" s="665"/>
      <c r="D14" s="665"/>
      <c r="E14" s="665"/>
      <c r="F14" s="665"/>
      <c r="H14" s="665"/>
      <c r="I14" s="665"/>
    </row>
    <row r="15" spans="1:9">
      <c r="A15" s="665" t="s">
        <v>495</v>
      </c>
      <c r="B15" s="665"/>
      <c r="C15" s="665"/>
      <c r="D15" s="665"/>
      <c r="E15" s="665"/>
      <c r="F15" s="665"/>
      <c r="H15" s="665"/>
      <c r="I15" s="665"/>
    </row>
    <row r="16" spans="1:9">
      <c r="A16" s="665" t="s">
        <v>496</v>
      </c>
      <c r="B16" s="665"/>
      <c r="C16" s="665"/>
      <c r="D16" s="665"/>
      <c r="E16" s="665"/>
      <c r="F16" s="665"/>
      <c r="H16" s="665"/>
      <c r="I16" s="665"/>
    </row>
    <row r="17" spans="1:9">
      <c r="A17" s="665" t="s">
        <v>497</v>
      </c>
      <c r="B17" s="665"/>
      <c r="C17" s="665"/>
      <c r="D17" s="665"/>
      <c r="E17" s="665"/>
      <c r="F17" s="665"/>
      <c r="H17" s="665"/>
      <c r="I17" s="665"/>
    </row>
    <row r="18" spans="1:9">
      <c r="A18" s="665" t="s">
        <v>498</v>
      </c>
      <c r="B18" s="665"/>
      <c r="C18" s="665"/>
      <c r="D18" s="665"/>
      <c r="E18" s="665"/>
      <c r="F18" s="665"/>
      <c r="G18" s="665"/>
      <c r="H18" s="665"/>
      <c r="I18" s="665"/>
    </row>
    <row r="19" spans="1:9">
      <c r="A19" s="665" t="s">
        <v>499</v>
      </c>
      <c r="B19" s="665"/>
      <c r="C19" s="665"/>
      <c r="D19" s="665"/>
      <c r="E19" s="665"/>
      <c r="F19" s="665"/>
      <c r="G19" s="665"/>
      <c r="H19" s="665"/>
      <c r="I19" s="665"/>
    </row>
    <row r="20" spans="1:9">
      <c r="A20" s="664"/>
      <c r="B20" s="665"/>
      <c r="C20" s="665"/>
      <c r="D20" s="665"/>
      <c r="E20" s="665"/>
      <c r="F20" s="665"/>
      <c r="G20" s="665"/>
      <c r="H20" s="665"/>
      <c r="I20" s="665"/>
    </row>
    <row r="21" spans="1:9">
      <c r="A21" s="667" t="s">
        <v>500</v>
      </c>
      <c r="B21" s="665"/>
      <c r="C21" s="665"/>
      <c r="D21" s="665"/>
      <c r="E21" s="665"/>
      <c r="F21" s="665"/>
      <c r="G21" s="665"/>
      <c r="H21" s="665"/>
      <c r="I21" s="665"/>
    </row>
    <row r="22" spans="1:9">
      <c r="A22" s="665" t="s">
        <v>501</v>
      </c>
      <c r="B22" s="665"/>
      <c r="C22" s="665"/>
      <c r="D22" s="665"/>
      <c r="E22" s="665"/>
      <c r="F22" s="665"/>
      <c r="G22" s="665"/>
      <c r="H22" s="665"/>
      <c r="I22" s="665"/>
    </row>
    <row r="23" spans="1:9">
      <c r="A23" s="665" t="s">
        <v>502</v>
      </c>
      <c r="B23" s="665"/>
      <c r="C23" s="665"/>
      <c r="D23" s="665"/>
      <c r="E23" s="665"/>
      <c r="F23" s="665"/>
      <c r="G23" s="665"/>
      <c r="H23" s="665"/>
      <c r="I23" s="665"/>
    </row>
    <row r="24" spans="1:9">
      <c r="A24" s="665"/>
      <c r="B24" s="665"/>
      <c r="C24" s="665"/>
      <c r="D24" s="665"/>
      <c r="E24" s="665"/>
      <c r="F24" s="665"/>
      <c r="I24" s="665"/>
    </row>
    <row r="25" spans="1:9">
      <c r="A25" s="667" t="s">
        <v>503</v>
      </c>
      <c r="B25" s="665"/>
      <c r="C25" s="665"/>
      <c r="D25" s="665"/>
      <c r="E25" s="665"/>
      <c r="F25" s="665"/>
      <c r="I25" s="665"/>
    </row>
    <row r="26" spans="1:9">
      <c r="A26" s="665" t="s">
        <v>504</v>
      </c>
      <c r="B26" s="665"/>
      <c r="C26" s="665"/>
      <c r="D26" s="665"/>
      <c r="E26" s="665"/>
      <c r="F26" s="665"/>
      <c r="I26" s="665"/>
    </row>
    <row r="27" spans="1:9">
      <c r="A27" s="665" t="s">
        <v>505</v>
      </c>
      <c r="B27" s="665"/>
      <c r="C27" s="665"/>
      <c r="D27" s="665"/>
      <c r="E27" s="665"/>
      <c r="F27" s="665"/>
      <c r="I27" s="665"/>
    </row>
    <row r="28" spans="1:9">
      <c r="A28" s="664"/>
      <c r="B28" s="665"/>
      <c r="C28" s="665"/>
      <c r="D28" s="665"/>
      <c r="E28" s="665"/>
      <c r="F28" s="665"/>
      <c r="I28" s="665"/>
    </row>
    <row r="29" spans="1:9">
      <c r="A29" s="667" t="s">
        <v>486</v>
      </c>
      <c r="B29" s="672" t="s">
        <v>488</v>
      </c>
      <c r="C29" s="665"/>
      <c r="D29" s="665"/>
      <c r="E29" s="665"/>
      <c r="F29" s="665"/>
      <c r="I29" s="665"/>
    </row>
    <row r="30" spans="1:9">
      <c r="A30" s="665" t="s">
        <v>487</v>
      </c>
      <c r="B30" s="673" t="s">
        <v>491</v>
      </c>
      <c r="C30" s="665"/>
      <c r="D30" s="665"/>
      <c r="E30" s="665"/>
      <c r="F30" s="665"/>
      <c r="I30" s="665"/>
    </row>
    <row r="31" spans="1:9">
      <c r="A31" s="665" t="s">
        <v>489</v>
      </c>
      <c r="B31" s="673" t="s">
        <v>490</v>
      </c>
      <c r="C31" s="665"/>
      <c r="D31" s="665"/>
      <c r="E31" s="665"/>
      <c r="F31" s="665"/>
      <c r="I31" s="665"/>
    </row>
    <row r="32" spans="1:9">
      <c r="A32" s="665" t="s">
        <v>13</v>
      </c>
      <c r="B32" s="674">
        <v>0.45</v>
      </c>
      <c r="C32" s="665"/>
      <c r="D32" s="665"/>
      <c r="E32" s="665"/>
      <c r="F32" s="665"/>
      <c r="I32" s="665"/>
    </row>
    <row r="33" spans="1:9">
      <c r="A33" s="665" t="s">
        <v>492</v>
      </c>
      <c r="B33" s="673" t="s">
        <v>431</v>
      </c>
      <c r="C33" s="665"/>
      <c r="D33" s="665"/>
      <c r="E33" s="665"/>
      <c r="F33" s="665"/>
      <c r="I33" s="665"/>
    </row>
    <row r="34" spans="1:9">
      <c r="A34" s="665"/>
      <c r="B34" s="665"/>
      <c r="C34" s="665"/>
      <c r="D34" s="665"/>
      <c r="E34" s="665"/>
      <c r="F34" s="665"/>
      <c r="I34" s="665"/>
    </row>
    <row r="35" spans="1:9">
      <c r="A35" s="665" t="s">
        <v>519</v>
      </c>
      <c r="B35" s="665"/>
      <c r="C35" s="665"/>
      <c r="D35" s="665"/>
      <c r="E35" s="665"/>
      <c r="F35" s="665"/>
      <c r="I35" s="665"/>
    </row>
    <row r="36" spans="1:9">
      <c r="A36" s="665" t="s">
        <v>493</v>
      </c>
      <c r="B36" s="665"/>
      <c r="C36" s="665"/>
      <c r="D36" s="665"/>
      <c r="E36" s="665"/>
      <c r="F36" s="665"/>
      <c r="I36" s="665"/>
    </row>
    <row r="37" spans="1:9">
      <c r="A37" s="665"/>
      <c r="B37" s="665"/>
      <c r="C37" s="665"/>
      <c r="D37" s="665"/>
      <c r="E37" s="665"/>
      <c r="F37" s="665"/>
      <c r="I37" s="665"/>
    </row>
    <row r="38" spans="1:9">
      <c r="A38" s="667" t="s">
        <v>510</v>
      </c>
      <c r="B38" s="665"/>
      <c r="C38" s="665"/>
      <c r="D38" s="665"/>
      <c r="E38" s="665"/>
      <c r="F38" s="665"/>
      <c r="I38" s="665"/>
    </row>
    <row r="39" spans="1:9">
      <c r="A39" s="666" t="s">
        <v>511</v>
      </c>
      <c r="B39" s="665"/>
      <c r="C39" s="665"/>
      <c r="D39" s="665"/>
      <c r="E39" s="665"/>
      <c r="F39" s="665"/>
      <c r="I39" s="665"/>
    </row>
    <row r="40" spans="1:9">
      <c r="A40" s="668" t="s">
        <v>512</v>
      </c>
      <c r="B40" s="665"/>
    </row>
    <row r="41" spans="1:9">
      <c r="A41" s="666" t="s">
        <v>513</v>
      </c>
      <c r="B41" s="665"/>
    </row>
    <row r="42" spans="1:9">
      <c r="A42" s="668" t="s">
        <v>514</v>
      </c>
      <c r="B42" s="665"/>
    </row>
    <row r="43" spans="1:9">
      <c r="A43" s="666" t="s">
        <v>515</v>
      </c>
      <c r="B43" s="665"/>
    </row>
    <row r="44" spans="1:9">
      <c r="A44" s="668" t="s">
        <v>516</v>
      </c>
      <c r="B44" s="665"/>
    </row>
  </sheetData>
  <pageMargins left="0.7" right="0.7" top="0.75" bottom="0.75" header="0.3" footer="0.3"/>
  <pageSetup orientation="portrait"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349"/>
  <sheetViews>
    <sheetView topLeftCell="A296" zoomScale="85" zoomScaleNormal="85" workbookViewId="0">
      <selection activeCell="A322" sqref="A322"/>
    </sheetView>
  </sheetViews>
  <sheetFormatPr defaultColWidth="9.140625" defaultRowHeight="15.75"/>
  <cols>
    <col min="1" max="1" width="49.28515625" style="35" bestFit="1" customWidth="1"/>
    <col min="2" max="2" width="28" style="2" customWidth="1"/>
    <col min="3" max="3" width="25.5703125" style="2" bestFit="1" customWidth="1"/>
    <col min="4" max="4" width="32.7109375" style="2" customWidth="1"/>
    <col min="5" max="5" width="70.140625" style="2" bestFit="1" customWidth="1"/>
    <col min="6" max="6" width="22.140625" style="2" customWidth="1"/>
    <col min="7" max="7" width="48.85546875" style="2" bestFit="1" customWidth="1"/>
    <col min="8" max="8" width="49.28515625" style="2" bestFit="1" customWidth="1"/>
    <col min="9" max="9" width="44" style="2" bestFit="1" customWidth="1"/>
    <col min="10" max="10" width="42.140625" style="2" bestFit="1" customWidth="1"/>
    <col min="11" max="11" width="31.42578125" style="29" bestFit="1" customWidth="1"/>
    <col min="12" max="12" width="45.140625" style="29" bestFit="1" customWidth="1"/>
    <col min="13" max="13" width="48.5703125" style="29" bestFit="1" customWidth="1"/>
    <col min="14" max="14" width="19.85546875" style="29" bestFit="1" customWidth="1"/>
    <col min="15" max="15" width="13.42578125" style="39" bestFit="1" customWidth="1"/>
    <col min="16" max="16" width="27.42578125" style="29" bestFit="1" customWidth="1"/>
    <col min="17" max="17" width="19.140625" style="29" bestFit="1" customWidth="1"/>
    <col min="18" max="18" width="18.85546875" style="29" bestFit="1" customWidth="1"/>
    <col min="19" max="19" width="10.85546875" style="29" bestFit="1" customWidth="1"/>
    <col min="20" max="20" width="11.5703125" style="32" bestFit="1" customWidth="1"/>
    <col min="21" max="21" width="10.28515625" style="32" bestFit="1" customWidth="1"/>
    <col min="22" max="22" width="30.5703125" style="32" customWidth="1"/>
    <col min="23" max="23" width="31.5703125" style="2" bestFit="1" customWidth="1"/>
    <col min="24" max="24" width="26" style="29" bestFit="1" customWidth="1"/>
    <col min="25" max="29" width="23.5703125" style="29" customWidth="1"/>
    <col min="30" max="30" width="7.5703125" style="2" bestFit="1" customWidth="1"/>
    <col min="31" max="31" width="18.5703125" style="2" customWidth="1"/>
    <col min="32" max="32" width="15.5703125" style="33" customWidth="1"/>
    <col min="33" max="33" width="50.42578125" style="2" customWidth="1"/>
    <col min="34" max="34" width="16" style="2" customWidth="1"/>
    <col min="35" max="35" width="25.5703125" style="2" customWidth="1"/>
    <col min="36" max="36" width="23.7109375" style="2" customWidth="1"/>
    <col min="37" max="37" width="41.7109375" style="2" customWidth="1"/>
    <col min="38" max="38" width="39" style="2" customWidth="1"/>
    <col min="39" max="16384" width="9.140625" style="2"/>
  </cols>
  <sheetData>
    <row r="1" spans="1:45" ht="16.5" thickBot="1">
      <c r="D1" s="408"/>
      <c r="E1" s="408"/>
      <c r="F1" s="408"/>
      <c r="O1" s="213"/>
    </row>
    <row r="2" spans="1:45" ht="16.5" thickBot="1">
      <c r="A2" s="736" t="s">
        <v>434</v>
      </c>
      <c r="B2" s="738"/>
      <c r="D2" s="735"/>
      <c r="E2" s="735"/>
      <c r="F2" s="408"/>
      <c r="O2" s="213"/>
    </row>
    <row r="3" spans="1:45">
      <c r="A3" s="705" t="s">
        <v>435</v>
      </c>
      <c r="B3" s="706" t="s">
        <v>436</v>
      </c>
      <c r="D3" s="546"/>
      <c r="E3" s="546"/>
      <c r="F3" s="408"/>
      <c r="O3" s="213"/>
    </row>
    <row r="4" spans="1:45">
      <c r="A4" s="707" t="s">
        <v>437</v>
      </c>
      <c r="B4" s="708" t="s">
        <v>438</v>
      </c>
      <c r="D4" s="547"/>
      <c r="E4" s="547"/>
      <c r="F4" s="408"/>
      <c r="O4" s="213"/>
    </row>
    <row r="5" spans="1:45">
      <c r="A5" s="709" t="s">
        <v>439</v>
      </c>
      <c r="B5" s="710" t="s">
        <v>440</v>
      </c>
      <c r="D5" s="548"/>
      <c r="E5" s="548"/>
      <c r="F5" s="408"/>
      <c r="O5" s="213"/>
    </row>
    <row r="6" spans="1:45">
      <c r="D6" s="408"/>
      <c r="E6" s="408"/>
      <c r="F6" s="408"/>
      <c r="O6" s="213"/>
    </row>
    <row r="7" spans="1:45">
      <c r="D7" s="408"/>
      <c r="E7" s="408"/>
      <c r="F7" s="408"/>
      <c r="O7" s="213"/>
    </row>
    <row r="8" spans="1:45">
      <c r="O8" s="213"/>
    </row>
    <row r="9" spans="1:45" ht="16.5" thickBot="1">
      <c r="A9" s="746" t="s">
        <v>17</v>
      </c>
      <c r="B9" s="747"/>
      <c r="C9" s="747"/>
      <c r="D9" s="747"/>
      <c r="E9" s="747"/>
      <c r="K9" s="213"/>
      <c r="L9" s="30"/>
      <c r="O9" s="30"/>
    </row>
    <row r="10" spans="1:45">
      <c r="A10" s="760" t="s">
        <v>20</v>
      </c>
      <c r="B10" s="761"/>
      <c r="C10" s="762"/>
      <c r="D10" s="34"/>
      <c r="L10" s="30"/>
    </row>
    <row r="11" spans="1:45" ht="16.5" thickBot="1">
      <c r="A11" s="703" t="s">
        <v>428</v>
      </c>
      <c r="B11" s="704">
        <v>1.5</v>
      </c>
      <c r="C11" s="711"/>
      <c r="D11" s="34"/>
      <c r="L11" s="30"/>
      <c r="AG11" s="36"/>
      <c r="AH11" s="36"/>
      <c r="AI11" s="37"/>
      <c r="AJ11" s="38"/>
      <c r="AK11" s="39"/>
      <c r="AL11" s="40"/>
      <c r="AM11" s="40"/>
      <c r="AN11" s="37"/>
      <c r="AO11" s="41"/>
      <c r="AP11" s="42"/>
      <c r="AQ11" s="42"/>
      <c r="AR11" s="43"/>
      <c r="AS11" s="5"/>
    </row>
    <row r="12" spans="1:45">
      <c r="A12" s="712" t="s">
        <v>388</v>
      </c>
      <c r="B12" s="713">
        <v>0.96</v>
      </c>
      <c r="D12" s="34"/>
      <c r="E12" s="68" t="s">
        <v>50</v>
      </c>
      <c r="L12" s="30"/>
      <c r="AG12" s="54"/>
      <c r="AH12" s="54"/>
      <c r="AI12" s="55"/>
      <c r="AJ12" s="56"/>
      <c r="AK12" s="39"/>
      <c r="AL12" s="40"/>
      <c r="AM12" s="40"/>
      <c r="AN12" s="55"/>
      <c r="AO12" s="56"/>
      <c r="AP12" s="42"/>
      <c r="AQ12" s="42"/>
      <c r="AR12" s="57"/>
      <c r="AS12" s="5"/>
    </row>
    <row r="13" spans="1:45" ht="16.5" thickBot="1">
      <c r="A13" s="35" t="s">
        <v>389</v>
      </c>
      <c r="B13" s="542">
        <f>TargetAC/GTPF</f>
        <v>1.5625</v>
      </c>
      <c r="D13" s="5"/>
      <c r="E13" s="214">
        <v>1</v>
      </c>
      <c r="L13" s="30"/>
      <c r="AG13" s="36"/>
      <c r="AH13" s="36"/>
      <c r="AI13" s="55"/>
      <c r="AJ13" s="56"/>
      <c r="AK13" s="39"/>
      <c r="AL13" s="40"/>
      <c r="AM13" s="40"/>
      <c r="AN13" s="55"/>
      <c r="AO13" s="56"/>
      <c r="AP13" s="42"/>
      <c r="AQ13" s="42"/>
      <c r="AR13" s="57"/>
      <c r="AS13" s="5"/>
    </row>
    <row r="14" spans="1:45">
      <c r="A14" s="12" t="s">
        <v>16</v>
      </c>
      <c r="B14" s="9">
        <v>1.1100000000000001</v>
      </c>
      <c r="C14" s="11"/>
      <c r="D14" s="5"/>
      <c r="E14" s="5"/>
      <c r="L14" s="30"/>
      <c r="AG14" s="36"/>
      <c r="AH14" s="36"/>
      <c r="AI14" s="55"/>
      <c r="AJ14" s="56"/>
      <c r="AK14" s="39"/>
      <c r="AL14" s="40"/>
      <c r="AM14" s="40"/>
      <c r="AN14" s="55"/>
      <c r="AO14" s="56"/>
      <c r="AP14" s="42"/>
      <c r="AQ14" s="42"/>
      <c r="AR14" s="57"/>
      <c r="AS14" s="5"/>
    </row>
    <row r="15" spans="1:45">
      <c r="A15" s="13" t="s">
        <v>283</v>
      </c>
      <c r="B15" s="734">
        <f>DCACactual</f>
        <v>1.1121113467076149</v>
      </c>
      <c r="C15" s="14"/>
      <c r="D15" s="5"/>
      <c r="L15" s="30"/>
      <c r="AG15" s="36"/>
      <c r="AH15" s="36"/>
      <c r="AI15" s="55"/>
      <c r="AJ15" s="56"/>
      <c r="AK15" s="39"/>
      <c r="AL15" s="40"/>
      <c r="AM15" s="40"/>
      <c r="AN15" s="55"/>
      <c r="AO15" s="56"/>
      <c r="AP15" s="42"/>
      <c r="AQ15" s="42"/>
      <c r="AR15" s="57"/>
      <c r="AS15" s="5"/>
    </row>
    <row r="16" spans="1:45" ht="16.5" thickBot="1">
      <c r="A16" s="512" t="s">
        <v>46</v>
      </c>
      <c r="B16" s="513"/>
      <c r="C16" s="514"/>
      <c r="D16" s="216" t="s">
        <v>443</v>
      </c>
      <c r="AG16" s="36"/>
      <c r="AH16" s="36"/>
      <c r="AI16" s="55"/>
      <c r="AJ16" s="56"/>
      <c r="AK16" s="39"/>
      <c r="AL16" s="40"/>
      <c r="AM16" s="40"/>
      <c r="AN16" s="55"/>
      <c r="AO16" s="56"/>
      <c r="AP16" s="42"/>
      <c r="AQ16" s="42"/>
      <c r="AR16" s="57"/>
      <c r="AS16" s="5"/>
    </row>
    <row r="17" spans="1:45">
      <c r="A17" s="15" t="s">
        <v>49</v>
      </c>
      <c r="B17" s="385">
        <v>20</v>
      </c>
      <c r="C17" s="14"/>
      <c r="D17" s="119" t="s">
        <v>26</v>
      </c>
      <c r="E17" s="549" t="str">
        <f>VLOOKUP(E18,Paneltable,2,FALSE)</f>
        <v>Canadian Solar</v>
      </c>
      <c r="AG17" s="36"/>
      <c r="AH17" s="36"/>
      <c r="AI17" s="55"/>
      <c r="AJ17" s="56"/>
      <c r="AK17" s="39"/>
      <c r="AL17" s="40"/>
      <c r="AM17" s="40"/>
      <c r="AN17" s="55"/>
      <c r="AO17" s="56"/>
      <c r="AP17" s="42"/>
      <c r="AQ17" s="42"/>
      <c r="AR17" s="57"/>
      <c r="AS17" s="5"/>
    </row>
    <row r="18" spans="1:45" ht="16.5" thickBot="1">
      <c r="A18" s="15" t="s">
        <v>318</v>
      </c>
      <c r="B18" s="317">
        <v>489</v>
      </c>
      <c r="C18" s="14"/>
      <c r="D18" s="550" t="s">
        <v>25</v>
      </c>
      <c r="E18" s="552" t="s">
        <v>363</v>
      </c>
      <c r="H18" s="700"/>
      <c r="I18" s="699"/>
      <c r="AG18" s="54"/>
      <c r="AH18" s="54"/>
      <c r="AI18" s="55"/>
      <c r="AJ18" s="56"/>
      <c r="AK18" s="39"/>
      <c r="AL18" s="40"/>
      <c r="AM18" s="40"/>
      <c r="AN18" s="55"/>
      <c r="AO18" s="56"/>
      <c r="AP18" s="42"/>
      <c r="AQ18" s="42"/>
      <c r="AR18" s="57"/>
      <c r="AS18" s="5"/>
    </row>
    <row r="19" spans="1:45">
      <c r="A19" s="15" t="s">
        <v>312</v>
      </c>
      <c r="B19" s="197">
        <f>B72</f>
        <v>751.45353248492108</v>
      </c>
      <c r="C19" s="14"/>
      <c r="D19" s="5"/>
      <c r="AG19" s="36"/>
      <c r="AH19" s="36"/>
      <c r="AI19" s="55"/>
      <c r="AJ19" s="56"/>
      <c r="AK19" s="39"/>
      <c r="AL19" s="40"/>
      <c r="AM19" s="40"/>
      <c r="AN19" s="55"/>
      <c r="AO19" s="56"/>
      <c r="AP19" s="42"/>
      <c r="AQ19" s="42"/>
      <c r="AR19" s="57"/>
      <c r="AS19" s="5"/>
    </row>
    <row r="20" spans="1:45" ht="16.5" customHeight="1" thickBot="1">
      <c r="A20" s="509" t="s">
        <v>56</v>
      </c>
      <c r="B20" s="510"/>
      <c r="C20" s="511"/>
      <c r="D20" s="1" t="s">
        <v>444</v>
      </c>
      <c r="AG20" s="36"/>
      <c r="AH20" s="36"/>
      <c r="AI20" s="55"/>
      <c r="AJ20" s="56"/>
      <c r="AK20" s="39"/>
      <c r="AL20" s="40"/>
      <c r="AM20" s="40"/>
      <c r="AN20" s="55"/>
      <c r="AO20" s="56"/>
      <c r="AP20" s="42"/>
      <c r="AQ20" s="42"/>
      <c r="AR20" s="57"/>
      <c r="AS20" s="5"/>
    </row>
    <row r="21" spans="1:45">
      <c r="A21" s="15" t="s">
        <v>58</v>
      </c>
      <c r="B21" s="714">
        <v>18</v>
      </c>
      <c r="C21" s="16">
        <f>B21*12*0.0254</f>
        <v>5.4863999999999997</v>
      </c>
      <c r="D21" s="119" t="s">
        <v>26</v>
      </c>
      <c r="E21" s="549" t="str">
        <f>VLOOKUP($E$22,Invtable,2,FALSE)</f>
        <v>SMA</v>
      </c>
      <c r="G21" s="2" t="s">
        <v>539</v>
      </c>
      <c r="AG21" s="36"/>
      <c r="AH21" s="36"/>
      <c r="AI21" s="55"/>
      <c r="AJ21" s="56"/>
      <c r="AK21" s="39"/>
      <c r="AL21" s="40"/>
      <c r="AM21" s="40"/>
      <c r="AN21" s="55"/>
      <c r="AO21" s="56"/>
      <c r="AP21" s="42"/>
      <c r="AQ21" s="42"/>
      <c r="AR21" s="57"/>
      <c r="AS21" s="5"/>
    </row>
    <row r="22" spans="1:45" ht="16.5" thickBot="1">
      <c r="A22" s="10"/>
      <c r="B22" s="211"/>
      <c r="C22" s="17"/>
      <c r="D22" s="550" t="s">
        <v>25</v>
      </c>
      <c r="E22" s="552" t="s">
        <v>553</v>
      </c>
      <c r="G22" s="162">
        <f>B130+B89*2</f>
        <v>854.82166666666672</v>
      </c>
      <c r="I22" s="699"/>
      <c r="J22" s="699"/>
      <c r="AE22" s="81"/>
      <c r="AF22" s="82"/>
      <c r="AG22" s="36"/>
      <c r="AH22" s="36"/>
      <c r="AI22" s="55"/>
      <c r="AJ22" s="56"/>
      <c r="AK22" s="39"/>
      <c r="AL22" s="40"/>
      <c r="AM22" s="40"/>
      <c r="AN22" s="55"/>
      <c r="AO22" s="56"/>
      <c r="AP22" s="42"/>
      <c r="AQ22" s="42"/>
      <c r="AR22" s="57"/>
      <c r="AS22" s="5"/>
    </row>
    <row r="23" spans="1:45">
      <c r="A23" s="509" t="s">
        <v>60</v>
      </c>
      <c r="B23" s="510"/>
      <c r="C23" s="511"/>
      <c r="D23" s="5"/>
      <c r="O23" s="30"/>
      <c r="S23" s="30"/>
      <c r="V23" s="83"/>
      <c r="AD23" s="5"/>
      <c r="AE23" s="84"/>
      <c r="AF23" s="82"/>
      <c r="AG23" s="36"/>
      <c r="AH23" s="36"/>
      <c r="AI23" s="55"/>
      <c r="AJ23" s="56"/>
      <c r="AK23" s="39"/>
      <c r="AL23" s="40"/>
      <c r="AM23" s="40"/>
      <c r="AN23" s="55"/>
      <c r="AO23" s="56"/>
      <c r="AP23" s="42"/>
      <c r="AQ23" s="42"/>
      <c r="AR23" s="57"/>
      <c r="AS23" s="5"/>
    </row>
    <row r="24" spans="1:45" ht="21" customHeight="1">
      <c r="A24" s="15" t="s">
        <v>62</v>
      </c>
      <c r="B24" s="18">
        <v>15</v>
      </c>
      <c r="C24" s="19">
        <f>B24*12*0.0254</f>
        <v>4.5720000000000001</v>
      </c>
      <c r="G24" s="2" t="s">
        <v>541</v>
      </c>
      <c r="S24" s="30"/>
      <c r="AD24" s="5"/>
      <c r="AE24" s="85"/>
      <c r="AF24" s="82"/>
      <c r="AG24" s="36"/>
      <c r="AH24" s="36"/>
      <c r="AI24" s="55"/>
      <c r="AJ24" s="55"/>
      <c r="AK24" s="39"/>
      <c r="AL24" s="40"/>
      <c r="AM24" s="40"/>
      <c r="AN24" s="55"/>
      <c r="AO24" s="56"/>
      <c r="AP24" s="42"/>
      <c r="AQ24" s="42"/>
      <c r="AR24" s="57"/>
      <c r="AS24" s="5"/>
    </row>
    <row r="25" spans="1:45" ht="16.5" thickBot="1">
      <c r="A25" s="226" t="s">
        <v>63</v>
      </c>
      <c r="B25" s="227">
        <v>20</v>
      </c>
      <c r="C25" s="21"/>
      <c r="G25" s="162">
        <f>B89*2+B129</f>
        <v>446.66666666666669</v>
      </c>
      <c r="AF25" s="86"/>
      <c r="AG25" s="36"/>
      <c r="AH25" s="36"/>
      <c r="AI25" s="55"/>
      <c r="AJ25" s="56"/>
      <c r="AK25" s="39"/>
      <c r="AL25" s="40"/>
      <c r="AM25" s="40"/>
      <c r="AN25" s="55"/>
      <c r="AO25" s="56"/>
      <c r="AP25" s="42"/>
      <c r="AQ25" s="42"/>
      <c r="AR25" s="57"/>
      <c r="AS25" s="5"/>
    </row>
    <row r="26" spans="1:45" ht="16.5" thickBot="1">
      <c r="A26" s="228" t="s">
        <v>313</v>
      </c>
      <c r="B26" s="336">
        <v>1.5</v>
      </c>
      <c r="H26" s="387"/>
      <c r="AF26" s="86"/>
      <c r="AG26" s="54"/>
      <c r="AH26" s="54"/>
      <c r="AI26" s="55"/>
      <c r="AJ26" s="56"/>
      <c r="AK26" s="39"/>
      <c r="AL26" s="40"/>
      <c r="AM26" s="40"/>
      <c r="AN26" s="55"/>
      <c r="AO26" s="56"/>
      <c r="AP26" s="42"/>
      <c r="AQ26" s="42"/>
      <c r="AR26" s="57"/>
      <c r="AS26" s="5"/>
    </row>
    <row r="27" spans="1:45" ht="14.25" customHeight="1">
      <c r="A27" s="5"/>
      <c r="B27" s="352"/>
      <c r="G27" s="724" t="s">
        <v>543</v>
      </c>
      <c r="H27" s="725" t="s">
        <v>544</v>
      </c>
      <c r="I27" s="725" t="s">
        <v>545</v>
      </c>
      <c r="J27" s="725" t="s">
        <v>546</v>
      </c>
      <c r="K27" s="726" t="s">
        <v>547</v>
      </c>
      <c r="L27" s="727" t="s">
        <v>548</v>
      </c>
      <c r="AF27" s="86"/>
      <c r="AG27" s="36"/>
      <c r="AH27" s="36"/>
      <c r="AI27" s="55"/>
      <c r="AJ27" s="56"/>
      <c r="AK27" s="39"/>
      <c r="AL27" s="40"/>
      <c r="AM27" s="40"/>
      <c r="AN27" s="55"/>
      <c r="AO27" s="56"/>
      <c r="AP27" s="42"/>
      <c r="AQ27" s="42"/>
      <c r="AR27" s="57"/>
      <c r="AS27" s="5"/>
    </row>
    <row r="28" spans="1:45" ht="16.5" thickBot="1">
      <c r="A28" s="516"/>
      <c r="E28" s="2" t="s">
        <v>538</v>
      </c>
      <c r="G28" s="720"/>
      <c r="H28" s="426"/>
      <c r="I28" s="426"/>
      <c r="J28" s="717"/>
      <c r="K28" s="400"/>
      <c r="L28" s="273"/>
      <c r="AF28" s="86"/>
      <c r="AG28" s="36"/>
      <c r="AH28" s="36"/>
      <c r="AI28" s="55"/>
      <c r="AJ28" s="56"/>
      <c r="AK28" s="39"/>
      <c r="AL28" s="40"/>
      <c r="AM28" s="40"/>
      <c r="AN28" s="55"/>
      <c r="AO28" s="56"/>
      <c r="AP28" s="42"/>
      <c r="AQ28" s="42"/>
      <c r="AR28" s="57"/>
      <c r="AS28" s="5"/>
    </row>
    <row r="29" spans="1:45">
      <c r="A29" s="763" t="s">
        <v>21</v>
      </c>
      <c r="B29" s="764"/>
      <c r="E29" s="715">
        <f>CEILING(B120,1)</f>
        <v>23</v>
      </c>
      <c r="G29" s="720"/>
      <c r="H29" s="426"/>
      <c r="I29" s="426"/>
      <c r="J29" s="717"/>
      <c r="K29" s="400"/>
      <c r="L29" s="273"/>
      <c r="AF29" s="86"/>
      <c r="AG29" s="36"/>
      <c r="AH29" s="36"/>
      <c r="AI29" s="55"/>
      <c r="AJ29" s="56"/>
      <c r="AK29" s="39"/>
      <c r="AL29" s="40"/>
      <c r="AM29" s="40"/>
      <c r="AN29" s="55"/>
      <c r="AO29" s="55"/>
      <c r="AP29" s="42"/>
      <c r="AQ29" s="42"/>
      <c r="AR29" s="57"/>
      <c r="AS29" s="5"/>
    </row>
    <row r="30" spans="1:45">
      <c r="A30" s="324" t="s">
        <v>23</v>
      </c>
      <c r="B30" s="354">
        <v>0</v>
      </c>
      <c r="E30" s="716" t="s">
        <v>364</v>
      </c>
      <c r="G30" s="720"/>
      <c r="H30" s="426"/>
      <c r="I30" s="426"/>
      <c r="J30" s="717"/>
      <c r="K30" s="400"/>
      <c r="L30" s="273"/>
      <c r="O30" s="213"/>
      <c r="AF30" s="86"/>
      <c r="AG30" s="36"/>
      <c r="AH30" s="36"/>
      <c r="AI30" s="55"/>
      <c r="AJ30" s="56"/>
      <c r="AK30" s="213"/>
      <c r="AL30" s="40"/>
      <c r="AM30" s="40"/>
      <c r="AN30" s="55"/>
      <c r="AO30" s="55"/>
      <c r="AP30" s="42"/>
      <c r="AQ30" s="42"/>
      <c r="AR30" s="57"/>
      <c r="AS30" s="408"/>
    </row>
    <row r="31" spans="1:45">
      <c r="A31" s="324" t="s">
        <v>38</v>
      </c>
      <c r="B31" s="354">
        <v>15</v>
      </c>
      <c r="E31" s="398">
        <f>B82*B101</f>
        <v>274</v>
      </c>
      <c r="G31" s="720">
        <v>16</v>
      </c>
      <c r="H31" s="426">
        <v>3</v>
      </c>
      <c r="I31" s="426">
        <f>G31*H31</f>
        <v>48</v>
      </c>
      <c r="J31" s="717">
        <f>G31*$H$37</f>
        <v>4168.794304</v>
      </c>
      <c r="K31" s="400">
        <f>H31*$H$36</f>
        <v>408.43200000000002</v>
      </c>
      <c r="L31" s="273">
        <f t="shared" ref="L31:L33" si="0">J31*K31/10000</f>
        <v>170.2668995171328</v>
      </c>
      <c r="O31" s="213"/>
      <c r="AF31" s="86"/>
      <c r="AG31" s="36"/>
      <c r="AH31" s="36"/>
      <c r="AI31" s="55"/>
      <c r="AJ31" s="56"/>
      <c r="AK31" s="213"/>
      <c r="AL31" s="40"/>
      <c r="AM31" s="40"/>
      <c r="AN31" s="55"/>
      <c r="AO31" s="55"/>
      <c r="AP31" s="42"/>
      <c r="AQ31" s="42"/>
      <c r="AR31" s="57"/>
      <c r="AS31" s="408"/>
    </row>
    <row r="32" spans="1:45" ht="16.5" thickBot="1">
      <c r="A32" s="325" t="s">
        <v>42</v>
      </c>
      <c r="B32" s="355">
        <v>70</v>
      </c>
      <c r="E32" s="2" t="s">
        <v>361</v>
      </c>
      <c r="G32" s="720">
        <v>3</v>
      </c>
      <c r="H32" s="426">
        <v>10</v>
      </c>
      <c r="I32" s="426">
        <f>G32*H32</f>
        <v>30</v>
      </c>
      <c r="J32" s="717">
        <f>G32*$H$37</f>
        <v>781.64893200000006</v>
      </c>
      <c r="K32" s="400">
        <f>H32*$H$36</f>
        <v>1361.44</v>
      </c>
      <c r="L32" s="273">
        <f t="shared" si="0"/>
        <v>106.41681219820802</v>
      </c>
      <c r="O32" s="213"/>
      <c r="AF32" s="86"/>
      <c r="AG32" s="36"/>
      <c r="AH32" s="36"/>
      <c r="AI32" s="55"/>
      <c r="AJ32" s="56"/>
      <c r="AK32" s="213"/>
      <c r="AL32" s="40"/>
      <c r="AM32" s="40"/>
      <c r="AN32" s="55"/>
      <c r="AO32" s="55"/>
      <c r="AP32" s="42"/>
      <c r="AQ32" s="42"/>
      <c r="AR32" s="57"/>
      <c r="AS32" s="408"/>
    </row>
    <row r="33" spans="1:45" ht="16.5" thickBot="1">
      <c r="A33" s="216" t="s">
        <v>332</v>
      </c>
      <c r="B33" s="543">
        <f>((1+((B67/100)*(B32-25)))*B55)*B154/1000000</f>
        <v>2.02197615</v>
      </c>
      <c r="E33" s="178">
        <f>($B$244-1)*CEILING(B120,1)*$B$245+$B$245*(CEILING(B120,1)-2)+2*($B$245-1)</f>
        <v>274</v>
      </c>
      <c r="G33" s="721">
        <v>8</v>
      </c>
      <c r="H33" s="427">
        <v>13</v>
      </c>
      <c r="I33" s="427">
        <f>G33*H33</f>
        <v>104</v>
      </c>
      <c r="J33" s="722">
        <f>G33*$H$37</f>
        <v>2084.397152</v>
      </c>
      <c r="K33" s="407">
        <f>H33*$H$36</f>
        <v>1769.8720000000001</v>
      </c>
      <c r="L33" s="723">
        <f t="shared" si="0"/>
        <v>368.91161562045443</v>
      </c>
      <c r="O33" s="213"/>
      <c r="AF33" s="86"/>
      <c r="AG33" s="36"/>
      <c r="AH33" s="36"/>
      <c r="AI33" s="55"/>
      <c r="AJ33" s="56"/>
      <c r="AK33" s="213"/>
      <c r="AL33" s="40"/>
      <c r="AM33" s="40"/>
      <c r="AN33" s="55"/>
      <c r="AO33" s="55"/>
      <c r="AP33" s="42"/>
      <c r="AQ33" s="42"/>
      <c r="AR33" s="57"/>
      <c r="AS33" s="408"/>
    </row>
    <row r="34" spans="1:45">
      <c r="A34" s="116"/>
      <c r="B34" s="335"/>
      <c r="E34" s="408" t="s">
        <v>362</v>
      </c>
      <c r="AG34" s="36"/>
      <c r="AH34" s="36"/>
      <c r="AI34" s="55"/>
      <c r="AJ34" s="56"/>
      <c r="AK34" s="39"/>
      <c r="AL34" s="40"/>
      <c r="AM34" s="40"/>
      <c r="AN34" s="55"/>
      <c r="AO34" s="56"/>
      <c r="AP34" s="42"/>
      <c r="AQ34" s="42"/>
      <c r="AR34" s="57"/>
      <c r="AS34" s="5"/>
    </row>
    <row r="35" spans="1:45" ht="16.5" thickBot="1">
      <c r="E35" s="386">
        <f>($B$255-1)*B256*CEILING($B$140,1)+B256*(CEILING($B$140,1)-1)+2*B256/2</f>
        <v>288</v>
      </c>
      <c r="AG35" s="36"/>
      <c r="AH35" s="36"/>
      <c r="AI35" s="55"/>
      <c r="AJ35" s="56"/>
      <c r="AK35" s="39"/>
      <c r="AL35" s="40"/>
      <c r="AM35" s="40"/>
      <c r="AN35" s="55"/>
      <c r="AO35" s="56"/>
      <c r="AP35" s="42"/>
      <c r="AQ35" s="42"/>
      <c r="AR35" s="57"/>
      <c r="AS35" s="5"/>
    </row>
    <row r="36" spans="1:45">
      <c r="A36" s="736" t="s">
        <v>442</v>
      </c>
      <c r="B36" s="737"/>
      <c r="C36" s="737"/>
      <c r="D36" s="737"/>
      <c r="E36" s="738"/>
      <c r="G36" s="217" t="s">
        <v>542</v>
      </c>
      <c r="H36" s="718">
        <f>G25*12*0.0254</f>
        <v>136.14400000000001</v>
      </c>
      <c r="O36" s="213"/>
      <c r="AG36" s="36"/>
      <c r="AH36" s="36"/>
      <c r="AI36" s="55"/>
      <c r="AJ36" s="56"/>
      <c r="AK36" s="213"/>
      <c r="AL36" s="40"/>
      <c r="AM36" s="40"/>
      <c r="AN36" s="55"/>
      <c r="AO36" s="56"/>
      <c r="AP36" s="42"/>
      <c r="AQ36" s="42"/>
      <c r="AR36" s="57"/>
      <c r="AS36" s="408"/>
    </row>
    <row r="37" spans="1:45" ht="16.5" thickBot="1">
      <c r="A37" s="655" t="s">
        <v>3</v>
      </c>
      <c r="B37" s="408"/>
      <c r="C37" s="408"/>
      <c r="D37" s="408"/>
      <c r="E37" s="656" t="s">
        <v>140</v>
      </c>
      <c r="G37" s="220" t="s">
        <v>540</v>
      </c>
      <c r="H37" s="719">
        <f>G22*12*0.0254</f>
        <v>260.549644</v>
      </c>
      <c r="O37" s="213"/>
      <c r="AG37" s="36"/>
      <c r="AH37" s="36"/>
      <c r="AI37" s="55"/>
      <c r="AJ37" s="56"/>
      <c r="AK37" s="213"/>
      <c r="AL37" s="40"/>
      <c r="AM37" s="40"/>
      <c r="AN37" s="55"/>
      <c r="AO37" s="56"/>
      <c r="AP37" s="42"/>
      <c r="AQ37" s="42"/>
      <c r="AR37" s="57"/>
      <c r="AS37" s="408"/>
    </row>
    <row r="38" spans="1:45" ht="16.5" thickBot="1">
      <c r="A38" s="657" t="s">
        <v>445</v>
      </c>
      <c r="B38" s="658"/>
      <c r="C38" s="408"/>
      <c r="D38" s="659" t="str">
        <f t="shared" ref="D38:D40" si="1">A38</f>
        <v>Copy/Paste to Financial Model Inputs</v>
      </c>
      <c r="E38" s="660"/>
      <c r="O38" s="213"/>
      <c r="AG38" s="36"/>
      <c r="AH38" s="36"/>
      <c r="AI38" s="55"/>
      <c r="AJ38" s="56"/>
      <c r="AK38" s="213"/>
      <c r="AL38" s="40"/>
      <c r="AM38" s="40"/>
      <c r="AN38" s="55"/>
      <c r="AO38" s="56"/>
      <c r="AP38" s="42"/>
      <c r="AQ38" s="42"/>
      <c r="AR38" s="57"/>
      <c r="AS38" s="408"/>
    </row>
    <row r="39" spans="1:45">
      <c r="A39" s="615" t="s">
        <v>7</v>
      </c>
      <c r="B39" s="616" t="str">
        <f>E18</f>
        <v>CS6X-305P</v>
      </c>
      <c r="C39" s="408"/>
      <c r="D39" s="615" t="str">
        <f t="shared" si="1"/>
        <v>Solar Panel</v>
      </c>
      <c r="E39" s="616" t="str">
        <f t="shared" ref="E39:E51" si="2">B39</f>
        <v>CS6X-305P</v>
      </c>
      <c r="O39" s="213"/>
      <c r="AG39" s="36"/>
      <c r="AH39" s="36"/>
      <c r="AI39" s="55"/>
      <c r="AJ39" s="56"/>
      <c r="AK39" s="213"/>
      <c r="AL39" s="40"/>
      <c r="AM39" s="40"/>
      <c r="AN39" s="55"/>
      <c r="AO39" s="56"/>
      <c r="AP39" s="42"/>
      <c r="AQ39" s="42"/>
      <c r="AR39" s="57"/>
      <c r="AS39" s="408"/>
    </row>
    <row r="40" spans="1:45">
      <c r="A40" s="617" t="s">
        <v>9</v>
      </c>
      <c r="B40" s="618" t="str">
        <f>E22</f>
        <v>750 CP</v>
      </c>
      <c r="C40" s="408"/>
      <c r="D40" s="617" t="str">
        <f t="shared" si="1"/>
        <v>Inverter</v>
      </c>
      <c r="E40" s="618" t="str">
        <f t="shared" si="2"/>
        <v>750 CP</v>
      </c>
      <c r="G40" s="91"/>
      <c r="O40" s="213"/>
      <c r="AG40" s="36"/>
      <c r="AH40" s="36"/>
      <c r="AI40" s="55"/>
      <c r="AJ40" s="56"/>
      <c r="AK40" s="213"/>
      <c r="AL40" s="40"/>
      <c r="AM40" s="40"/>
      <c r="AN40" s="55"/>
      <c r="AO40" s="56"/>
      <c r="AP40" s="42"/>
      <c r="AQ40" s="42"/>
      <c r="AR40" s="57"/>
      <c r="AS40" s="408"/>
    </row>
    <row r="41" spans="1:45">
      <c r="A41" s="617" t="s">
        <v>12</v>
      </c>
      <c r="B41" s="618" t="s">
        <v>3</v>
      </c>
      <c r="C41" s="408"/>
      <c r="D41" s="654" t="s">
        <v>12</v>
      </c>
      <c r="E41" s="618" t="s">
        <v>140</v>
      </c>
      <c r="G41" s="91"/>
      <c r="O41" s="213"/>
      <c r="AG41" s="36"/>
      <c r="AH41" s="36"/>
      <c r="AI41" s="55"/>
      <c r="AJ41" s="56"/>
      <c r="AK41" s="213"/>
      <c r="AL41" s="40"/>
      <c r="AM41" s="40"/>
      <c r="AN41" s="55"/>
      <c r="AO41" s="56"/>
      <c r="AP41" s="42"/>
      <c r="AQ41" s="42"/>
      <c r="AR41" s="57"/>
      <c r="AS41" s="408"/>
    </row>
    <row r="42" spans="1:45">
      <c r="A42" s="619" t="s">
        <v>373</v>
      </c>
      <c r="B42" s="620">
        <f>B167</f>
        <v>8.0458171017209068</v>
      </c>
      <c r="C42" s="408"/>
      <c r="D42" s="619" t="s">
        <v>373</v>
      </c>
      <c r="E42" s="620">
        <f>B160</f>
        <v>13.607220308378942</v>
      </c>
      <c r="G42" s="91"/>
      <c r="O42" s="213"/>
      <c r="AG42" s="36"/>
      <c r="AH42" s="36"/>
      <c r="AI42" s="55"/>
      <c r="AJ42" s="56"/>
      <c r="AK42" s="213"/>
      <c r="AL42" s="40"/>
      <c r="AM42" s="40"/>
      <c r="AN42" s="55"/>
      <c r="AO42" s="56"/>
      <c r="AP42" s="42"/>
      <c r="AQ42" s="42"/>
      <c r="AR42" s="57"/>
      <c r="AS42" s="408"/>
    </row>
    <row r="43" spans="1:45">
      <c r="A43" s="617" t="s">
        <v>429</v>
      </c>
      <c r="B43" s="621">
        <f>B42*0.40486</f>
        <v>3.2574295118027261</v>
      </c>
      <c r="C43" s="408"/>
      <c r="D43" s="617" t="s">
        <v>429</v>
      </c>
      <c r="E43" s="621">
        <f>E42*0.40486</f>
        <v>5.5090192140502987</v>
      </c>
      <c r="O43" s="213"/>
      <c r="AG43" s="36"/>
      <c r="AH43" s="36"/>
      <c r="AI43" s="55"/>
      <c r="AJ43" s="56"/>
      <c r="AK43" s="213"/>
      <c r="AL43" s="40"/>
      <c r="AM43" s="40"/>
      <c r="AN43" s="55"/>
      <c r="AO43" s="56"/>
      <c r="AP43" s="42"/>
      <c r="AQ43" s="42"/>
      <c r="AR43" s="57"/>
      <c r="AS43" s="408"/>
    </row>
    <row r="44" spans="1:45">
      <c r="A44" s="619" t="s">
        <v>13</v>
      </c>
      <c r="B44" s="622">
        <f>B166</f>
        <v>0.51425245012695242</v>
      </c>
      <c r="C44" s="408"/>
      <c r="D44" s="619" t="s">
        <v>13</v>
      </c>
      <c r="E44" s="622">
        <f>B159</f>
        <v>0.29673289846524975</v>
      </c>
      <c r="O44" s="213"/>
      <c r="AG44" s="36"/>
      <c r="AH44" s="36"/>
      <c r="AI44" s="55"/>
      <c r="AJ44" s="56"/>
      <c r="AK44" s="213"/>
      <c r="AL44" s="40"/>
      <c r="AM44" s="40"/>
      <c r="AN44" s="55"/>
      <c r="AO44" s="56"/>
      <c r="AP44" s="42"/>
      <c r="AQ44" s="42"/>
      <c r="AR44" s="57"/>
      <c r="AS44" s="408"/>
    </row>
    <row r="45" spans="1:45">
      <c r="A45" s="619" t="s">
        <v>174</v>
      </c>
      <c r="B45" s="623">
        <f>SystemDC</f>
        <v>2.5070999999999999</v>
      </c>
      <c r="C45" s="408"/>
      <c r="D45" s="619" t="s">
        <v>174</v>
      </c>
      <c r="E45" s="623">
        <f t="shared" si="2"/>
        <v>2.5070999999999999</v>
      </c>
      <c r="G45" s="178"/>
      <c r="O45" s="213"/>
      <c r="AG45" s="36"/>
      <c r="AH45" s="36"/>
      <c r="AI45" s="55"/>
      <c r="AJ45" s="56"/>
      <c r="AK45" s="213"/>
      <c r="AL45" s="40"/>
      <c r="AM45" s="40"/>
      <c r="AN45" s="55"/>
      <c r="AO45" s="56"/>
      <c r="AP45" s="42"/>
      <c r="AQ45" s="42"/>
      <c r="AR45" s="57"/>
      <c r="AS45" s="408"/>
    </row>
    <row r="46" spans="1:45">
      <c r="A46" s="619" t="s">
        <v>527</v>
      </c>
      <c r="B46" s="623">
        <f>B45*E57</f>
        <v>2.2605</v>
      </c>
      <c r="C46" s="408"/>
      <c r="D46" s="619" t="s">
        <v>527</v>
      </c>
      <c r="E46" s="623">
        <f>B46</f>
        <v>2.2605</v>
      </c>
      <c r="O46" s="213"/>
      <c r="AG46" s="36"/>
      <c r="AH46" s="36"/>
      <c r="AI46" s="55"/>
      <c r="AJ46" s="56"/>
      <c r="AK46" s="213"/>
      <c r="AL46" s="40"/>
      <c r="AM46" s="40"/>
      <c r="AN46" s="55"/>
      <c r="AO46" s="56"/>
      <c r="AP46" s="42"/>
      <c r="AQ46" s="42"/>
      <c r="AR46" s="57"/>
      <c r="AS46" s="408"/>
    </row>
    <row r="47" spans="1:45">
      <c r="A47" s="619" t="s">
        <v>175</v>
      </c>
      <c r="B47" s="624">
        <f>SystemAC</f>
        <v>2.2543605974547631</v>
      </c>
      <c r="C47" s="408"/>
      <c r="D47" s="619" t="s">
        <v>175</v>
      </c>
      <c r="E47" s="624">
        <f t="shared" si="2"/>
        <v>2.2543605974547631</v>
      </c>
      <c r="O47" s="213"/>
      <c r="AG47" s="36"/>
      <c r="AH47" s="36"/>
      <c r="AI47" s="55"/>
      <c r="AJ47" s="56"/>
      <c r="AK47" s="213"/>
      <c r="AL47" s="40"/>
      <c r="AM47" s="40"/>
      <c r="AN47" s="55"/>
      <c r="AO47" s="56"/>
      <c r="AP47" s="42"/>
      <c r="AQ47" s="42"/>
      <c r="AR47" s="57"/>
      <c r="AS47" s="408"/>
    </row>
    <row r="48" spans="1:45">
      <c r="A48" s="619" t="s">
        <v>528</v>
      </c>
      <c r="B48" s="697">
        <f>B46*D57</f>
        <v>2.1883900499999998</v>
      </c>
      <c r="C48" s="408"/>
      <c r="D48" s="619" t="s">
        <v>528</v>
      </c>
      <c r="E48" s="697">
        <f>B48</f>
        <v>2.1883900499999998</v>
      </c>
      <c r="O48" s="213"/>
      <c r="AG48" s="36"/>
      <c r="AH48" s="36"/>
      <c r="AI48" s="55"/>
      <c r="AJ48" s="56"/>
      <c r="AK48" s="213"/>
      <c r="AL48" s="40"/>
      <c r="AM48" s="40"/>
      <c r="AN48" s="55"/>
      <c r="AO48" s="56"/>
      <c r="AP48" s="42"/>
      <c r="AQ48" s="42"/>
      <c r="AR48" s="57"/>
      <c r="AS48" s="408"/>
    </row>
    <row r="49" spans="1:45">
      <c r="A49" s="619" t="s">
        <v>14</v>
      </c>
      <c r="B49" s="625">
        <f>DCACactual</f>
        <v>1.1121113467076149</v>
      </c>
      <c r="C49" s="408"/>
      <c r="D49" s="619" t="s">
        <v>14</v>
      </c>
      <c r="E49" s="625">
        <f t="shared" si="2"/>
        <v>1.1121113467076149</v>
      </c>
      <c r="O49" s="213"/>
      <c r="AG49" s="36"/>
      <c r="AH49" s="36"/>
      <c r="AI49" s="55"/>
      <c r="AJ49" s="56"/>
      <c r="AK49" s="213"/>
      <c r="AL49" s="40"/>
      <c r="AM49" s="40"/>
      <c r="AN49" s="55"/>
      <c r="AO49" s="56"/>
      <c r="AP49" s="42"/>
      <c r="AQ49" s="42"/>
      <c r="AR49" s="57"/>
      <c r="AS49" s="408"/>
    </row>
    <row r="50" spans="1:45">
      <c r="A50" s="617" t="s">
        <v>63</v>
      </c>
      <c r="B50" s="626">
        <f>'System Configuration'!B25</f>
        <v>20</v>
      </c>
      <c r="C50" s="408"/>
      <c r="D50" s="617" t="s">
        <v>63</v>
      </c>
      <c r="E50" s="626">
        <v>0</v>
      </c>
      <c r="O50" s="213"/>
      <c r="AG50" s="36"/>
      <c r="AH50" s="36"/>
      <c r="AI50" s="55"/>
      <c r="AJ50" s="56"/>
      <c r="AK50" s="213"/>
      <c r="AL50" s="40"/>
      <c r="AM50" s="40"/>
      <c r="AN50" s="55"/>
      <c r="AO50" s="56"/>
      <c r="AP50" s="42"/>
      <c r="AQ50" s="42"/>
      <c r="AR50" s="57"/>
      <c r="AS50" s="408"/>
    </row>
    <row r="51" spans="1:45" ht="16.5" thickBot="1">
      <c r="A51" s="627" t="s">
        <v>337</v>
      </c>
      <c r="B51" s="628">
        <f>B156</f>
        <v>1.5</v>
      </c>
      <c r="C51" s="408"/>
      <c r="D51" s="627" t="s">
        <v>337</v>
      </c>
      <c r="E51" s="628">
        <f t="shared" si="2"/>
        <v>1.5</v>
      </c>
      <c r="O51" s="213"/>
      <c r="AG51" s="36"/>
      <c r="AH51" s="36"/>
      <c r="AI51" s="55"/>
      <c r="AJ51" s="56"/>
      <c r="AK51" s="213"/>
      <c r="AL51" s="40"/>
      <c r="AM51" s="40"/>
      <c r="AN51" s="55"/>
      <c r="AO51" s="56"/>
      <c r="AP51" s="42"/>
      <c r="AQ51" s="42"/>
      <c r="AR51" s="57"/>
      <c r="AS51" s="408"/>
    </row>
    <row r="52" spans="1:45" ht="16.5" thickBot="1">
      <c r="A52" s="661"/>
      <c r="B52" s="662"/>
      <c r="C52" s="662"/>
      <c r="D52" s="662"/>
      <c r="E52" s="663"/>
      <c r="O52" s="213"/>
      <c r="AG52" s="36"/>
      <c r="AH52" s="36"/>
      <c r="AI52" s="55"/>
      <c r="AJ52" s="56"/>
      <c r="AK52" s="213"/>
      <c r="AL52" s="40"/>
      <c r="AM52" s="40"/>
      <c r="AN52" s="55"/>
      <c r="AO52" s="56"/>
      <c r="AP52" s="42"/>
      <c r="AQ52" s="42"/>
      <c r="AR52" s="57"/>
      <c r="AS52" s="408"/>
    </row>
    <row r="53" spans="1:45">
      <c r="A53" s="746" t="s">
        <v>66</v>
      </c>
      <c r="B53" s="747"/>
      <c r="C53" s="747"/>
      <c r="D53" s="747"/>
      <c r="E53" s="747"/>
      <c r="AG53" s="36"/>
      <c r="AH53" s="36"/>
      <c r="AI53" s="55"/>
      <c r="AJ53" s="56"/>
      <c r="AK53" s="39"/>
      <c r="AL53" s="40"/>
      <c r="AM53" s="40"/>
      <c r="AN53" s="55"/>
      <c r="AO53" s="56"/>
      <c r="AP53" s="42"/>
      <c r="AQ53" s="42"/>
      <c r="AR53" s="57"/>
      <c r="AS53" s="5"/>
    </row>
    <row r="54" spans="1:45" ht="16.5" thickBot="1">
      <c r="A54" s="2"/>
      <c r="L54" s="81"/>
      <c r="AG54" s="36"/>
      <c r="AH54" s="36"/>
      <c r="AI54" s="55"/>
      <c r="AJ54" s="56"/>
      <c r="AK54" s="39"/>
      <c r="AL54" s="40"/>
      <c r="AM54" s="40"/>
      <c r="AN54" s="55"/>
      <c r="AO54" s="56"/>
      <c r="AP54" s="42"/>
      <c r="AQ54" s="42"/>
      <c r="AR54" s="57"/>
      <c r="AS54" s="5"/>
    </row>
    <row r="55" spans="1:45">
      <c r="A55" s="119" t="s">
        <v>70</v>
      </c>
      <c r="B55" s="553">
        <f>VLOOKUP(E18,Paneltable,3,FALSE)</f>
        <v>305</v>
      </c>
      <c r="C55" s="87"/>
      <c r="L55" s="81"/>
      <c r="AG55" s="36"/>
      <c r="AH55" s="36"/>
      <c r="AI55" s="55"/>
      <c r="AJ55" s="56"/>
      <c r="AK55" s="39"/>
      <c r="AL55" s="40"/>
      <c r="AM55" s="40"/>
      <c r="AN55" s="55"/>
      <c r="AO55" s="56"/>
      <c r="AP55" s="42"/>
      <c r="AQ55" s="42"/>
      <c r="AR55" s="57"/>
      <c r="AS55" s="5"/>
    </row>
    <row r="56" spans="1:45">
      <c r="A56" s="222" t="s">
        <v>71</v>
      </c>
      <c r="B56" s="22">
        <f>VLOOKUP(E18,Paneltable,4,FALSE)</f>
        <v>76.930000000000007</v>
      </c>
      <c r="C56" s="387"/>
      <c r="D56" s="2" t="s">
        <v>529</v>
      </c>
      <c r="E56" s="2" t="s">
        <v>530</v>
      </c>
      <c r="F56" s="162"/>
      <c r="L56" s="30"/>
      <c r="AG56" s="36"/>
      <c r="AH56" s="36"/>
      <c r="AI56" s="55"/>
      <c r="AJ56" s="56"/>
      <c r="AK56" s="39"/>
      <c r="AL56" s="40"/>
      <c r="AM56" s="40"/>
      <c r="AN56" s="55"/>
      <c r="AO56" s="56"/>
      <c r="AP56" s="42"/>
      <c r="AQ56" s="42"/>
      <c r="AR56" s="57"/>
      <c r="AS56" s="5"/>
    </row>
    <row r="57" spans="1:45">
      <c r="A57" s="222" t="s">
        <v>72</v>
      </c>
      <c r="B57" s="22">
        <f>VLOOKUP(E18,Paneltable,5,FALSE)</f>
        <v>38.700000000000003</v>
      </c>
      <c r="C57" s="387"/>
      <c r="D57" s="698">
        <v>0.96809999999999996</v>
      </c>
      <c r="E57" s="701">
        <f>IF(E17="Miasole",145/165,275/305)</f>
        <v>0.90163934426229508</v>
      </c>
      <c r="F57" s="162"/>
      <c r="L57" s="84"/>
      <c r="AG57" s="36"/>
      <c r="AH57" s="36"/>
      <c r="AI57" s="55"/>
      <c r="AJ57" s="56"/>
      <c r="AK57" s="39"/>
      <c r="AL57" s="40"/>
      <c r="AM57" s="40"/>
      <c r="AN57" s="55"/>
      <c r="AO57" s="56"/>
      <c r="AP57" s="42"/>
      <c r="AQ57" s="42"/>
      <c r="AR57" s="57"/>
      <c r="AS57" s="5"/>
    </row>
    <row r="58" spans="1:45">
      <c r="A58" s="222" t="s">
        <v>73</v>
      </c>
      <c r="B58" s="23">
        <f>(B56/12)*(B57/12)</f>
        <v>20.674937500000002</v>
      </c>
      <c r="L58" s="30"/>
      <c r="AG58" s="36"/>
      <c r="AH58" s="36"/>
      <c r="AI58" s="92"/>
      <c r="AJ58" s="55"/>
      <c r="AK58" s="39"/>
      <c r="AL58" s="40"/>
      <c r="AM58" s="40"/>
      <c r="AN58" s="55"/>
      <c r="AO58" s="56"/>
      <c r="AP58" s="42"/>
      <c r="AQ58" s="42"/>
      <c r="AR58" s="57"/>
      <c r="AS58" s="5"/>
    </row>
    <row r="59" spans="1:45">
      <c r="A59" s="222" t="s">
        <v>74</v>
      </c>
      <c r="B59" s="24">
        <f>VLOOKUP(E18,Paneltable,6,FALSE)</f>
        <v>44.8</v>
      </c>
      <c r="AG59" s="36"/>
      <c r="AH59" s="36"/>
      <c r="AI59" s="55"/>
      <c r="AJ59" s="56"/>
      <c r="AK59" s="39"/>
      <c r="AL59" s="40"/>
      <c r="AM59" s="40"/>
      <c r="AN59" s="55"/>
      <c r="AO59" s="56"/>
      <c r="AP59" s="42"/>
      <c r="AQ59" s="42"/>
      <c r="AR59" s="57"/>
      <c r="AS59" s="5"/>
    </row>
    <row r="60" spans="1:45">
      <c r="A60" s="222" t="s">
        <v>75</v>
      </c>
      <c r="B60" s="24">
        <f>B59+B66/100*B59*(B30-25)</f>
        <v>48.607999999999997</v>
      </c>
      <c r="AG60" s="36"/>
      <c r="AH60" s="36"/>
      <c r="AI60" s="55"/>
      <c r="AJ60" s="56"/>
      <c r="AK60" s="39"/>
      <c r="AL60" s="39"/>
      <c r="AM60" s="39"/>
      <c r="AN60" s="39"/>
      <c r="AO60" s="39"/>
      <c r="AP60" s="39"/>
      <c r="AQ60" s="39"/>
      <c r="AR60" s="39"/>
      <c r="AS60" s="5"/>
    </row>
    <row r="61" spans="1:45">
      <c r="A61" s="222" t="s">
        <v>76</v>
      </c>
      <c r="B61" s="24">
        <f>VLOOKUP(E18,Paneltable,7,FALSE)</f>
        <v>36.299999999999997</v>
      </c>
      <c r="S61" s="30"/>
      <c r="AD61" s="5"/>
      <c r="AE61" s="94"/>
      <c r="AG61" s="36"/>
      <c r="AH61" s="36"/>
      <c r="AI61" s="55"/>
      <c r="AJ61" s="56"/>
      <c r="AK61" s="39"/>
      <c r="AL61" s="39"/>
      <c r="AM61" s="39"/>
      <c r="AN61" s="39"/>
      <c r="AO61" s="39"/>
      <c r="AP61" s="39"/>
      <c r="AQ61" s="39"/>
      <c r="AR61" s="39"/>
      <c r="AS61" s="5"/>
    </row>
    <row r="62" spans="1:45">
      <c r="A62" s="242" t="s">
        <v>77</v>
      </c>
      <c r="B62" s="25">
        <f>B61+B66/100*B61*(B32-25)</f>
        <v>30.746099999999998</v>
      </c>
      <c r="L62" s="81"/>
      <c r="M62" s="2"/>
      <c r="N62" s="2"/>
      <c r="O62" s="2"/>
      <c r="P62" s="2"/>
      <c r="Q62" s="2"/>
      <c r="R62" s="2"/>
      <c r="S62" s="2"/>
      <c r="T62" s="2"/>
      <c r="U62" s="2"/>
      <c r="V62" s="2"/>
      <c r="X62" s="2"/>
      <c r="Y62" s="2"/>
      <c r="Z62" s="2"/>
      <c r="AA62" s="2"/>
      <c r="AB62" s="2"/>
      <c r="AC62" s="2"/>
      <c r="AD62" s="5"/>
      <c r="AE62" s="94"/>
      <c r="AG62" s="36"/>
      <c r="AH62" s="36"/>
      <c r="AI62" s="55"/>
      <c r="AJ62" s="56"/>
      <c r="AK62" s="39"/>
      <c r="AL62" s="39"/>
      <c r="AM62" s="39"/>
      <c r="AN62" s="39"/>
      <c r="AO62" s="39"/>
      <c r="AP62" s="39"/>
      <c r="AQ62" s="39"/>
      <c r="AR62" s="39"/>
      <c r="AS62" s="5"/>
    </row>
    <row r="63" spans="1:45">
      <c r="A63" s="222" t="s">
        <v>303</v>
      </c>
      <c r="B63" s="24">
        <f>B61+B67/100*B61*(B31-25)</f>
        <v>37.860899999999994</v>
      </c>
      <c r="I63" s="276"/>
      <c r="J63" s="276"/>
      <c r="K63" s="276"/>
      <c r="M63" s="2"/>
      <c r="N63" s="2"/>
      <c r="O63" s="2"/>
      <c r="P63" s="2"/>
      <c r="Q63" s="2"/>
      <c r="R63" s="2"/>
      <c r="S63" s="2"/>
      <c r="T63" s="2"/>
      <c r="U63" s="2"/>
      <c r="V63" s="2"/>
      <c r="X63" s="2"/>
      <c r="Y63" s="2"/>
      <c r="Z63" s="2"/>
      <c r="AA63" s="2"/>
      <c r="AB63" s="2"/>
      <c r="AC63" s="2"/>
      <c r="AD63" s="39"/>
      <c r="AE63" s="5"/>
      <c r="AF63" s="94"/>
      <c r="AG63" s="36"/>
      <c r="AH63" s="36"/>
      <c r="AI63" s="55"/>
      <c r="AJ63" s="56"/>
      <c r="AK63" s="5"/>
      <c r="AL63" s="39"/>
      <c r="AM63" s="39"/>
      <c r="AN63" s="39"/>
      <c r="AO63" s="39"/>
      <c r="AP63" s="39"/>
      <c r="AQ63" s="39"/>
      <c r="AR63" s="39"/>
      <c r="AS63" s="39"/>
    </row>
    <row r="64" spans="1:45">
      <c r="A64" s="222" t="s">
        <v>78</v>
      </c>
      <c r="B64" s="26">
        <f>VLOOKUP(E18,Paneltable,8,FALSE)</f>
        <v>8.9700000000000006</v>
      </c>
      <c r="I64" s="95"/>
      <c r="M64" s="2"/>
      <c r="N64" s="2"/>
      <c r="O64" s="2"/>
      <c r="P64" s="2"/>
      <c r="Q64" s="2"/>
      <c r="R64" s="2"/>
      <c r="S64" s="2"/>
      <c r="T64" s="2"/>
      <c r="U64" s="2"/>
      <c r="V64" s="2"/>
      <c r="X64" s="2"/>
      <c r="Y64" s="2"/>
      <c r="Z64" s="2"/>
      <c r="AA64" s="2"/>
      <c r="AB64" s="2"/>
      <c r="AC64" s="2"/>
      <c r="AD64" s="39"/>
      <c r="AE64" s="5"/>
      <c r="AF64" s="94"/>
      <c r="AG64" s="36"/>
      <c r="AH64" s="36"/>
      <c r="AI64" s="55"/>
      <c r="AJ64" s="56"/>
      <c r="AK64" s="5"/>
      <c r="AL64" s="39"/>
      <c r="AM64" s="39"/>
      <c r="AN64" s="39"/>
      <c r="AO64" s="39"/>
      <c r="AP64" s="39"/>
      <c r="AQ64" s="39"/>
      <c r="AR64" s="39"/>
      <c r="AS64" s="39"/>
    </row>
    <row r="65" spans="1:45">
      <c r="A65" s="222" t="s">
        <v>79</v>
      </c>
      <c r="B65" s="26">
        <f>VLOOKUP(E18,Paneltable,9,FALSE)</f>
        <v>8.41</v>
      </c>
      <c r="I65" s="95"/>
      <c r="M65" s="2"/>
      <c r="N65" s="2"/>
      <c r="O65" s="2"/>
      <c r="P65" s="2"/>
      <c r="Q65" s="2"/>
      <c r="R65" s="2"/>
      <c r="S65" s="2"/>
      <c r="T65" s="2"/>
      <c r="U65" s="2"/>
      <c r="V65" s="2"/>
      <c r="X65" s="2"/>
      <c r="Y65" s="2"/>
      <c r="Z65" s="2"/>
      <c r="AA65" s="2"/>
      <c r="AB65" s="2"/>
      <c r="AC65" s="2"/>
      <c r="AD65" s="39"/>
      <c r="AE65" s="5"/>
      <c r="AF65" s="94"/>
      <c r="AG65" s="36"/>
      <c r="AH65" s="36"/>
      <c r="AI65" s="55"/>
      <c r="AJ65" s="56"/>
      <c r="AK65" s="5"/>
      <c r="AL65" s="39"/>
      <c r="AM65" s="39"/>
      <c r="AN65" s="39"/>
      <c r="AO65" s="39"/>
      <c r="AP65" s="39"/>
      <c r="AQ65" s="39"/>
      <c r="AR65" s="39"/>
      <c r="AS65" s="39"/>
    </row>
    <row r="66" spans="1:45">
      <c r="A66" s="222" t="s">
        <v>80</v>
      </c>
      <c r="B66" s="27">
        <f>VLOOKUP(E18,Paneltable,10,FALSE)</f>
        <v>-0.34</v>
      </c>
      <c r="I66" s="95"/>
      <c r="M66" s="2"/>
      <c r="N66" s="2"/>
      <c r="O66" s="2"/>
      <c r="P66" s="2"/>
      <c r="Q66" s="2"/>
      <c r="R66" s="2"/>
      <c r="S66" s="2"/>
      <c r="T66" s="2"/>
      <c r="U66" s="2"/>
      <c r="V66" s="2"/>
      <c r="X66" s="2"/>
      <c r="Y66" s="2"/>
      <c r="Z66" s="2"/>
      <c r="AA66" s="2"/>
      <c r="AB66" s="2"/>
      <c r="AC66" s="2"/>
      <c r="AD66" s="39"/>
      <c r="AE66" s="5"/>
      <c r="AF66" s="5"/>
      <c r="AG66" s="36"/>
      <c r="AH66" s="36"/>
      <c r="AI66" s="55"/>
      <c r="AJ66" s="56"/>
      <c r="AK66" s="5"/>
      <c r="AL66" s="39"/>
      <c r="AM66" s="39"/>
      <c r="AN66" s="39"/>
      <c r="AO66" s="39"/>
      <c r="AP66" s="39"/>
      <c r="AQ66" s="39"/>
      <c r="AR66" s="39"/>
      <c r="AS66" s="39"/>
    </row>
    <row r="67" spans="1:45" ht="16.5" thickBot="1">
      <c r="A67" s="550" t="s">
        <v>82</v>
      </c>
      <c r="B67" s="28">
        <f>VLOOKUP(E18,Paneltable,11,FALSE)</f>
        <v>-0.43</v>
      </c>
      <c r="I67" s="95"/>
      <c r="M67" s="2"/>
      <c r="N67" s="2"/>
      <c r="O67" s="2"/>
      <c r="P67" s="2"/>
      <c r="Q67" s="2"/>
      <c r="R67" s="2"/>
      <c r="S67" s="2"/>
      <c r="T67" s="2"/>
      <c r="U67" s="2"/>
      <c r="V67" s="2"/>
      <c r="X67" s="2"/>
      <c r="Y67" s="2"/>
      <c r="Z67" s="2"/>
      <c r="AA67" s="2"/>
      <c r="AB67" s="2"/>
      <c r="AC67" s="2"/>
      <c r="AD67" s="39"/>
      <c r="AF67" s="2"/>
      <c r="AG67" s="36"/>
      <c r="AH67" s="36"/>
      <c r="AI67" s="55"/>
      <c r="AJ67" s="56"/>
      <c r="AK67" s="5"/>
      <c r="AL67" s="39"/>
      <c r="AM67" s="39"/>
      <c r="AN67" s="39"/>
      <c r="AO67" s="39"/>
      <c r="AP67" s="39"/>
      <c r="AQ67" s="39"/>
      <c r="AR67" s="39"/>
      <c r="AS67" s="39"/>
    </row>
    <row r="68" spans="1:45">
      <c r="A68" s="95" t="s">
        <v>310</v>
      </c>
      <c r="B68" s="96">
        <f>VLOOKUP(E18,Paneltable,12,FALSE)</f>
        <v>0.97</v>
      </c>
      <c r="I68" s="95"/>
      <c r="M68" s="2"/>
      <c r="N68" s="2"/>
      <c r="O68" s="2"/>
      <c r="P68" s="2"/>
      <c r="Q68" s="2"/>
      <c r="R68" s="2"/>
      <c r="S68" s="2"/>
      <c r="T68" s="2"/>
      <c r="U68" s="2"/>
      <c r="V68" s="2"/>
      <c r="X68" s="2"/>
      <c r="Y68" s="2"/>
      <c r="Z68" s="2"/>
      <c r="AA68" s="2"/>
      <c r="AB68" s="2"/>
      <c r="AC68" s="2"/>
      <c r="AF68" s="110"/>
      <c r="AG68" s="36"/>
      <c r="AH68" s="36"/>
      <c r="AI68" s="55"/>
      <c r="AJ68" s="56"/>
      <c r="AK68" s="5"/>
      <c r="AL68" s="39"/>
      <c r="AM68" s="39"/>
      <c r="AN68" s="39"/>
      <c r="AO68" s="39"/>
      <c r="AP68" s="39"/>
      <c r="AQ68" s="39"/>
      <c r="AR68" s="39"/>
      <c r="AS68" s="39"/>
    </row>
    <row r="69" spans="1:45">
      <c r="A69" s="746" t="s">
        <v>84</v>
      </c>
      <c r="B69" s="747"/>
      <c r="C69" s="747"/>
      <c r="D69" s="747"/>
      <c r="E69" s="747"/>
      <c r="F69" s="278"/>
      <c r="I69" s="95"/>
      <c r="M69" s="2"/>
      <c r="N69" s="2"/>
      <c r="O69" s="2"/>
      <c r="P69" s="2"/>
      <c r="Q69" s="2"/>
      <c r="R69" s="2"/>
      <c r="S69" s="2"/>
      <c r="T69" s="2"/>
      <c r="U69" s="2"/>
      <c r="V69" s="2"/>
      <c r="X69" s="2"/>
      <c r="Y69" s="2"/>
      <c r="Z69" s="2"/>
      <c r="AA69" s="2"/>
      <c r="AB69" s="2"/>
      <c r="AC69" s="2"/>
      <c r="AF69" s="113"/>
      <c r="AG69" s="86"/>
      <c r="AH69" s="5"/>
      <c r="AI69" s="5"/>
      <c r="AJ69" s="5"/>
      <c r="AK69" s="5"/>
      <c r="AL69" s="39"/>
      <c r="AM69" s="39"/>
      <c r="AN69" s="39"/>
      <c r="AO69" s="39"/>
      <c r="AP69" s="39"/>
      <c r="AQ69" s="39"/>
      <c r="AR69" s="39"/>
      <c r="AS69" s="39"/>
    </row>
    <row r="70" spans="1:45" ht="16.5" thickBot="1">
      <c r="A70" s="2"/>
      <c r="C70" s="81"/>
      <c r="E70" s="1" t="s">
        <v>328</v>
      </c>
      <c r="F70" s="95"/>
      <c r="K70" s="2"/>
      <c r="M70" s="2"/>
      <c r="N70" s="2"/>
      <c r="O70" s="2"/>
      <c r="P70" s="2"/>
      <c r="Q70" s="2"/>
      <c r="R70" s="2"/>
      <c r="S70" s="2"/>
      <c r="T70" s="2"/>
      <c r="U70" s="2"/>
      <c r="V70" s="2"/>
      <c r="X70" s="2"/>
      <c r="Y70" s="2"/>
      <c r="Z70" s="2"/>
      <c r="AA70" s="2"/>
      <c r="AB70" s="2"/>
      <c r="AC70" s="2"/>
      <c r="AF70" s="85"/>
      <c r="AG70" s="86"/>
      <c r="AH70" s="5"/>
      <c r="AI70" s="5"/>
      <c r="AJ70" s="5"/>
      <c r="AK70" s="5"/>
      <c r="AL70" s="39"/>
      <c r="AM70" s="39"/>
      <c r="AN70" s="39"/>
      <c r="AO70" s="39"/>
      <c r="AP70" s="39"/>
      <c r="AQ70" s="39"/>
      <c r="AR70" s="39"/>
      <c r="AS70" s="39"/>
    </row>
    <row r="71" spans="1:45">
      <c r="A71" s="2"/>
      <c r="D71" s="99" t="s">
        <v>98</v>
      </c>
      <c r="E71" s="100">
        <f>B62*B17</f>
        <v>614.92200000000003</v>
      </c>
      <c r="F71" s="95"/>
      <c r="I71" s="162"/>
      <c r="K71" s="2"/>
      <c r="M71" s="2"/>
      <c r="N71" s="2"/>
      <c r="O71" s="2"/>
      <c r="P71" s="2"/>
      <c r="Q71" s="2"/>
      <c r="R71" s="2"/>
      <c r="S71" s="2"/>
      <c r="T71" s="2"/>
      <c r="U71" s="2"/>
      <c r="V71" s="2"/>
      <c r="X71" s="2"/>
      <c r="Y71" s="2"/>
      <c r="Z71" s="2"/>
      <c r="AA71" s="2"/>
      <c r="AB71" s="2"/>
      <c r="AC71" s="2"/>
      <c r="AD71" s="39"/>
      <c r="AF71" s="85"/>
      <c r="AG71" s="86"/>
      <c r="AH71" s="5"/>
      <c r="AI71" s="5"/>
      <c r="AJ71" s="5"/>
      <c r="AK71" s="5"/>
      <c r="AL71" s="5"/>
      <c r="AM71" s="5"/>
      <c r="AN71" s="5"/>
      <c r="AO71" s="5"/>
      <c r="AP71" s="5"/>
      <c r="AQ71" s="5"/>
      <c r="AR71" s="5"/>
      <c r="AS71" s="5"/>
    </row>
    <row r="72" spans="1:45">
      <c r="A72" s="98" t="s">
        <v>101</v>
      </c>
      <c r="B72" s="304">
        <f>IF(OR(E21="Emerson",E21="SMA"),B80*B78*SQRT(3)/1000,VLOOKUP(E22,Invtable,3,FALSE))</f>
        <v>751.45353248492108</v>
      </c>
      <c r="D72" s="104" t="s">
        <v>102</v>
      </c>
      <c r="E72" s="105">
        <f>B98</f>
        <v>757.21799999999985</v>
      </c>
      <c r="F72" s="95"/>
      <c r="K72" s="2"/>
      <c r="M72" s="2"/>
      <c r="N72" s="2"/>
      <c r="O72" s="2"/>
      <c r="P72" s="2"/>
      <c r="Q72" s="2"/>
      <c r="R72" s="2"/>
      <c r="S72" s="2"/>
      <c r="T72" s="2"/>
      <c r="U72" s="2"/>
      <c r="V72" s="2"/>
      <c r="X72" s="2"/>
      <c r="Y72" s="2"/>
      <c r="Z72" s="2"/>
      <c r="AA72" s="2"/>
      <c r="AB72" s="2"/>
      <c r="AC72" s="2"/>
      <c r="AD72" s="39"/>
      <c r="AF72" s="85"/>
      <c r="AG72" s="86"/>
      <c r="AH72" s="5"/>
      <c r="AI72" s="5"/>
      <c r="AJ72" s="5"/>
      <c r="AK72" s="5"/>
      <c r="AL72" s="5"/>
      <c r="AM72" s="5"/>
      <c r="AN72" s="5"/>
      <c r="AO72" s="5"/>
      <c r="AP72" s="5"/>
      <c r="AQ72" s="5"/>
      <c r="AR72" s="5"/>
      <c r="AS72" s="5"/>
    </row>
    <row r="73" spans="1:45">
      <c r="A73" s="98" t="s">
        <v>86</v>
      </c>
      <c r="B73" s="106">
        <f>VLOOKUP($E$22,Invtable,4,FALSE)</f>
        <v>0</v>
      </c>
      <c r="D73" s="104" t="s">
        <v>103</v>
      </c>
      <c r="E73" s="105">
        <f>B60*B17</f>
        <v>972.16</v>
      </c>
      <c r="F73" s="95"/>
      <c r="K73" s="2"/>
      <c r="M73" s="2"/>
      <c r="N73" s="2"/>
      <c r="O73" s="2"/>
      <c r="P73" s="2"/>
      <c r="Q73" s="2"/>
      <c r="R73" s="2"/>
      <c r="S73" s="2"/>
      <c r="T73" s="2"/>
      <c r="U73" s="2"/>
      <c r="V73" s="2"/>
      <c r="X73" s="2"/>
      <c r="Y73" s="2"/>
      <c r="Z73" s="2"/>
      <c r="AA73" s="2"/>
      <c r="AB73" s="2"/>
      <c r="AC73" s="2"/>
      <c r="AD73" s="39"/>
      <c r="AF73" s="85"/>
      <c r="AG73" s="86"/>
      <c r="AH73" s="5"/>
      <c r="AI73" s="5"/>
      <c r="AJ73" s="5"/>
      <c r="AK73" s="5"/>
      <c r="AL73" s="5"/>
      <c r="AM73" s="5"/>
      <c r="AN73" s="5"/>
      <c r="AO73" s="5"/>
      <c r="AP73" s="5"/>
      <c r="AQ73" s="5"/>
      <c r="AR73" s="5"/>
      <c r="AS73" s="5"/>
    </row>
    <row r="74" spans="1:45">
      <c r="A74" s="98" t="s">
        <v>104</v>
      </c>
      <c r="B74" s="102">
        <f>VLOOKUP($E$22,Invtable,5,FALSE)</f>
        <v>1600</v>
      </c>
      <c r="C74" s="108"/>
      <c r="D74" s="104" t="s">
        <v>105</v>
      </c>
      <c r="E74" s="345">
        <f>B65*B101</f>
        <v>1152.17</v>
      </c>
      <c r="F74" s="95"/>
      <c r="I74" s="178"/>
      <c r="M74" s="2"/>
      <c r="N74" s="2"/>
      <c r="O74" s="2"/>
      <c r="P74" s="2"/>
      <c r="Q74" s="2"/>
      <c r="R74" s="2"/>
      <c r="S74" s="2"/>
      <c r="T74" s="2"/>
      <c r="U74" s="2"/>
      <c r="V74" s="2"/>
      <c r="X74" s="2"/>
      <c r="Y74" s="2"/>
      <c r="Z74" s="2"/>
      <c r="AA74" s="2"/>
      <c r="AB74" s="2"/>
      <c r="AC74" s="2"/>
      <c r="AD74" s="39"/>
      <c r="AF74" s="85"/>
      <c r="AG74" s="33"/>
    </row>
    <row r="75" spans="1:45" ht="16.5" thickBot="1">
      <c r="A75" s="98" t="s">
        <v>107</v>
      </c>
      <c r="B75" s="101">
        <f>VLOOKUP($E$22,Invtable,6,FALSE)</f>
        <v>1000</v>
      </c>
      <c r="C75" s="108"/>
      <c r="D75" s="111" t="s">
        <v>108</v>
      </c>
      <c r="E75" s="112">
        <f>B101*B97</f>
        <v>1228.8900000000001</v>
      </c>
      <c r="F75" s="95"/>
      <c r="I75" s="91"/>
      <c r="M75" s="2"/>
      <c r="N75" s="2"/>
      <c r="O75" s="2"/>
      <c r="P75" s="2"/>
      <c r="Q75" s="2"/>
      <c r="R75" s="2"/>
      <c r="S75" s="2"/>
      <c r="T75" s="2"/>
      <c r="U75" s="2"/>
      <c r="V75" s="2"/>
      <c r="X75" s="2"/>
      <c r="Y75" s="2"/>
      <c r="Z75" s="2"/>
      <c r="AA75" s="2"/>
      <c r="AB75" s="2"/>
      <c r="AC75" s="2"/>
      <c r="AD75" s="39"/>
      <c r="AF75" s="85"/>
      <c r="AG75" s="33"/>
    </row>
    <row r="76" spans="1:45">
      <c r="A76" s="114" t="s">
        <v>110</v>
      </c>
      <c r="B76" s="101">
        <f>VLOOKUP($E$22,Invtable,7,FALSE)</f>
        <v>545</v>
      </c>
      <c r="C76" s="115">
        <f>VLOOKUP($E$22,Invtable,8,FALSE)</f>
        <v>820</v>
      </c>
      <c r="F76" s="95"/>
      <c r="M76" s="2"/>
      <c r="N76" s="2"/>
      <c r="O76" s="2"/>
      <c r="P76" s="2"/>
      <c r="Q76" s="2"/>
      <c r="R76" s="2"/>
      <c r="S76" s="2"/>
      <c r="T76" s="2"/>
      <c r="U76" s="2"/>
      <c r="V76" s="2"/>
      <c r="X76" s="2"/>
      <c r="Y76" s="2"/>
      <c r="Z76" s="2"/>
      <c r="AA76" s="2"/>
      <c r="AB76" s="2"/>
      <c r="AC76" s="2"/>
      <c r="AD76" s="29"/>
      <c r="AF76" s="2"/>
      <c r="AG76" s="33"/>
    </row>
    <row r="77" spans="1:45">
      <c r="A77" s="732" t="s">
        <v>554</v>
      </c>
      <c r="B77" s="733">
        <f>VLOOKUP($E$22,Invtable,10,FALSE)</f>
        <v>54.16</v>
      </c>
      <c r="C77" s="733"/>
      <c r="F77" s="95"/>
      <c r="M77" s="2"/>
      <c r="N77" s="2"/>
      <c r="O77" s="2"/>
      <c r="P77" s="2"/>
      <c r="Q77" s="2"/>
      <c r="R77" s="2"/>
      <c r="S77" s="2"/>
      <c r="T77" s="2"/>
      <c r="U77" s="2"/>
      <c r="V77" s="2"/>
      <c r="X77" s="2"/>
      <c r="Y77" s="2"/>
      <c r="Z77" s="2"/>
      <c r="AA77" s="2"/>
      <c r="AB77" s="2"/>
      <c r="AC77" s="2"/>
      <c r="AD77" s="29"/>
      <c r="AF77" s="2"/>
      <c r="AG77" s="33"/>
    </row>
    <row r="78" spans="1:45">
      <c r="A78" s="305" t="s">
        <v>319</v>
      </c>
      <c r="B78" s="344">
        <f>($B$18-B77)/SQRT(2)</f>
        <v>307.47831273115833</v>
      </c>
      <c r="F78" s="116"/>
      <c r="I78" s="95"/>
      <c r="M78" s="2"/>
      <c r="N78" s="2"/>
      <c r="O78" s="2"/>
      <c r="P78" s="2"/>
      <c r="Q78" s="2"/>
      <c r="R78" s="2"/>
      <c r="S78" s="2"/>
      <c r="T78" s="2"/>
      <c r="U78" s="2"/>
      <c r="V78" s="2"/>
      <c r="X78" s="2"/>
      <c r="Y78" s="2"/>
      <c r="Z78" s="2"/>
      <c r="AA78" s="2"/>
      <c r="AB78" s="2"/>
      <c r="AC78" s="2"/>
      <c r="AD78" s="29"/>
      <c r="AF78" s="2"/>
      <c r="AG78" s="33"/>
    </row>
    <row r="79" spans="1:45">
      <c r="A79" s="95" t="s">
        <v>112</v>
      </c>
      <c r="B79" s="109">
        <f>VLOOKUP($E$22,Invtable,9,FALSE)</f>
        <v>1411</v>
      </c>
      <c r="F79" s="116"/>
      <c r="I79" s="116"/>
      <c r="M79" s="2"/>
      <c r="N79" s="2"/>
      <c r="O79" s="2"/>
      <c r="P79" s="2"/>
      <c r="Q79" s="2"/>
      <c r="R79" s="2"/>
      <c r="S79" s="2"/>
      <c r="T79" s="2"/>
      <c r="U79" s="2"/>
      <c r="V79" s="2"/>
      <c r="X79" s="2"/>
      <c r="Y79" s="2"/>
      <c r="Z79" s="2"/>
      <c r="AA79" s="2"/>
      <c r="AB79" s="2"/>
      <c r="AC79" s="2"/>
      <c r="AD79" s="29"/>
      <c r="AF79" s="2"/>
      <c r="AG79" s="33"/>
    </row>
    <row r="80" spans="1:45">
      <c r="A80" s="2" t="s">
        <v>114</v>
      </c>
      <c r="B80" s="109">
        <f>B79*E13</f>
        <v>1411</v>
      </c>
      <c r="C80" s="81"/>
      <c r="F80" s="5"/>
      <c r="I80" s="116"/>
      <c r="M80" s="2"/>
      <c r="N80" s="2"/>
      <c r="O80" s="2"/>
      <c r="P80" s="2"/>
      <c r="Q80" s="2"/>
      <c r="R80" s="2"/>
      <c r="S80" s="2"/>
      <c r="T80" s="2"/>
      <c r="U80" s="2"/>
      <c r="V80" s="2"/>
      <c r="X80" s="2"/>
      <c r="Y80" s="2"/>
      <c r="Z80" s="2"/>
      <c r="AA80" s="2"/>
      <c r="AB80" s="2"/>
      <c r="AC80" s="2"/>
      <c r="AD80" s="29"/>
    </row>
    <row r="81" spans="1:33" ht="16.5" thickBot="1">
      <c r="A81" s="746" t="s">
        <v>117</v>
      </c>
      <c r="B81" s="747"/>
      <c r="C81" s="747"/>
      <c r="D81" s="747"/>
      <c r="E81" s="747"/>
      <c r="F81" s="118"/>
      <c r="I81" s="5"/>
      <c r="AD81" s="29"/>
    </row>
    <row r="82" spans="1:33">
      <c r="A82" s="119" t="s">
        <v>119</v>
      </c>
      <c r="B82" s="120">
        <f>CEILING(B26*1000/B72,1)</f>
        <v>2</v>
      </c>
      <c r="F82" s="95"/>
      <c r="H82" s="29"/>
      <c r="I82" s="118"/>
      <c r="J82" s="39"/>
      <c r="K82" s="39"/>
      <c r="O82" s="123"/>
      <c r="P82" s="2"/>
      <c r="Q82" s="2"/>
      <c r="R82" s="2"/>
    </row>
    <row r="83" spans="1:33" ht="16.5" thickBot="1">
      <c r="A83" s="229" t="s">
        <v>57</v>
      </c>
      <c r="B83" s="351">
        <f>B72*B82/1000</f>
        <v>1.5029070649698422</v>
      </c>
      <c r="C83" s="279"/>
      <c r="F83" s="95"/>
      <c r="I83" s="95"/>
      <c r="J83" s="107"/>
      <c r="K83" s="39"/>
      <c r="O83" s="123"/>
      <c r="P83" s="2"/>
      <c r="Q83" s="2"/>
      <c r="R83" s="2"/>
    </row>
    <row r="84" spans="1:33">
      <c r="A84" s="170"/>
      <c r="B84" s="230"/>
      <c r="F84" s="95"/>
      <c r="I84" s="95"/>
      <c r="J84" s="121"/>
      <c r="K84" s="39"/>
      <c r="AG84" s="94"/>
    </row>
    <row r="85" spans="1:33">
      <c r="A85" s="746" t="s">
        <v>123</v>
      </c>
      <c r="B85" s="747"/>
      <c r="C85" s="747"/>
      <c r="D85" s="747"/>
      <c r="E85" s="747"/>
      <c r="F85" s="95"/>
      <c r="I85" s="95"/>
      <c r="J85" s="121"/>
      <c r="K85" s="213"/>
      <c r="AG85" s="94"/>
    </row>
    <row r="86" spans="1:33" ht="16.5" thickBot="1">
      <c r="F86" s="95"/>
      <c r="I86" s="95"/>
      <c r="J86" s="121"/>
      <c r="K86" s="5"/>
      <c r="O86" s="124"/>
      <c r="P86" s="2"/>
      <c r="Q86" s="2"/>
      <c r="R86" s="2"/>
      <c r="AG86" s="94"/>
    </row>
    <row r="87" spans="1:33">
      <c r="A87" s="125" t="s">
        <v>124</v>
      </c>
      <c r="B87" s="765" t="s">
        <v>125</v>
      </c>
      <c r="C87" s="766"/>
      <c r="F87" s="5"/>
      <c r="I87" s="5"/>
      <c r="J87" s="5"/>
      <c r="K87" s="5"/>
      <c r="L87" s="117"/>
      <c r="P87" s="2"/>
      <c r="Q87" s="2"/>
      <c r="R87" s="2"/>
      <c r="AG87" s="94"/>
    </row>
    <row r="88" spans="1:33">
      <c r="A88" s="126" t="s">
        <v>338</v>
      </c>
      <c r="B88" s="127">
        <f>100*200</f>
        <v>20000</v>
      </c>
      <c r="C88" s="128"/>
      <c r="F88" s="5"/>
      <c r="I88" s="5"/>
      <c r="J88" s="5"/>
      <c r="K88" s="5"/>
      <c r="L88" s="117"/>
      <c r="N88" s="132"/>
      <c r="O88" s="133"/>
      <c r="P88" s="2"/>
      <c r="Q88" s="2"/>
      <c r="R88" s="2"/>
      <c r="AG88" s="94"/>
    </row>
    <row r="89" spans="1:33">
      <c r="A89" s="126" t="s">
        <v>126</v>
      </c>
      <c r="B89" s="212">
        <v>15</v>
      </c>
      <c r="C89" s="128"/>
      <c r="F89" s="5"/>
      <c r="I89" s="5"/>
      <c r="J89" s="5"/>
      <c r="K89" s="5"/>
      <c r="L89" s="117"/>
      <c r="N89" s="132"/>
      <c r="O89" s="133"/>
      <c r="P89" s="2"/>
      <c r="Q89" s="2"/>
      <c r="R89" s="2"/>
    </row>
    <row r="90" spans="1:33">
      <c r="A90" s="15" t="s">
        <v>127</v>
      </c>
      <c r="B90" s="212">
        <v>15</v>
      </c>
      <c r="C90" s="129">
        <f>B90*12*0.0254</f>
        <v>4.5720000000000001</v>
      </c>
      <c r="F90" s="5"/>
      <c r="I90" s="5"/>
      <c r="J90" s="5"/>
      <c r="K90" s="5"/>
      <c r="Q90" s="2"/>
      <c r="R90" s="2"/>
    </row>
    <row r="91" spans="1:33" ht="16.5" thickBot="1">
      <c r="A91" s="20" t="s">
        <v>128</v>
      </c>
      <c r="B91" s="130">
        <v>15</v>
      </c>
      <c r="C91" s="131">
        <f>B91*12*0.0254</f>
        <v>4.5720000000000001</v>
      </c>
      <c r="F91" s="5"/>
      <c r="G91" s="5"/>
      <c r="H91" s="5"/>
      <c r="I91" s="5"/>
      <c r="J91" s="5"/>
      <c r="K91" s="5"/>
      <c r="L91" s="2"/>
      <c r="Q91" s="2"/>
      <c r="R91" s="2"/>
    </row>
    <row r="92" spans="1:33">
      <c r="F92" s="5"/>
      <c r="G92" s="5"/>
      <c r="H92" s="5"/>
      <c r="I92" s="5"/>
      <c r="J92" s="84"/>
      <c r="K92" s="30"/>
      <c r="L92" s="2"/>
      <c r="Q92" s="2"/>
      <c r="R92" s="2"/>
    </row>
    <row r="93" spans="1:33">
      <c r="F93" s="5"/>
      <c r="G93" s="5"/>
      <c r="H93" s="5"/>
      <c r="I93" s="5"/>
      <c r="J93" s="5"/>
      <c r="K93" s="39"/>
      <c r="L93" s="2"/>
    </row>
    <row r="94" spans="1:33" ht="16.5" thickBot="1">
      <c r="A94" s="746" t="s">
        <v>129</v>
      </c>
      <c r="B94" s="747"/>
      <c r="C94" s="747"/>
      <c r="D94" s="747"/>
      <c r="E94" s="747"/>
      <c r="F94" s="5"/>
      <c r="G94" s="5"/>
      <c r="H94" s="5"/>
      <c r="I94" s="5"/>
      <c r="J94" s="5"/>
      <c r="K94" s="5"/>
      <c r="L94" s="2"/>
      <c r="AD94" s="113"/>
    </row>
    <row r="95" spans="1:33">
      <c r="A95" s="125" t="s">
        <v>130</v>
      </c>
      <c r="B95" s="270">
        <f>$B17*$B55</f>
        <v>6100</v>
      </c>
      <c r="C95" s="29"/>
      <c r="G95" s="5"/>
      <c r="H95" s="5"/>
      <c r="I95" s="5"/>
      <c r="J95" s="5"/>
      <c r="K95" s="5"/>
      <c r="L95" s="2"/>
      <c r="Q95" s="81"/>
      <c r="R95" s="81"/>
      <c r="AD95" s="113"/>
    </row>
    <row r="96" spans="1:33">
      <c r="A96" s="15" t="s">
        <v>131</v>
      </c>
      <c r="B96" s="25">
        <f>$B17*$B59</f>
        <v>896</v>
      </c>
      <c r="C96" s="30"/>
      <c r="F96" s="5"/>
      <c r="G96" s="5"/>
      <c r="H96" s="5"/>
      <c r="I96" s="5"/>
      <c r="J96" s="5"/>
      <c r="K96" s="5"/>
      <c r="L96" s="2"/>
      <c r="P96" s="2"/>
      <c r="Q96" s="81"/>
      <c r="R96" s="81"/>
      <c r="AD96" s="113"/>
    </row>
    <row r="97" spans="1:30">
      <c r="A97" s="15" t="s">
        <v>78</v>
      </c>
      <c r="B97" s="272">
        <f>$B64</f>
        <v>8.9700000000000006</v>
      </c>
      <c r="C97" s="30"/>
      <c r="F97" s="118"/>
      <c r="G97" s="5"/>
      <c r="H97" s="5"/>
      <c r="I97" s="118"/>
      <c r="J97" s="118"/>
      <c r="K97" s="5"/>
      <c r="L97" s="2"/>
      <c r="P97" s="2"/>
      <c r="Q97" s="81"/>
      <c r="R97" s="81"/>
      <c r="S97" s="117"/>
      <c r="V97" s="138"/>
      <c r="AD97" s="113"/>
    </row>
    <row r="98" spans="1:30">
      <c r="A98" s="15" t="s">
        <v>132</v>
      </c>
      <c r="B98" s="271">
        <f>$B63*$B17</f>
        <v>757.21799999999985</v>
      </c>
      <c r="C98" s="30"/>
      <c r="F98" s="95"/>
      <c r="G98" s="5"/>
      <c r="H98" s="5"/>
      <c r="I98" s="95"/>
      <c r="J98" s="135"/>
      <c r="K98" s="39"/>
      <c r="L98" s="2"/>
      <c r="P98" s="2"/>
      <c r="Q98" s="81"/>
      <c r="R98" s="81"/>
    </row>
    <row r="99" spans="1:30">
      <c r="A99" s="15"/>
      <c r="B99" s="134"/>
      <c r="C99" s="30"/>
      <c r="F99" s="95"/>
      <c r="G99" s="118"/>
      <c r="H99" s="5"/>
      <c r="I99" s="95"/>
      <c r="J99" s="135"/>
      <c r="K99" s="30"/>
      <c r="P99" s="2"/>
      <c r="Q99" s="81"/>
      <c r="R99" s="81"/>
    </row>
    <row r="100" spans="1:30">
      <c r="A100" s="137" t="s">
        <v>133</v>
      </c>
      <c r="B100" s="136"/>
      <c r="C100" s="30"/>
      <c r="F100" s="95"/>
      <c r="G100" s="135"/>
      <c r="H100" s="39"/>
      <c r="I100" s="95"/>
      <c r="J100" s="135"/>
      <c r="K100" s="30"/>
      <c r="P100" s="81"/>
      <c r="Q100" s="81"/>
      <c r="R100" s="81"/>
    </row>
    <row r="101" spans="1:30">
      <c r="A101" s="15" t="s">
        <v>134</v>
      </c>
      <c r="B101" s="273">
        <f>ROUND(DCACTarget*B83*1000000/$B17/$B55/B82,0)</f>
        <v>137</v>
      </c>
      <c r="C101" s="30"/>
      <c r="F101" s="95"/>
      <c r="G101" s="135"/>
      <c r="H101" s="30"/>
      <c r="I101" s="95"/>
      <c r="J101" s="135"/>
      <c r="K101" s="30"/>
      <c r="M101" s="31"/>
      <c r="P101" s="81"/>
      <c r="Q101" s="81"/>
      <c r="R101" s="81"/>
    </row>
    <row r="102" spans="1:30">
      <c r="A102" s="15" t="s">
        <v>135</v>
      </c>
      <c r="B102" s="274">
        <f>$B73</f>
        <v>0</v>
      </c>
      <c r="C102" s="30"/>
      <c r="F102" s="95"/>
      <c r="G102" s="135"/>
      <c r="H102" s="30"/>
      <c r="I102" s="95"/>
      <c r="J102" s="135"/>
      <c r="K102" s="30"/>
      <c r="P102" s="81"/>
      <c r="Q102" s="81"/>
      <c r="R102" s="81"/>
    </row>
    <row r="103" spans="1:30">
      <c r="A103" s="15"/>
      <c r="B103" s="103"/>
      <c r="C103" s="30"/>
      <c r="F103" s="95"/>
      <c r="G103" s="135"/>
      <c r="H103" s="30"/>
      <c r="I103" s="95"/>
      <c r="J103" s="135"/>
      <c r="K103" s="30"/>
      <c r="O103" s="213"/>
      <c r="P103" s="81"/>
      <c r="Q103" s="81"/>
      <c r="R103" s="81"/>
    </row>
    <row r="104" spans="1:30">
      <c r="A104" s="15" t="s">
        <v>136</v>
      </c>
      <c r="B104" s="274">
        <f>B101*$B82*$B17</f>
        <v>5480</v>
      </c>
      <c r="C104" s="29"/>
      <c r="G104" s="135"/>
      <c r="H104" s="30"/>
      <c r="I104" s="95"/>
      <c r="J104" s="135"/>
      <c r="K104" s="30"/>
      <c r="O104" s="213"/>
      <c r="P104" s="81"/>
      <c r="Q104" s="81"/>
      <c r="R104" s="81"/>
    </row>
    <row r="105" spans="1:30">
      <c r="A105" s="15" t="s">
        <v>137</v>
      </c>
      <c r="B105" s="274">
        <f>B101*$B82</f>
        <v>274</v>
      </c>
      <c r="C105" s="29"/>
      <c r="F105" s="139"/>
      <c r="G105" s="135"/>
      <c r="H105" s="30"/>
      <c r="I105" s="139"/>
      <c r="J105" s="135"/>
      <c r="K105" s="30"/>
      <c r="O105" s="213"/>
      <c r="P105" s="81"/>
      <c r="Q105" s="81"/>
      <c r="R105" s="81"/>
    </row>
    <row r="106" spans="1:30">
      <c r="A106" s="15" t="s">
        <v>138</v>
      </c>
      <c r="B106" s="274">
        <f>B104*$B58</f>
        <v>113298.65750000002</v>
      </c>
      <c r="C106" s="29"/>
      <c r="F106" s="95"/>
      <c r="G106" s="135"/>
      <c r="H106" s="30"/>
      <c r="I106" s="95"/>
      <c r="J106" s="140"/>
      <c r="K106" s="30"/>
      <c r="P106" s="81"/>
      <c r="Q106" s="81"/>
      <c r="R106" s="81"/>
    </row>
    <row r="107" spans="1:30" ht="16.5" thickBot="1">
      <c r="A107" s="20" t="s">
        <v>139</v>
      </c>
      <c r="B107" s="275">
        <f>(B104*$B55)/1000</f>
        <v>1671.4</v>
      </c>
      <c r="C107" s="81"/>
      <c r="F107" s="95"/>
      <c r="G107" s="135"/>
      <c r="H107" s="30"/>
      <c r="I107" s="95"/>
      <c r="J107" s="107"/>
      <c r="K107" s="30"/>
      <c r="P107" s="2"/>
      <c r="Q107" s="81"/>
      <c r="R107" s="81"/>
    </row>
    <row r="108" spans="1:30">
      <c r="F108" s="95"/>
      <c r="G108" s="140"/>
      <c r="H108" s="30"/>
      <c r="I108" s="95"/>
      <c r="J108" s="30"/>
      <c r="K108" s="30"/>
      <c r="P108" s="2"/>
      <c r="Q108" s="81"/>
      <c r="R108" s="81"/>
    </row>
    <row r="109" spans="1:30" ht="16.5" thickBot="1">
      <c r="A109" s="746" t="s">
        <v>173</v>
      </c>
      <c r="B109" s="747"/>
      <c r="C109" s="747"/>
      <c r="D109" s="747"/>
      <c r="E109" s="747"/>
      <c r="F109" s="95"/>
      <c r="G109" s="107"/>
      <c r="H109" s="30"/>
      <c r="I109" s="95"/>
      <c r="J109" s="30"/>
      <c r="K109" s="30"/>
      <c r="P109" s="2"/>
      <c r="Q109" s="141"/>
      <c r="R109" s="141"/>
    </row>
    <row r="110" spans="1:30">
      <c r="A110" s="125" t="s">
        <v>174</v>
      </c>
      <c r="B110" s="169">
        <f>B104*$B55/1000000</f>
        <v>1.6714</v>
      </c>
      <c r="F110" s="95"/>
      <c r="G110" s="30"/>
      <c r="H110" s="30"/>
      <c r="I110" s="95"/>
      <c r="J110" s="30"/>
      <c r="K110" s="30"/>
      <c r="Q110" s="142"/>
      <c r="R110" s="142"/>
    </row>
    <row r="111" spans="1:30">
      <c r="F111" s="95"/>
      <c r="G111" s="30"/>
      <c r="H111" s="30"/>
      <c r="I111" s="95"/>
      <c r="J111" s="30"/>
      <c r="K111" s="30"/>
    </row>
    <row r="112" spans="1:30" ht="16.5" thickBot="1">
      <c r="A112" s="747" t="s">
        <v>531</v>
      </c>
      <c r="B112" s="747"/>
      <c r="C112" s="747"/>
      <c r="D112" s="747"/>
      <c r="E112" s="747"/>
      <c r="F112" s="95"/>
      <c r="G112" s="30"/>
      <c r="H112" s="30"/>
      <c r="I112" s="95"/>
      <c r="J112" s="140"/>
      <c r="K112" s="95"/>
    </row>
    <row r="113" spans="1:16">
      <c r="A113" s="144" t="s">
        <v>141</v>
      </c>
      <c r="B113" s="145" t="s">
        <v>142</v>
      </c>
      <c r="C113" s="146" t="s">
        <v>143</v>
      </c>
      <c r="F113" s="95"/>
      <c r="G113" s="30"/>
      <c r="H113" s="30"/>
      <c r="I113" s="95"/>
      <c r="J113" s="140"/>
      <c r="K113" s="95"/>
      <c r="L113" s="2"/>
    </row>
    <row r="114" spans="1:16">
      <c r="A114" s="15" t="s">
        <v>26</v>
      </c>
      <c r="B114" s="750" t="s">
        <v>144</v>
      </c>
      <c r="C114" s="751"/>
      <c r="F114" s="95"/>
      <c r="G114" s="140"/>
      <c r="H114" s="95"/>
      <c r="I114" s="95"/>
      <c r="J114" s="140"/>
      <c r="K114" s="30"/>
      <c r="L114" s="2"/>
      <c r="P114" s="143"/>
    </row>
    <row r="115" spans="1:16">
      <c r="A115" s="15" t="s">
        <v>25</v>
      </c>
      <c r="B115" s="750" t="s">
        <v>145</v>
      </c>
      <c r="C115" s="751"/>
      <c r="F115" s="95"/>
      <c r="G115" s="140"/>
      <c r="H115" s="95"/>
      <c r="I115" s="95"/>
      <c r="J115" s="30"/>
      <c r="K115" s="30"/>
      <c r="L115" s="2"/>
    </row>
    <row r="116" spans="1:16">
      <c r="A116" s="15" t="s">
        <v>146</v>
      </c>
      <c r="B116" s="750" t="s">
        <v>147</v>
      </c>
      <c r="C116" s="751"/>
      <c r="F116" s="95"/>
      <c r="G116" s="140"/>
      <c r="H116" s="30"/>
      <c r="I116" s="95"/>
      <c r="J116" s="30"/>
      <c r="K116" s="39"/>
      <c r="L116" s="2"/>
    </row>
    <row r="117" spans="1:16">
      <c r="A117" s="15" t="s">
        <v>148</v>
      </c>
      <c r="B117" s="147">
        <f>B56/12</f>
        <v>6.4108333333333336</v>
      </c>
      <c r="C117" s="148">
        <f>B117*12*2.54/100</f>
        <v>1.9540220000000001</v>
      </c>
      <c r="F117" s="95"/>
      <c r="G117" s="30"/>
      <c r="H117" s="30"/>
      <c r="I117" s="95"/>
      <c r="J117" s="107"/>
      <c r="K117" s="39"/>
      <c r="L117" s="2"/>
    </row>
    <row r="118" spans="1:16">
      <c r="A118" s="15" t="s">
        <v>149</v>
      </c>
      <c r="B118" s="149">
        <f>C118/0.0254/12</f>
        <v>6.5616797900262466E-2</v>
      </c>
      <c r="C118" s="148">
        <v>0.02</v>
      </c>
      <c r="F118" s="95"/>
      <c r="G118" s="30"/>
      <c r="H118" s="39"/>
      <c r="I118" s="95"/>
      <c r="J118" s="107"/>
      <c r="K118" s="39"/>
      <c r="L118" s="2"/>
    </row>
    <row r="119" spans="1:16">
      <c r="A119" s="15" t="s">
        <v>150</v>
      </c>
      <c r="B119" s="150">
        <f>B21-B56/12-(C118*2)/0.0254/12</f>
        <v>11.457933070866142</v>
      </c>
      <c r="C119" s="148">
        <f>B119*12*0.0254</f>
        <v>3.492378</v>
      </c>
      <c r="F119" s="95"/>
      <c r="G119" s="107"/>
      <c r="H119" s="5"/>
      <c r="I119" s="95"/>
      <c r="J119" s="107"/>
      <c r="K119" s="39"/>
      <c r="L119" s="2"/>
    </row>
    <row r="120" spans="1:16">
      <c r="A120" s="15" t="s">
        <v>151</v>
      </c>
      <c r="B120" s="358">
        <f>B101*B82/B244/B245</f>
        <v>22.833333333333332</v>
      </c>
      <c r="C120" s="151"/>
      <c r="F120" s="95"/>
      <c r="G120" s="107"/>
      <c r="H120" s="5"/>
      <c r="I120" s="95"/>
      <c r="J120" s="107"/>
      <c r="K120" s="95"/>
      <c r="L120" s="2"/>
    </row>
    <row r="121" spans="1:16">
      <c r="A121" s="15" t="s">
        <v>43</v>
      </c>
      <c r="B121" s="106">
        <f>B17*3</f>
        <v>60</v>
      </c>
      <c r="C121" s="151"/>
      <c r="F121" s="5"/>
      <c r="G121" s="107"/>
      <c r="H121" s="5"/>
      <c r="I121" s="5"/>
      <c r="J121" s="5"/>
      <c r="K121" s="84"/>
      <c r="L121" s="2"/>
    </row>
    <row r="122" spans="1:16">
      <c r="A122" s="15" t="s">
        <v>152</v>
      </c>
      <c r="B122" s="268">
        <v>0.5</v>
      </c>
      <c r="C122" s="151">
        <f>B122*2.54/100</f>
        <v>1.2699999999999999E-2</v>
      </c>
      <c r="F122" s="5"/>
      <c r="G122" s="107"/>
      <c r="H122" s="95"/>
      <c r="I122" s="5"/>
      <c r="J122" s="5"/>
      <c r="K122" s="30"/>
      <c r="L122" s="2"/>
    </row>
    <row r="123" spans="1:16" ht="16.5" thickBot="1">
      <c r="A123" s="20" t="s">
        <v>153</v>
      </c>
      <c r="B123" s="215">
        <v>6</v>
      </c>
      <c r="C123" s="152"/>
      <c r="F123" s="5"/>
      <c r="G123" s="5"/>
      <c r="H123" s="84"/>
      <c r="I123" s="5"/>
      <c r="J123" s="5"/>
      <c r="K123" s="39"/>
    </row>
    <row r="124" spans="1:16" ht="16.5" thickBot="1">
      <c r="B124" s="29"/>
      <c r="C124" s="29"/>
      <c r="E124" s="153"/>
      <c r="F124" s="5"/>
      <c r="G124" s="5"/>
      <c r="H124" s="30"/>
      <c r="I124" s="5"/>
      <c r="J124" s="5"/>
      <c r="K124" s="39"/>
    </row>
    <row r="125" spans="1:16">
      <c r="A125" s="119" t="s">
        <v>154</v>
      </c>
      <c r="B125" s="748">
        <v>20</v>
      </c>
      <c r="C125" s="749"/>
      <c r="F125" s="5"/>
      <c r="G125" s="5"/>
      <c r="H125" s="39"/>
      <c r="I125" s="5"/>
      <c r="J125" s="5"/>
      <c r="K125" s="39"/>
    </row>
    <row r="126" spans="1:16">
      <c r="A126" s="222" t="s">
        <v>155</v>
      </c>
      <c r="B126" s="754">
        <v>8</v>
      </c>
      <c r="C126" s="755"/>
      <c r="F126" s="5"/>
      <c r="G126" s="5"/>
      <c r="H126" s="39"/>
      <c r="I126" s="5"/>
      <c r="J126" s="5"/>
      <c r="K126" s="84"/>
    </row>
    <row r="127" spans="1:16">
      <c r="A127" s="223" t="s">
        <v>156</v>
      </c>
      <c r="B127" s="752">
        <f>B123+B121*B57/12+(B121-1)*B122*2/12</f>
        <v>204.41666666666666</v>
      </c>
      <c r="C127" s="753"/>
      <c r="F127" s="5"/>
      <c r="G127" s="5"/>
      <c r="H127" s="39"/>
      <c r="I127" s="5"/>
      <c r="J127" s="5"/>
      <c r="K127" s="39"/>
    </row>
    <row r="128" spans="1:16">
      <c r="A128" s="223" t="s">
        <v>157</v>
      </c>
      <c r="B128" s="752">
        <f>(CEILING(B120,1)-1)*B21+B56/12</f>
        <v>402.41083333333336</v>
      </c>
      <c r="C128" s="753"/>
      <c r="D128" s="31" t="s">
        <v>322</v>
      </c>
      <c r="F128" s="5"/>
      <c r="G128" s="5"/>
      <c r="H128" s="84"/>
      <c r="I128" s="5"/>
      <c r="J128" s="5"/>
      <c r="K128" s="39"/>
    </row>
    <row r="129" spans="1:11">
      <c r="A129" s="224" t="s">
        <v>158</v>
      </c>
      <c r="B129" s="752">
        <f>B123*2+B126+4*(B121/2*B57/12+(B121/2-1)*B122/12*2)</f>
        <v>416.66666666666669</v>
      </c>
      <c r="C129" s="753"/>
      <c r="D129" s="331">
        <f>B129</f>
        <v>416.66666666666669</v>
      </c>
      <c r="F129" s="5"/>
      <c r="G129" s="5"/>
      <c r="H129" s="5"/>
      <c r="I129" s="5"/>
      <c r="J129" s="5"/>
      <c r="K129" s="39"/>
    </row>
    <row r="130" spans="1:11">
      <c r="A130" s="224" t="s">
        <v>159</v>
      </c>
      <c r="B130" s="752">
        <f>2*B128+B125</f>
        <v>824.82166666666672</v>
      </c>
      <c r="C130" s="753"/>
      <c r="D130" s="331">
        <f>B130/2</f>
        <v>412.41083333333336</v>
      </c>
      <c r="G130" s="5"/>
      <c r="H130" s="5"/>
      <c r="I130" s="5"/>
      <c r="J130" s="5"/>
      <c r="K130" s="39"/>
    </row>
    <row r="131" spans="1:11" ht="16.5" thickBot="1">
      <c r="A131" s="225" t="s">
        <v>160</v>
      </c>
      <c r="B131" s="758">
        <f>B129*B130</f>
        <v>343675.6944444445</v>
      </c>
      <c r="C131" s="759"/>
      <c r="D131" s="155"/>
      <c r="F131" s="5"/>
      <c r="G131" s="5"/>
      <c r="H131" s="5"/>
      <c r="I131" s="5"/>
      <c r="J131" s="5"/>
      <c r="K131" s="39"/>
    </row>
    <row r="132" spans="1:11">
      <c r="D132" s="39"/>
      <c r="F132" s="5"/>
      <c r="G132" s="5"/>
      <c r="H132" s="5"/>
      <c r="I132" s="5"/>
      <c r="J132" s="5"/>
      <c r="K132" s="39"/>
    </row>
    <row r="133" spans="1:11" ht="16.5" thickBot="1">
      <c r="A133" s="746" t="s">
        <v>161</v>
      </c>
      <c r="B133" s="747"/>
      <c r="C133" s="747"/>
      <c r="D133" s="747"/>
      <c r="E133" s="747"/>
      <c r="F133" s="5"/>
      <c r="G133" s="5"/>
      <c r="H133" s="5"/>
      <c r="I133" s="5"/>
      <c r="J133" s="5"/>
      <c r="K133" s="39"/>
    </row>
    <row r="134" spans="1:11">
      <c r="A134" s="156"/>
      <c r="B134" s="157" t="s">
        <v>142</v>
      </c>
      <c r="C134" s="158" t="s">
        <v>143</v>
      </c>
      <c r="F134" s="5"/>
      <c r="G134" s="5"/>
      <c r="H134" s="5"/>
      <c r="I134" s="5"/>
      <c r="J134" s="5"/>
      <c r="K134" s="39"/>
    </row>
    <row r="135" spans="1:11" ht="15.75" customHeight="1">
      <c r="A135" s="15" t="s">
        <v>26</v>
      </c>
      <c r="B135" s="98" t="s">
        <v>162</v>
      </c>
      <c r="C135" s="159"/>
      <c r="F135" s="5"/>
      <c r="G135" s="5"/>
      <c r="H135" s="5"/>
      <c r="I135" s="5"/>
      <c r="J135" s="5"/>
      <c r="K135" s="39"/>
    </row>
    <row r="136" spans="1:11">
      <c r="A136" s="15" t="s">
        <v>25</v>
      </c>
      <c r="B136" s="98" t="s">
        <v>162</v>
      </c>
      <c r="C136" s="159"/>
      <c r="F136" s="5"/>
      <c r="G136" s="5"/>
      <c r="H136" s="5"/>
      <c r="I136" s="5"/>
      <c r="J136" s="5"/>
      <c r="K136" s="39"/>
    </row>
    <row r="137" spans="1:11">
      <c r="A137" s="15" t="s">
        <v>146</v>
      </c>
      <c r="B137" s="98" t="s">
        <v>163</v>
      </c>
      <c r="C137" s="159"/>
      <c r="F137" s="5"/>
      <c r="G137" s="5"/>
      <c r="H137" s="5"/>
      <c r="I137" s="5"/>
      <c r="J137" s="5"/>
      <c r="K137" s="39"/>
    </row>
    <row r="138" spans="1:11">
      <c r="A138" s="15" t="s">
        <v>150</v>
      </c>
      <c r="B138" s="160">
        <f>B24-B145</f>
        <v>5.7518584570986846</v>
      </c>
      <c r="C138" s="159">
        <f>B138*12*0.0254</f>
        <v>1.753166457723679</v>
      </c>
      <c r="F138" s="5"/>
      <c r="G138" s="5"/>
      <c r="H138" s="5"/>
      <c r="I138" s="5"/>
      <c r="J138" s="5"/>
      <c r="K138" s="39"/>
    </row>
    <row r="139" spans="1:11">
      <c r="A139" s="15" t="s">
        <v>164</v>
      </c>
      <c r="B139" s="161">
        <f>B17*2</f>
        <v>40</v>
      </c>
      <c r="C139" s="159"/>
      <c r="F139" s="5"/>
      <c r="G139" s="5"/>
      <c r="H139" s="5"/>
      <c r="I139" s="5"/>
      <c r="J139" s="5"/>
      <c r="K139" s="39"/>
    </row>
    <row r="140" spans="1:11">
      <c r="A140" s="15" t="s">
        <v>360</v>
      </c>
      <c r="B140" s="132">
        <f>B101/B256/B255*B82</f>
        <v>11.416666666666666</v>
      </c>
      <c r="C140" s="159"/>
      <c r="F140" s="5"/>
      <c r="G140" s="5"/>
      <c r="H140" s="5"/>
      <c r="I140" s="5"/>
      <c r="J140" s="5"/>
      <c r="K140" s="39"/>
    </row>
    <row r="141" spans="1:11">
      <c r="A141" s="15" t="s">
        <v>165</v>
      </c>
      <c r="B141" s="267">
        <v>24</v>
      </c>
      <c r="C141" s="159">
        <f t="shared" ref="C141:C147" si="3">B141*12*0.0254</f>
        <v>7.3151999999999999</v>
      </c>
      <c r="E141" s="162"/>
      <c r="F141" s="5"/>
      <c r="G141" s="5"/>
      <c r="H141" s="5"/>
      <c r="I141" s="5"/>
      <c r="J141" s="5"/>
      <c r="K141" s="39"/>
    </row>
    <row r="142" spans="1:11">
      <c r="A142" s="15" t="s">
        <v>166</v>
      </c>
      <c r="B142" s="267">
        <v>24</v>
      </c>
      <c r="C142" s="159">
        <f t="shared" si="3"/>
        <v>7.3151999999999999</v>
      </c>
      <c r="F142" s="5"/>
      <c r="G142" s="5"/>
      <c r="H142" s="5"/>
      <c r="I142" s="5"/>
      <c r="J142" s="5"/>
      <c r="K142" s="39"/>
    </row>
    <row r="143" spans="1:11">
      <c r="A143" s="15" t="s">
        <v>167</v>
      </c>
      <c r="B143" s="399">
        <f>2/12</f>
        <v>0.16666666666666666</v>
      </c>
      <c r="C143" s="159">
        <f t="shared" si="3"/>
        <v>5.0799999999999998E-2</v>
      </c>
      <c r="E143" s="89"/>
      <c r="F143" s="5"/>
      <c r="G143" s="5"/>
      <c r="H143" s="5"/>
      <c r="I143" s="5"/>
      <c r="J143" s="5"/>
      <c r="K143" s="39"/>
    </row>
    <row r="144" spans="1:11">
      <c r="A144" s="15" t="s">
        <v>168</v>
      </c>
      <c r="B144" s="163">
        <f>(3*B57/12)+B143</f>
        <v>9.8416666666666668</v>
      </c>
      <c r="C144" s="164">
        <f t="shared" si="3"/>
        <v>2.9997399999999996</v>
      </c>
      <c r="F144" s="5"/>
      <c r="G144" s="5"/>
      <c r="H144" s="5"/>
      <c r="I144" s="5"/>
      <c r="J144" s="5"/>
      <c r="K144" s="39"/>
    </row>
    <row r="145" spans="1:34">
      <c r="A145" s="15" t="s">
        <v>169</v>
      </c>
      <c r="B145" s="160">
        <f>(B144)*COS(RADIANS(B25))</f>
        <v>9.2481415429013154</v>
      </c>
      <c r="C145" s="159">
        <f t="shared" si="3"/>
        <v>2.8188335422763209</v>
      </c>
      <c r="F145" s="5"/>
      <c r="G145" s="5"/>
      <c r="H145" s="5"/>
      <c r="I145" s="5"/>
      <c r="J145" s="5"/>
      <c r="K145" s="39"/>
    </row>
    <row r="146" spans="1:34">
      <c r="A146" s="137" t="s">
        <v>170</v>
      </c>
      <c r="B146" s="160">
        <f>(CEILING(B140,1)*2-1)*B24+B145+B142</f>
        <v>378.24814154290129</v>
      </c>
      <c r="C146" s="159">
        <f t="shared" si="3"/>
        <v>115.2900335422763</v>
      </c>
      <c r="F146" s="5"/>
      <c r="G146" s="5"/>
      <c r="H146" s="5"/>
      <c r="I146" s="5"/>
      <c r="J146" s="5"/>
      <c r="K146" s="39"/>
    </row>
    <row r="147" spans="1:34">
      <c r="A147" s="137" t="s">
        <v>171</v>
      </c>
      <c r="B147" s="160">
        <f>(B56/12+1/12)*B139*2+B141</f>
        <v>543.5333333333333</v>
      </c>
      <c r="C147" s="159">
        <f t="shared" si="3"/>
        <v>165.66895999999997</v>
      </c>
      <c r="F147" s="5"/>
      <c r="G147" s="5"/>
      <c r="H147" s="5"/>
      <c r="I147" s="5"/>
      <c r="J147" s="5"/>
      <c r="K147" s="39"/>
    </row>
    <row r="148" spans="1:34">
      <c r="A148" s="154" t="s">
        <v>172</v>
      </c>
      <c r="B148" s="165"/>
      <c r="C148" s="166">
        <f>C146*C147/4046.86</f>
        <v>4.7197036604463776</v>
      </c>
      <c r="F148" s="5"/>
      <c r="G148" s="5"/>
      <c r="H148" s="5"/>
      <c r="I148" s="5"/>
      <c r="J148" s="5"/>
      <c r="K148" s="39"/>
      <c r="M148" s="2"/>
      <c r="N148" s="2"/>
      <c r="O148" s="2"/>
      <c r="P148" s="2"/>
    </row>
    <row r="149" spans="1:34" ht="16.5" thickBot="1">
      <c r="A149" s="20" t="s">
        <v>329</v>
      </c>
      <c r="B149" s="167">
        <f>(B144-B143)/B24</f>
        <v>0.64500000000000002</v>
      </c>
      <c r="C149" s="168"/>
      <c r="F149" s="5"/>
      <c r="G149" s="5"/>
      <c r="H149" s="5"/>
      <c r="I149" s="5"/>
      <c r="J149" s="5"/>
      <c r="K149" s="39"/>
    </row>
    <row r="150" spans="1:34">
      <c r="F150" s="5"/>
      <c r="G150" s="5"/>
      <c r="H150" s="5"/>
      <c r="I150" s="5"/>
      <c r="J150" s="5"/>
      <c r="K150" s="39"/>
      <c r="P150" s="81"/>
    </row>
    <row r="151" spans="1:34" ht="16.5" thickBot="1">
      <c r="A151" s="746" t="s">
        <v>176</v>
      </c>
      <c r="B151" s="747"/>
      <c r="C151" s="747"/>
      <c r="D151" s="747"/>
      <c r="E151" s="747"/>
      <c r="F151" s="5"/>
      <c r="G151" s="5"/>
      <c r="H151" s="5"/>
      <c r="I151" s="5"/>
      <c r="J151" s="5"/>
      <c r="K151" s="39"/>
      <c r="P151" s="81"/>
    </row>
    <row r="152" spans="1:34">
      <c r="A152" s="173" t="s">
        <v>175</v>
      </c>
      <c r="B152" s="350">
        <f>B156*B72*B82/1000</f>
        <v>2.2543605974547631</v>
      </c>
      <c r="F152" s="5"/>
      <c r="G152" s="5"/>
      <c r="H152" s="5"/>
      <c r="I152" s="5"/>
      <c r="J152" s="5"/>
      <c r="K152" s="39"/>
      <c r="P152" s="113"/>
    </row>
    <row r="153" spans="1:34">
      <c r="A153" s="10" t="s">
        <v>174</v>
      </c>
      <c r="B153" s="174">
        <f>B152*B155</f>
        <v>2.5070999999999999</v>
      </c>
      <c r="F153" s="5"/>
      <c r="G153" s="5"/>
      <c r="H153" s="5"/>
      <c r="I153" s="5"/>
      <c r="J153" s="5"/>
      <c r="K153" s="39"/>
    </row>
    <row r="154" spans="1:34">
      <c r="A154" s="15" t="s">
        <v>177</v>
      </c>
      <c r="B154" s="175">
        <f>B153*1000000/B55</f>
        <v>8220</v>
      </c>
      <c r="F154" s="5"/>
      <c r="G154" s="5"/>
      <c r="H154" s="5"/>
      <c r="I154" s="5"/>
      <c r="J154" s="5"/>
      <c r="K154" s="39"/>
      <c r="O154" s="29"/>
      <c r="Q154" s="39"/>
      <c r="R154" s="39"/>
      <c r="T154" s="29"/>
      <c r="U154" s="29"/>
      <c r="W154" s="32"/>
      <c r="X154" s="32"/>
      <c r="Y154" s="2"/>
      <c r="Z154" s="2"/>
      <c r="AA154" s="2"/>
      <c r="AB154" s="2"/>
      <c r="AC154" s="2"/>
    </row>
    <row r="155" spans="1:34">
      <c r="A155" s="15" t="s">
        <v>15</v>
      </c>
      <c r="B155" s="159">
        <f>B110/B83</f>
        <v>1.1121113467076149</v>
      </c>
      <c r="F155" s="5"/>
      <c r="G155" s="5"/>
      <c r="H155" s="5"/>
      <c r="I155" s="5"/>
      <c r="J155" s="5"/>
      <c r="K155" s="39"/>
      <c r="AD155" s="29"/>
      <c r="AE155" s="29"/>
      <c r="AF155" s="2"/>
      <c r="AH155" s="33"/>
    </row>
    <row r="156" spans="1:34" ht="16.5" thickBot="1">
      <c r="A156" s="176" t="s">
        <v>178</v>
      </c>
      <c r="B156" s="177">
        <f>_xlfn.CEILING.PRECISE(TargetMVA/B83,0.5)</f>
        <v>1.5</v>
      </c>
      <c r="D156" s="178"/>
      <c r="F156" s="5"/>
      <c r="G156" s="5"/>
      <c r="H156" s="5"/>
      <c r="I156" s="5"/>
      <c r="J156" s="5"/>
      <c r="K156" s="39"/>
    </row>
    <row r="157" spans="1:34">
      <c r="A157" s="170"/>
      <c r="B157" s="39"/>
      <c r="C157" s="5"/>
      <c r="F157" s="5"/>
      <c r="G157" s="5"/>
      <c r="H157" s="5"/>
      <c r="I157" s="5"/>
      <c r="J157" s="5"/>
      <c r="K157" s="39"/>
    </row>
    <row r="158" spans="1:34" ht="16.5" thickBot="1">
      <c r="A158" s="746" t="s">
        <v>179</v>
      </c>
      <c r="B158" s="747"/>
      <c r="C158" s="747"/>
      <c r="D158" s="747"/>
      <c r="E158" s="747"/>
      <c r="F158" s="118"/>
      <c r="G158" s="5"/>
      <c r="H158" s="5"/>
      <c r="I158" s="118"/>
      <c r="J158" s="118"/>
      <c r="K158" s="39"/>
    </row>
    <row r="159" spans="1:34">
      <c r="A159" s="125" t="s">
        <v>180</v>
      </c>
      <c r="B159" s="179">
        <f>B104*B58/(B161*43560)</f>
        <v>0.29673289846524975</v>
      </c>
      <c r="F159" s="5"/>
      <c r="G159" s="5"/>
      <c r="H159" s="5"/>
      <c r="I159" s="5"/>
      <c r="J159" s="5"/>
      <c r="K159" s="39"/>
    </row>
    <row r="160" spans="1:34">
      <c r="A160" s="137" t="s">
        <v>181</v>
      </c>
      <c r="B160" s="180">
        <f>B161*B156+B88*0.0000229568411</f>
        <v>13.607220308378942</v>
      </c>
      <c r="F160" s="5"/>
      <c r="G160" s="118"/>
      <c r="H160" s="118"/>
      <c r="I160" s="5"/>
      <c r="J160" s="5"/>
      <c r="K160" s="39"/>
    </row>
    <row r="161" spans="1:15">
      <c r="A161" s="126" t="s">
        <v>182</v>
      </c>
      <c r="B161" s="136">
        <f>(B131+B89^2*4+2*(B89*B129+B89*B130))/43560</f>
        <v>8.7653889909192948</v>
      </c>
      <c r="F161" s="5"/>
      <c r="G161" s="171"/>
      <c r="H161" s="5"/>
      <c r="I161" s="5"/>
      <c r="J161" s="5"/>
      <c r="K161" s="39"/>
      <c r="L161" s="2"/>
    </row>
    <row r="162" spans="1:15">
      <c r="A162" s="15" t="s">
        <v>183</v>
      </c>
      <c r="B162" s="181">
        <f>B160/B153</f>
        <v>5.4274740969163346</v>
      </c>
      <c r="F162" s="5"/>
      <c r="G162" s="172"/>
      <c r="H162" s="5"/>
      <c r="I162" s="5"/>
      <c r="J162" s="5"/>
      <c r="K162" s="39"/>
    </row>
    <row r="163" spans="1:15" ht="16.5" thickBot="1">
      <c r="A163" s="20" t="s">
        <v>184</v>
      </c>
      <c r="B163" s="182">
        <f>B160/B152</f>
        <v>6.0359555271423204</v>
      </c>
      <c r="F163" s="5"/>
      <c r="G163" s="5"/>
      <c r="H163" s="5"/>
      <c r="I163" s="5"/>
      <c r="J163" s="5"/>
      <c r="K163" s="39"/>
    </row>
    <row r="164" spans="1:15">
      <c r="A164" s="183"/>
      <c r="B164" s="39"/>
      <c r="C164" s="5"/>
      <c r="F164" s="5"/>
      <c r="G164" s="5"/>
      <c r="H164" s="5"/>
      <c r="I164" s="5"/>
      <c r="J164" s="5"/>
      <c r="K164" s="5"/>
    </row>
    <row r="165" spans="1:15" ht="16.5" thickBot="1">
      <c r="A165" s="746" t="s">
        <v>185</v>
      </c>
      <c r="B165" s="747"/>
      <c r="C165" s="747"/>
      <c r="D165" s="747"/>
      <c r="E165" s="747"/>
      <c r="F165" s="5"/>
      <c r="G165" s="5"/>
      <c r="H165" s="5"/>
    </row>
    <row r="166" spans="1:15">
      <c r="A166" s="173" t="s">
        <v>180</v>
      </c>
      <c r="B166" s="184">
        <f>B104*B58/(B168*43560)</f>
        <v>0.51425245012695242</v>
      </c>
      <c r="F166" s="5"/>
      <c r="G166" s="5"/>
      <c r="H166" s="5"/>
    </row>
    <row r="167" spans="1:15">
      <c r="A167" s="154" t="s">
        <v>186</v>
      </c>
      <c r="B167" s="185">
        <f>B156*B168+B88*0.0000229568411</f>
        <v>8.0458171017209068</v>
      </c>
      <c r="F167" s="5"/>
    </row>
    <row r="168" spans="1:15">
      <c r="A168" s="15" t="s">
        <v>182</v>
      </c>
      <c r="B168" s="181">
        <f>(B146*B147 + 4*B90*B91 + B147*B91+B146*B90)/43560</f>
        <v>5.0577868531472712</v>
      </c>
      <c r="F168" s="5"/>
    </row>
    <row r="169" spans="1:15">
      <c r="A169" s="10" t="s">
        <v>183</v>
      </c>
      <c r="B169" s="181">
        <f>B167/B153</f>
        <v>3.209212676686573</v>
      </c>
      <c r="F169" s="5"/>
    </row>
    <row r="170" spans="1:15" ht="16.5" thickBot="1">
      <c r="A170" s="20" t="s">
        <v>184</v>
      </c>
      <c r="B170" s="182">
        <f>B167/B152</f>
        <v>3.5690018317410543</v>
      </c>
      <c r="F170" s="5"/>
    </row>
    <row r="171" spans="1:15">
      <c r="F171" s="5"/>
    </row>
    <row r="172" spans="1:15">
      <c r="F172" s="5"/>
    </row>
    <row r="173" spans="1:15" ht="16.5" thickBot="1">
      <c r="A173" s="756" t="s">
        <v>187</v>
      </c>
      <c r="B173" s="756"/>
      <c r="C173" s="756"/>
      <c r="D173" s="756"/>
      <c r="E173" s="757"/>
      <c r="F173" s="5"/>
    </row>
    <row r="174" spans="1:15" ht="16.5" thickBot="1">
      <c r="A174" s="739" t="s">
        <v>188</v>
      </c>
      <c r="B174" s="740"/>
      <c r="C174" s="740"/>
      <c r="D174" s="740"/>
      <c r="E174" s="741"/>
      <c r="F174" s="5"/>
    </row>
    <row r="175" spans="1:15" ht="16.5" thickBot="1">
      <c r="A175" s="97" t="s">
        <v>189</v>
      </c>
      <c r="B175" s="251" t="s">
        <v>190</v>
      </c>
      <c r="C175" s="251" t="s">
        <v>191</v>
      </c>
      <c r="D175" s="251" t="s">
        <v>192</v>
      </c>
      <c r="E175" s="250" t="s">
        <v>193</v>
      </c>
      <c r="F175" s="5"/>
      <c r="O175" s="213"/>
    </row>
    <row r="176" spans="1:15">
      <c r="A176" s="237" t="s">
        <v>194</v>
      </c>
      <c r="B176" s="238" t="s">
        <v>195</v>
      </c>
      <c r="C176" s="238" t="s">
        <v>196</v>
      </c>
      <c r="D176" s="252">
        <f>B18</f>
        <v>489</v>
      </c>
      <c r="E176" s="253" t="s">
        <v>197</v>
      </c>
      <c r="F176" s="5"/>
      <c r="O176" s="213"/>
    </row>
    <row r="177" spans="1:11">
      <c r="A177" s="242" t="s">
        <v>194</v>
      </c>
      <c r="B177" s="243" t="s">
        <v>195</v>
      </c>
      <c r="C177" s="243" t="s">
        <v>198</v>
      </c>
      <c r="D177" s="254">
        <f>C76</f>
        <v>820</v>
      </c>
      <c r="E177" s="103" t="s">
        <v>197</v>
      </c>
      <c r="F177" s="5"/>
    </row>
    <row r="178" spans="1:11">
      <c r="A178" s="242" t="s">
        <v>194</v>
      </c>
      <c r="B178" s="243" t="s">
        <v>195</v>
      </c>
      <c r="C178" s="243" t="s">
        <v>199</v>
      </c>
      <c r="D178" s="254">
        <f>B75</f>
        <v>1000</v>
      </c>
      <c r="E178" s="103" t="s">
        <v>197</v>
      </c>
      <c r="F178" s="5"/>
    </row>
    <row r="179" spans="1:11">
      <c r="A179" s="242" t="s">
        <v>194</v>
      </c>
      <c r="B179" s="243" t="s">
        <v>195</v>
      </c>
      <c r="C179" s="243" t="s">
        <v>200</v>
      </c>
      <c r="D179" s="254">
        <f>B78</f>
        <v>307.47831273115833</v>
      </c>
      <c r="E179" s="103" t="s">
        <v>197</v>
      </c>
      <c r="F179" s="5"/>
    </row>
    <row r="180" spans="1:11">
      <c r="A180" s="242" t="s">
        <v>194</v>
      </c>
      <c r="B180" s="243" t="s">
        <v>195</v>
      </c>
      <c r="C180" s="243" t="s">
        <v>201</v>
      </c>
      <c r="D180" s="255">
        <f>B72</f>
        <v>751.45353248492108</v>
      </c>
      <c r="E180" s="103" t="s">
        <v>197</v>
      </c>
    </row>
    <row r="181" spans="1:11">
      <c r="A181" s="318" t="s">
        <v>194</v>
      </c>
      <c r="B181" s="319" t="s">
        <v>320</v>
      </c>
      <c r="C181" s="319"/>
      <c r="D181" s="320"/>
      <c r="E181" s="321" t="s">
        <v>321</v>
      </c>
    </row>
    <row r="182" spans="1:11" ht="16.5" thickBot="1">
      <c r="A182" s="229" t="s">
        <v>194</v>
      </c>
      <c r="B182" s="256" t="s">
        <v>195</v>
      </c>
      <c r="C182" s="256" t="s">
        <v>202</v>
      </c>
      <c r="D182" s="257">
        <f>B79</f>
        <v>1411</v>
      </c>
      <c r="E182" s="122" t="s">
        <v>197</v>
      </c>
    </row>
    <row r="183" spans="1:11">
      <c r="A183" s="2"/>
      <c r="F183" s="5"/>
    </row>
    <row r="184" spans="1:11" ht="16.5" thickBot="1">
      <c r="F184" s="5"/>
    </row>
    <row r="185" spans="1:11" ht="16.5" thickBot="1">
      <c r="A185" s="742" t="s">
        <v>203</v>
      </c>
      <c r="B185" s="743"/>
      <c r="C185" s="743"/>
      <c r="D185" s="743"/>
      <c r="E185" s="744"/>
      <c r="F185" s="5"/>
    </row>
    <row r="186" spans="1:11" ht="16.5" thickBot="1">
      <c r="A186" s="186" t="s">
        <v>189</v>
      </c>
      <c r="B186" s="248" t="s">
        <v>190</v>
      </c>
      <c r="C186" s="248" t="s">
        <v>191</v>
      </c>
      <c r="D186" s="249" t="s">
        <v>192</v>
      </c>
      <c r="E186" s="250" t="s">
        <v>193</v>
      </c>
      <c r="F186" s="5"/>
    </row>
    <row r="187" spans="1:11">
      <c r="A187" s="237" t="s">
        <v>204</v>
      </c>
      <c r="B187" s="238" t="s">
        <v>205</v>
      </c>
      <c r="C187" s="396" t="s">
        <v>206</v>
      </c>
      <c r="D187" s="348" t="s">
        <v>207</v>
      </c>
      <c r="E187" s="241"/>
      <c r="F187" s="5"/>
    </row>
    <row r="188" spans="1:11">
      <c r="A188" s="242" t="s">
        <v>204</v>
      </c>
      <c r="B188" s="243" t="s">
        <v>208</v>
      </c>
      <c r="C188" s="397" t="s">
        <v>209</v>
      </c>
      <c r="D188" s="307">
        <v>0</v>
      </c>
      <c r="E188" s="103" t="s">
        <v>210</v>
      </c>
      <c r="F188" s="5"/>
    </row>
    <row r="189" spans="1:11">
      <c r="A189" s="242" t="s">
        <v>204</v>
      </c>
      <c r="B189" s="243" t="s">
        <v>208</v>
      </c>
      <c r="C189" s="260" t="s">
        <v>211</v>
      </c>
      <c r="D189" s="307">
        <v>0</v>
      </c>
      <c r="E189" s="103" t="s">
        <v>210</v>
      </c>
      <c r="F189" s="5"/>
    </row>
    <row r="190" spans="1:11">
      <c r="A190" s="242" t="s">
        <v>204</v>
      </c>
      <c r="B190" s="243" t="s">
        <v>208</v>
      </c>
      <c r="C190" s="260" t="s">
        <v>212</v>
      </c>
      <c r="D190" s="312">
        <v>-45</v>
      </c>
      <c r="E190" s="103" t="s">
        <v>210</v>
      </c>
      <c r="F190" s="5"/>
      <c r="I190" s="5"/>
      <c r="J190" s="5"/>
      <c r="K190" s="39"/>
    </row>
    <row r="191" spans="1:11">
      <c r="A191" s="242" t="s">
        <v>204</v>
      </c>
      <c r="B191" s="243" t="s">
        <v>208</v>
      </c>
      <c r="C191" s="260" t="s">
        <v>213</v>
      </c>
      <c r="D191" s="312">
        <v>45</v>
      </c>
      <c r="E191" s="103" t="s">
        <v>210</v>
      </c>
      <c r="F191" s="5"/>
      <c r="I191" s="5"/>
      <c r="J191" s="5"/>
      <c r="K191" s="39"/>
    </row>
    <row r="192" spans="1:11">
      <c r="A192" s="242" t="s">
        <v>204</v>
      </c>
      <c r="B192" s="246" t="s">
        <v>214</v>
      </c>
      <c r="C192" s="260" t="s">
        <v>215</v>
      </c>
      <c r="D192" s="332">
        <f>C21</f>
        <v>5.4863999999999997</v>
      </c>
      <c r="E192" s="103"/>
      <c r="F192" s="5"/>
      <c r="G192" s="5"/>
      <c r="H192" s="5"/>
      <c r="I192" s="5"/>
      <c r="J192" s="5"/>
      <c r="K192" s="39"/>
    </row>
    <row r="193" spans="1:11">
      <c r="A193" s="242" t="s">
        <v>204</v>
      </c>
      <c r="B193" s="246" t="s">
        <v>214</v>
      </c>
      <c r="C193" s="260" t="s">
        <v>216</v>
      </c>
      <c r="D193" s="332">
        <f>C117</f>
        <v>1.9540220000000001</v>
      </c>
      <c r="E193" s="235" t="s">
        <v>217</v>
      </c>
      <c r="F193" s="5"/>
      <c r="G193" s="5"/>
      <c r="H193" s="5"/>
      <c r="I193" s="5"/>
      <c r="J193" s="5"/>
      <c r="K193" s="39"/>
    </row>
    <row r="194" spans="1:11" ht="16.5" thickBot="1">
      <c r="A194" s="229" t="s">
        <v>204</v>
      </c>
      <c r="B194" s="247" t="s">
        <v>214</v>
      </c>
      <c r="C194" s="262" t="s">
        <v>218</v>
      </c>
      <c r="D194" s="333">
        <f>C118</f>
        <v>0.02</v>
      </c>
      <c r="E194" s="236" t="s">
        <v>219</v>
      </c>
      <c r="F194" s="5"/>
      <c r="G194" s="5"/>
      <c r="H194" s="5"/>
      <c r="I194" s="5"/>
      <c r="J194" s="5"/>
      <c r="K194" s="39"/>
    </row>
    <row r="195" spans="1:11">
      <c r="B195" s="32"/>
      <c r="C195" s="32"/>
      <c r="E195" s="29"/>
      <c r="F195" s="5"/>
      <c r="G195" s="5"/>
      <c r="H195" s="5"/>
      <c r="I195" s="5"/>
      <c r="J195" s="5"/>
      <c r="K195" s="213"/>
    </row>
    <row r="196" spans="1:11" ht="16.5" hidden="1" thickBot="1">
      <c r="A196" s="742" t="s">
        <v>220</v>
      </c>
      <c r="B196" s="745"/>
      <c r="C196" s="745"/>
      <c r="D196" s="745"/>
      <c r="E196" s="744"/>
      <c r="F196" s="5"/>
      <c r="G196" s="5"/>
      <c r="H196" s="5"/>
      <c r="I196" s="5"/>
      <c r="J196" s="5"/>
      <c r="K196" s="213"/>
    </row>
    <row r="197" spans="1:11" ht="16.5" hidden="1" thickBot="1">
      <c r="A197" s="186" t="s">
        <v>189</v>
      </c>
      <c r="B197" s="263" t="s">
        <v>190</v>
      </c>
      <c r="C197" s="263" t="s">
        <v>191</v>
      </c>
      <c r="D197" s="251" t="s">
        <v>192</v>
      </c>
      <c r="E197" s="250" t="s">
        <v>193</v>
      </c>
      <c r="F197" s="5"/>
      <c r="G197" s="5"/>
      <c r="H197" s="5"/>
      <c r="I197" s="5"/>
      <c r="J197" s="5"/>
      <c r="K197" s="213"/>
    </row>
    <row r="198" spans="1:11" hidden="1">
      <c r="A198" s="237" t="s">
        <v>204</v>
      </c>
      <c r="B198" s="258" t="s">
        <v>205</v>
      </c>
      <c r="C198" s="258" t="s">
        <v>206</v>
      </c>
      <c r="D198" s="240" t="s">
        <v>221</v>
      </c>
      <c r="E198" s="253"/>
      <c r="F198" s="5"/>
      <c r="G198" s="5"/>
      <c r="H198" s="5"/>
      <c r="I198" s="5"/>
      <c r="J198" s="5"/>
      <c r="K198" s="213"/>
    </row>
    <row r="199" spans="1:11" hidden="1">
      <c r="A199" s="242" t="s">
        <v>204</v>
      </c>
      <c r="B199" s="259" t="s">
        <v>222</v>
      </c>
      <c r="C199" s="259" t="s">
        <v>223</v>
      </c>
      <c r="D199" s="308">
        <f>B25</f>
        <v>20</v>
      </c>
      <c r="E199" s="103"/>
      <c r="F199" s="5"/>
      <c r="G199" s="5"/>
      <c r="H199" s="5"/>
      <c r="I199" s="5"/>
      <c r="J199" s="5"/>
      <c r="K199" s="213"/>
    </row>
    <row r="200" spans="1:11" hidden="1">
      <c r="A200" s="242" t="s">
        <v>204</v>
      </c>
      <c r="B200" s="259" t="s">
        <v>222</v>
      </c>
      <c r="C200" s="260" t="s">
        <v>224</v>
      </c>
      <c r="D200" s="307">
        <v>0</v>
      </c>
      <c r="E200" s="103"/>
      <c r="F200" s="5"/>
      <c r="G200" s="5"/>
      <c r="H200" s="5"/>
      <c r="I200" s="5"/>
      <c r="J200" s="5"/>
      <c r="K200" s="213"/>
    </row>
    <row r="201" spans="1:11" hidden="1">
      <c r="A201" s="242" t="s">
        <v>204</v>
      </c>
      <c r="B201" s="259" t="s">
        <v>222</v>
      </c>
      <c r="C201" s="260" t="s">
        <v>365</v>
      </c>
      <c r="D201" s="306">
        <v>15</v>
      </c>
      <c r="E201" s="103"/>
      <c r="F201" s="5"/>
      <c r="G201" s="5"/>
      <c r="H201" s="5"/>
      <c r="I201" s="5"/>
      <c r="J201" s="5"/>
      <c r="K201" s="213"/>
    </row>
    <row r="202" spans="1:11" hidden="1">
      <c r="A202" s="242" t="s">
        <v>204</v>
      </c>
      <c r="B202" s="259" t="s">
        <v>225</v>
      </c>
      <c r="C202" s="260" t="s">
        <v>226</v>
      </c>
      <c r="D202" s="309">
        <f>C24</f>
        <v>4.5720000000000001</v>
      </c>
      <c r="E202" s="103"/>
      <c r="F202" s="5"/>
      <c r="G202" s="5"/>
      <c r="H202" s="5"/>
      <c r="I202" s="5"/>
      <c r="J202" s="5"/>
      <c r="K202" s="213"/>
    </row>
    <row r="203" spans="1:11" hidden="1">
      <c r="A203" s="242" t="s">
        <v>204</v>
      </c>
      <c r="B203" s="259" t="s">
        <v>225</v>
      </c>
      <c r="C203" s="260" t="s">
        <v>227</v>
      </c>
      <c r="D203" s="233">
        <f>B57*0.0254*3</f>
        <v>2.9489400000000003</v>
      </c>
      <c r="E203" s="235" t="s">
        <v>228</v>
      </c>
      <c r="F203" s="5"/>
      <c r="G203" s="5"/>
      <c r="H203" s="5"/>
      <c r="I203" s="5"/>
      <c r="J203" s="5"/>
      <c r="K203" s="213"/>
    </row>
    <row r="204" spans="1:11" hidden="1">
      <c r="A204" s="242" t="s">
        <v>204</v>
      </c>
      <c r="B204" s="259" t="s">
        <v>225</v>
      </c>
      <c r="C204" s="260" t="s">
        <v>229</v>
      </c>
      <c r="D204" s="400">
        <f>FLOOR(C143/2*100,1)/100</f>
        <v>0.02</v>
      </c>
      <c r="E204" s="235" t="s">
        <v>230</v>
      </c>
      <c r="F204" s="5"/>
      <c r="G204" s="5"/>
      <c r="H204" s="5"/>
      <c r="I204" s="5"/>
      <c r="J204" s="5"/>
      <c r="K204" s="213"/>
    </row>
    <row r="205" spans="1:11" ht="16.5" hidden="1" thickBot="1">
      <c r="A205" s="229" t="s">
        <v>204</v>
      </c>
      <c r="B205" s="261" t="s">
        <v>225</v>
      </c>
      <c r="C205" s="262" t="s">
        <v>231</v>
      </c>
      <c r="D205" s="407">
        <f>FLOOR(C143/2*100,1)/100</f>
        <v>0.02</v>
      </c>
      <c r="E205" s="236" t="s">
        <v>230</v>
      </c>
      <c r="F205" s="5"/>
      <c r="G205" s="5"/>
      <c r="H205" s="5"/>
      <c r="I205" s="5"/>
      <c r="J205" s="5"/>
      <c r="K205" s="213"/>
    </row>
    <row r="206" spans="1:11" ht="16.5" thickBot="1">
      <c r="B206" s="32"/>
      <c r="C206" s="32"/>
      <c r="E206" s="29"/>
      <c r="F206" s="5"/>
      <c r="G206" s="5"/>
      <c r="H206" s="5"/>
      <c r="I206" s="5"/>
      <c r="J206" s="5"/>
      <c r="K206" s="213"/>
    </row>
    <row r="207" spans="1:11" ht="16.5" thickBot="1">
      <c r="A207" s="742" t="s">
        <v>232</v>
      </c>
      <c r="B207" s="745"/>
      <c r="C207" s="745"/>
      <c r="D207" s="745"/>
      <c r="E207" s="744"/>
      <c r="F207" s="5"/>
      <c r="G207" s="5"/>
      <c r="H207" s="5"/>
      <c r="I207" s="330"/>
      <c r="J207" s="330"/>
      <c r="K207" s="330"/>
    </row>
    <row r="208" spans="1:11" ht="16.5" thickBot="1">
      <c r="A208" s="186" t="s">
        <v>189</v>
      </c>
      <c r="B208" s="263" t="s">
        <v>190</v>
      </c>
      <c r="C208" s="263" t="s">
        <v>191</v>
      </c>
      <c r="D208" s="251" t="s">
        <v>192</v>
      </c>
      <c r="E208" s="250" t="s">
        <v>193</v>
      </c>
      <c r="F208" s="5"/>
      <c r="G208" s="5"/>
      <c r="H208" s="5"/>
      <c r="I208" s="326"/>
      <c r="J208" s="30"/>
      <c r="K208" s="188"/>
    </row>
    <row r="209" spans="1:11">
      <c r="A209" s="237" t="s">
        <v>233</v>
      </c>
      <c r="B209" s="258" t="s">
        <v>234</v>
      </c>
      <c r="C209" s="258"/>
      <c r="D209" s="334" t="str">
        <f>E18</f>
        <v>CS6X-305P</v>
      </c>
      <c r="E209" s="253"/>
      <c r="F209" s="5"/>
      <c r="G209" s="330"/>
      <c r="H209" s="330"/>
      <c r="I209" s="135"/>
      <c r="J209" s="30"/>
      <c r="K209" s="188"/>
    </row>
    <row r="210" spans="1:11">
      <c r="A210" s="242" t="s">
        <v>233</v>
      </c>
      <c r="B210" s="234" t="s">
        <v>235</v>
      </c>
      <c r="C210" s="234" t="s">
        <v>236</v>
      </c>
      <c r="D210" s="310" t="str">
        <f>E22</f>
        <v>750 CP</v>
      </c>
      <c r="E210" s="235"/>
      <c r="F210" s="5"/>
      <c r="G210" s="327"/>
      <c r="H210" s="328"/>
      <c r="I210" s="135"/>
      <c r="J210" s="30"/>
      <c r="K210" s="188"/>
    </row>
    <row r="211" spans="1:11">
      <c r="A211" s="242" t="s">
        <v>233</v>
      </c>
      <c r="B211" s="234" t="s">
        <v>235</v>
      </c>
      <c r="C211" s="234" t="s">
        <v>330</v>
      </c>
      <c r="D211" s="311">
        <f>B156*B82</f>
        <v>3</v>
      </c>
      <c r="E211" s="235"/>
      <c r="F211" s="5"/>
      <c r="G211" s="327"/>
      <c r="H211" s="329"/>
      <c r="I211" s="135"/>
      <c r="J211" s="30"/>
      <c r="K211" s="188"/>
    </row>
    <row r="212" spans="1:11">
      <c r="A212" s="242" t="s">
        <v>233</v>
      </c>
      <c r="B212" s="259" t="s">
        <v>237</v>
      </c>
      <c r="C212" s="260" t="s">
        <v>331</v>
      </c>
      <c r="D212" s="312">
        <f>B17</f>
        <v>20</v>
      </c>
      <c r="E212" s="235"/>
      <c r="F212" s="5"/>
      <c r="G212" s="327"/>
      <c r="H212" s="329"/>
      <c r="I212" s="135"/>
      <c r="J212" s="30"/>
      <c r="K212" s="188"/>
    </row>
    <row r="213" spans="1:11">
      <c r="A213" s="242" t="s">
        <v>233</v>
      </c>
      <c r="B213" s="259" t="s">
        <v>237</v>
      </c>
      <c r="C213" s="259" t="s">
        <v>238</v>
      </c>
      <c r="D213" s="353">
        <f>B101*D211</f>
        <v>411</v>
      </c>
      <c r="E213" s="235"/>
      <c r="F213" s="5"/>
      <c r="G213" s="327"/>
      <c r="H213" s="329"/>
      <c r="I213" s="135"/>
      <c r="J213" s="30"/>
      <c r="K213" s="188"/>
    </row>
    <row r="214" spans="1:11">
      <c r="A214" s="242" t="s">
        <v>233</v>
      </c>
      <c r="B214" s="259" t="s">
        <v>239</v>
      </c>
      <c r="C214" s="259" t="s">
        <v>240</v>
      </c>
      <c r="D214" s="349">
        <v>25</v>
      </c>
      <c r="E214" s="235"/>
      <c r="F214" s="5"/>
      <c r="G214" s="327"/>
      <c r="H214" s="329"/>
      <c r="I214" s="135"/>
      <c r="J214" s="30"/>
      <c r="K214" s="188"/>
    </row>
    <row r="215" spans="1:11">
      <c r="A215" s="242" t="s">
        <v>233</v>
      </c>
      <c r="B215" s="259" t="s">
        <v>239</v>
      </c>
      <c r="C215" s="260" t="s">
        <v>241</v>
      </c>
      <c r="D215" s="349">
        <v>4</v>
      </c>
      <c r="E215" s="235"/>
      <c r="F215" s="5"/>
      <c r="G215" s="327"/>
      <c r="H215" s="329"/>
      <c r="I215" s="135"/>
      <c r="J215" s="30"/>
      <c r="K215" s="188"/>
    </row>
    <row r="216" spans="1:11">
      <c r="A216" s="242" t="s">
        <v>233</v>
      </c>
      <c r="B216" s="259" t="s">
        <v>239</v>
      </c>
      <c r="C216" s="260" t="s">
        <v>242</v>
      </c>
      <c r="D216" s="245">
        <f>20+0.9*800*(1-0)/(D214+D215*1)</f>
        <v>44.827586206896555</v>
      </c>
      <c r="E216" s="235"/>
      <c r="F216" s="5"/>
      <c r="G216" s="327"/>
      <c r="H216" s="329"/>
      <c r="I216" s="135"/>
      <c r="J216" s="30"/>
      <c r="K216" s="188"/>
    </row>
    <row r="217" spans="1:11" ht="31.5">
      <c r="A217" s="242" t="s">
        <v>233</v>
      </c>
      <c r="B217" s="259" t="s">
        <v>243</v>
      </c>
      <c r="C217" s="260" t="s">
        <v>244</v>
      </c>
      <c r="D217" s="315">
        <v>1.4999999999999999E-2</v>
      </c>
      <c r="E217" s="235" t="s">
        <v>245</v>
      </c>
      <c r="F217" s="5"/>
      <c r="G217" s="327"/>
      <c r="H217" s="329"/>
      <c r="I217" s="135"/>
      <c r="J217" s="30"/>
      <c r="K217" s="188"/>
    </row>
    <row r="218" spans="1:11" ht="31.5">
      <c r="A218" s="242" t="s">
        <v>233</v>
      </c>
      <c r="B218" s="259" t="s">
        <v>243</v>
      </c>
      <c r="C218" s="260" t="s">
        <v>246</v>
      </c>
      <c r="D218" s="314">
        <v>5.0000000000000001E-4</v>
      </c>
      <c r="E218" s="235" t="s">
        <v>247</v>
      </c>
      <c r="F218" s="5"/>
      <c r="G218" s="327"/>
      <c r="H218" s="329"/>
      <c r="I218" s="135"/>
      <c r="J218" s="30"/>
      <c r="K218" s="188"/>
    </row>
    <row r="219" spans="1:11" ht="31.5">
      <c r="A219" s="242" t="s">
        <v>233</v>
      </c>
      <c r="B219" s="259" t="s">
        <v>243</v>
      </c>
      <c r="C219" s="260" t="s">
        <v>248</v>
      </c>
      <c r="D219" s="315">
        <v>8.0000000000000002E-3</v>
      </c>
      <c r="E219" s="266" t="s">
        <v>247</v>
      </c>
      <c r="F219" s="5"/>
      <c r="G219" s="327"/>
      <c r="H219" s="329"/>
      <c r="I219" s="135"/>
      <c r="J219" s="30"/>
      <c r="K219" s="188"/>
    </row>
    <row r="220" spans="1:11" ht="31.5">
      <c r="A220" s="242" t="s">
        <v>233</v>
      </c>
      <c r="B220" s="259" t="s">
        <v>249</v>
      </c>
      <c r="C220" s="260" t="s">
        <v>250</v>
      </c>
      <c r="D220" s="265">
        <f>1-B68</f>
        <v>3.0000000000000027E-2</v>
      </c>
      <c r="E220" s="266" t="s">
        <v>251</v>
      </c>
      <c r="F220" s="5"/>
      <c r="G220" s="327"/>
      <c r="H220" s="329"/>
      <c r="I220" s="135"/>
      <c r="J220" s="155"/>
      <c r="K220" s="188"/>
    </row>
    <row r="221" spans="1:11">
      <c r="A221" s="242" t="s">
        <v>233</v>
      </c>
      <c r="B221" s="259" t="s">
        <v>249</v>
      </c>
      <c r="C221" s="260" t="s">
        <v>252</v>
      </c>
      <c r="D221" s="313">
        <v>1.4999999999999999E-2</v>
      </c>
      <c r="E221" s="266"/>
      <c r="F221" s="5"/>
      <c r="G221" s="327"/>
      <c r="H221" s="329"/>
      <c r="I221" s="135"/>
      <c r="J221" s="155"/>
      <c r="K221" s="188"/>
    </row>
    <row r="222" spans="1:11">
      <c r="A222" s="242" t="s">
        <v>233</v>
      </c>
      <c r="B222" s="259" t="s">
        <v>253</v>
      </c>
      <c r="C222" s="260" t="s">
        <v>254</v>
      </c>
      <c r="D222" s="313">
        <v>0.02</v>
      </c>
      <c r="E222" s="266" t="s">
        <v>255</v>
      </c>
      <c r="F222" s="5"/>
      <c r="G222" s="327"/>
      <c r="H222" s="329"/>
      <c r="I222" s="5"/>
      <c r="J222" s="5"/>
      <c r="K222" s="213"/>
    </row>
    <row r="223" spans="1:11" ht="16.5" thickBot="1">
      <c r="A223" s="229" t="s">
        <v>233</v>
      </c>
      <c r="B223" s="261" t="s">
        <v>256</v>
      </c>
      <c r="C223" s="261" t="s">
        <v>257</v>
      </c>
      <c r="D223" s="316">
        <v>0.05</v>
      </c>
      <c r="E223" s="236" t="s">
        <v>258</v>
      </c>
      <c r="F223" s="5"/>
      <c r="G223" s="327"/>
      <c r="H223" s="329"/>
      <c r="I223" s="5"/>
      <c r="J223" s="5"/>
      <c r="K223" s="39"/>
    </row>
    <row r="224" spans="1:11">
      <c r="A224" s="116"/>
      <c r="B224" s="39"/>
      <c r="C224" s="39"/>
      <c r="D224" s="187"/>
      <c r="E224" s="188"/>
      <c r="F224" s="5"/>
      <c r="G224" s="5"/>
      <c r="H224" s="5"/>
      <c r="I224" s="5"/>
      <c r="J224" s="5"/>
      <c r="K224" s="39"/>
    </row>
    <row r="225" spans="1:15">
      <c r="A225" s="116"/>
      <c r="B225" s="213"/>
      <c r="C225" s="213"/>
      <c r="D225" s="187"/>
      <c r="E225" s="188"/>
      <c r="F225" s="408"/>
      <c r="G225" s="408"/>
      <c r="H225" s="408"/>
      <c r="I225" s="408"/>
      <c r="J225" s="408"/>
      <c r="K225" s="213"/>
      <c r="O225" s="213"/>
    </row>
    <row r="226" spans="1:15">
      <c r="A226" s="116"/>
      <c r="B226" s="213"/>
      <c r="C226" s="213"/>
      <c r="D226" s="187"/>
      <c r="E226" s="188"/>
      <c r="F226" s="408"/>
      <c r="G226" s="408"/>
      <c r="H226" s="408"/>
      <c r="I226" s="408"/>
      <c r="J226" s="408"/>
      <c r="K226" s="213"/>
      <c r="O226" s="213"/>
    </row>
    <row r="227" spans="1:15">
      <c r="A227" s="551" t="s">
        <v>441</v>
      </c>
      <c r="B227" s="213"/>
      <c r="C227" s="213"/>
      <c r="D227" s="187"/>
      <c r="E227" s="188"/>
      <c r="F227" s="408"/>
      <c r="G227" s="408"/>
      <c r="H227" s="408"/>
      <c r="I227" s="408"/>
      <c r="J227" s="408"/>
      <c r="K227" s="213"/>
      <c r="O227" s="213"/>
    </row>
    <row r="228" spans="1:15">
      <c r="A228" s="116"/>
      <c r="B228" s="213"/>
      <c r="C228" s="213"/>
      <c r="D228" s="187"/>
      <c r="E228" s="188"/>
      <c r="F228" s="408"/>
      <c r="G228" s="408"/>
      <c r="H228" s="408"/>
      <c r="I228" s="408"/>
      <c r="J228" s="408"/>
      <c r="K228" s="213"/>
      <c r="O228" s="213"/>
    </row>
    <row r="229" spans="1:15">
      <c r="A229" s="1" t="s">
        <v>18</v>
      </c>
      <c r="C229" s="216"/>
      <c r="D229" s="187"/>
      <c r="E229" s="188"/>
      <c r="F229" s="408"/>
      <c r="G229" s="408"/>
      <c r="H229" s="408"/>
      <c r="I229" s="408"/>
      <c r="J229" s="408"/>
      <c r="K229" s="213"/>
      <c r="O229" s="213"/>
    </row>
    <row r="230" spans="1:15">
      <c r="A230" s="322" t="s">
        <v>55</v>
      </c>
      <c r="B230" s="219">
        <f>B110</f>
        <v>1.6714</v>
      </c>
      <c r="D230" s="187"/>
      <c r="E230" s="2" t="s">
        <v>431</v>
      </c>
      <c r="F230" s="408"/>
      <c r="G230" s="408"/>
      <c r="H230" s="408"/>
      <c r="I230" s="408"/>
      <c r="J230" s="408"/>
      <c r="K230" s="213"/>
      <c r="O230" s="213"/>
    </row>
    <row r="231" spans="1:15" ht="16.5" thickBot="1">
      <c r="A231" s="323" t="s">
        <v>57</v>
      </c>
      <c r="B231" s="221">
        <f>B83</f>
        <v>1.5029070649698422</v>
      </c>
      <c r="D231" s="187"/>
      <c r="E231" s="2" t="s">
        <v>432</v>
      </c>
      <c r="F231" s="408"/>
      <c r="G231" s="408"/>
      <c r="H231" s="408"/>
      <c r="I231" s="408"/>
      <c r="J231" s="408"/>
      <c r="K231" s="213"/>
      <c r="O231" s="213"/>
    </row>
    <row r="232" spans="1:15">
      <c r="A232" s="2"/>
      <c r="D232" s="187"/>
      <c r="E232" s="2" t="s">
        <v>433</v>
      </c>
      <c r="F232" s="408"/>
      <c r="G232" s="408"/>
      <c r="H232" s="408"/>
      <c r="I232" s="408"/>
      <c r="J232" s="408"/>
      <c r="K232" s="213"/>
      <c r="O232" s="213"/>
    </row>
    <row r="233" spans="1:15" ht="16.5" thickBot="1">
      <c r="A233" s="2"/>
      <c r="D233" s="187"/>
      <c r="E233" s="2" t="s">
        <v>366</v>
      </c>
      <c r="F233" s="408"/>
      <c r="G233" s="408"/>
      <c r="H233" s="408"/>
      <c r="I233" s="408"/>
      <c r="J233" s="408"/>
      <c r="K233" s="213"/>
      <c r="O233" s="213"/>
    </row>
    <row r="234" spans="1:15">
      <c r="A234" s="3" t="s">
        <v>59</v>
      </c>
      <c r="B234" s="7">
        <f>B154</f>
        <v>8220</v>
      </c>
      <c r="D234" s="187"/>
      <c r="E234" s="2" t="s">
        <v>323</v>
      </c>
      <c r="F234" s="408"/>
      <c r="G234" s="408"/>
      <c r="H234" s="408"/>
      <c r="I234" s="408"/>
      <c r="J234" s="408"/>
      <c r="K234" s="213"/>
      <c r="O234" s="213"/>
    </row>
    <row r="235" spans="1:15">
      <c r="A235" s="4" t="s">
        <v>61</v>
      </c>
      <c r="B235" s="8">
        <f>D211</f>
        <v>3</v>
      </c>
      <c r="C235" s="70"/>
      <c r="D235" s="187"/>
      <c r="E235" s="5" t="s">
        <v>348</v>
      </c>
      <c r="F235" s="408"/>
      <c r="G235" s="408"/>
      <c r="H235" s="408"/>
      <c r="I235" s="408"/>
      <c r="J235" s="408"/>
      <c r="K235" s="213"/>
      <c r="O235" s="213"/>
    </row>
    <row r="236" spans="1:15">
      <c r="A236" s="2"/>
      <c r="D236" s="187"/>
      <c r="E236" s="277">
        <f>B120</f>
        <v>22.833333333333332</v>
      </c>
      <c r="F236" s="408"/>
      <c r="G236" s="408"/>
      <c r="H236" s="408"/>
      <c r="I236" s="408"/>
      <c r="J236" s="408"/>
      <c r="K236" s="213"/>
      <c r="O236" s="213"/>
    </row>
    <row r="237" spans="1:15">
      <c r="A237" s="2"/>
      <c r="C237" s="2" t="s">
        <v>311</v>
      </c>
      <c r="D237" s="187"/>
      <c r="E237" s="188"/>
      <c r="F237" s="408"/>
      <c r="G237" s="408"/>
      <c r="H237" s="408"/>
      <c r="I237" s="408"/>
      <c r="J237" s="408"/>
      <c r="K237" s="213"/>
      <c r="O237" s="213"/>
    </row>
    <row r="238" spans="1:15">
      <c r="A238" s="2"/>
      <c r="C238" s="89">
        <f>1/E44</f>
        <v>3.3700341457659757</v>
      </c>
      <c r="D238" s="187"/>
      <c r="E238" s="188"/>
      <c r="F238" s="408"/>
      <c r="G238" s="408"/>
      <c r="H238" s="408"/>
      <c r="I238" s="408"/>
      <c r="J238" s="408"/>
      <c r="K238" s="213"/>
      <c r="O238" s="213"/>
    </row>
    <row r="239" spans="1:15">
      <c r="A239" s="116"/>
      <c r="B239" s="213"/>
      <c r="C239" s="213"/>
      <c r="D239" s="187"/>
      <c r="E239" s="188"/>
      <c r="F239" s="408"/>
      <c r="G239" s="408"/>
      <c r="H239" s="408"/>
      <c r="I239" s="408"/>
      <c r="J239" s="408"/>
      <c r="K239" s="213"/>
      <c r="O239" s="213"/>
    </row>
    <row r="240" spans="1:15">
      <c r="A240" s="116"/>
      <c r="B240" s="213"/>
      <c r="C240" s="213"/>
      <c r="D240" s="187"/>
      <c r="E240" s="188"/>
      <c r="F240" s="408"/>
      <c r="G240" s="408"/>
      <c r="H240" s="408"/>
      <c r="I240" s="408"/>
      <c r="J240" s="408"/>
      <c r="K240" s="213"/>
      <c r="O240" s="213"/>
    </row>
    <row r="241" spans="1:15">
      <c r="A241" s="88" t="s">
        <v>333</v>
      </c>
      <c r="B241" s="401">
        <f>B162</f>
        <v>5.4274740969163346</v>
      </c>
      <c r="D241" s="187"/>
      <c r="E241" s="188"/>
      <c r="F241" s="408"/>
      <c r="G241" s="408"/>
      <c r="H241" s="408"/>
      <c r="I241" s="408"/>
      <c r="J241" s="408"/>
      <c r="K241" s="213"/>
      <c r="O241" s="213"/>
    </row>
    <row r="242" spans="1:15">
      <c r="A242" s="88" t="s">
        <v>334</v>
      </c>
      <c r="B242" s="401">
        <f>B163</f>
        <v>6.0359555271423204</v>
      </c>
      <c r="D242" s="187"/>
      <c r="E242" s="188"/>
      <c r="F242" s="408"/>
      <c r="G242" s="408"/>
      <c r="H242" s="408"/>
      <c r="I242" s="408"/>
      <c r="J242" s="408"/>
      <c r="K242" s="213"/>
      <c r="O242" s="213"/>
    </row>
    <row r="243" spans="1:15" ht="16.5" thickBot="1">
      <c r="A243" s="90" t="s">
        <v>302</v>
      </c>
      <c r="B243" s="395">
        <f>B161</f>
        <v>8.7653889909192948</v>
      </c>
      <c r="D243" s="187"/>
      <c r="E243" s="188"/>
      <c r="F243" s="408"/>
      <c r="G243" s="408"/>
      <c r="H243" s="408"/>
      <c r="I243" s="408"/>
      <c r="J243" s="408"/>
      <c r="K243" s="213"/>
      <c r="O243" s="213"/>
    </row>
    <row r="244" spans="1:15">
      <c r="A244" s="1" t="s">
        <v>314</v>
      </c>
      <c r="B244" s="269">
        <v>4</v>
      </c>
      <c r="D244" s="187"/>
      <c r="E244" s="188"/>
      <c r="F244" s="408"/>
      <c r="G244" s="408"/>
      <c r="H244" s="408"/>
      <c r="I244" s="408"/>
      <c r="J244" s="408"/>
      <c r="K244" s="213"/>
      <c r="O244" s="213"/>
    </row>
    <row r="245" spans="1:15">
      <c r="A245" s="1" t="s">
        <v>315</v>
      </c>
      <c r="B245" s="269">
        <v>3</v>
      </c>
      <c r="D245" s="187"/>
      <c r="E245" s="188"/>
      <c r="F245" s="408"/>
      <c r="G245" s="408"/>
      <c r="H245" s="408"/>
      <c r="I245" s="408"/>
      <c r="J245" s="408"/>
      <c r="K245" s="213"/>
      <c r="O245" s="213"/>
    </row>
    <row r="246" spans="1:15" ht="16.5" thickBot="1">
      <c r="A246" s="2"/>
      <c r="D246" s="187"/>
      <c r="E246" s="188"/>
      <c r="F246" s="408"/>
      <c r="G246" s="408"/>
      <c r="H246" s="408"/>
      <c r="I246" s="408"/>
      <c r="J246" s="408"/>
      <c r="K246" s="213"/>
      <c r="O246" s="213"/>
    </row>
    <row r="247" spans="1:15">
      <c r="A247" s="217" t="s">
        <v>22</v>
      </c>
      <c r="B247" s="402">
        <f>B21</f>
        <v>18</v>
      </c>
      <c r="D247" s="187"/>
      <c r="E247" s="188"/>
      <c r="F247" s="408"/>
      <c r="G247" s="408"/>
      <c r="H247" s="408"/>
      <c r="I247" s="408"/>
      <c r="J247" s="408"/>
      <c r="K247" s="213"/>
      <c r="O247" s="213"/>
    </row>
    <row r="248" spans="1:15">
      <c r="A248" s="218" t="s">
        <v>24</v>
      </c>
      <c r="B248" s="403">
        <f>B119</f>
        <v>11.457933070866142</v>
      </c>
      <c r="D248" s="187"/>
      <c r="E248" s="188"/>
      <c r="F248" s="408"/>
      <c r="G248" s="408"/>
      <c r="H248" s="408"/>
      <c r="I248" s="408"/>
      <c r="J248" s="408"/>
      <c r="K248" s="213"/>
      <c r="O248" s="213"/>
    </row>
    <row r="249" spans="1:15">
      <c r="A249" s="218" t="s">
        <v>39</v>
      </c>
      <c r="B249" s="404">
        <f>B56</f>
        <v>76.930000000000007</v>
      </c>
      <c r="D249" s="187"/>
      <c r="E249" s="188"/>
      <c r="F249" s="408"/>
      <c r="G249" s="408"/>
      <c r="H249" s="408"/>
      <c r="I249" s="408"/>
      <c r="J249" s="408"/>
      <c r="K249" s="213"/>
      <c r="O249" s="213"/>
    </row>
    <row r="250" spans="1:15">
      <c r="A250" s="218" t="s">
        <v>43</v>
      </c>
      <c r="B250" s="405">
        <f>B121</f>
        <v>60</v>
      </c>
      <c r="D250" s="187"/>
      <c r="E250" s="188"/>
      <c r="F250" s="408"/>
      <c r="G250" s="408"/>
      <c r="H250" s="408"/>
      <c r="I250" s="408"/>
      <c r="J250" s="408"/>
      <c r="K250" s="213"/>
      <c r="O250" s="213"/>
    </row>
    <row r="251" spans="1:15">
      <c r="A251" s="218" t="s">
        <v>47</v>
      </c>
      <c r="B251" s="403">
        <f>B123</f>
        <v>6</v>
      </c>
      <c r="D251" s="187"/>
      <c r="E251" s="188"/>
      <c r="F251" s="408"/>
      <c r="G251" s="408"/>
      <c r="H251" s="408"/>
      <c r="I251" s="408"/>
      <c r="J251" s="408"/>
      <c r="K251" s="213"/>
      <c r="O251" s="213"/>
    </row>
    <row r="252" spans="1:15" ht="16.5" thickBot="1">
      <c r="A252" s="220" t="s">
        <v>53</v>
      </c>
      <c r="B252" s="406">
        <f>B126</f>
        <v>8</v>
      </c>
      <c r="D252" s="187"/>
      <c r="E252" s="188"/>
      <c r="F252" s="408"/>
      <c r="G252" s="408"/>
      <c r="H252" s="408"/>
      <c r="I252" s="408"/>
      <c r="J252" s="408"/>
      <c r="K252" s="213"/>
      <c r="O252" s="213"/>
    </row>
    <row r="253" spans="1:15">
      <c r="A253" s="116"/>
      <c r="B253" s="213"/>
      <c r="C253" s="213"/>
      <c r="D253" s="187"/>
      <c r="E253" s="188"/>
      <c r="F253" s="408"/>
      <c r="G253" s="408"/>
      <c r="H253" s="408"/>
      <c r="I253" s="408"/>
      <c r="J253" s="408"/>
      <c r="K253" s="213"/>
      <c r="O253" s="213"/>
    </row>
    <row r="254" spans="1:15" ht="16.5" thickBot="1">
      <c r="A254" s="90" t="s">
        <v>302</v>
      </c>
      <c r="B254" s="395">
        <f>B168</f>
        <v>5.0577868531472712</v>
      </c>
      <c r="C254" s="213"/>
      <c r="D254" s="187"/>
      <c r="E254" s="188"/>
      <c r="F254" s="408"/>
      <c r="G254" s="408"/>
      <c r="H254" s="408"/>
      <c r="I254" s="408"/>
      <c r="J254" s="408"/>
      <c r="K254" s="213"/>
      <c r="O254" s="213"/>
    </row>
    <row r="255" spans="1:15">
      <c r="A255" s="2" t="s">
        <v>358</v>
      </c>
      <c r="B255" s="269">
        <v>4</v>
      </c>
      <c r="C255" s="213"/>
      <c r="D255" s="187"/>
      <c r="E255" s="188"/>
      <c r="F255" s="408"/>
      <c r="G255" s="408"/>
      <c r="H255" s="408"/>
      <c r="I255" s="408"/>
      <c r="J255" s="408"/>
      <c r="K255" s="213"/>
      <c r="O255" s="213"/>
    </row>
    <row r="256" spans="1:15">
      <c r="A256" s="2" t="s">
        <v>359</v>
      </c>
      <c r="B256" s="269">
        <v>6</v>
      </c>
      <c r="C256" s="213"/>
      <c r="D256" s="187"/>
      <c r="E256" s="188"/>
      <c r="F256" s="408"/>
      <c r="G256" s="408"/>
      <c r="H256" s="408"/>
      <c r="I256" s="408"/>
      <c r="J256" s="408"/>
      <c r="K256" s="213"/>
      <c r="O256" s="213"/>
    </row>
    <row r="257" spans="1:15">
      <c r="A257" s="116"/>
      <c r="B257" s="213"/>
      <c r="C257" s="213"/>
      <c r="D257" s="187"/>
      <c r="E257" s="188"/>
      <c r="F257" s="408"/>
      <c r="G257" s="408"/>
      <c r="H257" s="408"/>
      <c r="I257" s="408"/>
      <c r="J257" s="408"/>
      <c r="K257" s="213"/>
      <c r="O257" s="213"/>
    </row>
    <row r="258" spans="1:15">
      <c r="E258" s="189"/>
      <c r="F258" s="5"/>
      <c r="G258" s="5"/>
      <c r="H258" s="5"/>
      <c r="I258" s="5"/>
      <c r="J258" s="5"/>
      <c r="K258" s="39"/>
    </row>
    <row r="259" spans="1:15">
      <c r="F259" s="5"/>
      <c r="G259" s="5"/>
      <c r="H259" s="5"/>
      <c r="I259" s="5"/>
      <c r="J259" s="5"/>
      <c r="K259" s="213"/>
      <c r="O259" s="213"/>
    </row>
    <row r="260" spans="1:15" ht="16.5" thickBot="1">
      <c r="A260" s="190" t="s">
        <v>259</v>
      </c>
      <c r="B260" s="34"/>
      <c r="C260" s="34"/>
      <c r="D260" s="34"/>
      <c r="E260" s="34"/>
      <c r="F260" s="5"/>
      <c r="G260" s="5"/>
      <c r="H260" s="5"/>
      <c r="I260" s="5"/>
      <c r="J260" s="5"/>
      <c r="K260" s="39"/>
    </row>
    <row r="261" spans="1:15" ht="16.5" thickBot="1">
      <c r="A261" s="364" t="s">
        <v>260</v>
      </c>
      <c r="B261" s="364" t="s">
        <v>261</v>
      </c>
      <c r="C261" s="364" t="s">
        <v>262</v>
      </c>
      <c r="D261" s="364" t="s">
        <v>263</v>
      </c>
      <c r="E261" s="364" t="s">
        <v>357</v>
      </c>
      <c r="F261" s="5"/>
    </row>
    <row r="262" spans="1:15">
      <c r="A262" s="416">
        <v>12.47</v>
      </c>
      <c r="B262" s="208" t="s">
        <v>264</v>
      </c>
      <c r="C262" s="377">
        <v>0.82599999999999996</v>
      </c>
      <c r="D262" s="377">
        <v>2.4169999999999998</v>
      </c>
      <c r="E262" s="356">
        <v>375000</v>
      </c>
      <c r="F262" s="5"/>
    </row>
    <row r="263" spans="1:15">
      <c r="A263" s="417">
        <v>34.5</v>
      </c>
      <c r="B263" s="209" t="s">
        <v>264</v>
      </c>
      <c r="C263" s="378">
        <v>0.82599999999999996</v>
      </c>
      <c r="D263" s="378">
        <v>2.4169999999999998</v>
      </c>
      <c r="E263" s="357">
        <v>425000</v>
      </c>
      <c r="F263" s="5"/>
    </row>
    <row r="264" spans="1:15">
      <c r="A264" s="417">
        <v>46</v>
      </c>
      <c r="B264" s="209" t="s">
        <v>265</v>
      </c>
      <c r="C264" s="378">
        <v>0.82599999999999996</v>
      </c>
      <c r="D264" s="378">
        <v>2.4169999999999998</v>
      </c>
      <c r="E264" s="357">
        <v>650000</v>
      </c>
      <c r="F264" s="5"/>
    </row>
    <row r="265" spans="1:15">
      <c r="A265" s="417">
        <v>69</v>
      </c>
      <c r="B265" s="231" t="s">
        <v>304</v>
      </c>
      <c r="C265" s="422">
        <v>0.64800000000000002</v>
      </c>
      <c r="D265" s="422">
        <v>2.1949999999999998</v>
      </c>
      <c r="E265" s="357">
        <v>750000</v>
      </c>
      <c r="F265" s="5"/>
    </row>
    <row r="266" spans="1:15">
      <c r="A266" s="417">
        <v>92</v>
      </c>
      <c r="B266" s="231" t="s">
        <v>266</v>
      </c>
      <c r="C266" s="422">
        <v>0.56799999999999995</v>
      </c>
      <c r="D266" s="422">
        <v>2.2530000000000001</v>
      </c>
      <c r="E266" s="357">
        <v>750000</v>
      </c>
      <c r="F266" s="5"/>
    </row>
    <row r="267" spans="1:15">
      <c r="A267" s="417">
        <v>115</v>
      </c>
      <c r="B267" s="231" t="s">
        <v>305</v>
      </c>
      <c r="C267" s="422">
        <v>0.56799999999999995</v>
      </c>
      <c r="D267" s="422">
        <v>2.286</v>
      </c>
      <c r="E267" s="357">
        <v>1000000</v>
      </c>
      <c r="F267" s="5"/>
    </row>
    <row r="268" spans="1:15">
      <c r="A268" s="417">
        <v>230</v>
      </c>
      <c r="B268" s="231" t="s">
        <v>306</v>
      </c>
      <c r="C268" s="422">
        <v>0.38600000000000001</v>
      </c>
      <c r="D268" s="422">
        <v>2.3039999999999998</v>
      </c>
      <c r="E268" s="357">
        <v>2000000</v>
      </c>
      <c r="F268" s="5"/>
    </row>
    <row r="269" spans="1:15" ht="16.5" thickBot="1">
      <c r="A269" s="418">
        <v>500</v>
      </c>
      <c r="B269" s="232" t="s">
        <v>267</v>
      </c>
      <c r="C269" s="423">
        <v>0.29099999999999998</v>
      </c>
      <c r="D269" s="423">
        <v>2.415</v>
      </c>
      <c r="E269" s="210"/>
      <c r="F269" s="5"/>
    </row>
    <row r="270" spans="1:15">
      <c r="F270" s="5"/>
    </row>
    <row r="271" spans="1:15" ht="16.5" thickBot="1">
      <c r="A271" s="93" t="s">
        <v>268</v>
      </c>
      <c r="F271" s="5"/>
    </row>
    <row r="272" spans="1:15" ht="16.5" thickBot="1">
      <c r="A272" s="364" t="s">
        <v>269</v>
      </c>
      <c r="B272" s="364" t="s">
        <v>270</v>
      </c>
      <c r="C272" s="364" t="s">
        <v>271</v>
      </c>
      <c r="D272" s="364" t="s">
        <v>272</v>
      </c>
      <c r="E272" s="364" t="s">
        <v>273</v>
      </c>
      <c r="F272" s="5"/>
    </row>
    <row r="273" spans="1:15">
      <c r="A273" s="201" t="s">
        <v>274</v>
      </c>
      <c r="B273" s="202" t="s">
        <v>275</v>
      </c>
      <c r="C273" s="425">
        <v>12.47</v>
      </c>
      <c r="D273" s="204" t="s">
        <v>276</v>
      </c>
      <c r="E273" s="205">
        <v>30000</v>
      </c>
      <c r="F273" s="5"/>
      <c r="G273" s="5"/>
      <c r="H273" s="5"/>
      <c r="I273" s="5"/>
      <c r="J273" s="5"/>
      <c r="K273" s="39"/>
    </row>
    <row r="274" spans="1:15">
      <c r="A274" s="193" t="s">
        <v>274</v>
      </c>
      <c r="B274" s="206" t="s">
        <v>275</v>
      </c>
      <c r="C274" s="426">
        <v>20</v>
      </c>
      <c r="D274" s="192" t="s">
        <v>276</v>
      </c>
      <c r="E274" s="199">
        <v>30000</v>
      </c>
      <c r="F274" s="5"/>
      <c r="G274" s="5"/>
      <c r="H274" s="5"/>
      <c r="I274" s="5"/>
      <c r="J274" s="5"/>
      <c r="K274" s="39"/>
    </row>
    <row r="275" spans="1:15">
      <c r="A275" s="193" t="s">
        <v>274</v>
      </c>
      <c r="B275" s="206" t="s">
        <v>275</v>
      </c>
      <c r="C275" s="426">
        <v>34.5</v>
      </c>
      <c r="D275" s="192" t="s">
        <v>277</v>
      </c>
      <c r="E275" s="199">
        <v>45000</v>
      </c>
      <c r="F275" s="5"/>
      <c r="G275" s="5"/>
      <c r="H275" s="5"/>
      <c r="I275" s="5"/>
      <c r="J275" s="5"/>
      <c r="K275" s="39"/>
    </row>
    <row r="276" spans="1:15">
      <c r="A276" s="193" t="s">
        <v>274</v>
      </c>
      <c r="B276" s="206" t="s">
        <v>275</v>
      </c>
      <c r="C276" s="426">
        <v>34.5</v>
      </c>
      <c r="D276" s="192" t="s">
        <v>278</v>
      </c>
      <c r="E276" s="199">
        <v>55000</v>
      </c>
      <c r="F276" s="5"/>
      <c r="G276" s="5"/>
      <c r="H276" s="5"/>
      <c r="I276" s="5"/>
      <c r="J276" s="5"/>
      <c r="K276" s="39"/>
    </row>
    <row r="277" spans="1:15" ht="16.5" thickBot="1">
      <c r="A277" s="194" t="s">
        <v>274</v>
      </c>
      <c r="B277" s="207" t="s">
        <v>275</v>
      </c>
      <c r="C277" s="427">
        <v>34.5</v>
      </c>
      <c r="D277" s="196" t="s">
        <v>279</v>
      </c>
      <c r="E277" s="200">
        <v>65000</v>
      </c>
      <c r="F277" s="5"/>
      <c r="G277" s="5"/>
      <c r="H277" s="5"/>
      <c r="I277" s="5"/>
      <c r="J277" s="5"/>
      <c r="K277" s="39"/>
    </row>
    <row r="278" spans="1:15" ht="16.5" thickBot="1">
      <c r="C278" s="427">
        <v>12</v>
      </c>
      <c r="E278" s="132"/>
      <c r="F278" s="5"/>
      <c r="G278" s="5"/>
      <c r="H278" s="5"/>
      <c r="I278" s="5"/>
      <c r="J278" s="5"/>
      <c r="K278" s="39"/>
    </row>
    <row r="279" spans="1:15">
      <c r="C279" s="386">
        <v>46</v>
      </c>
      <c r="E279" s="132"/>
      <c r="F279" s="5"/>
      <c r="G279" s="5"/>
      <c r="H279" s="5"/>
      <c r="I279" s="5"/>
      <c r="J279" s="5"/>
      <c r="K279" s="213"/>
      <c r="O279" s="213"/>
    </row>
    <row r="280" spans="1:15">
      <c r="C280" s="408"/>
      <c r="E280" s="132"/>
      <c r="F280" s="5"/>
      <c r="G280" s="5"/>
      <c r="H280" s="5"/>
      <c r="I280" s="5"/>
      <c r="J280" s="5"/>
      <c r="K280" s="213"/>
      <c r="O280" s="213"/>
    </row>
    <row r="281" spans="1:15" ht="16.5" thickBot="1">
      <c r="A281" s="1" t="s">
        <v>280</v>
      </c>
      <c r="B281" s="29"/>
      <c r="C281" s="29"/>
      <c r="D281" s="29"/>
      <c r="E281" s="132"/>
      <c r="F281" s="5"/>
      <c r="G281" s="5"/>
      <c r="H281" s="5"/>
      <c r="I281" s="5"/>
      <c r="J281" s="5"/>
      <c r="K281" s="39"/>
    </row>
    <row r="282" spans="1:15" ht="16.5" thickBot="1">
      <c r="A282" s="364" t="s">
        <v>269</v>
      </c>
      <c r="B282" s="364" t="s">
        <v>270</v>
      </c>
      <c r="C282" s="364" t="s">
        <v>271</v>
      </c>
      <c r="D282" s="364" t="s">
        <v>272</v>
      </c>
      <c r="E282" s="364" t="s">
        <v>273</v>
      </c>
      <c r="F282" s="5"/>
      <c r="G282" s="5"/>
      <c r="H282" s="5"/>
      <c r="I282" s="5"/>
      <c r="J282" s="5"/>
      <c r="K282" s="39"/>
    </row>
    <row r="283" spans="1:15">
      <c r="A283" s="339" t="s">
        <v>274</v>
      </c>
      <c r="B283" s="203">
        <v>12</v>
      </c>
      <c r="C283" s="203">
        <v>12</v>
      </c>
      <c r="D283" s="340">
        <v>1</v>
      </c>
      <c r="E283" s="341">
        <v>0</v>
      </c>
      <c r="F283" s="5"/>
      <c r="G283" s="5"/>
      <c r="H283" s="5"/>
      <c r="I283" s="5"/>
      <c r="J283" s="5"/>
      <c r="K283" s="39"/>
    </row>
    <row r="284" spans="1:15">
      <c r="A284" s="411" t="s">
        <v>274</v>
      </c>
      <c r="B284" s="412"/>
      <c r="C284" s="412">
        <v>46</v>
      </c>
      <c r="D284" s="413" t="s">
        <v>276</v>
      </c>
      <c r="E284" s="414">
        <v>0</v>
      </c>
      <c r="F284" s="5"/>
      <c r="G284" s="5"/>
      <c r="H284" s="5"/>
      <c r="I284" s="5"/>
      <c r="J284" s="5"/>
      <c r="K284" s="213"/>
      <c r="O284" s="213"/>
    </row>
    <row r="285" spans="1:15">
      <c r="A285" s="193" t="s">
        <v>274</v>
      </c>
      <c r="B285" s="191">
        <v>12</v>
      </c>
      <c r="C285" s="191">
        <v>69</v>
      </c>
      <c r="D285" s="338" t="s">
        <v>281</v>
      </c>
      <c r="E285" s="337">
        <v>400000</v>
      </c>
      <c r="F285" s="5"/>
      <c r="G285" s="5"/>
      <c r="H285" s="5"/>
      <c r="I285" s="5"/>
      <c r="J285" s="5"/>
      <c r="K285" s="39"/>
    </row>
    <row r="286" spans="1:15">
      <c r="A286" s="193" t="s">
        <v>274</v>
      </c>
      <c r="B286" s="191">
        <v>20</v>
      </c>
      <c r="C286" s="191">
        <v>70</v>
      </c>
      <c r="D286" s="338" t="s">
        <v>281</v>
      </c>
      <c r="E286" s="337">
        <v>400000</v>
      </c>
      <c r="F286" s="5"/>
      <c r="G286" s="5"/>
      <c r="H286" s="5"/>
      <c r="I286" s="5"/>
      <c r="J286" s="5"/>
      <c r="K286" s="39"/>
    </row>
    <row r="287" spans="1:15">
      <c r="A287" s="193" t="s">
        <v>274</v>
      </c>
      <c r="B287" s="191">
        <v>34.5</v>
      </c>
      <c r="C287" s="191">
        <v>92</v>
      </c>
      <c r="D287" s="338" t="s">
        <v>281</v>
      </c>
      <c r="E287" s="337">
        <v>425000</v>
      </c>
      <c r="F287" s="5"/>
      <c r="G287" s="5"/>
      <c r="H287" s="5"/>
      <c r="I287" s="5"/>
      <c r="J287" s="5"/>
      <c r="K287" s="39"/>
    </row>
    <row r="288" spans="1:15">
      <c r="A288" s="193" t="s">
        <v>274</v>
      </c>
      <c r="B288" s="191">
        <v>34.5</v>
      </c>
      <c r="C288" s="191">
        <v>115</v>
      </c>
      <c r="D288" s="338" t="s">
        <v>281</v>
      </c>
      <c r="E288" s="337">
        <v>425000</v>
      </c>
      <c r="F288" s="5"/>
      <c r="G288" s="5"/>
      <c r="H288" s="5"/>
      <c r="I288" s="5"/>
      <c r="J288" s="5"/>
      <c r="K288" s="39"/>
    </row>
    <row r="289" spans="1:15">
      <c r="A289" s="193" t="s">
        <v>274</v>
      </c>
      <c r="B289" s="191">
        <v>34.5</v>
      </c>
      <c r="C289" s="191">
        <v>69</v>
      </c>
      <c r="D289" s="338" t="s">
        <v>282</v>
      </c>
      <c r="E289" s="337">
        <v>1400000</v>
      </c>
      <c r="F289" s="5"/>
      <c r="G289" s="5"/>
      <c r="H289" s="5"/>
      <c r="I289" s="5"/>
      <c r="J289" s="5"/>
      <c r="K289" s="39"/>
    </row>
    <row r="290" spans="1:15">
      <c r="A290" s="193" t="s">
        <v>274</v>
      </c>
      <c r="B290" s="191">
        <v>69</v>
      </c>
      <c r="C290" s="191">
        <v>230</v>
      </c>
      <c r="D290" s="338" t="s">
        <v>282</v>
      </c>
      <c r="E290" s="337">
        <v>1450000</v>
      </c>
      <c r="F290" s="5"/>
      <c r="G290" s="5"/>
      <c r="H290" s="5"/>
      <c r="I290" s="5"/>
      <c r="J290" s="5"/>
      <c r="K290" s="39"/>
    </row>
    <row r="291" spans="1:15">
      <c r="A291" s="193" t="s">
        <v>274</v>
      </c>
      <c r="B291" s="191">
        <v>34.5</v>
      </c>
      <c r="C291" s="191">
        <v>230</v>
      </c>
      <c r="D291" s="338" t="s">
        <v>282</v>
      </c>
      <c r="E291" s="337">
        <v>1450000</v>
      </c>
      <c r="F291" s="5"/>
      <c r="G291" s="5"/>
      <c r="H291" s="5"/>
      <c r="I291" s="5"/>
      <c r="J291" s="5"/>
      <c r="K291" s="39"/>
    </row>
    <row r="292" spans="1:15" ht="16.5" thickBot="1">
      <c r="A292" s="229"/>
      <c r="B292" s="303"/>
      <c r="C292" s="195">
        <v>34.5</v>
      </c>
      <c r="D292" s="343">
        <v>1</v>
      </c>
      <c r="E292" s="342">
        <v>0</v>
      </c>
      <c r="F292" s="5"/>
      <c r="G292" s="5"/>
      <c r="H292" s="5"/>
      <c r="I292" s="5"/>
      <c r="J292" s="5"/>
      <c r="K292" s="39"/>
    </row>
    <row r="293" spans="1:15">
      <c r="A293" s="116"/>
      <c r="B293" s="5"/>
      <c r="C293" s="408"/>
      <c r="D293" s="409"/>
      <c r="E293" s="410"/>
      <c r="F293" s="5"/>
      <c r="G293" s="5"/>
      <c r="H293" s="5"/>
      <c r="I293" s="5"/>
      <c r="J293" s="5"/>
      <c r="K293" s="213"/>
      <c r="O293" s="213"/>
    </row>
    <row r="294" spans="1:15">
      <c r="F294" s="5"/>
      <c r="G294" s="5"/>
      <c r="H294" s="5"/>
      <c r="I294" s="5"/>
      <c r="J294" s="5"/>
      <c r="K294" s="39"/>
    </row>
    <row r="295" spans="1:15" ht="16.5" thickBot="1">
      <c r="A295" s="93" t="s">
        <v>349</v>
      </c>
      <c r="F295" s="5"/>
      <c r="G295" s="5"/>
      <c r="H295" s="5"/>
      <c r="I295" s="5"/>
      <c r="J295" s="5"/>
      <c r="K295" s="39"/>
    </row>
    <row r="296" spans="1:15" ht="16.5" thickBot="1">
      <c r="A296" s="364" t="s">
        <v>351</v>
      </c>
      <c r="B296" s="365" t="s">
        <v>350</v>
      </c>
      <c r="C296" s="365" t="s">
        <v>352</v>
      </c>
      <c r="D296" s="365" t="s">
        <v>353</v>
      </c>
      <c r="E296" s="365" t="s">
        <v>354</v>
      </c>
      <c r="F296" s="365" t="s">
        <v>355</v>
      </c>
      <c r="G296" s="366" t="s">
        <v>356</v>
      </c>
      <c r="H296" s="5"/>
      <c r="I296" s="5"/>
      <c r="J296" s="5"/>
      <c r="K296" s="39"/>
    </row>
    <row r="297" spans="1:15">
      <c r="A297" s="428">
        <v>12.47</v>
      </c>
      <c r="B297" s="373">
        <v>10</v>
      </c>
      <c r="C297" s="362">
        <v>50000</v>
      </c>
      <c r="D297" s="362">
        <v>200000</v>
      </c>
      <c r="E297" s="362">
        <v>0</v>
      </c>
      <c r="F297" s="368">
        <v>400000</v>
      </c>
      <c r="G297" s="369">
        <v>0</v>
      </c>
      <c r="H297" s="5"/>
      <c r="I297" s="5"/>
      <c r="J297" s="5"/>
      <c r="K297" s="39"/>
    </row>
    <row r="298" spans="1:15">
      <c r="A298" s="429">
        <v>12</v>
      </c>
      <c r="B298" s="367">
        <v>20</v>
      </c>
      <c r="C298" s="359">
        <v>100000</v>
      </c>
      <c r="D298" s="359">
        <v>300000</v>
      </c>
      <c r="E298" s="359">
        <v>0</v>
      </c>
      <c r="F298" s="360">
        <v>800000</v>
      </c>
      <c r="G298" s="370">
        <v>0</v>
      </c>
      <c r="H298" s="5"/>
      <c r="I298" s="5"/>
      <c r="J298" s="5"/>
      <c r="K298" s="39"/>
    </row>
    <row r="299" spans="1:15">
      <c r="A299" s="374">
        <v>34.5</v>
      </c>
      <c r="B299" s="367">
        <v>20</v>
      </c>
      <c r="C299" s="359">
        <v>200000</v>
      </c>
      <c r="D299" s="359">
        <v>300000</v>
      </c>
      <c r="E299" s="359">
        <v>0</v>
      </c>
      <c r="F299" s="360">
        <v>650000</v>
      </c>
      <c r="G299" s="370">
        <v>0</v>
      </c>
      <c r="H299" s="5"/>
      <c r="I299" s="5"/>
      <c r="J299" s="5"/>
      <c r="K299" s="39"/>
    </row>
    <row r="300" spans="1:15">
      <c r="A300" s="374">
        <v>46</v>
      </c>
      <c r="B300" s="367">
        <v>20</v>
      </c>
      <c r="C300" s="359">
        <v>200000</v>
      </c>
      <c r="D300" s="359">
        <v>300000</v>
      </c>
      <c r="E300" s="359">
        <v>0</v>
      </c>
      <c r="F300" s="360">
        <v>650000</v>
      </c>
      <c r="G300" s="370">
        <v>0</v>
      </c>
      <c r="H300" s="5"/>
      <c r="I300" s="5"/>
      <c r="J300" s="5"/>
      <c r="K300" s="213"/>
      <c r="O300" s="213"/>
    </row>
    <row r="301" spans="1:15">
      <c r="A301" s="374">
        <v>69</v>
      </c>
      <c r="B301" s="367">
        <v>20</v>
      </c>
      <c r="C301" s="359">
        <v>500000</v>
      </c>
      <c r="D301" s="359">
        <v>350000</v>
      </c>
      <c r="E301" s="359">
        <v>2000000</v>
      </c>
      <c r="F301" s="360">
        <v>700000</v>
      </c>
      <c r="G301" s="370">
        <v>0.86</v>
      </c>
      <c r="H301" s="5"/>
      <c r="I301" s="5"/>
      <c r="J301" s="5"/>
      <c r="K301" s="39"/>
    </row>
    <row r="302" spans="1:15">
      <c r="A302" s="374">
        <v>69.010000000000005</v>
      </c>
      <c r="B302" s="367">
        <v>50</v>
      </c>
      <c r="C302" s="359">
        <v>500000</v>
      </c>
      <c r="D302" s="359">
        <v>350000</v>
      </c>
      <c r="E302" s="359">
        <v>3000000</v>
      </c>
      <c r="F302" s="361">
        <v>700000</v>
      </c>
      <c r="G302" s="370">
        <v>0.34399999999999997</v>
      </c>
      <c r="H302" s="5"/>
      <c r="I302" s="5"/>
      <c r="J302" s="5"/>
      <c r="K302" s="39"/>
    </row>
    <row r="303" spans="1:15">
      <c r="A303" s="374">
        <v>115</v>
      </c>
      <c r="B303" s="367">
        <v>100</v>
      </c>
      <c r="C303" s="359">
        <v>5000000</v>
      </c>
      <c r="D303" s="359">
        <v>450000</v>
      </c>
      <c r="E303" s="359">
        <v>4000000</v>
      </c>
      <c r="F303" s="361">
        <v>950000</v>
      </c>
      <c r="G303" s="370">
        <v>1.5</v>
      </c>
      <c r="H303" s="5"/>
      <c r="I303" s="5"/>
      <c r="J303" s="5"/>
      <c r="K303" s="39"/>
    </row>
    <row r="304" spans="1:15">
      <c r="A304" s="374">
        <v>138</v>
      </c>
      <c r="B304" s="367">
        <v>100</v>
      </c>
      <c r="C304" s="359">
        <v>5000000</v>
      </c>
      <c r="D304" s="359">
        <v>450000</v>
      </c>
      <c r="E304" s="359">
        <v>4000000</v>
      </c>
      <c r="F304" s="361">
        <v>950000</v>
      </c>
      <c r="G304" s="370">
        <v>1.5</v>
      </c>
      <c r="H304" s="5"/>
      <c r="I304" s="5"/>
      <c r="J304" s="5"/>
      <c r="K304" s="39"/>
    </row>
    <row r="305" spans="1:33">
      <c r="A305" s="374">
        <v>230</v>
      </c>
      <c r="B305" s="367">
        <v>100</v>
      </c>
      <c r="C305" s="359">
        <v>12000000</v>
      </c>
      <c r="D305" s="359">
        <v>450000</v>
      </c>
      <c r="E305" s="359">
        <v>4000000</v>
      </c>
      <c r="F305" s="361">
        <v>1500000</v>
      </c>
      <c r="G305" s="370">
        <v>1.5</v>
      </c>
      <c r="H305" s="5"/>
      <c r="I305" s="5"/>
      <c r="J305" s="5"/>
      <c r="K305" s="39"/>
    </row>
    <row r="306" spans="1:33">
      <c r="A306" s="374">
        <v>230</v>
      </c>
      <c r="B306" s="367">
        <v>150</v>
      </c>
      <c r="C306" s="359">
        <v>12000000</v>
      </c>
      <c r="D306" s="359">
        <v>700000</v>
      </c>
      <c r="E306" s="359">
        <v>4500000</v>
      </c>
      <c r="F306" s="361">
        <v>1500000</v>
      </c>
      <c r="G306" s="370">
        <v>1.5</v>
      </c>
      <c r="H306" s="5"/>
      <c r="I306" s="5"/>
      <c r="J306" s="5"/>
      <c r="K306" s="39"/>
    </row>
    <row r="307" spans="1:33" ht="16.5" thickBot="1">
      <c r="A307" s="375">
        <v>230</v>
      </c>
      <c r="B307" s="376">
        <v>200</v>
      </c>
      <c r="C307" s="363">
        <v>12000000</v>
      </c>
      <c r="D307" s="363">
        <v>700000</v>
      </c>
      <c r="E307" s="363">
        <v>5000000</v>
      </c>
      <c r="F307" s="371">
        <v>1500000</v>
      </c>
      <c r="G307" s="372">
        <v>1.7</v>
      </c>
      <c r="H307" s="5"/>
      <c r="I307" s="5"/>
      <c r="J307" s="5"/>
      <c r="K307" s="39"/>
      <c r="M307" s="2"/>
    </row>
    <row r="308" spans="1:33">
      <c r="F308" s="5"/>
      <c r="G308" s="5"/>
      <c r="H308" s="5"/>
      <c r="I308" s="5"/>
      <c r="J308" s="5"/>
      <c r="K308" s="39"/>
      <c r="M308" s="2"/>
    </row>
    <row r="309" spans="1:33">
      <c r="F309" s="5"/>
      <c r="G309" s="5"/>
      <c r="H309" s="5"/>
      <c r="I309" s="5"/>
      <c r="J309" s="5"/>
      <c r="K309" s="39"/>
      <c r="M309" s="2"/>
    </row>
    <row r="310" spans="1:33" ht="16.5" thickBot="1">
      <c r="A310" s="93" t="s">
        <v>83</v>
      </c>
      <c r="B310" s="29"/>
      <c r="C310" s="39"/>
      <c r="D310" s="29"/>
      <c r="E310" s="29"/>
      <c r="F310" s="29"/>
      <c r="G310" s="30"/>
      <c r="H310" s="32"/>
      <c r="I310" s="32"/>
      <c r="J310" s="32"/>
      <c r="K310" s="2"/>
      <c r="O310" s="29"/>
    </row>
    <row r="311" spans="1:33" ht="16.5" thickBot="1">
      <c r="A311" s="280" t="s">
        <v>25</v>
      </c>
      <c r="B311" s="281" t="s">
        <v>26</v>
      </c>
      <c r="C311" s="281" t="s">
        <v>85</v>
      </c>
      <c r="D311" s="281" t="s">
        <v>86</v>
      </c>
      <c r="E311" s="281" t="s">
        <v>87</v>
      </c>
      <c r="F311" s="282" t="s">
        <v>88</v>
      </c>
      <c r="G311" s="283" t="s">
        <v>89</v>
      </c>
      <c r="H311" s="283" t="s">
        <v>90</v>
      </c>
      <c r="I311" s="283" t="s">
        <v>91</v>
      </c>
      <c r="J311" s="283" t="s">
        <v>555</v>
      </c>
      <c r="K311" s="283" t="s">
        <v>92</v>
      </c>
      <c r="L311" s="284" t="s">
        <v>93</v>
      </c>
      <c r="M311" s="281" t="s">
        <v>94</v>
      </c>
      <c r="N311" s="281" t="s">
        <v>95</v>
      </c>
      <c r="O311" s="281" t="s">
        <v>96</v>
      </c>
      <c r="P311" s="281" t="s">
        <v>81</v>
      </c>
      <c r="Q311" s="285" t="s">
        <v>69</v>
      </c>
      <c r="T311" s="29"/>
      <c r="W311" s="32"/>
      <c r="X311" s="2"/>
      <c r="AD311" s="29"/>
      <c r="AF311" s="2"/>
      <c r="AG311" s="33"/>
    </row>
    <row r="312" spans="1:33">
      <c r="A312" s="290" t="s">
        <v>11</v>
      </c>
      <c r="B312" s="258" t="s">
        <v>37</v>
      </c>
      <c r="C312" s="291">
        <v>175</v>
      </c>
      <c r="D312" s="292">
        <v>2</v>
      </c>
      <c r="E312" s="293">
        <v>350</v>
      </c>
      <c r="F312" s="294">
        <v>1000</v>
      </c>
      <c r="G312" s="294">
        <v>400</v>
      </c>
      <c r="H312" s="294">
        <v>800</v>
      </c>
      <c r="I312" s="295">
        <v>300</v>
      </c>
      <c r="J312" s="730">
        <v>30</v>
      </c>
      <c r="K312" s="238"/>
      <c r="L312" s="239"/>
      <c r="M312" s="239"/>
      <c r="N312" s="258"/>
      <c r="O312" s="258"/>
      <c r="P312" s="258"/>
      <c r="Q312" s="253"/>
      <c r="T312" s="29"/>
      <c r="W312" s="32"/>
      <c r="X312" s="2"/>
      <c r="AD312" s="29"/>
      <c r="AF312" s="2"/>
      <c r="AG312" s="33"/>
    </row>
    <row r="313" spans="1:33">
      <c r="A313" s="296" t="s">
        <v>99</v>
      </c>
      <c r="B313" s="259" t="s">
        <v>37</v>
      </c>
      <c r="C313" s="286">
        <v>350</v>
      </c>
      <c r="D313" s="264">
        <v>6</v>
      </c>
      <c r="E313" s="287">
        <v>700</v>
      </c>
      <c r="F313" s="288">
        <v>1000</v>
      </c>
      <c r="G313" s="288">
        <v>400</v>
      </c>
      <c r="H313" s="288">
        <v>800</v>
      </c>
      <c r="I313" s="289">
        <v>600</v>
      </c>
      <c r="J313" s="730">
        <v>30</v>
      </c>
      <c r="K313" s="243"/>
      <c r="L313" s="244"/>
      <c r="M313" s="244"/>
      <c r="N313" s="259"/>
      <c r="O313" s="259"/>
      <c r="P313" s="259"/>
      <c r="Q313" s="103"/>
      <c r="T313" s="29"/>
      <c r="W313" s="32"/>
      <c r="X313" s="2"/>
      <c r="AD313" s="29"/>
      <c r="AF313" s="2"/>
      <c r="AG313" s="33"/>
    </row>
    <row r="314" spans="1:33">
      <c r="A314" s="296" t="s">
        <v>10</v>
      </c>
      <c r="B314" s="259" t="s">
        <v>37</v>
      </c>
      <c r="C314" s="286">
        <v>530</v>
      </c>
      <c r="D314" s="264">
        <v>9</v>
      </c>
      <c r="E314" s="287">
        <v>1050</v>
      </c>
      <c r="F314" s="288">
        <v>1000</v>
      </c>
      <c r="G314" s="288">
        <v>400</v>
      </c>
      <c r="H314" s="288">
        <v>800</v>
      </c>
      <c r="I314" s="289">
        <v>900</v>
      </c>
      <c r="J314" s="730">
        <v>30</v>
      </c>
      <c r="K314" s="243"/>
      <c r="L314" s="244"/>
      <c r="M314" s="244"/>
      <c r="N314" s="259"/>
      <c r="O314" s="259"/>
      <c r="P314" s="259"/>
      <c r="Q314" s="103"/>
      <c r="T314" s="29"/>
      <c r="W314" s="32"/>
      <c r="X314" s="2"/>
      <c r="AD314" s="29"/>
      <c r="AF314" s="2"/>
      <c r="AG314" s="33"/>
    </row>
    <row r="315" spans="1:33">
      <c r="A315" s="296" t="s">
        <v>316</v>
      </c>
      <c r="B315" s="259" t="s">
        <v>37</v>
      </c>
      <c r="C315" s="286">
        <v>700</v>
      </c>
      <c r="D315" s="264">
        <v>12</v>
      </c>
      <c r="E315" s="287">
        <v>1400</v>
      </c>
      <c r="F315" s="288">
        <v>1000</v>
      </c>
      <c r="G315" s="288">
        <v>400</v>
      </c>
      <c r="H315" s="288">
        <v>800</v>
      </c>
      <c r="I315" s="289">
        <v>1200</v>
      </c>
      <c r="J315" s="730">
        <v>30</v>
      </c>
      <c r="K315" s="243"/>
      <c r="L315" s="244"/>
      <c r="M315" s="259"/>
      <c r="N315" s="259"/>
      <c r="O315" s="259"/>
      <c r="P315" s="259"/>
      <c r="Q315" s="103"/>
      <c r="T315" s="29"/>
      <c r="W315" s="32"/>
      <c r="X315" s="2"/>
      <c r="AD315" s="29"/>
      <c r="AF315" s="2"/>
      <c r="AG315" s="33"/>
    </row>
    <row r="316" spans="1:33">
      <c r="A316" s="296" t="s">
        <v>317</v>
      </c>
      <c r="B316" s="259" t="s">
        <v>37</v>
      </c>
      <c r="C316" s="286">
        <v>880</v>
      </c>
      <c r="D316" s="264">
        <v>15</v>
      </c>
      <c r="E316" s="287">
        <v>1750</v>
      </c>
      <c r="F316" s="288">
        <v>1000</v>
      </c>
      <c r="G316" s="288">
        <v>400</v>
      </c>
      <c r="H316" s="288">
        <v>800</v>
      </c>
      <c r="I316" s="289">
        <v>1500</v>
      </c>
      <c r="J316" s="730">
        <v>30</v>
      </c>
      <c r="K316" s="243"/>
      <c r="L316" s="244"/>
      <c r="M316" s="259"/>
      <c r="N316" s="259"/>
      <c r="O316" s="259"/>
      <c r="P316" s="259"/>
      <c r="Q316" s="103"/>
      <c r="T316" s="29"/>
      <c r="W316" s="32"/>
      <c r="X316" s="2"/>
      <c r="AD316" s="29"/>
      <c r="AF316" s="2"/>
      <c r="AG316" s="33"/>
    </row>
    <row r="317" spans="1:33">
      <c r="A317" s="296" t="s">
        <v>97</v>
      </c>
      <c r="B317" s="259" t="s">
        <v>37</v>
      </c>
      <c r="C317" s="286">
        <v>1060</v>
      </c>
      <c r="D317" s="264">
        <v>18</v>
      </c>
      <c r="E317" s="287">
        <v>2100</v>
      </c>
      <c r="F317" s="288">
        <v>1000</v>
      </c>
      <c r="G317" s="288">
        <v>400</v>
      </c>
      <c r="H317" s="288">
        <v>800</v>
      </c>
      <c r="I317" s="289">
        <v>1800</v>
      </c>
      <c r="J317" s="730">
        <v>30</v>
      </c>
      <c r="K317" s="243"/>
      <c r="L317" s="244"/>
      <c r="M317" s="244"/>
      <c r="N317" s="259"/>
      <c r="O317" s="259"/>
      <c r="P317" s="259"/>
      <c r="Q317" s="103"/>
      <c r="T317" s="29"/>
      <c r="W317" s="32"/>
      <c r="X317" s="2"/>
      <c r="AD317" s="29"/>
      <c r="AF317" s="2"/>
      <c r="AG317" s="33"/>
    </row>
    <row r="318" spans="1:33">
      <c r="A318" s="296" t="s">
        <v>120</v>
      </c>
      <c r="B318" s="259" t="s">
        <v>37</v>
      </c>
      <c r="C318" s="286">
        <v>1230</v>
      </c>
      <c r="D318" s="245">
        <v>21</v>
      </c>
      <c r="E318" s="287">
        <v>2450</v>
      </c>
      <c r="F318" s="288">
        <v>1000</v>
      </c>
      <c r="G318" s="288">
        <v>400</v>
      </c>
      <c r="H318" s="288">
        <v>800</v>
      </c>
      <c r="I318" s="289">
        <v>2100</v>
      </c>
      <c r="J318" s="730">
        <v>30</v>
      </c>
      <c r="K318" s="243"/>
      <c r="L318" s="243"/>
      <c r="M318" s="244"/>
      <c r="N318" s="259"/>
      <c r="O318" s="259"/>
      <c r="P318" s="259"/>
      <c r="Q318" s="103"/>
      <c r="T318" s="29"/>
      <c r="W318" s="32"/>
      <c r="X318" s="2"/>
      <c r="AD318" s="29"/>
      <c r="AF318" s="2"/>
      <c r="AG318" s="33"/>
    </row>
    <row r="319" spans="1:33">
      <c r="A319" s="296" t="s">
        <v>121</v>
      </c>
      <c r="B319" s="259" t="s">
        <v>37</v>
      </c>
      <c r="C319" s="286">
        <v>1410</v>
      </c>
      <c r="D319" s="245">
        <v>24</v>
      </c>
      <c r="E319" s="287">
        <v>2800</v>
      </c>
      <c r="F319" s="288">
        <v>1000</v>
      </c>
      <c r="G319" s="288">
        <v>400</v>
      </c>
      <c r="H319" s="288">
        <v>800</v>
      </c>
      <c r="I319" s="289">
        <v>2400</v>
      </c>
      <c r="J319" s="730">
        <v>30</v>
      </c>
      <c r="K319" s="243"/>
      <c r="L319" s="243"/>
      <c r="M319" s="244"/>
      <c r="N319" s="259"/>
      <c r="O319" s="259"/>
      <c r="P319" s="259"/>
      <c r="Q319" s="103"/>
      <c r="T319" s="29"/>
      <c r="W319" s="32"/>
      <c r="X319" s="2"/>
      <c r="AD319" s="29"/>
      <c r="AF319" s="2"/>
      <c r="AG319" s="33"/>
    </row>
    <row r="320" spans="1:33">
      <c r="A320" s="296" t="s">
        <v>122</v>
      </c>
      <c r="B320" s="259" t="s">
        <v>37</v>
      </c>
      <c r="C320" s="286">
        <v>1590</v>
      </c>
      <c r="D320" s="245">
        <v>27</v>
      </c>
      <c r="E320" s="287">
        <v>3150</v>
      </c>
      <c r="F320" s="288">
        <v>1000</v>
      </c>
      <c r="G320" s="288">
        <v>400</v>
      </c>
      <c r="H320" s="288">
        <v>800</v>
      </c>
      <c r="I320" s="289">
        <v>2700</v>
      </c>
      <c r="J320" s="730">
        <v>30</v>
      </c>
      <c r="K320" s="243"/>
      <c r="L320" s="243"/>
      <c r="M320" s="244"/>
      <c r="N320" s="259"/>
      <c r="O320" s="259"/>
      <c r="P320" s="259"/>
      <c r="Q320" s="103"/>
      <c r="T320" s="29"/>
      <c r="W320" s="32"/>
      <c r="X320" s="2"/>
      <c r="AD320" s="29"/>
      <c r="AF320" s="2"/>
      <c r="AG320" s="33"/>
    </row>
    <row r="321" spans="1:33">
      <c r="A321" s="296" t="s">
        <v>106</v>
      </c>
      <c r="B321" s="259" t="s">
        <v>41</v>
      </c>
      <c r="C321" s="286">
        <v>500</v>
      </c>
      <c r="D321" s="264">
        <v>9</v>
      </c>
      <c r="E321" s="287">
        <v>1242</v>
      </c>
      <c r="F321" s="288">
        <v>600</v>
      </c>
      <c r="G321" s="288">
        <v>330</v>
      </c>
      <c r="H321" s="288">
        <v>600</v>
      </c>
      <c r="I321" s="289"/>
      <c r="J321" s="730">
        <v>54.16</v>
      </c>
      <c r="K321" s="243"/>
      <c r="L321" s="244"/>
      <c r="M321" s="244"/>
      <c r="N321" s="259"/>
      <c r="O321" s="259"/>
      <c r="P321" s="259"/>
      <c r="Q321" s="103"/>
      <c r="T321" s="29"/>
      <c r="W321" s="32"/>
      <c r="X321" s="2"/>
      <c r="AD321" s="29"/>
      <c r="AF321" s="2"/>
      <c r="AG321" s="33"/>
    </row>
    <row r="322" spans="1:33">
      <c r="A322" s="296" t="s">
        <v>109</v>
      </c>
      <c r="B322" s="259" t="s">
        <v>41</v>
      </c>
      <c r="C322" s="286">
        <v>500</v>
      </c>
      <c r="D322" s="264">
        <v>9</v>
      </c>
      <c r="E322" s="287">
        <v>1250</v>
      </c>
      <c r="F322" s="288">
        <v>1000</v>
      </c>
      <c r="G322" s="288">
        <v>430</v>
      </c>
      <c r="H322" s="288">
        <v>820</v>
      </c>
      <c r="I322" s="289">
        <v>1176</v>
      </c>
      <c r="J322" s="730">
        <v>54.16</v>
      </c>
      <c r="K322" s="243"/>
      <c r="L322" s="244"/>
      <c r="M322" s="259"/>
      <c r="N322" s="259"/>
      <c r="O322" s="259"/>
      <c r="P322" s="259"/>
      <c r="Q322" s="103"/>
      <c r="T322" s="29"/>
      <c r="W322" s="32"/>
      <c r="X322" s="2"/>
      <c r="AD322" s="29"/>
      <c r="AF322" s="2"/>
      <c r="AG322" s="33"/>
    </row>
    <row r="323" spans="1:33">
      <c r="A323" s="296" t="s">
        <v>553</v>
      </c>
      <c r="B323" s="259" t="s">
        <v>41</v>
      </c>
      <c r="C323" s="286">
        <v>750</v>
      </c>
      <c r="D323" s="264"/>
      <c r="E323" s="287">
        <v>1600</v>
      </c>
      <c r="F323" s="288">
        <v>1000</v>
      </c>
      <c r="G323" s="288">
        <v>545</v>
      </c>
      <c r="H323" s="288">
        <v>820</v>
      </c>
      <c r="I323" s="289">
        <v>1411</v>
      </c>
      <c r="J323" s="730">
        <v>54.16</v>
      </c>
      <c r="K323" s="243"/>
      <c r="L323" s="244"/>
      <c r="M323" s="259"/>
      <c r="N323" s="259"/>
      <c r="O323" s="259"/>
      <c r="P323" s="259"/>
      <c r="Q323" s="103"/>
      <c r="T323" s="29"/>
      <c r="W323" s="32"/>
      <c r="X323" s="2"/>
      <c r="AD323" s="29"/>
      <c r="AF323" s="2"/>
      <c r="AG323" s="33"/>
    </row>
    <row r="324" spans="1:33">
      <c r="A324" s="296" t="s">
        <v>100</v>
      </c>
      <c r="B324" s="259" t="s">
        <v>111</v>
      </c>
      <c r="C324" s="286">
        <v>250</v>
      </c>
      <c r="D324" s="264">
        <v>9</v>
      </c>
      <c r="E324" s="287">
        <v>781</v>
      </c>
      <c r="F324" s="288">
        <v>600</v>
      </c>
      <c r="G324" s="288">
        <v>330</v>
      </c>
      <c r="H324" s="288">
        <v>600</v>
      </c>
      <c r="I324" s="289"/>
      <c r="J324" s="730"/>
      <c r="K324" s="243"/>
      <c r="L324" s="244"/>
      <c r="M324" s="244"/>
      <c r="N324" s="259"/>
      <c r="O324" s="259"/>
      <c r="P324" s="259"/>
      <c r="Q324" s="103"/>
      <c r="T324" s="29"/>
      <c r="W324" s="32"/>
      <c r="X324" s="2"/>
      <c r="AD324" s="29"/>
      <c r="AF324" s="2"/>
      <c r="AG324" s="33"/>
    </row>
    <row r="325" spans="1:33">
      <c r="A325" s="296" t="s">
        <v>552</v>
      </c>
      <c r="B325" s="259" t="s">
        <v>111</v>
      </c>
      <c r="C325" s="286">
        <v>210</v>
      </c>
      <c r="D325" s="264"/>
      <c r="E325" s="287">
        <v>830</v>
      </c>
      <c r="F325" s="288">
        <v>600</v>
      </c>
      <c r="G325" s="288">
        <v>265</v>
      </c>
      <c r="H325" s="288">
        <v>600</v>
      </c>
      <c r="I325" s="289">
        <v>505</v>
      </c>
      <c r="J325" s="730"/>
      <c r="K325" s="243"/>
      <c r="L325" s="244"/>
      <c r="M325" s="244"/>
      <c r="N325" s="259"/>
      <c r="O325" s="259"/>
      <c r="P325" s="259"/>
      <c r="Q325" s="103"/>
      <c r="T325" s="29"/>
      <c r="W325" s="32"/>
      <c r="X325" s="2"/>
      <c r="AD325" s="29"/>
      <c r="AF325" s="2"/>
      <c r="AG325" s="33"/>
    </row>
    <row r="326" spans="1:33">
      <c r="A326" s="296" t="s">
        <v>327</v>
      </c>
      <c r="B326" s="259" t="s">
        <v>41</v>
      </c>
      <c r="C326" s="286">
        <v>630</v>
      </c>
      <c r="D326" s="264">
        <v>9</v>
      </c>
      <c r="E326" s="287">
        <v>1422</v>
      </c>
      <c r="F326" s="288">
        <v>1000</v>
      </c>
      <c r="G326" s="288">
        <v>500</v>
      </c>
      <c r="H326" s="288">
        <v>820</v>
      </c>
      <c r="I326" s="289"/>
      <c r="J326" s="730">
        <v>54.16</v>
      </c>
      <c r="K326" s="243"/>
      <c r="L326" s="244"/>
      <c r="M326" s="244"/>
      <c r="N326" s="259"/>
      <c r="O326" s="259"/>
      <c r="P326" s="259"/>
      <c r="Q326" s="103"/>
      <c r="T326" s="29"/>
      <c r="W326" s="32"/>
      <c r="X326" s="2"/>
      <c r="AD326" s="29"/>
      <c r="AF326" s="2"/>
      <c r="AG326" s="33"/>
    </row>
    <row r="327" spans="1:33">
      <c r="A327" s="296" t="s">
        <v>113</v>
      </c>
      <c r="B327" s="259" t="s">
        <v>41</v>
      </c>
      <c r="C327" s="286">
        <v>800</v>
      </c>
      <c r="D327" s="264">
        <v>9</v>
      </c>
      <c r="E327" s="287">
        <v>1986</v>
      </c>
      <c r="F327" s="288">
        <v>1000</v>
      </c>
      <c r="G327" s="288">
        <v>450</v>
      </c>
      <c r="H327" s="288">
        <v>820</v>
      </c>
      <c r="I327" s="289"/>
      <c r="J327" s="730">
        <v>54.16</v>
      </c>
      <c r="K327" s="243"/>
      <c r="L327" s="244"/>
      <c r="M327" s="244"/>
      <c r="N327" s="259"/>
      <c r="O327" s="259"/>
      <c r="P327" s="259"/>
      <c r="Q327" s="103"/>
      <c r="T327" s="29"/>
      <c r="W327" s="32"/>
      <c r="X327" s="2"/>
      <c r="AD327" s="29"/>
      <c r="AF327" s="2"/>
      <c r="AG327" s="33"/>
    </row>
    <row r="328" spans="1:33">
      <c r="A328" s="296" t="s">
        <v>115</v>
      </c>
      <c r="B328" s="259" t="s">
        <v>116</v>
      </c>
      <c r="C328" s="286">
        <v>510</v>
      </c>
      <c r="D328" s="264">
        <v>9</v>
      </c>
      <c r="E328" s="287">
        <v>1060</v>
      </c>
      <c r="F328" s="288">
        <v>1000</v>
      </c>
      <c r="G328" s="288">
        <v>500</v>
      </c>
      <c r="H328" s="288">
        <v>820</v>
      </c>
      <c r="I328" s="289"/>
      <c r="J328" s="730"/>
      <c r="K328" s="243"/>
      <c r="L328" s="243"/>
      <c r="M328" s="244"/>
      <c r="N328" s="259"/>
      <c r="O328" s="259"/>
      <c r="P328" s="259"/>
      <c r="Q328" s="103"/>
      <c r="T328" s="29"/>
      <c r="W328" s="32"/>
      <c r="X328" s="2"/>
      <c r="AD328" s="29"/>
      <c r="AF328" s="2"/>
      <c r="AG328" s="33"/>
    </row>
    <row r="329" spans="1:33" ht="16.5" thickBot="1">
      <c r="A329" s="297" t="s">
        <v>118</v>
      </c>
      <c r="B329" s="261" t="s">
        <v>116</v>
      </c>
      <c r="C329" s="298">
        <v>630</v>
      </c>
      <c r="D329" s="299">
        <v>10</v>
      </c>
      <c r="E329" s="300">
        <v>1170</v>
      </c>
      <c r="F329" s="301">
        <v>1000</v>
      </c>
      <c r="G329" s="301">
        <v>550</v>
      </c>
      <c r="H329" s="301">
        <v>820</v>
      </c>
      <c r="I329" s="302">
        <v>1054</v>
      </c>
      <c r="J329" s="731"/>
      <c r="K329" s="256"/>
      <c r="L329" s="256"/>
      <c r="M329" s="303"/>
      <c r="N329" s="261"/>
      <c r="O329" s="261"/>
      <c r="P329" s="261"/>
      <c r="Q329" s="122"/>
      <c r="T329" s="29"/>
      <c r="W329" s="32"/>
      <c r="X329" s="2"/>
      <c r="AD329" s="29"/>
      <c r="AF329" s="2"/>
      <c r="AG329" s="33"/>
    </row>
    <row r="332" spans="1:33" ht="16.5" thickBot="1">
      <c r="A332" s="31" t="s">
        <v>19</v>
      </c>
      <c r="B332" s="29"/>
      <c r="C332" s="30"/>
      <c r="D332" s="29"/>
      <c r="E332" s="29"/>
      <c r="F332" s="29"/>
      <c r="G332" s="29"/>
      <c r="H332" s="32"/>
      <c r="I332" s="32"/>
      <c r="J332" s="32"/>
      <c r="K332" s="2"/>
    </row>
    <row r="333" spans="1:33" ht="16.5" thickBot="1">
      <c r="A333" s="388" t="s">
        <v>25</v>
      </c>
      <c r="B333" s="389" t="s">
        <v>26</v>
      </c>
      <c r="C333" s="390" t="s">
        <v>27</v>
      </c>
      <c r="D333" s="391" t="s">
        <v>28</v>
      </c>
      <c r="E333" s="392" t="s">
        <v>29</v>
      </c>
      <c r="F333" s="392" t="s">
        <v>30</v>
      </c>
      <c r="G333" s="393" t="s">
        <v>31</v>
      </c>
      <c r="H333" s="393" t="s">
        <v>32</v>
      </c>
      <c r="I333" s="393" t="s">
        <v>33</v>
      </c>
      <c r="J333" s="394" t="s">
        <v>34</v>
      </c>
      <c r="K333" s="392" t="s">
        <v>35</v>
      </c>
      <c r="L333" s="392" t="s">
        <v>308</v>
      </c>
      <c r="M333" s="392" t="s">
        <v>36</v>
      </c>
      <c r="N333" s="554" t="s">
        <v>309</v>
      </c>
    </row>
    <row r="334" spans="1:33">
      <c r="A334" s="44" t="s">
        <v>8</v>
      </c>
      <c r="B334" s="45" t="s">
        <v>40</v>
      </c>
      <c r="C334" s="46">
        <v>280</v>
      </c>
      <c r="D334" s="47">
        <v>77</v>
      </c>
      <c r="E334" s="48">
        <v>39.1</v>
      </c>
      <c r="F334" s="49">
        <v>44.8</v>
      </c>
      <c r="G334" s="49">
        <v>35.200000000000003</v>
      </c>
      <c r="H334" s="50">
        <v>8.33</v>
      </c>
      <c r="I334" s="50">
        <v>7.95</v>
      </c>
      <c r="J334" s="51">
        <v>-0.33</v>
      </c>
      <c r="K334" s="52">
        <v>-0.44</v>
      </c>
      <c r="L334" s="52">
        <v>0.97</v>
      </c>
      <c r="M334" s="45"/>
      <c r="N334" s="53"/>
    </row>
    <row r="335" spans="1:33">
      <c r="A335" s="58" t="s">
        <v>44</v>
      </c>
      <c r="B335" s="59" t="s">
        <v>45</v>
      </c>
      <c r="C335" s="60">
        <v>145</v>
      </c>
      <c r="D335" s="61">
        <v>55.472440944881889</v>
      </c>
      <c r="E335" s="62">
        <v>43.7007874015748</v>
      </c>
      <c r="F335" s="63">
        <v>157</v>
      </c>
      <c r="G335" s="63">
        <v>122</v>
      </c>
      <c r="H335" s="64">
        <v>1.47</v>
      </c>
      <c r="I335" s="64">
        <v>1.19</v>
      </c>
      <c r="J335" s="65">
        <v>-0.33</v>
      </c>
      <c r="K335" s="66">
        <v>-0.34</v>
      </c>
      <c r="L335" s="66">
        <v>0.97</v>
      </c>
      <c r="M335" s="59"/>
      <c r="N335" s="67"/>
    </row>
    <row r="336" spans="1:33">
      <c r="A336" s="58" t="s">
        <v>48</v>
      </c>
      <c r="B336" s="59" t="s">
        <v>45</v>
      </c>
      <c r="C336" s="60">
        <v>145</v>
      </c>
      <c r="D336" s="61">
        <v>55.472440944881889</v>
      </c>
      <c r="E336" s="62">
        <v>43.7007874015748</v>
      </c>
      <c r="F336" s="63">
        <v>62</v>
      </c>
      <c r="G336" s="63">
        <v>48</v>
      </c>
      <c r="H336" s="64">
        <v>3.72</v>
      </c>
      <c r="I336" s="64">
        <v>3.02</v>
      </c>
      <c r="J336" s="65">
        <v>-0.33</v>
      </c>
      <c r="K336" s="66">
        <v>-0.34</v>
      </c>
      <c r="L336" s="66">
        <v>0.97</v>
      </c>
      <c r="M336" s="59"/>
      <c r="N336" s="67"/>
    </row>
    <row r="337" spans="1:14">
      <c r="A337" s="58" t="s">
        <v>51</v>
      </c>
      <c r="B337" s="59" t="s">
        <v>52</v>
      </c>
      <c r="C337" s="60">
        <v>250</v>
      </c>
      <c r="D337" s="61">
        <v>65.040000000000006</v>
      </c>
      <c r="E337" s="62">
        <v>39.130000000000003</v>
      </c>
      <c r="F337" s="63">
        <v>38.19</v>
      </c>
      <c r="G337" s="63">
        <v>30.3</v>
      </c>
      <c r="H337" s="64">
        <v>8.65</v>
      </c>
      <c r="I337" s="64">
        <v>8.27</v>
      </c>
      <c r="J337" s="65">
        <v>-0.34399999999999997</v>
      </c>
      <c r="K337" s="66">
        <v>-0.46300000000000002</v>
      </c>
      <c r="L337" s="66">
        <v>0.97</v>
      </c>
      <c r="M337" s="59"/>
      <c r="N337" s="67"/>
    </row>
    <row r="338" spans="1:14">
      <c r="A338" s="58" t="s">
        <v>54</v>
      </c>
      <c r="B338" s="59" t="s">
        <v>40</v>
      </c>
      <c r="C338" s="60">
        <v>290</v>
      </c>
      <c r="D338" s="61">
        <v>77</v>
      </c>
      <c r="E338" s="62">
        <v>39.1</v>
      </c>
      <c r="F338" s="63">
        <v>45</v>
      </c>
      <c r="G338" s="63">
        <v>35.6</v>
      </c>
      <c r="H338" s="64">
        <v>8.42</v>
      </c>
      <c r="I338" s="64">
        <v>8.15</v>
      </c>
      <c r="J338" s="65">
        <v>-0.33</v>
      </c>
      <c r="K338" s="66">
        <v>-0.44</v>
      </c>
      <c r="L338" s="66">
        <v>0.97</v>
      </c>
      <c r="M338" s="59"/>
      <c r="N338" s="67"/>
    </row>
    <row r="339" spans="1:14">
      <c r="A339" s="58" t="s">
        <v>307</v>
      </c>
      <c r="B339" s="59" t="s">
        <v>65</v>
      </c>
      <c r="C339" s="60">
        <v>295</v>
      </c>
      <c r="D339" s="61">
        <v>76.929133858267718</v>
      </c>
      <c r="E339" s="62">
        <v>38.661417322834644</v>
      </c>
      <c r="F339" s="63">
        <v>44.5</v>
      </c>
      <c r="G339" s="63">
        <v>36</v>
      </c>
      <c r="H339" s="64">
        <v>8.76</v>
      </c>
      <c r="I339" s="64">
        <v>8.19</v>
      </c>
      <c r="J339" s="65">
        <v>-0.34</v>
      </c>
      <c r="K339" s="66">
        <v>-0.43</v>
      </c>
      <c r="L339" s="66">
        <v>0.97</v>
      </c>
      <c r="M339" s="59"/>
      <c r="N339" s="69">
        <v>0.1537</v>
      </c>
    </row>
    <row r="340" spans="1:14">
      <c r="A340" s="58" t="s">
        <v>325</v>
      </c>
      <c r="B340" s="59" t="s">
        <v>324</v>
      </c>
      <c r="C340" s="60">
        <v>295</v>
      </c>
      <c r="D340" s="346">
        <v>77.400000000000006</v>
      </c>
      <c r="E340" s="347">
        <v>39.369999999999997</v>
      </c>
      <c r="F340" s="63">
        <v>44.9</v>
      </c>
      <c r="G340" s="63">
        <v>36.4</v>
      </c>
      <c r="H340" s="64">
        <v>8.5500000000000007</v>
      </c>
      <c r="I340" s="64">
        <v>8.11</v>
      </c>
      <c r="J340" s="65">
        <v>-0.32</v>
      </c>
      <c r="K340" s="66">
        <v>-0.45</v>
      </c>
      <c r="L340" s="66">
        <v>0.97</v>
      </c>
      <c r="M340" s="59"/>
      <c r="N340" s="67"/>
    </row>
    <row r="341" spans="1:14">
      <c r="A341" s="58" t="s">
        <v>326</v>
      </c>
      <c r="B341" s="59" t="s">
        <v>324</v>
      </c>
      <c r="C341" s="60">
        <v>290</v>
      </c>
      <c r="D341" s="346">
        <v>77.400000000000006</v>
      </c>
      <c r="E341" s="347">
        <v>39.369999999999997</v>
      </c>
      <c r="F341" s="63">
        <v>44.7</v>
      </c>
      <c r="G341" s="63">
        <v>36.299999999999997</v>
      </c>
      <c r="H341" s="64">
        <v>8.5</v>
      </c>
      <c r="I341" s="64">
        <v>7.99</v>
      </c>
      <c r="J341" s="65">
        <v>-0.32</v>
      </c>
      <c r="K341" s="66">
        <v>-0.45</v>
      </c>
      <c r="L341" s="66">
        <v>0.97</v>
      </c>
      <c r="M341" s="59"/>
      <c r="N341" s="67"/>
    </row>
    <row r="342" spans="1:14">
      <c r="A342" s="58" t="s">
        <v>363</v>
      </c>
      <c r="B342" s="59" t="s">
        <v>65</v>
      </c>
      <c r="C342" s="60">
        <v>305</v>
      </c>
      <c r="D342" s="61">
        <v>76.930000000000007</v>
      </c>
      <c r="E342" s="62">
        <v>38.700000000000003</v>
      </c>
      <c r="F342" s="63">
        <v>44.8</v>
      </c>
      <c r="G342" s="63">
        <v>36.299999999999997</v>
      </c>
      <c r="H342" s="64">
        <v>8.9700000000000006</v>
      </c>
      <c r="I342" s="64">
        <v>8.41</v>
      </c>
      <c r="J342" s="65">
        <v>-0.34</v>
      </c>
      <c r="K342" s="66">
        <v>-0.43</v>
      </c>
      <c r="L342" s="66">
        <v>0.97</v>
      </c>
      <c r="M342" s="59"/>
      <c r="N342" s="69">
        <v>0.159</v>
      </c>
    </row>
    <row r="343" spans="1:14">
      <c r="A343" s="58"/>
      <c r="B343" s="59" t="s">
        <v>324</v>
      </c>
      <c r="C343" s="60"/>
      <c r="D343" s="61"/>
      <c r="E343" s="62"/>
      <c r="F343" s="63"/>
      <c r="G343" s="63"/>
      <c r="H343" s="64"/>
      <c r="I343" s="64"/>
      <c r="J343" s="65"/>
      <c r="K343" s="66"/>
      <c r="L343" s="66"/>
      <c r="M343" s="59"/>
      <c r="N343" s="67"/>
    </row>
    <row r="344" spans="1:14" ht="16.5" thickBot="1">
      <c r="A344" s="71" t="s">
        <v>522</v>
      </c>
      <c r="B344" s="72" t="s">
        <v>524</v>
      </c>
      <c r="C344" s="73">
        <v>165</v>
      </c>
      <c r="D344" s="74">
        <v>63.4</v>
      </c>
      <c r="E344" s="75">
        <v>26.2</v>
      </c>
      <c r="F344" s="76">
        <v>24.12</v>
      </c>
      <c r="G344" s="76">
        <v>19.329999999999998</v>
      </c>
      <c r="H344" s="77">
        <v>9.7100000000000009</v>
      </c>
      <c r="I344" s="77">
        <v>8.59</v>
      </c>
      <c r="J344" s="78"/>
      <c r="K344" s="79">
        <v>-0.38</v>
      </c>
      <c r="L344" s="79"/>
      <c r="M344" s="72"/>
      <c r="N344" s="80"/>
    </row>
    <row r="346" spans="1:14">
      <c r="B346" s="29" t="s">
        <v>64</v>
      </c>
    </row>
    <row r="347" spans="1:14">
      <c r="B347" s="29" t="s">
        <v>65</v>
      </c>
    </row>
    <row r="348" spans="1:14">
      <c r="B348" s="29" t="s">
        <v>67</v>
      </c>
    </row>
    <row r="349" spans="1:14">
      <c r="B349" s="29" t="s">
        <v>68</v>
      </c>
    </row>
  </sheetData>
  <dataConsolidate/>
  <mergeCells count="33">
    <mergeCell ref="A9:E9"/>
    <mergeCell ref="A10:C10"/>
    <mergeCell ref="A29:B29"/>
    <mergeCell ref="B87:C87"/>
    <mergeCell ref="A94:E94"/>
    <mergeCell ref="B128:C128"/>
    <mergeCell ref="A53:E53"/>
    <mergeCell ref="A69:E69"/>
    <mergeCell ref="A207:E207"/>
    <mergeCell ref="A173:E173"/>
    <mergeCell ref="B131:C131"/>
    <mergeCell ref="B130:C130"/>
    <mergeCell ref="B129:C129"/>
    <mergeCell ref="A151:E151"/>
    <mergeCell ref="A158:E158"/>
    <mergeCell ref="A165:E165"/>
    <mergeCell ref="A133:E133"/>
    <mergeCell ref="D2:E2"/>
    <mergeCell ref="A36:E36"/>
    <mergeCell ref="A174:E174"/>
    <mergeCell ref="A185:E185"/>
    <mergeCell ref="A196:E196"/>
    <mergeCell ref="A2:B2"/>
    <mergeCell ref="A109:E109"/>
    <mergeCell ref="B125:C125"/>
    <mergeCell ref="A112:E112"/>
    <mergeCell ref="B114:C114"/>
    <mergeCell ref="B115:C115"/>
    <mergeCell ref="B116:C116"/>
    <mergeCell ref="B127:C127"/>
    <mergeCell ref="B126:C126"/>
    <mergeCell ref="A81:E81"/>
    <mergeCell ref="A85:E85"/>
  </mergeCells>
  <conditionalFormatting sqref="E72">
    <cfRule type="cellIs" dxfId="61" priority="12" operator="greaterThan">
      <formula>$C$76</formula>
    </cfRule>
  </conditionalFormatting>
  <conditionalFormatting sqref="E73">
    <cfRule type="cellIs" dxfId="60" priority="11" operator="greaterThan">
      <formula>$B$75</formula>
    </cfRule>
  </conditionalFormatting>
  <conditionalFormatting sqref="E75">
    <cfRule type="cellIs" dxfId="59" priority="9" operator="greaterThan">
      <formula>$B$74</formula>
    </cfRule>
  </conditionalFormatting>
  <conditionalFormatting sqref="E30">
    <cfRule type="expression" dxfId="58" priority="5">
      <formula>$E$30&lt;&gt;ROUND($E$30,0)</formula>
    </cfRule>
  </conditionalFormatting>
  <conditionalFormatting sqref="B250">
    <cfRule type="expression" dxfId="57" priority="3">
      <formula>$B$250/2&lt;&gt;ROUND($B$250/2,0)</formula>
    </cfRule>
  </conditionalFormatting>
  <conditionalFormatting sqref="E33 E35">
    <cfRule type="cellIs" dxfId="56" priority="1" operator="notEqual">
      <formula>$B$101*$B$82</formula>
    </cfRule>
  </conditionalFormatting>
  <conditionalFormatting sqref="E71">
    <cfRule type="expression" dxfId="55" priority="356">
      <formula>$E$71&lt;$B$18</formula>
    </cfRule>
    <cfRule type="cellIs" dxfId="54" priority="357" operator="lessThan">
      <formula>$B$76</formula>
    </cfRule>
  </conditionalFormatting>
  <dataValidations count="3">
    <dataValidation allowBlank="1" showInputMessage="1" showErrorMessage="1" promptTitle="GCR Variability" prompt="Minimum GCR is 30% , Max is 44%" sqref="M65671 M131207 M196743 M262279 M327815 M393351 M458887 M524423 M589959 M655495 M721031 M786567 M852103 M917639 M983175 B21 B65557 B131093 B196629 B262165 B327701 B393237 B458773 B524309 B589845 B655381 B720917 B786453 B851989 B917525 B983061 B117:B118 M65567:M65568 M131103:M131104 M196639:M196640 M262175:M262176 M327711:M327712 M393247:M393248 M458783:M458784 M524319:M524320 M589855:M589856 M655391:M655392 M720927:M720928 M786463:M786464 M851999:M852000 M917535:M917536 M983071:M983072"/>
    <dataValidation type="list" allowBlank="1" showInputMessage="1" showErrorMessage="1" sqref="E22">
      <formula1>$A$312:$A$329</formula1>
    </dataValidation>
    <dataValidation type="list" allowBlank="1" showInputMessage="1" showErrorMessage="1" sqref="E18">
      <formula1>$A$334:$A$344</formula1>
    </dataValidation>
  </dataValidations>
  <pageMargins left="0.7" right="0.7" top="0.75" bottom="0.75" header="0.3" footer="0.3"/>
  <pageSetup orientation="portrait" verticalDpi="30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113"/>
  <sheetViews>
    <sheetView zoomScale="85" zoomScaleNormal="85" workbookViewId="0">
      <pane xSplit="1" topLeftCell="B1" activePane="topRight" state="frozen"/>
      <selection pane="topRight" activeCell="B15" sqref="B15"/>
    </sheetView>
  </sheetViews>
  <sheetFormatPr defaultColWidth="11.5703125" defaultRowHeight="15"/>
  <cols>
    <col min="1" max="1" width="40.28515625" style="502" bestFit="1" customWidth="1"/>
    <col min="2" max="2" width="40.7109375" style="502" bestFit="1" customWidth="1"/>
    <col min="3" max="5" width="41" style="502" bestFit="1" customWidth="1"/>
    <col min="6" max="9" width="40.7109375" style="502" bestFit="1" customWidth="1"/>
    <col min="10" max="10" width="41" style="502" bestFit="1" customWidth="1"/>
    <col min="11" max="11" width="41.7109375" style="502" bestFit="1" customWidth="1"/>
    <col min="12" max="12" width="41.28515625" style="502" bestFit="1" customWidth="1"/>
    <col min="13" max="13" width="41.7109375" style="502" bestFit="1" customWidth="1"/>
    <col min="14" max="14" width="40" style="502" bestFit="1" customWidth="1"/>
    <col min="15" max="17" width="40.28515625" style="502" bestFit="1" customWidth="1"/>
    <col min="18" max="18" width="40" style="502" bestFit="1" customWidth="1"/>
    <col min="19" max="20" width="40.7109375" style="502" bestFit="1" customWidth="1"/>
    <col min="21" max="21" width="40.28515625" style="502" bestFit="1" customWidth="1"/>
    <col min="22" max="22" width="41.28515625" style="502" bestFit="1" customWidth="1"/>
    <col min="23" max="23" width="41" style="502" bestFit="1" customWidth="1"/>
    <col min="24" max="25" width="41.28515625" style="502" bestFit="1" customWidth="1"/>
    <col min="26" max="33" width="8.140625" style="502" bestFit="1" customWidth="1"/>
    <col min="34" max="16384" width="11.5703125" style="502"/>
  </cols>
  <sheetData>
    <row r="1" spans="1:33" s="535" customFormat="1">
      <c r="A1" s="534" t="s">
        <v>4</v>
      </c>
      <c r="B1" s="545" t="s">
        <v>284</v>
      </c>
      <c r="C1" s="545" t="s">
        <v>284</v>
      </c>
      <c r="D1" s="545" t="s">
        <v>284</v>
      </c>
      <c r="E1" s="545" t="s">
        <v>284</v>
      </c>
      <c r="F1" s="545" t="s">
        <v>284</v>
      </c>
      <c r="G1" s="545" t="s">
        <v>284</v>
      </c>
      <c r="H1" s="545" t="s">
        <v>284</v>
      </c>
      <c r="I1" s="545" t="s">
        <v>284</v>
      </c>
      <c r="J1" s="545" t="s">
        <v>284</v>
      </c>
      <c r="K1" s="545" t="s">
        <v>284</v>
      </c>
      <c r="L1" s="545" t="s">
        <v>284</v>
      </c>
      <c r="M1" s="545" t="s">
        <v>284</v>
      </c>
      <c r="N1" s="545" t="s">
        <v>284</v>
      </c>
      <c r="O1" s="545" t="s">
        <v>284</v>
      </c>
      <c r="P1" s="545" t="s">
        <v>284</v>
      </c>
      <c r="Q1" s="545" t="s">
        <v>284</v>
      </c>
      <c r="R1" s="545" t="s">
        <v>284</v>
      </c>
      <c r="S1" s="545" t="s">
        <v>284</v>
      </c>
      <c r="T1" s="545" t="s">
        <v>284</v>
      </c>
      <c r="U1" s="545" t="s">
        <v>284</v>
      </c>
      <c r="V1" s="545" t="s">
        <v>284</v>
      </c>
      <c r="W1" s="545" t="s">
        <v>284</v>
      </c>
      <c r="X1" s="545" t="s">
        <v>284</v>
      </c>
      <c r="Y1" s="545" t="s">
        <v>284</v>
      </c>
      <c r="Z1" s="545" t="s">
        <v>284</v>
      </c>
      <c r="AA1" s="545" t="s">
        <v>284</v>
      </c>
      <c r="AB1" s="545" t="s">
        <v>284</v>
      </c>
      <c r="AC1" s="545" t="s">
        <v>284</v>
      </c>
      <c r="AD1" s="545" t="s">
        <v>284</v>
      </c>
      <c r="AE1" s="545" t="s">
        <v>284</v>
      </c>
      <c r="AF1" s="545" t="s">
        <v>284</v>
      </c>
      <c r="AG1" s="545" t="s">
        <v>284</v>
      </c>
    </row>
    <row r="2" spans="1:33" s="535" customFormat="1">
      <c r="A2" s="536" t="s">
        <v>6</v>
      </c>
      <c r="B2" s="198">
        <v>1</v>
      </c>
      <c r="C2" s="198">
        <v>2</v>
      </c>
      <c r="D2" s="198">
        <v>3</v>
      </c>
      <c r="E2" s="198">
        <v>4</v>
      </c>
      <c r="F2" s="198">
        <v>5</v>
      </c>
      <c r="G2" s="198">
        <v>6</v>
      </c>
      <c r="H2" s="198">
        <v>7</v>
      </c>
      <c r="I2" s="198">
        <v>8</v>
      </c>
      <c r="J2" s="198">
        <v>9</v>
      </c>
      <c r="K2" s="198">
        <v>10</v>
      </c>
      <c r="L2" s="198">
        <v>11</v>
      </c>
      <c r="M2" s="198">
        <v>12</v>
      </c>
      <c r="N2" s="198">
        <v>1</v>
      </c>
      <c r="O2" s="198">
        <v>2</v>
      </c>
      <c r="P2" s="198">
        <v>3</v>
      </c>
      <c r="Q2" s="198">
        <v>4</v>
      </c>
      <c r="R2" s="198">
        <v>5</v>
      </c>
      <c r="S2" s="198">
        <v>6</v>
      </c>
      <c r="T2" s="198">
        <v>7</v>
      </c>
      <c r="U2" s="198">
        <v>8</v>
      </c>
      <c r="V2" s="198">
        <v>9</v>
      </c>
      <c r="W2" s="198">
        <v>10</v>
      </c>
      <c r="X2" s="198">
        <v>23</v>
      </c>
      <c r="Y2" s="198">
        <v>24</v>
      </c>
      <c r="Z2" s="198">
        <v>25</v>
      </c>
      <c r="AA2" s="198">
        <v>26</v>
      </c>
      <c r="AB2" s="198">
        <v>27</v>
      </c>
      <c r="AC2" s="198">
        <v>28</v>
      </c>
      <c r="AD2" s="198">
        <v>29</v>
      </c>
      <c r="AE2" s="198">
        <v>30</v>
      </c>
      <c r="AF2" s="198">
        <v>31</v>
      </c>
      <c r="AG2" s="198">
        <v>32</v>
      </c>
    </row>
    <row r="3" spans="1:33" s="535" customFormat="1">
      <c r="A3" s="536" t="s">
        <v>0</v>
      </c>
      <c r="B3" s="198"/>
      <c r="C3" s="198"/>
      <c r="D3" s="198"/>
      <c r="E3" s="198"/>
      <c r="F3" s="198"/>
      <c r="G3" s="198"/>
      <c r="H3" s="198"/>
      <c r="I3" s="198"/>
      <c r="J3" s="198"/>
      <c r="K3" s="198"/>
      <c r="L3" s="198"/>
      <c r="M3" s="198"/>
      <c r="N3" s="198"/>
      <c r="O3" s="198"/>
      <c r="P3" s="198"/>
      <c r="Q3" s="198"/>
      <c r="R3" s="198"/>
      <c r="S3" s="198"/>
      <c r="T3" s="198"/>
      <c r="U3" s="198"/>
      <c r="V3" s="198"/>
      <c r="W3" s="198"/>
      <c r="X3" s="198"/>
      <c r="Y3" s="198"/>
      <c r="Z3" s="198"/>
      <c r="AA3" s="198"/>
      <c r="AB3" s="198"/>
      <c r="AC3" s="198"/>
      <c r="AD3" s="198"/>
      <c r="AE3" s="198"/>
      <c r="AF3" s="198"/>
      <c r="AG3" s="198"/>
    </row>
    <row r="4" spans="1:33" s="535" customFormat="1" ht="15.75" thickBot="1">
      <c r="A4" s="536" t="s">
        <v>372</v>
      </c>
      <c r="B4" s="637"/>
      <c r="C4" s="637"/>
      <c r="D4" s="637"/>
      <c r="E4" s="637"/>
      <c r="F4" s="637"/>
      <c r="G4" s="637"/>
      <c r="H4" s="637"/>
      <c r="I4" s="637"/>
      <c r="J4" s="637"/>
      <c r="K4" s="637"/>
      <c r="L4" s="637"/>
      <c r="M4" s="637"/>
      <c r="N4" s="637"/>
      <c r="O4" s="637"/>
      <c r="P4" s="637"/>
      <c r="Q4" s="637"/>
      <c r="R4" s="637"/>
      <c r="S4" s="637"/>
      <c r="T4" s="637"/>
      <c r="U4" s="637"/>
      <c r="V4" s="637"/>
      <c r="W4" s="637"/>
      <c r="X4" s="637"/>
      <c r="Y4" s="637"/>
      <c r="Z4" s="637"/>
      <c r="AA4" s="637"/>
      <c r="AB4" s="637"/>
      <c r="AC4" s="637"/>
      <c r="AD4" s="637"/>
      <c r="AE4" s="637"/>
      <c r="AF4" s="637"/>
      <c r="AG4" s="637"/>
    </row>
    <row r="5" spans="1:33" s="535" customFormat="1">
      <c r="A5" s="639" t="s">
        <v>7</v>
      </c>
      <c r="B5" s="640"/>
      <c r="C5" s="640"/>
      <c r="D5" s="640"/>
      <c r="E5" s="640"/>
      <c r="F5" s="640"/>
      <c r="G5" s="640"/>
      <c r="H5" s="640"/>
      <c r="I5" s="640"/>
      <c r="J5" s="640"/>
      <c r="K5" s="640"/>
      <c r="L5" s="640"/>
      <c r="M5" s="640"/>
      <c r="N5" s="640"/>
      <c r="O5" s="640"/>
      <c r="P5" s="640"/>
      <c r="Q5" s="640"/>
      <c r="R5" s="640"/>
      <c r="S5" s="640"/>
      <c r="T5" s="640"/>
      <c r="U5" s="640"/>
      <c r="V5" s="640"/>
      <c r="W5" s="640"/>
      <c r="X5" s="640"/>
      <c r="Y5" s="640"/>
      <c r="Z5" s="640"/>
      <c r="AA5" s="640"/>
      <c r="AB5" s="640"/>
      <c r="AC5" s="640"/>
      <c r="AD5" s="640"/>
      <c r="AE5" s="640"/>
      <c r="AF5" s="640"/>
      <c r="AG5" s="641"/>
    </row>
    <row r="6" spans="1:33" s="535" customFormat="1">
      <c r="A6" s="642" t="s">
        <v>9</v>
      </c>
      <c r="B6" s="629"/>
      <c r="C6" s="629"/>
      <c r="D6" s="629"/>
      <c r="E6" s="629"/>
      <c r="F6" s="629"/>
      <c r="G6" s="629"/>
      <c r="H6" s="629"/>
      <c r="I6" s="629"/>
      <c r="J6" s="629"/>
      <c r="K6" s="629"/>
      <c r="L6" s="629"/>
      <c r="M6" s="629"/>
      <c r="N6" s="629"/>
      <c r="O6" s="629"/>
      <c r="P6" s="629"/>
      <c r="Q6" s="629"/>
      <c r="R6" s="629"/>
      <c r="S6" s="629"/>
      <c r="T6" s="629"/>
      <c r="U6" s="629"/>
      <c r="V6" s="629"/>
      <c r="W6" s="629"/>
      <c r="X6" s="629"/>
      <c r="Y6" s="629"/>
      <c r="Z6" s="629"/>
      <c r="AA6" s="629"/>
      <c r="AB6" s="629"/>
      <c r="AC6" s="629"/>
      <c r="AD6" s="629"/>
      <c r="AE6" s="629"/>
      <c r="AF6" s="629"/>
      <c r="AG6" s="643"/>
    </row>
    <row r="7" spans="1:33" s="535" customFormat="1">
      <c r="A7" s="642" t="s">
        <v>12</v>
      </c>
      <c r="B7" s="629"/>
      <c r="C7" s="629"/>
      <c r="D7" s="629"/>
      <c r="E7" s="629"/>
      <c r="F7" s="629"/>
      <c r="G7" s="629"/>
      <c r="H7" s="629"/>
      <c r="I7" s="629"/>
      <c r="J7" s="629"/>
      <c r="K7" s="629"/>
      <c r="L7" s="629"/>
      <c r="M7" s="629"/>
      <c r="N7" s="629"/>
      <c r="O7" s="629"/>
      <c r="P7" s="629"/>
      <c r="Q7" s="629"/>
      <c r="R7" s="629"/>
      <c r="S7" s="629"/>
      <c r="T7" s="629"/>
      <c r="U7" s="629"/>
      <c r="V7" s="629"/>
      <c r="W7" s="629"/>
      <c r="X7" s="629"/>
      <c r="Y7" s="629"/>
      <c r="Z7" s="629"/>
      <c r="AA7" s="629"/>
      <c r="AB7" s="629"/>
      <c r="AC7" s="629"/>
      <c r="AD7" s="629"/>
      <c r="AE7" s="629"/>
      <c r="AF7" s="629"/>
      <c r="AG7" s="643"/>
    </row>
    <row r="8" spans="1:33" s="535" customFormat="1">
      <c r="A8" s="642" t="s">
        <v>373</v>
      </c>
      <c r="B8" s="630"/>
      <c r="C8" s="630"/>
      <c r="D8" s="630"/>
      <c r="E8" s="630"/>
      <c r="F8" s="630"/>
      <c r="G8" s="630"/>
      <c r="H8" s="630"/>
      <c r="I8" s="630"/>
      <c r="J8" s="630"/>
      <c r="K8" s="630"/>
      <c r="L8" s="630"/>
      <c r="M8" s="630"/>
      <c r="N8" s="630"/>
      <c r="O8" s="630"/>
      <c r="P8" s="630"/>
      <c r="Q8" s="630"/>
      <c r="R8" s="630"/>
      <c r="S8" s="630"/>
      <c r="T8" s="630"/>
      <c r="U8" s="630"/>
      <c r="V8" s="630"/>
      <c r="W8" s="630"/>
      <c r="X8" s="630"/>
      <c r="Y8" s="630"/>
      <c r="Z8" s="630"/>
      <c r="AA8" s="630"/>
      <c r="AB8" s="630"/>
      <c r="AC8" s="630"/>
      <c r="AD8" s="630"/>
      <c r="AE8" s="630"/>
      <c r="AF8" s="630"/>
      <c r="AG8" s="644"/>
    </row>
    <row r="9" spans="1:33" s="535" customFormat="1">
      <c r="A9" s="642" t="s">
        <v>429</v>
      </c>
      <c r="B9" s="631"/>
      <c r="C9" s="631"/>
      <c r="D9" s="631"/>
      <c r="E9" s="631"/>
      <c r="F9" s="631"/>
      <c r="G9" s="631"/>
      <c r="H9" s="631"/>
      <c r="I9" s="631"/>
      <c r="J9" s="631"/>
      <c r="K9" s="631"/>
      <c r="L9" s="631"/>
      <c r="M9" s="631"/>
      <c r="N9" s="631"/>
      <c r="O9" s="631"/>
      <c r="P9" s="631"/>
      <c r="Q9" s="631"/>
      <c r="R9" s="631"/>
      <c r="S9" s="631"/>
      <c r="T9" s="631"/>
      <c r="U9" s="631"/>
      <c r="V9" s="631"/>
      <c r="W9" s="631"/>
      <c r="X9" s="631"/>
      <c r="Y9" s="631"/>
      <c r="Z9" s="631"/>
      <c r="AA9" s="631"/>
      <c r="AB9" s="631"/>
      <c r="AC9" s="631"/>
      <c r="AD9" s="631"/>
      <c r="AE9" s="631"/>
      <c r="AF9" s="631"/>
      <c r="AG9" s="645"/>
    </row>
    <row r="10" spans="1:33" s="535" customFormat="1">
      <c r="A10" s="642" t="s">
        <v>13</v>
      </c>
      <c r="B10" s="632"/>
      <c r="C10" s="632"/>
      <c r="D10" s="632"/>
      <c r="E10" s="632"/>
      <c r="F10" s="632"/>
      <c r="G10" s="632"/>
      <c r="H10" s="632"/>
      <c r="I10" s="632"/>
      <c r="J10" s="632"/>
      <c r="K10" s="632"/>
      <c r="L10" s="632"/>
      <c r="M10" s="632"/>
      <c r="N10" s="632"/>
      <c r="O10" s="632"/>
      <c r="P10" s="632"/>
      <c r="Q10" s="632"/>
      <c r="R10" s="632"/>
      <c r="S10" s="632"/>
      <c r="T10" s="632"/>
      <c r="U10" s="632"/>
      <c r="V10" s="632"/>
      <c r="W10" s="632"/>
      <c r="X10" s="632"/>
      <c r="Y10" s="632"/>
      <c r="Z10" s="632"/>
      <c r="AA10" s="632"/>
      <c r="AB10" s="632"/>
      <c r="AC10" s="632"/>
      <c r="AD10" s="632"/>
      <c r="AE10" s="632"/>
      <c r="AF10" s="632"/>
      <c r="AG10" s="646"/>
    </row>
    <row r="11" spans="1:33" s="535" customFormat="1">
      <c r="A11" s="642" t="s">
        <v>174</v>
      </c>
      <c r="B11" s="633"/>
      <c r="C11" s="633"/>
      <c r="D11" s="633"/>
      <c r="E11" s="633"/>
      <c r="F11" s="633"/>
      <c r="G11" s="633"/>
      <c r="H11" s="633"/>
      <c r="I11" s="633"/>
      <c r="J11" s="633"/>
      <c r="K11" s="633"/>
      <c r="L11" s="633"/>
      <c r="M11" s="633"/>
      <c r="N11" s="633"/>
      <c r="O11" s="633"/>
      <c r="P11" s="633"/>
      <c r="Q11" s="633"/>
      <c r="R11" s="633"/>
      <c r="S11" s="633"/>
      <c r="T11" s="633"/>
      <c r="U11" s="633"/>
      <c r="V11" s="633"/>
      <c r="W11" s="633"/>
      <c r="X11" s="633"/>
      <c r="Y11" s="633"/>
      <c r="Z11" s="633"/>
      <c r="AA11" s="633"/>
      <c r="AB11" s="633"/>
      <c r="AC11" s="633"/>
      <c r="AD11" s="633"/>
      <c r="AE11" s="633"/>
      <c r="AF11" s="633"/>
      <c r="AG11" s="647"/>
    </row>
    <row r="12" spans="1:33" s="535" customFormat="1">
      <c r="A12" s="642" t="s">
        <v>525</v>
      </c>
      <c r="B12" s="633"/>
      <c r="C12" s="633"/>
      <c r="D12" s="633"/>
      <c r="E12" s="633"/>
      <c r="F12" s="633"/>
      <c r="G12" s="633"/>
      <c r="H12" s="633"/>
      <c r="I12" s="633"/>
      <c r="J12" s="633"/>
      <c r="K12" s="633"/>
      <c r="L12" s="633"/>
      <c r="M12" s="633"/>
      <c r="N12" s="633"/>
      <c r="O12" s="633"/>
      <c r="P12" s="633"/>
      <c r="Q12" s="633"/>
      <c r="R12" s="633"/>
      <c r="S12" s="633"/>
      <c r="T12" s="633"/>
      <c r="U12" s="633"/>
      <c r="V12" s="633"/>
      <c r="W12" s="633"/>
      <c r="X12" s="633"/>
      <c r="Y12" s="633"/>
      <c r="Z12" s="633"/>
      <c r="AA12" s="633"/>
      <c r="AB12" s="633"/>
      <c r="AC12" s="633"/>
      <c r="AD12" s="633"/>
      <c r="AE12" s="633"/>
      <c r="AF12" s="633"/>
      <c r="AG12" s="647"/>
    </row>
    <row r="13" spans="1:33" s="535" customFormat="1">
      <c r="A13" s="642" t="s">
        <v>175</v>
      </c>
      <c r="B13" s="634"/>
      <c r="C13" s="634"/>
      <c r="D13" s="634"/>
      <c r="E13" s="634"/>
      <c r="F13" s="634"/>
      <c r="G13" s="634"/>
      <c r="H13" s="634"/>
      <c r="I13" s="634"/>
      <c r="J13" s="634"/>
      <c r="K13" s="634"/>
      <c r="L13" s="634"/>
      <c r="M13" s="634"/>
      <c r="N13" s="634"/>
      <c r="O13" s="634"/>
      <c r="P13" s="634"/>
      <c r="Q13" s="634"/>
      <c r="R13" s="634"/>
      <c r="S13" s="634"/>
      <c r="T13" s="634"/>
      <c r="U13" s="634"/>
      <c r="V13" s="634"/>
      <c r="W13" s="634"/>
      <c r="X13" s="634"/>
      <c r="Y13" s="634"/>
      <c r="Z13" s="634"/>
      <c r="AA13" s="634"/>
      <c r="AB13" s="634"/>
      <c r="AC13" s="634"/>
      <c r="AD13" s="634"/>
      <c r="AE13" s="634"/>
      <c r="AF13" s="634"/>
      <c r="AG13" s="648"/>
    </row>
    <row r="14" spans="1:33" s="535" customFormat="1">
      <c r="A14" s="642" t="s">
        <v>526</v>
      </c>
      <c r="B14" s="696"/>
      <c r="C14" s="696"/>
      <c r="D14" s="696"/>
      <c r="E14" s="696"/>
      <c r="F14" s="696"/>
      <c r="G14" s="696"/>
      <c r="H14" s="696"/>
      <c r="I14" s="696"/>
      <c r="J14" s="696"/>
      <c r="K14" s="696"/>
      <c r="L14" s="696"/>
      <c r="M14" s="696"/>
      <c r="N14" s="696"/>
      <c r="O14" s="696"/>
      <c r="P14" s="696"/>
      <c r="Q14" s="696"/>
      <c r="R14" s="696"/>
      <c r="S14" s="696"/>
      <c r="T14" s="696"/>
      <c r="U14" s="696"/>
      <c r="V14" s="696"/>
      <c r="W14" s="696"/>
      <c r="X14" s="696"/>
      <c r="Y14" s="696"/>
      <c r="Z14" s="634"/>
      <c r="AA14" s="634"/>
      <c r="AB14" s="634"/>
      <c r="AC14" s="634"/>
      <c r="AD14" s="634"/>
      <c r="AE14" s="634"/>
      <c r="AF14" s="634"/>
      <c r="AG14" s="648"/>
    </row>
    <row r="15" spans="1:33" s="535" customFormat="1">
      <c r="A15" s="642" t="s">
        <v>14</v>
      </c>
      <c r="B15" s="635"/>
      <c r="C15" s="635"/>
      <c r="D15" s="635"/>
      <c r="E15" s="635"/>
      <c r="F15" s="635"/>
      <c r="G15" s="635"/>
      <c r="H15" s="635"/>
      <c r="I15" s="635"/>
      <c r="J15" s="635"/>
      <c r="K15" s="635"/>
      <c r="L15" s="635"/>
      <c r="M15" s="635"/>
      <c r="N15" s="635"/>
      <c r="O15" s="635"/>
      <c r="P15" s="635"/>
      <c r="Q15" s="635"/>
      <c r="R15" s="635"/>
      <c r="S15" s="635"/>
      <c r="T15" s="635"/>
      <c r="U15" s="635"/>
      <c r="V15" s="635"/>
      <c r="W15" s="635"/>
      <c r="X15" s="635"/>
      <c r="Y15" s="635"/>
      <c r="Z15" s="635"/>
      <c r="AA15" s="635"/>
      <c r="AB15" s="635"/>
      <c r="AC15" s="635"/>
      <c r="AD15" s="635"/>
      <c r="AE15" s="635"/>
      <c r="AF15" s="635"/>
      <c r="AG15" s="649"/>
    </row>
    <row r="16" spans="1:33" s="535" customFormat="1">
      <c r="A16" s="642" t="s">
        <v>63</v>
      </c>
      <c r="B16" s="636"/>
      <c r="C16" s="636"/>
      <c r="D16" s="636"/>
      <c r="E16" s="636"/>
      <c r="F16" s="636"/>
      <c r="G16" s="636"/>
      <c r="H16" s="636"/>
      <c r="I16" s="636"/>
      <c r="J16" s="636"/>
      <c r="K16" s="636"/>
      <c r="L16" s="636"/>
      <c r="M16" s="636"/>
      <c r="N16" s="636"/>
      <c r="O16" s="636"/>
      <c r="P16" s="636"/>
      <c r="Q16" s="636"/>
      <c r="R16" s="636"/>
      <c r="S16" s="636"/>
      <c r="T16" s="636"/>
      <c r="U16" s="636"/>
      <c r="V16" s="636"/>
      <c r="W16" s="636"/>
      <c r="X16" s="636"/>
      <c r="Y16" s="636"/>
      <c r="Z16" s="636"/>
      <c r="AA16" s="636"/>
      <c r="AB16" s="636"/>
      <c r="AC16" s="636"/>
      <c r="AD16" s="636"/>
      <c r="AE16" s="636"/>
      <c r="AF16" s="636"/>
      <c r="AG16" s="650"/>
    </row>
    <row r="17" spans="1:33" s="535" customFormat="1" ht="15.75" thickBot="1">
      <c r="A17" s="651" t="s">
        <v>337</v>
      </c>
      <c r="B17" s="652"/>
      <c r="C17" s="652"/>
      <c r="D17" s="652"/>
      <c r="E17" s="652"/>
      <c r="F17" s="652"/>
      <c r="G17" s="652"/>
      <c r="H17" s="652"/>
      <c r="I17" s="652"/>
      <c r="J17" s="652"/>
      <c r="K17" s="652"/>
      <c r="L17" s="652"/>
      <c r="M17" s="652"/>
      <c r="N17" s="652"/>
      <c r="O17" s="652"/>
      <c r="P17" s="652"/>
      <c r="Q17" s="652"/>
      <c r="R17" s="652"/>
      <c r="S17" s="652"/>
      <c r="T17" s="652"/>
      <c r="U17" s="652"/>
      <c r="V17" s="652"/>
      <c r="W17" s="652"/>
      <c r="X17" s="652"/>
      <c r="Y17" s="652"/>
      <c r="Z17" s="652"/>
      <c r="AA17" s="652"/>
      <c r="AB17" s="652"/>
      <c r="AC17" s="652"/>
      <c r="AD17" s="652"/>
      <c r="AE17" s="652"/>
      <c r="AF17" s="652"/>
      <c r="AG17" s="653"/>
    </row>
    <row r="18" spans="1:33" s="535" customFormat="1" ht="16.5" customHeight="1">
      <c r="A18" s="537" t="s">
        <v>1</v>
      </c>
      <c r="B18" s="638"/>
      <c r="C18" s="638"/>
      <c r="D18" s="638"/>
      <c r="E18" s="638"/>
      <c r="F18" s="638"/>
      <c r="G18" s="638"/>
      <c r="H18" s="638"/>
      <c r="I18" s="638"/>
      <c r="J18" s="638"/>
      <c r="K18" s="638"/>
      <c r="L18" s="638"/>
      <c r="M18" s="638"/>
      <c r="N18" s="638"/>
      <c r="O18" s="638"/>
      <c r="P18" s="638"/>
      <c r="Q18" s="638"/>
      <c r="R18" s="638"/>
      <c r="S18" s="638"/>
      <c r="T18" s="638"/>
      <c r="U18" s="638"/>
      <c r="V18" s="638"/>
      <c r="W18" s="638"/>
      <c r="X18" s="638"/>
      <c r="Y18" s="638"/>
      <c r="Z18" s="638"/>
      <c r="AA18" s="638"/>
      <c r="AB18" s="638"/>
      <c r="AC18" s="638"/>
      <c r="AD18" s="638"/>
      <c r="AE18" s="638"/>
      <c r="AF18" s="638"/>
      <c r="AG18" s="638"/>
    </row>
    <row r="19" spans="1:33" s="535" customFormat="1">
      <c r="A19" s="537" t="s">
        <v>2</v>
      </c>
      <c r="B19" s="638"/>
      <c r="C19" s="638"/>
      <c r="D19" s="638"/>
      <c r="E19" s="638"/>
      <c r="F19" s="638"/>
      <c r="G19" s="638"/>
      <c r="H19" s="638"/>
      <c r="I19" s="638"/>
      <c r="J19" s="638"/>
      <c r="K19" s="638"/>
      <c r="L19" s="638"/>
      <c r="M19" s="638"/>
      <c r="N19" s="638"/>
      <c r="O19" s="638"/>
      <c r="P19" s="638"/>
      <c r="Q19" s="638"/>
      <c r="R19" s="638"/>
      <c r="S19" s="638"/>
      <c r="T19" s="638"/>
      <c r="U19" s="638"/>
      <c r="V19" s="638"/>
      <c r="W19" s="638"/>
      <c r="X19" s="638"/>
      <c r="Y19" s="638"/>
      <c r="Z19" s="421"/>
      <c r="AA19" s="421"/>
      <c r="AB19" s="421"/>
      <c r="AC19" s="421"/>
      <c r="AD19" s="421"/>
      <c r="AE19" s="421"/>
      <c r="AF19" s="421"/>
      <c r="AG19" s="421"/>
    </row>
    <row r="20" spans="1:33" s="535" customFormat="1">
      <c r="A20" s="537" t="s">
        <v>347</v>
      </c>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row>
    <row r="21" spans="1:33" s="535" customFormat="1">
      <c r="A21" s="537" t="s">
        <v>369</v>
      </c>
      <c r="B21" s="424"/>
      <c r="C21" s="424"/>
      <c r="D21" s="424"/>
      <c r="E21" s="424"/>
      <c r="F21" s="424"/>
      <c r="G21" s="424"/>
      <c r="H21" s="424"/>
      <c r="I21" s="424"/>
      <c r="J21" s="424"/>
      <c r="K21" s="424"/>
      <c r="L21" s="424"/>
      <c r="M21" s="424"/>
      <c r="N21" s="424"/>
      <c r="O21" s="424"/>
      <c r="P21" s="424"/>
      <c r="Q21" s="424"/>
      <c r="R21" s="424"/>
      <c r="S21" s="424"/>
      <c r="T21" s="424"/>
      <c r="U21" s="424"/>
      <c r="V21" s="424"/>
      <c r="W21" s="424"/>
      <c r="X21" s="424"/>
      <c r="Y21" s="424"/>
      <c r="Z21" s="424"/>
      <c r="AA21" s="424"/>
      <c r="AB21" s="424"/>
      <c r="AC21" s="424"/>
      <c r="AD21" s="424"/>
      <c r="AE21" s="424"/>
      <c r="AF21" s="424"/>
      <c r="AG21" s="424"/>
    </row>
    <row r="22" spans="1:33" s="535" customFormat="1">
      <c r="A22" s="537" t="s">
        <v>368</v>
      </c>
      <c r="B22" s="424"/>
      <c r="C22" s="424"/>
      <c r="D22" s="424"/>
      <c r="E22" s="424"/>
      <c r="F22" s="424"/>
      <c r="G22" s="424"/>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row>
    <row r="23" spans="1:33" s="535" customFormat="1" ht="18">
      <c r="A23" s="538" t="s">
        <v>367</v>
      </c>
      <c r="B23" s="528"/>
      <c r="C23" s="528"/>
      <c r="D23" s="528"/>
      <c r="E23" s="528"/>
      <c r="F23" s="528"/>
      <c r="G23" s="528"/>
      <c r="H23" s="528"/>
      <c r="I23" s="528"/>
      <c r="J23" s="528"/>
      <c r="K23" s="528"/>
      <c r="L23" s="528"/>
      <c r="M23" s="528"/>
      <c r="N23" s="528"/>
      <c r="O23" s="528"/>
      <c r="P23" s="528"/>
      <c r="Q23" s="528"/>
      <c r="R23" s="528"/>
      <c r="S23" s="528"/>
      <c r="T23" s="528"/>
      <c r="U23" s="528"/>
      <c r="V23" s="528"/>
      <c r="W23" s="528"/>
      <c r="X23" s="528"/>
      <c r="Y23" s="528"/>
      <c r="Z23" s="528"/>
      <c r="AA23" s="528"/>
      <c r="AB23" s="528"/>
      <c r="AC23" s="528"/>
      <c r="AD23" s="528"/>
      <c r="AE23" s="528"/>
      <c r="AF23" s="528"/>
      <c r="AG23" s="528"/>
    </row>
    <row r="24" spans="1:33" s="535" customFormat="1" ht="15.75">
      <c r="A24" s="536" t="s">
        <v>335</v>
      </c>
      <c r="B24" s="419" t="s">
        <v>323</v>
      </c>
      <c r="C24" s="419" t="s">
        <v>366</v>
      </c>
      <c r="D24" s="419" t="s">
        <v>366</v>
      </c>
      <c r="E24" s="419" t="s">
        <v>366</v>
      </c>
      <c r="F24" s="419" t="s">
        <v>366</v>
      </c>
      <c r="G24" s="419" t="s">
        <v>366</v>
      </c>
      <c r="H24" s="419" t="s">
        <v>366</v>
      </c>
      <c r="I24" s="419" t="s">
        <v>366</v>
      </c>
      <c r="J24" s="419" t="s">
        <v>366</v>
      </c>
      <c r="K24" s="419" t="s">
        <v>366</v>
      </c>
      <c r="L24" s="419" t="s">
        <v>366</v>
      </c>
      <c r="M24" s="419" t="s">
        <v>366</v>
      </c>
      <c r="N24" s="419" t="s">
        <v>366</v>
      </c>
      <c r="O24" s="419" t="s">
        <v>366</v>
      </c>
      <c r="P24" s="419" t="s">
        <v>366</v>
      </c>
      <c r="Q24" s="419" t="s">
        <v>366</v>
      </c>
      <c r="R24" s="419" t="s">
        <v>366</v>
      </c>
      <c r="S24" s="419" t="s">
        <v>366</v>
      </c>
      <c r="T24" s="419" t="s">
        <v>366</v>
      </c>
      <c r="U24" s="419" t="s">
        <v>366</v>
      </c>
      <c r="V24" s="419" t="s">
        <v>366</v>
      </c>
      <c r="W24" s="419" t="s">
        <v>323</v>
      </c>
      <c r="X24" s="419" t="s">
        <v>323</v>
      </c>
      <c r="Y24" s="419" t="s">
        <v>323</v>
      </c>
      <c r="Z24" s="419" t="s">
        <v>366</v>
      </c>
      <c r="AA24" s="419" t="s">
        <v>366</v>
      </c>
      <c r="AB24" s="419" t="s">
        <v>366</v>
      </c>
      <c r="AC24" s="419" t="s">
        <v>366</v>
      </c>
      <c r="AD24" s="419" t="s">
        <v>366</v>
      </c>
      <c r="AE24" s="419" t="s">
        <v>366</v>
      </c>
      <c r="AF24" s="419" t="s">
        <v>366</v>
      </c>
      <c r="AG24" s="419" t="s">
        <v>366</v>
      </c>
    </row>
    <row r="25" spans="1:33" s="535" customFormat="1" ht="15.75">
      <c r="A25" s="536" t="s">
        <v>378</v>
      </c>
      <c r="B25" s="419" t="s">
        <v>323</v>
      </c>
      <c r="C25" s="419" t="s">
        <v>366</v>
      </c>
      <c r="D25" s="419" t="s">
        <v>366</v>
      </c>
      <c r="E25" s="419" t="s">
        <v>366</v>
      </c>
      <c r="F25" s="419" t="s">
        <v>366</v>
      </c>
      <c r="G25" s="419" t="s">
        <v>366</v>
      </c>
      <c r="H25" s="419" t="s">
        <v>366</v>
      </c>
      <c r="I25" s="419" t="s">
        <v>366</v>
      </c>
      <c r="J25" s="419" t="s">
        <v>366</v>
      </c>
      <c r="K25" s="419" t="s">
        <v>366</v>
      </c>
      <c r="L25" s="419" t="s">
        <v>366</v>
      </c>
      <c r="M25" s="419" t="s">
        <v>366</v>
      </c>
      <c r="N25" s="419" t="s">
        <v>366</v>
      </c>
      <c r="O25" s="419" t="s">
        <v>366</v>
      </c>
      <c r="P25" s="419" t="s">
        <v>366</v>
      </c>
      <c r="Q25" s="419" t="s">
        <v>366</v>
      </c>
      <c r="R25" s="419" t="s">
        <v>366</v>
      </c>
      <c r="S25" s="419" t="s">
        <v>366</v>
      </c>
      <c r="T25" s="419" t="s">
        <v>366</v>
      </c>
      <c r="U25" s="419" t="s">
        <v>366</v>
      </c>
      <c r="V25" s="419" t="s">
        <v>366</v>
      </c>
      <c r="W25" s="419" t="s">
        <v>323</v>
      </c>
      <c r="X25" s="419" t="s">
        <v>323</v>
      </c>
      <c r="Y25" s="419" t="s">
        <v>323</v>
      </c>
      <c r="Z25" s="419" t="s">
        <v>366</v>
      </c>
      <c r="AA25" s="419" t="s">
        <v>366</v>
      </c>
      <c r="AB25" s="419" t="s">
        <v>366</v>
      </c>
      <c r="AC25" s="419" t="s">
        <v>366</v>
      </c>
      <c r="AD25" s="419" t="s">
        <v>366</v>
      </c>
      <c r="AE25" s="419" t="s">
        <v>366</v>
      </c>
      <c r="AF25" s="419" t="s">
        <v>366</v>
      </c>
      <c r="AG25" s="419" t="s">
        <v>366</v>
      </c>
    </row>
    <row r="26" spans="1:33" s="535" customFormat="1" ht="15.75">
      <c r="A26" s="536" t="s">
        <v>336</v>
      </c>
      <c r="B26" s="419" t="s">
        <v>323</v>
      </c>
      <c r="C26" s="419" t="s">
        <v>366</v>
      </c>
      <c r="D26" s="419" t="s">
        <v>366</v>
      </c>
      <c r="E26" s="419" t="s">
        <v>366</v>
      </c>
      <c r="F26" s="419" t="s">
        <v>366</v>
      </c>
      <c r="G26" s="419" t="s">
        <v>366</v>
      </c>
      <c r="H26" s="419" t="s">
        <v>366</v>
      </c>
      <c r="I26" s="419" t="s">
        <v>366</v>
      </c>
      <c r="J26" s="419" t="s">
        <v>366</v>
      </c>
      <c r="K26" s="419" t="s">
        <v>366</v>
      </c>
      <c r="L26" s="419" t="s">
        <v>366</v>
      </c>
      <c r="M26" s="419" t="s">
        <v>366</v>
      </c>
      <c r="N26" s="419" t="s">
        <v>366</v>
      </c>
      <c r="O26" s="419" t="s">
        <v>366</v>
      </c>
      <c r="P26" s="419" t="s">
        <v>366</v>
      </c>
      <c r="Q26" s="419" t="s">
        <v>366</v>
      </c>
      <c r="R26" s="419" t="s">
        <v>366</v>
      </c>
      <c r="S26" s="419" t="s">
        <v>366</v>
      </c>
      <c r="T26" s="419" t="s">
        <v>366</v>
      </c>
      <c r="U26" s="419" t="s">
        <v>366</v>
      </c>
      <c r="V26" s="419" t="s">
        <v>366</v>
      </c>
      <c r="W26" s="419" t="s">
        <v>323</v>
      </c>
      <c r="X26" s="419" t="s">
        <v>323</v>
      </c>
      <c r="Y26" s="419" t="s">
        <v>323</v>
      </c>
      <c r="Z26" s="419" t="s">
        <v>366</v>
      </c>
      <c r="AA26" s="419" t="s">
        <v>366</v>
      </c>
      <c r="AB26" s="419" t="s">
        <v>366</v>
      </c>
      <c r="AC26" s="419" t="s">
        <v>366</v>
      </c>
      <c r="AD26" s="419" t="s">
        <v>366</v>
      </c>
      <c r="AE26" s="419" t="s">
        <v>366</v>
      </c>
      <c r="AF26" s="419" t="s">
        <v>366</v>
      </c>
      <c r="AG26" s="419" t="s">
        <v>366</v>
      </c>
    </row>
    <row r="27" spans="1:33" s="535" customFormat="1" ht="15.75">
      <c r="A27" s="536"/>
      <c r="B27" s="352"/>
      <c r="C27" s="729"/>
    </row>
    <row r="28" spans="1:33" s="535" customFormat="1">
      <c r="A28" s="539" t="s">
        <v>462</v>
      </c>
      <c r="B28" s="506"/>
      <c r="C28" s="506"/>
      <c r="D28" s="506"/>
      <c r="E28" s="506"/>
      <c r="F28" s="506"/>
      <c r="G28" s="506"/>
      <c r="H28" s="506"/>
      <c r="I28" s="506"/>
      <c r="J28" s="506"/>
      <c r="K28" s="506"/>
      <c r="L28" s="506"/>
      <c r="M28" s="506"/>
      <c r="N28" s="506"/>
      <c r="O28" s="506"/>
      <c r="P28" s="506"/>
      <c r="Q28" s="506"/>
      <c r="R28" s="506"/>
      <c r="S28" s="506"/>
      <c r="T28" s="506"/>
      <c r="U28" s="506"/>
      <c r="V28" s="506"/>
      <c r="W28" s="506"/>
      <c r="X28" s="506"/>
      <c r="Y28" s="506"/>
      <c r="Z28" s="506"/>
      <c r="AA28" s="506"/>
      <c r="AB28" s="506"/>
      <c r="AC28" s="506"/>
      <c r="AD28" s="506"/>
      <c r="AE28" s="506"/>
      <c r="AF28" s="506"/>
      <c r="AG28" s="506"/>
    </row>
    <row r="29" spans="1:33" s="535" customFormat="1">
      <c r="A29" s="539" t="s">
        <v>463</v>
      </c>
      <c r="B29" s="506"/>
      <c r="C29" s="506"/>
      <c r="D29" s="506"/>
      <c r="E29" s="506"/>
      <c r="F29" s="506"/>
      <c r="G29" s="506"/>
      <c r="H29" s="506"/>
      <c r="I29" s="506"/>
      <c r="J29" s="506"/>
      <c r="K29" s="506"/>
      <c r="L29" s="506"/>
      <c r="M29" s="506"/>
      <c r="N29" s="506"/>
      <c r="O29" s="506"/>
      <c r="P29" s="506"/>
      <c r="Q29" s="506"/>
      <c r="R29" s="506"/>
      <c r="S29" s="506"/>
      <c r="T29" s="506"/>
      <c r="U29" s="506"/>
      <c r="V29" s="506"/>
      <c r="W29" s="506"/>
      <c r="X29" s="506"/>
      <c r="Y29" s="506"/>
      <c r="Z29" s="506"/>
      <c r="AA29" s="506"/>
      <c r="AB29" s="506"/>
      <c r="AC29" s="506"/>
      <c r="AD29" s="506"/>
      <c r="AE29" s="506"/>
      <c r="AF29" s="506"/>
      <c r="AG29" s="506"/>
    </row>
    <row r="30" spans="1:33" s="535" customFormat="1">
      <c r="A30" s="539" t="s">
        <v>523</v>
      </c>
      <c r="B30" s="695"/>
      <c r="C30" s="695"/>
      <c r="D30" s="695"/>
      <c r="E30" s="695"/>
      <c r="F30" s="695"/>
      <c r="G30" s="695"/>
      <c r="H30" s="695"/>
      <c r="I30" s="695"/>
      <c r="J30" s="695"/>
      <c r="K30" s="695"/>
      <c r="L30" s="695"/>
      <c r="M30" s="695"/>
      <c r="N30" s="695"/>
      <c r="O30" s="695"/>
      <c r="P30" s="695"/>
      <c r="Q30" s="695"/>
      <c r="R30" s="695"/>
      <c r="S30" s="695"/>
      <c r="T30" s="695"/>
      <c r="U30" s="695"/>
      <c r="V30" s="695"/>
      <c r="W30" s="506"/>
      <c r="X30" s="506"/>
      <c r="Y30" s="506"/>
      <c r="Z30" s="506"/>
      <c r="AA30" s="506"/>
      <c r="AB30" s="506"/>
      <c r="AC30" s="506"/>
      <c r="AD30" s="506"/>
      <c r="AE30" s="506"/>
      <c r="AF30" s="506"/>
      <c r="AG30" s="506"/>
    </row>
    <row r="31" spans="1:33" s="535" customFormat="1">
      <c r="A31" s="502"/>
      <c r="B31" s="506"/>
      <c r="C31" s="506"/>
      <c r="D31" s="506"/>
      <c r="E31" s="506"/>
      <c r="F31" s="506"/>
      <c r="G31" s="506"/>
      <c r="H31" s="506"/>
      <c r="I31" s="506"/>
      <c r="J31" s="506"/>
      <c r="K31" s="506"/>
      <c r="L31" s="506"/>
      <c r="M31" s="506"/>
      <c r="N31" s="506"/>
      <c r="O31" s="506"/>
      <c r="P31" s="506"/>
      <c r="Q31" s="506"/>
      <c r="R31" s="506"/>
      <c r="S31" s="506"/>
      <c r="T31" s="506"/>
      <c r="U31" s="506"/>
      <c r="V31" s="506"/>
      <c r="W31" s="506"/>
      <c r="X31" s="506"/>
      <c r="Y31" s="506"/>
      <c r="Z31" s="506"/>
      <c r="AA31" s="506"/>
      <c r="AB31" s="506"/>
      <c r="AC31" s="506"/>
      <c r="AD31" s="506"/>
      <c r="AE31" s="506"/>
      <c r="AF31" s="506"/>
      <c r="AG31" s="506"/>
    </row>
    <row r="32" spans="1:33">
      <c r="A32" s="420" t="s">
        <v>464</v>
      </c>
      <c r="B32" s="506"/>
      <c r="C32" s="506"/>
      <c r="D32" s="506"/>
      <c r="E32" s="506"/>
      <c r="F32" s="506"/>
      <c r="G32" s="506"/>
      <c r="H32" s="506"/>
      <c r="I32" s="506"/>
      <c r="J32" s="506"/>
      <c r="K32" s="506"/>
      <c r="L32" s="506"/>
      <c r="M32" s="506"/>
      <c r="N32" s="506"/>
      <c r="O32" s="506"/>
      <c r="P32" s="506"/>
      <c r="Q32" s="506"/>
      <c r="R32" s="506"/>
      <c r="S32" s="506"/>
      <c r="T32" s="506"/>
      <c r="U32" s="506"/>
      <c r="V32" s="506"/>
      <c r="W32" s="506"/>
      <c r="X32" s="506"/>
      <c r="Y32" s="506"/>
      <c r="Z32" s="506"/>
      <c r="AA32" s="506"/>
      <c r="AB32" s="506"/>
      <c r="AC32" s="506"/>
      <c r="AD32" s="506"/>
      <c r="AE32" s="506"/>
      <c r="AF32" s="506"/>
      <c r="AG32" s="506"/>
    </row>
    <row r="33" spans="1:33">
      <c r="A33" s="420" t="s">
        <v>291</v>
      </c>
      <c r="B33" s="506"/>
      <c r="C33" s="506"/>
      <c r="D33" s="506"/>
      <c r="E33" s="506"/>
      <c r="F33" s="506"/>
      <c r="G33" s="506"/>
      <c r="H33" s="506"/>
      <c r="I33" s="506"/>
      <c r="J33" s="506"/>
      <c r="K33" s="506"/>
      <c r="L33" s="506"/>
      <c r="M33" s="506"/>
      <c r="N33" s="506"/>
      <c r="O33" s="506"/>
      <c r="P33" s="506"/>
      <c r="Q33" s="506"/>
      <c r="R33" s="506"/>
      <c r="S33" s="506"/>
      <c r="T33" s="506"/>
      <c r="U33" s="506"/>
      <c r="V33" s="506"/>
      <c r="W33" s="506"/>
      <c r="X33" s="506"/>
      <c r="Y33" s="506"/>
      <c r="Z33" s="506"/>
      <c r="AA33" s="506"/>
      <c r="AB33" s="506"/>
      <c r="AC33" s="506"/>
      <c r="AD33" s="506"/>
      <c r="AE33" s="506"/>
      <c r="AF33" s="506"/>
      <c r="AG33" s="506"/>
    </row>
    <row r="34" spans="1:33">
      <c r="A34" s="420" t="s">
        <v>397</v>
      </c>
      <c r="B34" s="506"/>
      <c r="C34" s="506"/>
      <c r="D34" s="506"/>
      <c r="E34" s="506"/>
      <c r="F34" s="506"/>
      <c r="G34" s="506"/>
      <c r="H34" s="506"/>
      <c r="I34" s="506"/>
      <c r="J34" s="506"/>
      <c r="K34" s="506"/>
      <c r="L34" s="506"/>
      <c r="M34" s="506"/>
      <c r="N34" s="506"/>
      <c r="O34" s="506"/>
      <c r="P34" s="506"/>
      <c r="Q34" s="506"/>
      <c r="R34" s="506"/>
      <c r="S34" s="506"/>
      <c r="T34" s="506"/>
      <c r="U34" s="506"/>
      <c r="V34" s="506"/>
      <c r="W34" s="506"/>
      <c r="X34" s="506"/>
      <c r="Y34" s="506"/>
      <c r="Z34" s="506"/>
      <c r="AA34" s="506"/>
      <c r="AB34" s="506"/>
      <c r="AC34" s="506"/>
      <c r="AD34" s="506"/>
      <c r="AE34" s="506"/>
      <c r="AF34" s="506"/>
      <c r="AG34" s="506"/>
    </row>
    <row r="35" spans="1:33">
      <c r="A35" s="420" t="s">
        <v>292</v>
      </c>
      <c r="B35" s="506"/>
      <c r="C35" s="506"/>
      <c r="D35" s="506"/>
      <c r="E35" s="506"/>
      <c r="F35" s="506"/>
      <c r="G35" s="506"/>
      <c r="H35" s="506"/>
      <c r="I35" s="506"/>
      <c r="J35" s="506"/>
      <c r="K35" s="506"/>
      <c r="L35" s="506"/>
      <c r="M35" s="506"/>
      <c r="N35" s="506"/>
      <c r="O35" s="506"/>
      <c r="P35" s="506"/>
      <c r="Q35" s="506"/>
      <c r="R35" s="506"/>
      <c r="S35" s="506"/>
      <c r="T35" s="506"/>
      <c r="U35" s="506"/>
      <c r="V35" s="506"/>
      <c r="W35" s="506"/>
      <c r="X35" s="506"/>
      <c r="Y35" s="506"/>
      <c r="Z35" s="506"/>
      <c r="AA35" s="506"/>
      <c r="AB35" s="506"/>
      <c r="AC35" s="506"/>
      <c r="AD35" s="506"/>
      <c r="AE35" s="506"/>
      <c r="AF35" s="506"/>
      <c r="AG35" s="506"/>
    </row>
    <row r="36" spans="1:33">
      <c r="A36" s="420" t="s">
        <v>293</v>
      </c>
      <c r="B36" s="506"/>
      <c r="C36" s="506"/>
      <c r="D36" s="506"/>
      <c r="E36" s="506"/>
      <c r="F36" s="506"/>
      <c r="G36" s="506"/>
      <c r="H36" s="506"/>
      <c r="I36" s="506"/>
      <c r="J36" s="506"/>
      <c r="K36" s="506"/>
      <c r="L36" s="506"/>
      <c r="M36" s="506"/>
      <c r="N36" s="506"/>
      <c r="O36" s="506"/>
      <c r="P36" s="506"/>
      <c r="Q36" s="506"/>
      <c r="R36" s="506"/>
      <c r="S36" s="506"/>
      <c r="T36" s="506"/>
      <c r="U36" s="506"/>
      <c r="V36" s="506"/>
      <c r="W36" s="506"/>
      <c r="X36" s="506"/>
      <c r="Y36" s="506"/>
      <c r="Z36" s="506"/>
      <c r="AA36" s="506"/>
      <c r="AB36" s="506"/>
      <c r="AC36" s="506"/>
      <c r="AD36" s="506"/>
      <c r="AE36" s="506"/>
      <c r="AF36" s="506"/>
      <c r="AG36" s="506"/>
    </row>
    <row r="37" spans="1:33">
      <c r="A37" s="420" t="s">
        <v>294</v>
      </c>
      <c r="B37" s="506"/>
      <c r="C37" s="506"/>
      <c r="D37" s="506"/>
      <c r="E37" s="506"/>
      <c r="F37" s="506"/>
      <c r="G37" s="506"/>
      <c r="H37" s="506"/>
      <c r="I37" s="506"/>
      <c r="J37" s="506"/>
      <c r="K37" s="506"/>
      <c r="L37" s="506"/>
      <c r="M37" s="506"/>
      <c r="N37" s="506"/>
      <c r="O37" s="506"/>
      <c r="P37" s="506"/>
      <c r="Q37" s="506"/>
      <c r="R37" s="506"/>
      <c r="S37" s="506"/>
      <c r="T37" s="506"/>
      <c r="U37" s="506"/>
      <c r="V37" s="506"/>
      <c r="W37" s="506"/>
      <c r="X37" s="506"/>
      <c r="Y37" s="506"/>
      <c r="Z37" s="506"/>
      <c r="AA37" s="506"/>
      <c r="AB37" s="506"/>
      <c r="AC37" s="506"/>
      <c r="AD37" s="506"/>
      <c r="AE37" s="506"/>
      <c r="AF37" s="506"/>
      <c r="AG37" s="506"/>
    </row>
    <row r="38" spans="1:33">
      <c r="A38" s="420" t="s">
        <v>295</v>
      </c>
      <c r="B38" s="506"/>
      <c r="C38" s="506"/>
      <c r="D38" s="506"/>
      <c r="E38" s="506"/>
      <c r="F38" s="506"/>
      <c r="G38" s="506"/>
      <c r="H38" s="506"/>
      <c r="I38" s="506"/>
      <c r="J38" s="506"/>
      <c r="K38" s="506"/>
      <c r="L38" s="506"/>
      <c r="M38" s="506"/>
      <c r="N38" s="506"/>
      <c r="O38" s="506"/>
      <c r="P38" s="506"/>
      <c r="Q38" s="506"/>
      <c r="R38" s="506"/>
      <c r="S38" s="506"/>
      <c r="T38" s="506"/>
      <c r="U38" s="506"/>
      <c r="V38" s="506"/>
      <c r="W38" s="506"/>
      <c r="X38" s="506"/>
      <c r="Y38" s="506"/>
      <c r="Z38" s="506"/>
      <c r="AA38" s="506"/>
      <c r="AB38" s="506"/>
      <c r="AC38" s="506"/>
      <c r="AD38" s="506"/>
      <c r="AE38" s="506"/>
      <c r="AF38" s="506"/>
      <c r="AG38" s="506"/>
    </row>
    <row r="39" spans="1:33">
      <c r="A39" s="420" t="s">
        <v>296</v>
      </c>
      <c r="B39" s="506"/>
      <c r="C39" s="506"/>
      <c r="D39" s="506"/>
      <c r="E39" s="506"/>
      <c r="F39" s="506"/>
      <c r="G39" s="506"/>
      <c r="H39" s="506"/>
      <c r="I39" s="506"/>
      <c r="J39" s="506"/>
      <c r="K39" s="506"/>
      <c r="L39" s="506"/>
      <c r="M39" s="506"/>
      <c r="N39" s="506"/>
      <c r="O39" s="506"/>
      <c r="P39" s="506"/>
      <c r="Q39" s="506"/>
      <c r="R39" s="506"/>
      <c r="S39" s="506"/>
      <c r="T39" s="506"/>
      <c r="U39" s="506"/>
      <c r="V39" s="506"/>
      <c r="W39" s="506"/>
      <c r="X39" s="506"/>
      <c r="Y39" s="506"/>
      <c r="Z39" s="506"/>
      <c r="AA39" s="506"/>
      <c r="AB39" s="506"/>
      <c r="AC39" s="506"/>
      <c r="AD39" s="506"/>
      <c r="AE39" s="506"/>
      <c r="AF39" s="506"/>
      <c r="AG39" s="506"/>
    </row>
    <row r="40" spans="1:33">
      <c r="A40" s="420" t="s">
        <v>297</v>
      </c>
      <c r="B40" s="506"/>
      <c r="C40" s="506"/>
      <c r="D40" s="506"/>
      <c r="E40" s="506"/>
      <c r="F40" s="506"/>
      <c r="G40" s="506"/>
      <c r="H40" s="506"/>
      <c r="I40" s="506"/>
      <c r="J40" s="506"/>
      <c r="K40" s="506"/>
      <c r="L40" s="506"/>
      <c r="M40" s="506"/>
      <c r="N40" s="506"/>
      <c r="O40" s="506"/>
      <c r="P40" s="506"/>
      <c r="Q40" s="506"/>
      <c r="R40" s="506"/>
      <c r="S40" s="506"/>
      <c r="T40" s="506"/>
      <c r="U40" s="506"/>
      <c r="V40" s="506"/>
      <c r="W40" s="506"/>
      <c r="X40" s="506"/>
      <c r="Y40" s="506"/>
      <c r="Z40" s="506"/>
      <c r="AA40" s="506"/>
      <c r="AB40" s="506"/>
      <c r="AC40" s="506"/>
      <c r="AD40" s="506"/>
      <c r="AE40" s="506"/>
      <c r="AF40" s="506"/>
      <c r="AG40" s="506"/>
    </row>
    <row r="41" spans="1:33">
      <c r="A41" s="420" t="s">
        <v>298</v>
      </c>
      <c r="B41" s="506"/>
      <c r="C41" s="506"/>
      <c r="D41" s="506"/>
      <c r="E41" s="506"/>
      <c r="F41" s="506"/>
      <c r="G41" s="506"/>
      <c r="H41" s="506"/>
      <c r="I41" s="506"/>
      <c r="J41" s="506"/>
      <c r="K41" s="506"/>
      <c r="L41" s="506"/>
      <c r="M41" s="506"/>
      <c r="N41" s="506"/>
      <c r="O41" s="506"/>
      <c r="P41" s="506"/>
      <c r="Q41" s="506"/>
      <c r="R41" s="506"/>
      <c r="S41" s="506"/>
      <c r="T41" s="506"/>
      <c r="U41" s="506"/>
      <c r="V41" s="506"/>
      <c r="W41" s="506"/>
      <c r="X41" s="506"/>
      <c r="Y41" s="506"/>
      <c r="Z41" s="506"/>
      <c r="AA41" s="506"/>
      <c r="AB41" s="506"/>
      <c r="AC41" s="506"/>
      <c r="AD41" s="506"/>
      <c r="AE41" s="506"/>
      <c r="AF41" s="506"/>
      <c r="AG41" s="506"/>
    </row>
    <row r="42" spans="1:33">
      <c r="A42" s="420" t="s">
        <v>299</v>
      </c>
      <c r="B42" s="506"/>
      <c r="C42" s="506"/>
      <c r="D42" s="506"/>
      <c r="E42" s="506"/>
      <c r="F42" s="506"/>
      <c r="G42" s="506"/>
      <c r="H42" s="506"/>
      <c r="I42" s="506"/>
      <c r="J42" s="506"/>
      <c r="K42" s="506"/>
      <c r="L42" s="506"/>
      <c r="M42" s="506"/>
      <c r="N42" s="506"/>
      <c r="O42" s="506"/>
      <c r="P42" s="506"/>
      <c r="Q42" s="506"/>
      <c r="R42" s="506"/>
      <c r="S42" s="506"/>
      <c r="T42" s="506"/>
      <c r="U42" s="506"/>
      <c r="V42" s="506"/>
      <c r="W42" s="506"/>
      <c r="X42" s="506"/>
      <c r="Y42" s="506"/>
      <c r="Z42" s="506"/>
      <c r="AA42" s="506"/>
      <c r="AB42" s="506"/>
      <c r="AC42" s="506"/>
      <c r="AD42" s="506"/>
      <c r="AE42" s="506"/>
      <c r="AF42" s="506"/>
      <c r="AG42" s="506"/>
    </row>
    <row r="43" spans="1:33">
      <c r="A43" s="420" t="s">
        <v>300</v>
      </c>
      <c r="B43" s="506"/>
      <c r="C43" s="506"/>
      <c r="D43" s="506"/>
      <c r="E43" s="506"/>
      <c r="F43" s="506"/>
      <c r="G43" s="506"/>
      <c r="H43" s="506"/>
      <c r="I43" s="506"/>
      <c r="J43" s="506"/>
      <c r="K43" s="506"/>
      <c r="L43" s="506"/>
      <c r="M43" s="506"/>
      <c r="N43" s="506"/>
      <c r="O43" s="506"/>
      <c r="P43" s="506"/>
      <c r="Q43" s="506"/>
      <c r="R43" s="506"/>
      <c r="S43" s="506"/>
      <c r="T43" s="506"/>
      <c r="U43" s="506"/>
      <c r="V43" s="506"/>
      <c r="W43" s="506"/>
      <c r="X43" s="506"/>
      <c r="Y43" s="506"/>
      <c r="Z43" s="506"/>
      <c r="AA43" s="506"/>
      <c r="AB43" s="506"/>
      <c r="AC43" s="506"/>
      <c r="AD43" s="506"/>
      <c r="AE43" s="506"/>
      <c r="AF43" s="506"/>
      <c r="AG43" s="506"/>
    </row>
    <row r="44" spans="1:33">
      <c r="A44" s="420" t="s">
        <v>301</v>
      </c>
      <c r="B44" s="506"/>
      <c r="C44" s="506"/>
      <c r="D44" s="506"/>
      <c r="E44" s="506"/>
      <c r="F44" s="506"/>
      <c r="G44" s="506"/>
      <c r="H44" s="506"/>
      <c r="I44" s="506"/>
      <c r="J44" s="506"/>
      <c r="K44" s="506"/>
      <c r="L44" s="506"/>
      <c r="M44" s="506"/>
      <c r="N44" s="506"/>
      <c r="O44" s="506"/>
      <c r="P44" s="506"/>
      <c r="Q44" s="506"/>
      <c r="R44" s="506"/>
      <c r="S44" s="506"/>
      <c r="T44" s="506"/>
      <c r="U44" s="506"/>
      <c r="V44" s="506"/>
      <c r="W44" s="506"/>
      <c r="X44" s="506"/>
      <c r="Y44" s="506"/>
      <c r="Z44" s="506"/>
      <c r="AA44" s="506"/>
      <c r="AB44" s="506"/>
      <c r="AC44" s="506"/>
      <c r="AD44" s="506"/>
      <c r="AE44" s="506"/>
      <c r="AF44" s="506"/>
      <c r="AG44" s="506"/>
    </row>
    <row r="45" spans="1:33">
      <c r="A45" s="420"/>
      <c r="B45" s="506"/>
      <c r="C45" s="506"/>
      <c r="D45" s="506"/>
      <c r="E45" s="506"/>
      <c r="F45" s="506"/>
      <c r="G45" s="506"/>
      <c r="H45" s="506"/>
      <c r="I45" s="506"/>
      <c r="J45" s="506"/>
      <c r="K45" s="506"/>
      <c r="L45" s="506"/>
      <c r="M45" s="506"/>
      <c r="N45" s="506"/>
      <c r="O45" s="506"/>
      <c r="P45" s="506"/>
      <c r="Q45" s="506"/>
      <c r="R45" s="506"/>
      <c r="S45" s="506"/>
      <c r="T45" s="506"/>
      <c r="U45" s="506"/>
      <c r="V45" s="506"/>
      <c r="W45" s="506"/>
      <c r="X45" s="506"/>
      <c r="Y45" s="506"/>
      <c r="Z45" s="506"/>
      <c r="AA45" s="506"/>
      <c r="AB45" s="506"/>
      <c r="AC45" s="506"/>
      <c r="AD45" s="506"/>
      <c r="AE45" s="506"/>
      <c r="AF45" s="506"/>
      <c r="AG45" s="506"/>
    </row>
    <row r="46" spans="1:33">
      <c r="A46" s="420" t="s">
        <v>374</v>
      </c>
      <c r="B46" s="507"/>
      <c r="C46" s="507"/>
      <c r="D46" s="507"/>
      <c r="E46" s="507"/>
      <c r="F46" s="507"/>
      <c r="G46" s="507"/>
      <c r="H46" s="507"/>
      <c r="I46" s="507"/>
      <c r="J46" s="507"/>
      <c r="K46" s="507"/>
      <c r="L46" s="507"/>
      <c r="M46" s="507"/>
      <c r="N46" s="507"/>
      <c r="O46" s="507"/>
      <c r="P46" s="507"/>
      <c r="Q46" s="507"/>
      <c r="R46" s="507"/>
      <c r="S46" s="507"/>
      <c r="T46" s="507"/>
      <c r="U46" s="507"/>
      <c r="V46" s="507"/>
      <c r="W46" s="507"/>
      <c r="X46" s="507"/>
      <c r="Y46" s="507"/>
      <c r="Z46" s="507"/>
      <c r="AA46" s="507"/>
      <c r="AB46" s="507"/>
      <c r="AC46" s="507"/>
      <c r="AD46" s="507"/>
      <c r="AE46" s="507"/>
      <c r="AF46" s="507"/>
      <c r="AG46" s="507"/>
    </row>
    <row r="47" spans="1:33">
      <c r="A47" s="420"/>
      <c r="B47" s="506"/>
      <c r="C47" s="506"/>
      <c r="D47" s="506"/>
      <c r="E47" s="506"/>
      <c r="F47" s="506"/>
      <c r="G47" s="506"/>
      <c r="H47" s="506"/>
      <c r="I47" s="506"/>
      <c r="J47" s="506"/>
      <c r="K47" s="506"/>
      <c r="L47" s="506"/>
      <c r="M47" s="506"/>
      <c r="N47" s="506"/>
      <c r="O47" s="506"/>
      <c r="P47" s="506"/>
      <c r="Q47" s="506"/>
      <c r="R47" s="506"/>
      <c r="S47" s="506"/>
      <c r="T47" s="506"/>
      <c r="U47" s="506"/>
      <c r="V47" s="506"/>
      <c r="W47" s="506"/>
      <c r="X47" s="506"/>
      <c r="Y47" s="506"/>
      <c r="Z47" s="506"/>
      <c r="AA47" s="506"/>
      <c r="AB47" s="506"/>
      <c r="AC47" s="506"/>
      <c r="AD47" s="506"/>
      <c r="AE47" s="506"/>
      <c r="AF47" s="506"/>
      <c r="AG47" s="506"/>
    </row>
    <row r="48" spans="1:33" ht="14.25" customHeight="1">
      <c r="A48" s="420" t="s">
        <v>370</v>
      </c>
      <c r="B48" s="507"/>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7"/>
      <c r="AA48" s="507"/>
      <c r="AB48" s="507"/>
      <c r="AC48" s="507"/>
      <c r="AD48" s="507"/>
      <c r="AE48" s="507"/>
      <c r="AF48" s="507"/>
      <c r="AG48" s="507"/>
    </row>
    <row r="49" spans="1:33">
      <c r="A49" s="420"/>
      <c r="B49" s="507"/>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7"/>
      <c r="AA49" s="507"/>
      <c r="AB49" s="507"/>
      <c r="AC49" s="507"/>
      <c r="AD49" s="507"/>
      <c r="AE49" s="507"/>
      <c r="AF49" s="507"/>
      <c r="AG49" s="507"/>
    </row>
    <row r="50" spans="1:33">
      <c r="A50" s="501" t="s">
        <v>465</v>
      </c>
      <c r="B50" s="506"/>
      <c r="C50" s="506"/>
      <c r="D50" s="506"/>
      <c r="E50" s="506"/>
      <c r="F50" s="506"/>
      <c r="G50" s="506"/>
      <c r="H50" s="506"/>
      <c r="I50" s="506"/>
      <c r="J50" s="506"/>
      <c r="K50" s="506"/>
      <c r="L50" s="506"/>
      <c r="M50" s="506"/>
      <c r="N50" s="506"/>
      <c r="O50" s="506"/>
      <c r="P50" s="506"/>
      <c r="Q50" s="506"/>
      <c r="R50" s="506"/>
      <c r="S50" s="506"/>
      <c r="T50" s="506"/>
      <c r="U50" s="506"/>
      <c r="V50" s="506"/>
      <c r="W50" s="506"/>
      <c r="X50" s="506"/>
      <c r="Y50" s="506"/>
      <c r="Z50" s="506"/>
      <c r="AA50" s="506"/>
      <c r="AB50" s="506"/>
      <c r="AC50" s="506"/>
      <c r="AD50" s="506"/>
      <c r="AE50" s="506"/>
      <c r="AF50" s="506"/>
      <c r="AG50" s="506"/>
    </row>
    <row r="51" spans="1:33">
      <c r="A51" s="420" t="s">
        <v>466</v>
      </c>
      <c r="B51" s="506"/>
      <c r="C51" s="506"/>
      <c r="D51" s="506"/>
      <c r="E51" s="506"/>
      <c r="F51" s="506"/>
      <c r="G51" s="506"/>
      <c r="H51" s="506"/>
      <c r="I51" s="506"/>
      <c r="J51" s="506"/>
      <c r="K51" s="506"/>
      <c r="L51" s="506"/>
      <c r="M51" s="506"/>
      <c r="N51" s="506"/>
      <c r="O51" s="506"/>
      <c r="P51" s="506"/>
      <c r="Q51" s="506"/>
      <c r="R51" s="506"/>
      <c r="S51" s="506"/>
      <c r="T51" s="506"/>
      <c r="U51" s="506"/>
      <c r="V51" s="506"/>
      <c r="W51" s="506"/>
      <c r="X51" s="506"/>
      <c r="Y51" s="506"/>
      <c r="Z51" s="506"/>
      <c r="AA51" s="506"/>
      <c r="AB51" s="506"/>
      <c r="AC51" s="506"/>
      <c r="AD51" s="506"/>
      <c r="AE51" s="506"/>
      <c r="AF51" s="506"/>
      <c r="AG51" s="506"/>
    </row>
    <row r="52" spans="1:33">
      <c r="A52" s="420" t="s">
        <v>467</v>
      </c>
      <c r="B52" s="506"/>
      <c r="C52" s="506"/>
      <c r="D52" s="506"/>
      <c r="E52" s="506"/>
      <c r="F52" s="506"/>
      <c r="G52" s="506"/>
      <c r="H52" s="506"/>
      <c r="I52" s="506"/>
      <c r="J52" s="506"/>
      <c r="K52" s="506"/>
      <c r="L52" s="506"/>
      <c r="M52" s="506"/>
      <c r="N52" s="506"/>
      <c r="O52" s="506"/>
      <c r="P52" s="506"/>
      <c r="Q52" s="506"/>
      <c r="R52" s="506"/>
      <c r="S52" s="506"/>
      <c r="T52" s="506"/>
      <c r="U52" s="506"/>
      <c r="V52" s="506"/>
      <c r="W52" s="506"/>
      <c r="X52" s="506"/>
      <c r="Y52" s="506"/>
      <c r="Z52" s="506"/>
      <c r="AA52" s="506"/>
      <c r="AB52" s="506"/>
      <c r="AC52" s="506"/>
      <c r="AD52" s="506"/>
      <c r="AE52" s="506"/>
      <c r="AF52" s="506"/>
      <c r="AG52" s="506"/>
    </row>
    <row r="53" spans="1:33">
      <c r="A53" s="420" t="s">
        <v>468</v>
      </c>
      <c r="B53" s="506"/>
      <c r="C53" s="506"/>
      <c r="D53" s="506"/>
      <c r="E53" s="506"/>
      <c r="F53" s="506"/>
      <c r="G53" s="506"/>
      <c r="H53" s="506"/>
      <c r="I53" s="506"/>
      <c r="J53" s="506"/>
      <c r="K53" s="506"/>
      <c r="L53" s="506"/>
      <c r="M53" s="506"/>
      <c r="N53" s="506"/>
      <c r="O53" s="506"/>
      <c r="P53" s="506"/>
      <c r="Q53" s="506"/>
      <c r="R53" s="506"/>
      <c r="S53" s="506"/>
      <c r="T53" s="506"/>
      <c r="U53" s="506"/>
      <c r="V53" s="506"/>
      <c r="W53" s="506"/>
      <c r="X53" s="506"/>
      <c r="Y53" s="506"/>
      <c r="Z53" s="506"/>
      <c r="AA53" s="506"/>
      <c r="AB53" s="506"/>
      <c r="AC53" s="506"/>
      <c r="AD53" s="506"/>
      <c r="AE53" s="506"/>
      <c r="AF53" s="506"/>
      <c r="AG53" s="506"/>
    </row>
    <row r="54" spans="1:33">
      <c r="A54" s="420" t="s">
        <v>469</v>
      </c>
      <c r="B54" s="506"/>
      <c r="C54" s="506"/>
      <c r="D54" s="506"/>
      <c r="E54" s="506"/>
      <c r="F54" s="506"/>
      <c r="G54" s="506"/>
      <c r="H54" s="506"/>
      <c r="I54" s="506"/>
      <c r="J54" s="506"/>
      <c r="K54" s="506"/>
      <c r="L54" s="506"/>
      <c r="M54" s="506"/>
      <c r="N54" s="506"/>
      <c r="O54" s="506"/>
      <c r="P54" s="506"/>
      <c r="Q54" s="506"/>
      <c r="R54" s="506"/>
      <c r="S54" s="506"/>
      <c r="T54" s="506"/>
      <c r="U54" s="506"/>
      <c r="V54" s="506"/>
      <c r="W54" s="506"/>
      <c r="X54" s="506"/>
      <c r="Y54" s="506"/>
      <c r="Z54" s="506"/>
      <c r="AA54" s="506"/>
      <c r="AB54" s="506"/>
      <c r="AC54" s="506"/>
      <c r="AD54" s="506"/>
      <c r="AE54" s="506"/>
      <c r="AF54" s="506"/>
      <c r="AG54" s="506"/>
    </row>
    <row r="55" spans="1:33">
      <c r="B55" s="506"/>
      <c r="C55" s="506"/>
      <c r="D55" s="506"/>
      <c r="E55" s="506"/>
      <c r="F55" s="506"/>
      <c r="G55" s="506"/>
      <c r="H55" s="506"/>
      <c r="I55" s="506"/>
      <c r="J55" s="506"/>
      <c r="K55" s="506"/>
      <c r="L55" s="506"/>
      <c r="M55" s="506"/>
      <c r="N55" s="506"/>
      <c r="O55" s="506"/>
      <c r="P55" s="506"/>
      <c r="Q55" s="506"/>
      <c r="R55" s="506"/>
      <c r="S55" s="506"/>
      <c r="T55" s="506"/>
      <c r="U55" s="506"/>
      <c r="V55" s="506"/>
      <c r="W55" s="506"/>
      <c r="X55" s="506"/>
      <c r="Y55" s="506"/>
      <c r="Z55" s="506"/>
      <c r="AA55" s="506"/>
      <c r="AB55" s="506"/>
      <c r="AC55" s="506"/>
      <c r="AD55" s="506"/>
      <c r="AE55" s="506"/>
      <c r="AF55" s="506"/>
      <c r="AG55" s="506"/>
    </row>
    <row r="56" spans="1:33">
      <c r="B56" s="506"/>
      <c r="C56" s="506"/>
      <c r="D56" s="506"/>
      <c r="E56" s="506"/>
      <c r="F56" s="506"/>
      <c r="G56" s="506"/>
      <c r="H56" s="506"/>
      <c r="I56" s="506"/>
      <c r="J56" s="506"/>
      <c r="K56" s="506"/>
      <c r="L56" s="506"/>
      <c r="M56" s="506"/>
      <c r="N56" s="506"/>
      <c r="O56" s="506"/>
      <c r="P56" s="506"/>
      <c r="Q56" s="506"/>
      <c r="R56" s="506"/>
      <c r="S56" s="506"/>
      <c r="T56" s="506"/>
      <c r="U56" s="506"/>
      <c r="V56" s="506"/>
      <c r="W56" s="506"/>
      <c r="X56" s="506"/>
      <c r="Y56" s="506"/>
      <c r="Z56" s="506"/>
      <c r="AA56" s="506"/>
      <c r="AB56" s="506"/>
      <c r="AC56" s="506"/>
      <c r="AD56" s="506"/>
      <c r="AE56" s="506"/>
      <c r="AF56" s="506"/>
      <c r="AG56" s="506"/>
    </row>
    <row r="57" spans="1:33">
      <c r="A57" s="420" t="s">
        <v>466</v>
      </c>
      <c r="B57" s="506"/>
      <c r="C57" s="506"/>
      <c r="D57" s="506"/>
      <c r="E57" s="506"/>
      <c r="F57" s="506"/>
      <c r="G57" s="506"/>
      <c r="H57" s="506"/>
      <c r="I57" s="506"/>
      <c r="J57" s="506"/>
      <c r="K57" s="506"/>
      <c r="L57" s="506"/>
      <c r="M57" s="506"/>
      <c r="N57" s="506"/>
      <c r="O57" s="506"/>
      <c r="P57" s="506"/>
      <c r="Q57" s="506"/>
      <c r="R57" s="506"/>
      <c r="S57" s="506"/>
      <c r="T57" s="506"/>
      <c r="U57" s="506"/>
      <c r="V57" s="506"/>
      <c r="W57" s="506"/>
      <c r="X57" s="506"/>
      <c r="Y57" s="506"/>
      <c r="Z57" s="506"/>
      <c r="AA57" s="506"/>
      <c r="AB57" s="506"/>
      <c r="AC57" s="506"/>
      <c r="AD57" s="506"/>
      <c r="AE57" s="506"/>
      <c r="AF57" s="506"/>
      <c r="AG57" s="506"/>
    </row>
    <row r="58" spans="1:33">
      <c r="A58" s="420" t="s">
        <v>467</v>
      </c>
      <c r="B58" s="506"/>
      <c r="C58" s="506"/>
      <c r="D58" s="506"/>
      <c r="E58" s="506"/>
      <c r="F58" s="506"/>
      <c r="G58" s="506"/>
      <c r="H58" s="506"/>
      <c r="I58" s="506"/>
      <c r="J58" s="506"/>
      <c r="K58" s="506"/>
      <c r="L58" s="506"/>
      <c r="M58" s="506"/>
      <c r="N58" s="506"/>
      <c r="O58" s="506"/>
      <c r="P58" s="506"/>
      <c r="Q58" s="506"/>
      <c r="R58" s="506"/>
      <c r="S58" s="506"/>
      <c r="T58" s="506"/>
      <c r="U58" s="506"/>
      <c r="V58" s="506"/>
      <c r="W58" s="506"/>
      <c r="X58" s="506"/>
      <c r="Y58" s="506"/>
      <c r="Z58" s="506"/>
      <c r="AA58" s="506"/>
      <c r="AB58" s="506"/>
      <c r="AC58" s="506"/>
      <c r="AD58" s="506"/>
      <c r="AE58" s="506"/>
      <c r="AF58" s="506"/>
      <c r="AG58" s="506"/>
    </row>
    <row r="59" spans="1:33">
      <c r="A59" s="420" t="s">
        <v>468</v>
      </c>
      <c r="B59" s="506"/>
      <c r="C59" s="506"/>
      <c r="D59" s="506"/>
      <c r="E59" s="506"/>
      <c r="F59" s="506"/>
      <c r="G59" s="506"/>
      <c r="H59" s="506"/>
      <c r="I59" s="506"/>
      <c r="J59" s="506"/>
      <c r="K59" s="506"/>
      <c r="L59" s="506"/>
      <c r="M59" s="506"/>
      <c r="N59" s="506"/>
      <c r="O59" s="506"/>
      <c r="P59" s="506"/>
      <c r="Q59" s="506"/>
      <c r="R59" s="506"/>
      <c r="S59" s="506"/>
      <c r="T59" s="506"/>
      <c r="U59" s="506"/>
      <c r="V59" s="506"/>
      <c r="W59" s="506"/>
      <c r="X59" s="506"/>
      <c r="Y59" s="506"/>
      <c r="Z59" s="506"/>
      <c r="AA59" s="506"/>
      <c r="AB59" s="506"/>
      <c r="AC59" s="506"/>
      <c r="AD59" s="506"/>
      <c r="AE59" s="506"/>
      <c r="AF59" s="506"/>
      <c r="AG59" s="506"/>
    </row>
    <row r="60" spans="1:33">
      <c r="A60" s="420" t="s">
        <v>469</v>
      </c>
      <c r="B60" s="506"/>
      <c r="C60" s="506"/>
      <c r="D60" s="506"/>
      <c r="E60" s="506"/>
      <c r="F60" s="506"/>
      <c r="G60" s="506"/>
      <c r="H60" s="506"/>
      <c r="I60" s="506"/>
      <c r="J60" s="506"/>
      <c r="K60" s="506"/>
      <c r="L60" s="506"/>
      <c r="M60" s="506"/>
      <c r="N60" s="506"/>
      <c r="O60" s="506"/>
      <c r="P60" s="506"/>
      <c r="Q60" s="506"/>
      <c r="R60" s="506"/>
      <c r="S60" s="506"/>
      <c r="T60" s="506"/>
      <c r="U60" s="506"/>
      <c r="V60" s="506"/>
      <c r="W60" s="506"/>
      <c r="X60" s="506"/>
      <c r="Y60" s="506"/>
      <c r="Z60" s="506"/>
      <c r="AA60" s="506"/>
      <c r="AB60" s="506"/>
      <c r="AC60" s="506"/>
      <c r="AD60" s="506"/>
      <c r="AE60" s="506"/>
      <c r="AF60" s="506"/>
      <c r="AG60" s="506"/>
    </row>
    <row r="61" spans="1:33">
      <c r="B61" s="506"/>
      <c r="C61" s="506"/>
      <c r="D61" s="506"/>
      <c r="E61" s="506"/>
      <c r="F61" s="506"/>
      <c r="G61" s="506"/>
      <c r="H61" s="506"/>
      <c r="I61" s="506"/>
      <c r="J61" s="506"/>
      <c r="K61" s="506"/>
      <c r="L61" s="506"/>
      <c r="M61" s="506"/>
      <c r="N61" s="506"/>
      <c r="O61" s="506"/>
      <c r="P61" s="506"/>
      <c r="Q61" s="506"/>
      <c r="R61" s="506"/>
      <c r="S61" s="506"/>
      <c r="T61" s="506"/>
      <c r="U61" s="506"/>
      <c r="V61" s="506"/>
      <c r="W61" s="506"/>
      <c r="X61" s="506"/>
      <c r="Y61" s="506"/>
      <c r="Z61" s="506"/>
      <c r="AA61" s="506"/>
      <c r="AB61" s="506"/>
      <c r="AC61" s="506"/>
      <c r="AD61" s="506"/>
      <c r="AE61" s="506"/>
      <c r="AF61" s="506"/>
      <c r="AG61" s="506"/>
    </row>
    <row r="62" spans="1:33">
      <c r="B62" s="506"/>
      <c r="C62" s="506"/>
      <c r="D62" s="506"/>
      <c r="E62" s="506"/>
      <c r="F62" s="506"/>
      <c r="G62" s="506"/>
      <c r="H62" s="506"/>
      <c r="I62" s="506"/>
      <c r="J62" s="506"/>
      <c r="K62" s="506"/>
      <c r="L62" s="506"/>
      <c r="M62" s="506"/>
      <c r="N62" s="506"/>
      <c r="O62" s="506"/>
      <c r="P62" s="506"/>
      <c r="Q62" s="506"/>
      <c r="R62" s="506"/>
      <c r="S62" s="506"/>
      <c r="T62" s="506"/>
      <c r="U62" s="506"/>
      <c r="V62" s="506"/>
      <c r="W62" s="506"/>
      <c r="X62" s="506"/>
      <c r="Y62" s="506"/>
      <c r="Z62" s="506"/>
      <c r="AA62" s="506"/>
      <c r="AB62" s="506"/>
      <c r="AC62" s="506"/>
      <c r="AD62" s="506"/>
      <c r="AE62" s="506"/>
      <c r="AF62" s="506"/>
      <c r="AG62" s="506"/>
    </row>
    <row r="63" spans="1:33">
      <c r="A63" s="420" t="s">
        <v>466</v>
      </c>
      <c r="B63" s="506"/>
      <c r="C63" s="506"/>
      <c r="D63" s="506"/>
      <c r="E63" s="506"/>
      <c r="F63" s="506"/>
      <c r="G63" s="506"/>
      <c r="H63" s="506"/>
      <c r="I63" s="506"/>
      <c r="J63" s="506"/>
      <c r="K63" s="506"/>
      <c r="L63" s="506"/>
      <c r="M63" s="506"/>
      <c r="N63" s="506"/>
      <c r="O63" s="506"/>
      <c r="P63" s="506"/>
      <c r="Q63" s="506"/>
      <c r="R63" s="506"/>
      <c r="S63" s="506"/>
      <c r="T63" s="506"/>
      <c r="U63" s="506"/>
      <c r="V63" s="506"/>
      <c r="W63" s="506"/>
      <c r="X63" s="506"/>
      <c r="Y63" s="506"/>
      <c r="Z63" s="506"/>
      <c r="AA63" s="506"/>
      <c r="AB63" s="506"/>
      <c r="AC63" s="506"/>
      <c r="AD63" s="506"/>
      <c r="AE63" s="506"/>
      <c r="AF63" s="506"/>
      <c r="AG63" s="506"/>
    </row>
    <row r="64" spans="1:33">
      <c r="A64" s="420" t="s">
        <v>467</v>
      </c>
      <c r="B64" s="506"/>
      <c r="C64" s="506"/>
      <c r="D64" s="506"/>
      <c r="E64" s="506"/>
      <c r="F64" s="506"/>
      <c r="G64" s="506"/>
      <c r="H64" s="506"/>
      <c r="I64" s="506"/>
      <c r="J64" s="506"/>
      <c r="K64" s="506"/>
      <c r="L64" s="506"/>
      <c r="M64" s="506"/>
      <c r="N64" s="506"/>
      <c r="O64" s="506"/>
      <c r="P64" s="506"/>
      <c r="Q64" s="506"/>
      <c r="R64" s="506"/>
      <c r="S64" s="506"/>
      <c r="T64" s="506"/>
      <c r="U64" s="506"/>
      <c r="V64" s="506"/>
      <c r="W64" s="506"/>
      <c r="X64" s="506"/>
      <c r="Y64" s="506"/>
      <c r="Z64" s="506"/>
      <c r="AA64" s="506"/>
      <c r="AB64" s="506"/>
      <c r="AC64" s="506"/>
      <c r="AD64" s="506"/>
      <c r="AE64" s="506"/>
      <c r="AF64" s="506"/>
      <c r="AG64" s="506"/>
    </row>
    <row r="65" spans="1:33">
      <c r="A65" s="420" t="s">
        <v>468</v>
      </c>
      <c r="B65" s="506"/>
      <c r="C65" s="506"/>
      <c r="D65" s="506"/>
      <c r="E65" s="506"/>
      <c r="F65" s="506"/>
      <c r="G65" s="506"/>
      <c r="H65" s="506"/>
      <c r="I65" s="506"/>
      <c r="J65" s="506"/>
      <c r="K65" s="506"/>
      <c r="L65" s="506"/>
      <c r="M65" s="506"/>
      <c r="N65" s="506"/>
      <c r="O65" s="506"/>
      <c r="P65" s="506"/>
      <c r="Q65" s="506"/>
      <c r="R65" s="506"/>
      <c r="S65" s="506"/>
      <c r="T65" s="506"/>
      <c r="U65" s="506"/>
      <c r="V65" s="506"/>
      <c r="W65" s="506"/>
      <c r="X65" s="506"/>
      <c r="Y65" s="506"/>
      <c r="Z65" s="506"/>
      <c r="AA65" s="506"/>
      <c r="AB65" s="506"/>
      <c r="AC65" s="506"/>
      <c r="AD65" s="506"/>
      <c r="AE65" s="506"/>
      <c r="AF65" s="506"/>
      <c r="AG65" s="506"/>
    </row>
    <row r="66" spans="1:33">
      <c r="A66" s="420" t="s">
        <v>469</v>
      </c>
      <c r="B66" s="506"/>
      <c r="C66" s="506"/>
      <c r="D66" s="506"/>
      <c r="E66" s="506"/>
      <c r="F66" s="506"/>
      <c r="G66" s="506"/>
      <c r="H66" s="506"/>
      <c r="I66" s="506"/>
      <c r="J66" s="506"/>
      <c r="K66" s="506"/>
      <c r="L66" s="506"/>
      <c r="M66" s="506"/>
      <c r="N66" s="506"/>
      <c r="O66" s="506"/>
      <c r="P66" s="506"/>
      <c r="Q66" s="506"/>
      <c r="R66" s="506"/>
      <c r="S66" s="506"/>
      <c r="T66" s="506"/>
      <c r="U66" s="506"/>
      <c r="V66" s="506"/>
      <c r="W66" s="506"/>
      <c r="X66" s="506"/>
      <c r="Y66" s="506"/>
      <c r="Z66" s="506"/>
      <c r="AA66" s="506"/>
      <c r="AB66" s="506"/>
      <c r="AC66" s="506"/>
      <c r="AD66" s="506"/>
      <c r="AE66" s="506"/>
      <c r="AF66" s="506"/>
      <c r="AG66" s="506"/>
    </row>
    <row r="67" spans="1:33">
      <c r="B67" s="506"/>
      <c r="C67" s="506"/>
      <c r="D67" s="506"/>
      <c r="E67" s="506"/>
      <c r="F67" s="506"/>
      <c r="G67" s="506"/>
      <c r="H67" s="506"/>
      <c r="I67" s="506"/>
      <c r="J67" s="506"/>
      <c r="K67" s="506"/>
      <c r="L67" s="506"/>
      <c r="M67" s="506"/>
      <c r="N67" s="506"/>
      <c r="O67" s="506"/>
      <c r="P67" s="506"/>
      <c r="Q67" s="506"/>
      <c r="R67" s="506"/>
      <c r="S67" s="506"/>
      <c r="T67" s="506"/>
      <c r="U67" s="506"/>
      <c r="V67" s="506"/>
      <c r="W67" s="506"/>
      <c r="X67" s="506"/>
      <c r="Y67" s="506"/>
      <c r="Z67" s="506"/>
      <c r="AA67" s="506"/>
      <c r="AB67" s="506"/>
      <c r="AC67" s="506"/>
      <c r="AD67" s="506"/>
      <c r="AE67" s="506"/>
      <c r="AF67" s="506"/>
      <c r="AG67" s="506"/>
    </row>
    <row r="68" spans="1:33">
      <c r="B68" s="506"/>
      <c r="C68" s="506"/>
      <c r="D68" s="506"/>
      <c r="E68" s="506"/>
      <c r="F68" s="506"/>
      <c r="G68" s="506"/>
      <c r="H68" s="506"/>
      <c r="I68" s="506"/>
      <c r="J68" s="506"/>
      <c r="K68" s="506"/>
      <c r="L68" s="506"/>
      <c r="M68" s="506"/>
      <c r="N68" s="506"/>
      <c r="O68" s="506"/>
      <c r="P68" s="506"/>
      <c r="Q68" s="506"/>
      <c r="R68" s="506"/>
      <c r="S68" s="506"/>
      <c r="T68" s="506"/>
      <c r="U68" s="506"/>
      <c r="V68" s="506"/>
      <c r="W68" s="506"/>
      <c r="X68" s="506"/>
      <c r="Y68" s="506"/>
      <c r="Z68" s="506"/>
      <c r="AA68" s="506"/>
      <c r="AB68" s="506"/>
      <c r="AC68" s="506"/>
      <c r="AD68" s="506"/>
      <c r="AE68" s="506"/>
      <c r="AF68" s="506"/>
      <c r="AG68" s="506"/>
    </row>
    <row r="69" spans="1:33">
      <c r="A69" s="420" t="s">
        <v>466</v>
      </c>
      <c r="B69" s="506"/>
      <c r="C69" s="506"/>
      <c r="D69" s="506"/>
      <c r="E69" s="506"/>
      <c r="F69" s="506"/>
      <c r="G69" s="506"/>
      <c r="H69" s="506"/>
      <c r="I69" s="506"/>
      <c r="J69" s="506"/>
      <c r="K69" s="506"/>
      <c r="L69" s="506"/>
      <c r="M69" s="506"/>
      <c r="N69" s="506"/>
      <c r="O69" s="506"/>
      <c r="P69" s="506"/>
      <c r="Q69" s="506"/>
      <c r="R69" s="506"/>
      <c r="S69" s="506"/>
      <c r="T69" s="506"/>
      <c r="U69" s="506"/>
      <c r="V69" s="506"/>
      <c r="W69" s="506"/>
      <c r="X69" s="506"/>
      <c r="Y69" s="506"/>
      <c r="Z69" s="506"/>
      <c r="AA69" s="506"/>
      <c r="AB69" s="506"/>
      <c r="AC69" s="506"/>
      <c r="AD69" s="506"/>
      <c r="AE69" s="506"/>
      <c r="AF69" s="506"/>
      <c r="AG69" s="506"/>
    </row>
    <row r="70" spans="1:33">
      <c r="A70" s="420" t="s">
        <v>467</v>
      </c>
      <c r="B70" s="506"/>
      <c r="C70" s="506"/>
      <c r="D70" s="506"/>
      <c r="E70" s="506"/>
      <c r="F70" s="506"/>
      <c r="G70" s="506"/>
      <c r="H70" s="506"/>
      <c r="I70" s="506"/>
      <c r="J70" s="506"/>
      <c r="K70" s="506"/>
      <c r="L70" s="506"/>
      <c r="M70" s="506"/>
      <c r="N70" s="506"/>
      <c r="O70" s="506"/>
      <c r="P70" s="506"/>
      <c r="Q70" s="506"/>
      <c r="R70" s="506"/>
      <c r="S70" s="506"/>
      <c r="T70" s="506"/>
      <c r="U70" s="506"/>
      <c r="V70" s="506"/>
      <c r="W70" s="506"/>
      <c r="X70" s="506"/>
      <c r="Y70" s="506"/>
      <c r="Z70" s="506"/>
      <c r="AA70" s="506"/>
      <c r="AB70" s="506"/>
      <c r="AC70" s="506"/>
      <c r="AD70" s="506"/>
      <c r="AE70" s="506"/>
      <c r="AF70" s="506"/>
      <c r="AG70" s="506"/>
    </row>
    <row r="71" spans="1:33">
      <c r="A71" s="420" t="s">
        <v>468</v>
      </c>
      <c r="B71" s="506"/>
      <c r="C71" s="506"/>
      <c r="D71" s="506"/>
      <c r="E71" s="506"/>
      <c r="F71" s="506"/>
      <c r="G71" s="506"/>
      <c r="H71" s="506"/>
      <c r="I71" s="506"/>
      <c r="J71" s="506"/>
      <c r="K71" s="506"/>
      <c r="L71" s="506"/>
      <c r="M71" s="506"/>
      <c r="N71" s="506"/>
      <c r="O71" s="506"/>
      <c r="P71" s="506"/>
      <c r="Q71" s="506"/>
      <c r="R71" s="506"/>
      <c r="S71" s="506"/>
      <c r="T71" s="506"/>
      <c r="U71" s="506"/>
      <c r="V71" s="506"/>
      <c r="W71" s="506"/>
      <c r="X71" s="506"/>
      <c r="Y71" s="506"/>
      <c r="Z71" s="506"/>
      <c r="AA71" s="506"/>
      <c r="AB71" s="506"/>
      <c r="AC71" s="506"/>
      <c r="AD71" s="506"/>
      <c r="AE71" s="506"/>
      <c r="AF71" s="506"/>
      <c r="AG71" s="506"/>
    </row>
    <row r="72" spans="1:33">
      <c r="A72" s="420" t="s">
        <v>469</v>
      </c>
      <c r="B72" s="506"/>
      <c r="C72" s="506"/>
      <c r="D72" s="506"/>
      <c r="E72" s="506"/>
      <c r="F72" s="506"/>
      <c r="G72" s="506"/>
      <c r="H72" s="506"/>
      <c r="I72" s="506"/>
      <c r="J72" s="506"/>
      <c r="K72" s="506"/>
      <c r="L72" s="506"/>
      <c r="M72" s="506"/>
      <c r="N72" s="506"/>
      <c r="O72" s="506"/>
      <c r="P72" s="506"/>
      <c r="Q72" s="506"/>
      <c r="R72" s="506"/>
      <c r="S72" s="506"/>
      <c r="T72" s="506"/>
      <c r="U72" s="506"/>
      <c r="V72" s="506"/>
      <c r="W72" s="506"/>
      <c r="X72" s="506"/>
      <c r="Y72" s="506"/>
      <c r="Z72" s="506"/>
      <c r="AA72" s="506"/>
      <c r="AB72" s="506"/>
      <c r="AC72" s="506"/>
      <c r="AD72" s="506"/>
      <c r="AE72" s="506"/>
      <c r="AF72" s="506"/>
      <c r="AG72" s="506"/>
    </row>
    <row r="73" spans="1:33">
      <c r="B73" s="506"/>
      <c r="C73" s="506"/>
      <c r="D73" s="506"/>
      <c r="E73" s="506"/>
      <c r="F73" s="506"/>
      <c r="G73" s="506"/>
      <c r="H73" s="506"/>
      <c r="I73" s="506"/>
      <c r="J73" s="506"/>
      <c r="K73" s="506"/>
      <c r="L73" s="506"/>
      <c r="M73" s="506"/>
      <c r="N73" s="506"/>
      <c r="O73" s="506"/>
      <c r="P73" s="506"/>
      <c r="Q73" s="506"/>
      <c r="R73" s="506"/>
      <c r="S73" s="506"/>
      <c r="T73" s="506"/>
      <c r="U73" s="506"/>
      <c r="V73" s="506"/>
      <c r="W73" s="506"/>
      <c r="X73" s="506"/>
      <c r="Y73" s="506"/>
      <c r="Z73" s="506"/>
      <c r="AA73" s="506"/>
      <c r="AB73" s="506"/>
      <c r="AC73" s="506"/>
      <c r="AD73" s="506"/>
      <c r="AE73" s="506"/>
      <c r="AF73" s="506"/>
      <c r="AG73" s="506"/>
    </row>
    <row r="74" spans="1:33">
      <c r="B74" s="506"/>
      <c r="C74" s="506"/>
      <c r="D74" s="506"/>
      <c r="E74" s="506"/>
      <c r="F74" s="506"/>
      <c r="G74" s="506"/>
      <c r="H74" s="506"/>
      <c r="I74" s="506"/>
      <c r="J74" s="506"/>
      <c r="K74" s="506"/>
      <c r="L74" s="506"/>
      <c r="M74" s="506"/>
      <c r="N74" s="506"/>
      <c r="O74" s="506"/>
      <c r="P74" s="506"/>
      <c r="Q74" s="506"/>
      <c r="R74" s="506"/>
      <c r="S74" s="506"/>
      <c r="T74" s="506"/>
      <c r="U74" s="506"/>
      <c r="V74" s="506"/>
      <c r="W74" s="506"/>
      <c r="X74" s="506"/>
      <c r="Y74" s="506"/>
      <c r="Z74" s="506"/>
      <c r="AA74" s="506"/>
      <c r="AB74" s="506"/>
      <c r="AC74" s="506"/>
      <c r="AD74" s="506"/>
      <c r="AE74" s="506"/>
      <c r="AF74" s="506"/>
      <c r="AG74" s="506"/>
    </row>
    <row r="75" spans="1:33">
      <c r="A75" s="420" t="s">
        <v>466</v>
      </c>
      <c r="B75" s="506"/>
      <c r="C75" s="506"/>
      <c r="D75" s="506"/>
      <c r="E75" s="506"/>
      <c r="F75" s="506"/>
      <c r="G75" s="506"/>
      <c r="H75" s="506"/>
      <c r="I75" s="506"/>
      <c r="J75" s="506"/>
      <c r="K75" s="506"/>
      <c r="L75" s="506"/>
      <c r="M75" s="506"/>
      <c r="N75" s="506"/>
      <c r="O75" s="506"/>
      <c r="P75" s="506"/>
      <c r="Q75" s="506"/>
      <c r="R75" s="506"/>
      <c r="S75" s="506"/>
      <c r="T75" s="506"/>
      <c r="U75" s="506"/>
      <c r="V75" s="506"/>
      <c r="W75" s="506"/>
      <c r="X75" s="506"/>
      <c r="Y75" s="506"/>
      <c r="Z75" s="506"/>
      <c r="AA75" s="506"/>
      <c r="AB75" s="506"/>
      <c r="AC75" s="506"/>
      <c r="AD75" s="506"/>
      <c r="AE75" s="506"/>
      <c r="AF75" s="506"/>
      <c r="AG75" s="506"/>
    </row>
    <row r="76" spans="1:33">
      <c r="A76" s="420" t="s">
        <v>467</v>
      </c>
      <c r="B76" s="506"/>
      <c r="C76" s="506"/>
      <c r="D76" s="506"/>
      <c r="E76" s="506"/>
      <c r="F76" s="506"/>
      <c r="G76" s="506"/>
      <c r="H76" s="506"/>
      <c r="I76" s="506"/>
      <c r="J76" s="506"/>
      <c r="K76" s="506"/>
      <c r="L76" s="506"/>
      <c r="M76" s="506"/>
      <c r="N76" s="506"/>
      <c r="O76" s="506"/>
      <c r="P76" s="506"/>
      <c r="Q76" s="506"/>
      <c r="R76" s="506"/>
      <c r="S76" s="506"/>
      <c r="T76" s="506"/>
      <c r="U76" s="506"/>
      <c r="V76" s="506"/>
      <c r="W76" s="506"/>
      <c r="X76" s="506"/>
      <c r="Y76" s="506"/>
      <c r="Z76" s="506"/>
      <c r="AA76" s="506"/>
      <c r="AB76" s="506"/>
      <c r="AC76" s="506"/>
      <c r="AD76" s="506"/>
      <c r="AE76" s="506"/>
      <c r="AF76" s="506"/>
      <c r="AG76" s="506"/>
    </row>
    <row r="77" spans="1:33">
      <c r="A77" s="420" t="s">
        <v>468</v>
      </c>
      <c r="B77" s="506"/>
      <c r="C77" s="506"/>
      <c r="D77" s="506"/>
      <c r="E77" s="506"/>
      <c r="F77" s="506"/>
      <c r="G77" s="506"/>
      <c r="H77" s="506"/>
      <c r="I77" s="506"/>
      <c r="J77" s="506"/>
      <c r="K77" s="506"/>
      <c r="L77" s="506"/>
      <c r="M77" s="506"/>
      <c r="N77" s="506"/>
      <c r="O77" s="506"/>
      <c r="P77" s="506"/>
      <c r="Q77" s="506"/>
      <c r="R77" s="506"/>
      <c r="S77" s="506"/>
      <c r="T77" s="506"/>
      <c r="U77" s="506"/>
      <c r="V77" s="506"/>
      <c r="W77" s="506"/>
      <c r="X77" s="506"/>
      <c r="Y77" s="506"/>
      <c r="Z77" s="506"/>
      <c r="AA77" s="506"/>
      <c r="AB77" s="506"/>
      <c r="AC77" s="506"/>
      <c r="AD77" s="506"/>
      <c r="AE77" s="506"/>
      <c r="AF77" s="506"/>
      <c r="AG77" s="506"/>
    </row>
    <row r="78" spans="1:33">
      <c r="A78" s="420" t="s">
        <v>469</v>
      </c>
      <c r="B78" s="506"/>
      <c r="C78" s="506"/>
      <c r="D78" s="506"/>
      <c r="E78" s="506"/>
      <c r="F78" s="506"/>
      <c r="G78" s="506"/>
      <c r="H78" s="506"/>
      <c r="I78" s="506"/>
      <c r="J78" s="506"/>
      <c r="K78" s="506"/>
      <c r="L78" s="506"/>
      <c r="M78" s="506"/>
      <c r="N78" s="506"/>
      <c r="O78" s="506"/>
      <c r="P78" s="506"/>
      <c r="Q78" s="506"/>
      <c r="R78" s="506"/>
      <c r="S78" s="506"/>
      <c r="T78" s="506"/>
      <c r="U78" s="506"/>
      <c r="V78" s="506"/>
      <c r="W78" s="506"/>
      <c r="X78" s="506"/>
      <c r="Y78" s="506"/>
      <c r="Z78" s="506"/>
      <c r="AA78" s="506"/>
      <c r="AB78" s="506"/>
      <c r="AC78" s="506"/>
      <c r="AD78" s="506"/>
      <c r="AE78" s="506"/>
      <c r="AF78" s="506"/>
      <c r="AG78" s="506"/>
    </row>
    <row r="79" spans="1:33">
      <c r="B79" s="506"/>
      <c r="C79" s="506"/>
      <c r="D79" s="506"/>
      <c r="E79" s="506"/>
      <c r="F79" s="506"/>
      <c r="G79" s="506"/>
      <c r="H79" s="506"/>
      <c r="I79" s="506"/>
      <c r="J79" s="506"/>
      <c r="K79" s="506"/>
      <c r="L79" s="506"/>
      <c r="M79" s="506"/>
      <c r="N79" s="506"/>
      <c r="O79" s="506"/>
      <c r="P79" s="506"/>
      <c r="Q79" s="506"/>
      <c r="R79" s="506"/>
      <c r="S79" s="506"/>
      <c r="T79" s="506"/>
      <c r="U79" s="506"/>
      <c r="V79" s="506"/>
      <c r="W79" s="506"/>
      <c r="X79" s="506"/>
      <c r="Y79" s="506"/>
      <c r="Z79" s="506"/>
      <c r="AA79" s="506"/>
      <c r="AB79" s="506"/>
      <c r="AC79" s="506"/>
      <c r="AD79" s="506"/>
      <c r="AE79" s="506"/>
      <c r="AF79" s="506"/>
      <c r="AG79" s="506"/>
    </row>
    <row r="80" spans="1:33">
      <c r="B80" s="506"/>
      <c r="C80" s="506"/>
      <c r="D80" s="506"/>
      <c r="E80" s="506"/>
      <c r="F80" s="506"/>
      <c r="G80" s="506"/>
      <c r="H80" s="506"/>
      <c r="I80" s="506"/>
      <c r="J80" s="506"/>
      <c r="K80" s="506"/>
      <c r="L80" s="506"/>
      <c r="M80" s="506"/>
      <c r="N80" s="506"/>
      <c r="O80" s="506"/>
      <c r="P80" s="506"/>
      <c r="Q80" s="506"/>
      <c r="R80" s="506"/>
      <c r="S80" s="506"/>
      <c r="T80" s="506"/>
      <c r="U80" s="506"/>
      <c r="V80" s="506"/>
      <c r="W80" s="506"/>
      <c r="X80" s="506"/>
      <c r="Y80" s="506"/>
      <c r="Z80" s="506"/>
      <c r="AA80" s="506"/>
      <c r="AB80" s="506"/>
      <c r="AC80" s="506"/>
      <c r="AD80" s="506"/>
      <c r="AE80" s="506"/>
      <c r="AF80" s="506"/>
      <c r="AG80" s="506"/>
    </row>
    <row r="81" spans="1:33">
      <c r="A81" s="420" t="s">
        <v>466</v>
      </c>
      <c r="B81" s="506"/>
      <c r="C81" s="506"/>
      <c r="D81" s="506"/>
      <c r="E81" s="506"/>
      <c r="F81" s="506"/>
      <c r="G81" s="506"/>
      <c r="H81" s="506"/>
      <c r="I81" s="506"/>
      <c r="J81" s="506"/>
      <c r="K81" s="506"/>
      <c r="L81" s="506"/>
      <c r="M81" s="506"/>
      <c r="N81" s="506"/>
      <c r="O81" s="506"/>
      <c r="P81" s="506"/>
      <c r="Q81" s="506"/>
      <c r="R81" s="506"/>
      <c r="S81" s="506"/>
      <c r="T81" s="506"/>
      <c r="U81" s="506"/>
      <c r="V81" s="506"/>
      <c r="W81" s="506"/>
      <c r="X81" s="506"/>
      <c r="Y81" s="506"/>
      <c r="Z81" s="506"/>
      <c r="AA81" s="506"/>
      <c r="AB81" s="506"/>
      <c r="AC81" s="506"/>
      <c r="AD81" s="506"/>
      <c r="AE81" s="506"/>
      <c r="AF81" s="506"/>
      <c r="AG81" s="506"/>
    </row>
    <row r="82" spans="1:33">
      <c r="A82" s="420" t="s">
        <v>467</v>
      </c>
      <c r="B82" s="506"/>
      <c r="C82" s="506"/>
      <c r="D82" s="506"/>
      <c r="E82" s="506"/>
      <c r="F82" s="506"/>
      <c r="G82" s="506"/>
      <c r="H82" s="506"/>
      <c r="I82" s="506"/>
      <c r="J82" s="506"/>
      <c r="K82" s="506"/>
      <c r="L82" s="506"/>
      <c r="M82" s="506"/>
      <c r="N82" s="506"/>
      <c r="O82" s="506"/>
      <c r="P82" s="506"/>
      <c r="Q82" s="506"/>
      <c r="R82" s="506"/>
      <c r="S82" s="506"/>
      <c r="T82" s="506"/>
      <c r="U82" s="506"/>
      <c r="V82" s="506"/>
      <c r="W82" s="506"/>
      <c r="X82" s="506"/>
      <c r="Y82" s="506"/>
      <c r="Z82" s="506"/>
      <c r="AA82" s="506"/>
      <c r="AB82" s="506"/>
      <c r="AC82" s="506"/>
      <c r="AD82" s="506"/>
      <c r="AE82" s="506"/>
      <c r="AF82" s="506"/>
      <c r="AG82" s="506"/>
    </row>
    <row r="83" spans="1:33">
      <c r="A83" s="420" t="s">
        <v>468</v>
      </c>
      <c r="B83" s="506"/>
      <c r="C83" s="506"/>
      <c r="D83" s="506"/>
      <c r="E83" s="506"/>
      <c r="F83" s="506"/>
      <c r="G83" s="506"/>
      <c r="H83" s="506"/>
      <c r="I83" s="506"/>
      <c r="J83" s="506"/>
      <c r="K83" s="506"/>
      <c r="L83" s="506"/>
      <c r="M83" s="506"/>
      <c r="N83" s="506"/>
      <c r="O83" s="506"/>
      <c r="P83" s="506"/>
      <c r="Q83" s="506"/>
      <c r="R83" s="506"/>
      <c r="S83" s="506"/>
      <c r="T83" s="506"/>
      <c r="U83" s="506"/>
      <c r="V83" s="506"/>
      <c r="W83" s="506"/>
      <c r="X83" s="506"/>
      <c r="Y83" s="506"/>
      <c r="Z83" s="506"/>
      <c r="AA83" s="506"/>
      <c r="AB83" s="506"/>
      <c r="AC83" s="506"/>
      <c r="AD83" s="506"/>
      <c r="AE83" s="506"/>
      <c r="AF83" s="506"/>
      <c r="AG83" s="506"/>
    </row>
    <row r="84" spans="1:33">
      <c r="A84" s="420" t="s">
        <v>469</v>
      </c>
      <c r="B84" s="506"/>
      <c r="C84" s="506"/>
      <c r="D84" s="506"/>
      <c r="E84" s="506"/>
      <c r="F84" s="506"/>
      <c r="G84" s="506"/>
      <c r="H84" s="506"/>
      <c r="I84" s="506"/>
      <c r="J84" s="506"/>
      <c r="K84" s="506"/>
      <c r="L84" s="506"/>
      <c r="M84" s="506"/>
      <c r="N84" s="506"/>
      <c r="O84" s="506"/>
      <c r="P84" s="506"/>
      <c r="Q84" s="506"/>
      <c r="R84" s="506"/>
      <c r="S84" s="506"/>
      <c r="T84" s="506"/>
      <c r="U84" s="506"/>
      <c r="V84" s="506"/>
      <c r="W84" s="506"/>
      <c r="X84" s="506"/>
      <c r="Y84" s="506"/>
      <c r="Z84" s="506"/>
      <c r="AA84" s="506"/>
      <c r="AB84" s="506"/>
      <c r="AC84" s="506"/>
      <c r="AD84" s="506"/>
      <c r="AE84" s="506"/>
      <c r="AF84" s="506"/>
      <c r="AG84" s="506"/>
    </row>
    <row r="85" spans="1:33">
      <c r="B85" s="506"/>
      <c r="C85" s="506"/>
      <c r="D85" s="506"/>
      <c r="E85" s="506"/>
      <c r="F85" s="506"/>
      <c r="G85" s="506"/>
      <c r="H85" s="506"/>
      <c r="I85" s="506"/>
      <c r="J85" s="506"/>
      <c r="K85" s="506"/>
      <c r="L85" s="506"/>
      <c r="M85" s="506"/>
      <c r="N85" s="506"/>
      <c r="O85" s="506"/>
      <c r="P85" s="506"/>
      <c r="Q85" s="506"/>
      <c r="R85" s="506"/>
      <c r="S85" s="506"/>
      <c r="T85" s="506"/>
      <c r="U85" s="506"/>
      <c r="V85" s="506"/>
      <c r="W85" s="506"/>
      <c r="X85" s="506"/>
      <c r="Y85" s="506"/>
      <c r="Z85" s="506"/>
      <c r="AA85" s="506"/>
      <c r="AB85" s="506"/>
      <c r="AC85" s="506"/>
      <c r="AD85" s="506"/>
      <c r="AE85" s="506"/>
      <c r="AF85" s="506"/>
      <c r="AG85" s="506"/>
    </row>
    <row r="86" spans="1:33">
      <c r="B86" s="506"/>
      <c r="C86" s="506"/>
      <c r="D86" s="506"/>
      <c r="E86" s="506"/>
      <c r="F86" s="506"/>
      <c r="G86" s="506"/>
      <c r="H86" s="506"/>
      <c r="I86" s="506"/>
      <c r="J86" s="506"/>
      <c r="K86" s="506"/>
      <c r="L86" s="506"/>
      <c r="M86" s="506"/>
      <c r="N86" s="506"/>
      <c r="O86" s="506"/>
      <c r="P86" s="506"/>
      <c r="Q86" s="506"/>
      <c r="R86" s="506"/>
      <c r="S86" s="506"/>
      <c r="T86" s="506"/>
      <c r="U86" s="506"/>
      <c r="V86" s="506"/>
      <c r="W86" s="506"/>
      <c r="X86" s="506"/>
      <c r="Y86" s="506"/>
      <c r="Z86" s="506"/>
      <c r="AA86" s="506"/>
      <c r="AB86" s="506"/>
      <c r="AC86" s="506"/>
      <c r="AD86" s="506"/>
      <c r="AE86" s="506"/>
      <c r="AF86" s="506"/>
      <c r="AG86" s="506"/>
    </row>
    <row r="87" spans="1:33">
      <c r="A87" s="420" t="s">
        <v>466</v>
      </c>
      <c r="B87" s="506"/>
      <c r="C87" s="506"/>
      <c r="D87" s="506"/>
      <c r="E87" s="506"/>
      <c r="F87" s="506"/>
      <c r="G87" s="506"/>
      <c r="H87" s="506"/>
      <c r="I87" s="506"/>
      <c r="J87" s="506"/>
      <c r="K87" s="506"/>
      <c r="L87" s="506"/>
      <c r="M87" s="506"/>
      <c r="N87" s="506"/>
      <c r="O87" s="506"/>
      <c r="P87" s="506"/>
      <c r="Q87" s="506"/>
      <c r="R87" s="506"/>
      <c r="S87" s="506"/>
      <c r="T87" s="506"/>
      <c r="U87" s="506"/>
      <c r="V87" s="506"/>
      <c r="W87" s="506"/>
      <c r="X87" s="506"/>
      <c r="Y87" s="506"/>
      <c r="Z87" s="506"/>
      <c r="AA87" s="506"/>
      <c r="AB87" s="506"/>
      <c r="AC87" s="506"/>
      <c r="AD87" s="506"/>
      <c r="AE87" s="506"/>
      <c r="AF87" s="506"/>
      <c r="AG87" s="506"/>
    </row>
    <row r="88" spans="1:33">
      <c r="A88" s="420" t="s">
        <v>467</v>
      </c>
      <c r="B88" s="506"/>
      <c r="C88" s="506"/>
      <c r="D88" s="506"/>
      <c r="E88" s="506"/>
      <c r="F88" s="506"/>
      <c r="G88" s="506"/>
      <c r="H88" s="506"/>
      <c r="I88" s="506"/>
      <c r="J88" s="506"/>
      <c r="K88" s="506"/>
      <c r="L88" s="506"/>
      <c r="M88" s="506"/>
      <c r="N88" s="506"/>
      <c r="O88" s="506"/>
      <c r="P88" s="506"/>
      <c r="Q88" s="506"/>
      <c r="R88" s="506"/>
      <c r="S88" s="506"/>
      <c r="T88" s="506"/>
      <c r="U88" s="506"/>
      <c r="V88" s="506"/>
      <c r="W88" s="506"/>
      <c r="X88" s="506"/>
      <c r="Y88" s="506"/>
      <c r="Z88" s="506"/>
      <c r="AA88" s="506"/>
      <c r="AB88" s="506"/>
      <c r="AC88" s="506"/>
      <c r="AD88" s="506"/>
      <c r="AE88" s="506"/>
      <c r="AF88" s="506"/>
      <c r="AG88" s="506"/>
    </row>
    <row r="89" spans="1:33">
      <c r="A89" s="420" t="s">
        <v>468</v>
      </c>
      <c r="B89" s="506"/>
      <c r="C89" s="506"/>
      <c r="D89" s="506"/>
      <c r="E89" s="506"/>
      <c r="F89" s="506"/>
      <c r="G89" s="506"/>
      <c r="H89" s="506"/>
      <c r="I89" s="506"/>
      <c r="J89" s="506"/>
      <c r="K89" s="506"/>
      <c r="L89" s="506"/>
      <c r="M89" s="506"/>
      <c r="N89" s="506"/>
      <c r="O89" s="506"/>
      <c r="P89" s="506"/>
      <c r="Q89" s="506"/>
      <c r="R89" s="506"/>
      <c r="S89" s="506"/>
      <c r="T89" s="506"/>
      <c r="U89" s="506"/>
      <c r="V89" s="506"/>
      <c r="W89" s="506"/>
      <c r="X89" s="506"/>
      <c r="Y89" s="506"/>
      <c r="Z89" s="506"/>
      <c r="AA89" s="506"/>
      <c r="AB89" s="506"/>
      <c r="AC89" s="506"/>
      <c r="AD89" s="506"/>
      <c r="AE89" s="506"/>
      <c r="AF89" s="506"/>
      <c r="AG89" s="506"/>
    </row>
    <row r="90" spans="1:33">
      <c r="A90" s="420" t="s">
        <v>469</v>
      </c>
      <c r="B90" s="506"/>
      <c r="C90" s="506"/>
      <c r="D90" s="506"/>
      <c r="E90" s="506"/>
      <c r="F90" s="506"/>
      <c r="G90" s="506"/>
      <c r="H90" s="506"/>
      <c r="I90" s="506"/>
      <c r="J90" s="506"/>
      <c r="K90" s="506"/>
      <c r="L90" s="506"/>
      <c r="M90" s="506"/>
      <c r="N90" s="506"/>
      <c r="O90" s="506"/>
      <c r="P90" s="506"/>
      <c r="Q90" s="506"/>
      <c r="R90" s="506"/>
      <c r="S90" s="506"/>
      <c r="T90" s="506"/>
      <c r="U90" s="506"/>
      <c r="V90" s="506"/>
      <c r="W90" s="506"/>
      <c r="X90" s="506"/>
      <c r="Y90" s="506"/>
      <c r="Z90" s="506"/>
      <c r="AA90" s="506"/>
      <c r="AB90" s="506"/>
      <c r="AC90" s="506"/>
      <c r="AD90" s="506"/>
      <c r="AE90" s="506"/>
      <c r="AF90" s="506"/>
      <c r="AG90" s="506"/>
    </row>
    <row r="92" spans="1:33">
      <c r="A92" s="539" t="s">
        <v>470</v>
      </c>
      <c r="Z92" s="505"/>
      <c r="AA92" s="505"/>
      <c r="AB92" s="505"/>
      <c r="AC92" s="505"/>
      <c r="AD92" s="505"/>
      <c r="AE92" s="505"/>
      <c r="AF92" s="505"/>
      <c r="AG92" s="505"/>
    </row>
    <row r="93" spans="1:33">
      <c r="A93" s="539" t="s">
        <v>375</v>
      </c>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row>
    <row r="94" spans="1:33">
      <c r="A94" s="539" t="s">
        <v>376</v>
      </c>
      <c r="Z94" s="540"/>
      <c r="AA94" s="540"/>
      <c r="AB94" s="540"/>
      <c r="AC94" s="540"/>
      <c r="AD94" s="540"/>
      <c r="AE94" s="540"/>
      <c r="AF94" s="540"/>
      <c r="AG94" s="540"/>
    </row>
    <row r="95" spans="1:33">
      <c r="A95" s="539" t="s">
        <v>377</v>
      </c>
      <c r="B95" s="540"/>
      <c r="C95" s="540"/>
      <c r="D95" s="540"/>
      <c r="E95" s="540"/>
      <c r="F95" s="540"/>
      <c r="G95" s="540"/>
      <c r="H95" s="540"/>
      <c r="I95" s="540"/>
      <c r="J95" s="540"/>
      <c r="K95" s="540"/>
      <c r="L95" s="540"/>
      <c r="M95" s="540"/>
      <c r="N95" s="540"/>
      <c r="O95" s="540"/>
      <c r="P95" s="540"/>
      <c r="Q95" s="540"/>
      <c r="R95" s="540"/>
      <c r="S95" s="540"/>
      <c r="T95" s="540"/>
      <c r="U95" s="540"/>
      <c r="V95" s="540"/>
      <c r="W95" s="540"/>
      <c r="X95" s="540"/>
      <c r="Y95" s="540"/>
    </row>
    <row r="96" spans="1:33">
      <c r="A96" s="539" t="s">
        <v>533</v>
      </c>
      <c r="B96" s="540"/>
      <c r="C96" s="540"/>
      <c r="D96" s="540"/>
      <c r="E96" s="540"/>
      <c r="F96" s="540"/>
      <c r="G96" s="540"/>
      <c r="H96" s="540"/>
      <c r="I96" s="540"/>
      <c r="J96" s="540"/>
      <c r="K96" s="540"/>
      <c r="L96" s="540"/>
      <c r="M96" s="540"/>
      <c r="N96" s="540"/>
      <c r="O96" s="540"/>
      <c r="P96" s="540"/>
      <c r="Q96" s="540"/>
      <c r="R96" s="540"/>
      <c r="S96" s="540"/>
      <c r="T96" s="540"/>
      <c r="U96" s="540"/>
      <c r="V96" s="540"/>
      <c r="W96" s="540"/>
      <c r="X96" s="540"/>
      <c r="Y96" s="540"/>
    </row>
    <row r="97" spans="1:33">
      <c r="A97" s="539" t="s">
        <v>371</v>
      </c>
      <c r="Z97" s="544"/>
      <c r="AA97" s="544"/>
      <c r="AB97" s="544"/>
      <c r="AC97" s="544"/>
      <c r="AD97" s="544"/>
      <c r="AE97" s="544"/>
      <c r="AF97" s="544"/>
      <c r="AG97" s="544"/>
    </row>
    <row r="98" spans="1:33">
      <c r="A98" s="539" t="s">
        <v>471</v>
      </c>
      <c r="B98" s="544"/>
      <c r="C98" s="544"/>
      <c r="D98" s="544"/>
      <c r="E98" s="544"/>
      <c r="F98" s="544"/>
      <c r="G98" s="544"/>
      <c r="H98" s="544"/>
      <c r="I98" s="544"/>
      <c r="J98" s="544"/>
      <c r="K98" s="544"/>
      <c r="L98" s="544"/>
      <c r="M98" s="544"/>
      <c r="N98" s="544"/>
      <c r="O98" s="544"/>
      <c r="P98" s="544"/>
      <c r="Q98" s="544"/>
      <c r="R98" s="544"/>
      <c r="S98" s="544"/>
      <c r="T98" s="544"/>
      <c r="U98" s="544"/>
      <c r="V98" s="544"/>
      <c r="W98" s="544"/>
      <c r="X98" s="544"/>
      <c r="Y98" s="544"/>
      <c r="Z98" s="541"/>
      <c r="AA98" s="541"/>
      <c r="AB98" s="541"/>
      <c r="AC98" s="541"/>
      <c r="AD98" s="541"/>
      <c r="AE98" s="541"/>
      <c r="AF98" s="541"/>
      <c r="AG98" s="541"/>
    </row>
    <row r="99" spans="1:33">
      <c r="A99" s="539" t="s">
        <v>385</v>
      </c>
      <c r="B99" s="541"/>
      <c r="C99" s="541"/>
      <c r="D99" s="541"/>
      <c r="E99" s="541"/>
      <c r="F99" s="541"/>
      <c r="G99" s="541"/>
      <c r="H99" s="541"/>
      <c r="I99" s="541"/>
      <c r="J99" s="541"/>
      <c r="K99" s="541"/>
      <c r="L99" s="541"/>
      <c r="M99" s="541"/>
      <c r="N99" s="541"/>
      <c r="O99" s="541"/>
      <c r="P99" s="541"/>
      <c r="Q99" s="541"/>
      <c r="R99" s="541"/>
      <c r="S99" s="541"/>
      <c r="T99" s="541"/>
      <c r="U99" s="541"/>
      <c r="V99" s="541"/>
      <c r="W99" s="541"/>
      <c r="X99" s="541"/>
      <c r="Y99" s="541"/>
      <c r="Z99" s="508"/>
      <c r="AA99" s="508"/>
      <c r="AB99" s="508"/>
      <c r="AC99" s="508"/>
      <c r="AD99" s="508"/>
      <c r="AE99" s="508"/>
      <c r="AF99" s="508"/>
      <c r="AG99" s="508"/>
    </row>
    <row r="100" spans="1:33">
      <c r="A100" s="539" t="s">
        <v>472</v>
      </c>
      <c r="B100" s="508"/>
      <c r="C100" s="508"/>
      <c r="D100" s="508"/>
      <c r="E100" s="508"/>
      <c r="F100" s="508"/>
      <c r="G100" s="508"/>
      <c r="H100" s="508"/>
      <c r="I100" s="508"/>
      <c r="J100" s="508"/>
      <c r="K100" s="508"/>
      <c r="L100" s="508"/>
      <c r="M100" s="508"/>
      <c r="N100" s="508"/>
      <c r="O100" s="508"/>
      <c r="P100" s="508"/>
      <c r="Q100" s="508"/>
      <c r="R100" s="508"/>
      <c r="S100" s="508"/>
      <c r="T100" s="508"/>
      <c r="U100" s="508"/>
      <c r="V100" s="508"/>
      <c r="W100" s="508"/>
      <c r="X100" s="508"/>
      <c r="Y100" s="508"/>
      <c r="Z100" s="508"/>
      <c r="AA100" s="508"/>
      <c r="AB100" s="508"/>
      <c r="AC100" s="508"/>
      <c r="AD100" s="508"/>
      <c r="AE100" s="508"/>
      <c r="AF100" s="508"/>
      <c r="AG100" s="508"/>
    </row>
    <row r="101" spans="1:33">
      <c r="A101" s="539" t="s">
        <v>386</v>
      </c>
      <c r="B101" s="508"/>
      <c r="C101" s="508"/>
      <c r="D101" s="508"/>
      <c r="E101" s="508"/>
      <c r="F101" s="508"/>
      <c r="G101" s="508"/>
      <c r="H101" s="508"/>
      <c r="I101" s="508"/>
      <c r="J101" s="508"/>
      <c r="K101" s="508"/>
      <c r="L101" s="508"/>
      <c r="M101" s="508"/>
      <c r="N101" s="508"/>
      <c r="O101" s="508"/>
      <c r="P101" s="508"/>
      <c r="Q101" s="508"/>
      <c r="R101" s="508"/>
      <c r="S101" s="508"/>
      <c r="T101" s="508"/>
      <c r="U101" s="508"/>
      <c r="V101" s="508"/>
      <c r="W101" s="508"/>
      <c r="X101" s="508"/>
      <c r="Y101" s="508"/>
    </row>
    <row r="102" spans="1:33">
      <c r="A102" s="539" t="s">
        <v>550</v>
      </c>
      <c r="B102" s="508"/>
      <c r="C102" s="508"/>
      <c r="D102" s="508"/>
      <c r="E102" s="508"/>
      <c r="F102" s="508"/>
      <c r="G102" s="508"/>
      <c r="H102" s="508"/>
      <c r="I102" s="508"/>
      <c r="J102" s="508"/>
      <c r="K102" s="508"/>
      <c r="L102" s="508"/>
      <c r="M102" s="508"/>
      <c r="N102" s="508"/>
      <c r="O102" s="508"/>
      <c r="P102" s="508"/>
      <c r="Q102" s="508"/>
      <c r="R102" s="508"/>
      <c r="S102" s="508"/>
      <c r="T102" s="508"/>
      <c r="U102" s="508"/>
      <c r="V102" s="508"/>
      <c r="W102" s="508"/>
      <c r="X102" s="508"/>
      <c r="Y102" s="508"/>
    </row>
    <row r="104" spans="1:33">
      <c r="A104" s="539" t="s">
        <v>473</v>
      </c>
    </row>
    <row r="105" spans="1:33">
      <c r="A105" s="539" t="s">
        <v>474</v>
      </c>
    </row>
    <row r="106" spans="1:33">
      <c r="A106" s="539" t="s">
        <v>475</v>
      </c>
    </row>
    <row r="107" spans="1:33">
      <c r="A107" s="539" t="s">
        <v>476</v>
      </c>
    </row>
    <row r="108" spans="1:33">
      <c r="A108" s="539" t="s">
        <v>477</v>
      </c>
    </row>
    <row r="109" spans="1:33">
      <c r="A109" s="539" t="s">
        <v>478</v>
      </c>
    </row>
    <row r="110" spans="1:33">
      <c r="A110" s="539" t="s">
        <v>479</v>
      </c>
      <c r="Z110" s="504"/>
      <c r="AA110" s="504"/>
      <c r="AB110" s="504"/>
      <c r="AC110" s="504"/>
      <c r="AD110" s="504"/>
      <c r="AE110" s="504"/>
      <c r="AF110" s="504"/>
      <c r="AG110" s="504"/>
    </row>
    <row r="111" spans="1:33">
      <c r="A111" s="539" t="s">
        <v>480</v>
      </c>
      <c r="B111" s="504"/>
      <c r="C111" s="504"/>
      <c r="D111" s="504"/>
      <c r="E111" s="504"/>
      <c r="F111" s="504"/>
      <c r="G111" s="504"/>
      <c r="H111" s="504"/>
      <c r="I111" s="504"/>
      <c r="J111" s="504"/>
      <c r="K111" s="504"/>
      <c r="L111" s="504"/>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row>
    <row r="112" spans="1:33">
      <c r="A112" s="539" t="s">
        <v>481</v>
      </c>
      <c r="B112" s="504"/>
      <c r="C112" s="504"/>
      <c r="D112" s="504"/>
      <c r="E112" s="504"/>
      <c r="F112" s="504"/>
      <c r="G112" s="504"/>
      <c r="H112" s="504"/>
      <c r="I112" s="504"/>
      <c r="J112" s="504"/>
      <c r="K112" s="504"/>
      <c r="L112" s="504"/>
      <c r="M112" s="504"/>
      <c r="N112" s="504"/>
      <c r="O112" s="504"/>
      <c r="P112" s="504"/>
      <c r="Q112" s="504"/>
      <c r="R112" s="504"/>
      <c r="S112" s="504"/>
      <c r="T112" s="504"/>
      <c r="U112" s="504"/>
      <c r="V112" s="504"/>
      <c r="W112" s="504"/>
      <c r="X112" s="504"/>
      <c r="Y112" s="504"/>
    </row>
    <row r="113" spans="1:2">
      <c r="A113" s="539" t="s">
        <v>549</v>
      </c>
      <c r="B113" s="728"/>
    </row>
  </sheetData>
  <pageMargins left="0.7" right="0.7" top="0.75" bottom="0.75" header="0.3" footer="0.3"/>
  <pageSetup orientation="portrait"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'System Configuration'!$E$233:$E$234</xm:f>
          </x14:formula1>
          <xm:sqref>B24:AG26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U55"/>
  <sheetViews>
    <sheetView zoomScale="70" zoomScaleNormal="70" workbookViewId="0">
      <selection activeCell="B2" sqref="B2:CT2"/>
    </sheetView>
  </sheetViews>
  <sheetFormatPr defaultRowHeight="15"/>
  <cols>
    <col min="1" max="2" width="9.140625" style="438"/>
    <col min="3" max="14" width="10" style="438" bestFit="1" customWidth="1"/>
    <col min="15" max="15" width="9.140625" style="438"/>
    <col min="16" max="16" width="9.28515625" style="438" bestFit="1" customWidth="1"/>
    <col min="17" max="22" width="9.7109375" style="438" bestFit="1" customWidth="1"/>
    <col min="23" max="26" width="9.42578125" style="438" bestFit="1" customWidth="1"/>
    <col min="27" max="28" width="9.7109375" style="438" bestFit="1" customWidth="1"/>
    <col min="29" max="29" width="9.140625" style="438"/>
    <col min="30" max="30" width="9.28515625" style="438" bestFit="1" customWidth="1"/>
    <col min="31" max="42" width="10" style="438" bestFit="1" customWidth="1"/>
    <col min="43" max="43" width="9.140625" style="438" customWidth="1"/>
    <col min="44" max="44" width="9.28515625" style="438" customWidth="1"/>
    <col min="45" max="49" width="10" style="438" customWidth="1"/>
    <col min="50" max="53" width="9.7109375" style="438" customWidth="1"/>
    <col min="54" max="56" width="10" style="438" customWidth="1"/>
    <col min="57" max="57" width="9.140625" style="438" customWidth="1"/>
    <col min="58" max="70" width="9.28515625" style="438" customWidth="1"/>
    <col min="71" max="71" width="9.140625" style="438"/>
    <col min="72" max="72" width="9.28515625" style="438" bestFit="1" customWidth="1"/>
    <col min="73" max="84" width="10" style="438" bestFit="1" customWidth="1"/>
    <col min="85" max="85" width="9.140625" style="438"/>
    <col min="86" max="98" width="9.28515625" style="438" bestFit="1" customWidth="1"/>
    <col min="99" max="16384" width="9.140625" style="438"/>
  </cols>
  <sheetData>
    <row r="1" spans="1:99">
      <c r="A1" s="432"/>
      <c r="B1" s="433" t="s">
        <v>532</v>
      </c>
      <c r="C1" s="434"/>
      <c r="D1" s="434"/>
      <c r="E1" s="434"/>
      <c r="F1" s="434"/>
      <c r="G1" s="434"/>
      <c r="H1" s="434"/>
      <c r="I1" s="434"/>
      <c r="J1" s="434"/>
      <c r="K1" s="434"/>
      <c r="L1" s="434"/>
      <c r="M1" s="434"/>
      <c r="N1" s="432"/>
      <c r="O1" s="435"/>
      <c r="P1" s="433" t="s">
        <v>342</v>
      </c>
      <c r="Q1" s="436"/>
      <c r="R1" s="436"/>
      <c r="S1" s="436"/>
      <c r="T1" s="436"/>
      <c r="U1" s="436"/>
      <c r="V1" s="436"/>
      <c r="W1" s="436"/>
      <c r="X1" s="436"/>
      <c r="Y1" s="436"/>
      <c r="Z1" s="436"/>
      <c r="AA1" s="436"/>
      <c r="AB1" s="437"/>
      <c r="AC1" s="435"/>
      <c r="AD1" s="433" t="s">
        <v>343</v>
      </c>
      <c r="AE1" s="436"/>
      <c r="AF1" s="436"/>
      <c r="AG1" s="436"/>
      <c r="AH1" s="436"/>
      <c r="AI1" s="436"/>
      <c r="AJ1" s="436"/>
      <c r="AK1" s="436"/>
      <c r="AL1" s="436"/>
      <c r="AM1" s="436"/>
      <c r="AN1" s="436"/>
      <c r="AO1" s="436"/>
      <c r="AP1" s="437"/>
      <c r="AQ1" s="435"/>
      <c r="AR1" s="433" t="s">
        <v>344</v>
      </c>
      <c r="AS1" s="436"/>
      <c r="AT1" s="436"/>
      <c r="AU1" s="436"/>
      <c r="AV1" s="436"/>
      <c r="AW1" s="436"/>
      <c r="AX1" s="436"/>
      <c r="AY1" s="436"/>
      <c r="AZ1" s="436"/>
      <c r="BA1" s="436"/>
      <c r="BB1" s="436"/>
      <c r="BC1" s="436"/>
      <c r="BD1" s="437"/>
      <c r="BE1" s="435"/>
      <c r="BF1" s="433" t="s">
        <v>345</v>
      </c>
      <c r="BG1" s="436"/>
      <c r="BH1" s="436"/>
      <c r="BI1" s="436"/>
      <c r="BJ1" s="436"/>
      <c r="BK1" s="436"/>
      <c r="BL1" s="436"/>
      <c r="BM1" s="436"/>
      <c r="BN1" s="436"/>
      <c r="BO1" s="436"/>
      <c r="BP1" s="436"/>
      <c r="BQ1" s="436"/>
      <c r="BR1" s="437"/>
      <c r="BS1" s="435"/>
      <c r="BT1" s="433" t="s">
        <v>339</v>
      </c>
      <c r="BU1" s="436"/>
      <c r="BV1" s="436"/>
      <c r="BW1" s="436"/>
      <c r="BX1" s="436"/>
      <c r="BY1" s="436"/>
      <c r="BZ1" s="436"/>
      <c r="CA1" s="436"/>
      <c r="CB1" s="436"/>
      <c r="CC1" s="436"/>
      <c r="CD1" s="436"/>
      <c r="CE1" s="436"/>
      <c r="CF1" s="437"/>
      <c r="CG1" s="435"/>
      <c r="CH1" s="433" t="s">
        <v>346</v>
      </c>
      <c r="CI1" s="436"/>
      <c r="CJ1" s="436"/>
      <c r="CK1" s="436"/>
      <c r="CL1" s="436"/>
      <c r="CM1" s="436"/>
      <c r="CN1" s="436"/>
      <c r="CO1" s="436"/>
      <c r="CP1" s="436"/>
      <c r="CQ1" s="436"/>
      <c r="CR1" s="436"/>
      <c r="CS1" s="436"/>
      <c r="CT1" s="437"/>
      <c r="CU1" s="435"/>
    </row>
    <row r="2" spans="1:99">
      <c r="A2" s="439"/>
      <c r="B2" s="702" t="s">
        <v>534</v>
      </c>
      <c r="C2" s="440" t="s">
        <v>403</v>
      </c>
      <c r="D2" s="440" t="s">
        <v>535</v>
      </c>
      <c r="E2" s="440" t="s">
        <v>408</v>
      </c>
      <c r="F2" s="440"/>
      <c r="G2" s="440"/>
      <c r="H2" s="440"/>
      <c r="I2" s="440"/>
      <c r="J2" s="440"/>
      <c r="K2" s="440"/>
      <c r="L2" s="440"/>
      <c r="M2" s="440"/>
      <c r="N2" s="441"/>
      <c r="O2" s="435"/>
      <c r="P2" s="702" t="s">
        <v>534</v>
      </c>
      <c r="Q2" s="440" t="s">
        <v>403</v>
      </c>
      <c r="R2" s="440" t="s">
        <v>535</v>
      </c>
      <c r="S2" s="440" t="s">
        <v>407</v>
      </c>
      <c r="T2" s="440"/>
      <c r="U2" s="440"/>
      <c r="V2" s="440"/>
      <c r="W2" s="440"/>
      <c r="X2" s="440"/>
      <c r="Y2" s="440"/>
      <c r="Z2" s="440"/>
      <c r="AA2" s="440"/>
      <c r="AB2" s="441"/>
      <c r="AC2" s="435"/>
      <c r="AD2" s="702" t="s">
        <v>534</v>
      </c>
      <c r="AE2" s="440" t="s">
        <v>403</v>
      </c>
      <c r="AF2" s="440" t="s">
        <v>535</v>
      </c>
      <c r="AG2" s="440" t="s">
        <v>407</v>
      </c>
      <c r="AH2" s="440"/>
      <c r="AI2" s="440"/>
      <c r="AJ2" s="440"/>
      <c r="AK2" s="440"/>
      <c r="AL2" s="440"/>
      <c r="AM2" s="440"/>
      <c r="AN2" s="440"/>
      <c r="AO2" s="440"/>
      <c r="AP2" s="441"/>
      <c r="AQ2" s="435"/>
      <c r="AR2" s="702" t="s">
        <v>534</v>
      </c>
      <c r="AS2" s="440" t="s">
        <v>403</v>
      </c>
      <c r="AT2" s="440" t="s">
        <v>535</v>
      </c>
      <c r="AU2" s="440" t="s">
        <v>407</v>
      </c>
      <c r="AV2" s="440"/>
      <c r="AW2" s="440"/>
      <c r="AX2" s="440"/>
      <c r="AY2" s="440"/>
      <c r="AZ2" s="440"/>
      <c r="BA2" s="440"/>
      <c r="BB2" s="440"/>
      <c r="BC2" s="440"/>
      <c r="BD2" s="441"/>
      <c r="BE2" s="435"/>
      <c r="BF2" s="702" t="s">
        <v>534</v>
      </c>
      <c r="BG2" s="440" t="s">
        <v>403</v>
      </c>
      <c r="BH2" s="440" t="s">
        <v>535</v>
      </c>
      <c r="BI2" s="440" t="s">
        <v>407</v>
      </c>
      <c r="BJ2" s="440"/>
      <c r="BK2" s="440"/>
      <c r="BL2" s="440"/>
      <c r="BM2" s="440"/>
      <c r="BN2" s="440"/>
      <c r="BO2" s="440"/>
      <c r="BP2" s="440"/>
      <c r="BQ2" s="440"/>
      <c r="BR2" s="441"/>
      <c r="BS2" s="435"/>
      <c r="BT2" s="702" t="s">
        <v>534</v>
      </c>
      <c r="BU2" s="440" t="s">
        <v>403</v>
      </c>
      <c r="BV2" s="440" t="s">
        <v>535</v>
      </c>
      <c r="BW2" s="440" t="s">
        <v>407</v>
      </c>
      <c r="BX2" s="440"/>
      <c r="BY2" s="440"/>
      <c r="BZ2" s="440"/>
      <c r="CA2" s="440"/>
      <c r="CB2" s="440"/>
      <c r="CC2" s="440"/>
      <c r="CD2" s="440"/>
      <c r="CE2" s="440"/>
      <c r="CF2" s="441"/>
      <c r="CG2" s="435"/>
      <c r="CH2" s="702" t="s">
        <v>534</v>
      </c>
      <c r="CI2" s="440" t="s">
        <v>403</v>
      </c>
      <c r="CJ2" s="440" t="s">
        <v>535</v>
      </c>
      <c r="CK2" s="440" t="s">
        <v>407</v>
      </c>
      <c r="CL2" s="440"/>
      <c r="CM2" s="440"/>
      <c r="CN2" s="440"/>
      <c r="CO2" s="440"/>
      <c r="CP2" s="440"/>
      <c r="CQ2" s="440"/>
      <c r="CR2" s="440"/>
      <c r="CS2" s="440"/>
      <c r="CT2" s="441"/>
      <c r="CU2" s="435"/>
    </row>
    <row r="3" spans="1:99">
      <c r="A3" s="439"/>
      <c r="B3" s="442" t="s">
        <v>340</v>
      </c>
      <c r="C3" s="443"/>
      <c r="D3" s="443"/>
      <c r="E3" s="443"/>
      <c r="F3" s="443"/>
      <c r="G3" s="443"/>
      <c r="H3" s="443"/>
      <c r="I3" s="443"/>
      <c r="J3" s="443"/>
      <c r="K3" s="443"/>
      <c r="L3" s="443"/>
      <c r="M3" s="443"/>
      <c r="N3" s="439"/>
      <c r="O3" s="435"/>
      <c r="P3" s="442" t="s">
        <v>285</v>
      </c>
      <c r="Q3" s="443"/>
      <c r="R3" s="443"/>
      <c r="S3" s="443"/>
      <c r="T3" s="443"/>
      <c r="U3" s="443"/>
      <c r="V3" s="443"/>
      <c r="W3" s="443"/>
      <c r="X3" s="443"/>
      <c r="Y3" s="443"/>
      <c r="Z3" s="443"/>
      <c r="AA3" s="443"/>
      <c r="AB3" s="439"/>
      <c r="AC3" s="435"/>
      <c r="AD3" s="442" t="s">
        <v>286</v>
      </c>
      <c r="AE3" s="443"/>
      <c r="AF3" s="443"/>
      <c r="AG3" s="443"/>
      <c r="AH3" s="443"/>
      <c r="AI3" s="443"/>
      <c r="AJ3" s="443"/>
      <c r="AK3" s="443"/>
      <c r="AL3" s="443"/>
      <c r="AM3" s="443"/>
      <c r="AN3" s="443"/>
      <c r="AO3" s="443"/>
      <c r="AP3" s="439"/>
      <c r="AQ3" s="435"/>
      <c r="AR3" s="442" t="s">
        <v>287</v>
      </c>
      <c r="AS3" s="443"/>
      <c r="AT3" s="443"/>
      <c r="AU3" s="443"/>
      <c r="AV3" s="443"/>
      <c r="AW3" s="443"/>
      <c r="AX3" s="443"/>
      <c r="AY3" s="443"/>
      <c r="AZ3" s="443"/>
      <c r="BA3" s="443"/>
      <c r="BB3" s="443"/>
      <c r="BC3" s="443"/>
      <c r="BD3" s="439"/>
      <c r="BE3" s="435"/>
      <c r="BF3" s="442" t="s">
        <v>285</v>
      </c>
      <c r="BG3" s="443"/>
      <c r="BH3" s="443"/>
      <c r="BI3" s="443"/>
      <c r="BJ3" s="443"/>
      <c r="BK3" s="443"/>
      <c r="BL3" s="443"/>
      <c r="BM3" s="443"/>
      <c r="BN3" s="443"/>
      <c r="BO3" s="443"/>
      <c r="BP3" s="443"/>
      <c r="BQ3" s="443"/>
      <c r="BR3" s="439"/>
      <c r="BS3" s="435"/>
      <c r="BT3" s="442" t="s">
        <v>286</v>
      </c>
      <c r="BU3" s="443"/>
      <c r="BV3" s="443"/>
      <c r="BW3" s="443"/>
      <c r="BX3" s="443"/>
      <c r="BY3" s="443"/>
      <c r="BZ3" s="443"/>
      <c r="CA3" s="443"/>
      <c r="CB3" s="443"/>
      <c r="CC3" s="443"/>
      <c r="CD3" s="443"/>
      <c r="CE3" s="443"/>
      <c r="CF3" s="439"/>
      <c r="CG3" s="435"/>
      <c r="CH3" s="442" t="s">
        <v>287</v>
      </c>
      <c r="CI3" s="443"/>
      <c r="CJ3" s="443"/>
      <c r="CK3" s="443"/>
      <c r="CL3" s="443"/>
      <c r="CM3" s="443"/>
      <c r="CN3" s="443"/>
      <c r="CO3" s="443"/>
      <c r="CP3" s="443"/>
      <c r="CQ3" s="443"/>
      <c r="CR3" s="443"/>
      <c r="CS3" s="443"/>
      <c r="CT3" s="439"/>
      <c r="CU3" s="435"/>
    </row>
    <row r="4" spans="1:99">
      <c r="A4" s="444"/>
      <c r="B4" s="445" t="s">
        <v>5</v>
      </c>
      <c r="C4" s="430">
        <v>1</v>
      </c>
      <c r="D4" s="430">
        <v>2</v>
      </c>
      <c r="E4" s="430">
        <v>3</v>
      </c>
      <c r="F4" s="430">
        <v>4</v>
      </c>
      <c r="G4" s="430">
        <v>5</v>
      </c>
      <c r="H4" s="430">
        <v>6</v>
      </c>
      <c r="I4" s="430">
        <v>7</v>
      </c>
      <c r="J4" s="430">
        <v>8</v>
      </c>
      <c r="K4" s="430">
        <v>9</v>
      </c>
      <c r="L4" s="430">
        <v>10</v>
      </c>
      <c r="M4" s="430">
        <v>11</v>
      </c>
      <c r="N4" s="431">
        <v>12</v>
      </c>
      <c r="O4" s="435"/>
      <c r="P4" s="445" t="s">
        <v>5</v>
      </c>
      <c r="Q4" s="430">
        <v>1</v>
      </c>
      <c r="R4" s="430">
        <v>2</v>
      </c>
      <c r="S4" s="430">
        <v>3</v>
      </c>
      <c r="T4" s="430">
        <v>4</v>
      </c>
      <c r="U4" s="430">
        <v>5</v>
      </c>
      <c r="V4" s="430">
        <v>6</v>
      </c>
      <c r="W4" s="430">
        <v>7</v>
      </c>
      <c r="X4" s="430">
        <v>8</v>
      </c>
      <c r="Y4" s="430">
        <v>9</v>
      </c>
      <c r="Z4" s="430">
        <v>10</v>
      </c>
      <c r="AA4" s="430">
        <v>11</v>
      </c>
      <c r="AB4" s="431">
        <v>12</v>
      </c>
      <c r="AC4" s="435"/>
      <c r="AD4" s="445" t="s">
        <v>5</v>
      </c>
      <c r="AE4" s="430">
        <v>1</v>
      </c>
      <c r="AF4" s="430">
        <v>2</v>
      </c>
      <c r="AG4" s="430">
        <v>3</v>
      </c>
      <c r="AH4" s="430">
        <v>4</v>
      </c>
      <c r="AI4" s="430">
        <v>5</v>
      </c>
      <c r="AJ4" s="430">
        <v>6</v>
      </c>
      <c r="AK4" s="430">
        <v>7</v>
      </c>
      <c r="AL4" s="430">
        <v>8</v>
      </c>
      <c r="AM4" s="430">
        <v>9</v>
      </c>
      <c r="AN4" s="430">
        <v>10</v>
      </c>
      <c r="AO4" s="430">
        <v>11</v>
      </c>
      <c r="AP4" s="431">
        <v>12</v>
      </c>
      <c r="AQ4" s="435"/>
      <c r="AR4" s="445" t="s">
        <v>5</v>
      </c>
      <c r="AS4" s="379">
        <v>1</v>
      </c>
      <c r="AT4" s="379">
        <v>2</v>
      </c>
      <c r="AU4" s="379">
        <v>3</v>
      </c>
      <c r="AV4" s="379">
        <v>4</v>
      </c>
      <c r="AW4" s="379">
        <v>5</v>
      </c>
      <c r="AX4" s="379">
        <v>6</v>
      </c>
      <c r="AY4" s="379">
        <v>7</v>
      </c>
      <c r="AZ4" s="379">
        <v>8</v>
      </c>
      <c r="BA4" s="379">
        <v>9</v>
      </c>
      <c r="BB4" s="379">
        <v>10</v>
      </c>
      <c r="BC4" s="379">
        <v>11</v>
      </c>
      <c r="BD4" s="380">
        <v>12</v>
      </c>
      <c r="BE4" s="435"/>
      <c r="BF4" s="445" t="s">
        <v>5</v>
      </c>
      <c r="BG4" s="430">
        <v>1</v>
      </c>
      <c r="BH4" s="430">
        <v>2</v>
      </c>
      <c r="BI4" s="430">
        <v>3</v>
      </c>
      <c r="BJ4" s="430">
        <v>4</v>
      </c>
      <c r="BK4" s="430">
        <v>5</v>
      </c>
      <c r="BL4" s="430">
        <v>6</v>
      </c>
      <c r="BM4" s="430">
        <v>7</v>
      </c>
      <c r="BN4" s="430">
        <v>8</v>
      </c>
      <c r="BO4" s="430">
        <v>9</v>
      </c>
      <c r="BP4" s="430">
        <v>10</v>
      </c>
      <c r="BQ4" s="430">
        <v>11</v>
      </c>
      <c r="BR4" s="431">
        <v>12</v>
      </c>
      <c r="BS4" s="435"/>
      <c r="BT4" s="445" t="s">
        <v>5</v>
      </c>
      <c r="BU4" s="379">
        <v>1</v>
      </c>
      <c r="BV4" s="379">
        <v>2</v>
      </c>
      <c r="BW4" s="379">
        <v>3</v>
      </c>
      <c r="BX4" s="379">
        <v>4</v>
      </c>
      <c r="BY4" s="379">
        <v>5</v>
      </c>
      <c r="BZ4" s="379">
        <v>6</v>
      </c>
      <c r="CA4" s="379">
        <v>7</v>
      </c>
      <c r="CB4" s="379">
        <v>8</v>
      </c>
      <c r="CC4" s="379">
        <v>9</v>
      </c>
      <c r="CD4" s="379">
        <v>10</v>
      </c>
      <c r="CE4" s="379">
        <v>11</v>
      </c>
      <c r="CF4" s="380">
        <v>12</v>
      </c>
      <c r="CG4" s="435"/>
      <c r="CH4" s="445" t="s">
        <v>5</v>
      </c>
      <c r="CI4" s="379">
        <v>1</v>
      </c>
      <c r="CJ4" s="379">
        <v>2</v>
      </c>
      <c r="CK4" s="379">
        <v>3</v>
      </c>
      <c r="CL4" s="379">
        <v>4</v>
      </c>
      <c r="CM4" s="379">
        <v>5</v>
      </c>
      <c r="CN4" s="379">
        <v>6</v>
      </c>
      <c r="CO4" s="379">
        <v>7</v>
      </c>
      <c r="CP4" s="379">
        <v>8</v>
      </c>
      <c r="CQ4" s="379">
        <v>9</v>
      </c>
      <c r="CR4" s="379">
        <v>10</v>
      </c>
      <c r="CS4" s="379">
        <v>11</v>
      </c>
      <c r="CT4" s="380">
        <v>12</v>
      </c>
      <c r="CU4" s="435"/>
    </row>
    <row r="5" spans="1:99">
      <c r="A5" s="439"/>
      <c r="B5" s="446">
        <v>1</v>
      </c>
      <c r="C5" s="447">
        <v>0.5</v>
      </c>
      <c r="D5" s="447">
        <v>0.5</v>
      </c>
      <c r="E5" s="447">
        <v>0.5</v>
      </c>
      <c r="F5" s="447">
        <v>0.5</v>
      </c>
      <c r="G5" s="447">
        <v>0.5</v>
      </c>
      <c r="H5" s="447">
        <v>0.5</v>
      </c>
      <c r="I5" s="447">
        <v>0.5</v>
      </c>
      <c r="J5" s="447">
        <v>0.5</v>
      </c>
      <c r="K5" s="447">
        <v>0.5</v>
      </c>
      <c r="L5" s="447">
        <v>0.5</v>
      </c>
      <c r="M5" s="447">
        <v>0.5</v>
      </c>
      <c r="N5" s="447">
        <v>0.5</v>
      </c>
      <c r="O5" s="447"/>
      <c r="P5" s="448">
        <v>1</v>
      </c>
      <c r="Q5" s="447">
        <v>0.67900000000000005</v>
      </c>
      <c r="R5" s="447">
        <v>0.67900000000000005</v>
      </c>
      <c r="S5" s="447">
        <v>0.67900000000000005</v>
      </c>
      <c r="T5" s="447">
        <v>0.67900000000000005</v>
      </c>
      <c r="U5" s="447">
        <v>0.67900000000000005</v>
      </c>
      <c r="V5" s="447">
        <v>0.67900000000000005</v>
      </c>
      <c r="W5" s="447">
        <v>0.80100000000000005</v>
      </c>
      <c r="X5" s="447">
        <v>0.80100000000000005</v>
      </c>
      <c r="Y5" s="447">
        <v>0.80100000000000005</v>
      </c>
      <c r="Z5" s="447">
        <v>0.80100000000000005</v>
      </c>
      <c r="AA5" s="447">
        <v>0.67900000000000005</v>
      </c>
      <c r="AB5" s="449">
        <v>0.67900000000000005</v>
      </c>
      <c r="AC5" s="447"/>
      <c r="AD5" s="448">
        <v>1</v>
      </c>
      <c r="AE5" s="499">
        <v>0.82</v>
      </c>
      <c r="AF5" s="499">
        <v>0.82</v>
      </c>
      <c r="AG5" s="499">
        <v>0.82</v>
      </c>
      <c r="AH5" s="499">
        <v>0.82</v>
      </c>
      <c r="AI5" s="499">
        <v>0.82</v>
      </c>
      <c r="AJ5" s="499">
        <v>0.86</v>
      </c>
      <c r="AK5" s="499">
        <v>0.86</v>
      </c>
      <c r="AL5" s="499">
        <v>0.86</v>
      </c>
      <c r="AM5" s="499">
        <v>0.86</v>
      </c>
      <c r="AN5" s="499">
        <v>0.82</v>
      </c>
      <c r="AO5" s="499">
        <v>0.82</v>
      </c>
      <c r="AP5" s="500">
        <v>0.82</v>
      </c>
      <c r="AQ5" s="447"/>
      <c r="AR5" s="450">
        <v>1</v>
      </c>
      <c r="AS5" s="451">
        <v>0.80800000000000005</v>
      </c>
      <c r="AT5" s="451">
        <v>0.80800000000000005</v>
      </c>
      <c r="AU5" s="452">
        <v>0.82799999999999996</v>
      </c>
      <c r="AV5" s="452">
        <v>0.82799999999999996</v>
      </c>
      <c r="AW5" s="452">
        <v>0.82799999999999996</v>
      </c>
      <c r="AX5" s="453">
        <v>0.79800000000000004</v>
      </c>
      <c r="AY5" s="453">
        <v>0.79800000000000004</v>
      </c>
      <c r="AZ5" s="453">
        <v>0.79800000000000004</v>
      </c>
      <c r="BA5" s="453">
        <v>0.79800000000000004</v>
      </c>
      <c r="BB5" s="451">
        <v>0.80800000000000005</v>
      </c>
      <c r="BC5" s="451">
        <v>0.80800000000000005</v>
      </c>
      <c r="BD5" s="457">
        <v>0.80800000000000005</v>
      </c>
      <c r="BE5" s="447"/>
      <c r="BF5" s="448">
        <v>1</v>
      </c>
      <c r="BG5" s="454">
        <v>0.77400000000000002</v>
      </c>
      <c r="BH5" s="454">
        <v>0.77400000000000002</v>
      </c>
      <c r="BI5" s="454">
        <v>0.77400000000000002</v>
      </c>
      <c r="BJ5" s="454">
        <v>0.77400000000000002</v>
      </c>
      <c r="BK5" s="454">
        <v>0.77400000000000002</v>
      </c>
      <c r="BL5" s="454">
        <v>0.77400000000000002</v>
      </c>
      <c r="BM5" s="454">
        <v>0.9</v>
      </c>
      <c r="BN5" s="454">
        <v>0.9</v>
      </c>
      <c r="BO5" s="454">
        <v>0.9</v>
      </c>
      <c r="BP5" s="454">
        <v>0.9</v>
      </c>
      <c r="BQ5" s="454">
        <v>0.77400000000000002</v>
      </c>
      <c r="BR5" s="455">
        <v>0.77400000000000002</v>
      </c>
      <c r="BS5" s="447"/>
      <c r="BT5" s="450">
        <v>1</v>
      </c>
      <c r="BU5" s="451">
        <v>0.92</v>
      </c>
      <c r="BV5" s="451">
        <v>0.92</v>
      </c>
      <c r="BW5" s="451">
        <v>0.92</v>
      </c>
      <c r="BX5" s="451">
        <v>0.92</v>
      </c>
      <c r="BY5" s="451">
        <v>0.92</v>
      </c>
      <c r="BZ5" s="456">
        <v>0.96</v>
      </c>
      <c r="CA5" s="456">
        <v>0.96</v>
      </c>
      <c r="CB5" s="456">
        <v>0.96</v>
      </c>
      <c r="CC5" s="456">
        <v>0.96</v>
      </c>
      <c r="CD5" s="451">
        <v>0.92</v>
      </c>
      <c r="CE5" s="451">
        <v>0.92</v>
      </c>
      <c r="CF5" s="457">
        <v>0.92</v>
      </c>
      <c r="CG5" s="447"/>
      <c r="CH5" s="450">
        <v>1</v>
      </c>
      <c r="CI5" s="454">
        <v>0.96299999999999997</v>
      </c>
      <c r="CJ5" s="454">
        <v>0.96299999999999997</v>
      </c>
      <c r="CK5" s="454">
        <v>0.98699999999999999</v>
      </c>
      <c r="CL5" s="454">
        <v>0.98699999999999999</v>
      </c>
      <c r="CM5" s="454">
        <v>0.98699999999999999</v>
      </c>
      <c r="CN5" s="454">
        <v>0.95099999999999996</v>
      </c>
      <c r="CO5" s="454">
        <v>0.95099999999999996</v>
      </c>
      <c r="CP5" s="454">
        <v>0.95099999999999996</v>
      </c>
      <c r="CQ5" s="454">
        <v>0.95099999999999996</v>
      </c>
      <c r="CR5" s="454">
        <v>0.96299999999999997</v>
      </c>
      <c r="CS5" s="454">
        <v>0.96299999999999997</v>
      </c>
      <c r="CT5" s="455">
        <v>0.96299999999999997</v>
      </c>
      <c r="CU5" s="435"/>
    </row>
    <row r="6" spans="1:99">
      <c r="A6" s="458"/>
      <c r="B6" s="459">
        <v>2</v>
      </c>
      <c r="C6" s="447">
        <v>0.5</v>
      </c>
      <c r="D6" s="447">
        <v>0.5</v>
      </c>
      <c r="E6" s="447">
        <v>0.5</v>
      </c>
      <c r="F6" s="447">
        <v>0.5</v>
      </c>
      <c r="G6" s="447">
        <v>0.5</v>
      </c>
      <c r="H6" s="447">
        <v>0.5</v>
      </c>
      <c r="I6" s="447">
        <v>0.5</v>
      </c>
      <c r="J6" s="447">
        <v>0.5</v>
      </c>
      <c r="K6" s="447">
        <v>0.5</v>
      </c>
      <c r="L6" s="447">
        <v>0.5</v>
      </c>
      <c r="M6" s="447">
        <v>0.5</v>
      </c>
      <c r="N6" s="447">
        <v>0.5</v>
      </c>
      <c r="O6" s="447"/>
      <c r="P6" s="460">
        <v>2</v>
      </c>
      <c r="Q6" s="447">
        <v>0.67900000000000005</v>
      </c>
      <c r="R6" s="447">
        <v>0.67900000000000005</v>
      </c>
      <c r="S6" s="447">
        <v>0.67900000000000005</v>
      </c>
      <c r="T6" s="447">
        <v>0.67900000000000005</v>
      </c>
      <c r="U6" s="447">
        <v>0.67900000000000005</v>
      </c>
      <c r="V6" s="447">
        <v>0.67900000000000005</v>
      </c>
      <c r="W6" s="447">
        <v>0.80100000000000005</v>
      </c>
      <c r="X6" s="447">
        <v>0.80100000000000005</v>
      </c>
      <c r="Y6" s="447">
        <v>0.80100000000000005</v>
      </c>
      <c r="Z6" s="447">
        <v>0.80100000000000005</v>
      </c>
      <c r="AA6" s="447">
        <v>0.67900000000000005</v>
      </c>
      <c r="AB6" s="449">
        <v>0.67900000000000005</v>
      </c>
      <c r="AC6" s="447"/>
      <c r="AD6" s="460">
        <v>2</v>
      </c>
      <c r="AE6" s="499">
        <v>0.82</v>
      </c>
      <c r="AF6" s="499">
        <v>0.82</v>
      </c>
      <c r="AG6" s="499">
        <v>0.82</v>
      </c>
      <c r="AH6" s="499">
        <v>0.82</v>
      </c>
      <c r="AI6" s="499">
        <v>0.82</v>
      </c>
      <c r="AJ6" s="499">
        <v>0.86</v>
      </c>
      <c r="AK6" s="499">
        <v>0.86</v>
      </c>
      <c r="AL6" s="499">
        <v>0.86</v>
      </c>
      <c r="AM6" s="499">
        <v>0.86</v>
      </c>
      <c r="AN6" s="499">
        <v>0.82</v>
      </c>
      <c r="AO6" s="499">
        <v>0.82</v>
      </c>
      <c r="AP6" s="500">
        <v>0.82</v>
      </c>
      <c r="AQ6" s="447"/>
      <c r="AR6" s="461">
        <v>2</v>
      </c>
      <c r="AS6" s="451">
        <v>0.80800000000000005</v>
      </c>
      <c r="AT6" s="451">
        <v>0.80800000000000005</v>
      </c>
      <c r="AU6" s="452">
        <v>0.82799999999999996</v>
      </c>
      <c r="AV6" s="452">
        <v>0.82799999999999996</v>
      </c>
      <c r="AW6" s="452">
        <v>0.82799999999999996</v>
      </c>
      <c r="AX6" s="453">
        <v>0.79800000000000004</v>
      </c>
      <c r="AY6" s="453">
        <v>0.79800000000000004</v>
      </c>
      <c r="AZ6" s="453">
        <v>0.79800000000000004</v>
      </c>
      <c r="BA6" s="453">
        <v>0.79800000000000004</v>
      </c>
      <c r="BB6" s="451">
        <v>0.80800000000000005</v>
      </c>
      <c r="BC6" s="451">
        <v>0.80800000000000005</v>
      </c>
      <c r="BD6" s="457">
        <v>0.80800000000000005</v>
      </c>
      <c r="BE6" s="447"/>
      <c r="BF6" s="460">
        <v>2</v>
      </c>
      <c r="BG6" s="454">
        <v>0.77400000000000002</v>
      </c>
      <c r="BH6" s="454">
        <v>0.77400000000000002</v>
      </c>
      <c r="BI6" s="454">
        <v>0.77400000000000002</v>
      </c>
      <c r="BJ6" s="454">
        <v>0.77400000000000002</v>
      </c>
      <c r="BK6" s="454">
        <v>0.77400000000000002</v>
      </c>
      <c r="BL6" s="454">
        <v>0.77400000000000002</v>
      </c>
      <c r="BM6" s="454">
        <v>0.9</v>
      </c>
      <c r="BN6" s="454">
        <v>0.9</v>
      </c>
      <c r="BO6" s="454">
        <v>0.9</v>
      </c>
      <c r="BP6" s="454">
        <v>0.9</v>
      </c>
      <c r="BQ6" s="454">
        <v>0.77400000000000002</v>
      </c>
      <c r="BR6" s="455">
        <v>0.77400000000000002</v>
      </c>
      <c r="BS6" s="447"/>
      <c r="BT6" s="461">
        <v>2</v>
      </c>
      <c r="BU6" s="451">
        <v>0.92</v>
      </c>
      <c r="BV6" s="451">
        <v>0.92</v>
      </c>
      <c r="BW6" s="451">
        <v>0.92</v>
      </c>
      <c r="BX6" s="451">
        <v>0.92</v>
      </c>
      <c r="BY6" s="451">
        <v>0.92</v>
      </c>
      <c r="BZ6" s="456">
        <v>0.96</v>
      </c>
      <c r="CA6" s="456">
        <v>0.96</v>
      </c>
      <c r="CB6" s="456">
        <v>0.96</v>
      </c>
      <c r="CC6" s="456">
        <v>0.96</v>
      </c>
      <c r="CD6" s="451">
        <v>0.92</v>
      </c>
      <c r="CE6" s="451">
        <v>0.92</v>
      </c>
      <c r="CF6" s="457">
        <v>0.92</v>
      </c>
      <c r="CG6" s="447"/>
      <c r="CH6" s="461">
        <v>2</v>
      </c>
      <c r="CI6" s="454">
        <v>0.96299999999999997</v>
      </c>
      <c r="CJ6" s="454">
        <v>0.96299999999999997</v>
      </c>
      <c r="CK6" s="454">
        <v>0.98699999999999999</v>
      </c>
      <c r="CL6" s="454">
        <v>0.98699999999999999</v>
      </c>
      <c r="CM6" s="454">
        <v>0.98699999999999999</v>
      </c>
      <c r="CN6" s="454">
        <v>0.95099999999999996</v>
      </c>
      <c r="CO6" s="454">
        <v>0.95099999999999996</v>
      </c>
      <c r="CP6" s="454">
        <v>0.95099999999999996</v>
      </c>
      <c r="CQ6" s="454">
        <v>0.95099999999999996</v>
      </c>
      <c r="CR6" s="454">
        <v>0.96299999999999997</v>
      </c>
      <c r="CS6" s="454">
        <v>0.96299999999999997</v>
      </c>
      <c r="CT6" s="455">
        <v>0.96299999999999997</v>
      </c>
      <c r="CU6" s="435"/>
    </row>
    <row r="7" spans="1:99">
      <c r="A7" s="458"/>
      <c r="B7" s="459">
        <v>3</v>
      </c>
      <c r="C7" s="447">
        <v>0.5</v>
      </c>
      <c r="D7" s="447">
        <v>0.5</v>
      </c>
      <c r="E7" s="447">
        <v>0.5</v>
      </c>
      <c r="F7" s="447">
        <v>0.5</v>
      </c>
      <c r="G7" s="447">
        <v>0.5</v>
      </c>
      <c r="H7" s="447">
        <v>0.5</v>
      </c>
      <c r="I7" s="447">
        <v>0.5</v>
      </c>
      <c r="J7" s="447">
        <v>0.5</v>
      </c>
      <c r="K7" s="447">
        <v>0.5</v>
      </c>
      <c r="L7" s="447">
        <v>0.5</v>
      </c>
      <c r="M7" s="447">
        <v>0.5</v>
      </c>
      <c r="N7" s="447">
        <v>0.5</v>
      </c>
      <c r="O7" s="447"/>
      <c r="P7" s="460">
        <v>3</v>
      </c>
      <c r="Q7" s="447">
        <v>0.67900000000000005</v>
      </c>
      <c r="R7" s="447">
        <v>0.67900000000000005</v>
      </c>
      <c r="S7" s="447">
        <v>0.67900000000000005</v>
      </c>
      <c r="T7" s="447">
        <v>0.67900000000000005</v>
      </c>
      <c r="U7" s="447">
        <v>0.67900000000000005</v>
      </c>
      <c r="V7" s="447">
        <v>0.67900000000000005</v>
      </c>
      <c r="W7" s="447">
        <v>0.80100000000000005</v>
      </c>
      <c r="X7" s="447">
        <v>0.80100000000000005</v>
      </c>
      <c r="Y7" s="447">
        <v>0.80100000000000005</v>
      </c>
      <c r="Z7" s="447">
        <v>0.80100000000000005</v>
      </c>
      <c r="AA7" s="447">
        <v>0.67900000000000005</v>
      </c>
      <c r="AB7" s="449">
        <v>0.67900000000000005</v>
      </c>
      <c r="AC7" s="447"/>
      <c r="AD7" s="460">
        <v>3</v>
      </c>
      <c r="AE7" s="499">
        <v>0.82</v>
      </c>
      <c r="AF7" s="499">
        <v>0.82</v>
      </c>
      <c r="AG7" s="499">
        <v>0.82</v>
      </c>
      <c r="AH7" s="499">
        <v>0.82</v>
      </c>
      <c r="AI7" s="499">
        <v>0.82</v>
      </c>
      <c r="AJ7" s="499">
        <v>0.86</v>
      </c>
      <c r="AK7" s="499">
        <v>0.86</v>
      </c>
      <c r="AL7" s="499">
        <v>0.86</v>
      </c>
      <c r="AM7" s="499">
        <v>0.86</v>
      </c>
      <c r="AN7" s="499">
        <v>0.82</v>
      </c>
      <c r="AO7" s="499">
        <v>0.82</v>
      </c>
      <c r="AP7" s="500">
        <v>0.82</v>
      </c>
      <c r="AQ7" s="447"/>
      <c r="AR7" s="461">
        <v>3</v>
      </c>
      <c r="AS7" s="451">
        <v>0.80800000000000005</v>
      </c>
      <c r="AT7" s="451">
        <v>0.80800000000000005</v>
      </c>
      <c r="AU7" s="452">
        <v>0.82799999999999996</v>
      </c>
      <c r="AV7" s="452">
        <v>0.82799999999999996</v>
      </c>
      <c r="AW7" s="452">
        <v>0.82799999999999996</v>
      </c>
      <c r="AX7" s="453">
        <v>0.79800000000000004</v>
      </c>
      <c r="AY7" s="453">
        <v>0.79800000000000004</v>
      </c>
      <c r="AZ7" s="453">
        <v>0.79800000000000004</v>
      </c>
      <c r="BA7" s="453">
        <v>0.79800000000000004</v>
      </c>
      <c r="BB7" s="451">
        <v>0.80800000000000005</v>
      </c>
      <c r="BC7" s="451">
        <v>0.80800000000000005</v>
      </c>
      <c r="BD7" s="457">
        <v>0.80800000000000005</v>
      </c>
      <c r="BE7" s="447"/>
      <c r="BF7" s="460">
        <v>3</v>
      </c>
      <c r="BG7" s="454">
        <v>0.77400000000000002</v>
      </c>
      <c r="BH7" s="454">
        <v>0.77400000000000002</v>
      </c>
      <c r="BI7" s="454">
        <v>0.77400000000000002</v>
      </c>
      <c r="BJ7" s="454">
        <v>0.77400000000000002</v>
      </c>
      <c r="BK7" s="454">
        <v>0.77400000000000002</v>
      </c>
      <c r="BL7" s="454">
        <v>0.77400000000000002</v>
      </c>
      <c r="BM7" s="454">
        <v>0.9</v>
      </c>
      <c r="BN7" s="454">
        <v>0.9</v>
      </c>
      <c r="BO7" s="454">
        <v>0.9</v>
      </c>
      <c r="BP7" s="454">
        <v>0.9</v>
      </c>
      <c r="BQ7" s="454">
        <v>0.77400000000000002</v>
      </c>
      <c r="BR7" s="455">
        <v>0.77400000000000002</v>
      </c>
      <c r="BS7" s="447"/>
      <c r="BT7" s="461">
        <v>3</v>
      </c>
      <c r="BU7" s="451">
        <v>0.92</v>
      </c>
      <c r="BV7" s="451">
        <v>0.92</v>
      </c>
      <c r="BW7" s="451">
        <v>0.92</v>
      </c>
      <c r="BX7" s="451">
        <v>0.92</v>
      </c>
      <c r="BY7" s="451">
        <v>0.92</v>
      </c>
      <c r="BZ7" s="456">
        <v>0.96</v>
      </c>
      <c r="CA7" s="456">
        <v>0.96</v>
      </c>
      <c r="CB7" s="456">
        <v>0.96</v>
      </c>
      <c r="CC7" s="456">
        <v>0.96</v>
      </c>
      <c r="CD7" s="451">
        <v>0.92</v>
      </c>
      <c r="CE7" s="451">
        <v>0.92</v>
      </c>
      <c r="CF7" s="457">
        <v>0.92</v>
      </c>
      <c r="CG7" s="447"/>
      <c r="CH7" s="461">
        <v>3</v>
      </c>
      <c r="CI7" s="454">
        <v>0.96299999999999997</v>
      </c>
      <c r="CJ7" s="454">
        <v>0.96299999999999997</v>
      </c>
      <c r="CK7" s="454">
        <v>0.98699999999999999</v>
      </c>
      <c r="CL7" s="454">
        <v>0.98699999999999999</v>
      </c>
      <c r="CM7" s="454">
        <v>0.98699999999999999</v>
      </c>
      <c r="CN7" s="454">
        <v>0.95099999999999996</v>
      </c>
      <c r="CO7" s="454">
        <v>0.95099999999999996</v>
      </c>
      <c r="CP7" s="454">
        <v>0.95099999999999996</v>
      </c>
      <c r="CQ7" s="454">
        <v>0.95099999999999996</v>
      </c>
      <c r="CR7" s="454">
        <v>0.96299999999999997</v>
      </c>
      <c r="CS7" s="454">
        <v>0.96299999999999997</v>
      </c>
      <c r="CT7" s="455">
        <v>0.96299999999999997</v>
      </c>
      <c r="CU7" s="435"/>
    </row>
    <row r="8" spans="1:99">
      <c r="A8" s="439"/>
      <c r="B8" s="459">
        <v>4</v>
      </c>
      <c r="C8" s="447">
        <v>0.5</v>
      </c>
      <c r="D8" s="447">
        <v>0.5</v>
      </c>
      <c r="E8" s="447">
        <v>0.5</v>
      </c>
      <c r="F8" s="447">
        <v>0.5</v>
      </c>
      <c r="G8" s="447">
        <v>0.5</v>
      </c>
      <c r="H8" s="447">
        <v>0.5</v>
      </c>
      <c r="I8" s="447">
        <v>0.5</v>
      </c>
      <c r="J8" s="447">
        <v>0.5</v>
      </c>
      <c r="K8" s="447">
        <v>0.5</v>
      </c>
      <c r="L8" s="447">
        <v>0.5</v>
      </c>
      <c r="M8" s="447">
        <v>0.5</v>
      </c>
      <c r="N8" s="447">
        <v>0.5</v>
      </c>
      <c r="O8" s="447"/>
      <c r="P8" s="460">
        <v>4</v>
      </c>
      <c r="Q8" s="447">
        <v>0.67900000000000005</v>
      </c>
      <c r="R8" s="447">
        <v>0.67900000000000005</v>
      </c>
      <c r="S8" s="447">
        <v>0.67900000000000005</v>
      </c>
      <c r="T8" s="447">
        <v>0.67900000000000005</v>
      </c>
      <c r="U8" s="447">
        <v>0.67900000000000005</v>
      </c>
      <c r="V8" s="447">
        <v>0.67900000000000005</v>
      </c>
      <c r="W8" s="447">
        <v>0.80100000000000005</v>
      </c>
      <c r="X8" s="447">
        <v>0.80100000000000005</v>
      </c>
      <c r="Y8" s="447">
        <v>0.80100000000000005</v>
      </c>
      <c r="Z8" s="447">
        <v>0.80100000000000005</v>
      </c>
      <c r="AA8" s="447">
        <v>0.67900000000000005</v>
      </c>
      <c r="AB8" s="449">
        <v>0.67900000000000005</v>
      </c>
      <c r="AC8" s="447"/>
      <c r="AD8" s="460">
        <v>4</v>
      </c>
      <c r="AE8" s="499">
        <v>0.82</v>
      </c>
      <c r="AF8" s="499">
        <v>0.82</v>
      </c>
      <c r="AG8" s="499">
        <v>0.82</v>
      </c>
      <c r="AH8" s="499">
        <v>0.82</v>
      </c>
      <c r="AI8" s="499">
        <v>0.82</v>
      </c>
      <c r="AJ8" s="499">
        <v>0.86</v>
      </c>
      <c r="AK8" s="499">
        <v>0.86</v>
      </c>
      <c r="AL8" s="499">
        <v>0.86</v>
      </c>
      <c r="AM8" s="499">
        <v>0.86</v>
      </c>
      <c r="AN8" s="499">
        <v>0.82</v>
      </c>
      <c r="AO8" s="499">
        <v>0.82</v>
      </c>
      <c r="AP8" s="500">
        <v>0.82</v>
      </c>
      <c r="AQ8" s="447"/>
      <c r="AR8" s="461">
        <v>4</v>
      </c>
      <c r="AS8" s="451">
        <v>0.80800000000000005</v>
      </c>
      <c r="AT8" s="451">
        <v>0.80800000000000005</v>
      </c>
      <c r="AU8" s="452">
        <v>0.82799999999999996</v>
      </c>
      <c r="AV8" s="452">
        <v>0.82799999999999996</v>
      </c>
      <c r="AW8" s="452">
        <v>0.82799999999999996</v>
      </c>
      <c r="AX8" s="453">
        <v>0.79800000000000004</v>
      </c>
      <c r="AY8" s="453">
        <v>0.79800000000000004</v>
      </c>
      <c r="AZ8" s="453">
        <v>0.79800000000000004</v>
      </c>
      <c r="BA8" s="453">
        <v>0.79800000000000004</v>
      </c>
      <c r="BB8" s="451">
        <v>0.80800000000000005</v>
      </c>
      <c r="BC8" s="451">
        <v>0.80800000000000005</v>
      </c>
      <c r="BD8" s="457">
        <v>0.80800000000000005</v>
      </c>
      <c r="BE8" s="447"/>
      <c r="BF8" s="460">
        <v>4</v>
      </c>
      <c r="BG8" s="454">
        <v>0.77400000000000002</v>
      </c>
      <c r="BH8" s="454">
        <v>0.77400000000000002</v>
      </c>
      <c r="BI8" s="454">
        <v>0.77400000000000002</v>
      </c>
      <c r="BJ8" s="454">
        <v>0.77400000000000002</v>
      </c>
      <c r="BK8" s="454">
        <v>0.77400000000000002</v>
      </c>
      <c r="BL8" s="454">
        <v>0.77400000000000002</v>
      </c>
      <c r="BM8" s="454">
        <v>0.9</v>
      </c>
      <c r="BN8" s="454">
        <v>0.9</v>
      </c>
      <c r="BO8" s="454">
        <v>0.9</v>
      </c>
      <c r="BP8" s="454">
        <v>0.9</v>
      </c>
      <c r="BQ8" s="454">
        <v>0.77400000000000002</v>
      </c>
      <c r="BR8" s="455">
        <v>0.77400000000000002</v>
      </c>
      <c r="BS8" s="447"/>
      <c r="BT8" s="461">
        <v>4</v>
      </c>
      <c r="BU8" s="451">
        <v>0.92</v>
      </c>
      <c r="BV8" s="451">
        <v>0.92</v>
      </c>
      <c r="BW8" s="451">
        <v>0.92</v>
      </c>
      <c r="BX8" s="451">
        <v>0.92</v>
      </c>
      <c r="BY8" s="451">
        <v>0.92</v>
      </c>
      <c r="BZ8" s="456">
        <v>0.96</v>
      </c>
      <c r="CA8" s="456">
        <v>0.96</v>
      </c>
      <c r="CB8" s="456">
        <v>0.96</v>
      </c>
      <c r="CC8" s="456">
        <v>0.96</v>
      </c>
      <c r="CD8" s="451">
        <v>0.92</v>
      </c>
      <c r="CE8" s="451">
        <v>0.92</v>
      </c>
      <c r="CF8" s="457">
        <v>0.92</v>
      </c>
      <c r="CG8" s="447"/>
      <c r="CH8" s="461">
        <v>4</v>
      </c>
      <c r="CI8" s="454">
        <v>0.96299999999999997</v>
      </c>
      <c r="CJ8" s="454">
        <v>0.96299999999999997</v>
      </c>
      <c r="CK8" s="454">
        <v>0.98699999999999999</v>
      </c>
      <c r="CL8" s="454">
        <v>0.98699999999999999</v>
      </c>
      <c r="CM8" s="454">
        <v>0.98699999999999999</v>
      </c>
      <c r="CN8" s="454">
        <v>0.95099999999999996</v>
      </c>
      <c r="CO8" s="454">
        <v>0.95099999999999996</v>
      </c>
      <c r="CP8" s="454">
        <v>0.95099999999999996</v>
      </c>
      <c r="CQ8" s="454">
        <v>0.95099999999999996</v>
      </c>
      <c r="CR8" s="454">
        <v>0.96299999999999997</v>
      </c>
      <c r="CS8" s="454">
        <v>0.96299999999999997</v>
      </c>
      <c r="CT8" s="455">
        <v>0.96299999999999997</v>
      </c>
      <c r="CU8" s="435"/>
    </row>
    <row r="9" spans="1:99">
      <c r="A9" s="439"/>
      <c r="B9" s="459">
        <v>5</v>
      </c>
      <c r="C9" s="447">
        <v>0.5</v>
      </c>
      <c r="D9" s="447">
        <v>0.5</v>
      </c>
      <c r="E9" s="447">
        <v>0.5</v>
      </c>
      <c r="F9" s="447">
        <v>0.5</v>
      </c>
      <c r="G9" s="447">
        <v>0.5</v>
      </c>
      <c r="H9" s="447">
        <v>0.5</v>
      </c>
      <c r="I9" s="447">
        <v>0.5</v>
      </c>
      <c r="J9" s="447">
        <v>0.5</v>
      </c>
      <c r="K9" s="447">
        <v>0.5</v>
      </c>
      <c r="L9" s="447">
        <v>0.5</v>
      </c>
      <c r="M9" s="447">
        <v>0.5</v>
      </c>
      <c r="N9" s="447">
        <v>0.5</v>
      </c>
      <c r="O9" s="447"/>
      <c r="P9" s="460">
        <v>5</v>
      </c>
      <c r="Q9" s="447">
        <v>0.67900000000000005</v>
      </c>
      <c r="R9" s="447">
        <v>0.67900000000000005</v>
      </c>
      <c r="S9" s="447">
        <v>0.67900000000000005</v>
      </c>
      <c r="T9" s="447">
        <v>0.67900000000000005</v>
      </c>
      <c r="U9" s="447">
        <v>0.67900000000000005</v>
      </c>
      <c r="V9" s="447">
        <v>0.67900000000000005</v>
      </c>
      <c r="W9" s="447">
        <v>0.80100000000000005</v>
      </c>
      <c r="X9" s="447">
        <v>0.80100000000000005</v>
      </c>
      <c r="Y9" s="447">
        <v>0.80100000000000005</v>
      </c>
      <c r="Z9" s="447">
        <v>0.80100000000000005</v>
      </c>
      <c r="AA9" s="447">
        <v>0.67900000000000005</v>
      </c>
      <c r="AB9" s="449">
        <v>0.67900000000000005</v>
      </c>
      <c r="AC9" s="447"/>
      <c r="AD9" s="460">
        <v>5</v>
      </c>
      <c r="AE9" s="499">
        <v>0.82</v>
      </c>
      <c r="AF9" s="499">
        <v>0.82</v>
      </c>
      <c r="AG9" s="499">
        <v>0.82</v>
      </c>
      <c r="AH9" s="499">
        <v>0.82</v>
      </c>
      <c r="AI9" s="499">
        <v>0.82</v>
      </c>
      <c r="AJ9" s="499">
        <v>0.86</v>
      </c>
      <c r="AK9" s="499">
        <v>0.86</v>
      </c>
      <c r="AL9" s="499">
        <v>0.86</v>
      </c>
      <c r="AM9" s="499">
        <v>0.86</v>
      </c>
      <c r="AN9" s="499">
        <v>0.82</v>
      </c>
      <c r="AO9" s="499">
        <v>0.82</v>
      </c>
      <c r="AP9" s="500">
        <v>0.82</v>
      </c>
      <c r="AQ9" s="447"/>
      <c r="AR9" s="461">
        <v>5</v>
      </c>
      <c r="AS9" s="451">
        <v>0.80800000000000005</v>
      </c>
      <c r="AT9" s="451">
        <v>0.80800000000000005</v>
      </c>
      <c r="AU9" s="452">
        <v>0.82799999999999996</v>
      </c>
      <c r="AV9" s="452">
        <v>0.82799999999999996</v>
      </c>
      <c r="AW9" s="452">
        <v>0.82799999999999996</v>
      </c>
      <c r="AX9" s="453">
        <v>0.79800000000000004</v>
      </c>
      <c r="AY9" s="453">
        <v>0.79800000000000004</v>
      </c>
      <c r="AZ9" s="453">
        <v>0.79800000000000004</v>
      </c>
      <c r="BA9" s="453">
        <v>0.79800000000000004</v>
      </c>
      <c r="BB9" s="451">
        <v>0.80800000000000005</v>
      </c>
      <c r="BC9" s="451">
        <v>0.80800000000000005</v>
      </c>
      <c r="BD9" s="457">
        <v>0.80800000000000005</v>
      </c>
      <c r="BE9" s="447"/>
      <c r="BF9" s="460">
        <v>5</v>
      </c>
      <c r="BG9" s="454">
        <v>0.77400000000000002</v>
      </c>
      <c r="BH9" s="454">
        <v>0.77400000000000002</v>
      </c>
      <c r="BI9" s="454">
        <v>0.77400000000000002</v>
      </c>
      <c r="BJ9" s="454">
        <v>0.77400000000000002</v>
      </c>
      <c r="BK9" s="454">
        <v>0.77400000000000002</v>
      </c>
      <c r="BL9" s="454">
        <v>0.77400000000000002</v>
      </c>
      <c r="BM9" s="454">
        <v>0.9</v>
      </c>
      <c r="BN9" s="454">
        <v>0.9</v>
      </c>
      <c r="BO9" s="454">
        <v>0.9</v>
      </c>
      <c r="BP9" s="454">
        <v>0.9</v>
      </c>
      <c r="BQ9" s="454">
        <v>0.77400000000000002</v>
      </c>
      <c r="BR9" s="455">
        <v>0.77400000000000002</v>
      </c>
      <c r="BS9" s="447"/>
      <c r="BT9" s="461">
        <v>5</v>
      </c>
      <c r="BU9" s="451">
        <v>0.92</v>
      </c>
      <c r="BV9" s="451">
        <v>0.92</v>
      </c>
      <c r="BW9" s="451">
        <v>0.92</v>
      </c>
      <c r="BX9" s="451">
        <v>0.92</v>
      </c>
      <c r="BY9" s="451">
        <v>0.92</v>
      </c>
      <c r="BZ9" s="456">
        <v>0.96</v>
      </c>
      <c r="CA9" s="456">
        <v>0.96</v>
      </c>
      <c r="CB9" s="456">
        <v>0.96</v>
      </c>
      <c r="CC9" s="456">
        <v>0.96</v>
      </c>
      <c r="CD9" s="451">
        <v>0.92</v>
      </c>
      <c r="CE9" s="451">
        <v>0.92</v>
      </c>
      <c r="CF9" s="457">
        <v>0.92</v>
      </c>
      <c r="CG9" s="447"/>
      <c r="CH9" s="461">
        <v>5</v>
      </c>
      <c r="CI9" s="454">
        <v>0.96299999999999997</v>
      </c>
      <c r="CJ9" s="454">
        <v>0.96299999999999997</v>
      </c>
      <c r="CK9" s="454">
        <v>0.98699999999999999</v>
      </c>
      <c r="CL9" s="454">
        <v>0.98699999999999999</v>
      </c>
      <c r="CM9" s="454">
        <v>0.98699999999999999</v>
      </c>
      <c r="CN9" s="454">
        <v>0.95099999999999996</v>
      </c>
      <c r="CO9" s="454">
        <v>0.95099999999999996</v>
      </c>
      <c r="CP9" s="454">
        <v>0.95099999999999996</v>
      </c>
      <c r="CQ9" s="454">
        <v>0.95099999999999996</v>
      </c>
      <c r="CR9" s="454">
        <v>0.96299999999999997</v>
      </c>
      <c r="CS9" s="454">
        <v>0.96299999999999997</v>
      </c>
      <c r="CT9" s="455">
        <v>0.96299999999999997</v>
      </c>
      <c r="CU9" s="435"/>
    </row>
    <row r="10" spans="1:99">
      <c r="A10" s="439"/>
      <c r="B10" s="459">
        <v>6</v>
      </c>
      <c r="C10" s="447">
        <v>0.5</v>
      </c>
      <c r="D10" s="447">
        <v>0.5</v>
      </c>
      <c r="E10" s="447">
        <v>0.5</v>
      </c>
      <c r="F10" s="447">
        <v>0.5</v>
      </c>
      <c r="G10" s="447">
        <v>0.5</v>
      </c>
      <c r="H10" s="447">
        <v>0.5</v>
      </c>
      <c r="I10" s="447">
        <v>0.5</v>
      </c>
      <c r="J10" s="447">
        <v>0.5</v>
      </c>
      <c r="K10" s="447">
        <v>0.5</v>
      </c>
      <c r="L10" s="447">
        <v>0.5</v>
      </c>
      <c r="M10" s="447">
        <v>0.5</v>
      </c>
      <c r="N10" s="447">
        <v>0.5</v>
      </c>
      <c r="O10" s="447"/>
      <c r="P10" s="460">
        <v>6</v>
      </c>
      <c r="Q10" s="447">
        <v>0.67900000000000005</v>
      </c>
      <c r="R10" s="447">
        <v>0.67900000000000005</v>
      </c>
      <c r="S10" s="447">
        <v>0.67900000000000005</v>
      </c>
      <c r="T10" s="447">
        <v>0.67900000000000005</v>
      </c>
      <c r="U10" s="447">
        <v>0.67900000000000005</v>
      </c>
      <c r="V10" s="447">
        <v>0.67900000000000005</v>
      </c>
      <c r="W10" s="447">
        <v>0.80100000000000005</v>
      </c>
      <c r="X10" s="447">
        <v>0.80100000000000005</v>
      </c>
      <c r="Y10" s="447">
        <v>0.80100000000000005</v>
      </c>
      <c r="Z10" s="447">
        <v>0.80100000000000005</v>
      </c>
      <c r="AA10" s="447">
        <v>0.67900000000000005</v>
      </c>
      <c r="AB10" s="449">
        <v>0.67900000000000005</v>
      </c>
      <c r="AC10" s="447"/>
      <c r="AD10" s="460">
        <v>6</v>
      </c>
      <c r="AE10" s="499">
        <v>0.82</v>
      </c>
      <c r="AF10" s="499">
        <v>0.82</v>
      </c>
      <c r="AG10" s="499">
        <v>0.82</v>
      </c>
      <c r="AH10" s="499">
        <v>0.82</v>
      </c>
      <c r="AI10" s="499">
        <v>0.82</v>
      </c>
      <c r="AJ10" s="499">
        <v>0.86</v>
      </c>
      <c r="AK10" s="499">
        <v>0.86</v>
      </c>
      <c r="AL10" s="499">
        <v>0.86</v>
      </c>
      <c r="AM10" s="499">
        <v>0.86</v>
      </c>
      <c r="AN10" s="499">
        <v>0.82</v>
      </c>
      <c r="AO10" s="499">
        <v>0.82</v>
      </c>
      <c r="AP10" s="500">
        <v>0.82</v>
      </c>
      <c r="AQ10" s="447"/>
      <c r="AR10" s="461">
        <v>6</v>
      </c>
      <c r="AS10" s="451">
        <v>0.80800000000000005</v>
      </c>
      <c r="AT10" s="451">
        <v>0.80800000000000005</v>
      </c>
      <c r="AU10" s="452">
        <v>0.82799999999999996</v>
      </c>
      <c r="AV10" s="452">
        <v>0.82799999999999996</v>
      </c>
      <c r="AW10" s="452">
        <v>0.82799999999999996</v>
      </c>
      <c r="AX10" s="453">
        <v>0.79800000000000004</v>
      </c>
      <c r="AY10" s="453">
        <v>0.79800000000000004</v>
      </c>
      <c r="AZ10" s="453">
        <v>0.79800000000000004</v>
      </c>
      <c r="BA10" s="453">
        <v>0.79800000000000004</v>
      </c>
      <c r="BB10" s="451">
        <v>0.80800000000000005</v>
      </c>
      <c r="BC10" s="451">
        <v>0.80800000000000005</v>
      </c>
      <c r="BD10" s="457">
        <v>0.80800000000000005</v>
      </c>
      <c r="BE10" s="447"/>
      <c r="BF10" s="460">
        <v>6</v>
      </c>
      <c r="BG10" s="454">
        <v>0.77400000000000002</v>
      </c>
      <c r="BH10" s="454">
        <v>0.77400000000000002</v>
      </c>
      <c r="BI10" s="454">
        <v>0.77400000000000002</v>
      </c>
      <c r="BJ10" s="454">
        <v>0.77400000000000002</v>
      </c>
      <c r="BK10" s="454">
        <v>0.77400000000000002</v>
      </c>
      <c r="BL10" s="454">
        <v>0.77400000000000002</v>
      </c>
      <c r="BM10" s="454">
        <v>0.9</v>
      </c>
      <c r="BN10" s="454">
        <v>0.9</v>
      </c>
      <c r="BO10" s="454">
        <v>0.9</v>
      </c>
      <c r="BP10" s="454">
        <v>0.9</v>
      </c>
      <c r="BQ10" s="454">
        <v>0.77400000000000002</v>
      </c>
      <c r="BR10" s="455">
        <v>0.77400000000000002</v>
      </c>
      <c r="BS10" s="447"/>
      <c r="BT10" s="461">
        <v>6</v>
      </c>
      <c r="BU10" s="451">
        <v>0.92</v>
      </c>
      <c r="BV10" s="451">
        <v>0.92</v>
      </c>
      <c r="BW10" s="451">
        <v>0.92</v>
      </c>
      <c r="BX10" s="451">
        <v>0.92</v>
      </c>
      <c r="BY10" s="451">
        <v>0.92</v>
      </c>
      <c r="BZ10" s="456">
        <v>0.96</v>
      </c>
      <c r="CA10" s="456">
        <v>0.96</v>
      </c>
      <c r="CB10" s="456">
        <v>0.96</v>
      </c>
      <c r="CC10" s="456">
        <v>0.96</v>
      </c>
      <c r="CD10" s="451">
        <v>0.92</v>
      </c>
      <c r="CE10" s="451">
        <v>0.92</v>
      </c>
      <c r="CF10" s="457">
        <v>0.92</v>
      </c>
      <c r="CG10" s="447"/>
      <c r="CH10" s="461">
        <v>6</v>
      </c>
      <c r="CI10" s="454">
        <v>0.96299999999999997</v>
      </c>
      <c r="CJ10" s="454">
        <v>0.96299999999999997</v>
      </c>
      <c r="CK10" s="454">
        <v>0.98699999999999999</v>
      </c>
      <c r="CL10" s="454">
        <v>0.98699999999999999</v>
      </c>
      <c r="CM10" s="454">
        <v>0.98699999999999999</v>
      </c>
      <c r="CN10" s="454">
        <v>0.95099999999999996</v>
      </c>
      <c r="CO10" s="454">
        <v>0.95099999999999996</v>
      </c>
      <c r="CP10" s="454">
        <v>0.95099999999999996</v>
      </c>
      <c r="CQ10" s="454">
        <v>0.95099999999999996</v>
      </c>
      <c r="CR10" s="454">
        <v>0.96299999999999997</v>
      </c>
      <c r="CS10" s="454">
        <v>0.96299999999999997</v>
      </c>
      <c r="CT10" s="455">
        <v>0.96299999999999997</v>
      </c>
      <c r="CU10" s="435"/>
    </row>
    <row r="11" spans="1:99">
      <c r="A11" s="439"/>
      <c r="B11" s="459">
        <v>7</v>
      </c>
      <c r="C11" s="447">
        <v>0.5</v>
      </c>
      <c r="D11" s="447">
        <v>0.5</v>
      </c>
      <c r="E11" s="447">
        <v>0.5</v>
      </c>
      <c r="F11" s="447">
        <v>0.5</v>
      </c>
      <c r="G11" s="447">
        <v>0.5</v>
      </c>
      <c r="H11" s="447">
        <v>0.5</v>
      </c>
      <c r="I11" s="447">
        <v>0.5</v>
      </c>
      <c r="J11" s="447">
        <v>0.5</v>
      </c>
      <c r="K11" s="447">
        <v>0.5</v>
      </c>
      <c r="L11" s="447">
        <v>0.5</v>
      </c>
      <c r="M11" s="447">
        <v>0.5</v>
      </c>
      <c r="N11" s="447">
        <v>0.5</v>
      </c>
      <c r="O11" s="447"/>
      <c r="P11" s="460">
        <v>7</v>
      </c>
      <c r="Q11" s="447">
        <v>0.94699999999999995</v>
      </c>
      <c r="R11" s="447">
        <v>0.94699999999999995</v>
      </c>
      <c r="S11" s="447">
        <v>0.94699999999999995</v>
      </c>
      <c r="T11" s="447">
        <v>0.94699999999999995</v>
      </c>
      <c r="U11" s="447">
        <v>0.94699999999999995</v>
      </c>
      <c r="V11" s="447">
        <v>0.94699999999999995</v>
      </c>
      <c r="W11" s="447">
        <v>1.3420000000000001</v>
      </c>
      <c r="X11" s="447">
        <v>1.3420000000000001</v>
      </c>
      <c r="Y11" s="447">
        <v>1.3420000000000001</v>
      </c>
      <c r="Z11" s="447">
        <v>1.3420000000000001</v>
      </c>
      <c r="AA11" s="447">
        <v>0.94699999999999995</v>
      </c>
      <c r="AB11" s="449">
        <v>0.94699999999999995</v>
      </c>
      <c r="AC11" s="447"/>
      <c r="AD11" s="460">
        <v>7</v>
      </c>
      <c r="AE11" s="499">
        <v>0.89</v>
      </c>
      <c r="AF11" s="499">
        <v>0.89</v>
      </c>
      <c r="AG11" s="499">
        <v>0.89</v>
      </c>
      <c r="AH11" s="499">
        <v>0.89</v>
      </c>
      <c r="AI11" s="499">
        <v>0.89</v>
      </c>
      <c r="AJ11" s="499">
        <v>0.86</v>
      </c>
      <c r="AK11" s="499">
        <v>0.86</v>
      </c>
      <c r="AL11" s="499">
        <v>0.86</v>
      </c>
      <c r="AM11" s="499">
        <v>0.86</v>
      </c>
      <c r="AN11" s="499">
        <v>0.89</v>
      </c>
      <c r="AO11" s="499">
        <v>0.89</v>
      </c>
      <c r="AP11" s="500">
        <v>0.89</v>
      </c>
      <c r="AQ11" s="447"/>
      <c r="AR11" s="461">
        <v>7</v>
      </c>
      <c r="AS11" s="462">
        <v>0.85699999999999998</v>
      </c>
      <c r="AT11" s="462">
        <v>0.85699999999999998</v>
      </c>
      <c r="AU11" s="463">
        <v>0.81899999999999995</v>
      </c>
      <c r="AV11" s="463">
        <v>0.81899999999999995</v>
      </c>
      <c r="AW11" s="463">
        <v>0.81899999999999995</v>
      </c>
      <c r="AX11" s="456">
        <v>1.069</v>
      </c>
      <c r="AY11" s="456">
        <v>1.069</v>
      </c>
      <c r="AZ11" s="456">
        <v>1.069</v>
      </c>
      <c r="BA11" s="456">
        <v>1.069</v>
      </c>
      <c r="BB11" s="462">
        <v>0.85699999999999998</v>
      </c>
      <c r="BC11" s="462">
        <v>0.85699999999999998</v>
      </c>
      <c r="BD11" s="464">
        <v>0.85699999999999998</v>
      </c>
      <c r="BE11" s="447"/>
      <c r="BF11" s="460">
        <v>7</v>
      </c>
      <c r="BG11" s="454">
        <v>1.0780000000000001</v>
      </c>
      <c r="BH11" s="454">
        <v>1.0780000000000001</v>
      </c>
      <c r="BI11" s="454">
        <v>1.0780000000000001</v>
      </c>
      <c r="BJ11" s="454">
        <v>1.0780000000000001</v>
      </c>
      <c r="BK11" s="454">
        <v>1.0780000000000001</v>
      </c>
      <c r="BL11" s="454">
        <v>1.0780000000000001</v>
      </c>
      <c r="BM11" s="454">
        <v>1.181</v>
      </c>
      <c r="BN11" s="454">
        <v>1.181</v>
      </c>
      <c r="BO11" s="454">
        <v>1.181</v>
      </c>
      <c r="BP11" s="454">
        <v>1.181</v>
      </c>
      <c r="BQ11" s="454">
        <v>1.0780000000000001</v>
      </c>
      <c r="BR11" s="455">
        <v>1.0780000000000001</v>
      </c>
      <c r="BS11" s="447"/>
      <c r="BT11" s="461">
        <v>7</v>
      </c>
      <c r="BU11" s="462">
        <v>1</v>
      </c>
      <c r="BV11" s="462">
        <v>1</v>
      </c>
      <c r="BW11" s="462">
        <v>1</v>
      </c>
      <c r="BX11" s="462">
        <v>1</v>
      </c>
      <c r="BY11" s="462">
        <v>1</v>
      </c>
      <c r="BZ11" s="456">
        <v>0.96</v>
      </c>
      <c r="CA11" s="456">
        <v>0.96</v>
      </c>
      <c r="CB11" s="456">
        <v>0.96</v>
      </c>
      <c r="CC11" s="456">
        <v>0.96</v>
      </c>
      <c r="CD11" s="462">
        <v>1</v>
      </c>
      <c r="CE11" s="462">
        <v>1</v>
      </c>
      <c r="CF11" s="464">
        <v>1</v>
      </c>
      <c r="CG11" s="447"/>
      <c r="CH11" s="461">
        <v>7</v>
      </c>
      <c r="CI11" s="454">
        <v>1.018</v>
      </c>
      <c r="CJ11" s="454">
        <v>1.018</v>
      </c>
      <c r="CK11" s="454">
        <v>0.93700000000000006</v>
      </c>
      <c r="CL11" s="454">
        <v>0.93700000000000006</v>
      </c>
      <c r="CM11" s="454">
        <v>0.93700000000000006</v>
      </c>
      <c r="CN11" s="454">
        <v>1.0109999999999999</v>
      </c>
      <c r="CO11" s="454">
        <v>1.0109999999999999</v>
      </c>
      <c r="CP11" s="454">
        <v>1.0109999999999999</v>
      </c>
      <c r="CQ11" s="454">
        <v>1.0109999999999999</v>
      </c>
      <c r="CR11" s="454">
        <v>1.018</v>
      </c>
      <c r="CS11" s="454">
        <v>1.018</v>
      </c>
      <c r="CT11" s="455">
        <v>1.018</v>
      </c>
      <c r="CU11" s="435"/>
    </row>
    <row r="12" spans="1:99">
      <c r="A12" s="439"/>
      <c r="B12" s="459">
        <v>8</v>
      </c>
      <c r="C12" s="447">
        <v>0.5</v>
      </c>
      <c r="D12" s="447">
        <v>0.5</v>
      </c>
      <c r="E12" s="447">
        <v>0.5</v>
      </c>
      <c r="F12" s="447">
        <v>0.5</v>
      </c>
      <c r="G12" s="447">
        <v>0.5</v>
      </c>
      <c r="H12" s="447">
        <v>0.5</v>
      </c>
      <c r="I12" s="447">
        <v>0.5</v>
      </c>
      <c r="J12" s="447">
        <v>0.5</v>
      </c>
      <c r="K12" s="447">
        <v>0.5</v>
      </c>
      <c r="L12" s="447">
        <v>0.5</v>
      </c>
      <c r="M12" s="447">
        <v>0.5</v>
      </c>
      <c r="N12" s="447">
        <v>0.5</v>
      </c>
      <c r="O12" s="447"/>
      <c r="P12" s="460">
        <v>8</v>
      </c>
      <c r="Q12" s="447">
        <v>0.94699999999999995</v>
      </c>
      <c r="R12" s="447">
        <v>0.94699999999999995</v>
      </c>
      <c r="S12" s="447">
        <v>0.94699999999999995</v>
      </c>
      <c r="T12" s="447">
        <v>0.94699999999999995</v>
      </c>
      <c r="U12" s="447">
        <v>0.94699999999999995</v>
      </c>
      <c r="V12" s="447">
        <v>0.94699999999999995</v>
      </c>
      <c r="W12" s="447">
        <v>1.3420000000000001</v>
      </c>
      <c r="X12" s="447">
        <v>1.3420000000000001</v>
      </c>
      <c r="Y12" s="447">
        <v>1.3420000000000001</v>
      </c>
      <c r="Z12" s="447">
        <v>1.3420000000000001</v>
      </c>
      <c r="AA12" s="447">
        <v>0.94699999999999995</v>
      </c>
      <c r="AB12" s="449">
        <v>0.94699999999999995</v>
      </c>
      <c r="AC12" s="447"/>
      <c r="AD12" s="460">
        <v>8</v>
      </c>
      <c r="AE12" s="499">
        <v>0.89</v>
      </c>
      <c r="AF12" s="499">
        <v>0.89</v>
      </c>
      <c r="AG12" s="499">
        <v>0.89</v>
      </c>
      <c r="AH12" s="499">
        <v>0.89</v>
      </c>
      <c r="AI12" s="499">
        <v>0.89</v>
      </c>
      <c r="AJ12" s="499">
        <v>0.86</v>
      </c>
      <c r="AK12" s="499">
        <v>0.86</v>
      </c>
      <c r="AL12" s="499">
        <v>0.86</v>
      </c>
      <c r="AM12" s="499">
        <v>0.86</v>
      </c>
      <c r="AN12" s="499">
        <v>0.89</v>
      </c>
      <c r="AO12" s="499">
        <v>0.89</v>
      </c>
      <c r="AP12" s="499">
        <v>0.89</v>
      </c>
      <c r="AQ12" s="447"/>
      <c r="AR12" s="461">
        <v>8</v>
      </c>
      <c r="AS12" s="462">
        <v>0.85699999999999998</v>
      </c>
      <c r="AT12" s="462">
        <v>0.85699999999999998</v>
      </c>
      <c r="AU12" s="463">
        <v>0.81899999999999995</v>
      </c>
      <c r="AV12" s="463">
        <v>0.81899999999999995</v>
      </c>
      <c r="AW12" s="463">
        <v>0.81899999999999995</v>
      </c>
      <c r="AX12" s="456">
        <v>1.069</v>
      </c>
      <c r="AY12" s="456">
        <v>1.069</v>
      </c>
      <c r="AZ12" s="456">
        <v>1.069</v>
      </c>
      <c r="BA12" s="456">
        <v>1.069</v>
      </c>
      <c r="BB12" s="462">
        <v>0.85699999999999998</v>
      </c>
      <c r="BC12" s="462">
        <v>0.85699999999999998</v>
      </c>
      <c r="BD12" s="464">
        <v>0.85699999999999998</v>
      </c>
      <c r="BE12" s="447"/>
      <c r="BF12" s="460">
        <v>8</v>
      </c>
      <c r="BG12" s="454">
        <v>1.0780000000000001</v>
      </c>
      <c r="BH12" s="454">
        <v>1.0780000000000001</v>
      </c>
      <c r="BI12" s="454">
        <v>1.0780000000000001</v>
      </c>
      <c r="BJ12" s="454">
        <v>1.0780000000000001</v>
      </c>
      <c r="BK12" s="454">
        <v>1.0780000000000001</v>
      </c>
      <c r="BL12" s="454">
        <v>1.0780000000000001</v>
      </c>
      <c r="BM12" s="454">
        <v>1.181</v>
      </c>
      <c r="BN12" s="454">
        <v>1.181</v>
      </c>
      <c r="BO12" s="454">
        <v>1.181</v>
      </c>
      <c r="BP12" s="454">
        <v>1.181</v>
      </c>
      <c r="BQ12" s="454">
        <v>1.0780000000000001</v>
      </c>
      <c r="BR12" s="455">
        <v>1.0780000000000001</v>
      </c>
      <c r="BS12" s="447"/>
      <c r="BT12" s="461">
        <v>8</v>
      </c>
      <c r="BU12" s="462">
        <v>1</v>
      </c>
      <c r="BV12" s="462">
        <v>1</v>
      </c>
      <c r="BW12" s="462">
        <v>1</v>
      </c>
      <c r="BX12" s="462">
        <v>1</v>
      </c>
      <c r="BY12" s="462">
        <v>1</v>
      </c>
      <c r="BZ12" s="456">
        <v>0.96</v>
      </c>
      <c r="CA12" s="456">
        <v>0.96</v>
      </c>
      <c r="CB12" s="456">
        <v>0.96</v>
      </c>
      <c r="CC12" s="456">
        <v>0.96</v>
      </c>
      <c r="CD12" s="462">
        <v>1</v>
      </c>
      <c r="CE12" s="462">
        <v>1</v>
      </c>
      <c r="CF12" s="464">
        <v>1</v>
      </c>
      <c r="CG12" s="447"/>
      <c r="CH12" s="461">
        <v>8</v>
      </c>
      <c r="CI12" s="454">
        <v>1.018</v>
      </c>
      <c r="CJ12" s="454">
        <v>1.018</v>
      </c>
      <c r="CK12" s="454">
        <v>0.93700000000000006</v>
      </c>
      <c r="CL12" s="454">
        <v>0.93700000000000006</v>
      </c>
      <c r="CM12" s="454">
        <v>0.93700000000000006</v>
      </c>
      <c r="CN12" s="454">
        <v>1.0109999999999999</v>
      </c>
      <c r="CO12" s="454">
        <v>1.0109999999999999</v>
      </c>
      <c r="CP12" s="454">
        <v>1.0109999999999999</v>
      </c>
      <c r="CQ12" s="454">
        <v>1.0109999999999999</v>
      </c>
      <c r="CR12" s="454">
        <v>1.018</v>
      </c>
      <c r="CS12" s="454">
        <v>1.018</v>
      </c>
      <c r="CT12" s="455">
        <v>1.018</v>
      </c>
      <c r="CU12" s="435"/>
    </row>
    <row r="13" spans="1:99">
      <c r="A13" s="439"/>
      <c r="B13" s="459">
        <v>9</v>
      </c>
      <c r="C13" s="447">
        <v>0.5</v>
      </c>
      <c r="D13" s="447">
        <v>0.5</v>
      </c>
      <c r="E13" s="447">
        <v>0.5</v>
      </c>
      <c r="F13" s="447">
        <v>0.5</v>
      </c>
      <c r="G13" s="447">
        <v>0.5</v>
      </c>
      <c r="H13" s="447">
        <v>0.5</v>
      </c>
      <c r="I13" s="447">
        <v>0.5</v>
      </c>
      <c r="J13" s="447">
        <v>0.5</v>
      </c>
      <c r="K13" s="447">
        <v>0.5</v>
      </c>
      <c r="L13" s="447">
        <v>0.5</v>
      </c>
      <c r="M13" s="447">
        <v>0.5</v>
      </c>
      <c r="N13" s="447">
        <v>0.5</v>
      </c>
      <c r="O13" s="447"/>
      <c r="P13" s="460">
        <v>9</v>
      </c>
      <c r="Q13" s="447">
        <v>0.94699999999999995</v>
      </c>
      <c r="R13" s="447">
        <v>0.94699999999999995</v>
      </c>
      <c r="S13" s="447">
        <v>0.94699999999999995</v>
      </c>
      <c r="T13" s="447">
        <v>0.94699999999999995</v>
      </c>
      <c r="U13" s="447">
        <v>0.94699999999999995</v>
      </c>
      <c r="V13" s="447">
        <v>0.94699999999999995</v>
      </c>
      <c r="W13" s="447">
        <v>1.3420000000000001</v>
      </c>
      <c r="X13" s="447">
        <v>1.3420000000000001</v>
      </c>
      <c r="Y13" s="447">
        <v>1.3420000000000001</v>
      </c>
      <c r="Z13" s="447">
        <v>1.3420000000000001</v>
      </c>
      <c r="AA13" s="447">
        <v>0.94699999999999995</v>
      </c>
      <c r="AB13" s="449">
        <v>0.94699999999999995</v>
      </c>
      <c r="AC13" s="447"/>
      <c r="AD13" s="460">
        <v>9</v>
      </c>
      <c r="AE13" s="499">
        <v>0.96</v>
      </c>
      <c r="AF13" s="499">
        <v>0.96</v>
      </c>
      <c r="AG13" s="499">
        <v>0.96</v>
      </c>
      <c r="AH13" s="499">
        <v>0.96</v>
      </c>
      <c r="AI13" s="499">
        <v>0.96</v>
      </c>
      <c r="AJ13" s="499">
        <v>1.35</v>
      </c>
      <c r="AK13" s="499">
        <v>1.35</v>
      </c>
      <c r="AL13" s="499">
        <v>1.35</v>
      </c>
      <c r="AM13" s="499">
        <v>1.35</v>
      </c>
      <c r="AN13" s="499">
        <v>0.96</v>
      </c>
      <c r="AO13" s="499">
        <v>0.96</v>
      </c>
      <c r="AP13" s="499">
        <v>0.96</v>
      </c>
      <c r="AQ13" s="447"/>
      <c r="AR13" s="461">
        <v>9</v>
      </c>
      <c r="AS13" s="462">
        <v>0.85699999999999998</v>
      </c>
      <c r="AT13" s="462">
        <v>0.85699999999999998</v>
      </c>
      <c r="AU13" s="463">
        <v>0.81899999999999995</v>
      </c>
      <c r="AV13" s="463">
        <v>0.81899999999999995</v>
      </c>
      <c r="AW13" s="463">
        <v>0.81899999999999995</v>
      </c>
      <c r="AX13" s="456">
        <v>1.069</v>
      </c>
      <c r="AY13" s="456">
        <v>1.069</v>
      </c>
      <c r="AZ13" s="456">
        <v>1.069</v>
      </c>
      <c r="BA13" s="456">
        <v>1.069</v>
      </c>
      <c r="BB13" s="462">
        <v>0.85699999999999998</v>
      </c>
      <c r="BC13" s="462">
        <v>0.85699999999999998</v>
      </c>
      <c r="BD13" s="464">
        <v>0.85699999999999998</v>
      </c>
      <c r="BE13" s="447"/>
      <c r="BF13" s="460">
        <v>9</v>
      </c>
      <c r="BG13" s="454">
        <v>1.0780000000000001</v>
      </c>
      <c r="BH13" s="454">
        <v>1.0780000000000001</v>
      </c>
      <c r="BI13" s="454">
        <v>1.0780000000000001</v>
      </c>
      <c r="BJ13" s="454">
        <v>1.0780000000000001</v>
      </c>
      <c r="BK13" s="454">
        <v>1.0780000000000001</v>
      </c>
      <c r="BL13" s="454">
        <v>1.0780000000000001</v>
      </c>
      <c r="BM13" s="454">
        <v>1.181</v>
      </c>
      <c r="BN13" s="454">
        <v>1.181</v>
      </c>
      <c r="BO13" s="454">
        <v>1.181</v>
      </c>
      <c r="BP13" s="454">
        <v>1.181</v>
      </c>
      <c r="BQ13" s="454">
        <v>1.0780000000000001</v>
      </c>
      <c r="BR13" s="455">
        <v>1.0780000000000001</v>
      </c>
      <c r="BS13" s="447"/>
      <c r="BT13" s="461">
        <v>9</v>
      </c>
      <c r="BU13" s="462">
        <v>1.02</v>
      </c>
      <c r="BV13" s="462">
        <v>1.02</v>
      </c>
      <c r="BW13" s="462">
        <v>1.02</v>
      </c>
      <c r="BX13" s="462">
        <v>1.02</v>
      </c>
      <c r="BY13" s="462">
        <v>1.02</v>
      </c>
      <c r="BZ13" s="456">
        <v>1.1299999999999999</v>
      </c>
      <c r="CA13" s="456">
        <v>1.1299999999999999</v>
      </c>
      <c r="CB13" s="456">
        <v>1.1299999999999999</v>
      </c>
      <c r="CC13" s="456">
        <v>1.1299999999999999</v>
      </c>
      <c r="CD13" s="462">
        <v>1.02</v>
      </c>
      <c r="CE13" s="462">
        <v>1.02</v>
      </c>
      <c r="CF13" s="464">
        <v>1.02</v>
      </c>
      <c r="CG13" s="447"/>
      <c r="CH13" s="461">
        <v>9</v>
      </c>
      <c r="CI13" s="454">
        <v>1.018</v>
      </c>
      <c r="CJ13" s="454">
        <v>1.018</v>
      </c>
      <c r="CK13" s="454">
        <v>0.93700000000000006</v>
      </c>
      <c r="CL13" s="454">
        <v>0.93700000000000006</v>
      </c>
      <c r="CM13" s="454">
        <v>0.93700000000000006</v>
      </c>
      <c r="CN13" s="454">
        <v>1.0109999999999999</v>
      </c>
      <c r="CO13" s="454">
        <v>1.0109999999999999</v>
      </c>
      <c r="CP13" s="454">
        <v>1.0109999999999999</v>
      </c>
      <c r="CQ13" s="454">
        <v>1.0109999999999999</v>
      </c>
      <c r="CR13" s="454">
        <v>1.018</v>
      </c>
      <c r="CS13" s="454">
        <v>1.018</v>
      </c>
      <c r="CT13" s="455">
        <v>1.018</v>
      </c>
      <c r="CU13" s="435"/>
    </row>
    <row r="14" spans="1:99">
      <c r="A14" s="439"/>
      <c r="B14" s="459">
        <v>10</v>
      </c>
      <c r="C14" s="447">
        <v>0.5</v>
      </c>
      <c r="D14" s="447">
        <v>0.5</v>
      </c>
      <c r="E14" s="447">
        <v>0.5</v>
      </c>
      <c r="F14" s="447">
        <v>0.5</v>
      </c>
      <c r="G14" s="447">
        <v>0.5</v>
      </c>
      <c r="H14" s="447">
        <v>0.5</v>
      </c>
      <c r="I14" s="447">
        <v>0.5</v>
      </c>
      <c r="J14" s="447">
        <v>0.5</v>
      </c>
      <c r="K14" s="447">
        <v>0.5</v>
      </c>
      <c r="L14" s="447">
        <v>0.5</v>
      </c>
      <c r="M14" s="447">
        <v>0.5</v>
      </c>
      <c r="N14" s="447">
        <v>0.5</v>
      </c>
      <c r="O14" s="447"/>
      <c r="P14" s="460">
        <v>10</v>
      </c>
      <c r="Q14" s="447">
        <v>0.94699999999999995</v>
      </c>
      <c r="R14" s="447">
        <v>0.94699999999999995</v>
      </c>
      <c r="S14" s="447">
        <v>0.94699999999999995</v>
      </c>
      <c r="T14" s="447">
        <v>0.94699999999999995</v>
      </c>
      <c r="U14" s="447">
        <v>0.94699999999999995</v>
      </c>
      <c r="V14" s="447">
        <v>0.94699999999999995</v>
      </c>
      <c r="W14" s="447">
        <v>1.3420000000000001</v>
      </c>
      <c r="X14" s="447">
        <v>1.3420000000000001</v>
      </c>
      <c r="Y14" s="447">
        <v>1.3420000000000001</v>
      </c>
      <c r="Z14" s="447">
        <v>1.3420000000000001</v>
      </c>
      <c r="AA14" s="447">
        <v>0.94699999999999995</v>
      </c>
      <c r="AB14" s="449">
        <v>0.94699999999999995</v>
      </c>
      <c r="AC14" s="447"/>
      <c r="AD14" s="460">
        <v>10</v>
      </c>
      <c r="AE14" s="499">
        <v>0.96</v>
      </c>
      <c r="AF14" s="499">
        <v>0.96</v>
      </c>
      <c r="AG14" s="499">
        <v>0.96</v>
      </c>
      <c r="AH14" s="499">
        <v>0.96</v>
      </c>
      <c r="AI14" s="499">
        <v>0.96</v>
      </c>
      <c r="AJ14" s="499">
        <v>1.35</v>
      </c>
      <c r="AK14" s="499">
        <v>1.35</v>
      </c>
      <c r="AL14" s="499">
        <v>1.35</v>
      </c>
      <c r="AM14" s="499">
        <v>1.35</v>
      </c>
      <c r="AN14" s="499">
        <v>0.96</v>
      </c>
      <c r="AO14" s="499">
        <v>0.96</v>
      </c>
      <c r="AP14" s="499">
        <v>0.96</v>
      </c>
      <c r="AQ14" s="447"/>
      <c r="AR14" s="461">
        <v>10</v>
      </c>
      <c r="AS14" s="462">
        <v>0.85699999999999998</v>
      </c>
      <c r="AT14" s="462">
        <v>0.85699999999999998</v>
      </c>
      <c r="AU14" s="463">
        <v>0.81899999999999995</v>
      </c>
      <c r="AV14" s="463">
        <v>0.81899999999999995</v>
      </c>
      <c r="AW14" s="463">
        <v>0.81899999999999995</v>
      </c>
      <c r="AX14" s="456">
        <v>1.069</v>
      </c>
      <c r="AY14" s="456">
        <v>1.069</v>
      </c>
      <c r="AZ14" s="456">
        <v>1.069</v>
      </c>
      <c r="BA14" s="456">
        <v>1.069</v>
      </c>
      <c r="BB14" s="462">
        <v>0.85699999999999998</v>
      </c>
      <c r="BC14" s="462">
        <v>0.85699999999999998</v>
      </c>
      <c r="BD14" s="464">
        <v>0.85699999999999998</v>
      </c>
      <c r="BE14" s="447"/>
      <c r="BF14" s="460">
        <v>10</v>
      </c>
      <c r="BG14" s="454">
        <v>1.0780000000000001</v>
      </c>
      <c r="BH14" s="454">
        <v>1.0780000000000001</v>
      </c>
      <c r="BI14" s="454">
        <v>1.0780000000000001</v>
      </c>
      <c r="BJ14" s="454">
        <v>1.0780000000000001</v>
      </c>
      <c r="BK14" s="454">
        <v>1.0780000000000001</v>
      </c>
      <c r="BL14" s="454">
        <v>1.0780000000000001</v>
      </c>
      <c r="BM14" s="454">
        <v>1.181</v>
      </c>
      <c r="BN14" s="454">
        <v>1.181</v>
      </c>
      <c r="BO14" s="454">
        <v>1.181</v>
      </c>
      <c r="BP14" s="454">
        <v>1.181</v>
      </c>
      <c r="BQ14" s="454">
        <v>1.0780000000000001</v>
      </c>
      <c r="BR14" s="455">
        <v>1.0780000000000001</v>
      </c>
      <c r="BS14" s="447"/>
      <c r="BT14" s="461">
        <v>10</v>
      </c>
      <c r="BU14" s="462">
        <v>1.02</v>
      </c>
      <c r="BV14" s="462">
        <v>1.02</v>
      </c>
      <c r="BW14" s="462">
        <v>1.02</v>
      </c>
      <c r="BX14" s="462">
        <v>1.02</v>
      </c>
      <c r="BY14" s="462">
        <v>1.02</v>
      </c>
      <c r="BZ14" s="456">
        <v>1.1299999999999999</v>
      </c>
      <c r="CA14" s="456">
        <v>1.1299999999999999</v>
      </c>
      <c r="CB14" s="456">
        <v>1.1299999999999999</v>
      </c>
      <c r="CC14" s="456">
        <v>1.1299999999999999</v>
      </c>
      <c r="CD14" s="462">
        <v>1.02</v>
      </c>
      <c r="CE14" s="462">
        <v>1.02</v>
      </c>
      <c r="CF14" s="464">
        <v>1.02</v>
      </c>
      <c r="CG14" s="447"/>
      <c r="CH14" s="461">
        <v>10</v>
      </c>
      <c r="CI14" s="454">
        <v>1.018</v>
      </c>
      <c r="CJ14" s="454">
        <v>1.018</v>
      </c>
      <c r="CK14" s="454">
        <v>0.93700000000000006</v>
      </c>
      <c r="CL14" s="454">
        <v>0.93700000000000006</v>
      </c>
      <c r="CM14" s="454">
        <v>0.93700000000000006</v>
      </c>
      <c r="CN14" s="454">
        <v>1.0109999999999999</v>
      </c>
      <c r="CO14" s="454">
        <v>1.0109999999999999</v>
      </c>
      <c r="CP14" s="454">
        <v>1.0109999999999999</v>
      </c>
      <c r="CQ14" s="454">
        <v>1.0109999999999999</v>
      </c>
      <c r="CR14" s="454">
        <v>1.018</v>
      </c>
      <c r="CS14" s="454">
        <v>1.018</v>
      </c>
      <c r="CT14" s="455">
        <v>1.018</v>
      </c>
      <c r="CU14" s="435"/>
    </row>
    <row r="15" spans="1:99">
      <c r="A15" s="439"/>
      <c r="B15" s="459">
        <v>11</v>
      </c>
      <c r="C15" s="447">
        <v>0.9</v>
      </c>
      <c r="D15" s="447">
        <v>0.9</v>
      </c>
      <c r="E15" s="447">
        <v>0.9</v>
      </c>
      <c r="F15" s="447">
        <v>0.9</v>
      </c>
      <c r="G15" s="447">
        <v>0.9</v>
      </c>
      <c r="H15" s="447">
        <v>1.1000000000000001</v>
      </c>
      <c r="I15" s="447">
        <v>1.1000000000000001</v>
      </c>
      <c r="J15" s="447">
        <v>1.1000000000000001</v>
      </c>
      <c r="K15" s="447">
        <v>1.1000000000000001</v>
      </c>
      <c r="L15" s="447">
        <v>0.9</v>
      </c>
      <c r="M15" s="447">
        <v>0.9</v>
      </c>
      <c r="N15" s="447">
        <v>0.9</v>
      </c>
      <c r="O15" s="447"/>
      <c r="P15" s="460">
        <v>11</v>
      </c>
      <c r="Q15" s="447">
        <v>0.94699999999999995</v>
      </c>
      <c r="R15" s="447">
        <v>0.94699999999999995</v>
      </c>
      <c r="S15" s="447">
        <v>0.94699999999999995</v>
      </c>
      <c r="T15" s="447">
        <v>0.94699999999999995</v>
      </c>
      <c r="U15" s="447">
        <v>0.94699999999999995</v>
      </c>
      <c r="V15" s="447">
        <v>0.94699999999999995</v>
      </c>
      <c r="W15" s="447">
        <v>1.3420000000000001</v>
      </c>
      <c r="X15" s="447">
        <v>1.3420000000000001</v>
      </c>
      <c r="Y15" s="447">
        <v>1.3420000000000001</v>
      </c>
      <c r="Z15" s="447">
        <v>1.3420000000000001</v>
      </c>
      <c r="AA15" s="447">
        <v>0.94699999999999995</v>
      </c>
      <c r="AB15" s="449">
        <v>0.94699999999999995</v>
      </c>
      <c r="AC15" s="447"/>
      <c r="AD15" s="460">
        <v>11</v>
      </c>
      <c r="AE15" s="499">
        <v>0.96</v>
      </c>
      <c r="AF15" s="499">
        <v>0.96</v>
      </c>
      <c r="AG15" s="499">
        <v>0.96</v>
      </c>
      <c r="AH15" s="499">
        <v>0.96</v>
      </c>
      <c r="AI15" s="499">
        <v>0.96</v>
      </c>
      <c r="AJ15" s="499">
        <v>1.35</v>
      </c>
      <c r="AK15" s="499">
        <v>1.35</v>
      </c>
      <c r="AL15" s="499">
        <v>1.35</v>
      </c>
      <c r="AM15" s="499">
        <v>1.35</v>
      </c>
      <c r="AN15" s="499">
        <v>0.96</v>
      </c>
      <c r="AO15" s="499">
        <v>0.96</v>
      </c>
      <c r="AP15" s="499">
        <v>0.96</v>
      </c>
      <c r="AQ15" s="447"/>
      <c r="AR15" s="461">
        <v>11</v>
      </c>
      <c r="AS15" s="462">
        <v>0.85699999999999998</v>
      </c>
      <c r="AT15" s="462">
        <v>0.85699999999999998</v>
      </c>
      <c r="AU15" s="463">
        <v>0.81899999999999995</v>
      </c>
      <c r="AV15" s="463">
        <v>0.81899999999999995</v>
      </c>
      <c r="AW15" s="463">
        <v>0.81899999999999995</v>
      </c>
      <c r="AX15" s="456">
        <v>1.069</v>
      </c>
      <c r="AY15" s="456">
        <v>1.069</v>
      </c>
      <c r="AZ15" s="456">
        <v>1.069</v>
      </c>
      <c r="BA15" s="456">
        <v>1.069</v>
      </c>
      <c r="BB15" s="462">
        <v>0.85699999999999998</v>
      </c>
      <c r="BC15" s="462">
        <v>0.85699999999999998</v>
      </c>
      <c r="BD15" s="464">
        <v>0.85699999999999998</v>
      </c>
      <c r="BE15" s="447"/>
      <c r="BF15" s="460">
        <v>11</v>
      </c>
      <c r="BG15" s="454">
        <v>1.0780000000000001</v>
      </c>
      <c r="BH15" s="454">
        <v>1.0780000000000001</v>
      </c>
      <c r="BI15" s="454">
        <v>1.0780000000000001</v>
      </c>
      <c r="BJ15" s="454">
        <v>1.0780000000000001</v>
      </c>
      <c r="BK15" s="454">
        <v>1.0780000000000001</v>
      </c>
      <c r="BL15" s="454">
        <v>1.0780000000000001</v>
      </c>
      <c r="BM15" s="454">
        <v>1.181</v>
      </c>
      <c r="BN15" s="454">
        <v>1.181</v>
      </c>
      <c r="BO15" s="454">
        <v>1.181</v>
      </c>
      <c r="BP15" s="454">
        <v>1.181</v>
      </c>
      <c r="BQ15" s="454">
        <v>1.0780000000000001</v>
      </c>
      <c r="BR15" s="455">
        <v>1.0780000000000001</v>
      </c>
      <c r="BS15" s="447"/>
      <c r="BT15" s="461">
        <v>11</v>
      </c>
      <c r="BU15" s="462">
        <v>1.02</v>
      </c>
      <c r="BV15" s="462">
        <v>1.02</v>
      </c>
      <c r="BW15" s="462">
        <v>1.02</v>
      </c>
      <c r="BX15" s="462">
        <v>1.02</v>
      </c>
      <c r="BY15" s="462">
        <v>1.02</v>
      </c>
      <c r="BZ15" s="456">
        <v>1.1299999999999999</v>
      </c>
      <c r="CA15" s="456">
        <v>1.1299999999999999</v>
      </c>
      <c r="CB15" s="456">
        <v>1.1299999999999999</v>
      </c>
      <c r="CC15" s="456">
        <v>1.1299999999999999</v>
      </c>
      <c r="CD15" s="462">
        <v>1.02</v>
      </c>
      <c r="CE15" s="462">
        <v>1.02</v>
      </c>
      <c r="CF15" s="464">
        <v>1.02</v>
      </c>
      <c r="CG15" s="447"/>
      <c r="CH15" s="461">
        <v>11</v>
      </c>
      <c r="CI15" s="454">
        <v>1.018</v>
      </c>
      <c r="CJ15" s="454">
        <v>1.018</v>
      </c>
      <c r="CK15" s="454">
        <v>0.93700000000000006</v>
      </c>
      <c r="CL15" s="454">
        <v>0.93700000000000006</v>
      </c>
      <c r="CM15" s="454">
        <v>0.93700000000000006</v>
      </c>
      <c r="CN15" s="454">
        <v>1.0109999999999999</v>
      </c>
      <c r="CO15" s="454">
        <v>1.0109999999999999</v>
      </c>
      <c r="CP15" s="454">
        <v>1.0109999999999999</v>
      </c>
      <c r="CQ15" s="454">
        <v>1.0109999999999999</v>
      </c>
      <c r="CR15" s="454">
        <v>1.018</v>
      </c>
      <c r="CS15" s="454">
        <v>1.018</v>
      </c>
      <c r="CT15" s="455">
        <v>1.018</v>
      </c>
      <c r="CU15" s="435"/>
    </row>
    <row r="16" spans="1:99">
      <c r="A16" s="439"/>
      <c r="B16" s="459">
        <v>12</v>
      </c>
      <c r="C16" s="447">
        <v>0.9</v>
      </c>
      <c r="D16" s="447">
        <v>0.9</v>
      </c>
      <c r="E16" s="447">
        <v>0.9</v>
      </c>
      <c r="F16" s="447">
        <v>0.9</v>
      </c>
      <c r="G16" s="447">
        <v>0.9</v>
      </c>
      <c r="H16" s="447">
        <v>1.1000000000000001</v>
      </c>
      <c r="I16" s="447">
        <v>1.1000000000000001</v>
      </c>
      <c r="J16" s="447">
        <v>1.1000000000000001</v>
      </c>
      <c r="K16" s="447">
        <v>1.1000000000000001</v>
      </c>
      <c r="L16" s="447">
        <v>0.9</v>
      </c>
      <c r="M16" s="447">
        <v>0.9</v>
      </c>
      <c r="N16" s="447">
        <v>0.9</v>
      </c>
      <c r="O16" s="447"/>
      <c r="P16" s="460">
        <v>12</v>
      </c>
      <c r="Q16" s="447">
        <v>0.94699999999999995</v>
      </c>
      <c r="R16" s="447">
        <v>0.94699999999999995</v>
      </c>
      <c r="S16" s="447">
        <v>0.94699999999999995</v>
      </c>
      <c r="T16" s="447">
        <v>0.94699999999999995</v>
      </c>
      <c r="U16" s="447">
        <v>0.94699999999999995</v>
      </c>
      <c r="V16" s="447">
        <v>0.94699999999999995</v>
      </c>
      <c r="W16" s="447">
        <v>2.5009999999999999</v>
      </c>
      <c r="X16" s="447">
        <v>2.5009999999999999</v>
      </c>
      <c r="Y16" s="447">
        <v>2.5009999999999999</v>
      </c>
      <c r="Z16" s="447">
        <v>2.5009999999999999</v>
      </c>
      <c r="AA16" s="447">
        <v>0.94699999999999995</v>
      </c>
      <c r="AB16" s="449">
        <v>0.94699999999999995</v>
      </c>
      <c r="AC16" s="447"/>
      <c r="AD16" s="460">
        <v>12</v>
      </c>
      <c r="AE16" s="499">
        <v>0.96</v>
      </c>
      <c r="AF16" s="499">
        <v>0.96</v>
      </c>
      <c r="AG16" s="499">
        <v>0.96</v>
      </c>
      <c r="AH16" s="499">
        <v>0.96</v>
      </c>
      <c r="AI16" s="499">
        <v>0.96</v>
      </c>
      <c r="AJ16" s="499">
        <v>1.35</v>
      </c>
      <c r="AK16" s="499">
        <v>1.35</v>
      </c>
      <c r="AL16" s="499">
        <v>1.35</v>
      </c>
      <c r="AM16" s="499">
        <v>1.35</v>
      </c>
      <c r="AN16" s="499">
        <v>0.96</v>
      </c>
      <c r="AO16" s="499">
        <v>0.96</v>
      </c>
      <c r="AP16" s="499">
        <v>0.96</v>
      </c>
      <c r="AQ16" s="447"/>
      <c r="AR16" s="461">
        <v>12</v>
      </c>
      <c r="AS16" s="462">
        <v>0.85699999999999998</v>
      </c>
      <c r="AT16" s="462">
        <v>0.85699999999999998</v>
      </c>
      <c r="AU16" s="463">
        <v>0.81899999999999995</v>
      </c>
      <c r="AV16" s="463">
        <v>0.81899999999999995</v>
      </c>
      <c r="AW16" s="463">
        <v>0.81899999999999995</v>
      </c>
      <c r="AX16" s="456">
        <v>1.069</v>
      </c>
      <c r="AY16" s="456">
        <v>1.069</v>
      </c>
      <c r="AZ16" s="456">
        <v>1.069</v>
      </c>
      <c r="BA16" s="456">
        <v>1.069</v>
      </c>
      <c r="BB16" s="462">
        <v>0.85699999999999998</v>
      </c>
      <c r="BC16" s="462">
        <v>0.85699999999999998</v>
      </c>
      <c r="BD16" s="464">
        <v>0.85699999999999998</v>
      </c>
      <c r="BE16" s="447"/>
      <c r="BF16" s="460">
        <v>12</v>
      </c>
      <c r="BG16" s="454">
        <v>1.0780000000000001</v>
      </c>
      <c r="BH16" s="454">
        <v>1.0780000000000001</v>
      </c>
      <c r="BI16" s="454">
        <v>1.0780000000000001</v>
      </c>
      <c r="BJ16" s="454">
        <v>1.0780000000000001</v>
      </c>
      <c r="BK16" s="454">
        <v>1.0780000000000001</v>
      </c>
      <c r="BL16" s="454">
        <v>1.0780000000000001</v>
      </c>
      <c r="BM16" s="454">
        <v>1.5309999999999999</v>
      </c>
      <c r="BN16" s="454">
        <v>1.5309999999999999</v>
      </c>
      <c r="BO16" s="454">
        <v>1.5309999999999999</v>
      </c>
      <c r="BP16" s="454">
        <v>1.5309999999999999</v>
      </c>
      <c r="BQ16" s="454">
        <v>1.0780000000000001</v>
      </c>
      <c r="BR16" s="455">
        <v>1.0780000000000001</v>
      </c>
      <c r="BS16" s="447"/>
      <c r="BT16" s="461">
        <v>12</v>
      </c>
      <c r="BU16" s="462">
        <v>1.02</v>
      </c>
      <c r="BV16" s="462">
        <v>1.02</v>
      </c>
      <c r="BW16" s="462">
        <v>1.02</v>
      </c>
      <c r="BX16" s="462">
        <v>1.02</v>
      </c>
      <c r="BY16" s="462">
        <v>1.02</v>
      </c>
      <c r="BZ16" s="456">
        <v>1.1299999999999999</v>
      </c>
      <c r="CA16" s="456">
        <v>1.1299999999999999</v>
      </c>
      <c r="CB16" s="456">
        <v>1.1299999999999999</v>
      </c>
      <c r="CC16" s="456">
        <v>1.1299999999999999</v>
      </c>
      <c r="CD16" s="462">
        <v>1.02</v>
      </c>
      <c r="CE16" s="462">
        <v>1.02</v>
      </c>
      <c r="CF16" s="464">
        <v>1.02</v>
      </c>
      <c r="CG16" s="447"/>
      <c r="CH16" s="461">
        <v>12</v>
      </c>
      <c r="CI16" s="454">
        <v>1.018</v>
      </c>
      <c r="CJ16" s="454">
        <v>1.018</v>
      </c>
      <c r="CK16" s="454">
        <v>0.93700000000000006</v>
      </c>
      <c r="CL16" s="454">
        <v>0.93700000000000006</v>
      </c>
      <c r="CM16" s="454">
        <v>0.93700000000000006</v>
      </c>
      <c r="CN16" s="454">
        <v>1.0109999999999999</v>
      </c>
      <c r="CO16" s="454">
        <v>1.0109999999999999</v>
      </c>
      <c r="CP16" s="454">
        <v>1.0109999999999999</v>
      </c>
      <c r="CQ16" s="454">
        <v>1.0109999999999999</v>
      </c>
      <c r="CR16" s="454">
        <v>1.018</v>
      </c>
      <c r="CS16" s="454">
        <v>1.018</v>
      </c>
      <c r="CT16" s="455">
        <v>1.018</v>
      </c>
      <c r="CU16" s="435"/>
    </row>
    <row r="17" spans="1:99">
      <c r="A17" s="439"/>
      <c r="B17" s="459">
        <v>13</v>
      </c>
      <c r="C17" s="447">
        <v>0.9</v>
      </c>
      <c r="D17" s="447">
        <v>0.9</v>
      </c>
      <c r="E17" s="447">
        <v>0.9</v>
      </c>
      <c r="F17" s="447">
        <v>0.9</v>
      </c>
      <c r="G17" s="447">
        <v>0.9</v>
      </c>
      <c r="H17" s="447">
        <v>1.1000000000000001</v>
      </c>
      <c r="I17" s="447">
        <v>1.1000000000000001</v>
      </c>
      <c r="J17" s="447">
        <v>1.1000000000000001</v>
      </c>
      <c r="K17" s="447">
        <v>1.1000000000000001</v>
      </c>
      <c r="L17" s="447">
        <v>0.9</v>
      </c>
      <c r="M17" s="447">
        <v>0.9</v>
      </c>
      <c r="N17" s="447">
        <v>0.9</v>
      </c>
      <c r="O17" s="447"/>
      <c r="P17" s="460">
        <v>13</v>
      </c>
      <c r="Q17" s="447">
        <v>0.94699999999999995</v>
      </c>
      <c r="R17" s="447">
        <v>0.94699999999999995</v>
      </c>
      <c r="S17" s="447">
        <v>0.94699999999999995</v>
      </c>
      <c r="T17" s="447">
        <v>0.94699999999999995</v>
      </c>
      <c r="U17" s="447">
        <v>0.94699999999999995</v>
      </c>
      <c r="V17" s="447">
        <v>0.94699999999999995</v>
      </c>
      <c r="W17" s="447">
        <v>2.5009999999999999</v>
      </c>
      <c r="X17" s="447">
        <v>2.5009999999999999</v>
      </c>
      <c r="Y17" s="447">
        <v>2.5009999999999999</v>
      </c>
      <c r="Z17" s="447">
        <v>2.5009999999999999</v>
      </c>
      <c r="AA17" s="447">
        <v>0.94699999999999995</v>
      </c>
      <c r="AB17" s="449">
        <v>0.94699999999999995</v>
      </c>
      <c r="AC17" s="447"/>
      <c r="AD17" s="460">
        <v>13</v>
      </c>
      <c r="AE17" s="499">
        <v>0.96</v>
      </c>
      <c r="AF17" s="499">
        <v>0.96</v>
      </c>
      <c r="AG17" s="499">
        <v>0.96</v>
      </c>
      <c r="AH17" s="499">
        <v>0.96</v>
      </c>
      <c r="AI17" s="499">
        <v>0.96</v>
      </c>
      <c r="AJ17" s="499">
        <v>2.77</v>
      </c>
      <c r="AK17" s="499">
        <v>2.77</v>
      </c>
      <c r="AL17" s="499">
        <v>2.77</v>
      </c>
      <c r="AM17" s="499">
        <v>2.77</v>
      </c>
      <c r="AN17" s="499">
        <v>0.96</v>
      </c>
      <c r="AO17" s="499">
        <v>0.96</v>
      </c>
      <c r="AP17" s="499">
        <v>0.96</v>
      </c>
      <c r="AQ17" s="447"/>
      <c r="AR17" s="461">
        <v>13</v>
      </c>
      <c r="AS17" s="465">
        <v>0.95299999999999996</v>
      </c>
      <c r="AT17" s="465">
        <v>0.95299999999999996</v>
      </c>
      <c r="AU17" s="466">
        <v>1.0409999999999999</v>
      </c>
      <c r="AV17" s="466">
        <v>1.0409999999999999</v>
      </c>
      <c r="AW17" s="466">
        <v>1.0409999999999999</v>
      </c>
      <c r="AX17" s="467">
        <v>2.2970000000000002</v>
      </c>
      <c r="AY17" s="467">
        <v>2.2970000000000002</v>
      </c>
      <c r="AZ17" s="467">
        <v>2.2970000000000002</v>
      </c>
      <c r="BA17" s="467">
        <v>2.2970000000000002</v>
      </c>
      <c r="BB17" s="465">
        <v>0.95299999999999996</v>
      </c>
      <c r="BC17" s="465">
        <v>0.95299999999999996</v>
      </c>
      <c r="BD17" s="494">
        <v>0.95299999999999996</v>
      </c>
      <c r="BE17" s="447"/>
      <c r="BF17" s="460">
        <v>13</v>
      </c>
      <c r="BG17" s="454">
        <v>1.0780000000000001</v>
      </c>
      <c r="BH17" s="454">
        <v>1.0780000000000001</v>
      </c>
      <c r="BI17" s="454">
        <v>1.0780000000000001</v>
      </c>
      <c r="BJ17" s="454">
        <v>1.0780000000000001</v>
      </c>
      <c r="BK17" s="454">
        <v>1.0780000000000001</v>
      </c>
      <c r="BL17" s="454">
        <v>1.0780000000000001</v>
      </c>
      <c r="BM17" s="454">
        <v>1.5309999999999999</v>
      </c>
      <c r="BN17" s="454">
        <v>1.5309999999999999</v>
      </c>
      <c r="BO17" s="454">
        <v>1.5309999999999999</v>
      </c>
      <c r="BP17" s="454">
        <v>1.5309999999999999</v>
      </c>
      <c r="BQ17" s="454">
        <v>1.0780000000000001</v>
      </c>
      <c r="BR17" s="455">
        <v>1.0780000000000001</v>
      </c>
      <c r="BS17" s="447"/>
      <c r="BT17" s="461">
        <v>13</v>
      </c>
      <c r="BU17" s="462">
        <v>1.02</v>
      </c>
      <c r="BV17" s="462">
        <v>1.02</v>
      </c>
      <c r="BW17" s="462">
        <v>1.02</v>
      </c>
      <c r="BX17" s="462">
        <v>1.02</v>
      </c>
      <c r="BY17" s="462">
        <v>1.02</v>
      </c>
      <c r="BZ17" s="467">
        <v>1.1100000000000001</v>
      </c>
      <c r="CA17" s="467">
        <v>1.1100000000000001</v>
      </c>
      <c r="CB17" s="467">
        <v>1.1100000000000001</v>
      </c>
      <c r="CC17" s="467">
        <v>1.1100000000000001</v>
      </c>
      <c r="CD17" s="462">
        <v>1.02</v>
      </c>
      <c r="CE17" s="462">
        <v>1.02</v>
      </c>
      <c r="CF17" s="464">
        <v>1.02</v>
      </c>
      <c r="CG17" s="447"/>
      <c r="CH17" s="461">
        <v>13</v>
      </c>
      <c r="CI17" s="454">
        <v>1.071</v>
      </c>
      <c r="CJ17" s="454">
        <v>1.071</v>
      </c>
      <c r="CK17" s="454">
        <v>0.90700000000000003</v>
      </c>
      <c r="CL17" s="454">
        <v>0.90700000000000003</v>
      </c>
      <c r="CM17" s="454">
        <v>0.90700000000000003</v>
      </c>
      <c r="CN17" s="454">
        <v>1.157</v>
      </c>
      <c r="CO17" s="454">
        <v>1.157</v>
      </c>
      <c r="CP17" s="454">
        <v>1.157</v>
      </c>
      <c r="CQ17" s="454">
        <v>1.157</v>
      </c>
      <c r="CR17" s="454">
        <v>1.071</v>
      </c>
      <c r="CS17" s="454">
        <v>1.071</v>
      </c>
      <c r="CT17" s="455">
        <v>1.071</v>
      </c>
      <c r="CU17" s="435"/>
    </row>
    <row r="18" spans="1:99">
      <c r="A18" s="439"/>
      <c r="B18" s="459">
        <v>14</v>
      </c>
      <c r="C18" s="447">
        <v>1.3</v>
      </c>
      <c r="D18" s="447">
        <v>1.3</v>
      </c>
      <c r="E18" s="447">
        <v>1.3</v>
      </c>
      <c r="F18" s="447">
        <v>1.3</v>
      </c>
      <c r="G18" s="447">
        <v>1.3</v>
      </c>
      <c r="H18" s="447">
        <v>2.25</v>
      </c>
      <c r="I18" s="447">
        <v>2.25</v>
      </c>
      <c r="J18" s="447">
        <v>2.25</v>
      </c>
      <c r="K18" s="447">
        <v>2.25</v>
      </c>
      <c r="L18" s="447">
        <v>1.3</v>
      </c>
      <c r="M18" s="447">
        <v>1.3</v>
      </c>
      <c r="N18" s="447">
        <v>1.3</v>
      </c>
      <c r="O18" s="447"/>
      <c r="P18" s="460">
        <v>14</v>
      </c>
      <c r="Q18" s="447">
        <v>1.089</v>
      </c>
      <c r="R18" s="447">
        <v>1.089</v>
      </c>
      <c r="S18" s="447">
        <v>1.089</v>
      </c>
      <c r="T18" s="447">
        <v>1.089</v>
      </c>
      <c r="U18" s="447">
        <v>1.089</v>
      </c>
      <c r="V18" s="447">
        <v>1.089</v>
      </c>
      <c r="W18" s="447">
        <v>2.5009999999999999</v>
      </c>
      <c r="X18" s="447">
        <v>2.5009999999999999</v>
      </c>
      <c r="Y18" s="447">
        <v>2.5009999999999999</v>
      </c>
      <c r="Z18" s="447">
        <v>2.5009999999999999</v>
      </c>
      <c r="AA18" s="447">
        <v>1.089</v>
      </c>
      <c r="AB18" s="449">
        <v>1.089</v>
      </c>
      <c r="AC18" s="447"/>
      <c r="AD18" s="460">
        <v>14</v>
      </c>
      <c r="AE18" s="499">
        <v>0.96</v>
      </c>
      <c r="AF18" s="499">
        <v>0.96</v>
      </c>
      <c r="AG18" s="499">
        <v>0.96</v>
      </c>
      <c r="AH18" s="499">
        <v>0.96</v>
      </c>
      <c r="AI18" s="499">
        <v>0.96</v>
      </c>
      <c r="AJ18" s="499">
        <v>2.77</v>
      </c>
      <c r="AK18" s="499">
        <v>2.77</v>
      </c>
      <c r="AL18" s="499">
        <v>2.77</v>
      </c>
      <c r="AM18" s="499">
        <v>2.77</v>
      </c>
      <c r="AN18" s="499">
        <v>0.96</v>
      </c>
      <c r="AO18" s="499">
        <v>0.96</v>
      </c>
      <c r="AP18" s="499">
        <v>0.96</v>
      </c>
      <c r="AQ18" s="447"/>
      <c r="AR18" s="461">
        <v>14</v>
      </c>
      <c r="AS18" s="465">
        <v>0.95299999999999996</v>
      </c>
      <c r="AT18" s="465">
        <v>0.95299999999999996</v>
      </c>
      <c r="AU18" s="466">
        <v>1.0409999999999999</v>
      </c>
      <c r="AV18" s="466">
        <v>1.0409999999999999</v>
      </c>
      <c r="AW18" s="466">
        <v>1.0409999999999999</v>
      </c>
      <c r="AX18" s="467">
        <v>2.2970000000000002</v>
      </c>
      <c r="AY18" s="467">
        <v>2.2970000000000002</v>
      </c>
      <c r="AZ18" s="467">
        <v>2.2970000000000002</v>
      </c>
      <c r="BA18" s="467">
        <v>2.2970000000000002</v>
      </c>
      <c r="BB18" s="465">
        <v>0.95299999999999996</v>
      </c>
      <c r="BC18" s="465">
        <v>0.95299999999999996</v>
      </c>
      <c r="BD18" s="494">
        <v>0.95299999999999996</v>
      </c>
      <c r="BE18" s="447"/>
      <c r="BF18" s="460">
        <v>14</v>
      </c>
      <c r="BG18" s="454">
        <v>1.1919999999999999</v>
      </c>
      <c r="BH18" s="454">
        <v>1.1919999999999999</v>
      </c>
      <c r="BI18" s="454">
        <v>1.1919999999999999</v>
      </c>
      <c r="BJ18" s="454">
        <v>1.1919999999999999</v>
      </c>
      <c r="BK18" s="454">
        <v>1.1919999999999999</v>
      </c>
      <c r="BL18" s="454">
        <v>1.1919999999999999</v>
      </c>
      <c r="BM18" s="454">
        <v>1.5309999999999999</v>
      </c>
      <c r="BN18" s="454">
        <v>1.5309999999999999</v>
      </c>
      <c r="BO18" s="454">
        <v>1.5309999999999999</v>
      </c>
      <c r="BP18" s="454">
        <v>1.5309999999999999</v>
      </c>
      <c r="BQ18" s="454">
        <v>1.1919999999999999</v>
      </c>
      <c r="BR18" s="455">
        <v>1.1919999999999999</v>
      </c>
      <c r="BS18" s="447"/>
      <c r="BT18" s="461">
        <v>14</v>
      </c>
      <c r="BU18" s="462">
        <v>1.02</v>
      </c>
      <c r="BV18" s="462">
        <v>1.02</v>
      </c>
      <c r="BW18" s="462">
        <v>1.02</v>
      </c>
      <c r="BX18" s="462">
        <v>1.02</v>
      </c>
      <c r="BY18" s="462">
        <v>1.02</v>
      </c>
      <c r="BZ18" s="467">
        <v>1.1100000000000001</v>
      </c>
      <c r="CA18" s="467">
        <v>1.1100000000000001</v>
      </c>
      <c r="CB18" s="467">
        <v>1.1100000000000001</v>
      </c>
      <c r="CC18" s="467">
        <v>1.1100000000000001</v>
      </c>
      <c r="CD18" s="462">
        <v>1.02</v>
      </c>
      <c r="CE18" s="462">
        <v>1.02</v>
      </c>
      <c r="CF18" s="464">
        <v>1.02</v>
      </c>
      <c r="CG18" s="447"/>
      <c r="CH18" s="461">
        <v>14</v>
      </c>
      <c r="CI18" s="454">
        <v>1.071</v>
      </c>
      <c r="CJ18" s="454">
        <v>1.071</v>
      </c>
      <c r="CK18" s="454">
        <v>0.90700000000000003</v>
      </c>
      <c r="CL18" s="454">
        <v>0.90700000000000003</v>
      </c>
      <c r="CM18" s="454">
        <v>0.90700000000000003</v>
      </c>
      <c r="CN18" s="454">
        <v>1.157</v>
      </c>
      <c r="CO18" s="454">
        <v>1.157</v>
      </c>
      <c r="CP18" s="454">
        <v>1.157</v>
      </c>
      <c r="CQ18" s="454">
        <v>1.157</v>
      </c>
      <c r="CR18" s="454">
        <v>1.071</v>
      </c>
      <c r="CS18" s="454">
        <v>1.071</v>
      </c>
      <c r="CT18" s="455">
        <v>1.071</v>
      </c>
      <c r="CU18" s="435"/>
    </row>
    <row r="19" spans="1:99">
      <c r="A19" s="439"/>
      <c r="B19" s="459">
        <v>15</v>
      </c>
      <c r="C19" s="447">
        <v>1.3</v>
      </c>
      <c r="D19" s="447">
        <v>1.3</v>
      </c>
      <c r="E19" s="447">
        <v>1.3</v>
      </c>
      <c r="F19" s="447">
        <v>1.3</v>
      </c>
      <c r="G19" s="447">
        <v>1.3</v>
      </c>
      <c r="H19" s="447">
        <v>2.25</v>
      </c>
      <c r="I19" s="447">
        <v>2.25</v>
      </c>
      <c r="J19" s="447">
        <v>2.25</v>
      </c>
      <c r="K19" s="447">
        <v>2.25</v>
      </c>
      <c r="L19" s="447">
        <v>1.3</v>
      </c>
      <c r="M19" s="447">
        <v>1.3</v>
      </c>
      <c r="N19" s="447">
        <v>1.3</v>
      </c>
      <c r="O19" s="447"/>
      <c r="P19" s="460">
        <v>15</v>
      </c>
      <c r="Q19" s="447">
        <v>1.089</v>
      </c>
      <c r="R19" s="447">
        <v>1.089</v>
      </c>
      <c r="S19" s="447">
        <v>1.089</v>
      </c>
      <c r="T19" s="447">
        <v>1.089</v>
      </c>
      <c r="U19" s="447">
        <v>1.089</v>
      </c>
      <c r="V19" s="447">
        <v>1.089</v>
      </c>
      <c r="W19" s="447">
        <v>2.5009999999999999</v>
      </c>
      <c r="X19" s="447">
        <v>2.5009999999999999</v>
      </c>
      <c r="Y19" s="447">
        <v>2.5009999999999999</v>
      </c>
      <c r="Z19" s="447">
        <v>2.5009999999999999</v>
      </c>
      <c r="AA19" s="447">
        <v>1.089</v>
      </c>
      <c r="AB19" s="449">
        <v>1.089</v>
      </c>
      <c r="AC19" s="447"/>
      <c r="AD19" s="460">
        <v>15</v>
      </c>
      <c r="AE19" s="499">
        <v>0.96</v>
      </c>
      <c r="AF19" s="499">
        <v>0.96</v>
      </c>
      <c r="AG19" s="499">
        <v>0.96</v>
      </c>
      <c r="AH19" s="499">
        <v>0.96</v>
      </c>
      <c r="AI19" s="499">
        <v>0.96</v>
      </c>
      <c r="AJ19" s="499">
        <v>2.77</v>
      </c>
      <c r="AK19" s="499">
        <v>2.77</v>
      </c>
      <c r="AL19" s="499">
        <v>2.77</v>
      </c>
      <c r="AM19" s="499">
        <v>2.77</v>
      </c>
      <c r="AN19" s="499">
        <v>0.96</v>
      </c>
      <c r="AO19" s="499">
        <v>0.96</v>
      </c>
      <c r="AP19" s="499">
        <v>0.96</v>
      </c>
      <c r="AQ19" s="447"/>
      <c r="AR19" s="461">
        <v>15</v>
      </c>
      <c r="AS19" s="465">
        <v>0.95299999999999996</v>
      </c>
      <c r="AT19" s="465">
        <v>0.95299999999999996</v>
      </c>
      <c r="AU19" s="466">
        <v>1.0409999999999999</v>
      </c>
      <c r="AV19" s="466">
        <v>1.0409999999999999</v>
      </c>
      <c r="AW19" s="466">
        <v>1.0409999999999999</v>
      </c>
      <c r="AX19" s="467">
        <v>2.2970000000000002</v>
      </c>
      <c r="AY19" s="467">
        <v>2.2970000000000002</v>
      </c>
      <c r="AZ19" s="467">
        <v>2.2970000000000002</v>
      </c>
      <c r="BA19" s="467">
        <v>2.2970000000000002</v>
      </c>
      <c r="BB19" s="465">
        <v>0.95299999999999996</v>
      </c>
      <c r="BC19" s="465">
        <v>0.95299999999999996</v>
      </c>
      <c r="BD19" s="494">
        <v>0.95299999999999996</v>
      </c>
      <c r="BE19" s="447"/>
      <c r="BF19" s="460">
        <v>15</v>
      </c>
      <c r="BG19" s="454">
        <v>1.1919999999999999</v>
      </c>
      <c r="BH19" s="454">
        <v>1.1919999999999999</v>
      </c>
      <c r="BI19" s="454">
        <v>1.1919999999999999</v>
      </c>
      <c r="BJ19" s="454">
        <v>1.1919999999999999</v>
      </c>
      <c r="BK19" s="454">
        <v>1.1919999999999999</v>
      </c>
      <c r="BL19" s="454">
        <v>1.1919999999999999</v>
      </c>
      <c r="BM19" s="454">
        <v>1.5309999999999999</v>
      </c>
      <c r="BN19" s="454">
        <v>1.5309999999999999</v>
      </c>
      <c r="BO19" s="454">
        <v>1.5309999999999999</v>
      </c>
      <c r="BP19" s="454">
        <v>1.5309999999999999</v>
      </c>
      <c r="BQ19" s="454">
        <v>1.1919999999999999</v>
      </c>
      <c r="BR19" s="455">
        <v>1.1919999999999999</v>
      </c>
      <c r="BS19" s="447"/>
      <c r="BT19" s="461">
        <v>15</v>
      </c>
      <c r="BU19" s="462">
        <v>1.02</v>
      </c>
      <c r="BV19" s="462">
        <v>1.02</v>
      </c>
      <c r="BW19" s="462">
        <v>1.02</v>
      </c>
      <c r="BX19" s="462">
        <v>1.02</v>
      </c>
      <c r="BY19" s="462">
        <v>1.02</v>
      </c>
      <c r="BZ19" s="467">
        <v>1.1100000000000001</v>
      </c>
      <c r="CA19" s="467">
        <v>1.1100000000000001</v>
      </c>
      <c r="CB19" s="467">
        <v>1.1100000000000001</v>
      </c>
      <c r="CC19" s="467">
        <v>1.1100000000000001</v>
      </c>
      <c r="CD19" s="462">
        <v>1.02</v>
      </c>
      <c r="CE19" s="462">
        <v>1.02</v>
      </c>
      <c r="CF19" s="464">
        <v>1.02</v>
      </c>
      <c r="CG19" s="447"/>
      <c r="CH19" s="461">
        <v>15</v>
      </c>
      <c r="CI19" s="454">
        <v>1.071</v>
      </c>
      <c r="CJ19" s="454">
        <v>1.071</v>
      </c>
      <c r="CK19" s="454">
        <v>0.90700000000000003</v>
      </c>
      <c r="CL19" s="454">
        <v>0.90700000000000003</v>
      </c>
      <c r="CM19" s="454">
        <v>0.90700000000000003</v>
      </c>
      <c r="CN19" s="454">
        <v>1.157</v>
      </c>
      <c r="CO19" s="454">
        <v>1.157</v>
      </c>
      <c r="CP19" s="454">
        <v>1.157</v>
      </c>
      <c r="CQ19" s="454">
        <v>1.157</v>
      </c>
      <c r="CR19" s="454">
        <v>1.071</v>
      </c>
      <c r="CS19" s="454">
        <v>1.071</v>
      </c>
      <c r="CT19" s="455">
        <v>1.071</v>
      </c>
      <c r="CU19" s="435"/>
    </row>
    <row r="20" spans="1:99">
      <c r="A20" s="439"/>
      <c r="B20" s="459">
        <v>16</v>
      </c>
      <c r="C20" s="447">
        <v>1.3</v>
      </c>
      <c r="D20" s="447">
        <v>1.3</v>
      </c>
      <c r="E20" s="447">
        <v>1.3</v>
      </c>
      <c r="F20" s="447">
        <v>1.3</v>
      </c>
      <c r="G20" s="447">
        <v>1.3</v>
      </c>
      <c r="H20" s="447">
        <v>2.25</v>
      </c>
      <c r="I20" s="447">
        <v>2.25</v>
      </c>
      <c r="J20" s="447">
        <v>2.25</v>
      </c>
      <c r="K20" s="447">
        <v>2.25</v>
      </c>
      <c r="L20" s="447">
        <v>1.3</v>
      </c>
      <c r="M20" s="447">
        <v>1.3</v>
      </c>
      <c r="N20" s="447">
        <v>1.3</v>
      </c>
      <c r="O20" s="447"/>
      <c r="P20" s="460">
        <v>16</v>
      </c>
      <c r="Q20" s="447">
        <v>1.089</v>
      </c>
      <c r="R20" s="447">
        <v>1.089</v>
      </c>
      <c r="S20" s="447">
        <v>1.089</v>
      </c>
      <c r="T20" s="447">
        <v>1.089</v>
      </c>
      <c r="U20" s="447">
        <v>1.089</v>
      </c>
      <c r="V20" s="447">
        <v>1.089</v>
      </c>
      <c r="W20" s="447">
        <v>2.5009999999999999</v>
      </c>
      <c r="X20" s="447">
        <v>2.5009999999999999</v>
      </c>
      <c r="Y20" s="447">
        <v>2.5009999999999999</v>
      </c>
      <c r="Z20" s="447">
        <v>2.5009999999999999</v>
      </c>
      <c r="AA20" s="447">
        <v>1.089</v>
      </c>
      <c r="AB20" s="449">
        <v>1.089</v>
      </c>
      <c r="AC20" s="447"/>
      <c r="AD20" s="460">
        <v>16</v>
      </c>
      <c r="AE20" s="499">
        <v>0.96</v>
      </c>
      <c r="AF20" s="499">
        <v>0.96</v>
      </c>
      <c r="AG20" s="499">
        <v>0.96</v>
      </c>
      <c r="AH20" s="499">
        <v>0.96</v>
      </c>
      <c r="AI20" s="499">
        <v>0.96</v>
      </c>
      <c r="AJ20" s="499">
        <v>2.77</v>
      </c>
      <c r="AK20" s="499">
        <v>2.77</v>
      </c>
      <c r="AL20" s="499">
        <v>2.77</v>
      </c>
      <c r="AM20" s="499">
        <v>2.77</v>
      </c>
      <c r="AN20" s="499">
        <v>0.96</v>
      </c>
      <c r="AO20" s="499">
        <v>0.96</v>
      </c>
      <c r="AP20" s="499">
        <v>0.96</v>
      </c>
      <c r="AQ20" s="447"/>
      <c r="AR20" s="461">
        <v>16</v>
      </c>
      <c r="AS20" s="465">
        <v>0.95299999999999996</v>
      </c>
      <c r="AT20" s="465">
        <v>0.95299999999999996</v>
      </c>
      <c r="AU20" s="466">
        <v>1.0409999999999999</v>
      </c>
      <c r="AV20" s="466">
        <v>1.0409999999999999</v>
      </c>
      <c r="AW20" s="466">
        <v>1.0409999999999999</v>
      </c>
      <c r="AX20" s="467">
        <v>2.2970000000000002</v>
      </c>
      <c r="AY20" s="467">
        <v>2.2970000000000002</v>
      </c>
      <c r="AZ20" s="467">
        <v>2.2970000000000002</v>
      </c>
      <c r="BA20" s="467">
        <v>2.2970000000000002</v>
      </c>
      <c r="BB20" s="465">
        <v>0.95299999999999996</v>
      </c>
      <c r="BC20" s="465">
        <v>0.95299999999999996</v>
      </c>
      <c r="BD20" s="494">
        <v>0.95299999999999996</v>
      </c>
      <c r="BE20" s="447"/>
      <c r="BF20" s="460">
        <v>16</v>
      </c>
      <c r="BG20" s="454">
        <v>1.1919999999999999</v>
      </c>
      <c r="BH20" s="454">
        <v>1.1919999999999999</v>
      </c>
      <c r="BI20" s="454">
        <v>1.1919999999999999</v>
      </c>
      <c r="BJ20" s="454">
        <v>1.1919999999999999</v>
      </c>
      <c r="BK20" s="454">
        <v>1.1919999999999999</v>
      </c>
      <c r="BL20" s="454">
        <v>1.1919999999999999</v>
      </c>
      <c r="BM20" s="454">
        <v>1.5309999999999999</v>
      </c>
      <c r="BN20" s="454">
        <v>1.5309999999999999</v>
      </c>
      <c r="BO20" s="454">
        <v>1.5309999999999999</v>
      </c>
      <c r="BP20" s="454">
        <v>1.5309999999999999</v>
      </c>
      <c r="BQ20" s="454">
        <v>1.1919999999999999</v>
      </c>
      <c r="BR20" s="455">
        <v>1.1919999999999999</v>
      </c>
      <c r="BS20" s="447"/>
      <c r="BT20" s="461">
        <v>16</v>
      </c>
      <c r="BU20" s="462">
        <v>1.02</v>
      </c>
      <c r="BV20" s="462">
        <v>1.02</v>
      </c>
      <c r="BW20" s="462">
        <v>1.02</v>
      </c>
      <c r="BX20" s="462">
        <v>1.02</v>
      </c>
      <c r="BY20" s="462">
        <v>1.02</v>
      </c>
      <c r="BZ20" s="467">
        <v>1.1100000000000001</v>
      </c>
      <c r="CA20" s="467">
        <v>1.1100000000000001</v>
      </c>
      <c r="CB20" s="467">
        <v>1.1100000000000001</v>
      </c>
      <c r="CC20" s="467">
        <v>1.1100000000000001</v>
      </c>
      <c r="CD20" s="462">
        <v>1.02</v>
      </c>
      <c r="CE20" s="462">
        <v>1.02</v>
      </c>
      <c r="CF20" s="464">
        <v>1.02</v>
      </c>
      <c r="CG20" s="447"/>
      <c r="CH20" s="461">
        <v>16</v>
      </c>
      <c r="CI20" s="454">
        <v>1.071</v>
      </c>
      <c r="CJ20" s="454">
        <v>1.071</v>
      </c>
      <c r="CK20" s="454">
        <v>0.90700000000000003</v>
      </c>
      <c r="CL20" s="454">
        <v>0.90700000000000003</v>
      </c>
      <c r="CM20" s="454">
        <v>0.90700000000000003</v>
      </c>
      <c r="CN20" s="454">
        <v>1.157</v>
      </c>
      <c r="CO20" s="454">
        <v>1.157</v>
      </c>
      <c r="CP20" s="454">
        <v>1.157</v>
      </c>
      <c r="CQ20" s="454">
        <v>1.157</v>
      </c>
      <c r="CR20" s="454">
        <v>1.071</v>
      </c>
      <c r="CS20" s="454">
        <v>1.071</v>
      </c>
      <c r="CT20" s="455">
        <v>1.071</v>
      </c>
      <c r="CU20" s="435"/>
    </row>
    <row r="21" spans="1:99">
      <c r="A21" s="439"/>
      <c r="B21" s="459">
        <v>17</v>
      </c>
      <c r="C21" s="447">
        <v>1.3</v>
      </c>
      <c r="D21" s="447">
        <v>1.3</v>
      </c>
      <c r="E21" s="447">
        <v>1.3</v>
      </c>
      <c r="F21" s="447">
        <v>1.3</v>
      </c>
      <c r="G21" s="447">
        <v>1.3</v>
      </c>
      <c r="H21" s="447">
        <v>2.25</v>
      </c>
      <c r="I21" s="447">
        <v>2.25</v>
      </c>
      <c r="J21" s="447">
        <v>2.25</v>
      </c>
      <c r="K21" s="447">
        <v>2.25</v>
      </c>
      <c r="L21" s="447">
        <v>1.3</v>
      </c>
      <c r="M21" s="447">
        <v>1.3</v>
      </c>
      <c r="N21" s="447">
        <v>1.3</v>
      </c>
      <c r="O21" s="447"/>
      <c r="P21" s="460">
        <v>17</v>
      </c>
      <c r="Q21" s="447">
        <v>1.089</v>
      </c>
      <c r="R21" s="447">
        <v>1.089</v>
      </c>
      <c r="S21" s="447">
        <v>1.089</v>
      </c>
      <c r="T21" s="447">
        <v>1.089</v>
      </c>
      <c r="U21" s="447">
        <v>1.089</v>
      </c>
      <c r="V21" s="447">
        <v>1.089</v>
      </c>
      <c r="W21" s="447">
        <v>2.5009999999999999</v>
      </c>
      <c r="X21" s="447">
        <v>2.5009999999999999</v>
      </c>
      <c r="Y21" s="447">
        <v>2.5009999999999999</v>
      </c>
      <c r="Z21" s="447">
        <v>2.5009999999999999</v>
      </c>
      <c r="AA21" s="447">
        <v>1.089</v>
      </c>
      <c r="AB21" s="449">
        <v>1.089</v>
      </c>
      <c r="AC21" s="447"/>
      <c r="AD21" s="460">
        <v>17</v>
      </c>
      <c r="AE21" s="499">
        <v>0.96</v>
      </c>
      <c r="AF21" s="499">
        <v>0.96</v>
      </c>
      <c r="AG21" s="499">
        <v>0.96</v>
      </c>
      <c r="AH21" s="499">
        <v>0.96</v>
      </c>
      <c r="AI21" s="499">
        <v>0.96</v>
      </c>
      <c r="AJ21" s="499">
        <v>2.77</v>
      </c>
      <c r="AK21" s="499">
        <v>2.77</v>
      </c>
      <c r="AL21" s="499">
        <v>2.77</v>
      </c>
      <c r="AM21" s="499">
        <v>2.77</v>
      </c>
      <c r="AN21" s="499">
        <v>0.96</v>
      </c>
      <c r="AO21" s="499">
        <v>0.96</v>
      </c>
      <c r="AP21" s="499">
        <v>0.96</v>
      </c>
      <c r="AQ21" s="447"/>
      <c r="AR21" s="461">
        <v>17</v>
      </c>
      <c r="AS21" s="465">
        <v>0.95299999999999996</v>
      </c>
      <c r="AT21" s="465">
        <v>0.95299999999999996</v>
      </c>
      <c r="AU21" s="466">
        <v>1.0409999999999999</v>
      </c>
      <c r="AV21" s="466">
        <v>1.0409999999999999</v>
      </c>
      <c r="AW21" s="466">
        <v>1.0409999999999999</v>
      </c>
      <c r="AX21" s="467">
        <v>2.2970000000000002</v>
      </c>
      <c r="AY21" s="467">
        <v>2.2970000000000002</v>
      </c>
      <c r="AZ21" s="467">
        <v>2.2970000000000002</v>
      </c>
      <c r="BA21" s="467">
        <v>2.2970000000000002</v>
      </c>
      <c r="BB21" s="465">
        <v>0.95299999999999996</v>
      </c>
      <c r="BC21" s="465">
        <v>0.95299999999999996</v>
      </c>
      <c r="BD21" s="494">
        <v>0.95299999999999996</v>
      </c>
      <c r="BE21" s="447"/>
      <c r="BF21" s="460">
        <v>17</v>
      </c>
      <c r="BG21" s="454">
        <v>1.1919999999999999</v>
      </c>
      <c r="BH21" s="454">
        <v>1.1919999999999999</v>
      </c>
      <c r="BI21" s="454">
        <v>1.1919999999999999</v>
      </c>
      <c r="BJ21" s="454">
        <v>1.1919999999999999</v>
      </c>
      <c r="BK21" s="454">
        <v>1.1919999999999999</v>
      </c>
      <c r="BL21" s="454">
        <v>1.1919999999999999</v>
      </c>
      <c r="BM21" s="454">
        <v>1.5309999999999999</v>
      </c>
      <c r="BN21" s="454">
        <v>1.5309999999999999</v>
      </c>
      <c r="BO21" s="454">
        <v>1.5309999999999999</v>
      </c>
      <c r="BP21" s="454">
        <v>1.5309999999999999</v>
      </c>
      <c r="BQ21" s="454">
        <v>1.1919999999999999</v>
      </c>
      <c r="BR21" s="455">
        <v>1.1919999999999999</v>
      </c>
      <c r="BS21" s="447"/>
      <c r="BT21" s="461">
        <v>17</v>
      </c>
      <c r="BU21" s="462">
        <v>1.02</v>
      </c>
      <c r="BV21" s="462">
        <v>1.02</v>
      </c>
      <c r="BW21" s="462">
        <v>1.02</v>
      </c>
      <c r="BX21" s="462">
        <v>1.02</v>
      </c>
      <c r="BY21" s="462">
        <v>1.02</v>
      </c>
      <c r="BZ21" s="467">
        <v>1.1100000000000001</v>
      </c>
      <c r="CA21" s="467">
        <v>1.1100000000000001</v>
      </c>
      <c r="CB21" s="467">
        <v>1.1100000000000001</v>
      </c>
      <c r="CC21" s="467">
        <v>1.1100000000000001</v>
      </c>
      <c r="CD21" s="462">
        <v>1.02</v>
      </c>
      <c r="CE21" s="462">
        <v>1.02</v>
      </c>
      <c r="CF21" s="464">
        <v>1.02</v>
      </c>
      <c r="CG21" s="447"/>
      <c r="CH21" s="461">
        <v>17</v>
      </c>
      <c r="CI21" s="454">
        <v>1.071</v>
      </c>
      <c r="CJ21" s="454">
        <v>1.071</v>
      </c>
      <c r="CK21" s="454">
        <v>0.90700000000000003</v>
      </c>
      <c r="CL21" s="454">
        <v>0.90700000000000003</v>
      </c>
      <c r="CM21" s="454">
        <v>0.90700000000000003</v>
      </c>
      <c r="CN21" s="454">
        <v>1.157</v>
      </c>
      <c r="CO21" s="454">
        <v>1.157</v>
      </c>
      <c r="CP21" s="454">
        <v>1.157</v>
      </c>
      <c r="CQ21" s="454">
        <v>1.157</v>
      </c>
      <c r="CR21" s="454">
        <v>1.071</v>
      </c>
      <c r="CS21" s="454">
        <v>1.071</v>
      </c>
      <c r="CT21" s="455">
        <v>1.071</v>
      </c>
      <c r="CU21" s="435"/>
    </row>
    <row r="22" spans="1:99">
      <c r="A22" s="439"/>
      <c r="B22" s="459">
        <v>18</v>
      </c>
      <c r="C22" s="447">
        <v>0.9</v>
      </c>
      <c r="D22" s="447">
        <v>0.9</v>
      </c>
      <c r="E22" s="447">
        <v>0.9</v>
      </c>
      <c r="F22" s="447">
        <v>0.9</v>
      </c>
      <c r="G22" s="447">
        <v>0.9</v>
      </c>
      <c r="H22" s="447">
        <v>1.1000000000000001</v>
      </c>
      <c r="I22" s="447">
        <v>1.1000000000000001</v>
      </c>
      <c r="J22" s="447">
        <v>1.1000000000000001</v>
      </c>
      <c r="K22" s="447">
        <v>1.1000000000000001</v>
      </c>
      <c r="L22" s="447">
        <v>0.9</v>
      </c>
      <c r="M22" s="447">
        <v>0.9</v>
      </c>
      <c r="N22" s="447">
        <v>0.9</v>
      </c>
      <c r="O22" s="447"/>
      <c r="P22" s="460">
        <v>18</v>
      </c>
      <c r="Q22" s="447">
        <v>1.089</v>
      </c>
      <c r="R22" s="447">
        <v>1.089</v>
      </c>
      <c r="S22" s="447">
        <v>1.089</v>
      </c>
      <c r="T22" s="447">
        <v>1.089</v>
      </c>
      <c r="U22" s="447">
        <v>1.089</v>
      </c>
      <c r="V22" s="447">
        <v>1.089</v>
      </c>
      <c r="W22" s="447">
        <v>2.5009999999999999</v>
      </c>
      <c r="X22" s="447">
        <v>2.5009999999999999</v>
      </c>
      <c r="Y22" s="447">
        <v>2.5009999999999999</v>
      </c>
      <c r="Z22" s="447">
        <v>2.5009999999999999</v>
      </c>
      <c r="AA22" s="447">
        <v>1.089</v>
      </c>
      <c r="AB22" s="449">
        <v>1.089</v>
      </c>
      <c r="AC22" s="447"/>
      <c r="AD22" s="460">
        <v>18</v>
      </c>
      <c r="AE22" s="499">
        <v>0.96</v>
      </c>
      <c r="AF22" s="499">
        <v>0.96</v>
      </c>
      <c r="AG22" s="499">
        <v>0.96</v>
      </c>
      <c r="AH22" s="499">
        <v>0.96</v>
      </c>
      <c r="AI22" s="499">
        <v>0.96</v>
      </c>
      <c r="AJ22" s="499">
        <v>2.77</v>
      </c>
      <c r="AK22" s="499">
        <v>2.77</v>
      </c>
      <c r="AL22" s="499">
        <v>2.77</v>
      </c>
      <c r="AM22" s="499">
        <v>2.77</v>
      </c>
      <c r="AN22" s="499">
        <v>0.96</v>
      </c>
      <c r="AO22" s="499">
        <v>0.96</v>
      </c>
      <c r="AP22" s="499">
        <v>0.96</v>
      </c>
      <c r="AQ22" s="447"/>
      <c r="AR22" s="461">
        <v>18</v>
      </c>
      <c r="AS22" s="465">
        <v>0.95299999999999996</v>
      </c>
      <c r="AT22" s="465">
        <v>0.95299999999999996</v>
      </c>
      <c r="AU22" s="466">
        <v>1.0409999999999999</v>
      </c>
      <c r="AV22" s="466">
        <v>1.0409999999999999</v>
      </c>
      <c r="AW22" s="466">
        <v>1.0409999999999999</v>
      </c>
      <c r="AX22" s="467">
        <v>2.2970000000000002</v>
      </c>
      <c r="AY22" s="467">
        <v>2.2970000000000002</v>
      </c>
      <c r="AZ22" s="467">
        <v>2.2970000000000002</v>
      </c>
      <c r="BA22" s="467">
        <v>2.2970000000000002</v>
      </c>
      <c r="BB22" s="465">
        <v>0.95299999999999996</v>
      </c>
      <c r="BC22" s="465">
        <v>0.95299999999999996</v>
      </c>
      <c r="BD22" s="494">
        <v>0.95299999999999996</v>
      </c>
      <c r="BE22" s="447"/>
      <c r="BF22" s="460">
        <v>18</v>
      </c>
      <c r="BG22" s="454">
        <v>1.1919999999999999</v>
      </c>
      <c r="BH22" s="454">
        <v>1.1919999999999999</v>
      </c>
      <c r="BI22" s="454">
        <v>1.1919999999999999</v>
      </c>
      <c r="BJ22" s="454">
        <v>1.1919999999999999</v>
      </c>
      <c r="BK22" s="454">
        <v>1.1919999999999999</v>
      </c>
      <c r="BL22" s="454">
        <v>1.1919999999999999</v>
      </c>
      <c r="BM22" s="454">
        <v>1.5309999999999999</v>
      </c>
      <c r="BN22" s="454">
        <v>1.5309999999999999</v>
      </c>
      <c r="BO22" s="454">
        <v>1.5309999999999999</v>
      </c>
      <c r="BP22" s="454">
        <v>1.5309999999999999</v>
      </c>
      <c r="BQ22" s="454">
        <v>1.1919999999999999</v>
      </c>
      <c r="BR22" s="455">
        <v>1.1919999999999999</v>
      </c>
      <c r="BS22" s="447"/>
      <c r="BT22" s="461">
        <v>18</v>
      </c>
      <c r="BU22" s="462">
        <v>1.02</v>
      </c>
      <c r="BV22" s="462">
        <v>1.02</v>
      </c>
      <c r="BW22" s="462">
        <v>1.02</v>
      </c>
      <c r="BX22" s="462">
        <v>1.02</v>
      </c>
      <c r="BY22" s="462">
        <v>1.02</v>
      </c>
      <c r="BZ22" s="467">
        <v>1.1100000000000001</v>
      </c>
      <c r="CA22" s="467">
        <v>1.1100000000000001</v>
      </c>
      <c r="CB22" s="467">
        <v>1.1100000000000001</v>
      </c>
      <c r="CC22" s="467">
        <v>1.1100000000000001</v>
      </c>
      <c r="CD22" s="462">
        <v>1.02</v>
      </c>
      <c r="CE22" s="462">
        <v>1.02</v>
      </c>
      <c r="CF22" s="464">
        <v>1.02</v>
      </c>
      <c r="CG22" s="447"/>
      <c r="CH22" s="461">
        <v>18</v>
      </c>
      <c r="CI22" s="454">
        <v>1.071</v>
      </c>
      <c r="CJ22" s="454">
        <v>1.071</v>
      </c>
      <c r="CK22" s="454">
        <v>0.90700000000000003</v>
      </c>
      <c r="CL22" s="454">
        <v>0.90700000000000003</v>
      </c>
      <c r="CM22" s="454">
        <v>0.90700000000000003</v>
      </c>
      <c r="CN22" s="454">
        <v>1.157</v>
      </c>
      <c r="CO22" s="454">
        <v>1.157</v>
      </c>
      <c r="CP22" s="454">
        <v>1.157</v>
      </c>
      <c r="CQ22" s="454">
        <v>1.157</v>
      </c>
      <c r="CR22" s="454">
        <v>1.071</v>
      </c>
      <c r="CS22" s="454">
        <v>1.071</v>
      </c>
      <c r="CT22" s="455">
        <v>1.071</v>
      </c>
      <c r="CU22" s="435"/>
    </row>
    <row r="23" spans="1:99">
      <c r="A23" s="439"/>
      <c r="B23" s="459">
        <v>19</v>
      </c>
      <c r="C23" s="447">
        <v>0.9</v>
      </c>
      <c r="D23" s="447">
        <v>0.9</v>
      </c>
      <c r="E23" s="447">
        <v>0.9</v>
      </c>
      <c r="F23" s="447">
        <v>0.9</v>
      </c>
      <c r="G23" s="447">
        <v>0.9</v>
      </c>
      <c r="H23" s="447">
        <v>1.1000000000000001</v>
      </c>
      <c r="I23" s="447">
        <v>1.1000000000000001</v>
      </c>
      <c r="J23" s="447">
        <v>1.1000000000000001</v>
      </c>
      <c r="K23" s="447">
        <v>1.1000000000000001</v>
      </c>
      <c r="L23" s="447">
        <v>0.9</v>
      </c>
      <c r="M23" s="447">
        <v>0.9</v>
      </c>
      <c r="N23" s="447">
        <v>0.9</v>
      </c>
      <c r="O23" s="447"/>
      <c r="P23" s="460">
        <v>19</v>
      </c>
      <c r="Q23" s="447">
        <v>1.089</v>
      </c>
      <c r="R23" s="447">
        <v>1.089</v>
      </c>
      <c r="S23" s="447">
        <v>1.089</v>
      </c>
      <c r="T23" s="447">
        <v>1.089</v>
      </c>
      <c r="U23" s="447">
        <v>1.089</v>
      </c>
      <c r="V23" s="447">
        <v>1.089</v>
      </c>
      <c r="W23" s="447">
        <v>2.5009999999999999</v>
      </c>
      <c r="X23" s="447">
        <v>2.5009999999999999</v>
      </c>
      <c r="Y23" s="447">
        <v>2.5009999999999999</v>
      </c>
      <c r="Z23" s="447">
        <v>2.5009999999999999</v>
      </c>
      <c r="AA23" s="447">
        <v>1.089</v>
      </c>
      <c r="AB23" s="449">
        <v>1.089</v>
      </c>
      <c r="AC23" s="447"/>
      <c r="AD23" s="460">
        <v>19</v>
      </c>
      <c r="AE23" s="499">
        <v>0.96</v>
      </c>
      <c r="AF23" s="499">
        <v>0.96</v>
      </c>
      <c r="AG23" s="499">
        <v>0.96</v>
      </c>
      <c r="AH23" s="499">
        <v>0.96</v>
      </c>
      <c r="AI23" s="499">
        <v>0.96</v>
      </c>
      <c r="AJ23" s="499">
        <v>1.35</v>
      </c>
      <c r="AK23" s="499">
        <v>1.35</v>
      </c>
      <c r="AL23" s="499">
        <v>1.35</v>
      </c>
      <c r="AM23" s="499">
        <v>1.35</v>
      </c>
      <c r="AN23" s="499">
        <v>0.96</v>
      </c>
      <c r="AO23" s="499">
        <v>0.96</v>
      </c>
      <c r="AP23" s="499">
        <v>0.96</v>
      </c>
      <c r="AQ23" s="447"/>
      <c r="AR23" s="461">
        <v>19</v>
      </c>
      <c r="AS23" s="465">
        <v>0.95299999999999996</v>
      </c>
      <c r="AT23" s="465">
        <v>0.95299999999999996</v>
      </c>
      <c r="AU23" s="466">
        <v>1.0409999999999999</v>
      </c>
      <c r="AV23" s="466">
        <v>1.0409999999999999</v>
      </c>
      <c r="AW23" s="466">
        <v>1.0409999999999999</v>
      </c>
      <c r="AX23" s="467">
        <v>2.2970000000000002</v>
      </c>
      <c r="AY23" s="467">
        <v>2.2970000000000002</v>
      </c>
      <c r="AZ23" s="467">
        <v>2.2970000000000002</v>
      </c>
      <c r="BA23" s="467">
        <v>2.2970000000000002</v>
      </c>
      <c r="BB23" s="465">
        <v>0.95299999999999996</v>
      </c>
      <c r="BC23" s="465">
        <v>0.95299999999999996</v>
      </c>
      <c r="BD23" s="494">
        <v>0.95299999999999996</v>
      </c>
      <c r="BE23" s="447"/>
      <c r="BF23" s="460">
        <v>19</v>
      </c>
      <c r="BG23" s="454">
        <v>1.1919999999999999</v>
      </c>
      <c r="BH23" s="454">
        <v>1.1919999999999999</v>
      </c>
      <c r="BI23" s="454">
        <v>1.1919999999999999</v>
      </c>
      <c r="BJ23" s="454">
        <v>1.1919999999999999</v>
      </c>
      <c r="BK23" s="454">
        <v>1.1919999999999999</v>
      </c>
      <c r="BL23" s="454">
        <v>1.1919999999999999</v>
      </c>
      <c r="BM23" s="454">
        <v>1.5309999999999999</v>
      </c>
      <c r="BN23" s="454">
        <v>1.5309999999999999</v>
      </c>
      <c r="BO23" s="454">
        <v>1.5309999999999999</v>
      </c>
      <c r="BP23" s="454">
        <v>1.5309999999999999</v>
      </c>
      <c r="BQ23" s="454">
        <v>1.1919999999999999</v>
      </c>
      <c r="BR23" s="455">
        <v>1.1919999999999999</v>
      </c>
      <c r="BS23" s="447"/>
      <c r="BT23" s="461">
        <v>19</v>
      </c>
      <c r="BU23" s="462">
        <v>1.02</v>
      </c>
      <c r="BV23" s="462">
        <v>1.02</v>
      </c>
      <c r="BW23" s="462">
        <v>1.02</v>
      </c>
      <c r="BX23" s="462">
        <v>1.02</v>
      </c>
      <c r="BY23" s="462">
        <v>1.02</v>
      </c>
      <c r="BZ23" s="467">
        <v>1.1299999999999999</v>
      </c>
      <c r="CA23" s="467">
        <v>1.1299999999999999</v>
      </c>
      <c r="CB23" s="467">
        <v>1.1299999999999999</v>
      </c>
      <c r="CC23" s="467">
        <v>1.1299999999999999</v>
      </c>
      <c r="CD23" s="462">
        <v>1.02</v>
      </c>
      <c r="CE23" s="462">
        <v>1.02</v>
      </c>
      <c r="CF23" s="464">
        <v>1.02</v>
      </c>
      <c r="CG23" s="447"/>
      <c r="CH23" s="461">
        <v>19</v>
      </c>
      <c r="CI23" s="454">
        <v>1.071</v>
      </c>
      <c r="CJ23" s="454">
        <v>1.071</v>
      </c>
      <c r="CK23" s="454">
        <v>0.90700000000000003</v>
      </c>
      <c r="CL23" s="454">
        <v>0.90700000000000003</v>
      </c>
      <c r="CM23" s="454">
        <v>0.90700000000000003</v>
      </c>
      <c r="CN23" s="454">
        <v>1.157</v>
      </c>
      <c r="CO23" s="454">
        <v>1.157</v>
      </c>
      <c r="CP23" s="454">
        <v>1.157</v>
      </c>
      <c r="CQ23" s="454">
        <v>1.157</v>
      </c>
      <c r="CR23" s="454">
        <v>1.071</v>
      </c>
      <c r="CS23" s="454">
        <v>1.071</v>
      </c>
      <c r="CT23" s="455">
        <v>1.071</v>
      </c>
      <c r="CU23" s="435"/>
    </row>
    <row r="24" spans="1:99">
      <c r="A24" s="439"/>
      <c r="B24" s="459">
        <v>20</v>
      </c>
      <c r="C24" s="447">
        <v>0.9</v>
      </c>
      <c r="D24" s="447">
        <v>0.9</v>
      </c>
      <c r="E24" s="447">
        <v>0.9</v>
      </c>
      <c r="F24" s="447">
        <v>0.9</v>
      </c>
      <c r="G24" s="447">
        <v>0.9</v>
      </c>
      <c r="H24" s="447">
        <v>1.1000000000000001</v>
      </c>
      <c r="I24" s="447">
        <v>1.1000000000000001</v>
      </c>
      <c r="J24" s="447">
        <v>1.1000000000000001</v>
      </c>
      <c r="K24" s="447">
        <v>1.1000000000000001</v>
      </c>
      <c r="L24" s="447">
        <v>0.9</v>
      </c>
      <c r="M24" s="447">
        <v>0.9</v>
      </c>
      <c r="N24" s="447">
        <v>0.9</v>
      </c>
      <c r="O24" s="447"/>
      <c r="P24" s="460">
        <v>20</v>
      </c>
      <c r="Q24" s="447">
        <v>1.089</v>
      </c>
      <c r="R24" s="447">
        <v>1.089</v>
      </c>
      <c r="S24" s="447">
        <v>1.089</v>
      </c>
      <c r="T24" s="447">
        <v>1.089</v>
      </c>
      <c r="U24" s="447">
        <v>1.089</v>
      </c>
      <c r="V24" s="447">
        <v>1.089</v>
      </c>
      <c r="W24" s="447">
        <v>1.3420000000000001</v>
      </c>
      <c r="X24" s="447">
        <v>1.3420000000000001</v>
      </c>
      <c r="Y24" s="447">
        <v>1.3420000000000001</v>
      </c>
      <c r="Z24" s="447">
        <v>1.3420000000000001</v>
      </c>
      <c r="AA24" s="447">
        <v>1.089</v>
      </c>
      <c r="AB24" s="449">
        <v>1.089</v>
      </c>
      <c r="AC24" s="447"/>
      <c r="AD24" s="460">
        <v>20</v>
      </c>
      <c r="AE24" s="499">
        <v>0.96</v>
      </c>
      <c r="AF24" s="499">
        <v>0.96</v>
      </c>
      <c r="AG24" s="499">
        <v>0.96</v>
      </c>
      <c r="AH24" s="499">
        <v>0.96</v>
      </c>
      <c r="AI24" s="499">
        <v>0.96</v>
      </c>
      <c r="AJ24" s="499">
        <v>1.35</v>
      </c>
      <c r="AK24" s="499">
        <v>1.35</v>
      </c>
      <c r="AL24" s="499">
        <v>1.35</v>
      </c>
      <c r="AM24" s="499">
        <v>1.35</v>
      </c>
      <c r="AN24" s="499">
        <v>0.96</v>
      </c>
      <c r="AO24" s="499">
        <v>0.96</v>
      </c>
      <c r="AP24" s="499">
        <v>0.96</v>
      </c>
      <c r="AQ24" s="447"/>
      <c r="AR24" s="461">
        <v>20</v>
      </c>
      <c r="AS24" s="465">
        <v>0.95299999999999996</v>
      </c>
      <c r="AT24" s="465">
        <v>0.95299999999999996</v>
      </c>
      <c r="AU24" s="466">
        <v>1.0409999999999999</v>
      </c>
      <c r="AV24" s="466">
        <v>1.0409999999999999</v>
      </c>
      <c r="AW24" s="466">
        <v>1.0409999999999999</v>
      </c>
      <c r="AX24" s="467">
        <v>2.2970000000000002</v>
      </c>
      <c r="AY24" s="467">
        <v>2.2970000000000002</v>
      </c>
      <c r="AZ24" s="467">
        <v>2.2970000000000002</v>
      </c>
      <c r="BA24" s="467">
        <v>2.2970000000000002</v>
      </c>
      <c r="BB24" s="465">
        <v>0.95299999999999996</v>
      </c>
      <c r="BC24" s="465">
        <v>0.95299999999999996</v>
      </c>
      <c r="BD24" s="494">
        <v>0.95299999999999996</v>
      </c>
      <c r="BE24" s="447"/>
      <c r="BF24" s="460">
        <v>20</v>
      </c>
      <c r="BG24" s="454">
        <v>1.1919999999999999</v>
      </c>
      <c r="BH24" s="454">
        <v>1.1919999999999999</v>
      </c>
      <c r="BI24" s="454">
        <v>1.1919999999999999</v>
      </c>
      <c r="BJ24" s="454">
        <v>1.1919999999999999</v>
      </c>
      <c r="BK24" s="454">
        <v>1.1919999999999999</v>
      </c>
      <c r="BL24" s="454">
        <v>1.1919999999999999</v>
      </c>
      <c r="BM24" s="454">
        <v>1.181</v>
      </c>
      <c r="BN24" s="454">
        <v>1.181</v>
      </c>
      <c r="BO24" s="454">
        <v>1.181</v>
      </c>
      <c r="BP24" s="454">
        <v>1.181</v>
      </c>
      <c r="BQ24" s="454">
        <v>1.1919999999999999</v>
      </c>
      <c r="BR24" s="455">
        <v>1.1919999999999999</v>
      </c>
      <c r="BS24" s="447"/>
      <c r="BT24" s="461">
        <v>20</v>
      </c>
      <c r="BU24" s="462">
        <v>1.02</v>
      </c>
      <c r="BV24" s="462">
        <v>1.02</v>
      </c>
      <c r="BW24" s="462">
        <v>1.02</v>
      </c>
      <c r="BX24" s="462">
        <v>1.02</v>
      </c>
      <c r="BY24" s="462">
        <v>1.02</v>
      </c>
      <c r="BZ24" s="467">
        <v>1.1299999999999999</v>
      </c>
      <c r="CA24" s="467">
        <v>1.1299999999999999</v>
      </c>
      <c r="CB24" s="467">
        <v>1.1299999999999999</v>
      </c>
      <c r="CC24" s="467">
        <v>1.1299999999999999</v>
      </c>
      <c r="CD24" s="462">
        <v>1.02</v>
      </c>
      <c r="CE24" s="462">
        <v>1.02</v>
      </c>
      <c r="CF24" s="464">
        <v>1.02</v>
      </c>
      <c r="CG24" s="447"/>
      <c r="CH24" s="461">
        <v>20</v>
      </c>
      <c r="CI24" s="454">
        <v>1.071</v>
      </c>
      <c r="CJ24" s="454">
        <v>1.071</v>
      </c>
      <c r="CK24" s="454">
        <v>0.90700000000000003</v>
      </c>
      <c r="CL24" s="454">
        <v>0.90700000000000003</v>
      </c>
      <c r="CM24" s="454">
        <v>0.90700000000000003</v>
      </c>
      <c r="CN24" s="454">
        <v>1.157</v>
      </c>
      <c r="CO24" s="454">
        <v>1.157</v>
      </c>
      <c r="CP24" s="454">
        <v>1.157</v>
      </c>
      <c r="CQ24" s="454">
        <v>1.157</v>
      </c>
      <c r="CR24" s="454">
        <v>1.071</v>
      </c>
      <c r="CS24" s="454">
        <v>1.071</v>
      </c>
      <c r="CT24" s="455">
        <v>1.071</v>
      </c>
      <c r="CU24" s="435"/>
    </row>
    <row r="25" spans="1:99">
      <c r="A25" s="439"/>
      <c r="B25" s="459">
        <v>21</v>
      </c>
      <c r="C25" s="447">
        <v>0.5</v>
      </c>
      <c r="D25" s="447">
        <v>0.5</v>
      </c>
      <c r="E25" s="447">
        <v>0.5</v>
      </c>
      <c r="F25" s="447">
        <v>0.5</v>
      </c>
      <c r="G25" s="447">
        <v>0.5</v>
      </c>
      <c r="H25" s="447">
        <v>0.5</v>
      </c>
      <c r="I25" s="447">
        <v>0.5</v>
      </c>
      <c r="J25" s="447">
        <v>0.5</v>
      </c>
      <c r="K25" s="447">
        <v>0.5</v>
      </c>
      <c r="L25" s="447">
        <v>0.5</v>
      </c>
      <c r="M25" s="447">
        <v>0.5</v>
      </c>
      <c r="N25" s="447">
        <v>0.5</v>
      </c>
      <c r="O25" s="447"/>
      <c r="P25" s="460">
        <v>21</v>
      </c>
      <c r="Q25" s="447">
        <v>1.089</v>
      </c>
      <c r="R25" s="447">
        <v>1.089</v>
      </c>
      <c r="S25" s="447">
        <v>1.089</v>
      </c>
      <c r="T25" s="447">
        <v>1.089</v>
      </c>
      <c r="U25" s="447">
        <v>1.089</v>
      </c>
      <c r="V25" s="447">
        <v>1.089</v>
      </c>
      <c r="W25" s="447">
        <v>1.3420000000000001</v>
      </c>
      <c r="X25" s="447">
        <v>1.3420000000000001</v>
      </c>
      <c r="Y25" s="447">
        <v>1.3420000000000001</v>
      </c>
      <c r="Z25" s="447">
        <v>1.3420000000000001</v>
      </c>
      <c r="AA25" s="447">
        <v>1.089</v>
      </c>
      <c r="AB25" s="449">
        <v>1.089</v>
      </c>
      <c r="AC25" s="447"/>
      <c r="AD25" s="460">
        <v>21</v>
      </c>
      <c r="AE25" s="499">
        <v>0.96</v>
      </c>
      <c r="AF25" s="499">
        <v>0.96</v>
      </c>
      <c r="AG25" s="499">
        <v>0.96</v>
      </c>
      <c r="AH25" s="499">
        <v>0.96</v>
      </c>
      <c r="AI25" s="499">
        <v>0.96</v>
      </c>
      <c r="AJ25" s="499">
        <v>1.35</v>
      </c>
      <c r="AK25" s="499">
        <v>1.35</v>
      </c>
      <c r="AL25" s="499">
        <v>1.35</v>
      </c>
      <c r="AM25" s="499">
        <v>1.35</v>
      </c>
      <c r="AN25" s="499">
        <v>0.96</v>
      </c>
      <c r="AO25" s="499">
        <v>0.96</v>
      </c>
      <c r="AP25" s="500">
        <v>0.96</v>
      </c>
      <c r="AQ25" s="447"/>
      <c r="AR25" s="461">
        <v>21</v>
      </c>
      <c r="AS25" s="462">
        <v>0.85699999999999998</v>
      </c>
      <c r="AT25" s="462">
        <v>0.85699999999999998</v>
      </c>
      <c r="AU25" s="463">
        <v>0.81899999999999995</v>
      </c>
      <c r="AV25" s="463">
        <v>0.81899999999999995</v>
      </c>
      <c r="AW25" s="463">
        <v>0.81899999999999995</v>
      </c>
      <c r="AX25" s="456">
        <v>1.069</v>
      </c>
      <c r="AY25" s="456">
        <v>1.069</v>
      </c>
      <c r="AZ25" s="456">
        <v>1.069</v>
      </c>
      <c r="BA25" s="456">
        <v>1.069</v>
      </c>
      <c r="BB25" s="462">
        <v>0.85699999999999998</v>
      </c>
      <c r="BC25" s="462">
        <v>0.85699999999999998</v>
      </c>
      <c r="BD25" s="464">
        <v>0.85699999999999998</v>
      </c>
      <c r="BE25" s="447"/>
      <c r="BF25" s="460">
        <v>21</v>
      </c>
      <c r="BG25" s="454">
        <v>1.1919999999999999</v>
      </c>
      <c r="BH25" s="454">
        <v>1.1919999999999999</v>
      </c>
      <c r="BI25" s="454">
        <v>1.1919999999999999</v>
      </c>
      <c r="BJ25" s="454">
        <v>1.1919999999999999</v>
      </c>
      <c r="BK25" s="454">
        <v>1.1919999999999999</v>
      </c>
      <c r="BL25" s="454">
        <v>1.1919999999999999</v>
      </c>
      <c r="BM25" s="454">
        <v>1.181</v>
      </c>
      <c r="BN25" s="454">
        <v>1.181</v>
      </c>
      <c r="BO25" s="454">
        <v>1.181</v>
      </c>
      <c r="BP25" s="454">
        <v>1.181</v>
      </c>
      <c r="BQ25" s="454">
        <v>1.1919999999999999</v>
      </c>
      <c r="BR25" s="455">
        <v>1.1919999999999999</v>
      </c>
      <c r="BS25" s="447"/>
      <c r="BT25" s="461">
        <v>21</v>
      </c>
      <c r="BU25" s="462">
        <v>1.02</v>
      </c>
      <c r="BV25" s="462">
        <v>1.02</v>
      </c>
      <c r="BW25" s="462">
        <v>1.02</v>
      </c>
      <c r="BX25" s="462">
        <v>1.02</v>
      </c>
      <c r="BY25" s="462">
        <v>1.02</v>
      </c>
      <c r="BZ25" s="467">
        <v>1.1299999999999999</v>
      </c>
      <c r="CA25" s="467">
        <v>1.1299999999999999</v>
      </c>
      <c r="CB25" s="467">
        <v>1.1299999999999999</v>
      </c>
      <c r="CC25" s="467">
        <v>1.1299999999999999</v>
      </c>
      <c r="CD25" s="462">
        <v>1.02</v>
      </c>
      <c r="CE25" s="462">
        <v>1.02</v>
      </c>
      <c r="CF25" s="464">
        <v>1.02</v>
      </c>
      <c r="CG25" s="447"/>
      <c r="CH25" s="461">
        <v>21</v>
      </c>
      <c r="CI25" s="454">
        <v>1.018</v>
      </c>
      <c r="CJ25" s="454">
        <v>1.018</v>
      </c>
      <c r="CK25" s="454">
        <v>0.93700000000000006</v>
      </c>
      <c r="CL25" s="454">
        <v>0.93700000000000006</v>
      </c>
      <c r="CM25" s="454">
        <v>0.93700000000000006</v>
      </c>
      <c r="CN25" s="454">
        <v>1.0109999999999999</v>
      </c>
      <c r="CO25" s="454">
        <v>1.0109999999999999</v>
      </c>
      <c r="CP25" s="454">
        <v>1.0109999999999999</v>
      </c>
      <c r="CQ25" s="454">
        <v>1.0109999999999999</v>
      </c>
      <c r="CR25" s="454">
        <v>1.018</v>
      </c>
      <c r="CS25" s="454">
        <v>1.018</v>
      </c>
      <c r="CT25" s="455">
        <v>1.018</v>
      </c>
      <c r="CU25" s="435"/>
    </row>
    <row r="26" spans="1:99">
      <c r="A26" s="439"/>
      <c r="B26" s="459">
        <v>22</v>
      </c>
      <c r="C26" s="447">
        <v>0.5</v>
      </c>
      <c r="D26" s="447">
        <v>0.5</v>
      </c>
      <c r="E26" s="447">
        <v>0.5</v>
      </c>
      <c r="F26" s="447">
        <v>0.5</v>
      </c>
      <c r="G26" s="447">
        <v>0.5</v>
      </c>
      <c r="H26" s="447">
        <v>0.5</v>
      </c>
      <c r="I26" s="447">
        <v>0.5</v>
      </c>
      <c r="J26" s="447">
        <v>0.5</v>
      </c>
      <c r="K26" s="447">
        <v>0.5</v>
      </c>
      <c r="L26" s="447">
        <v>0.5</v>
      </c>
      <c r="M26" s="447">
        <v>0.5</v>
      </c>
      <c r="N26" s="447">
        <v>0.5</v>
      </c>
      <c r="O26" s="447"/>
      <c r="P26" s="460">
        <v>22</v>
      </c>
      <c r="Q26" s="447">
        <v>0.94699999999999995</v>
      </c>
      <c r="R26" s="447">
        <v>0.94699999999999995</v>
      </c>
      <c r="S26" s="447">
        <v>0.94699999999999995</v>
      </c>
      <c r="T26" s="447">
        <v>0.94699999999999995</v>
      </c>
      <c r="U26" s="447">
        <v>0.94699999999999995</v>
      </c>
      <c r="V26" s="447">
        <v>0.94699999999999995</v>
      </c>
      <c r="W26" s="447">
        <v>1.3420000000000001</v>
      </c>
      <c r="X26" s="447">
        <v>1.3420000000000001</v>
      </c>
      <c r="Y26" s="447">
        <v>1.3420000000000001</v>
      </c>
      <c r="Z26" s="447">
        <v>1.3420000000000001</v>
      </c>
      <c r="AA26" s="447">
        <v>0.94699999999999995</v>
      </c>
      <c r="AB26" s="449">
        <v>0.94699999999999995</v>
      </c>
      <c r="AC26" s="447"/>
      <c r="AD26" s="460">
        <v>22</v>
      </c>
      <c r="AE26" s="499">
        <v>0.89</v>
      </c>
      <c r="AF26" s="499">
        <v>0.89</v>
      </c>
      <c r="AG26" s="499">
        <v>0.89</v>
      </c>
      <c r="AH26" s="499">
        <v>0.89</v>
      </c>
      <c r="AI26" s="499">
        <v>0.89</v>
      </c>
      <c r="AJ26" s="499">
        <v>1.35</v>
      </c>
      <c r="AK26" s="499">
        <v>1.35</v>
      </c>
      <c r="AL26" s="499">
        <v>1.35</v>
      </c>
      <c r="AM26" s="499">
        <v>1.35</v>
      </c>
      <c r="AN26" s="499">
        <v>0.89</v>
      </c>
      <c r="AO26" s="499">
        <v>0.89</v>
      </c>
      <c r="AP26" s="499">
        <v>0.89</v>
      </c>
      <c r="AQ26" s="447"/>
      <c r="AR26" s="461">
        <v>22</v>
      </c>
      <c r="AS26" s="462">
        <v>0.85699999999999998</v>
      </c>
      <c r="AT26" s="462">
        <v>0.85699999999999998</v>
      </c>
      <c r="AU26" s="463">
        <v>0.81899999999999995</v>
      </c>
      <c r="AV26" s="463">
        <v>0.81899999999999995</v>
      </c>
      <c r="AW26" s="463">
        <v>0.81899999999999995</v>
      </c>
      <c r="AX26" s="456">
        <v>1.069</v>
      </c>
      <c r="AY26" s="456">
        <v>1.069</v>
      </c>
      <c r="AZ26" s="456">
        <v>1.069</v>
      </c>
      <c r="BA26" s="456">
        <v>1.069</v>
      </c>
      <c r="BB26" s="462">
        <v>0.85699999999999998</v>
      </c>
      <c r="BC26" s="462">
        <v>0.85699999999999998</v>
      </c>
      <c r="BD26" s="464">
        <v>0.85699999999999998</v>
      </c>
      <c r="BE26" s="447"/>
      <c r="BF26" s="460">
        <v>22</v>
      </c>
      <c r="BG26" s="454">
        <v>1.0780000000000001</v>
      </c>
      <c r="BH26" s="454">
        <v>1.0780000000000001</v>
      </c>
      <c r="BI26" s="454">
        <v>1.0780000000000001</v>
      </c>
      <c r="BJ26" s="454">
        <v>1.0780000000000001</v>
      </c>
      <c r="BK26" s="454">
        <v>1.0780000000000001</v>
      </c>
      <c r="BL26" s="454">
        <v>1.0780000000000001</v>
      </c>
      <c r="BM26" s="454">
        <v>1.181</v>
      </c>
      <c r="BN26" s="454">
        <v>1.181</v>
      </c>
      <c r="BO26" s="454">
        <v>1.181</v>
      </c>
      <c r="BP26" s="454">
        <v>1.181</v>
      </c>
      <c r="BQ26" s="454">
        <v>1.0780000000000001</v>
      </c>
      <c r="BR26" s="455">
        <v>1.0780000000000001</v>
      </c>
      <c r="BS26" s="447"/>
      <c r="BT26" s="461">
        <v>22</v>
      </c>
      <c r="BU26" s="462">
        <v>1</v>
      </c>
      <c r="BV26" s="462">
        <v>1</v>
      </c>
      <c r="BW26" s="462">
        <v>1</v>
      </c>
      <c r="BX26" s="462">
        <v>1</v>
      </c>
      <c r="BY26" s="462">
        <v>1</v>
      </c>
      <c r="BZ26" s="467">
        <v>1.1299999999999999</v>
      </c>
      <c r="CA26" s="467">
        <v>1.1299999999999999</v>
      </c>
      <c r="CB26" s="467">
        <v>1.1299999999999999</v>
      </c>
      <c r="CC26" s="467">
        <v>1.1299999999999999</v>
      </c>
      <c r="CD26" s="462">
        <v>1</v>
      </c>
      <c r="CE26" s="462">
        <v>1</v>
      </c>
      <c r="CF26" s="464">
        <v>1</v>
      </c>
      <c r="CG26" s="447"/>
      <c r="CH26" s="461">
        <v>22</v>
      </c>
      <c r="CI26" s="454">
        <v>1.018</v>
      </c>
      <c r="CJ26" s="454">
        <v>1.018</v>
      </c>
      <c r="CK26" s="454">
        <v>0.93700000000000006</v>
      </c>
      <c r="CL26" s="454">
        <v>0.93700000000000006</v>
      </c>
      <c r="CM26" s="454">
        <v>0.93700000000000006</v>
      </c>
      <c r="CN26" s="454">
        <v>1.0109999999999999</v>
      </c>
      <c r="CO26" s="454">
        <v>1.0109999999999999</v>
      </c>
      <c r="CP26" s="454">
        <v>1.0109999999999999</v>
      </c>
      <c r="CQ26" s="454">
        <v>1.0109999999999999</v>
      </c>
      <c r="CR26" s="454">
        <v>1.018</v>
      </c>
      <c r="CS26" s="454">
        <v>1.018</v>
      </c>
      <c r="CT26" s="455">
        <v>1.018</v>
      </c>
      <c r="CU26" s="435"/>
    </row>
    <row r="27" spans="1:99">
      <c r="A27" s="439"/>
      <c r="B27" s="459">
        <v>23</v>
      </c>
      <c r="C27" s="447">
        <v>0.5</v>
      </c>
      <c r="D27" s="447">
        <v>0.5</v>
      </c>
      <c r="E27" s="447">
        <v>0.5</v>
      </c>
      <c r="F27" s="447">
        <v>0.5</v>
      </c>
      <c r="G27" s="447">
        <v>0.5</v>
      </c>
      <c r="H27" s="447">
        <v>0.5</v>
      </c>
      <c r="I27" s="447">
        <v>0.5</v>
      </c>
      <c r="J27" s="447">
        <v>0.5</v>
      </c>
      <c r="K27" s="447">
        <v>0.5</v>
      </c>
      <c r="L27" s="447">
        <v>0.5</v>
      </c>
      <c r="M27" s="447">
        <v>0.5</v>
      </c>
      <c r="N27" s="447">
        <v>0.5</v>
      </c>
      <c r="O27" s="447"/>
      <c r="P27" s="460">
        <v>23</v>
      </c>
      <c r="Q27" s="447">
        <v>0.67900000000000005</v>
      </c>
      <c r="R27" s="447">
        <v>0.67900000000000005</v>
      </c>
      <c r="S27" s="447">
        <v>0.67900000000000005</v>
      </c>
      <c r="T27" s="447">
        <v>0.67900000000000005</v>
      </c>
      <c r="U27" s="447">
        <v>0.67900000000000005</v>
      </c>
      <c r="V27" s="447">
        <v>0.67900000000000005</v>
      </c>
      <c r="W27" s="447">
        <v>0.80100000000000005</v>
      </c>
      <c r="X27" s="447">
        <v>0.80100000000000005</v>
      </c>
      <c r="Y27" s="447">
        <v>0.80100000000000005</v>
      </c>
      <c r="Z27" s="447">
        <v>0.80100000000000005</v>
      </c>
      <c r="AA27" s="447">
        <v>0.67900000000000005</v>
      </c>
      <c r="AB27" s="449">
        <v>0.67900000000000005</v>
      </c>
      <c r="AC27" s="447"/>
      <c r="AD27" s="460">
        <v>23</v>
      </c>
      <c r="AE27" s="499">
        <v>0.89</v>
      </c>
      <c r="AF27" s="499">
        <v>0.89</v>
      </c>
      <c r="AG27" s="499">
        <v>0.89</v>
      </c>
      <c r="AH27" s="499">
        <v>0.89</v>
      </c>
      <c r="AI27" s="499">
        <v>0.89</v>
      </c>
      <c r="AJ27" s="499">
        <v>1.35</v>
      </c>
      <c r="AK27" s="499">
        <v>1.35</v>
      </c>
      <c r="AL27" s="499">
        <v>1.35</v>
      </c>
      <c r="AM27" s="499">
        <v>1.35</v>
      </c>
      <c r="AN27" s="499">
        <v>0.89</v>
      </c>
      <c r="AO27" s="499">
        <v>0.89</v>
      </c>
      <c r="AP27" s="500">
        <v>0.89</v>
      </c>
      <c r="AQ27" s="447"/>
      <c r="AR27" s="461">
        <v>23</v>
      </c>
      <c r="AS27" s="451">
        <v>0.80800000000000005</v>
      </c>
      <c r="AT27" s="451">
        <v>0.80800000000000005</v>
      </c>
      <c r="AU27" s="452">
        <v>0.82799999999999996</v>
      </c>
      <c r="AV27" s="452">
        <v>0.82799999999999996</v>
      </c>
      <c r="AW27" s="452">
        <v>0.82799999999999996</v>
      </c>
      <c r="AX27" s="453">
        <v>0.79800000000000004</v>
      </c>
      <c r="AY27" s="453">
        <v>0.79800000000000004</v>
      </c>
      <c r="AZ27" s="453">
        <v>0.79800000000000004</v>
      </c>
      <c r="BA27" s="453">
        <v>0.79800000000000004</v>
      </c>
      <c r="BB27" s="451">
        <v>0.80800000000000005</v>
      </c>
      <c r="BC27" s="451">
        <v>0.80800000000000005</v>
      </c>
      <c r="BD27" s="457">
        <v>0.80800000000000005</v>
      </c>
      <c r="BE27" s="447"/>
      <c r="BF27" s="460">
        <v>23</v>
      </c>
      <c r="BG27" s="454">
        <v>0.77400000000000002</v>
      </c>
      <c r="BH27" s="454">
        <v>0.77400000000000002</v>
      </c>
      <c r="BI27" s="454">
        <v>0.77400000000000002</v>
      </c>
      <c r="BJ27" s="454">
        <v>0.77400000000000002</v>
      </c>
      <c r="BK27" s="454">
        <v>0.77400000000000002</v>
      </c>
      <c r="BL27" s="454">
        <v>0.77400000000000002</v>
      </c>
      <c r="BM27" s="454">
        <v>0.9</v>
      </c>
      <c r="BN27" s="454">
        <v>0.9</v>
      </c>
      <c r="BO27" s="454">
        <v>0.9</v>
      </c>
      <c r="BP27" s="454">
        <v>0.9</v>
      </c>
      <c r="BQ27" s="454">
        <v>0.77400000000000002</v>
      </c>
      <c r="BR27" s="455">
        <v>0.77400000000000002</v>
      </c>
      <c r="BS27" s="447"/>
      <c r="BT27" s="461">
        <v>23</v>
      </c>
      <c r="BU27" s="462">
        <v>1</v>
      </c>
      <c r="BV27" s="462">
        <v>1</v>
      </c>
      <c r="BW27" s="462">
        <v>1</v>
      </c>
      <c r="BX27" s="462">
        <v>1</v>
      </c>
      <c r="BY27" s="462">
        <v>1</v>
      </c>
      <c r="BZ27" s="467">
        <v>1.1299999999999999</v>
      </c>
      <c r="CA27" s="467">
        <v>1.1299999999999999</v>
      </c>
      <c r="CB27" s="467">
        <v>1.1299999999999999</v>
      </c>
      <c r="CC27" s="467">
        <v>1.1299999999999999</v>
      </c>
      <c r="CD27" s="462">
        <v>1</v>
      </c>
      <c r="CE27" s="462">
        <v>1</v>
      </c>
      <c r="CF27" s="464">
        <v>1</v>
      </c>
      <c r="CG27" s="447"/>
      <c r="CH27" s="461">
        <v>23</v>
      </c>
      <c r="CI27" s="454">
        <v>0.96299999999999997</v>
      </c>
      <c r="CJ27" s="454">
        <v>0.96299999999999997</v>
      </c>
      <c r="CK27" s="454">
        <v>0.98699999999999999</v>
      </c>
      <c r="CL27" s="454">
        <v>0.98699999999999999</v>
      </c>
      <c r="CM27" s="454">
        <v>0.98699999999999999</v>
      </c>
      <c r="CN27" s="454">
        <v>0.95099999999999996</v>
      </c>
      <c r="CO27" s="454">
        <v>0.95099999999999996</v>
      </c>
      <c r="CP27" s="454">
        <v>0.95099999999999996</v>
      </c>
      <c r="CQ27" s="454">
        <v>0.95099999999999996</v>
      </c>
      <c r="CR27" s="454">
        <v>0.96299999999999997</v>
      </c>
      <c r="CS27" s="454">
        <v>0.96299999999999997</v>
      </c>
      <c r="CT27" s="455">
        <v>0.96299999999999997</v>
      </c>
      <c r="CU27" s="435"/>
    </row>
    <row r="28" spans="1:99" ht="15.75" thickBot="1">
      <c r="A28" s="439"/>
      <c r="B28" s="468">
        <v>24</v>
      </c>
      <c r="C28" s="447">
        <v>0.5</v>
      </c>
      <c r="D28" s="447">
        <v>0.5</v>
      </c>
      <c r="E28" s="447">
        <v>0.5</v>
      </c>
      <c r="F28" s="447">
        <v>0.5</v>
      </c>
      <c r="G28" s="447">
        <v>0.5</v>
      </c>
      <c r="H28" s="447">
        <v>0.5</v>
      </c>
      <c r="I28" s="447">
        <v>0.5</v>
      </c>
      <c r="J28" s="447">
        <v>0.5</v>
      </c>
      <c r="K28" s="447">
        <v>0.5</v>
      </c>
      <c r="L28" s="447">
        <v>0.5</v>
      </c>
      <c r="M28" s="447">
        <v>0.5</v>
      </c>
      <c r="N28" s="447">
        <v>0.5</v>
      </c>
      <c r="O28" s="447"/>
      <c r="P28" s="469">
        <v>24</v>
      </c>
      <c r="Q28" s="447">
        <v>0.67900000000000005</v>
      </c>
      <c r="R28" s="447">
        <v>0.67900000000000005</v>
      </c>
      <c r="S28" s="447">
        <v>0.67900000000000005</v>
      </c>
      <c r="T28" s="447">
        <v>0.67900000000000005</v>
      </c>
      <c r="U28" s="447">
        <v>0.67900000000000005</v>
      </c>
      <c r="V28" s="447">
        <v>0.67900000000000005</v>
      </c>
      <c r="W28" s="447">
        <v>0.80100000000000005</v>
      </c>
      <c r="X28" s="447">
        <v>0.80100000000000005</v>
      </c>
      <c r="Y28" s="447">
        <v>0.80100000000000005</v>
      </c>
      <c r="Z28" s="447">
        <v>0.80100000000000005</v>
      </c>
      <c r="AA28" s="447">
        <v>0.67900000000000005</v>
      </c>
      <c r="AB28" s="449">
        <v>0.67900000000000005</v>
      </c>
      <c r="AC28" s="447"/>
      <c r="AD28" s="469">
        <v>24</v>
      </c>
      <c r="AE28" s="499">
        <v>0.89</v>
      </c>
      <c r="AF28" s="499">
        <v>0.89</v>
      </c>
      <c r="AG28" s="499">
        <v>0.89</v>
      </c>
      <c r="AH28" s="499">
        <v>0.89</v>
      </c>
      <c r="AI28" s="499">
        <v>0.89</v>
      </c>
      <c r="AJ28" s="499">
        <v>0.86</v>
      </c>
      <c r="AK28" s="499">
        <v>0.86</v>
      </c>
      <c r="AL28" s="499">
        <v>0.86</v>
      </c>
      <c r="AM28" s="499">
        <v>0.86</v>
      </c>
      <c r="AN28" s="499">
        <v>0.89</v>
      </c>
      <c r="AO28" s="499">
        <v>0.89</v>
      </c>
      <c r="AP28" s="500">
        <v>0.89</v>
      </c>
      <c r="AQ28" s="447"/>
      <c r="AR28" s="470">
        <v>24</v>
      </c>
      <c r="AS28" s="451">
        <v>0.80800000000000005</v>
      </c>
      <c r="AT28" s="451">
        <v>0.80800000000000005</v>
      </c>
      <c r="AU28" s="452">
        <v>0.82799999999999996</v>
      </c>
      <c r="AV28" s="452">
        <v>0.82799999999999996</v>
      </c>
      <c r="AW28" s="452">
        <v>0.82799999999999996</v>
      </c>
      <c r="AX28" s="453">
        <v>0.79800000000000004</v>
      </c>
      <c r="AY28" s="453">
        <v>0.79800000000000004</v>
      </c>
      <c r="AZ28" s="453">
        <v>0.79800000000000004</v>
      </c>
      <c r="BA28" s="453">
        <v>0.79800000000000004</v>
      </c>
      <c r="BB28" s="451">
        <v>0.80800000000000005</v>
      </c>
      <c r="BC28" s="451">
        <v>0.80800000000000005</v>
      </c>
      <c r="BD28" s="457">
        <v>0.80800000000000005</v>
      </c>
      <c r="BE28" s="447"/>
      <c r="BF28" s="469">
        <v>24</v>
      </c>
      <c r="BG28" s="471">
        <v>0.77400000000000002</v>
      </c>
      <c r="BH28" s="471">
        <v>0.77400000000000002</v>
      </c>
      <c r="BI28" s="471">
        <v>0.77400000000000002</v>
      </c>
      <c r="BJ28" s="471">
        <v>0.77400000000000002</v>
      </c>
      <c r="BK28" s="471">
        <v>0.77400000000000002</v>
      </c>
      <c r="BL28" s="471">
        <v>0.77400000000000002</v>
      </c>
      <c r="BM28" s="471">
        <v>0.9</v>
      </c>
      <c r="BN28" s="471">
        <v>0.9</v>
      </c>
      <c r="BO28" s="471">
        <v>0.9</v>
      </c>
      <c r="BP28" s="471">
        <v>0.9</v>
      </c>
      <c r="BQ28" s="471">
        <v>0.77400000000000002</v>
      </c>
      <c r="BR28" s="472">
        <v>0.77400000000000002</v>
      </c>
      <c r="BS28" s="447"/>
      <c r="BT28" s="470">
        <v>24</v>
      </c>
      <c r="BU28" s="462">
        <v>1</v>
      </c>
      <c r="BV28" s="462">
        <v>1</v>
      </c>
      <c r="BW28" s="462">
        <v>1</v>
      </c>
      <c r="BX28" s="462">
        <v>1</v>
      </c>
      <c r="BY28" s="462">
        <v>1</v>
      </c>
      <c r="BZ28" s="453">
        <v>0.96</v>
      </c>
      <c r="CA28" s="453">
        <v>0.96</v>
      </c>
      <c r="CB28" s="453">
        <v>0.96</v>
      </c>
      <c r="CC28" s="453">
        <v>0.96</v>
      </c>
      <c r="CD28" s="462">
        <v>1</v>
      </c>
      <c r="CE28" s="462">
        <v>1</v>
      </c>
      <c r="CF28" s="464">
        <v>1</v>
      </c>
      <c r="CG28" s="447"/>
      <c r="CH28" s="470">
        <v>24</v>
      </c>
      <c r="CI28" s="454">
        <v>0.96299999999999997</v>
      </c>
      <c r="CJ28" s="454">
        <v>0.96299999999999997</v>
      </c>
      <c r="CK28" s="454">
        <v>0.98699999999999999</v>
      </c>
      <c r="CL28" s="454">
        <v>0.98699999999999999</v>
      </c>
      <c r="CM28" s="454">
        <v>0.98699999999999999</v>
      </c>
      <c r="CN28" s="454">
        <v>0.95099999999999996</v>
      </c>
      <c r="CO28" s="454">
        <v>0.95099999999999996</v>
      </c>
      <c r="CP28" s="454">
        <v>0.95099999999999996</v>
      </c>
      <c r="CQ28" s="454">
        <v>0.95099999999999996</v>
      </c>
      <c r="CR28" s="454">
        <v>0.96299999999999997</v>
      </c>
      <c r="CS28" s="454">
        <v>0.96299999999999997</v>
      </c>
      <c r="CT28" s="455">
        <v>0.96299999999999997</v>
      </c>
      <c r="CU28" s="435"/>
    </row>
    <row r="29" spans="1:99" ht="15.75" thickTop="1">
      <c r="A29" s="439"/>
      <c r="B29" s="473"/>
      <c r="C29" s="474"/>
      <c r="D29" s="474"/>
      <c r="E29" s="474"/>
      <c r="F29" s="474"/>
      <c r="G29" s="474"/>
      <c r="H29" s="474"/>
      <c r="I29" s="474"/>
      <c r="J29" s="474"/>
      <c r="K29" s="474"/>
      <c r="L29" s="474"/>
      <c r="M29" s="474"/>
      <c r="N29" s="475"/>
      <c r="O29" s="447"/>
      <c r="P29" s="476"/>
      <c r="Q29" s="474"/>
      <c r="R29" s="474"/>
      <c r="S29" s="474"/>
      <c r="T29" s="474"/>
      <c r="U29" s="474"/>
      <c r="V29" s="474"/>
      <c r="W29" s="474"/>
      <c r="X29" s="474"/>
      <c r="Y29" s="474"/>
      <c r="Z29" s="474"/>
      <c r="AA29" s="474"/>
      <c r="AB29" s="475"/>
      <c r="AC29" s="447"/>
      <c r="AD29" s="476"/>
      <c r="AE29" s="474"/>
      <c r="AF29" s="474"/>
      <c r="AG29" s="474"/>
      <c r="AH29" s="474"/>
      <c r="AI29" s="474"/>
      <c r="AJ29" s="474"/>
      <c r="AK29" s="474"/>
      <c r="AL29" s="474"/>
      <c r="AM29" s="474"/>
      <c r="AN29" s="474"/>
      <c r="AO29" s="474"/>
      <c r="AP29" s="475"/>
      <c r="AQ29" s="447"/>
      <c r="AR29" s="476"/>
      <c r="AS29" s="474"/>
      <c r="AT29" s="474"/>
      <c r="AU29" s="474"/>
      <c r="AV29" s="474"/>
      <c r="AW29" s="474"/>
      <c r="AX29" s="474"/>
      <c r="AY29" s="474"/>
      <c r="AZ29" s="474"/>
      <c r="BA29" s="474"/>
      <c r="BB29" s="474"/>
      <c r="BC29" s="474"/>
      <c r="BD29" s="475"/>
      <c r="BE29" s="447"/>
      <c r="BF29" s="476"/>
      <c r="BG29" s="474"/>
      <c r="BH29" s="474"/>
      <c r="BI29" s="474"/>
      <c r="BJ29" s="474"/>
      <c r="BK29" s="474"/>
      <c r="BL29" s="474"/>
      <c r="BM29" s="474"/>
      <c r="BN29" s="474"/>
      <c r="BO29" s="474"/>
      <c r="BP29" s="474"/>
      <c r="BQ29" s="474"/>
      <c r="BR29" s="475"/>
      <c r="BS29" s="447"/>
      <c r="BT29" s="476"/>
      <c r="BU29" s="474"/>
      <c r="BV29" s="474"/>
      <c r="BW29" s="474"/>
      <c r="BX29" s="474"/>
      <c r="BY29" s="474"/>
      <c r="BZ29" s="474"/>
      <c r="CA29" s="474"/>
      <c r="CB29" s="474"/>
      <c r="CC29" s="474"/>
      <c r="CD29" s="474"/>
      <c r="CE29" s="474"/>
      <c r="CF29" s="475"/>
      <c r="CG29" s="447"/>
      <c r="CH29" s="476"/>
      <c r="CI29" s="474"/>
      <c r="CJ29" s="474"/>
      <c r="CK29" s="474"/>
      <c r="CL29" s="474"/>
      <c r="CM29" s="474"/>
      <c r="CN29" s="474"/>
      <c r="CO29" s="474"/>
      <c r="CP29" s="474"/>
      <c r="CQ29" s="474"/>
      <c r="CR29" s="474"/>
      <c r="CS29" s="474"/>
      <c r="CT29" s="475"/>
      <c r="CU29" s="435"/>
    </row>
    <row r="30" spans="1:99">
      <c r="A30" s="439"/>
      <c r="B30" s="442" t="s">
        <v>341</v>
      </c>
      <c r="C30" s="474"/>
      <c r="D30" s="474"/>
      <c r="E30" s="474"/>
      <c r="F30" s="474"/>
      <c r="G30" s="474"/>
      <c r="H30" s="474"/>
      <c r="I30" s="474"/>
      <c r="J30" s="474"/>
      <c r="K30" s="474"/>
      <c r="L30" s="474"/>
      <c r="M30" s="474"/>
      <c r="N30" s="475"/>
      <c r="O30" s="447"/>
      <c r="P30" s="477" t="s">
        <v>288</v>
      </c>
      <c r="Q30" s="474"/>
      <c r="R30" s="474"/>
      <c r="S30" s="474"/>
      <c r="T30" s="474"/>
      <c r="U30" s="474"/>
      <c r="V30" s="474"/>
      <c r="W30" s="474"/>
      <c r="X30" s="474"/>
      <c r="Y30" s="474"/>
      <c r="Z30" s="474"/>
      <c r="AA30" s="474"/>
      <c r="AB30" s="475"/>
      <c r="AC30" s="447"/>
      <c r="AD30" s="477" t="s">
        <v>289</v>
      </c>
      <c r="AE30" s="474"/>
      <c r="AF30" s="474"/>
      <c r="AG30" s="474"/>
      <c r="AH30" s="474"/>
      <c r="AI30" s="474"/>
      <c r="AJ30" s="474"/>
      <c r="AK30" s="474"/>
      <c r="AL30" s="474"/>
      <c r="AM30" s="474"/>
      <c r="AN30" s="474"/>
      <c r="AO30" s="474"/>
      <c r="AP30" s="475"/>
      <c r="AQ30" s="447"/>
      <c r="AR30" s="477" t="s">
        <v>290</v>
      </c>
      <c r="AS30" s="474"/>
      <c r="AT30" s="474"/>
      <c r="AU30" s="474"/>
      <c r="AV30" s="474"/>
      <c r="AW30" s="474"/>
      <c r="AX30" s="474"/>
      <c r="AY30" s="474"/>
      <c r="AZ30" s="474"/>
      <c r="BA30" s="474"/>
      <c r="BB30" s="474"/>
      <c r="BC30" s="474"/>
      <c r="BD30" s="475"/>
      <c r="BE30" s="447"/>
      <c r="BF30" s="477" t="s">
        <v>288</v>
      </c>
      <c r="BG30" s="474"/>
      <c r="BH30" s="474"/>
      <c r="BI30" s="474"/>
      <c r="BJ30" s="474"/>
      <c r="BK30" s="474"/>
      <c r="BL30" s="474"/>
      <c r="BM30" s="474"/>
      <c r="BN30" s="474"/>
      <c r="BO30" s="474"/>
      <c r="BP30" s="474"/>
      <c r="BQ30" s="474"/>
      <c r="BR30" s="475"/>
      <c r="BS30" s="447"/>
      <c r="BT30" s="477" t="s">
        <v>289</v>
      </c>
      <c r="BU30" s="474"/>
      <c r="BV30" s="474"/>
      <c r="BW30" s="474"/>
      <c r="BX30" s="474"/>
      <c r="BY30" s="474"/>
      <c r="BZ30" s="474"/>
      <c r="CA30" s="474"/>
      <c r="CB30" s="474"/>
      <c r="CC30" s="474"/>
      <c r="CD30" s="474"/>
      <c r="CE30" s="474"/>
      <c r="CF30" s="475"/>
      <c r="CG30" s="447"/>
      <c r="CH30" s="477" t="s">
        <v>290</v>
      </c>
      <c r="CI30" s="474"/>
      <c r="CJ30" s="474"/>
      <c r="CK30" s="474"/>
      <c r="CL30" s="474"/>
      <c r="CM30" s="474"/>
      <c r="CN30" s="474"/>
      <c r="CO30" s="474"/>
      <c r="CP30" s="474"/>
      <c r="CQ30" s="474"/>
      <c r="CR30" s="474"/>
      <c r="CS30" s="474"/>
      <c r="CT30" s="475"/>
      <c r="CU30" s="435"/>
    </row>
    <row r="31" spans="1:99">
      <c r="A31" s="439"/>
      <c r="B31" s="445" t="s">
        <v>5</v>
      </c>
      <c r="C31" s="381">
        <v>1</v>
      </c>
      <c r="D31" s="381">
        <v>2</v>
      </c>
      <c r="E31" s="381">
        <v>3</v>
      </c>
      <c r="F31" s="381">
        <v>4</v>
      </c>
      <c r="G31" s="381">
        <v>5</v>
      </c>
      <c r="H31" s="381">
        <v>6</v>
      </c>
      <c r="I31" s="381">
        <v>7</v>
      </c>
      <c r="J31" s="381">
        <v>8</v>
      </c>
      <c r="K31" s="381">
        <v>9</v>
      </c>
      <c r="L31" s="381">
        <v>10</v>
      </c>
      <c r="M31" s="381">
        <v>11</v>
      </c>
      <c r="N31" s="382">
        <v>12</v>
      </c>
      <c r="O31" s="447"/>
      <c r="P31" s="478" t="s">
        <v>5</v>
      </c>
      <c r="Q31" s="381">
        <v>1</v>
      </c>
      <c r="R31" s="381">
        <v>2</v>
      </c>
      <c r="S31" s="381">
        <v>3</v>
      </c>
      <c r="T31" s="381">
        <v>4</v>
      </c>
      <c r="U31" s="381">
        <v>5</v>
      </c>
      <c r="V31" s="381">
        <v>6</v>
      </c>
      <c r="W31" s="381">
        <v>7</v>
      </c>
      <c r="X31" s="381">
        <v>8</v>
      </c>
      <c r="Y31" s="381">
        <v>9</v>
      </c>
      <c r="Z31" s="381">
        <v>10</v>
      </c>
      <c r="AA31" s="381">
        <v>11</v>
      </c>
      <c r="AB31" s="382">
        <v>12</v>
      </c>
      <c r="AC31" s="447"/>
      <c r="AD31" s="478" t="s">
        <v>5</v>
      </c>
      <c r="AE31" s="383">
        <v>1</v>
      </c>
      <c r="AF31" s="383">
        <v>2</v>
      </c>
      <c r="AG31" s="383">
        <v>3</v>
      </c>
      <c r="AH31" s="383">
        <v>4</v>
      </c>
      <c r="AI31" s="383">
        <v>5</v>
      </c>
      <c r="AJ31" s="383">
        <v>6</v>
      </c>
      <c r="AK31" s="383">
        <v>7</v>
      </c>
      <c r="AL31" s="383">
        <v>8</v>
      </c>
      <c r="AM31" s="383">
        <v>9</v>
      </c>
      <c r="AN31" s="383">
        <v>10</v>
      </c>
      <c r="AO31" s="383">
        <v>11</v>
      </c>
      <c r="AP31" s="384">
        <v>12</v>
      </c>
      <c r="AQ31" s="447"/>
      <c r="AR31" s="478" t="s">
        <v>5</v>
      </c>
      <c r="AS31" s="381">
        <v>1</v>
      </c>
      <c r="AT31" s="381">
        <v>2</v>
      </c>
      <c r="AU31" s="381">
        <v>3</v>
      </c>
      <c r="AV31" s="381">
        <v>4</v>
      </c>
      <c r="AW31" s="381">
        <v>5</v>
      </c>
      <c r="AX31" s="381">
        <v>6</v>
      </c>
      <c r="AY31" s="381">
        <v>7</v>
      </c>
      <c r="AZ31" s="381">
        <v>8</v>
      </c>
      <c r="BA31" s="381">
        <v>9</v>
      </c>
      <c r="BB31" s="381">
        <v>10</v>
      </c>
      <c r="BC31" s="381">
        <v>11</v>
      </c>
      <c r="BD31" s="382">
        <v>12</v>
      </c>
      <c r="BE31" s="447"/>
      <c r="BF31" s="478" t="s">
        <v>5</v>
      </c>
      <c r="BG31" s="381">
        <v>1</v>
      </c>
      <c r="BH31" s="381">
        <v>2</v>
      </c>
      <c r="BI31" s="381">
        <v>3</v>
      </c>
      <c r="BJ31" s="381">
        <v>4</v>
      </c>
      <c r="BK31" s="381">
        <v>5</v>
      </c>
      <c r="BL31" s="381">
        <v>6</v>
      </c>
      <c r="BM31" s="381">
        <v>7</v>
      </c>
      <c r="BN31" s="381">
        <v>8</v>
      </c>
      <c r="BO31" s="381">
        <v>9</v>
      </c>
      <c r="BP31" s="381">
        <v>10</v>
      </c>
      <c r="BQ31" s="381">
        <v>11</v>
      </c>
      <c r="BR31" s="382">
        <v>12</v>
      </c>
      <c r="BS31" s="447"/>
      <c r="BT31" s="478" t="s">
        <v>5</v>
      </c>
      <c r="BU31" s="381">
        <v>1</v>
      </c>
      <c r="BV31" s="381">
        <v>2</v>
      </c>
      <c r="BW31" s="381">
        <v>3</v>
      </c>
      <c r="BX31" s="381">
        <v>4</v>
      </c>
      <c r="BY31" s="381">
        <v>5</v>
      </c>
      <c r="BZ31" s="381">
        <v>6</v>
      </c>
      <c r="CA31" s="381">
        <v>7</v>
      </c>
      <c r="CB31" s="381">
        <v>8</v>
      </c>
      <c r="CC31" s="381">
        <v>9</v>
      </c>
      <c r="CD31" s="381">
        <v>10</v>
      </c>
      <c r="CE31" s="381">
        <v>11</v>
      </c>
      <c r="CF31" s="382">
        <v>12</v>
      </c>
      <c r="CG31" s="447"/>
      <c r="CH31" s="478" t="s">
        <v>5</v>
      </c>
      <c r="CI31" s="383">
        <v>1</v>
      </c>
      <c r="CJ31" s="383">
        <v>2</v>
      </c>
      <c r="CK31" s="383">
        <v>3</v>
      </c>
      <c r="CL31" s="383">
        <v>4</v>
      </c>
      <c r="CM31" s="383">
        <v>5</v>
      </c>
      <c r="CN31" s="383">
        <v>6</v>
      </c>
      <c r="CO31" s="383">
        <v>7</v>
      </c>
      <c r="CP31" s="383">
        <v>8</v>
      </c>
      <c r="CQ31" s="383">
        <v>9</v>
      </c>
      <c r="CR31" s="383">
        <v>10</v>
      </c>
      <c r="CS31" s="383">
        <v>11</v>
      </c>
      <c r="CT31" s="384">
        <v>12</v>
      </c>
      <c r="CU31" s="435"/>
    </row>
    <row r="32" spans="1:99">
      <c r="A32" s="479"/>
      <c r="B32" s="446">
        <v>1</v>
      </c>
      <c r="C32" s="480">
        <v>0.5</v>
      </c>
      <c r="D32" s="480">
        <v>0.5</v>
      </c>
      <c r="E32" s="480">
        <v>0.5</v>
      </c>
      <c r="F32" s="480">
        <v>0.5</v>
      </c>
      <c r="G32" s="480">
        <v>0.5</v>
      </c>
      <c r="H32" s="480">
        <v>0.5</v>
      </c>
      <c r="I32" s="480">
        <v>0.5</v>
      </c>
      <c r="J32" s="480">
        <v>0.5</v>
      </c>
      <c r="K32" s="480">
        <v>0.5</v>
      </c>
      <c r="L32" s="480">
        <v>0.5</v>
      </c>
      <c r="M32" s="480">
        <v>0.5</v>
      </c>
      <c r="N32" s="480">
        <v>0.5</v>
      </c>
      <c r="O32" s="447"/>
      <c r="P32" s="448">
        <v>1</v>
      </c>
      <c r="Q32" s="447">
        <v>0.67900000000000005</v>
      </c>
      <c r="R32" s="447">
        <v>0.67900000000000005</v>
      </c>
      <c r="S32" s="447">
        <v>0.67900000000000005</v>
      </c>
      <c r="T32" s="447">
        <v>0.67900000000000005</v>
      </c>
      <c r="U32" s="447">
        <v>0.67900000000000005</v>
      </c>
      <c r="V32" s="447">
        <v>0.67900000000000005</v>
      </c>
      <c r="W32" s="447">
        <v>0.80100000000000005</v>
      </c>
      <c r="X32" s="447">
        <v>0.80100000000000005</v>
      </c>
      <c r="Y32" s="447">
        <v>0.80100000000000005</v>
      </c>
      <c r="Z32" s="447">
        <v>0.80100000000000005</v>
      </c>
      <c r="AA32" s="447">
        <v>0.67900000000000005</v>
      </c>
      <c r="AB32" s="449">
        <v>0.67900000000000005</v>
      </c>
      <c r="AC32" s="447"/>
      <c r="AD32" s="450">
        <v>1</v>
      </c>
      <c r="AE32" s="493">
        <v>0.82</v>
      </c>
      <c r="AF32" s="493">
        <v>0.82</v>
      </c>
      <c r="AG32" s="493">
        <v>0.82</v>
      </c>
      <c r="AH32" s="493">
        <v>0.82</v>
      </c>
      <c r="AI32" s="493">
        <v>0.82</v>
      </c>
      <c r="AJ32" s="493">
        <v>0.86</v>
      </c>
      <c r="AK32" s="493">
        <v>0.86</v>
      </c>
      <c r="AL32" s="493">
        <v>0.86</v>
      </c>
      <c r="AM32" s="493">
        <v>0.86</v>
      </c>
      <c r="AN32" s="493">
        <v>0.82</v>
      </c>
      <c r="AO32" s="493">
        <v>0.82</v>
      </c>
      <c r="AP32" s="493">
        <v>0.82</v>
      </c>
      <c r="AQ32" s="447"/>
      <c r="AR32" s="448">
        <v>1</v>
      </c>
      <c r="AS32" s="451">
        <v>0.80800000000000005</v>
      </c>
      <c r="AT32" s="451">
        <v>0.80800000000000005</v>
      </c>
      <c r="AU32" s="452">
        <v>0.82799999999999996</v>
      </c>
      <c r="AV32" s="452">
        <v>0.82799999999999996</v>
      </c>
      <c r="AW32" s="452">
        <v>0.82799999999999996</v>
      </c>
      <c r="AX32" s="453">
        <v>0.79800000000000004</v>
      </c>
      <c r="AY32" s="453">
        <v>0.79800000000000004</v>
      </c>
      <c r="AZ32" s="453">
        <v>0.79800000000000004</v>
      </c>
      <c r="BA32" s="453">
        <v>0.79800000000000004</v>
      </c>
      <c r="BB32" s="451">
        <v>0.80800000000000005</v>
      </c>
      <c r="BC32" s="451">
        <v>0.80800000000000005</v>
      </c>
      <c r="BD32" s="457">
        <v>0.80800000000000005</v>
      </c>
      <c r="BE32" s="447"/>
      <c r="BF32" s="448">
        <v>1</v>
      </c>
      <c r="BG32" s="454">
        <v>0.77400000000000002</v>
      </c>
      <c r="BH32" s="454">
        <v>0.77400000000000002</v>
      </c>
      <c r="BI32" s="454">
        <v>0.77400000000000002</v>
      </c>
      <c r="BJ32" s="454">
        <v>0.77400000000000002</v>
      </c>
      <c r="BK32" s="454">
        <v>0.77400000000000002</v>
      </c>
      <c r="BL32" s="454">
        <v>0.77400000000000002</v>
      </c>
      <c r="BM32" s="454">
        <v>0.9</v>
      </c>
      <c r="BN32" s="454">
        <v>0.9</v>
      </c>
      <c r="BO32" s="454">
        <v>0.9</v>
      </c>
      <c r="BP32" s="454">
        <v>0.9</v>
      </c>
      <c r="BQ32" s="454">
        <v>0.77400000000000002</v>
      </c>
      <c r="BR32" s="455">
        <v>0.77400000000000002</v>
      </c>
      <c r="BS32" s="447"/>
      <c r="BT32" s="448">
        <v>1</v>
      </c>
      <c r="BU32" s="481">
        <v>0.92</v>
      </c>
      <c r="BV32" s="481">
        <v>0.92</v>
      </c>
      <c r="BW32" s="481">
        <v>0.92</v>
      </c>
      <c r="BX32" s="481">
        <v>0.92</v>
      </c>
      <c r="BY32" s="481">
        <v>0.92</v>
      </c>
      <c r="BZ32" s="481">
        <v>0.96</v>
      </c>
      <c r="CA32" s="481">
        <v>0.96</v>
      </c>
      <c r="CB32" s="481">
        <v>0.96</v>
      </c>
      <c r="CC32" s="481">
        <v>0.96</v>
      </c>
      <c r="CD32" s="481">
        <v>0.92</v>
      </c>
      <c r="CE32" s="481">
        <v>0.92</v>
      </c>
      <c r="CF32" s="482">
        <v>0.92</v>
      </c>
      <c r="CG32" s="447"/>
      <c r="CH32" s="450">
        <v>1</v>
      </c>
      <c r="CI32" s="454">
        <v>0.96299999999999997</v>
      </c>
      <c r="CJ32" s="454">
        <v>0.96299999999999997</v>
      </c>
      <c r="CK32" s="454">
        <v>0.98699999999999999</v>
      </c>
      <c r="CL32" s="454">
        <v>0.98699999999999999</v>
      </c>
      <c r="CM32" s="454">
        <v>0.98699999999999999</v>
      </c>
      <c r="CN32" s="454">
        <v>0.95099999999999996</v>
      </c>
      <c r="CO32" s="454">
        <v>0.95099999999999996</v>
      </c>
      <c r="CP32" s="454">
        <v>0.95099999999999996</v>
      </c>
      <c r="CQ32" s="454">
        <v>0.95099999999999996</v>
      </c>
      <c r="CR32" s="454">
        <v>0.96299999999999997</v>
      </c>
      <c r="CS32" s="454">
        <v>0.96299999999999997</v>
      </c>
      <c r="CT32" s="455">
        <v>0.96299999999999997</v>
      </c>
      <c r="CU32" s="435"/>
    </row>
    <row r="33" spans="1:99">
      <c r="A33" s="479"/>
      <c r="B33" s="459">
        <v>2</v>
      </c>
      <c r="C33" s="480">
        <v>0.5</v>
      </c>
      <c r="D33" s="480">
        <v>0.5</v>
      </c>
      <c r="E33" s="480">
        <v>0.5</v>
      </c>
      <c r="F33" s="480">
        <v>0.5</v>
      </c>
      <c r="G33" s="480">
        <v>0.5</v>
      </c>
      <c r="H33" s="480">
        <v>0.5</v>
      </c>
      <c r="I33" s="480">
        <v>0.5</v>
      </c>
      <c r="J33" s="480">
        <v>0.5</v>
      </c>
      <c r="K33" s="480">
        <v>0.5</v>
      </c>
      <c r="L33" s="480">
        <v>0.5</v>
      </c>
      <c r="M33" s="480">
        <v>0.5</v>
      </c>
      <c r="N33" s="480">
        <v>0.5</v>
      </c>
      <c r="O33" s="447"/>
      <c r="P33" s="460">
        <v>2</v>
      </c>
      <c r="Q33" s="447">
        <v>0.67900000000000005</v>
      </c>
      <c r="R33" s="447">
        <v>0.67900000000000005</v>
      </c>
      <c r="S33" s="447">
        <v>0.67900000000000005</v>
      </c>
      <c r="T33" s="447">
        <v>0.67900000000000005</v>
      </c>
      <c r="U33" s="447">
        <v>0.67900000000000005</v>
      </c>
      <c r="V33" s="447">
        <v>0.67900000000000005</v>
      </c>
      <c r="W33" s="447">
        <v>0.80100000000000005</v>
      </c>
      <c r="X33" s="447">
        <v>0.80100000000000005</v>
      </c>
      <c r="Y33" s="447">
        <v>0.80100000000000005</v>
      </c>
      <c r="Z33" s="447">
        <v>0.80100000000000005</v>
      </c>
      <c r="AA33" s="447">
        <v>0.67900000000000005</v>
      </c>
      <c r="AB33" s="449">
        <v>0.67900000000000005</v>
      </c>
      <c r="AC33" s="447"/>
      <c r="AD33" s="461">
        <v>2</v>
      </c>
      <c r="AE33" s="493">
        <v>0.82</v>
      </c>
      <c r="AF33" s="493">
        <v>0.82</v>
      </c>
      <c r="AG33" s="493">
        <v>0.82</v>
      </c>
      <c r="AH33" s="493">
        <v>0.82</v>
      </c>
      <c r="AI33" s="493">
        <v>0.82</v>
      </c>
      <c r="AJ33" s="493">
        <v>0.86</v>
      </c>
      <c r="AK33" s="493">
        <v>0.86</v>
      </c>
      <c r="AL33" s="493">
        <v>0.86</v>
      </c>
      <c r="AM33" s="493">
        <v>0.86</v>
      </c>
      <c r="AN33" s="493">
        <v>0.82</v>
      </c>
      <c r="AO33" s="493">
        <v>0.82</v>
      </c>
      <c r="AP33" s="493">
        <v>0.82</v>
      </c>
      <c r="AQ33" s="447"/>
      <c r="AR33" s="460">
        <v>2</v>
      </c>
      <c r="AS33" s="451">
        <v>0.80800000000000005</v>
      </c>
      <c r="AT33" s="451">
        <v>0.80800000000000005</v>
      </c>
      <c r="AU33" s="452">
        <v>0.82799999999999996</v>
      </c>
      <c r="AV33" s="452">
        <v>0.82799999999999996</v>
      </c>
      <c r="AW33" s="452">
        <v>0.82799999999999996</v>
      </c>
      <c r="AX33" s="453">
        <v>0.79800000000000004</v>
      </c>
      <c r="AY33" s="453">
        <v>0.79800000000000004</v>
      </c>
      <c r="AZ33" s="453">
        <v>0.79800000000000004</v>
      </c>
      <c r="BA33" s="453">
        <v>0.79800000000000004</v>
      </c>
      <c r="BB33" s="451">
        <v>0.80800000000000005</v>
      </c>
      <c r="BC33" s="451">
        <v>0.80800000000000005</v>
      </c>
      <c r="BD33" s="457">
        <v>0.80800000000000005</v>
      </c>
      <c r="BE33" s="447"/>
      <c r="BF33" s="460">
        <v>2</v>
      </c>
      <c r="BG33" s="454">
        <v>0.77400000000000002</v>
      </c>
      <c r="BH33" s="454">
        <v>0.77400000000000002</v>
      </c>
      <c r="BI33" s="454">
        <v>0.77400000000000002</v>
      </c>
      <c r="BJ33" s="454">
        <v>0.77400000000000002</v>
      </c>
      <c r="BK33" s="454">
        <v>0.77400000000000002</v>
      </c>
      <c r="BL33" s="454">
        <v>0.77400000000000002</v>
      </c>
      <c r="BM33" s="454">
        <v>0.9</v>
      </c>
      <c r="BN33" s="454">
        <v>0.9</v>
      </c>
      <c r="BO33" s="454">
        <v>0.9</v>
      </c>
      <c r="BP33" s="454">
        <v>0.9</v>
      </c>
      <c r="BQ33" s="454">
        <v>0.77400000000000002</v>
      </c>
      <c r="BR33" s="455">
        <v>0.77400000000000002</v>
      </c>
      <c r="BS33" s="447"/>
      <c r="BT33" s="460">
        <v>2</v>
      </c>
      <c r="BU33" s="481">
        <v>0.92</v>
      </c>
      <c r="BV33" s="481">
        <v>0.92</v>
      </c>
      <c r="BW33" s="481">
        <v>0.92</v>
      </c>
      <c r="BX33" s="481">
        <v>0.92</v>
      </c>
      <c r="BY33" s="481">
        <v>0.92</v>
      </c>
      <c r="BZ33" s="481">
        <v>0.96</v>
      </c>
      <c r="CA33" s="481">
        <v>0.96</v>
      </c>
      <c r="CB33" s="481">
        <v>0.96</v>
      </c>
      <c r="CC33" s="481">
        <v>0.96</v>
      </c>
      <c r="CD33" s="481">
        <v>0.92</v>
      </c>
      <c r="CE33" s="481">
        <v>0.92</v>
      </c>
      <c r="CF33" s="482">
        <v>0.92</v>
      </c>
      <c r="CG33" s="447"/>
      <c r="CH33" s="461">
        <v>2</v>
      </c>
      <c r="CI33" s="454">
        <v>0.96299999999999997</v>
      </c>
      <c r="CJ33" s="454">
        <v>0.96299999999999997</v>
      </c>
      <c r="CK33" s="454">
        <v>0.98699999999999999</v>
      </c>
      <c r="CL33" s="454">
        <v>0.98699999999999999</v>
      </c>
      <c r="CM33" s="454">
        <v>0.98699999999999999</v>
      </c>
      <c r="CN33" s="454">
        <v>0.95099999999999996</v>
      </c>
      <c r="CO33" s="454">
        <v>0.95099999999999996</v>
      </c>
      <c r="CP33" s="454">
        <v>0.95099999999999996</v>
      </c>
      <c r="CQ33" s="454">
        <v>0.95099999999999996</v>
      </c>
      <c r="CR33" s="454">
        <v>0.96299999999999997</v>
      </c>
      <c r="CS33" s="454">
        <v>0.96299999999999997</v>
      </c>
      <c r="CT33" s="455">
        <v>0.96299999999999997</v>
      </c>
      <c r="CU33" s="435"/>
    </row>
    <row r="34" spans="1:99">
      <c r="A34" s="439"/>
      <c r="B34" s="459">
        <v>3</v>
      </c>
      <c r="C34" s="480">
        <v>0.5</v>
      </c>
      <c r="D34" s="480">
        <v>0.5</v>
      </c>
      <c r="E34" s="480">
        <v>0.5</v>
      </c>
      <c r="F34" s="480">
        <v>0.5</v>
      </c>
      <c r="G34" s="480">
        <v>0.5</v>
      </c>
      <c r="H34" s="480">
        <v>0.5</v>
      </c>
      <c r="I34" s="480">
        <v>0.5</v>
      </c>
      <c r="J34" s="480">
        <v>0.5</v>
      </c>
      <c r="K34" s="480">
        <v>0.5</v>
      </c>
      <c r="L34" s="480">
        <v>0.5</v>
      </c>
      <c r="M34" s="480">
        <v>0.5</v>
      </c>
      <c r="N34" s="480">
        <v>0.5</v>
      </c>
      <c r="O34" s="447"/>
      <c r="P34" s="460">
        <v>3</v>
      </c>
      <c r="Q34" s="447">
        <v>0.67900000000000005</v>
      </c>
      <c r="R34" s="447">
        <v>0.67900000000000005</v>
      </c>
      <c r="S34" s="447">
        <v>0.67900000000000005</v>
      </c>
      <c r="T34" s="447">
        <v>0.67900000000000005</v>
      </c>
      <c r="U34" s="447">
        <v>0.67900000000000005</v>
      </c>
      <c r="V34" s="447">
        <v>0.67900000000000005</v>
      </c>
      <c r="W34" s="447">
        <v>0.80100000000000005</v>
      </c>
      <c r="X34" s="447">
        <v>0.80100000000000005</v>
      </c>
      <c r="Y34" s="447">
        <v>0.80100000000000005</v>
      </c>
      <c r="Z34" s="447">
        <v>0.80100000000000005</v>
      </c>
      <c r="AA34" s="447">
        <v>0.67900000000000005</v>
      </c>
      <c r="AB34" s="449">
        <v>0.67900000000000005</v>
      </c>
      <c r="AC34" s="447"/>
      <c r="AD34" s="461">
        <v>3</v>
      </c>
      <c r="AE34" s="493">
        <v>0.82</v>
      </c>
      <c r="AF34" s="493">
        <v>0.82</v>
      </c>
      <c r="AG34" s="493">
        <v>0.82</v>
      </c>
      <c r="AH34" s="493">
        <v>0.82</v>
      </c>
      <c r="AI34" s="493">
        <v>0.82</v>
      </c>
      <c r="AJ34" s="493">
        <v>0.86</v>
      </c>
      <c r="AK34" s="493">
        <v>0.86</v>
      </c>
      <c r="AL34" s="493">
        <v>0.86</v>
      </c>
      <c r="AM34" s="493">
        <v>0.86</v>
      </c>
      <c r="AN34" s="493">
        <v>0.82</v>
      </c>
      <c r="AO34" s="493">
        <v>0.82</v>
      </c>
      <c r="AP34" s="493">
        <v>0.82</v>
      </c>
      <c r="AQ34" s="447"/>
      <c r="AR34" s="460">
        <v>3</v>
      </c>
      <c r="AS34" s="451">
        <v>0.80800000000000005</v>
      </c>
      <c r="AT34" s="451">
        <v>0.80800000000000005</v>
      </c>
      <c r="AU34" s="452">
        <v>0.82799999999999996</v>
      </c>
      <c r="AV34" s="452">
        <v>0.82799999999999996</v>
      </c>
      <c r="AW34" s="452">
        <v>0.82799999999999996</v>
      </c>
      <c r="AX34" s="453">
        <v>0.79800000000000004</v>
      </c>
      <c r="AY34" s="453">
        <v>0.79800000000000004</v>
      </c>
      <c r="AZ34" s="453">
        <v>0.79800000000000004</v>
      </c>
      <c r="BA34" s="453">
        <v>0.79800000000000004</v>
      </c>
      <c r="BB34" s="451">
        <v>0.80800000000000005</v>
      </c>
      <c r="BC34" s="451">
        <v>0.80800000000000005</v>
      </c>
      <c r="BD34" s="457">
        <v>0.80800000000000005</v>
      </c>
      <c r="BE34" s="447"/>
      <c r="BF34" s="460">
        <v>3</v>
      </c>
      <c r="BG34" s="454">
        <v>0.77400000000000002</v>
      </c>
      <c r="BH34" s="454">
        <v>0.77400000000000002</v>
      </c>
      <c r="BI34" s="454">
        <v>0.77400000000000002</v>
      </c>
      <c r="BJ34" s="454">
        <v>0.77400000000000002</v>
      </c>
      <c r="BK34" s="454">
        <v>0.77400000000000002</v>
      </c>
      <c r="BL34" s="454">
        <v>0.77400000000000002</v>
      </c>
      <c r="BM34" s="454">
        <v>0.9</v>
      </c>
      <c r="BN34" s="454">
        <v>0.9</v>
      </c>
      <c r="BO34" s="454">
        <v>0.9</v>
      </c>
      <c r="BP34" s="454">
        <v>0.9</v>
      </c>
      <c r="BQ34" s="454">
        <v>0.77400000000000002</v>
      </c>
      <c r="BR34" s="455">
        <v>0.77400000000000002</v>
      </c>
      <c r="BS34" s="447"/>
      <c r="BT34" s="460">
        <v>3</v>
      </c>
      <c r="BU34" s="481">
        <v>0.92</v>
      </c>
      <c r="BV34" s="481">
        <v>0.92</v>
      </c>
      <c r="BW34" s="481">
        <v>0.92</v>
      </c>
      <c r="BX34" s="481">
        <v>0.92</v>
      </c>
      <c r="BY34" s="481">
        <v>0.92</v>
      </c>
      <c r="BZ34" s="481">
        <v>0.96</v>
      </c>
      <c r="CA34" s="481">
        <v>0.96</v>
      </c>
      <c r="CB34" s="481">
        <v>0.96</v>
      </c>
      <c r="CC34" s="481">
        <v>0.96</v>
      </c>
      <c r="CD34" s="481">
        <v>0.92</v>
      </c>
      <c r="CE34" s="481">
        <v>0.92</v>
      </c>
      <c r="CF34" s="482">
        <v>0.92</v>
      </c>
      <c r="CG34" s="447"/>
      <c r="CH34" s="461">
        <v>3</v>
      </c>
      <c r="CI34" s="454">
        <v>0.96299999999999997</v>
      </c>
      <c r="CJ34" s="454">
        <v>0.96299999999999997</v>
      </c>
      <c r="CK34" s="454">
        <v>0.98699999999999999</v>
      </c>
      <c r="CL34" s="454">
        <v>0.98699999999999999</v>
      </c>
      <c r="CM34" s="454">
        <v>0.98699999999999999</v>
      </c>
      <c r="CN34" s="454">
        <v>0.95099999999999996</v>
      </c>
      <c r="CO34" s="454">
        <v>0.95099999999999996</v>
      </c>
      <c r="CP34" s="454">
        <v>0.95099999999999996</v>
      </c>
      <c r="CQ34" s="454">
        <v>0.95099999999999996</v>
      </c>
      <c r="CR34" s="454">
        <v>0.96299999999999997</v>
      </c>
      <c r="CS34" s="454">
        <v>0.96299999999999997</v>
      </c>
      <c r="CT34" s="455">
        <v>0.96299999999999997</v>
      </c>
      <c r="CU34" s="435"/>
    </row>
    <row r="35" spans="1:99">
      <c r="A35" s="439"/>
      <c r="B35" s="459">
        <v>4</v>
      </c>
      <c r="C35" s="480">
        <v>0.5</v>
      </c>
      <c r="D35" s="480">
        <v>0.5</v>
      </c>
      <c r="E35" s="480">
        <v>0.5</v>
      </c>
      <c r="F35" s="480">
        <v>0.5</v>
      </c>
      <c r="G35" s="480">
        <v>0.5</v>
      </c>
      <c r="H35" s="480">
        <v>0.5</v>
      </c>
      <c r="I35" s="480">
        <v>0.5</v>
      </c>
      <c r="J35" s="480">
        <v>0.5</v>
      </c>
      <c r="K35" s="480">
        <v>0.5</v>
      </c>
      <c r="L35" s="480">
        <v>0.5</v>
      </c>
      <c r="M35" s="480">
        <v>0.5</v>
      </c>
      <c r="N35" s="480">
        <v>0.5</v>
      </c>
      <c r="O35" s="447"/>
      <c r="P35" s="460">
        <v>4</v>
      </c>
      <c r="Q35" s="447">
        <v>0.67900000000000005</v>
      </c>
      <c r="R35" s="447">
        <v>0.67900000000000005</v>
      </c>
      <c r="S35" s="447">
        <v>0.67900000000000005</v>
      </c>
      <c r="T35" s="447">
        <v>0.67900000000000005</v>
      </c>
      <c r="U35" s="447">
        <v>0.67900000000000005</v>
      </c>
      <c r="V35" s="447">
        <v>0.67900000000000005</v>
      </c>
      <c r="W35" s="447">
        <v>0.80100000000000005</v>
      </c>
      <c r="X35" s="447">
        <v>0.80100000000000005</v>
      </c>
      <c r="Y35" s="447">
        <v>0.80100000000000005</v>
      </c>
      <c r="Z35" s="447">
        <v>0.80100000000000005</v>
      </c>
      <c r="AA35" s="447">
        <v>0.67900000000000005</v>
      </c>
      <c r="AB35" s="449">
        <v>0.67900000000000005</v>
      </c>
      <c r="AC35" s="447"/>
      <c r="AD35" s="461">
        <v>4</v>
      </c>
      <c r="AE35" s="493">
        <v>0.82</v>
      </c>
      <c r="AF35" s="493">
        <v>0.82</v>
      </c>
      <c r="AG35" s="493">
        <v>0.82</v>
      </c>
      <c r="AH35" s="493">
        <v>0.82</v>
      </c>
      <c r="AI35" s="493">
        <v>0.82</v>
      </c>
      <c r="AJ35" s="493">
        <v>0.86</v>
      </c>
      <c r="AK35" s="493">
        <v>0.86</v>
      </c>
      <c r="AL35" s="493">
        <v>0.86</v>
      </c>
      <c r="AM35" s="493">
        <v>0.86</v>
      </c>
      <c r="AN35" s="493">
        <v>0.82</v>
      </c>
      <c r="AO35" s="493">
        <v>0.82</v>
      </c>
      <c r="AP35" s="493">
        <v>0.82</v>
      </c>
      <c r="AQ35" s="447"/>
      <c r="AR35" s="460">
        <v>4</v>
      </c>
      <c r="AS35" s="451">
        <v>0.80800000000000005</v>
      </c>
      <c r="AT35" s="451">
        <v>0.80800000000000005</v>
      </c>
      <c r="AU35" s="452">
        <v>0.82799999999999996</v>
      </c>
      <c r="AV35" s="452">
        <v>0.82799999999999996</v>
      </c>
      <c r="AW35" s="452">
        <v>0.82799999999999996</v>
      </c>
      <c r="AX35" s="453">
        <v>0.79800000000000004</v>
      </c>
      <c r="AY35" s="453">
        <v>0.79800000000000004</v>
      </c>
      <c r="AZ35" s="453">
        <v>0.79800000000000004</v>
      </c>
      <c r="BA35" s="453">
        <v>0.79800000000000004</v>
      </c>
      <c r="BB35" s="451">
        <v>0.80800000000000005</v>
      </c>
      <c r="BC35" s="451">
        <v>0.80800000000000005</v>
      </c>
      <c r="BD35" s="457">
        <v>0.80800000000000005</v>
      </c>
      <c r="BE35" s="447"/>
      <c r="BF35" s="460">
        <v>4</v>
      </c>
      <c r="BG35" s="454">
        <v>0.77400000000000002</v>
      </c>
      <c r="BH35" s="454">
        <v>0.77400000000000002</v>
      </c>
      <c r="BI35" s="454">
        <v>0.77400000000000002</v>
      </c>
      <c r="BJ35" s="454">
        <v>0.77400000000000002</v>
      </c>
      <c r="BK35" s="454">
        <v>0.77400000000000002</v>
      </c>
      <c r="BL35" s="454">
        <v>0.77400000000000002</v>
      </c>
      <c r="BM35" s="454">
        <v>0.9</v>
      </c>
      <c r="BN35" s="454">
        <v>0.9</v>
      </c>
      <c r="BO35" s="454">
        <v>0.9</v>
      </c>
      <c r="BP35" s="454">
        <v>0.9</v>
      </c>
      <c r="BQ35" s="454">
        <v>0.77400000000000002</v>
      </c>
      <c r="BR35" s="455">
        <v>0.77400000000000002</v>
      </c>
      <c r="BS35" s="447"/>
      <c r="BT35" s="460">
        <v>4</v>
      </c>
      <c r="BU35" s="481">
        <v>0.92</v>
      </c>
      <c r="BV35" s="481">
        <v>0.92</v>
      </c>
      <c r="BW35" s="481">
        <v>0.92</v>
      </c>
      <c r="BX35" s="481">
        <v>0.92</v>
      </c>
      <c r="BY35" s="481">
        <v>0.92</v>
      </c>
      <c r="BZ35" s="481">
        <v>0.96</v>
      </c>
      <c r="CA35" s="481">
        <v>0.96</v>
      </c>
      <c r="CB35" s="481">
        <v>0.96</v>
      </c>
      <c r="CC35" s="481">
        <v>0.96</v>
      </c>
      <c r="CD35" s="481">
        <v>0.92</v>
      </c>
      <c r="CE35" s="481">
        <v>0.92</v>
      </c>
      <c r="CF35" s="482">
        <v>0.92</v>
      </c>
      <c r="CG35" s="447"/>
      <c r="CH35" s="461">
        <v>4</v>
      </c>
      <c r="CI35" s="454">
        <v>0.96299999999999997</v>
      </c>
      <c r="CJ35" s="454">
        <v>0.96299999999999997</v>
      </c>
      <c r="CK35" s="454">
        <v>0.98699999999999999</v>
      </c>
      <c r="CL35" s="454">
        <v>0.98699999999999999</v>
      </c>
      <c r="CM35" s="454">
        <v>0.98699999999999999</v>
      </c>
      <c r="CN35" s="454">
        <v>0.95099999999999996</v>
      </c>
      <c r="CO35" s="454">
        <v>0.95099999999999996</v>
      </c>
      <c r="CP35" s="454">
        <v>0.95099999999999996</v>
      </c>
      <c r="CQ35" s="454">
        <v>0.95099999999999996</v>
      </c>
      <c r="CR35" s="454">
        <v>0.96299999999999997</v>
      </c>
      <c r="CS35" s="454">
        <v>0.96299999999999997</v>
      </c>
      <c r="CT35" s="455">
        <v>0.96299999999999997</v>
      </c>
      <c r="CU35" s="435"/>
    </row>
    <row r="36" spans="1:99">
      <c r="A36" s="439"/>
      <c r="B36" s="459">
        <v>5</v>
      </c>
      <c r="C36" s="480">
        <v>0.5</v>
      </c>
      <c r="D36" s="480">
        <v>0.5</v>
      </c>
      <c r="E36" s="480">
        <v>0.5</v>
      </c>
      <c r="F36" s="480">
        <v>0.5</v>
      </c>
      <c r="G36" s="480">
        <v>0.5</v>
      </c>
      <c r="H36" s="480">
        <v>0.5</v>
      </c>
      <c r="I36" s="480">
        <v>0.5</v>
      </c>
      <c r="J36" s="480">
        <v>0.5</v>
      </c>
      <c r="K36" s="480">
        <v>0.5</v>
      </c>
      <c r="L36" s="480">
        <v>0.5</v>
      </c>
      <c r="M36" s="480">
        <v>0.5</v>
      </c>
      <c r="N36" s="480">
        <v>0.5</v>
      </c>
      <c r="O36" s="447"/>
      <c r="P36" s="460">
        <v>5</v>
      </c>
      <c r="Q36" s="447">
        <v>0.67900000000000005</v>
      </c>
      <c r="R36" s="447">
        <v>0.67900000000000005</v>
      </c>
      <c r="S36" s="447">
        <v>0.67900000000000005</v>
      </c>
      <c r="T36" s="447">
        <v>0.67900000000000005</v>
      </c>
      <c r="U36" s="447">
        <v>0.67900000000000005</v>
      </c>
      <c r="V36" s="447">
        <v>0.67900000000000005</v>
      </c>
      <c r="W36" s="447">
        <v>0.80100000000000005</v>
      </c>
      <c r="X36" s="447">
        <v>0.80100000000000005</v>
      </c>
      <c r="Y36" s="447">
        <v>0.80100000000000005</v>
      </c>
      <c r="Z36" s="447">
        <v>0.80100000000000005</v>
      </c>
      <c r="AA36" s="447">
        <v>0.67900000000000005</v>
      </c>
      <c r="AB36" s="449">
        <v>0.67900000000000005</v>
      </c>
      <c r="AC36" s="447"/>
      <c r="AD36" s="461">
        <v>5</v>
      </c>
      <c r="AE36" s="493">
        <v>0.82</v>
      </c>
      <c r="AF36" s="493">
        <v>0.82</v>
      </c>
      <c r="AG36" s="493">
        <v>0.82</v>
      </c>
      <c r="AH36" s="493">
        <v>0.82</v>
      </c>
      <c r="AI36" s="493">
        <v>0.82</v>
      </c>
      <c r="AJ36" s="493">
        <v>0.86</v>
      </c>
      <c r="AK36" s="493">
        <v>0.86</v>
      </c>
      <c r="AL36" s="493">
        <v>0.86</v>
      </c>
      <c r="AM36" s="493">
        <v>0.86</v>
      </c>
      <c r="AN36" s="493">
        <v>0.82</v>
      </c>
      <c r="AO36" s="493">
        <v>0.82</v>
      </c>
      <c r="AP36" s="493">
        <v>0.82</v>
      </c>
      <c r="AQ36" s="447"/>
      <c r="AR36" s="460">
        <v>5</v>
      </c>
      <c r="AS36" s="451">
        <v>0.80800000000000005</v>
      </c>
      <c r="AT36" s="451">
        <v>0.80800000000000005</v>
      </c>
      <c r="AU36" s="452">
        <v>0.82799999999999996</v>
      </c>
      <c r="AV36" s="452">
        <v>0.82799999999999996</v>
      </c>
      <c r="AW36" s="452">
        <v>0.82799999999999996</v>
      </c>
      <c r="AX36" s="453">
        <v>0.79800000000000004</v>
      </c>
      <c r="AY36" s="453">
        <v>0.79800000000000004</v>
      </c>
      <c r="AZ36" s="453">
        <v>0.79800000000000004</v>
      </c>
      <c r="BA36" s="453">
        <v>0.79800000000000004</v>
      </c>
      <c r="BB36" s="451">
        <v>0.80800000000000005</v>
      </c>
      <c r="BC36" s="451">
        <v>0.80800000000000005</v>
      </c>
      <c r="BD36" s="457">
        <v>0.80800000000000005</v>
      </c>
      <c r="BE36" s="447"/>
      <c r="BF36" s="460">
        <v>5</v>
      </c>
      <c r="BG36" s="454">
        <v>0.77400000000000002</v>
      </c>
      <c r="BH36" s="454">
        <v>0.77400000000000002</v>
      </c>
      <c r="BI36" s="454">
        <v>0.77400000000000002</v>
      </c>
      <c r="BJ36" s="454">
        <v>0.77400000000000002</v>
      </c>
      <c r="BK36" s="454">
        <v>0.77400000000000002</v>
      </c>
      <c r="BL36" s="454">
        <v>0.77400000000000002</v>
      </c>
      <c r="BM36" s="454">
        <v>0.9</v>
      </c>
      <c r="BN36" s="454">
        <v>0.9</v>
      </c>
      <c r="BO36" s="454">
        <v>0.9</v>
      </c>
      <c r="BP36" s="454">
        <v>0.9</v>
      </c>
      <c r="BQ36" s="454">
        <v>0.77400000000000002</v>
      </c>
      <c r="BR36" s="455">
        <v>0.77400000000000002</v>
      </c>
      <c r="BS36" s="447"/>
      <c r="BT36" s="460">
        <v>5</v>
      </c>
      <c r="BU36" s="481">
        <v>0.92</v>
      </c>
      <c r="BV36" s="481">
        <v>0.92</v>
      </c>
      <c r="BW36" s="481">
        <v>0.92</v>
      </c>
      <c r="BX36" s="481">
        <v>0.92</v>
      </c>
      <c r="BY36" s="481">
        <v>0.92</v>
      </c>
      <c r="BZ36" s="481">
        <v>0.96</v>
      </c>
      <c r="CA36" s="481">
        <v>0.96</v>
      </c>
      <c r="CB36" s="481">
        <v>0.96</v>
      </c>
      <c r="CC36" s="481">
        <v>0.96</v>
      </c>
      <c r="CD36" s="481">
        <v>0.92</v>
      </c>
      <c r="CE36" s="481">
        <v>0.92</v>
      </c>
      <c r="CF36" s="482">
        <v>0.92</v>
      </c>
      <c r="CG36" s="447"/>
      <c r="CH36" s="461">
        <v>5</v>
      </c>
      <c r="CI36" s="454">
        <v>0.96299999999999997</v>
      </c>
      <c r="CJ36" s="454">
        <v>0.96299999999999997</v>
      </c>
      <c r="CK36" s="454">
        <v>0.98699999999999999</v>
      </c>
      <c r="CL36" s="454">
        <v>0.98699999999999999</v>
      </c>
      <c r="CM36" s="454">
        <v>0.98699999999999999</v>
      </c>
      <c r="CN36" s="454">
        <v>0.95099999999999996</v>
      </c>
      <c r="CO36" s="454">
        <v>0.95099999999999996</v>
      </c>
      <c r="CP36" s="454">
        <v>0.95099999999999996</v>
      </c>
      <c r="CQ36" s="454">
        <v>0.95099999999999996</v>
      </c>
      <c r="CR36" s="454">
        <v>0.96299999999999997</v>
      </c>
      <c r="CS36" s="454">
        <v>0.96299999999999997</v>
      </c>
      <c r="CT36" s="455">
        <v>0.96299999999999997</v>
      </c>
      <c r="CU36" s="435"/>
    </row>
    <row r="37" spans="1:99">
      <c r="A37" s="439"/>
      <c r="B37" s="459">
        <v>6</v>
      </c>
      <c r="C37" s="480">
        <v>0.5</v>
      </c>
      <c r="D37" s="480">
        <v>0.5</v>
      </c>
      <c r="E37" s="480">
        <v>0.5</v>
      </c>
      <c r="F37" s="480">
        <v>0.5</v>
      </c>
      <c r="G37" s="480">
        <v>0.5</v>
      </c>
      <c r="H37" s="480">
        <v>0.5</v>
      </c>
      <c r="I37" s="480">
        <v>0.5</v>
      </c>
      <c r="J37" s="480">
        <v>0.5</v>
      </c>
      <c r="K37" s="480">
        <v>0.5</v>
      </c>
      <c r="L37" s="480">
        <v>0.5</v>
      </c>
      <c r="M37" s="480">
        <v>0.5</v>
      </c>
      <c r="N37" s="480">
        <v>0.5</v>
      </c>
      <c r="O37" s="447"/>
      <c r="P37" s="460">
        <v>6</v>
      </c>
      <c r="Q37" s="447">
        <v>0.67900000000000005</v>
      </c>
      <c r="R37" s="447">
        <v>0.67900000000000005</v>
      </c>
      <c r="S37" s="447">
        <v>0.67900000000000005</v>
      </c>
      <c r="T37" s="447">
        <v>0.67900000000000005</v>
      </c>
      <c r="U37" s="447">
        <v>0.67900000000000005</v>
      </c>
      <c r="V37" s="447">
        <v>0.67900000000000005</v>
      </c>
      <c r="W37" s="447">
        <v>0.80100000000000005</v>
      </c>
      <c r="X37" s="447">
        <v>0.80100000000000005</v>
      </c>
      <c r="Y37" s="447">
        <v>0.80100000000000005</v>
      </c>
      <c r="Z37" s="447">
        <v>0.80100000000000005</v>
      </c>
      <c r="AA37" s="447">
        <v>0.67900000000000005</v>
      </c>
      <c r="AB37" s="449">
        <v>0.67900000000000005</v>
      </c>
      <c r="AC37" s="447"/>
      <c r="AD37" s="461">
        <v>6</v>
      </c>
      <c r="AE37" s="493">
        <v>0.82</v>
      </c>
      <c r="AF37" s="493">
        <v>0.82</v>
      </c>
      <c r="AG37" s="493">
        <v>0.82</v>
      </c>
      <c r="AH37" s="493">
        <v>0.82</v>
      </c>
      <c r="AI37" s="493">
        <v>0.82</v>
      </c>
      <c r="AJ37" s="493">
        <v>0.86</v>
      </c>
      <c r="AK37" s="493">
        <v>0.86</v>
      </c>
      <c r="AL37" s="493">
        <v>0.86</v>
      </c>
      <c r="AM37" s="493">
        <v>0.86</v>
      </c>
      <c r="AN37" s="493">
        <v>0.82</v>
      </c>
      <c r="AO37" s="493">
        <v>0.82</v>
      </c>
      <c r="AP37" s="493">
        <v>0.82</v>
      </c>
      <c r="AQ37" s="447"/>
      <c r="AR37" s="460">
        <v>6</v>
      </c>
      <c r="AS37" s="451">
        <v>0.80800000000000005</v>
      </c>
      <c r="AT37" s="451">
        <v>0.80800000000000005</v>
      </c>
      <c r="AU37" s="452">
        <v>0.82799999999999996</v>
      </c>
      <c r="AV37" s="452">
        <v>0.82799999999999996</v>
      </c>
      <c r="AW37" s="452">
        <v>0.82799999999999996</v>
      </c>
      <c r="AX37" s="453">
        <v>0.79800000000000004</v>
      </c>
      <c r="AY37" s="453">
        <v>0.79800000000000004</v>
      </c>
      <c r="AZ37" s="453">
        <v>0.79800000000000004</v>
      </c>
      <c r="BA37" s="453">
        <v>0.79800000000000004</v>
      </c>
      <c r="BB37" s="451">
        <v>0.80800000000000005</v>
      </c>
      <c r="BC37" s="451">
        <v>0.80800000000000005</v>
      </c>
      <c r="BD37" s="457">
        <v>0.80800000000000005</v>
      </c>
      <c r="BE37" s="447"/>
      <c r="BF37" s="460">
        <v>6</v>
      </c>
      <c r="BG37" s="454">
        <v>0.77400000000000002</v>
      </c>
      <c r="BH37" s="454">
        <v>0.77400000000000002</v>
      </c>
      <c r="BI37" s="454">
        <v>0.77400000000000002</v>
      </c>
      <c r="BJ37" s="454">
        <v>0.77400000000000002</v>
      </c>
      <c r="BK37" s="454">
        <v>0.77400000000000002</v>
      </c>
      <c r="BL37" s="454">
        <v>0.77400000000000002</v>
      </c>
      <c r="BM37" s="454">
        <v>0.9</v>
      </c>
      <c r="BN37" s="454">
        <v>0.9</v>
      </c>
      <c r="BO37" s="454">
        <v>0.9</v>
      </c>
      <c r="BP37" s="454">
        <v>0.9</v>
      </c>
      <c r="BQ37" s="454">
        <v>0.77400000000000002</v>
      </c>
      <c r="BR37" s="455">
        <v>0.77400000000000002</v>
      </c>
      <c r="BS37" s="447"/>
      <c r="BT37" s="460">
        <v>6</v>
      </c>
      <c r="BU37" s="481">
        <v>0.92</v>
      </c>
      <c r="BV37" s="481">
        <v>0.92</v>
      </c>
      <c r="BW37" s="481">
        <v>0.92</v>
      </c>
      <c r="BX37" s="481">
        <v>0.92</v>
      </c>
      <c r="BY37" s="481">
        <v>0.92</v>
      </c>
      <c r="BZ37" s="481">
        <v>0.96</v>
      </c>
      <c r="CA37" s="481">
        <v>0.96</v>
      </c>
      <c r="CB37" s="481">
        <v>0.96</v>
      </c>
      <c r="CC37" s="481">
        <v>0.96</v>
      </c>
      <c r="CD37" s="481">
        <v>0.92</v>
      </c>
      <c r="CE37" s="481">
        <v>0.92</v>
      </c>
      <c r="CF37" s="482">
        <v>0.92</v>
      </c>
      <c r="CG37" s="447"/>
      <c r="CH37" s="461">
        <v>6</v>
      </c>
      <c r="CI37" s="454">
        <v>0.96299999999999997</v>
      </c>
      <c r="CJ37" s="454">
        <v>0.96299999999999997</v>
      </c>
      <c r="CK37" s="454">
        <v>0.98699999999999999</v>
      </c>
      <c r="CL37" s="454">
        <v>0.98699999999999999</v>
      </c>
      <c r="CM37" s="454">
        <v>0.98699999999999999</v>
      </c>
      <c r="CN37" s="454">
        <v>0.95099999999999996</v>
      </c>
      <c r="CO37" s="454">
        <v>0.95099999999999996</v>
      </c>
      <c r="CP37" s="454">
        <v>0.95099999999999996</v>
      </c>
      <c r="CQ37" s="454">
        <v>0.95099999999999996</v>
      </c>
      <c r="CR37" s="454">
        <v>0.96299999999999997</v>
      </c>
      <c r="CS37" s="454">
        <v>0.96299999999999997</v>
      </c>
      <c r="CT37" s="455">
        <v>0.96299999999999997</v>
      </c>
      <c r="CU37" s="435"/>
    </row>
    <row r="38" spans="1:99">
      <c r="A38" s="439"/>
      <c r="B38" s="459">
        <v>7</v>
      </c>
      <c r="C38" s="480">
        <v>0.5</v>
      </c>
      <c r="D38" s="480">
        <v>0.5</v>
      </c>
      <c r="E38" s="480">
        <v>0.5</v>
      </c>
      <c r="F38" s="480">
        <v>0.5</v>
      </c>
      <c r="G38" s="480">
        <v>0.5</v>
      </c>
      <c r="H38" s="480">
        <v>0.5</v>
      </c>
      <c r="I38" s="480">
        <v>0.5</v>
      </c>
      <c r="J38" s="480">
        <v>0.5</v>
      </c>
      <c r="K38" s="480">
        <v>0.5</v>
      </c>
      <c r="L38" s="480">
        <v>0.5</v>
      </c>
      <c r="M38" s="480">
        <v>0.5</v>
      </c>
      <c r="N38" s="480">
        <v>0.5</v>
      </c>
      <c r="O38" s="447"/>
      <c r="P38" s="460">
        <v>7</v>
      </c>
      <c r="Q38" s="447">
        <v>0.67900000000000005</v>
      </c>
      <c r="R38" s="447">
        <v>0.67900000000000005</v>
      </c>
      <c r="S38" s="447">
        <v>0.67900000000000005</v>
      </c>
      <c r="T38" s="447">
        <v>0.67900000000000005</v>
      </c>
      <c r="U38" s="447">
        <v>0.67900000000000005</v>
      </c>
      <c r="V38" s="447">
        <v>0.67900000000000005</v>
      </c>
      <c r="W38" s="447">
        <v>0.80100000000000005</v>
      </c>
      <c r="X38" s="447">
        <v>0.80100000000000005</v>
      </c>
      <c r="Y38" s="447">
        <v>0.80100000000000005</v>
      </c>
      <c r="Z38" s="447">
        <v>0.80100000000000005</v>
      </c>
      <c r="AA38" s="447">
        <v>0.67900000000000005</v>
      </c>
      <c r="AB38" s="449">
        <v>0.67900000000000005</v>
      </c>
      <c r="AC38" s="447"/>
      <c r="AD38" s="461">
        <v>7</v>
      </c>
      <c r="AE38" s="493">
        <v>0.89</v>
      </c>
      <c r="AF38" s="493">
        <v>0.89</v>
      </c>
      <c r="AG38" s="493">
        <v>0.89</v>
      </c>
      <c r="AH38" s="493">
        <v>0.89</v>
      </c>
      <c r="AI38" s="493">
        <v>0.89</v>
      </c>
      <c r="AJ38" s="493">
        <v>0.86</v>
      </c>
      <c r="AK38" s="493">
        <v>0.86</v>
      </c>
      <c r="AL38" s="493">
        <v>0.86</v>
      </c>
      <c r="AM38" s="493">
        <v>0.86</v>
      </c>
      <c r="AN38" s="493">
        <v>0.89</v>
      </c>
      <c r="AO38" s="493">
        <v>0.89</v>
      </c>
      <c r="AP38" s="493">
        <v>0.89</v>
      </c>
      <c r="AQ38" s="447"/>
      <c r="AR38" s="460">
        <v>7</v>
      </c>
      <c r="AS38" s="481">
        <v>0.85699999999999998</v>
      </c>
      <c r="AT38" s="481">
        <v>0.85699999999999998</v>
      </c>
      <c r="AU38" s="481">
        <v>0.81899999999999995</v>
      </c>
      <c r="AV38" s="481">
        <v>0.81899999999999995</v>
      </c>
      <c r="AW38" s="481">
        <v>0.81899999999999995</v>
      </c>
      <c r="AX38" s="481">
        <v>1.069</v>
      </c>
      <c r="AY38" s="481">
        <v>1.069</v>
      </c>
      <c r="AZ38" s="481">
        <v>1.069</v>
      </c>
      <c r="BA38" s="481">
        <v>1.069</v>
      </c>
      <c r="BB38" s="481">
        <v>0.85699999999999998</v>
      </c>
      <c r="BC38" s="481">
        <v>0.85699999999999998</v>
      </c>
      <c r="BD38" s="482">
        <v>0.85699999999999998</v>
      </c>
      <c r="BE38" s="447"/>
      <c r="BF38" s="460">
        <v>7</v>
      </c>
      <c r="BG38" s="454">
        <v>0.77400000000000002</v>
      </c>
      <c r="BH38" s="454">
        <v>0.77400000000000002</v>
      </c>
      <c r="BI38" s="454">
        <v>0.77400000000000002</v>
      </c>
      <c r="BJ38" s="454">
        <v>0.77400000000000002</v>
      </c>
      <c r="BK38" s="454">
        <v>0.77400000000000002</v>
      </c>
      <c r="BL38" s="454">
        <v>0.77400000000000002</v>
      </c>
      <c r="BM38" s="454">
        <v>0.9</v>
      </c>
      <c r="BN38" s="454">
        <v>0.9</v>
      </c>
      <c r="BO38" s="454">
        <v>0.9</v>
      </c>
      <c r="BP38" s="454">
        <v>0.9</v>
      </c>
      <c r="BQ38" s="454">
        <v>0.77400000000000002</v>
      </c>
      <c r="BR38" s="455">
        <v>0.77400000000000002</v>
      </c>
      <c r="BS38" s="447"/>
      <c r="BT38" s="460">
        <v>7</v>
      </c>
      <c r="BU38" s="481">
        <v>1</v>
      </c>
      <c r="BV38" s="481">
        <v>1</v>
      </c>
      <c r="BW38" s="481">
        <v>1</v>
      </c>
      <c r="BX38" s="481">
        <v>1</v>
      </c>
      <c r="BY38" s="481">
        <v>1</v>
      </c>
      <c r="BZ38" s="481">
        <v>0.96</v>
      </c>
      <c r="CA38" s="481">
        <v>0.96</v>
      </c>
      <c r="CB38" s="481">
        <v>0.96</v>
      </c>
      <c r="CC38" s="481">
        <v>0.96</v>
      </c>
      <c r="CD38" s="481">
        <v>1</v>
      </c>
      <c r="CE38" s="481">
        <v>1</v>
      </c>
      <c r="CF38" s="482">
        <v>1</v>
      </c>
      <c r="CG38" s="447"/>
      <c r="CH38" s="461">
        <v>7</v>
      </c>
      <c r="CI38" s="454">
        <v>1.018</v>
      </c>
      <c r="CJ38" s="454">
        <v>1.018</v>
      </c>
      <c r="CK38" s="454">
        <v>0.93700000000000006</v>
      </c>
      <c r="CL38" s="454">
        <v>0.93700000000000006</v>
      </c>
      <c r="CM38" s="454">
        <v>0.93700000000000006</v>
      </c>
      <c r="CN38" s="454">
        <v>1.0109999999999999</v>
      </c>
      <c r="CO38" s="454">
        <v>1.0109999999999999</v>
      </c>
      <c r="CP38" s="454">
        <v>1.0109999999999999</v>
      </c>
      <c r="CQ38" s="454">
        <v>1.0109999999999999</v>
      </c>
      <c r="CR38" s="454">
        <v>1.018</v>
      </c>
      <c r="CS38" s="454">
        <v>1.018</v>
      </c>
      <c r="CT38" s="455">
        <v>1.018</v>
      </c>
      <c r="CU38" s="435"/>
    </row>
    <row r="39" spans="1:99">
      <c r="A39" s="439"/>
      <c r="B39" s="459">
        <v>8</v>
      </c>
      <c r="C39" s="480">
        <v>0.5</v>
      </c>
      <c r="D39" s="480">
        <v>0.5</v>
      </c>
      <c r="E39" s="480">
        <v>0.5</v>
      </c>
      <c r="F39" s="480">
        <v>0.5</v>
      </c>
      <c r="G39" s="480">
        <v>0.5</v>
      </c>
      <c r="H39" s="480">
        <v>0.5</v>
      </c>
      <c r="I39" s="480">
        <v>0.5</v>
      </c>
      <c r="J39" s="480">
        <v>0.5</v>
      </c>
      <c r="K39" s="480">
        <v>0.5</v>
      </c>
      <c r="L39" s="480">
        <v>0.5</v>
      </c>
      <c r="M39" s="480">
        <v>0.5</v>
      </c>
      <c r="N39" s="480">
        <v>0.5</v>
      </c>
      <c r="O39" s="447"/>
      <c r="P39" s="460">
        <v>8</v>
      </c>
      <c r="Q39" s="447">
        <v>0.67900000000000005</v>
      </c>
      <c r="R39" s="447">
        <v>0.67900000000000005</v>
      </c>
      <c r="S39" s="447">
        <v>0.67900000000000005</v>
      </c>
      <c r="T39" s="447">
        <v>0.67900000000000005</v>
      </c>
      <c r="U39" s="447">
        <v>0.67900000000000005</v>
      </c>
      <c r="V39" s="447">
        <v>0.67900000000000005</v>
      </c>
      <c r="W39" s="447">
        <v>0.80100000000000005</v>
      </c>
      <c r="X39" s="447">
        <v>0.80100000000000005</v>
      </c>
      <c r="Y39" s="447">
        <v>0.80100000000000005</v>
      </c>
      <c r="Z39" s="447">
        <v>0.80100000000000005</v>
      </c>
      <c r="AA39" s="447">
        <v>0.67900000000000005</v>
      </c>
      <c r="AB39" s="449">
        <v>0.67900000000000005</v>
      </c>
      <c r="AC39" s="447"/>
      <c r="AD39" s="461">
        <v>8</v>
      </c>
      <c r="AE39" s="493">
        <v>0.89</v>
      </c>
      <c r="AF39" s="493">
        <v>0.89</v>
      </c>
      <c r="AG39" s="493">
        <v>0.89</v>
      </c>
      <c r="AH39" s="493">
        <v>0.89</v>
      </c>
      <c r="AI39" s="493">
        <v>0.89</v>
      </c>
      <c r="AJ39" s="493">
        <v>0.86</v>
      </c>
      <c r="AK39" s="493">
        <v>0.86</v>
      </c>
      <c r="AL39" s="493">
        <v>0.86</v>
      </c>
      <c r="AM39" s="493">
        <v>0.86</v>
      </c>
      <c r="AN39" s="493">
        <v>0.89</v>
      </c>
      <c r="AO39" s="493">
        <v>0.89</v>
      </c>
      <c r="AP39" s="493">
        <v>0.89</v>
      </c>
      <c r="AQ39" s="447"/>
      <c r="AR39" s="460">
        <v>8</v>
      </c>
      <c r="AS39" s="481">
        <v>0.85699999999999998</v>
      </c>
      <c r="AT39" s="481">
        <v>0.85699999999999998</v>
      </c>
      <c r="AU39" s="481">
        <v>0.81899999999999995</v>
      </c>
      <c r="AV39" s="481">
        <v>0.81899999999999995</v>
      </c>
      <c r="AW39" s="481">
        <v>0.81899999999999995</v>
      </c>
      <c r="AX39" s="481">
        <v>1.069</v>
      </c>
      <c r="AY39" s="481">
        <v>1.069</v>
      </c>
      <c r="AZ39" s="481">
        <v>1.069</v>
      </c>
      <c r="BA39" s="481">
        <v>1.069</v>
      </c>
      <c r="BB39" s="481">
        <v>0.85699999999999998</v>
      </c>
      <c r="BC39" s="481">
        <v>0.85699999999999998</v>
      </c>
      <c r="BD39" s="482">
        <v>0.85699999999999998</v>
      </c>
      <c r="BE39" s="447"/>
      <c r="BF39" s="460">
        <v>8</v>
      </c>
      <c r="BG39" s="454">
        <v>0.77400000000000002</v>
      </c>
      <c r="BH39" s="454">
        <v>0.77400000000000002</v>
      </c>
      <c r="BI39" s="454">
        <v>0.77400000000000002</v>
      </c>
      <c r="BJ39" s="454">
        <v>0.77400000000000002</v>
      </c>
      <c r="BK39" s="454">
        <v>0.77400000000000002</v>
      </c>
      <c r="BL39" s="454">
        <v>0.77400000000000002</v>
      </c>
      <c r="BM39" s="454">
        <v>0.9</v>
      </c>
      <c r="BN39" s="454">
        <v>0.9</v>
      </c>
      <c r="BO39" s="454">
        <v>0.9</v>
      </c>
      <c r="BP39" s="454">
        <v>0.9</v>
      </c>
      <c r="BQ39" s="454">
        <v>0.77400000000000002</v>
      </c>
      <c r="BR39" s="455">
        <v>0.77400000000000002</v>
      </c>
      <c r="BS39" s="447"/>
      <c r="BT39" s="460">
        <v>8</v>
      </c>
      <c r="BU39" s="481">
        <v>1</v>
      </c>
      <c r="BV39" s="481">
        <v>1</v>
      </c>
      <c r="BW39" s="481">
        <v>1</v>
      </c>
      <c r="BX39" s="481">
        <v>1</v>
      </c>
      <c r="BY39" s="481">
        <v>1</v>
      </c>
      <c r="BZ39" s="481">
        <v>0.96</v>
      </c>
      <c r="CA39" s="481">
        <v>0.96</v>
      </c>
      <c r="CB39" s="481">
        <v>0.96</v>
      </c>
      <c r="CC39" s="481">
        <v>0.96</v>
      </c>
      <c r="CD39" s="481">
        <v>1</v>
      </c>
      <c r="CE39" s="481">
        <v>1</v>
      </c>
      <c r="CF39" s="482">
        <v>1</v>
      </c>
      <c r="CG39" s="447"/>
      <c r="CH39" s="461">
        <v>8</v>
      </c>
      <c r="CI39" s="454">
        <v>1.018</v>
      </c>
      <c r="CJ39" s="454">
        <v>1.018</v>
      </c>
      <c r="CK39" s="454">
        <v>0.93700000000000006</v>
      </c>
      <c r="CL39" s="454">
        <v>0.93700000000000006</v>
      </c>
      <c r="CM39" s="454">
        <v>0.93700000000000006</v>
      </c>
      <c r="CN39" s="454">
        <v>1.0109999999999999</v>
      </c>
      <c r="CO39" s="454">
        <v>1.0109999999999999</v>
      </c>
      <c r="CP39" s="454">
        <v>1.0109999999999999</v>
      </c>
      <c r="CQ39" s="454">
        <v>1.0109999999999999</v>
      </c>
      <c r="CR39" s="454">
        <v>1.018</v>
      </c>
      <c r="CS39" s="454">
        <v>1.018</v>
      </c>
      <c r="CT39" s="455">
        <v>1.018</v>
      </c>
      <c r="CU39" s="435"/>
    </row>
    <row r="40" spans="1:99">
      <c r="A40" s="439"/>
      <c r="B40" s="459">
        <v>9</v>
      </c>
      <c r="C40" s="480">
        <v>0.5</v>
      </c>
      <c r="D40" s="480">
        <v>0.5</v>
      </c>
      <c r="E40" s="480">
        <v>0.5</v>
      </c>
      <c r="F40" s="480">
        <v>0.5</v>
      </c>
      <c r="G40" s="480">
        <v>0.5</v>
      </c>
      <c r="H40" s="480">
        <v>0.5</v>
      </c>
      <c r="I40" s="480">
        <v>0.5</v>
      </c>
      <c r="J40" s="480">
        <v>0.5</v>
      </c>
      <c r="K40" s="480">
        <v>0.5</v>
      </c>
      <c r="L40" s="480">
        <v>0.5</v>
      </c>
      <c r="M40" s="480">
        <v>0.5</v>
      </c>
      <c r="N40" s="480">
        <v>0.5</v>
      </c>
      <c r="O40" s="447"/>
      <c r="P40" s="460">
        <v>9</v>
      </c>
      <c r="Q40" s="447">
        <v>0.67900000000000005</v>
      </c>
      <c r="R40" s="447">
        <v>0.67900000000000005</v>
      </c>
      <c r="S40" s="447">
        <v>0.67900000000000005</v>
      </c>
      <c r="T40" s="447">
        <v>0.67900000000000005</v>
      </c>
      <c r="U40" s="447">
        <v>0.67900000000000005</v>
      </c>
      <c r="V40" s="447">
        <v>0.67900000000000005</v>
      </c>
      <c r="W40" s="447">
        <v>0.80100000000000005</v>
      </c>
      <c r="X40" s="447">
        <v>0.80100000000000005</v>
      </c>
      <c r="Y40" s="447">
        <v>0.80100000000000005</v>
      </c>
      <c r="Z40" s="447">
        <v>0.80100000000000005</v>
      </c>
      <c r="AA40" s="447">
        <v>0.67900000000000005</v>
      </c>
      <c r="AB40" s="449">
        <v>0.67900000000000005</v>
      </c>
      <c r="AC40" s="447"/>
      <c r="AD40" s="461">
        <v>9</v>
      </c>
      <c r="AE40" s="493">
        <v>0.89</v>
      </c>
      <c r="AF40" s="493">
        <v>0.89</v>
      </c>
      <c r="AG40" s="493">
        <v>0.89</v>
      </c>
      <c r="AH40" s="493">
        <v>0.89</v>
      </c>
      <c r="AI40" s="493">
        <v>0.89</v>
      </c>
      <c r="AJ40" s="493">
        <v>0.86</v>
      </c>
      <c r="AK40" s="493">
        <v>0.86</v>
      </c>
      <c r="AL40" s="493">
        <v>0.86</v>
      </c>
      <c r="AM40" s="493">
        <v>0.86</v>
      </c>
      <c r="AN40" s="493">
        <v>0.89</v>
      </c>
      <c r="AO40" s="493">
        <v>0.89</v>
      </c>
      <c r="AP40" s="493">
        <v>0.89</v>
      </c>
      <c r="AQ40" s="447"/>
      <c r="AR40" s="460">
        <v>9</v>
      </c>
      <c r="AS40" s="481">
        <v>0.85699999999999998</v>
      </c>
      <c r="AT40" s="481">
        <v>0.85699999999999998</v>
      </c>
      <c r="AU40" s="481">
        <v>0.81899999999999995</v>
      </c>
      <c r="AV40" s="481">
        <v>0.81899999999999995</v>
      </c>
      <c r="AW40" s="481">
        <v>0.81899999999999995</v>
      </c>
      <c r="AX40" s="481">
        <v>1.069</v>
      </c>
      <c r="AY40" s="481">
        <v>1.069</v>
      </c>
      <c r="AZ40" s="481">
        <v>1.069</v>
      </c>
      <c r="BA40" s="481">
        <v>1.069</v>
      </c>
      <c r="BB40" s="481">
        <v>0.85699999999999998</v>
      </c>
      <c r="BC40" s="481">
        <v>0.85699999999999998</v>
      </c>
      <c r="BD40" s="482">
        <v>0.85699999999999998</v>
      </c>
      <c r="BE40" s="447"/>
      <c r="BF40" s="460">
        <v>9</v>
      </c>
      <c r="BG40" s="454">
        <v>0.77400000000000002</v>
      </c>
      <c r="BH40" s="454">
        <v>0.77400000000000002</v>
      </c>
      <c r="BI40" s="454">
        <v>0.77400000000000002</v>
      </c>
      <c r="BJ40" s="454">
        <v>0.77400000000000002</v>
      </c>
      <c r="BK40" s="454">
        <v>0.77400000000000002</v>
      </c>
      <c r="BL40" s="454">
        <v>0.77400000000000002</v>
      </c>
      <c r="BM40" s="454">
        <v>0.9</v>
      </c>
      <c r="BN40" s="454">
        <v>0.9</v>
      </c>
      <c r="BO40" s="454">
        <v>0.9</v>
      </c>
      <c r="BP40" s="454">
        <v>0.9</v>
      </c>
      <c r="BQ40" s="454">
        <v>0.77400000000000002</v>
      </c>
      <c r="BR40" s="455">
        <v>0.77400000000000002</v>
      </c>
      <c r="BS40" s="447"/>
      <c r="BT40" s="460">
        <v>9</v>
      </c>
      <c r="BU40" s="481">
        <v>1</v>
      </c>
      <c r="BV40" s="481">
        <v>1</v>
      </c>
      <c r="BW40" s="481">
        <v>1</v>
      </c>
      <c r="BX40" s="481">
        <v>1</v>
      </c>
      <c r="BY40" s="481">
        <v>1</v>
      </c>
      <c r="BZ40" s="481">
        <v>0.96</v>
      </c>
      <c r="CA40" s="481">
        <v>0.96</v>
      </c>
      <c r="CB40" s="481">
        <v>0.96</v>
      </c>
      <c r="CC40" s="481">
        <v>0.96</v>
      </c>
      <c r="CD40" s="481">
        <v>1</v>
      </c>
      <c r="CE40" s="481">
        <v>1</v>
      </c>
      <c r="CF40" s="482">
        <v>1</v>
      </c>
      <c r="CG40" s="447"/>
      <c r="CH40" s="461">
        <v>9</v>
      </c>
      <c r="CI40" s="454">
        <v>1.018</v>
      </c>
      <c r="CJ40" s="454">
        <v>1.018</v>
      </c>
      <c r="CK40" s="454">
        <v>0.93700000000000006</v>
      </c>
      <c r="CL40" s="454">
        <v>0.93700000000000006</v>
      </c>
      <c r="CM40" s="454">
        <v>0.93700000000000006</v>
      </c>
      <c r="CN40" s="454">
        <v>1.0109999999999999</v>
      </c>
      <c r="CO40" s="454">
        <v>1.0109999999999999</v>
      </c>
      <c r="CP40" s="454">
        <v>1.0109999999999999</v>
      </c>
      <c r="CQ40" s="454">
        <v>1.0109999999999999</v>
      </c>
      <c r="CR40" s="454">
        <v>1.018</v>
      </c>
      <c r="CS40" s="454">
        <v>1.018</v>
      </c>
      <c r="CT40" s="455">
        <v>1.018</v>
      </c>
      <c r="CU40" s="435"/>
    </row>
    <row r="41" spans="1:99">
      <c r="A41" s="439"/>
      <c r="B41" s="459">
        <v>10</v>
      </c>
      <c r="C41" s="480">
        <v>0.5</v>
      </c>
      <c r="D41" s="480">
        <v>0.5</v>
      </c>
      <c r="E41" s="480">
        <v>0.5</v>
      </c>
      <c r="F41" s="480">
        <v>0.5</v>
      </c>
      <c r="G41" s="480">
        <v>0.5</v>
      </c>
      <c r="H41" s="480">
        <v>0.5</v>
      </c>
      <c r="I41" s="480">
        <v>0.5</v>
      </c>
      <c r="J41" s="480">
        <v>0.5</v>
      </c>
      <c r="K41" s="480">
        <v>0.5</v>
      </c>
      <c r="L41" s="480">
        <v>0.5</v>
      </c>
      <c r="M41" s="480">
        <v>0.5</v>
      </c>
      <c r="N41" s="480">
        <v>0.5</v>
      </c>
      <c r="O41" s="447"/>
      <c r="P41" s="460">
        <v>10</v>
      </c>
      <c r="Q41" s="447">
        <v>0.67900000000000005</v>
      </c>
      <c r="R41" s="447">
        <v>0.67900000000000005</v>
      </c>
      <c r="S41" s="447">
        <v>0.67900000000000005</v>
      </c>
      <c r="T41" s="447">
        <v>0.67900000000000005</v>
      </c>
      <c r="U41" s="447">
        <v>0.67900000000000005</v>
      </c>
      <c r="V41" s="447">
        <v>0.67900000000000005</v>
      </c>
      <c r="W41" s="447">
        <v>0.80100000000000005</v>
      </c>
      <c r="X41" s="447">
        <v>0.80100000000000005</v>
      </c>
      <c r="Y41" s="447">
        <v>0.80100000000000005</v>
      </c>
      <c r="Z41" s="447">
        <v>0.80100000000000005</v>
      </c>
      <c r="AA41" s="447">
        <v>0.67900000000000005</v>
      </c>
      <c r="AB41" s="449">
        <v>0.67900000000000005</v>
      </c>
      <c r="AC41" s="447"/>
      <c r="AD41" s="461">
        <v>10</v>
      </c>
      <c r="AE41" s="493">
        <v>0.89</v>
      </c>
      <c r="AF41" s="493">
        <v>0.89</v>
      </c>
      <c r="AG41" s="493">
        <v>0.89</v>
      </c>
      <c r="AH41" s="493">
        <v>0.89</v>
      </c>
      <c r="AI41" s="493">
        <v>0.89</v>
      </c>
      <c r="AJ41" s="493">
        <v>0.86</v>
      </c>
      <c r="AK41" s="493">
        <v>0.86</v>
      </c>
      <c r="AL41" s="493">
        <v>0.86</v>
      </c>
      <c r="AM41" s="493">
        <v>0.86</v>
      </c>
      <c r="AN41" s="493">
        <v>0.89</v>
      </c>
      <c r="AO41" s="493">
        <v>0.89</v>
      </c>
      <c r="AP41" s="493">
        <v>0.89</v>
      </c>
      <c r="AQ41" s="447"/>
      <c r="AR41" s="460">
        <v>10</v>
      </c>
      <c r="AS41" s="481">
        <v>0.85699999999999998</v>
      </c>
      <c r="AT41" s="481">
        <v>0.85699999999999998</v>
      </c>
      <c r="AU41" s="481">
        <v>0.81899999999999995</v>
      </c>
      <c r="AV41" s="481">
        <v>0.81899999999999995</v>
      </c>
      <c r="AW41" s="481">
        <v>0.81899999999999995</v>
      </c>
      <c r="AX41" s="481">
        <v>1.069</v>
      </c>
      <c r="AY41" s="481">
        <v>1.069</v>
      </c>
      <c r="AZ41" s="481">
        <v>1.069</v>
      </c>
      <c r="BA41" s="481">
        <v>1.069</v>
      </c>
      <c r="BB41" s="481">
        <v>0.85699999999999998</v>
      </c>
      <c r="BC41" s="481">
        <v>0.85699999999999998</v>
      </c>
      <c r="BD41" s="482">
        <v>0.85699999999999998</v>
      </c>
      <c r="BE41" s="447"/>
      <c r="BF41" s="460">
        <v>10</v>
      </c>
      <c r="BG41" s="454">
        <v>0.77400000000000002</v>
      </c>
      <c r="BH41" s="454">
        <v>0.77400000000000002</v>
      </c>
      <c r="BI41" s="454">
        <v>0.77400000000000002</v>
      </c>
      <c r="BJ41" s="454">
        <v>0.77400000000000002</v>
      </c>
      <c r="BK41" s="454">
        <v>0.77400000000000002</v>
      </c>
      <c r="BL41" s="454">
        <v>0.77400000000000002</v>
      </c>
      <c r="BM41" s="454">
        <v>0.9</v>
      </c>
      <c r="BN41" s="454">
        <v>0.9</v>
      </c>
      <c r="BO41" s="454">
        <v>0.9</v>
      </c>
      <c r="BP41" s="454">
        <v>0.9</v>
      </c>
      <c r="BQ41" s="454">
        <v>0.77400000000000002</v>
      </c>
      <c r="BR41" s="455">
        <v>0.77400000000000002</v>
      </c>
      <c r="BS41" s="447"/>
      <c r="BT41" s="460">
        <v>10</v>
      </c>
      <c r="BU41" s="481">
        <v>1</v>
      </c>
      <c r="BV41" s="481">
        <v>1</v>
      </c>
      <c r="BW41" s="481">
        <v>1</v>
      </c>
      <c r="BX41" s="481">
        <v>1</v>
      </c>
      <c r="BY41" s="481">
        <v>1</v>
      </c>
      <c r="BZ41" s="481">
        <v>0.96</v>
      </c>
      <c r="CA41" s="481">
        <v>0.96</v>
      </c>
      <c r="CB41" s="481">
        <v>0.96</v>
      </c>
      <c r="CC41" s="481">
        <v>0.96</v>
      </c>
      <c r="CD41" s="481">
        <v>1</v>
      </c>
      <c r="CE41" s="481">
        <v>1</v>
      </c>
      <c r="CF41" s="482">
        <v>1</v>
      </c>
      <c r="CG41" s="447"/>
      <c r="CH41" s="461">
        <v>10</v>
      </c>
      <c r="CI41" s="454">
        <v>1.018</v>
      </c>
      <c r="CJ41" s="454">
        <v>1.018</v>
      </c>
      <c r="CK41" s="454">
        <v>0.93700000000000006</v>
      </c>
      <c r="CL41" s="454">
        <v>0.93700000000000006</v>
      </c>
      <c r="CM41" s="454">
        <v>0.93700000000000006</v>
      </c>
      <c r="CN41" s="454">
        <v>1.0109999999999999</v>
      </c>
      <c r="CO41" s="454">
        <v>1.0109999999999999</v>
      </c>
      <c r="CP41" s="454">
        <v>1.0109999999999999</v>
      </c>
      <c r="CQ41" s="454">
        <v>1.0109999999999999</v>
      </c>
      <c r="CR41" s="454">
        <v>1.018</v>
      </c>
      <c r="CS41" s="454">
        <v>1.018</v>
      </c>
      <c r="CT41" s="455">
        <v>1.018</v>
      </c>
      <c r="CU41" s="435"/>
    </row>
    <row r="42" spans="1:99">
      <c r="A42" s="439"/>
      <c r="B42" s="459">
        <v>11</v>
      </c>
      <c r="C42" s="480">
        <v>0.5</v>
      </c>
      <c r="D42" s="480">
        <v>0.5</v>
      </c>
      <c r="E42" s="480">
        <v>0.5</v>
      </c>
      <c r="F42" s="480">
        <v>0.5</v>
      </c>
      <c r="G42" s="480">
        <v>0.5</v>
      </c>
      <c r="H42" s="480">
        <v>0.5</v>
      </c>
      <c r="I42" s="480">
        <v>0.5</v>
      </c>
      <c r="J42" s="480">
        <v>0.5</v>
      </c>
      <c r="K42" s="480">
        <v>0.5</v>
      </c>
      <c r="L42" s="480">
        <v>0.5</v>
      </c>
      <c r="M42" s="480">
        <v>0.5</v>
      </c>
      <c r="N42" s="480">
        <v>0.5</v>
      </c>
      <c r="O42" s="447"/>
      <c r="P42" s="460">
        <v>11</v>
      </c>
      <c r="Q42" s="447">
        <v>0.67900000000000005</v>
      </c>
      <c r="R42" s="447">
        <v>0.67900000000000005</v>
      </c>
      <c r="S42" s="447">
        <v>0.67900000000000005</v>
      </c>
      <c r="T42" s="447">
        <v>0.67900000000000005</v>
      </c>
      <c r="U42" s="447">
        <v>0.67900000000000005</v>
      </c>
      <c r="V42" s="447">
        <v>0.67900000000000005</v>
      </c>
      <c r="W42" s="447">
        <v>0.80100000000000005</v>
      </c>
      <c r="X42" s="447">
        <v>0.80100000000000005</v>
      </c>
      <c r="Y42" s="447">
        <v>0.80100000000000005</v>
      </c>
      <c r="Z42" s="447">
        <v>0.80100000000000005</v>
      </c>
      <c r="AA42" s="447">
        <v>0.67900000000000005</v>
      </c>
      <c r="AB42" s="449">
        <v>0.67900000000000005</v>
      </c>
      <c r="AC42" s="447"/>
      <c r="AD42" s="461">
        <v>11</v>
      </c>
      <c r="AE42" s="493">
        <v>0.89</v>
      </c>
      <c r="AF42" s="493">
        <v>0.89</v>
      </c>
      <c r="AG42" s="493">
        <v>0.89</v>
      </c>
      <c r="AH42" s="493">
        <v>0.89</v>
      </c>
      <c r="AI42" s="493">
        <v>0.89</v>
      </c>
      <c r="AJ42" s="493">
        <v>0.86</v>
      </c>
      <c r="AK42" s="493">
        <v>0.86</v>
      </c>
      <c r="AL42" s="493">
        <v>0.86</v>
      </c>
      <c r="AM42" s="493">
        <v>0.86</v>
      </c>
      <c r="AN42" s="493">
        <v>0.89</v>
      </c>
      <c r="AO42" s="493">
        <v>0.89</v>
      </c>
      <c r="AP42" s="493">
        <v>0.89</v>
      </c>
      <c r="AQ42" s="447"/>
      <c r="AR42" s="460">
        <v>11</v>
      </c>
      <c r="AS42" s="481">
        <v>0.85699999999999998</v>
      </c>
      <c r="AT42" s="481">
        <v>0.85699999999999998</v>
      </c>
      <c r="AU42" s="481">
        <v>0.81899999999999995</v>
      </c>
      <c r="AV42" s="481">
        <v>0.81899999999999995</v>
      </c>
      <c r="AW42" s="481">
        <v>0.81899999999999995</v>
      </c>
      <c r="AX42" s="481">
        <v>1.069</v>
      </c>
      <c r="AY42" s="481">
        <v>1.069</v>
      </c>
      <c r="AZ42" s="481">
        <v>1.069</v>
      </c>
      <c r="BA42" s="481">
        <v>1.069</v>
      </c>
      <c r="BB42" s="481">
        <v>0.85699999999999998</v>
      </c>
      <c r="BC42" s="481">
        <v>0.85699999999999998</v>
      </c>
      <c r="BD42" s="482">
        <v>0.85699999999999998</v>
      </c>
      <c r="BE42" s="447"/>
      <c r="BF42" s="460">
        <v>11</v>
      </c>
      <c r="BG42" s="454">
        <v>0.77400000000000002</v>
      </c>
      <c r="BH42" s="454">
        <v>0.77400000000000002</v>
      </c>
      <c r="BI42" s="454">
        <v>0.77400000000000002</v>
      </c>
      <c r="BJ42" s="454">
        <v>0.77400000000000002</v>
      </c>
      <c r="BK42" s="454">
        <v>0.77400000000000002</v>
      </c>
      <c r="BL42" s="454">
        <v>0.77400000000000002</v>
      </c>
      <c r="BM42" s="454">
        <v>0.9</v>
      </c>
      <c r="BN42" s="454">
        <v>0.9</v>
      </c>
      <c r="BO42" s="454">
        <v>0.9</v>
      </c>
      <c r="BP42" s="454">
        <v>0.9</v>
      </c>
      <c r="BQ42" s="454">
        <v>0.77400000000000002</v>
      </c>
      <c r="BR42" s="455">
        <v>0.77400000000000002</v>
      </c>
      <c r="BS42" s="447"/>
      <c r="BT42" s="460">
        <v>11</v>
      </c>
      <c r="BU42" s="481">
        <v>1</v>
      </c>
      <c r="BV42" s="481">
        <v>1</v>
      </c>
      <c r="BW42" s="481">
        <v>1</v>
      </c>
      <c r="BX42" s="481">
        <v>1</v>
      </c>
      <c r="BY42" s="481">
        <v>1</v>
      </c>
      <c r="BZ42" s="481">
        <v>0.96</v>
      </c>
      <c r="CA42" s="481">
        <v>0.96</v>
      </c>
      <c r="CB42" s="481">
        <v>0.96</v>
      </c>
      <c r="CC42" s="481">
        <v>0.96</v>
      </c>
      <c r="CD42" s="481">
        <v>1</v>
      </c>
      <c r="CE42" s="481">
        <v>1</v>
      </c>
      <c r="CF42" s="482">
        <v>1</v>
      </c>
      <c r="CG42" s="447"/>
      <c r="CH42" s="461">
        <v>11</v>
      </c>
      <c r="CI42" s="454">
        <v>1.018</v>
      </c>
      <c r="CJ42" s="454">
        <v>1.018</v>
      </c>
      <c r="CK42" s="454">
        <v>0.93700000000000006</v>
      </c>
      <c r="CL42" s="454">
        <v>0.93700000000000006</v>
      </c>
      <c r="CM42" s="454">
        <v>0.93700000000000006</v>
      </c>
      <c r="CN42" s="454">
        <v>1.0109999999999999</v>
      </c>
      <c r="CO42" s="454">
        <v>1.0109999999999999</v>
      </c>
      <c r="CP42" s="454">
        <v>1.0109999999999999</v>
      </c>
      <c r="CQ42" s="454">
        <v>1.0109999999999999</v>
      </c>
      <c r="CR42" s="454">
        <v>1.018</v>
      </c>
      <c r="CS42" s="454">
        <v>1.018</v>
      </c>
      <c r="CT42" s="455">
        <v>1.018</v>
      </c>
      <c r="CU42" s="435"/>
    </row>
    <row r="43" spans="1:99">
      <c r="A43" s="439"/>
      <c r="B43" s="459">
        <v>12</v>
      </c>
      <c r="C43" s="480">
        <v>0.5</v>
      </c>
      <c r="D43" s="480">
        <v>0.5</v>
      </c>
      <c r="E43" s="480">
        <v>0.5</v>
      </c>
      <c r="F43" s="480">
        <v>0.5</v>
      </c>
      <c r="G43" s="480">
        <v>0.5</v>
      </c>
      <c r="H43" s="480">
        <v>0.5</v>
      </c>
      <c r="I43" s="480">
        <v>0.5</v>
      </c>
      <c r="J43" s="480">
        <v>0.5</v>
      </c>
      <c r="K43" s="480">
        <v>0.5</v>
      </c>
      <c r="L43" s="480">
        <v>0.5</v>
      </c>
      <c r="M43" s="480">
        <v>0.5</v>
      </c>
      <c r="N43" s="480">
        <v>0.5</v>
      </c>
      <c r="O43" s="447"/>
      <c r="P43" s="460">
        <v>12</v>
      </c>
      <c r="Q43" s="447">
        <v>0.67900000000000005</v>
      </c>
      <c r="R43" s="447">
        <v>0.67900000000000005</v>
      </c>
      <c r="S43" s="447">
        <v>0.67900000000000005</v>
      </c>
      <c r="T43" s="447">
        <v>0.67900000000000005</v>
      </c>
      <c r="U43" s="447">
        <v>0.67900000000000005</v>
      </c>
      <c r="V43" s="447">
        <v>0.67900000000000005</v>
      </c>
      <c r="W43" s="447">
        <v>0.80100000000000005</v>
      </c>
      <c r="X43" s="447">
        <v>0.80100000000000005</v>
      </c>
      <c r="Y43" s="447">
        <v>0.80100000000000005</v>
      </c>
      <c r="Z43" s="447">
        <v>0.80100000000000005</v>
      </c>
      <c r="AA43" s="447">
        <v>0.67900000000000005</v>
      </c>
      <c r="AB43" s="449">
        <v>0.67900000000000005</v>
      </c>
      <c r="AC43" s="447"/>
      <c r="AD43" s="461">
        <v>12</v>
      </c>
      <c r="AE43" s="493">
        <v>0.89</v>
      </c>
      <c r="AF43" s="493">
        <v>0.89</v>
      </c>
      <c r="AG43" s="493">
        <v>0.89</v>
      </c>
      <c r="AH43" s="493">
        <v>0.89</v>
      </c>
      <c r="AI43" s="493">
        <v>0.89</v>
      </c>
      <c r="AJ43" s="493">
        <v>0.86</v>
      </c>
      <c r="AK43" s="493">
        <v>0.86</v>
      </c>
      <c r="AL43" s="493">
        <v>0.86</v>
      </c>
      <c r="AM43" s="493">
        <v>0.86</v>
      </c>
      <c r="AN43" s="493">
        <v>0.89</v>
      </c>
      <c r="AO43" s="493">
        <v>0.89</v>
      </c>
      <c r="AP43" s="493">
        <v>0.89</v>
      </c>
      <c r="AQ43" s="447"/>
      <c r="AR43" s="460">
        <v>12</v>
      </c>
      <c r="AS43" s="481">
        <v>0.85699999999999998</v>
      </c>
      <c r="AT43" s="481">
        <v>0.85699999999999998</v>
      </c>
      <c r="AU43" s="481">
        <v>0.81899999999999995</v>
      </c>
      <c r="AV43" s="481">
        <v>0.81899999999999995</v>
      </c>
      <c r="AW43" s="481">
        <v>0.81899999999999995</v>
      </c>
      <c r="AX43" s="481">
        <v>1.069</v>
      </c>
      <c r="AY43" s="481">
        <v>1.069</v>
      </c>
      <c r="AZ43" s="481">
        <v>1.069</v>
      </c>
      <c r="BA43" s="481">
        <v>1.069</v>
      </c>
      <c r="BB43" s="481">
        <v>0.85699999999999998</v>
      </c>
      <c r="BC43" s="481">
        <v>0.85699999999999998</v>
      </c>
      <c r="BD43" s="482">
        <v>0.85699999999999998</v>
      </c>
      <c r="BE43" s="447"/>
      <c r="BF43" s="460">
        <v>12</v>
      </c>
      <c r="BG43" s="454">
        <v>0.77400000000000002</v>
      </c>
      <c r="BH43" s="454">
        <v>0.77400000000000002</v>
      </c>
      <c r="BI43" s="454">
        <v>0.77400000000000002</v>
      </c>
      <c r="BJ43" s="454">
        <v>0.77400000000000002</v>
      </c>
      <c r="BK43" s="454">
        <v>0.77400000000000002</v>
      </c>
      <c r="BL43" s="454">
        <v>0.77400000000000002</v>
      </c>
      <c r="BM43" s="454">
        <v>0.9</v>
      </c>
      <c r="BN43" s="454">
        <v>0.9</v>
      </c>
      <c r="BO43" s="454">
        <v>0.9</v>
      </c>
      <c r="BP43" s="454">
        <v>0.9</v>
      </c>
      <c r="BQ43" s="454">
        <v>0.77400000000000002</v>
      </c>
      <c r="BR43" s="455">
        <v>0.77400000000000002</v>
      </c>
      <c r="BS43" s="447"/>
      <c r="BT43" s="460">
        <v>12</v>
      </c>
      <c r="BU43" s="481">
        <v>1</v>
      </c>
      <c r="BV43" s="481">
        <v>1</v>
      </c>
      <c r="BW43" s="481">
        <v>1</v>
      </c>
      <c r="BX43" s="481">
        <v>1</v>
      </c>
      <c r="BY43" s="481">
        <v>1</v>
      </c>
      <c r="BZ43" s="481">
        <v>0.96</v>
      </c>
      <c r="CA43" s="481">
        <v>0.96</v>
      </c>
      <c r="CB43" s="481">
        <v>0.96</v>
      </c>
      <c r="CC43" s="481">
        <v>0.96</v>
      </c>
      <c r="CD43" s="481">
        <v>1</v>
      </c>
      <c r="CE43" s="481">
        <v>1</v>
      </c>
      <c r="CF43" s="482">
        <v>1</v>
      </c>
      <c r="CG43" s="447"/>
      <c r="CH43" s="461">
        <v>12</v>
      </c>
      <c r="CI43" s="454">
        <v>1.018</v>
      </c>
      <c r="CJ43" s="454">
        <v>1.018</v>
      </c>
      <c r="CK43" s="454">
        <v>0.93700000000000006</v>
      </c>
      <c r="CL43" s="454">
        <v>0.93700000000000006</v>
      </c>
      <c r="CM43" s="454">
        <v>0.93700000000000006</v>
      </c>
      <c r="CN43" s="454">
        <v>1.0109999999999999</v>
      </c>
      <c r="CO43" s="454">
        <v>1.0109999999999999</v>
      </c>
      <c r="CP43" s="454">
        <v>1.0109999999999999</v>
      </c>
      <c r="CQ43" s="454">
        <v>1.0109999999999999</v>
      </c>
      <c r="CR43" s="454">
        <v>1.018</v>
      </c>
      <c r="CS43" s="454">
        <v>1.018</v>
      </c>
      <c r="CT43" s="455">
        <v>1.018</v>
      </c>
      <c r="CU43" s="435"/>
    </row>
    <row r="44" spans="1:99">
      <c r="A44" s="439"/>
      <c r="B44" s="459">
        <v>13</v>
      </c>
      <c r="C44" s="480">
        <v>0.5</v>
      </c>
      <c r="D44" s="480">
        <v>0.5</v>
      </c>
      <c r="E44" s="480">
        <v>0.5</v>
      </c>
      <c r="F44" s="480">
        <v>0.5</v>
      </c>
      <c r="G44" s="480">
        <v>0.5</v>
      </c>
      <c r="H44" s="480">
        <v>0.5</v>
      </c>
      <c r="I44" s="480">
        <v>0.5</v>
      </c>
      <c r="J44" s="480">
        <v>0.5</v>
      </c>
      <c r="K44" s="480">
        <v>0.5</v>
      </c>
      <c r="L44" s="480">
        <v>0.5</v>
      </c>
      <c r="M44" s="480">
        <v>0.5</v>
      </c>
      <c r="N44" s="480">
        <v>0.5</v>
      </c>
      <c r="O44" s="447"/>
      <c r="P44" s="460">
        <v>13</v>
      </c>
      <c r="Q44" s="447">
        <v>0.67900000000000005</v>
      </c>
      <c r="R44" s="447">
        <v>0.67900000000000005</v>
      </c>
      <c r="S44" s="447">
        <v>0.67900000000000005</v>
      </c>
      <c r="T44" s="447">
        <v>0.67900000000000005</v>
      </c>
      <c r="U44" s="447">
        <v>0.67900000000000005</v>
      </c>
      <c r="V44" s="447">
        <v>0.67900000000000005</v>
      </c>
      <c r="W44" s="447">
        <v>0.80100000000000005</v>
      </c>
      <c r="X44" s="447">
        <v>0.80100000000000005</v>
      </c>
      <c r="Y44" s="447">
        <v>0.80100000000000005</v>
      </c>
      <c r="Z44" s="447">
        <v>0.80100000000000005</v>
      </c>
      <c r="AA44" s="447">
        <v>0.67900000000000005</v>
      </c>
      <c r="AB44" s="449">
        <v>0.67900000000000005</v>
      </c>
      <c r="AC44" s="447"/>
      <c r="AD44" s="461">
        <v>13</v>
      </c>
      <c r="AE44" s="493">
        <v>0.89</v>
      </c>
      <c r="AF44" s="493">
        <v>0.89</v>
      </c>
      <c r="AG44" s="493">
        <v>0.89</v>
      </c>
      <c r="AH44" s="493">
        <v>0.89</v>
      </c>
      <c r="AI44" s="493">
        <v>0.89</v>
      </c>
      <c r="AJ44" s="493">
        <v>0.86</v>
      </c>
      <c r="AK44" s="493">
        <v>0.86</v>
      </c>
      <c r="AL44" s="493">
        <v>0.86</v>
      </c>
      <c r="AM44" s="493">
        <v>0.86</v>
      </c>
      <c r="AN44" s="493">
        <v>0.89</v>
      </c>
      <c r="AO44" s="493">
        <v>0.89</v>
      </c>
      <c r="AP44" s="493">
        <v>0.89</v>
      </c>
      <c r="AQ44" s="447"/>
      <c r="AR44" s="460">
        <v>13</v>
      </c>
      <c r="AS44" s="481">
        <v>0.85699999999999998</v>
      </c>
      <c r="AT44" s="481">
        <v>0.85699999999999998</v>
      </c>
      <c r="AU44" s="481">
        <v>0.81899999999999995</v>
      </c>
      <c r="AV44" s="481">
        <v>0.81899999999999995</v>
      </c>
      <c r="AW44" s="481">
        <v>0.81899999999999995</v>
      </c>
      <c r="AX44" s="481">
        <v>1.069</v>
      </c>
      <c r="AY44" s="481">
        <v>1.069</v>
      </c>
      <c r="AZ44" s="481">
        <v>1.069</v>
      </c>
      <c r="BA44" s="481">
        <v>1.069</v>
      </c>
      <c r="BB44" s="481">
        <v>0.85699999999999998</v>
      </c>
      <c r="BC44" s="481">
        <v>0.85699999999999998</v>
      </c>
      <c r="BD44" s="482">
        <v>0.85699999999999998</v>
      </c>
      <c r="BE44" s="447"/>
      <c r="BF44" s="460">
        <v>13</v>
      </c>
      <c r="BG44" s="454">
        <v>0.77400000000000002</v>
      </c>
      <c r="BH44" s="454">
        <v>0.77400000000000002</v>
      </c>
      <c r="BI44" s="454">
        <v>0.77400000000000002</v>
      </c>
      <c r="BJ44" s="454">
        <v>0.77400000000000002</v>
      </c>
      <c r="BK44" s="454">
        <v>0.77400000000000002</v>
      </c>
      <c r="BL44" s="454">
        <v>0.77400000000000002</v>
      </c>
      <c r="BM44" s="454">
        <v>0.9</v>
      </c>
      <c r="BN44" s="454">
        <v>0.9</v>
      </c>
      <c r="BO44" s="454">
        <v>0.9</v>
      </c>
      <c r="BP44" s="454">
        <v>0.9</v>
      </c>
      <c r="BQ44" s="454">
        <v>0.77400000000000002</v>
      </c>
      <c r="BR44" s="455">
        <v>0.77400000000000002</v>
      </c>
      <c r="BS44" s="447"/>
      <c r="BT44" s="460">
        <v>13</v>
      </c>
      <c r="BU44" s="481">
        <v>1</v>
      </c>
      <c r="BV44" s="481">
        <v>1</v>
      </c>
      <c r="BW44" s="481">
        <v>1</v>
      </c>
      <c r="BX44" s="481">
        <v>1</v>
      </c>
      <c r="BY44" s="481">
        <v>1</v>
      </c>
      <c r="BZ44" s="481">
        <v>0.96</v>
      </c>
      <c r="CA44" s="481">
        <v>0.96</v>
      </c>
      <c r="CB44" s="481">
        <v>0.96</v>
      </c>
      <c r="CC44" s="481">
        <v>0.96</v>
      </c>
      <c r="CD44" s="481">
        <v>1</v>
      </c>
      <c r="CE44" s="481">
        <v>1</v>
      </c>
      <c r="CF44" s="482">
        <v>1</v>
      </c>
      <c r="CG44" s="447"/>
      <c r="CH44" s="461">
        <v>13</v>
      </c>
      <c r="CI44" s="454">
        <v>1.018</v>
      </c>
      <c r="CJ44" s="454">
        <v>1.018</v>
      </c>
      <c r="CK44" s="454">
        <v>0.93700000000000006</v>
      </c>
      <c r="CL44" s="454">
        <v>0.93700000000000006</v>
      </c>
      <c r="CM44" s="454">
        <v>0.93700000000000006</v>
      </c>
      <c r="CN44" s="454">
        <v>1.0109999999999999</v>
      </c>
      <c r="CO44" s="454">
        <v>1.0109999999999999</v>
      </c>
      <c r="CP44" s="454">
        <v>1.0109999999999999</v>
      </c>
      <c r="CQ44" s="454">
        <v>1.0109999999999999</v>
      </c>
      <c r="CR44" s="454">
        <v>1.018</v>
      </c>
      <c r="CS44" s="454">
        <v>1.018</v>
      </c>
      <c r="CT44" s="455">
        <v>1.018</v>
      </c>
      <c r="CU44" s="435"/>
    </row>
    <row r="45" spans="1:99">
      <c r="A45" s="439"/>
      <c r="B45" s="459">
        <v>14</v>
      </c>
      <c r="C45" s="480">
        <v>0.5</v>
      </c>
      <c r="D45" s="480">
        <v>0.5</v>
      </c>
      <c r="E45" s="480">
        <v>0.5</v>
      </c>
      <c r="F45" s="480">
        <v>0.5</v>
      </c>
      <c r="G45" s="480">
        <v>0.5</v>
      </c>
      <c r="H45" s="480">
        <v>0.5</v>
      </c>
      <c r="I45" s="480">
        <v>0.5</v>
      </c>
      <c r="J45" s="480">
        <v>0.5</v>
      </c>
      <c r="K45" s="480">
        <v>0.5</v>
      </c>
      <c r="L45" s="480">
        <v>0.5</v>
      </c>
      <c r="M45" s="480">
        <v>0.5</v>
      </c>
      <c r="N45" s="480">
        <v>0.5</v>
      </c>
      <c r="O45" s="447"/>
      <c r="P45" s="460">
        <v>14</v>
      </c>
      <c r="Q45" s="447">
        <v>0.67900000000000005</v>
      </c>
      <c r="R45" s="447">
        <v>0.67900000000000005</v>
      </c>
      <c r="S45" s="447">
        <v>0.67900000000000005</v>
      </c>
      <c r="T45" s="447">
        <v>0.67900000000000005</v>
      </c>
      <c r="U45" s="447">
        <v>0.67900000000000005</v>
      </c>
      <c r="V45" s="447">
        <v>0.67900000000000005</v>
      </c>
      <c r="W45" s="447">
        <v>0.80100000000000005</v>
      </c>
      <c r="X45" s="447">
        <v>0.80100000000000005</v>
      </c>
      <c r="Y45" s="447">
        <v>0.80100000000000005</v>
      </c>
      <c r="Z45" s="447">
        <v>0.80100000000000005</v>
      </c>
      <c r="AA45" s="447">
        <v>0.67900000000000005</v>
      </c>
      <c r="AB45" s="449">
        <v>0.67900000000000005</v>
      </c>
      <c r="AC45" s="447"/>
      <c r="AD45" s="461">
        <v>14</v>
      </c>
      <c r="AE45" s="493">
        <v>0.89</v>
      </c>
      <c r="AF45" s="493">
        <v>0.89</v>
      </c>
      <c r="AG45" s="493">
        <v>0.89</v>
      </c>
      <c r="AH45" s="493">
        <v>0.89</v>
      </c>
      <c r="AI45" s="493">
        <v>0.89</v>
      </c>
      <c r="AJ45" s="493">
        <v>0.86</v>
      </c>
      <c r="AK45" s="493">
        <v>0.86</v>
      </c>
      <c r="AL45" s="493">
        <v>0.86</v>
      </c>
      <c r="AM45" s="493">
        <v>0.86</v>
      </c>
      <c r="AN45" s="493">
        <v>0.89</v>
      </c>
      <c r="AO45" s="493">
        <v>0.89</v>
      </c>
      <c r="AP45" s="493">
        <v>0.89</v>
      </c>
      <c r="AQ45" s="447"/>
      <c r="AR45" s="460">
        <v>14</v>
      </c>
      <c r="AS45" s="481">
        <v>0.85699999999999998</v>
      </c>
      <c r="AT45" s="481">
        <v>0.85699999999999998</v>
      </c>
      <c r="AU45" s="481">
        <v>0.81899999999999995</v>
      </c>
      <c r="AV45" s="481">
        <v>0.81899999999999995</v>
      </c>
      <c r="AW45" s="481">
        <v>0.81899999999999995</v>
      </c>
      <c r="AX45" s="481">
        <v>1.069</v>
      </c>
      <c r="AY45" s="481">
        <v>1.069</v>
      </c>
      <c r="AZ45" s="481">
        <v>1.069</v>
      </c>
      <c r="BA45" s="481">
        <v>1.069</v>
      </c>
      <c r="BB45" s="481">
        <v>0.85699999999999998</v>
      </c>
      <c r="BC45" s="481">
        <v>0.85699999999999998</v>
      </c>
      <c r="BD45" s="482">
        <v>0.85699999999999998</v>
      </c>
      <c r="BE45" s="447"/>
      <c r="BF45" s="460">
        <v>14</v>
      </c>
      <c r="BG45" s="454">
        <v>0.77400000000000002</v>
      </c>
      <c r="BH45" s="454">
        <v>0.77400000000000002</v>
      </c>
      <c r="BI45" s="454">
        <v>0.77400000000000002</v>
      </c>
      <c r="BJ45" s="454">
        <v>0.77400000000000002</v>
      </c>
      <c r="BK45" s="454">
        <v>0.77400000000000002</v>
      </c>
      <c r="BL45" s="454">
        <v>0.77400000000000002</v>
      </c>
      <c r="BM45" s="454">
        <v>0.9</v>
      </c>
      <c r="BN45" s="454">
        <v>0.9</v>
      </c>
      <c r="BO45" s="454">
        <v>0.9</v>
      </c>
      <c r="BP45" s="454">
        <v>0.9</v>
      </c>
      <c r="BQ45" s="454">
        <v>0.77400000000000002</v>
      </c>
      <c r="BR45" s="455">
        <v>0.77400000000000002</v>
      </c>
      <c r="BS45" s="447"/>
      <c r="BT45" s="460">
        <v>14</v>
      </c>
      <c r="BU45" s="481">
        <v>1</v>
      </c>
      <c r="BV45" s="481">
        <v>1</v>
      </c>
      <c r="BW45" s="481">
        <v>1</v>
      </c>
      <c r="BX45" s="481">
        <v>1</v>
      </c>
      <c r="BY45" s="481">
        <v>1</v>
      </c>
      <c r="BZ45" s="481">
        <v>0.96</v>
      </c>
      <c r="CA45" s="481">
        <v>0.96</v>
      </c>
      <c r="CB45" s="481">
        <v>0.96</v>
      </c>
      <c r="CC45" s="481">
        <v>0.96</v>
      </c>
      <c r="CD45" s="481">
        <v>1</v>
      </c>
      <c r="CE45" s="481">
        <v>1</v>
      </c>
      <c r="CF45" s="482">
        <v>1</v>
      </c>
      <c r="CG45" s="447"/>
      <c r="CH45" s="461">
        <v>14</v>
      </c>
      <c r="CI45" s="454">
        <v>1.018</v>
      </c>
      <c r="CJ45" s="454">
        <v>1.018</v>
      </c>
      <c r="CK45" s="454">
        <v>0.93700000000000006</v>
      </c>
      <c r="CL45" s="454">
        <v>0.93700000000000006</v>
      </c>
      <c r="CM45" s="454">
        <v>0.93700000000000006</v>
      </c>
      <c r="CN45" s="454">
        <v>1.0109999999999999</v>
      </c>
      <c r="CO45" s="454">
        <v>1.0109999999999999</v>
      </c>
      <c r="CP45" s="454">
        <v>1.0109999999999999</v>
      </c>
      <c r="CQ45" s="454">
        <v>1.0109999999999999</v>
      </c>
      <c r="CR45" s="454">
        <v>1.018</v>
      </c>
      <c r="CS45" s="454">
        <v>1.018</v>
      </c>
      <c r="CT45" s="455">
        <v>1.018</v>
      </c>
      <c r="CU45" s="435"/>
    </row>
    <row r="46" spans="1:99">
      <c r="A46" s="439"/>
      <c r="B46" s="459">
        <v>15</v>
      </c>
      <c r="C46" s="480">
        <v>0.5</v>
      </c>
      <c r="D46" s="480">
        <v>0.5</v>
      </c>
      <c r="E46" s="480">
        <v>0.5</v>
      </c>
      <c r="F46" s="480">
        <v>0.5</v>
      </c>
      <c r="G46" s="480">
        <v>0.5</v>
      </c>
      <c r="H46" s="480">
        <v>0.5</v>
      </c>
      <c r="I46" s="480">
        <v>0.5</v>
      </c>
      <c r="J46" s="480">
        <v>0.5</v>
      </c>
      <c r="K46" s="480">
        <v>0.5</v>
      </c>
      <c r="L46" s="480">
        <v>0.5</v>
      </c>
      <c r="M46" s="480">
        <v>0.5</v>
      </c>
      <c r="N46" s="480">
        <v>0.5</v>
      </c>
      <c r="O46" s="447"/>
      <c r="P46" s="460">
        <v>15</v>
      </c>
      <c r="Q46" s="447">
        <v>0.67900000000000005</v>
      </c>
      <c r="R46" s="447">
        <v>0.67900000000000005</v>
      </c>
      <c r="S46" s="447">
        <v>0.67900000000000005</v>
      </c>
      <c r="T46" s="447">
        <v>0.67900000000000005</v>
      </c>
      <c r="U46" s="447">
        <v>0.67900000000000005</v>
      </c>
      <c r="V46" s="447">
        <v>0.67900000000000005</v>
      </c>
      <c r="W46" s="447">
        <v>0.80100000000000005</v>
      </c>
      <c r="X46" s="447">
        <v>0.80100000000000005</v>
      </c>
      <c r="Y46" s="447">
        <v>0.80100000000000005</v>
      </c>
      <c r="Z46" s="447">
        <v>0.80100000000000005</v>
      </c>
      <c r="AA46" s="447">
        <v>0.67900000000000005</v>
      </c>
      <c r="AB46" s="449">
        <v>0.67900000000000005</v>
      </c>
      <c r="AC46" s="447"/>
      <c r="AD46" s="461">
        <v>15</v>
      </c>
      <c r="AE46" s="493">
        <v>0.89</v>
      </c>
      <c r="AF46" s="493">
        <v>0.89</v>
      </c>
      <c r="AG46" s="493">
        <v>0.89</v>
      </c>
      <c r="AH46" s="493">
        <v>0.89</v>
      </c>
      <c r="AI46" s="493">
        <v>0.89</v>
      </c>
      <c r="AJ46" s="493">
        <v>0.86</v>
      </c>
      <c r="AK46" s="493">
        <v>0.86</v>
      </c>
      <c r="AL46" s="493">
        <v>0.86</v>
      </c>
      <c r="AM46" s="493">
        <v>0.86</v>
      </c>
      <c r="AN46" s="493">
        <v>0.89</v>
      </c>
      <c r="AO46" s="493">
        <v>0.89</v>
      </c>
      <c r="AP46" s="493">
        <v>0.89</v>
      </c>
      <c r="AQ46" s="447"/>
      <c r="AR46" s="460">
        <v>15</v>
      </c>
      <c r="AS46" s="481">
        <v>0.85699999999999998</v>
      </c>
      <c r="AT46" s="481">
        <v>0.85699999999999998</v>
      </c>
      <c r="AU46" s="481">
        <v>0.81899999999999995</v>
      </c>
      <c r="AV46" s="481">
        <v>0.81899999999999995</v>
      </c>
      <c r="AW46" s="481">
        <v>0.81899999999999995</v>
      </c>
      <c r="AX46" s="481">
        <v>1.069</v>
      </c>
      <c r="AY46" s="481">
        <v>1.069</v>
      </c>
      <c r="AZ46" s="481">
        <v>1.069</v>
      </c>
      <c r="BA46" s="481">
        <v>1.069</v>
      </c>
      <c r="BB46" s="481">
        <v>0.85699999999999998</v>
      </c>
      <c r="BC46" s="481">
        <v>0.85699999999999998</v>
      </c>
      <c r="BD46" s="482">
        <v>0.85699999999999998</v>
      </c>
      <c r="BE46" s="447"/>
      <c r="BF46" s="460">
        <v>15</v>
      </c>
      <c r="BG46" s="454">
        <v>0.77400000000000002</v>
      </c>
      <c r="BH46" s="454">
        <v>0.77400000000000002</v>
      </c>
      <c r="BI46" s="454">
        <v>0.77400000000000002</v>
      </c>
      <c r="BJ46" s="454">
        <v>0.77400000000000002</v>
      </c>
      <c r="BK46" s="454">
        <v>0.77400000000000002</v>
      </c>
      <c r="BL46" s="454">
        <v>0.77400000000000002</v>
      </c>
      <c r="BM46" s="454">
        <v>0.9</v>
      </c>
      <c r="BN46" s="454">
        <v>0.9</v>
      </c>
      <c r="BO46" s="454">
        <v>0.9</v>
      </c>
      <c r="BP46" s="454">
        <v>0.9</v>
      </c>
      <c r="BQ46" s="454">
        <v>0.77400000000000002</v>
      </c>
      <c r="BR46" s="455">
        <v>0.77400000000000002</v>
      </c>
      <c r="BS46" s="447"/>
      <c r="BT46" s="460">
        <v>15</v>
      </c>
      <c r="BU46" s="481">
        <v>1</v>
      </c>
      <c r="BV46" s="481">
        <v>1</v>
      </c>
      <c r="BW46" s="481">
        <v>1</v>
      </c>
      <c r="BX46" s="481">
        <v>1</v>
      </c>
      <c r="BY46" s="481">
        <v>1</v>
      </c>
      <c r="BZ46" s="481">
        <v>0.96</v>
      </c>
      <c r="CA46" s="481">
        <v>0.96</v>
      </c>
      <c r="CB46" s="481">
        <v>0.96</v>
      </c>
      <c r="CC46" s="481">
        <v>0.96</v>
      </c>
      <c r="CD46" s="481">
        <v>1</v>
      </c>
      <c r="CE46" s="481">
        <v>1</v>
      </c>
      <c r="CF46" s="482">
        <v>1</v>
      </c>
      <c r="CG46" s="447"/>
      <c r="CH46" s="461">
        <v>15</v>
      </c>
      <c r="CI46" s="454">
        <v>1.018</v>
      </c>
      <c r="CJ46" s="454">
        <v>1.018</v>
      </c>
      <c r="CK46" s="454">
        <v>0.93700000000000006</v>
      </c>
      <c r="CL46" s="454">
        <v>0.93700000000000006</v>
      </c>
      <c r="CM46" s="454">
        <v>0.93700000000000006</v>
      </c>
      <c r="CN46" s="454">
        <v>1.0109999999999999</v>
      </c>
      <c r="CO46" s="454">
        <v>1.0109999999999999</v>
      </c>
      <c r="CP46" s="454">
        <v>1.0109999999999999</v>
      </c>
      <c r="CQ46" s="454">
        <v>1.0109999999999999</v>
      </c>
      <c r="CR46" s="454">
        <v>1.018</v>
      </c>
      <c r="CS46" s="454">
        <v>1.018</v>
      </c>
      <c r="CT46" s="455">
        <v>1.018</v>
      </c>
      <c r="CU46" s="435"/>
    </row>
    <row r="47" spans="1:99">
      <c r="A47" s="439"/>
      <c r="B47" s="459">
        <v>16</v>
      </c>
      <c r="C47" s="480">
        <v>0.5</v>
      </c>
      <c r="D47" s="480">
        <v>0.5</v>
      </c>
      <c r="E47" s="480">
        <v>0.5</v>
      </c>
      <c r="F47" s="480">
        <v>0.5</v>
      </c>
      <c r="G47" s="480">
        <v>0.5</v>
      </c>
      <c r="H47" s="480">
        <v>0.5</v>
      </c>
      <c r="I47" s="480">
        <v>0.5</v>
      </c>
      <c r="J47" s="480">
        <v>0.5</v>
      </c>
      <c r="K47" s="480">
        <v>0.5</v>
      </c>
      <c r="L47" s="480">
        <v>0.5</v>
      </c>
      <c r="M47" s="480">
        <v>0.5</v>
      </c>
      <c r="N47" s="480">
        <v>0.5</v>
      </c>
      <c r="O47" s="447"/>
      <c r="P47" s="460">
        <v>16</v>
      </c>
      <c r="Q47" s="447">
        <v>0.67900000000000005</v>
      </c>
      <c r="R47" s="447">
        <v>0.67900000000000005</v>
      </c>
      <c r="S47" s="447">
        <v>0.67900000000000005</v>
      </c>
      <c r="T47" s="447">
        <v>0.67900000000000005</v>
      </c>
      <c r="U47" s="447">
        <v>0.67900000000000005</v>
      </c>
      <c r="V47" s="447">
        <v>0.67900000000000005</v>
      </c>
      <c r="W47" s="447">
        <v>0.80100000000000005</v>
      </c>
      <c r="X47" s="447">
        <v>0.80100000000000005</v>
      </c>
      <c r="Y47" s="447">
        <v>0.80100000000000005</v>
      </c>
      <c r="Z47" s="447">
        <v>0.80100000000000005</v>
      </c>
      <c r="AA47" s="447">
        <v>0.67900000000000005</v>
      </c>
      <c r="AB47" s="449">
        <v>0.67900000000000005</v>
      </c>
      <c r="AC47" s="447"/>
      <c r="AD47" s="461">
        <v>16</v>
      </c>
      <c r="AE47" s="493">
        <v>0.89</v>
      </c>
      <c r="AF47" s="493">
        <v>0.89</v>
      </c>
      <c r="AG47" s="493">
        <v>0.89</v>
      </c>
      <c r="AH47" s="493">
        <v>0.89</v>
      </c>
      <c r="AI47" s="493">
        <v>0.89</v>
      </c>
      <c r="AJ47" s="493">
        <v>0.86</v>
      </c>
      <c r="AK47" s="493">
        <v>0.86</v>
      </c>
      <c r="AL47" s="493">
        <v>0.86</v>
      </c>
      <c r="AM47" s="493">
        <v>0.86</v>
      </c>
      <c r="AN47" s="493">
        <v>0.89</v>
      </c>
      <c r="AO47" s="493">
        <v>0.89</v>
      </c>
      <c r="AP47" s="493">
        <v>0.89</v>
      </c>
      <c r="AQ47" s="447"/>
      <c r="AR47" s="460">
        <v>16</v>
      </c>
      <c r="AS47" s="481">
        <v>0.85699999999999998</v>
      </c>
      <c r="AT47" s="481">
        <v>0.85699999999999998</v>
      </c>
      <c r="AU47" s="481">
        <v>0.81899999999999995</v>
      </c>
      <c r="AV47" s="481">
        <v>0.81899999999999995</v>
      </c>
      <c r="AW47" s="481">
        <v>0.81899999999999995</v>
      </c>
      <c r="AX47" s="481">
        <v>1.069</v>
      </c>
      <c r="AY47" s="481">
        <v>1.069</v>
      </c>
      <c r="AZ47" s="481">
        <v>1.069</v>
      </c>
      <c r="BA47" s="481">
        <v>1.069</v>
      </c>
      <c r="BB47" s="481">
        <v>0.85699999999999998</v>
      </c>
      <c r="BC47" s="481">
        <v>0.85699999999999998</v>
      </c>
      <c r="BD47" s="482">
        <v>0.85699999999999998</v>
      </c>
      <c r="BE47" s="447"/>
      <c r="BF47" s="460">
        <v>16</v>
      </c>
      <c r="BG47" s="454">
        <v>0.77400000000000002</v>
      </c>
      <c r="BH47" s="454">
        <v>0.77400000000000002</v>
      </c>
      <c r="BI47" s="454">
        <v>0.77400000000000002</v>
      </c>
      <c r="BJ47" s="454">
        <v>0.77400000000000002</v>
      </c>
      <c r="BK47" s="454">
        <v>0.77400000000000002</v>
      </c>
      <c r="BL47" s="454">
        <v>0.77400000000000002</v>
      </c>
      <c r="BM47" s="454">
        <v>0.9</v>
      </c>
      <c r="BN47" s="454">
        <v>0.9</v>
      </c>
      <c r="BO47" s="454">
        <v>0.9</v>
      </c>
      <c r="BP47" s="454">
        <v>0.9</v>
      </c>
      <c r="BQ47" s="454">
        <v>0.77400000000000002</v>
      </c>
      <c r="BR47" s="455">
        <v>0.77400000000000002</v>
      </c>
      <c r="BS47" s="447"/>
      <c r="BT47" s="460">
        <v>16</v>
      </c>
      <c r="BU47" s="481">
        <v>1</v>
      </c>
      <c r="BV47" s="481">
        <v>1</v>
      </c>
      <c r="BW47" s="481">
        <v>1</v>
      </c>
      <c r="BX47" s="481">
        <v>1</v>
      </c>
      <c r="BY47" s="481">
        <v>1</v>
      </c>
      <c r="BZ47" s="481">
        <v>0.96</v>
      </c>
      <c r="CA47" s="481">
        <v>0.96</v>
      </c>
      <c r="CB47" s="481">
        <v>0.96</v>
      </c>
      <c r="CC47" s="481">
        <v>0.96</v>
      </c>
      <c r="CD47" s="481">
        <v>1</v>
      </c>
      <c r="CE47" s="481">
        <v>1</v>
      </c>
      <c r="CF47" s="482">
        <v>1</v>
      </c>
      <c r="CG47" s="447"/>
      <c r="CH47" s="461">
        <v>16</v>
      </c>
      <c r="CI47" s="454">
        <v>1.018</v>
      </c>
      <c r="CJ47" s="454">
        <v>1.018</v>
      </c>
      <c r="CK47" s="454">
        <v>0.93700000000000006</v>
      </c>
      <c r="CL47" s="454">
        <v>0.93700000000000006</v>
      </c>
      <c r="CM47" s="454">
        <v>0.93700000000000006</v>
      </c>
      <c r="CN47" s="454">
        <v>1.0109999999999999</v>
      </c>
      <c r="CO47" s="454">
        <v>1.0109999999999999</v>
      </c>
      <c r="CP47" s="454">
        <v>1.0109999999999999</v>
      </c>
      <c r="CQ47" s="454">
        <v>1.0109999999999999</v>
      </c>
      <c r="CR47" s="454">
        <v>1.018</v>
      </c>
      <c r="CS47" s="454">
        <v>1.018</v>
      </c>
      <c r="CT47" s="455">
        <v>1.018</v>
      </c>
      <c r="CU47" s="435"/>
    </row>
    <row r="48" spans="1:99">
      <c r="A48" s="439"/>
      <c r="B48" s="459">
        <v>17</v>
      </c>
      <c r="C48" s="480">
        <v>0.5</v>
      </c>
      <c r="D48" s="480">
        <v>0.5</v>
      </c>
      <c r="E48" s="480">
        <v>0.5</v>
      </c>
      <c r="F48" s="480">
        <v>0.5</v>
      </c>
      <c r="G48" s="480">
        <v>0.5</v>
      </c>
      <c r="H48" s="480">
        <v>0.5</v>
      </c>
      <c r="I48" s="480">
        <v>0.5</v>
      </c>
      <c r="J48" s="480">
        <v>0.5</v>
      </c>
      <c r="K48" s="480">
        <v>0.5</v>
      </c>
      <c r="L48" s="480">
        <v>0.5</v>
      </c>
      <c r="M48" s="480">
        <v>0.5</v>
      </c>
      <c r="N48" s="480">
        <v>0.5</v>
      </c>
      <c r="O48" s="447"/>
      <c r="P48" s="460">
        <v>17</v>
      </c>
      <c r="Q48" s="447">
        <v>0.67900000000000005</v>
      </c>
      <c r="R48" s="447">
        <v>0.67900000000000005</v>
      </c>
      <c r="S48" s="447">
        <v>0.67900000000000005</v>
      </c>
      <c r="T48" s="447">
        <v>0.67900000000000005</v>
      </c>
      <c r="U48" s="447">
        <v>0.67900000000000005</v>
      </c>
      <c r="V48" s="447">
        <v>0.67900000000000005</v>
      </c>
      <c r="W48" s="447">
        <v>0.80100000000000005</v>
      </c>
      <c r="X48" s="447">
        <v>0.80100000000000005</v>
      </c>
      <c r="Y48" s="447">
        <v>0.80100000000000005</v>
      </c>
      <c r="Z48" s="447">
        <v>0.80100000000000005</v>
      </c>
      <c r="AA48" s="447">
        <v>0.67900000000000005</v>
      </c>
      <c r="AB48" s="449">
        <v>0.67900000000000005</v>
      </c>
      <c r="AC48" s="447"/>
      <c r="AD48" s="461">
        <v>17</v>
      </c>
      <c r="AE48" s="493">
        <v>0.89</v>
      </c>
      <c r="AF48" s="493">
        <v>0.89</v>
      </c>
      <c r="AG48" s="493">
        <v>0.89</v>
      </c>
      <c r="AH48" s="493">
        <v>0.89</v>
      </c>
      <c r="AI48" s="493">
        <v>0.89</v>
      </c>
      <c r="AJ48" s="493">
        <v>0.86</v>
      </c>
      <c r="AK48" s="493">
        <v>0.86</v>
      </c>
      <c r="AL48" s="493">
        <v>0.86</v>
      </c>
      <c r="AM48" s="493">
        <v>0.86</v>
      </c>
      <c r="AN48" s="493">
        <v>0.89</v>
      </c>
      <c r="AO48" s="493">
        <v>0.89</v>
      </c>
      <c r="AP48" s="493">
        <v>0.89</v>
      </c>
      <c r="AQ48" s="447"/>
      <c r="AR48" s="460">
        <v>17</v>
      </c>
      <c r="AS48" s="481">
        <v>0.85699999999999998</v>
      </c>
      <c r="AT48" s="481">
        <v>0.85699999999999998</v>
      </c>
      <c r="AU48" s="481">
        <v>0.81899999999999995</v>
      </c>
      <c r="AV48" s="481">
        <v>0.81899999999999995</v>
      </c>
      <c r="AW48" s="481">
        <v>0.81899999999999995</v>
      </c>
      <c r="AX48" s="481">
        <v>1.069</v>
      </c>
      <c r="AY48" s="481">
        <v>1.069</v>
      </c>
      <c r="AZ48" s="481">
        <v>1.069</v>
      </c>
      <c r="BA48" s="481">
        <v>1.069</v>
      </c>
      <c r="BB48" s="481">
        <v>0.85699999999999998</v>
      </c>
      <c r="BC48" s="481">
        <v>0.85699999999999998</v>
      </c>
      <c r="BD48" s="482">
        <v>0.85699999999999998</v>
      </c>
      <c r="BE48" s="447"/>
      <c r="BF48" s="460">
        <v>17</v>
      </c>
      <c r="BG48" s="454">
        <v>0.77400000000000002</v>
      </c>
      <c r="BH48" s="454">
        <v>0.77400000000000002</v>
      </c>
      <c r="BI48" s="454">
        <v>0.77400000000000002</v>
      </c>
      <c r="BJ48" s="454">
        <v>0.77400000000000002</v>
      </c>
      <c r="BK48" s="454">
        <v>0.77400000000000002</v>
      </c>
      <c r="BL48" s="454">
        <v>0.77400000000000002</v>
      </c>
      <c r="BM48" s="454">
        <v>0.9</v>
      </c>
      <c r="BN48" s="454">
        <v>0.9</v>
      </c>
      <c r="BO48" s="454">
        <v>0.9</v>
      </c>
      <c r="BP48" s="454">
        <v>0.9</v>
      </c>
      <c r="BQ48" s="454">
        <v>0.77400000000000002</v>
      </c>
      <c r="BR48" s="455">
        <v>0.77400000000000002</v>
      </c>
      <c r="BS48" s="447"/>
      <c r="BT48" s="460">
        <v>17</v>
      </c>
      <c r="BU48" s="481">
        <v>1</v>
      </c>
      <c r="BV48" s="481">
        <v>1</v>
      </c>
      <c r="BW48" s="481">
        <v>1</v>
      </c>
      <c r="BX48" s="481">
        <v>1</v>
      </c>
      <c r="BY48" s="481">
        <v>1</v>
      </c>
      <c r="BZ48" s="481">
        <v>0.96</v>
      </c>
      <c r="CA48" s="481">
        <v>0.96</v>
      </c>
      <c r="CB48" s="481">
        <v>0.96</v>
      </c>
      <c r="CC48" s="481">
        <v>0.96</v>
      </c>
      <c r="CD48" s="481">
        <v>1</v>
      </c>
      <c r="CE48" s="481">
        <v>1</v>
      </c>
      <c r="CF48" s="482">
        <v>1</v>
      </c>
      <c r="CG48" s="447"/>
      <c r="CH48" s="461">
        <v>17</v>
      </c>
      <c r="CI48" s="454">
        <v>1.018</v>
      </c>
      <c r="CJ48" s="454">
        <v>1.018</v>
      </c>
      <c r="CK48" s="454">
        <v>0.93700000000000006</v>
      </c>
      <c r="CL48" s="454">
        <v>0.93700000000000006</v>
      </c>
      <c r="CM48" s="454">
        <v>0.93700000000000006</v>
      </c>
      <c r="CN48" s="454">
        <v>1.0109999999999999</v>
      </c>
      <c r="CO48" s="454">
        <v>1.0109999999999999</v>
      </c>
      <c r="CP48" s="454">
        <v>1.0109999999999999</v>
      </c>
      <c r="CQ48" s="454">
        <v>1.0109999999999999</v>
      </c>
      <c r="CR48" s="454">
        <v>1.018</v>
      </c>
      <c r="CS48" s="454">
        <v>1.018</v>
      </c>
      <c r="CT48" s="455">
        <v>1.018</v>
      </c>
      <c r="CU48" s="435"/>
    </row>
    <row r="49" spans="1:99">
      <c r="A49" s="439"/>
      <c r="B49" s="459">
        <v>18</v>
      </c>
      <c r="C49" s="480">
        <v>0.5</v>
      </c>
      <c r="D49" s="480">
        <v>0.5</v>
      </c>
      <c r="E49" s="480">
        <v>0.5</v>
      </c>
      <c r="F49" s="480">
        <v>0.5</v>
      </c>
      <c r="G49" s="480">
        <v>0.5</v>
      </c>
      <c r="H49" s="480">
        <v>0.5</v>
      </c>
      <c r="I49" s="480">
        <v>0.5</v>
      </c>
      <c r="J49" s="480">
        <v>0.5</v>
      </c>
      <c r="K49" s="480">
        <v>0.5</v>
      </c>
      <c r="L49" s="480">
        <v>0.5</v>
      </c>
      <c r="M49" s="480">
        <v>0.5</v>
      </c>
      <c r="N49" s="480">
        <v>0.5</v>
      </c>
      <c r="O49" s="447"/>
      <c r="P49" s="460">
        <v>18</v>
      </c>
      <c r="Q49" s="447">
        <v>0.67900000000000005</v>
      </c>
      <c r="R49" s="447">
        <v>0.67900000000000005</v>
      </c>
      <c r="S49" s="447">
        <v>0.67900000000000005</v>
      </c>
      <c r="T49" s="447">
        <v>0.67900000000000005</v>
      </c>
      <c r="U49" s="447">
        <v>0.67900000000000005</v>
      </c>
      <c r="V49" s="447">
        <v>0.67900000000000005</v>
      </c>
      <c r="W49" s="447">
        <v>0.80100000000000005</v>
      </c>
      <c r="X49" s="447">
        <v>0.80100000000000005</v>
      </c>
      <c r="Y49" s="447">
        <v>0.80100000000000005</v>
      </c>
      <c r="Z49" s="447">
        <v>0.80100000000000005</v>
      </c>
      <c r="AA49" s="447">
        <v>0.67900000000000005</v>
      </c>
      <c r="AB49" s="449">
        <v>0.67900000000000005</v>
      </c>
      <c r="AC49" s="447"/>
      <c r="AD49" s="461">
        <v>18</v>
      </c>
      <c r="AE49" s="493">
        <v>0.89</v>
      </c>
      <c r="AF49" s="493">
        <v>0.89</v>
      </c>
      <c r="AG49" s="493">
        <v>0.89</v>
      </c>
      <c r="AH49" s="493">
        <v>0.89</v>
      </c>
      <c r="AI49" s="493">
        <v>0.89</v>
      </c>
      <c r="AJ49" s="493">
        <v>0.86</v>
      </c>
      <c r="AK49" s="493">
        <v>0.86</v>
      </c>
      <c r="AL49" s="493">
        <v>0.86</v>
      </c>
      <c r="AM49" s="493">
        <v>0.86</v>
      </c>
      <c r="AN49" s="493">
        <v>0.89</v>
      </c>
      <c r="AO49" s="493">
        <v>0.89</v>
      </c>
      <c r="AP49" s="493">
        <v>0.89</v>
      </c>
      <c r="AQ49" s="447"/>
      <c r="AR49" s="460">
        <v>18</v>
      </c>
      <c r="AS49" s="481">
        <v>0.85699999999999998</v>
      </c>
      <c r="AT49" s="481">
        <v>0.85699999999999998</v>
      </c>
      <c r="AU49" s="481">
        <v>0.81899999999999995</v>
      </c>
      <c r="AV49" s="481">
        <v>0.81899999999999995</v>
      </c>
      <c r="AW49" s="481">
        <v>0.81899999999999995</v>
      </c>
      <c r="AX49" s="481">
        <v>1.069</v>
      </c>
      <c r="AY49" s="481">
        <v>1.069</v>
      </c>
      <c r="AZ49" s="481">
        <v>1.069</v>
      </c>
      <c r="BA49" s="481">
        <v>1.069</v>
      </c>
      <c r="BB49" s="481">
        <v>0.85699999999999998</v>
      </c>
      <c r="BC49" s="481">
        <v>0.85699999999999998</v>
      </c>
      <c r="BD49" s="482">
        <v>0.85699999999999998</v>
      </c>
      <c r="BE49" s="447"/>
      <c r="BF49" s="460">
        <v>18</v>
      </c>
      <c r="BG49" s="454">
        <v>0.77400000000000002</v>
      </c>
      <c r="BH49" s="454">
        <v>0.77400000000000002</v>
      </c>
      <c r="BI49" s="454">
        <v>0.77400000000000002</v>
      </c>
      <c r="BJ49" s="454">
        <v>0.77400000000000002</v>
      </c>
      <c r="BK49" s="454">
        <v>0.77400000000000002</v>
      </c>
      <c r="BL49" s="454">
        <v>0.77400000000000002</v>
      </c>
      <c r="BM49" s="454">
        <v>0.9</v>
      </c>
      <c r="BN49" s="454">
        <v>0.9</v>
      </c>
      <c r="BO49" s="454">
        <v>0.9</v>
      </c>
      <c r="BP49" s="454">
        <v>0.9</v>
      </c>
      <c r="BQ49" s="454">
        <v>0.77400000000000002</v>
      </c>
      <c r="BR49" s="455">
        <v>0.77400000000000002</v>
      </c>
      <c r="BS49" s="447"/>
      <c r="BT49" s="460">
        <v>18</v>
      </c>
      <c r="BU49" s="481">
        <v>1</v>
      </c>
      <c r="BV49" s="481">
        <v>1</v>
      </c>
      <c r="BW49" s="481">
        <v>1</v>
      </c>
      <c r="BX49" s="481">
        <v>1</v>
      </c>
      <c r="BY49" s="481">
        <v>1</v>
      </c>
      <c r="BZ49" s="481">
        <v>0.96</v>
      </c>
      <c r="CA49" s="481">
        <v>0.96</v>
      </c>
      <c r="CB49" s="481">
        <v>0.96</v>
      </c>
      <c r="CC49" s="481">
        <v>0.96</v>
      </c>
      <c r="CD49" s="481">
        <v>1</v>
      </c>
      <c r="CE49" s="481">
        <v>1</v>
      </c>
      <c r="CF49" s="482">
        <v>1</v>
      </c>
      <c r="CG49" s="447"/>
      <c r="CH49" s="461">
        <v>18</v>
      </c>
      <c r="CI49" s="454">
        <v>1.018</v>
      </c>
      <c r="CJ49" s="454">
        <v>1.018</v>
      </c>
      <c r="CK49" s="454">
        <v>0.93700000000000006</v>
      </c>
      <c r="CL49" s="454">
        <v>0.93700000000000006</v>
      </c>
      <c r="CM49" s="454">
        <v>0.93700000000000006</v>
      </c>
      <c r="CN49" s="454">
        <v>1.0109999999999999</v>
      </c>
      <c r="CO49" s="454">
        <v>1.0109999999999999</v>
      </c>
      <c r="CP49" s="454">
        <v>1.0109999999999999</v>
      </c>
      <c r="CQ49" s="454">
        <v>1.0109999999999999</v>
      </c>
      <c r="CR49" s="454">
        <v>1.018</v>
      </c>
      <c r="CS49" s="454">
        <v>1.018</v>
      </c>
      <c r="CT49" s="455">
        <v>1.018</v>
      </c>
      <c r="CU49" s="435"/>
    </row>
    <row r="50" spans="1:99">
      <c r="A50" s="439"/>
      <c r="B50" s="459">
        <v>19</v>
      </c>
      <c r="C50" s="480">
        <v>0.5</v>
      </c>
      <c r="D50" s="480">
        <v>0.5</v>
      </c>
      <c r="E50" s="480">
        <v>0.5</v>
      </c>
      <c r="F50" s="480">
        <v>0.5</v>
      </c>
      <c r="G50" s="480">
        <v>0.5</v>
      </c>
      <c r="H50" s="480">
        <v>0.5</v>
      </c>
      <c r="I50" s="480">
        <v>0.5</v>
      </c>
      <c r="J50" s="480">
        <v>0.5</v>
      </c>
      <c r="K50" s="480">
        <v>0.5</v>
      </c>
      <c r="L50" s="480">
        <v>0.5</v>
      </c>
      <c r="M50" s="480">
        <v>0.5</v>
      </c>
      <c r="N50" s="480">
        <v>0.5</v>
      </c>
      <c r="O50" s="447"/>
      <c r="P50" s="460">
        <v>19</v>
      </c>
      <c r="Q50" s="447">
        <v>0.67900000000000005</v>
      </c>
      <c r="R50" s="447">
        <v>0.67900000000000005</v>
      </c>
      <c r="S50" s="447">
        <v>0.67900000000000005</v>
      </c>
      <c r="T50" s="447">
        <v>0.67900000000000005</v>
      </c>
      <c r="U50" s="447">
        <v>0.67900000000000005</v>
      </c>
      <c r="V50" s="447">
        <v>0.67900000000000005</v>
      </c>
      <c r="W50" s="447">
        <v>0.80100000000000005</v>
      </c>
      <c r="X50" s="447">
        <v>0.80100000000000005</v>
      </c>
      <c r="Y50" s="447">
        <v>0.80100000000000005</v>
      </c>
      <c r="Z50" s="447">
        <v>0.80100000000000005</v>
      </c>
      <c r="AA50" s="447">
        <v>0.67900000000000005</v>
      </c>
      <c r="AB50" s="449">
        <v>0.67900000000000005</v>
      </c>
      <c r="AC50" s="447"/>
      <c r="AD50" s="461">
        <v>19</v>
      </c>
      <c r="AE50" s="493">
        <v>0.89</v>
      </c>
      <c r="AF50" s="493">
        <v>0.89</v>
      </c>
      <c r="AG50" s="493">
        <v>0.89</v>
      </c>
      <c r="AH50" s="493">
        <v>0.89</v>
      </c>
      <c r="AI50" s="493">
        <v>0.89</v>
      </c>
      <c r="AJ50" s="493">
        <v>0.86</v>
      </c>
      <c r="AK50" s="493">
        <v>0.86</v>
      </c>
      <c r="AL50" s="493">
        <v>0.86</v>
      </c>
      <c r="AM50" s="493">
        <v>0.86</v>
      </c>
      <c r="AN50" s="493">
        <v>0.89</v>
      </c>
      <c r="AO50" s="493">
        <v>0.89</v>
      </c>
      <c r="AP50" s="493">
        <v>0.89</v>
      </c>
      <c r="AQ50" s="447"/>
      <c r="AR50" s="460">
        <v>19</v>
      </c>
      <c r="AS50" s="481">
        <v>0.85699999999999998</v>
      </c>
      <c r="AT50" s="481">
        <v>0.85699999999999998</v>
      </c>
      <c r="AU50" s="481">
        <v>0.81899999999999995</v>
      </c>
      <c r="AV50" s="481">
        <v>0.81899999999999995</v>
      </c>
      <c r="AW50" s="481">
        <v>0.81899999999999995</v>
      </c>
      <c r="AX50" s="481">
        <v>1.069</v>
      </c>
      <c r="AY50" s="481">
        <v>1.069</v>
      </c>
      <c r="AZ50" s="481">
        <v>1.069</v>
      </c>
      <c r="BA50" s="481">
        <v>1.069</v>
      </c>
      <c r="BB50" s="481">
        <v>0.85699999999999998</v>
      </c>
      <c r="BC50" s="481">
        <v>0.85699999999999998</v>
      </c>
      <c r="BD50" s="482">
        <v>0.85699999999999998</v>
      </c>
      <c r="BE50" s="447"/>
      <c r="BF50" s="460">
        <v>19</v>
      </c>
      <c r="BG50" s="454">
        <v>0.77400000000000002</v>
      </c>
      <c r="BH50" s="454">
        <v>0.77400000000000002</v>
      </c>
      <c r="BI50" s="454">
        <v>0.77400000000000002</v>
      </c>
      <c r="BJ50" s="454">
        <v>0.77400000000000002</v>
      </c>
      <c r="BK50" s="454">
        <v>0.77400000000000002</v>
      </c>
      <c r="BL50" s="454">
        <v>0.77400000000000002</v>
      </c>
      <c r="BM50" s="454">
        <v>0.9</v>
      </c>
      <c r="BN50" s="454">
        <v>0.9</v>
      </c>
      <c r="BO50" s="454">
        <v>0.9</v>
      </c>
      <c r="BP50" s="454">
        <v>0.9</v>
      </c>
      <c r="BQ50" s="454">
        <v>0.77400000000000002</v>
      </c>
      <c r="BR50" s="455">
        <v>0.77400000000000002</v>
      </c>
      <c r="BS50" s="447"/>
      <c r="BT50" s="460">
        <v>19</v>
      </c>
      <c r="BU50" s="481">
        <v>1</v>
      </c>
      <c r="BV50" s="481">
        <v>1</v>
      </c>
      <c r="BW50" s="481">
        <v>1</v>
      </c>
      <c r="BX50" s="481">
        <v>1</v>
      </c>
      <c r="BY50" s="481">
        <v>1</v>
      </c>
      <c r="BZ50" s="481">
        <v>0.96</v>
      </c>
      <c r="CA50" s="481">
        <v>0.96</v>
      </c>
      <c r="CB50" s="481">
        <v>0.96</v>
      </c>
      <c r="CC50" s="481">
        <v>0.96</v>
      </c>
      <c r="CD50" s="481">
        <v>1</v>
      </c>
      <c r="CE50" s="481">
        <v>1</v>
      </c>
      <c r="CF50" s="482">
        <v>1</v>
      </c>
      <c r="CG50" s="447"/>
      <c r="CH50" s="461">
        <v>19</v>
      </c>
      <c r="CI50" s="454">
        <v>1.018</v>
      </c>
      <c r="CJ50" s="454">
        <v>1.018</v>
      </c>
      <c r="CK50" s="454">
        <v>0.93700000000000006</v>
      </c>
      <c r="CL50" s="454">
        <v>0.93700000000000006</v>
      </c>
      <c r="CM50" s="454">
        <v>0.93700000000000006</v>
      </c>
      <c r="CN50" s="454">
        <v>1.0109999999999999</v>
      </c>
      <c r="CO50" s="454">
        <v>1.0109999999999999</v>
      </c>
      <c r="CP50" s="454">
        <v>1.0109999999999999</v>
      </c>
      <c r="CQ50" s="454">
        <v>1.0109999999999999</v>
      </c>
      <c r="CR50" s="454">
        <v>1.018</v>
      </c>
      <c r="CS50" s="454">
        <v>1.018</v>
      </c>
      <c r="CT50" s="455">
        <v>1.018</v>
      </c>
      <c r="CU50" s="435"/>
    </row>
    <row r="51" spans="1:99">
      <c r="A51" s="439"/>
      <c r="B51" s="459">
        <v>20</v>
      </c>
      <c r="C51" s="480">
        <v>0.5</v>
      </c>
      <c r="D51" s="480">
        <v>0.5</v>
      </c>
      <c r="E51" s="480">
        <v>0.5</v>
      </c>
      <c r="F51" s="480">
        <v>0.5</v>
      </c>
      <c r="G51" s="480">
        <v>0.5</v>
      </c>
      <c r="H51" s="480">
        <v>0.5</v>
      </c>
      <c r="I51" s="480">
        <v>0.5</v>
      </c>
      <c r="J51" s="480">
        <v>0.5</v>
      </c>
      <c r="K51" s="480">
        <v>0.5</v>
      </c>
      <c r="L51" s="480">
        <v>0.5</v>
      </c>
      <c r="M51" s="480">
        <v>0.5</v>
      </c>
      <c r="N51" s="480">
        <v>0.5</v>
      </c>
      <c r="O51" s="447"/>
      <c r="P51" s="460">
        <v>20</v>
      </c>
      <c r="Q51" s="447">
        <v>0.67900000000000005</v>
      </c>
      <c r="R51" s="447">
        <v>0.67900000000000005</v>
      </c>
      <c r="S51" s="447">
        <v>0.67900000000000005</v>
      </c>
      <c r="T51" s="447">
        <v>0.67900000000000005</v>
      </c>
      <c r="U51" s="447">
        <v>0.67900000000000005</v>
      </c>
      <c r="V51" s="447">
        <v>0.67900000000000005</v>
      </c>
      <c r="W51" s="447">
        <v>0.80100000000000005</v>
      </c>
      <c r="X51" s="447">
        <v>0.80100000000000005</v>
      </c>
      <c r="Y51" s="447">
        <v>0.80100000000000005</v>
      </c>
      <c r="Z51" s="447">
        <v>0.80100000000000005</v>
      </c>
      <c r="AA51" s="447">
        <v>0.67900000000000005</v>
      </c>
      <c r="AB51" s="449">
        <v>0.67900000000000005</v>
      </c>
      <c r="AC51" s="447"/>
      <c r="AD51" s="461">
        <v>20</v>
      </c>
      <c r="AE51" s="493">
        <v>0.89</v>
      </c>
      <c r="AF51" s="493">
        <v>0.89</v>
      </c>
      <c r="AG51" s="493">
        <v>0.89</v>
      </c>
      <c r="AH51" s="493">
        <v>0.89</v>
      </c>
      <c r="AI51" s="493">
        <v>0.89</v>
      </c>
      <c r="AJ51" s="493">
        <v>0.86</v>
      </c>
      <c r="AK51" s="493">
        <v>0.86</v>
      </c>
      <c r="AL51" s="493">
        <v>0.86</v>
      </c>
      <c r="AM51" s="493">
        <v>0.86</v>
      </c>
      <c r="AN51" s="493">
        <v>0.89</v>
      </c>
      <c r="AO51" s="493">
        <v>0.89</v>
      </c>
      <c r="AP51" s="493">
        <v>0.89</v>
      </c>
      <c r="AQ51" s="447"/>
      <c r="AR51" s="460">
        <v>20</v>
      </c>
      <c r="AS51" s="481">
        <v>0.85699999999999998</v>
      </c>
      <c r="AT51" s="481">
        <v>0.85699999999999998</v>
      </c>
      <c r="AU51" s="481">
        <v>0.81899999999999995</v>
      </c>
      <c r="AV51" s="481">
        <v>0.81899999999999995</v>
      </c>
      <c r="AW51" s="481">
        <v>0.81899999999999995</v>
      </c>
      <c r="AX51" s="481">
        <v>1.069</v>
      </c>
      <c r="AY51" s="481">
        <v>1.069</v>
      </c>
      <c r="AZ51" s="481">
        <v>1.069</v>
      </c>
      <c r="BA51" s="481">
        <v>1.069</v>
      </c>
      <c r="BB51" s="481">
        <v>0.85699999999999998</v>
      </c>
      <c r="BC51" s="481">
        <v>0.85699999999999998</v>
      </c>
      <c r="BD51" s="482">
        <v>0.85699999999999998</v>
      </c>
      <c r="BE51" s="447"/>
      <c r="BF51" s="460">
        <v>20</v>
      </c>
      <c r="BG51" s="454">
        <v>0.77400000000000002</v>
      </c>
      <c r="BH51" s="454">
        <v>0.77400000000000002</v>
      </c>
      <c r="BI51" s="454">
        <v>0.77400000000000002</v>
      </c>
      <c r="BJ51" s="454">
        <v>0.77400000000000002</v>
      </c>
      <c r="BK51" s="454">
        <v>0.77400000000000002</v>
      </c>
      <c r="BL51" s="454">
        <v>0.77400000000000002</v>
      </c>
      <c r="BM51" s="454">
        <v>0.9</v>
      </c>
      <c r="BN51" s="454">
        <v>0.9</v>
      </c>
      <c r="BO51" s="454">
        <v>0.9</v>
      </c>
      <c r="BP51" s="454">
        <v>0.9</v>
      </c>
      <c r="BQ51" s="454">
        <v>0.77400000000000002</v>
      </c>
      <c r="BR51" s="455">
        <v>0.77400000000000002</v>
      </c>
      <c r="BS51" s="447"/>
      <c r="BT51" s="460">
        <v>20</v>
      </c>
      <c r="BU51" s="481">
        <v>1</v>
      </c>
      <c r="BV51" s="481">
        <v>1</v>
      </c>
      <c r="BW51" s="481">
        <v>1</v>
      </c>
      <c r="BX51" s="481">
        <v>1</v>
      </c>
      <c r="BY51" s="481">
        <v>1</v>
      </c>
      <c r="BZ51" s="481">
        <v>0.96</v>
      </c>
      <c r="CA51" s="481">
        <v>0.96</v>
      </c>
      <c r="CB51" s="481">
        <v>0.96</v>
      </c>
      <c r="CC51" s="481">
        <v>0.96</v>
      </c>
      <c r="CD51" s="481">
        <v>1</v>
      </c>
      <c r="CE51" s="481">
        <v>1</v>
      </c>
      <c r="CF51" s="482">
        <v>1</v>
      </c>
      <c r="CG51" s="447"/>
      <c r="CH51" s="461">
        <v>20</v>
      </c>
      <c r="CI51" s="454">
        <v>1.018</v>
      </c>
      <c r="CJ51" s="454">
        <v>1.018</v>
      </c>
      <c r="CK51" s="454">
        <v>0.93700000000000006</v>
      </c>
      <c r="CL51" s="454">
        <v>0.93700000000000006</v>
      </c>
      <c r="CM51" s="454">
        <v>0.93700000000000006</v>
      </c>
      <c r="CN51" s="454">
        <v>1.0109999999999999</v>
      </c>
      <c r="CO51" s="454">
        <v>1.0109999999999999</v>
      </c>
      <c r="CP51" s="454">
        <v>1.0109999999999999</v>
      </c>
      <c r="CQ51" s="454">
        <v>1.0109999999999999</v>
      </c>
      <c r="CR51" s="454">
        <v>1.018</v>
      </c>
      <c r="CS51" s="454">
        <v>1.018</v>
      </c>
      <c r="CT51" s="455">
        <v>1.018</v>
      </c>
      <c r="CU51" s="435"/>
    </row>
    <row r="52" spans="1:99">
      <c r="A52" s="439"/>
      <c r="B52" s="459">
        <v>21</v>
      </c>
      <c r="C52" s="480">
        <v>0.5</v>
      </c>
      <c r="D52" s="480">
        <v>0.5</v>
      </c>
      <c r="E52" s="480">
        <v>0.5</v>
      </c>
      <c r="F52" s="480">
        <v>0.5</v>
      </c>
      <c r="G52" s="480">
        <v>0.5</v>
      </c>
      <c r="H52" s="480">
        <v>0.5</v>
      </c>
      <c r="I52" s="480">
        <v>0.5</v>
      </c>
      <c r="J52" s="480">
        <v>0.5</v>
      </c>
      <c r="K52" s="480">
        <v>0.5</v>
      </c>
      <c r="L52" s="480">
        <v>0.5</v>
      </c>
      <c r="M52" s="480">
        <v>0.5</v>
      </c>
      <c r="N52" s="480">
        <v>0.5</v>
      </c>
      <c r="O52" s="447"/>
      <c r="P52" s="460">
        <v>21</v>
      </c>
      <c r="Q52" s="447">
        <v>0.67900000000000005</v>
      </c>
      <c r="R52" s="447">
        <v>0.67900000000000005</v>
      </c>
      <c r="S52" s="447">
        <v>0.67900000000000005</v>
      </c>
      <c r="T52" s="447">
        <v>0.67900000000000005</v>
      </c>
      <c r="U52" s="447">
        <v>0.67900000000000005</v>
      </c>
      <c r="V52" s="447">
        <v>0.67900000000000005</v>
      </c>
      <c r="W52" s="447">
        <v>0.80100000000000005</v>
      </c>
      <c r="X52" s="447">
        <v>0.80100000000000005</v>
      </c>
      <c r="Y52" s="447">
        <v>0.80100000000000005</v>
      </c>
      <c r="Z52" s="447">
        <v>0.80100000000000005</v>
      </c>
      <c r="AA52" s="447">
        <v>0.67900000000000005</v>
      </c>
      <c r="AB52" s="449">
        <v>0.67900000000000005</v>
      </c>
      <c r="AC52" s="447"/>
      <c r="AD52" s="461">
        <v>21</v>
      </c>
      <c r="AE52" s="493">
        <v>0.89</v>
      </c>
      <c r="AF52" s="493">
        <v>0.89</v>
      </c>
      <c r="AG52" s="493">
        <v>0.89</v>
      </c>
      <c r="AH52" s="493">
        <v>0.89</v>
      </c>
      <c r="AI52" s="493">
        <v>0.89</v>
      </c>
      <c r="AJ52" s="493">
        <v>0.86</v>
      </c>
      <c r="AK52" s="493">
        <v>0.86</v>
      </c>
      <c r="AL52" s="493">
        <v>0.86</v>
      </c>
      <c r="AM52" s="493">
        <v>0.86</v>
      </c>
      <c r="AN52" s="493">
        <v>0.89</v>
      </c>
      <c r="AO52" s="493">
        <v>0.89</v>
      </c>
      <c r="AP52" s="493">
        <v>0.89</v>
      </c>
      <c r="AQ52" s="447"/>
      <c r="AR52" s="460">
        <v>21</v>
      </c>
      <c r="AS52" s="481">
        <v>0.85699999999999998</v>
      </c>
      <c r="AT52" s="481">
        <v>0.85699999999999998</v>
      </c>
      <c r="AU52" s="481">
        <v>0.81899999999999995</v>
      </c>
      <c r="AV52" s="481">
        <v>0.81899999999999995</v>
      </c>
      <c r="AW52" s="481">
        <v>0.81899999999999995</v>
      </c>
      <c r="AX52" s="481">
        <v>1.069</v>
      </c>
      <c r="AY52" s="481">
        <v>1.069</v>
      </c>
      <c r="AZ52" s="481">
        <v>1.069</v>
      </c>
      <c r="BA52" s="481">
        <v>1.069</v>
      </c>
      <c r="BB52" s="481">
        <v>0.85699999999999998</v>
      </c>
      <c r="BC52" s="481">
        <v>0.85699999999999998</v>
      </c>
      <c r="BD52" s="482">
        <v>0.85699999999999998</v>
      </c>
      <c r="BE52" s="447"/>
      <c r="BF52" s="460">
        <v>21</v>
      </c>
      <c r="BG52" s="454">
        <v>0.77400000000000002</v>
      </c>
      <c r="BH52" s="454">
        <v>0.77400000000000002</v>
      </c>
      <c r="BI52" s="454">
        <v>0.77400000000000002</v>
      </c>
      <c r="BJ52" s="454">
        <v>0.77400000000000002</v>
      </c>
      <c r="BK52" s="454">
        <v>0.77400000000000002</v>
      </c>
      <c r="BL52" s="454">
        <v>0.77400000000000002</v>
      </c>
      <c r="BM52" s="454">
        <v>0.9</v>
      </c>
      <c r="BN52" s="454">
        <v>0.9</v>
      </c>
      <c r="BO52" s="454">
        <v>0.9</v>
      </c>
      <c r="BP52" s="454">
        <v>0.9</v>
      </c>
      <c r="BQ52" s="454">
        <v>0.77400000000000002</v>
      </c>
      <c r="BR52" s="455">
        <v>0.77400000000000002</v>
      </c>
      <c r="BS52" s="447"/>
      <c r="BT52" s="460">
        <v>21</v>
      </c>
      <c r="BU52" s="481">
        <v>1</v>
      </c>
      <c r="BV52" s="481">
        <v>1</v>
      </c>
      <c r="BW52" s="481">
        <v>1</v>
      </c>
      <c r="BX52" s="481">
        <v>1</v>
      </c>
      <c r="BY52" s="481">
        <v>1</v>
      </c>
      <c r="BZ52" s="481">
        <v>0.96</v>
      </c>
      <c r="CA52" s="481">
        <v>0.96</v>
      </c>
      <c r="CB52" s="481">
        <v>0.96</v>
      </c>
      <c r="CC52" s="481">
        <v>0.96</v>
      </c>
      <c r="CD52" s="481">
        <v>1</v>
      </c>
      <c r="CE52" s="481">
        <v>1</v>
      </c>
      <c r="CF52" s="482">
        <v>1</v>
      </c>
      <c r="CG52" s="447"/>
      <c r="CH52" s="461">
        <v>21</v>
      </c>
      <c r="CI52" s="454">
        <v>1.018</v>
      </c>
      <c r="CJ52" s="454">
        <v>1.018</v>
      </c>
      <c r="CK52" s="454">
        <v>0.93700000000000006</v>
      </c>
      <c r="CL52" s="454">
        <v>0.93700000000000006</v>
      </c>
      <c r="CM52" s="454">
        <v>0.93700000000000006</v>
      </c>
      <c r="CN52" s="454">
        <v>1.0109999999999999</v>
      </c>
      <c r="CO52" s="454">
        <v>1.0109999999999999</v>
      </c>
      <c r="CP52" s="454">
        <v>1.0109999999999999</v>
      </c>
      <c r="CQ52" s="454">
        <v>1.0109999999999999</v>
      </c>
      <c r="CR52" s="454">
        <v>1.018</v>
      </c>
      <c r="CS52" s="454">
        <v>1.018</v>
      </c>
      <c r="CT52" s="455">
        <v>1.018</v>
      </c>
      <c r="CU52" s="435"/>
    </row>
    <row r="53" spans="1:99">
      <c r="A53" s="439"/>
      <c r="B53" s="459">
        <v>22</v>
      </c>
      <c r="C53" s="480">
        <v>0.5</v>
      </c>
      <c r="D53" s="480">
        <v>0.5</v>
      </c>
      <c r="E53" s="480">
        <v>0.5</v>
      </c>
      <c r="F53" s="480">
        <v>0.5</v>
      </c>
      <c r="G53" s="480">
        <v>0.5</v>
      </c>
      <c r="H53" s="480">
        <v>0.5</v>
      </c>
      <c r="I53" s="480">
        <v>0.5</v>
      </c>
      <c r="J53" s="480">
        <v>0.5</v>
      </c>
      <c r="K53" s="480">
        <v>0.5</v>
      </c>
      <c r="L53" s="480">
        <v>0.5</v>
      </c>
      <c r="M53" s="480">
        <v>0.5</v>
      </c>
      <c r="N53" s="480">
        <v>0.5</v>
      </c>
      <c r="O53" s="447"/>
      <c r="P53" s="460">
        <v>22</v>
      </c>
      <c r="Q53" s="447">
        <v>0.67900000000000005</v>
      </c>
      <c r="R53" s="447">
        <v>0.67900000000000005</v>
      </c>
      <c r="S53" s="447">
        <v>0.67900000000000005</v>
      </c>
      <c r="T53" s="447">
        <v>0.67900000000000005</v>
      </c>
      <c r="U53" s="447">
        <v>0.67900000000000005</v>
      </c>
      <c r="V53" s="447">
        <v>0.67900000000000005</v>
      </c>
      <c r="W53" s="447">
        <v>0.80100000000000005</v>
      </c>
      <c r="X53" s="447">
        <v>0.80100000000000005</v>
      </c>
      <c r="Y53" s="447">
        <v>0.80100000000000005</v>
      </c>
      <c r="Z53" s="447">
        <v>0.80100000000000005</v>
      </c>
      <c r="AA53" s="447">
        <v>0.67900000000000005</v>
      </c>
      <c r="AB53" s="449">
        <v>0.67900000000000005</v>
      </c>
      <c r="AC53" s="447"/>
      <c r="AD53" s="461">
        <v>22</v>
      </c>
      <c r="AE53" s="493">
        <v>0.89</v>
      </c>
      <c r="AF53" s="493">
        <v>0.89</v>
      </c>
      <c r="AG53" s="493">
        <v>0.89</v>
      </c>
      <c r="AH53" s="493">
        <v>0.89</v>
      </c>
      <c r="AI53" s="493">
        <v>0.89</v>
      </c>
      <c r="AJ53" s="493">
        <v>0.86</v>
      </c>
      <c r="AK53" s="493">
        <v>0.86</v>
      </c>
      <c r="AL53" s="493">
        <v>0.86</v>
      </c>
      <c r="AM53" s="493">
        <v>0.86</v>
      </c>
      <c r="AN53" s="493">
        <v>0.89</v>
      </c>
      <c r="AO53" s="493">
        <v>0.89</v>
      </c>
      <c r="AP53" s="493">
        <v>0.89</v>
      </c>
      <c r="AQ53" s="447"/>
      <c r="AR53" s="460">
        <v>22</v>
      </c>
      <c r="AS53" s="481">
        <v>0.85699999999999998</v>
      </c>
      <c r="AT53" s="481">
        <v>0.85699999999999998</v>
      </c>
      <c r="AU53" s="481">
        <v>0.81899999999999995</v>
      </c>
      <c r="AV53" s="481">
        <v>0.81899999999999995</v>
      </c>
      <c r="AW53" s="481">
        <v>0.81899999999999995</v>
      </c>
      <c r="AX53" s="481">
        <v>1.069</v>
      </c>
      <c r="AY53" s="481">
        <v>1.069</v>
      </c>
      <c r="AZ53" s="481">
        <v>1.069</v>
      </c>
      <c r="BA53" s="481">
        <v>1.069</v>
      </c>
      <c r="BB53" s="481">
        <v>0.85699999999999998</v>
      </c>
      <c r="BC53" s="481">
        <v>0.85699999999999998</v>
      </c>
      <c r="BD53" s="482">
        <v>0.85699999999999998</v>
      </c>
      <c r="BE53" s="447"/>
      <c r="BF53" s="460">
        <v>22</v>
      </c>
      <c r="BG53" s="454">
        <v>0.77400000000000002</v>
      </c>
      <c r="BH53" s="454">
        <v>0.77400000000000002</v>
      </c>
      <c r="BI53" s="454">
        <v>0.77400000000000002</v>
      </c>
      <c r="BJ53" s="454">
        <v>0.77400000000000002</v>
      </c>
      <c r="BK53" s="454">
        <v>0.77400000000000002</v>
      </c>
      <c r="BL53" s="454">
        <v>0.77400000000000002</v>
      </c>
      <c r="BM53" s="454">
        <v>0.9</v>
      </c>
      <c r="BN53" s="454">
        <v>0.9</v>
      </c>
      <c r="BO53" s="454">
        <v>0.9</v>
      </c>
      <c r="BP53" s="454">
        <v>0.9</v>
      </c>
      <c r="BQ53" s="454">
        <v>0.77400000000000002</v>
      </c>
      <c r="BR53" s="455">
        <v>0.77400000000000002</v>
      </c>
      <c r="BS53" s="447"/>
      <c r="BT53" s="460">
        <v>22</v>
      </c>
      <c r="BU53" s="481">
        <v>1</v>
      </c>
      <c r="BV53" s="481">
        <v>1</v>
      </c>
      <c r="BW53" s="481">
        <v>1</v>
      </c>
      <c r="BX53" s="481">
        <v>1</v>
      </c>
      <c r="BY53" s="481">
        <v>1</v>
      </c>
      <c r="BZ53" s="481">
        <v>0.96</v>
      </c>
      <c r="CA53" s="481">
        <v>0.96</v>
      </c>
      <c r="CB53" s="481">
        <v>0.96</v>
      </c>
      <c r="CC53" s="481">
        <v>0.96</v>
      </c>
      <c r="CD53" s="481">
        <v>1</v>
      </c>
      <c r="CE53" s="481">
        <v>1</v>
      </c>
      <c r="CF53" s="482">
        <v>1</v>
      </c>
      <c r="CG53" s="447"/>
      <c r="CH53" s="461">
        <v>22</v>
      </c>
      <c r="CI53" s="454">
        <v>1.018</v>
      </c>
      <c r="CJ53" s="454">
        <v>1.018</v>
      </c>
      <c r="CK53" s="454">
        <v>0.93700000000000006</v>
      </c>
      <c r="CL53" s="454">
        <v>0.93700000000000006</v>
      </c>
      <c r="CM53" s="454">
        <v>0.93700000000000006</v>
      </c>
      <c r="CN53" s="454">
        <v>1.0109999999999999</v>
      </c>
      <c r="CO53" s="454">
        <v>1.0109999999999999</v>
      </c>
      <c r="CP53" s="454">
        <v>1.0109999999999999</v>
      </c>
      <c r="CQ53" s="454">
        <v>1.0109999999999999</v>
      </c>
      <c r="CR53" s="454">
        <v>1.018</v>
      </c>
      <c r="CS53" s="454">
        <v>1.018</v>
      </c>
      <c r="CT53" s="455">
        <v>1.018</v>
      </c>
      <c r="CU53" s="435"/>
    </row>
    <row r="54" spans="1:99">
      <c r="A54" s="439"/>
      <c r="B54" s="459">
        <v>23</v>
      </c>
      <c r="C54" s="480">
        <v>0.5</v>
      </c>
      <c r="D54" s="480">
        <v>0.5</v>
      </c>
      <c r="E54" s="480">
        <v>0.5</v>
      </c>
      <c r="F54" s="480">
        <v>0.5</v>
      </c>
      <c r="G54" s="480">
        <v>0.5</v>
      </c>
      <c r="H54" s="480">
        <v>0.5</v>
      </c>
      <c r="I54" s="480">
        <v>0.5</v>
      </c>
      <c r="J54" s="480">
        <v>0.5</v>
      </c>
      <c r="K54" s="480">
        <v>0.5</v>
      </c>
      <c r="L54" s="480">
        <v>0.5</v>
      </c>
      <c r="M54" s="480">
        <v>0.5</v>
      </c>
      <c r="N54" s="480">
        <v>0.5</v>
      </c>
      <c r="O54" s="447"/>
      <c r="P54" s="460">
        <v>23</v>
      </c>
      <c r="Q54" s="447">
        <v>0.67900000000000005</v>
      </c>
      <c r="R54" s="447">
        <v>0.67900000000000005</v>
      </c>
      <c r="S54" s="447">
        <v>0.67900000000000005</v>
      </c>
      <c r="T54" s="447">
        <v>0.67900000000000005</v>
      </c>
      <c r="U54" s="447">
        <v>0.67900000000000005</v>
      </c>
      <c r="V54" s="447">
        <v>0.67900000000000005</v>
      </c>
      <c r="W54" s="447">
        <v>0.80100000000000005</v>
      </c>
      <c r="X54" s="447">
        <v>0.80100000000000005</v>
      </c>
      <c r="Y54" s="447">
        <v>0.80100000000000005</v>
      </c>
      <c r="Z54" s="447">
        <v>0.80100000000000005</v>
      </c>
      <c r="AA54" s="447">
        <v>0.67900000000000005</v>
      </c>
      <c r="AB54" s="449">
        <v>0.67900000000000005</v>
      </c>
      <c r="AC54" s="447"/>
      <c r="AD54" s="461">
        <v>23</v>
      </c>
      <c r="AE54" s="493">
        <v>0.89</v>
      </c>
      <c r="AF54" s="493">
        <v>0.89</v>
      </c>
      <c r="AG54" s="493">
        <v>0.89</v>
      </c>
      <c r="AH54" s="493">
        <v>0.89</v>
      </c>
      <c r="AI54" s="493">
        <v>0.89</v>
      </c>
      <c r="AJ54" s="493">
        <v>0.86</v>
      </c>
      <c r="AK54" s="493">
        <v>0.86</v>
      </c>
      <c r="AL54" s="493">
        <v>0.86</v>
      </c>
      <c r="AM54" s="493">
        <v>0.86</v>
      </c>
      <c r="AN54" s="493">
        <v>0.89</v>
      </c>
      <c r="AO54" s="493">
        <v>0.89</v>
      </c>
      <c r="AP54" s="493">
        <v>0.89</v>
      </c>
      <c r="AQ54" s="447"/>
      <c r="AR54" s="460">
        <v>23</v>
      </c>
      <c r="AS54" s="451">
        <v>0.80800000000000005</v>
      </c>
      <c r="AT54" s="451">
        <v>0.80800000000000005</v>
      </c>
      <c r="AU54" s="452">
        <v>0.82799999999999996</v>
      </c>
      <c r="AV54" s="452">
        <v>0.82799999999999996</v>
      </c>
      <c r="AW54" s="452">
        <v>0.82799999999999996</v>
      </c>
      <c r="AX54" s="453">
        <v>0.79800000000000004</v>
      </c>
      <c r="AY54" s="453">
        <v>0.79800000000000004</v>
      </c>
      <c r="AZ54" s="453">
        <v>0.79800000000000004</v>
      </c>
      <c r="BA54" s="453">
        <v>0.79800000000000004</v>
      </c>
      <c r="BB54" s="451">
        <v>0.80800000000000005</v>
      </c>
      <c r="BC54" s="451">
        <v>0.80800000000000005</v>
      </c>
      <c r="BD54" s="457">
        <v>0.80800000000000005</v>
      </c>
      <c r="BE54" s="447"/>
      <c r="BF54" s="460">
        <v>23</v>
      </c>
      <c r="BG54" s="454">
        <v>0.77400000000000002</v>
      </c>
      <c r="BH54" s="454">
        <v>0.77400000000000002</v>
      </c>
      <c r="BI54" s="454">
        <v>0.77400000000000002</v>
      </c>
      <c r="BJ54" s="454">
        <v>0.77400000000000002</v>
      </c>
      <c r="BK54" s="454">
        <v>0.77400000000000002</v>
      </c>
      <c r="BL54" s="454">
        <v>0.77400000000000002</v>
      </c>
      <c r="BM54" s="454">
        <v>0.9</v>
      </c>
      <c r="BN54" s="454">
        <v>0.9</v>
      </c>
      <c r="BO54" s="454">
        <v>0.9</v>
      </c>
      <c r="BP54" s="454">
        <v>0.9</v>
      </c>
      <c r="BQ54" s="454">
        <v>0.77400000000000002</v>
      </c>
      <c r="BR54" s="455">
        <v>0.77400000000000002</v>
      </c>
      <c r="BS54" s="447"/>
      <c r="BT54" s="460">
        <v>23</v>
      </c>
      <c r="BU54" s="481">
        <v>1</v>
      </c>
      <c r="BV54" s="481">
        <v>1</v>
      </c>
      <c r="BW54" s="481">
        <v>1</v>
      </c>
      <c r="BX54" s="481">
        <v>1</v>
      </c>
      <c r="BY54" s="481">
        <v>1</v>
      </c>
      <c r="BZ54" s="481">
        <v>0.96</v>
      </c>
      <c r="CA54" s="481">
        <v>0.96</v>
      </c>
      <c r="CB54" s="481">
        <v>0.96</v>
      </c>
      <c r="CC54" s="481">
        <v>0.96</v>
      </c>
      <c r="CD54" s="481">
        <v>1</v>
      </c>
      <c r="CE54" s="481">
        <v>1</v>
      </c>
      <c r="CF54" s="482">
        <v>1</v>
      </c>
      <c r="CG54" s="447"/>
      <c r="CH54" s="461">
        <v>23</v>
      </c>
      <c r="CI54" s="454">
        <v>0.96299999999999997</v>
      </c>
      <c r="CJ54" s="454">
        <v>0.96299999999999997</v>
      </c>
      <c r="CK54" s="454">
        <v>0.98699999999999999</v>
      </c>
      <c r="CL54" s="454">
        <v>0.98699999999999999</v>
      </c>
      <c r="CM54" s="454">
        <v>0.98699999999999999</v>
      </c>
      <c r="CN54" s="454">
        <v>0.95099999999999996</v>
      </c>
      <c r="CO54" s="454">
        <v>0.95099999999999996</v>
      </c>
      <c r="CP54" s="454">
        <v>0.95099999999999996</v>
      </c>
      <c r="CQ54" s="454">
        <v>0.95099999999999996</v>
      </c>
      <c r="CR54" s="454">
        <v>0.96299999999999997</v>
      </c>
      <c r="CS54" s="454">
        <v>0.96299999999999997</v>
      </c>
      <c r="CT54" s="455">
        <v>0.96299999999999997</v>
      </c>
      <c r="CU54" s="435"/>
    </row>
    <row r="55" spans="1:99" ht="15.75" thickBot="1">
      <c r="A55" s="483"/>
      <c r="B55" s="484">
        <v>24</v>
      </c>
      <c r="C55" s="480">
        <v>0.5</v>
      </c>
      <c r="D55" s="480">
        <v>0.5</v>
      </c>
      <c r="E55" s="480">
        <v>0.5</v>
      </c>
      <c r="F55" s="480">
        <v>0.5</v>
      </c>
      <c r="G55" s="480">
        <v>0.5</v>
      </c>
      <c r="H55" s="480">
        <v>0.5</v>
      </c>
      <c r="I55" s="480">
        <v>0.5</v>
      </c>
      <c r="J55" s="480">
        <v>0.5</v>
      </c>
      <c r="K55" s="480">
        <v>0.5</v>
      </c>
      <c r="L55" s="480">
        <v>0.5</v>
      </c>
      <c r="M55" s="480">
        <v>0.5</v>
      </c>
      <c r="N55" s="480">
        <v>0.5</v>
      </c>
      <c r="O55" s="447"/>
      <c r="P55" s="485">
        <v>24</v>
      </c>
      <c r="Q55" s="486">
        <v>0.67900000000000005</v>
      </c>
      <c r="R55" s="486">
        <v>0.67900000000000005</v>
      </c>
      <c r="S55" s="486">
        <v>0.67900000000000005</v>
      </c>
      <c r="T55" s="486">
        <v>0.67900000000000005</v>
      </c>
      <c r="U55" s="486">
        <v>0.67900000000000005</v>
      </c>
      <c r="V55" s="486">
        <v>0.67900000000000005</v>
      </c>
      <c r="W55" s="486">
        <v>0.80100000000000005</v>
      </c>
      <c r="X55" s="486">
        <v>0.80100000000000005</v>
      </c>
      <c r="Y55" s="486">
        <v>0.80100000000000005</v>
      </c>
      <c r="Z55" s="486">
        <v>0.80100000000000005</v>
      </c>
      <c r="AA55" s="486">
        <v>0.67900000000000005</v>
      </c>
      <c r="AB55" s="487">
        <v>0.67900000000000005</v>
      </c>
      <c r="AC55" s="447"/>
      <c r="AD55" s="492">
        <v>24</v>
      </c>
      <c r="AE55" s="493">
        <v>0.89</v>
      </c>
      <c r="AF55" s="493">
        <v>0.89</v>
      </c>
      <c r="AG55" s="493">
        <v>0.89</v>
      </c>
      <c r="AH55" s="493">
        <v>0.89</v>
      </c>
      <c r="AI55" s="493">
        <v>0.89</v>
      </c>
      <c r="AJ55" s="493">
        <v>0.86</v>
      </c>
      <c r="AK55" s="493">
        <v>0.86</v>
      </c>
      <c r="AL55" s="493">
        <v>0.86</v>
      </c>
      <c r="AM55" s="493">
        <v>0.86</v>
      </c>
      <c r="AN55" s="493">
        <v>0.89</v>
      </c>
      <c r="AO55" s="493">
        <v>0.89</v>
      </c>
      <c r="AP55" s="493">
        <v>0.89</v>
      </c>
      <c r="AQ55" s="447"/>
      <c r="AR55" s="485">
        <v>24</v>
      </c>
      <c r="AS55" s="495">
        <v>0.80800000000000005</v>
      </c>
      <c r="AT55" s="495">
        <v>0.80800000000000005</v>
      </c>
      <c r="AU55" s="496">
        <v>0.82799999999999996</v>
      </c>
      <c r="AV55" s="496">
        <v>0.82799999999999996</v>
      </c>
      <c r="AW55" s="496">
        <v>0.82799999999999996</v>
      </c>
      <c r="AX55" s="497">
        <v>0.79800000000000004</v>
      </c>
      <c r="AY55" s="497">
        <v>0.79800000000000004</v>
      </c>
      <c r="AZ55" s="497">
        <v>0.79800000000000004</v>
      </c>
      <c r="BA55" s="497">
        <v>0.79800000000000004</v>
      </c>
      <c r="BB55" s="495">
        <v>0.80800000000000005</v>
      </c>
      <c r="BC55" s="495">
        <v>0.80800000000000005</v>
      </c>
      <c r="BD55" s="498">
        <v>0.80800000000000005</v>
      </c>
      <c r="BE55" s="447"/>
      <c r="BF55" s="485">
        <v>24</v>
      </c>
      <c r="BG55" s="488">
        <v>0.77400000000000002</v>
      </c>
      <c r="BH55" s="488">
        <v>0.77400000000000002</v>
      </c>
      <c r="BI55" s="488">
        <v>0.77400000000000002</v>
      </c>
      <c r="BJ55" s="488">
        <v>0.77400000000000002</v>
      </c>
      <c r="BK55" s="488">
        <v>0.77400000000000002</v>
      </c>
      <c r="BL55" s="488">
        <v>0.77400000000000002</v>
      </c>
      <c r="BM55" s="488">
        <v>0.9</v>
      </c>
      <c r="BN55" s="488">
        <v>0.9</v>
      </c>
      <c r="BO55" s="488">
        <v>0.9</v>
      </c>
      <c r="BP55" s="488">
        <v>0.9</v>
      </c>
      <c r="BQ55" s="488">
        <v>0.77400000000000002</v>
      </c>
      <c r="BR55" s="489">
        <v>0.77400000000000002</v>
      </c>
      <c r="BS55" s="447"/>
      <c r="BT55" s="485">
        <v>24</v>
      </c>
      <c r="BU55" s="490">
        <v>1</v>
      </c>
      <c r="BV55" s="490">
        <v>1</v>
      </c>
      <c r="BW55" s="490">
        <v>1</v>
      </c>
      <c r="BX55" s="490">
        <v>1</v>
      </c>
      <c r="BY55" s="490">
        <v>1</v>
      </c>
      <c r="BZ55" s="490">
        <v>0.96</v>
      </c>
      <c r="CA55" s="490">
        <v>0.96</v>
      </c>
      <c r="CB55" s="490">
        <v>0.96</v>
      </c>
      <c r="CC55" s="490">
        <v>0.96</v>
      </c>
      <c r="CD55" s="490">
        <v>1</v>
      </c>
      <c r="CE55" s="490">
        <v>1</v>
      </c>
      <c r="CF55" s="491">
        <v>1</v>
      </c>
      <c r="CG55" s="447"/>
      <c r="CH55" s="492">
        <v>24</v>
      </c>
      <c r="CI55" s="488">
        <v>0.96299999999999997</v>
      </c>
      <c r="CJ55" s="488">
        <v>0.96299999999999997</v>
      </c>
      <c r="CK55" s="488">
        <v>0.98699999999999999</v>
      </c>
      <c r="CL55" s="488">
        <v>0.98699999999999999</v>
      </c>
      <c r="CM55" s="488">
        <v>0.98699999999999999</v>
      </c>
      <c r="CN55" s="488">
        <v>0.95099999999999996</v>
      </c>
      <c r="CO55" s="488">
        <v>0.95099999999999996</v>
      </c>
      <c r="CP55" s="488">
        <v>0.95099999999999996</v>
      </c>
      <c r="CQ55" s="488">
        <v>0.95099999999999996</v>
      </c>
      <c r="CR55" s="488">
        <v>0.96299999999999997</v>
      </c>
      <c r="CS55" s="488">
        <v>0.96299999999999997</v>
      </c>
      <c r="CT55" s="489">
        <v>0.96299999999999997</v>
      </c>
      <c r="CU55" s="435"/>
    </row>
  </sheetData>
  <conditionalFormatting sqref="C32:N55">
    <cfRule type="colorScale" priority="298">
      <colorScale>
        <cfvo type="min"/>
        <cfvo type="percentile" val="50"/>
        <cfvo type="max"/>
        <color rgb="FFF8696B"/>
        <color rgb="FFFFEB84"/>
        <color rgb="FF63BE7B"/>
      </colorScale>
    </cfRule>
  </conditionalFormatting>
  <conditionalFormatting sqref="AS38:BD53">
    <cfRule type="colorScale" priority="259">
      <colorScale>
        <cfvo type="min"/>
        <cfvo type="percentile" val="50"/>
        <cfvo type="max"/>
        <color rgb="FFF8696B"/>
        <color rgb="FFFFEB84"/>
        <color rgb="FF63BE7B"/>
      </colorScale>
    </cfRule>
  </conditionalFormatting>
  <conditionalFormatting sqref="Q5:AB28">
    <cfRule type="colorScale" priority="234">
      <colorScale>
        <cfvo type="min"/>
        <cfvo type="percentile" val="50"/>
        <cfvo type="max"/>
        <color rgb="FFF8696B"/>
        <color rgb="FFFFEB84"/>
        <color rgb="FF63BE7B"/>
      </colorScale>
    </cfRule>
  </conditionalFormatting>
  <conditionalFormatting sqref="AA5:AB9">
    <cfRule type="colorScale" priority="233">
      <colorScale>
        <cfvo type="min"/>
        <cfvo type="percentile" val="50"/>
        <cfvo type="max"/>
        <color rgb="FFF8696B"/>
        <color rgb="FFFFEB84"/>
        <color rgb="FF63BE7B"/>
      </colorScale>
    </cfRule>
  </conditionalFormatting>
  <conditionalFormatting sqref="Q5:R9">
    <cfRule type="colorScale" priority="232">
      <colorScale>
        <cfvo type="min"/>
        <cfvo type="percentile" val="50"/>
        <cfvo type="max"/>
        <color rgb="FFF8696B"/>
        <color rgb="FFFFEB84"/>
        <color rgb="FF63BE7B"/>
      </colorScale>
    </cfRule>
  </conditionalFormatting>
  <conditionalFormatting sqref="S5:T9">
    <cfRule type="colorScale" priority="231">
      <colorScale>
        <cfvo type="min"/>
        <cfvo type="percentile" val="50"/>
        <cfvo type="max"/>
        <color rgb="FFF8696B"/>
        <color rgb="FFFFEB84"/>
        <color rgb="FF63BE7B"/>
      </colorScale>
    </cfRule>
  </conditionalFormatting>
  <conditionalFormatting sqref="U5:V9">
    <cfRule type="colorScale" priority="230">
      <colorScale>
        <cfvo type="min"/>
        <cfvo type="percentile" val="50"/>
        <cfvo type="max"/>
        <color rgb="FFF8696B"/>
        <color rgb="FFFFEB84"/>
        <color rgb="FF63BE7B"/>
      </colorScale>
    </cfRule>
  </conditionalFormatting>
  <conditionalFormatting sqref="Q26:R26">
    <cfRule type="colorScale" priority="229">
      <colorScale>
        <cfvo type="min"/>
        <cfvo type="percentile" val="50"/>
        <cfvo type="max"/>
        <color rgb="FFF8696B"/>
        <color rgb="FFFFEB84"/>
        <color rgb="FF63BE7B"/>
      </colorScale>
    </cfRule>
  </conditionalFormatting>
  <conditionalFormatting sqref="S26:T26">
    <cfRule type="colorScale" priority="228">
      <colorScale>
        <cfvo type="min"/>
        <cfvo type="percentile" val="50"/>
        <cfvo type="max"/>
        <color rgb="FFF8696B"/>
        <color rgb="FFFFEB84"/>
        <color rgb="FF63BE7B"/>
      </colorScale>
    </cfRule>
  </conditionalFormatting>
  <conditionalFormatting sqref="U26:V26">
    <cfRule type="colorScale" priority="227">
      <colorScale>
        <cfvo type="min"/>
        <cfvo type="percentile" val="50"/>
        <cfvo type="max"/>
        <color rgb="FFF8696B"/>
        <color rgb="FFFFEB84"/>
        <color rgb="FF63BE7B"/>
      </colorScale>
    </cfRule>
  </conditionalFormatting>
  <conditionalFormatting sqref="Q27:R27">
    <cfRule type="colorScale" priority="226">
      <colorScale>
        <cfvo type="min"/>
        <cfvo type="percentile" val="50"/>
        <cfvo type="max"/>
        <color rgb="FFF8696B"/>
        <color rgb="FFFFEB84"/>
        <color rgb="FF63BE7B"/>
      </colorScale>
    </cfRule>
  </conditionalFormatting>
  <conditionalFormatting sqref="S27:T27">
    <cfRule type="colorScale" priority="225">
      <colorScale>
        <cfvo type="min"/>
        <cfvo type="percentile" val="50"/>
        <cfvo type="max"/>
        <color rgb="FFF8696B"/>
        <color rgb="FFFFEB84"/>
        <color rgb="FF63BE7B"/>
      </colorScale>
    </cfRule>
  </conditionalFormatting>
  <conditionalFormatting sqref="U27:V27">
    <cfRule type="colorScale" priority="224">
      <colorScale>
        <cfvo type="min"/>
        <cfvo type="percentile" val="50"/>
        <cfvo type="max"/>
        <color rgb="FFF8696B"/>
        <color rgb="FFFFEB84"/>
        <color rgb="FF63BE7B"/>
      </colorScale>
    </cfRule>
  </conditionalFormatting>
  <conditionalFormatting sqref="Q28:R28">
    <cfRule type="colorScale" priority="223">
      <colorScale>
        <cfvo type="min"/>
        <cfvo type="percentile" val="50"/>
        <cfvo type="max"/>
        <color rgb="FFF8696B"/>
        <color rgb="FFFFEB84"/>
        <color rgb="FF63BE7B"/>
      </colorScale>
    </cfRule>
  </conditionalFormatting>
  <conditionalFormatting sqref="S28:T28">
    <cfRule type="colorScale" priority="222">
      <colorScale>
        <cfvo type="min"/>
        <cfvo type="percentile" val="50"/>
        <cfvo type="max"/>
        <color rgb="FFF8696B"/>
        <color rgb="FFFFEB84"/>
        <color rgb="FF63BE7B"/>
      </colorScale>
    </cfRule>
  </conditionalFormatting>
  <conditionalFormatting sqref="U28:V28">
    <cfRule type="colorScale" priority="221">
      <colorScale>
        <cfvo type="min"/>
        <cfvo type="percentile" val="50"/>
        <cfvo type="max"/>
        <color rgb="FFF8696B"/>
        <color rgb="FFFFEB84"/>
        <color rgb="FF63BE7B"/>
      </colorScale>
    </cfRule>
  </conditionalFormatting>
  <conditionalFormatting sqref="AA26:AB28">
    <cfRule type="colorScale" priority="220">
      <colorScale>
        <cfvo type="min"/>
        <cfvo type="percentile" val="50"/>
        <cfvo type="max"/>
        <color rgb="FFF8696B"/>
        <color rgb="FFFFEB84"/>
        <color rgb="FF63BE7B"/>
      </colorScale>
    </cfRule>
  </conditionalFormatting>
  <conditionalFormatting sqref="Q5:AB28">
    <cfRule type="colorScale" priority="197">
      <colorScale>
        <cfvo type="min"/>
        <cfvo type="percentile" val="50"/>
        <cfvo type="max"/>
        <color rgb="FFF8696B"/>
        <color rgb="FFFFEB84"/>
        <color rgb="FF63BE7B"/>
      </colorScale>
    </cfRule>
  </conditionalFormatting>
  <conditionalFormatting sqref="AA5:AB9">
    <cfRule type="colorScale" priority="219">
      <colorScale>
        <cfvo type="min"/>
        <cfvo type="percentile" val="50"/>
        <cfvo type="max"/>
        <color rgb="FFF8696B"/>
        <color rgb="FFFFEB84"/>
        <color rgb="FF63BE7B"/>
      </colorScale>
    </cfRule>
  </conditionalFormatting>
  <conditionalFormatting sqref="Q5:R9">
    <cfRule type="colorScale" priority="218">
      <colorScale>
        <cfvo type="min"/>
        <cfvo type="percentile" val="50"/>
        <cfvo type="max"/>
        <color rgb="FFF8696B"/>
        <color rgb="FFFFEB84"/>
        <color rgb="FF63BE7B"/>
      </colorScale>
    </cfRule>
  </conditionalFormatting>
  <conditionalFormatting sqref="S5:T9">
    <cfRule type="colorScale" priority="217">
      <colorScale>
        <cfvo type="min"/>
        <cfvo type="percentile" val="50"/>
        <cfvo type="max"/>
        <color rgb="FFF8696B"/>
        <color rgb="FFFFEB84"/>
        <color rgb="FF63BE7B"/>
      </colorScale>
    </cfRule>
  </conditionalFormatting>
  <conditionalFormatting sqref="U5:V9">
    <cfRule type="colorScale" priority="216">
      <colorScale>
        <cfvo type="min"/>
        <cfvo type="percentile" val="50"/>
        <cfvo type="max"/>
        <color rgb="FFF8696B"/>
        <color rgb="FFFFEB84"/>
        <color rgb="FF63BE7B"/>
      </colorScale>
    </cfRule>
  </conditionalFormatting>
  <conditionalFormatting sqref="Q26:R26">
    <cfRule type="colorScale" priority="215">
      <colorScale>
        <cfvo type="min"/>
        <cfvo type="percentile" val="50"/>
        <cfvo type="max"/>
        <color rgb="FFF8696B"/>
        <color rgb="FFFFEB84"/>
        <color rgb="FF63BE7B"/>
      </colorScale>
    </cfRule>
  </conditionalFormatting>
  <conditionalFormatting sqref="S26:T26">
    <cfRule type="colorScale" priority="214">
      <colorScale>
        <cfvo type="min"/>
        <cfvo type="percentile" val="50"/>
        <cfvo type="max"/>
        <color rgb="FFF8696B"/>
        <color rgb="FFFFEB84"/>
        <color rgb="FF63BE7B"/>
      </colorScale>
    </cfRule>
  </conditionalFormatting>
  <conditionalFormatting sqref="U26:V26">
    <cfRule type="colorScale" priority="213">
      <colorScale>
        <cfvo type="min"/>
        <cfvo type="percentile" val="50"/>
        <cfvo type="max"/>
        <color rgb="FFF8696B"/>
        <color rgb="FFFFEB84"/>
        <color rgb="FF63BE7B"/>
      </colorScale>
    </cfRule>
  </conditionalFormatting>
  <conditionalFormatting sqref="Q27:R27">
    <cfRule type="colorScale" priority="212">
      <colorScale>
        <cfvo type="min"/>
        <cfvo type="percentile" val="50"/>
        <cfvo type="max"/>
        <color rgb="FFF8696B"/>
        <color rgb="FFFFEB84"/>
        <color rgb="FF63BE7B"/>
      </colorScale>
    </cfRule>
  </conditionalFormatting>
  <conditionalFormatting sqref="S27:T27">
    <cfRule type="colorScale" priority="211">
      <colorScale>
        <cfvo type="min"/>
        <cfvo type="percentile" val="50"/>
        <cfvo type="max"/>
        <color rgb="FFF8696B"/>
        <color rgb="FFFFEB84"/>
        <color rgb="FF63BE7B"/>
      </colorScale>
    </cfRule>
  </conditionalFormatting>
  <conditionalFormatting sqref="U27:V27">
    <cfRule type="colorScale" priority="210">
      <colorScale>
        <cfvo type="min"/>
        <cfvo type="percentile" val="50"/>
        <cfvo type="max"/>
        <color rgb="FFF8696B"/>
        <color rgb="FFFFEB84"/>
        <color rgb="FF63BE7B"/>
      </colorScale>
    </cfRule>
  </conditionalFormatting>
  <conditionalFormatting sqref="Q28:R28">
    <cfRule type="colorScale" priority="209">
      <colorScale>
        <cfvo type="min"/>
        <cfvo type="percentile" val="50"/>
        <cfvo type="max"/>
        <color rgb="FFF8696B"/>
        <color rgb="FFFFEB84"/>
        <color rgb="FF63BE7B"/>
      </colorScale>
    </cfRule>
  </conditionalFormatting>
  <conditionalFormatting sqref="S28:T28">
    <cfRule type="colorScale" priority="208">
      <colorScale>
        <cfvo type="min"/>
        <cfvo type="percentile" val="50"/>
        <cfvo type="max"/>
        <color rgb="FFF8696B"/>
        <color rgb="FFFFEB84"/>
        <color rgb="FF63BE7B"/>
      </colorScale>
    </cfRule>
  </conditionalFormatting>
  <conditionalFormatting sqref="U28:V28">
    <cfRule type="colorScale" priority="207">
      <colorScale>
        <cfvo type="min"/>
        <cfvo type="percentile" val="50"/>
        <cfvo type="max"/>
        <color rgb="FFF8696B"/>
        <color rgb="FFFFEB84"/>
        <color rgb="FF63BE7B"/>
      </colorScale>
    </cfRule>
  </conditionalFormatting>
  <conditionalFormatting sqref="AA26:AB28">
    <cfRule type="colorScale" priority="206">
      <colorScale>
        <cfvo type="min"/>
        <cfvo type="percentile" val="50"/>
        <cfvo type="max"/>
        <color rgb="FFF8696B"/>
        <color rgb="FFFFEB84"/>
        <color rgb="FF63BE7B"/>
      </colorScale>
    </cfRule>
  </conditionalFormatting>
  <conditionalFormatting sqref="Q10:R10">
    <cfRule type="colorScale" priority="205">
      <colorScale>
        <cfvo type="min"/>
        <cfvo type="percentile" val="50"/>
        <cfvo type="max"/>
        <color rgb="FFF8696B"/>
        <color rgb="FFFFEB84"/>
        <color rgb="FF63BE7B"/>
      </colorScale>
    </cfRule>
  </conditionalFormatting>
  <conditionalFormatting sqref="S10:T10">
    <cfRule type="colorScale" priority="204">
      <colorScale>
        <cfvo type="min"/>
        <cfvo type="percentile" val="50"/>
        <cfvo type="max"/>
        <color rgb="FFF8696B"/>
        <color rgb="FFFFEB84"/>
        <color rgb="FF63BE7B"/>
      </colorScale>
    </cfRule>
  </conditionalFormatting>
  <conditionalFormatting sqref="U10:V10">
    <cfRule type="colorScale" priority="203">
      <colorScale>
        <cfvo type="min"/>
        <cfvo type="percentile" val="50"/>
        <cfvo type="max"/>
        <color rgb="FFF8696B"/>
        <color rgb="FFFFEB84"/>
        <color rgb="FF63BE7B"/>
      </colorScale>
    </cfRule>
  </conditionalFormatting>
  <conditionalFormatting sqref="Q10:R10">
    <cfRule type="colorScale" priority="202">
      <colorScale>
        <cfvo type="min"/>
        <cfvo type="percentile" val="50"/>
        <cfvo type="max"/>
        <color rgb="FFF8696B"/>
        <color rgb="FFFFEB84"/>
        <color rgb="FF63BE7B"/>
      </colorScale>
    </cfRule>
  </conditionalFormatting>
  <conditionalFormatting sqref="S10:T10">
    <cfRule type="colorScale" priority="201">
      <colorScale>
        <cfvo type="min"/>
        <cfvo type="percentile" val="50"/>
        <cfvo type="max"/>
        <color rgb="FFF8696B"/>
        <color rgb="FFFFEB84"/>
        <color rgb="FF63BE7B"/>
      </colorScale>
    </cfRule>
  </conditionalFormatting>
  <conditionalFormatting sqref="U10:V10">
    <cfRule type="colorScale" priority="200">
      <colorScale>
        <cfvo type="min"/>
        <cfvo type="percentile" val="50"/>
        <cfvo type="max"/>
        <color rgb="FFF8696B"/>
        <color rgb="FFFFEB84"/>
        <color rgb="FF63BE7B"/>
      </colorScale>
    </cfRule>
  </conditionalFormatting>
  <conditionalFormatting sqref="AA10:AB10">
    <cfRule type="colorScale" priority="199">
      <colorScale>
        <cfvo type="min"/>
        <cfvo type="percentile" val="50"/>
        <cfvo type="max"/>
        <color rgb="FFF8696B"/>
        <color rgb="FFFFEB84"/>
        <color rgb="FF63BE7B"/>
      </colorScale>
    </cfRule>
  </conditionalFormatting>
  <conditionalFormatting sqref="AA10:AB10">
    <cfRule type="colorScale" priority="198">
      <colorScale>
        <cfvo type="min"/>
        <cfvo type="percentile" val="50"/>
        <cfvo type="max"/>
        <color rgb="FFF8696B"/>
        <color rgb="FFFFEB84"/>
        <color rgb="FF63BE7B"/>
      </colorScale>
    </cfRule>
  </conditionalFormatting>
  <conditionalFormatting sqref="Q32:AB55">
    <cfRule type="colorScale" priority="196">
      <colorScale>
        <cfvo type="min"/>
        <cfvo type="percentile" val="50"/>
        <cfvo type="max"/>
        <color rgb="FFF8696B"/>
        <color rgb="FFFFEB84"/>
        <color rgb="FF63BE7B"/>
      </colorScale>
    </cfRule>
  </conditionalFormatting>
  <conditionalFormatting sqref="Q32:AB55">
    <cfRule type="colorScale" priority="195">
      <colorScale>
        <cfvo type="min"/>
        <cfvo type="percentile" val="50"/>
        <cfvo type="max"/>
        <color rgb="FFF8696B"/>
        <color rgb="FFFFEB84"/>
        <color rgb="FF63BE7B"/>
      </colorScale>
    </cfRule>
  </conditionalFormatting>
  <conditionalFormatting sqref="AE5:AP28">
    <cfRule type="colorScale" priority="63">
      <colorScale>
        <cfvo type="min"/>
        <cfvo type="percentile" val="50"/>
        <cfvo type="max"/>
        <color rgb="FFF8696B"/>
        <color rgb="FFFFEB84"/>
        <color rgb="FF63BE7B"/>
      </colorScale>
    </cfRule>
  </conditionalFormatting>
  <conditionalFormatting sqref="AO5:AP9">
    <cfRule type="colorScale" priority="194">
      <colorScale>
        <cfvo type="min"/>
        <cfvo type="percentile" val="50"/>
        <cfvo type="max"/>
        <color rgb="FFF8696B"/>
        <color rgb="FFFFEB84"/>
        <color rgb="FF63BE7B"/>
      </colorScale>
    </cfRule>
  </conditionalFormatting>
  <conditionalFormatting sqref="AE5:AI11">
    <cfRule type="colorScale" priority="193">
      <colorScale>
        <cfvo type="min"/>
        <cfvo type="percentile" val="50"/>
        <cfvo type="max"/>
        <color rgb="FFF8696B"/>
        <color rgb="FFFFEB84"/>
        <color rgb="FF63BE7B"/>
      </colorScale>
    </cfRule>
  </conditionalFormatting>
  <conditionalFormatting sqref="AG5:AH11">
    <cfRule type="colorScale" priority="192">
      <colorScale>
        <cfvo type="min"/>
        <cfvo type="percentile" val="50"/>
        <cfvo type="max"/>
        <color rgb="FFF8696B"/>
        <color rgb="FFFFEB84"/>
        <color rgb="FF63BE7B"/>
      </colorScale>
    </cfRule>
  </conditionalFormatting>
  <conditionalFormatting sqref="AI5:AM11">
    <cfRule type="colorScale" priority="191">
      <colorScale>
        <cfvo type="min"/>
        <cfvo type="percentile" val="50"/>
        <cfvo type="max"/>
        <color rgb="FFF8696B"/>
        <color rgb="FFFFEB84"/>
        <color rgb="FF63BE7B"/>
      </colorScale>
    </cfRule>
  </conditionalFormatting>
  <conditionalFormatting sqref="AE26:AF26">
    <cfRule type="colorScale" priority="190">
      <colorScale>
        <cfvo type="min"/>
        <cfvo type="percentile" val="50"/>
        <cfvo type="max"/>
        <color rgb="FFF8696B"/>
        <color rgb="FFFFEB84"/>
        <color rgb="FF63BE7B"/>
      </colorScale>
    </cfRule>
  </conditionalFormatting>
  <conditionalFormatting sqref="AG26:AH26">
    <cfRule type="colorScale" priority="189">
      <colorScale>
        <cfvo type="min"/>
        <cfvo type="percentile" val="50"/>
        <cfvo type="max"/>
        <color rgb="FFF8696B"/>
        <color rgb="FFFFEB84"/>
        <color rgb="FF63BE7B"/>
      </colorScale>
    </cfRule>
  </conditionalFormatting>
  <conditionalFormatting sqref="AI26:AJ26">
    <cfRule type="colorScale" priority="188">
      <colorScale>
        <cfvo type="min"/>
        <cfvo type="percentile" val="50"/>
        <cfvo type="max"/>
        <color rgb="FFF8696B"/>
        <color rgb="FFFFEB84"/>
        <color rgb="FF63BE7B"/>
      </colorScale>
    </cfRule>
  </conditionalFormatting>
  <conditionalFormatting sqref="AE27:AF27">
    <cfRule type="colorScale" priority="187">
      <colorScale>
        <cfvo type="min"/>
        <cfvo type="percentile" val="50"/>
        <cfvo type="max"/>
        <color rgb="FFF8696B"/>
        <color rgb="FFFFEB84"/>
        <color rgb="FF63BE7B"/>
      </colorScale>
    </cfRule>
  </conditionalFormatting>
  <conditionalFormatting sqref="AG27:AH27">
    <cfRule type="colorScale" priority="186">
      <colorScale>
        <cfvo type="min"/>
        <cfvo type="percentile" val="50"/>
        <cfvo type="max"/>
        <color rgb="FFF8696B"/>
        <color rgb="FFFFEB84"/>
        <color rgb="FF63BE7B"/>
      </colorScale>
    </cfRule>
  </conditionalFormatting>
  <conditionalFormatting sqref="AJ28:AM28 AI27:AM27">
    <cfRule type="colorScale" priority="185">
      <colorScale>
        <cfvo type="min"/>
        <cfvo type="percentile" val="50"/>
        <cfvo type="max"/>
        <color rgb="FFF8696B"/>
        <color rgb="FFFFEB84"/>
        <color rgb="FF63BE7B"/>
      </colorScale>
    </cfRule>
  </conditionalFormatting>
  <conditionalFormatting sqref="AE28:AI28">
    <cfRule type="colorScale" priority="184">
      <colorScale>
        <cfvo type="min"/>
        <cfvo type="percentile" val="50"/>
        <cfvo type="max"/>
        <color rgb="FFF8696B"/>
        <color rgb="FFFFEB84"/>
        <color rgb="FF63BE7B"/>
      </colorScale>
    </cfRule>
  </conditionalFormatting>
  <conditionalFormatting sqref="AG28:AH28">
    <cfRule type="colorScale" priority="183">
      <colorScale>
        <cfvo type="min"/>
        <cfvo type="percentile" val="50"/>
        <cfvo type="max"/>
        <color rgb="FFF8696B"/>
        <color rgb="FFFFEB84"/>
        <color rgb="FF63BE7B"/>
      </colorScale>
    </cfRule>
  </conditionalFormatting>
  <conditionalFormatting sqref="AI28:AJ28">
    <cfRule type="colorScale" priority="182">
      <colorScale>
        <cfvo type="min"/>
        <cfvo type="percentile" val="50"/>
        <cfvo type="max"/>
        <color rgb="FFF8696B"/>
        <color rgb="FFFFEB84"/>
        <color rgb="FF63BE7B"/>
      </colorScale>
    </cfRule>
  </conditionalFormatting>
  <conditionalFormatting sqref="AO26:AP28">
    <cfRule type="colorScale" priority="181">
      <colorScale>
        <cfvo type="min"/>
        <cfvo type="percentile" val="50"/>
        <cfvo type="max"/>
        <color rgb="FFF8696B"/>
        <color rgb="FFFFEB84"/>
        <color rgb="FF63BE7B"/>
      </colorScale>
    </cfRule>
  </conditionalFormatting>
  <conditionalFormatting sqref="AJ27:AM28">
    <cfRule type="colorScale" priority="179">
      <colorScale>
        <cfvo type="min"/>
        <cfvo type="percentile" val="50"/>
        <cfvo type="max"/>
        <color rgb="FFF8696B"/>
        <color rgb="FFFFEB84"/>
        <color rgb="FF63BE7B"/>
      </colorScale>
    </cfRule>
  </conditionalFormatting>
  <conditionalFormatting sqref="AE32:AP55">
    <cfRule type="colorScale" priority="178">
      <colorScale>
        <cfvo type="min"/>
        <cfvo type="percentile" val="50"/>
        <cfvo type="max"/>
        <color rgb="FFF8696B"/>
        <color rgb="FFFFEB84"/>
        <color rgb="FF63BE7B"/>
      </colorScale>
    </cfRule>
  </conditionalFormatting>
  <conditionalFormatting sqref="AE32:AP55">
    <cfRule type="colorScale" priority="171">
      <colorScale>
        <cfvo type="min"/>
        <cfvo type="percentile" val="50"/>
        <cfvo type="max"/>
        <color rgb="FFF8696B"/>
        <color rgb="FFFFEB84"/>
        <color rgb="FF63BE7B"/>
      </colorScale>
    </cfRule>
  </conditionalFormatting>
  <conditionalFormatting sqref="AJ38:AM53">
    <cfRule type="colorScale" priority="177">
      <colorScale>
        <cfvo type="min"/>
        <cfvo type="percentile" val="50"/>
        <cfvo type="max"/>
        <color rgb="FFF8696B"/>
        <color rgb="FFFFEB84"/>
        <color rgb="FF63BE7B"/>
      </colorScale>
    </cfRule>
  </conditionalFormatting>
  <conditionalFormatting sqref="AN38:AP55">
    <cfRule type="colorScale" priority="176">
      <colorScale>
        <cfvo type="min"/>
        <cfvo type="percentile" val="50"/>
        <cfvo type="max"/>
        <color rgb="FFF8696B"/>
        <color rgb="FFFFEB84"/>
        <color rgb="FF63BE7B"/>
      </colorScale>
    </cfRule>
  </conditionalFormatting>
  <conditionalFormatting sqref="AG38:AI55">
    <cfRule type="colorScale" priority="175">
      <colorScale>
        <cfvo type="min"/>
        <cfvo type="percentile" val="50"/>
        <cfvo type="max"/>
        <color rgb="FFF8696B"/>
        <color rgb="FFFFEB84"/>
        <color rgb="FF63BE7B"/>
      </colorScale>
    </cfRule>
  </conditionalFormatting>
  <conditionalFormatting sqref="AE38:AI55">
    <cfRule type="colorScale" priority="174">
      <colorScale>
        <cfvo type="min"/>
        <cfvo type="percentile" val="50"/>
        <cfvo type="max"/>
        <color rgb="FFF8696B"/>
        <color rgb="FFFFEB84"/>
        <color rgb="FF63BE7B"/>
      </colorScale>
    </cfRule>
  </conditionalFormatting>
  <conditionalFormatting sqref="AJ33:AM55 AE32:AP37">
    <cfRule type="colorScale" priority="173">
      <colorScale>
        <cfvo type="min"/>
        <cfvo type="percentile" val="50"/>
        <cfvo type="max"/>
        <color rgb="FFF8696B"/>
        <color rgb="FFFFEB84"/>
        <color rgb="FF63BE7B"/>
      </colorScale>
    </cfRule>
  </conditionalFormatting>
  <conditionalFormatting sqref="AE54:AP55">
    <cfRule type="colorScale" priority="172">
      <colorScale>
        <cfvo type="min"/>
        <cfvo type="percentile" val="50"/>
        <cfvo type="max"/>
        <color rgb="FFF8696B"/>
        <color rgb="FFFFEB84"/>
        <color rgb="FF63BE7B"/>
      </colorScale>
    </cfRule>
  </conditionalFormatting>
  <conditionalFormatting sqref="AE38:AI55">
    <cfRule type="colorScale" priority="170">
      <colorScale>
        <cfvo type="min"/>
        <cfvo type="percentile" val="50"/>
        <cfvo type="max"/>
        <color rgb="FFF8696B"/>
        <color rgb="FFFFEB84"/>
        <color rgb="FF63BE7B"/>
      </colorScale>
    </cfRule>
  </conditionalFormatting>
  <conditionalFormatting sqref="AF38:AF55">
    <cfRule type="colorScale" priority="169">
      <colorScale>
        <cfvo type="min"/>
        <cfvo type="percentile" val="50"/>
        <cfvo type="max"/>
        <color rgb="FFF8696B"/>
        <color rgb="FFFFEB84"/>
        <color rgb="FF63BE7B"/>
      </colorScale>
    </cfRule>
  </conditionalFormatting>
  <conditionalFormatting sqref="AG38:AG55">
    <cfRule type="colorScale" priority="168">
      <colorScale>
        <cfvo type="min"/>
        <cfvo type="percentile" val="50"/>
        <cfvo type="max"/>
        <color rgb="FFF8696B"/>
        <color rgb="FFFFEB84"/>
        <color rgb="FF63BE7B"/>
      </colorScale>
    </cfRule>
  </conditionalFormatting>
  <conditionalFormatting sqref="AH38:AH55">
    <cfRule type="colorScale" priority="167">
      <colorScale>
        <cfvo type="min"/>
        <cfvo type="percentile" val="50"/>
        <cfvo type="max"/>
        <color rgb="FFF8696B"/>
        <color rgb="FFFFEB84"/>
        <color rgb="FF63BE7B"/>
      </colorScale>
    </cfRule>
  </conditionalFormatting>
  <conditionalFormatting sqref="AI38:AI55">
    <cfRule type="colorScale" priority="166">
      <colorScale>
        <cfvo type="min"/>
        <cfvo type="percentile" val="50"/>
        <cfvo type="max"/>
        <color rgb="FFF8696B"/>
        <color rgb="FFFFEB84"/>
        <color rgb="FF63BE7B"/>
      </colorScale>
    </cfRule>
  </conditionalFormatting>
  <conditionalFormatting sqref="AS5:BD28">
    <cfRule type="colorScale" priority="165">
      <colorScale>
        <cfvo type="min"/>
        <cfvo type="percentile" val="50"/>
        <cfvo type="max"/>
        <color rgb="FFF8696B"/>
        <color rgb="FFFFEB84"/>
        <color rgb="FF63BE7B"/>
      </colorScale>
    </cfRule>
  </conditionalFormatting>
  <conditionalFormatting sqref="BC5:BD10">
    <cfRule type="colorScale" priority="164">
      <colorScale>
        <cfvo type="min"/>
        <cfvo type="percentile" val="50"/>
        <cfvo type="max"/>
        <color rgb="FFF8696B"/>
        <color rgb="FFFFEB84"/>
        <color rgb="FF63BE7B"/>
      </colorScale>
    </cfRule>
  </conditionalFormatting>
  <conditionalFormatting sqref="AS5:AT10">
    <cfRule type="colorScale" priority="163">
      <colorScale>
        <cfvo type="min"/>
        <cfvo type="percentile" val="50"/>
        <cfvo type="max"/>
        <color rgb="FFF8696B"/>
        <color rgb="FFFFEB84"/>
        <color rgb="FF63BE7B"/>
      </colorScale>
    </cfRule>
  </conditionalFormatting>
  <conditionalFormatting sqref="AU5:AV10">
    <cfRule type="colorScale" priority="162">
      <colorScale>
        <cfvo type="min"/>
        <cfvo type="percentile" val="50"/>
        <cfvo type="max"/>
        <color rgb="FFF8696B"/>
        <color rgb="FFFFEB84"/>
        <color rgb="FF63BE7B"/>
      </colorScale>
    </cfRule>
  </conditionalFormatting>
  <conditionalFormatting sqref="AW5:BA10">
    <cfRule type="colorScale" priority="161">
      <colorScale>
        <cfvo type="min"/>
        <cfvo type="percentile" val="50"/>
        <cfvo type="max"/>
        <color rgb="FFF8696B"/>
        <color rgb="FFFFEB84"/>
        <color rgb="FF63BE7B"/>
      </colorScale>
    </cfRule>
  </conditionalFormatting>
  <conditionalFormatting sqref="AS26:AT26">
    <cfRule type="colorScale" priority="160">
      <colorScale>
        <cfvo type="min"/>
        <cfvo type="percentile" val="50"/>
        <cfvo type="max"/>
        <color rgb="FFF8696B"/>
        <color rgb="FFFFEB84"/>
        <color rgb="FF63BE7B"/>
      </colorScale>
    </cfRule>
  </conditionalFormatting>
  <conditionalFormatting sqref="AU26:AV26">
    <cfRule type="colorScale" priority="159">
      <colorScale>
        <cfvo type="min"/>
        <cfvo type="percentile" val="50"/>
        <cfvo type="max"/>
        <color rgb="FFF8696B"/>
        <color rgb="FFFFEB84"/>
        <color rgb="FF63BE7B"/>
      </colorScale>
    </cfRule>
  </conditionalFormatting>
  <conditionalFormatting sqref="AW26:AX26">
    <cfRule type="colorScale" priority="158">
      <colorScale>
        <cfvo type="min"/>
        <cfvo type="percentile" val="50"/>
        <cfvo type="max"/>
        <color rgb="FFF8696B"/>
        <color rgb="FFFFEB84"/>
        <color rgb="FF63BE7B"/>
      </colorScale>
    </cfRule>
  </conditionalFormatting>
  <conditionalFormatting sqref="AS27:AT28">
    <cfRule type="colorScale" priority="157">
      <colorScale>
        <cfvo type="min"/>
        <cfvo type="percentile" val="50"/>
        <cfvo type="max"/>
        <color rgb="FFF8696B"/>
        <color rgb="FFFFEB84"/>
        <color rgb="FF63BE7B"/>
      </colorScale>
    </cfRule>
  </conditionalFormatting>
  <conditionalFormatting sqref="AU27:AW28">
    <cfRule type="colorScale" priority="156">
      <colorScale>
        <cfvo type="min"/>
        <cfvo type="percentile" val="50"/>
        <cfvo type="max"/>
        <color rgb="FFF8696B"/>
        <color rgb="FFFFEB84"/>
        <color rgb="FF63BE7B"/>
      </colorScale>
    </cfRule>
  </conditionalFormatting>
  <conditionalFormatting sqref="AW27:BA28">
    <cfRule type="colorScale" priority="155">
      <colorScale>
        <cfvo type="min"/>
        <cfvo type="percentile" val="50"/>
        <cfvo type="max"/>
        <color rgb="FFF8696B"/>
        <color rgb="FFFFEB84"/>
        <color rgb="FF63BE7B"/>
      </colorScale>
    </cfRule>
  </conditionalFormatting>
  <conditionalFormatting sqref="AS28:AT28">
    <cfRule type="colorScale" priority="154">
      <colorScale>
        <cfvo type="min"/>
        <cfvo type="percentile" val="50"/>
        <cfvo type="max"/>
        <color rgb="FFF8696B"/>
        <color rgb="FFFFEB84"/>
        <color rgb="FF63BE7B"/>
      </colorScale>
    </cfRule>
  </conditionalFormatting>
  <conditionalFormatting sqref="AU28:AV28">
    <cfRule type="colorScale" priority="153">
      <colorScale>
        <cfvo type="min"/>
        <cfvo type="percentile" val="50"/>
        <cfvo type="max"/>
        <color rgb="FFF8696B"/>
        <color rgb="FFFFEB84"/>
        <color rgb="FF63BE7B"/>
      </colorScale>
    </cfRule>
  </conditionalFormatting>
  <conditionalFormatting sqref="AW28:AX28">
    <cfRule type="colorScale" priority="152">
      <colorScale>
        <cfvo type="min"/>
        <cfvo type="percentile" val="50"/>
        <cfvo type="max"/>
        <color rgb="FFF8696B"/>
        <color rgb="FFFFEB84"/>
        <color rgb="FF63BE7B"/>
      </colorScale>
    </cfRule>
  </conditionalFormatting>
  <conditionalFormatting sqref="BC26:BD28">
    <cfRule type="colorScale" priority="151">
      <colorScale>
        <cfvo type="min"/>
        <cfvo type="percentile" val="50"/>
        <cfvo type="max"/>
        <color rgb="FFF8696B"/>
        <color rgb="FFFFEB84"/>
        <color rgb="FF63BE7B"/>
      </colorScale>
    </cfRule>
  </conditionalFormatting>
  <conditionalFormatting sqref="AS5:BD28">
    <cfRule type="colorScale" priority="50">
      <colorScale>
        <cfvo type="min"/>
        <cfvo type="percentile" val="50"/>
        <cfvo type="max"/>
        <color rgb="FFF8696B"/>
        <color rgb="FFFFEB84"/>
        <color rgb="FF63BE7B"/>
      </colorScale>
    </cfRule>
  </conditionalFormatting>
  <conditionalFormatting sqref="C5:N28">
    <cfRule type="colorScale" priority="133">
      <colorScale>
        <cfvo type="min"/>
        <cfvo type="percentile" val="50"/>
        <cfvo type="max"/>
        <color rgb="FFF8696B"/>
        <color rgb="FFFFEB84"/>
        <color rgb="FF63BE7B"/>
      </colorScale>
    </cfRule>
  </conditionalFormatting>
  <conditionalFormatting sqref="M5:N14">
    <cfRule type="colorScale" priority="148">
      <colorScale>
        <cfvo type="min"/>
        <cfvo type="percentile" val="50"/>
        <cfvo type="max"/>
        <color rgb="FFF8696B"/>
        <color rgb="FFFFEB84"/>
        <color rgb="FF63BE7B"/>
      </colorScale>
    </cfRule>
  </conditionalFormatting>
  <conditionalFormatting sqref="C5:N28">
    <cfRule type="colorScale" priority="147">
      <colorScale>
        <cfvo type="min"/>
        <cfvo type="percentile" val="50"/>
        <cfvo type="max"/>
        <color rgb="FFF8696B"/>
        <color rgb="FFFFEB84"/>
        <color rgb="FF63BE7B"/>
      </colorScale>
    </cfRule>
  </conditionalFormatting>
  <conditionalFormatting sqref="E5:F14">
    <cfRule type="colorScale" priority="146">
      <colorScale>
        <cfvo type="min"/>
        <cfvo type="percentile" val="50"/>
        <cfvo type="max"/>
        <color rgb="FFF8696B"/>
        <color rgb="FFFFEB84"/>
        <color rgb="FF63BE7B"/>
      </colorScale>
    </cfRule>
  </conditionalFormatting>
  <conditionalFormatting sqref="G5:H14">
    <cfRule type="colorScale" priority="145">
      <colorScale>
        <cfvo type="min"/>
        <cfvo type="percentile" val="50"/>
        <cfvo type="max"/>
        <color rgb="FFF8696B"/>
        <color rgb="FFFFEB84"/>
        <color rgb="FF63BE7B"/>
      </colorScale>
    </cfRule>
  </conditionalFormatting>
  <conditionalFormatting sqref="C26:N26">
    <cfRule type="colorScale" priority="144">
      <colorScale>
        <cfvo type="min"/>
        <cfvo type="percentile" val="50"/>
        <cfvo type="max"/>
        <color rgb="FFF8696B"/>
        <color rgb="FFFFEB84"/>
        <color rgb="FF63BE7B"/>
      </colorScale>
    </cfRule>
  </conditionalFormatting>
  <conditionalFormatting sqref="E26:F26">
    <cfRule type="colorScale" priority="143">
      <colorScale>
        <cfvo type="min"/>
        <cfvo type="percentile" val="50"/>
        <cfvo type="max"/>
        <color rgb="FFF8696B"/>
        <color rgb="FFFFEB84"/>
        <color rgb="FF63BE7B"/>
      </colorScale>
    </cfRule>
  </conditionalFormatting>
  <conditionalFormatting sqref="G26:H26">
    <cfRule type="colorScale" priority="142">
      <colorScale>
        <cfvo type="min"/>
        <cfvo type="percentile" val="50"/>
        <cfvo type="max"/>
        <color rgb="FFF8696B"/>
        <color rgb="FFFFEB84"/>
        <color rgb="FF63BE7B"/>
      </colorScale>
    </cfRule>
  </conditionalFormatting>
  <conditionalFormatting sqref="C27:N27">
    <cfRule type="colorScale" priority="141">
      <colorScale>
        <cfvo type="min"/>
        <cfvo type="percentile" val="50"/>
        <cfvo type="max"/>
        <color rgb="FFF8696B"/>
        <color rgb="FFFFEB84"/>
        <color rgb="FF63BE7B"/>
      </colorScale>
    </cfRule>
  </conditionalFormatting>
  <conditionalFormatting sqref="E27:F27">
    <cfRule type="colorScale" priority="140">
      <colorScale>
        <cfvo type="min"/>
        <cfvo type="percentile" val="50"/>
        <cfvo type="max"/>
        <color rgb="FFF8696B"/>
        <color rgb="FFFFEB84"/>
        <color rgb="FF63BE7B"/>
      </colorScale>
    </cfRule>
  </conditionalFormatting>
  <conditionalFormatting sqref="G27:H27">
    <cfRule type="colorScale" priority="139">
      <colorScale>
        <cfvo type="min"/>
        <cfvo type="percentile" val="50"/>
        <cfvo type="max"/>
        <color rgb="FFF8696B"/>
        <color rgb="FFFFEB84"/>
        <color rgb="FF63BE7B"/>
      </colorScale>
    </cfRule>
  </conditionalFormatting>
  <conditionalFormatting sqref="C28:N28">
    <cfRule type="colorScale" priority="138">
      <colorScale>
        <cfvo type="min"/>
        <cfvo type="percentile" val="50"/>
        <cfvo type="max"/>
        <color rgb="FFF8696B"/>
        <color rgb="FFFFEB84"/>
        <color rgb="FF63BE7B"/>
      </colorScale>
    </cfRule>
  </conditionalFormatting>
  <conditionalFormatting sqref="E28:F28">
    <cfRule type="colorScale" priority="137">
      <colorScale>
        <cfvo type="min"/>
        <cfvo type="percentile" val="50"/>
        <cfvo type="max"/>
        <color rgb="FFF8696B"/>
        <color rgb="FFFFEB84"/>
        <color rgb="FF63BE7B"/>
      </colorScale>
    </cfRule>
  </conditionalFormatting>
  <conditionalFormatting sqref="G28:H28">
    <cfRule type="colorScale" priority="136">
      <colorScale>
        <cfvo type="min"/>
        <cfvo type="percentile" val="50"/>
        <cfvo type="max"/>
        <color rgb="FFF8696B"/>
        <color rgb="FFFFEB84"/>
        <color rgb="FF63BE7B"/>
      </colorScale>
    </cfRule>
  </conditionalFormatting>
  <conditionalFormatting sqref="M26:N28">
    <cfRule type="colorScale" priority="135">
      <colorScale>
        <cfvo type="min"/>
        <cfvo type="percentile" val="50"/>
        <cfvo type="max"/>
        <color rgb="FFF8696B"/>
        <color rgb="FFFFEB84"/>
        <color rgb="FF63BE7B"/>
      </colorScale>
    </cfRule>
  </conditionalFormatting>
  <conditionalFormatting sqref="H27">
    <cfRule type="colorScale" priority="134">
      <colorScale>
        <cfvo type="min"/>
        <cfvo type="percentile" val="50"/>
        <cfvo type="max"/>
        <color rgb="FFF8696B"/>
        <color rgb="FFFFEB84"/>
        <color rgb="FF63BE7B"/>
      </colorScale>
    </cfRule>
  </conditionalFormatting>
  <conditionalFormatting sqref="BU5:CF28">
    <cfRule type="colorScale" priority="110">
      <colorScale>
        <cfvo type="min"/>
        <cfvo type="percentile" val="50"/>
        <cfvo type="max"/>
        <color rgb="FFF8696B"/>
        <color rgb="FFFFEB84"/>
        <color rgb="FF63BE7B"/>
      </colorScale>
    </cfRule>
  </conditionalFormatting>
  <conditionalFormatting sqref="CE5:CF9">
    <cfRule type="colorScale" priority="109">
      <colorScale>
        <cfvo type="min"/>
        <cfvo type="percentile" val="50"/>
        <cfvo type="max"/>
        <color rgb="FFF8696B"/>
        <color rgb="FFFFEB84"/>
        <color rgb="FF63BE7B"/>
      </colorScale>
    </cfRule>
  </conditionalFormatting>
  <conditionalFormatting sqref="BU5:BY10">
    <cfRule type="colorScale" priority="108">
      <colorScale>
        <cfvo type="min"/>
        <cfvo type="percentile" val="50"/>
        <cfvo type="max"/>
        <color rgb="FFF8696B"/>
        <color rgb="FFFFEB84"/>
        <color rgb="FF63BE7B"/>
      </colorScale>
    </cfRule>
  </conditionalFormatting>
  <conditionalFormatting sqref="BW5:BX10">
    <cfRule type="colorScale" priority="107">
      <colorScale>
        <cfvo type="min"/>
        <cfvo type="percentile" val="50"/>
        <cfvo type="max"/>
        <color rgb="FFF8696B"/>
        <color rgb="FFFFEB84"/>
        <color rgb="FF63BE7B"/>
      </colorScale>
    </cfRule>
  </conditionalFormatting>
  <conditionalFormatting sqref="BY5:BZ9 BY6:BY10">
    <cfRule type="colorScale" priority="106">
      <colorScale>
        <cfvo type="min"/>
        <cfvo type="percentile" val="50"/>
        <cfvo type="max"/>
        <color rgb="FFF8696B"/>
        <color rgb="FFFFEB84"/>
        <color rgb="FF63BE7B"/>
      </colorScale>
    </cfRule>
  </conditionalFormatting>
  <conditionalFormatting sqref="BU26:BY28">
    <cfRule type="colorScale" priority="105">
      <colorScale>
        <cfvo type="min"/>
        <cfvo type="percentile" val="50"/>
        <cfvo type="max"/>
        <color rgb="FFF8696B"/>
        <color rgb="FFFFEB84"/>
        <color rgb="FF63BE7B"/>
      </colorScale>
    </cfRule>
  </conditionalFormatting>
  <conditionalFormatting sqref="BW26:BX28">
    <cfRule type="colorScale" priority="104">
      <colorScale>
        <cfvo type="min"/>
        <cfvo type="percentile" val="50"/>
        <cfvo type="max"/>
        <color rgb="FFF8696B"/>
        <color rgb="FFFFEB84"/>
        <color rgb="FF63BE7B"/>
      </colorScale>
    </cfRule>
  </conditionalFormatting>
  <conditionalFormatting sqref="BY26:BZ26 BY27:BY28">
    <cfRule type="colorScale" priority="103">
      <colorScale>
        <cfvo type="min"/>
        <cfvo type="percentile" val="50"/>
        <cfvo type="max"/>
        <color rgb="FFF8696B"/>
        <color rgb="FFFFEB84"/>
        <color rgb="FF63BE7B"/>
      </colorScale>
    </cfRule>
  </conditionalFormatting>
  <conditionalFormatting sqref="BU27:BV27">
    <cfRule type="colorScale" priority="102">
      <colorScale>
        <cfvo type="min"/>
        <cfvo type="percentile" val="50"/>
        <cfvo type="max"/>
        <color rgb="FFF8696B"/>
        <color rgb="FFFFEB84"/>
        <color rgb="FF63BE7B"/>
      </colorScale>
    </cfRule>
  </conditionalFormatting>
  <conditionalFormatting sqref="BW27:BX27">
    <cfRule type="colorScale" priority="101">
      <colorScale>
        <cfvo type="min"/>
        <cfvo type="percentile" val="50"/>
        <cfvo type="max"/>
        <color rgb="FFF8696B"/>
        <color rgb="FFFFEB84"/>
        <color rgb="FF63BE7B"/>
      </colorScale>
    </cfRule>
  </conditionalFormatting>
  <conditionalFormatting sqref="BY27:BZ27">
    <cfRule type="colorScale" priority="100">
      <colorScale>
        <cfvo type="min"/>
        <cfvo type="percentile" val="50"/>
        <cfvo type="max"/>
        <color rgb="FFF8696B"/>
        <color rgb="FFFFEB84"/>
        <color rgb="FF63BE7B"/>
      </colorScale>
    </cfRule>
  </conditionalFormatting>
  <conditionalFormatting sqref="BU28:BV28">
    <cfRule type="colorScale" priority="99">
      <colorScale>
        <cfvo type="min"/>
        <cfvo type="percentile" val="50"/>
        <cfvo type="max"/>
        <color rgb="FFF8696B"/>
        <color rgb="FFFFEB84"/>
        <color rgb="FF63BE7B"/>
      </colorScale>
    </cfRule>
  </conditionalFormatting>
  <conditionalFormatting sqref="BW28:BX28">
    <cfRule type="colorScale" priority="98">
      <colorScale>
        <cfvo type="min"/>
        <cfvo type="percentile" val="50"/>
        <cfvo type="max"/>
        <color rgb="FFF8696B"/>
        <color rgb="FFFFEB84"/>
        <color rgb="FF63BE7B"/>
      </colorScale>
    </cfRule>
  </conditionalFormatting>
  <conditionalFormatting sqref="BY28:CC28">
    <cfRule type="colorScale" priority="97">
      <colorScale>
        <cfvo type="min"/>
        <cfvo type="percentile" val="50"/>
        <cfvo type="max"/>
        <color rgb="FFF8696B"/>
        <color rgb="FFFFEB84"/>
        <color rgb="FF63BE7B"/>
      </colorScale>
    </cfRule>
  </conditionalFormatting>
  <conditionalFormatting sqref="CE26:CF28">
    <cfRule type="colorScale" priority="96">
      <colorScale>
        <cfvo type="min"/>
        <cfvo type="percentile" val="50"/>
        <cfvo type="max"/>
        <color rgb="FFF8696B"/>
        <color rgb="FFFFEB84"/>
        <color rgb="FF63BE7B"/>
      </colorScale>
    </cfRule>
  </conditionalFormatting>
  <conditionalFormatting sqref="BU5:CF28">
    <cfRule type="colorScale" priority="27">
      <colorScale>
        <cfvo type="min"/>
        <cfvo type="percentile" val="50"/>
        <cfvo type="max"/>
        <color rgb="FFF8696B"/>
        <color rgb="FFFFEB84"/>
        <color rgb="FF63BE7B"/>
      </colorScale>
    </cfRule>
  </conditionalFormatting>
  <conditionalFormatting sqref="CI5:CT28">
    <cfRule type="colorScale" priority="75">
      <colorScale>
        <cfvo type="min"/>
        <cfvo type="percentile" val="50"/>
        <cfvo type="max"/>
        <color rgb="FFF8696B"/>
        <color rgb="FFFFEB84"/>
        <color rgb="FF63BE7B"/>
      </colorScale>
    </cfRule>
  </conditionalFormatting>
  <conditionalFormatting sqref="CI38:CT53">
    <cfRule type="colorScale" priority="74">
      <colorScale>
        <cfvo type="min"/>
        <cfvo type="percentile" val="50"/>
        <cfvo type="max"/>
        <color rgb="FFF8696B"/>
        <color rgb="FFFFEB84"/>
        <color rgb="FF63BE7B"/>
      </colorScale>
    </cfRule>
  </conditionalFormatting>
  <conditionalFormatting sqref="BG5:BR28">
    <cfRule type="colorScale" priority="73">
      <colorScale>
        <cfvo type="min"/>
        <cfvo type="percentile" val="50"/>
        <cfvo type="max"/>
        <color rgb="FFF8696B"/>
        <color rgb="FFFFEB84"/>
        <color rgb="FF63BE7B"/>
      </colorScale>
    </cfRule>
  </conditionalFormatting>
  <conditionalFormatting sqref="BG32:BR55">
    <cfRule type="colorScale" priority="72">
      <colorScale>
        <cfvo type="min"/>
        <cfvo type="percentile" val="50"/>
        <cfvo type="max"/>
        <color rgb="FFF8696B"/>
        <color rgb="FFFFEB84"/>
        <color rgb="FF63BE7B"/>
      </colorScale>
    </cfRule>
  </conditionalFormatting>
  <conditionalFormatting sqref="AN5:AP11">
    <cfRule type="colorScale" priority="71">
      <colorScale>
        <cfvo type="min"/>
        <cfvo type="percentile" val="50"/>
        <cfvo type="max"/>
        <color rgb="FFF8696B"/>
        <color rgb="FFFFEB84"/>
        <color rgb="FF63BE7B"/>
      </colorScale>
    </cfRule>
  </conditionalFormatting>
  <conditionalFormatting sqref="AP5:AP11">
    <cfRule type="colorScale" priority="70">
      <colorScale>
        <cfvo type="min"/>
        <cfvo type="percentile" val="50"/>
        <cfvo type="max"/>
        <color rgb="FFF8696B"/>
        <color rgb="FFFFEB84"/>
        <color rgb="FF63BE7B"/>
      </colorScale>
    </cfRule>
  </conditionalFormatting>
  <conditionalFormatting sqref="AN26:AP26">
    <cfRule type="colorScale" priority="69">
      <colorScale>
        <cfvo type="min"/>
        <cfvo type="percentile" val="50"/>
        <cfvo type="max"/>
        <color rgb="FFF8696B"/>
        <color rgb="FFFFEB84"/>
        <color rgb="FF63BE7B"/>
      </colorScale>
    </cfRule>
  </conditionalFormatting>
  <conditionalFormatting sqref="AP26">
    <cfRule type="colorScale" priority="68">
      <colorScale>
        <cfvo type="min"/>
        <cfvo type="percentile" val="50"/>
        <cfvo type="max"/>
        <color rgb="FFF8696B"/>
        <color rgb="FFFFEB84"/>
        <color rgb="FF63BE7B"/>
      </colorScale>
    </cfRule>
  </conditionalFormatting>
  <conditionalFormatting sqref="AN27:AO27">
    <cfRule type="colorScale" priority="67">
      <colorScale>
        <cfvo type="min"/>
        <cfvo type="percentile" val="50"/>
        <cfvo type="max"/>
        <color rgb="FFF8696B"/>
        <color rgb="FFFFEB84"/>
        <color rgb="FF63BE7B"/>
      </colorScale>
    </cfRule>
  </conditionalFormatting>
  <conditionalFormatting sqref="AP27">
    <cfRule type="colorScale" priority="66">
      <colorScale>
        <cfvo type="min"/>
        <cfvo type="percentile" val="50"/>
        <cfvo type="max"/>
        <color rgb="FFF8696B"/>
        <color rgb="FFFFEB84"/>
        <color rgb="FF63BE7B"/>
      </colorScale>
    </cfRule>
  </conditionalFormatting>
  <conditionalFormatting sqref="AN28:AP28">
    <cfRule type="colorScale" priority="65">
      <colorScale>
        <cfvo type="min"/>
        <cfvo type="percentile" val="50"/>
        <cfvo type="max"/>
        <color rgb="FFF8696B"/>
        <color rgb="FFFFEB84"/>
        <color rgb="FF63BE7B"/>
      </colorScale>
    </cfRule>
  </conditionalFormatting>
  <conditionalFormatting sqref="AP28">
    <cfRule type="colorScale" priority="64">
      <colorScale>
        <cfvo type="min"/>
        <cfvo type="percentile" val="50"/>
        <cfvo type="max"/>
        <color rgb="FFF8696B"/>
        <color rgb="FFFFEB84"/>
        <color rgb="FF63BE7B"/>
      </colorScale>
    </cfRule>
  </conditionalFormatting>
  <conditionalFormatting sqref="CD5:CF10">
    <cfRule type="colorScale" priority="62">
      <colorScale>
        <cfvo type="min"/>
        <cfvo type="percentile" val="50"/>
        <cfvo type="max"/>
        <color rgb="FFF8696B"/>
        <color rgb="FFFFEB84"/>
        <color rgb="FF63BE7B"/>
      </colorScale>
    </cfRule>
  </conditionalFormatting>
  <conditionalFormatting sqref="CF5:CF10">
    <cfRule type="colorScale" priority="61">
      <colorScale>
        <cfvo type="min"/>
        <cfvo type="percentile" val="50"/>
        <cfvo type="max"/>
        <color rgb="FFF8696B"/>
        <color rgb="FFFFEB84"/>
        <color rgb="FF63BE7B"/>
      </colorScale>
    </cfRule>
  </conditionalFormatting>
  <conditionalFormatting sqref="CD26:CF28">
    <cfRule type="colorScale" priority="60">
      <colorScale>
        <cfvo type="min"/>
        <cfvo type="percentile" val="50"/>
        <cfvo type="max"/>
        <color rgb="FFF8696B"/>
        <color rgb="FFFFEB84"/>
        <color rgb="FF63BE7B"/>
      </colorScale>
    </cfRule>
  </conditionalFormatting>
  <conditionalFormatting sqref="CF26:CF28">
    <cfRule type="colorScale" priority="59">
      <colorScale>
        <cfvo type="min"/>
        <cfvo type="percentile" val="50"/>
        <cfvo type="max"/>
        <color rgb="FFF8696B"/>
        <color rgb="FFFFEB84"/>
        <color rgb="FF63BE7B"/>
      </colorScale>
    </cfRule>
  </conditionalFormatting>
  <conditionalFormatting sqref="CD27:CE27">
    <cfRule type="colorScale" priority="58">
      <colorScale>
        <cfvo type="min"/>
        <cfvo type="percentile" val="50"/>
        <cfvo type="max"/>
        <color rgb="FFF8696B"/>
        <color rgb="FFFFEB84"/>
        <color rgb="FF63BE7B"/>
      </colorScale>
    </cfRule>
  </conditionalFormatting>
  <conditionalFormatting sqref="CF27">
    <cfRule type="colorScale" priority="57">
      <colorScale>
        <cfvo type="min"/>
        <cfvo type="percentile" val="50"/>
        <cfvo type="max"/>
        <color rgb="FFF8696B"/>
        <color rgb="FFFFEB84"/>
        <color rgb="FF63BE7B"/>
      </colorScale>
    </cfRule>
  </conditionalFormatting>
  <conditionalFormatting sqref="CD28:CE28">
    <cfRule type="colorScale" priority="56">
      <colorScale>
        <cfvo type="min"/>
        <cfvo type="percentile" val="50"/>
        <cfvo type="max"/>
        <color rgb="FFF8696B"/>
        <color rgb="FFFFEB84"/>
        <color rgb="FF63BE7B"/>
      </colorScale>
    </cfRule>
  </conditionalFormatting>
  <conditionalFormatting sqref="CF28">
    <cfRule type="colorScale" priority="55">
      <colorScale>
        <cfvo type="min"/>
        <cfvo type="percentile" val="50"/>
        <cfvo type="max"/>
        <color rgb="FFF8696B"/>
        <color rgb="FFFFEB84"/>
        <color rgb="FF63BE7B"/>
      </colorScale>
    </cfRule>
  </conditionalFormatting>
  <conditionalFormatting sqref="BU32:CF55">
    <cfRule type="colorScale" priority="379">
      <colorScale>
        <cfvo type="min"/>
        <cfvo type="percentile" val="50"/>
        <cfvo type="max"/>
        <color rgb="FFF8696B"/>
        <color rgb="FFFFEB84"/>
        <color rgb="FF63BE7B"/>
      </colorScale>
    </cfRule>
  </conditionalFormatting>
  <conditionalFormatting sqref="AU5:AW10">
    <cfRule type="colorScale" priority="54">
      <colorScale>
        <cfvo type="min"/>
        <cfvo type="percentile" val="50"/>
        <cfvo type="max"/>
        <color rgb="FFF8696B"/>
        <color rgb="FFFFEB84"/>
        <color rgb="FF63BE7B"/>
      </colorScale>
    </cfRule>
  </conditionalFormatting>
  <conditionalFormatting sqref="AW5:AW10">
    <cfRule type="colorScale" priority="53">
      <colorScale>
        <cfvo type="min"/>
        <cfvo type="percentile" val="50"/>
        <cfvo type="max"/>
        <color rgb="FFF8696B"/>
        <color rgb="FFFFEB84"/>
        <color rgb="FF63BE7B"/>
      </colorScale>
    </cfRule>
  </conditionalFormatting>
  <conditionalFormatting sqref="AU5:AV10">
    <cfRule type="colorScale" priority="52">
      <colorScale>
        <cfvo type="min"/>
        <cfvo type="percentile" val="50"/>
        <cfvo type="max"/>
        <color rgb="FFF8696B"/>
        <color rgb="FFFFEB84"/>
        <color rgb="FF63BE7B"/>
      </colorScale>
    </cfRule>
  </conditionalFormatting>
  <conditionalFormatting sqref="AW5:AW10">
    <cfRule type="colorScale" priority="51">
      <colorScale>
        <cfvo type="min"/>
        <cfvo type="percentile" val="50"/>
        <cfvo type="max"/>
        <color rgb="FFF8696B"/>
        <color rgb="FFFFEB84"/>
        <color rgb="FF63BE7B"/>
      </colorScale>
    </cfRule>
  </conditionalFormatting>
  <conditionalFormatting sqref="AS54:BD55">
    <cfRule type="colorScale" priority="49">
      <colorScale>
        <cfvo type="min"/>
        <cfvo type="percentile" val="50"/>
        <cfvo type="max"/>
        <color rgb="FFF8696B"/>
        <color rgb="FFFFEB84"/>
        <color rgb="FF63BE7B"/>
      </colorScale>
    </cfRule>
  </conditionalFormatting>
  <conditionalFormatting sqref="AS54:AT55">
    <cfRule type="colorScale" priority="48">
      <colorScale>
        <cfvo type="min"/>
        <cfvo type="percentile" val="50"/>
        <cfvo type="max"/>
        <color rgb="FFF8696B"/>
        <color rgb="FFFFEB84"/>
        <color rgb="FF63BE7B"/>
      </colorScale>
    </cfRule>
  </conditionalFormatting>
  <conditionalFormatting sqref="AU54:AW55">
    <cfRule type="colorScale" priority="47">
      <colorScale>
        <cfvo type="min"/>
        <cfvo type="percentile" val="50"/>
        <cfvo type="max"/>
        <color rgb="FFF8696B"/>
        <color rgb="FFFFEB84"/>
        <color rgb="FF63BE7B"/>
      </colorScale>
    </cfRule>
  </conditionalFormatting>
  <conditionalFormatting sqref="AW54:BA55">
    <cfRule type="colorScale" priority="46">
      <colorScale>
        <cfvo type="min"/>
        <cfvo type="percentile" val="50"/>
        <cfvo type="max"/>
        <color rgb="FFF8696B"/>
        <color rgb="FFFFEB84"/>
        <color rgb="FF63BE7B"/>
      </colorScale>
    </cfRule>
  </conditionalFormatting>
  <conditionalFormatting sqref="AS55:AT55">
    <cfRule type="colorScale" priority="45">
      <colorScale>
        <cfvo type="min"/>
        <cfvo type="percentile" val="50"/>
        <cfvo type="max"/>
        <color rgb="FFF8696B"/>
        <color rgb="FFFFEB84"/>
        <color rgb="FF63BE7B"/>
      </colorScale>
    </cfRule>
  </conditionalFormatting>
  <conditionalFormatting sqref="AU55:AV55">
    <cfRule type="colorScale" priority="44">
      <colorScale>
        <cfvo type="min"/>
        <cfvo type="percentile" val="50"/>
        <cfvo type="max"/>
        <color rgb="FFF8696B"/>
        <color rgb="FFFFEB84"/>
        <color rgb="FF63BE7B"/>
      </colorScale>
    </cfRule>
  </conditionalFormatting>
  <conditionalFormatting sqref="AW55:AX55">
    <cfRule type="colorScale" priority="43">
      <colorScale>
        <cfvo type="min"/>
        <cfvo type="percentile" val="50"/>
        <cfvo type="max"/>
        <color rgb="FFF8696B"/>
        <color rgb="FFFFEB84"/>
        <color rgb="FF63BE7B"/>
      </colorScale>
    </cfRule>
  </conditionalFormatting>
  <conditionalFormatting sqref="BC54:BD55">
    <cfRule type="colorScale" priority="42">
      <colorScale>
        <cfvo type="min"/>
        <cfvo type="percentile" val="50"/>
        <cfvo type="max"/>
        <color rgb="FFF8696B"/>
        <color rgb="FFFFEB84"/>
        <color rgb="FF63BE7B"/>
      </colorScale>
    </cfRule>
  </conditionalFormatting>
  <conditionalFormatting sqref="AS54:BD55">
    <cfRule type="colorScale" priority="41">
      <colorScale>
        <cfvo type="min"/>
        <cfvo type="percentile" val="50"/>
        <cfvo type="max"/>
        <color rgb="FFF8696B"/>
        <color rgb="FFFFEB84"/>
        <color rgb="FF63BE7B"/>
      </colorScale>
    </cfRule>
  </conditionalFormatting>
  <conditionalFormatting sqref="AS32:BD37">
    <cfRule type="colorScale" priority="40">
      <colorScale>
        <cfvo type="min"/>
        <cfvo type="percentile" val="50"/>
        <cfvo type="max"/>
        <color rgb="FFF8696B"/>
        <color rgb="FFFFEB84"/>
        <color rgb="FF63BE7B"/>
      </colorScale>
    </cfRule>
  </conditionalFormatting>
  <conditionalFormatting sqref="BC32:BD37">
    <cfRule type="colorScale" priority="39">
      <colorScale>
        <cfvo type="min"/>
        <cfvo type="percentile" val="50"/>
        <cfvo type="max"/>
        <color rgb="FFF8696B"/>
        <color rgb="FFFFEB84"/>
        <color rgb="FF63BE7B"/>
      </colorScale>
    </cfRule>
  </conditionalFormatting>
  <conditionalFormatting sqref="AS32:AT37">
    <cfRule type="colorScale" priority="38">
      <colorScale>
        <cfvo type="min"/>
        <cfvo type="percentile" val="50"/>
        <cfvo type="max"/>
        <color rgb="FFF8696B"/>
        <color rgb="FFFFEB84"/>
        <color rgb="FF63BE7B"/>
      </colorScale>
    </cfRule>
  </conditionalFormatting>
  <conditionalFormatting sqref="AU32:AV37">
    <cfRule type="colorScale" priority="37">
      <colorScale>
        <cfvo type="min"/>
        <cfvo type="percentile" val="50"/>
        <cfvo type="max"/>
        <color rgb="FFF8696B"/>
        <color rgb="FFFFEB84"/>
        <color rgb="FF63BE7B"/>
      </colorScale>
    </cfRule>
  </conditionalFormatting>
  <conditionalFormatting sqref="AW32:BA37">
    <cfRule type="colorScale" priority="36">
      <colorScale>
        <cfvo type="min"/>
        <cfvo type="percentile" val="50"/>
        <cfvo type="max"/>
        <color rgb="FFF8696B"/>
        <color rgb="FFFFEB84"/>
        <color rgb="FF63BE7B"/>
      </colorScale>
    </cfRule>
  </conditionalFormatting>
  <conditionalFormatting sqref="AS32:BD37">
    <cfRule type="colorScale" priority="31">
      <colorScale>
        <cfvo type="min"/>
        <cfvo type="percentile" val="50"/>
        <cfvo type="max"/>
        <color rgb="FFF8696B"/>
        <color rgb="FFFFEB84"/>
        <color rgb="FF63BE7B"/>
      </colorScale>
    </cfRule>
  </conditionalFormatting>
  <conditionalFormatting sqref="AU32:AW37">
    <cfRule type="colorScale" priority="35">
      <colorScale>
        <cfvo type="min"/>
        <cfvo type="percentile" val="50"/>
        <cfvo type="max"/>
        <color rgb="FFF8696B"/>
        <color rgb="FFFFEB84"/>
        <color rgb="FF63BE7B"/>
      </colorScale>
    </cfRule>
  </conditionalFormatting>
  <conditionalFormatting sqref="AW32:AW37">
    <cfRule type="colorScale" priority="34">
      <colorScale>
        <cfvo type="min"/>
        <cfvo type="percentile" val="50"/>
        <cfvo type="max"/>
        <color rgb="FFF8696B"/>
        <color rgb="FFFFEB84"/>
        <color rgb="FF63BE7B"/>
      </colorScale>
    </cfRule>
  </conditionalFormatting>
  <conditionalFormatting sqref="AU32:AV37">
    <cfRule type="colorScale" priority="33">
      <colorScale>
        <cfvo type="min"/>
        <cfvo type="percentile" val="50"/>
        <cfvo type="max"/>
        <color rgb="FFF8696B"/>
        <color rgb="FFFFEB84"/>
        <color rgb="FF63BE7B"/>
      </colorScale>
    </cfRule>
  </conditionalFormatting>
  <conditionalFormatting sqref="AW32:AW37">
    <cfRule type="colorScale" priority="32">
      <colorScale>
        <cfvo type="min"/>
        <cfvo type="percentile" val="50"/>
        <cfvo type="max"/>
        <color rgb="FFF8696B"/>
        <color rgb="FFFFEB84"/>
        <color rgb="FF63BE7B"/>
      </colorScale>
    </cfRule>
  </conditionalFormatting>
  <conditionalFormatting sqref="AS32:BD55">
    <cfRule type="colorScale" priority="30">
      <colorScale>
        <cfvo type="min"/>
        <cfvo type="percentile" val="50"/>
        <cfvo type="max"/>
        <color rgb="FFF8696B"/>
        <color rgb="FFFFEB84"/>
        <color rgb="FF63BE7B"/>
      </colorScale>
    </cfRule>
  </conditionalFormatting>
  <conditionalFormatting sqref="CI54:CT55">
    <cfRule type="colorScale" priority="29">
      <colorScale>
        <cfvo type="min"/>
        <cfvo type="percentile" val="50"/>
        <cfvo type="max"/>
        <color rgb="FFF8696B"/>
        <color rgb="FFFFEB84"/>
        <color rgb="FF63BE7B"/>
      </colorScale>
    </cfRule>
  </conditionalFormatting>
  <conditionalFormatting sqref="CI32:CT37">
    <cfRule type="colorScale" priority="28">
      <colorScale>
        <cfvo type="min"/>
        <cfvo type="percentile" val="50"/>
        <cfvo type="max"/>
        <color rgb="FFF8696B"/>
        <color rgb="FFFFEB84"/>
        <color rgb="FF63BE7B"/>
      </colorScale>
    </cfRule>
  </conditionalFormatting>
  <conditionalFormatting sqref="C2:N2">
    <cfRule type="cellIs" dxfId="53" priority="19" operator="equal">
      <formula>0</formula>
    </cfRule>
    <cfRule type="iconSet" priority="20">
      <iconSet iconSet="3Symbols2">
        <cfvo type="percent" val="0"/>
        <cfvo type="num" val="0.1"/>
        <cfvo type="num" val="1"/>
      </iconSet>
    </cfRule>
  </conditionalFormatting>
  <conditionalFormatting sqref="T2:AB2">
    <cfRule type="cellIs" dxfId="52" priority="21" operator="equal">
      <formula>0</formula>
    </cfRule>
    <cfRule type="iconSet" priority="22">
      <iconSet iconSet="3Symbols2">
        <cfvo type="percent" val="0"/>
        <cfvo type="num" val="0.1"/>
        <cfvo type="num" val="1"/>
      </iconSet>
    </cfRule>
  </conditionalFormatting>
  <conditionalFormatting sqref="AH2:AP2">
    <cfRule type="cellIs" dxfId="51" priority="23" operator="equal">
      <formula>0</formula>
    </cfRule>
    <cfRule type="iconSet" priority="24">
      <iconSet iconSet="3Symbols2">
        <cfvo type="percent" val="0"/>
        <cfvo type="num" val="0.1"/>
        <cfvo type="num" val="1"/>
      </iconSet>
    </cfRule>
  </conditionalFormatting>
  <conditionalFormatting sqref="AV2:BD2">
    <cfRule type="cellIs" dxfId="50" priority="25" operator="equal">
      <formula>0</formula>
    </cfRule>
    <cfRule type="iconSet" priority="26">
      <iconSet iconSet="3Symbols2">
        <cfvo type="percent" val="0"/>
        <cfvo type="num" val="0.1"/>
        <cfvo type="num" val="1"/>
      </iconSet>
    </cfRule>
  </conditionalFormatting>
  <conditionalFormatting sqref="BJ2:BR2">
    <cfRule type="cellIs" dxfId="49" priority="17" operator="equal">
      <formula>0</formula>
    </cfRule>
    <cfRule type="iconSet" priority="18">
      <iconSet iconSet="3Symbols2">
        <cfvo type="percent" val="0"/>
        <cfvo type="num" val="0.1"/>
        <cfvo type="num" val="1"/>
      </iconSet>
    </cfRule>
  </conditionalFormatting>
  <conditionalFormatting sqref="BX2:CF2">
    <cfRule type="cellIs" dxfId="48" priority="15" operator="equal">
      <formula>0</formula>
    </cfRule>
    <cfRule type="iconSet" priority="16">
      <iconSet iconSet="3Symbols2">
        <cfvo type="percent" val="0"/>
        <cfvo type="num" val="0.1"/>
        <cfvo type="num" val="1"/>
      </iconSet>
    </cfRule>
  </conditionalFormatting>
  <conditionalFormatting sqref="CL2:CT2">
    <cfRule type="cellIs" dxfId="47" priority="13" operator="equal">
      <formula>0</formula>
    </cfRule>
    <cfRule type="iconSet" priority="14">
      <iconSet iconSet="3Symbols2">
        <cfvo type="percent" val="0"/>
        <cfvo type="num" val="0.1"/>
        <cfvo type="num" val="1"/>
      </iconSet>
    </cfRule>
  </conditionalFormatting>
  <conditionalFormatting sqref="Q2:S2">
    <cfRule type="cellIs" dxfId="46" priority="11" operator="equal">
      <formula>0</formula>
    </cfRule>
    <cfRule type="iconSet" priority="12">
      <iconSet iconSet="3Symbols2">
        <cfvo type="percent" val="0"/>
        <cfvo type="num" val="0.1"/>
        <cfvo type="num" val="1"/>
      </iconSet>
    </cfRule>
  </conditionalFormatting>
  <conditionalFormatting sqref="AE2:AG2">
    <cfRule type="cellIs" dxfId="45" priority="9" operator="equal">
      <formula>0</formula>
    </cfRule>
    <cfRule type="iconSet" priority="10">
      <iconSet iconSet="3Symbols2">
        <cfvo type="percent" val="0"/>
        <cfvo type="num" val="0.1"/>
        <cfvo type="num" val="1"/>
      </iconSet>
    </cfRule>
  </conditionalFormatting>
  <conditionalFormatting sqref="AS2:AU2">
    <cfRule type="cellIs" dxfId="44" priority="7" operator="equal">
      <formula>0</formula>
    </cfRule>
    <cfRule type="iconSet" priority="8">
      <iconSet iconSet="3Symbols2">
        <cfvo type="percent" val="0"/>
        <cfvo type="num" val="0.1"/>
        <cfvo type="num" val="1"/>
      </iconSet>
    </cfRule>
  </conditionalFormatting>
  <conditionalFormatting sqref="BG2:BI2">
    <cfRule type="cellIs" dxfId="43" priority="5" operator="equal">
      <formula>0</formula>
    </cfRule>
    <cfRule type="iconSet" priority="6">
      <iconSet iconSet="3Symbols2">
        <cfvo type="percent" val="0"/>
        <cfvo type="num" val="0.1"/>
        <cfvo type="num" val="1"/>
      </iconSet>
    </cfRule>
  </conditionalFormatting>
  <conditionalFormatting sqref="BU2:BW2">
    <cfRule type="cellIs" dxfId="42" priority="3" operator="equal">
      <formula>0</formula>
    </cfRule>
    <cfRule type="iconSet" priority="4">
      <iconSet iconSet="3Symbols2">
        <cfvo type="percent" val="0"/>
        <cfvo type="num" val="0.1"/>
        <cfvo type="num" val="1"/>
      </iconSet>
    </cfRule>
  </conditionalFormatting>
  <conditionalFormatting sqref="CI2:CK2">
    <cfRule type="cellIs" dxfId="41" priority="1" operator="equal">
      <formula>0</formula>
    </cfRule>
    <cfRule type="iconSet" priority="2">
      <iconSet iconSet="3Symbols2">
        <cfvo type="percent" val="0"/>
        <cfvo type="num" val="0.1"/>
        <cfvo type="num" val="1"/>
      </iconSet>
    </cfRule>
  </conditionalFormatting>
  <pageMargins left="0.7" right="0.7" top="0.75" bottom="0.75" header="0.3" footer="0.3"/>
  <pageSetup paperSize="17" scale="22" orientation="landscape"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DH372"/>
  <sheetViews>
    <sheetView zoomScaleNormal="100" workbookViewId="0">
      <selection activeCell="N6" sqref="N6"/>
    </sheetView>
  </sheetViews>
  <sheetFormatPr defaultRowHeight="15"/>
  <cols>
    <col min="1" max="1" width="9.140625" style="438"/>
    <col min="2" max="2" width="27.85546875" style="438" customWidth="1"/>
    <col min="3" max="3" width="32.7109375" style="438" bestFit="1" customWidth="1"/>
    <col min="4" max="15" width="9.140625" style="438"/>
    <col min="16" max="19" width="0" style="438" hidden="1" customWidth="1"/>
    <col min="20" max="20" width="9.140625" style="438"/>
    <col min="21" max="21" width="10.140625" style="438" customWidth="1"/>
    <col min="22" max="22" width="14.28515625" style="438" bestFit="1" customWidth="1"/>
    <col min="23" max="24" width="9.140625" style="438"/>
    <col min="25" max="25" width="27.42578125" style="438" customWidth="1"/>
    <col min="26" max="26" width="16.28515625" style="438" customWidth="1"/>
    <col min="27" max="31" width="4.5703125" style="438" customWidth="1"/>
    <col min="32" max="49" width="5.5703125" style="438" customWidth="1"/>
    <col min="50" max="50" width="11.28515625" style="438" customWidth="1"/>
    <col min="51" max="51" width="11.28515625" style="438" bestFit="1" customWidth="1"/>
    <col min="52" max="52" width="27.42578125" style="438" customWidth="1"/>
    <col min="53" max="53" width="16.28515625" style="438" bestFit="1" customWidth="1"/>
    <col min="54" max="58" width="4.5703125" style="438" customWidth="1"/>
    <col min="59" max="71" width="5.5703125" style="438" customWidth="1"/>
    <col min="72" max="76" width="4.5703125" style="438" customWidth="1"/>
    <col min="77" max="77" width="11.28515625" style="438" customWidth="1"/>
    <col min="78" max="78" width="11.28515625" style="438" bestFit="1" customWidth="1"/>
    <col min="79" max="79" width="9.140625" style="438"/>
    <col min="80" max="80" width="33.42578125" style="602" customWidth="1"/>
    <col min="81" max="81" width="9.28515625" style="602" customWidth="1"/>
    <col min="82" max="92" width="6.140625" style="602" customWidth="1"/>
    <col min="93" max="93" width="11.28515625" style="602" customWidth="1"/>
    <col min="94" max="96" width="9.140625" style="438"/>
    <col min="97" max="97" width="10.140625" style="438" bestFit="1" customWidth="1"/>
    <col min="98" max="98" width="14.7109375" style="438" bestFit="1" customWidth="1"/>
    <col min="99" max="99" width="11.7109375" style="438" bestFit="1" customWidth="1"/>
    <col min="100" max="100" width="4" style="438" bestFit="1" customWidth="1"/>
    <col min="101" max="101" width="7.7109375" style="438" bestFit="1" customWidth="1"/>
    <col min="102" max="102" width="8.85546875" style="438" bestFit="1" customWidth="1"/>
    <col min="103" max="103" width="6.42578125" style="438" bestFit="1" customWidth="1"/>
    <col min="104" max="104" width="7.140625" style="438" bestFit="1" customWidth="1"/>
    <col min="105" max="105" width="6.140625" style="438" bestFit="1" customWidth="1"/>
    <col min="106" max="106" width="7.140625" style="438" bestFit="1" customWidth="1"/>
    <col min="107" max="107" width="6.140625" style="438" bestFit="1" customWidth="1"/>
    <col min="108" max="108" width="7.140625" style="438" bestFit="1" customWidth="1"/>
    <col min="109" max="109" width="10.85546875" style="438" bestFit="1" customWidth="1"/>
    <col min="110" max="110" width="8.140625" style="438" bestFit="1" customWidth="1"/>
    <col min="111" max="111" width="10.42578125" style="438" bestFit="1" customWidth="1"/>
    <col min="112" max="112" width="10.140625" style="438" bestFit="1" customWidth="1"/>
    <col min="113" max="16384" width="9.140625" style="438"/>
  </cols>
  <sheetData>
    <row r="2" spans="2:112" ht="15.75" thickBot="1">
      <c r="Y2" s="524" t="s">
        <v>425</v>
      </c>
      <c r="Z2" s="525"/>
      <c r="AA2" s="525"/>
      <c r="AB2" s="525"/>
      <c r="AC2" s="525"/>
      <c r="AD2" s="525"/>
      <c r="AE2" s="525"/>
      <c r="AF2" s="525"/>
      <c r="AG2" s="525"/>
      <c r="AH2" s="525"/>
      <c r="AI2" s="525"/>
      <c r="AJ2" s="525"/>
      <c r="AK2" s="525"/>
      <c r="AL2" s="525"/>
      <c r="AM2" s="525"/>
      <c r="AN2" s="525"/>
      <c r="AO2" s="525"/>
      <c r="AP2" s="525"/>
      <c r="AQ2" s="525"/>
      <c r="AR2" s="525"/>
      <c r="AS2" s="525"/>
      <c r="AT2" s="525"/>
      <c r="AU2" s="525"/>
      <c r="AV2" s="525"/>
      <c r="AW2" s="525"/>
      <c r="AX2" s="525"/>
      <c r="AZ2" s="524" t="s">
        <v>398</v>
      </c>
      <c r="BA2" s="525"/>
      <c r="BB2" s="525"/>
      <c r="BC2" s="525"/>
      <c r="BD2" s="525"/>
      <c r="BE2" s="525"/>
      <c r="BF2" s="525"/>
      <c r="BG2" s="525"/>
      <c r="BH2" s="525"/>
      <c r="BI2" s="525"/>
      <c r="BJ2" s="525"/>
      <c r="BK2" s="525"/>
      <c r="BL2" s="525"/>
      <c r="BM2" s="525"/>
      <c r="BN2" s="525"/>
      <c r="BO2" s="525"/>
      <c r="BP2" s="525"/>
      <c r="BQ2" s="525"/>
      <c r="BR2" s="525"/>
      <c r="BS2" s="525"/>
      <c r="BT2" s="525"/>
      <c r="BU2" s="525"/>
      <c r="BV2" s="525"/>
      <c r="BW2" s="525"/>
      <c r="BX2" s="525"/>
      <c r="BY2" s="525"/>
      <c r="CB2" s="603" t="s">
        <v>399</v>
      </c>
      <c r="CS2" s="503" t="s">
        <v>399</v>
      </c>
    </row>
    <row r="3" spans="2:112" ht="15.75" thickBot="1">
      <c r="B3" s="606" t="s">
        <v>392</v>
      </c>
      <c r="C3" s="607"/>
      <c r="G3" s="503">
        <f>B5</f>
        <v>0</v>
      </c>
      <c r="J3" s="767" t="s">
        <v>448</v>
      </c>
      <c r="K3" s="768"/>
      <c r="L3" s="768"/>
      <c r="M3" s="768"/>
      <c r="N3" s="768"/>
      <c r="O3" s="768"/>
      <c r="P3" s="768"/>
      <c r="Q3" s="768"/>
      <c r="R3" s="768"/>
      <c r="S3" s="768"/>
      <c r="T3" s="768"/>
      <c r="U3" s="768"/>
      <c r="V3" s="769"/>
      <c r="Y3" s="526" t="s">
        <v>423</v>
      </c>
      <c r="Z3" s="526" t="s">
        <v>396</v>
      </c>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c r="AZ3" s="526" t="s">
        <v>423</v>
      </c>
      <c r="BA3" s="526" t="s">
        <v>396</v>
      </c>
      <c r="BB3" s="525"/>
      <c r="BC3" s="525"/>
      <c r="BD3" s="525"/>
      <c r="BE3" s="525"/>
      <c r="BF3" s="525"/>
      <c r="BG3" s="525"/>
      <c r="BH3" s="525"/>
      <c r="BI3" s="525"/>
      <c r="BJ3" s="525"/>
      <c r="BK3" s="525"/>
      <c r="BL3" s="525"/>
      <c r="BM3" s="525"/>
      <c r="BN3" s="525"/>
      <c r="BO3" s="525"/>
      <c r="BP3" s="525"/>
      <c r="BQ3" s="525"/>
      <c r="BR3" s="525"/>
      <c r="BS3" s="525"/>
      <c r="BT3" s="525"/>
      <c r="BU3" s="525"/>
      <c r="BV3" s="525"/>
      <c r="BW3" s="525"/>
      <c r="BX3" s="525"/>
      <c r="BY3" s="525"/>
      <c r="BZ3"/>
      <c r="CT3" s="438" t="s">
        <v>421</v>
      </c>
      <c r="CU3" s="438" t="s">
        <v>422</v>
      </c>
      <c r="CW3" s="438" t="s">
        <v>410</v>
      </c>
      <c r="CX3" s="438" t="s">
        <v>411</v>
      </c>
      <c r="CY3" s="438" t="s">
        <v>412</v>
      </c>
      <c r="CZ3" s="438" t="s">
        <v>413</v>
      </c>
      <c r="DA3" s="438" t="s">
        <v>294</v>
      </c>
      <c r="DB3" s="438" t="s">
        <v>414</v>
      </c>
      <c r="DC3" s="438" t="s">
        <v>415</v>
      </c>
      <c r="DD3" s="438" t="s">
        <v>416</v>
      </c>
      <c r="DE3" s="438" t="s">
        <v>417</v>
      </c>
      <c r="DF3" s="438" t="s">
        <v>418</v>
      </c>
      <c r="DG3" s="438" t="s">
        <v>419</v>
      </c>
      <c r="DH3" s="438" t="s">
        <v>420</v>
      </c>
    </row>
    <row r="4" spans="2:112" ht="46.5" thickBot="1">
      <c r="B4" s="608">
        <v>1</v>
      </c>
      <c r="C4" s="609" t="s">
        <v>424</v>
      </c>
      <c r="G4" s="677" t="s">
        <v>427</v>
      </c>
      <c r="H4" s="678" t="s">
        <v>521</v>
      </c>
      <c r="I4" s="678" t="s">
        <v>449</v>
      </c>
      <c r="J4" s="679" t="s">
        <v>450</v>
      </c>
      <c r="K4" s="679" t="s">
        <v>520</v>
      </c>
      <c r="L4" s="678" t="s">
        <v>451</v>
      </c>
      <c r="M4" s="679" t="s">
        <v>370</v>
      </c>
      <c r="N4" s="679" t="s">
        <v>452</v>
      </c>
      <c r="O4" s="679" t="s">
        <v>456</v>
      </c>
      <c r="P4" s="678" t="s">
        <v>375</v>
      </c>
      <c r="Q4" s="678" t="s">
        <v>376</v>
      </c>
      <c r="R4" s="678" t="s">
        <v>377</v>
      </c>
      <c r="S4" s="680" t="s">
        <v>453</v>
      </c>
      <c r="T4" s="678" t="s">
        <v>371</v>
      </c>
      <c r="U4" s="678" t="s">
        <v>385</v>
      </c>
      <c r="V4" s="681" t="s">
        <v>454</v>
      </c>
      <c r="Y4" s="526" t="s">
        <v>394</v>
      </c>
      <c r="Z4" s="525">
        <v>1</v>
      </c>
      <c r="AA4" s="525">
        <v>2</v>
      </c>
      <c r="AB4" s="525">
        <v>3</v>
      </c>
      <c r="AC4" s="525">
        <v>4</v>
      </c>
      <c r="AD4" s="525">
        <v>5</v>
      </c>
      <c r="AE4" s="525">
        <v>6</v>
      </c>
      <c r="AF4" s="525">
        <v>7</v>
      </c>
      <c r="AG4" s="525">
        <v>8</v>
      </c>
      <c r="AH4" s="525">
        <v>9</v>
      </c>
      <c r="AI4" s="525">
        <v>10</v>
      </c>
      <c r="AJ4" s="525">
        <v>11</v>
      </c>
      <c r="AK4" s="525">
        <v>12</v>
      </c>
      <c r="AL4" s="525">
        <v>13</v>
      </c>
      <c r="AM4" s="525">
        <v>14</v>
      </c>
      <c r="AN4" s="525">
        <v>15</v>
      </c>
      <c r="AO4" s="525">
        <v>16</v>
      </c>
      <c r="AP4" s="525">
        <v>17</v>
      </c>
      <c r="AQ4" s="525">
        <v>18</v>
      </c>
      <c r="AR4" s="525">
        <v>19</v>
      </c>
      <c r="AS4" s="525">
        <v>20</v>
      </c>
      <c r="AT4" s="525">
        <v>21</v>
      </c>
      <c r="AU4" s="525">
        <v>22</v>
      </c>
      <c r="AV4" s="525">
        <v>23</v>
      </c>
      <c r="AW4" s="525">
        <v>24</v>
      </c>
      <c r="AX4" s="525" t="s">
        <v>395</v>
      </c>
      <c r="AY4"/>
      <c r="AZ4" s="526" t="s">
        <v>394</v>
      </c>
      <c r="BA4" s="438">
        <v>1</v>
      </c>
      <c r="BB4" s="438">
        <v>2</v>
      </c>
      <c r="BC4" s="438">
        <v>3</v>
      </c>
      <c r="BD4" s="438">
        <v>4</v>
      </c>
      <c r="BE4" s="438">
        <v>5</v>
      </c>
      <c r="BF4" s="438">
        <v>6</v>
      </c>
      <c r="BG4" s="438">
        <v>7</v>
      </c>
      <c r="BH4" s="438">
        <v>8</v>
      </c>
      <c r="BI4" s="438">
        <v>9</v>
      </c>
      <c r="BJ4" s="438">
        <v>10</v>
      </c>
      <c r="BK4" s="438">
        <v>11</v>
      </c>
      <c r="BL4" s="438">
        <v>12</v>
      </c>
      <c r="BM4" s="438">
        <v>13</v>
      </c>
      <c r="BN4" s="438">
        <v>14</v>
      </c>
      <c r="BO4" s="438">
        <v>15</v>
      </c>
      <c r="BP4" s="438">
        <v>16</v>
      </c>
      <c r="BQ4" s="438">
        <v>17</v>
      </c>
      <c r="BR4" s="438">
        <v>18</v>
      </c>
      <c r="BS4" s="438">
        <v>19</v>
      </c>
      <c r="BT4" s="438">
        <v>20</v>
      </c>
      <c r="BU4" s="438">
        <v>21</v>
      </c>
      <c r="BV4" s="438">
        <v>22</v>
      </c>
      <c r="BW4" s="438">
        <v>23</v>
      </c>
      <c r="BX4" s="438">
        <v>24</v>
      </c>
      <c r="BY4" s="525" t="s">
        <v>395</v>
      </c>
      <c r="BZ4"/>
      <c r="CB4" s="602" t="s">
        <v>401</v>
      </c>
      <c r="CC4" s="604">
        <v>2</v>
      </c>
      <c r="CS4" s="520" t="s">
        <v>403</v>
      </c>
      <c r="CT4" s="521">
        <v>0</v>
      </c>
      <c r="CU4" s="522">
        <v>1</v>
      </c>
      <c r="CV4" s="523">
        <v>1</v>
      </c>
      <c r="CW4" s="519">
        <f>CC8</f>
        <v>0</v>
      </c>
      <c r="CX4" s="519">
        <f t="shared" ref="CX4:DH19" si="0">CD8</f>
        <v>0</v>
      </c>
      <c r="CY4" s="519">
        <f t="shared" si="0"/>
        <v>0</v>
      </c>
      <c r="CZ4" s="519">
        <f t="shared" si="0"/>
        <v>0</v>
      </c>
      <c r="DA4" s="519">
        <f t="shared" si="0"/>
        <v>0</v>
      </c>
      <c r="DB4" s="519">
        <f t="shared" si="0"/>
        <v>0</v>
      </c>
      <c r="DC4" s="519">
        <f t="shared" si="0"/>
        <v>0</v>
      </c>
      <c r="DD4" s="519">
        <f t="shared" si="0"/>
        <v>0</v>
      </c>
      <c r="DE4" s="519">
        <f t="shared" si="0"/>
        <v>0</v>
      </c>
      <c r="DF4" s="519">
        <f t="shared" si="0"/>
        <v>0</v>
      </c>
      <c r="DG4" s="519">
        <f t="shared" si="0"/>
        <v>0</v>
      </c>
      <c r="DH4" s="519">
        <f t="shared" si="0"/>
        <v>0</v>
      </c>
    </row>
    <row r="5" spans="2:112">
      <c r="B5" s="610">
        <f>CHOOSE(B4,C11,C12,C13,C14,C15,C16,C17,C18,C19,C20,C21,C22)</f>
        <v>0</v>
      </c>
      <c r="C5" s="611"/>
      <c r="G5" s="568">
        <v>1</v>
      </c>
      <c r="H5" s="569">
        <f>CHOOSE(B4,'Financial Model Inputs'!B101,'Financial Model Inputs'!C101,'Financial Model Inputs'!D101,'Financial Model Inputs'!E101,'Financial Model Inputs'!F101,'Financial Model Inputs'!G101,'Financial Model Inputs'!H101,'Financial Model Inputs'!I101,'Financial Model Inputs'!J101,'Financial Model Inputs'!K101,'Financial Model Inputs'!L101,'Financial Model Inputs'!M101)</f>
        <v>0</v>
      </c>
      <c r="I5" s="569">
        <f>$A$7</f>
        <v>0</v>
      </c>
      <c r="J5" s="569">
        <f>CHOOSE(B4,'Financial Model Inputs'!B11,'Financial Model Inputs'!C11,'Financial Model Inputs'!D11,'Financial Model Inputs'!E11,'Financial Model Inputs'!F11,'Financial Model Inputs'!G11,'Financial Model Inputs'!H11,'Financial Model Inputs'!I11,'Financial Model Inputs'!J11,'Financial Model Inputs'!K11,'Financial Model Inputs'!L11,'Financial Model Inputs'!M11,'Financial Model Inputs'!N11,'Financial Model Inputs'!O11,'Financial Model Inputs'!P11,'Financial Model Inputs'!Q11,'Financial Model Inputs'!R11,'Financial Model Inputs'!S11,'Financial Model Inputs'!T11,'Financial Model Inputs'!U11,'Financial Model Inputs'!V11,'Financial Model Inputs'!W11,'Financial Model Inputs'!X11)</f>
        <v>0</v>
      </c>
      <c r="K5" s="569">
        <f>CHOOSE(B4,'Financial Model Inputs'!B23,'Financial Model Inputs'!C23,'Financial Model Inputs'!D23,'Financial Model Inputs'!E23,'Financial Model Inputs'!F23,'Financial Model Inputs'!G23,'Financial Model Inputs'!H23,'Financial Model Inputs'!I23,'Financial Model Inputs'!J23,'Financial Model Inputs'!K23,'Financial Model Inputs'!L23,'Financial Model Inputs'!M23,'Financial Model Inputs'!N23,'Financial Model Inputs'!O23,'Financial Model Inputs'!P23,'Financial Model Inputs'!Q23,'Financial Model Inputs'!R23,'Financial Model Inputs'!S23,'Financial Model Inputs'!T23,'Financial Model Inputs'!U23,'Financial Model Inputs'!V23,'Financial Model Inputs'!W23,'Financial Model Inputs'!X23)</f>
        <v>0</v>
      </c>
      <c r="L5" s="676" t="e">
        <f>V5/K5/8760</f>
        <v>#DIV/0!</v>
      </c>
      <c r="M5" s="570">
        <v>0.99</v>
      </c>
      <c r="N5" s="571">
        <v>0</v>
      </c>
      <c r="O5" s="572">
        <f>1-N5</f>
        <v>1</v>
      </c>
      <c r="P5" s="573"/>
      <c r="Q5" s="574"/>
      <c r="R5" s="574"/>
      <c r="S5" s="575"/>
      <c r="T5" s="692" t="e">
        <f>V5/J5</f>
        <v>#DIV/0!</v>
      </c>
      <c r="U5" s="574">
        <f>CHOOSE(B4,'Financial Model Inputs'!B99,'Financial Model Inputs'!C99,'Financial Model Inputs'!D99,'Financial Model Inputs'!E99,'Financial Model Inputs'!F99,'Financial Model Inputs'!G99,'Financial Model Inputs'!H99,'Financial Model Inputs'!I99,'Financial Model Inputs'!J99,'Financial Model Inputs'!K99,'Financial Model Inputs'!L99,'Financial Model Inputs'!M99)</f>
        <v>0</v>
      </c>
      <c r="V5" s="576">
        <f>SUM('8760 Data'!$H$3:$H$8762)*M5*PRODUCT($O$5:O5)</f>
        <v>0</v>
      </c>
      <c r="Y5" s="527" t="s">
        <v>291</v>
      </c>
      <c r="Z5" s="525">
        <v>0</v>
      </c>
      <c r="AA5" s="525">
        <v>0</v>
      </c>
      <c r="AB5" s="525">
        <v>0</v>
      </c>
      <c r="AC5" s="525">
        <v>0</v>
      </c>
      <c r="AD5" s="525">
        <v>0</v>
      </c>
      <c r="AE5" s="525">
        <v>0</v>
      </c>
      <c r="AF5" s="525">
        <v>10.58635483870968</v>
      </c>
      <c r="AG5" s="525">
        <v>43.965000000000003</v>
      </c>
      <c r="AH5" s="525">
        <v>49.35722580645163</v>
      </c>
      <c r="AI5" s="525">
        <v>49.870290322580665</v>
      </c>
      <c r="AJ5" s="525">
        <v>49.960000000000022</v>
      </c>
      <c r="AK5" s="525">
        <v>49.60683870967744</v>
      </c>
      <c r="AL5" s="525">
        <v>48.748516129032275</v>
      </c>
      <c r="AM5" s="525">
        <v>47.776483870967752</v>
      </c>
      <c r="AN5" s="525">
        <v>46.906161290322601</v>
      </c>
      <c r="AO5" s="525">
        <v>47.682387096774207</v>
      </c>
      <c r="AP5" s="525">
        <v>46.906483870967762</v>
      </c>
      <c r="AQ5" s="525">
        <v>44.784612903225813</v>
      </c>
      <c r="AR5" s="525">
        <v>25.348741935483861</v>
      </c>
      <c r="AS5" s="525">
        <v>0.88600645161290315</v>
      </c>
      <c r="AT5" s="525">
        <v>0</v>
      </c>
      <c r="AU5" s="525">
        <v>0</v>
      </c>
      <c r="AV5" s="525">
        <v>0</v>
      </c>
      <c r="AW5" s="525">
        <v>0</v>
      </c>
      <c r="AX5" s="525">
        <v>23.43271263440845</v>
      </c>
      <c r="AY5"/>
      <c r="AZ5" s="518">
        <v>41275</v>
      </c>
      <c r="BA5" s="525">
        <v>0</v>
      </c>
      <c r="BB5" s="525">
        <v>0</v>
      </c>
      <c r="BC5" s="525">
        <v>0</v>
      </c>
      <c r="BD5" s="525">
        <v>0</v>
      </c>
      <c r="BE5" s="525">
        <v>0</v>
      </c>
      <c r="BF5" s="525">
        <v>0</v>
      </c>
      <c r="BG5" s="525">
        <v>16.231999999999999</v>
      </c>
      <c r="BH5" s="525">
        <v>47.067999999999998</v>
      </c>
      <c r="BI5" s="525">
        <v>49.96</v>
      </c>
      <c r="BJ5" s="525">
        <v>49.96</v>
      </c>
      <c r="BK5" s="525">
        <v>49.96</v>
      </c>
      <c r="BL5" s="525">
        <v>49.96</v>
      </c>
      <c r="BM5" s="525">
        <v>49.96</v>
      </c>
      <c r="BN5" s="525">
        <v>49.96</v>
      </c>
      <c r="BO5" s="525">
        <v>49.96</v>
      </c>
      <c r="BP5" s="525">
        <v>49.96</v>
      </c>
      <c r="BQ5" s="525">
        <v>49.96</v>
      </c>
      <c r="BR5" s="525">
        <v>49.96</v>
      </c>
      <c r="BS5" s="525">
        <v>25.907</v>
      </c>
      <c r="BT5" s="525">
        <v>0.77259999999999995</v>
      </c>
      <c r="BU5" s="525">
        <v>0</v>
      </c>
      <c r="BV5" s="525">
        <v>0</v>
      </c>
      <c r="BW5" s="525">
        <v>0</v>
      </c>
      <c r="BX5" s="525"/>
      <c r="BY5" s="525">
        <v>25.633895652173916</v>
      </c>
      <c r="BZ5"/>
      <c r="CS5" s="520" t="s">
        <v>403</v>
      </c>
      <c r="CT5" s="521">
        <f>CT4+(1/24)</f>
        <v>4.1666666666666664E-2</v>
      </c>
      <c r="CU5" s="522">
        <v>2</v>
      </c>
      <c r="CV5" s="523">
        <f>CV4+1</f>
        <v>2</v>
      </c>
      <c r="CW5" s="519">
        <f t="shared" ref="CW5:CW27" si="1">CC9</f>
        <v>0</v>
      </c>
      <c r="CX5" s="519">
        <f t="shared" si="0"/>
        <v>0</v>
      </c>
      <c r="CY5" s="519">
        <f t="shared" si="0"/>
        <v>0</v>
      </c>
      <c r="CZ5" s="519">
        <f t="shared" si="0"/>
        <v>0</v>
      </c>
      <c r="DA5" s="519">
        <f t="shared" si="0"/>
        <v>0</v>
      </c>
      <c r="DB5" s="519">
        <f t="shared" si="0"/>
        <v>0</v>
      </c>
      <c r="DC5" s="519">
        <f t="shared" si="0"/>
        <v>0</v>
      </c>
      <c r="DD5" s="519">
        <f t="shared" si="0"/>
        <v>0</v>
      </c>
      <c r="DE5" s="519">
        <f t="shared" si="0"/>
        <v>0</v>
      </c>
      <c r="DF5" s="519">
        <f t="shared" si="0"/>
        <v>0</v>
      </c>
      <c r="DG5" s="519">
        <f t="shared" si="0"/>
        <v>0</v>
      </c>
      <c r="DH5" s="519">
        <f t="shared" si="0"/>
        <v>0</v>
      </c>
    </row>
    <row r="6" spans="2:112">
      <c r="B6" s="610"/>
      <c r="C6" s="611"/>
      <c r="G6" s="555">
        <f t="shared" ref="G6:G34" si="2">G5+1</f>
        <v>2</v>
      </c>
      <c r="H6" s="556"/>
      <c r="I6" s="556">
        <f t="shared" ref="I6:I34" si="3">$A$7</f>
        <v>0</v>
      </c>
      <c r="J6" s="556">
        <f>J$5</f>
        <v>0</v>
      </c>
      <c r="K6" s="556">
        <f>K$5</f>
        <v>0</v>
      </c>
      <c r="L6" s="675" t="e">
        <f>V6/K6/8760</f>
        <v>#DIV/0!</v>
      </c>
      <c r="M6" s="682">
        <v>0.99</v>
      </c>
      <c r="N6" s="683">
        <v>7.0000000000000001E-3</v>
      </c>
      <c r="O6" s="684">
        <f t="shared" ref="O6:O34" si="4">1-N6</f>
        <v>0.99299999999999999</v>
      </c>
      <c r="P6" s="557"/>
      <c r="Q6" s="558"/>
      <c r="R6" s="558"/>
      <c r="S6" s="559"/>
      <c r="T6" s="693" t="e">
        <f t="shared" ref="T6:T34" si="5">V6/J6</f>
        <v>#DIV/0!</v>
      </c>
      <c r="U6" s="558">
        <f>$U$5*PRODUCT($O$6:O6)</f>
        <v>0</v>
      </c>
      <c r="V6" s="685">
        <f>SUM('8760 Data'!$H$3:$H$8762)*M6*PRODUCT($O$5:O6)</f>
        <v>0</v>
      </c>
      <c r="Y6" s="527" t="s">
        <v>397</v>
      </c>
      <c r="Z6" s="525">
        <v>0</v>
      </c>
      <c r="AA6" s="525">
        <v>0</v>
      </c>
      <c r="AB6" s="525">
        <v>0</v>
      </c>
      <c r="AC6" s="525">
        <v>0</v>
      </c>
      <c r="AD6" s="525">
        <v>0</v>
      </c>
      <c r="AE6" s="525">
        <v>0</v>
      </c>
      <c r="AF6" s="525">
        <v>3.1847857142857139</v>
      </c>
      <c r="AG6" s="525">
        <v>35.363142857142854</v>
      </c>
      <c r="AH6" s="525">
        <v>48.320428571428586</v>
      </c>
      <c r="AI6" s="525">
        <v>48.410428571428589</v>
      </c>
      <c r="AJ6" s="525">
        <v>48.392571428571443</v>
      </c>
      <c r="AK6" s="525">
        <v>48.478000000000016</v>
      </c>
      <c r="AL6" s="525">
        <v>48.567178571428592</v>
      </c>
      <c r="AM6" s="525">
        <v>47.928357142857159</v>
      </c>
      <c r="AN6" s="525">
        <v>46.580892857142871</v>
      </c>
      <c r="AO6" s="525">
        <v>46.136892857142868</v>
      </c>
      <c r="AP6" s="525">
        <v>45.479821428571441</v>
      </c>
      <c r="AQ6" s="525">
        <v>42.637821428571428</v>
      </c>
      <c r="AR6" s="525">
        <v>17.767310714285717</v>
      </c>
      <c r="AS6" s="525">
        <v>8.7160357142857151E-2</v>
      </c>
      <c r="AT6" s="525">
        <v>0</v>
      </c>
      <c r="AU6" s="525">
        <v>0</v>
      </c>
      <c r="AV6" s="525">
        <v>0</v>
      </c>
      <c r="AW6" s="525">
        <v>0</v>
      </c>
      <c r="AX6" s="525">
        <v>21.97228302083322</v>
      </c>
      <c r="AY6"/>
      <c r="AZ6" s="518">
        <v>41276</v>
      </c>
      <c r="BA6" s="525">
        <v>0</v>
      </c>
      <c r="BB6" s="525">
        <v>0</v>
      </c>
      <c r="BC6" s="525">
        <v>0</v>
      </c>
      <c r="BD6" s="525">
        <v>0</v>
      </c>
      <c r="BE6" s="525">
        <v>0</v>
      </c>
      <c r="BF6" s="525">
        <v>0</v>
      </c>
      <c r="BG6" s="525">
        <v>15.289</v>
      </c>
      <c r="BH6" s="525">
        <v>46.024000000000001</v>
      </c>
      <c r="BI6" s="525">
        <v>49.96</v>
      </c>
      <c r="BJ6" s="525">
        <v>49.96</v>
      </c>
      <c r="BK6" s="525">
        <v>49.96</v>
      </c>
      <c r="BL6" s="525">
        <v>49.96</v>
      </c>
      <c r="BM6" s="525">
        <v>49.96</v>
      </c>
      <c r="BN6" s="525">
        <v>49.96</v>
      </c>
      <c r="BO6" s="525">
        <v>49.96</v>
      </c>
      <c r="BP6" s="525">
        <v>49.96</v>
      </c>
      <c r="BQ6" s="525">
        <v>49.96</v>
      </c>
      <c r="BR6" s="525">
        <v>49.677</v>
      </c>
      <c r="BS6" s="525">
        <v>25.827999999999999</v>
      </c>
      <c r="BT6" s="525">
        <v>0.83809999999999996</v>
      </c>
      <c r="BU6" s="525">
        <v>0</v>
      </c>
      <c r="BV6" s="525">
        <v>0</v>
      </c>
      <c r="BW6" s="525">
        <v>0</v>
      </c>
      <c r="BX6" s="525">
        <v>0</v>
      </c>
      <c r="BY6" s="525">
        <v>24.47067083333333</v>
      </c>
      <c r="BZ6"/>
      <c r="CB6" s="602" t="s">
        <v>402</v>
      </c>
      <c r="CC6" s="602" t="s">
        <v>379</v>
      </c>
      <c r="CS6" s="520" t="s">
        <v>403</v>
      </c>
      <c r="CT6" s="521">
        <f t="shared" ref="CT6:CT69" si="6">CT5+(1/24)</f>
        <v>8.3333333333333329E-2</v>
      </c>
      <c r="CU6" s="522">
        <v>3</v>
      </c>
      <c r="CV6" s="523">
        <f t="shared" ref="CV6:CV69" si="7">CV5+1</f>
        <v>3</v>
      </c>
      <c r="CW6" s="519">
        <f t="shared" si="1"/>
        <v>0</v>
      </c>
      <c r="CX6" s="519">
        <f t="shared" si="0"/>
        <v>0</v>
      </c>
      <c r="CY6" s="519">
        <f t="shared" si="0"/>
        <v>0</v>
      </c>
      <c r="CZ6" s="519">
        <f t="shared" si="0"/>
        <v>0</v>
      </c>
      <c r="DA6" s="519">
        <f t="shared" si="0"/>
        <v>0</v>
      </c>
      <c r="DB6" s="519">
        <f t="shared" si="0"/>
        <v>0</v>
      </c>
      <c r="DC6" s="519">
        <f t="shared" si="0"/>
        <v>0</v>
      </c>
      <c r="DD6" s="519">
        <f t="shared" si="0"/>
        <v>0</v>
      </c>
      <c r="DE6" s="519">
        <f t="shared" si="0"/>
        <v>0</v>
      </c>
      <c r="DF6" s="519">
        <f t="shared" si="0"/>
        <v>0</v>
      </c>
      <c r="DG6" s="519">
        <f t="shared" si="0"/>
        <v>0</v>
      </c>
      <c r="DH6" s="519">
        <f t="shared" si="0"/>
        <v>0</v>
      </c>
    </row>
    <row r="7" spans="2:112">
      <c r="B7" s="610" t="s">
        <v>400</v>
      </c>
      <c r="C7" s="611"/>
      <c r="G7" s="555">
        <f t="shared" si="2"/>
        <v>3</v>
      </c>
      <c r="H7" s="556"/>
      <c r="I7" s="556">
        <f t="shared" si="3"/>
        <v>0</v>
      </c>
      <c r="J7" s="556">
        <f t="shared" ref="J7:K34" si="8">J$5</f>
        <v>0</v>
      </c>
      <c r="K7" s="556">
        <f t="shared" si="8"/>
        <v>0</v>
      </c>
      <c r="L7" s="675" t="e">
        <f t="shared" ref="L7:L34" si="9">V7/K7/8760</f>
        <v>#DIV/0!</v>
      </c>
      <c r="M7" s="682">
        <v>0.99</v>
      </c>
      <c r="N7" s="683">
        <v>7.0000000000000001E-3</v>
      </c>
      <c r="O7" s="684">
        <f t="shared" si="4"/>
        <v>0.99299999999999999</v>
      </c>
      <c r="P7" s="557"/>
      <c r="Q7" s="558"/>
      <c r="R7" s="558"/>
      <c r="S7" s="559"/>
      <c r="T7" s="693" t="e">
        <f t="shared" si="5"/>
        <v>#DIV/0!</v>
      </c>
      <c r="U7" s="558">
        <f>$U$5*PRODUCT($O$6:O7)</f>
        <v>0</v>
      </c>
      <c r="V7" s="685">
        <f>SUM('8760 Data'!$H$3:$H$8762)*M7*PRODUCT($O$5:O7)</f>
        <v>0</v>
      </c>
      <c r="Y7" s="527" t="s">
        <v>292</v>
      </c>
      <c r="Z7" s="525">
        <v>0</v>
      </c>
      <c r="AA7" s="525">
        <v>0</v>
      </c>
      <c r="AB7" s="525">
        <v>0</v>
      </c>
      <c r="AC7" s="525">
        <v>0</v>
      </c>
      <c r="AD7" s="525">
        <v>0</v>
      </c>
      <c r="AE7" s="525">
        <v>0</v>
      </c>
      <c r="AF7" s="525">
        <v>0.21655225806451614</v>
      </c>
      <c r="AG7" s="525">
        <v>24.367096774193545</v>
      </c>
      <c r="AH7" s="525">
        <v>48.074064516129049</v>
      </c>
      <c r="AI7" s="525">
        <v>48.612709677419375</v>
      </c>
      <c r="AJ7" s="525">
        <v>48.935516129032273</v>
      </c>
      <c r="AK7" s="525">
        <v>49.152580645161308</v>
      </c>
      <c r="AL7" s="525">
        <v>48.715806451612913</v>
      </c>
      <c r="AM7" s="525">
        <v>47.930645161290343</v>
      </c>
      <c r="AN7" s="525">
        <v>46.783032258064537</v>
      </c>
      <c r="AO7" s="525">
        <v>47.342580645161306</v>
      </c>
      <c r="AP7" s="525">
        <v>47.146741935483895</v>
      </c>
      <c r="AQ7" s="525">
        <v>37.803645161290312</v>
      </c>
      <c r="AR7" s="525">
        <v>6.0053548387096791</v>
      </c>
      <c r="AS7" s="525">
        <v>0</v>
      </c>
      <c r="AT7" s="525">
        <v>0</v>
      </c>
      <c r="AU7" s="525">
        <v>0</v>
      </c>
      <c r="AV7" s="525">
        <v>0</v>
      </c>
      <c r="AW7" s="525">
        <v>0</v>
      </c>
      <c r="AX7" s="525">
        <v>20.878596935483746</v>
      </c>
      <c r="AY7"/>
      <c r="AZ7" s="518">
        <v>41277</v>
      </c>
      <c r="BA7" s="525">
        <v>0</v>
      </c>
      <c r="BB7" s="525">
        <v>0</v>
      </c>
      <c r="BC7" s="525">
        <v>0</v>
      </c>
      <c r="BD7" s="525">
        <v>0</v>
      </c>
      <c r="BE7" s="525">
        <v>0</v>
      </c>
      <c r="BF7" s="525">
        <v>0</v>
      </c>
      <c r="BG7" s="525">
        <v>14.986000000000001</v>
      </c>
      <c r="BH7" s="525">
        <v>45.387999999999998</v>
      </c>
      <c r="BI7" s="525">
        <v>49.96</v>
      </c>
      <c r="BJ7" s="525">
        <v>49.96</v>
      </c>
      <c r="BK7" s="525">
        <v>49.96</v>
      </c>
      <c r="BL7" s="525">
        <v>46.88</v>
      </c>
      <c r="BM7" s="525">
        <v>36.685000000000002</v>
      </c>
      <c r="BN7" s="525">
        <v>45.737000000000002</v>
      </c>
      <c r="BO7" s="525">
        <v>49.96</v>
      </c>
      <c r="BP7" s="525">
        <v>49.96</v>
      </c>
      <c r="BQ7" s="525">
        <v>49.96</v>
      </c>
      <c r="BR7" s="525">
        <v>48.576999999999998</v>
      </c>
      <c r="BS7" s="525">
        <v>24.658999999999999</v>
      </c>
      <c r="BT7" s="525">
        <v>0.57420000000000004</v>
      </c>
      <c r="BU7" s="525">
        <v>0</v>
      </c>
      <c r="BV7" s="525">
        <v>0</v>
      </c>
      <c r="BW7" s="525">
        <v>0</v>
      </c>
      <c r="BX7" s="525">
        <v>0</v>
      </c>
      <c r="BY7" s="525">
        <v>23.468591666666665</v>
      </c>
      <c r="BZ7"/>
      <c r="CB7" s="602" t="s">
        <v>380</v>
      </c>
      <c r="CC7" s="602">
        <v>1</v>
      </c>
      <c r="CD7" s="602">
        <v>2</v>
      </c>
      <c r="CE7" s="602">
        <v>3</v>
      </c>
      <c r="CF7" s="602">
        <v>4</v>
      </c>
      <c r="CG7" s="602">
        <v>5</v>
      </c>
      <c r="CH7" s="602">
        <v>6</v>
      </c>
      <c r="CI7" s="602">
        <v>7</v>
      </c>
      <c r="CJ7" s="602">
        <v>8</v>
      </c>
      <c r="CK7" s="602">
        <v>9</v>
      </c>
      <c r="CL7" s="602">
        <v>10</v>
      </c>
      <c r="CM7" s="602">
        <v>11</v>
      </c>
      <c r="CN7" s="602">
        <v>12</v>
      </c>
      <c r="CO7" s="602" t="s">
        <v>395</v>
      </c>
      <c r="CS7" s="520" t="s">
        <v>403</v>
      </c>
      <c r="CT7" s="521">
        <f t="shared" si="6"/>
        <v>0.125</v>
      </c>
      <c r="CU7" s="522">
        <v>4</v>
      </c>
      <c r="CV7" s="523">
        <f t="shared" si="7"/>
        <v>4</v>
      </c>
      <c r="CW7" s="519">
        <f t="shared" si="1"/>
        <v>0</v>
      </c>
      <c r="CX7" s="519">
        <f t="shared" si="0"/>
        <v>0</v>
      </c>
      <c r="CY7" s="519">
        <f t="shared" si="0"/>
        <v>0</v>
      </c>
      <c r="CZ7" s="519">
        <f t="shared" si="0"/>
        <v>0</v>
      </c>
      <c r="DA7" s="519">
        <f t="shared" si="0"/>
        <v>0</v>
      </c>
      <c r="DB7" s="519">
        <f t="shared" si="0"/>
        <v>0</v>
      </c>
      <c r="DC7" s="519">
        <f t="shared" si="0"/>
        <v>0</v>
      </c>
      <c r="DD7" s="519">
        <f t="shared" si="0"/>
        <v>0</v>
      </c>
      <c r="DE7" s="519">
        <f t="shared" si="0"/>
        <v>0</v>
      </c>
      <c r="DF7" s="519">
        <f t="shared" si="0"/>
        <v>0</v>
      </c>
      <c r="DG7" s="519">
        <f t="shared" si="0"/>
        <v>0</v>
      </c>
      <c r="DH7" s="519">
        <f t="shared" si="0"/>
        <v>0</v>
      </c>
    </row>
    <row r="8" spans="2:112">
      <c r="B8" s="610">
        <f>CHOOSE(B4,'Financial Model Inputs'!B23,'Financial Model Inputs'!C23,'Financial Model Inputs'!D23,'Financial Model Inputs'!E23,'Financial Model Inputs'!F23,'Financial Model Inputs'!G23,'Financial Model Inputs'!H23,'Financial Model Inputs'!I23,'Financial Model Inputs'!J23,'Financial Model Inputs'!K23,'Financial Model Inputs'!L23,'Financial Model Inputs'!M23)</f>
        <v>0</v>
      </c>
      <c r="C8" s="611"/>
      <c r="G8" s="555">
        <f t="shared" si="2"/>
        <v>4</v>
      </c>
      <c r="H8" s="556"/>
      <c r="I8" s="556">
        <f t="shared" si="3"/>
        <v>0</v>
      </c>
      <c r="J8" s="556">
        <f t="shared" si="8"/>
        <v>0</v>
      </c>
      <c r="K8" s="556">
        <f t="shared" si="8"/>
        <v>0</v>
      </c>
      <c r="L8" s="675" t="e">
        <f t="shared" si="9"/>
        <v>#DIV/0!</v>
      </c>
      <c r="M8" s="682">
        <v>0.99</v>
      </c>
      <c r="N8" s="683">
        <v>7.0000000000000001E-3</v>
      </c>
      <c r="O8" s="684">
        <f t="shared" si="4"/>
        <v>0.99299999999999999</v>
      </c>
      <c r="P8" s="557"/>
      <c r="Q8" s="558"/>
      <c r="R8" s="558"/>
      <c r="S8" s="559"/>
      <c r="T8" s="693" t="e">
        <f t="shared" si="5"/>
        <v>#DIV/0!</v>
      </c>
      <c r="U8" s="558">
        <f>$U$5*PRODUCT($O$6:O8)</f>
        <v>0</v>
      </c>
      <c r="V8" s="685">
        <f>SUM('8760 Data'!$H$3:$H$8762)*M8*PRODUCT($O$5:O8)</f>
        <v>0</v>
      </c>
      <c r="Y8" s="527" t="s">
        <v>293</v>
      </c>
      <c r="Z8" s="525">
        <v>0</v>
      </c>
      <c r="AA8" s="525">
        <v>0</v>
      </c>
      <c r="AB8" s="525">
        <v>0</v>
      </c>
      <c r="AC8" s="525">
        <v>0</v>
      </c>
      <c r="AD8" s="525">
        <v>0</v>
      </c>
      <c r="AE8" s="525">
        <v>0</v>
      </c>
      <c r="AF8" s="525">
        <v>0</v>
      </c>
      <c r="AG8" s="525">
        <v>14.406546666666667</v>
      </c>
      <c r="AH8" s="525">
        <v>42.650466666666674</v>
      </c>
      <c r="AI8" s="525">
        <v>45.777133333333339</v>
      </c>
      <c r="AJ8" s="525">
        <v>46.463533333333338</v>
      </c>
      <c r="AK8" s="525">
        <v>44.925166666666676</v>
      </c>
      <c r="AL8" s="525">
        <v>44.588466666666669</v>
      </c>
      <c r="AM8" s="525">
        <v>44.965533333333333</v>
      </c>
      <c r="AN8" s="525">
        <v>45.001666666666665</v>
      </c>
      <c r="AO8" s="525">
        <v>44.491333333333344</v>
      </c>
      <c r="AP8" s="525">
        <v>41.588733333333337</v>
      </c>
      <c r="AQ8" s="525">
        <v>19.849700000000002</v>
      </c>
      <c r="AR8" s="525">
        <v>0.28642066666666666</v>
      </c>
      <c r="AS8" s="525">
        <v>0</v>
      </c>
      <c r="AT8" s="525">
        <v>0</v>
      </c>
      <c r="AU8" s="525">
        <v>0</v>
      </c>
      <c r="AV8" s="525">
        <v>0</v>
      </c>
      <c r="AW8" s="525">
        <v>0</v>
      </c>
      <c r="AX8" s="525">
        <v>18.124779194444386</v>
      </c>
      <c r="AY8"/>
      <c r="AZ8" s="518">
        <v>41278</v>
      </c>
      <c r="BA8" s="525">
        <v>0</v>
      </c>
      <c r="BB8" s="525">
        <v>0</v>
      </c>
      <c r="BC8" s="525">
        <v>0</v>
      </c>
      <c r="BD8" s="525">
        <v>0</v>
      </c>
      <c r="BE8" s="525">
        <v>0</v>
      </c>
      <c r="BF8" s="525">
        <v>0</v>
      </c>
      <c r="BG8" s="525">
        <v>14.24</v>
      </c>
      <c r="BH8" s="525">
        <v>46.259</v>
      </c>
      <c r="BI8" s="525">
        <v>49.96</v>
      </c>
      <c r="BJ8" s="525">
        <v>49.96</v>
      </c>
      <c r="BK8" s="525">
        <v>49.96</v>
      </c>
      <c r="BL8" s="525">
        <v>49.96</v>
      </c>
      <c r="BM8" s="525">
        <v>49.96</v>
      </c>
      <c r="BN8" s="525">
        <v>33.664999999999999</v>
      </c>
      <c r="BO8" s="525">
        <v>49.274999999999999</v>
      </c>
      <c r="BP8" s="525">
        <v>49.96</v>
      </c>
      <c r="BQ8" s="525">
        <v>48.637</v>
      </c>
      <c r="BR8" s="525">
        <v>16.614000000000001</v>
      </c>
      <c r="BS8" s="525">
        <v>1.663</v>
      </c>
      <c r="BT8" s="525">
        <v>0</v>
      </c>
      <c r="BU8" s="525">
        <v>0</v>
      </c>
      <c r="BV8" s="525">
        <v>0</v>
      </c>
      <c r="BW8" s="525">
        <v>0</v>
      </c>
      <c r="BX8" s="525">
        <v>0</v>
      </c>
      <c r="BY8" s="525">
        <v>21.25470833333333</v>
      </c>
      <c r="BZ8"/>
      <c r="CB8" s="604">
        <v>1</v>
      </c>
      <c r="CC8" s="605">
        <v>0</v>
      </c>
      <c r="CD8" s="605">
        <v>0</v>
      </c>
      <c r="CE8" s="605">
        <v>0</v>
      </c>
      <c r="CF8" s="605">
        <v>0</v>
      </c>
      <c r="CG8" s="605">
        <v>0</v>
      </c>
      <c r="CH8" s="605">
        <v>0</v>
      </c>
      <c r="CI8" s="605">
        <v>0</v>
      </c>
      <c r="CJ8" s="605">
        <v>0</v>
      </c>
      <c r="CK8" s="605">
        <v>0</v>
      </c>
      <c r="CL8" s="605">
        <v>0</v>
      </c>
      <c r="CM8" s="605">
        <v>0</v>
      </c>
      <c r="CN8" s="605">
        <v>0</v>
      </c>
      <c r="CO8" s="605">
        <v>0</v>
      </c>
      <c r="CS8" s="520" t="s">
        <v>403</v>
      </c>
      <c r="CT8" s="521">
        <f t="shared" si="6"/>
        <v>0.16666666666666666</v>
      </c>
      <c r="CU8" s="522">
        <v>5</v>
      </c>
      <c r="CV8" s="523">
        <f t="shared" si="7"/>
        <v>5</v>
      </c>
      <c r="CW8" s="519">
        <f t="shared" si="1"/>
        <v>0</v>
      </c>
      <c r="CX8" s="519">
        <f t="shared" si="0"/>
        <v>0</v>
      </c>
      <c r="CY8" s="519">
        <f t="shared" si="0"/>
        <v>0</v>
      </c>
      <c r="CZ8" s="519">
        <f t="shared" si="0"/>
        <v>0</v>
      </c>
      <c r="DA8" s="519">
        <f t="shared" si="0"/>
        <v>0</v>
      </c>
      <c r="DB8" s="519">
        <f t="shared" si="0"/>
        <v>0</v>
      </c>
      <c r="DC8" s="519">
        <f t="shared" si="0"/>
        <v>0</v>
      </c>
      <c r="DD8" s="519">
        <f t="shared" si="0"/>
        <v>0</v>
      </c>
      <c r="DE8" s="519">
        <f t="shared" si="0"/>
        <v>0</v>
      </c>
      <c r="DF8" s="519">
        <f t="shared" si="0"/>
        <v>0</v>
      </c>
      <c r="DG8" s="519">
        <f t="shared" si="0"/>
        <v>0</v>
      </c>
      <c r="DH8" s="519">
        <f t="shared" si="0"/>
        <v>0</v>
      </c>
    </row>
    <row r="9" spans="2:112">
      <c r="B9" s="610"/>
      <c r="C9" s="611"/>
      <c r="G9" s="555">
        <f t="shared" si="2"/>
        <v>5</v>
      </c>
      <c r="H9" s="556"/>
      <c r="I9" s="556">
        <f t="shared" si="3"/>
        <v>0</v>
      </c>
      <c r="J9" s="556">
        <f t="shared" si="8"/>
        <v>0</v>
      </c>
      <c r="K9" s="556">
        <f t="shared" si="8"/>
        <v>0</v>
      </c>
      <c r="L9" s="675" t="e">
        <f t="shared" si="9"/>
        <v>#DIV/0!</v>
      </c>
      <c r="M9" s="682">
        <v>0.99</v>
      </c>
      <c r="N9" s="683">
        <v>7.0000000000000001E-3</v>
      </c>
      <c r="O9" s="684">
        <f t="shared" si="4"/>
        <v>0.99299999999999999</v>
      </c>
      <c r="P9" s="557"/>
      <c r="Q9" s="558"/>
      <c r="R9" s="558"/>
      <c r="S9" s="559"/>
      <c r="T9" s="693" t="e">
        <f t="shared" si="5"/>
        <v>#DIV/0!</v>
      </c>
      <c r="U9" s="558">
        <f>$U$5*PRODUCT($O$6:O9)</f>
        <v>0</v>
      </c>
      <c r="V9" s="685">
        <f>SUM('8760 Data'!$H$3:$H$8762)*M9*PRODUCT($O$5:O9)</f>
        <v>0</v>
      </c>
      <c r="Y9" s="527" t="s">
        <v>294</v>
      </c>
      <c r="Z9" s="525">
        <v>0</v>
      </c>
      <c r="AA9" s="525">
        <v>0</v>
      </c>
      <c r="AB9" s="525">
        <v>0</v>
      </c>
      <c r="AC9" s="525">
        <v>0</v>
      </c>
      <c r="AD9" s="525">
        <v>0</v>
      </c>
      <c r="AE9" s="525">
        <v>0</v>
      </c>
      <c r="AF9" s="525">
        <v>0</v>
      </c>
      <c r="AG9" s="525">
        <v>5.3588548387096795</v>
      </c>
      <c r="AH9" s="525">
        <v>31.859612903225806</v>
      </c>
      <c r="AI9" s="525">
        <v>35.61077419354838</v>
      </c>
      <c r="AJ9" s="525">
        <v>37.234903225806448</v>
      </c>
      <c r="AK9" s="525">
        <v>36.391806451612894</v>
      </c>
      <c r="AL9" s="525">
        <v>35.813258064516127</v>
      </c>
      <c r="AM9" s="525">
        <v>35.835709677419359</v>
      </c>
      <c r="AN9" s="525">
        <v>36.350161290322575</v>
      </c>
      <c r="AO9" s="525">
        <v>36.251483870967739</v>
      </c>
      <c r="AP9" s="525">
        <v>31.683032258064507</v>
      </c>
      <c r="AQ9" s="525">
        <v>7.2393870967741911</v>
      </c>
      <c r="AR9" s="525">
        <v>0</v>
      </c>
      <c r="AS9" s="525">
        <v>0</v>
      </c>
      <c r="AT9" s="525">
        <v>0</v>
      </c>
      <c r="AU9" s="525">
        <v>0</v>
      </c>
      <c r="AV9" s="525">
        <v>0</v>
      </c>
      <c r="AW9" s="525">
        <v>0</v>
      </c>
      <c r="AX9" s="525">
        <v>13.734540994623666</v>
      </c>
      <c r="AY9"/>
      <c r="AZ9" s="518">
        <v>41279</v>
      </c>
      <c r="BA9" s="525">
        <v>0</v>
      </c>
      <c r="BB9" s="525">
        <v>0</v>
      </c>
      <c r="BC9" s="525">
        <v>0</v>
      </c>
      <c r="BD9" s="525">
        <v>0</v>
      </c>
      <c r="BE9" s="525">
        <v>0</v>
      </c>
      <c r="BF9" s="525">
        <v>0</v>
      </c>
      <c r="BG9" s="525">
        <v>15.919</v>
      </c>
      <c r="BH9" s="525">
        <v>48.048000000000002</v>
      </c>
      <c r="BI9" s="525">
        <v>49.96</v>
      </c>
      <c r="BJ9" s="525">
        <v>49.96</v>
      </c>
      <c r="BK9" s="525">
        <v>49.96</v>
      </c>
      <c r="BL9" s="525">
        <v>49.96</v>
      </c>
      <c r="BM9" s="525">
        <v>49.96</v>
      </c>
      <c r="BN9" s="525">
        <v>49.96</v>
      </c>
      <c r="BO9" s="525">
        <v>49.96</v>
      </c>
      <c r="BP9" s="525">
        <v>49.96</v>
      </c>
      <c r="BQ9" s="525">
        <v>49.96</v>
      </c>
      <c r="BR9" s="525">
        <v>49.96</v>
      </c>
      <c r="BS9" s="525">
        <v>28.641999999999999</v>
      </c>
      <c r="BT9" s="525">
        <v>1.222</v>
      </c>
      <c r="BU9" s="525">
        <v>0</v>
      </c>
      <c r="BV9" s="525">
        <v>0</v>
      </c>
      <c r="BW9" s="525">
        <v>0</v>
      </c>
      <c r="BX9" s="525">
        <v>0</v>
      </c>
      <c r="BY9" s="525">
        <v>24.726291666666668</v>
      </c>
      <c r="BZ9"/>
      <c r="CB9" s="604">
        <v>2</v>
      </c>
      <c r="CC9" s="605">
        <v>0</v>
      </c>
      <c r="CD9" s="605">
        <v>0</v>
      </c>
      <c r="CE9" s="605">
        <v>0</v>
      </c>
      <c r="CF9" s="605">
        <v>0</v>
      </c>
      <c r="CG9" s="605">
        <v>0</v>
      </c>
      <c r="CH9" s="605">
        <v>0</v>
      </c>
      <c r="CI9" s="605">
        <v>0</v>
      </c>
      <c r="CJ9" s="605">
        <v>0</v>
      </c>
      <c r="CK9" s="605">
        <v>0</v>
      </c>
      <c r="CL9" s="605">
        <v>0</v>
      </c>
      <c r="CM9" s="605">
        <v>0</v>
      </c>
      <c r="CN9" s="605">
        <v>0</v>
      </c>
      <c r="CO9" s="605">
        <v>0</v>
      </c>
      <c r="CS9" s="520" t="s">
        <v>403</v>
      </c>
      <c r="CT9" s="521">
        <f t="shared" si="6"/>
        <v>0.20833333333333331</v>
      </c>
      <c r="CU9" s="522">
        <v>6</v>
      </c>
      <c r="CV9" s="523">
        <f t="shared" si="7"/>
        <v>6</v>
      </c>
      <c r="CW9" s="519">
        <f t="shared" si="1"/>
        <v>0</v>
      </c>
      <c r="CX9" s="519">
        <f t="shared" si="0"/>
        <v>0</v>
      </c>
      <c r="CY9" s="519">
        <f t="shared" si="0"/>
        <v>0</v>
      </c>
      <c r="CZ9" s="519">
        <f t="shared" si="0"/>
        <v>0</v>
      </c>
      <c r="DA9" s="519">
        <f t="shared" si="0"/>
        <v>0</v>
      </c>
      <c r="DB9" s="519">
        <f t="shared" si="0"/>
        <v>0</v>
      </c>
      <c r="DC9" s="519">
        <f t="shared" si="0"/>
        <v>0</v>
      </c>
      <c r="DD9" s="519">
        <f t="shared" si="0"/>
        <v>0</v>
      </c>
      <c r="DE9" s="519">
        <f t="shared" si="0"/>
        <v>0</v>
      </c>
      <c r="DF9" s="519">
        <f t="shared" si="0"/>
        <v>0</v>
      </c>
      <c r="DG9" s="519">
        <f t="shared" si="0"/>
        <v>1.2106918238993711E-3</v>
      </c>
      <c r="DH9" s="519">
        <f t="shared" si="0"/>
        <v>1.3809355345911949E-3</v>
      </c>
    </row>
    <row r="10" spans="2:112">
      <c r="B10" s="612" t="s">
        <v>393</v>
      </c>
      <c r="C10" s="611"/>
      <c r="G10" s="555">
        <f t="shared" si="2"/>
        <v>6</v>
      </c>
      <c r="H10" s="556"/>
      <c r="I10" s="556">
        <f t="shared" si="3"/>
        <v>0</v>
      </c>
      <c r="J10" s="556">
        <f t="shared" si="8"/>
        <v>0</v>
      </c>
      <c r="K10" s="556">
        <f t="shared" si="8"/>
        <v>0</v>
      </c>
      <c r="L10" s="675" t="e">
        <f t="shared" si="9"/>
        <v>#DIV/0!</v>
      </c>
      <c r="M10" s="682">
        <v>0.99</v>
      </c>
      <c r="N10" s="683">
        <v>7.0000000000000001E-3</v>
      </c>
      <c r="O10" s="684">
        <f t="shared" si="4"/>
        <v>0.99299999999999999</v>
      </c>
      <c r="P10" s="557"/>
      <c r="Q10" s="558"/>
      <c r="R10" s="558"/>
      <c r="S10" s="559"/>
      <c r="T10" s="693" t="e">
        <f t="shared" si="5"/>
        <v>#DIV/0!</v>
      </c>
      <c r="U10" s="558">
        <f>$U$5*PRODUCT($O$6:O10)</f>
        <v>0</v>
      </c>
      <c r="V10" s="685">
        <f>SUM('8760 Data'!$H$3:$H$8762)*M10*PRODUCT($O$5:O10)</f>
        <v>0</v>
      </c>
      <c r="Y10" s="527" t="s">
        <v>295</v>
      </c>
      <c r="Z10" s="525">
        <v>0</v>
      </c>
      <c r="AA10" s="525">
        <v>0</v>
      </c>
      <c r="AB10" s="525">
        <v>0</v>
      </c>
      <c r="AC10" s="525">
        <v>0</v>
      </c>
      <c r="AD10" s="525">
        <v>0</v>
      </c>
      <c r="AE10" s="525">
        <v>0</v>
      </c>
      <c r="AF10" s="525">
        <v>0</v>
      </c>
      <c r="AG10" s="525">
        <v>1.7081333333333335</v>
      </c>
      <c r="AH10" s="525">
        <v>22.035883333333334</v>
      </c>
      <c r="AI10" s="525">
        <v>30.356400000000004</v>
      </c>
      <c r="AJ10" s="525">
        <v>30.925066666666673</v>
      </c>
      <c r="AK10" s="525">
        <v>30.486233333333328</v>
      </c>
      <c r="AL10" s="525">
        <v>30.805999999999997</v>
      </c>
      <c r="AM10" s="525">
        <v>30.540500000000002</v>
      </c>
      <c r="AN10" s="525">
        <v>31.756799999999998</v>
      </c>
      <c r="AO10" s="525">
        <v>32.048966666666665</v>
      </c>
      <c r="AP10" s="525">
        <v>27.961723333333332</v>
      </c>
      <c r="AQ10" s="525">
        <v>4.6724833333333331</v>
      </c>
      <c r="AR10" s="525">
        <v>0</v>
      </c>
      <c r="AS10" s="525">
        <v>0</v>
      </c>
      <c r="AT10" s="525">
        <v>0</v>
      </c>
      <c r="AU10" s="525">
        <v>0</v>
      </c>
      <c r="AV10" s="525">
        <v>0</v>
      </c>
      <c r="AW10" s="525">
        <v>0</v>
      </c>
      <c r="AX10" s="525">
        <v>11.387424583333338</v>
      </c>
      <c r="AY10"/>
      <c r="AZ10" s="518">
        <v>41280</v>
      </c>
      <c r="BA10" s="525">
        <v>0</v>
      </c>
      <c r="BB10" s="525">
        <v>0</v>
      </c>
      <c r="BC10" s="525">
        <v>0</v>
      </c>
      <c r="BD10" s="525">
        <v>0</v>
      </c>
      <c r="BE10" s="525">
        <v>0</v>
      </c>
      <c r="BF10" s="525">
        <v>0</v>
      </c>
      <c r="BG10" s="525">
        <v>15.353999999999999</v>
      </c>
      <c r="BH10" s="525">
        <v>47.988999999999997</v>
      </c>
      <c r="BI10" s="525">
        <v>49.96</v>
      </c>
      <c r="BJ10" s="525">
        <v>49.96</v>
      </c>
      <c r="BK10" s="525">
        <v>49.96</v>
      </c>
      <c r="BL10" s="525">
        <v>49.96</v>
      </c>
      <c r="BM10" s="525">
        <v>49.96</v>
      </c>
      <c r="BN10" s="525">
        <v>49.96</v>
      </c>
      <c r="BO10" s="525">
        <v>49.96</v>
      </c>
      <c r="BP10" s="525">
        <v>49.96</v>
      </c>
      <c r="BQ10" s="525">
        <v>49.96</v>
      </c>
      <c r="BR10" s="525">
        <v>49.96</v>
      </c>
      <c r="BS10" s="525">
        <v>29.044</v>
      </c>
      <c r="BT10" s="525">
        <v>1.244</v>
      </c>
      <c r="BU10" s="525">
        <v>0</v>
      </c>
      <c r="BV10" s="525">
        <v>0</v>
      </c>
      <c r="BW10" s="525">
        <v>0</v>
      </c>
      <c r="BX10" s="525">
        <v>0</v>
      </c>
      <c r="BY10" s="525">
        <v>24.717958333333332</v>
      </c>
      <c r="BZ10"/>
      <c r="CB10" s="604">
        <v>3</v>
      </c>
      <c r="CC10" s="605">
        <v>0</v>
      </c>
      <c r="CD10" s="605">
        <v>0</v>
      </c>
      <c r="CE10" s="605">
        <v>0</v>
      </c>
      <c r="CF10" s="605">
        <v>0</v>
      </c>
      <c r="CG10" s="605">
        <v>0</v>
      </c>
      <c r="CH10" s="605">
        <v>0</v>
      </c>
      <c r="CI10" s="605">
        <v>0</v>
      </c>
      <c r="CJ10" s="605">
        <v>0</v>
      </c>
      <c r="CK10" s="605">
        <v>0</v>
      </c>
      <c r="CL10" s="605">
        <v>0</v>
      </c>
      <c r="CM10" s="605">
        <v>0</v>
      </c>
      <c r="CN10" s="605">
        <v>0</v>
      </c>
      <c r="CO10" s="605">
        <v>0</v>
      </c>
      <c r="CS10" s="520" t="s">
        <v>403</v>
      </c>
      <c r="CT10" s="521">
        <f t="shared" si="6"/>
        <v>0.24999999999999997</v>
      </c>
      <c r="CU10" s="522">
        <v>7</v>
      </c>
      <c r="CV10" s="523">
        <f t="shared" si="7"/>
        <v>7</v>
      </c>
      <c r="CW10" s="519">
        <f t="shared" si="1"/>
        <v>0.17280856918238993</v>
      </c>
      <c r="CX10" s="519">
        <f t="shared" si="0"/>
        <v>5.3061124213836477E-2</v>
      </c>
      <c r="CY10" s="519">
        <f t="shared" si="0"/>
        <v>2.6415094339622639E-3</v>
      </c>
      <c r="CZ10" s="519">
        <f t="shared" si="0"/>
        <v>0</v>
      </c>
      <c r="DA10" s="519">
        <f t="shared" si="0"/>
        <v>0</v>
      </c>
      <c r="DB10" s="519">
        <f t="shared" si="0"/>
        <v>0</v>
      </c>
      <c r="DC10" s="519">
        <f t="shared" si="0"/>
        <v>0</v>
      </c>
      <c r="DD10" s="519">
        <f t="shared" si="0"/>
        <v>0</v>
      </c>
      <c r="DE10" s="519">
        <f t="shared" si="0"/>
        <v>3.4562893081761005E-2</v>
      </c>
      <c r="DF10" s="519">
        <f t="shared" si="0"/>
        <v>0.24143081761006291</v>
      </c>
      <c r="DG10" s="519">
        <f t="shared" si="0"/>
        <v>0.46646029874213835</v>
      </c>
      <c r="DH10" s="519">
        <f t="shared" si="0"/>
        <v>0.43071540880503145</v>
      </c>
    </row>
    <row r="11" spans="2:112">
      <c r="B11" s="610">
        <v>1</v>
      </c>
      <c r="C11" s="611">
        <f>CHOOSE(B11,'Financial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1" s="555">
        <f t="shared" si="2"/>
        <v>7</v>
      </c>
      <c r="H11" s="556"/>
      <c r="I11" s="556">
        <f t="shared" si="3"/>
        <v>0</v>
      </c>
      <c r="J11" s="556">
        <f t="shared" si="8"/>
        <v>0</v>
      </c>
      <c r="K11" s="556">
        <f t="shared" si="8"/>
        <v>0</v>
      </c>
      <c r="L11" s="675" t="e">
        <f t="shared" si="9"/>
        <v>#DIV/0!</v>
      </c>
      <c r="M11" s="682">
        <v>0.99</v>
      </c>
      <c r="N11" s="683">
        <v>7.0000000000000001E-3</v>
      </c>
      <c r="O11" s="684">
        <f t="shared" si="4"/>
        <v>0.99299999999999999</v>
      </c>
      <c r="P11" s="557"/>
      <c r="Q11" s="558"/>
      <c r="R11" s="558"/>
      <c r="S11" s="559"/>
      <c r="T11" s="693" t="e">
        <f t="shared" si="5"/>
        <v>#DIV/0!</v>
      </c>
      <c r="U11" s="558">
        <f>$U$5*PRODUCT($O$6:O11)</f>
        <v>0</v>
      </c>
      <c r="V11" s="685">
        <f>SUM('8760 Data'!$H$3:$H$8762)*M11*PRODUCT($O$5:O11)</f>
        <v>0</v>
      </c>
      <c r="Y11" s="527" t="s">
        <v>296</v>
      </c>
      <c r="Z11" s="525">
        <v>0</v>
      </c>
      <c r="AA11" s="525">
        <v>0</v>
      </c>
      <c r="AB11" s="525">
        <v>0</v>
      </c>
      <c r="AC11" s="525">
        <v>0</v>
      </c>
      <c r="AD11" s="525">
        <v>0</v>
      </c>
      <c r="AE11" s="525">
        <v>0</v>
      </c>
      <c r="AF11" s="525">
        <v>0</v>
      </c>
      <c r="AG11" s="525">
        <v>1.7984193548387093</v>
      </c>
      <c r="AH11" s="525">
        <v>24.432119354838708</v>
      </c>
      <c r="AI11" s="525">
        <v>34.89806451612904</v>
      </c>
      <c r="AJ11" s="525">
        <v>37.09029032258065</v>
      </c>
      <c r="AK11" s="525">
        <v>35.412290322580645</v>
      </c>
      <c r="AL11" s="525">
        <v>34.290064516129029</v>
      </c>
      <c r="AM11" s="525">
        <v>35.137645161290322</v>
      </c>
      <c r="AN11" s="525">
        <v>36.835129032258052</v>
      </c>
      <c r="AO11" s="525">
        <v>36.629838709677422</v>
      </c>
      <c r="AP11" s="525">
        <v>34.202870967741944</v>
      </c>
      <c r="AQ11" s="525">
        <v>9.0466129032258085</v>
      </c>
      <c r="AR11" s="525">
        <v>0</v>
      </c>
      <c r="AS11" s="525">
        <v>0</v>
      </c>
      <c r="AT11" s="525">
        <v>0</v>
      </c>
      <c r="AU11" s="525">
        <v>0</v>
      </c>
      <c r="AV11" s="525">
        <v>0</v>
      </c>
      <c r="AW11" s="525">
        <v>0</v>
      </c>
      <c r="AX11" s="525">
        <v>13.323889381720418</v>
      </c>
      <c r="AY11"/>
      <c r="AZ11" s="518">
        <v>41281</v>
      </c>
      <c r="BA11" s="525">
        <v>0</v>
      </c>
      <c r="BB11" s="525">
        <v>0</v>
      </c>
      <c r="BC11" s="525">
        <v>0</v>
      </c>
      <c r="BD11" s="525">
        <v>0</v>
      </c>
      <c r="BE11" s="525">
        <v>0</v>
      </c>
      <c r="BF11" s="525">
        <v>0</v>
      </c>
      <c r="BG11" s="525">
        <v>15.026999999999999</v>
      </c>
      <c r="BH11" s="525">
        <v>48.322000000000003</v>
      </c>
      <c r="BI11" s="525">
        <v>49.96</v>
      </c>
      <c r="BJ11" s="525">
        <v>49.96</v>
      </c>
      <c r="BK11" s="525">
        <v>49.96</v>
      </c>
      <c r="BL11" s="525">
        <v>49.96</v>
      </c>
      <c r="BM11" s="525">
        <v>49.96</v>
      </c>
      <c r="BN11" s="525">
        <v>49.96</v>
      </c>
      <c r="BO11" s="525">
        <v>49.96</v>
      </c>
      <c r="BP11" s="525">
        <v>49.96</v>
      </c>
      <c r="BQ11" s="525">
        <v>49.96</v>
      </c>
      <c r="BR11" s="525">
        <v>49.96</v>
      </c>
      <c r="BS11" s="525">
        <v>29.443000000000001</v>
      </c>
      <c r="BT11" s="525">
        <v>1.258</v>
      </c>
      <c r="BU11" s="525">
        <v>0</v>
      </c>
      <c r="BV11" s="525">
        <v>0</v>
      </c>
      <c r="BW11" s="525">
        <v>0</v>
      </c>
      <c r="BX11" s="525">
        <v>0</v>
      </c>
      <c r="BY11" s="525">
        <v>24.735416666666666</v>
      </c>
      <c r="BZ11"/>
      <c r="CB11" s="604">
        <v>4</v>
      </c>
      <c r="CC11" s="605">
        <v>0</v>
      </c>
      <c r="CD11" s="605">
        <v>0</v>
      </c>
      <c r="CE11" s="605">
        <v>0</v>
      </c>
      <c r="CF11" s="605">
        <v>0</v>
      </c>
      <c r="CG11" s="605">
        <v>0</v>
      </c>
      <c r="CH11" s="605">
        <v>0</v>
      </c>
      <c r="CI11" s="605">
        <v>0</v>
      </c>
      <c r="CJ11" s="605">
        <v>0</v>
      </c>
      <c r="CK11" s="605">
        <v>0</v>
      </c>
      <c r="CL11" s="605">
        <v>0</v>
      </c>
      <c r="CM11" s="605">
        <v>0</v>
      </c>
      <c r="CN11" s="605">
        <v>0</v>
      </c>
      <c r="CO11" s="605">
        <v>0</v>
      </c>
      <c r="CS11" s="520" t="s">
        <v>403</v>
      </c>
      <c r="CT11" s="521">
        <f t="shared" si="6"/>
        <v>0.29166666666666663</v>
      </c>
      <c r="CU11" s="522">
        <v>8</v>
      </c>
      <c r="CV11" s="523">
        <f t="shared" si="7"/>
        <v>8</v>
      </c>
      <c r="CW11" s="519">
        <f t="shared" si="1"/>
        <v>0.73342669025157226</v>
      </c>
      <c r="CX11" s="519">
        <f t="shared" si="0"/>
        <v>0.56890231918238987</v>
      </c>
      <c r="CY11" s="519">
        <f t="shared" si="0"/>
        <v>0.46148290094339622</v>
      </c>
      <c r="CZ11" s="519">
        <f t="shared" si="0"/>
        <v>0.31230738993710688</v>
      </c>
      <c r="DA11" s="519">
        <f t="shared" si="0"/>
        <v>9.025894261006287E-2</v>
      </c>
      <c r="DB11" s="519">
        <f t="shared" si="0"/>
        <v>3.4272307389937098E-2</v>
      </c>
      <c r="DC11" s="519">
        <f t="shared" si="0"/>
        <v>3.4532232704402518E-2</v>
      </c>
      <c r="DD11" s="519">
        <f t="shared" si="0"/>
        <v>0.16556112421383648</v>
      </c>
      <c r="DE11" s="519">
        <f t="shared" si="0"/>
        <v>0.541311320754717</v>
      </c>
      <c r="DF11" s="519">
        <f t="shared" si="0"/>
        <v>0.93064563679245271</v>
      </c>
      <c r="DG11" s="519">
        <f t="shared" si="0"/>
        <v>0.98191823899371067</v>
      </c>
      <c r="DH11" s="519">
        <f t="shared" si="0"/>
        <v>0.96387578616352199</v>
      </c>
    </row>
    <row r="12" spans="2:112">
      <c r="B12" s="610">
        <v>2</v>
      </c>
      <c r="C12" s="611">
        <f>CHOOSE(B12,'Financial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2" s="555">
        <f t="shared" si="2"/>
        <v>8</v>
      </c>
      <c r="H12" s="556"/>
      <c r="I12" s="556">
        <f t="shared" si="3"/>
        <v>0</v>
      </c>
      <c r="J12" s="556">
        <f t="shared" si="8"/>
        <v>0</v>
      </c>
      <c r="K12" s="556">
        <f t="shared" si="8"/>
        <v>0</v>
      </c>
      <c r="L12" s="675" t="e">
        <f t="shared" si="9"/>
        <v>#DIV/0!</v>
      </c>
      <c r="M12" s="682">
        <v>0.99</v>
      </c>
      <c r="N12" s="683">
        <v>7.0000000000000001E-3</v>
      </c>
      <c r="O12" s="684">
        <f t="shared" si="4"/>
        <v>0.99299999999999999</v>
      </c>
      <c r="P12" s="557"/>
      <c r="Q12" s="558"/>
      <c r="R12" s="558"/>
      <c r="S12" s="559"/>
      <c r="T12" s="693" t="e">
        <f t="shared" si="5"/>
        <v>#DIV/0!</v>
      </c>
      <c r="U12" s="558">
        <f>$U$5*PRODUCT($O$6:O12)</f>
        <v>0</v>
      </c>
      <c r="V12" s="685">
        <f>SUM('8760 Data'!$H$3:$H$8762)*M12*PRODUCT($O$5:O12)</f>
        <v>0</v>
      </c>
      <c r="Y12" s="527" t="s">
        <v>297</v>
      </c>
      <c r="Z12" s="525">
        <v>0</v>
      </c>
      <c r="AA12" s="525">
        <v>0</v>
      </c>
      <c r="AB12" s="525">
        <v>0</v>
      </c>
      <c r="AC12" s="525">
        <v>0</v>
      </c>
      <c r="AD12" s="525">
        <v>0</v>
      </c>
      <c r="AE12" s="525">
        <v>0</v>
      </c>
      <c r="AF12" s="525">
        <v>0</v>
      </c>
      <c r="AG12" s="525">
        <v>8.5730322580645151</v>
      </c>
      <c r="AH12" s="525">
        <v>37.402196774193541</v>
      </c>
      <c r="AI12" s="525">
        <v>41.332225806451611</v>
      </c>
      <c r="AJ12" s="525">
        <v>41.842387096774203</v>
      </c>
      <c r="AK12" s="525">
        <v>41.080000000000013</v>
      </c>
      <c r="AL12" s="525">
        <v>41.220580645161306</v>
      </c>
      <c r="AM12" s="525">
        <v>42.74512903225807</v>
      </c>
      <c r="AN12" s="525">
        <v>43.291451612903238</v>
      </c>
      <c r="AO12" s="525">
        <v>43.135193548387107</v>
      </c>
      <c r="AP12" s="525">
        <v>40.263129032258071</v>
      </c>
      <c r="AQ12" s="525">
        <v>16.492974193548385</v>
      </c>
      <c r="AR12" s="525">
        <v>0</v>
      </c>
      <c r="AS12" s="525">
        <v>0</v>
      </c>
      <c r="AT12" s="525">
        <v>0</v>
      </c>
      <c r="AU12" s="525">
        <v>0</v>
      </c>
      <c r="AV12" s="525">
        <v>0</v>
      </c>
      <c r="AW12" s="525">
        <v>0</v>
      </c>
      <c r="AX12" s="525">
        <v>16.557429166666623</v>
      </c>
      <c r="AY12"/>
      <c r="AZ12" s="518">
        <v>41282</v>
      </c>
      <c r="BA12" s="525">
        <v>0</v>
      </c>
      <c r="BB12" s="525">
        <v>0</v>
      </c>
      <c r="BC12" s="525">
        <v>0</v>
      </c>
      <c r="BD12" s="525">
        <v>0</v>
      </c>
      <c r="BE12" s="525">
        <v>0</v>
      </c>
      <c r="BF12" s="525">
        <v>0</v>
      </c>
      <c r="BG12" s="525">
        <v>14.577</v>
      </c>
      <c r="BH12" s="525">
        <v>48.168999999999997</v>
      </c>
      <c r="BI12" s="525">
        <v>49.96</v>
      </c>
      <c r="BJ12" s="525">
        <v>49.96</v>
      </c>
      <c r="BK12" s="525">
        <v>49.96</v>
      </c>
      <c r="BL12" s="525">
        <v>49.96</v>
      </c>
      <c r="BM12" s="525">
        <v>49.96</v>
      </c>
      <c r="BN12" s="525">
        <v>49.96</v>
      </c>
      <c r="BO12" s="525">
        <v>49.96</v>
      </c>
      <c r="BP12" s="525">
        <v>49.96</v>
      </c>
      <c r="BQ12" s="525">
        <v>49.96</v>
      </c>
      <c r="BR12" s="525">
        <v>49.96</v>
      </c>
      <c r="BS12" s="525">
        <v>29.443000000000001</v>
      </c>
      <c r="BT12" s="525">
        <v>1.3240000000000001</v>
      </c>
      <c r="BU12" s="525">
        <v>0</v>
      </c>
      <c r="BV12" s="525">
        <v>0</v>
      </c>
      <c r="BW12" s="525">
        <v>0</v>
      </c>
      <c r="BX12" s="525">
        <v>0</v>
      </c>
      <c r="BY12" s="525">
        <v>24.713041666666665</v>
      </c>
      <c r="BZ12"/>
      <c r="CB12" s="604">
        <v>5</v>
      </c>
      <c r="CC12" s="605">
        <v>0</v>
      </c>
      <c r="CD12" s="605">
        <v>0</v>
      </c>
      <c r="CE12" s="605">
        <v>0</v>
      </c>
      <c r="CF12" s="605">
        <v>0</v>
      </c>
      <c r="CG12" s="605">
        <v>0</v>
      </c>
      <c r="CH12" s="605">
        <v>0</v>
      </c>
      <c r="CI12" s="605">
        <v>0</v>
      </c>
      <c r="CJ12" s="605">
        <v>0</v>
      </c>
      <c r="CK12" s="605">
        <v>0</v>
      </c>
      <c r="CL12" s="605">
        <v>0</v>
      </c>
      <c r="CM12" s="605">
        <v>0</v>
      </c>
      <c r="CN12" s="605">
        <v>0</v>
      </c>
      <c r="CO12" s="605">
        <v>0</v>
      </c>
      <c r="CS12" s="520" t="s">
        <v>403</v>
      </c>
      <c r="CT12" s="521">
        <f t="shared" si="6"/>
        <v>0.33333333333333331</v>
      </c>
      <c r="CU12" s="522">
        <v>9</v>
      </c>
      <c r="CV12" s="523">
        <f t="shared" si="7"/>
        <v>9</v>
      </c>
      <c r="CW12" s="519">
        <f t="shared" si="1"/>
        <v>0.8901041666666667</v>
      </c>
      <c r="CX12" s="519">
        <f t="shared" si="0"/>
        <v>0.7661507468553459</v>
      </c>
      <c r="CY12" s="519">
        <f t="shared" si="0"/>
        <v>0.92038620283018868</v>
      </c>
      <c r="CZ12" s="519">
        <f t="shared" si="0"/>
        <v>0.93499213836477979</v>
      </c>
      <c r="DA12" s="519">
        <f t="shared" si="0"/>
        <v>0.59702731918238994</v>
      </c>
      <c r="DB12" s="519">
        <f t="shared" si="0"/>
        <v>0.44085593553459118</v>
      </c>
      <c r="DC12" s="519">
        <f t="shared" si="0"/>
        <v>0.51458333333333339</v>
      </c>
      <c r="DD12" s="519">
        <f t="shared" si="0"/>
        <v>0.7494693396226414</v>
      </c>
      <c r="DE12" s="519">
        <f t="shared" si="0"/>
        <v>0.79075078616352201</v>
      </c>
      <c r="DF12" s="519">
        <f t="shared" si="0"/>
        <v>0.98191823899371067</v>
      </c>
      <c r="DG12" s="519">
        <f t="shared" si="0"/>
        <v>0.98191823899371067</v>
      </c>
      <c r="DH12" s="519">
        <f t="shared" si="0"/>
        <v>0.98191823899371067</v>
      </c>
    </row>
    <row r="13" spans="2:112">
      <c r="B13" s="610">
        <v>3</v>
      </c>
      <c r="C13" s="611">
        <f>CHOOSE(B13,'Financial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3" s="555">
        <f t="shared" si="2"/>
        <v>9</v>
      </c>
      <c r="H13" s="556"/>
      <c r="I13" s="556">
        <f t="shared" si="3"/>
        <v>0</v>
      </c>
      <c r="J13" s="556">
        <f t="shared" si="8"/>
        <v>0</v>
      </c>
      <c r="K13" s="556">
        <f t="shared" si="8"/>
        <v>0</v>
      </c>
      <c r="L13" s="675" t="e">
        <f t="shared" si="9"/>
        <v>#DIV/0!</v>
      </c>
      <c r="M13" s="682">
        <v>0.99</v>
      </c>
      <c r="N13" s="683">
        <v>7.0000000000000001E-3</v>
      </c>
      <c r="O13" s="684">
        <f t="shared" si="4"/>
        <v>0.99299999999999999</v>
      </c>
      <c r="P13" s="557"/>
      <c r="Q13" s="558"/>
      <c r="R13" s="558"/>
      <c r="S13" s="559"/>
      <c r="T13" s="693" t="e">
        <f t="shared" si="5"/>
        <v>#DIV/0!</v>
      </c>
      <c r="U13" s="558">
        <f>$U$5*PRODUCT($O$6:O13)</f>
        <v>0</v>
      </c>
      <c r="V13" s="685">
        <f>SUM('8760 Data'!$H$3:$H$8762)*M13*PRODUCT($O$5:O13)</f>
        <v>0</v>
      </c>
      <c r="Y13" s="527" t="s">
        <v>298</v>
      </c>
      <c r="Z13" s="525">
        <v>0</v>
      </c>
      <c r="AA13" s="525">
        <v>0</v>
      </c>
      <c r="AB13" s="525">
        <v>0</v>
      </c>
      <c r="AC13" s="525">
        <v>0</v>
      </c>
      <c r="AD13" s="525">
        <v>0</v>
      </c>
      <c r="AE13" s="525">
        <v>0</v>
      </c>
      <c r="AF13" s="525">
        <v>1.3407300000000002</v>
      </c>
      <c r="AG13" s="525">
        <v>27.240856666666666</v>
      </c>
      <c r="AH13" s="525">
        <v>41.90053333333335</v>
      </c>
      <c r="AI13" s="525">
        <v>42.79610000000001</v>
      </c>
      <c r="AJ13" s="525">
        <v>42.261766666666674</v>
      </c>
      <c r="AK13" s="525">
        <v>43.462266666666679</v>
      </c>
      <c r="AL13" s="525">
        <v>43.916866666666678</v>
      </c>
      <c r="AM13" s="525">
        <v>44.890800000000013</v>
      </c>
      <c r="AN13" s="525">
        <v>41.08400000000001</v>
      </c>
      <c r="AO13" s="525">
        <v>41.200766666666681</v>
      </c>
      <c r="AP13" s="525">
        <v>42.810466666666677</v>
      </c>
      <c r="AQ13" s="525">
        <v>26.258463333333339</v>
      </c>
      <c r="AR13" s="525">
        <v>0.87794666666666643</v>
      </c>
      <c r="AS13" s="525">
        <v>0</v>
      </c>
      <c r="AT13" s="525">
        <v>0</v>
      </c>
      <c r="AU13" s="525">
        <v>0</v>
      </c>
      <c r="AV13" s="525">
        <v>0</v>
      </c>
      <c r="AW13" s="525">
        <v>0</v>
      </c>
      <c r="AX13" s="525">
        <v>18.335065138888826</v>
      </c>
      <c r="AY13"/>
      <c r="AZ13" s="518">
        <v>41283</v>
      </c>
      <c r="BA13" s="525">
        <v>0</v>
      </c>
      <c r="BB13" s="525">
        <v>0</v>
      </c>
      <c r="BC13" s="525">
        <v>0</v>
      </c>
      <c r="BD13" s="525">
        <v>0</v>
      </c>
      <c r="BE13" s="525">
        <v>0</v>
      </c>
      <c r="BF13" s="525">
        <v>0</v>
      </c>
      <c r="BG13" s="525">
        <v>12.002000000000001</v>
      </c>
      <c r="BH13" s="525">
        <v>44.491</v>
      </c>
      <c r="BI13" s="525">
        <v>49.96</v>
      </c>
      <c r="BJ13" s="525">
        <v>49.96</v>
      </c>
      <c r="BK13" s="525">
        <v>49.96</v>
      </c>
      <c r="BL13" s="525">
        <v>49.96</v>
      </c>
      <c r="BM13" s="525">
        <v>49.96</v>
      </c>
      <c r="BN13" s="525">
        <v>49.96</v>
      </c>
      <c r="BO13" s="525">
        <v>49.96</v>
      </c>
      <c r="BP13" s="525">
        <v>49.96</v>
      </c>
      <c r="BQ13" s="525">
        <v>49.96</v>
      </c>
      <c r="BR13" s="525">
        <v>49.96</v>
      </c>
      <c r="BS13" s="525">
        <v>26.507000000000001</v>
      </c>
      <c r="BT13" s="525">
        <v>0.95289999999999997</v>
      </c>
      <c r="BU13" s="525">
        <v>0</v>
      </c>
      <c r="BV13" s="525">
        <v>0</v>
      </c>
      <c r="BW13" s="525">
        <v>0</v>
      </c>
      <c r="BX13" s="525">
        <v>0</v>
      </c>
      <c r="BY13" s="525">
        <v>24.314704166666662</v>
      </c>
      <c r="BZ13"/>
      <c r="CB13" s="604">
        <v>6</v>
      </c>
      <c r="CC13" s="605">
        <v>0</v>
      </c>
      <c r="CD13" s="605">
        <v>0</v>
      </c>
      <c r="CE13" s="605">
        <v>0</v>
      </c>
      <c r="CF13" s="605">
        <v>0</v>
      </c>
      <c r="CG13" s="605">
        <v>0</v>
      </c>
      <c r="CH13" s="605">
        <v>0</v>
      </c>
      <c r="CI13" s="605">
        <v>0</v>
      </c>
      <c r="CJ13" s="605">
        <v>0</v>
      </c>
      <c r="CK13" s="605">
        <v>0</v>
      </c>
      <c r="CL13" s="605">
        <v>0</v>
      </c>
      <c r="CM13" s="605">
        <v>1.2106918238993711E-3</v>
      </c>
      <c r="CN13" s="605">
        <v>1.3809355345911949E-3</v>
      </c>
      <c r="CO13" s="605">
        <v>2.2591240324141266E-4</v>
      </c>
      <c r="CS13" s="520" t="s">
        <v>403</v>
      </c>
      <c r="CT13" s="521">
        <f t="shared" si="6"/>
        <v>0.375</v>
      </c>
      <c r="CU13" s="522">
        <v>10</v>
      </c>
      <c r="CV13" s="523">
        <f t="shared" si="7"/>
        <v>10</v>
      </c>
      <c r="CW13" s="519">
        <f t="shared" si="1"/>
        <v>0.96825373427672945</v>
      </c>
      <c r="CX13" s="519">
        <f t="shared" si="0"/>
        <v>0.76873034591194966</v>
      </c>
      <c r="CY13" s="519">
        <f t="shared" si="0"/>
        <v>0.96727102987421387</v>
      </c>
      <c r="CZ13" s="519">
        <f t="shared" si="0"/>
        <v>0.97958333333333325</v>
      </c>
      <c r="DA13" s="519">
        <f t="shared" si="0"/>
        <v>0.69225628930817618</v>
      </c>
      <c r="DB13" s="519">
        <f t="shared" si="0"/>
        <v>0.66186615566037732</v>
      </c>
      <c r="DC13" s="519">
        <f t="shared" si="0"/>
        <v>0.70444575471698112</v>
      </c>
      <c r="DD13" s="519">
        <f t="shared" si="0"/>
        <v>0.86431308962264142</v>
      </c>
      <c r="DE13" s="519">
        <f t="shared" si="0"/>
        <v>0.79606525157232699</v>
      </c>
      <c r="DF13" s="519">
        <f t="shared" si="0"/>
        <v>0.98191823899371067</v>
      </c>
      <c r="DG13" s="519">
        <f t="shared" si="0"/>
        <v>0.98191823899371067</v>
      </c>
      <c r="DH13" s="519">
        <f t="shared" si="0"/>
        <v>0.98191823899371067</v>
      </c>
    </row>
    <row r="14" spans="2:112">
      <c r="B14" s="610">
        <v>4</v>
      </c>
      <c r="C14" s="611">
        <f>CHOOSE(B14,'Financial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4" s="555">
        <f t="shared" si="2"/>
        <v>10</v>
      </c>
      <c r="H14" s="556"/>
      <c r="I14" s="556">
        <f t="shared" si="3"/>
        <v>0</v>
      </c>
      <c r="J14" s="556">
        <f t="shared" si="8"/>
        <v>0</v>
      </c>
      <c r="K14" s="556">
        <f t="shared" si="8"/>
        <v>0</v>
      </c>
      <c r="L14" s="675" t="e">
        <f t="shared" si="9"/>
        <v>#DIV/0!</v>
      </c>
      <c r="M14" s="682">
        <v>0.99</v>
      </c>
      <c r="N14" s="683">
        <v>7.0000000000000001E-3</v>
      </c>
      <c r="O14" s="684">
        <f t="shared" si="4"/>
        <v>0.99299999999999999</v>
      </c>
      <c r="P14" s="557"/>
      <c r="Q14" s="560"/>
      <c r="R14" s="560"/>
      <c r="S14" s="561"/>
      <c r="T14" s="693" t="e">
        <f t="shared" si="5"/>
        <v>#DIV/0!</v>
      </c>
      <c r="U14" s="558">
        <f>$U$5*PRODUCT($O$6:O14)</f>
        <v>0</v>
      </c>
      <c r="V14" s="685">
        <f>SUM('8760 Data'!$H$3:$H$8762)*M14*PRODUCT($O$5:O14)</f>
        <v>0</v>
      </c>
      <c r="Y14" s="527" t="s">
        <v>299</v>
      </c>
      <c r="Z14" s="525">
        <v>0</v>
      </c>
      <c r="AA14" s="525">
        <v>0</v>
      </c>
      <c r="AB14" s="525">
        <v>0</v>
      </c>
      <c r="AC14" s="525">
        <v>0</v>
      </c>
      <c r="AD14" s="525">
        <v>0</v>
      </c>
      <c r="AE14" s="525">
        <v>0</v>
      </c>
      <c r="AF14" s="525">
        <v>10.718067741935485</v>
      </c>
      <c r="AG14" s="525">
        <v>44.999774193548404</v>
      </c>
      <c r="AH14" s="525">
        <v>47.843032258064532</v>
      </c>
      <c r="AI14" s="525">
        <v>46.93470967741937</v>
      </c>
      <c r="AJ14" s="525">
        <v>46.104387096774211</v>
      </c>
      <c r="AK14" s="525">
        <v>46.76354838709679</v>
      </c>
      <c r="AL14" s="525">
        <v>46.293838709677438</v>
      </c>
      <c r="AM14" s="525">
        <v>47.409741935483893</v>
      </c>
      <c r="AN14" s="525">
        <v>47.624548387096794</v>
      </c>
      <c r="AO14" s="525">
        <v>46.870064516129055</v>
      </c>
      <c r="AP14" s="525">
        <v>46.910838709677435</v>
      </c>
      <c r="AQ14" s="525">
        <v>35.287225806451616</v>
      </c>
      <c r="AR14" s="525">
        <v>3.7325161290322582</v>
      </c>
      <c r="AS14" s="525">
        <v>0</v>
      </c>
      <c r="AT14" s="525">
        <v>0</v>
      </c>
      <c r="AU14" s="525">
        <v>0</v>
      </c>
      <c r="AV14" s="525">
        <v>0</v>
      </c>
      <c r="AW14" s="525">
        <v>0</v>
      </c>
      <c r="AX14" s="525">
        <v>21.562178897849343</v>
      </c>
      <c r="AY14"/>
      <c r="AZ14" s="518">
        <v>41284</v>
      </c>
      <c r="BA14" s="525">
        <v>0</v>
      </c>
      <c r="BB14" s="525">
        <v>0</v>
      </c>
      <c r="BC14" s="525">
        <v>0</v>
      </c>
      <c r="BD14" s="525">
        <v>0</v>
      </c>
      <c r="BE14" s="525">
        <v>0</v>
      </c>
      <c r="BF14" s="525">
        <v>0</v>
      </c>
      <c r="BG14" s="525">
        <v>12.083</v>
      </c>
      <c r="BH14" s="525">
        <v>44.618000000000002</v>
      </c>
      <c r="BI14" s="525">
        <v>49.96</v>
      </c>
      <c r="BJ14" s="525">
        <v>49.96</v>
      </c>
      <c r="BK14" s="525">
        <v>49.96</v>
      </c>
      <c r="BL14" s="525">
        <v>49.96</v>
      </c>
      <c r="BM14" s="525">
        <v>49.96</v>
      </c>
      <c r="BN14" s="525">
        <v>49.96</v>
      </c>
      <c r="BO14" s="525">
        <v>49.96</v>
      </c>
      <c r="BP14" s="525">
        <v>49.96</v>
      </c>
      <c r="BQ14" s="525">
        <v>49.96</v>
      </c>
      <c r="BR14" s="525">
        <v>47.667000000000002</v>
      </c>
      <c r="BS14" s="525">
        <v>25.518000000000001</v>
      </c>
      <c r="BT14" s="525">
        <v>0.98809999999999998</v>
      </c>
      <c r="BU14" s="525">
        <v>0</v>
      </c>
      <c r="BV14" s="525">
        <v>0</v>
      </c>
      <c r="BW14" s="525">
        <v>0</v>
      </c>
      <c r="BX14" s="525">
        <v>0</v>
      </c>
      <c r="BY14" s="525">
        <v>24.188087499999998</v>
      </c>
      <c r="BZ14"/>
      <c r="CB14" s="604">
        <v>7</v>
      </c>
      <c r="CC14" s="605">
        <v>0.17280856918238993</v>
      </c>
      <c r="CD14" s="605">
        <v>5.3061124213836477E-2</v>
      </c>
      <c r="CE14" s="605">
        <v>2.6415094339622639E-3</v>
      </c>
      <c r="CF14" s="605">
        <v>0</v>
      </c>
      <c r="CG14" s="605">
        <v>0</v>
      </c>
      <c r="CH14" s="605">
        <v>0</v>
      </c>
      <c r="CI14" s="605">
        <v>0</v>
      </c>
      <c r="CJ14" s="605">
        <v>0</v>
      </c>
      <c r="CK14" s="605">
        <v>3.4562893081761005E-2</v>
      </c>
      <c r="CL14" s="605">
        <v>0.24143081761006291</v>
      </c>
      <c r="CM14" s="605">
        <v>0.46646029874213835</v>
      </c>
      <c r="CN14" s="605">
        <v>0.43071540880503145</v>
      </c>
      <c r="CO14" s="605">
        <v>0.11676924588776004</v>
      </c>
      <c r="CS14" s="520" t="s">
        <v>403</v>
      </c>
      <c r="CT14" s="521">
        <f t="shared" si="6"/>
        <v>0.41666666666666669</v>
      </c>
      <c r="CU14" s="522">
        <v>11</v>
      </c>
      <c r="CV14" s="523">
        <f t="shared" si="7"/>
        <v>11</v>
      </c>
      <c r="CW14" s="519">
        <f t="shared" si="1"/>
        <v>0.98191823899371067</v>
      </c>
      <c r="CX14" s="519">
        <f t="shared" si="0"/>
        <v>0.76627358490566033</v>
      </c>
      <c r="CY14" s="519">
        <f t="shared" si="0"/>
        <v>0.97807586477987418</v>
      </c>
      <c r="CZ14" s="519">
        <f t="shared" si="0"/>
        <v>0.97457547169811298</v>
      </c>
      <c r="DA14" s="519">
        <f t="shared" si="0"/>
        <v>0.72417944182389937</v>
      </c>
      <c r="DB14" s="519">
        <f t="shared" si="0"/>
        <v>0.65811713836477981</v>
      </c>
      <c r="DC14" s="519">
        <f t="shared" si="0"/>
        <v>0.7521973270440252</v>
      </c>
      <c r="DD14" s="519">
        <f t="shared" si="0"/>
        <v>0.88743612421383644</v>
      </c>
      <c r="DE14" s="519">
        <f t="shared" si="0"/>
        <v>0.80081367924528313</v>
      </c>
      <c r="DF14" s="519">
        <f t="shared" si="0"/>
        <v>0.98191823899371067</v>
      </c>
      <c r="DG14" s="519">
        <f t="shared" si="0"/>
        <v>0.98191823899371067</v>
      </c>
      <c r="DH14" s="519">
        <f t="shared" si="0"/>
        <v>0.98191823899371067</v>
      </c>
    </row>
    <row r="15" spans="2:112">
      <c r="B15" s="610">
        <v>5</v>
      </c>
      <c r="C15" s="611">
        <f>CHOOSE(B15,'Financial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5" s="555">
        <f t="shared" si="2"/>
        <v>11</v>
      </c>
      <c r="H15" s="556"/>
      <c r="I15" s="556">
        <f t="shared" si="3"/>
        <v>0</v>
      </c>
      <c r="J15" s="556">
        <f t="shared" si="8"/>
        <v>0</v>
      </c>
      <c r="K15" s="556">
        <f t="shared" si="8"/>
        <v>0</v>
      </c>
      <c r="L15" s="675" t="e">
        <f t="shared" si="9"/>
        <v>#DIV/0!</v>
      </c>
      <c r="M15" s="682">
        <v>0.99</v>
      </c>
      <c r="N15" s="683">
        <v>7.0000000000000001E-3</v>
      </c>
      <c r="O15" s="684">
        <f t="shared" si="4"/>
        <v>0.99299999999999999</v>
      </c>
      <c r="P15" s="557"/>
      <c r="Q15" s="560"/>
      <c r="R15" s="560"/>
      <c r="S15" s="561"/>
      <c r="T15" s="693" t="e">
        <f t="shared" si="5"/>
        <v>#DIV/0!</v>
      </c>
      <c r="U15" s="558">
        <f>$U$5*PRODUCT($O$6:O15)</f>
        <v>0</v>
      </c>
      <c r="V15" s="685">
        <f>SUM('8760 Data'!$H$3:$H$8762)*M15*PRODUCT($O$5:O15)</f>
        <v>0</v>
      </c>
      <c r="Y15" s="527" t="s">
        <v>300</v>
      </c>
      <c r="Z15" s="525">
        <v>0</v>
      </c>
      <c r="AA15" s="525">
        <v>0</v>
      </c>
      <c r="AB15" s="525">
        <v>0</v>
      </c>
      <c r="AC15" s="525">
        <v>0</v>
      </c>
      <c r="AD15" s="525">
        <v>0</v>
      </c>
      <c r="AE15" s="525">
        <v>8.6742333333333324E-2</v>
      </c>
      <c r="AF15" s="525">
        <v>23.249033333333333</v>
      </c>
      <c r="AG15" s="525">
        <v>49.026733333333354</v>
      </c>
      <c r="AH15" s="525">
        <v>49.960000000000022</v>
      </c>
      <c r="AI15" s="525">
        <v>49.849700000000013</v>
      </c>
      <c r="AJ15" s="525">
        <v>49.211566666666684</v>
      </c>
      <c r="AK15" s="525">
        <v>49.522466666666681</v>
      </c>
      <c r="AL15" s="525">
        <v>49.274633333333348</v>
      </c>
      <c r="AM15" s="525">
        <v>49.243800000000014</v>
      </c>
      <c r="AN15" s="525">
        <v>48.688666666666684</v>
      </c>
      <c r="AO15" s="525">
        <v>48.49323333333335</v>
      </c>
      <c r="AP15" s="525">
        <v>48.427466666666682</v>
      </c>
      <c r="AQ15" s="525">
        <v>45.377066666666671</v>
      </c>
      <c r="AR15" s="525">
        <v>11.215899999999998</v>
      </c>
      <c r="AS15" s="525">
        <v>0</v>
      </c>
      <c r="AT15" s="525">
        <v>0</v>
      </c>
      <c r="AU15" s="525">
        <v>0</v>
      </c>
      <c r="AV15" s="525">
        <v>0</v>
      </c>
      <c r="AW15" s="525">
        <v>0</v>
      </c>
      <c r="AX15" s="525">
        <v>23.817792041666486</v>
      </c>
      <c r="AY15"/>
      <c r="AZ15" s="518">
        <v>41285</v>
      </c>
      <c r="BA15" s="525">
        <v>0</v>
      </c>
      <c r="BB15" s="525">
        <v>0</v>
      </c>
      <c r="BC15" s="525">
        <v>0</v>
      </c>
      <c r="BD15" s="525">
        <v>0</v>
      </c>
      <c r="BE15" s="525">
        <v>0</v>
      </c>
      <c r="BF15" s="525">
        <v>0</v>
      </c>
      <c r="BG15" s="525">
        <v>11.161</v>
      </c>
      <c r="BH15" s="525">
        <v>44.453000000000003</v>
      </c>
      <c r="BI15" s="525">
        <v>49.96</v>
      </c>
      <c r="BJ15" s="525">
        <v>49.96</v>
      </c>
      <c r="BK15" s="525">
        <v>49.96</v>
      </c>
      <c r="BL15" s="525">
        <v>49.96</v>
      </c>
      <c r="BM15" s="525">
        <v>49.96</v>
      </c>
      <c r="BN15" s="525">
        <v>49.96</v>
      </c>
      <c r="BO15" s="525">
        <v>49.96</v>
      </c>
      <c r="BP15" s="525">
        <v>49.96</v>
      </c>
      <c r="BQ15" s="525">
        <v>49.96</v>
      </c>
      <c r="BR15" s="525">
        <v>49.706000000000003</v>
      </c>
      <c r="BS15" s="525">
        <v>26.553000000000001</v>
      </c>
      <c r="BT15" s="525">
        <v>1.0660000000000001</v>
      </c>
      <c r="BU15" s="525">
        <v>0</v>
      </c>
      <c r="BV15" s="525">
        <v>0</v>
      </c>
      <c r="BW15" s="525">
        <v>0</v>
      </c>
      <c r="BX15" s="525">
        <v>0</v>
      </c>
      <c r="BY15" s="525">
        <v>24.274124999999998</v>
      </c>
      <c r="BZ15"/>
      <c r="CB15" s="604">
        <v>8</v>
      </c>
      <c r="CC15" s="605">
        <v>0.73342669025157226</v>
      </c>
      <c r="CD15" s="605">
        <v>0.56890231918238987</v>
      </c>
      <c r="CE15" s="605">
        <v>0.46148290094339622</v>
      </c>
      <c r="CF15" s="605">
        <v>0.31230738993710688</v>
      </c>
      <c r="CG15" s="605">
        <v>9.025894261006287E-2</v>
      </c>
      <c r="CH15" s="605">
        <v>3.4272307389937098E-2</v>
      </c>
      <c r="CI15" s="605">
        <v>3.4532232704402518E-2</v>
      </c>
      <c r="CJ15" s="605">
        <v>0.16556112421383648</v>
      </c>
      <c r="CK15" s="605">
        <v>0.541311320754717</v>
      </c>
      <c r="CL15" s="605">
        <v>0.93064563679245271</v>
      </c>
      <c r="CM15" s="605">
        <v>0.98191823899371067</v>
      </c>
      <c r="CN15" s="605">
        <v>0.96387578616352199</v>
      </c>
      <c r="CO15" s="605">
        <v>0.48319242864054185</v>
      </c>
      <c r="CS15" s="520" t="s">
        <v>403</v>
      </c>
      <c r="CT15" s="521">
        <f t="shared" si="6"/>
        <v>0.45833333333333337</v>
      </c>
      <c r="CU15" s="522">
        <v>12</v>
      </c>
      <c r="CV15" s="523">
        <f t="shared" si="7"/>
        <v>12</v>
      </c>
      <c r="CW15" s="519">
        <f t="shared" si="1"/>
        <v>0.98191823899371067</v>
      </c>
      <c r="CX15" s="519">
        <f t="shared" si="0"/>
        <v>0.78624705188679234</v>
      </c>
      <c r="CY15" s="519">
        <f t="shared" si="0"/>
        <v>0.97826749213836484</v>
      </c>
      <c r="CZ15" s="519">
        <f t="shared" si="0"/>
        <v>0.96248427672955972</v>
      </c>
      <c r="DA15" s="519">
        <f t="shared" si="0"/>
        <v>0.71644555817610067</v>
      </c>
      <c r="DB15" s="519">
        <f t="shared" si="0"/>
        <v>0.65365074685534585</v>
      </c>
      <c r="DC15" s="519">
        <f t="shared" si="0"/>
        <v>0.7319300314465409</v>
      </c>
      <c r="DD15" s="519">
        <f t="shared" si="0"/>
        <v>0.89818691037735854</v>
      </c>
      <c r="DE15" s="519">
        <f t="shared" si="0"/>
        <v>0.80508254716981131</v>
      </c>
      <c r="DF15" s="519">
        <f t="shared" si="0"/>
        <v>0.98191823899371067</v>
      </c>
      <c r="DG15" s="519">
        <f t="shared" si="0"/>
        <v>0.98191823899371067</v>
      </c>
      <c r="DH15" s="519">
        <f t="shared" si="0"/>
        <v>0.98191823899371067</v>
      </c>
    </row>
    <row r="16" spans="2:112">
      <c r="B16" s="610">
        <v>6</v>
      </c>
      <c r="C16" s="611">
        <f>CHOOSE(B16,'Financial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6" s="555">
        <f t="shared" si="2"/>
        <v>12</v>
      </c>
      <c r="H16" s="556"/>
      <c r="I16" s="556">
        <f t="shared" si="3"/>
        <v>0</v>
      </c>
      <c r="J16" s="556">
        <f t="shared" si="8"/>
        <v>0</v>
      </c>
      <c r="K16" s="556">
        <f t="shared" si="8"/>
        <v>0</v>
      </c>
      <c r="L16" s="675" t="e">
        <f t="shared" si="9"/>
        <v>#DIV/0!</v>
      </c>
      <c r="M16" s="682">
        <v>0.99</v>
      </c>
      <c r="N16" s="683">
        <v>7.0000000000000001E-3</v>
      </c>
      <c r="O16" s="684">
        <f t="shared" si="4"/>
        <v>0.99299999999999999</v>
      </c>
      <c r="P16" s="557"/>
      <c r="Q16" s="560"/>
      <c r="R16" s="560"/>
      <c r="S16" s="561"/>
      <c r="T16" s="693" t="e">
        <f t="shared" si="5"/>
        <v>#DIV/0!</v>
      </c>
      <c r="U16" s="558">
        <f>$U$5*PRODUCT($O$6:O16)</f>
        <v>0</v>
      </c>
      <c r="V16" s="685">
        <f>SUM('8760 Data'!$H$3:$H$8762)*M16*PRODUCT($O$5:O16)</f>
        <v>0</v>
      </c>
      <c r="Y16" s="527" t="s">
        <v>301</v>
      </c>
      <c r="Z16" s="525">
        <v>0</v>
      </c>
      <c r="AA16" s="525">
        <v>0</v>
      </c>
      <c r="AB16" s="525">
        <v>0</v>
      </c>
      <c r="AC16" s="525">
        <v>0</v>
      </c>
      <c r="AD16" s="525">
        <v>0</v>
      </c>
      <c r="AE16" s="525">
        <v>5.9745483870967751E-2</v>
      </c>
      <c r="AF16" s="525">
        <v>21.157290322580653</v>
      </c>
      <c r="AG16" s="525">
        <v>48.582709677419366</v>
      </c>
      <c r="AH16" s="525">
        <v>49.868645161290338</v>
      </c>
      <c r="AI16" s="525">
        <v>49.800225806451635</v>
      </c>
      <c r="AJ16" s="525">
        <v>49.095612903225827</v>
      </c>
      <c r="AK16" s="525">
        <v>49.242193548387114</v>
      </c>
      <c r="AL16" s="525">
        <v>48.724709677419376</v>
      </c>
      <c r="AM16" s="525">
        <v>48.622806451612917</v>
      </c>
      <c r="AN16" s="525">
        <v>48.872354838709697</v>
      </c>
      <c r="AO16" s="525">
        <v>49.006096774193566</v>
      </c>
      <c r="AP16" s="525">
        <v>49.557838709677441</v>
      </c>
      <c r="AQ16" s="525">
        <v>46.865225806451626</v>
      </c>
      <c r="AR16" s="525">
        <v>21.01574193548387</v>
      </c>
      <c r="AS16" s="525">
        <v>0.2408151612903226</v>
      </c>
      <c r="AT16" s="525">
        <v>0</v>
      </c>
      <c r="AU16" s="525">
        <v>0</v>
      </c>
      <c r="AV16" s="525">
        <v>0</v>
      </c>
      <c r="AW16" s="525">
        <v>0</v>
      </c>
      <c r="AX16" s="525">
        <v>24.196333844085864</v>
      </c>
      <c r="AY16"/>
      <c r="AZ16" s="518">
        <v>41286</v>
      </c>
      <c r="BA16" s="525">
        <v>0</v>
      </c>
      <c r="BB16" s="525">
        <v>0</v>
      </c>
      <c r="BC16" s="525">
        <v>0</v>
      </c>
      <c r="BD16" s="525">
        <v>0</v>
      </c>
      <c r="BE16" s="525">
        <v>0</v>
      </c>
      <c r="BF16" s="525">
        <v>0</v>
      </c>
      <c r="BG16" s="525">
        <v>11.294</v>
      </c>
      <c r="BH16" s="525">
        <v>44.764000000000003</v>
      </c>
      <c r="BI16" s="525">
        <v>49.96</v>
      </c>
      <c r="BJ16" s="525">
        <v>49.96</v>
      </c>
      <c r="BK16" s="525">
        <v>49.96</v>
      </c>
      <c r="BL16" s="525">
        <v>49.96</v>
      </c>
      <c r="BM16" s="525">
        <v>49.96</v>
      </c>
      <c r="BN16" s="525">
        <v>49.96</v>
      </c>
      <c r="BO16" s="525">
        <v>49.96</v>
      </c>
      <c r="BP16" s="525">
        <v>49.96</v>
      </c>
      <c r="BQ16" s="525">
        <v>49.96</v>
      </c>
      <c r="BR16" s="525">
        <v>49.908000000000001</v>
      </c>
      <c r="BS16" s="525">
        <v>26.407</v>
      </c>
      <c r="BT16" s="525">
        <v>1.1200000000000001</v>
      </c>
      <c r="BU16" s="525">
        <v>0</v>
      </c>
      <c r="BV16" s="525">
        <v>0</v>
      </c>
      <c r="BW16" s="525">
        <v>0</v>
      </c>
      <c r="BX16" s="525">
        <v>0</v>
      </c>
      <c r="BY16" s="525">
        <v>24.29720833333333</v>
      </c>
      <c r="BZ16"/>
      <c r="CB16" s="604">
        <v>9</v>
      </c>
      <c r="CC16" s="605">
        <v>0.8901041666666667</v>
      </c>
      <c r="CD16" s="605">
        <v>0.7661507468553459</v>
      </c>
      <c r="CE16" s="605">
        <v>0.92038620283018868</v>
      </c>
      <c r="CF16" s="605">
        <v>0.93499213836477979</v>
      </c>
      <c r="CG16" s="605">
        <v>0.59702731918238994</v>
      </c>
      <c r="CH16" s="605">
        <v>0.44085593553459118</v>
      </c>
      <c r="CI16" s="605">
        <v>0.51458333333333339</v>
      </c>
      <c r="CJ16" s="605">
        <v>0.7494693396226414</v>
      </c>
      <c r="CK16" s="605">
        <v>0.79075078616352201</v>
      </c>
      <c r="CL16" s="605">
        <v>0.98191823899371067</v>
      </c>
      <c r="CM16" s="605">
        <v>0.98191823899371067</v>
      </c>
      <c r="CN16" s="605">
        <v>0.98191823899371067</v>
      </c>
      <c r="CO16" s="605">
        <v>0.79658736998064872</v>
      </c>
      <c r="CS16" s="520" t="s">
        <v>403</v>
      </c>
      <c r="CT16" s="521">
        <f t="shared" si="6"/>
        <v>0.5</v>
      </c>
      <c r="CU16" s="522">
        <v>13</v>
      </c>
      <c r="CV16" s="523">
        <f t="shared" si="7"/>
        <v>13</v>
      </c>
      <c r="CW16" s="519">
        <f t="shared" si="1"/>
        <v>0.94925314465408794</v>
      </c>
      <c r="CX16" s="519">
        <f t="shared" si="0"/>
        <v>0.85730640723270435</v>
      </c>
      <c r="CY16" s="519">
        <f t="shared" si="0"/>
        <v>0.95674135220125778</v>
      </c>
      <c r="CZ16" s="519">
        <f t="shared" si="0"/>
        <v>0.95760613207547163</v>
      </c>
      <c r="DA16" s="519">
        <f t="shared" si="0"/>
        <v>0.72774174528301883</v>
      </c>
      <c r="DB16" s="519">
        <f t="shared" si="0"/>
        <v>0.61484374999999991</v>
      </c>
      <c r="DC16" s="519">
        <f t="shared" si="0"/>
        <v>0.67678852201257855</v>
      </c>
      <c r="DD16" s="519">
        <f t="shared" si="0"/>
        <v>0.91785573899371053</v>
      </c>
      <c r="DE16" s="519">
        <f t="shared" si="0"/>
        <v>0.81303459119496857</v>
      </c>
      <c r="DF16" s="519">
        <f t="shared" si="0"/>
        <v>0.98191823899371067</v>
      </c>
      <c r="DG16" s="519">
        <f t="shared" si="0"/>
        <v>0.98191823899371067</v>
      </c>
      <c r="DH16" s="519">
        <f t="shared" si="0"/>
        <v>0.98191823899371067</v>
      </c>
    </row>
    <row r="17" spans="2:112">
      <c r="B17" s="610">
        <v>7</v>
      </c>
      <c r="C17" s="611">
        <f>CHOOSE(B17,'Financial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7" s="555">
        <f t="shared" si="2"/>
        <v>13</v>
      </c>
      <c r="H17" s="556"/>
      <c r="I17" s="556">
        <f t="shared" si="3"/>
        <v>0</v>
      </c>
      <c r="J17" s="556">
        <f t="shared" si="8"/>
        <v>0</v>
      </c>
      <c r="K17" s="556">
        <f t="shared" si="8"/>
        <v>0</v>
      </c>
      <c r="L17" s="675" t="e">
        <f t="shared" si="9"/>
        <v>#DIV/0!</v>
      </c>
      <c r="M17" s="682">
        <v>0.99</v>
      </c>
      <c r="N17" s="683">
        <v>7.0000000000000001E-3</v>
      </c>
      <c r="O17" s="684">
        <f t="shared" si="4"/>
        <v>0.99299999999999999</v>
      </c>
      <c r="P17" s="557"/>
      <c r="Q17" s="560"/>
      <c r="R17" s="560"/>
      <c r="S17" s="561"/>
      <c r="T17" s="693" t="e">
        <f t="shared" si="5"/>
        <v>#DIV/0!</v>
      </c>
      <c r="U17" s="558">
        <f>$U$5*PRODUCT($O$6:O17)</f>
        <v>0</v>
      </c>
      <c r="V17" s="685">
        <f>SUM('8760 Data'!$H$3:$H$8762)*M17*PRODUCT($O$5:O17)</f>
        <v>0</v>
      </c>
      <c r="Y17" s="527" t="s">
        <v>395</v>
      </c>
      <c r="Z17" s="525">
        <v>0</v>
      </c>
      <c r="AA17" s="525">
        <v>0</v>
      </c>
      <c r="AB17" s="525">
        <v>0</v>
      </c>
      <c r="AC17" s="525">
        <v>0</v>
      </c>
      <c r="AD17" s="525">
        <v>0</v>
      </c>
      <c r="AE17" s="525">
        <v>1.2203780821917807E-2</v>
      </c>
      <c r="AF17" s="525">
        <v>5.8901181369862989</v>
      </c>
      <c r="AG17" s="525">
        <v>25.393500273972606</v>
      </c>
      <c r="AH17" s="525">
        <v>41.104992602739472</v>
      </c>
      <c r="AI17" s="525">
        <v>43.664934246575058</v>
      </c>
      <c r="AJ17" s="525">
        <v>43.942482191780549</v>
      </c>
      <c r="AK17" s="525">
        <v>43.688753424657293</v>
      </c>
      <c r="AL17" s="525">
        <v>43.384849315068237</v>
      </c>
      <c r="AM17" s="525">
        <v>43.562783561643592</v>
      </c>
      <c r="AN17" s="525">
        <v>43.306156164383296</v>
      </c>
      <c r="AO17" s="525">
        <v>43.269339726027127</v>
      </c>
      <c r="AP17" s="525">
        <v>41.901056712328547</v>
      </c>
      <c r="AQ17" s="525">
        <v>27.949864657534238</v>
      </c>
      <c r="AR17" s="525">
        <v>7.1453855342465831</v>
      </c>
      <c r="AS17" s="525">
        <v>0.10238893150684934</v>
      </c>
      <c r="AT17" s="525">
        <v>0</v>
      </c>
      <c r="AU17" s="525">
        <v>0</v>
      </c>
      <c r="AV17" s="525">
        <v>0</v>
      </c>
      <c r="AW17" s="525">
        <v>0</v>
      </c>
      <c r="AX17" s="525">
        <v>18.929950385844666</v>
      </c>
      <c r="AY17"/>
      <c r="AZ17" s="518">
        <v>41287</v>
      </c>
      <c r="BA17" s="525">
        <v>0</v>
      </c>
      <c r="BB17" s="525">
        <v>0</v>
      </c>
      <c r="BC17" s="525">
        <v>0</v>
      </c>
      <c r="BD17" s="525">
        <v>0</v>
      </c>
      <c r="BE17" s="525">
        <v>0</v>
      </c>
      <c r="BF17" s="525">
        <v>0</v>
      </c>
      <c r="BG17" s="525">
        <v>11.866</v>
      </c>
      <c r="BH17" s="525">
        <v>45.542000000000002</v>
      </c>
      <c r="BI17" s="525">
        <v>49.96</v>
      </c>
      <c r="BJ17" s="525">
        <v>49.96</v>
      </c>
      <c r="BK17" s="525">
        <v>49.96</v>
      </c>
      <c r="BL17" s="525">
        <v>49.96</v>
      </c>
      <c r="BM17" s="525">
        <v>49.96</v>
      </c>
      <c r="BN17" s="525">
        <v>49.96</v>
      </c>
      <c r="BO17" s="525">
        <v>49.96</v>
      </c>
      <c r="BP17" s="525">
        <v>49.96</v>
      </c>
      <c r="BQ17" s="525">
        <v>49.96</v>
      </c>
      <c r="BR17" s="525">
        <v>49.96</v>
      </c>
      <c r="BS17" s="525">
        <v>28.222000000000001</v>
      </c>
      <c r="BT17" s="525">
        <v>1.1599999999999999</v>
      </c>
      <c r="BU17" s="525">
        <v>0</v>
      </c>
      <c r="BV17" s="525">
        <v>0</v>
      </c>
      <c r="BW17" s="525">
        <v>0</v>
      </c>
      <c r="BX17" s="525">
        <v>0</v>
      </c>
      <c r="BY17" s="525">
        <v>24.43291666666666</v>
      </c>
      <c r="BZ17"/>
      <c r="CB17" s="604">
        <v>10</v>
      </c>
      <c r="CC17" s="605">
        <v>0.96825373427672945</v>
      </c>
      <c r="CD17" s="605">
        <v>0.76873034591194966</v>
      </c>
      <c r="CE17" s="605">
        <v>0.96727102987421387</v>
      </c>
      <c r="CF17" s="605">
        <v>0.97958333333333325</v>
      </c>
      <c r="CG17" s="605">
        <v>0.69225628930817618</v>
      </c>
      <c r="CH17" s="605">
        <v>0.66186615566037732</v>
      </c>
      <c r="CI17" s="605">
        <v>0.70444575471698112</v>
      </c>
      <c r="CJ17" s="605">
        <v>0.86431308962264142</v>
      </c>
      <c r="CK17" s="605">
        <v>0.79606525157232699</v>
      </c>
      <c r="CL17" s="605">
        <v>0.98191823899371067</v>
      </c>
      <c r="CM17" s="605">
        <v>0.98191823899371067</v>
      </c>
      <c r="CN17" s="605">
        <v>0.98191823899371067</v>
      </c>
      <c r="CO17" s="605">
        <v>0.86261868045476597</v>
      </c>
      <c r="CS17" s="520" t="s">
        <v>403</v>
      </c>
      <c r="CT17" s="521">
        <f t="shared" si="6"/>
        <v>0.54166666666666663</v>
      </c>
      <c r="CU17" s="522">
        <v>14</v>
      </c>
      <c r="CV17" s="523">
        <f t="shared" si="7"/>
        <v>14</v>
      </c>
      <c r="CW17" s="519">
        <f t="shared" si="1"/>
        <v>0.95142983490566024</v>
      </c>
      <c r="CX17" s="519">
        <f t="shared" si="0"/>
        <v>0.94852102987421372</v>
      </c>
      <c r="CY17" s="519">
        <f t="shared" si="0"/>
        <v>0.87708824685534592</v>
      </c>
      <c r="CZ17" s="519">
        <f t="shared" si="0"/>
        <v>0.96367138364779859</v>
      </c>
      <c r="DA17" s="519">
        <f t="shared" si="0"/>
        <v>0.73090605345911952</v>
      </c>
      <c r="DB17" s="519">
        <f t="shared" si="0"/>
        <v>0.54591194968553458</v>
      </c>
      <c r="DC17" s="519">
        <f t="shared" si="0"/>
        <v>0.69673349056603762</v>
      </c>
      <c r="DD17" s="519">
        <f t="shared" si="0"/>
        <v>0.94488993710691827</v>
      </c>
      <c r="DE17" s="519">
        <f t="shared" si="0"/>
        <v>0.81818003144654095</v>
      </c>
      <c r="DF17" s="519">
        <f t="shared" si="0"/>
        <v>0.98191823899371067</v>
      </c>
      <c r="DG17" s="519">
        <f t="shared" si="0"/>
        <v>0.98191823899371067</v>
      </c>
      <c r="DH17" s="519">
        <f t="shared" si="0"/>
        <v>0.98009827044025166</v>
      </c>
    </row>
    <row r="18" spans="2:112">
      <c r="B18" s="610">
        <v>8</v>
      </c>
      <c r="C18" s="611">
        <f>CHOOSE(B18,'Financial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8" s="555">
        <f t="shared" si="2"/>
        <v>14</v>
      </c>
      <c r="H18" s="556"/>
      <c r="I18" s="556">
        <f t="shared" si="3"/>
        <v>0</v>
      </c>
      <c r="J18" s="556">
        <f t="shared" si="8"/>
        <v>0</v>
      </c>
      <c r="K18" s="556">
        <f t="shared" si="8"/>
        <v>0</v>
      </c>
      <c r="L18" s="675" t="e">
        <f t="shared" si="9"/>
        <v>#DIV/0!</v>
      </c>
      <c r="M18" s="682">
        <v>0.99</v>
      </c>
      <c r="N18" s="683">
        <v>7.0000000000000001E-3</v>
      </c>
      <c r="O18" s="684">
        <f t="shared" si="4"/>
        <v>0.99299999999999999</v>
      </c>
      <c r="P18" s="557"/>
      <c r="Q18" s="560"/>
      <c r="R18" s="560"/>
      <c r="S18" s="561"/>
      <c r="T18" s="693" t="e">
        <f t="shared" si="5"/>
        <v>#DIV/0!</v>
      </c>
      <c r="U18" s="558">
        <f>$U$5*PRODUCT($O$6:O18)</f>
        <v>0</v>
      </c>
      <c r="V18" s="685">
        <f>SUM('8760 Data'!$H$3:$H$8762)*M18*PRODUCT($O$5:O18)</f>
        <v>0</v>
      </c>
      <c r="Y18"/>
      <c r="Z18"/>
      <c r="AA18"/>
      <c r="AB18"/>
      <c r="AC18"/>
      <c r="AD18"/>
      <c r="AE18"/>
      <c r="AF18"/>
      <c r="AG18"/>
      <c r="AH18"/>
      <c r="AI18"/>
      <c r="AJ18"/>
      <c r="AK18"/>
      <c r="AL18"/>
      <c r="AM18"/>
      <c r="AN18"/>
      <c r="AO18"/>
      <c r="AP18"/>
      <c r="AQ18"/>
      <c r="AR18"/>
      <c r="AS18"/>
      <c r="AT18"/>
      <c r="AU18"/>
      <c r="AV18"/>
      <c r="AW18"/>
      <c r="AX18"/>
      <c r="AY18"/>
      <c r="AZ18" s="518">
        <v>41288</v>
      </c>
      <c r="BA18" s="525">
        <v>0</v>
      </c>
      <c r="BB18" s="525">
        <v>0</v>
      </c>
      <c r="BC18" s="525">
        <v>0</v>
      </c>
      <c r="BD18" s="525">
        <v>0</v>
      </c>
      <c r="BE18" s="525">
        <v>0</v>
      </c>
      <c r="BF18" s="525">
        <v>0</v>
      </c>
      <c r="BG18" s="525">
        <v>11.246</v>
      </c>
      <c r="BH18" s="525">
        <v>45.991999999999997</v>
      </c>
      <c r="BI18" s="525">
        <v>49.96</v>
      </c>
      <c r="BJ18" s="525">
        <v>49.96</v>
      </c>
      <c r="BK18" s="525">
        <v>49.96</v>
      </c>
      <c r="BL18" s="525">
        <v>49.96</v>
      </c>
      <c r="BM18" s="525">
        <v>49.96</v>
      </c>
      <c r="BN18" s="525">
        <v>49.96</v>
      </c>
      <c r="BO18" s="525">
        <v>49.96</v>
      </c>
      <c r="BP18" s="525">
        <v>49.96</v>
      </c>
      <c r="BQ18" s="525">
        <v>49.96</v>
      </c>
      <c r="BR18" s="525">
        <v>49.96</v>
      </c>
      <c r="BS18" s="525">
        <v>28.367999999999999</v>
      </c>
      <c r="BT18" s="525">
        <v>1.167</v>
      </c>
      <c r="BU18" s="525">
        <v>0</v>
      </c>
      <c r="BV18" s="525">
        <v>0</v>
      </c>
      <c r="BW18" s="525">
        <v>0</v>
      </c>
      <c r="BX18" s="525">
        <v>0</v>
      </c>
      <c r="BY18" s="525">
        <v>24.432208333333335</v>
      </c>
      <c r="BZ18"/>
      <c r="CB18" s="604">
        <v>11</v>
      </c>
      <c r="CC18" s="605">
        <v>0.98191823899371067</v>
      </c>
      <c r="CD18" s="605">
        <v>0.76627358490566033</v>
      </c>
      <c r="CE18" s="605">
        <v>0.97807586477987418</v>
      </c>
      <c r="CF18" s="605">
        <v>0.97457547169811298</v>
      </c>
      <c r="CG18" s="605">
        <v>0.72417944182389937</v>
      </c>
      <c r="CH18" s="605">
        <v>0.65811713836477981</v>
      </c>
      <c r="CI18" s="605">
        <v>0.7521973270440252</v>
      </c>
      <c r="CJ18" s="605">
        <v>0.88743612421383644</v>
      </c>
      <c r="CK18" s="605">
        <v>0.80081367924528313</v>
      </c>
      <c r="CL18" s="605">
        <v>0.98191823899371067</v>
      </c>
      <c r="CM18" s="605">
        <v>0.98191823899371067</v>
      </c>
      <c r="CN18" s="605">
        <v>0.98191823899371067</v>
      </c>
      <c r="CO18" s="605">
        <v>0.87282444363812361</v>
      </c>
      <c r="CS18" s="520" t="s">
        <v>403</v>
      </c>
      <c r="CT18" s="521">
        <f t="shared" si="6"/>
        <v>0.58333333333333326</v>
      </c>
      <c r="CU18" s="522">
        <v>15</v>
      </c>
      <c r="CV18" s="523">
        <f t="shared" si="7"/>
        <v>15</v>
      </c>
      <c r="CW18" s="519">
        <f t="shared" si="1"/>
        <v>0.83989288522012584</v>
      </c>
      <c r="CX18" s="519">
        <f t="shared" si="0"/>
        <v>0.8697327044025156</v>
      </c>
      <c r="CY18" s="519">
        <f t="shared" si="0"/>
        <v>0.7755454009433963</v>
      </c>
      <c r="CZ18" s="519">
        <f t="shared" si="0"/>
        <v>0.97582547169811318</v>
      </c>
      <c r="DA18" s="519">
        <f t="shared" si="0"/>
        <v>0.78975039308176087</v>
      </c>
      <c r="DB18" s="519">
        <f t="shared" si="0"/>
        <v>0.53629618710691818</v>
      </c>
      <c r="DC18" s="519">
        <f t="shared" si="0"/>
        <v>0.70583726415094339</v>
      </c>
      <c r="DD18" s="519">
        <f t="shared" si="0"/>
        <v>0.96279481132075473</v>
      </c>
      <c r="DE18" s="519">
        <f t="shared" si="0"/>
        <v>0.63133254716981135</v>
      </c>
      <c r="DF18" s="519">
        <f t="shared" si="0"/>
        <v>0.98191823899371067</v>
      </c>
      <c r="DG18" s="519">
        <f t="shared" si="0"/>
        <v>0.98191823899371067</v>
      </c>
      <c r="DH18" s="519">
        <f t="shared" si="0"/>
        <v>0.96892688679245287</v>
      </c>
    </row>
    <row r="19" spans="2:112">
      <c r="B19" s="610">
        <v>9</v>
      </c>
      <c r="C19" s="611">
        <f>CHOOSE(B19,'Financial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19" s="555">
        <f t="shared" si="2"/>
        <v>15</v>
      </c>
      <c r="H19" s="556"/>
      <c r="I19" s="556">
        <f t="shared" si="3"/>
        <v>0</v>
      </c>
      <c r="J19" s="556">
        <f t="shared" si="8"/>
        <v>0</v>
      </c>
      <c r="K19" s="556">
        <f t="shared" si="8"/>
        <v>0</v>
      </c>
      <c r="L19" s="675" t="e">
        <f t="shared" si="9"/>
        <v>#DIV/0!</v>
      </c>
      <c r="M19" s="682">
        <v>0.99</v>
      </c>
      <c r="N19" s="683">
        <v>7.0000000000000001E-3</v>
      </c>
      <c r="O19" s="684">
        <f t="shared" si="4"/>
        <v>0.99299999999999999</v>
      </c>
      <c r="P19" s="557"/>
      <c r="Q19" s="560"/>
      <c r="R19" s="560"/>
      <c r="S19" s="561"/>
      <c r="T19" s="693" t="e">
        <f t="shared" si="5"/>
        <v>#DIV/0!</v>
      </c>
      <c r="U19" s="558">
        <f>$U$5*PRODUCT($O$6:O19)</f>
        <v>0</v>
      </c>
      <c r="V19" s="685">
        <f>SUM('8760 Data'!$H$3:$H$8762)*M19*PRODUCT($O$5:O19)</f>
        <v>0</v>
      </c>
      <c r="AZ19" s="518">
        <v>41289</v>
      </c>
      <c r="BA19" s="525">
        <v>0</v>
      </c>
      <c r="BB19" s="525">
        <v>0</v>
      </c>
      <c r="BC19" s="525">
        <v>0</v>
      </c>
      <c r="BD19" s="525">
        <v>0</v>
      </c>
      <c r="BE19" s="525">
        <v>0</v>
      </c>
      <c r="BF19" s="525">
        <v>0</v>
      </c>
      <c r="BG19" s="525">
        <v>10.801</v>
      </c>
      <c r="BH19" s="525">
        <v>46.103999999999999</v>
      </c>
      <c r="BI19" s="525">
        <v>49.96</v>
      </c>
      <c r="BJ19" s="525">
        <v>49.96</v>
      </c>
      <c r="BK19" s="525">
        <v>49.96</v>
      </c>
      <c r="BL19" s="525">
        <v>49.96</v>
      </c>
      <c r="BM19" s="525">
        <v>49.96</v>
      </c>
      <c r="BN19" s="525">
        <v>49.96</v>
      </c>
      <c r="BO19" s="525">
        <v>49.96</v>
      </c>
      <c r="BP19" s="525">
        <v>49.96</v>
      </c>
      <c r="BQ19" s="525">
        <v>49.96</v>
      </c>
      <c r="BR19" s="525">
        <v>49.96</v>
      </c>
      <c r="BS19" s="525">
        <v>27.981999999999999</v>
      </c>
      <c r="BT19" s="525">
        <v>1.109</v>
      </c>
      <c r="BU19" s="525">
        <v>0</v>
      </c>
      <c r="BV19" s="525">
        <v>0</v>
      </c>
      <c r="BW19" s="525">
        <v>0</v>
      </c>
      <c r="BX19" s="525">
        <v>0</v>
      </c>
      <c r="BY19" s="525">
        <v>24.39983333333333</v>
      </c>
      <c r="BZ19"/>
      <c r="CB19" s="604">
        <v>12</v>
      </c>
      <c r="CC19" s="605">
        <v>0.98191823899371067</v>
      </c>
      <c r="CD19" s="605">
        <v>0.78624705188679234</v>
      </c>
      <c r="CE19" s="605">
        <v>0.97826749213836484</v>
      </c>
      <c r="CF19" s="605">
        <v>0.96248427672955972</v>
      </c>
      <c r="CG19" s="605">
        <v>0.71644555817610067</v>
      </c>
      <c r="CH19" s="605">
        <v>0.65365074685534585</v>
      </c>
      <c r="CI19" s="605">
        <v>0.7319300314465409</v>
      </c>
      <c r="CJ19" s="605">
        <v>0.89818691037735854</v>
      </c>
      <c r="CK19" s="605">
        <v>0.80508254716981131</v>
      </c>
      <c r="CL19" s="605">
        <v>0.98191823899371067</v>
      </c>
      <c r="CM19" s="605">
        <v>0.98191823899371067</v>
      </c>
      <c r="CN19" s="605">
        <v>0.98191823899371067</v>
      </c>
      <c r="CO19" s="605">
        <v>0.87156318033381786</v>
      </c>
      <c r="CS19" s="520" t="s">
        <v>403</v>
      </c>
      <c r="CT19" s="521">
        <f t="shared" si="6"/>
        <v>0.62499999999999989</v>
      </c>
      <c r="CU19" s="522">
        <v>16</v>
      </c>
      <c r="CV19" s="523">
        <f t="shared" si="7"/>
        <v>16</v>
      </c>
      <c r="CW19" s="519">
        <f t="shared" si="1"/>
        <v>0.82025353773584908</v>
      </c>
      <c r="CX19" s="519">
        <f t="shared" si="0"/>
        <v>0.80457448899371076</v>
      </c>
      <c r="CY19" s="519">
        <f t="shared" si="0"/>
        <v>0.7796727594339623</v>
      </c>
      <c r="CZ19" s="519">
        <f t="shared" si="0"/>
        <v>0.97782232704402505</v>
      </c>
      <c r="DA19" s="519">
        <f t="shared" si="0"/>
        <v>0.80095813679245276</v>
      </c>
      <c r="DB19" s="519">
        <f t="shared" si="0"/>
        <v>0.51963934748427676</v>
      </c>
      <c r="DC19" s="519">
        <f t="shared" si="0"/>
        <v>0.71295990566037726</v>
      </c>
      <c r="DD19" s="519">
        <f t="shared" si="0"/>
        <v>0.98014445754716983</v>
      </c>
      <c r="DE19" s="519">
        <f t="shared" si="0"/>
        <v>0.64307389937106918</v>
      </c>
      <c r="DF19" s="519">
        <f t="shared" si="0"/>
        <v>0.98191823899371067</v>
      </c>
      <c r="DG19" s="519">
        <f t="shared" si="0"/>
        <v>0.98191823899371067</v>
      </c>
      <c r="DH19" s="519">
        <f t="shared" si="0"/>
        <v>0.98191823899371067</v>
      </c>
    </row>
    <row r="20" spans="2:112">
      <c r="B20" s="610">
        <v>10</v>
      </c>
      <c r="C20" s="611">
        <f>CHOOSE(B20,'Financial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20" s="555">
        <f t="shared" si="2"/>
        <v>16</v>
      </c>
      <c r="H20" s="556"/>
      <c r="I20" s="556">
        <f t="shared" si="3"/>
        <v>0</v>
      </c>
      <c r="J20" s="556">
        <f t="shared" si="8"/>
        <v>0</v>
      </c>
      <c r="K20" s="556">
        <f t="shared" si="8"/>
        <v>0</v>
      </c>
      <c r="L20" s="675" t="e">
        <f t="shared" si="9"/>
        <v>#DIV/0!</v>
      </c>
      <c r="M20" s="682">
        <v>0.99</v>
      </c>
      <c r="N20" s="683">
        <v>7.0000000000000001E-3</v>
      </c>
      <c r="O20" s="684">
        <f t="shared" si="4"/>
        <v>0.99299999999999999</v>
      </c>
      <c r="P20" s="557"/>
      <c r="Q20" s="560"/>
      <c r="R20" s="560"/>
      <c r="S20" s="561"/>
      <c r="T20" s="693" t="e">
        <f t="shared" si="5"/>
        <v>#DIV/0!</v>
      </c>
      <c r="U20" s="558">
        <f>$U$5*PRODUCT($O$6:O20)</f>
        <v>0</v>
      </c>
      <c r="V20" s="685">
        <f>SUM('8760 Data'!$H$3:$H$8762)*M20*PRODUCT($O$5:O20)</f>
        <v>0</v>
      </c>
      <c r="AZ20" s="518">
        <v>41290</v>
      </c>
      <c r="BA20" s="525">
        <v>0</v>
      </c>
      <c r="BB20" s="525">
        <v>0</v>
      </c>
      <c r="BC20" s="525">
        <v>0</v>
      </c>
      <c r="BD20" s="525">
        <v>0</v>
      </c>
      <c r="BE20" s="525">
        <v>0</v>
      </c>
      <c r="BF20" s="525">
        <v>0</v>
      </c>
      <c r="BG20" s="525">
        <v>10.484999999999999</v>
      </c>
      <c r="BH20" s="525">
        <v>45.594000000000001</v>
      </c>
      <c r="BI20" s="525">
        <v>49.96</v>
      </c>
      <c r="BJ20" s="525">
        <v>49.96</v>
      </c>
      <c r="BK20" s="525">
        <v>49.96</v>
      </c>
      <c r="BL20" s="525">
        <v>49.96</v>
      </c>
      <c r="BM20" s="525">
        <v>32.99</v>
      </c>
      <c r="BN20" s="525">
        <v>9.99</v>
      </c>
      <c r="BO20" s="525">
        <v>5.7759999999999998</v>
      </c>
      <c r="BP20" s="525">
        <v>22.638999999999999</v>
      </c>
      <c r="BQ20" s="525">
        <v>49.96</v>
      </c>
      <c r="BR20" s="525">
        <v>49.96</v>
      </c>
      <c r="BS20" s="525">
        <v>28.914000000000001</v>
      </c>
      <c r="BT20" s="525">
        <v>1.1830000000000001</v>
      </c>
      <c r="BU20" s="525">
        <v>0</v>
      </c>
      <c r="BV20" s="525">
        <v>0</v>
      </c>
      <c r="BW20" s="525">
        <v>0</v>
      </c>
      <c r="BX20" s="525">
        <v>0</v>
      </c>
      <c r="BY20" s="525">
        <v>19.055458333333331</v>
      </c>
      <c r="BZ20"/>
      <c r="CB20" s="604">
        <v>13</v>
      </c>
      <c r="CC20" s="605">
        <v>0.94925314465408794</v>
      </c>
      <c r="CD20" s="605">
        <v>0.85730640723270435</v>
      </c>
      <c r="CE20" s="605">
        <v>0.95674135220125778</v>
      </c>
      <c r="CF20" s="605">
        <v>0.95760613207547163</v>
      </c>
      <c r="CG20" s="605">
        <v>0.72774174528301883</v>
      </c>
      <c r="CH20" s="605">
        <v>0.61484374999999991</v>
      </c>
      <c r="CI20" s="605">
        <v>0.67678852201257855</v>
      </c>
      <c r="CJ20" s="605">
        <v>0.91785573899371053</v>
      </c>
      <c r="CK20" s="605">
        <v>0.81303459119496857</v>
      </c>
      <c r="CL20" s="605">
        <v>0.98191823899371067</v>
      </c>
      <c r="CM20" s="605">
        <v>0.98191823899371067</v>
      </c>
      <c r="CN20" s="605">
        <v>0.98191823899371067</v>
      </c>
      <c r="CO20" s="605">
        <v>0.86725099782293258</v>
      </c>
      <c r="CS20" s="520" t="s">
        <v>403</v>
      </c>
      <c r="CT20" s="521">
        <f t="shared" si="6"/>
        <v>0.66666666666666652</v>
      </c>
      <c r="CU20" s="522">
        <v>17</v>
      </c>
      <c r="CV20" s="523">
        <f t="shared" si="7"/>
        <v>17</v>
      </c>
      <c r="CW20" s="519">
        <f t="shared" si="1"/>
        <v>0.81627849842767297</v>
      </c>
      <c r="CX20" s="519">
        <f t="shared" ref="CX20:CX27" si="10">CD24</f>
        <v>0.736473073899371</v>
      </c>
      <c r="CY20" s="519">
        <f t="shared" ref="CY20:CY27" si="11">CE24</f>
        <v>0.77863600628930818</v>
      </c>
      <c r="CZ20" s="519">
        <f t="shared" ref="CZ20:CZ27" si="12">CF24</f>
        <v>0.9316273584905661</v>
      </c>
      <c r="DA20" s="519">
        <f t="shared" ref="DA20:DA27" si="13">CG24</f>
        <v>0.66133549528301894</v>
      </c>
      <c r="DB20" s="519">
        <f t="shared" ref="DB20:DB27" si="14">CH24</f>
        <v>0.44877358490566038</v>
      </c>
      <c r="DC20" s="519">
        <f t="shared" ref="DC20:DC27" si="15">CI24</f>
        <v>0.60381289308176089</v>
      </c>
      <c r="DD20" s="519">
        <f t="shared" ref="DD20:DD27" si="16">CJ24</f>
        <v>0.91647995283018868</v>
      </c>
      <c r="DE20" s="519">
        <f t="shared" ref="DE20:DE27" si="17">CK24</f>
        <v>0.79425314465408792</v>
      </c>
      <c r="DF20" s="519">
        <f t="shared" ref="DF20:DF27" si="18">CL24</f>
        <v>0.94359768081761008</v>
      </c>
      <c r="DG20" s="519">
        <f t="shared" ref="DG20:DG27" si="19">CM24</f>
        <v>0.98191823899371067</v>
      </c>
      <c r="DH20" s="519">
        <f t="shared" ref="DH20:DH27" si="20">CN24</f>
        <v>0.9734551886792453</v>
      </c>
    </row>
    <row r="21" spans="2:112">
      <c r="B21" s="610">
        <v>11</v>
      </c>
      <c r="C21" s="611">
        <f>CHOOSE(B21,'Financial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21" s="555">
        <f t="shared" si="2"/>
        <v>17</v>
      </c>
      <c r="H21" s="556"/>
      <c r="I21" s="556">
        <f t="shared" si="3"/>
        <v>0</v>
      </c>
      <c r="J21" s="556">
        <f t="shared" si="8"/>
        <v>0</v>
      </c>
      <c r="K21" s="556">
        <f t="shared" si="8"/>
        <v>0</v>
      </c>
      <c r="L21" s="675" t="e">
        <f t="shared" si="9"/>
        <v>#DIV/0!</v>
      </c>
      <c r="M21" s="682">
        <v>0.99</v>
      </c>
      <c r="N21" s="683">
        <v>7.0000000000000001E-3</v>
      </c>
      <c r="O21" s="684">
        <f t="shared" si="4"/>
        <v>0.99299999999999999</v>
      </c>
      <c r="P21" s="557"/>
      <c r="Q21" s="560"/>
      <c r="R21" s="560"/>
      <c r="S21" s="561"/>
      <c r="T21" s="693" t="e">
        <f t="shared" si="5"/>
        <v>#DIV/0!</v>
      </c>
      <c r="U21" s="558">
        <f>$U$5*PRODUCT($O$6:O21)</f>
        <v>0</v>
      </c>
      <c r="V21" s="685">
        <f>SUM('8760 Data'!$H$3:$H$8762)*M21*PRODUCT($O$5:O21)</f>
        <v>0</v>
      </c>
      <c r="AZ21" s="518">
        <v>41291</v>
      </c>
      <c r="BA21" s="525">
        <v>0</v>
      </c>
      <c r="BB21" s="525">
        <v>0</v>
      </c>
      <c r="BC21" s="525">
        <v>0</v>
      </c>
      <c r="BD21" s="525">
        <v>0</v>
      </c>
      <c r="BE21" s="525">
        <v>0</v>
      </c>
      <c r="BF21" s="525">
        <v>0</v>
      </c>
      <c r="BG21" s="525">
        <v>11.069000000000001</v>
      </c>
      <c r="BH21" s="525">
        <v>45.848999999999997</v>
      </c>
      <c r="BI21" s="525">
        <v>49.96</v>
      </c>
      <c r="BJ21" s="525">
        <v>49.96</v>
      </c>
      <c r="BK21" s="525">
        <v>49.96</v>
      </c>
      <c r="BL21" s="525">
        <v>49.96</v>
      </c>
      <c r="BM21" s="525">
        <v>49.96</v>
      </c>
      <c r="BN21" s="525">
        <v>49.96</v>
      </c>
      <c r="BO21" s="525">
        <v>49.96</v>
      </c>
      <c r="BP21" s="525">
        <v>49.96</v>
      </c>
      <c r="BQ21" s="525">
        <v>49.96</v>
      </c>
      <c r="BR21" s="525">
        <v>49.96</v>
      </c>
      <c r="BS21" s="525">
        <v>29.675999999999998</v>
      </c>
      <c r="BT21" s="525">
        <v>1.2390000000000001</v>
      </c>
      <c r="BU21" s="525">
        <v>0</v>
      </c>
      <c r="BV21" s="525">
        <v>0</v>
      </c>
      <c r="BW21" s="525">
        <v>0</v>
      </c>
      <c r="BX21" s="525">
        <v>0</v>
      </c>
      <c r="BY21" s="525">
        <v>24.476375000000001</v>
      </c>
      <c r="BZ21"/>
      <c r="CB21" s="604">
        <v>14</v>
      </c>
      <c r="CC21" s="605">
        <v>0.95142983490566024</v>
      </c>
      <c r="CD21" s="605">
        <v>0.94852102987421372</v>
      </c>
      <c r="CE21" s="605">
        <v>0.87708824685534592</v>
      </c>
      <c r="CF21" s="605">
        <v>0.96367138364779859</v>
      </c>
      <c r="CG21" s="605">
        <v>0.73090605345911952</v>
      </c>
      <c r="CH21" s="605">
        <v>0.54591194968553458</v>
      </c>
      <c r="CI21" s="605">
        <v>0.69673349056603762</v>
      </c>
      <c r="CJ21" s="605">
        <v>0.94488993710691827</v>
      </c>
      <c r="CK21" s="605">
        <v>0.81818003144654095</v>
      </c>
      <c r="CL21" s="605">
        <v>0.98191823899371067</v>
      </c>
      <c r="CM21" s="605">
        <v>0.98191823899371067</v>
      </c>
      <c r="CN21" s="605">
        <v>0.98009827044025166</v>
      </c>
      <c r="CO21" s="605">
        <v>0.86814903846153912</v>
      </c>
      <c r="CS21" s="520" t="s">
        <v>403</v>
      </c>
      <c r="CT21" s="521">
        <f t="shared" si="6"/>
        <v>0.70833333333333315</v>
      </c>
      <c r="CU21" s="522">
        <v>18</v>
      </c>
      <c r="CV21" s="523">
        <f t="shared" si="7"/>
        <v>18</v>
      </c>
      <c r="CW21" s="519">
        <f t="shared" si="1"/>
        <v>0.76351709905660381</v>
      </c>
      <c r="CX21" s="519">
        <f t="shared" si="10"/>
        <v>0.7089868317610063</v>
      </c>
      <c r="CY21" s="519">
        <f t="shared" si="11"/>
        <v>0.57803655660377351</v>
      </c>
      <c r="CZ21" s="519">
        <f t="shared" si="12"/>
        <v>0.44846305031446543</v>
      </c>
      <c r="DA21" s="519">
        <f t="shared" si="13"/>
        <v>0.14208922955974845</v>
      </c>
      <c r="DB21" s="519">
        <f t="shared" si="14"/>
        <v>7.4789701257861635E-2</v>
      </c>
      <c r="DC21" s="519">
        <f t="shared" si="15"/>
        <v>0.15259827044025159</v>
      </c>
      <c r="DD21" s="519">
        <f t="shared" si="16"/>
        <v>0.34531249999999997</v>
      </c>
      <c r="DE21" s="519">
        <f t="shared" si="17"/>
        <v>0.51891116352201261</v>
      </c>
      <c r="DF21" s="519">
        <f t="shared" si="18"/>
        <v>0.58832055817610063</v>
      </c>
      <c r="DG21" s="519">
        <f t="shared" si="19"/>
        <v>0.922164897798742</v>
      </c>
      <c r="DH21" s="519">
        <f t="shared" si="20"/>
        <v>0.86069575471698112</v>
      </c>
    </row>
    <row r="22" spans="2:112">
      <c r="B22" s="610">
        <v>12</v>
      </c>
      <c r="C22" s="611">
        <f>CHOOSE(B22,'Financial Model Inputs'!B$3,'Financial Model Inputs'!C$3,'Financial Model Inputs'!D$3,'Financial Model Inputs'!E$3,'Financial Model Inputs'!F$3,'Financial Model Inputs'!G$3,'Financial Model Inputs'!$H$3,'Financial Model Inputs'!$I$3,'Financial Model Inputs'!$J$3,'Financial Model Inputs'!$K$3,'Financial Model Inputs'!$L$3,'Financial Model Inputs'!$M$3)</f>
        <v>0</v>
      </c>
      <c r="G22" s="555">
        <f t="shared" si="2"/>
        <v>18</v>
      </c>
      <c r="H22" s="556"/>
      <c r="I22" s="556">
        <f t="shared" si="3"/>
        <v>0</v>
      </c>
      <c r="J22" s="556">
        <f t="shared" si="8"/>
        <v>0</v>
      </c>
      <c r="K22" s="556">
        <f t="shared" si="8"/>
        <v>0</v>
      </c>
      <c r="L22" s="675" t="e">
        <f t="shared" si="9"/>
        <v>#DIV/0!</v>
      </c>
      <c r="M22" s="682">
        <v>0.99</v>
      </c>
      <c r="N22" s="683">
        <v>7.0000000000000001E-3</v>
      </c>
      <c r="O22" s="684">
        <f t="shared" si="4"/>
        <v>0.99299999999999999</v>
      </c>
      <c r="P22" s="557"/>
      <c r="Q22" s="560"/>
      <c r="R22" s="560"/>
      <c r="S22" s="561"/>
      <c r="T22" s="693" t="e">
        <f t="shared" si="5"/>
        <v>#DIV/0!</v>
      </c>
      <c r="U22" s="558">
        <f>$U$5*PRODUCT($O$6:O22)</f>
        <v>0</v>
      </c>
      <c r="V22" s="685">
        <f>SUM('8760 Data'!$H$3:$H$8762)*M22*PRODUCT($O$5:O22)</f>
        <v>0</v>
      </c>
      <c r="AZ22" s="518">
        <v>41292</v>
      </c>
      <c r="BA22" s="525">
        <v>0</v>
      </c>
      <c r="BB22" s="525">
        <v>0</v>
      </c>
      <c r="BC22" s="525">
        <v>0</v>
      </c>
      <c r="BD22" s="525">
        <v>0</v>
      </c>
      <c r="BE22" s="525">
        <v>0</v>
      </c>
      <c r="BF22" s="525">
        <v>0</v>
      </c>
      <c r="BG22" s="525">
        <v>10.766</v>
      </c>
      <c r="BH22" s="525">
        <v>45.686</v>
      </c>
      <c r="BI22" s="525">
        <v>49.96</v>
      </c>
      <c r="BJ22" s="525">
        <v>49.96</v>
      </c>
      <c r="BK22" s="525">
        <v>49.96</v>
      </c>
      <c r="BL22" s="525">
        <v>49.96</v>
      </c>
      <c r="BM22" s="525">
        <v>49.96</v>
      </c>
      <c r="BN22" s="525">
        <v>49.96</v>
      </c>
      <c r="BO22" s="525">
        <v>49.96</v>
      </c>
      <c r="BP22" s="525">
        <v>49.96</v>
      </c>
      <c r="BQ22" s="525">
        <v>49.96</v>
      </c>
      <c r="BR22" s="525">
        <v>49.96</v>
      </c>
      <c r="BS22" s="525">
        <v>29.908999999999999</v>
      </c>
      <c r="BT22" s="525">
        <v>1.2350000000000001</v>
      </c>
      <c r="BU22" s="525">
        <v>0</v>
      </c>
      <c r="BV22" s="525">
        <v>0</v>
      </c>
      <c r="BW22" s="525">
        <v>0</v>
      </c>
      <c r="BX22" s="525">
        <v>0</v>
      </c>
      <c r="BY22" s="525">
        <v>24.466499999999996</v>
      </c>
      <c r="BZ22"/>
      <c r="CB22" s="604">
        <v>15</v>
      </c>
      <c r="CC22" s="605">
        <v>0.83989288522012584</v>
      </c>
      <c r="CD22" s="605">
        <v>0.8697327044025156</v>
      </c>
      <c r="CE22" s="605">
        <v>0.7755454009433963</v>
      </c>
      <c r="CF22" s="605">
        <v>0.97582547169811318</v>
      </c>
      <c r="CG22" s="605">
        <v>0.78975039308176087</v>
      </c>
      <c r="CH22" s="605">
        <v>0.53629618710691818</v>
      </c>
      <c r="CI22" s="605">
        <v>0.70583726415094339</v>
      </c>
      <c r="CJ22" s="605">
        <v>0.96279481132075473</v>
      </c>
      <c r="CK22" s="605">
        <v>0.63133254716981135</v>
      </c>
      <c r="CL22" s="605">
        <v>0.98191823899371067</v>
      </c>
      <c r="CM22" s="605">
        <v>0.98191823899371067</v>
      </c>
      <c r="CN22" s="605">
        <v>0.96892688679245287</v>
      </c>
      <c r="CO22" s="605">
        <v>0.83386550556361938</v>
      </c>
      <c r="CS22" s="520" t="s">
        <v>403</v>
      </c>
      <c r="CT22" s="521">
        <f t="shared" si="6"/>
        <v>0.74999999999999978</v>
      </c>
      <c r="CU22" s="522">
        <v>19</v>
      </c>
      <c r="CV22" s="523">
        <f t="shared" si="7"/>
        <v>19</v>
      </c>
      <c r="CW22" s="519">
        <f t="shared" si="1"/>
        <v>0.45414701257861634</v>
      </c>
      <c r="CX22" s="519">
        <f t="shared" si="10"/>
        <v>0.2627147209119497</v>
      </c>
      <c r="CY22" s="519">
        <f t="shared" si="11"/>
        <v>7.3113207547169809E-2</v>
      </c>
      <c r="CZ22" s="519">
        <f t="shared" si="12"/>
        <v>8.4964622641509439E-3</v>
      </c>
      <c r="DA22" s="519">
        <f t="shared" si="13"/>
        <v>0</v>
      </c>
      <c r="DB22" s="519">
        <f t="shared" si="14"/>
        <v>0</v>
      </c>
      <c r="DC22" s="519">
        <f t="shared" si="15"/>
        <v>0</v>
      </c>
      <c r="DD22" s="519">
        <f t="shared" si="16"/>
        <v>0</v>
      </c>
      <c r="DE22" s="519">
        <f t="shared" si="17"/>
        <v>1.8359669811320752E-2</v>
      </c>
      <c r="DF22" s="519">
        <f t="shared" si="18"/>
        <v>5.9370086477987423E-2</v>
      </c>
      <c r="DG22" s="519">
        <f t="shared" si="19"/>
        <v>0.21036261792452829</v>
      </c>
      <c r="DH22" s="519">
        <f t="shared" si="20"/>
        <v>0.37402515723270435</v>
      </c>
    </row>
    <row r="23" spans="2:112">
      <c r="B23" s="610">
        <v>13</v>
      </c>
      <c r="C23" s="611"/>
      <c r="G23" s="555">
        <f t="shared" si="2"/>
        <v>19</v>
      </c>
      <c r="H23" s="556"/>
      <c r="I23" s="556">
        <f t="shared" si="3"/>
        <v>0</v>
      </c>
      <c r="J23" s="556">
        <f t="shared" si="8"/>
        <v>0</v>
      </c>
      <c r="K23" s="556">
        <f t="shared" si="8"/>
        <v>0</v>
      </c>
      <c r="L23" s="675" t="e">
        <f t="shared" si="9"/>
        <v>#DIV/0!</v>
      </c>
      <c r="M23" s="682">
        <v>0.99</v>
      </c>
      <c r="N23" s="683">
        <v>7.0000000000000001E-3</v>
      </c>
      <c r="O23" s="684">
        <f t="shared" si="4"/>
        <v>0.99299999999999999</v>
      </c>
      <c r="P23" s="557"/>
      <c r="Q23" s="560"/>
      <c r="R23" s="560"/>
      <c r="S23" s="561"/>
      <c r="T23" s="693" t="e">
        <f t="shared" si="5"/>
        <v>#DIV/0!</v>
      </c>
      <c r="U23" s="558">
        <f>$U$5*PRODUCT($O$6:O23)</f>
        <v>0</v>
      </c>
      <c r="V23" s="685">
        <f>SUM('8760 Data'!$H$3:$H$8762)*M23*PRODUCT($O$5:O23)</f>
        <v>0</v>
      </c>
      <c r="AZ23" s="518">
        <v>41293</v>
      </c>
      <c r="BA23" s="525">
        <v>0</v>
      </c>
      <c r="BB23" s="525">
        <v>0</v>
      </c>
      <c r="BC23" s="525">
        <v>0</v>
      </c>
      <c r="BD23" s="525">
        <v>0</v>
      </c>
      <c r="BE23" s="525">
        <v>0</v>
      </c>
      <c r="BF23" s="525">
        <v>0</v>
      </c>
      <c r="BG23" s="525">
        <v>10.427</v>
      </c>
      <c r="BH23" s="525">
        <v>45.497</v>
      </c>
      <c r="BI23" s="525">
        <v>49.96</v>
      </c>
      <c r="BJ23" s="525">
        <v>49.96</v>
      </c>
      <c r="BK23" s="525">
        <v>49.96</v>
      </c>
      <c r="BL23" s="525">
        <v>49.96</v>
      </c>
      <c r="BM23" s="525">
        <v>49.96</v>
      </c>
      <c r="BN23" s="525">
        <v>49.96</v>
      </c>
      <c r="BO23" s="525">
        <v>49.96</v>
      </c>
      <c r="BP23" s="525">
        <v>49.96</v>
      </c>
      <c r="BQ23" s="525">
        <v>49.96</v>
      </c>
      <c r="BR23" s="525">
        <v>49.96</v>
      </c>
      <c r="BS23" s="525">
        <v>29.690999999999999</v>
      </c>
      <c r="BT23" s="525">
        <v>1.272</v>
      </c>
      <c r="BU23" s="525">
        <v>0</v>
      </c>
      <c r="BV23" s="525">
        <v>0</v>
      </c>
      <c r="BW23" s="525">
        <v>0</v>
      </c>
      <c r="BX23" s="525">
        <v>0</v>
      </c>
      <c r="BY23" s="525">
        <v>24.436958333333333</v>
      </c>
      <c r="BZ23"/>
      <c r="CB23" s="604">
        <v>16</v>
      </c>
      <c r="CC23" s="605">
        <v>0.82025353773584908</v>
      </c>
      <c r="CD23" s="605">
        <v>0.80457448899371076</v>
      </c>
      <c r="CE23" s="605">
        <v>0.7796727594339623</v>
      </c>
      <c r="CF23" s="605">
        <v>0.97782232704402505</v>
      </c>
      <c r="CG23" s="605">
        <v>0.80095813679245276</v>
      </c>
      <c r="CH23" s="605">
        <v>0.51963934748427676</v>
      </c>
      <c r="CI23" s="605">
        <v>0.71295990566037726</v>
      </c>
      <c r="CJ23" s="605">
        <v>0.98014445754716983</v>
      </c>
      <c r="CK23" s="605">
        <v>0.64307389937106918</v>
      </c>
      <c r="CL23" s="605">
        <v>0.98191823899371067</v>
      </c>
      <c r="CM23" s="605">
        <v>0.98191823899371067</v>
      </c>
      <c r="CN23" s="605">
        <v>0.98191823899371067</v>
      </c>
      <c r="CO23" s="605">
        <v>0.83183055152394847</v>
      </c>
      <c r="CS23" s="520" t="s">
        <v>403</v>
      </c>
      <c r="CT23" s="521">
        <f t="shared" si="6"/>
        <v>0.79166666666666641</v>
      </c>
      <c r="CU23" s="522">
        <v>20</v>
      </c>
      <c r="CV23" s="523">
        <f t="shared" si="7"/>
        <v>20</v>
      </c>
      <c r="CW23" s="519">
        <f t="shared" si="1"/>
        <v>1.4144555817610063E-2</v>
      </c>
      <c r="CX23" s="519">
        <f t="shared" si="10"/>
        <v>1.8037539308176098E-3</v>
      </c>
      <c r="CY23" s="519">
        <f t="shared" si="11"/>
        <v>0</v>
      </c>
      <c r="CZ23" s="519">
        <f t="shared" si="12"/>
        <v>0</v>
      </c>
      <c r="DA23" s="519">
        <f t="shared" si="13"/>
        <v>0</v>
      </c>
      <c r="DB23" s="519">
        <f t="shared" si="14"/>
        <v>0</v>
      </c>
      <c r="DC23" s="519">
        <f t="shared" si="15"/>
        <v>0</v>
      </c>
      <c r="DD23" s="519">
        <f t="shared" si="16"/>
        <v>0</v>
      </c>
      <c r="DE23" s="519">
        <f t="shared" si="17"/>
        <v>0</v>
      </c>
      <c r="DF23" s="519">
        <f t="shared" si="18"/>
        <v>0</v>
      </c>
      <c r="DG23" s="519">
        <f t="shared" si="19"/>
        <v>0</v>
      </c>
      <c r="DH23" s="519">
        <f t="shared" si="20"/>
        <v>5.2374213836477983E-3</v>
      </c>
    </row>
    <row r="24" spans="2:112">
      <c r="B24" s="610">
        <v>14</v>
      </c>
      <c r="C24" s="611"/>
      <c r="G24" s="555">
        <f t="shared" si="2"/>
        <v>20</v>
      </c>
      <c r="H24" s="556"/>
      <c r="I24" s="556">
        <f t="shared" si="3"/>
        <v>0</v>
      </c>
      <c r="J24" s="556">
        <f t="shared" si="8"/>
        <v>0</v>
      </c>
      <c r="K24" s="556">
        <f t="shared" si="8"/>
        <v>0</v>
      </c>
      <c r="L24" s="675" t="e">
        <f t="shared" si="9"/>
        <v>#DIV/0!</v>
      </c>
      <c r="M24" s="682">
        <v>0.99</v>
      </c>
      <c r="N24" s="683">
        <v>7.0000000000000001E-3</v>
      </c>
      <c r="O24" s="684">
        <f t="shared" si="4"/>
        <v>0.99299999999999999</v>
      </c>
      <c r="P24" s="557"/>
      <c r="Q24" s="560"/>
      <c r="R24" s="560"/>
      <c r="S24" s="561"/>
      <c r="T24" s="693" t="e">
        <f t="shared" si="5"/>
        <v>#DIV/0!</v>
      </c>
      <c r="U24" s="558">
        <f>$U$5*PRODUCT($O$6:O24)</f>
        <v>0</v>
      </c>
      <c r="V24" s="685">
        <f>SUM('8760 Data'!$H$3:$H$8762)*M24*PRODUCT($O$5:O24)</f>
        <v>0</v>
      </c>
      <c r="AZ24" s="518">
        <v>41294</v>
      </c>
      <c r="BA24" s="525">
        <v>0</v>
      </c>
      <c r="BB24" s="525">
        <v>0</v>
      </c>
      <c r="BC24" s="525">
        <v>0</v>
      </c>
      <c r="BD24" s="525">
        <v>0</v>
      </c>
      <c r="BE24" s="525">
        <v>0</v>
      </c>
      <c r="BF24" s="525">
        <v>0</v>
      </c>
      <c r="BG24" s="525">
        <v>10.161</v>
      </c>
      <c r="BH24" s="525">
        <v>45.238999999999997</v>
      </c>
      <c r="BI24" s="525">
        <v>49.96</v>
      </c>
      <c r="BJ24" s="525">
        <v>49.96</v>
      </c>
      <c r="BK24" s="525">
        <v>49.96</v>
      </c>
      <c r="BL24" s="525">
        <v>49.96</v>
      </c>
      <c r="BM24" s="525">
        <v>49.96</v>
      </c>
      <c r="BN24" s="525">
        <v>49.96</v>
      </c>
      <c r="BO24" s="525">
        <v>49.96</v>
      </c>
      <c r="BP24" s="525">
        <v>49.96</v>
      </c>
      <c r="BQ24" s="525">
        <v>49.96</v>
      </c>
      <c r="BR24" s="525">
        <v>49.96</v>
      </c>
      <c r="BS24" s="525">
        <v>29.963999999999999</v>
      </c>
      <c r="BT24" s="525">
        <v>1.266</v>
      </c>
      <c r="BU24" s="525">
        <v>0</v>
      </c>
      <c r="BV24" s="525">
        <v>0</v>
      </c>
      <c r="BW24" s="525">
        <v>0</v>
      </c>
      <c r="BX24" s="525">
        <v>0</v>
      </c>
      <c r="BY24" s="525">
        <v>24.426249999999996</v>
      </c>
      <c r="BZ24"/>
      <c r="CB24" s="604">
        <v>17</v>
      </c>
      <c r="CC24" s="605">
        <v>0.81627849842767297</v>
      </c>
      <c r="CD24" s="605">
        <v>0.736473073899371</v>
      </c>
      <c r="CE24" s="605">
        <v>0.77863600628930818</v>
      </c>
      <c r="CF24" s="605">
        <v>0.9316273584905661</v>
      </c>
      <c r="CG24" s="605">
        <v>0.66133549528301894</v>
      </c>
      <c r="CH24" s="605">
        <v>0.44877358490566038</v>
      </c>
      <c r="CI24" s="605">
        <v>0.60381289308176089</v>
      </c>
      <c r="CJ24" s="605">
        <v>0.91647995283018868</v>
      </c>
      <c r="CK24" s="605">
        <v>0.79425314465408792</v>
      </c>
      <c r="CL24" s="605">
        <v>0.94359768081761008</v>
      </c>
      <c r="CM24" s="605">
        <v>0.98191823899371067</v>
      </c>
      <c r="CN24" s="605">
        <v>0.9734551886792453</v>
      </c>
      <c r="CO24" s="605">
        <v>0.80095602019835543</v>
      </c>
      <c r="CS24" s="520" t="s">
        <v>403</v>
      </c>
      <c r="CT24" s="521">
        <f t="shared" si="6"/>
        <v>0.83333333333333304</v>
      </c>
      <c r="CU24" s="522">
        <v>21</v>
      </c>
      <c r="CV24" s="523">
        <f t="shared" si="7"/>
        <v>21</v>
      </c>
      <c r="CW24" s="519">
        <f t="shared" si="1"/>
        <v>0</v>
      </c>
      <c r="CX24" s="519">
        <f t="shared" si="10"/>
        <v>0</v>
      </c>
      <c r="CY24" s="519">
        <f t="shared" si="11"/>
        <v>0</v>
      </c>
      <c r="CZ24" s="519">
        <f t="shared" si="12"/>
        <v>0</v>
      </c>
      <c r="DA24" s="519">
        <f t="shared" si="13"/>
        <v>0</v>
      </c>
      <c r="DB24" s="519">
        <f t="shared" si="14"/>
        <v>0</v>
      </c>
      <c r="DC24" s="519">
        <f t="shared" si="15"/>
        <v>0</v>
      </c>
      <c r="DD24" s="519">
        <f t="shared" si="16"/>
        <v>0</v>
      </c>
      <c r="DE24" s="519">
        <f t="shared" si="17"/>
        <v>0</v>
      </c>
      <c r="DF24" s="519">
        <f t="shared" si="18"/>
        <v>0</v>
      </c>
      <c r="DG24" s="519">
        <f t="shared" si="19"/>
        <v>0</v>
      </c>
      <c r="DH24" s="519">
        <f t="shared" si="20"/>
        <v>0</v>
      </c>
    </row>
    <row r="25" spans="2:112">
      <c r="B25" s="610">
        <v>15</v>
      </c>
      <c r="C25" s="611"/>
      <c r="G25" s="555">
        <f t="shared" si="2"/>
        <v>21</v>
      </c>
      <c r="H25" s="556"/>
      <c r="I25" s="556">
        <f t="shared" si="3"/>
        <v>0</v>
      </c>
      <c r="J25" s="556">
        <f t="shared" si="8"/>
        <v>0</v>
      </c>
      <c r="K25" s="556">
        <f t="shared" si="8"/>
        <v>0</v>
      </c>
      <c r="L25" s="675" t="e">
        <f t="shared" si="9"/>
        <v>#DIV/0!</v>
      </c>
      <c r="M25" s="682">
        <v>0.99</v>
      </c>
      <c r="N25" s="683">
        <v>7.0000000000000001E-3</v>
      </c>
      <c r="O25" s="684">
        <f t="shared" si="4"/>
        <v>0.99299999999999999</v>
      </c>
      <c r="P25" s="557"/>
      <c r="Q25" s="560"/>
      <c r="R25" s="560"/>
      <c r="S25" s="561"/>
      <c r="T25" s="693" t="e">
        <f t="shared" si="5"/>
        <v>#DIV/0!</v>
      </c>
      <c r="U25" s="558">
        <f>$U$5*PRODUCT($O$6:O25)</f>
        <v>0</v>
      </c>
      <c r="V25" s="685">
        <f>SUM('8760 Data'!$H$3:$H$8762)*M25*PRODUCT($O$5:O25)</f>
        <v>0</v>
      </c>
      <c r="AZ25" s="518">
        <v>41295</v>
      </c>
      <c r="BA25" s="525">
        <v>0</v>
      </c>
      <c r="BB25" s="525">
        <v>0</v>
      </c>
      <c r="BC25" s="525">
        <v>0</v>
      </c>
      <c r="BD25" s="525">
        <v>0</v>
      </c>
      <c r="BE25" s="525">
        <v>0</v>
      </c>
      <c r="BF25" s="525">
        <v>0</v>
      </c>
      <c r="BG25" s="525">
        <v>2.0590000000000002</v>
      </c>
      <c r="BH25" s="525">
        <v>13.205</v>
      </c>
      <c r="BI25" s="525">
        <v>31.274000000000001</v>
      </c>
      <c r="BJ25" s="525">
        <v>47.179000000000002</v>
      </c>
      <c r="BK25" s="525">
        <v>49.96</v>
      </c>
      <c r="BL25" s="525">
        <v>49.96</v>
      </c>
      <c r="BM25" s="525">
        <v>43.311999999999998</v>
      </c>
      <c r="BN25" s="525">
        <v>43.755000000000003</v>
      </c>
      <c r="BO25" s="525">
        <v>32.064999999999998</v>
      </c>
      <c r="BP25" s="525">
        <v>28.170999999999999</v>
      </c>
      <c r="BQ25" s="525">
        <v>16.248999999999999</v>
      </c>
      <c r="BR25" s="525">
        <v>15.45</v>
      </c>
      <c r="BS25" s="525">
        <v>12.769</v>
      </c>
      <c r="BT25" s="525">
        <v>0</v>
      </c>
      <c r="BU25" s="525">
        <v>0</v>
      </c>
      <c r="BV25" s="525">
        <v>0</v>
      </c>
      <c r="BW25" s="525">
        <v>0</v>
      </c>
      <c r="BX25" s="525">
        <v>0</v>
      </c>
      <c r="BY25" s="525">
        <v>16.058666666666667</v>
      </c>
      <c r="BZ25"/>
      <c r="CB25" s="604">
        <v>18</v>
      </c>
      <c r="CC25" s="605">
        <v>0.76351709905660381</v>
      </c>
      <c r="CD25" s="605">
        <v>0.7089868317610063</v>
      </c>
      <c r="CE25" s="605">
        <v>0.57803655660377351</v>
      </c>
      <c r="CF25" s="605">
        <v>0.44846305031446543</v>
      </c>
      <c r="CG25" s="605">
        <v>0.14208922955974845</v>
      </c>
      <c r="CH25" s="605">
        <v>7.4789701257861635E-2</v>
      </c>
      <c r="CI25" s="605">
        <v>0.15259827044025159</v>
      </c>
      <c r="CJ25" s="605">
        <v>0.34531249999999997</v>
      </c>
      <c r="CK25" s="605">
        <v>0.51891116352201261</v>
      </c>
      <c r="CL25" s="605">
        <v>0.58832055817610063</v>
      </c>
      <c r="CM25" s="605">
        <v>0.922164897798742</v>
      </c>
      <c r="CN25" s="605">
        <v>0.86069575471698112</v>
      </c>
      <c r="CO25" s="605">
        <v>0.50761943638122886</v>
      </c>
      <c r="CS25" s="520" t="s">
        <v>403</v>
      </c>
      <c r="CT25" s="521">
        <f t="shared" si="6"/>
        <v>0.87499999999999967</v>
      </c>
      <c r="CU25" s="522">
        <v>22</v>
      </c>
      <c r="CV25" s="523">
        <f t="shared" si="7"/>
        <v>22</v>
      </c>
      <c r="CW25" s="519">
        <f t="shared" si="1"/>
        <v>0</v>
      </c>
      <c r="CX25" s="519">
        <f t="shared" si="10"/>
        <v>0</v>
      </c>
      <c r="CY25" s="519">
        <f t="shared" si="11"/>
        <v>0</v>
      </c>
      <c r="CZ25" s="519">
        <f t="shared" si="12"/>
        <v>0</v>
      </c>
      <c r="DA25" s="519">
        <f t="shared" si="13"/>
        <v>0</v>
      </c>
      <c r="DB25" s="519">
        <f t="shared" si="14"/>
        <v>0</v>
      </c>
      <c r="DC25" s="519">
        <f t="shared" si="15"/>
        <v>0</v>
      </c>
      <c r="DD25" s="519">
        <f t="shared" si="16"/>
        <v>0</v>
      </c>
      <c r="DE25" s="519">
        <f t="shared" si="17"/>
        <v>0</v>
      </c>
      <c r="DF25" s="519">
        <f t="shared" si="18"/>
        <v>0</v>
      </c>
      <c r="DG25" s="519">
        <f t="shared" si="19"/>
        <v>0</v>
      </c>
      <c r="DH25" s="519">
        <f t="shared" si="20"/>
        <v>0</v>
      </c>
    </row>
    <row r="26" spans="2:112">
      <c r="B26" s="610">
        <v>16</v>
      </c>
      <c r="C26" s="611"/>
      <c r="G26" s="555">
        <f t="shared" si="2"/>
        <v>22</v>
      </c>
      <c r="H26" s="556"/>
      <c r="I26" s="556">
        <f t="shared" si="3"/>
        <v>0</v>
      </c>
      <c r="J26" s="556">
        <f t="shared" si="8"/>
        <v>0</v>
      </c>
      <c r="K26" s="556">
        <f t="shared" si="8"/>
        <v>0</v>
      </c>
      <c r="L26" s="675" t="e">
        <f t="shared" si="9"/>
        <v>#DIV/0!</v>
      </c>
      <c r="M26" s="682">
        <v>0.99</v>
      </c>
      <c r="N26" s="683">
        <v>7.0000000000000001E-3</v>
      </c>
      <c r="O26" s="684">
        <f t="shared" si="4"/>
        <v>0.99299999999999999</v>
      </c>
      <c r="P26" s="557"/>
      <c r="Q26" s="560"/>
      <c r="R26" s="560"/>
      <c r="S26" s="561"/>
      <c r="T26" s="693" t="e">
        <f t="shared" si="5"/>
        <v>#DIV/0!</v>
      </c>
      <c r="U26" s="558">
        <f>$U$5*PRODUCT($O$6:O26)</f>
        <v>0</v>
      </c>
      <c r="V26" s="685">
        <f>SUM('8760 Data'!$H$3:$H$8762)*M26*PRODUCT($O$5:O26)</f>
        <v>0</v>
      </c>
      <c r="AZ26" s="518">
        <v>41296</v>
      </c>
      <c r="BA26" s="525">
        <v>0</v>
      </c>
      <c r="BB26" s="525">
        <v>0</v>
      </c>
      <c r="BC26" s="525">
        <v>0</v>
      </c>
      <c r="BD26" s="525">
        <v>0</v>
      </c>
      <c r="BE26" s="525">
        <v>0</v>
      </c>
      <c r="BF26" s="525">
        <v>0</v>
      </c>
      <c r="BG26" s="525">
        <v>8.5180000000000007</v>
      </c>
      <c r="BH26" s="525">
        <v>44.232999999999997</v>
      </c>
      <c r="BI26" s="525">
        <v>49.96</v>
      </c>
      <c r="BJ26" s="525">
        <v>49.96</v>
      </c>
      <c r="BK26" s="525">
        <v>49.96</v>
      </c>
      <c r="BL26" s="525">
        <v>49.96</v>
      </c>
      <c r="BM26" s="525">
        <v>49.96</v>
      </c>
      <c r="BN26" s="525">
        <v>49.96</v>
      </c>
      <c r="BO26" s="525">
        <v>49.96</v>
      </c>
      <c r="BP26" s="525">
        <v>49.96</v>
      </c>
      <c r="BQ26" s="525">
        <v>49.96</v>
      </c>
      <c r="BR26" s="525">
        <v>49.96</v>
      </c>
      <c r="BS26" s="525">
        <v>28.39</v>
      </c>
      <c r="BT26" s="525">
        <v>0.88919999999999999</v>
      </c>
      <c r="BU26" s="525">
        <v>0</v>
      </c>
      <c r="BV26" s="525">
        <v>0</v>
      </c>
      <c r="BW26" s="525">
        <v>0</v>
      </c>
      <c r="BX26" s="525">
        <v>0</v>
      </c>
      <c r="BY26" s="525">
        <v>24.23459166666666</v>
      </c>
      <c r="BZ26"/>
      <c r="CB26" s="604">
        <v>19</v>
      </c>
      <c r="CC26" s="605">
        <v>0.45414701257861634</v>
      </c>
      <c r="CD26" s="605">
        <v>0.2627147209119497</v>
      </c>
      <c r="CE26" s="605">
        <v>7.3113207547169809E-2</v>
      </c>
      <c r="CF26" s="605">
        <v>8.4964622641509439E-3</v>
      </c>
      <c r="CG26" s="605">
        <v>0</v>
      </c>
      <c r="CH26" s="605">
        <v>0</v>
      </c>
      <c r="CI26" s="605">
        <v>0</v>
      </c>
      <c r="CJ26" s="605">
        <v>0</v>
      </c>
      <c r="CK26" s="605">
        <v>1.8359669811320752E-2</v>
      </c>
      <c r="CL26" s="605">
        <v>5.9370086477987423E-2</v>
      </c>
      <c r="CM26" s="605">
        <v>0.21036261792452829</v>
      </c>
      <c r="CN26" s="605">
        <v>0.37402515723270435</v>
      </c>
      <c r="CO26" s="605">
        <v>0.12006225054426706</v>
      </c>
      <c r="CS26" s="520" t="s">
        <v>403</v>
      </c>
      <c r="CT26" s="521">
        <f t="shared" si="6"/>
        <v>0.9166666666666663</v>
      </c>
      <c r="CU26" s="522">
        <v>23</v>
      </c>
      <c r="CV26" s="523">
        <f t="shared" si="7"/>
        <v>23</v>
      </c>
      <c r="CW26" s="519">
        <f t="shared" si="1"/>
        <v>0</v>
      </c>
      <c r="CX26" s="519">
        <f t="shared" si="10"/>
        <v>0</v>
      </c>
      <c r="CY26" s="519">
        <f t="shared" si="11"/>
        <v>0</v>
      </c>
      <c r="CZ26" s="519">
        <f t="shared" si="12"/>
        <v>0</v>
      </c>
      <c r="DA26" s="519">
        <f t="shared" si="13"/>
        <v>0</v>
      </c>
      <c r="DB26" s="519">
        <f t="shared" si="14"/>
        <v>0</v>
      </c>
      <c r="DC26" s="519">
        <f t="shared" si="15"/>
        <v>0</v>
      </c>
      <c r="DD26" s="519">
        <f t="shared" si="16"/>
        <v>0</v>
      </c>
      <c r="DE26" s="519">
        <f t="shared" si="17"/>
        <v>0</v>
      </c>
      <c r="DF26" s="519">
        <f t="shared" si="18"/>
        <v>0</v>
      </c>
      <c r="DG26" s="519">
        <f t="shared" si="19"/>
        <v>0</v>
      </c>
      <c r="DH26" s="519">
        <f t="shared" si="20"/>
        <v>0</v>
      </c>
    </row>
    <row r="27" spans="2:112">
      <c r="B27" s="610">
        <v>17</v>
      </c>
      <c r="C27" s="611"/>
      <c r="G27" s="555">
        <f t="shared" si="2"/>
        <v>23</v>
      </c>
      <c r="H27" s="556"/>
      <c r="I27" s="556">
        <f t="shared" si="3"/>
        <v>0</v>
      </c>
      <c r="J27" s="556">
        <f t="shared" si="8"/>
        <v>0</v>
      </c>
      <c r="K27" s="556">
        <f t="shared" si="8"/>
        <v>0</v>
      </c>
      <c r="L27" s="675" t="e">
        <f t="shared" si="9"/>
        <v>#DIV/0!</v>
      </c>
      <c r="M27" s="682">
        <v>0.99</v>
      </c>
      <c r="N27" s="683">
        <v>7.0000000000000001E-3</v>
      </c>
      <c r="O27" s="684">
        <f t="shared" si="4"/>
        <v>0.99299999999999999</v>
      </c>
      <c r="P27" s="557"/>
      <c r="Q27" s="560"/>
      <c r="R27" s="560"/>
      <c r="S27" s="561"/>
      <c r="T27" s="693" t="e">
        <f t="shared" si="5"/>
        <v>#DIV/0!</v>
      </c>
      <c r="U27" s="558">
        <f>$U$5*PRODUCT($O$6:O27)</f>
        <v>0</v>
      </c>
      <c r="V27" s="685">
        <f>SUM('8760 Data'!$H$3:$H$8762)*M27*PRODUCT($O$5:O27)</f>
        <v>0</v>
      </c>
      <c r="AZ27" s="518">
        <v>41297</v>
      </c>
      <c r="BA27" s="525">
        <v>0</v>
      </c>
      <c r="BB27" s="525">
        <v>0</v>
      </c>
      <c r="BC27" s="525">
        <v>0</v>
      </c>
      <c r="BD27" s="525">
        <v>0</v>
      </c>
      <c r="BE27" s="525">
        <v>0</v>
      </c>
      <c r="BF27" s="525">
        <v>0</v>
      </c>
      <c r="BG27" s="525">
        <v>8.1820000000000004</v>
      </c>
      <c r="BH27" s="525">
        <v>43.77</v>
      </c>
      <c r="BI27" s="525">
        <v>49.96</v>
      </c>
      <c r="BJ27" s="525">
        <v>49.96</v>
      </c>
      <c r="BK27" s="525">
        <v>49.96</v>
      </c>
      <c r="BL27" s="525">
        <v>49.96</v>
      </c>
      <c r="BM27" s="525">
        <v>49.96</v>
      </c>
      <c r="BN27" s="525">
        <v>49.96</v>
      </c>
      <c r="BO27" s="525">
        <v>49.96</v>
      </c>
      <c r="BP27" s="525">
        <v>49.96</v>
      </c>
      <c r="BQ27" s="525">
        <v>49.96</v>
      </c>
      <c r="BR27" s="525">
        <v>49.96</v>
      </c>
      <c r="BS27" s="525">
        <v>28.044</v>
      </c>
      <c r="BT27" s="525">
        <v>0.87660000000000005</v>
      </c>
      <c r="BU27" s="525">
        <v>0</v>
      </c>
      <c r="BV27" s="525">
        <v>0</v>
      </c>
      <c r="BW27" s="525">
        <v>0</v>
      </c>
      <c r="BX27" s="525">
        <v>0</v>
      </c>
      <c r="BY27" s="525">
        <v>24.186358333333331</v>
      </c>
      <c r="BZ27"/>
      <c r="CB27" s="604">
        <v>20</v>
      </c>
      <c r="CC27" s="605">
        <v>1.4144555817610063E-2</v>
      </c>
      <c r="CD27" s="605">
        <v>1.8037539308176098E-3</v>
      </c>
      <c r="CE27" s="605">
        <v>0</v>
      </c>
      <c r="CF27" s="605">
        <v>0</v>
      </c>
      <c r="CG27" s="605">
        <v>0</v>
      </c>
      <c r="CH27" s="605">
        <v>0</v>
      </c>
      <c r="CI27" s="605">
        <v>0</v>
      </c>
      <c r="CJ27" s="605">
        <v>0</v>
      </c>
      <c r="CK27" s="605">
        <v>0</v>
      </c>
      <c r="CL27" s="605">
        <v>0</v>
      </c>
      <c r="CM27" s="605">
        <v>0</v>
      </c>
      <c r="CN27" s="605">
        <v>5.2374213836477983E-3</v>
      </c>
      <c r="CO27" s="605">
        <v>1.7303912675374939E-3</v>
      </c>
      <c r="CS27" s="520" t="s">
        <v>403</v>
      </c>
      <c r="CT27" s="521">
        <f t="shared" si="6"/>
        <v>0.95833333333333293</v>
      </c>
      <c r="CU27" s="522">
        <v>24</v>
      </c>
      <c r="CV27" s="523">
        <f t="shared" si="7"/>
        <v>24</v>
      </c>
      <c r="CW27" s="519">
        <f t="shared" si="1"/>
        <v>0</v>
      </c>
      <c r="CX27" s="519">
        <f t="shared" si="10"/>
        <v>0</v>
      </c>
      <c r="CY27" s="519">
        <f t="shared" si="11"/>
        <v>0</v>
      </c>
      <c r="CZ27" s="519">
        <f t="shared" si="12"/>
        <v>0</v>
      </c>
      <c r="DA27" s="519">
        <f t="shared" si="13"/>
        <v>0</v>
      </c>
      <c r="DB27" s="519">
        <f t="shared" si="14"/>
        <v>0</v>
      </c>
      <c r="DC27" s="519">
        <f t="shared" si="15"/>
        <v>0</v>
      </c>
      <c r="DD27" s="519">
        <f t="shared" si="16"/>
        <v>0</v>
      </c>
      <c r="DE27" s="519">
        <f t="shared" si="17"/>
        <v>0</v>
      </c>
      <c r="DF27" s="519">
        <f t="shared" si="18"/>
        <v>0</v>
      </c>
      <c r="DG27" s="519">
        <f t="shared" si="19"/>
        <v>0</v>
      </c>
      <c r="DH27" s="519">
        <f t="shared" si="20"/>
        <v>0</v>
      </c>
    </row>
    <row r="28" spans="2:112">
      <c r="B28" s="610">
        <v>18</v>
      </c>
      <c r="C28" s="611"/>
      <c r="G28" s="555">
        <f t="shared" si="2"/>
        <v>24</v>
      </c>
      <c r="H28" s="556"/>
      <c r="I28" s="556">
        <f t="shared" si="3"/>
        <v>0</v>
      </c>
      <c r="J28" s="556">
        <f t="shared" si="8"/>
        <v>0</v>
      </c>
      <c r="K28" s="556">
        <f t="shared" si="8"/>
        <v>0</v>
      </c>
      <c r="L28" s="675" t="e">
        <f t="shared" si="9"/>
        <v>#DIV/0!</v>
      </c>
      <c r="M28" s="682">
        <v>0.99</v>
      </c>
      <c r="N28" s="683">
        <v>7.0000000000000001E-3</v>
      </c>
      <c r="O28" s="684">
        <f t="shared" si="4"/>
        <v>0.99299999999999999</v>
      </c>
      <c r="P28" s="557"/>
      <c r="Q28" s="560"/>
      <c r="R28" s="560"/>
      <c r="S28" s="561"/>
      <c r="T28" s="693" t="e">
        <f t="shared" si="5"/>
        <v>#DIV/0!</v>
      </c>
      <c r="U28" s="558">
        <f>$U$5*PRODUCT($O$6:O28)</f>
        <v>0</v>
      </c>
      <c r="V28" s="685">
        <f>SUM('8760 Data'!$H$3:$H$8762)*M28*PRODUCT($O$5:O28)</f>
        <v>0</v>
      </c>
      <c r="AZ28" s="518">
        <v>41298</v>
      </c>
      <c r="BA28" s="525">
        <v>0</v>
      </c>
      <c r="BB28" s="525">
        <v>0</v>
      </c>
      <c r="BC28" s="525">
        <v>0</v>
      </c>
      <c r="BD28" s="525">
        <v>0</v>
      </c>
      <c r="BE28" s="525">
        <v>0</v>
      </c>
      <c r="BF28" s="525">
        <v>0</v>
      </c>
      <c r="BG28" s="525">
        <v>8.0060000000000002</v>
      </c>
      <c r="BH28" s="525">
        <v>44.313000000000002</v>
      </c>
      <c r="BI28" s="525">
        <v>49.96</v>
      </c>
      <c r="BJ28" s="525">
        <v>49.96</v>
      </c>
      <c r="BK28" s="525">
        <v>49.96</v>
      </c>
      <c r="BL28" s="525">
        <v>49.96</v>
      </c>
      <c r="BM28" s="525">
        <v>49.96</v>
      </c>
      <c r="BN28" s="525">
        <v>49.96</v>
      </c>
      <c r="BO28" s="525">
        <v>49.96</v>
      </c>
      <c r="BP28" s="525">
        <v>49.96</v>
      </c>
      <c r="BQ28" s="525">
        <v>49.96</v>
      </c>
      <c r="BR28" s="525">
        <v>49.96</v>
      </c>
      <c r="BS28" s="525">
        <v>28.48</v>
      </c>
      <c r="BT28" s="525">
        <v>0.92349999999999999</v>
      </c>
      <c r="BU28" s="525">
        <v>0</v>
      </c>
      <c r="BV28" s="525">
        <v>0</v>
      </c>
      <c r="BW28" s="525">
        <v>0</v>
      </c>
      <c r="BX28" s="525">
        <v>0</v>
      </c>
      <c r="BY28" s="525">
        <v>24.221770833333334</v>
      </c>
      <c r="BZ28"/>
      <c r="CB28" s="604">
        <v>21</v>
      </c>
      <c r="CC28" s="605">
        <v>0</v>
      </c>
      <c r="CD28" s="605">
        <v>0</v>
      </c>
      <c r="CE28" s="605">
        <v>0</v>
      </c>
      <c r="CF28" s="605">
        <v>0</v>
      </c>
      <c r="CG28" s="605">
        <v>0</v>
      </c>
      <c r="CH28" s="605">
        <v>0</v>
      </c>
      <c r="CI28" s="605">
        <v>0</v>
      </c>
      <c r="CJ28" s="605">
        <v>0</v>
      </c>
      <c r="CK28" s="605">
        <v>0</v>
      </c>
      <c r="CL28" s="605">
        <v>0</v>
      </c>
      <c r="CM28" s="605">
        <v>0</v>
      </c>
      <c r="CN28" s="605">
        <v>0</v>
      </c>
      <c r="CO28" s="605">
        <v>0</v>
      </c>
      <c r="CS28" s="520" t="s">
        <v>404</v>
      </c>
      <c r="CT28" s="521">
        <f t="shared" si="6"/>
        <v>0.99999999999999956</v>
      </c>
      <c r="CU28" s="522">
        <v>1</v>
      </c>
      <c r="CV28" s="523">
        <f t="shared" si="7"/>
        <v>25</v>
      </c>
      <c r="CW28" s="519">
        <f>CC39</f>
        <v>0</v>
      </c>
      <c r="CX28" s="519">
        <f t="shared" ref="CX28:DH43" si="21">CD39</f>
        <v>0</v>
      </c>
      <c r="CY28" s="519">
        <f t="shared" si="21"/>
        <v>0</v>
      </c>
      <c r="CZ28" s="519">
        <f t="shared" si="21"/>
        <v>0</v>
      </c>
      <c r="DA28" s="519">
        <f t="shared" si="21"/>
        <v>0</v>
      </c>
      <c r="DB28" s="519">
        <f t="shared" si="21"/>
        <v>0</v>
      </c>
      <c r="DC28" s="519">
        <f t="shared" si="21"/>
        <v>0</v>
      </c>
      <c r="DD28" s="519">
        <f t="shared" si="21"/>
        <v>0</v>
      </c>
      <c r="DE28" s="519">
        <f t="shared" si="21"/>
        <v>0</v>
      </c>
      <c r="DF28" s="519">
        <f t="shared" si="21"/>
        <v>0</v>
      </c>
      <c r="DG28" s="519">
        <f t="shared" si="21"/>
        <v>0</v>
      </c>
      <c r="DH28" s="519">
        <f t="shared" si="21"/>
        <v>0</v>
      </c>
    </row>
    <row r="29" spans="2:112">
      <c r="B29" s="610">
        <v>19</v>
      </c>
      <c r="C29" s="611"/>
      <c r="G29" s="555">
        <f t="shared" si="2"/>
        <v>25</v>
      </c>
      <c r="H29" s="556"/>
      <c r="I29" s="556">
        <f t="shared" si="3"/>
        <v>0</v>
      </c>
      <c r="J29" s="556">
        <f t="shared" si="8"/>
        <v>0</v>
      </c>
      <c r="K29" s="556">
        <f t="shared" si="8"/>
        <v>0</v>
      </c>
      <c r="L29" s="675" t="e">
        <f t="shared" si="9"/>
        <v>#DIV/0!</v>
      </c>
      <c r="M29" s="682">
        <v>0.99</v>
      </c>
      <c r="N29" s="683">
        <v>7.0000000000000001E-3</v>
      </c>
      <c r="O29" s="684">
        <f t="shared" si="4"/>
        <v>0.99299999999999999</v>
      </c>
      <c r="P29" s="557"/>
      <c r="Q29" s="560"/>
      <c r="R29" s="560"/>
      <c r="S29" s="561"/>
      <c r="T29" s="693" t="e">
        <f t="shared" si="5"/>
        <v>#DIV/0!</v>
      </c>
      <c r="U29" s="558">
        <f>$U$5*PRODUCT($O$6:O29)</f>
        <v>0</v>
      </c>
      <c r="V29" s="685">
        <f>SUM('8760 Data'!$H$3:$H$8762)*M29*PRODUCT($O$5:O29)</f>
        <v>0</v>
      </c>
      <c r="AZ29" s="518">
        <v>41299</v>
      </c>
      <c r="BA29" s="525">
        <v>0</v>
      </c>
      <c r="BB29" s="525">
        <v>0</v>
      </c>
      <c r="BC29" s="525">
        <v>0</v>
      </c>
      <c r="BD29" s="525">
        <v>0</v>
      </c>
      <c r="BE29" s="525">
        <v>0</v>
      </c>
      <c r="BF29" s="525">
        <v>0</v>
      </c>
      <c r="BG29" s="525">
        <v>7.6369999999999996</v>
      </c>
      <c r="BH29" s="525">
        <v>42.776000000000003</v>
      </c>
      <c r="BI29" s="525">
        <v>49.96</v>
      </c>
      <c r="BJ29" s="525">
        <v>49.96</v>
      </c>
      <c r="BK29" s="525">
        <v>49.96</v>
      </c>
      <c r="BL29" s="525">
        <v>49.96</v>
      </c>
      <c r="BM29" s="525">
        <v>49.96</v>
      </c>
      <c r="BN29" s="525">
        <v>49.96</v>
      </c>
      <c r="BO29" s="525">
        <v>49.96</v>
      </c>
      <c r="BP29" s="525">
        <v>49.96</v>
      </c>
      <c r="BQ29" s="525">
        <v>49.96</v>
      </c>
      <c r="BR29" s="525">
        <v>49.96</v>
      </c>
      <c r="BS29" s="525">
        <v>27.684999999999999</v>
      </c>
      <c r="BT29" s="525">
        <v>0.88780000000000003</v>
      </c>
      <c r="BU29" s="525">
        <v>0</v>
      </c>
      <c r="BV29" s="525">
        <v>0</v>
      </c>
      <c r="BW29" s="525">
        <v>0</v>
      </c>
      <c r="BX29" s="525">
        <v>0</v>
      </c>
      <c r="BY29" s="525">
        <v>24.107741666666659</v>
      </c>
      <c r="BZ29"/>
      <c r="CB29" s="604">
        <v>22</v>
      </c>
      <c r="CC29" s="605">
        <v>0</v>
      </c>
      <c r="CD29" s="605">
        <v>0</v>
      </c>
      <c r="CE29" s="605">
        <v>0</v>
      </c>
      <c r="CF29" s="605">
        <v>0</v>
      </c>
      <c r="CG29" s="605">
        <v>0</v>
      </c>
      <c r="CH29" s="605">
        <v>0</v>
      </c>
      <c r="CI29" s="605">
        <v>0</v>
      </c>
      <c r="CJ29" s="605">
        <v>0</v>
      </c>
      <c r="CK29" s="605">
        <v>0</v>
      </c>
      <c r="CL29" s="605">
        <v>0</v>
      </c>
      <c r="CM29" s="605">
        <v>0</v>
      </c>
      <c r="CN29" s="605">
        <v>0</v>
      </c>
      <c r="CO29" s="605">
        <v>0</v>
      </c>
      <c r="CS29" s="520" t="s">
        <v>404</v>
      </c>
      <c r="CT29" s="521">
        <f t="shared" si="6"/>
        <v>1.0416666666666663</v>
      </c>
      <c r="CU29" s="522">
        <v>2</v>
      </c>
      <c r="CV29" s="523">
        <f t="shared" si="7"/>
        <v>26</v>
      </c>
      <c r="CW29" s="519">
        <f t="shared" ref="CW29:CW51" si="22">CC40</f>
        <v>0</v>
      </c>
      <c r="CX29" s="519">
        <f t="shared" si="21"/>
        <v>0</v>
      </c>
      <c r="CY29" s="519">
        <f t="shared" si="21"/>
        <v>0</v>
      </c>
      <c r="CZ29" s="519">
        <f t="shared" si="21"/>
        <v>0</v>
      </c>
      <c r="DA29" s="519">
        <f t="shared" si="21"/>
        <v>0</v>
      </c>
      <c r="DB29" s="519">
        <f t="shared" si="21"/>
        <v>0</v>
      </c>
      <c r="DC29" s="519">
        <f t="shared" si="21"/>
        <v>0</v>
      </c>
      <c r="DD29" s="519">
        <f t="shared" si="21"/>
        <v>0</v>
      </c>
      <c r="DE29" s="519">
        <f t="shared" si="21"/>
        <v>0</v>
      </c>
      <c r="DF29" s="519">
        <f t="shared" si="21"/>
        <v>0</v>
      </c>
      <c r="DG29" s="519">
        <f t="shared" si="21"/>
        <v>0</v>
      </c>
      <c r="DH29" s="519">
        <f t="shared" si="21"/>
        <v>0</v>
      </c>
    </row>
    <row r="30" spans="2:112">
      <c r="B30" s="610">
        <v>20</v>
      </c>
      <c r="C30" s="611"/>
      <c r="G30" s="555">
        <f t="shared" si="2"/>
        <v>26</v>
      </c>
      <c r="H30" s="556"/>
      <c r="I30" s="556">
        <f t="shared" si="3"/>
        <v>0</v>
      </c>
      <c r="J30" s="556">
        <f t="shared" si="8"/>
        <v>0</v>
      </c>
      <c r="K30" s="556">
        <f t="shared" si="8"/>
        <v>0</v>
      </c>
      <c r="L30" s="675" t="e">
        <f t="shared" si="9"/>
        <v>#DIV/0!</v>
      </c>
      <c r="M30" s="682">
        <v>0.99</v>
      </c>
      <c r="N30" s="683">
        <v>7.0000000000000001E-3</v>
      </c>
      <c r="O30" s="684">
        <f t="shared" si="4"/>
        <v>0.99299999999999999</v>
      </c>
      <c r="P30" s="557"/>
      <c r="Q30" s="560"/>
      <c r="R30" s="560"/>
      <c r="S30" s="561"/>
      <c r="T30" s="693" t="e">
        <f t="shared" si="5"/>
        <v>#DIV/0!</v>
      </c>
      <c r="U30" s="558">
        <f>$U$5*PRODUCT($O$6:O30)</f>
        <v>0</v>
      </c>
      <c r="V30" s="685">
        <f>SUM('8760 Data'!$H$3:$H$8762)*M30*PRODUCT($O$5:O30)</f>
        <v>0</v>
      </c>
      <c r="AZ30" s="518">
        <v>41300</v>
      </c>
      <c r="BA30" s="525">
        <v>0</v>
      </c>
      <c r="BB30" s="525">
        <v>0</v>
      </c>
      <c r="BC30" s="525">
        <v>0</v>
      </c>
      <c r="BD30" s="525">
        <v>0</v>
      </c>
      <c r="BE30" s="525">
        <v>0</v>
      </c>
      <c r="BF30" s="525">
        <v>0</v>
      </c>
      <c r="BG30" s="525">
        <v>7.3390000000000004</v>
      </c>
      <c r="BH30" s="525">
        <v>43.134999999999998</v>
      </c>
      <c r="BI30" s="525">
        <v>49.96</v>
      </c>
      <c r="BJ30" s="525">
        <v>49.96</v>
      </c>
      <c r="BK30" s="525">
        <v>49.96</v>
      </c>
      <c r="BL30" s="525">
        <v>49.96</v>
      </c>
      <c r="BM30" s="525">
        <v>49.96</v>
      </c>
      <c r="BN30" s="525">
        <v>49.96</v>
      </c>
      <c r="BO30" s="525">
        <v>49.96</v>
      </c>
      <c r="BP30" s="525">
        <v>49.96</v>
      </c>
      <c r="BQ30" s="525">
        <v>49.96</v>
      </c>
      <c r="BR30" s="525">
        <v>49.96</v>
      </c>
      <c r="BS30" s="525">
        <v>27.314</v>
      </c>
      <c r="BT30" s="525">
        <v>0.80969999999999998</v>
      </c>
      <c r="BU30" s="525">
        <v>0</v>
      </c>
      <c r="BV30" s="525">
        <v>0</v>
      </c>
      <c r="BW30" s="525">
        <v>0</v>
      </c>
      <c r="BX30" s="525">
        <v>0</v>
      </c>
      <c r="BY30" s="525">
        <v>24.091570833333332</v>
      </c>
      <c r="BZ30"/>
      <c r="CB30" s="604">
        <v>23</v>
      </c>
      <c r="CC30" s="605">
        <v>0</v>
      </c>
      <c r="CD30" s="605">
        <v>0</v>
      </c>
      <c r="CE30" s="605">
        <v>0</v>
      </c>
      <c r="CF30" s="605">
        <v>0</v>
      </c>
      <c r="CG30" s="605">
        <v>0</v>
      </c>
      <c r="CH30" s="605">
        <v>0</v>
      </c>
      <c r="CI30" s="605">
        <v>0</v>
      </c>
      <c r="CJ30" s="605">
        <v>0</v>
      </c>
      <c r="CK30" s="605">
        <v>0</v>
      </c>
      <c r="CL30" s="605">
        <v>0</v>
      </c>
      <c r="CM30" s="605">
        <v>0</v>
      </c>
      <c r="CN30" s="605">
        <v>0</v>
      </c>
      <c r="CO30" s="605">
        <v>0</v>
      </c>
      <c r="CS30" s="520" t="s">
        <v>404</v>
      </c>
      <c r="CT30" s="521">
        <f t="shared" si="6"/>
        <v>1.083333333333333</v>
      </c>
      <c r="CU30" s="522">
        <v>3</v>
      </c>
      <c r="CV30" s="523">
        <f t="shared" si="7"/>
        <v>27</v>
      </c>
      <c r="CW30" s="519">
        <f t="shared" si="22"/>
        <v>0</v>
      </c>
      <c r="CX30" s="519">
        <f t="shared" si="21"/>
        <v>0</v>
      </c>
      <c r="CY30" s="519">
        <f t="shared" si="21"/>
        <v>0</v>
      </c>
      <c r="CZ30" s="519">
        <f t="shared" si="21"/>
        <v>0</v>
      </c>
      <c r="DA30" s="519">
        <f t="shared" si="21"/>
        <v>0</v>
      </c>
      <c r="DB30" s="519">
        <f t="shared" si="21"/>
        <v>0</v>
      </c>
      <c r="DC30" s="519">
        <f t="shared" si="21"/>
        <v>0</v>
      </c>
      <c r="DD30" s="519">
        <f t="shared" si="21"/>
        <v>0</v>
      </c>
      <c r="DE30" s="519">
        <f t="shared" si="21"/>
        <v>0</v>
      </c>
      <c r="DF30" s="519">
        <f t="shared" si="21"/>
        <v>0</v>
      </c>
      <c r="DG30" s="519">
        <f t="shared" si="21"/>
        <v>0</v>
      </c>
      <c r="DH30" s="519">
        <f t="shared" si="21"/>
        <v>0</v>
      </c>
    </row>
    <row r="31" spans="2:112">
      <c r="B31" s="610">
        <v>21</v>
      </c>
      <c r="C31" s="611"/>
      <c r="G31" s="555">
        <f t="shared" si="2"/>
        <v>27</v>
      </c>
      <c r="H31" s="556"/>
      <c r="I31" s="556">
        <f t="shared" si="3"/>
        <v>0</v>
      </c>
      <c r="J31" s="556">
        <f t="shared" si="8"/>
        <v>0</v>
      </c>
      <c r="K31" s="556">
        <f t="shared" si="8"/>
        <v>0</v>
      </c>
      <c r="L31" s="675" t="e">
        <f t="shared" si="9"/>
        <v>#DIV/0!</v>
      </c>
      <c r="M31" s="682">
        <v>0.99</v>
      </c>
      <c r="N31" s="683">
        <v>7.0000000000000001E-3</v>
      </c>
      <c r="O31" s="684">
        <f t="shared" si="4"/>
        <v>0.99299999999999999</v>
      </c>
      <c r="P31" s="557"/>
      <c r="Q31" s="560"/>
      <c r="R31" s="560"/>
      <c r="S31" s="561"/>
      <c r="T31" s="693" t="e">
        <f t="shared" si="5"/>
        <v>#DIV/0!</v>
      </c>
      <c r="U31" s="558">
        <f>$U$5*PRODUCT($O$6:O31)</f>
        <v>0</v>
      </c>
      <c r="V31" s="685">
        <f>SUM('8760 Data'!$H$3:$H$8762)*M31*PRODUCT($O$5:O31)</f>
        <v>0</v>
      </c>
      <c r="Y31" s="529"/>
      <c r="Z31" s="530" t="s">
        <v>396</v>
      </c>
      <c r="AA31" s="529"/>
      <c r="AB31" s="529"/>
      <c r="AC31" s="529"/>
      <c r="AD31" s="529"/>
      <c r="AE31" s="529"/>
      <c r="AF31" s="529"/>
      <c r="AG31" s="529"/>
      <c r="AH31" s="529"/>
      <c r="AI31" s="529"/>
      <c r="AJ31" s="529"/>
      <c r="AK31" s="529"/>
      <c r="AL31" s="529"/>
      <c r="AM31" s="529"/>
      <c r="AZ31" s="518">
        <v>41301</v>
      </c>
      <c r="BA31" s="525">
        <v>0</v>
      </c>
      <c r="BB31" s="525">
        <v>0</v>
      </c>
      <c r="BC31" s="525">
        <v>0</v>
      </c>
      <c r="BD31" s="525">
        <v>0</v>
      </c>
      <c r="BE31" s="525">
        <v>0</v>
      </c>
      <c r="BF31" s="525">
        <v>0</v>
      </c>
      <c r="BG31" s="525">
        <v>6.7670000000000003</v>
      </c>
      <c r="BH31" s="525">
        <v>40.607999999999997</v>
      </c>
      <c r="BI31" s="525">
        <v>49.96</v>
      </c>
      <c r="BJ31" s="525">
        <v>49.96</v>
      </c>
      <c r="BK31" s="525">
        <v>49.96</v>
      </c>
      <c r="BL31" s="525">
        <v>49.96</v>
      </c>
      <c r="BM31" s="525">
        <v>49.96</v>
      </c>
      <c r="BN31" s="525">
        <v>49.96</v>
      </c>
      <c r="BO31" s="525">
        <v>49.96</v>
      </c>
      <c r="BP31" s="525">
        <v>49.96</v>
      </c>
      <c r="BQ31" s="525">
        <v>49.96</v>
      </c>
      <c r="BR31" s="525">
        <v>49.96</v>
      </c>
      <c r="BS31" s="525">
        <v>27.468</v>
      </c>
      <c r="BT31" s="525">
        <v>0.69040000000000001</v>
      </c>
      <c r="BU31" s="525">
        <v>0</v>
      </c>
      <c r="BV31" s="525">
        <v>0</v>
      </c>
      <c r="BW31" s="525">
        <v>0</v>
      </c>
      <c r="BX31" s="525">
        <v>0</v>
      </c>
      <c r="BY31" s="525">
        <v>23.963891666666658</v>
      </c>
      <c r="BZ31"/>
      <c r="CB31" s="604">
        <v>24</v>
      </c>
      <c r="CC31" s="605">
        <v>0</v>
      </c>
      <c r="CD31" s="605">
        <v>0</v>
      </c>
      <c r="CE31" s="605">
        <v>0</v>
      </c>
      <c r="CF31" s="605">
        <v>0</v>
      </c>
      <c r="CG31" s="605">
        <v>0</v>
      </c>
      <c r="CH31" s="605">
        <v>0</v>
      </c>
      <c r="CI31" s="605">
        <v>0</v>
      </c>
      <c r="CJ31" s="605">
        <v>0</v>
      </c>
      <c r="CK31" s="605">
        <v>0</v>
      </c>
      <c r="CL31" s="605">
        <v>0</v>
      </c>
      <c r="CM31" s="605">
        <v>0</v>
      </c>
      <c r="CN31" s="605">
        <v>0</v>
      </c>
      <c r="CO31" s="605">
        <v>0</v>
      </c>
      <c r="CS31" s="520" t="s">
        <v>404</v>
      </c>
      <c r="CT31" s="521">
        <f t="shared" si="6"/>
        <v>1.1249999999999998</v>
      </c>
      <c r="CU31" s="522">
        <v>4</v>
      </c>
      <c r="CV31" s="523">
        <f t="shared" si="7"/>
        <v>28</v>
      </c>
      <c r="CW31" s="519">
        <f t="shared" si="22"/>
        <v>0</v>
      </c>
      <c r="CX31" s="519">
        <f t="shared" si="21"/>
        <v>0</v>
      </c>
      <c r="CY31" s="519">
        <f t="shared" si="21"/>
        <v>0</v>
      </c>
      <c r="CZ31" s="519">
        <f t="shared" si="21"/>
        <v>0</v>
      </c>
      <c r="DA31" s="519">
        <f t="shared" si="21"/>
        <v>0</v>
      </c>
      <c r="DB31" s="519">
        <f t="shared" si="21"/>
        <v>0</v>
      </c>
      <c r="DC31" s="519">
        <f t="shared" si="21"/>
        <v>0</v>
      </c>
      <c r="DD31" s="519">
        <f t="shared" si="21"/>
        <v>0</v>
      </c>
      <c r="DE31" s="519">
        <f t="shared" si="21"/>
        <v>0</v>
      </c>
      <c r="DF31" s="519">
        <f t="shared" si="21"/>
        <v>0</v>
      </c>
      <c r="DG31" s="519">
        <f t="shared" si="21"/>
        <v>0</v>
      </c>
      <c r="DH31" s="519">
        <f t="shared" si="21"/>
        <v>0</v>
      </c>
    </row>
    <row r="32" spans="2:112">
      <c r="B32" s="610">
        <v>22</v>
      </c>
      <c r="C32" s="611"/>
      <c r="G32" s="555">
        <f t="shared" si="2"/>
        <v>28</v>
      </c>
      <c r="H32" s="556"/>
      <c r="I32" s="556">
        <f t="shared" si="3"/>
        <v>0</v>
      </c>
      <c r="J32" s="556">
        <f t="shared" si="8"/>
        <v>0</v>
      </c>
      <c r="K32" s="556">
        <f t="shared" si="8"/>
        <v>0</v>
      </c>
      <c r="L32" s="675" t="e">
        <f t="shared" si="9"/>
        <v>#DIV/0!</v>
      </c>
      <c r="M32" s="682">
        <v>0.99</v>
      </c>
      <c r="N32" s="683">
        <v>7.0000000000000001E-3</v>
      </c>
      <c r="O32" s="684">
        <f t="shared" si="4"/>
        <v>0.99299999999999999</v>
      </c>
      <c r="P32" s="557"/>
      <c r="Q32" s="560"/>
      <c r="R32" s="560"/>
      <c r="S32" s="561"/>
      <c r="T32" s="693" t="e">
        <f t="shared" si="5"/>
        <v>#DIV/0!</v>
      </c>
      <c r="U32" s="558">
        <f>$U$5*PRODUCT($O$6:O32)</f>
        <v>0</v>
      </c>
      <c r="V32" s="685">
        <f>SUM('8760 Data'!$H$3:$H$8762)*M32*PRODUCT($O$5:O32)</f>
        <v>0</v>
      </c>
      <c r="Y32" s="529"/>
      <c r="Z32" s="529" t="s">
        <v>291</v>
      </c>
      <c r="AA32" s="529" t="s">
        <v>397</v>
      </c>
      <c r="AB32" s="529" t="s">
        <v>292</v>
      </c>
      <c r="AC32" s="529" t="s">
        <v>293</v>
      </c>
      <c r="AD32" s="529" t="s">
        <v>294</v>
      </c>
      <c r="AE32" s="529" t="s">
        <v>295</v>
      </c>
      <c r="AF32" s="529" t="s">
        <v>296</v>
      </c>
      <c r="AG32" s="529" t="s">
        <v>297</v>
      </c>
      <c r="AH32" s="529" t="s">
        <v>298</v>
      </c>
      <c r="AI32" s="529" t="s">
        <v>299</v>
      </c>
      <c r="AJ32" s="529" t="s">
        <v>300</v>
      </c>
      <c r="AK32" s="529" t="s">
        <v>301</v>
      </c>
      <c r="AL32" s="529" t="s">
        <v>461</v>
      </c>
      <c r="AM32" s="529" t="s">
        <v>395</v>
      </c>
      <c r="AZ32" s="518">
        <v>41302</v>
      </c>
      <c r="BA32" s="525">
        <v>0</v>
      </c>
      <c r="BB32" s="525">
        <v>0</v>
      </c>
      <c r="BC32" s="525">
        <v>0</v>
      </c>
      <c r="BD32" s="525">
        <v>0</v>
      </c>
      <c r="BE32" s="525">
        <v>0</v>
      </c>
      <c r="BF32" s="525">
        <v>0</v>
      </c>
      <c r="BG32" s="525">
        <v>6.8380000000000001</v>
      </c>
      <c r="BH32" s="525">
        <v>41.747999999999998</v>
      </c>
      <c r="BI32" s="525">
        <v>49.96</v>
      </c>
      <c r="BJ32" s="525">
        <v>49.96</v>
      </c>
      <c r="BK32" s="525">
        <v>49.96</v>
      </c>
      <c r="BL32" s="525">
        <v>49.96</v>
      </c>
      <c r="BM32" s="525">
        <v>49.96</v>
      </c>
      <c r="BN32" s="525">
        <v>49.96</v>
      </c>
      <c r="BO32" s="525">
        <v>38.950000000000003</v>
      </c>
      <c r="BP32" s="525">
        <v>38.847000000000001</v>
      </c>
      <c r="BQ32" s="525">
        <v>49.96</v>
      </c>
      <c r="BR32" s="525">
        <v>40.021000000000001</v>
      </c>
      <c r="BS32" s="525">
        <v>21.847999999999999</v>
      </c>
      <c r="BT32" s="525">
        <v>0.45369999999999999</v>
      </c>
      <c r="BU32" s="525">
        <v>0</v>
      </c>
      <c r="BV32" s="525">
        <v>0</v>
      </c>
      <c r="BW32" s="525">
        <v>0</v>
      </c>
      <c r="BX32" s="525">
        <v>0</v>
      </c>
      <c r="BY32" s="525">
        <v>22.434404166666663</v>
      </c>
      <c r="BZ32"/>
      <c r="CB32" s="604" t="s">
        <v>395</v>
      </c>
      <c r="CC32" s="605">
        <v>0.430722758615042</v>
      </c>
      <c r="CD32" s="605">
        <v>0.37081159099842759</v>
      </c>
      <c r="CE32" s="605">
        <v>0.38028993874475892</v>
      </c>
      <c r="CF32" s="605">
        <v>0.39281061648322863</v>
      </c>
      <c r="CG32" s="605">
        <v>0.27803952518998964</v>
      </c>
      <c r="CH32" s="605">
        <v>0.21620903351022003</v>
      </c>
      <c r="CI32" s="605">
        <v>0.26193412604821797</v>
      </c>
      <c r="CJ32" s="605">
        <v>0.35968516607704398</v>
      </c>
      <c r="CK32" s="605">
        <v>0.33357214688155146</v>
      </c>
      <c r="CL32" s="605">
        <v>0.44244627882599596</v>
      </c>
      <c r="CM32" s="605">
        <v>0.47580753734276765</v>
      </c>
      <c r="CN32" s="605">
        <v>0.47708001015461243</v>
      </c>
      <c r="CO32" s="605">
        <v>0.368135227212597</v>
      </c>
      <c r="CS32" s="520" t="s">
        <v>404</v>
      </c>
      <c r="CT32" s="521">
        <f t="shared" si="6"/>
        <v>1.1666666666666665</v>
      </c>
      <c r="CU32" s="522">
        <v>5</v>
      </c>
      <c r="CV32" s="523">
        <f t="shared" si="7"/>
        <v>29</v>
      </c>
      <c r="CW32" s="519">
        <f t="shared" si="22"/>
        <v>0</v>
      </c>
      <c r="CX32" s="519">
        <f t="shared" si="21"/>
        <v>0</v>
      </c>
      <c r="CY32" s="519">
        <f t="shared" si="21"/>
        <v>0</v>
      </c>
      <c r="CZ32" s="519">
        <f t="shared" si="21"/>
        <v>0</v>
      </c>
      <c r="DA32" s="519">
        <f t="shared" si="21"/>
        <v>0</v>
      </c>
      <c r="DB32" s="519">
        <f t="shared" si="21"/>
        <v>0</v>
      </c>
      <c r="DC32" s="519">
        <f t="shared" si="21"/>
        <v>0</v>
      </c>
      <c r="DD32" s="519">
        <f t="shared" si="21"/>
        <v>0</v>
      </c>
      <c r="DE32" s="519">
        <f t="shared" si="21"/>
        <v>0</v>
      </c>
      <c r="DF32" s="519">
        <f t="shared" si="21"/>
        <v>0</v>
      </c>
      <c r="DG32" s="519">
        <f t="shared" si="21"/>
        <v>0</v>
      </c>
      <c r="DH32" s="519">
        <f t="shared" si="21"/>
        <v>0</v>
      </c>
    </row>
    <row r="33" spans="2:112">
      <c r="B33" s="610">
        <v>23</v>
      </c>
      <c r="C33" s="611"/>
      <c r="G33" s="555">
        <f t="shared" si="2"/>
        <v>29</v>
      </c>
      <c r="H33" s="556"/>
      <c r="I33" s="556">
        <f t="shared" si="3"/>
        <v>0</v>
      </c>
      <c r="J33" s="556">
        <f t="shared" si="8"/>
        <v>0</v>
      </c>
      <c r="K33" s="556">
        <f t="shared" si="8"/>
        <v>0</v>
      </c>
      <c r="L33" s="675" t="e">
        <f t="shared" si="9"/>
        <v>#DIV/0!</v>
      </c>
      <c r="M33" s="682">
        <v>0.99</v>
      </c>
      <c r="N33" s="683">
        <v>7.0000000000000001E-3</v>
      </c>
      <c r="O33" s="684">
        <f t="shared" si="4"/>
        <v>0.99299999999999999</v>
      </c>
      <c r="P33" s="557"/>
      <c r="Q33" s="560"/>
      <c r="R33" s="560"/>
      <c r="S33" s="561"/>
      <c r="T33" s="693" t="e">
        <f t="shared" si="5"/>
        <v>#DIV/0!</v>
      </c>
      <c r="U33" s="558">
        <f>$U$5*PRODUCT($O$6:O33)</f>
        <v>0</v>
      </c>
      <c r="V33" s="685">
        <f>SUM('8760 Data'!$H$3:$H$8762)*M33*PRODUCT($O$5:O33)</f>
        <v>0</v>
      </c>
      <c r="Y33" s="529" t="s">
        <v>426</v>
      </c>
      <c r="Z33" s="529">
        <v>17433.938199999888</v>
      </c>
      <c r="AA33" s="529">
        <v>14765.374189999924</v>
      </c>
      <c r="AB33" s="529">
        <v>15533.676119999904</v>
      </c>
      <c r="AC33" s="529">
        <v>13049.841019999987</v>
      </c>
      <c r="AD33" s="529">
        <v>10218.498500000003</v>
      </c>
      <c r="AE33" s="529">
        <v>8198.945700000002</v>
      </c>
      <c r="AF33" s="529">
        <v>9912.9736999999914</v>
      </c>
      <c r="AG33" s="529">
        <v>12318.72729999996</v>
      </c>
      <c r="AH33" s="529">
        <v>13201.24689999994</v>
      </c>
      <c r="AI33" s="529">
        <v>16042.261099999892</v>
      </c>
      <c r="AJ33" s="529">
        <v>17148.810269999874</v>
      </c>
      <c r="AK33" s="529">
        <v>18002.072379999867</v>
      </c>
      <c r="AL33" s="529"/>
      <c r="AM33" s="529">
        <v>165826.36537999922</v>
      </c>
      <c r="AZ33" s="518">
        <v>41303</v>
      </c>
      <c r="BA33" s="525">
        <v>0</v>
      </c>
      <c r="BB33" s="525">
        <v>0</v>
      </c>
      <c r="BC33" s="525">
        <v>0</v>
      </c>
      <c r="BD33" s="525">
        <v>0</v>
      </c>
      <c r="BE33" s="525">
        <v>0</v>
      </c>
      <c r="BF33" s="525">
        <v>0</v>
      </c>
      <c r="BG33" s="525">
        <v>6.3650000000000002</v>
      </c>
      <c r="BH33" s="525">
        <v>42.868000000000002</v>
      </c>
      <c r="BI33" s="525">
        <v>49.96</v>
      </c>
      <c r="BJ33" s="525">
        <v>49.96</v>
      </c>
      <c r="BK33" s="525">
        <v>49.96</v>
      </c>
      <c r="BL33" s="525">
        <v>49.96</v>
      </c>
      <c r="BM33" s="525">
        <v>49.96</v>
      </c>
      <c r="BN33" s="525">
        <v>49.96</v>
      </c>
      <c r="BO33" s="525">
        <v>34.552999999999997</v>
      </c>
      <c r="BP33" s="525">
        <v>49.96</v>
      </c>
      <c r="BQ33" s="525">
        <v>28.457999999999998</v>
      </c>
      <c r="BR33" s="525">
        <v>12.175000000000001</v>
      </c>
      <c r="BS33" s="525">
        <v>19.193000000000001</v>
      </c>
      <c r="BT33" s="525">
        <v>0.39100000000000001</v>
      </c>
      <c r="BU33" s="525">
        <v>0</v>
      </c>
      <c r="BV33" s="525">
        <v>0</v>
      </c>
      <c r="BW33" s="525">
        <v>0</v>
      </c>
      <c r="BX33" s="525">
        <v>0</v>
      </c>
      <c r="BY33" s="525">
        <v>20.571791666666666</v>
      </c>
      <c r="BZ33"/>
      <c r="CS33" s="520" t="s">
        <v>404</v>
      </c>
      <c r="CT33" s="521">
        <f t="shared" si="6"/>
        <v>1.2083333333333333</v>
      </c>
      <c r="CU33" s="522">
        <v>6</v>
      </c>
      <c r="CV33" s="523">
        <f t="shared" si="7"/>
        <v>30</v>
      </c>
      <c r="CW33" s="519">
        <f t="shared" si="22"/>
        <v>0</v>
      </c>
      <c r="CX33" s="519">
        <f t="shared" si="21"/>
        <v>0</v>
      </c>
      <c r="CY33" s="519">
        <f t="shared" si="21"/>
        <v>0</v>
      </c>
      <c r="CZ33" s="519">
        <f t="shared" si="21"/>
        <v>0</v>
      </c>
      <c r="DA33" s="519">
        <f t="shared" si="21"/>
        <v>0</v>
      </c>
      <c r="DB33" s="519">
        <f t="shared" si="21"/>
        <v>0</v>
      </c>
      <c r="DC33" s="519">
        <f t="shared" si="21"/>
        <v>0</v>
      </c>
      <c r="DD33" s="519">
        <f t="shared" si="21"/>
        <v>0</v>
      </c>
      <c r="DE33" s="519">
        <f t="shared" si="21"/>
        <v>0</v>
      </c>
      <c r="DF33" s="519">
        <f t="shared" si="21"/>
        <v>0</v>
      </c>
      <c r="DG33" s="519">
        <f t="shared" si="21"/>
        <v>9.5489386792452832E-4</v>
      </c>
      <c r="DH33" s="519">
        <f t="shared" si="21"/>
        <v>8.8573113207547171E-4</v>
      </c>
    </row>
    <row r="34" spans="2:112" ht="15.75" thickBot="1">
      <c r="B34" s="610">
        <v>24</v>
      </c>
      <c r="C34" s="611"/>
      <c r="G34" s="562">
        <f t="shared" si="2"/>
        <v>30</v>
      </c>
      <c r="H34" s="563"/>
      <c r="I34" s="563">
        <f t="shared" si="3"/>
        <v>0</v>
      </c>
      <c r="J34" s="563">
        <f t="shared" si="8"/>
        <v>0</v>
      </c>
      <c r="K34" s="563">
        <f t="shared" si="8"/>
        <v>0</v>
      </c>
      <c r="L34" s="686" t="e">
        <f t="shared" si="9"/>
        <v>#DIV/0!</v>
      </c>
      <c r="M34" s="687">
        <v>0.99</v>
      </c>
      <c r="N34" s="688">
        <v>7.0000000000000001E-3</v>
      </c>
      <c r="O34" s="689">
        <f t="shared" si="4"/>
        <v>0.99299999999999999</v>
      </c>
      <c r="P34" s="564"/>
      <c r="Q34" s="565"/>
      <c r="R34" s="565"/>
      <c r="S34" s="566"/>
      <c r="T34" s="694" t="e">
        <f t="shared" si="5"/>
        <v>#DIV/0!</v>
      </c>
      <c r="U34" s="690">
        <f>$U$5*PRODUCT($O$6:O34)</f>
        <v>0</v>
      </c>
      <c r="V34" s="691">
        <f>SUM('8760 Data'!$H$3:$H$8762)*M34*PRODUCT($O$5:O34)</f>
        <v>0</v>
      </c>
      <c r="Y34"/>
      <c r="Z34" t="str">
        <f>Z32</f>
        <v>Jan</v>
      </c>
      <c r="AA34" s="6" t="str">
        <f t="shared" ref="AA34:AK34" si="23">AA32</f>
        <v>Feb</v>
      </c>
      <c r="AB34" s="6" t="str">
        <f t="shared" si="23"/>
        <v>Mar</v>
      </c>
      <c r="AC34" s="6" t="str">
        <f t="shared" si="23"/>
        <v>Apr</v>
      </c>
      <c r="AD34" s="6" t="str">
        <f t="shared" si="23"/>
        <v>May</v>
      </c>
      <c r="AE34" s="6" t="str">
        <f t="shared" si="23"/>
        <v>Jun</v>
      </c>
      <c r="AF34" s="6" t="str">
        <f t="shared" si="23"/>
        <v>Jul</v>
      </c>
      <c r="AG34" s="6" t="str">
        <f t="shared" si="23"/>
        <v>Aug</v>
      </c>
      <c r="AH34" s="6" t="str">
        <f t="shared" si="23"/>
        <v>Sep</v>
      </c>
      <c r="AI34" s="6" t="str">
        <f t="shared" si="23"/>
        <v>Oct</v>
      </c>
      <c r="AJ34" s="6" t="str">
        <f t="shared" si="23"/>
        <v>Nov</v>
      </c>
      <c r="AK34" s="6" t="str">
        <f t="shared" si="23"/>
        <v>Dec</v>
      </c>
      <c r="AZ34" s="518">
        <v>41304</v>
      </c>
      <c r="BA34" s="525">
        <v>0</v>
      </c>
      <c r="BB34" s="525">
        <v>0</v>
      </c>
      <c r="BC34" s="525">
        <v>0</v>
      </c>
      <c r="BD34" s="525">
        <v>0</v>
      </c>
      <c r="BE34" s="525">
        <v>0</v>
      </c>
      <c r="BF34" s="525">
        <v>0</v>
      </c>
      <c r="BG34" s="525">
        <v>5.5949999999999998</v>
      </c>
      <c r="BH34" s="525">
        <v>42.731999999999999</v>
      </c>
      <c r="BI34" s="525">
        <v>49.96</v>
      </c>
      <c r="BJ34" s="525">
        <v>49.96</v>
      </c>
      <c r="BK34" s="525">
        <v>49.96</v>
      </c>
      <c r="BL34" s="525">
        <v>42.091999999999999</v>
      </c>
      <c r="BM34" s="525">
        <v>49.296999999999997</v>
      </c>
      <c r="BN34" s="525">
        <v>48.963999999999999</v>
      </c>
      <c r="BO34" s="525">
        <v>44.472000000000001</v>
      </c>
      <c r="BP34" s="525">
        <v>39.576999999999998</v>
      </c>
      <c r="BQ34" s="525">
        <v>11.837</v>
      </c>
      <c r="BR34" s="525">
        <v>10.804</v>
      </c>
      <c r="BS34" s="525">
        <v>6.1120000000000001</v>
      </c>
      <c r="BT34" s="525">
        <v>0</v>
      </c>
      <c r="BU34" s="525">
        <v>0</v>
      </c>
      <c r="BV34" s="525">
        <v>0</v>
      </c>
      <c r="BW34" s="525">
        <v>0</v>
      </c>
      <c r="BX34" s="525">
        <v>0</v>
      </c>
      <c r="BY34" s="525">
        <v>18.806749999999997</v>
      </c>
      <c r="BZ34"/>
      <c r="CS34" s="520" t="s">
        <v>404</v>
      </c>
      <c r="CT34" s="521">
        <f t="shared" si="6"/>
        <v>1.25</v>
      </c>
      <c r="CU34" s="522">
        <v>7</v>
      </c>
      <c r="CV34" s="523">
        <f t="shared" si="7"/>
        <v>31</v>
      </c>
      <c r="CW34" s="519">
        <f t="shared" si="22"/>
        <v>0.22206367924528303</v>
      </c>
      <c r="CX34" s="519">
        <f t="shared" si="21"/>
        <v>6.2755503144654085E-2</v>
      </c>
      <c r="CY34" s="519">
        <f t="shared" si="21"/>
        <v>5.0448113207547159E-3</v>
      </c>
      <c r="CZ34" s="519">
        <f t="shared" si="21"/>
        <v>0</v>
      </c>
      <c r="DA34" s="519">
        <f t="shared" si="21"/>
        <v>0</v>
      </c>
      <c r="DB34" s="519">
        <f t="shared" si="21"/>
        <v>0</v>
      </c>
      <c r="DC34" s="519">
        <f t="shared" si="21"/>
        <v>0</v>
      </c>
      <c r="DD34" s="519">
        <f t="shared" si="21"/>
        <v>0</v>
      </c>
      <c r="DE34" s="519">
        <f t="shared" si="21"/>
        <v>1.6568396226415094E-2</v>
      </c>
      <c r="DF34" s="519">
        <f t="shared" si="21"/>
        <v>0.21179245283018872</v>
      </c>
      <c r="DG34" s="519">
        <f t="shared" si="21"/>
        <v>0.45965015723270436</v>
      </c>
      <c r="DH34" s="519">
        <f t="shared" si="21"/>
        <v>0.37774371069182383</v>
      </c>
    </row>
    <row r="35" spans="2:112" ht="15.75" thickBot="1">
      <c r="B35" s="613">
        <v>25</v>
      </c>
      <c r="C35" s="614"/>
      <c r="V35" s="532"/>
      <c r="Y35"/>
      <c r="Z35" s="531">
        <f>Z33</f>
        <v>17433.938199999888</v>
      </c>
      <c r="AA35" s="531">
        <f t="shared" ref="AA35:AK35" si="24">AA33</f>
        <v>14765.374189999924</v>
      </c>
      <c r="AB35" s="531">
        <f t="shared" si="24"/>
        <v>15533.676119999904</v>
      </c>
      <c r="AC35" s="531">
        <f t="shared" si="24"/>
        <v>13049.841019999987</v>
      </c>
      <c r="AD35" s="531">
        <f t="shared" si="24"/>
        <v>10218.498500000003</v>
      </c>
      <c r="AE35" s="531">
        <f t="shared" si="24"/>
        <v>8198.945700000002</v>
      </c>
      <c r="AF35" s="531">
        <f t="shared" si="24"/>
        <v>9912.9736999999914</v>
      </c>
      <c r="AG35" s="531">
        <f t="shared" si="24"/>
        <v>12318.72729999996</v>
      </c>
      <c r="AH35" s="531">
        <f t="shared" si="24"/>
        <v>13201.24689999994</v>
      </c>
      <c r="AI35" s="531">
        <f t="shared" si="24"/>
        <v>16042.261099999892</v>
      </c>
      <c r="AJ35" s="531">
        <f t="shared" si="24"/>
        <v>17148.810269999874</v>
      </c>
      <c r="AK35" s="531">
        <f t="shared" si="24"/>
        <v>18002.072379999867</v>
      </c>
      <c r="AZ35" s="518">
        <v>41305</v>
      </c>
      <c r="BA35" s="525">
        <v>0</v>
      </c>
      <c r="BB35" s="525">
        <v>0</v>
      </c>
      <c r="BC35" s="525">
        <v>0</v>
      </c>
      <c r="BD35" s="525">
        <v>0</v>
      </c>
      <c r="BE35" s="525">
        <v>0</v>
      </c>
      <c r="BF35" s="525">
        <v>0</v>
      </c>
      <c r="BG35" s="525">
        <v>5.8860000000000001</v>
      </c>
      <c r="BH35" s="525">
        <v>42.430999999999997</v>
      </c>
      <c r="BI35" s="525">
        <v>49.96</v>
      </c>
      <c r="BJ35" s="525">
        <v>49.96</v>
      </c>
      <c r="BK35" s="525">
        <v>49.96</v>
      </c>
      <c r="BL35" s="525">
        <v>49.96</v>
      </c>
      <c r="BM35" s="525">
        <v>49.96</v>
      </c>
      <c r="BN35" s="525">
        <v>49.96</v>
      </c>
      <c r="BO35" s="525">
        <v>49.96</v>
      </c>
      <c r="BP35" s="525">
        <v>49.96</v>
      </c>
      <c r="BQ35" s="525">
        <v>49.96</v>
      </c>
      <c r="BR35" s="525">
        <v>48.524000000000001</v>
      </c>
      <c r="BS35" s="525">
        <v>26.167999999999999</v>
      </c>
      <c r="BT35" s="525">
        <v>0.5534</v>
      </c>
      <c r="BU35" s="525">
        <v>0</v>
      </c>
      <c r="BV35" s="525">
        <v>0</v>
      </c>
      <c r="BW35" s="525">
        <v>0</v>
      </c>
      <c r="BX35" s="525">
        <v>0</v>
      </c>
      <c r="BY35" s="525">
        <v>23.883433333333333</v>
      </c>
      <c r="BZ35"/>
      <c r="CB35" s="602" t="s">
        <v>401</v>
      </c>
      <c r="CC35" s="604">
        <v>3</v>
      </c>
      <c r="CS35" s="520" t="s">
        <v>404</v>
      </c>
      <c r="CT35" s="521">
        <f t="shared" si="6"/>
        <v>1.2916666666666667</v>
      </c>
      <c r="CU35" s="522">
        <v>8</v>
      </c>
      <c r="CV35" s="523">
        <f t="shared" si="7"/>
        <v>32</v>
      </c>
      <c r="CW35" s="519">
        <f t="shared" si="22"/>
        <v>0.89796383647798739</v>
      </c>
      <c r="CX35" s="519">
        <f t="shared" si="21"/>
        <v>0.71798349056603761</v>
      </c>
      <c r="CY35" s="519">
        <f t="shared" si="21"/>
        <v>0.49984276729559751</v>
      </c>
      <c r="CZ35" s="519">
        <f t="shared" si="21"/>
        <v>0.31414308176100625</v>
      </c>
      <c r="DA35" s="519">
        <f t="shared" si="21"/>
        <v>8.5313482704402518E-2</v>
      </c>
      <c r="DB35" s="519">
        <f t="shared" si="21"/>
        <v>3.0660377358490566E-2</v>
      </c>
      <c r="DC35" s="519">
        <f t="shared" si="21"/>
        <v>3.6784591194968554E-2</v>
      </c>
      <c r="DD35" s="519">
        <f t="shared" si="21"/>
        <v>0.19142099056603773</v>
      </c>
      <c r="DE35" s="519">
        <f t="shared" si="21"/>
        <v>0.43774076257861627</v>
      </c>
      <c r="DF35" s="519">
        <f t="shared" si="21"/>
        <v>0.91180031446540855</v>
      </c>
      <c r="DG35" s="519">
        <f t="shared" si="21"/>
        <v>0.90845617138364765</v>
      </c>
      <c r="DH35" s="519">
        <f t="shared" si="21"/>
        <v>0.906187106918239</v>
      </c>
    </row>
    <row r="36" spans="2:112">
      <c r="T36" s="770" t="s">
        <v>455</v>
      </c>
      <c r="U36" s="770"/>
      <c r="V36" s="567">
        <f>SUM(V5:V35)</f>
        <v>0</v>
      </c>
      <c r="Y36"/>
      <c r="Z36"/>
      <c r="AA36"/>
      <c r="AZ36" s="518">
        <v>41306</v>
      </c>
      <c r="BA36" s="525">
        <v>0</v>
      </c>
      <c r="BB36" s="525">
        <v>0</v>
      </c>
      <c r="BC36" s="525">
        <v>0</v>
      </c>
      <c r="BD36" s="525">
        <v>0</v>
      </c>
      <c r="BE36" s="525">
        <v>0</v>
      </c>
      <c r="BF36" s="525">
        <v>0</v>
      </c>
      <c r="BG36" s="525">
        <v>5.6429999999999998</v>
      </c>
      <c r="BH36" s="525">
        <v>40.793999999999997</v>
      </c>
      <c r="BI36" s="525">
        <v>49.96</v>
      </c>
      <c r="BJ36" s="525">
        <v>49.96</v>
      </c>
      <c r="BK36" s="525">
        <v>49.96</v>
      </c>
      <c r="BL36" s="525">
        <v>49.96</v>
      </c>
      <c r="BM36" s="525">
        <v>49.96</v>
      </c>
      <c r="BN36" s="525">
        <v>49.96</v>
      </c>
      <c r="BO36" s="525">
        <v>49.96</v>
      </c>
      <c r="BP36" s="525">
        <v>49.96</v>
      </c>
      <c r="BQ36" s="525">
        <v>49.96</v>
      </c>
      <c r="BR36" s="525">
        <v>49.96</v>
      </c>
      <c r="BS36" s="525">
        <v>23.213999999999999</v>
      </c>
      <c r="BT36" s="525">
        <v>0.3216</v>
      </c>
      <c r="BU36" s="525">
        <v>0</v>
      </c>
      <c r="BV36" s="525">
        <v>0</v>
      </c>
      <c r="BW36" s="525">
        <v>0</v>
      </c>
      <c r="BX36" s="525">
        <v>0</v>
      </c>
      <c r="BY36" s="525">
        <v>23.732191666666665</v>
      </c>
      <c r="BZ36"/>
      <c r="CS36" s="520" t="s">
        <v>404</v>
      </c>
      <c r="CT36" s="521">
        <f t="shared" si="6"/>
        <v>1.3333333333333335</v>
      </c>
      <c r="CU36" s="522">
        <v>9</v>
      </c>
      <c r="CV36" s="523">
        <f t="shared" si="7"/>
        <v>33</v>
      </c>
      <c r="CW36" s="519">
        <f t="shared" si="22"/>
        <v>0.98191823899371067</v>
      </c>
      <c r="CX36" s="519">
        <f t="shared" si="21"/>
        <v>0.98191823899371067</v>
      </c>
      <c r="CY36" s="519">
        <f t="shared" si="21"/>
        <v>0.97272503930817611</v>
      </c>
      <c r="CZ36" s="519">
        <f t="shared" si="21"/>
        <v>0.94266509433962253</v>
      </c>
      <c r="DA36" s="519">
        <f t="shared" si="21"/>
        <v>0.54216784591194966</v>
      </c>
      <c r="DB36" s="519">
        <f t="shared" si="21"/>
        <v>0.46777515723270435</v>
      </c>
      <c r="DC36" s="519">
        <f t="shared" si="21"/>
        <v>0.49551100628930811</v>
      </c>
      <c r="DD36" s="519">
        <f t="shared" si="21"/>
        <v>0.84755797955974832</v>
      </c>
      <c r="DE36" s="519">
        <f t="shared" si="21"/>
        <v>0.69129323899371076</v>
      </c>
      <c r="DF36" s="519">
        <f t="shared" si="21"/>
        <v>0.97019261006289315</v>
      </c>
      <c r="DG36" s="519">
        <f t="shared" si="21"/>
        <v>0.98191823899371067</v>
      </c>
      <c r="DH36" s="519">
        <f t="shared" si="21"/>
        <v>0.97211084905660383</v>
      </c>
    </row>
    <row r="37" spans="2:112">
      <c r="V37" s="531"/>
      <c r="Y37"/>
      <c r="Z37"/>
      <c r="AA37"/>
      <c r="AZ37" s="518">
        <v>41307</v>
      </c>
      <c r="BA37" s="525">
        <v>0</v>
      </c>
      <c r="BB37" s="525">
        <v>0</v>
      </c>
      <c r="BC37" s="525">
        <v>0</v>
      </c>
      <c r="BD37" s="525">
        <v>0</v>
      </c>
      <c r="BE37" s="525">
        <v>0</v>
      </c>
      <c r="BF37" s="525">
        <v>0</v>
      </c>
      <c r="BG37" s="525">
        <v>5.476</v>
      </c>
      <c r="BH37" s="525">
        <v>41.503</v>
      </c>
      <c r="BI37" s="525">
        <v>49.96</v>
      </c>
      <c r="BJ37" s="525">
        <v>49.96</v>
      </c>
      <c r="BK37" s="525">
        <v>49.96</v>
      </c>
      <c r="BL37" s="525">
        <v>49.96</v>
      </c>
      <c r="BM37" s="525">
        <v>49.96</v>
      </c>
      <c r="BN37" s="525">
        <v>49.96</v>
      </c>
      <c r="BO37" s="525">
        <v>49.96</v>
      </c>
      <c r="BP37" s="525">
        <v>49.96</v>
      </c>
      <c r="BQ37" s="525">
        <v>49.96</v>
      </c>
      <c r="BR37" s="525">
        <v>49.96</v>
      </c>
      <c r="BS37" s="525">
        <v>25.754999999999999</v>
      </c>
      <c r="BT37" s="525">
        <v>0.41949999999999998</v>
      </c>
      <c r="BU37" s="525">
        <v>0</v>
      </c>
      <c r="BV37" s="525">
        <v>0</v>
      </c>
      <c r="BW37" s="525">
        <v>0</v>
      </c>
      <c r="BX37" s="525">
        <v>0</v>
      </c>
      <c r="BY37" s="525">
        <v>23.864729166666663</v>
      </c>
      <c r="BZ37"/>
      <c r="CB37" s="602" t="s">
        <v>402</v>
      </c>
      <c r="CC37" s="602" t="s">
        <v>396</v>
      </c>
      <c r="CS37" s="520" t="s">
        <v>404</v>
      </c>
      <c r="CT37" s="521">
        <f t="shared" si="6"/>
        <v>1.3750000000000002</v>
      </c>
      <c r="CU37" s="522">
        <v>10</v>
      </c>
      <c r="CV37" s="523">
        <f t="shared" si="7"/>
        <v>34</v>
      </c>
      <c r="CW37" s="519">
        <f t="shared" si="22"/>
        <v>0.98191823899371067</v>
      </c>
      <c r="CX37" s="519">
        <f t="shared" si="21"/>
        <v>0.98191823899371067</v>
      </c>
      <c r="CY37" s="519">
        <f t="shared" si="21"/>
        <v>0.98191823899371067</v>
      </c>
      <c r="CZ37" s="519">
        <f t="shared" si="21"/>
        <v>0.97948506289308168</v>
      </c>
      <c r="DA37" s="519">
        <f t="shared" si="21"/>
        <v>0.61357114779874211</v>
      </c>
      <c r="DB37" s="519">
        <f t="shared" si="21"/>
        <v>0.4829107704402516</v>
      </c>
      <c r="DC37" s="519">
        <f t="shared" si="21"/>
        <v>0.69135613207547164</v>
      </c>
      <c r="DD37" s="519">
        <f t="shared" si="21"/>
        <v>0.91096698113207553</v>
      </c>
      <c r="DE37" s="519">
        <f t="shared" si="21"/>
        <v>0.72459709119496851</v>
      </c>
      <c r="DF37" s="519">
        <f t="shared" si="21"/>
        <v>0.93039308176100621</v>
      </c>
      <c r="DG37" s="519">
        <f t="shared" si="21"/>
        <v>0.98191823899371067</v>
      </c>
      <c r="DH37" s="519">
        <f t="shared" si="21"/>
        <v>0.96244889937106914</v>
      </c>
    </row>
    <row r="38" spans="2:112">
      <c r="Y38"/>
      <c r="Z38"/>
      <c r="AA38"/>
      <c r="AZ38" s="518">
        <v>41308</v>
      </c>
      <c r="BA38" s="525">
        <v>0</v>
      </c>
      <c r="BB38" s="525">
        <v>0</v>
      </c>
      <c r="BC38" s="525">
        <v>0</v>
      </c>
      <c r="BD38" s="525">
        <v>0</v>
      </c>
      <c r="BE38" s="525">
        <v>0</v>
      </c>
      <c r="BF38" s="525">
        <v>0</v>
      </c>
      <c r="BG38" s="525">
        <v>5.4210000000000003</v>
      </c>
      <c r="BH38" s="525">
        <v>41.051000000000002</v>
      </c>
      <c r="BI38" s="525">
        <v>49.96</v>
      </c>
      <c r="BJ38" s="525">
        <v>49.96</v>
      </c>
      <c r="BK38" s="525">
        <v>49.96</v>
      </c>
      <c r="BL38" s="525">
        <v>49.96</v>
      </c>
      <c r="BM38" s="525">
        <v>49.96</v>
      </c>
      <c r="BN38" s="525">
        <v>49.96</v>
      </c>
      <c r="BO38" s="525">
        <v>49.96</v>
      </c>
      <c r="BP38" s="525">
        <v>49.96</v>
      </c>
      <c r="BQ38" s="525">
        <v>49.96</v>
      </c>
      <c r="BR38" s="525">
        <v>49.96</v>
      </c>
      <c r="BS38" s="525">
        <v>25.558</v>
      </c>
      <c r="BT38" s="525">
        <v>0.52370000000000005</v>
      </c>
      <c r="BU38" s="525">
        <v>0</v>
      </c>
      <c r="BV38" s="525">
        <v>0</v>
      </c>
      <c r="BW38" s="525">
        <v>0</v>
      </c>
      <c r="BX38" s="525">
        <v>0</v>
      </c>
      <c r="BY38" s="525">
        <v>23.839737499999995</v>
      </c>
      <c r="BZ38"/>
      <c r="CB38" s="602" t="s">
        <v>394</v>
      </c>
      <c r="CC38" s="602">
        <v>1</v>
      </c>
      <c r="CD38" s="602">
        <v>2</v>
      </c>
      <c r="CE38" s="602">
        <v>3</v>
      </c>
      <c r="CF38" s="602">
        <v>4</v>
      </c>
      <c r="CG38" s="602">
        <v>5</v>
      </c>
      <c r="CH38" s="602">
        <v>6</v>
      </c>
      <c r="CI38" s="602">
        <v>7</v>
      </c>
      <c r="CJ38" s="602">
        <v>8</v>
      </c>
      <c r="CK38" s="602">
        <v>9</v>
      </c>
      <c r="CL38" s="602">
        <v>10</v>
      </c>
      <c r="CM38" s="602">
        <v>11</v>
      </c>
      <c r="CN38" s="602">
        <v>12</v>
      </c>
      <c r="CO38" s="602" t="s">
        <v>395</v>
      </c>
      <c r="CS38" s="520" t="s">
        <v>404</v>
      </c>
      <c r="CT38" s="521">
        <f t="shared" si="6"/>
        <v>1.416666666666667</v>
      </c>
      <c r="CU38" s="522">
        <v>11</v>
      </c>
      <c r="CV38" s="523">
        <f t="shared" si="7"/>
        <v>35</v>
      </c>
      <c r="CW38" s="519">
        <f t="shared" si="22"/>
        <v>0.98191823899371067</v>
      </c>
      <c r="CX38" s="519">
        <f t="shared" si="21"/>
        <v>0.98191823899371067</v>
      </c>
      <c r="CY38" s="519">
        <f t="shared" si="21"/>
        <v>0.98191823899371067</v>
      </c>
      <c r="CZ38" s="519">
        <f t="shared" si="21"/>
        <v>0.97481918238993703</v>
      </c>
      <c r="DA38" s="519">
        <f t="shared" si="21"/>
        <v>0.61817511792452828</v>
      </c>
      <c r="DB38" s="519">
        <f t="shared" si="21"/>
        <v>0.46291273584905662</v>
      </c>
      <c r="DC38" s="519">
        <f t="shared" si="21"/>
        <v>0.72174528301886787</v>
      </c>
      <c r="DD38" s="519">
        <f t="shared" si="21"/>
        <v>0.93781446540880509</v>
      </c>
      <c r="DE38" s="519">
        <f t="shared" si="21"/>
        <v>0.70115467767295592</v>
      </c>
      <c r="DF38" s="519">
        <f t="shared" si="21"/>
        <v>0.92451650943396224</v>
      </c>
      <c r="DG38" s="519">
        <f t="shared" si="21"/>
        <v>0.87890625</v>
      </c>
      <c r="DH38" s="519">
        <f t="shared" si="21"/>
        <v>0.87658805031446541</v>
      </c>
    </row>
    <row r="39" spans="2:112">
      <c r="Y39"/>
      <c r="Z39"/>
      <c r="AA39"/>
      <c r="AZ39" s="518">
        <v>41309</v>
      </c>
      <c r="BA39" s="525">
        <v>0</v>
      </c>
      <c r="BB39" s="525">
        <v>0</v>
      </c>
      <c r="BC39" s="525">
        <v>0</v>
      </c>
      <c r="BD39" s="525">
        <v>0</v>
      </c>
      <c r="BE39" s="525">
        <v>0</v>
      </c>
      <c r="BF39" s="525">
        <v>0</v>
      </c>
      <c r="BG39" s="525">
        <v>5.1769999999999996</v>
      </c>
      <c r="BH39" s="525">
        <v>40.895000000000003</v>
      </c>
      <c r="BI39" s="525">
        <v>49.96</v>
      </c>
      <c r="BJ39" s="525">
        <v>49.96</v>
      </c>
      <c r="BK39" s="525">
        <v>49.96</v>
      </c>
      <c r="BL39" s="525">
        <v>49.96</v>
      </c>
      <c r="BM39" s="525">
        <v>49.96</v>
      </c>
      <c r="BN39" s="525">
        <v>49.96</v>
      </c>
      <c r="BO39" s="525">
        <v>49.96</v>
      </c>
      <c r="BP39" s="525">
        <v>49.96</v>
      </c>
      <c r="BQ39" s="525">
        <v>49.96</v>
      </c>
      <c r="BR39" s="525">
        <v>49.96</v>
      </c>
      <c r="BS39" s="525">
        <v>25.407</v>
      </c>
      <c r="BT39" s="525">
        <v>0.36709999999999998</v>
      </c>
      <c r="BU39" s="525">
        <v>0</v>
      </c>
      <c r="BV39" s="525">
        <v>0</v>
      </c>
      <c r="BW39" s="525">
        <v>0</v>
      </c>
      <c r="BX39" s="525">
        <v>0</v>
      </c>
      <c r="BY39" s="525">
        <v>23.810254166666667</v>
      </c>
      <c r="BZ39"/>
      <c r="CB39" s="604">
        <v>1</v>
      </c>
      <c r="CC39" s="605">
        <v>0</v>
      </c>
      <c r="CD39" s="605">
        <v>0</v>
      </c>
      <c r="CE39" s="605">
        <v>0</v>
      </c>
      <c r="CF39" s="605">
        <v>0</v>
      </c>
      <c r="CG39" s="605">
        <v>0</v>
      </c>
      <c r="CH39" s="605">
        <v>0</v>
      </c>
      <c r="CI39" s="605">
        <v>0</v>
      </c>
      <c r="CJ39" s="605">
        <v>0</v>
      </c>
      <c r="CK39" s="605">
        <v>0</v>
      </c>
      <c r="CL39" s="605">
        <v>0</v>
      </c>
      <c r="CM39" s="605">
        <v>0</v>
      </c>
      <c r="CN39" s="605">
        <v>0</v>
      </c>
      <c r="CO39" s="605">
        <v>0</v>
      </c>
      <c r="CS39" s="520" t="s">
        <v>404</v>
      </c>
      <c r="CT39" s="521">
        <f t="shared" si="6"/>
        <v>1.4583333333333337</v>
      </c>
      <c r="CU39" s="522">
        <v>12</v>
      </c>
      <c r="CV39" s="523">
        <f t="shared" si="7"/>
        <v>36</v>
      </c>
      <c r="CW39" s="519">
        <f t="shared" si="22"/>
        <v>0.98191823899371067</v>
      </c>
      <c r="CX39" s="519">
        <f t="shared" si="21"/>
        <v>0.98191823899371067</v>
      </c>
      <c r="CY39" s="519">
        <f t="shared" si="21"/>
        <v>0.98191823899371067</v>
      </c>
      <c r="CZ39" s="519">
        <f t="shared" si="21"/>
        <v>0.95499606918238999</v>
      </c>
      <c r="DA39" s="519">
        <f t="shared" si="21"/>
        <v>0.65233392295597481</v>
      </c>
      <c r="DB39" s="519">
        <f t="shared" si="21"/>
        <v>0.48267983490566035</v>
      </c>
      <c r="DC39" s="519">
        <f t="shared" si="21"/>
        <v>0.69700078616352201</v>
      </c>
      <c r="DD39" s="519">
        <f t="shared" si="21"/>
        <v>0.91364976415094334</v>
      </c>
      <c r="DE39" s="519">
        <f t="shared" si="21"/>
        <v>0.6799872248427673</v>
      </c>
      <c r="DF39" s="519">
        <f t="shared" si="21"/>
        <v>0.8824921383647798</v>
      </c>
      <c r="DG39" s="519">
        <f t="shared" si="21"/>
        <v>0.93671383647798745</v>
      </c>
      <c r="DH39" s="519">
        <f t="shared" si="21"/>
        <v>0.89444968553459125</v>
      </c>
    </row>
    <row r="40" spans="2:112">
      <c r="Y40"/>
      <c r="Z40"/>
      <c r="AA40"/>
      <c r="AZ40" s="518">
        <v>41310</v>
      </c>
      <c r="BA40" s="525">
        <v>0</v>
      </c>
      <c r="BB40" s="525">
        <v>0</v>
      </c>
      <c r="BC40" s="525">
        <v>0</v>
      </c>
      <c r="BD40" s="525">
        <v>0</v>
      </c>
      <c r="BE40" s="525">
        <v>0</v>
      </c>
      <c r="BF40" s="525">
        <v>0</v>
      </c>
      <c r="BG40" s="525">
        <v>5.0750000000000002</v>
      </c>
      <c r="BH40" s="525">
        <v>40.887</v>
      </c>
      <c r="BI40" s="525">
        <v>49.96</v>
      </c>
      <c r="BJ40" s="525">
        <v>49.96</v>
      </c>
      <c r="BK40" s="525">
        <v>49.96</v>
      </c>
      <c r="BL40" s="525">
        <v>49.96</v>
      </c>
      <c r="BM40" s="525">
        <v>49.96</v>
      </c>
      <c r="BN40" s="525">
        <v>49.96</v>
      </c>
      <c r="BO40" s="525">
        <v>49.96</v>
      </c>
      <c r="BP40" s="525">
        <v>49.96</v>
      </c>
      <c r="BQ40" s="525">
        <v>49.96</v>
      </c>
      <c r="BR40" s="525">
        <v>49.96</v>
      </c>
      <c r="BS40" s="525">
        <v>26.109000000000002</v>
      </c>
      <c r="BT40" s="525">
        <v>0.29070000000000001</v>
      </c>
      <c r="BU40" s="525">
        <v>0</v>
      </c>
      <c r="BV40" s="525">
        <v>0</v>
      </c>
      <c r="BW40" s="525">
        <v>0</v>
      </c>
      <c r="BX40" s="525">
        <v>0</v>
      </c>
      <c r="BY40" s="525">
        <v>23.831737499999999</v>
      </c>
      <c r="BZ40"/>
      <c r="CB40" s="604">
        <v>2</v>
      </c>
      <c r="CC40" s="605">
        <v>0</v>
      </c>
      <c r="CD40" s="605">
        <v>0</v>
      </c>
      <c r="CE40" s="605">
        <v>0</v>
      </c>
      <c r="CF40" s="605">
        <v>0</v>
      </c>
      <c r="CG40" s="605">
        <v>0</v>
      </c>
      <c r="CH40" s="605">
        <v>0</v>
      </c>
      <c r="CI40" s="605">
        <v>0</v>
      </c>
      <c r="CJ40" s="605">
        <v>0</v>
      </c>
      <c r="CK40" s="605">
        <v>0</v>
      </c>
      <c r="CL40" s="605">
        <v>0</v>
      </c>
      <c r="CM40" s="605">
        <v>0</v>
      </c>
      <c r="CN40" s="605">
        <v>0</v>
      </c>
      <c r="CO40" s="605">
        <v>0</v>
      </c>
      <c r="CS40" s="520" t="s">
        <v>404</v>
      </c>
      <c r="CT40" s="521">
        <f t="shared" si="6"/>
        <v>1.5000000000000004</v>
      </c>
      <c r="CU40" s="522">
        <v>13</v>
      </c>
      <c r="CV40" s="523">
        <f t="shared" si="7"/>
        <v>37</v>
      </c>
      <c r="CW40" s="519">
        <f t="shared" si="22"/>
        <v>0.98191823899371067</v>
      </c>
      <c r="CX40" s="519">
        <f t="shared" si="21"/>
        <v>0.98191823899371067</v>
      </c>
      <c r="CY40" s="519">
        <f t="shared" si="21"/>
        <v>0.91418533805031443</v>
      </c>
      <c r="CZ40" s="519">
        <f t="shared" si="21"/>
        <v>0.94711871069182385</v>
      </c>
      <c r="DA40" s="519">
        <f t="shared" si="21"/>
        <v>0.69543533805031432</v>
      </c>
      <c r="DB40" s="519">
        <f t="shared" si="21"/>
        <v>0.52352594339622638</v>
      </c>
      <c r="DC40" s="519">
        <f t="shared" si="21"/>
        <v>0.64999606918238995</v>
      </c>
      <c r="DD40" s="519">
        <f t="shared" si="21"/>
        <v>0.90145440251572317</v>
      </c>
      <c r="DE40" s="519">
        <f t="shared" si="21"/>
        <v>0.70871167452830186</v>
      </c>
      <c r="DF40" s="519">
        <f t="shared" si="21"/>
        <v>0.82769261006289307</v>
      </c>
      <c r="DG40" s="519">
        <f t="shared" si="21"/>
        <v>0.88089131289308176</v>
      </c>
      <c r="DH40" s="519">
        <f t="shared" si="21"/>
        <v>0.83139150943396223</v>
      </c>
    </row>
    <row r="41" spans="2:112">
      <c r="Y41"/>
      <c r="Z41"/>
      <c r="AA41"/>
      <c r="AZ41" s="518">
        <v>41311</v>
      </c>
      <c r="BA41" s="525">
        <v>0</v>
      </c>
      <c r="BB41" s="525">
        <v>0</v>
      </c>
      <c r="BC41" s="525">
        <v>0</v>
      </c>
      <c r="BD41" s="525">
        <v>0</v>
      </c>
      <c r="BE41" s="525">
        <v>0</v>
      </c>
      <c r="BF41" s="525">
        <v>0</v>
      </c>
      <c r="BG41" s="525">
        <v>4.2770000000000001</v>
      </c>
      <c r="BH41" s="525">
        <v>40.091000000000001</v>
      </c>
      <c r="BI41" s="525">
        <v>49.96</v>
      </c>
      <c r="BJ41" s="525">
        <v>49.96</v>
      </c>
      <c r="BK41" s="525">
        <v>49.96</v>
      </c>
      <c r="BL41" s="525">
        <v>49.96</v>
      </c>
      <c r="BM41" s="525">
        <v>49.96</v>
      </c>
      <c r="BN41" s="525">
        <v>49.96</v>
      </c>
      <c r="BO41" s="525">
        <v>49.96</v>
      </c>
      <c r="BP41" s="525">
        <v>49.96</v>
      </c>
      <c r="BQ41" s="525">
        <v>49.96</v>
      </c>
      <c r="BR41" s="525">
        <v>49.96</v>
      </c>
      <c r="BS41" s="525">
        <v>25.609000000000002</v>
      </c>
      <c r="BT41" s="525">
        <v>0.24329999999999999</v>
      </c>
      <c r="BU41" s="525">
        <v>0</v>
      </c>
      <c r="BV41" s="525">
        <v>0</v>
      </c>
      <c r="BW41" s="525">
        <v>0</v>
      </c>
      <c r="BX41" s="525">
        <v>0</v>
      </c>
      <c r="BY41" s="525">
        <v>23.7425125</v>
      </c>
      <c r="BZ41"/>
      <c r="CB41" s="604">
        <v>3</v>
      </c>
      <c r="CC41" s="605">
        <v>0</v>
      </c>
      <c r="CD41" s="605">
        <v>0</v>
      </c>
      <c r="CE41" s="605">
        <v>0</v>
      </c>
      <c r="CF41" s="605">
        <v>0</v>
      </c>
      <c r="CG41" s="605">
        <v>0</v>
      </c>
      <c r="CH41" s="605">
        <v>0</v>
      </c>
      <c r="CI41" s="605">
        <v>0</v>
      </c>
      <c r="CJ41" s="605">
        <v>0</v>
      </c>
      <c r="CK41" s="605">
        <v>0</v>
      </c>
      <c r="CL41" s="605">
        <v>0</v>
      </c>
      <c r="CM41" s="605">
        <v>0</v>
      </c>
      <c r="CN41" s="605">
        <v>0</v>
      </c>
      <c r="CO41" s="605">
        <v>0</v>
      </c>
      <c r="CS41" s="520" t="s">
        <v>404</v>
      </c>
      <c r="CT41" s="521">
        <f t="shared" si="6"/>
        <v>1.5416666666666672</v>
      </c>
      <c r="CU41" s="522">
        <v>14</v>
      </c>
      <c r="CV41" s="523">
        <f t="shared" si="7"/>
        <v>38</v>
      </c>
      <c r="CW41" s="519">
        <f t="shared" si="22"/>
        <v>0.98191823899371067</v>
      </c>
      <c r="CX41" s="519">
        <f t="shared" si="21"/>
        <v>0.98191823899371067</v>
      </c>
      <c r="CY41" s="519">
        <f t="shared" si="21"/>
        <v>0.97393867924528288</v>
      </c>
      <c r="CZ41" s="519">
        <f t="shared" si="21"/>
        <v>0.91417452830188672</v>
      </c>
      <c r="DA41" s="519">
        <f t="shared" si="21"/>
        <v>0.73289111635220117</v>
      </c>
      <c r="DB41" s="519">
        <f t="shared" si="21"/>
        <v>0.53077338836477983</v>
      </c>
      <c r="DC41" s="519">
        <f t="shared" si="21"/>
        <v>0.65556603773584898</v>
      </c>
      <c r="DD41" s="519">
        <f t="shared" si="21"/>
        <v>0.87357999213836479</v>
      </c>
      <c r="DE41" s="519">
        <f t="shared" si="21"/>
        <v>0.79975432389937107</v>
      </c>
      <c r="DF41" s="519">
        <f t="shared" si="21"/>
        <v>0.8461635220125785</v>
      </c>
      <c r="DG41" s="519">
        <f t="shared" si="21"/>
        <v>0.94997543238993698</v>
      </c>
      <c r="DH41" s="519">
        <f t="shared" si="21"/>
        <v>0.82748034591194963</v>
      </c>
    </row>
    <row r="42" spans="2:112">
      <c r="Y42"/>
      <c r="Z42"/>
      <c r="AA42"/>
      <c r="AZ42" s="518">
        <v>41312</v>
      </c>
      <c r="BA42" s="525">
        <v>0</v>
      </c>
      <c r="BB42" s="525">
        <v>0</v>
      </c>
      <c r="BC42" s="525">
        <v>0</v>
      </c>
      <c r="BD42" s="525">
        <v>0</v>
      </c>
      <c r="BE42" s="525">
        <v>0</v>
      </c>
      <c r="BF42" s="525">
        <v>0</v>
      </c>
      <c r="BG42" s="525">
        <v>4.71</v>
      </c>
      <c r="BH42" s="525">
        <v>40.726999999999997</v>
      </c>
      <c r="BI42" s="525">
        <v>49.96</v>
      </c>
      <c r="BJ42" s="525">
        <v>49.96</v>
      </c>
      <c r="BK42" s="525">
        <v>49.96</v>
      </c>
      <c r="BL42" s="525">
        <v>49.96</v>
      </c>
      <c r="BM42" s="525">
        <v>49.96</v>
      </c>
      <c r="BN42" s="525">
        <v>49.96</v>
      </c>
      <c r="BO42" s="525">
        <v>49.96</v>
      </c>
      <c r="BP42" s="525">
        <v>49.96</v>
      </c>
      <c r="BQ42" s="525">
        <v>49.96</v>
      </c>
      <c r="BR42" s="525">
        <v>49.96</v>
      </c>
      <c r="BS42" s="525">
        <v>24.047999999999998</v>
      </c>
      <c r="BT42" s="525">
        <v>0.2041</v>
      </c>
      <c r="BU42" s="525">
        <v>0</v>
      </c>
      <c r="BV42" s="525">
        <v>0</v>
      </c>
      <c r="BW42" s="525">
        <v>0</v>
      </c>
      <c r="BX42" s="525">
        <v>0</v>
      </c>
      <c r="BY42" s="525">
        <v>23.720379166666664</v>
      </c>
      <c r="BZ42"/>
      <c r="CB42" s="604">
        <v>4</v>
      </c>
      <c r="CC42" s="605">
        <v>0</v>
      </c>
      <c r="CD42" s="605">
        <v>0</v>
      </c>
      <c r="CE42" s="605">
        <v>0</v>
      </c>
      <c r="CF42" s="605">
        <v>0</v>
      </c>
      <c r="CG42" s="605">
        <v>0</v>
      </c>
      <c r="CH42" s="605">
        <v>0</v>
      </c>
      <c r="CI42" s="605">
        <v>0</v>
      </c>
      <c r="CJ42" s="605">
        <v>0</v>
      </c>
      <c r="CK42" s="605">
        <v>0</v>
      </c>
      <c r="CL42" s="605">
        <v>0</v>
      </c>
      <c r="CM42" s="605">
        <v>0</v>
      </c>
      <c r="CN42" s="605">
        <v>0</v>
      </c>
      <c r="CO42" s="605">
        <v>0</v>
      </c>
      <c r="CS42" s="520" t="s">
        <v>404</v>
      </c>
      <c r="CT42" s="521">
        <f t="shared" si="6"/>
        <v>1.5833333333333339</v>
      </c>
      <c r="CU42" s="522">
        <v>15</v>
      </c>
      <c r="CV42" s="523">
        <f t="shared" si="7"/>
        <v>39</v>
      </c>
      <c r="CW42" s="519">
        <f t="shared" si="22"/>
        <v>0.92135613207547173</v>
      </c>
      <c r="CX42" s="519">
        <f t="shared" si="21"/>
        <v>0.97481819968553451</v>
      </c>
      <c r="CY42" s="519">
        <f t="shared" si="21"/>
        <v>0.93304834905660372</v>
      </c>
      <c r="CZ42" s="519">
        <f t="shared" si="21"/>
        <v>0.7888679245283019</v>
      </c>
      <c r="DA42" s="519">
        <f t="shared" si="21"/>
        <v>0.67031741352201257</v>
      </c>
      <c r="DB42" s="519">
        <f t="shared" si="21"/>
        <v>0.54438384433962261</v>
      </c>
      <c r="DC42" s="519">
        <f t="shared" si="21"/>
        <v>0.67817216981132078</v>
      </c>
      <c r="DD42" s="519">
        <f t="shared" si="21"/>
        <v>0.88339229559748422</v>
      </c>
      <c r="DE42" s="519">
        <f t="shared" si="21"/>
        <v>0.82574685534591197</v>
      </c>
      <c r="DF42" s="519">
        <f t="shared" si="21"/>
        <v>0.83224056603773577</v>
      </c>
      <c r="DG42" s="519">
        <f t="shared" si="21"/>
        <v>0.98191823899371067</v>
      </c>
      <c r="DH42" s="519">
        <f t="shared" si="21"/>
        <v>0.86237421383647794</v>
      </c>
    </row>
    <row r="43" spans="2:112">
      <c r="Y43"/>
      <c r="Z43"/>
      <c r="AA43"/>
      <c r="AZ43" s="518">
        <v>41313</v>
      </c>
      <c r="BA43" s="525">
        <v>0</v>
      </c>
      <c r="BB43" s="525">
        <v>0</v>
      </c>
      <c r="BC43" s="525">
        <v>0</v>
      </c>
      <c r="BD43" s="525">
        <v>0</v>
      </c>
      <c r="BE43" s="525">
        <v>0</v>
      </c>
      <c r="BF43" s="525">
        <v>0</v>
      </c>
      <c r="BG43" s="525">
        <v>4.7380000000000004</v>
      </c>
      <c r="BH43" s="525">
        <v>40.374000000000002</v>
      </c>
      <c r="BI43" s="525">
        <v>49.96</v>
      </c>
      <c r="BJ43" s="525">
        <v>49.96</v>
      </c>
      <c r="BK43" s="525">
        <v>49.96</v>
      </c>
      <c r="BL43" s="525">
        <v>49.96</v>
      </c>
      <c r="BM43" s="525">
        <v>49.96</v>
      </c>
      <c r="BN43" s="525">
        <v>49.96</v>
      </c>
      <c r="BO43" s="525">
        <v>49.96</v>
      </c>
      <c r="BP43" s="525">
        <v>49.96</v>
      </c>
      <c r="BQ43" s="525">
        <v>49.96</v>
      </c>
      <c r="BR43" s="525">
        <v>49.96</v>
      </c>
      <c r="BS43" s="525">
        <v>23.765000000000001</v>
      </c>
      <c r="BT43" s="525">
        <v>7.0489999999999997E-2</v>
      </c>
      <c r="BU43" s="525">
        <v>0</v>
      </c>
      <c r="BV43" s="525">
        <v>0</v>
      </c>
      <c r="BW43" s="525">
        <v>0</v>
      </c>
      <c r="BX43" s="525">
        <v>0</v>
      </c>
      <c r="BY43" s="525">
        <v>23.689478749999996</v>
      </c>
      <c r="BZ43"/>
      <c r="CB43" s="604">
        <v>5</v>
      </c>
      <c r="CC43" s="605">
        <v>0</v>
      </c>
      <c r="CD43" s="605">
        <v>0</v>
      </c>
      <c r="CE43" s="605">
        <v>0</v>
      </c>
      <c r="CF43" s="605">
        <v>0</v>
      </c>
      <c r="CG43" s="605">
        <v>0</v>
      </c>
      <c r="CH43" s="605">
        <v>0</v>
      </c>
      <c r="CI43" s="605">
        <v>0</v>
      </c>
      <c r="CJ43" s="605">
        <v>0</v>
      </c>
      <c r="CK43" s="605">
        <v>0</v>
      </c>
      <c r="CL43" s="605">
        <v>0</v>
      </c>
      <c r="CM43" s="605">
        <v>0</v>
      </c>
      <c r="CN43" s="605">
        <v>0</v>
      </c>
      <c r="CO43" s="605">
        <v>0</v>
      </c>
      <c r="CS43" s="520" t="s">
        <v>404</v>
      </c>
      <c r="CT43" s="521">
        <f t="shared" si="6"/>
        <v>1.6250000000000007</v>
      </c>
      <c r="CU43" s="522">
        <v>16</v>
      </c>
      <c r="CV43" s="523">
        <f t="shared" si="7"/>
        <v>40</v>
      </c>
      <c r="CW43" s="519">
        <f t="shared" si="22"/>
        <v>0.98191823899371067</v>
      </c>
      <c r="CX43" s="519">
        <f t="shared" si="21"/>
        <v>0.98191823899371067</v>
      </c>
      <c r="CY43" s="519">
        <f t="shared" si="21"/>
        <v>0.98191823899371067</v>
      </c>
      <c r="CZ43" s="519">
        <f t="shared" si="21"/>
        <v>0.77621069182389935</v>
      </c>
      <c r="DA43" s="519">
        <f t="shared" si="21"/>
        <v>0.67021422955974841</v>
      </c>
      <c r="DB43" s="519">
        <f t="shared" si="21"/>
        <v>0.52782527515723265</v>
      </c>
      <c r="DC43" s="519">
        <f t="shared" si="21"/>
        <v>0.66852594339622629</v>
      </c>
      <c r="DD43" s="519">
        <f t="shared" si="21"/>
        <v>0.91819968553459119</v>
      </c>
      <c r="DE43" s="519">
        <f t="shared" si="21"/>
        <v>0.83315153301886791</v>
      </c>
      <c r="DF43" s="519">
        <f t="shared" si="21"/>
        <v>0.85305424528301876</v>
      </c>
      <c r="DG43" s="519">
        <f t="shared" si="21"/>
        <v>0.98191823899371067</v>
      </c>
      <c r="DH43" s="519">
        <f t="shared" si="21"/>
        <v>0.86568003144654093</v>
      </c>
    </row>
    <row r="44" spans="2:112">
      <c r="Y44"/>
      <c r="Z44"/>
      <c r="AA44"/>
      <c r="AZ44" s="518">
        <v>41314</v>
      </c>
      <c r="BA44" s="525">
        <v>0</v>
      </c>
      <c r="BB44" s="525">
        <v>0</v>
      </c>
      <c r="BC44" s="525">
        <v>0</v>
      </c>
      <c r="BD44" s="525">
        <v>0</v>
      </c>
      <c r="BE44" s="525">
        <v>0</v>
      </c>
      <c r="BF44" s="525">
        <v>0</v>
      </c>
      <c r="BG44" s="525">
        <v>4.3920000000000003</v>
      </c>
      <c r="BH44" s="525">
        <v>39.003999999999998</v>
      </c>
      <c r="BI44" s="525">
        <v>49.96</v>
      </c>
      <c r="BJ44" s="525">
        <v>49.96</v>
      </c>
      <c r="BK44" s="525">
        <v>49.96</v>
      </c>
      <c r="BL44" s="525">
        <v>49.96</v>
      </c>
      <c r="BM44" s="525">
        <v>49.96</v>
      </c>
      <c r="BN44" s="525">
        <v>49.96</v>
      </c>
      <c r="BO44" s="525">
        <v>49.96</v>
      </c>
      <c r="BP44" s="525">
        <v>49.96</v>
      </c>
      <c r="BQ44" s="525">
        <v>49.96</v>
      </c>
      <c r="BR44" s="525">
        <v>49.96</v>
      </c>
      <c r="BS44" s="525">
        <v>23.762</v>
      </c>
      <c r="BT44" s="525">
        <v>0</v>
      </c>
      <c r="BU44" s="525">
        <v>0</v>
      </c>
      <c r="BV44" s="525">
        <v>0</v>
      </c>
      <c r="BW44" s="525">
        <v>0</v>
      </c>
      <c r="BX44" s="525">
        <v>0</v>
      </c>
      <c r="BY44" s="525">
        <v>23.614916666666669</v>
      </c>
      <c r="BZ44"/>
      <c r="CB44" s="604">
        <v>6</v>
      </c>
      <c r="CC44" s="605">
        <v>0</v>
      </c>
      <c r="CD44" s="605">
        <v>0</v>
      </c>
      <c r="CE44" s="605">
        <v>0</v>
      </c>
      <c r="CF44" s="605">
        <v>0</v>
      </c>
      <c r="CG44" s="605">
        <v>0</v>
      </c>
      <c r="CH44" s="605">
        <v>0</v>
      </c>
      <c r="CI44" s="605">
        <v>0</v>
      </c>
      <c r="CJ44" s="605">
        <v>0</v>
      </c>
      <c r="CK44" s="605">
        <v>0</v>
      </c>
      <c r="CL44" s="605">
        <v>0</v>
      </c>
      <c r="CM44" s="605">
        <v>9.5489386792452832E-4</v>
      </c>
      <c r="CN44" s="605">
        <v>8.8573113207547171E-4</v>
      </c>
      <c r="CO44" s="605">
        <v>1.5562700249199005E-4</v>
      </c>
      <c r="CS44" s="520" t="s">
        <v>404</v>
      </c>
      <c r="CT44" s="521">
        <f t="shared" si="6"/>
        <v>1.6666666666666674</v>
      </c>
      <c r="CU44" s="522">
        <v>17</v>
      </c>
      <c r="CV44" s="523">
        <f t="shared" si="7"/>
        <v>41</v>
      </c>
      <c r="CW44" s="519">
        <f t="shared" si="22"/>
        <v>0.89739779874213832</v>
      </c>
      <c r="CX44" s="519">
        <f t="shared" ref="CX44:CX51" si="25">CD55</f>
        <v>0.93511202830188678</v>
      </c>
      <c r="CY44" s="519">
        <f t="shared" ref="CY44:CY51" si="26">CE55</f>
        <v>0.97601218553459113</v>
      </c>
      <c r="CZ44" s="519">
        <f t="shared" ref="CZ44:CZ51" si="27">CF55</f>
        <v>0.76096305031446543</v>
      </c>
      <c r="DA44" s="519">
        <f t="shared" ref="DA44:DA51" si="28">CG55</f>
        <v>0.56882370283018868</v>
      </c>
      <c r="DB44" s="519">
        <f t="shared" ref="DB44:DB51" si="29">CH55</f>
        <v>0.45848712657232704</v>
      </c>
      <c r="DC44" s="519">
        <f t="shared" ref="DC44:DC51" si="30">CI55</f>
        <v>0.71712264150943406</v>
      </c>
      <c r="DD44" s="519">
        <f t="shared" ref="DD44:DD51" si="31">CJ55</f>
        <v>0.87355051100628922</v>
      </c>
      <c r="DE44" s="519">
        <f t="shared" ref="DE44:DE51" si="32">CK55</f>
        <v>0.74059551886792452</v>
      </c>
      <c r="DF44" s="519">
        <f t="shared" ref="DF44:DF51" si="33">CL55</f>
        <v>0.87362028301886774</v>
      </c>
      <c r="DG44" s="519">
        <f t="shared" ref="DG44:DG51" si="34">CM55</f>
        <v>0.98191823899371067</v>
      </c>
      <c r="DH44" s="519">
        <f t="shared" ref="DH44:DH51" si="35">CN55</f>
        <v>0.96368317610062881</v>
      </c>
    </row>
    <row r="45" spans="2:112">
      <c r="Y45"/>
      <c r="Z45"/>
      <c r="AA45"/>
      <c r="AZ45" s="518">
        <v>41315</v>
      </c>
      <c r="BA45" s="525">
        <v>0</v>
      </c>
      <c r="BB45" s="525">
        <v>0</v>
      </c>
      <c r="BC45" s="525">
        <v>0</v>
      </c>
      <c r="BD45" s="525">
        <v>0</v>
      </c>
      <c r="BE45" s="525">
        <v>0</v>
      </c>
      <c r="BF45" s="525">
        <v>0</v>
      </c>
      <c r="BG45" s="525">
        <v>4.2380000000000004</v>
      </c>
      <c r="BH45" s="525">
        <v>39.567</v>
      </c>
      <c r="BI45" s="525">
        <v>49.96</v>
      </c>
      <c r="BJ45" s="525">
        <v>49.96</v>
      </c>
      <c r="BK45" s="525">
        <v>49.96</v>
      </c>
      <c r="BL45" s="525">
        <v>49.96</v>
      </c>
      <c r="BM45" s="525">
        <v>49.96</v>
      </c>
      <c r="BN45" s="525">
        <v>49.96</v>
      </c>
      <c r="BO45" s="525">
        <v>46.804000000000002</v>
      </c>
      <c r="BP45" s="525">
        <v>48.432000000000002</v>
      </c>
      <c r="BQ45" s="525">
        <v>47.616999999999997</v>
      </c>
      <c r="BR45" s="525">
        <v>48.015000000000001</v>
      </c>
      <c r="BS45" s="525">
        <v>22.88</v>
      </c>
      <c r="BT45" s="525">
        <v>0</v>
      </c>
      <c r="BU45" s="525">
        <v>0</v>
      </c>
      <c r="BV45" s="525">
        <v>0</v>
      </c>
      <c r="BW45" s="525">
        <v>0</v>
      </c>
      <c r="BX45" s="525">
        <v>0</v>
      </c>
      <c r="BY45" s="525">
        <v>23.221375000000005</v>
      </c>
      <c r="BZ45"/>
      <c r="CB45" s="604">
        <v>7</v>
      </c>
      <c r="CC45" s="605">
        <v>0.22206367924528303</v>
      </c>
      <c r="CD45" s="605">
        <v>6.2755503144654085E-2</v>
      </c>
      <c r="CE45" s="605">
        <v>5.0448113207547159E-3</v>
      </c>
      <c r="CF45" s="605">
        <v>0</v>
      </c>
      <c r="CG45" s="605">
        <v>0</v>
      </c>
      <c r="CH45" s="605">
        <v>0</v>
      </c>
      <c r="CI45" s="605">
        <v>0</v>
      </c>
      <c r="CJ45" s="605">
        <v>0</v>
      </c>
      <c r="CK45" s="605">
        <v>1.6568396226415094E-2</v>
      </c>
      <c r="CL45" s="605">
        <v>0.21179245283018872</v>
      </c>
      <c r="CM45" s="605">
        <v>0.45965015723270436</v>
      </c>
      <c r="CN45" s="605">
        <v>0.37774371069182383</v>
      </c>
      <c r="CO45" s="605">
        <v>0.11762405067046401</v>
      </c>
      <c r="CS45" s="520" t="s">
        <v>404</v>
      </c>
      <c r="CT45" s="521">
        <f t="shared" si="6"/>
        <v>1.7083333333333341</v>
      </c>
      <c r="CU45" s="522">
        <v>18</v>
      </c>
      <c r="CV45" s="523">
        <f t="shared" si="7"/>
        <v>42</v>
      </c>
      <c r="CW45" s="519">
        <f t="shared" si="22"/>
        <v>0.83339229559748418</v>
      </c>
      <c r="CX45" s="519">
        <f t="shared" si="25"/>
        <v>0.72791863207547169</v>
      </c>
      <c r="CY45" s="519">
        <f t="shared" si="26"/>
        <v>0.73826159591194962</v>
      </c>
      <c r="CZ45" s="519">
        <f t="shared" si="27"/>
        <v>0.37536949685534593</v>
      </c>
      <c r="DA45" s="519">
        <f t="shared" si="28"/>
        <v>0.12231721698113206</v>
      </c>
      <c r="DB45" s="519">
        <f t="shared" si="29"/>
        <v>7.4801493710691822E-2</v>
      </c>
      <c r="DC45" s="519">
        <f t="shared" si="30"/>
        <v>0.16522012578616352</v>
      </c>
      <c r="DD45" s="519">
        <f t="shared" si="31"/>
        <v>0.38837460691823894</v>
      </c>
      <c r="DE45" s="519">
        <f t="shared" si="32"/>
        <v>0.45130699685534587</v>
      </c>
      <c r="DF45" s="519">
        <f t="shared" si="33"/>
        <v>0.69510613207547167</v>
      </c>
      <c r="DG45" s="519">
        <f t="shared" si="34"/>
        <v>0.93612912735849052</v>
      </c>
      <c r="DH45" s="519">
        <f t="shared" si="35"/>
        <v>0.93640330188679233</v>
      </c>
    </row>
    <row r="46" spans="2:112">
      <c r="Y46"/>
      <c r="Z46"/>
      <c r="AA46"/>
      <c r="AZ46" s="518">
        <v>41316</v>
      </c>
      <c r="BA46" s="525">
        <v>0</v>
      </c>
      <c r="BB46" s="525">
        <v>0</v>
      </c>
      <c r="BC46" s="525">
        <v>0</v>
      </c>
      <c r="BD46" s="525">
        <v>0</v>
      </c>
      <c r="BE46" s="525">
        <v>0</v>
      </c>
      <c r="BF46" s="525">
        <v>0</v>
      </c>
      <c r="BG46" s="525">
        <v>4.0309999999999997</v>
      </c>
      <c r="BH46" s="525">
        <v>39.399000000000001</v>
      </c>
      <c r="BI46" s="525">
        <v>49.96</v>
      </c>
      <c r="BJ46" s="525">
        <v>49.96</v>
      </c>
      <c r="BK46" s="525">
        <v>49.96</v>
      </c>
      <c r="BL46" s="525">
        <v>49.96</v>
      </c>
      <c r="BM46" s="525">
        <v>49.96</v>
      </c>
      <c r="BN46" s="525">
        <v>49.96</v>
      </c>
      <c r="BO46" s="525">
        <v>31.266999999999999</v>
      </c>
      <c r="BP46" s="525">
        <v>40.265999999999998</v>
      </c>
      <c r="BQ46" s="525">
        <v>43.613</v>
      </c>
      <c r="BR46" s="525">
        <v>45.996000000000002</v>
      </c>
      <c r="BS46" s="525">
        <v>12.994999999999999</v>
      </c>
      <c r="BT46" s="525">
        <v>0</v>
      </c>
      <c r="BU46" s="525">
        <v>0</v>
      </c>
      <c r="BV46" s="525">
        <v>0</v>
      </c>
      <c r="BW46" s="525">
        <v>0</v>
      </c>
      <c r="BX46" s="525">
        <v>0</v>
      </c>
      <c r="BY46" s="525">
        <v>21.555291666666665</v>
      </c>
      <c r="BZ46"/>
      <c r="CB46" s="604">
        <v>8</v>
      </c>
      <c r="CC46" s="605">
        <v>0.89796383647798739</v>
      </c>
      <c r="CD46" s="605">
        <v>0.71798349056603761</v>
      </c>
      <c r="CE46" s="605">
        <v>0.49984276729559751</v>
      </c>
      <c r="CF46" s="605">
        <v>0.31414308176100625</v>
      </c>
      <c r="CG46" s="605">
        <v>8.5313482704402518E-2</v>
      </c>
      <c r="CH46" s="605">
        <v>3.0660377358490566E-2</v>
      </c>
      <c r="CI46" s="605">
        <v>3.6784591194968554E-2</v>
      </c>
      <c r="CJ46" s="605">
        <v>0.19142099056603773</v>
      </c>
      <c r="CK46" s="605">
        <v>0.43774076257861627</v>
      </c>
      <c r="CL46" s="605">
        <v>0.91180031446540855</v>
      </c>
      <c r="CM46" s="605">
        <v>0.90845617138364765</v>
      </c>
      <c r="CN46" s="605">
        <v>0.906187106918239</v>
      </c>
      <c r="CO46" s="605">
        <v>0.50603899667734653</v>
      </c>
      <c r="CS46" s="520" t="s">
        <v>404</v>
      </c>
      <c r="CT46" s="521">
        <f t="shared" si="6"/>
        <v>1.7500000000000009</v>
      </c>
      <c r="CU46" s="522">
        <v>19</v>
      </c>
      <c r="CV46" s="523">
        <f t="shared" si="7"/>
        <v>43</v>
      </c>
      <c r="CW46" s="519">
        <f t="shared" si="22"/>
        <v>0.51460298742138355</v>
      </c>
      <c r="CX46" s="519">
        <f t="shared" si="25"/>
        <v>0.32289701257861636</v>
      </c>
      <c r="CY46" s="519">
        <f t="shared" si="26"/>
        <v>0.12857213050314464</v>
      </c>
      <c r="CZ46" s="519">
        <f t="shared" si="27"/>
        <v>5.5463836477987419E-3</v>
      </c>
      <c r="DA46" s="519">
        <f t="shared" si="28"/>
        <v>0</v>
      </c>
      <c r="DB46" s="519">
        <f t="shared" si="29"/>
        <v>0</v>
      </c>
      <c r="DC46" s="519">
        <f t="shared" si="30"/>
        <v>0</v>
      </c>
      <c r="DD46" s="519">
        <f t="shared" si="31"/>
        <v>0</v>
      </c>
      <c r="DE46" s="519">
        <f t="shared" si="32"/>
        <v>1.0786654874213836E-2</v>
      </c>
      <c r="DF46" s="519">
        <f t="shared" si="33"/>
        <v>7.2665094339622621E-2</v>
      </c>
      <c r="DG46" s="519">
        <f t="shared" si="34"/>
        <v>0.22750589622641509</v>
      </c>
      <c r="DH46" s="519">
        <f t="shared" si="35"/>
        <v>0.38673742138364775</v>
      </c>
    </row>
    <row r="47" spans="2:112">
      <c r="Y47"/>
      <c r="Z47"/>
      <c r="AA47"/>
      <c r="AZ47" s="518">
        <v>41317</v>
      </c>
      <c r="BA47" s="525">
        <v>0</v>
      </c>
      <c r="BB47" s="525">
        <v>0</v>
      </c>
      <c r="BC47" s="525">
        <v>0</v>
      </c>
      <c r="BD47" s="525">
        <v>0</v>
      </c>
      <c r="BE47" s="525">
        <v>0</v>
      </c>
      <c r="BF47" s="525">
        <v>0</v>
      </c>
      <c r="BG47" s="525">
        <v>3.74</v>
      </c>
      <c r="BH47" s="525">
        <v>38.582999999999998</v>
      </c>
      <c r="BI47" s="525">
        <v>49.96</v>
      </c>
      <c r="BJ47" s="525">
        <v>49.96</v>
      </c>
      <c r="BK47" s="525">
        <v>49.96</v>
      </c>
      <c r="BL47" s="525">
        <v>49.96</v>
      </c>
      <c r="BM47" s="525">
        <v>49.96</v>
      </c>
      <c r="BN47" s="525">
        <v>49.96</v>
      </c>
      <c r="BO47" s="525">
        <v>48.515000000000001</v>
      </c>
      <c r="BP47" s="525">
        <v>49.96</v>
      </c>
      <c r="BQ47" s="525">
        <v>40.433999999999997</v>
      </c>
      <c r="BR47" s="525">
        <v>3.0459999999999998</v>
      </c>
      <c r="BS47" s="525">
        <v>7.0650000000000004</v>
      </c>
      <c r="BT47" s="525">
        <v>0</v>
      </c>
      <c r="BU47" s="525">
        <v>0</v>
      </c>
      <c r="BV47" s="525">
        <v>0</v>
      </c>
      <c r="BW47" s="525">
        <v>0</v>
      </c>
      <c r="BX47" s="525">
        <v>0</v>
      </c>
      <c r="BY47" s="525">
        <v>20.462624999999999</v>
      </c>
      <c r="BZ47"/>
      <c r="CB47" s="604">
        <v>9</v>
      </c>
      <c r="CC47" s="605">
        <v>0.98191823899371067</v>
      </c>
      <c r="CD47" s="605">
        <v>0.98191823899371067</v>
      </c>
      <c r="CE47" s="605">
        <v>0.97272503930817611</v>
      </c>
      <c r="CF47" s="605">
        <v>0.94266509433962253</v>
      </c>
      <c r="CG47" s="605">
        <v>0.54216784591194966</v>
      </c>
      <c r="CH47" s="605">
        <v>0.46777515723270435</v>
      </c>
      <c r="CI47" s="605">
        <v>0.49551100628930811</v>
      </c>
      <c r="CJ47" s="605">
        <v>0.84755797955974832</v>
      </c>
      <c r="CK47" s="605">
        <v>0.69129323899371076</v>
      </c>
      <c r="CL47" s="605">
        <v>0.97019261006289315</v>
      </c>
      <c r="CM47" s="605">
        <v>0.98191823899371067</v>
      </c>
      <c r="CN47" s="605">
        <v>0.97211084905660383</v>
      </c>
      <c r="CO47" s="605">
        <v>0.8255360745223691</v>
      </c>
      <c r="CS47" s="520" t="s">
        <v>404</v>
      </c>
      <c r="CT47" s="521">
        <f t="shared" si="6"/>
        <v>1.7916666666666676</v>
      </c>
      <c r="CU47" s="522">
        <v>20</v>
      </c>
      <c r="CV47" s="523">
        <f t="shared" si="7"/>
        <v>44</v>
      </c>
      <c r="CW47" s="519">
        <f t="shared" si="22"/>
        <v>1.7632861635220123E-2</v>
      </c>
      <c r="CX47" s="519">
        <f t="shared" si="25"/>
        <v>1.4283608490566037E-3</v>
      </c>
      <c r="CY47" s="519">
        <f t="shared" si="26"/>
        <v>0</v>
      </c>
      <c r="CZ47" s="519">
        <f t="shared" si="27"/>
        <v>0</v>
      </c>
      <c r="DA47" s="519">
        <f t="shared" si="28"/>
        <v>0</v>
      </c>
      <c r="DB47" s="519">
        <f t="shared" si="29"/>
        <v>0</v>
      </c>
      <c r="DC47" s="519">
        <f t="shared" si="30"/>
        <v>0</v>
      </c>
      <c r="DD47" s="519">
        <f t="shared" si="31"/>
        <v>0</v>
      </c>
      <c r="DE47" s="519">
        <f t="shared" si="32"/>
        <v>0</v>
      </c>
      <c r="DF47" s="519">
        <f t="shared" si="33"/>
        <v>0</v>
      </c>
      <c r="DG47" s="519">
        <f t="shared" si="34"/>
        <v>0</v>
      </c>
      <c r="DH47" s="519">
        <f t="shared" si="35"/>
        <v>3.6265723270440253E-3</v>
      </c>
    </row>
    <row r="48" spans="2:112">
      <c r="Y48"/>
      <c r="Z48"/>
      <c r="AA48"/>
      <c r="AZ48" s="518">
        <v>41318</v>
      </c>
      <c r="BA48" s="525">
        <v>0</v>
      </c>
      <c r="BB48" s="525">
        <v>0</v>
      </c>
      <c r="BC48" s="525">
        <v>0</v>
      </c>
      <c r="BD48" s="525">
        <v>0</v>
      </c>
      <c r="BE48" s="525">
        <v>0</v>
      </c>
      <c r="BF48" s="525">
        <v>0</v>
      </c>
      <c r="BG48" s="525">
        <v>3.548</v>
      </c>
      <c r="BH48" s="525">
        <v>37.363999999999997</v>
      </c>
      <c r="BI48" s="525">
        <v>49.96</v>
      </c>
      <c r="BJ48" s="525">
        <v>49.96</v>
      </c>
      <c r="BK48" s="525">
        <v>49.96</v>
      </c>
      <c r="BL48" s="525">
        <v>49.96</v>
      </c>
      <c r="BM48" s="525">
        <v>49.96</v>
      </c>
      <c r="BN48" s="525">
        <v>49.96</v>
      </c>
      <c r="BO48" s="525">
        <v>49.96</v>
      </c>
      <c r="BP48" s="525">
        <v>49.96</v>
      </c>
      <c r="BQ48" s="525">
        <v>49.96</v>
      </c>
      <c r="BR48" s="525">
        <v>44.683999999999997</v>
      </c>
      <c r="BS48" s="525">
        <v>15.859</v>
      </c>
      <c r="BT48" s="525">
        <v>0</v>
      </c>
      <c r="BU48" s="525">
        <v>0</v>
      </c>
      <c r="BV48" s="525">
        <v>0</v>
      </c>
      <c r="BW48" s="525">
        <v>0</v>
      </c>
      <c r="BX48" s="525">
        <v>0</v>
      </c>
      <c r="BY48" s="525">
        <v>22.962291666666662</v>
      </c>
      <c r="BZ48"/>
      <c r="CB48" s="604">
        <v>10</v>
      </c>
      <c r="CC48" s="605">
        <v>0.98191823899371067</v>
      </c>
      <c r="CD48" s="605">
        <v>0.98191823899371067</v>
      </c>
      <c r="CE48" s="605">
        <v>0.98191823899371067</v>
      </c>
      <c r="CF48" s="605">
        <v>0.97948506289308168</v>
      </c>
      <c r="CG48" s="605">
        <v>0.61357114779874211</v>
      </c>
      <c r="CH48" s="605">
        <v>0.4829107704402516</v>
      </c>
      <c r="CI48" s="605">
        <v>0.69135613207547164</v>
      </c>
      <c r="CJ48" s="605">
        <v>0.91096698113207553</v>
      </c>
      <c r="CK48" s="605">
        <v>0.72459709119496851</v>
      </c>
      <c r="CL48" s="605">
        <v>0.93039308176100621</v>
      </c>
      <c r="CM48" s="605">
        <v>0.98191823899371067</v>
      </c>
      <c r="CN48" s="605">
        <v>0.96244889937106914</v>
      </c>
      <c r="CO48" s="605">
        <v>0.85734358312566816</v>
      </c>
      <c r="CS48" s="520" t="s">
        <v>404</v>
      </c>
      <c r="CT48" s="521">
        <f t="shared" si="6"/>
        <v>1.8333333333333344</v>
      </c>
      <c r="CU48" s="522">
        <v>21</v>
      </c>
      <c r="CV48" s="523">
        <f t="shared" si="7"/>
        <v>45</v>
      </c>
      <c r="CW48" s="519">
        <f t="shared" si="22"/>
        <v>0</v>
      </c>
      <c r="CX48" s="519">
        <f t="shared" si="25"/>
        <v>0</v>
      </c>
      <c r="CY48" s="519">
        <f t="shared" si="26"/>
        <v>0</v>
      </c>
      <c r="CZ48" s="519">
        <f t="shared" si="27"/>
        <v>0</v>
      </c>
      <c r="DA48" s="519">
        <f t="shared" si="28"/>
        <v>0</v>
      </c>
      <c r="DB48" s="519">
        <f t="shared" si="29"/>
        <v>0</v>
      </c>
      <c r="DC48" s="519">
        <f t="shared" si="30"/>
        <v>0</v>
      </c>
      <c r="DD48" s="519">
        <f t="shared" si="31"/>
        <v>0</v>
      </c>
      <c r="DE48" s="519">
        <f t="shared" si="32"/>
        <v>0</v>
      </c>
      <c r="DF48" s="519">
        <f t="shared" si="33"/>
        <v>0</v>
      </c>
      <c r="DG48" s="519">
        <f t="shared" si="34"/>
        <v>0</v>
      </c>
      <c r="DH48" s="519">
        <f t="shared" si="35"/>
        <v>0</v>
      </c>
    </row>
    <row r="49" spans="25:112">
      <c r="AZ49" s="518">
        <v>41319</v>
      </c>
      <c r="BA49" s="525">
        <v>0</v>
      </c>
      <c r="BB49" s="525">
        <v>0</v>
      </c>
      <c r="BC49" s="525">
        <v>0</v>
      </c>
      <c r="BD49" s="525">
        <v>0</v>
      </c>
      <c r="BE49" s="525">
        <v>0</v>
      </c>
      <c r="BF49" s="525">
        <v>0</v>
      </c>
      <c r="BG49" s="525">
        <v>3.2360000000000002</v>
      </c>
      <c r="BH49" s="525">
        <v>36.389000000000003</v>
      </c>
      <c r="BI49" s="525">
        <v>47.965000000000003</v>
      </c>
      <c r="BJ49" s="525">
        <v>49.96</v>
      </c>
      <c r="BK49" s="525">
        <v>49.96</v>
      </c>
      <c r="BL49" s="525">
        <v>49.96</v>
      </c>
      <c r="BM49" s="525">
        <v>49.96</v>
      </c>
      <c r="BN49" s="525">
        <v>49.154000000000003</v>
      </c>
      <c r="BO49" s="525">
        <v>27.863</v>
      </c>
      <c r="BP49" s="525">
        <v>20.385999999999999</v>
      </c>
      <c r="BQ49" s="525">
        <v>45.113</v>
      </c>
      <c r="BR49" s="525">
        <v>41.732999999999997</v>
      </c>
      <c r="BS49" s="525">
        <v>19.18</v>
      </c>
      <c r="BT49" s="525">
        <v>0</v>
      </c>
      <c r="BU49" s="525">
        <v>0</v>
      </c>
      <c r="BV49" s="525">
        <v>0</v>
      </c>
      <c r="BW49" s="525">
        <v>0</v>
      </c>
      <c r="BX49" s="525">
        <v>0</v>
      </c>
      <c r="BY49" s="525">
        <v>20.452458333333336</v>
      </c>
      <c r="BZ49"/>
      <c r="CB49" s="604">
        <v>11</v>
      </c>
      <c r="CC49" s="605">
        <v>0.98191823899371067</v>
      </c>
      <c r="CD49" s="605">
        <v>0.98191823899371067</v>
      </c>
      <c r="CE49" s="605">
        <v>0.98191823899371067</v>
      </c>
      <c r="CF49" s="605">
        <v>0.97481918238993703</v>
      </c>
      <c r="CG49" s="605">
        <v>0.61817511792452828</v>
      </c>
      <c r="CH49" s="605">
        <v>0.46291273584905662</v>
      </c>
      <c r="CI49" s="605">
        <v>0.72174528301886787</v>
      </c>
      <c r="CJ49" s="605">
        <v>0.93781446540880509</v>
      </c>
      <c r="CK49" s="605">
        <v>0.70115467767295592</v>
      </c>
      <c r="CL49" s="605">
        <v>0.92451650943396224</v>
      </c>
      <c r="CM49" s="605">
        <v>0.87890625</v>
      </c>
      <c r="CN49" s="605">
        <v>0.87658805031446541</v>
      </c>
      <c r="CO49" s="605">
        <v>0.84243651358727967</v>
      </c>
      <c r="CS49" s="520" t="s">
        <v>404</v>
      </c>
      <c r="CT49" s="521">
        <f t="shared" si="6"/>
        <v>1.8750000000000011</v>
      </c>
      <c r="CU49" s="522">
        <v>22</v>
      </c>
      <c r="CV49" s="523">
        <f t="shared" si="7"/>
        <v>46</v>
      </c>
      <c r="CW49" s="519">
        <f t="shared" si="22"/>
        <v>0</v>
      </c>
      <c r="CX49" s="519">
        <f t="shared" si="25"/>
        <v>0</v>
      </c>
      <c r="CY49" s="519">
        <f t="shared" si="26"/>
        <v>0</v>
      </c>
      <c r="CZ49" s="519">
        <f t="shared" si="27"/>
        <v>0</v>
      </c>
      <c r="DA49" s="519">
        <f t="shared" si="28"/>
        <v>0</v>
      </c>
      <c r="DB49" s="519">
        <f t="shared" si="29"/>
        <v>0</v>
      </c>
      <c r="DC49" s="519">
        <f t="shared" si="30"/>
        <v>0</v>
      </c>
      <c r="DD49" s="519">
        <f t="shared" si="31"/>
        <v>0</v>
      </c>
      <c r="DE49" s="519">
        <f t="shared" si="32"/>
        <v>0</v>
      </c>
      <c r="DF49" s="519">
        <f t="shared" si="33"/>
        <v>0</v>
      </c>
      <c r="DG49" s="519">
        <f t="shared" si="34"/>
        <v>0</v>
      </c>
      <c r="DH49" s="519">
        <f t="shared" si="35"/>
        <v>0</v>
      </c>
    </row>
    <row r="50" spans="25:112">
      <c r="AZ50" s="518">
        <v>41320</v>
      </c>
      <c r="BA50" s="525">
        <v>0</v>
      </c>
      <c r="BB50" s="525">
        <v>0</v>
      </c>
      <c r="BC50" s="525">
        <v>0</v>
      </c>
      <c r="BD50" s="525">
        <v>0</v>
      </c>
      <c r="BE50" s="525">
        <v>0</v>
      </c>
      <c r="BF50" s="525">
        <v>0</v>
      </c>
      <c r="BG50" s="525">
        <v>3.0870000000000002</v>
      </c>
      <c r="BH50" s="525">
        <v>36.353999999999999</v>
      </c>
      <c r="BI50" s="525">
        <v>49.96</v>
      </c>
      <c r="BJ50" s="525">
        <v>49.96</v>
      </c>
      <c r="BK50" s="525">
        <v>49.96</v>
      </c>
      <c r="BL50" s="525">
        <v>49.96</v>
      </c>
      <c r="BM50" s="525">
        <v>49.96</v>
      </c>
      <c r="BN50" s="525">
        <v>49.96</v>
      </c>
      <c r="BO50" s="525">
        <v>49.96</v>
      </c>
      <c r="BP50" s="525">
        <v>46.463000000000001</v>
      </c>
      <c r="BQ50" s="525">
        <v>45.481999999999999</v>
      </c>
      <c r="BR50" s="525">
        <v>45.052</v>
      </c>
      <c r="BS50" s="525">
        <v>20.521999999999998</v>
      </c>
      <c r="BT50" s="525">
        <v>0</v>
      </c>
      <c r="BU50" s="525">
        <v>0</v>
      </c>
      <c r="BV50" s="525">
        <v>0</v>
      </c>
      <c r="BW50" s="525">
        <v>0</v>
      </c>
      <c r="BX50" s="525">
        <v>0</v>
      </c>
      <c r="BY50" s="525">
        <v>22.778333333333336</v>
      </c>
      <c r="BZ50"/>
      <c r="CB50" s="604">
        <v>12</v>
      </c>
      <c r="CC50" s="605">
        <v>0.98191823899371067</v>
      </c>
      <c r="CD50" s="605">
        <v>0.98191823899371067</v>
      </c>
      <c r="CE50" s="605">
        <v>0.98191823899371067</v>
      </c>
      <c r="CF50" s="605">
        <v>0.95499606918238999</v>
      </c>
      <c r="CG50" s="605">
        <v>0.65233392295597481</v>
      </c>
      <c r="CH50" s="605">
        <v>0.48267983490566035</v>
      </c>
      <c r="CI50" s="605">
        <v>0.69700078616352201</v>
      </c>
      <c r="CJ50" s="605">
        <v>0.91364976415094334</v>
      </c>
      <c r="CK50" s="605">
        <v>0.6799872248427673</v>
      </c>
      <c r="CL50" s="605">
        <v>0.8824921383647798</v>
      </c>
      <c r="CM50" s="605">
        <v>0.93671383647798745</v>
      </c>
      <c r="CN50" s="605">
        <v>0.89444968553459125</v>
      </c>
      <c r="CO50" s="605">
        <v>0.84096394031090616</v>
      </c>
      <c r="CS50" s="520" t="s">
        <v>404</v>
      </c>
      <c r="CT50" s="521">
        <f t="shared" si="6"/>
        <v>1.9166666666666679</v>
      </c>
      <c r="CU50" s="522">
        <v>23</v>
      </c>
      <c r="CV50" s="523">
        <f t="shared" si="7"/>
        <v>47</v>
      </c>
      <c r="CW50" s="519">
        <f t="shared" si="22"/>
        <v>0</v>
      </c>
      <c r="CX50" s="519">
        <f t="shared" si="25"/>
        <v>0</v>
      </c>
      <c r="CY50" s="519">
        <f t="shared" si="26"/>
        <v>0</v>
      </c>
      <c r="CZ50" s="519">
        <f t="shared" si="27"/>
        <v>0</v>
      </c>
      <c r="DA50" s="519">
        <f t="shared" si="28"/>
        <v>0</v>
      </c>
      <c r="DB50" s="519">
        <f t="shared" si="29"/>
        <v>0</v>
      </c>
      <c r="DC50" s="519">
        <f t="shared" si="30"/>
        <v>0</v>
      </c>
      <c r="DD50" s="519">
        <f t="shared" si="31"/>
        <v>0</v>
      </c>
      <c r="DE50" s="519">
        <f t="shared" si="32"/>
        <v>0</v>
      </c>
      <c r="DF50" s="519">
        <f t="shared" si="33"/>
        <v>0</v>
      </c>
      <c r="DG50" s="519">
        <f t="shared" si="34"/>
        <v>0</v>
      </c>
      <c r="DH50" s="519">
        <f t="shared" si="35"/>
        <v>0</v>
      </c>
    </row>
    <row r="51" spans="25:112">
      <c r="AZ51" s="518">
        <v>41321</v>
      </c>
      <c r="BA51" s="525">
        <v>0</v>
      </c>
      <c r="BB51" s="525">
        <v>0</v>
      </c>
      <c r="BC51" s="525">
        <v>0</v>
      </c>
      <c r="BD51" s="525">
        <v>0</v>
      </c>
      <c r="BE51" s="525">
        <v>0</v>
      </c>
      <c r="BF51" s="525">
        <v>0</v>
      </c>
      <c r="BG51" s="525">
        <v>2.2000000000000002</v>
      </c>
      <c r="BH51" s="525">
        <v>33.209000000000003</v>
      </c>
      <c r="BI51" s="525">
        <v>49.96</v>
      </c>
      <c r="BJ51" s="525">
        <v>49.96</v>
      </c>
      <c r="BK51" s="525">
        <v>49.96</v>
      </c>
      <c r="BL51" s="525">
        <v>48.286999999999999</v>
      </c>
      <c r="BM51" s="525">
        <v>36.322000000000003</v>
      </c>
      <c r="BN51" s="525">
        <v>24.567</v>
      </c>
      <c r="BO51" s="525">
        <v>18.920000000000002</v>
      </c>
      <c r="BP51" s="525">
        <v>20.872</v>
      </c>
      <c r="BQ51" s="525">
        <v>24.452000000000002</v>
      </c>
      <c r="BR51" s="525">
        <v>24.492999999999999</v>
      </c>
      <c r="BS51" s="525">
        <v>11.201000000000001</v>
      </c>
      <c r="BT51" s="525">
        <v>0</v>
      </c>
      <c r="BU51" s="525">
        <v>0</v>
      </c>
      <c r="BV51" s="525">
        <v>0</v>
      </c>
      <c r="BW51" s="525">
        <v>0</v>
      </c>
      <c r="BX51" s="525">
        <v>0</v>
      </c>
      <c r="BY51" s="525">
        <v>16.433458333333338</v>
      </c>
      <c r="BZ51"/>
      <c r="CB51" s="604">
        <v>13</v>
      </c>
      <c r="CC51" s="605">
        <v>0.98191823899371067</v>
      </c>
      <c r="CD51" s="605">
        <v>0.98191823899371067</v>
      </c>
      <c r="CE51" s="605">
        <v>0.91418533805031443</v>
      </c>
      <c r="CF51" s="605">
        <v>0.94711871069182385</v>
      </c>
      <c r="CG51" s="605">
        <v>0.69543533805031432</v>
      </c>
      <c r="CH51" s="605">
        <v>0.52352594339622638</v>
      </c>
      <c r="CI51" s="605">
        <v>0.64999606918238995</v>
      </c>
      <c r="CJ51" s="605">
        <v>0.90145440251572317</v>
      </c>
      <c r="CK51" s="605">
        <v>0.70871167452830186</v>
      </c>
      <c r="CL51" s="605">
        <v>0.82769261006289307</v>
      </c>
      <c r="CM51" s="605">
        <v>0.88089131289308176</v>
      </c>
      <c r="CN51" s="605">
        <v>0.83139150943396223</v>
      </c>
      <c r="CO51" s="605">
        <v>0.82292593746291742</v>
      </c>
      <c r="CS51" s="520" t="s">
        <v>404</v>
      </c>
      <c r="CT51" s="521">
        <f t="shared" si="6"/>
        <v>1.9583333333333346</v>
      </c>
      <c r="CU51" s="522">
        <v>24</v>
      </c>
      <c r="CV51" s="523">
        <f t="shared" si="7"/>
        <v>48</v>
      </c>
      <c r="CW51" s="519">
        <f t="shared" si="22"/>
        <v>0</v>
      </c>
      <c r="CX51" s="519">
        <f t="shared" si="25"/>
        <v>0</v>
      </c>
      <c r="CY51" s="519">
        <f t="shared" si="26"/>
        <v>0</v>
      </c>
      <c r="CZ51" s="519">
        <f t="shared" si="27"/>
        <v>0</v>
      </c>
      <c r="DA51" s="519">
        <f t="shared" si="28"/>
        <v>0</v>
      </c>
      <c r="DB51" s="519">
        <f t="shared" si="29"/>
        <v>0</v>
      </c>
      <c r="DC51" s="519">
        <f t="shared" si="30"/>
        <v>0</v>
      </c>
      <c r="DD51" s="519">
        <f t="shared" si="31"/>
        <v>0</v>
      </c>
      <c r="DE51" s="519">
        <f t="shared" si="32"/>
        <v>0</v>
      </c>
      <c r="DF51" s="519">
        <f t="shared" si="33"/>
        <v>0</v>
      </c>
      <c r="DG51" s="519">
        <f t="shared" si="34"/>
        <v>0</v>
      </c>
      <c r="DH51" s="519">
        <f t="shared" si="35"/>
        <v>0</v>
      </c>
    </row>
    <row r="52" spans="25:112">
      <c r="AZ52" s="518">
        <v>41322</v>
      </c>
      <c r="BA52" s="525">
        <v>0</v>
      </c>
      <c r="BB52" s="525">
        <v>0</v>
      </c>
      <c r="BC52" s="525">
        <v>0</v>
      </c>
      <c r="BD52" s="525">
        <v>0</v>
      </c>
      <c r="BE52" s="525">
        <v>0</v>
      </c>
      <c r="BF52" s="525">
        <v>0</v>
      </c>
      <c r="BG52" s="525">
        <v>2.8759999999999999</v>
      </c>
      <c r="BH52" s="525">
        <v>35.481999999999999</v>
      </c>
      <c r="BI52" s="525">
        <v>49.96</v>
      </c>
      <c r="BJ52" s="525">
        <v>49.96</v>
      </c>
      <c r="BK52" s="525">
        <v>49.96</v>
      </c>
      <c r="BL52" s="525">
        <v>49.96</v>
      </c>
      <c r="BM52" s="525">
        <v>49.96</v>
      </c>
      <c r="BN52" s="525">
        <v>26.07</v>
      </c>
      <c r="BO52" s="525">
        <v>35.914999999999999</v>
      </c>
      <c r="BP52" s="525">
        <v>45.578000000000003</v>
      </c>
      <c r="BQ52" s="525">
        <v>31.295999999999999</v>
      </c>
      <c r="BR52" s="525">
        <v>28.257999999999999</v>
      </c>
      <c r="BS52" s="525">
        <v>12.208</v>
      </c>
      <c r="BT52" s="525">
        <v>0</v>
      </c>
      <c r="BU52" s="525">
        <v>0</v>
      </c>
      <c r="BV52" s="525">
        <v>0</v>
      </c>
      <c r="BW52" s="525">
        <v>0</v>
      </c>
      <c r="BX52" s="525">
        <v>0</v>
      </c>
      <c r="BY52" s="525">
        <v>19.478458333333332</v>
      </c>
      <c r="BZ52"/>
      <c r="CB52" s="604">
        <v>14</v>
      </c>
      <c r="CC52" s="605">
        <v>0.98191823899371067</v>
      </c>
      <c r="CD52" s="605">
        <v>0.98191823899371067</v>
      </c>
      <c r="CE52" s="605">
        <v>0.97393867924528288</v>
      </c>
      <c r="CF52" s="605">
        <v>0.91417452830188672</v>
      </c>
      <c r="CG52" s="605">
        <v>0.73289111635220117</v>
      </c>
      <c r="CH52" s="605">
        <v>0.53077338836477983</v>
      </c>
      <c r="CI52" s="605">
        <v>0.65556603773584898</v>
      </c>
      <c r="CJ52" s="605">
        <v>0.87357999213836479</v>
      </c>
      <c r="CK52" s="605">
        <v>0.79975432389937107</v>
      </c>
      <c r="CL52" s="605">
        <v>0.8461635220125785</v>
      </c>
      <c r="CM52" s="605">
        <v>0.94997543238993698</v>
      </c>
      <c r="CN52" s="605">
        <v>0.82748034591194963</v>
      </c>
      <c r="CO52" s="605">
        <v>0.83958185000593399</v>
      </c>
      <c r="CS52" s="520" t="s">
        <v>405</v>
      </c>
      <c r="CT52" s="521">
        <f t="shared" si="6"/>
        <v>2.0000000000000013</v>
      </c>
      <c r="CU52" s="522">
        <v>1</v>
      </c>
      <c r="CV52" s="523">
        <f t="shared" si="7"/>
        <v>49</v>
      </c>
      <c r="CW52" s="519">
        <f>CC70</f>
        <v>0</v>
      </c>
      <c r="CX52" s="519">
        <f t="shared" ref="CX52:DH67" si="36">CD70</f>
        <v>0</v>
      </c>
      <c r="CY52" s="519">
        <f t="shared" si="36"/>
        <v>0</v>
      </c>
      <c r="CZ52" s="519">
        <f t="shared" si="36"/>
        <v>0</v>
      </c>
      <c r="DA52" s="519">
        <f t="shared" si="36"/>
        <v>0</v>
      </c>
      <c r="DB52" s="519">
        <f t="shared" si="36"/>
        <v>0</v>
      </c>
      <c r="DC52" s="519">
        <f t="shared" si="36"/>
        <v>0</v>
      </c>
      <c r="DD52" s="519">
        <f t="shared" si="36"/>
        <v>0</v>
      </c>
      <c r="DE52" s="519">
        <f t="shared" si="36"/>
        <v>0</v>
      </c>
      <c r="DF52" s="519">
        <f t="shared" si="36"/>
        <v>0</v>
      </c>
      <c r="DG52" s="519">
        <f t="shared" si="36"/>
        <v>0</v>
      </c>
      <c r="DH52" s="519">
        <f t="shared" si="36"/>
        <v>0</v>
      </c>
    </row>
    <row r="53" spans="25:112">
      <c r="AZ53" s="518">
        <v>41323</v>
      </c>
      <c r="BA53" s="525">
        <v>0</v>
      </c>
      <c r="BB53" s="525">
        <v>0</v>
      </c>
      <c r="BC53" s="525">
        <v>0</v>
      </c>
      <c r="BD53" s="525">
        <v>0</v>
      </c>
      <c r="BE53" s="525">
        <v>0</v>
      </c>
      <c r="BF53" s="525">
        <v>0</v>
      </c>
      <c r="BG53" s="525">
        <v>0</v>
      </c>
      <c r="BH53" s="525">
        <v>3.2370000000000001</v>
      </c>
      <c r="BI53" s="525">
        <v>6.0469999999999997</v>
      </c>
      <c r="BJ53" s="525">
        <v>6.5720000000000001</v>
      </c>
      <c r="BK53" s="525">
        <v>6.0720000000000001</v>
      </c>
      <c r="BL53" s="525">
        <v>10.137</v>
      </c>
      <c r="BM53" s="525">
        <v>24.599</v>
      </c>
      <c r="BN53" s="525">
        <v>43.162999999999997</v>
      </c>
      <c r="BO53" s="525">
        <v>45.820999999999998</v>
      </c>
      <c r="BP53" s="525">
        <v>23.561</v>
      </c>
      <c r="BQ53" s="525">
        <v>6.3540000000000001</v>
      </c>
      <c r="BR53" s="525">
        <v>1.4339999999999999</v>
      </c>
      <c r="BS53" s="525">
        <v>0.24970000000000001</v>
      </c>
      <c r="BT53" s="525">
        <v>0</v>
      </c>
      <c r="BU53" s="525">
        <v>0</v>
      </c>
      <c r="BV53" s="525">
        <v>0</v>
      </c>
      <c r="BW53" s="525">
        <v>0</v>
      </c>
      <c r="BX53" s="525">
        <v>0</v>
      </c>
      <c r="BY53" s="525">
        <v>7.3852791666666668</v>
      </c>
      <c r="BZ53"/>
      <c r="CB53" s="604">
        <v>15</v>
      </c>
      <c r="CC53" s="605">
        <v>0.92135613207547173</v>
      </c>
      <c r="CD53" s="605">
        <v>0.97481819968553451</v>
      </c>
      <c r="CE53" s="605">
        <v>0.93304834905660372</v>
      </c>
      <c r="CF53" s="605">
        <v>0.7888679245283019</v>
      </c>
      <c r="CG53" s="605">
        <v>0.67031741352201257</v>
      </c>
      <c r="CH53" s="605">
        <v>0.54438384433962261</v>
      </c>
      <c r="CI53" s="605">
        <v>0.67817216981132078</v>
      </c>
      <c r="CJ53" s="605">
        <v>0.88339229559748422</v>
      </c>
      <c r="CK53" s="605">
        <v>0.82574685534591197</v>
      </c>
      <c r="CL53" s="605">
        <v>0.83224056603773577</v>
      </c>
      <c r="CM53" s="605">
        <v>0.98191823899371067</v>
      </c>
      <c r="CN53" s="605">
        <v>0.86237421383647794</v>
      </c>
      <c r="CO53" s="605">
        <v>0.82395388335113384</v>
      </c>
      <c r="CS53" s="520" t="s">
        <v>405</v>
      </c>
      <c r="CT53" s="521">
        <f t="shared" si="6"/>
        <v>2.0416666666666679</v>
      </c>
      <c r="CU53" s="522">
        <v>2</v>
      </c>
      <c r="CV53" s="523">
        <f t="shared" si="7"/>
        <v>50</v>
      </c>
      <c r="CW53" s="519">
        <f t="shared" ref="CW53:CW75" si="37">CC71</f>
        <v>0</v>
      </c>
      <c r="CX53" s="519">
        <f t="shared" si="36"/>
        <v>0</v>
      </c>
      <c r="CY53" s="519">
        <f t="shared" si="36"/>
        <v>0</v>
      </c>
      <c r="CZ53" s="519">
        <f t="shared" si="36"/>
        <v>0</v>
      </c>
      <c r="DA53" s="519">
        <f t="shared" si="36"/>
        <v>0</v>
      </c>
      <c r="DB53" s="519">
        <f t="shared" si="36"/>
        <v>0</v>
      </c>
      <c r="DC53" s="519">
        <f t="shared" si="36"/>
        <v>0</v>
      </c>
      <c r="DD53" s="519">
        <f t="shared" si="36"/>
        <v>0</v>
      </c>
      <c r="DE53" s="519">
        <f t="shared" si="36"/>
        <v>0</v>
      </c>
      <c r="DF53" s="519">
        <f t="shared" si="36"/>
        <v>0</v>
      </c>
      <c r="DG53" s="519">
        <f t="shared" si="36"/>
        <v>0</v>
      </c>
      <c r="DH53" s="519">
        <f t="shared" si="36"/>
        <v>0</v>
      </c>
    </row>
    <row r="54" spans="25:112">
      <c r="AZ54" s="518">
        <v>41324</v>
      </c>
      <c r="BA54" s="525">
        <v>0</v>
      </c>
      <c r="BB54" s="525">
        <v>0</v>
      </c>
      <c r="BC54" s="525">
        <v>0</v>
      </c>
      <c r="BD54" s="525">
        <v>0</v>
      </c>
      <c r="BE54" s="525">
        <v>0</v>
      </c>
      <c r="BF54" s="525">
        <v>0</v>
      </c>
      <c r="BG54" s="525">
        <v>2.6240000000000001</v>
      </c>
      <c r="BH54" s="525">
        <v>35.006999999999998</v>
      </c>
      <c r="BI54" s="525">
        <v>49.96</v>
      </c>
      <c r="BJ54" s="525">
        <v>49.96</v>
      </c>
      <c r="BK54" s="525">
        <v>49.96</v>
      </c>
      <c r="BL54" s="525">
        <v>49.96</v>
      </c>
      <c r="BM54" s="525">
        <v>49.96</v>
      </c>
      <c r="BN54" s="525">
        <v>49.96</v>
      </c>
      <c r="BO54" s="525">
        <v>49.96</v>
      </c>
      <c r="BP54" s="525">
        <v>49.96</v>
      </c>
      <c r="BQ54" s="525">
        <v>49.96</v>
      </c>
      <c r="BR54" s="525">
        <v>46.41</v>
      </c>
      <c r="BS54" s="525">
        <v>17.747</v>
      </c>
      <c r="BT54" s="525">
        <v>0</v>
      </c>
      <c r="BU54" s="525">
        <v>0</v>
      </c>
      <c r="BV54" s="525">
        <v>0</v>
      </c>
      <c r="BW54" s="525">
        <v>0</v>
      </c>
      <c r="BX54" s="525">
        <v>0</v>
      </c>
      <c r="BY54" s="525">
        <v>22.976166666666661</v>
      </c>
      <c r="BZ54"/>
      <c r="CB54" s="604">
        <v>16</v>
      </c>
      <c r="CC54" s="605">
        <v>0.98191823899371067</v>
      </c>
      <c r="CD54" s="605">
        <v>0.98191823899371067</v>
      </c>
      <c r="CE54" s="605">
        <v>0.98191823899371067</v>
      </c>
      <c r="CF54" s="605">
        <v>0.77621069182389935</v>
      </c>
      <c r="CG54" s="605">
        <v>0.67021422955974841</v>
      </c>
      <c r="CH54" s="605">
        <v>0.52782527515723265</v>
      </c>
      <c r="CI54" s="605">
        <v>0.66852594339622629</v>
      </c>
      <c r="CJ54" s="605">
        <v>0.91819968553459119</v>
      </c>
      <c r="CK54" s="605">
        <v>0.83315153301886791</v>
      </c>
      <c r="CL54" s="605">
        <v>0.85305424528301876</v>
      </c>
      <c r="CM54" s="605">
        <v>0.98191823899371067</v>
      </c>
      <c r="CN54" s="605">
        <v>0.86568003144654093</v>
      </c>
      <c r="CO54" s="605">
        <v>0.83599108520232635</v>
      </c>
      <c r="CS54" s="520" t="s">
        <v>405</v>
      </c>
      <c r="CT54" s="521">
        <f t="shared" si="6"/>
        <v>2.0833333333333344</v>
      </c>
      <c r="CU54" s="522">
        <v>3</v>
      </c>
      <c r="CV54" s="523">
        <f t="shared" si="7"/>
        <v>51</v>
      </c>
      <c r="CW54" s="519">
        <f t="shared" si="37"/>
        <v>0</v>
      </c>
      <c r="CX54" s="519">
        <f t="shared" si="36"/>
        <v>0</v>
      </c>
      <c r="CY54" s="519">
        <f t="shared" si="36"/>
        <v>0</v>
      </c>
      <c r="CZ54" s="519">
        <f t="shared" si="36"/>
        <v>0</v>
      </c>
      <c r="DA54" s="519">
        <f t="shared" si="36"/>
        <v>0</v>
      </c>
      <c r="DB54" s="519">
        <f t="shared" si="36"/>
        <v>0</v>
      </c>
      <c r="DC54" s="519">
        <f t="shared" si="36"/>
        <v>0</v>
      </c>
      <c r="DD54" s="519">
        <f t="shared" si="36"/>
        <v>0</v>
      </c>
      <c r="DE54" s="519">
        <f t="shared" si="36"/>
        <v>0</v>
      </c>
      <c r="DF54" s="519">
        <f t="shared" si="36"/>
        <v>0</v>
      </c>
      <c r="DG54" s="519">
        <f t="shared" si="36"/>
        <v>0</v>
      </c>
      <c r="DH54" s="519">
        <f t="shared" si="36"/>
        <v>0</v>
      </c>
    </row>
    <row r="55" spans="25:112">
      <c r="AZ55" s="518">
        <v>41325</v>
      </c>
      <c r="BA55" s="525">
        <v>0</v>
      </c>
      <c r="BB55" s="525">
        <v>0</v>
      </c>
      <c r="BC55" s="525">
        <v>0</v>
      </c>
      <c r="BD55" s="525">
        <v>0</v>
      </c>
      <c r="BE55" s="525">
        <v>0</v>
      </c>
      <c r="BF55" s="525">
        <v>0</v>
      </c>
      <c r="BG55" s="525">
        <v>2.4660000000000002</v>
      </c>
      <c r="BH55" s="525">
        <v>34.332000000000001</v>
      </c>
      <c r="BI55" s="525">
        <v>49.96</v>
      </c>
      <c r="BJ55" s="525">
        <v>49.96</v>
      </c>
      <c r="BK55" s="525">
        <v>49.96</v>
      </c>
      <c r="BL55" s="525">
        <v>49.96</v>
      </c>
      <c r="BM55" s="525">
        <v>49.96</v>
      </c>
      <c r="BN55" s="525">
        <v>49.96</v>
      </c>
      <c r="BO55" s="525">
        <v>49.96</v>
      </c>
      <c r="BP55" s="525">
        <v>49.96</v>
      </c>
      <c r="BQ55" s="525">
        <v>49.96</v>
      </c>
      <c r="BR55" s="525">
        <v>49.703000000000003</v>
      </c>
      <c r="BS55" s="525">
        <v>15.965999999999999</v>
      </c>
      <c r="BT55" s="525">
        <v>0</v>
      </c>
      <c r="BU55" s="525">
        <v>0</v>
      </c>
      <c r="BV55" s="525">
        <v>0</v>
      </c>
      <c r="BW55" s="525">
        <v>0</v>
      </c>
      <c r="BX55" s="525">
        <v>0</v>
      </c>
      <c r="BY55" s="525">
        <v>23.004458333333332</v>
      </c>
      <c r="BZ55"/>
      <c r="CB55" s="604">
        <v>17</v>
      </c>
      <c r="CC55" s="605">
        <v>0.89739779874213832</v>
      </c>
      <c r="CD55" s="605">
        <v>0.93511202830188678</v>
      </c>
      <c r="CE55" s="605">
        <v>0.97601218553459113</v>
      </c>
      <c r="CF55" s="605">
        <v>0.76096305031446543</v>
      </c>
      <c r="CG55" s="605">
        <v>0.56882370283018868</v>
      </c>
      <c r="CH55" s="605">
        <v>0.45848712657232704</v>
      </c>
      <c r="CI55" s="605">
        <v>0.71712264150943406</v>
      </c>
      <c r="CJ55" s="605">
        <v>0.87355051100628922</v>
      </c>
      <c r="CK55" s="605">
        <v>0.74059551886792452</v>
      </c>
      <c r="CL55" s="605">
        <v>0.87362028301886774</v>
      </c>
      <c r="CM55" s="605">
        <v>0.98191823899371067</v>
      </c>
      <c r="CN55" s="605">
        <v>0.96368317610062881</v>
      </c>
      <c r="CO55" s="605">
        <v>0.81513079239349762</v>
      </c>
      <c r="CS55" s="520" t="s">
        <v>405</v>
      </c>
      <c r="CT55" s="521">
        <f t="shared" si="6"/>
        <v>2.1250000000000009</v>
      </c>
      <c r="CU55" s="522">
        <v>4</v>
      </c>
      <c r="CV55" s="523">
        <f t="shared" si="7"/>
        <v>52</v>
      </c>
      <c r="CW55" s="519">
        <f t="shared" si="37"/>
        <v>0</v>
      </c>
      <c r="CX55" s="519">
        <f t="shared" si="36"/>
        <v>0</v>
      </c>
      <c r="CY55" s="519">
        <f t="shared" si="36"/>
        <v>0</v>
      </c>
      <c r="CZ55" s="519">
        <f t="shared" si="36"/>
        <v>0</v>
      </c>
      <c r="DA55" s="519">
        <f t="shared" si="36"/>
        <v>0</v>
      </c>
      <c r="DB55" s="519">
        <f t="shared" si="36"/>
        <v>0</v>
      </c>
      <c r="DC55" s="519">
        <f t="shared" si="36"/>
        <v>0</v>
      </c>
      <c r="DD55" s="519">
        <f t="shared" si="36"/>
        <v>0</v>
      </c>
      <c r="DE55" s="519">
        <f t="shared" si="36"/>
        <v>0</v>
      </c>
      <c r="DF55" s="519">
        <f t="shared" si="36"/>
        <v>0</v>
      </c>
      <c r="DG55" s="519">
        <f t="shared" si="36"/>
        <v>0</v>
      </c>
      <c r="DH55" s="519">
        <f t="shared" si="36"/>
        <v>0</v>
      </c>
    </row>
    <row r="56" spans="25:112">
      <c r="AZ56" s="518">
        <v>41326</v>
      </c>
      <c r="BA56" s="525">
        <v>0</v>
      </c>
      <c r="BB56" s="525">
        <v>0</v>
      </c>
      <c r="BC56" s="525">
        <v>0</v>
      </c>
      <c r="BD56" s="525">
        <v>0</v>
      </c>
      <c r="BE56" s="525">
        <v>0</v>
      </c>
      <c r="BF56" s="525">
        <v>0</v>
      </c>
      <c r="BG56" s="525">
        <v>1.931</v>
      </c>
      <c r="BH56" s="525">
        <v>33.127000000000002</v>
      </c>
      <c r="BI56" s="525">
        <v>49.96</v>
      </c>
      <c r="BJ56" s="525">
        <v>49.96</v>
      </c>
      <c r="BK56" s="525">
        <v>49.96</v>
      </c>
      <c r="BL56" s="525">
        <v>49.96</v>
      </c>
      <c r="BM56" s="525">
        <v>49.96</v>
      </c>
      <c r="BN56" s="525">
        <v>49.96</v>
      </c>
      <c r="BO56" s="525">
        <v>49.96</v>
      </c>
      <c r="BP56" s="525">
        <v>49.96</v>
      </c>
      <c r="BQ56" s="525">
        <v>49.96</v>
      </c>
      <c r="BR56" s="525">
        <v>49.58</v>
      </c>
      <c r="BS56" s="525">
        <v>17.158999999999999</v>
      </c>
      <c r="BT56" s="525">
        <v>0</v>
      </c>
      <c r="BU56" s="525">
        <v>0</v>
      </c>
      <c r="BV56" s="525">
        <v>0</v>
      </c>
      <c r="BW56" s="525">
        <v>0</v>
      </c>
      <c r="BX56" s="525">
        <v>0</v>
      </c>
      <c r="BY56" s="525">
        <v>22.976541666666662</v>
      </c>
      <c r="BZ56"/>
      <c r="CB56" s="604">
        <v>18</v>
      </c>
      <c r="CC56" s="605">
        <v>0.83339229559748418</v>
      </c>
      <c r="CD56" s="605">
        <v>0.72791863207547169</v>
      </c>
      <c r="CE56" s="605">
        <v>0.73826159591194962</v>
      </c>
      <c r="CF56" s="605">
        <v>0.37536949685534593</v>
      </c>
      <c r="CG56" s="605">
        <v>0.12231721698113206</v>
      </c>
      <c r="CH56" s="605">
        <v>7.4801493710691822E-2</v>
      </c>
      <c r="CI56" s="605">
        <v>0.16522012578616352</v>
      </c>
      <c r="CJ56" s="605">
        <v>0.38837460691823894</v>
      </c>
      <c r="CK56" s="605">
        <v>0.45130699685534587</v>
      </c>
      <c r="CL56" s="605">
        <v>0.69510613207547167</v>
      </c>
      <c r="CM56" s="605">
        <v>0.93612912735849052</v>
      </c>
      <c r="CN56" s="605">
        <v>0.93640330188679233</v>
      </c>
      <c r="CO56" s="605">
        <v>0.54309236679719952</v>
      </c>
      <c r="CS56" s="520" t="s">
        <v>405</v>
      </c>
      <c r="CT56" s="521">
        <f t="shared" si="6"/>
        <v>2.1666666666666674</v>
      </c>
      <c r="CU56" s="522">
        <v>5</v>
      </c>
      <c r="CV56" s="523">
        <f t="shared" si="7"/>
        <v>53</v>
      </c>
      <c r="CW56" s="519">
        <f t="shared" si="37"/>
        <v>0</v>
      </c>
      <c r="CX56" s="519">
        <f t="shared" si="36"/>
        <v>0</v>
      </c>
      <c r="CY56" s="519">
        <f t="shared" si="36"/>
        <v>0</v>
      </c>
      <c r="CZ56" s="519">
        <f t="shared" si="36"/>
        <v>0</v>
      </c>
      <c r="DA56" s="519">
        <f t="shared" si="36"/>
        <v>0</v>
      </c>
      <c r="DB56" s="519">
        <f t="shared" si="36"/>
        <v>0</v>
      </c>
      <c r="DC56" s="519">
        <f t="shared" si="36"/>
        <v>0</v>
      </c>
      <c r="DD56" s="519">
        <f t="shared" si="36"/>
        <v>0</v>
      </c>
      <c r="DE56" s="519">
        <f t="shared" si="36"/>
        <v>0</v>
      </c>
      <c r="DF56" s="519">
        <f t="shared" si="36"/>
        <v>0</v>
      </c>
      <c r="DG56" s="519">
        <f t="shared" si="36"/>
        <v>0</v>
      </c>
      <c r="DH56" s="519">
        <f t="shared" si="36"/>
        <v>0</v>
      </c>
    </row>
    <row r="57" spans="25:112">
      <c r="AZ57" s="518">
        <v>41327</v>
      </c>
      <c r="BA57" s="525">
        <v>0</v>
      </c>
      <c r="BB57" s="525">
        <v>0</v>
      </c>
      <c r="BC57" s="525">
        <v>0</v>
      </c>
      <c r="BD57" s="525">
        <v>0</v>
      </c>
      <c r="BE57" s="525">
        <v>0</v>
      </c>
      <c r="BF57" s="525">
        <v>0</v>
      </c>
      <c r="BG57" s="525">
        <v>1.869</v>
      </c>
      <c r="BH57" s="525">
        <v>32.753</v>
      </c>
      <c r="BI57" s="525">
        <v>49.96</v>
      </c>
      <c r="BJ57" s="525">
        <v>49.96</v>
      </c>
      <c r="BK57" s="525">
        <v>49.96</v>
      </c>
      <c r="BL57" s="525">
        <v>49.96</v>
      </c>
      <c r="BM57" s="525">
        <v>49.96</v>
      </c>
      <c r="BN57" s="525">
        <v>49.96</v>
      </c>
      <c r="BO57" s="525">
        <v>49.96</v>
      </c>
      <c r="BP57" s="525">
        <v>49.96</v>
      </c>
      <c r="BQ57" s="525">
        <v>49.96</v>
      </c>
      <c r="BR57" s="525">
        <v>47.564999999999998</v>
      </c>
      <c r="BS57" s="525">
        <v>15.43</v>
      </c>
      <c r="BT57" s="525">
        <v>0</v>
      </c>
      <c r="BU57" s="525">
        <v>0</v>
      </c>
      <c r="BV57" s="525">
        <v>0</v>
      </c>
      <c r="BW57" s="525">
        <v>0</v>
      </c>
      <c r="BX57" s="525">
        <v>0</v>
      </c>
      <c r="BY57" s="525">
        <v>22.802374999999998</v>
      </c>
      <c r="BZ57"/>
      <c r="CB57" s="604">
        <v>19</v>
      </c>
      <c r="CC57" s="605">
        <v>0.51460298742138355</v>
      </c>
      <c r="CD57" s="605">
        <v>0.32289701257861636</v>
      </c>
      <c r="CE57" s="605">
        <v>0.12857213050314464</v>
      </c>
      <c r="CF57" s="605">
        <v>5.5463836477987419E-3</v>
      </c>
      <c r="CG57" s="605">
        <v>0</v>
      </c>
      <c r="CH57" s="605">
        <v>0</v>
      </c>
      <c r="CI57" s="605">
        <v>0</v>
      </c>
      <c r="CJ57" s="605">
        <v>0</v>
      </c>
      <c r="CK57" s="605">
        <v>1.0786654874213836E-2</v>
      </c>
      <c r="CL57" s="605">
        <v>7.2665094339622621E-2</v>
      </c>
      <c r="CM57" s="605">
        <v>0.22750589622641509</v>
      </c>
      <c r="CN57" s="605">
        <v>0.38673742138364775</v>
      </c>
      <c r="CO57" s="605">
        <v>0.14446804171116648</v>
      </c>
      <c r="CS57" s="520" t="s">
        <v>405</v>
      </c>
      <c r="CT57" s="521">
        <f t="shared" si="6"/>
        <v>2.2083333333333339</v>
      </c>
      <c r="CU57" s="522">
        <v>6</v>
      </c>
      <c r="CV57" s="523">
        <f t="shared" si="7"/>
        <v>54</v>
      </c>
      <c r="CW57" s="519">
        <f t="shared" si="37"/>
        <v>0</v>
      </c>
      <c r="CX57" s="519">
        <f t="shared" si="36"/>
        <v>0</v>
      </c>
      <c r="CY57" s="519">
        <f t="shared" si="36"/>
        <v>0</v>
      </c>
      <c r="CZ57" s="519">
        <f t="shared" si="36"/>
        <v>0</v>
      </c>
      <c r="DA57" s="519">
        <f t="shared" si="36"/>
        <v>0</v>
      </c>
      <c r="DB57" s="519">
        <f t="shared" si="36"/>
        <v>0</v>
      </c>
      <c r="DC57" s="519">
        <f t="shared" si="36"/>
        <v>0</v>
      </c>
      <c r="DD57" s="519">
        <f t="shared" si="36"/>
        <v>0</v>
      </c>
      <c r="DE57" s="519">
        <f t="shared" si="36"/>
        <v>0</v>
      </c>
      <c r="DF57" s="519">
        <f t="shared" si="36"/>
        <v>0</v>
      </c>
      <c r="DG57" s="519">
        <f t="shared" si="36"/>
        <v>2.0721796383647798E-3</v>
      </c>
      <c r="DH57" s="519">
        <f t="shared" si="36"/>
        <v>1.9034984276729561E-3</v>
      </c>
    </row>
    <row r="58" spans="25:112">
      <c r="AZ58" s="518">
        <v>41328</v>
      </c>
      <c r="BA58" s="525">
        <v>0</v>
      </c>
      <c r="BB58" s="525">
        <v>0</v>
      </c>
      <c r="BC58" s="525">
        <v>0</v>
      </c>
      <c r="BD58" s="525">
        <v>0</v>
      </c>
      <c r="BE58" s="525">
        <v>0</v>
      </c>
      <c r="BF58" s="525">
        <v>0</v>
      </c>
      <c r="BG58" s="525">
        <v>1.6240000000000001</v>
      </c>
      <c r="BH58" s="525">
        <v>31.942</v>
      </c>
      <c r="BI58" s="525">
        <v>49.96</v>
      </c>
      <c r="BJ58" s="525">
        <v>49.96</v>
      </c>
      <c r="BK58" s="525">
        <v>49.96</v>
      </c>
      <c r="BL58" s="525">
        <v>49.96</v>
      </c>
      <c r="BM58" s="525">
        <v>49.96</v>
      </c>
      <c r="BN58" s="525">
        <v>49.96</v>
      </c>
      <c r="BO58" s="525">
        <v>49.96</v>
      </c>
      <c r="BP58" s="525">
        <v>47.075000000000003</v>
      </c>
      <c r="BQ58" s="525">
        <v>39.834000000000003</v>
      </c>
      <c r="BR58" s="525">
        <v>28.3</v>
      </c>
      <c r="BS58" s="525">
        <v>12.289</v>
      </c>
      <c r="BT58" s="525">
        <v>0</v>
      </c>
      <c r="BU58" s="525">
        <v>0</v>
      </c>
      <c r="BV58" s="525">
        <v>0</v>
      </c>
      <c r="BW58" s="525">
        <v>0</v>
      </c>
      <c r="BX58" s="525">
        <v>0</v>
      </c>
      <c r="BY58" s="525">
        <v>21.282666666666668</v>
      </c>
      <c r="BZ58"/>
      <c r="CB58" s="604">
        <v>20</v>
      </c>
      <c r="CC58" s="605">
        <v>1.7632861635220123E-2</v>
      </c>
      <c r="CD58" s="605">
        <v>1.4283608490566037E-3</v>
      </c>
      <c r="CE58" s="605">
        <v>0</v>
      </c>
      <c r="CF58" s="605">
        <v>0</v>
      </c>
      <c r="CG58" s="605">
        <v>0</v>
      </c>
      <c r="CH58" s="605">
        <v>0</v>
      </c>
      <c r="CI58" s="605">
        <v>0</v>
      </c>
      <c r="CJ58" s="605">
        <v>0</v>
      </c>
      <c r="CK58" s="605">
        <v>0</v>
      </c>
      <c r="CL58" s="605">
        <v>0</v>
      </c>
      <c r="CM58" s="605">
        <v>0</v>
      </c>
      <c r="CN58" s="605">
        <v>3.6265723270440253E-3</v>
      </c>
      <c r="CO58" s="605">
        <v>2.1134077963688141E-3</v>
      </c>
      <c r="CS58" s="520" t="s">
        <v>405</v>
      </c>
      <c r="CT58" s="521">
        <f t="shared" si="6"/>
        <v>2.2500000000000004</v>
      </c>
      <c r="CU58" s="522">
        <v>7</v>
      </c>
      <c r="CV58" s="523">
        <f t="shared" si="7"/>
        <v>55</v>
      </c>
      <c r="CW58" s="519">
        <f t="shared" si="37"/>
        <v>0.20264544025157233</v>
      </c>
      <c r="CX58" s="519">
        <f t="shared" si="36"/>
        <v>5.6667649371069176E-2</v>
      </c>
      <c r="CY58" s="519">
        <f t="shared" si="36"/>
        <v>4.5602397798742136E-3</v>
      </c>
      <c r="CZ58" s="519">
        <f t="shared" si="36"/>
        <v>0</v>
      </c>
      <c r="DA58" s="519">
        <f t="shared" si="36"/>
        <v>0</v>
      </c>
      <c r="DB58" s="519">
        <f t="shared" si="36"/>
        <v>0</v>
      </c>
      <c r="DC58" s="519">
        <f t="shared" si="36"/>
        <v>0</v>
      </c>
      <c r="DD58" s="519">
        <f t="shared" si="36"/>
        <v>0</v>
      </c>
      <c r="DE58" s="519">
        <f t="shared" si="36"/>
        <v>1.8640428459119493E-2</v>
      </c>
      <c r="DF58" s="519">
        <f t="shared" si="36"/>
        <v>0.13499803459119494</v>
      </c>
      <c r="DG58" s="519">
        <f t="shared" si="36"/>
        <v>0.45176395440251566</v>
      </c>
      <c r="DH58" s="519">
        <f t="shared" si="36"/>
        <v>0.43886595911949683</v>
      </c>
    </row>
    <row r="59" spans="25:112">
      <c r="AZ59" s="518">
        <v>41329</v>
      </c>
      <c r="BA59" s="525">
        <v>0</v>
      </c>
      <c r="BB59" s="525">
        <v>0</v>
      </c>
      <c r="BC59" s="525">
        <v>0</v>
      </c>
      <c r="BD59" s="525">
        <v>0</v>
      </c>
      <c r="BE59" s="525">
        <v>0</v>
      </c>
      <c r="BF59" s="525">
        <v>0</v>
      </c>
      <c r="BG59" s="525">
        <v>1.4350000000000001</v>
      </c>
      <c r="BH59" s="525">
        <v>31.648</v>
      </c>
      <c r="BI59" s="525">
        <v>49.96</v>
      </c>
      <c r="BJ59" s="525">
        <v>49.96</v>
      </c>
      <c r="BK59" s="525">
        <v>49.96</v>
      </c>
      <c r="BL59" s="525">
        <v>49.96</v>
      </c>
      <c r="BM59" s="525">
        <v>49.96</v>
      </c>
      <c r="BN59" s="525">
        <v>49.96</v>
      </c>
      <c r="BO59" s="525">
        <v>49.96</v>
      </c>
      <c r="BP59" s="525">
        <v>49.96</v>
      </c>
      <c r="BQ59" s="525">
        <v>49.96</v>
      </c>
      <c r="BR59" s="525">
        <v>48.344000000000001</v>
      </c>
      <c r="BS59" s="525">
        <v>14.73</v>
      </c>
      <c r="BT59" s="525">
        <v>0</v>
      </c>
      <c r="BU59" s="525">
        <v>0</v>
      </c>
      <c r="BV59" s="525">
        <v>0</v>
      </c>
      <c r="BW59" s="525">
        <v>0</v>
      </c>
      <c r="BX59" s="525">
        <v>0</v>
      </c>
      <c r="BY59" s="525">
        <v>22.741541666666667</v>
      </c>
      <c r="BZ59"/>
      <c r="CB59" s="604">
        <v>21</v>
      </c>
      <c r="CC59" s="605">
        <v>0</v>
      </c>
      <c r="CD59" s="605">
        <v>0</v>
      </c>
      <c r="CE59" s="605">
        <v>0</v>
      </c>
      <c r="CF59" s="605">
        <v>0</v>
      </c>
      <c r="CG59" s="605">
        <v>0</v>
      </c>
      <c r="CH59" s="605">
        <v>0</v>
      </c>
      <c r="CI59" s="605">
        <v>0</v>
      </c>
      <c r="CJ59" s="605">
        <v>0</v>
      </c>
      <c r="CK59" s="605">
        <v>0</v>
      </c>
      <c r="CL59" s="605">
        <v>0</v>
      </c>
      <c r="CM59" s="605">
        <v>0</v>
      </c>
      <c r="CN59" s="605">
        <v>0</v>
      </c>
      <c r="CO59" s="605">
        <v>0</v>
      </c>
      <c r="CS59" s="520" t="s">
        <v>405</v>
      </c>
      <c r="CT59" s="521">
        <f t="shared" si="6"/>
        <v>2.291666666666667</v>
      </c>
      <c r="CU59" s="522">
        <v>8</v>
      </c>
      <c r="CV59" s="523">
        <f t="shared" si="7"/>
        <v>56</v>
      </c>
      <c r="CW59" s="519">
        <f t="shared" si="37"/>
        <v>0.87504323899371061</v>
      </c>
      <c r="CX59" s="519">
        <f t="shared" si="36"/>
        <v>0.70571442610062884</v>
      </c>
      <c r="CY59" s="519">
        <f t="shared" si="36"/>
        <v>0.50293828616352199</v>
      </c>
      <c r="CZ59" s="519">
        <f t="shared" si="36"/>
        <v>0.27408117138364779</v>
      </c>
      <c r="DA59" s="519">
        <f t="shared" si="36"/>
        <v>0.10461871069182389</v>
      </c>
      <c r="DB59" s="519">
        <f t="shared" si="36"/>
        <v>2.7368317610062892E-2</v>
      </c>
      <c r="DC59" s="519">
        <f t="shared" si="36"/>
        <v>2.0484669811320754E-2</v>
      </c>
      <c r="DD59" s="519">
        <f t="shared" si="36"/>
        <v>0.1991057389937107</v>
      </c>
      <c r="DE59" s="519">
        <f t="shared" si="36"/>
        <v>0.42591931996855348</v>
      </c>
      <c r="DF59" s="519">
        <f t="shared" si="36"/>
        <v>0.71537735849056605</v>
      </c>
      <c r="DG59" s="519">
        <f t="shared" si="36"/>
        <v>0.97214033018867929</v>
      </c>
      <c r="DH59" s="519">
        <f t="shared" si="36"/>
        <v>0.96644555817610067</v>
      </c>
    </row>
    <row r="60" spans="25:112">
      <c r="AZ60" s="518">
        <v>41330</v>
      </c>
      <c r="BA60" s="525">
        <v>0</v>
      </c>
      <c r="BB60" s="525">
        <v>0</v>
      </c>
      <c r="BC60" s="525">
        <v>0</v>
      </c>
      <c r="BD60" s="525">
        <v>0</v>
      </c>
      <c r="BE60" s="525">
        <v>0</v>
      </c>
      <c r="BF60" s="525">
        <v>0</v>
      </c>
      <c r="BG60" s="525">
        <v>1.591</v>
      </c>
      <c r="BH60" s="525">
        <v>32.252000000000002</v>
      </c>
      <c r="BI60" s="525">
        <v>49.96</v>
      </c>
      <c r="BJ60" s="525">
        <v>49.96</v>
      </c>
      <c r="BK60" s="525">
        <v>49.96</v>
      </c>
      <c r="BL60" s="525">
        <v>49.96</v>
      </c>
      <c r="BM60" s="525">
        <v>49.96</v>
      </c>
      <c r="BN60" s="525">
        <v>49.96</v>
      </c>
      <c r="BO60" s="525">
        <v>49.96</v>
      </c>
      <c r="BP60" s="525">
        <v>49.96</v>
      </c>
      <c r="BQ60" s="525">
        <v>49.96</v>
      </c>
      <c r="BR60" s="525">
        <v>46.902999999999999</v>
      </c>
      <c r="BS60" s="525">
        <v>14.816000000000001</v>
      </c>
      <c r="BT60" s="525">
        <v>0</v>
      </c>
      <c r="BU60" s="525">
        <v>0</v>
      </c>
      <c r="BV60" s="525">
        <v>0</v>
      </c>
      <c r="BW60" s="525">
        <v>0</v>
      </c>
      <c r="BX60" s="525">
        <v>0</v>
      </c>
      <c r="BY60" s="525">
        <v>22.716750000000001</v>
      </c>
      <c r="BZ60"/>
      <c r="CB60" s="604">
        <v>22</v>
      </c>
      <c r="CC60" s="605">
        <v>0</v>
      </c>
      <c r="CD60" s="605">
        <v>0</v>
      </c>
      <c r="CE60" s="605">
        <v>0</v>
      </c>
      <c r="CF60" s="605">
        <v>0</v>
      </c>
      <c r="CG60" s="605">
        <v>0</v>
      </c>
      <c r="CH60" s="605">
        <v>0</v>
      </c>
      <c r="CI60" s="605">
        <v>0</v>
      </c>
      <c r="CJ60" s="605">
        <v>0</v>
      </c>
      <c r="CK60" s="605">
        <v>0</v>
      </c>
      <c r="CL60" s="605">
        <v>0</v>
      </c>
      <c r="CM60" s="605">
        <v>0</v>
      </c>
      <c r="CN60" s="605">
        <v>0</v>
      </c>
      <c r="CO60" s="605">
        <v>0</v>
      </c>
      <c r="CS60" s="520" t="s">
        <v>405</v>
      </c>
      <c r="CT60" s="521">
        <f t="shared" si="6"/>
        <v>2.3333333333333335</v>
      </c>
      <c r="CU60" s="522">
        <v>9</v>
      </c>
      <c r="CV60" s="523">
        <f t="shared" si="7"/>
        <v>57</v>
      </c>
      <c r="CW60" s="519">
        <f t="shared" si="37"/>
        <v>0.98191823899371067</v>
      </c>
      <c r="CX60" s="519">
        <f t="shared" si="36"/>
        <v>0.98191823899371067</v>
      </c>
      <c r="CY60" s="519">
        <f t="shared" si="36"/>
        <v>0.98167256289308158</v>
      </c>
      <c r="CZ60" s="519">
        <f t="shared" si="36"/>
        <v>0.72567806603773577</v>
      </c>
      <c r="DA60" s="519">
        <f t="shared" si="36"/>
        <v>0.54204795597484279</v>
      </c>
      <c r="DB60" s="519">
        <f t="shared" si="36"/>
        <v>0.3349439858490566</v>
      </c>
      <c r="DC60" s="519">
        <f t="shared" si="36"/>
        <v>0.29384040880503143</v>
      </c>
      <c r="DD60" s="519">
        <f t="shared" si="36"/>
        <v>0.87704402515723257</v>
      </c>
      <c r="DE60" s="519">
        <f t="shared" si="36"/>
        <v>0.68062106918238985</v>
      </c>
      <c r="DF60" s="519">
        <f t="shared" si="36"/>
        <v>0.83105738993710676</v>
      </c>
      <c r="DG60" s="519">
        <f t="shared" si="36"/>
        <v>0.98191823899371067</v>
      </c>
      <c r="DH60" s="519">
        <f t="shared" si="36"/>
        <v>0.98191823899371067</v>
      </c>
    </row>
    <row r="61" spans="25:112">
      <c r="AZ61" s="518">
        <v>41331</v>
      </c>
      <c r="BA61" s="525">
        <v>0</v>
      </c>
      <c r="BB61" s="525">
        <v>0</v>
      </c>
      <c r="BC61" s="525">
        <v>0</v>
      </c>
      <c r="BD61" s="525">
        <v>0</v>
      </c>
      <c r="BE61" s="525">
        <v>0</v>
      </c>
      <c r="BF61" s="525">
        <v>0</v>
      </c>
      <c r="BG61" s="525">
        <v>1.333</v>
      </c>
      <c r="BH61" s="525">
        <v>31.646999999999998</v>
      </c>
      <c r="BI61" s="525">
        <v>49.96</v>
      </c>
      <c r="BJ61" s="525">
        <v>49.96</v>
      </c>
      <c r="BK61" s="525">
        <v>49.96</v>
      </c>
      <c r="BL61" s="525">
        <v>49.96</v>
      </c>
      <c r="BM61" s="525">
        <v>49.96</v>
      </c>
      <c r="BN61" s="525">
        <v>49.96</v>
      </c>
      <c r="BO61" s="525">
        <v>49.96</v>
      </c>
      <c r="BP61" s="525">
        <v>49.96</v>
      </c>
      <c r="BQ61" s="525">
        <v>49.96</v>
      </c>
      <c r="BR61" s="525">
        <v>48.73</v>
      </c>
      <c r="BS61" s="525">
        <v>14.795</v>
      </c>
      <c r="BT61" s="525">
        <v>0</v>
      </c>
      <c r="BU61" s="525">
        <v>0</v>
      </c>
      <c r="BV61" s="525">
        <v>0</v>
      </c>
      <c r="BW61" s="525">
        <v>0</v>
      </c>
      <c r="BX61" s="525">
        <v>0</v>
      </c>
      <c r="BY61" s="525">
        <v>22.756041666666661</v>
      </c>
      <c r="BZ61"/>
      <c r="CB61" s="604">
        <v>23</v>
      </c>
      <c r="CC61" s="605">
        <v>0</v>
      </c>
      <c r="CD61" s="605">
        <v>0</v>
      </c>
      <c r="CE61" s="605">
        <v>0</v>
      </c>
      <c r="CF61" s="605">
        <v>0</v>
      </c>
      <c r="CG61" s="605">
        <v>0</v>
      </c>
      <c r="CH61" s="605">
        <v>0</v>
      </c>
      <c r="CI61" s="605">
        <v>0</v>
      </c>
      <c r="CJ61" s="605">
        <v>0</v>
      </c>
      <c r="CK61" s="605">
        <v>0</v>
      </c>
      <c r="CL61" s="605">
        <v>0</v>
      </c>
      <c r="CM61" s="605">
        <v>0</v>
      </c>
      <c r="CN61" s="605">
        <v>0</v>
      </c>
      <c r="CO61" s="605">
        <v>0</v>
      </c>
      <c r="CS61" s="520" t="s">
        <v>405</v>
      </c>
      <c r="CT61" s="521">
        <f t="shared" si="6"/>
        <v>2.375</v>
      </c>
      <c r="CU61" s="522">
        <v>10</v>
      </c>
      <c r="CV61" s="523">
        <f t="shared" si="7"/>
        <v>58</v>
      </c>
      <c r="CW61" s="519">
        <f t="shared" si="37"/>
        <v>0.98191823899371067</v>
      </c>
      <c r="CX61" s="519">
        <f t="shared" si="36"/>
        <v>0.98191823899371067</v>
      </c>
      <c r="CY61" s="519">
        <f t="shared" si="36"/>
        <v>0.98191823899371067</v>
      </c>
      <c r="CZ61" s="519">
        <f t="shared" si="36"/>
        <v>0.7676493710691823</v>
      </c>
      <c r="DA61" s="519">
        <f t="shared" si="36"/>
        <v>0.63417059748427673</v>
      </c>
      <c r="DB61" s="519">
        <f t="shared" si="36"/>
        <v>0.51960986635220119</v>
      </c>
      <c r="DC61" s="519">
        <f t="shared" si="36"/>
        <v>0.47319575471698111</v>
      </c>
      <c r="DD61" s="519">
        <f t="shared" si="36"/>
        <v>0.89510613207547174</v>
      </c>
      <c r="DE61" s="519">
        <f t="shared" si="36"/>
        <v>0.71408215408805031</v>
      </c>
      <c r="DF61" s="519">
        <f t="shared" si="36"/>
        <v>0.74515330188679241</v>
      </c>
      <c r="DG61" s="519">
        <f t="shared" si="36"/>
        <v>0.98191823899371067</v>
      </c>
      <c r="DH61" s="519">
        <f t="shared" si="36"/>
        <v>0.98191823899371067</v>
      </c>
    </row>
    <row r="62" spans="25:112">
      <c r="AZ62" s="518">
        <v>41332</v>
      </c>
      <c r="BA62" s="525">
        <v>0</v>
      </c>
      <c r="BB62" s="525">
        <v>0</v>
      </c>
      <c r="BC62" s="525">
        <v>0</v>
      </c>
      <c r="BD62" s="525">
        <v>0</v>
      </c>
      <c r="BE62" s="525">
        <v>0</v>
      </c>
      <c r="BF62" s="525">
        <v>0</v>
      </c>
      <c r="BG62" s="525">
        <v>1.242</v>
      </c>
      <c r="BH62" s="525">
        <v>31.84</v>
      </c>
      <c r="BI62" s="525">
        <v>49.96</v>
      </c>
      <c r="BJ62" s="525">
        <v>49.96</v>
      </c>
      <c r="BK62" s="525">
        <v>49.96</v>
      </c>
      <c r="BL62" s="525">
        <v>49.96</v>
      </c>
      <c r="BM62" s="525">
        <v>49.96</v>
      </c>
      <c r="BN62" s="525">
        <v>49.96</v>
      </c>
      <c r="BO62" s="525">
        <v>49.96</v>
      </c>
      <c r="BP62" s="525">
        <v>49.96</v>
      </c>
      <c r="BQ62" s="525">
        <v>49.96</v>
      </c>
      <c r="BR62" s="525">
        <v>49.329000000000001</v>
      </c>
      <c r="BS62" s="525">
        <v>15.21</v>
      </c>
      <c r="BT62" s="525">
        <v>0</v>
      </c>
      <c r="BU62" s="525">
        <v>0</v>
      </c>
      <c r="BV62" s="525">
        <v>0</v>
      </c>
      <c r="BW62" s="525">
        <v>0</v>
      </c>
      <c r="BX62" s="525">
        <v>0</v>
      </c>
      <c r="BY62" s="525">
        <v>22.802541666666666</v>
      </c>
      <c r="BZ62"/>
      <c r="CB62" s="604">
        <v>24</v>
      </c>
      <c r="CC62" s="605">
        <v>0</v>
      </c>
      <c r="CD62" s="605">
        <v>0</v>
      </c>
      <c r="CE62" s="605">
        <v>0</v>
      </c>
      <c r="CF62" s="605">
        <v>0</v>
      </c>
      <c r="CG62" s="605">
        <v>0</v>
      </c>
      <c r="CH62" s="605">
        <v>0</v>
      </c>
      <c r="CI62" s="605">
        <v>0</v>
      </c>
      <c r="CJ62" s="605">
        <v>0</v>
      </c>
      <c r="CK62" s="605">
        <v>0</v>
      </c>
      <c r="CL62" s="605">
        <v>0</v>
      </c>
      <c r="CM62" s="605">
        <v>0</v>
      </c>
      <c r="CN62" s="605">
        <v>0</v>
      </c>
      <c r="CO62" s="605">
        <v>0</v>
      </c>
      <c r="CS62" s="520" t="s">
        <v>405</v>
      </c>
      <c r="CT62" s="521">
        <f t="shared" si="6"/>
        <v>2.4166666666666665</v>
      </c>
      <c r="CU62" s="522">
        <v>11</v>
      </c>
      <c r="CV62" s="523">
        <f t="shared" si="7"/>
        <v>59</v>
      </c>
      <c r="CW62" s="519">
        <f t="shared" si="37"/>
        <v>0.98191823899371067</v>
      </c>
      <c r="CX62" s="519">
        <f t="shared" si="36"/>
        <v>0.98191823899371067</v>
      </c>
      <c r="CY62" s="519">
        <f t="shared" si="36"/>
        <v>0.98191823899371067</v>
      </c>
      <c r="CZ62" s="519">
        <f t="shared" si="36"/>
        <v>0.86979166666666674</v>
      </c>
      <c r="DA62" s="519">
        <f t="shared" si="36"/>
        <v>0.66072327044025159</v>
      </c>
      <c r="DB62" s="519">
        <f t="shared" si="36"/>
        <v>0.52531937893081759</v>
      </c>
      <c r="DC62" s="519">
        <f t="shared" si="36"/>
        <v>0.54795204402515729</v>
      </c>
      <c r="DD62" s="519">
        <f t="shared" si="36"/>
        <v>0.86469143081761002</v>
      </c>
      <c r="DE62" s="519">
        <f t="shared" si="36"/>
        <v>0.71651434748427678</v>
      </c>
      <c r="DF62" s="519">
        <f t="shared" si="36"/>
        <v>0.68374606918239</v>
      </c>
      <c r="DG62" s="519">
        <f t="shared" si="36"/>
        <v>0.98191823899371067</v>
      </c>
      <c r="DH62" s="519">
        <f t="shared" si="36"/>
        <v>0.98191823899371067</v>
      </c>
    </row>
    <row r="63" spans="25:112">
      <c r="Y63" s="532"/>
      <c r="Z63" s="532"/>
      <c r="AZ63" s="518">
        <v>41333</v>
      </c>
      <c r="BA63" s="525">
        <v>0</v>
      </c>
      <c r="BB63" s="525">
        <v>0</v>
      </c>
      <c r="BC63" s="525">
        <v>0</v>
      </c>
      <c r="BD63" s="525">
        <v>0</v>
      </c>
      <c r="BE63" s="525">
        <v>0</v>
      </c>
      <c r="BF63" s="525">
        <v>0</v>
      </c>
      <c r="BG63" s="525">
        <v>1.194</v>
      </c>
      <c r="BH63" s="525">
        <v>30.71</v>
      </c>
      <c r="BI63" s="525">
        <v>49.96</v>
      </c>
      <c r="BJ63" s="525">
        <v>49.96</v>
      </c>
      <c r="BK63" s="525">
        <v>49.96</v>
      </c>
      <c r="BL63" s="525">
        <v>49.96</v>
      </c>
      <c r="BM63" s="525">
        <v>49.96</v>
      </c>
      <c r="BN63" s="525">
        <v>49.96</v>
      </c>
      <c r="BO63" s="525">
        <v>49.96</v>
      </c>
      <c r="BP63" s="525">
        <v>49.96</v>
      </c>
      <c r="BQ63" s="525">
        <v>49.96</v>
      </c>
      <c r="BR63" s="525">
        <v>46.643999999999998</v>
      </c>
      <c r="BS63" s="525">
        <v>13.956</v>
      </c>
      <c r="BT63" s="525">
        <v>0</v>
      </c>
      <c r="BU63" s="525">
        <v>0</v>
      </c>
      <c r="BV63" s="525">
        <v>0</v>
      </c>
      <c r="BW63" s="525">
        <v>0</v>
      </c>
      <c r="BX63" s="525">
        <v>0</v>
      </c>
      <c r="BY63" s="525">
        <v>22.589333333333329</v>
      </c>
      <c r="BZ63"/>
      <c r="CB63" s="604" t="s">
        <v>395</v>
      </c>
      <c r="CC63" s="605">
        <v>0.46965702790550229</v>
      </c>
      <c r="CD63" s="605">
        <v>0.44234753750655148</v>
      </c>
      <c r="CE63" s="605">
        <v>0.41955432717505237</v>
      </c>
      <c r="CF63" s="605">
        <v>0.36393163653039834</v>
      </c>
      <c r="CG63" s="605">
        <v>0.24881502227463315</v>
      </c>
      <c r="CH63" s="605">
        <v>0.19111399780529348</v>
      </c>
      <c r="CI63" s="605">
        <v>0.25737503275681334</v>
      </c>
      <c r="CJ63" s="605">
        <v>0.35999840310534581</v>
      </c>
      <c r="CK63" s="605">
        <v>0.31755812287080709</v>
      </c>
      <c r="CL63" s="605">
        <v>0.40965539832285142</v>
      </c>
      <c r="CM63" s="605">
        <v>0.46203226136661441</v>
      </c>
      <c r="CN63" s="605">
        <v>0.44449127522274678</v>
      </c>
      <c r="CO63" s="605">
        <v>0.36767889534437814</v>
      </c>
      <c r="CS63" s="520" t="s">
        <v>405</v>
      </c>
      <c r="CT63" s="521">
        <f t="shared" si="6"/>
        <v>2.458333333333333</v>
      </c>
      <c r="CU63" s="522">
        <v>12</v>
      </c>
      <c r="CV63" s="523">
        <f t="shared" si="7"/>
        <v>60</v>
      </c>
      <c r="CW63" s="519">
        <f t="shared" si="37"/>
        <v>0.9509905660377358</v>
      </c>
      <c r="CX63" s="519">
        <f t="shared" si="36"/>
        <v>0.98191823899371067</v>
      </c>
      <c r="CY63" s="519">
        <f t="shared" si="36"/>
        <v>0.98191823899371067</v>
      </c>
      <c r="CZ63" s="519">
        <f t="shared" si="36"/>
        <v>0.79793632075471699</v>
      </c>
      <c r="DA63" s="519">
        <f t="shared" si="36"/>
        <v>0.62427672955974844</v>
      </c>
      <c r="DB63" s="519">
        <f t="shared" si="36"/>
        <v>0.51438679245283014</v>
      </c>
      <c r="DC63" s="519">
        <f t="shared" si="36"/>
        <v>0.52201257861635209</v>
      </c>
      <c r="DD63" s="519">
        <f t="shared" si="36"/>
        <v>0.89399076257861632</v>
      </c>
      <c r="DE63" s="519">
        <f t="shared" si="36"/>
        <v>0.73392295597484281</v>
      </c>
      <c r="DF63" s="519">
        <f t="shared" si="36"/>
        <v>0.72780267295597478</v>
      </c>
      <c r="DG63" s="519">
        <f t="shared" si="36"/>
        <v>0.98191823899371067</v>
      </c>
      <c r="DH63" s="519">
        <f t="shared" si="36"/>
        <v>0.98191823899371067</v>
      </c>
    </row>
    <row r="64" spans="25:112">
      <c r="Y64" s="532"/>
      <c r="Z64" s="533"/>
      <c r="AZ64" s="518">
        <v>41334</v>
      </c>
      <c r="BA64" s="525">
        <v>0</v>
      </c>
      <c r="BB64" s="525">
        <v>0</v>
      </c>
      <c r="BC64" s="525">
        <v>0</v>
      </c>
      <c r="BD64" s="525">
        <v>0</v>
      </c>
      <c r="BE64" s="525">
        <v>0</v>
      </c>
      <c r="BF64" s="525">
        <v>0</v>
      </c>
      <c r="BG64" s="525">
        <v>1.083</v>
      </c>
      <c r="BH64" s="525">
        <v>30.047000000000001</v>
      </c>
      <c r="BI64" s="525">
        <v>49.96</v>
      </c>
      <c r="BJ64" s="525">
        <v>49.96</v>
      </c>
      <c r="BK64" s="525">
        <v>49.96</v>
      </c>
      <c r="BL64" s="525">
        <v>49.96</v>
      </c>
      <c r="BM64" s="525">
        <v>49.96</v>
      </c>
      <c r="BN64" s="525">
        <v>49.96</v>
      </c>
      <c r="BO64" s="525">
        <v>49.96</v>
      </c>
      <c r="BP64" s="525">
        <v>49.96</v>
      </c>
      <c r="BQ64" s="525">
        <v>46.281999999999996</v>
      </c>
      <c r="BR64" s="525">
        <v>38.314</v>
      </c>
      <c r="BS64" s="525">
        <v>9.9860000000000007</v>
      </c>
      <c r="BT64" s="525">
        <v>0</v>
      </c>
      <c r="BU64" s="525">
        <v>0</v>
      </c>
      <c r="BV64" s="525">
        <v>0</v>
      </c>
      <c r="BW64" s="525">
        <v>0</v>
      </c>
      <c r="BX64" s="525">
        <v>0</v>
      </c>
      <c r="BY64" s="525">
        <v>21.891333333333332</v>
      </c>
      <c r="BZ64"/>
      <c r="CS64" s="520" t="s">
        <v>405</v>
      </c>
      <c r="CT64" s="521">
        <f t="shared" si="6"/>
        <v>2.4999999999999996</v>
      </c>
      <c r="CU64" s="522">
        <v>13</v>
      </c>
      <c r="CV64" s="523">
        <f t="shared" si="7"/>
        <v>61</v>
      </c>
      <c r="CW64" s="519">
        <f t="shared" si="37"/>
        <v>0.91260613207547148</v>
      </c>
      <c r="CX64" s="519">
        <f t="shared" si="36"/>
        <v>0.98191823899371067</v>
      </c>
      <c r="CY64" s="519">
        <f t="shared" si="36"/>
        <v>0.98191823899371067</v>
      </c>
      <c r="CZ64" s="519">
        <f t="shared" si="36"/>
        <v>0.80797955974842761</v>
      </c>
      <c r="DA64" s="519">
        <f t="shared" si="36"/>
        <v>0.64357311320754718</v>
      </c>
      <c r="DB64" s="519">
        <f t="shared" si="36"/>
        <v>0.52588443396226414</v>
      </c>
      <c r="DC64" s="519">
        <f t="shared" si="36"/>
        <v>0.49527515723270438</v>
      </c>
      <c r="DD64" s="519">
        <f t="shared" si="36"/>
        <v>0.85733588836477992</v>
      </c>
      <c r="DE64" s="519">
        <f t="shared" si="36"/>
        <v>0.74569575471698113</v>
      </c>
      <c r="DF64" s="519">
        <f t="shared" si="36"/>
        <v>0.85520833333333335</v>
      </c>
      <c r="DG64" s="519">
        <f t="shared" si="36"/>
        <v>0.98191823899371067</v>
      </c>
      <c r="DH64" s="519">
        <f t="shared" si="36"/>
        <v>0.98191823899371067</v>
      </c>
    </row>
    <row r="65" spans="25:112">
      <c r="Y65" s="532"/>
      <c r="Z65" s="533"/>
      <c r="AZ65" s="518">
        <v>41335</v>
      </c>
      <c r="BA65" s="525">
        <v>0</v>
      </c>
      <c r="BB65" s="525">
        <v>0</v>
      </c>
      <c r="BC65" s="525">
        <v>0</v>
      </c>
      <c r="BD65" s="525">
        <v>0</v>
      </c>
      <c r="BE65" s="525">
        <v>0</v>
      </c>
      <c r="BF65" s="525">
        <v>0</v>
      </c>
      <c r="BG65" s="525">
        <v>0.95630000000000004</v>
      </c>
      <c r="BH65" s="525">
        <v>29.427</v>
      </c>
      <c r="BI65" s="525">
        <v>49.96</v>
      </c>
      <c r="BJ65" s="525">
        <v>49.96</v>
      </c>
      <c r="BK65" s="525">
        <v>49.96</v>
      </c>
      <c r="BL65" s="525">
        <v>49.96</v>
      </c>
      <c r="BM65" s="525">
        <v>49.96</v>
      </c>
      <c r="BN65" s="525">
        <v>49.96</v>
      </c>
      <c r="BO65" s="525">
        <v>49.96</v>
      </c>
      <c r="BP65" s="525">
        <v>49.96</v>
      </c>
      <c r="BQ65" s="525">
        <v>49.96</v>
      </c>
      <c r="BR65" s="525">
        <v>42.709000000000003</v>
      </c>
      <c r="BS65" s="525">
        <v>12.048999999999999</v>
      </c>
      <c r="BT65" s="525">
        <v>0</v>
      </c>
      <c r="BU65" s="525">
        <v>0</v>
      </c>
      <c r="BV65" s="525">
        <v>0</v>
      </c>
      <c r="BW65" s="525">
        <v>0</v>
      </c>
      <c r="BX65" s="525">
        <v>0</v>
      </c>
      <c r="BY65" s="525">
        <v>22.28255416666666</v>
      </c>
      <c r="BZ65"/>
      <c r="CS65" s="520" t="s">
        <v>405</v>
      </c>
      <c r="CT65" s="521">
        <f t="shared" si="6"/>
        <v>2.5416666666666661</v>
      </c>
      <c r="CU65" s="522">
        <v>14</v>
      </c>
      <c r="CV65" s="523">
        <f t="shared" si="7"/>
        <v>62</v>
      </c>
      <c r="CW65" s="519">
        <f t="shared" si="37"/>
        <v>0.82088836477987415</v>
      </c>
      <c r="CX65" s="519">
        <f t="shared" si="36"/>
        <v>0.98191823899371067</v>
      </c>
      <c r="CY65" s="519">
        <f t="shared" si="36"/>
        <v>0.98191823899371067</v>
      </c>
      <c r="CZ65" s="519">
        <f t="shared" si="36"/>
        <v>0.77961871069182376</v>
      </c>
      <c r="DA65" s="519">
        <f t="shared" si="36"/>
        <v>0.65603773584905656</v>
      </c>
      <c r="DB65" s="519">
        <f t="shared" si="36"/>
        <v>0.57551100628930818</v>
      </c>
      <c r="DC65" s="519">
        <f t="shared" si="36"/>
        <v>0.54922562893081761</v>
      </c>
      <c r="DD65" s="519">
        <f t="shared" si="36"/>
        <v>0.95295302672955973</v>
      </c>
      <c r="DE65" s="519">
        <f t="shared" si="36"/>
        <v>0.77259728773584901</v>
      </c>
      <c r="DF65" s="519">
        <f t="shared" si="36"/>
        <v>0.95136792452830188</v>
      </c>
      <c r="DG65" s="519">
        <f t="shared" si="36"/>
        <v>0.98191823899371067</v>
      </c>
      <c r="DH65" s="519">
        <f t="shared" si="36"/>
        <v>0.98191823899371067</v>
      </c>
    </row>
    <row r="66" spans="25:112">
      <c r="Y66" s="532"/>
      <c r="Z66" s="533"/>
      <c r="AZ66" s="518">
        <v>41336</v>
      </c>
      <c r="BA66" s="525">
        <v>0</v>
      </c>
      <c r="BB66" s="525">
        <v>0</v>
      </c>
      <c r="BC66" s="525">
        <v>0</v>
      </c>
      <c r="BD66" s="525">
        <v>0</v>
      </c>
      <c r="BE66" s="525">
        <v>0</v>
      </c>
      <c r="BF66" s="525">
        <v>0</v>
      </c>
      <c r="BG66" s="525">
        <v>0.9355</v>
      </c>
      <c r="BH66" s="525">
        <v>29.334</v>
      </c>
      <c r="BI66" s="525">
        <v>49.96</v>
      </c>
      <c r="BJ66" s="525">
        <v>49.473999999999997</v>
      </c>
      <c r="BK66" s="525">
        <v>49.96</v>
      </c>
      <c r="BL66" s="525">
        <v>49.96</v>
      </c>
      <c r="BM66" s="525">
        <v>49.96</v>
      </c>
      <c r="BN66" s="525">
        <v>18.663</v>
      </c>
      <c r="BO66" s="525">
        <v>7.6070000000000002</v>
      </c>
      <c r="BP66" s="525">
        <v>14.297000000000001</v>
      </c>
      <c r="BQ66" s="525">
        <v>13.715</v>
      </c>
      <c r="BR66" s="525">
        <v>9.4920000000000009</v>
      </c>
      <c r="BS66" s="525">
        <v>2.5390000000000001</v>
      </c>
      <c r="BT66" s="525">
        <v>0</v>
      </c>
      <c r="BU66" s="525">
        <v>0</v>
      </c>
      <c r="BV66" s="525">
        <v>0</v>
      </c>
      <c r="BW66" s="525">
        <v>0</v>
      </c>
      <c r="BX66" s="525">
        <v>0</v>
      </c>
      <c r="BY66" s="525">
        <v>14.412354166666669</v>
      </c>
      <c r="BZ66"/>
      <c r="CB66" s="602" t="s">
        <v>401</v>
      </c>
      <c r="CC66" s="604">
        <v>4</v>
      </c>
      <c r="CS66" s="520" t="s">
        <v>405</v>
      </c>
      <c r="CT66" s="521">
        <f t="shared" si="6"/>
        <v>2.5833333333333326</v>
      </c>
      <c r="CU66" s="522">
        <v>15</v>
      </c>
      <c r="CV66" s="523">
        <f t="shared" si="7"/>
        <v>63</v>
      </c>
      <c r="CW66" s="519">
        <f t="shared" si="37"/>
        <v>0.78666666666666663</v>
      </c>
      <c r="CX66" s="519">
        <f t="shared" si="36"/>
        <v>0.98191823899371067</v>
      </c>
      <c r="CY66" s="519">
        <f t="shared" si="36"/>
        <v>0.98191823899371067</v>
      </c>
      <c r="CZ66" s="519">
        <f t="shared" si="36"/>
        <v>0.67855247641509431</v>
      </c>
      <c r="DA66" s="519">
        <f t="shared" si="36"/>
        <v>0.62287735849056602</v>
      </c>
      <c r="DB66" s="519">
        <f t="shared" si="36"/>
        <v>0.5701552672955974</v>
      </c>
      <c r="DC66" s="519">
        <f t="shared" si="36"/>
        <v>0.56095518867924521</v>
      </c>
      <c r="DD66" s="519">
        <f t="shared" si="36"/>
        <v>0.95731623427672952</v>
      </c>
      <c r="DE66" s="519">
        <f t="shared" si="36"/>
        <v>0.77008156446540865</v>
      </c>
      <c r="DF66" s="519">
        <f t="shared" si="36"/>
        <v>0.98191823899371067</v>
      </c>
      <c r="DG66" s="519">
        <f t="shared" si="36"/>
        <v>0.98191823899371067</v>
      </c>
      <c r="DH66" s="519">
        <f t="shared" si="36"/>
        <v>0.98191823899371067</v>
      </c>
    </row>
    <row r="67" spans="25:112">
      <c r="Y67" s="532"/>
      <c r="Z67" s="533"/>
      <c r="AZ67" s="518">
        <v>41337</v>
      </c>
      <c r="BA67" s="525">
        <v>0</v>
      </c>
      <c r="BB67" s="525">
        <v>0</v>
      </c>
      <c r="BC67" s="525">
        <v>0</v>
      </c>
      <c r="BD67" s="525">
        <v>0</v>
      </c>
      <c r="BE67" s="525">
        <v>0</v>
      </c>
      <c r="BF67" s="525">
        <v>0</v>
      </c>
      <c r="BG67" s="525">
        <v>0.53759999999999997</v>
      </c>
      <c r="BH67" s="525">
        <v>22.762</v>
      </c>
      <c r="BI67" s="525">
        <v>41.387999999999998</v>
      </c>
      <c r="BJ67" s="525">
        <v>46.978999999999999</v>
      </c>
      <c r="BK67" s="525">
        <v>49.177999999999997</v>
      </c>
      <c r="BL67" s="525">
        <v>49.216999999999999</v>
      </c>
      <c r="BM67" s="525">
        <v>44.965000000000003</v>
      </c>
      <c r="BN67" s="525">
        <v>28.625</v>
      </c>
      <c r="BO67" s="525">
        <v>7.9589999999999996</v>
      </c>
      <c r="BP67" s="525">
        <v>8.7989999999999995</v>
      </c>
      <c r="BQ67" s="525">
        <v>8.5879999999999992</v>
      </c>
      <c r="BR67" s="525">
        <v>6</v>
      </c>
      <c r="BS67" s="525">
        <v>1.2050000000000001</v>
      </c>
      <c r="BT67" s="525">
        <v>0</v>
      </c>
      <c r="BU67" s="525">
        <v>0</v>
      </c>
      <c r="BV67" s="525">
        <v>0</v>
      </c>
      <c r="BW67" s="525">
        <v>0</v>
      </c>
      <c r="BX67" s="525">
        <v>0</v>
      </c>
      <c r="BY67" s="525">
        <v>13.175108333333334</v>
      </c>
      <c r="BZ67"/>
      <c r="CS67" s="520" t="s">
        <v>405</v>
      </c>
      <c r="CT67" s="521">
        <f t="shared" si="6"/>
        <v>2.6249999999999991</v>
      </c>
      <c r="CU67" s="522">
        <v>16</v>
      </c>
      <c r="CV67" s="523">
        <f t="shared" si="7"/>
        <v>64</v>
      </c>
      <c r="CW67" s="519">
        <f t="shared" si="37"/>
        <v>0.83371069182389945</v>
      </c>
      <c r="CX67" s="519">
        <f t="shared" si="36"/>
        <v>0.98191823899371067</v>
      </c>
      <c r="CY67" s="519">
        <f t="shared" si="36"/>
        <v>0.98191823899371067</v>
      </c>
      <c r="CZ67" s="519">
        <f t="shared" si="36"/>
        <v>0.64317511792452831</v>
      </c>
      <c r="DA67" s="519">
        <f t="shared" si="36"/>
        <v>0.60474842767295589</v>
      </c>
      <c r="DB67" s="519">
        <f t="shared" si="36"/>
        <v>0.59060043238993709</v>
      </c>
      <c r="DC67" s="519">
        <f t="shared" si="36"/>
        <v>0.58728773584905658</v>
      </c>
      <c r="DD67" s="519">
        <f t="shared" si="36"/>
        <v>0.9587460691823898</v>
      </c>
      <c r="DE67" s="519">
        <f t="shared" si="36"/>
        <v>0.74865860849056609</v>
      </c>
      <c r="DF67" s="519">
        <f t="shared" si="36"/>
        <v>0.95157232704402506</v>
      </c>
      <c r="DG67" s="519">
        <f t="shared" si="36"/>
        <v>0.98191823899371067</v>
      </c>
      <c r="DH67" s="519">
        <f t="shared" si="36"/>
        <v>0.98191823899371067</v>
      </c>
    </row>
    <row r="68" spans="25:112">
      <c r="Y68" s="532"/>
      <c r="Z68" s="533"/>
      <c r="AZ68" s="518">
        <v>41338</v>
      </c>
      <c r="BA68" s="525">
        <v>0</v>
      </c>
      <c r="BB68" s="525">
        <v>0</v>
      </c>
      <c r="BC68" s="525">
        <v>0</v>
      </c>
      <c r="BD68" s="525">
        <v>0</v>
      </c>
      <c r="BE68" s="525">
        <v>0</v>
      </c>
      <c r="BF68" s="525">
        <v>0</v>
      </c>
      <c r="BG68" s="525">
        <v>0.93069999999999997</v>
      </c>
      <c r="BH68" s="525">
        <v>30.527999999999999</v>
      </c>
      <c r="BI68" s="525">
        <v>49.96</v>
      </c>
      <c r="BJ68" s="525">
        <v>49.96</v>
      </c>
      <c r="BK68" s="525">
        <v>49.96</v>
      </c>
      <c r="BL68" s="525">
        <v>49.96</v>
      </c>
      <c r="BM68" s="525">
        <v>49.96</v>
      </c>
      <c r="BN68" s="525">
        <v>49.96</v>
      </c>
      <c r="BO68" s="525">
        <v>49.96</v>
      </c>
      <c r="BP68" s="525">
        <v>49.96</v>
      </c>
      <c r="BQ68" s="525">
        <v>49.96</v>
      </c>
      <c r="BR68" s="525">
        <v>47.534999999999997</v>
      </c>
      <c r="BS68" s="525">
        <v>12.619</v>
      </c>
      <c r="BT68" s="525">
        <v>0</v>
      </c>
      <c r="BU68" s="525">
        <v>0</v>
      </c>
      <c r="BV68" s="525">
        <v>0</v>
      </c>
      <c r="BW68" s="525">
        <v>0</v>
      </c>
      <c r="BX68" s="525">
        <v>0</v>
      </c>
      <c r="BY68" s="525">
        <v>22.552195833333332</v>
      </c>
      <c r="BZ68"/>
      <c r="CB68" s="602" t="s">
        <v>402</v>
      </c>
      <c r="CC68" s="602" t="s">
        <v>396</v>
      </c>
      <c r="CS68" s="520" t="s">
        <v>405</v>
      </c>
      <c r="CT68" s="521">
        <f t="shared" si="6"/>
        <v>2.6666666666666656</v>
      </c>
      <c r="CU68" s="522">
        <v>17</v>
      </c>
      <c r="CV68" s="523">
        <f t="shared" si="7"/>
        <v>65</v>
      </c>
      <c r="CW68" s="519">
        <f t="shared" si="37"/>
        <v>0.83206367924528313</v>
      </c>
      <c r="CX68" s="519">
        <f t="shared" ref="CX68:CX75" si="38">CD86</f>
        <v>0.98191823899371067</v>
      </c>
      <c r="CY68" s="519">
        <f t="shared" ref="CY68:CY75" si="39">CE86</f>
        <v>0.98191823899371067</v>
      </c>
      <c r="CZ68" s="519">
        <f t="shared" ref="CZ68:CZ75" si="40">CF86</f>
        <v>0.61847975628930807</v>
      </c>
      <c r="DA68" s="519">
        <f t="shared" ref="DA68:DA75" si="41">CG86</f>
        <v>0.54312106918239</v>
      </c>
      <c r="DB68" s="519">
        <f t="shared" ref="DB68:DB75" si="42">CH86</f>
        <v>0.52125589622641499</v>
      </c>
      <c r="DC68" s="519">
        <f t="shared" ref="DC68:DC75" si="43">CI86</f>
        <v>0.61163522012578608</v>
      </c>
      <c r="DD68" s="519">
        <f t="shared" ref="DD68:DD75" si="44">CJ86</f>
        <v>0.90493808962264155</v>
      </c>
      <c r="DE68" s="519">
        <f t="shared" ref="DE68:DE75" si="45">CK86</f>
        <v>0.74232507861635222</v>
      </c>
      <c r="DF68" s="519">
        <f t="shared" ref="DF68:DF75" si="46">CL86</f>
        <v>0.93424135220125781</v>
      </c>
      <c r="DG68" s="519">
        <f t="shared" ref="DG68:DG75" si="47">CM86</f>
        <v>0.98191823899371067</v>
      </c>
      <c r="DH68" s="519">
        <f t="shared" ref="DH68:DH75" si="48">CN86</f>
        <v>0.98191823899371067</v>
      </c>
    </row>
    <row r="69" spans="25:112">
      <c r="Y69" s="532"/>
      <c r="Z69" s="533"/>
      <c r="AZ69" s="518">
        <v>41339</v>
      </c>
      <c r="BA69" s="525">
        <v>0</v>
      </c>
      <c r="BB69" s="525">
        <v>0</v>
      </c>
      <c r="BC69" s="525">
        <v>0</v>
      </c>
      <c r="BD69" s="525">
        <v>0</v>
      </c>
      <c r="BE69" s="525">
        <v>0</v>
      </c>
      <c r="BF69" s="525">
        <v>0</v>
      </c>
      <c r="BG69" s="525">
        <v>0.71609999999999996</v>
      </c>
      <c r="BH69" s="525">
        <v>29.617999999999999</v>
      </c>
      <c r="BI69" s="525">
        <v>49.96</v>
      </c>
      <c r="BJ69" s="525">
        <v>49.96</v>
      </c>
      <c r="BK69" s="525">
        <v>49.96</v>
      </c>
      <c r="BL69" s="525">
        <v>49.96</v>
      </c>
      <c r="BM69" s="525">
        <v>49.96</v>
      </c>
      <c r="BN69" s="525">
        <v>49.96</v>
      </c>
      <c r="BO69" s="525">
        <v>49.96</v>
      </c>
      <c r="BP69" s="525">
        <v>49.96</v>
      </c>
      <c r="BQ69" s="525">
        <v>49.96</v>
      </c>
      <c r="BR69" s="525">
        <v>46.887</v>
      </c>
      <c r="BS69" s="525">
        <v>11.933999999999999</v>
      </c>
      <c r="BT69" s="525">
        <v>0</v>
      </c>
      <c r="BU69" s="525">
        <v>0</v>
      </c>
      <c r="BV69" s="525">
        <v>0</v>
      </c>
      <c r="BW69" s="525">
        <v>0</v>
      </c>
      <c r="BX69" s="525">
        <v>0</v>
      </c>
      <c r="BY69" s="525">
        <v>22.449795833333326</v>
      </c>
      <c r="BZ69"/>
      <c r="CB69" s="602" t="s">
        <v>394</v>
      </c>
      <c r="CC69" s="602">
        <v>1</v>
      </c>
      <c r="CD69" s="602">
        <v>2</v>
      </c>
      <c r="CE69" s="602">
        <v>3</v>
      </c>
      <c r="CF69" s="602">
        <v>4</v>
      </c>
      <c r="CG69" s="602">
        <v>5</v>
      </c>
      <c r="CH69" s="602">
        <v>6</v>
      </c>
      <c r="CI69" s="602">
        <v>7</v>
      </c>
      <c r="CJ69" s="602">
        <v>8</v>
      </c>
      <c r="CK69" s="602">
        <v>9</v>
      </c>
      <c r="CL69" s="602">
        <v>10</v>
      </c>
      <c r="CM69" s="602">
        <v>11</v>
      </c>
      <c r="CN69" s="602">
        <v>12</v>
      </c>
      <c r="CO69" s="602" t="s">
        <v>395</v>
      </c>
      <c r="CS69" s="520" t="s">
        <v>405</v>
      </c>
      <c r="CT69" s="521">
        <f t="shared" si="6"/>
        <v>2.7083333333333321</v>
      </c>
      <c r="CU69" s="522">
        <v>18</v>
      </c>
      <c r="CV69" s="523">
        <f t="shared" si="7"/>
        <v>66</v>
      </c>
      <c r="CW69" s="519">
        <f t="shared" si="37"/>
        <v>0.82689072327044022</v>
      </c>
      <c r="CX69" s="519">
        <f t="shared" si="38"/>
        <v>0.95163128930817609</v>
      </c>
      <c r="CY69" s="519">
        <f t="shared" si="39"/>
        <v>0.80974842767295585</v>
      </c>
      <c r="CZ69" s="519">
        <f t="shared" si="40"/>
        <v>0.30175412735849055</v>
      </c>
      <c r="DA69" s="519">
        <f t="shared" si="41"/>
        <v>0.14354952830188678</v>
      </c>
      <c r="DB69" s="519">
        <f t="shared" si="42"/>
        <v>8.4113109276729561E-2</v>
      </c>
      <c r="DC69" s="519">
        <f t="shared" si="43"/>
        <v>0.18223270440251574</v>
      </c>
      <c r="DD69" s="519">
        <f t="shared" si="44"/>
        <v>0.40082547169811322</v>
      </c>
      <c r="DE69" s="519">
        <f t="shared" si="45"/>
        <v>0.44650157232704402</v>
      </c>
      <c r="DF69" s="519">
        <f t="shared" si="46"/>
        <v>0.6759866352201257</v>
      </c>
      <c r="DG69" s="519">
        <f t="shared" si="47"/>
        <v>0.91652417452830193</v>
      </c>
      <c r="DH69" s="519">
        <f t="shared" si="48"/>
        <v>0.95996953616352199</v>
      </c>
    </row>
    <row r="70" spans="25:112">
      <c r="Y70" s="532"/>
      <c r="Z70" s="533"/>
      <c r="AZ70" s="518">
        <v>41340</v>
      </c>
      <c r="BA70" s="525">
        <v>0</v>
      </c>
      <c r="BB70" s="525">
        <v>0</v>
      </c>
      <c r="BC70" s="525">
        <v>0</v>
      </c>
      <c r="BD70" s="525">
        <v>0</v>
      </c>
      <c r="BE70" s="525">
        <v>0</v>
      </c>
      <c r="BF70" s="525">
        <v>0</v>
      </c>
      <c r="BG70" s="525">
        <v>0.58009999999999995</v>
      </c>
      <c r="BH70" s="525">
        <v>29.395</v>
      </c>
      <c r="BI70" s="525">
        <v>49.96</v>
      </c>
      <c r="BJ70" s="525">
        <v>49.96</v>
      </c>
      <c r="BK70" s="525">
        <v>49.96</v>
      </c>
      <c r="BL70" s="525">
        <v>49.96</v>
      </c>
      <c r="BM70" s="525">
        <v>49.96</v>
      </c>
      <c r="BN70" s="525">
        <v>49.96</v>
      </c>
      <c r="BO70" s="525">
        <v>49.96</v>
      </c>
      <c r="BP70" s="525">
        <v>49.96</v>
      </c>
      <c r="BQ70" s="525">
        <v>49.96</v>
      </c>
      <c r="BR70" s="525">
        <v>46.704999999999998</v>
      </c>
      <c r="BS70" s="525">
        <v>11.298999999999999</v>
      </c>
      <c r="BT70" s="525">
        <v>0</v>
      </c>
      <c r="BU70" s="525">
        <v>0</v>
      </c>
      <c r="BV70" s="525">
        <v>0</v>
      </c>
      <c r="BW70" s="525">
        <v>0</v>
      </c>
      <c r="BX70" s="525">
        <v>0</v>
      </c>
      <c r="BY70" s="525">
        <v>22.40079583333333</v>
      </c>
      <c r="BZ70"/>
      <c r="CB70" s="604">
        <v>1</v>
      </c>
      <c r="CC70" s="605">
        <v>0</v>
      </c>
      <c r="CD70" s="605">
        <v>0</v>
      </c>
      <c r="CE70" s="605">
        <v>0</v>
      </c>
      <c r="CF70" s="605">
        <v>0</v>
      </c>
      <c r="CG70" s="605">
        <v>0</v>
      </c>
      <c r="CH70" s="605">
        <v>0</v>
      </c>
      <c r="CI70" s="605">
        <v>0</v>
      </c>
      <c r="CJ70" s="605">
        <v>0</v>
      </c>
      <c r="CK70" s="605">
        <v>0</v>
      </c>
      <c r="CL70" s="605">
        <v>0</v>
      </c>
      <c r="CM70" s="605">
        <v>0</v>
      </c>
      <c r="CN70" s="605">
        <v>0</v>
      </c>
      <c r="CO70" s="605">
        <v>0</v>
      </c>
      <c r="CS70" s="520" t="s">
        <v>405</v>
      </c>
      <c r="CT70" s="521">
        <f t="shared" ref="CT70:CT133" si="49">CT69+(1/24)</f>
        <v>2.7499999999999987</v>
      </c>
      <c r="CU70" s="522">
        <v>19</v>
      </c>
      <c r="CV70" s="523">
        <f t="shared" ref="CV70:CV133" si="50">CV69+1</f>
        <v>67</v>
      </c>
      <c r="CW70" s="519">
        <f t="shared" si="37"/>
        <v>0.45363600628930822</v>
      </c>
      <c r="CX70" s="519">
        <f t="shared" si="38"/>
        <v>0.35693789308176099</v>
      </c>
      <c r="CY70" s="519">
        <f t="shared" si="39"/>
        <v>0.13254716981132075</v>
      </c>
      <c r="CZ70" s="519">
        <f t="shared" si="40"/>
        <v>5.9944968553459115E-3</v>
      </c>
      <c r="DA70" s="519">
        <f t="shared" si="41"/>
        <v>0</v>
      </c>
      <c r="DB70" s="519">
        <f t="shared" si="42"/>
        <v>0</v>
      </c>
      <c r="DC70" s="519">
        <f t="shared" si="43"/>
        <v>0</v>
      </c>
      <c r="DD70" s="519">
        <f t="shared" si="44"/>
        <v>0</v>
      </c>
      <c r="DE70" s="519">
        <f t="shared" si="45"/>
        <v>1.5586183176100627E-2</v>
      </c>
      <c r="DF70" s="519">
        <f t="shared" si="46"/>
        <v>7.1717767295597479E-2</v>
      </c>
      <c r="DG70" s="519">
        <f t="shared" si="47"/>
        <v>0.23423250786163524</v>
      </c>
      <c r="DH70" s="519">
        <f t="shared" si="48"/>
        <v>0.43713639937106918</v>
      </c>
    </row>
    <row r="71" spans="25:112">
      <c r="Y71" s="532"/>
      <c r="Z71" s="533"/>
      <c r="AZ71" s="518">
        <v>41341</v>
      </c>
      <c r="BA71" s="525">
        <v>0</v>
      </c>
      <c r="BB71" s="525">
        <v>0</v>
      </c>
      <c r="BC71" s="525">
        <v>0</v>
      </c>
      <c r="BD71" s="525">
        <v>0</v>
      </c>
      <c r="BE71" s="525">
        <v>0</v>
      </c>
      <c r="BF71" s="525">
        <v>0</v>
      </c>
      <c r="BG71" s="525">
        <v>0</v>
      </c>
      <c r="BH71" s="525">
        <v>26.423999999999999</v>
      </c>
      <c r="BI71" s="525">
        <v>49.96</v>
      </c>
      <c r="BJ71" s="525">
        <v>49.96</v>
      </c>
      <c r="BK71" s="525">
        <v>49.96</v>
      </c>
      <c r="BL71" s="525">
        <v>49.96</v>
      </c>
      <c r="BM71" s="525">
        <v>49.96</v>
      </c>
      <c r="BN71" s="525">
        <v>49.96</v>
      </c>
      <c r="BO71" s="525">
        <v>49.96</v>
      </c>
      <c r="BP71" s="525">
        <v>49.96</v>
      </c>
      <c r="BQ71" s="525">
        <v>49.96</v>
      </c>
      <c r="BR71" s="525">
        <v>47.695</v>
      </c>
      <c r="BS71" s="525">
        <v>11.224</v>
      </c>
      <c r="BT71" s="525">
        <v>0</v>
      </c>
      <c r="BU71" s="525">
        <v>0</v>
      </c>
      <c r="BV71" s="525">
        <v>0</v>
      </c>
      <c r="BW71" s="525">
        <v>0</v>
      </c>
      <c r="BX71" s="525">
        <v>0</v>
      </c>
      <c r="BY71" s="525">
        <v>22.290958333333332</v>
      </c>
      <c r="BZ71"/>
      <c r="CB71" s="604">
        <v>2</v>
      </c>
      <c r="CC71" s="605">
        <v>0</v>
      </c>
      <c r="CD71" s="605">
        <v>0</v>
      </c>
      <c r="CE71" s="605">
        <v>0</v>
      </c>
      <c r="CF71" s="605">
        <v>0</v>
      </c>
      <c r="CG71" s="605">
        <v>0</v>
      </c>
      <c r="CH71" s="605">
        <v>0</v>
      </c>
      <c r="CI71" s="605">
        <v>0</v>
      </c>
      <c r="CJ71" s="605">
        <v>0</v>
      </c>
      <c r="CK71" s="605">
        <v>0</v>
      </c>
      <c r="CL71" s="605">
        <v>0</v>
      </c>
      <c r="CM71" s="605">
        <v>0</v>
      </c>
      <c r="CN71" s="605">
        <v>0</v>
      </c>
      <c r="CO71" s="605">
        <v>0</v>
      </c>
      <c r="CS71" s="520" t="s">
        <v>405</v>
      </c>
      <c r="CT71" s="521">
        <f t="shared" si="49"/>
        <v>2.7916666666666652</v>
      </c>
      <c r="CU71" s="522">
        <v>20</v>
      </c>
      <c r="CV71" s="523">
        <f t="shared" si="50"/>
        <v>68</v>
      </c>
      <c r="CW71" s="519">
        <f t="shared" si="37"/>
        <v>1.5136006289308173E-2</v>
      </c>
      <c r="CX71" s="519">
        <f t="shared" si="38"/>
        <v>1.1954599056603773E-3</v>
      </c>
      <c r="CY71" s="519">
        <f t="shared" si="39"/>
        <v>0</v>
      </c>
      <c r="CZ71" s="519">
        <f t="shared" si="40"/>
        <v>0</v>
      </c>
      <c r="DA71" s="519">
        <f t="shared" si="41"/>
        <v>0</v>
      </c>
      <c r="DB71" s="519">
        <f t="shared" si="42"/>
        <v>0</v>
      </c>
      <c r="DC71" s="519">
        <f t="shared" si="43"/>
        <v>0</v>
      </c>
      <c r="DD71" s="519">
        <f t="shared" si="44"/>
        <v>0</v>
      </c>
      <c r="DE71" s="519">
        <f t="shared" si="45"/>
        <v>0</v>
      </c>
      <c r="DF71" s="519">
        <f t="shared" si="46"/>
        <v>0</v>
      </c>
      <c r="DG71" s="519">
        <f t="shared" si="47"/>
        <v>0</v>
      </c>
      <c r="DH71" s="519">
        <f t="shared" si="48"/>
        <v>4.0698702830188676E-3</v>
      </c>
    </row>
    <row r="72" spans="25:112">
      <c r="Y72" s="532"/>
      <c r="Z72" s="533"/>
      <c r="AZ72" s="518">
        <v>41342</v>
      </c>
      <c r="BA72" s="525">
        <v>0</v>
      </c>
      <c r="BB72" s="525">
        <v>0</v>
      </c>
      <c r="BC72" s="525">
        <v>0</v>
      </c>
      <c r="BD72" s="525">
        <v>0</v>
      </c>
      <c r="BE72" s="525">
        <v>0</v>
      </c>
      <c r="BF72" s="525">
        <v>0</v>
      </c>
      <c r="BG72" s="525">
        <v>0.22900000000000001</v>
      </c>
      <c r="BH72" s="525">
        <v>26.329000000000001</v>
      </c>
      <c r="BI72" s="525">
        <v>49.96</v>
      </c>
      <c r="BJ72" s="525">
        <v>49.96</v>
      </c>
      <c r="BK72" s="525">
        <v>49.96</v>
      </c>
      <c r="BL72" s="525">
        <v>49.96</v>
      </c>
      <c r="BM72" s="525">
        <v>49.96</v>
      </c>
      <c r="BN72" s="525">
        <v>49.96</v>
      </c>
      <c r="BO72" s="525">
        <v>49.636000000000003</v>
      </c>
      <c r="BP72" s="525">
        <v>49.96</v>
      </c>
      <c r="BQ72" s="525">
        <v>49.96</v>
      </c>
      <c r="BR72" s="525">
        <v>45.622999999999998</v>
      </c>
      <c r="BS72" s="525">
        <v>9.3620000000000001</v>
      </c>
      <c r="BT72" s="525">
        <v>0</v>
      </c>
      <c r="BU72" s="525">
        <v>0</v>
      </c>
      <c r="BV72" s="525">
        <v>0</v>
      </c>
      <c r="BW72" s="525">
        <v>0</v>
      </c>
      <c r="BX72" s="525">
        <v>0</v>
      </c>
      <c r="BY72" s="525">
        <v>22.119124999999997</v>
      </c>
      <c r="BZ72"/>
      <c r="CB72" s="604">
        <v>3</v>
      </c>
      <c r="CC72" s="605">
        <v>0</v>
      </c>
      <c r="CD72" s="605">
        <v>0</v>
      </c>
      <c r="CE72" s="605">
        <v>0</v>
      </c>
      <c r="CF72" s="605">
        <v>0</v>
      </c>
      <c r="CG72" s="605">
        <v>0</v>
      </c>
      <c r="CH72" s="605">
        <v>0</v>
      </c>
      <c r="CI72" s="605">
        <v>0</v>
      </c>
      <c r="CJ72" s="605">
        <v>0</v>
      </c>
      <c r="CK72" s="605">
        <v>0</v>
      </c>
      <c r="CL72" s="605">
        <v>0</v>
      </c>
      <c r="CM72" s="605">
        <v>0</v>
      </c>
      <c r="CN72" s="605">
        <v>0</v>
      </c>
      <c r="CO72" s="605">
        <v>0</v>
      </c>
      <c r="CS72" s="520" t="s">
        <v>405</v>
      </c>
      <c r="CT72" s="521">
        <f t="shared" si="49"/>
        <v>2.8333333333333317</v>
      </c>
      <c r="CU72" s="522">
        <v>21</v>
      </c>
      <c r="CV72" s="523">
        <f t="shared" si="50"/>
        <v>69</v>
      </c>
      <c r="CW72" s="519">
        <f t="shared" si="37"/>
        <v>0</v>
      </c>
      <c r="CX72" s="519">
        <f t="shared" si="38"/>
        <v>0</v>
      </c>
      <c r="CY72" s="519">
        <f t="shared" si="39"/>
        <v>0</v>
      </c>
      <c r="CZ72" s="519">
        <f t="shared" si="40"/>
        <v>0</v>
      </c>
      <c r="DA72" s="519">
        <f t="shared" si="41"/>
        <v>0</v>
      </c>
      <c r="DB72" s="519">
        <f t="shared" si="42"/>
        <v>0</v>
      </c>
      <c r="DC72" s="519">
        <f t="shared" si="43"/>
        <v>0</v>
      </c>
      <c r="DD72" s="519">
        <f t="shared" si="44"/>
        <v>0</v>
      </c>
      <c r="DE72" s="519">
        <f t="shared" si="45"/>
        <v>0</v>
      </c>
      <c r="DF72" s="519">
        <f t="shared" si="46"/>
        <v>0</v>
      </c>
      <c r="DG72" s="519">
        <f t="shared" si="47"/>
        <v>0</v>
      </c>
      <c r="DH72" s="519">
        <f t="shared" si="48"/>
        <v>0</v>
      </c>
    </row>
    <row r="73" spans="25:112">
      <c r="Y73" s="532"/>
      <c r="Z73" s="533"/>
      <c r="AZ73" s="518">
        <v>41343</v>
      </c>
      <c r="BA73" s="525">
        <v>0</v>
      </c>
      <c r="BB73" s="525">
        <v>0</v>
      </c>
      <c r="BC73" s="525">
        <v>0</v>
      </c>
      <c r="BD73" s="525">
        <v>0</v>
      </c>
      <c r="BE73" s="525">
        <v>0</v>
      </c>
      <c r="BF73" s="525">
        <v>0</v>
      </c>
      <c r="BG73" s="525">
        <v>0.21310000000000001</v>
      </c>
      <c r="BH73" s="525">
        <v>26.062999999999999</v>
      </c>
      <c r="BI73" s="525">
        <v>49.96</v>
      </c>
      <c r="BJ73" s="525">
        <v>49.96</v>
      </c>
      <c r="BK73" s="525">
        <v>49.96</v>
      </c>
      <c r="BL73" s="525">
        <v>49.96</v>
      </c>
      <c r="BM73" s="525">
        <v>49.96</v>
      </c>
      <c r="BN73" s="525">
        <v>49.96</v>
      </c>
      <c r="BO73" s="525">
        <v>49.96</v>
      </c>
      <c r="BP73" s="525">
        <v>49.96</v>
      </c>
      <c r="BQ73" s="525">
        <v>49.96</v>
      </c>
      <c r="BR73" s="525">
        <v>44.9</v>
      </c>
      <c r="BS73" s="525">
        <v>8.8209999999999997</v>
      </c>
      <c r="BT73" s="525">
        <v>0</v>
      </c>
      <c r="BU73" s="525">
        <v>0</v>
      </c>
      <c r="BV73" s="525">
        <v>0</v>
      </c>
      <c r="BW73" s="525">
        <v>0</v>
      </c>
      <c r="BX73" s="525">
        <v>0</v>
      </c>
      <c r="BY73" s="525">
        <v>22.068212499999998</v>
      </c>
      <c r="BZ73"/>
      <c r="CB73" s="604">
        <v>4</v>
      </c>
      <c r="CC73" s="605">
        <v>0</v>
      </c>
      <c r="CD73" s="605">
        <v>0</v>
      </c>
      <c r="CE73" s="605">
        <v>0</v>
      </c>
      <c r="CF73" s="605">
        <v>0</v>
      </c>
      <c r="CG73" s="605">
        <v>0</v>
      </c>
      <c r="CH73" s="605">
        <v>0</v>
      </c>
      <c r="CI73" s="605">
        <v>0</v>
      </c>
      <c r="CJ73" s="605">
        <v>0</v>
      </c>
      <c r="CK73" s="605">
        <v>0</v>
      </c>
      <c r="CL73" s="605">
        <v>0</v>
      </c>
      <c r="CM73" s="605">
        <v>0</v>
      </c>
      <c r="CN73" s="605">
        <v>0</v>
      </c>
      <c r="CO73" s="605">
        <v>0</v>
      </c>
      <c r="CS73" s="520" t="s">
        <v>405</v>
      </c>
      <c r="CT73" s="521">
        <f t="shared" si="49"/>
        <v>2.8749999999999982</v>
      </c>
      <c r="CU73" s="522">
        <v>22</v>
      </c>
      <c r="CV73" s="523">
        <f t="shared" si="50"/>
        <v>70</v>
      </c>
      <c r="CW73" s="519">
        <f t="shared" si="37"/>
        <v>0</v>
      </c>
      <c r="CX73" s="519">
        <f t="shared" si="38"/>
        <v>0</v>
      </c>
      <c r="CY73" s="519">
        <f t="shared" si="39"/>
        <v>0</v>
      </c>
      <c r="CZ73" s="519">
        <f t="shared" si="40"/>
        <v>0</v>
      </c>
      <c r="DA73" s="519">
        <f t="shared" si="41"/>
        <v>0</v>
      </c>
      <c r="DB73" s="519">
        <f t="shared" si="42"/>
        <v>0</v>
      </c>
      <c r="DC73" s="519">
        <f t="shared" si="43"/>
        <v>0</v>
      </c>
      <c r="DD73" s="519">
        <f t="shared" si="44"/>
        <v>0</v>
      </c>
      <c r="DE73" s="519">
        <f t="shared" si="45"/>
        <v>0</v>
      </c>
      <c r="DF73" s="519">
        <f t="shared" si="46"/>
        <v>0</v>
      </c>
      <c r="DG73" s="519">
        <f t="shared" si="47"/>
        <v>0</v>
      </c>
      <c r="DH73" s="519">
        <f t="shared" si="48"/>
        <v>0</v>
      </c>
    </row>
    <row r="74" spans="25:112">
      <c r="Y74" s="532"/>
      <c r="Z74" s="533"/>
      <c r="AZ74" s="518">
        <v>41344</v>
      </c>
      <c r="BA74" s="525">
        <v>0</v>
      </c>
      <c r="BB74" s="525">
        <v>0</v>
      </c>
      <c r="BC74" s="525">
        <v>0</v>
      </c>
      <c r="BD74" s="525">
        <v>0</v>
      </c>
      <c r="BE74" s="525">
        <v>0</v>
      </c>
      <c r="BF74" s="525">
        <v>0</v>
      </c>
      <c r="BG74" s="525">
        <v>0</v>
      </c>
      <c r="BH74" s="525">
        <v>25.408999999999999</v>
      </c>
      <c r="BI74" s="525">
        <v>49.96</v>
      </c>
      <c r="BJ74" s="525">
        <v>49.96</v>
      </c>
      <c r="BK74" s="525">
        <v>49.96</v>
      </c>
      <c r="BL74" s="525">
        <v>49.96</v>
      </c>
      <c r="BM74" s="525">
        <v>49.96</v>
      </c>
      <c r="BN74" s="525">
        <v>49.96</v>
      </c>
      <c r="BO74" s="525">
        <v>49.96</v>
      </c>
      <c r="BP74" s="525">
        <v>49.96</v>
      </c>
      <c r="BQ74" s="525">
        <v>49.96</v>
      </c>
      <c r="BR74" s="525">
        <v>36.972000000000001</v>
      </c>
      <c r="BS74" s="525">
        <v>5.14</v>
      </c>
      <c r="BT74" s="525">
        <v>0</v>
      </c>
      <c r="BU74" s="525">
        <v>0</v>
      </c>
      <c r="BV74" s="525">
        <v>0</v>
      </c>
      <c r="BW74" s="525">
        <v>0</v>
      </c>
      <c r="BX74" s="525">
        <v>0</v>
      </c>
      <c r="BY74" s="525">
        <v>21.548374999999997</v>
      </c>
      <c r="BZ74"/>
      <c r="CB74" s="604">
        <v>5</v>
      </c>
      <c r="CC74" s="605">
        <v>0</v>
      </c>
      <c r="CD74" s="605">
        <v>0</v>
      </c>
      <c r="CE74" s="605">
        <v>0</v>
      </c>
      <c r="CF74" s="605">
        <v>0</v>
      </c>
      <c r="CG74" s="605">
        <v>0</v>
      </c>
      <c r="CH74" s="605">
        <v>0</v>
      </c>
      <c r="CI74" s="605">
        <v>0</v>
      </c>
      <c r="CJ74" s="605">
        <v>0</v>
      </c>
      <c r="CK74" s="605">
        <v>0</v>
      </c>
      <c r="CL74" s="605">
        <v>0</v>
      </c>
      <c r="CM74" s="605">
        <v>0</v>
      </c>
      <c r="CN74" s="605">
        <v>0</v>
      </c>
      <c r="CO74" s="605">
        <v>0</v>
      </c>
      <c r="CS74" s="520" t="s">
        <v>405</v>
      </c>
      <c r="CT74" s="521">
        <f t="shared" si="49"/>
        <v>2.9166666666666647</v>
      </c>
      <c r="CU74" s="522">
        <v>23</v>
      </c>
      <c r="CV74" s="523">
        <f t="shared" si="50"/>
        <v>71</v>
      </c>
      <c r="CW74" s="519">
        <f t="shared" si="37"/>
        <v>0</v>
      </c>
      <c r="CX74" s="519">
        <f t="shared" si="38"/>
        <v>0</v>
      </c>
      <c r="CY74" s="519">
        <f t="shared" si="39"/>
        <v>0</v>
      </c>
      <c r="CZ74" s="519">
        <f t="shared" si="40"/>
        <v>0</v>
      </c>
      <c r="DA74" s="519">
        <f t="shared" si="41"/>
        <v>0</v>
      </c>
      <c r="DB74" s="519">
        <f t="shared" si="42"/>
        <v>0</v>
      </c>
      <c r="DC74" s="519">
        <f t="shared" si="43"/>
        <v>0</v>
      </c>
      <c r="DD74" s="519">
        <f t="shared" si="44"/>
        <v>0</v>
      </c>
      <c r="DE74" s="519">
        <f t="shared" si="45"/>
        <v>0</v>
      </c>
      <c r="DF74" s="519">
        <f t="shared" si="46"/>
        <v>0</v>
      </c>
      <c r="DG74" s="519">
        <f t="shared" si="47"/>
        <v>0</v>
      </c>
      <c r="DH74" s="519">
        <f t="shared" si="48"/>
        <v>0</v>
      </c>
    </row>
    <row r="75" spans="25:112">
      <c r="Y75" s="532"/>
      <c r="Z75" s="533"/>
      <c r="AZ75" s="518">
        <v>41345</v>
      </c>
      <c r="BA75" s="525">
        <v>0</v>
      </c>
      <c r="BB75" s="525">
        <v>0</v>
      </c>
      <c r="BC75" s="525">
        <v>0</v>
      </c>
      <c r="BD75" s="525">
        <v>0</v>
      </c>
      <c r="BE75" s="525">
        <v>0</v>
      </c>
      <c r="BF75" s="525">
        <v>0</v>
      </c>
      <c r="BG75" s="525">
        <v>9.6019999999999994E-2</v>
      </c>
      <c r="BH75" s="525">
        <v>24.77</v>
      </c>
      <c r="BI75" s="525">
        <v>49.96</v>
      </c>
      <c r="BJ75" s="525">
        <v>49.96</v>
      </c>
      <c r="BK75" s="525">
        <v>49.96</v>
      </c>
      <c r="BL75" s="525">
        <v>49.96</v>
      </c>
      <c r="BM75" s="525">
        <v>36.174999999999997</v>
      </c>
      <c r="BN75" s="525">
        <v>48.335999999999999</v>
      </c>
      <c r="BO75" s="525">
        <v>40.014000000000003</v>
      </c>
      <c r="BP75" s="525">
        <v>49.96</v>
      </c>
      <c r="BQ75" s="525">
        <v>48.758000000000003</v>
      </c>
      <c r="BR75" s="525">
        <v>29.86</v>
      </c>
      <c r="BS75" s="525">
        <v>5.71</v>
      </c>
      <c r="BT75" s="525">
        <v>0</v>
      </c>
      <c r="BU75" s="525">
        <v>0</v>
      </c>
      <c r="BV75" s="525">
        <v>0</v>
      </c>
      <c r="BW75" s="525">
        <v>0</v>
      </c>
      <c r="BX75" s="525">
        <v>0</v>
      </c>
      <c r="BY75" s="525">
        <v>20.146625833333335</v>
      </c>
      <c r="BZ75"/>
      <c r="CB75" s="604">
        <v>6</v>
      </c>
      <c r="CC75" s="605">
        <v>0</v>
      </c>
      <c r="CD75" s="605">
        <v>0</v>
      </c>
      <c r="CE75" s="605">
        <v>0</v>
      </c>
      <c r="CF75" s="605">
        <v>0</v>
      </c>
      <c r="CG75" s="605">
        <v>0</v>
      </c>
      <c r="CH75" s="605">
        <v>0</v>
      </c>
      <c r="CI75" s="605">
        <v>0</v>
      </c>
      <c r="CJ75" s="605">
        <v>0</v>
      </c>
      <c r="CK75" s="605">
        <v>0</v>
      </c>
      <c r="CL75" s="605">
        <v>0</v>
      </c>
      <c r="CM75" s="605">
        <v>2.0721796383647798E-3</v>
      </c>
      <c r="CN75" s="605">
        <v>1.9034984276729561E-3</v>
      </c>
      <c r="CO75" s="605">
        <v>3.0582138969521047E-4</v>
      </c>
      <c r="CS75" s="520" t="s">
        <v>405</v>
      </c>
      <c r="CT75" s="521">
        <f t="shared" si="49"/>
        <v>2.9583333333333313</v>
      </c>
      <c r="CU75" s="522">
        <v>24</v>
      </c>
      <c r="CV75" s="523">
        <f t="shared" si="50"/>
        <v>72</v>
      </c>
      <c r="CW75" s="519">
        <f t="shared" si="37"/>
        <v>0</v>
      </c>
      <c r="CX75" s="519">
        <f t="shared" si="38"/>
        <v>0</v>
      </c>
      <c r="CY75" s="519">
        <f t="shared" si="39"/>
        <v>0</v>
      </c>
      <c r="CZ75" s="519">
        <f t="shared" si="40"/>
        <v>0</v>
      </c>
      <c r="DA75" s="519">
        <f t="shared" si="41"/>
        <v>0</v>
      </c>
      <c r="DB75" s="519">
        <f t="shared" si="42"/>
        <v>0</v>
      </c>
      <c r="DC75" s="519">
        <f t="shared" si="43"/>
        <v>0</v>
      </c>
      <c r="DD75" s="519">
        <f t="shared" si="44"/>
        <v>0</v>
      </c>
      <c r="DE75" s="519">
        <f t="shared" si="45"/>
        <v>0</v>
      </c>
      <c r="DF75" s="519">
        <f t="shared" si="46"/>
        <v>0</v>
      </c>
      <c r="DG75" s="519">
        <f t="shared" si="47"/>
        <v>0</v>
      </c>
      <c r="DH75" s="519">
        <f t="shared" si="48"/>
        <v>0</v>
      </c>
    </row>
    <row r="76" spans="25:112">
      <c r="Y76" s="532"/>
      <c r="Z76" s="533"/>
      <c r="AZ76" s="518">
        <v>41346</v>
      </c>
      <c r="BA76" s="525">
        <v>0</v>
      </c>
      <c r="BB76" s="525">
        <v>0</v>
      </c>
      <c r="BC76" s="525">
        <v>0</v>
      </c>
      <c r="BD76" s="525">
        <v>0</v>
      </c>
      <c r="BE76" s="525">
        <v>0</v>
      </c>
      <c r="BF76" s="525">
        <v>0</v>
      </c>
      <c r="BG76" s="525">
        <v>0.21199999999999999</v>
      </c>
      <c r="BH76" s="525">
        <v>26.715</v>
      </c>
      <c r="BI76" s="525">
        <v>49.96</v>
      </c>
      <c r="BJ76" s="525">
        <v>49.96</v>
      </c>
      <c r="BK76" s="525">
        <v>49.96</v>
      </c>
      <c r="BL76" s="525">
        <v>49.96</v>
      </c>
      <c r="BM76" s="525">
        <v>49.96</v>
      </c>
      <c r="BN76" s="525">
        <v>49.96</v>
      </c>
      <c r="BO76" s="525">
        <v>49.96</v>
      </c>
      <c r="BP76" s="525">
        <v>49.96</v>
      </c>
      <c r="BQ76" s="525">
        <v>49.96</v>
      </c>
      <c r="BR76" s="525">
        <v>46.427</v>
      </c>
      <c r="BS76" s="525">
        <v>7.91</v>
      </c>
      <c r="BT76" s="525">
        <v>0</v>
      </c>
      <c r="BU76" s="525">
        <v>0</v>
      </c>
      <c r="BV76" s="525">
        <v>0</v>
      </c>
      <c r="BW76" s="525">
        <v>0</v>
      </c>
      <c r="BX76" s="525">
        <v>0</v>
      </c>
      <c r="BY76" s="525">
        <v>22.120999999999995</v>
      </c>
      <c r="BZ76"/>
      <c r="CB76" s="604">
        <v>7</v>
      </c>
      <c r="CC76" s="605">
        <v>0.20264544025157233</v>
      </c>
      <c r="CD76" s="605">
        <v>5.6667649371069176E-2</v>
      </c>
      <c r="CE76" s="605">
        <v>4.5602397798742136E-3</v>
      </c>
      <c r="CF76" s="605">
        <v>0</v>
      </c>
      <c r="CG76" s="605">
        <v>0</v>
      </c>
      <c r="CH76" s="605">
        <v>0</v>
      </c>
      <c r="CI76" s="605">
        <v>0</v>
      </c>
      <c r="CJ76" s="605">
        <v>0</v>
      </c>
      <c r="CK76" s="605">
        <v>1.8640428459119493E-2</v>
      </c>
      <c r="CL76" s="605">
        <v>0.13499803459119494</v>
      </c>
      <c r="CM76" s="605">
        <v>0.45176395440251566</v>
      </c>
      <c r="CN76" s="605">
        <v>0.43886595911949683</v>
      </c>
      <c r="CO76" s="605">
        <v>0.10711942882196421</v>
      </c>
      <c r="CS76" s="520" t="s">
        <v>406</v>
      </c>
      <c r="CT76" s="521">
        <f t="shared" si="49"/>
        <v>2.9999999999999978</v>
      </c>
      <c r="CU76" s="522">
        <v>1</v>
      </c>
      <c r="CV76" s="523">
        <f t="shared" si="50"/>
        <v>73</v>
      </c>
      <c r="CW76" s="519">
        <f>CC101</f>
        <v>0</v>
      </c>
      <c r="CX76" s="519">
        <f t="shared" ref="CX76:DH91" si="51">CD101</f>
        <v>0</v>
      </c>
      <c r="CY76" s="519">
        <f t="shared" si="51"/>
        <v>0</v>
      </c>
      <c r="CZ76" s="519">
        <f t="shared" si="51"/>
        <v>0</v>
      </c>
      <c r="DA76" s="519">
        <f t="shared" si="51"/>
        <v>0</v>
      </c>
      <c r="DB76" s="519">
        <f t="shared" si="51"/>
        <v>0</v>
      </c>
      <c r="DC76" s="519">
        <f t="shared" si="51"/>
        <v>0</v>
      </c>
      <c r="DD76" s="519">
        <f t="shared" si="51"/>
        <v>0</v>
      </c>
      <c r="DE76" s="519">
        <f t="shared" si="51"/>
        <v>0</v>
      </c>
      <c r="DF76" s="519">
        <f t="shared" si="51"/>
        <v>0</v>
      </c>
      <c r="DG76" s="519">
        <f t="shared" si="51"/>
        <v>0</v>
      </c>
      <c r="DH76" s="519">
        <f t="shared" si="51"/>
        <v>0</v>
      </c>
    </row>
    <row r="77" spans="25:112">
      <c r="Y77" s="532"/>
      <c r="Z77" s="533"/>
      <c r="AZ77" s="518">
        <v>41347</v>
      </c>
      <c r="BA77" s="525">
        <v>0</v>
      </c>
      <c r="BB77" s="525">
        <v>0</v>
      </c>
      <c r="BC77" s="525">
        <v>0</v>
      </c>
      <c r="BD77" s="525">
        <v>0</v>
      </c>
      <c r="BE77" s="525">
        <v>0</v>
      </c>
      <c r="BF77" s="525">
        <v>0</v>
      </c>
      <c r="BG77" s="525">
        <v>7.4200000000000002E-2</v>
      </c>
      <c r="BH77" s="525">
        <v>26.164000000000001</v>
      </c>
      <c r="BI77" s="525">
        <v>49.96</v>
      </c>
      <c r="BJ77" s="525">
        <v>49.96</v>
      </c>
      <c r="BK77" s="525">
        <v>49.96</v>
      </c>
      <c r="BL77" s="525">
        <v>49.96</v>
      </c>
      <c r="BM77" s="525">
        <v>49.96</v>
      </c>
      <c r="BN77" s="525">
        <v>49.96</v>
      </c>
      <c r="BO77" s="525">
        <v>49.96</v>
      </c>
      <c r="BP77" s="525">
        <v>49.96</v>
      </c>
      <c r="BQ77" s="525">
        <v>49.96</v>
      </c>
      <c r="BR77" s="525">
        <v>46.633000000000003</v>
      </c>
      <c r="BS77" s="525">
        <v>7.6529999999999996</v>
      </c>
      <c r="BT77" s="525">
        <v>0</v>
      </c>
      <c r="BU77" s="525">
        <v>0</v>
      </c>
      <c r="BV77" s="525">
        <v>0</v>
      </c>
      <c r="BW77" s="525">
        <v>0</v>
      </c>
      <c r="BX77" s="525">
        <v>0</v>
      </c>
      <c r="BY77" s="525">
        <v>22.090174999999999</v>
      </c>
      <c r="BZ77"/>
      <c r="CB77" s="604">
        <v>8</v>
      </c>
      <c r="CC77" s="605">
        <v>0.87504323899371061</v>
      </c>
      <c r="CD77" s="605">
        <v>0.70571442610062884</v>
      </c>
      <c r="CE77" s="605">
        <v>0.50293828616352199</v>
      </c>
      <c r="CF77" s="605">
        <v>0.27408117138364779</v>
      </c>
      <c r="CG77" s="605">
        <v>0.10461871069182389</v>
      </c>
      <c r="CH77" s="605">
        <v>2.7368317610062892E-2</v>
      </c>
      <c r="CI77" s="605">
        <v>2.0484669811320754E-2</v>
      </c>
      <c r="CJ77" s="605">
        <v>0.1991057389937107</v>
      </c>
      <c r="CK77" s="605">
        <v>0.42591931996855348</v>
      </c>
      <c r="CL77" s="605">
        <v>0.71537735849056605</v>
      </c>
      <c r="CM77" s="605">
        <v>0.97214033018867929</v>
      </c>
      <c r="CN77" s="605">
        <v>0.96644555817610067</v>
      </c>
      <c r="CO77" s="605">
        <v>0.47831677854378329</v>
      </c>
      <c r="CS77" s="520" t="s">
        <v>406</v>
      </c>
      <c r="CT77" s="521">
        <f t="shared" si="49"/>
        <v>3.0416666666666643</v>
      </c>
      <c r="CU77" s="522">
        <v>2</v>
      </c>
      <c r="CV77" s="523">
        <f t="shared" si="50"/>
        <v>74</v>
      </c>
      <c r="CW77" s="519">
        <f t="shared" ref="CW77:CW99" si="52">CC102</f>
        <v>0</v>
      </c>
      <c r="CX77" s="519">
        <f t="shared" si="51"/>
        <v>0</v>
      </c>
      <c r="CY77" s="519">
        <f t="shared" si="51"/>
        <v>0</v>
      </c>
      <c r="CZ77" s="519">
        <f t="shared" si="51"/>
        <v>0</v>
      </c>
      <c r="DA77" s="519">
        <f t="shared" si="51"/>
        <v>0</v>
      </c>
      <c r="DB77" s="519">
        <f t="shared" si="51"/>
        <v>0</v>
      </c>
      <c r="DC77" s="519">
        <f t="shared" si="51"/>
        <v>0</v>
      </c>
      <c r="DD77" s="519">
        <f t="shared" si="51"/>
        <v>0</v>
      </c>
      <c r="DE77" s="519">
        <f t="shared" si="51"/>
        <v>0</v>
      </c>
      <c r="DF77" s="519">
        <f t="shared" si="51"/>
        <v>0</v>
      </c>
      <c r="DG77" s="519">
        <f t="shared" si="51"/>
        <v>0</v>
      </c>
      <c r="DH77" s="519">
        <f t="shared" si="51"/>
        <v>0</v>
      </c>
    </row>
    <row r="78" spans="25:112">
      <c r="Y78" s="532"/>
      <c r="Z78" s="533"/>
      <c r="AZ78" s="518">
        <v>41348</v>
      </c>
      <c r="BA78" s="525">
        <v>0</v>
      </c>
      <c r="BB78" s="525">
        <v>0</v>
      </c>
      <c r="BC78" s="525">
        <v>0</v>
      </c>
      <c r="BD78" s="525">
        <v>0</v>
      </c>
      <c r="BE78" s="525">
        <v>0</v>
      </c>
      <c r="BF78" s="525">
        <v>0</v>
      </c>
      <c r="BG78" s="525">
        <v>0.14949999999999999</v>
      </c>
      <c r="BH78" s="525">
        <v>25.911999999999999</v>
      </c>
      <c r="BI78" s="525">
        <v>49.96</v>
      </c>
      <c r="BJ78" s="525">
        <v>49.96</v>
      </c>
      <c r="BK78" s="525">
        <v>49.96</v>
      </c>
      <c r="BL78" s="525">
        <v>49.96</v>
      </c>
      <c r="BM78" s="525">
        <v>49.96</v>
      </c>
      <c r="BN78" s="525">
        <v>49.96</v>
      </c>
      <c r="BO78" s="525">
        <v>49.96</v>
      </c>
      <c r="BP78" s="525">
        <v>49.96</v>
      </c>
      <c r="BQ78" s="525">
        <v>49.96</v>
      </c>
      <c r="BR78" s="525">
        <v>45.326999999999998</v>
      </c>
      <c r="BS78" s="525">
        <v>7.0330000000000004</v>
      </c>
      <c r="BT78" s="525">
        <v>0</v>
      </c>
      <c r="BU78" s="525">
        <v>0</v>
      </c>
      <c r="BV78" s="525">
        <v>0</v>
      </c>
      <c r="BW78" s="525">
        <v>0</v>
      </c>
      <c r="BX78" s="525">
        <v>0</v>
      </c>
      <c r="BY78" s="525">
        <v>22.002562499999996</v>
      </c>
      <c r="BZ78"/>
      <c r="CB78" s="604">
        <v>9</v>
      </c>
      <c r="CC78" s="605">
        <v>0.98191823899371067</v>
      </c>
      <c r="CD78" s="605">
        <v>0.98191823899371067</v>
      </c>
      <c r="CE78" s="605">
        <v>0.98167256289308158</v>
      </c>
      <c r="CF78" s="605">
        <v>0.72567806603773577</v>
      </c>
      <c r="CG78" s="605">
        <v>0.54204795597484279</v>
      </c>
      <c r="CH78" s="605">
        <v>0.3349439858490566</v>
      </c>
      <c r="CI78" s="605">
        <v>0.29384040880503143</v>
      </c>
      <c r="CJ78" s="605">
        <v>0.87704402515723257</v>
      </c>
      <c r="CK78" s="605">
        <v>0.68062106918238985</v>
      </c>
      <c r="CL78" s="605">
        <v>0.83105738993710676</v>
      </c>
      <c r="CM78" s="605">
        <v>0.98191823899371067</v>
      </c>
      <c r="CN78" s="605">
        <v>0.98191823899371067</v>
      </c>
      <c r="CO78" s="605">
        <v>0.75821495524915383</v>
      </c>
      <c r="CS78" s="520" t="s">
        <v>406</v>
      </c>
      <c r="CT78" s="521">
        <f t="shared" si="49"/>
        <v>3.0833333333333308</v>
      </c>
      <c r="CU78" s="522">
        <v>3</v>
      </c>
      <c r="CV78" s="523">
        <f t="shared" si="50"/>
        <v>75</v>
      </c>
      <c r="CW78" s="519">
        <f t="shared" si="52"/>
        <v>0</v>
      </c>
      <c r="CX78" s="519">
        <f t="shared" si="51"/>
        <v>0</v>
      </c>
      <c r="CY78" s="519">
        <f t="shared" si="51"/>
        <v>0</v>
      </c>
      <c r="CZ78" s="519">
        <f t="shared" si="51"/>
        <v>0</v>
      </c>
      <c r="DA78" s="519">
        <f t="shared" si="51"/>
        <v>0</v>
      </c>
      <c r="DB78" s="519">
        <f t="shared" si="51"/>
        <v>0</v>
      </c>
      <c r="DC78" s="519">
        <f t="shared" si="51"/>
        <v>0</v>
      </c>
      <c r="DD78" s="519">
        <f t="shared" si="51"/>
        <v>0</v>
      </c>
      <c r="DE78" s="519">
        <f t="shared" si="51"/>
        <v>0</v>
      </c>
      <c r="DF78" s="519">
        <f t="shared" si="51"/>
        <v>0</v>
      </c>
      <c r="DG78" s="519">
        <f t="shared" si="51"/>
        <v>0</v>
      </c>
      <c r="DH78" s="519">
        <f t="shared" si="51"/>
        <v>0</v>
      </c>
    </row>
    <row r="79" spans="25:112">
      <c r="Y79" s="532"/>
      <c r="Z79" s="533"/>
      <c r="AZ79" s="518">
        <v>41349</v>
      </c>
      <c r="BA79" s="525">
        <v>0</v>
      </c>
      <c r="BB79" s="525">
        <v>0</v>
      </c>
      <c r="BC79" s="525">
        <v>0</v>
      </c>
      <c r="BD79" s="525">
        <v>0</v>
      </c>
      <c r="BE79" s="525">
        <v>0</v>
      </c>
      <c r="BF79" s="525">
        <v>0</v>
      </c>
      <c r="BG79" s="525">
        <v>0</v>
      </c>
      <c r="BH79" s="525">
        <v>25.423999999999999</v>
      </c>
      <c r="BI79" s="525">
        <v>49.96</v>
      </c>
      <c r="BJ79" s="525">
        <v>49.96</v>
      </c>
      <c r="BK79" s="525">
        <v>49.96</v>
      </c>
      <c r="BL79" s="525">
        <v>49.96</v>
      </c>
      <c r="BM79" s="525">
        <v>49.96</v>
      </c>
      <c r="BN79" s="525">
        <v>49.96</v>
      </c>
      <c r="BO79" s="525">
        <v>49.96</v>
      </c>
      <c r="BP79" s="525">
        <v>49.96</v>
      </c>
      <c r="BQ79" s="525">
        <v>49.96</v>
      </c>
      <c r="BR79" s="525">
        <v>44.906999999999996</v>
      </c>
      <c r="BS79" s="525">
        <v>6.9870000000000001</v>
      </c>
      <c r="BT79" s="525">
        <v>0</v>
      </c>
      <c r="BU79" s="525">
        <v>0</v>
      </c>
      <c r="BV79" s="525">
        <v>0</v>
      </c>
      <c r="BW79" s="525">
        <v>0</v>
      </c>
      <c r="BX79" s="525">
        <v>0</v>
      </c>
      <c r="BY79" s="525">
        <v>21.956583333333327</v>
      </c>
      <c r="BZ79"/>
      <c r="CB79" s="604">
        <v>10</v>
      </c>
      <c r="CC79" s="605">
        <v>0.98191823899371067</v>
      </c>
      <c r="CD79" s="605">
        <v>0.98191823899371067</v>
      </c>
      <c r="CE79" s="605">
        <v>0.98191823899371067</v>
      </c>
      <c r="CF79" s="605">
        <v>0.7676493710691823</v>
      </c>
      <c r="CG79" s="605">
        <v>0.63417059748427673</v>
      </c>
      <c r="CH79" s="605">
        <v>0.51960986635220119</v>
      </c>
      <c r="CI79" s="605">
        <v>0.47319575471698111</v>
      </c>
      <c r="CJ79" s="605">
        <v>0.89510613207547174</v>
      </c>
      <c r="CK79" s="605">
        <v>0.71408215408805031</v>
      </c>
      <c r="CL79" s="605">
        <v>0.74515330188679241</v>
      </c>
      <c r="CM79" s="605">
        <v>0.98191823899371067</v>
      </c>
      <c r="CN79" s="605">
        <v>0.98191823899371067</v>
      </c>
      <c r="CO79" s="605">
        <v>0.79747444968553516</v>
      </c>
      <c r="CS79" s="520" t="s">
        <v>406</v>
      </c>
      <c r="CT79" s="521">
        <f t="shared" si="49"/>
        <v>3.1249999999999973</v>
      </c>
      <c r="CU79" s="522">
        <v>4</v>
      </c>
      <c r="CV79" s="523">
        <f t="shared" si="50"/>
        <v>76</v>
      </c>
      <c r="CW79" s="519">
        <f t="shared" si="52"/>
        <v>0</v>
      </c>
      <c r="CX79" s="519">
        <f t="shared" si="51"/>
        <v>0</v>
      </c>
      <c r="CY79" s="519">
        <f t="shared" si="51"/>
        <v>0</v>
      </c>
      <c r="CZ79" s="519">
        <f t="shared" si="51"/>
        <v>0</v>
      </c>
      <c r="DA79" s="519">
        <f t="shared" si="51"/>
        <v>0</v>
      </c>
      <c r="DB79" s="519">
        <f t="shared" si="51"/>
        <v>0</v>
      </c>
      <c r="DC79" s="519">
        <f t="shared" si="51"/>
        <v>0</v>
      </c>
      <c r="DD79" s="519">
        <f t="shared" si="51"/>
        <v>0</v>
      </c>
      <c r="DE79" s="519">
        <f t="shared" si="51"/>
        <v>0</v>
      </c>
      <c r="DF79" s="519">
        <f t="shared" si="51"/>
        <v>0</v>
      </c>
      <c r="DG79" s="519">
        <f t="shared" si="51"/>
        <v>0</v>
      </c>
      <c r="DH79" s="519">
        <f t="shared" si="51"/>
        <v>0</v>
      </c>
    </row>
    <row r="80" spans="25:112">
      <c r="Y80" s="532"/>
      <c r="Z80" s="533"/>
      <c r="AZ80" s="518">
        <v>41350</v>
      </c>
      <c r="BA80" s="525">
        <v>0</v>
      </c>
      <c r="BB80" s="525">
        <v>0</v>
      </c>
      <c r="BC80" s="525">
        <v>0</v>
      </c>
      <c r="BD80" s="525">
        <v>0</v>
      </c>
      <c r="BE80" s="525">
        <v>0</v>
      </c>
      <c r="BF80" s="525">
        <v>0</v>
      </c>
      <c r="BG80" s="525">
        <v>0</v>
      </c>
      <c r="BH80" s="525">
        <v>2.278</v>
      </c>
      <c r="BI80" s="525">
        <v>6.3490000000000002</v>
      </c>
      <c r="BJ80" s="525">
        <v>11.661</v>
      </c>
      <c r="BK80" s="525">
        <v>18.983000000000001</v>
      </c>
      <c r="BL80" s="525">
        <v>25.672999999999998</v>
      </c>
      <c r="BM80" s="525">
        <v>30.63</v>
      </c>
      <c r="BN80" s="525">
        <v>41.305999999999997</v>
      </c>
      <c r="BO80" s="525">
        <v>46.097999999999999</v>
      </c>
      <c r="BP80" s="525">
        <v>45.643999999999998</v>
      </c>
      <c r="BQ80" s="525">
        <v>49.96</v>
      </c>
      <c r="BR80" s="525">
        <v>40.875</v>
      </c>
      <c r="BS80" s="525">
        <v>6.0380000000000003</v>
      </c>
      <c r="BT80" s="525">
        <v>0</v>
      </c>
      <c r="BU80" s="525">
        <v>0</v>
      </c>
      <c r="BV80" s="525">
        <v>0</v>
      </c>
      <c r="BW80" s="525">
        <v>0</v>
      </c>
      <c r="BX80" s="525">
        <v>0</v>
      </c>
      <c r="BY80" s="525">
        <v>13.562291666666667</v>
      </c>
      <c r="BZ80"/>
      <c r="CB80" s="604">
        <v>11</v>
      </c>
      <c r="CC80" s="605">
        <v>0.98191823899371067</v>
      </c>
      <c r="CD80" s="605">
        <v>0.98191823899371067</v>
      </c>
      <c r="CE80" s="605">
        <v>0.98191823899371067</v>
      </c>
      <c r="CF80" s="605">
        <v>0.86979166666666674</v>
      </c>
      <c r="CG80" s="605">
        <v>0.66072327044025159</v>
      </c>
      <c r="CH80" s="605">
        <v>0.52531937893081759</v>
      </c>
      <c r="CI80" s="605">
        <v>0.54795204402515729</v>
      </c>
      <c r="CJ80" s="605">
        <v>0.86469143081761002</v>
      </c>
      <c r="CK80" s="605">
        <v>0.71651434748427678</v>
      </c>
      <c r="CL80" s="605">
        <v>0.68374606918239</v>
      </c>
      <c r="CM80" s="605">
        <v>0.98191823899371067</v>
      </c>
      <c r="CN80" s="605">
        <v>0.98191823899371067</v>
      </c>
      <c r="CO80" s="605">
        <v>0.80745494678277774</v>
      </c>
      <c r="CS80" s="520" t="s">
        <v>406</v>
      </c>
      <c r="CT80" s="521">
        <f t="shared" si="49"/>
        <v>3.1666666666666639</v>
      </c>
      <c r="CU80" s="522">
        <v>5</v>
      </c>
      <c r="CV80" s="523">
        <f t="shared" si="50"/>
        <v>77</v>
      </c>
      <c r="CW80" s="519">
        <f t="shared" si="52"/>
        <v>0</v>
      </c>
      <c r="CX80" s="519">
        <f t="shared" si="51"/>
        <v>0</v>
      </c>
      <c r="CY80" s="519">
        <f t="shared" si="51"/>
        <v>0</v>
      </c>
      <c r="CZ80" s="519">
        <f t="shared" si="51"/>
        <v>0</v>
      </c>
      <c r="DA80" s="519">
        <f t="shared" si="51"/>
        <v>0</v>
      </c>
      <c r="DB80" s="519">
        <f t="shared" si="51"/>
        <v>0</v>
      </c>
      <c r="DC80" s="519">
        <f t="shared" si="51"/>
        <v>0</v>
      </c>
      <c r="DD80" s="519">
        <f t="shared" si="51"/>
        <v>0</v>
      </c>
      <c r="DE80" s="519">
        <f t="shared" si="51"/>
        <v>0</v>
      </c>
      <c r="DF80" s="519">
        <f t="shared" si="51"/>
        <v>0</v>
      </c>
      <c r="DG80" s="519">
        <f t="shared" si="51"/>
        <v>0</v>
      </c>
      <c r="DH80" s="519">
        <f t="shared" si="51"/>
        <v>0</v>
      </c>
    </row>
    <row r="81" spans="25:112">
      <c r="Y81" s="532"/>
      <c r="Z81" s="533"/>
      <c r="AZ81" s="518">
        <v>41351</v>
      </c>
      <c r="BA81" s="525">
        <v>0</v>
      </c>
      <c r="BB81" s="525">
        <v>0</v>
      </c>
      <c r="BC81" s="525">
        <v>0</v>
      </c>
      <c r="BD81" s="525">
        <v>0</v>
      </c>
      <c r="BE81" s="525">
        <v>0</v>
      </c>
      <c r="BF81" s="525">
        <v>0</v>
      </c>
      <c r="BG81" s="525">
        <v>0</v>
      </c>
      <c r="BH81" s="525">
        <v>23.038</v>
      </c>
      <c r="BI81" s="525">
        <v>46.009</v>
      </c>
      <c r="BJ81" s="525">
        <v>49.96</v>
      </c>
      <c r="BK81" s="525">
        <v>49.96</v>
      </c>
      <c r="BL81" s="525">
        <v>49.96</v>
      </c>
      <c r="BM81" s="525">
        <v>49.96</v>
      </c>
      <c r="BN81" s="525">
        <v>49.96</v>
      </c>
      <c r="BO81" s="525">
        <v>49.96</v>
      </c>
      <c r="BP81" s="525">
        <v>49.96</v>
      </c>
      <c r="BQ81" s="525">
        <v>49.96</v>
      </c>
      <c r="BR81" s="525">
        <v>40.950000000000003</v>
      </c>
      <c r="BS81" s="525">
        <v>5.7560000000000002</v>
      </c>
      <c r="BT81" s="525">
        <v>0</v>
      </c>
      <c r="BU81" s="525">
        <v>0</v>
      </c>
      <c r="BV81" s="525">
        <v>0</v>
      </c>
      <c r="BW81" s="525">
        <v>0</v>
      </c>
      <c r="BX81" s="525">
        <v>0</v>
      </c>
      <c r="BY81" s="525">
        <v>21.476374999999994</v>
      </c>
      <c r="BZ81"/>
      <c r="CB81" s="604">
        <v>12</v>
      </c>
      <c r="CC81" s="605">
        <v>0.9509905660377358</v>
      </c>
      <c r="CD81" s="605">
        <v>0.98191823899371067</v>
      </c>
      <c r="CE81" s="605">
        <v>0.98191823899371067</v>
      </c>
      <c r="CF81" s="605">
        <v>0.79793632075471699</v>
      </c>
      <c r="CG81" s="605">
        <v>0.62427672955974844</v>
      </c>
      <c r="CH81" s="605">
        <v>0.51438679245283014</v>
      </c>
      <c r="CI81" s="605">
        <v>0.52201257861635209</v>
      </c>
      <c r="CJ81" s="605">
        <v>0.89399076257861632</v>
      </c>
      <c r="CK81" s="605">
        <v>0.73392295597484281</v>
      </c>
      <c r="CL81" s="605">
        <v>0.72780267295597478</v>
      </c>
      <c r="CM81" s="605">
        <v>0.98191823899371067</v>
      </c>
      <c r="CN81" s="605">
        <v>0.98191823899371067</v>
      </c>
      <c r="CO81" s="605">
        <v>0.79994330551523984</v>
      </c>
      <c r="CS81" s="520" t="s">
        <v>406</v>
      </c>
      <c r="CT81" s="521">
        <f t="shared" si="49"/>
        <v>3.2083333333333304</v>
      </c>
      <c r="CU81" s="522">
        <v>6</v>
      </c>
      <c r="CV81" s="523">
        <f t="shared" si="50"/>
        <v>78</v>
      </c>
      <c r="CW81" s="519">
        <f t="shared" si="52"/>
        <v>0</v>
      </c>
      <c r="CX81" s="519">
        <f t="shared" si="51"/>
        <v>0</v>
      </c>
      <c r="CY81" s="519">
        <f t="shared" si="51"/>
        <v>0</v>
      </c>
      <c r="CZ81" s="519">
        <f t="shared" si="51"/>
        <v>0</v>
      </c>
      <c r="DA81" s="519">
        <f t="shared" si="51"/>
        <v>0</v>
      </c>
      <c r="DB81" s="519">
        <f t="shared" si="51"/>
        <v>0</v>
      </c>
      <c r="DC81" s="519">
        <f t="shared" si="51"/>
        <v>0</v>
      </c>
      <c r="DD81" s="519">
        <f t="shared" si="51"/>
        <v>0</v>
      </c>
      <c r="DE81" s="519">
        <f t="shared" si="51"/>
        <v>0</v>
      </c>
      <c r="DF81" s="519">
        <f t="shared" si="51"/>
        <v>0</v>
      </c>
      <c r="DG81" s="519">
        <f t="shared" si="51"/>
        <v>2.4218749999999995E-3</v>
      </c>
      <c r="DH81" s="519">
        <f t="shared" si="51"/>
        <v>1.5621560534591194E-3</v>
      </c>
    </row>
    <row r="82" spans="25:112">
      <c r="Y82" s="532"/>
      <c r="Z82" s="533"/>
      <c r="AZ82" s="518">
        <v>41352</v>
      </c>
      <c r="BA82" s="525">
        <v>0</v>
      </c>
      <c r="BB82" s="525">
        <v>0</v>
      </c>
      <c r="BC82" s="525">
        <v>0</v>
      </c>
      <c r="BD82" s="525">
        <v>0</v>
      </c>
      <c r="BE82" s="525">
        <v>0</v>
      </c>
      <c r="BF82" s="525">
        <v>0</v>
      </c>
      <c r="BG82" s="525">
        <v>0</v>
      </c>
      <c r="BH82" s="525">
        <v>23.923999999999999</v>
      </c>
      <c r="BI82" s="525">
        <v>48.088999999999999</v>
      </c>
      <c r="BJ82" s="525">
        <v>49.96</v>
      </c>
      <c r="BK82" s="525">
        <v>49.96</v>
      </c>
      <c r="BL82" s="525">
        <v>49.96</v>
      </c>
      <c r="BM82" s="525">
        <v>49.96</v>
      </c>
      <c r="BN82" s="525">
        <v>49.96</v>
      </c>
      <c r="BO82" s="525">
        <v>49.96</v>
      </c>
      <c r="BP82" s="525">
        <v>49.96</v>
      </c>
      <c r="BQ82" s="525">
        <v>49.96</v>
      </c>
      <c r="BR82" s="525">
        <v>39.646000000000001</v>
      </c>
      <c r="BS82" s="525">
        <v>5.3380000000000001</v>
      </c>
      <c r="BT82" s="525">
        <v>0</v>
      </c>
      <c r="BU82" s="525">
        <v>0</v>
      </c>
      <c r="BV82" s="525">
        <v>0</v>
      </c>
      <c r="BW82" s="525">
        <v>0</v>
      </c>
      <c r="BX82" s="525">
        <v>0</v>
      </c>
      <c r="BY82" s="525">
        <v>21.528208333333328</v>
      </c>
      <c r="BZ82"/>
      <c r="CB82" s="604">
        <v>13</v>
      </c>
      <c r="CC82" s="605">
        <v>0.91260613207547148</v>
      </c>
      <c r="CD82" s="605">
        <v>0.98191823899371067</v>
      </c>
      <c r="CE82" s="605">
        <v>0.98191823899371067</v>
      </c>
      <c r="CF82" s="605">
        <v>0.80797955974842761</v>
      </c>
      <c r="CG82" s="605">
        <v>0.64357311320754718</v>
      </c>
      <c r="CH82" s="605">
        <v>0.52588443396226414</v>
      </c>
      <c r="CI82" s="605">
        <v>0.49527515723270438</v>
      </c>
      <c r="CJ82" s="605">
        <v>0.85733588836477992</v>
      </c>
      <c r="CK82" s="605">
        <v>0.74569575471698113</v>
      </c>
      <c r="CL82" s="605">
        <v>0.85520833333333335</v>
      </c>
      <c r="CM82" s="605">
        <v>0.98191823899371067</v>
      </c>
      <c r="CN82" s="605">
        <v>0.98191823899371067</v>
      </c>
      <c r="CO82" s="605">
        <v>0.80753053942912478</v>
      </c>
      <c r="CS82" s="520" t="s">
        <v>406</v>
      </c>
      <c r="CT82" s="521">
        <f t="shared" si="49"/>
        <v>3.2499999999999969</v>
      </c>
      <c r="CU82" s="522">
        <v>7</v>
      </c>
      <c r="CV82" s="523">
        <f t="shared" si="50"/>
        <v>79</v>
      </c>
      <c r="CW82" s="519">
        <f t="shared" si="52"/>
        <v>0.20452044025157229</v>
      </c>
      <c r="CX82" s="519">
        <f t="shared" si="51"/>
        <v>5.4397602201257861E-2</v>
      </c>
      <c r="CY82" s="519">
        <f t="shared" si="51"/>
        <v>3.2149174528301886E-3</v>
      </c>
      <c r="CZ82" s="519">
        <f t="shared" si="51"/>
        <v>0</v>
      </c>
      <c r="DA82" s="519">
        <f t="shared" si="51"/>
        <v>0</v>
      </c>
      <c r="DB82" s="519">
        <f t="shared" si="51"/>
        <v>0</v>
      </c>
      <c r="DC82" s="519">
        <f t="shared" si="51"/>
        <v>0</v>
      </c>
      <c r="DD82" s="519">
        <f t="shared" si="51"/>
        <v>0</v>
      </c>
      <c r="DE82" s="519">
        <f t="shared" si="51"/>
        <v>2.4896324685534588E-2</v>
      </c>
      <c r="DF82" s="519">
        <f t="shared" si="51"/>
        <v>0.2156194968553459</v>
      </c>
      <c r="DG82" s="519">
        <f t="shared" si="51"/>
        <v>0.46171383647798742</v>
      </c>
      <c r="DH82" s="519">
        <f t="shared" si="51"/>
        <v>0.43097484276729559</v>
      </c>
    </row>
    <row r="83" spans="25:112">
      <c r="Y83" s="532"/>
      <c r="Z83" s="533"/>
      <c r="AZ83" s="518">
        <v>41353</v>
      </c>
      <c r="BA83" s="525">
        <v>0</v>
      </c>
      <c r="BB83" s="525">
        <v>0</v>
      </c>
      <c r="BC83" s="525">
        <v>0</v>
      </c>
      <c r="BD83" s="525">
        <v>0</v>
      </c>
      <c r="BE83" s="525">
        <v>0</v>
      </c>
      <c r="BF83" s="525">
        <v>0</v>
      </c>
      <c r="BG83" s="525">
        <v>0</v>
      </c>
      <c r="BH83" s="525">
        <v>23.867999999999999</v>
      </c>
      <c r="BI83" s="525">
        <v>49.91</v>
      </c>
      <c r="BJ83" s="525">
        <v>49.96</v>
      </c>
      <c r="BK83" s="525">
        <v>49.96</v>
      </c>
      <c r="BL83" s="525">
        <v>49.96</v>
      </c>
      <c r="BM83" s="525">
        <v>49.96</v>
      </c>
      <c r="BN83" s="525">
        <v>49.96</v>
      </c>
      <c r="BO83" s="525">
        <v>49.96</v>
      </c>
      <c r="BP83" s="525">
        <v>49.96</v>
      </c>
      <c r="BQ83" s="525">
        <v>49.96</v>
      </c>
      <c r="BR83" s="525">
        <v>40.048999999999999</v>
      </c>
      <c r="BS83" s="525">
        <v>4.9729999999999999</v>
      </c>
      <c r="BT83" s="525">
        <v>0</v>
      </c>
      <c r="BU83" s="525">
        <v>0</v>
      </c>
      <c r="BV83" s="525">
        <v>0</v>
      </c>
      <c r="BW83" s="525">
        <v>0</v>
      </c>
      <c r="BX83" s="525">
        <v>0</v>
      </c>
      <c r="BY83" s="525">
        <v>21.603333333333328</v>
      </c>
      <c r="BZ83"/>
      <c r="CB83" s="604">
        <v>14</v>
      </c>
      <c r="CC83" s="605">
        <v>0.82088836477987415</v>
      </c>
      <c r="CD83" s="605">
        <v>0.98191823899371067</v>
      </c>
      <c r="CE83" s="605">
        <v>0.98191823899371067</v>
      </c>
      <c r="CF83" s="605">
        <v>0.77961871069182376</v>
      </c>
      <c r="CG83" s="605">
        <v>0.65603773584905656</v>
      </c>
      <c r="CH83" s="605">
        <v>0.57551100628930818</v>
      </c>
      <c r="CI83" s="605">
        <v>0.54922562893081761</v>
      </c>
      <c r="CJ83" s="605">
        <v>0.95295302672955973</v>
      </c>
      <c r="CK83" s="605">
        <v>0.77259728773584901</v>
      </c>
      <c r="CL83" s="605">
        <v>0.95136792452830188</v>
      </c>
      <c r="CM83" s="605">
        <v>0.98191823899371067</v>
      </c>
      <c r="CN83" s="605">
        <v>0.98191823899371067</v>
      </c>
      <c r="CO83" s="605">
        <v>0.82540404269472711</v>
      </c>
      <c r="CS83" s="520" t="s">
        <v>406</v>
      </c>
      <c r="CT83" s="521">
        <f t="shared" si="49"/>
        <v>3.2916666666666634</v>
      </c>
      <c r="CU83" s="522">
        <v>8</v>
      </c>
      <c r="CV83" s="523">
        <f t="shared" si="50"/>
        <v>80</v>
      </c>
      <c r="CW83" s="519">
        <f t="shared" si="52"/>
        <v>0.87499606918238992</v>
      </c>
      <c r="CX83" s="519">
        <f t="shared" si="51"/>
        <v>0.69257566823899375</v>
      </c>
      <c r="CY83" s="519">
        <f t="shared" si="51"/>
        <v>0.49862421383647798</v>
      </c>
      <c r="CZ83" s="519">
        <f t="shared" si="51"/>
        <v>0.30575373427672953</v>
      </c>
      <c r="DA83" s="519">
        <f t="shared" si="51"/>
        <v>0.1292688679245283</v>
      </c>
      <c r="DB83" s="519">
        <f t="shared" si="51"/>
        <v>4.0256485849056604E-2</v>
      </c>
      <c r="DC83" s="519">
        <f t="shared" si="51"/>
        <v>2.1606230345911945E-2</v>
      </c>
      <c r="DD83" s="519">
        <f t="shared" si="51"/>
        <v>0.16408805031446541</v>
      </c>
      <c r="DE83" s="519">
        <f t="shared" si="51"/>
        <v>0.57854264937106925</v>
      </c>
      <c r="DF83" s="519">
        <f t="shared" si="51"/>
        <v>0.81875786163522013</v>
      </c>
      <c r="DG83" s="519">
        <f t="shared" si="51"/>
        <v>0.96509925314465406</v>
      </c>
      <c r="DH83" s="519">
        <f t="shared" si="51"/>
        <v>0.96563482704402515</v>
      </c>
    </row>
    <row r="84" spans="25:112">
      <c r="Y84" s="532"/>
      <c r="Z84" s="533"/>
      <c r="AZ84" s="518">
        <v>41354</v>
      </c>
      <c r="BA84" s="525">
        <v>0</v>
      </c>
      <c r="BB84" s="525">
        <v>0</v>
      </c>
      <c r="BC84" s="525">
        <v>0</v>
      </c>
      <c r="BD84" s="525">
        <v>0</v>
      </c>
      <c r="BE84" s="525">
        <v>0</v>
      </c>
      <c r="BF84" s="525">
        <v>0</v>
      </c>
      <c r="BG84" s="525">
        <v>0</v>
      </c>
      <c r="BH84" s="525">
        <v>24.134</v>
      </c>
      <c r="BI84" s="525">
        <v>49.96</v>
      </c>
      <c r="BJ84" s="525">
        <v>49.96</v>
      </c>
      <c r="BK84" s="525">
        <v>49.96</v>
      </c>
      <c r="BL84" s="525">
        <v>49.96</v>
      </c>
      <c r="BM84" s="525">
        <v>49.96</v>
      </c>
      <c r="BN84" s="525">
        <v>49.96</v>
      </c>
      <c r="BO84" s="525">
        <v>49.96</v>
      </c>
      <c r="BP84" s="525">
        <v>49.96</v>
      </c>
      <c r="BQ84" s="525">
        <v>49.96</v>
      </c>
      <c r="BR84" s="525">
        <v>38.909999999999997</v>
      </c>
      <c r="BS84" s="525">
        <v>4.5640000000000001</v>
      </c>
      <c r="BT84" s="525">
        <v>0</v>
      </c>
      <c r="BU84" s="525">
        <v>0</v>
      </c>
      <c r="BV84" s="525">
        <v>0</v>
      </c>
      <c r="BW84" s="525">
        <v>0</v>
      </c>
      <c r="BX84" s="525">
        <v>0</v>
      </c>
      <c r="BY84" s="525">
        <v>21.551999999999996</v>
      </c>
      <c r="BZ84"/>
      <c r="CB84" s="604">
        <v>15</v>
      </c>
      <c r="CC84" s="605">
        <v>0.78666666666666663</v>
      </c>
      <c r="CD84" s="605">
        <v>0.98191823899371067</v>
      </c>
      <c r="CE84" s="605">
        <v>0.98191823899371067</v>
      </c>
      <c r="CF84" s="605">
        <v>0.67855247641509431</v>
      </c>
      <c r="CG84" s="605">
        <v>0.62287735849056602</v>
      </c>
      <c r="CH84" s="605">
        <v>0.5701552672955974</v>
      </c>
      <c r="CI84" s="605">
        <v>0.56095518867924521</v>
      </c>
      <c r="CJ84" s="605">
        <v>0.95731623427672952</v>
      </c>
      <c r="CK84" s="605">
        <v>0.77008156446540865</v>
      </c>
      <c r="CL84" s="605">
        <v>0.98191823899371067</v>
      </c>
      <c r="CM84" s="605">
        <v>0.98191823899371067</v>
      </c>
      <c r="CN84" s="605">
        <v>0.98191823899371067</v>
      </c>
      <c r="CO84" s="605">
        <v>0.81494617803580127</v>
      </c>
      <c r="CS84" s="520" t="s">
        <v>406</v>
      </c>
      <c r="CT84" s="521">
        <f t="shared" si="49"/>
        <v>3.3333333333333299</v>
      </c>
      <c r="CU84" s="522">
        <v>9</v>
      </c>
      <c r="CV84" s="523">
        <f t="shared" si="50"/>
        <v>81</v>
      </c>
      <c r="CW84" s="519">
        <f t="shared" si="52"/>
        <v>0.98191823899371067</v>
      </c>
      <c r="CX84" s="519">
        <f t="shared" si="51"/>
        <v>0.97211576257861632</v>
      </c>
      <c r="CY84" s="519">
        <f t="shared" si="51"/>
        <v>0.98191823899371067</v>
      </c>
      <c r="CZ84" s="519">
        <f t="shared" si="51"/>
        <v>0.90059453616352192</v>
      </c>
      <c r="DA84" s="519">
        <f t="shared" si="51"/>
        <v>0.73711084905660373</v>
      </c>
      <c r="DB84" s="519">
        <f t="shared" si="51"/>
        <v>0.48701896619496854</v>
      </c>
      <c r="DC84" s="519">
        <f t="shared" si="51"/>
        <v>0.38692364386792455</v>
      </c>
      <c r="DD84" s="519">
        <f t="shared" si="51"/>
        <v>0.72930031446540877</v>
      </c>
      <c r="DE84" s="519">
        <f t="shared" si="51"/>
        <v>0.98191823899371067</v>
      </c>
      <c r="DF84" s="519">
        <f t="shared" si="51"/>
        <v>0.88654088050314461</v>
      </c>
      <c r="DG84" s="519">
        <f t="shared" si="51"/>
        <v>0.98191823899371067</v>
      </c>
      <c r="DH84" s="519">
        <f t="shared" si="51"/>
        <v>0.98191823899371067</v>
      </c>
    </row>
    <row r="85" spans="25:112">
      <c r="Y85" s="532"/>
      <c r="Z85" s="533"/>
      <c r="AZ85" s="518">
        <v>41355</v>
      </c>
      <c r="BA85" s="525">
        <v>0</v>
      </c>
      <c r="BB85" s="525">
        <v>0</v>
      </c>
      <c r="BC85" s="525">
        <v>0</v>
      </c>
      <c r="BD85" s="525">
        <v>0</v>
      </c>
      <c r="BE85" s="525">
        <v>0</v>
      </c>
      <c r="BF85" s="525">
        <v>0</v>
      </c>
      <c r="BG85" s="525">
        <v>0</v>
      </c>
      <c r="BH85" s="525">
        <v>23.706</v>
      </c>
      <c r="BI85" s="525">
        <v>49.96</v>
      </c>
      <c r="BJ85" s="525">
        <v>49.96</v>
      </c>
      <c r="BK85" s="525">
        <v>49.96</v>
      </c>
      <c r="BL85" s="525">
        <v>49.96</v>
      </c>
      <c r="BM85" s="525">
        <v>49.96</v>
      </c>
      <c r="BN85" s="525">
        <v>49.96</v>
      </c>
      <c r="BO85" s="525">
        <v>49.96</v>
      </c>
      <c r="BP85" s="525">
        <v>49.96</v>
      </c>
      <c r="BQ85" s="525">
        <v>49.96</v>
      </c>
      <c r="BR85" s="525">
        <v>40.804000000000002</v>
      </c>
      <c r="BS85" s="525">
        <v>4.4610000000000003</v>
      </c>
      <c r="BT85" s="525">
        <v>0</v>
      </c>
      <c r="BU85" s="525">
        <v>0</v>
      </c>
      <c r="BV85" s="525">
        <v>0</v>
      </c>
      <c r="BW85" s="525">
        <v>0</v>
      </c>
      <c r="BX85" s="525">
        <v>0</v>
      </c>
      <c r="BY85" s="525">
        <v>21.608791666666665</v>
      </c>
      <c r="BZ85"/>
      <c r="CB85" s="604">
        <v>16</v>
      </c>
      <c r="CC85" s="605">
        <v>0.83371069182389945</v>
      </c>
      <c r="CD85" s="605">
        <v>0.98191823899371067</v>
      </c>
      <c r="CE85" s="605">
        <v>0.98191823899371067</v>
      </c>
      <c r="CF85" s="605">
        <v>0.64317511792452831</v>
      </c>
      <c r="CG85" s="605">
        <v>0.60474842767295589</v>
      </c>
      <c r="CH85" s="605">
        <v>0.59060043238993709</v>
      </c>
      <c r="CI85" s="605">
        <v>0.58728773584905658</v>
      </c>
      <c r="CJ85" s="605">
        <v>0.9587460691823898</v>
      </c>
      <c r="CK85" s="605">
        <v>0.74865860849056609</v>
      </c>
      <c r="CL85" s="605">
        <v>0.95157232704402506</v>
      </c>
      <c r="CM85" s="605">
        <v>0.98191823899371067</v>
      </c>
      <c r="CN85" s="605">
        <v>0.98191823899371067</v>
      </c>
      <c r="CO85" s="605">
        <v>0.81465401245766877</v>
      </c>
      <c r="CS85" s="520" t="s">
        <v>406</v>
      </c>
      <c r="CT85" s="521">
        <f t="shared" si="49"/>
        <v>3.3749999999999964</v>
      </c>
      <c r="CU85" s="522">
        <v>10</v>
      </c>
      <c r="CV85" s="523">
        <f t="shared" si="50"/>
        <v>82</v>
      </c>
      <c r="CW85" s="519">
        <f t="shared" si="52"/>
        <v>0.98191823899371067</v>
      </c>
      <c r="CX85" s="519">
        <f t="shared" si="51"/>
        <v>0.98191823899371067</v>
      </c>
      <c r="CY85" s="519">
        <f t="shared" si="51"/>
        <v>0.98191823899371067</v>
      </c>
      <c r="CZ85" s="519">
        <f t="shared" si="51"/>
        <v>0.90583235062893075</v>
      </c>
      <c r="DA85" s="519">
        <f t="shared" si="51"/>
        <v>0.78325471698113203</v>
      </c>
      <c r="DB85" s="519">
        <f t="shared" si="51"/>
        <v>0.66475530660377358</v>
      </c>
      <c r="DC85" s="519">
        <f t="shared" si="51"/>
        <v>0.553031643081761</v>
      </c>
      <c r="DD85" s="519">
        <f t="shared" si="51"/>
        <v>0.85191823899371077</v>
      </c>
      <c r="DE85" s="519">
        <f t="shared" si="51"/>
        <v>0.97317216981132071</v>
      </c>
      <c r="DF85" s="519">
        <f t="shared" si="51"/>
        <v>0.9015605345911949</v>
      </c>
      <c r="DG85" s="519">
        <f t="shared" si="51"/>
        <v>0.98191823899371067</v>
      </c>
      <c r="DH85" s="519">
        <f t="shared" si="51"/>
        <v>0.98191823899371067</v>
      </c>
    </row>
    <row r="86" spans="25:112">
      <c r="Y86" s="532"/>
      <c r="Z86" s="533"/>
      <c r="AZ86" s="518">
        <v>41356</v>
      </c>
      <c r="BA86" s="525">
        <v>0</v>
      </c>
      <c r="BB86" s="525">
        <v>0</v>
      </c>
      <c r="BC86" s="525">
        <v>0</v>
      </c>
      <c r="BD86" s="525">
        <v>0</v>
      </c>
      <c r="BE86" s="525">
        <v>0</v>
      </c>
      <c r="BF86" s="525">
        <v>0</v>
      </c>
      <c r="BG86" s="525">
        <v>0</v>
      </c>
      <c r="BH86" s="525">
        <v>24.428000000000001</v>
      </c>
      <c r="BI86" s="525">
        <v>49.96</v>
      </c>
      <c r="BJ86" s="525">
        <v>49.96</v>
      </c>
      <c r="BK86" s="525">
        <v>49.96</v>
      </c>
      <c r="BL86" s="525">
        <v>49.96</v>
      </c>
      <c r="BM86" s="525">
        <v>49.96</v>
      </c>
      <c r="BN86" s="525">
        <v>49.96</v>
      </c>
      <c r="BO86" s="525">
        <v>49.96</v>
      </c>
      <c r="BP86" s="525">
        <v>49.96</v>
      </c>
      <c r="BQ86" s="525">
        <v>49.96</v>
      </c>
      <c r="BR86" s="525">
        <v>39.003</v>
      </c>
      <c r="BS86" s="525">
        <v>4.0620000000000003</v>
      </c>
      <c r="BT86" s="525">
        <v>0</v>
      </c>
      <c r="BU86" s="525">
        <v>0</v>
      </c>
      <c r="BV86" s="525">
        <v>0</v>
      </c>
      <c r="BW86" s="525">
        <v>0</v>
      </c>
      <c r="BX86" s="525">
        <v>0</v>
      </c>
      <c r="BY86" s="525">
        <v>21.54720833333333</v>
      </c>
      <c r="BZ86"/>
      <c r="CB86" s="604">
        <v>17</v>
      </c>
      <c r="CC86" s="605">
        <v>0.83206367924528313</v>
      </c>
      <c r="CD86" s="605">
        <v>0.98191823899371067</v>
      </c>
      <c r="CE86" s="605">
        <v>0.98191823899371067</v>
      </c>
      <c r="CF86" s="605">
        <v>0.61847975628930807</v>
      </c>
      <c r="CG86" s="605">
        <v>0.54312106918239</v>
      </c>
      <c r="CH86" s="605">
        <v>0.52125589622641499</v>
      </c>
      <c r="CI86" s="605">
        <v>0.61163522012578608</v>
      </c>
      <c r="CJ86" s="605">
        <v>0.90493808962264155</v>
      </c>
      <c r="CK86" s="605">
        <v>0.74232507861635222</v>
      </c>
      <c r="CL86" s="605">
        <v>0.93424135220125781</v>
      </c>
      <c r="CM86" s="605">
        <v>0.98191823899371067</v>
      </c>
      <c r="CN86" s="605">
        <v>0.98191823899371067</v>
      </c>
      <c r="CO86" s="605">
        <v>0.79738449443638193</v>
      </c>
      <c r="CS86" s="520" t="s">
        <v>406</v>
      </c>
      <c r="CT86" s="521">
        <f t="shared" si="49"/>
        <v>3.416666666666663</v>
      </c>
      <c r="CU86" s="522">
        <v>11</v>
      </c>
      <c r="CV86" s="523">
        <f t="shared" si="50"/>
        <v>83</v>
      </c>
      <c r="CW86" s="519">
        <f t="shared" si="52"/>
        <v>0.98191823899371067</v>
      </c>
      <c r="CX86" s="519">
        <f t="shared" si="51"/>
        <v>0.98191823899371067</v>
      </c>
      <c r="CY86" s="519">
        <f t="shared" si="51"/>
        <v>0.98191823899371067</v>
      </c>
      <c r="CZ86" s="519">
        <f t="shared" si="51"/>
        <v>0.87528498427672941</v>
      </c>
      <c r="DA86" s="519">
        <f t="shared" si="51"/>
        <v>0.84196933962264142</v>
      </c>
      <c r="DB86" s="519">
        <f t="shared" si="51"/>
        <v>0.69822130503144653</v>
      </c>
      <c r="DC86" s="519">
        <f t="shared" si="51"/>
        <v>0.62450864779874204</v>
      </c>
      <c r="DD86" s="519">
        <f t="shared" si="51"/>
        <v>0.87519261006289306</v>
      </c>
      <c r="DE86" s="519">
        <f t="shared" si="51"/>
        <v>0.97377161949685531</v>
      </c>
      <c r="DF86" s="519">
        <f t="shared" si="51"/>
        <v>0.86766509433962258</v>
      </c>
      <c r="DG86" s="519">
        <f t="shared" si="51"/>
        <v>0.98191823899371067</v>
      </c>
      <c r="DH86" s="519">
        <f t="shared" si="51"/>
        <v>0.98191823899371067</v>
      </c>
    </row>
    <row r="87" spans="25:112">
      <c r="Y87" s="532"/>
      <c r="Z87" s="533"/>
      <c r="AZ87" s="518">
        <v>41357</v>
      </c>
      <c r="BA87" s="525">
        <v>0</v>
      </c>
      <c r="BB87" s="525">
        <v>0</v>
      </c>
      <c r="BC87" s="525">
        <v>0</v>
      </c>
      <c r="BD87" s="525">
        <v>0</v>
      </c>
      <c r="BE87" s="525">
        <v>0</v>
      </c>
      <c r="BF87" s="525">
        <v>0</v>
      </c>
      <c r="BG87" s="525">
        <v>0</v>
      </c>
      <c r="BH87" s="525">
        <v>24.042999999999999</v>
      </c>
      <c r="BI87" s="525">
        <v>49.96</v>
      </c>
      <c r="BJ87" s="525">
        <v>49.96</v>
      </c>
      <c r="BK87" s="525">
        <v>49.96</v>
      </c>
      <c r="BL87" s="525">
        <v>49.96</v>
      </c>
      <c r="BM87" s="525">
        <v>49.628999999999998</v>
      </c>
      <c r="BN87" s="525">
        <v>49.96</v>
      </c>
      <c r="BO87" s="525">
        <v>49.96</v>
      </c>
      <c r="BP87" s="525">
        <v>49.96</v>
      </c>
      <c r="BQ87" s="525">
        <v>49.96</v>
      </c>
      <c r="BR87" s="525">
        <v>37.176000000000002</v>
      </c>
      <c r="BS87" s="525">
        <v>3.6440000000000001</v>
      </c>
      <c r="BT87" s="525">
        <v>0</v>
      </c>
      <c r="BU87" s="525">
        <v>0</v>
      </c>
      <c r="BV87" s="525">
        <v>0</v>
      </c>
      <c r="BW87" s="525">
        <v>0</v>
      </c>
      <c r="BX87" s="525">
        <v>0</v>
      </c>
      <c r="BY87" s="525">
        <v>21.423833333333331</v>
      </c>
      <c r="BZ87"/>
      <c r="CB87" s="604">
        <v>18</v>
      </c>
      <c r="CC87" s="605">
        <v>0.82689072327044022</v>
      </c>
      <c r="CD87" s="605">
        <v>0.95163128930817609</v>
      </c>
      <c r="CE87" s="605">
        <v>0.80974842767295585</v>
      </c>
      <c r="CF87" s="605">
        <v>0.30175412735849055</v>
      </c>
      <c r="CG87" s="605">
        <v>0.14354952830188678</v>
      </c>
      <c r="CH87" s="605">
        <v>8.4113109276729561E-2</v>
      </c>
      <c r="CI87" s="605">
        <v>0.18223270440251574</v>
      </c>
      <c r="CJ87" s="605">
        <v>0.40082547169811322</v>
      </c>
      <c r="CK87" s="605">
        <v>0.44650157232704402</v>
      </c>
      <c r="CL87" s="605">
        <v>0.6759866352201257</v>
      </c>
      <c r="CM87" s="605">
        <v>0.91652417452830193</v>
      </c>
      <c r="CN87" s="605">
        <v>0.95996953616352199</v>
      </c>
      <c r="CO87" s="605">
        <v>0.55053016902515717</v>
      </c>
      <c r="CS87" s="520" t="s">
        <v>406</v>
      </c>
      <c r="CT87" s="521">
        <f t="shared" si="49"/>
        <v>3.4583333333333295</v>
      </c>
      <c r="CU87" s="522">
        <v>12</v>
      </c>
      <c r="CV87" s="523">
        <f t="shared" si="50"/>
        <v>84</v>
      </c>
      <c r="CW87" s="519">
        <f t="shared" si="52"/>
        <v>0.96981132075471677</v>
      </c>
      <c r="CX87" s="519">
        <f t="shared" si="51"/>
        <v>0.98191823899371067</v>
      </c>
      <c r="CY87" s="519">
        <f t="shared" si="51"/>
        <v>0.98191823899371067</v>
      </c>
      <c r="CZ87" s="519">
        <f t="shared" si="51"/>
        <v>0.81220518867924518</v>
      </c>
      <c r="DA87" s="519">
        <f t="shared" si="51"/>
        <v>0.83218553459119493</v>
      </c>
      <c r="DB87" s="519">
        <f t="shared" si="51"/>
        <v>0.67061713836477987</v>
      </c>
      <c r="DC87" s="519">
        <f t="shared" si="51"/>
        <v>0.56239681603773584</v>
      </c>
      <c r="DD87" s="519">
        <f t="shared" si="51"/>
        <v>0.84239386792452819</v>
      </c>
      <c r="DE87" s="519">
        <f t="shared" si="51"/>
        <v>0.94863404088050307</v>
      </c>
      <c r="DF87" s="519">
        <f t="shared" si="51"/>
        <v>0.95727594339622646</v>
      </c>
      <c r="DG87" s="519">
        <f t="shared" si="51"/>
        <v>0.98191823899371067</v>
      </c>
      <c r="DH87" s="519">
        <f t="shared" si="51"/>
        <v>0.98191823899371067</v>
      </c>
    </row>
    <row r="88" spans="25:112">
      <c r="Y88" s="532"/>
      <c r="Z88" s="533"/>
      <c r="AZ88" s="518">
        <v>41358</v>
      </c>
      <c r="BA88" s="525">
        <v>0</v>
      </c>
      <c r="BB88" s="525">
        <v>0</v>
      </c>
      <c r="BC88" s="525">
        <v>0</v>
      </c>
      <c r="BD88" s="525">
        <v>0</v>
      </c>
      <c r="BE88" s="525">
        <v>0</v>
      </c>
      <c r="BF88" s="525">
        <v>0</v>
      </c>
      <c r="BG88" s="525">
        <v>0</v>
      </c>
      <c r="BH88" s="525">
        <v>22.712</v>
      </c>
      <c r="BI88" s="525">
        <v>49.96</v>
      </c>
      <c r="BJ88" s="525">
        <v>49.96</v>
      </c>
      <c r="BK88" s="525">
        <v>49.96</v>
      </c>
      <c r="BL88" s="525">
        <v>49.96</v>
      </c>
      <c r="BM88" s="525">
        <v>49.831000000000003</v>
      </c>
      <c r="BN88" s="525">
        <v>49.96</v>
      </c>
      <c r="BO88" s="525">
        <v>49.96</v>
      </c>
      <c r="BP88" s="525">
        <v>49.96</v>
      </c>
      <c r="BQ88" s="525">
        <v>49.96</v>
      </c>
      <c r="BR88" s="525">
        <v>33.72</v>
      </c>
      <c r="BS88" s="525">
        <v>2.7789999999999999</v>
      </c>
      <c r="BT88" s="525">
        <v>0</v>
      </c>
      <c r="BU88" s="525">
        <v>0</v>
      </c>
      <c r="BV88" s="525">
        <v>0</v>
      </c>
      <c r="BW88" s="525">
        <v>0</v>
      </c>
      <c r="BX88" s="525">
        <v>0</v>
      </c>
      <c r="BY88" s="525">
        <v>21.196749999999998</v>
      </c>
      <c r="BZ88"/>
      <c r="CB88" s="604">
        <v>19</v>
      </c>
      <c r="CC88" s="605">
        <v>0.45363600628930822</v>
      </c>
      <c r="CD88" s="605">
        <v>0.35693789308176099</v>
      </c>
      <c r="CE88" s="605">
        <v>0.13254716981132075</v>
      </c>
      <c r="CF88" s="605">
        <v>5.9944968553459115E-3</v>
      </c>
      <c r="CG88" s="605">
        <v>0</v>
      </c>
      <c r="CH88" s="605">
        <v>0</v>
      </c>
      <c r="CI88" s="605">
        <v>0</v>
      </c>
      <c r="CJ88" s="605">
        <v>0</v>
      </c>
      <c r="CK88" s="605">
        <v>1.5586183176100627E-2</v>
      </c>
      <c r="CL88" s="605">
        <v>7.1717767295597479E-2</v>
      </c>
      <c r="CM88" s="605">
        <v>0.23423250786163524</v>
      </c>
      <c r="CN88" s="605">
        <v>0.43713639937106918</v>
      </c>
      <c r="CO88" s="605">
        <v>0.14147129747218193</v>
      </c>
      <c r="CS88" s="520" t="s">
        <v>406</v>
      </c>
      <c r="CT88" s="521">
        <f t="shared" si="49"/>
        <v>3.499999999999996</v>
      </c>
      <c r="CU88" s="522">
        <v>13</v>
      </c>
      <c r="CV88" s="523">
        <f t="shared" si="50"/>
        <v>85</v>
      </c>
      <c r="CW88" s="519">
        <f t="shared" si="52"/>
        <v>0.92973663522012573</v>
      </c>
      <c r="CX88" s="519">
        <f t="shared" si="51"/>
        <v>0.98191823899371067</v>
      </c>
      <c r="CY88" s="519">
        <f t="shared" si="51"/>
        <v>0.98191823899371067</v>
      </c>
      <c r="CZ88" s="519">
        <f t="shared" si="51"/>
        <v>0.80296285377358489</v>
      </c>
      <c r="DA88" s="519">
        <f t="shared" si="51"/>
        <v>0.81990566037735846</v>
      </c>
      <c r="DB88" s="519">
        <f t="shared" si="51"/>
        <v>0.65124803459119485</v>
      </c>
      <c r="DC88" s="519">
        <f t="shared" si="51"/>
        <v>0.56950176886792458</v>
      </c>
      <c r="DD88" s="519">
        <f t="shared" si="51"/>
        <v>0.82817216981132069</v>
      </c>
      <c r="DE88" s="519">
        <f t="shared" si="51"/>
        <v>0.91177771226415105</v>
      </c>
      <c r="DF88" s="519">
        <f t="shared" si="51"/>
        <v>0.91012578616352202</v>
      </c>
      <c r="DG88" s="519">
        <f t="shared" si="51"/>
        <v>0.98191823899371067</v>
      </c>
      <c r="DH88" s="519">
        <f t="shared" si="51"/>
        <v>0.98191823899371067</v>
      </c>
    </row>
    <row r="89" spans="25:112">
      <c r="Y89" s="532"/>
      <c r="Z89" s="533"/>
      <c r="AZ89" s="518">
        <v>41359</v>
      </c>
      <c r="BA89" s="525">
        <v>0</v>
      </c>
      <c r="BB89" s="525">
        <v>0</v>
      </c>
      <c r="BC89" s="525">
        <v>0</v>
      </c>
      <c r="BD89" s="525">
        <v>0</v>
      </c>
      <c r="BE89" s="525">
        <v>0</v>
      </c>
      <c r="BF89" s="525">
        <v>0</v>
      </c>
      <c r="BG89" s="525">
        <v>0</v>
      </c>
      <c r="BH89" s="525">
        <v>22.506</v>
      </c>
      <c r="BI89" s="525">
        <v>49.96</v>
      </c>
      <c r="BJ89" s="525">
        <v>49.96</v>
      </c>
      <c r="BK89" s="525">
        <v>49.96</v>
      </c>
      <c r="BL89" s="525">
        <v>49.96</v>
      </c>
      <c r="BM89" s="525">
        <v>49.96</v>
      </c>
      <c r="BN89" s="525">
        <v>49.96</v>
      </c>
      <c r="BO89" s="525">
        <v>49.96</v>
      </c>
      <c r="BP89" s="525">
        <v>49.96</v>
      </c>
      <c r="BQ89" s="525">
        <v>49.96</v>
      </c>
      <c r="BR89" s="525">
        <v>33.21</v>
      </c>
      <c r="BS89" s="525">
        <v>2.5</v>
      </c>
      <c r="BT89" s="525">
        <v>0</v>
      </c>
      <c r="BU89" s="525">
        <v>0</v>
      </c>
      <c r="BV89" s="525">
        <v>0</v>
      </c>
      <c r="BW89" s="525">
        <v>0</v>
      </c>
      <c r="BX89" s="525">
        <v>0</v>
      </c>
      <c r="BY89" s="525">
        <v>21.160666666666664</v>
      </c>
      <c r="BZ89"/>
      <c r="CB89" s="604">
        <v>20</v>
      </c>
      <c r="CC89" s="605">
        <v>1.5136006289308173E-2</v>
      </c>
      <c r="CD89" s="605">
        <v>1.1954599056603773E-3</v>
      </c>
      <c r="CE89" s="605">
        <v>0</v>
      </c>
      <c r="CF89" s="605">
        <v>0</v>
      </c>
      <c r="CG89" s="605">
        <v>0</v>
      </c>
      <c r="CH89" s="605">
        <v>0</v>
      </c>
      <c r="CI89" s="605">
        <v>0</v>
      </c>
      <c r="CJ89" s="605">
        <v>0</v>
      </c>
      <c r="CK89" s="605">
        <v>0</v>
      </c>
      <c r="CL89" s="605">
        <v>0</v>
      </c>
      <c r="CM89" s="605">
        <v>0</v>
      </c>
      <c r="CN89" s="605">
        <v>4.0698702830188676E-3</v>
      </c>
      <c r="CO89" s="605">
        <v>1.8604106192549586E-3</v>
      </c>
      <c r="CS89" s="520" t="s">
        <v>406</v>
      </c>
      <c r="CT89" s="521">
        <f t="shared" si="49"/>
        <v>3.5416666666666625</v>
      </c>
      <c r="CU89" s="522">
        <v>14</v>
      </c>
      <c r="CV89" s="523">
        <f t="shared" si="50"/>
        <v>86</v>
      </c>
      <c r="CW89" s="519">
        <f t="shared" si="52"/>
        <v>0.96531839622641491</v>
      </c>
      <c r="CX89" s="519">
        <f t="shared" si="51"/>
        <v>0.97795794025157234</v>
      </c>
      <c r="CY89" s="519">
        <f t="shared" si="51"/>
        <v>0.98191823899371067</v>
      </c>
      <c r="CZ89" s="519">
        <f t="shared" si="51"/>
        <v>0.83193297955974832</v>
      </c>
      <c r="DA89" s="519">
        <f t="shared" si="51"/>
        <v>0.83269261006289308</v>
      </c>
      <c r="DB89" s="519">
        <f t="shared" si="51"/>
        <v>0.6620233883647797</v>
      </c>
      <c r="DC89" s="519">
        <f t="shared" si="51"/>
        <v>0.57994791666666656</v>
      </c>
      <c r="DD89" s="519">
        <f t="shared" si="51"/>
        <v>0.85405660377358483</v>
      </c>
      <c r="DE89" s="519">
        <f t="shared" si="51"/>
        <v>0.90916863207547172</v>
      </c>
      <c r="DF89" s="519">
        <f t="shared" si="51"/>
        <v>0.8901572327044025</v>
      </c>
      <c r="DG89" s="519">
        <f t="shared" si="51"/>
        <v>0.98191823899371067</v>
      </c>
      <c r="DH89" s="519">
        <f t="shared" si="51"/>
        <v>0.97356033805031439</v>
      </c>
    </row>
    <row r="90" spans="25:112">
      <c r="Y90" s="532"/>
      <c r="Z90" s="533"/>
      <c r="AZ90" s="518">
        <v>41360</v>
      </c>
      <c r="BA90" s="525">
        <v>0</v>
      </c>
      <c r="BB90" s="525">
        <v>0</v>
      </c>
      <c r="BC90" s="525">
        <v>0</v>
      </c>
      <c r="BD90" s="525">
        <v>0</v>
      </c>
      <c r="BE90" s="525">
        <v>0</v>
      </c>
      <c r="BF90" s="525">
        <v>0</v>
      </c>
      <c r="BG90" s="525">
        <v>0</v>
      </c>
      <c r="BH90" s="525">
        <v>22.157</v>
      </c>
      <c r="BI90" s="525">
        <v>49.96</v>
      </c>
      <c r="BJ90" s="525">
        <v>49.96</v>
      </c>
      <c r="BK90" s="525">
        <v>49.96</v>
      </c>
      <c r="BL90" s="525">
        <v>49.96</v>
      </c>
      <c r="BM90" s="525">
        <v>49.96</v>
      </c>
      <c r="BN90" s="525">
        <v>49.96</v>
      </c>
      <c r="BO90" s="525">
        <v>49.96</v>
      </c>
      <c r="BP90" s="525">
        <v>49.96</v>
      </c>
      <c r="BQ90" s="525">
        <v>49.96</v>
      </c>
      <c r="BR90" s="525">
        <v>31.437000000000001</v>
      </c>
      <c r="BS90" s="525">
        <v>2.1589999999999998</v>
      </c>
      <c r="BT90" s="525">
        <v>0</v>
      </c>
      <c r="BU90" s="525">
        <v>0</v>
      </c>
      <c r="BV90" s="525">
        <v>0</v>
      </c>
      <c r="BW90" s="525">
        <v>0</v>
      </c>
      <c r="BX90" s="525">
        <v>0</v>
      </c>
      <c r="BY90" s="525">
        <v>21.058041666666664</v>
      </c>
      <c r="BZ90"/>
      <c r="CB90" s="604">
        <v>21</v>
      </c>
      <c r="CC90" s="605">
        <v>0</v>
      </c>
      <c r="CD90" s="605">
        <v>0</v>
      </c>
      <c r="CE90" s="605">
        <v>0</v>
      </c>
      <c r="CF90" s="605">
        <v>0</v>
      </c>
      <c r="CG90" s="605">
        <v>0</v>
      </c>
      <c r="CH90" s="605">
        <v>0</v>
      </c>
      <c r="CI90" s="605">
        <v>0</v>
      </c>
      <c r="CJ90" s="605">
        <v>0</v>
      </c>
      <c r="CK90" s="605">
        <v>0</v>
      </c>
      <c r="CL90" s="605">
        <v>0</v>
      </c>
      <c r="CM90" s="605">
        <v>0</v>
      </c>
      <c r="CN90" s="605">
        <v>0</v>
      </c>
      <c r="CO90" s="605">
        <v>0</v>
      </c>
      <c r="CS90" s="520" t="s">
        <v>406</v>
      </c>
      <c r="CT90" s="521">
        <f t="shared" si="49"/>
        <v>3.583333333333329</v>
      </c>
      <c r="CU90" s="522">
        <v>15</v>
      </c>
      <c r="CV90" s="523">
        <f t="shared" si="50"/>
        <v>87</v>
      </c>
      <c r="CW90" s="519">
        <f t="shared" si="52"/>
        <v>0.98191823899371067</v>
      </c>
      <c r="CX90" s="519">
        <f t="shared" si="51"/>
        <v>0.873344143081761</v>
      </c>
      <c r="CY90" s="519">
        <f t="shared" si="51"/>
        <v>0.98191823899371067</v>
      </c>
      <c r="CZ90" s="519">
        <f t="shared" si="51"/>
        <v>0.88636988993710686</v>
      </c>
      <c r="DA90" s="519">
        <f t="shared" si="51"/>
        <v>0.87191823899371068</v>
      </c>
      <c r="DB90" s="519">
        <f t="shared" si="51"/>
        <v>0.68054736635220126</v>
      </c>
      <c r="DC90" s="519">
        <f t="shared" si="51"/>
        <v>0.62672464622641511</v>
      </c>
      <c r="DD90" s="519">
        <f t="shared" si="51"/>
        <v>0.87259827044025151</v>
      </c>
      <c r="DE90" s="519">
        <f t="shared" si="51"/>
        <v>0.94285573899371067</v>
      </c>
      <c r="DF90" s="519">
        <f t="shared" si="51"/>
        <v>0.90441430817610069</v>
      </c>
      <c r="DG90" s="519">
        <f t="shared" si="51"/>
        <v>0.98191823899371067</v>
      </c>
      <c r="DH90" s="519">
        <f t="shared" si="51"/>
        <v>0.98191823899371067</v>
      </c>
    </row>
    <row r="91" spans="25:112">
      <c r="Y91" s="532"/>
      <c r="Z91" s="533"/>
      <c r="AZ91" s="518">
        <v>41361</v>
      </c>
      <c r="BA91" s="525">
        <v>0</v>
      </c>
      <c r="BB91" s="525">
        <v>0</v>
      </c>
      <c r="BC91" s="525">
        <v>0</v>
      </c>
      <c r="BD91" s="525">
        <v>0</v>
      </c>
      <c r="BE91" s="525">
        <v>0</v>
      </c>
      <c r="BF91" s="525">
        <v>0</v>
      </c>
      <c r="BG91" s="525">
        <v>0</v>
      </c>
      <c r="BH91" s="525">
        <v>21.786999999999999</v>
      </c>
      <c r="BI91" s="525">
        <v>49.96</v>
      </c>
      <c r="BJ91" s="525">
        <v>49.96</v>
      </c>
      <c r="BK91" s="525">
        <v>49.96</v>
      </c>
      <c r="BL91" s="525">
        <v>49.96</v>
      </c>
      <c r="BM91" s="525">
        <v>49.96</v>
      </c>
      <c r="BN91" s="525">
        <v>49.96</v>
      </c>
      <c r="BO91" s="525">
        <v>49.96</v>
      </c>
      <c r="BP91" s="525">
        <v>49.96</v>
      </c>
      <c r="BQ91" s="525">
        <v>49.96</v>
      </c>
      <c r="BR91" s="525">
        <v>31.338999999999999</v>
      </c>
      <c r="BS91" s="525">
        <v>1.7689999999999999</v>
      </c>
      <c r="BT91" s="525">
        <v>0</v>
      </c>
      <c r="BU91" s="525">
        <v>0</v>
      </c>
      <c r="BV91" s="525">
        <v>0</v>
      </c>
      <c r="BW91" s="525">
        <v>0</v>
      </c>
      <c r="BX91" s="525">
        <v>0</v>
      </c>
      <c r="BY91" s="525">
        <v>21.022291666666664</v>
      </c>
      <c r="BZ91"/>
      <c r="CB91" s="604">
        <v>22</v>
      </c>
      <c r="CC91" s="605">
        <v>0</v>
      </c>
      <c r="CD91" s="605">
        <v>0</v>
      </c>
      <c r="CE91" s="605">
        <v>0</v>
      </c>
      <c r="CF91" s="605">
        <v>0</v>
      </c>
      <c r="CG91" s="605">
        <v>0</v>
      </c>
      <c r="CH91" s="605">
        <v>0</v>
      </c>
      <c r="CI91" s="605">
        <v>0</v>
      </c>
      <c r="CJ91" s="605">
        <v>0</v>
      </c>
      <c r="CK91" s="605">
        <v>0</v>
      </c>
      <c r="CL91" s="605">
        <v>0</v>
      </c>
      <c r="CM91" s="605">
        <v>0</v>
      </c>
      <c r="CN91" s="605">
        <v>0</v>
      </c>
      <c r="CO91" s="605">
        <v>0</v>
      </c>
      <c r="CS91" s="520" t="s">
        <v>406</v>
      </c>
      <c r="CT91" s="521">
        <f t="shared" si="49"/>
        <v>3.6249999999999956</v>
      </c>
      <c r="CU91" s="522">
        <v>16</v>
      </c>
      <c r="CV91" s="523">
        <f t="shared" si="50"/>
        <v>88</v>
      </c>
      <c r="CW91" s="519">
        <f t="shared" si="52"/>
        <v>0.98191823899371067</v>
      </c>
      <c r="CX91" s="519">
        <f t="shared" si="51"/>
        <v>0.83660573899371071</v>
      </c>
      <c r="CY91" s="519">
        <f t="shared" si="51"/>
        <v>0.98191823899371067</v>
      </c>
      <c r="CZ91" s="519">
        <f t="shared" si="51"/>
        <v>0.90737028301886791</v>
      </c>
      <c r="DA91" s="519">
        <f t="shared" si="51"/>
        <v>0.8815448113207548</v>
      </c>
      <c r="DB91" s="519">
        <f t="shared" si="51"/>
        <v>0.67643966194968552</v>
      </c>
      <c r="DC91" s="519">
        <f t="shared" si="51"/>
        <v>0.49257566823899368</v>
      </c>
      <c r="DD91" s="519">
        <f t="shared" si="51"/>
        <v>0.87632861635220127</v>
      </c>
      <c r="DE91" s="519">
        <f t="shared" si="51"/>
        <v>0.95167551100628933</v>
      </c>
      <c r="DF91" s="519">
        <f t="shared" si="51"/>
        <v>0.93877751572327051</v>
      </c>
      <c r="DG91" s="519">
        <f t="shared" si="51"/>
        <v>0.98191823899371067</v>
      </c>
      <c r="DH91" s="519">
        <f t="shared" si="51"/>
        <v>0.98191823899371067</v>
      </c>
    </row>
    <row r="92" spans="25:112">
      <c r="Y92" s="532"/>
      <c r="Z92" s="533"/>
      <c r="AZ92" s="518">
        <v>41362</v>
      </c>
      <c r="BA92" s="525">
        <v>0</v>
      </c>
      <c r="BB92" s="525">
        <v>0</v>
      </c>
      <c r="BC92" s="525">
        <v>0</v>
      </c>
      <c r="BD92" s="525">
        <v>0</v>
      </c>
      <c r="BE92" s="525">
        <v>0</v>
      </c>
      <c r="BF92" s="525">
        <v>0</v>
      </c>
      <c r="BG92" s="525">
        <v>0</v>
      </c>
      <c r="BH92" s="525">
        <v>21.164000000000001</v>
      </c>
      <c r="BI92" s="525">
        <v>49.850999999999999</v>
      </c>
      <c r="BJ92" s="525">
        <v>49.96</v>
      </c>
      <c r="BK92" s="525">
        <v>49.96</v>
      </c>
      <c r="BL92" s="525">
        <v>49.96</v>
      </c>
      <c r="BM92" s="525">
        <v>49.96</v>
      </c>
      <c r="BN92" s="525">
        <v>49.96</v>
      </c>
      <c r="BO92" s="525">
        <v>49.96</v>
      </c>
      <c r="BP92" s="525">
        <v>49.96</v>
      </c>
      <c r="BQ92" s="525">
        <v>49.96</v>
      </c>
      <c r="BR92" s="525">
        <v>34.444000000000003</v>
      </c>
      <c r="BS92" s="525">
        <v>2.3410000000000002</v>
      </c>
      <c r="BT92" s="525">
        <v>0</v>
      </c>
      <c r="BU92" s="525">
        <v>0</v>
      </c>
      <c r="BV92" s="525">
        <v>0</v>
      </c>
      <c r="BW92" s="525">
        <v>0</v>
      </c>
      <c r="BX92" s="525">
        <v>0</v>
      </c>
      <c r="BY92" s="525">
        <v>21.145</v>
      </c>
      <c r="BZ92"/>
      <c r="CB92" s="604">
        <v>23</v>
      </c>
      <c r="CC92" s="605">
        <v>0</v>
      </c>
      <c r="CD92" s="605">
        <v>0</v>
      </c>
      <c r="CE92" s="605">
        <v>0</v>
      </c>
      <c r="CF92" s="605">
        <v>0</v>
      </c>
      <c r="CG92" s="605">
        <v>0</v>
      </c>
      <c r="CH92" s="605">
        <v>0</v>
      </c>
      <c r="CI92" s="605">
        <v>0</v>
      </c>
      <c r="CJ92" s="605">
        <v>0</v>
      </c>
      <c r="CK92" s="605">
        <v>0</v>
      </c>
      <c r="CL92" s="605">
        <v>0</v>
      </c>
      <c r="CM92" s="605">
        <v>0</v>
      </c>
      <c r="CN92" s="605">
        <v>0</v>
      </c>
      <c r="CO92" s="605">
        <v>0</v>
      </c>
      <c r="CS92" s="520" t="s">
        <v>406</v>
      </c>
      <c r="CT92" s="521">
        <f t="shared" si="49"/>
        <v>3.6666666666666621</v>
      </c>
      <c r="CU92" s="522">
        <v>17</v>
      </c>
      <c r="CV92" s="523">
        <f t="shared" si="50"/>
        <v>89</v>
      </c>
      <c r="CW92" s="519">
        <f t="shared" si="52"/>
        <v>0.98191823899371067</v>
      </c>
      <c r="CX92" s="519">
        <f t="shared" ref="CX92:CX99" si="53">CD117</f>
        <v>0.95810239779874196</v>
      </c>
      <c r="CY92" s="519">
        <f t="shared" ref="CY92:CY99" si="54">CE117</f>
        <v>0.98191823899371067</v>
      </c>
      <c r="CZ92" s="519">
        <f t="shared" ref="CZ92:CZ99" si="55">CF117</f>
        <v>0.8085888364779874</v>
      </c>
      <c r="DA92" s="519">
        <f t="shared" ref="DA92:DA99" si="56">CG117</f>
        <v>0.79181996855345904</v>
      </c>
      <c r="DB92" s="519">
        <f t="shared" ref="DB92:DB99" si="57">CH117</f>
        <v>0.58663522012578606</v>
      </c>
      <c r="DC92" s="519">
        <f t="shared" ref="DC92:DC99" si="58">CI117</f>
        <v>0.44058077830188674</v>
      </c>
      <c r="DD92" s="519">
        <f t="shared" ref="DD92:DD99" si="59">CJ117</f>
        <v>0.83908805031446543</v>
      </c>
      <c r="DE92" s="519">
        <f t="shared" ref="DE92:DE99" si="60">CK117</f>
        <v>0.94790192610062884</v>
      </c>
      <c r="DF92" s="519">
        <f t="shared" ref="DF92:DF99" si="61">CL117</f>
        <v>0.86514937106918244</v>
      </c>
      <c r="DG92" s="519">
        <f t="shared" ref="DG92:DG99" si="62">CM117</f>
        <v>0.98191823899371067</v>
      </c>
      <c r="DH92" s="519">
        <f t="shared" ref="DH92:DH99" si="63">CN117</f>
        <v>0.98191823899371067</v>
      </c>
    </row>
    <row r="93" spans="25:112">
      <c r="Y93" s="532"/>
      <c r="Z93" s="533"/>
      <c r="AZ93" s="518">
        <v>41363</v>
      </c>
      <c r="BA93" s="525">
        <v>0</v>
      </c>
      <c r="BB93" s="525">
        <v>0</v>
      </c>
      <c r="BC93" s="525">
        <v>0</v>
      </c>
      <c r="BD93" s="525">
        <v>0</v>
      </c>
      <c r="BE93" s="525">
        <v>0</v>
      </c>
      <c r="BF93" s="525">
        <v>0</v>
      </c>
      <c r="BG93" s="525">
        <v>0</v>
      </c>
      <c r="BH93" s="525">
        <v>20.948</v>
      </c>
      <c r="BI93" s="525">
        <v>49.96</v>
      </c>
      <c r="BJ93" s="525">
        <v>49.96</v>
      </c>
      <c r="BK93" s="525">
        <v>49.96</v>
      </c>
      <c r="BL93" s="525">
        <v>49.96</v>
      </c>
      <c r="BM93" s="525">
        <v>49.96</v>
      </c>
      <c r="BN93" s="525">
        <v>49.96</v>
      </c>
      <c r="BO93" s="525">
        <v>49.96</v>
      </c>
      <c r="BP93" s="525">
        <v>49.96</v>
      </c>
      <c r="BQ93" s="525">
        <v>45.246000000000002</v>
      </c>
      <c r="BR93" s="525">
        <v>32.216000000000001</v>
      </c>
      <c r="BS93" s="525">
        <v>2.27</v>
      </c>
      <c r="BT93" s="525">
        <v>0</v>
      </c>
      <c r="BU93" s="525">
        <v>0</v>
      </c>
      <c r="BV93" s="525">
        <v>0</v>
      </c>
      <c r="BW93" s="525">
        <v>0</v>
      </c>
      <c r="BX93" s="525">
        <v>0</v>
      </c>
      <c r="BY93" s="525">
        <v>20.848333333333329</v>
      </c>
      <c r="BZ93"/>
      <c r="CB93" s="604">
        <v>24</v>
      </c>
      <c r="CC93" s="605">
        <v>0</v>
      </c>
      <c r="CD93" s="605">
        <v>0</v>
      </c>
      <c r="CE93" s="605">
        <v>0</v>
      </c>
      <c r="CF93" s="605">
        <v>0</v>
      </c>
      <c r="CG93" s="605">
        <v>0</v>
      </c>
      <c r="CH93" s="605">
        <v>0</v>
      </c>
      <c r="CI93" s="605">
        <v>0</v>
      </c>
      <c r="CJ93" s="605">
        <v>0</v>
      </c>
      <c r="CK93" s="605">
        <v>0</v>
      </c>
      <c r="CL93" s="605">
        <v>0</v>
      </c>
      <c r="CM93" s="605">
        <v>0</v>
      </c>
      <c r="CN93" s="605">
        <v>0</v>
      </c>
      <c r="CO93" s="605">
        <v>0</v>
      </c>
      <c r="CS93" s="520" t="s">
        <v>406</v>
      </c>
      <c r="CT93" s="521">
        <f t="shared" si="49"/>
        <v>3.7083333333333286</v>
      </c>
      <c r="CU93" s="522">
        <v>18</v>
      </c>
      <c r="CV93" s="523">
        <f t="shared" si="50"/>
        <v>90</v>
      </c>
      <c r="CW93" s="519">
        <f t="shared" si="52"/>
        <v>0.96182389937106927</v>
      </c>
      <c r="CX93" s="519">
        <f t="shared" si="53"/>
        <v>0.92333431603773575</v>
      </c>
      <c r="CY93" s="519">
        <f t="shared" si="54"/>
        <v>0.80378832547169821</v>
      </c>
      <c r="CZ93" s="519">
        <f t="shared" si="55"/>
        <v>0.38453714622641505</v>
      </c>
      <c r="DA93" s="519">
        <f t="shared" si="56"/>
        <v>0.17077044025157234</v>
      </c>
      <c r="DB93" s="519">
        <f t="shared" si="57"/>
        <v>9.7184551886792439E-2</v>
      </c>
      <c r="DC93" s="519">
        <f t="shared" si="58"/>
        <v>0.14238404088050313</v>
      </c>
      <c r="DD93" s="519">
        <f t="shared" si="59"/>
        <v>0.34844732704402515</v>
      </c>
      <c r="DE93" s="519">
        <f t="shared" si="60"/>
        <v>0.59973958333333333</v>
      </c>
      <c r="DF93" s="519">
        <f t="shared" si="61"/>
        <v>0.69402122641509423</v>
      </c>
      <c r="DG93" s="519">
        <f t="shared" si="62"/>
        <v>0.9232900943396225</v>
      </c>
      <c r="DH93" s="519">
        <f t="shared" si="63"/>
        <v>0.92179147012578611</v>
      </c>
    </row>
    <row r="94" spans="25:112">
      <c r="AZ94" s="518">
        <v>41364</v>
      </c>
      <c r="BA94" s="525">
        <v>0</v>
      </c>
      <c r="BB94" s="525">
        <v>0</v>
      </c>
      <c r="BC94" s="525">
        <v>0</v>
      </c>
      <c r="BD94" s="525">
        <v>0</v>
      </c>
      <c r="BE94" s="525">
        <v>0</v>
      </c>
      <c r="BF94" s="525">
        <v>0</v>
      </c>
      <c r="BG94" s="525">
        <v>0</v>
      </c>
      <c r="BH94" s="525">
        <v>20.366</v>
      </c>
      <c r="BI94" s="525">
        <v>49.66</v>
      </c>
      <c r="BJ94" s="525">
        <v>49.96</v>
      </c>
      <c r="BK94" s="525">
        <v>49.96</v>
      </c>
      <c r="BL94" s="525">
        <v>49.96</v>
      </c>
      <c r="BM94" s="525">
        <v>49.96</v>
      </c>
      <c r="BN94" s="525">
        <v>49.96</v>
      </c>
      <c r="BO94" s="525">
        <v>49.96</v>
      </c>
      <c r="BP94" s="525">
        <v>49.96</v>
      </c>
      <c r="BQ94" s="525">
        <v>49.96</v>
      </c>
      <c r="BR94" s="525">
        <v>32.148000000000003</v>
      </c>
      <c r="BS94" s="525">
        <v>2.0409999999999999</v>
      </c>
      <c r="BT94" s="525">
        <v>0</v>
      </c>
      <c r="BU94" s="525">
        <v>0</v>
      </c>
      <c r="BV94" s="525">
        <v>0</v>
      </c>
      <c r="BW94" s="525">
        <v>0</v>
      </c>
      <c r="BX94" s="525">
        <v>0</v>
      </c>
      <c r="BY94" s="525">
        <v>20.995624999999997</v>
      </c>
      <c r="BZ94"/>
      <c r="CB94" s="604" t="s">
        <v>395</v>
      </c>
      <c r="CC94" s="605">
        <v>0.43206744763241356</v>
      </c>
      <c r="CD94" s="605">
        <v>0.45455878619627915</v>
      </c>
      <c r="CE94" s="605">
        <v>0.42861719159460182</v>
      </c>
      <c r="CF94" s="605">
        <v>0.30294545171645698</v>
      </c>
      <c r="CG94" s="605">
        <v>0.24082268736897283</v>
      </c>
      <c r="CH94" s="605">
        <v>0.19954785360980076</v>
      </c>
      <c r="CI94" s="605">
        <v>0.20183737879979033</v>
      </c>
      <c r="CJ94" s="605">
        <v>0.36508553622903556</v>
      </c>
      <c r="CK94" s="605">
        <v>0.31379776352856398</v>
      </c>
      <c r="CL94" s="605">
        <v>0.38583947523584927</v>
      </c>
      <c r="CM94" s="605">
        <v>0.47558322073178744</v>
      </c>
      <c r="CN94" s="605">
        <v>0.48523562385351177</v>
      </c>
      <c r="CO94" s="605">
        <v>0.35399180397777358</v>
      </c>
      <c r="CS94" s="520" t="s">
        <v>406</v>
      </c>
      <c r="CT94" s="521">
        <f t="shared" si="49"/>
        <v>3.7499999999999951</v>
      </c>
      <c r="CU94" s="522">
        <v>19</v>
      </c>
      <c r="CV94" s="523">
        <f t="shared" si="50"/>
        <v>91</v>
      </c>
      <c r="CW94" s="519">
        <f t="shared" si="52"/>
        <v>0.52869889937106918</v>
      </c>
      <c r="CX94" s="519">
        <f t="shared" si="53"/>
        <v>0.36528596698113203</v>
      </c>
      <c r="CY94" s="519">
        <f t="shared" si="54"/>
        <v>0.1242384040880503</v>
      </c>
      <c r="CZ94" s="519">
        <f t="shared" si="55"/>
        <v>5.7911753144654094E-3</v>
      </c>
      <c r="DA94" s="519">
        <f t="shared" si="56"/>
        <v>0</v>
      </c>
      <c r="DB94" s="519">
        <f t="shared" si="57"/>
        <v>0</v>
      </c>
      <c r="DC94" s="519">
        <f t="shared" si="58"/>
        <v>0</v>
      </c>
      <c r="DD94" s="519">
        <f t="shared" si="59"/>
        <v>0</v>
      </c>
      <c r="DE94" s="519">
        <f t="shared" si="60"/>
        <v>1.913325471698113E-2</v>
      </c>
      <c r="DF94" s="519">
        <f t="shared" si="61"/>
        <v>7.8785377358490574E-2</v>
      </c>
      <c r="DG94" s="519">
        <f t="shared" si="62"/>
        <v>0.24657036163522011</v>
      </c>
      <c r="DH94" s="519">
        <f t="shared" si="63"/>
        <v>0.40014249213836472</v>
      </c>
    </row>
    <row r="95" spans="25:112">
      <c r="AZ95" s="518">
        <v>41365</v>
      </c>
      <c r="BA95" s="525">
        <v>0</v>
      </c>
      <c r="BB95" s="525">
        <v>0</v>
      </c>
      <c r="BC95" s="525">
        <v>0</v>
      </c>
      <c r="BD95" s="525">
        <v>0</v>
      </c>
      <c r="BE95" s="525">
        <v>0</v>
      </c>
      <c r="BF95" s="525">
        <v>0</v>
      </c>
      <c r="BG95" s="525">
        <v>0</v>
      </c>
      <c r="BH95" s="525">
        <v>20.826000000000001</v>
      </c>
      <c r="BI95" s="525">
        <v>49.929000000000002</v>
      </c>
      <c r="BJ95" s="525">
        <v>49.96</v>
      </c>
      <c r="BK95" s="525">
        <v>49.96</v>
      </c>
      <c r="BL95" s="525">
        <v>49.96</v>
      </c>
      <c r="BM95" s="525">
        <v>49.96</v>
      </c>
      <c r="BN95" s="525">
        <v>49.96</v>
      </c>
      <c r="BO95" s="525">
        <v>49.96</v>
      </c>
      <c r="BP95" s="525">
        <v>49.96</v>
      </c>
      <c r="BQ95" s="525">
        <v>49.96</v>
      </c>
      <c r="BR95" s="525">
        <v>33.258000000000003</v>
      </c>
      <c r="BS95" s="525">
        <v>1.6779999999999999</v>
      </c>
      <c r="BT95" s="525">
        <v>0</v>
      </c>
      <c r="BU95" s="525">
        <v>0</v>
      </c>
      <c r="BV95" s="525">
        <v>0</v>
      </c>
      <c r="BW95" s="525">
        <v>0</v>
      </c>
      <c r="BX95" s="525">
        <v>0</v>
      </c>
      <c r="BY95" s="525">
        <v>21.057124999999996</v>
      </c>
      <c r="BZ95"/>
      <c r="CS95" s="520" t="s">
        <v>406</v>
      </c>
      <c r="CT95" s="521">
        <f t="shared" si="49"/>
        <v>3.7916666666666616</v>
      </c>
      <c r="CU95" s="522">
        <v>20</v>
      </c>
      <c r="CV95" s="523">
        <f t="shared" si="50"/>
        <v>92</v>
      </c>
      <c r="CW95" s="519">
        <f t="shared" si="52"/>
        <v>1.6816823899371069E-2</v>
      </c>
      <c r="CX95" s="519">
        <f t="shared" si="53"/>
        <v>1.0028498427672955E-3</v>
      </c>
      <c r="CY95" s="519">
        <f t="shared" si="54"/>
        <v>0</v>
      </c>
      <c r="CZ95" s="519">
        <f t="shared" si="55"/>
        <v>0</v>
      </c>
      <c r="DA95" s="519">
        <f t="shared" si="56"/>
        <v>0</v>
      </c>
      <c r="DB95" s="519">
        <f t="shared" si="57"/>
        <v>0</v>
      </c>
      <c r="DC95" s="519">
        <f t="shared" si="58"/>
        <v>0</v>
      </c>
      <c r="DD95" s="519">
        <f t="shared" si="59"/>
        <v>0</v>
      </c>
      <c r="DE95" s="519">
        <f t="shared" si="60"/>
        <v>0</v>
      </c>
      <c r="DF95" s="519">
        <f t="shared" si="61"/>
        <v>0</v>
      </c>
      <c r="DG95" s="519">
        <f t="shared" si="62"/>
        <v>0</v>
      </c>
      <c r="DH95" s="519">
        <f t="shared" si="63"/>
        <v>2.9780856918238991E-3</v>
      </c>
    </row>
    <row r="96" spans="25:112">
      <c r="AZ96" s="518">
        <v>41366</v>
      </c>
      <c r="BA96" s="525">
        <v>0</v>
      </c>
      <c r="BB96" s="525">
        <v>0</v>
      </c>
      <c r="BC96" s="525">
        <v>0</v>
      </c>
      <c r="BD96" s="525">
        <v>0</v>
      </c>
      <c r="BE96" s="525">
        <v>0</v>
      </c>
      <c r="BF96" s="525">
        <v>0</v>
      </c>
      <c r="BG96" s="525">
        <v>0</v>
      </c>
      <c r="BH96" s="525">
        <v>20.684999999999999</v>
      </c>
      <c r="BI96" s="525">
        <v>49.96</v>
      </c>
      <c r="BJ96" s="525">
        <v>49.96</v>
      </c>
      <c r="BK96" s="525">
        <v>49.96</v>
      </c>
      <c r="BL96" s="525">
        <v>49.96</v>
      </c>
      <c r="BM96" s="525">
        <v>49.96</v>
      </c>
      <c r="BN96" s="525">
        <v>49.96</v>
      </c>
      <c r="BO96" s="525">
        <v>49.96</v>
      </c>
      <c r="BP96" s="525">
        <v>49.96</v>
      </c>
      <c r="BQ96" s="525">
        <v>49.96</v>
      </c>
      <c r="BR96" s="525">
        <v>30.891999999999999</v>
      </c>
      <c r="BS96" s="525">
        <v>1.411</v>
      </c>
      <c r="BT96" s="525">
        <v>0</v>
      </c>
      <c r="BU96" s="525">
        <v>0</v>
      </c>
      <c r="BV96" s="525">
        <v>0</v>
      </c>
      <c r="BW96" s="525">
        <v>0</v>
      </c>
      <c r="BX96" s="525">
        <v>0</v>
      </c>
      <c r="BY96" s="525">
        <v>20.942833333333329</v>
      </c>
      <c r="BZ96"/>
      <c r="CS96" s="520" t="s">
        <v>406</v>
      </c>
      <c r="CT96" s="521">
        <f t="shared" si="49"/>
        <v>3.8333333333333282</v>
      </c>
      <c r="CU96" s="522">
        <v>21</v>
      </c>
      <c r="CV96" s="523">
        <f t="shared" si="50"/>
        <v>93</v>
      </c>
      <c r="CW96" s="519">
        <f t="shared" si="52"/>
        <v>0</v>
      </c>
      <c r="CX96" s="519">
        <f t="shared" si="53"/>
        <v>0</v>
      </c>
      <c r="CY96" s="519">
        <f t="shared" si="54"/>
        <v>0</v>
      </c>
      <c r="CZ96" s="519">
        <f t="shared" si="55"/>
        <v>0</v>
      </c>
      <c r="DA96" s="519">
        <f t="shared" si="56"/>
        <v>0</v>
      </c>
      <c r="DB96" s="519">
        <f t="shared" si="57"/>
        <v>0</v>
      </c>
      <c r="DC96" s="519">
        <f t="shared" si="58"/>
        <v>0</v>
      </c>
      <c r="DD96" s="519">
        <f t="shared" si="59"/>
        <v>0</v>
      </c>
      <c r="DE96" s="519">
        <f t="shared" si="60"/>
        <v>0</v>
      </c>
      <c r="DF96" s="519">
        <f t="shared" si="61"/>
        <v>0</v>
      </c>
      <c r="DG96" s="519">
        <f t="shared" si="62"/>
        <v>0</v>
      </c>
      <c r="DH96" s="519">
        <f t="shared" si="63"/>
        <v>0</v>
      </c>
    </row>
    <row r="97" spans="52:112">
      <c r="AZ97" s="518">
        <v>41367</v>
      </c>
      <c r="BA97" s="525">
        <v>0</v>
      </c>
      <c r="BB97" s="525">
        <v>0</v>
      </c>
      <c r="BC97" s="525">
        <v>0</v>
      </c>
      <c r="BD97" s="525">
        <v>0</v>
      </c>
      <c r="BE97" s="525">
        <v>0</v>
      </c>
      <c r="BF97" s="525">
        <v>0</v>
      </c>
      <c r="BG97" s="525">
        <v>0</v>
      </c>
      <c r="BH97" s="525">
        <v>20.536999999999999</v>
      </c>
      <c r="BI97" s="525">
        <v>49.96</v>
      </c>
      <c r="BJ97" s="525">
        <v>49.96</v>
      </c>
      <c r="BK97" s="525">
        <v>49.96</v>
      </c>
      <c r="BL97" s="525">
        <v>49.96</v>
      </c>
      <c r="BM97" s="525">
        <v>49.96</v>
      </c>
      <c r="BN97" s="525">
        <v>49.96</v>
      </c>
      <c r="BO97" s="525">
        <v>49.96</v>
      </c>
      <c r="BP97" s="525">
        <v>49.96</v>
      </c>
      <c r="BQ97" s="525">
        <v>49.96</v>
      </c>
      <c r="BR97" s="525">
        <v>32.085999999999999</v>
      </c>
      <c r="BS97" s="525">
        <v>1.22</v>
      </c>
      <c r="BT97" s="525">
        <v>0</v>
      </c>
      <c r="BU97" s="525">
        <v>0</v>
      </c>
      <c r="BV97" s="525">
        <v>0</v>
      </c>
      <c r="BW97" s="525">
        <v>0</v>
      </c>
      <c r="BX97" s="525">
        <v>0</v>
      </c>
      <c r="BY97" s="525">
        <v>20.978458333333332</v>
      </c>
      <c r="BZ97"/>
      <c r="CB97" s="602" t="s">
        <v>401</v>
      </c>
      <c r="CC97" s="604">
        <v>5</v>
      </c>
      <c r="CS97" s="520" t="s">
        <v>406</v>
      </c>
      <c r="CT97" s="521">
        <f t="shared" si="49"/>
        <v>3.8749999999999947</v>
      </c>
      <c r="CU97" s="522">
        <v>22</v>
      </c>
      <c r="CV97" s="523">
        <f t="shared" si="50"/>
        <v>94</v>
      </c>
      <c r="CW97" s="519">
        <f t="shared" si="52"/>
        <v>0</v>
      </c>
      <c r="CX97" s="519">
        <f t="shared" si="53"/>
        <v>0</v>
      </c>
      <c r="CY97" s="519">
        <f t="shared" si="54"/>
        <v>0</v>
      </c>
      <c r="CZ97" s="519">
        <f t="shared" si="55"/>
        <v>0</v>
      </c>
      <c r="DA97" s="519">
        <f t="shared" si="56"/>
        <v>0</v>
      </c>
      <c r="DB97" s="519">
        <f t="shared" si="57"/>
        <v>0</v>
      </c>
      <c r="DC97" s="519">
        <f t="shared" si="58"/>
        <v>0</v>
      </c>
      <c r="DD97" s="519">
        <f t="shared" si="59"/>
        <v>0</v>
      </c>
      <c r="DE97" s="519">
        <f t="shared" si="60"/>
        <v>0</v>
      </c>
      <c r="DF97" s="519">
        <f t="shared" si="61"/>
        <v>0</v>
      </c>
      <c r="DG97" s="519">
        <f t="shared" si="62"/>
        <v>0</v>
      </c>
      <c r="DH97" s="519">
        <f t="shared" si="63"/>
        <v>0</v>
      </c>
    </row>
    <row r="98" spans="52:112">
      <c r="AZ98" s="518">
        <v>41368</v>
      </c>
      <c r="BA98" s="525">
        <v>0</v>
      </c>
      <c r="BB98" s="525">
        <v>0</v>
      </c>
      <c r="BC98" s="525">
        <v>0</v>
      </c>
      <c r="BD98" s="525">
        <v>0</v>
      </c>
      <c r="BE98" s="525">
        <v>0</v>
      </c>
      <c r="BF98" s="525">
        <v>0</v>
      </c>
      <c r="BG98" s="525">
        <v>0</v>
      </c>
      <c r="BH98" s="525">
        <v>20.175000000000001</v>
      </c>
      <c r="BI98" s="525">
        <v>49.710999999999999</v>
      </c>
      <c r="BJ98" s="525">
        <v>49.96</v>
      </c>
      <c r="BK98" s="525">
        <v>49.96</v>
      </c>
      <c r="BL98" s="525">
        <v>49.96</v>
      </c>
      <c r="BM98" s="525">
        <v>49.96</v>
      </c>
      <c r="BN98" s="525">
        <v>49.96</v>
      </c>
      <c r="BO98" s="525">
        <v>49.96</v>
      </c>
      <c r="BP98" s="525">
        <v>49.96</v>
      </c>
      <c r="BQ98" s="525">
        <v>49.96</v>
      </c>
      <c r="BR98" s="525">
        <v>31.117999999999999</v>
      </c>
      <c r="BS98" s="525">
        <v>1.1020000000000001</v>
      </c>
      <c r="BT98" s="525">
        <v>0</v>
      </c>
      <c r="BU98" s="525">
        <v>0</v>
      </c>
      <c r="BV98" s="525">
        <v>0</v>
      </c>
      <c r="BW98" s="525">
        <v>0</v>
      </c>
      <c r="BX98" s="525">
        <v>0</v>
      </c>
      <c r="BY98" s="525">
        <v>20.907749999999997</v>
      </c>
      <c r="BZ98"/>
      <c r="CS98" s="520" t="s">
        <v>406</v>
      </c>
      <c r="CT98" s="521">
        <f t="shared" si="49"/>
        <v>3.9166666666666612</v>
      </c>
      <c r="CU98" s="522">
        <v>23</v>
      </c>
      <c r="CV98" s="523">
        <f t="shared" si="50"/>
        <v>95</v>
      </c>
      <c r="CW98" s="519">
        <f t="shared" si="52"/>
        <v>0</v>
      </c>
      <c r="CX98" s="519">
        <f t="shared" si="53"/>
        <v>0</v>
      </c>
      <c r="CY98" s="519">
        <f t="shared" si="54"/>
        <v>0</v>
      </c>
      <c r="CZ98" s="519">
        <f t="shared" si="55"/>
        <v>0</v>
      </c>
      <c r="DA98" s="519">
        <f t="shared" si="56"/>
        <v>0</v>
      </c>
      <c r="DB98" s="519">
        <f t="shared" si="57"/>
        <v>0</v>
      </c>
      <c r="DC98" s="519">
        <f t="shared" si="58"/>
        <v>0</v>
      </c>
      <c r="DD98" s="519">
        <f t="shared" si="59"/>
        <v>0</v>
      </c>
      <c r="DE98" s="519">
        <f t="shared" si="60"/>
        <v>0</v>
      </c>
      <c r="DF98" s="519">
        <f t="shared" si="61"/>
        <v>0</v>
      </c>
      <c r="DG98" s="519">
        <f t="shared" si="62"/>
        <v>0</v>
      </c>
      <c r="DH98" s="519">
        <f t="shared" si="63"/>
        <v>0</v>
      </c>
    </row>
    <row r="99" spans="52:112">
      <c r="AZ99" s="518">
        <v>41369</v>
      </c>
      <c r="BA99" s="525">
        <v>0</v>
      </c>
      <c r="BB99" s="525">
        <v>0</v>
      </c>
      <c r="BC99" s="525">
        <v>0</v>
      </c>
      <c r="BD99" s="525">
        <v>0</v>
      </c>
      <c r="BE99" s="525">
        <v>0</v>
      </c>
      <c r="BF99" s="525">
        <v>0</v>
      </c>
      <c r="BG99" s="525">
        <v>0</v>
      </c>
      <c r="BH99" s="525">
        <v>8.7919999999999998</v>
      </c>
      <c r="BI99" s="525">
        <v>29.824000000000002</v>
      </c>
      <c r="BJ99" s="525">
        <v>49.213000000000001</v>
      </c>
      <c r="BK99" s="525">
        <v>49.96</v>
      </c>
      <c r="BL99" s="525">
        <v>49.1</v>
      </c>
      <c r="BM99" s="525">
        <v>36.854999999999997</v>
      </c>
      <c r="BN99" s="525">
        <v>41.26</v>
      </c>
      <c r="BO99" s="525">
        <v>49.96</v>
      </c>
      <c r="BP99" s="525">
        <v>49.96</v>
      </c>
      <c r="BQ99" s="525">
        <v>49.96</v>
      </c>
      <c r="BR99" s="525">
        <v>31.466999999999999</v>
      </c>
      <c r="BS99" s="525">
        <v>1.034</v>
      </c>
      <c r="BT99" s="525">
        <v>0</v>
      </c>
      <c r="BU99" s="525">
        <v>0</v>
      </c>
      <c r="BV99" s="525">
        <v>0</v>
      </c>
      <c r="BW99" s="525">
        <v>0</v>
      </c>
      <c r="BX99" s="525">
        <v>0</v>
      </c>
      <c r="BY99" s="525">
        <v>18.641041666666663</v>
      </c>
      <c r="BZ99"/>
      <c r="CB99" s="602" t="s">
        <v>402</v>
      </c>
      <c r="CC99" s="602" t="s">
        <v>396</v>
      </c>
      <c r="CS99" s="520" t="s">
        <v>406</v>
      </c>
      <c r="CT99" s="521">
        <f t="shared" si="49"/>
        <v>3.9583333333333277</v>
      </c>
      <c r="CU99" s="522">
        <v>24</v>
      </c>
      <c r="CV99" s="523">
        <f t="shared" si="50"/>
        <v>96</v>
      </c>
      <c r="CW99" s="519">
        <f t="shared" si="52"/>
        <v>0</v>
      </c>
      <c r="CX99" s="519">
        <f t="shared" si="53"/>
        <v>0</v>
      </c>
      <c r="CY99" s="519">
        <f t="shared" si="54"/>
        <v>0</v>
      </c>
      <c r="CZ99" s="519">
        <f t="shared" si="55"/>
        <v>0</v>
      </c>
      <c r="DA99" s="519">
        <f t="shared" si="56"/>
        <v>0</v>
      </c>
      <c r="DB99" s="519">
        <f t="shared" si="57"/>
        <v>0</v>
      </c>
      <c r="DC99" s="519">
        <f t="shared" si="58"/>
        <v>0</v>
      </c>
      <c r="DD99" s="519">
        <f t="shared" si="59"/>
        <v>0</v>
      </c>
      <c r="DE99" s="519">
        <f t="shared" si="60"/>
        <v>0</v>
      </c>
      <c r="DF99" s="519">
        <f t="shared" si="61"/>
        <v>0</v>
      </c>
      <c r="DG99" s="519">
        <f t="shared" si="62"/>
        <v>0</v>
      </c>
      <c r="DH99" s="519">
        <f t="shared" si="63"/>
        <v>0</v>
      </c>
    </row>
    <row r="100" spans="52:112">
      <c r="AZ100" s="518">
        <v>41370</v>
      </c>
      <c r="BA100" s="525">
        <v>0</v>
      </c>
      <c r="BB100" s="525">
        <v>0</v>
      </c>
      <c r="BC100" s="525">
        <v>0</v>
      </c>
      <c r="BD100" s="525">
        <v>0</v>
      </c>
      <c r="BE100" s="525">
        <v>0</v>
      </c>
      <c r="BF100" s="525">
        <v>0</v>
      </c>
      <c r="BG100" s="525">
        <v>0</v>
      </c>
      <c r="BH100" s="525">
        <v>20.588000000000001</v>
      </c>
      <c r="BI100" s="525">
        <v>49.680999999999997</v>
      </c>
      <c r="BJ100" s="525">
        <v>49.96</v>
      </c>
      <c r="BK100" s="525">
        <v>49.96</v>
      </c>
      <c r="BL100" s="525">
        <v>49.96</v>
      </c>
      <c r="BM100" s="525">
        <v>49.96</v>
      </c>
      <c r="BN100" s="525">
        <v>49.96</v>
      </c>
      <c r="BO100" s="525">
        <v>49.96</v>
      </c>
      <c r="BP100" s="525">
        <v>49.96</v>
      </c>
      <c r="BQ100" s="525">
        <v>49.96</v>
      </c>
      <c r="BR100" s="525">
        <v>30.975999999999999</v>
      </c>
      <c r="BS100" s="525">
        <v>0.91790000000000005</v>
      </c>
      <c r="BT100" s="525">
        <v>0</v>
      </c>
      <c r="BU100" s="525">
        <v>0</v>
      </c>
      <c r="BV100" s="525">
        <v>0</v>
      </c>
      <c r="BW100" s="525">
        <v>0</v>
      </c>
      <c r="BX100" s="525">
        <v>0</v>
      </c>
      <c r="BY100" s="525">
        <v>20.91012083333333</v>
      </c>
      <c r="BZ100"/>
      <c r="CB100" s="602" t="s">
        <v>394</v>
      </c>
      <c r="CC100" s="602">
        <v>1</v>
      </c>
      <c r="CD100" s="602">
        <v>2</v>
      </c>
      <c r="CE100" s="602">
        <v>3</v>
      </c>
      <c r="CF100" s="602">
        <v>4</v>
      </c>
      <c r="CG100" s="602">
        <v>5</v>
      </c>
      <c r="CH100" s="602">
        <v>6</v>
      </c>
      <c r="CI100" s="602">
        <v>7</v>
      </c>
      <c r="CJ100" s="602">
        <v>8</v>
      </c>
      <c r="CK100" s="602">
        <v>9</v>
      </c>
      <c r="CL100" s="602">
        <v>10</v>
      </c>
      <c r="CM100" s="602">
        <v>11</v>
      </c>
      <c r="CN100" s="602">
        <v>12</v>
      </c>
      <c r="CO100" s="602" t="s">
        <v>395</v>
      </c>
      <c r="CS100" s="520" t="s">
        <v>407</v>
      </c>
      <c r="CT100" s="521">
        <f t="shared" si="49"/>
        <v>3.9999999999999942</v>
      </c>
      <c r="CU100" s="522">
        <v>1</v>
      </c>
      <c r="CV100" s="523">
        <f t="shared" si="50"/>
        <v>97</v>
      </c>
      <c r="CW100" s="519">
        <f>CC132</f>
        <v>0</v>
      </c>
      <c r="CX100" s="519">
        <f t="shared" ref="CX100:DH115" si="64">CD132</f>
        <v>0</v>
      </c>
      <c r="CY100" s="519">
        <f t="shared" si="64"/>
        <v>0</v>
      </c>
      <c r="CZ100" s="519">
        <f t="shared" si="64"/>
        <v>0</v>
      </c>
      <c r="DA100" s="519">
        <f t="shared" si="64"/>
        <v>0</v>
      </c>
      <c r="DB100" s="519">
        <f t="shared" si="64"/>
        <v>0</v>
      </c>
      <c r="DC100" s="519">
        <f t="shared" si="64"/>
        <v>0</v>
      </c>
      <c r="DD100" s="519">
        <f t="shared" si="64"/>
        <v>0</v>
      </c>
      <c r="DE100" s="519">
        <f t="shared" si="64"/>
        <v>0</v>
      </c>
      <c r="DF100" s="519">
        <f t="shared" si="64"/>
        <v>0</v>
      </c>
      <c r="DG100" s="519">
        <f t="shared" si="64"/>
        <v>0</v>
      </c>
      <c r="DH100" s="519">
        <f t="shared" si="64"/>
        <v>0</v>
      </c>
    </row>
    <row r="101" spans="52:112">
      <c r="AZ101" s="518">
        <v>41371</v>
      </c>
      <c r="BA101" s="525">
        <v>0</v>
      </c>
      <c r="BB101" s="525">
        <v>0</v>
      </c>
      <c r="BC101" s="525">
        <v>0</v>
      </c>
      <c r="BD101" s="525">
        <v>0</v>
      </c>
      <c r="BE101" s="525">
        <v>0</v>
      </c>
      <c r="BF101" s="525">
        <v>0</v>
      </c>
      <c r="BG101" s="525">
        <v>0</v>
      </c>
      <c r="BH101" s="525">
        <v>19.899999999999999</v>
      </c>
      <c r="BI101" s="525">
        <v>49.96</v>
      </c>
      <c r="BJ101" s="525">
        <v>49.96</v>
      </c>
      <c r="BK101" s="525">
        <v>49.96</v>
      </c>
      <c r="BL101" s="525">
        <v>49.96</v>
      </c>
      <c r="BM101" s="525">
        <v>49.96</v>
      </c>
      <c r="BN101" s="525">
        <v>49.96</v>
      </c>
      <c r="BO101" s="525">
        <v>49.96</v>
      </c>
      <c r="BP101" s="525">
        <v>49.96</v>
      </c>
      <c r="BQ101" s="525">
        <v>49.96</v>
      </c>
      <c r="BR101" s="525">
        <v>29.260999999999999</v>
      </c>
      <c r="BS101" s="525">
        <v>0.66959999999999997</v>
      </c>
      <c r="BT101" s="525">
        <v>0</v>
      </c>
      <c r="BU101" s="525">
        <v>0</v>
      </c>
      <c r="BV101" s="525">
        <v>0</v>
      </c>
      <c r="BW101" s="525">
        <v>0</v>
      </c>
      <c r="BX101" s="525">
        <v>0</v>
      </c>
      <c r="BY101" s="525">
        <v>20.811274999999998</v>
      </c>
      <c r="BZ101"/>
      <c r="CB101" s="604">
        <v>1</v>
      </c>
      <c r="CC101" s="605">
        <v>0</v>
      </c>
      <c r="CD101" s="605">
        <v>0</v>
      </c>
      <c r="CE101" s="605">
        <v>0</v>
      </c>
      <c r="CF101" s="605">
        <v>0</v>
      </c>
      <c r="CG101" s="605">
        <v>0</v>
      </c>
      <c r="CH101" s="605">
        <v>0</v>
      </c>
      <c r="CI101" s="605">
        <v>0</v>
      </c>
      <c r="CJ101" s="605">
        <v>0</v>
      </c>
      <c r="CK101" s="605">
        <v>0</v>
      </c>
      <c r="CL101" s="605">
        <v>0</v>
      </c>
      <c r="CM101" s="605">
        <v>0</v>
      </c>
      <c r="CN101" s="605">
        <v>0</v>
      </c>
      <c r="CO101" s="605">
        <v>0</v>
      </c>
      <c r="CS101" s="520" t="s">
        <v>407</v>
      </c>
      <c r="CT101" s="521">
        <f t="shared" si="49"/>
        <v>4.0416666666666607</v>
      </c>
      <c r="CU101" s="522">
        <v>2</v>
      </c>
      <c r="CV101" s="523">
        <f t="shared" si="50"/>
        <v>98</v>
      </c>
      <c r="CW101" s="519">
        <f t="shared" ref="CW101:CW123" si="65">CC133</f>
        <v>0</v>
      </c>
      <c r="CX101" s="519">
        <f t="shared" si="64"/>
        <v>0</v>
      </c>
      <c r="CY101" s="519">
        <f t="shared" si="64"/>
        <v>0</v>
      </c>
      <c r="CZ101" s="519">
        <f t="shared" si="64"/>
        <v>0</v>
      </c>
      <c r="DA101" s="519">
        <f t="shared" si="64"/>
        <v>0</v>
      </c>
      <c r="DB101" s="519">
        <f t="shared" si="64"/>
        <v>0</v>
      </c>
      <c r="DC101" s="519">
        <f t="shared" si="64"/>
        <v>0</v>
      </c>
      <c r="DD101" s="519">
        <f t="shared" si="64"/>
        <v>0</v>
      </c>
      <c r="DE101" s="519">
        <f t="shared" si="64"/>
        <v>0</v>
      </c>
      <c r="DF101" s="519">
        <f t="shared" si="64"/>
        <v>0</v>
      </c>
      <c r="DG101" s="519">
        <f t="shared" si="64"/>
        <v>0</v>
      </c>
      <c r="DH101" s="519">
        <f t="shared" si="64"/>
        <v>0</v>
      </c>
    </row>
    <row r="102" spans="52:112">
      <c r="AZ102" s="518">
        <v>41372</v>
      </c>
      <c r="BA102" s="525">
        <v>0</v>
      </c>
      <c r="BB102" s="525">
        <v>0</v>
      </c>
      <c r="BC102" s="525">
        <v>0</v>
      </c>
      <c r="BD102" s="525">
        <v>0</v>
      </c>
      <c r="BE102" s="525">
        <v>0</v>
      </c>
      <c r="BF102" s="525">
        <v>0</v>
      </c>
      <c r="BG102" s="525">
        <v>0</v>
      </c>
      <c r="BH102" s="525">
        <v>19.57</v>
      </c>
      <c r="BI102" s="525">
        <v>49.466000000000001</v>
      </c>
      <c r="BJ102" s="525">
        <v>49.96</v>
      </c>
      <c r="BK102" s="525">
        <v>49.96</v>
      </c>
      <c r="BL102" s="525">
        <v>49.96</v>
      </c>
      <c r="BM102" s="525">
        <v>49.186</v>
      </c>
      <c r="BN102" s="525">
        <v>49.96</v>
      </c>
      <c r="BO102" s="525">
        <v>49.96</v>
      </c>
      <c r="BP102" s="525">
        <v>49.96</v>
      </c>
      <c r="BQ102" s="525">
        <v>49.634</v>
      </c>
      <c r="BR102" s="525">
        <v>27.282</v>
      </c>
      <c r="BS102" s="525">
        <v>0.48349999999999999</v>
      </c>
      <c r="BT102" s="525">
        <v>0</v>
      </c>
      <c r="BU102" s="525">
        <v>0</v>
      </c>
      <c r="BV102" s="525">
        <v>0</v>
      </c>
      <c r="BW102" s="525">
        <v>0</v>
      </c>
      <c r="BX102" s="525">
        <v>0</v>
      </c>
      <c r="BY102" s="525">
        <v>20.640895833333332</v>
      </c>
      <c r="BZ102"/>
      <c r="CB102" s="604">
        <v>2</v>
      </c>
      <c r="CC102" s="605">
        <v>0</v>
      </c>
      <c r="CD102" s="605">
        <v>0</v>
      </c>
      <c r="CE102" s="605">
        <v>0</v>
      </c>
      <c r="CF102" s="605">
        <v>0</v>
      </c>
      <c r="CG102" s="605">
        <v>0</v>
      </c>
      <c r="CH102" s="605">
        <v>0</v>
      </c>
      <c r="CI102" s="605">
        <v>0</v>
      </c>
      <c r="CJ102" s="605">
        <v>0</v>
      </c>
      <c r="CK102" s="605">
        <v>0</v>
      </c>
      <c r="CL102" s="605">
        <v>0</v>
      </c>
      <c r="CM102" s="605">
        <v>0</v>
      </c>
      <c r="CN102" s="605">
        <v>0</v>
      </c>
      <c r="CO102" s="605">
        <v>0</v>
      </c>
      <c r="CS102" s="520" t="s">
        <v>407</v>
      </c>
      <c r="CT102" s="521">
        <f t="shared" si="49"/>
        <v>4.0833333333333277</v>
      </c>
      <c r="CU102" s="522">
        <v>3</v>
      </c>
      <c r="CV102" s="523">
        <f t="shared" si="50"/>
        <v>99</v>
      </c>
      <c r="CW102" s="519">
        <f t="shared" si="65"/>
        <v>0</v>
      </c>
      <c r="CX102" s="519">
        <f t="shared" si="64"/>
        <v>0</v>
      </c>
      <c r="CY102" s="519">
        <f t="shared" si="64"/>
        <v>0</v>
      </c>
      <c r="CZ102" s="519">
        <f t="shared" si="64"/>
        <v>0</v>
      </c>
      <c r="DA102" s="519">
        <f t="shared" si="64"/>
        <v>0</v>
      </c>
      <c r="DB102" s="519">
        <f t="shared" si="64"/>
        <v>0</v>
      </c>
      <c r="DC102" s="519">
        <f t="shared" si="64"/>
        <v>0</v>
      </c>
      <c r="DD102" s="519">
        <f t="shared" si="64"/>
        <v>0</v>
      </c>
      <c r="DE102" s="519">
        <f t="shared" si="64"/>
        <v>0</v>
      </c>
      <c r="DF102" s="519">
        <f t="shared" si="64"/>
        <v>0</v>
      </c>
      <c r="DG102" s="519">
        <f t="shared" si="64"/>
        <v>0</v>
      </c>
      <c r="DH102" s="519">
        <f t="shared" si="64"/>
        <v>0</v>
      </c>
    </row>
    <row r="103" spans="52:112">
      <c r="AZ103" s="518">
        <v>41373</v>
      </c>
      <c r="BA103" s="525">
        <v>0</v>
      </c>
      <c r="BB103" s="525">
        <v>0</v>
      </c>
      <c r="BC103" s="525">
        <v>0</v>
      </c>
      <c r="BD103" s="525">
        <v>0</v>
      </c>
      <c r="BE103" s="525">
        <v>0</v>
      </c>
      <c r="BF103" s="525">
        <v>0</v>
      </c>
      <c r="BG103" s="525">
        <v>0</v>
      </c>
      <c r="BH103" s="525">
        <v>18.530999999999999</v>
      </c>
      <c r="BI103" s="525">
        <v>49.771000000000001</v>
      </c>
      <c r="BJ103" s="525">
        <v>49.96</v>
      </c>
      <c r="BK103" s="525">
        <v>49.96</v>
      </c>
      <c r="BL103" s="525">
        <v>48.716000000000001</v>
      </c>
      <c r="BM103" s="525">
        <v>46.561999999999998</v>
      </c>
      <c r="BN103" s="525">
        <v>49.619</v>
      </c>
      <c r="BO103" s="525">
        <v>46.536999999999999</v>
      </c>
      <c r="BP103" s="525">
        <v>38.216000000000001</v>
      </c>
      <c r="BQ103" s="525">
        <v>34.383000000000003</v>
      </c>
      <c r="BR103" s="525">
        <v>17.940000000000001</v>
      </c>
      <c r="BS103" s="525">
        <v>0</v>
      </c>
      <c r="BT103" s="525">
        <v>0</v>
      </c>
      <c r="BU103" s="525">
        <v>0</v>
      </c>
      <c r="BV103" s="525">
        <v>0</v>
      </c>
      <c r="BW103" s="525">
        <v>0</v>
      </c>
      <c r="BX103" s="525">
        <v>0</v>
      </c>
      <c r="BY103" s="525">
        <v>18.758125</v>
      </c>
      <c r="BZ103"/>
      <c r="CB103" s="604">
        <v>3</v>
      </c>
      <c r="CC103" s="605">
        <v>0</v>
      </c>
      <c r="CD103" s="605">
        <v>0</v>
      </c>
      <c r="CE103" s="605">
        <v>0</v>
      </c>
      <c r="CF103" s="605">
        <v>0</v>
      </c>
      <c r="CG103" s="605">
        <v>0</v>
      </c>
      <c r="CH103" s="605">
        <v>0</v>
      </c>
      <c r="CI103" s="605">
        <v>0</v>
      </c>
      <c r="CJ103" s="605">
        <v>0</v>
      </c>
      <c r="CK103" s="605">
        <v>0</v>
      </c>
      <c r="CL103" s="605">
        <v>0</v>
      </c>
      <c r="CM103" s="605">
        <v>0</v>
      </c>
      <c r="CN103" s="605">
        <v>0</v>
      </c>
      <c r="CO103" s="605">
        <v>0</v>
      </c>
      <c r="CS103" s="520" t="s">
        <v>407</v>
      </c>
      <c r="CT103" s="521">
        <f t="shared" si="49"/>
        <v>4.1249999999999947</v>
      </c>
      <c r="CU103" s="522">
        <v>4</v>
      </c>
      <c r="CV103" s="523">
        <f t="shared" si="50"/>
        <v>100</v>
      </c>
      <c r="CW103" s="519">
        <f t="shared" si="65"/>
        <v>0</v>
      </c>
      <c r="CX103" s="519">
        <f t="shared" si="64"/>
        <v>0</v>
      </c>
      <c r="CY103" s="519">
        <f t="shared" si="64"/>
        <v>0</v>
      </c>
      <c r="CZ103" s="519">
        <f t="shared" si="64"/>
        <v>0</v>
      </c>
      <c r="DA103" s="519">
        <f t="shared" si="64"/>
        <v>0</v>
      </c>
      <c r="DB103" s="519">
        <f t="shared" si="64"/>
        <v>0</v>
      </c>
      <c r="DC103" s="519">
        <f t="shared" si="64"/>
        <v>0</v>
      </c>
      <c r="DD103" s="519">
        <f t="shared" si="64"/>
        <v>0</v>
      </c>
      <c r="DE103" s="519">
        <f t="shared" si="64"/>
        <v>0</v>
      </c>
      <c r="DF103" s="519">
        <f t="shared" si="64"/>
        <v>0</v>
      </c>
      <c r="DG103" s="519">
        <f t="shared" si="64"/>
        <v>0</v>
      </c>
      <c r="DH103" s="519">
        <f t="shared" si="64"/>
        <v>0</v>
      </c>
    </row>
    <row r="104" spans="52:112">
      <c r="AZ104" s="518">
        <v>41374</v>
      </c>
      <c r="BA104" s="525">
        <v>0</v>
      </c>
      <c r="BB104" s="525">
        <v>0</v>
      </c>
      <c r="BC104" s="525">
        <v>0</v>
      </c>
      <c r="BD104" s="525">
        <v>0</v>
      </c>
      <c r="BE104" s="525">
        <v>0</v>
      </c>
      <c r="BF104" s="525">
        <v>0</v>
      </c>
      <c r="BG104" s="525">
        <v>0</v>
      </c>
      <c r="BH104" s="525">
        <v>15.221</v>
      </c>
      <c r="BI104" s="525">
        <v>38.618000000000002</v>
      </c>
      <c r="BJ104" s="525">
        <v>31.411000000000001</v>
      </c>
      <c r="BK104" s="525">
        <v>39.776000000000003</v>
      </c>
      <c r="BL104" s="525">
        <v>41.923000000000002</v>
      </c>
      <c r="BM104" s="525">
        <v>45.271000000000001</v>
      </c>
      <c r="BN104" s="525">
        <v>41.764000000000003</v>
      </c>
      <c r="BO104" s="525">
        <v>15.2</v>
      </c>
      <c r="BP104" s="525">
        <v>6.9080000000000004</v>
      </c>
      <c r="BQ104" s="525">
        <v>7.5759999999999996</v>
      </c>
      <c r="BR104" s="525">
        <v>2.42</v>
      </c>
      <c r="BS104" s="525">
        <v>0</v>
      </c>
      <c r="BT104" s="525">
        <v>0</v>
      </c>
      <c r="BU104" s="525">
        <v>0</v>
      </c>
      <c r="BV104" s="525">
        <v>0</v>
      </c>
      <c r="BW104" s="525">
        <v>0</v>
      </c>
      <c r="BX104" s="525">
        <v>0</v>
      </c>
      <c r="BY104" s="525">
        <v>11.920333333333337</v>
      </c>
      <c r="BZ104"/>
      <c r="CB104" s="604">
        <v>4</v>
      </c>
      <c r="CC104" s="605">
        <v>0</v>
      </c>
      <c r="CD104" s="605">
        <v>0</v>
      </c>
      <c r="CE104" s="605">
        <v>0</v>
      </c>
      <c r="CF104" s="605">
        <v>0</v>
      </c>
      <c r="CG104" s="605">
        <v>0</v>
      </c>
      <c r="CH104" s="605">
        <v>0</v>
      </c>
      <c r="CI104" s="605">
        <v>0</v>
      </c>
      <c r="CJ104" s="605">
        <v>0</v>
      </c>
      <c r="CK104" s="605">
        <v>0</v>
      </c>
      <c r="CL104" s="605">
        <v>0</v>
      </c>
      <c r="CM104" s="605">
        <v>0</v>
      </c>
      <c r="CN104" s="605">
        <v>0</v>
      </c>
      <c r="CO104" s="605">
        <v>0</v>
      </c>
      <c r="CS104" s="520" t="s">
        <v>407</v>
      </c>
      <c r="CT104" s="521">
        <f t="shared" si="49"/>
        <v>4.1666666666666616</v>
      </c>
      <c r="CU104" s="522">
        <v>5</v>
      </c>
      <c r="CV104" s="523">
        <f t="shared" si="50"/>
        <v>101</v>
      </c>
      <c r="CW104" s="519">
        <f t="shared" si="65"/>
        <v>0</v>
      </c>
      <c r="CX104" s="519">
        <f t="shared" si="64"/>
        <v>0</v>
      </c>
      <c r="CY104" s="519">
        <f t="shared" si="64"/>
        <v>0</v>
      </c>
      <c r="CZ104" s="519">
        <f t="shared" si="64"/>
        <v>0</v>
      </c>
      <c r="DA104" s="519">
        <f t="shared" si="64"/>
        <v>0</v>
      </c>
      <c r="DB104" s="519">
        <f t="shared" si="64"/>
        <v>0</v>
      </c>
      <c r="DC104" s="519">
        <f t="shared" si="64"/>
        <v>0</v>
      </c>
      <c r="DD104" s="519">
        <f t="shared" si="64"/>
        <v>0</v>
      </c>
      <c r="DE104" s="519">
        <f t="shared" si="64"/>
        <v>0</v>
      </c>
      <c r="DF104" s="519">
        <f t="shared" si="64"/>
        <v>0</v>
      </c>
      <c r="DG104" s="519">
        <f t="shared" si="64"/>
        <v>0</v>
      </c>
      <c r="DH104" s="519">
        <f t="shared" si="64"/>
        <v>0</v>
      </c>
    </row>
    <row r="105" spans="52:112">
      <c r="AZ105" s="518">
        <v>41375</v>
      </c>
      <c r="BA105" s="525">
        <v>0</v>
      </c>
      <c r="BB105" s="525">
        <v>0</v>
      </c>
      <c r="BC105" s="525">
        <v>0</v>
      </c>
      <c r="BD105" s="525">
        <v>0</v>
      </c>
      <c r="BE105" s="525">
        <v>0</v>
      </c>
      <c r="BF105" s="525">
        <v>0</v>
      </c>
      <c r="BG105" s="525">
        <v>0</v>
      </c>
      <c r="BH105" s="525">
        <v>17.675999999999998</v>
      </c>
      <c r="BI105" s="525">
        <v>47.292999999999999</v>
      </c>
      <c r="BJ105" s="525">
        <v>49.96</v>
      </c>
      <c r="BK105" s="525">
        <v>49.96</v>
      </c>
      <c r="BL105" s="525">
        <v>49.96</v>
      </c>
      <c r="BM105" s="525">
        <v>49.363999999999997</v>
      </c>
      <c r="BN105" s="525">
        <v>49.96</v>
      </c>
      <c r="BO105" s="525">
        <v>49.96</v>
      </c>
      <c r="BP105" s="525">
        <v>49.96</v>
      </c>
      <c r="BQ105" s="525">
        <v>46.198</v>
      </c>
      <c r="BR105" s="525">
        <v>23.92</v>
      </c>
      <c r="BS105" s="525">
        <v>7.6619999999999994E-2</v>
      </c>
      <c r="BT105" s="525">
        <v>0</v>
      </c>
      <c r="BU105" s="525">
        <v>0</v>
      </c>
      <c r="BV105" s="525">
        <v>0</v>
      </c>
      <c r="BW105" s="525">
        <v>0</v>
      </c>
      <c r="BX105" s="525">
        <v>0</v>
      </c>
      <c r="BY105" s="525">
        <v>20.178650833333332</v>
      </c>
      <c r="BZ105"/>
      <c r="CB105" s="604">
        <v>5</v>
      </c>
      <c r="CC105" s="605">
        <v>0</v>
      </c>
      <c r="CD105" s="605">
        <v>0</v>
      </c>
      <c r="CE105" s="605">
        <v>0</v>
      </c>
      <c r="CF105" s="605">
        <v>0</v>
      </c>
      <c r="CG105" s="605">
        <v>0</v>
      </c>
      <c r="CH105" s="605">
        <v>0</v>
      </c>
      <c r="CI105" s="605">
        <v>0</v>
      </c>
      <c r="CJ105" s="605">
        <v>0</v>
      </c>
      <c r="CK105" s="605">
        <v>0</v>
      </c>
      <c r="CL105" s="605">
        <v>0</v>
      </c>
      <c r="CM105" s="605">
        <v>0</v>
      </c>
      <c r="CN105" s="605">
        <v>0</v>
      </c>
      <c r="CO105" s="605">
        <v>0</v>
      </c>
      <c r="CS105" s="520" t="s">
        <v>407</v>
      </c>
      <c r="CT105" s="521">
        <f t="shared" si="49"/>
        <v>4.2083333333333286</v>
      </c>
      <c r="CU105" s="522">
        <v>6</v>
      </c>
      <c r="CV105" s="523">
        <f t="shared" si="50"/>
        <v>102</v>
      </c>
      <c r="CW105" s="519">
        <f t="shared" si="65"/>
        <v>0</v>
      </c>
      <c r="CX105" s="519">
        <f t="shared" si="64"/>
        <v>0</v>
      </c>
      <c r="CY105" s="519">
        <f t="shared" si="64"/>
        <v>0</v>
      </c>
      <c r="CZ105" s="519">
        <f t="shared" si="64"/>
        <v>0</v>
      </c>
      <c r="DA105" s="519">
        <f t="shared" si="64"/>
        <v>0</v>
      </c>
      <c r="DB105" s="519">
        <f t="shared" si="64"/>
        <v>0</v>
      </c>
      <c r="DC105" s="519">
        <f t="shared" si="64"/>
        <v>0</v>
      </c>
      <c r="DD105" s="519">
        <f t="shared" si="64"/>
        <v>0</v>
      </c>
      <c r="DE105" s="519">
        <f t="shared" si="64"/>
        <v>0</v>
      </c>
      <c r="DF105" s="519">
        <f t="shared" si="64"/>
        <v>0</v>
      </c>
      <c r="DG105" s="519">
        <f t="shared" si="64"/>
        <v>1.9520440251572326E-3</v>
      </c>
      <c r="DH105" s="519">
        <f t="shared" si="64"/>
        <v>1.1949685534591195E-3</v>
      </c>
    </row>
    <row r="106" spans="52:112">
      <c r="AZ106" s="518">
        <v>41376</v>
      </c>
      <c r="BA106" s="525">
        <v>0</v>
      </c>
      <c r="BB106" s="525">
        <v>0</v>
      </c>
      <c r="BC106" s="525">
        <v>0</v>
      </c>
      <c r="BD106" s="525">
        <v>0</v>
      </c>
      <c r="BE106" s="525">
        <v>0</v>
      </c>
      <c r="BF106" s="525">
        <v>0</v>
      </c>
      <c r="BG106" s="525">
        <v>0</v>
      </c>
      <c r="BH106" s="525">
        <v>0.83140000000000003</v>
      </c>
      <c r="BI106" s="525">
        <v>4.7610000000000001</v>
      </c>
      <c r="BJ106" s="525">
        <v>7.431</v>
      </c>
      <c r="BK106" s="525">
        <v>7.085</v>
      </c>
      <c r="BL106" s="525">
        <v>4.8920000000000003</v>
      </c>
      <c r="BM106" s="525">
        <v>9.6739999999999995</v>
      </c>
      <c r="BN106" s="525">
        <v>16.338999999999999</v>
      </c>
      <c r="BO106" s="525">
        <v>38.106000000000002</v>
      </c>
      <c r="BP106" s="525">
        <v>24.312999999999999</v>
      </c>
      <c r="BQ106" s="525">
        <v>9.7240000000000002</v>
      </c>
      <c r="BR106" s="525">
        <v>11.455</v>
      </c>
      <c r="BS106" s="525">
        <v>0</v>
      </c>
      <c r="BT106" s="525">
        <v>0</v>
      </c>
      <c r="BU106" s="525">
        <v>0</v>
      </c>
      <c r="BV106" s="525">
        <v>0</v>
      </c>
      <c r="BW106" s="525">
        <v>0</v>
      </c>
      <c r="BX106" s="525">
        <v>0</v>
      </c>
      <c r="BY106" s="525">
        <v>5.6088083333333332</v>
      </c>
      <c r="BZ106"/>
      <c r="CB106" s="604">
        <v>6</v>
      </c>
      <c r="CC106" s="605">
        <v>0</v>
      </c>
      <c r="CD106" s="605">
        <v>0</v>
      </c>
      <c r="CE106" s="605">
        <v>0</v>
      </c>
      <c r="CF106" s="605">
        <v>0</v>
      </c>
      <c r="CG106" s="605">
        <v>0</v>
      </c>
      <c r="CH106" s="605">
        <v>0</v>
      </c>
      <c r="CI106" s="605">
        <v>0</v>
      </c>
      <c r="CJ106" s="605">
        <v>0</v>
      </c>
      <c r="CK106" s="605">
        <v>0</v>
      </c>
      <c r="CL106" s="605">
        <v>0</v>
      </c>
      <c r="CM106" s="605">
        <v>2.4218749999999995E-3</v>
      </c>
      <c r="CN106" s="605">
        <v>1.5621560534591194E-3</v>
      </c>
      <c r="CO106" s="605">
        <v>3.0646392718916299E-4</v>
      </c>
      <c r="CS106" s="520" t="s">
        <v>407</v>
      </c>
      <c r="CT106" s="521">
        <f t="shared" si="49"/>
        <v>4.2499999999999956</v>
      </c>
      <c r="CU106" s="522">
        <v>7</v>
      </c>
      <c r="CV106" s="523">
        <f t="shared" si="50"/>
        <v>103</v>
      </c>
      <c r="CW106" s="519">
        <f t="shared" si="65"/>
        <v>0.21523191823899371</v>
      </c>
      <c r="CX106" s="519">
        <f t="shared" si="64"/>
        <v>7.5358687106918246E-2</v>
      </c>
      <c r="CY106" s="519">
        <f t="shared" si="64"/>
        <v>4.8447327044025155E-3</v>
      </c>
      <c r="CZ106" s="519">
        <f t="shared" si="64"/>
        <v>0</v>
      </c>
      <c r="DA106" s="519">
        <f t="shared" si="64"/>
        <v>0</v>
      </c>
      <c r="DB106" s="519">
        <f t="shared" si="64"/>
        <v>0</v>
      </c>
      <c r="DC106" s="519">
        <f t="shared" si="64"/>
        <v>0</v>
      </c>
      <c r="DD106" s="519">
        <f t="shared" si="64"/>
        <v>0</v>
      </c>
      <c r="DE106" s="519">
        <f t="shared" si="64"/>
        <v>2.3767688679245284E-2</v>
      </c>
      <c r="DF106" s="519">
        <f t="shared" si="64"/>
        <v>0.21560043238993709</v>
      </c>
      <c r="DG106" s="519">
        <f t="shared" si="64"/>
        <v>0.44792059748427671</v>
      </c>
      <c r="DH106" s="519">
        <f t="shared" si="64"/>
        <v>0.43400648584905654</v>
      </c>
    </row>
    <row r="107" spans="52:112">
      <c r="AZ107" s="518">
        <v>41377</v>
      </c>
      <c r="BA107" s="525">
        <v>0</v>
      </c>
      <c r="BB107" s="525">
        <v>0</v>
      </c>
      <c r="BC107" s="525">
        <v>0</v>
      </c>
      <c r="BD107" s="525">
        <v>0</v>
      </c>
      <c r="BE107" s="525">
        <v>0</v>
      </c>
      <c r="BF107" s="525">
        <v>0</v>
      </c>
      <c r="BG107" s="525">
        <v>0</v>
      </c>
      <c r="BH107" s="525">
        <v>16.306999999999999</v>
      </c>
      <c r="BI107" s="525">
        <v>47.290999999999997</v>
      </c>
      <c r="BJ107" s="525">
        <v>49.96</v>
      </c>
      <c r="BK107" s="525">
        <v>49.96</v>
      </c>
      <c r="BL107" s="525">
        <v>49.96</v>
      </c>
      <c r="BM107" s="525">
        <v>49.96</v>
      </c>
      <c r="BN107" s="525">
        <v>49.96</v>
      </c>
      <c r="BO107" s="525">
        <v>49.96</v>
      </c>
      <c r="BP107" s="525">
        <v>49.96</v>
      </c>
      <c r="BQ107" s="525">
        <v>48.424999999999997</v>
      </c>
      <c r="BR107" s="525">
        <v>23.088999999999999</v>
      </c>
      <c r="BS107" s="525">
        <v>0</v>
      </c>
      <c r="BT107" s="525">
        <v>0</v>
      </c>
      <c r="BU107" s="525">
        <v>0</v>
      </c>
      <c r="BV107" s="525">
        <v>0</v>
      </c>
      <c r="BW107" s="525">
        <v>0</v>
      </c>
      <c r="BX107" s="525">
        <v>0</v>
      </c>
      <c r="BY107" s="525">
        <v>20.201333333333331</v>
      </c>
      <c r="BZ107"/>
      <c r="CB107" s="604">
        <v>7</v>
      </c>
      <c r="CC107" s="605">
        <v>0.20452044025157229</v>
      </c>
      <c r="CD107" s="605">
        <v>5.4397602201257861E-2</v>
      </c>
      <c r="CE107" s="605">
        <v>3.2149174528301886E-3</v>
      </c>
      <c r="CF107" s="605">
        <v>0</v>
      </c>
      <c r="CG107" s="605">
        <v>0</v>
      </c>
      <c r="CH107" s="605">
        <v>0</v>
      </c>
      <c r="CI107" s="605">
        <v>0</v>
      </c>
      <c r="CJ107" s="605">
        <v>0</v>
      </c>
      <c r="CK107" s="605">
        <v>2.4896324685534588E-2</v>
      </c>
      <c r="CL107" s="605">
        <v>0.2156194968553459</v>
      </c>
      <c r="CM107" s="605">
        <v>0.46171383647798742</v>
      </c>
      <c r="CN107" s="605">
        <v>0.43097484276729559</v>
      </c>
      <c r="CO107" s="605">
        <v>0.11541326499758103</v>
      </c>
      <c r="CS107" s="520" t="s">
        <v>407</v>
      </c>
      <c r="CT107" s="521">
        <f t="shared" si="49"/>
        <v>4.2916666666666625</v>
      </c>
      <c r="CU107" s="522">
        <v>8</v>
      </c>
      <c r="CV107" s="523">
        <f t="shared" si="50"/>
        <v>104</v>
      </c>
      <c r="CW107" s="519">
        <f t="shared" si="65"/>
        <v>0.88037539308176105</v>
      </c>
      <c r="CX107" s="519">
        <f t="shared" si="64"/>
        <v>0.73837952044025146</v>
      </c>
      <c r="CY107" s="519">
        <f t="shared" si="64"/>
        <v>0.50020833333333337</v>
      </c>
      <c r="CZ107" s="519">
        <f t="shared" si="64"/>
        <v>0.14181112421383646</v>
      </c>
      <c r="DA107" s="519">
        <f t="shared" si="64"/>
        <v>0.11093946540880503</v>
      </c>
      <c r="DB107" s="519">
        <f t="shared" si="64"/>
        <v>3.5726218553459116E-2</v>
      </c>
      <c r="DC107" s="519">
        <f t="shared" si="64"/>
        <v>4.6029874213836475E-2</v>
      </c>
      <c r="DD107" s="519">
        <f t="shared" si="64"/>
        <v>0.1934316037735849</v>
      </c>
      <c r="DE107" s="519">
        <f t="shared" si="64"/>
        <v>0.59900255503144639</v>
      </c>
      <c r="DF107" s="519">
        <f t="shared" si="64"/>
        <v>0.94924331761006275</v>
      </c>
      <c r="DG107" s="519">
        <f t="shared" si="64"/>
        <v>0.96810927672955971</v>
      </c>
      <c r="DH107" s="519">
        <f t="shared" si="64"/>
        <v>0.97103478773584895</v>
      </c>
    </row>
    <row r="108" spans="52:112">
      <c r="AZ108" s="518">
        <v>41378</v>
      </c>
      <c r="BA108" s="525">
        <v>0</v>
      </c>
      <c r="BB108" s="525">
        <v>0</v>
      </c>
      <c r="BC108" s="525">
        <v>0</v>
      </c>
      <c r="BD108" s="525">
        <v>0</v>
      </c>
      <c r="BE108" s="525">
        <v>0</v>
      </c>
      <c r="BF108" s="525">
        <v>0</v>
      </c>
      <c r="BG108" s="525">
        <v>0</v>
      </c>
      <c r="BH108" s="525">
        <v>16.074999999999999</v>
      </c>
      <c r="BI108" s="525">
        <v>46.779000000000003</v>
      </c>
      <c r="BJ108" s="525">
        <v>49.96</v>
      </c>
      <c r="BK108" s="525">
        <v>49.96</v>
      </c>
      <c r="BL108" s="525">
        <v>49.96</v>
      </c>
      <c r="BM108" s="525">
        <v>49.96</v>
      </c>
      <c r="BN108" s="525">
        <v>49.96</v>
      </c>
      <c r="BO108" s="525">
        <v>49.96</v>
      </c>
      <c r="BP108" s="525">
        <v>49.96</v>
      </c>
      <c r="BQ108" s="525">
        <v>48.420999999999999</v>
      </c>
      <c r="BR108" s="525">
        <v>22.731000000000002</v>
      </c>
      <c r="BS108" s="525">
        <v>0</v>
      </c>
      <c r="BT108" s="525">
        <v>0</v>
      </c>
      <c r="BU108" s="525">
        <v>0</v>
      </c>
      <c r="BV108" s="525">
        <v>0</v>
      </c>
      <c r="BW108" s="525">
        <v>0</v>
      </c>
      <c r="BX108" s="525">
        <v>0</v>
      </c>
      <c r="BY108" s="525">
        <v>20.155249999999999</v>
      </c>
      <c r="BZ108"/>
      <c r="CB108" s="604">
        <v>8</v>
      </c>
      <c r="CC108" s="605">
        <v>0.87499606918238992</v>
      </c>
      <c r="CD108" s="605">
        <v>0.69257566823899375</v>
      </c>
      <c r="CE108" s="605">
        <v>0.49862421383647798</v>
      </c>
      <c r="CF108" s="605">
        <v>0.30575373427672953</v>
      </c>
      <c r="CG108" s="605">
        <v>0.1292688679245283</v>
      </c>
      <c r="CH108" s="605">
        <v>4.0256485849056604E-2</v>
      </c>
      <c r="CI108" s="605">
        <v>2.1606230345911945E-2</v>
      </c>
      <c r="CJ108" s="605">
        <v>0.16408805031446541</v>
      </c>
      <c r="CK108" s="605">
        <v>0.57854264937106925</v>
      </c>
      <c r="CL108" s="605">
        <v>0.81875786163522013</v>
      </c>
      <c r="CM108" s="605">
        <v>0.96509925314465406</v>
      </c>
      <c r="CN108" s="605">
        <v>0.96563482704402515</v>
      </c>
      <c r="CO108" s="605">
        <v>0.50399858641751338</v>
      </c>
      <c r="CS108" s="520" t="s">
        <v>407</v>
      </c>
      <c r="CT108" s="521">
        <f t="shared" si="49"/>
        <v>4.3333333333333295</v>
      </c>
      <c r="CU108" s="522">
        <v>9</v>
      </c>
      <c r="CV108" s="523">
        <f t="shared" si="50"/>
        <v>105</v>
      </c>
      <c r="CW108" s="519">
        <f t="shared" si="65"/>
        <v>0.98191823899371067</v>
      </c>
      <c r="CX108" s="519">
        <f t="shared" si="64"/>
        <v>0.98191823899371067</v>
      </c>
      <c r="CY108" s="519">
        <f t="shared" si="64"/>
        <v>0.98148977987421371</v>
      </c>
      <c r="CZ108" s="519">
        <f t="shared" si="64"/>
        <v>0.48941627358490569</v>
      </c>
      <c r="DA108" s="519">
        <f t="shared" si="64"/>
        <v>0.68194968553459123</v>
      </c>
      <c r="DB108" s="519">
        <f t="shared" si="64"/>
        <v>0.41345617138364776</v>
      </c>
      <c r="DC108" s="519">
        <f t="shared" si="64"/>
        <v>0.53951945754716979</v>
      </c>
      <c r="DD108" s="519">
        <f t="shared" si="64"/>
        <v>0.85073899371069184</v>
      </c>
      <c r="DE108" s="519">
        <f t="shared" si="64"/>
        <v>0.70768966194968552</v>
      </c>
      <c r="DF108" s="519">
        <f t="shared" si="64"/>
        <v>0.98191823899371067</v>
      </c>
      <c r="DG108" s="519">
        <f t="shared" si="64"/>
        <v>0.98191823899371067</v>
      </c>
      <c r="DH108" s="519">
        <f t="shared" si="64"/>
        <v>0.98191823899371067</v>
      </c>
    </row>
    <row r="109" spans="52:112">
      <c r="AZ109" s="518">
        <v>41379</v>
      </c>
      <c r="BA109" s="525">
        <v>0</v>
      </c>
      <c r="BB109" s="525">
        <v>0</v>
      </c>
      <c r="BC109" s="525">
        <v>0</v>
      </c>
      <c r="BD109" s="525">
        <v>0</v>
      </c>
      <c r="BE109" s="525">
        <v>0</v>
      </c>
      <c r="BF109" s="525">
        <v>0</v>
      </c>
      <c r="BG109" s="525">
        <v>0</v>
      </c>
      <c r="BH109" s="525">
        <v>13.259</v>
      </c>
      <c r="BI109" s="525">
        <v>47.456000000000003</v>
      </c>
      <c r="BJ109" s="525">
        <v>49.96</v>
      </c>
      <c r="BK109" s="525">
        <v>49.96</v>
      </c>
      <c r="BL109" s="525">
        <v>49.96</v>
      </c>
      <c r="BM109" s="525">
        <v>49.951999999999998</v>
      </c>
      <c r="BN109" s="525">
        <v>49.570999999999998</v>
      </c>
      <c r="BO109" s="525">
        <v>49.96</v>
      </c>
      <c r="BP109" s="525">
        <v>49.96</v>
      </c>
      <c r="BQ109" s="525">
        <v>46.744999999999997</v>
      </c>
      <c r="BR109" s="525">
        <v>21.335999999999999</v>
      </c>
      <c r="BS109" s="525">
        <v>0</v>
      </c>
      <c r="BT109" s="525">
        <v>0</v>
      </c>
      <c r="BU109" s="525">
        <v>0</v>
      </c>
      <c r="BV109" s="525">
        <v>0</v>
      </c>
      <c r="BW109" s="525">
        <v>0</v>
      </c>
      <c r="BX109" s="525">
        <v>0</v>
      </c>
      <c r="BY109" s="525">
        <v>19.921625000000002</v>
      </c>
      <c r="BZ109"/>
      <c r="CB109" s="604">
        <v>9</v>
      </c>
      <c r="CC109" s="605">
        <v>0.98191823899371067</v>
      </c>
      <c r="CD109" s="605">
        <v>0.97211576257861632</v>
      </c>
      <c r="CE109" s="605">
        <v>0.98191823899371067</v>
      </c>
      <c r="CF109" s="605">
        <v>0.90059453616352192</v>
      </c>
      <c r="CG109" s="605">
        <v>0.73711084905660373</v>
      </c>
      <c r="CH109" s="605">
        <v>0.48701896619496854</v>
      </c>
      <c r="CI109" s="605">
        <v>0.38692364386792455</v>
      </c>
      <c r="CJ109" s="605">
        <v>0.72930031446540877</v>
      </c>
      <c r="CK109" s="605">
        <v>0.98191823899371067</v>
      </c>
      <c r="CL109" s="605">
        <v>0.88654088050314461</v>
      </c>
      <c r="CM109" s="605">
        <v>0.98191823899371067</v>
      </c>
      <c r="CN109" s="605">
        <v>0.98191823899371067</v>
      </c>
      <c r="CO109" s="605">
        <v>0.83407028604257449</v>
      </c>
      <c r="CS109" s="520" t="s">
        <v>407</v>
      </c>
      <c r="CT109" s="521">
        <f t="shared" si="49"/>
        <v>4.3749999999999964</v>
      </c>
      <c r="CU109" s="522">
        <v>10</v>
      </c>
      <c r="CV109" s="523">
        <f t="shared" si="50"/>
        <v>106</v>
      </c>
      <c r="CW109" s="519">
        <f t="shared" si="65"/>
        <v>0.98191823899371067</v>
      </c>
      <c r="CX109" s="519">
        <f t="shared" si="64"/>
        <v>0.98191823899371067</v>
      </c>
      <c r="CY109" s="519">
        <f t="shared" si="64"/>
        <v>0.98191823899371067</v>
      </c>
      <c r="CZ109" s="519">
        <f t="shared" si="64"/>
        <v>0.68774076257861627</v>
      </c>
      <c r="DA109" s="519">
        <f t="shared" si="64"/>
        <v>0.7406367924528301</v>
      </c>
      <c r="DB109" s="519">
        <f t="shared" si="64"/>
        <v>0.53408510220125782</v>
      </c>
      <c r="DC109" s="519">
        <f t="shared" si="64"/>
        <v>0.74322916666666661</v>
      </c>
      <c r="DD109" s="519">
        <f t="shared" si="64"/>
        <v>0.95494889937106908</v>
      </c>
      <c r="DE109" s="519">
        <f t="shared" si="64"/>
        <v>0.72454795597484267</v>
      </c>
      <c r="DF109" s="519">
        <f t="shared" si="64"/>
        <v>0.98191823899371067</v>
      </c>
      <c r="DG109" s="519">
        <f t="shared" si="64"/>
        <v>0.98191823899371067</v>
      </c>
      <c r="DH109" s="519">
        <f t="shared" si="64"/>
        <v>0.98191823899371067</v>
      </c>
    </row>
    <row r="110" spans="52:112">
      <c r="AZ110" s="518">
        <v>41380</v>
      </c>
      <c r="BA110" s="525">
        <v>0</v>
      </c>
      <c r="BB110" s="525">
        <v>0</v>
      </c>
      <c r="BC110" s="525">
        <v>0</v>
      </c>
      <c r="BD110" s="525">
        <v>0</v>
      </c>
      <c r="BE110" s="525">
        <v>0</v>
      </c>
      <c r="BF110" s="525">
        <v>0</v>
      </c>
      <c r="BG110" s="525">
        <v>0</v>
      </c>
      <c r="BH110" s="525">
        <v>15.503</v>
      </c>
      <c r="BI110" s="525">
        <v>48.31</v>
      </c>
      <c r="BJ110" s="525">
        <v>49.96</v>
      </c>
      <c r="BK110" s="525">
        <v>49.96</v>
      </c>
      <c r="BL110" s="525">
        <v>49.96</v>
      </c>
      <c r="BM110" s="525">
        <v>49.96</v>
      </c>
      <c r="BN110" s="525">
        <v>37.005000000000003</v>
      </c>
      <c r="BO110" s="525">
        <v>6.7910000000000004</v>
      </c>
      <c r="BP110" s="525">
        <v>9.9109999999999996</v>
      </c>
      <c r="BQ110" s="525">
        <v>22.844000000000001</v>
      </c>
      <c r="BR110" s="525">
        <v>19.222999999999999</v>
      </c>
      <c r="BS110" s="525">
        <v>0</v>
      </c>
      <c r="BT110" s="525">
        <v>0</v>
      </c>
      <c r="BU110" s="525">
        <v>0</v>
      </c>
      <c r="BV110" s="525">
        <v>0</v>
      </c>
      <c r="BW110" s="525">
        <v>0</v>
      </c>
      <c r="BX110" s="525">
        <v>0</v>
      </c>
      <c r="BY110" s="525">
        <v>14.976125000000001</v>
      </c>
      <c r="BZ110"/>
      <c r="CB110" s="604">
        <v>10</v>
      </c>
      <c r="CC110" s="605">
        <v>0.98191823899371067</v>
      </c>
      <c r="CD110" s="605">
        <v>0.98191823899371067</v>
      </c>
      <c r="CE110" s="605">
        <v>0.98191823899371067</v>
      </c>
      <c r="CF110" s="605">
        <v>0.90583235062893075</v>
      </c>
      <c r="CG110" s="605">
        <v>0.78325471698113203</v>
      </c>
      <c r="CH110" s="605">
        <v>0.66475530660377358</v>
      </c>
      <c r="CI110" s="605">
        <v>0.553031643081761</v>
      </c>
      <c r="CJ110" s="605">
        <v>0.85191823899371077</v>
      </c>
      <c r="CK110" s="605">
        <v>0.97317216981132071</v>
      </c>
      <c r="CL110" s="605">
        <v>0.9015605345911949</v>
      </c>
      <c r="CM110" s="605">
        <v>0.98191823899371067</v>
      </c>
      <c r="CN110" s="605">
        <v>0.98191823899371067</v>
      </c>
      <c r="CO110" s="605">
        <v>0.8786753144654097</v>
      </c>
      <c r="CS110" s="520" t="s">
        <v>407</v>
      </c>
      <c r="CT110" s="521">
        <f t="shared" si="49"/>
        <v>4.4166666666666634</v>
      </c>
      <c r="CU110" s="522">
        <v>11</v>
      </c>
      <c r="CV110" s="523">
        <f t="shared" si="50"/>
        <v>107</v>
      </c>
      <c r="CW110" s="519">
        <f t="shared" si="65"/>
        <v>0.98191823899371067</v>
      </c>
      <c r="CX110" s="519">
        <f t="shared" si="64"/>
        <v>0.98191823899371067</v>
      </c>
      <c r="CY110" s="519">
        <f t="shared" si="64"/>
        <v>0.98191823899371067</v>
      </c>
      <c r="CZ110" s="519">
        <f t="shared" si="64"/>
        <v>0.72960397012578615</v>
      </c>
      <c r="DA110" s="519">
        <f t="shared" si="64"/>
        <v>0.75568396226415102</v>
      </c>
      <c r="DB110" s="519">
        <f t="shared" si="64"/>
        <v>0.56179736635220123</v>
      </c>
      <c r="DC110" s="519">
        <f t="shared" si="64"/>
        <v>0.78498427672955973</v>
      </c>
      <c r="DD110" s="519">
        <f t="shared" si="64"/>
        <v>0.93406839622641513</v>
      </c>
      <c r="DE110" s="519">
        <f t="shared" si="64"/>
        <v>0.69855542452830188</v>
      </c>
      <c r="DF110" s="519">
        <f t="shared" si="64"/>
        <v>0.98191823899371067</v>
      </c>
      <c r="DG110" s="519">
        <f t="shared" si="64"/>
        <v>0.98191823899371067</v>
      </c>
      <c r="DH110" s="519">
        <f t="shared" si="64"/>
        <v>0.98191823899371067</v>
      </c>
    </row>
    <row r="111" spans="52:112">
      <c r="AZ111" s="518">
        <v>41381</v>
      </c>
      <c r="BA111" s="525">
        <v>0</v>
      </c>
      <c r="BB111" s="525">
        <v>0</v>
      </c>
      <c r="BC111" s="525">
        <v>0</v>
      </c>
      <c r="BD111" s="525">
        <v>0</v>
      </c>
      <c r="BE111" s="525">
        <v>0</v>
      </c>
      <c r="BF111" s="525">
        <v>0</v>
      </c>
      <c r="BG111" s="525">
        <v>0</v>
      </c>
      <c r="BH111" s="525">
        <v>6.3959999999999999</v>
      </c>
      <c r="BI111" s="525">
        <v>13.263999999999999</v>
      </c>
      <c r="BJ111" s="525">
        <v>24.901</v>
      </c>
      <c r="BK111" s="525">
        <v>37.323999999999998</v>
      </c>
      <c r="BL111" s="525">
        <v>21.504999999999999</v>
      </c>
      <c r="BM111" s="525">
        <v>21.091000000000001</v>
      </c>
      <c r="BN111" s="525">
        <v>17.818000000000001</v>
      </c>
      <c r="BO111" s="525">
        <v>22.978999999999999</v>
      </c>
      <c r="BP111" s="525">
        <v>24.071000000000002</v>
      </c>
      <c r="BQ111" s="525">
        <v>21.577999999999999</v>
      </c>
      <c r="BR111" s="525">
        <v>9.5830000000000002</v>
      </c>
      <c r="BS111" s="525">
        <v>0</v>
      </c>
      <c r="BT111" s="525">
        <v>0</v>
      </c>
      <c r="BU111" s="525">
        <v>0</v>
      </c>
      <c r="BV111" s="525">
        <v>0</v>
      </c>
      <c r="BW111" s="525">
        <v>0</v>
      </c>
      <c r="BX111" s="525">
        <v>0</v>
      </c>
      <c r="BY111" s="525">
        <v>9.1879166666666681</v>
      </c>
      <c r="BZ111"/>
      <c r="CB111" s="604">
        <v>11</v>
      </c>
      <c r="CC111" s="605">
        <v>0.98191823899371067</v>
      </c>
      <c r="CD111" s="605">
        <v>0.98191823899371067</v>
      </c>
      <c r="CE111" s="605">
        <v>0.98191823899371067</v>
      </c>
      <c r="CF111" s="605">
        <v>0.87528498427672941</v>
      </c>
      <c r="CG111" s="605">
        <v>0.84196933962264142</v>
      </c>
      <c r="CH111" s="605">
        <v>0.69822130503144653</v>
      </c>
      <c r="CI111" s="605">
        <v>0.62450864779874204</v>
      </c>
      <c r="CJ111" s="605">
        <v>0.87519261006289306</v>
      </c>
      <c r="CK111" s="605">
        <v>0.97377161949685531</v>
      </c>
      <c r="CL111" s="605">
        <v>0.86766509433962258</v>
      </c>
      <c r="CM111" s="605">
        <v>0.98191823899371067</v>
      </c>
      <c r="CN111" s="605">
        <v>0.98191823899371067</v>
      </c>
      <c r="CO111" s="605">
        <v>0.8890685474117086</v>
      </c>
      <c r="CS111" s="520" t="s">
        <v>407</v>
      </c>
      <c r="CT111" s="521">
        <f t="shared" si="49"/>
        <v>4.4583333333333304</v>
      </c>
      <c r="CU111" s="522">
        <v>12</v>
      </c>
      <c r="CV111" s="523">
        <f t="shared" si="50"/>
        <v>108</v>
      </c>
      <c r="CW111" s="519">
        <f t="shared" si="65"/>
        <v>0.98191823899371067</v>
      </c>
      <c r="CX111" s="519">
        <f t="shared" si="64"/>
        <v>0.98191823899371067</v>
      </c>
      <c r="CY111" s="519">
        <f t="shared" si="64"/>
        <v>0.98191823899371067</v>
      </c>
      <c r="CZ111" s="519">
        <f t="shared" si="64"/>
        <v>0.70735554245283017</v>
      </c>
      <c r="DA111" s="519">
        <f t="shared" si="64"/>
        <v>0.73014544025157235</v>
      </c>
      <c r="DB111" s="519">
        <f t="shared" si="64"/>
        <v>0.52390919811320746</v>
      </c>
      <c r="DC111" s="519">
        <f t="shared" si="64"/>
        <v>0.78061124213836475</v>
      </c>
      <c r="DD111" s="519">
        <f t="shared" si="64"/>
        <v>0.90163522012578634</v>
      </c>
      <c r="DE111" s="519">
        <f t="shared" si="64"/>
        <v>0.9214278694968554</v>
      </c>
      <c r="DF111" s="519">
        <f t="shared" si="64"/>
        <v>0.98191823899371067</v>
      </c>
      <c r="DG111" s="519">
        <f t="shared" si="64"/>
        <v>0.98191823899371067</v>
      </c>
      <c r="DH111" s="519">
        <f t="shared" si="64"/>
        <v>0.98191823899371067</v>
      </c>
    </row>
    <row r="112" spans="52:112">
      <c r="AZ112" s="518">
        <v>41382</v>
      </c>
      <c r="BA112" s="525">
        <v>0</v>
      </c>
      <c r="BB112" s="525">
        <v>0</v>
      </c>
      <c r="BC112" s="525">
        <v>0</v>
      </c>
      <c r="BD112" s="525">
        <v>0</v>
      </c>
      <c r="BE112" s="525">
        <v>0</v>
      </c>
      <c r="BF112" s="525">
        <v>0</v>
      </c>
      <c r="BG112" s="525">
        <v>0</v>
      </c>
      <c r="BH112" s="525">
        <v>13.949</v>
      </c>
      <c r="BI112" s="525">
        <v>40.700000000000003</v>
      </c>
      <c r="BJ112" s="525">
        <v>44.512999999999998</v>
      </c>
      <c r="BK112" s="525">
        <v>44.56</v>
      </c>
      <c r="BL112" s="525">
        <v>44.094000000000001</v>
      </c>
      <c r="BM112" s="525">
        <v>47.042999999999999</v>
      </c>
      <c r="BN112" s="525">
        <v>49.112000000000002</v>
      </c>
      <c r="BO112" s="525">
        <v>49.96</v>
      </c>
      <c r="BP112" s="525">
        <v>49.96</v>
      </c>
      <c r="BQ112" s="525">
        <v>47.302999999999997</v>
      </c>
      <c r="BR112" s="525">
        <v>21.091999999999999</v>
      </c>
      <c r="BS112" s="525">
        <v>0</v>
      </c>
      <c r="BT112" s="525">
        <v>0</v>
      </c>
      <c r="BU112" s="525">
        <v>0</v>
      </c>
      <c r="BV112" s="525">
        <v>0</v>
      </c>
      <c r="BW112" s="525">
        <v>0</v>
      </c>
      <c r="BX112" s="525">
        <v>0</v>
      </c>
      <c r="BY112" s="525">
        <v>18.845249999999997</v>
      </c>
      <c r="BZ112"/>
      <c r="CB112" s="604">
        <v>12</v>
      </c>
      <c r="CC112" s="605">
        <v>0.96981132075471677</v>
      </c>
      <c r="CD112" s="605">
        <v>0.98191823899371067</v>
      </c>
      <c r="CE112" s="605">
        <v>0.98191823899371067</v>
      </c>
      <c r="CF112" s="605">
        <v>0.81220518867924518</v>
      </c>
      <c r="CG112" s="605">
        <v>0.83218553459119493</v>
      </c>
      <c r="CH112" s="605">
        <v>0.67061713836477987</v>
      </c>
      <c r="CI112" s="605">
        <v>0.56239681603773584</v>
      </c>
      <c r="CJ112" s="605">
        <v>0.84239386792452819</v>
      </c>
      <c r="CK112" s="605">
        <v>0.94863404088050307</v>
      </c>
      <c r="CL112" s="605">
        <v>0.95727594339622646</v>
      </c>
      <c r="CM112" s="605">
        <v>0.98191823899371067</v>
      </c>
      <c r="CN112" s="605">
        <v>0.98191823899371067</v>
      </c>
      <c r="CO112" s="605">
        <v>0.87873919025157321</v>
      </c>
      <c r="CS112" s="520" t="s">
        <v>407</v>
      </c>
      <c r="CT112" s="521">
        <f t="shared" si="49"/>
        <v>4.4999999999999973</v>
      </c>
      <c r="CU112" s="522">
        <v>13</v>
      </c>
      <c r="CV112" s="523">
        <f t="shared" si="50"/>
        <v>109</v>
      </c>
      <c r="CW112" s="519">
        <f t="shared" si="65"/>
        <v>0.98191823899371067</v>
      </c>
      <c r="CX112" s="519">
        <f t="shared" si="64"/>
        <v>0.98191823899371067</v>
      </c>
      <c r="CY112" s="519">
        <f t="shared" si="64"/>
        <v>0.98191823899371067</v>
      </c>
      <c r="CZ112" s="519">
        <f t="shared" si="64"/>
        <v>0.68045400943396217</v>
      </c>
      <c r="DA112" s="519">
        <f t="shared" si="64"/>
        <v>0.63604559748427669</v>
      </c>
      <c r="DB112" s="519">
        <f t="shared" si="64"/>
        <v>0.52957940251572322</v>
      </c>
      <c r="DC112" s="519">
        <f t="shared" si="64"/>
        <v>0.77172268081760997</v>
      </c>
      <c r="DD112" s="519">
        <f t="shared" si="64"/>
        <v>0.89880896226415086</v>
      </c>
      <c r="DE112" s="519">
        <f t="shared" si="64"/>
        <v>0.9305178852201258</v>
      </c>
      <c r="DF112" s="519">
        <f t="shared" si="64"/>
        <v>0.98191823899371067</v>
      </c>
      <c r="DG112" s="519">
        <f t="shared" si="64"/>
        <v>0.98191823899371067</v>
      </c>
      <c r="DH112" s="519">
        <f t="shared" si="64"/>
        <v>0.98191823899371067</v>
      </c>
    </row>
    <row r="113" spans="52:112">
      <c r="AZ113" s="518">
        <v>41383</v>
      </c>
      <c r="BA113" s="525">
        <v>0</v>
      </c>
      <c r="BB113" s="525">
        <v>0</v>
      </c>
      <c r="BC113" s="525">
        <v>0</v>
      </c>
      <c r="BD113" s="525">
        <v>0</v>
      </c>
      <c r="BE113" s="525">
        <v>0</v>
      </c>
      <c r="BF113" s="525">
        <v>0</v>
      </c>
      <c r="BG113" s="525">
        <v>0</v>
      </c>
      <c r="BH113" s="525">
        <v>14.266</v>
      </c>
      <c r="BI113" s="525">
        <v>43.856000000000002</v>
      </c>
      <c r="BJ113" s="525">
        <v>47.148000000000003</v>
      </c>
      <c r="BK113" s="525">
        <v>46.148000000000003</v>
      </c>
      <c r="BL113" s="525">
        <v>45.125999999999998</v>
      </c>
      <c r="BM113" s="525">
        <v>46.316000000000003</v>
      </c>
      <c r="BN113" s="525">
        <v>47.594000000000001</v>
      </c>
      <c r="BO113" s="525">
        <v>49.293999999999997</v>
      </c>
      <c r="BP113" s="525">
        <v>49.96</v>
      </c>
      <c r="BQ113" s="525">
        <v>46.088999999999999</v>
      </c>
      <c r="BR113" s="525">
        <v>19.922000000000001</v>
      </c>
      <c r="BS113" s="525">
        <v>0</v>
      </c>
      <c r="BT113" s="525">
        <v>0</v>
      </c>
      <c r="BU113" s="525">
        <v>0</v>
      </c>
      <c r="BV113" s="525">
        <v>0</v>
      </c>
      <c r="BW113" s="525">
        <v>0</v>
      </c>
      <c r="BX113" s="525">
        <v>0</v>
      </c>
      <c r="BY113" s="525">
        <v>18.988291666666665</v>
      </c>
      <c r="BZ113"/>
      <c r="CB113" s="604">
        <v>13</v>
      </c>
      <c r="CC113" s="605">
        <v>0.92973663522012573</v>
      </c>
      <c r="CD113" s="605">
        <v>0.98191823899371067</v>
      </c>
      <c r="CE113" s="605">
        <v>0.98191823899371067</v>
      </c>
      <c r="CF113" s="605">
        <v>0.80296285377358489</v>
      </c>
      <c r="CG113" s="605">
        <v>0.81990566037735846</v>
      </c>
      <c r="CH113" s="605">
        <v>0.65124803459119485</v>
      </c>
      <c r="CI113" s="605">
        <v>0.56950176886792458</v>
      </c>
      <c r="CJ113" s="605">
        <v>0.82817216981132069</v>
      </c>
      <c r="CK113" s="605">
        <v>0.91177771226415105</v>
      </c>
      <c r="CL113" s="605">
        <v>0.91012578616352202</v>
      </c>
      <c r="CM113" s="605">
        <v>0.98191823899371067</v>
      </c>
      <c r="CN113" s="605">
        <v>0.98191823899371067</v>
      </c>
      <c r="CO113" s="605">
        <v>0.86331451076439347</v>
      </c>
      <c r="CS113" s="520" t="s">
        <v>407</v>
      </c>
      <c r="CT113" s="521">
        <f t="shared" si="49"/>
        <v>4.5416666666666643</v>
      </c>
      <c r="CU113" s="522">
        <v>14</v>
      </c>
      <c r="CV113" s="523">
        <f t="shared" si="50"/>
        <v>110</v>
      </c>
      <c r="CW113" s="519">
        <f t="shared" si="65"/>
        <v>0.90185239779874204</v>
      </c>
      <c r="CX113" s="519">
        <f t="shared" si="64"/>
        <v>0.98191823899371067</v>
      </c>
      <c r="CY113" s="519">
        <f t="shared" si="64"/>
        <v>0.98191823899371067</v>
      </c>
      <c r="CZ113" s="519">
        <f t="shared" si="64"/>
        <v>0.75169025157232705</v>
      </c>
      <c r="DA113" s="519">
        <f t="shared" si="64"/>
        <v>0.55902908805031448</v>
      </c>
      <c r="DB113" s="519">
        <f t="shared" si="64"/>
        <v>0.49980345911949681</v>
      </c>
      <c r="DC113" s="519">
        <f t="shared" si="64"/>
        <v>0.79878636006289305</v>
      </c>
      <c r="DD113" s="519">
        <f t="shared" si="64"/>
        <v>0.9054559748427673</v>
      </c>
      <c r="DE113" s="519">
        <f t="shared" si="64"/>
        <v>0.93064563679245271</v>
      </c>
      <c r="DF113" s="519">
        <f t="shared" si="64"/>
        <v>0.98191823899371067</v>
      </c>
      <c r="DG113" s="519">
        <f t="shared" si="64"/>
        <v>0.98191823899371067</v>
      </c>
      <c r="DH113" s="519">
        <f t="shared" si="64"/>
        <v>0.98191823899371067</v>
      </c>
    </row>
    <row r="114" spans="52:112">
      <c r="AZ114" s="518">
        <v>41384</v>
      </c>
      <c r="BA114" s="525">
        <v>0</v>
      </c>
      <c r="BB114" s="525">
        <v>0</v>
      </c>
      <c r="BC114" s="525">
        <v>0</v>
      </c>
      <c r="BD114" s="525">
        <v>0</v>
      </c>
      <c r="BE114" s="525">
        <v>0</v>
      </c>
      <c r="BF114" s="525">
        <v>0</v>
      </c>
      <c r="BG114" s="525">
        <v>0</v>
      </c>
      <c r="BH114" s="525">
        <v>14.358000000000001</v>
      </c>
      <c r="BI114" s="525">
        <v>43.747</v>
      </c>
      <c r="BJ114" s="525">
        <v>47.247</v>
      </c>
      <c r="BK114" s="525">
        <v>46.273000000000003</v>
      </c>
      <c r="BL114" s="525">
        <v>45.723999999999997</v>
      </c>
      <c r="BM114" s="525">
        <v>45.481999999999999</v>
      </c>
      <c r="BN114" s="525">
        <v>46.405999999999999</v>
      </c>
      <c r="BO114" s="525">
        <v>48.223999999999997</v>
      </c>
      <c r="BP114" s="525">
        <v>49.161000000000001</v>
      </c>
      <c r="BQ114" s="525">
        <v>45.558999999999997</v>
      </c>
      <c r="BR114" s="525">
        <v>19.3</v>
      </c>
      <c r="BS114" s="525">
        <v>0</v>
      </c>
      <c r="BT114" s="525">
        <v>0</v>
      </c>
      <c r="BU114" s="525">
        <v>0</v>
      </c>
      <c r="BV114" s="525">
        <v>0</v>
      </c>
      <c r="BW114" s="525">
        <v>0</v>
      </c>
      <c r="BX114" s="525">
        <v>0</v>
      </c>
      <c r="BY114" s="525">
        <v>18.811708333333332</v>
      </c>
      <c r="BZ114"/>
      <c r="CB114" s="604">
        <v>14</v>
      </c>
      <c r="CC114" s="605">
        <v>0.96531839622641491</v>
      </c>
      <c r="CD114" s="605">
        <v>0.97795794025157234</v>
      </c>
      <c r="CE114" s="605">
        <v>0.98191823899371067</v>
      </c>
      <c r="CF114" s="605">
        <v>0.83193297955974832</v>
      </c>
      <c r="CG114" s="605">
        <v>0.83269261006289308</v>
      </c>
      <c r="CH114" s="605">
        <v>0.6620233883647797</v>
      </c>
      <c r="CI114" s="605">
        <v>0.57994791666666656</v>
      </c>
      <c r="CJ114" s="605">
        <v>0.85405660377358483</v>
      </c>
      <c r="CK114" s="605">
        <v>0.90916863207547172</v>
      </c>
      <c r="CL114" s="605">
        <v>0.8901572327044025</v>
      </c>
      <c r="CM114" s="605">
        <v>0.98191823899371067</v>
      </c>
      <c r="CN114" s="605">
        <v>0.97356033805031439</v>
      </c>
      <c r="CO114" s="605">
        <v>0.87124682510885409</v>
      </c>
      <c r="CS114" s="520" t="s">
        <v>407</v>
      </c>
      <c r="CT114" s="521">
        <f t="shared" si="49"/>
        <v>4.5833333333333313</v>
      </c>
      <c r="CU114" s="522">
        <v>15</v>
      </c>
      <c r="CV114" s="523">
        <f t="shared" si="50"/>
        <v>111</v>
      </c>
      <c r="CW114" s="519">
        <f t="shared" si="65"/>
        <v>0.97855247641509435</v>
      </c>
      <c r="CX114" s="519">
        <f t="shared" si="64"/>
        <v>0.98191823899371067</v>
      </c>
      <c r="CY114" s="519">
        <f t="shared" si="64"/>
        <v>0.98191823899371067</v>
      </c>
      <c r="CZ114" s="519">
        <f t="shared" si="64"/>
        <v>0.92040094339622636</v>
      </c>
      <c r="DA114" s="519">
        <f t="shared" si="64"/>
        <v>0.5786831761006288</v>
      </c>
      <c r="DB114" s="519">
        <f t="shared" si="64"/>
        <v>0.53706269654088046</v>
      </c>
      <c r="DC114" s="519">
        <f t="shared" si="64"/>
        <v>0.85863305817610069</v>
      </c>
      <c r="DD114" s="519">
        <f t="shared" si="64"/>
        <v>0.91923742138364761</v>
      </c>
      <c r="DE114" s="519">
        <f t="shared" si="64"/>
        <v>0.55668238993710695</v>
      </c>
      <c r="DF114" s="519">
        <f t="shared" si="64"/>
        <v>0.97562401729559745</v>
      </c>
      <c r="DG114" s="519">
        <f t="shared" si="64"/>
        <v>0.98191823899371067</v>
      </c>
      <c r="DH114" s="519">
        <f t="shared" si="64"/>
        <v>0.98191823899371067</v>
      </c>
    </row>
    <row r="115" spans="52:112">
      <c r="AZ115" s="518">
        <v>41385</v>
      </c>
      <c r="BA115" s="525">
        <v>0</v>
      </c>
      <c r="BB115" s="525">
        <v>0</v>
      </c>
      <c r="BC115" s="525">
        <v>0</v>
      </c>
      <c r="BD115" s="525">
        <v>0</v>
      </c>
      <c r="BE115" s="525">
        <v>0</v>
      </c>
      <c r="BF115" s="525">
        <v>0</v>
      </c>
      <c r="BG115" s="525">
        <v>0</v>
      </c>
      <c r="BH115" s="525">
        <v>14.69</v>
      </c>
      <c r="BI115" s="525">
        <v>46.566000000000003</v>
      </c>
      <c r="BJ115" s="525">
        <v>49.96</v>
      </c>
      <c r="BK115" s="525">
        <v>49.058</v>
      </c>
      <c r="BL115" s="525">
        <v>46.695</v>
      </c>
      <c r="BM115" s="525">
        <v>46.655999999999999</v>
      </c>
      <c r="BN115" s="525">
        <v>47.646000000000001</v>
      </c>
      <c r="BO115" s="525">
        <v>48.082000000000001</v>
      </c>
      <c r="BP115" s="525">
        <v>49.832999999999998</v>
      </c>
      <c r="BQ115" s="525">
        <v>45.466000000000001</v>
      </c>
      <c r="BR115" s="525">
        <v>17.38</v>
      </c>
      <c r="BS115" s="525">
        <v>0</v>
      </c>
      <c r="BT115" s="525">
        <v>0</v>
      </c>
      <c r="BU115" s="525">
        <v>0</v>
      </c>
      <c r="BV115" s="525">
        <v>0</v>
      </c>
      <c r="BW115" s="525">
        <v>0</v>
      </c>
      <c r="BX115" s="525">
        <v>0</v>
      </c>
      <c r="BY115" s="525">
        <v>19.251333333333335</v>
      </c>
      <c r="BZ115"/>
      <c r="CB115" s="604">
        <v>15</v>
      </c>
      <c r="CC115" s="605">
        <v>0.98191823899371067</v>
      </c>
      <c r="CD115" s="605">
        <v>0.873344143081761</v>
      </c>
      <c r="CE115" s="605">
        <v>0.98191823899371067</v>
      </c>
      <c r="CF115" s="605">
        <v>0.88636988993710686</v>
      </c>
      <c r="CG115" s="605">
        <v>0.87191823899371068</v>
      </c>
      <c r="CH115" s="605">
        <v>0.68054736635220126</v>
      </c>
      <c r="CI115" s="605">
        <v>0.62672464622641511</v>
      </c>
      <c r="CJ115" s="605">
        <v>0.87259827044025151</v>
      </c>
      <c r="CK115" s="605">
        <v>0.94285573899371067</v>
      </c>
      <c r="CL115" s="605">
        <v>0.90441430817610069</v>
      </c>
      <c r="CM115" s="605">
        <v>0.98191823899371067</v>
      </c>
      <c r="CN115" s="605">
        <v>0.98191823899371067</v>
      </c>
      <c r="CO115" s="605">
        <v>0.88416598633285026</v>
      </c>
      <c r="CS115" s="520" t="s">
        <v>407</v>
      </c>
      <c r="CT115" s="521">
        <f t="shared" si="49"/>
        <v>4.6249999999999982</v>
      </c>
      <c r="CU115" s="522">
        <v>16</v>
      </c>
      <c r="CV115" s="523">
        <f t="shared" si="50"/>
        <v>112</v>
      </c>
      <c r="CW115" s="519">
        <f t="shared" si="65"/>
        <v>0.98191823899371067</v>
      </c>
      <c r="CX115" s="519">
        <f t="shared" si="64"/>
        <v>0.96473565251572313</v>
      </c>
      <c r="CY115" s="519">
        <f t="shared" si="64"/>
        <v>0.98191823899371067</v>
      </c>
      <c r="CZ115" s="519">
        <f t="shared" si="64"/>
        <v>0.85590113993710681</v>
      </c>
      <c r="DA115" s="519">
        <f t="shared" si="64"/>
        <v>0.56694968553459124</v>
      </c>
      <c r="DB115" s="519">
        <f t="shared" si="64"/>
        <v>0.55134139150943395</v>
      </c>
      <c r="DC115" s="519">
        <f t="shared" si="64"/>
        <v>0.87688679245283008</v>
      </c>
      <c r="DD115" s="519">
        <f t="shared" si="64"/>
        <v>0.9108294025157232</v>
      </c>
      <c r="DE115" s="519">
        <f t="shared" si="64"/>
        <v>0.56015625000000002</v>
      </c>
      <c r="DF115" s="519">
        <f t="shared" si="64"/>
        <v>0.94692413522012564</v>
      </c>
      <c r="DG115" s="519">
        <f t="shared" si="64"/>
        <v>0.98191823899371067</v>
      </c>
      <c r="DH115" s="519">
        <f t="shared" si="64"/>
        <v>0.98191823899371067</v>
      </c>
    </row>
    <row r="116" spans="52:112">
      <c r="AZ116" s="518">
        <v>41386</v>
      </c>
      <c r="BA116" s="525">
        <v>0</v>
      </c>
      <c r="BB116" s="525">
        <v>0</v>
      </c>
      <c r="BC116" s="525">
        <v>0</v>
      </c>
      <c r="BD116" s="525">
        <v>0</v>
      </c>
      <c r="BE116" s="525">
        <v>0</v>
      </c>
      <c r="BF116" s="525">
        <v>0</v>
      </c>
      <c r="BG116" s="525">
        <v>0</v>
      </c>
      <c r="BH116" s="525">
        <v>14.207000000000001</v>
      </c>
      <c r="BI116" s="525">
        <v>46.393999999999998</v>
      </c>
      <c r="BJ116" s="525">
        <v>49.96</v>
      </c>
      <c r="BK116" s="525">
        <v>49.1</v>
      </c>
      <c r="BL116" s="525">
        <v>47.317</v>
      </c>
      <c r="BM116" s="525">
        <v>46.79</v>
      </c>
      <c r="BN116" s="525">
        <v>47.631</v>
      </c>
      <c r="BO116" s="525">
        <v>49.337000000000003</v>
      </c>
      <c r="BP116" s="525">
        <v>49.96</v>
      </c>
      <c r="BQ116" s="525">
        <v>46.018000000000001</v>
      </c>
      <c r="BR116" s="525">
        <v>18.218</v>
      </c>
      <c r="BS116" s="525">
        <v>0</v>
      </c>
      <c r="BT116" s="525">
        <v>0</v>
      </c>
      <c r="BU116" s="525">
        <v>0</v>
      </c>
      <c r="BV116" s="525">
        <v>0</v>
      </c>
      <c r="BW116" s="525">
        <v>0</v>
      </c>
      <c r="BX116" s="525">
        <v>0</v>
      </c>
      <c r="BY116" s="525">
        <v>19.372166666666665</v>
      </c>
      <c r="BZ116"/>
      <c r="CB116" s="604">
        <v>16</v>
      </c>
      <c r="CC116" s="605">
        <v>0.98191823899371067</v>
      </c>
      <c r="CD116" s="605">
        <v>0.83660573899371071</v>
      </c>
      <c r="CE116" s="605">
        <v>0.98191823899371067</v>
      </c>
      <c r="CF116" s="605">
        <v>0.90737028301886791</v>
      </c>
      <c r="CG116" s="605">
        <v>0.8815448113207548</v>
      </c>
      <c r="CH116" s="605">
        <v>0.67643966194968552</v>
      </c>
      <c r="CI116" s="605">
        <v>0.49257566823899368</v>
      </c>
      <c r="CJ116" s="605">
        <v>0.87632861635220127</v>
      </c>
      <c r="CK116" s="605">
        <v>0.95167551100628933</v>
      </c>
      <c r="CL116" s="605">
        <v>0.93877751572327051</v>
      </c>
      <c r="CM116" s="605">
        <v>0.98191823899371067</v>
      </c>
      <c r="CN116" s="605">
        <v>0.98191823899371067</v>
      </c>
      <c r="CO116" s="605">
        <v>0.87758715832123912</v>
      </c>
      <c r="CS116" s="520" t="s">
        <v>407</v>
      </c>
      <c r="CT116" s="521">
        <f t="shared" si="49"/>
        <v>4.6666666666666652</v>
      </c>
      <c r="CU116" s="522">
        <v>17</v>
      </c>
      <c r="CV116" s="523">
        <f t="shared" si="50"/>
        <v>113</v>
      </c>
      <c r="CW116" s="519">
        <f t="shared" si="65"/>
        <v>0.97541764937106912</v>
      </c>
      <c r="CX116" s="519">
        <f t="shared" ref="CX116:CX123" si="66">CD148</f>
        <v>0.95991548742138355</v>
      </c>
      <c r="CY116" s="519">
        <f t="shared" ref="CY116:CY123" si="67">CE148</f>
        <v>0.96746069182389927</v>
      </c>
      <c r="CZ116" s="519">
        <f t="shared" ref="CZ116:CZ123" si="68">CF148</f>
        <v>0.73889544025157228</v>
      </c>
      <c r="DA116" s="519">
        <f t="shared" ref="DA116:DA123" si="69">CG148</f>
        <v>0.50968553459119492</v>
      </c>
      <c r="DB116" s="519">
        <f t="shared" ref="DB116:DB123" si="70">CH148</f>
        <v>0.49239386792452822</v>
      </c>
      <c r="DC116" s="519">
        <f t="shared" ref="DC116:DC123" si="71">CI148</f>
        <v>0.80681996855345917</v>
      </c>
      <c r="DD116" s="519">
        <f t="shared" ref="DD116:DD123" si="72">CJ148</f>
        <v>0.82732704402515722</v>
      </c>
      <c r="DE116" s="519">
        <f t="shared" ref="DE116:DE123" si="73">CK148</f>
        <v>0.7958136792452829</v>
      </c>
      <c r="DF116" s="519">
        <f t="shared" ref="DF116:DF123" si="74">CL148</f>
        <v>0.96943789308176087</v>
      </c>
      <c r="DG116" s="519">
        <f t="shared" ref="DG116:DG123" si="75">CM148</f>
        <v>0.98191823899371067</v>
      </c>
      <c r="DH116" s="519">
        <f t="shared" ref="DH116:DH123" si="76">CN148</f>
        <v>0.95403400157232709</v>
      </c>
    </row>
    <row r="117" spans="52:112">
      <c r="AZ117" s="518">
        <v>41387</v>
      </c>
      <c r="BA117" s="525">
        <v>0</v>
      </c>
      <c r="BB117" s="525">
        <v>0</v>
      </c>
      <c r="BC117" s="525">
        <v>0</v>
      </c>
      <c r="BD117" s="525">
        <v>0</v>
      </c>
      <c r="BE117" s="525">
        <v>0</v>
      </c>
      <c r="BF117" s="525">
        <v>0</v>
      </c>
      <c r="BG117" s="525">
        <v>0</v>
      </c>
      <c r="BH117" s="525">
        <v>13.715999999999999</v>
      </c>
      <c r="BI117" s="525">
        <v>46.572000000000003</v>
      </c>
      <c r="BJ117" s="525">
        <v>49.96</v>
      </c>
      <c r="BK117" s="525">
        <v>48.939</v>
      </c>
      <c r="BL117" s="525">
        <v>46.552</v>
      </c>
      <c r="BM117" s="525">
        <v>46.914999999999999</v>
      </c>
      <c r="BN117" s="525">
        <v>47.893000000000001</v>
      </c>
      <c r="BO117" s="525">
        <v>47.686</v>
      </c>
      <c r="BP117" s="525">
        <v>49.753</v>
      </c>
      <c r="BQ117" s="525">
        <v>43.424999999999997</v>
      </c>
      <c r="BR117" s="525">
        <v>14.467000000000001</v>
      </c>
      <c r="BS117" s="525">
        <v>0</v>
      </c>
      <c r="BT117" s="525">
        <v>0</v>
      </c>
      <c r="BU117" s="525">
        <v>0</v>
      </c>
      <c r="BV117" s="525">
        <v>0</v>
      </c>
      <c r="BW117" s="525">
        <v>0</v>
      </c>
      <c r="BX117" s="525">
        <v>0</v>
      </c>
      <c r="BY117" s="525">
        <v>18.994916666666665</v>
      </c>
      <c r="BZ117"/>
      <c r="CB117" s="604">
        <v>17</v>
      </c>
      <c r="CC117" s="605">
        <v>0.98191823899371067</v>
      </c>
      <c r="CD117" s="605">
        <v>0.95810239779874196</v>
      </c>
      <c r="CE117" s="605">
        <v>0.98191823899371067</v>
      </c>
      <c r="CF117" s="605">
        <v>0.8085888364779874</v>
      </c>
      <c r="CG117" s="605">
        <v>0.79181996855345904</v>
      </c>
      <c r="CH117" s="605">
        <v>0.58663522012578606</v>
      </c>
      <c r="CI117" s="605">
        <v>0.44058077830188674</v>
      </c>
      <c r="CJ117" s="605">
        <v>0.83908805031446543</v>
      </c>
      <c r="CK117" s="605">
        <v>0.94790192610062884</v>
      </c>
      <c r="CL117" s="605">
        <v>0.86514937106918244</v>
      </c>
      <c r="CM117" s="605">
        <v>0.98191823899371067</v>
      </c>
      <c r="CN117" s="605">
        <v>0.98191823899371067</v>
      </c>
      <c r="CO117" s="605">
        <v>0.84884872399613032</v>
      </c>
      <c r="CS117" s="520" t="s">
        <v>407</v>
      </c>
      <c r="CT117" s="521">
        <f t="shared" si="49"/>
        <v>4.7083333333333321</v>
      </c>
      <c r="CU117" s="522">
        <v>18</v>
      </c>
      <c r="CV117" s="523">
        <f t="shared" si="50"/>
        <v>114</v>
      </c>
      <c r="CW117" s="519">
        <f t="shared" si="65"/>
        <v>0.81682389937106903</v>
      </c>
      <c r="CX117" s="519">
        <f t="shared" si="66"/>
        <v>0.94603478773584904</v>
      </c>
      <c r="CY117" s="519">
        <f t="shared" si="67"/>
        <v>0.81204402515723262</v>
      </c>
      <c r="CZ117" s="519">
        <f t="shared" si="68"/>
        <v>0.37566823899371066</v>
      </c>
      <c r="DA117" s="519">
        <f t="shared" si="69"/>
        <v>0.12712264150943395</v>
      </c>
      <c r="DB117" s="519">
        <f t="shared" si="70"/>
        <v>9.4064465408805031E-2</v>
      </c>
      <c r="DC117" s="519">
        <f t="shared" si="71"/>
        <v>0.20369496855345912</v>
      </c>
      <c r="DD117" s="519">
        <f t="shared" si="72"/>
        <v>0.34648584905660379</v>
      </c>
      <c r="DE117" s="519">
        <f t="shared" si="73"/>
        <v>0.57612028301886786</v>
      </c>
      <c r="DF117" s="519">
        <f t="shared" si="74"/>
        <v>0.72219437893081762</v>
      </c>
      <c r="DG117" s="519">
        <f t="shared" si="75"/>
        <v>0.91215015723270432</v>
      </c>
      <c r="DH117" s="519">
        <f t="shared" si="76"/>
        <v>0.86915290880503138</v>
      </c>
    </row>
    <row r="118" spans="52:112">
      <c r="AZ118" s="518">
        <v>41388</v>
      </c>
      <c r="BA118" s="525">
        <v>0</v>
      </c>
      <c r="BB118" s="525">
        <v>0</v>
      </c>
      <c r="BC118" s="525">
        <v>0</v>
      </c>
      <c r="BD118" s="525">
        <v>0</v>
      </c>
      <c r="BE118" s="525">
        <v>0</v>
      </c>
      <c r="BF118" s="525">
        <v>0</v>
      </c>
      <c r="BG118" s="525">
        <v>0</v>
      </c>
      <c r="BH118" s="525">
        <v>13.627000000000001</v>
      </c>
      <c r="BI118" s="525">
        <v>45.847999999999999</v>
      </c>
      <c r="BJ118" s="525">
        <v>49.96</v>
      </c>
      <c r="BK118" s="525">
        <v>49.96</v>
      </c>
      <c r="BL118" s="525">
        <v>49.008000000000003</v>
      </c>
      <c r="BM118" s="525">
        <v>48.118000000000002</v>
      </c>
      <c r="BN118" s="525">
        <v>49.125999999999998</v>
      </c>
      <c r="BO118" s="525">
        <v>49.96</v>
      </c>
      <c r="BP118" s="525">
        <v>49.96</v>
      </c>
      <c r="BQ118" s="525">
        <v>46.759</v>
      </c>
      <c r="BR118" s="525">
        <v>17.324000000000002</v>
      </c>
      <c r="BS118" s="525">
        <v>0</v>
      </c>
      <c r="BT118" s="525">
        <v>0</v>
      </c>
      <c r="BU118" s="525">
        <v>0</v>
      </c>
      <c r="BV118" s="525">
        <v>0</v>
      </c>
      <c r="BW118" s="525">
        <v>0</v>
      </c>
      <c r="BX118" s="525">
        <v>0</v>
      </c>
      <c r="BY118" s="525">
        <v>19.568749999999998</v>
      </c>
      <c r="BZ118"/>
      <c r="CB118" s="604">
        <v>18</v>
      </c>
      <c r="CC118" s="605">
        <v>0.96182389937106927</v>
      </c>
      <c r="CD118" s="605">
        <v>0.92333431603773575</v>
      </c>
      <c r="CE118" s="605">
        <v>0.80378832547169821</v>
      </c>
      <c r="CF118" s="605">
        <v>0.38453714622641505</v>
      </c>
      <c r="CG118" s="605">
        <v>0.17077044025157234</v>
      </c>
      <c r="CH118" s="605">
        <v>9.7184551886792439E-2</v>
      </c>
      <c r="CI118" s="605">
        <v>0.14238404088050313</v>
      </c>
      <c r="CJ118" s="605">
        <v>0.34844732704402515</v>
      </c>
      <c r="CK118" s="605">
        <v>0.59973958333333333</v>
      </c>
      <c r="CL118" s="605">
        <v>0.69402122641509423</v>
      </c>
      <c r="CM118" s="605">
        <v>0.9232900943396225</v>
      </c>
      <c r="CN118" s="605">
        <v>0.92179147012578611</v>
      </c>
      <c r="CO118" s="605">
        <v>0.57806754958877571</v>
      </c>
      <c r="CS118" s="520" t="s">
        <v>407</v>
      </c>
      <c r="CT118" s="521">
        <f t="shared" si="49"/>
        <v>4.7499999999999991</v>
      </c>
      <c r="CU118" s="522">
        <v>19</v>
      </c>
      <c r="CV118" s="523">
        <f t="shared" si="50"/>
        <v>115</v>
      </c>
      <c r="CW118" s="519">
        <f t="shared" si="65"/>
        <v>0.42162932389937102</v>
      </c>
      <c r="CX118" s="519">
        <f t="shared" si="66"/>
        <v>0.40748329402515726</v>
      </c>
      <c r="CY118" s="519">
        <f t="shared" si="67"/>
        <v>0.13775550314465407</v>
      </c>
      <c r="CZ118" s="519">
        <f t="shared" si="68"/>
        <v>5.080581761006289E-3</v>
      </c>
      <c r="DA118" s="519">
        <f t="shared" si="69"/>
        <v>0</v>
      </c>
      <c r="DB118" s="519">
        <f t="shared" si="70"/>
        <v>0</v>
      </c>
      <c r="DC118" s="519">
        <f t="shared" si="71"/>
        <v>0</v>
      </c>
      <c r="DD118" s="519">
        <f t="shared" si="72"/>
        <v>0</v>
      </c>
      <c r="DE118" s="519">
        <f t="shared" si="73"/>
        <v>1.9652613993710689E-2</v>
      </c>
      <c r="DF118" s="519">
        <f t="shared" si="74"/>
        <v>7.3584905660377356E-2</v>
      </c>
      <c r="DG118" s="519">
        <f t="shared" si="75"/>
        <v>0.21634433962264152</v>
      </c>
      <c r="DH118" s="519">
        <f t="shared" si="76"/>
        <v>0.42719634433962261</v>
      </c>
    </row>
    <row r="119" spans="52:112">
      <c r="AZ119" s="518">
        <v>41389</v>
      </c>
      <c r="BA119" s="525">
        <v>0</v>
      </c>
      <c r="BB119" s="525">
        <v>0</v>
      </c>
      <c r="BC119" s="525">
        <v>0</v>
      </c>
      <c r="BD119" s="525">
        <v>0</v>
      </c>
      <c r="BE119" s="525">
        <v>0</v>
      </c>
      <c r="BF119" s="525">
        <v>0</v>
      </c>
      <c r="BG119" s="525">
        <v>0</v>
      </c>
      <c r="BH119" s="525">
        <v>10.427</v>
      </c>
      <c r="BI119" s="525">
        <v>45.585000000000001</v>
      </c>
      <c r="BJ119" s="525">
        <v>39.921999999999997</v>
      </c>
      <c r="BK119" s="525">
        <v>33.658000000000001</v>
      </c>
      <c r="BL119" s="525">
        <v>21.286000000000001</v>
      </c>
      <c r="BM119" s="525">
        <v>17.052</v>
      </c>
      <c r="BN119" s="525">
        <v>20.283000000000001</v>
      </c>
      <c r="BO119" s="525">
        <v>30.513999999999999</v>
      </c>
      <c r="BP119" s="525">
        <v>34.787999999999997</v>
      </c>
      <c r="BQ119" s="525">
        <v>21.103000000000002</v>
      </c>
      <c r="BR119" s="525">
        <v>2.1309999999999998</v>
      </c>
      <c r="BS119" s="525">
        <v>0</v>
      </c>
      <c r="BT119" s="525">
        <v>0</v>
      </c>
      <c r="BU119" s="525">
        <v>0</v>
      </c>
      <c r="BV119" s="525">
        <v>0</v>
      </c>
      <c r="BW119" s="525">
        <v>0</v>
      </c>
      <c r="BX119" s="525">
        <v>0</v>
      </c>
      <c r="BY119" s="525">
        <v>11.531208333333332</v>
      </c>
      <c r="BZ119"/>
      <c r="CB119" s="604">
        <v>19</v>
      </c>
      <c r="CC119" s="605">
        <v>0.52869889937106918</v>
      </c>
      <c r="CD119" s="605">
        <v>0.36528596698113203</v>
      </c>
      <c r="CE119" s="605">
        <v>0.1242384040880503</v>
      </c>
      <c r="CF119" s="605">
        <v>5.7911753144654094E-3</v>
      </c>
      <c r="CG119" s="605">
        <v>0</v>
      </c>
      <c r="CH119" s="605">
        <v>0</v>
      </c>
      <c r="CI119" s="605">
        <v>0</v>
      </c>
      <c r="CJ119" s="605">
        <v>0</v>
      </c>
      <c r="CK119" s="605">
        <v>1.913325471698113E-2</v>
      </c>
      <c r="CL119" s="605">
        <v>7.8785377358490574E-2</v>
      </c>
      <c r="CM119" s="605">
        <v>0.24657036163522011</v>
      </c>
      <c r="CN119" s="605">
        <v>0.40014249213836472</v>
      </c>
      <c r="CO119" s="605">
        <v>0.14773207698355104</v>
      </c>
      <c r="CS119" s="520" t="s">
        <v>407</v>
      </c>
      <c r="CT119" s="521">
        <f t="shared" si="49"/>
        <v>4.7916666666666661</v>
      </c>
      <c r="CU119" s="522">
        <v>20</v>
      </c>
      <c r="CV119" s="523">
        <f t="shared" si="50"/>
        <v>116</v>
      </c>
      <c r="CW119" s="519">
        <f t="shared" si="65"/>
        <v>1.5668238993710691E-2</v>
      </c>
      <c r="CX119" s="519">
        <f t="shared" si="66"/>
        <v>1.9265428459119497E-3</v>
      </c>
      <c r="CY119" s="519">
        <f t="shared" si="67"/>
        <v>0</v>
      </c>
      <c r="CZ119" s="519">
        <f t="shared" si="68"/>
        <v>0</v>
      </c>
      <c r="DA119" s="519">
        <f t="shared" si="69"/>
        <v>0</v>
      </c>
      <c r="DB119" s="519">
        <f t="shared" si="70"/>
        <v>0</v>
      </c>
      <c r="DC119" s="519">
        <f t="shared" si="71"/>
        <v>0</v>
      </c>
      <c r="DD119" s="519">
        <f t="shared" si="72"/>
        <v>0</v>
      </c>
      <c r="DE119" s="519">
        <f t="shared" si="73"/>
        <v>0</v>
      </c>
      <c r="DF119" s="519">
        <f t="shared" si="74"/>
        <v>0</v>
      </c>
      <c r="DG119" s="519">
        <f t="shared" si="75"/>
        <v>0</v>
      </c>
      <c r="DH119" s="519">
        <f t="shared" si="76"/>
        <v>5.6731525157232704E-3</v>
      </c>
    </row>
    <row r="120" spans="52:112">
      <c r="AZ120" s="518">
        <v>41390</v>
      </c>
      <c r="BA120" s="525">
        <v>0</v>
      </c>
      <c r="BB120" s="525">
        <v>0</v>
      </c>
      <c r="BC120" s="525">
        <v>0</v>
      </c>
      <c r="BD120" s="525">
        <v>0</v>
      </c>
      <c r="BE120" s="525">
        <v>0</v>
      </c>
      <c r="BF120" s="525">
        <v>0</v>
      </c>
      <c r="BG120" s="525">
        <v>0</v>
      </c>
      <c r="BH120" s="525">
        <v>4.9720000000000004</v>
      </c>
      <c r="BI120" s="525">
        <v>21.164999999999999</v>
      </c>
      <c r="BJ120" s="525">
        <v>36.177</v>
      </c>
      <c r="BK120" s="525">
        <v>45.295999999999999</v>
      </c>
      <c r="BL120" s="525">
        <v>44.843000000000004</v>
      </c>
      <c r="BM120" s="525">
        <v>45.640999999999998</v>
      </c>
      <c r="BN120" s="525">
        <v>47.790999999999997</v>
      </c>
      <c r="BO120" s="525">
        <v>49.96</v>
      </c>
      <c r="BP120" s="525">
        <v>49.96</v>
      </c>
      <c r="BQ120" s="525">
        <v>44.606999999999999</v>
      </c>
      <c r="BR120" s="525">
        <v>13.612</v>
      </c>
      <c r="BS120" s="525">
        <v>0</v>
      </c>
      <c r="BT120" s="525">
        <v>0</v>
      </c>
      <c r="BU120" s="525">
        <v>0</v>
      </c>
      <c r="BV120" s="525">
        <v>0</v>
      </c>
      <c r="BW120" s="525">
        <v>0</v>
      </c>
      <c r="BX120" s="525">
        <v>0</v>
      </c>
      <c r="BY120" s="525">
        <v>16.83433333333333</v>
      </c>
      <c r="BZ120"/>
      <c r="CB120" s="604">
        <v>20</v>
      </c>
      <c r="CC120" s="605">
        <v>1.6816823899371069E-2</v>
      </c>
      <c r="CD120" s="605">
        <v>1.0028498427672955E-3</v>
      </c>
      <c r="CE120" s="605">
        <v>0</v>
      </c>
      <c r="CF120" s="605">
        <v>0</v>
      </c>
      <c r="CG120" s="605">
        <v>0</v>
      </c>
      <c r="CH120" s="605">
        <v>0</v>
      </c>
      <c r="CI120" s="605">
        <v>0</v>
      </c>
      <c r="CJ120" s="605">
        <v>0</v>
      </c>
      <c r="CK120" s="605">
        <v>0</v>
      </c>
      <c r="CL120" s="605">
        <v>0</v>
      </c>
      <c r="CM120" s="605">
        <v>0</v>
      </c>
      <c r="CN120" s="605">
        <v>2.9780856918238991E-3</v>
      </c>
      <c r="CO120" s="605">
        <v>1.9232281083696179E-3</v>
      </c>
      <c r="CS120" s="520" t="s">
        <v>407</v>
      </c>
      <c r="CT120" s="521">
        <f t="shared" si="49"/>
        <v>4.833333333333333</v>
      </c>
      <c r="CU120" s="522">
        <v>21</v>
      </c>
      <c r="CV120" s="523">
        <f t="shared" si="50"/>
        <v>117</v>
      </c>
      <c r="CW120" s="519">
        <f t="shared" si="65"/>
        <v>0</v>
      </c>
      <c r="CX120" s="519">
        <f t="shared" si="66"/>
        <v>0</v>
      </c>
      <c r="CY120" s="519">
        <f t="shared" si="67"/>
        <v>0</v>
      </c>
      <c r="CZ120" s="519">
        <f t="shared" si="68"/>
        <v>0</v>
      </c>
      <c r="DA120" s="519">
        <f t="shared" si="69"/>
        <v>0</v>
      </c>
      <c r="DB120" s="519">
        <f t="shared" si="70"/>
        <v>0</v>
      </c>
      <c r="DC120" s="519">
        <f t="shared" si="71"/>
        <v>0</v>
      </c>
      <c r="DD120" s="519">
        <f t="shared" si="72"/>
        <v>0</v>
      </c>
      <c r="DE120" s="519">
        <f t="shared" si="73"/>
        <v>0</v>
      </c>
      <c r="DF120" s="519">
        <f t="shared" si="74"/>
        <v>0</v>
      </c>
      <c r="DG120" s="519">
        <f t="shared" si="75"/>
        <v>0</v>
      </c>
      <c r="DH120" s="519">
        <f t="shared" si="76"/>
        <v>0</v>
      </c>
    </row>
    <row r="121" spans="52:112">
      <c r="AZ121" s="518">
        <v>41391</v>
      </c>
      <c r="BA121" s="525">
        <v>0</v>
      </c>
      <c r="BB121" s="525">
        <v>0</v>
      </c>
      <c r="BC121" s="525">
        <v>0</v>
      </c>
      <c r="BD121" s="525">
        <v>0</v>
      </c>
      <c r="BE121" s="525">
        <v>0</v>
      </c>
      <c r="BF121" s="525">
        <v>0</v>
      </c>
      <c r="BG121" s="525">
        <v>0</v>
      </c>
      <c r="BH121" s="525">
        <v>11.946</v>
      </c>
      <c r="BI121" s="525">
        <v>42.854999999999997</v>
      </c>
      <c r="BJ121" s="525">
        <v>48.485999999999997</v>
      </c>
      <c r="BK121" s="525">
        <v>49.201999999999998</v>
      </c>
      <c r="BL121" s="525">
        <v>47.637999999999998</v>
      </c>
      <c r="BM121" s="525">
        <v>46.898000000000003</v>
      </c>
      <c r="BN121" s="525">
        <v>47.8</v>
      </c>
      <c r="BO121" s="525">
        <v>49.192999999999998</v>
      </c>
      <c r="BP121" s="525">
        <v>49.96</v>
      </c>
      <c r="BQ121" s="525">
        <v>42.515000000000001</v>
      </c>
      <c r="BR121" s="525">
        <v>12.041</v>
      </c>
      <c r="BS121" s="525">
        <v>0</v>
      </c>
      <c r="BT121" s="525">
        <v>0</v>
      </c>
      <c r="BU121" s="525">
        <v>0</v>
      </c>
      <c r="BV121" s="525">
        <v>0</v>
      </c>
      <c r="BW121" s="525">
        <v>0</v>
      </c>
      <c r="BX121" s="525">
        <v>0</v>
      </c>
      <c r="BY121" s="525">
        <v>18.688916666666664</v>
      </c>
      <c r="BZ121"/>
      <c r="CB121" s="604">
        <v>21</v>
      </c>
      <c r="CC121" s="605">
        <v>0</v>
      </c>
      <c r="CD121" s="605">
        <v>0</v>
      </c>
      <c r="CE121" s="605">
        <v>0</v>
      </c>
      <c r="CF121" s="605">
        <v>0</v>
      </c>
      <c r="CG121" s="605">
        <v>0</v>
      </c>
      <c r="CH121" s="605">
        <v>0</v>
      </c>
      <c r="CI121" s="605">
        <v>0</v>
      </c>
      <c r="CJ121" s="605">
        <v>0</v>
      </c>
      <c r="CK121" s="605">
        <v>0</v>
      </c>
      <c r="CL121" s="605">
        <v>0</v>
      </c>
      <c r="CM121" s="605">
        <v>0</v>
      </c>
      <c r="CN121" s="605">
        <v>0</v>
      </c>
      <c r="CO121" s="605">
        <v>0</v>
      </c>
      <c r="CS121" s="520" t="s">
        <v>407</v>
      </c>
      <c r="CT121" s="521">
        <f t="shared" si="49"/>
        <v>4.875</v>
      </c>
      <c r="CU121" s="522">
        <v>22</v>
      </c>
      <c r="CV121" s="523">
        <f t="shared" si="50"/>
        <v>118</v>
      </c>
      <c r="CW121" s="519">
        <f t="shared" si="65"/>
        <v>0</v>
      </c>
      <c r="CX121" s="519">
        <f t="shared" si="66"/>
        <v>0</v>
      </c>
      <c r="CY121" s="519">
        <f t="shared" si="67"/>
        <v>0</v>
      </c>
      <c r="CZ121" s="519">
        <f t="shared" si="68"/>
        <v>0</v>
      </c>
      <c r="DA121" s="519">
        <f t="shared" si="69"/>
        <v>0</v>
      </c>
      <c r="DB121" s="519">
        <f t="shared" si="70"/>
        <v>0</v>
      </c>
      <c r="DC121" s="519">
        <f t="shared" si="71"/>
        <v>0</v>
      </c>
      <c r="DD121" s="519">
        <f t="shared" si="72"/>
        <v>0</v>
      </c>
      <c r="DE121" s="519">
        <f t="shared" si="73"/>
        <v>0</v>
      </c>
      <c r="DF121" s="519">
        <f t="shared" si="74"/>
        <v>0</v>
      </c>
      <c r="DG121" s="519">
        <f t="shared" si="75"/>
        <v>0</v>
      </c>
      <c r="DH121" s="519">
        <f t="shared" si="76"/>
        <v>0</v>
      </c>
    </row>
    <row r="122" spans="52:112">
      <c r="AZ122" s="518">
        <v>41392</v>
      </c>
      <c r="BA122" s="525">
        <v>0</v>
      </c>
      <c r="BB122" s="525">
        <v>0</v>
      </c>
      <c r="BC122" s="525">
        <v>0</v>
      </c>
      <c r="BD122" s="525">
        <v>0</v>
      </c>
      <c r="BE122" s="525">
        <v>0</v>
      </c>
      <c r="BF122" s="525">
        <v>0</v>
      </c>
      <c r="BG122" s="525">
        <v>0</v>
      </c>
      <c r="BH122" s="525">
        <v>12.093999999999999</v>
      </c>
      <c r="BI122" s="525">
        <v>44.374000000000002</v>
      </c>
      <c r="BJ122" s="525">
        <v>48.838000000000001</v>
      </c>
      <c r="BK122" s="525">
        <v>49.96</v>
      </c>
      <c r="BL122" s="525">
        <v>48.393999999999998</v>
      </c>
      <c r="BM122" s="525">
        <v>47.871000000000002</v>
      </c>
      <c r="BN122" s="525">
        <v>48.582999999999998</v>
      </c>
      <c r="BO122" s="525">
        <v>49.96</v>
      </c>
      <c r="BP122" s="525">
        <v>49.96</v>
      </c>
      <c r="BQ122" s="525">
        <v>45.944000000000003</v>
      </c>
      <c r="BR122" s="525">
        <v>15</v>
      </c>
      <c r="BS122" s="525">
        <v>0</v>
      </c>
      <c r="BT122" s="525">
        <v>0</v>
      </c>
      <c r="BU122" s="525">
        <v>0</v>
      </c>
      <c r="BV122" s="525">
        <v>0</v>
      </c>
      <c r="BW122" s="525">
        <v>0</v>
      </c>
      <c r="BX122" s="525">
        <v>0</v>
      </c>
      <c r="BY122" s="525">
        <v>19.207416666666667</v>
      </c>
      <c r="BZ122"/>
      <c r="CB122" s="604">
        <v>22</v>
      </c>
      <c r="CC122" s="605">
        <v>0</v>
      </c>
      <c r="CD122" s="605">
        <v>0</v>
      </c>
      <c r="CE122" s="605">
        <v>0</v>
      </c>
      <c r="CF122" s="605">
        <v>0</v>
      </c>
      <c r="CG122" s="605">
        <v>0</v>
      </c>
      <c r="CH122" s="605">
        <v>0</v>
      </c>
      <c r="CI122" s="605">
        <v>0</v>
      </c>
      <c r="CJ122" s="605">
        <v>0</v>
      </c>
      <c r="CK122" s="605">
        <v>0</v>
      </c>
      <c r="CL122" s="605">
        <v>0</v>
      </c>
      <c r="CM122" s="605">
        <v>0</v>
      </c>
      <c r="CN122" s="605">
        <v>0</v>
      </c>
      <c r="CO122" s="605">
        <v>0</v>
      </c>
      <c r="CS122" s="520" t="s">
        <v>407</v>
      </c>
      <c r="CT122" s="521">
        <f t="shared" si="49"/>
        <v>4.916666666666667</v>
      </c>
      <c r="CU122" s="522">
        <v>23</v>
      </c>
      <c r="CV122" s="523">
        <f t="shared" si="50"/>
        <v>119</v>
      </c>
      <c r="CW122" s="519">
        <f t="shared" si="65"/>
        <v>0</v>
      </c>
      <c r="CX122" s="519">
        <f t="shared" si="66"/>
        <v>0</v>
      </c>
      <c r="CY122" s="519">
        <f t="shared" si="67"/>
        <v>0</v>
      </c>
      <c r="CZ122" s="519">
        <f t="shared" si="68"/>
        <v>0</v>
      </c>
      <c r="DA122" s="519">
        <f t="shared" si="69"/>
        <v>0</v>
      </c>
      <c r="DB122" s="519">
        <f t="shared" si="70"/>
        <v>0</v>
      </c>
      <c r="DC122" s="519">
        <f t="shared" si="71"/>
        <v>0</v>
      </c>
      <c r="DD122" s="519">
        <f t="shared" si="72"/>
        <v>0</v>
      </c>
      <c r="DE122" s="519">
        <f t="shared" si="73"/>
        <v>0</v>
      </c>
      <c r="DF122" s="519">
        <f t="shared" si="74"/>
        <v>0</v>
      </c>
      <c r="DG122" s="519">
        <f t="shared" si="75"/>
        <v>0</v>
      </c>
      <c r="DH122" s="519">
        <f t="shared" si="76"/>
        <v>0</v>
      </c>
    </row>
    <row r="123" spans="52:112">
      <c r="AZ123" s="518">
        <v>41393</v>
      </c>
      <c r="BA123" s="525">
        <v>0</v>
      </c>
      <c r="BB123" s="525">
        <v>0</v>
      </c>
      <c r="BC123" s="525">
        <v>0</v>
      </c>
      <c r="BD123" s="525">
        <v>0</v>
      </c>
      <c r="BE123" s="525">
        <v>0</v>
      </c>
      <c r="BF123" s="525">
        <v>0</v>
      </c>
      <c r="BG123" s="525">
        <v>0</v>
      </c>
      <c r="BH123" s="525">
        <v>11.589</v>
      </c>
      <c r="BI123" s="525">
        <v>44.616999999999997</v>
      </c>
      <c r="BJ123" s="525">
        <v>49.366</v>
      </c>
      <c r="BK123" s="525">
        <v>48.951999999999998</v>
      </c>
      <c r="BL123" s="525">
        <v>47.658999999999999</v>
      </c>
      <c r="BM123" s="525">
        <v>47.726999999999997</v>
      </c>
      <c r="BN123" s="525">
        <v>48.036000000000001</v>
      </c>
      <c r="BO123" s="525">
        <v>49.033000000000001</v>
      </c>
      <c r="BP123" s="525">
        <v>48.917999999999999</v>
      </c>
      <c r="BQ123" s="525">
        <v>44.649000000000001</v>
      </c>
      <c r="BR123" s="525">
        <v>13.994999999999999</v>
      </c>
      <c r="BS123" s="525">
        <v>0</v>
      </c>
      <c r="BT123" s="525">
        <v>0</v>
      </c>
      <c r="BU123" s="525">
        <v>0</v>
      </c>
      <c r="BV123" s="525">
        <v>0</v>
      </c>
      <c r="BW123" s="525">
        <v>0</v>
      </c>
      <c r="BX123" s="525">
        <v>0</v>
      </c>
      <c r="BY123" s="525">
        <v>18.939208333333337</v>
      </c>
      <c r="BZ123"/>
      <c r="CB123" s="604">
        <v>23</v>
      </c>
      <c r="CC123" s="605">
        <v>0</v>
      </c>
      <c r="CD123" s="605">
        <v>0</v>
      </c>
      <c r="CE123" s="605">
        <v>0</v>
      </c>
      <c r="CF123" s="605">
        <v>0</v>
      </c>
      <c r="CG123" s="605">
        <v>0</v>
      </c>
      <c r="CH123" s="605">
        <v>0</v>
      </c>
      <c r="CI123" s="605">
        <v>0</v>
      </c>
      <c r="CJ123" s="605">
        <v>0</v>
      </c>
      <c r="CK123" s="605">
        <v>0</v>
      </c>
      <c r="CL123" s="605">
        <v>0</v>
      </c>
      <c r="CM123" s="605">
        <v>0</v>
      </c>
      <c r="CN123" s="605">
        <v>0</v>
      </c>
      <c r="CO123" s="605">
        <v>0</v>
      </c>
      <c r="CS123" s="520" t="s">
        <v>407</v>
      </c>
      <c r="CT123" s="521">
        <f t="shared" si="49"/>
        <v>4.9583333333333339</v>
      </c>
      <c r="CU123" s="522">
        <v>24</v>
      </c>
      <c r="CV123" s="523">
        <f t="shared" si="50"/>
        <v>120</v>
      </c>
      <c r="CW123" s="519">
        <f t="shared" si="65"/>
        <v>0</v>
      </c>
      <c r="CX123" s="519">
        <f t="shared" si="66"/>
        <v>0</v>
      </c>
      <c r="CY123" s="519">
        <f t="shared" si="67"/>
        <v>0</v>
      </c>
      <c r="CZ123" s="519">
        <f t="shared" si="68"/>
        <v>0</v>
      </c>
      <c r="DA123" s="519">
        <f t="shared" si="69"/>
        <v>0</v>
      </c>
      <c r="DB123" s="519">
        <f t="shared" si="70"/>
        <v>0</v>
      </c>
      <c r="DC123" s="519">
        <f t="shared" si="71"/>
        <v>0</v>
      </c>
      <c r="DD123" s="519">
        <f t="shared" si="72"/>
        <v>0</v>
      </c>
      <c r="DE123" s="519">
        <f t="shared" si="73"/>
        <v>0</v>
      </c>
      <c r="DF123" s="519">
        <f t="shared" si="74"/>
        <v>0</v>
      </c>
      <c r="DG123" s="519">
        <f t="shared" si="75"/>
        <v>0</v>
      </c>
      <c r="DH123" s="519">
        <f t="shared" si="76"/>
        <v>0</v>
      </c>
    </row>
    <row r="124" spans="52:112">
      <c r="AZ124" s="518">
        <v>41394</v>
      </c>
      <c r="BA124" s="525">
        <v>0</v>
      </c>
      <c r="BB124" s="525">
        <v>0</v>
      </c>
      <c r="BC124" s="525">
        <v>0</v>
      </c>
      <c r="BD124" s="525">
        <v>0</v>
      </c>
      <c r="BE124" s="525">
        <v>0</v>
      </c>
      <c r="BF124" s="525">
        <v>0</v>
      </c>
      <c r="BG124" s="525">
        <v>0</v>
      </c>
      <c r="BH124" s="525">
        <v>11.483000000000001</v>
      </c>
      <c r="BI124" s="525">
        <v>45.201000000000001</v>
      </c>
      <c r="BJ124" s="525">
        <v>49.341000000000001</v>
      </c>
      <c r="BK124" s="525">
        <v>49.174999999999997</v>
      </c>
      <c r="BL124" s="525">
        <v>47.762999999999998</v>
      </c>
      <c r="BM124" s="525">
        <v>47.55</v>
      </c>
      <c r="BN124" s="525">
        <v>48.088999999999999</v>
      </c>
      <c r="BO124" s="525">
        <v>49.713999999999999</v>
      </c>
      <c r="BP124" s="525">
        <v>49.628</v>
      </c>
      <c r="BQ124" s="525">
        <v>42.976999999999997</v>
      </c>
      <c r="BR124" s="525">
        <v>12.972</v>
      </c>
      <c r="BS124" s="525">
        <v>0</v>
      </c>
      <c r="BT124" s="525">
        <v>0</v>
      </c>
      <c r="BU124" s="525">
        <v>0</v>
      </c>
      <c r="BV124" s="525">
        <v>0</v>
      </c>
      <c r="BW124" s="525">
        <v>0</v>
      </c>
      <c r="BX124" s="525">
        <v>0</v>
      </c>
      <c r="BY124" s="525">
        <v>18.912208333333329</v>
      </c>
      <c r="BZ124"/>
      <c r="CB124" s="604">
        <v>24</v>
      </c>
      <c r="CC124" s="605">
        <v>0</v>
      </c>
      <c r="CD124" s="605">
        <v>0</v>
      </c>
      <c r="CE124" s="605">
        <v>0</v>
      </c>
      <c r="CF124" s="605">
        <v>0</v>
      </c>
      <c r="CG124" s="605">
        <v>0</v>
      </c>
      <c r="CH124" s="605">
        <v>0</v>
      </c>
      <c r="CI124" s="605">
        <v>0</v>
      </c>
      <c r="CJ124" s="605">
        <v>0</v>
      </c>
      <c r="CK124" s="605">
        <v>0</v>
      </c>
      <c r="CL124" s="605">
        <v>0</v>
      </c>
      <c r="CM124" s="605">
        <v>0</v>
      </c>
      <c r="CN124" s="605">
        <v>0</v>
      </c>
      <c r="CO124" s="605">
        <v>0</v>
      </c>
      <c r="CS124" s="520" t="s">
        <v>408</v>
      </c>
      <c r="CT124" s="521">
        <f t="shared" si="49"/>
        <v>5.0000000000000009</v>
      </c>
      <c r="CU124" s="522">
        <v>1</v>
      </c>
      <c r="CV124" s="523">
        <f t="shared" si="50"/>
        <v>121</v>
      </c>
      <c r="CW124" s="519">
        <f>CC163</f>
        <v>0</v>
      </c>
      <c r="CX124" s="519">
        <f t="shared" ref="CX124:DH139" si="77">CD163</f>
        <v>0</v>
      </c>
      <c r="CY124" s="519">
        <f t="shared" si="77"/>
        <v>0</v>
      </c>
      <c r="CZ124" s="519">
        <f t="shared" si="77"/>
        <v>0</v>
      </c>
      <c r="DA124" s="519">
        <f t="shared" si="77"/>
        <v>0</v>
      </c>
      <c r="DB124" s="519">
        <f t="shared" si="77"/>
        <v>0</v>
      </c>
      <c r="DC124" s="519">
        <f t="shared" si="77"/>
        <v>0</v>
      </c>
      <c r="DD124" s="519">
        <f t="shared" si="77"/>
        <v>0</v>
      </c>
      <c r="DE124" s="519">
        <f t="shared" si="77"/>
        <v>0</v>
      </c>
      <c r="DF124" s="519">
        <f t="shared" si="77"/>
        <v>0</v>
      </c>
      <c r="DG124" s="519">
        <f t="shared" si="77"/>
        <v>0</v>
      </c>
      <c r="DH124" s="519">
        <f t="shared" si="77"/>
        <v>0</v>
      </c>
    </row>
    <row r="125" spans="52:112">
      <c r="AZ125" s="518">
        <v>41395</v>
      </c>
      <c r="BA125" s="525">
        <v>0</v>
      </c>
      <c r="BB125" s="525">
        <v>0</v>
      </c>
      <c r="BC125" s="525">
        <v>0</v>
      </c>
      <c r="BD125" s="525">
        <v>0</v>
      </c>
      <c r="BE125" s="525">
        <v>0</v>
      </c>
      <c r="BF125" s="525">
        <v>0</v>
      </c>
      <c r="BG125" s="525">
        <v>0</v>
      </c>
      <c r="BH125" s="525">
        <v>10.9</v>
      </c>
      <c r="BI125" s="525">
        <v>43.798999999999999</v>
      </c>
      <c r="BJ125" s="525">
        <v>48.496000000000002</v>
      </c>
      <c r="BK125" s="525">
        <v>48.621000000000002</v>
      </c>
      <c r="BL125" s="525">
        <v>46.665999999999997</v>
      </c>
      <c r="BM125" s="525">
        <v>47.243000000000002</v>
      </c>
      <c r="BN125" s="525">
        <v>47.524000000000001</v>
      </c>
      <c r="BO125" s="525">
        <v>49.177</v>
      </c>
      <c r="BP125" s="525">
        <v>49.482999999999997</v>
      </c>
      <c r="BQ125" s="525">
        <v>44.030999999999999</v>
      </c>
      <c r="BR125" s="525">
        <v>12.936</v>
      </c>
      <c r="BS125" s="525">
        <v>0</v>
      </c>
      <c r="BT125" s="525">
        <v>0</v>
      </c>
      <c r="BU125" s="525">
        <v>0</v>
      </c>
      <c r="BV125" s="525">
        <v>0</v>
      </c>
      <c r="BW125" s="525">
        <v>0</v>
      </c>
      <c r="BX125" s="525">
        <v>0</v>
      </c>
      <c r="BY125" s="525">
        <v>18.703166666666668</v>
      </c>
      <c r="BZ125"/>
      <c r="CB125" s="604" t="s">
        <v>395</v>
      </c>
      <c r="CC125" s="605">
        <v>0.47263466325995845</v>
      </c>
      <c r="CD125" s="605">
        <v>0.44093313924921401</v>
      </c>
      <c r="CE125" s="605">
        <v>0.42779708382468584</v>
      </c>
      <c r="CF125" s="605">
        <v>0.35113433159722218</v>
      </c>
      <c r="CG125" s="605">
        <v>0.32051837657232707</v>
      </c>
      <c r="CH125" s="605">
        <v>0.24645614272143604</v>
      </c>
      <c r="CI125" s="605">
        <v>0.20834090834643604</v>
      </c>
      <c r="CJ125" s="605">
        <v>0.33673267164570236</v>
      </c>
      <c r="CK125" s="605">
        <v>0.40679947507206499</v>
      </c>
      <c r="CL125" s="605">
        <v>0.41370210953878439</v>
      </c>
      <c r="CM125" s="605">
        <v>0.4765149821475369</v>
      </c>
      <c r="CN125" s="605">
        <v>0.48133292182586501</v>
      </c>
      <c r="CO125" s="605">
        <v>0.38221490469657138</v>
      </c>
      <c r="CS125" s="520" t="s">
        <v>408</v>
      </c>
      <c r="CT125" s="521">
        <f t="shared" si="49"/>
        <v>5.0416666666666679</v>
      </c>
      <c r="CU125" s="522">
        <v>2</v>
      </c>
      <c r="CV125" s="523">
        <f t="shared" si="50"/>
        <v>122</v>
      </c>
      <c r="CW125" s="519">
        <f t="shared" ref="CW125:CW147" si="78">CC164</f>
        <v>0</v>
      </c>
      <c r="CX125" s="519">
        <f t="shared" si="77"/>
        <v>0</v>
      </c>
      <c r="CY125" s="519">
        <f t="shared" si="77"/>
        <v>0</v>
      </c>
      <c r="CZ125" s="519">
        <f t="shared" si="77"/>
        <v>0</v>
      </c>
      <c r="DA125" s="519">
        <f t="shared" si="77"/>
        <v>0</v>
      </c>
      <c r="DB125" s="519">
        <f t="shared" si="77"/>
        <v>0</v>
      </c>
      <c r="DC125" s="519">
        <f t="shared" si="77"/>
        <v>0</v>
      </c>
      <c r="DD125" s="519">
        <f t="shared" si="77"/>
        <v>0</v>
      </c>
      <c r="DE125" s="519">
        <f t="shared" si="77"/>
        <v>0</v>
      </c>
      <c r="DF125" s="519">
        <f t="shared" si="77"/>
        <v>0</v>
      </c>
      <c r="DG125" s="519">
        <f t="shared" si="77"/>
        <v>0</v>
      </c>
      <c r="DH125" s="519">
        <f t="shared" si="77"/>
        <v>0</v>
      </c>
    </row>
    <row r="126" spans="52:112">
      <c r="AZ126" s="518">
        <v>41396</v>
      </c>
      <c r="BA126" s="525">
        <v>0</v>
      </c>
      <c r="BB126" s="525">
        <v>0</v>
      </c>
      <c r="BC126" s="525">
        <v>0</v>
      </c>
      <c r="BD126" s="525">
        <v>0</v>
      </c>
      <c r="BE126" s="525">
        <v>0</v>
      </c>
      <c r="BF126" s="525">
        <v>0</v>
      </c>
      <c r="BG126" s="525">
        <v>0</v>
      </c>
      <c r="BH126" s="525">
        <v>10.544</v>
      </c>
      <c r="BI126" s="525">
        <v>43.423000000000002</v>
      </c>
      <c r="BJ126" s="525">
        <v>47.857999999999997</v>
      </c>
      <c r="BK126" s="525">
        <v>48.476999999999997</v>
      </c>
      <c r="BL126" s="525">
        <v>46.771000000000001</v>
      </c>
      <c r="BM126" s="525">
        <v>46.408000000000001</v>
      </c>
      <c r="BN126" s="525">
        <v>46.332000000000001</v>
      </c>
      <c r="BO126" s="525">
        <v>48.040999999999997</v>
      </c>
      <c r="BP126" s="525">
        <v>48.511000000000003</v>
      </c>
      <c r="BQ126" s="525">
        <v>43.29</v>
      </c>
      <c r="BR126" s="525">
        <v>12.388</v>
      </c>
      <c r="BS126" s="525">
        <v>0</v>
      </c>
      <c r="BT126" s="525">
        <v>0</v>
      </c>
      <c r="BU126" s="525">
        <v>0</v>
      </c>
      <c r="BV126" s="525">
        <v>0</v>
      </c>
      <c r="BW126" s="525">
        <v>0</v>
      </c>
      <c r="BX126" s="525">
        <v>0</v>
      </c>
      <c r="BY126" s="525">
        <v>18.418458333333334</v>
      </c>
      <c r="BZ126"/>
      <c r="CS126" s="520" t="s">
        <v>408</v>
      </c>
      <c r="CT126" s="521">
        <f t="shared" si="49"/>
        <v>5.0833333333333348</v>
      </c>
      <c r="CU126" s="522">
        <v>3</v>
      </c>
      <c r="CV126" s="523">
        <f t="shared" si="50"/>
        <v>123</v>
      </c>
      <c r="CW126" s="519">
        <f t="shared" si="78"/>
        <v>0</v>
      </c>
      <c r="CX126" s="519">
        <f t="shared" si="77"/>
        <v>0</v>
      </c>
      <c r="CY126" s="519">
        <f t="shared" si="77"/>
        <v>0</v>
      </c>
      <c r="CZ126" s="519">
        <f t="shared" si="77"/>
        <v>0</v>
      </c>
      <c r="DA126" s="519">
        <f t="shared" si="77"/>
        <v>0</v>
      </c>
      <c r="DB126" s="519">
        <f t="shared" si="77"/>
        <v>0</v>
      </c>
      <c r="DC126" s="519">
        <f t="shared" si="77"/>
        <v>0</v>
      </c>
      <c r="DD126" s="519">
        <f t="shared" si="77"/>
        <v>0</v>
      </c>
      <c r="DE126" s="519">
        <f t="shared" si="77"/>
        <v>0</v>
      </c>
      <c r="DF126" s="519">
        <f t="shared" si="77"/>
        <v>0</v>
      </c>
      <c r="DG126" s="519">
        <f t="shared" si="77"/>
        <v>0</v>
      </c>
      <c r="DH126" s="519">
        <f t="shared" si="77"/>
        <v>0</v>
      </c>
    </row>
    <row r="127" spans="52:112">
      <c r="AZ127" s="518">
        <v>41397</v>
      </c>
      <c r="BA127" s="525">
        <v>0</v>
      </c>
      <c r="BB127" s="525">
        <v>0</v>
      </c>
      <c r="BC127" s="525">
        <v>0</v>
      </c>
      <c r="BD127" s="525">
        <v>0</v>
      </c>
      <c r="BE127" s="525">
        <v>0</v>
      </c>
      <c r="BF127" s="525">
        <v>0</v>
      </c>
      <c r="BG127" s="525">
        <v>0</v>
      </c>
      <c r="BH127" s="525">
        <v>10.403</v>
      </c>
      <c r="BI127" s="525">
        <v>43.820999999999998</v>
      </c>
      <c r="BJ127" s="525">
        <v>48.62</v>
      </c>
      <c r="BK127" s="525">
        <v>48.884999999999998</v>
      </c>
      <c r="BL127" s="525">
        <v>45.991</v>
      </c>
      <c r="BM127" s="525">
        <v>46.137999999999998</v>
      </c>
      <c r="BN127" s="525">
        <v>47.93</v>
      </c>
      <c r="BO127" s="525">
        <v>49.670999999999999</v>
      </c>
      <c r="BP127" s="525">
        <v>49.915999999999997</v>
      </c>
      <c r="BQ127" s="525">
        <v>44.506999999999998</v>
      </c>
      <c r="BR127" s="525">
        <v>12.401999999999999</v>
      </c>
      <c r="BS127" s="525">
        <v>0</v>
      </c>
      <c r="BT127" s="525">
        <v>0</v>
      </c>
      <c r="BU127" s="525">
        <v>0</v>
      </c>
      <c r="BV127" s="525">
        <v>0</v>
      </c>
      <c r="BW127" s="525">
        <v>0</v>
      </c>
      <c r="BX127" s="525">
        <v>0</v>
      </c>
      <c r="BY127" s="525">
        <v>18.678499999999996</v>
      </c>
      <c r="BZ127"/>
      <c r="CS127" s="520" t="s">
        <v>408</v>
      </c>
      <c r="CT127" s="521">
        <f t="shared" si="49"/>
        <v>5.1250000000000018</v>
      </c>
      <c r="CU127" s="522">
        <v>4</v>
      </c>
      <c r="CV127" s="523">
        <f t="shared" si="50"/>
        <v>124</v>
      </c>
      <c r="CW127" s="519">
        <f t="shared" si="78"/>
        <v>0</v>
      </c>
      <c r="CX127" s="519">
        <f t="shared" si="77"/>
        <v>0</v>
      </c>
      <c r="CY127" s="519">
        <f t="shared" si="77"/>
        <v>0</v>
      </c>
      <c r="CZ127" s="519">
        <f t="shared" si="77"/>
        <v>0</v>
      </c>
      <c r="DA127" s="519">
        <f t="shared" si="77"/>
        <v>0</v>
      </c>
      <c r="DB127" s="519">
        <f t="shared" si="77"/>
        <v>0</v>
      </c>
      <c r="DC127" s="519">
        <f t="shared" si="77"/>
        <v>0</v>
      </c>
      <c r="DD127" s="519">
        <f t="shared" si="77"/>
        <v>0</v>
      </c>
      <c r="DE127" s="519">
        <f t="shared" si="77"/>
        <v>0</v>
      </c>
      <c r="DF127" s="519">
        <f t="shared" si="77"/>
        <v>0</v>
      </c>
      <c r="DG127" s="519">
        <f t="shared" si="77"/>
        <v>0</v>
      </c>
      <c r="DH127" s="519">
        <f t="shared" si="77"/>
        <v>0</v>
      </c>
    </row>
    <row r="128" spans="52:112">
      <c r="AZ128" s="518">
        <v>41398</v>
      </c>
      <c r="BA128" s="525">
        <v>0</v>
      </c>
      <c r="BB128" s="525">
        <v>0</v>
      </c>
      <c r="BC128" s="525">
        <v>0</v>
      </c>
      <c r="BD128" s="525">
        <v>0</v>
      </c>
      <c r="BE128" s="525">
        <v>0</v>
      </c>
      <c r="BF128" s="525">
        <v>0</v>
      </c>
      <c r="BG128" s="525">
        <v>0</v>
      </c>
      <c r="BH128" s="525">
        <v>10.086</v>
      </c>
      <c r="BI128" s="525">
        <v>43.302999999999997</v>
      </c>
      <c r="BJ128" s="525">
        <v>49.131</v>
      </c>
      <c r="BK128" s="525">
        <v>49.468000000000004</v>
      </c>
      <c r="BL128" s="525">
        <v>47.98</v>
      </c>
      <c r="BM128" s="525">
        <v>47.414999999999999</v>
      </c>
      <c r="BN128" s="525">
        <v>47.878999999999998</v>
      </c>
      <c r="BO128" s="525">
        <v>49.548999999999999</v>
      </c>
      <c r="BP128" s="525">
        <v>49.96</v>
      </c>
      <c r="BQ128" s="525">
        <v>44.582999999999998</v>
      </c>
      <c r="BR128" s="525">
        <v>12.121</v>
      </c>
      <c r="BS128" s="525">
        <v>0</v>
      </c>
      <c r="BT128" s="525">
        <v>0</v>
      </c>
      <c r="BU128" s="525">
        <v>0</v>
      </c>
      <c r="BV128" s="525">
        <v>0</v>
      </c>
      <c r="BW128" s="525">
        <v>0</v>
      </c>
      <c r="BX128" s="525">
        <v>0</v>
      </c>
      <c r="BY128" s="525">
        <v>18.811458333333331</v>
      </c>
      <c r="BZ128"/>
      <c r="CB128" s="602" t="s">
        <v>401</v>
      </c>
      <c r="CC128" s="604">
        <v>6</v>
      </c>
      <c r="CS128" s="520" t="s">
        <v>408</v>
      </c>
      <c r="CT128" s="521">
        <f t="shared" si="49"/>
        <v>5.1666666666666687</v>
      </c>
      <c r="CU128" s="522">
        <v>5</v>
      </c>
      <c r="CV128" s="523">
        <f t="shared" si="50"/>
        <v>125</v>
      </c>
      <c r="CW128" s="519">
        <f t="shared" si="78"/>
        <v>0</v>
      </c>
      <c r="CX128" s="519">
        <f t="shared" si="77"/>
        <v>0</v>
      </c>
      <c r="CY128" s="519">
        <f t="shared" si="77"/>
        <v>0</v>
      </c>
      <c r="CZ128" s="519">
        <f t="shared" si="77"/>
        <v>0</v>
      </c>
      <c r="DA128" s="519">
        <f t="shared" si="77"/>
        <v>0</v>
      </c>
      <c r="DB128" s="519">
        <f t="shared" si="77"/>
        <v>0</v>
      </c>
      <c r="DC128" s="519">
        <f t="shared" si="77"/>
        <v>0</v>
      </c>
      <c r="DD128" s="519">
        <f t="shared" si="77"/>
        <v>0</v>
      </c>
      <c r="DE128" s="519">
        <f t="shared" si="77"/>
        <v>0</v>
      </c>
      <c r="DF128" s="519">
        <f t="shared" si="77"/>
        <v>0</v>
      </c>
      <c r="DG128" s="519">
        <f t="shared" si="77"/>
        <v>0</v>
      </c>
      <c r="DH128" s="519">
        <f t="shared" si="77"/>
        <v>0</v>
      </c>
    </row>
    <row r="129" spans="52:112">
      <c r="AZ129" s="518">
        <v>41399</v>
      </c>
      <c r="BA129" s="525">
        <v>0</v>
      </c>
      <c r="BB129" s="525">
        <v>0</v>
      </c>
      <c r="BC129" s="525">
        <v>0</v>
      </c>
      <c r="BD129" s="525">
        <v>0</v>
      </c>
      <c r="BE129" s="525">
        <v>0</v>
      </c>
      <c r="BF129" s="525">
        <v>0</v>
      </c>
      <c r="BG129" s="525">
        <v>0</v>
      </c>
      <c r="BH129" s="525">
        <v>0.94299999999999995</v>
      </c>
      <c r="BI129" s="525">
        <v>5.5410000000000004</v>
      </c>
      <c r="BJ129" s="525">
        <v>11.471</v>
      </c>
      <c r="BK129" s="525">
        <v>16.677</v>
      </c>
      <c r="BL129" s="525">
        <v>14.747999999999999</v>
      </c>
      <c r="BM129" s="525">
        <v>15.211</v>
      </c>
      <c r="BN129" s="525">
        <v>14.507999999999999</v>
      </c>
      <c r="BO129" s="525">
        <v>12.449</v>
      </c>
      <c r="BP129" s="525">
        <v>9.5459999999999994</v>
      </c>
      <c r="BQ129" s="525">
        <v>5.7990000000000004</v>
      </c>
      <c r="BR129" s="525">
        <v>4.4580000000000002</v>
      </c>
      <c r="BS129" s="525">
        <v>0</v>
      </c>
      <c r="BT129" s="525">
        <v>0</v>
      </c>
      <c r="BU129" s="525">
        <v>0</v>
      </c>
      <c r="BV129" s="525">
        <v>0</v>
      </c>
      <c r="BW129" s="525">
        <v>0</v>
      </c>
      <c r="BX129" s="525">
        <v>0</v>
      </c>
      <c r="BY129" s="525">
        <v>4.6396249999999997</v>
      </c>
      <c r="BZ129"/>
      <c r="CS129" s="520" t="s">
        <v>408</v>
      </c>
      <c r="CT129" s="521">
        <f t="shared" si="49"/>
        <v>5.2083333333333357</v>
      </c>
      <c r="CU129" s="522">
        <v>6</v>
      </c>
      <c r="CV129" s="523">
        <f t="shared" si="50"/>
        <v>126</v>
      </c>
      <c r="CW129" s="519">
        <f t="shared" si="78"/>
        <v>0</v>
      </c>
      <c r="CX129" s="519">
        <f t="shared" si="77"/>
        <v>0</v>
      </c>
      <c r="CY129" s="519">
        <f t="shared" si="77"/>
        <v>0</v>
      </c>
      <c r="CZ129" s="519">
        <f t="shared" si="77"/>
        <v>0</v>
      </c>
      <c r="DA129" s="519">
        <f t="shared" si="77"/>
        <v>0</v>
      </c>
      <c r="DB129" s="519">
        <f t="shared" si="77"/>
        <v>0</v>
      </c>
      <c r="DC129" s="519">
        <f t="shared" si="77"/>
        <v>0</v>
      </c>
      <c r="DD129" s="519">
        <f t="shared" si="77"/>
        <v>0</v>
      </c>
      <c r="DE129" s="519">
        <f t="shared" si="77"/>
        <v>0</v>
      </c>
      <c r="DF129" s="519">
        <f t="shared" si="77"/>
        <v>0</v>
      </c>
      <c r="DG129" s="519">
        <f t="shared" si="77"/>
        <v>1.9984276729559749E-3</v>
      </c>
      <c r="DH129" s="519">
        <f t="shared" si="77"/>
        <v>0</v>
      </c>
    </row>
    <row r="130" spans="52:112">
      <c r="AZ130" s="518">
        <v>41400</v>
      </c>
      <c r="BA130" s="525">
        <v>0</v>
      </c>
      <c r="BB130" s="525">
        <v>0</v>
      </c>
      <c r="BC130" s="525">
        <v>0</v>
      </c>
      <c r="BD130" s="525">
        <v>0</v>
      </c>
      <c r="BE130" s="525">
        <v>0</v>
      </c>
      <c r="BF130" s="525">
        <v>0</v>
      </c>
      <c r="BG130" s="525">
        <v>0</v>
      </c>
      <c r="BH130" s="525">
        <v>0.94850000000000001</v>
      </c>
      <c r="BI130" s="525">
        <v>5.9219999999999997</v>
      </c>
      <c r="BJ130" s="525">
        <v>9.5340000000000007</v>
      </c>
      <c r="BK130" s="525">
        <v>13.462999999999999</v>
      </c>
      <c r="BL130" s="525">
        <v>15.644</v>
      </c>
      <c r="BM130" s="525">
        <v>14.768000000000001</v>
      </c>
      <c r="BN130" s="525">
        <v>19.571999999999999</v>
      </c>
      <c r="BO130" s="525">
        <v>26.515999999999998</v>
      </c>
      <c r="BP130" s="525">
        <v>28.661999999999999</v>
      </c>
      <c r="BQ130" s="525">
        <v>22.803999999999998</v>
      </c>
      <c r="BR130" s="525">
        <v>7.7320000000000002</v>
      </c>
      <c r="BS130" s="525">
        <v>0</v>
      </c>
      <c r="BT130" s="525">
        <v>0</v>
      </c>
      <c r="BU130" s="525">
        <v>0</v>
      </c>
      <c r="BV130" s="525">
        <v>0</v>
      </c>
      <c r="BW130" s="525">
        <v>0</v>
      </c>
      <c r="BX130" s="525">
        <v>0</v>
      </c>
      <c r="BY130" s="525">
        <v>6.8985625000000006</v>
      </c>
      <c r="BZ130"/>
      <c r="CB130" s="602" t="s">
        <v>402</v>
      </c>
      <c r="CC130" s="602" t="s">
        <v>396</v>
      </c>
      <c r="CS130" s="520" t="s">
        <v>408</v>
      </c>
      <c r="CT130" s="521">
        <f t="shared" si="49"/>
        <v>5.2500000000000027</v>
      </c>
      <c r="CU130" s="522">
        <v>7</v>
      </c>
      <c r="CV130" s="523">
        <f t="shared" si="50"/>
        <v>127</v>
      </c>
      <c r="CW130" s="519">
        <f t="shared" si="78"/>
        <v>0.22100530660377357</v>
      </c>
      <c r="CX130" s="519">
        <f t="shared" si="77"/>
        <v>6.7275943396226418E-2</v>
      </c>
      <c r="CY130" s="519">
        <f t="shared" si="77"/>
        <v>4.6591981132075464E-3</v>
      </c>
      <c r="CZ130" s="519">
        <f t="shared" si="77"/>
        <v>0</v>
      </c>
      <c r="DA130" s="519">
        <f t="shared" si="77"/>
        <v>0</v>
      </c>
      <c r="DB130" s="519">
        <f t="shared" si="77"/>
        <v>0</v>
      </c>
      <c r="DC130" s="519">
        <f t="shared" si="77"/>
        <v>0</v>
      </c>
      <c r="DD130" s="519">
        <f t="shared" si="77"/>
        <v>0</v>
      </c>
      <c r="DE130" s="519">
        <f t="shared" si="77"/>
        <v>3.2358490566037734E-2</v>
      </c>
      <c r="DF130" s="519">
        <f t="shared" si="77"/>
        <v>0.22769261006289304</v>
      </c>
      <c r="DG130" s="519">
        <f t="shared" si="77"/>
        <v>0.45509433962264145</v>
      </c>
      <c r="DH130" s="519">
        <f t="shared" si="77"/>
        <v>0.36382173742138363</v>
      </c>
    </row>
    <row r="131" spans="52:112">
      <c r="AZ131" s="518">
        <v>41401</v>
      </c>
      <c r="BA131" s="525">
        <v>0</v>
      </c>
      <c r="BB131" s="525">
        <v>0</v>
      </c>
      <c r="BC131" s="525">
        <v>0</v>
      </c>
      <c r="BD131" s="525">
        <v>0</v>
      </c>
      <c r="BE131" s="525">
        <v>0</v>
      </c>
      <c r="BF131" s="525">
        <v>0</v>
      </c>
      <c r="BG131" s="525">
        <v>0</v>
      </c>
      <c r="BH131" s="525">
        <v>2.6419999999999999</v>
      </c>
      <c r="BI131" s="525">
        <v>15.708</v>
      </c>
      <c r="BJ131" s="525">
        <v>17.422999999999998</v>
      </c>
      <c r="BK131" s="525">
        <v>23.957000000000001</v>
      </c>
      <c r="BL131" s="525">
        <v>25.774999999999999</v>
      </c>
      <c r="BM131" s="525">
        <v>25.995999999999999</v>
      </c>
      <c r="BN131" s="525">
        <v>27.094000000000001</v>
      </c>
      <c r="BO131" s="525">
        <v>28.477</v>
      </c>
      <c r="BP131" s="525">
        <v>29.634</v>
      </c>
      <c r="BQ131" s="525">
        <v>22.132999999999999</v>
      </c>
      <c r="BR131" s="525">
        <v>6.5140000000000002</v>
      </c>
      <c r="BS131" s="525">
        <v>0</v>
      </c>
      <c r="BT131" s="525">
        <v>0</v>
      </c>
      <c r="BU131" s="525">
        <v>0</v>
      </c>
      <c r="BV131" s="525">
        <v>0</v>
      </c>
      <c r="BW131" s="525">
        <v>0</v>
      </c>
      <c r="BX131" s="525">
        <v>0</v>
      </c>
      <c r="BY131" s="525">
        <v>9.3897083333333349</v>
      </c>
      <c r="BZ131"/>
      <c r="CB131" s="602" t="s">
        <v>394</v>
      </c>
      <c r="CC131" s="602">
        <v>1</v>
      </c>
      <c r="CD131" s="602">
        <v>2</v>
      </c>
      <c r="CE131" s="602">
        <v>3</v>
      </c>
      <c r="CF131" s="602">
        <v>4</v>
      </c>
      <c r="CG131" s="602">
        <v>5</v>
      </c>
      <c r="CH131" s="602">
        <v>6</v>
      </c>
      <c r="CI131" s="602">
        <v>7</v>
      </c>
      <c r="CJ131" s="602">
        <v>8</v>
      </c>
      <c r="CK131" s="602">
        <v>9</v>
      </c>
      <c r="CL131" s="602">
        <v>10</v>
      </c>
      <c r="CM131" s="602">
        <v>11</v>
      </c>
      <c r="CN131" s="602">
        <v>12</v>
      </c>
      <c r="CO131" s="602" t="s">
        <v>395</v>
      </c>
      <c r="CS131" s="520" t="s">
        <v>408</v>
      </c>
      <c r="CT131" s="521">
        <f t="shared" si="49"/>
        <v>5.2916666666666696</v>
      </c>
      <c r="CU131" s="522">
        <v>8</v>
      </c>
      <c r="CV131" s="523">
        <f t="shared" si="50"/>
        <v>128</v>
      </c>
      <c r="CW131" s="519">
        <f t="shared" si="78"/>
        <v>0.89152908805031439</v>
      </c>
      <c r="CX131" s="519">
        <f t="shared" si="77"/>
        <v>0.71569378930817606</v>
      </c>
      <c r="CY131" s="519">
        <f t="shared" si="77"/>
        <v>0.49746855345911944</v>
      </c>
      <c r="CZ131" s="519">
        <f t="shared" si="77"/>
        <v>0.31052967767295597</v>
      </c>
      <c r="DA131" s="519">
        <f t="shared" si="77"/>
        <v>0.13543632075471698</v>
      </c>
      <c r="DB131" s="519">
        <f t="shared" si="77"/>
        <v>3.222327044025157E-2</v>
      </c>
      <c r="DC131" s="519">
        <f t="shared" si="77"/>
        <v>4.8339229559748426E-2</v>
      </c>
      <c r="DD131" s="519">
        <f t="shared" si="77"/>
        <v>0.15974056603773584</v>
      </c>
      <c r="DE131" s="519">
        <f t="shared" si="77"/>
        <v>0.59145538522012564</v>
      </c>
      <c r="DF131" s="519">
        <f t="shared" si="77"/>
        <v>0.9517639544025156</v>
      </c>
      <c r="DG131" s="519">
        <f t="shared" si="77"/>
        <v>0.96571933962264145</v>
      </c>
      <c r="DH131" s="519">
        <f t="shared" si="77"/>
        <v>0.94358785377358489</v>
      </c>
    </row>
    <row r="132" spans="52:112">
      <c r="AZ132" s="518">
        <v>41402</v>
      </c>
      <c r="BA132" s="525">
        <v>0</v>
      </c>
      <c r="BB132" s="525">
        <v>0</v>
      </c>
      <c r="BC132" s="525">
        <v>0</v>
      </c>
      <c r="BD132" s="525">
        <v>0</v>
      </c>
      <c r="BE132" s="525">
        <v>0</v>
      </c>
      <c r="BF132" s="525">
        <v>0</v>
      </c>
      <c r="BG132" s="525">
        <v>0</v>
      </c>
      <c r="BH132" s="525">
        <v>2.919</v>
      </c>
      <c r="BI132" s="525">
        <v>10.396000000000001</v>
      </c>
      <c r="BJ132" s="525">
        <v>10.226000000000001</v>
      </c>
      <c r="BK132" s="525">
        <v>18.936</v>
      </c>
      <c r="BL132" s="525">
        <v>20.888000000000002</v>
      </c>
      <c r="BM132" s="525">
        <v>25.568999999999999</v>
      </c>
      <c r="BN132" s="525">
        <v>28.055</v>
      </c>
      <c r="BO132" s="525">
        <v>29.920999999999999</v>
      </c>
      <c r="BP132" s="525">
        <v>31.376000000000001</v>
      </c>
      <c r="BQ132" s="525">
        <v>31.623000000000001</v>
      </c>
      <c r="BR132" s="525">
        <v>8.7789999999999999</v>
      </c>
      <c r="BS132" s="525">
        <v>0</v>
      </c>
      <c r="BT132" s="525">
        <v>0</v>
      </c>
      <c r="BU132" s="525">
        <v>0</v>
      </c>
      <c r="BV132" s="525">
        <v>0</v>
      </c>
      <c r="BW132" s="525">
        <v>0</v>
      </c>
      <c r="BX132" s="525">
        <v>0</v>
      </c>
      <c r="BY132" s="525">
        <v>9.1120000000000001</v>
      </c>
      <c r="BZ132"/>
      <c r="CB132" s="604">
        <v>1</v>
      </c>
      <c r="CC132" s="605">
        <v>0</v>
      </c>
      <c r="CD132" s="605">
        <v>0</v>
      </c>
      <c r="CE132" s="605">
        <v>0</v>
      </c>
      <c r="CF132" s="605">
        <v>0</v>
      </c>
      <c r="CG132" s="605">
        <v>0</v>
      </c>
      <c r="CH132" s="605">
        <v>0</v>
      </c>
      <c r="CI132" s="605">
        <v>0</v>
      </c>
      <c r="CJ132" s="605">
        <v>0</v>
      </c>
      <c r="CK132" s="605">
        <v>0</v>
      </c>
      <c r="CL132" s="605">
        <v>0</v>
      </c>
      <c r="CM132" s="605">
        <v>0</v>
      </c>
      <c r="CN132" s="605">
        <v>0</v>
      </c>
      <c r="CO132" s="605">
        <v>0</v>
      </c>
      <c r="CS132" s="520" t="s">
        <v>408</v>
      </c>
      <c r="CT132" s="521">
        <f t="shared" si="49"/>
        <v>5.3333333333333366</v>
      </c>
      <c r="CU132" s="522">
        <v>9</v>
      </c>
      <c r="CV132" s="523">
        <f t="shared" si="50"/>
        <v>129</v>
      </c>
      <c r="CW132" s="519">
        <f t="shared" si="78"/>
        <v>0.98191823899371067</v>
      </c>
      <c r="CX132" s="519">
        <f t="shared" si="77"/>
        <v>0.98191823899371067</v>
      </c>
      <c r="CY132" s="519">
        <f t="shared" si="77"/>
        <v>0.98191823899371067</v>
      </c>
      <c r="CZ132" s="519">
        <f t="shared" si="77"/>
        <v>0.90199488993710686</v>
      </c>
      <c r="DA132" s="519">
        <f t="shared" si="77"/>
        <v>0.77119202044025159</v>
      </c>
      <c r="DB132" s="519">
        <f t="shared" si="77"/>
        <v>0.35075235849056607</v>
      </c>
      <c r="DC132" s="519">
        <f t="shared" si="77"/>
        <v>0.62700471698113203</v>
      </c>
      <c r="DD132" s="519">
        <f t="shared" si="77"/>
        <v>0.66410416666666661</v>
      </c>
      <c r="DE132" s="519">
        <f t="shared" si="77"/>
        <v>0.94097386006289319</v>
      </c>
      <c r="DF132" s="519">
        <f t="shared" si="77"/>
        <v>0.98191823899371067</v>
      </c>
      <c r="DG132" s="519">
        <f t="shared" si="77"/>
        <v>0.98191823899371067</v>
      </c>
      <c r="DH132" s="519">
        <f t="shared" si="77"/>
        <v>0.98026238207547167</v>
      </c>
    </row>
    <row r="133" spans="52:112">
      <c r="AZ133" s="518">
        <v>41403</v>
      </c>
      <c r="BA133" s="525">
        <v>0</v>
      </c>
      <c r="BB133" s="525">
        <v>0</v>
      </c>
      <c r="BC133" s="525">
        <v>0</v>
      </c>
      <c r="BD133" s="525">
        <v>0</v>
      </c>
      <c r="BE133" s="525">
        <v>0</v>
      </c>
      <c r="BF133" s="525">
        <v>0</v>
      </c>
      <c r="BG133" s="525">
        <v>0</v>
      </c>
      <c r="BH133" s="525">
        <v>7.5730000000000004</v>
      </c>
      <c r="BI133" s="525">
        <v>39.302999999999997</v>
      </c>
      <c r="BJ133" s="525">
        <v>43.673000000000002</v>
      </c>
      <c r="BK133" s="525">
        <v>42.436</v>
      </c>
      <c r="BL133" s="525">
        <v>39.860999999999997</v>
      </c>
      <c r="BM133" s="525">
        <v>38.923999999999999</v>
      </c>
      <c r="BN133" s="525">
        <v>39.177</v>
      </c>
      <c r="BO133" s="525">
        <v>40.811</v>
      </c>
      <c r="BP133" s="525">
        <v>41.459000000000003</v>
      </c>
      <c r="BQ133" s="525">
        <v>37.963000000000001</v>
      </c>
      <c r="BR133" s="525">
        <v>9.1319999999999997</v>
      </c>
      <c r="BS133" s="525">
        <v>0</v>
      </c>
      <c r="BT133" s="525">
        <v>0</v>
      </c>
      <c r="BU133" s="525">
        <v>0</v>
      </c>
      <c r="BV133" s="525">
        <v>0</v>
      </c>
      <c r="BW133" s="525">
        <v>0</v>
      </c>
      <c r="BX133" s="525">
        <v>0</v>
      </c>
      <c r="BY133" s="525">
        <v>15.846333333333334</v>
      </c>
      <c r="BZ133"/>
      <c r="CB133" s="604">
        <v>2</v>
      </c>
      <c r="CC133" s="605">
        <v>0</v>
      </c>
      <c r="CD133" s="605">
        <v>0</v>
      </c>
      <c r="CE133" s="605">
        <v>0</v>
      </c>
      <c r="CF133" s="605">
        <v>0</v>
      </c>
      <c r="CG133" s="605">
        <v>0</v>
      </c>
      <c r="CH133" s="605">
        <v>0</v>
      </c>
      <c r="CI133" s="605">
        <v>0</v>
      </c>
      <c r="CJ133" s="605">
        <v>0</v>
      </c>
      <c r="CK133" s="605">
        <v>0</v>
      </c>
      <c r="CL133" s="605">
        <v>0</v>
      </c>
      <c r="CM133" s="605">
        <v>0</v>
      </c>
      <c r="CN133" s="605">
        <v>0</v>
      </c>
      <c r="CO133" s="605">
        <v>0</v>
      </c>
      <c r="CS133" s="520" t="s">
        <v>408</v>
      </c>
      <c r="CT133" s="521">
        <f t="shared" si="49"/>
        <v>5.3750000000000036</v>
      </c>
      <c r="CU133" s="522">
        <v>10</v>
      </c>
      <c r="CV133" s="523">
        <f t="shared" si="50"/>
        <v>130</v>
      </c>
      <c r="CW133" s="519">
        <f t="shared" si="78"/>
        <v>0.98191823899371067</v>
      </c>
      <c r="CX133" s="519">
        <f t="shared" si="77"/>
        <v>0.98191823899371067</v>
      </c>
      <c r="CY133" s="519">
        <f t="shared" si="77"/>
        <v>0.98191823899371067</v>
      </c>
      <c r="CZ133" s="519">
        <f t="shared" si="77"/>
        <v>0.96134532232704384</v>
      </c>
      <c r="DA133" s="519">
        <f t="shared" si="77"/>
        <v>0.82899960691823904</v>
      </c>
      <c r="DB133" s="519">
        <f t="shared" si="77"/>
        <v>0.6291745283018868</v>
      </c>
      <c r="DC133" s="519">
        <f t="shared" si="77"/>
        <v>0.8496069182389937</v>
      </c>
      <c r="DD133" s="519">
        <f t="shared" si="77"/>
        <v>0.71657232704402518</v>
      </c>
      <c r="DE133" s="519">
        <f t="shared" si="77"/>
        <v>0.96059355345911945</v>
      </c>
      <c r="DF133" s="519">
        <f t="shared" si="77"/>
        <v>0.98191823899371067</v>
      </c>
      <c r="DG133" s="519">
        <f t="shared" si="77"/>
        <v>0.96891116352201256</v>
      </c>
      <c r="DH133" s="519">
        <f t="shared" si="77"/>
        <v>0.98191823899371067</v>
      </c>
    </row>
    <row r="134" spans="52:112">
      <c r="AZ134" s="518">
        <v>41404</v>
      </c>
      <c r="BA134" s="525">
        <v>0</v>
      </c>
      <c r="BB134" s="525">
        <v>0</v>
      </c>
      <c r="BC134" s="525">
        <v>0</v>
      </c>
      <c r="BD134" s="525">
        <v>0</v>
      </c>
      <c r="BE134" s="525">
        <v>0</v>
      </c>
      <c r="BF134" s="525">
        <v>0</v>
      </c>
      <c r="BG134" s="525">
        <v>0</v>
      </c>
      <c r="BH134" s="525">
        <v>5.8719999999999999</v>
      </c>
      <c r="BI134" s="525">
        <v>33.850999999999999</v>
      </c>
      <c r="BJ134" s="525">
        <v>37.503</v>
      </c>
      <c r="BK134" s="525">
        <v>36.491999999999997</v>
      </c>
      <c r="BL134" s="525">
        <v>34.201000000000001</v>
      </c>
      <c r="BM134" s="525">
        <v>33.219000000000001</v>
      </c>
      <c r="BN134" s="525">
        <v>33.159999999999997</v>
      </c>
      <c r="BO134" s="525">
        <v>34.350999999999999</v>
      </c>
      <c r="BP134" s="525">
        <v>34.563000000000002</v>
      </c>
      <c r="BQ134" s="525">
        <v>31.986000000000001</v>
      </c>
      <c r="BR134" s="525">
        <v>8.1630000000000003</v>
      </c>
      <c r="BS134" s="525">
        <v>0</v>
      </c>
      <c r="BT134" s="525">
        <v>0</v>
      </c>
      <c r="BU134" s="525">
        <v>0</v>
      </c>
      <c r="BV134" s="525">
        <v>0</v>
      </c>
      <c r="BW134" s="525">
        <v>0</v>
      </c>
      <c r="BX134" s="525">
        <v>0</v>
      </c>
      <c r="BY134" s="525">
        <v>13.473374999999999</v>
      </c>
      <c r="BZ134"/>
      <c r="CB134" s="604">
        <v>3</v>
      </c>
      <c r="CC134" s="605">
        <v>0</v>
      </c>
      <c r="CD134" s="605">
        <v>0</v>
      </c>
      <c r="CE134" s="605">
        <v>0</v>
      </c>
      <c r="CF134" s="605">
        <v>0</v>
      </c>
      <c r="CG134" s="605">
        <v>0</v>
      </c>
      <c r="CH134" s="605">
        <v>0</v>
      </c>
      <c r="CI134" s="605">
        <v>0</v>
      </c>
      <c r="CJ134" s="605">
        <v>0</v>
      </c>
      <c r="CK134" s="605">
        <v>0</v>
      </c>
      <c r="CL134" s="605">
        <v>0</v>
      </c>
      <c r="CM134" s="605">
        <v>0</v>
      </c>
      <c r="CN134" s="605">
        <v>0</v>
      </c>
      <c r="CO134" s="605">
        <v>0</v>
      </c>
      <c r="CS134" s="520" t="s">
        <v>408</v>
      </c>
      <c r="CT134" s="521">
        <f t="shared" ref="CT134:CT171" si="79">CT133+(1/24)</f>
        <v>5.4166666666666705</v>
      </c>
      <c r="CU134" s="522">
        <v>11</v>
      </c>
      <c r="CV134" s="523">
        <f t="shared" ref="CV134:CV171" si="80">CV133+1</f>
        <v>131</v>
      </c>
      <c r="CW134" s="519">
        <f t="shared" si="78"/>
        <v>0.98191823899371067</v>
      </c>
      <c r="CX134" s="519">
        <f t="shared" si="77"/>
        <v>0.98191823899371067</v>
      </c>
      <c r="CY134" s="519">
        <f t="shared" si="77"/>
        <v>0.98191823899371067</v>
      </c>
      <c r="CZ134" s="519">
        <f t="shared" si="77"/>
        <v>0.96007763364779874</v>
      </c>
      <c r="DA134" s="519">
        <f t="shared" si="77"/>
        <v>0.87238109276729559</v>
      </c>
      <c r="DB134" s="519">
        <f t="shared" si="77"/>
        <v>0.65890723270440243</v>
      </c>
      <c r="DC134" s="519">
        <f t="shared" si="77"/>
        <v>0.82014544025157232</v>
      </c>
      <c r="DD134" s="519">
        <f t="shared" si="77"/>
        <v>0.7175196540880503</v>
      </c>
      <c r="DE134" s="519">
        <f t="shared" si="77"/>
        <v>0.94647700471698115</v>
      </c>
      <c r="DF134" s="519">
        <f t="shared" si="77"/>
        <v>0.98191823899371067</v>
      </c>
      <c r="DG134" s="519">
        <f t="shared" si="77"/>
        <v>0.97606918238993701</v>
      </c>
      <c r="DH134" s="519">
        <f t="shared" si="77"/>
        <v>0.98191823899371067</v>
      </c>
    </row>
    <row r="135" spans="52:112">
      <c r="AZ135" s="518">
        <v>41405</v>
      </c>
      <c r="BA135" s="525">
        <v>0</v>
      </c>
      <c r="BB135" s="525">
        <v>0</v>
      </c>
      <c r="BC135" s="525">
        <v>0</v>
      </c>
      <c r="BD135" s="525">
        <v>0</v>
      </c>
      <c r="BE135" s="525">
        <v>0</v>
      </c>
      <c r="BF135" s="525">
        <v>0</v>
      </c>
      <c r="BG135" s="525">
        <v>0</v>
      </c>
      <c r="BH135" s="525">
        <v>5.4290000000000003</v>
      </c>
      <c r="BI135" s="525">
        <v>31.190999999999999</v>
      </c>
      <c r="BJ135" s="525">
        <v>30.030999999999999</v>
      </c>
      <c r="BK135" s="525">
        <v>33.704999999999998</v>
      </c>
      <c r="BL135" s="525">
        <v>31.495999999999999</v>
      </c>
      <c r="BM135" s="525">
        <v>31.015000000000001</v>
      </c>
      <c r="BN135" s="525">
        <v>31.28</v>
      </c>
      <c r="BO135" s="525">
        <v>32.475999999999999</v>
      </c>
      <c r="BP135" s="525">
        <v>32.283000000000001</v>
      </c>
      <c r="BQ135" s="525">
        <v>29.481999999999999</v>
      </c>
      <c r="BR135" s="525">
        <v>7.444</v>
      </c>
      <c r="BS135" s="525">
        <v>0</v>
      </c>
      <c r="BT135" s="525">
        <v>0</v>
      </c>
      <c r="BU135" s="525">
        <v>0</v>
      </c>
      <c r="BV135" s="525">
        <v>0</v>
      </c>
      <c r="BW135" s="525">
        <v>0</v>
      </c>
      <c r="BX135" s="525">
        <v>0</v>
      </c>
      <c r="BY135" s="525">
        <v>12.326333333333336</v>
      </c>
      <c r="BZ135"/>
      <c r="CB135" s="604">
        <v>4</v>
      </c>
      <c r="CC135" s="605">
        <v>0</v>
      </c>
      <c r="CD135" s="605">
        <v>0</v>
      </c>
      <c r="CE135" s="605">
        <v>0</v>
      </c>
      <c r="CF135" s="605">
        <v>0</v>
      </c>
      <c r="CG135" s="605">
        <v>0</v>
      </c>
      <c r="CH135" s="605">
        <v>0</v>
      </c>
      <c r="CI135" s="605">
        <v>0</v>
      </c>
      <c r="CJ135" s="605">
        <v>0</v>
      </c>
      <c r="CK135" s="605">
        <v>0</v>
      </c>
      <c r="CL135" s="605">
        <v>0</v>
      </c>
      <c r="CM135" s="605">
        <v>0</v>
      </c>
      <c r="CN135" s="605">
        <v>0</v>
      </c>
      <c r="CO135" s="605">
        <v>0</v>
      </c>
      <c r="CS135" s="520" t="s">
        <v>408</v>
      </c>
      <c r="CT135" s="521">
        <f t="shared" si="79"/>
        <v>5.4583333333333375</v>
      </c>
      <c r="CU135" s="522">
        <v>12</v>
      </c>
      <c r="CV135" s="523">
        <f t="shared" si="80"/>
        <v>132</v>
      </c>
      <c r="CW135" s="519">
        <f t="shared" si="78"/>
        <v>0.98191823899371067</v>
      </c>
      <c r="CX135" s="519">
        <f t="shared" si="77"/>
        <v>0.97369791666666661</v>
      </c>
      <c r="CY135" s="519">
        <f t="shared" si="77"/>
        <v>0.98191823899371067</v>
      </c>
      <c r="CZ135" s="519">
        <f t="shared" si="77"/>
        <v>0.94969536163521995</v>
      </c>
      <c r="DA135" s="519">
        <f t="shared" si="77"/>
        <v>0.83862519654088041</v>
      </c>
      <c r="DB135" s="519">
        <f t="shared" si="77"/>
        <v>0.72273191823899363</v>
      </c>
      <c r="DC135" s="519">
        <f t="shared" si="77"/>
        <v>0.76495184748427669</v>
      </c>
      <c r="DD135" s="519">
        <f t="shared" si="77"/>
        <v>0.66936320754716983</v>
      </c>
      <c r="DE135" s="519">
        <f t="shared" si="77"/>
        <v>0.93791273584905666</v>
      </c>
      <c r="DF135" s="519">
        <f t="shared" si="77"/>
        <v>0.97553066037735836</v>
      </c>
      <c r="DG135" s="519">
        <f t="shared" si="77"/>
        <v>0.96648584905660362</v>
      </c>
      <c r="DH135" s="519">
        <f t="shared" si="77"/>
        <v>0.98191823899371067</v>
      </c>
    </row>
    <row r="136" spans="52:112">
      <c r="AZ136" s="518">
        <v>41406</v>
      </c>
      <c r="BA136" s="525">
        <v>0</v>
      </c>
      <c r="BB136" s="525">
        <v>0</v>
      </c>
      <c r="BC136" s="525">
        <v>0</v>
      </c>
      <c r="BD136" s="525">
        <v>0</v>
      </c>
      <c r="BE136" s="525">
        <v>0</v>
      </c>
      <c r="BF136" s="525">
        <v>0</v>
      </c>
      <c r="BG136" s="525">
        <v>0</v>
      </c>
      <c r="BH136" s="525">
        <v>6.4119999999999999</v>
      </c>
      <c r="BI136" s="525">
        <v>37.414000000000001</v>
      </c>
      <c r="BJ136" s="525">
        <v>38.962000000000003</v>
      </c>
      <c r="BK136" s="525">
        <v>39.238</v>
      </c>
      <c r="BL136" s="525">
        <v>36.698</v>
      </c>
      <c r="BM136" s="525">
        <v>34.908999999999999</v>
      </c>
      <c r="BN136" s="525">
        <v>37.902000000000001</v>
      </c>
      <c r="BO136" s="525">
        <v>40.234000000000002</v>
      </c>
      <c r="BP136" s="525">
        <v>41.704000000000001</v>
      </c>
      <c r="BQ136" s="525">
        <v>36.54</v>
      </c>
      <c r="BR136" s="525">
        <v>7.9029999999999996</v>
      </c>
      <c r="BS136" s="525">
        <v>0</v>
      </c>
      <c r="BT136" s="525">
        <v>0</v>
      </c>
      <c r="BU136" s="525">
        <v>0</v>
      </c>
      <c r="BV136" s="525">
        <v>0</v>
      </c>
      <c r="BW136" s="525">
        <v>0</v>
      </c>
      <c r="BX136" s="525">
        <v>0</v>
      </c>
      <c r="BY136" s="525">
        <v>14.913166666666669</v>
      </c>
      <c r="BZ136"/>
      <c r="CB136" s="604">
        <v>5</v>
      </c>
      <c r="CC136" s="605">
        <v>0</v>
      </c>
      <c r="CD136" s="605">
        <v>0</v>
      </c>
      <c r="CE136" s="605">
        <v>0</v>
      </c>
      <c r="CF136" s="605">
        <v>0</v>
      </c>
      <c r="CG136" s="605">
        <v>0</v>
      </c>
      <c r="CH136" s="605">
        <v>0</v>
      </c>
      <c r="CI136" s="605">
        <v>0</v>
      </c>
      <c r="CJ136" s="605">
        <v>0</v>
      </c>
      <c r="CK136" s="605">
        <v>0</v>
      </c>
      <c r="CL136" s="605">
        <v>0</v>
      </c>
      <c r="CM136" s="605">
        <v>0</v>
      </c>
      <c r="CN136" s="605">
        <v>0</v>
      </c>
      <c r="CO136" s="605">
        <v>0</v>
      </c>
      <c r="CS136" s="520" t="s">
        <v>408</v>
      </c>
      <c r="CT136" s="521">
        <f t="shared" si="79"/>
        <v>5.5000000000000044</v>
      </c>
      <c r="CU136" s="522">
        <v>13</v>
      </c>
      <c r="CV136" s="523">
        <f t="shared" si="80"/>
        <v>133</v>
      </c>
      <c r="CW136" s="519">
        <f t="shared" si="78"/>
        <v>0.98191823899371067</v>
      </c>
      <c r="CX136" s="519">
        <f t="shared" si="77"/>
        <v>0.91490762578616347</v>
      </c>
      <c r="CY136" s="519">
        <f t="shared" si="77"/>
        <v>0.98191823899371067</v>
      </c>
      <c r="CZ136" s="519">
        <f t="shared" si="77"/>
        <v>0.94487028301886777</v>
      </c>
      <c r="DA136" s="519">
        <f t="shared" si="77"/>
        <v>0.82170302672955975</v>
      </c>
      <c r="DB136" s="519">
        <f t="shared" si="77"/>
        <v>0.75647798742138361</v>
      </c>
      <c r="DC136" s="519">
        <f t="shared" si="77"/>
        <v>0.76642099056603774</v>
      </c>
      <c r="DD136" s="519">
        <f t="shared" si="77"/>
        <v>0.67968946540880504</v>
      </c>
      <c r="DE136" s="519">
        <f t="shared" si="77"/>
        <v>0.96149764150943406</v>
      </c>
      <c r="DF136" s="519">
        <f t="shared" si="77"/>
        <v>0.92311812106918234</v>
      </c>
      <c r="DG136" s="519">
        <f t="shared" si="77"/>
        <v>0.98191823899371067</v>
      </c>
      <c r="DH136" s="519">
        <f t="shared" si="77"/>
        <v>0.98191823899371067</v>
      </c>
    </row>
    <row r="137" spans="52:112">
      <c r="AZ137" s="518">
        <v>41407</v>
      </c>
      <c r="BA137" s="525">
        <v>0</v>
      </c>
      <c r="BB137" s="525">
        <v>0</v>
      </c>
      <c r="BC137" s="525">
        <v>0</v>
      </c>
      <c r="BD137" s="525">
        <v>0</v>
      </c>
      <c r="BE137" s="525">
        <v>0</v>
      </c>
      <c r="BF137" s="525">
        <v>0</v>
      </c>
      <c r="BG137" s="525">
        <v>0</v>
      </c>
      <c r="BH137" s="525">
        <v>8.1679999999999993</v>
      </c>
      <c r="BI137" s="525">
        <v>44.012999999999998</v>
      </c>
      <c r="BJ137" s="525">
        <v>46.664999999999999</v>
      </c>
      <c r="BK137" s="525">
        <v>47.113999999999997</v>
      </c>
      <c r="BL137" s="525">
        <v>44.267000000000003</v>
      </c>
      <c r="BM137" s="525">
        <v>44.965000000000003</v>
      </c>
      <c r="BN137" s="525">
        <v>45.039000000000001</v>
      </c>
      <c r="BO137" s="525">
        <v>44.65</v>
      </c>
      <c r="BP137" s="525">
        <v>43.585999999999999</v>
      </c>
      <c r="BQ137" s="525">
        <v>38.472999999999999</v>
      </c>
      <c r="BR137" s="525">
        <v>8.8770000000000007</v>
      </c>
      <c r="BS137" s="525">
        <v>0</v>
      </c>
      <c r="BT137" s="525">
        <v>0</v>
      </c>
      <c r="BU137" s="525">
        <v>0</v>
      </c>
      <c r="BV137" s="525">
        <v>0</v>
      </c>
      <c r="BW137" s="525">
        <v>0</v>
      </c>
      <c r="BX137" s="525">
        <v>0</v>
      </c>
      <c r="BY137" s="525">
        <v>17.325708333333335</v>
      </c>
      <c r="BZ137"/>
      <c r="CB137" s="604">
        <v>6</v>
      </c>
      <c r="CC137" s="605">
        <v>0</v>
      </c>
      <c r="CD137" s="605">
        <v>0</v>
      </c>
      <c r="CE137" s="605">
        <v>0</v>
      </c>
      <c r="CF137" s="605">
        <v>0</v>
      </c>
      <c r="CG137" s="605">
        <v>0</v>
      </c>
      <c r="CH137" s="605">
        <v>0</v>
      </c>
      <c r="CI137" s="605">
        <v>0</v>
      </c>
      <c r="CJ137" s="605">
        <v>0</v>
      </c>
      <c r="CK137" s="605">
        <v>0</v>
      </c>
      <c r="CL137" s="605">
        <v>0</v>
      </c>
      <c r="CM137" s="605">
        <v>1.9520440251572326E-3</v>
      </c>
      <c r="CN137" s="605">
        <v>1.1949685534591195E-3</v>
      </c>
      <c r="CO137" s="605">
        <v>2.7961719883889692E-4</v>
      </c>
      <c r="CS137" s="520" t="s">
        <v>408</v>
      </c>
      <c r="CT137" s="521">
        <f t="shared" si="79"/>
        <v>5.5416666666666714</v>
      </c>
      <c r="CU137" s="522">
        <v>14</v>
      </c>
      <c r="CV137" s="523">
        <f t="shared" si="80"/>
        <v>134</v>
      </c>
      <c r="CW137" s="519">
        <f t="shared" si="78"/>
        <v>0.98191823899371067</v>
      </c>
      <c r="CX137" s="519">
        <f t="shared" si="77"/>
        <v>0.85714917452830175</v>
      </c>
      <c r="CY137" s="519">
        <f t="shared" si="77"/>
        <v>0.98191823899371067</v>
      </c>
      <c r="CZ137" s="519">
        <f t="shared" si="77"/>
        <v>0.95384237421383644</v>
      </c>
      <c r="DA137" s="519">
        <f t="shared" si="77"/>
        <v>0.82567315251572326</v>
      </c>
      <c r="DB137" s="519">
        <f t="shared" si="77"/>
        <v>0.74119496855345912</v>
      </c>
      <c r="DC137" s="519">
        <f t="shared" si="77"/>
        <v>0.80957645440251569</v>
      </c>
      <c r="DD137" s="519">
        <f t="shared" si="77"/>
        <v>0.70740172955974834</v>
      </c>
      <c r="DE137" s="519">
        <f t="shared" si="77"/>
        <v>0.97241548742138373</v>
      </c>
      <c r="DF137" s="519">
        <f t="shared" si="77"/>
        <v>0.98191823899371067</v>
      </c>
      <c r="DG137" s="519">
        <f t="shared" si="77"/>
        <v>0.92301493710691818</v>
      </c>
      <c r="DH137" s="519">
        <f t="shared" si="77"/>
        <v>0.98191823899371067</v>
      </c>
    </row>
    <row r="138" spans="52:112">
      <c r="AZ138" s="518">
        <v>41408</v>
      </c>
      <c r="BA138" s="525">
        <v>0</v>
      </c>
      <c r="BB138" s="525">
        <v>0</v>
      </c>
      <c r="BC138" s="525">
        <v>0</v>
      </c>
      <c r="BD138" s="525">
        <v>0</v>
      </c>
      <c r="BE138" s="525">
        <v>0</v>
      </c>
      <c r="BF138" s="525">
        <v>0</v>
      </c>
      <c r="BG138" s="525">
        <v>0</v>
      </c>
      <c r="BH138" s="525">
        <v>7.9880000000000004</v>
      </c>
      <c r="BI138" s="525">
        <v>43.878999999999998</v>
      </c>
      <c r="BJ138" s="525">
        <v>47.792000000000002</v>
      </c>
      <c r="BK138" s="525">
        <v>46.058</v>
      </c>
      <c r="BL138" s="525">
        <v>43.808</v>
      </c>
      <c r="BM138" s="525">
        <v>44.354999999999997</v>
      </c>
      <c r="BN138" s="525">
        <v>45.34</v>
      </c>
      <c r="BO138" s="525">
        <v>47.14</v>
      </c>
      <c r="BP138" s="525">
        <v>46.837000000000003</v>
      </c>
      <c r="BQ138" s="525">
        <v>41.966999999999999</v>
      </c>
      <c r="BR138" s="525">
        <v>9.0579999999999998</v>
      </c>
      <c r="BS138" s="525">
        <v>0</v>
      </c>
      <c r="BT138" s="525">
        <v>0</v>
      </c>
      <c r="BU138" s="525">
        <v>0</v>
      </c>
      <c r="BV138" s="525">
        <v>0</v>
      </c>
      <c r="BW138" s="525">
        <v>0</v>
      </c>
      <c r="BX138" s="525">
        <v>0</v>
      </c>
      <c r="BY138" s="525">
        <v>17.675916666666662</v>
      </c>
      <c r="BZ138"/>
      <c r="CB138" s="604">
        <v>7</v>
      </c>
      <c r="CC138" s="605">
        <v>0.21523191823899371</v>
      </c>
      <c r="CD138" s="605">
        <v>7.5358687106918246E-2</v>
      </c>
      <c r="CE138" s="605">
        <v>4.8447327044025155E-3</v>
      </c>
      <c r="CF138" s="605">
        <v>0</v>
      </c>
      <c r="CG138" s="605">
        <v>0</v>
      </c>
      <c r="CH138" s="605">
        <v>0</v>
      </c>
      <c r="CI138" s="605">
        <v>0</v>
      </c>
      <c r="CJ138" s="605">
        <v>0</v>
      </c>
      <c r="CK138" s="605">
        <v>2.3767688679245284E-2</v>
      </c>
      <c r="CL138" s="605">
        <v>0.21560043238993709</v>
      </c>
      <c r="CM138" s="605">
        <v>0.44792059748427671</v>
      </c>
      <c r="CN138" s="605">
        <v>0.43400648584905654</v>
      </c>
      <c r="CO138" s="605">
        <v>0.11768629807692309</v>
      </c>
      <c r="CS138" s="520" t="s">
        <v>408</v>
      </c>
      <c r="CT138" s="521">
        <f t="shared" si="79"/>
        <v>5.5833333333333384</v>
      </c>
      <c r="CU138" s="522">
        <v>15</v>
      </c>
      <c r="CV138" s="523">
        <f t="shared" si="80"/>
        <v>135</v>
      </c>
      <c r="CW138" s="519">
        <f t="shared" si="78"/>
        <v>0.98191823899371067</v>
      </c>
      <c r="CX138" s="519">
        <f t="shared" si="77"/>
        <v>0.82940251572327051</v>
      </c>
      <c r="CY138" s="519">
        <f t="shared" si="77"/>
        <v>0.98064465408805046</v>
      </c>
      <c r="CZ138" s="519">
        <f t="shared" si="77"/>
        <v>0.96961969339622622</v>
      </c>
      <c r="DA138" s="519">
        <f t="shared" si="77"/>
        <v>0.8525353773584905</v>
      </c>
      <c r="DB138" s="519">
        <f t="shared" si="77"/>
        <v>0.79895440251572336</v>
      </c>
      <c r="DC138" s="519">
        <f t="shared" si="77"/>
        <v>0.88276827830188664</v>
      </c>
      <c r="DD138" s="519">
        <f t="shared" si="77"/>
        <v>0.7144025157232704</v>
      </c>
      <c r="DE138" s="519">
        <f t="shared" si="77"/>
        <v>0.96254913522012586</v>
      </c>
      <c r="DF138" s="519">
        <f t="shared" si="77"/>
        <v>0.97902417452830193</v>
      </c>
      <c r="DG138" s="519">
        <f t="shared" si="77"/>
        <v>0.83199685534591195</v>
      </c>
      <c r="DH138" s="519">
        <f t="shared" si="77"/>
        <v>0.98191823899371067</v>
      </c>
    </row>
    <row r="139" spans="52:112">
      <c r="AZ139" s="518">
        <v>41409</v>
      </c>
      <c r="BA139" s="525">
        <v>0</v>
      </c>
      <c r="BB139" s="525">
        <v>0</v>
      </c>
      <c r="BC139" s="525">
        <v>0</v>
      </c>
      <c r="BD139" s="525">
        <v>0</v>
      </c>
      <c r="BE139" s="525">
        <v>0</v>
      </c>
      <c r="BF139" s="525">
        <v>0</v>
      </c>
      <c r="BG139" s="525">
        <v>0</v>
      </c>
      <c r="BH139" s="525">
        <v>7.6449999999999996</v>
      </c>
      <c r="BI139" s="525">
        <v>43.667999999999999</v>
      </c>
      <c r="BJ139" s="525">
        <v>47.654000000000003</v>
      </c>
      <c r="BK139" s="525">
        <v>46.527000000000001</v>
      </c>
      <c r="BL139" s="525">
        <v>41.982999999999997</v>
      </c>
      <c r="BM139" s="525">
        <v>42.753</v>
      </c>
      <c r="BN139" s="525">
        <v>44.786000000000001</v>
      </c>
      <c r="BO139" s="525">
        <v>46.33</v>
      </c>
      <c r="BP139" s="525">
        <v>46.423999999999999</v>
      </c>
      <c r="BQ139" s="525">
        <v>40.386000000000003</v>
      </c>
      <c r="BR139" s="525">
        <v>8.3040000000000003</v>
      </c>
      <c r="BS139" s="525">
        <v>0</v>
      </c>
      <c r="BT139" s="525">
        <v>0</v>
      </c>
      <c r="BU139" s="525">
        <v>0</v>
      </c>
      <c r="BV139" s="525">
        <v>0</v>
      </c>
      <c r="BW139" s="525">
        <v>0</v>
      </c>
      <c r="BX139" s="525">
        <v>0</v>
      </c>
      <c r="BY139" s="525">
        <v>17.352499999999999</v>
      </c>
      <c r="BZ139"/>
      <c r="CB139" s="604">
        <v>8</v>
      </c>
      <c r="CC139" s="605">
        <v>0.88037539308176105</v>
      </c>
      <c r="CD139" s="605">
        <v>0.73837952044025146</v>
      </c>
      <c r="CE139" s="605">
        <v>0.50020833333333337</v>
      </c>
      <c r="CF139" s="605">
        <v>0.14181112421383646</v>
      </c>
      <c r="CG139" s="605">
        <v>0.11093946540880503</v>
      </c>
      <c r="CH139" s="605">
        <v>3.5726218553459116E-2</v>
      </c>
      <c r="CI139" s="605">
        <v>4.6029874213836475E-2</v>
      </c>
      <c r="CJ139" s="605">
        <v>0.1934316037735849</v>
      </c>
      <c r="CK139" s="605">
        <v>0.59900255503144639</v>
      </c>
      <c r="CL139" s="605">
        <v>0.94924331761006275</v>
      </c>
      <c r="CM139" s="605">
        <v>0.96810927672955971</v>
      </c>
      <c r="CN139" s="605">
        <v>0.97103478773584895</v>
      </c>
      <c r="CO139" s="605">
        <v>0.50595874153362363</v>
      </c>
      <c r="CS139" s="520" t="s">
        <v>408</v>
      </c>
      <c r="CT139" s="521">
        <f t="shared" si="79"/>
        <v>5.6250000000000053</v>
      </c>
      <c r="CU139" s="522">
        <v>16</v>
      </c>
      <c r="CV139" s="523">
        <f t="shared" si="80"/>
        <v>136</v>
      </c>
      <c r="CW139" s="519">
        <f t="shared" si="78"/>
        <v>0.98191823899371067</v>
      </c>
      <c r="CX139" s="519">
        <f t="shared" si="77"/>
        <v>0.8248181996855346</v>
      </c>
      <c r="CY139" s="519">
        <f t="shared" si="77"/>
        <v>0.98191823899371067</v>
      </c>
      <c r="CZ139" s="519">
        <f t="shared" si="77"/>
        <v>0.97799233490566029</v>
      </c>
      <c r="DA139" s="519">
        <f t="shared" si="77"/>
        <v>0.85686419025157234</v>
      </c>
      <c r="DB139" s="519">
        <f t="shared" si="77"/>
        <v>0.81329795597484278</v>
      </c>
      <c r="DC139" s="519">
        <f t="shared" si="77"/>
        <v>0.87682291666666656</v>
      </c>
      <c r="DD139" s="519">
        <f t="shared" si="77"/>
        <v>0.72405267295597486</v>
      </c>
      <c r="DE139" s="519">
        <f t="shared" si="77"/>
        <v>0.96473073899371076</v>
      </c>
      <c r="DF139" s="519">
        <f t="shared" si="77"/>
        <v>0.86761497641509422</v>
      </c>
      <c r="DG139" s="519">
        <f t="shared" si="77"/>
        <v>0.80895047169811318</v>
      </c>
      <c r="DH139" s="519">
        <f t="shared" si="77"/>
        <v>0.98191823899371067</v>
      </c>
    </row>
    <row r="140" spans="52:112">
      <c r="AZ140" s="518">
        <v>41410</v>
      </c>
      <c r="BA140" s="525">
        <v>0</v>
      </c>
      <c r="BB140" s="525">
        <v>0</v>
      </c>
      <c r="BC140" s="525">
        <v>0</v>
      </c>
      <c r="BD140" s="525">
        <v>0</v>
      </c>
      <c r="BE140" s="525">
        <v>0</v>
      </c>
      <c r="BF140" s="525">
        <v>0</v>
      </c>
      <c r="BG140" s="525">
        <v>0</v>
      </c>
      <c r="BH140" s="525">
        <v>7.1109999999999998</v>
      </c>
      <c r="BI140" s="525">
        <v>42.08</v>
      </c>
      <c r="BJ140" s="525">
        <v>46.436</v>
      </c>
      <c r="BK140" s="525">
        <v>46.326000000000001</v>
      </c>
      <c r="BL140" s="525">
        <v>43.131999999999998</v>
      </c>
      <c r="BM140" s="525">
        <v>43.927999999999997</v>
      </c>
      <c r="BN140" s="525">
        <v>45.49</v>
      </c>
      <c r="BO140" s="525">
        <v>47.905000000000001</v>
      </c>
      <c r="BP140" s="525">
        <v>48.527000000000001</v>
      </c>
      <c r="BQ140" s="525">
        <v>43.424999999999997</v>
      </c>
      <c r="BR140" s="525">
        <v>8.9440000000000008</v>
      </c>
      <c r="BS140" s="525">
        <v>0</v>
      </c>
      <c r="BT140" s="525">
        <v>0</v>
      </c>
      <c r="BU140" s="525">
        <v>0</v>
      </c>
      <c r="BV140" s="525">
        <v>0</v>
      </c>
      <c r="BW140" s="525">
        <v>0</v>
      </c>
      <c r="BX140" s="525">
        <v>0</v>
      </c>
      <c r="BY140" s="525">
        <v>17.637666666666668</v>
      </c>
      <c r="BZ140"/>
      <c r="CB140" s="604">
        <v>9</v>
      </c>
      <c r="CC140" s="605">
        <v>0.98191823899371067</v>
      </c>
      <c r="CD140" s="605">
        <v>0.98191823899371067</v>
      </c>
      <c r="CE140" s="605">
        <v>0.98148977987421371</v>
      </c>
      <c r="CF140" s="605">
        <v>0.48941627358490569</v>
      </c>
      <c r="CG140" s="605">
        <v>0.68194968553459123</v>
      </c>
      <c r="CH140" s="605">
        <v>0.41345617138364776</v>
      </c>
      <c r="CI140" s="605">
        <v>0.53951945754716979</v>
      </c>
      <c r="CJ140" s="605">
        <v>0.85073899371069184</v>
      </c>
      <c r="CK140" s="605">
        <v>0.70768966194968552</v>
      </c>
      <c r="CL140" s="605">
        <v>0.98191823899371067</v>
      </c>
      <c r="CM140" s="605">
        <v>0.98191823899371067</v>
      </c>
      <c r="CN140" s="605">
        <v>0.98191823899371067</v>
      </c>
      <c r="CO140" s="605">
        <v>0.80368272254475137</v>
      </c>
      <c r="CS140" s="520" t="s">
        <v>408</v>
      </c>
      <c r="CT140" s="521">
        <f t="shared" si="79"/>
        <v>5.6666666666666723</v>
      </c>
      <c r="CU140" s="522">
        <v>17</v>
      </c>
      <c r="CV140" s="523">
        <f t="shared" si="80"/>
        <v>137</v>
      </c>
      <c r="CW140" s="519">
        <f t="shared" si="78"/>
        <v>0.98191823899371067</v>
      </c>
      <c r="CX140" s="519">
        <f t="shared" ref="CX140:CX147" si="81">CD179</f>
        <v>0.80682979559748436</v>
      </c>
      <c r="CY140" s="519">
        <f t="shared" ref="CY140:CY147" si="82">CE179</f>
        <v>0.96338836477987422</v>
      </c>
      <c r="CZ140" s="519">
        <f t="shared" ref="CZ140:CZ147" si="83">CF179</f>
        <v>0.91617040094339619</v>
      </c>
      <c r="DA140" s="519">
        <f t="shared" ref="DA140:DA147" si="84">CG179</f>
        <v>0.76315841194968548</v>
      </c>
      <c r="DB140" s="519">
        <f t="shared" ref="DB140:DB147" si="85">CH179</f>
        <v>0.70216981132075473</v>
      </c>
      <c r="DC140" s="519">
        <f t="shared" ref="DC140:DC147" si="86">CI179</f>
        <v>0.76225923742138368</v>
      </c>
      <c r="DD140" s="519">
        <f t="shared" ref="DD140:DD147" si="87">CJ179</f>
        <v>0.6697720125786164</v>
      </c>
      <c r="DE140" s="519">
        <f t="shared" ref="DE140:DE147" si="88">CK179</f>
        <v>0.9092521619496855</v>
      </c>
      <c r="DF140" s="519">
        <f t="shared" ref="DF140:DF147" si="89">CL179</f>
        <v>0.90920302672955966</v>
      </c>
      <c r="DG140" s="519">
        <f t="shared" ref="DG140:DG147" si="90">CM179</f>
        <v>0.80785377358490551</v>
      </c>
      <c r="DH140" s="519">
        <f t="shared" ref="DH140:DH147" si="91">CN179</f>
        <v>0.98191823899371067</v>
      </c>
    </row>
    <row r="141" spans="52:112">
      <c r="AZ141" s="518">
        <v>41411</v>
      </c>
      <c r="BA141" s="525">
        <v>0</v>
      </c>
      <c r="BB141" s="525">
        <v>0</v>
      </c>
      <c r="BC141" s="525">
        <v>0</v>
      </c>
      <c r="BD141" s="525">
        <v>0</v>
      </c>
      <c r="BE141" s="525">
        <v>0</v>
      </c>
      <c r="BF141" s="525">
        <v>0</v>
      </c>
      <c r="BG141" s="525">
        <v>0</v>
      </c>
      <c r="BH141" s="525">
        <v>2.5510000000000002</v>
      </c>
      <c r="BI141" s="525">
        <v>18.736999999999998</v>
      </c>
      <c r="BJ141" s="525">
        <v>10.981999999999999</v>
      </c>
      <c r="BK141" s="525">
        <v>13.673</v>
      </c>
      <c r="BL141" s="525">
        <v>19.228000000000002</v>
      </c>
      <c r="BM141" s="525">
        <v>13.848000000000001</v>
      </c>
      <c r="BN141" s="525">
        <v>9.4209999999999994</v>
      </c>
      <c r="BO141" s="525">
        <v>9.4730000000000008</v>
      </c>
      <c r="BP141" s="525">
        <v>8.6959999999999997</v>
      </c>
      <c r="BQ141" s="525">
        <v>3.7130000000000001</v>
      </c>
      <c r="BR141" s="525">
        <v>1.754</v>
      </c>
      <c r="BS141" s="525">
        <v>0</v>
      </c>
      <c r="BT141" s="525">
        <v>0</v>
      </c>
      <c r="BU141" s="525">
        <v>0</v>
      </c>
      <c r="BV141" s="525">
        <v>0</v>
      </c>
      <c r="BW141" s="525">
        <v>0</v>
      </c>
      <c r="BX141" s="525">
        <v>0</v>
      </c>
      <c r="BY141" s="525">
        <v>4.6698333333333331</v>
      </c>
      <c r="BZ141"/>
      <c r="CB141" s="604">
        <v>10</v>
      </c>
      <c r="CC141" s="605">
        <v>0.98191823899371067</v>
      </c>
      <c r="CD141" s="605">
        <v>0.98191823899371067</v>
      </c>
      <c r="CE141" s="605">
        <v>0.98191823899371067</v>
      </c>
      <c r="CF141" s="605">
        <v>0.68774076257861627</v>
      </c>
      <c r="CG141" s="605">
        <v>0.7406367924528301</v>
      </c>
      <c r="CH141" s="605">
        <v>0.53408510220125782</v>
      </c>
      <c r="CI141" s="605">
        <v>0.74322916666666661</v>
      </c>
      <c r="CJ141" s="605">
        <v>0.95494889937106908</v>
      </c>
      <c r="CK141" s="605">
        <v>0.72454795597484267</v>
      </c>
      <c r="CL141" s="605">
        <v>0.98191823899371067</v>
      </c>
      <c r="CM141" s="605">
        <v>0.98191823899371067</v>
      </c>
      <c r="CN141" s="605">
        <v>0.98191823899371067</v>
      </c>
      <c r="CO141" s="605">
        <v>0.86088874274310667</v>
      </c>
      <c r="CS141" s="520" t="s">
        <v>408</v>
      </c>
      <c r="CT141" s="521">
        <f t="shared" si="79"/>
        <v>5.7083333333333393</v>
      </c>
      <c r="CU141" s="522">
        <v>18</v>
      </c>
      <c r="CV141" s="523">
        <f t="shared" si="80"/>
        <v>138</v>
      </c>
      <c r="CW141" s="519">
        <f t="shared" si="78"/>
        <v>0.98166273584905661</v>
      </c>
      <c r="CX141" s="519">
        <f t="shared" si="81"/>
        <v>0.75035868710691833</v>
      </c>
      <c r="CY141" s="519">
        <f t="shared" si="82"/>
        <v>0.80368710691823897</v>
      </c>
      <c r="CZ141" s="519">
        <f t="shared" si="83"/>
        <v>0.41964426100628927</v>
      </c>
      <c r="DA141" s="519">
        <f t="shared" si="84"/>
        <v>0.16896619496855342</v>
      </c>
      <c r="DB141" s="519">
        <f t="shared" si="85"/>
        <v>0.11109669811320755</v>
      </c>
      <c r="DC141" s="519">
        <f t="shared" si="86"/>
        <v>0.19031053459119496</v>
      </c>
      <c r="DD141" s="519">
        <f t="shared" si="87"/>
        <v>0.22680817610062892</v>
      </c>
      <c r="DE141" s="519">
        <f t="shared" si="88"/>
        <v>0.53957350628930811</v>
      </c>
      <c r="DF141" s="519">
        <f t="shared" si="89"/>
        <v>0.68913620283018862</v>
      </c>
      <c r="DG141" s="519">
        <f t="shared" si="90"/>
        <v>0.76376572327044023</v>
      </c>
      <c r="DH141" s="519">
        <f t="shared" si="91"/>
        <v>0.94391214622641506</v>
      </c>
    </row>
    <row r="142" spans="52:112">
      <c r="AZ142" s="518">
        <v>41412</v>
      </c>
      <c r="BA142" s="525">
        <v>0</v>
      </c>
      <c r="BB142" s="525">
        <v>0</v>
      </c>
      <c r="BC142" s="525">
        <v>0</v>
      </c>
      <c r="BD142" s="525">
        <v>0</v>
      </c>
      <c r="BE142" s="525">
        <v>0</v>
      </c>
      <c r="BF142" s="525">
        <v>0</v>
      </c>
      <c r="BG142" s="525">
        <v>0</v>
      </c>
      <c r="BH142" s="525">
        <v>7.0339999999999998</v>
      </c>
      <c r="BI142" s="525">
        <v>44.183999999999997</v>
      </c>
      <c r="BJ142" s="525">
        <v>44.774999999999999</v>
      </c>
      <c r="BK142" s="525">
        <v>48.877000000000002</v>
      </c>
      <c r="BL142" s="525">
        <v>47.802999999999997</v>
      </c>
      <c r="BM142" s="525">
        <v>45.901000000000003</v>
      </c>
      <c r="BN142" s="525">
        <v>45.417000000000002</v>
      </c>
      <c r="BO142" s="525">
        <v>46.92</v>
      </c>
      <c r="BP142" s="525">
        <v>46.890999999999998</v>
      </c>
      <c r="BQ142" s="525">
        <v>43.048999999999999</v>
      </c>
      <c r="BR142" s="525">
        <v>8.5579999999999998</v>
      </c>
      <c r="BS142" s="525">
        <v>0</v>
      </c>
      <c r="BT142" s="525">
        <v>0</v>
      </c>
      <c r="BU142" s="525">
        <v>0</v>
      </c>
      <c r="BV142" s="525">
        <v>0</v>
      </c>
      <c r="BW142" s="525">
        <v>0</v>
      </c>
      <c r="BX142" s="525">
        <v>0</v>
      </c>
      <c r="BY142" s="525">
        <v>17.892041666666668</v>
      </c>
      <c r="BZ142"/>
      <c r="CB142" s="604">
        <v>11</v>
      </c>
      <c r="CC142" s="605">
        <v>0.98191823899371067</v>
      </c>
      <c r="CD142" s="605">
        <v>0.98191823899371067</v>
      </c>
      <c r="CE142" s="605">
        <v>0.98191823899371067</v>
      </c>
      <c r="CF142" s="605">
        <v>0.72960397012578615</v>
      </c>
      <c r="CG142" s="605">
        <v>0.75568396226415102</v>
      </c>
      <c r="CH142" s="605">
        <v>0.56179736635220123</v>
      </c>
      <c r="CI142" s="605">
        <v>0.78498427672955973</v>
      </c>
      <c r="CJ142" s="605">
        <v>0.93406839622641513</v>
      </c>
      <c r="CK142" s="605">
        <v>0.69855542452830188</v>
      </c>
      <c r="CL142" s="605">
        <v>0.98191823899371067</v>
      </c>
      <c r="CM142" s="605">
        <v>0.98191823899371067</v>
      </c>
      <c r="CN142" s="605">
        <v>0.98191823899371067</v>
      </c>
      <c r="CO142" s="605">
        <v>0.86689231071601447</v>
      </c>
      <c r="CS142" s="520" t="s">
        <v>408</v>
      </c>
      <c r="CT142" s="521">
        <f t="shared" si="79"/>
        <v>5.7500000000000062</v>
      </c>
      <c r="CU142" s="522">
        <v>19</v>
      </c>
      <c r="CV142" s="523">
        <f t="shared" si="80"/>
        <v>139</v>
      </c>
      <c r="CW142" s="519">
        <f t="shared" si="78"/>
        <v>0.55057979559748427</v>
      </c>
      <c r="CX142" s="519">
        <f t="shared" si="81"/>
        <v>0.35872150157232702</v>
      </c>
      <c r="CY142" s="519">
        <f t="shared" si="82"/>
        <v>0.13651729559748427</v>
      </c>
      <c r="CZ142" s="519">
        <f t="shared" si="83"/>
        <v>4.5101218553459119E-3</v>
      </c>
      <c r="DA142" s="519">
        <f t="shared" si="84"/>
        <v>0</v>
      </c>
      <c r="DB142" s="519">
        <f t="shared" si="85"/>
        <v>0</v>
      </c>
      <c r="DC142" s="519">
        <f t="shared" si="86"/>
        <v>0</v>
      </c>
      <c r="DD142" s="519">
        <f t="shared" si="87"/>
        <v>0</v>
      </c>
      <c r="DE142" s="519">
        <f t="shared" si="88"/>
        <v>1.7366843553459119E-2</v>
      </c>
      <c r="DF142" s="519">
        <f t="shared" si="89"/>
        <v>7.4238404088050311E-2</v>
      </c>
      <c r="DG142" s="519">
        <f t="shared" si="90"/>
        <v>0.19865172955974839</v>
      </c>
      <c r="DH142" s="519">
        <f t="shared" si="91"/>
        <v>0.44965113993710693</v>
      </c>
    </row>
    <row r="143" spans="52:112">
      <c r="AZ143" s="518">
        <v>41413</v>
      </c>
      <c r="BA143" s="525">
        <v>0</v>
      </c>
      <c r="BB143" s="525">
        <v>0</v>
      </c>
      <c r="BC143" s="525">
        <v>0</v>
      </c>
      <c r="BD143" s="525">
        <v>0</v>
      </c>
      <c r="BE143" s="525">
        <v>0</v>
      </c>
      <c r="BF143" s="525">
        <v>0</v>
      </c>
      <c r="BG143" s="525">
        <v>0</v>
      </c>
      <c r="BH143" s="525">
        <v>3.391</v>
      </c>
      <c r="BI143" s="525">
        <v>20.106999999999999</v>
      </c>
      <c r="BJ143" s="525">
        <v>24.427</v>
      </c>
      <c r="BK143" s="525">
        <v>26.423999999999999</v>
      </c>
      <c r="BL143" s="525">
        <v>26.411000000000001</v>
      </c>
      <c r="BM143" s="525">
        <v>26.294</v>
      </c>
      <c r="BN143" s="525">
        <v>27.54</v>
      </c>
      <c r="BO143" s="525">
        <v>29.31</v>
      </c>
      <c r="BP143" s="525">
        <v>29.738</v>
      </c>
      <c r="BQ143" s="525">
        <v>24.254999999999999</v>
      </c>
      <c r="BR143" s="525">
        <v>5.0279999999999996</v>
      </c>
      <c r="BS143" s="525">
        <v>0</v>
      </c>
      <c r="BT143" s="525">
        <v>0</v>
      </c>
      <c r="BU143" s="525">
        <v>0</v>
      </c>
      <c r="BV143" s="525">
        <v>0</v>
      </c>
      <c r="BW143" s="525">
        <v>0</v>
      </c>
      <c r="BX143" s="525">
        <v>0</v>
      </c>
      <c r="BY143" s="525">
        <v>10.121874999999999</v>
      </c>
      <c r="BZ143"/>
      <c r="CB143" s="604">
        <v>12</v>
      </c>
      <c r="CC143" s="605">
        <v>0.98191823899371067</v>
      </c>
      <c r="CD143" s="605">
        <v>0.98191823899371067</v>
      </c>
      <c r="CE143" s="605">
        <v>0.98191823899371067</v>
      </c>
      <c r="CF143" s="605">
        <v>0.70735554245283017</v>
      </c>
      <c r="CG143" s="605">
        <v>0.73014544025157235</v>
      </c>
      <c r="CH143" s="605">
        <v>0.52390919811320746</v>
      </c>
      <c r="CI143" s="605">
        <v>0.78061124213836475</v>
      </c>
      <c r="CJ143" s="605">
        <v>0.90163522012578634</v>
      </c>
      <c r="CK143" s="605">
        <v>0.9214278694968554</v>
      </c>
      <c r="CL143" s="605">
        <v>0.98191823899371067</v>
      </c>
      <c r="CM143" s="605">
        <v>0.98191823899371067</v>
      </c>
      <c r="CN143" s="605">
        <v>0.98191823899371067</v>
      </c>
      <c r="CO143" s="605">
        <v>0.87349986393323731</v>
      </c>
      <c r="CS143" s="520" t="s">
        <v>408</v>
      </c>
      <c r="CT143" s="521">
        <f t="shared" si="79"/>
        <v>5.7916666666666732</v>
      </c>
      <c r="CU143" s="522">
        <v>20</v>
      </c>
      <c r="CV143" s="523">
        <f t="shared" si="80"/>
        <v>140</v>
      </c>
      <c r="CW143" s="519">
        <f t="shared" si="78"/>
        <v>2.1735947327044022E-2</v>
      </c>
      <c r="CX143" s="519">
        <f t="shared" si="81"/>
        <v>2.0612224842767295E-3</v>
      </c>
      <c r="CY143" s="519">
        <f t="shared" si="82"/>
        <v>0</v>
      </c>
      <c r="CZ143" s="519">
        <f t="shared" si="83"/>
        <v>0</v>
      </c>
      <c r="DA143" s="519">
        <f t="shared" si="84"/>
        <v>0</v>
      </c>
      <c r="DB143" s="519">
        <f t="shared" si="85"/>
        <v>0</v>
      </c>
      <c r="DC143" s="519">
        <f t="shared" si="86"/>
        <v>0</v>
      </c>
      <c r="DD143" s="519">
        <f t="shared" si="87"/>
        <v>0</v>
      </c>
      <c r="DE143" s="519">
        <f t="shared" si="88"/>
        <v>0</v>
      </c>
      <c r="DF143" s="519">
        <f t="shared" si="89"/>
        <v>0</v>
      </c>
      <c r="DG143" s="519">
        <f t="shared" si="90"/>
        <v>0</v>
      </c>
      <c r="DH143" s="519">
        <f t="shared" si="91"/>
        <v>6.395440251572326E-3</v>
      </c>
    </row>
    <row r="144" spans="52:112">
      <c r="AZ144" s="518">
        <v>41414</v>
      </c>
      <c r="BA144" s="525">
        <v>0</v>
      </c>
      <c r="BB144" s="525">
        <v>0</v>
      </c>
      <c r="BC144" s="525">
        <v>0</v>
      </c>
      <c r="BD144" s="525">
        <v>0</v>
      </c>
      <c r="BE144" s="525">
        <v>0</v>
      </c>
      <c r="BF144" s="525">
        <v>0</v>
      </c>
      <c r="BG144" s="525">
        <v>0</v>
      </c>
      <c r="BH144" s="525">
        <v>4.9429999999999996</v>
      </c>
      <c r="BI144" s="525">
        <v>33.014000000000003</v>
      </c>
      <c r="BJ144" s="525">
        <v>37.771999999999998</v>
      </c>
      <c r="BK144" s="525">
        <v>39.621000000000002</v>
      </c>
      <c r="BL144" s="525">
        <v>41.247</v>
      </c>
      <c r="BM144" s="525">
        <v>45.753999999999998</v>
      </c>
      <c r="BN144" s="525">
        <v>41.228999999999999</v>
      </c>
      <c r="BO144" s="525">
        <v>43.887</v>
      </c>
      <c r="BP144" s="525">
        <v>43.533000000000001</v>
      </c>
      <c r="BQ144" s="525">
        <v>33.06</v>
      </c>
      <c r="BR144" s="525">
        <v>6.1349999999999998</v>
      </c>
      <c r="BS144" s="525">
        <v>0</v>
      </c>
      <c r="BT144" s="525">
        <v>0</v>
      </c>
      <c r="BU144" s="525">
        <v>0</v>
      </c>
      <c r="BV144" s="525">
        <v>0</v>
      </c>
      <c r="BW144" s="525">
        <v>0</v>
      </c>
      <c r="BX144" s="525">
        <v>0</v>
      </c>
      <c r="BY144" s="525">
        <v>15.424791666666666</v>
      </c>
      <c r="BZ144"/>
      <c r="CB144" s="604">
        <v>13</v>
      </c>
      <c r="CC144" s="605">
        <v>0.98191823899371067</v>
      </c>
      <c r="CD144" s="605">
        <v>0.98191823899371067</v>
      </c>
      <c r="CE144" s="605">
        <v>0.98191823899371067</v>
      </c>
      <c r="CF144" s="605">
        <v>0.68045400943396217</v>
      </c>
      <c r="CG144" s="605">
        <v>0.63604559748427669</v>
      </c>
      <c r="CH144" s="605">
        <v>0.52957940251572322</v>
      </c>
      <c r="CI144" s="605">
        <v>0.77172268081760997</v>
      </c>
      <c r="CJ144" s="605">
        <v>0.89880896226415086</v>
      </c>
      <c r="CK144" s="605">
        <v>0.9305178852201258</v>
      </c>
      <c r="CL144" s="605">
        <v>0.98191823899371067</v>
      </c>
      <c r="CM144" s="605">
        <v>0.98191823899371067</v>
      </c>
      <c r="CN144" s="605">
        <v>0.98191823899371067</v>
      </c>
      <c r="CO144" s="605">
        <v>0.86256236393323737</v>
      </c>
      <c r="CS144" s="520" t="s">
        <v>408</v>
      </c>
      <c r="CT144" s="521">
        <f t="shared" si="79"/>
        <v>5.8333333333333401</v>
      </c>
      <c r="CU144" s="522">
        <v>21</v>
      </c>
      <c r="CV144" s="523">
        <f t="shared" si="80"/>
        <v>141</v>
      </c>
      <c r="CW144" s="519">
        <f t="shared" si="78"/>
        <v>0</v>
      </c>
      <c r="CX144" s="519">
        <f t="shared" si="81"/>
        <v>0</v>
      </c>
      <c r="CY144" s="519">
        <f t="shared" si="82"/>
        <v>0</v>
      </c>
      <c r="CZ144" s="519">
        <f t="shared" si="83"/>
        <v>0</v>
      </c>
      <c r="DA144" s="519">
        <f t="shared" si="84"/>
        <v>0</v>
      </c>
      <c r="DB144" s="519">
        <f t="shared" si="85"/>
        <v>0</v>
      </c>
      <c r="DC144" s="519">
        <f t="shared" si="86"/>
        <v>0</v>
      </c>
      <c r="DD144" s="519">
        <f t="shared" si="87"/>
        <v>0</v>
      </c>
      <c r="DE144" s="519">
        <f t="shared" si="88"/>
        <v>0</v>
      </c>
      <c r="DF144" s="519">
        <f t="shared" si="89"/>
        <v>0</v>
      </c>
      <c r="DG144" s="519">
        <f t="shared" si="90"/>
        <v>0</v>
      </c>
      <c r="DH144" s="519">
        <f t="shared" si="91"/>
        <v>0</v>
      </c>
    </row>
    <row r="145" spans="52:112">
      <c r="AZ145" s="518">
        <v>41415</v>
      </c>
      <c r="BA145" s="525">
        <v>0</v>
      </c>
      <c r="BB145" s="525">
        <v>0</v>
      </c>
      <c r="BC145" s="525">
        <v>0</v>
      </c>
      <c r="BD145" s="525">
        <v>0</v>
      </c>
      <c r="BE145" s="525">
        <v>0</v>
      </c>
      <c r="BF145" s="525">
        <v>0</v>
      </c>
      <c r="BG145" s="525">
        <v>0</v>
      </c>
      <c r="BH145" s="525">
        <v>5.032</v>
      </c>
      <c r="BI145" s="525">
        <v>33.841999999999999</v>
      </c>
      <c r="BJ145" s="525">
        <v>44.444000000000003</v>
      </c>
      <c r="BK145" s="525">
        <v>42.515999999999998</v>
      </c>
      <c r="BL145" s="525">
        <v>37.688000000000002</v>
      </c>
      <c r="BM145" s="525">
        <v>40.478999999999999</v>
      </c>
      <c r="BN145" s="525">
        <v>34.706000000000003</v>
      </c>
      <c r="BO145" s="525">
        <v>19.992999999999999</v>
      </c>
      <c r="BP145" s="525">
        <v>15.936999999999999</v>
      </c>
      <c r="BQ145" s="525">
        <v>13.077999999999999</v>
      </c>
      <c r="BR145" s="525">
        <v>3.8519999999999999</v>
      </c>
      <c r="BS145" s="525">
        <v>0</v>
      </c>
      <c r="BT145" s="525">
        <v>0</v>
      </c>
      <c r="BU145" s="525">
        <v>0</v>
      </c>
      <c r="BV145" s="525">
        <v>0</v>
      </c>
      <c r="BW145" s="525">
        <v>0</v>
      </c>
      <c r="BX145" s="525">
        <v>0</v>
      </c>
      <c r="BY145" s="525">
        <v>12.148624999999997</v>
      </c>
      <c r="BZ145"/>
      <c r="CB145" s="604">
        <v>14</v>
      </c>
      <c r="CC145" s="605">
        <v>0.90185239779874204</v>
      </c>
      <c r="CD145" s="605">
        <v>0.98191823899371067</v>
      </c>
      <c r="CE145" s="605">
        <v>0.98191823899371067</v>
      </c>
      <c r="CF145" s="605">
        <v>0.75169025157232705</v>
      </c>
      <c r="CG145" s="605">
        <v>0.55902908805031448</v>
      </c>
      <c r="CH145" s="605">
        <v>0.49980345911949681</v>
      </c>
      <c r="CI145" s="605">
        <v>0.79878636006289305</v>
      </c>
      <c r="CJ145" s="605">
        <v>0.9054559748427673</v>
      </c>
      <c r="CK145" s="605">
        <v>0.93064563679245271</v>
      </c>
      <c r="CL145" s="605">
        <v>0.98191823899371067</v>
      </c>
      <c r="CM145" s="605">
        <v>0.98191823899371067</v>
      </c>
      <c r="CN145" s="605">
        <v>0.98191823899371067</v>
      </c>
      <c r="CO145" s="605">
        <v>0.85491805757136019</v>
      </c>
      <c r="CS145" s="520" t="s">
        <v>408</v>
      </c>
      <c r="CT145" s="521">
        <f t="shared" si="79"/>
        <v>5.8750000000000071</v>
      </c>
      <c r="CU145" s="522">
        <v>22</v>
      </c>
      <c r="CV145" s="523">
        <f t="shared" si="80"/>
        <v>142</v>
      </c>
      <c r="CW145" s="519">
        <f t="shared" si="78"/>
        <v>0</v>
      </c>
      <c r="CX145" s="519">
        <f t="shared" si="81"/>
        <v>0</v>
      </c>
      <c r="CY145" s="519">
        <f t="shared" si="82"/>
        <v>0</v>
      </c>
      <c r="CZ145" s="519">
        <f t="shared" si="83"/>
        <v>0</v>
      </c>
      <c r="DA145" s="519">
        <f t="shared" si="84"/>
        <v>0</v>
      </c>
      <c r="DB145" s="519">
        <f t="shared" si="85"/>
        <v>0</v>
      </c>
      <c r="DC145" s="519">
        <f t="shared" si="86"/>
        <v>0</v>
      </c>
      <c r="DD145" s="519">
        <f t="shared" si="87"/>
        <v>0</v>
      </c>
      <c r="DE145" s="519">
        <f t="shared" si="88"/>
        <v>0</v>
      </c>
      <c r="DF145" s="519">
        <f t="shared" si="89"/>
        <v>0</v>
      </c>
      <c r="DG145" s="519">
        <f t="shared" si="90"/>
        <v>0</v>
      </c>
      <c r="DH145" s="519">
        <f t="shared" si="91"/>
        <v>0</v>
      </c>
    </row>
    <row r="146" spans="52:112">
      <c r="AZ146" s="518">
        <v>41416</v>
      </c>
      <c r="BA146" s="525">
        <v>0</v>
      </c>
      <c r="BB146" s="525">
        <v>0</v>
      </c>
      <c r="BC146" s="525">
        <v>0</v>
      </c>
      <c r="BD146" s="525">
        <v>0</v>
      </c>
      <c r="BE146" s="525">
        <v>0</v>
      </c>
      <c r="BF146" s="525">
        <v>0</v>
      </c>
      <c r="BG146" s="525">
        <v>0</v>
      </c>
      <c r="BH146" s="525">
        <v>5.1509999999999998</v>
      </c>
      <c r="BI146" s="525">
        <v>37.613</v>
      </c>
      <c r="BJ146" s="525">
        <v>38.405999999999999</v>
      </c>
      <c r="BK146" s="525">
        <v>42.512</v>
      </c>
      <c r="BL146" s="525">
        <v>42.643999999999998</v>
      </c>
      <c r="BM146" s="525">
        <v>40.262</v>
      </c>
      <c r="BN146" s="525">
        <v>33.683</v>
      </c>
      <c r="BO146" s="525">
        <v>20.471</v>
      </c>
      <c r="BP146" s="525">
        <v>16.312999999999999</v>
      </c>
      <c r="BQ146" s="525">
        <v>15.907</v>
      </c>
      <c r="BR146" s="525">
        <v>4.2850000000000001</v>
      </c>
      <c r="BS146" s="525">
        <v>0</v>
      </c>
      <c r="BT146" s="525">
        <v>0</v>
      </c>
      <c r="BU146" s="525">
        <v>0</v>
      </c>
      <c r="BV146" s="525">
        <v>0</v>
      </c>
      <c r="BW146" s="525">
        <v>0</v>
      </c>
      <c r="BX146" s="525">
        <v>0</v>
      </c>
      <c r="BY146" s="525">
        <v>12.385291666666665</v>
      </c>
      <c r="BZ146"/>
      <c r="CB146" s="604">
        <v>15</v>
      </c>
      <c r="CC146" s="605">
        <v>0.97855247641509435</v>
      </c>
      <c r="CD146" s="605">
        <v>0.98191823899371067</v>
      </c>
      <c r="CE146" s="605">
        <v>0.98191823899371067</v>
      </c>
      <c r="CF146" s="605">
        <v>0.92040094339622636</v>
      </c>
      <c r="CG146" s="605">
        <v>0.5786831761006288</v>
      </c>
      <c r="CH146" s="605">
        <v>0.53706269654088046</v>
      </c>
      <c r="CI146" s="605">
        <v>0.85863305817610069</v>
      </c>
      <c r="CJ146" s="605">
        <v>0.91923742138364761</v>
      </c>
      <c r="CK146" s="605">
        <v>0.55668238993710695</v>
      </c>
      <c r="CL146" s="605">
        <v>0.97562401729559745</v>
      </c>
      <c r="CM146" s="605">
        <v>0.98191823899371067</v>
      </c>
      <c r="CN146" s="605">
        <v>0.98191823899371067</v>
      </c>
      <c r="CO146" s="605">
        <v>0.85522987723754285</v>
      </c>
      <c r="CS146" s="520" t="s">
        <v>408</v>
      </c>
      <c r="CT146" s="521">
        <f t="shared" si="79"/>
        <v>5.9166666666666741</v>
      </c>
      <c r="CU146" s="522">
        <v>23</v>
      </c>
      <c r="CV146" s="523">
        <f t="shared" si="80"/>
        <v>143</v>
      </c>
      <c r="CW146" s="519">
        <f t="shared" si="78"/>
        <v>0</v>
      </c>
      <c r="CX146" s="519">
        <f t="shared" si="81"/>
        <v>0</v>
      </c>
      <c r="CY146" s="519">
        <f t="shared" si="82"/>
        <v>0</v>
      </c>
      <c r="CZ146" s="519">
        <f t="shared" si="83"/>
        <v>0</v>
      </c>
      <c r="DA146" s="519">
        <f t="shared" si="84"/>
        <v>0</v>
      </c>
      <c r="DB146" s="519">
        <f t="shared" si="85"/>
        <v>0</v>
      </c>
      <c r="DC146" s="519">
        <f t="shared" si="86"/>
        <v>0</v>
      </c>
      <c r="DD146" s="519">
        <f t="shared" si="87"/>
        <v>0</v>
      </c>
      <c r="DE146" s="519">
        <f t="shared" si="88"/>
        <v>0</v>
      </c>
      <c r="DF146" s="519">
        <f t="shared" si="89"/>
        <v>0</v>
      </c>
      <c r="DG146" s="519">
        <f t="shared" si="90"/>
        <v>0</v>
      </c>
      <c r="DH146" s="519">
        <f t="shared" si="91"/>
        <v>0</v>
      </c>
    </row>
    <row r="147" spans="52:112">
      <c r="AZ147" s="518">
        <v>41417</v>
      </c>
      <c r="BA147" s="525">
        <v>0</v>
      </c>
      <c r="BB147" s="525">
        <v>0</v>
      </c>
      <c r="BC147" s="525">
        <v>0</v>
      </c>
      <c r="BD147" s="525">
        <v>0</v>
      </c>
      <c r="BE147" s="525">
        <v>0</v>
      </c>
      <c r="BF147" s="525">
        <v>0</v>
      </c>
      <c r="BG147" s="525">
        <v>0</v>
      </c>
      <c r="BH147" s="525">
        <v>5.3639999999999999</v>
      </c>
      <c r="BI147" s="525">
        <v>40.277999999999999</v>
      </c>
      <c r="BJ147" s="525">
        <v>42.801000000000002</v>
      </c>
      <c r="BK147" s="525">
        <v>40.671999999999997</v>
      </c>
      <c r="BL147" s="525">
        <v>37.646999999999998</v>
      </c>
      <c r="BM147" s="525">
        <v>36.442</v>
      </c>
      <c r="BN147" s="525">
        <v>36.762999999999998</v>
      </c>
      <c r="BO147" s="525">
        <v>38.600999999999999</v>
      </c>
      <c r="BP147" s="525">
        <v>39.003999999999998</v>
      </c>
      <c r="BQ147" s="525">
        <v>35.826000000000001</v>
      </c>
      <c r="BR147" s="525">
        <v>6.726</v>
      </c>
      <c r="BS147" s="525">
        <v>0</v>
      </c>
      <c r="BT147" s="525">
        <v>0</v>
      </c>
      <c r="BU147" s="525">
        <v>0</v>
      </c>
      <c r="BV147" s="525">
        <v>0</v>
      </c>
      <c r="BW147" s="525">
        <v>0</v>
      </c>
      <c r="BX147" s="525">
        <v>0</v>
      </c>
      <c r="BY147" s="525">
        <v>15.005166666666668</v>
      </c>
      <c r="BZ147"/>
      <c r="CB147" s="604">
        <v>16</v>
      </c>
      <c r="CC147" s="605">
        <v>0.98191823899371067</v>
      </c>
      <c r="CD147" s="605">
        <v>0.96473565251572313</v>
      </c>
      <c r="CE147" s="605">
        <v>0.98191823899371067</v>
      </c>
      <c r="CF147" s="605">
        <v>0.85590113993710681</v>
      </c>
      <c r="CG147" s="605">
        <v>0.56694968553459124</v>
      </c>
      <c r="CH147" s="605">
        <v>0.55134139150943395</v>
      </c>
      <c r="CI147" s="605">
        <v>0.87688679245283008</v>
      </c>
      <c r="CJ147" s="605">
        <v>0.9108294025157232</v>
      </c>
      <c r="CK147" s="605">
        <v>0.56015625000000002</v>
      </c>
      <c r="CL147" s="605">
        <v>0.94692413522012564</v>
      </c>
      <c r="CM147" s="605">
        <v>0.98191823899371067</v>
      </c>
      <c r="CN147" s="605">
        <v>0.98191823899371067</v>
      </c>
      <c r="CO147" s="605">
        <v>0.84783086901306304</v>
      </c>
      <c r="CS147" s="520" t="s">
        <v>408</v>
      </c>
      <c r="CT147" s="521">
        <f t="shared" si="79"/>
        <v>5.958333333333341</v>
      </c>
      <c r="CU147" s="522">
        <v>24</v>
      </c>
      <c r="CV147" s="523">
        <f t="shared" si="80"/>
        <v>144</v>
      </c>
      <c r="CW147" s="519">
        <f t="shared" si="78"/>
        <v>0</v>
      </c>
      <c r="CX147" s="519">
        <f t="shared" si="81"/>
        <v>0</v>
      </c>
      <c r="CY147" s="519">
        <f t="shared" si="82"/>
        <v>0</v>
      </c>
      <c r="CZ147" s="519">
        <f t="shared" si="83"/>
        <v>0</v>
      </c>
      <c r="DA147" s="519">
        <f t="shared" si="84"/>
        <v>0</v>
      </c>
      <c r="DB147" s="519">
        <f t="shared" si="85"/>
        <v>0</v>
      </c>
      <c r="DC147" s="519">
        <f t="shared" si="86"/>
        <v>0</v>
      </c>
      <c r="DD147" s="519">
        <f t="shared" si="87"/>
        <v>0</v>
      </c>
      <c r="DE147" s="519">
        <f t="shared" si="88"/>
        <v>0</v>
      </c>
      <c r="DF147" s="519">
        <f t="shared" si="89"/>
        <v>0</v>
      </c>
      <c r="DG147" s="519">
        <f t="shared" si="90"/>
        <v>0</v>
      </c>
      <c r="DH147" s="519">
        <f t="shared" si="91"/>
        <v>0</v>
      </c>
    </row>
    <row r="148" spans="52:112">
      <c r="AZ148" s="518">
        <v>41418</v>
      </c>
      <c r="BA148" s="525">
        <v>0</v>
      </c>
      <c r="BB148" s="525">
        <v>0</v>
      </c>
      <c r="BC148" s="525">
        <v>0</v>
      </c>
      <c r="BD148" s="525">
        <v>0</v>
      </c>
      <c r="BE148" s="525">
        <v>0</v>
      </c>
      <c r="BF148" s="525">
        <v>0</v>
      </c>
      <c r="BG148" s="525">
        <v>0</v>
      </c>
      <c r="BH148" s="525">
        <v>5.2229999999999999</v>
      </c>
      <c r="BI148" s="525">
        <v>39.927999999999997</v>
      </c>
      <c r="BJ148" s="525">
        <v>45.444000000000003</v>
      </c>
      <c r="BK148" s="525">
        <v>47.082999999999998</v>
      </c>
      <c r="BL148" s="525">
        <v>44.93</v>
      </c>
      <c r="BM148" s="525">
        <v>44.136000000000003</v>
      </c>
      <c r="BN148" s="525">
        <v>44.59</v>
      </c>
      <c r="BO148" s="525">
        <v>47.258000000000003</v>
      </c>
      <c r="BP148" s="525">
        <v>47.591000000000001</v>
      </c>
      <c r="BQ148" s="525">
        <v>41.966000000000001</v>
      </c>
      <c r="BR148" s="525">
        <v>7.2610000000000001</v>
      </c>
      <c r="BS148" s="525">
        <v>0</v>
      </c>
      <c r="BT148" s="525">
        <v>0</v>
      </c>
      <c r="BU148" s="525">
        <v>0</v>
      </c>
      <c r="BV148" s="525">
        <v>0</v>
      </c>
      <c r="BW148" s="525">
        <v>0</v>
      </c>
      <c r="BX148" s="525">
        <v>0</v>
      </c>
      <c r="BY148" s="525">
        <v>17.30875</v>
      </c>
      <c r="BZ148"/>
      <c r="CB148" s="604">
        <v>17</v>
      </c>
      <c r="CC148" s="605">
        <v>0.97541764937106912</v>
      </c>
      <c r="CD148" s="605">
        <v>0.95991548742138355</v>
      </c>
      <c r="CE148" s="605">
        <v>0.96746069182389927</v>
      </c>
      <c r="CF148" s="605">
        <v>0.73889544025157228</v>
      </c>
      <c r="CG148" s="605">
        <v>0.50968553459119492</v>
      </c>
      <c r="CH148" s="605">
        <v>0.49239386792452822</v>
      </c>
      <c r="CI148" s="605">
        <v>0.80681996855345917</v>
      </c>
      <c r="CJ148" s="605">
        <v>0.82732704402515722</v>
      </c>
      <c r="CK148" s="605">
        <v>0.7958136792452829</v>
      </c>
      <c r="CL148" s="605">
        <v>0.96943789308176087</v>
      </c>
      <c r="CM148" s="605">
        <v>0.98191823899371067</v>
      </c>
      <c r="CN148" s="605">
        <v>0.95403400157232709</v>
      </c>
      <c r="CO148" s="605">
        <v>0.83082441340106472</v>
      </c>
      <c r="CS148" s="520" t="s">
        <v>409</v>
      </c>
      <c r="CT148" s="521">
        <f t="shared" si="79"/>
        <v>6.000000000000008</v>
      </c>
      <c r="CU148" s="522">
        <v>1</v>
      </c>
      <c r="CV148" s="523">
        <f t="shared" si="80"/>
        <v>145</v>
      </c>
      <c r="CW148" s="519">
        <f>CC194</f>
        <v>0</v>
      </c>
      <c r="CX148" s="519">
        <f t="shared" ref="CX148:DH163" si="92">CD194</f>
        <v>0</v>
      </c>
      <c r="CY148" s="519">
        <f t="shared" si="92"/>
        <v>0</v>
      </c>
      <c r="CZ148" s="519">
        <f t="shared" si="92"/>
        <v>0</v>
      </c>
      <c r="DA148" s="519">
        <f t="shared" si="92"/>
        <v>0</v>
      </c>
      <c r="DB148" s="519">
        <f t="shared" si="92"/>
        <v>0</v>
      </c>
      <c r="DC148" s="519">
        <f t="shared" si="92"/>
        <v>0</v>
      </c>
      <c r="DD148" s="519">
        <f t="shared" si="92"/>
        <v>0</v>
      </c>
      <c r="DE148" s="519">
        <f t="shared" si="92"/>
        <v>0</v>
      </c>
      <c r="DF148" s="519">
        <f t="shared" si="92"/>
        <v>0</v>
      </c>
      <c r="DG148" s="519">
        <f t="shared" si="92"/>
        <v>0</v>
      </c>
      <c r="DH148" s="519">
        <f t="shared" si="92"/>
        <v>0</v>
      </c>
    </row>
    <row r="149" spans="52:112">
      <c r="AZ149" s="518">
        <v>41419</v>
      </c>
      <c r="BA149" s="525">
        <v>0</v>
      </c>
      <c r="BB149" s="525">
        <v>0</v>
      </c>
      <c r="BC149" s="525">
        <v>0</v>
      </c>
      <c r="BD149" s="525">
        <v>0</v>
      </c>
      <c r="BE149" s="525">
        <v>0</v>
      </c>
      <c r="BF149" s="525">
        <v>0</v>
      </c>
      <c r="BG149" s="525">
        <v>0</v>
      </c>
      <c r="BH149" s="525">
        <v>5.0149999999999997</v>
      </c>
      <c r="BI149" s="525">
        <v>38.274999999999999</v>
      </c>
      <c r="BJ149" s="525">
        <v>44.780999999999999</v>
      </c>
      <c r="BK149" s="525">
        <v>45.497</v>
      </c>
      <c r="BL149" s="525">
        <v>43.398000000000003</v>
      </c>
      <c r="BM149" s="525">
        <v>42.902000000000001</v>
      </c>
      <c r="BN149" s="525">
        <v>43.465000000000003</v>
      </c>
      <c r="BO149" s="525">
        <v>44.563000000000002</v>
      </c>
      <c r="BP149" s="525">
        <v>45.255000000000003</v>
      </c>
      <c r="BQ149" s="525">
        <v>38.204000000000001</v>
      </c>
      <c r="BR149" s="525">
        <v>6.2649999999999997</v>
      </c>
      <c r="BS149" s="525">
        <v>0</v>
      </c>
      <c r="BT149" s="525">
        <v>0</v>
      </c>
      <c r="BU149" s="525">
        <v>0</v>
      </c>
      <c r="BV149" s="525">
        <v>0</v>
      </c>
      <c r="BW149" s="525">
        <v>0</v>
      </c>
      <c r="BX149" s="525">
        <v>0</v>
      </c>
      <c r="BY149" s="525">
        <v>16.567499999999999</v>
      </c>
      <c r="BZ149"/>
      <c r="CB149" s="604">
        <v>18</v>
      </c>
      <c r="CC149" s="605">
        <v>0.81682389937106903</v>
      </c>
      <c r="CD149" s="605">
        <v>0.94603478773584904</v>
      </c>
      <c r="CE149" s="605">
        <v>0.81204402515723262</v>
      </c>
      <c r="CF149" s="605">
        <v>0.37566823899371066</v>
      </c>
      <c r="CG149" s="605">
        <v>0.12712264150943395</v>
      </c>
      <c r="CH149" s="605">
        <v>9.4064465408805031E-2</v>
      </c>
      <c r="CI149" s="605">
        <v>0.20369496855345912</v>
      </c>
      <c r="CJ149" s="605">
        <v>0.34648584905660379</v>
      </c>
      <c r="CK149" s="605">
        <v>0.57612028301886786</v>
      </c>
      <c r="CL149" s="605">
        <v>0.72219437893081762</v>
      </c>
      <c r="CM149" s="605">
        <v>0.91215015723270432</v>
      </c>
      <c r="CN149" s="605">
        <v>0.86915290880503138</v>
      </c>
      <c r="CO149" s="605">
        <v>0.56546209784712143</v>
      </c>
      <c r="CS149" s="520" t="s">
        <v>409</v>
      </c>
      <c r="CT149" s="521">
        <f t="shared" si="79"/>
        <v>6.041666666666675</v>
      </c>
      <c r="CU149" s="522">
        <v>2</v>
      </c>
      <c r="CV149" s="523">
        <f t="shared" si="80"/>
        <v>146</v>
      </c>
      <c r="CW149" s="519">
        <f t="shared" ref="CW149:CW171" si="93">CC195</f>
        <v>0</v>
      </c>
      <c r="CX149" s="519">
        <f t="shared" si="92"/>
        <v>0</v>
      </c>
      <c r="CY149" s="519">
        <f t="shared" si="92"/>
        <v>0</v>
      </c>
      <c r="CZ149" s="519">
        <f t="shared" si="92"/>
        <v>0</v>
      </c>
      <c r="DA149" s="519">
        <f t="shared" si="92"/>
        <v>0</v>
      </c>
      <c r="DB149" s="519">
        <f t="shared" si="92"/>
        <v>0</v>
      </c>
      <c r="DC149" s="519">
        <f t="shared" si="92"/>
        <v>0</v>
      </c>
      <c r="DD149" s="519">
        <f t="shared" si="92"/>
        <v>0</v>
      </c>
      <c r="DE149" s="519">
        <f t="shared" si="92"/>
        <v>0</v>
      </c>
      <c r="DF149" s="519">
        <f t="shared" si="92"/>
        <v>0</v>
      </c>
      <c r="DG149" s="519">
        <f t="shared" si="92"/>
        <v>0</v>
      </c>
      <c r="DH149" s="519">
        <f t="shared" si="92"/>
        <v>0</v>
      </c>
    </row>
    <row r="150" spans="52:112">
      <c r="AZ150" s="518">
        <v>41420</v>
      </c>
      <c r="BA150" s="525">
        <v>0</v>
      </c>
      <c r="BB150" s="525">
        <v>0</v>
      </c>
      <c r="BC150" s="525">
        <v>0</v>
      </c>
      <c r="BD150" s="525">
        <v>0</v>
      </c>
      <c r="BE150" s="525">
        <v>0</v>
      </c>
      <c r="BF150" s="525">
        <v>0</v>
      </c>
      <c r="BG150" s="525">
        <v>0</v>
      </c>
      <c r="BH150" s="525">
        <v>4.3579999999999997</v>
      </c>
      <c r="BI150" s="525">
        <v>36.878</v>
      </c>
      <c r="BJ150" s="525">
        <v>45.582999999999998</v>
      </c>
      <c r="BK150" s="525">
        <v>46.668999999999997</v>
      </c>
      <c r="BL150" s="525">
        <v>44.765000000000001</v>
      </c>
      <c r="BM150" s="525">
        <v>42.8</v>
      </c>
      <c r="BN150" s="525">
        <v>44.054000000000002</v>
      </c>
      <c r="BO150" s="525">
        <v>46.707999999999998</v>
      </c>
      <c r="BP150" s="525">
        <v>46.661000000000001</v>
      </c>
      <c r="BQ150" s="525">
        <v>40.627000000000002</v>
      </c>
      <c r="BR150" s="525">
        <v>6.5289999999999999</v>
      </c>
      <c r="BS150" s="525">
        <v>0</v>
      </c>
      <c r="BT150" s="525">
        <v>0</v>
      </c>
      <c r="BU150" s="525">
        <v>0</v>
      </c>
      <c r="BV150" s="525">
        <v>0</v>
      </c>
      <c r="BW150" s="525">
        <v>0</v>
      </c>
      <c r="BX150" s="525">
        <v>0</v>
      </c>
      <c r="BY150" s="525">
        <v>16.90133333333333</v>
      </c>
      <c r="BZ150"/>
      <c r="CB150" s="604">
        <v>19</v>
      </c>
      <c r="CC150" s="605">
        <v>0.42162932389937102</v>
      </c>
      <c r="CD150" s="605">
        <v>0.40748329402515726</v>
      </c>
      <c r="CE150" s="605">
        <v>0.13775550314465407</v>
      </c>
      <c r="CF150" s="605">
        <v>5.080581761006289E-3</v>
      </c>
      <c r="CG150" s="605">
        <v>0</v>
      </c>
      <c r="CH150" s="605">
        <v>0</v>
      </c>
      <c r="CI150" s="605">
        <v>0</v>
      </c>
      <c r="CJ150" s="605">
        <v>0</v>
      </c>
      <c r="CK150" s="605">
        <v>1.9652613993710689E-2</v>
      </c>
      <c r="CL150" s="605">
        <v>7.3584905660377356E-2</v>
      </c>
      <c r="CM150" s="605">
        <v>0.21634433962264152</v>
      </c>
      <c r="CN150" s="605">
        <v>0.42719634433962261</v>
      </c>
      <c r="CO150" s="605">
        <v>0.13825014362602805</v>
      </c>
      <c r="CS150" s="520" t="s">
        <v>409</v>
      </c>
      <c r="CT150" s="521">
        <f t="shared" si="79"/>
        <v>6.0833333333333419</v>
      </c>
      <c r="CU150" s="522">
        <v>3</v>
      </c>
      <c r="CV150" s="523">
        <f t="shared" si="80"/>
        <v>147</v>
      </c>
      <c r="CW150" s="519">
        <f t="shared" si="93"/>
        <v>0</v>
      </c>
      <c r="CX150" s="519">
        <f t="shared" si="92"/>
        <v>0</v>
      </c>
      <c r="CY150" s="519">
        <f t="shared" si="92"/>
        <v>0</v>
      </c>
      <c r="CZ150" s="519">
        <f t="shared" si="92"/>
        <v>0</v>
      </c>
      <c r="DA150" s="519">
        <f t="shared" si="92"/>
        <v>0</v>
      </c>
      <c r="DB150" s="519">
        <f t="shared" si="92"/>
        <v>0</v>
      </c>
      <c r="DC150" s="519">
        <f t="shared" si="92"/>
        <v>0</v>
      </c>
      <c r="DD150" s="519">
        <f t="shared" si="92"/>
        <v>0</v>
      </c>
      <c r="DE150" s="519">
        <f t="shared" si="92"/>
        <v>0</v>
      </c>
      <c r="DF150" s="519">
        <f t="shared" si="92"/>
        <v>0</v>
      </c>
      <c r="DG150" s="519">
        <f t="shared" si="92"/>
        <v>0</v>
      </c>
      <c r="DH150" s="519">
        <f t="shared" si="92"/>
        <v>0</v>
      </c>
    </row>
    <row r="151" spans="52:112">
      <c r="AZ151" s="518">
        <v>41421</v>
      </c>
      <c r="BA151" s="525">
        <v>0</v>
      </c>
      <c r="BB151" s="525">
        <v>0</v>
      </c>
      <c r="BC151" s="525">
        <v>0</v>
      </c>
      <c r="BD151" s="525">
        <v>0</v>
      </c>
      <c r="BE151" s="525">
        <v>0</v>
      </c>
      <c r="BF151" s="525">
        <v>0</v>
      </c>
      <c r="BG151" s="525">
        <v>0</v>
      </c>
      <c r="BH151" s="525">
        <v>4.3099999999999996</v>
      </c>
      <c r="BI151" s="525">
        <v>38.558</v>
      </c>
      <c r="BJ151" s="525">
        <v>46.917000000000002</v>
      </c>
      <c r="BK151" s="525">
        <v>47.186999999999998</v>
      </c>
      <c r="BL151" s="525">
        <v>44.652999999999999</v>
      </c>
      <c r="BM151" s="525">
        <v>42.622999999999998</v>
      </c>
      <c r="BN151" s="525">
        <v>42.914000000000001</v>
      </c>
      <c r="BO151" s="525">
        <v>45.677</v>
      </c>
      <c r="BP151" s="525">
        <v>47.23</v>
      </c>
      <c r="BQ151" s="525">
        <v>40.258000000000003</v>
      </c>
      <c r="BR151" s="525">
        <v>6.1740000000000004</v>
      </c>
      <c r="BS151" s="525">
        <v>0</v>
      </c>
      <c r="BT151" s="525">
        <v>0</v>
      </c>
      <c r="BU151" s="525">
        <v>0</v>
      </c>
      <c r="BV151" s="525">
        <v>0</v>
      </c>
      <c r="BW151" s="525">
        <v>0</v>
      </c>
      <c r="BX151" s="525">
        <v>0</v>
      </c>
      <c r="BY151" s="525">
        <v>16.937541666666664</v>
      </c>
      <c r="BZ151"/>
      <c r="CB151" s="604">
        <v>20</v>
      </c>
      <c r="CC151" s="605">
        <v>1.5668238993710691E-2</v>
      </c>
      <c r="CD151" s="605">
        <v>1.9265428459119497E-3</v>
      </c>
      <c r="CE151" s="605">
        <v>0</v>
      </c>
      <c r="CF151" s="605">
        <v>0</v>
      </c>
      <c r="CG151" s="605">
        <v>0</v>
      </c>
      <c r="CH151" s="605">
        <v>0</v>
      </c>
      <c r="CI151" s="605">
        <v>0</v>
      </c>
      <c r="CJ151" s="605">
        <v>0</v>
      </c>
      <c r="CK151" s="605">
        <v>0</v>
      </c>
      <c r="CL151" s="605">
        <v>0</v>
      </c>
      <c r="CM151" s="605">
        <v>0</v>
      </c>
      <c r="CN151" s="605">
        <v>5.6731525157232704E-3</v>
      </c>
      <c r="CO151" s="605">
        <v>1.7898411042573776E-3</v>
      </c>
      <c r="CS151" s="520" t="s">
        <v>409</v>
      </c>
      <c r="CT151" s="521">
        <f t="shared" si="79"/>
        <v>6.1250000000000089</v>
      </c>
      <c r="CU151" s="522">
        <v>4</v>
      </c>
      <c r="CV151" s="523">
        <f t="shared" si="80"/>
        <v>148</v>
      </c>
      <c r="CW151" s="519">
        <f t="shared" si="93"/>
        <v>0</v>
      </c>
      <c r="CX151" s="519">
        <f t="shared" si="92"/>
        <v>0</v>
      </c>
      <c r="CY151" s="519">
        <f t="shared" si="92"/>
        <v>0</v>
      </c>
      <c r="CZ151" s="519">
        <f t="shared" si="92"/>
        <v>0</v>
      </c>
      <c r="DA151" s="519">
        <f t="shared" si="92"/>
        <v>0</v>
      </c>
      <c r="DB151" s="519">
        <f t="shared" si="92"/>
        <v>0</v>
      </c>
      <c r="DC151" s="519">
        <f t="shared" si="92"/>
        <v>0</v>
      </c>
      <c r="DD151" s="519">
        <f t="shared" si="92"/>
        <v>0</v>
      </c>
      <c r="DE151" s="519">
        <f t="shared" si="92"/>
        <v>0</v>
      </c>
      <c r="DF151" s="519">
        <f t="shared" si="92"/>
        <v>0</v>
      </c>
      <c r="DG151" s="519">
        <f t="shared" si="92"/>
        <v>0</v>
      </c>
      <c r="DH151" s="519">
        <f t="shared" si="92"/>
        <v>0</v>
      </c>
    </row>
    <row r="152" spans="52:112">
      <c r="AZ152" s="518">
        <v>41422</v>
      </c>
      <c r="BA152" s="525">
        <v>0</v>
      </c>
      <c r="BB152" s="525">
        <v>0</v>
      </c>
      <c r="BC152" s="525">
        <v>0</v>
      </c>
      <c r="BD152" s="525">
        <v>0</v>
      </c>
      <c r="BE152" s="525">
        <v>0</v>
      </c>
      <c r="BF152" s="525">
        <v>0</v>
      </c>
      <c r="BG152" s="525">
        <v>0</v>
      </c>
      <c r="BH152" s="525">
        <v>1.7010000000000001</v>
      </c>
      <c r="BI152" s="525">
        <v>16.913</v>
      </c>
      <c r="BJ152" s="525">
        <v>15.215</v>
      </c>
      <c r="BK152" s="525">
        <v>13.28</v>
      </c>
      <c r="BL152" s="525">
        <v>25.492000000000001</v>
      </c>
      <c r="BM152" s="525">
        <v>30.704999999999998</v>
      </c>
      <c r="BN152" s="525">
        <v>42.018000000000001</v>
      </c>
      <c r="BO152" s="525">
        <v>40.813000000000002</v>
      </c>
      <c r="BP152" s="525">
        <v>43.994</v>
      </c>
      <c r="BQ152" s="525">
        <v>38.588999999999999</v>
      </c>
      <c r="BR152" s="525">
        <v>5.47</v>
      </c>
      <c r="BS152" s="525">
        <v>0</v>
      </c>
      <c r="BT152" s="525">
        <v>0</v>
      </c>
      <c r="BU152" s="525">
        <v>0</v>
      </c>
      <c r="BV152" s="525">
        <v>0</v>
      </c>
      <c r="BW152" s="525">
        <v>0</v>
      </c>
      <c r="BX152" s="525">
        <v>0</v>
      </c>
      <c r="BY152" s="525">
        <v>11.424583333333336</v>
      </c>
      <c r="BZ152"/>
      <c r="CB152" s="604">
        <v>21</v>
      </c>
      <c r="CC152" s="605">
        <v>0</v>
      </c>
      <c r="CD152" s="605">
        <v>0</v>
      </c>
      <c r="CE152" s="605">
        <v>0</v>
      </c>
      <c r="CF152" s="605">
        <v>0</v>
      </c>
      <c r="CG152" s="605">
        <v>0</v>
      </c>
      <c r="CH152" s="605">
        <v>0</v>
      </c>
      <c r="CI152" s="605">
        <v>0</v>
      </c>
      <c r="CJ152" s="605">
        <v>0</v>
      </c>
      <c r="CK152" s="605">
        <v>0</v>
      </c>
      <c r="CL152" s="605">
        <v>0</v>
      </c>
      <c r="CM152" s="605">
        <v>0</v>
      </c>
      <c r="CN152" s="605">
        <v>0</v>
      </c>
      <c r="CO152" s="605">
        <v>0</v>
      </c>
      <c r="CS152" s="520" t="s">
        <v>409</v>
      </c>
      <c r="CT152" s="521">
        <f t="shared" si="79"/>
        <v>6.1666666666666758</v>
      </c>
      <c r="CU152" s="522">
        <v>5</v>
      </c>
      <c r="CV152" s="523">
        <f t="shared" si="80"/>
        <v>149</v>
      </c>
      <c r="CW152" s="519">
        <f t="shared" si="93"/>
        <v>0</v>
      </c>
      <c r="CX152" s="519">
        <f t="shared" si="92"/>
        <v>0</v>
      </c>
      <c r="CY152" s="519">
        <f t="shared" si="92"/>
        <v>0</v>
      </c>
      <c r="CZ152" s="519">
        <f t="shared" si="92"/>
        <v>0</v>
      </c>
      <c r="DA152" s="519">
        <f t="shared" si="92"/>
        <v>0</v>
      </c>
      <c r="DB152" s="519">
        <f t="shared" si="92"/>
        <v>0</v>
      </c>
      <c r="DC152" s="519">
        <f t="shared" si="92"/>
        <v>0</v>
      </c>
      <c r="DD152" s="519">
        <f t="shared" si="92"/>
        <v>0</v>
      </c>
      <c r="DE152" s="519">
        <f t="shared" si="92"/>
        <v>0</v>
      </c>
      <c r="DF152" s="519">
        <f t="shared" si="92"/>
        <v>0</v>
      </c>
      <c r="DG152" s="519">
        <f t="shared" si="92"/>
        <v>0</v>
      </c>
      <c r="DH152" s="519">
        <f t="shared" si="92"/>
        <v>0</v>
      </c>
    </row>
    <row r="153" spans="52:112">
      <c r="AZ153" s="518">
        <v>41423</v>
      </c>
      <c r="BA153" s="525">
        <v>0</v>
      </c>
      <c r="BB153" s="525">
        <v>0</v>
      </c>
      <c r="BC153" s="525">
        <v>0</v>
      </c>
      <c r="BD153" s="525">
        <v>0</v>
      </c>
      <c r="BE153" s="525">
        <v>0</v>
      </c>
      <c r="BF153" s="525">
        <v>0</v>
      </c>
      <c r="BG153" s="525">
        <v>0</v>
      </c>
      <c r="BH153" s="525">
        <v>0</v>
      </c>
      <c r="BI153" s="525">
        <v>2.4209999999999998</v>
      </c>
      <c r="BJ153" s="525">
        <v>16.550999999999998</v>
      </c>
      <c r="BK153" s="525">
        <v>11.492000000000001</v>
      </c>
      <c r="BL153" s="525">
        <v>6.6349999999999998</v>
      </c>
      <c r="BM153" s="525">
        <v>7.8979999999999997</v>
      </c>
      <c r="BN153" s="525">
        <v>12.848000000000001</v>
      </c>
      <c r="BO153" s="525">
        <v>12.561</v>
      </c>
      <c r="BP153" s="525">
        <v>10.252000000000001</v>
      </c>
      <c r="BQ153" s="525">
        <v>6.2229999999999999</v>
      </c>
      <c r="BR153" s="525">
        <v>2.2149999999999999</v>
      </c>
      <c r="BS153" s="525">
        <v>0</v>
      </c>
      <c r="BT153" s="525">
        <v>0</v>
      </c>
      <c r="BU153" s="525">
        <v>0</v>
      </c>
      <c r="BV153" s="525">
        <v>0</v>
      </c>
      <c r="BW153" s="525">
        <v>0</v>
      </c>
      <c r="BX153" s="525">
        <v>0</v>
      </c>
      <c r="BY153" s="525">
        <v>3.7123333333333335</v>
      </c>
      <c r="BZ153"/>
      <c r="CB153" s="604">
        <v>22</v>
      </c>
      <c r="CC153" s="605">
        <v>0</v>
      </c>
      <c r="CD153" s="605">
        <v>0</v>
      </c>
      <c r="CE153" s="605">
        <v>0</v>
      </c>
      <c r="CF153" s="605">
        <v>0</v>
      </c>
      <c r="CG153" s="605">
        <v>0</v>
      </c>
      <c r="CH153" s="605">
        <v>0</v>
      </c>
      <c r="CI153" s="605">
        <v>0</v>
      </c>
      <c r="CJ153" s="605">
        <v>0</v>
      </c>
      <c r="CK153" s="605">
        <v>0</v>
      </c>
      <c r="CL153" s="605">
        <v>0</v>
      </c>
      <c r="CM153" s="605">
        <v>0</v>
      </c>
      <c r="CN153" s="605">
        <v>0</v>
      </c>
      <c r="CO153" s="605">
        <v>0</v>
      </c>
      <c r="CS153" s="520" t="s">
        <v>409</v>
      </c>
      <c r="CT153" s="521">
        <f t="shared" si="79"/>
        <v>6.2083333333333428</v>
      </c>
      <c r="CU153" s="522">
        <v>6</v>
      </c>
      <c r="CV153" s="523">
        <f t="shared" si="80"/>
        <v>150</v>
      </c>
      <c r="CW153" s="519">
        <f t="shared" si="93"/>
        <v>0</v>
      </c>
      <c r="CX153" s="519">
        <f t="shared" si="92"/>
        <v>0</v>
      </c>
      <c r="CY153" s="519">
        <f t="shared" si="92"/>
        <v>0</v>
      </c>
      <c r="CZ153" s="519">
        <f t="shared" si="92"/>
        <v>0</v>
      </c>
      <c r="DA153" s="519">
        <f t="shared" si="92"/>
        <v>0</v>
      </c>
      <c r="DB153" s="519">
        <f t="shared" si="92"/>
        <v>0</v>
      </c>
      <c r="DC153" s="519">
        <f t="shared" si="92"/>
        <v>0</v>
      </c>
      <c r="DD153" s="519">
        <f t="shared" si="92"/>
        <v>0</v>
      </c>
      <c r="DE153" s="519">
        <f t="shared" si="92"/>
        <v>0</v>
      </c>
      <c r="DF153" s="519">
        <f t="shared" si="92"/>
        <v>0</v>
      </c>
      <c r="DG153" s="519">
        <f t="shared" si="92"/>
        <v>1.1885809748427673E-3</v>
      </c>
      <c r="DH153" s="519">
        <f t="shared" si="92"/>
        <v>1.2851415094339623E-3</v>
      </c>
    </row>
    <row r="154" spans="52:112">
      <c r="AZ154" s="518">
        <v>41424</v>
      </c>
      <c r="BA154" s="525">
        <v>0</v>
      </c>
      <c r="BB154" s="525">
        <v>0</v>
      </c>
      <c r="BC154" s="525">
        <v>0</v>
      </c>
      <c r="BD154" s="525">
        <v>0</v>
      </c>
      <c r="BE154" s="525">
        <v>0</v>
      </c>
      <c r="BF154" s="525">
        <v>0</v>
      </c>
      <c r="BG154" s="525">
        <v>0</v>
      </c>
      <c r="BH154" s="525">
        <v>2.294</v>
      </c>
      <c r="BI154" s="525">
        <v>22.437000000000001</v>
      </c>
      <c r="BJ154" s="525">
        <v>18.492000000000001</v>
      </c>
      <c r="BK154" s="525">
        <v>36.286000000000001</v>
      </c>
      <c r="BL154" s="525">
        <v>44.296999999999997</v>
      </c>
      <c r="BM154" s="525">
        <v>42.881999999999998</v>
      </c>
      <c r="BN154" s="525">
        <v>44.075000000000003</v>
      </c>
      <c r="BO154" s="525">
        <v>46.457999999999998</v>
      </c>
      <c r="BP154" s="525">
        <v>46.764000000000003</v>
      </c>
      <c r="BQ154" s="525">
        <v>40.935000000000002</v>
      </c>
      <c r="BR154" s="525">
        <v>6.2539999999999996</v>
      </c>
      <c r="BS154" s="525">
        <v>0</v>
      </c>
      <c r="BT154" s="525">
        <v>0</v>
      </c>
      <c r="BU154" s="525">
        <v>0</v>
      </c>
      <c r="BV154" s="525">
        <v>0</v>
      </c>
      <c r="BW154" s="525">
        <v>0</v>
      </c>
      <c r="BX154" s="525">
        <v>0</v>
      </c>
      <c r="BY154" s="525">
        <v>14.632250000000001</v>
      </c>
      <c r="BZ154"/>
      <c r="CB154" s="604">
        <v>23</v>
      </c>
      <c r="CC154" s="605">
        <v>0</v>
      </c>
      <c r="CD154" s="605">
        <v>0</v>
      </c>
      <c r="CE154" s="605">
        <v>0</v>
      </c>
      <c r="CF154" s="605">
        <v>0</v>
      </c>
      <c r="CG154" s="605">
        <v>0</v>
      </c>
      <c r="CH154" s="605">
        <v>0</v>
      </c>
      <c r="CI154" s="605">
        <v>0</v>
      </c>
      <c r="CJ154" s="605">
        <v>0</v>
      </c>
      <c r="CK154" s="605">
        <v>0</v>
      </c>
      <c r="CL154" s="605">
        <v>0</v>
      </c>
      <c r="CM154" s="605">
        <v>0</v>
      </c>
      <c r="CN154" s="605">
        <v>0</v>
      </c>
      <c r="CO154" s="605">
        <v>0</v>
      </c>
      <c r="CS154" s="520" t="s">
        <v>409</v>
      </c>
      <c r="CT154" s="521">
        <f t="shared" si="79"/>
        <v>6.2500000000000098</v>
      </c>
      <c r="CU154" s="522">
        <v>7</v>
      </c>
      <c r="CV154" s="523">
        <f t="shared" si="80"/>
        <v>151</v>
      </c>
      <c r="CW154" s="519">
        <f t="shared" si="93"/>
        <v>0.21692216981132073</v>
      </c>
      <c r="CX154" s="519">
        <f t="shared" si="92"/>
        <v>6.8641902515723274E-2</v>
      </c>
      <c r="CY154" s="519">
        <f t="shared" si="92"/>
        <v>4.5149371069182383E-3</v>
      </c>
      <c r="CZ154" s="519">
        <f t="shared" si="92"/>
        <v>0</v>
      </c>
      <c r="DA154" s="519">
        <f t="shared" si="92"/>
        <v>0</v>
      </c>
      <c r="DB154" s="519">
        <f t="shared" si="92"/>
        <v>0</v>
      </c>
      <c r="DC154" s="519">
        <f t="shared" si="92"/>
        <v>0</v>
      </c>
      <c r="DD154" s="519">
        <f t="shared" si="92"/>
        <v>0</v>
      </c>
      <c r="DE154" s="519">
        <f t="shared" si="92"/>
        <v>3.0556996855345908E-2</v>
      </c>
      <c r="DF154" s="519">
        <f t="shared" si="92"/>
        <v>0.24483097484276731</v>
      </c>
      <c r="DG154" s="519">
        <f t="shared" si="92"/>
        <v>0.45868219339622646</v>
      </c>
      <c r="DH154" s="519">
        <f t="shared" si="92"/>
        <v>0.43553459119496851</v>
      </c>
    </row>
    <row r="155" spans="52:112">
      <c r="AZ155" s="518">
        <v>41425</v>
      </c>
      <c r="BA155" s="525">
        <v>0</v>
      </c>
      <c r="BB155" s="525">
        <v>0</v>
      </c>
      <c r="BC155" s="525">
        <v>0</v>
      </c>
      <c r="BD155" s="525">
        <v>0</v>
      </c>
      <c r="BE155" s="525">
        <v>0</v>
      </c>
      <c r="BF155" s="525">
        <v>0</v>
      </c>
      <c r="BG155" s="525">
        <v>0</v>
      </c>
      <c r="BH155" s="525">
        <v>4.1740000000000004</v>
      </c>
      <c r="BI155" s="525">
        <v>37.151000000000003</v>
      </c>
      <c r="BJ155" s="525">
        <v>45.869</v>
      </c>
      <c r="BK155" s="525">
        <v>46.113</v>
      </c>
      <c r="BL155" s="525">
        <v>41.399000000000001</v>
      </c>
      <c r="BM155" s="525">
        <v>24.469000000000001</v>
      </c>
      <c r="BN155" s="525">
        <v>7.1159999999999997</v>
      </c>
      <c r="BO155" s="525">
        <v>6.4640000000000004</v>
      </c>
      <c r="BP155" s="525">
        <v>3.4660000000000002</v>
      </c>
      <c r="BQ155" s="525">
        <v>7.492</v>
      </c>
      <c r="BR155" s="525">
        <v>2.76</v>
      </c>
      <c r="BS155" s="525">
        <v>0</v>
      </c>
      <c r="BT155" s="525">
        <v>0</v>
      </c>
      <c r="BU155" s="525">
        <v>0</v>
      </c>
      <c r="BV155" s="525">
        <v>0</v>
      </c>
      <c r="BW155" s="525">
        <v>0</v>
      </c>
      <c r="BX155" s="525">
        <v>0</v>
      </c>
      <c r="BY155" s="525">
        <v>9.436375</v>
      </c>
      <c r="BZ155"/>
      <c r="CB155" s="604">
        <v>24</v>
      </c>
      <c r="CC155" s="605">
        <v>0</v>
      </c>
      <c r="CD155" s="605">
        <v>0</v>
      </c>
      <c r="CE155" s="605">
        <v>0</v>
      </c>
      <c r="CF155" s="605">
        <v>0</v>
      </c>
      <c r="CG155" s="605">
        <v>0</v>
      </c>
      <c r="CH155" s="605">
        <v>0</v>
      </c>
      <c r="CI155" s="605">
        <v>0</v>
      </c>
      <c r="CJ155" s="605">
        <v>0</v>
      </c>
      <c r="CK155" s="605">
        <v>0</v>
      </c>
      <c r="CL155" s="605">
        <v>0</v>
      </c>
      <c r="CM155" s="605">
        <v>0</v>
      </c>
      <c r="CN155" s="605">
        <v>0</v>
      </c>
      <c r="CO155" s="605">
        <v>0</v>
      </c>
      <c r="CS155" s="520" t="s">
        <v>409</v>
      </c>
      <c r="CT155" s="521">
        <f t="shared" si="79"/>
        <v>6.2916666666666767</v>
      </c>
      <c r="CU155" s="522">
        <v>8</v>
      </c>
      <c r="CV155" s="523">
        <f t="shared" si="80"/>
        <v>152</v>
      </c>
      <c r="CW155" s="519">
        <f t="shared" si="93"/>
        <v>0.8813777515723269</v>
      </c>
      <c r="CX155" s="519">
        <f t="shared" si="92"/>
        <v>0.7259630503144654</v>
      </c>
      <c r="CY155" s="519">
        <f t="shared" si="92"/>
        <v>0.4012735849056604</v>
      </c>
      <c r="CZ155" s="519">
        <f t="shared" si="92"/>
        <v>0.30836772798742135</v>
      </c>
      <c r="DA155" s="519">
        <f t="shared" si="92"/>
        <v>7.4213836477987405E-2</v>
      </c>
      <c r="DB155" s="519">
        <f t="shared" si="92"/>
        <v>3.4580581761006292E-2</v>
      </c>
      <c r="DC155" s="519">
        <f t="shared" si="92"/>
        <v>4.3206564465408798E-2</v>
      </c>
      <c r="DD155" s="519">
        <f t="shared" si="92"/>
        <v>0.10317413522012578</v>
      </c>
      <c r="DE155" s="519">
        <f t="shared" si="92"/>
        <v>0.56492531446540872</v>
      </c>
      <c r="DF155" s="519">
        <f t="shared" si="92"/>
        <v>0.96525648584905654</v>
      </c>
      <c r="DG155" s="519">
        <f t="shared" si="92"/>
        <v>0.98191823899371067</v>
      </c>
      <c r="DH155" s="519">
        <f t="shared" si="92"/>
        <v>0.97263757861635214</v>
      </c>
    </row>
    <row r="156" spans="52:112">
      <c r="AZ156" s="518">
        <v>41426</v>
      </c>
      <c r="BA156" s="525">
        <v>0</v>
      </c>
      <c r="BB156" s="525">
        <v>0</v>
      </c>
      <c r="BC156" s="525">
        <v>0</v>
      </c>
      <c r="BD156" s="525">
        <v>0</v>
      </c>
      <c r="BE156" s="525">
        <v>0</v>
      </c>
      <c r="BF156" s="525">
        <v>0</v>
      </c>
      <c r="BG156" s="525">
        <v>0</v>
      </c>
      <c r="BH156" s="525">
        <v>4.1079999999999997</v>
      </c>
      <c r="BI156" s="525">
        <v>35.625</v>
      </c>
      <c r="BJ156" s="525">
        <v>41.764000000000003</v>
      </c>
      <c r="BK156" s="525">
        <v>41.42</v>
      </c>
      <c r="BL156" s="525">
        <v>39.283999999999999</v>
      </c>
      <c r="BM156" s="525">
        <v>38.527999999999999</v>
      </c>
      <c r="BN156" s="525">
        <v>39.46</v>
      </c>
      <c r="BO156" s="525">
        <v>42.718000000000004</v>
      </c>
      <c r="BP156" s="525">
        <v>43.747999999999998</v>
      </c>
      <c r="BQ156" s="525">
        <v>36.752000000000002</v>
      </c>
      <c r="BR156" s="525">
        <v>5.4989999999999997</v>
      </c>
      <c r="BS156" s="525">
        <v>0</v>
      </c>
      <c r="BT156" s="525">
        <v>0</v>
      </c>
      <c r="BU156" s="525">
        <v>0</v>
      </c>
      <c r="BV156" s="525">
        <v>0</v>
      </c>
      <c r="BW156" s="525">
        <v>0</v>
      </c>
      <c r="BX156" s="525">
        <v>0</v>
      </c>
      <c r="BY156" s="525">
        <v>15.371083333333333</v>
      </c>
      <c r="BZ156"/>
      <c r="CB156" s="604" t="s">
        <v>395</v>
      </c>
      <c r="CC156" s="605">
        <v>0.46237753046383667</v>
      </c>
      <c r="CD156" s="605">
        <v>0.45696923521029892</v>
      </c>
      <c r="CE156" s="605">
        <v>0.42821794745807157</v>
      </c>
      <c r="CF156" s="605">
        <v>0.29516742826257852</v>
      </c>
      <c r="CG156" s="605">
        <v>0.24986962788259953</v>
      </c>
      <c r="CH156" s="605">
        <v>0.19888413915094338</v>
      </c>
      <c r="CI156" s="605">
        <v>0.30045491024633114</v>
      </c>
      <c r="CJ156" s="605">
        <v>0.36012365697064991</v>
      </c>
      <c r="CK156" s="605">
        <v>0.33519082891116353</v>
      </c>
      <c r="CL156" s="605">
        <v>0.44767160475628959</v>
      </c>
      <c r="CM156" s="605">
        <v>0.47432252358490606</v>
      </c>
      <c r="CN156" s="605">
        <v>0.47990160672169835</v>
      </c>
      <c r="CO156" s="605">
        <v>0.37440649835334039</v>
      </c>
      <c r="CS156" s="520" t="s">
        <v>409</v>
      </c>
      <c r="CT156" s="521">
        <f t="shared" si="79"/>
        <v>6.3333333333333437</v>
      </c>
      <c r="CU156" s="522">
        <v>9</v>
      </c>
      <c r="CV156" s="523">
        <f t="shared" si="80"/>
        <v>153</v>
      </c>
      <c r="CW156" s="519">
        <f t="shared" si="93"/>
        <v>0.98191823899371067</v>
      </c>
      <c r="CX156" s="519">
        <f t="shared" si="92"/>
        <v>0.98191823899371067</v>
      </c>
      <c r="CY156" s="519">
        <f t="shared" si="92"/>
        <v>0.80931210691823896</v>
      </c>
      <c r="CZ156" s="519">
        <f t="shared" si="92"/>
        <v>0.92216489779874222</v>
      </c>
      <c r="DA156" s="519">
        <f t="shared" si="92"/>
        <v>0.49105738993710696</v>
      </c>
      <c r="DB156" s="519">
        <f t="shared" si="92"/>
        <v>0.53257861635220127</v>
      </c>
      <c r="DC156" s="519">
        <f t="shared" si="92"/>
        <v>0.53811419025157226</v>
      </c>
      <c r="DD156" s="519">
        <f t="shared" si="92"/>
        <v>0.41782134433962259</v>
      </c>
      <c r="DE156" s="519">
        <f t="shared" si="92"/>
        <v>0.94835298742138363</v>
      </c>
      <c r="DF156" s="519">
        <f t="shared" si="92"/>
        <v>0.98191823899371067</v>
      </c>
      <c r="DG156" s="519">
        <f t="shared" si="92"/>
        <v>0.98191823899371067</v>
      </c>
      <c r="DH156" s="519">
        <f t="shared" si="92"/>
        <v>0.98191823899371067</v>
      </c>
    </row>
    <row r="157" spans="52:112">
      <c r="AZ157" s="518">
        <v>41427</v>
      </c>
      <c r="BA157" s="525">
        <v>0</v>
      </c>
      <c r="BB157" s="525">
        <v>0</v>
      </c>
      <c r="BC157" s="525">
        <v>0</v>
      </c>
      <c r="BD157" s="525">
        <v>0</v>
      </c>
      <c r="BE157" s="525">
        <v>0</v>
      </c>
      <c r="BF157" s="525">
        <v>0</v>
      </c>
      <c r="BG157" s="525">
        <v>0</v>
      </c>
      <c r="BH157" s="525">
        <v>3.927</v>
      </c>
      <c r="BI157" s="525">
        <v>35.517000000000003</v>
      </c>
      <c r="BJ157" s="525">
        <v>43.472999999999999</v>
      </c>
      <c r="BK157" s="525">
        <v>42.845999999999997</v>
      </c>
      <c r="BL157" s="525">
        <v>39.786999999999999</v>
      </c>
      <c r="BM157" s="525">
        <v>38.722999999999999</v>
      </c>
      <c r="BN157" s="525">
        <v>39.661999999999999</v>
      </c>
      <c r="BO157" s="525">
        <v>43.23</v>
      </c>
      <c r="BP157" s="525">
        <v>44.41</v>
      </c>
      <c r="BQ157" s="525">
        <v>38.567999999999998</v>
      </c>
      <c r="BR157" s="525">
        <v>5.86</v>
      </c>
      <c r="BS157" s="525">
        <v>0</v>
      </c>
      <c r="BT157" s="525">
        <v>0</v>
      </c>
      <c r="BU157" s="525">
        <v>0</v>
      </c>
      <c r="BV157" s="525">
        <v>0</v>
      </c>
      <c r="BW157" s="525">
        <v>0</v>
      </c>
      <c r="BX157" s="525">
        <v>0</v>
      </c>
      <c r="BY157" s="525">
        <v>15.666791666666668</v>
      </c>
      <c r="BZ157"/>
      <c r="CS157" s="520" t="s">
        <v>409</v>
      </c>
      <c r="CT157" s="521">
        <f t="shared" si="79"/>
        <v>6.3750000000000107</v>
      </c>
      <c r="CU157" s="522">
        <v>10</v>
      </c>
      <c r="CV157" s="523">
        <f t="shared" si="80"/>
        <v>154</v>
      </c>
      <c r="CW157" s="519">
        <f t="shared" si="93"/>
        <v>0.98191823899371067</v>
      </c>
      <c r="CX157" s="519">
        <f t="shared" si="92"/>
        <v>0.98191823899371067</v>
      </c>
      <c r="CY157" s="519">
        <f t="shared" si="92"/>
        <v>0.8294614779874212</v>
      </c>
      <c r="CZ157" s="519">
        <f t="shared" si="92"/>
        <v>0.9764052672955974</v>
      </c>
      <c r="DA157" s="519">
        <f t="shared" si="92"/>
        <v>0.59179933176100619</v>
      </c>
      <c r="DB157" s="519">
        <f t="shared" si="92"/>
        <v>0.66000786163522007</v>
      </c>
      <c r="DC157" s="519">
        <f t="shared" si="92"/>
        <v>0.83352987421383651</v>
      </c>
      <c r="DD157" s="519">
        <f t="shared" si="92"/>
        <v>0.4710053066037736</v>
      </c>
      <c r="DE157" s="519">
        <f t="shared" si="92"/>
        <v>0.97305031446540879</v>
      </c>
      <c r="DF157" s="519">
        <f t="shared" si="92"/>
        <v>0.98191823899371067</v>
      </c>
      <c r="DG157" s="519">
        <f t="shared" si="92"/>
        <v>0.98191823899371067</v>
      </c>
      <c r="DH157" s="519">
        <f t="shared" si="92"/>
        <v>0.98191823899371067</v>
      </c>
    </row>
    <row r="158" spans="52:112">
      <c r="AZ158" s="518">
        <v>41428</v>
      </c>
      <c r="BA158" s="525">
        <v>0</v>
      </c>
      <c r="BB158" s="525">
        <v>0</v>
      </c>
      <c r="BC158" s="525">
        <v>0</v>
      </c>
      <c r="BD158" s="525">
        <v>0</v>
      </c>
      <c r="BE158" s="525">
        <v>0</v>
      </c>
      <c r="BF158" s="525">
        <v>0</v>
      </c>
      <c r="BG158" s="525">
        <v>0</v>
      </c>
      <c r="BH158" s="525">
        <v>3.6709999999999998</v>
      </c>
      <c r="BI158" s="525">
        <v>35.533000000000001</v>
      </c>
      <c r="BJ158" s="525">
        <v>43.548999999999999</v>
      </c>
      <c r="BK158" s="525">
        <v>42.43</v>
      </c>
      <c r="BL158" s="525">
        <v>40.124000000000002</v>
      </c>
      <c r="BM158" s="525">
        <v>39.945</v>
      </c>
      <c r="BN158" s="525">
        <v>40.573999999999998</v>
      </c>
      <c r="BO158" s="525">
        <v>42.878</v>
      </c>
      <c r="BP158" s="525">
        <v>43.798999999999999</v>
      </c>
      <c r="BQ158" s="525">
        <v>38.343000000000004</v>
      </c>
      <c r="BR158" s="525">
        <v>5.7960000000000003</v>
      </c>
      <c r="BS158" s="525">
        <v>0</v>
      </c>
      <c r="BT158" s="525">
        <v>0</v>
      </c>
      <c r="BU158" s="525">
        <v>0</v>
      </c>
      <c r="BV158" s="525">
        <v>0</v>
      </c>
      <c r="BW158" s="525">
        <v>0</v>
      </c>
      <c r="BX158" s="525">
        <v>0</v>
      </c>
      <c r="BY158" s="525">
        <v>15.693416666666664</v>
      </c>
      <c r="BZ158"/>
      <c r="CS158" s="520" t="s">
        <v>409</v>
      </c>
      <c r="CT158" s="521">
        <f t="shared" si="79"/>
        <v>6.4166666666666776</v>
      </c>
      <c r="CU158" s="522">
        <v>11</v>
      </c>
      <c r="CV158" s="523">
        <f t="shared" si="80"/>
        <v>155</v>
      </c>
      <c r="CW158" s="519">
        <f t="shared" si="93"/>
        <v>0.98191823899371067</v>
      </c>
      <c r="CX158" s="519">
        <f t="shared" si="92"/>
        <v>0.98191823899371067</v>
      </c>
      <c r="CY158" s="519">
        <f t="shared" si="92"/>
        <v>0.8601533018867924</v>
      </c>
      <c r="CZ158" s="519">
        <f t="shared" si="92"/>
        <v>0.97748624213836477</v>
      </c>
      <c r="DA158" s="519">
        <f t="shared" si="92"/>
        <v>0.63388364779874207</v>
      </c>
      <c r="DB158" s="519">
        <f t="shared" si="92"/>
        <v>0.66282232704402511</v>
      </c>
      <c r="DC158" s="519">
        <f t="shared" si="92"/>
        <v>0.89255601415094332</v>
      </c>
      <c r="DD158" s="519">
        <f t="shared" si="92"/>
        <v>0.52498034591194964</v>
      </c>
      <c r="DE158" s="519">
        <f t="shared" si="92"/>
        <v>0.95370676100628926</v>
      </c>
      <c r="DF158" s="519">
        <f t="shared" si="92"/>
        <v>0.98191823899371067</v>
      </c>
      <c r="DG158" s="519">
        <f t="shared" si="92"/>
        <v>0.98191823899371067</v>
      </c>
      <c r="DH158" s="519">
        <f t="shared" si="92"/>
        <v>0.98191823899371067</v>
      </c>
    </row>
    <row r="159" spans="52:112">
      <c r="AZ159" s="518">
        <v>41429</v>
      </c>
      <c r="BA159" s="525">
        <v>0</v>
      </c>
      <c r="BB159" s="525">
        <v>0</v>
      </c>
      <c r="BC159" s="525">
        <v>0</v>
      </c>
      <c r="BD159" s="525">
        <v>0</v>
      </c>
      <c r="BE159" s="525">
        <v>0</v>
      </c>
      <c r="BF159" s="525">
        <v>0</v>
      </c>
      <c r="BG159" s="525">
        <v>0</v>
      </c>
      <c r="BH159" s="525">
        <v>1.877</v>
      </c>
      <c r="BI159" s="525">
        <v>30.411999999999999</v>
      </c>
      <c r="BJ159" s="525">
        <v>37.581000000000003</v>
      </c>
      <c r="BK159" s="525">
        <v>38.029000000000003</v>
      </c>
      <c r="BL159" s="525">
        <v>35.906999999999996</v>
      </c>
      <c r="BM159" s="525">
        <v>38.281999999999996</v>
      </c>
      <c r="BN159" s="525">
        <v>39.356000000000002</v>
      </c>
      <c r="BO159" s="525">
        <v>42.658999999999999</v>
      </c>
      <c r="BP159" s="525">
        <v>42.853999999999999</v>
      </c>
      <c r="BQ159" s="525">
        <v>36.572000000000003</v>
      </c>
      <c r="BR159" s="525">
        <v>5.1760000000000002</v>
      </c>
      <c r="BS159" s="525">
        <v>0</v>
      </c>
      <c r="BT159" s="525">
        <v>0</v>
      </c>
      <c r="BU159" s="525">
        <v>0</v>
      </c>
      <c r="BV159" s="525">
        <v>0</v>
      </c>
      <c r="BW159" s="525">
        <v>0</v>
      </c>
      <c r="BX159" s="525">
        <v>0</v>
      </c>
      <c r="BY159" s="525">
        <v>14.529374999999996</v>
      </c>
      <c r="BZ159"/>
      <c r="CB159" s="602" t="s">
        <v>401</v>
      </c>
      <c r="CC159" s="604">
        <v>7</v>
      </c>
      <c r="CS159" s="520" t="s">
        <v>409</v>
      </c>
      <c r="CT159" s="521">
        <f t="shared" si="79"/>
        <v>6.4583333333333446</v>
      </c>
      <c r="CU159" s="522">
        <v>12</v>
      </c>
      <c r="CV159" s="523">
        <f t="shared" si="80"/>
        <v>156</v>
      </c>
      <c r="CW159" s="519">
        <f t="shared" si="93"/>
        <v>0.98191823899371067</v>
      </c>
      <c r="CX159" s="519">
        <f t="shared" si="92"/>
        <v>0.98191823899371067</v>
      </c>
      <c r="CY159" s="519">
        <f t="shared" si="92"/>
        <v>0.88645047169811308</v>
      </c>
      <c r="CZ159" s="519">
        <f t="shared" si="92"/>
        <v>0.95818101415094326</v>
      </c>
      <c r="DA159" s="519">
        <f t="shared" si="92"/>
        <v>0.60250589622641504</v>
      </c>
      <c r="DB159" s="519">
        <f t="shared" si="92"/>
        <v>0.59614779874213819</v>
      </c>
      <c r="DC159" s="519">
        <f t="shared" si="92"/>
        <v>0.84733195754716983</v>
      </c>
      <c r="DD159" s="519">
        <f t="shared" si="92"/>
        <v>0.53470420597484281</v>
      </c>
      <c r="DE159" s="519">
        <f t="shared" si="92"/>
        <v>0.94267688679245276</v>
      </c>
      <c r="DF159" s="519">
        <f t="shared" si="92"/>
        <v>0.97415487421383651</v>
      </c>
      <c r="DG159" s="519">
        <f t="shared" si="92"/>
        <v>0.98191823899371067</v>
      </c>
      <c r="DH159" s="519">
        <f t="shared" si="92"/>
        <v>0.98191823899371067</v>
      </c>
    </row>
    <row r="160" spans="52:112">
      <c r="AZ160" s="518">
        <v>41430</v>
      </c>
      <c r="BA160" s="525">
        <v>0</v>
      </c>
      <c r="BB160" s="525">
        <v>0</v>
      </c>
      <c r="BC160" s="525">
        <v>0</v>
      </c>
      <c r="BD160" s="525">
        <v>0</v>
      </c>
      <c r="BE160" s="525">
        <v>0</v>
      </c>
      <c r="BF160" s="525">
        <v>0</v>
      </c>
      <c r="BG160" s="525">
        <v>0</v>
      </c>
      <c r="BH160" s="525">
        <v>3.5009999999999999</v>
      </c>
      <c r="BI160" s="525">
        <v>35.930999999999997</v>
      </c>
      <c r="BJ160" s="525">
        <v>46.143000000000001</v>
      </c>
      <c r="BK160" s="525">
        <v>44.107999999999997</v>
      </c>
      <c r="BL160" s="525">
        <v>36.819000000000003</v>
      </c>
      <c r="BM160" s="525">
        <v>33.182000000000002</v>
      </c>
      <c r="BN160" s="525">
        <v>37.353000000000002</v>
      </c>
      <c r="BO160" s="525">
        <v>37.997</v>
      </c>
      <c r="BP160" s="525">
        <v>44.637</v>
      </c>
      <c r="BQ160" s="525">
        <v>39.741999999999997</v>
      </c>
      <c r="BR160" s="525">
        <v>5.7350000000000003</v>
      </c>
      <c r="BS160" s="525">
        <v>0</v>
      </c>
      <c r="BT160" s="525">
        <v>0</v>
      </c>
      <c r="BU160" s="525">
        <v>0</v>
      </c>
      <c r="BV160" s="525">
        <v>0</v>
      </c>
      <c r="BW160" s="525">
        <v>0</v>
      </c>
      <c r="BX160" s="525">
        <v>0</v>
      </c>
      <c r="BY160" s="525">
        <v>15.214500000000003</v>
      </c>
      <c r="BZ160"/>
      <c r="CS160" s="520" t="s">
        <v>409</v>
      </c>
      <c r="CT160" s="521">
        <f t="shared" si="79"/>
        <v>6.5000000000000115</v>
      </c>
      <c r="CU160" s="522">
        <v>13</v>
      </c>
      <c r="CV160" s="523">
        <f t="shared" si="80"/>
        <v>157</v>
      </c>
      <c r="CW160" s="519">
        <f t="shared" si="93"/>
        <v>0.98191823899371067</v>
      </c>
      <c r="CX160" s="519">
        <f t="shared" si="92"/>
        <v>0.98191823899371067</v>
      </c>
      <c r="CY160" s="519">
        <f t="shared" si="92"/>
        <v>0.90463443396226406</v>
      </c>
      <c r="CZ160" s="519">
        <f t="shared" si="92"/>
        <v>0.95541961477987414</v>
      </c>
      <c r="DA160" s="519">
        <f t="shared" si="92"/>
        <v>0.58576061320754702</v>
      </c>
      <c r="DB160" s="519">
        <f t="shared" si="92"/>
        <v>0.60023977987421373</v>
      </c>
      <c r="DC160" s="519">
        <f t="shared" si="92"/>
        <v>0.837814465408805</v>
      </c>
      <c r="DD160" s="519">
        <f t="shared" si="92"/>
        <v>0.59370086477987416</v>
      </c>
      <c r="DE160" s="519">
        <f t="shared" si="92"/>
        <v>0.95928066037735849</v>
      </c>
      <c r="DF160" s="519">
        <f t="shared" si="92"/>
        <v>0.92320165094339623</v>
      </c>
      <c r="DG160" s="519">
        <f t="shared" si="92"/>
        <v>0.98191823899371067</v>
      </c>
      <c r="DH160" s="519">
        <f t="shared" si="92"/>
        <v>0.98191823899371067</v>
      </c>
    </row>
    <row r="161" spans="52:112">
      <c r="AZ161" s="518">
        <v>41431</v>
      </c>
      <c r="BA161" s="525">
        <v>0</v>
      </c>
      <c r="BB161" s="525">
        <v>0</v>
      </c>
      <c r="BC161" s="525">
        <v>0</v>
      </c>
      <c r="BD161" s="525">
        <v>0</v>
      </c>
      <c r="BE161" s="525">
        <v>0</v>
      </c>
      <c r="BF161" s="525">
        <v>0</v>
      </c>
      <c r="BG161" s="525">
        <v>0</v>
      </c>
      <c r="BH161" s="525">
        <v>3.3479999999999999</v>
      </c>
      <c r="BI161" s="525">
        <v>35.036999999999999</v>
      </c>
      <c r="BJ161" s="525">
        <v>45.207999999999998</v>
      </c>
      <c r="BK161" s="525">
        <v>44.951999999999998</v>
      </c>
      <c r="BL161" s="525">
        <v>41.765999999999998</v>
      </c>
      <c r="BM161" s="525">
        <v>41.014000000000003</v>
      </c>
      <c r="BN161" s="525">
        <v>42.595999999999997</v>
      </c>
      <c r="BO161" s="525">
        <v>44.527000000000001</v>
      </c>
      <c r="BP161" s="525">
        <v>44.603999999999999</v>
      </c>
      <c r="BQ161" s="525">
        <v>37.79</v>
      </c>
      <c r="BR161" s="525">
        <v>5.5419999999999998</v>
      </c>
      <c r="BS161" s="525">
        <v>0</v>
      </c>
      <c r="BT161" s="525">
        <v>0</v>
      </c>
      <c r="BU161" s="525">
        <v>0</v>
      </c>
      <c r="BV161" s="525">
        <v>0</v>
      </c>
      <c r="BW161" s="525">
        <v>0</v>
      </c>
      <c r="BX161" s="525">
        <v>0</v>
      </c>
      <c r="BY161" s="525">
        <v>16.09933333333333</v>
      </c>
      <c r="BZ161"/>
      <c r="CB161" s="602" t="s">
        <v>402</v>
      </c>
      <c r="CC161" s="602" t="s">
        <v>396</v>
      </c>
      <c r="CS161" s="520" t="s">
        <v>409</v>
      </c>
      <c r="CT161" s="521">
        <f t="shared" si="79"/>
        <v>6.5416666666666785</v>
      </c>
      <c r="CU161" s="522">
        <v>14</v>
      </c>
      <c r="CV161" s="523">
        <f t="shared" si="80"/>
        <v>158</v>
      </c>
      <c r="CW161" s="519">
        <f t="shared" si="93"/>
        <v>0.98191823899371067</v>
      </c>
      <c r="CX161" s="519">
        <f t="shared" si="92"/>
        <v>0.86453419811320753</v>
      </c>
      <c r="CY161" s="519">
        <f t="shared" si="92"/>
        <v>0.82487814465408804</v>
      </c>
      <c r="CZ161" s="519">
        <f t="shared" si="92"/>
        <v>0.96378242924528301</v>
      </c>
      <c r="DA161" s="519">
        <f t="shared" si="92"/>
        <v>0.6092963836477987</v>
      </c>
      <c r="DB161" s="519">
        <f t="shared" si="92"/>
        <v>0.60906053459119502</v>
      </c>
      <c r="DC161" s="519">
        <f t="shared" si="92"/>
        <v>0.78692020440251564</v>
      </c>
      <c r="DD161" s="519">
        <f t="shared" si="92"/>
        <v>0.65583726415094334</v>
      </c>
      <c r="DE161" s="519">
        <f t="shared" si="92"/>
        <v>0.96788128930817607</v>
      </c>
      <c r="DF161" s="519">
        <f t="shared" si="92"/>
        <v>0.91604756289308176</v>
      </c>
      <c r="DG161" s="519">
        <f t="shared" si="92"/>
        <v>0.98191823899371067</v>
      </c>
      <c r="DH161" s="519">
        <f t="shared" si="92"/>
        <v>0.98191823899371067</v>
      </c>
    </row>
    <row r="162" spans="52:112">
      <c r="AZ162" s="518">
        <v>41432</v>
      </c>
      <c r="BA162" s="525">
        <v>0</v>
      </c>
      <c r="BB162" s="525">
        <v>0</v>
      </c>
      <c r="BC162" s="525">
        <v>0</v>
      </c>
      <c r="BD162" s="525">
        <v>0</v>
      </c>
      <c r="BE162" s="525">
        <v>0</v>
      </c>
      <c r="BF162" s="525">
        <v>0</v>
      </c>
      <c r="BG162" s="525">
        <v>0</v>
      </c>
      <c r="BH162" s="525">
        <v>3.198</v>
      </c>
      <c r="BI162" s="525">
        <v>35.113999999999997</v>
      </c>
      <c r="BJ162" s="525">
        <v>45.581000000000003</v>
      </c>
      <c r="BK162" s="525">
        <v>45.351999999999997</v>
      </c>
      <c r="BL162" s="525">
        <v>43.436</v>
      </c>
      <c r="BM162" s="525">
        <v>41.993000000000002</v>
      </c>
      <c r="BN162" s="525">
        <v>30.82</v>
      </c>
      <c r="BO162" s="525">
        <v>32.938000000000002</v>
      </c>
      <c r="BP162" s="525">
        <v>34.612000000000002</v>
      </c>
      <c r="BQ162" s="525">
        <v>30.7</v>
      </c>
      <c r="BR162" s="525">
        <v>5.8840000000000003</v>
      </c>
      <c r="BS162" s="525">
        <v>0</v>
      </c>
      <c r="BT162" s="525">
        <v>0</v>
      </c>
      <c r="BU162" s="525">
        <v>0</v>
      </c>
      <c r="BV162" s="525">
        <v>0</v>
      </c>
      <c r="BW162" s="525">
        <v>0</v>
      </c>
      <c r="BX162" s="525">
        <v>0</v>
      </c>
      <c r="BY162" s="525">
        <v>14.567833333333335</v>
      </c>
      <c r="BZ162"/>
      <c r="CB162" s="602" t="s">
        <v>394</v>
      </c>
      <c r="CC162" s="602">
        <v>1</v>
      </c>
      <c r="CD162" s="602">
        <v>2</v>
      </c>
      <c r="CE162" s="602">
        <v>3</v>
      </c>
      <c r="CF162" s="602">
        <v>4</v>
      </c>
      <c r="CG162" s="602">
        <v>5</v>
      </c>
      <c r="CH162" s="602">
        <v>6</v>
      </c>
      <c r="CI162" s="602">
        <v>7</v>
      </c>
      <c r="CJ162" s="602">
        <v>8</v>
      </c>
      <c r="CK162" s="602">
        <v>9</v>
      </c>
      <c r="CL162" s="602">
        <v>10</v>
      </c>
      <c r="CM162" s="602">
        <v>11</v>
      </c>
      <c r="CN162" s="602">
        <v>12</v>
      </c>
      <c r="CO162" s="602" t="s">
        <v>395</v>
      </c>
      <c r="CS162" s="520" t="s">
        <v>409</v>
      </c>
      <c r="CT162" s="521">
        <f t="shared" si="79"/>
        <v>6.5833333333333455</v>
      </c>
      <c r="CU162" s="522">
        <v>15</v>
      </c>
      <c r="CV162" s="523">
        <f t="shared" si="80"/>
        <v>159</v>
      </c>
      <c r="CW162" s="519">
        <f t="shared" si="93"/>
        <v>0.98191823899371067</v>
      </c>
      <c r="CX162" s="519">
        <f t="shared" si="92"/>
        <v>0.89740074685534577</v>
      </c>
      <c r="CY162" s="519">
        <f t="shared" si="92"/>
        <v>0.8002555031446541</v>
      </c>
      <c r="CZ162" s="519">
        <f t="shared" si="92"/>
        <v>0.97269064465408794</v>
      </c>
      <c r="DA162" s="519">
        <f t="shared" si="92"/>
        <v>0.63237519654088048</v>
      </c>
      <c r="DB162" s="519">
        <f t="shared" si="92"/>
        <v>0.65119496855345904</v>
      </c>
      <c r="DC162" s="519">
        <f t="shared" si="92"/>
        <v>0.81136497641509431</v>
      </c>
      <c r="DD162" s="519">
        <f t="shared" si="92"/>
        <v>0.65781741352201251</v>
      </c>
      <c r="DE162" s="519">
        <f t="shared" si="92"/>
        <v>0.96714622641509429</v>
      </c>
      <c r="DF162" s="519">
        <f t="shared" si="92"/>
        <v>0.91934944968553456</v>
      </c>
      <c r="DG162" s="519">
        <f t="shared" si="92"/>
        <v>0.98191823899371067</v>
      </c>
      <c r="DH162" s="519">
        <f t="shared" si="92"/>
        <v>0.98191823899371067</v>
      </c>
    </row>
    <row r="163" spans="52:112">
      <c r="AZ163" s="518">
        <v>41433</v>
      </c>
      <c r="BA163" s="525">
        <v>0</v>
      </c>
      <c r="BB163" s="525">
        <v>0</v>
      </c>
      <c r="BC163" s="525">
        <v>0</v>
      </c>
      <c r="BD163" s="525">
        <v>0</v>
      </c>
      <c r="BE163" s="525">
        <v>0</v>
      </c>
      <c r="BF163" s="525">
        <v>0</v>
      </c>
      <c r="BG163" s="525">
        <v>0</v>
      </c>
      <c r="BH163" s="525">
        <v>1.637</v>
      </c>
      <c r="BI163" s="525">
        <v>20.687000000000001</v>
      </c>
      <c r="BJ163" s="525">
        <v>45.914999999999999</v>
      </c>
      <c r="BK163" s="525">
        <v>45.993000000000002</v>
      </c>
      <c r="BL163" s="525">
        <v>43.344000000000001</v>
      </c>
      <c r="BM163" s="525">
        <v>42.343000000000004</v>
      </c>
      <c r="BN163" s="525">
        <v>34.079000000000001</v>
      </c>
      <c r="BO163" s="525">
        <v>36.127000000000002</v>
      </c>
      <c r="BP163" s="525">
        <v>36.478999999999999</v>
      </c>
      <c r="BQ163" s="525">
        <v>31.335000000000001</v>
      </c>
      <c r="BR163" s="525">
        <v>4.5880000000000001</v>
      </c>
      <c r="BS163" s="525">
        <v>0</v>
      </c>
      <c r="BT163" s="525">
        <v>0</v>
      </c>
      <c r="BU163" s="525">
        <v>0</v>
      </c>
      <c r="BV163" s="525">
        <v>0</v>
      </c>
      <c r="BW163" s="525">
        <v>0</v>
      </c>
      <c r="BX163" s="525">
        <v>0</v>
      </c>
      <c r="BY163" s="525">
        <v>14.271958333333332</v>
      </c>
      <c r="BZ163"/>
      <c r="CB163" s="604">
        <v>1</v>
      </c>
      <c r="CC163" s="605">
        <v>0</v>
      </c>
      <c r="CD163" s="605">
        <v>0</v>
      </c>
      <c r="CE163" s="605">
        <v>0</v>
      </c>
      <c r="CF163" s="605">
        <v>0</v>
      </c>
      <c r="CG163" s="605">
        <v>0</v>
      </c>
      <c r="CH163" s="605">
        <v>0</v>
      </c>
      <c r="CI163" s="605">
        <v>0</v>
      </c>
      <c r="CJ163" s="605">
        <v>0</v>
      </c>
      <c r="CK163" s="605">
        <v>0</v>
      </c>
      <c r="CL163" s="605">
        <v>0</v>
      </c>
      <c r="CM163" s="605">
        <v>0</v>
      </c>
      <c r="CN163" s="605">
        <v>0</v>
      </c>
      <c r="CO163" s="605">
        <v>0</v>
      </c>
      <c r="CS163" s="520" t="s">
        <v>409</v>
      </c>
      <c r="CT163" s="521">
        <f t="shared" si="79"/>
        <v>6.6250000000000124</v>
      </c>
      <c r="CU163" s="522">
        <v>16</v>
      </c>
      <c r="CV163" s="523">
        <f t="shared" si="80"/>
        <v>160</v>
      </c>
      <c r="CW163" s="519">
        <f t="shared" si="93"/>
        <v>0.98191823899371067</v>
      </c>
      <c r="CX163" s="519">
        <f t="shared" si="92"/>
        <v>0.95287932389937113</v>
      </c>
      <c r="CY163" s="519">
        <f t="shared" si="92"/>
        <v>0.82476808176100624</v>
      </c>
      <c r="CZ163" s="519">
        <f t="shared" si="92"/>
        <v>0.98129422169811309</v>
      </c>
      <c r="DA163" s="519">
        <f t="shared" si="92"/>
        <v>0.62720617138364776</v>
      </c>
      <c r="DB163" s="519">
        <f t="shared" si="92"/>
        <v>0.67338443396226411</v>
      </c>
      <c r="DC163" s="519">
        <f t="shared" si="92"/>
        <v>0.87217472484276715</v>
      </c>
      <c r="DD163" s="519">
        <f t="shared" si="92"/>
        <v>0.5742138364779874</v>
      </c>
      <c r="DE163" s="519">
        <f t="shared" si="92"/>
        <v>0.96880896226415092</v>
      </c>
      <c r="DF163" s="519">
        <f t="shared" si="92"/>
        <v>0.91349744496855345</v>
      </c>
      <c r="DG163" s="519">
        <f t="shared" si="92"/>
        <v>0.98191823899371067</v>
      </c>
      <c r="DH163" s="519">
        <f t="shared" si="92"/>
        <v>0.98191823899371067</v>
      </c>
    </row>
    <row r="164" spans="52:112">
      <c r="AZ164" s="518">
        <v>41434</v>
      </c>
      <c r="BA164" s="525">
        <v>0</v>
      </c>
      <c r="BB164" s="525">
        <v>0</v>
      </c>
      <c r="BC164" s="525">
        <v>0</v>
      </c>
      <c r="BD164" s="525">
        <v>0</v>
      </c>
      <c r="BE164" s="525">
        <v>0</v>
      </c>
      <c r="BF164" s="525">
        <v>0</v>
      </c>
      <c r="BG164" s="525">
        <v>0</v>
      </c>
      <c r="BH164" s="525">
        <v>0</v>
      </c>
      <c r="BI164" s="525">
        <v>4.4349999999999996</v>
      </c>
      <c r="BJ164" s="525">
        <v>7.0010000000000003</v>
      </c>
      <c r="BK164" s="525">
        <v>10.891999999999999</v>
      </c>
      <c r="BL164" s="525">
        <v>8.5340000000000007</v>
      </c>
      <c r="BM164" s="525">
        <v>11.566000000000001</v>
      </c>
      <c r="BN164" s="525">
        <v>11.77</v>
      </c>
      <c r="BO164" s="525">
        <v>8.0969999999999995</v>
      </c>
      <c r="BP164" s="525">
        <v>5.5650000000000004</v>
      </c>
      <c r="BQ164" s="525">
        <v>3.2149999999999999</v>
      </c>
      <c r="BR164" s="525">
        <v>1.2370000000000001</v>
      </c>
      <c r="BS164" s="525">
        <v>0</v>
      </c>
      <c r="BT164" s="525">
        <v>0</v>
      </c>
      <c r="BU164" s="525">
        <v>0</v>
      </c>
      <c r="BV164" s="525">
        <v>0</v>
      </c>
      <c r="BW164" s="525">
        <v>0</v>
      </c>
      <c r="BX164" s="525">
        <v>0</v>
      </c>
      <c r="BY164" s="525">
        <v>3.0130000000000003</v>
      </c>
      <c r="BZ164"/>
      <c r="CB164" s="604">
        <v>2</v>
      </c>
      <c r="CC164" s="605">
        <v>0</v>
      </c>
      <c r="CD164" s="605">
        <v>0</v>
      </c>
      <c r="CE164" s="605">
        <v>0</v>
      </c>
      <c r="CF164" s="605">
        <v>0</v>
      </c>
      <c r="CG164" s="605">
        <v>0</v>
      </c>
      <c r="CH164" s="605">
        <v>0</v>
      </c>
      <c r="CI164" s="605">
        <v>0</v>
      </c>
      <c r="CJ164" s="605">
        <v>0</v>
      </c>
      <c r="CK164" s="605">
        <v>0</v>
      </c>
      <c r="CL164" s="605">
        <v>0</v>
      </c>
      <c r="CM164" s="605">
        <v>0</v>
      </c>
      <c r="CN164" s="605">
        <v>0</v>
      </c>
      <c r="CO164" s="605">
        <v>0</v>
      </c>
      <c r="CS164" s="520" t="s">
        <v>409</v>
      </c>
      <c r="CT164" s="521">
        <f t="shared" si="79"/>
        <v>6.6666666666666794</v>
      </c>
      <c r="CU164" s="522">
        <v>17</v>
      </c>
      <c r="CV164" s="523">
        <f t="shared" si="80"/>
        <v>161</v>
      </c>
      <c r="CW164" s="519">
        <f t="shared" si="93"/>
        <v>0.98191823899371067</v>
      </c>
      <c r="CX164" s="519">
        <f t="shared" ref="CX164:CX171" si="94">CD210</f>
        <v>0.87869988207547167</v>
      </c>
      <c r="CY164" s="519">
        <f t="shared" ref="CY164:CY171" si="95">CE210</f>
        <v>0.83944575471698113</v>
      </c>
      <c r="CZ164" s="519">
        <f t="shared" ref="CZ164:CZ171" si="96">CF210</f>
        <v>0.9325422562893082</v>
      </c>
      <c r="DA164" s="519">
        <f t="shared" ref="DA164:DA171" si="97">CG210</f>
        <v>0.52683274371069178</v>
      </c>
      <c r="DB164" s="519">
        <f t="shared" ref="DB164:DB171" si="98">CH210</f>
        <v>0.58916666666666662</v>
      </c>
      <c r="DC164" s="519">
        <f t="shared" ref="DC164:DC171" si="99">CI210</f>
        <v>0.78437991352201264</v>
      </c>
      <c r="DD164" s="519">
        <f t="shared" ref="DD164:DD171" si="100">CJ210</f>
        <v>0.51764445754716981</v>
      </c>
      <c r="DE164" s="519">
        <f t="shared" ref="DE164:DE171" si="101">CK210</f>
        <v>0.94544025157232703</v>
      </c>
      <c r="DF164" s="519">
        <f t="shared" ref="DF164:DF171" si="102">CL210</f>
        <v>0.98191823899371067</v>
      </c>
      <c r="DG164" s="519">
        <f t="shared" ref="DG164:DG171" si="103">CM210</f>
        <v>0.97359473270440255</v>
      </c>
      <c r="DH164" s="519">
        <f t="shared" ref="DH164:DH171" si="104">CN210</f>
        <v>0.98191823899371067</v>
      </c>
    </row>
    <row r="165" spans="52:112">
      <c r="AZ165" s="518">
        <v>41435</v>
      </c>
      <c r="BA165" s="525">
        <v>0</v>
      </c>
      <c r="BB165" s="525">
        <v>0</v>
      </c>
      <c r="BC165" s="525">
        <v>0</v>
      </c>
      <c r="BD165" s="525">
        <v>0</v>
      </c>
      <c r="BE165" s="525">
        <v>0</v>
      </c>
      <c r="BF165" s="525">
        <v>0</v>
      </c>
      <c r="BG165" s="525">
        <v>0</v>
      </c>
      <c r="BH165" s="525">
        <v>0</v>
      </c>
      <c r="BI165" s="525">
        <v>1.3260000000000001</v>
      </c>
      <c r="BJ165" s="525">
        <v>2.7570000000000001</v>
      </c>
      <c r="BK165" s="525">
        <v>5.0490000000000004</v>
      </c>
      <c r="BL165" s="525">
        <v>16.094999999999999</v>
      </c>
      <c r="BM165" s="525">
        <v>10.706</v>
      </c>
      <c r="BN165" s="525">
        <v>5.0510000000000002</v>
      </c>
      <c r="BO165" s="525">
        <v>3.7719999999999998</v>
      </c>
      <c r="BP165" s="525">
        <v>2.42</v>
      </c>
      <c r="BQ165" s="525">
        <v>0.95340000000000003</v>
      </c>
      <c r="BR165" s="525">
        <v>0.15920000000000001</v>
      </c>
      <c r="BS165" s="525">
        <v>0</v>
      </c>
      <c r="BT165" s="525">
        <v>0</v>
      </c>
      <c r="BU165" s="525">
        <v>0</v>
      </c>
      <c r="BV165" s="525">
        <v>0</v>
      </c>
      <c r="BW165" s="525">
        <v>0</v>
      </c>
      <c r="BX165" s="525">
        <v>0</v>
      </c>
      <c r="BY165" s="525">
        <v>2.012025</v>
      </c>
      <c r="BZ165"/>
      <c r="CB165" s="604">
        <v>3</v>
      </c>
      <c r="CC165" s="605">
        <v>0</v>
      </c>
      <c r="CD165" s="605">
        <v>0</v>
      </c>
      <c r="CE165" s="605">
        <v>0</v>
      </c>
      <c r="CF165" s="605">
        <v>0</v>
      </c>
      <c r="CG165" s="605">
        <v>0</v>
      </c>
      <c r="CH165" s="605">
        <v>0</v>
      </c>
      <c r="CI165" s="605">
        <v>0</v>
      </c>
      <c r="CJ165" s="605">
        <v>0</v>
      </c>
      <c r="CK165" s="605">
        <v>0</v>
      </c>
      <c r="CL165" s="605">
        <v>0</v>
      </c>
      <c r="CM165" s="605">
        <v>0</v>
      </c>
      <c r="CN165" s="605">
        <v>0</v>
      </c>
      <c r="CO165" s="605">
        <v>0</v>
      </c>
      <c r="CS165" s="520" t="s">
        <v>409</v>
      </c>
      <c r="CT165" s="521">
        <f t="shared" si="79"/>
        <v>6.7083333333333464</v>
      </c>
      <c r="CU165" s="522">
        <v>18</v>
      </c>
      <c r="CV165" s="523">
        <f t="shared" si="80"/>
        <v>162</v>
      </c>
      <c r="CW165" s="519">
        <f t="shared" si="93"/>
        <v>0.98191823899371067</v>
      </c>
      <c r="CX165" s="519">
        <f t="shared" si="94"/>
        <v>0.85778793238993711</v>
      </c>
      <c r="CY165" s="519">
        <f t="shared" si="95"/>
        <v>0.64697720125786173</v>
      </c>
      <c r="CZ165" s="519">
        <f t="shared" si="96"/>
        <v>0.41456367924528303</v>
      </c>
      <c r="DA165" s="519">
        <f t="shared" si="97"/>
        <v>0.11752161949685533</v>
      </c>
      <c r="DB165" s="519">
        <f t="shared" si="98"/>
        <v>9.9941037735849045E-2</v>
      </c>
      <c r="DC165" s="519">
        <f t="shared" si="99"/>
        <v>0.21651926100628929</v>
      </c>
      <c r="DD165" s="519">
        <f t="shared" si="100"/>
        <v>0.2255070754716981</v>
      </c>
      <c r="DE165" s="519">
        <f t="shared" si="101"/>
        <v>0.48701218553459114</v>
      </c>
      <c r="DF165" s="519">
        <f t="shared" si="102"/>
        <v>0.79387775157232698</v>
      </c>
      <c r="DG165" s="519">
        <f t="shared" si="103"/>
        <v>0.89583333333333326</v>
      </c>
      <c r="DH165" s="519">
        <f t="shared" si="104"/>
        <v>0.95781839622641507</v>
      </c>
    </row>
    <row r="166" spans="52:112">
      <c r="AZ166" s="518">
        <v>41436</v>
      </c>
      <c r="BA166" s="525">
        <v>0</v>
      </c>
      <c r="BB166" s="525">
        <v>0</v>
      </c>
      <c r="BC166" s="525">
        <v>0</v>
      </c>
      <c r="BD166" s="525">
        <v>0</v>
      </c>
      <c r="BE166" s="525">
        <v>0</v>
      </c>
      <c r="BF166" s="525">
        <v>0</v>
      </c>
      <c r="BG166" s="525">
        <v>0</v>
      </c>
      <c r="BH166" s="525">
        <v>0</v>
      </c>
      <c r="BI166" s="525">
        <v>0.51160000000000005</v>
      </c>
      <c r="BJ166" s="525">
        <v>4.3470000000000004</v>
      </c>
      <c r="BK166" s="525">
        <v>9.5679999999999996</v>
      </c>
      <c r="BL166" s="525">
        <v>16.832999999999998</v>
      </c>
      <c r="BM166" s="525">
        <v>23.582999999999998</v>
      </c>
      <c r="BN166" s="525">
        <v>23.042000000000002</v>
      </c>
      <c r="BO166" s="525">
        <v>21.012</v>
      </c>
      <c r="BP166" s="525">
        <v>18.097000000000001</v>
      </c>
      <c r="BQ166" s="525">
        <v>17.72</v>
      </c>
      <c r="BR166" s="525">
        <v>3.8620000000000001</v>
      </c>
      <c r="BS166" s="525">
        <v>0</v>
      </c>
      <c r="BT166" s="525">
        <v>0</v>
      </c>
      <c r="BU166" s="525">
        <v>0</v>
      </c>
      <c r="BV166" s="525">
        <v>0</v>
      </c>
      <c r="BW166" s="525">
        <v>0</v>
      </c>
      <c r="BX166" s="525">
        <v>0</v>
      </c>
      <c r="BY166" s="525">
        <v>5.7739833333333337</v>
      </c>
      <c r="BZ166"/>
      <c r="CB166" s="604">
        <v>4</v>
      </c>
      <c r="CC166" s="605">
        <v>0</v>
      </c>
      <c r="CD166" s="605">
        <v>0</v>
      </c>
      <c r="CE166" s="605">
        <v>0</v>
      </c>
      <c r="CF166" s="605">
        <v>0</v>
      </c>
      <c r="CG166" s="605">
        <v>0</v>
      </c>
      <c r="CH166" s="605">
        <v>0</v>
      </c>
      <c r="CI166" s="605">
        <v>0</v>
      </c>
      <c r="CJ166" s="605">
        <v>0</v>
      </c>
      <c r="CK166" s="605">
        <v>0</v>
      </c>
      <c r="CL166" s="605">
        <v>0</v>
      </c>
      <c r="CM166" s="605">
        <v>0</v>
      </c>
      <c r="CN166" s="605">
        <v>0</v>
      </c>
      <c r="CO166" s="605">
        <v>0</v>
      </c>
      <c r="CS166" s="520" t="s">
        <v>409</v>
      </c>
      <c r="CT166" s="521">
        <f t="shared" si="79"/>
        <v>6.7500000000000133</v>
      </c>
      <c r="CU166" s="522">
        <v>19</v>
      </c>
      <c r="CV166" s="523">
        <f t="shared" si="80"/>
        <v>163</v>
      </c>
      <c r="CW166" s="519">
        <f t="shared" si="93"/>
        <v>0.56357114779874218</v>
      </c>
      <c r="CX166" s="519">
        <f t="shared" si="94"/>
        <v>0.37036163522012577</v>
      </c>
      <c r="CY166" s="519">
        <f t="shared" si="95"/>
        <v>9.0735062893081767E-2</v>
      </c>
      <c r="CZ166" s="519">
        <f t="shared" si="96"/>
        <v>3.2900943396226411E-3</v>
      </c>
      <c r="DA166" s="519">
        <f t="shared" si="97"/>
        <v>0</v>
      </c>
      <c r="DB166" s="519">
        <f t="shared" si="98"/>
        <v>0</v>
      </c>
      <c r="DC166" s="519">
        <f t="shared" si="99"/>
        <v>0</v>
      </c>
      <c r="DD166" s="519">
        <f t="shared" si="100"/>
        <v>0</v>
      </c>
      <c r="DE166" s="519">
        <f t="shared" si="101"/>
        <v>1.9151336477987418E-2</v>
      </c>
      <c r="DF166" s="519">
        <f t="shared" si="102"/>
        <v>8.2380110062893072E-2</v>
      </c>
      <c r="DG166" s="519">
        <f t="shared" si="103"/>
        <v>0.21587067610062891</v>
      </c>
      <c r="DH166" s="519">
        <f t="shared" si="104"/>
        <v>0.42881682389937109</v>
      </c>
    </row>
    <row r="167" spans="52:112">
      <c r="AZ167" s="518">
        <v>41437</v>
      </c>
      <c r="BA167" s="525">
        <v>0</v>
      </c>
      <c r="BB167" s="525">
        <v>0</v>
      </c>
      <c r="BC167" s="525">
        <v>0</v>
      </c>
      <c r="BD167" s="525">
        <v>0</v>
      </c>
      <c r="BE167" s="525">
        <v>0</v>
      </c>
      <c r="BF167" s="525">
        <v>0</v>
      </c>
      <c r="BG167" s="525">
        <v>0</v>
      </c>
      <c r="BH167" s="525">
        <v>0</v>
      </c>
      <c r="BI167" s="525">
        <v>1.1479999999999999</v>
      </c>
      <c r="BJ167" s="525">
        <v>1.75</v>
      </c>
      <c r="BK167" s="525">
        <v>2.641</v>
      </c>
      <c r="BL167" s="525">
        <v>3.6480000000000001</v>
      </c>
      <c r="BM167" s="525">
        <v>4.1950000000000003</v>
      </c>
      <c r="BN167" s="525">
        <v>3.8050000000000002</v>
      </c>
      <c r="BO167" s="525">
        <v>2.8420000000000001</v>
      </c>
      <c r="BP167" s="525">
        <v>1.762</v>
      </c>
      <c r="BQ167" s="525">
        <v>0.58499999999999996</v>
      </c>
      <c r="BR167" s="525">
        <v>0.11169999999999999</v>
      </c>
      <c r="BS167" s="525">
        <v>0</v>
      </c>
      <c r="BT167" s="525">
        <v>0</v>
      </c>
      <c r="BU167" s="525">
        <v>0</v>
      </c>
      <c r="BV167" s="525">
        <v>0</v>
      </c>
      <c r="BW167" s="525">
        <v>0</v>
      </c>
      <c r="BX167" s="525">
        <v>0</v>
      </c>
      <c r="BY167" s="525">
        <v>0.93698749999999997</v>
      </c>
      <c r="BZ167"/>
      <c r="CB167" s="604">
        <v>5</v>
      </c>
      <c r="CC167" s="605">
        <v>0</v>
      </c>
      <c r="CD167" s="605">
        <v>0</v>
      </c>
      <c r="CE167" s="605">
        <v>0</v>
      </c>
      <c r="CF167" s="605">
        <v>0</v>
      </c>
      <c r="CG167" s="605">
        <v>0</v>
      </c>
      <c r="CH167" s="605">
        <v>0</v>
      </c>
      <c r="CI167" s="605">
        <v>0</v>
      </c>
      <c r="CJ167" s="605">
        <v>0</v>
      </c>
      <c r="CK167" s="605">
        <v>0</v>
      </c>
      <c r="CL167" s="605">
        <v>0</v>
      </c>
      <c r="CM167" s="605">
        <v>0</v>
      </c>
      <c r="CN167" s="605">
        <v>0</v>
      </c>
      <c r="CO167" s="605">
        <v>0</v>
      </c>
      <c r="CS167" s="520" t="s">
        <v>409</v>
      </c>
      <c r="CT167" s="521">
        <f t="shared" si="79"/>
        <v>6.7916666666666803</v>
      </c>
      <c r="CU167" s="522">
        <v>20</v>
      </c>
      <c r="CV167" s="523">
        <f t="shared" si="80"/>
        <v>164</v>
      </c>
      <c r="CW167" s="519">
        <f t="shared" si="93"/>
        <v>2.1424921383647797E-2</v>
      </c>
      <c r="CX167" s="519">
        <f t="shared" si="94"/>
        <v>2.5732114779874215E-3</v>
      </c>
      <c r="CY167" s="519">
        <f t="shared" si="95"/>
        <v>0</v>
      </c>
      <c r="CZ167" s="519">
        <f t="shared" si="96"/>
        <v>0</v>
      </c>
      <c r="DA167" s="519">
        <f t="shared" si="97"/>
        <v>0</v>
      </c>
      <c r="DB167" s="519">
        <f t="shared" si="98"/>
        <v>0</v>
      </c>
      <c r="DC167" s="519">
        <f t="shared" si="99"/>
        <v>0</v>
      </c>
      <c r="DD167" s="519">
        <f t="shared" si="100"/>
        <v>0</v>
      </c>
      <c r="DE167" s="519">
        <f t="shared" si="101"/>
        <v>0</v>
      </c>
      <c r="DF167" s="519">
        <f t="shared" si="102"/>
        <v>0</v>
      </c>
      <c r="DG167" s="519">
        <f t="shared" si="103"/>
        <v>0</v>
      </c>
      <c r="DH167" s="519">
        <f t="shared" si="104"/>
        <v>5.1873820754716974E-3</v>
      </c>
    </row>
    <row r="168" spans="52:112">
      <c r="AZ168" s="518">
        <v>41438</v>
      </c>
      <c r="BA168" s="525">
        <v>0</v>
      </c>
      <c r="BB168" s="525">
        <v>0</v>
      </c>
      <c r="BC168" s="525">
        <v>0</v>
      </c>
      <c r="BD168" s="525">
        <v>0</v>
      </c>
      <c r="BE168" s="525">
        <v>0</v>
      </c>
      <c r="BF168" s="525">
        <v>0</v>
      </c>
      <c r="BG168" s="525">
        <v>0</v>
      </c>
      <c r="BH168" s="525">
        <v>2.7170000000000001</v>
      </c>
      <c r="BI168" s="525">
        <v>32.886000000000003</v>
      </c>
      <c r="BJ168" s="525">
        <v>43.036000000000001</v>
      </c>
      <c r="BK168" s="525">
        <v>43.475000000000001</v>
      </c>
      <c r="BL168" s="525">
        <v>40.976999999999997</v>
      </c>
      <c r="BM168" s="525">
        <v>39.103999999999999</v>
      </c>
      <c r="BN168" s="525">
        <v>39.76</v>
      </c>
      <c r="BO168" s="525">
        <v>41.530999999999999</v>
      </c>
      <c r="BP168" s="525">
        <v>43.121000000000002</v>
      </c>
      <c r="BQ168" s="525">
        <v>38.616999999999997</v>
      </c>
      <c r="BR168" s="525">
        <v>5.6379999999999999</v>
      </c>
      <c r="BS168" s="525">
        <v>0</v>
      </c>
      <c r="BT168" s="525">
        <v>0</v>
      </c>
      <c r="BU168" s="525">
        <v>0</v>
      </c>
      <c r="BV168" s="525">
        <v>0</v>
      </c>
      <c r="BW168" s="525">
        <v>0</v>
      </c>
      <c r="BX168" s="525">
        <v>0</v>
      </c>
      <c r="BY168" s="525">
        <v>15.452583333333331</v>
      </c>
      <c r="BZ168"/>
      <c r="CB168" s="604">
        <v>6</v>
      </c>
      <c r="CC168" s="605">
        <v>0</v>
      </c>
      <c r="CD168" s="605">
        <v>0</v>
      </c>
      <c r="CE168" s="605">
        <v>0</v>
      </c>
      <c r="CF168" s="605">
        <v>0</v>
      </c>
      <c r="CG168" s="605">
        <v>0</v>
      </c>
      <c r="CH168" s="605">
        <v>0</v>
      </c>
      <c r="CI168" s="605">
        <v>0</v>
      </c>
      <c r="CJ168" s="605">
        <v>0</v>
      </c>
      <c r="CK168" s="605">
        <v>0</v>
      </c>
      <c r="CL168" s="605">
        <v>0</v>
      </c>
      <c r="CM168" s="605">
        <v>1.9984276729559749E-3</v>
      </c>
      <c r="CN168" s="605">
        <v>0</v>
      </c>
      <c r="CO168" s="605">
        <v>1.9215650701499758E-4</v>
      </c>
      <c r="CS168" s="520" t="s">
        <v>409</v>
      </c>
      <c r="CT168" s="521">
        <f t="shared" si="79"/>
        <v>6.8333333333333472</v>
      </c>
      <c r="CU168" s="522">
        <v>21</v>
      </c>
      <c r="CV168" s="523">
        <f t="shared" si="80"/>
        <v>165</v>
      </c>
      <c r="CW168" s="519">
        <f t="shared" si="93"/>
        <v>0</v>
      </c>
      <c r="CX168" s="519">
        <f t="shared" si="94"/>
        <v>0</v>
      </c>
      <c r="CY168" s="519">
        <f t="shared" si="95"/>
        <v>0</v>
      </c>
      <c r="CZ168" s="519">
        <f t="shared" si="96"/>
        <v>0</v>
      </c>
      <c r="DA168" s="519">
        <f t="shared" si="97"/>
        <v>0</v>
      </c>
      <c r="DB168" s="519">
        <f t="shared" si="98"/>
        <v>0</v>
      </c>
      <c r="DC168" s="519">
        <f t="shared" si="99"/>
        <v>0</v>
      </c>
      <c r="DD168" s="519">
        <f t="shared" si="100"/>
        <v>0</v>
      </c>
      <c r="DE168" s="519">
        <f t="shared" si="101"/>
        <v>0</v>
      </c>
      <c r="DF168" s="519">
        <f t="shared" si="102"/>
        <v>0</v>
      </c>
      <c r="DG168" s="519">
        <f t="shared" si="103"/>
        <v>0</v>
      </c>
      <c r="DH168" s="519">
        <f t="shared" si="104"/>
        <v>0</v>
      </c>
    </row>
    <row r="169" spans="52:112">
      <c r="AZ169" s="518">
        <v>41439</v>
      </c>
      <c r="BA169" s="525">
        <v>0</v>
      </c>
      <c r="BB169" s="525">
        <v>0</v>
      </c>
      <c r="BC169" s="525">
        <v>0</v>
      </c>
      <c r="BD169" s="525">
        <v>0</v>
      </c>
      <c r="BE169" s="525">
        <v>0</v>
      </c>
      <c r="BF169" s="525">
        <v>0</v>
      </c>
      <c r="BG169" s="525">
        <v>0</v>
      </c>
      <c r="BH169" s="525">
        <v>2.492</v>
      </c>
      <c r="BI169" s="525">
        <v>31.812999999999999</v>
      </c>
      <c r="BJ169" s="525">
        <v>41.582000000000001</v>
      </c>
      <c r="BK169" s="525">
        <v>41.976999999999997</v>
      </c>
      <c r="BL169" s="525">
        <v>37.991999999999997</v>
      </c>
      <c r="BM169" s="525">
        <v>38.743000000000002</v>
      </c>
      <c r="BN169" s="525">
        <v>34.668999999999997</v>
      </c>
      <c r="BO169" s="525">
        <v>39.423000000000002</v>
      </c>
      <c r="BP169" s="525">
        <v>42.069000000000003</v>
      </c>
      <c r="BQ169" s="525">
        <v>31.581</v>
      </c>
      <c r="BR169" s="525">
        <v>4.6749999999999998</v>
      </c>
      <c r="BS169" s="525">
        <v>0</v>
      </c>
      <c r="BT169" s="525">
        <v>0</v>
      </c>
      <c r="BU169" s="525">
        <v>0</v>
      </c>
      <c r="BV169" s="525">
        <v>0</v>
      </c>
      <c r="BW169" s="525">
        <v>0</v>
      </c>
      <c r="BX169" s="525">
        <v>0</v>
      </c>
      <c r="BY169" s="525">
        <v>14.459000000000001</v>
      </c>
      <c r="BZ169"/>
      <c r="CB169" s="604">
        <v>7</v>
      </c>
      <c r="CC169" s="605">
        <v>0.22100530660377357</v>
      </c>
      <c r="CD169" s="605">
        <v>6.7275943396226418E-2</v>
      </c>
      <c r="CE169" s="605">
        <v>4.6591981132075464E-3</v>
      </c>
      <c r="CF169" s="605">
        <v>0</v>
      </c>
      <c r="CG169" s="605">
        <v>0</v>
      </c>
      <c r="CH169" s="605">
        <v>0</v>
      </c>
      <c r="CI169" s="605">
        <v>0</v>
      </c>
      <c r="CJ169" s="605">
        <v>0</v>
      </c>
      <c r="CK169" s="605">
        <v>3.2358490566037734E-2</v>
      </c>
      <c r="CL169" s="605">
        <v>0.22769261006289304</v>
      </c>
      <c r="CM169" s="605">
        <v>0.45509433962264145</v>
      </c>
      <c r="CN169" s="605">
        <v>0.36382173742138363</v>
      </c>
      <c r="CO169" s="605">
        <v>0.11437277001693277</v>
      </c>
      <c r="CS169" s="520" t="s">
        <v>409</v>
      </c>
      <c r="CT169" s="521">
        <f t="shared" si="79"/>
        <v>6.8750000000000142</v>
      </c>
      <c r="CU169" s="522">
        <v>22</v>
      </c>
      <c r="CV169" s="523">
        <f t="shared" si="80"/>
        <v>166</v>
      </c>
      <c r="CW169" s="519">
        <f t="shared" si="93"/>
        <v>0</v>
      </c>
      <c r="CX169" s="519">
        <f t="shared" si="94"/>
        <v>0</v>
      </c>
      <c r="CY169" s="519">
        <f t="shared" si="95"/>
        <v>0</v>
      </c>
      <c r="CZ169" s="519">
        <f t="shared" si="96"/>
        <v>0</v>
      </c>
      <c r="DA169" s="519">
        <f t="shared" si="97"/>
        <v>0</v>
      </c>
      <c r="DB169" s="519">
        <f t="shared" si="98"/>
        <v>0</v>
      </c>
      <c r="DC169" s="519">
        <f t="shared" si="99"/>
        <v>0</v>
      </c>
      <c r="DD169" s="519">
        <f t="shared" si="100"/>
        <v>0</v>
      </c>
      <c r="DE169" s="519">
        <f t="shared" si="101"/>
        <v>0</v>
      </c>
      <c r="DF169" s="519">
        <f t="shared" si="102"/>
        <v>0</v>
      </c>
      <c r="DG169" s="519">
        <f t="shared" si="103"/>
        <v>0</v>
      </c>
      <c r="DH169" s="519">
        <f t="shared" si="104"/>
        <v>0</v>
      </c>
    </row>
    <row r="170" spans="52:112">
      <c r="AZ170" s="518">
        <v>41440</v>
      </c>
      <c r="BA170" s="525">
        <v>0</v>
      </c>
      <c r="BB170" s="525">
        <v>0</v>
      </c>
      <c r="BC170" s="525">
        <v>0</v>
      </c>
      <c r="BD170" s="525">
        <v>0</v>
      </c>
      <c r="BE170" s="525">
        <v>0</v>
      </c>
      <c r="BF170" s="525">
        <v>0</v>
      </c>
      <c r="BG170" s="525">
        <v>0</v>
      </c>
      <c r="BH170" s="525">
        <v>2.2189999999999999</v>
      </c>
      <c r="BI170" s="525">
        <v>30.515000000000001</v>
      </c>
      <c r="BJ170" s="525">
        <v>44.372999999999998</v>
      </c>
      <c r="BK170" s="525">
        <v>45.115000000000002</v>
      </c>
      <c r="BL170" s="525">
        <v>42.156999999999996</v>
      </c>
      <c r="BM170" s="525">
        <v>40.606999999999999</v>
      </c>
      <c r="BN170" s="525">
        <v>38.304000000000002</v>
      </c>
      <c r="BO170" s="525">
        <v>43.591000000000001</v>
      </c>
      <c r="BP170" s="525">
        <v>44.723999999999997</v>
      </c>
      <c r="BQ170" s="525">
        <v>37.578000000000003</v>
      </c>
      <c r="BR170" s="525">
        <v>5.6</v>
      </c>
      <c r="BS170" s="525">
        <v>0</v>
      </c>
      <c r="BT170" s="525">
        <v>0</v>
      </c>
      <c r="BU170" s="525">
        <v>0</v>
      </c>
      <c r="BV170" s="525">
        <v>0</v>
      </c>
      <c r="BW170" s="525">
        <v>0</v>
      </c>
      <c r="BX170" s="525">
        <v>0</v>
      </c>
      <c r="BY170" s="525">
        <v>15.615958333333333</v>
      </c>
      <c r="BZ170"/>
      <c r="CB170" s="604">
        <v>8</v>
      </c>
      <c r="CC170" s="605">
        <v>0.89152908805031439</v>
      </c>
      <c r="CD170" s="605">
        <v>0.71569378930817606</v>
      </c>
      <c r="CE170" s="605">
        <v>0.49746855345911944</v>
      </c>
      <c r="CF170" s="605">
        <v>0.31052967767295597</v>
      </c>
      <c r="CG170" s="605">
        <v>0.13543632075471698</v>
      </c>
      <c r="CH170" s="605">
        <v>3.222327044025157E-2</v>
      </c>
      <c r="CI170" s="605">
        <v>4.8339229559748426E-2</v>
      </c>
      <c r="CJ170" s="605">
        <v>0.15974056603773584</v>
      </c>
      <c r="CK170" s="605">
        <v>0.59145538522012564</v>
      </c>
      <c r="CL170" s="605">
        <v>0.9517639544025156</v>
      </c>
      <c r="CM170" s="605">
        <v>0.96571933962264145</v>
      </c>
      <c r="CN170" s="605">
        <v>0.94358785377358489</v>
      </c>
      <c r="CO170" s="605">
        <v>0.51209807389937101</v>
      </c>
      <c r="CS170" s="520" t="s">
        <v>409</v>
      </c>
      <c r="CT170" s="521">
        <f t="shared" si="79"/>
        <v>6.9166666666666812</v>
      </c>
      <c r="CU170" s="522">
        <v>23</v>
      </c>
      <c r="CV170" s="523">
        <f t="shared" si="80"/>
        <v>167</v>
      </c>
      <c r="CW170" s="519">
        <f t="shared" si="93"/>
        <v>0</v>
      </c>
      <c r="CX170" s="519">
        <f t="shared" si="94"/>
        <v>0</v>
      </c>
      <c r="CY170" s="519">
        <f t="shared" si="95"/>
        <v>0</v>
      </c>
      <c r="CZ170" s="519">
        <f t="shared" si="96"/>
        <v>0</v>
      </c>
      <c r="DA170" s="519">
        <f t="shared" si="97"/>
        <v>0</v>
      </c>
      <c r="DB170" s="519">
        <f t="shared" si="98"/>
        <v>0</v>
      </c>
      <c r="DC170" s="519">
        <f t="shared" si="99"/>
        <v>0</v>
      </c>
      <c r="DD170" s="519">
        <f t="shared" si="100"/>
        <v>0</v>
      </c>
      <c r="DE170" s="519">
        <f t="shared" si="101"/>
        <v>0</v>
      </c>
      <c r="DF170" s="519">
        <f t="shared" si="102"/>
        <v>0</v>
      </c>
      <c r="DG170" s="519">
        <f t="shared" si="103"/>
        <v>0</v>
      </c>
      <c r="DH170" s="519">
        <f t="shared" si="104"/>
        <v>0</v>
      </c>
    </row>
    <row r="171" spans="52:112">
      <c r="AZ171" s="518">
        <v>41441</v>
      </c>
      <c r="BA171" s="525">
        <v>0</v>
      </c>
      <c r="BB171" s="525">
        <v>0</v>
      </c>
      <c r="BC171" s="525">
        <v>0</v>
      </c>
      <c r="BD171" s="525">
        <v>0</v>
      </c>
      <c r="BE171" s="525">
        <v>0</v>
      </c>
      <c r="BF171" s="525">
        <v>0</v>
      </c>
      <c r="BG171" s="525">
        <v>0</v>
      </c>
      <c r="BH171" s="525">
        <v>2.4900000000000002</v>
      </c>
      <c r="BI171" s="525">
        <v>33.106999999999999</v>
      </c>
      <c r="BJ171" s="525">
        <v>44.773000000000003</v>
      </c>
      <c r="BK171" s="525">
        <v>40.122999999999998</v>
      </c>
      <c r="BL171" s="525">
        <v>39.56</v>
      </c>
      <c r="BM171" s="525">
        <v>38.213000000000001</v>
      </c>
      <c r="BN171" s="525">
        <v>37.984000000000002</v>
      </c>
      <c r="BO171" s="525">
        <v>40.42</v>
      </c>
      <c r="BP171" s="525">
        <v>42.802</v>
      </c>
      <c r="BQ171" s="525">
        <v>35.500999999999998</v>
      </c>
      <c r="BR171" s="525">
        <v>5.4279999999999999</v>
      </c>
      <c r="BS171" s="525">
        <v>0</v>
      </c>
      <c r="BT171" s="525">
        <v>0</v>
      </c>
      <c r="BU171" s="525">
        <v>0</v>
      </c>
      <c r="BV171" s="525">
        <v>0</v>
      </c>
      <c r="BW171" s="525">
        <v>0</v>
      </c>
      <c r="BX171" s="525">
        <v>0</v>
      </c>
      <c r="BY171" s="525">
        <v>15.016708333333334</v>
      </c>
      <c r="BZ171"/>
      <c r="CB171" s="604">
        <v>9</v>
      </c>
      <c r="CC171" s="605">
        <v>0.98191823899371067</v>
      </c>
      <c r="CD171" s="605">
        <v>0.98191823899371067</v>
      </c>
      <c r="CE171" s="605">
        <v>0.98191823899371067</v>
      </c>
      <c r="CF171" s="605">
        <v>0.90199488993710686</v>
      </c>
      <c r="CG171" s="605">
        <v>0.77119202044025159</v>
      </c>
      <c r="CH171" s="605">
        <v>0.35075235849056607</v>
      </c>
      <c r="CI171" s="605">
        <v>0.62700471698113203</v>
      </c>
      <c r="CJ171" s="605">
        <v>0.66410416666666661</v>
      </c>
      <c r="CK171" s="605">
        <v>0.94097386006289319</v>
      </c>
      <c r="CL171" s="605">
        <v>0.98191823899371067</v>
      </c>
      <c r="CM171" s="605">
        <v>0.98191823899371067</v>
      </c>
      <c r="CN171" s="605">
        <v>0.98026238207547167</v>
      </c>
      <c r="CO171" s="605">
        <v>0.83773452618529332</v>
      </c>
      <c r="CS171" s="520" t="s">
        <v>409</v>
      </c>
      <c r="CT171" s="521">
        <f t="shared" si="79"/>
        <v>6.9583333333333481</v>
      </c>
      <c r="CU171" s="522">
        <v>24</v>
      </c>
      <c r="CV171" s="523">
        <f t="shared" si="80"/>
        <v>168</v>
      </c>
      <c r="CW171" s="519">
        <f t="shared" si="93"/>
        <v>0</v>
      </c>
      <c r="CX171" s="519">
        <f t="shared" si="94"/>
        <v>0</v>
      </c>
      <c r="CY171" s="519">
        <f t="shared" si="95"/>
        <v>0</v>
      </c>
      <c r="CZ171" s="519">
        <f t="shared" si="96"/>
        <v>0</v>
      </c>
      <c r="DA171" s="519">
        <f t="shared" si="97"/>
        <v>0</v>
      </c>
      <c r="DB171" s="519">
        <f t="shared" si="98"/>
        <v>0</v>
      </c>
      <c r="DC171" s="519">
        <f t="shared" si="99"/>
        <v>0</v>
      </c>
      <c r="DD171" s="519">
        <f t="shared" si="100"/>
        <v>0</v>
      </c>
      <c r="DE171" s="519">
        <f t="shared" si="101"/>
        <v>0</v>
      </c>
      <c r="DF171" s="519">
        <f t="shared" si="102"/>
        <v>0</v>
      </c>
      <c r="DG171" s="519">
        <f t="shared" si="103"/>
        <v>0</v>
      </c>
      <c r="DH171" s="519">
        <f t="shared" si="104"/>
        <v>0</v>
      </c>
    </row>
    <row r="172" spans="52:112">
      <c r="AZ172" s="518">
        <v>41442</v>
      </c>
      <c r="BA172" s="525">
        <v>0</v>
      </c>
      <c r="BB172" s="525">
        <v>0</v>
      </c>
      <c r="BC172" s="525">
        <v>0</v>
      </c>
      <c r="BD172" s="525">
        <v>0</v>
      </c>
      <c r="BE172" s="525">
        <v>0</v>
      </c>
      <c r="BF172" s="525">
        <v>0</v>
      </c>
      <c r="BG172" s="525">
        <v>0</v>
      </c>
      <c r="BH172" s="525">
        <v>2.3690000000000002</v>
      </c>
      <c r="BI172" s="525">
        <v>32.475000000000001</v>
      </c>
      <c r="BJ172" s="525">
        <v>44.615000000000002</v>
      </c>
      <c r="BK172" s="525">
        <v>44.320999999999998</v>
      </c>
      <c r="BL172" s="525">
        <v>41.253</v>
      </c>
      <c r="BM172" s="525">
        <v>41.076999999999998</v>
      </c>
      <c r="BN172" s="525">
        <v>37.768000000000001</v>
      </c>
      <c r="BO172" s="525">
        <v>35.409999999999997</v>
      </c>
      <c r="BP172" s="525">
        <v>32.890999999999998</v>
      </c>
      <c r="BQ172" s="525">
        <v>28.167999999999999</v>
      </c>
      <c r="BR172" s="525">
        <v>4.6079999999999997</v>
      </c>
      <c r="BS172" s="525">
        <v>0</v>
      </c>
      <c r="BT172" s="525">
        <v>0</v>
      </c>
      <c r="BU172" s="525">
        <v>0</v>
      </c>
      <c r="BV172" s="525">
        <v>0</v>
      </c>
      <c r="BW172" s="525">
        <v>0</v>
      </c>
      <c r="BX172" s="525">
        <v>0</v>
      </c>
      <c r="BY172" s="525">
        <v>14.373125000000002</v>
      </c>
      <c r="BZ172"/>
      <c r="CB172" s="604">
        <v>10</v>
      </c>
      <c r="CC172" s="605">
        <v>0.98191823899371067</v>
      </c>
      <c r="CD172" s="605">
        <v>0.98191823899371067</v>
      </c>
      <c r="CE172" s="605">
        <v>0.98191823899371067</v>
      </c>
      <c r="CF172" s="605">
        <v>0.96134532232704384</v>
      </c>
      <c r="CG172" s="605">
        <v>0.82899960691823904</v>
      </c>
      <c r="CH172" s="605">
        <v>0.6291745283018868</v>
      </c>
      <c r="CI172" s="605">
        <v>0.8496069182389937</v>
      </c>
      <c r="CJ172" s="605">
        <v>0.71657232704402518</v>
      </c>
      <c r="CK172" s="605">
        <v>0.96059355345911945</v>
      </c>
      <c r="CL172" s="605">
        <v>0.98191823899371067</v>
      </c>
      <c r="CM172" s="605">
        <v>0.96891116352201256</v>
      </c>
      <c r="CN172" s="605">
        <v>0.98191823899371067</v>
      </c>
      <c r="CO172" s="605">
        <v>0.89607220609579186</v>
      </c>
    </row>
    <row r="173" spans="52:112">
      <c r="AZ173" s="518">
        <v>41443</v>
      </c>
      <c r="BA173" s="525">
        <v>0</v>
      </c>
      <c r="BB173" s="525">
        <v>0</v>
      </c>
      <c r="BC173" s="525">
        <v>0</v>
      </c>
      <c r="BD173" s="525">
        <v>0</v>
      </c>
      <c r="BE173" s="525">
        <v>0</v>
      </c>
      <c r="BF173" s="525">
        <v>0</v>
      </c>
      <c r="BG173" s="525">
        <v>0</v>
      </c>
      <c r="BH173" s="525">
        <v>2.391</v>
      </c>
      <c r="BI173" s="525">
        <v>32.338999999999999</v>
      </c>
      <c r="BJ173" s="525">
        <v>43.959000000000003</v>
      </c>
      <c r="BK173" s="525">
        <v>44.097999999999999</v>
      </c>
      <c r="BL173" s="525">
        <v>41.936</v>
      </c>
      <c r="BM173" s="525">
        <v>40.569000000000003</v>
      </c>
      <c r="BN173" s="525">
        <v>41.820999999999998</v>
      </c>
      <c r="BO173" s="525">
        <v>44.268999999999998</v>
      </c>
      <c r="BP173" s="525">
        <v>44.667000000000002</v>
      </c>
      <c r="BQ173" s="525">
        <v>38.39</v>
      </c>
      <c r="BR173" s="525">
        <v>5.8840000000000003</v>
      </c>
      <c r="BS173" s="525">
        <v>0</v>
      </c>
      <c r="BT173" s="525">
        <v>0</v>
      </c>
      <c r="BU173" s="525">
        <v>0</v>
      </c>
      <c r="BV173" s="525">
        <v>0</v>
      </c>
      <c r="BW173" s="525">
        <v>0</v>
      </c>
      <c r="BX173" s="525">
        <v>0</v>
      </c>
      <c r="BY173" s="525">
        <v>15.846791666666666</v>
      </c>
      <c r="BZ173"/>
      <c r="CB173" s="604">
        <v>11</v>
      </c>
      <c r="CC173" s="605">
        <v>0.98191823899371067</v>
      </c>
      <c r="CD173" s="605">
        <v>0.98191823899371067</v>
      </c>
      <c r="CE173" s="605">
        <v>0.98191823899371067</v>
      </c>
      <c r="CF173" s="605">
        <v>0.96007763364779874</v>
      </c>
      <c r="CG173" s="605">
        <v>0.87238109276729559</v>
      </c>
      <c r="CH173" s="605">
        <v>0.65890723270440243</v>
      </c>
      <c r="CI173" s="605">
        <v>0.82014544025157232</v>
      </c>
      <c r="CJ173" s="605">
        <v>0.7175196540880503</v>
      </c>
      <c r="CK173" s="605">
        <v>0.94647700471698115</v>
      </c>
      <c r="CL173" s="605">
        <v>0.98191823899371067</v>
      </c>
      <c r="CM173" s="605">
        <v>0.97606918238993701</v>
      </c>
      <c r="CN173" s="605">
        <v>0.98191823899371067</v>
      </c>
      <c r="CO173" s="605">
        <v>0.89959784712143265</v>
      </c>
    </row>
    <row r="174" spans="52:112">
      <c r="AZ174" s="518">
        <v>41444</v>
      </c>
      <c r="BA174" s="525">
        <v>0</v>
      </c>
      <c r="BB174" s="525">
        <v>0</v>
      </c>
      <c r="BC174" s="525">
        <v>0</v>
      </c>
      <c r="BD174" s="525">
        <v>0</v>
      </c>
      <c r="BE174" s="525">
        <v>0</v>
      </c>
      <c r="BF174" s="525">
        <v>0</v>
      </c>
      <c r="BG174" s="525">
        <v>0</v>
      </c>
      <c r="BH174" s="525">
        <v>2.069</v>
      </c>
      <c r="BI174" s="525">
        <v>30.667000000000002</v>
      </c>
      <c r="BJ174" s="525">
        <v>41.680999999999997</v>
      </c>
      <c r="BK174" s="525">
        <v>40.997999999999998</v>
      </c>
      <c r="BL174" s="525">
        <v>39.9</v>
      </c>
      <c r="BM174" s="525">
        <v>39.462000000000003</v>
      </c>
      <c r="BN174" s="525">
        <v>40.585000000000001</v>
      </c>
      <c r="BO174" s="525">
        <v>42.713999999999999</v>
      </c>
      <c r="BP174" s="525">
        <v>43.161999999999999</v>
      </c>
      <c r="BQ174" s="525">
        <v>37.929000000000002</v>
      </c>
      <c r="BR174" s="525">
        <v>5.9039999999999999</v>
      </c>
      <c r="BS174" s="525">
        <v>0</v>
      </c>
      <c r="BT174" s="525">
        <v>0</v>
      </c>
      <c r="BU174" s="525">
        <v>0</v>
      </c>
      <c r="BV174" s="525">
        <v>0</v>
      </c>
      <c r="BW174" s="525">
        <v>0</v>
      </c>
      <c r="BX174" s="525">
        <v>0</v>
      </c>
      <c r="BY174" s="525">
        <v>15.211291666666668</v>
      </c>
      <c r="BZ174"/>
      <c r="CB174" s="604">
        <v>12</v>
      </c>
      <c r="CC174" s="605">
        <v>0.98191823899371067</v>
      </c>
      <c r="CD174" s="605">
        <v>0.97369791666666661</v>
      </c>
      <c r="CE174" s="605">
        <v>0.98191823899371067</v>
      </c>
      <c r="CF174" s="605">
        <v>0.94969536163521995</v>
      </c>
      <c r="CG174" s="605">
        <v>0.83862519654088041</v>
      </c>
      <c r="CH174" s="605">
        <v>0.72273191823899363</v>
      </c>
      <c r="CI174" s="605">
        <v>0.76495184748427669</v>
      </c>
      <c r="CJ174" s="605">
        <v>0.66936320754716983</v>
      </c>
      <c r="CK174" s="605">
        <v>0.93791273584905666</v>
      </c>
      <c r="CL174" s="605">
        <v>0.97553066037735836</v>
      </c>
      <c r="CM174" s="605">
        <v>0.96648584905660362</v>
      </c>
      <c r="CN174" s="605">
        <v>0.98191823899371067</v>
      </c>
      <c r="CO174" s="605">
        <v>0.89075955491049885</v>
      </c>
    </row>
    <row r="175" spans="52:112">
      <c r="AZ175" s="518">
        <v>41445</v>
      </c>
      <c r="BA175" s="525">
        <v>0</v>
      </c>
      <c r="BB175" s="525">
        <v>0</v>
      </c>
      <c r="BC175" s="525">
        <v>0</v>
      </c>
      <c r="BD175" s="525">
        <v>0</v>
      </c>
      <c r="BE175" s="525">
        <v>0</v>
      </c>
      <c r="BF175" s="525">
        <v>0</v>
      </c>
      <c r="BG175" s="525">
        <v>0</v>
      </c>
      <c r="BH175" s="525">
        <v>2.1280000000000001</v>
      </c>
      <c r="BI175" s="525">
        <v>30.739000000000001</v>
      </c>
      <c r="BJ175" s="525">
        <v>42.143999999999998</v>
      </c>
      <c r="BK175" s="525">
        <v>42.881999999999998</v>
      </c>
      <c r="BL175" s="525">
        <v>41.335999999999999</v>
      </c>
      <c r="BM175" s="525">
        <v>39.594000000000001</v>
      </c>
      <c r="BN175" s="525">
        <v>40.677999999999997</v>
      </c>
      <c r="BO175" s="525">
        <v>43.127000000000002</v>
      </c>
      <c r="BP175" s="525">
        <v>43.92</v>
      </c>
      <c r="BQ175" s="525">
        <v>38.656999999999996</v>
      </c>
      <c r="BR175" s="525">
        <v>5.9329999999999998</v>
      </c>
      <c r="BS175" s="525">
        <v>0</v>
      </c>
      <c r="BT175" s="525">
        <v>0</v>
      </c>
      <c r="BU175" s="525">
        <v>0</v>
      </c>
      <c r="BV175" s="525">
        <v>0</v>
      </c>
      <c r="BW175" s="525">
        <v>0</v>
      </c>
      <c r="BX175" s="525">
        <v>0</v>
      </c>
      <c r="BY175" s="525">
        <v>15.464083333333333</v>
      </c>
      <c r="BZ175"/>
      <c r="CB175" s="604">
        <v>13</v>
      </c>
      <c r="CC175" s="605">
        <v>0.98191823899371067</v>
      </c>
      <c r="CD175" s="605">
        <v>0.91490762578616347</v>
      </c>
      <c r="CE175" s="605">
        <v>0.98191823899371067</v>
      </c>
      <c r="CF175" s="605">
        <v>0.94487028301886777</v>
      </c>
      <c r="CG175" s="605">
        <v>0.82170302672955975</v>
      </c>
      <c r="CH175" s="605">
        <v>0.75647798742138361</v>
      </c>
      <c r="CI175" s="605">
        <v>0.76642099056603774</v>
      </c>
      <c r="CJ175" s="605">
        <v>0.67968946540880504</v>
      </c>
      <c r="CK175" s="605">
        <v>0.96149764150943406</v>
      </c>
      <c r="CL175" s="605">
        <v>0.92311812106918234</v>
      </c>
      <c r="CM175" s="605">
        <v>0.98191823899371067</v>
      </c>
      <c r="CN175" s="605">
        <v>0.98191823899371067</v>
      </c>
      <c r="CO175" s="605">
        <v>0.88818146770682227</v>
      </c>
    </row>
    <row r="176" spans="52:112">
      <c r="AZ176" s="518">
        <v>41446</v>
      </c>
      <c r="BA176" s="525">
        <v>0</v>
      </c>
      <c r="BB176" s="525">
        <v>0</v>
      </c>
      <c r="BC176" s="525">
        <v>0</v>
      </c>
      <c r="BD176" s="525">
        <v>0</v>
      </c>
      <c r="BE176" s="525">
        <v>0</v>
      </c>
      <c r="BF176" s="525">
        <v>0</v>
      </c>
      <c r="BG176" s="525">
        <v>0</v>
      </c>
      <c r="BH176" s="525">
        <v>1.581</v>
      </c>
      <c r="BI176" s="525">
        <v>16.812999999999999</v>
      </c>
      <c r="BJ176" s="525">
        <v>2.8969999999999998</v>
      </c>
      <c r="BK176" s="525">
        <v>3.1720000000000002</v>
      </c>
      <c r="BL176" s="525">
        <v>3.577</v>
      </c>
      <c r="BM176" s="525">
        <v>4.1289999999999996</v>
      </c>
      <c r="BN176" s="525">
        <v>4.4829999999999997</v>
      </c>
      <c r="BO176" s="525">
        <v>4.5250000000000004</v>
      </c>
      <c r="BP176" s="525">
        <v>4.6719999999999997</v>
      </c>
      <c r="BQ176" s="525">
        <v>9.0559999999999992</v>
      </c>
      <c r="BR176" s="525">
        <v>3.0550000000000002</v>
      </c>
      <c r="BS176" s="525">
        <v>0</v>
      </c>
      <c r="BT176" s="525">
        <v>0</v>
      </c>
      <c r="BU176" s="525">
        <v>0</v>
      </c>
      <c r="BV176" s="525">
        <v>0</v>
      </c>
      <c r="BW176" s="525">
        <v>0</v>
      </c>
      <c r="BX176" s="525">
        <v>0</v>
      </c>
      <c r="BY176" s="525">
        <v>2.4149999999999996</v>
      </c>
      <c r="BZ176"/>
      <c r="CB176" s="604">
        <v>14</v>
      </c>
      <c r="CC176" s="605">
        <v>0.98191823899371067</v>
      </c>
      <c r="CD176" s="605">
        <v>0.85714917452830175</v>
      </c>
      <c r="CE176" s="605">
        <v>0.98191823899371067</v>
      </c>
      <c r="CF176" s="605">
        <v>0.95384237421383644</v>
      </c>
      <c r="CG176" s="605">
        <v>0.82567315251572326</v>
      </c>
      <c r="CH176" s="605">
        <v>0.74119496855345912</v>
      </c>
      <c r="CI176" s="605">
        <v>0.80957645440251569</v>
      </c>
      <c r="CJ176" s="605">
        <v>0.70740172955974834</v>
      </c>
      <c r="CK176" s="605">
        <v>0.97241548742138373</v>
      </c>
      <c r="CL176" s="605">
        <v>0.98191823899371067</v>
      </c>
      <c r="CM176" s="605">
        <v>0.92301493710691818</v>
      </c>
      <c r="CN176" s="605">
        <v>0.98191823899371067</v>
      </c>
      <c r="CO176" s="605">
        <v>0.88894797714078444</v>
      </c>
    </row>
    <row r="177" spans="52:93">
      <c r="AZ177" s="518">
        <v>41447</v>
      </c>
      <c r="BA177" s="525">
        <v>0</v>
      </c>
      <c r="BB177" s="525">
        <v>0</v>
      </c>
      <c r="BC177" s="525">
        <v>0</v>
      </c>
      <c r="BD177" s="525">
        <v>0</v>
      </c>
      <c r="BE177" s="525">
        <v>0</v>
      </c>
      <c r="BF177" s="525">
        <v>0</v>
      </c>
      <c r="BG177" s="525">
        <v>0</v>
      </c>
      <c r="BH177" s="525">
        <v>0</v>
      </c>
      <c r="BI177" s="525">
        <v>0.75439999999999996</v>
      </c>
      <c r="BJ177" s="525">
        <v>15.464</v>
      </c>
      <c r="BK177" s="525">
        <v>24.957000000000001</v>
      </c>
      <c r="BL177" s="525">
        <v>36.938000000000002</v>
      </c>
      <c r="BM177" s="525">
        <v>42.161999999999999</v>
      </c>
      <c r="BN177" s="525">
        <v>43.326000000000001</v>
      </c>
      <c r="BO177" s="525">
        <v>45.784999999999997</v>
      </c>
      <c r="BP177" s="525">
        <v>46.573</v>
      </c>
      <c r="BQ177" s="525">
        <v>41.204999999999998</v>
      </c>
      <c r="BR177" s="525">
        <v>6.4619999999999997</v>
      </c>
      <c r="BS177" s="525">
        <v>0</v>
      </c>
      <c r="BT177" s="525">
        <v>0</v>
      </c>
      <c r="BU177" s="525">
        <v>0</v>
      </c>
      <c r="BV177" s="525">
        <v>0</v>
      </c>
      <c r="BW177" s="525">
        <v>0</v>
      </c>
      <c r="BX177" s="525">
        <v>0</v>
      </c>
      <c r="BY177" s="525">
        <v>12.6511</v>
      </c>
      <c r="BZ177"/>
      <c r="CB177" s="604">
        <v>15</v>
      </c>
      <c r="CC177" s="605">
        <v>0.98191823899371067</v>
      </c>
      <c r="CD177" s="605">
        <v>0.82940251572327051</v>
      </c>
      <c r="CE177" s="605">
        <v>0.98064465408805046</v>
      </c>
      <c r="CF177" s="605">
        <v>0.96961969339622622</v>
      </c>
      <c r="CG177" s="605">
        <v>0.8525353773584905</v>
      </c>
      <c r="CH177" s="605">
        <v>0.79895440251572336</v>
      </c>
      <c r="CI177" s="605">
        <v>0.88276827830188664</v>
      </c>
      <c r="CJ177" s="605">
        <v>0.7144025157232704</v>
      </c>
      <c r="CK177" s="605">
        <v>0.96254913522012586</v>
      </c>
      <c r="CL177" s="605">
        <v>0.97902417452830193</v>
      </c>
      <c r="CM177" s="605">
        <v>0.83199685534591195</v>
      </c>
      <c r="CN177" s="605">
        <v>0.98191823899371067</v>
      </c>
      <c r="CO177" s="605">
        <v>0.89209489900822503</v>
      </c>
    </row>
    <row r="178" spans="52:93">
      <c r="AZ178" s="518">
        <v>41448</v>
      </c>
      <c r="BA178" s="525">
        <v>0</v>
      </c>
      <c r="BB178" s="525">
        <v>0</v>
      </c>
      <c r="BC178" s="525">
        <v>0</v>
      </c>
      <c r="BD178" s="525">
        <v>0</v>
      </c>
      <c r="BE178" s="525">
        <v>0</v>
      </c>
      <c r="BF178" s="525">
        <v>0</v>
      </c>
      <c r="BG178" s="525">
        <v>0</v>
      </c>
      <c r="BH178" s="525">
        <v>1.9490000000000001</v>
      </c>
      <c r="BI178" s="525">
        <v>32.582999999999998</v>
      </c>
      <c r="BJ178" s="525">
        <v>46</v>
      </c>
      <c r="BK178" s="525">
        <v>46.691000000000003</v>
      </c>
      <c r="BL178" s="525">
        <v>44.1</v>
      </c>
      <c r="BM178" s="525">
        <v>42.491</v>
      </c>
      <c r="BN178" s="525">
        <v>43.110999999999997</v>
      </c>
      <c r="BO178" s="525">
        <v>44.381</v>
      </c>
      <c r="BP178" s="525">
        <v>44.621000000000002</v>
      </c>
      <c r="BQ178" s="525">
        <v>40.350999999999999</v>
      </c>
      <c r="BR178" s="525">
        <v>6.6269999999999998</v>
      </c>
      <c r="BS178" s="525">
        <v>0</v>
      </c>
      <c r="BT178" s="525">
        <v>0</v>
      </c>
      <c r="BU178" s="525">
        <v>0</v>
      </c>
      <c r="BV178" s="525">
        <v>0</v>
      </c>
      <c r="BW178" s="525">
        <v>0</v>
      </c>
      <c r="BX178" s="525">
        <v>0</v>
      </c>
      <c r="BY178" s="525">
        <v>16.371041666666667</v>
      </c>
      <c r="BZ178"/>
      <c r="CB178" s="604">
        <v>16</v>
      </c>
      <c r="CC178" s="605">
        <v>0.98191823899371067</v>
      </c>
      <c r="CD178" s="605">
        <v>0.8248181996855346</v>
      </c>
      <c r="CE178" s="605">
        <v>0.98191823899371067</v>
      </c>
      <c r="CF178" s="605">
        <v>0.97799233490566029</v>
      </c>
      <c r="CG178" s="605">
        <v>0.85686419025157234</v>
      </c>
      <c r="CH178" s="605">
        <v>0.81329795597484278</v>
      </c>
      <c r="CI178" s="605">
        <v>0.87682291666666656</v>
      </c>
      <c r="CJ178" s="605">
        <v>0.72405267295597486</v>
      </c>
      <c r="CK178" s="605">
        <v>0.96473073899371076</v>
      </c>
      <c r="CL178" s="605">
        <v>0.86761497641509422</v>
      </c>
      <c r="CM178" s="605">
        <v>0.80895047169811318</v>
      </c>
      <c r="CN178" s="605">
        <v>0.98191823899371067</v>
      </c>
      <c r="CO178" s="605">
        <v>0.8840733853410746</v>
      </c>
    </row>
    <row r="179" spans="52:93">
      <c r="AZ179" s="518">
        <v>41449</v>
      </c>
      <c r="BA179" s="525">
        <v>0</v>
      </c>
      <c r="BB179" s="525">
        <v>0</v>
      </c>
      <c r="BC179" s="525">
        <v>0</v>
      </c>
      <c r="BD179" s="525">
        <v>0</v>
      </c>
      <c r="BE179" s="525">
        <v>0</v>
      </c>
      <c r="BF179" s="525">
        <v>0</v>
      </c>
      <c r="BG179" s="525">
        <v>0</v>
      </c>
      <c r="BH179" s="525">
        <v>0.93510000000000004</v>
      </c>
      <c r="BI179" s="525">
        <v>20.388999999999999</v>
      </c>
      <c r="BJ179" s="525">
        <v>43.781999999999996</v>
      </c>
      <c r="BK179" s="525">
        <v>42.14</v>
      </c>
      <c r="BL179" s="525">
        <v>35.558999999999997</v>
      </c>
      <c r="BM179" s="525">
        <v>33.405000000000001</v>
      </c>
      <c r="BN179" s="525">
        <v>27.710999999999999</v>
      </c>
      <c r="BO179" s="525">
        <v>27.087</v>
      </c>
      <c r="BP179" s="525">
        <v>26.646999999999998</v>
      </c>
      <c r="BQ179" s="525">
        <v>23.87</v>
      </c>
      <c r="BR179" s="525">
        <v>4.6580000000000004</v>
      </c>
      <c r="BS179" s="525">
        <v>0</v>
      </c>
      <c r="BT179" s="525">
        <v>0</v>
      </c>
      <c r="BU179" s="525">
        <v>0</v>
      </c>
      <c r="BV179" s="525">
        <v>0</v>
      </c>
      <c r="BW179" s="525">
        <v>0</v>
      </c>
      <c r="BX179" s="525">
        <v>0</v>
      </c>
      <c r="BY179" s="525">
        <v>11.924295833333332</v>
      </c>
      <c r="BZ179"/>
      <c r="CB179" s="604">
        <v>17</v>
      </c>
      <c r="CC179" s="605">
        <v>0.98191823899371067</v>
      </c>
      <c r="CD179" s="605">
        <v>0.80682979559748436</v>
      </c>
      <c r="CE179" s="605">
        <v>0.96338836477987422</v>
      </c>
      <c r="CF179" s="605">
        <v>0.91617040094339619</v>
      </c>
      <c r="CG179" s="605">
        <v>0.76315841194968548</v>
      </c>
      <c r="CH179" s="605">
        <v>0.70216981132075473</v>
      </c>
      <c r="CI179" s="605">
        <v>0.76225923742138368</v>
      </c>
      <c r="CJ179" s="605">
        <v>0.6697720125786164</v>
      </c>
      <c r="CK179" s="605">
        <v>0.9092521619496855</v>
      </c>
      <c r="CL179" s="605">
        <v>0.90920302672955966</v>
      </c>
      <c r="CM179" s="605">
        <v>0.80785377358490551</v>
      </c>
      <c r="CN179" s="605">
        <v>0.98191823899371067</v>
      </c>
      <c r="CO179" s="605">
        <v>0.84305303580067792</v>
      </c>
    </row>
    <row r="180" spans="52:93">
      <c r="AZ180" s="518">
        <v>41450</v>
      </c>
      <c r="BA180" s="525">
        <v>0</v>
      </c>
      <c r="BB180" s="525">
        <v>0</v>
      </c>
      <c r="BC180" s="525">
        <v>0</v>
      </c>
      <c r="BD180" s="525">
        <v>0</v>
      </c>
      <c r="BE180" s="525">
        <v>0</v>
      </c>
      <c r="BF180" s="525">
        <v>0</v>
      </c>
      <c r="BG180" s="525">
        <v>0</v>
      </c>
      <c r="BH180" s="525">
        <v>1.972</v>
      </c>
      <c r="BI180" s="525">
        <v>31.939</v>
      </c>
      <c r="BJ180" s="525">
        <v>12.395</v>
      </c>
      <c r="BK180" s="525">
        <v>2.5169999999999999</v>
      </c>
      <c r="BL180" s="525">
        <v>3.5590000000000002</v>
      </c>
      <c r="BM180" s="525">
        <v>4.1139999999999999</v>
      </c>
      <c r="BN180" s="525">
        <v>3.8039999999999998</v>
      </c>
      <c r="BO180" s="525">
        <v>2.8530000000000002</v>
      </c>
      <c r="BP180" s="525">
        <v>1.8049999999999999</v>
      </c>
      <c r="BQ180" s="525">
        <v>0.62929999999999997</v>
      </c>
      <c r="BR180" s="525">
        <v>0.30159999999999998</v>
      </c>
      <c r="BS180" s="525">
        <v>0</v>
      </c>
      <c r="BT180" s="525">
        <v>0</v>
      </c>
      <c r="BU180" s="525">
        <v>0</v>
      </c>
      <c r="BV180" s="525">
        <v>0</v>
      </c>
      <c r="BW180" s="525">
        <v>0</v>
      </c>
      <c r="BX180" s="525">
        <v>0</v>
      </c>
      <c r="BY180" s="525">
        <v>2.7453708333333329</v>
      </c>
      <c r="BZ180"/>
      <c r="CB180" s="604">
        <v>18</v>
      </c>
      <c r="CC180" s="605">
        <v>0.98166273584905661</v>
      </c>
      <c r="CD180" s="605">
        <v>0.75035868710691833</v>
      </c>
      <c r="CE180" s="605">
        <v>0.80368710691823897</v>
      </c>
      <c r="CF180" s="605">
        <v>0.41964426100628927</v>
      </c>
      <c r="CG180" s="605">
        <v>0.16896619496855342</v>
      </c>
      <c r="CH180" s="605">
        <v>0.11109669811320755</v>
      </c>
      <c r="CI180" s="605">
        <v>0.19031053459119496</v>
      </c>
      <c r="CJ180" s="605">
        <v>0.22680817610062892</v>
      </c>
      <c r="CK180" s="605">
        <v>0.53957350628930811</v>
      </c>
      <c r="CL180" s="605">
        <v>0.68913620283018862</v>
      </c>
      <c r="CM180" s="605">
        <v>0.76376572327044023</v>
      </c>
      <c r="CN180" s="605">
        <v>0.94391214622641506</v>
      </c>
      <c r="CO180" s="605">
        <v>0.5434816461054669</v>
      </c>
    </row>
    <row r="181" spans="52:93">
      <c r="AZ181" s="518">
        <v>41451</v>
      </c>
      <c r="BA181" s="525">
        <v>0</v>
      </c>
      <c r="BB181" s="525">
        <v>0</v>
      </c>
      <c r="BC181" s="525">
        <v>0</v>
      </c>
      <c r="BD181" s="525">
        <v>0</v>
      </c>
      <c r="BE181" s="525">
        <v>0</v>
      </c>
      <c r="BF181" s="525">
        <v>0</v>
      </c>
      <c r="BG181" s="525">
        <v>0</v>
      </c>
      <c r="BH181" s="525">
        <v>0</v>
      </c>
      <c r="BI181" s="525">
        <v>0.42180000000000001</v>
      </c>
      <c r="BJ181" s="525">
        <v>16.177</v>
      </c>
      <c r="BK181" s="525">
        <v>19.166</v>
      </c>
      <c r="BL181" s="525">
        <v>24.321000000000002</v>
      </c>
      <c r="BM181" s="525">
        <v>30.189</v>
      </c>
      <c r="BN181" s="525">
        <v>35.384999999999998</v>
      </c>
      <c r="BO181" s="525">
        <v>32.484999999999999</v>
      </c>
      <c r="BP181" s="525">
        <v>30.638000000000002</v>
      </c>
      <c r="BQ181" s="525">
        <v>27.83</v>
      </c>
      <c r="BR181" s="525">
        <v>5.3680000000000003</v>
      </c>
      <c r="BS181" s="525">
        <v>0</v>
      </c>
      <c r="BT181" s="525">
        <v>0</v>
      </c>
      <c r="BU181" s="525">
        <v>0</v>
      </c>
      <c r="BV181" s="525">
        <v>0</v>
      </c>
      <c r="BW181" s="525">
        <v>0</v>
      </c>
      <c r="BX181" s="525">
        <v>0</v>
      </c>
      <c r="BY181" s="525">
        <v>9.2492000000000001</v>
      </c>
      <c r="BZ181"/>
      <c r="CB181" s="604">
        <v>19</v>
      </c>
      <c r="CC181" s="605">
        <v>0.55057979559748427</v>
      </c>
      <c r="CD181" s="605">
        <v>0.35872150157232702</v>
      </c>
      <c r="CE181" s="605">
        <v>0.13651729559748427</v>
      </c>
      <c r="CF181" s="605">
        <v>4.5101218553459119E-3</v>
      </c>
      <c r="CG181" s="605">
        <v>0</v>
      </c>
      <c r="CH181" s="605">
        <v>0</v>
      </c>
      <c r="CI181" s="605">
        <v>0</v>
      </c>
      <c r="CJ181" s="605">
        <v>0</v>
      </c>
      <c r="CK181" s="605">
        <v>1.7366843553459119E-2</v>
      </c>
      <c r="CL181" s="605">
        <v>7.4238404088050311E-2</v>
      </c>
      <c r="CM181" s="605">
        <v>0.19865172955974839</v>
      </c>
      <c r="CN181" s="605">
        <v>0.44965113993710693</v>
      </c>
      <c r="CO181" s="605">
        <v>0.14415608369617799</v>
      </c>
    </row>
    <row r="182" spans="52:93">
      <c r="AZ182" s="518">
        <v>41452</v>
      </c>
      <c r="BA182" s="525">
        <v>0</v>
      </c>
      <c r="BB182" s="525">
        <v>0</v>
      </c>
      <c r="BC182" s="525">
        <v>0</v>
      </c>
      <c r="BD182" s="525">
        <v>0</v>
      </c>
      <c r="BE182" s="525">
        <v>0</v>
      </c>
      <c r="BF182" s="525">
        <v>0</v>
      </c>
      <c r="BG182" s="525">
        <v>0</v>
      </c>
      <c r="BH182" s="525">
        <v>0</v>
      </c>
      <c r="BI182" s="525">
        <v>0.45610000000000001</v>
      </c>
      <c r="BJ182" s="525">
        <v>4.9029999999999996</v>
      </c>
      <c r="BK182" s="525">
        <v>10.792999999999999</v>
      </c>
      <c r="BL182" s="525">
        <v>12.404999999999999</v>
      </c>
      <c r="BM182" s="525">
        <v>12.83</v>
      </c>
      <c r="BN182" s="525">
        <v>11.701000000000001</v>
      </c>
      <c r="BO182" s="525">
        <v>9.32</v>
      </c>
      <c r="BP182" s="525">
        <v>6.024</v>
      </c>
      <c r="BQ182" s="525">
        <v>4.3280000000000003</v>
      </c>
      <c r="BR182" s="525">
        <v>2.6659999999999999</v>
      </c>
      <c r="BS182" s="525">
        <v>0</v>
      </c>
      <c r="BT182" s="525">
        <v>0</v>
      </c>
      <c r="BU182" s="525">
        <v>0</v>
      </c>
      <c r="BV182" s="525">
        <v>0</v>
      </c>
      <c r="BW182" s="525">
        <v>0</v>
      </c>
      <c r="BX182" s="525">
        <v>0</v>
      </c>
      <c r="BY182" s="525">
        <v>3.1427541666666663</v>
      </c>
      <c r="BZ182"/>
      <c r="CB182" s="604">
        <v>20</v>
      </c>
      <c r="CC182" s="605">
        <v>2.1735947327044022E-2</v>
      </c>
      <c r="CD182" s="605">
        <v>2.0612224842767295E-3</v>
      </c>
      <c r="CE182" s="605">
        <v>0</v>
      </c>
      <c r="CF182" s="605">
        <v>0</v>
      </c>
      <c r="CG182" s="605">
        <v>0</v>
      </c>
      <c r="CH182" s="605">
        <v>0</v>
      </c>
      <c r="CI182" s="605">
        <v>0</v>
      </c>
      <c r="CJ182" s="605">
        <v>0</v>
      </c>
      <c r="CK182" s="605">
        <v>0</v>
      </c>
      <c r="CL182" s="605">
        <v>0</v>
      </c>
      <c r="CM182" s="605">
        <v>0</v>
      </c>
      <c r="CN182" s="605">
        <v>6.395440251572326E-3</v>
      </c>
      <c r="CO182" s="605">
        <v>2.3225084663763907E-3</v>
      </c>
    </row>
    <row r="183" spans="52:93">
      <c r="AZ183" s="518">
        <v>41453</v>
      </c>
      <c r="BA183" s="525">
        <v>0</v>
      </c>
      <c r="BB183" s="525">
        <v>0</v>
      </c>
      <c r="BC183" s="525">
        <v>0</v>
      </c>
      <c r="BD183" s="525">
        <v>0</v>
      </c>
      <c r="BE183" s="525">
        <v>0</v>
      </c>
      <c r="BF183" s="525">
        <v>0</v>
      </c>
      <c r="BG183" s="525">
        <v>0</v>
      </c>
      <c r="BH183" s="525">
        <v>0</v>
      </c>
      <c r="BI183" s="525">
        <v>0.40660000000000002</v>
      </c>
      <c r="BJ183" s="525">
        <v>18.637</v>
      </c>
      <c r="BK183" s="525">
        <v>23.835999999999999</v>
      </c>
      <c r="BL183" s="525">
        <v>21.620999999999999</v>
      </c>
      <c r="BM183" s="525">
        <v>22.914999999999999</v>
      </c>
      <c r="BN183" s="525">
        <v>31.748000000000001</v>
      </c>
      <c r="BO183" s="525">
        <v>32.417000000000002</v>
      </c>
      <c r="BP183" s="525">
        <v>30.856000000000002</v>
      </c>
      <c r="BQ183" s="525">
        <v>28.875</v>
      </c>
      <c r="BR183" s="525">
        <v>5.53</v>
      </c>
      <c r="BS183" s="525">
        <v>0</v>
      </c>
      <c r="BT183" s="525">
        <v>0</v>
      </c>
      <c r="BU183" s="525">
        <v>0</v>
      </c>
      <c r="BV183" s="525">
        <v>0</v>
      </c>
      <c r="BW183" s="525">
        <v>0</v>
      </c>
      <c r="BX183" s="525">
        <v>0</v>
      </c>
      <c r="BY183" s="525">
        <v>9.0350666666666672</v>
      </c>
      <c r="BZ183"/>
      <c r="CB183" s="604">
        <v>21</v>
      </c>
      <c r="CC183" s="605">
        <v>0</v>
      </c>
      <c r="CD183" s="605">
        <v>0</v>
      </c>
      <c r="CE183" s="605">
        <v>0</v>
      </c>
      <c r="CF183" s="605">
        <v>0</v>
      </c>
      <c r="CG183" s="605">
        <v>0</v>
      </c>
      <c r="CH183" s="605">
        <v>0</v>
      </c>
      <c r="CI183" s="605">
        <v>0</v>
      </c>
      <c r="CJ183" s="605">
        <v>0</v>
      </c>
      <c r="CK183" s="605">
        <v>0</v>
      </c>
      <c r="CL183" s="605">
        <v>0</v>
      </c>
      <c r="CM183" s="605">
        <v>0</v>
      </c>
      <c r="CN183" s="605">
        <v>0</v>
      </c>
      <c r="CO183" s="605">
        <v>0</v>
      </c>
    </row>
    <row r="184" spans="52:93">
      <c r="AZ184" s="518">
        <v>41454</v>
      </c>
      <c r="BA184" s="525">
        <v>0</v>
      </c>
      <c r="BB184" s="525">
        <v>0</v>
      </c>
      <c r="BC184" s="525">
        <v>0</v>
      </c>
      <c r="BD184" s="525">
        <v>0</v>
      </c>
      <c r="BE184" s="525">
        <v>0</v>
      </c>
      <c r="BF184" s="525">
        <v>0</v>
      </c>
      <c r="BG184" s="525">
        <v>0</v>
      </c>
      <c r="BH184" s="525">
        <v>0.2336</v>
      </c>
      <c r="BI184" s="525">
        <v>1.65</v>
      </c>
      <c r="BJ184" s="525">
        <v>12.545999999999999</v>
      </c>
      <c r="BK184" s="525">
        <v>10.141</v>
      </c>
      <c r="BL184" s="525">
        <v>22.14</v>
      </c>
      <c r="BM184" s="525">
        <v>28.808</v>
      </c>
      <c r="BN184" s="525">
        <v>33.390999999999998</v>
      </c>
      <c r="BO184" s="525">
        <v>35.033000000000001</v>
      </c>
      <c r="BP184" s="525">
        <v>35.378999999999998</v>
      </c>
      <c r="BQ184" s="525">
        <v>31.762</v>
      </c>
      <c r="BR184" s="525">
        <v>6.1139999999999999</v>
      </c>
      <c r="BS184" s="525">
        <v>0</v>
      </c>
      <c r="BT184" s="525">
        <v>0</v>
      </c>
      <c r="BU184" s="525">
        <v>0</v>
      </c>
      <c r="BV184" s="525">
        <v>0</v>
      </c>
      <c r="BW184" s="525">
        <v>0</v>
      </c>
      <c r="BX184" s="525">
        <v>0</v>
      </c>
      <c r="BY184" s="525">
        <v>9.0498999999999992</v>
      </c>
      <c r="BZ184"/>
      <c r="CB184" s="604">
        <v>22</v>
      </c>
      <c r="CC184" s="605">
        <v>0</v>
      </c>
      <c r="CD184" s="605">
        <v>0</v>
      </c>
      <c r="CE184" s="605">
        <v>0</v>
      </c>
      <c r="CF184" s="605">
        <v>0</v>
      </c>
      <c r="CG184" s="605">
        <v>0</v>
      </c>
      <c r="CH184" s="605">
        <v>0</v>
      </c>
      <c r="CI184" s="605">
        <v>0</v>
      </c>
      <c r="CJ184" s="605">
        <v>0</v>
      </c>
      <c r="CK184" s="605">
        <v>0</v>
      </c>
      <c r="CL184" s="605">
        <v>0</v>
      </c>
      <c r="CM184" s="605">
        <v>0</v>
      </c>
      <c r="CN184" s="605">
        <v>0</v>
      </c>
      <c r="CO184" s="605">
        <v>0</v>
      </c>
    </row>
    <row r="185" spans="52:93">
      <c r="AZ185" s="518">
        <v>41455</v>
      </c>
      <c r="BA185" s="525">
        <v>0</v>
      </c>
      <c r="BB185" s="525">
        <v>0</v>
      </c>
      <c r="BC185" s="525">
        <v>0</v>
      </c>
      <c r="BD185" s="525">
        <v>0</v>
      </c>
      <c r="BE185" s="525">
        <v>0</v>
      </c>
      <c r="BF185" s="525">
        <v>0</v>
      </c>
      <c r="BG185" s="525">
        <v>0</v>
      </c>
      <c r="BH185" s="525">
        <v>0.43130000000000002</v>
      </c>
      <c r="BI185" s="525">
        <v>29.846</v>
      </c>
      <c r="BJ185" s="525">
        <v>26.658999999999999</v>
      </c>
      <c r="BK185" s="525">
        <v>28.07</v>
      </c>
      <c r="BL185" s="525">
        <v>19.678999999999998</v>
      </c>
      <c r="BM185" s="525">
        <v>21.707999999999998</v>
      </c>
      <c r="BN185" s="525">
        <v>22.417999999999999</v>
      </c>
      <c r="BO185" s="525">
        <v>29.536000000000001</v>
      </c>
      <c r="BP185" s="525">
        <v>33.911000000000001</v>
      </c>
      <c r="BQ185" s="525">
        <v>32.249000000000002</v>
      </c>
      <c r="BR185" s="525">
        <v>6.2729999999999997</v>
      </c>
      <c r="BS185" s="525">
        <v>0</v>
      </c>
      <c r="BT185" s="525">
        <v>0</v>
      </c>
      <c r="BU185" s="525">
        <v>0</v>
      </c>
      <c r="BV185" s="525">
        <v>0</v>
      </c>
      <c r="BW185" s="525">
        <v>0</v>
      </c>
      <c r="BX185" s="525">
        <v>0</v>
      </c>
      <c r="BY185" s="525">
        <v>10.449179166666667</v>
      </c>
      <c r="BZ185"/>
      <c r="CB185" s="604">
        <v>23</v>
      </c>
      <c r="CC185" s="605">
        <v>0</v>
      </c>
      <c r="CD185" s="605">
        <v>0</v>
      </c>
      <c r="CE185" s="605">
        <v>0</v>
      </c>
      <c r="CF185" s="605">
        <v>0</v>
      </c>
      <c r="CG185" s="605">
        <v>0</v>
      </c>
      <c r="CH185" s="605">
        <v>0</v>
      </c>
      <c r="CI185" s="605">
        <v>0</v>
      </c>
      <c r="CJ185" s="605">
        <v>0</v>
      </c>
      <c r="CK185" s="605">
        <v>0</v>
      </c>
      <c r="CL185" s="605">
        <v>0</v>
      </c>
      <c r="CM185" s="605">
        <v>0</v>
      </c>
      <c r="CN185" s="605">
        <v>0</v>
      </c>
      <c r="CO185" s="605">
        <v>0</v>
      </c>
    </row>
    <row r="186" spans="52:93">
      <c r="AZ186" s="518">
        <v>41456</v>
      </c>
      <c r="BA186" s="525">
        <v>0</v>
      </c>
      <c r="BB186" s="525">
        <v>0</v>
      </c>
      <c r="BC186" s="525">
        <v>0</v>
      </c>
      <c r="BD186" s="525">
        <v>0</v>
      </c>
      <c r="BE186" s="525">
        <v>0</v>
      </c>
      <c r="BF186" s="525">
        <v>0</v>
      </c>
      <c r="BG186" s="525">
        <v>0</v>
      </c>
      <c r="BH186" s="525">
        <v>1.7290000000000001</v>
      </c>
      <c r="BI186" s="525">
        <v>30.027999999999999</v>
      </c>
      <c r="BJ186" s="525">
        <v>37.158999999999999</v>
      </c>
      <c r="BK186" s="525">
        <v>45.115000000000002</v>
      </c>
      <c r="BL186" s="525">
        <v>43.271999999999998</v>
      </c>
      <c r="BM186" s="525">
        <v>41.691000000000003</v>
      </c>
      <c r="BN186" s="525">
        <v>42.662999999999997</v>
      </c>
      <c r="BO186" s="525">
        <v>45.054000000000002</v>
      </c>
      <c r="BP186" s="525">
        <v>46.006999999999998</v>
      </c>
      <c r="BQ186" s="525">
        <v>41.061</v>
      </c>
      <c r="BR186" s="525">
        <v>7.5629999999999997</v>
      </c>
      <c r="BS186" s="525">
        <v>0</v>
      </c>
      <c r="BT186" s="525">
        <v>0</v>
      </c>
      <c r="BU186" s="525">
        <v>0</v>
      </c>
      <c r="BV186" s="525">
        <v>0</v>
      </c>
      <c r="BW186" s="525">
        <v>0</v>
      </c>
      <c r="BX186" s="525">
        <v>0</v>
      </c>
      <c r="BY186" s="525">
        <v>15.889249999999999</v>
      </c>
      <c r="BZ186"/>
      <c r="CB186" s="604">
        <v>24</v>
      </c>
      <c r="CC186" s="605">
        <v>0</v>
      </c>
      <c r="CD186" s="605">
        <v>0</v>
      </c>
      <c r="CE186" s="605">
        <v>0</v>
      </c>
      <c r="CF186" s="605">
        <v>0</v>
      </c>
      <c r="CG186" s="605">
        <v>0</v>
      </c>
      <c r="CH186" s="605">
        <v>0</v>
      </c>
      <c r="CI186" s="605">
        <v>0</v>
      </c>
      <c r="CJ186" s="605">
        <v>0</v>
      </c>
      <c r="CK186" s="605">
        <v>0</v>
      </c>
      <c r="CL186" s="605">
        <v>0</v>
      </c>
      <c r="CM186" s="605">
        <v>0</v>
      </c>
      <c r="CN186" s="605">
        <v>0</v>
      </c>
      <c r="CO186" s="605">
        <v>0</v>
      </c>
    </row>
    <row r="187" spans="52:93">
      <c r="AZ187" s="518">
        <v>41457</v>
      </c>
      <c r="BA187" s="525">
        <v>0</v>
      </c>
      <c r="BB187" s="525">
        <v>0</v>
      </c>
      <c r="BC187" s="525">
        <v>0</v>
      </c>
      <c r="BD187" s="525">
        <v>0</v>
      </c>
      <c r="BE187" s="525">
        <v>0</v>
      </c>
      <c r="BF187" s="525">
        <v>0</v>
      </c>
      <c r="BG187" s="525">
        <v>0</v>
      </c>
      <c r="BH187" s="525">
        <v>1.8620000000000001</v>
      </c>
      <c r="BI187" s="525">
        <v>31.521000000000001</v>
      </c>
      <c r="BJ187" s="525">
        <v>44.765000000000001</v>
      </c>
      <c r="BK187" s="525">
        <v>45.512999999999998</v>
      </c>
      <c r="BL187" s="525">
        <v>43.171999999999997</v>
      </c>
      <c r="BM187" s="525">
        <v>41.609000000000002</v>
      </c>
      <c r="BN187" s="525">
        <v>42.526000000000003</v>
      </c>
      <c r="BO187" s="525">
        <v>44.866999999999997</v>
      </c>
      <c r="BP187" s="525">
        <v>45.735999999999997</v>
      </c>
      <c r="BQ187" s="525">
        <v>40.838000000000001</v>
      </c>
      <c r="BR187" s="525">
        <v>7.7030000000000003</v>
      </c>
      <c r="BS187" s="525">
        <v>0</v>
      </c>
      <c r="BT187" s="525">
        <v>0</v>
      </c>
      <c r="BU187" s="525">
        <v>0</v>
      </c>
      <c r="BV187" s="525">
        <v>0</v>
      </c>
      <c r="BW187" s="525">
        <v>0</v>
      </c>
      <c r="BX187" s="525">
        <v>0</v>
      </c>
      <c r="BY187" s="525">
        <v>16.254666666666669</v>
      </c>
      <c r="BZ187"/>
      <c r="CB187" s="604" t="s">
        <v>395</v>
      </c>
      <c r="CC187" s="605">
        <v>0.47932404268212819</v>
      </c>
      <c r="CD187" s="605">
        <v>0.4186112953681867</v>
      </c>
      <c r="CE187" s="605">
        <v>0.42749136857966491</v>
      </c>
      <c r="CF187" s="605">
        <v>0.38626218143998942</v>
      </c>
      <c r="CG187" s="605">
        <v>0.32231394129979041</v>
      </c>
      <c r="CH187" s="605">
        <v>0.26320754716981126</v>
      </c>
      <c r="CI187" s="605">
        <v>0.30825860685272533</v>
      </c>
      <c r="CJ187" s="605">
        <v>0.27705943723794552</v>
      </c>
      <c r="CK187" s="605">
        <v>0.40571485603380514</v>
      </c>
      <c r="CL187" s="605">
        <v>0.43854146193658289</v>
      </c>
      <c r="CM187" s="605">
        <v>0.44301451126834412</v>
      </c>
      <c r="CN187" s="605">
        <v>0.48095735881813423</v>
      </c>
      <c r="CO187" s="605">
        <v>0.38488075575008085</v>
      </c>
    </row>
    <row r="188" spans="52:93">
      <c r="AZ188" s="518">
        <v>41458</v>
      </c>
      <c r="BA188" s="525">
        <v>0</v>
      </c>
      <c r="BB188" s="525">
        <v>0</v>
      </c>
      <c r="BC188" s="525">
        <v>0</v>
      </c>
      <c r="BD188" s="525">
        <v>0</v>
      </c>
      <c r="BE188" s="525">
        <v>0</v>
      </c>
      <c r="BF188" s="525">
        <v>0</v>
      </c>
      <c r="BG188" s="525">
        <v>0</v>
      </c>
      <c r="BH188" s="525">
        <v>1.8680000000000001</v>
      </c>
      <c r="BI188" s="525">
        <v>31.483000000000001</v>
      </c>
      <c r="BJ188" s="525">
        <v>44.53</v>
      </c>
      <c r="BK188" s="525">
        <v>45.484000000000002</v>
      </c>
      <c r="BL188" s="525">
        <v>43.256999999999998</v>
      </c>
      <c r="BM188" s="525">
        <v>41.749000000000002</v>
      </c>
      <c r="BN188" s="525">
        <v>42.728999999999999</v>
      </c>
      <c r="BO188" s="525">
        <v>45.085000000000001</v>
      </c>
      <c r="BP188" s="525">
        <v>43.881999999999998</v>
      </c>
      <c r="BQ188" s="525">
        <v>36.988</v>
      </c>
      <c r="BR188" s="525">
        <v>7.4550000000000001</v>
      </c>
      <c r="BS188" s="525">
        <v>0</v>
      </c>
      <c r="BT188" s="525">
        <v>0</v>
      </c>
      <c r="BU188" s="525">
        <v>0</v>
      </c>
      <c r="BV188" s="525">
        <v>0</v>
      </c>
      <c r="BW188" s="525">
        <v>0</v>
      </c>
      <c r="BX188" s="525">
        <v>0</v>
      </c>
      <c r="BY188" s="525">
        <v>16.021249999999998</v>
      </c>
      <c r="BZ188"/>
    </row>
    <row r="189" spans="52:93">
      <c r="AZ189" s="518">
        <v>41459</v>
      </c>
      <c r="BA189" s="525">
        <v>0</v>
      </c>
      <c r="BB189" s="525">
        <v>0</v>
      </c>
      <c r="BC189" s="525">
        <v>0</v>
      </c>
      <c r="BD189" s="525">
        <v>0</v>
      </c>
      <c r="BE189" s="525">
        <v>0</v>
      </c>
      <c r="BF189" s="525">
        <v>0</v>
      </c>
      <c r="BG189" s="525">
        <v>0</v>
      </c>
      <c r="BH189" s="525">
        <v>0.42759999999999998</v>
      </c>
      <c r="BI189" s="525">
        <v>13.595000000000001</v>
      </c>
      <c r="BJ189" s="525">
        <v>26.878</v>
      </c>
      <c r="BK189" s="525">
        <v>44.05</v>
      </c>
      <c r="BL189" s="525">
        <v>43.860999999999997</v>
      </c>
      <c r="BM189" s="525">
        <v>42.386000000000003</v>
      </c>
      <c r="BN189" s="525">
        <v>43.405999999999999</v>
      </c>
      <c r="BO189" s="525">
        <v>45.807000000000002</v>
      </c>
      <c r="BP189" s="525">
        <v>15.555</v>
      </c>
      <c r="BQ189" s="525">
        <v>8.7449999999999992</v>
      </c>
      <c r="BR189" s="525">
        <v>4.1959999999999997</v>
      </c>
      <c r="BS189" s="525">
        <v>0</v>
      </c>
      <c r="BT189" s="525">
        <v>0</v>
      </c>
      <c r="BU189" s="525">
        <v>0</v>
      </c>
      <c r="BV189" s="525">
        <v>0</v>
      </c>
      <c r="BW189" s="525">
        <v>0</v>
      </c>
      <c r="BX189" s="525">
        <v>0</v>
      </c>
      <c r="BY189" s="525">
        <v>12.037775000000002</v>
      </c>
      <c r="BZ189"/>
    </row>
    <row r="190" spans="52:93">
      <c r="AZ190" s="518">
        <v>41460</v>
      </c>
      <c r="BA190" s="525">
        <v>0</v>
      </c>
      <c r="BB190" s="525">
        <v>0</v>
      </c>
      <c r="BC190" s="525">
        <v>0</v>
      </c>
      <c r="BD190" s="525">
        <v>0</v>
      </c>
      <c r="BE190" s="525">
        <v>0</v>
      </c>
      <c r="BF190" s="525">
        <v>0</v>
      </c>
      <c r="BG190" s="525">
        <v>0</v>
      </c>
      <c r="BH190" s="525">
        <v>2.02</v>
      </c>
      <c r="BI190" s="525">
        <v>31.388999999999999</v>
      </c>
      <c r="BJ190" s="525">
        <v>43.091000000000001</v>
      </c>
      <c r="BK190" s="525">
        <v>43.433</v>
      </c>
      <c r="BL190" s="525">
        <v>41.953000000000003</v>
      </c>
      <c r="BM190" s="525">
        <v>40.712000000000003</v>
      </c>
      <c r="BN190" s="525">
        <v>41.774999999999999</v>
      </c>
      <c r="BO190" s="525">
        <v>44.13</v>
      </c>
      <c r="BP190" s="525">
        <v>45.01</v>
      </c>
      <c r="BQ190" s="525">
        <v>40.529000000000003</v>
      </c>
      <c r="BR190" s="525">
        <v>8.2240000000000002</v>
      </c>
      <c r="BS190" s="525">
        <v>0</v>
      </c>
      <c r="BT190" s="525">
        <v>0</v>
      </c>
      <c r="BU190" s="525">
        <v>0</v>
      </c>
      <c r="BV190" s="525">
        <v>0</v>
      </c>
      <c r="BW190" s="525">
        <v>0</v>
      </c>
      <c r="BX190" s="525">
        <v>0</v>
      </c>
      <c r="BY190" s="525">
        <v>15.927750000000001</v>
      </c>
      <c r="BZ190"/>
      <c r="CB190" s="602" t="s">
        <v>401</v>
      </c>
      <c r="CC190" s="604">
        <v>1</v>
      </c>
    </row>
    <row r="191" spans="52:93">
      <c r="AZ191" s="518">
        <v>41461</v>
      </c>
      <c r="BA191" s="525">
        <v>0</v>
      </c>
      <c r="BB191" s="525">
        <v>0</v>
      </c>
      <c r="BC191" s="525">
        <v>0</v>
      </c>
      <c r="BD191" s="525">
        <v>0</v>
      </c>
      <c r="BE191" s="525">
        <v>0</v>
      </c>
      <c r="BF191" s="525">
        <v>0</v>
      </c>
      <c r="BG191" s="525">
        <v>0</v>
      </c>
      <c r="BH191" s="525">
        <v>2.0590000000000002</v>
      </c>
      <c r="BI191" s="525">
        <v>31.988</v>
      </c>
      <c r="BJ191" s="525">
        <v>42.892000000000003</v>
      </c>
      <c r="BK191" s="525">
        <v>42.512999999999998</v>
      </c>
      <c r="BL191" s="525">
        <v>38.991</v>
      </c>
      <c r="BM191" s="525">
        <v>36.948999999999998</v>
      </c>
      <c r="BN191" s="525">
        <v>41.497999999999998</v>
      </c>
      <c r="BO191" s="525">
        <v>44.692</v>
      </c>
      <c r="BP191" s="525">
        <v>45.73</v>
      </c>
      <c r="BQ191" s="525">
        <v>41.222000000000001</v>
      </c>
      <c r="BR191" s="525">
        <v>8.6319999999999997</v>
      </c>
      <c r="BS191" s="525">
        <v>0</v>
      </c>
      <c r="BT191" s="525">
        <v>0</v>
      </c>
      <c r="BU191" s="525">
        <v>0</v>
      </c>
      <c r="BV191" s="525">
        <v>0</v>
      </c>
      <c r="BW191" s="525">
        <v>0</v>
      </c>
      <c r="BX191" s="525">
        <v>0</v>
      </c>
      <c r="BY191" s="525">
        <v>15.715249999999999</v>
      </c>
      <c r="BZ191"/>
    </row>
    <row r="192" spans="52:93">
      <c r="AZ192" s="518">
        <v>41462</v>
      </c>
      <c r="BA192" s="525">
        <v>0</v>
      </c>
      <c r="BB192" s="525">
        <v>0</v>
      </c>
      <c r="BC192" s="525">
        <v>0</v>
      </c>
      <c r="BD192" s="525">
        <v>0</v>
      </c>
      <c r="BE192" s="525">
        <v>0</v>
      </c>
      <c r="BF192" s="525">
        <v>0</v>
      </c>
      <c r="BG192" s="525">
        <v>0</v>
      </c>
      <c r="BH192" s="525">
        <v>2.0720000000000001</v>
      </c>
      <c r="BI192" s="525">
        <v>32.020000000000003</v>
      </c>
      <c r="BJ192" s="525">
        <v>44.337000000000003</v>
      </c>
      <c r="BK192" s="525">
        <v>45.28</v>
      </c>
      <c r="BL192" s="525">
        <v>43.331000000000003</v>
      </c>
      <c r="BM192" s="525">
        <v>41.96</v>
      </c>
      <c r="BN192" s="525">
        <v>42.981000000000002</v>
      </c>
      <c r="BO192" s="525">
        <v>45.347999999999999</v>
      </c>
      <c r="BP192" s="525">
        <v>46.363</v>
      </c>
      <c r="BQ192" s="525">
        <v>41.935000000000002</v>
      </c>
      <c r="BR192" s="525">
        <v>8.8390000000000004</v>
      </c>
      <c r="BS192" s="525">
        <v>0</v>
      </c>
      <c r="BT192" s="525">
        <v>0</v>
      </c>
      <c r="BU192" s="525">
        <v>0</v>
      </c>
      <c r="BV192" s="525">
        <v>0</v>
      </c>
      <c r="BW192" s="525">
        <v>0</v>
      </c>
      <c r="BX192" s="525">
        <v>0</v>
      </c>
      <c r="BY192" s="525">
        <v>16.436083333333332</v>
      </c>
      <c r="BZ192"/>
      <c r="CB192" s="602" t="s">
        <v>402</v>
      </c>
      <c r="CC192" s="602" t="s">
        <v>396</v>
      </c>
    </row>
    <row r="193" spans="52:93">
      <c r="AZ193" s="518">
        <v>41463</v>
      </c>
      <c r="BA193" s="525">
        <v>0</v>
      </c>
      <c r="BB193" s="525">
        <v>0</v>
      </c>
      <c r="BC193" s="525">
        <v>0</v>
      </c>
      <c r="BD193" s="525">
        <v>0</v>
      </c>
      <c r="BE193" s="525">
        <v>0</v>
      </c>
      <c r="BF193" s="525">
        <v>0</v>
      </c>
      <c r="BG193" s="525">
        <v>0</v>
      </c>
      <c r="BH193" s="525">
        <v>2.0459999999999998</v>
      </c>
      <c r="BI193" s="525">
        <v>32.450000000000003</v>
      </c>
      <c r="BJ193" s="525">
        <v>45.366</v>
      </c>
      <c r="BK193" s="525">
        <v>46.048999999999999</v>
      </c>
      <c r="BL193" s="525">
        <v>44.76</v>
      </c>
      <c r="BM193" s="525">
        <v>43.296999999999997</v>
      </c>
      <c r="BN193" s="525">
        <v>44.313000000000002</v>
      </c>
      <c r="BO193" s="525">
        <v>46.777000000000001</v>
      </c>
      <c r="BP193" s="525">
        <v>47.841999999999999</v>
      </c>
      <c r="BQ193" s="525">
        <v>43.143999999999998</v>
      </c>
      <c r="BR193" s="525">
        <v>9.1980000000000004</v>
      </c>
      <c r="BS193" s="525">
        <v>0</v>
      </c>
      <c r="BT193" s="525">
        <v>0</v>
      </c>
      <c r="BU193" s="525">
        <v>0</v>
      </c>
      <c r="BV193" s="525">
        <v>0</v>
      </c>
      <c r="BW193" s="525">
        <v>0</v>
      </c>
      <c r="BX193" s="525">
        <v>0</v>
      </c>
      <c r="BY193" s="525">
        <v>16.885083333333331</v>
      </c>
      <c r="BZ193"/>
      <c r="CB193" s="602" t="s">
        <v>394</v>
      </c>
      <c r="CC193" s="602">
        <v>1</v>
      </c>
      <c r="CD193" s="602">
        <v>2</v>
      </c>
      <c r="CE193" s="602">
        <v>3</v>
      </c>
      <c r="CF193" s="602">
        <v>4</v>
      </c>
      <c r="CG193" s="602">
        <v>5</v>
      </c>
      <c r="CH193" s="602">
        <v>6</v>
      </c>
      <c r="CI193" s="602">
        <v>7</v>
      </c>
      <c r="CJ193" s="602">
        <v>8</v>
      </c>
      <c r="CK193" s="602">
        <v>9</v>
      </c>
      <c r="CL193" s="602">
        <v>10</v>
      </c>
      <c r="CM193" s="602">
        <v>11</v>
      </c>
      <c r="CN193" s="602">
        <v>12</v>
      </c>
      <c r="CO193" s="602" t="s">
        <v>395</v>
      </c>
    </row>
    <row r="194" spans="52:93">
      <c r="AZ194" s="518">
        <v>41464</v>
      </c>
      <c r="BA194" s="525">
        <v>0</v>
      </c>
      <c r="BB194" s="525">
        <v>0</v>
      </c>
      <c r="BC194" s="525">
        <v>0</v>
      </c>
      <c r="BD194" s="525">
        <v>0</v>
      </c>
      <c r="BE194" s="525">
        <v>0</v>
      </c>
      <c r="BF194" s="525">
        <v>0</v>
      </c>
      <c r="BG194" s="525">
        <v>0</v>
      </c>
      <c r="BH194" s="525">
        <v>1.9590000000000001</v>
      </c>
      <c r="BI194" s="525">
        <v>32.49</v>
      </c>
      <c r="BJ194" s="525">
        <v>45.832000000000001</v>
      </c>
      <c r="BK194" s="525">
        <v>46.966000000000001</v>
      </c>
      <c r="BL194" s="525">
        <v>42.338000000000001</v>
      </c>
      <c r="BM194" s="525">
        <v>33.692999999999998</v>
      </c>
      <c r="BN194" s="525">
        <v>32.156999999999996</v>
      </c>
      <c r="BO194" s="525">
        <v>33.316000000000003</v>
      </c>
      <c r="BP194" s="525">
        <v>32.857999999999997</v>
      </c>
      <c r="BQ194" s="525">
        <v>31.242000000000001</v>
      </c>
      <c r="BR194" s="525">
        <v>7.3289999999999997</v>
      </c>
      <c r="BS194" s="525">
        <v>0</v>
      </c>
      <c r="BT194" s="525">
        <v>0</v>
      </c>
      <c r="BU194" s="525">
        <v>0</v>
      </c>
      <c r="BV194" s="525">
        <v>0</v>
      </c>
      <c r="BW194" s="525">
        <v>0</v>
      </c>
      <c r="BX194" s="525">
        <v>0</v>
      </c>
      <c r="BY194" s="525">
        <v>14.174166666666666</v>
      </c>
      <c r="BZ194"/>
      <c r="CB194" s="604">
        <v>1</v>
      </c>
      <c r="CC194" s="605">
        <v>0</v>
      </c>
      <c r="CD194" s="605">
        <v>0</v>
      </c>
      <c r="CE194" s="605">
        <v>0</v>
      </c>
      <c r="CF194" s="605">
        <v>0</v>
      </c>
      <c r="CG194" s="605">
        <v>0</v>
      </c>
      <c r="CH194" s="605">
        <v>0</v>
      </c>
      <c r="CI194" s="605">
        <v>0</v>
      </c>
      <c r="CJ194" s="605">
        <v>0</v>
      </c>
      <c r="CK194" s="605">
        <v>0</v>
      </c>
      <c r="CL194" s="605">
        <v>0</v>
      </c>
      <c r="CM194" s="605">
        <v>0</v>
      </c>
      <c r="CN194" s="605">
        <v>0</v>
      </c>
      <c r="CO194" s="605">
        <v>0</v>
      </c>
    </row>
    <row r="195" spans="52:93">
      <c r="AZ195" s="518">
        <v>41465</v>
      </c>
      <c r="BA195" s="525">
        <v>0</v>
      </c>
      <c r="BB195" s="525">
        <v>0</v>
      </c>
      <c r="BC195" s="525">
        <v>0</v>
      </c>
      <c r="BD195" s="525">
        <v>0</v>
      </c>
      <c r="BE195" s="525">
        <v>0</v>
      </c>
      <c r="BF195" s="525">
        <v>0</v>
      </c>
      <c r="BG195" s="525">
        <v>0</v>
      </c>
      <c r="BH195" s="525">
        <v>0</v>
      </c>
      <c r="BI195" s="525">
        <v>1.8109999999999999</v>
      </c>
      <c r="BJ195" s="525">
        <v>3.7189999999999999</v>
      </c>
      <c r="BK195" s="525">
        <v>5.0289999999999999</v>
      </c>
      <c r="BL195" s="525">
        <v>6.1630000000000003</v>
      </c>
      <c r="BM195" s="525">
        <v>6.2649999999999997</v>
      </c>
      <c r="BN195" s="525">
        <v>5.149</v>
      </c>
      <c r="BO195" s="525">
        <v>3.653</v>
      </c>
      <c r="BP195" s="525">
        <v>9.3670000000000009</v>
      </c>
      <c r="BQ195" s="525">
        <v>27.978999999999999</v>
      </c>
      <c r="BR195" s="525">
        <v>7.2930000000000001</v>
      </c>
      <c r="BS195" s="525">
        <v>0</v>
      </c>
      <c r="BT195" s="525">
        <v>0</v>
      </c>
      <c r="BU195" s="525">
        <v>0</v>
      </c>
      <c r="BV195" s="525">
        <v>0</v>
      </c>
      <c r="BW195" s="525">
        <v>0</v>
      </c>
      <c r="BX195" s="525">
        <v>0</v>
      </c>
      <c r="BY195" s="525">
        <v>3.1845000000000003</v>
      </c>
      <c r="BZ195"/>
      <c r="CB195" s="604">
        <v>2</v>
      </c>
      <c r="CC195" s="605">
        <v>0</v>
      </c>
      <c r="CD195" s="605">
        <v>0</v>
      </c>
      <c r="CE195" s="605">
        <v>0</v>
      </c>
      <c r="CF195" s="605">
        <v>0</v>
      </c>
      <c r="CG195" s="605">
        <v>0</v>
      </c>
      <c r="CH195" s="605">
        <v>0</v>
      </c>
      <c r="CI195" s="605">
        <v>0</v>
      </c>
      <c r="CJ195" s="605">
        <v>0</v>
      </c>
      <c r="CK195" s="605">
        <v>0</v>
      </c>
      <c r="CL195" s="605">
        <v>0</v>
      </c>
      <c r="CM195" s="605">
        <v>0</v>
      </c>
      <c r="CN195" s="605">
        <v>0</v>
      </c>
      <c r="CO195" s="605">
        <v>0</v>
      </c>
    </row>
    <row r="196" spans="52:93">
      <c r="AZ196" s="518">
        <v>41466</v>
      </c>
      <c r="BA196" s="525">
        <v>0</v>
      </c>
      <c r="BB196" s="525">
        <v>0</v>
      </c>
      <c r="BC196" s="525">
        <v>0</v>
      </c>
      <c r="BD196" s="525">
        <v>0</v>
      </c>
      <c r="BE196" s="525">
        <v>0</v>
      </c>
      <c r="BF196" s="525">
        <v>0</v>
      </c>
      <c r="BG196" s="525">
        <v>0</v>
      </c>
      <c r="BH196" s="525">
        <v>0</v>
      </c>
      <c r="BI196" s="525">
        <v>0.95669999999999999</v>
      </c>
      <c r="BJ196" s="525">
        <v>2.7589999999999999</v>
      </c>
      <c r="BK196" s="525">
        <v>2.7280000000000002</v>
      </c>
      <c r="BL196" s="525">
        <v>3.5510000000000002</v>
      </c>
      <c r="BM196" s="525">
        <v>4.1100000000000003</v>
      </c>
      <c r="BN196" s="525">
        <v>3.8860000000000001</v>
      </c>
      <c r="BO196" s="525">
        <v>2.952</v>
      </c>
      <c r="BP196" s="525">
        <v>1.893</v>
      </c>
      <c r="BQ196" s="525">
        <v>1.7609999999999999</v>
      </c>
      <c r="BR196" s="525">
        <v>1.97</v>
      </c>
      <c r="BS196" s="525">
        <v>0</v>
      </c>
      <c r="BT196" s="525">
        <v>0</v>
      </c>
      <c r="BU196" s="525">
        <v>0</v>
      </c>
      <c r="BV196" s="525">
        <v>0</v>
      </c>
      <c r="BW196" s="525">
        <v>0</v>
      </c>
      <c r="BX196" s="525">
        <v>0</v>
      </c>
      <c r="BY196" s="525">
        <v>1.1069458333333333</v>
      </c>
      <c r="BZ196"/>
      <c r="CB196" s="604">
        <v>3</v>
      </c>
      <c r="CC196" s="605">
        <v>0</v>
      </c>
      <c r="CD196" s="605">
        <v>0</v>
      </c>
      <c r="CE196" s="605">
        <v>0</v>
      </c>
      <c r="CF196" s="605">
        <v>0</v>
      </c>
      <c r="CG196" s="605">
        <v>0</v>
      </c>
      <c r="CH196" s="605">
        <v>0</v>
      </c>
      <c r="CI196" s="605">
        <v>0</v>
      </c>
      <c r="CJ196" s="605">
        <v>0</v>
      </c>
      <c r="CK196" s="605">
        <v>0</v>
      </c>
      <c r="CL196" s="605">
        <v>0</v>
      </c>
      <c r="CM196" s="605">
        <v>0</v>
      </c>
      <c r="CN196" s="605">
        <v>0</v>
      </c>
      <c r="CO196" s="605">
        <v>0</v>
      </c>
    </row>
    <row r="197" spans="52:93">
      <c r="AZ197" s="518">
        <v>41467</v>
      </c>
      <c r="BA197" s="525">
        <v>0</v>
      </c>
      <c r="BB197" s="525">
        <v>0</v>
      </c>
      <c r="BC197" s="525">
        <v>0</v>
      </c>
      <c r="BD197" s="525">
        <v>0</v>
      </c>
      <c r="BE197" s="525">
        <v>0</v>
      </c>
      <c r="BF197" s="525">
        <v>0</v>
      </c>
      <c r="BG197" s="525">
        <v>0</v>
      </c>
      <c r="BH197" s="525">
        <v>1.286</v>
      </c>
      <c r="BI197" s="525">
        <v>25.23</v>
      </c>
      <c r="BJ197" s="525">
        <v>31.38</v>
      </c>
      <c r="BK197" s="525">
        <v>31.367000000000001</v>
      </c>
      <c r="BL197" s="525">
        <v>34.564</v>
      </c>
      <c r="BM197" s="525">
        <v>36.128</v>
      </c>
      <c r="BN197" s="525">
        <v>41.442</v>
      </c>
      <c r="BO197" s="525">
        <v>42.468000000000004</v>
      </c>
      <c r="BP197" s="525">
        <v>43.695</v>
      </c>
      <c r="BQ197" s="525">
        <v>39.963000000000001</v>
      </c>
      <c r="BR197" s="525">
        <v>9.2829999999999995</v>
      </c>
      <c r="BS197" s="525">
        <v>0</v>
      </c>
      <c r="BT197" s="525">
        <v>0</v>
      </c>
      <c r="BU197" s="525">
        <v>0</v>
      </c>
      <c r="BV197" s="525">
        <v>0</v>
      </c>
      <c r="BW197" s="525">
        <v>0</v>
      </c>
      <c r="BX197" s="525">
        <v>0</v>
      </c>
      <c r="BY197" s="525">
        <v>14.033583333333334</v>
      </c>
      <c r="BZ197"/>
      <c r="CB197" s="604">
        <v>4</v>
      </c>
      <c r="CC197" s="605">
        <v>0</v>
      </c>
      <c r="CD197" s="605">
        <v>0</v>
      </c>
      <c r="CE197" s="605">
        <v>0</v>
      </c>
      <c r="CF197" s="605">
        <v>0</v>
      </c>
      <c r="CG197" s="605">
        <v>0</v>
      </c>
      <c r="CH197" s="605">
        <v>0</v>
      </c>
      <c r="CI197" s="605">
        <v>0</v>
      </c>
      <c r="CJ197" s="605">
        <v>0</v>
      </c>
      <c r="CK197" s="605">
        <v>0</v>
      </c>
      <c r="CL197" s="605">
        <v>0</v>
      </c>
      <c r="CM197" s="605">
        <v>0</v>
      </c>
      <c r="CN197" s="605">
        <v>0</v>
      </c>
      <c r="CO197" s="605">
        <v>0</v>
      </c>
    </row>
    <row r="198" spans="52:93">
      <c r="AZ198" s="518">
        <v>41468</v>
      </c>
      <c r="BA198" s="525">
        <v>0</v>
      </c>
      <c r="BB198" s="525">
        <v>0</v>
      </c>
      <c r="BC198" s="525">
        <v>0</v>
      </c>
      <c r="BD198" s="525">
        <v>0</v>
      </c>
      <c r="BE198" s="525">
        <v>0</v>
      </c>
      <c r="BF198" s="525">
        <v>0</v>
      </c>
      <c r="BG198" s="525">
        <v>0</v>
      </c>
      <c r="BH198" s="525">
        <v>1.524</v>
      </c>
      <c r="BI198" s="525">
        <v>26.425000000000001</v>
      </c>
      <c r="BJ198" s="525">
        <v>39.165999999999997</v>
      </c>
      <c r="BK198" s="525">
        <v>33.295999999999999</v>
      </c>
      <c r="BL198" s="525">
        <v>26.391999999999999</v>
      </c>
      <c r="BM198" s="525">
        <v>33.81</v>
      </c>
      <c r="BN198" s="525">
        <v>38.774000000000001</v>
      </c>
      <c r="BO198" s="525">
        <v>43.09</v>
      </c>
      <c r="BP198" s="525">
        <v>41.945999999999998</v>
      </c>
      <c r="BQ198" s="525">
        <v>37.042999999999999</v>
      </c>
      <c r="BR198" s="525">
        <v>9.0670000000000002</v>
      </c>
      <c r="BS198" s="525">
        <v>0</v>
      </c>
      <c r="BT198" s="525">
        <v>0</v>
      </c>
      <c r="BU198" s="525">
        <v>0</v>
      </c>
      <c r="BV198" s="525">
        <v>0</v>
      </c>
      <c r="BW198" s="525">
        <v>0</v>
      </c>
      <c r="BX198" s="525">
        <v>0</v>
      </c>
      <c r="BY198" s="525">
        <v>13.772208333333333</v>
      </c>
      <c r="BZ198"/>
      <c r="CB198" s="604">
        <v>5</v>
      </c>
      <c r="CC198" s="605">
        <v>0</v>
      </c>
      <c r="CD198" s="605">
        <v>0</v>
      </c>
      <c r="CE198" s="605">
        <v>0</v>
      </c>
      <c r="CF198" s="605">
        <v>0</v>
      </c>
      <c r="CG198" s="605">
        <v>0</v>
      </c>
      <c r="CH198" s="605">
        <v>0</v>
      </c>
      <c r="CI198" s="605">
        <v>0</v>
      </c>
      <c r="CJ198" s="605">
        <v>0</v>
      </c>
      <c r="CK198" s="605">
        <v>0</v>
      </c>
      <c r="CL198" s="605">
        <v>0</v>
      </c>
      <c r="CM198" s="605">
        <v>0</v>
      </c>
      <c r="CN198" s="605">
        <v>0</v>
      </c>
      <c r="CO198" s="605">
        <v>0</v>
      </c>
    </row>
    <row r="199" spans="52:93">
      <c r="AZ199" s="518">
        <v>41469</v>
      </c>
      <c r="BA199" s="525">
        <v>0</v>
      </c>
      <c r="BB199" s="525">
        <v>0</v>
      </c>
      <c r="BC199" s="525">
        <v>0</v>
      </c>
      <c r="BD199" s="525">
        <v>0</v>
      </c>
      <c r="BE199" s="525">
        <v>0</v>
      </c>
      <c r="BF199" s="525">
        <v>0</v>
      </c>
      <c r="BG199" s="525">
        <v>0</v>
      </c>
      <c r="BH199" s="525">
        <v>0.50339999999999996</v>
      </c>
      <c r="BI199" s="525">
        <v>13.233000000000001</v>
      </c>
      <c r="BJ199" s="525">
        <v>33.177</v>
      </c>
      <c r="BK199" s="525">
        <v>40.323</v>
      </c>
      <c r="BL199" s="525">
        <v>36.6</v>
      </c>
      <c r="BM199" s="525">
        <v>39.587000000000003</v>
      </c>
      <c r="BN199" s="525">
        <v>27.271999999999998</v>
      </c>
      <c r="BO199" s="525">
        <v>28.762</v>
      </c>
      <c r="BP199" s="525">
        <v>37.058999999999997</v>
      </c>
      <c r="BQ199" s="525">
        <v>38.195</v>
      </c>
      <c r="BR199" s="525">
        <v>9.65</v>
      </c>
      <c r="BS199" s="525">
        <v>0</v>
      </c>
      <c r="BT199" s="525">
        <v>0</v>
      </c>
      <c r="BU199" s="525">
        <v>0</v>
      </c>
      <c r="BV199" s="525">
        <v>0</v>
      </c>
      <c r="BW199" s="525">
        <v>0</v>
      </c>
      <c r="BX199" s="525">
        <v>0</v>
      </c>
      <c r="BY199" s="525">
        <v>12.681724999999998</v>
      </c>
      <c r="BZ199"/>
      <c r="CB199" s="604">
        <v>6</v>
      </c>
      <c r="CC199" s="605">
        <v>0</v>
      </c>
      <c r="CD199" s="605">
        <v>0</v>
      </c>
      <c r="CE199" s="605">
        <v>0</v>
      </c>
      <c r="CF199" s="605">
        <v>0</v>
      </c>
      <c r="CG199" s="605">
        <v>0</v>
      </c>
      <c r="CH199" s="605">
        <v>0</v>
      </c>
      <c r="CI199" s="605">
        <v>0</v>
      </c>
      <c r="CJ199" s="605">
        <v>0</v>
      </c>
      <c r="CK199" s="605">
        <v>0</v>
      </c>
      <c r="CL199" s="605">
        <v>0</v>
      </c>
      <c r="CM199" s="605">
        <v>1.1885809748427673E-3</v>
      </c>
      <c r="CN199" s="605">
        <v>1.2851415094339623E-3</v>
      </c>
      <c r="CO199" s="605">
        <v>2.1500060474117079E-4</v>
      </c>
    </row>
    <row r="200" spans="52:93">
      <c r="AZ200" s="518">
        <v>41470</v>
      </c>
      <c r="BA200" s="525">
        <v>0</v>
      </c>
      <c r="BB200" s="525">
        <v>0</v>
      </c>
      <c r="BC200" s="525">
        <v>0</v>
      </c>
      <c r="BD200" s="525">
        <v>0</v>
      </c>
      <c r="BE200" s="525">
        <v>0</v>
      </c>
      <c r="BF200" s="525">
        <v>0</v>
      </c>
      <c r="BG200" s="525">
        <v>0</v>
      </c>
      <c r="BH200" s="525">
        <v>2.0550000000000002</v>
      </c>
      <c r="BI200" s="525">
        <v>32.008000000000003</v>
      </c>
      <c r="BJ200" s="525">
        <v>46.481000000000002</v>
      </c>
      <c r="BK200" s="525">
        <v>47.715000000000003</v>
      </c>
      <c r="BL200" s="525">
        <v>47.35</v>
      </c>
      <c r="BM200" s="525">
        <v>38.070999999999998</v>
      </c>
      <c r="BN200" s="525">
        <v>31.494</v>
      </c>
      <c r="BO200" s="525">
        <v>22.257000000000001</v>
      </c>
      <c r="BP200" s="525">
        <v>18.908999999999999</v>
      </c>
      <c r="BQ200" s="525">
        <v>15.079000000000001</v>
      </c>
      <c r="BR200" s="525">
        <v>6.2519999999999998</v>
      </c>
      <c r="BS200" s="525">
        <v>0</v>
      </c>
      <c r="BT200" s="525">
        <v>0</v>
      </c>
      <c r="BU200" s="525">
        <v>0</v>
      </c>
      <c r="BV200" s="525">
        <v>0</v>
      </c>
      <c r="BW200" s="525">
        <v>0</v>
      </c>
      <c r="BX200" s="525">
        <v>0</v>
      </c>
      <c r="BY200" s="525">
        <v>12.819625</v>
      </c>
      <c r="BZ200"/>
      <c r="CB200" s="604">
        <v>7</v>
      </c>
      <c r="CC200" s="605">
        <v>0.21692216981132073</v>
      </c>
      <c r="CD200" s="605">
        <v>6.8641902515723274E-2</v>
      </c>
      <c r="CE200" s="605">
        <v>4.5149371069182383E-3</v>
      </c>
      <c r="CF200" s="605">
        <v>0</v>
      </c>
      <c r="CG200" s="605">
        <v>0</v>
      </c>
      <c r="CH200" s="605">
        <v>0</v>
      </c>
      <c r="CI200" s="605">
        <v>0</v>
      </c>
      <c r="CJ200" s="605">
        <v>0</v>
      </c>
      <c r="CK200" s="605">
        <v>3.0556996855345908E-2</v>
      </c>
      <c r="CL200" s="605">
        <v>0.24483097484276731</v>
      </c>
      <c r="CM200" s="605">
        <v>0.45868219339622646</v>
      </c>
      <c r="CN200" s="605">
        <v>0.43553459119496851</v>
      </c>
      <c r="CO200" s="605">
        <v>0.12133349207789064</v>
      </c>
    </row>
    <row r="201" spans="52:93">
      <c r="AZ201" s="518">
        <v>41471</v>
      </c>
      <c r="BA201" s="525">
        <v>0</v>
      </c>
      <c r="BB201" s="525">
        <v>0</v>
      </c>
      <c r="BC201" s="525">
        <v>0</v>
      </c>
      <c r="BD201" s="525">
        <v>0</v>
      </c>
      <c r="BE201" s="525">
        <v>0</v>
      </c>
      <c r="BF201" s="525">
        <v>0</v>
      </c>
      <c r="BG201" s="525">
        <v>0</v>
      </c>
      <c r="BH201" s="525">
        <v>0</v>
      </c>
      <c r="BI201" s="525">
        <v>2.835</v>
      </c>
      <c r="BJ201" s="525">
        <v>5.7220000000000004</v>
      </c>
      <c r="BK201" s="525">
        <v>8.125</v>
      </c>
      <c r="BL201" s="525">
        <v>10.244999999999999</v>
      </c>
      <c r="BM201" s="525">
        <v>11.055999999999999</v>
      </c>
      <c r="BN201" s="525">
        <v>10.055</v>
      </c>
      <c r="BO201" s="525">
        <v>7.944</v>
      </c>
      <c r="BP201" s="525">
        <v>6.4779999999999998</v>
      </c>
      <c r="BQ201" s="525">
        <v>33.484999999999999</v>
      </c>
      <c r="BR201" s="525">
        <v>3.7730000000000001</v>
      </c>
      <c r="BS201" s="525">
        <v>0</v>
      </c>
      <c r="BT201" s="525">
        <v>0</v>
      </c>
      <c r="BU201" s="525">
        <v>0</v>
      </c>
      <c r="BV201" s="525">
        <v>0</v>
      </c>
      <c r="BW201" s="525">
        <v>0</v>
      </c>
      <c r="BX201" s="525">
        <v>0</v>
      </c>
      <c r="BY201" s="525">
        <v>4.1549166666666659</v>
      </c>
      <c r="BZ201"/>
      <c r="CB201" s="604">
        <v>8</v>
      </c>
      <c r="CC201" s="605">
        <v>0.8813777515723269</v>
      </c>
      <c r="CD201" s="605">
        <v>0.7259630503144654</v>
      </c>
      <c r="CE201" s="605">
        <v>0.4012735849056604</v>
      </c>
      <c r="CF201" s="605">
        <v>0.30836772798742135</v>
      </c>
      <c r="CG201" s="605">
        <v>7.4213836477987405E-2</v>
      </c>
      <c r="CH201" s="605">
        <v>3.4580581761006292E-2</v>
      </c>
      <c r="CI201" s="605">
        <v>4.3206564465408798E-2</v>
      </c>
      <c r="CJ201" s="605">
        <v>0.10317413522012578</v>
      </c>
      <c r="CK201" s="605">
        <v>0.56492531446540872</v>
      </c>
      <c r="CL201" s="605">
        <v>0.96525648584905654</v>
      </c>
      <c r="CM201" s="605">
        <v>0.98191823899371067</v>
      </c>
      <c r="CN201" s="605">
        <v>0.97263757861635214</v>
      </c>
      <c r="CO201" s="605">
        <v>0.50386531658200284</v>
      </c>
    </row>
    <row r="202" spans="52:93">
      <c r="AZ202" s="518">
        <v>41472</v>
      </c>
      <c r="BA202" s="525">
        <v>0</v>
      </c>
      <c r="BB202" s="525">
        <v>0</v>
      </c>
      <c r="BC202" s="525">
        <v>0</v>
      </c>
      <c r="BD202" s="525">
        <v>0</v>
      </c>
      <c r="BE202" s="525">
        <v>0</v>
      </c>
      <c r="BF202" s="525">
        <v>0</v>
      </c>
      <c r="BG202" s="525">
        <v>0</v>
      </c>
      <c r="BH202" s="525">
        <v>0</v>
      </c>
      <c r="BI202" s="525">
        <v>1.0680000000000001</v>
      </c>
      <c r="BJ202" s="525">
        <v>15.407</v>
      </c>
      <c r="BK202" s="525">
        <v>24.053000000000001</v>
      </c>
      <c r="BL202" s="525">
        <v>15.647</v>
      </c>
      <c r="BM202" s="525">
        <v>14.263999999999999</v>
      </c>
      <c r="BN202" s="525">
        <v>11.871</v>
      </c>
      <c r="BO202" s="525">
        <v>11.406000000000001</v>
      </c>
      <c r="BP202" s="525">
        <v>10.157999999999999</v>
      </c>
      <c r="BQ202" s="525">
        <v>7.4039999999999999</v>
      </c>
      <c r="BR202" s="525">
        <v>5.2249999999999996</v>
      </c>
      <c r="BS202" s="525">
        <v>0</v>
      </c>
      <c r="BT202" s="525">
        <v>0</v>
      </c>
      <c r="BU202" s="525">
        <v>0</v>
      </c>
      <c r="BV202" s="525">
        <v>0</v>
      </c>
      <c r="BW202" s="525">
        <v>0</v>
      </c>
      <c r="BX202" s="525">
        <v>0</v>
      </c>
      <c r="BY202" s="525">
        <v>4.8542916666666667</v>
      </c>
      <c r="BZ202"/>
      <c r="CB202" s="604">
        <v>9</v>
      </c>
      <c r="CC202" s="605">
        <v>0.98191823899371067</v>
      </c>
      <c r="CD202" s="605">
        <v>0.98191823899371067</v>
      </c>
      <c r="CE202" s="605">
        <v>0.80931210691823896</v>
      </c>
      <c r="CF202" s="605">
        <v>0.92216489779874222</v>
      </c>
      <c r="CG202" s="605">
        <v>0.49105738993710696</v>
      </c>
      <c r="CH202" s="605">
        <v>0.53257861635220127</v>
      </c>
      <c r="CI202" s="605">
        <v>0.53811419025157226</v>
      </c>
      <c r="CJ202" s="605">
        <v>0.41782134433962259</v>
      </c>
      <c r="CK202" s="605">
        <v>0.94835298742138363</v>
      </c>
      <c r="CL202" s="605">
        <v>0.98191823899371067</v>
      </c>
      <c r="CM202" s="605">
        <v>0.98191823899371067</v>
      </c>
      <c r="CN202" s="605">
        <v>0.98191823899371067</v>
      </c>
      <c r="CO202" s="605">
        <v>0.79900255503144701</v>
      </c>
    </row>
    <row r="203" spans="52:93">
      <c r="AZ203" s="518">
        <v>41473</v>
      </c>
      <c r="BA203" s="525">
        <v>0</v>
      </c>
      <c r="BB203" s="525">
        <v>0</v>
      </c>
      <c r="BC203" s="525">
        <v>0</v>
      </c>
      <c r="BD203" s="525">
        <v>0</v>
      </c>
      <c r="BE203" s="525">
        <v>0</v>
      </c>
      <c r="BF203" s="525">
        <v>0</v>
      </c>
      <c r="BG203" s="525">
        <v>0</v>
      </c>
      <c r="BH203" s="525">
        <v>0.66369999999999996</v>
      </c>
      <c r="BI203" s="525">
        <v>27.257000000000001</v>
      </c>
      <c r="BJ203" s="525">
        <v>34.881999999999998</v>
      </c>
      <c r="BK203" s="525">
        <v>30.986999999999998</v>
      </c>
      <c r="BL203" s="525">
        <v>19.940000000000001</v>
      </c>
      <c r="BM203" s="525">
        <v>24.318000000000001</v>
      </c>
      <c r="BN203" s="525">
        <v>24.725999999999999</v>
      </c>
      <c r="BO203" s="525">
        <v>30.986999999999998</v>
      </c>
      <c r="BP203" s="525">
        <v>33.048000000000002</v>
      </c>
      <c r="BQ203" s="525">
        <v>34.036000000000001</v>
      </c>
      <c r="BR203" s="525">
        <v>9.8010000000000002</v>
      </c>
      <c r="BS203" s="525">
        <v>0</v>
      </c>
      <c r="BT203" s="525">
        <v>0</v>
      </c>
      <c r="BU203" s="525">
        <v>0</v>
      </c>
      <c r="BV203" s="525">
        <v>0</v>
      </c>
      <c r="BW203" s="525">
        <v>0</v>
      </c>
      <c r="BX203" s="525">
        <v>0</v>
      </c>
      <c r="BY203" s="525">
        <v>11.276904166666666</v>
      </c>
      <c r="BZ203"/>
      <c r="CB203" s="604">
        <v>10</v>
      </c>
      <c r="CC203" s="605">
        <v>0.98191823899371067</v>
      </c>
      <c r="CD203" s="605">
        <v>0.98191823899371067</v>
      </c>
      <c r="CE203" s="605">
        <v>0.8294614779874212</v>
      </c>
      <c r="CF203" s="605">
        <v>0.9764052672955974</v>
      </c>
      <c r="CG203" s="605">
        <v>0.59179933176100619</v>
      </c>
      <c r="CH203" s="605">
        <v>0.66000786163522007</v>
      </c>
      <c r="CI203" s="605">
        <v>0.83352987421383651</v>
      </c>
      <c r="CJ203" s="605">
        <v>0.4710053066037736</v>
      </c>
      <c r="CK203" s="605">
        <v>0.97305031446540879</v>
      </c>
      <c r="CL203" s="605">
        <v>0.98191823899371067</v>
      </c>
      <c r="CM203" s="605">
        <v>0.98191823899371067</v>
      </c>
      <c r="CN203" s="605">
        <v>0.98191823899371067</v>
      </c>
      <c r="CO203" s="605">
        <v>0.85430462324625145</v>
      </c>
    </row>
    <row r="204" spans="52:93">
      <c r="AZ204" s="518">
        <v>41474</v>
      </c>
      <c r="BA204" s="525">
        <v>0</v>
      </c>
      <c r="BB204" s="525">
        <v>0</v>
      </c>
      <c r="BC204" s="525">
        <v>0</v>
      </c>
      <c r="BD204" s="525">
        <v>0</v>
      </c>
      <c r="BE204" s="525">
        <v>0</v>
      </c>
      <c r="BF204" s="525">
        <v>0</v>
      </c>
      <c r="BG204" s="525">
        <v>0</v>
      </c>
      <c r="BH204" s="525">
        <v>2.613</v>
      </c>
      <c r="BI204" s="525">
        <v>15.804</v>
      </c>
      <c r="BJ204" s="525">
        <v>27.504999999999999</v>
      </c>
      <c r="BK204" s="525">
        <v>35</v>
      </c>
      <c r="BL204" s="525">
        <v>34.554000000000002</v>
      </c>
      <c r="BM204" s="525">
        <v>34.280999999999999</v>
      </c>
      <c r="BN204" s="525">
        <v>32.076000000000001</v>
      </c>
      <c r="BO204" s="525">
        <v>38.999000000000002</v>
      </c>
      <c r="BP204" s="525">
        <v>39.798999999999999</v>
      </c>
      <c r="BQ204" s="525">
        <v>37.613</v>
      </c>
      <c r="BR204" s="525">
        <v>10.5</v>
      </c>
      <c r="BS204" s="525">
        <v>0</v>
      </c>
      <c r="BT204" s="525">
        <v>0</v>
      </c>
      <c r="BU204" s="525">
        <v>0</v>
      </c>
      <c r="BV204" s="525">
        <v>0</v>
      </c>
      <c r="BW204" s="525">
        <v>0</v>
      </c>
      <c r="BX204" s="525">
        <v>0</v>
      </c>
      <c r="BY204" s="525">
        <v>12.864333333333333</v>
      </c>
      <c r="BZ204"/>
      <c r="CB204" s="604">
        <v>11</v>
      </c>
      <c r="CC204" s="605">
        <v>0.98191823899371067</v>
      </c>
      <c r="CD204" s="605">
        <v>0.98191823899371067</v>
      </c>
      <c r="CE204" s="605">
        <v>0.8601533018867924</v>
      </c>
      <c r="CF204" s="605">
        <v>0.97748624213836477</v>
      </c>
      <c r="CG204" s="605">
        <v>0.63388364779874207</v>
      </c>
      <c r="CH204" s="605">
        <v>0.66282232704402511</v>
      </c>
      <c r="CI204" s="605">
        <v>0.89255601415094332</v>
      </c>
      <c r="CJ204" s="605">
        <v>0.52498034591194964</v>
      </c>
      <c r="CK204" s="605">
        <v>0.95370676100628926</v>
      </c>
      <c r="CL204" s="605">
        <v>0.98191823899371067</v>
      </c>
      <c r="CM204" s="605">
        <v>0.98191823899371067</v>
      </c>
      <c r="CN204" s="605">
        <v>0.98191823899371067</v>
      </c>
      <c r="CO204" s="605">
        <v>0.86767923016449033</v>
      </c>
    </row>
    <row r="205" spans="52:93">
      <c r="AZ205" s="518">
        <v>41475</v>
      </c>
      <c r="BA205" s="525">
        <v>0</v>
      </c>
      <c r="BB205" s="525">
        <v>0</v>
      </c>
      <c r="BC205" s="525">
        <v>0</v>
      </c>
      <c r="BD205" s="525">
        <v>0</v>
      </c>
      <c r="BE205" s="525">
        <v>0</v>
      </c>
      <c r="BF205" s="525">
        <v>0</v>
      </c>
      <c r="BG205" s="525">
        <v>0</v>
      </c>
      <c r="BH205" s="525">
        <v>2.5590000000000002</v>
      </c>
      <c r="BI205" s="525">
        <v>30.856000000000002</v>
      </c>
      <c r="BJ205" s="525">
        <v>40.893999999999998</v>
      </c>
      <c r="BK205" s="525">
        <v>41.146999999999998</v>
      </c>
      <c r="BL205" s="525">
        <v>41.847999999999999</v>
      </c>
      <c r="BM205" s="525">
        <v>38.600999999999999</v>
      </c>
      <c r="BN205" s="525">
        <v>36.767000000000003</v>
      </c>
      <c r="BO205" s="525">
        <v>41.918999999999997</v>
      </c>
      <c r="BP205" s="525">
        <v>40.814999999999998</v>
      </c>
      <c r="BQ205" s="525">
        <v>30.289000000000001</v>
      </c>
      <c r="BR205" s="525">
        <v>7.08</v>
      </c>
      <c r="BS205" s="525">
        <v>0</v>
      </c>
      <c r="BT205" s="525">
        <v>0</v>
      </c>
      <c r="BU205" s="525">
        <v>0</v>
      </c>
      <c r="BV205" s="525">
        <v>0</v>
      </c>
      <c r="BW205" s="525">
        <v>0</v>
      </c>
      <c r="BX205" s="525">
        <v>0</v>
      </c>
      <c r="BY205" s="525">
        <v>14.69895833333333</v>
      </c>
      <c r="BZ205"/>
      <c r="CB205" s="604">
        <v>12</v>
      </c>
      <c r="CC205" s="605">
        <v>0.98191823899371067</v>
      </c>
      <c r="CD205" s="605">
        <v>0.98191823899371067</v>
      </c>
      <c r="CE205" s="605">
        <v>0.88645047169811308</v>
      </c>
      <c r="CF205" s="605">
        <v>0.95818101415094326</v>
      </c>
      <c r="CG205" s="605">
        <v>0.60250589622641504</v>
      </c>
      <c r="CH205" s="605">
        <v>0.59614779874213819</v>
      </c>
      <c r="CI205" s="605">
        <v>0.84733195754716983</v>
      </c>
      <c r="CJ205" s="605">
        <v>0.53470420597484281</v>
      </c>
      <c r="CK205" s="605">
        <v>0.94267688679245276</v>
      </c>
      <c r="CL205" s="605">
        <v>0.97415487421383651</v>
      </c>
      <c r="CM205" s="605">
        <v>0.98191823899371067</v>
      </c>
      <c r="CN205" s="605">
        <v>0.98191823899371067</v>
      </c>
      <c r="CO205" s="605">
        <v>0.8555095700290285</v>
      </c>
    </row>
    <row r="206" spans="52:93">
      <c r="AZ206" s="518">
        <v>41476</v>
      </c>
      <c r="BA206" s="525">
        <v>0</v>
      </c>
      <c r="BB206" s="525">
        <v>0</v>
      </c>
      <c r="BC206" s="525">
        <v>0</v>
      </c>
      <c r="BD206" s="525">
        <v>0</v>
      </c>
      <c r="BE206" s="525">
        <v>0</v>
      </c>
      <c r="BF206" s="525">
        <v>0</v>
      </c>
      <c r="BG206" s="525">
        <v>0</v>
      </c>
      <c r="BH206" s="525">
        <v>2.4420000000000002</v>
      </c>
      <c r="BI206" s="525">
        <v>26.096</v>
      </c>
      <c r="BJ206" s="525">
        <v>42.905000000000001</v>
      </c>
      <c r="BK206" s="525">
        <v>46.09</v>
      </c>
      <c r="BL206" s="525">
        <v>44.716000000000001</v>
      </c>
      <c r="BM206" s="525">
        <v>42.71</v>
      </c>
      <c r="BN206" s="525">
        <v>43</v>
      </c>
      <c r="BO206" s="525">
        <v>42.375</v>
      </c>
      <c r="BP206" s="525">
        <v>44.122999999999998</v>
      </c>
      <c r="BQ206" s="525">
        <v>34.180999999999997</v>
      </c>
      <c r="BR206" s="525">
        <v>11.462</v>
      </c>
      <c r="BS206" s="525">
        <v>0</v>
      </c>
      <c r="BT206" s="525">
        <v>0</v>
      </c>
      <c r="BU206" s="525">
        <v>0</v>
      </c>
      <c r="BV206" s="525">
        <v>0</v>
      </c>
      <c r="BW206" s="525">
        <v>0</v>
      </c>
      <c r="BX206" s="525">
        <v>0</v>
      </c>
      <c r="BY206" s="525">
        <v>15.837499999999999</v>
      </c>
      <c r="BZ206"/>
      <c r="CB206" s="604">
        <v>13</v>
      </c>
      <c r="CC206" s="605">
        <v>0.98191823899371067</v>
      </c>
      <c r="CD206" s="605">
        <v>0.98191823899371067</v>
      </c>
      <c r="CE206" s="605">
        <v>0.90463443396226406</v>
      </c>
      <c r="CF206" s="605">
        <v>0.95541961477987414</v>
      </c>
      <c r="CG206" s="605">
        <v>0.58576061320754702</v>
      </c>
      <c r="CH206" s="605">
        <v>0.60023977987421373</v>
      </c>
      <c r="CI206" s="605">
        <v>0.837814465408805</v>
      </c>
      <c r="CJ206" s="605">
        <v>0.59370086477987416</v>
      </c>
      <c r="CK206" s="605">
        <v>0.95928066037735849</v>
      </c>
      <c r="CL206" s="605">
        <v>0.92320165094339623</v>
      </c>
      <c r="CM206" s="605">
        <v>0.98191823899371067</v>
      </c>
      <c r="CN206" s="605">
        <v>0.98191823899371067</v>
      </c>
      <c r="CO206" s="605">
        <v>0.85763410135462104</v>
      </c>
    </row>
    <row r="207" spans="52:93">
      <c r="AZ207" s="518">
        <v>41477</v>
      </c>
      <c r="BA207" s="525">
        <v>0</v>
      </c>
      <c r="BB207" s="525">
        <v>0</v>
      </c>
      <c r="BC207" s="525">
        <v>0</v>
      </c>
      <c r="BD207" s="525">
        <v>0</v>
      </c>
      <c r="BE207" s="525">
        <v>0</v>
      </c>
      <c r="BF207" s="525">
        <v>0</v>
      </c>
      <c r="BG207" s="525">
        <v>0</v>
      </c>
      <c r="BH207" s="525">
        <v>2.9550000000000001</v>
      </c>
      <c r="BI207" s="525">
        <v>34.744999999999997</v>
      </c>
      <c r="BJ207" s="525">
        <v>45.651000000000003</v>
      </c>
      <c r="BK207" s="525">
        <v>46.741999999999997</v>
      </c>
      <c r="BL207" s="525">
        <v>45.156999999999996</v>
      </c>
      <c r="BM207" s="525">
        <v>43.017000000000003</v>
      </c>
      <c r="BN207" s="525">
        <v>44.296999999999997</v>
      </c>
      <c r="BO207" s="525">
        <v>46.817</v>
      </c>
      <c r="BP207" s="525">
        <v>47.966999999999999</v>
      </c>
      <c r="BQ207" s="525">
        <v>43.613</v>
      </c>
      <c r="BR207" s="525">
        <v>12.106999999999999</v>
      </c>
      <c r="BS207" s="525">
        <v>0</v>
      </c>
      <c r="BT207" s="525">
        <v>0</v>
      </c>
      <c r="BU207" s="525">
        <v>0</v>
      </c>
      <c r="BV207" s="525">
        <v>0</v>
      </c>
      <c r="BW207" s="525">
        <v>0</v>
      </c>
      <c r="BX207" s="525">
        <v>0</v>
      </c>
      <c r="BY207" s="525">
        <v>17.211166666666667</v>
      </c>
      <c r="BZ207"/>
      <c r="CB207" s="604">
        <v>14</v>
      </c>
      <c r="CC207" s="605">
        <v>0.98191823899371067</v>
      </c>
      <c r="CD207" s="605">
        <v>0.86453419811320753</v>
      </c>
      <c r="CE207" s="605">
        <v>0.82487814465408804</v>
      </c>
      <c r="CF207" s="605">
        <v>0.96378242924528301</v>
      </c>
      <c r="CG207" s="605">
        <v>0.6092963836477987</v>
      </c>
      <c r="CH207" s="605">
        <v>0.60906053459119502</v>
      </c>
      <c r="CI207" s="605">
        <v>0.78692020440251564</v>
      </c>
      <c r="CJ207" s="605">
        <v>0.65583726415094334</v>
      </c>
      <c r="CK207" s="605">
        <v>0.96788128930817607</v>
      </c>
      <c r="CL207" s="605">
        <v>0.91604756289308176</v>
      </c>
      <c r="CM207" s="605">
        <v>0.98191823899371067</v>
      </c>
      <c r="CN207" s="605">
        <v>0.98191823899371067</v>
      </c>
      <c r="CO207" s="605">
        <v>0.84537902152878641</v>
      </c>
    </row>
    <row r="208" spans="52:93">
      <c r="AZ208" s="518">
        <v>41478</v>
      </c>
      <c r="BA208" s="525">
        <v>0</v>
      </c>
      <c r="BB208" s="525">
        <v>0</v>
      </c>
      <c r="BC208" s="525">
        <v>0</v>
      </c>
      <c r="BD208" s="525">
        <v>0</v>
      </c>
      <c r="BE208" s="525">
        <v>0</v>
      </c>
      <c r="BF208" s="525">
        <v>0</v>
      </c>
      <c r="BG208" s="525">
        <v>0</v>
      </c>
      <c r="BH208" s="525">
        <v>3.0369999999999999</v>
      </c>
      <c r="BI208" s="525">
        <v>34.378999999999998</v>
      </c>
      <c r="BJ208" s="525">
        <v>46.195</v>
      </c>
      <c r="BK208" s="525">
        <v>47.277000000000001</v>
      </c>
      <c r="BL208" s="525">
        <v>45.447000000000003</v>
      </c>
      <c r="BM208" s="525">
        <v>43.655000000000001</v>
      </c>
      <c r="BN208" s="525">
        <v>44.661999999999999</v>
      </c>
      <c r="BO208" s="525">
        <v>47.386000000000003</v>
      </c>
      <c r="BP208" s="525">
        <v>48.509</v>
      </c>
      <c r="BQ208" s="525">
        <v>44.198</v>
      </c>
      <c r="BR208" s="525">
        <v>12.743</v>
      </c>
      <c r="BS208" s="525">
        <v>0</v>
      </c>
      <c r="BT208" s="525">
        <v>0</v>
      </c>
      <c r="BU208" s="525">
        <v>0</v>
      </c>
      <c r="BV208" s="525">
        <v>0</v>
      </c>
      <c r="BW208" s="525">
        <v>0</v>
      </c>
      <c r="BX208" s="525">
        <v>0</v>
      </c>
      <c r="BY208" s="525">
        <v>17.395333333333333</v>
      </c>
      <c r="BZ208"/>
      <c r="CB208" s="604">
        <v>15</v>
      </c>
      <c r="CC208" s="605">
        <v>0.98191823899371067</v>
      </c>
      <c r="CD208" s="605">
        <v>0.89740074685534577</v>
      </c>
      <c r="CE208" s="605">
        <v>0.8002555031446541</v>
      </c>
      <c r="CF208" s="605">
        <v>0.97269064465408794</v>
      </c>
      <c r="CG208" s="605">
        <v>0.63237519654088048</v>
      </c>
      <c r="CH208" s="605">
        <v>0.65119496855345904</v>
      </c>
      <c r="CI208" s="605">
        <v>0.81136497641509431</v>
      </c>
      <c r="CJ208" s="605">
        <v>0.65781741352201251</v>
      </c>
      <c r="CK208" s="605">
        <v>0.96714622641509429</v>
      </c>
      <c r="CL208" s="605">
        <v>0.91934944968553456</v>
      </c>
      <c r="CM208" s="605">
        <v>0.98191823899371067</v>
      </c>
      <c r="CN208" s="605">
        <v>0.98191823899371067</v>
      </c>
      <c r="CO208" s="605">
        <v>0.85426758284954107</v>
      </c>
    </row>
    <row r="209" spans="52:93">
      <c r="AZ209" s="518">
        <v>41479</v>
      </c>
      <c r="BA209" s="525">
        <v>0</v>
      </c>
      <c r="BB209" s="525">
        <v>0</v>
      </c>
      <c r="BC209" s="525">
        <v>0</v>
      </c>
      <c r="BD209" s="525">
        <v>0</v>
      </c>
      <c r="BE209" s="525">
        <v>0</v>
      </c>
      <c r="BF209" s="525">
        <v>0</v>
      </c>
      <c r="BG209" s="525">
        <v>0</v>
      </c>
      <c r="BH209" s="525">
        <v>3.22</v>
      </c>
      <c r="BI209" s="525">
        <v>35.957999999999998</v>
      </c>
      <c r="BJ209" s="525">
        <v>47.429000000000002</v>
      </c>
      <c r="BK209" s="525">
        <v>48.313000000000002</v>
      </c>
      <c r="BL209" s="525">
        <v>46.325000000000003</v>
      </c>
      <c r="BM209" s="525">
        <v>44.512</v>
      </c>
      <c r="BN209" s="525">
        <v>45.39</v>
      </c>
      <c r="BO209" s="525">
        <v>47.972999999999999</v>
      </c>
      <c r="BP209" s="525">
        <v>49.030999999999999</v>
      </c>
      <c r="BQ209" s="525">
        <v>44.786000000000001</v>
      </c>
      <c r="BR209" s="525">
        <v>13.015000000000001</v>
      </c>
      <c r="BS209" s="525">
        <v>0</v>
      </c>
      <c r="BT209" s="525">
        <v>0</v>
      </c>
      <c r="BU209" s="525">
        <v>0</v>
      </c>
      <c r="BV209" s="525">
        <v>0</v>
      </c>
      <c r="BW209" s="525">
        <v>0</v>
      </c>
      <c r="BX209" s="525">
        <v>0</v>
      </c>
      <c r="BY209" s="525">
        <v>17.748000000000001</v>
      </c>
      <c r="BZ209"/>
      <c r="CB209" s="604">
        <v>16</v>
      </c>
      <c r="CC209" s="605">
        <v>0.98191823899371067</v>
      </c>
      <c r="CD209" s="605">
        <v>0.95287932389937113</v>
      </c>
      <c r="CE209" s="605">
        <v>0.82476808176100624</v>
      </c>
      <c r="CF209" s="605">
        <v>0.98129422169811309</v>
      </c>
      <c r="CG209" s="605">
        <v>0.62720617138364776</v>
      </c>
      <c r="CH209" s="605">
        <v>0.67338443396226411</v>
      </c>
      <c r="CI209" s="605">
        <v>0.87217472484276715</v>
      </c>
      <c r="CJ209" s="605">
        <v>0.5742138364779874</v>
      </c>
      <c r="CK209" s="605">
        <v>0.96880896226415092</v>
      </c>
      <c r="CL209" s="605">
        <v>0.91349744496855345</v>
      </c>
      <c r="CM209" s="605">
        <v>0.98191823899371067</v>
      </c>
      <c r="CN209" s="605">
        <v>0.98191823899371067</v>
      </c>
      <c r="CO209" s="605">
        <v>0.86124629596032964</v>
      </c>
    </row>
    <row r="210" spans="52:93">
      <c r="AZ210" s="518">
        <v>41480</v>
      </c>
      <c r="BA210" s="525">
        <v>0</v>
      </c>
      <c r="BB210" s="525">
        <v>0</v>
      </c>
      <c r="BC210" s="525">
        <v>0</v>
      </c>
      <c r="BD210" s="525">
        <v>0</v>
      </c>
      <c r="BE210" s="525">
        <v>0</v>
      </c>
      <c r="BF210" s="525">
        <v>0</v>
      </c>
      <c r="BG210" s="525">
        <v>0</v>
      </c>
      <c r="BH210" s="525">
        <v>3.306</v>
      </c>
      <c r="BI210" s="525">
        <v>36.938000000000002</v>
      </c>
      <c r="BJ210" s="525">
        <v>48.033999999999999</v>
      </c>
      <c r="BK210" s="525">
        <v>49.335000000000001</v>
      </c>
      <c r="BL210" s="525">
        <v>47.106999999999999</v>
      </c>
      <c r="BM210" s="525">
        <v>45.091000000000001</v>
      </c>
      <c r="BN210" s="525">
        <v>46.012999999999998</v>
      </c>
      <c r="BO210" s="525">
        <v>47.805</v>
      </c>
      <c r="BP210" s="525">
        <v>49.753</v>
      </c>
      <c r="BQ210" s="525">
        <v>45.125</v>
      </c>
      <c r="BR210" s="525">
        <v>13.010999999999999</v>
      </c>
      <c r="BS210" s="525">
        <v>0</v>
      </c>
      <c r="BT210" s="525">
        <v>0</v>
      </c>
      <c r="BU210" s="525">
        <v>0</v>
      </c>
      <c r="BV210" s="525">
        <v>0</v>
      </c>
      <c r="BW210" s="525">
        <v>0</v>
      </c>
      <c r="BX210" s="525">
        <v>0</v>
      </c>
      <c r="BY210" s="525">
        <v>17.979916666666668</v>
      </c>
      <c r="BZ210"/>
      <c r="CB210" s="604">
        <v>17</v>
      </c>
      <c r="CC210" s="605">
        <v>0.98191823899371067</v>
      </c>
      <c r="CD210" s="605">
        <v>0.87869988207547167</v>
      </c>
      <c r="CE210" s="605">
        <v>0.83944575471698113</v>
      </c>
      <c r="CF210" s="605">
        <v>0.9325422562893082</v>
      </c>
      <c r="CG210" s="605">
        <v>0.52683274371069178</v>
      </c>
      <c r="CH210" s="605">
        <v>0.58916666666666662</v>
      </c>
      <c r="CI210" s="605">
        <v>0.78437991352201264</v>
      </c>
      <c r="CJ210" s="605">
        <v>0.51764445754716981</v>
      </c>
      <c r="CK210" s="605">
        <v>0.94544025157232703</v>
      </c>
      <c r="CL210" s="605">
        <v>0.98191823899371067</v>
      </c>
      <c r="CM210" s="605">
        <v>0.97359473270440255</v>
      </c>
      <c r="CN210" s="605">
        <v>0.98191823899371067</v>
      </c>
      <c r="CO210" s="605">
        <v>0.82865339259796866</v>
      </c>
    </row>
    <row r="211" spans="52:93">
      <c r="AZ211" s="518">
        <v>41481</v>
      </c>
      <c r="BA211" s="525">
        <v>0</v>
      </c>
      <c r="BB211" s="525">
        <v>0</v>
      </c>
      <c r="BC211" s="525">
        <v>0</v>
      </c>
      <c r="BD211" s="525">
        <v>0</v>
      </c>
      <c r="BE211" s="525">
        <v>0</v>
      </c>
      <c r="BF211" s="525">
        <v>0</v>
      </c>
      <c r="BG211" s="525">
        <v>0</v>
      </c>
      <c r="BH211" s="525">
        <v>3.4489999999999998</v>
      </c>
      <c r="BI211" s="525">
        <v>37.380000000000003</v>
      </c>
      <c r="BJ211" s="525">
        <v>49.286000000000001</v>
      </c>
      <c r="BK211" s="525">
        <v>49.96</v>
      </c>
      <c r="BL211" s="525">
        <v>47.798999999999999</v>
      </c>
      <c r="BM211" s="525">
        <v>45.94</v>
      </c>
      <c r="BN211" s="525">
        <v>47.276000000000003</v>
      </c>
      <c r="BO211" s="525">
        <v>49.152000000000001</v>
      </c>
      <c r="BP211" s="525">
        <v>49.96</v>
      </c>
      <c r="BQ211" s="525">
        <v>46.098999999999997</v>
      </c>
      <c r="BR211" s="525">
        <v>13.449</v>
      </c>
      <c r="BS211" s="525">
        <v>0</v>
      </c>
      <c r="BT211" s="525">
        <v>0</v>
      </c>
      <c r="BU211" s="525">
        <v>0</v>
      </c>
      <c r="BV211" s="525">
        <v>0</v>
      </c>
      <c r="BW211" s="525">
        <v>0</v>
      </c>
      <c r="BX211" s="525">
        <v>0</v>
      </c>
      <c r="BY211" s="525">
        <v>18.322916666666668</v>
      </c>
      <c r="BZ211"/>
      <c r="CB211" s="604">
        <v>18</v>
      </c>
      <c r="CC211" s="605">
        <v>0.98191823899371067</v>
      </c>
      <c r="CD211" s="605">
        <v>0.85778793238993711</v>
      </c>
      <c r="CE211" s="605">
        <v>0.64697720125786173</v>
      </c>
      <c r="CF211" s="605">
        <v>0.41456367924528303</v>
      </c>
      <c r="CG211" s="605">
        <v>0.11752161949685533</v>
      </c>
      <c r="CH211" s="605">
        <v>9.9941037735849045E-2</v>
      </c>
      <c r="CI211" s="605">
        <v>0.21651926100628929</v>
      </c>
      <c r="CJ211" s="605">
        <v>0.2255070754716981</v>
      </c>
      <c r="CK211" s="605">
        <v>0.48701218553459114</v>
      </c>
      <c r="CL211" s="605">
        <v>0.79387775157232698</v>
      </c>
      <c r="CM211" s="605">
        <v>0.89583333333333326</v>
      </c>
      <c r="CN211" s="605">
        <v>0.95781839622641507</v>
      </c>
      <c r="CO211" s="605">
        <v>0.55717037826560234</v>
      </c>
    </row>
    <row r="212" spans="52:93">
      <c r="AZ212" s="518">
        <v>41482</v>
      </c>
      <c r="BA212" s="525">
        <v>0</v>
      </c>
      <c r="BB212" s="525">
        <v>0</v>
      </c>
      <c r="BC212" s="525">
        <v>0</v>
      </c>
      <c r="BD212" s="525">
        <v>0</v>
      </c>
      <c r="BE212" s="525">
        <v>0</v>
      </c>
      <c r="BF212" s="525">
        <v>0</v>
      </c>
      <c r="BG212" s="525">
        <v>0</v>
      </c>
      <c r="BH212" s="525">
        <v>3.6960000000000002</v>
      </c>
      <c r="BI212" s="525">
        <v>38.338999999999999</v>
      </c>
      <c r="BJ212" s="525">
        <v>49.96</v>
      </c>
      <c r="BK212" s="525">
        <v>49.96</v>
      </c>
      <c r="BL212" s="525">
        <v>48.451999999999998</v>
      </c>
      <c r="BM212" s="525">
        <v>46.622</v>
      </c>
      <c r="BN212" s="525">
        <v>47.725999999999999</v>
      </c>
      <c r="BO212" s="525">
        <v>49.96</v>
      </c>
      <c r="BP212" s="525">
        <v>49.96</v>
      </c>
      <c r="BQ212" s="525">
        <v>46.581000000000003</v>
      </c>
      <c r="BR212" s="525">
        <v>13.952999999999999</v>
      </c>
      <c r="BS212" s="525">
        <v>0</v>
      </c>
      <c r="BT212" s="525">
        <v>0</v>
      </c>
      <c r="BU212" s="525">
        <v>0</v>
      </c>
      <c r="BV212" s="525">
        <v>0</v>
      </c>
      <c r="BW212" s="525">
        <v>0</v>
      </c>
      <c r="BX212" s="525">
        <v>0</v>
      </c>
      <c r="BY212" s="525">
        <v>18.550374999999999</v>
      </c>
      <c r="BZ212"/>
      <c r="CB212" s="604">
        <v>19</v>
      </c>
      <c r="CC212" s="605">
        <v>0.56357114779874218</v>
      </c>
      <c r="CD212" s="605">
        <v>0.37036163522012577</v>
      </c>
      <c r="CE212" s="605">
        <v>9.0735062893081767E-2</v>
      </c>
      <c r="CF212" s="605">
        <v>3.2900943396226411E-3</v>
      </c>
      <c r="CG212" s="605">
        <v>0</v>
      </c>
      <c r="CH212" s="605">
        <v>0</v>
      </c>
      <c r="CI212" s="605">
        <v>0</v>
      </c>
      <c r="CJ212" s="605">
        <v>0</v>
      </c>
      <c r="CK212" s="605">
        <v>1.9151336477987418E-2</v>
      </c>
      <c r="CL212" s="605">
        <v>8.2380110062893072E-2</v>
      </c>
      <c r="CM212" s="605">
        <v>0.21587067610062891</v>
      </c>
      <c r="CN212" s="605">
        <v>0.42881682389937109</v>
      </c>
      <c r="CO212" s="605">
        <v>0.14683482250846638</v>
      </c>
    </row>
    <row r="213" spans="52:93">
      <c r="AZ213" s="518">
        <v>41483</v>
      </c>
      <c r="BA213" s="525">
        <v>0</v>
      </c>
      <c r="BB213" s="525">
        <v>0</v>
      </c>
      <c r="BC213" s="525">
        <v>0</v>
      </c>
      <c r="BD213" s="525">
        <v>0</v>
      </c>
      <c r="BE213" s="525">
        <v>0</v>
      </c>
      <c r="BF213" s="525">
        <v>0</v>
      </c>
      <c r="BG213" s="525">
        <v>0</v>
      </c>
      <c r="BH213" s="525">
        <v>3.7759999999999998</v>
      </c>
      <c r="BI213" s="525">
        <v>38.167999999999999</v>
      </c>
      <c r="BJ213" s="525">
        <v>49.220999999999997</v>
      </c>
      <c r="BK213" s="525">
        <v>49.96</v>
      </c>
      <c r="BL213" s="525">
        <v>47.802</v>
      </c>
      <c r="BM213" s="525">
        <v>46.255000000000003</v>
      </c>
      <c r="BN213" s="525">
        <v>46.901000000000003</v>
      </c>
      <c r="BO213" s="525">
        <v>48.643999999999998</v>
      </c>
      <c r="BP213" s="525">
        <v>49.96</v>
      </c>
      <c r="BQ213" s="525">
        <v>45.326000000000001</v>
      </c>
      <c r="BR213" s="525">
        <v>14.115</v>
      </c>
      <c r="BS213" s="525">
        <v>0</v>
      </c>
      <c r="BT213" s="525">
        <v>0</v>
      </c>
      <c r="BU213" s="525">
        <v>0</v>
      </c>
      <c r="BV213" s="525">
        <v>0</v>
      </c>
      <c r="BW213" s="525">
        <v>0</v>
      </c>
      <c r="BX213" s="525">
        <v>0</v>
      </c>
      <c r="BY213" s="525">
        <v>18.338666666666665</v>
      </c>
      <c r="BZ213"/>
      <c r="CB213" s="604">
        <v>20</v>
      </c>
      <c r="CC213" s="605">
        <v>2.1424921383647797E-2</v>
      </c>
      <c r="CD213" s="605">
        <v>2.5732114779874215E-3</v>
      </c>
      <c r="CE213" s="605">
        <v>0</v>
      </c>
      <c r="CF213" s="605">
        <v>0</v>
      </c>
      <c r="CG213" s="605">
        <v>0</v>
      </c>
      <c r="CH213" s="605">
        <v>0</v>
      </c>
      <c r="CI213" s="605">
        <v>0</v>
      </c>
      <c r="CJ213" s="605">
        <v>0</v>
      </c>
      <c r="CK213" s="605">
        <v>0</v>
      </c>
      <c r="CL213" s="605">
        <v>0</v>
      </c>
      <c r="CM213" s="605">
        <v>0</v>
      </c>
      <c r="CN213" s="605">
        <v>5.1873820754716974E-3</v>
      </c>
      <c r="CO213" s="605">
        <v>2.3447969581519108E-3</v>
      </c>
    </row>
    <row r="214" spans="52:93">
      <c r="AZ214" s="518">
        <v>41484</v>
      </c>
      <c r="BA214" s="525">
        <v>0</v>
      </c>
      <c r="BB214" s="525">
        <v>0</v>
      </c>
      <c r="BC214" s="525">
        <v>0</v>
      </c>
      <c r="BD214" s="525">
        <v>0</v>
      </c>
      <c r="BE214" s="525">
        <v>0</v>
      </c>
      <c r="BF214" s="525">
        <v>0</v>
      </c>
      <c r="BG214" s="525">
        <v>0</v>
      </c>
      <c r="BH214" s="525">
        <v>0</v>
      </c>
      <c r="BI214" s="525">
        <v>1.679</v>
      </c>
      <c r="BJ214" s="525">
        <v>4.5540000000000003</v>
      </c>
      <c r="BK214" s="525">
        <v>5.7380000000000004</v>
      </c>
      <c r="BL214" s="525">
        <v>5.6639999999999997</v>
      </c>
      <c r="BM214" s="525">
        <v>6.0990000000000002</v>
      </c>
      <c r="BN214" s="525">
        <v>14.481999999999999</v>
      </c>
      <c r="BO214" s="525">
        <v>18.66</v>
      </c>
      <c r="BP214" s="525">
        <v>20.652000000000001</v>
      </c>
      <c r="BQ214" s="525">
        <v>10.712999999999999</v>
      </c>
      <c r="BR214" s="525">
        <v>3.7010000000000001</v>
      </c>
      <c r="BS214" s="525">
        <v>0</v>
      </c>
      <c r="BT214" s="525">
        <v>0</v>
      </c>
      <c r="BU214" s="525">
        <v>0</v>
      </c>
      <c r="BV214" s="525">
        <v>0</v>
      </c>
      <c r="BW214" s="525">
        <v>0</v>
      </c>
      <c r="BX214" s="525">
        <v>0</v>
      </c>
      <c r="BY214" s="525">
        <v>3.8309166666666656</v>
      </c>
      <c r="BZ214"/>
      <c r="CB214" s="604">
        <v>21</v>
      </c>
      <c r="CC214" s="605">
        <v>0</v>
      </c>
      <c r="CD214" s="605">
        <v>0</v>
      </c>
      <c r="CE214" s="605">
        <v>0</v>
      </c>
      <c r="CF214" s="605">
        <v>0</v>
      </c>
      <c r="CG214" s="605">
        <v>0</v>
      </c>
      <c r="CH214" s="605">
        <v>0</v>
      </c>
      <c r="CI214" s="605">
        <v>0</v>
      </c>
      <c r="CJ214" s="605">
        <v>0</v>
      </c>
      <c r="CK214" s="605">
        <v>0</v>
      </c>
      <c r="CL214" s="605">
        <v>0</v>
      </c>
      <c r="CM214" s="605">
        <v>0</v>
      </c>
      <c r="CN214" s="605">
        <v>0</v>
      </c>
      <c r="CO214" s="605">
        <v>0</v>
      </c>
    </row>
    <row r="215" spans="52:93">
      <c r="AZ215" s="518">
        <v>41485</v>
      </c>
      <c r="BA215" s="525">
        <v>0</v>
      </c>
      <c r="BB215" s="525">
        <v>0</v>
      </c>
      <c r="BC215" s="525">
        <v>0</v>
      </c>
      <c r="BD215" s="525">
        <v>0</v>
      </c>
      <c r="BE215" s="525">
        <v>0</v>
      </c>
      <c r="BF215" s="525">
        <v>0</v>
      </c>
      <c r="BG215" s="525">
        <v>0</v>
      </c>
      <c r="BH215" s="525">
        <v>2.5</v>
      </c>
      <c r="BI215" s="525">
        <v>24.832999999999998</v>
      </c>
      <c r="BJ215" s="525">
        <v>33.366999999999997</v>
      </c>
      <c r="BK215" s="525">
        <v>35.731000000000002</v>
      </c>
      <c r="BL215" s="525">
        <v>36.115000000000002</v>
      </c>
      <c r="BM215" s="525">
        <v>35.345999999999997</v>
      </c>
      <c r="BN215" s="525">
        <v>37.375999999999998</v>
      </c>
      <c r="BO215" s="525">
        <v>39.014000000000003</v>
      </c>
      <c r="BP215" s="525">
        <v>36.491999999999997</v>
      </c>
      <c r="BQ215" s="525">
        <v>32.673000000000002</v>
      </c>
      <c r="BR215" s="525">
        <v>10.484</v>
      </c>
      <c r="BS215" s="525">
        <v>0</v>
      </c>
      <c r="BT215" s="525">
        <v>0</v>
      </c>
      <c r="BU215" s="525">
        <v>0</v>
      </c>
      <c r="BV215" s="525">
        <v>0</v>
      </c>
      <c r="BW215" s="525">
        <v>0</v>
      </c>
      <c r="BX215" s="525">
        <v>0</v>
      </c>
      <c r="BY215" s="525">
        <v>13.497124999999999</v>
      </c>
      <c r="BZ215"/>
      <c r="CB215" s="604">
        <v>22</v>
      </c>
      <c r="CC215" s="605">
        <v>0</v>
      </c>
      <c r="CD215" s="605">
        <v>0</v>
      </c>
      <c r="CE215" s="605">
        <v>0</v>
      </c>
      <c r="CF215" s="605">
        <v>0</v>
      </c>
      <c r="CG215" s="605">
        <v>0</v>
      </c>
      <c r="CH215" s="605">
        <v>0</v>
      </c>
      <c r="CI215" s="605">
        <v>0</v>
      </c>
      <c r="CJ215" s="605">
        <v>0</v>
      </c>
      <c r="CK215" s="605">
        <v>0</v>
      </c>
      <c r="CL215" s="605">
        <v>0</v>
      </c>
      <c r="CM215" s="605">
        <v>0</v>
      </c>
      <c r="CN215" s="605">
        <v>0</v>
      </c>
      <c r="CO215" s="605">
        <v>0</v>
      </c>
    </row>
    <row r="216" spans="52:93">
      <c r="AZ216" s="518">
        <v>41486</v>
      </c>
      <c r="BA216" s="525">
        <v>0</v>
      </c>
      <c r="BB216" s="525">
        <v>0</v>
      </c>
      <c r="BC216" s="525">
        <v>0</v>
      </c>
      <c r="BD216" s="525">
        <v>0</v>
      </c>
      <c r="BE216" s="525">
        <v>0</v>
      </c>
      <c r="BF216" s="525">
        <v>0</v>
      </c>
      <c r="BG216" s="525">
        <v>0</v>
      </c>
      <c r="BH216" s="525">
        <v>0.12330000000000001</v>
      </c>
      <c r="BI216" s="525">
        <v>4.4329999999999998</v>
      </c>
      <c r="BJ216" s="525">
        <v>9.2959999999999994</v>
      </c>
      <c r="BK216" s="525">
        <v>16.52</v>
      </c>
      <c r="BL216" s="525">
        <v>21.408000000000001</v>
      </c>
      <c r="BM216" s="525">
        <v>19.207999999999998</v>
      </c>
      <c r="BN216" s="525">
        <v>34.584000000000003</v>
      </c>
      <c r="BO216" s="525">
        <v>34.590000000000003</v>
      </c>
      <c r="BP216" s="525">
        <v>36.968000000000004</v>
      </c>
      <c r="BQ216" s="525">
        <v>38.442999999999998</v>
      </c>
      <c r="BR216" s="525">
        <v>13.372</v>
      </c>
      <c r="BS216" s="525">
        <v>0</v>
      </c>
      <c r="BT216" s="525">
        <v>0</v>
      </c>
      <c r="BU216" s="525">
        <v>0</v>
      </c>
      <c r="BV216" s="525">
        <v>0</v>
      </c>
      <c r="BW216" s="525">
        <v>0</v>
      </c>
      <c r="BX216" s="525">
        <v>0</v>
      </c>
      <c r="BY216" s="525">
        <v>9.5393875000000019</v>
      </c>
      <c r="BZ216"/>
      <c r="CB216" s="604">
        <v>23</v>
      </c>
      <c r="CC216" s="605">
        <v>0</v>
      </c>
      <c r="CD216" s="605">
        <v>0</v>
      </c>
      <c r="CE216" s="605">
        <v>0</v>
      </c>
      <c r="CF216" s="605">
        <v>0</v>
      </c>
      <c r="CG216" s="605">
        <v>0</v>
      </c>
      <c r="CH216" s="605">
        <v>0</v>
      </c>
      <c r="CI216" s="605">
        <v>0</v>
      </c>
      <c r="CJ216" s="605">
        <v>0</v>
      </c>
      <c r="CK216" s="605">
        <v>0</v>
      </c>
      <c r="CL216" s="605">
        <v>0</v>
      </c>
      <c r="CM216" s="605">
        <v>0</v>
      </c>
      <c r="CN216" s="605">
        <v>0</v>
      </c>
      <c r="CO216" s="605">
        <v>0</v>
      </c>
    </row>
    <row r="217" spans="52:93">
      <c r="AZ217" s="518">
        <v>41487</v>
      </c>
      <c r="BA217" s="525">
        <v>0</v>
      </c>
      <c r="BB217" s="525">
        <v>0</v>
      </c>
      <c r="BC217" s="525">
        <v>0</v>
      </c>
      <c r="BD217" s="525">
        <v>0</v>
      </c>
      <c r="BE217" s="525">
        <v>0</v>
      </c>
      <c r="BF217" s="525">
        <v>0</v>
      </c>
      <c r="BG217" s="525">
        <v>0</v>
      </c>
      <c r="BH217" s="525">
        <v>3.8490000000000002</v>
      </c>
      <c r="BI217" s="525">
        <v>33.823</v>
      </c>
      <c r="BJ217" s="525">
        <v>48.783999999999999</v>
      </c>
      <c r="BK217" s="525">
        <v>49.96</v>
      </c>
      <c r="BL217" s="525">
        <v>47.426000000000002</v>
      </c>
      <c r="BM217" s="525">
        <v>46.279000000000003</v>
      </c>
      <c r="BN217" s="525">
        <v>47.972999999999999</v>
      </c>
      <c r="BO217" s="525">
        <v>49.96</v>
      </c>
      <c r="BP217" s="525">
        <v>49.96</v>
      </c>
      <c r="BQ217" s="525">
        <v>46.545999999999999</v>
      </c>
      <c r="BR217" s="525">
        <v>15.571999999999999</v>
      </c>
      <c r="BS217" s="525">
        <v>0</v>
      </c>
      <c r="BT217" s="525">
        <v>0</v>
      </c>
      <c r="BU217" s="525">
        <v>0</v>
      </c>
      <c r="BV217" s="525">
        <v>0</v>
      </c>
      <c r="BW217" s="525">
        <v>0</v>
      </c>
      <c r="BX217" s="525">
        <v>0</v>
      </c>
      <c r="BY217" s="525">
        <v>18.33883333333333</v>
      </c>
      <c r="BZ217"/>
      <c r="CB217" s="604">
        <v>24</v>
      </c>
      <c r="CC217" s="605">
        <v>0</v>
      </c>
      <c r="CD217" s="605">
        <v>0</v>
      </c>
      <c r="CE217" s="605">
        <v>0</v>
      </c>
      <c r="CF217" s="605">
        <v>0</v>
      </c>
      <c r="CG217" s="605">
        <v>0</v>
      </c>
      <c r="CH217" s="605">
        <v>0</v>
      </c>
      <c r="CI217" s="605">
        <v>0</v>
      </c>
      <c r="CJ217" s="605">
        <v>0</v>
      </c>
      <c r="CK217" s="605">
        <v>0</v>
      </c>
      <c r="CL217" s="605">
        <v>0</v>
      </c>
      <c r="CM217" s="605">
        <v>0</v>
      </c>
      <c r="CN217" s="605">
        <v>0</v>
      </c>
      <c r="CO217" s="605">
        <v>0</v>
      </c>
    </row>
    <row r="218" spans="52:93">
      <c r="AZ218" s="518">
        <v>41488</v>
      </c>
      <c r="BA218" s="525">
        <v>0</v>
      </c>
      <c r="BB218" s="525">
        <v>0</v>
      </c>
      <c r="BC218" s="525">
        <v>0</v>
      </c>
      <c r="BD218" s="525">
        <v>0</v>
      </c>
      <c r="BE218" s="525">
        <v>0</v>
      </c>
      <c r="BF218" s="525">
        <v>0</v>
      </c>
      <c r="BG218" s="525">
        <v>0</v>
      </c>
      <c r="BH218" s="525">
        <v>4.7729999999999997</v>
      </c>
      <c r="BI218" s="525">
        <v>40.192</v>
      </c>
      <c r="BJ218" s="525">
        <v>49.941000000000003</v>
      </c>
      <c r="BK218" s="525">
        <v>49.96</v>
      </c>
      <c r="BL218" s="525">
        <v>48.716999999999999</v>
      </c>
      <c r="BM218" s="525">
        <v>47.317999999999998</v>
      </c>
      <c r="BN218" s="525">
        <v>46.639000000000003</v>
      </c>
      <c r="BO218" s="525">
        <v>44.777999999999999</v>
      </c>
      <c r="BP218" s="525">
        <v>43.481000000000002</v>
      </c>
      <c r="BQ218" s="525">
        <v>37.805</v>
      </c>
      <c r="BR218" s="525">
        <v>13.685</v>
      </c>
      <c r="BS218" s="525">
        <v>0</v>
      </c>
      <c r="BT218" s="525">
        <v>0</v>
      </c>
      <c r="BU218" s="525">
        <v>0</v>
      </c>
      <c r="BV218" s="525">
        <v>0</v>
      </c>
      <c r="BW218" s="525">
        <v>0</v>
      </c>
      <c r="BX218" s="525">
        <v>0</v>
      </c>
      <c r="BY218" s="525">
        <v>17.803708333333336</v>
      </c>
      <c r="BZ218"/>
      <c r="CB218" s="604" t="s">
        <v>395</v>
      </c>
      <c r="CC218" s="605">
        <v>0.47926993252096478</v>
      </c>
      <c r="CD218" s="605">
        <v>0.43868471157625799</v>
      </c>
      <c r="CE218" s="605">
        <v>0.36345250262054513</v>
      </c>
      <c r="CF218" s="605">
        <v>0.39025783706760997</v>
      </c>
      <c r="CG218" s="605">
        <v>0.22885220125786163</v>
      </c>
      <c r="CH218" s="605">
        <v>0.23788019195492657</v>
      </c>
      <c r="CI218" s="605">
        <v>0.31099633942610067</v>
      </c>
      <c r="CJ218" s="605">
        <v>0.21985026041666664</v>
      </c>
      <c r="CK218" s="605">
        <v>0.40533292387316583</v>
      </c>
      <c r="CL218" s="605">
        <v>0.4441778858752623</v>
      </c>
      <c r="CM218" s="605">
        <v>0.47426806947720146</v>
      </c>
      <c r="CN218" s="605">
        <v>0.48493933601939249</v>
      </c>
      <c r="CO218" s="605">
        <v>0.37314334082330503</v>
      </c>
    </row>
    <row r="219" spans="52:93">
      <c r="AZ219" s="518">
        <v>41489</v>
      </c>
      <c r="BA219" s="525">
        <v>0</v>
      </c>
      <c r="BB219" s="525">
        <v>0</v>
      </c>
      <c r="BC219" s="525">
        <v>0</v>
      </c>
      <c r="BD219" s="525">
        <v>0</v>
      </c>
      <c r="BE219" s="525">
        <v>0</v>
      </c>
      <c r="BF219" s="525">
        <v>0</v>
      </c>
      <c r="BG219" s="525">
        <v>0</v>
      </c>
      <c r="BH219" s="525">
        <v>0</v>
      </c>
      <c r="BI219" s="525">
        <v>0.67310000000000003</v>
      </c>
      <c r="BJ219" s="525">
        <v>3.6379999999999999</v>
      </c>
      <c r="BK219" s="525">
        <v>8.0169999999999995</v>
      </c>
      <c r="BL219" s="525">
        <v>9.7040000000000006</v>
      </c>
      <c r="BM219" s="525">
        <v>16.789000000000001</v>
      </c>
      <c r="BN219" s="525">
        <v>23.541</v>
      </c>
      <c r="BO219" s="525">
        <v>21.556000000000001</v>
      </c>
      <c r="BP219" s="525">
        <v>16.927</v>
      </c>
      <c r="BQ219" s="525">
        <v>11.978</v>
      </c>
      <c r="BR219" s="525">
        <v>4.516</v>
      </c>
      <c r="BS219" s="525">
        <v>0</v>
      </c>
      <c r="BT219" s="525">
        <v>0</v>
      </c>
      <c r="BU219" s="525">
        <v>0</v>
      </c>
      <c r="BV219" s="525">
        <v>0</v>
      </c>
      <c r="BW219" s="525">
        <v>0</v>
      </c>
      <c r="BX219" s="525">
        <v>0</v>
      </c>
      <c r="BY219" s="525">
        <v>4.8891291666666667</v>
      </c>
      <c r="BZ219"/>
    </row>
    <row r="220" spans="52:93">
      <c r="AZ220" s="518">
        <v>41490</v>
      </c>
      <c r="BA220" s="525">
        <v>0</v>
      </c>
      <c r="BB220" s="525">
        <v>0</v>
      </c>
      <c r="BC220" s="525">
        <v>0</v>
      </c>
      <c r="BD220" s="525">
        <v>0</v>
      </c>
      <c r="BE220" s="525">
        <v>0</v>
      </c>
      <c r="BF220" s="525">
        <v>0</v>
      </c>
      <c r="BG220" s="525">
        <v>0</v>
      </c>
      <c r="BH220" s="525">
        <v>0</v>
      </c>
      <c r="BI220" s="525">
        <v>0.94899999999999995</v>
      </c>
      <c r="BJ220" s="525">
        <v>2.0259999999999998</v>
      </c>
      <c r="BK220" s="525">
        <v>3.0990000000000002</v>
      </c>
      <c r="BL220" s="525">
        <v>4.2320000000000002</v>
      </c>
      <c r="BM220" s="525">
        <v>7.694</v>
      </c>
      <c r="BN220" s="525">
        <v>7.5250000000000004</v>
      </c>
      <c r="BO220" s="525">
        <v>4.734</v>
      </c>
      <c r="BP220" s="525">
        <v>3.65</v>
      </c>
      <c r="BQ220" s="525">
        <v>3.32</v>
      </c>
      <c r="BR220" s="525">
        <v>0.85940000000000005</v>
      </c>
      <c r="BS220" s="525">
        <v>0</v>
      </c>
      <c r="BT220" s="525">
        <v>0</v>
      </c>
      <c r="BU220" s="525">
        <v>0</v>
      </c>
      <c r="BV220" s="525">
        <v>0</v>
      </c>
      <c r="BW220" s="525">
        <v>0</v>
      </c>
      <c r="BX220" s="525">
        <v>0</v>
      </c>
      <c r="BY220" s="525">
        <v>1.5870166666666667</v>
      </c>
      <c r="BZ220"/>
    </row>
    <row r="221" spans="52:93">
      <c r="AZ221" s="518">
        <v>41491</v>
      </c>
      <c r="BA221" s="525">
        <v>0</v>
      </c>
      <c r="BB221" s="525">
        <v>0</v>
      </c>
      <c r="BC221" s="525">
        <v>0</v>
      </c>
      <c r="BD221" s="525">
        <v>0</v>
      </c>
      <c r="BE221" s="525">
        <v>0</v>
      </c>
      <c r="BF221" s="525">
        <v>0</v>
      </c>
      <c r="BG221" s="525">
        <v>0</v>
      </c>
      <c r="BH221" s="525">
        <v>3.4489999999999998</v>
      </c>
      <c r="BI221" s="525">
        <v>25.7</v>
      </c>
      <c r="BJ221" s="525">
        <v>36.311999999999998</v>
      </c>
      <c r="BK221" s="525">
        <v>41.3</v>
      </c>
      <c r="BL221" s="525">
        <v>44.061999999999998</v>
      </c>
      <c r="BM221" s="525">
        <v>47.078000000000003</v>
      </c>
      <c r="BN221" s="525">
        <v>48.73</v>
      </c>
      <c r="BO221" s="525">
        <v>48.488999999999997</v>
      </c>
      <c r="BP221" s="525">
        <v>49.96</v>
      </c>
      <c r="BQ221" s="525">
        <v>41.433999999999997</v>
      </c>
      <c r="BR221" s="525">
        <v>6.34</v>
      </c>
      <c r="BS221" s="525">
        <v>0</v>
      </c>
      <c r="BT221" s="525">
        <v>0</v>
      </c>
      <c r="BU221" s="525">
        <v>0</v>
      </c>
      <c r="BV221" s="525">
        <v>0</v>
      </c>
      <c r="BW221" s="525">
        <v>0</v>
      </c>
      <c r="BX221" s="525">
        <v>0</v>
      </c>
      <c r="BY221" s="525">
        <v>16.36891666666666</v>
      </c>
      <c r="BZ221"/>
    </row>
    <row r="222" spans="52:93">
      <c r="AZ222" s="518">
        <v>41492</v>
      </c>
      <c r="BA222" s="525">
        <v>0</v>
      </c>
      <c r="BB222" s="525">
        <v>0</v>
      </c>
      <c r="BC222" s="525">
        <v>0</v>
      </c>
      <c r="BD222" s="525">
        <v>0</v>
      </c>
      <c r="BE222" s="525">
        <v>0</v>
      </c>
      <c r="BF222" s="525">
        <v>0</v>
      </c>
      <c r="BG222" s="525">
        <v>0</v>
      </c>
      <c r="BH222" s="525">
        <v>3.6789999999999998</v>
      </c>
      <c r="BI222" s="525">
        <v>30.651</v>
      </c>
      <c r="BJ222" s="525">
        <v>35.520000000000003</v>
      </c>
      <c r="BK222" s="525">
        <v>40.984000000000002</v>
      </c>
      <c r="BL222" s="525">
        <v>37.965000000000003</v>
      </c>
      <c r="BM222" s="525">
        <v>35.899000000000001</v>
      </c>
      <c r="BN222" s="525">
        <v>35.789000000000001</v>
      </c>
      <c r="BO222" s="525">
        <v>36.786000000000001</v>
      </c>
      <c r="BP222" s="525">
        <v>37.195999999999998</v>
      </c>
      <c r="BQ222" s="525">
        <v>33.771999999999998</v>
      </c>
      <c r="BR222" s="525">
        <v>12.771000000000001</v>
      </c>
      <c r="BS222" s="525">
        <v>0</v>
      </c>
      <c r="BT222" s="525">
        <v>0</v>
      </c>
      <c r="BU222" s="525">
        <v>0</v>
      </c>
      <c r="BV222" s="525">
        <v>0</v>
      </c>
      <c r="BW222" s="525">
        <v>0</v>
      </c>
      <c r="BX222" s="525">
        <v>0</v>
      </c>
      <c r="BY222" s="525">
        <v>14.208833333333336</v>
      </c>
      <c r="BZ222"/>
    </row>
    <row r="223" spans="52:93">
      <c r="AZ223" s="518">
        <v>41493</v>
      </c>
      <c r="BA223" s="525">
        <v>0</v>
      </c>
      <c r="BB223" s="525">
        <v>0</v>
      </c>
      <c r="BC223" s="525">
        <v>0</v>
      </c>
      <c r="BD223" s="525">
        <v>0</v>
      </c>
      <c r="BE223" s="525">
        <v>0</v>
      </c>
      <c r="BF223" s="525">
        <v>0</v>
      </c>
      <c r="BG223" s="525">
        <v>0</v>
      </c>
      <c r="BH223" s="525">
        <v>5.3470000000000004</v>
      </c>
      <c r="BI223" s="525">
        <v>39.465000000000003</v>
      </c>
      <c r="BJ223" s="525">
        <v>46.28</v>
      </c>
      <c r="BK223" s="525">
        <v>45.308999999999997</v>
      </c>
      <c r="BL223" s="525">
        <v>45.154000000000003</v>
      </c>
      <c r="BM223" s="525">
        <v>45.648000000000003</v>
      </c>
      <c r="BN223" s="525">
        <v>46.185000000000002</v>
      </c>
      <c r="BO223" s="525">
        <v>46.941000000000003</v>
      </c>
      <c r="BP223" s="525">
        <v>47.219000000000001</v>
      </c>
      <c r="BQ223" s="525">
        <v>42.918999999999997</v>
      </c>
      <c r="BR223" s="525">
        <v>16.783000000000001</v>
      </c>
      <c r="BS223" s="525">
        <v>0</v>
      </c>
      <c r="BT223" s="525">
        <v>0</v>
      </c>
      <c r="BU223" s="525">
        <v>0</v>
      </c>
      <c r="BV223" s="525">
        <v>0</v>
      </c>
      <c r="BW223" s="525">
        <v>0</v>
      </c>
      <c r="BX223" s="525">
        <v>0</v>
      </c>
      <c r="BY223" s="525">
        <v>17.802083333333336</v>
      </c>
      <c r="BZ223"/>
    </row>
    <row r="224" spans="52:93">
      <c r="AZ224" s="518">
        <v>41494</v>
      </c>
      <c r="BA224" s="525">
        <v>0</v>
      </c>
      <c r="BB224" s="525">
        <v>0</v>
      </c>
      <c r="BC224" s="525">
        <v>0</v>
      </c>
      <c r="BD224" s="525">
        <v>0</v>
      </c>
      <c r="BE224" s="525">
        <v>0</v>
      </c>
      <c r="BF224" s="525">
        <v>0</v>
      </c>
      <c r="BG224" s="525">
        <v>0</v>
      </c>
      <c r="BH224" s="525">
        <v>3.5369999999999999</v>
      </c>
      <c r="BI224" s="525">
        <v>25.634</v>
      </c>
      <c r="BJ224" s="525">
        <v>29.945</v>
      </c>
      <c r="BK224" s="525">
        <v>30.146000000000001</v>
      </c>
      <c r="BL224" s="525">
        <v>29.372</v>
      </c>
      <c r="BM224" s="525">
        <v>28.513000000000002</v>
      </c>
      <c r="BN224" s="525">
        <v>29.058</v>
      </c>
      <c r="BO224" s="525">
        <v>29.852</v>
      </c>
      <c r="BP224" s="525">
        <v>29.622</v>
      </c>
      <c r="BQ224" s="525">
        <v>27.298999999999999</v>
      </c>
      <c r="BR224" s="525">
        <v>9.8309999999999995</v>
      </c>
      <c r="BS224" s="525">
        <v>0</v>
      </c>
      <c r="BT224" s="525">
        <v>0</v>
      </c>
      <c r="BU224" s="525">
        <v>0</v>
      </c>
      <c r="BV224" s="525">
        <v>0</v>
      </c>
      <c r="BW224" s="525">
        <v>0</v>
      </c>
      <c r="BX224" s="525">
        <v>0</v>
      </c>
      <c r="BY224" s="525">
        <v>11.367041666666665</v>
      </c>
      <c r="BZ224"/>
    </row>
    <row r="225" spans="52:78">
      <c r="AZ225" s="518">
        <v>41495</v>
      </c>
      <c r="BA225" s="525">
        <v>0</v>
      </c>
      <c r="BB225" s="525">
        <v>0</v>
      </c>
      <c r="BC225" s="525">
        <v>0</v>
      </c>
      <c r="BD225" s="525">
        <v>0</v>
      </c>
      <c r="BE225" s="525">
        <v>0</v>
      </c>
      <c r="BF225" s="525">
        <v>0</v>
      </c>
      <c r="BG225" s="525">
        <v>0</v>
      </c>
      <c r="BH225" s="525">
        <v>6.056</v>
      </c>
      <c r="BI225" s="525">
        <v>42.212000000000003</v>
      </c>
      <c r="BJ225" s="525">
        <v>48.23</v>
      </c>
      <c r="BK225" s="525">
        <v>49.16</v>
      </c>
      <c r="BL225" s="525">
        <v>45.168999999999997</v>
      </c>
      <c r="BM225" s="525">
        <v>44.133000000000003</v>
      </c>
      <c r="BN225" s="525">
        <v>45.52</v>
      </c>
      <c r="BO225" s="525">
        <v>48.418999999999997</v>
      </c>
      <c r="BP225" s="525">
        <v>49.1</v>
      </c>
      <c r="BQ225" s="525">
        <v>43.35</v>
      </c>
      <c r="BR225" s="525">
        <v>13.21</v>
      </c>
      <c r="BS225" s="525">
        <v>0</v>
      </c>
      <c r="BT225" s="525">
        <v>0</v>
      </c>
      <c r="BU225" s="525">
        <v>0</v>
      </c>
      <c r="BV225" s="525">
        <v>0</v>
      </c>
      <c r="BW225" s="525">
        <v>0</v>
      </c>
      <c r="BX225" s="525">
        <v>0</v>
      </c>
      <c r="BY225" s="525">
        <v>18.106625000000001</v>
      </c>
      <c r="BZ225"/>
    </row>
    <row r="226" spans="52:78">
      <c r="AZ226" s="518">
        <v>41496</v>
      </c>
      <c r="BA226" s="525">
        <v>0</v>
      </c>
      <c r="BB226" s="525">
        <v>0</v>
      </c>
      <c r="BC226" s="525">
        <v>0</v>
      </c>
      <c r="BD226" s="525">
        <v>0</v>
      </c>
      <c r="BE226" s="525">
        <v>0</v>
      </c>
      <c r="BF226" s="525">
        <v>0</v>
      </c>
      <c r="BG226" s="525">
        <v>0</v>
      </c>
      <c r="BH226" s="525">
        <v>6.6929999999999996</v>
      </c>
      <c r="BI226" s="525">
        <v>42.709000000000003</v>
      </c>
      <c r="BJ226" s="525">
        <v>48.832999999999998</v>
      </c>
      <c r="BK226" s="525">
        <v>49.96</v>
      </c>
      <c r="BL226" s="525">
        <v>46.749000000000002</v>
      </c>
      <c r="BM226" s="525">
        <v>45.451000000000001</v>
      </c>
      <c r="BN226" s="525">
        <v>47.530999999999999</v>
      </c>
      <c r="BO226" s="525">
        <v>49.96</v>
      </c>
      <c r="BP226" s="525">
        <v>49.96</v>
      </c>
      <c r="BQ226" s="525">
        <v>47.170999999999999</v>
      </c>
      <c r="BR226" s="525">
        <v>16.446999999999999</v>
      </c>
      <c r="BS226" s="525">
        <v>0</v>
      </c>
      <c r="BT226" s="525">
        <v>0</v>
      </c>
      <c r="BU226" s="525">
        <v>0</v>
      </c>
      <c r="BV226" s="525">
        <v>0</v>
      </c>
      <c r="BW226" s="525">
        <v>0</v>
      </c>
      <c r="BX226" s="525">
        <v>0</v>
      </c>
      <c r="BY226" s="525">
        <v>18.810999999999996</v>
      </c>
      <c r="BZ226"/>
    </row>
    <row r="227" spans="52:78">
      <c r="AZ227" s="518">
        <v>41497</v>
      </c>
      <c r="BA227" s="525">
        <v>0</v>
      </c>
      <c r="BB227" s="525">
        <v>0</v>
      </c>
      <c r="BC227" s="525">
        <v>0</v>
      </c>
      <c r="BD227" s="525">
        <v>0</v>
      </c>
      <c r="BE227" s="525">
        <v>0</v>
      </c>
      <c r="BF227" s="525">
        <v>0</v>
      </c>
      <c r="BG227" s="525">
        <v>0</v>
      </c>
      <c r="BH227" s="525">
        <v>0</v>
      </c>
      <c r="BI227" s="525">
        <v>2.0510000000000002</v>
      </c>
      <c r="BJ227" s="525">
        <v>3.4430000000000001</v>
      </c>
      <c r="BK227" s="525">
        <v>3.9329999999999998</v>
      </c>
      <c r="BL227" s="525">
        <v>6.96</v>
      </c>
      <c r="BM227" s="525">
        <v>15.324999999999999</v>
      </c>
      <c r="BN227" s="525">
        <v>26.030999999999999</v>
      </c>
      <c r="BO227" s="525">
        <v>29.225000000000001</v>
      </c>
      <c r="BP227" s="525">
        <v>13.294</v>
      </c>
      <c r="BQ227" s="525">
        <v>3.552</v>
      </c>
      <c r="BR227" s="525">
        <v>0.4728</v>
      </c>
      <c r="BS227" s="525">
        <v>0</v>
      </c>
      <c r="BT227" s="525">
        <v>0</v>
      </c>
      <c r="BU227" s="525">
        <v>0</v>
      </c>
      <c r="BV227" s="525">
        <v>0</v>
      </c>
      <c r="BW227" s="525">
        <v>0</v>
      </c>
      <c r="BX227" s="525">
        <v>0</v>
      </c>
      <c r="BY227" s="525">
        <v>4.3452833333333336</v>
      </c>
      <c r="BZ227"/>
    </row>
    <row r="228" spans="52:78">
      <c r="AZ228" s="518">
        <v>41498</v>
      </c>
      <c r="BA228" s="525">
        <v>0</v>
      </c>
      <c r="BB228" s="525">
        <v>0</v>
      </c>
      <c r="BC228" s="525">
        <v>0</v>
      </c>
      <c r="BD228" s="525">
        <v>0</v>
      </c>
      <c r="BE228" s="525">
        <v>0</v>
      </c>
      <c r="BF228" s="525">
        <v>0</v>
      </c>
      <c r="BG228" s="525">
        <v>0</v>
      </c>
      <c r="BH228" s="525">
        <v>5.7809999999999997</v>
      </c>
      <c r="BI228" s="525">
        <v>35.109000000000002</v>
      </c>
      <c r="BJ228" s="525">
        <v>39.673000000000002</v>
      </c>
      <c r="BK228" s="525">
        <v>39.390999999999998</v>
      </c>
      <c r="BL228" s="525">
        <v>38.817</v>
      </c>
      <c r="BM228" s="525">
        <v>40.332999999999998</v>
      </c>
      <c r="BN228" s="525">
        <v>43.654000000000003</v>
      </c>
      <c r="BO228" s="525">
        <v>47.539000000000001</v>
      </c>
      <c r="BP228" s="525">
        <v>49.598999999999997</v>
      </c>
      <c r="BQ228" s="525">
        <v>46.143000000000001</v>
      </c>
      <c r="BR228" s="525">
        <v>17.766999999999999</v>
      </c>
      <c r="BS228" s="525">
        <v>0</v>
      </c>
      <c r="BT228" s="525">
        <v>0</v>
      </c>
      <c r="BU228" s="525">
        <v>0</v>
      </c>
      <c r="BV228" s="525">
        <v>0</v>
      </c>
      <c r="BW228" s="525">
        <v>0</v>
      </c>
      <c r="BX228" s="525">
        <v>0</v>
      </c>
      <c r="BY228" s="525">
        <v>16.82525</v>
      </c>
      <c r="BZ228"/>
    </row>
    <row r="229" spans="52:78">
      <c r="AZ229" s="518">
        <v>41499</v>
      </c>
      <c r="BA229" s="525">
        <v>0</v>
      </c>
      <c r="BB229" s="525">
        <v>0</v>
      </c>
      <c r="BC229" s="525">
        <v>0</v>
      </c>
      <c r="BD229" s="525">
        <v>0</v>
      </c>
      <c r="BE229" s="525">
        <v>0</v>
      </c>
      <c r="BF229" s="525">
        <v>0</v>
      </c>
      <c r="BG229" s="525">
        <v>0</v>
      </c>
      <c r="BH229" s="525">
        <v>8.4510000000000005</v>
      </c>
      <c r="BI229" s="525">
        <v>46.566000000000003</v>
      </c>
      <c r="BJ229" s="525">
        <v>49.96</v>
      </c>
      <c r="BK229" s="525">
        <v>49.96</v>
      </c>
      <c r="BL229" s="525">
        <v>48.061</v>
      </c>
      <c r="BM229" s="525">
        <v>47.645000000000003</v>
      </c>
      <c r="BN229" s="525">
        <v>42.082000000000001</v>
      </c>
      <c r="BO229" s="525">
        <v>43.082000000000001</v>
      </c>
      <c r="BP229" s="525">
        <v>49.756</v>
      </c>
      <c r="BQ229" s="525">
        <v>44.552</v>
      </c>
      <c r="BR229" s="525">
        <v>19.515999999999998</v>
      </c>
      <c r="BS229" s="525">
        <v>0</v>
      </c>
      <c r="BT229" s="525">
        <v>0</v>
      </c>
      <c r="BU229" s="525">
        <v>0</v>
      </c>
      <c r="BV229" s="525">
        <v>0</v>
      </c>
      <c r="BW229" s="525">
        <v>0</v>
      </c>
      <c r="BX229" s="525">
        <v>0</v>
      </c>
      <c r="BY229" s="525">
        <v>18.734625000000001</v>
      </c>
      <c r="BZ229"/>
    </row>
    <row r="230" spans="52:78">
      <c r="AZ230" s="518">
        <v>41500</v>
      </c>
      <c r="BA230" s="525">
        <v>0</v>
      </c>
      <c r="BB230" s="525">
        <v>0</v>
      </c>
      <c r="BC230" s="525">
        <v>0</v>
      </c>
      <c r="BD230" s="525">
        <v>0</v>
      </c>
      <c r="BE230" s="525">
        <v>0</v>
      </c>
      <c r="BF230" s="525">
        <v>0</v>
      </c>
      <c r="BG230" s="525">
        <v>0</v>
      </c>
      <c r="BH230" s="525">
        <v>8.4600000000000009</v>
      </c>
      <c r="BI230" s="525">
        <v>45.11</v>
      </c>
      <c r="BJ230" s="525">
        <v>49.96</v>
      </c>
      <c r="BK230" s="525">
        <v>48.723999999999997</v>
      </c>
      <c r="BL230" s="525">
        <v>45.558999999999997</v>
      </c>
      <c r="BM230" s="525">
        <v>46.475000000000001</v>
      </c>
      <c r="BN230" s="525">
        <v>47.84</v>
      </c>
      <c r="BO230" s="525">
        <v>47.972000000000001</v>
      </c>
      <c r="BP230" s="525">
        <v>47.984999999999999</v>
      </c>
      <c r="BQ230" s="525">
        <v>43.526000000000003</v>
      </c>
      <c r="BR230" s="525">
        <v>18.873000000000001</v>
      </c>
      <c r="BS230" s="525">
        <v>0</v>
      </c>
      <c r="BT230" s="525">
        <v>0</v>
      </c>
      <c r="BU230" s="525">
        <v>0</v>
      </c>
      <c r="BV230" s="525">
        <v>0</v>
      </c>
      <c r="BW230" s="525">
        <v>0</v>
      </c>
      <c r="BX230" s="525">
        <v>0</v>
      </c>
      <c r="BY230" s="525">
        <v>18.770166666666665</v>
      </c>
      <c r="BZ230"/>
    </row>
    <row r="231" spans="52:78">
      <c r="AZ231" s="518">
        <v>41501</v>
      </c>
      <c r="BA231" s="525">
        <v>0</v>
      </c>
      <c r="BB231" s="525">
        <v>0</v>
      </c>
      <c r="BC231" s="525">
        <v>0</v>
      </c>
      <c r="BD231" s="525">
        <v>0</v>
      </c>
      <c r="BE231" s="525">
        <v>0</v>
      </c>
      <c r="BF231" s="525">
        <v>0</v>
      </c>
      <c r="BG231" s="525">
        <v>0</v>
      </c>
      <c r="BH231" s="525">
        <v>6.0970000000000004</v>
      </c>
      <c r="BI231" s="525">
        <v>32.798999999999999</v>
      </c>
      <c r="BJ231" s="525">
        <v>38.079000000000001</v>
      </c>
      <c r="BK231" s="525">
        <v>43.697000000000003</v>
      </c>
      <c r="BL231" s="525">
        <v>46.744</v>
      </c>
      <c r="BM231" s="525">
        <v>47.292999999999999</v>
      </c>
      <c r="BN231" s="525">
        <v>49.65</v>
      </c>
      <c r="BO231" s="525">
        <v>49.96</v>
      </c>
      <c r="BP231" s="525">
        <v>49.96</v>
      </c>
      <c r="BQ231" s="525">
        <v>46.238999999999997</v>
      </c>
      <c r="BR231" s="525">
        <v>17.53</v>
      </c>
      <c r="BS231" s="525">
        <v>0</v>
      </c>
      <c r="BT231" s="525">
        <v>0</v>
      </c>
      <c r="BU231" s="525">
        <v>0</v>
      </c>
      <c r="BV231" s="525">
        <v>0</v>
      </c>
      <c r="BW231" s="525">
        <v>0</v>
      </c>
      <c r="BX231" s="525">
        <v>0</v>
      </c>
      <c r="BY231" s="525">
        <v>17.835333333333327</v>
      </c>
      <c r="BZ231"/>
    </row>
    <row r="232" spans="52:78">
      <c r="AZ232" s="518">
        <v>41502</v>
      </c>
      <c r="BA232" s="525">
        <v>0</v>
      </c>
      <c r="BB232" s="525">
        <v>0</v>
      </c>
      <c r="BC232" s="525">
        <v>0</v>
      </c>
      <c r="BD232" s="525">
        <v>0</v>
      </c>
      <c r="BE232" s="525">
        <v>0</v>
      </c>
      <c r="BF232" s="525">
        <v>0</v>
      </c>
      <c r="BG232" s="525">
        <v>0</v>
      </c>
      <c r="BH232" s="525">
        <v>9.6010000000000009</v>
      </c>
      <c r="BI232" s="525">
        <v>44.987000000000002</v>
      </c>
      <c r="BJ232" s="525">
        <v>49.96</v>
      </c>
      <c r="BK232" s="525">
        <v>49.96</v>
      </c>
      <c r="BL232" s="525">
        <v>49.96</v>
      </c>
      <c r="BM232" s="525">
        <v>49.521999999999998</v>
      </c>
      <c r="BN232" s="525">
        <v>49.616999999999997</v>
      </c>
      <c r="BO232" s="525">
        <v>49.96</v>
      </c>
      <c r="BP232" s="525">
        <v>49.96</v>
      </c>
      <c r="BQ232" s="525">
        <v>47.42</v>
      </c>
      <c r="BR232" s="525">
        <v>20.361000000000001</v>
      </c>
      <c r="BS232" s="525">
        <v>0</v>
      </c>
      <c r="BT232" s="525">
        <v>0</v>
      </c>
      <c r="BU232" s="525">
        <v>0</v>
      </c>
      <c r="BV232" s="525">
        <v>0</v>
      </c>
      <c r="BW232" s="525">
        <v>0</v>
      </c>
      <c r="BX232" s="525">
        <v>0</v>
      </c>
      <c r="BY232" s="525">
        <v>19.637833333333333</v>
      </c>
      <c r="BZ232"/>
    </row>
    <row r="233" spans="52:78">
      <c r="AZ233" s="518">
        <v>41503</v>
      </c>
      <c r="BA233" s="525">
        <v>0</v>
      </c>
      <c r="BB233" s="525">
        <v>0</v>
      </c>
      <c r="BC233" s="525">
        <v>0</v>
      </c>
      <c r="BD233" s="525">
        <v>0</v>
      </c>
      <c r="BE233" s="525">
        <v>0</v>
      </c>
      <c r="BF233" s="525">
        <v>0</v>
      </c>
      <c r="BG233" s="525">
        <v>0</v>
      </c>
      <c r="BH233" s="525">
        <v>9.3000000000000007</v>
      </c>
      <c r="BI233" s="525">
        <v>43.741</v>
      </c>
      <c r="BJ233" s="525">
        <v>49.96</v>
      </c>
      <c r="BK233" s="525">
        <v>49.851999999999997</v>
      </c>
      <c r="BL233" s="525">
        <v>47.584000000000003</v>
      </c>
      <c r="BM233" s="525">
        <v>41.83</v>
      </c>
      <c r="BN233" s="525">
        <v>39.93</v>
      </c>
      <c r="BO233" s="525">
        <v>41.878999999999998</v>
      </c>
      <c r="BP233" s="525">
        <v>44.737000000000002</v>
      </c>
      <c r="BQ233" s="525">
        <v>37.594999999999999</v>
      </c>
      <c r="BR233" s="525">
        <v>12.648</v>
      </c>
      <c r="BS233" s="525">
        <v>0</v>
      </c>
      <c r="BT233" s="525">
        <v>0</v>
      </c>
      <c r="BU233" s="525">
        <v>0</v>
      </c>
      <c r="BV233" s="525">
        <v>0</v>
      </c>
      <c r="BW233" s="525">
        <v>0</v>
      </c>
      <c r="BX233" s="525">
        <v>0</v>
      </c>
      <c r="BY233" s="525">
        <v>17.460666666666668</v>
      </c>
      <c r="BZ233"/>
    </row>
    <row r="234" spans="52:78">
      <c r="AZ234" s="518">
        <v>41504</v>
      </c>
      <c r="BA234" s="525">
        <v>0</v>
      </c>
      <c r="BB234" s="525">
        <v>0</v>
      </c>
      <c r="BC234" s="525">
        <v>0</v>
      </c>
      <c r="BD234" s="525">
        <v>0</v>
      </c>
      <c r="BE234" s="525">
        <v>0</v>
      </c>
      <c r="BF234" s="525">
        <v>0</v>
      </c>
      <c r="BG234" s="525">
        <v>0</v>
      </c>
      <c r="BH234" s="525">
        <v>7.3460000000000001</v>
      </c>
      <c r="BI234" s="525">
        <v>34.968000000000004</v>
      </c>
      <c r="BJ234" s="525">
        <v>40.43</v>
      </c>
      <c r="BK234" s="525">
        <v>49.96</v>
      </c>
      <c r="BL234" s="525">
        <v>49.96</v>
      </c>
      <c r="BM234" s="525">
        <v>49.96</v>
      </c>
      <c r="BN234" s="525">
        <v>49.96</v>
      </c>
      <c r="BO234" s="525">
        <v>49.96</v>
      </c>
      <c r="BP234" s="525">
        <v>49.96</v>
      </c>
      <c r="BQ234" s="525">
        <v>48.65</v>
      </c>
      <c r="BR234" s="525">
        <v>20.475000000000001</v>
      </c>
      <c r="BS234" s="525">
        <v>0</v>
      </c>
      <c r="BT234" s="525">
        <v>0</v>
      </c>
      <c r="BU234" s="525">
        <v>0</v>
      </c>
      <c r="BV234" s="525">
        <v>0</v>
      </c>
      <c r="BW234" s="525">
        <v>0</v>
      </c>
      <c r="BX234" s="525">
        <v>0</v>
      </c>
      <c r="BY234" s="525">
        <v>18.817874999999997</v>
      </c>
      <c r="BZ234"/>
    </row>
    <row r="235" spans="52:78">
      <c r="AZ235" s="518">
        <v>41505</v>
      </c>
      <c r="BA235" s="525">
        <v>0</v>
      </c>
      <c r="BB235" s="525">
        <v>0</v>
      </c>
      <c r="BC235" s="525">
        <v>0</v>
      </c>
      <c r="BD235" s="525">
        <v>0</v>
      </c>
      <c r="BE235" s="525">
        <v>0</v>
      </c>
      <c r="BF235" s="525">
        <v>0</v>
      </c>
      <c r="BG235" s="525">
        <v>0</v>
      </c>
      <c r="BH235" s="525">
        <v>10.509</v>
      </c>
      <c r="BI235" s="525">
        <v>46.073</v>
      </c>
      <c r="BJ235" s="525">
        <v>49.96</v>
      </c>
      <c r="BK235" s="525">
        <v>49.96</v>
      </c>
      <c r="BL235" s="525">
        <v>49.96</v>
      </c>
      <c r="BM235" s="525">
        <v>49.430999999999997</v>
      </c>
      <c r="BN235" s="525">
        <v>49.96</v>
      </c>
      <c r="BO235" s="525">
        <v>49.96</v>
      </c>
      <c r="BP235" s="525">
        <v>49.96</v>
      </c>
      <c r="BQ235" s="525">
        <v>49.576999999999998</v>
      </c>
      <c r="BR235" s="525">
        <v>21.890999999999998</v>
      </c>
      <c r="BS235" s="525">
        <v>0</v>
      </c>
      <c r="BT235" s="525">
        <v>0</v>
      </c>
      <c r="BU235" s="525">
        <v>0</v>
      </c>
      <c r="BV235" s="525">
        <v>0</v>
      </c>
      <c r="BW235" s="525">
        <v>0</v>
      </c>
      <c r="BX235" s="525">
        <v>0</v>
      </c>
      <c r="BY235" s="525">
        <v>19.885041666666666</v>
      </c>
      <c r="BZ235"/>
    </row>
    <row r="236" spans="52:78">
      <c r="AZ236" s="518">
        <v>41506</v>
      </c>
      <c r="BA236" s="525">
        <v>0</v>
      </c>
      <c r="BB236" s="525">
        <v>0</v>
      </c>
      <c r="BC236" s="525">
        <v>0</v>
      </c>
      <c r="BD236" s="525">
        <v>0</v>
      </c>
      <c r="BE236" s="525">
        <v>0</v>
      </c>
      <c r="BF236" s="525">
        <v>0</v>
      </c>
      <c r="BG236" s="525">
        <v>0</v>
      </c>
      <c r="BH236" s="525">
        <v>11.163</v>
      </c>
      <c r="BI236" s="525">
        <v>47.665999999999997</v>
      </c>
      <c r="BJ236" s="525">
        <v>49.96</v>
      </c>
      <c r="BK236" s="525">
        <v>49.96</v>
      </c>
      <c r="BL236" s="525">
        <v>49.96</v>
      </c>
      <c r="BM236" s="525">
        <v>49.96</v>
      </c>
      <c r="BN236" s="525">
        <v>49.96</v>
      </c>
      <c r="BO236" s="525">
        <v>49.96</v>
      </c>
      <c r="BP236" s="525">
        <v>49.96</v>
      </c>
      <c r="BQ236" s="525">
        <v>49.96</v>
      </c>
      <c r="BR236" s="525">
        <v>22.341999999999999</v>
      </c>
      <c r="BS236" s="525">
        <v>0</v>
      </c>
      <c r="BT236" s="525">
        <v>0</v>
      </c>
      <c r="BU236" s="525">
        <v>0</v>
      </c>
      <c r="BV236" s="525">
        <v>0</v>
      </c>
      <c r="BW236" s="525">
        <v>0</v>
      </c>
      <c r="BX236" s="525">
        <v>0</v>
      </c>
      <c r="BY236" s="525">
        <v>20.035458333333327</v>
      </c>
      <c r="BZ236"/>
    </row>
    <row r="237" spans="52:78">
      <c r="AZ237" s="518">
        <v>41507</v>
      </c>
      <c r="BA237" s="525">
        <v>0</v>
      </c>
      <c r="BB237" s="525">
        <v>0</v>
      </c>
      <c r="BC237" s="525">
        <v>0</v>
      </c>
      <c r="BD237" s="525">
        <v>0</v>
      </c>
      <c r="BE237" s="525">
        <v>0</v>
      </c>
      <c r="BF237" s="525">
        <v>0</v>
      </c>
      <c r="BG237" s="525">
        <v>0</v>
      </c>
      <c r="BH237" s="525">
        <v>10.59</v>
      </c>
      <c r="BI237" s="525">
        <v>47.33</v>
      </c>
      <c r="BJ237" s="525">
        <v>36.064</v>
      </c>
      <c r="BK237" s="525">
        <v>31.989000000000001</v>
      </c>
      <c r="BL237" s="525">
        <v>41.695999999999998</v>
      </c>
      <c r="BM237" s="525">
        <v>33.341999999999999</v>
      </c>
      <c r="BN237" s="525">
        <v>49.96</v>
      </c>
      <c r="BO237" s="525">
        <v>49.96</v>
      </c>
      <c r="BP237" s="525">
        <v>49.96</v>
      </c>
      <c r="BQ237" s="525">
        <v>48.037999999999997</v>
      </c>
      <c r="BR237" s="525">
        <v>21.195</v>
      </c>
      <c r="BS237" s="525">
        <v>0</v>
      </c>
      <c r="BT237" s="525">
        <v>0</v>
      </c>
      <c r="BU237" s="525">
        <v>0</v>
      </c>
      <c r="BV237" s="525">
        <v>0</v>
      </c>
      <c r="BW237" s="525">
        <v>0</v>
      </c>
      <c r="BX237" s="525">
        <v>0</v>
      </c>
      <c r="BY237" s="525">
        <v>17.505166666666668</v>
      </c>
      <c r="BZ237"/>
    </row>
    <row r="238" spans="52:78">
      <c r="AZ238" s="518">
        <v>41508</v>
      </c>
      <c r="BA238" s="525">
        <v>0</v>
      </c>
      <c r="BB238" s="525">
        <v>0</v>
      </c>
      <c r="BC238" s="525">
        <v>0</v>
      </c>
      <c r="BD238" s="525">
        <v>0</v>
      </c>
      <c r="BE238" s="525">
        <v>0</v>
      </c>
      <c r="BF238" s="525">
        <v>0</v>
      </c>
      <c r="BG238" s="525">
        <v>0</v>
      </c>
      <c r="BH238" s="525">
        <v>11.747999999999999</v>
      </c>
      <c r="BI238" s="525">
        <v>46.542999999999999</v>
      </c>
      <c r="BJ238" s="525">
        <v>49.96</v>
      </c>
      <c r="BK238" s="525">
        <v>48.886000000000003</v>
      </c>
      <c r="BL238" s="525">
        <v>40.802999999999997</v>
      </c>
      <c r="BM238" s="525">
        <v>38.642000000000003</v>
      </c>
      <c r="BN238" s="525">
        <v>40.631</v>
      </c>
      <c r="BO238" s="525">
        <v>42.256999999999998</v>
      </c>
      <c r="BP238" s="525">
        <v>43.436</v>
      </c>
      <c r="BQ238" s="525">
        <v>43.42</v>
      </c>
      <c r="BR238" s="525">
        <v>20.678000000000001</v>
      </c>
      <c r="BS238" s="525">
        <v>0</v>
      </c>
      <c r="BT238" s="525">
        <v>0</v>
      </c>
      <c r="BU238" s="525">
        <v>0</v>
      </c>
      <c r="BV238" s="525">
        <v>0</v>
      </c>
      <c r="BW238" s="525">
        <v>0</v>
      </c>
      <c r="BX238" s="525">
        <v>0</v>
      </c>
      <c r="BY238" s="525">
        <v>17.791833333333333</v>
      </c>
      <c r="BZ238"/>
    </row>
    <row r="239" spans="52:78">
      <c r="AZ239" s="518">
        <v>41509</v>
      </c>
      <c r="BA239" s="525">
        <v>0</v>
      </c>
      <c r="BB239" s="525">
        <v>0</v>
      </c>
      <c r="BC239" s="525">
        <v>0</v>
      </c>
      <c r="BD239" s="525">
        <v>0</v>
      </c>
      <c r="BE239" s="525">
        <v>0</v>
      </c>
      <c r="BF239" s="525">
        <v>0</v>
      </c>
      <c r="BG239" s="525">
        <v>0</v>
      </c>
      <c r="BH239" s="525">
        <v>11.222</v>
      </c>
      <c r="BI239" s="525">
        <v>40.405000000000001</v>
      </c>
      <c r="BJ239" s="525">
        <v>44.847999999999999</v>
      </c>
      <c r="BK239" s="525">
        <v>38.587000000000003</v>
      </c>
      <c r="BL239" s="525">
        <v>35.57</v>
      </c>
      <c r="BM239" s="525">
        <v>37.723999999999997</v>
      </c>
      <c r="BN239" s="525">
        <v>38.612000000000002</v>
      </c>
      <c r="BO239" s="525">
        <v>40.737000000000002</v>
      </c>
      <c r="BP239" s="525">
        <v>39.213999999999999</v>
      </c>
      <c r="BQ239" s="525">
        <v>34.526000000000003</v>
      </c>
      <c r="BR239" s="525">
        <v>16.509</v>
      </c>
      <c r="BS239" s="525">
        <v>0</v>
      </c>
      <c r="BT239" s="525">
        <v>0</v>
      </c>
      <c r="BU239" s="525">
        <v>0</v>
      </c>
      <c r="BV239" s="525">
        <v>0</v>
      </c>
      <c r="BW239" s="525">
        <v>0</v>
      </c>
      <c r="BX239" s="525">
        <v>0</v>
      </c>
      <c r="BY239" s="525">
        <v>15.748083333333334</v>
      </c>
      <c r="BZ239"/>
    </row>
    <row r="240" spans="52:78">
      <c r="AZ240" s="518">
        <v>41510</v>
      </c>
      <c r="BA240" s="525">
        <v>0</v>
      </c>
      <c r="BB240" s="525">
        <v>0</v>
      </c>
      <c r="BC240" s="525">
        <v>0</v>
      </c>
      <c r="BD240" s="525">
        <v>0</v>
      </c>
      <c r="BE240" s="525">
        <v>0</v>
      </c>
      <c r="BF240" s="525">
        <v>0</v>
      </c>
      <c r="BG240" s="525">
        <v>0</v>
      </c>
      <c r="BH240" s="525">
        <v>10.278</v>
      </c>
      <c r="BI240" s="525">
        <v>37.975999999999999</v>
      </c>
      <c r="BJ240" s="525">
        <v>41.161999999999999</v>
      </c>
      <c r="BK240" s="525">
        <v>45.125</v>
      </c>
      <c r="BL240" s="525">
        <v>44.023000000000003</v>
      </c>
      <c r="BM240" s="525">
        <v>46.481000000000002</v>
      </c>
      <c r="BN240" s="525">
        <v>48.953000000000003</v>
      </c>
      <c r="BO240" s="525">
        <v>49.96</v>
      </c>
      <c r="BP240" s="525">
        <v>46.156999999999996</v>
      </c>
      <c r="BQ240" s="525">
        <v>40.713999999999999</v>
      </c>
      <c r="BR240" s="525">
        <v>16.946000000000002</v>
      </c>
      <c r="BS240" s="525">
        <v>0</v>
      </c>
      <c r="BT240" s="525">
        <v>0</v>
      </c>
      <c r="BU240" s="525">
        <v>0</v>
      </c>
      <c r="BV240" s="525">
        <v>0</v>
      </c>
      <c r="BW240" s="525">
        <v>0</v>
      </c>
      <c r="BX240" s="525">
        <v>0</v>
      </c>
      <c r="BY240" s="525">
        <v>17.823958333333334</v>
      </c>
      <c r="BZ240"/>
    </row>
    <row r="241" spans="52:78">
      <c r="AZ241" s="518">
        <v>41511</v>
      </c>
      <c r="BA241" s="525">
        <v>0</v>
      </c>
      <c r="BB241" s="525">
        <v>0</v>
      </c>
      <c r="BC241" s="525">
        <v>0</v>
      </c>
      <c r="BD241" s="525">
        <v>0</v>
      </c>
      <c r="BE241" s="525">
        <v>0</v>
      </c>
      <c r="BF241" s="525">
        <v>0</v>
      </c>
      <c r="BG241" s="525">
        <v>0</v>
      </c>
      <c r="BH241" s="525">
        <v>13.651999999999999</v>
      </c>
      <c r="BI241" s="525">
        <v>47.067</v>
      </c>
      <c r="BJ241" s="525">
        <v>49.96</v>
      </c>
      <c r="BK241" s="525">
        <v>49.851999999999997</v>
      </c>
      <c r="BL241" s="525">
        <v>47.670999999999999</v>
      </c>
      <c r="BM241" s="525">
        <v>47.850999999999999</v>
      </c>
      <c r="BN241" s="525">
        <v>49.96</v>
      </c>
      <c r="BO241" s="525">
        <v>49.96</v>
      </c>
      <c r="BP241" s="525">
        <v>49.96</v>
      </c>
      <c r="BQ241" s="525">
        <v>49.829000000000001</v>
      </c>
      <c r="BR241" s="525">
        <v>24.088000000000001</v>
      </c>
      <c r="BS241" s="525">
        <v>0</v>
      </c>
      <c r="BT241" s="525">
        <v>0</v>
      </c>
      <c r="BU241" s="525">
        <v>0</v>
      </c>
      <c r="BV241" s="525">
        <v>0</v>
      </c>
      <c r="BW241" s="525">
        <v>0</v>
      </c>
      <c r="BX241" s="525">
        <v>0</v>
      </c>
      <c r="BY241" s="525">
        <v>19.993749999999999</v>
      </c>
      <c r="BZ241"/>
    </row>
    <row r="242" spans="52:78">
      <c r="AZ242" s="518">
        <v>41512</v>
      </c>
      <c r="BA242" s="525">
        <v>0</v>
      </c>
      <c r="BB242" s="525">
        <v>0</v>
      </c>
      <c r="BC242" s="525">
        <v>0</v>
      </c>
      <c r="BD242" s="525">
        <v>0</v>
      </c>
      <c r="BE242" s="525">
        <v>0</v>
      </c>
      <c r="BF242" s="525">
        <v>0</v>
      </c>
      <c r="BG242" s="525">
        <v>0</v>
      </c>
      <c r="BH242" s="525">
        <v>13.956</v>
      </c>
      <c r="BI242" s="525">
        <v>45.65</v>
      </c>
      <c r="BJ242" s="525">
        <v>49.96</v>
      </c>
      <c r="BK242" s="525">
        <v>49.96</v>
      </c>
      <c r="BL242" s="525">
        <v>49.96</v>
      </c>
      <c r="BM242" s="525">
        <v>49.96</v>
      </c>
      <c r="BN242" s="525">
        <v>49.96</v>
      </c>
      <c r="BO242" s="525">
        <v>49.96</v>
      </c>
      <c r="BP242" s="525">
        <v>49.96</v>
      </c>
      <c r="BQ242" s="525">
        <v>49.368000000000002</v>
      </c>
      <c r="BR242" s="525">
        <v>24.28</v>
      </c>
      <c r="BS242" s="525">
        <v>0</v>
      </c>
      <c r="BT242" s="525">
        <v>0</v>
      </c>
      <c r="BU242" s="525">
        <v>0</v>
      </c>
      <c r="BV242" s="525">
        <v>0</v>
      </c>
      <c r="BW242" s="525">
        <v>0</v>
      </c>
      <c r="BX242" s="525">
        <v>0</v>
      </c>
      <c r="BY242" s="525">
        <v>20.123916666666663</v>
      </c>
      <c r="BZ242"/>
    </row>
    <row r="243" spans="52:78">
      <c r="AZ243" s="518">
        <v>41513</v>
      </c>
      <c r="BA243" s="525">
        <v>0</v>
      </c>
      <c r="BB243" s="525">
        <v>0</v>
      </c>
      <c r="BC243" s="525">
        <v>0</v>
      </c>
      <c r="BD243" s="525">
        <v>0</v>
      </c>
      <c r="BE243" s="525">
        <v>0</v>
      </c>
      <c r="BF243" s="525">
        <v>0</v>
      </c>
      <c r="BG243" s="525">
        <v>0</v>
      </c>
      <c r="BH243" s="525">
        <v>15.664999999999999</v>
      </c>
      <c r="BI243" s="525">
        <v>47.612000000000002</v>
      </c>
      <c r="BJ243" s="525">
        <v>49.96</v>
      </c>
      <c r="BK243" s="525">
        <v>49.96</v>
      </c>
      <c r="BL243" s="525">
        <v>49.96</v>
      </c>
      <c r="BM243" s="525">
        <v>49.96</v>
      </c>
      <c r="BN243" s="525">
        <v>49.96</v>
      </c>
      <c r="BO243" s="525">
        <v>49.96</v>
      </c>
      <c r="BP243" s="525">
        <v>49.96</v>
      </c>
      <c r="BQ243" s="525">
        <v>49.500999999999998</v>
      </c>
      <c r="BR243" s="525">
        <v>24.413</v>
      </c>
      <c r="BS243" s="525">
        <v>0</v>
      </c>
      <c r="BT243" s="525">
        <v>0</v>
      </c>
      <c r="BU243" s="525">
        <v>0</v>
      </c>
      <c r="BV243" s="525">
        <v>0</v>
      </c>
      <c r="BW243" s="525">
        <v>0</v>
      </c>
      <c r="BX243" s="525">
        <v>0</v>
      </c>
      <c r="BY243" s="525">
        <v>20.287958333333332</v>
      </c>
      <c r="BZ243"/>
    </row>
    <row r="244" spans="52:78">
      <c r="AZ244" s="518">
        <v>41514</v>
      </c>
      <c r="BA244" s="525">
        <v>0</v>
      </c>
      <c r="BB244" s="525">
        <v>0</v>
      </c>
      <c r="BC244" s="525">
        <v>0</v>
      </c>
      <c r="BD244" s="525">
        <v>0</v>
      </c>
      <c r="BE244" s="525">
        <v>0</v>
      </c>
      <c r="BF244" s="525">
        <v>0</v>
      </c>
      <c r="BG244" s="525">
        <v>0</v>
      </c>
      <c r="BH244" s="525">
        <v>16.125</v>
      </c>
      <c r="BI244" s="525">
        <v>46.591000000000001</v>
      </c>
      <c r="BJ244" s="525">
        <v>49.868000000000002</v>
      </c>
      <c r="BK244" s="525">
        <v>49.96</v>
      </c>
      <c r="BL244" s="525">
        <v>49.536000000000001</v>
      </c>
      <c r="BM244" s="525">
        <v>49.02</v>
      </c>
      <c r="BN244" s="525">
        <v>49.96</v>
      </c>
      <c r="BO244" s="525">
        <v>49.96</v>
      </c>
      <c r="BP244" s="525">
        <v>49.96</v>
      </c>
      <c r="BQ244" s="525">
        <v>49.69</v>
      </c>
      <c r="BR244" s="525">
        <v>24.725000000000001</v>
      </c>
      <c r="BS244" s="525">
        <v>0</v>
      </c>
      <c r="BT244" s="525">
        <v>0</v>
      </c>
      <c r="BU244" s="525">
        <v>0</v>
      </c>
      <c r="BV244" s="525">
        <v>0</v>
      </c>
      <c r="BW244" s="525">
        <v>0</v>
      </c>
      <c r="BX244" s="525">
        <v>0</v>
      </c>
      <c r="BY244" s="525">
        <v>20.224791666666665</v>
      </c>
      <c r="BZ244"/>
    </row>
    <row r="245" spans="52:78">
      <c r="AZ245" s="518">
        <v>41515</v>
      </c>
      <c r="BA245" s="525">
        <v>0</v>
      </c>
      <c r="BB245" s="525">
        <v>0</v>
      </c>
      <c r="BC245" s="525">
        <v>0</v>
      </c>
      <c r="BD245" s="525">
        <v>0</v>
      </c>
      <c r="BE245" s="525">
        <v>0</v>
      </c>
      <c r="BF245" s="525">
        <v>0</v>
      </c>
      <c r="BG245" s="525">
        <v>0</v>
      </c>
      <c r="BH245" s="525">
        <v>16.513000000000002</v>
      </c>
      <c r="BI245" s="525">
        <v>46.734999999999999</v>
      </c>
      <c r="BJ245" s="525">
        <v>49.96</v>
      </c>
      <c r="BK245" s="525">
        <v>49.96</v>
      </c>
      <c r="BL245" s="525">
        <v>49.96</v>
      </c>
      <c r="BM245" s="525">
        <v>49.96</v>
      </c>
      <c r="BN245" s="525">
        <v>49.96</v>
      </c>
      <c r="BO245" s="525">
        <v>49.96</v>
      </c>
      <c r="BP245" s="525">
        <v>49.96</v>
      </c>
      <c r="BQ245" s="525">
        <v>49.96</v>
      </c>
      <c r="BR245" s="525">
        <v>25.033999999999999</v>
      </c>
      <c r="BS245" s="525">
        <v>0</v>
      </c>
      <c r="BT245" s="525">
        <v>0</v>
      </c>
      <c r="BU245" s="525">
        <v>0</v>
      </c>
      <c r="BV245" s="525">
        <v>0</v>
      </c>
      <c r="BW245" s="525">
        <v>0</v>
      </c>
      <c r="BX245" s="525">
        <v>0</v>
      </c>
      <c r="BY245" s="525">
        <v>20.331749999999996</v>
      </c>
      <c r="BZ245"/>
    </row>
    <row r="246" spans="52:78">
      <c r="AZ246" s="518">
        <v>41516</v>
      </c>
      <c r="BA246" s="525">
        <v>0</v>
      </c>
      <c r="BB246" s="525">
        <v>0</v>
      </c>
      <c r="BC246" s="525">
        <v>0</v>
      </c>
      <c r="BD246" s="525">
        <v>0</v>
      </c>
      <c r="BE246" s="525">
        <v>0</v>
      </c>
      <c r="BF246" s="525">
        <v>0</v>
      </c>
      <c r="BG246" s="525">
        <v>0</v>
      </c>
      <c r="BH246" s="525">
        <v>17.556999999999999</v>
      </c>
      <c r="BI246" s="525">
        <v>48.631999999999998</v>
      </c>
      <c r="BJ246" s="525">
        <v>49.96</v>
      </c>
      <c r="BK246" s="525">
        <v>49.96</v>
      </c>
      <c r="BL246" s="525">
        <v>49.96</v>
      </c>
      <c r="BM246" s="525">
        <v>49.96</v>
      </c>
      <c r="BN246" s="525">
        <v>49.96</v>
      </c>
      <c r="BO246" s="525">
        <v>49.96</v>
      </c>
      <c r="BP246" s="525">
        <v>49.96</v>
      </c>
      <c r="BQ246" s="525">
        <v>47.371000000000002</v>
      </c>
      <c r="BR246" s="525">
        <v>24.381</v>
      </c>
      <c r="BS246" s="525">
        <v>0</v>
      </c>
      <c r="BT246" s="525">
        <v>0</v>
      </c>
      <c r="BU246" s="525">
        <v>0</v>
      </c>
      <c r="BV246" s="525">
        <v>0</v>
      </c>
      <c r="BW246" s="525">
        <v>0</v>
      </c>
      <c r="BX246" s="525">
        <v>0</v>
      </c>
      <c r="BY246" s="525">
        <v>20.319208333333332</v>
      </c>
      <c r="BZ246"/>
    </row>
    <row r="247" spans="52:78">
      <c r="AZ247" s="518">
        <v>41517</v>
      </c>
      <c r="BA247" s="525">
        <v>0</v>
      </c>
      <c r="BB247" s="525">
        <v>0</v>
      </c>
      <c r="BC247" s="525">
        <v>0</v>
      </c>
      <c r="BD247" s="525">
        <v>0</v>
      </c>
      <c r="BE247" s="525">
        <v>0</v>
      </c>
      <c r="BF247" s="525">
        <v>0</v>
      </c>
      <c r="BG247" s="525">
        <v>0</v>
      </c>
      <c r="BH247" s="525">
        <v>14.367000000000001</v>
      </c>
      <c r="BI247" s="525">
        <v>43.848999999999997</v>
      </c>
      <c r="BJ247" s="525">
        <v>38.703000000000003</v>
      </c>
      <c r="BK247" s="525">
        <v>29.582999999999998</v>
      </c>
      <c r="BL247" s="525">
        <v>22.225999999999999</v>
      </c>
      <c r="BM247" s="525">
        <v>22.361999999999998</v>
      </c>
      <c r="BN247" s="525">
        <v>20.007999999999999</v>
      </c>
      <c r="BO247" s="525">
        <v>18.388999999999999</v>
      </c>
      <c r="BP247" s="525">
        <v>26.417999999999999</v>
      </c>
      <c r="BQ247" s="525">
        <v>32.932000000000002</v>
      </c>
      <c r="BR247" s="525">
        <v>7.1429999999999998</v>
      </c>
      <c r="BS247" s="525">
        <v>0</v>
      </c>
      <c r="BT247" s="525">
        <v>0</v>
      </c>
      <c r="BU247" s="525">
        <v>0</v>
      </c>
      <c r="BV247" s="525">
        <v>0</v>
      </c>
      <c r="BW247" s="525">
        <v>0</v>
      </c>
      <c r="BX247" s="525">
        <v>0</v>
      </c>
      <c r="BY247" s="525">
        <v>11.499166666666667</v>
      </c>
      <c r="BZ247"/>
    </row>
    <row r="248" spans="52:78">
      <c r="AZ248" s="518">
        <v>41518</v>
      </c>
      <c r="BA248" s="525">
        <v>0</v>
      </c>
      <c r="BB248" s="525">
        <v>0</v>
      </c>
      <c r="BC248" s="525">
        <v>0</v>
      </c>
      <c r="BD248" s="525">
        <v>0</v>
      </c>
      <c r="BE248" s="525">
        <v>0</v>
      </c>
      <c r="BF248" s="525">
        <v>0</v>
      </c>
      <c r="BG248" s="525">
        <v>0</v>
      </c>
      <c r="BH248" s="525">
        <v>14.635999999999999</v>
      </c>
      <c r="BI248" s="525">
        <v>41.420999999999999</v>
      </c>
      <c r="BJ248" s="525">
        <v>47.704000000000001</v>
      </c>
      <c r="BK248" s="525">
        <v>42.783000000000001</v>
      </c>
      <c r="BL248" s="525">
        <v>39.976999999999997</v>
      </c>
      <c r="BM248" s="525">
        <v>44.201000000000001</v>
      </c>
      <c r="BN248" s="525">
        <v>46.389000000000003</v>
      </c>
      <c r="BO248" s="525">
        <v>46.201999999999998</v>
      </c>
      <c r="BP248" s="525">
        <v>46.625</v>
      </c>
      <c r="BQ248" s="525">
        <v>44.177</v>
      </c>
      <c r="BR248" s="525">
        <v>0.37890000000000001</v>
      </c>
      <c r="BS248" s="525">
        <v>0</v>
      </c>
      <c r="BT248" s="525">
        <v>0</v>
      </c>
      <c r="BU248" s="525">
        <v>0</v>
      </c>
      <c r="BV248" s="525">
        <v>0</v>
      </c>
      <c r="BW248" s="525">
        <v>0</v>
      </c>
      <c r="BX248" s="525">
        <v>0</v>
      </c>
      <c r="BY248" s="525">
        <v>17.270579166666668</v>
      </c>
      <c r="BZ248"/>
    </row>
    <row r="249" spans="52:78">
      <c r="AZ249" s="518">
        <v>41519</v>
      </c>
      <c r="BA249" s="525">
        <v>0</v>
      </c>
      <c r="BB249" s="525">
        <v>0</v>
      </c>
      <c r="BC249" s="525">
        <v>0</v>
      </c>
      <c r="BD249" s="525">
        <v>0</v>
      </c>
      <c r="BE249" s="525">
        <v>0</v>
      </c>
      <c r="BF249" s="525">
        <v>0</v>
      </c>
      <c r="BG249" s="525">
        <v>0</v>
      </c>
      <c r="BH249" s="525">
        <v>0.1976</v>
      </c>
      <c r="BI249" s="525">
        <v>1.327</v>
      </c>
      <c r="BJ249" s="525">
        <v>2.6789999999999998</v>
      </c>
      <c r="BK249" s="525">
        <v>3.887</v>
      </c>
      <c r="BL249" s="525">
        <v>4.9729999999999999</v>
      </c>
      <c r="BM249" s="525">
        <v>6.9960000000000004</v>
      </c>
      <c r="BN249" s="525">
        <v>8.3049999999999997</v>
      </c>
      <c r="BO249" s="525">
        <v>10.731</v>
      </c>
      <c r="BP249" s="525">
        <v>13.718</v>
      </c>
      <c r="BQ249" s="525">
        <v>12.571999999999999</v>
      </c>
      <c r="BR249" s="525">
        <v>14.372</v>
      </c>
      <c r="BS249" s="525">
        <v>0</v>
      </c>
      <c r="BT249" s="525">
        <v>0</v>
      </c>
      <c r="BU249" s="525">
        <v>0</v>
      </c>
      <c r="BV249" s="525">
        <v>0</v>
      </c>
      <c r="BW249" s="525">
        <v>0</v>
      </c>
      <c r="BX249" s="525">
        <v>0</v>
      </c>
      <c r="BY249" s="525">
        <v>3.3232333333333339</v>
      </c>
      <c r="BZ249"/>
    </row>
    <row r="250" spans="52:78">
      <c r="AZ250" s="518">
        <v>41520</v>
      </c>
      <c r="BA250" s="525">
        <v>0</v>
      </c>
      <c r="BB250" s="525">
        <v>0</v>
      </c>
      <c r="BC250" s="525">
        <v>0</v>
      </c>
      <c r="BD250" s="525">
        <v>0</v>
      </c>
      <c r="BE250" s="525">
        <v>0</v>
      </c>
      <c r="BF250" s="525">
        <v>0</v>
      </c>
      <c r="BG250" s="525">
        <v>0</v>
      </c>
      <c r="BH250" s="525">
        <v>7.85</v>
      </c>
      <c r="BI250" s="525">
        <v>3.694</v>
      </c>
      <c r="BJ250" s="525">
        <v>5.4779999999999998</v>
      </c>
      <c r="BK250" s="525">
        <v>5.0890000000000004</v>
      </c>
      <c r="BL250" s="525">
        <v>5.0190000000000001</v>
      </c>
      <c r="BM250" s="525">
        <v>12.404</v>
      </c>
      <c r="BN250" s="525">
        <v>14.77</v>
      </c>
      <c r="BO250" s="525">
        <v>18.565999999999999</v>
      </c>
      <c r="BP250" s="525">
        <v>21.689</v>
      </c>
      <c r="BQ250" s="525">
        <v>17.623999999999999</v>
      </c>
      <c r="BR250" s="525">
        <v>17.096</v>
      </c>
      <c r="BS250" s="525">
        <v>0</v>
      </c>
      <c r="BT250" s="525">
        <v>0</v>
      </c>
      <c r="BU250" s="525">
        <v>0</v>
      </c>
      <c r="BV250" s="525">
        <v>0</v>
      </c>
      <c r="BW250" s="525">
        <v>0</v>
      </c>
      <c r="BX250" s="525">
        <v>0</v>
      </c>
      <c r="BY250" s="525">
        <v>5.3866249999999996</v>
      </c>
      <c r="BZ250"/>
    </row>
    <row r="251" spans="52:78">
      <c r="AZ251" s="518">
        <v>41521</v>
      </c>
      <c r="BA251" s="525">
        <v>0</v>
      </c>
      <c r="BB251" s="525">
        <v>0</v>
      </c>
      <c r="BC251" s="525">
        <v>0</v>
      </c>
      <c r="BD251" s="525">
        <v>0</v>
      </c>
      <c r="BE251" s="525">
        <v>0</v>
      </c>
      <c r="BF251" s="525">
        <v>0</v>
      </c>
      <c r="BG251" s="525">
        <v>0</v>
      </c>
      <c r="BH251" s="525">
        <v>0.95009999999999994</v>
      </c>
      <c r="BI251" s="525">
        <v>2.8610000000000002</v>
      </c>
      <c r="BJ251" s="525">
        <v>5.6120000000000001</v>
      </c>
      <c r="BK251" s="525">
        <v>5.9269999999999996</v>
      </c>
      <c r="BL251" s="525">
        <v>5.0019999999999998</v>
      </c>
      <c r="BM251" s="525">
        <v>10.189</v>
      </c>
      <c r="BN251" s="525">
        <v>10.811999999999999</v>
      </c>
      <c r="BO251" s="525">
        <v>7.8129999999999997</v>
      </c>
      <c r="BP251" s="525">
        <v>4.8289999999999997</v>
      </c>
      <c r="BQ251" s="525">
        <v>9.0679999999999996</v>
      </c>
      <c r="BR251" s="525">
        <v>2.8239999999999998</v>
      </c>
      <c r="BS251" s="525">
        <v>0</v>
      </c>
      <c r="BT251" s="525">
        <v>0</v>
      </c>
      <c r="BU251" s="525">
        <v>0</v>
      </c>
      <c r="BV251" s="525">
        <v>0</v>
      </c>
      <c r="BW251" s="525">
        <v>0</v>
      </c>
      <c r="BX251" s="525">
        <v>0</v>
      </c>
      <c r="BY251" s="525">
        <v>2.7452958333333335</v>
      </c>
      <c r="BZ251"/>
    </row>
    <row r="252" spans="52:78">
      <c r="AZ252" s="518">
        <v>41522</v>
      </c>
      <c r="BA252" s="525">
        <v>0</v>
      </c>
      <c r="BB252" s="525">
        <v>0</v>
      </c>
      <c r="BC252" s="525">
        <v>0</v>
      </c>
      <c r="BD252" s="525">
        <v>0</v>
      </c>
      <c r="BE252" s="525">
        <v>0</v>
      </c>
      <c r="BF252" s="525">
        <v>0</v>
      </c>
      <c r="BG252" s="525">
        <v>0</v>
      </c>
      <c r="BH252" s="525">
        <v>21.131</v>
      </c>
      <c r="BI252" s="525">
        <v>49.96</v>
      </c>
      <c r="BJ252" s="525">
        <v>49.96</v>
      </c>
      <c r="BK252" s="525">
        <v>49.96</v>
      </c>
      <c r="BL252" s="525">
        <v>49.375</v>
      </c>
      <c r="BM252" s="525">
        <v>49.563000000000002</v>
      </c>
      <c r="BN252" s="525">
        <v>49.96</v>
      </c>
      <c r="BO252" s="525">
        <v>49.96</v>
      </c>
      <c r="BP252" s="525">
        <v>49.96</v>
      </c>
      <c r="BQ252" s="525">
        <v>45.521999999999998</v>
      </c>
      <c r="BR252" s="525">
        <v>22.170999999999999</v>
      </c>
      <c r="BS252" s="525">
        <v>0.17680000000000001</v>
      </c>
      <c r="BT252" s="525">
        <v>0</v>
      </c>
      <c r="BU252" s="525">
        <v>0</v>
      </c>
      <c r="BV252" s="525">
        <v>0</v>
      </c>
      <c r="BW252" s="525">
        <v>0</v>
      </c>
      <c r="BX252" s="525">
        <v>0</v>
      </c>
      <c r="BY252" s="525">
        <v>20.320783333333331</v>
      </c>
      <c r="BZ252"/>
    </row>
    <row r="253" spans="52:78">
      <c r="AZ253" s="518">
        <v>41523</v>
      </c>
      <c r="BA253" s="525">
        <v>0</v>
      </c>
      <c r="BB253" s="525">
        <v>0</v>
      </c>
      <c r="BC253" s="525">
        <v>0</v>
      </c>
      <c r="BD253" s="525">
        <v>0</v>
      </c>
      <c r="BE253" s="525">
        <v>0</v>
      </c>
      <c r="BF253" s="525">
        <v>0</v>
      </c>
      <c r="BG253" s="525">
        <v>0</v>
      </c>
      <c r="BH253" s="525">
        <v>18.169</v>
      </c>
      <c r="BI253" s="525">
        <v>44.109000000000002</v>
      </c>
      <c r="BJ253" s="525">
        <v>47.54</v>
      </c>
      <c r="BK253" s="525">
        <v>42.25</v>
      </c>
      <c r="BL253" s="525">
        <v>37.649000000000001</v>
      </c>
      <c r="BM253" s="525">
        <v>39.499000000000002</v>
      </c>
      <c r="BN253" s="525">
        <v>44.558</v>
      </c>
      <c r="BO253" s="525">
        <v>45.85</v>
      </c>
      <c r="BP253" s="525">
        <v>45.564999999999998</v>
      </c>
      <c r="BQ253" s="525">
        <v>39.795000000000002</v>
      </c>
      <c r="BR253" s="525">
        <v>22.495999999999999</v>
      </c>
      <c r="BS253" s="525">
        <v>0.1981</v>
      </c>
      <c r="BT253" s="525">
        <v>0</v>
      </c>
      <c r="BU253" s="525">
        <v>0</v>
      </c>
      <c r="BV253" s="525">
        <v>0</v>
      </c>
      <c r="BW253" s="525">
        <v>0</v>
      </c>
      <c r="BX253" s="525">
        <v>0</v>
      </c>
      <c r="BY253" s="525">
        <v>17.819920833333335</v>
      </c>
      <c r="BZ253"/>
    </row>
    <row r="254" spans="52:78">
      <c r="AZ254" s="518">
        <v>41524</v>
      </c>
      <c r="BA254" s="525">
        <v>0</v>
      </c>
      <c r="BB254" s="525">
        <v>0</v>
      </c>
      <c r="BC254" s="525">
        <v>0</v>
      </c>
      <c r="BD254" s="525">
        <v>0</v>
      </c>
      <c r="BE254" s="525">
        <v>0</v>
      </c>
      <c r="BF254" s="525">
        <v>0</v>
      </c>
      <c r="BG254" s="525">
        <v>0</v>
      </c>
      <c r="BH254" s="525">
        <v>13.795</v>
      </c>
      <c r="BI254" s="525">
        <v>41.627000000000002</v>
      </c>
      <c r="BJ254" s="525">
        <v>45.62</v>
      </c>
      <c r="BK254" s="525">
        <v>42.747</v>
      </c>
      <c r="BL254" s="525">
        <v>41.003999999999998</v>
      </c>
      <c r="BM254" s="525">
        <v>45.804000000000002</v>
      </c>
      <c r="BN254" s="525">
        <v>48.026000000000003</v>
      </c>
      <c r="BO254" s="525">
        <v>46.018000000000001</v>
      </c>
      <c r="BP254" s="525">
        <v>46.462000000000003</v>
      </c>
      <c r="BQ254" s="525">
        <v>45.22</v>
      </c>
      <c r="BR254" s="525">
        <v>24.5</v>
      </c>
      <c r="BS254" s="525">
        <v>0.27629999999999999</v>
      </c>
      <c r="BT254" s="525">
        <v>0</v>
      </c>
      <c r="BU254" s="525">
        <v>0</v>
      </c>
      <c r="BV254" s="525">
        <v>0</v>
      </c>
      <c r="BW254" s="525">
        <v>0</v>
      </c>
      <c r="BX254" s="525">
        <v>0</v>
      </c>
      <c r="BY254" s="525">
        <v>18.379137499999999</v>
      </c>
      <c r="BZ254"/>
    </row>
    <row r="255" spans="52:78">
      <c r="AZ255" s="518">
        <v>41525</v>
      </c>
      <c r="BA255" s="525">
        <v>0</v>
      </c>
      <c r="BB255" s="525">
        <v>0</v>
      </c>
      <c r="BC255" s="525">
        <v>0</v>
      </c>
      <c r="BD255" s="525">
        <v>0</v>
      </c>
      <c r="BE255" s="525">
        <v>0</v>
      </c>
      <c r="BF255" s="525">
        <v>0</v>
      </c>
      <c r="BG255" s="525">
        <v>0</v>
      </c>
      <c r="BH255" s="525">
        <v>22.786000000000001</v>
      </c>
      <c r="BI255" s="525">
        <v>49.96</v>
      </c>
      <c r="BJ255" s="525">
        <v>49.96</v>
      </c>
      <c r="BK255" s="525">
        <v>49.96</v>
      </c>
      <c r="BL255" s="525">
        <v>49.96</v>
      </c>
      <c r="BM255" s="525">
        <v>49.96</v>
      </c>
      <c r="BN255" s="525">
        <v>49.96</v>
      </c>
      <c r="BO255" s="525">
        <v>49.96</v>
      </c>
      <c r="BP255" s="525">
        <v>49.96</v>
      </c>
      <c r="BQ255" s="525">
        <v>46.463000000000001</v>
      </c>
      <c r="BR255" s="525">
        <v>23.353000000000002</v>
      </c>
      <c r="BS255" s="525">
        <v>0.25409999999999999</v>
      </c>
      <c r="BT255" s="525">
        <v>0</v>
      </c>
      <c r="BU255" s="525">
        <v>0</v>
      </c>
      <c r="BV255" s="525">
        <v>0</v>
      </c>
      <c r="BW255" s="525">
        <v>0</v>
      </c>
      <c r="BX255" s="525">
        <v>0</v>
      </c>
      <c r="BY255" s="525">
        <v>20.522337499999999</v>
      </c>
      <c r="BZ255"/>
    </row>
    <row r="256" spans="52:78">
      <c r="AZ256" s="518">
        <v>41526</v>
      </c>
      <c r="BA256" s="525">
        <v>0</v>
      </c>
      <c r="BB256" s="525">
        <v>0</v>
      </c>
      <c r="BC256" s="525">
        <v>0</v>
      </c>
      <c r="BD256" s="525">
        <v>0</v>
      </c>
      <c r="BE256" s="525">
        <v>0</v>
      </c>
      <c r="BF256" s="525">
        <v>0</v>
      </c>
      <c r="BG256" s="525">
        <v>0</v>
      </c>
      <c r="BH256" s="525">
        <v>24.369</v>
      </c>
      <c r="BI256" s="525">
        <v>49.96</v>
      </c>
      <c r="BJ256" s="525">
        <v>49.96</v>
      </c>
      <c r="BK256" s="525">
        <v>49.96</v>
      </c>
      <c r="BL256" s="525">
        <v>49.96</v>
      </c>
      <c r="BM256" s="525">
        <v>49.96</v>
      </c>
      <c r="BN256" s="525">
        <v>49.96</v>
      </c>
      <c r="BO256" s="525">
        <v>49.96</v>
      </c>
      <c r="BP256" s="525">
        <v>49.96</v>
      </c>
      <c r="BQ256" s="525">
        <v>40.622</v>
      </c>
      <c r="BR256" s="525">
        <v>20.079000000000001</v>
      </c>
      <c r="BS256" s="525">
        <v>0.17469999999999999</v>
      </c>
      <c r="BT256" s="525">
        <v>0</v>
      </c>
      <c r="BU256" s="525">
        <v>0</v>
      </c>
      <c r="BV256" s="525">
        <v>0</v>
      </c>
      <c r="BW256" s="525">
        <v>0</v>
      </c>
      <c r="BX256" s="525">
        <v>0</v>
      </c>
      <c r="BY256" s="525">
        <v>20.205195833333331</v>
      </c>
      <c r="BZ256"/>
    </row>
    <row r="257" spans="52:78">
      <c r="AZ257" s="518">
        <v>41527</v>
      </c>
      <c r="BA257" s="525">
        <v>0</v>
      </c>
      <c r="BB257" s="525">
        <v>0</v>
      </c>
      <c r="BC257" s="525">
        <v>0</v>
      </c>
      <c r="BD257" s="525">
        <v>0</v>
      </c>
      <c r="BE257" s="525">
        <v>0</v>
      </c>
      <c r="BF257" s="525">
        <v>0</v>
      </c>
      <c r="BG257" s="525">
        <v>0</v>
      </c>
      <c r="BH257" s="525">
        <v>24.555</v>
      </c>
      <c r="BI257" s="525">
        <v>43.764000000000003</v>
      </c>
      <c r="BJ257" s="525">
        <v>42.639000000000003</v>
      </c>
      <c r="BK257" s="525">
        <v>37.69</v>
      </c>
      <c r="BL257" s="525">
        <v>33.451999999999998</v>
      </c>
      <c r="BM257" s="525">
        <v>33.159999999999997</v>
      </c>
      <c r="BN257" s="525">
        <v>49.96</v>
      </c>
      <c r="BO257" s="525">
        <v>49.96</v>
      </c>
      <c r="BP257" s="525">
        <v>47.954000000000001</v>
      </c>
      <c r="BQ257" s="525">
        <v>42.598999999999997</v>
      </c>
      <c r="BR257" s="525">
        <v>20.581</v>
      </c>
      <c r="BS257" s="525">
        <v>0.19020000000000001</v>
      </c>
      <c r="BT257" s="525">
        <v>0</v>
      </c>
      <c r="BU257" s="525">
        <v>0</v>
      </c>
      <c r="BV257" s="525">
        <v>0</v>
      </c>
      <c r="BW257" s="525">
        <v>0</v>
      </c>
      <c r="BX257" s="525">
        <v>0</v>
      </c>
      <c r="BY257" s="525">
        <v>17.771008333333331</v>
      </c>
      <c r="BZ257"/>
    </row>
    <row r="258" spans="52:78">
      <c r="AZ258" s="518">
        <v>41528</v>
      </c>
      <c r="BA258" s="525">
        <v>0</v>
      </c>
      <c r="BB258" s="525">
        <v>0</v>
      </c>
      <c r="BC258" s="525">
        <v>0</v>
      </c>
      <c r="BD258" s="525">
        <v>0</v>
      </c>
      <c r="BE258" s="525">
        <v>0</v>
      </c>
      <c r="BF258" s="525">
        <v>0</v>
      </c>
      <c r="BG258" s="525">
        <v>0</v>
      </c>
      <c r="BH258" s="525">
        <v>25.876000000000001</v>
      </c>
      <c r="BI258" s="525">
        <v>49.96</v>
      </c>
      <c r="BJ258" s="525">
        <v>49.96</v>
      </c>
      <c r="BK258" s="525">
        <v>49.96</v>
      </c>
      <c r="BL258" s="525">
        <v>49.96</v>
      </c>
      <c r="BM258" s="525">
        <v>49.96</v>
      </c>
      <c r="BN258" s="525">
        <v>49.96</v>
      </c>
      <c r="BO258" s="525">
        <v>49.96</v>
      </c>
      <c r="BP258" s="525">
        <v>49.96</v>
      </c>
      <c r="BQ258" s="525">
        <v>49.96</v>
      </c>
      <c r="BR258" s="525">
        <v>28.946999999999999</v>
      </c>
      <c r="BS258" s="525">
        <v>0.69769999999999999</v>
      </c>
      <c r="BT258" s="525">
        <v>0</v>
      </c>
      <c r="BU258" s="525">
        <v>0</v>
      </c>
      <c r="BV258" s="525">
        <v>0</v>
      </c>
      <c r="BW258" s="525">
        <v>0</v>
      </c>
      <c r="BX258" s="525">
        <v>0</v>
      </c>
      <c r="BY258" s="525">
        <v>21.048362499999996</v>
      </c>
      <c r="BZ258"/>
    </row>
    <row r="259" spans="52:78">
      <c r="AZ259" s="518">
        <v>41529</v>
      </c>
      <c r="BA259" s="525">
        <v>0</v>
      </c>
      <c r="BB259" s="525">
        <v>0</v>
      </c>
      <c r="BC259" s="525">
        <v>0</v>
      </c>
      <c r="BD259" s="525">
        <v>0</v>
      </c>
      <c r="BE259" s="525">
        <v>0</v>
      </c>
      <c r="BF259" s="525">
        <v>0</v>
      </c>
      <c r="BG259" s="525">
        <v>6.3899999999999998E-2</v>
      </c>
      <c r="BH259" s="525">
        <v>26.442</v>
      </c>
      <c r="BI259" s="525">
        <v>49.96</v>
      </c>
      <c r="BJ259" s="525">
        <v>49.96</v>
      </c>
      <c r="BK259" s="525">
        <v>49.96</v>
      </c>
      <c r="BL259" s="525">
        <v>49.96</v>
      </c>
      <c r="BM259" s="525">
        <v>49.96</v>
      </c>
      <c r="BN259" s="525">
        <v>49.96</v>
      </c>
      <c r="BO259" s="525">
        <v>49.96</v>
      </c>
      <c r="BP259" s="525">
        <v>49.96</v>
      </c>
      <c r="BQ259" s="525">
        <v>49.96</v>
      </c>
      <c r="BR259" s="525">
        <v>30.643999999999998</v>
      </c>
      <c r="BS259" s="525">
        <v>0.67720000000000002</v>
      </c>
      <c r="BT259" s="525">
        <v>0</v>
      </c>
      <c r="BU259" s="525">
        <v>0</v>
      </c>
      <c r="BV259" s="525">
        <v>0</v>
      </c>
      <c r="BW259" s="525">
        <v>0</v>
      </c>
      <c r="BX259" s="525">
        <v>0</v>
      </c>
      <c r="BY259" s="525">
        <v>21.144462499999999</v>
      </c>
      <c r="BZ259"/>
    </row>
    <row r="260" spans="52:78">
      <c r="AZ260" s="518">
        <v>41530</v>
      </c>
      <c r="BA260" s="525">
        <v>0</v>
      </c>
      <c r="BB260" s="525">
        <v>0</v>
      </c>
      <c r="BC260" s="525">
        <v>0</v>
      </c>
      <c r="BD260" s="525">
        <v>0</v>
      </c>
      <c r="BE260" s="525">
        <v>0</v>
      </c>
      <c r="BF260" s="525">
        <v>0</v>
      </c>
      <c r="BG260" s="525">
        <v>0.3246</v>
      </c>
      <c r="BH260" s="525">
        <v>28.186</v>
      </c>
      <c r="BI260" s="525">
        <v>49.96</v>
      </c>
      <c r="BJ260" s="525">
        <v>49.96</v>
      </c>
      <c r="BK260" s="525">
        <v>49.96</v>
      </c>
      <c r="BL260" s="525">
        <v>49.96</v>
      </c>
      <c r="BM260" s="525">
        <v>49.96</v>
      </c>
      <c r="BN260" s="525">
        <v>49.96</v>
      </c>
      <c r="BO260" s="525">
        <v>49.96</v>
      </c>
      <c r="BP260" s="525">
        <v>49.96</v>
      </c>
      <c r="BQ260" s="525">
        <v>49.96</v>
      </c>
      <c r="BR260" s="525">
        <v>30.094000000000001</v>
      </c>
      <c r="BS260" s="525">
        <v>0.75660000000000005</v>
      </c>
      <c r="BT260" s="525">
        <v>0</v>
      </c>
      <c r="BU260" s="525">
        <v>0</v>
      </c>
      <c r="BV260" s="525">
        <v>0</v>
      </c>
      <c r="BW260" s="525">
        <v>0</v>
      </c>
      <c r="BX260" s="525">
        <v>0</v>
      </c>
      <c r="BY260" s="525">
        <v>21.20838333333333</v>
      </c>
      <c r="BZ260"/>
    </row>
    <row r="261" spans="52:78">
      <c r="AZ261" s="518">
        <v>41531</v>
      </c>
      <c r="BA261" s="525">
        <v>0</v>
      </c>
      <c r="BB261" s="525">
        <v>0</v>
      </c>
      <c r="BC261" s="525">
        <v>0</v>
      </c>
      <c r="BD261" s="525">
        <v>0</v>
      </c>
      <c r="BE261" s="525">
        <v>0</v>
      </c>
      <c r="BF261" s="525">
        <v>0</v>
      </c>
      <c r="BG261" s="525">
        <v>0.43859999999999999</v>
      </c>
      <c r="BH261" s="525">
        <v>28.939</v>
      </c>
      <c r="BI261" s="525">
        <v>49.96</v>
      </c>
      <c r="BJ261" s="525">
        <v>49.96</v>
      </c>
      <c r="BK261" s="525">
        <v>49.96</v>
      </c>
      <c r="BL261" s="525">
        <v>49.96</v>
      </c>
      <c r="BM261" s="525">
        <v>49.96</v>
      </c>
      <c r="BN261" s="525">
        <v>49.96</v>
      </c>
      <c r="BO261" s="525">
        <v>49.96</v>
      </c>
      <c r="BP261" s="525">
        <v>49.96</v>
      </c>
      <c r="BQ261" s="525">
        <v>49.96</v>
      </c>
      <c r="BR261" s="525">
        <v>29.956</v>
      </c>
      <c r="BS261" s="525">
        <v>0.6996</v>
      </c>
      <c r="BT261" s="525">
        <v>0</v>
      </c>
      <c r="BU261" s="525">
        <v>0</v>
      </c>
      <c r="BV261" s="525">
        <v>0</v>
      </c>
      <c r="BW261" s="525">
        <v>0</v>
      </c>
      <c r="BX261" s="525">
        <v>0</v>
      </c>
      <c r="BY261" s="525">
        <v>21.236383333333333</v>
      </c>
      <c r="BZ261"/>
    </row>
    <row r="262" spans="52:78">
      <c r="AZ262" s="518">
        <v>41532</v>
      </c>
      <c r="BA262" s="525">
        <v>0</v>
      </c>
      <c r="BB262" s="525">
        <v>0</v>
      </c>
      <c r="BC262" s="525">
        <v>0</v>
      </c>
      <c r="BD262" s="525">
        <v>0</v>
      </c>
      <c r="BE262" s="525">
        <v>0</v>
      </c>
      <c r="BF262" s="525">
        <v>0</v>
      </c>
      <c r="BG262" s="525">
        <v>0.7077</v>
      </c>
      <c r="BH262" s="525">
        <v>29.494</v>
      </c>
      <c r="BI262" s="525">
        <v>49.96</v>
      </c>
      <c r="BJ262" s="525">
        <v>49.96</v>
      </c>
      <c r="BK262" s="525">
        <v>49.96</v>
      </c>
      <c r="BL262" s="525">
        <v>49.96</v>
      </c>
      <c r="BM262" s="525">
        <v>49.96</v>
      </c>
      <c r="BN262" s="525">
        <v>49.96</v>
      </c>
      <c r="BO262" s="525">
        <v>49.96</v>
      </c>
      <c r="BP262" s="525">
        <v>49.96</v>
      </c>
      <c r="BQ262" s="525">
        <v>49.96</v>
      </c>
      <c r="BR262" s="525">
        <v>30.988</v>
      </c>
      <c r="BS262" s="525">
        <v>1.012</v>
      </c>
      <c r="BT262" s="525">
        <v>0</v>
      </c>
      <c r="BU262" s="525">
        <v>0</v>
      </c>
      <c r="BV262" s="525">
        <v>0</v>
      </c>
      <c r="BW262" s="525">
        <v>0</v>
      </c>
      <c r="BX262" s="525">
        <v>0</v>
      </c>
      <c r="BY262" s="525">
        <v>21.326737499999997</v>
      </c>
      <c r="BZ262"/>
    </row>
    <row r="263" spans="52:78">
      <c r="AZ263" s="518">
        <v>41533</v>
      </c>
      <c r="BA263" s="525">
        <v>0</v>
      </c>
      <c r="BB263" s="525">
        <v>0</v>
      </c>
      <c r="BC263" s="525">
        <v>0</v>
      </c>
      <c r="BD263" s="525">
        <v>0</v>
      </c>
      <c r="BE263" s="525">
        <v>0</v>
      </c>
      <c r="BF263" s="525">
        <v>0</v>
      </c>
      <c r="BG263" s="525">
        <v>0.89680000000000004</v>
      </c>
      <c r="BH263" s="525">
        <v>30.922999999999998</v>
      </c>
      <c r="BI263" s="525">
        <v>49.96</v>
      </c>
      <c r="BJ263" s="525">
        <v>49.96</v>
      </c>
      <c r="BK263" s="525">
        <v>49.96</v>
      </c>
      <c r="BL263" s="525">
        <v>49.96</v>
      </c>
      <c r="BM263" s="525">
        <v>49.96</v>
      </c>
      <c r="BN263" s="525">
        <v>49.96</v>
      </c>
      <c r="BO263" s="525">
        <v>49.96</v>
      </c>
      <c r="BP263" s="525">
        <v>49.96</v>
      </c>
      <c r="BQ263" s="525">
        <v>49.96</v>
      </c>
      <c r="BR263" s="525">
        <v>32.103000000000002</v>
      </c>
      <c r="BS263" s="525">
        <v>1.044</v>
      </c>
      <c r="BT263" s="525">
        <v>0</v>
      </c>
      <c r="BU263" s="525">
        <v>0</v>
      </c>
      <c r="BV263" s="525">
        <v>0</v>
      </c>
      <c r="BW263" s="525">
        <v>0</v>
      </c>
      <c r="BX263" s="525">
        <v>0</v>
      </c>
      <c r="BY263" s="525">
        <v>21.441949999999995</v>
      </c>
      <c r="BZ263"/>
    </row>
    <row r="264" spans="52:78">
      <c r="AZ264" s="518">
        <v>41534</v>
      </c>
      <c r="BA264" s="525">
        <v>0</v>
      </c>
      <c r="BB264" s="525">
        <v>0</v>
      </c>
      <c r="BC264" s="525">
        <v>0</v>
      </c>
      <c r="BD264" s="525">
        <v>0</v>
      </c>
      <c r="BE264" s="525">
        <v>0</v>
      </c>
      <c r="BF264" s="525">
        <v>0</v>
      </c>
      <c r="BG264" s="525">
        <v>0.58599999999999997</v>
      </c>
      <c r="BH264" s="525">
        <v>23.146000000000001</v>
      </c>
      <c r="BI264" s="525">
        <v>43.454999999999998</v>
      </c>
      <c r="BJ264" s="525">
        <v>49.393000000000001</v>
      </c>
      <c r="BK264" s="525">
        <v>49.96</v>
      </c>
      <c r="BL264" s="525">
        <v>49.96</v>
      </c>
      <c r="BM264" s="525">
        <v>49.96</v>
      </c>
      <c r="BN264" s="525">
        <v>49.96</v>
      </c>
      <c r="BO264" s="525">
        <v>49.96</v>
      </c>
      <c r="BP264" s="525">
        <v>49.96</v>
      </c>
      <c r="BQ264" s="525">
        <v>44.503999999999998</v>
      </c>
      <c r="BR264" s="525">
        <v>25.559000000000001</v>
      </c>
      <c r="BS264" s="525">
        <v>0.66110000000000002</v>
      </c>
      <c r="BT264" s="525">
        <v>0</v>
      </c>
      <c r="BU264" s="525">
        <v>0</v>
      </c>
      <c r="BV264" s="525">
        <v>0</v>
      </c>
      <c r="BW264" s="525">
        <v>0</v>
      </c>
      <c r="BX264" s="525">
        <v>0</v>
      </c>
      <c r="BY264" s="525">
        <v>20.294337499999997</v>
      </c>
      <c r="BZ264"/>
    </row>
    <row r="265" spans="52:78">
      <c r="AZ265" s="518">
        <v>41535</v>
      </c>
      <c r="BA265" s="525">
        <v>0</v>
      </c>
      <c r="BB265" s="525">
        <v>0</v>
      </c>
      <c r="BC265" s="525">
        <v>0</v>
      </c>
      <c r="BD265" s="525">
        <v>0</v>
      </c>
      <c r="BE265" s="525">
        <v>0</v>
      </c>
      <c r="BF265" s="525">
        <v>0</v>
      </c>
      <c r="BG265" s="525">
        <v>0.5837</v>
      </c>
      <c r="BH265" s="525">
        <v>20.52</v>
      </c>
      <c r="BI265" s="525">
        <v>35.738999999999997</v>
      </c>
      <c r="BJ265" s="525">
        <v>39.798000000000002</v>
      </c>
      <c r="BK265" s="525">
        <v>39.978000000000002</v>
      </c>
      <c r="BL265" s="525">
        <v>44.445999999999998</v>
      </c>
      <c r="BM265" s="525">
        <v>41.655000000000001</v>
      </c>
      <c r="BN265" s="525">
        <v>46.506999999999998</v>
      </c>
      <c r="BO265" s="525">
        <v>48.994</v>
      </c>
      <c r="BP265" s="525">
        <v>47.618000000000002</v>
      </c>
      <c r="BQ265" s="525">
        <v>42.09</v>
      </c>
      <c r="BR265" s="525">
        <v>24.209</v>
      </c>
      <c r="BS265" s="525">
        <v>0.69340000000000002</v>
      </c>
      <c r="BT265" s="525">
        <v>0</v>
      </c>
      <c r="BU265" s="525">
        <v>0</v>
      </c>
      <c r="BV265" s="525">
        <v>0</v>
      </c>
      <c r="BW265" s="525">
        <v>0</v>
      </c>
      <c r="BX265" s="525">
        <v>0</v>
      </c>
      <c r="BY265" s="525">
        <v>18.034629166666665</v>
      </c>
      <c r="BZ265"/>
    </row>
    <row r="266" spans="52:78">
      <c r="AZ266" s="518">
        <v>41536</v>
      </c>
      <c r="BA266" s="525">
        <v>0</v>
      </c>
      <c r="BB266" s="525">
        <v>0</v>
      </c>
      <c r="BC266" s="525">
        <v>0</v>
      </c>
      <c r="BD266" s="525">
        <v>0</v>
      </c>
      <c r="BE266" s="525">
        <v>0</v>
      </c>
      <c r="BF266" s="525">
        <v>0</v>
      </c>
      <c r="BG266" s="525">
        <v>1.482</v>
      </c>
      <c r="BH266" s="525">
        <v>29.721</v>
      </c>
      <c r="BI266" s="525">
        <v>49.96</v>
      </c>
      <c r="BJ266" s="525">
        <v>48.18</v>
      </c>
      <c r="BK266" s="525">
        <v>48.302</v>
      </c>
      <c r="BL266" s="525">
        <v>43.771000000000001</v>
      </c>
      <c r="BM266" s="525">
        <v>36.082000000000001</v>
      </c>
      <c r="BN266" s="525">
        <v>35.154000000000003</v>
      </c>
      <c r="BO266" s="525">
        <v>42.01</v>
      </c>
      <c r="BP266" s="525">
        <v>43.805</v>
      </c>
      <c r="BQ266" s="525">
        <v>47.475000000000001</v>
      </c>
      <c r="BR266" s="525">
        <v>33.776000000000003</v>
      </c>
      <c r="BS266" s="525">
        <v>1.2789999999999999</v>
      </c>
      <c r="BT266" s="525">
        <v>0</v>
      </c>
      <c r="BU266" s="525">
        <v>0</v>
      </c>
      <c r="BV266" s="525">
        <v>0</v>
      </c>
      <c r="BW266" s="525">
        <v>0</v>
      </c>
      <c r="BX266" s="525">
        <v>0</v>
      </c>
      <c r="BY266" s="525">
        <v>19.208208333333335</v>
      </c>
      <c r="BZ266"/>
    </row>
    <row r="267" spans="52:78">
      <c r="AZ267" s="518">
        <v>41537</v>
      </c>
      <c r="BA267" s="525">
        <v>0</v>
      </c>
      <c r="BB267" s="525">
        <v>0</v>
      </c>
      <c r="BC267" s="525">
        <v>0</v>
      </c>
      <c r="BD267" s="525">
        <v>0</v>
      </c>
      <c r="BE267" s="525">
        <v>0</v>
      </c>
      <c r="BF267" s="525">
        <v>0</v>
      </c>
      <c r="BG267" s="525">
        <v>0.52259999999999995</v>
      </c>
      <c r="BH267" s="525">
        <v>33.268999999999998</v>
      </c>
      <c r="BI267" s="525">
        <v>49.96</v>
      </c>
      <c r="BJ267" s="525">
        <v>49.96</v>
      </c>
      <c r="BK267" s="525">
        <v>49.96</v>
      </c>
      <c r="BL267" s="525">
        <v>49.96</v>
      </c>
      <c r="BM267" s="525">
        <v>49.96</v>
      </c>
      <c r="BN267" s="525">
        <v>44.927</v>
      </c>
      <c r="BO267" s="525">
        <v>17.486000000000001</v>
      </c>
      <c r="BP267" s="525">
        <v>18.478000000000002</v>
      </c>
      <c r="BQ267" s="525">
        <v>22.248999999999999</v>
      </c>
      <c r="BR267" s="525">
        <v>28.582000000000001</v>
      </c>
      <c r="BS267" s="525">
        <v>1.087</v>
      </c>
      <c r="BT267" s="525">
        <v>0</v>
      </c>
      <c r="BU267" s="525">
        <v>0</v>
      </c>
      <c r="BV267" s="525">
        <v>0</v>
      </c>
      <c r="BW267" s="525">
        <v>0</v>
      </c>
      <c r="BX267" s="525">
        <v>0</v>
      </c>
      <c r="BY267" s="525">
        <v>17.350025000000002</v>
      </c>
      <c r="BZ267"/>
    </row>
    <row r="268" spans="52:78">
      <c r="AZ268" s="518">
        <v>41538</v>
      </c>
      <c r="BA268" s="525">
        <v>0</v>
      </c>
      <c r="BB268" s="525">
        <v>0</v>
      </c>
      <c r="BC268" s="525">
        <v>0</v>
      </c>
      <c r="BD268" s="525">
        <v>0</v>
      </c>
      <c r="BE268" s="525">
        <v>0</v>
      </c>
      <c r="BF268" s="525">
        <v>0</v>
      </c>
      <c r="BG268" s="525">
        <v>1.8959999999999999</v>
      </c>
      <c r="BH268" s="525">
        <v>35.488</v>
      </c>
      <c r="BI268" s="525">
        <v>49.96</v>
      </c>
      <c r="BJ268" s="525">
        <v>49.96</v>
      </c>
      <c r="BK268" s="525">
        <v>49.96</v>
      </c>
      <c r="BL268" s="525">
        <v>49.96</v>
      </c>
      <c r="BM268" s="525">
        <v>49.96</v>
      </c>
      <c r="BN268" s="525">
        <v>49.96</v>
      </c>
      <c r="BO268" s="525">
        <v>49.96</v>
      </c>
      <c r="BP268" s="525">
        <v>49.96</v>
      </c>
      <c r="BQ268" s="525">
        <v>39.911000000000001</v>
      </c>
      <c r="BR268" s="525">
        <v>19.716000000000001</v>
      </c>
      <c r="BS268" s="525">
        <v>0.53359999999999996</v>
      </c>
      <c r="BT268" s="525">
        <v>0</v>
      </c>
      <c r="BU268" s="525">
        <v>0</v>
      </c>
      <c r="BV268" s="525">
        <v>0</v>
      </c>
      <c r="BW268" s="525">
        <v>0</v>
      </c>
      <c r="BX268" s="525">
        <v>0</v>
      </c>
      <c r="BY268" s="525">
        <v>20.717691666666664</v>
      </c>
      <c r="BZ268"/>
    </row>
    <row r="269" spans="52:78">
      <c r="AZ269" s="518">
        <v>41539</v>
      </c>
      <c r="BA269" s="525">
        <v>0</v>
      </c>
      <c r="BB269" s="525">
        <v>0</v>
      </c>
      <c r="BC269" s="525">
        <v>0</v>
      </c>
      <c r="BD269" s="525">
        <v>0</v>
      </c>
      <c r="BE269" s="525">
        <v>0</v>
      </c>
      <c r="BF269" s="525">
        <v>0</v>
      </c>
      <c r="BG269" s="525">
        <v>2.2599999999999998</v>
      </c>
      <c r="BH269" s="525">
        <v>33.722999999999999</v>
      </c>
      <c r="BI269" s="525">
        <v>49.96</v>
      </c>
      <c r="BJ269" s="525">
        <v>49.96</v>
      </c>
      <c r="BK269" s="525">
        <v>49.96</v>
      </c>
      <c r="BL269" s="525">
        <v>49.96</v>
      </c>
      <c r="BM269" s="525">
        <v>49.96</v>
      </c>
      <c r="BN269" s="525">
        <v>49.96</v>
      </c>
      <c r="BO269" s="525">
        <v>49.96</v>
      </c>
      <c r="BP269" s="525">
        <v>49.96</v>
      </c>
      <c r="BQ269" s="525">
        <v>49.96</v>
      </c>
      <c r="BR269" s="525">
        <v>32.752000000000002</v>
      </c>
      <c r="BS269" s="525">
        <v>1.4590000000000001</v>
      </c>
      <c r="BT269" s="525">
        <v>0</v>
      </c>
      <c r="BU269" s="525">
        <v>0</v>
      </c>
      <c r="BV269" s="525">
        <v>0</v>
      </c>
      <c r="BW269" s="525">
        <v>0</v>
      </c>
      <c r="BX269" s="525">
        <v>0</v>
      </c>
      <c r="BY269" s="525">
        <v>21.659749999999992</v>
      </c>
      <c r="BZ269"/>
    </row>
    <row r="270" spans="52:78">
      <c r="AZ270" s="518">
        <v>41540</v>
      </c>
      <c r="BA270" s="525">
        <v>0</v>
      </c>
      <c r="BB270" s="525">
        <v>0</v>
      </c>
      <c r="BC270" s="525">
        <v>0</v>
      </c>
      <c r="BD270" s="525">
        <v>0</v>
      </c>
      <c r="BE270" s="525">
        <v>0</v>
      </c>
      <c r="BF270" s="525">
        <v>0</v>
      </c>
      <c r="BG270" s="525">
        <v>2.7749999999999999</v>
      </c>
      <c r="BH270" s="525">
        <v>38.026000000000003</v>
      </c>
      <c r="BI270" s="525">
        <v>49.96</v>
      </c>
      <c r="BJ270" s="525">
        <v>49.96</v>
      </c>
      <c r="BK270" s="525">
        <v>49.96</v>
      </c>
      <c r="BL270" s="525">
        <v>49.96</v>
      </c>
      <c r="BM270" s="525">
        <v>49.96</v>
      </c>
      <c r="BN270" s="525">
        <v>49.96</v>
      </c>
      <c r="BO270" s="525">
        <v>49.96</v>
      </c>
      <c r="BP270" s="525">
        <v>49.96</v>
      </c>
      <c r="BQ270" s="525">
        <v>48.944000000000003</v>
      </c>
      <c r="BR270" s="525">
        <v>28.513999999999999</v>
      </c>
      <c r="BS270" s="525">
        <v>1.252</v>
      </c>
      <c r="BT270" s="525">
        <v>0</v>
      </c>
      <c r="BU270" s="525">
        <v>0</v>
      </c>
      <c r="BV270" s="525">
        <v>0</v>
      </c>
      <c r="BW270" s="525">
        <v>0</v>
      </c>
      <c r="BX270" s="525">
        <v>0</v>
      </c>
      <c r="BY270" s="525">
        <v>21.632958333333331</v>
      </c>
      <c r="BZ270"/>
    </row>
    <row r="271" spans="52:78">
      <c r="AZ271" s="518">
        <v>41541</v>
      </c>
      <c r="BA271" s="525">
        <v>0</v>
      </c>
      <c r="BB271" s="525">
        <v>0</v>
      </c>
      <c r="BC271" s="525">
        <v>0</v>
      </c>
      <c r="BD271" s="525">
        <v>0</v>
      </c>
      <c r="BE271" s="525">
        <v>0</v>
      </c>
      <c r="BF271" s="525">
        <v>0</v>
      </c>
      <c r="BG271" s="525">
        <v>2.786</v>
      </c>
      <c r="BH271" s="525">
        <v>33.537999999999997</v>
      </c>
      <c r="BI271" s="525">
        <v>49.779000000000003</v>
      </c>
      <c r="BJ271" s="525">
        <v>49.96</v>
      </c>
      <c r="BK271" s="525">
        <v>49.96</v>
      </c>
      <c r="BL271" s="525">
        <v>49.96</v>
      </c>
      <c r="BM271" s="525">
        <v>48.713000000000001</v>
      </c>
      <c r="BN271" s="525">
        <v>48.076000000000001</v>
      </c>
      <c r="BO271" s="525">
        <v>49.57</v>
      </c>
      <c r="BP271" s="525">
        <v>49.96</v>
      </c>
      <c r="BQ271" s="525">
        <v>45.999000000000002</v>
      </c>
      <c r="BR271" s="525">
        <v>28.614000000000001</v>
      </c>
      <c r="BS271" s="525">
        <v>1.3440000000000001</v>
      </c>
      <c r="BT271" s="525">
        <v>0</v>
      </c>
      <c r="BU271" s="525">
        <v>0</v>
      </c>
      <c r="BV271" s="525">
        <v>0</v>
      </c>
      <c r="BW271" s="525">
        <v>0</v>
      </c>
      <c r="BX271" s="525">
        <v>0</v>
      </c>
      <c r="BY271" s="525">
        <v>21.177458333333334</v>
      </c>
      <c r="BZ271"/>
    </row>
    <row r="272" spans="52:78">
      <c r="AZ272" s="518">
        <v>41542</v>
      </c>
      <c r="BA272" s="525">
        <v>0</v>
      </c>
      <c r="BB272" s="525">
        <v>0</v>
      </c>
      <c r="BC272" s="525">
        <v>0</v>
      </c>
      <c r="BD272" s="525">
        <v>0</v>
      </c>
      <c r="BE272" s="525">
        <v>0</v>
      </c>
      <c r="BF272" s="525">
        <v>0</v>
      </c>
      <c r="BG272" s="525">
        <v>3.21</v>
      </c>
      <c r="BH272" s="525">
        <v>39.337000000000003</v>
      </c>
      <c r="BI272" s="525">
        <v>49.96</v>
      </c>
      <c r="BJ272" s="525">
        <v>49.96</v>
      </c>
      <c r="BK272" s="525">
        <v>49.96</v>
      </c>
      <c r="BL272" s="525">
        <v>49.96</v>
      </c>
      <c r="BM272" s="525">
        <v>49.96</v>
      </c>
      <c r="BN272" s="525">
        <v>49.96</v>
      </c>
      <c r="BO272" s="525">
        <v>49.96</v>
      </c>
      <c r="BP272" s="525">
        <v>49.96</v>
      </c>
      <c r="BQ272" s="525">
        <v>49.96</v>
      </c>
      <c r="BR272" s="525">
        <v>34.892000000000003</v>
      </c>
      <c r="BS272" s="525">
        <v>1.7809999999999999</v>
      </c>
      <c r="BT272" s="525">
        <v>0</v>
      </c>
      <c r="BU272" s="525">
        <v>0</v>
      </c>
      <c r="BV272" s="525">
        <v>0</v>
      </c>
      <c r="BW272" s="525">
        <v>0</v>
      </c>
      <c r="BX272" s="525">
        <v>0</v>
      </c>
      <c r="BY272" s="525">
        <v>22.035833333333329</v>
      </c>
      <c r="BZ272"/>
    </row>
    <row r="273" spans="52:78">
      <c r="AZ273" s="518">
        <v>41543</v>
      </c>
      <c r="BA273" s="525">
        <v>0</v>
      </c>
      <c r="BB273" s="525">
        <v>0</v>
      </c>
      <c r="BC273" s="525">
        <v>0</v>
      </c>
      <c r="BD273" s="525">
        <v>0</v>
      </c>
      <c r="BE273" s="525">
        <v>0</v>
      </c>
      <c r="BF273" s="525">
        <v>0</v>
      </c>
      <c r="BG273" s="525">
        <v>3.5209999999999999</v>
      </c>
      <c r="BH273" s="525">
        <v>40.451000000000001</v>
      </c>
      <c r="BI273" s="525">
        <v>49.96</v>
      </c>
      <c r="BJ273" s="525">
        <v>49.96</v>
      </c>
      <c r="BK273" s="525">
        <v>49.96</v>
      </c>
      <c r="BL273" s="525">
        <v>49.96</v>
      </c>
      <c r="BM273" s="525">
        <v>49.96</v>
      </c>
      <c r="BN273" s="525">
        <v>49.96</v>
      </c>
      <c r="BO273" s="525">
        <v>49.96</v>
      </c>
      <c r="BP273" s="525">
        <v>49.96</v>
      </c>
      <c r="BQ273" s="525">
        <v>49.96</v>
      </c>
      <c r="BR273" s="525">
        <v>35.468000000000004</v>
      </c>
      <c r="BS273" s="525">
        <v>1.7609999999999999</v>
      </c>
      <c r="BT273" s="525">
        <v>0</v>
      </c>
      <c r="BU273" s="525">
        <v>0</v>
      </c>
      <c r="BV273" s="525">
        <v>0</v>
      </c>
      <c r="BW273" s="525">
        <v>0</v>
      </c>
      <c r="BX273" s="525">
        <v>0</v>
      </c>
      <c r="BY273" s="525">
        <v>22.118374999999997</v>
      </c>
      <c r="BZ273"/>
    </row>
    <row r="274" spans="52:78">
      <c r="AZ274" s="518">
        <v>41544</v>
      </c>
      <c r="BA274" s="525">
        <v>0</v>
      </c>
      <c r="BB274" s="525">
        <v>0</v>
      </c>
      <c r="BC274" s="525">
        <v>0</v>
      </c>
      <c r="BD274" s="525">
        <v>0</v>
      </c>
      <c r="BE274" s="525">
        <v>0</v>
      </c>
      <c r="BF274" s="525">
        <v>0</v>
      </c>
      <c r="BG274" s="525">
        <v>3.99</v>
      </c>
      <c r="BH274" s="525">
        <v>42.284999999999997</v>
      </c>
      <c r="BI274" s="525">
        <v>0</v>
      </c>
      <c r="BJ274" s="525">
        <v>0</v>
      </c>
      <c r="BK274" s="525">
        <v>0</v>
      </c>
      <c r="BL274" s="525">
        <v>49.96</v>
      </c>
      <c r="BM274" s="525">
        <v>49.96</v>
      </c>
      <c r="BN274" s="525">
        <v>49.96</v>
      </c>
      <c r="BO274" s="525">
        <v>0</v>
      </c>
      <c r="BP274" s="525">
        <v>0</v>
      </c>
      <c r="BQ274" s="525">
        <v>49.96</v>
      </c>
      <c r="BR274" s="525">
        <v>36.08</v>
      </c>
      <c r="BS274" s="525">
        <v>1.958</v>
      </c>
      <c r="BT274" s="525">
        <v>0</v>
      </c>
      <c r="BU274" s="525">
        <v>0</v>
      </c>
      <c r="BV274" s="525">
        <v>0</v>
      </c>
      <c r="BW274" s="525">
        <v>0</v>
      </c>
      <c r="BX274" s="525">
        <v>0</v>
      </c>
      <c r="BY274" s="525">
        <v>11.839708333333334</v>
      </c>
      <c r="BZ274"/>
    </row>
    <row r="275" spans="52:78">
      <c r="AZ275" s="518">
        <v>41545</v>
      </c>
      <c r="BA275" s="525">
        <v>0</v>
      </c>
      <c r="BB275" s="525">
        <v>0</v>
      </c>
      <c r="BC275" s="525">
        <v>0</v>
      </c>
      <c r="BD275" s="525">
        <v>0</v>
      </c>
      <c r="BE275" s="525">
        <v>0</v>
      </c>
      <c r="BF275" s="525">
        <v>0</v>
      </c>
      <c r="BG275" s="525">
        <v>4.2510000000000003</v>
      </c>
      <c r="BH275" s="525">
        <v>42.151000000000003</v>
      </c>
      <c r="BI275" s="525">
        <v>49.96</v>
      </c>
      <c r="BJ275" s="525">
        <v>49.96</v>
      </c>
      <c r="BK275" s="525">
        <v>49.96</v>
      </c>
      <c r="BL275" s="525">
        <v>49.96</v>
      </c>
      <c r="BM275" s="525">
        <v>49.96</v>
      </c>
      <c r="BN275" s="525">
        <v>49.96</v>
      </c>
      <c r="BO275" s="525">
        <v>49.96</v>
      </c>
      <c r="BP275" s="525">
        <v>49.96</v>
      </c>
      <c r="BQ275" s="525">
        <v>49.96</v>
      </c>
      <c r="BR275" s="525">
        <v>35.642000000000003</v>
      </c>
      <c r="BS275" s="525">
        <v>2.0249999999999999</v>
      </c>
      <c r="BT275" s="525">
        <v>0</v>
      </c>
      <c r="BU275" s="525">
        <v>0</v>
      </c>
      <c r="BV275" s="525">
        <v>0</v>
      </c>
      <c r="BW275" s="525">
        <v>0</v>
      </c>
      <c r="BX275" s="525">
        <v>0</v>
      </c>
      <c r="BY275" s="525">
        <v>22.237874999999999</v>
      </c>
      <c r="BZ275"/>
    </row>
    <row r="276" spans="52:78">
      <c r="AZ276" s="518">
        <v>41546</v>
      </c>
      <c r="BA276" s="525">
        <v>0</v>
      </c>
      <c r="BB276" s="525">
        <v>0</v>
      </c>
      <c r="BC276" s="525">
        <v>0</v>
      </c>
      <c r="BD276" s="525">
        <v>0</v>
      </c>
      <c r="BE276" s="525">
        <v>0</v>
      </c>
      <c r="BF276" s="525">
        <v>0</v>
      </c>
      <c r="BG276" s="525">
        <v>4.806</v>
      </c>
      <c r="BH276" s="525">
        <v>43.078000000000003</v>
      </c>
      <c r="BI276" s="525">
        <v>49.96</v>
      </c>
      <c r="BJ276" s="525">
        <v>49.96</v>
      </c>
      <c r="BK276" s="525">
        <v>49.96</v>
      </c>
      <c r="BL276" s="525">
        <v>49.96</v>
      </c>
      <c r="BM276" s="525">
        <v>49.96</v>
      </c>
      <c r="BN276" s="525">
        <v>49.96</v>
      </c>
      <c r="BO276" s="525">
        <v>49.96</v>
      </c>
      <c r="BP276" s="525">
        <v>49.96</v>
      </c>
      <c r="BQ276" s="525">
        <v>49.96</v>
      </c>
      <c r="BR276" s="525">
        <v>36.423999999999999</v>
      </c>
      <c r="BS276" s="525">
        <v>2.1469999999999998</v>
      </c>
      <c r="BT276" s="525">
        <v>0</v>
      </c>
      <c r="BU276" s="525">
        <v>0</v>
      </c>
      <c r="BV276" s="525">
        <v>0</v>
      </c>
      <c r="BW276" s="525">
        <v>0</v>
      </c>
      <c r="BX276" s="525">
        <v>0</v>
      </c>
      <c r="BY276" s="525">
        <v>22.337291666666669</v>
      </c>
      <c r="BZ276"/>
    </row>
    <row r="277" spans="52:78">
      <c r="AZ277" s="518">
        <v>41547</v>
      </c>
      <c r="BA277" s="525">
        <v>0</v>
      </c>
      <c r="BB277" s="525">
        <v>0</v>
      </c>
      <c r="BC277" s="525">
        <v>0</v>
      </c>
      <c r="BD277" s="525">
        <v>0</v>
      </c>
      <c r="BE277" s="525">
        <v>0</v>
      </c>
      <c r="BF277" s="525">
        <v>0</v>
      </c>
      <c r="BG277" s="525">
        <v>5.1210000000000004</v>
      </c>
      <c r="BH277" s="525">
        <v>44.194000000000003</v>
      </c>
      <c r="BI277" s="525">
        <v>49.96</v>
      </c>
      <c r="BJ277" s="525">
        <v>49.96</v>
      </c>
      <c r="BK277" s="525">
        <v>49.96</v>
      </c>
      <c r="BL277" s="525">
        <v>49.96</v>
      </c>
      <c r="BM277" s="525">
        <v>49.96</v>
      </c>
      <c r="BN277" s="525">
        <v>49.96</v>
      </c>
      <c r="BO277" s="525">
        <v>0</v>
      </c>
      <c r="BP277" s="525">
        <v>0</v>
      </c>
      <c r="BQ277" s="525">
        <v>49.96</v>
      </c>
      <c r="BR277" s="525">
        <v>36.942999999999998</v>
      </c>
      <c r="BS277" s="525">
        <v>2.2000000000000002</v>
      </c>
      <c r="BT277" s="525">
        <v>0</v>
      </c>
      <c r="BU277" s="525">
        <v>0</v>
      </c>
      <c r="BV277" s="525">
        <v>0</v>
      </c>
      <c r="BW277" s="525">
        <v>0</v>
      </c>
      <c r="BX277" s="525">
        <v>0</v>
      </c>
      <c r="BY277" s="525">
        <v>18.257416666666664</v>
      </c>
      <c r="BZ277"/>
    </row>
    <row r="278" spans="52:78">
      <c r="AZ278" s="518">
        <v>41548</v>
      </c>
      <c r="BA278" s="525">
        <v>0</v>
      </c>
      <c r="BB278" s="525">
        <v>0</v>
      </c>
      <c r="BC278" s="525">
        <v>0</v>
      </c>
      <c r="BD278" s="525">
        <v>0</v>
      </c>
      <c r="BE278" s="525">
        <v>0</v>
      </c>
      <c r="BF278" s="525">
        <v>0</v>
      </c>
      <c r="BG278" s="525">
        <v>5.4619999999999997</v>
      </c>
      <c r="BH278" s="525">
        <v>43.94</v>
      </c>
      <c r="BI278" s="525">
        <v>49.96</v>
      </c>
      <c r="BJ278" s="525">
        <v>49.96</v>
      </c>
      <c r="BK278" s="525">
        <v>49.96</v>
      </c>
      <c r="BL278" s="525">
        <v>49.96</v>
      </c>
      <c r="BM278" s="525">
        <v>49.96</v>
      </c>
      <c r="BN278" s="525">
        <v>49.96</v>
      </c>
      <c r="BO278" s="525">
        <v>49.96</v>
      </c>
      <c r="BP278" s="525">
        <v>49.96</v>
      </c>
      <c r="BQ278" s="525">
        <v>49.96</v>
      </c>
      <c r="BR278" s="525">
        <v>36.351999999999997</v>
      </c>
      <c r="BS278" s="525">
        <v>2.3879999999999999</v>
      </c>
      <c r="BT278" s="525">
        <v>0</v>
      </c>
      <c r="BU278" s="525">
        <v>0</v>
      </c>
      <c r="BV278" s="525">
        <v>0</v>
      </c>
      <c r="BW278" s="525">
        <v>0</v>
      </c>
      <c r="BX278" s="525">
        <v>0</v>
      </c>
      <c r="BY278" s="525">
        <v>22.407583333333331</v>
      </c>
      <c r="BZ278"/>
    </row>
    <row r="279" spans="52:78">
      <c r="AZ279" s="518">
        <v>41549</v>
      </c>
      <c r="BA279" s="525">
        <v>0</v>
      </c>
      <c r="BB279" s="525">
        <v>0</v>
      </c>
      <c r="BC279" s="525">
        <v>0</v>
      </c>
      <c r="BD279" s="525">
        <v>0</v>
      </c>
      <c r="BE279" s="525">
        <v>0</v>
      </c>
      <c r="BF279" s="525">
        <v>0</v>
      </c>
      <c r="BG279" s="525">
        <v>5.8440000000000003</v>
      </c>
      <c r="BH279" s="525">
        <v>44.67</v>
      </c>
      <c r="BI279" s="525">
        <v>49.96</v>
      </c>
      <c r="BJ279" s="525">
        <v>49.96</v>
      </c>
      <c r="BK279" s="525">
        <v>49.96</v>
      </c>
      <c r="BL279" s="525">
        <v>49.96</v>
      </c>
      <c r="BM279" s="525">
        <v>49.96</v>
      </c>
      <c r="BN279" s="525">
        <v>49.96</v>
      </c>
      <c r="BO279" s="525">
        <v>49.96</v>
      </c>
      <c r="BP279" s="525">
        <v>49.96</v>
      </c>
      <c r="BQ279" s="525">
        <v>49.96</v>
      </c>
      <c r="BR279" s="525">
        <v>36.662999999999997</v>
      </c>
      <c r="BS279" s="525">
        <v>2.4350000000000001</v>
      </c>
      <c r="BT279" s="525">
        <v>0</v>
      </c>
      <c r="BU279" s="525">
        <v>0</v>
      </c>
      <c r="BV279" s="525">
        <v>0</v>
      </c>
      <c r="BW279" s="525">
        <v>0</v>
      </c>
      <c r="BX279" s="525">
        <v>0</v>
      </c>
      <c r="BY279" s="525">
        <v>22.468833333333325</v>
      </c>
      <c r="BZ279"/>
    </row>
    <row r="280" spans="52:78">
      <c r="AZ280" s="518">
        <v>41550</v>
      </c>
      <c r="BA280" s="525">
        <v>0</v>
      </c>
      <c r="BB280" s="525">
        <v>0</v>
      </c>
      <c r="BC280" s="525">
        <v>0</v>
      </c>
      <c r="BD280" s="525">
        <v>0</v>
      </c>
      <c r="BE280" s="525">
        <v>0</v>
      </c>
      <c r="BF280" s="525">
        <v>0</v>
      </c>
      <c r="BG280" s="525">
        <v>0.54159999999999997</v>
      </c>
      <c r="BH280" s="525">
        <v>14.923999999999999</v>
      </c>
      <c r="BI280" s="525">
        <v>25.696000000000002</v>
      </c>
      <c r="BJ280" s="525">
        <v>29.516999999999999</v>
      </c>
      <c r="BK280" s="525">
        <v>20.893999999999998</v>
      </c>
      <c r="BL280" s="525">
        <v>43.691000000000003</v>
      </c>
      <c r="BM280" s="525">
        <v>31.696000000000002</v>
      </c>
      <c r="BN280" s="525">
        <v>26.616</v>
      </c>
      <c r="BO280" s="525">
        <v>30.242999999999999</v>
      </c>
      <c r="BP280" s="525">
        <v>38.984999999999999</v>
      </c>
      <c r="BQ280" s="525">
        <v>20.254000000000001</v>
      </c>
      <c r="BR280" s="525">
        <v>15.395</v>
      </c>
      <c r="BS280" s="525">
        <v>1.016</v>
      </c>
      <c r="BT280" s="525">
        <v>0</v>
      </c>
      <c r="BU280" s="525">
        <v>0</v>
      </c>
      <c r="BV280" s="525">
        <v>0</v>
      </c>
      <c r="BW280" s="525">
        <v>0</v>
      </c>
      <c r="BX280" s="525">
        <v>0</v>
      </c>
      <c r="BY280" s="525">
        <v>12.477858333333335</v>
      </c>
      <c r="BZ280"/>
    </row>
    <row r="281" spans="52:78">
      <c r="AZ281" s="518">
        <v>41551</v>
      </c>
      <c r="BA281" s="525">
        <v>0</v>
      </c>
      <c r="BB281" s="525">
        <v>0</v>
      </c>
      <c r="BC281" s="525">
        <v>0</v>
      </c>
      <c r="BD281" s="525">
        <v>0</v>
      </c>
      <c r="BE281" s="525">
        <v>0</v>
      </c>
      <c r="BF281" s="525">
        <v>0</v>
      </c>
      <c r="BG281" s="525">
        <v>6.5330000000000004</v>
      </c>
      <c r="BH281" s="525">
        <v>47.151000000000003</v>
      </c>
      <c r="BI281" s="525">
        <v>49.96</v>
      </c>
      <c r="BJ281" s="525">
        <v>49.96</v>
      </c>
      <c r="BK281" s="525">
        <v>49.96</v>
      </c>
      <c r="BL281" s="525">
        <v>49.96</v>
      </c>
      <c r="BM281" s="525">
        <v>49.96</v>
      </c>
      <c r="BN281" s="525">
        <v>49.96</v>
      </c>
      <c r="BO281" s="525">
        <v>49.96</v>
      </c>
      <c r="BP281" s="525">
        <v>49.96</v>
      </c>
      <c r="BQ281" s="525">
        <v>49.96</v>
      </c>
      <c r="BR281" s="525">
        <v>35.488</v>
      </c>
      <c r="BS281" s="525">
        <v>2.0649999999999999</v>
      </c>
      <c r="BT281" s="525">
        <v>0</v>
      </c>
      <c r="BU281" s="525">
        <v>0</v>
      </c>
      <c r="BV281" s="525">
        <v>0</v>
      </c>
      <c r="BW281" s="525">
        <v>0</v>
      </c>
      <c r="BX281" s="525">
        <v>0</v>
      </c>
      <c r="BY281" s="525">
        <v>22.536541666666665</v>
      </c>
      <c r="BZ281"/>
    </row>
    <row r="282" spans="52:78">
      <c r="AZ282" s="518">
        <v>41552</v>
      </c>
      <c r="BA282" s="525">
        <v>0</v>
      </c>
      <c r="BB282" s="525">
        <v>0</v>
      </c>
      <c r="BC282" s="525">
        <v>0</v>
      </c>
      <c r="BD282" s="525">
        <v>0</v>
      </c>
      <c r="BE282" s="525">
        <v>0</v>
      </c>
      <c r="BF282" s="525">
        <v>0</v>
      </c>
      <c r="BG282" s="525">
        <v>6.2409999999999997</v>
      </c>
      <c r="BH282" s="525">
        <v>45.37</v>
      </c>
      <c r="BI282" s="525">
        <v>49.96</v>
      </c>
      <c r="BJ282" s="525">
        <v>49.96</v>
      </c>
      <c r="BK282" s="525">
        <v>49.96</v>
      </c>
      <c r="BL282" s="525">
        <v>49.96</v>
      </c>
      <c r="BM282" s="525">
        <v>49.96</v>
      </c>
      <c r="BN282" s="525">
        <v>49.96</v>
      </c>
      <c r="BO282" s="525">
        <v>49.371000000000002</v>
      </c>
      <c r="BP282" s="525">
        <v>49.96</v>
      </c>
      <c r="BQ282" s="525">
        <v>49.96</v>
      </c>
      <c r="BR282" s="525">
        <v>34.826999999999998</v>
      </c>
      <c r="BS282" s="525">
        <v>2.1749999999999998</v>
      </c>
      <c r="BT282" s="525">
        <v>0</v>
      </c>
      <c r="BU282" s="525">
        <v>0</v>
      </c>
      <c r="BV282" s="525">
        <v>0</v>
      </c>
      <c r="BW282" s="525">
        <v>0</v>
      </c>
      <c r="BX282" s="525">
        <v>0</v>
      </c>
      <c r="BY282" s="525">
        <v>22.402666666666661</v>
      </c>
      <c r="BZ282"/>
    </row>
    <row r="283" spans="52:78">
      <c r="AZ283" s="518">
        <v>41553</v>
      </c>
      <c r="BA283" s="525">
        <v>0</v>
      </c>
      <c r="BB283" s="525">
        <v>0</v>
      </c>
      <c r="BC283" s="525">
        <v>0</v>
      </c>
      <c r="BD283" s="525">
        <v>0</v>
      </c>
      <c r="BE283" s="525">
        <v>0</v>
      </c>
      <c r="BF283" s="525">
        <v>0</v>
      </c>
      <c r="BG283" s="525">
        <v>7.0570000000000004</v>
      </c>
      <c r="BH283" s="525">
        <v>46.863</v>
      </c>
      <c r="BI283" s="525">
        <v>49.96</v>
      </c>
      <c r="BJ283" s="525">
        <v>49.96</v>
      </c>
      <c r="BK283" s="525">
        <v>49.96</v>
      </c>
      <c r="BL283" s="525">
        <v>48.38</v>
      </c>
      <c r="BM283" s="525">
        <v>38.01</v>
      </c>
      <c r="BN283" s="525">
        <v>36.554000000000002</v>
      </c>
      <c r="BO283" s="525">
        <v>37.225999999999999</v>
      </c>
      <c r="BP283" s="525">
        <v>36.034999999999997</v>
      </c>
      <c r="BQ283" s="525">
        <v>49.96</v>
      </c>
      <c r="BR283" s="525">
        <v>35.953000000000003</v>
      </c>
      <c r="BS283" s="525">
        <v>2.1920000000000002</v>
      </c>
      <c r="BT283" s="525">
        <v>0</v>
      </c>
      <c r="BU283" s="525">
        <v>0</v>
      </c>
      <c r="BV283" s="525">
        <v>0</v>
      </c>
      <c r="BW283" s="525">
        <v>0</v>
      </c>
      <c r="BX283" s="525">
        <v>0</v>
      </c>
      <c r="BY283" s="525">
        <v>20.337916666666668</v>
      </c>
      <c r="BZ283"/>
    </row>
    <row r="284" spans="52:78">
      <c r="AZ284" s="518">
        <v>41554</v>
      </c>
      <c r="BA284" s="525">
        <v>0</v>
      </c>
      <c r="BB284" s="525">
        <v>0</v>
      </c>
      <c r="BC284" s="525">
        <v>0</v>
      </c>
      <c r="BD284" s="525">
        <v>0</v>
      </c>
      <c r="BE284" s="525">
        <v>0</v>
      </c>
      <c r="BF284" s="525">
        <v>0</v>
      </c>
      <c r="BG284" s="525">
        <v>6.6669999999999998</v>
      </c>
      <c r="BH284" s="525">
        <v>42.524000000000001</v>
      </c>
      <c r="BI284" s="525">
        <v>49.96</v>
      </c>
      <c r="BJ284" s="525">
        <v>49.96</v>
      </c>
      <c r="BK284" s="525">
        <v>49.96</v>
      </c>
      <c r="BL284" s="525">
        <v>49.96</v>
      </c>
      <c r="BM284" s="525">
        <v>49.96</v>
      </c>
      <c r="BN284" s="525">
        <v>49.96</v>
      </c>
      <c r="BO284" s="525">
        <v>49.96</v>
      </c>
      <c r="BP284" s="525">
        <v>49.96</v>
      </c>
      <c r="BQ284" s="525">
        <v>49.96</v>
      </c>
      <c r="BR284" s="525">
        <v>34.067999999999998</v>
      </c>
      <c r="BS284" s="525">
        <v>2.0840000000000001</v>
      </c>
      <c r="BT284" s="525">
        <v>0</v>
      </c>
      <c r="BU284" s="525">
        <v>0</v>
      </c>
      <c r="BV284" s="525">
        <v>0</v>
      </c>
      <c r="BW284" s="525">
        <v>0</v>
      </c>
      <c r="BX284" s="525">
        <v>0</v>
      </c>
      <c r="BY284" s="525">
        <v>22.290958333333332</v>
      </c>
      <c r="BZ284"/>
    </row>
    <row r="285" spans="52:78">
      <c r="AZ285" s="518">
        <v>41555</v>
      </c>
      <c r="BA285" s="525">
        <v>0</v>
      </c>
      <c r="BB285" s="525">
        <v>0</v>
      </c>
      <c r="BC285" s="525">
        <v>0</v>
      </c>
      <c r="BD285" s="525">
        <v>0</v>
      </c>
      <c r="BE285" s="525">
        <v>0</v>
      </c>
      <c r="BF285" s="525">
        <v>0</v>
      </c>
      <c r="BG285" s="525">
        <v>6.6470000000000002</v>
      </c>
      <c r="BH285" s="525">
        <v>42.973999999999997</v>
      </c>
      <c r="BI285" s="525">
        <v>46.976999999999997</v>
      </c>
      <c r="BJ285" s="525">
        <v>36.851999999999997</v>
      </c>
      <c r="BK285" s="525">
        <v>42.543999999999997</v>
      </c>
      <c r="BL285" s="525">
        <v>44.597999999999999</v>
      </c>
      <c r="BM285" s="525">
        <v>35.420999999999999</v>
      </c>
      <c r="BN285" s="525">
        <v>39.427999999999997</v>
      </c>
      <c r="BO285" s="525">
        <v>44.198999999999998</v>
      </c>
      <c r="BP285" s="525">
        <v>43.374000000000002</v>
      </c>
      <c r="BQ285" s="525">
        <v>49.96</v>
      </c>
      <c r="BR285" s="525">
        <v>32.529000000000003</v>
      </c>
      <c r="BS285" s="525">
        <v>0.94899999999999995</v>
      </c>
      <c r="BT285" s="525">
        <v>0</v>
      </c>
      <c r="BU285" s="525">
        <v>0</v>
      </c>
      <c r="BV285" s="525">
        <v>0</v>
      </c>
      <c r="BW285" s="525">
        <v>0</v>
      </c>
      <c r="BX285" s="525">
        <v>0</v>
      </c>
      <c r="BY285" s="525">
        <v>19.435500000000001</v>
      </c>
      <c r="BZ285"/>
    </row>
    <row r="286" spans="52:78">
      <c r="AZ286" s="518">
        <v>41556</v>
      </c>
      <c r="BA286" s="525">
        <v>0</v>
      </c>
      <c r="BB286" s="525">
        <v>0</v>
      </c>
      <c r="BC286" s="525">
        <v>0</v>
      </c>
      <c r="BD286" s="525">
        <v>0</v>
      </c>
      <c r="BE286" s="525">
        <v>0</v>
      </c>
      <c r="BF286" s="525">
        <v>0</v>
      </c>
      <c r="BG286" s="525">
        <v>8.1259999999999994</v>
      </c>
      <c r="BH286" s="525">
        <v>46.207999999999998</v>
      </c>
      <c r="BI286" s="525">
        <v>49.96</v>
      </c>
      <c r="BJ286" s="525">
        <v>49.96</v>
      </c>
      <c r="BK286" s="525">
        <v>49.96</v>
      </c>
      <c r="BL286" s="525">
        <v>40.951000000000001</v>
      </c>
      <c r="BM286" s="525">
        <v>46.036000000000001</v>
      </c>
      <c r="BN286" s="525">
        <v>49.96</v>
      </c>
      <c r="BO286" s="525">
        <v>49.96</v>
      </c>
      <c r="BP286" s="525">
        <v>49.96</v>
      </c>
      <c r="BQ286" s="525">
        <v>49.96</v>
      </c>
      <c r="BR286" s="525">
        <v>34.747999999999998</v>
      </c>
      <c r="BS286" s="525">
        <v>2.6749999999999998</v>
      </c>
      <c r="BT286" s="525">
        <v>0</v>
      </c>
      <c r="BU286" s="525">
        <v>0</v>
      </c>
      <c r="BV286" s="525">
        <v>0</v>
      </c>
      <c r="BW286" s="525">
        <v>0</v>
      </c>
      <c r="BX286" s="525">
        <v>0</v>
      </c>
      <c r="BY286" s="525">
        <v>22.019333333333332</v>
      </c>
      <c r="BZ286"/>
    </row>
    <row r="287" spans="52:78">
      <c r="AZ287" s="518">
        <v>41557</v>
      </c>
      <c r="BA287" s="525">
        <v>0</v>
      </c>
      <c r="BB287" s="525">
        <v>0</v>
      </c>
      <c r="BC287" s="525">
        <v>0</v>
      </c>
      <c r="BD287" s="525">
        <v>0</v>
      </c>
      <c r="BE287" s="525">
        <v>0</v>
      </c>
      <c r="BF287" s="525">
        <v>0</v>
      </c>
      <c r="BG287" s="525">
        <v>8.0609999999999999</v>
      </c>
      <c r="BH287" s="525">
        <v>45.241</v>
      </c>
      <c r="BI287" s="525">
        <v>49.96</v>
      </c>
      <c r="BJ287" s="525">
        <v>49.96</v>
      </c>
      <c r="BK287" s="525">
        <v>49.96</v>
      </c>
      <c r="BL287" s="525">
        <v>49.96</v>
      </c>
      <c r="BM287" s="525">
        <v>49.96</v>
      </c>
      <c r="BN287" s="525">
        <v>49.96</v>
      </c>
      <c r="BO287" s="525">
        <v>49.96</v>
      </c>
      <c r="BP287" s="525">
        <v>49.96</v>
      </c>
      <c r="BQ287" s="525">
        <v>49.96</v>
      </c>
      <c r="BR287" s="525">
        <v>36.863999999999997</v>
      </c>
      <c r="BS287" s="525">
        <v>2.9409999999999998</v>
      </c>
      <c r="BT287" s="525">
        <v>0</v>
      </c>
      <c r="BU287" s="525">
        <v>0</v>
      </c>
      <c r="BV287" s="525">
        <v>0</v>
      </c>
      <c r="BW287" s="525">
        <v>0</v>
      </c>
      <c r="BX287" s="525">
        <v>0</v>
      </c>
      <c r="BY287" s="525">
        <v>22.614458333333332</v>
      </c>
      <c r="BZ287"/>
    </row>
    <row r="288" spans="52:78">
      <c r="AZ288" s="518">
        <v>41558</v>
      </c>
      <c r="BA288" s="525">
        <v>0</v>
      </c>
      <c r="BB288" s="525">
        <v>0</v>
      </c>
      <c r="BC288" s="525">
        <v>0</v>
      </c>
      <c r="BD288" s="525">
        <v>0</v>
      </c>
      <c r="BE288" s="525">
        <v>0</v>
      </c>
      <c r="BF288" s="525">
        <v>0</v>
      </c>
      <c r="BG288" s="525">
        <v>7.7750000000000004</v>
      </c>
      <c r="BH288" s="525">
        <v>46.182000000000002</v>
      </c>
      <c r="BI288" s="525">
        <v>49.96</v>
      </c>
      <c r="BJ288" s="525">
        <v>49.96</v>
      </c>
      <c r="BK288" s="525">
        <v>49.96</v>
      </c>
      <c r="BL288" s="525">
        <v>49.96</v>
      </c>
      <c r="BM288" s="525">
        <v>49.96</v>
      </c>
      <c r="BN288" s="525">
        <v>49.96</v>
      </c>
      <c r="BO288" s="525">
        <v>48.679000000000002</v>
      </c>
      <c r="BP288" s="525">
        <v>42.838000000000001</v>
      </c>
      <c r="BQ288" s="525">
        <v>47.42</v>
      </c>
      <c r="BR288" s="525">
        <v>26.672000000000001</v>
      </c>
      <c r="BS288" s="525">
        <v>2.2890000000000001</v>
      </c>
      <c r="BT288" s="525">
        <v>0</v>
      </c>
      <c r="BU288" s="525">
        <v>0</v>
      </c>
      <c r="BV288" s="525">
        <v>0</v>
      </c>
      <c r="BW288" s="525">
        <v>0</v>
      </c>
      <c r="BX288" s="525">
        <v>0</v>
      </c>
      <c r="BY288" s="525">
        <v>21.733958333333334</v>
      </c>
      <c r="BZ288"/>
    </row>
    <row r="289" spans="52:78">
      <c r="AZ289" s="518">
        <v>41559</v>
      </c>
      <c r="BA289" s="525">
        <v>0</v>
      </c>
      <c r="BB289" s="525">
        <v>0</v>
      </c>
      <c r="BC289" s="525">
        <v>0</v>
      </c>
      <c r="BD289" s="525">
        <v>0</v>
      </c>
      <c r="BE289" s="525">
        <v>0</v>
      </c>
      <c r="BF289" s="525">
        <v>0</v>
      </c>
      <c r="BG289" s="525">
        <v>9.4939999999999998</v>
      </c>
      <c r="BH289" s="525">
        <v>48.412999999999997</v>
      </c>
      <c r="BI289" s="525">
        <v>49.96</v>
      </c>
      <c r="BJ289" s="525">
        <v>49.96</v>
      </c>
      <c r="BK289" s="525">
        <v>49.96</v>
      </c>
      <c r="BL289" s="525">
        <v>49.96</v>
      </c>
      <c r="BM289" s="525">
        <v>49.96</v>
      </c>
      <c r="BN289" s="525">
        <v>49.96</v>
      </c>
      <c r="BO289" s="525">
        <v>49.96</v>
      </c>
      <c r="BP289" s="525">
        <v>49.96</v>
      </c>
      <c r="BQ289" s="525">
        <v>44.819000000000003</v>
      </c>
      <c r="BR289" s="525">
        <v>25.757999999999999</v>
      </c>
      <c r="BS289" s="525">
        <v>2.7429999999999999</v>
      </c>
      <c r="BT289" s="525">
        <v>0</v>
      </c>
      <c r="BU289" s="525">
        <v>0</v>
      </c>
      <c r="BV289" s="525">
        <v>0</v>
      </c>
      <c r="BW289" s="525">
        <v>0</v>
      </c>
      <c r="BX289" s="525">
        <v>0</v>
      </c>
      <c r="BY289" s="525">
        <v>22.121125000000003</v>
      </c>
      <c r="BZ289"/>
    </row>
    <row r="290" spans="52:78">
      <c r="AZ290" s="518">
        <v>41560</v>
      </c>
      <c r="BA290" s="525">
        <v>0</v>
      </c>
      <c r="BB290" s="525">
        <v>0</v>
      </c>
      <c r="BC290" s="525">
        <v>0</v>
      </c>
      <c r="BD290" s="525">
        <v>0</v>
      </c>
      <c r="BE290" s="525">
        <v>0</v>
      </c>
      <c r="BF290" s="525">
        <v>0</v>
      </c>
      <c r="BG290" s="525">
        <v>11.378</v>
      </c>
      <c r="BH290" s="525">
        <v>49.96</v>
      </c>
      <c r="BI290" s="525">
        <v>49.96</v>
      </c>
      <c r="BJ290" s="525">
        <v>49.96</v>
      </c>
      <c r="BK290" s="525">
        <v>49.96</v>
      </c>
      <c r="BL290" s="525">
        <v>49.96</v>
      </c>
      <c r="BM290" s="525">
        <v>49.96</v>
      </c>
      <c r="BN290" s="525">
        <v>49.96</v>
      </c>
      <c r="BO290" s="525">
        <v>49.96</v>
      </c>
      <c r="BP290" s="525">
        <v>49.96</v>
      </c>
      <c r="BQ290" s="525">
        <v>49.96</v>
      </c>
      <c r="BR290" s="525">
        <v>40.076999999999998</v>
      </c>
      <c r="BS290" s="525">
        <v>3.6989999999999998</v>
      </c>
      <c r="BT290" s="525">
        <v>0</v>
      </c>
      <c r="BU290" s="525">
        <v>0</v>
      </c>
      <c r="BV290" s="525">
        <v>0</v>
      </c>
      <c r="BW290" s="525">
        <v>0</v>
      </c>
      <c r="BX290" s="525">
        <v>0</v>
      </c>
      <c r="BY290" s="525">
        <v>23.11474999999999</v>
      </c>
      <c r="BZ290"/>
    </row>
    <row r="291" spans="52:78">
      <c r="AZ291" s="518">
        <v>41561</v>
      </c>
      <c r="BA291" s="525">
        <v>0</v>
      </c>
      <c r="BB291" s="525">
        <v>0</v>
      </c>
      <c r="BC291" s="525">
        <v>0</v>
      </c>
      <c r="BD291" s="525">
        <v>0</v>
      </c>
      <c r="BE291" s="525">
        <v>0</v>
      </c>
      <c r="BF291" s="525">
        <v>0</v>
      </c>
      <c r="BG291" s="525">
        <v>11.276999999999999</v>
      </c>
      <c r="BH291" s="525">
        <v>49.96</v>
      </c>
      <c r="BI291" s="525">
        <v>49.96</v>
      </c>
      <c r="BJ291" s="525">
        <v>49.96</v>
      </c>
      <c r="BK291" s="525">
        <v>49.96</v>
      </c>
      <c r="BL291" s="525">
        <v>49.96</v>
      </c>
      <c r="BM291" s="525">
        <v>49.96</v>
      </c>
      <c r="BN291" s="525">
        <v>49.96</v>
      </c>
      <c r="BO291" s="525">
        <v>49.96</v>
      </c>
      <c r="BP291" s="525">
        <v>49.96</v>
      </c>
      <c r="BQ291" s="525">
        <v>49.96</v>
      </c>
      <c r="BR291" s="525">
        <v>39.378999999999998</v>
      </c>
      <c r="BS291" s="525">
        <v>3.6150000000000002</v>
      </c>
      <c r="BT291" s="525">
        <v>0</v>
      </c>
      <c r="BU291" s="525">
        <v>0</v>
      </c>
      <c r="BV291" s="525">
        <v>0</v>
      </c>
      <c r="BW291" s="525">
        <v>0</v>
      </c>
      <c r="BX291" s="525">
        <v>0</v>
      </c>
      <c r="BY291" s="525">
        <v>23.077958333333328</v>
      </c>
      <c r="BZ291"/>
    </row>
    <row r="292" spans="52:78">
      <c r="AZ292" s="518">
        <v>41562</v>
      </c>
      <c r="BA292" s="525">
        <v>0</v>
      </c>
      <c r="BB292" s="525">
        <v>0</v>
      </c>
      <c r="BC292" s="525">
        <v>0</v>
      </c>
      <c r="BD292" s="525">
        <v>0</v>
      </c>
      <c r="BE292" s="525">
        <v>0</v>
      </c>
      <c r="BF292" s="525">
        <v>0</v>
      </c>
      <c r="BG292" s="525">
        <v>12.007</v>
      </c>
      <c r="BH292" s="525">
        <v>49.96</v>
      </c>
      <c r="BI292" s="525">
        <v>49.96</v>
      </c>
      <c r="BJ292" s="525">
        <v>49.96</v>
      </c>
      <c r="BK292" s="525">
        <v>49.96</v>
      </c>
      <c r="BL292" s="525">
        <v>49.96</v>
      </c>
      <c r="BM292" s="525">
        <v>49.96</v>
      </c>
      <c r="BN292" s="525">
        <v>49.96</v>
      </c>
      <c r="BO292" s="525">
        <v>49.96</v>
      </c>
      <c r="BP292" s="525">
        <v>49.96</v>
      </c>
      <c r="BQ292" s="525">
        <v>49.96</v>
      </c>
      <c r="BR292" s="525">
        <v>38.777999999999999</v>
      </c>
      <c r="BS292" s="525">
        <v>3.883</v>
      </c>
      <c r="BT292" s="525">
        <v>0</v>
      </c>
      <c r="BU292" s="525">
        <v>0</v>
      </c>
      <c r="BV292" s="525">
        <v>0</v>
      </c>
      <c r="BW292" s="525">
        <v>0</v>
      </c>
      <c r="BX292" s="525">
        <v>0</v>
      </c>
      <c r="BY292" s="525">
        <v>23.094499999999996</v>
      </c>
      <c r="BZ292"/>
    </row>
    <row r="293" spans="52:78">
      <c r="AZ293" s="518">
        <v>41563</v>
      </c>
      <c r="BA293" s="525">
        <v>0</v>
      </c>
      <c r="BB293" s="525">
        <v>0</v>
      </c>
      <c r="BC293" s="525">
        <v>0</v>
      </c>
      <c r="BD293" s="525">
        <v>0</v>
      </c>
      <c r="BE293" s="525">
        <v>0</v>
      </c>
      <c r="BF293" s="525">
        <v>0</v>
      </c>
      <c r="BG293" s="525">
        <v>0.87129999999999996</v>
      </c>
      <c r="BH293" s="525">
        <v>37.283999999999999</v>
      </c>
      <c r="BI293" s="525">
        <v>44.652000000000001</v>
      </c>
      <c r="BJ293" s="525">
        <v>32.802999999999997</v>
      </c>
      <c r="BK293" s="525">
        <v>18.661000000000001</v>
      </c>
      <c r="BL293" s="525">
        <v>37.975999999999999</v>
      </c>
      <c r="BM293" s="525">
        <v>49.96</v>
      </c>
      <c r="BN293" s="525">
        <v>43.171999999999997</v>
      </c>
      <c r="BO293" s="525">
        <v>49.96</v>
      </c>
      <c r="BP293" s="525">
        <v>43.46</v>
      </c>
      <c r="BQ293" s="525">
        <v>49.96</v>
      </c>
      <c r="BR293" s="525">
        <v>38.875</v>
      </c>
      <c r="BS293" s="525">
        <v>3.742</v>
      </c>
      <c r="BT293" s="525">
        <v>0</v>
      </c>
      <c r="BU293" s="525">
        <v>0</v>
      </c>
      <c r="BV293" s="525">
        <v>0</v>
      </c>
      <c r="BW293" s="525">
        <v>0</v>
      </c>
      <c r="BX293" s="525">
        <v>0</v>
      </c>
      <c r="BY293" s="525">
        <v>18.807345833333333</v>
      </c>
      <c r="BZ293"/>
    </row>
    <row r="294" spans="52:78">
      <c r="AZ294" s="518">
        <v>41564</v>
      </c>
      <c r="BA294" s="525">
        <v>0</v>
      </c>
      <c r="BB294" s="525">
        <v>0</v>
      </c>
      <c r="BC294" s="525">
        <v>0</v>
      </c>
      <c r="BD294" s="525">
        <v>0</v>
      </c>
      <c r="BE294" s="525">
        <v>0</v>
      </c>
      <c r="BF294" s="525">
        <v>0</v>
      </c>
      <c r="BG294" s="525">
        <v>12.308</v>
      </c>
      <c r="BH294" s="525">
        <v>49.139000000000003</v>
      </c>
      <c r="BI294" s="525">
        <v>49.96</v>
      </c>
      <c r="BJ294" s="525">
        <v>49.96</v>
      </c>
      <c r="BK294" s="525">
        <v>49.96</v>
      </c>
      <c r="BL294" s="525">
        <v>49.96</v>
      </c>
      <c r="BM294" s="525">
        <v>49.96</v>
      </c>
      <c r="BN294" s="525">
        <v>49.96</v>
      </c>
      <c r="BO294" s="525">
        <v>49.96</v>
      </c>
      <c r="BP294" s="525">
        <v>49.96</v>
      </c>
      <c r="BQ294" s="525">
        <v>49.96</v>
      </c>
      <c r="BR294" s="525">
        <v>40.420999999999999</v>
      </c>
      <c r="BS294" s="525">
        <v>4.0030000000000001</v>
      </c>
      <c r="BT294" s="525">
        <v>0</v>
      </c>
      <c r="BU294" s="525">
        <v>0</v>
      </c>
      <c r="BV294" s="525">
        <v>0</v>
      </c>
      <c r="BW294" s="525">
        <v>0</v>
      </c>
      <c r="BX294" s="525">
        <v>0</v>
      </c>
      <c r="BY294" s="525">
        <v>23.146291666666666</v>
      </c>
      <c r="BZ294"/>
    </row>
    <row r="295" spans="52:78">
      <c r="AZ295" s="518">
        <v>41565</v>
      </c>
      <c r="BA295" s="525">
        <v>0</v>
      </c>
      <c r="BB295" s="525">
        <v>0</v>
      </c>
      <c r="BC295" s="525">
        <v>0</v>
      </c>
      <c r="BD295" s="525">
        <v>0</v>
      </c>
      <c r="BE295" s="525">
        <v>0</v>
      </c>
      <c r="BF295" s="525">
        <v>0</v>
      </c>
      <c r="BG295" s="525">
        <v>12.907999999999999</v>
      </c>
      <c r="BH295" s="525">
        <v>49.896999999999998</v>
      </c>
      <c r="BI295" s="525">
        <v>49.96</v>
      </c>
      <c r="BJ295" s="525">
        <v>49.96</v>
      </c>
      <c r="BK295" s="525">
        <v>49.96</v>
      </c>
      <c r="BL295" s="525">
        <v>49.96</v>
      </c>
      <c r="BM295" s="525">
        <v>49.96</v>
      </c>
      <c r="BN295" s="525">
        <v>49.96</v>
      </c>
      <c r="BO295" s="525">
        <v>49.96</v>
      </c>
      <c r="BP295" s="525">
        <v>49.96</v>
      </c>
      <c r="BQ295" s="525">
        <v>49.96</v>
      </c>
      <c r="BR295" s="525">
        <v>41.734999999999999</v>
      </c>
      <c r="BS295" s="525">
        <v>4.702</v>
      </c>
      <c r="BT295" s="525">
        <v>0</v>
      </c>
      <c r="BU295" s="525">
        <v>0</v>
      </c>
      <c r="BV295" s="525">
        <v>0</v>
      </c>
      <c r="BW295" s="525">
        <v>0</v>
      </c>
      <c r="BX295" s="525">
        <v>0</v>
      </c>
      <c r="BY295" s="525">
        <v>23.286749999999998</v>
      </c>
      <c r="BZ295"/>
    </row>
    <row r="296" spans="52:78">
      <c r="AZ296" s="518">
        <v>41566</v>
      </c>
      <c r="BA296" s="525">
        <v>0</v>
      </c>
      <c r="BB296" s="525">
        <v>0</v>
      </c>
      <c r="BC296" s="525">
        <v>0</v>
      </c>
      <c r="BD296" s="525">
        <v>0</v>
      </c>
      <c r="BE296" s="525">
        <v>0</v>
      </c>
      <c r="BF296" s="525">
        <v>0</v>
      </c>
      <c r="BG296" s="525">
        <v>13.311999999999999</v>
      </c>
      <c r="BH296" s="525">
        <v>49.96</v>
      </c>
      <c r="BI296" s="525">
        <v>49.96</v>
      </c>
      <c r="BJ296" s="525">
        <v>49.96</v>
      </c>
      <c r="BK296" s="525">
        <v>49.96</v>
      </c>
      <c r="BL296" s="525">
        <v>48.66</v>
      </c>
      <c r="BM296" s="525">
        <v>37.993000000000002</v>
      </c>
      <c r="BN296" s="525">
        <v>49.96</v>
      </c>
      <c r="BO296" s="525">
        <v>49.96</v>
      </c>
      <c r="BP296" s="525">
        <v>26.696999999999999</v>
      </c>
      <c r="BQ296" s="525">
        <v>40.302</v>
      </c>
      <c r="BR296" s="525">
        <v>37.914999999999999</v>
      </c>
      <c r="BS296" s="525">
        <v>4.173</v>
      </c>
      <c r="BT296" s="525">
        <v>0</v>
      </c>
      <c r="BU296" s="525">
        <v>0</v>
      </c>
      <c r="BV296" s="525">
        <v>0</v>
      </c>
      <c r="BW296" s="525">
        <v>0</v>
      </c>
      <c r="BX296" s="525">
        <v>0</v>
      </c>
      <c r="BY296" s="525">
        <v>21.200500000000002</v>
      </c>
      <c r="BZ296"/>
    </row>
    <row r="297" spans="52:78">
      <c r="AZ297" s="518">
        <v>41567</v>
      </c>
      <c r="BA297" s="525">
        <v>0</v>
      </c>
      <c r="BB297" s="525">
        <v>0</v>
      </c>
      <c r="BC297" s="525">
        <v>0</v>
      </c>
      <c r="BD297" s="525">
        <v>0</v>
      </c>
      <c r="BE297" s="525">
        <v>0</v>
      </c>
      <c r="BF297" s="525">
        <v>0</v>
      </c>
      <c r="BG297" s="525">
        <v>13.667999999999999</v>
      </c>
      <c r="BH297" s="525">
        <v>49.665999999999997</v>
      </c>
      <c r="BI297" s="525">
        <v>49.96</v>
      </c>
      <c r="BJ297" s="525">
        <v>49.96</v>
      </c>
      <c r="BK297" s="525">
        <v>49.96</v>
      </c>
      <c r="BL297" s="525">
        <v>49.96</v>
      </c>
      <c r="BM297" s="525">
        <v>49.96</v>
      </c>
      <c r="BN297" s="525">
        <v>49.96</v>
      </c>
      <c r="BO297" s="525">
        <v>49.96</v>
      </c>
      <c r="BP297" s="525">
        <v>49.96</v>
      </c>
      <c r="BQ297" s="525">
        <v>49.96</v>
      </c>
      <c r="BR297" s="525">
        <v>40.728999999999999</v>
      </c>
      <c r="BS297" s="525">
        <v>4.6289999999999996</v>
      </c>
      <c r="BT297" s="525">
        <v>0</v>
      </c>
      <c r="BU297" s="525">
        <v>0</v>
      </c>
      <c r="BV297" s="525">
        <v>0</v>
      </c>
      <c r="BW297" s="525">
        <v>0</v>
      </c>
      <c r="BX297" s="525">
        <v>0</v>
      </c>
      <c r="BY297" s="525">
        <v>23.263833333333334</v>
      </c>
      <c r="BZ297"/>
    </row>
    <row r="298" spans="52:78">
      <c r="AZ298" s="518">
        <v>41568</v>
      </c>
      <c r="BA298" s="525">
        <v>0</v>
      </c>
      <c r="BB298" s="525">
        <v>0</v>
      </c>
      <c r="BC298" s="525">
        <v>0</v>
      </c>
      <c r="BD298" s="525">
        <v>0</v>
      </c>
      <c r="BE298" s="525">
        <v>0</v>
      </c>
      <c r="BF298" s="525">
        <v>0</v>
      </c>
      <c r="BG298" s="525">
        <v>12.875</v>
      </c>
      <c r="BH298" s="525">
        <v>46.960999999999999</v>
      </c>
      <c r="BI298" s="525">
        <v>49.96</v>
      </c>
      <c r="BJ298" s="525">
        <v>49.96</v>
      </c>
      <c r="BK298" s="525">
        <v>49.96</v>
      </c>
      <c r="BL298" s="525">
        <v>49.96</v>
      </c>
      <c r="BM298" s="525">
        <v>49.96</v>
      </c>
      <c r="BN298" s="525">
        <v>49.96</v>
      </c>
      <c r="BO298" s="525">
        <v>49.96</v>
      </c>
      <c r="BP298" s="525">
        <v>49.96</v>
      </c>
      <c r="BQ298" s="525">
        <v>42.161000000000001</v>
      </c>
      <c r="BR298" s="525">
        <v>2.149</v>
      </c>
      <c r="BS298" s="525">
        <v>0</v>
      </c>
      <c r="BT298" s="525">
        <v>0</v>
      </c>
      <c r="BU298" s="525">
        <v>0</v>
      </c>
      <c r="BV298" s="525">
        <v>0</v>
      </c>
      <c r="BW298" s="525">
        <v>0</v>
      </c>
      <c r="BX298" s="525">
        <v>0</v>
      </c>
      <c r="BY298" s="525">
        <v>20.992749999999997</v>
      </c>
      <c r="BZ298"/>
    </row>
    <row r="299" spans="52:78">
      <c r="AZ299" s="518">
        <v>41569</v>
      </c>
      <c r="BA299" s="525">
        <v>0</v>
      </c>
      <c r="BB299" s="525">
        <v>0</v>
      </c>
      <c r="BC299" s="525">
        <v>0</v>
      </c>
      <c r="BD299" s="525">
        <v>0</v>
      </c>
      <c r="BE299" s="525">
        <v>0</v>
      </c>
      <c r="BF299" s="525">
        <v>0</v>
      </c>
      <c r="BG299" s="525">
        <v>11.013</v>
      </c>
      <c r="BH299" s="525">
        <v>45.128</v>
      </c>
      <c r="BI299" s="525">
        <v>49.96</v>
      </c>
      <c r="BJ299" s="525">
        <v>49.96</v>
      </c>
      <c r="BK299" s="525">
        <v>42.773000000000003</v>
      </c>
      <c r="BL299" s="525">
        <v>30.027999999999999</v>
      </c>
      <c r="BM299" s="525">
        <v>25.263999999999999</v>
      </c>
      <c r="BN299" s="525">
        <v>25.956</v>
      </c>
      <c r="BO299" s="525">
        <v>17.643000000000001</v>
      </c>
      <c r="BP299" s="525">
        <v>23.763000000000002</v>
      </c>
      <c r="BQ299" s="525">
        <v>22.408999999999999</v>
      </c>
      <c r="BR299" s="525">
        <v>24.91</v>
      </c>
      <c r="BS299" s="525">
        <v>4.2160000000000002</v>
      </c>
      <c r="BT299" s="525">
        <v>0</v>
      </c>
      <c r="BU299" s="525">
        <v>0</v>
      </c>
      <c r="BV299" s="525">
        <v>0</v>
      </c>
      <c r="BW299" s="525">
        <v>0</v>
      </c>
      <c r="BX299" s="525">
        <v>0</v>
      </c>
      <c r="BY299" s="525">
        <v>15.542625000000001</v>
      </c>
      <c r="BZ299"/>
    </row>
    <row r="300" spans="52:78">
      <c r="AZ300" s="518">
        <v>41570</v>
      </c>
      <c r="BA300" s="525">
        <v>0</v>
      </c>
      <c r="BB300" s="525">
        <v>0</v>
      </c>
      <c r="BC300" s="525">
        <v>0</v>
      </c>
      <c r="BD300" s="525">
        <v>0</v>
      </c>
      <c r="BE300" s="525">
        <v>0</v>
      </c>
      <c r="BF300" s="525">
        <v>0</v>
      </c>
      <c r="BG300" s="525">
        <v>6.8199999999999997E-2</v>
      </c>
      <c r="BH300" s="525">
        <v>3.87</v>
      </c>
      <c r="BI300" s="525">
        <v>16.888999999999999</v>
      </c>
      <c r="BJ300" s="525">
        <v>6.8840000000000003</v>
      </c>
      <c r="BK300" s="525">
        <v>5.4039999999999999</v>
      </c>
      <c r="BL300" s="525">
        <v>6.306</v>
      </c>
      <c r="BM300" s="525">
        <v>21.649000000000001</v>
      </c>
      <c r="BN300" s="525">
        <v>48.975999999999999</v>
      </c>
      <c r="BO300" s="525">
        <v>49.96</v>
      </c>
      <c r="BP300" s="525">
        <v>48.74</v>
      </c>
      <c r="BQ300" s="525">
        <v>37.831000000000003</v>
      </c>
      <c r="BR300" s="525">
        <v>17.376999999999999</v>
      </c>
      <c r="BS300" s="525">
        <v>2.3180000000000001</v>
      </c>
      <c r="BT300" s="525">
        <v>0</v>
      </c>
      <c r="BU300" s="525">
        <v>0</v>
      </c>
      <c r="BV300" s="525">
        <v>0</v>
      </c>
      <c r="BW300" s="525">
        <v>0</v>
      </c>
      <c r="BX300" s="525">
        <v>0</v>
      </c>
      <c r="BY300" s="525">
        <v>11.094675000000001</v>
      </c>
      <c r="BZ300"/>
    </row>
    <row r="301" spans="52:78">
      <c r="AZ301" s="518">
        <v>41571</v>
      </c>
      <c r="BA301" s="525">
        <v>0</v>
      </c>
      <c r="BB301" s="525">
        <v>0</v>
      </c>
      <c r="BC301" s="525">
        <v>0</v>
      </c>
      <c r="BD301" s="525">
        <v>0</v>
      </c>
      <c r="BE301" s="525">
        <v>0</v>
      </c>
      <c r="BF301" s="525">
        <v>0</v>
      </c>
      <c r="BG301" s="525">
        <v>14.173999999999999</v>
      </c>
      <c r="BH301" s="525">
        <v>49.027999999999999</v>
      </c>
      <c r="BI301" s="525">
        <v>49.96</v>
      </c>
      <c r="BJ301" s="525">
        <v>49.96</v>
      </c>
      <c r="BK301" s="525">
        <v>49.96</v>
      </c>
      <c r="BL301" s="525">
        <v>49.96</v>
      </c>
      <c r="BM301" s="525">
        <v>49.96</v>
      </c>
      <c r="BN301" s="525">
        <v>49.96</v>
      </c>
      <c r="BO301" s="525">
        <v>49.96</v>
      </c>
      <c r="BP301" s="525">
        <v>49.96</v>
      </c>
      <c r="BQ301" s="525">
        <v>49.96</v>
      </c>
      <c r="BR301" s="525">
        <v>40.101999999999997</v>
      </c>
      <c r="BS301" s="525">
        <v>5.0190000000000001</v>
      </c>
      <c r="BT301" s="525">
        <v>0</v>
      </c>
      <c r="BU301" s="525">
        <v>0</v>
      </c>
      <c r="BV301" s="525">
        <v>0</v>
      </c>
      <c r="BW301" s="525">
        <v>0</v>
      </c>
      <c r="BX301" s="525">
        <v>0</v>
      </c>
      <c r="BY301" s="525">
        <v>23.248458333333332</v>
      </c>
      <c r="BZ301"/>
    </row>
    <row r="302" spans="52:78">
      <c r="AZ302" s="518">
        <v>41572</v>
      </c>
      <c r="BA302" s="525">
        <v>0</v>
      </c>
      <c r="BB302" s="525">
        <v>0</v>
      </c>
      <c r="BC302" s="525">
        <v>0</v>
      </c>
      <c r="BD302" s="525">
        <v>0</v>
      </c>
      <c r="BE302" s="525">
        <v>0</v>
      </c>
      <c r="BF302" s="525">
        <v>0</v>
      </c>
      <c r="BG302" s="525">
        <v>16.663</v>
      </c>
      <c r="BH302" s="525">
        <v>49.96</v>
      </c>
      <c r="BI302" s="525">
        <v>49.96</v>
      </c>
      <c r="BJ302" s="525">
        <v>49.96</v>
      </c>
      <c r="BK302" s="525">
        <v>49.96</v>
      </c>
      <c r="BL302" s="525">
        <v>49.96</v>
      </c>
      <c r="BM302" s="525">
        <v>49.96</v>
      </c>
      <c r="BN302" s="525">
        <v>49.96</v>
      </c>
      <c r="BO302" s="525">
        <v>49.96</v>
      </c>
      <c r="BP302" s="525">
        <v>49.96</v>
      </c>
      <c r="BQ302" s="525">
        <v>49.96</v>
      </c>
      <c r="BR302" s="525">
        <v>43.085999999999999</v>
      </c>
      <c r="BS302" s="525">
        <v>5.92</v>
      </c>
      <c r="BT302" s="525">
        <v>0</v>
      </c>
      <c r="BU302" s="525">
        <v>0</v>
      </c>
      <c r="BV302" s="525">
        <v>0</v>
      </c>
      <c r="BW302" s="525">
        <v>0</v>
      </c>
      <c r="BX302" s="525">
        <v>0</v>
      </c>
      <c r="BY302" s="525">
        <v>23.552874999999997</v>
      </c>
      <c r="BZ302"/>
    </row>
    <row r="303" spans="52:78">
      <c r="AZ303" s="518">
        <v>41573</v>
      </c>
      <c r="BA303" s="525">
        <v>0</v>
      </c>
      <c r="BB303" s="525">
        <v>0</v>
      </c>
      <c r="BC303" s="525">
        <v>0</v>
      </c>
      <c r="BD303" s="525">
        <v>0</v>
      </c>
      <c r="BE303" s="525">
        <v>0</v>
      </c>
      <c r="BF303" s="525">
        <v>0</v>
      </c>
      <c r="BG303" s="525">
        <v>17.292999999999999</v>
      </c>
      <c r="BH303" s="525">
        <v>49.96</v>
      </c>
      <c r="BI303" s="525">
        <v>49.96</v>
      </c>
      <c r="BJ303" s="525">
        <v>49.96</v>
      </c>
      <c r="BK303" s="525">
        <v>49.96</v>
      </c>
      <c r="BL303" s="525">
        <v>49.96</v>
      </c>
      <c r="BM303" s="525">
        <v>49.96</v>
      </c>
      <c r="BN303" s="525">
        <v>49.96</v>
      </c>
      <c r="BO303" s="525">
        <v>49.96</v>
      </c>
      <c r="BP303" s="525">
        <v>49.96</v>
      </c>
      <c r="BQ303" s="525">
        <v>49.96</v>
      </c>
      <c r="BR303" s="525">
        <v>41.753</v>
      </c>
      <c r="BS303" s="525">
        <v>6.0179999999999998</v>
      </c>
      <c r="BT303" s="525">
        <v>0</v>
      </c>
      <c r="BU303" s="525">
        <v>0</v>
      </c>
      <c r="BV303" s="525">
        <v>0</v>
      </c>
      <c r="BW303" s="525">
        <v>0</v>
      </c>
      <c r="BX303" s="525">
        <v>0</v>
      </c>
      <c r="BY303" s="525">
        <v>23.527666666666665</v>
      </c>
      <c r="BZ303"/>
    </row>
    <row r="304" spans="52:78">
      <c r="AZ304" s="518">
        <v>41574</v>
      </c>
      <c r="BA304" s="525">
        <v>0</v>
      </c>
      <c r="BB304" s="525">
        <v>0</v>
      </c>
      <c r="BC304" s="525">
        <v>0</v>
      </c>
      <c r="BD304" s="525">
        <v>0</v>
      </c>
      <c r="BE304" s="525">
        <v>0</v>
      </c>
      <c r="BF304" s="525">
        <v>0</v>
      </c>
      <c r="BG304" s="525">
        <v>17.725000000000001</v>
      </c>
      <c r="BH304" s="525">
        <v>49.96</v>
      </c>
      <c r="BI304" s="525">
        <v>49.96</v>
      </c>
      <c r="BJ304" s="525">
        <v>49.96</v>
      </c>
      <c r="BK304" s="525">
        <v>49.96</v>
      </c>
      <c r="BL304" s="525">
        <v>49.96</v>
      </c>
      <c r="BM304" s="525">
        <v>49.96</v>
      </c>
      <c r="BN304" s="525">
        <v>49.96</v>
      </c>
      <c r="BO304" s="525">
        <v>49.96</v>
      </c>
      <c r="BP304" s="525">
        <v>49.96</v>
      </c>
      <c r="BQ304" s="525">
        <v>49.96</v>
      </c>
      <c r="BR304" s="525">
        <v>44.811</v>
      </c>
      <c r="BS304" s="525">
        <v>6.2460000000000004</v>
      </c>
      <c r="BT304" s="525">
        <v>0</v>
      </c>
      <c r="BU304" s="525">
        <v>0</v>
      </c>
      <c r="BV304" s="525">
        <v>0</v>
      </c>
      <c r="BW304" s="525">
        <v>0</v>
      </c>
      <c r="BX304" s="525">
        <v>0</v>
      </c>
      <c r="BY304" s="525">
        <v>23.68258333333333</v>
      </c>
      <c r="BZ304"/>
    </row>
    <row r="305" spans="52:78">
      <c r="AZ305" s="518">
        <v>41575</v>
      </c>
      <c r="BA305" s="525">
        <v>0</v>
      </c>
      <c r="BB305" s="525">
        <v>0</v>
      </c>
      <c r="BC305" s="525">
        <v>0</v>
      </c>
      <c r="BD305" s="525">
        <v>0</v>
      </c>
      <c r="BE305" s="525">
        <v>0</v>
      </c>
      <c r="BF305" s="525">
        <v>0</v>
      </c>
      <c r="BG305" s="525">
        <v>18.317</v>
      </c>
      <c r="BH305" s="525">
        <v>49.96</v>
      </c>
      <c r="BI305" s="525">
        <v>49.96</v>
      </c>
      <c r="BJ305" s="525">
        <v>49.96</v>
      </c>
      <c r="BK305" s="525">
        <v>49.96</v>
      </c>
      <c r="BL305" s="525">
        <v>49.96</v>
      </c>
      <c r="BM305" s="525">
        <v>49.96</v>
      </c>
      <c r="BN305" s="525">
        <v>49.96</v>
      </c>
      <c r="BO305" s="525">
        <v>49.96</v>
      </c>
      <c r="BP305" s="525">
        <v>49.96</v>
      </c>
      <c r="BQ305" s="525">
        <v>49.96</v>
      </c>
      <c r="BR305" s="525">
        <v>44.139000000000003</v>
      </c>
      <c r="BS305" s="525">
        <v>6.3840000000000003</v>
      </c>
      <c r="BT305" s="525">
        <v>0</v>
      </c>
      <c r="BU305" s="525">
        <v>0</v>
      </c>
      <c r="BV305" s="525">
        <v>0</v>
      </c>
      <c r="BW305" s="525">
        <v>0</v>
      </c>
      <c r="BX305" s="525">
        <v>0</v>
      </c>
      <c r="BY305" s="525">
        <v>23.684999999999999</v>
      </c>
      <c r="BZ305"/>
    </row>
    <row r="306" spans="52:78">
      <c r="AZ306" s="518">
        <v>41576</v>
      </c>
      <c r="BA306" s="525">
        <v>0</v>
      </c>
      <c r="BB306" s="525">
        <v>0</v>
      </c>
      <c r="BC306" s="525">
        <v>0</v>
      </c>
      <c r="BD306" s="525">
        <v>0</v>
      </c>
      <c r="BE306" s="525">
        <v>0</v>
      </c>
      <c r="BF306" s="525">
        <v>0</v>
      </c>
      <c r="BG306" s="525">
        <v>18.751000000000001</v>
      </c>
      <c r="BH306" s="525">
        <v>49.96</v>
      </c>
      <c r="BI306" s="525">
        <v>49.96</v>
      </c>
      <c r="BJ306" s="525">
        <v>49.96</v>
      </c>
      <c r="BK306" s="525">
        <v>49.96</v>
      </c>
      <c r="BL306" s="525">
        <v>49.96</v>
      </c>
      <c r="BM306" s="525">
        <v>49.96</v>
      </c>
      <c r="BN306" s="525">
        <v>49.96</v>
      </c>
      <c r="BO306" s="525">
        <v>49.96</v>
      </c>
      <c r="BP306" s="525">
        <v>49.96</v>
      </c>
      <c r="BQ306" s="525">
        <v>49.96</v>
      </c>
      <c r="BR306" s="525">
        <v>44.265999999999998</v>
      </c>
      <c r="BS306" s="525">
        <v>7.05</v>
      </c>
      <c r="BT306" s="525">
        <v>0</v>
      </c>
      <c r="BU306" s="525">
        <v>0</v>
      </c>
      <c r="BV306" s="525">
        <v>0</v>
      </c>
      <c r="BW306" s="525">
        <v>0</v>
      </c>
      <c r="BX306" s="525">
        <v>0</v>
      </c>
      <c r="BY306" s="525">
        <v>23.736124999999991</v>
      </c>
      <c r="BZ306"/>
    </row>
    <row r="307" spans="52:78">
      <c r="AZ307" s="518">
        <v>41577</v>
      </c>
      <c r="BA307" s="525">
        <v>0</v>
      </c>
      <c r="BB307" s="525">
        <v>0</v>
      </c>
      <c r="BC307" s="525">
        <v>0</v>
      </c>
      <c r="BD307" s="525">
        <v>0</v>
      </c>
      <c r="BE307" s="525">
        <v>0</v>
      </c>
      <c r="BF307" s="525">
        <v>0</v>
      </c>
      <c r="BG307" s="525">
        <v>19.434000000000001</v>
      </c>
      <c r="BH307" s="525">
        <v>49.96</v>
      </c>
      <c r="BI307" s="525">
        <v>49.96</v>
      </c>
      <c r="BJ307" s="525">
        <v>49.96</v>
      </c>
      <c r="BK307" s="525">
        <v>49.96</v>
      </c>
      <c r="BL307" s="525">
        <v>49.96</v>
      </c>
      <c r="BM307" s="525">
        <v>49.96</v>
      </c>
      <c r="BN307" s="525">
        <v>49.96</v>
      </c>
      <c r="BO307" s="525">
        <v>49.96</v>
      </c>
      <c r="BP307" s="525">
        <v>49.96</v>
      </c>
      <c r="BQ307" s="525">
        <v>49.96</v>
      </c>
      <c r="BR307" s="525">
        <v>44.308</v>
      </c>
      <c r="BS307" s="525">
        <v>7.0750000000000002</v>
      </c>
      <c r="BT307" s="525">
        <v>0</v>
      </c>
      <c r="BU307" s="525">
        <v>0</v>
      </c>
      <c r="BV307" s="525">
        <v>0</v>
      </c>
      <c r="BW307" s="525">
        <v>0</v>
      </c>
      <c r="BX307" s="525">
        <v>0</v>
      </c>
      <c r="BY307" s="525">
        <v>23.767375000000001</v>
      </c>
      <c r="BZ307"/>
    </row>
    <row r="308" spans="52:78">
      <c r="AZ308" s="518">
        <v>41578</v>
      </c>
      <c r="BA308" s="525">
        <v>0</v>
      </c>
      <c r="BB308" s="525">
        <v>0</v>
      </c>
      <c r="BC308" s="525">
        <v>0</v>
      </c>
      <c r="BD308" s="525">
        <v>0</v>
      </c>
      <c r="BE308" s="525">
        <v>0</v>
      </c>
      <c r="BF308" s="525">
        <v>0</v>
      </c>
      <c r="BG308" s="525">
        <v>19.768999999999998</v>
      </c>
      <c r="BH308" s="525">
        <v>49.96</v>
      </c>
      <c r="BI308" s="525">
        <v>49.96</v>
      </c>
      <c r="BJ308" s="525">
        <v>49.96</v>
      </c>
      <c r="BK308" s="525">
        <v>49.96</v>
      </c>
      <c r="BL308" s="525">
        <v>49.96</v>
      </c>
      <c r="BM308" s="525">
        <v>49.96</v>
      </c>
      <c r="BN308" s="525">
        <v>49.96</v>
      </c>
      <c r="BO308" s="525">
        <v>49.96</v>
      </c>
      <c r="BP308" s="525">
        <v>49.96</v>
      </c>
      <c r="BQ308" s="525">
        <v>49.96</v>
      </c>
      <c r="BR308" s="525">
        <v>43.777000000000001</v>
      </c>
      <c r="BS308" s="525">
        <v>7.0640000000000001</v>
      </c>
      <c r="BT308" s="525">
        <v>0</v>
      </c>
      <c r="BU308" s="525">
        <v>0</v>
      </c>
      <c r="BV308" s="525">
        <v>0</v>
      </c>
      <c r="BW308" s="525">
        <v>0</v>
      </c>
      <c r="BX308" s="525">
        <v>0</v>
      </c>
      <c r="BY308" s="525">
        <v>23.758749999999996</v>
      </c>
      <c r="BZ308"/>
    </row>
    <row r="309" spans="52:78">
      <c r="AZ309" s="518">
        <v>41579</v>
      </c>
      <c r="BA309" s="525">
        <v>0</v>
      </c>
      <c r="BB309" s="525">
        <v>0</v>
      </c>
      <c r="BC309" s="525">
        <v>0</v>
      </c>
      <c r="BD309" s="525">
        <v>0</v>
      </c>
      <c r="BE309" s="525">
        <v>0</v>
      </c>
      <c r="BF309" s="525">
        <v>0</v>
      </c>
      <c r="BG309" s="525">
        <v>21.010999999999999</v>
      </c>
      <c r="BH309" s="525">
        <v>49.96</v>
      </c>
      <c r="BI309" s="525">
        <v>49.96</v>
      </c>
      <c r="BJ309" s="525">
        <v>49.96</v>
      </c>
      <c r="BK309" s="525">
        <v>49.96</v>
      </c>
      <c r="BL309" s="525">
        <v>49.96</v>
      </c>
      <c r="BM309" s="525">
        <v>49.96</v>
      </c>
      <c r="BN309" s="525">
        <v>49.96</v>
      </c>
      <c r="BO309" s="525">
        <v>49.96</v>
      </c>
      <c r="BP309" s="525">
        <v>49.96</v>
      </c>
      <c r="BQ309" s="525">
        <v>49.96</v>
      </c>
      <c r="BR309" s="525">
        <v>42.805999999999997</v>
      </c>
      <c r="BS309" s="525">
        <v>6.8129999999999997</v>
      </c>
      <c r="BT309" s="525">
        <v>0</v>
      </c>
      <c r="BU309" s="525">
        <v>0</v>
      </c>
      <c r="BV309" s="525">
        <v>0</v>
      </c>
      <c r="BW309" s="525">
        <v>0</v>
      </c>
      <c r="BX309" s="525">
        <v>0</v>
      </c>
      <c r="BY309" s="525">
        <v>23.759583333333335</v>
      </c>
      <c r="BZ309"/>
    </row>
    <row r="310" spans="52:78">
      <c r="AZ310" s="518">
        <v>41580</v>
      </c>
      <c r="BA310" s="525">
        <v>0</v>
      </c>
      <c r="BB310" s="525">
        <v>0</v>
      </c>
      <c r="BC310" s="525">
        <v>0</v>
      </c>
      <c r="BD310" s="525">
        <v>0</v>
      </c>
      <c r="BE310" s="525">
        <v>0</v>
      </c>
      <c r="BF310" s="525">
        <v>0</v>
      </c>
      <c r="BG310" s="525">
        <v>20.748999999999999</v>
      </c>
      <c r="BH310" s="525">
        <v>49.96</v>
      </c>
      <c r="BI310" s="525">
        <v>49.96</v>
      </c>
      <c r="BJ310" s="525">
        <v>49.96</v>
      </c>
      <c r="BK310" s="525">
        <v>49.96</v>
      </c>
      <c r="BL310" s="525">
        <v>49.96</v>
      </c>
      <c r="BM310" s="525">
        <v>49.96</v>
      </c>
      <c r="BN310" s="525">
        <v>49.96</v>
      </c>
      <c r="BO310" s="525">
        <v>49.96</v>
      </c>
      <c r="BP310" s="525">
        <v>49.96</v>
      </c>
      <c r="BQ310" s="525">
        <v>49.96</v>
      </c>
      <c r="BR310" s="525">
        <v>45.680999999999997</v>
      </c>
      <c r="BS310" s="525">
        <v>7.7439999999999998</v>
      </c>
      <c r="BT310" s="525">
        <v>0</v>
      </c>
      <c r="BU310" s="525">
        <v>0</v>
      </c>
      <c r="BV310" s="525">
        <v>0</v>
      </c>
      <c r="BW310" s="525">
        <v>0</v>
      </c>
      <c r="BX310" s="525">
        <v>0</v>
      </c>
      <c r="BY310" s="525">
        <v>23.907250000000001</v>
      </c>
      <c r="BZ310"/>
    </row>
    <row r="311" spans="52:78">
      <c r="AZ311" s="518">
        <v>41581</v>
      </c>
      <c r="BA311" s="525">
        <v>0</v>
      </c>
      <c r="BB311" s="525">
        <v>0</v>
      </c>
      <c r="BC311" s="525">
        <v>0</v>
      </c>
      <c r="BD311" s="525">
        <v>0</v>
      </c>
      <c r="BE311" s="525">
        <v>0</v>
      </c>
      <c r="BF311" s="525">
        <v>0</v>
      </c>
      <c r="BG311" s="525">
        <v>21.469000000000001</v>
      </c>
      <c r="BH311" s="525">
        <v>49.96</v>
      </c>
      <c r="BI311" s="525">
        <v>49.96</v>
      </c>
      <c r="BJ311" s="525">
        <v>49.96</v>
      </c>
      <c r="BK311" s="525">
        <v>49.96</v>
      </c>
      <c r="BL311" s="525">
        <v>49.96</v>
      </c>
      <c r="BM311" s="525">
        <v>49.96</v>
      </c>
      <c r="BN311" s="525">
        <v>49.96</v>
      </c>
      <c r="BO311" s="525">
        <v>49.96</v>
      </c>
      <c r="BP311" s="525">
        <v>49.96</v>
      </c>
      <c r="BQ311" s="525">
        <v>48.265999999999998</v>
      </c>
      <c r="BR311" s="525">
        <v>43.09</v>
      </c>
      <c r="BS311" s="525">
        <v>8.5779999999999994</v>
      </c>
      <c r="BT311" s="525">
        <v>0</v>
      </c>
      <c r="BU311" s="525">
        <v>0</v>
      </c>
      <c r="BV311" s="525">
        <v>0</v>
      </c>
      <c r="BW311" s="525">
        <v>0</v>
      </c>
      <c r="BX311" s="525">
        <v>0</v>
      </c>
      <c r="BY311" s="525">
        <v>23.79345833333333</v>
      </c>
      <c r="BZ311"/>
    </row>
    <row r="312" spans="52:78">
      <c r="AZ312" s="518">
        <v>41582</v>
      </c>
      <c r="BA312" s="525">
        <v>0</v>
      </c>
      <c r="BB312" s="525">
        <v>0</v>
      </c>
      <c r="BC312" s="525">
        <v>0</v>
      </c>
      <c r="BD312" s="525">
        <v>0</v>
      </c>
      <c r="BE312" s="525">
        <v>0</v>
      </c>
      <c r="BF312" s="525">
        <v>0</v>
      </c>
      <c r="BG312" s="525">
        <v>21.824000000000002</v>
      </c>
      <c r="BH312" s="525">
        <v>49.96</v>
      </c>
      <c r="BI312" s="525">
        <v>49.96</v>
      </c>
      <c r="BJ312" s="525">
        <v>49.96</v>
      </c>
      <c r="BK312" s="525">
        <v>49.96</v>
      </c>
      <c r="BL312" s="525">
        <v>49.96</v>
      </c>
      <c r="BM312" s="525">
        <v>49.96</v>
      </c>
      <c r="BN312" s="525">
        <v>49.96</v>
      </c>
      <c r="BO312" s="525">
        <v>49.96</v>
      </c>
      <c r="BP312" s="525">
        <v>49.96</v>
      </c>
      <c r="BQ312" s="525">
        <v>49.96</v>
      </c>
      <c r="BR312" s="525">
        <v>44.448</v>
      </c>
      <c r="BS312" s="525">
        <v>8.9830000000000005</v>
      </c>
      <c r="BT312" s="525">
        <v>0</v>
      </c>
      <c r="BU312" s="525">
        <v>0</v>
      </c>
      <c r="BV312" s="525">
        <v>0</v>
      </c>
      <c r="BW312" s="525">
        <v>0</v>
      </c>
      <c r="BX312" s="525">
        <v>0</v>
      </c>
      <c r="BY312" s="525">
        <v>23.952291666666664</v>
      </c>
      <c r="BZ312"/>
    </row>
    <row r="313" spans="52:78">
      <c r="AZ313" s="518">
        <v>41583</v>
      </c>
      <c r="BA313" s="525">
        <v>0</v>
      </c>
      <c r="BB313" s="525">
        <v>0</v>
      </c>
      <c r="BC313" s="525">
        <v>0</v>
      </c>
      <c r="BD313" s="525">
        <v>0</v>
      </c>
      <c r="BE313" s="525">
        <v>0</v>
      </c>
      <c r="BF313" s="525">
        <v>0</v>
      </c>
      <c r="BG313" s="525">
        <v>22.852</v>
      </c>
      <c r="BH313" s="525">
        <v>49.96</v>
      </c>
      <c r="BI313" s="525">
        <v>49.96</v>
      </c>
      <c r="BJ313" s="525">
        <v>49.96</v>
      </c>
      <c r="BK313" s="525">
        <v>49.96</v>
      </c>
      <c r="BL313" s="525">
        <v>49.96</v>
      </c>
      <c r="BM313" s="525">
        <v>49.96</v>
      </c>
      <c r="BN313" s="525">
        <v>49.96</v>
      </c>
      <c r="BO313" s="525">
        <v>49.96</v>
      </c>
      <c r="BP313" s="525">
        <v>49.96</v>
      </c>
      <c r="BQ313" s="525">
        <v>49.96</v>
      </c>
      <c r="BR313" s="525">
        <v>48.951999999999998</v>
      </c>
      <c r="BS313" s="525">
        <v>9.4760000000000009</v>
      </c>
      <c r="BT313" s="525">
        <v>0</v>
      </c>
      <c r="BU313" s="525">
        <v>0</v>
      </c>
      <c r="BV313" s="525">
        <v>0</v>
      </c>
      <c r="BW313" s="525">
        <v>0</v>
      </c>
      <c r="BX313" s="525">
        <v>0</v>
      </c>
      <c r="BY313" s="525">
        <v>24.20333333333333</v>
      </c>
      <c r="BZ313"/>
    </row>
    <row r="314" spans="52:78">
      <c r="AZ314" s="518">
        <v>41584</v>
      </c>
      <c r="BA314" s="525">
        <v>0</v>
      </c>
      <c r="BB314" s="525">
        <v>0</v>
      </c>
      <c r="BC314" s="525">
        <v>0</v>
      </c>
      <c r="BD314" s="525">
        <v>0</v>
      </c>
      <c r="BE314" s="525">
        <v>0</v>
      </c>
      <c r="BF314" s="525">
        <v>0</v>
      </c>
      <c r="BG314" s="525">
        <v>23.077999999999999</v>
      </c>
      <c r="BH314" s="525">
        <v>49.96</v>
      </c>
      <c r="BI314" s="525">
        <v>49.96</v>
      </c>
      <c r="BJ314" s="525">
        <v>49.96</v>
      </c>
      <c r="BK314" s="525">
        <v>49.96</v>
      </c>
      <c r="BL314" s="525">
        <v>49.96</v>
      </c>
      <c r="BM314" s="525">
        <v>49.96</v>
      </c>
      <c r="BN314" s="525">
        <v>49.96</v>
      </c>
      <c r="BO314" s="525">
        <v>49.96</v>
      </c>
      <c r="BP314" s="525">
        <v>49.96</v>
      </c>
      <c r="BQ314" s="525">
        <v>49.96</v>
      </c>
      <c r="BR314" s="525">
        <v>49.13</v>
      </c>
      <c r="BS314" s="525">
        <v>9.6790000000000003</v>
      </c>
      <c r="BT314" s="525">
        <v>0</v>
      </c>
      <c r="BU314" s="525">
        <v>0</v>
      </c>
      <c r="BV314" s="525">
        <v>0</v>
      </c>
      <c r="BW314" s="525">
        <v>0</v>
      </c>
      <c r="BX314" s="525">
        <v>0</v>
      </c>
      <c r="BY314" s="525">
        <v>24.228624999999994</v>
      </c>
      <c r="BZ314"/>
    </row>
    <row r="315" spans="52:78">
      <c r="AZ315" s="518">
        <v>41585</v>
      </c>
      <c r="BA315" s="525">
        <v>0</v>
      </c>
      <c r="BB315" s="525">
        <v>0</v>
      </c>
      <c r="BC315" s="525">
        <v>0</v>
      </c>
      <c r="BD315" s="525">
        <v>0</v>
      </c>
      <c r="BE315" s="525">
        <v>0</v>
      </c>
      <c r="BF315" s="525">
        <v>0</v>
      </c>
      <c r="BG315" s="525">
        <v>23.311</v>
      </c>
      <c r="BH315" s="525">
        <v>49.96</v>
      </c>
      <c r="BI315" s="525">
        <v>49.96</v>
      </c>
      <c r="BJ315" s="525">
        <v>49.96</v>
      </c>
      <c r="BK315" s="525">
        <v>49.96</v>
      </c>
      <c r="BL315" s="525">
        <v>49.96</v>
      </c>
      <c r="BM315" s="525">
        <v>49.96</v>
      </c>
      <c r="BN315" s="525">
        <v>49.96</v>
      </c>
      <c r="BO315" s="525">
        <v>49.96</v>
      </c>
      <c r="BP315" s="525">
        <v>49.96</v>
      </c>
      <c r="BQ315" s="525">
        <v>49.96</v>
      </c>
      <c r="BR315" s="525">
        <v>47.418999999999997</v>
      </c>
      <c r="BS315" s="525">
        <v>9.8510000000000009</v>
      </c>
      <c r="BT315" s="525">
        <v>0</v>
      </c>
      <c r="BU315" s="525">
        <v>0</v>
      </c>
      <c r="BV315" s="525">
        <v>0</v>
      </c>
      <c r="BW315" s="525">
        <v>0</v>
      </c>
      <c r="BX315" s="525">
        <v>0</v>
      </c>
      <c r="BY315" s="525">
        <v>24.174208333333329</v>
      </c>
      <c r="BZ315"/>
    </row>
    <row r="316" spans="52:78">
      <c r="AZ316" s="518">
        <v>41586</v>
      </c>
      <c r="BA316" s="525">
        <v>0</v>
      </c>
      <c r="BB316" s="525">
        <v>0</v>
      </c>
      <c r="BC316" s="525">
        <v>0</v>
      </c>
      <c r="BD316" s="525">
        <v>0</v>
      </c>
      <c r="BE316" s="525">
        <v>0</v>
      </c>
      <c r="BF316" s="525">
        <v>0</v>
      </c>
      <c r="BG316" s="525">
        <v>22.401</v>
      </c>
      <c r="BH316" s="525">
        <v>49.96</v>
      </c>
      <c r="BI316" s="525">
        <v>49.96</v>
      </c>
      <c r="BJ316" s="525">
        <v>49.96</v>
      </c>
      <c r="BK316" s="525">
        <v>49.96</v>
      </c>
      <c r="BL316" s="525">
        <v>49.96</v>
      </c>
      <c r="BM316" s="525">
        <v>49.96</v>
      </c>
      <c r="BN316" s="525">
        <v>49.96</v>
      </c>
      <c r="BO316" s="525">
        <v>49.96</v>
      </c>
      <c r="BP316" s="525">
        <v>49.96</v>
      </c>
      <c r="BQ316" s="525">
        <v>49.96</v>
      </c>
      <c r="BR316" s="525">
        <v>49.497999999999998</v>
      </c>
      <c r="BS316" s="525">
        <v>10.26</v>
      </c>
      <c r="BT316" s="525">
        <v>0</v>
      </c>
      <c r="BU316" s="525">
        <v>0</v>
      </c>
      <c r="BV316" s="525">
        <v>0</v>
      </c>
      <c r="BW316" s="525">
        <v>0</v>
      </c>
      <c r="BX316" s="525">
        <v>0</v>
      </c>
      <c r="BY316" s="525">
        <v>24.239958333333334</v>
      </c>
      <c r="BZ316"/>
    </row>
    <row r="317" spans="52:78">
      <c r="AZ317" s="518">
        <v>41587</v>
      </c>
      <c r="BA317" s="525">
        <v>0</v>
      </c>
      <c r="BB317" s="525">
        <v>0</v>
      </c>
      <c r="BC317" s="525">
        <v>0</v>
      </c>
      <c r="BD317" s="525">
        <v>0</v>
      </c>
      <c r="BE317" s="525">
        <v>0</v>
      </c>
      <c r="BF317" s="525">
        <v>0</v>
      </c>
      <c r="BG317" s="525">
        <v>23.841999999999999</v>
      </c>
      <c r="BH317" s="525">
        <v>49.96</v>
      </c>
      <c r="BI317" s="525">
        <v>49.96</v>
      </c>
      <c r="BJ317" s="525">
        <v>49.96</v>
      </c>
      <c r="BK317" s="525">
        <v>49.96</v>
      </c>
      <c r="BL317" s="525">
        <v>49.96</v>
      </c>
      <c r="BM317" s="525">
        <v>49.96</v>
      </c>
      <c r="BN317" s="525">
        <v>49.96</v>
      </c>
      <c r="BO317" s="525">
        <v>49.96</v>
      </c>
      <c r="BP317" s="525">
        <v>49.96</v>
      </c>
      <c r="BQ317" s="525">
        <v>49.96</v>
      </c>
      <c r="BR317" s="525">
        <v>48.152000000000001</v>
      </c>
      <c r="BS317" s="525">
        <v>10.099</v>
      </c>
      <c r="BT317" s="525">
        <v>0</v>
      </c>
      <c r="BU317" s="525">
        <v>0</v>
      </c>
      <c r="BV317" s="525">
        <v>0</v>
      </c>
      <c r="BW317" s="525">
        <v>0</v>
      </c>
      <c r="BX317" s="525">
        <v>0</v>
      </c>
      <c r="BY317" s="525">
        <v>24.237208333333331</v>
      </c>
      <c r="BZ317"/>
    </row>
    <row r="318" spans="52:78">
      <c r="AZ318" s="518">
        <v>41588</v>
      </c>
      <c r="BA318" s="525">
        <v>0</v>
      </c>
      <c r="BB318" s="525">
        <v>0</v>
      </c>
      <c r="BC318" s="525">
        <v>0</v>
      </c>
      <c r="BD318" s="525">
        <v>0</v>
      </c>
      <c r="BE318" s="525">
        <v>0</v>
      </c>
      <c r="BF318" s="525">
        <v>0</v>
      </c>
      <c r="BG318" s="525">
        <v>23.911000000000001</v>
      </c>
      <c r="BH318" s="525">
        <v>49.96</v>
      </c>
      <c r="BI318" s="525">
        <v>49.96</v>
      </c>
      <c r="BJ318" s="525">
        <v>49.96</v>
      </c>
      <c r="BK318" s="525">
        <v>49.96</v>
      </c>
      <c r="BL318" s="525">
        <v>49.96</v>
      </c>
      <c r="BM318" s="525">
        <v>49.96</v>
      </c>
      <c r="BN318" s="525">
        <v>49.96</v>
      </c>
      <c r="BO318" s="525">
        <v>49.96</v>
      </c>
      <c r="BP318" s="525">
        <v>49.96</v>
      </c>
      <c r="BQ318" s="525">
        <v>49.96</v>
      </c>
      <c r="BR318" s="525">
        <v>47.920999999999999</v>
      </c>
      <c r="BS318" s="525">
        <v>10.295999999999999</v>
      </c>
      <c r="BT318" s="525">
        <v>0</v>
      </c>
      <c r="BU318" s="525">
        <v>0</v>
      </c>
      <c r="BV318" s="525">
        <v>0</v>
      </c>
      <c r="BW318" s="525">
        <v>0</v>
      </c>
      <c r="BX318" s="525">
        <v>0</v>
      </c>
      <c r="BY318" s="525">
        <v>24.238666666666671</v>
      </c>
      <c r="BZ318"/>
    </row>
    <row r="319" spans="52:78">
      <c r="AZ319" s="518">
        <v>41589</v>
      </c>
      <c r="BA319" s="525">
        <v>0</v>
      </c>
      <c r="BB319" s="525">
        <v>0</v>
      </c>
      <c r="BC319" s="525">
        <v>0</v>
      </c>
      <c r="BD319" s="525">
        <v>0</v>
      </c>
      <c r="BE319" s="525">
        <v>0</v>
      </c>
      <c r="BF319" s="525">
        <v>0</v>
      </c>
      <c r="BG319" s="525">
        <v>23.484000000000002</v>
      </c>
      <c r="BH319" s="525">
        <v>49.96</v>
      </c>
      <c r="BI319" s="525">
        <v>49.96</v>
      </c>
      <c r="BJ319" s="525">
        <v>49.96</v>
      </c>
      <c r="BK319" s="525">
        <v>49.96</v>
      </c>
      <c r="BL319" s="525">
        <v>49.96</v>
      </c>
      <c r="BM319" s="525">
        <v>49.96</v>
      </c>
      <c r="BN319" s="525">
        <v>49.96</v>
      </c>
      <c r="BO319" s="525">
        <v>49.96</v>
      </c>
      <c r="BP319" s="525">
        <v>49.96</v>
      </c>
      <c r="BQ319" s="525">
        <v>49.96</v>
      </c>
      <c r="BR319" s="525">
        <v>48.192999999999998</v>
      </c>
      <c r="BS319" s="525">
        <v>10.891999999999999</v>
      </c>
      <c r="BT319" s="525">
        <v>0</v>
      </c>
      <c r="BU319" s="525">
        <v>0</v>
      </c>
      <c r="BV319" s="525">
        <v>0</v>
      </c>
      <c r="BW319" s="525">
        <v>0</v>
      </c>
      <c r="BX319" s="525">
        <v>0</v>
      </c>
      <c r="BY319" s="525">
        <v>24.257041666666666</v>
      </c>
      <c r="BZ319"/>
    </row>
    <row r="320" spans="52:78">
      <c r="AZ320" s="518">
        <v>41590</v>
      </c>
      <c r="BA320" s="525">
        <v>0</v>
      </c>
      <c r="BB320" s="525">
        <v>0</v>
      </c>
      <c r="BC320" s="525">
        <v>0</v>
      </c>
      <c r="BD320" s="525">
        <v>0</v>
      </c>
      <c r="BE320" s="525">
        <v>0</v>
      </c>
      <c r="BF320" s="525">
        <v>0</v>
      </c>
      <c r="BG320" s="525">
        <v>23.263999999999999</v>
      </c>
      <c r="BH320" s="525">
        <v>49.96</v>
      </c>
      <c r="BI320" s="525">
        <v>49.96</v>
      </c>
      <c r="BJ320" s="525">
        <v>49.96</v>
      </c>
      <c r="BK320" s="525">
        <v>49.96</v>
      </c>
      <c r="BL320" s="525">
        <v>49.96</v>
      </c>
      <c r="BM320" s="525">
        <v>49.96</v>
      </c>
      <c r="BN320" s="525">
        <v>49.96</v>
      </c>
      <c r="BO320" s="525">
        <v>49.96</v>
      </c>
      <c r="BP320" s="525">
        <v>49.96</v>
      </c>
      <c r="BQ320" s="525">
        <v>49.96</v>
      </c>
      <c r="BR320" s="525">
        <v>48.762</v>
      </c>
      <c r="BS320" s="525">
        <v>11.122999999999999</v>
      </c>
      <c r="BT320" s="525">
        <v>0</v>
      </c>
      <c r="BU320" s="525">
        <v>0</v>
      </c>
      <c r="BV320" s="525">
        <v>0</v>
      </c>
      <c r="BW320" s="525">
        <v>0</v>
      </c>
      <c r="BX320" s="525">
        <v>0</v>
      </c>
      <c r="BY320" s="525">
        <v>24.281208333333336</v>
      </c>
      <c r="BZ320"/>
    </row>
    <row r="321" spans="52:78">
      <c r="AZ321" s="518">
        <v>41591</v>
      </c>
      <c r="BA321" s="525">
        <v>0</v>
      </c>
      <c r="BB321" s="525">
        <v>0</v>
      </c>
      <c r="BC321" s="525">
        <v>0</v>
      </c>
      <c r="BD321" s="525">
        <v>0</v>
      </c>
      <c r="BE321" s="525">
        <v>0</v>
      </c>
      <c r="BF321" s="525">
        <v>0</v>
      </c>
      <c r="BG321" s="525">
        <v>19.292999999999999</v>
      </c>
      <c r="BH321" s="525">
        <v>47.97</v>
      </c>
      <c r="BI321" s="525">
        <v>49.96</v>
      </c>
      <c r="BJ321" s="525">
        <v>49.96</v>
      </c>
      <c r="BK321" s="525">
        <v>49.96</v>
      </c>
      <c r="BL321" s="525">
        <v>49.96</v>
      </c>
      <c r="BM321" s="525">
        <v>49.96</v>
      </c>
      <c r="BN321" s="525">
        <v>49.96</v>
      </c>
      <c r="BO321" s="525">
        <v>49.96</v>
      </c>
      <c r="BP321" s="525">
        <v>49.96</v>
      </c>
      <c r="BQ321" s="525">
        <v>49.96</v>
      </c>
      <c r="BR321" s="525">
        <v>41.918999999999997</v>
      </c>
      <c r="BS321" s="525">
        <v>8.7780000000000005</v>
      </c>
      <c r="BT321" s="525">
        <v>0</v>
      </c>
      <c r="BU321" s="525">
        <v>0</v>
      </c>
      <c r="BV321" s="525">
        <v>0</v>
      </c>
      <c r="BW321" s="525">
        <v>0</v>
      </c>
      <c r="BX321" s="525">
        <v>0</v>
      </c>
      <c r="BY321" s="525">
        <v>23.649999999999995</v>
      </c>
      <c r="BZ321"/>
    </row>
    <row r="322" spans="52:78">
      <c r="AZ322" s="518">
        <v>41592</v>
      </c>
      <c r="BA322" s="525">
        <v>0</v>
      </c>
      <c r="BB322" s="525">
        <v>0</v>
      </c>
      <c r="BC322" s="525">
        <v>0</v>
      </c>
      <c r="BD322" s="525">
        <v>0</v>
      </c>
      <c r="BE322" s="525">
        <v>0</v>
      </c>
      <c r="BF322" s="525">
        <v>0</v>
      </c>
      <c r="BG322" s="525">
        <v>19.870999999999999</v>
      </c>
      <c r="BH322" s="525">
        <v>46.536999999999999</v>
      </c>
      <c r="BI322" s="525">
        <v>49.96</v>
      </c>
      <c r="BJ322" s="525">
        <v>49.96</v>
      </c>
      <c r="BK322" s="525">
        <v>49.96</v>
      </c>
      <c r="BL322" s="525">
        <v>49.96</v>
      </c>
      <c r="BM322" s="525">
        <v>49.96</v>
      </c>
      <c r="BN322" s="525">
        <v>49.96</v>
      </c>
      <c r="BO322" s="525">
        <v>49.96</v>
      </c>
      <c r="BP322" s="525">
        <v>49.96</v>
      </c>
      <c r="BQ322" s="525">
        <v>49.96</v>
      </c>
      <c r="BR322" s="525">
        <v>41.942999999999998</v>
      </c>
      <c r="BS322" s="525">
        <v>9.1010000000000009</v>
      </c>
      <c r="BT322" s="525">
        <v>0</v>
      </c>
      <c r="BU322" s="525">
        <v>0</v>
      </c>
      <c r="BV322" s="525">
        <v>0</v>
      </c>
      <c r="BW322" s="525">
        <v>0</v>
      </c>
      <c r="BX322" s="525">
        <v>0</v>
      </c>
      <c r="BY322" s="525">
        <v>23.628833333333329</v>
      </c>
      <c r="BZ322"/>
    </row>
    <row r="323" spans="52:78">
      <c r="AZ323" s="518">
        <v>41593</v>
      </c>
      <c r="BA323" s="525">
        <v>0</v>
      </c>
      <c r="BB323" s="525">
        <v>0</v>
      </c>
      <c r="BC323" s="525">
        <v>0</v>
      </c>
      <c r="BD323" s="525">
        <v>0</v>
      </c>
      <c r="BE323" s="525">
        <v>0</v>
      </c>
      <c r="BF323" s="525">
        <v>0</v>
      </c>
      <c r="BG323" s="525">
        <v>18.788</v>
      </c>
      <c r="BH323" s="525">
        <v>46.447000000000003</v>
      </c>
      <c r="BI323" s="525">
        <v>49.96</v>
      </c>
      <c r="BJ323" s="525">
        <v>49.96</v>
      </c>
      <c r="BK323" s="525">
        <v>49.96</v>
      </c>
      <c r="BL323" s="525">
        <v>49.96</v>
      </c>
      <c r="BM323" s="525">
        <v>49.96</v>
      </c>
      <c r="BN323" s="525">
        <v>49.96</v>
      </c>
      <c r="BO323" s="525">
        <v>49.96</v>
      </c>
      <c r="BP323" s="525">
        <v>49.96</v>
      </c>
      <c r="BQ323" s="525">
        <v>49.96</v>
      </c>
      <c r="BR323" s="525">
        <v>41.728999999999999</v>
      </c>
      <c r="BS323" s="525">
        <v>9.26</v>
      </c>
      <c r="BT323" s="525">
        <v>0</v>
      </c>
      <c r="BU323" s="525">
        <v>0</v>
      </c>
      <c r="BV323" s="525">
        <v>0</v>
      </c>
      <c r="BW323" s="525">
        <v>0</v>
      </c>
      <c r="BX323" s="525">
        <v>0</v>
      </c>
      <c r="BY323" s="525">
        <v>23.577666666666662</v>
      </c>
      <c r="BZ323"/>
    </row>
    <row r="324" spans="52:78">
      <c r="AZ324" s="518">
        <v>41594</v>
      </c>
      <c r="BA324" s="525">
        <v>0</v>
      </c>
      <c r="BB324" s="525">
        <v>0</v>
      </c>
      <c r="BC324" s="525">
        <v>0</v>
      </c>
      <c r="BD324" s="525">
        <v>0</v>
      </c>
      <c r="BE324" s="525">
        <v>0</v>
      </c>
      <c r="BF324" s="525">
        <v>0</v>
      </c>
      <c r="BG324" s="525">
        <v>19.350000000000001</v>
      </c>
      <c r="BH324" s="525">
        <v>45.838999999999999</v>
      </c>
      <c r="BI324" s="525">
        <v>49.96</v>
      </c>
      <c r="BJ324" s="525">
        <v>46.651000000000003</v>
      </c>
      <c r="BK324" s="525">
        <v>48.472000000000001</v>
      </c>
      <c r="BL324" s="525">
        <v>46.033999999999999</v>
      </c>
      <c r="BM324" s="525">
        <v>49.96</v>
      </c>
      <c r="BN324" s="525">
        <v>34.975000000000001</v>
      </c>
      <c r="BO324" s="525">
        <v>11.82</v>
      </c>
      <c r="BP324" s="525">
        <v>5.9569999999999999</v>
      </c>
      <c r="BQ324" s="525">
        <v>5.6779999999999999</v>
      </c>
      <c r="BR324" s="525">
        <v>2.4020000000000001</v>
      </c>
      <c r="BS324" s="525">
        <v>2.89</v>
      </c>
      <c r="BT324" s="525">
        <v>0</v>
      </c>
      <c r="BU324" s="525">
        <v>0</v>
      </c>
      <c r="BV324" s="525">
        <v>0</v>
      </c>
      <c r="BW324" s="525">
        <v>0</v>
      </c>
      <c r="BX324" s="525">
        <v>0</v>
      </c>
      <c r="BY324" s="525">
        <v>15.416166666666667</v>
      </c>
      <c r="BZ324"/>
    </row>
    <row r="325" spans="52:78">
      <c r="AZ325" s="518">
        <v>41595</v>
      </c>
      <c r="BA325" s="525">
        <v>0</v>
      </c>
      <c r="BB325" s="525">
        <v>0</v>
      </c>
      <c r="BC325" s="525">
        <v>0</v>
      </c>
      <c r="BD325" s="525">
        <v>0</v>
      </c>
      <c r="BE325" s="525">
        <v>0</v>
      </c>
      <c r="BF325" s="525">
        <v>0</v>
      </c>
      <c r="BG325" s="525">
        <v>22.021000000000001</v>
      </c>
      <c r="BH325" s="525">
        <v>49.96</v>
      </c>
      <c r="BI325" s="525">
        <v>49.96</v>
      </c>
      <c r="BJ325" s="525">
        <v>49.96</v>
      </c>
      <c r="BK325" s="525">
        <v>49.96</v>
      </c>
      <c r="BL325" s="525">
        <v>49.96</v>
      </c>
      <c r="BM325" s="525">
        <v>49.96</v>
      </c>
      <c r="BN325" s="525">
        <v>49.96</v>
      </c>
      <c r="BO325" s="525">
        <v>49.96</v>
      </c>
      <c r="BP325" s="525">
        <v>49.96</v>
      </c>
      <c r="BQ325" s="525">
        <v>49.96</v>
      </c>
      <c r="BR325" s="525">
        <v>43.624000000000002</v>
      </c>
      <c r="BS325" s="525">
        <v>11.863</v>
      </c>
      <c r="BT325" s="525">
        <v>0</v>
      </c>
      <c r="BU325" s="525">
        <v>0</v>
      </c>
      <c r="BV325" s="525">
        <v>0</v>
      </c>
      <c r="BW325" s="525">
        <v>0</v>
      </c>
      <c r="BX325" s="525">
        <v>0</v>
      </c>
      <c r="BY325" s="525">
        <v>24.046166666666664</v>
      </c>
      <c r="BZ325"/>
    </row>
    <row r="326" spans="52:78">
      <c r="AZ326" s="518">
        <v>41596</v>
      </c>
      <c r="BA326" s="525">
        <v>0</v>
      </c>
      <c r="BB326" s="525">
        <v>0</v>
      </c>
      <c r="BC326" s="525">
        <v>0</v>
      </c>
      <c r="BD326" s="525">
        <v>0</v>
      </c>
      <c r="BE326" s="525">
        <v>0</v>
      </c>
      <c r="BF326" s="525">
        <v>0</v>
      </c>
      <c r="BG326" s="525">
        <v>23.945</v>
      </c>
      <c r="BH326" s="525">
        <v>49.96</v>
      </c>
      <c r="BI326" s="525">
        <v>49.96</v>
      </c>
      <c r="BJ326" s="525">
        <v>49.96</v>
      </c>
      <c r="BK326" s="525">
        <v>49.96</v>
      </c>
      <c r="BL326" s="525">
        <v>49.96</v>
      </c>
      <c r="BM326" s="525">
        <v>49.96</v>
      </c>
      <c r="BN326" s="525">
        <v>49.96</v>
      </c>
      <c r="BO326" s="525">
        <v>49.96</v>
      </c>
      <c r="BP326" s="525">
        <v>49.96</v>
      </c>
      <c r="BQ326" s="525">
        <v>49.96</v>
      </c>
      <c r="BR326" s="525">
        <v>47.426000000000002</v>
      </c>
      <c r="BS326" s="525">
        <v>12.208</v>
      </c>
      <c r="BT326" s="525">
        <v>0</v>
      </c>
      <c r="BU326" s="525">
        <v>0</v>
      </c>
      <c r="BV326" s="525">
        <v>0</v>
      </c>
      <c r="BW326" s="525">
        <v>0</v>
      </c>
      <c r="BX326" s="525">
        <v>0</v>
      </c>
      <c r="BY326" s="525">
        <v>24.299125</v>
      </c>
      <c r="BZ326"/>
    </row>
    <row r="327" spans="52:78">
      <c r="AZ327" s="518">
        <v>41597</v>
      </c>
      <c r="BA327" s="525">
        <v>0</v>
      </c>
      <c r="BB327" s="525">
        <v>0</v>
      </c>
      <c r="BC327" s="525">
        <v>0</v>
      </c>
      <c r="BD327" s="525">
        <v>0</v>
      </c>
      <c r="BE327" s="525">
        <v>0</v>
      </c>
      <c r="BF327" s="525">
        <v>6.8339999999999998E-2</v>
      </c>
      <c r="BG327" s="525">
        <v>23.882999999999999</v>
      </c>
      <c r="BH327" s="525">
        <v>49.96</v>
      </c>
      <c r="BI327" s="525">
        <v>49.96</v>
      </c>
      <c r="BJ327" s="525">
        <v>49.96</v>
      </c>
      <c r="BK327" s="525">
        <v>49.96</v>
      </c>
      <c r="BL327" s="525">
        <v>49.96</v>
      </c>
      <c r="BM327" s="525">
        <v>49.96</v>
      </c>
      <c r="BN327" s="525">
        <v>49.96</v>
      </c>
      <c r="BO327" s="525">
        <v>49.96</v>
      </c>
      <c r="BP327" s="525">
        <v>49.96</v>
      </c>
      <c r="BQ327" s="525">
        <v>49.96</v>
      </c>
      <c r="BR327" s="525">
        <v>46.463000000000001</v>
      </c>
      <c r="BS327" s="525">
        <v>12.343999999999999</v>
      </c>
      <c r="BT327" s="525">
        <v>0</v>
      </c>
      <c r="BU327" s="525">
        <v>0</v>
      </c>
      <c r="BV327" s="525">
        <v>0</v>
      </c>
      <c r="BW327" s="525">
        <v>0</v>
      </c>
      <c r="BX327" s="525">
        <v>0</v>
      </c>
      <c r="BY327" s="525">
        <v>24.264930833333334</v>
      </c>
      <c r="BZ327"/>
    </row>
    <row r="328" spans="52:78">
      <c r="AZ328" s="518">
        <v>41598</v>
      </c>
      <c r="BA328" s="525">
        <v>0</v>
      </c>
      <c r="BB328" s="525">
        <v>0</v>
      </c>
      <c r="BC328" s="525">
        <v>0</v>
      </c>
      <c r="BD328" s="525">
        <v>0</v>
      </c>
      <c r="BE328" s="525">
        <v>0</v>
      </c>
      <c r="BF328" s="525">
        <v>7.3429999999999995E-2</v>
      </c>
      <c r="BG328" s="525">
        <v>24.117999999999999</v>
      </c>
      <c r="BH328" s="525">
        <v>49.96</v>
      </c>
      <c r="BI328" s="525">
        <v>49.96</v>
      </c>
      <c r="BJ328" s="525">
        <v>49.96</v>
      </c>
      <c r="BK328" s="525">
        <v>49.96</v>
      </c>
      <c r="BL328" s="525">
        <v>49.96</v>
      </c>
      <c r="BM328" s="525">
        <v>49.96</v>
      </c>
      <c r="BN328" s="525">
        <v>49.96</v>
      </c>
      <c r="BO328" s="525">
        <v>49.96</v>
      </c>
      <c r="BP328" s="525">
        <v>49.96</v>
      </c>
      <c r="BQ328" s="525">
        <v>49.96</v>
      </c>
      <c r="BR328" s="525">
        <v>46.177</v>
      </c>
      <c r="BS328" s="525">
        <v>12.792</v>
      </c>
      <c r="BT328" s="525">
        <v>0</v>
      </c>
      <c r="BU328" s="525">
        <v>0</v>
      </c>
      <c r="BV328" s="525">
        <v>0</v>
      </c>
      <c r="BW328" s="525">
        <v>0</v>
      </c>
      <c r="BX328" s="525">
        <v>0</v>
      </c>
      <c r="BY328" s="525">
        <v>24.281684583333334</v>
      </c>
      <c r="BZ328"/>
    </row>
    <row r="329" spans="52:78">
      <c r="AZ329" s="518">
        <v>41599</v>
      </c>
      <c r="BA329" s="525">
        <v>0</v>
      </c>
      <c r="BB329" s="525">
        <v>0</v>
      </c>
      <c r="BC329" s="525">
        <v>0</v>
      </c>
      <c r="BD329" s="525">
        <v>0</v>
      </c>
      <c r="BE329" s="525">
        <v>0</v>
      </c>
      <c r="BF329" s="525">
        <v>0.19969999999999999</v>
      </c>
      <c r="BG329" s="525">
        <v>25.298999999999999</v>
      </c>
      <c r="BH329" s="525">
        <v>49.96</v>
      </c>
      <c r="BI329" s="525">
        <v>49.96</v>
      </c>
      <c r="BJ329" s="525">
        <v>49.96</v>
      </c>
      <c r="BK329" s="525">
        <v>49.96</v>
      </c>
      <c r="BL329" s="525">
        <v>49.96</v>
      </c>
      <c r="BM329" s="525">
        <v>49.96</v>
      </c>
      <c r="BN329" s="525">
        <v>49.96</v>
      </c>
      <c r="BO329" s="525">
        <v>49.96</v>
      </c>
      <c r="BP329" s="525">
        <v>49.96</v>
      </c>
      <c r="BQ329" s="525">
        <v>49.96</v>
      </c>
      <c r="BR329" s="525">
        <v>48.741999999999997</v>
      </c>
      <c r="BS329" s="525">
        <v>14.282</v>
      </c>
      <c r="BT329" s="525">
        <v>0</v>
      </c>
      <c r="BU329" s="525">
        <v>0</v>
      </c>
      <c r="BV329" s="525">
        <v>0</v>
      </c>
      <c r="BW329" s="525">
        <v>0</v>
      </c>
      <c r="BX329" s="525">
        <v>0</v>
      </c>
      <c r="BY329" s="525">
        <v>24.505112499999996</v>
      </c>
      <c r="BZ329"/>
    </row>
    <row r="330" spans="52:78">
      <c r="AZ330" s="518">
        <v>41600</v>
      </c>
      <c r="BA330" s="525">
        <v>0</v>
      </c>
      <c r="BB330" s="525">
        <v>0</v>
      </c>
      <c r="BC330" s="525">
        <v>0</v>
      </c>
      <c r="BD330" s="525">
        <v>0</v>
      </c>
      <c r="BE330" s="525">
        <v>0</v>
      </c>
      <c r="BF330" s="525">
        <v>0.20860000000000001</v>
      </c>
      <c r="BG330" s="525">
        <v>25.975000000000001</v>
      </c>
      <c r="BH330" s="525">
        <v>49.96</v>
      </c>
      <c r="BI330" s="525">
        <v>49.96</v>
      </c>
      <c r="BJ330" s="525">
        <v>49.96</v>
      </c>
      <c r="BK330" s="525">
        <v>49.96</v>
      </c>
      <c r="BL330" s="525">
        <v>49.96</v>
      </c>
      <c r="BM330" s="525">
        <v>49.96</v>
      </c>
      <c r="BN330" s="525">
        <v>49.96</v>
      </c>
      <c r="BO330" s="525">
        <v>49.96</v>
      </c>
      <c r="BP330" s="525">
        <v>49.96</v>
      </c>
      <c r="BQ330" s="525">
        <v>49.96</v>
      </c>
      <c r="BR330" s="525">
        <v>49.96</v>
      </c>
      <c r="BS330" s="525">
        <v>12.843999999999999</v>
      </c>
      <c r="BT330" s="525">
        <v>0</v>
      </c>
      <c r="BU330" s="525">
        <v>0</v>
      </c>
      <c r="BV330" s="525">
        <v>0</v>
      </c>
      <c r="BW330" s="525">
        <v>0</v>
      </c>
      <c r="BX330" s="525">
        <v>0</v>
      </c>
      <c r="BY330" s="525">
        <v>24.524483333333336</v>
      </c>
      <c r="BZ330"/>
    </row>
    <row r="331" spans="52:78">
      <c r="AZ331" s="518">
        <v>41601</v>
      </c>
      <c r="BA331" s="525">
        <v>0</v>
      </c>
      <c r="BB331" s="525">
        <v>0</v>
      </c>
      <c r="BC331" s="525">
        <v>0</v>
      </c>
      <c r="BD331" s="525">
        <v>0</v>
      </c>
      <c r="BE331" s="525">
        <v>0</v>
      </c>
      <c r="BF331" s="525">
        <v>0.21890000000000001</v>
      </c>
      <c r="BG331" s="525">
        <v>26.157</v>
      </c>
      <c r="BH331" s="525">
        <v>49.96</v>
      </c>
      <c r="BI331" s="525">
        <v>49.96</v>
      </c>
      <c r="BJ331" s="525">
        <v>49.96</v>
      </c>
      <c r="BK331" s="525">
        <v>49.96</v>
      </c>
      <c r="BL331" s="525">
        <v>49.96</v>
      </c>
      <c r="BM331" s="525">
        <v>49.96</v>
      </c>
      <c r="BN331" s="525">
        <v>49.96</v>
      </c>
      <c r="BO331" s="525">
        <v>49.96</v>
      </c>
      <c r="BP331" s="525">
        <v>49.96</v>
      </c>
      <c r="BQ331" s="525">
        <v>49.96</v>
      </c>
      <c r="BR331" s="525">
        <v>49.96</v>
      </c>
      <c r="BS331" s="525">
        <v>13.45</v>
      </c>
      <c r="BT331" s="525">
        <v>0</v>
      </c>
      <c r="BU331" s="525">
        <v>0</v>
      </c>
      <c r="BV331" s="525">
        <v>0</v>
      </c>
      <c r="BW331" s="525">
        <v>0</v>
      </c>
      <c r="BX331" s="525">
        <v>0</v>
      </c>
      <c r="BY331" s="525">
        <v>24.557745833333332</v>
      </c>
      <c r="BZ331"/>
    </row>
    <row r="332" spans="52:78">
      <c r="AZ332" s="518">
        <v>41602</v>
      </c>
      <c r="BA332" s="525">
        <v>0</v>
      </c>
      <c r="BB332" s="525">
        <v>0</v>
      </c>
      <c r="BC332" s="525">
        <v>0</v>
      </c>
      <c r="BD332" s="525">
        <v>0</v>
      </c>
      <c r="BE332" s="525">
        <v>0</v>
      </c>
      <c r="BF332" s="525">
        <v>0.2419</v>
      </c>
      <c r="BG332" s="525">
        <v>25.95</v>
      </c>
      <c r="BH332" s="525">
        <v>49.96</v>
      </c>
      <c r="BI332" s="525">
        <v>49.96</v>
      </c>
      <c r="BJ332" s="525">
        <v>49.96</v>
      </c>
      <c r="BK332" s="525">
        <v>49.96</v>
      </c>
      <c r="BL332" s="525">
        <v>49.96</v>
      </c>
      <c r="BM332" s="525">
        <v>49.96</v>
      </c>
      <c r="BN332" s="525">
        <v>49.96</v>
      </c>
      <c r="BO332" s="525">
        <v>49.96</v>
      </c>
      <c r="BP332" s="525">
        <v>49.96</v>
      </c>
      <c r="BQ332" s="525">
        <v>49.96</v>
      </c>
      <c r="BR332" s="525">
        <v>47.685000000000002</v>
      </c>
      <c r="BS332" s="525">
        <v>13.196999999999999</v>
      </c>
      <c r="BT332" s="525">
        <v>0</v>
      </c>
      <c r="BU332" s="525">
        <v>0</v>
      </c>
      <c r="BV332" s="525">
        <v>0</v>
      </c>
      <c r="BW332" s="525">
        <v>0</v>
      </c>
      <c r="BX332" s="525">
        <v>0</v>
      </c>
      <c r="BY332" s="525">
        <v>24.444745833333329</v>
      </c>
      <c r="BZ332"/>
    </row>
    <row r="333" spans="52:78">
      <c r="AZ333" s="518">
        <v>41603</v>
      </c>
      <c r="BA333" s="525">
        <v>0</v>
      </c>
      <c r="BB333" s="525">
        <v>0</v>
      </c>
      <c r="BC333" s="525">
        <v>0</v>
      </c>
      <c r="BD333" s="525">
        <v>0</v>
      </c>
      <c r="BE333" s="525">
        <v>0</v>
      </c>
      <c r="BF333" s="525">
        <v>0.24640000000000001</v>
      </c>
      <c r="BG333" s="525">
        <v>25.681000000000001</v>
      </c>
      <c r="BH333" s="525">
        <v>49.96</v>
      </c>
      <c r="BI333" s="525">
        <v>49.96</v>
      </c>
      <c r="BJ333" s="525">
        <v>49.96</v>
      </c>
      <c r="BK333" s="525">
        <v>49.96</v>
      </c>
      <c r="BL333" s="525">
        <v>49.96</v>
      </c>
      <c r="BM333" s="525">
        <v>49.96</v>
      </c>
      <c r="BN333" s="525">
        <v>49.96</v>
      </c>
      <c r="BO333" s="525">
        <v>49.96</v>
      </c>
      <c r="BP333" s="525">
        <v>49.96</v>
      </c>
      <c r="BQ333" s="525">
        <v>49.96</v>
      </c>
      <c r="BR333" s="525">
        <v>47.612000000000002</v>
      </c>
      <c r="BS333" s="525">
        <v>10.73</v>
      </c>
      <c r="BT333" s="525">
        <v>0</v>
      </c>
      <c r="BU333" s="525">
        <v>0</v>
      </c>
      <c r="BV333" s="525">
        <v>0</v>
      </c>
      <c r="BW333" s="525">
        <v>0</v>
      </c>
      <c r="BX333" s="525">
        <v>0</v>
      </c>
      <c r="BY333" s="525">
        <v>24.327891666666662</v>
      </c>
      <c r="BZ333"/>
    </row>
    <row r="334" spans="52:78">
      <c r="AZ334" s="518">
        <v>41604</v>
      </c>
      <c r="BA334" s="525">
        <v>0</v>
      </c>
      <c r="BB334" s="525">
        <v>0</v>
      </c>
      <c r="BC334" s="525">
        <v>0</v>
      </c>
      <c r="BD334" s="525">
        <v>0</v>
      </c>
      <c r="BE334" s="525">
        <v>0</v>
      </c>
      <c r="BF334" s="525">
        <v>0.126</v>
      </c>
      <c r="BG334" s="525">
        <v>23.548999999999999</v>
      </c>
      <c r="BH334" s="525">
        <v>35.009</v>
      </c>
      <c r="BI334" s="525">
        <v>49.96</v>
      </c>
      <c r="BJ334" s="525">
        <v>49.96</v>
      </c>
      <c r="BK334" s="525">
        <v>28.995000000000001</v>
      </c>
      <c r="BL334" s="525">
        <v>40.76</v>
      </c>
      <c r="BM334" s="525">
        <v>29.399000000000001</v>
      </c>
      <c r="BN334" s="525">
        <v>43.459000000000003</v>
      </c>
      <c r="BO334" s="525">
        <v>49.96</v>
      </c>
      <c r="BP334" s="525">
        <v>49.96</v>
      </c>
      <c r="BQ334" s="525">
        <v>49.96</v>
      </c>
      <c r="BR334" s="525">
        <v>46.344000000000001</v>
      </c>
      <c r="BS334" s="525">
        <v>13.359</v>
      </c>
      <c r="BT334" s="525">
        <v>0</v>
      </c>
      <c r="BU334" s="525">
        <v>0</v>
      </c>
      <c r="BV334" s="525">
        <v>0</v>
      </c>
      <c r="BW334" s="525">
        <v>0</v>
      </c>
      <c r="BX334" s="525">
        <v>0</v>
      </c>
      <c r="BY334" s="525">
        <v>21.283333333333331</v>
      </c>
      <c r="BZ334"/>
    </row>
    <row r="335" spans="52:78">
      <c r="AZ335" s="518">
        <v>41605</v>
      </c>
      <c r="BA335" s="525">
        <v>0</v>
      </c>
      <c r="BB335" s="525">
        <v>0</v>
      </c>
      <c r="BC335" s="525">
        <v>0</v>
      </c>
      <c r="BD335" s="525">
        <v>0</v>
      </c>
      <c r="BE335" s="525">
        <v>0</v>
      </c>
      <c r="BF335" s="525">
        <v>0.3483</v>
      </c>
      <c r="BG335" s="525">
        <v>25.454000000000001</v>
      </c>
      <c r="BH335" s="525">
        <v>49.96</v>
      </c>
      <c r="BI335" s="525">
        <v>49.96</v>
      </c>
      <c r="BJ335" s="525">
        <v>49.96</v>
      </c>
      <c r="BK335" s="525">
        <v>49.96</v>
      </c>
      <c r="BL335" s="525">
        <v>49.96</v>
      </c>
      <c r="BM335" s="525">
        <v>49.96</v>
      </c>
      <c r="BN335" s="525">
        <v>49.96</v>
      </c>
      <c r="BO335" s="525">
        <v>49.96</v>
      </c>
      <c r="BP335" s="525">
        <v>49.96</v>
      </c>
      <c r="BQ335" s="525">
        <v>49.96</v>
      </c>
      <c r="BR335" s="525">
        <v>49.305</v>
      </c>
      <c r="BS335" s="525">
        <v>16.422000000000001</v>
      </c>
      <c r="BT335" s="525">
        <v>0</v>
      </c>
      <c r="BU335" s="525">
        <v>0</v>
      </c>
      <c r="BV335" s="525">
        <v>0</v>
      </c>
      <c r="BW335" s="525">
        <v>0</v>
      </c>
      <c r="BX335" s="525">
        <v>0</v>
      </c>
      <c r="BY335" s="525">
        <v>24.630387499999998</v>
      </c>
      <c r="BZ335"/>
    </row>
    <row r="336" spans="52:78">
      <c r="AZ336" s="518">
        <v>41606</v>
      </c>
      <c r="BA336" s="525">
        <v>0</v>
      </c>
      <c r="BB336" s="525">
        <v>0</v>
      </c>
      <c r="BC336" s="525">
        <v>0</v>
      </c>
      <c r="BD336" s="525">
        <v>0</v>
      </c>
      <c r="BE336" s="525">
        <v>0</v>
      </c>
      <c r="BF336" s="525">
        <v>0.29320000000000002</v>
      </c>
      <c r="BG336" s="525">
        <v>25.486999999999998</v>
      </c>
      <c r="BH336" s="525">
        <v>49.96</v>
      </c>
      <c r="BI336" s="525">
        <v>49.96</v>
      </c>
      <c r="BJ336" s="525">
        <v>49.96</v>
      </c>
      <c r="BK336" s="525">
        <v>49.96</v>
      </c>
      <c r="BL336" s="525">
        <v>49.96</v>
      </c>
      <c r="BM336" s="525">
        <v>49.96</v>
      </c>
      <c r="BN336" s="525">
        <v>49.96</v>
      </c>
      <c r="BO336" s="525">
        <v>49.96</v>
      </c>
      <c r="BP336" s="525">
        <v>49.96</v>
      </c>
      <c r="BQ336" s="525">
        <v>49.96</v>
      </c>
      <c r="BR336" s="525">
        <v>49.804000000000002</v>
      </c>
      <c r="BS336" s="525">
        <v>16.948</v>
      </c>
      <c r="BT336" s="525">
        <v>0</v>
      </c>
      <c r="BU336" s="525">
        <v>0</v>
      </c>
      <c r="BV336" s="525">
        <v>0</v>
      </c>
      <c r="BW336" s="525">
        <v>0</v>
      </c>
      <c r="BX336" s="525">
        <v>0</v>
      </c>
      <c r="BY336" s="525">
        <v>24.672174999999996</v>
      </c>
      <c r="BZ336"/>
    </row>
    <row r="337" spans="52:78">
      <c r="AZ337" s="518">
        <v>41607</v>
      </c>
      <c r="BA337" s="525">
        <v>0</v>
      </c>
      <c r="BB337" s="525">
        <v>0</v>
      </c>
      <c r="BC337" s="525">
        <v>0</v>
      </c>
      <c r="BD337" s="525">
        <v>0</v>
      </c>
      <c r="BE337" s="525">
        <v>0</v>
      </c>
      <c r="BF337" s="525">
        <v>0.28799999999999998</v>
      </c>
      <c r="BG337" s="525">
        <v>25.776</v>
      </c>
      <c r="BH337" s="525">
        <v>49.96</v>
      </c>
      <c r="BI337" s="525">
        <v>49.96</v>
      </c>
      <c r="BJ337" s="525">
        <v>49.96</v>
      </c>
      <c r="BK337" s="525">
        <v>49.96</v>
      </c>
      <c r="BL337" s="525">
        <v>49.96</v>
      </c>
      <c r="BM337" s="525">
        <v>49.96</v>
      </c>
      <c r="BN337" s="525">
        <v>49.96</v>
      </c>
      <c r="BO337" s="525">
        <v>49.96</v>
      </c>
      <c r="BP337" s="525">
        <v>49.96</v>
      </c>
      <c r="BQ337" s="525">
        <v>49.96</v>
      </c>
      <c r="BR337" s="525">
        <v>48.058</v>
      </c>
      <c r="BS337" s="525">
        <v>15.861000000000001</v>
      </c>
      <c r="BT337" s="525">
        <v>0</v>
      </c>
      <c r="BU337" s="525">
        <v>0</v>
      </c>
      <c r="BV337" s="525">
        <v>0</v>
      </c>
      <c r="BW337" s="525">
        <v>0</v>
      </c>
      <c r="BX337" s="525">
        <v>0</v>
      </c>
      <c r="BY337" s="525">
        <v>24.565958333333331</v>
      </c>
      <c r="BZ337"/>
    </row>
    <row r="338" spans="52:78">
      <c r="AZ338" s="518">
        <v>41608</v>
      </c>
      <c r="BA338" s="525">
        <v>0</v>
      </c>
      <c r="BB338" s="525">
        <v>0</v>
      </c>
      <c r="BC338" s="525">
        <v>0</v>
      </c>
      <c r="BD338" s="525">
        <v>0</v>
      </c>
      <c r="BE338" s="525">
        <v>0</v>
      </c>
      <c r="BF338" s="525">
        <v>0.28949999999999998</v>
      </c>
      <c r="BG338" s="525">
        <v>25.678000000000001</v>
      </c>
      <c r="BH338" s="525">
        <v>49.96</v>
      </c>
      <c r="BI338" s="525">
        <v>49.96</v>
      </c>
      <c r="BJ338" s="525">
        <v>49.96</v>
      </c>
      <c r="BK338" s="525">
        <v>49.96</v>
      </c>
      <c r="BL338" s="525">
        <v>49.96</v>
      </c>
      <c r="BM338" s="525">
        <v>49.96</v>
      </c>
      <c r="BN338" s="525">
        <v>49.96</v>
      </c>
      <c r="BO338" s="525">
        <v>49.96</v>
      </c>
      <c r="BP338" s="525">
        <v>49.96</v>
      </c>
      <c r="BQ338" s="525">
        <v>49.96</v>
      </c>
      <c r="BR338" s="525">
        <v>48.106999999999999</v>
      </c>
      <c r="BS338" s="525">
        <v>16.353999999999999</v>
      </c>
      <c r="BT338" s="525">
        <v>0</v>
      </c>
      <c r="BU338" s="525">
        <v>0</v>
      </c>
      <c r="BV338" s="525">
        <v>0</v>
      </c>
      <c r="BW338" s="525">
        <v>0</v>
      </c>
      <c r="BX338" s="525">
        <v>0</v>
      </c>
      <c r="BY338" s="525">
        <v>24.584520833333332</v>
      </c>
      <c r="BZ338"/>
    </row>
    <row r="339" spans="52:78">
      <c r="AZ339" s="518">
        <v>41609</v>
      </c>
      <c r="BA339" s="525">
        <v>0</v>
      </c>
      <c r="BB339" s="525">
        <v>0</v>
      </c>
      <c r="BC339" s="525">
        <v>0</v>
      </c>
      <c r="BD339" s="525">
        <v>0</v>
      </c>
      <c r="BE339" s="525">
        <v>0</v>
      </c>
      <c r="BF339" s="525">
        <v>0.26240000000000002</v>
      </c>
      <c r="BG339" s="525">
        <v>25.677</v>
      </c>
      <c r="BH339" s="525">
        <v>49.96</v>
      </c>
      <c r="BI339" s="525">
        <v>49.96</v>
      </c>
      <c r="BJ339" s="525">
        <v>49.96</v>
      </c>
      <c r="BK339" s="525">
        <v>49.96</v>
      </c>
      <c r="BL339" s="525">
        <v>49.96</v>
      </c>
      <c r="BM339" s="525">
        <v>49.96</v>
      </c>
      <c r="BN339" s="525">
        <v>49.96</v>
      </c>
      <c r="BO339" s="525">
        <v>49.96</v>
      </c>
      <c r="BP339" s="525">
        <v>49.96</v>
      </c>
      <c r="BQ339" s="525">
        <v>49.96</v>
      </c>
      <c r="BR339" s="525">
        <v>49.835999999999999</v>
      </c>
      <c r="BS339" s="525">
        <v>15.737</v>
      </c>
      <c r="BT339" s="525">
        <v>0</v>
      </c>
      <c r="BU339" s="525">
        <v>0</v>
      </c>
      <c r="BV339" s="525">
        <v>0</v>
      </c>
      <c r="BW339" s="525">
        <v>0</v>
      </c>
      <c r="BX339" s="525">
        <v>0</v>
      </c>
      <c r="BY339" s="525">
        <v>24.629683333333329</v>
      </c>
      <c r="BZ339"/>
    </row>
    <row r="340" spans="52:78">
      <c r="AZ340" s="518">
        <v>41610</v>
      </c>
      <c r="BA340" s="525">
        <v>0</v>
      </c>
      <c r="BB340" s="525">
        <v>0</v>
      </c>
      <c r="BC340" s="525">
        <v>0</v>
      </c>
      <c r="BD340" s="525">
        <v>0</v>
      </c>
      <c r="BE340" s="525">
        <v>0</v>
      </c>
      <c r="BF340" s="525">
        <v>0.26250000000000001</v>
      </c>
      <c r="BG340" s="525">
        <v>26.091000000000001</v>
      </c>
      <c r="BH340" s="525">
        <v>49.96</v>
      </c>
      <c r="BI340" s="525">
        <v>49.96</v>
      </c>
      <c r="BJ340" s="525">
        <v>49.96</v>
      </c>
      <c r="BK340" s="525">
        <v>49.96</v>
      </c>
      <c r="BL340" s="525">
        <v>49.96</v>
      </c>
      <c r="BM340" s="525">
        <v>49.96</v>
      </c>
      <c r="BN340" s="525">
        <v>49.497</v>
      </c>
      <c r="BO340" s="525">
        <v>46.655000000000001</v>
      </c>
      <c r="BP340" s="525">
        <v>49.96</v>
      </c>
      <c r="BQ340" s="525">
        <v>47.807000000000002</v>
      </c>
      <c r="BR340" s="525">
        <v>30.158000000000001</v>
      </c>
      <c r="BS340" s="525">
        <v>4.843</v>
      </c>
      <c r="BT340" s="525">
        <v>0</v>
      </c>
      <c r="BU340" s="525">
        <v>0</v>
      </c>
      <c r="BV340" s="525">
        <v>0</v>
      </c>
      <c r="BW340" s="525">
        <v>0</v>
      </c>
      <c r="BX340" s="525">
        <v>0</v>
      </c>
      <c r="BY340" s="525">
        <v>23.12639583333333</v>
      </c>
      <c r="BZ340"/>
    </row>
    <row r="341" spans="52:78">
      <c r="AZ341" s="518">
        <v>41611</v>
      </c>
      <c r="BA341" s="525">
        <v>0</v>
      </c>
      <c r="BB341" s="525">
        <v>0</v>
      </c>
      <c r="BC341" s="525">
        <v>0</v>
      </c>
      <c r="BD341" s="525">
        <v>0</v>
      </c>
      <c r="BE341" s="525">
        <v>0</v>
      </c>
      <c r="BF341" s="525">
        <v>8.5029999999999994E-2</v>
      </c>
      <c r="BG341" s="525">
        <v>12.589</v>
      </c>
      <c r="BH341" s="525">
        <v>36.991</v>
      </c>
      <c r="BI341" s="525">
        <v>47.465000000000003</v>
      </c>
      <c r="BJ341" s="525">
        <v>45.006999999999998</v>
      </c>
      <c r="BK341" s="525">
        <v>23.164000000000001</v>
      </c>
      <c r="BL341" s="525">
        <v>27.707999999999998</v>
      </c>
      <c r="BM341" s="525">
        <v>11.666</v>
      </c>
      <c r="BN341" s="525">
        <v>10.670999999999999</v>
      </c>
      <c r="BO341" s="525">
        <v>19.547999999999998</v>
      </c>
      <c r="BP341" s="525">
        <v>20.388999999999999</v>
      </c>
      <c r="BQ341" s="525">
        <v>45.320999999999998</v>
      </c>
      <c r="BR341" s="525">
        <v>43.767000000000003</v>
      </c>
      <c r="BS341" s="525">
        <v>13.343999999999999</v>
      </c>
      <c r="BT341" s="525">
        <v>0</v>
      </c>
      <c r="BU341" s="525">
        <v>0</v>
      </c>
      <c r="BV341" s="525">
        <v>0</v>
      </c>
      <c r="BW341" s="525">
        <v>0</v>
      </c>
      <c r="BX341" s="525">
        <v>0</v>
      </c>
      <c r="BY341" s="525">
        <v>14.904792916666667</v>
      </c>
      <c r="BZ341"/>
    </row>
    <row r="342" spans="52:78">
      <c r="AZ342" s="518">
        <v>41612</v>
      </c>
      <c r="BA342" s="525">
        <v>0</v>
      </c>
      <c r="BB342" s="525">
        <v>0</v>
      </c>
      <c r="BC342" s="525">
        <v>0</v>
      </c>
      <c r="BD342" s="525">
        <v>0</v>
      </c>
      <c r="BE342" s="525">
        <v>0</v>
      </c>
      <c r="BF342" s="525">
        <v>0.19570000000000001</v>
      </c>
      <c r="BG342" s="525">
        <v>24.344000000000001</v>
      </c>
      <c r="BH342" s="525">
        <v>49.96</v>
      </c>
      <c r="BI342" s="525">
        <v>49.96</v>
      </c>
      <c r="BJ342" s="525">
        <v>49.96</v>
      </c>
      <c r="BK342" s="525">
        <v>49.96</v>
      </c>
      <c r="BL342" s="525">
        <v>49.96</v>
      </c>
      <c r="BM342" s="525">
        <v>49.96</v>
      </c>
      <c r="BN342" s="525">
        <v>49.96</v>
      </c>
      <c r="BO342" s="525">
        <v>49.96</v>
      </c>
      <c r="BP342" s="525">
        <v>49.96</v>
      </c>
      <c r="BQ342" s="525">
        <v>49.96</v>
      </c>
      <c r="BR342" s="525">
        <v>49.54</v>
      </c>
      <c r="BS342" s="525">
        <v>19.669</v>
      </c>
      <c r="BT342" s="525">
        <v>0</v>
      </c>
      <c r="BU342" s="525">
        <v>0</v>
      </c>
      <c r="BV342" s="525">
        <v>0</v>
      </c>
      <c r="BW342" s="525">
        <v>0</v>
      </c>
      <c r="BX342" s="525">
        <v>0</v>
      </c>
      <c r="BY342" s="525">
        <v>24.722862499999994</v>
      </c>
      <c r="BZ342"/>
    </row>
    <row r="343" spans="52:78">
      <c r="AZ343" s="518">
        <v>41613</v>
      </c>
      <c r="BA343" s="525">
        <v>0</v>
      </c>
      <c r="BB343" s="525">
        <v>0</v>
      </c>
      <c r="BC343" s="525">
        <v>0</v>
      </c>
      <c r="BD343" s="525">
        <v>0</v>
      </c>
      <c r="BE343" s="525">
        <v>0</v>
      </c>
      <c r="BF343" s="525">
        <v>0.24740000000000001</v>
      </c>
      <c r="BG343" s="525">
        <v>24.971</v>
      </c>
      <c r="BH343" s="525">
        <v>49.96</v>
      </c>
      <c r="BI343" s="525">
        <v>49.96</v>
      </c>
      <c r="BJ343" s="525">
        <v>49.96</v>
      </c>
      <c r="BK343" s="525">
        <v>49.96</v>
      </c>
      <c r="BL343" s="525">
        <v>49.96</v>
      </c>
      <c r="BM343" s="525">
        <v>49.96</v>
      </c>
      <c r="BN343" s="525">
        <v>49.96</v>
      </c>
      <c r="BO343" s="525">
        <v>49.96</v>
      </c>
      <c r="BP343" s="525">
        <v>49.96</v>
      </c>
      <c r="BQ343" s="525">
        <v>49.96</v>
      </c>
      <c r="BR343" s="525">
        <v>46.305</v>
      </c>
      <c r="BS343" s="525">
        <v>14.786</v>
      </c>
      <c r="BT343" s="525">
        <v>0</v>
      </c>
      <c r="BU343" s="525">
        <v>0</v>
      </c>
      <c r="BV343" s="525">
        <v>0</v>
      </c>
      <c r="BW343" s="525">
        <v>0</v>
      </c>
      <c r="BX343" s="525">
        <v>0</v>
      </c>
      <c r="BY343" s="525">
        <v>24.412891666666656</v>
      </c>
      <c r="BZ343"/>
    </row>
    <row r="344" spans="52:78">
      <c r="AZ344" s="518">
        <v>41614</v>
      </c>
      <c r="BA344" s="525">
        <v>0</v>
      </c>
      <c r="BB344" s="525">
        <v>0</v>
      </c>
      <c r="BC344" s="525">
        <v>0</v>
      </c>
      <c r="BD344" s="525">
        <v>0</v>
      </c>
      <c r="BE344" s="525">
        <v>0</v>
      </c>
      <c r="BF344" s="525">
        <v>0.2432</v>
      </c>
      <c r="BG344" s="525">
        <v>25</v>
      </c>
      <c r="BH344" s="525">
        <v>49.96</v>
      </c>
      <c r="BI344" s="525">
        <v>49.96</v>
      </c>
      <c r="BJ344" s="525">
        <v>49.96</v>
      </c>
      <c r="BK344" s="525">
        <v>49.96</v>
      </c>
      <c r="BL344" s="525">
        <v>49.96</v>
      </c>
      <c r="BM344" s="525">
        <v>49.96</v>
      </c>
      <c r="BN344" s="525">
        <v>49.96</v>
      </c>
      <c r="BO344" s="525">
        <v>49.96</v>
      </c>
      <c r="BP344" s="525">
        <v>49.96</v>
      </c>
      <c r="BQ344" s="525">
        <v>44.284999999999997</v>
      </c>
      <c r="BR344" s="525">
        <v>27.794</v>
      </c>
      <c r="BS344" s="525">
        <v>13.741</v>
      </c>
      <c r="BT344" s="525">
        <v>0</v>
      </c>
      <c r="BU344" s="525">
        <v>0</v>
      </c>
      <c r="BV344" s="525">
        <v>0</v>
      </c>
      <c r="BW344" s="525">
        <v>0</v>
      </c>
      <c r="BX344" s="525">
        <v>0</v>
      </c>
      <c r="BY344" s="525">
        <v>23.362633333333331</v>
      </c>
      <c r="BZ344"/>
    </row>
    <row r="345" spans="52:78">
      <c r="AZ345" s="518">
        <v>41615</v>
      </c>
      <c r="BA345" s="525">
        <v>0</v>
      </c>
      <c r="BB345" s="525">
        <v>0</v>
      </c>
      <c r="BC345" s="525">
        <v>0</v>
      </c>
      <c r="BD345" s="525">
        <v>0</v>
      </c>
      <c r="BE345" s="525">
        <v>0</v>
      </c>
      <c r="BF345" s="525">
        <v>0</v>
      </c>
      <c r="BG345" s="525">
        <v>11.851000000000001</v>
      </c>
      <c r="BH345" s="525">
        <v>44.707000000000001</v>
      </c>
      <c r="BI345" s="525">
        <v>49.622999999999998</v>
      </c>
      <c r="BJ345" s="525">
        <v>49.96</v>
      </c>
      <c r="BK345" s="525">
        <v>49.96</v>
      </c>
      <c r="BL345" s="525">
        <v>49.96</v>
      </c>
      <c r="BM345" s="525">
        <v>49.96</v>
      </c>
      <c r="BN345" s="525">
        <v>49.96</v>
      </c>
      <c r="BO345" s="525">
        <v>49.96</v>
      </c>
      <c r="BP345" s="525">
        <v>49.96</v>
      </c>
      <c r="BQ345" s="525">
        <v>49.96</v>
      </c>
      <c r="BR345" s="525">
        <v>45.966000000000001</v>
      </c>
      <c r="BS345" s="525">
        <v>18.763999999999999</v>
      </c>
      <c r="BT345" s="525">
        <v>0</v>
      </c>
      <c r="BU345" s="525">
        <v>0</v>
      </c>
      <c r="BV345" s="525">
        <v>0</v>
      </c>
      <c r="BW345" s="525">
        <v>0</v>
      </c>
      <c r="BX345" s="525">
        <v>0</v>
      </c>
      <c r="BY345" s="525">
        <v>23.774624999999997</v>
      </c>
      <c r="BZ345"/>
    </row>
    <row r="346" spans="52:78">
      <c r="AZ346" s="518">
        <v>41616</v>
      </c>
      <c r="BA346" s="525">
        <v>0</v>
      </c>
      <c r="BB346" s="525">
        <v>0</v>
      </c>
      <c r="BC346" s="525">
        <v>0</v>
      </c>
      <c r="BD346" s="525">
        <v>0</v>
      </c>
      <c r="BE346" s="525">
        <v>0</v>
      </c>
      <c r="BF346" s="525">
        <v>6.4540000000000014E-2</v>
      </c>
      <c r="BG346" s="525">
        <v>24.088999999999999</v>
      </c>
      <c r="BH346" s="525">
        <v>49.704000000000001</v>
      </c>
      <c r="BI346" s="525">
        <v>49.96</v>
      </c>
      <c r="BJ346" s="525">
        <v>49.96</v>
      </c>
      <c r="BK346" s="525">
        <v>49.96</v>
      </c>
      <c r="BL346" s="525">
        <v>49.96</v>
      </c>
      <c r="BM346" s="525">
        <v>49.96</v>
      </c>
      <c r="BN346" s="525">
        <v>49.96</v>
      </c>
      <c r="BO346" s="525">
        <v>49.96</v>
      </c>
      <c r="BP346" s="525">
        <v>49.96</v>
      </c>
      <c r="BQ346" s="525">
        <v>49.96</v>
      </c>
      <c r="BR346" s="525">
        <v>48.366999999999997</v>
      </c>
      <c r="BS346" s="525">
        <v>18.681999999999999</v>
      </c>
      <c r="BT346" s="525">
        <v>0</v>
      </c>
      <c r="BU346" s="525">
        <v>0</v>
      </c>
      <c r="BV346" s="525">
        <v>0</v>
      </c>
      <c r="BW346" s="525">
        <v>0</v>
      </c>
      <c r="BX346" s="525">
        <v>0</v>
      </c>
      <c r="BY346" s="525">
        <v>24.606105833333331</v>
      </c>
      <c r="BZ346"/>
    </row>
    <row r="347" spans="52:78">
      <c r="AZ347" s="518">
        <v>41617</v>
      </c>
      <c r="BA347" s="525">
        <v>0</v>
      </c>
      <c r="BB347" s="525">
        <v>0</v>
      </c>
      <c r="BC347" s="525">
        <v>0</v>
      </c>
      <c r="BD347" s="525">
        <v>0</v>
      </c>
      <c r="BE347" s="525">
        <v>0</v>
      </c>
      <c r="BF347" s="525">
        <v>8.881E-2</v>
      </c>
      <c r="BG347" s="525">
        <v>24.036999999999999</v>
      </c>
      <c r="BH347" s="525">
        <v>48.415999999999997</v>
      </c>
      <c r="BI347" s="525">
        <v>49.96</v>
      </c>
      <c r="BJ347" s="525">
        <v>49.96</v>
      </c>
      <c r="BK347" s="525">
        <v>49.96</v>
      </c>
      <c r="BL347" s="525">
        <v>49.96</v>
      </c>
      <c r="BM347" s="525">
        <v>49.96</v>
      </c>
      <c r="BN347" s="525">
        <v>49.96</v>
      </c>
      <c r="BO347" s="525">
        <v>49.96</v>
      </c>
      <c r="BP347" s="525">
        <v>49.96</v>
      </c>
      <c r="BQ347" s="525">
        <v>49.96</v>
      </c>
      <c r="BR347" s="525">
        <v>45.18</v>
      </c>
      <c r="BS347" s="525">
        <v>18.289000000000001</v>
      </c>
      <c r="BT347" s="525">
        <v>0</v>
      </c>
      <c r="BU347" s="525">
        <v>0</v>
      </c>
      <c r="BV347" s="525">
        <v>0</v>
      </c>
      <c r="BW347" s="525">
        <v>0</v>
      </c>
      <c r="BX347" s="525">
        <v>0</v>
      </c>
      <c r="BY347" s="525">
        <v>24.402117083333327</v>
      </c>
      <c r="BZ347"/>
    </row>
    <row r="348" spans="52:78">
      <c r="AZ348" s="518">
        <v>41618</v>
      </c>
      <c r="BA348" s="525">
        <v>0</v>
      </c>
      <c r="BB348" s="525">
        <v>0</v>
      </c>
      <c r="BC348" s="525">
        <v>0</v>
      </c>
      <c r="BD348" s="525">
        <v>0</v>
      </c>
      <c r="BE348" s="525">
        <v>0</v>
      </c>
      <c r="BF348" s="525">
        <v>0.14030000000000001</v>
      </c>
      <c r="BG348" s="525">
        <v>24.446999999999999</v>
      </c>
      <c r="BH348" s="525">
        <v>49.96</v>
      </c>
      <c r="BI348" s="525">
        <v>49.96</v>
      </c>
      <c r="BJ348" s="525">
        <v>49.96</v>
      </c>
      <c r="BK348" s="525">
        <v>49.96</v>
      </c>
      <c r="BL348" s="525">
        <v>49.96</v>
      </c>
      <c r="BM348" s="525">
        <v>49.96</v>
      </c>
      <c r="BN348" s="525">
        <v>49.96</v>
      </c>
      <c r="BO348" s="525">
        <v>49.96</v>
      </c>
      <c r="BP348" s="525">
        <v>49.96</v>
      </c>
      <c r="BQ348" s="525">
        <v>49.96</v>
      </c>
      <c r="BR348" s="525">
        <v>49.326000000000001</v>
      </c>
      <c r="BS348" s="525">
        <v>20.574999999999999</v>
      </c>
      <c r="BT348" s="525">
        <v>0</v>
      </c>
      <c r="BU348" s="525">
        <v>0</v>
      </c>
      <c r="BV348" s="525">
        <v>0</v>
      </c>
      <c r="BW348" s="525">
        <v>0</v>
      </c>
      <c r="BX348" s="525">
        <v>0</v>
      </c>
      <c r="BY348" s="525">
        <v>24.753679166666668</v>
      </c>
      <c r="BZ348"/>
    </row>
    <row r="349" spans="52:78">
      <c r="AZ349" s="518">
        <v>41619</v>
      </c>
      <c r="BA349" s="525">
        <v>0</v>
      </c>
      <c r="BB349" s="525">
        <v>0</v>
      </c>
      <c r="BC349" s="525">
        <v>0</v>
      </c>
      <c r="BD349" s="525">
        <v>0</v>
      </c>
      <c r="BE349" s="525">
        <v>0</v>
      </c>
      <c r="BF349" s="525">
        <v>0.19170000000000001</v>
      </c>
      <c r="BG349" s="525">
        <v>23.91</v>
      </c>
      <c r="BH349" s="525">
        <v>49.96</v>
      </c>
      <c r="BI349" s="525">
        <v>49.96</v>
      </c>
      <c r="BJ349" s="525">
        <v>49.96</v>
      </c>
      <c r="BK349" s="525">
        <v>49.96</v>
      </c>
      <c r="BL349" s="525">
        <v>49.96</v>
      </c>
      <c r="BM349" s="525">
        <v>49.96</v>
      </c>
      <c r="BN349" s="525">
        <v>49.96</v>
      </c>
      <c r="BO349" s="525">
        <v>49.96</v>
      </c>
      <c r="BP349" s="525">
        <v>49.96</v>
      </c>
      <c r="BQ349" s="525">
        <v>49.96</v>
      </c>
      <c r="BR349" s="525">
        <v>49.442</v>
      </c>
      <c r="BS349" s="525">
        <v>20.552</v>
      </c>
      <c r="BT349" s="525">
        <v>0</v>
      </c>
      <c r="BU349" s="525">
        <v>0</v>
      </c>
      <c r="BV349" s="525">
        <v>0</v>
      </c>
      <c r="BW349" s="525">
        <v>0</v>
      </c>
      <c r="BX349" s="525">
        <v>0</v>
      </c>
      <c r="BY349" s="525">
        <v>24.737320833333332</v>
      </c>
      <c r="BZ349"/>
    </row>
    <row r="350" spans="52:78">
      <c r="AZ350" s="518">
        <v>41620</v>
      </c>
      <c r="BA350" s="525">
        <v>0</v>
      </c>
      <c r="BB350" s="525">
        <v>0</v>
      </c>
      <c r="BC350" s="525">
        <v>0</v>
      </c>
      <c r="BD350" s="525">
        <v>0</v>
      </c>
      <c r="BE350" s="525">
        <v>0</v>
      </c>
      <c r="BF350" s="525">
        <v>7.0529999999999995E-2</v>
      </c>
      <c r="BG350" s="525">
        <v>22.408000000000001</v>
      </c>
      <c r="BH350" s="525">
        <v>49.84</v>
      </c>
      <c r="BI350" s="525">
        <v>49.96</v>
      </c>
      <c r="BJ350" s="525">
        <v>49.96</v>
      </c>
      <c r="BK350" s="525">
        <v>49.96</v>
      </c>
      <c r="BL350" s="525">
        <v>49.96</v>
      </c>
      <c r="BM350" s="525">
        <v>49.96</v>
      </c>
      <c r="BN350" s="525">
        <v>49.96</v>
      </c>
      <c r="BO350" s="525">
        <v>49.96</v>
      </c>
      <c r="BP350" s="525">
        <v>49.96</v>
      </c>
      <c r="BQ350" s="525">
        <v>49.96</v>
      </c>
      <c r="BR350" s="525">
        <v>48.530999999999999</v>
      </c>
      <c r="BS350" s="525">
        <v>21.06</v>
      </c>
      <c r="BT350" s="525">
        <v>0</v>
      </c>
      <c r="BU350" s="525">
        <v>0</v>
      </c>
      <c r="BV350" s="525">
        <v>0</v>
      </c>
      <c r="BW350" s="525">
        <v>0</v>
      </c>
      <c r="BX350" s="525">
        <v>0</v>
      </c>
      <c r="BY350" s="525">
        <v>24.64789708333333</v>
      </c>
      <c r="BZ350"/>
    </row>
    <row r="351" spans="52:78">
      <c r="AZ351" s="518">
        <v>41621</v>
      </c>
      <c r="BA351" s="525">
        <v>0</v>
      </c>
      <c r="BB351" s="525">
        <v>0</v>
      </c>
      <c r="BC351" s="525">
        <v>0</v>
      </c>
      <c r="BD351" s="525">
        <v>0</v>
      </c>
      <c r="BE351" s="525">
        <v>0</v>
      </c>
      <c r="BF351" s="525">
        <v>0</v>
      </c>
      <c r="BG351" s="525">
        <v>23.331</v>
      </c>
      <c r="BH351" s="525">
        <v>49.795999999999999</v>
      </c>
      <c r="BI351" s="525">
        <v>49.96</v>
      </c>
      <c r="BJ351" s="525">
        <v>49.96</v>
      </c>
      <c r="BK351" s="525">
        <v>49.96</v>
      </c>
      <c r="BL351" s="525">
        <v>49.96</v>
      </c>
      <c r="BM351" s="525">
        <v>49.96</v>
      </c>
      <c r="BN351" s="525">
        <v>49.96</v>
      </c>
      <c r="BO351" s="525">
        <v>49.96</v>
      </c>
      <c r="BP351" s="525">
        <v>49.96</v>
      </c>
      <c r="BQ351" s="525">
        <v>49.96</v>
      </c>
      <c r="BR351" s="525">
        <v>49.176000000000002</v>
      </c>
      <c r="BS351" s="525">
        <v>21.934000000000001</v>
      </c>
      <c r="BT351" s="525">
        <v>0</v>
      </c>
      <c r="BU351" s="525">
        <v>0</v>
      </c>
      <c r="BV351" s="525">
        <v>0</v>
      </c>
      <c r="BW351" s="525">
        <v>0</v>
      </c>
      <c r="BX351" s="525">
        <v>0</v>
      </c>
      <c r="BY351" s="525">
        <v>24.744874999999997</v>
      </c>
      <c r="BZ351"/>
    </row>
    <row r="352" spans="52:78">
      <c r="AZ352" s="518">
        <v>41622</v>
      </c>
      <c r="BA352" s="525">
        <v>0</v>
      </c>
      <c r="BB352" s="525">
        <v>0</v>
      </c>
      <c r="BC352" s="525">
        <v>0</v>
      </c>
      <c r="BD352" s="525">
        <v>0</v>
      </c>
      <c r="BE352" s="525">
        <v>0</v>
      </c>
      <c r="BF352" s="525">
        <v>0</v>
      </c>
      <c r="BG352" s="525">
        <v>23.407</v>
      </c>
      <c r="BH352" s="525">
        <v>49.96</v>
      </c>
      <c r="BI352" s="525">
        <v>49.96</v>
      </c>
      <c r="BJ352" s="525">
        <v>49.96</v>
      </c>
      <c r="BK352" s="525">
        <v>49.96</v>
      </c>
      <c r="BL352" s="525">
        <v>49.96</v>
      </c>
      <c r="BM352" s="525">
        <v>49.96</v>
      </c>
      <c r="BN352" s="525">
        <v>49.96</v>
      </c>
      <c r="BO352" s="525">
        <v>49.96</v>
      </c>
      <c r="BP352" s="525">
        <v>49.96</v>
      </c>
      <c r="BQ352" s="525">
        <v>49.96</v>
      </c>
      <c r="BR352" s="525">
        <v>48.712000000000003</v>
      </c>
      <c r="BS352" s="525">
        <v>22.242000000000001</v>
      </c>
      <c r="BT352" s="525">
        <v>0</v>
      </c>
      <c r="BU352" s="525">
        <v>0</v>
      </c>
      <c r="BV352" s="525">
        <v>0</v>
      </c>
      <c r="BW352" s="525">
        <v>0</v>
      </c>
      <c r="BX352" s="525">
        <v>0</v>
      </c>
      <c r="BY352" s="525">
        <v>24.748374999999996</v>
      </c>
      <c r="BZ352"/>
    </row>
    <row r="353" spans="52:78">
      <c r="AZ353" s="518">
        <v>41623</v>
      </c>
      <c r="BA353" s="525">
        <v>0</v>
      </c>
      <c r="BB353" s="525">
        <v>0</v>
      </c>
      <c r="BC353" s="525">
        <v>0</v>
      </c>
      <c r="BD353" s="525">
        <v>0</v>
      </c>
      <c r="BE353" s="525">
        <v>0</v>
      </c>
      <c r="BF353" s="525">
        <v>0</v>
      </c>
      <c r="BG353" s="525">
        <v>22.792999999999999</v>
      </c>
      <c r="BH353" s="525">
        <v>49.96</v>
      </c>
      <c r="BI353" s="525">
        <v>49.96</v>
      </c>
      <c r="BJ353" s="525">
        <v>49.96</v>
      </c>
      <c r="BK353" s="525">
        <v>49.96</v>
      </c>
      <c r="BL353" s="525">
        <v>49.96</v>
      </c>
      <c r="BM353" s="525">
        <v>49.96</v>
      </c>
      <c r="BN353" s="525">
        <v>49.96</v>
      </c>
      <c r="BO353" s="525">
        <v>49.96</v>
      </c>
      <c r="BP353" s="525">
        <v>49.96</v>
      </c>
      <c r="BQ353" s="525">
        <v>49.96</v>
      </c>
      <c r="BR353" s="525">
        <v>45.545999999999999</v>
      </c>
      <c r="BS353" s="525">
        <v>22.164000000000001</v>
      </c>
      <c r="BT353" s="525">
        <v>6.6369999999999998E-2</v>
      </c>
      <c r="BU353" s="525">
        <v>0</v>
      </c>
      <c r="BV353" s="525">
        <v>0</v>
      </c>
      <c r="BW353" s="525">
        <v>0</v>
      </c>
      <c r="BX353" s="525">
        <v>0</v>
      </c>
      <c r="BY353" s="525">
        <v>24.590390416666665</v>
      </c>
      <c r="BZ353"/>
    </row>
    <row r="354" spans="52:78">
      <c r="AZ354" s="518">
        <v>41624</v>
      </c>
      <c r="BA354" s="525">
        <v>0</v>
      </c>
      <c r="BB354" s="525">
        <v>0</v>
      </c>
      <c r="BC354" s="525">
        <v>0</v>
      </c>
      <c r="BD354" s="525">
        <v>0</v>
      </c>
      <c r="BE354" s="525">
        <v>0</v>
      </c>
      <c r="BF354" s="525">
        <v>0</v>
      </c>
      <c r="BG354" s="525">
        <v>21.805</v>
      </c>
      <c r="BH354" s="525">
        <v>49.96</v>
      </c>
      <c r="BI354" s="525">
        <v>49.96</v>
      </c>
      <c r="BJ354" s="525">
        <v>49.96</v>
      </c>
      <c r="BK354" s="525">
        <v>49.96</v>
      </c>
      <c r="BL354" s="525">
        <v>49.96</v>
      </c>
      <c r="BM354" s="525">
        <v>49.96</v>
      </c>
      <c r="BN354" s="525">
        <v>49.96</v>
      </c>
      <c r="BO354" s="525">
        <v>49.96</v>
      </c>
      <c r="BP354" s="525">
        <v>49.96</v>
      </c>
      <c r="BQ354" s="525">
        <v>49.96</v>
      </c>
      <c r="BR354" s="525">
        <v>47.905000000000001</v>
      </c>
      <c r="BS354" s="525">
        <v>23.157</v>
      </c>
      <c r="BT354" s="525">
        <v>0.1086</v>
      </c>
      <c r="BU354" s="525">
        <v>0</v>
      </c>
      <c r="BV354" s="525">
        <v>0</v>
      </c>
      <c r="BW354" s="525">
        <v>0</v>
      </c>
      <c r="BX354" s="525">
        <v>0</v>
      </c>
      <c r="BY354" s="525">
        <v>24.690650000000002</v>
      </c>
      <c r="BZ354"/>
    </row>
    <row r="355" spans="52:78">
      <c r="AZ355" s="518">
        <v>41625</v>
      </c>
      <c r="BA355" s="525">
        <v>0</v>
      </c>
      <c r="BB355" s="525">
        <v>0</v>
      </c>
      <c r="BC355" s="525">
        <v>0</v>
      </c>
      <c r="BD355" s="525">
        <v>0</v>
      </c>
      <c r="BE355" s="525">
        <v>0</v>
      </c>
      <c r="BF355" s="525">
        <v>0</v>
      </c>
      <c r="BG355" s="525">
        <v>21.808</v>
      </c>
      <c r="BH355" s="525">
        <v>46.866</v>
      </c>
      <c r="BI355" s="525">
        <v>49.96</v>
      </c>
      <c r="BJ355" s="525">
        <v>49.96</v>
      </c>
      <c r="BK355" s="525">
        <v>49.96</v>
      </c>
      <c r="BL355" s="525">
        <v>49.96</v>
      </c>
      <c r="BM355" s="525">
        <v>49.96</v>
      </c>
      <c r="BN355" s="525">
        <v>49.96</v>
      </c>
      <c r="BO355" s="525">
        <v>49.96</v>
      </c>
      <c r="BP355" s="525">
        <v>49.96</v>
      </c>
      <c r="BQ355" s="525">
        <v>49.96</v>
      </c>
      <c r="BR355" s="525">
        <v>49.96</v>
      </c>
      <c r="BS355" s="525">
        <v>23.722999999999999</v>
      </c>
      <c r="BT355" s="525">
        <v>0.16650000000000001</v>
      </c>
      <c r="BU355" s="525">
        <v>0</v>
      </c>
      <c r="BV355" s="525">
        <v>0</v>
      </c>
      <c r="BW355" s="525">
        <v>0</v>
      </c>
      <c r="BX355" s="525">
        <v>0</v>
      </c>
      <c r="BY355" s="525">
        <v>24.673479166666667</v>
      </c>
      <c r="BZ355"/>
    </row>
    <row r="356" spans="52:78">
      <c r="AZ356" s="518">
        <v>41626</v>
      </c>
      <c r="BA356" s="525">
        <v>0</v>
      </c>
      <c r="BB356" s="525">
        <v>0</v>
      </c>
      <c r="BC356" s="525">
        <v>0</v>
      </c>
      <c r="BD356" s="525">
        <v>0</v>
      </c>
      <c r="BE356" s="525">
        <v>0</v>
      </c>
      <c r="BF356" s="525">
        <v>0</v>
      </c>
      <c r="BG356" s="525">
        <v>21.373999999999999</v>
      </c>
      <c r="BH356" s="525">
        <v>48.4</v>
      </c>
      <c r="BI356" s="525">
        <v>49.96</v>
      </c>
      <c r="BJ356" s="525">
        <v>49.96</v>
      </c>
      <c r="BK356" s="525">
        <v>49.96</v>
      </c>
      <c r="BL356" s="525">
        <v>49.96</v>
      </c>
      <c r="BM356" s="525">
        <v>49.96</v>
      </c>
      <c r="BN356" s="525">
        <v>49.96</v>
      </c>
      <c r="BO356" s="525">
        <v>49.96</v>
      </c>
      <c r="BP356" s="525">
        <v>49.96</v>
      </c>
      <c r="BQ356" s="525">
        <v>49.96</v>
      </c>
      <c r="BR356" s="525">
        <v>47.924999999999997</v>
      </c>
      <c r="BS356" s="525">
        <v>23.344000000000001</v>
      </c>
      <c r="BT356" s="525">
        <v>0.27839999999999998</v>
      </c>
      <c r="BU356" s="525">
        <v>0</v>
      </c>
      <c r="BV356" s="525">
        <v>0</v>
      </c>
      <c r="BW356" s="525">
        <v>0</v>
      </c>
      <c r="BX356" s="525">
        <v>0</v>
      </c>
      <c r="BY356" s="525">
        <v>24.623391666666667</v>
      </c>
      <c r="BZ356"/>
    </row>
    <row r="357" spans="52:78">
      <c r="AZ357" s="518">
        <v>41627</v>
      </c>
      <c r="BA357" s="525">
        <v>0</v>
      </c>
      <c r="BB357" s="525">
        <v>0</v>
      </c>
      <c r="BC357" s="525">
        <v>0</v>
      </c>
      <c r="BD357" s="525">
        <v>0</v>
      </c>
      <c r="BE357" s="525">
        <v>0</v>
      </c>
      <c r="BF357" s="525">
        <v>0</v>
      </c>
      <c r="BG357" s="525">
        <v>21.07</v>
      </c>
      <c r="BH357" s="525">
        <v>48.784999999999997</v>
      </c>
      <c r="BI357" s="525">
        <v>49.96</v>
      </c>
      <c r="BJ357" s="525">
        <v>49.96</v>
      </c>
      <c r="BK357" s="525">
        <v>49.96</v>
      </c>
      <c r="BL357" s="525">
        <v>49.96</v>
      </c>
      <c r="BM357" s="525">
        <v>49.96</v>
      </c>
      <c r="BN357" s="525">
        <v>48.259</v>
      </c>
      <c r="BO357" s="525">
        <v>49.96</v>
      </c>
      <c r="BP357" s="525">
        <v>49.96</v>
      </c>
      <c r="BQ357" s="525">
        <v>49.96</v>
      </c>
      <c r="BR357" s="525">
        <v>45.997999999999998</v>
      </c>
      <c r="BS357" s="525">
        <v>21.46</v>
      </c>
      <c r="BT357" s="525">
        <v>0.1469</v>
      </c>
      <c r="BU357" s="525">
        <v>0</v>
      </c>
      <c r="BV357" s="525">
        <v>0</v>
      </c>
      <c r="BW357" s="525">
        <v>0</v>
      </c>
      <c r="BX357" s="525">
        <v>0</v>
      </c>
      <c r="BY357" s="525">
        <v>24.391620833333334</v>
      </c>
      <c r="BZ357"/>
    </row>
    <row r="358" spans="52:78">
      <c r="AZ358" s="518">
        <v>41628</v>
      </c>
      <c r="BA358" s="525">
        <v>0</v>
      </c>
      <c r="BB358" s="525">
        <v>0</v>
      </c>
      <c r="BC358" s="525">
        <v>0</v>
      </c>
      <c r="BD358" s="525">
        <v>0</v>
      </c>
      <c r="BE358" s="525">
        <v>0</v>
      </c>
      <c r="BF358" s="525">
        <v>0</v>
      </c>
      <c r="BG358" s="525">
        <v>20.986000000000001</v>
      </c>
      <c r="BH358" s="525">
        <v>49.323999999999998</v>
      </c>
      <c r="BI358" s="525">
        <v>49.96</v>
      </c>
      <c r="BJ358" s="525">
        <v>49.96</v>
      </c>
      <c r="BK358" s="525">
        <v>49.96</v>
      </c>
      <c r="BL358" s="525">
        <v>49.96</v>
      </c>
      <c r="BM358" s="525">
        <v>49.96</v>
      </c>
      <c r="BN358" s="525">
        <v>49.96</v>
      </c>
      <c r="BO358" s="525">
        <v>49.96</v>
      </c>
      <c r="BP358" s="525">
        <v>49.96</v>
      </c>
      <c r="BQ358" s="525">
        <v>49.96</v>
      </c>
      <c r="BR358" s="525">
        <v>49.96</v>
      </c>
      <c r="BS358" s="525">
        <v>24.783000000000001</v>
      </c>
      <c r="BT358" s="525">
        <v>0.34420000000000001</v>
      </c>
      <c r="BU358" s="525">
        <v>0</v>
      </c>
      <c r="BV358" s="525">
        <v>0</v>
      </c>
      <c r="BW358" s="525">
        <v>0</v>
      </c>
      <c r="BX358" s="525">
        <v>0</v>
      </c>
      <c r="BY358" s="525">
        <v>24.793216666666666</v>
      </c>
      <c r="BZ358"/>
    </row>
    <row r="359" spans="52:78">
      <c r="AZ359" s="518">
        <v>41629</v>
      </c>
      <c r="BA359" s="525">
        <v>0</v>
      </c>
      <c r="BB359" s="525">
        <v>0</v>
      </c>
      <c r="BC359" s="525">
        <v>0</v>
      </c>
      <c r="BD359" s="525">
        <v>0</v>
      </c>
      <c r="BE359" s="525">
        <v>0</v>
      </c>
      <c r="BF359" s="525">
        <v>0</v>
      </c>
      <c r="BG359" s="525">
        <v>20.173999999999999</v>
      </c>
      <c r="BH359" s="525">
        <v>48.965000000000003</v>
      </c>
      <c r="BI359" s="525">
        <v>49.96</v>
      </c>
      <c r="BJ359" s="525">
        <v>49.96</v>
      </c>
      <c r="BK359" s="525">
        <v>49.96</v>
      </c>
      <c r="BL359" s="525">
        <v>49.96</v>
      </c>
      <c r="BM359" s="525">
        <v>49.96</v>
      </c>
      <c r="BN359" s="525">
        <v>49.96</v>
      </c>
      <c r="BO359" s="525">
        <v>49.96</v>
      </c>
      <c r="BP359" s="525">
        <v>49.96</v>
      </c>
      <c r="BQ359" s="525">
        <v>49.96</v>
      </c>
      <c r="BR359" s="525">
        <v>48.945999999999998</v>
      </c>
      <c r="BS359" s="525">
        <v>23.774000000000001</v>
      </c>
      <c r="BT359" s="525">
        <v>0.35809999999999997</v>
      </c>
      <c r="BU359" s="525">
        <v>0</v>
      </c>
      <c r="BV359" s="525">
        <v>0</v>
      </c>
      <c r="BW359" s="525">
        <v>0</v>
      </c>
      <c r="BX359" s="525">
        <v>0</v>
      </c>
      <c r="BY359" s="525">
        <v>24.660712500000002</v>
      </c>
      <c r="BZ359"/>
    </row>
    <row r="360" spans="52:78">
      <c r="AZ360" s="518">
        <v>41630</v>
      </c>
      <c r="BA360" s="525">
        <v>0</v>
      </c>
      <c r="BB360" s="525">
        <v>0</v>
      </c>
      <c r="BC360" s="525">
        <v>0</v>
      </c>
      <c r="BD360" s="525">
        <v>0</v>
      </c>
      <c r="BE360" s="525">
        <v>0</v>
      </c>
      <c r="BF360" s="525">
        <v>0</v>
      </c>
      <c r="BG360" s="525">
        <v>19.795999999999999</v>
      </c>
      <c r="BH360" s="525">
        <v>48.668999999999997</v>
      </c>
      <c r="BI360" s="525">
        <v>49.96</v>
      </c>
      <c r="BJ360" s="525">
        <v>49.96</v>
      </c>
      <c r="BK360" s="525">
        <v>49.96</v>
      </c>
      <c r="BL360" s="525">
        <v>49.96</v>
      </c>
      <c r="BM360" s="525">
        <v>49.96</v>
      </c>
      <c r="BN360" s="525">
        <v>49.96</v>
      </c>
      <c r="BO360" s="525">
        <v>49.96</v>
      </c>
      <c r="BP360" s="525">
        <v>49.96</v>
      </c>
      <c r="BQ360" s="525">
        <v>49.96</v>
      </c>
      <c r="BR360" s="525">
        <v>49.96</v>
      </c>
      <c r="BS360" s="525">
        <v>25.01</v>
      </c>
      <c r="BT360" s="525">
        <v>0.43359999999999999</v>
      </c>
      <c r="BU360" s="525">
        <v>0</v>
      </c>
      <c r="BV360" s="525">
        <v>0</v>
      </c>
      <c r="BW360" s="525">
        <v>0</v>
      </c>
      <c r="BX360" s="525">
        <v>0</v>
      </c>
      <c r="BY360" s="525">
        <v>24.729524999999995</v>
      </c>
      <c r="BZ360"/>
    </row>
    <row r="361" spans="52:78">
      <c r="AZ361" s="518">
        <v>41631</v>
      </c>
      <c r="BA361" s="525">
        <v>0</v>
      </c>
      <c r="BB361" s="525">
        <v>0</v>
      </c>
      <c r="BC361" s="525">
        <v>0</v>
      </c>
      <c r="BD361" s="525">
        <v>0</v>
      </c>
      <c r="BE361" s="525">
        <v>0</v>
      </c>
      <c r="BF361" s="525">
        <v>0</v>
      </c>
      <c r="BG361" s="525">
        <v>19.45</v>
      </c>
      <c r="BH361" s="525">
        <v>47.914999999999999</v>
      </c>
      <c r="BI361" s="525">
        <v>49.96</v>
      </c>
      <c r="BJ361" s="525">
        <v>49.96</v>
      </c>
      <c r="BK361" s="525">
        <v>49.96</v>
      </c>
      <c r="BL361" s="525">
        <v>49.96</v>
      </c>
      <c r="BM361" s="525">
        <v>49.96</v>
      </c>
      <c r="BN361" s="525">
        <v>49.96</v>
      </c>
      <c r="BO361" s="525">
        <v>49.96</v>
      </c>
      <c r="BP361" s="525">
        <v>49.96</v>
      </c>
      <c r="BQ361" s="525">
        <v>49.96</v>
      </c>
      <c r="BR361" s="525">
        <v>45.758000000000003</v>
      </c>
      <c r="BS361" s="525">
        <v>22.116</v>
      </c>
      <c r="BT361" s="525">
        <v>0.39689999999999998</v>
      </c>
      <c r="BU361" s="525">
        <v>0</v>
      </c>
      <c r="BV361" s="525">
        <v>0</v>
      </c>
      <c r="BW361" s="525">
        <v>0</v>
      </c>
      <c r="BX361" s="525">
        <v>0</v>
      </c>
      <c r="BY361" s="525">
        <v>24.386495833333328</v>
      </c>
      <c r="BZ361"/>
    </row>
    <row r="362" spans="52:78">
      <c r="AZ362" s="518">
        <v>41632</v>
      </c>
      <c r="BA362" s="525">
        <v>0</v>
      </c>
      <c r="BB362" s="525">
        <v>0</v>
      </c>
      <c r="BC362" s="525">
        <v>0</v>
      </c>
      <c r="BD362" s="525">
        <v>0</v>
      </c>
      <c r="BE362" s="525">
        <v>0</v>
      </c>
      <c r="BF362" s="525">
        <v>0</v>
      </c>
      <c r="BG362" s="525">
        <v>19.577999999999999</v>
      </c>
      <c r="BH362" s="525">
        <v>48.286000000000001</v>
      </c>
      <c r="BI362" s="525">
        <v>49.96</v>
      </c>
      <c r="BJ362" s="525">
        <v>49.96</v>
      </c>
      <c r="BK362" s="525">
        <v>49.96</v>
      </c>
      <c r="BL362" s="525">
        <v>49.96</v>
      </c>
      <c r="BM362" s="525">
        <v>49.96</v>
      </c>
      <c r="BN362" s="525">
        <v>49.96</v>
      </c>
      <c r="BO362" s="525">
        <v>49.96</v>
      </c>
      <c r="BP362" s="525">
        <v>49.96</v>
      </c>
      <c r="BQ362" s="525">
        <v>49.96</v>
      </c>
      <c r="BR362" s="525">
        <v>49.96</v>
      </c>
      <c r="BS362" s="525">
        <v>25.626000000000001</v>
      </c>
      <c r="BT362" s="525">
        <v>0.59889999999999999</v>
      </c>
      <c r="BU362" s="525">
        <v>0</v>
      </c>
      <c r="BV362" s="525">
        <v>0</v>
      </c>
      <c r="BW362" s="525">
        <v>0</v>
      </c>
      <c r="BX362" s="525">
        <v>0</v>
      </c>
      <c r="BY362" s="525">
        <v>24.737037499999996</v>
      </c>
      <c r="BZ362"/>
    </row>
    <row r="363" spans="52:78">
      <c r="AZ363" s="518">
        <v>41633</v>
      </c>
      <c r="BA363" s="525">
        <v>0</v>
      </c>
      <c r="BB363" s="525">
        <v>0</v>
      </c>
      <c r="BC363" s="525">
        <v>0</v>
      </c>
      <c r="BD363" s="525">
        <v>0</v>
      </c>
      <c r="BE363" s="525">
        <v>0</v>
      </c>
      <c r="BF363" s="525">
        <v>0</v>
      </c>
      <c r="BG363" s="525">
        <v>19.690000000000001</v>
      </c>
      <c r="BH363" s="525">
        <v>48.371000000000002</v>
      </c>
      <c r="BI363" s="525">
        <v>49.96</v>
      </c>
      <c r="BJ363" s="525">
        <v>49.96</v>
      </c>
      <c r="BK363" s="525">
        <v>49.96</v>
      </c>
      <c r="BL363" s="525">
        <v>49.96</v>
      </c>
      <c r="BM363" s="525">
        <v>49.96</v>
      </c>
      <c r="BN363" s="525">
        <v>49.96</v>
      </c>
      <c r="BO363" s="525">
        <v>49.96</v>
      </c>
      <c r="BP363" s="525">
        <v>49.96</v>
      </c>
      <c r="BQ363" s="525">
        <v>49.96</v>
      </c>
      <c r="BR363" s="525">
        <v>48.466000000000001</v>
      </c>
      <c r="BS363" s="525">
        <v>25.401</v>
      </c>
      <c r="BT363" s="525">
        <v>0.54990000000000006</v>
      </c>
      <c r="BU363" s="525">
        <v>0</v>
      </c>
      <c r="BV363" s="525">
        <v>0</v>
      </c>
      <c r="BW363" s="525">
        <v>0</v>
      </c>
      <c r="BX363" s="525">
        <v>0</v>
      </c>
      <c r="BY363" s="525">
        <v>24.67157916666666</v>
      </c>
      <c r="BZ363"/>
    </row>
    <row r="364" spans="52:78">
      <c r="AZ364" s="518">
        <v>41634</v>
      </c>
      <c r="BA364" s="525">
        <v>0</v>
      </c>
      <c r="BB364" s="525">
        <v>0</v>
      </c>
      <c r="BC364" s="525">
        <v>0</v>
      </c>
      <c r="BD364" s="525">
        <v>0</v>
      </c>
      <c r="BE364" s="525">
        <v>0</v>
      </c>
      <c r="BF364" s="525">
        <v>0</v>
      </c>
      <c r="BG364" s="525">
        <v>19.263000000000002</v>
      </c>
      <c r="BH364" s="525">
        <v>47.941000000000003</v>
      </c>
      <c r="BI364" s="525">
        <v>49.96</v>
      </c>
      <c r="BJ364" s="525">
        <v>49.96</v>
      </c>
      <c r="BK364" s="525">
        <v>49.96</v>
      </c>
      <c r="BL364" s="525">
        <v>49.96</v>
      </c>
      <c r="BM364" s="525">
        <v>49.96</v>
      </c>
      <c r="BN364" s="525">
        <v>49.96</v>
      </c>
      <c r="BO364" s="525">
        <v>49.96</v>
      </c>
      <c r="BP364" s="525">
        <v>49.96</v>
      </c>
      <c r="BQ364" s="525">
        <v>49.96</v>
      </c>
      <c r="BR364" s="525">
        <v>46.768999999999998</v>
      </c>
      <c r="BS364" s="525">
        <v>24.131</v>
      </c>
      <c r="BT364" s="525">
        <v>0.4592</v>
      </c>
      <c r="BU364" s="525">
        <v>0</v>
      </c>
      <c r="BV364" s="525">
        <v>0</v>
      </c>
      <c r="BW364" s="525">
        <v>0</v>
      </c>
      <c r="BX364" s="525">
        <v>0</v>
      </c>
      <c r="BY364" s="525">
        <v>24.508466666666664</v>
      </c>
      <c r="BZ364"/>
    </row>
    <row r="365" spans="52:78">
      <c r="AZ365" s="518">
        <v>41635</v>
      </c>
      <c r="BA365" s="525">
        <v>0</v>
      </c>
      <c r="BB365" s="525">
        <v>0</v>
      </c>
      <c r="BC365" s="525">
        <v>0</v>
      </c>
      <c r="BD365" s="525">
        <v>0</v>
      </c>
      <c r="BE365" s="525">
        <v>0</v>
      </c>
      <c r="BF365" s="525">
        <v>0</v>
      </c>
      <c r="BG365" s="525">
        <v>19.012</v>
      </c>
      <c r="BH365" s="525">
        <v>48.545000000000002</v>
      </c>
      <c r="BI365" s="525">
        <v>49.96</v>
      </c>
      <c r="BJ365" s="525">
        <v>49.96</v>
      </c>
      <c r="BK365" s="525">
        <v>49.96</v>
      </c>
      <c r="BL365" s="525">
        <v>49.96</v>
      </c>
      <c r="BM365" s="525">
        <v>49.96</v>
      </c>
      <c r="BN365" s="525">
        <v>49.96</v>
      </c>
      <c r="BO365" s="525">
        <v>49.96</v>
      </c>
      <c r="BP365" s="525">
        <v>49.96</v>
      </c>
      <c r="BQ365" s="525">
        <v>49.96</v>
      </c>
      <c r="BR365" s="525">
        <v>49.96</v>
      </c>
      <c r="BS365" s="525">
        <v>26.484999999999999</v>
      </c>
      <c r="BT365" s="525">
        <v>0.81040000000000001</v>
      </c>
      <c r="BU365" s="525">
        <v>0</v>
      </c>
      <c r="BV365" s="525">
        <v>0</v>
      </c>
      <c r="BW365" s="525">
        <v>0</v>
      </c>
      <c r="BX365" s="525">
        <v>0</v>
      </c>
      <c r="BY365" s="525">
        <v>24.768849999999997</v>
      </c>
      <c r="BZ365"/>
    </row>
    <row r="366" spans="52:78">
      <c r="AZ366" s="518">
        <v>41636</v>
      </c>
      <c r="BA366" s="525">
        <v>0</v>
      </c>
      <c r="BB366" s="525">
        <v>0</v>
      </c>
      <c r="BC366" s="525">
        <v>0</v>
      </c>
      <c r="BD366" s="525">
        <v>0</v>
      </c>
      <c r="BE366" s="525">
        <v>0</v>
      </c>
      <c r="BF366" s="525">
        <v>0</v>
      </c>
      <c r="BG366" s="525">
        <v>18.613</v>
      </c>
      <c r="BH366" s="525">
        <v>48.406999999999996</v>
      </c>
      <c r="BI366" s="525">
        <v>49.96</v>
      </c>
      <c r="BJ366" s="525">
        <v>49.96</v>
      </c>
      <c r="BK366" s="525">
        <v>49.96</v>
      </c>
      <c r="BL366" s="525">
        <v>49.96</v>
      </c>
      <c r="BM366" s="525">
        <v>49.96</v>
      </c>
      <c r="BN366" s="525">
        <v>49.96</v>
      </c>
      <c r="BO366" s="525">
        <v>49.96</v>
      </c>
      <c r="BP366" s="525">
        <v>49.96</v>
      </c>
      <c r="BQ366" s="525">
        <v>49.96</v>
      </c>
      <c r="BR366" s="525">
        <v>48.481000000000002</v>
      </c>
      <c r="BS366" s="525">
        <v>26.733000000000001</v>
      </c>
      <c r="BT366" s="525">
        <v>0.94350000000000001</v>
      </c>
      <c r="BU366" s="525">
        <v>0</v>
      </c>
      <c r="BV366" s="525">
        <v>0</v>
      </c>
      <c r="BW366" s="525">
        <v>0</v>
      </c>
      <c r="BX366" s="525">
        <v>0</v>
      </c>
      <c r="BY366" s="525">
        <v>24.700729166666662</v>
      </c>
      <c r="BZ366"/>
    </row>
    <row r="367" spans="52:78">
      <c r="AZ367" s="518">
        <v>41637</v>
      </c>
      <c r="BA367" s="525">
        <v>0</v>
      </c>
      <c r="BB367" s="525">
        <v>0</v>
      </c>
      <c r="BC367" s="525">
        <v>0</v>
      </c>
      <c r="BD367" s="525">
        <v>0</v>
      </c>
      <c r="BE367" s="525">
        <v>0</v>
      </c>
      <c r="BF367" s="525">
        <v>0</v>
      </c>
      <c r="BG367" s="525">
        <v>18.445</v>
      </c>
      <c r="BH367" s="525">
        <v>49.146000000000001</v>
      </c>
      <c r="BI367" s="525">
        <v>49.96</v>
      </c>
      <c r="BJ367" s="525">
        <v>49.96</v>
      </c>
      <c r="BK367" s="525">
        <v>49.96</v>
      </c>
      <c r="BL367" s="525">
        <v>49.96</v>
      </c>
      <c r="BM367" s="525">
        <v>49.96</v>
      </c>
      <c r="BN367" s="525">
        <v>49.96</v>
      </c>
      <c r="BO367" s="525">
        <v>49.96</v>
      </c>
      <c r="BP367" s="525">
        <v>49.96</v>
      </c>
      <c r="BQ367" s="525">
        <v>49.96</v>
      </c>
      <c r="BR367" s="525">
        <v>49.96</v>
      </c>
      <c r="BS367" s="525">
        <v>27.498000000000001</v>
      </c>
      <c r="BT367" s="525">
        <v>0.81969999999999998</v>
      </c>
      <c r="BU367" s="525">
        <v>0</v>
      </c>
      <c r="BV367" s="525">
        <v>0</v>
      </c>
      <c r="BW367" s="525">
        <v>0</v>
      </c>
      <c r="BX367" s="525">
        <v>0</v>
      </c>
      <c r="BY367" s="525">
        <v>24.812862500000005</v>
      </c>
      <c r="BZ367"/>
    </row>
    <row r="368" spans="52:78">
      <c r="AZ368" s="518">
        <v>41638</v>
      </c>
      <c r="BA368" s="525">
        <v>0</v>
      </c>
      <c r="BB368" s="525">
        <v>0</v>
      </c>
      <c r="BC368" s="525">
        <v>0</v>
      </c>
      <c r="BD368" s="525">
        <v>0</v>
      </c>
      <c r="BE368" s="525">
        <v>0</v>
      </c>
      <c r="BF368" s="525">
        <v>0</v>
      </c>
      <c r="BG368" s="525">
        <v>18.190999999999999</v>
      </c>
      <c r="BH368" s="525">
        <v>48.959000000000003</v>
      </c>
      <c r="BI368" s="525">
        <v>49.96</v>
      </c>
      <c r="BJ368" s="525">
        <v>49.96</v>
      </c>
      <c r="BK368" s="525">
        <v>49.96</v>
      </c>
      <c r="BL368" s="525">
        <v>49.96</v>
      </c>
      <c r="BM368" s="525">
        <v>49.96</v>
      </c>
      <c r="BN368" s="525">
        <v>49.96</v>
      </c>
      <c r="BO368" s="525">
        <v>49.96</v>
      </c>
      <c r="BP368" s="525">
        <v>49.96</v>
      </c>
      <c r="BQ368" s="525">
        <v>49.96</v>
      </c>
      <c r="BR368" s="525">
        <v>49.96</v>
      </c>
      <c r="BS368" s="525">
        <v>26.747</v>
      </c>
      <c r="BT368" s="525">
        <v>0.82689999999999997</v>
      </c>
      <c r="BU368" s="525">
        <v>0</v>
      </c>
      <c r="BV368" s="525">
        <v>0</v>
      </c>
      <c r="BW368" s="525">
        <v>0</v>
      </c>
      <c r="BX368" s="525">
        <v>0</v>
      </c>
      <c r="BY368" s="525">
        <v>24.763495833333334</v>
      </c>
      <c r="BZ368"/>
    </row>
    <row r="369" spans="52:78">
      <c r="AZ369" s="518">
        <v>41639</v>
      </c>
      <c r="BA369" s="525">
        <v>0</v>
      </c>
      <c r="BB369" s="525">
        <v>0</v>
      </c>
      <c r="BC369" s="525">
        <v>0</v>
      </c>
      <c r="BD369" s="525">
        <v>0</v>
      </c>
      <c r="BE369" s="525">
        <v>0</v>
      </c>
      <c r="BF369" s="525">
        <v>0</v>
      </c>
      <c r="BG369" s="525">
        <v>17.675999999999998</v>
      </c>
      <c r="BH369" s="525">
        <v>48.430999999999997</v>
      </c>
      <c r="BI369" s="525">
        <v>49.96</v>
      </c>
      <c r="BJ369" s="525">
        <v>49.96</v>
      </c>
      <c r="BK369" s="525">
        <v>49.96</v>
      </c>
      <c r="BL369" s="525">
        <v>49.96</v>
      </c>
      <c r="BM369" s="525">
        <v>49.96</v>
      </c>
      <c r="BN369" s="525">
        <v>49.96</v>
      </c>
      <c r="BO369" s="525">
        <v>49.96</v>
      </c>
      <c r="BP369" s="525">
        <v>49.96</v>
      </c>
      <c r="BQ369" s="525">
        <v>49.96</v>
      </c>
      <c r="BR369" s="525">
        <v>45.207999999999998</v>
      </c>
      <c r="BS369" s="525">
        <v>15.118</v>
      </c>
      <c r="BT369" s="525">
        <v>0.15720000000000001</v>
      </c>
      <c r="BU369" s="525">
        <v>0</v>
      </c>
      <c r="BV369" s="525">
        <v>0</v>
      </c>
      <c r="BW369" s="525">
        <v>0</v>
      </c>
      <c r="BX369" s="525">
        <v>0</v>
      </c>
      <c r="BY369" s="525">
        <v>24.009591666666665</v>
      </c>
      <c r="BZ369"/>
    </row>
    <row r="370" spans="52:78">
      <c r="AZ370" s="518">
        <v>41640</v>
      </c>
      <c r="BA370" s="525"/>
      <c r="BB370" s="525"/>
      <c r="BC370" s="525"/>
      <c r="BD370" s="525"/>
      <c r="BE370" s="525"/>
      <c r="BF370" s="525"/>
      <c r="BG370" s="525"/>
      <c r="BH370" s="525"/>
      <c r="BI370" s="525"/>
      <c r="BJ370" s="525"/>
      <c r="BK370" s="525"/>
      <c r="BL370" s="525"/>
      <c r="BM370" s="525"/>
      <c r="BN370" s="525"/>
      <c r="BO370" s="525"/>
      <c r="BP370" s="525"/>
      <c r="BQ370" s="525"/>
      <c r="BR370" s="525"/>
      <c r="BS370" s="525"/>
      <c r="BT370" s="525"/>
      <c r="BU370" s="525"/>
      <c r="BV370" s="525"/>
      <c r="BW370" s="525"/>
      <c r="BX370" s="525">
        <v>0</v>
      </c>
      <c r="BY370" s="525">
        <v>0</v>
      </c>
      <c r="BZ370"/>
    </row>
    <row r="371" spans="52:78">
      <c r="AZ371" s="518" t="s">
        <v>395</v>
      </c>
      <c r="BA371" s="525">
        <v>0</v>
      </c>
      <c r="BB371" s="525">
        <v>0</v>
      </c>
      <c r="BC371" s="525">
        <v>0</v>
      </c>
      <c r="BD371" s="525">
        <v>0</v>
      </c>
      <c r="BE371" s="525">
        <v>0</v>
      </c>
      <c r="BF371" s="525">
        <v>1.2203780821917807E-2</v>
      </c>
      <c r="BG371" s="525">
        <v>5.8901181369862989</v>
      </c>
      <c r="BH371" s="525">
        <v>25.393500273972606</v>
      </c>
      <c r="BI371" s="525">
        <v>41.104992602739472</v>
      </c>
      <c r="BJ371" s="525">
        <v>43.664934246575058</v>
      </c>
      <c r="BK371" s="525">
        <v>43.942482191780549</v>
      </c>
      <c r="BL371" s="525">
        <v>43.688753424657293</v>
      </c>
      <c r="BM371" s="525">
        <v>43.384849315068237</v>
      </c>
      <c r="BN371" s="525">
        <v>43.562783561643592</v>
      </c>
      <c r="BO371" s="525">
        <v>43.306156164383296</v>
      </c>
      <c r="BP371" s="525">
        <v>43.269339726027127</v>
      </c>
      <c r="BQ371" s="525">
        <v>41.901056712328547</v>
      </c>
      <c r="BR371" s="525">
        <v>27.949864657534238</v>
      </c>
      <c r="BS371" s="525">
        <v>7.1453855342465831</v>
      </c>
      <c r="BT371" s="525">
        <v>0.10238893150684934</v>
      </c>
      <c r="BU371" s="525">
        <v>0</v>
      </c>
      <c r="BV371" s="525">
        <v>0</v>
      </c>
      <c r="BW371" s="525">
        <v>0</v>
      </c>
      <c r="BX371" s="525">
        <v>0</v>
      </c>
      <c r="BY371" s="525">
        <v>18.929950385844752</v>
      </c>
      <c r="BZ371"/>
    </row>
    <row r="372" spans="52:78">
      <c r="AZ372"/>
      <c r="BA372"/>
      <c r="BB372"/>
      <c r="BC372"/>
      <c r="BD372"/>
      <c r="BE372"/>
      <c r="BF372"/>
      <c r="BG372"/>
      <c r="BH372"/>
      <c r="BI372"/>
      <c r="BJ372"/>
      <c r="BK372"/>
      <c r="BL372"/>
      <c r="BM372"/>
      <c r="BN372"/>
      <c r="BO372"/>
      <c r="BP372"/>
      <c r="BQ372"/>
      <c r="BR372"/>
      <c r="BS372"/>
      <c r="BT372"/>
      <c r="BU372"/>
      <c r="BV372"/>
      <c r="BW372"/>
      <c r="BX372"/>
      <c r="BY372"/>
      <c r="BZ372"/>
    </row>
  </sheetData>
  <mergeCells count="2">
    <mergeCell ref="J3:V3"/>
    <mergeCell ref="T36:U36"/>
  </mergeCells>
  <conditionalFormatting sqref="Y2:AX4 Y5:Y17">
    <cfRule type="colorScale" priority="2">
      <colorScale>
        <cfvo type="min"/>
        <cfvo type="percentile" val="50"/>
        <cfvo type="max"/>
        <color rgb="FFF8696B"/>
        <color rgb="FFFFEB84"/>
        <color rgb="FF63BE7B"/>
      </colorScale>
    </cfRule>
  </conditionalFormatting>
  <conditionalFormatting pivot="1" sqref="Z5:AW1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verticalDpi="0" r:id="rId11"/>
  <drawing r:id="rId12"/>
  <legacy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61"/>
  <sheetViews>
    <sheetView topLeftCell="C1" workbookViewId="0">
      <selection activeCell="J1" sqref="J1:J8785"/>
    </sheetView>
  </sheetViews>
  <sheetFormatPr defaultRowHeight="15"/>
  <sheetData>
    <row r="1" spans="1:21" ht="15.75" thickBot="1">
      <c r="A1" s="577" t="s">
        <v>383</v>
      </c>
      <c r="B1" s="578" t="s">
        <v>457</v>
      </c>
      <c r="C1" s="579" t="s">
        <v>4</v>
      </c>
      <c r="D1" s="579" t="s">
        <v>379</v>
      </c>
      <c r="E1" s="579" t="s">
        <v>458</v>
      </c>
      <c r="F1" s="579" t="s">
        <v>380</v>
      </c>
      <c r="G1" s="580" t="s">
        <v>401</v>
      </c>
      <c r="H1" s="581" t="s">
        <v>459</v>
      </c>
      <c r="I1" s="582" t="s">
        <v>460</v>
      </c>
      <c r="J1" s="583"/>
      <c r="K1" s="584"/>
      <c r="L1" s="584"/>
      <c r="M1" s="584"/>
      <c r="N1" s="584"/>
      <c r="O1" s="584"/>
      <c r="P1" s="584"/>
      <c r="Q1" s="584"/>
      <c r="R1" s="584"/>
      <c r="S1" s="585"/>
      <c r="T1" s="585"/>
      <c r="U1" s="585"/>
    </row>
    <row r="2" spans="1:21">
      <c r="A2" s="586">
        <f>DATE(C2,D2,E2)</f>
        <v>41275</v>
      </c>
      <c r="B2" s="587">
        <v>41275.041666666664</v>
      </c>
      <c r="C2" s="588">
        <f>YEAR(B2)</f>
        <v>2013</v>
      </c>
      <c r="D2" s="588">
        <f>MONTH(B2)</f>
        <v>1</v>
      </c>
      <c r="E2" s="588">
        <f>DAY(B2)</f>
        <v>1</v>
      </c>
      <c r="F2" s="588">
        <f>IF(HOUR(B2)&lt;&gt;0,HOUR(B2),24)</f>
        <v>1</v>
      </c>
      <c r="G2" s="589">
        <f>WEEKDAY(B2,1)</f>
        <v>3</v>
      </c>
      <c r="H2" s="590">
        <f>CHOOSE('Output Sheet'!$B$4,'8760 Data'!J2,'8760 Data'!K2,'8760 Data'!L2,'8760 Data'!M2,'8760 Data'!N2,'8760 Data'!O2,'8760 Data'!P2,'8760 Data'!Q2,'8760 Data'!R2,'8760 Data'!S2,'8760 Data'!T2,'8760 Data'!U2)</f>
        <v>0</v>
      </c>
      <c r="I2" s="591" t="e">
        <f>H2/'Output Sheet'!$B$8</f>
        <v>#DIV/0!</v>
      </c>
      <c r="J2" s="592"/>
      <c r="K2" s="588"/>
      <c r="L2" s="588"/>
      <c r="M2" s="588"/>
      <c r="N2" s="588"/>
      <c r="O2" s="588"/>
      <c r="P2" s="588"/>
      <c r="Q2" s="588"/>
      <c r="R2" s="588"/>
      <c r="S2" s="588"/>
      <c r="T2" s="588"/>
      <c r="U2" s="588"/>
    </row>
    <row r="3" spans="1:21">
      <c r="A3" s="593">
        <f t="shared" ref="A3:A66" si="0">DATE(C3,D3,E3)</f>
        <v>41275</v>
      </c>
      <c r="B3" s="594">
        <v>41275.083333333336</v>
      </c>
      <c r="C3" s="560">
        <f t="shared" ref="C3:C66" si="1">YEAR(B3)</f>
        <v>2013</v>
      </c>
      <c r="D3" s="560">
        <f t="shared" ref="D3:D66" si="2">MONTH(B3)</f>
        <v>1</v>
      </c>
      <c r="E3" s="560">
        <f t="shared" ref="E3:E66" si="3">DAY(B3)</f>
        <v>1</v>
      </c>
      <c r="F3" s="560">
        <f t="shared" ref="F3:F66" si="4">IF(HOUR(B3)&lt;&gt;0,HOUR(B3),24)</f>
        <v>2</v>
      </c>
      <c r="G3" s="595">
        <f t="shared" ref="G3:G66" si="5">WEEKDAY(B3,1)</f>
        <v>3</v>
      </c>
      <c r="H3" s="590">
        <f>CHOOSE('Output Sheet'!$B$4,'8760 Data'!J3,'8760 Data'!K3,'8760 Data'!L3,'8760 Data'!M3,'8760 Data'!N3,'8760 Data'!O3,'8760 Data'!P3,'8760 Data'!Q3,'8760 Data'!R3,'8760 Data'!S3,'8760 Data'!T3,'8760 Data'!U3)</f>
        <v>0</v>
      </c>
      <c r="I3" s="591" t="e">
        <f>H3/'Output Sheet'!$B$8</f>
        <v>#DIV/0!</v>
      </c>
      <c r="J3" s="596"/>
      <c r="K3" s="560"/>
      <c r="L3" s="560"/>
      <c r="M3" s="560"/>
      <c r="N3" s="560"/>
      <c r="O3" s="560"/>
      <c r="P3" s="560"/>
      <c r="Q3" s="560"/>
      <c r="R3" s="560"/>
      <c r="S3" s="560"/>
      <c r="T3" s="560"/>
      <c r="U3" s="560"/>
    </row>
    <row r="4" spans="1:21">
      <c r="A4" s="593">
        <f t="shared" si="0"/>
        <v>41275</v>
      </c>
      <c r="B4" s="594">
        <v>41275.125</v>
      </c>
      <c r="C4" s="560">
        <f t="shared" si="1"/>
        <v>2013</v>
      </c>
      <c r="D4" s="560">
        <f t="shared" si="2"/>
        <v>1</v>
      </c>
      <c r="E4" s="560">
        <f t="shared" si="3"/>
        <v>1</v>
      </c>
      <c r="F4" s="560">
        <f t="shared" si="4"/>
        <v>3</v>
      </c>
      <c r="G4" s="595">
        <f t="shared" si="5"/>
        <v>3</v>
      </c>
      <c r="H4" s="590">
        <f>CHOOSE('Output Sheet'!$B$4,'8760 Data'!J4,'8760 Data'!K4,'8760 Data'!L4,'8760 Data'!M4,'8760 Data'!N4,'8760 Data'!O4,'8760 Data'!P4,'8760 Data'!Q4,'8760 Data'!R4,'8760 Data'!S4,'8760 Data'!T4,'8760 Data'!U4)</f>
        <v>0</v>
      </c>
      <c r="I4" s="591" t="e">
        <f>H4/'Output Sheet'!$B$8</f>
        <v>#DIV/0!</v>
      </c>
      <c r="J4" s="596"/>
      <c r="K4" s="560"/>
      <c r="L4" s="560"/>
      <c r="M4" s="560"/>
      <c r="N4" s="560"/>
      <c r="O4" s="560"/>
      <c r="P4" s="560"/>
      <c r="Q4" s="560"/>
      <c r="R4" s="560"/>
      <c r="S4" s="560"/>
      <c r="T4" s="560"/>
      <c r="U4" s="560"/>
    </row>
    <row r="5" spans="1:21">
      <c r="A5" s="593">
        <f t="shared" si="0"/>
        <v>41275</v>
      </c>
      <c r="B5" s="594">
        <v>41275.16666678241</v>
      </c>
      <c r="C5" s="560">
        <f t="shared" si="1"/>
        <v>2013</v>
      </c>
      <c r="D5" s="560">
        <f t="shared" si="2"/>
        <v>1</v>
      </c>
      <c r="E5" s="560">
        <f t="shared" si="3"/>
        <v>1</v>
      </c>
      <c r="F5" s="560">
        <f t="shared" si="4"/>
        <v>4</v>
      </c>
      <c r="G5" s="595">
        <f t="shared" si="5"/>
        <v>3</v>
      </c>
      <c r="H5" s="590">
        <f>CHOOSE('Output Sheet'!$B$4,'8760 Data'!J5,'8760 Data'!K5,'8760 Data'!L5,'8760 Data'!M5,'8760 Data'!N5,'8760 Data'!O5,'8760 Data'!P5,'8760 Data'!Q5,'8760 Data'!R5,'8760 Data'!S5,'8760 Data'!T5,'8760 Data'!U5)</f>
        <v>0</v>
      </c>
      <c r="I5" s="591" t="e">
        <f>H5/'Output Sheet'!$B$8</f>
        <v>#DIV/0!</v>
      </c>
      <c r="J5" s="596"/>
      <c r="K5" s="560"/>
      <c r="L5" s="560"/>
      <c r="M5" s="560"/>
      <c r="N5" s="560"/>
      <c r="O5" s="560"/>
      <c r="P5" s="560"/>
      <c r="Q5" s="560"/>
      <c r="R5" s="560"/>
      <c r="S5" s="560"/>
      <c r="T5" s="560"/>
      <c r="U5" s="560"/>
    </row>
    <row r="6" spans="1:21">
      <c r="A6" s="593">
        <f t="shared" si="0"/>
        <v>41275</v>
      </c>
      <c r="B6" s="594">
        <v>41275.208333506947</v>
      </c>
      <c r="C6" s="560">
        <f t="shared" si="1"/>
        <v>2013</v>
      </c>
      <c r="D6" s="560">
        <f t="shared" si="2"/>
        <v>1</v>
      </c>
      <c r="E6" s="560">
        <f t="shared" si="3"/>
        <v>1</v>
      </c>
      <c r="F6" s="560">
        <f t="shared" si="4"/>
        <v>5</v>
      </c>
      <c r="G6" s="595">
        <f t="shared" si="5"/>
        <v>3</v>
      </c>
      <c r="H6" s="590">
        <f>CHOOSE('Output Sheet'!$B$4,'8760 Data'!J6,'8760 Data'!K6,'8760 Data'!L6,'8760 Data'!M6,'8760 Data'!N6,'8760 Data'!O6,'8760 Data'!P6,'8760 Data'!Q6,'8760 Data'!R6,'8760 Data'!S6,'8760 Data'!T6,'8760 Data'!U6)</f>
        <v>0</v>
      </c>
      <c r="I6" s="591" t="e">
        <f>H6/'Output Sheet'!$B$8</f>
        <v>#DIV/0!</v>
      </c>
      <c r="J6" s="596"/>
      <c r="K6" s="560"/>
      <c r="L6" s="560"/>
      <c r="M6" s="560"/>
      <c r="N6" s="560"/>
      <c r="O6" s="560"/>
      <c r="P6" s="560"/>
      <c r="Q6" s="560"/>
      <c r="R6" s="560"/>
      <c r="S6" s="560"/>
      <c r="T6" s="560"/>
      <c r="U6" s="560"/>
    </row>
    <row r="7" spans="1:21">
      <c r="A7" s="593">
        <f t="shared" si="0"/>
        <v>41275</v>
      </c>
      <c r="B7" s="594">
        <v>41275.250000231485</v>
      </c>
      <c r="C7" s="560">
        <f t="shared" si="1"/>
        <v>2013</v>
      </c>
      <c r="D7" s="560">
        <f t="shared" si="2"/>
        <v>1</v>
      </c>
      <c r="E7" s="560">
        <f t="shared" si="3"/>
        <v>1</v>
      </c>
      <c r="F7" s="560">
        <f t="shared" si="4"/>
        <v>6</v>
      </c>
      <c r="G7" s="595">
        <f t="shared" si="5"/>
        <v>3</v>
      </c>
      <c r="H7" s="590">
        <f>CHOOSE('Output Sheet'!$B$4,'8760 Data'!J7,'8760 Data'!K7,'8760 Data'!L7,'8760 Data'!M7,'8760 Data'!N7,'8760 Data'!O7,'8760 Data'!P7,'8760 Data'!Q7,'8760 Data'!R7,'8760 Data'!S7,'8760 Data'!T7,'8760 Data'!U7)</f>
        <v>0</v>
      </c>
      <c r="I7" s="591" t="e">
        <f>H7/'Output Sheet'!$B$8</f>
        <v>#DIV/0!</v>
      </c>
      <c r="J7" s="596"/>
      <c r="K7" s="560"/>
      <c r="L7" s="560"/>
      <c r="M7" s="560"/>
      <c r="N7" s="560"/>
      <c r="O7" s="560"/>
      <c r="P7" s="560"/>
      <c r="Q7" s="560"/>
      <c r="R7" s="560"/>
      <c r="S7" s="560"/>
      <c r="T7" s="560"/>
      <c r="U7" s="560"/>
    </row>
    <row r="8" spans="1:21">
      <c r="A8" s="593">
        <f t="shared" si="0"/>
        <v>41275</v>
      </c>
      <c r="B8" s="594">
        <v>41275.291666956022</v>
      </c>
      <c r="C8" s="560">
        <f t="shared" si="1"/>
        <v>2013</v>
      </c>
      <c r="D8" s="560">
        <f t="shared" si="2"/>
        <v>1</v>
      </c>
      <c r="E8" s="560">
        <f t="shared" si="3"/>
        <v>1</v>
      </c>
      <c r="F8" s="560">
        <f t="shared" si="4"/>
        <v>7</v>
      </c>
      <c r="G8" s="595">
        <f t="shared" si="5"/>
        <v>3</v>
      </c>
      <c r="H8" s="590">
        <f>CHOOSE('Output Sheet'!$B$4,'8760 Data'!J8,'8760 Data'!K8,'8760 Data'!L8,'8760 Data'!M8,'8760 Data'!N8,'8760 Data'!O8,'8760 Data'!P8,'8760 Data'!Q8,'8760 Data'!R8,'8760 Data'!S8,'8760 Data'!T8,'8760 Data'!U8)</f>
        <v>0</v>
      </c>
      <c r="I8" s="591" t="e">
        <f>H8/'Output Sheet'!$B$8</f>
        <v>#DIV/0!</v>
      </c>
      <c r="J8" s="596"/>
      <c r="K8" s="560"/>
      <c r="L8" s="560"/>
      <c r="M8" s="560"/>
      <c r="N8" s="560"/>
      <c r="O8" s="560"/>
      <c r="P8" s="560"/>
      <c r="Q8" s="560"/>
      <c r="R8" s="560"/>
      <c r="S8" s="560"/>
      <c r="T8" s="560"/>
      <c r="U8" s="560"/>
    </row>
    <row r="9" spans="1:21">
      <c r="A9" s="593">
        <f t="shared" si="0"/>
        <v>41275</v>
      </c>
      <c r="B9" s="594">
        <v>41275.333333680559</v>
      </c>
      <c r="C9" s="560">
        <f t="shared" si="1"/>
        <v>2013</v>
      </c>
      <c r="D9" s="560">
        <f t="shared" si="2"/>
        <v>1</v>
      </c>
      <c r="E9" s="560">
        <f t="shared" si="3"/>
        <v>1</v>
      </c>
      <c r="F9" s="560">
        <f t="shared" si="4"/>
        <v>8</v>
      </c>
      <c r="G9" s="595">
        <f t="shared" si="5"/>
        <v>3</v>
      </c>
      <c r="H9" s="590">
        <f>CHOOSE('Output Sheet'!$B$4,'8760 Data'!J9,'8760 Data'!K9,'8760 Data'!L9,'8760 Data'!M9,'8760 Data'!N9,'8760 Data'!O9,'8760 Data'!P9,'8760 Data'!Q9,'8760 Data'!R9,'8760 Data'!S9,'8760 Data'!T9,'8760 Data'!U9)</f>
        <v>0</v>
      </c>
      <c r="I9" s="591" t="e">
        <f>H9/'Output Sheet'!$B$8</f>
        <v>#DIV/0!</v>
      </c>
      <c r="J9" s="596"/>
      <c r="K9" s="560"/>
      <c r="L9" s="560"/>
      <c r="M9" s="560"/>
      <c r="N9" s="560"/>
      <c r="O9" s="560"/>
      <c r="P9" s="560"/>
      <c r="Q9" s="560"/>
      <c r="R9" s="560"/>
      <c r="S9" s="560"/>
      <c r="T9" s="560"/>
      <c r="U9" s="560"/>
    </row>
    <row r="10" spans="1:21">
      <c r="A10" s="593">
        <f t="shared" si="0"/>
        <v>41275</v>
      </c>
      <c r="B10" s="594">
        <v>41275.375000405096</v>
      </c>
      <c r="C10" s="560">
        <f t="shared" si="1"/>
        <v>2013</v>
      </c>
      <c r="D10" s="560">
        <f t="shared" si="2"/>
        <v>1</v>
      </c>
      <c r="E10" s="560">
        <f t="shared" si="3"/>
        <v>1</v>
      </c>
      <c r="F10" s="560">
        <f t="shared" si="4"/>
        <v>9</v>
      </c>
      <c r="G10" s="595">
        <f t="shared" si="5"/>
        <v>3</v>
      </c>
      <c r="H10" s="590">
        <f>CHOOSE('Output Sheet'!$B$4,'8760 Data'!J10,'8760 Data'!K10,'8760 Data'!L10,'8760 Data'!M10,'8760 Data'!N10,'8760 Data'!O10,'8760 Data'!P10,'8760 Data'!Q10,'8760 Data'!R10,'8760 Data'!S10,'8760 Data'!T10,'8760 Data'!U10)</f>
        <v>0</v>
      </c>
      <c r="I10" s="591" t="e">
        <f>H10/'Output Sheet'!$B$8</f>
        <v>#DIV/0!</v>
      </c>
      <c r="J10" s="596"/>
      <c r="K10" s="560"/>
      <c r="L10" s="560"/>
      <c r="M10" s="560"/>
      <c r="N10" s="560"/>
      <c r="O10" s="560"/>
      <c r="P10" s="560"/>
      <c r="Q10" s="560"/>
      <c r="R10" s="560"/>
      <c r="S10" s="560"/>
      <c r="T10" s="560"/>
      <c r="U10" s="560"/>
    </row>
    <row r="11" spans="1:21">
      <c r="A11" s="593">
        <f t="shared" si="0"/>
        <v>41275</v>
      </c>
      <c r="B11" s="594">
        <v>41275.416667129626</v>
      </c>
      <c r="C11" s="560">
        <f t="shared" si="1"/>
        <v>2013</v>
      </c>
      <c r="D11" s="560">
        <f t="shared" si="2"/>
        <v>1</v>
      </c>
      <c r="E11" s="560">
        <f t="shared" si="3"/>
        <v>1</v>
      </c>
      <c r="F11" s="560">
        <f t="shared" si="4"/>
        <v>10</v>
      </c>
      <c r="G11" s="595">
        <f t="shared" si="5"/>
        <v>3</v>
      </c>
      <c r="H11" s="590">
        <f>CHOOSE('Output Sheet'!$B$4,'8760 Data'!J11,'8760 Data'!K11,'8760 Data'!L11,'8760 Data'!M11,'8760 Data'!N11,'8760 Data'!O11,'8760 Data'!P11,'8760 Data'!Q11,'8760 Data'!R11,'8760 Data'!S11,'8760 Data'!T11,'8760 Data'!U11)</f>
        <v>0</v>
      </c>
      <c r="I11" s="591" t="e">
        <f>H11/'Output Sheet'!$B$8</f>
        <v>#DIV/0!</v>
      </c>
      <c r="J11" s="596"/>
      <c r="K11" s="560"/>
      <c r="L11" s="560"/>
      <c r="M11" s="560"/>
      <c r="N11" s="560"/>
      <c r="O11" s="560"/>
      <c r="P11" s="560"/>
      <c r="Q11" s="560"/>
      <c r="R11" s="560"/>
      <c r="S11" s="560"/>
      <c r="T11" s="560"/>
      <c r="U11" s="560"/>
    </row>
    <row r="12" spans="1:21">
      <c r="A12" s="593">
        <f t="shared" si="0"/>
        <v>41275</v>
      </c>
      <c r="B12" s="594">
        <v>41275.458333854163</v>
      </c>
      <c r="C12" s="560">
        <f t="shared" si="1"/>
        <v>2013</v>
      </c>
      <c r="D12" s="560">
        <f t="shared" si="2"/>
        <v>1</v>
      </c>
      <c r="E12" s="560">
        <f t="shared" si="3"/>
        <v>1</v>
      </c>
      <c r="F12" s="560">
        <f t="shared" si="4"/>
        <v>11</v>
      </c>
      <c r="G12" s="595">
        <f t="shared" si="5"/>
        <v>3</v>
      </c>
      <c r="H12" s="590">
        <f>CHOOSE('Output Sheet'!$B$4,'8760 Data'!J12,'8760 Data'!K12,'8760 Data'!L12,'8760 Data'!M12,'8760 Data'!N12,'8760 Data'!O12,'8760 Data'!P12,'8760 Data'!Q12,'8760 Data'!R12,'8760 Data'!S12,'8760 Data'!T12,'8760 Data'!U12)</f>
        <v>0</v>
      </c>
      <c r="I12" s="591" t="e">
        <f>H12/'Output Sheet'!$B$8</f>
        <v>#DIV/0!</v>
      </c>
      <c r="J12" s="596"/>
      <c r="K12" s="560"/>
      <c r="L12" s="560"/>
      <c r="M12" s="560"/>
      <c r="N12" s="560"/>
      <c r="O12" s="560"/>
      <c r="P12" s="560"/>
      <c r="Q12" s="560"/>
      <c r="R12" s="560"/>
      <c r="S12" s="560"/>
      <c r="T12" s="560"/>
      <c r="U12" s="560"/>
    </row>
    <row r="13" spans="1:21">
      <c r="A13" s="593">
        <f t="shared" si="0"/>
        <v>41275</v>
      </c>
      <c r="B13" s="594">
        <v>41275.500000578701</v>
      </c>
      <c r="C13" s="560">
        <f t="shared" si="1"/>
        <v>2013</v>
      </c>
      <c r="D13" s="560">
        <f t="shared" si="2"/>
        <v>1</v>
      </c>
      <c r="E13" s="560">
        <f t="shared" si="3"/>
        <v>1</v>
      </c>
      <c r="F13" s="560">
        <f t="shared" si="4"/>
        <v>12</v>
      </c>
      <c r="G13" s="595">
        <f t="shared" si="5"/>
        <v>3</v>
      </c>
      <c r="H13" s="590">
        <f>CHOOSE('Output Sheet'!$B$4,'8760 Data'!J13,'8760 Data'!K13,'8760 Data'!L13,'8760 Data'!M13,'8760 Data'!N13,'8760 Data'!O13,'8760 Data'!P13,'8760 Data'!Q13,'8760 Data'!R13,'8760 Data'!S13,'8760 Data'!T13,'8760 Data'!U13)</f>
        <v>0</v>
      </c>
      <c r="I13" s="591" t="e">
        <f>H13/'Output Sheet'!$B$8</f>
        <v>#DIV/0!</v>
      </c>
      <c r="J13" s="596"/>
      <c r="K13" s="560"/>
      <c r="L13" s="560"/>
      <c r="M13" s="560"/>
      <c r="N13" s="560"/>
      <c r="O13" s="560"/>
      <c r="P13" s="560"/>
      <c r="Q13" s="560"/>
      <c r="R13" s="560"/>
      <c r="S13" s="560"/>
      <c r="T13" s="560"/>
      <c r="U13" s="560"/>
    </row>
    <row r="14" spans="1:21">
      <c r="A14" s="593">
        <f t="shared" si="0"/>
        <v>41275</v>
      </c>
      <c r="B14" s="594">
        <v>41275.541667303238</v>
      </c>
      <c r="C14" s="560">
        <f t="shared" si="1"/>
        <v>2013</v>
      </c>
      <c r="D14" s="560">
        <f t="shared" si="2"/>
        <v>1</v>
      </c>
      <c r="E14" s="560">
        <f t="shared" si="3"/>
        <v>1</v>
      </c>
      <c r="F14" s="560">
        <f t="shared" si="4"/>
        <v>13</v>
      </c>
      <c r="G14" s="595">
        <f t="shared" si="5"/>
        <v>3</v>
      </c>
      <c r="H14" s="590">
        <f>CHOOSE('Output Sheet'!$B$4,'8760 Data'!J14,'8760 Data'!K14,'8760 Data'!L14,'8760 Data'!M14,'8760 Data'!N14,'8760 Data'!O14,'8760 Data'!P14,'8760 Data'!Q14,'8760 Data'!R14,'8760 Data'!S14,'8760 Data'!T14,'8760 Data'!U14)</f>
        <v>0</v>
      </c>
      <c r="I14" s="591" t="e">
        <f>H14/'Output Sheet'!$B$8</f>
        <v>#DIV/0!</v>
      </c>
      <c r="J14" s="596"/>
      <c r="K14" s="560"/>
      <c r="L14" s="560"/>
      <c r="M14" s="560"/>
      <c r="N14" s="560"/>
      <c r="O14" s="560"/>
      <c r="P14" s="560"/>
      <c r="Q14" s="560"/>
      <c r="R14" s="560"/>
      <c r="S14" s="560"/>
      <c r="T14" s="560"/>
      <c r="U14" s="560"/>
    </row>
    <row r="15" spans="1:21">
      <c r="A15" s="593">
        <f t="shared" si="0"/>
        <v>41275</v>
      </c>
      <c r="B15" s="594">
        <v>41275.583334027775</v>
      </c>
      <c r="C15" s="560">
        <f t="shared" si="1"/>
        <v>2013</v>
      </c>
      <c r="D15" s="560">
        <f t="shared" si="2"/>
        <v>1</v>
      </c>
      <c r="E15" s="560">
        <f t="shared" si="3"/>
        <v>1</v>
      </c>
      <c r="F15" s="560">
        <f t="shared" si="4"/>
        <v>14</v>
      </c>
      <c r="G15" s="595">
        <f t="shared" si="5"/>
        <v>3</v>
      </c>
      <c r="H15" s="590">
        <f>CHOOSE('Output Sheet'!$B$4,'8760 Data'!J15,'8760 Data'!K15,'8760 Data'!L15,'8760 Data'!M15,'8760 Data'!N15,'8760 Data'!O15,'8760 Data'!P15,'8760 Data'!Q15,'8760 Data'!R15,'8760 Data'!S15,'8760 Data'!T15,'8760 Data'!U15)</f>
        <v>0</v>
      </c>
      <c r="I15" s="591" t="e">
        <f>H15/'Output Sheet'!$B$8</f>
        <v>#DIV/0!</v>
      </c>
      <c r="J15" s="596"/>
      <c r="K15" s="560"/>
      <c r="L15" s="560"/>
      <c r="M15" s="560"/>
      <c r="N15" s="560"/>
      <c r="O15" s="560"/>
      <c r="P15" s="560"/>
      <c r="Q15" s="560"/>
      <c r="R15" s="560"/>
      <c r="S15" s="560"/>
      <c r="T15" s="560"/>
      <c r="U15" s="560"/>
    </row>
    <row r="16" spans="1:21">
      <c r="A16" s="593">
        <f t="shared" si="0"/>
        <v>41275</v>
      </c>
      <c r="B16" s="594">
        <v>41275.625000752312</v>
      </c>
      <c r="C16" s="560">
        <f t="shared" si="1"/>
        <v>2013</v>
      </c>
      <c r="D16" s="560">
        <f t="shared" si="2"/>
        <v>1</v>
      </c>
      <c r="E16" s="560">
        <f t="shared" si="3"/>
        <v>1</v>
      </c>
      <c r="F16" s="560">
        <f t="shared" si="4"/>
        <v>15</v>
      </c>
      <c r="G16" s="595">
        <f t="shared" si="5"/>
        <v>3</v>
      </c>
      <c r="H16" s="590">
        <f>CHOOSE('Output Sheet'!$B$4,'8760 Data'!J16,'8760 Data'!K16,'8760 Data'!L16,'8760 Data'!M16,'8760 Data'!N16,'8760 Data'!O16,'8760 Data'!P16,'8760 Data'!Q16,'8760 Data'!R16,'8760 Data'!S16,'8760 Data'!T16,'8760 Data'!U16)</f>
        <v>0</v>
      </c>
      <c r="I16" s="591" t="e">
        <f>H16/'Output Sheet'!$B$8</f>
        <v>#DIV/0!</v>
      </c>
      <c r="J16" s="596"/>
      <c r="K16" s="560"/>
      <c r="L16" s="560"/>
      <c r="M16" s="560"/>
      <c r="N16" s="560"/>
      <c r="O16" s="560"/>
      <c r="P16" s="560"/>
      <c r="Q16" s="560"/>
      <c r="R16" s="560"/>
      <c r="S16" s="560"/>
      <c r="T16" s="560"/>
      <c r="U16" s="560"/>
    </row>
    <row r="17" spans="1:21">
      <c r="A17" s="593">
        <f t="shared" si="0"/>
        <v>41275</v>
      </c>
      <c r="B17" s="594">
        <v>41275.666667476849</v>
      </c>
      <c r="C17" s="560">
        <f t="shared" si="1"/>
        <v>2013</v>
      </c>
      <c r="D17" s="560">
        <f t="shared" si="2"/>
        <v>1</v>
      </c>
      <c r="E17" s="560">
        <f t="shared" si="3"/>
        <v>1</v>
      </c>
      <c r="F17" s="560">
        <f t="shared" si="4"/>
        <v>16</v>
      </c>
      <c r="G17" s="595">
        <f t="shared" si="5"/>
        <v>3</v>
      </c>
      <c r="H17" s="590">
        <f>CHOOSE('Output Sheet'!$B$4,'8760 Data'!J17,'8760 Data'!K17,'8760 Data'!L17,'8760 Data'!M17,'8760 Data'!N17,'8760 Data'!O17,'8760 Data'!P17,'8760 Data'!Q17,'8760 Data'!R17,'8760 Data'!S17,'8760 Data'!T17,'8760 Data'!U17)</f>
        <v>0</v>
      </c>
      <c r="I17" s="591" t="e">
        <f>H17/'Output Sheet'!$B$8</f>
        <v>#DIV/0!</v>
      </c>
      <c r="J17" s="596"/>
      <c r="K17" s="560"/>
      <c r="L17" s="560"/>
      <c r="M17" s="560"/>
      <c r="N17" s="560"/>
      <c r="O17" s="560"/>
      <c r="P17" s="560"/>
      <c r="Q17" s="560"/>
      <c r="R17" s="560"/>
      <c r="S17" s="560"/>
      <c r="T17" s="560"/>
      <c r="U17" s="560"/>
    </row>
    <row r="18" spans="1:21">
      <c r="A18" s="593">
        <f t="shared" si="0"/>
        <v>41275</v>
      </c>
      <c r="B18" s="594">
        <v>41275.708334201387</v>
      </c>
      <c r="C18" s="560">
        <f t="shared" si="1"/>
        <v>2013</v>
      </c>
      <c r="D18" s="560">
        <f t="shared" si="2"/>
        <v>1</v>
      </c>
      <c r="E18" s="560">
        <f t="shared" si="3"/>
        <v>1</v>
      </c>
      <c r="F18" s="560">
        <f t="shared" si="4"/>
        <v>17</v>
      </c>
      <c r="G18" s="595">
        <f t="shared" si="5"/>
        <v>3</v>
      </c>
      <c r="H18" s="590">
        <f>CHOOSE('Output Sheet'!$B$4,'8760 Data'!J18,'8760 Data'!K18,'8760 Data'!L18,'8760 Data'!M18,'8760 Data'!N18,'8760 Data'!O18,'8760 Data'!P18,'8760 Data'!Q18,'8760 Data'!R18,'8760 Data'!S18,'8760 Data'!T18,'8760 Data'!U18)</f>
        <v>0</v>
      </c>
      <c r="I18" s="591" t="e">
        <f>H18/'Output Sheet'!$B$8</f>
        <v>#DIV/0!</v>
      </c>
      <c r="J18" s="596"/>
      <c r="K18" s="560"/>
      <c r="L18" s="560"/>
      <c r="M18" s="560"/>
      <c r="N18" s="560"/>
      <c r="O18" s="560"/>
      <c r="P18" s="560"/>
      <c r="Q18" s="560"/>
      <c r="R18" s="560"/>
      <c r="S18" s="560"/>
      <c r="T18" s="560"/>
      <c r="U18" s="560"/>
    </row>
    <row r="19" spans="1:21">
      <c r="A19" s="593">
        <f t="shared" si="0"/>
        <v>41275</v>
      </c>
      <c r="B19" s="594">
        <v>41275.750000925924</v>
      </c>
      <c r="C19" s="560">
        <f t="shared" si="1"/>
        <v>2013</v>
      </c>
      <c r="D19" s="560">
        <f t="shared" si="2"/>
        <v>1</v>
      </c>
      <c r="E19" s="560">
        <f t="shared" si="3"/>
        <v>1</v>
      </c>
      <c r="F19" s="560">
        <f t="shared" si="4"/>
        <v>18</v>
      </c>
      <c r="G19" s="595">
        <f t="shared" si="5"/>
        <v>3</v>
      </c>
      <c r="H19" s="590">
        <f>CHOOSE('Output Sheet'!$B$4,'8760 Data'!J19,'8760 Data'!K19,'8760 Data'!L19,'8760 Data'!M19,'8760 Data'!N19,'8760 Data'!O19,'8760 Data'!P19,'8760 Data'!Q19,'8760 Data'!R19,'8760 Data'!S19,'8760 Data'!T19,'8760 Data'!U19)</f>
        <v>0</v>
      </c>
      <c r="I19" s="591" t="e">
        <f>H19/'Output Sheet'!$B$8</f>
        <v>#DIV/0!</v>
      </c>
      <c r="J19" s="596"/>
      <c r="K19" s="560"/>
      <c r="L19" s="560"/>
      <c r="M19" s="560"/>
      <c r="N19" s="560"/>
      <c r="O19" s="560"/>
      <c r="P19" s="560"/>
      <c r="Q19" s="560"/>
      <c r="R19" s="560"/>
      <c r="S19" s="560"/>
      <c r="T19" s="560"/>
      <c r="U19" s="560"/>
    </row>
    <row r="20" spans="1:21">
      <c r="A20" s="593">
        <f t="shared" si="0"/>
        <v>41275</v>
      </c>
      <c r="B20" s="594">
        <v>41275.791667650461</v>
      </c>
      <c r="C20" s="560">
        <f t="shared" si="1"/>
        <v>2013</v>
      </c>
      <c r="D20" s="560">
        <f t="shared" si="2"/>
        <v>1</v>
      </c>
      <c r="E20" s="560">
        <f t="shared" si="3"/>
        <v>1</v>
      </c>
      <c r="F20" s="560">
        <f t="shared" si="4"/>
        <v>19</v>
      </c>
      <c r="G20" s="595">
        <f t="shared" si="5"/>
        <v>3</v>
      </c>
      <c r="H20" s="590">
        <f>CHOOSE('Output Sheet'!$B$4,'8760 Data'!J20,'8760 Data'!K20,'8760 Data'!L20,'8760 Data'!M20,'8760 Data'!N20,'8760 Data'!O20,'8760 Data'!P20,'8760 Data'!Q20,'8760 Data'!R20,'8760 Data'!S20,'8760 Data'!T20,'8760 Data'!U20)</f>
        <v>0</v>
      </c>
      <c r="I20" s="591" t="e">
        <f>H20/'Output Sheet'!$B$8</f>
        <v>#DIV/0!</v>
      </c>
      <c r="J20" s="596"/>
      <c r="K20" s="560"/>
      <c r="L20" s="560"/>
      <c r="M20" s="560"/>
      <c r="N20" s="560"/>
      <c r="O20" s="560"/>
      <c r="P20" s="560"/>
      <c r="Q20" s="560"/>
      <c r="R20" s="560"/>
      <c r="S20" s="560"/>
      <c r="T20" s="560"/>
      <c r="U20" s="560"/>
    </row>
    <row r="21" spans="1:21">
      <c r="A21" s="593">
        <f t="shared" si="0"/>
        <v>41275</v>
      </c>
      <c r="B21" s="594">
        <v>41275.833334374998</v>
      </c>
      <c r="C21" s="560">
        <f t="shared" si="1"/>
        <v>2013</v>
      </c>
      <c r="D21" s="560">
        <f t="shared" si="2"/>
        <v>1</v>
      </c>
      <c r="E21" s="560">
        <f t="shared" si="3"/>
        <v>1</v>
      </c>
      <c r="F21" s="560">
        <f t="shared" si="4"/>
        <v>20</v>
      </c>
      <c r="G21" s="595">
        <f t="shared" si="5"/>
        <v>3</v>
      </c>
      <c r="H21" s="590">
        <f>CHOOSE('Output Sheet'!$B$4,'8760 Data'!J21,'8760 Data'!K21,'8760 Data'!L21,'8760 Data'!M21,'8760 Data'!N21,'8760 Data'!O21,'8760 Data'!P21,'8760 Data'!Q21,'8760 Data'!R21,'8760 Data'!S21,'8760 Data'!T21,'8760 Data'!U21)</f>
        <v>0</v>
      </c>
      <c r="I21" s="591" t="e">
        <f>H21/'Output Sheet'!$B$8</f>
        <v>#DIV/0!</v>
      </c>
      <c r="J21" s="596"/>
      <c r="K21" s="560"/>
      <c r="L21" s="560"/>
      <c r="M21" s="560"/>
      <c r="N21" s="560"/>
      <c r="O21" s="560"/>
      <c r="P21" s="560"/>
      <c r="Q21" s="560"/>
      <c r="R21" s="560"/>
      <c r="S21" s="560"/>
      <c r="T21" s="560"/>
      <c r="U21" s="560"/>
    </row>
    <row r="22" spans="1:21">
      <c r="A22" s="593">
        <f t="shared" si="0"/>
        <v>41275</v>
      </c>
      <c r="B22" s="594">
        <v>41275.875001099535</v>
      </c>
      <c r="C22" s="560">
        <f t="shared" si="1"/>
        <v>2013</v>
      </c>
      <c r="D22" s="560">
        <f t="shared" si="2"/>
        <v>1</v>
      </c>
      <c r="E22" s="560">
        <f t="shared" si="3"/>
        <v>1</v>
      </c>
      <c r="F22" s="560">
        <f t="shared" si="4"/>
        <v>21</v>
      </c>
      <c r="G22" s="595">
        <f t="shared" si="5"/>
        <v>3</v>
      </c>
      <c r="H22" s="590">
        <f>CHOOSE('Output Sheet'!$B$4,'8760 Data'!J22,'8760 Data'!K22,'8760 Data'!L22,'8760 Data'!M22,'8760 Data'!N22,'8760 Data'!O22,'8760 Data'!P22,'8760 Data'!Q22,'8760 Data'!R22,'8760 Data'!S22,'8760 Data'!T22,'8760 Data'!U22)</f>
        <v>0</v>
      </c>
      <c r="I22" s="591" t="e">
        <f>H22/'Output Sheet'!$B$8</f>
        <v>#DIV/0!</v>
      </c>
      <c r="J22" s="596"/>
      <c r="K22" s="560"/>
      <c r="L22" s="560"/>
      <c r="M22" s="560"/>
      <c r="N22" s="560"/>
      <c r="O22" s="560"/>
      <c r="P22" s="560"/>
      <c r="Q22" s="560"/>
      <c r="R22" s="560"/>
      <c r="S22" s="560"/>
      <c r="T22" s="560"/>
      <c r="U22" s="560"/>
    </row>
    <row r="23" spans="1:21">
      <c r="A23" s="593">
        <f t="shared" si="0"/>
        <v>41275</v>
      </c>
      <c r="B23" s="594">
        <v>41275.916667824073</v>
      </c>
      <c r="C23" s="560">
        <f t="shared" si="1"/>
        <v>2013</v>
      </c>
      <c r="D23" s="560">
        <f t="shared" si="2"/>
        <v>1</v>
      </c>
      <c r="E23" s="560">
        <f t="shared" si="3"/>
        <v>1</v>
      </c>
      <c r="F23" s="560">
        <f t="shared" si="4"/>
        <v>22</v>
      </c>
      <c r="G23" s="595">
        <f t="shared" si="5"/>
        <v>3</v>
      </c>
      <c r="H23" s="590">
        <f>CHOOSE('Output Sheet'!$B$4,'8760 Data'!J23,'8760 Data'!K23,'8760 Data'!L23,'8760 Data'!M23,'8760 Data'!N23,'8760 Data'!O23,'8760 Data'!P23,'8760 Data'!Q23,'8760 Data'!R23,'8760 Data'!S23,'8760 Data'!T23,'8760 Data'!U23)</f>
        <v>0</v>
      </c>
      <c r="I23" s="591" t="e">
        <f>H23/'Output Sheet'!$B$8</f>
        <v>#DIV/0!</v>
      </c>
      <c r="J23" s="596"/>
      <c r="K23" s="560"/>
      <c r="L23" s="560"/>
      <c r="M23" s="560"/>
      <c r="N23" s="560"/>
      <c r="O23" s="560"/>
      <c r="P23" s="560"/>
      <c r="Q23" s="560"/>
      <c r="R23" s="560"/>
      <c r="S23" s="560"/>
      <c r="T23" s="560"/>
      <c r="U23" s="560"/>
    </row>
    <row r="24" spans="1:21">
      <c r="A24" s="593">
        <f t="shared" si="0"/>
        <v>41275</v>
      </c>
      <c r="B24" s="594">
        <v>41275.95833454861</v>
      </c>
      <c r="C24" s="560">
        <f t="shared" si="1"/>
        <v>2013</v>
      </c>
      <c r="D24" s="560">
        <f t="shared" si="2"/>
        <v>1</v>
      </c>
      <c r="E24" s="560">
        <f t="shared" si="3"/>
        <v>1</v>
      </c>
      <c r="F24" s="560">
        <f t="shared" si="4"/>
        <v>23</v>
      </c>
      <c r="G24" s="595">
        <f t="shared" si="5"/>
        <v>3</v>
      </c>
      <c r="H24" s="590">
        <f>CHOOSE('Output Sheet'!$B$4,'8760 Data'!J24,'8760 Data'!K24,'8760 Data'!L24,'8760 Data'!M24,'8760 Data'!N24,'8760 Data'!O24,'8760 Data'!P24,'8760 Data'!Q24,'8760 Data'!R24,'8760 Data'!S24,'8760 Data'!T24,'8760 Data'!U24)</f>
        <v>0</v>
      </c>
      <c r="I24" s="591" t="e">
        <f>H24/'Output Sheet'!$B$8</f>
        <v>#DIV/0!</v>
      </c>
      <c r="J24" s="596"/>
      <c r="K24" s="560"/>
      <c r="L24" s="560"/>
      <c r="M24" s="560"/>
      <c r="N24" s="560"/>
      <c r="O24" s="560"/>
      <c r="P24" s="560"/>
      <c r="Q24" s="560"/>
      <c r="R24" s="560"/>
      <c r="S24" s="560"/>
      <c r="T24" s="560"/>
      <c r="U24" s="560"/>
    </row>
    <row r="25" spans="1:21">
      <c r="A25" s="593">
        <f t="shared" si="0"/>
        <v>41276</v>
      </c>
      <c r="B25" s="594">
        <v>41276.000001273147</v>
      </c>
      <c r="C25" s="560">
        <f t="shared" si="1"/>
        <v>2013</v>
      </c>
      <c r="D25" s="560">
        <f t="shared" si="2"/>
        <v>1</v>
      </c>
      <c r="E25" s="560">
        <f t="shared" si="3"/>
        <v>2</v>
      </c>
      <c r="F25" s="560">
        <f t="shared" si="4"/>
        <v>24</v>
      </c>
      <c r="G25" s="595">
        <f t="shared" si="5"/>
        <v>4</v>
      </c>
      <c r="H25" s="590">
        <f>CHOOSE('Output Sheet'!$B$4,'8760 Data'!J25,'8760 Data'!K25,'8760 Data'!L25,'8760 Data'!M25,'8760 Data'!N25,'8760 Data'!O25,'8760 Data'!P25,'8760 Data'!Q25,'8760 Data'!R25,'8760 Data'!S25,'8760 Data'!T25,'8760 Data'!U25)</f>
        <v>0</v>
      </c>
      <c r="I25" s="591" t="e">
        <f>H25/'Output Sheet'!$B$8</f>
        <v>#DIV/0!</v>
      </c>
      <c r="J25" s="596"/>
      <c r="K25" s="560"/>
      <c r="L25" s="560"/>
      <c r="M25" s="560"/>
      <c r="N25" s="560"/>
      <c r="O25" s="560"/>
      <c r="P25" s="560"/>
      <c r="Q25" s="560"/>
      <c r="R25" s="560"/>
      <c r="S25" s="560"/>
      <c r="T25" s="560"/>
      <c r="U25" s="560"/>
    </row>
    <row r="26" spans="1:21">
      <c r="A26" s="593">
        <f t="shared" si="0"/>
        <v>41276</v>
      </c>
      <c r="B26" s="594">
        <v>41276.041667997684</v>
      </c>
      <c r="C26" s="560">
        <f t="shared" si="1"/>
        <v>2013</v>
      </c>
      <c r="D26" s="560">
        <f t="shared" si="2"/>
        <v>1</v>
      </c>
      <c r="E26" s="560">
        <f t="shared" si="3"/>
        <v>2</v>
      </c>
      <c r="F26" s="560">
        <f t="shared" si="4"/>
        <v>1</v>
      </c>
      <c r="G26" s="595">
        <f t="shared" si="5"/>
        <v>4</v>
      </c>
      <c r="H26" s="590">
        <f>CHOOSE('Output Sheet'!$B$4,'8760 Data'!J26,'8760 Data'!K26,'8760 Data'!L26,'8760 Data'!M26,'8760 Data'!N26,'8760 Data'!O26,'8760 Data'!P26,'8760 Data'!Q26,'8760 Data'!R26,'8760 Data'!S26,'8760 Data'!T26,'8760 Data'!U26)</f>
        <v>0</v>
      </c>
      <c r="I26" s="591" t="e">
        <f>H26/'Output Sheet'!$B$8</f>
        <v>#DIV/0!</v>
      </c>
      <c r="J26" s="596"/>
      <c r="K26" s="560"/>
      <c r="L26" s="560"/>
      <c r="M26" s="560"/>
      <c r="N26" s="560"/>
      <c r="O26" s="560"/>
      <c r="P26" s="560"/>
      <c r="Q26" s="560"/>
      <c r="R26" s="560"/>
      <c r="S26" s="560"/>
      <c r="T26" s="560"/>
      <c r="U26" s="560"/>
    </row>
    <row r="27" spans="1:21">
      <c r="A27" s="593">
        <f t="shared" si="0"/>
        <v>41276</v>
      </c>
      <c r="B27" s="594">
        <v>41276.083334722221</v>
      </c>
      <c r="C27" s="560">
        <f t="shared" si="1"/>
        <v>2013</v>
      </c>
      <c r="D27" s="560">
        <f t="shared" si="2"/>
        <v>1</v>
      </c>
      <c r="E27" s="560">
        <f t="shared" si="3"/>
        <v>2</v>
      </c>
      <c r="F27" s="560">
        <f t="shared" si="4"/>
        <v>2</v>
      </c>
      <c r="G27" s="595">
        <f t="shared" si="5"/>
        <v>4</v>
      </c>
      <c r="H27" s="590">
        <f>CHOOSE('Output Sheet'!$B$4,'8760 Data'!J27,'8760 Data'!K27,'8760 Data'!L27,'8760 Data'!M27,'8760 Data'!N27,'8760 Data'!O27,'8760 Data'!P27,'8760 Data'!Q27,'8760 Data'!R27,'8760 Data'!S27,'8760 Data'!T27,'8760 Data'!U27)</f>
        <v>0</v>
      </c>
      <c r="I27" s="591" t="e">
        <f>H27/'Output Sheet'!$B$8</f>
        <v>#DIV/0!</v>
      </c>
      <c r="J27" s="596"/>
      <c r="K27" s="560"/>
      <c r="L27" s="560"/>
      <c r="M27" s="560"/>
      <c r="N27" s="560"/>
      <c r="O27" s="560"/>
      <c r="P27" s="560"/>
      <c r="Q27" s="560"/>
      <c r="R27" s="560"/>
      <c r="S27" s="560"/>
      <c r="T27" s="560"/>
      <c r="U27" s="560"/>
    </row>
    <row r="28" spans="1:21">
      <c r="A28" s="593">
        <f t="shared" si="0"/>
        <v>41276</v>
      </c>
      <c r="B28" s="594">
        <v>41276.125001446759</v>
      </c>
      <c r="C28" s="560">
        <f t="shared" si="1"/>
        <v>2013</v>
      </c>
      <c r="D28" s="560">
        <f t="shared" si="2"/>
        <v>1</v>
      </c>
      <c r="E28" s="560">
        <f t="shared" si="3"/>
        <v>2</v>
      </c>
      <c r="F28" s="560">
        <f t="shared" si="4"/>
        <v>3</v>
      </c>
      <c r="G28" s="595">
        <f t="shared" si="5"/>
        <v>4</v>
      </c>
      <c r="H28" s="590">
        <f>CHOOSE('Output Sheet'!$B$4,'8760 Data'!J28,'8760 Data'!K28,'8760 Data'!L28,'8760 Data'!M28,'8760 Data'!N28,'8760 Data'!O28,'8760 Data'!P28,'8760 Data'!Q28,'8760 Data'!R28,'8760 Data'!S28,'8760 Data'!T28,'8760 Data'!U28)</f>
        <v>0</v>
      </c>
      <c r="I28" s="591" t="e">
        <f>H28/'Output Sheet'!$B$8</f>
        <v>#DIV/0!</v>
      </c>
      <c r="J28" s="596"/>
      <c r="K28" s="560"/>
      <c r="L28" s="560"/>
      <c r="M28" s="560"/>
      <c r="N28" s="560"/>
      <c r="O28" s="560"/>
      <c r="P28" s="560"/>
      <c r="Q28" s="560"/>
      <c r="R28" s="560"/>
      <c r="S28" s="560"/>
      <c r="T28" s="560"/>
      <c r="U28" s="560"/>
    </row>
    <row r="29" spans="1:21">
      <c r="A29" s="593">
        <f t="shared" si="0"/>
        <v>41276</v>
      </c>
      <c r="B29" s="594">
        <v>41276.166668171296</v>
      </c>
      <c r="C29" s="560">
        <f t="shared" si="1"/>
        <v>2013</v>
      </c>
      <c r="D29" s="560">
        <f t="shared" si="2"/>
        <v>1</v>
      </c>
      <c r="E29" s="560">
        <f t="shared" si="3"/>
        <v>2</v>
      </c>
      <c r="F29" s="560">
        <f t="shared" si="4"/>
        <v>4</v>
      </c>
      <c r="G29" s="595">
        <f t="shared" si="5"/>
        <v>4</v>
      </c>
      <c r="H29" s="590">
        <f>CHOOSE('Output Sheet'!$B$4,'8760 Data'!J29,'8760 Data'!K29,'8760 Data'!L29,'8760 Data'!M29,'8760 Data'!N29,'8760 Data'!O29,'8760 Data'!P29,'8760 Data'!Q29,'8760 Data'!R29,'8760 Data'!S29,'8760 Data'!T29,'8760 Data'!U29)</f>
        <v>0</v>
      </c>
      <c r="I29" s="591" t="e">
        <f>H29/'Output Sheet'!$B$8</f>
        <v>#DIV/0!</v>
      </c>
      <c r="J29" s="596"/>
      <c r="K29" s="560"/>
      <c r="L29" s="560"/>
      <c r="M29" s="560"/>
      <c r="N29" s="560"/>
      <c r="O29" s="560"/>
      <c r="P29" s="560"/>
      <c r="Q29" s="560"/>
      <c r="R29" s="560"/>
      <c r="S29" s="560"/>
      <c r="T29" s="560"/>
      <c r="U29" s="560"/>
    </row>
    <row r="30" spans="1:21">
      <c r="A30" s="593">
        <f t="shared" si="0"/>
        <v>41276</v>
      </c>
      <c r="B30" s="594">
        <v>41276.208334895833</v>
      </c>
      <c r="C30" s="560">
        <f t="shared" si="1"/>
        <v>2013</v>
      </c>
      <c r="D30" s="560">
        <f t="shared" si="2"/>
        <v>1</v>
      </c>
      <c r="E30" s="560">
        <f t="shared" si="3"/>
        <v>2</v>
      </c>
      <c r="F30" s="560">
        <f t="shared" si="4"/>
        <v>5</v>
      </c>
      <c r="G30" s="595">
        <f t="shared" si="5"/>
        <v>4</v>
      </c>
      <c r="H30" s="590">
        <f>CHOOSE('Output Sheet'!$B$4,'8760 Data'!J30,'8760 Data'!K30,'8760 Data'!L30,'8760 Data'!M30,'8760 Data'!N30,'8760 Data'!O30,'8760 Data'!P30,'8760 Data'!Q30,'8760 Data'!R30,'8760 Data'!S30,'8760 Data'!T30,'8760 Data'!U30)</f>
        <v>0</v>
      </c>
      <c r="I30" s="591" t="e">
        <f>H30/'Output Sheet'!$B$8</f>
        <v>#DIV/0!</v>
      </c>
      <c r="J30" s="596"/>
      <c r="K30" s="560"/>
      <c r="L30" s="560"/>
      <c r="M30" s="560"/>
      <c r="N30" s="560"/>
      <c r="O30" s="560"/>
      <c r="P30" s="560"/>
      <c r="Q30" s="560"/>
      <c r="R30" s="560"/>
      <c r="S30" s="560"/>
      <c r="T30" s="560"/>
      <c r="U30" s="560"/>
    </row>
    <row r="31" spans="1:21">
      <c r="A31" s="593">
        <f t="shared" si="0"/>
        <v>41276</v>
      </c>
      <c r="B31" s="594">
        <v>41276.25000162037</v>
      </c>
      <c r="C31" s="560">
        <f t="shared" si="1"/>
        <v>2013</v>
      </c>
      <c r="D31" s="560">
        <f t="shared" si="2"/>
        <v>1</v>
      </c>
      <c r="E31" s="560">
        <f t="shared" si="3"/>
        <v>2</v>
      </c>
      <c r="F31" s="560">
        <f t="shared" si="4"/>
        <v>6</v>
      </c>
      <c r="G31" s="595">
        <f t="shared" si="5"/>
        <v>4</v>
      </c>
      <c r="H31" s="590">
        <f>CHOOSE('Output Sheet'!$B$4,'8760 Data'!J31,'8760 Data'!K31,'8760 Data'!L31,'8760 Data'!M31,'8760 Data'!N31,'8760 Data'!O31,'8760 Data'!P31,'8760 Data'!Q31,'8760 Data'!R31,'8760 Data'!S31,'8760 Data'!T31,'8760 Data'!U31)</f>
        <v>0</v>
      </c>
      <c r="I31" s="591" t="e">
        <f>H31/'Output Sheet'!$B$8</f>
        <v>#DIV/0!</v>
      </c>
      <c r="J31" s="596"/>
      <c r="K31" s="560"/>
      <c r="L31" s="560"/>
      <c r="M31" s="560"/>
      <c r="N31" s="560"/>
      <c r="O31" s="560"/>
      <c r="P31" s="560"/>
      <c r="Q31" s="560"/>
      <c r="R31" s="560"/>
      <c r="S31" s="560"/>
      <c r="T31" s="560"/>
      <c r="U31" s="560"/>
    </row>
    <row r="32" spans="1:21">
      <c r="A32" s="593">
        <f t="shared" si="0"/>
        <v>41276</v>
      </c>
      <c r="B32" s="594">
        <v>41276.291668344908</v>
      </c>
      <c r="C32" s="560">
        <f t="shared" si="1"/>
        <v>2013</v>
      </c>
      <c r="D32" s="560">
        <f t="shared" si="2"/>
        <v>1</v>
      </c>
      <c r="E32" s="560">
        <f t="shared" si="3"/>
        <v>2</v>
      </c>
      <c r="F32" s="560">
        <f t="shared" si="4"/>
        <v>7</v>
      </c>
      <c r="G32" s="595">
        <f t="shared" si="5"/>
        <v>4</v>
      </c>
      <c r="H32" s="590">
        <f>CHOOSE('Output Sheet'!$B$4,'8760 Data'!J32,'8760 Data'!K32,'8760 Data'!L32,'8760 Data'!M32,'8760 Data'!N32,'8760 Data'!O32,'8760 Data'!P32,'8760 Data'!Q32,'8760 Data'!R32,'8760 Data'!S32,'8760 Data'!T32,'8760 Data'!U32)</f>
        <v>0</v>
      </c>
      <c r="I32" s="591" t="e">
        <f>H32/'Output Sheet'!$B$8</f>
        <v>#DIV/0!</v>
      </c>
      <c r="J32" s="596"/>
      <c r="K32" s="560"/>
      <c r="L32" s="560"/>
      <c r="M32" s="560"/>
      <c r="N32" s="560"/>
      <c r="O32" s="560"/>
      <c r="P32" s="560"/>
      <c r="Q32" s="560"/>
      <c r="R32" s="560"/>
      <c r="S32" s="560"/>
      <c r="T32" s="560"/>
      <c r="U32" s="560"/>
    </row>
    <row r="33" spans="1:21">
      <c r="A33" s="593">
        <f t="shared" si="0"/>
        <v>41276</v>
      </c>
      <c r="B33" s="594">
        <v>41276.333335069445</v>
      </c>
      <c r="C33" s="560">
        <f t="shared" si="1"/>
        <v>2013</v>
      </c>
      <c r="D33" s="560">
        <f t="shared" si="2"/>
        <v>1</v>
      </c>
      <c r="E33" s="560">
        <f t="shared" si="3"/>
        <v>2</v>
      </c>
      <c r="F33" s="560">
        <f t="shared" si="4"/>
        <v>8</v>
      </c>
      <c r="G33" s="595">
        <f t="shared" si="5"/>
        <v>4</v>
      </c>
      <c r="H33" s="590">
        <f>CHOOSE('Output Sheet'!$B$4,'8760 Data'!J33,'8760 Data'!K33,'8760 Data'!L33,'8760 Data'!M33,'8760 Data'!N33,'8760 Data'!O33,'8760 Data'!P33,'8760 Data'!Q33,'8760 Data'!R33,'8760 Data'!S33,'8760 Data'!T33,'8760 Data'!U33)</f>
        <v>0</v>
      </c>
      <c r="I33" s="591" t="e">
        <f>H33/'Output Sheet'!$B$8</f>
        <v>#DIV/0!</v>
      </c>
      <c r="J33" s="596"/>
      <c r="K33" s="560"/>
      <c r="L33" s="560"/>
      <c r="M33" s="560"/>
      <c r="N33" s="560"/>
      <c r="O33" s="560"/>
      <c r="P33" s="560"/>
      <c r="Q33" s="560"/>
      <c r="R33" s="560"/>
      <c r="S33" s="560"/>
      <c r="T33" s="560"/>
      <c r="U33" s="560"/>
    </row>
    <row r="34" spans="1:21">
      <c r="A34" s="593">
        <f t="shared" si="0"/>
        <v>41276</v>
      </c>
      <c r="B34" s="594">
        <v>41276.375001793982</v>
      </c>
      <c r="C34" s="560">
        <f t="shared" si="1"/>
        <v>2013</v>
      </c>
      <c r="D34" s="560">
        <f t="shared" si="2"/>
        <v>1</v>
      </c>
      <c r="E34" s="560">
        <f t="shared" si="3"/>
        <v>2</v>
      </c>
      <c r="F34" s="560">
        <f t="shared" si="4"/>
        <v>9</v>
      </c>
      <c r="G34" s="595">
        <f t="shared" si="5"/>
        <v>4</v>
      </c>
      <c r="H34" s="590">
        <f>CHOOSE('Output Sheet'!$B$4,'8760 Data'!J34,'8760 Data'!K34,'8760 Data'!L34,'8760 Data'!M34,'8760 Data'!N34,'8760 Data'!O34,'8760 Data'!P34,'8760 Data'!Q34,'8760 Data'!R34,'8760 Data'!S34,'8760 Data'!T34,'8760 Data'!U34)</f>
        <v>0</v>
      </c>
      <c r="I34" s="591" t="e">
        <f>H34/'Output Sheet'!$B$8</f>
        <v>#DIV/0!</v>
      </c>
      <c r="J34" s="596"/>
      <c r="K34" s="560"/>
      <c r="L34" s="560"/>
      <c r="M34" s="560"/>
      <c r="N34" s="560"/>
      <c r="O34" s="560"/>
      <c r="P34" s="560"/>
      <c r="Q34" s="560"/>
      <c r="R34" s="560"/>
      <c r="S34" s="560"/>
      <c r="T34" s="560"/>
      <c r="U34" s="560"/>
    </row>
    <row r="35" spans="1:21">
      <c r="A35" s="593">
        <f t="shared" si="0"/>
        <v>41276</v>
      </c>
      <c r="B35" s="594">
        <v>41276.416668518519</v>
      </c>
      <c r="C35" s="560">
        <f t="shared" si="1"/>
        <v>2013</v>
      </c>
      <c r="D35" s="560">
        <f t="shared" si="2"/>
        <v>1</v>
      </c>
      <c r="E35" s="560">
        <f t="shared" si="3"/>
        <v>2</v>
      </c>
      <c r="F35" s="560">
        <f t="shared" si="4"/>
        <v>10</v>
      </c>
      <c r="G35" s="595">
        <f t="shared" si="5"/>
        <v>4</v>
      </c>
      <c r="H35" s="590">
        <f>CHOOSE('Output Sheet'!$B$4,'8760 Data'!J35,'8760 Data'!K35,'8760 Data'!L35,'8760 Data'!M35,'8760 Data'!N35,'8760 Data'!O35,'8760 Data'!P35,'8760 Data'!Q35,'8760 Data'!R35,'8760 Data'!S35,'8760 Data'!T35,'8760 Data'!U35)</f>
        <v>0</v>
      </c>
      <c r="I35" s="591" t="e">
        <f>H35/'Output Sheet'!$B$8</f>
        <v>#DIV/0!</v>
      </c>
      <c r="J35" s="596"/>
      <c r="K35" s="560"/>
      <c r="L35" s="560"/>
      <c r="M35" s="560"/>
      <c r="N35" s="560"/>
      <c r="O35" s="560"/>
      <c r="P35" s="560"/>
      <c r="Q35" s="560"/>
      <c r="R35" s="560"/>
      <c r="S35" s="560"/>
      <c r="T35" s="560"/>
      <c r="U35" s="560"/>
    </row>
    <row r="36" spans="1:21">
      <c r="A36" s="593">
        <f t="shared" si="0"/>
        <v>41276</v>
      </c>
      <c r="B36" s="594">
        <v>41276.458335243056</v>
      </c>
      <c r="C36" s="560">
        <f t="shared" si="1"/>
        <v>2013</v>
      </c>
      <c r="D36" s="560">
        <f t="shared" si="2"/>
        <v>1</v>
      </c>
      <c r="E36" s="560">
        <f t="shared" si="3"/>
        <v>2</v>
      </c>
      <c r="F36" s="560">
        <f t="shared" si="4"/>
        <v>11</v>
      </c>
      <c r="G36" s="595">
        <f t="shared" si="5"/>
        <v>4</v>
      </c>
      <c r="H36" s="590">
        <f>CHOOSE('Output Sheet'!$B$4,'8760 Data'!J36,'8760 Data'!K36,'8760 Data'!L36,'8760 Data'!M36,'8760 Data'!N36,'8760 Data'!O36,'8760 Data'!P36,'8760 Data'!Q36,'8760 Data'!R36,'8760 Data'!S36,'8760 Data'!T36,'8760 Data'!U36)</f>
        <v>0</v>
      </c>
      <c r="I36" s="591" t="e">
        <f>H36/'Output Sheet'!$B$8</f>
        <v>#DIV/0!</v>
      </c>
      <c r="J36" s="596"/>
      <c r="K36" s="560"/>
      <c r="L36" s="560"/>
      <c r="M36" s="560"/>
      <c r="N36" s="560"/>
      <c r="O36" s="560"/>
      <c r="P36" s="560"/>
      <c r="Q36" s="560"/>
      <c r="R36" s="560"/>
      <c r="S36" s="560"/>
      <c r="T36" s="560"/>
      <c r="U36" s="560"/>
    </row>
    <row r="37" spans="1:21">
      <c r="A37" s="593">
        <f t="shared" si="0"/>
        <v>41276</v>
      </c>
      <c r="B37" s="594">
        <v>41276.500001967594</v>
      </c>
      <c r="C37" s="560">
        <f t="shared" si="1"/>
        <v>2013</v>
      </c>
      <c r="D37" s="560">
        <f t="shared" si="2"/>
        <v>1</v>
      </c>
      <c r="E37" s="560">
        <f t="shared" si="3"/>
        <v>2</v>
      </c>
      <c r="F37" s="560">
        <f t="shared" si="4"/>
        <v>12</v>
      </c>
      <c r="G37" s="595">
        <f t="shared" si="5"/>
        <v>4</v>
      </c>
      <c r="H37" s="590">
        <f>CHOOSE('Output Sheet'!$B$4,'8760 Data'!J37,'8760 Data'!K37,'8760 Data'!L37,'8760 Data'!M37,'8760 Data'!N37,'8760 Data'!O37,'8760 Data'!P37,'8760 Data'!Q37,'8760 Data'!R37,'8760 Data'!S37,'8760 Data'!T37,'8760 Data'!U37)</f>
        <v>0</v>
      </c>
      <c r="I37" s="591" t="e">
        <f>H37/'Output Sheet'!$B$8</f>
        <v>#DIV/0!</v>
      </c>
      <c r="J37" s="596"/>
      <c r="K37" s="560"/>
      <c r="L37" s="560"/>
      <c r="M37" s="560"/>
      <c r="N37" s="560"/>
      <c r="O37" s="560"/>
      <c r="P37" s="560"/>
      <c r="Q37" s="560"/>
      <c r="R37" s="560"/>
      <c r="S37" s="560"/>
      <c r="T37" s="560"/>
      <c r="U37" s="560"/>
    </row>
    <row r="38" spans="1:21">
      <c r="A38" s="593">
        <f t="shared" si="0"/>
        <v>41276</v>
      </c>
      <c r="B38" s="594">
        <v>41276.541668692131</v>
      </c>
      <c r="C38" s="560">
        <f t="shared" si="1"/>
        <v>2013</v>
      </c>
      <c r="D38" s="560">
        <f t="shared" si="2"/>
        <v>1</v>
      </c>
      <c r="E38" s="560">
        <f t="shared" si="3"/>
        <v>2</v>
      </c>
      <c r="F38" s="560">
        <f t="shared" si="4"/>
        <v>13</v>
      </c>
      <c r="G38" s="595">
        <f t="shared" si="5"/>
        <v>4</v>
      </c>
      <c r="H38" s="590">
        <f>CHOOSE('Output Sheet'!$B$4,'8760 Data'!J38,'8760 Data'!K38,'8760 Data'!L38,'8760 Data'!M38,'8760 Data'!N38,'8760 Data'!O38,'8760 Data'!P38,'8760 Data'!Q38,'8760 Data'!R38,'8760 Data'!S38,'8760 Data'!T38,'8760 Data'!U38)</f>
        <v>0</v>
      </c>
      <c r="I38" s="591" t="e">
        <f>H38/'Output Sheet'!$B$8</f>
        <v>#DIV/0!</v>
      </c>
      <c r="J38" s="596"/>
      <c r="K38" s="560"/>
      <c r="L38" s="560"/>
      <c r="M38" s="560"/>
      <c r="N38" s="560"/>
      <c r="O38" s="560"/>
      <c r="P38" s="560"/>
      <c r="Q38" s="560"/>
      <c r="R38" s="560"/>
      <c r="S38" s="560"/>
      <c r="T38" s="560"/>
      <c r="U38" s="560"/>
    </row>
    <row r="39" spans="1:21">
      <c r="A39" s="593">
        <f t="shared" si="0"/>
        <v>41276</v>
      </c>
      <c r="B39" s="594">
        <v>41276.583335416668</v>
      </c>
      <c r="C39" s="560">
        <f t="shared" si="1"/>
        <v>2013</v>
      </c>
      <c r="D39" s="560">
        <f t="shared" si="2"/>
        <v>1</v>
      </c>
      <c r="E39" s="560">
        <f t="shared" si="3"/>
        <v>2</v>
      </c>
      <c r="F39" s="560">
        <f t="shared" si="4"/>
        <v>14</v>
      </c>
      <c r="G39" s="595">
        <f t="shared" si="5"/>
        <v>4</v>
      </c>
      <c r="H39" s="590">
        <f>CHOOSE('Output Sheet'!$B$4,'8760 Data'!J39,'8760 Data'!K39,'8760 Data'!L39,'8760 Data'!M39,'8760 Data'!N39,'8760 Data'!O39,'8760 Data'!P39,'8760 Data'!Q39,'8760 Data'!R39,'8760 Data'!S39,'8760 Data'!T39,'8760 Data'!U39)</f>
        <v>0</v>
      </c>
      <c r="I39" s="591" t="e">
        <f>H39/'Output Sheet'!$B$8</f>
        <v>#DIV/0!</v>
      </c>
      <c r="J39" s="596"/>
      <c r="K39" s="560"/>
      <c r="L39" s="560"/>
      <c r="M39" s="560"/>
      <c r="N39" s="560"/>
      <c r="O39" s="560"/>
      <c r="P39" s="560"/>
      <c r="Q39" s="560"/>
      <c r="R39" s="560"/>
      <c r="S39" s="560"/>
      <c r="T39" s="560"/>
      <c r="U39" s="560"/>
    </row>
    <row r="40" spans="1:21">
      <c r="A40" s="593">
        <f t="shared" si="0"/>
        <v>41276</v>
      </c>
      <c r="B40" s="594">
        <v>41276.625002141205</v>
      </c>
      <c r="C40" s="560">
        <f t="shared" si="1"/>
        <v>2013</v>
      </c>
      <c r="D40" s="560">
        <f t="shared" si="2"/>
        <v>1</v>
      </c>
      <c r="E40" s="560">
        <f t="shared" si="3"/>
        <v>2</v>
      </c>
      <c r="F40" s="560">
        <f t="shared" si="4"/>
        <v>15</v>
      </c>
      <c r="G40" s="595">
        <f t="shared" si="5"/>
        <v>4</v>
      </c>
      <c r="H40" s="590">
        <f>CHOOSE('Output Sheet'!$B$4,'8760 Data'!J40,'8760 Data'!K40,'8760 Data'!L40,'8760 Data'!M40,'8760 Data'!N40,'8760 Data'!O40,'8760 Data'!P40,'8760 Data'!Q40,'8760 Data'!R40,'8760 Data'!S40,'8760 Data'!T40,'8760 Data'!U40)</f>
        <v>0</v>
      </c>
      <c r="I40" s="591" t="e">
        <f>H40/'Output Sheet'!$B$8</f>
        <v>#DIV/0!</v>
      </c>
      <c r="J40" s="596"/>
      <c r="K40" s="560"/>
      <c r="L40" s="560"/>
      <c r="M40" s="560"/>
      <c r="N40" s="560"/>
      <c r="O40" s="560"/>
      <c r="P40" s="560"/>
      <c r="Q40" s="560"/>
      <c r="R40" s="560"/>
      <c r="S40" s="560"/>
      <c r="T40" s="560"/>
      <c r="U40" s="560"/>
    </row>
    <row r="41" spans="1:21">
      <c r="A41" s="593">
        <f t="shared" si="0"/>
        <v>41276</v>
      </c>
      <c r="B41" s="594">
        <v>41276.666668865742</v>
      </c>
      <c r="C41" s="560">
        <f t="shared" si="1"/>
        <v>2013</v>
      </c>
      <c r="D41" s="560">
        <f t="shared" si="2"/>
        <v>1</v>
      </c>
      <c r="E41" s="560">
        <f t="shared" si="3"/>
        <v>2</v>
      </c>
      <c r="F41" s="560">
        <f t="shared" si="4"/>
        <v>16</v>
      </c>
      <c r="G41" s="595">
        <f t="shared" si="5"/>
        <v>4</v>
      </c>
      <c r="H41" s="590">
        <f>CHOOSE('Output Sheet'!$B$4,'8760 Data'!J41,'8760 Data'!K41,'8760 Data'!L41,'8760 Data'!M41,'8760 Data'!N41,'8760 Data'!O41,'8760 Data'!P41,'8760 Data'!Q41,'8760 Data'!R41,'8760 Data'!S41,'8760 Data'!T41,'8760 Data'!U41)</f>
        <v>0</v>
      </c>
      <c r="I41" s="591" t="e">
        <f>H41/'Output Sheet'!$B$8</f>
        <v>#DIV/0!</v>
      </c>
      <c r="J41" s="596"/>
      <c r="K41" s="560"/>
      <c r="L41" s="560"/>
      <c r="M41" s="560"/>
      <c r="N41" s="560"/>
      <c r="O41" s="560"/>
      <c r="P41" s="560"/>
      <c r="Q41" s="560"/>
      <c r="R41" s="560"/>
      <c r="S41" s="560"/>
      <c r="T41" s="560"/>
      <c r="U41" s="560"/>
    </row>
    <row r="42" spans="1:21">
      <c r="A42" s="593">
        <f t="shared" si="0"/>
        <v>41276</v>
      </c>
      <c r="B42" s="594">
        <v>41276.70833559028</v>
      </c>
      <c r="C42" s="560">
        <f t="shared" si="1"/>
        <v>2013</v>
      </c>
      <c r="D42" s="560">
        <f t="shared" si="2"/>
        <v>1</v>
      </c>
      <c r="E42" s="560">
        <f t="shared" si="3"/>
        <v>2</v>
      </c>
      <c r="F42" s="560">
        <f t="shared" si="4"/>
        <v>17</v>
      </c>
      <c r="G42" s="595">
        <f t="shared" si="5"/>
        <v>4</v>
      </c>
      <c r="H42" s="590">
        <f>CHOOSE('Output Sheet'!$B$4,'8760 Data'!J42,'8760 Data'!K42,'8760 Data'!L42,'8760 Data'!M42,'8760 Data'!N42,'8760 Data'!O42,'8760 Data'!P42,'8760 Data'!Q42,'8760 Data'!R42,'8760 Data'!S42,'8760 Data'!T42,'8760 Data'!U42)</f>
        <v>0</v>
      </c>
      <c r="I42" s="591" t="e">
        <f>H42/'Output Sheet'!$B$8</f>
        <v>#DIV/0!</v>
      </c>
      <c r="J42" s="596"/>
      <c r="K42" s="560"/>
      <c r="L42" s="560"/>
      <c r="M42" s="560"/>
      <c r="N42" s="560"/>
      <c r="O42" s="560"/>
      <c r="P42" s="560"/>
      <c r="Q42" s="560"/>
      <c r="R42" s="560"/>
      <c r="S42" s="560"/>
      <c r="T42" s="560"/>
      <c r="U42" s="560"/>
    </row>
    <row r="43" spans="1:21">
      <c r="A43" s="593">
        <f t="shared" si="0"/>
        <v>41276</v>
      </c>
      <c r="B43" s="594">
        <v>41276.750002314817</v>
      </c>
      <c r="C43" s="560">
        <f t="shared" si="1"/>
        <v>2013</v>
      </c>
      <c r="D43" s="560">
        <f t="shared" si="2"/>
        <v>1</v>
      </c>
      <c r="E43" s="560">
        <f t="shared" si="3"/>
        <v>2</v>
      </c>
      <c r="F43" s="560">
        <f t="shared" si="4"/>
        <v>18</v>
      </c>
      <c r="G43" s="595">
        <f t="shared" si="5"/>
        <v>4</v>
      </c>
      <c r="H43" s="590">
        <f>CHOOSE('Output Sheet'!$B$4,'8760 Data'!J43,'8760 Data'!K43,'8760 Data'!L43,'8760 Data'!M43,'8760 Data'!N43,'8760 Data'!O43,'8760 Data'!P43,'8760 Data'!Q43,'8760 Data'!R43,'8760 Data'!S43,'8760 Data'!T43,'8760 Data'!U43)</f>
        <v>0</v>
      </c>
      <c r="I43" s="591" t="e">
        <f>H43/'Output Sheet'!$B$8</f>
        <v>#DIV/0!</v>
      </c>
      <c r="J43" s="596"/>
      <c r="K43" s="560"/>
      <c r="L43" s="560"/>
      <c r="M43" s="560"/>
      <c r="N43" s="560"/>
      <c r="O43" s="560"/>
      <c r="P43" s="560"/>
      <c r="Q43" s="560"/>
      <c r="R43" s="560"/>
      <c r="S43" s="560"/>
      <c r="T43" s="560"/>
      <c r="U43" s="560"/>
    </row>
    <row r="44" spans="1:21">
      <c r="A44" s="593">
        <f t="shared" si="0"/>
        <v>41276</v>
      </c>
      <c r="B44" s="594">
        <v>41276.791669039354</v>
      </c>
      <c r="C44" s="560">
        <f t="shared" si="1"/>
        <v>2013</v>
      </c>
      <c r="D44" s="560">
        <f t="shared" si="2"/>
        <v>1</v>
      </c>
      <c r="E44" s="560">
        <f t="shared" si="3"/>
        <v>2</v>
      </c>
      <c r="F44" s="560">
        <f t="shared" si="4"/>
        <v>19</v>
      </c>
      <c r="G44" s="595">
        <f t="shared" si="5"/>
        <v>4</v>
      </c>
      <c r="H44" s="590">
        <f>CHOOSE('Output Sheet'!$B$4,'8760 Data'!J44,'8760 Data'!K44,'8760 Data'!L44,'8760 Data'!M44,'8760 Data'!N44,'8760 Data'!O44,'8760 Data'!P44,'8760 Data'!Q44,'8760 Data'!R44,'8760 Data'!S44,'8760 Data'!T44,'8760 Data'!U44)</f>
        <v>0</v>
      </c>
      <c r="I44" s="591" t="e">
        <f>H44/'Output Sheet'!$B$8</f>
        <v>#DIV/0!</v>
      </c>
      <c r="J44" s="596"/>
      <c r="K44" s="560"/>
      <c r="L44" s="560"/>
      <c r="M44" s="560"/>
      <c r="N44" s="560"/>
      <c r="O44" s="560"/>
      <c r="P44" s="560"/>
      <c r="Q44" s="560"/>
      <c r="R44" s="560"/>
      <c r="S44" s="560"/>
      <c r="T44" s="560"/>
      <c r="U44" s="560"/>
    </row>
    <row r="45" spans="1:21">
      <c r="A45" s="593">
        <f t="shared" si="0"/>
        <v>41276</v>
      </c>
      <c r="B45" s="594">
        <v>41276.833335763891</v>
      </c>
      <c r="C45" s="560">
        <f t="shared" si="1"/>
        <v>2013</v>
      </c>
      <c r="D45" s="560">
        <f t="shared" si="2"/>
        <v>1</v>
      </c>
      <c r="E45" s="560">
        <f t="shared" si="3"/>
        <v>2</v>
      </c>
      <c r="F45" s="560">
        <f t="shared" si="4"/>
        <v>20</v>
      </c>
      <c r="G45" s="595">
        <f t="shared" si="5"/>
        <v>4</v>
      </c>
      <c r="H45" s="590">
        <f>CHOOSE('Output Sheet'!$B$4,'8760 Data'!J45,'8760 Data'!K45,'8760 Data'!L45,'8760 Data'!M45,'8760 Data'!N45,'8760 Data'!O45,'8760 Data'!P45,'8760 Data'!Q45,'8760 Data'!R45,'8760 Data'!S45,'8760 Data'!T45,'8760 Data'!U45)</f>
        <v>0</v>
      </c>
      <c r="I45" s="591" t="e">
        <f>H45/'Output Sheet'!$B$8</f>
        <v>#DIV/0!</v>
      </c>
      <c r="J45" s="596"/>
      <c r="K45" s="560"/>
      <c r="L45" s="560"/>
      <c r="M45" s="560"/>
      <c r="N45" s="560"/>
      <c r="O45" s="560"/>
      <c r="P45" s="560"/>
      <c r="Q45" s="560"/>
      <c r="R45" s="560"/>
      <c r="S45" s="560"/>
      <c r="T45" s="560"/>
      <c r="U45" s="560"/>
    </row>
    <row r="46" spans="1:21">
      <c r="A46" s="593">
        <f t="shared" si="0"/>
        <v>41276</v>
      </c>
      <c r="B46" s="594">
        <v>41276.875002488428</v>
      </c>
      <c r="C46" s="560">
        <f t="shared" si="1"/>
        <v>2013</v>
      </c>
      <c r="D46" s="560">
        <f t="shared" si="2"/>
        <v>1</v>
      </c>
      <c r="E46" s="560">
        <f t="shared" si="3"/>
        <v>2</v>
      </c>
      <c r="F46" s="560">
        <f t="shared" si="4"/>
        <v>21</v>
      </c>
      <c r="G46" s="595">
        <f t="shared" si="5"/>
        <v>4</v>
      </c>
      <c r="H46" s="590">
        <f>CHOOSE('Output Sheet'!$B$4,'8760 Data'!J46,'8760 Data'!K46,'8760 Data'!L46,'8760 Data'!M46,'8760 Data'!N46,'8760 Data'!O46,'8760 Data'!P46,'8760 Data'!Q46,'8760 Data'!R46,'8760 Data'!S46,'8760 Data'!T46,'8760 Data'!U46)</f>
        <v>0</v>
      </c>
      <c r="I46" s="591" t="e">
        <f>H46/'Output Sheet'!$B$8</f>
        <v>#DIV/0!</v>
      </c>
      <c r="J46" s="596"/>
      <c r="K46" s="560"/>
      <c r="L46" s="560"/>
      <c r="M46" s="560"/>
      <c r="N46" s="560"/>
      <c r="O46" s="560"/>
      <c r="P46" s="560"/>
      <c r="Q46" s="560"/>
      <c r="R46" s="560"/>
      <c r="S46" s="560"/>
      <c r="T46" s="560"/>
      <c r="U46" s="560"/>
    </row>
    <row r="47" spans="1:21">
      <c r="A47" s="593">
        <f t="shared" si="0"/>
        <v>41276</v>
      </c>
      <c r="B47" s="594">
        <v>41276.916669212966</v>
      </c>
      <c r="C47" s="560">
        <f t="shared" si="1"/>
        <v>2013</v>
      </c>
      <c r="D47" s="560">
        <f t="shared" si="2"/>
        <v>1</v>
      </c>
      <c r="E47" s="560">
        <f t="shared" si="3"/>
        <v>2</v>
      </c>
      <c r="F47" s="560">
        <f t="shared" si="4"/>
        <v>22</v>
      </c>
      <c r="G47" s="595">
        <f t="shared" si="5"/>
        <v>4</v>
      </c>
      <c r="H47" s="590">
        <f>CHOOSE('Output Sheet'!$B$4,'8760 Data'!J47,'8760 Data'!K47,'8760 Data'!L47,'8760 Data'!M47,'8760 Data'!N47,'8760 Data'!O47,'8760 Data'!P47,'8760 Data'!Q47,'8760 Data'!R47,'8760 Data'!S47,'8760 Data'!T47,'8760 Data'!U47)</f>
        <v>0</v>
      </c>
      <c r="I47" s="591" t="e">
        <f>H47/'Output Sheet'!$B$8</f>
        <v>#DIV/0!</v>
      </c>
      <c r="J47" s="596"/>
      <c r="K47" s="560"/>
      <c r="L47" s="560"/>
      <c r="M47" s="560"/>
      <c r="N47" s="560"/>
      <c r="O47" s="560"/>
      <c r="P47" s="560"/>
      <c r="Q47" s="560"/>
      <c r="R47" s="560"/>
      <c r="S47" s="560"/>
      <c r="T47" s="560"/>
      <c r="U47" s="560"/>
    </row>
    <row r="48" spans="1:21">
      <c r="A48" s="593">
        <f t="shared" si="0"/>
        <v>41276</v>
      </c>
      <c r="B48" s="594">
        <v>41276.958335937503</v>
      </c>
      <c r="C48" s="560">
        <f t="shared" si="1"/>
        <v>2013</v>
      </c>
      <c r="D48" s="560">
        <f t="shared" si="2"/>
        <v>1</v>
      </c>
      <c r="E48" s="560">
        <f t="shared" si="3"/>
        <v>2</v>
      </c>
      <c r="F48" s="560">
        <f t="shared" si="4"/>
        <v>23</v>
      </c>
      <c r="G48" s="595">
        <f t="shared" si="5"/>
        <v>4</v>
      </c>
      <c r="H48" s="590">
        <f>CHOOSE('Output Sheet'!$B$4,'8760 Data'!J48,'8760 Data'!K48,'8760 Data'!L48,'8760 Data'!M48,'8760 Data'!N48,'8760 Data'!O48,'8760 Data'!P48,'8760 Data'!Q48,'8760 Data'!R48,'8760 Data'!S48,'8760 Data'!T48,'8760 Data'!U48)</f>
        <v>0</v>
      </c>
      <c r="I48" s="591" t="e">
        <f>H48/'Output Sheet'!$B$8</f>
        <v>#DIV/0!</v>
      </c>
      <c r="J48" s="596"/>
      <c r="K48" s="560"/>
      <c r="L48" s="560"/>
      <c r="M48" s="560"/>
      <c r="N48" s="560"/>
      <c r="O48" s="560"/>
      <c r="P48" s="560"/>
      <c r="Q48" s="560"/>
      <c r="R48" s="560"/>
      <c r="S48" s="560"/>
      <c r="T48" s="560"/>
      <c r="U48" s="560"/>
    </row>
    <row r="49" spans="1:21">
      <c r="A49" s="593">
        <f t="shared" si="0"/>
        <v>41277</v>
      </c>
      <c r="B49" s="594">
        <v>41277.00000266204</v>
      </c>
      <c r="C49" s="560">
        <f t="shared" si="1"/>
        <v>2013</v>
      </c>
      <c r="D49" s="560">
        <f t="shared" si="2"/>
        <v>1</v>
      </c>
      <c r="E49" s="560">
        <f t="shared" si="3"/>
        <v>3</v>
      </c>
      <c r="F49" s="560">
        <f t="shared" si="4"/>
        <v>24</v>
      </c>
      <c r="G49" s="595">
        <f t="shared" si="5"/>
        <v>5</v>
      </c>
      <c r="H49" s="590">
        <f>CHOOSE('Output Sheet'!$B$4,'8760 Data'!J49,'8760 Data'!K49,'8760 Data'!L49,'8760 Data'!M49,'8760 Data'!N49,'8760 Data'!O49,'8760 Data'!P49,'8760 Data'!Q49,'8760 Data'!R49,'8760 Data'!S49,'8760 Data'!T49,'8760 Data'!U49)</f>
        <v>0</v>
      </c>
      <c r="I49" s="591" t="e">
        <f>H49/'Output Sheet'!$B$8</f>
        <v>#DIV/0!</v>
      </c>
      <c r="J49" s="596"/>
      <c r="K49" s="560"/>
      <c r="L49" s="560"/>
      <c r="M49" s="560"/>
      <c r="N49" s="560"/>
      <c r="O49" s="560"/>
      <c r="P49" s="560"/>
      <c r="Q49" s="560"/>
      <c r="R49" s="560"/>
      <c r="S49" s="560"/>
      <c r="T49" s="560"/>
      <c r="U49" s="560"/>
    </row>
    <row r="50" spans="1:21">
      <c r="A50" s="593">
        <f t="shared" si="0"/>
        <v>41277</v>
      </c>
      <c r="B50" s="594">
        <v>41277.041669386577</v>
      </c>
      <c r="C50" s="560">
        <f t="shared" si="1"/>
        <v>2013</v>
      </c>
      <c r="D50" s="560">
        <f t="shared" si="2"/>
        <v>1</v>
      </c>
      <c r="E50" s="560">
        <f t="shared" si="3"/>
        <v>3</v>
      </c>
      <c r="F50" s="560">
        <f t="shared" si="4"/>
        <v>1</v>
      </c>
      <c r="G50" s="595">
        <f t="shared" si="5"/>
        <v>5</v>
      </c>
      <c r="H50" s="590">
        <f>CHOOSE('Output Sheet'!$B$4,'8760 Data'!J50,'8760 Data'!K50,'8760 Data'!L50,'8760 Data'!M50,'8760 Data'!N50,'8760 Data'!O50,'8760 Data'!P50,'8760 Data'!Q50,'8760 Data'!R50,'8760 Data'!S50,'8760 Data'!T50,'8760 Data'!U50)</f>
        <v>0</v>
      </c>
      <c r="I50" s="591" t="e">
        <f>H50/'Output Sheet'!$B$8</f>
        <v>#DIV/0!</v>
      </c>
      <c r="J50" s="596"/>
      <c r="K50" s="560"/>
      <c r="L50" s="560"/>
      <c r="M50" s="560"/>
      <c r="N50" s="560"/>
      <c r="O50" s="560"/>
      <c r="P50" s="560"/>
      <c r="Q50" s="560"/>
      <c r="R50" s="560"/>
      <c r="S50" s="560"/>
      <c r="T50" s="560"/>
      <c r="U50" s="560"/>
    </row>
    <row r="51" spans="1:21">
      <c r="A51" s="593">
        <f t="shared" si="0"/>
        <v>41277</v>
      </c>
      <c r="B51" s="594">
        <v>41277.083336111114</v>
      </c>
      <c r="C51" s="560">
        <f t="shared" si="1"/>
        <v>2013</v>
      </c>
      <c r="D51" s="560">
        <f t="shared" si="2"/>
        <v>1</v>
      </c>
      <c r="E51" s="560">
        <f t="shared" si="3"/>
        <v>3</v>
      </c>
      <c r="F51" s="560">
        <f t="shared" si="4"/>
        <v>2</v>
      </c>
      <c r="G51" s="595">
        <f t="shared" si="5"/>
        <v>5</v>
      </c>
      <c r="H51" s="590">
        <f>CHOOSE('Output Sheet'!$B$4,'8760 Data'!J51,'8760 Data'!K51,'8760 Data'!L51,'8760 Data'!M51,'8760 Data'!N51,'8760 Data'!O51,'8760 Data'!P51,'8760 Data'!Q51,'8760 Data'!R51,'8760 Data'!S51,'8760 Data'!T51,'8760 Data'!U51)</f>
        <v>0</v>
      </c>
      <c r="I51" s="591" t="e">
        <f>H51/'Output Sheet'!$B$8</f>
        <v>#DIV/0!</v>
      </c>
      <c r="J51" s="596"/>
      <c r="K51" s="560"/>
      <c r="L51" s="560"/>
      <c r="M51" s="560"/>
      <c r="N51" s="560"/>
      <c r="O51" s="560"/>
      <c r="P51" s="560"/>
      <c r="Q51" s="560"/>
      <c r="R51" s="560"/>
      <c r="S51" s="560"/>
      <c r="T51" s="560"/>
      <c r="U51" s="560"/>
    </row>
    <row r="52" spans="1:21">
      <c r="A52" s="593">
        <f t="shared" si="0"/>
        <v>41277</v>
      </c>
      <c r="B52" s="594">
        <v>41277.125002835652</v>
      </c>
      <c r="C52" s="560">
        <f t="shared" si="1"/>
        <v>2013</v>
      </c>
      <c r="D52" s="560">
        <f t="shared" si="2"/>
        <v>1</v>
      </c>
      <c r="E52" s="560">
        <f t="shared" si="3"/>
        <v>3</v>
      </c>
      <c r="F52" s="560">
        <f t="shared" si="4"/>
        <v>3</v>
      </c>
      <c r="G52" s="595">
        <f t="shared" si="5"/>
        <v>5</v>
      </c>
      <c r="H52" s="590">
        <f>CHOOSE('Output Sheet'!$B$4,'8760 Data'!J52,'8760 Data'!K52,'8760 Data'!L52,'8760 Data'!M52,'8760 Data'!N52,'8760 Data'!O52,'8760 Data'!P52,'8760 Data'!Q52,'8760 Data'!R52,'8760 Data'!S52,'8760 Data'!T52,'8760 Data'!U52)</f>
        <v>0</v>
      </c>
      <c r="I52" s="591" t="e">
        <f>H52/'Output Sheet'!$B$8</f>
        <v>#DIV/0!</v>
      </c>
      <c r="J52" s="596"/>
      <c r="K52" s="560"/>
      <c r="L52" s="560"/>
      <c r="M52" s="560"/>
      <c r="N52" s="560"/>
      <c r="O52" s="560"/>
      <c r="P52" s="560"/>
      <c r="Q52" s="560"/>
      <c r="R52" s="560"/>
      <c r="S52" s="560"/>
      <c r="T52" s="560"/>
      <c r="U52" s="560"/>
    </row>
    <row r="53" spans="1:21">
      <c r="A53" s="593">
        <f t="shared" si="0"/>
        <v>41277</v>
      </c>
      <c r="B53" s="594">
        <v>41277.166669560182</v>
      </c>
      <c r="C53" s="560">
        <f t="shared" si="1"/>
        <v>2013</v>
      </c>
      <c r="D53" s="560">
        <f t="shared" si="2"/>
        <v>1</v>
      </c>
      <c r="E53" s="560">
        <f t="shared" si="3"/>
        <v>3</v>
      </c>
      <c r="F53" s="560">
        <f t="shared" si="4"/>
        <v>4</v>
      </c>
      <c r="G53" s="595">
        <f t="shared" si="5"/>
        <v>5</v>
      </c>
      <c r="H53" s="590">
        <f>CHOOSE('Output Sheet'!$B$4,'8760 Data'!J53,'8760 Data'!K53,'8760 Data'!L53,'8760 Data'!M53,'8760 Data'!N53,'8760 Data'!O53,'8760 Data'!P53,'8760 Data'!Q53,'8760 Data'!R53,'8760 Data'!S53,'8760 Data'!T53,'8760 Data'!U53)</f>
        <v>0</v>
      </c>
      <c r="I53" s="591" t="e">
        <f>H53/'Output Sheet'!$B$8</f>
        <v>#DIV/0!</v>
      </c>
      <c r="J53" s="596"/>
      <c r="K53" s="560"/>
      <c r="L53" s="560"/>
      <c r="M53" s="560"/>
      <c r="N53" s="560"/>
      <c r="O53" s="560"/>
      <c r="P53" s="560"/>
      <c r="Q53" s="560"/>
      <c r="R53" s="560"/>
      <c r="S53" s="560"/>
      <c r="T53" s="560"/>
      <c r="U53" s="560"/>
    </row>
    <row r="54" spans="1:21">
      <c r="A54" s="593">
        <f t="shared" si="0"/>
        <v>41277</v>
      </c>
      <c r="B54" s="594">
        <v>41277.208336284719</v>
      </c>
      <c r="C54" s="560">
        <f t="shared" si="1"/>
        <v>2013</v>
      </c>
      <c r="D54" s="560">
        <f t="shared" si="2"/>
        <v>1</v>
      </c>
      <c r="E54" s="560">
        <f t="shared" si="3"/>
        <v>3</v>
      </c>
      <c r="F54" s="560">
        <f t="shared" si="4"/>
        <v>5</v>
      </c>
      <c r="G54" s="595">
        <f t="shared" si="5"/>
        <v>5</v>
      </c>
      <c r="H54" s="590">
        <f>CHOOSE('Output Sheet'!$B$4,'8760 Data'!J54,'8760 Data'!K54,'8760 Data'!L54,'8760 Data'!M54,'8760 Data'!N54,'8760 Data'!O54,'8760 Data'!P54,'8760 Data'!Q54,'8760 Data'!R54,'8760 Data'!S54,'8760 Data'!T54,'8760 Data'!U54)</f>
        <v>0</v>
      </c>
      <c r="I54" s="591" t="e">
        <f>H54/'Output Sheet'!$B$8</f>
        <v>#DIV/0!</v>
      </c>
      <c r="J54" s="596"/>
      <c r="K54" s="560"/>
      <c r="L54" s="560"/>
      <c r="M54" s="560"/>
      <c r="N54" s="560"/>
      <c r="O54" s="560"/>
      <c r="P54" s="560"/>
      <c r="Q54" s="560"/>
      <c r="R54" s="560"/>
      <c r="S54" s="560"/>
      <c r="T54" s="560"/>
      <c r="U54" s="560"/>
    </row>
    <row r="55" spans="1:21">
      <c r="A55" s="593">
        <f t="shared" si="0"/>
        <v>41277</v>
      </c>
      <c r="B55" s="594">
        <v>41277.250003009256</v>
      </c>
      <c r="C55" s="560">
        <f t="shared" si="1"/>
        <v>2013</v>
      </c>
      <c r="D55" s="560">
        <f t="shared" si="2"/>
        <v>1</v>
      </c>
      <c r="E55" s="560">
        <f t="shared" si="3"/>
        <v>3</v>
      </c>
      <c r="F55" s="560">
        <f t="shared" si="4"/>
        <v>6</v>
      </c>
      <c r="G55" s="595">
        <f t="shared" si="5"/>
        <v>5</v>
      </c>
      <c r="H55" s="590">
        <f>CHOOSE('Output Sheet'!$B$4,'8760 Data'!J55,'8760 Data'!K55,'8760 Data'!L55,'8760 Data'!M55,'8760 Data'!N55,'8760 Data'!O55,'8760 Data'!P55,'8760 Data'!Q55,'8760 Data'!R55,'8760 Data'!S55,'8760 Data'!T55,'8760 Data'!U55)</f>
        <v>0</v>
      </c>
      <c r="I55" s="591" t="e">
        <f>H55/'Output Sheet'!$B$8</f>
        <v>#DIV/0!</v>
      </c>
      <c r="J55" s="596"/>
      <c r="K55" s="560"/>
      <c r="L55" s="560"/>
      <c r="M55" s="560"/>
      <c r="N55" s="560"/>
      <c r="O55" s="560"/>
      <c r="P55" s="560"/>
      <c r="Q55" s="560"/>
      <c r="R55" s="560"/>
      <c r="S55" s="560"/>
      <c r="T55" s="560"/>
      <c r="U55" s="560"/>
    </row>
    <row r="56" spans="1:21">
      <c r="A56" s="593">
        <f t="shared" si="0"/>
        <v>41277</v>
      </c>
      <c r="B56" s="594">
        <v>41277.291669733793</v>
      </c>
      <c r="C56" s="560">
        <f t="shared" si="1"/>
        <v>2013</v>
      </c>
      <c r="D56" s="560">
        <f t="shared" si="2"/>
        <v>1</v>
      </c>
      <c r="E56" s="560">
        <f t="shared" si="3"/>
        <v>3</v>
      </c>
      <c r="F56" s="560">
        <f t="shared" si="4"/>
        <v>7</v>
      </c>
      <c r="G56" s="595">
        <f t="shared" si="5"/>
        <v>5</v>
      </c>
      <c r="H56" s="590">
        <f>CHOOSE('Output Sheet'!$B$4,'8760 Data'!J56,'8760 Data'!K56,'8760 Data'!L56,'8760 Data'!M56,'8760 Data'!N56,'8760 Data'!O56,'8760 Data'!P56,'8760 Data'!Q56,'8760 Data'!R56,'8760 Data'!S56,'8760 Data'!T56,'8760 Data'!U56)</f>
        <v>0</v>
      </c>
      <c r="I56" s="591" t="e">
        <f>H56/'Output Sheet'!$B$8</f>
        <v>#DIV/0!</v>
      </c>
      <c r="J56" s="596"/>
      <c r="K56" s="560"/>
      <c r="L56" s="560"/>
      <c r="M56" s="560"/>
      <c r="N56" s="560"/>
      <c r="O56" s="560"/>
      <c r="P56" s="560"/>
      <c r="Q56" s="560"/>
      <c r="R56" s="560"/>
      <c r="S56" s="560"/>
      <c r="T56" s="560"/>
      <c r="U56" s="560"/>
    </row>
    <row r="57" spans="1:21">
      <c r="A57" s="593">
        <f t="shared" si="0"/>
        <v>41277</v>
      </c>
      <c r="B57" s="594">
        <v>41277.33333645833</v>
      </c>
      <c r="C57" s="560">
        <f t="shared" si="1"/>
        <v>2013</v>
      </c>
      <c r="D57" s="560">
        <f t="shared" si="2"/>
        <v>1</v>
      </c>
      <c r="E57" s="560">
        <f t="shared" si="3"/>
        <v>3</v>
      </c>
      <c r="F57" s="560">
        <f t="shared" si="4"/>
        <v>8</v>
      </c>
      <c r="G57" s="595">
        <f t="shared" si="5"/>
        <v>5</v>
      </c>
      <c r="H57" s="590">
        <f>CHOOSE('Output Sheet'!$B$4,'8760 Data'!J57,'8760 Data'!K57,'8760 Data'!L57,'8760 Data'!M57,'8760 Data'!N57,'8760 Data'!O57,'8760 Data'!P57,'8760 Data'!Q57,'8760 Data'!R57,'8760 Data'!S57,'8760 Data'!T57,'8760 Data'!U57)</f>
        <v>0</v>
      </c>
      <c r="I57" s="591" t="e">
        <f>H57/'Output Sheet'!$B$8</f>
        <v>#DIV/0!</v>
      </c>
      <c r="J57" s="596"/>
      <c r="K57" s="560"/>
      <c r="L57" s="560"/>
      <c r="M57" s="560"/>
      <c r="N57" s="560"/>
      <c r="O57" s="560"/>
      <c r="P57" s="560"/>
      <c r="Q57" s="560"/>
      <c r="R57" s="560"/>
      <c r="S57" s="560"/>
      <c r="T57" s="560"/>
      <c r="U57" s="560"/>
    </row>
    <row r="58" spans="1:21">
      <c r="A58" s="593">
        <f t="shared" si="0"/>
        <v>41277</v>
      </c>
      <c r="B58" s="594">
        <v>41277.375003182868</v>
      </c>
      <c r="C58" s="560">
        <f t="shared" si="1"/>
        <v>2013</v>
      </c>
      <c r="D58" s="560">
        <f t="shared" si="2"/>
        <v>1</v>
      </c>
      <c r="E58" s="560">
        <f t="shared" si="3"/>
        <v>3</v>
      </c>
      <c r="F58" s="560">
        <f t="shared" si="4"/>
        <v>9</v>
      </c>
      <c r="G58" s="595">
        <f t="shared" si="5"/>
        <v>5</v>
      </c>
      <c r="H58" s="590">
        <f>CHOOSE('Output Sheet'!$B$4,'8760 Data'!J58,'8760 Data'!K58,'8760 Data'!L58,'8760 Data'!M58,'8760 Data'!N58,'8760 Data'!O58,'8760 Data'!P58,'8760 Data'!Q58,'8760 Data'!R58,'8760 Data'!S58,'8760 Data'!T58,'8760 Data'!U58)</f>
        <v>0</v>
      </c>
      <c r="I58" s="591" t="e">
        <f>H58/'Output Sheet'!$B$8</f>
        <v>#DIV/0!</v>
      </c>
      <c r="J58" s="596"/>
      <c r="K58" s="560"/>
      <c r="L58" s="560"/>
      <c r="M58" s="560"/>
      <c r="N58" s="560"/>
      <c r="O58" s="560"/>
      <c r="P58" s="560"/>
      <c r="Q58" s="560"/>
      <c r="R58" s="560"/>
      <c r="S58" s="560"/>
      <c r="T58" s="560"/>
      <c r="U58" s="560"/>
    </row>
    <row r="59" spans="1:21">
      <c r="A59" s="593">
        <f t="shared" si="0"/>
        <v>41277</v>
      </c>
      <c r="B59" s="594">
        <v>41277.416669907405</v>
      </c>
      <c r="C59" s="560">
        <f t="shared" si="1"/>
        <v>2013</v>
      </c>
      <c r="D59" s="560">
        <f t="shared" si="2"/>
        <v>1</v>
      </c>
      <c r="E59" s="560">
        <f t="shared" si="3"/>
        <v>3</v>
      </c>
      <c r="F59" s="560">
        <f t="shared" si="4"/>
        <v>10</v>
      </c>
      <c r="G59" s="595">
        <f t="shared" si="5"/>
        <v>5</v>
      </c>
      <c r="H59" s="590">
        <f>CHOOSE('Output Sheet'!$B$4,'8760 Data'!J59,'8760 Data'!K59,'8760 Data'!L59,'8760 Data'!M59,'8760 Data'!N59,'8760 Data'!O59,'8760 Data'!P59,'8760 Data'!Q59,'8760 Data'!R59,'8760 Data'!S59,'8760 Data'!T59,'8760 Data'!U59)</f>
        <v>0</v>
      </c>
      <c r="I59" s="591" t="e">
        <f>H59/'Output Sheet'!$B$8</f>
        <v>#DIV/0!</v>
      </c>
      <c r="J59" s="596"/>
      <c r="K59" s="560"/>
      <c r="L59" s="560"/>
      <c r="M59" s="560"/>
      <c r="N59" s="560"/>
      <c r="O59" s="560"/>
      <c r="P59" s="560"/>
      <c r="Q59" s="560"/>
      <c r="R59" s="560"/>
      <c r="S59" s="560"/>
      <c r="T59" s="560"/>
      <c r="U59" s="560"/>
    </row>
    <row r="60" spans="1:21">
      <c r="A60" s="593">
        <f t="shared" si="0"/>
        <v>41277</v>
      </c>
      <c r="B60" s="594">
        <v>41277.458336631942</v>
      </c>
      <c r="C60" s="560">
        <f t="shared" si="1"/>
        <v>2013</v>
      </c>
      <c r="D60" s="560">
        <f t="shared" si="2"/>
        <v>1</v>
      </c>
      <c r="E60" s="560">
        <f t="shared" si="3"/>
        <v>3</v>
      </c>
      <c r="F60" s="560">
        <f t="shared" si="4"/>
        <v>11</v>
      </c>
      <c r="G60" s="595">
        <f t="shared" si="5"/>
        <v>5</v>
      </c>
      <c r="H60" s="590">
        <f>CHOOSE('Output Sheet'!$B$4,'8760 Data'!J60,'8760 Data'!K60,'8760 Data'!L60,'8760 Data'!M60,'8760 Data'!N60,'8760 Data'!O60,'8760 Data'!P60,'8760 Data'!Q60,'8760 Data'!R60,'8760 Data'!S60,'8760 Data'!T60,'8760 Data'!U60)</f>
        <v>0</v>
      </c>
      <c r="I60" s="591" t="e">
        <f>H60/'Output Sheet'!$B$8</f>
        <v>#DIV/0!</v>
      </c>
      <c r="J60" s="596"/>
      <c r="K60" s="560"/>
      <c r="L60" s="560"/>
      <c r="M60" s="560"/>
      <c r="N60" s="560"/>
      <c r="O60" s="560"/>
      <c r="P60" s="560"/>
      <c r="Q60" s="560"/>
      <c r="R60" s="560"/>
      <c r="S60" s="560"/>
      <c r="T60" s="560"/>
      <c r="U60" s="560"/>
    </row>
    <row r="61" spans="1:21">
      <c r="A61" s="593">
        <f t="shared" si="0"/>
        <v>41277</v>
      </c>
      <c r="B61" s="594">
        <v>41277.500003356479</v>
      </c>
      <c r="C61" s="560">
        <f t="shared" si="1"/>
        <v>2013</v>
      </c>
      <c r="D61" s="560">
        <f t="shared" si="2"/>
        <v>1</v>
      </c>
      <c r="E61" s="560">
        <f t="shared" si="3"/>
        <v>3</v>
      </c>
      <c r="F61" s="560">
        <f t="shared" si="4"/>
        <v>12</v>
      </c>
      <c r="G61" s="595">
        <f t="shared" si="5"/>
        <v>5</v>
      </c>
      <c r="H61" s="590">
        <f>CHOOSE('Output Sheet'!$B$4,'8760 Data'!J61,'8760 Data'!K61,'8760 Data'!L61,'8760 Data'!M61,'8760 Data'!N61,'8760 Data'!O61,'8760 Data'!P61,'8760 Data'!Q61,'8760 Data'!R61,'8760 Data'!S61,'8760 Data'!T61,'8760 Data'!U61)</f>
        <v>0</v>
      </c>
      <c r="I61" s="591" t="e">
        <f>H61/'Output Sheet'!$B$8</f>
        <v>#DIV/0!</v>
      </c>
      <c r="J61" s="596"/>
      <c r="K61" s="560"/>
      <c r="L61" s="560"/>
      <c r="M61" s="560"/>
      <c r="N61" s="560"/>
      <c r="O61" s="560"/>
      <c r="P61" s="560"/>
      <c r="Q61" s="560"/>
      <c r="R61" s="560"/>
      <c r="S61" s="560"/>
      <c r="T61" s="560"/>
      <c r="U61" s="560"/>
    </row>
    <row r="62" spans="1:21">
      <c r="A62" s="593">
        <f t="shared" si="0"/>
        <v>41277</v>
      </c>
      <c r="B62" s="594">
        <v>41277.541670081016</v>
      </c>
      <c r="C62" s="560">
        <f t="shared" si="1"/>
        <v>2013</v>
      </c>
      <c r="D62" s="560">
        <f t="shared" si="2"/>
        <v>1</v>
      </c>
      <c r="E62" s="560">
        <f t="shared" si="3"/>
        <v>3</v>
      </c>
      <c r="F62" s="560">
        <f t="shared" si="4"/>
        <v>13</v>
      </c>
      <c r="G62" s="595">
        <f t="shared" si="5"/>
        <v>5</v>
      </c>
      <c r="H62" s="590">
        <f>CHOOSE('Output Sheet'!$B$4,'8760 Data'!J62,'8760 Data'!K62,'8760 Data'!L62,'8760 Data'!M62,'8760 Data'!N62,'8760 Data'!O62,'8760 Data'!P62,'8760 Data'!Q62,'8760 Data'!R62,'8760 Data'!S62,'8760 Data'!T62,'8760 Data'!U62)</f>
        <v>0</v>
      </c>
      <c r="I62" s="591" t="e">
        <f>H62/'Output Sheet'!$B$8</f>
        <v>#DIV/0!</v>
      </c>
      <c r="J62" s="596"/>
      <c r="K62" s="560"/>
      <c r="L62" s="560"/>
      <c r="M62" s="560"/>
      <c r="N62" s="560"/>
      <c r="O62" s="560"/>
      <c r="P62" s="560"/>
      <c r="Q62" s="560"/>
      <c r="R62" s="560"/>
      <c r="S62" s="560"/>
      <c r="T62" s="560"/>
      <c r="U62" s="560"/>
    </row>
    <row r="63" spans="1:21">
      <c r="A63" s="593">
        <f t="shared" si="0"/>
        <v>41277</v>
      </c>
      <c r="B63" s="594">
        <v>41277.583336805554</v>
      </c>
      <c r="C63" s="560">
        <f t="shared" si="1"/>
        <v>2013</v>
      </c>
      <c r="D63" s="560">
        <f t="shared" si="2"/>
        <v>1</v>
      </c>
      <c r="E63" s="560">
        <f t="shared" si="3"/>
        <v>3</v>
      </c>
      <c r="F63" s="560">
        <f t="shared" si="4"/>
        <v>14</v>
      </c>
      <c r="G63" s="595">
        <f t="shared" si="5"/>
        <v>5</v>
      </c>
      <c r="H63" s="590">
        <f>CHOOSE('Output Sheet'!$B$4,'8760 Data'!J63,'8760 Data'!K63,'8760 Data'!L63,'8760 Data'!M63,'8760 Data'!N63,'8760 Data'!O63,'8760 Data'!P63,'8760 Data'!Q63,'8760 Data'!R63,'8760 Data'!S63,'8760 Data'!T63,'8760 Data'!U63)</f>
        <v>0</v>
      </c>
      <c r="I63" s="591" t="e">
        <f>H63/'Output Sheet'!$B$8</f>
        <v>#DIV/0!</v>
      </c>
      <c r="J63" s="596"/>
      <c r="K63" s="560"/>
      <c r="L63" s="560"/>
      <c r="M63" s="560"/>
      <c r="N63" s="560"/>
      <c r="O63" s="560"/>
      <c r="P63" s="560"/>
      <c r="Q63" s="560"/>
      <c r="R63" s="560"/>
      <c r="S63" s="560"/>
      <c r="T63" s="560"/>
      <c r="U63" s="560"/>
    </row>
    <row r="64" spans="1:21">
      <c r="A64" s="593">
        <f t="shared" si="0"/>
        <v>41277</v>
      </c>
      <c r="B64" s="594">
        <v>41277.625003530091</v>
      </c>
      <c r="C64" s="560">
        <f t="shared" si="1"/>
        <v>2013</v>
      </c>
      <c r="D64" s="560">
        <f t="shared" si="2"/>
        <v>1</v>
      </c>
      <c r="E64" s="560">
        <f t="shared" si="3"/>
        <v>3</v>
      </c>
      <c r="F64" s="560">
        <f t="shared" si="4"/>
        <v>15</v>
      </c>
      <c r="G64" s="595">
        <f t="shared" si="5"/>
        <v>5</v>
      </c>
      <c r="H64" s="590">
        <f>CHOOSE('Output Sheet'!$B$4,'8760 Data'!J64,'8760 Data'!K64,'8760 Data'!L64,'8760 Data'!M64,'8760 Data'!N64,'8760 Data'!O64,'8760 Data'!P64,'8760 Data'!Q64,'8760 Data'!R64,'8760 Data'!S64,'8760 Data'!T64,'8760 Data'!U64)</f>
        <v>0</v>
      </c>
      <c r="I64" s="591" t="e">
        <f>H64/'Output Sheet'!$B$8</f>
        <v>#DIV/0!</v>
      </c>
      <c r="J64" s="596"/>
      <c r="K64" s="560"/>
      <c r="L64" s="560"/>
      <c r="M64" s="560"/>
      <c r="N64" s="560"/>
      <c r="O64" s="560"/>
      <c r="P64" s="560"/>
      <c r="Q64" s="560"/>
      <c r="R64" s="560"/>
      <c r="S64" s="560"/>
      <c r="T64" s="560"/>
      <c r="U64" s="560"/>
    </row>
    <row r="65" spans="1:21">
      <c r="A65" s="593">
        <f t="shared" si="0"/>
        <v>41277</v>
      </c>
      <c r="B65" s="594">
        <v>41277.666670254628</v>
      </c>
      <c r="C65" s="560">
        <f t="shared" si="1"/>
        <v>2013</v>
      </c>
      <c r="D65" s="560">
        <f t="shared" si="2"/>
        <v>1</v>
      </c>
      <c r="E65" s="560">
        <f t="shared" si="3"/>
        <v>3</v>
      </c>
      <c r="F65" s="560">
        <f t="shared" si="4"/>
        <v>16</v>
      </c>
      <c r="G65" s="595">
        <f t="shared" si="5"/>
        <v>5</v>
      </c>
      <c r="H65" s="590">
        <f>CHOOSE('Output Sheet'!$B$4,'8760 Data'!J65,'8760 Data'!K65,'8760 Data'!L65,'8760 Data'!M65,'8760 Data'!N65,'8760 Data'!O65,'8760 Data'!P65,'8760 Data'!Q65,'8760 Data'!R65,'8760 Data'!S65,'8760 Data'!T65,'8760 Data'!U65)</f>
        <v>0</v>
      </c>
      <c r="I65" s="591" t="e">
        <f>H65/'Output Sheet'!$B$8</f>
        <v>#DIV/0!</v>
      </c>
      <c r="J65" s="596"/>
      <c r="K65" s="560"/>
      <c r="L65" s="560"/>
      <c r="M65" s="560"/>
      <c r="N65" s="560"/>
      <c r="O65" s="560"/>
      <c r="P65" s="560"/>
      <c r="Q65" s="560"/>
      <c r="R65" s="560"/>
      <c r="S65" s="560"/>
      <c r="T65" s="560"/>
      <c r="U65" s="560"/>
    </row>
    <row r="66" spans="1:21">
      <c r="A66" s="593">
        <f t="shared" si="0"/>
        <v>41277</v>
      </c>
      <c r="B66" s="594">
        <v>41277.708336979165</v>
      </c>
      <c r="C66" s="560">
        <f t="shared" si="1"/>
        <v>2013</v>
      </c>
      <c r="D66" s="560">
        <f t="shared" si="2"/>
        <v>1</v>
      </c>
      <c r="E66" s="560">
        <f t="shared" si="3"/>
        <v>3</v>
      </c>
      <c r="F66" s="560">
        <f t="shared" si="4"/>
        <v>17</v>
      </c>
      <c r="G66" s="595">
        <f t="shared" si="5"/>
        <v>5</v>
      </c>
      <c r="H66" s="590">
        <f>CHOOSE('Output Sheet'!$B$4,'8760 Data'!J66,'8760 Data'!K66,'8760 Data'!L66,'8760 Data'!M66,'8760 Data'!N66,'8760 Data'!O66,'8760 Data'!P66,'8760 Data'!Q66,'8760 Data'!R66,'8760 Data'!S66,'8760 Data'!T66,'8760 Data'!U66)</f>
        <v>0</v>
      </c>
      <c r="I66" s="591" t="e">
        <f>H66/'Output Sheet'!$B$8</f>
        <v>#DIV/0!</v>
      </c>
      <c r="J66" s="596"/>
      <c r="K66" s="560"/>
      <c r="L66" s="560"/>
      <c r="M66" s="560"/>
      <c r="N66" s="560"/>
      <c r="O66" s="560"/>
      <c r="P66" s="560"/>
      <c r="Q66" s="560"/>
      <c r="R66" s="560"/>
      <c r="S66" s="560"/>
      <c r="T66" s="560"/>
      <c r="U66" s="560"/>
    </row>
    <row r="67" spans="1:21">
      <c r="A67" s="593">
        <f t="shared" ref="A67:A130" si="6">DATE(C67,D67,E67)</f>
        <v>41277</v>
      </c>
      <c r="B67" s="594">
        <v>41277.750003703703</v>
      </c>
      <c r="C67" s="560">
        <f t="shared" ref="C67:C130" si="7">YEAR(B67)</f>
        <v>2013</v>
      </c>
      <c r="D67" s="560">
        <f t="shared" ref="D67:D130" si="8">MONTH(B67)</f>
        <v>1</v>
      </c>
      <c r="E67" s="560">
        <f t="shared" ref="E67:E130" si="9">DAY(B67)</f>
        <v>3</v>
      </c>
      <c r="F67" s="560">
        <f t="shared" ref="F67:F130" si="10">IF(HOUR(B67)&lt;&gt;0,HOUR(B67),24)</f>
        <v>18</v>
      </c>
      <c r="G67" s="595">
        <f t="shared" ref="G67:G130" si="11">WEEKDAY(B67,1)</f>
        <v>5</v>
      </c>
      <c r="H67" s="590">
        <f>CHOOSE('Output Sheet'!$B$4,'8760 Data'!J67,'8760 Data'!K67,'8760 Data'!L67,'8760 Data'!M67,'8760 Data'!N67,'8760 Data'!O67,'8760 Data'!P67,'8760 Data'!Q67,'8760 Data'!R67,'8760 Data'!S67,'8760 Data'!T67,'8760 Data'!U67)</f>
        <v>0</v>
      </c>
      <c r="I67" s="591" t="e">
        <f>H67/'Output Sheet'!$B$8</f>
        <v>#DIV/0!</v>
      </c>
      <c r="J67" s="596"/>
      <c r="K67" s="560"/>
      <c r="L67" s="560"/>
      <c r="M67" s="560"/>
      <c r="N67" s="560"/>
      <c r="O67" s="560"/>
      <c r="P67" s="560"/>
      <c r="Q67" s="560"/>
      <c r="R67" s="560"/>
      <c r="S67" s="560"/>
      <c r="T67" s="560"/>
      <c r="U67" s="560"/>
    </row>
    <row r="68" spans="1:21">
      <c r="A68" s="593">
        <f t="shared" si="6"/>
        <v>41277</v>
      </c>
      <c r="B68" s="594">
        <v>41277.79167042824</v>
      </c>
      <c r="C68" s="560">
        <f t="shared" si="7"/>
        <v>2013</v>
      </c>
      <c r="D68" s="560">
        <f t="shared" si="8"/>
        <v>1</v>
      </c>
      <c r="E68" s="560">
        <f t="shared" si="9"/>
        <v>3</v>
      </c>
      <c r="F68" s="560">
        <f t="shared" si="10"/>
        <v>19</v>
      </c>
      <c r="G68" s="595">
        <f t="shared" si="11"/>
        <v>5</v>
      </c>
      <c r="H68" s="590">
        <f>CHOOSE('Output Sheet'!$B$4,'8760 Data'!J68,'8760 Data'!K68,'8760 Data'!L68,'8760 Data'!M68,'8760 Data'!N68,'8760 Data'!O68,'8760 Data'!P68,'8760 Data'!Q68,'8760 Data'!R68,'8760 Data'!S68,'8760 Data'!T68,'8760 Data'!U68)</f>
        <v>0</v>
      </c>
      <c r="I68" s="591" t="e">
        <f>H68/'Output Sheet'!$B$8</f>
        <v>#DIV/0!</v>
      </c>
      <c r="J68" s="596"/>
      <c r="K68" s="560"/>
      <c r="L68" s="560"/>
      <c r="M68" s="560"/>
      <c r="N68" s="560"/>
      <c r="O68" s="560"/>
      <c r="P68" s="560"/>
      <c r="Q68" s="560"/>
      <c r="R68" s="560"/>
      <c r="S68" s="560"/>
      <c r="T68" s="560"/>
      <c r="U68" s="560"/>
    </row>
    <row r="69" spans="1:21">
      <c r="A69" s="593">
        <f t="shared" si="6"/>
        <v>41277</v>
      </c>
      <c r="B69" s="594">
        <v>41277.833337152777</v>
      </c>
      <c r="C69" s="560">
        <f t="shared" si="7"/>
        <v>2013</v>
      </c>
      <c r="D69" s="560">
        <f t="shared" si="8"/>
        <v>1</v>
      </c>
      <c r="E69" s="560">
        <f t="shared" si="9"/>
        <v>3</v>
      </c>
      <c r="F69" s="560">
        <f t="shared" si="10"/>
        <v>20</v>
      </c>
      <c r="G69" s="595">
        <f t="shared" si="11"/>
        <v>5</v>
      </c>
      <c r="H69" s="590">
        <f>CHOOSE('Output Sheet'!$B$4,'8760 Data'!J69,'8760 Data'!K69,'8760 Data'!L69,'8760 Data'!M69,'8760 Data'!N69,'8760 Data'!O69,'8760 Data'!P69,'8760 Data'!Q69,'8760 Data'!R69,'8760 Data'!S69,'8760 Data'!T69,'8760 Data'!U69)</f>
        <v>0</v>
      </c>
      <c r="I69" s="591" t="e">
        <f>H69/'Output Sheet'!$B$8</f>
        <v>#DIV/0!</v>
      </c>
      <c r="J69" s="596"/>
      <c r="K69" s="560"/>
      <c r="L69" s="560"/>
      <c r="M69" s="560"/>
      <c r="N69" s="560"/>
      <c r="O69" s="560"/>
      <c r="P69" s="560"/>
      <c r="Q69" s="560"/>
      <c r="R69" s="560"/>
      <c r="S69" s="560"/>
      <c r="T69" s="560"/>
      <c r="U69" s="560"/>
    </row>
    <row r="70" spans="1:21">
      <c r="A70" s="593">
        <f t="shared" si="6"/>
        <v>41277</v>
      </c>
      <c r="B70" s="594">
        <v>41277.875003877314</v>
      </c>
      <c r="C70" s="560">
        <f t="shared" si="7"/>
        <v>2013</v>
      </c>
      <c r="D70" s="560">
        <f t="shared" si="8"/>
        <v>1</v>
      </c>
      <c r="E70" s="560">
        <f t="shared" si="9"/>
        <v>3</v>
      </c>
      <c r="F70" s="560">
        <f t="shared" si="10"/>
        <v>21</v>
      </c>
      <c r="G70" s="595">
        <f t="shared" si="11"/>
        <v>5</v>
      </c>
      <c r="H70" s="590">
        <f>CHOOSE('Output Sheet'!$B$4,'8760 Data'!J70,'8760 Data'!K70,'8760 Data'!L70,'8760 Data'!M70,'8760 Data'!N70,'8760 Data'!O70,'8760 Data'!P70,'8760 Data'!Q70,'8760 Data'!R70,'8760 Data'!S70,'8760 Data'!T70,'8760 Data'!U70)</f>
        <v>0</v>
      </c>
      <c r="I70" s="591" t="e">
        <f>H70/'Output Sheet'!$B$8</f>
        <v>#DIV/0!</v>
      </c>
      <c r="J70" s="596"/>
      <c r="K70" s="560"/>
      <c r="L70" s="560"/>
      <c r="M70" s="560"/>
      <c r="N70" s="560"/>
      <c r="O70" s="560"/>
      <c r="P70" s="560"/>
      <c r="Q70" s="560"/>
      <c r="R70" s="560"/>
      <c r="S70" s="560"/>
      <c r="T70" s="560"/>
      <c r="U70" s="560"/>
    </row>
    <row r="71" spans="1:21">
      <c r="A71" s="593">
        <f t="shared" si="6"/>
        <v>41277</v>
      </c>
      <c r="B71" s="594">
        <v>41277.916670601851</v>
      </c>
      <c r="C71" s="560">
        <f t="shared" si="7"/>
        <v>2013</v>
      </c>
      <c r="D71" s="560">
        <f t="shared" si="8"/>
        <v>1</v>
      </c>
      <c r="E71" s="560">
        <f t="shared" si="9"/>
        <v>3</v>
      </c>
      <c r="F71" s="560">
        <f t="shared" si="10"/>
        <v>22</v>
      </c>
      <c r="G71" s="595">
        <f t="shared" si="11"/>
        <v>5</v>
      </c>
      <c r="H71" s="590">
        <f>CHOOSE('Output Sheet'!$B$4,'8760 Data'!J71,'8760 Data'!K71,'8760 Data'!L71,'8760 Data'!M71,'8760 Data'!N71,'8760 Data'!O71,'8760 Data'!P71,'8760 Data'!Q71,'8760 Data'!R71,'8760 Data'!S71,'8760 Data'!T71,'8760 Data'!U71)</f>
        <v>0</v>
      </c>
      <c r="I71" s="591" t="e">
        <f>H71/'Output Sheet'!$B$8</f>
        <v>#DIV/0!</v>
      </c>
      <c r="J71" s="596"/>
      <c r="K71" s="560"/>
      <c r="L71" s="560"/>
      <c r="M71" s="560"/>
      <c r="N71" s="560"/>
      <c r="O71" s="560"/>
      <c r="P71" s="560"/>
      <c r="Q71" s="560"/>
      <c r="R71" s="560"/>
      <c r="S71" s="560"/>
      <c r="T71" s="560"/>
      <c r="U71" s="560"/>
    </row>
    <row r="72" spans="1:21">
      <c r="A72" s="593">
        <f t="shared" si="6"/>
        <v>41277</v>
      </c>
      <c r="B72" s="594">
        <v>41277.958337326389</v>
      </c>
      <c r="C72" s="560">
        <f t="shared" si="7"/>
        <v>2013</v>
      </c>
      <c r="D72" s="560">
        <f t="shared" si="8"/>
        <v>1</v>
      </c>
      <c r="E72" s="560">
        <f t="shared" si="9"/>
        <v>3</v>
      </c>
      <c r="F72" s="560">
        <f t="shared" si="10"/>
        <v>23</v>
      </c>
      <c r="G72" s="595">
        <f t="shared" si="11"/>
        <v>5</v>
      </c>
      <c r="H72" s="590">
        <f>CHOOSE('Output Sheet'!$B$4,'8760 Data'!J72,'8760 Data'!K72,'8760 Data'!L72,'8760 Data'!M72,'8760 Data'!N72,'8760 Data'!O72,'8760 Data'!P72,'8760 Data'!Q72,'8760 Data'!R72,'8760 Data'!S72,'8760 Data'!T72,'8760 Data'!U72)</f>
        <v>0</v>
      </c>
      <c r="I72" s="591" t="e">
        <f>H72/'Output Sheet'!$B$8</f>
        <v>#DIV/0!</v>
      </c>
      <c r="J72" s="596"/>
      <c r="K72" s="560"/>
      <c r="L72" s="560"/>
      <c r="M72" s="560"/>
      <c r="N72" s="560"/>
      <c r="O72" s="560"/>
      <c r="P72" s="560"/>
      <c r="Q72" s="560"/>
      <c r="R72" s="560"/>
      <c r="S72" s="560"/>
      <c r="T72" s="560"/>
      <c r="U72" s="560"/>
    </row>
    <row r="73" spans="1:21">
      <c r="A73" s="593">
        <f t="shared" si="6"/>
        <v>41278</v>
      </c>
      <c r="B73" s="594">
        <v>41278.000004050926</v>
      </c>
      <c r="C73" s="560">
        <f t="shared" si="7"/>
        <v>2013</v>
      </c>
      <c r="D73" s="560">
        <f t="shared" si="8"/>
        <v>1</v>
      </c>
      <c r="E73" s="560">
        <f t="shared" si="9"/>
        <v>4</v>
      </c>
      <c r="F73" s="560">
        <f t="shared" si="10"/>
        <v>24</v>
      </c>
      <c r="G73" s="595">
        <f t="shared" si="11"/>
        <v>6</v>
      </c>
      <c r="H73" s="590">
        <f>CHOOSE('Output Sheet'!$B$4,'8760 Data'!J73,'8760 Data'!K73,'8760 Data'!L73,'8760 Data'!M73,'8760 Data'!N73,'8760 Data'!O73,'8760 Data'!P73,'8760 Data'!Q73,'8760 Data'!R73,'8760 Data'!S73,'8760 Data'!T73,'8760 Data'!U73)</f>
        <v>0</v>
      </c>
      <c r="I73" s="591" t="e">
        <f>H73/'Output Sheet'!$B$8</f>
        <v>#DIV/0!</v>
      </c>
      <c r="J73" s="596"/>
      <c r="K73" s="560"/>
      <c r="L73" s="560"/>
      <c r="M73" s="560"/>
      <c r="N73" s="560"/>
      <c r="O73" s="560"/>
      <c r="P73" s="560"/>
      <c r="Q73" s="560"/>
      <c r="R73" s="560"/>
      <c r="S73" s="560"/>
      <c r="T73" s="560"/>
      <c r="U73" s="560"/>
    </row>
    <row r="74" spans="1:21">
      <c r="A74" s="593">
        <f t="shared" si="6"/>
        <v>41278</v>
      </c>
      <c r="B74" s="594">
        <v>41278.041670775463</v>
      </c>
      <c r="C74" s="560">
        <f t="shared" si="7"/>
        <v>2013</v>
      </c>
      <c r="D74" s="560">
        <f t="shared" si="8"/>
        <v>1</v>
      </c>
      <c r="E74" s="560">
        <f t="shared" si="9"/>
        <v>4</v>
      </c>
      <c r="F74" s="560">
        <f t="shared" si="10"/>
        <v>1</v>
      </c>
      <c r="G74" s="595">
        <f t="shared" si="11"/>
        <v>6</v>
      </c>
      <c r="H74" s="590">
        <f>CHOOSE('Output Sheet'!$B$4,'8760 Data'!J74,'8760 Data'!K74,'8760 Data'!L74,'8760 Data'!M74,'8760 Data'!N74,'8760 Data'!O74,'8760 Data'!P74,'8760 Data'!Q74,'8760 Data'!R74,'8760 Data'!S74,'8760 Data'!T74,'8760 Data'!U74)</f>
        <v>0</v>
      </c>
      <c r="I74" s="591" t="e">
        <f>H74/'Output Sheet'!$B$8</f>
        <v>#DIV/0!</v>
      </c>
      <c r="J74" s="596"/>
      <c r="K74" s="560"/>
      <c r="L74" s="560"/>
      <c r="M74" s="560"/>
      <c r="N74" s="560"/>
      <c r="O74" s="560"/>
      <c r="P74" s="560"/>
      <c r="Q74" s="560"/>
      <c r="R74" s="560"/>
      <c r="S74" s="560"/>
      <c r="T74" s="560"/>
      <c r="U74" s="560"/>
    </row>
    <row r="75" spans="1:21">
      <c r="A75" s="593">
        <f t="shared" si="6"/>
        <v>41278</v>
      </c>
      <c r="B75" s="594">
        <v>41278.0833375</v>
      </c>
      <c r="C75" s="560">
        <f t="shared" si="7"/>
        <v>2013</v>
      </c>
      <c r="D75" s="560">
        <f t="shared" si="8"/>
        <v>1</v>
      </c>
      <c r="E75" s="560">
        <f t="shared" si="9"/>
        <v>4</v>
      </c>
      <c r="F75" s="560">
        <f t="shared" si="10"/>
        <v>2</v>
      </c>
      <c r="G75" s="595">
        <f t="shared" si="11"/>
        <v>6</v>
      </c>
      <c r="H75" s="590">
        <f>CHOOSE('Output Sheet'!$B$4,'8760 Data'!J75,'8760 Data'!K75,'8760 Data'!L75,'8760 Data'!M75,'8760 Data'!N75,'8760 Data'!O75,'8760 Data'!P75,'8760 Data'!Q75,'8760 Data'!R75,'8760 Data'!S75,'8760 Data'!T75,'8760 Data'!U75)</f>
        <v>0</v>
      </c>
      <c r="I75" s="591" t="e">
        <f>H75/'Output Sheet'!$B$8</f>
        <v>#DIV/0!</v>
      </c>
      <c r="J75" s="596"/>
      <c r="K75" s="560"/>
      <c r="L75" s="560"/>
      <c r="M75" s="560"/>
      <c r="N75" s="560"/>
      <c r="O75" s="560"/>
      <c r="P75" s="560"/>
      <c r="Q75" s="560"/>
      <c r="R75" s="560"/>
      <c r="S75" s="560"/>
      <c r="T75" s="560"/>
      <c r="U75" s="560"/>
    </row>
    <row r="76" spans="1:21">
      <c r="A76" s="593">
        <f t="shared" si="6"/>
        <v>41278</v>
      </c>
      <c r="B76" s="594">
        <v>41278.125004224537</v>
      </c>
      <c r="C76" s="560">
        <f t="shared" si="7"/>
        <v>2013</v>
      </c>
      <c r="D76" s="560">
        <f t="shared" si="8"/>
        <v>1</v>
      </c>
      <c r="E76" s="560">
        <f t="shared" si="9"/>
        <v>4</v>
      </c>
      <c r="F76" s="560">
        <f t="shared" si="10"/>
        <v>3</v>
      </c>
      <c r="G76" s="595">
        <f t="shared" si="11"/>
        <v>6</v>
      </c>
      <c r="H76" s="590">
        <f>CHOOSE('Output Sheet'!$B$4,'8760 Data'!J76,'8760 Data'!K76,'8760 Data'!L76,'8760 Data'!M76,'8760 Data'!N76,'8760 Data'!O76,'8760 Data'!P76,'8760 Data'!Q76,'8760 Data'!R76,'8760 Data'!S76,'8760 Data'!T76,'8760 Data'!U76)</f>
        <v>0</v>
      </c>
      <c r="I76" s="591" t="e">
        <f>H76/'Output Sheet'!$B$8</f>
        <v>#DIV/0!</v>
      </c>
      <c r="J76" s="596"/>
      <c r="K76" s="560"/>
      <c r="L76" s="560"/>
      <c r="M76" s="560"/>
      <c r="N76" s="560"/>
      <c r="O76" s="560"/>
      <c r="P76" s="560"/>
      <c r="Q76" s="560"/>
      <c r="R76" s="560"/>
      <c r="S76" s="560"/>
      <c r="T76" s="560"/>
      <c r="U76" s="560"/>
    </row>
    <row r="77" spans="1:21">
      <c r="A77" s="593">
        <f t="shared" si="6"/>
        <v>41278</v>
      </c>
      <c r="B77" s="594">
        <v>41278.166670949075</v>
      </c>
      <c r="C77" s="560">
        <f t="shared" si="7"/>
        <v>2013</v>
      </c>
      <c r="D77" s="560">
        <f t="shared" si="8"/>
        <v>1</v>
      </c>
      <c r="E77" s="560">
        <f t="shared" si="9"/>
        <v>4</v>
      </c>
      <c r="F77" s="560">
        <f t="shared" si="10"/>
        <v>4</v>
      </c>
      <c r="G77" s="595">
        <f t="shared" si="11"/>
        <v>6</v>
      </c>
      <c r="H77" s="590">
        <f>CHOOSE('Output Sheet'!$B$4,'8760 Data'!J77,'8760 Data'!K77,'8760 Data'!L77,'8760 Data'!M77,'8760 Data'!N77,'8760 Data'!O77,'8760 Data'!P77,'8760 Data'!Q77,'8760 Data'!R77,'8760 Data'!S77,'8760 Data'!T77,'8760 Data'!U77)</f>
        <v>0</v>
      </c>
      <c r="I77" s="591" t="e">
        <f>H77/'Output Sheet'!$B$8</f>
        <v>#DIV/0!</v>
      </c>
      <c r="J77" s="596"/>
      <c r="K77" s="560"/>
      <c r="L77" s="560"/>
      <c r="M77" s="560"/>
      <c r="N77" s="560"/>
      <c r="O77" s="560"/>
      <c r="P77" s="560"/>
      <c r="Q77" s="560"/>
      <c r="R77" s="560"/>
      <c r="S77" s="560"/>
      <c r="T77" s="560"/>
      <c r="U77" s="560"/>
    </row>
    <row r="78" spans="1:21">
      <c r="A78" s="593">
        <f t="shared" si="6"/>
        <v>41278</v>
      </c>
      <c r="B78" s="594">
        <v>41278.208337673612</v>
      </c>
      <c r="C78" s="560">
        <f t="shared" si="7"/>
        <v>2013</v>
      </c>
      <c r="D78" s="560">
        <f t="shared" si="8"/>
        <v>1</v>
      </c>
      <c r="E78" s="560">
        <f t="shared" si="9"/>
        <v>4</v>
      </c>
      <c r="F78" s="560">
        <f t="shared" si="10"/>
        <v>5</v>
      </c>
      <c r="G78" s="595">
        <f t="shared" si="11"/>
        <v>6</v>
      </c>
      <c r="H78" s="590">
        <f>CHOOSE('Output Sheet'!$B$4,'8760 Data'!J78,'8760 Data'!K78,'8760 Data'!L78,'8760 Data'!M78,'8760 Data'!N78,'8760 Data'!O78,'8760 Data'!P78,'8760 Data'!Q78,'8760 Data'!R78,'8760 Data'!S78,'8760 Data'!T78,'8760 Data'!U78)</f>
        <v>0</v>
      </c>
      <c r="I78" s="591" t="e">
        <f>H78/'Output Sheet'!$B$8</f>
        <v>#DIV/0!</v>
      </c>
      <c r="J78" s="596"/>
      <c r="K78" s="560"/>
      <c r="L78" s="560"/>
      <c r="M78" s="560"/>
      <c r="N78" s="560"/>
      <c r="O78" s="560"/>
      <c r="P78" s="560"/>
      <c r="Q78" s="560"/>
      <c r="R78" s="560"/>
      <c r="S78" s="560"/>
      <c r="T78" s="560"/>
      <c r="U78" s="560"/>
    </row>
    <row r="79" spans="1:21">
      <c r="A79" s="593">
        <f t="shared" si="6"/>
        <v>41278</v>
      </c>
      <c r="B79" s="594">
        <v>41278.250004398149</v>
      </c>
      <c r="C79" s="560">
        <f t="shared" si="7"/>
        <v>2013</v>
      </c>
      <c r="D79" s="560">
        <f t="shared" si="8"/>
        <v>1</v>
      </c>
      <c r="E79" s="560">
        <f t="shared" si="9"/>
        <v>4</v>
      </c>
      <c r="F79" s="560">
        <f t="shared" si="10"/>
        <v>6</v>
      </c>
      <c r="G79" s="595">
        <f t="shared" si="11"/>
        <v>6</v>
      </c>
      <c r="H79" s="590">
        <f>CHOOSE('Output Sheet'!$B$4,'8760 Data'!J79,'8760 Data'!K79,'8760 Data'!L79,'8760 Data'!M79,'8760 Data'!N79,'8760 Data'!O79,'8760 Data'!P79,'8760 Data'!Q79,'8760 Data'!R79,'8760 Data'!S79,'8760 Data'!T79,'8760 Data'!U79)</f>
        <v>0</v>
      </c>
      <c r="I79" s="591" t="e">
        <f>H79/'Output Sheet'!$B$8</f>
        <v>#DIV/0!</v>
      </c>
      <c r="J79" s="596"/>
      <c r="K79" s="560"/>
      <c r="L79" s="560"/>
      <c r="M79" s="560"/>
      <c r="N79" s="560"/>
      <c r="O79" s="560"/>
      <c r="P79" s="560"/>
      <c r="Q79" s="560"/>
      <c r="R79" s="560"/>
      <c r="S79" s="560"/>
      <c r="T79" s="560"/>
      <c r="U79" s="560"/>
    </row>
    <row r="80" spans="1:21">
      <c r="A80" s="593">
        <f t="shared" si="6"/>
        <v>41278</v>
      </c>
      <c r="B80" s="594">
        <v>41278.291671122686</v>
      </c>
      <c r="C80" s="560">
        <f t="shared" si="7"/>
        <v>2013</v>
      </c>
      <c r="D80" s="560">
        <f t="shared" si="8"/>
        <v>1</v>
      </c>
      <c r="E80" s="560">
        <f t="shared" si="9"/>
        <v>4</v>
      </c>
      <c r="F80" s="560">
        <f t="shared" si="10"/>
        <v>7</v>
      </c>
      <c r="G80" s="595">
        <f t="shared" si="11"/>
        <v>6</v>
      </c>
      <c r="H80" s="590">
        <f>CHOOSE('Output Sheet'!$B$4,'8760 Data'!J80,'8760 Data'!K80,'8760 Data'!L80,'8760 Data'!M80,'8760 Data'!N80,'8760 Data'!O80,'8760 Data'!P80,'8760 Data'!Q80,'8760 Data'!R80,'8760 Data'!S80,'8760 Data'!T80,'8760 Data'!U80)</f>
        <v>0</v>
      </c>
      <c r="I80" s="591" t="e">
        <f>H80/'Output Sheet'!$B$8</f>
        <v>#DIV/0!</v>
      </c>
      <c r="J80" s="596"/>
      <c r="K80" s="560"/>
      <c r="L80" s="560"/>
      <c r="M80" s="560"/>
      <c r="N80" s="560"/>
      <c r="O80" s="560"/>
      <c r="P80" s="560"/>
      <c r="Q80" s="560"/>
      <c r="R80" s="560"/>
      <c r="S80" s="560"/>
      <c r="T80" s="560"/>
      <c r="U80" s="560"/>
    </row>
    <row r="81" spans="1:21">
      <c r="A81" s="593">
        <f t="shared" si="6"/>
        <v>41278</v>
      </c>
      <c r="B81" s="594">
        <v>41278.333337847223</v>
      </c>
      <c r="C81" s="560">
        <f t="shared" si="7"/>
        <v>2013</v>
      </c>
      <c r="D81" s="560">
        <f t="shared" si="8"/>
        <v>1</v>
      </c>
      <c r="E81" s="560">
        <f t="shared" si="9"/>
        <v>4</v>
      </c>
      <c r="F81" s="560">
        <f t="shared" si="10"/>
        <v>8</v>
      </c>
      <c r="G81" s="595">
        <f t="shared" si="11"/>
        <v>6</v>
      </c>
      <c r="H81" s="590">
        <f>CHOOSE('Output Sheet'!$B$4,'8760 Data'!J81,'8760 Data'!K81,'8760 Data'!L81,'8760 Data'!M81,'8760 Data'!N81,'8760 Data'!O81,'8760 Data'!P81,'8760 Data'!Q81,'8760 Data'!R81,'8760 Data'!S81,'8760 Data'!T81,'8760 Data'!U81)</f>
        <v>0</v>
      </c>
      <c r="I81" s="591" t="e">
        <f>H81/'Output Sheet'!$B$8</f>
        <v>#DIV/0!</v>
      </c>
      <c r="J81" s="596"/>
      <c r="K81" s="560"/>
      <c r="L81" s="560"/>
      <c r="M81" s="560"/>
      <c r="N81" s="560"/>
      <c r="O81" s="560"/>
      <c r="P81" s="560"/>
      <c r="Q81" s="560"/>
      <c r="R81" s="560"/>
      <c r="S81" s="560"/>
      <c r="T81" s="560"/>
      <c r="U81" s="560"/>
    </row>
    <row r="82" spans="1:21">
      <c r="A82" s="593">
        <f t="shared" si="6"/>
        <v>41278</v>
      </c>
      <c r="B82" s="594">
        <v>41278.375004571761</v>
      </c>
      <c r="C82" s="560">
        <f t="shared" si="7"/>
        <v>2013</v>
      </c>
      <c r="D82" s="560">
        <f t="shared" si="8"/>
        <v>1</v>
      </c>
      <c r="E82" s="560">
        <f t="shared" si="9"/>
        <v>4</v>
      </c>
      <c r="F82" s="560">
        <f t="shared" si="10"/>
        <v>9</v>
      </c>
      <c r="G82" s="595">
        <f t="shared" si="11"/>
        <v>6</v>
      </c>
      <c r="H82" s="590">
        <f>CHOOSE('Output Sheet'!$B$4,'8760 Data'!J82,'8760 Data'!K82,'8760 Data'!L82,'8760 Data'!M82,'8760 Data'!N82,'8760 Data'!O82,'8760 Data'!P82,'8760 Data'!Q82,'8760 Data'!R82,'8760 Data'!S82,'8760 Data'!T82,'8760 Data'!U82)</f>
        <v>0</v>
      </c>
      <c r="I82" s="591" t="e">
        <f>H82/'Output Sheet'!$B$8</f>
        <v>#DIV/0!</v>
      </c>
      <c r="J82" s="596"/>
      <c r="K82" s="560"/>
      <c r="L82" s="560"/>
      <c r="M82" s="560"/>
      <c r="N82" s="560"/>
      <c r="O82" s="560"/>
      <c r="P82" s="560"/>
      <c r="Q82" s="560"/>
      <c r="R82" s="560"/>
      <c r="S82" s="560"/>
      <c r="T82" s="560"/>
      <c r="U82" s="560"/>
    </row>
    <row r="83" spans="1:21">
      <c r="A83" s="593">
        <f t="shared" si="6"/>
        <v>41278</v>
      </c>
      <c r="B83" s="594">
        <v>41278.416671296298</v>
      </c>
      <c r="C83" s="560">
        <f t="shared" si="7"/>
        <v>2013</v>
      </c>
      <c r="D83" s="560">
        <f t="shared" si="8"/>
        <v>1</v>
      </c>
      <c r="E83" s="560">
        <f t="shared" si="9"/>
        <v>4</v>
      </c>
      <c r="F83" s="560">
        <f t="shared" si="10"/>
        <v>10</v>
      </c>
      <c r="G83" s="595">
        <f t="shared" si="11"/>
        <v>6</v>
      </c>
      <c r="H83" s="590">
        <f>CHOOSE('Output Sheet'!$B$4,'8760 Data'!J83,'8760 Data'!K83,'8760 Data'!L83,'8760 Data'!M83,'8760 Data'!N83,'8760 Data'!O83,'8760 Data'!P83,'8760 Data'!Q83,'8760 Data'!R83,'8760 Data'!S83,'8760 Data'!T83,'8760 Data'!U83)</f>
        <v>0</v>
      </c>
      <c r="I83" s="591" t="e">
        <f>H83/'Output Sheet'!$B$8</f>
        <v>#DIV/0!</v>
      </c>
      <c r="J83" s="596"/>
      <c r="K83" s="560"/>
      <c r="L83" s="560"/>
      <c r="M83" s="560"/>
      <c r="N83" s="560"/>
      <c r="O83" s="560"/>
      <c r="P83" s="560"/>
      <c r="Q83" s="560"/>
      <c r="R83" s="560"/>
      <c r="S83" s="560"/>
      <c r="T83" s="560"/>
      <c r="U83" s="560"/>
    </row>
    <row r="84" spans="1:21">
      <c r="A84" s="593">
        <f t="shared" si="6"/>
        <v>41278</v>
      </c>
      <c r="B84" s="594">
        <v>41278.458338020835</v>
      </c>
      <c r="C84" s="560">
        <f t="shared" si="7"/>
        <v>2013</v>
      </c>
      <c r="D84" s="560">
        <f t="shared" si="8"/>
        <v>1</v>
      </c>
      <c r="E84" s="560">
        <f t="shared" si="9"/>
        <v>4</v>
      </c>
      <c r="F84" s="560">
        <f t="shared" si="10"/>
        <v>11</v>
      </c>
      <c r="G84" s="595">
        <f t="shared" si="11"/>
        <v>6</v>
      </c>
      <c r="H84" s="590">
        <f>CHOOSE('Output Sheet'!$B$4,'8760 Data'!J84,'8760 Data'!K84,'8760 Data'!L84,'8760 Data'!M84,'8760 Data'!N84,'8760 Data'!O84,'8760 Data'!P84,'8760 Data'!Q84,'8760 Data'!R84,'8760 Data'!S84,'8760 Data'!T84,'8760 Data'!U84)</f>
        <v>0</v>
      </c>
      <c r="I84" s="591" t="e">
        <f>H84/'Output Sheet'!$B$8</f>
        <v>#DIV/0!</v>
      </c>
      <c r="J84" s="596"/>
      <c r="K84" s="560"/>
      <c r="L84" s="560"/>
      <c r="M84" s="560"/>
      <c r="N84" s="560"/>
      <c r="O84" s="560"/>
      <c r="P84" s="560"/>
      <c r="Q84" s="560"/>
      <c r="R84" s="560"/>
      <c r="S84" s="560"/>
      <c r="T84" s="560"/>
      <c r="U84" s="560"/>
    </row>
    <row r="85" spans="1:21">
      <c r="A85" s="593">
        <f t="shared" si="6"/>
        <v>41278</v>
      </c>
      <c r="B85" s="594">
        <v>41278.500004745372</v>
      </c>
      <c r="C85" s="560">
        <f t="shared" si="7"/>
        <v>2013</v>
      </c>
      <c r="D85" s="560">
        <f t="shared" si="8"/>
        <v>1</v>
      </c>
      <c r="E85" s="560">
        <f t="shared" si="9"/>
        <v>4</v>
      </c>
      <c r="F85" s="560">
        <f t="shared" si="10"/>
        <v>12</v>
      </c>
      <c r="G85" s="595">
        <f t="shared" si="11"/>
        <v>6</v>
      </c>
      <c r="H85" s="590">
        <f>CHOOSE('Output Sheet'!$B$4,'8760 Data'!J85,'8760 Data'!K85,'8760 Data'!L85,'8760 Data'!M85,'8760 Data'!N85,'8760 Data'!O85,'8760 Data'!P85,'8760 Data'!Q85,'8760 Data'!R85,'8760 Data'!S85,'8760 Data'!T85,'8760 Data'!U85)</f>
        <v>0</v>
      </c>
      <c r="I85" s="591" t="e">
        <f>H85/'Output Sheet'!$B$8</f>
        <v>#DIV/0!</v>
      </c>
      <c r="J85" s="596"/>
      <c r="K85" s="560"/>
      <c r="L85" s="560"/>
      <c r="M85" s="560"/>
      <c r="N85" s="560"/>
      <c r="O85" s="560"/>
      <c r="P85" s="560"/>
      <c r="Q85" s="560"/>
      <c r="R85" s="560"/>
      <c r="S85" s="560"/>
      <c r="T85" s="560"/>
      <c r="U85" s="560"/>
    </row>
    <row r="86" spans="1:21">
      <c r="A86" s="593">
        <f t="shared" si="6"/>
        <v>41278</v>
      </c>
      <c r="B86" s="594">
        <v>41278.541671469909</v>
      </c>
      <c r="C86" s="560">
        <f t="shared" si="7"/>
        <v>2013</v>
      </c>
      <c r="D86" s="560">
        <f t="shared" si="8"/>
        <v>1</v>
      </c>
      <c r="E86" s="560">
        <f t="shared" si="9"/>
        <v>4</v>
      </c>
      <c r="F86" s="560">
        <f t="shared" si="10"/>
        <v>13</v>
      </c>
      <c r="G86" s="595">
        <f t="shared" si="11"/>
        <v>6</v>
      </c>
      <c r="H86" s="590">
        <f>CHOOSE('Output Sheet'!$B$4,'8760 Data'!J86,'8760 Data'!K86,'8760 Data'!L86,'8760 Data'!M86,'8760 Data'!N86,'8760 Data'!O86,'8760 Data'!P86,'8760 Data'!Q86,'8760 Data'!R86,'8760 Data'!S86,'8760 Data'!T86,'8760 Data'!U86)</f>
        <v>0</v>
      </c>
      <c r="I86" s="591" t="e">
        <f>H86/'Output Sheet'!$B$8</f>
        <v>#DIV/0!</v>
      </c>
      <c r="J86" s="596"/>
      <c r="K86" s="560"/>
      <c r="L86" s="560"/>
      <c r="M86" s="560"/>
      <c r="N86" s="560"/>
      <c r="O86" s="560"/>
      <c r="P86" s="560"/>
      <c r="Q86" s="560"/>
      <c r="R86" s="560"/>
      <c r="S86" s="560"/>
      <c r="T86" s="560"/>
      <c r="U86" s="560"/>
    </row>
    <row r="87" spans="1:21">
      <c r="A87" s="593">
        <f t="shared" si="6"/>
        <v>41278</v>
      </c>
      <c r="B87" s="594">
        <v>41278.583338194447</v>
      </c>
      <c r="C87" s="560">
        <f t="shared" si="7"/>
        <v>2013</v>
      </c>
      <c r="D87" s="560">
        <f t="shared" si="8"/>
        <v>1</v>
      </c>
      <c r="E87" s="560">
        <f t="shared" si="9"/>
        <v>4</v>
      </c>
      <c r="F87" s="560">
        <f t="shared" si="10"/>
        <v>14</v>
      </c>
      <c r="G87" s="595">
        <f t="shared" si="11"/>
        <v>6</v>
      </c>
      <c r="H87" s="590">
        <f>CHOOSE('Output Sheet'!$B$4,'8760 Data'!J87,'8760 Data'!K87,'8760 Data'!L87,'8760 Data'!M87,'8760 Data'!N87,'8760 Data'!O87,'8760 Data'!P87,'8760 Data'!Q87,'8760 Data'!R87,'8760 Data'!S87,'8760 Data'!T87,'8760 Data'!U87)</f>
        <v>0</v>
      </c>
      <c r="I87" s="591" t="e">
        <f>H87/'Output Sheet'!$B$8</f>
        <v>#DIV/0!</v>
      </c>
      <c r="J87" s="596"/>
      <c r="K87" s="560"/>
      <c r="L87" s="560"/>
      <c r="M87" s="560"/>
      <c r="N87" s="560"/>
      <c r="O87" s="560"/>
      <c r="P87" s="560"/>
      <c r="Q87" s="560"/>
      <c r="R87" s="560"/>
      <c r="S87" s="560"/>
      <c r="T87" s="560"/>
      <c r="U87" s="560"/>
    </row>
    <row r="88" spans="1:21">
      <c r="A88" s="593">
        <f t="shared" si="6"/>
        <v>41278</v>
      </c>
      <c r="B88" s="594">
        <v>41278.625004918984</v>
      </c>
      <c r="C88" s="560">
        <f t="shared" si="7"/>
        <v>2013</v>
      </c>
      <c r="D88" s="560">
        <f t="shared" si="8"/>
        <v>1</v>
      </c>
      <c r="E88" s="560">
        <f t="shared" si="9"/>
        <v>4</v>
      </c>
      <c r="F88" s="560">
        <f t="shared" si="10"/>
        <v>15</v>
      </c>
      <c r="G88" s="595">
        <f t="shared" si="11"/>
        <v>6</v>
      </c>
      <c r="H88" s="590">
        <f>CHOOSE('Output Sheet'!$B$4,'8760 Data'!J88,'8760 Data'!K88,'8760 Data'!L88,'8760 Data'!M88,'8760 Data'!N88,'8760 Data'!O88,'8760 Data'!P88,'8760 Data'!Q88,'8760 Data'!R88,'8760 Data'!S88,'8760 Data'!T88,'8760 Data'!U88)</f>
        <v>0</v>
      </c>
      <c r="I88" s="591" t="e">
        <f>H88/'Output Sheet'!$B$8</f>
        <v>#DIV/0!</v>
      </c>
      <c r="J88" s="596"/>
      <c r="K88" s="560"/>
      <c r="L88" s="560"/>
      <c r="M88" s="560"/>
      <c r="N88" s="560"/>
      <c r="O88" s="560"/>
      <c r="P88" s="560"/>
      <c r="Q88" s="560"/>
      <c r="R88" s="560"/>
      <c r="S88" s="560"/>
      <c r="T88" s="560"/>
      <c r="U88" s="560"/>
    </row>
    <row r="89" spans="1:21">
      <c r="A89" s="593">
        <f t="shared" si="6"/>
        <v>41278</v>
      </c>
      <c r="B89" s="594">
        <v>41278.666671643521</v>
      </c>
      <c r="C89" s="560">
        <f t="shared" si="7"/>
        <v>2013</v>
      </c>
      <c r="D89" s="560">
        <f t="shared" si="8"/>
        <v>1</v>
      </c>
      <c r="E89" s="560">
        <f t="shared" si="9"/>
        <v>4</v>
      </c>
      <c r="F89" s="560">
        <f t="shared" si="10"/>
        <v>16</v>
      </c>
      <c r="G89" s="595">
        <f t="shared" si="11"/>
        <v>6</v>
      </c>
      <c r="H89" s="590">
        <f>CHOOSE('Output Sheet'!$B$4,'8760 Data'!J89,'8760 Data'!K89,'8760 Data'!L89,'8760 Data'!M89,'8760 Data'!N89,'8760 Data'!O89,'8760 Data'!P89,'8760 Data'!Q89,'8760 Data'!R89,'8760 Data'!S89,'8760 Data'!T89,'8760 Data'!U89)</f>
        <v>0</v>
      </c>
      <c r="I89" s="591" t="e">
        <f>H89/'Output Sheet'!$B$8</f>
        <v>#DIV/0!</v>
      </c>
      <c r="J89" s="596"/>
      <c r="K89" s="560"/>
      <c r="L89" s="560"/>
      <c r="M89" s="560"/>
      <c r="N89" s="560"/>
      <c r="O89" s="560"/>
      <c r="P89" s="560"/>
      <c r="Q89" s="560"/>
      <c r="R89" s="560"/>
      <c r="S89" s="560"/>
      <c r="T89" s="560"/>
      <c r="U89" s="560"/>
    </row>
    <row r="90" spans="1:21">
      <c r="A90" s="593">
        <f t="shared" si="6"/>
        <v>41278</v>
      </c>
      <c r="B90" s="594">
        <v>41278.708338368058</v>
      </c>
      <c r="C90" s="560">
        <f t="shared" si="7"/>
        <v>2013</v>
      </c>
      <c r="D90" s="560">
        <f t="shared" si="8"/>
        <v>1</v>
      </c>
      <c r="E90" s="560">
        <f t="shared" si="9"/>
        <v>4</v>
      </c>
      <c r="F90" s="560">
        <f t="shared" si="10"/>
        <v>17</v>
      </c>
      <c r="G90" s="595">
        <f t="shared" si="11"/>
        <v>6</v>
      </c>
      <c r="H90" s="590">
        <f>CHOOSE('Output Sheet'!$B$4,'8760 Data'!J90,'8760 Data'!K90,'8760 Data'!L90,'8760 Data'!M90,'8760 Data'!N90,'8760 Data'!O90,'8760 Data'!P90,'8760 Data'!Q90,'8760 Data'!R90,'8760 Data'!S90,'8760 Data'!T90,'8760 Data'!U90)</f>
        <v>0</v>
      </c>
      <c r="I90" s="591" t="e">
        <f>H90/'Output Sheet'!$B$8</f>
        <v>#DIV/0!</v>
      </c>
      <c r="J90" s="596"/>
      <c r="K90" s="560"/>
      <c r="L90" s="560"/>
      <c r="M90" s="560"/>
      <c r="N90" s="560"/>
      <c r="O90" s="560"/>
      <c r="P90" s="560"/>
      <c r="Q90" s="560"/>
      <c r="R90" s="560"/>
      <c r="S90" s="560"/>
      <c r="T90" s="560"/>
      <c r="U90" s="560"/>
    </row>
    <row r="91" spans="1:21">
      <c r="A91" s="593">
        <f t="shared" si="6"/>
        <v>41278</v>
      </c>
      <c r="B91" s="594">
        <v>41278.750005092596</v>
      </c>
      <c r="C91" s="560">
        <f t="shared" si="7"/>
        <v>2013</v>
      </c>
      <c r="D91" s="560">
        <f t="shared" si="8"/>
        <v>1</v>
      </c>
      <c r="E91" s="560">
        <f t="shared" si="9"/>
        <v>4</v>
      </c>
      <c r="F91" s="560">
        <f t="shared" si="10"/>
        <v>18</v>
      </c>
      <c r="G91" s="595">
        <f t="shared" si="11"/>
        <v>6</v>
      </c>
      <c r="H91" s="590">
        <f>CHOOSE('Output Sheet'!$B$4,'8760 Data'!J91,'8760 Data'!K91,'8760 Data'!L91,'8760 Data'!M91,'8760 Data'!N91,'8760 Data'!O91,'8760 Data'!P91,'8760 Data'!Q91,'8760 Data'!R91,'8760 Data'!S91,'8760 Data'!T91,'8760 Data'!U91)</f>
        <v>0</v>
      </c>
      <c r="I91" s="591" t="e">
        <f>H91/'Output Sheet'!$B$8</f>
        <v>#DIV/0!</v>
      </c>
      <c r="J91" s="596"/>
      <c r="K91" s="560"/>
      <c r="L91" s="560"/>
      <c r="M91" s="560"/>
      <c r="N91" s="560"/>
      <c r="O91" s="560"/>
      <c r="P91" s="560"/>
      <c r="Q91" s="560"/>
      <c r="R91" s="560"/>
      <c r="S91" s="560"/>
      <c r="T91" s="560"/>
      <c r="U91" s="560"/>
    </row>
    <row r="92" spans="1:21">
      <c r="A92" s="593">
        <f t="shared" si="6"/>
        <v>41278</v>
      </c>
      <c r="B92" s="594">
        <v>41278.791671817133</v>
      </c>
      <c r="C92" s="560">
        <f t="shared" si="7"/>
        <v>2013</v>
      </c>
      <c r="D92" s="560">
        <f t="shared" si="8"/>
        <v>1</v>
      </c>
      <c r="E92" s="560">
        <f t="shared" si="9"/>
        <v>4</v>
      </c>
      <c r="F92" s="560">
        <f t="shared" si="10"/>
        <v>19</v>
      </c>
      <c r="G92" s="595">
        <f t="shared" si="11"/>
        <v>6</v>
      </c>
      <c r="H92" s="590">
        <f>CHOOSE('Output Sheet'!$B$4,'8760 Data'!J92,'8760 Data'!K92,'8760 Data'!L92,'8760 Data'!M92,'8760 Data'!N92,'8760 Data'!O92,'8760 Data'!P92,'8760 Data'!Q92,'8760 Data'!R92,'8760 Data'!S92,'8760 Data'!T92,'8760 Data'!U92)</f>
        <v>0</v>
      </c>
      <c r="I92" s="591" t="e">
        <f>H92/'Output Sheet'!$B$8</f>
        <v>#DIV/0!</v>
      </c>
      <c r="J92" s="596"/>
      <c r="K92" s="560"/>
      <c r="L92" s="560"/>
      <c r="M92" s="560"/>
      <c r="N92" s="560"/>
      <c r="O92" s="560"/>
      <c r="P92" s="560"/>
      <c r="Q92" s="560"/>
      <c r="R92" s="560"/>
      <c r="S92" s="560"/>
      <c r="T92" s="560"/>
      <c r="U92" s="560"/>
    </row>
    <row r="93" spans="1:21">
      <c r="A93" s="593">
        <f t="shared" si="6"/>
        <v>41278</v>
      </c>
      <c r="B93" s="594">
        <v>41278.83333854167</v>
      </c>
      <c r="C93" s="560">
        <f t="shared" si="7"/>
        <v>2013</v>
      </c>
      <c r="D93" s="560">
        <f t="shared" si="8"/>
        <v>1</v>
      </c>
      <c r="E93" s="560">
        <f t="shared" si="9"/>
        <v>4</v>
      </c>
      <c r="F93" s="560">
        <f t="shared" si="10"/>
        <v>20</v>
      </c>
      <c r="G93" s="595">
        <f t="shared" si="11"/>
        <v>6</v>
      </c>
      <c r="H93" s="590">
        <f>CHOOSE('Output Sheet'!$B$4,'8760 Data'!J93,'8760 Data'!K93,'8760 Data'!L93,'8760 Data'!M93,'8760 Data'!N93,'8760 Data'!O93,'8760 Data'!P93,'8760 Data'!Q93,'8760 Data'!R93,'8760 Data'!S93,'8760 Data'!T93,'8760 Data'!U93)</f>
        <v>0</v>
      </c>
      <c r="I93" s="591" t="e">
        <f>H93/'Output Sheet'!$B$8</f>
        <v>#DIV/0!</v>
      </c>
      <c r="J93" s="596"/>
      <c r="K93" s="560"/>
      <c r="L93" s="560"/>
      <c r="M93" s="560"/>
      <c r="N93" s="560"/>
      <c r="O93" s="560"/>
      <c r="P93" s="560"/>
      <c r="Q93" s="560"/>
      <c r="R93" s="560"/>
      <c r="S93" s="560"/>
      <c r="T93" s="560"/>
      <c r="U93" s="560"/>
    </row>
    <row r="94" spans="1:21">
      <c r="A94" s="593">
        <f t="shared" si="6"/>
        <v>41278</v>
      </c>
      <c r="B94" s="594">
        <v>41278.875005266207</v>
      </c>
      <c r="C94" s="560">
        <f t="shared" si="7"/>
        <v>2013</v>
      </c>
      <c r="D94" s="560">
        <f t="shared" si="8"/>
        <v>1</v>
      </c>
      <c r="E94" s="560">
        <f t="shared" si="9"/>
        <v>4</v>
      </c>
      <c r="F94" s="560">
        <f t="shared" si="10"/>
        <v>21</v>
      </c>
      <c r="G94" s="595">
        <f t="shared" si="11"/>
        <v>6</v>
      </c>
      <c r="H94" s="590">
        <f>CHOOSE('Output Sheet'!$B$4,'8760 Data'!J94,'8760 Data'!K94,'8760 Data'!L94,'8760 Data'!M94,'8760 Data'!N94,'8760 Data'!O94,'8760 Data'!P94,'8760 Data'!Q94,'8760 Data'!R94,'8760 Data'!S94,'8760 Data'!T94,'8760 Data'!U94)</f>
        <v>0</v>
      </c>
      <c r="I94" s="591" t="e">
        <f>H94/'Output Sheet'!$B$8</f>
        <v>#DIV/0!</v>
      </c>
      <c r="J94" s="596"/>
      <c r="K94" s="560"/>
      <c r="L94" s="560"/>
      <c r="M94" s="560"/>
      <c r="N94" s="560"/>
      <c r="O94" s="560"/>
      <c r="P94" s="560"/>
      <c r="Q94" s="560"/>
      <c r="R94" s="560"/>
      <c r="S94" s="560"/>
      <c r="T94" s="560"/>
      <c r="U94" s="560"/>
    </row>
    <row r="95" spans="1:21">
      <c r="A95" s="593">
        <f t="shared" si="6"/>
        <v>41278</v>
      </c>
      <c r="B95" s="594">
        <v>41278.916671990744</v>
      </c>
      <c r="C95" s="560">
        <f t="shared" si="7"/>
        <v>2013</v>
      </c>
      <c r="D95" s="560">
        <f t="shared" si="8"/>
        <v>1</v>
      </c>
      <c r="E95" s="560">
        <f t="shared" si="9"/>
        <v>4</v>
      </c>
      <c r="F95" s="560">
        <f t="shared" si="10"/>
        <v>22</v>
      </c>
      <c r="G95" s="595">
        <f t="shared" si="11"/>
        <v>6</v>
      </c>
      <c r="H95" s="590">
        <f>CHOOSE('Output Sheet'!$B$4,'8760 Data'!J95,'8760 Data'!K95,'8760 Data'!L95,'8760 Data'!M95,'8760 Data'!N95,'8760 Data'!O95,'8760 Data'!P95,'8760 Data'!Q95,'8760 Data'!R95,'8760 Data'!S95,'8760 Data'!T95,'8760 Data'!U95)</f>
        <v>0</v>
      </c>
      <c r="I95" s="591" t="e">
        <f>H95/'Output Sheet'!$B$8</f>
        <v>#DIV/0!</v>
      </c>
      <c r="J95" s="596"/>
      <c r="K95" s="560"/>
      <c r="L95" s="560"/>
      <c r="M95" s="560"/>
      <c r="N95" s="560"/>
      <c r="O95" s="560"/>
      <c r="P95" s="560"/>
      <c r="Q95" s="560"/>
      <c r="R95" s="560"/>
      <c r="S95" s="560"/>
      <c r="T95" s="560"/>
      <c r="U95" s="560"/>
    </row>
    <row r="96" spans="1:21">
      <c r="A96" s="593">
        <f t="shared" si="6"/>
        <v>41278</v>
      </c>
      <c r="B96" s="594">
        <v>41278.958338715274</v>
      </c>
      <c r="C96" s="560">
        <f t="shared" si="7"/>
        <v>2013</v>
      </c>
      <c r="D96" s="560">
        <f t="shared" si="8"/>
        <v>1</v>
      </c>
      <c r="E96" s="560">
        <f t="shared" si="9"/>
        <v>4</v>
      </c>
      <c r="F96" s="560">
        <f t="shared" si="10"/>
        <v>23</v>
      </c>
      <c r="G96" s="595">
        <f t="shared" si="11"/>
        <v>6</v>
      </c>
      <c r="H96" s="590">
        <f>CHOOSE('Output Sheet'!$B$4,'8760 Data'!J96,'8760 Data'!K96,'8760 Data'!L96,'8760 Data'!M96,'8760 Data'!N96,'8760 Data'!O96,'8760 Data'!P96,'8760 Data'!Q96,'8760 Data'!R96,'8760 Data'!S96,'8760 Data'!T96,'8760 Data'!U96)</f>
        <v>0</v>
      </c>
      <c r="I96" s="591" t="e">
        <f>H96/'Output Sheet'!$B$8</f>
        <v>#DIV/0!</v>
      </c>
      <c r="J96" s="596"/>
      <c r="K96" s="560"/>
      <c r="L96" s="560"/>
      <c r="M96" s="560"/>
      <c r="N96" s="560"/>
      <c r="O96" s="560"/>
      <c r="P96" s="560"/>
      <c r="Q96" s="560"/>
      <c r="R96" s="560"/>
      <c r="S96" s="560"/>
      <c r="T96" s="560"/>
      <c r="U96" s="560"/>
    </row>
    <row r="97" spans="1:21">
      <c r="A97" s="593">
        <f t="shared" si="6"/>
        <v>41279</v>
      </c>
      <c r="B97" s="594">
        <v>41279.000005439812</v>
      </c>
      <c r="C97" s="560">
        <f t="shared" si="7"/>
        <v>2013</v>
      </c>
      <c r="D97" s="560">
        <f t="shared" si="8"/>
        <v>1</v>
      </c>
      <c r="E97" s="560">
        <f t="shared" si="9"/>
        <v>5</v>
      </c>
      <c r="F97" s="560">
        <f t="shared" si="10"/>
        <v>24</v>
      </c>
      <c r="G97" s="595">
        <f t="shared" si="11"/>
        <v>7</v>
      </c>
      <c r="H97" s="590">
        <f>CHOOSE('Output Sheet'!$B$4,'8760 Data'!J97,'8760 Data'!K97,'8760 Data'!L97,'8760 Data'!M97,'8760 Data'!N97,'8760 Data'!O97,'8760 Data'!P97,'8760 Data'!Q97,'8760 Data'!R97,'8760 Data'!S97,'8760 Data'!T97,'8760 Data'!U97)</f>
        <v>0</v>
      </c>
      <c r="I97" s="591" t="e">
        <f>H97/'Output Sheet'!$B$8</f>
        <v>#DIV/0!</v>
      </c>
      <c r="J97" s="596"/>
      <c r="K97" s="560"/>
      <c r="L97" s="560"/>
      <c r="M97" s="560"/>
      <c r="N97" s="560"/>
      <c r="O97" s="560"/>
      <c r="P97" s="560"/>
      <c r="Q97" s="560"/>
      <c r="R97" s="560"/>
      <c r="S97" s="560"/>
      <c r="T97" s="560"/>
      <c r="U97" s="560"/>
    </row>
    <row r="98" spans="1:21">
      <c r="A98" s="593">
        <f t="shared" si="6"/>
        <v>41279</v>
      </c>
      <c r="B98" s="594">
        <v>41279.041672164349</v>
      </c>
      <c r="C98" s="560">
        <f t="shared" si="7"/>
        <v>2013</v>
      </c>
      <c r="D98" s="560">
        <f t="shared" si="8"/>
        <v>1</v>
      </c>
      <c r="E98" s="560">
        <f t="shared" si="9"/>
        <v>5</v>
      </c>
      <c r="F98" s="560">
        <f t="shared" si="10"/>
        <v>1</v>
      </c>
      <c r="G98" s="595">
        <f t="shared" si="11"/>
        <v>7</v>
      </c>
      <c r="H98" s="590">
        <f>CHOOSE('Output Sheet'!$B$4,'8760 Data'!J98,'8760 Data'!K98,'8760 Data'!L98,'8760 Data'!M98,'8760 Data'!N98,'8760 Data'!O98,'8760 Data'!P98,'8760 Data'!Q98,'8760 Data'!R98,'8760 Data'!S98,'8760 Data'!T98,'8760 Data'!U98)</f>
        <v>0</v>
      </c>
      <c r="I98" s="591" t="e">
        <f>H98/'Output Sheet'!$B$8</f>
        <v>#DIV/0!</v>
      </c>
      <c r="J98" s="596"/>
      <c r="K98" s="560"/>
      <c r="L98" s="560"/>
      <c r="M98" s="560"/>
      <c r="N98" s="560"/>
      <c r="O98" s="560"/>
      <c r="P98" s="560"/>
      <c r="Q98" s="560"/>
      <c r="R98" s="560"/>
      <c r="S98" s="560"/>
      <c r="T98" s="560"/>
      <c r="U98" s="560"/>
    </row>
    <row r="99" spans="1:21">
      <c r="A99" s="593">
        <f t="shared" si="6"/>
        <v>41279</v>
      </c>
      <c r="B99" s="594">
        <v>41279.083338888886</v>
      </c>
      <c r="C99" s="560">
        <f t="shared" si="7"/>
        <v>2013</v>
      </c>
      <c r="D99" s="560">
        <f t="shared" si="8"/>
        <v>1</v>
      </c>
      <c r="E99" s="560">
        <f t="shared" si="9"/>
        <v>5</v>
      </c>
      <c r="F99" s="560">
        <f t="shared" si="10"/>
        <v>2</v>
      </c>
      <c r="G99" s="595">
        <f t="shared" si="11"/>
        <v>7</v>
      </c>
      <c r="H99" s="590">
        <f>CHOOSE('Output Sheet'!$B$4,'8760 Data'!J99,'8760 Data'!K99,'8760 Data'!L99,'8760 Data'!M99,'8760 Data'!N99,'8760 Data'!O99,'8760 Data'!P99,'8760 Data'!Q99,'8760 Data'!R99,'8760 Data'!S99,'8760 Data'!T99,'8760 Data'!U99)</f>
        <v>0</v>
      </c>
      <c r="I99" s="591" t="e">
        <f>H99/'Output Sheet'!$B$8</f>
        <v>#DIV/0!</v>
      </c>
      <c r="J99" s="596"/>
      <c r="K99" s="560"/>
      <c r="L99" s="560"/>
      <c r="M99" s="560"/>
      <c r="N99" s="560"/>
      <c r="O99" s="560"/>
      <c r="P99" s="560"/>
      <c r="Q99" s="560"/>
      <c r="R99" s="560"/>
      <c r="S99" s="560"/>
      <c r="T99" s="560"/>
      <c r="U99" s="560"/>
    </row>
    <row r="100" spans="1:21">
      <c r="A100" s="593">
        <f t="shared" si="6"/>
        <v>41279</v>
      </c>
      <c r="B100" s="594">
        <v>41279.125005613423</v>
      </c>
      <c r="C100" s="560">
        <f t="shared" si="7"/>
        <v>2013</v>
      </c>
      <c r="D100" s="560">
        <f t="shared" si="8"/>
        <v>1</v>
      </c>
      <c r="E100" s="560">
        <f t="shared" si="9"/>
        <v>5</v>
      </c>
      <c r="F100" s="560">
        <f t="shared" si="10"/>
        <v>3</v>
      </c>
      <c r="G100" s="595">
        <f t="shared" si="11"/>
        <v>7</v>
      </c>
      <c r="H100" s="590">
        <f>CHOOSE('Output Sheet'!$B$4,'8760 Data'!J100,'8760 Data'!K100,'8760 Data'!L100,'8760 Data'!M100,'8760 Data'!N100,'8760 Data'!O100,'8760 Data'!P100,'8760 Data'!Q100,'8760 Data'!R100,'8760 Data'!S100,'8760 Data'!T100,'8760 Data'!U100)</f>
        <v>0</v>
      </c>
      <c r="I100" s="591" t="e">
        <f>H100/'Output Sheet'!$B$8</f>
        <v>#DIV/0!</v>
      </c>
      <c r="J100" s="596"/>
      <c r="K100" s="560"/>
      <c r="L100" s="560"/>
      <c r="M100" s="560"/>
      <c r="N100" s="560"/>
      <c r="O100" s="560"/>
      <c r="P100" s="560"/>
      <c r="Q100" s="560"/>
      <c r="R100" s="560"/>
      <c r="S100" s="560"/>
      <c r="T100" s="560"/>
      <c r="U100" s="560"/>
    </row>
    <row r="101" spans="1:21">
      <c r="A101" s="593">
        <f t="shared" si="6"/>
        <v>41279</v>
      </c>
      <c r="B101" s="594">
        <v>41279.16667233796</v>
      </c>
      <c r="C101" s="560">
        <f t="shared" si="7"/>
        <v>2013</v>
      </c>
      <c r="D101" s="560">
        <f t="shared" si="8"/>
        <v>1</v>
      </c>
      <c r="E101" s="560">
        <f t="shared" si="9"/>
        <v>5</v>
      </c>
      <c r="F101" s="560">
        <f t="shared" si="10"/>
        <v>4</v>
      </c>
      <c r="G101" s="595">
        <f t="shared" si="11"/>
        <v>7</v>
      </c>
      <c r="H101" s="590">
        <f>CHOOSE('Output Sheet'!$B$4,'8760 Data'!J101,'8760 Data'!K101,'8760 Data'!L101,'8760 Data'!M101,'8760 Data'!N101,'8760 Data'!O101,'8760 Data'!P101,'8760 Data'!Q101,'8760 Data'!R101,'8760 Data'!S101,'8760 Data'!T101,'8760 Data'!U101)</f>
        <v>0</v>
      </c>
      <c r="I101" s="591" t="e">
        <f>H101/'Output Sheet'!$B$8</f>
        <v>#DIV/0!</v>
      </c>
      <c r="J101" s="596"/>
      <c r="K101" s="560"/>
      <c r="L101" s="560"/>
      <c r="M101" s="560"/>
      <c r="N101" s="560"/>
      <c r="O101" s="560"/>
      <c r="P101" s="560"/>
      <c r="Q101" s="560"/>
      <c r="R101" s="560"/>
      <c r="S101" s="560"/>
      <c r="T101" s="560"/>
      <c r="U101" s="560"/>
    </row>
    <row r="102" spans="1:21">
      <c r="A102" s="593">
        <f t="shared" si="6"/>
        <v>41279</v>
      </c>
      <c r="B102" s="594">
        <v>41279.208339062498</v>
      </c>
      <c r="C102" s="560">
        <f t="shared" si="7"/>
        <v>2013</v>
      </c>
      <c r="D102" s="560">
        <f t="shared" si="8"/>
        <v>1</v>
      </c>
      <c r="E102" s="560">
        <f t="shared" si="9"/>
        <v>5</v>
      </c>
      <c r="F102" s="560">
        <f t="shared" si="10"/>
        <v>5</v>
      </c>
      <c r="G102" s="595">
        <f t="shared" si="11"/>
        <v>7</v>
      </c>
      <c r="H102" s="590">
        <f>CHOOSE('Output Sheet'!$B$4,'8760 Data'!J102,'8760 Data'!K102,'8760 Data'!L102,'8760 Data'!M102,'8760 Data'!N102,'8760 Data'!O102,'8760 Data'!P102,'8760 Data'!Q102,'8760 Data'!R102,'8760 Data'!S102,'8760 Data'!T102,'8760 Data'!U102)</f>
        <v>0</v>
      </c>
      <c r="I102" s="591" t="e">
        <f>H102/'Output Sheet'!$B$8</f>
        <v>#DIV/0!</v>
      </c>
      <c r="J102" s="596"/>
      <c r="K102" s="560"/>
      <c r="L102" s="560"/>
      <c r="M102" s="560"/>
      <c r="N102" s="560"/>
      <c r="O102" s="560"/>
      <c r="P102" s="560"/>
      <c r="Q102" s="560"/>
      <c r="R102" s="560"/>
      <c r="S102" s="560"/>
      <c r="T102" s="560"/>
      <c r="U102" s="560"/>
    </row>
    <row r="103" spans="1:21">
      <c r="A103" s="593">
        <f t="shared" si="6"/>
        <v>41279</v>
      </c>
      <c r="B103" s="594">
        <v>41279.250005787035</v>
      </c>
      <c r="C103" s="560">
        <f t="shared" si="7"/>
        <v>2013</v>
      </c>
      <c r="D103" s="560">
        <f t="shared" si="8"/>
        <v>1</v>
      </c>
      <c r="E103" s="560">
        <f t="shared" si="9"/>
        <v>5</v>
      </c>
      <c r="F103" s="560">
        <f t="shared" si="10"/>
        <v>6</v>
      </c>
      <c r="G103" s="595">
        <f t="shared" si="11"/>
        <v>7</v>
      </c>
      <c r="H103" s="590">
        <f>CHOOSE('Output Sheet'!$B$4,'8760 Data'!J103,'8760 Data'!K103,'8760 Data'!L103,'8760 Data'!M103,'8760 Data'!N103,'8760 Data'!O103,'8760 Data'!P103,'8760 Data'!Q103,'8760 Data'!R103,'8760 Data'!S103,'8760 Data'!T103,'8760 Data'!U103)</f>
        <v>0</v>
      </c>
      <c r="I103" s="591" t="e">
        <f>H103/'Output Sheet'!$B$8</f>
        <v>#DIV/0!</v>
      </c>
      <c r="J103" s="596"/>
      <c r="K103" s="560"/>
      <c r="L103" s="560"/>
      <c r="M103" s="560"/>
      <c r="N103" s="560"/>
      <c r="O103" s="560"/>
      <c r="P103" s="560"/>
      <c r="Q103" s="560"/>
      <c r="R103" s="560"/>
      <c r="S103" s="560"/>
      <c r="T103" s="560"/>
      <c r="U103" s="560"/>
    </row>
    <row r="104" spans="1:21">
      <c r="A104" s="593">
        <f t="shared" si="6"/>
        <v>41279</v>
      </c>
      <c r="B104" s="594">
        <v>41279.291672511572</v>
      </c>
      <c r="C104" s="560">
        <f t="shared" si="7"/>
        <v>2013</v>
      </c>
      <c r="D104" s="560">
        <f t="shared" si="8"/>
        <v>1</v>
      </c>
      <c r="E104" s="560">
        <f t="shared" si="9"/>
        <v>5</v>
      </c>
      <c r="F104" s="560">
        <f t="shared" si="10"/>
        <v>7</v>
      </c>
      <c r="G104" s="595">
        <f t="shared" si="11"/>
        <v>7</v>
      </c>
      <c r="H104" s="590">
        <f>CHOOSE('Output Sheet'!$B$4,'8760 Data'!J104,'8760 Data'!K104,'8760 Data'!L104,'8760 Data'!M104,'8760 Data'!N104,'8760 Data'!O104,'8760 Data'!P104,'8760 Data'!Q104,'8760 Data'!R104,'8760 Data'!S104,'8760 Data'!T104,'8760 Data'!U104)</f>
        <v>0</v>
      </c>
      <c r="I104" s="591" t="e">
        <f>H104/'Output Sheet'!$B$8</f>
        <v>#DIV/0!</v>
      </c>
      <c r="J104" s="596"/>
      <c r="K104" s="560"/>
      <c r="L104" s="560"/>
      <c r="M104" s="560"/>
      <c r="N104" s="560"/>
      <c r="O104" s="560"/>
      <c r="P104" s="560"/>
      <c r="Q104" s="560"/>
      <c r="R104" s="560"/>
      <c r="S104" s="560"/>
      <c r="T104" s="560"/>
      <c r="U104" s="560"/>
    </row>
    <row r="105" spans="1:21">
      <c r="A105" s="593">
        <f t="shared" si="6"/>
        <v>41279</v>
      </c>
      <c r="B105" s="594">
        <v>41279.333339236109</v>
      </c>
      <c r="C105" s="560">
        <f t="shared" si="7"/>
        <v>2013</v>
      </c>
      <c r="D105" s="560">
        <f t="shared" si="8"/>
        <v>1</v>
      </c>
      <c r="E105" s="560">
        <f t="shared" si="9"/>
        <v>5</v>
      </c>
      <c r="F105" s="560">
        <f t="shared" si="10"/>
        <v>8</v>
      </c>
      <c r="G105" s="595">
        <f t="shared" si="11"/>
        <v>7</v>
      </c>
      <c r="H105" s="590">
        <f>CHOOSE('Output Sheet'!$B$4,'8760 Data'!J105,'8760 Data'!K105,'8760 Data'!L105,'8760 Data'!M105,'8760 Data'!N105,'8760 Data'!O105,'8760 Data'!P105,'8760 Data'!Q105,'8760 Data'!R105,'8760 Data'!S105,'8760 Data'!T105,'8760 Data'!U105)</f>
        <v>0</v>
      </c>
      <c r="I105" s="591" t="e">
        <f>H105/'Output Sheet'!$B$8</f>
        <v>#DIV/0!</v>
      </c>
      <c r="J105" s="596"/>
      <c r="K105" s="560"/>
      <c r="L105" s="560"/>
      <c r="M105" s="560"/>
      <c r="N105" s="560"/>
      <c r="O105" s="560"/>
      <c r="P105" s="560"/>
      <c r="Q105" s="560"/>
      <c r="R105" s="560"/>
      <c r="S105" s="560"/>
      <c r="T105" s="560"/>
      <c r="U105" s="560"/>
    </row>
    <row r="106" spans="1:21">
      <c r="A106" s="593">
        <f t="shared" si="6"/>
        <v>41279</v>
      </c>
      <c r="B106" s="594">
        <v>41279.375005960646</v>
      </c>
      <c r="C106" s="560">
        <f t="shared" si="7"/>
        <v>2013</v>
      </c>
      <c r="D106" s="560">
        <f t="shared" si="8"/>
        <v>1</v>
      </c>
      <c r="E106" s="560">
        <f t="shared" si="9"/>
        <v>5</v>
      </c>
      <c r="F106" s="560">
        <f t="shared" si="10"/>
        <v>9</v>
      </c>
      <c r="G106" s="595">
        <f t="shared" si="11"/>
        <v>7</v>
      </c>
      <c r="H106" s="590">
        <f>CHOOSE('Output Sheet'!$B$4,'8760 Data'!J106,'8760 Data'!K106,'8760 Data'!L106,'8760 Data'!M106,'8760 Data'!N106,'8760 Data'!O106,'8760 Data'!P106,'8760 Data'!Q106,'8760 Data'!R106,'8760 Data'!S106,'8760 Data'!T106,'8760 Data'!U106)</f>
        <v>0</v>
      </c>
      <c r="I106" s="591" t="e">
        <f>H106/'Output Sheet'!$B$8</f>
        <v>#DIV/0!</v>
      </c>
      <c r="J106" s="596"/>
      <c r="K106" s="560"/>
      <c r="L106" s="560"/>
      <c r="M106" s="560"/>
      <c r="N106" s="560"/>
      <c r="O106" s="560"/>
      <c r="P106" s="560"/>
      <c r="Q106" s="560"/>
      <c r="R106" s="560"/>
      <c r="S106" s="560"/>
      <c r="T106" s="560"/>
      <c r="U106" s="560"/>
    </row>
    <row r="107" spans="1:21">
      <c r="A107" s="593">
        <f t="shared" si="6"/>
        <v>41279</v>
      </c>
      <c r="B107" s="594">
        <v>41279.416672685184</v>
      </c>
      <c r="C107" s="560">
        <f t="shared" si="7"/>
        <v>2013</v>
      </c>
      <c r="D107" s="560">
        <f t="shared" si="8"/>
        <v>1</v>
      </c>
      <c r="E107" s="560">
        <f t="shared" si="9"/>
        <v>5</v>
      </c>
      <c r="F107" s="560">
        <f t="shared" si="10"/>
        <v>10</v>
      </c>
      <c r="G107" s="595">
        <f t="shared" si="11"/>
        <v>7</v>
      </c>
      <c r="H107" s="590">
        <f>CHOOSE('Output Sheet'!$B$4,'8760 Data'!J107,'8760 Data'!K107,'8760 Data'!L107,'8760 Data'!M107,'8760 Data'!N107,'8760 Data'!O107,'8760 Data'!P107,'8760 Data'!Q107,'8760 Data'!R107,'8760 Data'!S107,'8760 Data'!T107,'8760 Data'!U107)</f>
        <v>0</v>
      </c>
      <c r="I107" s="591" t="e">
        <f>H107/'Output Sheet'!$B$8</f>
        <v>#DIV/0!</v>
      </c>
      <c r="J107" s="596"/>
      <c r="K107" s="560"/>
      <c r="L107" s="560"/>
      <c r="M107" s="560"/>
      <c r="N107" s="560"/>
      <c r="O107" s="560"/>
      <c r="P107" s="560"/>
      <c r="Q107" s="560"/>
      <c r="R107" s="560"/>
      <c r="S107" s="560"/>
      <c r="T107" s="560"/>
      <c r="U107" s="560"/>
    </row>
    <row r="108" spans="1:21">
      <c r="A108" s="593">
        <f t="shared" si="6"/>
        <v>41279</v>
      </c>
      <c r="B108" s="594">
        <v>41279.458339409721</v>
      </c>
      <c r="C108" s="560">
        <f t="shared" si="7"/>
        <v>2013</v>
      </c>
      <c r="D108" s="560">
        <f t="shared" si="8"/>
        <v>1</v>
      </c>
      <c r="E108" s="560">
        <f t="shared" si="9"/>
        <v>5</v>
      </c>
      <c r="F108" s="560">
        <f t="shared" si="10"/>
        <v>11</v>
      </c>
      <c r="G108" s="595">
        <f t="shared" si="11"/>
        <v>7</v>
      </c>
      <c r="H108" s="590">
        <f>CHOOSE('Output Sheet'!$B$4,'8760 Data'!J108,'8760 Data'!K108,'8760 Data'!L108,'8760 Data'!M108,'8760 Data'!N108,'8760 Data'!O108,'8760 Data'!P108,'8760 Data'!Q108,'8760 Data'!R108,'8760 Data'!S108,'8760 Data'!T108,'8760 Data'!U108)</f>
        <v>0</v>
      </c>
      <c r="I108" s="591" t="e">
        <f>H108/'Output Sheet'!$B$8</f>
        <v>#DIV/0!</v>
      </c>
      <c r="J108" s="596"/>
      <c r="K108" s="560"/>
      <c r="L108" s="560"/>
      <c r="M108" s="560"/>
      <c r="N108" s="560"/>
      <c r="O108" s="560"/>
      <c r="P108" s="560"/>
      <c r="Q108" s="560"/>
      <c r="R108" s="560"/>
      <c r="S108" s="560"/>
      <c r="T108" s="560"/>
      <c r="U108" s="560"/>
    </row>
    <row r="109" spans="1:21">
      <c r="A109" s="593">
        <f t="shared" si="6"/>
        <v>41279</v>
      </c>
      <c r="B109" s="594">
        <v>41279.500006134258</v>
      </c>
      <c r="C109" s="560">
        <f t="shared" si="7"/>
        <v>2013</v>
      </c>
      <c r="D109" s="560">
        <f t="shared" si="8"/>
        <v>1</v>
      </c>
      <c r="E109" s="560">
        <f t="shared" si="9"/>
        <v>5</v>
      </c>
      <c r="F109" s="560">
        <f t="shared" si="10"/>
        <v>12</v>
      </c>
      <c r="G109" s="595">
        <f t="shared" si="11"/>
        <v>7</v>
      </c>
      <c r="H109" s="590">
        <f>CHOOSE('Output Sheet'!$B$4,'8760 Data'!J109,'8760 Data'!K109,'8760 Data'!L109,'8760 Data'!M109,'8760 Data'!N109,'8760 Data'!O109,'8760 Data'!P109,'8760 Data'!Q109,'8760 Data'!R109,'8760 Data'!S109,'8760 Data'!T109,'8760 Data'!U109)</f>
        <v>0</v>
      </c>
      <c r="I109" s="591" t="e">
        <f>H109/'Output Sheet'!$B$8</f>
        <v>#DIV/0!</v>
      </c>
      <c r="J109" s="596"/>
      <c r="K109" s="560"/>
      <c r="L109" s="560"/>
      <c r="M109" s="560"/>
      <c r="N109" s="560"/>
      <c r="O109" s="560"/>
      <c r="P109" s="560"/>
      <c r="Q109" s="560"/>
      <c r="R109" s="560"/>
      <c r="S109" s="560"/>
      <c r="T109" s="560"/>
      <c r="U109" s="560"/>
    </row>
    <row r="110" spans="1:21">
      <c r="A110" s="593">
        <f t="shared" si="6"/>
        <v>41279</v>
      </c>
      <c r="B110" s="594">
        <v>41279.541672858795</v>
      </c>
      <c r="C110" s="560">
        <f t="shared" si="7"/>
        <v>2013</v>
      </c>
      <c r="D110" s="560">
        <f t="shared" si="8"/>
        <v>1</v>
      </c>
      <c r="E110" s="560">
        <f t="shared" si="9"/>
        <v>5</v>
      </c>
      <c r="F110" s="560">
        <f t="shared" si="10"/>
        <v>13</v>
      </c>
      <c r="G110" s="595">
        <f t="shared" si="11"/>
        <v>7</v>
      </c>
      <c r="H110" s="590">
        <f>CHOOSE('Output Sheet'!$B$4,'8760 Data'!J110,'8760 Data'!K110,'8760 Data'!L110,'8760 Data'!M110,'8760 Data'!N110,'8760 Data'!O110,'8760 Data'!P110,'8760 Data'!Q110,'8760 Data'!R110,'8760 Data'!S110,'8760 Data'!T110,'8760 Data'!U110)</f>
        <v>0</v>
      </c>
      <c r="I110" s="591" t="e">
        <f>H110/'Output Sheet'!$B$8</f>
        <v>#DIV/0!</v>
      </c>
      <c r="J110" s="596"/>
      <c r="K110" s="560"/>
      <c r="L110" s="560"/>
      <c r="M110" s="560"/>
      <c r="N110" s="560"/>
      <c r="O110" s="560"/>
      <c r="P110" s="560"/>
      <c r="Q110" s="560"/>
      <c r="R110" s="560"/>
      <c r="S110" s="560"/>
      <c r="T110" s="560"/>
      <c r="U110" s="560"/>
    </row>
    <row r="111" spans="1:21">
      <c r="A111" s="593">
        <f t="shared" si="6"/>
        <v>41279</v>
      </c>
      <c r="B111" s="594">
        <v>41279.583339583332</v>
      </c>
      <c r="C111" s="560">
        <f t="shared" si="7"/>
        <v>2013</v>
      </c>
      <c r="D111" s="560">
        <f t="shared" si="8"/>
        <v>1</v>
      </c>
      <c r="E111" s="560">
        <f t="shared" si="9"/>
        <v>5</v>
      </c>
      <c r="F111" s="560">
        <f t="shared" si="10"/>
        <v>14</v>
      </c>
      <c r="G111" s="595">
        <f t="shared" si="11"/>
        <v>7</v>
      </c>
      <c r="H111" s="590">
        <f>CHOOSE('Output Sheet'!$B$4,'8760 Data'!J111,'8760 Data'!K111,'8760 Data'!L111,'8760 Data'!M111,'8760 Data'!N111,'8760 Data'!O111,'8760 Data'!P111,'8760 Data'!Q111,'8760 Data'!R111,'8760 Data'!S111,'8760 Data'!T111,'8760 Data'!U111)</f>
        <v>0</v>
      </c>
      <c r="I111" s="591" t="e">
        <f>H111/'Output Sheet'!$B$8</f>
        <v>#DIV/0!</v>
      </c>
      <c r="J111" s="596"/>
      <c r="K111" s="560"/>
      <c r="L111" s="560"/>
      <c r="M111" s="560"/>
      <c r="N111" s="560"/>
      <c r="O111" s="560"/>
      <c r="P111" s="560"/>
      <c r="Q111" s="560"/>
      <c r="R111" s="560"/>
      <c r="S111" s="560"/>
      <c r="T111" s="560"/>
      <c r="U111" s="560"/>
    </row>
    <row r="112" spans="1:21">
      <c r="A112" s="593">
        <f t="shared" si="6"/>
        <v>41279</v>
      </c>
      <c r="B112" s="594">
        <v>41279.62500630787</v>
      </c>
      <c r="C112" s="560">
        <f t="shared" si="7"/>
        <v>2013</v>
      </c>
      <c r="D112" s="560">
        <f t="shared" si="8"/>
        <v>1</v>
      </c>
      <c r="E112" s="560">
        <f t="shared" si="9"/>
        <v>5</v>
      </c>
      <c r="F112" s="560">
        <f t="shared" si="10"/>
        <v>15</v>
      </c>
      <c r="G112" s="595">
        <f t="shared" si="11"/>
        <v>7</v>
      </c>
      <c r="H112" s="590">
        <f>CHOOSE('Output Sheet'!$B$4,'8760 Data'!J112,'8760 Data'!K112,'8760 Data'!L112,'8760 Data'!M112,'8760 Data'!N112,'8760 Data'!O112,'8760 Data'!P112,'8760 Data'!Q112,'8760 Data'!R112,'8760 Data'!S112,'8760 Data'!T112,'8760 Data'!U112)</f>
        <v>0</v>
      </c>
      <c r="I112" s="591" t="e">
        <f>H112/'Output Sheet'!$B$8</f>
        <v>#DIV/0!</v>
      </c>
      <c r="J112" s="596"/>
      <c r="K112" s="560"/>
      <c r="L112" s="560"/>
      <c r="M112" s="560"/>
      <c r="N112" s="560"/>
      <c r="O112" s="560"/>
      <c r="P112" s="560"/>
      <c r="Q112" s="560"/>
      <c r="R112" s="560"/>
      <c r="S112" s="560"/>
      <c r="T112" s="560"/>
      <c r="U112" s="560"/>
    </row>
    <row r="113" spans="1:21">
      <c r="A113" s="593">
        <f t="shared" si="6"/>
        <v>41279</v>
      </c>
      <c r="B113" s="594">
        <v>41279.666673032407</v>
      </c>
      <c r="C113" s="560">
        <f t="shared" si="7"/>
        <v>2013</v>
      </c>
      <c r="D113" s="560">
        <f t="shared" si="8"/>
        <v>1</v>
      </c>
      <c r="E113" s="560">
        <f t="shared" si="9"/>
        <v>5</v>
      </c>
      <c r="F113" s="560">
        <f t="shared" si="10"/>
        <v>16</v>
      </c>
      <c r="G113" s="595">
        <f t="shared" si="11"/>
        <v>7</v>
      </c>
      <c r="H113" s="590">
        <f>CHOOSE('Output Sheet'!$B$4,'8760 Data'!J113,'8760 Data'!K113,'8760 Data'!L113,'8760 Data'!M113,'8760 Data'!N113,'8760 Data'!O113,'8760 Data'!P113,'8760 Data'!Q113,'8760 Data'!R113,'8760 Data'!S113,'8760 Data'!T113,'8760 Data'!U113)</f>
        <v>0</v>
      </c>
      <c r="I113" s="591" t="e">
        <f>H113/'Output Sheet'!$B$8</f>
        <v>#DIV/0!</v>
      </c>
      <c r="J113" s="596"/>
      <c r="K113" s="560"/>
      <c r="L113" s="560"/>
      <c r="M113" s="560"/>
      <c r="N113" s="560"/>
      <c r="O113" s="560"/>
      <c r="P113" s="560"/>
      <c r="Q113" s="560"/>
      <c r="R113" s="560"/>
      <c r="S113" s="560"/>
      <c r="T113" s="560"/>
      <c r="U113" s="560"/>
    </row>
    <row r="114" spans="1:21">
      <c r="A114" s="593">
        <f t="shared" si="6"/>
        <v>41279</v>
      </c>
      <c r="B114" s="594">
        <v>41279.708339756944</v>
      </c>
      <c r="C114" s="560">
        <f t="shared" si="7"/>
        <v>2013</v>
      </c>
      <c r="D114" s="560">
        <f t="shared" si="8"/>
        <v>1</v>
      </c>
      <c r="E114" s="560">
        <f t="shared" si="9"/>
        <v>5</v>
      </c>
      <c r="F114" s="560">
        <f t="shared" si="10"/>
        <v>17</v>
      </c>
      <c r="G114" s="595">
        <f t="shared" si="11"/>
        <v>7</v>
      </c>
      <c r="H114" s="590">
        <f>CHOOSE('Output Sheet'!$B$4,'8760 Data'!J114,'8760 Data'!K114,'8760 Data'!L114,'8760 Data'!M114,'8760 Data'!N114,'8760 Data'!O114,'8760 Data'!P114,'8760 Data'!Q114,'8760 Data'!R114,'8760 Data'!S114,'8760 Data'!T114,'8760 Data'!U114)</f>
        <v>0</v>
      </c>
      <c r="I114" s="591" t="e">
        <f>H114/'Output Sheet'!$B$8</f>
        <v>#DIV/0!</v>
      </c>
      <c r="J114" s="596"/>
      <c r="K114" s="560"/>
      <c r="L114" s="560"/>
      <c r="M114" s="560"/>
      <c r="N114" s="560"/>
      <c r="O114" s="560"/>
      <c r="P114" s="560"/>
      <c r="Q114" s="560"/>
      <c r="R114" s="560"/>
      <c r="S114" s="560"/>
      <c r="T114" s="560"/>
      <c r="U114" s="560"/>
    </row>
    <row r="115" spans="1:21">
      <c r="A115" s="593">
        <f t="shared" si="6"/>
        <v>41279</v>
      </c>
      <c r="B115" s="594">
        <v>41279.750006481481</v>
      </c>
      <c r="C115" s="560">
        <f t="shared" si="7"/>
        <v>2013</v>
      </c>
      <c r="D115" s="560">
        <f t="shared" si="8"/>
        <v>1</v>
      </c>
      <c r="E115" s="560">
        <f t="shared" si="9"/>
        <v>5</v>
      </c>
      <c r="F115" s="560">
        <f t="shared" si="10"/>
        <v>18</v>
      </c>
      <c r="G115" s="595">
        <f t="shared" si="11"/>
        <v>7</v>
      </c>
      <c r="H115" s="590">
        <f>CHOOSE('Output Sheet'!$B$4,'8760 Data'!J115,'8760 Data'!K115,'8760 Data'!L115,'8760 Data'!M115,'8760 Data'!N115,'8760 Data'!O115,'8760 Data'!P115,'8760 Data'!Q115,'8760 Data'!R115,'8760 Data'!S115,'8760 Data'!T115,'8760 Data'!U115)</f>
        <v>0</v>
      </c>
      <c r="I115" s="591" t="e">
        <f>H115/'Output Sheet'!$B$8</f>
        <v>#DIV/0!</v>
      </c>
      <c r="J115" s="596"/>
      <c r="K115" s="560"/>
      <c r="L115" s="560"/>
      <c r="M115" s="560"/>
      <c r="N115" s="560"/>
      <c r="O115" s="560"/>
      <c r="P115" s="560"/>
      <c r="Q115" s="560"/>
      <c r="R115" s="560"/>
      <c r="S115" s="560"/>
      <c r="T115" s="560"/>
      <c r="U115" s="560"/>
    </row>
    <row r="116" spans="1:21">
      <c r="A116" s="593">
        <f t="shared" si="6"/>
        <v>41279</v>
      </c>
      <c r="B116" s="594">
        <v>41279.791673206018</v>
      </c>
      <c r="C116" s="560">
        <f t="shared" si="7"/>
        <v>2013</v>
      </c>
      <c r="D116" s="560">
        <f t="shared" si="8"/>
        <v>1</v>
      </c>
      <c r="E116" s="560">
        <f t="shared" si="9"/>
        <v>5</v>
      </c>
      <c r="F116" s="560">
        <f t="shared" si="10"/>
        <v>19</v>
      </c>
      <c r="G116" s="595">
        <f t="shared" si="11"/>
        <v>7</v>
      </c>
      <c r="H116" s="590">
        <f>CHOOSE('Output Sheet'!$B$4,'8760 Data'!J116,'8760 Data'!K116,'8760 Data'!L116,'8760 Data'!M116,'8760 Data'!N116,'8760 Data'!O116,'8760 Data'!P116,'8760 Data'!Q116,'8760 Data'!R116,'8760 Data'!S116,'8760 Data'!T116,'8760 Data'!U116)</f>
        <v>0</v>
      </c>
      <c r="I116" s="591" t="e">
        <f>H116/'Output Sheet'!$B$8</f>
        <v>#DIV/0!</v>
      </c>
      <c r="J116" s="596"/>
      <c r="K116" s="560"/>
      <c r="L116" s="560"/>
      <c r="M116" s="560"/>
      <c r="N116" s="560"/>
      <c r="O116" s="560"/>
      <c r="P116" s="560"/>
      <c r="Q116" s="560"/>
      <c r="R116" s="560"/>
      <c r="S116" s="560"/>
      <c r="T116" s="560"/>
      <c r="U116" s="560"/>
    </row>
    <row r="117" spans="1:21">
      <c r="A117" s="593">
        <f t="shared" si="6"/>
        <v>41279</v>
      </c>
      <c r="B117" s="594">
        <v>41279.833339930556</v>
      </c>
      <c r="C117" s="560">
        <f t="shared" si="7"/>
        <v>2013</v>
      </c>
      <c r="D117" s="560">
        <f t="shared" si="8"/>
        <v>1</v>
      </c>
      <c r="E117" s="560">
        <f t="shared" si="9"/>
        <v>5</v>
      </c>
      <c r="F117" s="560">
        <f t="shared" si="10"/>
        <v>20</v>
      </c>
      <c r="G117" s="595">
        <f t="shared" si="11"/>
        <v>7</v>
      </c>
      <c r="H117" s="590">
        <f>CHOOSE('Output Sheet'!$B$4,'8760 Data'!J117,'8760 Data'!K117,'8760 Data'!L117,'8760 Data'!M117,'8760 Data'!N117,'8760 Data'!O117,'8760 Data'!P117,'8760 Data'!Q117,'8760 Data'!R117,'8760 Data'!S117,'8760 Data'!T117,'8760 Data'!U117)</f>
        <v>0</v>
      </c>
      <c r="I117" s="591" t="e">
        <f>H117/'Output Sheet'!$B$8</f>
        <v>#DIV/0!</v>
      </c>
      <c r="J117" s="596"/>
      <c r="K117" s="560"/>
      <c r="L117" s="560"/>
      <c r="M117" s="560"/>
      <c r="N117" s="560"/>
      <c r="O117" s="560"/>
      <c r="P117" s="560"/>
      <c r="Q117" s="560"/>
      <c r="R117" s="560"/>
      <c r="S117" s="560"/>
      <c r="T117" s="560"/>
      <c r="U117" s="560"/>
    </row>
    <row r="118" spans="1:21">
      <c r="A118" s="593">
        <f t="shared" si="6"/>
        <v>41279</v>
      </c>
      <c r="B118" s="594">
        <v>41279.875006655093</v>
      </c>
      <c r="C118" s="560">
        <f t="shared" si="7"/>
        <v>2013</v>
      </c>
      <c r="D118" s="560">
        <f t="shared" si="8"/>
        <v>1</v>
      </c>
      <c r="E118" s="560">
        <f t="shared" si="9"/>
        <v>5</v>
      </c>
      <c r="F118" s="560">
        <f t="shared" si="10"/>
        <v>21</v>
      </c>
      <c r="G118" s="595">
        <f t="shared" si="11"/>
        <v>7</v>
      </c>
      <c r="H118" s="590">
        <f>CHOOSE('Output Sheet'!$B$4,'8760 Data'!J118,'8760 Data'!K118,'8760 Data'!L118,'8760 Data'!M118,'8760 Data'!N118,'8760 Data'!O118,'8760 Data'!P118,'8760 Data'!Q118,'8760 Data'!R118,'8760 Data'!S118,'8760 Data'!T118,'8760 Data'!U118)</f>
        <v>0</v>
      </c>
      <c r="I118" s="591" t="e">
        <f>H118/'Output Sheet'!$B$8</f>
        <v>#DIV/0!</v>
      </c>
      <c r="J118" s="596"/>
      <c r="K118" s="560"/>
      <c r="L118" s="560"/>
      <c r="M118" s="560"/>
      <c r="N118" s="560"/>
      <c r="O118" s="560"/>
      <c r="P118" s="560"/>
      <c r="Q118" s="560"/>
      <c r="R118" s="560"/>
      <c r="S118" s="560"/>
      <c r="T118" s="560"/>
      <c r="U118" s="560"/>
    </row>
    <row r="119" spans="1:21">
      <c r="A119" s="593">
        <f t="shared" si="6"/>
        <v>41279</v>
      </c>
      <c r="B119" s="594">
        <v>41279.91667337963</v>
      </c>
      <c r="C119" s="560">
        <f t="shared" si="7"/>
        <v>2013</v>
      </c>
      <c r="D119" s="560">
        <f t="shared" si="8"/>
        <v>1</v>
      </c>
      <c r="E119" s="560">
        <f t="shared" si="9"/>
        <v>5</v>
      </c>
      <c r="F119" s="560">
        <f t="shared" si="10"/>
        <v>22</v>
      </c>
      <c r="G119" s="595">
        <f t="shared" si="11"/>
        <v>7</v>
      </c>
      <c r="H119" s="590">
        <f>CHOOSE('Output Sheet'!$B$4,'8760 Data'!J119,'8760 Data'!K119,'8760 Data'!L119,'8760 Data'!M119,'8760 Data'!N119,'8760 Data'!O119,'8760 Data'!P119,'8760 Data'!Q119,'8760 Data'!R119,'8760 Data'!S119,'8760 Data'!T119,'8760 Data'!U119)</f>
        <v>0</v>
      </c>
      <c r="I119" s="591" t="e">
        <f>H119/'Output Sheet'!$B$8</f>
        <v>#DIV/0!</v>
      </c>
      <c r="J119" s="596"/>
      <c r="K119" s="560"/>
      <c r="L119" s="560"/>
      <c r="M119" s="560"/>
      <c r="N119" s="560"/>
      <c r="O119" s="560"/>
      <c r="P119" s="560"/>
      <c r="Q119" s="560"/>
      <c r="R119" s="560"/>
      <c r="S119" s="560"/>
      <c r="T119" s="560"/>
      <c r="U119" s="560"/>
    </row>
    <row r="120" spans="1:21">
      <c r="A120" s="593">
        <f t="shared" si="6"/>
        <v>41279</v>
      </c>
      <c r="B120" s="594">
        <v>41279.958340104167</v>
      </c>
      <c r="C120" s="560">
        <f t="shared" si="7"/>
        <v>2013</v>
      </c>
      <c r="D120" s="560">
        <f t="shared" si="8"/>
        <v>1</v>
      </c>
      <c r="E120" s="560">
        <f t="shared" si="9"/>
        <v>5</v>
      </c>
      <c r="F120" s="560">
        <f t="shared" si="10"/>
        <v>23</v>
      </c>
      <c r="G120" s="595">
        <f t="shared" si="11"/>
        <v>7</v>
      </c>
      <c r="H120" s="590">
        <f>CHOOSE('Output Sheet'!$B$4,'8760 Data'!J120,'8760 Data'!K120,'8760 Data'!L120,'8760 Data'!M120,'8760 Data'!N120,'8760 Data'!O120,'8760 Data'!P120,'8760 Data'!Q120,'8760 Data'!R120,'8760 Data'!S120,'8760 Data'!T120,'8760 Data'!U120)</f>
        <v>0</v>
      </c>
      <c r="I120" s="591" t="e">
        <f>H120/'Output Sheet'!$B$8</f>
        <v>#DIV/0!</v>
      </c>
      <c r="J120" s="596"/>
      <c r="K120" s="560"/>
      <c r="L120" s="560"/>
      <c r="M120" s="560"/>
      <c r="N120" s="560"/>
      <c r="O120" s="560"/>
      <c r="P120" s="560"/>
      <c r="Q120" s="560"/>
      <c r="R120" s="560"/>
      <c r="S120" s="560"/>
      <c r="T120" s="560"/>
      <c r="U120" s="560"/>
    </row>
    <row r="121" spans="1:21">
      <c r="A121" s="593">
        <f t="shared" si="6"/>
        <v>41280</v>
      </c>
      <c r="B121" s="594">
        <v>41280.000006828704</v>
      </c>
      <c r="C121" s="560">
        <f t="shared" si="7"/>
        <v>2013</v>
      </c>
      <c r="D121" s="560">
        <f t="shared" si="8"/>
        <v>1</v>
      </c>
      <c r="E121" s="560">
        <f t="shared" si="9"/>
        <v>6</v>
      </c>
      <c r="F121" s="560">
        <f t="shared" si="10"/>
        <v>24</v>
      </c>
      <c r="G121" s="595">
        <f t="shared" si="11"/>
        <v>1</v>
      </c>
      <c r="H121" s="590">
        <f>CHOOSE('Output Sheet'!$B$4,'8760 Data'!J121,'8760 Data'!K121,'8760 Data'!L121,'8760 Data'!M121,'8760 Data'!N121,'8760 Data'!O121,'8760 Data'!P121,'8760 Data'!Q121,'8760 Data'!R121,'8760 Data'!S121,'8760 Data'!T121,'8760 Data'!U121)</f>
        <v>0</v>
      </c>
      <c r="I121" s="591" t="e">
        <f>H121/'Output Sheet'!$B$8</f>
        <v>#DIV/0!</v>
      </c>
      <c r="J121" s="596"/>
      <c r="K121" s="560"/>
      <c r="L121" s="560"/>
      <c r="M121" s="560"/>
      <c r="N121" s="560"/>
      <c r="O121" s="560"/>
      <c r="P121" s="560"/>
      <c r="Q121" s="560"/>
      <c r="R121" s="560"/>
      <c r="S121" s="560"/>
      <c r="T121" s="560"/>
      <c r="U121" s="560"/>
    </row>
    <row r="122" spans="1:21">
      <c r="A122" s="593">
        <f t="shared" si="6"/>
        <v>41280</v>
      </c>
      <c r="B122" s="594">
        <v>41280.041673553242</v>
      </c>
      <c r="C122" s="560">
        <f t="shared" si="7"/>
        <v>2013</v>
      </c>
      <c r="D122" s="560">
        <f t="shared" si="8"/>
        <v>1</v>
      </c>
      <c r="E122" s="560">
        <f t="shared" si="9"/>
        <v>6</v>
      </c>
      <c r="F122" s="560">
        <f t="shared" si="10"/>
        <v>1</v>
      </c>
      <c r="G122" s="595">
        <f t="shared" si="11"/>
        <v>1</v>
      </c>
      <c r="H122" s="590">
        <f>CHOOSE('Output Sheet'!$B$4,'8760 Data'!J122,'8760 Data'!K122,'8760 Data'!L122,'8760 Data'!M122,'8760 Data'!N122,'8760 Data'!O122,'8760 Data'!P122,'8760 Data'!Q122,'8760 Data'!R122,'8760 Data'!S122,'8760 Data'!T122,'8760 Data'!U122)</f>
        <v>0</v>
      </c>
      <c r="I122" s="591" t="e">
        <f>H122/'Output Sheet'!$B$8</f>
        <v>#DIV/0!</v>
      </c>
      <c r="J122" s="596"/>
      <c r="K122" s="560"/>
      <c r="L122" s="560"/>
      <c r="M122" s="560"/>
      <c r="N122" s="560"/>
      <c r="O122" s="560"/>
      <c r="P122" s="560"/>
      <c r="Q122" s="560"/>
      <c r="R122" s="560"/>
      <c r="S122" s="560"/>
      <c r="T122" s="560"/>
      <c r="U122" s="560"/>
    </row>
    <row r="123" spans="1:21">
      <c r="A123" s="593">
        <f t="shared" si="6"/>
        <v>41280</v>
      </c>
      <c r="B123" s="594">
        <v>41280.083340277779</v>
      </c>
      <c r="C123" s="560">
        <f t="shared" si="7"/>
        <v>2013</v>
      </c>
      <c r="D123" s="560">
        <f t="shared" si="8"/>
        <v>1</v>
      </c>
      <c r="E123" s="560">
        <f t="shared" si="9"/>
        <v>6</v>
      </c>
      <c r="F123" s="560">
        <f t="shared" si="10"/>
        <v>2</v>
      </c>
      <c r="G123" s="595">
        <f t="shared" si="11"/>
        <v>1</v>
      </c>
      <c r="H123" s="590">
        <f>CHOOSE('Output Sheet'!$B$4,'8760 Data'!J123,'8760 Data'!K123,'8760 Data'!L123,'8760 Data'!M123,'8760 Data'!N123,'8760 Data'!O123,'8760 Data'!P123,'8760 Data'!Q123,'8760 Data'!R123,'8760 Data'!S123,'8760 Data'!T123,'8760 Data'!U123)</f>
        <v>0</v>
      </c>
      <c r="I123" s="591" t="e">
        <f>H123/'Output Sheet'!$B$8</f>
        <v>#DIV/0!</v>
      </c>
      <c r="J123" s="596"/>
      <c r="K123" s="560"/>
      <c r="L123" s="560"/>
      <c r="M123" s="560"/>
      <c r="N123" s="560"/>
      <c r="O123" s="560"/>
      <c r="P123" s="560"/>
      <c r="Q123" s="560"/>
      <c r="R123" s="560"/>
      <c r="S123" s="560"/>
      <c r="T123" s="560"/>
      <c r="U123" s="560"/>
    </row>
    <row r="124" spans="1:21">
      <c r="A124" s="593">
        <f t="shared" si="6"/>
        <v>41280</v>
      </c>
      <c r="B124" s="594">
        <v>41280.125007002316</v>
      </c>
      <c r="C124" s="560">
        <f t="shared" si="7"/>
        <v>2013</v>
      </c>
      <c r="D124" s="560">
        <f t="shared" si="8"/>
        <v>1</v>
      </c>
      <c r="E124" s="560">
        <f t="shared" si="9"/>
        <v>6</v>
      </c>
      <c r="F124" s="560">
        <f t="shared" si="10"/>
        <v>3</v>
      </c>
      <c r="G124" s="595">
        <f t="shared" si="11"/>
        <v>1</v>
      </c>
      <c r="H124" s="590">
        <f>CHOOSE('Output Sheet'!$B$4,'8760 Data'!J124,'8760 Data'!K124,'8760 Data'!L124,'8760 Data'!M124,'8760 Data'!N124,'8760 Data'!O124,'8760 Data'!P124,'8760 Data'!Q124,'8760 Data'!R124,'8760 Data'!S124,'8760 Data'!T124,'8760 Data'!U124)</f>
        <v>0</v>
      </c>
      <c r="I124" s="591" t="e">
        <f>H124/'Output Sheet'!$B$8</f>
        <v>#DIV/0!</v>
      </c>
      <c r="J124" s="596"/>
      <c r="K124" s="560"/>
      <c r="L124" s="560"/>
      <c r="M124" s="560"/>
      <c r="N124" s="560"/>
      <c r="O124" s="560"/>
      <c r="P124" s="560"/>
      <c r="Q124" s="560"/>
      <c r="R124" s="560"/>
      <c r="S124" s="560"/>
      <c r="T124" s="560"/>
      <c r="U124" s="560"/>
    </row>
    <row r="125" spans="1:21">
      <c r="A125" s="593">
        <f t="shared" si="6"/>
        <v>41280</v>
      </c>
      <c r="B125" s="594">
        <v>41280.166673726853</v>
      </c>
      <c r="C125" s="560">
        <f t="shared" si="7"/>
        <v>2013</v>
      </c>
      <c r="D125" s="560">
        <f t="shared" si="8"/>
        <v>1</v>
      </c>
      <c r="E125" s="560">
        <f t="shared" si="9"/>
        <v>6</v>
      </c>
      <c r="F125" s="560">
        <f t="shared" si="10"/>
        <v>4</v>
      </c>
      <c r="G125" s="595">
        <f t="shared" si="11"/>
        <v>1</v>
      </c>
      <c r="H125" s="590">
        <f>CHOOSE('Output Sheet'!$B$4,'8760 Data'!J125,'8760 Data'!K125,'8760 Data'!L125,'8760 Data'!M125,'8760 Data'!N125,'8760 Data'!O125,'8760 Data'!P125,'8760 Data'!Q125,'8760 Data'!R125,'8760 Data'!S125,'8760 Data'!T125,'8760 Data'!U125)</f>
        <v>0</v>
      </c>
      <c r="I125" s="591" t="e">
        <f>H125/'Output Sheet'!$B$8</f>
        <v>#DIV/0!</v>
      </c>
      <c r="J125" s="596"/>
      <c r="K125" s="560"/>
      <c r="L125" s="560"/>
      <c r="M125" s="560"/>
      <c r="N125" s="560"/>
      <c r="O125" s="560"/>
      <c r="P125" s="560"/>
      <c r="Q125" s="560"/>
      <c r="R125" s="560"/>
      <c r="S125" s="560"/>
      <c r="T125" s="560"/>
      <c r="U125" s="560"/>
    </row>
    <row r="126" spans="1:21">
      <c r="A126" s="593">
        <f t="shared" si="6"/>
        <v>41280</v>
      </c>
      <c r="B126" s="594">
        <v>41280.208340451391</v>
      </c>
      <c r="C126" s="560">
        <f t="shared" si="7"/>
        <v>2013</v>
      </c>
      <c r="D126" s="560">
        <f t="shared" si="8"/>
        <v>1</v>
      </c>
      <c r="E126" s="560">
        <f t="shared" si="9"/>
        <v>6</v>
      </c>
      <c r="F126" s="560">
        <f t="shared" si="10"/>
        <v>5</v>
      </c>
      <c r="G126" s="595">
        <f t="shared" si="11"/>
        <v>1</v>
      </c>
      <c r="H126" s="590">
        <f>CHOOSE('Output Sheet'!$B$4,'8760 Data'!J126,'8760 Data'!K126,'8760 Data'!L126,'8760 Data'!M126,'8760 Data'!N126,'8760 Data'!O126,'8760 Data'!P126,'8760 Data'!Q126,'8760 Data'!R126,'8760 Data'!S126,'8760 Data'!T126,'8760 Data'!U126)</f>
        <v>0</v>
      </c>
      <c r="I126" s="591" t="e">
        <f>H126/'Output Sheet'!$B$8</f>
        <v>#DIV/0!</v>
      </c>
      <c r="J126" s="596"/>
      <c r="K126" s="560"/>
      <c r="L126" s="560"/>
      <c r="M126" s="560"/>
      <c r="N126" s="560"/>
      <c r="O126" s="560"/>
      <c r="P126" s="560"/>
      <c r="Q126" s="560"/>
      <c r="R126" s="560"/>
      <c r="S126" s="560"/>
      <c r="T126" s="560"/>
      <c r="U126" s="560"/>
    </row>
    <row r="127" spans="1:21">
      <c r="A127" s="593">
        <f t="shared" si="6"/>
        <v>41280</v>
      </c>
      <c r="B127" s="594">
        <v>41280.250007175928</v>
      </c>
      <c r="C127" s="560">
        <f t="shared" si="7"/>
        <v>2013</v>
      </c>
      <c r="D127" s="560">
        <f t="shared" si="8"/>
        <v>1</v>
      </c>
      <c r="E127" s="560">
        <f t="shared" si="9"/>
        <v>6</v>
      </c>
      <c r="F127" s="560">
        <f t="shared" si="10"/>
        <v>6</v>
      </c>
      <c r="G127" s="595">
        <f t="shared" si="11"/>
        <v>1</v>
      </c>
      <c r="H127" s="590">
        <f>CHOOSE('Output Sheet'!$B$4,'8760 Data'!J127,'8760 Data'!K127,'8760 Data'!L127,'8760 Data'!M127,'8760 Data'!N127,'8760 Data'!O127,'8760 Data'!P127,'8760 Data'!Q127,'8760 Data'!R127,'8760 Data'!S127,'8760 Data'!T127,'8760 Data'!U127)</f>
        <v>0</v>
      </c>
      <c r="I127" s="591" t="e">
        <f>H127/'Output Sheet'!$B$8</f>
        <v>#DIV/0!</v>
      </c>
      <c r="J127" s="596"/>
      <c r="K127" s="560"/>
      <c r="L127" s="560"/>
      <c r="M127" s="560"/>
      <c r="N127" s="560"/>
      <c r="O127" s="560"/>
      <c r="P127" s="560"/>
      <c r="Q127" s="560"/>
      <c r="R127" s="560"/>
      <c r="S127" s="560"/>
      <c r="T127" s="560"/>
      <c r="U127" s="560"/>
    </row>
    <row r="128" spans="1:21">
      <c r="A128" s="593">
        <f t="shared" si="6"/>
        <v>41280</v>
      </c>
      <c r="B128" s="594">
        <v>41280.291673900465</v>
      </c>
      <c r="C128" s="560">
        <f t="shared" si="7"/>
        <v>2013</v>
      </c>
      <c r="D128" s="560">
        <f t="shared" si="8"/>
        <v>1</v>
      </c>
      <c r="E128" s="560">
        <f t="shared" si="9"/>
        <v>6</v>
      </c>
      <c r="F128" s="560">
        <f t="shared" si="10"/>
        <v>7</v>
      </c>
      <c r="G128" s="595">
        <f t="shared" si="11"/>
        <v>1</v>
      </c>
      <c r="H128" s="590">
        <f>CHOOSE('Output Sheet'!$B$4,'8760 Data'!J128,'8760 Data'!K128,'8760 Data'!L128,'8760 Data'!M128,'8760 Data'!N128,'8760 Data'!O128,'8760 Data'!P128,'8760 Data'!Q128,'8760 Data'!R128,'8760 Data'!S128,'8760 Data'!T128,'8760 Data'!U128)</f>
        <v>0</v>
      </c>
      <c r="I128" s="591" t="e">
        <f>H128/'Output Sheet'!$B$8</f>
        <v>#DIV/0!</v>
      </c>
      <c r="J128" s="596"/>
      <c r="K128" s="560"/>
      <c r="L128" s="560"/>
      <c r="M128" s="560"/>
      <c r="N128" s="560"/>
      <c r="O128" s="560"/>
      <c r="P128" s="560"/>
      <c r="Q128" s="560"/>
      <c r="R128" s="560"/>
      <c r="S128" s="560"/>
      <c r="T128" s="560"/>
      <c r="U128" s="560"/>
    </row>
    <row r="129" spans="1:21">
      <c r="A129" s="593">
        <f t="shared" si="6"/>
        <v>41280</v>
      </c>
      <c r="B129" s="594">
        <v>41280.333340625002</v>
      </c>
      <c r="C129" s="560">
        <f t="shared" si="7"/>
        <v>2013</v>
      </c>
      <c r="D129" s="560">
        <f t="shared" si="8"/>
        <v>1</v>
      </c>
      <c r="E129" s="560">
        <f t="shared" si="9"/>
        <v>6</v>
      </c>
      <c r="F129" s="560">
        <f t="shared" si="10"/>
        <v>8</v>
      </c>
      <c r="G129" s="595">
        <f t="shared" si="11"/>
        <v>1</v>
      </c>
      <c r="H129" s="590">
        <f>CHOOSE('Output Sheet'!$B$4,'8760 Data'!J129,'8760 Data'!K129,'8760 Data'!L129,'8760 Data'!M129,'8760 Data'!N129,'8760 Data'!O129,'8760 Data'!P129,'8760 Data'!Q129,'8760 Data'!R129,'8760 Data'!S129,'8760 Data'!T129,'8760 Data'!U129)</f>
        <v>0</v>
      </c>
      <c r="I129" s="591" t="e">
        <f>H129/'Output Sheet'!$B$8</f>
        <v>#DIV/0!</v>
      </c>
      <c r="J129" s="596"/>
      <c r="K129" s="560"/>
      <c r="L129" s="560"/>
      <c r="M129" s="560"/>
      <c r="N129" s="560"/>
      <c r="O129" s="560"/>
      <c r="P129" s="560"/>
      <c r="Q129" s="560"/>
      <c r="R129" s="560"/>
      <c r="S129" s="560"/>
      <c r="T129" s="560"/>
      <c r="U129" s="560"/>
    </row>
    <row r="130" spans="1:21">
      <c r="A130" s="593">
        <f t="shared" si="6"/>
        <v>41280</v>
      </c>
      <c r="B130" s="594">
        <v>41280.375007349539</v>
      </c>
      <c r="C130" s="560">
        <f t="shared" si="7"/>
        <v>2013</v>
      </c>
      <c r="D130" s="560">
        <f t="shared" si="8"/>
        <v>1</v>
      </c>
      <c r="E130" s="560">
        <f t="shared" si="9"/>
        <v>6</v>
      </c>
      <c r="F130" s="560">
        <f t="shared" si="10"/>
        <v>9</v>
      </c>
      <c r="G130" s="595">
        <f t="shared" si="11"/>
        <v>1</v>
      </c>
      <c r="H130" s="590">
        <f>CHOOSE('Output Sheet'!$B$4,'8760 Data'!J130,'8760 Data'!K130,'8760 Data'!L130,'8760 Data'!M130,'8760 Data'!N130,'8760 Data'!O130,'8760 Data'!P130,'8760 Data'!Q130,'8760 Data'!R130,'8760 Data'!S130,'8760 Data'!T130,'8760 Data'!U130)</f>
        <v>0</v>
      </c>
      <c r="I130" s="591" t="e">
        <f>H130/'Output Sheet'!$B$8</f>
        <v>#DIV/0!</v>
      </c>
      <c r="J130" s="596"/>
      <c r="K130" s="560"/>
      <c r="L130" s="560"/>
      <c r="M130" s="560"/>
      <c r="N130" s="560"/>
      <c r="O130" s="560"/>
      <c r="P130" s="560"/>
      <c r="Q130" s="560"/>
      <c r="R130" s="560"/>
      <c r="S130" s="560"/>
      <c r="T130" s="560"/>
      <c r="U130" s="560"/>
    </row>
    <row r="131" spans="1:21">
      <c r="A131" s="593">
        <f t="shared" ref="A131:A194" si="12">DATE(C131,D131,E131)</f>
        <v>41280</v>
      </c>
      <c r="B131" s="594">
        <v>41280.416674074077</v>
      </c>
      <c r="C131" s="560">
        <f t="shared" ref="C131:C194" si="13">YEAR(B131)</f>
        <v>2013</v>
      </c>
      <c r="D131" s="560">
        <f t="shared" ref="D131:D194" si="14">MONTH(B131)</f>
        <v>1</v>
      </c>
      <c r="E131" s="560">
        <f t="shared" ref="E131:E194" si="15">DAY(B131)</f>
        <v>6</v>
      </c>
      <c r="F131" s="560">
        <f t="shared" ref="F131:F194" si="16">IF(HOUR(B131)&lt;&gt;0,HOUR(B131),24)</f>
        <v>10</v>
      </c>
      <c r="G131" s="595">
        <f t="shared" ref="G131:G194" si="17">WEEKDAY(B131,1)</f>
        <v>1</v>
      </c>
      <c r="H131" s="590">
        <f>CHOOSE('Output Sheet'!$B$4,'8760 Data'!J131,'8760 Data'!K131,'8760 Data'!L131,'8760 Data'!M131,'8760 Data'!N131,'8760 Data'!O131,'8760 Data'!P131,'8760 Data'!Q131,'8760 Data'!R131,'8760 Data'!S131,'8760 Data'!T131,'8760 Data'!U131)</f>
        <v>0</v>
      </c>
      <c r="I131" s="591" t="e">
        <f>H131/'Output Sheet'!$B$8</f>
        <v>#DIV/0!</v>
      </c>
      <c r="J131" s="596"/>
      <c r="K131" s="560"/>
      <c r="L131" s="560"/>
      <c r="M131" s="560"/>
      <c r="N131" s="560"/>
      <c r="O131" s="560"/>
      <c r="P131" s="560"/>
      <c r="Q131" s="560"/>
      <c r="R131" s="560"/>
      <c r="S131" s="560"/>
      <c r="T131" s="560"/>
      <c r="U131" s="560"/>
    </row>
    <row r="132" spans="1:21">
      <c r="A132" s="593">
        <f t="shared" si="12"/>
        <v>41280</v>
      </c>
      <c r="B132" s="594">
        <v>41280.458340798614</v>
      </c>
      <c r="C132" s="560">
        <f t="shared" si="13"/>
        <v>2013</v>
      </c>
      <c r="D132" s="560">
        <f t="shared" si="14"/>
        <v>1</v>
      </c>
      <c r="E132" s="560">
        <f t="shared" si="15"/>
        <v>6</v>
      </c>
      <c r="F132" s="560">
        <f t="shared" si="16"/>
        <v>11</v>
      </c>
      <c r="G132" s="595">
        <f t="shared" si="17"/>
        <v>1</v>
      </c>
      <c r="H132" s="590">
        <f>CHOOSE('Output Sheet'!$B$4,'8760 Data'!J132,'8760 Data'!K132,'8760 Data'!L132,'8760 Data'!M132,'8760 Data'!N132,'8760 Data'!O132,'8760 Data'!P132,'8760 Data'!Q132,'8760 Data'!R132,'8760 Data'!S132,'8760 Data'!T132,'8760 Data'!U132)</f>
        <v>0</v>
      </c>
      <c r="I132" s="591" t="e">
        <f>H132/'Output Sheet'!$B$8</f>
        <v>#DIV/0!</v>
      </c>
      <c r="J132" s="596"/>
      <c r="K132" s="560"/>
      <c r="L132" s="560"/>
      <c r="M132" s="560"/>
      <c r="N132" s="560"/>
      <c r="O132" s="560"/>
      <c r="P132" s="560"/>
      <c r="Q132" s="560"/>
      <c r="R132" s="560"/>
      <c r="S132" s="560"/>
      <c r="T132" s="560"/>
      <c r="U132" s="560"/>
    </row>
    <row r="133" spans="1:21">
      <c r="A133" s="593">
        <f t="shared" si="12"/>
        <v>41280</v>
      </c>
      <c r="B133" s="594">
        <v>41280.500007523151</v>
      </c>
      <c r="C133" s="560">
        <f t="shared" si="13"/>
        <v>2013</v>
      </c>
      <c r="D133" s="560">
        <f t="shared" si="14"/>
        <v>1</v>
      </c>
      <c r="E133" s="560">
        <f t="shared" si="15"/>
        <v>6</v>
      </c>
      <c r="F133" s="560">
        <f t="shared" si="16"/>
        <v>12</v>
      </c>
      <c r="G133" s="595">
        <f t="shared" si="17"/>
        <v>1</v>
      </c>
      <c r="H133" s="590">
        <f>CHOOSE('Output Sheet'!$B$4,'8760 Data'!J133,'8760 Data'!K133,'8760 Data'!L133,'8760 Data'!M133,'8760 Data'!N133,'8760 Data'!O133,'8760 Data'!P133,'8760 Data'!Q133,'8760 Data'!R133,'8760 Data'!S133,'8760 Data'!T133,'8760 Data'!U133)</f>
        <v>0</v>
      </c>
      <c r="I133" s="591" t="e">
        <f>H133/'Output Sheet'!$B$8</f>
        <v>#DIV/0!</v>
      </c>
      <c r="J133" s="596"/>
      <c r="K133" s="560"/>
      <c r="L133" s="560"/>
      <c r="M133" s="560"/>
      <c r="N133" s="560"/>
      <c r="O133" s="560"/>
      <c r="P133" s="560"/>
      <c r="Q133" s="560"/>
      <c r="R133" s="560"/>
      <c r="S133" s="560"/>
      <c r="T133" s="560"/>
      <c r="U133" s="560"/>
    </row>
    <row r="134" spans="1:21">
      <c r="A134" s="593">
        <f t="shared" si="12"/>
        <v>41280</v>
      </c>
      <c r="B134" s="594">
        <v>41280.541674247688</v>
      </c>
      <c r="C134" s="560">
        <f t="shared" si="13"/>
        <v>2013</v>
      </c>
      <c r="D134" s="560">
        <f t="shared" si="14"/>
        <v>1</v>
      </c>
      <c r="E134" s="560">
        <f t="shared" si="15"/>
        <v>6</v>
      </c>
      <c r="F134" s="560">
        <f t="shared" si="16"/>
        <v>13</v>
      </c>
      <c r="G134" s="595">
        <f t="shared" si="17"/>
        <v>1</v>
      </c>
      <c r="H134" s="590">
        <f>CHOOSE('Output Sheet'!$B$4,'8760 Data'!J134,'8760 Data'!K134,'8760 Data'!L134,'8760 Data'!M134,'8760 Data'!N134,'8760 Data'!O134,'8760 Data'!P134,'8760 Data'!Q134,'8760 Data'!R134,'8760 Data'!S134,'8760 Data'!T134,'8760 Data'!U134)</f>
        <v>0</v>
      </c>
      <c r="I134" s="591" t="e">
        <f>H134/'Output Sheet'!$B$8</f>
        <v>#DIV/0!</v>
      </c>
      <c r="J134" s="596"/>
      <c r="K134" s="560"/>
      <c r="L134" s="560"/>
      <c r="M134" s="560"/>
      <c r="N134" s="560"/>
      <c r="O134" s="560"/>
      <c r="P134" s="560"/>
      <c r="Q134" s="560"/>
      <c r="R134" s="560"/>
      <c r="S134" s="560"/>
      <c r="T134" s="560"/>
      <c r="U134" s="560"/>
    </row>
    <row r="135" spans="1:21">
      <c r="A135" s="593">
        <f t="shared" si="12"/>
        <v>41280</v>
      </c>
      <c r="B135" s="594">
        <v>41280.583340972225</v>
      </c>
      <c r="C135" s="560">
        <f t="shared" si="13"/>
        <v>2013</v>
      </c>
      <c r="D135" s="560">
        <f t="shared" si="14"/>
        <v>1</v>
      </c>
      <c r="E135" s="560">
        <f t="shared" si="15"/>
        <v>6</v>
      </c>
      <c r="F135" s="560">
        <f t="shared" si="16"/>
        <v>14</v>
      </c>
      <c r="G135" s="595">
        <f t="shared" si="17"/>
        <v>1</v>
      </c>
      <c r="H135" s="590">
        <f>CHOOSE('Output Sheet'!$B$4,'8760 Data'!J135,'8760 Data'!K135,'8760 Data'!L135,'8760 Data'!M135,'8760 Data'!N135,'8760 Data'!O135,'8760 Data'!P135,'8760 Data'!Q135,'8760 Data'!R135,'8760 Data'!S135,'8760 Data'!T135,'8760 Data'!U135)</f>
        <v>0</v>
      </c>
      <c r="I135" s="591" t="e">
        <f>H135/'Output Sheet'!$B$8</f>
        <v>#DIV/0!</v>
      </c>
      <c r="J135" s="596"/>
      <c r="K135" s="560"/>
      <c r="L135" s="560"/>
      <c r="M135" s="560"/>
      <c r="N135" s="560"/>
      <c r="O135" s="560"/>
      <c r="P135" s="560"/>
      <c r="Q135" s="560"/>
      <c r="R135" s="560"/>
      <c r="S135" s="560"/>
      <c r="T135" s="560"/>
      <c r="U135" s="560"/>
    </row>
    <row r="136" spans="1:21">
      <c r="A136" s="593">
        <f t="shared" si="12"/>
        <v>41280</v>
      </c>
      <c r="B136" s="594">
        <v>41280.625007696763</v>
      </c>
      <c r="C136" s="560">
        <f t="shared" si="13"/>
        <v>2013</v>
      </c>
      <c r="D136" s="560">
        <f t="shared" si="14"/>
        <v>1</v>
      </c>
      <c r="E136" s="560">
        <f t="shared" si="15"/>
        <v>6</v>
      </c>
      <c r="F136" s="560">
        <f t="shared" si="16"/>
        <v>15</v>
      </c>
      <c r="G136" s="595">
        <f t="shared" si="17"/>
        <v>1</v>
      </c>
      <c r="H136" s="590">
        <f>CHOOSE('Output Sheet'!$B$4,'8760 Data'!J136,'8760 Data'!K136,'8760 Data'!L136,'8760 Data'!M136,'8760 Data'!N136,'8760 Data'!O136,'8760 Data'!P136,'8760 Data'!Q136,'8760 Data'!R136,'8760 Data'!S136,'8760 Data'!T136,'8760 Data'!U136)</f>
        <v>0</v>
      </c>
      <c r="I136" s="591" t="e">
        <f>H136/'Output Sheet'!$B$8</f>
        <v>#DIV/0!</v>
      </c>
      <c r="J136" s="596"/>
      <c r="K136" s="560"/>
      <c r="L136" s="560"/>
      <c r="M136" s="560"/>
      <c r="N136" s="560"/>
      <c r="O136" s="560"/>
      <c r="P136" s="560"/>
      <c r="Q136" s="560"/>
      <c r="R136" s="560"/>
      <c r="S136" s="560"/>
      <c r="T136" s="560"/>
      <c r="U136" s="560"/>
    </row>
    <row r="137" spans="1:21">
      <c r="A137" s="593">
        <f t="shared" si="12"/>
        <v>41280</v>
      </c>
      <c r="B137" s="594">
        <v>41280.6666744213</v>
      </c>
      <c r="C137" s="560">
        <f t="shared" si="13"/>
        <v>2013</v>
      </c>
      <c r="D137" s="560">
        <f t="shared" si="14"/>
        <v>1</v>
      </c>
      <c r="E137" s="560">
        <f t="shared" si="15"/>
        <v>6</v>
      </c>
      <c r="F137" s="560">
        <f t="shared" si="16"/>
        <v>16</v>
      </c>
      <c r="G137" s="595">
        <f t="shared" si="17"/>
        <v>1</v>
      </c>
      <c r="H137" s="590">
        <f>CHOOSE('Output Sheet'!$B$4,'8760 Data'!J137,'8760 Data'!K137,'8760 Data'!L137,'8760 Data'!M137,'8760 Data'!N137,'8760 Data'!O137,'8760 Data'!P137,'8760 Data'!Q137,'8760 Data'!R137,'8760 Data'!S137,'8760 Data'!T137,'8760 Data'!U137)</f>
        <v>0</v>
      </c>
      <c r="I137" s="591" t="e">
        <f>H137/'Output Sheet'!$B$8</f>
        <v>#DIV/0!</v>
      </c>
      <c r="J137" s="596"/>
      <c r="K137" s="560"/>
      <c r="L137" s="560"/>
      <c r="M137" s="560"/>
      <c r="N137" s="560"/>
      <c r="O137" s="560"/>
      <c r="P137" s="560"/>
      <c r="Q137" s="560"/>
      <c r="R137" s="560"/>
      <c r="S137" s="560"/>
      <c r="T137" s="560"/>
      <c r="U137" s="560"/>
    </row>
    <row r="138" spans="1:21">
      <c r="A138" s="593">
        <f t="shared" si="12"/>
        <v>41280</v>
      </c>
      <c r="B138" s="594">
        <v>41280.70834114583</v>
      </c>
      <c r="C138" s="560">
        <f t="shared" si="13"/>
        <v>2013</v>
      </c>
      <c r="D138" s="560">
        <f t="shared" si="14"/>
        <v>1</v>
      </c>
      <c r="E138" s="560">
        <f t="shared" si="15"/>
        <v>6</v>
      </c>
      <c r="F138" s="560">
        <f t="shared" si="16"/>
        <v>17</v>
      </c>
      <c r="G138" s="595">
        <f t="shared" si="17"/>
        <v>1</v>
      </c>
      <c r="H138" s="590">
        <f>CHOOSE('Output Sheet'!$B$4,'8760 Data'!J138,'8760 Data'!K138,'8760 Data'!L138,'8760 Data'!M138,'8760 Data'!N138,'8760 Data'!O138,'8760 Data'!P138,'8760 Data'!Q138,'8760 Data'!R138,'8760 Data'!S138,'8760 Data'!T138,'8760 Data'!U138)</f>
        <v>0</v>
      </c>
      <c r="I138" s="591" t="e">
        <f>H138/'Output Sheet'!$B$8</f>
        <v>#DIV/0!</v>
      </c>
      <c r="J138" s="596"/>
      <c r="K138" s="560"/>
      <c r="L138" s="560"/>
      <c r="M138" s="560"/>
      <c r="N138" s="560"/>
      <c r="O138" s="560"/>
      <c r="P138" s="560"/>
      <c r="Q138" s="560"/>
      <c r="R138" s="560"/>
      <c r="S138" s="560"/>
      <c r="T138" s="560"/>
      <c r="U138" s="560"/>
    </row>
    <row r="139" spans="1:21">
      <c r="A139" s="593">
        <f t="shared" si="12"/>
        <v>41280</v>
      </c>
      <c r="B139" s="594">
        <v>41280.750007870367</v>
      </c>
      <c r="C139" s="560">
        <f t="shared" si="13"/>
        <v>2013</v>
      </c>
      <c r="D139" s="560">
        <f t="shared" si="14"/>
        <v>1</v>
      </c>
      <c r="E139" s="560">
        <f t="shared" si="15"/>
        <v>6</v>
      </c>
      <c r="F139" s="560">
        <f t="shared" si="16"/>
        <v>18</v>
      </c>
      <c r="G139" s="595">
        <f t="shared" si="17"/>
        <v>1</v>
      </c>
      <c r="H139" s="590">
        <f>CHOOSE('Output Sheet'!$B$4,'8760 Data'!J139,'8760 Data'!K139,'8760 Data'!L139,'8760 Data'!M139,'8760 Data'!N139,'8760 Data'!O139,'8760 Data'!P139,'8760 Data'!Q139,'8760 Data'!R139,'8760 Data'!S139,'8760 Data'!T139,'8760 Data'!U139)</f>
        <v>0</v>
      </c>
      <c r="I139" s="591" t="e">
        <f>H139/'Output Sheet'!$B$8</f>
        <v>#DIV/0!</v>
      </c>
      <c r="J139" s="596"/>
      <c r="K139" s="560"/>
      <c r="L139" s="560"/>
      <c r="M139" s="560"/>
      <c r="N139" s="560"/>
      <c r="O139" s="560"/>
      <c r="P139" s="560"/>
      <c r="Q139" s="560"/>
      <c r="R139" s="560"/>
      <c r="S139" s="560"/>
      <c r="T139" s="560"/>
      <c r="U139" s="560"/>
    </row>
    <row r="140" spans="1:21">
      <c r="A140" s="593">
        <f t="shared" si="12"/>
        <v>41280</v>
      </c>
      <c r="B140" s="594">
        <v>41280.791674594904</v>
      </c>
      <c r="C140" s="560">
        <f t="shared" si="13"/>
        <v>2013</v>
      </c>
      <c r="D140" s="560">
        <f t="shared" si="14"/>
        <v>1</v>
      </c>
      <c r="E140" s="560">
        <f t="shared" si="15"/>
        <v>6</v>
      </c>
      <c r="F140" s="560">
        <f t="shared" si="16"/>
        <v>19</v>
      </c>
      <c r="G140" s="595">
        <f t="shared" si="17"/>
        <v>1</v>
      </c>
      <c r="H140" s="590">
        <f>CHOOSE('Output Sheet'!$B$4,'8760 Data'!J140,'8760 Data'!K140,'8760 Data'!L140,'8760 Data'!M140,'8760 Data'!N140,'8760 Data'!O140,'8760 Data'!P140,'8760 Data'!Q140,'8760 Data'!R140,'8760 Data'!S140,'8760 Data'!T140,'8760 Data'!U140)</f>
        <v>0</v>
      </c>
      <c r="I140" s="591" t="e">
        <f>H140/'Output Sheet'!$B$8</f>
        <v>#DIV/0!</v>
      </c>
      <c r="J140" s="596"/>
      <c r="K140" s="560"/>
      <c r="L140" s="560"/>
      <c r="M140" s="560"/>
      <c r="N140" s="560"/>
      <c r="O140" s="560"/>
      <c r="P140" s="560"/>
      <c r="Q140" s="560"/>
      <c r="R140" s="560"/>
      <c r="S140" s="560"/>
      <c r="T140" s="560"/>
      <c r="U140" s="560"/>
    </row>
    <row r="141" spans="1:21">
      <c r="A141" s="593">
        <f t="shared" si="12"/>
        <v>41280</v>
      </c>
      <c r="B141" s="594">
        <v>41280.833341319441</v>
      </c>
      <c r="C141" s="560">
        <f t="shared" si="13"/>
        <v>2013</v>
      </c>
      <c r="D141" s="560">
        <f t="shared" si="14"/>
        <v>1</v>
      </c>
      <c r="E141" s="560">
        <f t="shared" si="15"/>
        <v>6</v>
      </c>
      <c r="F141" s="560">
        <f t="shared" si="16"/>
        <v>20</v>
      </c>
      <c r="G141" s="595">
        <f t="shared" si="17"/>
        <v>1</v>
      </c>
      <c r="H141" s="590">
        <f>CHOOSE('Output Sheet'!$B$4,'8760 Data'!J141,'8760 Data'!K141,'8760 Data'!L141,'8760 Data'!M141,'8760 Data'!N141,'8760 Data'!O141,'8760 Data'!P141,'8760 Data'!Q141,'8760 Data'!R141,'8760 Data'!S141,'8760 Data'!T141,'8760 Data'!U141)</f>
        <v>0</v>
      </c>
      <c r="I141" s="591" t="e">
        <f>H141/'Output Sheet'!$B$8</f>
        <v>#DIV/0!</v>
      </c>
      <c r="J141" s="596"/>
      <c r="K141" s="560"/>
      <c r="L141" s="560"/>
      <c r="M141" s="560"/>
      <c r="N141" s="560"/>
      <c r="O141" s="560"/>
      <c r="P141" s="560"/>
      <c r="Q141" s="560"/>
      <c r="R141" s="560"/>
      <c r="S141" s="560"/>
      <c r="T141" s="560"/>
      <c r="U141" s="560"/>
    </row>
    <row r="142" spans="1:21">
      <c r="A142" s="593">
        <f t="shared" si="12"/>
        <v>41280</v>
      </c>
      <c r="B142" s="594">
        <v>41280.875008043979</v>
      </c>
      <c r="C142" s="560">
        <f t="shared" si="13"/>
        <v>2013</v>
      </c>
      <c r="D142" s="560">
        <f t="shared" si="14"/>
        <v>1</v>
      </c>
      <c r="E142" s="560">
        <f t="shared" si="15"/>
        <v>6</v>
      </c>
      <c r="F142" s="560">
        <f t="shared" si="16"/>
        <v>21</v>
      </c>
      <c r="G142" s="595">
        <f t="shared" si="17"/>
        <v>1</v>
      </c>
      <c r="H142" s="590">
        <f>CHOOSE('Output Sheet'!$B$4,'8760 Data'!J142,'8760 Data'!K142,'8760 Data'!L142,'8760 Data'!M142,'8760 Data'!N142,'8760 Data'!O142,'8760 Data'!P142,'8760 Data'!Q142,'8760 Data'!R142,'8760 Data'!S142,'8760 Data'!T142,'8760 Data'!U142)</f>
        <v>0</v>
      </c>
      <c r="I142" s="591" t="e">
        <f>H142/'Output Sheet'!$B$8</f>
        <v>#DIV/0!</v>
      </c>
      <c r="J142" s="596"/>
      <c r="K142" s="560"/>
      <c r="L142" s="560"/>
      <c r="M142" s="560"/>
      <c r="N142" s="560"/>
      <c r="O142" s="560"/>
      <c r="P142" s="560"/>
      <c r="Q142" s="560"/>
      <c r="R142" s="560"/>
      <c r="S142" s="560"/>
      <c r="T142" s="560"/>
      <c r="U142" s="560"/>
    </row>
    <row r="143" spans="1:21">
      <c r="A143" s="593">
        <f t="shared" si="12"/>
        <v>41280</v>
      </c>
      <c r="B143" s="594">
        <v>41280.916674768516</v>
      </c>
      <c r="C143" s="560">
        <f t="shared" si="13"/>
        <v>2013</v>
      </c>
      <c r="D143" s="560">
        <f t="shared" si="14"/>
        <v>1</v>
      </c>
      <c r="E143" s="560">
        <f t="shared" si="15"/>
        <v>6</v>
      </c>
      <c r="F143" s="560">
        <f t="shared" si="16"/>
        <v>22</v>
      </c>
      <c r="G143" s="595">
        <f t="shared" si="17"/>
        <v>1</v>
      </c>
      <c r="H143" s="590">
        <f>CHOOSE('Output Sheet'!$B$4,'8760 Data'!J143,'8760 Data'!K143,'8760 Data'!L143,'8760 Data'!M143,'8760 Data'!N143,'8760 Data'!O143,'8760 Data'!P143,'8760 Data'!Q143,'8760 Data'!R143,'8760 Data'!S143,'8760 Data'!T143,'8760 Data'!U143)</f>
        <v>0</v>
      </c>
      <c r="I143" s="591" t="e">
        <f>H143/'Output Sheet'!$B$8</f>
        <v>#DIV/0!</v>
      </c>
      <c r="J143" s="596"/>
      <c r="K143" s="560"/>
      <c r="L143" s="560"/>
      <c r="M143" s="560"/>
      <c r="N143" s="560"/>
      <c r="O143" s="560"/>
      <c r="P143" s="560"/>
      <c r="Q143" s="560"/>
      <c r="R143" s="560"/>
      <c r="S143" s="560"/>
      <c r="T143" s="560"/>
      <c r="U143" s="560"/>
    </row>
    <row r="144" spans="1:21">
      <c r="A144" s="593">
        <f t="shared" si="12"/>
        <v>41280</v>
      </c>
      <c r="B144" s="594">
        <v>41280.958341493053</v>
      </c>
      <c r="C144" s="560">
        <f t="shared" si="13"/>
        <v>2013</v>
      </c>
      <c r="D144" s="560">
        <f t="shared" si="14"/>
        <v>1</v>
      </c>
      <c r="E144" s="560">
        <f t="shared" si="15"/>
        <v>6</v>
      </c>
      <c r="F144" s="560">
        <f t="shared" si="16"/>
        <v>23</v>
      </c>
      <c r="G144" s="595">
        <f t="shared" si="17"/>
        <v>1</v>
      </c>
      <c r="H144" s="590">
        <f>CHOOSE('Output Sheet'!$B$4,'8760 Data'!J144,'8760 Data'!K144,'8760 Data'!L144,'8760 Data'!M144,'8760 Data'!N144,'8760 Data'!O144,'8760 Data'!P144,'8760 Data'!Q144,'8760 Data'!R144,'8760 Data'!S144,'8760 Data'!T144,'8760 Data'!U144)</f>
        <v>0</v>
      </c>
      <c r="I144" s="591" t="e">
        <f>H144/'Output Sheet'!$B$8</f>
        <v>#DIV/0!</v>
      </c>
      <c r="J144" s="596"/>
      <c r="K144" s="560"/>
      <c r="L144" s="560"/>
      <c r="M144" s="560"/>
      <c r="N144" s="560"/>
      <c r="O144" s="560"/>
      <c r="P144" s="560"/>
      <c r="Q144" s="560"/>
      <c r="R144" s="560"/>
      <c r="S144" s="560"/>
      <c r="T144" s="560"/>
      <c r="U144" s="560"/>
    </row>
    <row r="145" spans="1:21">
      <c r="A145" s="593">
        <f t="shared" si="12"/>
        <v>41281</v>
      </c>
      <c r="B145" s="594">
        <v>41281.00000821759</v>
      </c>
      <c r="C145" s="560">
        <f t="shared" si="13"/>
        <v>2013</v>
      </c>
      <c r="D145" s="560">
        <f t="shared" si="14"/>
        <v>1</v>
      </c>
      <c r="E145" s="560">
        <f t="shared" si="15"/>
        <v>7</v>
      </c>
      <c r="F145" s="560">
        <f t="shared" si="16"/>
        <v>24</v>
      </c>
      <c r="G145" s="595">
        <f t="shared" si="17"/>
        <v>2</v>
      </c>
      <c r="H145" s="590">
        <f>CHOOSE('Output Sheet'!$B$4,'8760 Data'!J145,'8760 Data'!K145,'8760 Data'!L145,'8760 Data'!M145,'8760 Data'!N145,'8760 Data'!O145,'8760 Data'!P145,'8760 Data'!Q145,'8760 Data'!R145,'8760 Data'!S145,'8760 Data'!T145,'8760 Data'!U145)</f>
        <v>0</v>
      </c>
      <c r="I145" s="591" t="e">
        <f>H145/'Output Sheet'!$B$8</f>
        <v>#DIV/0!</v>
      </c>
      <c r="J145" s="596"/>
      <c r="K145" s="560"/>
      <c r="L145" s="560"/>
      <c r="M145" s="560"/>
      <c r="N145" s="560"/>
      <c r="O145" s="560"/>
      <c r="P145" s="560"/>
      <c r="Q145" s="560"/>
      <c r="R145" s="560"/>
      <c r="S145" s="560"/>
      <c r="T145" s="560"/>
      <c r="U145" s="560"/>
    </row>
    <row r="146" spans="1:21">
      <c r="A146" s="593">
        <f t="shared" si="12"/>
        <v>41281</v>
      </c>
      <c r="B146" s="594">
        <v>41281.041674942127</v>
      </c>
      <c r="C146" s="560">
        <f t="shared" si="13"/>
        <v>2013</v>
      </c>
      <c r="D146" s="560">
        <f t="shared" si="14"/>
        <v>1</v>
      </c>
      <c r="E146" s="560">
        <f t="shared" si="15"/>
        <v>7</v>
      </c>
      <c r="F146" s="560">
        <f t="shared" si="16"/>
        <v>1</v>
      </c>
      <c r="G146" s="595">
        <f t="shared" si="17"/>
        <v>2</v>
      </c>
      <c r="H146" s="590">
        <f>CHOOSE('Output Sheet'!$B$4,'8760 Data'!J146,'8760 Data'!K146,'8760 Data'!L146,'8760 Data'!M146,'8760 Data'!N146,'8760 Data'!O146,'8760 Data'!P146,'8760 Data'!Q146,'8760 Data'!R146,'8760 Data'!S146,'8760 Data'!T146,'8760 Data'!U146)</f>
        <v>0</v>
      </c>
      <c r="I146" s="591" t="e">
        <f>H146/'Output Sheet'!$B$8</f>
        <v>#DIV/0!</v>
      </c>
      <c r="J146" s="596"/>
      <c r="K146" s="560"/>
      <c r="L146" s="560"/>
      <c r="M146" s="560"/>
      <c r="N146" s="560"/>
      <c r="O146" s="560"/>
      <c r="P146" s="560"/>
      <c r="Q146" s="560"/>
      <c r="R146" s="560"/>
      <c r="S146" s="560"/>
      <c r="T146" s="560"/>
      <c r="U146" s="560"/>
    </row>
    <row r="147" spans="1:21">
      <c r="A147" s="593">
        <f t="shared" si="12"/>
        <v>41281</v>
      </c>
      <c r="B147" s="594">
        <v>41281.083341666665</v>
      </c>
      <c r="C147" s="560">
        <f t="shared" si="13"/>
        <v>2013</v>
      </c>
      <c r="D147" s="560">
        <f t="shared" si="14"/>
        <v>1</v>
      </c>
      <c r="E147" s="560">
        <f t="shared" si="15"/>
        <v>7</v>
      </c>
      <c r="F147" s="560">
        <f t="shared" si="16"/>
        <v>2</v>
      </c>
      <c r="G147" s="595">
        <f t="shared" si="17"/>
        <v>2</v>
      </c>
      <c r="H147" s="590">
        <f>CHOOSE('Output Sheet'!$B$4,'8760 Data'!J147,'8760 Data'!K147,'8760 Data'!L147,'8760 Data'!M147,'8760 Data'!N147,'8760 Data'!O147,'8760 Data'!P147,'8760 Data'!Q147,'8760 Data'!R147,'8760 Data'!S147,'8760 Data'!T147,'8760 Data'!U147)</f>
        <v>0</v>
      </c>
      <c r="I147" s="591" t="e">
        <f>H147/'Output Sheet'!$B$8</f>
        <v>#DIV/0!</v>
      </c>
      <c r="J147" s="596"/>
      <c r="K147" s="560"/>
      <c r="L147" s="560"/>
      <c r="M147" s="560"/>
      <c r="N147" s="560"/>
      <c r="O147" s="560"/>
      <c r="P147" s="560"/>
      <c r="Q147" s="560"/>
      <c r="R147" s="560"/>
      <c r="S147" s="560"/>
      <c r="T147" s="560"/>
      <c r="U147" s="560"/>
    </row>
    <row r="148" spans="1:21">
      <c r="A148" s="593">
        <f t="shared" si="12"/>
        <v>41281</v>
      </c>
      <c r="B148" s="594">
        <v>41281.125008391202</v>
      </c>
      <c r="C148" s="560">
        <f t="shared" si="13"/>
        <v>2013</v>
      </c>
      <c r="D148" s="560">
        <f t="shared" si="14"/>
        <v>1</v>
      </c>
      <c r="E148" s="560">
        <f t="shared" si="15"/>
        <v>7</v>
      </c>
      <c r="F148" s="560">
        <f t="shared" si="16"/>
        <v>3</v>
      </c>
      <c r="G148" s="595">
        <f t="shared" si="17"/>
        <v>2</v>
      </c>
      <c r="H148" s="590">
        <f>CHOOSE('Output Sheet'!$B$4,'8760 Data'!J148,'8760 Data'!K148,'8760 Data'!L148,'8760 Data'!M148,'8760 Data'!N148,'8760 Data'!O148,'8760 Data'!P148,'8760 Data'!Q148,'8760 Data'!R148,'8760 Data'!S148,'8760 Data'!T148,'8760 Data'!U148)</f>
        <v>0</v>
      </c>
      <c r="I148" s="591" t="e">
        <f>H148/'Output Sheet'!$B$8</f>
        <v>#DIV/0!</v>
      </c>
      <c r="J148" s="596"/>
      <c r="K148" s="560"/>
      <c r="L148" s="560"/>
      <c r="M148" s="560"/>
      <c r="N148" s="560"/>
      <c r="O148" s="560"/>
      <c r="P148" s="560"/>
      <c r="Q148" s="560"/>
      <c r="R148" s="560"/>
      <c r="S148" s="560"/>
      <c r="T148" s="560"/>
      <c r="U148" s="560"/>
    </row>
    <row r="149" spans="1:21">
      <c r="A149" s="593">
        <f t="shared" si="12"/>
        <v>41281</v>
      </c>
      <c r="B149" s="594">
        <v>41281.166675115739</v>
      </c>
      <c r="C149" s="560">
        <f t="shared" si="13"/>
        <v>2013</v>
      </c>
      <c r="D149" s="560">
        <f t="shared" si="14"/>
        <v>1</v>
      </c>
      <c r="E149" s="560">
        <f t="shared" si="15"/>
        <v>7</v>
      </c>
      <c r="F149" s="560">
        <f t="shared" si="16"/>
        <v>4</v>
      </c>
      <c r="G149" s="595">
        <f t="shared" si="17"/>
        <v>2</v>
      </c>
      <c r="H149" s="590">
        <f>CHOOSE('Output Sheet'!$B$4,'8760 Data'!J149,'8760 Data'!K149,'8760 Data'!L149,'8760 Data'!M149,'8760 Data'!N149,'8760 Data'!O149,'8760 Data'!P149,'8760 Data'!Q149,'8760 Data'!R149,'8760 Data'!S149,'8760 Data'!T149,'8760 Data'!U149)</f>
        <v>0</v>
      </c>
      <c r="I149" s="591" t="e">
        <f>H149/'Output Sheet'!$B$8</f>
        <v>#DIV/0!</v>
      </c>
      <c r="J149" s="596"/>
      <c r="K149" s="560"/>
      <c r="L149" s="560"/>
      <c r="M149" s="560"/>
      <c r="N149" s="560"/>
      <c r="O149" s="560"/>
      <c r="P149" s="560"/>
      <c r="Q149" s="560"/>
      <c r="R149" s="560"/>
      <c r="S149" s="560"/>
      <c r="T149" s="560"/>
      <c r="U149" s="560"/>
    </row>
    <row r="150" spans="1:21">
      <c r="A150" s="593">
        <f t="shared" si="12"/>
        <v>41281</v>
      </c>
      <c r="B150" s="594">
        <v>41281.208341840276</v>
      </c>
      <c r="C150" s="560">
        <f t="shared" si="13"/>
        <v>2013</v>
      </c>
      <c r="D150" s="560">
        <f t="shared" si="14"/>
        <v>1</v>
      </c>
      <c r="E150" s="560">
        <f t="shared" si="15"/>
        <v>7</v>
      </c>
      <c r="F150" s="560">
        <f t="shared" si="16"/>
        <v>5</v>
      </c>
      <c r="G150" s="595">
        <f t="shared" si="17"/>
        <v>2</v>
      </c>
      <c r="H150" s="590">
        <f>CHOOSE('Output Sheet'!$B$4,'8760 Data'!J150,'8760 Data'!K150,'8760 Data'!L150,'8760 Data'!M150,'8760 Data'!N150,'8760 Data'!O150,'8760 Data'!P150,'8760 Data'!Q150,'8760 Data'!R150,'8760 Data'!S150,'8760 Data'!T150,'8760 Data'!U150)</f>
        <v>0</v>
      </c>
      <c r="I150" s="591" t="e">
        <f>H150/'Output Sheet'!$B$8</f>
        <v>#DIV/0!</v>
      </c>
      <c r="J150" s="596"/>
      <c r="K150" s="560"/>
      <c r="L150" s="560"/>
      <c r="M150" s="560"/>
      <c r="N150" s="560"/>
      <c r="O150" s="560"/>
      <c r="P150" s="560"/>
      <c r="Q150" s="560"/>
      <c r="R150" s="560"/>
      <c r="S150" s="560"/>
      <c r="T150" s="560"/>
      <c r="U150" s="560"/>
    </row>
    <row r="151" spans="1:21">
      <c r="A151" s="593">
        <f t="shared" si="12"/>
        <v>41281</v>
      </c>
      <c r="B151" s="594">
        <v>41281.250008564813</v>
      </c>
      <c r="C151" s="560">
        <f t="shared" si="13"/>
        <v>2013</v>
      </c>
      <c r="D151" s="560">
        <f t="shared" si="14"/>
        <v>1</v>
      </c>
      <c r="E151" s="560">
        <f t="shared" si="15"/>
        <v>7</v>
      </c>
      <c r="F151" s="560">
        <f t="shared" si="16"/>
        <v>6</v>
      </c>
      <c r="G151" s="595">
        <f t="shared" si="17"/>
        <v>2</v>
      </c>
      <c r="H151" s="590">
        <f>CHOOSE('Output Sheet'!$B$4,'8760 Data'!J151,'8760 Data'!K151,'8760 Data'!L151,'8760 Data'!M151,'8760 Data'!N151,'8760 Data'!O151,'8760 Data'!P151,'8760 Data'!Q151,'8760 Data'!R151,'8760 Data'!S151,'8760 Data'!T151,'8760 Data'!U151)</f>
        <v>0</v>
      </c>
      <c r="I151" s="591" t="e">
        <f>H151/'Output Sheet'!$B$8</f>
        <v>#DIV/0!</v>
      </c>
      <c r="J151" s="596"/>
      <c r="K151" s="560"/>
      <c r="L151" s="560"/>
      <c r="M151" s="560"/>
      <c r="N151" s="560"/>
      <c r="O151" s="560"/>
      <c r="P151" s="560"/>
      <c r="Q151" s="560"/>
      <c r="R151" s="560"/>
      <c r="S151" s="560"/>
      <c r="T151" s="560"/>
      <c r="U151" s="560"/>
    </row>
    <row r="152" spans="1:21">
      <c r="A152" s="593">
        <f t="shared" si="12"/>
        <v>41281</v>
      </c>
      <c r="B152" s="594">
        <v>41281.291675289351</v>
      </c>
      <c r="C152" s="560">
        <f t="shared" si="13"/>
        <v>2013</v>
      </c>
      <c r="D152" s="560">
        <f t="shared" si="14"/>
        <v>1</v>
      </c>
      <c r="E152" s="560">
        <f t="shared" si="15"/>
        <v>7</v>
      </c>
      <c r="F152" s="560">
        <f t="shared" si="16"/>
        <v>7</v>
      </c>
      <c r="G152" s="595">
        <f t="shared" si="17"/>
        <v>2</v>
      </c>
      <c r="H152" s="590">
        <f>CHOOSE('Output Sheet'!$B$4,'8760 Data'!J152,'8760 Data'!K152,'8760 Data'!L152,'8760 Data'!M152,'8760 Data'!N152,'8760 Data'!O152,'8760 Data'!P152,'8760 Data'!Q152,'8760 Data'!R152,'8760 Data'!S152,'8760 Data'!T152,'8760 Data'!U152)</f>
        <v>0</v>
      </c>
      <c r="I152" s="591" t="e">
        <f>H152/'Output Sheet'!$B$8</f>
        <v>#DIV/0!</v>
      </c>
      <c r="J152" s="596"/>
      <c r="K152" s="560"/>
      <c r="L152" s="560"/>
      <c r="M152" s="560"/>
      <c r="N152" s="560"/>
      <c r="O152" s="560"/>
      <c r="P152" s="560"/>
      <c r="Q152" s="560"/>
      <c r="R152" s="560"/>
      <c r="S152" s="560"/>
      <c r="T152" s="560"/>
      <c r="U152" s="560"/>
    </row>
    <row r="153" spans="1:21">
      <c r="A153" s="593">
        <f t="shared" si="12"/>
        <v>41281</v>
      </c>
      <c r="B153" s="594">
        <v>41281.333342013888</v>
      </c>
      <c r="C153" s="560">
        <f t="shared" si="13"/>
        <v>2013</v>
      </c>
      <c r="D153" s="560">
        <f t="shared" si="14"/>
        <v>1</v>
      </c>
      <c r="E153" s="560">
        <f t="shared" si="15"/>
        <v>7</v>
      </c>
      <c r="F153" s="560">
        <f t="shared" si="16"/>
        <v>8</v>
      </c>
      <c r="G153" s="595">
        <f t="shared" si="17"/>
        <v>2</v>
      </c>
      <c r="H153" s="590">
        <f>CHOOSE('Output Sheet'!$B$4,'8760 Data'!J153,'8760 Data'!K153,'8760 Data'!L153,'8760 Data'!M153,'8760 Data'!N153,'8760 Data'!O153,'8760 Data'!P153,'8760 Data'!Q153,'8760 Data'!R153,'8760 Data'!S153,'8760 Data'!T153,'8760 Data'!U153)</f>
        <v>0</v>
      </c>
      <c r="I153" s="591" t="e">
        <f>H153/'Output Sheet'!$B$8</f>
        <v>#DIV/0!</v>
      </c>
      <c r="J153" s="596"/>
      <c r="K153" s="560"/>
      <c r="L153" s="560"/>
      <c r="M153" s="560"/>
      <c r="N153" s="560"/>
      <c r="O153" s="560"/>
      <c r="P153" s="560"/>
      <c r="Q153" s="560"/>
      <c r="R153" s="560"/>
      <c r="S153" s="560"/>
      <c r="T153" s="560"/>
      <c r="U153" s="560"/>
    </row>
    <row r="154" spans="1:21">
      <c r="A154" s="593">
        <f t="shared" si="12"/>
        <v>41281</v>
      </c>
      <c r="B154" s="594">
        <v>41281.375008738425</v>
      </c>
      <c r="C154" s="560">
        <f t="shared" si="13"/>
        <v>2013</v>
      </c>
      <c r="D154" s="560">
        <f t="shared" si="14"/>
        <v>1</v>
      </c>
      <c r="E154" s="560">
        <f t="shared" si="15"/>
        <v>7</v>
      </c>
      <c r="F154" s="560">
        <f t="shared" si="16"/>
        <v>9</v>
      </c>
      <c r="G154" s="595">
        <f t="shared" si="17"/>
        <v>2</v>
      </c>
      <c r="H154" s="590">
        <f>CHOOSE('Output Sheet'!$B$4,'8760 Data'!J154,'8760 Data'!K154,'8760 Data'!L154,'8760 Data'!M154,'8760 Data'!N154,'8760 Data'!O154,'8760 Data'!P154,'8760 Data'!Q154,'8760 Data'!R154,'8760 Data'!S154,'8760 Data'!T154,'8760 Data'!U154)</f>
        <v>0</v>
      </c>
      <c r="I154" s="591" t="e">
        <f>H154/'Output Sheet'!$B$8</f>
        <v>#DIV/0!</v>
      </c>
      <c r="J154" s="596"/>
      <c r="K154" s="560"/>
      <c r="L154" s="560"/>
      <c r="M154" s="560"/>
      <c r="N154" s="560"/>
      <c r="O154" s="560"/>
      <c r="P154" s="560"/>
      <c r="Q154" s="560"/>
      <c r="R154" s="560"/>
      <c r="S154" s="560"/>
      <c r="T154" s="560"/>
      <c r="U154" s="560"/>
    </row>
    <row r="155" spans="1:21">
      <c r="A155" s="593">
        <f t="shared" si="12"/>
        <v>41281</v>
      </c>
      <c r="B155" s="594">
        <v>41281.416675462962</v>
      </c>
      <c r="C155" s="560">
        <f t="shared" si="13"/>
        <v>2013</v>
      </c>
      <c r="D155" s="560">
        <f t="shared" si="14"/>
        <v>1</v>
      </c>
      <c r="E155" s="560">
        <f t="shared" si="15"/>
        <v>7</v>
      </c>
      <c r="F155" s="560">
        <f t="shared" si="16"/>
        <v>10</v>
      </c>
      <c r="G155" s="595">
        <f t="shared" si="17"/>
        <v>2</v>
      </c>
      <c r="H155" s="590">
        <f>CHOOSE('Output Sheet'!$B$4,'8760 Data'!J155,'8760 Data'!K155,'8760 Data'!L155,'8760 Data'!M155,'8760 Data'!N155,'8760 Data'!O155,'8760 Data'!P155,'8760 Data'!Q155,'8760 Data'!R155,'8760 Data'!S155,'8760 Data'!T155,'8760 Data'!U155)</f>
        <v>0</v>
      </c>
      <c r="I155" s="591" t="e">
        <f>H155/'Output Sheet'!$B$8</f>
        <v>#DIV/0!</v>
      </c>
      <c r="J155" s="596"/>
      <c r="K155" s="560"/>
      <c r="L155" s="560"/>
      <c r="M155" s="560"/>
      <c r="N155" s="560"/>
      <c r="O155" s="560"/>
      <c r="P155" s="560"/>
      <c r="Q155" s="560"/>
      <c r="R155" s="560"/>
      <c r="S155" s="560"/>
      <c r="T155" s="560"/>
      <c r="U155" s="560"/>
    </row>
    <row r="156" spans="1:21">
      <c r="A156" s="593">
        <f t="shared" si="12"/>
        <v>41281</v>
      </c>
      <c r="B156" s="594">
        <v>41281.4583421875</v>
      </c>
      <c r="C156" s="560">
        <f t="shared" si="13"/>
        <v>2013</v>
      </c>
      <c r="D156" s="560">
        <f t="shared" si="14"/>
        <v>1</v>
      </c>
      <c r="E156" s="560">
        <f t="shared" si="15"/>
        <v>7</v>
      </c>
      <c r="F156" s="560">
        <f t="shared" si="16"/>
        <v>11</v>
      </c>
      <c r="G156" s="595">
        <f t="shared" si="17"/>
        <v>2</v>
      </c>
      <c r="H156" s="590">
        <f>CHOOSE('Output Sheet'!$B$4,'8760 Data'!J156,'8760 Data'!K156,'8760 Data'!L156,'8760 Data'!M156,'8760 Data'!N156,'8760 Data'!O156,'8760 Data'!P156,'8760 Data'!Q156,'8760 Data'!R156,'8760 Data'!S156,'8760 Data'!T156,'8760 Data'!U156)</f>
        <v>0</v>
      </c>
      <c r="I156" s="591" t="e">
        <f>H156/'Output Sheet'!$B$8</f>
        <v>#DIV/0!</v>
      </c>
      <c r="J156" s="596"/>
      <c r="K156" s="560"/>
      <c r="L156" s="560"/>
      <c r="M156" s="560"/>
      <c r="N156" s="560"/>
      <c r="O156" s="560"/>
      <c r="P156" s="560"/>
      <c r="Q156" s="560"/>
      <c r="R156" s="560"/>
      <c r="S156" s="560"/>
      <c r="T156" s="560"/>
      <c r="U156" s="560"/>
    </row>
    <row r="157" spans="1:21">
      <c r="A157" s="593">
        <f t="shared" si="12"/>
        <v>41281</v>
      </c>
      <c r="B157" s="594">
        <v>41281.500008912037</v>
      </c>
      <c r="C157" s="560">
        <f t="shared" si="13"/>
        <v>2013</v>
      </c>
      <c r="D157" s="560">
        <f t="shared" si="14"/>
        <v>1</v>
      </c>
      <c r="E157" s="560">
        <f t="shared" si="15"/>
        <v>7</v>
      </c>
      <c r="F157" s="560">
        <f t="shared" si="16"/>
        <v>12</v>
      </c>
      <c r="G157" s="595">
        <f t="shared" si="17"/>
        <v>2</v>
      </c>
      <c r="H157" s="590">
        <f>CHOOSE('Output Sheet'!$B$4,'8760 Data'!J157,'8760 Data'!K157,'8760 Data'!L157,'8760 Data'!M157,'8760 Data'!N157,'8760 Data'!O157,'8760 Data'!P157,'8760 Data'!Q157,'8760 Data'!R157,'8760 Data'!S157,'8760 Data'!T157,'8760 Data'!U157)</f>
        <v>0</v>
      </c>
      <c r="I157" s="591" t="e">
        <f>H157/'Output Sheet'!$B$8</f>
        <v>#DIV/0!</v>
      </c>
      <c r="J157" s="596"/>
      <c r="K157" s="560"/>
      <c r="L157" s="560"/>
      <c r="M157" s="560"/>
      <c r="N157" s="560"/>
      <c r="O157" s="560"/>
      <c r="P157" s="560"/>
      <c r="Q157" s="560"/>
      <c r="R157" s="560"/>
      <c r="S157" s="560"/>
      <c r="T157" s="560"/>
      <c r="U157" s="560"/>
    </row>
    <row r="158" spans="1:21">
      <c r="A158" s="593">
        <f t="shared" si="12"/>
        <v>41281</v>
      </c>
      <c r="B158" s="594">
        <v>41281.541675636574</v>
      </c>
      <c r="C158" s="560">
        <f t="shared" si="13"/>
        <v>2013</v>
      </c>
      <c r="D158" s="560">
        <f t="shared" si="14"/>
        <v>1</v>
      </c>
      <c r="E158" s="560">
        <f t="shared" si="15"/>
        <v>7</v>
      </c>
      <c r="F158" s="560">
        <f t="shared" si="16"/>
        <v>13</v>
      </c>
      <c r="G158" s="595">
        <f t="shared" si="17"/>
        <v>2</v>
      </c>
      <c r="H158" s="590">
        <f>CHOOSE('Output Sheet'!$B$4,'8760 Data'!J158,'8760 Data'!K158,'8760 Data'!L158,'8760 Data'!M158,'8760 Data'!N158,'8760 Data'!O158,'8760 Data'!P158,'8760 Data'!Q158,'8760 Data'!R158,'8760 Data'!S158,'8760 Data'!T158,'8760 Data'!U158)</f>
        <v>0</v>
      </c>
      <c r="I158" s="591" t="e">
        <f>H158/'Output Sheet'!$B$8</f>
        <v>#DIV/0!</v>
      </c>
      <c r="J158" s="596"/>
      <c r="K158" s="560"/>
      <c r="L158" s="560"/>
      <c r="M158" s="560"/>
      <c r="N158" s="560"/>
      <c r="O158" s="560"/>
      <c r="P158" s="560"/>
      <c r="Q158" s="560"/>
      <c r="R158" s="560"/>
      <c r="S158" s="560"/>
      <c r="T158" s="560"/>
      <c r="U158" s="560"/>
    </row>
    <row r="159" spans="1:21">
      <c r="A159" s="593">
        <f t="shared" si="12"/>
        <v>41281</v>
      </c>
      <c r="B159" s="594">
        <v>41281.583342361111</v>
      </c>
      <c r="C159" s="560">
        <f t="shared" si="13"/>
        <v>2013</v>
      </c>
      <c r="D159" s="560">
        <f t="shared" si="14"/>
        <v>1</v>
      </c>
      <c r="E159" s="560">
        <f t="shared" si="15"/>
        <v>7</v>
      </c>
      <c r="F159" s="560">
        <f t="shared" si="16"/>
        <v>14</v>
      </c>
      <c r="G159" s="595">
        <f t="shared" si="17"/>
        <v>2</v>
      </c>
      <c r="H159" s="590">
        <f>CHOOSE('Output Sheet'!$B$4,'8760 Data'!J159,'8760 Data'!K159,'8760 Data'!L159,'8760 Data'!M159,'8760 Data'!N159,'8760 Data'!O159,'8760 Data'!P159,'8760 Data'!Q159,'8760 Data'!R159,'8760 Data'!S159,'8760 Data'!T159,'8760 Data'!U159)</f>
        <v>0</v>
      </c>
      <c r="I159" s="591" t="e">
        <f>H159/'Output Sheet'!$B$8</f>
        <v>#DIV/0!</v>
      </c>
      <c r="J159" s="596"/>
      <c r="K159" s="560"/>
      <c r="L159" s="560"/>
      <c r="M159" s="560"/>
      <c r="N159" s="560"/>
      <c r="O159" s="560"/>
      <c r="P159" s="560"/>
      <c r="Q159" s="560"/>
      <c r="R159" s="560"/>
      <c r="S159" s="560"/>
      <c r="T159" s="560"/>
      <c r="U159" s="560"/>
    </row>
    <row r="160" spans="1:21">
      <c r="A160" s="593">
        <f t="shared" si="12"/>
        <v>41281</v>
      </c>
      <c r="B160" s="594">
        <v>41281.625009085648</v>
      </c>
      <c r="C160" s="560">
        <f t="shared" si="13"/>
        <v>2013</v>
      </c>
      <c r="D160" s="560">
        <f t="shared" si="14"/>
        <v>1</v>
      </c>
      <c r="E160" s="560">
        <f t="shared" si="15"/>
        <v>7</v>
      </c>
      <c r="F160" s="560">
        <f t="shared" si="16"/>
        <v>15</v>
      </c>
      <c r="G160" s="595">
        <f t="shared" si="17"/>
        <v>2</v>
      </c>
      <c r="H160" s="590">
        <f>CHOOSE('Output Sheet'!$B$4,'8760 Data'!J160,'8760 Data'!K160,'8760 Data'!L160,'8760 Data'!M160,'8760 Data'!N160,'8760 Data'!O160,'8760 Data'!P160,'8760 Data'!Q160,'8760 Data'!R160,'8760 Data'!S160,'8760 Data'!T160,'8760 Data'!U160)</f>
        <v>0</v>
      </c>
      <c r="I160" s="591" t="e">
        <f>H160/'Output Sheet'!$B$8</f>
        <v>#DIV/0!</v>
      </c>
      <c r="J160" s="596"/>
      <c r="K160" s="560"/>
      <c r="L160" s="560"/>
      <c r="M160" s="560"/>
      <c r="N160" s="560"/>
      <c r="O160" s="560"/>
      <c r="P160" s="560"/>
      <c r="Q160" s="560"/>
      <c r="R160" s="560"/>
      <c r="S160" s="560"/>
      <c r="T160" s="560"/>
      <c r="U160" s="560"/>
    </row>
    <row r="161" spans="1:21">
      <c r="A161" s="593">
        <f t="shared" si="12"/>
        <v>41281</v>
      </c>
      <c r="B161" s="594">
        <v>41281.666675810186</v>
      </c>
      <c r="C161" s="560">
        <f t="shared" si="13"/>
        <v>2013</v>
      </c>
      <c r="D161" s="560">
        <f t="shared" si="14"/>
        <v>1</v>
      </c>
      <c r="E161" s="560">
        <f t="shared" si="15"/>
        <v>7</v>
      </c>
      <c r="F161" s="560">
        <f t="shared" si="16"/>
        <v>16</v>
      </c>
      <c r="G161" s="595">
        <f t="shared" si="17"/>
        <v>2</v>
      </c>
      <c r="H161" s="590">
        <f>CHOOSE('Output Sheet'!$B$4,'8760 Data'!J161,'8760 Data'!K161,'8760 Data'!L161,'8760 Data'!M161,'8760 Data'!N161,'8760 Data'!O161,'8760 Data'!P161,'8760 Data'!Q161,'8760 Data'!R161,'8760 Data'!S161,'8760 Data'!T161,'8760 Data'!U161)</f>
        <v>0</v>
      </c>
      <c r="I161" s="591" t="e">
        <f>H161/'Output Sheet'!$B$8</f>
        <v>#DIV/0!</v>
      </c>
      <c r="J161" s="596"/>
      <c r="K161" s="560"/>
      <c r="L161" s="560"/>
      <c r="M161" s="560"/>
      <c r="N161" s="560"/>
      <c r="O161" s="560"/>
      <c r="P161" s="560"/>
      <c r="Q161" s="560"/>
      <c r="R161" s="560"/>
      <c r="S161" s="560"/>
      <c r="T161" s="560"/>
      <c r="U161" s="560"/>
    </row>
    <row r="162" spans="1:21">
      <c r="A162" s="593">
        <f t="shared" si="12"/>
        <v>41281</v>
      </c>
      <c r="B162" s="594">
        <v>41281.708342534723</v>
      </c>
      <c r="C162" s="560">
        <f t="shared" si="13"/>
        <v>2013</v>
      </c>
      <c r="D162" s="560">
        <f t="shared" si="14"/>
        <v>1</v>
      </c>
      <c r="E162" s="560">
        <f t="shared" si="15"/>
        <v>7</v>
      </c>
      <c r="F162" s="560">
        <f t="shared" si="16"/>
        <v>17</v>
      </c>
      <c r="G162" s="595">
        <f t="shared" si="17"/>
        <v>2</v>
      </c>
      <c r="H162" s="590">
        <f>CHOOSE('Output Sheet'!$B$4,'8760 Data'!J162,'8760 Data'!K162,'8760 Data'!L162,'8760 Data'!M162,'8760 Data'!N162,'8760 Data'!O162,'8760 Data'!P162,'8760 Data'!Q162,'8760 Data'!R162,'8760 Data'!S162,'8760 Data'!T162,'8760 Data'!U162)</f>
        <v>0</v>
      </c>
      <c r="I162" s="591" t="e">
        <f>H162/'Output Sheet'!$B$8</f>
        <v>#DIV/0!</v>
      </c>
      <c r="J162" s="596"/>
      <c r="K162" s="560"/>
      <c r="L162" s="560"/>
      <c r="M162" s="560"/>
      <c r="N162" s="560"/>
      <c r="O162" s="560"/>
      <c r="P162" s="560"/>
      <c r="Q162" s="560"/>
      <c r="R162" s="560"/>
      <c r="S162" s="560"/>
      <c r="T162" s="560"/>
      <c r="U162" s="560"/>
    </row>
    <row r="163" spans="1:21">
      <c r="A163" s="593">
        <f t="shared" si="12"/>
        <v>41281</v>
      </c>
      <c r="B163" s="594">
        <v>41281.75000925926</v>
      </c>
      <c r="C163" s="560">
        <f t="shared" si="13"/>
        <v>2013</v>
      </c>
      <c r="D163" s="560">
        <f t="shared" si="14"/>
        <v>1</v>
      </c>
      <c r="E163" s="560">
        <f t="shared" si="15"/>
        <v>7</v>
      </c>
      <c r="F163" s="560">
        <f t="shared" si="16"/>
        <v>18</v>
      </c>
      <c r="G163" s="595">
        <f t="shared" si="17"/>
        <v>2</v>
      </c>
      <c r="H163" s="590">
        <f>CHOOSE('Output Sheet'!$B$4,'8760 Data'!J163,'8760 Data'!K163,'8760 Data'!L163,'8760 Data'!M163,'8760 Data'!N163,'8760 Data'!O163,'8760 Data'!P163,'8760 Data'!Q163,'8760 Data'!R163,'8760 Data'!S163,'8760 Data'!T163,'8760 Data'!U163)</f>
        <v>0</v>
      </c>
      <c r="I163" s="591" t="e">
        <f>H163/'Output Sheet'!$B$8</f>
        <v>#DIV/0!</v>
      </c>
      <c r="J163" s="596"/>
      <c r="K163" s="560"/>
      <c r="L163" s="560"/>
      <c r="M163" s="560"/>
      <c r="N163" s="560"/>
      <c r="O163" s="560"/>
      <c r="P163" s="560"/>
      <c r="Q163" s="560"/>
      <c r="R163" s="560"/>
      <c r="S163" s="560"/>
      <c r="T163" s="560"/>
      <c r="U163" s="560"/>
    </row>
    <row r="164" spans="1:21">
      <c r="A164" s="593">
        <f t="shared" si="12"/>
        <v>41281</v>
      </c>
      <c r="B164" s="594">
        <v>41281.791675983797</v>
      </c>
      <c r="C164" s="560">
        <f t="shared" si="13"/>
        <v>2013</v>
      </c>
      <c r="D164" s="560">
        <f t="shared" si="14"/>
        <v>1</v>
      </c>
      <c r="E164" s="560">
        <f t="shared" si="15"/>
        <v>7</v>
      </c>
      <c r="F164" s="560">
        <f t="shared" si="16"/>
        <v>19</v>
      </c>
      <c r="G164" s="595">
        <f t="shared" si="17"/>
        <v>2</v>
      </c>
      <c r="H164" s="590">
        <f>CHOOSE('Output Sheet'!$B$4,'8760 Data'!J164,'8760 Data'!K164,'8760 Data'!L164,'8760 Data'!M164,'8760 Data'!N164,'8760 Data'!O164,'8760 Data'!P164,'8760 Data'!Q164,'8760 Data'!R164,'8760 Data'!S164,'8760 Data'!T164,'8760 Data'!U164)</f>
        <v>0</v>
      </c>
      <c r="I164" s="591" t="e">
        <f>H164/'Output Sheet'!$B$8</f>
        <v>#DIV/0!</v>
      </c>
      <c r="J164" s="596"/>
      <c r="K164" s="560"/>
      <c r="L164" s="560"/>
      <c r="M164" s="560"/>
      <c r="N164" s="560"/>
      <c r="O164" s="560"/>
      <c r="P164" s="560"/>
      <c r="Q164" s="560"/>
      <c r="R164" s="560"/>
      <c r="S164" s="560"/>
      <c r="T164" s="560"/>
      <c r="U164" s="560"/>
    </row>
    <row r="165" spans="1:21">
      <c r="A165" s="593">
        <f t="shared" si="12"/>
        <v>41281</v>
      </c>
      <c r="B165" s="594">
        <v>41281.833342708334</v>
      </c>
      <c r="C165" s="560">
        <f t="shared" si="13"/>
        <v>2013</v>
      </c>
      <c r="D165" s="560">
        <f t="shared" si="14"/>
        <v>1</v>
      </c>
      <c r="E165" s="560">
        <f t="shared" si="15"/>
        <v>7</v>
      </c>
      <c r="F165" s="560">
        <f t="shared" si="16"/>
        <v>20</v>
      </c>
      <c r="G165" s="595">
        <f t="shared" si="17"/>
        <v>2</v>
      </c>
      <c r="H165" s="590">
        <f>CHOOSE('Output Sheet'!$B$4,'8760 Data'!J165,'8760 Data'!K165,'8760 Data'!L165,'8760 Data'!M165,'8760 Data'!N165,'8760 Data'!O165,'8760 Data'!P165,'8760 Data'!Q165,'8760 Data'!R165,'8760 Data'!S165,'8760 Data'!T165,'8760 Data'!U165)</f>
        <v>0</v>
      </c>
      <c r="I165" s="591" t="e">
        <f>H165/'Output Sheet'!$B$8</f>
        <v>#DIV/0!</v>
      </c>
      <c r="J165" s="596"/>
      <c r="K165" s="560"/>
      <c r="L165" s="560"/>
      <c r="M165" s="560"/>
      <c r="N165" s="560"/>
      <c r="O165" s="560"/>
      <c r="P165" s="560"/>
      <c r="Q165" s="560"/>
      <c r="R165" s="560"/>
      <c r="S165" s="560"/>
      <c r="T165" s="560"/>
      <c r="U165" s="560"/>
    </row>
    <row r="166" spans="1:21">
      <c r="A166" s="593">
        <f t="shared" si="12"/>
        <v>41281</v>
      </c>
      <c r="B166" s="594">
        <v>41281.875009432872</v>
      </c>
      <c r="C166" s="560">
        <f t="shared" si="13"/>
        <v>2013</v>
      </c>
      <c r="D166" s="560">
        <f t="shared" si="14"/>
        <v>1</v>
      </c>
      <c r="E166" s="560">
        <f t="shared" si="15"/>
        <v>7</v>
      </c>
      <c r="F166" s="560">
        <f t="shared" si="16"/>
        <v>21</v>
      </c>
      <c r="G166" s="595">
        <f t="shared" si="17"/>
        <v>2</v>
      </c>
      <c r="H166" s="590">
        <f>CHOOSE('Output Sheet'!$B$4,'8760 Data'!J166,'8760 Data'!K166,'8760 Data'!L166,'8760 Data'!M166,'8760 Data'!N166,'8760 Data'!O166,'8760 Data'!P166,'8760 Data'!Q166,'8760 Data'!R166,'8760 Data'!S166,'8760 Data'!T166,'8760 Data'!U166)</f>
        <v>0</v>
      </c>
      <c r="I166" s="591" t="e">
        <f>H166/'Output Sheet'!$B$8</f>
        <v>#DIV/0!</v>
      </c>
      <c r="J166" s="596"/>
      <c r="K166" s="560"/>
      <c r="L166" s="560"/>
      <c r="M166" s="560"/>
      <c r="N166" s="560"/>
      <c r="O166" s="560"/>
      <c r="P166" s="560"/>
      <c r="Q166" s="560"/>
      <c r="R166" s="560"/>
      <c r="S166" s="560"/>
      <c r="T166" s="560"/>
      <c r="U166" s="560"/>
    </row>
    <row r="167" spans="1:21">
      <c r="A167" s="593">
        <f t="shared" si="12"/>
        <v>41281</v>
      </c>
      <c r="B167" s="594">
        <v>41281.916676157409</v>
      </c>
      <c r="C167" s="560">
        <f t="shared" si="13"/>
        <v>2013</v>
      </c>
      <c r="D167" s="560">
        <f t="shared" si="14"/>
        <v>1</v>
      </c>
      <c r="E167" s="560">
        <f t="shared" si="15"/>
        <v>7</v>
      </c>
      <c r="F167" s="560">
        <f t="shared" si="16"/>
        <v>22</v>
      </c>
      <c r="G167" s="595">
        <f t="shared" si="17"/>
        <v>2</v>
      </c>
      <c r="H167" s="590">
        <f>CHOOSE('Output Sheet'!$B$4,'8760 Data'!J167,'8760 Data'!K167,'8760 Data'!L167,'8760 Data'!M167,'8760 Data'!N167,'8760 Data'!O167,'8760 Data'!P167,'8760 Data'!Q167,'8760 Data'!R167,'8760 Data'!S167,'8760 Data'!T167,'8760 Data'!U167)</f>
        <v>0</v>
      </c>
      <c r="I167" s="591" t="e">
        <f>H167/'Output Sheet'!$B$8</f>
        <v>#DIV/0!</v>
      </c>
      <c r="J167" s="596"/>
      <c r="K167" s="560"/>
      <c r="L167" s="560"/>
      <c r="M167" s="560"/>
      <c r="N167" s="560"/>
      <c r="O167" s="560"/>
      <c r="P167" s="560"/>
      <c r="Q167" s="560"/>
      <c r="R167" s="560"/>
      <c r="S167" s="560"/>
      <c r="T167" s="560"/>
      <c r="U167" s="560"/>
    </row>
    <row r="168" spans="1:21">
      <c r="A168" s="593">
        <f t="shared" si="12"/>
        <v>41281</v>
      </c>
      <c r="B168" s="594">
        <v>41281.958342881946</v>
      </c>
      <c r="C168" s="560">
        <f t="shared" si="13"/>
        <v>2013</v>
      </c>
      <c r="D168" s="560">
        <f t="shared" si="14"/>
        <v>1</v>
      </c>
      <c r="E168" s="560">
        <f t="shared" si="15"/>
        <v>7</v>
      </c>
      <c r="F168" s="560">
        <f t="shared" si="16"/>
        <v>23</v>
      </c>
      <c r="G168" s="595">
        <f t="shared" si="17"/>
        <v>2</v>
      </c>
      <c r="H168" s="590">
        <f>CHOOSE('Output Sheet'!$B$4,'8760 Data'!J168,'8760 Data'!K168,'8760 Data'!L168,'8760 Data'!M168,'8760 Data'!N168,'8760 Data'!O168,'8760 Data'!P168,'8760 Data'!Q168,'8760 Data'!R168,'8760 Data'!S168,'8760 Data'!T168,'8760 Data'!U168)</f>
        <v>0</v>
      </c>
      <c r="I168" s="591" t="e">
        <f>H168/'Output Sheet'!$B$8</f>
        <v>#DIV/0!</v>
      </c>
      <c r="J168" s="596"/>
      <c r="K168" s="560"/>
      <c r="L168" s="560"/>
      <c r="M168" s="560"/>
      <c r="N168" s="560"/>
      <c r="O168" s="560"/>
      <c r="P168" s="560"/>
      <c r="Q168" s="560"/>
      <c r="R168" s="560"/>
      <c r="S168" s="560"/>
      <c r="T168" s="560"/>
      <c r="U168" s="560"/>
    </row>
    <row r="169" spans="1:21">
      <c r="A169" s="593">
        <f t="shared" si="12"/>
        <v>41282</v>
      </c>
      <c r="B169" s="594">
        <v>41282.000009606483</v>
      </c>
      <c r="C169" s="560">
        <f t="shared" si="13"/>
        <v>2013</v>
      </c>
      <c r="D169" s="560">
        <f t="shared" si="14"/>
        <v>1</v>
      </c>
      <c r="E169" s="560">
        <f t="shared" si="15"/>
        <v>8</v>
      </c>
      <c r="F169" s="560">
        <f t="shared" si="16"/>
        <v>24</v>
      </c>
      <c r="G169" s="595">
        <f t="shared" si="17"/>
        <v>3</v>
      </c>
      <c r="H169" s="590">
        <f>CHOOSE('Output Sheet'!$B$4,'8760 Data'!J169,'8760 Data'!K169,'8760 Data'!L169,'8760 Data'!M169,'8760 Data'!N169,'8760 Data'!O169,'8760 Data'!P169,'8760 Data'!Q169,'8760 Data'!R169,'8760 Data'!S169,'8760 Data'!T169,'8760 Data'!U169)</f>
        <v>0</v>
      </c>
      <c r="I169" s="591" t="e">
        <f>H169/'Output Sheet'!$B$8</f>
        <v>#DIV/0!</v>
      </c>
      <c r="J169" s="596"/>
      <c r="K169" s="560"/>
      <c r="L169" s="560"/>
      <c r="M169" s="560"/>
      <c r="N169" s="560"/>
      <c r="O169" s="560"/>
      <c r="P169" s="560"/>
      <c r="Q169" s="560"/>
      <c r="R169" s="560"/>
      <c r="S169" s="560"/>
      <c r="T169" s="560"/>
      <c r="U169" s="560"/>
    </row>
    <row r="170" spans="1:21">
      <c r="A170" s="593">
        <f t="shared" si="12"/>
        <v>41282</v>
      </c>
      <c r="B170" s="594">
        <v>41282.04167633102</v>
      </c>
      <c r="C170" s="560">
        <f t="shared" si="13"/>
        <v>2013</v>
      </c>
      <c r="D170" s="560">
        <f t="shared" si="14"/>
        <v>1</v>
      </c>
      <c r="E170" s="560">
        <f t="shared" si="15"/>
        <v>8</v>
      </c>
      <c r="F170" s="560">
        <f t="shared" si="16"/>
        <v>1</v>
      </c>
      <c r="G170" s="595">
        <f t="shared" si="17"/>
        <v>3</v>
      </c>
      <c r="H170" s="590">
        <f>CHOOSE('Output Sheet'!$B$4,'8760 Data'!J170,'8760 Data'!K170,'8760 Data'!L170,'8760 Data'!M170,'8760 Data'!N170,'8760 Data'!O170,'8760 Data'!P170,'8760 Data'!Q170,'8760 Data'!R170,'8760 Data'!S170,'8760 Data'!T170,'8760 Data'!U170)</f>
        <v>0</v>
      </c>
      <c r="I170" s="591" t="e">
        <f>H170/'Output Sheet'!$B$8</f>
        <v>#DIV/0!</v>
      </c>
      <c r="J170" s="596"/>
      <c r="K170" s="560"/>
      <c r="L170" s="560"/>
      <c r="M170" s="560"/>
      <c r="N170" s="560"/>
      <c r="O170" s="560"/>
      <c r="P170" s="560"/>
      <c r="Q170" s="560"/>
      <c r="R170" s="560"/>
      <c r="S170" s="560"/>
      <c r="T170" s="560"/>
      <c r="U170" s="560"/>
    </row>
    <row r="171" spans="1:21">
      <c r="A171" s="593">
        <f t="shared" si="12"/>
        <v>41282</v>
      </c>
      <c r="B171" s="594">
        <v>41282.083343055558</v>
      </c>
      <c r="C171" s="560">
        <f t="shared" si="13"/>
        <v>2013</v>
      </c>
      <c r="D171" s="560">
        <f t="shared" si="14"/>
        <v>1</v>
      </c>
      <c r="E171" s="560">
        <f t="shared" si="15"/>
        <v>8</v>
      </c>
      <c r="F171" s="560">
        <f t="shared" si="16"/>
        <v>2</v>
      </c>
      <c r="G171" s="595">
        <f t="shared" si="17"/>
        <v>3</v>
      </c>
      <c r="H171" s="590">
        <f>CHOOSE('Output Sheet'!$B$4,'8760 Data'!J171,'8760 Data'!K171,'8760 Data'!L171,'8760 Data'!M171,'8760 Data'!N171,'8760 Data'!O171,'8760 Data'!P171,'8760 Data'!Q171,'8760 Data'!R171,'8760 Data'!S171,'8760 Data'!T171,'8760 Data'!U171)</f>
        <v>0</v>
      </c>
      <c r="I171" s="591" t="e">
        <f>H171/'Output Sheet'!$B$8</f>
        <v>#DIV/0!</v>
      </c>
      <c r="J171" s="596"/>
      <c r="K171" s="560"/>
      <c r="L171" s="560"/>
      <c r="M171" s="560"/>
      <c r="N171" s="560"/>
      <c r="O171" s="560"/>
      <c r="P171" s="560"/>
      <c r="Q171" s="560"/>
      <c r="R171" s="560"/>
      <c r="S171" s="560"/>
      <c r="T171" s="560"/>
      <c r="U171" s="560"/>
    </row>
    <row r="172" spans="1:21">
      <c r="A172" s="593">
        <f t="shared" si="12"/>
        <v>41282</v>
      </c>
      <c r="B172" s="594">
        <v>41282.125009780095</v>
      </c>
      <c r="C172" s="560">
        <f t="shared" si="13"/>
        <v>2013</v>
      </c>
      <c r="D172" s="560">
        <f t="shared" si="14"/>
        <v>1</v>
      </c>
      <c r="E172" s="560">
        <f t="shared" si="15"/>
        <v>8</v>
      </c>
      <c r="F172" s="560">
        <f t="shared" si="16"/>
        <v>3</v>
      </c>
      <c r="G172" s="595">
        <f t="shared" si="17"/>
        <v>3</v>
      </c>
      <c r="H172" s="590">
        <f>CHOOSE('Output Sheet'!$B$4,'8760 Data'!J172,'8760 Data'!K172,'8760 Data'!L172,'8760 Data'!M172,'8760 Data'!N172,'8760 Data'!O172,'8760 Data'!P172,'8760 Data'!Q172,'8760 Data'!R172,'8760 Data'!S172,'8760 Data'!T172,'8760 Data'!U172)</f>
        <v>0</v>
      </c>
      <c r="I172" s="591" t="e">
        <f>H172/'Output Sheet'!$B$8</f>
        <v>#DIV/0!</v>
      </c>
      <c r="J172" s="596"/>
      <c r="K172" s="560"/>
      <c r="L172" s="560"/>
      <c r="M172" s="560"/>
      <c r="N172" s="560"/>
      <c r="O172" s="560"/>
      <c r="P172" s="560"/>
      <c r="Q172" s="560"/>
      <c r="R172" s="560"/>
      <c r="S172" s="560"/>
      <c r="T172" s="560"/>
      <c r="U172" s="560"/>
    </row>
    <row r="173" spans="1:21">
      <c r="A173" s="593">
        <f t="shared" si="12"/>
        <v>41282</v>
      </c>
      <c r="B173" s="594">
        <v>41282.166676504632</v>
      </c>
      <c r="C173" s="560">
        <f t="shared" si="13"/>
        <v>2013</v>
      </c>
      <c r="D173" s="560">
        <f t="shared" si="14"/>
        <v>1</v>
      </c>
      <c r="E173" s="560">
        <f t="shared" si="15"/>
        <v>8</v>
      </c>
      <c r="F173" s="560">
        <f t="shared" si="16"/>
        <v>4</v>
      </c>
      <c r="G173" s="595">
        <f t="shared" si="17"/>
        <v>3</v>
      </c>
      <c r="H173" s="590">
        <f>CHOOSE('Output Sheet'!$B$4,'8760 Data'!J173,'8760 Data'!K173,'8760 Data'!L173,'8760 Data'!M173,'8760 Data'!N173,'8760 Data'!O173,'8760 Data'!P173,'8760 Data'!Q173,'8760 Data'!R173,'8760 Data'!S173,'8760 Data'!T173,'8760 Data'!U173)</f>
        <v>0</v>
      </c>
      <c r="I173" s="591" t="e">
        <f>H173/'Output Sheet'!$B$8</f>
        <v>#DIV/0!</v>
      </c>
      <c r="J173" s="596"/>
      <c r="K173" s="560"/>
      <c r="L173" s="560"/>
      <c r="M173" s="560"/>
      <c r="N173" s="560"/>
      <c r="O173" s="560"/>
      <c r="P173" s="560"/>
      <c r="Q173" s="560"/>
      <c r="R173" s="560"/>
      <c r="S173" s="560"/>
      <c r="T173" s="560"/>
      <c r="U173" s="560"/>
    </row>
    <row r="174" spans="1:21">
      <c r="A174" s="593">
        <f t="shared" si="12"/>
        <v>41282</v>
      </c>
      <c r="B174" s="594">
        <v>41282.208343229169</v>
      </c>
      <c r="C174" s="560">
        <f t="shared" si="13"/>
        <v>2013</v>
      </c>
      <c r="D174" s="560">
        <f t="shared" si="14"/>
        <v>1</v>
      </c>
      <c r="E174" s="560">
        <f t="shared" si="15"/>
        <v>8</v>
      </c>
      <c r="F174" s="560">
        <f t="shared" si="16"/>
        <v>5</v>
      </c>
      <c r="G174" s="595">
        <f t="shared" si="17"/>
        <v>3</v>
      </c>
      <c r="H174" s="590">
        <f>CHOOSE('Output Sheet'!$B$4,'8760 Data'!J174,'8760 Data'!K174,'8760 Data'!L174,'8760 Data'!M174,'8760 Data'!N174,'8760 Data'!O174,'8760 Data'!P174,'8760 Data'!Q174,'8760 Data'!R174,'8760 Data'!S174,'8760 Data'!T174,'8760 Data'!U174)</f>
        <v>0</v>
      </c>
      <c r="I174" s="591" t="e">
        <f>H174/'Output Sheet'!$B$8</f>
        <v>#DIV/0!</v>
      </c>
      <c r="J174" s="596"/>
      <c r="K174" s="560"/>
      <c r="L174" s="560"/>
      <c r="M174" s="560"/>
      <c r="N174" s="560"/>
      <c r="O174" s="560"/>
      <c r="P174" s="560"/>
      <c r="Q174" s="560"/>
      <c r="R174" s="560"/>
      <c r="S174" s="560"/>
      <c r="T174" s="560"/>
      <c r="U174" s="560"/>
    </row>
    <row r="175" spans="1:21">
      <c r="A175" s="593">
        <f t="shared" si="12"/>
        <v>41282</v>
      </c>
      <c r="B175" s="594">
        <v>41282.250009953706</v>
      </c>
      <c r="C175" s="560">
        <f t="shared" si="13"/>
        <v>2013</v>
      </c>
      <c r="D175" s="560">
        <f t="shared" si="14"/>
        <v>1</v>
      </c>
      <c r="E175" s="560">
        <f t="shared" si="15"/>
        <v>8</v>
      </c>
      <c r="F175" s="560">
        <f t="shared" si="16"/>
        <v>6</v>
      </c>
      <c r="G175" s="595">
        <f t="shared" si="17"/>
        <v>3</v>
      </c>
      <c r="H175" s="590">
        <f>CHOOSE('Output Sheet'!$B$4,'8760 Data'!J175,'8760 Data'!K175,'8760 Data'!L175,'8760 Data'!M175,'8760 Data'!N175,'8760 Data'!O175,'8760 Data'!P175,'8760 Data'!Q175,'8760 Data'!R175,'8760 Data'!S175,'8760 Data'!T175,'8760 Data'!U175)</f>
        <v>0</v>
      </c>
      <c r="I175" s="591" t="e">
        <f>H175/'Output Sheet'!$B$8</f>
        <v>#DIV/0!</v>
      </c>
      <c r="J175" s="596"/>
      <c r="K175" s="560"/>
      <c r="L175" s="560"/>
      <c r="M175" s="560"/>
      <c r="N175" s="560"/>
      <c r="O175" s="560"/>
      <c r="P175" s="560"/>
      <c r="Q175" s="560"/>
      <c r="R175" s="560"/>
      <c r="S175" s="560"/>
      <c r="T175" s="560"/>
      <c r="U175" s="560"/>
    </row>
    <row r="176" spans="1:21">
      <c r="A176" s="593">
        <f t="shared" si="12"/>
        <v>41282</v>
      </c>
      <c r="B176" s="594">
        <v>41282.291676678244</v>
      </c>
      <c r="C176" s="560">
        <f t="shared" si="13"/>
        <v>2013</v>
      </c>
      <c r="D176" s="560">
        <f t="shared" si="14"/>
        <v>1</v>
      </c>
      <c r="E176" s="560">
        <f t="shared" si="15"/>
        <v>8</v>
      </c>
      <c r="F176" s="560">
        <f t="shared" si="16"/>
        <v>7</v>
      </c>
      <c r="G176" s="595">
        <f t="shared" si="17"/>
        <v>3</v>
      </c>
      <c r="H176" s="590">
        <f>CHOOSE('Output Sheet'!$B$4,'8760 Data'!J176,'8760 Data'!K176,'8760 Data'!L176,'8760 Data'!M176,'8760 Data'!N176,'8760 Data'!O176,'8760 Data'!P176,'8760 Data'!Q176,'8760 Data'!R176,'8760 Data'!S176,'8760 Data'!T176,'8760 Data'!U176)</f>
        <v>0</v>
      </c>
      <c r="I176" s="591" t="e">
        <f>H176/'Output Sheet'!$B$8</f>
        <v>#DIV/0!</v>
      </c>
      <c r="J176" s="596"/>
      <c r="K176" s="560"/>
      <c r="L176" s="560"/>
      <c r="M176" s="560"/>
      <c r="N176" s="560"/>
      <c r="O176" s="560"/>
      <c r="P176" s="560"/>
      <c r="Q176" s="560"/>
      <c r="R176" s="560"/>
      <c r="S176" s="560"/>
      <c r="T176" s="560"/>
      <c r="U176" s="560"/>
    </row>
    <row r="177" spans="1:21">
      <c r="A177" s="593">
        <f t="shared" si="12"/>
        <v>41282</v>
      </c>
      <c r="B177" s="594">
        <v>41282.333343402781</v>
      </c>
      <c r="C177" s="560">
        <f t="shared" si="13"/>
        <v>2013</v>
      </c>
      <c r="D177" s="560">
        <f t="shared" si="14"/>
        <v>1</v>
      </c>
      <c r="E177" s="560">
        <f t="shared" si="15"/>
        <v>8</v>
      </c>
      <c r="F177" s="560">
        <f t="shared" si="16"/>
        <v>8</v>
      </c>
      <c r="G177" s="595">
        <f t="shared" si="17"/>
        <v>3</v>
      </c>
      <c r="H177" s="590">
        <f>CHOOSE('Output Sheet'!$B$4,'8760 Data'!J177,'8760 Data'!K177,'8760 Data'!L177,'8760 Data'!M177,'8760 Data'!N177,'8760 Data'!O177,'8760 Data'!P177,'8760 Data'!Q177,'8760 Data'!R177,'8760 Data'!S177,'8760 Data'!T177,'8760 Data'!U177)</f>
        <v>0</v>
      </c>
      <c r="I177" s="591" t="e">
        <f>H177/'Output Sheet'!$B$8</f>
        <v>#DIV/0!</v>
      </c>
      <c r="J177" s="596"/>
      <c r="K177" s="560"/>
      <c r="L177" s="560"/>
      <c r="M177" s="560"/>
      <c r="N177" s="560"/>
      <c r="O177" s="560"/>
      <c r="P177" s="560"/>
      <c r="Q177" s="560"/>
      <c r="R177" s="560"/>
      <c r="S177" s="560"/>
      <c r="T177" s="560"/>
      <c r="U177" s="560"/>
    </row>
    <row r="178" spans="1:21">
      <c r="A178" s="593">
        <f t="shared" si="12"/>
        <v>41282</v>
      </c>
      <c r="B178" s="594">
        <v>41282.375010127318</v>
      </c>
      <c r="C178" s="560">
        <f t="shared" si="13"/>
        <v>2013</v>
      </c>
      <c r="D178" s="560">
        <f t="shared" si="14"/>
        <v>1</v>
      </c>
      <c r="E178" s="560">
        <f t="shared" si="15"/>
        <v>8</v>
      </c>
      <c r="F178" s="560">
        <f t="shared" si="16"/>
        <v>9</v>
      </c>
      <c r="G178" s="595">
        <f t="shared" si="17"/>
        <v>3</v>
      </c>
      <c r="H178" s="590">
        <f>CHOOSE('Output Sheet'!$B$4,'8760 Data'!J178,'8760 Data'!K178,'8760 Data'!L178,'8760 Data'!M178,'8760 Data'!N178,'8760 Data'!O178,'8760 Data'!P178,'8760 Data'!Q178,'8760 Data'!R178,'8760 Data'!S178,'8760 Data'!T178,'8760 Data'!U178)</f>
        <v>0</v>
      </c>
      <c r="I178" s="591" t="e">
        <f>H178/'Output Sheet'!$B$8</f>
        <v>#DIV/0!</v>
      </c>
      <c r="J178" s="596"/>
      <c r="K178" s="560"/>
      <c r="L178" s="560"/>
      <c r="M178" s="560"/>
      <c r="N178" s="560"/>
      <c r="O178" s="560"/>
      <c r="P178" s="560"/>
      <c r="Q178" s="560"/>
      <c r="R178" s="560"/>
      <c r="S178" s="560"/>
      <c r="T178" s="560"/>
      <c r="U178" s="560"/>
    </row>
    <row r="179" spans="1:21">
      <c r="A179" s="593">
        <f t="shared" si="12"/>
        <v>41282</v>
      </c>
      <c r="B179" s="594">
        <v>41282.416676851855</v>
      </c>
      <c r="C179" s="560">
        <f t="shared" si="13"/>
        <v>2013</v>
      </c>
      <c r="D179" s="560">
        <f t="shared" si="14"/>
        <v>1</v>
      </c>
      <c r="E179" s="560">
        <f t="shared" si="15"/>
        <v>8</v>
      </c>
      <c r="F179" s="560">
        <f t="shared" si="16"/>
        <v>10</v>
      </c>
      <c r="G179" s="595">
        <f t="shared" si="17"/>
        <v>3</v>
      </c>
      <c r="H179" s="590">
        <f>CHOOSE('Output Sheet'!$B$4,'8760 Data'!J179,'8760 Data'!K179,'8760 Data'!L179,'8760 Data'!M179,'8760 Data'!N179,'8760 Data'!O179,'8760 Data'!P179,'8760 Data'!Q179,'8760 Data'!R179,'8760 Data'!S179,'8760 Data'!T179,'8760 Data'!U179)</f>
        <v>0</v>
      </c>
      <c r="I179" s="591" t="e">
        <f>H179/'Output Sheet'!$B$8</f>
        <v>#DIV/0!</v>
      </c>
      <c r="J179" s="596"/>
      <c r="K179" s="560"/>
      <c r="L179" s="560"/>
      <c r="M179" s="560"/>
      <c r="N179" s="560"/>
      <c r="O179" s="560"/>
      <c r="P179" s="560"/>
      <c r="Q179" s="560"/>
      <c r="R179" s="560"/>
      <c r="S179" s="560"/>
      <c r="T179" s="560"/>
      <c r="U179" s="560"/>
    </row>
    <row r="180" spans="1:21">
      <c r="A180" s="593">
        <f t="shared" si="12"/>
        <v>41282</v>
      </c>
      <c r="B180" s="594">
        <v>41282.458343576393</v>
      </c>
      <c r="C180" s="560">
        <f t="shared" si="13"/>
        <v>2013</v>
      </c>
      <c r="D180" s="560">
        <f t="shared" si="14"/>
        <v>1</v>
      </c>
      <c r="E180" s="560">
        <f t="shared" si="15"/>
        <v>8</v>
      </c>
      <c r="F180" s="560">
        <f t="shared" si="16"/>
        <v>11</v>
      </c>
      <c r="G180" s="595">
        <f t="shared" si="17"/>
        <v>3</v>
      </c>
      <c r="H180" s="590">
        <f>CHOOSE('Output Sheet'!$B$4,'8760 Data'!J180,'8760 Data'!K180,'8760 Data'!L180,'8760 Data'!M180,'8760 Data'!N180,'8760 Data'!O180,'8760 Data'!P180,'8760 Data'!Q180,'8760 Data'!R180,'8760 Data'!S180,'8760 Data'!T180,'8760 Data'!U180)</f>
        <v>0</v>
      </c>
      <c r="I180" s="591" t="e">
        <f>H180/'Output Sheet'!$B$8</f>
        <v>#DIV/0!</v>
      </c>
      <c r="J180" s="596"/>
      <c r="K180" s="560"/>
      <c r="L180" s="560"/>
      <c r="M180" s="560"/>
      <c r="N180" s="560"/>
      <c r="O180" s="560"/>
      <c r="P180" s="560"/>
      <c r="Q180" s="560"/>
      <c r="R180" s="560"/>
      <c r="S180" s="560"/>
      <c r="T180" s="560"/>
      <c r="U180" s="560"/>
    </row>
    <row r="181" spans="1:21">
      <c r="A181" s="593">
        <f t="shared" si="12"/>
        <v>41282</v>
      </c>
      <c r="B181" s="594">
        <v>41282.500010300922</v>
      </c>
      <c r="C181" s="560">
        <f t="shared" si="13"/>
        <v>2013</v>
      </c>
      <c r="D181" s="560">
        <f t="shared" si="14"/>
        <v>1</v>
      </c>
      <c r="E181" s="560">
        <f t="shared" si="15"/>
        <v>8</v>
      </c>
      <c r="F181" s="560">
        <f t="shared" si="16"/>
        <v>12</v>
      </c>
      <c r="G181" s="595">
        <f t="shared" si="17"/>
        <v>3</v>
      </c>
      <c r="H181" s="590">
        <f>CHOOSE('Output Sheet'!$B$4,'8760 Data'!J181,'8760 Data'!K181,'8760 Data'!L181,'8760 Data'!M181,'8760 Data'!N181,'8760 Data'!O181,'8760 Data'!P181,'8760 Data'!Q181,'8760 Data'!R181,'8760 Data'!S181,'8760 Data'!T181,'8760 Data'!U181)</f>
        <v>0</v>
      </c>
      <c r="I181" s="591" t="e">
        <f>H181/'Output Sheet'!$B$8</f>
        <v>#DIV/0!</v>
      </c>
      <c r="J181" s="596"/>
      <c r="K181" s="560"/>
      <c r="L181" s="560"/>
      <c r="M181" s="560"/>
      <c r="N181" s="560"/>
      <c r="O181" s="560"/>
      <c r="P181" s="560"/>
      <c r="Q181" s="560"/>
      <c r="R181" s="560"/>
      <c r="S181" s="560"/>
      <c r="T181" s="560"/>
      <c r="U181" s="560"/>
    </row>
    <row r="182" spans="1:21">
      <c r="A182" s="593">
        <f t="shared" si="12"/>
        <v>41282</v>
      </c>
      <c r="B182" s="594">
        <v>41282.54167702546</v>
      </c>
      <c r="C182" s="560">
        <f t="shared" si="13"/>
        <v>2013</v>
      </c>
      <c r="D182" s="560">
        <f t="shared" si="14"/>
        <v>1</v>
      </c>
      <c r="E182" s="560">
        <f t="shared" si="15"/>
        <v>8</v>
      </c>
      <c r="F182" s="560">
        <f t="shared" si="16"/>
        <v>13</v>
      </c>
      <c r="G182" s="595">
        <f t="shared" si="17"/>
        <v>3</v>
      </c>
      <c r="H182" s="590">
        <f>CHOOSE('Output Sheet'!$B$4,'8760 Data'!J182,'8760 Data'!K182,'8760 Data'!L182,'8760 Data'!M182,'8760 Data'!N182,'8760 Data'!O182,'8760 Data'!P182,'8760 Data'!Q182,'8760 Data'!R182,'8760 Data'!S182,'8760 Data'!T182,'8760 Data'!U182)</f>
        <v>0</v>
      </c>
      <c r="I182" s="591" t="e">
        <f>H182/'Output Sheet'!$B$8</f>
        <v>#DIV/0!</v>
      </c>
      <c r="J182" s="596"/>
      <c r="K182" s="560"/>
      <c r="L182" s="560"/>
      <c r="M182" s="560"/>
      <c r="N182" s="560"/>
      <c r="O182" s="560"/>
      <c r="P182" s="560"/>
      <c r="Q182" s="560"/>
      <c r="R182" s="560"/>
      <c r="S182" s="560"/>
      <c r="T182" s="560"/>
      <c r="U182" s="560"/>
    </row>
    <row r="183" spans="1:21">
      <c r="A183" s="593">
        <f t="shared" si="12"/>
        <v>41282</v>
      </c>
      <c r="B183" s="594">
        <v>41282.583343749997</v>
      </c>
      <c r="C183" s="560">
        <f t="shared" si="13"/>
        <v>2013</v>
      </c>
      <c r="D183" s="560">
        <f t="shared" si="14"/>
        <v>1</v>
      </c>
      <c r="E183" s="560">
        <f t="shared" si="15"/>
        <v>8</v>
      </c>
      <c r="F183" s="560">
        <f t="shared" si="16"/>
        <v>14</v>
      </c>
      <c r="G183" s="595">
        <f t="shared" si="17"/>
        <v>3</v>
      </c>
      <c r="H183" s="590">
        <f>CHOOSE('Output Sheet'!$B$4,'8760 Data'!J183,'8760 Data'!K183,'8760 Data'!L183,'8760 Data'!M183,'8760 Data'!N183,'8760 Data'!O183,'8760 Data'!P183,'8760 Data'!Q183,'8760 Data'!R183,'8760 Data'!S183,'8760 Data'!T183,'8760 Data'!U183)</f>
        <v>0</v>
      </c>
      <c r="I183" s="591" t="e">
        <f>H183/'Output Sheet'!$B$8</f>
        <v>#DIV/0!</v>
      </c>
      <c r="J183" s="596"/>
      <c r="K183" s="560"/>
      <c r="L183" s="560"/>
      <c r="M183" s="560"/>
      <c r="N183" s="560"/>
      <c r="O183" s="560"/>
      <c r="P183" s="560"/>
      <c r="Q183" s="560"/>
      <c r="R183" s="560"/>
      <c r="S183" s="560"/>
      <c r="T183" s="560"/>
      <c r="U183" s="560"/>
    </row>
    <row r="184" spans="1:21">
      <c r="A184" s="593">
        <f t="shared" si="12"/>
        <v>41282</v>
      </c>
      <c r="B184" s="594">
        <v>41282.625010474534</v>
      </c>
      <c r="C184" s="560">
        <f t="shared" si="13"/>
        <v>2013</v>
      </c>
      <c r="D184" s="560">
        <f t="shared" si="14"/>
        <v>1</v>
      </c>
      <c r="E184" s="560">
        <f t="shared" si="15"/>
        <v>8</v>
      </c>
      <c r="F184" s="560">
        <f t="shared" si="16"/>
        <v>15</v>
      </c>
      <c r="G184" s="595">
        <f t="shared" si="17"/>
        <v>3</v>
      </c>
      <c r="H184" s="590">
        <f>CHOOSE('Output Sheet'!$B$4,'8760 Data'!J184,'8760 Data'!K184,'8760 Data'!L184,'8760 Data'!M184,'8760 Data'!N184,'8760 Data'!O184,'8760 Data'!P184,'8760 Data'!Q184,'8760 Data'!R184,'8760 Data'!S184,'8760 Data'!T184,'8760 Data'!U184)</f>
        <v>0</v>
      </c>
      <c r="I184" s="591" t="e">
        <f>H184/'Output Sheet'!$B$8</f>
        <v>#DIV/0!</v>
      </c>
      <c r="J184" s="596"/>
      <c r="K184" s="560"/>
      <c r="L184" s="560"/>
      <c r="M184" s="560"/>
      <c r="N184" s="560"/>
      <c r="O184" s="560"/>
      <c r="P184" s="560"/>
      <c r="Q184" s="560"/>
      <c r="R184" s="560"/>
      <c r="S184" s="560"/>
      <c r="T184" s="560"/>
      <c r="U184" s="560"/>
    </row>
    <row r="185" spans="1:21">
      <c r="A185" s="593">
        <f t="shared" si="12"/>
        <v>41282</v>
      </c>
      <c r="B185" s="594">
        <v>41282.666677199071</v>
      </c>
      <c r="C185" s="560">
        <f t="shared" si="13"/>
        <v>2013</v>
      </c>
      <c r="D185" s="560">
        <f t="shared" si="14"/>
        <v>1</v>
      </c>
      <c r="E185" s="560">
        <f t="shared" si="15"/>
        <v>8</v>
      </c>
      <c r="F185" s="560">
        <f t="shared" si="16"/>
        <v>16</v>
      </c>
      <c r="G185" s="595">
        <f t="shared" si="17"/>
        <v>3</v>
      </c>
      <c r="H185" s="590">
        <f>CHOOSE('Output Sheet'!$B$4,'8760 Data'!J185,'8760 Data'!K185,'8760 Data'!L185,'8760 Data'!M185,'8760 Data'!N185,'8760 Data'!O185,'8760 Data'!P185,'8760 Data'!Q185,'8760 Data'!R185,'8760 Data'!S185,'8760 Data'!T185,'8760 Data'!U185)</f>
        <v>0</v>
      </c>
      <c r="I185" s="591" t="e">
        <f>H185/'Output Sheet'!$B$8</f>
        <v>#DIV/0!</v>
      </c>
      <c r="J185" s="596"/>
      <c r="K185" s="560"/>
      <c r="L185" s="560"/>
      <c r="M185" s="560"/>
      <c r="N185" s="560"/>
      <c r="O185" s="560"/>
      <c r="P185" s="560"/>
      <c r="Q185" s="560"/>
      <c r="R185" s="560"/>
      <c r="S185" s="560"/>
      <c r="T185" s="560"/>
      <c r="U185" s="560"/>
    </row>
    <row r="186" spans="1:21">
      <c r="A186" s="593">
        <f t="shared" si="12"/>
        <v>41282</v>
      </c>
      <c r="B186" s="594">
        <v>41282.708343923608</v>
      </c>
      <c r="C186" s="560">
        <f t="shared" si="13"/>
        <v>2013</v>
      </c>
      <c r="D186" s="560">
        <f t="shared" si="14"/>
        <v>1</v>
      </c>
      <c r="E186" s="560">
        <f t="shared" si="15"/>
        <v>8</v>
      </c>
      <c r="F186" s="560">
        <f t="shared" si="16"/>
        <v>17</v>
      </c>
      <c r="G186" s="595">
        <f t="shared" si="17"/>
        <v>3</v>
      </c>
      <c r="H186" s="590">
        <f>CHOOSE('Output Sheet'!$B$4,'8760 Data'!J186,'8760 Data'!K186,'8760 Data'!L186,'8760 Data'!M186,'8760 Data'!N186,'8760 Data'!O186,'8760 Data'!P186,'8760 Data'!Q186,'8760 Data'!R186,'8760 Data'!S186,'8760 Data'!T186,'8760 Data'!U186)</f>
        <v>0</v>
      </c>
      <c r="I186" s="591" t="e">
        <f>H186/'Output Sheet'!$B$8</f>
        <v>#DIV/0!</v>
      </c>
      <c r="J186" s="596"/>
      <c r="K186" s="560"/>
      <c r="L186" s="560"/>
      <c r="M186" s="560"/>
      <c r="N186" s="560"/>
      <c r="O186" s="560"/>
      <c r="P186" s="560"/>
      <c r="Q186" s="560"/>
      <c r="R186" s="560"/>
      <c r="S186" s="560"/>
      <c r="T186" s="560"/>
      <c r="U186" s="560"/>
    </row>
    <row r="187" spans="1:21">
      <c r="A187" s="593">
        <f t="shared" si="12"/>
        <v>41282</v>
      </c>
      <c r="B187" s="594">
        <v>41282.750010648146</v>
      </c>
      <c r="C187" s="560">
        <f t="shared" si="13"/>
        <v>2013</v>
      </c>
      <c r="D187" s="560">
        <f t="shared" si="14"/>
        <v>1</v>
      </c>
      <c r="E187" s="560">
        <f t="shared" si="15"/>
        <v>8</v>
      </c>
      <c r="F187" s="560">
        <f t="shared" si="16"/>
        <v>18</v>
      </c>
      <c r="G187" s="595">
        <f t="shared" si="17"/>
        <v>3</v>
      </c>
      <c r="H187" s="590">
        <f>CHOOSE('Output Sheet'!$B$4,'8760 Data'!J187,'8760 Data'!K187,'8760 Data'!L187,'8760 Data'!M187,'8760 Data'!N187,'8760 Data'!O187,'8760 Data'!P187,'8760 Data'!Q187,'8760 Data'!R187,'8760 Data'!S187,'8760 Data'!T187,'8760 Data'!U187)</f>
        <v>0</v>
      </c>
      <c r="I187" s="591" t="e">
        <f>H187/'Output Sheet'!$B$8</f>
        <v>#DIV/0!</v>
      </c>
      <c r="J187" s="596"/>
      <c r="K187" s="560"/>
      <c r="L187" s="560"/>
      <c r="M187" s="560"/>
      <c r="N187" s="560"/>
      <c r="O187" s="560"/>
      <c r="P187" s="560"/>
      <c r="Q187" s="560"/>
      <c r="R187" s="560"/>
      <c r="S187" s="560"/>
      <c r="T187" s="560"/>
      <c r="U187" s="560"/>
    </row>
    <row r="188" spans="1:21">
      <c r="A188" s="593">
        <f t="shared" si="12"/>
        <v>41282</v>
      </c>
      <c r="B188" s="594">
        <v>41282.791677372683</v>
      </c>
      <c r="C188" s="560">
        <f t="shared" si="13"/>
        <v>2013</v>
      </c>
      <c r="D188" s="560">
        <f t="shared" si="14"/>
        <v>1</v>
      </c>
      <c r="E188" s="560">
        <f t="shared" si="15"/>
        <v>8</v>
      </c>
      <c r="F188" s="560">
        <f t="shared" si="16"/>
        <v>19</v>
      </c>
      <c r="G188" s="595">
        <f t="shared" si="17"/>
        <v>3</v>
      </c>
      <c r="H188" s="590">
        <f>CHOOSE('Output Sheet'!$B$4,'8760 Data'!J188,'8760 Data'!K188,'8760 Data'!L188,'8760 Data'!M188,'8760 Data'!N188,'8760 Data'!O188,'8760 Data'!P188,'8760 Data'!Q188,'8760 Data'!R188,'8760 Data'!S188,'8760 Data'!T188,'8760 Data'!U188)</f>
        <v>0</v>
      </c>
      <c r="I188" s="591" t="e">
        <f>H188/'Output Sheet'!$B$8</f>
        <v>#DIV/0!</v>
      </c>
      <c r="J188" s="596"/>
      <c r="K188" s="560"/>
      <c r="L188" s="560"/>
      <c r="M188" s="560"/>
      <c r="N188" s="560"/>
      <c r="O188" s="560"/>
      <c r="P188" s="560"/>
      <c r="Q188" s="560"/>
      <c r="R188" s="560"/>
      <c r="S188" s="560"/>
      <c r="T188" s="560"/>
      <c r="U188" s="560"/>
    </row>
    <row r="189" spans="1:21">
      <c r="A189" s="593">
        <f t="shared" si="12"/>
        <v>41282</v>
      </c>
      <c r="B189" s="594">
        <v>41282.83334409722</v>
      </c>
      <c r="C189" s="560">
        <f t="shared" si="13"/>
        <v>2013</v>
      </c>
      <c r="D189" s="560">
        <f t="shared" si="14"/>
        <v>1</v>
      </c>
      <c r="E189" s="560">
        <f t="shared" si="15"/>
        <v>8</v>
      </c>
      <c r="F189" s="560">
        <f t="shared" si="16"/>
        <v>20</v>
      </c>
      <c r="G189" s="595">
        <f t="shared" si="17"/>
        <v>3</v>
      </c>
      <c r="H189" s="590">
        <f>CHOOSE('Output Sheet'!$B$4,'8760 Data'!J189,'8760 Data'!K189,'8760 Data'!L189,'8760 Data'!M189,'8760 Data'!N189,'8760 Data'!O189,'8760 Data'!P189,'8760 Data'!Q189,'8760 Data'!R189,'8760 Data'!S189,'8760 Data'!T189,'8760 Data'!U189)</f>
        <v>0</v>
      </c>
      <c r="I189" s="591" t="e">
        <f>H189/'Output Sheet'!$B$8</f>
        <v>#DIV/0!</v>
      </c>
      <c r="J189" s="596"/>
      <c r="K189" s="560"/>
      <c r="L189" s="560"/>
      <c r="M189" s="560"/>
      <c r="N189" s="560"/>
      <c r="O189" s="560"/>
      <c r="P189" s="560"/>
      <c r="Q189" s="560"/>
      <c r="R189" s="560"/>
      <c r="S189" s="560"/>
      <c r="T189" s="560"/>
      <c r="U189" s="560"/>
    </row>
    <row r="190" spans="1:21">
      <c r="A190" s="593">
        <f t="shared" si="12"/>
        <v>41282</v>
      </c>
      <c r="B190" s="594">
        <v>41282.875010821757</v>
      </c>
      <c r="C190" s="560">
        <f t="shared" si="13"/>
        <v>2013</v>
      </c>
      <c r="D190" s="560">
        <f t="shared" si="14"/>
        <v>1</v>
      </c>
      <c r="E190" s="560">
        <f t="shared" si="15"/>
        <v>8</v>
      </c>
      <c r="F190" s="560">
        <f t="shared" si="16"/>
        <v>21</v>
      </c>
      <c r="G190" s="595">
        <f t="shared" si="17"/>
        <v>3</v>
      </c>
      <c r="H190" s="590">
        <f>CHOOSE('Output Sheet'!$B$4,'8760 Data'!J190,'8760 Data'!K190,'8760 Data'!L190,'8760 Data'!M190,'8760 Data'!N190,'8760 Data'!O190,'8760 Data'!P190,'8760 Data'!Q190,'8760 Data'!R190,'8760 Data'!S190,'8760 Data'!T190,'8760 Data'!U190)</f>
        <v>0</v>
      </c>
      <c r="I190" s="591" t="e">
        <f>H190/'Output Sheet'!$B$8</f>
        <v>#DIV/0!</v>
      </c>
      <c r="J190" s="596"/>
      <c r="K190" s="560"/>
      <c r="L190" s="560"/>
      <c r="M190" s="560"/>
      <c r="N190" s="560"/>
      <c r="O190" s="560"/>
      <c r="P190" s="560"/>
      <c r="Q190" s="560"/>
      <c r="R190" s="560"/>
      <c r="S190" s="560"/>
      <c r="T190" s="560"/>
      <c r="U190" s="560"/>
    </row>
    <row r="191" spans="1:21">
      <c r="A191" s="593">
        <f t="shared" si="12"/>
        <v>41282</v>
      </c>
      <c r="B191" s="594">
        <v>41282.916677546295</v>
      </c>
      <c r="C191" s="560">
        <f t="shared" si="13"/>
        <v>2013</v>
      </c>
      <c r="D191" s="560">
        <f t="shared" si="14"/>
        <v>1</v>
      </c>
      <c r="E191" s="560">
        <f t="shared" si="15"/>
        <v>8</v>
      </c>
      <c r="F191" s="560">
        <f t="shared" si="16"/>
        <v>22</v>
      </c>
      <c r="G191" s="595">
        <f t="shared" si="17"/>
        <v>3</v>
      </c>
      <c r="H191" s="590">
        <f>CHOOSE('Output Sheet'!$B$4,'8760 Data'!J191,'8760 Data'!K191,'8760 Data'!L191,'8760 Data'!M191,'8760 Data'!N191,'8760 Data'!O191,'8760 Data'!P191,'8760 Data'!Q191,'8760 Data'!R191,'8760 Data'!S191,'8760 Data'!T191,'8760 Data'!U191)</f>
        <v>0</v>
      </c>
      <c r="I191" s="591" t="e">
        <f>H191/'Output Sheet'!$B$8</f>
        <v>#DIV/0!</v>
      </c>
      <c r="J191" s="596"/>
      <c r="K191" s="560"/>
      <c r="L191" s="560"/>
      <c r="M191" s="560"/>
      <c r="N191" s="560"/>
      <c r="O191" s="560"/>
      <c r="P191" s="560"/>
      <c r="Q191" s="560"/>
      <c r="R191" s="560"/>
      <c r="S191" s="560"/>
      <c r="T191" s="560"/>
      <c r="U191" s="560"/>
    </row>
    <row r="192" spans="1:21">
      <c r="A192" s="593">
        <f t="shared" si="12"/>
        <v>41282</v>
      </c>
      <c r="B192" s="594">
        <v>41282.958344270832</v>
      </c>
      <c r="C192" s="560">
        <f t="shared" si="13"/>
        <v>2013</v>
      </c>
      <c r="D192" s="560">
        <f t="shared" si="14"/>
        <v>1</v>
      </c>
      <c r="E192" s="560">
        <f t="shared" si="15"/>
        <v>8</v>
      </c>
      <c r="F192" s="560">
        <f t="shared" si="16"/>
        <v>23</v>
      </c>
      <c r="G192" s="595">
        <f t="shared" si="17"/>
        <v>3</v>
      </c>
      <c r="H192" s="590">
        <f>CHOOSE('Output Sheet'!$B$4,'8760 Data'!J192,'8760 Data'!K192,'8760 Data'!L192,'8760 Data'!M192,'8760 Data'!N192,'8760 Data'!O192,'8760 Data'!P192,'8760 Data'!Q192,'8760 Data'!R192,'8760 Data'!S192,'8760 Data'!T192,'8760 Data'!U192)</f>
        <v>0</v>
      </c>
      <c r="I192" s="591" t="e">
        <f>H192/'Output Sheet'!$B$8</f>
        <v>#DIV/0!</v>
      </c>
      <c r="J192" s="596"/>
      <c r="K192" s="560"/>
      <c r="L192" s="560"/>
      <c r="M192" s="560"/>
      <c r="N192" s="560"/>
      <c r="O192" s="560"/>
      <c r="P192" s="560"/>
      <c r="Q192" s="560"/>
      <c r="R192" s="560"/>
      <c r="S192" s="560"/>
      <c r="T192" s="560"/>
      <c r="U192" s="560"/>
    </row>
    <row r="193" spans="1:21">
      <c r="A193" s="593">
        <f t="shared" si="12"/>
        <v>41283</v>
      </c>
      <c r="B193" s="594">
        <v>41283.000010995369</v>
      </c>
      <c r="C193" s="560">
        <f t="shared" si="13"/>
        <v>2013</v>
      </c>
      <c r="D193" s="560">
        <f t="shared" si="14"/>
        <v>1</v>
      </c>
      <c r="E193" s="560">
        <f t="shared" si="15"/>
        <v>9</v>
      </c>
      <c r="F193" s="560">
        <f t="shared" si="16"/>
        <v>24</v>
      </c>
      <c r="G193" s="595">
        <f t="shared" si="17"/>
        <v>4</v>
      </c>
      <c r="H193" s="590">
        <f>CHOOSE('Output Sheet'!$B$4,'8760 Data'!J193,'8760 Data'!K193,'8760 Data'!L193,'8760 Data'!M193,'8760 Data'!N193,'8760 Data'!O193,'8760 Data'!P193,'8760 Data'!Q193,'8760 Data'!R193,'8760 Data'!S193,'8760 Data'!T193,'8760 Data'!U193)</f>
        <v>0</v>
      </c>
      <c r="I193" s="591" t="e">
        <f>H193/'Output Sheet'!$B$8</f>
        <v>#DIV/0!</v>
      </c>
      <c r="J193" s="596"/>
      <c r="K193" s="560"/>
      <c r="L193" s="560"/>
      <c r="M193" s="560"/>
      <c r="N193" s="560"/>
      <c r="O193" s="560"/>
      <c r="P193" s="560"/>
      <c r="Q193" s="560"/>
      <c r="R193" s="560"/>
      <c r="S193" s="560"/>
      <c r="T193" s="560"/>
      <c r="U193" s="560"/>
    </row>
    <row r="194" spans="1:21">
      <c r="A194" s="593">
        <f t="shared" si="12"/>
        <v>41283</v>
      </c>
      <c r="B194" s="594">
        <v>41283.041677719906</v>
      </c>
      <c r="C194" s="560">
        <f t="shared" si="13"/>
        <v>2013</v>
      </c>
      <c r="D194" s="560">
        <f t="shared" si="14"/>
        <v>1</v>
      </c>
      <c r="E194" s="560">
        <f t="shared" si="15"/>
        <v>9</v>
      </c>
      <c r="F194" s="560">
        <f t="shared" si="16"/>
        <v>1</v>
      </c>
      <c r="G194" s="595">
        <f t="shared" si="17"/>
        <v>4</v>
      </c>
      <c r="H194" s="590">
        <f>CHOOSE('Output Sheet'!$B$4,'8760 Data'!J194,'8760 Data'!K194,'8760 Data'!L194,'8760 Data'!M194,'8760 Data'!N194,'8760 Data'!O194,'8760 Data'!P194,'8760 Data'!Q194,'8760 Data'!R194,'8760 Data'!S194,'8760 Data'!T194,'8760 Data'!U194)</f>
        <v>0</v>
      </c>
      <c r="I194" s="591" t="e">
        <f>H194/'Output Sheet'!$B$8</f>
        <v>#DIV/0!</v>
      </c>
      <c r="J194" s="596"/>
      <c r="K194" s="560"/>
      <c r="L194" s="560"/>
      <c r="M194" s="560"/>
      <c r="N194" s="560"/>
      <c r="O194" s="560"/>
      <c r="P194" s="560"/>
      <c r="Q194" s="560"/>
      <c r="R194" s="560"/>
      <c r="S194" s="560"/>
      <c r="T194" s="560"/>
      <c r="U194" s="560"/>
    </row>
    <row r="195" spans="1:21">
      <c r="A195" s="593">
        <f t="shared" ref="A195:A258" si="18">DATE(C195,D195,E195)</f>
        <v>41283</v>
      </c>
      <c r="B195" s="594">
        <v>41283.083344444443</v>
      </c>
      <c r="C195" s="560">
        <f t="shared" ref="C195:C258" si="19">YEAR(B195)</f>
        <v>2013</v>
      </c>
      <c r="D195" s="560">
        <f t="shared" ref="D195:D258" si="20">MONTH(B195)</f>
        <v>1</v>
      </c>
      <c r="E195" s="560">
        <f t="shared" ref="E195:E258" si="21">DAY(B195)</f>
        <v>9</v>
      </c>
      <c r="F195" s="560">
        <f t="shared" ref="F195:F258" si="22">IF(HOUR(B195)&lt;&gt;0,HOUR(B195),24)</f>
        <v>2</v>
      </c>
      <c r="G195" s="595">
        <f t="shared" ref="G195:G258" si="23">WEEKDAY(B195,1)</f>
        <v>4</v>
      </c>
      <c r="H195" s="590">
        <f>CHOOSE('Output Sheet'!$B$4,'8760 Data'!J195,'8760 Data'!K195,'8760 Data'!L195,'8760 Data'!M195,'8760 Data'!N195,'8760 Data'!O195,'8760 Data'!P195,'8760 Data'!Q195,'8760 Data'!R195,'8760 Data'!S195,'8760 Data'!T195,'8760 Data'!U195)</f>
        <v>0</v>
      </c>
      <c r="I195" s="591" t="e">
        <f>H195/'Output Sheet'!$B$8</f>
        <v>#DIV/0!</v>
      </c>
      <c r="J195" s="596"/>
      <c r="K195" s="560"/>
      <c r="L195" s="560"/>
      <c r="M195" s="560"/>
      <c r="N195" s="560"/>
      <c r="O195" s="560"/>
      <c r="P195" s="560"/>
      <c r="Q195" s="560"/>
      <c r="R195" s="560"/>
      <c r="S195" s="560"/>
      <c r="T195" s="560"/>
      <c r="U195" s="560"/>
    </row>
    <row r="196" spans="1:21">
      <c r="A196" s="593">
        <f t="shared" si="18"/>
        <v>41283</v>
      </c>
      <c r="B196" s="594">
        <v>41283.125011168981</v>
      </c>
      <c r="C196" s="560">
        <f t="shared" si="19"/>
        <v>2013</v>
      </c>
      <c r="D196" s="560">
        <f t="shared" si="20"/>
        <v>1</v>
      </c>
      <c r="E196" s="560">
        <f t="shared" si="21"/>
        <v>9</v>
      </c>
      <c r="F196" s="560">
        <f t="shared" si="22"/>
        <v>3</v>
      </c>
      <c r="G196" s="595">
        <f t="shared" si="23"/>
        <v>4</v>
      </c>
      <c r="H196" s="590">
        <f>CHOOSE('Output Sheet'!$B$4,'8760 Data'!J196,'8760 Data'!K196,'8760 Data'!L196,'8760 Data'!M196,'8760 Data'!N196,'8760 Data'!O196,'8760 Data'!P196,'8760 Data'!Q196,'8760 Data'!R196,'8760 Data'!S196,'8760 Data'!T196,'8760 Data'!U196)</f>
        <v>0</v>
      </c>
      <c r="I196" s="591" t="e">
        <f>H196/'Output Sheet'!$B$8</f>
        <v>#DIV/0!</v>
      </c>
      <c r="J196" s="596"/>
      <c r="K196" s="560"/>
      <c r="L196" s="560"/>
      <c r="M196" s="560"/>
      <c r="N196" s="560"/>
      <c r="O196" s="560"/>
      <c r="P196" s="560"/>
      <c r="Q196" s="560"/>
      <c r="R196" s="560"/>
      <c r="S196" s="560"/>
      <c r="T196" s="560"/>
      <c r="U196" s="560"/>
    </row>
    <row r="197" spans="1:21">
      <c r="A197" s="593">
        <f t="shared" si="18"/>
        <v>41283</v>
      </c>
      <c r="B197" s="594">
        <v>41283.166677893518</v>
      </c>
      <c r="C197" s="560">
        <f t="shared" si="19"/>
        <v>2013</v>
      </c>
      <c r="D197" s="560">
        <f t="shared" si="20"/>
        <v>1</v>
      </c>
      <c r="E197" s="560">
        <f t="shared" si="21"/>
        <v>9</v>
      </c>
      <c r="F197" s="560">
        <f t="shared" si="22"/>
        <v>4</v>
      </c>
      <c r="G197" s="595">
        <f t="shared" si="23"/>
        <v>4</v>
      </c>
      <c r="H197" s="590">
        <f>CHOOSE('Output Sheet'!$B$4,'8760 Data'!J197,'8760 Data'!K197,'8760 Data'!L197,'8760 Data'!M197,'8760 Data'!N197,'8760 Data'!O197,'8760 Data'!P197,'8760 Data'!Q197,'8760 Data'!R197,'8760 Data'!S197,'8760 Data'!T197,'8760 Data'!U197)</f>
        <v>0</v>
      </c>
      <c r="I197" s="591" t="e">
        <f>H197/'Output Sheet'!$B$8</f>
        <v>#DIV/0!</v>
      </c>
      <c r="J197" s="596"/>
      <c r="K197" s="560"/>
      <c r="L197" s="560"/>
      <c r="M197" s="560"/>
      <c r="N197" s="560"/>
      <c r="O197" s="560"/>
      <c r="P197" s="560"/>
      <c r="Q197" s="560"/>
      <c r="R197" s="560"/>
      <c r="S197" s="560"/>
      <c r="T197" s="560"/>
      <c r="U197" s="560"/>
    </row>
    <row r="198" spans="1:21">
      <c r="A198" s="593">
        <f t="shared" si="18"/>
        <v>41283</v>
      </c>
      <c r="B198" s="594">
        <v>41283.208344618055</v>
      </c>
      <c r="C198" s="560">
        <f t="shared" si="19"/>
        <v>2013</v>
      </c>
      <c r="D198" s="560">
        <f t="shared" si="20"/>
        <v>1</v>
      </c>
      <c r="E198" s="560">
        <f t="shared" si="21"/>
        <v>9</v>
      </c>
      <c r="F198" s="560">
        <f t="shared" si="22"/>
        <v>5</v>
      </c>
      <c r="G198" s="595">
        <f t="shared" si="23"/>
        <v>4</v>
      </c>
      <c r="H198" s="590">
        <f>CHOOSE('Output Sheet'!$B$4,'8760 Data'!J198,'8760 Data'!K198,'8760 Data'!L198,'8760 Data'!M198,'8760 Data'!N198,'8760 Data'!O198,'8760 Data'!P198,'8760 Data'!Q198,'8760 Data'!R198,'8760 Data'!S198,'8760 Data'!T198,'8760 Data'!U198)</f>
        <v>0</v>
      </c>
      <c r="I198" s="591" t="e">
        <f>H198/'Output Sheet'!$B$8</f>
        <v>#DIV/0!</v>
      </c>
      <c r="J198" s="596"/>
      <c r="K198" s="560"/>
      <c r="L198" s="560"/>
      <c r="M198" s="560"/>
      <c r="N198" s="560"/>
      <c r="O198" s="560"/>
      <c r="P198" s="560"/>
      <c r="Q198" s="560"/>
      <c r="R198" s="560"/>
      <c r="S198" s="560"/>
      <c r="T198" s="560"/>
      <c r="U198" s="560"/>
    </row>
    <row r="199" spans="1:21">
      <c r="A199" s="593">
        <f t="shared" si="18"/>
        <v>41283</v>
      </c>
      <c r="B199" s="594">
        <v>41283.250011342592</v>
      </c>
      <c r="C199" s="560">
        <f t="shared" si="19"/>
        <v>2013</v>
      </c>
      <c r="D199" s="560">
        <f t="shared" si="20"/>
        <v>1</v>
      </c>
      <c r="E199" s="560">
        <f t="shared" si="21"/>
        <v>9</v>
      </c>
      <c r="F199" s="560">
        <f t="shared" si="22"/>
        <v>6</v>
      </c>
      <c r="G199" s="595">
        <f t="shared" si="23"/>
        <v>4</v>
      </c>
      <c r="H199" s="590">
        <f>CHOOSE('Output Sheet'!$B$4,'8760 Data'!J199,'8760 Data'!K199,'8760 Data'!L199,'8760 Data'!M199,'8760 Data'!N199,'8760 Data'!O199,'8760 Data'!P199,'8760 Data'!Q199,'8760 Data'!R199,'8760 Data'!S199,'8760 Data'!T199,'8760 Data'!U199)</f>
        <v>0</v>
      </c>
      <c r="I199" s="591" t="e">
        <f>H199/'Output Sheet'!$B$8</f>
        <v>#DIV/0!</v>
      </c>
      <c r="J199" s="596"/>
      <c r="K199" s="560"/>
      <c r="L199" s="560"/>
      <c r="M199" s="560"/>
      <c r="N199" s="560"/>
      <c r="O199" s="560"/>
      <c r="P199" s="560"/>
      <c r="Q199" s="560"/>
      <c r="R199" s="560"/>
      <c r="S199" s="560"/>
      <c r="T199" s="560"/>
      <c r="U199" s="560"/>
    </row>
    <row r="200" spans="1:21">
      <c r="A200" s="593">
        <f t="shared" si="18"/>
        <v>41283</v>
      </c>
      <c r="B200" s="594">
        <v>41283.291678067129</v>
      </c>
      <c r="C200" s="560">
        <f t="shared" si="19"/>
        <v>2013</v>
      </c>
      <c r="D200" s="560">
        <f t="shared" si="20"/>
        <v>1</v>
      </c>
      <c r="E200" s="560">
        <f t="shared" si="21"/>
        <v>9</v>
      </c>
      <c r="F200" s="560">
        <f t="shared" si="22"/>
        <v>7</v>
      </c>
      <c r="G200" s="595">
        <f t="shared" si="23"/>
        <v>4</v>
      </c>
      <c r="H200" s="590">
        <f>CHOOSE('Output Sheet'!$B$4,'8760 Data'!J200,'8760 Data'!K200,'8760 Data'!L200,'8760 Data'!M200,'8760 Data'!N200,'8760 Data'!O200,'8760 Data'!P200,'8760 Data'!Q200,'8760 Data'!R200,'8760 Data'!S200,'8760 Data'!T200,'8760 Data'!U200)</f>
        <v>0</v>
      </c>
      <c r="I200" s="591" t="e">
        <f>H200/'Output Sheet'!$B$8</f>
        <v>#DIV/0!</v>
      </c>
      <c r="J200" s="596"/>
      <c r="K200" s="560"/>
      <c r="L200" s="560"/>
      <c r="M200" s="560"/>
      <c r="N200" s="560"/>
      <c r="O200" s="560"/>
      <c r="P200" s="560"/>
      <c r="Q200" s="560"/>
      <c r="R200" s="560"/>
      <c r="S200" s="560"/>
      <c r="T200" s="560"/>
      <c r="U200" s="560"/>
    </row>
    <row r="201" spans="1:21">
      <c r="A201" s="593">
        <f t="shared" si="18"/>
        <v>41283</v>
      </c>
      <c r="B201" s="594">
        <v>41283.333344791667</v>
      </c>
      <c r="C201" s="560">
        <f t="shared" si="19"/>
        <v>2013</v>
      </c>
      <c r="D201" s="560">
        <f t="shared" si="20"/>
        <v>1</v>
      </c>
      <c r="E201" s="560">
        <f t="shared" si="21"/>
        <v>9</v>
      </c>
      <c r="F201" s="560">
        <f t="shared" si="22"/>
        <v>8</v>
      </c>
      <c r="G201" s="595">
        <f t="shared" si="23"/>
        <v>4</v>
      </c>
      <c r="H201" s="590">
        <f>CHOOSE('Output Sheet'!$B$4,'8760 Data'!J201,'8760 Data'!K201,'8760 Data'!L201,'8760 Data'!M201,'8760 Data'!N201,'8760 Data'!O201,'8760 Data'!P201,'8760 Data'!Q201,'8760 Data'!R201,'8760 Data'!S201,'8760 Data'!T201,'8760 Data'!U201)</f>
        <v>0</v>
      </c>
      <c r="I201" s="591" t="e">
        <f>H201/'Output Sheet'!$B$8</f>
        <v>#DIV/0!</v>
      </c>
      <c r="J201" s="596"/>
      <c r="K201" s="560"/>
      <c r="L201" s="560"/>
      <c r="M201" s="560"/>
      <c r="N201" s="560"/>
      <c r="O201" s="560"/>
      <c r="P201" s="560"/>
      <c r="Q201" s="560"/>
      <c r="R201" s="560"/>
      <c r="S201" s="560"/>
      <c r="T201" s="560"/>
      <c r="U201" s="560"/>
    </row>
    <row r="202" spans="1:21">
      <c r="A202" s="593">
        <f t="shared" si="18"/>
        <v>41283</v>
      </c>
      <c r="B202" s="594">
        <v>41283.375011516204</v>
      </c>
      <c r="C202" s="560">
        <f t="shared" si="19"/>
        <v>2013</v>
      </c>
      <c r="D202" s="560">
        <f t="shared" si="20"/>
        <v>1</v>
      </c>
      <c r="E202" s="560">
        <f t="shared" si="21"/>
        <v>9</v>
      </c>
      <c r="F202" s="560">
        <f t="shared" si="22"/>
        <v>9</v>
      </c>
      <c r="G202" s="595">
        <f t="shared" si="23"/>
        <v>4</v>
      </c>
      <c r="H202" s="590">
        <f>CHOOSE('Output Sheet'!$B$4,'8760 Data'!J202,'8760 Data'!K202,'8760 Data'!L202,'8760 Data'!M202,'8760 Data'!N202,'8760 Data'!O202,'8760 Data'!P202,'8760 Data'!Q202,'8760 Data'!R202,'8760 Data'!S202,'8760 Data'!T202,'8760 Data'!U202)</f>
        <v>0</v>
      </c>
      <c r="I202" s="591" t="e">
        <f>H202/'Output Sheet'!$B$8</f>
        <v>#DIV/0!</v>
      </c>
      <c r="J202" s="596"/>
      <c r="K202" s="560"/>
      <c r="L202" s="560"/>
      <c r="M202" s="560"/>
      <c r="N202" s="560"/>
      <c r="O202" s="560"/>
      <c r="P202" s="560"/>
      <c r="Q202" s="560"/>
      <c r="R202" s="560"/>
      <c r="S202" s="560"/>
      <c r="T202" s="560"/>
      <c r="U202" s="560"/>
    </row>
    <row r="203" spans="1:21">
      <c r="A203" s="593">
        <f t="shared" si="18"/>
        <v>41283</v>
      </c>
      <c r="B203" s="594">
        <v>41283.416678240741</v>
      </c>
      <c r="C203" s="560">
        <f t="shared" si="19"/>
        <v>2013</v>
      </c>
      <c r="D203" s="560">
        <f t="shared" si="20"/>
        <v>1</v>
      </c>
      <c r="E203" s="560">
        <f t="shared" si="21"/>
        <v>9</v>
      </c>
      <c r="F203" s="560">
        <f t="shared" si="22"/>
        <v>10</v>
      </c>
      <c r="G203" s="595">
        <f t="shared" si="23"/>
        <v>4</v>
      </c>
      <c r="H203" s="590">
        <f>CHOOSE('Output Sheet'!$B$4,'8760 Data'!J203,'8760 Data'!K203,'8760 Data'!L203,'8760 Data'!M203,'8760 Data'!N203,'8760 Data'!O203,'8760 Data'!P203,'8760 Data'!Q203,'8760 Data'!R203,'8760 Data'!S203,'8760 Data'!T203,'8760 Data'!U203)</f>
        <v>0</v>
      </c>
      <c r="I203" s="591" t="e">
        <f>H203/'Output Sheet'!$B$8</f>
        <v>#DIV/0!</v>
      </c>
      <c r="J203" s="596"/>
      <c r="K203" s="560"/>
      <c r="L203" s="560"/>
      <c r="M203" s="560"/>
      <c r="N203" s="560"/>
      <c r="O203" s="560"/>
      <c r="P203" s="560"/>
      <c r="Q203" s="560"/>
      <c r="R203" s="560"/>
      <c r="S203" s="560"/>
      <c r="T203" s="560"/>
      <c r="U203" s="560"/>
    </row>
    <row r="204" spans="1:21">
      <c r="A204" s="593">
        <f t="shared" si="18"/>
        <v>41283</v>
      </c>
      <c r="B204" s="594">
        <v>41283.458344965278</v>
      </c>
      <c r="C204" s="560">
        <f t="shared" si="19"/>
        <v>2013</v>
      </c>
      <c r="D204" s="560">
        <f t="shared" si="20"/>
        <v>1</v>
      </c>
      <c r="E204" s="560">
        <f t="shared" si="21"/>
        <v>9</v>
      </c>
      <c r="F204" s="560">
        <f t="shared" si="22"/>
        <v>11</v>
      </c>
      <c r="G204" s="595">
        <f t="shared" si="23"/>
        <v>4</v>
      </c>
      <c r="H204" s="590">
        <f>CHOOSE('Output Sheet'!$B$4,'8760 Data'!J204,'8760 Data'!K204,'8760 Data'!L204,'8760 Data'!M204,'8760 Data'!N204,'8760 Data'!O204,'8760 Data'!P204,'8760 Data'!Q204,'8760 Data'!R204,'8760 Data'!S204,'8760 Data'!T204,'8760 Data'!U204)</f>
        <v>0</v>
      </c>
      <c r="I204" s="591" t="e">
        <f>H204/'Output Sheet'!$B$8</f>
        <v>#DIV/0!</v>
      </c>
      <c r="J204" s="596"/>
      <c r="K204" s="560"/>
      <c r="L204" s="560"/>
      <c r="M204" s="560"/>
      <c r="N204" s="560"/>
      <c r="O204" s="560"/>
      <c r="P204" s="560"/>
      <c r="Q204" s="560"/>
      <c r="R204" s="560"/>
      <c r="S204" s="560"/>
      <c r="T204" s="560"/>
      <c r="U204" s="560"/>
    </row>
    <row r="205" spans="1:21">
      <c r="A205" s="593">
        <f t="shared" si="18"/>
        <v>41283</v>
      </c>
      <c r="B205" s="594">
        <v>41283.500011689815</v>
      </c>
      <c r="C205" s="560">
        <f t="shared" si="19"/>
        <v>2013</v>
      </c>
      <c r="D205" s="560">
        <f t="shared" si="20"/>
        <v>1</v>
      </c>
      <c r="E205" s="560">
        <f t="shared" si="21"/>
        <v>9</v>
      </c>
      <c r="F205" s="560">
        <f t="shared" si="22"/>
        <v>12</v>
      </c>
      <c r="G205" s="595">
        <f t="shared" si="23"/>
        <v>4</v>
      </c>
      <c r="H205" s="590">
        <f>CHOOSE('Output Sheet'!$B$4,'8760 Data'!J205,'8760 Data'!K205,'8760 Data'!L205,'8760 Data'!M205,'8760 Data'!N205,'8760 Data'!O205,'8760 Data'!P205,'8760 Data'!Q205,'8760 Data'!R205,'8760 Data'!S205,'8760 Data'!T205,'8760 Data'!U205)</f>
        <v>0</v>
      </c>
      <c r="I205" s="591" t="e">
        <f>H205/'Output Sheet'!$B$8</f>
        <v>#DIV/0!</v>
      </c>
      <c r="J205" s="596"/>
      <c r="K205" s="560"/>
      <c r="L205" s="560"/>
      <c r="M205" s="560"/>
      <c r="N205" s="560"/>
      <c r="O205" s="560"/>
      <c r="P205" s="560"/>
      <c r="Q205" s="560"/>
      <c r="R205" s="560"/>
      <c r="S205" s="560"/>
      <c r="T205" s="560"/>
      <c r="U205" s="560"/>
    </row>
    <row r="206" spans="1:21">
      <c r="A206" s="593">
        <f t="shared" si="18"/>
        <v>41283</v>
      </c>
      <c r="B206" s="594">
        <v>41283.541678414353</v>
      </c>
      <c r="C206" s="560">
        <f t="shared" si="19"/>
        <v>2013</v>
      </c>
      <c r="D206" s="560">
        <f t="shared" si="20"/>
        <v>1</v>
      </c>
      <c r="E206" s="560">
        <f t="shared" si="21"/>
        <v>9</v>
      </c>
      <c r="F206" s="560">
        <f t="shared" si="22"/>
        <v>13</v>
      </c>
      <c r="G206" s="595">
        <f t="shared" si="23"/>
        <v>4</v>
      </c>
      <c r="H206" s="590">
        <f>CHOOSE('Output Sheet'!$B$4,'8760 Data'!J206,'8760 Data'!K206,'8760 Data'!L206,'8760 Data'!M206,'8760 Data'!N206,'8760 Data'!O206,'8760 Data'!P206,'8760 Data'!Q206,'8760 Data'!R206,'8760 Data'!S206,'8760 Data'!T206,'8760 Data'!U206)</f>
        <v>0</v>
      </c>
      <c r="I206" s="591" t="e">
        <f>H206/'Output Sheet'!$B$8</f>
        <v>#DIV/0!</v>
      </c>
      <c r="J206" s="596"/>
      <c r="K206" s="560"/>
      <c r="L206" s="560"/>
      <c r="M206" s="560"/>
      <c r="N206" s="560"/>
      <c r="O206" s="560"/>
      <c r="P206" s="560"/>
      <c r="Q206" s="560"/>
      <c r="R206" s="560"/>
      <c r="S206" s="560"/>
      <c r="T206" s="560"/>
      <c r="U206" s="560"/>
    </row>
    <row r="207" spans="1:21">
      <c r="A207" s="593">
        <f t="shared" si="18"/>
        <v>41283</v>
      </c>
      <c r="B207" s="594">
        <v>41283.58334513889</v>
      </c>
      <c r="C207" s="560">
        <f t="shared" si="19"/>
        <v>2013</v>
      </c>
      <c r="D207" s="560">
        <f t="shared" si="20"/>
        <v>1</v>
      </c>
      <c r="E207" s="560">
        <f t="shared" si="21"/>
        <v>9</v>
      </c>
      <c r="F207" s="560">
        <f t="shared" si="22"/>
        <v>14</v>
      </c>
      <c r="G207" s="595">
        <f t="shared" si="23"/>
        <v>4</v>
      </c>
      <c r="H207" s="590">
        <f>CHOOSE('Output Sheet'!$B$4,'8760 Data'!J207,'8760 Data'!K207,'8760 Data'!L207,'8760 Data'!M207,'8760 Data'!N207,'8760 Data'!O207,'8760 Data'!P207,'8760 Data'!Q207,'8760 Data'!R207,'8760 Data'!S207,'8760 Data'!T207,'8760 Data'!U207)</f>
        <v>0</v>
      </c>
      <c r="I207" s="591" t="e">
        <f>H207/'Output Sheet'!$B$8</f>
        <v>#DIV/0!</v>
      </c>
      <c r="J207" s="596"/>
      <c r="K207" s="560"/>
      <c r="L207" s="560"/>
      <c r="M207" s="560"/>
      <c r="N207" s="560"/>
      <c r="O207" s="560"/>
      <c r="P207" s="560"/>
      <c r="Q207" s="560"/>
      <c r="R207" s="560"/>
      <c r="S207" s="560"/>
      <c r="T207" s="560"/>
      <c r="U207" s="560"/>
    </row>
    <row r="208" spans="1:21">
      <c r="A208" s="593">
        <f t="shared" si="18"/>
        <v>41283</v>
      </c>
      <c r="B208" s="594">
        <v>41283.625011863427</v>
      </c>
      <c r="C208" s="560">
        <f t="shared" si="19"/>
        <v>2013</v>
      </c>
      <c r="D208" s="560">
        <f t="shared" si="20"/>
        <v>1</v>
      </c>
      <c r="E208" s="560">
        <f t="shared" si="21"/>
        <v>9</v>
      </c>
      <c r="F208" s="560">
        <f t="shared" si="22"/>
        <v>15</v>
      </c>
      <c r="G208" s="595">
        <f t="shared" si="23"/>
        <v>4</v>
      </c>
      <c r="H208" s="590">
        <f>CHOOSE('Output Sheet'!$B$4,'8760 Data'!J208,'8760 Data'!K208,'8760 Data'!L208,'8760 Data'!M208,'8760 Data'!N208,'8760 Data'!O208,'8760 Data'!P208,'8760 Data'!Q208,'8760 Data'!R208,'8760 Data'!S208,'8760 Data'!T208,'8760 Data'!U208)</f>
        <v>0</v>
      </c>
      <c r="I208" s="591" t="e">
        <f>H208/'Output Sheet'!$B$8</f>
        <v>#DIV/0!</v>
      </c>
      <c r="J208" s="596"/>
      <c r="K208" s="560"/>
      <c r="L208" s="560"/>
      <c r="M208" s="560"/>
      <c r="N208" s="560"/>
      <c r="O208" s="560"/>
      <c r="P208" s="560"/>
      <c r="Q208" s="560"/>
      <c r="R208" s="560"/>
      <c r="S208" s="560"/>
      <c r="T208" s="560"/>
      <c r="U208" s="560"/>
    </row>
    <row r="209" spans="1:21">
      <c r="A209" s="593">
        <f t="shared" si="18"/>
        <v>41283</v>
      </c>
      <c r="B209" s="594">
        <v>41283.666678587964</v>
      </c>
      <c r="C209" s="560">
        <f t="shared" si="19"/>
        <v>2013</v>
      </c>
      <c r="D209" s="560">
        <f t="shared" si="20"/>
        <v>1</v>
      </c>
      <c r="E209" s="560">
        <f t="shared" si="21"/>
        <v>9</v>
      </c>
      <c r="F209" s="560">
        <f t="shared" si="22"/>
        <v>16</v>
      </c>
      <c r="G209" s="595">
        <f t="shared" si="23"/>
        <v>4</v>
      </c>
      <c r="H209" s="590">
        <f>CHOOSE('Output Sheet'!$B$4,'8760 Data'!J209,'8760 Data'!K209,'8760 Data'!L209,'8760 Data'!M209,'8760 Data'!N209,'8760 Data'!O209,'8760 Data'!P209,'8760 Data'!Q209,'8760 Data'!R209,'8760 Data'!S209,'8760 Data'!T209,'8760 Data'!U209)</f>
        <v>0</v>
      </c>
      <c r="I209" s="591" t="e">
        <f>H209/'Output Sheet'!$B$8</f>
        <v>#DIV/0!</v>
      </c>
      <c r="J209" s="596"/>
      <c r="K209" s="560"/>
      <c r="L209" s="560"/>
      <c r="M209" s="560"/>
      <c r="N209" s="560"/>
      <c r="O209" s="560"/>
      <c r="P209" s="560"/>
      <c r="Q209" s="560"/>
      <c r="R209" s="560"/>
      <c r="S209" s="560"/>
      <c r="T209" s="560"/>
      <c r="U209" s="560"/>
    </row>
    <row r="210" spans="1:21">
      <c r="A210" s="593">
        <f t="shared" si="18"/>
        <v>41283</v>
      </c>
      <c r="B210" s="594">
        <v>41283.708345312501</v>
      </c>
      <c r="C210" s="560">
        <f t="shared" si="19"/>
        <v>2013</v>
      </c>
      <c r="D210" s="560">
        <f t="shared" si="20"/>
        <v>1</v>
      </c>
      <c r="E210" s="560">
        <f t="shared" si="21"/>
        <v>9</v>
      </c>
      <c r="F210" s="560">
        <f t="shared" si="22"/>
        <v>17</v>
      </c>
      <c r="G210" s="595">
        <f t="shared" si="23"/>
        <v>4</v>
      </c>
      <c r="H210" s="590">
        <f>CHOOSE('Output Sheet'!$B$4,'8760 Data'!J210,'8760 Data'!K210,'8760 Data'!L210,'8760 Data'!M210,'8760 Data'!N210,'8760 Data'!O210,'8760 Data'!P210,'8760 Data'!Q210,'8760 Data'!R210,'8760 Data'!S210,'8760 Data'!T210,'8760 Data'!U210)</f>
        <v>0</v>
      </c>
      <c r="I210" s="591" t="e">
        <f>H210/'Output Sheet'!$B$8</f>
        <v>#DIV/0!</v>
      </c>
      <c r="J210" s="596"/>
      <c r="K210" s="560"/>
      <c r="L210" s="560"/>
      <c r="M210" s="560"/>
      <c r="N210" s="560"/>
      <c r="O210" s="560"/>
      <c r="P210" s="560"/>
      <c r="Q210" s="560"/>
      <c r="R210" s="560"/>
      <c r="S210" s="560"/>
      <c r="T210" s="560"/>
      <c r="U210" s="560"/>
    </row>
    <row r="211" spans="1:21">
      <c r="A211" s="593">
        <f t="shared" si="18"/>
        <v>41283</v>
      </c>
      <c r="B211" s="594">
        <v>41283.750012037039</v>
      </c>
      <c r="C211" s="560">
        <f t="shared" si="19"/>
        <v>2013</v>
      </c>
      <c r="D211" s="560">
        <f t="shared" si="20"/>
        <v>1</v>
      </c>
      <c r="E211" s="560">
        <f t="shared" si="21"/>
        <v>9</v>
      </c>
      <c r="F211" s="560">
        <f t="shared" si="22"/>
        <v>18</v>
      </c>
      <c r="G211" s="595">
        <f t="shared" si="23"/>
        <v>4</v>
      </c>
      <c r="H211" s="590">
        <f>CHOOSE('Output Sheet'!$B$4,'8760 Data'!J211,'8760 Data'!K211,'8760 Data'!L211,'8760 Data'!M211,'8760 Data'!N211,'8760 Data'!O211,'8760 Data'!P211,'8760 Data'!Q211,'8760 Data'!R211,'8760 Data'!S211,'8760 Data'!T211,'8760 Data'!U211)</f>
        <v>0</v>
      </c>
      <c r="I211" s="591" t="e">
        <f>H211/'Output Sheet'!$B$8</f>
        <v>#DIV/0!</v>
      </c>
      <c r="J211" s="596"/>
      <c r="K211" s="560"/>
      <c r="L211" s="560"/>
      <c r="M211" s="560"/>
      <c r="N211" s="560"/>
      <c r="O211" s="560"/>
      <c r="P211" s="560"/>
      <c r="Q211" s="560"/>
      <c r="R211" s="560"/>
      <c r="S211" s="560"/>
      <c r="T211" s="560"/>
      <c r="U211" s="560"/>
    </row>
    <row r="212" spans="1:21">
      <c r="A212" s="593">
        <f t="shared" si="18"/>
        <v>41283</v>
      </c>
      <c r="B212" s="594">
        <v>41283.791678761576</v>
      </c>
      <c r="C212" s="560">
        <f t="shared" si="19"/>
        <v>2013</v>
      </c>
      <c r="D212" s="560">
        <f t="shared" si="20"/>
        <v>1</v>
      </c>
      <c r="E212" s="560">
        <f t="shared" si="21"/>
        <v>9</v>
      </c>
      <c r="F212" s="560">
        <f t="shared" si="22"/>
        <v>19</v>
      </c>
      <c r="G212" s="595">
        <f t="shared" si="23"/>
        <v>4</v>
      </c>
      <c r="H212" s="590">
        <f>CHOOSE('Output Sheet'!$B$4,'8760 Data'!J212,'8760 Data'!K212,'8760 Data'!L212,'8760 Data'!M212,'8760 Data'!N212,'8760 Data'!O212,'8760 Data'!P212,'8760 Data'!Q212,'8760 Data'!R212,'8760 Data'!S212,'8760 Data'!T212,'8760 Data'!U212)</f>
        <v>0</v>
      </c>
      <c r="I212" s="591" t="e">
        <f>H212/'Output Sheet'!$B$8</f>
        <v>#DIV/0!</v>
      </c>
      <c r="J212" s="596"/>
      <c r="K212" s="560"/>
      <c r="L212" s="560"/>
      <c r="M212" s="560"/>
      <c r="N212" s="560"/>
      <c r="O212" s="560"/>
      <c r="P212" s="560"/>
      <c r="Q212" s="560"/>
      <c r="R212" s="560"/>
      <c r="S212" s="560"/>
      <c r="T212" s="560"/>
      <c r="U212" s="560"/>
    </row>
    <row r="213" spans="1:21">
      <c r="A213" s="593">
        <f t="shared" si="18"/>
        <v>41283</v>
      </c>
      <c r="B213" s="594">
        <v>41283.833345486113</v>
      </c>
      <c r="C213" s="560">
        <f t="shared" si="19"/>
        <v>2013</v>
      </c>
      <c r="D213" s="560">
        <f t="shared" si="20"/>
        <v>1</v>
      </c>
      <c r="E213" s="560">
        <f t="shared" si="21"/>
        <v>9</v>
      </c>
      <c r="F213" s="560">
        <f t="shared" si="22"/>
        <v>20</v>
      </c>
      <c r="G213" s="595">
        <f t="shared" si="23"/>
        <v>4</v>
      </c>
      <c r="H213" s="590">
        <f>CHOOSE('Output Sheet'!$B$4,'8760 Data'!J213,'8760 Data'!K213,'8760 Data'!L213,'8760 Data'!M213,'8760 Data'!N213,'8760 Data'!O213,'8760 Data'!P213,'8760 Data'!Q213,'8760 Data'!R213,'8760 Data'!S213,'8760 Data'!T213,'8760 Data'!U213)</f>
        <v>0</v>
      </c>
      <c r="I213" s="591" t="e">
        <f>H213/'Output Sheet'!$B$8</f>
        <v>#DIV/0!</v>
      </c>
      <c r="J213" s="596"/>
      <c r="K213" s="560"/>
      <c r="L213" s="560"/>
      <c r="M213" s="560"/>
      <c r="N213" s="560"/>
      <c r="O213" s="560"/>
      <c r="P213" s="560"/>
      <c r="Q213" s="560"/>
      <c r="R213" s="560"/>
      <c r="S213" s="560"/>
      <c r="T213" s="560"/>
      <c r="U213" s="560"/>
    </row>
    <row r="214" spans="1:21">
      <c r="A214" s="593">
        <f t="shared" si="18"/>
        <v>41283</v>
      </c>
      <c r="B214" s="594">
        <v>41283.87501221065</v>
      </c>
      <c r="C214" s="560">
        <f t="shared" si="19"/>
        <v>2013</v>
      </c>
      <c r="D214" s="560">
        <f t="shared" si="20"/>
        <v>1</v>
      </c>
      <c r="E214" s="560">
        <f t="shared" si="21"/>
        <v>9</v>
      </c>
      <c r="F214" s="560">
        <f t="shared" si="22"/>
        <v>21</v>
      </c>
      <c r="G214" s="595">
        <f t="shared" si="23"/>
        <v>4</v>
      </c>
      <c r="H214" s="590">
        <f>CHOOSE('Output Sheet'!$B$4,'8760 Data'!J214,'8760 Data'!K214,'8760 Data'!L214,'8760 Data'!M214,'8760 Data'!N214,'8760 Data'!O214,'8760 Data'!P214,'8760 Data'!Q214,'8760 Data'!R214,'8760 Data'!S214,'8760 Data'!T214,'8760 Data'!U214)</f>
        <v>0</v>
      </c>
      <c r="I214" s="591" t="e">
        <f>H214/'Output Sheet'!$B$8</f>
        <v>#DIV/0!</v>
      </c>
      <c r="J214" s="596"/>
      <c r="K214" s="560"/>
      <c r="L214" s="560"/>
      <c r="M214" s="560"/>
      <c r="N214" s="560"/>
      <c r="O214" s="560"/>
      <c r="P214" s="560"/>
      <c r="Q214" s="560"/>
      <c r="R214" s="560"/>
      <c r="S214" s="560"/>
      <c r="T214" s="560"/>
      <c r="U214" s="560"/>
    </row>
    <row r="215" spans="1:21">
      <c r="A215" s="593">
        <f t="shared" si="18"/>
        <v>41283</v>
      </c>
      <c r="B215" s="594">
        <v>41283.916678935188</v>
      </c>
      <c r="C215" s="560">
        <f t="shared" si="19"/>
        <v>2013</v>
      </c>
      <c r="D215" s="560">
        <f t="shared" si="20"/>
        <v>1</v>
      </c>
      <c r="E215" s="560">
        <f t="shared" si="21"/>
        <v>9</v>
      </c>
      <c r="F215" s="560">
        <f t="shared" si="22"/>
        <v>22</v>
      </c>
      <c r="G215" s="595">
        <f t="shared" si="23"/>
        <v>4</v>
      </c>
      <c r="H215" s="590">
        <f>CHOOSE('Output Sheet'!$B$4,'8760 Data'!J215,'8760 Data'!K215,'8760 Data'!L215,'8760 Data'!M215,'8760 Data'!N215,'8760 Data'!O215,'8760 Data'!P215,'8760 Data'!Q215,'8760 Data'!R215,'8760 Data'!S215,'8760 Data'!T215,'8760 Data'!U215)</f>
        <v>0</v>
      </c>
      <c r="I215" s="591" t="e">
        <f>H215/'Output Sheet'!$B$8</f>
        <v>#DIV/0!</v>
      </c>
      <c r="J215" s="596"/>
      <c r="K215" s="560"/>
      <c r="L215" s="560"/>
      <c r="M215" s="560"/>
      <c r="N215" s="560"/>
      <c r="O215" s="560"/>
      <c r="P215" s="560"/>
      <c r="Q215" s="560"/>
      <c r="R215" s="560"/>
      <c r="S215" s="560"/>
      <c r="T215" s="560"/>
      <c r="U215" s="560"/>
    </row>
    <row r="216" spans="1:21">
      <c r="A216" s="593">
        <f t="shared" si="18"/>
        <v>41283</v>
      </c>
      <c r="B216" s="594">
        <v>41283.958345659725</v>
      </c>
      <c r="C216" s="560">
        <f t="shared" si="19"/>
        <v>2013</v>
      </c>
      <c r="D216" s="560">
        <f t="shared" si="20"/>
        <v>1</v>
      </c>
      <c r="E216" s="560">
        <f t="shared" si="21"/>
        <v>9</v>
      </c>
      <c r="F216" s="560">
        <f t="shared" si="22"/>
        <v>23</v>
      </c>
      <c r="G216" s="595">
        <f t="shared" si="23"/>
        <v>4</v>
      </c>
      <c r="H216" s="590">
        <f>CHOOSE('Output Sheet'!$B$4,'8760 Data'!J216,'8760 Data'!K216,'8760 Data'!L216,'8760 Data'!M216,'8760 Data'!N216,'8760 Data'!O216,'8760 Data'!P216,'8760 Data'!Q216,'8760 Data'!R216,'8760 Data'!S216,'8760 Data'!T216,'8760 Data'!U216)</f>
        <v>0</v>
      </c>
      <c r="I216" s="591" t="e">
        <f>H216/'Output Sheet'!$B$8</f>
        <v>#DIV/0!</v>
      </c>
      <c r="J216" s="596"/>
      <c r="K216" s="560"/>
      <c r="L216" s="560"/>
      <c r="M216" s="560"/>
      <c r="N216" s="560"/>
      <c r="O216" s="560"/>
      <c r="P216" s="560"/>
      <c r="Q216" s="560"/>
      <c r="R216" s="560"/>
      <c r="S216" s="560"/>
      <c r="T216" s="560"/>
      <c r="U216" s="560"/>
    </row>
    <row r="217" spans="1:21">
      <c r="A217" s="593">
        <f t="shared" si="18"/>
        <v>41284</v>
      </c>
      <c r="B217" s="594">
        <v>41284.000012384262</v>
      </c>
      <c r="C217" s="560">
        <f t="shared" si="19"/>
        <v>2013</v>
      </c>
      <c r="D217" s="560">
        <f t="shared" si="20"/>
        <v>1</v>
      </c>
      <c r="E217" s="560">
        <f t="shared" si="21"/>
        <v>10</v>
      </c>
      <c r="F217" s="560">
        <f t="shared" si="22"/>
        <v>24</v>
      </c>
      <c r="G217" s="595">
        <f t="shared" si="23"/>
        <v>5</v>
      </c>
      <c r="H217" s="590">
        <f>CHOOSE('Output Sheet'!$B$4,'8760 Data'!J217,'8760 Data'!K217,'8760 Data'!L217,'8760 Data'!M217,'8760 Data'!N217,'8760 Data'!O217,'8760 Data'!P217,'8760 Data'!Q217,'8760 Data'!R217,'8760 Data'!S217,'8760 Data'!T217,'8760 Data'!U217)</f>
        <v>0</v>
      </c>
      <c r="I217" s="591" t="e">
        <f>H217/'Output Sheet'!$B$8</f>
        <v>#DIV/0!</v>
      </c>
      <c r="J217" s="596"/>
      <c r="K217" s="560"/>
      <c r="L217" s="560"/>
      <c r="M217" s="560"/>
      <c r="N217" s="560"/>
      <c r="O217" s="560"/>
      <c r="P217" s="560"/>
      <c r="Q217" s="560"/>
      <c r="R217" s="560"/>
      <c r="S217" s="560"/>
      <c r="T217" s="560"/>
      <c r="U217" s="560"/>
    </row>
    <row r="218" spans="1:21">
      <c r="A218" s="593">
        <f t="shared" si="18"/>
        <v>41284</v>
      </c>
      <c r="B218" s="594">
        <v>41284.041679108799</v>
      </c>
      <c r="C218" s="560">
        <f t="shared" si="19"/>
        <v>2013</v>
      </c>
      <c r="D218" s="560">
        <f t="shared" si="20"/>
        <v>1</v>
      </c>
      <c r="E218" s="560">
        <f t="shared" si="21"/>
        <v>10</v>
      </c>
      <c r="F218" s="560">
        <f t="shared" si="22"/>
        <v>1</v>
      </c>
      <c r="G218" s="595">
        <f t="shared" si="23"/>
        <v>5</v>
      </c>
      <c r="H218" s="590">
        <f>CHOOSE('Output Sheet'!$B$4,'8760 Data'!J218,'8760 Data'!K218,'8760 Data'!L218,'8760 Data'!M218,'8760 Data'!N218,'8760 Data'!O218,'8760 Data'!P218,'8760 Data'!Q218,'8760 Data'!R218,'8760 Data'!S218,'8760 Data'!T218,'8760 Data'!U218)</f>
        <v>0</v>
      </c>
      <c r="I218" s="591" t="e">
        <f>H218/'Output Sheet'!$B$8</f>
        <v>#DIV/0!</v>
      </c>
      <c r="J218" s="596"/>
      <c r="K218" s="560"/>
      <c r="L218" s="560"/>
      <c r="M218" s="560"/>
      <c r="N218" s="560"/>
      <c r="O218" s="560"/>
      <c r="P218" s="560"/>
      <c r="Q218" s="560"/>
      <c r="R218" s="560"/>
      <c r="S218" s="560"/>
      <c r="T218" s="560"/>
      <c r="U218" s="560"/>
    </row>
    <row r="219" spans="1:21">
      <c r="A219" s="593">
        <f t="shared" si="18"/>
        <v>41284</v>
      </c>
      <c r="B219" s="594">
        <v>41284.083345833336</v>
      </c>
      <c r="C219" s="560">
        <f t="shared" si="19"/>
        <v>2013</v>
      </c>
      <c r="D219" s="560">
        <f t="shared" si="20"/>
        <v>1</v>
      </c>
      <c r="E219" s="560">
        <f t="shared" si="21"/>
        <v>10</v>
      </c>
      <c r="F219" s="560">
        <f t="shared" si="22"/>
        <v>2</v>
      </c>
      <c r="G219" s="595">
        <f t="shared" si="23"/>
        <v>5</v>
      </c>
      <c r="H219" s="590">
        <f>CHOOSE('Output Sheet'!$B$4,'8760 Data'!J219,'8760 Data'!K219,'8760 Data'!L219,'8760 Data'!M219,'8760 Data'!N219,'8760 Data'!O219,'8760 Data'!P219,'8760 Data'!Q219,'8760 Data'!R219,'8760 Data'!S219,'8760 Data'!T219,'8760 Data'!U219)</f>
        <v>0</v>
      </c>
      <c r="I219" s="591" t="e">
        <f>H219/'Output Sheet'!$B$8</f>
        <v>#DIV/0!</v>
      </c>
      <c r="J219" s="596"/>
      <c r="K219" s="560"/>
      <c r="L219" s="560"/>
      <c r="M219" s="560"/>
      <c r="N219" s="560"/>
      <c r="O219" s="560"/>
      <c r="P219" s="560"/>
      <c r="Q219" s="560"/>
      <c r="R219" s="560"/>
      <c r="S219" s="560"/>
      <c r="T219" s="560"/>
      <c r="U219" s="560"/>
    </row>
    <row r="220" spans="1:21">
      <c r="A220" s="593">
        <f t="shared" si="18"/>
        <v>41284</v>
      </c>
      <c r="B220" s="594">
        <v>41284.125012557874</v>
      </c>
      <c r="C220" s="560">
        <f t="shared" si="19"/>
        <v>2013</v>
      </c>
      <c r="D220" s="560">
        <f t="shared" si="20"/>
        <v>1</v>
      </c>
      <c r="E220" s="560">
        <f t="shared" si="21"/>
        <v>10</v>
      </c>
      <c r="F220" s="560">
        <f t="shared" si="22"/>
        <v>3</v>
      </c>
      <c r="G220" s="595">
        <f t="shared" si="23"/>
        <v>5</v>
      </c>
      <c r="H220" s="590">
        <f>CHOOSE('Output Sheet'!$B$4,'8760 Data'!J220,'8760 Data'!K220,'8760 Data'!L220,'8760 Data'!M220,'8760 Data'!N220,'8760 Data'!O220,'8760 Data'!P220,'8760 Data'!Q220,'8760 Data'!R220,'8760 Data'!S220,'8760 Data'!T220,'8760 Data'!U220)</f>
        <v>0</v>
      </c>
      <c r="I220" s="591" t="e">
        <f>H220/'Output Sheet'!$B$8</f>
        <v>#DIV/0!</v>
      </c>
      <c r="J220" s="596"/>
      <c r="K220" s="560"/>
      <c r="L220" s="560"/>
      <c r="M220" s="560"/>
      <c r="N220" s="560"/>
      <c r="O220" s="560"/>
      <c r="P220" s="560"/>
      <c r="Q220" s="560"/>
      <c r="R220" s="560"/>
      <c r="S220" s="560"/>
      <c r="T220" s="560"/>
      <c r="U220" s="560"/>
    </row>
    <row r="221" spans="1:21">
      <c r="A221" s="593">
        <f t="shared" si="18"/>
        <v>41284</v>
      </c>
      <c r="B221" s="594">
        <v>41284.166679282411</v>
      </c>
      <c r="C221" s="560">
        <f t="shared" si="19"/>
        <v>2013</v>
      </c>
      <c r="D221" s="560">
        <f t="shared" si="20"/>
        <v>1</v>
      </c>
      <c r="E221" s="560">
        <f t="shared" si="21"/>
        <v>10</v>
      </c>
      <c r="F221" s="560">
        <f t="shared" si="22"/>
        <v>4</v>
      </c>
      <c r="G221" s="595">
        <f t="shared" si="23"/>
        <v>5</v>
      </c>
      <c r="H221" s="590">
        <f>CHOOSE('Output Sheet'!$B$4,'8760 Data'!J221,'8760 Data'!K221,'8760 Data'!L221,'8760 Data'!M221,'8760 Data'!N221,'8760 Data'!O221,'8760 Data'!P221,'8760 Data'!Q221,'8760 Data'!R221,'8760 Data'!S221,'8760 Data'!T221,'8760 Data'!U221)</f>
        <v>0</v>
      </c>
      <c r="I221" s="591" t="e">
        <f>H221/'Output Sheet'!$B$8</f>
        <v>#DIV/0!</v>
      </c>
      <c r="J221" s="596"/>
      <c r="K221" s="560"/>
      <c r="L221" s="560"/>
      <c r="M221" s="560"/>
      <c r="N221" s="560"/>
      <c r="O221" s="560"/>
      <c r="P221" s="560"/>
      <c r="Q221" s="560"/>
      <c r="R221" s="560"/>
      <c r="S221" s="560"/>
      <c r="T221" s="560"/>
      <c r="U221" s="560"/>
    </row>
    <row r="222" spans="1:21">
      <c r="A222" s="593">
        <f t="shared" si="18"/>
        <v>41284</v>
      </c>
      <c r="B222" s="594">
        <v>41284.208346006948</v>
      </c>
      <c r="C222" s="560">
        <f t="shared" si="19"/>
        <v>2013</v>
      </c>
      <c r="D222" s="560">
        <f t="shared" si="20"/>
        <v>1</v>
      </c>
      <c r="E222" s="560">
        <f t="shared" si="21"/>
        <v>10</v>
      </c>
      <c r="F222" s="560">
        <f t="shared" si="22"/>
        <v>5</v>
      </c>
      <c r="G222" s="595">
        <f t="shared" si="23"/>
        <v>5</v>
      </c>
      <c r="H222" s="590">
        <f>CHOOSE('Output Sheet'!$B$4,'8760 Data'!J222,'8760 Data'!K222,'8760 Data'!L222,'8760 Data'!M222,'8760 Data'!N222,'8760 Data'!O222,'8760 Data'!P222,'8760 Data'!Q222,'8760 Data'!R222,'8760 Data'!S222,'8760 Data'!T222,'8760 Data'!U222)</f>
        <v>0</v>
      </c>
      <c r="I222" s="591" t="e">
        <f>H222/'Output Sheet'!$B$8</f>
        <v>#DIV/0!</v>
      </c>
      <c r="J222" s="596"/>
      <c r="K222" s="560"/>
      <c r="L222" s="560"/>
      <c r="M222" s="560"/>
      <c r="N222" s="560"/>
      <c r="O222" s="560"/>
      <c r="P222" s="560"/>
      <c r="Q222" s="560"/>
      <c r="R222" s="560"/>
      <c r="S222" s="560"/>
      <c r="T222" s="560"/>
      <c r="U222" s="560"/>
    </row>
    <row r="223" spans="1:21">
      <c r="A223" s="593">
        <f t="shared" si="18"/>
        <v>41284</v>
      </c>
      <c r="B223" s="594">
        <v>41284.250012731478</v>
      </c>
      <c r="C223" s="560">
        <f t="shared" si="19"/>
        <v>2013</v>
      </c>
      <c r="D223" s="560">
        <f t="shared" si="20"/>
        <v>1</v>
      </c>
      <c r="E223" s="560">
        <f t="shared" si="21"/>
        <v>10</v>
      </c>
      <c r="F223" s="560">
        <f t="shared" si="22"/>
        <v>6</v>
      </c>
      <c r="G223" s="595">
        <f t="shared" si="23"/>
        <v>5</v>
      </c>
      <c r="H223" s="590">
        <f>CHOOSE('Output Sheet'!$B$4,'8760 Data'!J223,'8760 Data'!K223,'8760 Data'!L223,'8760 Data'!M223,'8760 Data'!N223,'8760 Data'!O223,'8760 Data'!P223,'8760 Data'!Q223,'8760 Data'!R223,'8760 Data'!S223,'8760 Data'!T223,'8760 Data'!U223)</f>
        <v>0</v>
      </c>
      <c r="I223" s="591" t="e">
        <f>H223/'Output Sheet'!$B$8</f>
        <v>#DIV/0!</v>
      </c>
      <c r="J223" s="596"/>
      <c r="K223" s="560"/>
      <c r="L223" s="560"/>
      <c r="M223" s="560"/>
      <c r="N223" s="560"/>
      <c r="O223" s="560"/>
      <c r="P223" s="560"/>
      <c r="Q223" s="560"/>
      <c r="R223" s="560"/>
      <c r="S223" s="560"/>
      <c r="T223" s="560"/>
      <c r="U223" s="560"/>
    </row>
    <row r="224" spans="1:21">
      <c r="A224" s="593">
        <f t="shared" si="18"/>
        <v>41284</v>
      </c>
      <c r="B224" s="594">
        <v>41284.291679456015</v>
      </c>
      <c r="C224" s="560">
        <f t="shared" si="19"/>
        <v>2013</v>
      </c>
      <c r="D224" s="560">
        <f t="shared" si="20"/>
        <v>1</v>
      </c>
      <c r="E224" s="560">
        <f t="shared" si="21"/>
        <v>10</v>
      </c>
      <c r="F224" s="560">
        <f t="shared" si="22"/>
        <v>7</v>
      </c>
      <c r="G224" s="595">
        <f t="shared" si="23"/>
        <v>5</v>
      </c>
      <c r="H224" s="590">
        <f>CHOOSE('Output Sheet'!$B$4,'8760 Data'!J224,'8760 Data'!K224,'8760 Data'!L224,'8760 Data'!M224,'8760 Data'!N224,'8760 Data'!O224,'8760 Data'!P224,'8760 Data'!Q224,'8760 Data'!R224,'8760 Data'!S224,'8760 Data'!T224,'8760 Data'!U224)</f>
        <v>0</v>
      </c>
      <c r="I224" s="591" t="e">
        <f>H224/'Output Sheet'!$B$8</f>
        <v>#DIV/0!</v>
      </c>
      <c r="J224" s="596"/>
      <c r="K224" s="560"/>
      <c r="L224" s="560"/>
      <c r="M224" s="560"/>
      <c r="N224" s="560"/>
      <c r="O224" s="560"/>
      <c r="P224" s="560"/>
      <c r="Q224" s="560"/>
      <c r="R224" s="560"/>
      <c r="S224" s="560"/>
      <c r="T224" s="560"/>
      <c r="U224" s="560"/>
    </row>
    <row r="225" spans="1:21">
      <c r="A225" s="593">
        <f t="shared" si="18"/>
        <v>41284</v>
      </c>
      <c r="B225" s="594">
        <v>41284.333346180552</v>
      </c>
      <c r="C225" s="560">
        <f t="shared" si="19"/>
        <v>2013</v>
      </c>
      <c r="D225" s="560">
        <f t="shared" si="20"/>
        <v>1</v>
      </c>
      <c r="E225" s="560">
        <f t="shared" si="21"/>
        <v>10</v>
      </c>
      <c r="F225" s="560">
        <f t="shared" si="22"/>
        <v>8</v>
      </c>
      <c r="G225" s="595">
        <f t="shared" si="23"/>
        <v>5</v>
      </c>
      <c r="H225" s="590">
        <f>CHOOSE('Output Sheet'!$B$4,'8760 Data'!J225,'8760 Data'!K225,'8760 Data'!L225,'8760 Data'!M225,'8760 Data'!N225,'8760 Data'!O225,'8760 Data'!P225,'8760 Data'!Q225,'8760 Data'!R225,'8760 Data'!S225,'8760 Data'!T225,'8760 Data'!U225)</f>
        <v>0</v>
      </c>
      <c r="I225" s="591" t="e">
        <f>H225/'Output Sheet'!$B$8</f>
        <v>#DIV/0!</v>
      </c>
      <c r="J225" s="596"/>
      <c r="K225" s="560"/>
      <c r="L225" s="560"/>
      <c r="M225" s="560"/>
      <c r="N225" s="560"/>
      <c r="O225" s="560"/>
      <c r="P225" s="560"/>
      <c r="Q225" s="560"/>
      <c r="R225" s="560"/>
      <c r="S225" s="560"/>
      <c r="T225" s="560"/>
      <c r="U225" s="560"/>
    </row>
    <row r="226" spans="1:21">
      <c r="A226" s="593">
        <f t="shared" si="18"/>
        <v>41284</v>
      </c>
      <c r="B226" s="594">
        <v>41284.37501290509</v>
      </c>
      <c r="C226" s="560">
        <f t="shared" si="19"/>
        <v>2013</v>
      </c>
      <c r="D226" s="560">
        <f t="shared" si="20"/>
        <v>1</v>
      </c>
      <c r="E226" s="560">
        <f t="shared" si="21"/>
        <v>10</v>
      </c>
      <c r="F226" s="560">
        <f t="shared" si="22"/>
        <v>9</v>
      </c>
      <c r="G226" s="595">
        <f t="shared" si="23"/>
        <v>5</v>
      </c>
      <c r="H226" s="590">
        <f>CHOOSE('Output Sheet'!$B$4,'8760 Data'!J226,'8760 Data'!K226,'8760 Data'!L226,'8760 Data'!M226,'8760 Data'!N226,'8760 Data'!O226,'8760 Data'!P226,'8760 Data'!Q226,'8760 Data'!R226,'8760 Data'!S226,'8760 Data'!T226,'8760 Data'!U226)</f>
        <v>0</v>
      </c>
      <c r="I226" s="591" t="e">
        <f>H226/'Output Sheet'!$B$8</f>
        <v>#DIV/0!</v>
      </c>
      <c r="J226" s="596"/>
      <c r="K226" s="560"/>
      <c r="L226" s="560"/>
      <c r="M226" s="560"/>
      <c r="N226" s="560"/>
      <c r="O226" s="560"/>
      <c r="P226" s="560"/>
      <c r="Q226" s="560"/>
      <c r="R226" s="560"/>
      <c r="S226" s="560"/>
      <c r="T226" s="560"/>
      <c r="U226" s="560"/>
    </row>
    <row r="227" spans="1:21">
      <c r="A227" s="593">
        <f t="shared" si="18"/>
        <v>41284</v>
      </c>
      <c r="B227" s="594">
        <v>41284.416679629627</v>
      </c>
      <c r="C227" s="560">
        <f t="shared" si="19"/>
        <v>2013</v>
      </c>
      <c r="D227" s="560">
        <f t="shared" si="20"/>
        <v>1</v>
      </c>
      <c r="E227" s="560">
        <f t="shared" si="21"/>
        <v>10</v>
      </c>
      <c r="F227" s="560">
        <f t="shared" si="22"/>
        <v>10</v>
      </c>
      <c r="G227" s="595">
        <f t="shared" si="23"/>
        <v>5</v>
      </c>
      <c r="H227" s="590">
        <f>CHOOSE('Output Sheet'!$B$4,'8760 Data'!J227,'8760 Data'!K227,'8760 Data'!L227,'8760 Data'!M227,'8760 Data'!N227,'8760 Data'!O227,'8760 Data'!P227,'8760 Data'!Q227,'8760 Data'!R227,'8760 Data'!S227,'8760 Data'!T227,'8760 Data'!U227)</f>
        <v>0</v>
      </c>
      <c r="I227" s="591" t="e">
        <f>H227/'Output Sheet'!$B$8</f>
        <v>#DIV/0!</v>
      </c>
      <c r="J227" s="596"/>
      <c r="K227" s="560"/>
      <c r="L227" s="560"/>
      <c r="M227" s="560"/>
      <c r="N227" s="560"/>
      <c r="O227" s="560"/>
      <c r="P227" s="560"/>
      <c r="Q227" s="560"/>
      <c r="R227" s="560"/>
      <c r="S227" s="560"/>
      <c r="T227" s="560"/>
      <c r="U227" s="560"/>
    </row>
    <row r="228" spans="1:21">
      <c r="A228" s="593">
        <f t="shared" si="18"/>
        <v>41284</v>
      </c>
      <c r="B228" s="594">
        <v>41284.458346354164</v>
      </c>
      <c r="C228" s="560">
        <f t="shared" si="19"/>
        <v>2013</v>
      </c>
      <c r="D228" s="560">
        <f t="shared" si="20"/>
        <v>1</v>
      </c>
      <c r="E228" s="560">
        <f t="shared" si="21"/>
        <v>10</v>
      </c>
      <c r="F228" s="560">
        <f t="shared" si="22"/>
        <v>11</v>
      </c>
      <c r="G228" s="595">
        <f t="shared" si="23"/>
        <v>5</v>
      </c>
      <c r="H228" s="590">
        <f>CHOOSE('Output Sheet'!$B$4,'8760 Data'!J228,'8760 Data'!K228,'8760 Data'!L228,'8760 Data'!M228,'8760 Data'!N228,'8760 Data'!O228,'8760 Data'!P228,'8760 Data'!Q228,'8760 Data'!R228,'8760 Data'!S228,'8760 Data'!T228,'8760 Data'!U228)</f>
        <v>0</v>
      </c>
      <c r="I228" s="591" t="e">
        <f>H228/'Output Sheet'!$B$8</f>
        <v>#DIV/0!</v>
      </c>
      <c r="J228" s="596"/>
      <c r="K228" s="560"/>
      <c r="L228" s="560"/>
      <c r="M228" s="560"/>
      <c r="N228" s="560"/>
      <c r="O228" s="560"/>
      <c r="P228" s="560"/>
      <c r="Q228" s="560"/>
      <c r="R228" s="560"/>
      <c r="S228" s="560"/>
      <c r="T228" s="560"/>
      <c r="U228" s="560"/>
    </row>
    <row r="229" spans="1:21">
      <c r="A229" s="593">
        <f t="shared" si="18"/>
        <v>41284</v>
      </c>
      <c r="B229" s="594">
        <v>41284.500013078701</v>
      </c>
      <c r="C229" s="560">
        <f t="shared" si="19"/>
        <v>2013</v>
      </c>
      <c r="D229" s="560">
        <f t="shared" si="20"/>
        <v>1</v>
      </c>
      <c r="E229" s="560">
        <f t="shared" si="21"/>
        <v>10</v>
      </c>
      <c r="F229" s="560">
        <f t="shared" si="22"/>
        <v>12</v>
      </c>
      <c r="G229" s="595">
        <f t="shared" si="23"/>
        <v>5</v>
      </c>
      <c r="H229" s="590">
        <f>CHOOSE('Output Sheet'!$B$4,'8760 Data'!J229,'8760 Data'!K229,'8760 Data'!L229,'8760 Data'!M229,'8760 Data'!N229,'8760 Data'!O229,'8760 Data'!P229,'8760 Data'!Q229,'8760 Data'!R229,'8760 Data'!S229,'8760 Data'!T229,'8760 Data'!U229)</f>
        <v>0</v>
      </c>
      <c r="I229" s="591" t="e">
        <f>H229/'Output Sheet'!$B$8</f>
        <v>#DIV/0!</v>
      </c>
      <c r="J229" s="596"/>
      <c r="K229" s="560"/>
      <c r="L229" s="560"/>
      <c r="M229" s="560"/>
      <c r="N229" s="560"/>
      <c r="O229" s="560"/>
      <c r="P229" s="560"/>
      <c r="Q229" s="560"/>
      <c r="R229" s="560"/>
      <c r="S229" s="560"/>
      <c r="T229" s="560"/>
      <c r="U229" s="560"/>
    </row>
    <row r="230" spans="1:21">
      <c r="A230" s="593">
        <f t="shared" si="18"/>
        <v>41284</v>
      </c>
      <c r="B230" s="594">
        <v>41284.541679803238</v>
      </c>
      <c r="C230" s="560">
        <f t="shared" si="19"/>
        <v>2013</v>
      </c>
      <c r="D230" s="560">
        <f t="shared" si="20"/>
        <v>1</v>
      </c>
      <c r="E230" s="560">
        <f t="shared" si="21"/>
        <v>10</v>
      </c>
      <c r="F230" s="560">
        <f t="shared" si="22"/>
        <v>13</v>
      </c>
      <c r="G230" s="595">
        <f t="shared" si="23"/>
        <v>5</v>
      </c>
      <c r="H230" s="590">
        <f>CHOOSE('Output Sheet'!$B$4,'8760 Data'!J230,'8760 Data'!K230,'8760 Data'!L230,'8760 Data'!M230,'8760 Data'!N230,'8760 Data'!O230,'8760 Data'!P230,'8760 Data'!Q230,'8760 Data'!R230,'8760 Data'!S230,'8760 Data'!T230,'8760 Data'!U230)</f>
        <v>0</v>
      </c>
      <c r="I230" s="591" t="e">
        <f>H230/'Output Sheet'!$B$8</f>
        <v>#DIV/0!</v>
      </c>
      <c r="J230" s="596"/>
      <c r="K230" s="560"/>
      <c r="L230" s="560"/>
      <c r="M230" s="560"/>
      <c r="N230" s="560"/>
      <c r="O230" s="560"/>
      <c r="P230" s="560"/>
      <c r="Q230" s="560"/>
      <c r="R230" s="560"/>
      <c r="S230" s="560"/>
      <c r="T230" s="560"/>
      <c r="U230" s="560"/>
    </row>
    <row r="231" spans="1:21">
      <c r="A231" s="593">
        <f t="shared" si="18"/>
        <v>41284</v>
      </c>
      <c r="B231" s="594">
        <v>41284.583346527776</v>
      </c>
      <c r="C231" s="560">
        <f t="shared" si="19"/>
        <v>2013</v>
      </c>
      <c r="D231" s="560">
        <f t="shared" si="20"/>
        <v>1</v>
      </c>
      <c r="E231" s="560">
        <f t="shared" si="21"/>
        <v>10</v>
      </c>
      <c r="F231" s="560">
        <f t="shared" si="22"/>
        <v>14</v>
      </c>
      <c r="G231" s="595">
        <f t="shared" si="23"/>
        <v>5</v>
      </c>
      <c r="H231" s="590">
        <f>CHOOSE('Output Sheet'!$B$4,'8760 Data'!J231,'8760 Data'!K231,'8760 Data'!L231,'8760 Data'!M231,'8760 Data'!N231,'8760 Data'!O231,'8760 Data'!P231,'8760 Data'!Q231,'8760 Data'!R231,'8760 Data'!S231,'8760 Data'!T231,'8760 Data'!U231)</f>
        <v>0</v>
      </c>
      <c r="I231" s="591" t="e">
        <f>H231/'Output Sheet'!$B$8</f>
        <v>#DIV/0!</v>
      </c>
      <c r="J231" s="596"/>
      <c r="K231" s="560"/>
      <c r="L231" s="560"/>
      <c r="M231" s="560"/>
      <c r="N231" s="560"/>
      <c r="O231" s="560"/>
      <c r="P231" s="560"/>
      <c r="Q231" s="560"/>
      <c r="R231" s="560"/>
      <c r="S231" s="560"/>
      <c r="T231" s="560"/>
      <c r="U231" s="560"/>
    </row>
    <row r="232" spans="1:21">
      <c r="A232" s="593">
        <f t="shared" si="18"/>
        <v>41284</v>
      </c>
      <c r="B232" s="594">
        <v>41284.625013252313</v>
      </c>
      <c r="C232" s="560">
        <f t="shared" si="19"/>
        <v>2013</v>
      </c>
      <c r="D232" s="560">
        <f t="shared" si="20"/>
        <v>1</v>
      </c>
      <c r="E232" s="560">
        <f t="shared" si="21"/>
        <v>10</v>
      </c>
      <c r="F232" s="560">
        <f t="shared" si="22"/>
        <v>15</v>
      </c>
      <c r="G232" s="595">
        <f t="shared" si="23"/>
        <v>5</v>
      </c>
      <c r="H232" s="590">
        <f>CHOOSE('Output Sheet'!$B$4,'8760 Data'!J232,'8760 Data'!K232,'8760 Data'!L232,'8760 Data'!M232,'8760 Data'!N232,'8760 Data'!O232,'8760 Data'!P232,'8760 Data'!Q232,'8760 Data'!R232,'8760 Data'!S232,'8760 Data'!T232,'8760 Data'!U232)</f>
        <v>0</v>
      </c>
      <c r="I232" s="591" t="e">
        <f>H232/'Output Sheet'!$B$8</f>
        <v>#DIV/0!</v>
      </c>
      <c r="J232" s="596"/>
      <c r="K232" s="560"/>
      <c r="L232" s="560"/>
      <c r="M232" s="560"/>
      <c r="N232" s="560"/>
      <c r="O232" s="560"/>
      <c r="P232" s="560"/>
      <c r="Q232" s="560"/>
      <c r="R232" s="560"/>
      <c r="S232" s="560"/>
      <c r="T232" s="560"/>
      <c r="U232" s="560"/>
    </row>
    <row r="233" spans="1:21">
      <c r="A233" s="593">
        <f t="shared" si="18"/>
        <v>41284</v>
      </c>
      <c r="B233" s="594">
        <v>41284.66667997685</v>
      </c>
      <c r="C233" s="560">
        <f t="shared" si="19"/>
        <v>2013</v>
      </c>
      <c r="D233" s="560">
        <f t="shared" si="20"/>
        <v>1</v>
      </c>
      <c r="E233" s="560">
        <f t="shared" si="21"/>
        <v>10</v>
      </c>
      <c r="F233" s="560">
        <f t="shared" si="22"/>
        <v>16</v>
      </c>
      <c r="G233" s="595">
        <f t="shared" si="23"/>
        <v>5</v>
      </c>
      <c r="H233" s="590">
        <f>CHOOSE('Output Sheet'!$B$4,'8760 Data'!J233,'8760 Data'!K233,'8760 Data'!L233,'8760 Data'!M233,'8760 Data'!N233,'8760 Data'!O233,'8760 Data'!P233,'8760 Data'!Q233,'8760 Data'!R233,'8760 Data'!S233,'8760 Data'!T233,'8760 Data'!U233)</f>
        <v>0</v>
      </c>
      <c r="I233" s="591" t="e">
        <f>H233/'Output Sheet'!$B$8</f>
        <v>#DIV/0!</v>
      </c>
      <c r="J233" s="596"/>
      <c r="K233" s="560"/>
      <c r="L233" s="560"/>
      <c r="M233" s="560"/>
      <c r="N233" s="560"/>
      <c r="O233" s="560"/>
      <c r="P233" s="560"/>
      <c r="Q233" s="560"/>
      <c r="R233" s="560"/>
      <c r="S233" s="560"/>
      <c r="T233" s="560"/>
      <c r="U233" s="560"/>
    </row>
    <row r="234" spans="1:21">
      <c r="A234" s="593">
        <f t="shared" si="18"/>
        <v>41284</v>
      </c>
      <c r="B234" s="594">
        <v>41284.708346701387</v>
      </c>
      <c r="C234" s="560">
        <f t="shared" si="19"/>
        <v>2013</v>
      </c>
      <c r="D234" s="560">
        <f t="shared" si="20"/>
        <v>1</v>
      </c>
      <c r="E234" s="560">
        <f t="shared" si="21"/>
        <v>10</v>
      </c>
      <c r="F234" s="560">
        <f t="shared" si="22"/>
        <v>17</v>
      </c>
      <c r="G234" s="595">
        <f t="shared" si="23"/>
        <v>5</v>
      </c>
      <c r="H234" s="590">
        <f>CHOOSE('Output Sheet'!$B$4,'8760 Data'!J234,'8760 Data'!K234,'8760 Data'!L234,'8760 Data'!M234,'8760 Data'!N234,'8760 Data'!O234,'8760 Data'!P234,'8760 Data'!Q234,'8760 Data'!R234,'8760 Data'!S234,'8760 Data'!T234,'8760 Data'!U234)</f>
        <v>0</v>
      </c>
      <c r="I234" s="591" t="e">
        <f>H234/'Output Sheet'!$B$8</f>
        <v>#DIV/0!</v>
      </c>
      <c r="J234" s="596"/>
      <c r="K234" s="560"/>
      <c r="L234" s="560"/>
      <c r="M234" s="560"/>
      <c r="N234" s="560"/>
      <c r="O234" s="560"/>
      <c r="P234" s="560"/>
      <c r="Q234" s="560"/>
      <c r="R234" s="560"/>
      <c r="S234" s="560"/>
      <c r="T234" s="560"/>
      <c r="U234" s="560"/>
    </row>
    <row r="235" spans="1:21">
      <c r="A235" s="593">
        <f t="shared" si="18"/>
        <v>41284</v>
      </c>
      <c r="B235" s="594">
        <v>41284.750013425924</v>
      </c>
      <c r="C235" s="560">
        <f t="shared" si="19"/>
        <v>2013</v>
      </c>
      <c r="D235" s="560">
        <f t="shared" si="20"/>
        <v>1</v>
      </c>
      <c r="E235" s="560">
        <f t="shared" si="21"/>
        <v>10</v>
      </c>
      <c r="F235" s="560">
        <f t="shared" si="22"/>
        <v>18</v>
      </c>
      <c r="G235" s="595">
        <f t="shared" si="23"/>
        <v>5</v>
      </c>
      <c r="H235" s="590">
        <f>CHOOSE('Output Sheet'!$B$4,'8760 Data'!J235,'8760 Data'!K235,'8760 Data'!L235,'8760 Data'!M235,'8760 Data'!N235,'8760 Data'!O235,'8760 Data'!P235,'8760 Data'!Q235,'8760 Data'!R235,'8760 Data'!S235,'8760 Data'!T235,'8760 Data'!U235)</f>
        <v>0</v>
      </c>
      <c r="I235" s="591" t="e">
        <f>H235/'Output Sheet'!$B$8</f>
        <v>#DIV/0!</v>
      </c>
      <c r="J235" s="596"/>
      <c r="K235" s="560"/>
      <c r="L235" s="560"/>
      <c r="M235" s="560"/>
      <c r="N235" s="560"/>
      <c r="O235" s="560"/>
      <c r="P235" s="560"/>
      <c r="Q235" s="560"/>
      <c r="R235" s="560"/>
      <c r="S235" s="560"/>
      <c r="T235" s="560"/>
      <c r="U235" s="560"/>
    </row>
    <row r="236" spans="1:21">
      <c r="A236" s="593">
        <f t="shared" si="18"/>
        <v>41284</v>
      </c>
      <c r="B236" s="594">
        <v>41284.791680150462</v>
      </c>
      <c r="C236" s="560">
        <f t="shared" si="19"/>
        <v>2013</v>
      </c>
      <c r="D236" s="560">
        <f t="shared" si="20"/>
        <v>1</v>
      </c>
      <c r="E236" s="560">
        <f t="shared" si="21"/>
        <v>10</v>
      </c>
      <c r="F236" s="560">
        <f t="shared" si="22"/>
        <v>19</v>
      </c>
      <c r="G236" s="595">
        <f t="shared" si="23"/>
        <v>5</v>
      </c>
      <c r="H236" s="590">
        <f>CHOOSE('Output Sheet'!$B$4,'8760 Data'!J236,'8760 Data'!K236,'8760 Data'!L236,'8760 Data'!M236,'8760 Data'!N236,'8760 Data'!O236,'8760 Data'!P236,'8760 Data'!Q236,'8760 Data'!R236,'8760 Data'!S236,'8760 Data'!T236,'8760 Data'!U236)</f>
        <v>0</v>
      </c>
      <c r="I236" s="591" t="e">
        <f>H236/'Output Sheet'!$B$8</f>
        <v>#DIV/0!</v>
      </c>
      <c r="J236" s="596"/>
      <c r="K236" s="560"/>
      <c r="L236" s="560"/>
      <c r="M236" s="560"/>
      <c r="N236" s="560"/>
      <c r="O236" s="560"/>
      <c r="P236" s="560"/>
      <c r="Q236" s="560"/>
      <c r="R236" s="560"/>
      <c r="S236" s="560"/>
      <c r="T236" s="560"/>
      <c r="U236" s="560"/>
    </row>
    <row r="237" spans="1:21">
      <c r="A237" s="593">
        <f t="shared" si="18"/>
        <v>41284</v>
      </c>
      <c r="B237" s="594">
        <v>41284.833346874999</v>
      </c>
      <c r="C237" s="560">
        <f t="shared" si="19"/>
        <v>2013</v>
      </c>
      <c r="D237" s="560">
        <f t="shared" si="20"/>
        <v>1</v>
      </c>
      <c r="E237" s="560">
        <f t="shared" si="21"/>
        <v>10</v>
      </c>
      <c r="F237" s="560">
        <f t="shared" si="22"/>
        <v>20</v>
      </c>
      <c r="G237" s="595">
        <f t="shared" si="23"/>
        <v>5</v>
      </c>
      <c r="H237" s="590">
        <f>CHOOSE('Output Sheet'!$B$4,'8760 Data'!J237,'8760 Data'!K237,'8760 Data'!L237,'8760 Data'!M237,'8760 Data'!N237,'8760 Data'!O237,'8760 Data'!P237,'8760 Data'!Q237,'8760 Data'!R237,'8760 Data'!S237,'8760 Data'!T237,'8760 Data'!U237)</f>
        <v>0</v>
      </c>
      <c r="I237" s="591" t="e">
        <f>H237/'Output Sheet'!$B$8</f>
        <v>#DIV/0!</v>
      </c>
      <c r="J237" s="596"/>
      <c r="K237" s="560"/>
      <c r="L237" s="560"/>
      <c r="M237" s="560"/>
      <c r="N237" s="560"/>
      <c r="O237" s="560"/>
      <c r="P237" s="560"/>
      <c r="Q237" s="560"/>
      <c r="R237" s="560"/>
      <c r="S237" s="560"/>
      <c r="T237" s="560"/>
      <c r="U237" s="560"/>
    </row>
    <row r="238" spans="1:21">
      <c r="A238" s="593">
        <f t="shared" si="18"/>
        <v>41284</v>
      </c>
      <c r="B238" s="594">
        <v>41284.875013599536</v>
      </c>
      <c r="C238" s="560">
        <f t="shared" si="19"/>
        <v>2013</v>
      </c>
      <c r="D238" s="560">
        <f t="shared" si="20"/>
        <v>1</v>
      </c>
      <c r="E238" s="560">
        <f t="shared" si="21"/>
        <v>10</v>
      </c>
      <c r="F238" s="560">
        <f t="shared" si="22"/>
        <v>21</v>
      </c>
      <c r="G238" s="595">
        <f t="shared" si="23"/>
        <v>5</v>
      </c>
      <c r="H238" s="590">
        <f>CHOOSE('Output Sheet'!$B$4,'8760 Data'!J238,'8760 Data'!K238,'8760 Data'!L238,'8760 Data'!M238,'8760 Data'!N238,'8760 Data'!O238,'8760 Data'!P238,'8760 Data'!Q238,'8760 Data'!R238,'8760 Data'!S238,'8760 Data'!T238,'8760 Data'!U238)</f>
        <v>0</v>
      </c>
      <c r="I238" s="591" t="e">
        <f>H238/'Output Sheet'!$B$8</f>
        <v>#DIV/0!</v>
      </c>
      <c r="J238" s="596"/>
      <c r="K238" s="560"/>
      <c r="L238" s="560"/>
      <c r="M238" s="560"/>
      <c r="N238" s="560"/>
      <c r="O238" s="560"/>
      <c r="P238" s="560"/>
      <c r="Q238" s="560"/>
      <c r="R238" s="560"/>
      <c r="S238" s="560"/>
      <c r="T238" s="560"/>
      <c r="U238" s="560"/>
    </row>
    <row r="239" spans="1:21">
      <c r="A239" s="593">
        <f t="shared" si="18"/>
        <v>41284</v>
      </c>
      <c r="B239" s="594">
        <v>41284.916680324073</v>
      </c>
      <c r="C239" s="560">
        <f t="shared" si="19"/>
        <v>2013</v>
      </c>
      <c r="D239" s="560">
        <f t="shared" si="20"/>
        <v>1</v>
      </c>
      <c r="E239" s="560">
        <f t="shared" si="21"/>
        <v>10</v>
      </c>
      <c r="F239" s="560">
        <f t="shared" si="22"/>
        <v>22</v>
      </c>
      <c r="G239" s="595">
        <f t="shared" si="23"/>
        <v>5</v>
      </c>
      <c r="H239" s="590">
        <f>CHOOSE('Output Sheet'!$B$4,'8760 Data'!J239,'8760 Data'!K239,'8760 Data'!L239,'8760 Data'!M239,'8760 Data'!N239,'8760 Data'!O239,'8760 Data'!P239,'8760 Data'!Q239,'8760 Data'!R239,'8760 Data'!S239,'8760 Data'!T239,'8760 Data'!U239)</f>
        <v>0</v>
      </c>
      <c r="I239" s="591" t="e">
        <f>H239/'Output Sheet'!$B$8</f>
        <v>#DIV/0!</v>
      </c>
      <c r="J239" s="596"/>
      <c r="K239" s="560"/>
      <c r="L239" s="560"/>
      <c r="M239" s="560"/>
      <c r="N239" s="560"/>
      <c r="O239" s="560"/>
      <c r="P239" s="560"/>
      <c r="Q239" s="560"/>
      <c r="R239" s="560"/>
      <c r="S239" s="560"/>
      <c r="T239" s="560"/>
      <c r="U239" s="560"/>
    </row>
    <row r="240" spans="1:21">
      <c r="A240" s="593">
        <f t="shared" si="18"/>
        <v>41284</v>
      </c>
      <c r="B240" s="594">
        <v>41284.95834704861</v>
      </c>
      <c r="C240" s="560">
        <f t="shared" si="19"/>
        <v>2013</v>
      </c>
      <c r="D240" s="560">
        <f t="shared" si="20"/>
        <v>1</v>
      </c>
      <c r="E240" s="560">
        <f t="shared" si="21"/>
        <v>10</v>
      </c>
      <c r="F240" s="560">
        <f t="shared" si="22"/>
        <v>23</v>
      </c>
      <c r="G240" s="595">
        <f t="shared" si="23"/>
        <v>5</v>
      </c>
      <c r="H240" s="590">
        <f>CHOOSE('Output Sheet'!$B$4,'8760 Data'!J240,'8760 Data'!K240,'8760 Data'!L240,'8760 Data'!M240,'8760 Data'!N240,'8760 Data'!O240,'8760 Data'!P240,'8760 Data'!Q240,'8760 Data'!R240,'8760 Data'!S240,'8760 Data'!T240,'8760 Data'!U240)</f>
        <v>0</v>
      </c>
      <c r="I240" s="591" t="e">
        <f>H240/'Output Sheet'!$B$8</f>
        <v>#DIV/0!</v>
      </c>
      <c r="J240" s="596"/>
      <c r="K240" s="560"/>
      <c r="L240" s="560"/>
      <c r="M240" s="560"/>
      <c r="N240" s="560"/>
      <c r="O240" s="560"/>
      <c r="P240" s="560"/>
      <c r="Q240" s="560"/>
      <c r="R240" s="560"/>
      <c r="S240" s="560"/>
      <c r="T240" s="560"/>
      <c r="U240" s="560"/>
    </row>
    <row r="241" spans="1:21">
      <c r="A241" s="593">
        <f t="shared" si="18"/>
        <v>41285</v>
      </c>
      <c r="B241" s="594">
        <v>41285.000013773148</v>
      </c>
      <c r="C241" s="560">
        <f t="shared" si="19"/>
        <v>2013</v>
      </c>
      <c r="D241" s="560">
        <f t="shared" si="20"/>
        <v>1</v>
      </c>
      <c r="E241" s="560">
        <f t="shared" si="21"/>
        <v>11</v>
      </c>
      <c r="F241" s="560">
        <f t="shared" si="22"/>
        <v>24</v>
      </c>
      <c r="G241" s="595">
        <f t="shared" si="23"/>
        <v>6</v>
      </c>
      <c r="H241" s="590">
        <f>CHOOSE('Output Sheet'!$B$4,'8760 Data'!J241,'8760 Data'!K241,'8760 Data'!L241,'8760 Data'!M241,'8760 Data'!N241,'8760 Data'!O241,'8760 Data'!P241,'8760 Data'!Q241,'8760 Data'!R241,'8760 Data'!S241,'8760 Data'!T241,'8760 Data'!U241)</f>
        <v>0</v>
      </c>
      <c r="I241" s="591" t="e">
        <f>H241/'Output Sheet'!$B$8</f>
        <v>#DIV/0!</v>
      </c>
      <c r="J241" s="596"/>
      <c r="K241" s="560"/>
      <c r="L241" s="560"/>
      <c r="M241" s="560"/>
      <c r="N241" s="560"/>
      <c r="O241" s="560"/>
      <c r="P241" s="560"/>
      <c r="Q241" s="560"/>
      <c r="R241" s="560"/>
      <c r="S241" s="560"/>
      <c r="T241" s="560"/>
      <c r="U241" s="560"/>
    </row>
    <row r="242" spans="1:21">
      <c r="A242" s="593">
        <f t="shared" si="18"/>
        <v>41285</v>
      </c>
      <c r="B242" s="594">
        <v>41285.041680497685</v>
      </c>
      <c r="C242" s="560">
        <f t="shared" si="19"/>
        <v>2013</v>
      </c>
      <c r="D242" s="560">
        <f t="shared" si="20"/>
        <v>1</v>
      </c>
      <c r="E242" s="560">
        <f t="shared" si="21"/>
        <v>11</v>
      </c>
      <c r="F242" s="560">
        <f t="shared" si="22"/>
        <v>1</v>
      </c>
      <c r="G242" s="595">
        <f t="shared" si="23"/>
        <v>6</v>
      </c>
      <c r="H242" s="590">
        <f>CHOOSE('Output Sheet'!$B$4,'8760 Data'!J242,'8760 Data'!K242,'8760 Data'!L242,'8760 Data'!M242,'8760 Data'!N242,'8760 Data'!O242,'8760 Data'!P242,'8760 Data'!Q242,'8760 Data'!R242,'8760 Data'!S242,'8760 Data'!T242,'8760 Data'!U242)</f>
        <v>0</v>
      </c>
      <c r="I242" s="591" t="e">
        <f>H242/'Output Sheet'!$B$8</f>
        <v>#DIV/0!</v>
      </c>
      <c r="J242" s="596"/>
      <c r="K242" s="560"/>
      <c r="L242" s="560"/>
      <c r="M242" s="560"/>
      <c r="N242" s="560"/>
      <c r="O242" s="560"/>
      <c r="P242" s="560"/>
      <c r="Q242" s="560"/>
      <c r="R242" s="560"/>
      <c r="S242" s="560"/>
      <c r="T242" s="560"/>
      <c r="U242" s="560"/>
    </row>
    <row r="243" spans="1:21">
      <c r="A243" s="593">
        <f t="shared" si="18"/>
        <v>41285</v>
      </c>
      <c r="B243" s="594">
        <v>41285.083347222222</v>
      </c>
      <c r="C243" s="560">
        <f t="shared" si="19"/>
        <v>2013</v>
      </c>
      <c r="D243" s="560">
        <f t="shared" si="20"/>
        <v>1</v>
      </c>
      <c r="E243" s="560">
        <f t="shared" si="21"/>
        <v>11</v>
      </c>
      <c r="F243" s="560">
        <f t="shared" si="22"/>
        <v>2</v>
      </c>
      <c r="G243" s="595">
        <f t="shared" si="23"/>
        <v>6</v>
      </c>
      <c r="H243" s="590">
        <f>CHOOSE('Output Sheet'!$B$4,'8760 Data'!J243,'8760 Data'!K243,'8760 Data'!L243,'8760 Data'!M243,'8760 Data'!N243,'8760 Data'!O243,'8760 Data'!P243,'8760 Data'!Q243,'8760 Data'!R243,'8760 Data'!S243,'8760 Data'!T243,'8760 Data'!U243)</f>
        <v>0</v>
      </c>
      <c r="I243" s="591" t="e">
        <f>H243/'Output Sheet'!$B$8</f>
        <v>#DIV/0!</v>
      </c>
      <c r="J243" s="596"/>
      <c r="K243" s="560"/>
      <c r="L243" s="560"/>
      <c r="M243" s="560"/>
      <c r="N243" s="560"/>
      <c r="O243" s="560"/>
      <c r="P243" s="560"/>
      <c r="Q243" s="560"/>
      <c r="R243" s="560"/>
      <c r="S243" s="560"/>
      <c r="T243" s="560"/>
      <c r="U243" s="560"/>
    </row>
    <row r="244" spans="1:21">
      <c r="A244" s="593">
        <f t="shared" si="18"/>
        <v>41285</v>
      </c>
      <c r="B244" s="594">
        <v>41285.125013946759</v>
      </c>
      <c r="C244" s="560">
        <f t="shared" si="19"/>
        <v>2013</v>
      </c>
      <c r="D244" s="560">
        <f t="shared" si="20"/>
        <v>1</v>
      </c>
      <c r="E244" s="560">
        <f t="shared" si="21"/>
        <v>11</v>
      </c>
      <c r="F244" s="560">
        <f t="shared" si="22"/>
        <v>3</v>
      </c>
      <c r="G244" s="595">
        <f t="shared" si="23"/>
        <v>6</v>
      </c>
      <c r="H244" s="590">
        <f>CHOOSE('Output Sheet'!$B$4,'8760 Data'!J244,'8760 Data'!K244,'8760 Data'!L244,'8760 Data'!M244,'8760 Data'!N244,'8760 Data'!O244,'8760 Data'!P244,'8760 Data'!Q244,'8760 Data'!R244,'8760 Data'!S244,'8760 Data'!T244,'8760 Data'!U244)</f>
        <v>0</v>
      </c>
      <c r="I244" s="591" t="e">
        <f>H244/'Output Sheet'!$B$8</f>
        <v>#DIV/0!</v>
      </c>
      <c r="J244" s="596"/>
      <c r="K244" s="560"/>
      <c r="L244" s="560"/>
      <c r="M244" s="560"/>
      <c r="N244" s="560"/>
      <c r="O244" s="560"/>
      <c r="P244" s="560"/>
      <c r="Q244" s="560"/>
      <c r="R244" s="560"/>
      <c r="S244" s="560"/>
      <c r="T244" s="560"/>
      <c r="U244" s="560"/>
    </row>
    <row r="245" spans="1:21">
      <c r="A245" s="593">
        <f t="shared" si="18"/>
        <v>41285</v>
      </c>
      <c r="B245" s="594">
        <v>41285.166680671296</v>
      </c>
      <c r="C245" s="560">
        <f t="shared" si="19"/>
        <v>2013</v>
      </c>
      <c r="D245" s="560">
        <f t="shared" si="20"/>
        <v>1</v>
      </c>
      <c r="E245" s="560">
        <f t="shared" si="21"/>
        <v>11</v>
      </c>
      <c r="F245" s="560">
        <f t="shared" si="22"/>
        <v>4</v>
      </c>
      <c r="G245" s="595">
        <f t="shared" si="23"/>
        <v>6</v>
      </c>
      <c r="H245" s="590">
        <f>CHOOSE('Output Sheet'!$B$4,'8760 Data'!J245,'8760 Data'!K245,'8760 Data'!L245,'8760 Data'!M245,'8760 Data'!N245,'8760 Data'!O245,'8760 Data'!P245,'8760 Data'!Q245,'8760 Data'!R245,'8760 Data'!S245,'8760 Data'!T245,'8760 Data'!U245)</f>
        <v>0</v>
      </c>
      <c r="I245" s="591" t="e">
        <f>H245/'Output Sheet'!$B$8</f>
        <v>#DIV/0!</v>
      </c>
      <c r="J245" s="596"/>
      <c r="K245" s="560"/>
      <c r="L245" s="560"/>
      <c r="M245" s="560"/>
      <c r="N245" s="560"/>
      <c r="O245" s="560"/>
      <c r="P245" s="560"/>
      <c r="Q245" s="560"/>
      <c r="R245" s="560"/>
      <c r="S245" s="560"/>
      <c r="T245" s="560"/>
      <c r="U245" s="560"/>
    </row>
    <row r="246" spans="1:21">
      <c r="A246" s="593">
        <f t="shared" si="18"/>
        <v>41285</v>
      </c>
      <c r="B246" s="594">
        <v>41285.208347395834</v>
      </c>
      <c r="C246" s="560">
        <f t="shared" si="19"/>
        <v>2013</v>
      </c>
      <c r="D246" s="560">
        <f t="shared" si="20"/>
        <v>1</v>
      </c>
      <c r="E246" s="560">
        <f t="shared" si="21"/>
        <v>11</v>
      </c>
      <c r="F246" s="560">
        <f t="shared" si="22"/>
        <v>5</v>
      </c>
      <c r="G246" s="595">
        <f t="shared" si="23"/>
        <v>6</v>
      </c>
      <c r="H246" s="590">
        <f>CHOOSE('Output Sheet'!$B$4,'8760 Data'!J246,'8760 Data'!K246,'8760 Data'!L246,'8760 Data'!M246,'8760 Data'!N246,'8760 Data'!O246,'8760 Data'!P246,'8760 Data'!Q246,'8760 Data'!R246,'8760 Data'!S246,'8760 Data'!T246,'8760 Data'!U246)</f>
        <v>0</v>
      </c>
      <c r="I246" s="591" t="e">
        <f>H246/'Output Sheet'!$B$8</f>
        <v>#DIV/0!</v>
      </c>
      <c r="J246" s="596"/>
      <c r="K246" s="560"/>
      <c r="L246" s="560"/>
      <c r="M246" s="560"/>
      <c r="N246" s="560"/>
      <c r="O246" s="560"/>
      <c r="P246" s="560"/>
      <c r="Q246" s="560"/>
      <c r="R246" s="560"/>
      <c r="S246" s="560"/>
      <c r="T246" s="560"/>
      <c r="U246" s="560"/>
    </row>
    <row r="247" spans="1:21">
      <c r="A247" s="593">
        <f t="shared" si="18"/>
        <v>41285</v>
      </c>
      <c r="B247" s="594">
        <v>41285.250014120371</v>
      </c>
      <c r="C247" s="560">
        <f t="shared" si="19"/>
        <v>2013</v>
      </c>
      <c r="D247" s="560">
        <f t="shared" si="20"/>
        <v>1</v>
      </c>
      <c r="E247" s="560">
        <f t="shared" si="21"/>
        <v>11</v>
      </c>
      <c r="F247" s="560">
        <f t="shared" si="22"/>
        <v>6</v>
      </c>
      <c r="G247" s="595">
        <f t="shared" si="23"/>
        <v>6</v>
      </c>
      <c r="H247" s="590">
        <f>CHOOSE('Output Sheet'!$B$4,'8760 Data'!J247,'8760 Data'!K247,'8760 Data'!L247,'8760 Data'!M247,'8760 Data'!N247,'8760 Data'!O247,'8760 Data'!P247,'8760 Data'!Q247,'8760 Data'!R247,'8760 Data'!S247,'8760 Data'!T247,'8760 Data'!U247)</f>
        <v>0</v>
      </c>
      <c r="I247" s="591" t="e">
        <f>H247/'Output Sheet'!$B$8</f>
        <v>#DIV/0!</v>
      </c>
      <c r="J247" s="596"/>
      <c r="K247" s="560"/>
      <c r="L247" s="560"/>
      <c r="M247" s="560"/>
      <c r="N247" s="560"/>
      <c r="O247" s="560"/>
      <c r="P247" s="560"/>
      <c r="Q247" s="560"/>
      <c r="R247" s="560"/>
      <c r="S247" s="560"/>
      <c r="T247" s="560"/>
      <c r="U247" s="560"/>
    </row>
    <row r="248" spans="1:21">
      <c r="A248" s="593">
        <f t="shared" si="18"/>
        <v>41285</v>
      </c>
      <c r="B248" s="594">
        <v>41285.291680844908</v>
      </c>
      <c r="C248" s="560">
        <f t="shared" si="19"/>
        <v>2013</v>
      </c>
      <c r="D248" s="560">
        <f t="shared" si="20"/>
        <v>1</v>
      </c>
      <c r="E248" s="560">
        <f t="shared" si="21"/>
        <v>11</v>
      </c>
      <c r="F248" s="560">
        <f t="shared" si="22"/>
        <v>7</v>
      </c>
      <c r="G248" s="595">
        <f t="shared" si="23"/>
        <v>6</v>
      </c>
      <c r="H248" s="590">
        <f>CHOOSE('Output Sheet'!$B$4,'8760 Data'!J248,'8760 Data'!K248,'8760 Data'!L248,'8760 Data'!M248,'8760 Data'!N248,'8760 Data'!O248,'8760 Data'!P248,'8760 Data'!Q248,'8760 Data'!R248,'8760 Data'!S248,'8760 Data'!T248,'8760 Data'!U248)</f>
        <v>0</v>
      </c>
      <c r="I248" s="591" t="e">
        <f>H248/'Output Sheet'!$B$8</f>
        <v>#DIV/0!</v>
      </c>
      <c r="J248" s="596"/>
      <c r="K248" s="560"/>
      <c r="L248" s="560"/>
      <c r="M248" s="560"/>
      <c r="N248" s="560"/>
      <c r="O248" s="560"/>
      <c r="P248" s="560"/>
      <c r="Q248" s="560"/>
      <c r="R248" s="560"/>
      <c r="S248" s="560"/>
      <c r="T248" s="560"/>
      <c r="U248" s="560"/>
    </row>
    <row r="249" spans="1:21">
      <c r="A249" s="593">
        <f t="shared" si="18"/>
        <v>41285</v>
      </c>
      <c r="B249" s="594">
        <v>41285.333347569445</v>
      </c>
      <c r="C249" s="560">
        <f t="shared" si="19"/>
        <v>2013</v>
      </c>
      <c r="D249" s="560">
        <f t="shared" si="20"/>
        <v>1</v>
      </c>
      <c r="E249" s="560">
        <f t="shared" si="21"/>
        <v>11</v>
      </c>
      <c r="F249" s="560">
        <f t="shared" si="22"/>
        <v>8</v>
      </c>
      <c r="G249" s="595">
        <f t="shared" si="23"/>
        <v>6</v>
      </c>
      <c r="H249" s="590">
        <f>CHOOSE('Output Sheet'!$B$4,'8760 Data'!J249,'8760 Data'!K249,'8760 Data'!L249,'8760 Data'!M249,'8760 Data'!N249,'8760 Data'!O249,'8760 Data'!P249,'8760 Data'!Q249,'8760 Data'!R249,'8760 Data'!S249,'8760 Data'!T249,'8760 Data'!U249)</f>
        <v>0</v>
      </c>
      <c r="I249" s="591" t="e">
        <f>H249/'Output Sheet'!$B$8</f>
        <v>#DIV/0!</v>
      </c>
      <c r="J249" s="596"/>
      <c r="K249" s="560"/>
      <c r="L249" s="560"/>
      <c r="M249" s="560"/>
      <c r="N249" s="560"/>
      <c r="O249" s="560"/>
      <c r="P249" s="560"/>
      <c r="Q249" s="560"/>
      <c r="R249" s="560"/>
      <c r="S249" s="560"/>
      <c r="T249" s="560"/>
      <c r="U249" s="560"/>
    </row>
    <row r="250" spans="1:21">
      <c r="A250" s="593">
        <f t="shared" si="18"/>
        <v>41285</v>
      </c>
      <c r="B250" s="594">
        <v>41285.375014293983</v>
      </c>
      <c r="C250" s="560">
        <f t="shared" si="19"/>
        <v>2013</v>
      </c>
      <c r="D250" s="560">
        <f t="shared" si="20"/>
        <v>1</v>
      </c>
      <c r="E250" s="560">
        <f t="shared" si="21"/>
        <v>11</v>
      </c>
      <c r="F250" s="560">
        <f t="shared" si="22"/>
        <v>9</v>
      </c>
      <c r="G250" s="595">
        <f t="shared" si="23"/>
        <v>6</v>
      </c>
      <c r="H250" s="590">
        <f>CHOOSE('Output Sheet'!$B$4,'8760 Data'!J250,'8760 Data'!K250,'8760 Data'!L250,'8760 Data'!M250,'8760 Data'!N250,'8760 Data'!O250,'8760 Data'!P250,'8760 Data'!Q250,'8760 Data'!R250,'8760 Data'!S250,'8760 Data'!T250,'8760 Data'!U250)</f>
        <v>0</v>
      </c>
      <c r="I250" s="591" t="e">
        <f>H250/'Output Sheet'!$B$8</f>
        <v>#DIV/0!</v>
      </c>
      <c r="J250" s="596"/>
      <c r="K250" s="560"/>
      <c r="L250" s="560"/>
      <c r="M250" s="560"/>
      <c r="N250" s="560"/>
      <c r="O250" s="560"/>
      <c r="P250" s="560"/>
      <c r="Q250" s="560"/>
      <c r="R250" s="560"/>
      <c r="S250" s="560"/>
      <c r="T250" s="560"/>
      <c r="U250" s="560"/>
    </row>
    <row r="251" spans="1:21">
      <c r="A251" s="593">
        <f t="shared" si="18"/>
        <v>41285</v>
      </c>
      <c r="B251" s="594">
        <v>41285.41668101852</v>
      </c>
      <c r="C251" s="560">
        <f t="shared" si="19"/>
        <v>2013</v>
      </c>
      <c r="D251" s="560">
        <f t="shared" si="20"/>
        <v>1</v>
      </c>
      <c r="E251" s="560">
        <f t="shared" si="21"/>
        <v>11</v>
      </c>
      <c r="F251" s="560">
        <f t="shared" si="22"/>
        <v>10</v>
      </c>
      <c r="G251" s="595">
        <f t="shared" si="23"/>
        <v>6</v>
      </c>
      <c r="H251" s="590">
        <f>CHOOSE('Output Sheet'!$B$4,'8760 Data'!J251,'8760 Data'!K251,'8760 Data'!L251,'8760 Data'!M251,'8760 Data'!N251,'8760 Data'!O251,'8760 Data'!P251,'8760 Data'!Q251,'8760 Data'!R251,'8760 Data'!S251,'8760 Data'!T251,'8760 Data'!U251)</f>
        <v>0</v>
      </c>
      <c r="I251" s="591" t="e">
        <f>H251/'Output Sheet'!$B$8</f>
        <v>#DIV/0!</v>
      </c>
      <c r="J251" s="596"/>
      <c r="K251" s="560"/>
      <c r="L251" s="560"/>
      <c r="M251" s="560"/>
      <c r="N251" s="560"/>
      <c r="O251" s="560"/>
      <c r="P251" s="560"/>
      <c r="Q251" s="560"/>
      <c r="R251" s="560"/>
      <c r="S251" s="560"/>
      <c r="T251" s="560"/>
      <c r="U251" s="560"/>
    </row>
    <row r="252" spans="1:21">
      <c r="A252" s="593">
        <f t="shared" si="18"/>
        <v>41285</v>
      </c>
      <c r="B252" s="594">
        <v>41285.458347743057</v>
      </c>
      <c r="C252" s="560">
        <f t="shared" si="19"/>
        <v>2013</v>
      </c>
      <c r="D252" s="560">
        <f t="shared" si="20"/>
        <v>1</v>
      </c>
      <c r="E252" s="560">
        <f t="shared" si="21"/>
        <v>11</v>
      </c>
      <c r="F252" s="560">
        <f t="shared" si="22"/>
        <v>11</v>
      </c>
      <c r="G252" s="595">
        <f t="shared" si="23"/>
        <v>6</v>
      </c>
      <c r="H252" s="590">
        <f>CHOOSE('Output Sheet'!$B$4,'8760 Data'!J252,'8760 Data'!K252,'8760 Data'!L252,'8760 Data'!M252,'8760 Data'!N252,'8760 Data'!O252,'8760 Data'!P252,'8760 Data'!Q252,'8760 Data'!R252,'8760 Data'!S252,'8760 Data'!T252,'8760 Data'!U252)</f>
        <v>0</v>
      </c>
      <c r="I252" s="591" t="e">
        <f>H252/'Output Sheet'!$B$8</f>
        <v>#DIV/0!</v>
      </c>
      <c r="J252" s="596"/>
      <c r="K252" s="560"/>
      <c r="L252" s="560"/>
      <c r="M252" s="560"/>
      <c r="N252" s="560"/>
      <c r="O252" s="560"/>
      <c r="P252" s="560"/>
      <c r="Q252" s="560"/>
      <c r="R252" s="560"/>
      <c r="S252" s="560"/>
      <c r="T252" s="560"/>
      <c r="U252" s="560"/>
    </row>
    <row r="253" spans="1:21">
      <c r="A253" s="593">
        <f t="shared" si="18"/>
        <v>41285</v>
      </c>
      <c r="B253" s="594">
        <v>41285.500014467594</v>
      </c>
      <c r="C253" s="560">
        <f t="shared" si="19"/>
        <v>2013</v>
      </c>
      <c r="D253" s="560">
        <f t="shared" si="20"/>
        <v>1</v>
      </c>
      <c r="E253" s="560">
        <f t="shared" si="21"/>
        <v>11</v>
      </c>
      <c r="F253" s="560">
        <f t="shared" si="22"/>
        <v>12</v>
      </c>
      <c r="G253" s="595">
        <f t="shared" si="23"/>
        <v>6</v>
      </c>
      <c r="H253" s="590">
        <f>CHOOSE('Output Sheet'!$B$4,'8760 Data'!J253,'8760 Data'!K253,'8760 Data'!L253,'8760 Data'!M253,'8760 Data'!N253,'8760 Data'!O253,'8760 Data'!P253,'8760 Data'!Q253,'8760 Data'!R253,'8760 Data'!S253,'8760 Data'!T253,'8760 Data'!U253)</f>
        <v>0</v>
      </c>
      <c r="I253" s="591" t="e">
        <f>H253/'Output Sheet'!$B$8</f>
        <v>#DIV/0!</v>
      </c>
      <c r="J253" s="596"/>
      <c r="K253" s="560"/>
      <c r="L253" s="560"/>
      <c r="M253" s="560"/>
      <c r="N253" s="560"/>
      <c r="O253" s="560"/>
      <c r="P253" s="560"/>
      <c r="Q253" s="560"/>
      <c r="R253" s="560"/>
      <c r="S253" s="560"/>
      <c r="T253" s="560"/>
      <c r="U253" s="560"/>
    </row>
    <row r="254" spans="1:21">
      <c r="A254" s="593">
        <f t="shared" si="18"/>
        <v>41285</v>
      </c>
      <c r="B254" s="594">
        <v>41285.541681192131</v>
      </c>
      <c r="C254" s="560">
        <f t="shared" si="19"/>
        <v>2013</v>
      </c>
      <c r="D254" s="560">
        <f t="shared" si="20"/>
        <v>1</v>
      </c>
      <c r="E254" s="560">
        <f t="shared" si="21"/>
        <v>11</v>
      </c>
      <c r="F254" s="560">
        <f t="shared" si="22"/>
        <v>13</v>
      </c>
      <c r="G254" s="595">
        <f t="shared" si="23"/>
        <v>6</v>
      </c>
      <c r="H254" s="590">
        <f>CHOOSE('Output Sheet'!$B$4,'8760 Data'!J254,'8760 Data'!K254,'8760 Data'!L254,'8760 Data'!M254,'8760 Data'!N254,'8760 Data'!O254,'8760 Data'!P254,'8760 Data'!Q254,'8760 Data'!R254,'8760 Data'!S254,'8760 Data'!T254,'8760 Data'!U254)</f>
        <v>0</v>
      </c>
      <c r="I254" s="591" t="e">
        <f>H254/'Output Sheet'!$B$8</f>
        <v>#DIV/0!</v>
      </c>
      <c r="J254" s="596"/>
      <c r="K254" s="560"/>
      <c r="L254" s="560"/>
      <c r="M254" s="560"/>
      <c r="N254" s="560"/>
      <c r="O254" s="560"/>
      <c r="P254" s="560"/>
      <c r="Q254" s="560"/>
      <c r="R254" s="560"/>
      <c r="S254" s="560"/>
      <c r="T254" s="560"/>
      <c r="U254" s="560"/>
    </row>
    <row r="255" spans="1:21">
      <c r="A255" s="593">
        <f t="shared" si="18"/>
        <v>41285</v>
      </c>
      <c r="B255" s="594">
        <v>41285.583347916669</v>
      </c>
      <c r="C255" s="560">
        <f t="shared" si="19"/>
        <v>2013</v>
      </c>
      <c r="D255" s="560">
        <f t="shared" si="20"/>
        <v>1</v>
      </c>
      <c r="E255" s="560">
        <f t="shared" si="21"/>
        <v>11</v>
      </c>
      <c r="F255" s="560">
        <f t="shared" si="22"/>
        <v>14</v>
      </c>
      <c r="G255" s="595">
        <f t="shared" si="23"/>
        <v>6</v>
      </c>
      <c r="H255" s="590">
        <f>CHOOSE('Output Sheet'!$B$4,'8760 Data'!J255,'8760 Data'!K255,'8760 Data'!L255,'8760 Data'!M255,'8760 Data'!N255,'8760 Data'!O255,'8760 Data'!P255,'8760 Data'!Q255,'8760 Data'!R255,'8760 Data'!S255,'8760 Data'!T255,'8760 Data'!U255)</f>
        <v>0</v>
      </c>
      <c r="I255" s="591" t="e">
        <f>H255/'Output Sheet'!$B$8</f>
        <v>#DIV/0!</v>
      </c>
      <c r="J255" s="596"/>
      <c r="K255" s="560"/>
      <c r="L255" s="560"/>
      <c r="M255" s="560"/>
      <c r="N255" s="560"/>
      <c r="O255" s="560"/>
      <c r="P255" s="560"/>
      <c r="Q255" s="560"/>
      <c r="R255" s="560"/>
      <c r="S255" s="560"/>
      <c r="T255" s="560"/>
      <c r="U255" s="560"/>
    </row>
    <row r="256" spans="1:21">
      <c r="A256" s="593">
        <f t="shared" si="18"/>
        <v>41285</v>
      </c>
      <c r="B256" s="594">
        <v>41285.625014641206</v>
      </c>
      <c r="C256" s="560">
        <f t="shared" si="19"/>
        <v>2013</v>
      </c>
      <c r="D256" s="560">
        <f t="shared" si="20"/>
        <v>1</v>
      </c>
      <c r="E256" s="560">
        <f t="shared" si="21"/>
        <v>11</v>
      </c>
      <c r="F256" s="560">
        <f t="shared" si="22"/>
        <v>15</v>
      </c>
      <c r="G256" s="595">
        <f t="shared" si="23"/>
        <v>6</v>
      </c>
      <c r="H256" s="590">
        <f>CHOOSE('Output Sheet'!$B$4,'8760 Data'!J256,'8760 Data'!K256,'8760 Data'!L256,'8760 Data'!M256,'8760 Data'!N256,'8760 Data'!O256,'8760 Data'!P256,'8760 Data'!Q256,'8760 Data'!R256,'8760 Data'!S256,'8760 Data'!T256,'8760 Data'!U256)</f>
        <v>0</v>
      </c>
      <c r="I256" s="591" t="e">
        <f>H256/'Output Sheet'!$B$8</f>
        <v>#DIV/0!</v>
      </c>
      <c r="J256" s="596"/>
      <c r="K256" s="560"/>
      <c r="L256" s="560"/>
      <c r="M256" s="560"/>
      <c r="N256" s="560"/>
      <c r="O256" s="560"/>
      <c r="P256" s="560"/>
      <c r="Q256" s="560"/>
      <c r="R256" s="560"/>
      <c r="S256" s="560"/>
      <c r="T256" s="560"/>
      <c r="U256" s="560"/>
    </row>
    <row r="257" spans="1:21">
      <c r="A257" s="593">
        <f t="shared" si="18"/>
        <v>41285</v>
      </c>
      <c r="B257" s="594">
        <v>41285.666681365743</v>
      </c>
      <c r="C257" s="560">
        <f t="shared" si="19"/>
        <v>2013</v>
      </c>
      <c r="D257" s="560">
        <f t="shared" si="20"/>
        <v>1</v>
      </c>
      <c r="E257" s="560">
        <f t="shared" si="21"/>
        <v>11</v>
      </c>
      <c r="F257" s="560">
        <f t="shared" si="22"/>
        <v>16</v>
      </c>
      <c r="G257" s="595">
        <f t="shared" si="23"/>
        <v>6</v>
      </c>
      <c r="H257" s="590">
        <f>CHOOSE('Output Sheet'!$B$4,'8760 Data'!J257,'8760 Data'!K257,'8760 Data'!L257,'8760 Data'!M257,'8760 Data'!N257,'8760 Data'!O257,'8760 Data'!P257,'8760 Data'!Q257,'8760 Data'!R257,'8760 Data'!S257,'8760 Data'!T257,'8760 Data'!U257)</f>
        <v>0</v>
      </c>
      <c r="I257" s="591" t="e">
        <f>H257/'Output Sheet'!$B$8</f>
        <v>#DIV/0!</v>
      </c>
      <c r="J257" s="596"/>
      <c r="K257" s="560"/>
      <c r="L257" s="560"/>
      <c r="M257" s="560"/>
      <c r="N257" s="560"/>
      <c r="O257" s="560"/>
      <c r="P257" s="560"/>
      <c r="Q257" s="560"/>
      <c r="R257" s="560"/>
      <c r="S257" s="560"/>
      <c r="T257" s="560"/>
      <c r="U257" s="560"/>
    </row>
    <row r="258" spans="1:21">
      <c r="A258" s="593">
        <f t="shared" si="18"/>
        <v>41285</v>
      </c>
      <c r="B258" s="594">
        <v>41285.70834809028</v>
      </c>
      <c r="C258" s="560">
        <f t="shared" si="19"/>
        <v>2013</v>
      </c>
      <c r="D258" s="560">
        <f t="shared" si="20"/>
        <v>1</v>
      </c>
      <c r="E258" s="560">
        <f t="shared" si="21"/>
        <v>11</v>
      </c>
      <c r="F258" s="560">
        <f t="shared" si="22"/>
        <v>17</v>
      </c>
      <c r="G258" s="595">
        <f t="shared" si="23"/>
        <v>6</v>
      </c>
      <c r="H258" s="590">
        <f>CHOOSE('Output Sheet'!$B$4,'8760 Data'!J258,'8760 Data'!K258,'8760 Data'!L258,'8760 Data'!M258,'8760 Data'!N258,'8760 Data'!O258,'8760 Data'!P258,'8760 Data'!Q258,'8760 Data'!R258,'8760 Data'!S258,'8760 Data'!T258,'8760 Data'!U258)</f>
        <v>0</v>
      </c>
      <c r="I258" s="591" t="e">
        <f>H258/'Output Sheet'!$B$8</f>
        <v>#DIV/0!</v>
      </c>
      <c r="J258" s="596"/>
      <c r="K258" s="560"/>
      <c r="L258" s="560"/>
      <c r="M258" s="560"/>
      <c r="N258" s="560"/>
      <c r="O258" s="560"/>
      <c r="P258" s="560"/>
      <c r="Q258" s="560"/>
      <c r="R258" s="560"/>
      <c r="S258" s="560"/>
      <c r="T258" s="560"/>
      <c r="U258" s="560"/>
    </row>
    <row r="259" spans="1:21">
      <c r="A259" s="593">
        <f t="shared" ref="A259:A322" si="24">DATE(C259,D259,E259)</f>
        <v>41285</v>
      </c>
      <c r="B259" s="594">
        <v>41285.750014814817</v>
      </c>
      <c r="C259" s="560">
        <f t="shared" ref="C259:C322" si="25">YEAR(B259)</f>
        <v>2013</v>
      </c>
      <c r="D259" s="560">
        <f t="shared" ref="D259:D322" si="26">MONTH(B259)</f>
        <v>1</v>
      </c>
      <c r="E259" s="560">
        <f t="shared" ref="E259:E322" si="27">DAY(B259)</f>
        <v>11</v>
      </c>
      <c r="F259" s="560">
        <f t="shared" ref="F259:F322" si="28">IF(HOUR(B259)&lt;&gt;0,HOUR(B259),24)</f>
        <v>18</v>
      </c>
      <c r="G259" s="595">
        <f t="shared" ref="G259:G322" si="29">WEEKDAY(B259,1)</f>
        <v>6</v>
      </c>
      <c r="H259" s="590">
        <f>CHOOSE('Output Sheet'!$B$4,'8760 Data'!J259,'8760 Data'!K259,'8760 Data'!L259,'8760 Data'!M259,'8760 Data'!N259,'8760 Data'!O259,'8760 Data'!P259,'8760 Data'!Q259,'8760 Data'!R259,'8760 Data'!S259,'8760 Data'!T259,'8760 Data'!U259)</f>
        <v>0</v>
      </c>
      <c r="I259" s="591" t="e">
        <f>H259/'Output Sheet'!$B$8</f>
        <v>#DIV/0!</v>
      </c>
      <c r="J259" s="596"/>
      <c r="K259" s="560"/>
      <c r="L259" s="560"/>
      <c r="M259" s="560"/>
      <c r="N259" s="560"/>
      <c r="O259" s="560"/>
      <c r="P259" s="560"/>
      <c r="Q259" s="560"/>
      <c r="R259" s="560"/>
      <c r="S259" s="560"/>
      <c r="T259" s="560"/>
      <c r="U259" s="560"/>
    </row>
    <row r="260" spans="1:21">
      <c r="A260" s="593">
        <f t="shared" si="24"/>
        <v>41285</v>
      </c>
      <c r="B260" s="594">
        <v>41285.791681539355</v>
      </c>
      <c r="C260" s="560">
        <f t="shared" si="25"/>
        <v>2013</v>
      </c>
      <c r="D260" s="560">
        <f t="shared" si="26"/>
        <v>1</v>
      </c>
      <c r="E260" s="560">
        <f t="shared" si="27"/>
        <v>11</v>
      </c>
      <c r="F260" s="560">
        <f t="shared" si="28"/>
        <v>19</v>
      </c>
      <c r="G260" s="595">
        <f t="shared" si="29"/>
        <v>6</v>
      </c>
      <c r="H260" s="590">
        <f>CHOOSE('Output Sheet'!$B$4,'8760 Data'!J260,'8760 Data'!K260,'8760 Data'!L260,'8760 Data'!M260,'8760 Data'!N260,'8760 Data'!O260,'8760 Data'!P260,'8760 Data'!Q260,'8760 Data'!R260,'8760 Data'!S260,'8760 Data'!T260,'8760 Data'!U260)</f>
        <v>0</v>
      </c>
      <c r="I260" s="591" t="e">
        <f>H260/'Output Sheet'!$B$8</f>
        <v>#DIV/0!</v>
      </c>
      <c r="J260" s="596"/>
      <c r="K260" s="560"/>
      <c r="L260" s="560"/>
      <c r="M260" s="560"/>
      <c r="N260" s="560"/>
      <c r="O260" s="560"/>
      <c r="P260" s="560"/>
      <c r="Q260" s="560"/>
      <c r="R260" s="560"/>
      <c r="S260" s="560"/>
      <c r="T260" s="560"/>
      <c r="U260" s="560"/>
    </row>
    <row r="261" spans="1:21">
      <c r="A261" s="593">
        <f t="shared" si="24"/>
        <v>41285</v>
      </c>
      <c r="B261" s="594">
        <v>41285.833348263892</v>
      </c>
      <c r="C261" s="560">
        <f t="shared" si="25"/>
        <v>2013</v>
      </c>
      <c r="D261" s="560">
        <f t="shared" si="26"/>
        <v>1</v>
      </c>
      <c r="E261" s="560">
        <f t="shared" si="27"/>
        <v>11</v>
      </c>
      <c r="F261" s="560">
        <f t="shared" si="28"/>
        <v>20</v>
      </c>
      <c r="G261" s="595">
        <f t="shared" si="29"/>
        <v>6</v>
      </c>
      <c r="H261" s="590">
        <f>CHOOSE('Output Sheet'!$B$4,'8760 Data'!J261,'8760 Data'!K261,'8760 Data'!L261,'8760 Data'!M261,'8760 Data'!N261,'8760 Data'!O261,'8760 Data'!P261,'8760 Data'!Q261,'8760 Data'!R261,'8760 Data'!S261,'8760 Data'!T261,'8760 Data'!U261)</f>
        <v>0</v>
      </c>
      <c r="I261" s="591" t="e">
        <f>H261/'Output Sheet'!$B$8</f>
        <v>#DIV/0!</v>
      </c>
      <c r="J261" s="596"/>
      <c r="K261" s="560"/>
      <c r="L261" s="560"/>
      <c r="M261" s="560"/>
      <c r="N261" s="560"/>
      <c r="O261" s="560"/>
      <c r="P261" s="560"/>
      <c r="Q261" s="560"/>
      <c r="R261" s="560"/>
      <c r="S261" s="560"/>
      <c r="T261" s="560"/>
      <c r="U261" s="560"/>
    </row>
    <row r="262" spans="1:21">
      <c r="A262" s="593">
        <f t="shared" si="24"/>
        <v>41285</v>
      </c>
      <c r="B262" s="594">
        <v>41285.875014988429</v>
      </c>
      <c r="C262" s="560">
        <f t="shared" si="25"/>
        <v>2013</v>
      </c>
      <c r="D262" s="560">
        <f t="shared" si="26"/>
        <v>1</v>
      </c>
      <c r="E262" s="560">
        <f t="shared" si="27"/>
        <v>11</v>
      </c>
      <c r="F262" s="560">
        <f t="shared" si="28"/>
        <v>21</v>
      </c>
      <c r="G262" s="595">
        <f t="shared" si="29"/>
        <v>6</v>
      </c>
      <c r="H262" s="590">
        <f>CHOOSE('Output Sheet'!$B$4,'8760 Data'!J262,'8760 Data'!K262,'8760 Data'!L262,'8760 Data'!M262,'8760 Data'!N262,'8760 Data'!O262,'8760 Data'!P262,'8760 Data'!Q262,'8760 Data'!R262,'8760 Data'!S262,'8760 Data'!T262,'8760 Data'!U262)</f>
        <v>0</v>
      </c>
      <c r="I262" s="591" t="e">
        <f>H262/'Output Sheet'!$B$8</f>
        <v>#DIV/0!</v>
      </c>
      <c r="J262" s="596"/>
      <c r="K262" s="560"/>
      <c r="L262" s="560"/>
      <c r="M262" s="560"/>
      <c r="N262" s="560"/>
      <c r="O262" s="560"/>
      <c r="P262" s="560"/>
      <c r="Q262" s="560"/>
      <c r="R262" s="560"/>
      <c r="S262" s="560"/>
      <c r="T262" s="560"/>
      <c r="U262" s="560"/>
    </row>
    <row r="263" spans="1:21">
      <c r="A263" s="593">
        <f t="shared" si="24"/>
        <v>41285</v>
      </c>
      <c r="B263" s="594">
        <v>41285.916681712966</v>
      </c>
      <c r="C263" s="560">
        <f t="shared" si="25"/>
        <v>2013</v>
      </c>
      <c r="D263" s="560">
        <f t="shared" si="26"/>
        <v>1</v>
      </c>
      <c r="E263" s="560">
        <f t="shared" si="27"/>
        <v>11</v>
      </c>
      <c r="F263" s="560">
        <f t="shared" si="28"/>
        <v>22</v>
      </c>
      <c r="G263" s="595">
        <f t="shared" si="29"/>
        <v>6</v>
      </c>
      <c r="H263" s="590">
        <f>CHOOSE('Output Sheet'!$B$4,'8760 Data'!J263,'8760 Data'!K263,'8760 Data'!L263,'8760 Data'!M263,'8760 Data'!N263,'8760 Data'!O263,'8760 Data'!P263,'8760 Data'!Q263,'8760 Data'!R263,'8760 Data'!S263,'8760 Data'!T263,'8760 Data'!U263)</f>
        <v>0</v>
      </c>
      <c r="I263" s="591" t="e">
        <f>H263/'Output Sheet'!$B$8</f>
        <v>#DIV/0!</v>
      </c>
      <c r="J263" s="596"/>
      <c r="K263" s="560"/>
      <c r="L263" s="560"/>
      <c r="M263" s="560"/>
      <c r="N263" s="560"/>
      <c r="O263" s="560"/>
      <c r="P263" s="560"/>
      <c r="Q263" s="560"/>
      <c r="R263" s="560"/>
      <c r="S263" s="560"/>
      <c r="T263" s="560"/>
      <c r="U263" s="560"/>
    </row>
    <row r="264" spans="1:21">
      <c r="A264" s="593">
        <f t="shared" si="24"/>
        <v>41285</v>
      </c>
      <c r="B264" s="594">
        <v>41285.958348437503</v>
      </c>
      <c r="C264" s="560">
        <f t="shared" si="25"/>
        <v>2013</v>
      </c>
      <c r="D264" s="560">
        <f t="shared" si="26"/>
        <v>1</v>
      </c>
      <c r="E264" s="560">
        <f t="shared" si="27"/>
        <v>11</v>
      </c>
      <c r="F264" s="560">
        <f t="shared" si="28"/>
        <v>23</v>
      </c>
      <c r="G264" s="595">
        <f t="shared" si="29"/>
        <v>6</v>
      </c>
      <c r="H264" s="590">
        <f>CHOOSE('Output Sheet'!$B$4,'8760 Data'!J264,'8760 Data'!K264,'8760 Data'!L264,'8760 Data'!M264,'8760 Data'!N264,'8760 Data'!O264,'8760 Data'!P264,'8760 Data'!Q264,'8760 Data'!R264,'8760 Data'!S264,'8760 Data'!T264,'8760 Data'!U264)</f>
        <v>0</v>
      </c>
      <c r="I264" s="591" t="e">
        <f>H264/'Output Sheet'!$B$8</f>
        <v>#DIV/0!</v>
      </c>
      <c r="J264" s="596"/>
      <c r="K264" s="560"/>
      <c r="L264" s="560"/>
      <c r="M264" s="560"/>
      <c r="N264" s="560"/>
      <c r="O264" s="560"/>
      <c r="P264" s="560"/>
      <c r="Q264" s="560"/>
      <c r="R264" s="560"/>
      <c r="S264" s="560"/>
      <c r="T264" s="560"/>
      <c r="U264" s="560"/>
    </row>
    <row r="265" spans="1:21">
      <c r="A265" s="593">
        <f t="shared" si="24"/>
        <v>41286</v>
      </c>
      <c r="B265" s="594">
        <v>41286.000015162041</v>
      </c>
      <c r="C265" s="560">
        <f t="shared" si="25"/>
        <v>2013</v>
      </c>
      <c r="D265" s="560">
        <f t="shared" si="26"/>
        <v>1</v>
      </c>
      <c r="E265" s="560">
        <f t="shared" si="27"/>
        <v>12</v>
      </c>
      <c r="F265" s="560">
        <f t="shared" si="28"/>
        <v>24</v>
      </c>
      <c r="G265" s="595">
        <f t="shared" si="29"/>
        <v>7</v>
      </c>
      <c r="H265" s="590">
        <f>CHOOSE('Output Sheet'!$B$4,'8760 Data'!J265,'8760 Data'!K265,'8760 Data'!L265,'8760 Data'!M265,'8760 Data'!N265,'8760 Data'!O265,'8760 Data'!P265,'8760 Data'!Q265,'8760 Data'!R265,'8760 Data'!S265,'8760 Data'!T265,'8760 Data'!U265)</f>
        <v>0</v>
      </c>
      <c r="I265" s="591" t="e">
        <f>H265/'Output Sheet'!$B$8</f>
        <v>#DIV/0!</v>
      </c>
      <c r="J265" s="596"/>
      <c r="K265" s="560"/>
      <c r="L265" s="560"/>
      <c r="M265" s="560"/>
      <c r="N265" s="560"/>
      <c r="O265" s="560"/>
      <c r="P265" s="560"/>
      <c r="Q265" s="560"/>
      <c r="R265" s="560"/>
      <c r="S265" s="560"/>
      <c r="T265" s="560"/>
      <c r="U265" s="560"/>
    </row>
    <row r="266" spans="1:21">
      <c r="A266" s="593">
        <f t="shared" si="24"/>
        <v>41286</v>
      </c>
      <c r="B266" s="594">
        <v>41286.041681886571</v>
      </c>
      <c r="C266" s="560">
        <f t="shared" si="25"/>
        <v>2013</v>
      </c>
      <c r="D266" s="560">
        <f t="shared" si="26"/>
        <v>1</v>
      </c>
      <c r="E266" s="560">
        <f t="shared" si="27"/>
        <v>12</v>
      </c>
      <c r="F266" s="560">
        <f t="shared" si="28"/>
        <v>1</v>
      </c>
      <c r="G266" s="595">
        <f t="shared" si="29"/>
        <v>7</v>
      </c>
      <c r="H266" s="590">
        <f>CHOOSE('Output Sheet'!$B$4,'8760 Data'!J266,'8760 Data'!K266,'8760 Data'!L266,'8760 Data'!M266,'8760 Data'!N266,'8760 Data'!O266,'8760 Data'!P266,'8760 Data'!Q266,'8760 Data'!R266,'8760 Data'!S266,'8760 Data'!T266,'8760 Data'!U266)</f>
        <v>0</v>
      </c>
      <c r="I266" s="591" t="e">
        <f>H266/'Output Sheet'!$B$8</f>
        <v>#DIV/0!</v>
      </c>
      <c r="J266" s="596"/>
      <c r="K266" s="560"/>
      <c r="L266" s="560"/>
      <c r="M266" s="560"/>
      <c r="N266" s="560"/>
      <c r="O266" s="560"/>
      <c r="P266" s="560"/>
      <c r="Q266" s="560"/>
      <c r="R266" s="560"/>
      <c r="S266" s="560"/>
      <c r="T266" s="560"/>
      <c r="U266" s="560"/>
    </row>
    <row r="267" spans="1:21">
      <c r="A267" s="593">
        <f t="shared" si="24"/>
        <v>41286</v>
      </c>
      <c r="B267" s="594">
        <v>41286.083348611108</v>
      </c>
      <c r="C267" s="560">
        <f t="shared" si="25"/>
        <v>2013</v>
      </c>
      <c r="D267" s="560">
        <f t="shared" si="26"/>
        <v>1</v>
      </c>
      <c r="E267" s="560">
        <f t="shared" si="27"/>
        <v>12</v>
      </c>
      <c r="F267" s="560">
        <f t="shared" si="28"/>
        <v>2</v>
      </c>
      <c r="G267" s="595">
        <f t="shared" si="29"/>
        <v>7</v>
      </c>
      <c r="H267" s="590">
        <f>CHOOSE('Output Sheet'!$B$4,'8760 Data'!J267,'8760 Data'!K267,'8760 Data'!L267,'8760 Data'!M267,'8760 Data'!N267,'8760 Data'!O267,'8760 Data'!P267,'8760 Data'!Q267,'8760 Data'!R267,'8760 Data'!S267,'8760 Data'!T267,'8760 Data'!U267)</f>
        <v>0</v>
      </c>
      <c r="I267" s="591" t="e">
        <f>H267/'Output Sheet'!$B$8</f>
        <v>#DIV/0!</v>
      </c>
      <c r="J267" s="596"/>
      <c r="K267" s="560"/>
      <c r="L267" s="560"/>
      <c r="M267" s="560"/>
      <c r="N267" s="560"/>
      <c r="O267" s="560"/>
      <c r="P267" s="560"/>
      <c r="Q267" s="560"/>
      <c r="R267" s="560"/>
      <c r="S267" s="560"/>
      <c r="T267" s="560"/>
      <c r="U267" s="560"/>
    </row>
    <row r="268" spans="1:21">
      <c r="A268" s="593">
        <f t="shared" si="24"/>
        <v>41286</v>
      </c>
      <c r="B268" s="594">
        <v>41286.125015335645</v>
      </c>
      <c r="C268" s="560">
        <f t="shared" si="25"/>
        <v>2013</v>
      </c>
      <c r="D268" s="560">
        <f t="shared" si="26"/>
        <v>1</v>
      </c>
      <c r="E268" s="560">
        <f t="shared" si="27"/>
        <v>12</v>
      </c>
      <c r="F268" s="560">
        <f t="shared" si="28"/>
        <v>3</v>
      </c>
      <c r="G268" s="595">
        <f t="shared" si="29"/>
        <v>7</v>
      </c>
      <c r="H268" s="590">
        <f>CHOOSE('Output Sheet'!$B$4,'8760 Data'!J268,'8760 Data'!K268,'8760 Data'!L268,'8760 Data'!M268,'8760 Data'!N268,'8760 Data'!O268,'8760 Data'!P268,'8760 Data'!Q268,'8760 Data'!R268,'8760 Data'!S268,'8760 Data'!T268,'8760 Data'!U268)</f>
        <v>0</v>
      </c>
      <c r="I268" s="591" t="e">
        <f>H268/'Output Sheet'!$B$8</f>
        <v>#DIV/0!</v>
      </c>
      <c r="J268" s="596"/>
      <c r="K268" s="560"/>
      <c r="L268" s="560"/>
      <c r="M268" s="560"/>
      <c r="N268" s="560"/>
      <c r="O268" s="560"/>
      <c r="P268" s="560"/>
      <c r="Q268" s="560"/>
      <c r="R268" s="560"/>
      <c r="S268" s="560"/>
      <c r="T268" s="560"/>
      <c r="U268" s="560"/>
    </row>
    <row r="269" spans="1:21">
      <c r="A269" s="593">
        <f t="shared" si="24"/>
        <v>41286</v>
      </c>
      <c r="B269" s="594">
        <v>41286.166682060182</v>
      </c>
      <c r="C269" s="560">
        <f t="shared" si="25"/>
        <v>2013</v>
      </c>
      <c r="D269" s="560">
        <f t="shared" si="26"/>
        <v>1</v>
      </c>
      <c r="E269" s="560">
        <f t="shared" si="27"/>
        <v>12</v>
      </c>
      <c r="F269" s="560">
        <f t="shared" si="28"/>
        <v>4</v>
      </c>
      <c r="G269" s="595">
        <f t="shared" si="29"/>
        <v>7</v>
      </c>
      <c r="H269" s="590">
        <f>CHOOSE('Output Sheet'!$B$4,'8760 Data'!J269,'8760 Data'!K269,'8760 Data'!L269,'8760 Data'!M269,'8760 Data'!N269,'8760 Data'!O269,'8760 Data'!P269,'8760 Data'!Q269,'8760 Data'!R269,'8760 Data'!S269,'8760 Data'!T269,'8760 Data'!U269)</f>
        <v>0</v>
      </c>
      <c r="I269" s="591" t="e">
        <f>H269/'Output Sheet'!$B$8</f>
        <v>#DIV/0!</v>
      </c>
      <c r="J269" s="596"/>
      <c r="K269" s="560"/>
      <c r="L269" s="560"/>
      <c r="M269" s="560"/>
      <c r="N269" s="560"/>
      <c r="O269" s="560"/>
      <c r="P269" s="560"/>
      <c r="Q269" s="560"/>
      <c r="R269" s="560"/>
      <c r="S269" s="560"/>
      <c r="T269" s="560"/>
      <c r="U269" s="560"/>
    </row>
    <row r="270" spans="1:21">
      <c r="A270" s="593">
        <f t="shared" si="24"/>
        <v>41286</v>
      </c>
      <c r="B270" s="594">
        <v>41286.208348784719</v>
      </c>
      <c r="C270" s="560">
        <f t="shared" si="25"/>
        <v>2013</v>
      </c>
      <c r="D270" s="560">
        <f t="shared" si="26"/>
        <v>1</v>
      </c>
      <c r="E270" s="560">
        <f t="shared" si="27"/>
        <v>12</v>
      </c>
      <c r="F270" s="560">
        <f t="shared" si="28"/>
        <v>5</v>
      </c>
      <c r="G270" s="595">
        <f t="shared" si="29"/>
        <v>7</v>
      </c>
      <c r="H270" s="590">
        <f>CHOOSE('Output Sheet'!$B$4,'8760 Data'!J270,'8760 Data'!K270,'8760 Data'!L270,'8760 Data'!M270,'8760 Data'!N270,'8760 Data'!O270,'8760 Data'!P270,'8760 Data'!Q270,'8760 Data'!R270,'8760 Data'!S270,'8760 Data'!T270,'8760 Data'!U270)</f>
        <v>0</v>
      </c>
      <c r="I270" s="591" t="e">
        <f>H270/'Output Sheet'!$B$8</f>
        <v>#DIV/0!</v>
      </c>
      <c r="J270" s="596"/>
      <c r="K270" s="560"/>
      <c r="L270" s="560"/>
      <c r="M270" s="560"/>
      <c r="N270" s="560"/>
      <c r="O270" s="560"/>
      <c r="P270" s="560"/>
      <c r="Q270" s="560"/>
      <c r="R270" s="560"/>
      <c r="S270" s="560"/>
      <c r="T270" s="560"/>
      <c r="U270" s="560"/>
    </row>
    <row r="271" spans="1:21">
      <c r="A271" s="593">
        <f t="shared" si="24"/>
        <v>41286</v>
      </c>
      <c r="B271" s="594">
        <v>41286.250015509257</v>
      </c>
      <c r="C271" s="560">
        <f t="shared" si="25"/>
        <v>2013</v>
      </c>
      <c r="D271" s="560">
        <f t="shared" si="26"/>
        <v>1</v>
      </c>
      <c r="E271" s="560">
        <f t="shared" si="27"/>
        <v>12</v>
      </c>
      <c r="F271" s="560">
        <f t="shared" si="28"/>
        <v>6</v>
      </c>
      <c r="G271" s="595">
        <f t="shared" si="29"/>
        <v>7</v>
      </c>
      <c r="H271" s="590">
        <f>CHOOSE('Output Sheet'!$B$4,'8760 Data'!J271,'8760 Data'!K271,'8760 Data'!L271,'8760 Data'!M271,'8760 Data'!N271,'8760 Data'!O271,'8760 Data'!P271,'8760 Data'!Q271,'8760 Data'!R271,'8760 Data'!S271,'8760 Data'!T271,'8760 Data'!U271)</f>
        <v>0</v>
      </c>
      <c r="I271" s="591" t="e">
        <f>H271/'Output Sheet'!$B$8</f>
        <v>#DIV/0!</v>
      </c>
      <c r="J271" s="596"/>
      <c r="K271" s="560"/>
      <c r="L271" s="560"/>
      <c r="M271" s="560"/>
      <c r="N271" s="560"/>
      <c r="O271" s="560"/>
      <c r="P271" s="560"/>
      <c r="Q271" s="560"/>
      <c r="R271" s="560"/>
      <c r="S271" s="560"/>
      <c r="T271" s="560"/>
      <c r="U271" s="560"/>
    </row>
    <row r="272" spans="1:21">
      <c r="A272" s="593">
        <f t="shared" si="24"/>
        <v>41286</v>
      </c>
      <c r="B272" s="594">
        <v>41286.291682233794</v>
      </c>
      <c r="C272" s="560">
        <f t="shared" si="25"/>
        <v>2013</v>
      </c>
      <c r="D272" s="560">
        <f t="shared" si="26"/>
        <v>1</v>
      </c>
      <c r="E272" s="560">
        <f t="shared" si="27"/>
        <v>12</v>
      </c>
      <c r="F272" s="560">
        <f t="shared" si="28"/>
        <v>7</v>
      </c>
      <c r="G272" s="595">
        <f t="shared" si="29"/>
        <v>7</v>
      </c>
      <c r="H272" s="590">
        <f>CHOOSE('Output Sheet'!$B$4,'8760 Data'!J272,'8760 Data'!K272,'8760 Data'!L272,'8760 Data'!M272,'8760 Data'!N272,'8760 Data'!O272,'8760 Data'!P272,'8760 Data'!Q272,'8760 Data'!R272,'8760 Data'!S272,'8760 Data'!T272,'8760 Data'!U272)</f>
        <v>0</v>
      </c>
      <c r="I272" s="591" t="e">
        <f>H272/'Output Sheet'!$B$8</f>
        <v>#DIV/0!</v>
      </c>
      <c r="J272" s="596"/>
      <c r="K272" s="560"/>
      <c r="L272" s="560"/>
      <c r="M272" s="560"/>
      <c r="N272" s="560"/>
      <c r="O272" s="560"/>
      <c r="P272" s="560"/>
      <c r="Q272" s="560"/>
      <c r="R272" s="560"/>
      <c r="S272" s="560"/>
      <c r="T272" s="560"/>
      <c r="U272" s="560"/>
    </row>
    <row r="273" spans="1:21">
      <c r="A273" s="593">
        <f t="shared" si="24"/>
        <v>41286</v>
      </c>
      <c r="B273" s="594">
        <v>41286.333348958331</v>
      </c>
      <c r="C273" s="560">
        <f t="shared" si="25"/>
        <v>2013</v>
      </c>
      <c r="D273" s="560">
        <f t="shared" si="26"/>
        <v>1</v>
      </c>
      <c r="E273" s="560">
        <f t="shared" si="27"/>
        <v>12</v>
      </c>
      <c r="F273" s="560">
        <f t="shared" si="28"/>
        <v>8</v>
      </c>
      <c r="G273" s="595">
        <f t="shared" si="29"/>
        <v>7</v>
      </c>
      <c r="H273" s="590">
        <f>CHOOSE('Output Sheet'!$B$4,'8760 Data'!J273,'8760 Data'!K273,'8760 Data'!L273,'8760 Data'!M273,'8760 Data'!N273,'8760 Data'!O273,'8760 Data'!P273,'8760 Data'!Q273,'8760 Data'!R273,'8760 Data'!S273,'8760 Data'!T273,'8760 Data'!U273)</f>
        <v>0</v>
      </c>
      <c r="I273" s="591" t="e">
        <f>H273/'Output Sheet'!$B$8</f>
        <v>#DIV/0!</v>
      </c>
      <c r="J273" s="596"/>
      <c r="K273" s="560"/>
      <c r="L273" s="560"/>
      <c r="M273" s="560"/>
      <c r="N273" s="560"/>
      <c r="O273" s="560"/>
      <c r="P273" s="560"/>
      <c r="Q273" s="560"/>
      <c r="R273" s="560"/>
      <c r="S273" s="560"/>
      <c r="T273" s="560"/>
      <c r="U273" s="560"/>
    </row>
    <row r="274" spans="1:21">
      <c r="A274" s="593">
        <f t="shared" si="24"/>
        <v>41286</v>
      </c>
      <c r="B274" s="594">
        <v>41286.375015682868</v>
      </c>
      <c r="C274" s="560">
        <f t="shared" si="25"/>
        <v>2013</v>
      </c>
      <c r="D274" s="560">
        <f t="shared" si="26"/>
        <v>1</v>
      </c>
      <c r="E274" s="560">
        <f t="shared" si="27"/>
        <v>12</v>
      </c>
      <c r="F274" s="560">
        <f t="shared" si="28"/>
        <v>9</v>
      </c>
      <c r="G274" s="595">
        <f t="shared" si="29"/>
        <v>7</v>
      </c>
      <c r="H274" s="590">
        <f>CHOOSE('Output Sheet'!$B$4,'8760 Data'!J274,'8760 Data'!K274,'8760 Data'!L274,'8760 Data'!M274,'8760 Data'!N274,'8760 Data'!O274,'8760 Data'!P274,'8760 Data'!Q274,'8760 Data'!R274,'8760 Data'!S274,'8760 Data'!T274,'8760 Data'!U274)</f>
        <v>0</v>
      </c>
      <c r="I274" s="591" t="e">
        <f>H274/'Output Sheet'!$B$8</f>
        <v>#DIV/0!</v>
      </c>
      <c r="J274" s="596"/>
      <c r="K274" s="560"/>
      <c r="L274" s="560"/>
      <c r="M274" s="560"/>
      <c r="N274" s="560"/>
      <c r="O274" s="560"/>
      <c r="P274" s="560"/>
      <c r="Q274" s="560"/>
      <c r="R274" s="560"/>
      <c r="S274" s="560"/>
      <c r="T274" s="560"/>
      <c r="U274" s="560"/>
    </row>
    <row r="275" spans="1:21">
      <c r="A275" s="593">
        <f t="shared" si="24"/>
        <v>41286</v>
      </c>
      <c r="B275" s="594">
        <v>41286.416682407405</v>
      </c>
      <c r="C275" s="560">
        <f t="shared" si="25"/>
        <v>2013</v>
      </c>
      <c r="D275" s="560">
        <f t="shared" si="26"/>
        <v>1</v>
      </c>
      <c r="E275" s="560">
        <f t="shared" si="27"/>
        <v>12</v>
      </c>
      <c r="F275" s="560">
        <f t="shared" si="28"/>
        <v>10</v>
      </c>
      <c r="G275" s="595">
        <f t="shared" si="29"/>
        <v>7</v>
      </c>
      <c r="H275" s="590">
        <f>CHOOSE('Output Sheet'!$B$4,'8760 Data'!J275,'8760 Data'!K275,'8760 Data'!L275,'8760 Data'!M275,'8760 Data'!N275,'8760 Data'!O275,'8760 Data'!P275,'8760 Data'!Q275,'8760 Data'!R275,'8760 Data'!S275,'8760 Data'!T275,'8760 Data'!U275)</f>
        <v>0</v>
      </c>
      <c r="I275" s="591" t="e">
        <f>H275/'Output Sheet'!$B$8</f>
        <v>#DIV/0!</v>
      </c>
      <c r="J275" s="596"/>
      <c r="K275" s="560"/>
      <c r="L275" s="560"/>
      <c r="M275" s="560"/>
      <c r="N275" s="560"/>
      <c r="O275" s="560"/>
      <c r="P275" s="560"/>
      <c r="Q275" s="560"/>
      <c r="R275" s="560"/>
      <c r="S275" s="560"/>
      <c r="T275" s="560"/>
      <c r="U275" s="560"/>
    </row>
    <row r="276" spans="1:21">
      <c r="A276" s="593">
        <f t="shared" si="24"/>
        <v>41286</v>
      </c>
      <c r="B276" s="594">
        <v>41286.458349131943</v>
      </c>
      <c r="C276" s="560">
        <f t="shared" si="25"/>
        <v>2013</v>
      </c>
      <c r="D276" s="560">
        <f t="shared" si="26"/>
        <v>1</v>
      </c>
      <c r="E276" s="560">
        <f t="shared" si="27"/>
        <v>12</v>
      </c>
      <c r="F276" s="560">
        <f t="shared" si="28"/>
        <v>11</v>
      </c>
      <c r="G276" s="595">
        <f t="shared" si="29"/>
        <v>7</v>
      </c>
      <c r="H276" s="590">
        <f>CHOOSE('Output Sheet'!$B$4,'8760 Data'!J276,'8760 Data'!K276,'8760 Data'!L276,'8760 Data'!M276,'8760 Data'!N276,'8760 Data'!O276,'8760 Data'!P276,'8760 Data'!Q276,'8760 Data'!R276,'8760 Data'!S276,'8760 Data'!T276,'8760 Data'!U276)</f>
        <v>0</v>
      </c>
      <c r="I276" s="591" t="e">
        <f>H276/'Output Sheet'!$B$8</f>
        <v>#DIV/0!</v>
      </c>
      <c r="J276" s="596"/>
      <c r="K276" s="560"/>
      <c r="L276" s="560"/>
      <c r="M276" s="560"/>
      <c r="N276" s="560"/>
      <c r="O276" s="560"/>
      <c r="P276" s="560"/>
      <c r="Q276" s="560"/>
      <c r="R276" s="560"/>
      <c r="S276" s="560"/>
      <c r="T276" s="560"/>
      <c r="U276" s="560"/>
    </row>
    <row r="277" spans="1:21">
      <c r="A277" s="593">
        <f t="shared" si="24"/>
        <v>41286</v>
      </c>
      <c r="B277" s="594">
        <v>41286.50001585648</v>
      </c>
      <c r="C277" s="560">
        <f t="shared" si="25"/>
        <v>2013</v>
      </c>
      <c r="D277" s="560">
        <f t="shared" si="26"/>
        <v>1</v>
      </c>
      <c r="E277" s="560">
        <f t="shared" si="27"/>
        <v>12</v>
      </c>
      <c r="F277" s="560">
        <f t="shared" si="28"/>
        <v>12</v>
      </c>
      <c r="G277" s="595">
        <f t="shared" si="29"/>
        <v>7</v>
      </c>
      <c r="H277" s="590">
        <f>CHOOSE('Output Sheet'!$B$4,'8760 Data'!J277,'8760 Data'!K277,'8760 Data'!L277,'8760 Data'!M277,'8760 Data'!N277,'8760 Data'!O277,'8760 Data'!P277,'8760 Data'!Q277,'8760 Data'!R277,'8760 Data'!S277,'8760 Data'!T277,'8760 Data'!U277)</f>
        <v>0</v>
      </c>
      <c r="I277" s="591" t="e">
        <f>H277/'Output Sheet'!$B$8</f>
        <v>#DIV/0!</v>
      </c>
      <c r="J277" s="596"/>
      <c r="K277" s="560"/>
      <c r="L277" s="560"/>
      <c r="M277" s="560"/>
      <c r="N277" s="560"/>
      <c r="O277" s="560"/>
      <c r="P277" s="560"/>
      <c r="Q277" s="560"/>
      <c r="R277" s="560"/>
      <c r="S277" s="560"/>
      <c r="T277" s="560"/>
      <c r="U277" s="560"/>
    </row>
    <row r="278" spans="1:21">
      <c r="A278" s="593">
        <f t="shared" si="24"/>
        <v>41286</v>
      </c>
      <c r="B278" s="594">
        <v>41286.541682581017</v>
      </c>
      <c r="C278" s="560">
        <f t="shared" si="25"/>
        <v>2013</v>
      </c>
      <c r="D278" s="560">
        <f t="shared" si="26"/>
        <v>1</v>
      </c>
      <c r="E278" s="560">
        <f t="shared" si="27"/>
        <v>12</v>
      </c>
      <c r="F278" s="560">
        <f t="shared" si="28"/>
        <v>13</v>
      </c>
      <c r="G278" s="595">
        <f t="shared" si="29"/>
        <v>7</v>
      </c>
      <c r="H278" s="590">
        <f>CHOOSE('Output Sheet'!$B$4,'8760 Data'!J278,'8760 Data'!K278,'8760 Data'!L278,'8760 Data'!M278,'8760 Data'!N278,'8760 Data'!O278,'8760 Data'!P278,'8760 Data'!Q278,'8760 Data'!R278,'8760 Data'!S278,'8760 Data'!T278,'8760 Data'!U278)</f>
        <v>0</v>
      </c>
      <c r="I278" s="591" t="e">
        <f>H278/'Output Sheet'!$B$8</f>
        <v>#DIV/0!</v>
      </c>
      <c r="J278" s="596"/>
      <c r="K278" s="560"/>
      <c r="L278" s="560"/>
      <c r="M278" s="560"/>
      <c r="N278" s="560"/>
      <c r="O278" s="560"/>
      <c r="P278" s="560"/>
      <c r="Q278" s="560"/>
      <c r="R278" s="560"/>
      <c r="S278" s="560"/>
      <c r="T278" s="560"/>
      <c r="U278" s="560"/>
    </row>
    <row r="279" spans="1:21">
      <c r="A279" s="593">
        <f t="shared" si="24"/>
        <v>41286</v>
      </c>
      <c r="B279" s="594">
        <v>41286.583349305554</v>
      </c>
      <c r="C279" s="560">
        <f t="shared" si="25"/>
        <v>2013</v>
      </c>
      <c r="D279" s="560">
        <f t="shared" si="26"/>
        <v>1</v>
      </c>
      <c r="E279" s="560">
        <f t="shared" si="27"/>
        <v>12</v>
      </c>
      <c r="F279" s="560">
        <f t="shared" si="28"/>
        <v>14</v>
      </c>
      <c r="G279" s="595">
        <f t="shared" si="29"/>
        <v>7</v>
      </c>
      <c r="H279" s="590">
        <f>CHOOSE('Output Sheet'!$B$4,'8760 Data'!J279,'8760 Data'!K279,'8760 Data'!L279,'8760 Data'!M279,'8760 Data'!N279,'8760 Data'!O279,'8760 Data'!P279,'8760 Data'!Q279,'8760 Data'!R279,'8760 Data'!S279,'8760 Data'!T279,'8760 Data'!U279)</f>
        <v>0</v>
      </c>
      <c r="I279" s="591" t="e">
        <f>H279/'Output Sheet'!$B$8</f>
        <v>#DIV/0!</v>
      </c>
      <c r="J279" s="596"/>
      <c r="K279" s="560"/>
      <c r="L279" s="560"/>
      <c r="M279" s="560"/>
      <c r="N279" s="560"/>
      <c r="O279" s="560"/>
      <c r="P279" s="560"/>
      <c r="Q279" s="560"/>
      <c r="R279" s="560"/>
      <c r="S279" s="560"/>
      <c r="T279" s="560"/>
      <c r="U279" s="560"/>
    </row>
    <row r="280" spans="1:21">
      <c r="A280" s="593">
        <f t="shared" si="24"/>
        <v>41286</v>
      </c>
      <c r="B280" s="594">
        <v>41286.625016030092</v>
      </c>
      <c r="C280" s="560">
        <f t="shared" si="25"/>
        <v>2013</v>
      </c>
      <c r="D280" s="560">
        <f t="shared" si="26"/>
        <v>1</v>
      </c>
      <c r="E280" s="560">
        <f t="shared" si="27"/>
        <v>12</v>
      </c>
      <c r="F280" s="560">
        <f t="shared" si="28"/>
        <v>15</v>
      </c>
      <c r="G280" s="595">
        <f t="shared" si="29"/>
        <v>7</v>
      </c>
      <c r="H280" s="590">
        <f>CHOOSE('Output Sheet'!$B$4,'8760 Data'!J280,'8760 Data'!K280,'8760 Data'!L280,'8760 Data'!M280,'8760 Data'!N280,'8760 Data'!O280,'8760 Data'!P280,'8760 Data'!Q280,'8760 Data'!R280,'8760 Data'!S280,'8760 Data'!T280,'8760 Data'!U280)</f>
        <v>0</v>
      </c>
      <c r="I280" s="591" t="e">
        <f>H280/'Output Sheet'!$B$8</f>
        <v>#DIV/0!</v>
      </c>
      <c r="J280" s="596"/>
      <c r="K280" s="560"/>
      <c r="L280" s="560"/>
      <c r="M280" s="560"/>
      <c r="N280" s="560"/>
      <c r="O280" s="560"/>
      <c r="P280" s="560"/>
      <c r="Q280" s="560"/>
      <c r="R280" s="560"/>
      <c r="S280" s="560"/>
      <c r="T280" s="560"/>
      <c r="U280" s="560"/>
    </row>
    <row r="281" spans="1:21">
      <c r="A281" s="593">
        <f t="shared" si="24"/>
        <v>41286</v>
      </c>
      <c r="B281" s="594">
        <v>41286.666682754629</v>
      </c>
      <c r="C281" s="560">
        <f t="shared" si="25"/>
        <v>2013</v>
      </c>
      <c r="D281" s="560">
        <f t="shared" si="26"/>
        <v>1</v>
      </c>
      <c r="E281" s="560">
        <f t="shared" si="27"/>
        <v>12</v>
      </c>
      <c r="F281" s="560">
        <f t="shared" si="28"/>
        <v>16</v>
      </c>
      <c r="G281" s="595">
        <f t="shared" si="29"/>
        <v>7</v>
      </c>
      <c r="H281" s="590">
        <f>CHOOSE('Output Sheet'!$B$4,'8760 Data'!J281,'8760 Data'!K281,'8760 Data'!L281,'8760 Data'!M281,'8760 Data'!N281,'8760 Data'!O281,'8760 Data'!P281,'8760 Data'!Q281,'8760 Data'!R281,'8760 Data'!S281,'8760 Data'!T281,'8760 Data'!U281)</f>
        <v>0</v>
      </c>
      <c r="I281" s="591" t="e">
        <f>H281/'Output Sheet'!$B$8</f>
        <v>#DIV/0!</v>
      </c>
      <c r="J281" s="596"/>
      <c r="K281" s="560"/>
      <c r="L281" s="560"/>
      <c r="M281" s="560"/>
      <c r="N281" s="560"/>
      <c r="O281" s="560"/>
      <c r="P281" s="560"/>
      <c r="Q281" s="560"/>
      <c r="R281" s="560"/>
      <c r="S281" s="560"/>
      <c r="T281" s="560"/>
      <c r="U281" s="560"/>
    </row>
    <row r="282" spans="1:21">
      <c r="A282" s="593">
        <f t="shared" si="24"/>
        <v>41286</v>
      </c>
      <c r="B282" s="594">
        <v>41286.708349479166</v>
      </c>
      <c r="C282" s="560">
        <f t="shared" si="25"/>
        <v>2013</v>
      </c>
      <c r="D282" s="560">
        <f t="shared" si="26"/>
        <v>1</v>
      </c>
      <c r="E282" s="560">
        <f t="shared" si="27"/>
        <v>12</v>
      </c>
      <c r="F282" s="560">
        <f t="shared" si="28"/>
        <v>17</v>
      </c>
      <c r="G282" s="595">
        <f t="shared" si="29"/>
        <v>7</v>
      </c>
      <c r="H282" s="590">
        <f>CHOOSE('Output Sheet'!$B$4,'8760 Data'!J282,'8760 Data'!K282,'8760 Data'!L282,'8760 Data'!M282,'8760 Data'!N282,'8760 Data'!O282,'8760 Data'!P282,'8760 Data'!Q282,'8760 Data'!R282,'8760 Data'!S282,'8760 Data'!T282,'8760 Data'!U282)</f>
        <v>0</v>
      </c>
      <c r="I282" s="591" t="e">
        <f>H282/'Output Sheet'!$B$8</f>
        <v>#DIV/0!</v>
      </c>
      <c r="J282" s="596"/>
      <c r="K282" s="560"/>
      <c r="L282" s="560"/>
      <c r="M282" s="560"/>
      <c r="N282" s="560"/>
      <c r="O282" s="560"/>
      <c r="P282" s="560"/>
      <c r="Q282" s="560"/>
      <c r="R282" s="560"/>
      <c r="S282" s="560"/>
      <c r="T282" s="560"/>
      <c r="U282" s="560"/>
    </row>
    <row r="283" spans="1:21">
      <c r="A283" s="593">
        <f t="shared" si="24"/>
        <v>41286</v>
      </c>
      <c r="B283" s="594">
        <v>41286.750016203703</v>
      </c>
      <c r="C283" s="560">
        <f t="shared" si="25"/>
        <v>2013</v>
      </c>
      <c r="D283" s="560">
        <f t="shared" si="26"/>
        <v>1</v>
      </c>
      <c r="E283" s="560">
        <f t="shared" si="27"/>
        <v>12</v>
      </c>
      <c r="F283" s="560">
        <f t="shared" si="28"/>
        <v>18</v>
      </c>
      <c r="G283" s="595">
        <f t="shared" si="29"/>
        <v>7</v>
      </c>
      <c r="H283" s="590">
        <f>CHOOSE('Output Sheet'!$B$4,'8760 Data'!J283,'8760 Data'!K283,'8760 Data'!L283,'8760 Data'!M283,'8760 Data'!N283,'8760 Data'!O283,'8760 Data'!P283,'8760 Data'!Q283,'8760 Data'!R283,'8760 Data'!S283,'8760 Data'!T283,'8760 Data'!U283)</f>
        <v>0</v>
      </c>
      <c r="I283" s="591" t="e">
        <f>H283/'Output Sheet'!$B$8</f>
        <v>#DIV/0!</v>
      </c>
      <c r="J283" s="596"/>
      <c r="K283" s="560"/>
      <c r="L283" s="560"/>
      <c r="M283" s="560"/>
      <c r="N283" s="560"/>
      <c r="O283" s="560"/>
      <c r="P283" s="560"/>
      <c r="Q283" s="560"/>
      <c r="R283" s="560"/>
      <c r="S283" s="560"/>
      <c r="T283" s="560"/>
      <c r="U283" s="560"/>
    </row>
    <row r="284" spans="1:21">
      <c r="A284" s="593">
        <f t="shared" si="24"/>
        <v>41286</v>
      </c>
      <c r="B284" s="594">
        <v>41286.79168292824</v>
      </c>
      <c r="C284" s="560">
        <f t="shared" si="25"/>
        <v>2013</v>
      </c>
      <c r="D284" s="560">
        <f t="shared" si="26"/>
        <v>1</v>
      </c>
      <c r="E284" s="560">
        <f t="shared" si="27"/>
        <v>12</v>
      </c>
      <c r="F284" s="560">
        <f t="shared" si="28"/>
        <v>19</v>
      </c>
      <c r="G284" s="595">
        <f t="shared" si="29"/>
        <v>7</v>
      </c>
      <c r="H284" s="590">
        <f>CHOOSE('Output Sheet'!$B$4,'8760 Data'!J284,'8760 Data'!K284,'8760 Data'!L284,'8760 Data'!M284,'8760 Data'!N284,'8760 Data'!O284,'8760 Data'!P284,'8760 Data'!Q284,'8760 Data'!R284,'8760 Data'!S284,'8760 Data'!T284,'8760 Data'!U284)</f>
        <v>0</v>
      </c>
      <c r="I284" s="591" t="e">
        <f>H284/'Output Sheet'!$B$8</f>
        <v>#DIV/0!</v>
      </c>
      <c r="J284" s="596"/>
      <c r="K284" s="560"/>
      <c r="L284" s="560"/>
      <c r="M284" s="560"/>
      <c r="N284" s="560"/>
      <c r="O284" s="560"/>
      <c r="P284" s="560"/>
      <c r="Q284" s="560"/>
      <c r="R284" s="560"/>
      <c r="S284" s="560"/>
      <c r="T284" s="560"/>
      <c r="U284" s="560"/>
    </row>
    <row r="285" spans="1:21">
      <c r="A285" s="593">
        <f t="shared" si="24"/>
        <v>41286</v>
      </c>
      <c r="B285" s="594">
        <v>41286.833349652778</v>
      </c>
      <c r="C285" s="560">
        <f t="shared" si="25"/>
        <v>2013</v>
      </c>
      <c r="D285" s="560">
        <f t="shared" si="26"/>
        <v>1</v>
      </c>
      <c r="E285" s="560">
        <f t="shared" si="27"/>
        <v>12</v>
      </c>
      <c r="F285" s="560">
        <f t="shared" si="28"/>
        <v>20</v>
      </c>
      <c r="G285" s="595">
        <f t="shared" si="29"/>
        <v>7</v>
      </c>
      <c r="H285" s="590">
        <f>CHOOSE('Output Sheet'!$B$4,'8760 Data'!J285,'8760 Data'!K285,'8760 Data'!L285,'8760 Data'!M285,'8760 Data'!N285,'8760 Data'!O285,'8760 Data'!P285,'8760 Data'!Q285,'8760 Data'!R285,'8760 Data'!S285,'8760 Data'!T285,'8760 Data'!U285)</f>
        <v>0</v>
      </c>
      <c r="I285" s="591" t="e">
        <f>H285/'Output Sheet'!$B$8</f>
        <v>#DIV/0!</v>
      </c>
      <c r="J285" s="596"/>
      <c r="K285" s="560"/>
      <c r="L285" s="560"/>
      <c r="M285" s="560"/>
      <c r="N285" s="560"/>
      <c r="O285" s="560"/>
      <c r="P285" s="560"/>
      <c r="Q285" s="560"/>
      <c r="R285" s="560"/>
      <c r="S285" s="560"/>
      <c r="T285" s="560"/>
      <c r="U285" s="560"/>
    </row>
    <row r="286" spans="1:21">
      <c r="A286" s="593">
        <f t="shared" si="24"/>
        <v>41286</v>
      </c>
      <c r="B286" s="594">
        <v>41286.875016377315</v>
      </c>
      <c r="C286" s="560">
        <f t="shared" si="25"/>
        <v>2013</v>
      </c>
      <c r="D286" s="560">
        <f t="shared" si="26"/>
        <v>1</v>
      </c>
      <c r="E286" s="560">
        <f t="shared" si="27"/>
        <v>12</v>
      </c>
      <c r="F286" s="560">
        <f t="shared" si="28"/>
        <v>21</v>
      </c>
      <c r="G286" s="595">
        <f t="shared" si="29"/>
        <v>7</v>
      </c>
      <c r="H286" s="590">
        <f>CHOOSE('Output Sheet'!$B$4,'8760 Data'!J286,'8760 Data'!K286,'8760 Data'!L286,'8760 Data'!M286,'8760 Data'!N286,'8760 Data'!O286,'8760 Data'!P286,'8760 Data'!Q286,'8760 Data'!R286,'8760 Data'!S286,'8760 Data'!T286,'8760 Data'!U286)</f>
        <v>0</v>
      </c>
      <c r="I286" s="591" t="e">
        <f>H286/'Output Sheet'!$B$8</f>
        <v>#DIV/0!</v>
      </c>
      <c r="J286" s="596"/>
      <c r="K286" s="560"/>
      <c r="L286" s="560"/>
      <c r="M286" s="560"/>
      <c r="N286" s="560"/>
      <c r="O286" s="560"/>
      <c r="P286" s="560"/>
      <c r="Q286" s="560"/>
      <c r="R286" s="560"/>
      <c r="S286" s="560"/>
      <c r="T286" s="560"/>
      <c r="U286" s="560"/>
    </row>
    <row r="287" spans="1:21">
      <c r="A287" s="593">
        <f t="shared" si="24"/>
        <v>41286</v>
      </c>
      <c r="B287" s="594">
        <v>41286.916683101852</v>
      </c>
      <c r="C287" s="560">
        <f t="shared" si="25"/>
        <v>2013</v>
      </c>
      <c r="D287" s="560">
        <f t="shared" si="26"/>
        <v>1</v>
      </c>
      <c r="E287" s="560">
        <f t="shared" si="27"/>
        <v>12</v>
      </c>
      <c r="F287" s="560">
        <f t="shared" si="28"/>
        <v>22</v>
      </c>
      <c r="G287" s="595">
        <f t="shared" si="29"/>
        <v>7</v>
      </c>
      <c r="H287" s="590">
        <f>CHOOSE('Output Sheet'!$B$4,'8760 Data'!J287,'8760 Data'!K287,'8760 Data'!L287,'8760 Data'!M287,'8760 Data'!N287,'8760 Data'!O287,'8760 Data'!P287,'8760 Data'!Q287,'8760 Data'!R287,'8760 Data'!S287,'8760 Data'!T287,'8760 Data'!U287)</f>
        <v>0</v>
      </c>
      <c r="I287" s="591" t="e">
        <f>H287/'Output Sheet'!$B$8</f>
        <v>#DIV/0!</v>
      </c>
      <c r="J287" s="596"/>
      <c r="K287" s="560"/>
      <c r="L287" s="560"/>
      <c r="M287" s="560"/>
      <c r="N287" s="560"/>
      <c r="O287" s="560"/>
      <c r="P287" s="560"/>
      <c r="Q287" s="560"/>
      <c r="R287" s="560"/>
      <c r="S287" s="560"/>
      <c r="T287" s="560"/>
      <c r="U287" s="560"/>
    </row>
    <row r="288" spans="1:21">
      <c r="A288" s="593">
        <f t="shared" si="24"/>
        <v>41286</v>
      </c>
      <c r="B288" s="594">
        <v>41286.958349826389</v>
      </c>
      <c r="C288" s="560">
        <f t="shared" si="25"/>
        <v>2013</v>
      </c>
      <c r="D288" s="560">
        <f t="shared" si="26"/>
        <v>1</v>
      </c>
      <c r="E288" s="560">
        <f t="shared" si="27"/>
        <v>12</v>
      </c>
      <c r="F288" s="560">
        <f t="shared" si="28"/>
        <v>23</v>
      </c>
      <c r="G288" s="595">
        <f t="shared" si="29"/>
        <v>7</v>
      </c>
      <c r="H288" s="590">
        <f>CHOOSE('Output Sheet'!$B$4,'8760 Data'!J288,'8760 Data'!K288,'8760 Data'!L288,'8760 Data'!M288,'8760 Data'!N288,'8760 Data'!O288,'8760 Data'!P288,'8760 Data'!Q288,'8760 Data'!R288,'8760 Data'!S288,'8760 Data'!T288,'8760 Data'!U288)</f>
        <v>0</v>
      </c>
      <c r="I288" s="591" t="e">
        <f>H288/'Output Sheet'!$B$8</f>
        <v>#DIV/0!</v>
      </c>
      <c r="J288" s="596"/>
      <c r="K288" s="560"/>
      <c r="L288" s="560"/>
      <c r="M288" s="560"/>
      <c r="N288" s="560"/>
      <c r="O288" s="560"/>
      <c r="P288" s="560"/>
      <c r="Q288" s="560"/>
      <c r="R288" s="560"/>
      <c r="S288" s="560"/>
      <c r="T288" s="560"/>
      <c r="U288" s="560"/>
    </row>
    <row r="289" spans="1:21">
      <c r="A289" s="593">
        <f t="shared" si="24"/>
        <v>41287</v>
      </c>
      <c r="B289" s="594">
        <v>41287.000016550926</v>
      </c>
      <c r="C289" s="560">
        <f t="shared" si="25"/>
        <v>2013</v>
      </c>
      <c r="D289" s="560">
        <f t="shared" si="26"/>
        <v>1</v>
      </c>
      <c r="E289" s="560">
        <f t="shared" si="27"/>
        <v>13</v>
      </c>
      <c r="F289" s="560">
        <f t="shared" si="28"/>
        <v>24</v>
      </c>
      <c r="G289" s="595">
        <f t="shared" si="29"/>
        <v>1</v>
      </c>
      <c r="H289" s="590">
        <f>CHOOSE('Output Sheet'!$B$4,'8760 Data'!J289,'8760 Data'!K289,'8760 Data'!L289,'8760 Data'!M289,'8760 Data'!N289,'8760 Data'!O289,'8760 Data'!P289,'8760 Data'!Q289,'8760 Data'!R289,'8760 Data'!S289,'8760 Data'!T289,'8760 Data'!U289)</f>
        <v>0</v>
      </c>
      <c r="I289" s="591" t="e">
        <f>H289/'Output Sheet'!$B$8</f>
        <v>#DIV/0!</v>
      </c>
      <c r="J289" s="596"/>
      <c r="K289" s="560"/>
      <c r="L289" s="560"/>
      <c r="M289" s="560"/>
      <c r="N289" s="560"/>
      <c r="O289" s="560"/>
      <c r="P289" s="560"/>
      <c r="Q289" s="560"/>
      <c r="R289" s="560"/>
      <c r="S289" s="560"/>
      <c r="T289" s="560"/>
      <c r="U289" s="560"/>
    </row>
    <row r="290" spans="1:21">
      <c r="A290" s="593">
        <f t="shared" si="24"/>
        <v>41287</v>
      </c>
      <c r="B290" s="594">
        <v>41287.041683275464</v>
      </c>
      <c r="C290" s="560">
        <f t="shared" si="25"/>
        <v>2013</v>
      </c>
      <c r="D290" s="560">
        <f t="shared" si="26"/>
        <v>1</v>
      </c>
      <c r="E290" s="560">
        <f t="shared" si="27"/>
        <v>13</v>
      </c>
      <c r="F290" s="560">
        <f t="shared" si="28"/>
        <v>1</v>
      </c>
      <c r="G290" s="595">
        <f t="shared" si="29"/>
        <v>1</v>
      </c>
      <c r="H290" s="590">
        <f>CHOOSE('Output Sheet'!$B$4,'8760 Data'!J290,'8760 Data'!K290,'8760 Data'!L290,'8760 Data'!M290,'8760 Data'!N290,'8760 Data'!O290,'8760 Data'!P290,'8760 Data'!Q290,'8760 Data'!R290,'8760 Data'!S290,'8760 Data'!T290,'8760 Data'!U290)</f>
        <v>0</v>
      </c>
      <c r="I290" s="591" t="e">
        <f>H290/'Output Sheet'!$B$8</f>
        <v>#DIV/0!</v>
      </c>
      <c r="J290" s="596"/>
      <c r="K290" s="560"/>
      <c r="L290" s="560"/>
      <c r="M290" s="560"/>
      <c r="N290" s="560"/>
      <c r="O290" s="560"/>
      <c r="P290" s="560"/>
      <c r="Q290" s="560"/>
      <c r="R290" s="560"/>
      <c r="S290" s="560"/>
      <c r="T290" s="560"/>
      <c r="U290" s="560"/>
    </row>
    <row r="291" spans="1:21">
      <c r="A291" s="593">
        <f t="shared" si="24"/>
        <v>41287</v>
      </c>
      <c r="B291" s="594">
        <v>41287.083350000001</v>
      </c>
      <c r="C291" s="560">
        <f t="shared" si="25"/>
        <v>2013</v>
      </c>
      <c r="D291" s="560">
        <f t="shared" si="26"/>
        <v>1</v>
      </c>
      <c r="E291" s="560">
        <f t="shared" si="27"/>
        <v>13</v>
      </c>
      <c r="F291" s="560">
        <f t="shared" si="28"/>
        <v>2</v>
      </c>
      <c r="G291" s="595">
        <f t="shared" si="29"/>
        <v>1</v>
      </c>
      <c r="H291" s="590">
        <f>CHOOSE('Output Sheet'!$B$4,'8760 Data'!J291,'8760 Data'!K291,'8760 Data'!L291,'8760 Data'!M291,'8760 Data'!N291,'8760 Data'!O291,'8760 Data'!P291,'8760 Data'!Q291,'8760 Data'!R291,'8760 Data'!S291,'8760 Data'!T291,'8760 Data'!U291)</f>
        <v>0</v>
      </c>
      <c r="I291" s="591" t="e">
        <f>H291/'Output Sheet'!$B$8</f>
        <v>#DIV/0!</v>
      </c>
      <c r="J291" s="596"/>
      <c r="K291" s="560"/>
      <c r="L291" s="560"/>
      <c r="M291" s="560"/>
      <c r="N291" s="560"/>
      <c r="O291" s="560"/>
      <c r="P291" s="560"/>
      <c r="Q291" s="560"/>
      <c r="R291" s="560"/>
      <c r="S291" s="560"/>
      <c r="T291" s="560"/>
      <c r="U291" s="560"/>
    </row>
    <row r="292" spans="1:21">
      <c r="A292" s="593">
        <f t="shared" si="24"/>
        <v>41287</v>
      </c>
      <c r="B292" s="594">
        <v>41287.125016724538</v>
      </c>
      <c r="C292" s="560">
        <f t="shared" si="25"/>
        <v>2013</v>
      </c>
      <c r="D292" s="560">
        <f t="shared" si="26"/>
        <v>1</v>
      </c>
      <c r="E292" s="560">
        <f t="shared" si="27"/>
        <v>13</v>
      </c>
      <c r="F292" s="560">
        <f t="shared" si="28"/>
        <v>3</v>
      </c>
      <c r="G292" s="595">
        <f t="shared" si="29"/>
        <v>1</v>
      </c>
      <c r="H292" s="590">
        <f>CHOOSE('Output Sheet'!$B$4,'8760 Data'!J292,'8760 Data'!K292,'8760 Data'!L292,'8760 Data'!M292,'8760 Data'!N292,'8760 Data'!O292,'8760 Data'!P292,'8760 Data'!Q292,'8760 Data'!R292,'8760 Data'!S292,'8760 Data'!T292,'8760 Data'!U292)</f>
        <v>0</v>
      </c>
      <c r="I292" s="591" t="e">
        <f>H292/'Output Sheet'!$B$8</f>
        <v>#DIV/0!</v>
      </c>
      <c r="J292" s="596"/>
      <c r="K292" s="560"/>
      <c r="L292" s="560"/>
      <c r="M292" s="560"/>
      <c r="N292" s="560"/>
      <c r="O292" s="560"/>
      <c r="P292" s="560"/>
      <c r="Q292" s="560"/>
      <c r="R292" s="560"/>
      <c r="S292" s="560"/>
      <c r="T292" s="560"/>
      <c r="U292" s="560"/>
    </row>
    <row r="293" spans="1:21">
      <c r="A293" s="593">
        <f t="shared" si="24"/>
        <v>41287</v>
      </c>
      <c r="B293" s="594">
        <v>41287.166683449075</v>
      </c>
      <c r="C293" s="560">
        <f t="shared" si="25"/>
        <v>2013</v>
      </c>
      <c r="D293" s="560">
        <f t="shared" si="26"/>
        <v>1</v>
      </c>
      <c r="E293" s="560">
        <f t="shared" si="27"/>
        <v>13</v>
      </c>
      <c r="F293" s="560">
        <f t="shared" si="28"/>
        <v>4</v>
      </c>
      <c r="G293" s="595">
        <f t="shared" si="29"/>
        <v>1</v>
      </c>
      <c r="H293" s="590">
        <f>CHOOSE('Output Sheet'!$B$4,'8760 Data'!J293,'8760 Data'!K293,'8760 Data'!L293,'8760 Data'!M293,'8760 Data'!N293,'8760 Data'!O293,'8760 Data'!P293,'8760 Data'!Q293,'8760 Data'!R293,'8760 Data'!S293,'8760 Data'!T293,'8760 Data'!U293)</f>
        <v>0</v>
      </c>
      <c r="I293" s="591" t="e">
        <f>H293/'Output Sheet'!$B$8</f>
        <v>#DIV/0!</v>
      </c>
      <c r="J293" s="596"/>
      <c r="K293" s="560"/>
      <c r="L293" s="560"/>
      <c r="M293" s="560"/>
      <c r="N293" s="560"/>
      <c r="O293" s="560"/>
      <c r="P293" s="560"/>
      <c r="Q293" s="560"/>
      <c r="R293" s="560"/>
      <c r="S293" s="560"/>
      <c r="T293" s="560"/>
      <c r="U293" s="560"/>
    </row>
    <row r="294" spans="1:21">
      <c r="A294" s="593">
        <f t="shared" si="24"/>
        <v>41287</v>
      </c>
      <c r="B294" s="594">
        <v>41287.208350173612</v>
      </c>
      <c r="C294" s="560">
        <f t="shared" si="25"/>
        <v>2013</v>
      </c>
      <c r="D294" s="560">
        <f t="shared" si="26"/>
        <v>1</v>
      </c>
      <c r="E294" s="560">
        <f t="shared" si="27"/>
        <v>13</v>
      </c>
      <c r="F294" s="560">
        <f t="shared" si="28"/>
        <v>5</v>
      </c>
      <c r="G294" s="595">
        <f t="shared" si="29"/>
        <v>1</v>
      </c>
      <c r="H294" s="590">
        <f>CHOOSE('Output Sheet'!$B$4,'8760 Data'!J294,'8760 Data'!K294,'8760 Data'!L294,'8760 Data'!M294,'8760 Data'!N294,'8760 Data'!O294,'8760 Data'!P294,'8760 Data'!Q294,'8760 Data'!R294,'8760 Data'!S294,'8760 Data'!T294,'8760 Data'!U294)</f>
        <v>0</v>
      </c>
      <c r="I294" s="591" t="e">
        <f>H294/'Output Sheet'!$B$8</f>
        <v>#DIV/0!</v>
      </c>
      <c r="J294" s="596"/>
      <c r="K294" s="560"/>
      <c r="L294" s="560"/>
      <c r="M294" s="560"/>
      <c r="N294" s="560"/>
      <c r="O294" s="560"/>
      <c r="P294" s="560"/>
      <c r="Q294" s="560"/>
      <c r="R294" s="560"/>
      <c r="S294" s="560"/>
      <c r="T294" s="560"/>
      <c r="U294" s="560"/>
    </row>
    <row r="295" spans="1:21">
      <c r="A295" s="593">
        <f t="shared" si="24"/>
        <v>41287</v>
      </c>
      <c r="B295" s="594">
        <v>41287.25001689815</v>
      </c>
      <c r="C295" s="560">
        <f t="shared" si="25"/>
        <v>2013</v>
      </c>
      <c r="D295" s="560">
        <f t="shared" si="26"/>
        <v>1</v>
      </c>
      <c r="E295" s="560">
        <f t="shared" si="27"/>
        <v>13</v>
      </c>
      <c r="F295" s="560">
        <f t="shared" si="28"/>
        <v>6</v>
      </c>
      <c r="G295" s="595">
        <f t="shared" si="29"/>
        <v>1</v>
      </c>
      <c r="H295" s="590">
        <f>CHOOSE('Output Sheet'!$B$4,'8760 Data'!J295,'8760 Data'!K295,'8760 Data'!L295,'8760 Data'!M295,'8760 Data'!N295,'8760 Data'!O295,'8760 Data'!P295,'8760 Data'!Q295,'8760 Data'!R295,'8760 Data'!S295,'8760 Data'!T295,'8760 Data'!U295)</f>
        <v>0</v>
      </c>
      <c r="I295" s="591" t="e">
        <f>H295/'Output Sheet'!$B$8</f>
        <v>#DIV/0!</v>
      </c>
      <c r="J295" s="596"/>
      <c r="K295" s="560"/>
      <c r="L295" s="560"/>
      <c r="M295" s="560"/>
      <c r="N295" s="560"/>
      <c r="O295" s="560"/>
      <c r="P295" s="560"/>
      <c r="Q295" s="560"/>
      <c r="R295" s="560"/>
      <c r="S295" s="560"/>
      <c r="T295" s="560"/>
      <c r="U295" s="560"/>
    </row>
    <row r="296" spans="1:21">
      <c r="A296" s="593">
        <f t="shared" si="24"/>
        <v>41287</v>
      </c>
      <c r="B296" s="594">
        <v>41287.291683622687</v>
      </c>
      <c r="C296" s="560">
        <f t="shared" si="25"/>
        <v>2013</v>
      </c>
      <c r="D296" s="560">
        <f t="shared" si="26"/>
        <v>1</v>
      </c>
      <c r="E296" s="560">
        <f t="shared" si="27"/>
        <v>13</v>
      </c>
      <c r="F296" s="560">
        <f t="shared" si="28"/>
        <v>7</v>
      </c>
      <c r="G296" s="595">
        <f t="shared" si="29"/>
        <v>1</v>
      </c>
      <c r="H296" s="590">
        <f>CHOOSE('Output Sheet'!$B$4,'8760 Data'!J296,'8760 Data'!K296,'8760 Data'!L296,'8760 Data'!M296,'8760 Data'!N296,'8760 Data'!O296,'8760 Data'!P296,'8760 Data'!Q296,'8760 Data'!R296,'8760 Data'!S296,'8760 Data'!T296,'8760 Data'!U296)</f>
        <v>0</v>
      </c>
      <c r="I296" s="591" t="e">
        <f>H296/'Output Sheet'!$B$8</f>
        <v>#DIV/0!</v>
      </c>
      <c r="J296" s="596"/>
      <c r="K296" s="560"/>
      <c r="L296" s="560"/>
      <c r="M296" s="560"/>
      <c r="N296" s="560"/>
      <c r="O296" s="560"/>
      <c r="P296" s="560"/>
      <c r="Q296" s="560"/>
      <c r="R296" s="560"/>
      <c r="S296" s="560"/>
      <c r="T296" s="560"/>
      <c r="U296" s="560"/>
    </row>
    <row r="297" spans="1:21">
      <c r="A297" s="593">
        <f t="shared" si="24"/>
        <v>41287</v>
      </c>
      <c r="B297" s="594">
        <v>41287.333350347224</v>
      </c>
      <c r="C297" s="560">
        <f t="shared" si="25"/>
        <v>2013</v>
      </c>
      <c r="D297" s="560">
        <f t="shared" si="26"/>
        <v>1</v>
      </c>
      <c r="E297" s="560">
        <f t="shared" si="27"/>
        <v>13</v>
      </c>
      <c r="F297" s="560">
        <f t="shared" si="28"/>
        <v>8</v>
      </c>
      <c r="G297" s="595">
        <f t="shared" si="29"/>
        <v>1</v>
      </c>
      <c r="H297" s="590">
        <f>CHOOSE('Output Sheet'!$B$4,'8760 Data'!J297,'8760 Data'!K297,'8760 Data'!L297,'8760 Data'!M297,'8760 Data'!N297,'8760 Data'!O297,'8760 Data'!P297,'8760 Data'!Q297,'8760 Data'!R297,'8760 Data'!S297,'8760 Data'!T297,'8760 Data'!U297)</f>
        <v>0</v>
      </c>
      <c r="I297" s="591" t="e">
        <f>H297/'Output Sheet'!$B$8</f>
        <v>#DIV/0!</v>
      </c>
      <c r="J297" s="596"/>
      <c r="K297" s="560"/>
      <c r="L297" s="560"/>
      <c r="M297" s="560"/>
      <c r="N297" s="560"/>
      <c r="O297" s="560"/>
      <c r="P297" s="560"/>
      <c r="Q297" s="560"/>
      <c r="R297" s="560"/>
      <c r="S297" s="560"/>
      <c r="T297" s="560"/>
      <c r="U297" s="560"/>
    </row>
    <row r="298" spans="1:21">
      <c r="A298" s="593">
        <f t="shared" si="24"/>
        <v>41287</v>
      </c>
      <c r="B298" s="594">
        <v>41287.375017071761</v>
      </c>
      <c r="C298" s="560">
        <f t="shared" si="25"/>
        <v>2013</v>
      </c>
      <c r="D298" s="560">
        <f t="shared" si="26"/>
        <v>1</v>
      </c>
      <c r="E298" s="560">
        <f t="shared" si="27"/>
        <v>13</v>
      </c>
      <c r="F298" s="560">
        <f t="shared" si="28"/>
        <v>9</v>
      </c>
      <c r="G298" s="595">
        <f t="shared" si="29"/>
        <v>1</v>
      </c>
      <c r="H298" s="590">
        <f>CHOOSE('Output Sheet'!$B$4,'8760 Data'!J298,'8760 Data'!K298,'8760 Data'!L298,'8760 Data'!M298,'8760 Data'!N298,'8760 Data'!O298,'8760 Data'!P298,'8760 Data'!Q298,'8760 Data'!R298,'8760 Data'!S298,'8760 Data'!T298,'8760 Data'!U298)</f>
        <v>0</v>
      </c>
      <c r="I298" s="591" t="e">
        <f>H298/'Output Sheet'!$B$8</f>
        <v>#DIV/0!</v>
      </c>
      <c r="J298" s="596"/>
      <c r="K298" s="560"/>
      <c r="L298" s="560"/>
      <c r="M298" s="560"/>
      <c r="N298" s="560"/>
      <c r="O298" s="560"/>
      <c r="P298" s="560"/>
      <c r="Q298" s="560"/>
      <c r="R298" s="560"/>
      <c r="S298" s="560"/>
      <c r="T298" s="560"/>
      <c r="U298" s="560"/>
    </row>
    <row r="299" spans="1:21">
      <c r="A299" s="593">
        <f t="shared" si="24"/>
        <v>41287</v>
      </c>
      <c r="B299" s="594">
        <v>41287.416683796298</v>
      </c>
      <c r="C299" s="560">
        <f t="shared" si="25"/>
        <v>2013</v>
      </c>
      <c r="D299" s="560">
        <f t="shared" si="26"/>
        <v>1</v>
      </c>
      <c r="E299" s="560">
        <f t="shared" si="27"/>
        <v>13</v>
      </c>
      <c r="F299" s="560">
        <f t="shared" si="28"/>
        <v>10</v>
      </c>
      <c r="G299" s="595">
        <f t="shared" si="29"/>
        <v>1</v>
      </c>
      <c r="H299" s="590">
        <f>CHOOSE('Output Sheet'!$B$4,'8760 Data'!J299,'8760 Data'!K299,'8760 Data'!L299,'8760 Data'!M299,'8760 Data'!N299,'8760 Data'!O299,'8760 Data'!P299,'8760 Data'!Q299,'8760 Data'!R299,'8760 Data'!S299,'8760 Data'!T299,'8760 Data'!U299)</f>
        <v>0</v>
      </c>
      <c r="I299" s="591" t="e">
        <f>H299/'Output Sheet'!$B$8</f>
        <v>#DIV/0!</v>
      </c>
      <c r="J299" s="596"/>
      <c r="K299" s="560"/>
      <c r="L299" s="560"/>
      <c r="M299" s="560"/>
      <c r="N299" s="560"/>
      <c r="O299" s="560"/>
      <c r="P299" s="560"/>
      <c r="Q299" s="560"/>
      <c r="R299" s="560"/>
      <c r="S299" s="560"/>
      <c r="T299" s="560"/>
      <c r="U299" s="560"/>
    </row>
    <row r="300" spans="1:21">
      <c r="A300" s="593">
        <f t="shared" si="24"/>
        <v>41287</v>
      </c>
      <c r="B300" s="594">
        <v>41287.458350520836</v>
      </c>
      <c r="C300" s="560">
        <f t="shared" si="25"/>
        <v>2013</v>
      </c>
      <c r="D300" s="560">
        <f t="shared" si="26"/>
        <v>1</v>
      </c>
      <c r="E300" s="560">
        <f t="shared" si="27"/>
        <v>13</v>
      </c>
      <c r="F300" s="560">
        <f t="shared" si="28"/>
        <v>11</v>
      </c>
      <c r="G300" s="595">
        <f t="shared" si="29"/>
        <v>1</v>
      </c>
      <c r="H300" s="590">
        <f>CHOOSE('Output Sheet'!$B$4,'8760 Data'!J300,'8760 Data'!K300,'8760 Data'!L300,'8760 Data'!M300,'8760 Data'!N300,'8760 Data'!O300,'8760 Data'!P300,'8760 Data'!Q300,'8760 Data'!R300,'8760 Data'!S300,'8760 Data'!T300,'8760 Data'!U300)</f>
        <v>0</v>
      </c>
      <c r="I300" s="591" t="e">
        <f>H300/'Output Sheet'!$B$8</f>
        <v>#DIV/0!</v>
      </c>
      <c r="J300" s="596"/>
      <c r="K300" s="560"/>
      <c r="L300" s="560"/>
      <c r="M300" s="560"/>
      <c r="N300" s="560"/>
      <c r="O300" s="560"/>
      <c r="P300" s="560"/>
      <c r="Q300" s="560"/>
      <c r="R300" s="560"/>
      <c r="S300" s="560"/>
      <c r="T300" s="560"/>
      <c r="U300" s="560"/>
    </row>
    <row r="301" spans="1:21">
      <c r="A301" s="593">
        <f t="shared" si="24"/>
        <v>41287</v>
      </c>
      <c r="B301" s="594">
        <v>41287.500017245373</v>
      </c>
      <c r="C301" s="560">
        <f t="shared" si="25"/>
        <v>2013</v>
      </c>
      <c r="D301" s="560">
        <f t="shared" si="26"/>
        <v>1</v>
      </c>
      <c r="E301" s="560">
        <f t="shared" si="27"/>
        <v>13</v>
      </c>
      <c r="F301" s="560">
        <f t="shared" si="28"/>
        <v>12</v>
      </c>
      <c r="G301" s="595">
        <f t="shared" si="29"/>
        <v>1</v>
      </c>
      <c r="H301" s="590">
        <f>CHOOSE('Output Sheet'!$B$4,'8760 Data'!J301,'8760 Data'!K301,'8760 Data'!L301,'8760 Data'!M301,'8760 Data'!N301,'8760 Data'!O301,'8760 Data'!P301,'8760 Data'!Q301,'8760 Data'!R301,'8760 Data'!S301,'8760 Data'!T301,'8760 Data'!U301)</f>
        <v>0</v>
      </c>
      <c r="I301" s="591" t="e">
        <f>H301/'Output Sheet'!$B$8</f>
        <v>#DIV/0!</v>
      </c>
      <c r="J301" s="596"/>
      <c r="K301" s="560"/>
      <c r="L301" s="560"/>
      <c r="M301" s="560"/>
      <c r="N301" s="560"/>
      <c r="O301" s="560"/>
      <c r="P301" s="560"/>
      <c r="Q301" s="560"/>
      <c r="R301" s="560"/>
      <c r="S301" s="560"/>
      <c r="T301" s="560"/>
      <c r="U301" s="560"/>
    </row>
    <row r="302" spans="1:21">
      <c r="A302" s="593">
        <f t="shared" si="24"/>
        <v>41287</v>
      </c>
      <c r="B302" s="594">
        <v>41287.54168396991</v>
      </c>
      <c r="C302" s="560">
        <f t="shared" si="25"/>
        <v>2013</v>
      </c>
      <c r="D302" s="560">
        <f t="shared" si="26"/>
        <v>1</v>
      </c>
      <c r="E302" s="560">
        <f t="shared" si="27"/>
        <v>13</v>
      </c>
      <c r="F302" s="560">
        <f t="shared" si="28"/>
        <v>13</v>
      </c>
      <c r="G302" s="595">
        <f t="shared" si="29"/>
        <v>1</v>
      </c>
      <c r="H302" s="590">
        <f>CHOOSE('Output Sheet'!$B$4,'8760 Data'!J302,'8760 Data'!K302,'8760 Data'!L302,'8760 Data'!M302,'8760 Data'!N302,'8760 Data'!O302,'8760 Data'!P302,'8760 Data'!Q302,'8760 Data'!R302,'8760 Data'!S302,'8760 Data'!T302,'8760 Data'!U302)</f>
        <v>0</v>
      </c>
      <c r="I302" s="591" t="e">
        <f>H302/'Output Sheet'!$B$8</f>
        <v>#DIV/0!</v>
      </c>
      <c r="J302" s="596"/>
      <c r="K302" s="560"/>
      <c r="L302" s="560"/>
      <c r="M302" s="560"/>
      <c r="N302" s="560"/>
      <c r="O302" s="560"/>
      <c r="P302" s="560"/>
      <c r="Q302" s="560"/>
      <c r="R302" s="560"/>
      <c r="S302" s="560"/>
      <c r="T302" s="560"/>
      <c r="U302" s="560"/>
    </row>
    <row r="303" spans="1:21">
      <c r="A303" s="593">
        <f t="shared" si="24"/>
        <v>41287</v>
      </c>
      <c r="B303" s="594">
        <v>41287.583350694447</v>
      </c>
      <c r="C303" s="560">
        <f t="shared" si="25"/>
        <v>2013</v>
      </c>
      <c r="D303" s="560">
        <f t="shared" si="26"/>
        <v>1</v>
      </c>
      <c r="E303" s="560">
        <f t="shared" si="27"/>
        <v>13</v>
      </c>
      <c r="F303" s="560">
        <f t="shared" si="28"/>
        <v>14</v>
      </c>
      <c r="G303" s="595">
        <f t="shared" si="29"/>
        <v>1</v>
      </c>
      <c r="H303" s="590">
        <f>CHOOSE('Output Sheet'!$B$4,'8760 Data'!J303,'8760 Data'!K303,'8760 Data'!L303,'8760 Data'!M303,'8760 Data'!N303,'8760 Data'!O303,'8760 Data'!P303,'8760 Data'!Q303,'8760 Data'!R303,'8760 Data'!S303,'8760 Data'!T303,'8760 Data'!U303)</f>
        <v>0</v>
      </c>
      <c r="I303" s="591" t="e">
        <f>H303/'Output Sheet'!$B$8</f>
        <v>#DIV/0!</v>
      </c>
      <c r="J303" s="596"/>
      <c r="K303" s="560"/>
      <c r="L303" s="560"/>
      <c r="M303" s="560"/>
      <c r="N303" s="560"/>
      <c r="O303" s="560"/>
      <c r="P303" s="560"/>
      <c r="Q303" s="560"/>
      <c r="R303" s="560"/>
      <c r="S303" s="560"/>
      <c r="T303" s="560"/>
      <c r="U303" s="560"/>
    </row>
    <row r="304" spans="1:21">
      <c r="A304" s="593">
        <f t="shared" si="24"/>
        <v>41287</v>
      </c>
      <c r="B304" s="594">
        <v>41287.625017418984</v>
      </c>
      <c r="C304" s="560">
        <f t="shared" si="25"/>
        <v>2013</v>
      </c>
      <c r="D304" s="560">
        <f t="shared" si="26"/>
        <v>1</v>
      </c>
      <c r="E304" s="560">
        <f t="shared" si="27"/>
        <v>13</v>
      </c>
      <c r="F304" s="560">
        <f t="shared" si="28"/>
        <v>15</v>
      </c>
      <c r="G304" s="595">
        <f t="shared" si="29"/>
        <v>1</v>
      </c>
      <c r="H304" s="590">
        <f>CHOOSE('Output Sheet'!$B$4,'8760 Data'!J304,'8760 Data'!K304,'8760 Data'!L304,'8760 Data'!M304,'8760 Data'!N304,'8760 Data'!O304,'8760 Data'!P304,'8760 Data'!Q304,'8760 Data'!R304,'8760 Data'!S304,'8760 Data'!T304,'8760 Data'!U304)</f>
        <v>0</v>
      </c>
      <c r="I304" s="591" t="e">
        <f>H304/'Output Sheet'!$B$8</f>
        <v>#DIV/0!</v>
      </c>
      <c r="J304" s="596"/>
      <c r="K304" s="560"/>
      <c r="L304" s="560"/>
      <c r="M304" s="560"/>
      <c r="N304" s="560"/>
      <c r="O304" s="560"/>
      <c r="P304" s="560"/>
      <c r="Q304" s="560"/>
      <c r="R304" s="560"/>
      <c r="S304" s="560"/>
      <c r="T304" s="560"/>
      <c r="U304" s="560"/>
    </row>
    <row r="305" spans="1:21">
      <c r="A305" s="593">
        <f t="shared" si="24"/>
        <v>41287</v>
      </c>
      <c r="B305" s="594">
        <v>41287.666684143522</v>
      </c>
      <c r="C305" s="560">
        <f t="shared" si="25"/>
        <v>2013</v>
      </c>
      <c r="D305" s="560">
        <f t="shared" si="26"/>
        <v>1</v>
      </c>
      <c r="E305" s="560">
        <f t="shared" si="27"/>
        <v>13</v>
      </c>
      <c r="F305" s="560">
        <f t="shared" si="28"/>
        <v>16</v>
      </c>
      <c r="G305" s="595">
        <f t="shared" si="29"/>
        <v>1</v>
      </c>
      <c r="H305" s="590">
        <f>CHOOSE('Output Sheet'!$B$4,'8760 Data'!J305,'8760 Data'!K305,'8760 Data'!L305,'8760 Data'!M305,'8760 Data'!N305,'8760 Data'!O305,'8760 Data'!P305,'8760 Data'!Q305,'8760 Data'!R305,'8760 Data'!S305,'8760 Data'!T305,'8760 Data'!U305)</f>
        <v>0</v>
      </c>
      <c r="I305" s="591" t="e">
        <f>H305/'Output Sheet'!$B$8</f>
        <v>#DIV/0!</v>
      </c>
      <c r="J305" s="596"/>
      <c r="K305" s="560"/>
      <c r="L305" s="560"/>
      <c r="M305" s="560"/>
      <c r="N305" s="560"/>
      <c r="O305" s="560"/>
      <c r="P305" s="560"/>
      <c r="Q305" s="560"/>
      <c r="R305" s="560"/>
      <c r="S305" s="560"/>
      <c r="T305" s="560"/>
      <c r="U305" s="560"/>
    </row>
    <row r="306" spans="1:21">
      <c r="A306" s="593">
        <f t="shared" si="24"/>
        <v>41287</v>
      </c>
      <c r="B306" s="594">
        <v>41287.708350868059</v>
      </c>
      <c r="C306" s="560">
        <f t="shared" si="25"/>
        <v>2013</v>
      </c>
      <c r="D306" s="560">
        <f t="shared" si="26"/>
        <v>1</v>
      </c>
      <c r="E306" s="560">
        <f t="shared" si="27"/>
        <v>13</v>
      </c>
      <c r="F306" s="560">
        <f t="shared" si="28"/>
        <v>17</v>
      </c>
      <c r="G306" s="595">
        <f t="shared" si="29"/>
        <v>1</v>
      </c>
      <c r="H306" s="590">
        <f>CHOOSE('Output Sheet'!$B$4,'8760 Data'!J306,'8760 Data'!K306,'8760 Data'!L306,'8760 Data'!M306,'8760 Data'!N306,'8760 Data'!O306,'8760 Data'!P306,'8760 Data'!Q306,'8760 Data'!R306,'8760 Data'!S306,'8760 Data'!T306,'8760 Data'!U306)</f>
        <v>0</v>
      </c>
      <c r="I306" s="591" t="e">
        <f>H306/'Output Sheet'!$B$8</f>
        <v>#DIV/0!</v>
      </c>
      <c r="J306" s="596"/>
      <c r="K306" s="560"/>
      <c r="L306" s="560"/>
      <c r="M306" s="560"/>
      <c r="N306" s="560"/>
      <c r="O306" s="560"/>
      <c r="P306" s="560"/>
      <c r="Q306" s="560"/>
      <c r="R306" s="560"/>
      <c r="S306" s="560"/>
      <c r="T306" s="560"/>
      <c r="U306" s="560"/>
    </row>
    <row r="307" spans="1:21">
      <c r="A307" s="593">
        <f t="shared" si="24"/>
        <v>41287</v>
      </c>
      <c r="B307" s="594">
        <v>41287.750017592596</v>
      </c>
      <c r="C307" s="560">
        <f t="shared" si="25"/>
        <v>2013</v>
      </c>
      <c r="D307" s="560">
        <f t="shared" si="26"/>
        <v>1</v>
      </c>
      <c r="E307" s="560">
        <f t="shared" si="27"/>
        <v>13</v>
      </c>
      <c r="F307" s="560">
        <f t="shared" si="28"/>
        <v>18</v>
      </c>
      <c r="G307" s="595">
        <f t="shared" si="29"/>
        <v>1</v>
      </c>
      <c r="H307" s="590">
        <f>CHOOSE('Output Sheet'!$B$4,'8760 Data'!J307,'8760 Data'!K307,'8760 Data'!L307,'8760 Data'!M307,'8760 Data'!N307,'8760 Data'!O307,'8760 Data'!P307,'8760 Data'!Q307,'8760 Data'!R307,'8760 Data'!S307,'8760 Data'!T307,'8760 Data'!U307)</f>
        <v>0</v>
      </c>
      <c r="I307" s="591" t="e">
        <f>H307/'Output Sheet'!$B$8</f>
        <v>#DIV/0!</v>
      </c>
      <c r="J307" s="596"/>
      <c r="K307" s="560"/>
      <c r="L307" s="560"/>
      <c r="M307" s="560"/>
      <c r="N307" s="560"/>
      <c r="O307" s="560"/>
      <c r="P307" s="560"/>
      <c r="Q307" s="560"/>
      <c r="R307" s="560"/>
      <c r="S307" s="560"/>
      <c r="T307" s="560"/>
      <c r="U307" s="560"/>
    </row>
    <row r="308" spans="1:21">
      <c r="A308" s="593">
        <f t="shared" si="24"/>
        <v>41287</v>
      </c>
      <c r="B308" s="594">
        <v>41287.791684317126</v>
      </c>
      <c r="C308" s="560">
        <f t="shared" si="25"/>
        <v>2013</v>
      </c>
      <c r="D308" s="560">
        <f t="shared" si="26"/>
        <v>1</v>
      </c>
      <c r="E308" s="560">
        <f t="shared" si="27"/>
        <v>13</v>
      </c>
      <c r="F308" s="560">
        <f t="shared" si="28"/>
        <v>19</v>
      </c>
      <c r="G308" s="595">
        <f t="shared" si="29"/>
        <v>1</v>
      </c>
      <c r="H308" s="590">
        <f>CHOOSE('Output Sheet'!$B$4,'8760 Data'!J308,'8760 Data'!K308,'8760 Data'!L308,'8760 Data'!M308,'8760 Data'!N308,'8760 Data'!O308,'8760 Data'!P308,'8760 Data'!Q308,'8760 Data'!R308,'8760 Data'!S308,'8760 Data'!T308,'8760 Data'!U308)</f>
        <v>0</v>
      </c>
      <c r="I308" s="591" t="e">
        <f>H308/'Output Sheet'!$B$8</f>
        <v>#DIV/0!</v>
      </c>
      <c r="J308" s="596"/>
      <c r="K308" s="560"/>
      <c r="L308" s="560"/>
      <c r="M308" s="560"/>
      <c r="N308" s="560"/>
      <c r="O308" s="560"/>
      <c r="P308" s="560"/>
      <c r="Q308" s="560"/>
      <c r="R308" s="560"/>
      <c r="S308" s="560"/>
      <c r="T308" s="560"/>
      <c r="U308" s="560"/>
    </row>
    <row r="309" spans="1:21">
      <c r="A309" s="593">
        <f t="shared" si="24"/>
        <v>41287</v>
      </c>
      <c r="B309" s="594">
        <v>41287.833351041663</v>
      </c>
      <c r="C309" s="560">
        <f t="shared" si="25"/>
        <v>2013</v>
      </c>
      <c r="D309" s="560">
        <f t="shared" si="26"/>
        <v>1</v>
      </c>
      <c r="E309" s="560">
        <f t="shared" si="27"/>
        <v>13</v>
      </c>
      <c r="F309" s="560">
        <f t="shared" si="28"/>
        <v>20</v>
      </c>
      <c r="G309" s="595">
        <f t="shared" si="29"/>
        <v>1</v>
      </c>
      <c r="H309" s="590">
        <f>CHOOSE('Output Sheet'!$B$4,'8760 Data'!J309,'8760 Data'!K309,'8760 Data'!L309,'8760 Data'!M309,'8760 Data'!N309,'8760 Data'!O309,'8760 Data'!P309,'8760 Data'!Q309,'8760 Data'!R309,'8760 Data'!S309,'8760 Data'!T309,'8760 Data'!U309)</f>
        <v>0</v>
      </c>
      <c r="I309" s="591" t="e">
        <f>H309/'Output Sheet'!$B$8</f>
        <v>#DIV/0!</v>
      </c>
      <c r="J309" s="596"/>
      <c r="K309" s="560"/>
      <c r="L309" s="560"/>
      <c r="M309" s="560"/>
      <c r="N309" s="560"/>
      <c r="O309" s="560"/>
      <c r="P309" s="560"/>
      <c r="Q309" s="560"/>
      <c r="R309" s="560"/>
      <c r="S309" s="560"/>
      <c r="T309" s="560"/>
      <c r="U309" s="560"/>
    </row>
    <row r="310" spans="1:21">
      <c r="A310" s="593">
        <f t="shared" si="24"/>
        <v>41287</v>
      </c>
      <c r="B310" s="594">
        <v>41287.8750177662</v>
      </c>
      <c r="C310" s="560">
        <f t="shared" si="25"/>
        <v>2013</v>
      </c>
      <c r="D310" s="560">
        <f t="shared" si="26"/>
        <v>1</v>
      </c>
      <c r="E310" s="560">
        <f t="shared" si="27"/>
        <v>13</v>
      </c>
      <c r="F310" s="560">
        <f t="shared" si="28"/>
        <v>21</v>
      </c>
      <c r="G310" s="595">
        <f t="shared" si="29"/>
        <v>1</v>
      </c>
      <c r="H310" s="590">
        <f>CHOOSE('Output Sheet'!$B$4,'8760 Data'!J310,'8760 Data'!K310,'8760 Data'!L310,'8760 Data'!M310,'8760 Data'!N310,'8760 Data'!O310,'8760 Data'!P310,'8760 Data'!Q310,'8760 Data'!R310,'8760 Data'!S310,'8760 Data'!T310,'8760 Data'!U310)</f>
        <v>0</v>
      </c>
      <c r="I310" s="591" t="e">
        <f>H310/'Output Sheet'!$B$8</f>
        <v>#DIV/0!</v>
      </c>
      <c r="J310" s="596"/>
      <c r="K310" s="560"/>
      <c r="L310" s="560"/>
      <c r="M310" s="560"/>
      <c r="N310" s="560"/>
      <c r="O310" s="560"/>
      <c r="P310" s="560"/>
      <c r="Q310" s="560"/>
      <c r="R310" s="560"/>
      <c r="S310" s="560"/>
      <c r="T310" s="560"/>
      <c r="U310" s="560"/>
    </row>
    <row r="311" spans="1:21">
      <c r="A311" s="593">
        <f t="shared" si="24"/>
        <v>41287</v>
      </c>
      <c r="B311" s="594">
        <v>41287.916684490738</v>
      </c>
      <c r="C311" s="560">
        <f t="shared" si="25"/>
        <v>2013</v>
      </c>
      <c r="D311" s="560">
        <f t="shared" si="26"/>
        <v>1</v>
      </c>
      <c r="E311" s="560">
        <f t="shared" si="27"/>
        <v>13</v>
      </c>
      <c r="F311" s="560">
        <f t="shared" si="28"/>
        <v>22</v>
      </c>
      <c r="G311" s="595">
        <f t="shared" si="29"/>
        <v>1</v>
      </c>
      <c r="H311" s="590">
        <f>CHOOSE('Output Sheet'!$B$4,'8760 Data'!J311,'8760 Data'!K311,'8760 Data'!L311,'8760 Data'!M311,'8760 Data'!N311,'8760 Data'!O311,'8760 Data'!P311,'8760 Data'!Q311,'8760 Data'!R311,'8760 Data'!S311,'8760 Data'!T311,'8760 Data'!U311)</f>
        <v>0</v>
      </c>
      <c r="I311" s="591" t="e">
        <f>H311/'Output Sheet'!$B$8</f>
        <v>#DIV/0!</v>
      </c>
      <c r="J311" s="596"/>
      <c r="K311" s="560"/>
      <c r="L311" s="560"/>
      <c r="M311" s="560"/>
      <c r="N311" s="560"/>
      <c r="O311" s="560"/>
      <c r="P311" s="560"/>
      <c r="Q311" s="560"/>
      <c r="R311" s="560"/>
      <c r="S311" s="560"/>
      <c r="T311" s="560"/>
      <c r="U311" s="560"/>
    </row>
    <row r="312" spans="1:21">
      <c r="A312" s="593">
        <f t="shared" si="24"/>
        <v>41287</v>
      </c>
      <c r="B312" s="594">
        <v>41287.958351215275</v>
      </c>
      <c r="C312" s="560">
        <f t="shared" si="25"/>
        <v>2013</v>
      </c>
      <c r="D312" s="560">
        <f t="shared" si="26"/>
        <v>1</v>
      </c>
      <c r="E312" s="560">
        <f t="shared" si="27"/>
        <v>13</v>
      </c>
      <c r="F312" s="560">
        <f t="shared" si="28"/>
        <v>23</v>
      </c>
      <c r="G312" s="595">
        <f t="shared" si="29"/>
        <v>1</v>
      </c>
      <c r="H312" s="590">
        <f>CHOOSE('Output Sheet'!$B$4,'8760 Data'!J312,'8760 Data'!K312,'8760 Data'!L312,'8760 Data'!M312,'8760 Data'!N312,'8760 Data'!O312,'8760 Data'!P312,'8760 Data'!Q312,'8760 Data'!R312,'8760 Data'!S312,'8760 Data'!T312,'8760 Data'!U312)</f>
        <v>0</v>
      </c>
      <c r="I312" s="591" t="e">
        <f>H312/'Output Sheet'!$B$8</f>
        <v>#DIV/0!</v>
      </c>
      <c r="J312" s="596"/>
      <c r="K312" s="560"/>
      <c r="L312" s="560"/>
      <c r="M312" s="560"/>
      <c r="N312" s="560"/>
      <c r="O312" s="560"/>
      <c r="P312" s="560"/>
      <c r="Q312" s="560"/>
      <c r="R312" s="560"/>
      <c r="S312" s="560"/>
      <c r="T312" s="560"/>
      <c r="U312" s="560"/>
    </row>
    <row r="313" spans="1:21">
      <c r="A313" s="593">
        <f t="shared" si="24"/>
        <v>41288</v>
      </c>
      <c r="B313" s="594">
        <v>41288.000017939812</v>
      </c>
      <c r="C313" s="560">
        <f t="shared" si="25"/>
        <v>2013</v>
      </c>
      <c r="D313" s="560">
        <f t="shared" si="26"/>
        <v>1</v>
      </c>
      <c r="E313" s="560">
        <f t="shared" si="27"/>
        <v>14</v>
      </c>
      <c r="F313" s="560">
        <f t="shared" si="28"/>
        <v>24</v>
      </c>
      <c r="G313" s="595">
        <f t="shared" si="29"/>
        <v>2</v>
      </c>
      <c r="H313" s="590">
        <f>CHOOSE('Output Sheet'!$B$4,'8760 Data'!J313,'8760 Data'!K313,'8760 Data'!L313,'8760 Data'!M313,'8760 Data'!N313,'8760 Data'!O313,'8760 Data'!P313,'8760 Data'!Q313,'8760 Data'!R313,'8760 Data'!S313,'8760 Data'!T313,'8760 Data'!U313)</f>
        <v>0</v>
      </c>
      <c r="I313" s="591" t="e">
        <f>H313/'Output Sheet'!$B$8</f>
        <v>#DIV/0!</v>
      </c>
      <c r="J313" s="596"/>
      <c r="K313" s="560"/>
      <c r="L313" s="560"/>
      <c r="M313" s="560"/>
      <c r="N313" s="560"/>
      <c r="O313" s="560"/>
      <c r="P313" s="560"/>
      <c r="Q313" s="560"/>
      <c r="R313" s="560"/>
      <c r="S313" s="560"/>
      <c r="T313" s="560"/>
      <c r="U313" s="560"/>
    </row>
    <row r="314" spans="1:21">
      <c r="A314" s="593">
        <f t="shared" si="24"/>
        <v>41288</v>
      </c>
      <c r="B314" s="594">
        <v>41288.041684664349</v>
      </c>
      <c r="C314" s="560">
        <f t="shared" si="25"/>
        <v>2013</v>
      </c>
      <c r="D314" s="560">
        <f t="shared" si="26"/>
        <v>1</v>
      </c>
      <c r="E314" s="560">
        <f t="shared" si="27"/>
        <v>14</v>
      </c>
      <c r="F314" s="560">
        <f t="shared" si="28"/>
        <v>1</v>
      </c>
      <c r="G314" s="595">
        <f t="shared" si="29"/>
        <v>2</v>
      </c>
      <c r="H314" s="590">
        <f>CHOOSE('Output Sheet'!$B$4,'8760 Data'!J314,'8760 Data'!K314,'8760 Data'!L314,'8760 Data'!M314,'8760 Data'!N314,'8760 Data'!O314,'8760 Data'!P314,'8760 Data'!Q314,'8760 Data'!R314,'8760 Data'!S314,'8760 Data'!T314,'8760 Data'!U314)</f>
        <v>0</v>
      </c>
      <c r="I314" s="591" t="e">
        <f>H314/'Output Sheet'!$B$8</f>
        <v>#DIV/0!</v>
      </c>
      <c r="J314" s="596"/>
      <c r="K314" s="560"/>
      <c r="L314" s="560"/>
      <c r="M314" s="560"/>
      <c r="N314" s="560"/>
      <c r="O314" s="560"/>
      <c r="P314" s="560"/>
      <c r="Q314" s="560"/>
      <c r="R314" s="560"/>
      <c r="S314" s="560"/>
      <c r="T314" s="560"/>
      <c r="U314" s="560"/>
    </row>
    <row r="315" spans="1:21">
      <c r="A315" s="593">
        <f t="shared" si="24"/>
        <v>41288</v>
      </c>
      <c r="B315" s="594">
        <v>41288.083351388887</v>
      </c>
      <c r="C315" s="560">
        <f t="shared" si="25"/>
        <v>2013</v>
      </c>
      <c r="D315" s="560">
        <f t="shared" si="26"/>
        <v>1</v>
      </c>
      <c r="E315" s="560">
        <f t="shared" si="27"/>
        <v>14</v>
      </c>
      <c r="F315" s="560">
        <f t="shared" si="28"/>
        <v>2</v>
      </c>
      <c r="G315" s="595">
        <f t="shared" si="29"/>
        <v>2</v>
      </c>
      <c r="H315" s="590">
        <f>CHOOSE('Output Sheet'!$B$4,'8760 Data'!J315,'8760 Data'!K315,'8760 Data'!L315,'8760 Data'!M315,'8760 Data'!N315,'8760 Data'!O315,'8760 Data'!P315,'8760 Data'!Q315,'8760 Data'!R315,'8760 Data'!S315,'8760 Data'!T315,'8760 Data'!U315)</f>
        <v>0</v>
      </c>
      <c r="I315" s="591" t="e">
        <f>H315/'Output Sheet'!$B$8</f>
        <v>#DIV/0!</v>
      </c>
      <c r="J315" s="596"/>
      <c r="K315" s="560"/>
      <c r="L315" s="560"/>
      <c r="M315" s="560"/>
      <c r="N315" s="560"/>
      <c r="O315" s="560"/>
      <c r="P315" s="560"/>
      <c r="Q315" s="560"/>
      <c r="R315" s="560"/>
      <c r="S315" s="560"/>
      <c r="T315" s="560"/>
      <c r="U315" s="560"/>
    </row>
    <row r="316" spans="1:21">
      <c r="A316" s="593">
        <f t="shared" si="24"/>
        <v>41288</v>
      </c>
      <c r="B316" s="594">
        <v>41288.125018113424</v>
      </c>
      <c r="C316" s="560">
        <f t="shared" si="25"/>
        <v>2013</v>
      </c>
      <c r="D316" s="560">
        <f t="shared" si="26"/>
        <v>1</v>
      </c>
      <c r="E316" s="560">
        <f t="shared" si="27"/>
        <v>14</v>
      </c>
      <c r="F316" s="560">
        <f t="shared" si="28"/>
        <v>3</v>
      </c>
      <c r="G316" s="595">
        <f t="shared" si="29"/>
        <v>2</v>
      </c>
      <c r="H316" s="590">
        <f>CHOOSE('Output Sheet'!$B$4,'8760 Data'!J316,'8760 Data'!K316,'8760 Data'!L316,'8760 Data'!M316,'8760 Data'!N316,'8760 Data'!O316,'8760 Data'!P316,'8760 Data'!Q316,'8760 Data'!R316,'8760 Data'!S316,'8760 Data'!T316,'8760 Data'!U316)</f>
        <v>0</v>
      </c>
      <c r="I316" s="591" t="e">
        <f>H316/'Output Sheet'!$B$8</f>
        <v>#DIV/0!</v>
      </c>
      <c r="J316" s="596"/>
      <c r="K316" s="560"/>
      <c r="L316" s="560"/>
      <c r="M316" s="560"/>
      <c r="N316" s="560"/>
      <c r="O316" s="560"/>
      <c r="P316" s="560"/>
      <c r="Q316" s="560"/>
      <c r="R316" s="560"/>
      <c r="S316" s="560"/>
      <c r="T316" s="560"/>
      <c r="U316" s="560"/>
    </row>
    <row r="317" spans="1:21">
      <c r="A317" s="593">
        <f t="shared" si="24"/>
        <v>41288</v>
      </c>
      <c r="B317" s="594">
        <v>41288.166684837961</v>
      </c>
      <c r="C317" s="560">
        <f t="shared" si="25"/>
        <v>2013</v>
      </c>
      <c r="D317" s="560">
        <f t="shared" si="26"/>
        <v>1</v>
      </c>
      <c r="E317" s="560">
        <f t="shared" si="27"/>
        <v>14</v>
      </c>
      <c r="F317" s="560">
        <f t="shared" si="28"/>
        <v>4</v>
      </c>
      <c r="G317" s="595">
        <f t="shared" si="29"/>
        <v>2</v>
      </c>
      <c r="H317" s="590">
        <f>CHOOSE('Output Sheet'!$B$4,'8760 Data'!J317,'8760 Data'!K317,'8760 Data'!L317,'8760 Data'!M317,'8760 Data'!N317,'8760 Data'!O317,'8760 Data'!P317,'8760 Data'!Q317,'8760 Data'!R317,'8760 Data'!S317,'8760 Data'!T317,'8760 Data'!U317)</f>
        <v>0</v>
      </c>
      <c r="I317" s="591" t="e">
        <f>H317/'Output Sheet'!$B$8</f>
        <v>#DIV/0!</v>
      </c>
      <c r="J317" s="596"/>
      <c r="K317" s="560"/>
      <c r="L317" s="560"/>
      <c r="M317" s="560"/>
      <c r="N317" s="560"/>
      <c r="O317" s="560"/>
      <c r="P317" s="560"/>
      <c r="Q317" s="560"/>
      <c r="R317" s="560"/>
      <c r="S317" s="560"/>
      <c r="T317" s="560"/>
      <c r="U317" s="560"/>
    </row>
    <row r="318" spans="1:21">
      <c r="A318" s="593">
        <f t="shared" si="24"/>
        <v>41288</v>
      </c>
      <c r="B318" s="594">
        <v>41288.208351562498</v>
      </c>
      <c r="C318" s="560">
        <f t="shared" si="25"/>
        <v>2013</v>
      </c>
      <c r="D318" s="560">
        <f t="shared" si="26"/>
        <v>1</v>
      </c>
      <c r="E318" s="560">
        <f t="shared" si="27"/>
        <v>14</v>
      </c>
      <c r="F318" s="560">
        <f t="shared" si="28"/>
        <v>5</v>
      </c>
      <c r="G318" s="595">
        <f t="shared" si="29"/>
        <v>2</v>
      </c>
      <c r="H318" s="590">
        <f>CHOOSE('Output Sheet'!$B$4,'8760 Data'!J318,'8760 Data'!K318,'8760 Data'!L318,'8760 Data'!M318,'8760 Data'!N318,'8760 Data'!O318,'8760 Data'!P318,'8760 Data'!Q318,'8760 Data'!R318,'8760 Data'!S318,'8760 Data'!T318,'8760 Data'!U318)</f>
        <v>0</v>
      </c>
      <c r="I318" s="591" t="e">
        <f>H318/'Output Sheet'!$B$8</f>
        <v>#DIV/0!</v>
      </c>
      <c r="J318" s="596"/>
      <c r="K318" s="560"/>
      <c r="L318" s="560"/>
      <c r="M318" s="560"/>
      <c r="N318" s="560"/>
      <c r="O318" s="560"/>
      <c r="P318" s="560"/>
      <c r="Q318" s="560"/>
      <c r="R318" s="560"/>
      <c r="S318" s="560"/>
      <c r="T318" s="560"/>
      <c r="U318" s="560"/>
    </row>
    <row r="319" spans="1:21">
      <c r="A319" s="593">
        <f t="shared" si="24"/>
        <v>41288</v>
      </c>
      <c r="B319" s="594">
        <v>41288.250018287035</v>
      </c>
      <c r="C319" s="560">
        <f t="shared" si="25"/>
        <v>2013</v>
      </c>
      <c r="D319" s="560">
        <f t="shared" si="26"/>
        <v>1</v>
      </c>
      <c r="E319" s="560">
        <f t="shared" si="27"/>
        <v>14</v>
      </c>
      <c r="F319" s="560">
        <f t="shared" si="28"/>
        <v>6</v>
      </c>
      <c r="G319" s="595">
        <f t="shared" si="29"/>
        <v>2</v>
      </c>
      <c r="H319" s="590">
        <f>CHOOSE('Output Sheet'!$B$4,'8760 Data'!J319,'8760 Data'!K319,'8760 Data'!L319,'8760 Data'!M319,'8760 Data'!N319,'8760 Data'!O319,'8760 Data'!P319,'8760 Data'!Q319,'8760 Data'!R319,'8760 Data'!S319,'8760 Data'!T319,'8760 Data'!U319)</f>
        <v>0</v>
      </c>
      <c r="I319" s="591" t="e">
        <f>H319/'Output Sheet'!$B$8</f>
        <v>#DIV/0!</v>
      </c>
      <c r="J319" s="596"/>
      <c r="K319" s="560"/>
      <c r="L319" s="560"/>
      <c r="M319" s="560"/>
      <c r="N319" s="560"/>
      <c r="O319" s="560"/>
      <c r="P319" s="560"/>
      <c r="Q319" s="560"/>
      <c r="R319" s="560"/>
      <c r="S319" s="560"/>
      <c r="T319" s="560"/>
      <c r="U319" s="560"/>
    </row>
    <row r="320" spans="1:21">
      <c r="A320" s="593">
        <f t="shared" si="24"/>
        <v>41288</v>
      </c>
      <c r="B320" s="594">
        <v>41288.291685011573</v>
      </c>
      <c r="C320" s="560">
        <f t="shared" si="25"/>
        <v>2013</v>
      </c>
      <c r="D320" s="560">
        <f t="shared" si="26"/>
        <v>1</v>
      </c>
      <c r="E320" s="560">
        <f t="shared" si="27"/>
        <v>14</v>
      </c>
      <c r="F320" s="560">
        <f t="shared" si="28"/>
        <v>7</v>
      </c>
      <c r="G320" s="595">
        <f t="shared" si="29"/>
        <v>2</v>
      </c>
      <c r="H320" s="590">
        <f>CHOOSE('Output Sheet'!$B$4,'8760 Data'!J320,'8760 Data'!K320,'8760 Data'!L320,'8760 Data'!M320,'8760 Data'!N320,'8760 Data'!O320,'8760 Data'!P320,'8760 Data'!Q320,'8760 Data'!R320,'8760 Data'!S320,'8760 Data'!T320,'8760 Data'!U320)</f>
        <v>0</v>
      </c>
      <c r="I320" s="591" t="e">
        <f>H320/'Output Sheet'!$B$8</f>
        <v>#DIV/0!</v>
      </c>
      <c r="J320" s="596"/>
      <c r="K320" s="560"/>
      <c r="L320" s="560"/>
      <c r="M320" s="560"/>
      <c r="N320" s="560"/>
      <c r="O320" s="560"/>
      <c r="P320" s="560"/>
      <c r="Q320" s="560"/>
      <c r="R320" s="560"/>
      <c r="S320" s="560"/>
      <c r="T320" s="560"/>
      <c r="U320" s="560"/>
    </row>
    <row r="321" spans="1:21">
      <c r="A321" s="593">
        <f t="shared" si="24"/>
        <v>41288</v>
      </c>
      <c r="B321" s="594">
        <v>41288.33335173611</v>
      </c>
      <c r="C321" s="560">
        <f t="shared" si="25"/>
        <v>2013</v>
      </c>
      <c r="D321" s="560">
        <f t="shared" si="26"/>
        <v>1</v>
      </c>
      <c r="E321" s="560">
        <f t="shared" si="27"/>
        <v>14</v>
      </c>
      <c r="F321" s="560">
        <f t="shared" si="28"/>
        <v>8</v>
      </c>
      <c r="G321" s="595">
        <f t="shared" si="29"/>
        <v>2</v>
      </c>
      <c r="H321" s="590">
        <f>CHOOSE('Output Sheet'!$B$4,'8760 Data'!J321,'8760 Data'!K321,'8760 Data'!L321,'8760 Data'!M321,'8760 Data'!N321,'8760 Data'!O321,'8760 Data'!P321,'8760 Data'!Q321,'8760 Data'!R321,'8760 Data'!S321,'8760 Data'!T321,'8760 Data'!U321)</f>
        <v>0</v>
      </c>
      <c r="I321" s="591" t="e">
        <f>H321/'Output Sheet'!$B$8</f>
        <v>#DIV/0!</v>
      </c>
      <c r="J321" s="596"/>
      <c r="K321" s="560"/>
      <c r="L321" s="560"/>
      <c r="M321" s="560"/>
      <c r="N321" s="560"/>
      <c r="O321" s="560"/>
      <c r="P321" s="560"/>
      <c r="Q321" s="560"/>
      <c r="R321" s="560"/>
      <c r="S321" s="560"/>
      <c r="T321" s="560"/>
      <c r="U321" s="560"/>
    </row>
    <row r="322" spans="1:21">
      <c r="A322" s="593">
        <f t="shared" si="24"/>
        <v>41288</v>
      </c>
      <c r="B322" s="594">
        <v>41288.375018460647</v>
      </c>
      <c r="C322" s="560">
        <f t="shared" si="25"/>
        <v>2013</v>
      </c>
      <c r="D322" s="560">
        <f t="shared" si="26"/>
        <v>1</v>
      </c>
      <c r="E322" s="560">
        <f t="shared" si="27"/>
        <v>14</v>
      </c>
      <c r="F322" s="560">
        <f t="shared" si="28"/>
        <v>9</v>
      </c>
      <c r="G322" s="595">
        <f t="shared" si="29"/>
        <v>2</v>
      </c>
      <c r="H322" s="590">
        <f>CHOOSE('Output Sheet'!$B$4,'8760 Data'!J322,'8760 Data'!K322,'8760 Data'!L322,'8760 Data'!M322,'8760 Data'!N322,'8760 Data'!O322,'8760 Data'!P322,'8760 Data'!Q322,'8760 Data'!R322,'8760 Data'!S322,'8760 Data'!T322,'8760 Data'!U322)</f>
        <v>0</v>
      </c>
      <c r="I322" s="591" t="e">
        <f>H322/'Output Sheet'!$B$8</f>
        <v>#DIV/0!</v>
      </c>
      <c r="J322" s="596"/>
      <c r="K322" s="560"/>
      <c r="L322" s="560"/>
      <c r="M322" s="560"/>
      <c r="N322" s="560"/>
      <c r="O322" s="560"/>
      <c r="P322" s="560"/>
      <c r="Q322" s="560"/>
      <c r="R322" s="560"/>
      <c r="S322" s="560"/>
      <c r="T322" s="560"/>
      <c r="U322" s="560"/>
    </row>
    <row r="323" spans="1:21">
      <c r="A323" s="593">
        <f t="shared" ref="A323:A386" si="30">DATE(C323,D323,E323)</f>
        <v>41288</v>
      </c>
      <c r="B323" s="594">
        <v>41288.416685185184</v>
      </c>
      <c r="C323" s="560">
        <f t="shared" ref="C323:C386" si="31">YEAR(B323)</f>
        <v>2013</v>
      </c>
      <c r="D323" s="560">
        <f t="shared" ref="D323:D386" si="32">MONTH(B323)</f>
        <v>1</v>
      </c>
      <c r="E323" s="560">
        <f t="shared" ref="E323:E386" si="33">DAY(B323)</f>
        <v>14</v>
      </c>
      <c r="F323" s="560">
        <f t="shared" ref="F323:F386" si="34">IF(HOUR(B323)&lt;&gt;0,HOUR(B323),24)</f>
        <v>10</v>
      </c>
      <c r="G323" s="595">
        <f t="shared" ref="G323:G386" si="35">WEEKDAY(B323,1)</f>
        <v>2</v>
      </c>
      <c r="H323" s="590">
        <f>CHOOSE('Output Sheet'!$B$4,'8760 Data'!J323,'8760 Data'!K323,'8760 Data'!L323,'8760 Data'!M323,'8760 Data'!N323,'8760 Data'!O323,'8760 Data'!P323,'8760 Data'!Q323,'8760 Data'!R323,'8760 Data'!S323,'8760 Data'!T323,'8760 Data'!U323)</f>
        <v>0</v>
      </c>
      <c r="I323" s="591" t="e">
        <f>H323/'Output Sheet'!$B$8</f>
        <v>#DIV/0!</v>
      </c>
      <c r="J323" s="596"/>
      <c r="K323" s="560"/>
      <c r="L323" s="560"/>
      <c r="M323" s="560"/>
      <c r="N323" s="560"/>
      <c r="O323" s="560"/>
      <c r="P323" s="560"/>
      <c r="Q323" s="560"/>
      <c r="R323" s="560"/>
      <c r="S323" s="560"/>
      <c r="T323" s="560"/>
      <c r="U323" s="560"/>
    </row>
    <row r="324" spans="1:21">
      <c r="A324" s="593">
        <f t="shared" si="30"/>
        <v>41288</v>
      </c>
      <c r="B324" s="594">
        <v>41288.458351909721</v>
      </c>
      <c r="C324" s="560">
        <f t="shared" si="31"/>
        <v>2013</v>
      </c>
      <c r="D324" s="560">
        <f t="shared" si="32"/>
        <v>1</v>
      </c>
      <c r="E324" s="560">
        <f t="shared" si="33"/>
        <v>14</v>
      </c>
      <c r="F324" s="560">
        <f t="shared" si="34"/>
        <v>11</v>
      </c>
      <c r="G324" s="595">
        <f t="shared" si="35"/>
        <v>2</v>
      </c>
      <c r="H324" s="590">
        <f>CHOOSE('Output Sheet'!$B$4,'8760 Data'!J324,'8760 Data'!K324,'8760 Data'!L324,'8760 Data'!M324,'8760 Data'!N324,'8760 Data'!O324,'8760 Data'!P324,'8760 Data'!Q324,'8760 Data'!R324,'8760 Data'!S324,'8760 Data'!T324,'8760 Data'!U324)</f>
        <v>0</v>
      </c>
      <c r="I324" s="591" t="e">
        <f>H324/'Output Sheet'!$B$8</f>
        <v>#DIV/0!</v>
      </c>
      <c r="J324" s="596"/>
      <c r="K324" s="560"/>
      <c r="L324" s="560"/>
      <c r="M324" s="560"/>
      <c r="N324" s="560"/>
      <c r="O324" s="560"/>
      <c r="P324" s="560"/>
      <c r="Q324" s="560"/>
      <c r="R324" s="560"/>
      <c r="S324" s="560"/>
      <c r="T324" s="560"/>
      <c r="U324" s="560"/>
    </row>
    <row r="325" spans="1:21">
      <c r="A325" s="593">
        <f t="shared" si="30"/>
        <v>41288</v>
      </c>
      <c r="B325" s="594">
        <v>41288.500018634259</v>
      </c>
      <c r="C325" s="560">
        <f t="shared" si="31"/>
        <v>2013</v>
      </c>
      <c r="D325" s="560">
        <f t="shared" si="32"/>
        <v>1</v>
      </c>
      <c r="E325" s="560">
        <f t="shared" si="33"/>
        <v>14</v>
      </c>
      <c r="F325" s="560">
        <f t="shared" si="34"/>
        <v>12</v>
      </c>
      <c r="G325" s="595">
        <f t="shared" si="35"/>
        <v>2</v>
      </c>
      <c r="H325" s="590">
        <f>CHOOSE('Output Sheet'!$B$4,'8760 Data'!J325,'8760 Data'!K325,'8760 Data'!L325,'8760 Data'!M325,'8760 Data'!N325,'8760 Data'!O325,'8760 Data'!P325,'8760 Data'!Q325,'8760 Data'!R325,'8760 Data'!S325,'8760 Data'!T325,'8760 Data'!U325)</f>
        <v>0</v>
      </c>
      <c r="I325" s="591" t="e">
        <f>H325/'Output Sheet'!$B$8</f>
        <v>#DIV/0!</v>
      </c>
      <c r="J325" s="596"/>
      <c r="K325" s="560"/>
      <c r="L325" s="560"/>
      <c r="M325" s="560"/>
      <c r="N325" s="560"/>
      <c r="O325" s="560"/>
      <c r="P325" s="560"/>
      <c r="Q325" s="560"/>
      <c r="R325" s="560"/>
      <c r="S325" s="560"/>
      <c r="T325" s="560"/>
      <c r="U325" s="560"/>
    </row>
    <row r="326" spans="1:21">
      <c r="A326" s="593">
        <f t="shared" si="30"/>
        <v>41288</v>
      </c>
      <c r="B326" s="594">
        <v>41288.541685358796</v>
      </c>
      <c r="C326" s="560">
        <f t="shared" si="31"/>
        <v>2013</v>
      </c>
      <c r="D326" s="560">
        <f t="shared" si="32"/>
        <v>1</v>
      </c>
      <c r="E326" s="560">
        <f t="shared" si="33"/>
        <v>14</v>
      </c>
      <c r="F326" s="560">
        <f t="shared" si="34"/>
        <v>13</v>
      </c>
      <c r="G326" s="595">
        <f t="shared" si="35"/>
        <v>2</v>
      </c>
      <c r="H326" s="590">
        <f>CHOOSE('Output Sheet'!$B$4,'8760 Data'!J326,'8760 Data'!K326,'8760 Data'!L326,'8760 Data'!M326,'8760 Data'!N326,'8760 Data'!O326,'8760 Data'!P326,'8760 Data'!Q326,'8760 Data'!R326,'8760 Data'!S326,'8760 Data'!T326,'8760 Data'!U326)</f>
        <v>0</v>
      </c>
      <c r="I326" s="591" t="e">
        <f>H326/'Output Sheet'!$B$8</f>
        <v>#DIV/0!</v>
      </c>
      <c r="J326" s="596"/>
      <c r="K326" s="560"/>
      <c r="L326" s="560"/>
      <c r="M326" s="560"/>
      <c r="N326" s="560"/>
      <c r="O326" s="560"/>
      <c r="P326" s="560"/>
      <c r="Q326" s="560"/>
      <c r="R326" s="560"/>
      <c r="S326" s="560"/>
      <c r="T326" s="560"/>
      <c r="U326" s="560"/>
    </row>
    <row r="327" spans="1:21">
      <c r="A327" s="593">
        <f t="shared" si="30"/>
        <v>41288</v>
      </c>
      <c r="B327" s="594">
        <v>41288.583352083333</v>
      </c>
      <c r="C327" s="560">
        <f t="shared" si="31"/>
        <v>2013</v>
      </c>
      <c r="D327" s="560">
        <f t="shared" si="32"/>
        <v>1</v>
      </c>
      <c r="E327" s="560">
        <f t="shared" si="33"/>
        <v>14</v>
      </c>
      <c r="F327" s="560">
        <f t="shared" si="34"/>
        <v>14</v>
      </c>
      <c r="G327" s="595">
        <f t="shared" si="35"/>
        <v>2</v>
      </c>
      <c r="H327" s="590">
        <f>CHOOSE('Output Sheet'!$B$4,'8760 Data'!J327,'8760 Data'!K327,'8760 Data'!L327,'8760 Data'!M327,'8760 Data'!N327,'8760 Data'!O327,'8760 Data'!P327,'8760 Data'!Q327,'8760 Data'!R327,'8760 Data'!S327,'8760 Data'!T327,'8760 Data'!U327)</f>
        <v>0</v>
      </c>
      <c r="I327" s="591" t="e">
        <f>H327/'Output Sheet'!$B$8</f>
        <v>#DIV/0!</v>
      </c>
      <c r="J327" s="596"/>
      <c r="K327" s="560"/>
      <c r="L327" s="560"/>
      <c r="M327" s="560"/>
      <c r="N327" s="560"/>
      <c r="O327" s="560"/>
      <c r="P327" s="560"/>
      <c r="Q327" s="560"/>
      <c r="R327" s="560"/>
      <c r="S327" s="560"/>
      <c r="T327" s="560"/>
      <c r="U327" s="560"/>
    </row>
    <row r="328" spans="1:21">
      <c r="A328" s="593">
        <f t="shared" si="30"/>
        <v>41288</v>
      </c>
      <c r="B328" s="594">
        <v>41288.62501880787</v>
      </c>
      <c r="C328" s="560">
        <f t="shared" si="31"/>
        <v>2013</v>
      </c>
      <c r="D328" s="560">
        <f t="shared" si="32"/>
        <v>1</v>
      </c>
      <c r="E328" s="560">
        <f t="shared" si="33"/>
        <v>14</v>
      </c>
      <c r="F328" s="560">
        <f t="shared" si="34"/>
        <v>15</v>
      </c>
      <c r="G328" s="595">
        <f t="shared" si="35"/>
        <v>2</v>
      </c>
      <c r="H328" s="590">
        <f>CHOOSE('Output Sheet'!$B$4,'8760 Data'!J328,'8760 Data'!K328,'8760 Data'!L328,'8760 Data'!M328,'8760 Data'!N328,'8760 Data'!O328,'8760 Data'!P328,'8760 Data'!Q328,'8760 Data'!R328,'8760 Data'!S328,'8760 Data'!T328,'8760 Data'!U328)</f>
        <v>0</v>
      </c>
      <c r="I328" s="591" t="e">
        <f>H328/'Output Sheet'!$B$8</f>
        <v>#DIV/0!</v>
      </c>
      <c r="J328" s="596"/>
      <c r="K328" s="560"/>
      <c r="L328" s="560"/>
      <c r="M328" s="560"/>
      <c r="N328" s="560"/>
      <c r="O328" s="560"/>
      <c r="P328" s="560"/>
      <c r="Q328" s="560"/>
      <c r="R328" s="560"/>
      <c r="S328" s="560"/>
      <c r="T328" s="560"/>
      <c r="U328" s="560"/>
    </row>
    <row r="329" spans="1:21">
      <c r="A329" s="593">
        <f t="shared" si="30"/>
        <v>41288</v>
      </c>
      <c r="B329" s="594">
        <v>41288.666685532407</v>
      </c>
      <c r="C329" s="560">
        <f t="shared" si="31"/>
        <v>2013</v>
      </c>
      <c r="D329" s="560">
        <f t="shared" si="32"/>
        <v>1</v>
      </c>
      <c r="E329" s="560">
        <f t="shared" si="33"/>
        <v>14</v>
      </c>
      <c r="F329" s="560">
        <f t="shared" si="34"/>
        <v>16</v>
      </c>
      <c r="G329" s="595">
        <f t="shared" si="35"/>
        <v>2</v>
      </c>
      <c r="H329" s="590">
        <f>CHOOSE('Output Sheet'!$B$4,'8760 Data'!J329,'8760 Data'!K329,'8760 Data'!L329,'8760 Data'!M329,'8760 Data'!N329,'8760 Data'!O329,'8760 Data'!P329,'8760 Data'!Q329,'8760 Data'!R329,'8760 Data'!S329,'8760 Data'!T329,'8760 Data'!U329)</f>
        <v>0</v>
      </c>
      <c r="I329" s="591" t="e">
        <f>H329/'Output Sheet'!$B$8</f>
        <v>#DIV/0!</v>
      </c>
      <c r="J329" s="596"/>
      <c r="K329" s="560"/>
      <c r="L329" s="560"/>
      <c r="M329" s="560"/>
      <c r="N329" s="560"/>
      <c r="O329" s="560"/>
      <c r="P329" s="560"/>
      <c r="Q329" s="560"/>
      <c r="R329" s="560"/>
      <c r="S329" s="560"/>
      <c r="T329" s="560"/>
      <c r="U329" s="560"/>
    </row>
    <row r="330" spans="1:21">
      <c r="A330" s="593">
        <f t="shared" si="30"/>
        <v>41288</v>
      </c>
      <c r="B330" s="594">
        <v>41288.708352256945</v>
      </c>
      <c r="C330" s="560">
        <f t="shared" si="31"/>
        <v>2013</v>
      </c>
      <c r="D330" s="560">
        <f t="shared" si="32"/>
        <v>1</v>
      </c>
      <c r="E330" s="560">
        <f t="shared" si="33"/>
        <v>14</v>
      </c>
      <c r="F330" s="560">
        <f t="shared" si="34"/>
        <v>17</v>
      </c>
      <c r="G330" s="595">
        <f t="shared" si="35"/>
        <v>2</v>
      </c>
      <c r="H330" s="590">
        <f>CHOOSE('Output Sheet'!$B$4,'8760 Data'!J330,'8760 Data'!K330,'8760 Data'!L330,'8760 Data'!M330,'8760 Data'!N330,'8760 Data'!O330,'8760 Data'!P330,'8760 Data'!Q330,'8760 Data'!R330,'8760 Data'!S330,'8760 Data'!T330,'8760 Data'!U330)</f>
        <v>0</v>
      </c>
      <c r="I330" s="591" t="e">
        <f>H330/'Output Sheet'!$B$8</f>
        <v>#DIV/0!</v>
      </c>
      <c r="J330" s="596"/>
      <c r="K330" s="560"/>
      <c r="L330" s="560"/>
      <c r="M330" s="560"/>
      <c r="N330" s="560"/>
      <c r="O330" s="560"/>
      <c r="P330" s="560"/>
      <c r="Q330" s="560"/>
      <c r="R330" s="560"/>
      <c r="S330" s="560"/>
      <c r="T330" s="560"/>
      <c r="U330" s="560"/>
    </row>
    <row r="331" spans="1:21">
      <c r="A331" s="593">
        <f t="shared" si="30"/>
        <v>41288</v>
      </c>
      <c r="B331" s="594">
        <v>41288.750018981482</v>
      </c>
      <c r="C331" s="560">
        <f t="shared" si="31"/>
        <v>2013</v>
      </c>
      <c r="D331" s="560">
        <f t="shared" si="32"/>
        <v>1</v>
      </c>
      <c r="E331" s="560">
        <f t="shared" si="33"/>
        <v>14</v>
      </c>
      <c r="F331" s="560">
        <f t="shared" si="34"/>
        <v>18</v>
      </c>
      <c r="G331" s="595">
        <f t="shared" si="35"/>
        <v>2</v>
      </c>
      <c r="H331" s="590">
        <f>CHOOSE('Output Sheet'!$B$4,'8760 Data'!J331,'8760 Data'!K331,'8760 Data'!L331,'8760 Data'!M331,'8760 Data'!N331,'8760 Data'!O331,'8760 Data'!P331,'8760 Data'!Q331,'8760 Data'!R331,'8760 Data'!S331,'8760 Data'!T331,'8760 Data'!U331)</f>
        <v>0</v>
      </c>
      <c r="I331" s="591" t="e">
        <f>H331/'Output Sheet'!$B$8</f>
        <v>#DIV/0!</v>
      </c>
      <c r="J331" s="596"/>
      <c r="K331" s="560"/>
      <c r="L331" s="560"/>
      <c r="M331" s="560"/>
      <c r="N331" s="560"/>
      <c r="O331" s="560"/>
      <c r="P331" s="560"/>
      <c r="Q331" s="560"/>
      <c r="R331" s="560"/>
      <c r="S331" s="560"/>
      <c r="T331" s="560"/>
      <c r="U331" s="560"/>
    </row>
    <row r="332" spans="1:21">
      <c r="A332" s="593">
        <f t="shared" si="30"/>
        <v>41288</v>
      </c>
      <c r="B332" s="594">
        <v>41288.791685706019</v>
      </c>
      <c r="C332" s="560">
        <f t="shared" si="31"/>
        <v>2013</v>
      </c>
      <c r="D332" s="560">
        <f t="shared" si="32"/>
        <v>1</v>
      </c>
      <c r="E332" s="560">
        <f t="shared" si="33"/>
        <v>14</v>
      </c>
      <c r="F332" s="560">
        <f t="shared" si="34"/>
        <v>19</v>
      </c>
      <c r="G332" s="595">
        <f t="shared" si="35"/>
        <v>2</v>
      </c>
      <c r="H332" s="590">
        <f>CHOOSE('Output Sheet'!$B$4,'8760 Data'!J332,'8760 Data'!K332,'8760 Data'!L332,'8760 Data'!M332,'8760 Data'!N332,'8760 Data'!O332,'8760 Data'!P332,'8760 Data'!Q332,'8760 Data'!R332,'8760 Data'!S332,'8760 Data'!T332,'8760 Data'!U332)</f>
        <v>0</v>
      </c>
      <c r="I332" s="591" t="e">
        <f>H332/'Output Sheet'!$B$8</f>
        <v>#DIV/0!</v>
      </c>
      <c r="J332" s="596"/>
      <c r="K332" s="560"/>
      <c r="L332" s="560"/>
      <c r="M332" s="560"/>
      <c r="N332" s="560"/>
      <c r="O332" s="560"/>
      <c r="P332" s="560"/>
      <c r="Q332" s="560"/>
      <c r="R332" s="560"/>
      <c r="S332" s="560"/>
      <c r="T332" s="560"/>
      <c r="U332" s="560"/>
    </row>
    <row r="333" spans="1:21">
      <c r="A333" s="593">
        <f t="shared" si="30"/>
        <v>41288</v>
      </c>
      <c r="B333" s="594">
        <v>41288.833352430556</v>
      </c>
      <c r="C333" s="560">
        <f t="shared" si="31"/>
        <v>2013</v>
      </c>
      <c r="D333" s="560">
        <f t="shared" si="32"/>
        <v>1</v>
      </c>
      <c r="E333" s="560">
        <f t="shared" si="33"/>
        <v>14</v>
      </c>
      <c r="F333" s="560">
        <f t="shared" si="34"/>
        <v>20</v>
      </c>
      <c r="G333" s="595">
        <f t="shared" si="35"/>
        <v>2</v>
      </c>
      <c r="H333" s="590">
        <f>CHOOSE('Output Sheet'!$B$4,'8760 Data'!J333,'8760 Data'!K333,'8760 Data'!L333,'8760 Data'!M333,'8760 Data'!N333,'8760 Data'!O333,'8760 Data'!P333,'8760 Data'!Q333,'8760 Data'!R333,'8760 Data'!S333,'8760 Data'!T333,'8760 Data'!U333)</f>
        <v>0</v>
      </c>
      <c r="I333" s="591" t="e">
        <f>H333/'Output Sheet'!$B$8</f>
        <v>#DIV/0!</v>
      </c>
      <c r="J333" s="596"/>
      <c r="K333" s="560"/>
      <c r="L333" s="560"/>
      <c r="M333" s="560"/>
      <c r="N333" s="560"/>
      <c r="O333" s="560"/>
      <c r="P333" s="560"/>
      <c r="Q333" s="560"/>
      <c r="R333" s="560"/>
      <c r="S333" s="560"/>
      <c r="T333" s="560"/>
      <c r="U333" s="560"/>
    </row>
    <row r="334" spans="1:21">
      <c r="A334" s="593">
        <f t="shared" si="30"/>
        <v>41288</v>
      </c>
      <c r="B334" s="594">
        <v>41288.875019155093</v>
      </c>
      <c r="C334" s="560">
        <f t="shared" si="31"/>
        <v>2013</v>
      </c>
      <c r="D334" s="560">
        <f t="shared" si="32"/>
        <v>1</v>
      </c>
      <c r="E334" s="560">
        <f t="shared" si="33"/>
        <v>14</v>
      </c>
      <c r="F334" s="560">
        <f t="shared" si="34"/>
        <v>21</v>
      </c>
      <c r="G334" s="595">
        <f t="shared" si="35"/>
        <v>2</v>
      </c>
      <c r="H334" s="590">
        <f>CHOOSE('Output Sheet'!$B$4,'8760 Data'!J334,'8760 Data'!K334,'8760 Data'!L334,'8760 Data'!M334,'8760 Data'!N334,'8760 Data'!O334,'8760 Data'!P334,'8760 Data'!Q334,'8760 Data'!R334,'8760 Data'!S334,'8760 Data'!T334,'8760 Data'!U334)</f>
        <v>0</v>
      </c>
      <c r="I334" s="591" t="e">
        <f>H334/'Output Sheet'!$B$8</f>
        <v>#DIV/0!</v>
      </c>
      <c r="J334" s="596"/>
      <c r="K334" s="560"/>
      <c r="L334" s="560"/>
      <c r="M334" s="560"/>
      <c r="N334" s="560"/>
      <c r="O334" s="560"/>
      <c r="P334" s="560"/>
      <c r="Q334" s="560"/>
      <c r="R334" s="560"/>
      <c r="S334" s="560"/>
      <c r="T334" s="560"/>
      <c r="U334" s="560"/>
    </row>
    <row r="335" spans="1:21">
      <c r="A335" s="593">
        <f t="shared" si="30"/>
        <v>41288</v>
      </c>
      <c r="B335" s="594">
        <v>41288.916685879631</v>
      </c>
      <c r="C335" s="560">
        <f t="shared" si="31"/>
        <v>2013</v>
      </c>
      <c r="D335" s="560">
        <f t="shared" si="32"/>
        <v>1</v>
      </c>
      <c r="E335" s="560">
        <f t="shared" si="33"/>
        <v>14</v>
      </c>
      <c r="F335" s="560">
        <f t="shared" si="34"/>
        <v>22</v>
      </c>
      <c r="G335" s="595">
        <f t="shared" si="35"/>
        <v>2</v>
      </c>
      <c r="H335" s="590">
        <f>CHOOSE('Output Sheet'!$B$4,'8760 Data'!J335,'8760 Data'!K335,'8760 Data'!L335,'8760 Data'!M335,'8760 Data'!N335,'8760 Data'!O335,'8760 Data'!P335,'8760 Data'!Q335,'8760 Data'!R335,'8760 Data'!S335,'8760 Data'!T335,'8760 Data'!U335)</f>
        <v>0</v>
      </c>
      <c r="I335" s="591" t="e">
        <f>H335/'Output Sheet'!$B$8</f>
        <v>#DIV/0!</v>
      </c>
      <c r="J335" s="596"/>
      <c r="K335" s="560"/>
      <c r="L335" s="560"/>
      <c r="M335" s="560"/>
      <c r="N335" s="560"/>
      <c r="O335" s="560"/>
      <c r="P335" s="560"/>
      <c r="Q335" s="560"/>
      <c r="R335" s="560"/>
      <c r="S335" s="560"/>
      <c r="T335" s="560"/>
      <c r="U335" s="560"/>
    </row>
    <row r="336" spans="1:21">
      <c r="A336" s="593">
        <f t="shared" si="30"/>
        <v>41288</v>
      </c>
      <c r="B336" s="594">
        <v>41288.958352604168</v>
      </c>
      <c r="C336" s="560">
        <f t="shared" si="31"/>
        <v>2013</v>
      </c>
      <c r="D336" s="560">
        <f t="shared" si="32"/>
        <v>1</v>
      </c>
      <c r="E336" s="560">
        <f t="shared" si="33"/>
        <v>14</v>
      </c>
      <c r="F336" s="560">
        <f t="shared" si="34"/>
        <v>23</v>
      </c>
      <c r="G336" s="595">
        <f t="shared" si="35"/>
        <v>2</v>
      </c>
      <c r="H336" s="590">
        <f>CHOOSE('Output Sheet'!$B$4,'8760 Data'!J336,'8760 Data'!K336,'8760 Data'!L336,'8760 Data'!M336,'8760 Data'!N336,'8760 Data'!O336,'8760 Data'!P336,'8760 Data'!Q336,'8760 Data'!R336,'8760 Data'!S336,'8760 Data'!T336,'8760 Data'!U336)</f>
        <v>0</v>
      </c>
      <c r="I336" s="591" t="e">
        <f>H336/'Output Sheet'!$B$8</f>
        <v>#DIV/0!</v>
      </c>
      <c r="J336" s="596"/>
      <c r="K336" s="560"/>
      <c r="L336" s="560"/>
      <c r="M336" s="560"/>
      <c r="N336" s="560"/>
      <c r="O336" s="560"/>
      <c r="P336" s="560"/>
      <c r="Q336" s="560"/>
      <c r="R336" s="560"/>
      <c r="S336" s="560"/>
      <c r="T336" s="560"/>
      <c r="U336" s="560"/>
    </row>
    <row r="337" spans="1:21">
      <c r="A337" s="593">
        <f t="shared" si="30"/>
        <v>41289</v>
      </c>
      <c r="B337" s="594">
        <v>41289.000019328705</v>
      </c>
      <c r="C337" s="560">
        <f t="shared" si="31"/>
        <v>2013</v>
      </c>
      <c r="D337" s="560">
        <f t="shared" si="32"/>
        <v>1</v>
      </c>
      <c r="E337" s="560">
        <f t="shared" si="33"/>
        <v>15</v>
      </c>
      <c r="F337" s="560">
        <f t="shared" si="34"/>
        <v>24</v>
      </c>
      <c r="G337" s="595">
        <f t="shared" si="35"/>
        <v>3</v>
      </c>
      <c r="H337" s="590">
        <f>CHOOSE('Output Sheet'!$B$4,'8760 Data'!J337,'8760 Data'!K337,'8760 Data'!L337,'8760 Data'!M337,'8760 Data'!N337,'8760 Data'!O337,'8760 Data'!P337,'8760 Data'!Q337,'8760 Data'!R337,'8760 Data'!S337,'8760 Data'!T337,'8760 Data'!U337)</f>
        <v>0</v>
      </c>
      <c r="I337" s="591" t="e">
        <f>H337/'Output Sheet'!$B$8</f>
        <v>#DIV/0!</v>
      </c>
      <c r="J337" s="596"/>
      <c r="K337" s="560"/>
      <c r="L337" s="560"/>
      <c r="M337" s="560"/>
      <c r="N337" s="560"/>
      <c r="O337" s="560"/>
      <c r="P337" s="560"/>
      <c r="Q337" s="560"/>
      <c r="R337" s="560"/>
      <c r="S337" s="560"/>
      <c r="T337" s="560"/>
      <c r="U337" s="560"/>
    </row>
    <row r="338" spans="1:21">
      <c r="A338" s="593">
        <f t="shared" si="30"/>
        <v>41289</v>
      </c>
      <c r="B338" s="594">
        <v>41289.041686053242</v>
      </c>
      <c r="C338" s="560">
        <f t="shared" si="31"/>
        <v>2013</v>
      </c>
      <c r="D338" s="560">
        <f t="shared" si="32"/>
        <v>1</v>
      </c>
      <c r="E338" s="560">
        <f t="shared" si="33"/>
        <v>15</v>
      </c>
      <c r="F338" s="560">
        <f t="shared" si="34"/>
        <v>1</v>
      </c>
      <c r="G338" s="595">
        <f t="shared" si="35"/>
        <v>3</v>
      </c>
      <c r="H338" s="590">
        <f>CHOOSE('Output Sheet'!$B$4,'8760 Data'!J338,'8760 Data'!K338,'8760 Data'!L338,'8760 Data'!M338,'8760 Data'!N338,'8760 Data'!O338,'8760 Data'!P338,'8760 Data'!Q338,'8760 Data'!R338,'8760 Data'!S338,'8760 Data'!T338,'8760 Data'!U338)</f>
        <v>0</v>
      </c>
      <c r="I338" s="591" t="e">
        <f>H338/'Output Sheet'!$B$8</f>
        <v>#DIV/0!</v>
      </c>
      <c r="J338" s="596"/>
      <c r="K338" s="560"/>
      <c r="L338" s="560"/>
      <c r="M338" s="560"/>
      <c r="N338" s="560"/>
      <c r="O338" s="560"/>
      <c r="P338" s="560"/>
      <c r="Q338" s="560"/>
      <c r="R338" s="560"/>
      <c r="S338" s="560"/>
      <c r="T338" s="560"/>
      <c r="U338" s="560"/>
    </row>
    <row r="339" spans="1:21">
      <c r="A339" s="593">
        <f t="shared" si="30"/>
        <v>41289</v>
      </c>
      <c r="B339" s="594">
        <v>41289.08335277778</v>
      </c>
      <c r="C339" s="560">
        <f t="shared" si="31"/>
        <v>2013</v>
      </c>
      <c r="D339" s="560">
        <f t="shared" si="32"/>
        <v>1</v>
      </c>
      <c r="E339" s="560">
        <f t="shared" si="33"/>
        <v>15</v>
      </c>
      <c r="F339" s="560">
        <f t="shared" si="34"/>
        <v>2</v>
      </c>
      <c r="G339" s="595">
        <f t="shared" si="35"/>
        <v>3</v>
      </c>
      <c r="H339" s="590">
        <f>CHOOSE('Output Sheet'!$B$4,'8760 Data'!J339,'8760 Data'!K339,'8760 Data'!L339,'8760 Data'!M339,'8760 Data'!N339,'8760 Data'!O339,'8760 Data'!P339,'8760 Data'!Q339,'8760 Data'!R339,'8760 Data'!S339,'8760 Data'!T339,'8760 Data'!U339)</f>
        <v>0</v>
      </c>
      <c r="I339" s="591" t="e">
        <f>H339/'Output Sheet'!$B$8</f>
        <v>#DIV/0!</v>
      </c>
      <c r="J339" s="596"/>
      <c r="K339" s="560"/>
      <c r="L339" s="560"/>
      <c r="M339" s="560"/>
      <c r="N339" s="560"/>
      <c r="O339" s="560"/>
      <c r="P339" s="560"/>
      <c r="Q339" s="560"/>
      <c r="R339" s="560"/>
      <c r="S339" s="560"/>
      <c r="T339" s="560"/>
      <c r="U339" s="560"/>
    </row>
    <row r="340" spans="1:21">
      <c r="A340" s="593">
        <f t="shared" si="30"/>
        <v>41289</v>
      </c>
      <c r="B340" s="594">
        <v>41289.125019502317</v>
      </c>
      <c r="C340" s="560">
        <f t="shared" si="31"/>
        <v>2013</v>
      </c>
      <c r="D340" s="560">
        <f t="shared" si="32"/>
        <v>1</v>
      </c>
      <c r="E340" s="560">
        <f t="shared" si="33"/>
        <v>15</v>
      </c>
      <c r="F340" s="560">
        <f t="shared" si="34"/>
        <v>3</v>
      </c>
      <c r="G340" s="595">
        <f t="shared" si="35"/>
        <v>3</v>
      </c>
      <c r="H340" s="590">
        <f>CHOOSE('Output Sheet'!$B$4,'8760 Data'!J340,'8760 Data'!K340,'8760 Data'!L340,'8760 Data'!M340,'8760 Data'!N340,'8760 Data'!O340,'8760 Data'!P340,'8760 Data'!Q340,'8760 Data'!R340,'8760 Data'!S340,'8760 Data'!T340,'8760 Data'!U340)</f>
        <v>0</v>
      </c>
      <c r="I340" s="591" t="e">
        <f>H340/'Output Sheet'!$B$8</f>
        <v>#DIV/0!</v>
      </c>
      <c r="J340" s="596"/>
      <c r="K340" s="560"/>
      <c r="L340" s="560"/>
      <c r="M340" s="560"/>
      <c r="N340" s="560"/>
      <c r="O340" s="560"/>
      <c r="P340" s="560"/>
      <c r="Q340" s="560"/>
      <c r="R340" s="560"/>
      <c r="S340" s="560"/>
      <c r="T340" s="560"/>
      <c r="U340" s="560"/>
    </row>
    <row r="341" spans="1:21">
      <c r="A341" s="593">
        <f t="shared" si="30"/>
        <v>41289</v>
      </c>
      <c r="B341" s="594">
        <v>41289.166686226854</v>
      </c>
      <c r="C341" s="560">
        <f t="shared" si="31"/>
        <v>2013</v>
      </c>
      <c r="D341" s="560">
        <f t="shared" si="32"/>
        <v>1</v>
      </c>
      <c r="E341" s="560">
        <f t="shared" si="33"/>
        <v>15</v>
      </c>
      <c r="F341" s="560">
        <f t="shared" si="34"/>
        <v>4</v>
      </c>
      <c r="G341" s="595">
        <f t="shared" si="35"/>
        <v>3</v>
      </c>
      <c r="H341" s="590">
        <f>CHOOSE('Output Sheet'!$B$4,'8760 Data'!J341,'8760 Data'!K341,'8760 Data'!L341,'8760 Data'!M341,'8760 Data'!N341,'8760 Data'!O341,'8760 Data'!P341,'8760 Data'!Q341,'8760 Data'!R341,'8760 Data'!S341,'8760 Data'!T341,'8760 Data'!U341)</f>
        <v>0</v>
      </c>
      <c r="I341" s="591" t="e">
        <f>H341/'Output Sheet'!$B$8</f>
        <v>#DIV/0!</v>
      </c>
      <c r="J341" s="596"/>
      <c r="K341" s="560"/>
      <c r="L341" s="560"/>
      <c r="M341" s="560"/>
      <c r="N341" s="560"/>
      <c r="O341" s="560"/>
      <c r="P341" s="560"/>
      <c r="Q341" s="560"/>
      <c r="R341" s="560"/>
      <c r="S341" s="560"/>
      <c r="T341" s="560"/>
      <c r="U341" s="560"/>
    </row>
    <row r="342" spans="1:21">
      <c r="A342" s="593">
        <f t="shared" si="30"/>
        <v>41289</v>
      </c>
      <c r="B342" s="594">
        <v>41289.208352951391</v>
      </c>
      <c r="C342" s="560">
        <f t="shared" si="31"/>
        <v>2013</v>
      </c>
      <c r="D342" s="560">
        <f t="shared" si="32"/>
        <v>1</v>
      </c>
      <c r="E342" s="560">
        <f t="shared" si="33"/>
        <v>15</v>
      </c>
      <c r="F342" s="560">
        <f t="shared" si="34"/>
        <v>5</v>
      </c>
      <c r="G342" s="595">
        <f t="shared" si="35"/>
        <v>3</v>
      </c>
      <c r="H342" s="590">
        <f>CHOOSE('Output Sheet'!$B$4,'8760 Data'!J342,'8760 Data'!K342,'8760 Data'!L342,'8760 Data'!M342,'8760 Data'!N342,'8760 Data'!O342,'8760 Data'!P342,'8760 Data'!Q342,'8760 Data'!R342,'8760 Data'!S342,'8760 Data'!T342,'8760 Data'!U342)</f>
        <v>0</v>
      </c>
      <c r="I342" s="591" t="e">
        <f>H342/'Output Sheet'!$B$8</f>
        <v>#DIV/0!</v>
      </c>
      <c r="J342" s="596"/>
      <c r="K342" s="560"/>
      <c r="L342" s="560"/>
      <c r="M342" s="560"/>
      <c r="N342" s="560"/>
      <c r="O342" s="560"/>
      <c r="P342" s="560"/>
      <c r="Q342" s="560"/>
      <c r="R342" s="560"/>
      <c r="S342" s="560"/>
      <c r="T342" s="560"/>
      <c r="U342" s="560"/>
    </row>
    <row r="343" spans="1:21">
      <c r="A343" s="593">
        <f t="shared" si="30"/>
        <v>41289</v>
      </c>
      <c r="B343" s="594">
        <v>41289.250019675928</v>
      </c>
      <c r="C343" s="560">
        <f t="shared" si="31"/>
        <v>2013</v>
      </c>
      <c r="D343" s="560">
        <f t="shared" si="32"/>
        <v>1</v>
      </c>
      <c r="E343" s="560">
        <f t="shared" si="33"/>
        <v>15</v>
      </c>
      <c r="F343" s="560">
        <f t="shared" si="34"/>
        <v>6</v>
      </c>
      <c r="G343" s="595">
        <f t="shared" si="35"/>
        <v>3</v>
      </c>
      <c r="H343" s="590">
        <f>CHOOSE('Output Sheet'!$B$4,'8760 Data'!J343,'8760 Data'!K343,'8760 Data'!L343,'8760 Data'!M343,'8760 Data'!N343,'8760 Data'!O343,'8760 Data'!P343,'8760 Data'!Q343,'8760 Data'!R343,'8760 Data'!S343,'8760 Data'!T343,'8760 Data'!U343)</f>
        <v>0</v>
      </c>
      <c r="I343" s="591" t="e">
        <f>H343/'Output Sheet'!$B$8</f>
        <v>#DIV/0!</v>
      </c>
      <c r="J343" s="596"/>
      <c r="K343" s="560"/>
      <c r="L343" s="560"/>
      <c r="M343" s="560"/>
      <c r="N343" s="560"/>
      <c r="O343" s="560"/>
      <c r="P343" s="560"/>
      <c r="Q343" s="560"/>
      <c r="R343" s="560"/>
      <c r="S343" s="560"/>
      <c r="T343" s="560"/>
      <c r="U343" s="560"/>
    </row>
    <row r="344" spans="1:21">
      <c r="A344" s="593">
        <f t="shared" si="30"/>
        <v>41289</v>
      </c>
      <c r="B344" s="594">
        <v>41289.291686400466</v>
      </c>
      <c r="C344" s="560">
        <f t="shared" si="31"/>
        <v>2013</v>
      </c>
      <c r="D344" s="560">
        <f t="shared" si="32"/>
        <v>1</v>
      </c>
      <c r="E344" s="560">
        <f t="shared" si="33"/>
        <v>15</v>
      </c>
      <c r="F344" s="560">
        <f t="shared" si="34"/>
        <v>7</v>
      </c>
      <c r="G344" s="595">
        <f t="shared" si="35"/>
        <v>3</v>
      </c>
      <c r="H344" s="590">
        <f>CHOOSE('Output Sheet'!$B$4,'8760 Data'!J344,'8760 Data'!K344,'8760 Data'!L344,'8760 Data'!M344,'8760 Data'!N344,'8760 Data'!O344,'8760 Data'!P344,'8760 Data'!Q344,'8760 Data'!R344,'8760 Data'!S344,'8760 Data'!T344,'8760 Data'!U344)</f>
        <v>0</v>
      </c>
      <c r="I344" s="591" t="e">
        <f>H344/'Output Sheet'!$B$8</f>
        <v>#DIV/0!</v>
      </c>
      <c r="J344" s="596"/>
      <c r="K344" s="560"/>
      <c r="L344" s="560"/>
      <c r="M344" s="560"/>
      <c r="N344" s="560"/>
      <c r="O344" s="560"/>
      <c r="P344" s="560"/>
      <c r="Q344" s="560"/>
      <c r="R344" s="560"/>
      <c r="S344" s="560"/>
      <c r="T344" s="560"/>
      <c r="U344" s="560"/>
    </row>
    <row r="345" spans="1:21">
      <c r="A345" s="593">
        <f t="shared" si="30"/>
        <v>41289</v>
      </c>
      <c r="B345" s="594">
        <v>41289.333353125003</v>
      </c>
      <c r="C345" s="560">
        <f t="shared" si="31"/>
        <v>2013</v>
      </c>
      <c r="D345" s="560">
        <f t="shared" si="32"/>
        <v>1</v>
      </c>
      <c r="E345" s="560">
        <f t="shared" si="33"/>
        <v>15</v>
      </c>
      <c r="F345" s="560">
        <f t="shared" si="34"/>
        <v>8</v>
      </c>
      <c r="G345" s="595">
        <f t="shared" si="35"/>
        <v>3</v>
      </c>
      <c r="H345" s="590">
        <f>CHOOSE('Output Sheet'!$B$4,'8760 Data'!J345,'8760 Data'!K345,'8760 Data'!L345,'8760 Data'!M345,'8760 Data'!N345,'8760 Data'!O345,'8760 Data'!P345,'8760 Data'!Q345,'8760 Data'!R345,'8760 Data'!S345,'8760 Data'!T345,'8760 Data'!U345)</f>
        <v>0</v>
      </c>
      <c r="I345" s="591" t="e">
        <f>H345/'Output Sheet'!$B$8</f>
        <v>#DIV/0!</v>
      </c>
      <c r="J345" s="596"/>
      <c r="K345" s="560"/>
      <c r="L345" s="560"/>
      <c r="M345" s="560"/>
      <c r="N345" s="560"/>
      <c r="O345" s="560"/>
      <c r="P345" s="560"/>
      <c r="Q345" s="560"/>
      <c r="R345" s="560"/>
      <c r="S345" s="560"/>
      <c r="T345" s="560"/>
      <c r="U345" s="560"/>
    </row>
    <row r="346" spans="1:21">
      <c r="A346" s="593">
        <f t="shared" si="30"/>
        <v>41289</v>
      </c>
      <c r="B346" s="594">
        <v>41289.37501984954</v>
      </c>
      <c r="C346" s="560">
        <f t="shared" si="31"/>
        <v>2013</v>
      </c>
      <c r="D346" s="560">
        <f t="shared" si="32"/>
        <v>1</v>
      </c>
      <c r="E346" s="560">
        <f t="shared" si="33"/>
        <v>15</v>
      </c>
      <c r="F346" s="560">
        <f t="shared" si="34"/>
        <v>9</v>
      </c>
      <c r="G346" s="595">
        <f t="shared" si="35"/>
        <v>3</v>
      </c>
      <c r="H346" s="590">
        <f>CHOOSE('Output Sheet'!$B$4,'8760 Data'!J346,'8760 Data'!K346,'8760 Data'!L346,'8760 Data'!M346,'8760 Data'!N346,'8760 Data'!O346,'8760 Data'!P346,'8760 Data'!Q346,'8760 Data'!R346,'8760 Data'!S346,'8760 Data'!T346,'8760 Data'!U346)</f>
        <v>0</v>
      </c>
      <c r="I346" s="591" t="e">
        <f>H346/'Output Sheet'!$B$8</f>
        <v>#DIV/0!</v>
      </c>
      <c r="J346" s="596"/>
      <c r="K346" s="560"/>
      <c r="L346" s="560"/>
      <c r="M346" s="560"/>
      <c r="N346" s="560"/>
      <c r="O346" s="560"/>
      <c r="P346" s="560"/>
      <c r="Q346" s="560"/>
      <c r="R346" s="560"/>
      <c r="S346" s="560"/>
      <c r="T346" s="560"/>
      <c r="U346" s="560"/>
    </row>
    <row r="347" spans="1:21">
      <c r="A347" s="593">
        <f t="shared" si="30"/>
        <v>41289</v>
      </c>
      <c r="B347" s="594">
        <v>41289.416686574077</v>
      </c>
      <c r="C347" s="560">
        <f t="shared" si="31"/>
        <v>2013</v>
      </c>
      <c r="D347" s="560">
        <f t="shared" si="32"/>
        <v>1</v>
      </c>
      <c r="E347" s="560">
        <f t="shared" si="33"/>
        <v>15</v>
      </c>
      <c r="F347" s="560">
        <f t="shared" si="34"/>
        <v>10</v>
      </c>
      <c r="G347" s="595">
        <f t="shared" si="35"/>
        <v>3</v>
      </c>
      <c r="H347" s="590">
        <f>CHOOSE('Output Sheet'!$B$4,'8760 Data'!J347,'8760 Data'!K347,'8760 Data'!L347,'8760 Data'!M347,'8760 Data'!N347,'8760 Data'!O347,'8760 Data'!P347,'8760 Data'!Q347,'8760 Data'!R347,'8760 Data'!S347,'8760 Data'!T347,'8760 Data'!U347)</f>
        <v>0</v>
      </c>
      <c r="I347" s="591" t="e">
        <f>H347/'Output Sheet'!$B$8</f>
        <v>#DIV/0!</v>
      </c>
      <c r="J347" s="596"/>
      <c r="K347" s="560"/>
      <c r="L347" s="560"/>
      <c r="M347" s="560"/>
      <c r="N347" s="560"/>
      <c r="O347" s="560"/>
      <c r="P347" s="560"/>
      <c r="Q347" s="560"/>
      <c r="R347" s="560"/>
      <c r="S347" s="560"/>
      <c r="T347" s="560"/>
      <c r="U347" s="560"/>
    </row>
    <row r="348" spans="1:21">
      <c r="A348" s="593">
        <f t="shared" si="30"/>
        <v>41289</v>
      </c>
      <c r="B348" s="594">
        <v>41289.458353298614</v>
      </c>
      <c r="C348" s="560">
        <f t="shared" si="31"/>
        <v>2013</v>
      </c>
      <c r="D348" s="560">
        <f t="shared" si="32"/>
        <v>1</v>
      </c>
      <c r="E348" s="560">
        <f t="shared" si="33"/>
        <v>15</v>
      </c>
      <c r="F348" s="560">
        <f t="shared" si="34"/>
        <v>11</v>
      </c>
      <c r="G348" s="595">
        <f t="shared" si="35"/>
        <v>3</v>
      </c>
      <c r="H348" s="590">
        <f>CHOOSE('Output Sheet'!$B$4,'8760 Data'!J348,'8760 Data'!K348,'8760 Data'!L348,'8760 Data'!M348,'8760 Data'!N348,'8760 Data'!O348,'8760 Data'!P348,'8760 Data'!Q348,'8760 Data'!R348,'8760 Data'!S348,'8760 Data'!T348,'8760 Data'!U348)</f>
        <v>0</v>
      </c>
      <c r="I348" s="591" t="e">
        <f>H348/'Output Sheet'!$B$8</f>
        <v>#DIV/0!</v>
      </c>
      <c r="J348" s="596"/>
      <c r="K348" s="560"/>
      <c r="L348" s="560"/>
      <c r="M348" s="560"/>
      <c r="N348" s="560"/>
      <c r="O348" s="560"/>
      <c r="P348" s="560"/>
      <c r="Q348" s="560"/>
      <c r="R348" s="560"/>
      <c r="S348" s="560"/>
      <c r="T348" s="560"/>
      <c r="U348" s="560"/>
    </row>
    <row r="349" spans="1:21">
      <c r="A349" s="593">
        <f t="shared" si="30"/>
        <v>41289</v>
      </c>
      <c r="B349" s="594">
        <v>41289.500020023152</v>
      </c>
      <c r="C349" s="560">
        <f t="shared" si="31"/>
        <v>2013</v>
      </c>
      <c r="D349" s="560">
        <f t="shared" si="32"/>
        <v>1</v>
      </c>
      <c r="E349" s="560">
        <f t="shared" si="33"/>
        <v>15</v>
      </c>
      <c r="F349" s="560">
        <f t="shared" si="34"/>
        <v>12</v>
      </c>
      <c r="G349" s="595">
        <f t="shared" si="35"/>
        <v>3</v>
      </c>
      <c r="H349" s="590">
        <f>CHOOSE('Output Sheet'!$B$4,'8760 Data'!J349,'8760 Data'!K349,'8760 Data'!L349,'8760 Data'!M349,'8760 Data'!N349,'8760 Data'!O349,'8760 Data'!P349,'8760 Data'!Q349,'8760 Data'!R349,'8760 Data'!S349,'8760 Data'!T349,'8760 Data'!U349)</f>
        <v>0</v>
      </c>
      <c r="I349" s="591" t="e">
        <f>H349/'Output Sheet'!$B$8</f>
        <v>#DIV/0!</v>
      </c>
      <c r="J349" s="596"/>
      <c r="K349" s="560"/>
      <c r="L349" s="560"/>
      <c r="M349" s="560"/>
      <c r="N349" s="560"/>
      <c r="O349" s="560"/>
      <c r="P349" s="560"/>
      <c r="Q349" s="560"/>
      <c r="R349" s="560"/>
      <c r="S349" s="560"/>
      <c r="T349" s="560"/>
      <c r="U349" s="560"/>
    </row>
    <row r="350" spans="1:21">
      <c r="A350" s="593">
        <f t="shared" si="30"/>
        <v>41289</v>
      </c>
      <c r="B350" s="594">
        <v>41289.541686747689</v>
      </c>
      <c r="C350" s="560">
        <f t="shared" si="31"/>
        <v>2013</v>
      </c>
      <c r="D350" s="560">
        <f t="shared" si="32"/>
        <v>1</v>
      </c>
      <c r="E350" s="560">
        <f t="shared" si="33"/>
        <v>15</v>
      </c>
      <c r="F350" s="560">
        <f t="shared" si="34"/>
        <v>13</v>
      </c>
      <c r="G350" s="595">
        <f t="shared" si="35"/>
        <v>3</v>
      </c>
      <c r="H350" s="590">
        <f>CHOOSE('Output Sheet'!$B$4,'8760 Data'!J350,'8760 Data'!K350,'8760 Data'!L350,'8760 Data'!M350,'8760 Data'!N350,'8760 Data'!O350,'8760 Data'!P350,'8760 Data'!Q350,'8760 Data'!R350,'8760 Data'!S350,'8760 Data'!T350,'8760 Data'!U350)</f>
        <v>0</v>
      </c>
      <c r="I350" s="591" t="e">
        <f>H350/'Output Sheet'!$B$8</f>
        <v>#DIV/0!</v>
      </c>
      <c r="J350" s="596"/>
      <c r="K350" s="560"/>
      <c r="L350" s="560"/>
      <c r="M350" s="560"/>
      <c r="N350" s="560"/>
      <c r="O350" s="560"/>
      <c r="P350" s="560"/>
      <c r="Q350" s="560"/>
      <c r="R350" s="560"/>
      <c r="S350" s="560"/>
      <c r="T350" s="560"/>
      <c r="U350" s="560"/>
    </row>
    <row r="351" spans="1:21">
      <c r="A351" s="593">
        <f t="shared" si="30"/>
        <v>41289</v>
      </c>
      <c r="B351" s="594">
        <v>41289.583353472219</v>
      </c>
      <c r="C351" s="560">
        <f t="shared" si="31"/>
        <v>2013</v>
      </c>
      <c r="D351" s="560">
        <f t="shared" si="32"/>
        <v>1</v>
      </c>
      <c r="E351" s="560">
        <f t="shared" si="33"/>
        <v>15</v>
      </c>
      <c r="F351" s="560">
        <f t="shared" si="34"/>
        <v>14</v>
      </c>
      <c r="G351" s="595">
        <f t="shared" si="35"/>
        <v>3</v>
      </c>
      <c r="H351" s="590">
        <f>CHOOSE('Output Sheet'!$B$4,'8760 Data'!J351,'8760 Data'!K351,'8760 Data'!L351,'8760 Data'!M351,'8760 Data'!N351,'8760 Data'!O351,'8760 Data'!P351,'8760 Data'!Q351,'8760 Data'!R351,'8760 Data'!S351,'8760 Data'!T351,'8760 Data'!U351)</f>
        <v>0</v>
      </c>
      <c r="I351" s="591" t="e">
        <f>H351/'Output Sheet'!$B$8</f>
        <v>#DIV/0!</v>
      </c>
      <c r="J351" s="596"/>
      <c r="K351" s="560"/>
      <c r="L351" s="560"/>
      <c r="M351" s="560"/>
      <c r="N351" s="560"/>
      <c r="O351" s="560"/>
      <c r="P351" s="560"/>
      <c r="Q351" s="560"/>
      <c r="R351" s="560"/>
      <c r="S351" s="560"/>
      <c r="T351" s="560"/>
      <c r="U351" s="560"/>
    </row>
    <row r="352" spans="1:21">
      <c r="A352" s="593">
        <f t="shared" si="30"/>
        <v>41289</v>
      </c>
      <c r="B352" s="594">
        <v>41289.625020196756</v>
      </c>
      <c r="C352" s="560">
        <f t="shared" si="31"/>
        <v>2013</v>
      </c>
      <c r="D352" s="560">
        <f t="shared" si="32"/>
        <v>1</v>
      </c>
      <c r="E352" s="560">
        <f t="shared" si="33"/>
        <v>15</v>
      </c>
      <c r="F352" s="560">
        <f t="shared" si="34"/>
        <v>15</v>
      </c>
      <c r="G352" s="595">
        <f t="shared" si="35"/>
        <v>3</v>
      </c>
      <c r="H352" s="590">
        <f>CHOOSE('Output Sheet'!$B$4,'8760 Data'!J352,'8760 Data'!K352,'8760 Data'!L352,'8760 Data'!M352,'8760 Data'!N352,'8760 Data'!O352,'8760 Data'!P352,'8760 Data'!Q352,'8760 Data'!R352,'8760 Data'!S352,'8760 Data'!T352,'8760 Data'!U352)</f>
        <v>0</v>
      </c>
      <c r="I352" s="591" t="e">
        <f>H352/'Output Sheet'!$B$8</f>
        <v>#DIV/0!</v>
      </c>
      <c r="J352" s="596"/>
      <c r="K352" s="560"/>
      <c r="L352" s="560"/>
      <c r="M352" s="560"/>
      <c r="N352" s="560"/>
      <c r="O352" s="560"/>
      <c r="P352" s="560"/>
      <c r="Q352" s="560"/>
      <c r="R352" s="560"/>
      <c r="S352" s="560"/>
      <c r="T352" s="560"/>
      <c r="U352" s="560"/>
    </row>
    <row r="353" spans="1:21">
      <c r="A353" s="593">
        <f t="shared" si="30"/>
        <v>41289</v>
      </c>
      <c r="B353" s="594">
        <v>41289.666686921293</v>
      </c>
      <c r="C353" s="560">
        <f t="shared" si="31"/>
        <v>2013</v>
      </c>
      <c r="D353" s="560">
        <f t="shared" si="32"/>
        <v>1</v>
      </c>
      <c r="E353" s="560">
        <f t="shared" si="33"/>
        <v>15</v>
      </c>
      <c r="F353" s="560">
        <f t="shared" si="34"/>
        <v>16</v>
      </c>
      <c r="G353" s="595">
        <f t="shared" si="35"/>
        <v>3</v>
      </c>
      <c r="H353" s="590">
        <f>CHOOSE('Output Sheet'!$B$4,'8760 Data'!J353,'8760 Data'!K353,'8760 Data'!L353,'8760 Data'!M353,'8760 Data'!N353,'8760 Data'!O353,'8760 Data'!P353,'8760 Data'!Q353,'8760 Data'!R353,'8760 Data'!S353,'8760 Data'!T353,'8760 Data'!U353)</f>
        <v>0</v>
      </c>
      <c r="I353" s="591" t="e">
        <f>H353/'Output Sheet'!$B$8</f>
        <v>#DIV/0!</v>
      </c>
      <c r="J353" s="596"/>
      <c r="K353" s="560"/>
      <c r="L353" s="560"/>
      <c r="M353" s="560"/>
      <c r="N353" s="560"/>
      <c r="O353" s="560"/>
      <c r="P353" s="560"/>
      <c r="Q353" s="560"/>
      <c r="R353" s="560"/>
      <c r="S353" s="560"/>
      <c r="T353" s="560"/>
      <c r="U353" s="560"/>
    </row>
    <row r="354" spans="1:21">
      <c r="A354" s="593">
        <f t="shared" si="30"/>
        <v>41289</v>
      </c>
      <c r="B354" s="594">
        <v>41289.70835364583</v>
      </c>
      <c r="C354" s="560">
        <f t="shared" si="31"/>
        <v>2013</v>
      </c>
      <c r="D354" s="560">
        <f t="shared" si="32"/>
        <v>1</v>
      </c>
      <c r="E354" s="560">
        <f t="shared" si="33"/>
        <v>15</v>
      </c>
      <c r="F354" s="560">
        <f t="shared" si="34"/>
        <v>17</v>
      </c>
      <c r="G354" s="595">
        <f t="shared" si="35"/>
        <v>3</v>
      </c>
      <c r="H354" s="590">
        <f>CHOOSE('Output Sheet'!$B$4,'8760 Data'!J354,'8760 Data'!K354,'8760 Data'!L354,'8760 Data'!M354,'8760 Data'!N354,'8760 Data'!O354,'8760 Data'!P354,'8760 Data'!Q354,'8760 Data'!R354,'8760 Data'!S354,'8760 Data'!T354,'8760 Data'!U354)</f>
        <v>0</v>
      </c>
      <c r="I354" s="591" t="e">
        <f>H354/'Output Sheet'!$B$8</f>
        <v>#DIV/0!</v>
      </c>
      <c r="J354" s="596"/>
      <c r="K354" s="560"/>
      <c r="L354" s="560"/>
      <c r="M354" s="560"/>
      <c r="N354" s="560"/>
      <c r="O354" s="560"/>
      <c r="P354" s="560"/>
      <c r="Q354" s="560"/>
      <c r="R354" s="560"/>
      <c r="S354" s="560"/>
      <c r="T354" s="560"/>
      <c r="U354" s="560"/>
    </row>
    <row r="355" spans="1:21">
      <c r="A355" s="593">
        <f t="shared" si="30"/>
        <v>41289</v>
      </c>
      <c r="B355" s="594">
        <v>41289.750020370368</v>
      </c>
      <c r="C355" s="560">
        <f t="shared" si="31"/>
        <v>2013</v>
      </c>
      <c r="D355" s="560">
        <f t="shared" si="32"/>
        <v>1</v>
      </c>
      <c r="E355" s="560">
        <f t="shared" si="33"/>
        <v>15</v>
      </c>
      <c r="F355" s="560">
        <f t="shared" si="34"/>
        <v>18</v>
      </c>
      <c r="G355" s="595">
        <f t="shared" si="35"/>
        <v>3</v>
      </c>
      <c r="H355" s="590">
        <f>CHOOSE('Output Sheet'!$B$4,'8760 Data'!J355,'8760 Data'!K355,'8760 Data'!L355,'8760 Data'!M355,'8760 Data'!N355,'8760 Data'!O355,'8760 Data'!P355,'8760 Data'!Q355,'8760 Data'!R355,'8760 Data'!S355,'8760 Data'!T355,'8760 Data'!U355)</f>
        <v>0</v>
      </c>
      <c r="I355" s="591" t="e">
        <f>H355/'Output Sheet'!$B$8</f>
        <v>#DIV/0!</v>
      </c>
      <c r="J355" s="596"/>
      <c r="K355" s="560"/>
      <c r="L355" s="560"/>
      <c r="M355" s="560"/>
      <c r="N355" s="560"/>
      <c r="O355" s="560"/>
      <c r="P355" s="560"/>
      <c r="Q355" s="560"/>
      <c r="R355" s="560"/>
      <c r="S355" s="560"/>
      <c r="T355" s="560"/>
      <c r="U355" s="560"/>
    </row>
    <row r="356" spans="1:21">
      <c r="A356" s="593">
        <f t="shared" si="30"/>
        <v>41289</v>
      </c>
      <c r="B356" s="594">
        <v>41289.791687094905</v>
      </c>
      <c r="C356" s="560">
        <f t="shared" si="31"/>
        <v>2013</v>
      </c>
      <c r="D356" s="560">
        <f t="shared" si="32"/>
        <v>1</v>
      </c>
      <c r="E356" s="560">
        <f t="shared" si="33"/>
        <v>15</v>
      </c>
      <c r="F356" s="560">
        <f t="shared" si="34"/>
        <v>19</v>
      </c>
      <c r="G356" s="595">
        <f t="shared" si="35"/>
        <v>3</v>
      </c>
      <c r="H356" s="590">
        <f>CHOOSE('Output Sheet'!$B$4,'8760 Data'!J356,'8760 Data'!K356,'8760 Data'!L356,'8760 Data'!M356,'8760 Data'!N356,'8760 Data'!O356,'8760 Data'!P356,'8760 Data'!Q356,'8760 Data'!R356,'8760 Data'!S356,'8760 Data'!T356,'8760 Data'!U356)</f>
        <v>0</v>
      </c>
      <c r="I356" s="591" t="e">
        <f>H356/'Output Sheet'!$B$8</f>
        <v>#DIV/0!</v>
      </c>
      <c r="J356" s="596"/>
      <c r="K356" s="560"/>
      <c r="L356" s="560"/>
      <c r="M356" s="560"/>
      <c r="N356" s="560"/>
      <c r="O356" s="560"/>
      <c r="P356" s="560"/>
      <c r="Q356" s="560"/>
      <c r="R356" s="560"/>
      <c r="S356" s="560"/>
      <c r="T356" s="560"/>
      <c r="U356" s="560"/>
    </row>
    <row r="357" spans="1:21">
      <c r="A357" s="593">
        <f t="shared" si="30"/>
        <v>41289</v>
      </c>
      <c r="B357" s="594">
        <v>41289.833353819442</v>
      </c>
      <c r="C357" s="560">
        <f t="shared" si="31"/>
        <v>2013</v>
      </c>
      <c r="D357" s="560">
        <f t="shared" si="32"/>
        <v>1</v>
      </c>
      <c r="E357" s="560">
        <f t="shared" si="33"/>
        <v>15</v>
      </c>
      <c r="F357" s="560">
        <f t="shared" si="34"/>
        <v>20</v>
      </c>
      <c r="G357" s="595">
        <f t="shared" si="35"/>
        <v>3</v>
      </c>
      <c r="H357" s="590">
        <f>CHOOSE('Output Sheet'!$B$4,'8760 Data'!J357,'8760 Data'!K357,'8760 Data'!L357,'8760 Data'!M357,'8760 Data'!N357,'8760 Data'!O357,'8760 Data'!P357,'8760 Data'!Q357,'8760 Data'!R357,'8760 Data'!S357,'8760 Data'!T357,'8760 Data'!U357)</f>
        <v>0</v>
      </c>
      <c r="I357" s="591" t="e">
        <f>H357/'Output Sheet'!$B$8</f>
        <v>#DIV/0!</v>
      </c>
      <c r="J357" s="596"/>
      <c r="K357" s="560"/>
      <c r="L357" s="560"/>
      <c r="M357" s="560"/>
      <c r="N357" s="560"/>
      <c r="O357" s="560"/>
      <c r="P357" s="560"/>
      <c r="Q357" s="560"/>
      <c r="R357" s="560"/>
      <c r="S357" s="560"/>
      <c r="T357" s="560"/>
      <c r="U357" s="560"/>
    </row>
    <row r="358" spans="1:21">
      <c r="A358" s="593">
        <f t="shared" si="30"/>
        <v>41289</v>
      </c>
      <c r="B358" s="594">
        <v>41289.875020543979</v>
      </c>
      <c r="C358" s="560">
        <f t="shared" si="31"/>
        <v>2013</v>
      </c>
      <c r="D358" s="560">
        <f t="shared" si="32"/>
        <v>1</v>
      </c>
      <c r="E358" s="560">
        <f t="shared" si="33"/>
        <v>15</v>
      </c>
      <c r="F358" s="560">
        <f t="shared" si="34"/>
        <v>21</v>
      </c>
      <c r="G358" s="595">
        <f t="shared" si="35"/>
        <v>3</v>
      </c>
      <c r="H358" s="590">
        <f>CHOOSE('Output Sheet'!$B$4,'8760 Data'!J358,'8760 Data'!K358,'8760 Data'!L358,'8760 Data'!M358,'8760 Data'!N358,'8760 Data'!O358,'8760 Data'!P358,'8760 Data'!Q358,'8760 Data'!R358,'8760 Data'!S358,'8760 Data'!T358,'8760 Data'!U358)</f>
        <v>0</v>
      </c>
      <c r="I358" s="591" t="e">
        <f>H358/'Output Sheet'!$B$8</f>
        <v>#DIV/0!</v>
      </c>
      <c r="J358" s="596"/>
      <c r="K358" s="560"/>
      <c r="L358" s="560"/>
      <c r="M358" s="560"/>
      <c r="N358" s="560"/>
      <c r="O358" s="560"/>
      <c r="P358" s="560"/>
      <c r="Q358" s="560"/>
      <c r="R358" s="560"/>
      <c r="S358" s="560"/>
      <c r="T358" s="560"/>
      <c r="U358" s="560"/>
    </row>
    <row r="359" spans="1:21">
      <c r="A359" s="593">
        <f t="shared" si="30"/>
        <v>41289</v>
      </c>
      <c r="B359" s="594">
        <v>41289.916687268516</v>
      </c>
      <c r="C359" s="560">
        <f t="shared" si="31"/>
        <v>2013</v>
      </c>
      <c r="D359" s="560">
        <f t="shared" si="32"/>
        <v>1</v>
      </c>
      <c r="E359" s="560">
        <f t="shared" si="33"/>
        <v>15</v>
      </c>
      <c r="F359" s="560">
        <f t="shared" si="34"/>
        <v>22</v>
      </c>
      <c r="G359" s="595">
        <f t="shared" si="35"/>
        <v>3</v>
      </c>
      <c r="H359" s="590">
        <f>CHOOSE('Output Sheet'!$B$4,'8760 Data'!J359,'8760 Data'!K359,'8760 Data'!L359,'8760 Data'!M359,'8760 Data'!N359,'8760 Data'!O359,'8760 Data'!P359,'8760 Data'!Q359,'8760 Data'!R359,'8760 Data'!S359,'8760 Data'!T359,'8760 Data'!U359)</f>
        <v>0</v>
      </c>
      <c r="I359" s="591" t="e">
        <f>H359/'Output Sheet'!$B$8</f>
        <v>#DIV/0!</v>
      </c>
      <c r="J359" s="596"/>
      <c r="K359" s="560"/>
      <c r="L359" s="560"/>
      <c r="M359" s="560"/>
      <c r="N359" s="560"/>
      <c r="O359" s="560"/>
      <c r="P359" s="560"/>
      <c r="Q359" s="560"/>
      <c r="R359" s="560"/>
      <c r="S359" s="560"/>
      <c r="T359" s="560"/>
      <c r="U359" s="560"/>
    </row>
    <row r="360" spans="1:21">
      <c r="A360" s="593">
        <f t="shared" si="30"/>
        <v>41289</v>
      </c>
      <c r="B360" s="594">
        <v>41289.958353993054</v>
      </c>
      <c r="C360" s="560">
        <f t="shared" si="31"/>
        <v>2013</v>
      </c>
      <c r="D360" s="560">
        <f t="shared" si="32"/>
        <v>1</v>
      </c>
      <c r="E360" s="560">
        <f t="shared" si="33"/>
        <v>15</v>
      </c>
      <c r="F360" s="560">
        <f t="shared" si="34"/>
        <v>23</v>
      </c>
      <c r="G360" s="595">
        <f t="shared" si="35"/>
        <v>3</v>
      </c>
      <c r="H360" s="590">
        <f>CHOOSE('Output Sheet'!$B$4,'8760 Data'!J360,'8760 Data'!K360,'8760 Data'!L360,'8760 Data'!M360,'8760 Data'!N360,'8760 Data'!O360,'8760 Data'!P360,'8760 Data'!Q360,'8760 Data'!R360,'8760 Data'!S360,'8760 Data'!T360,'8760 Data'!U360)</f>
        <v>0</v>
      </c>
      <c r="I360" s="591" t="e">
        <f>H360/'Output Sheet'!$B$8</f>
        <v>#DIV/0!</v>
      </c>
      <c r="J360" s="596"/>
      <c r="K360" s="560"/>
      <c r="L360" s="560"/>
      <c r="M360" s="560"/>
      <c r="N360" s="560"/>
      <c r="O360" s="560"/>
      <c r="P360" s="560"/>
      <c r="Q360" s="560"/>
      <c r="R360" s="560"/>
      <c r="S360" s="560"/>
      <c r="T360" s="560"/>
      <c r="U360" s="560"/>
    </row>
    <row r="361" spans="1:21">
      <c r="A361" s="593">
        <f t="shared" si="30"/>
        <v>41290</v>
      </c>
      <c r="B361" s="594">
        <v>41290.000020717591</v>
      </c>
      <c r="C361" s="560">
        <f t="shared" si="31"/>
        <v>2013</v>
      </c>
      <c r="D361" s="560">
        <f t="shared" si="32"/>
        <v>1</v>
      </c>
      <c r="E361" s="560">
        <f t="shared" si="33"/>
        <v>16</v>
      </c>
      <c r="F361" s="560">
        <f t="shared" si="34"/>
        <v>24</v>
      </c>
      <c r="G361" s="595">
        <f t="shared" si="35"/>
        <v>4</v>
      </c>
      <c r="H361" s="590">
        <f>CHOOSE('Output Sheet'!$B$4,'8760 Data'!J361,'8760 Data'!K361,'8760 Data'!L361,'8760 Data'!M361,'8760 Data'!N361,'8760 Data'!O361,'8760 Data'!P361,'8760 Data'!Q361,'8760 Data'!R361,'8760 Data'!S361,'8760 Data'!T361,'8760 Data'!U361)</f>
        <v>0</v>
      </c>
      <c r="I361" s="591" t="e">
        <f>H361/'Output Sheet'!$B$8</f>
        <v>#DIV/0!</v>
      </c>
      <c r="J361" s="596"/>
      <c r="K361" s="560"/>
      <c r="L361" s="560"/>
      <c r="M361" s="560"/>
      <c r="N361" s="560"/>
      <c r="O361" s="560"/>
      <c r="P361" s="560"/>
      <c r="Q361" s="560"/>
      <c r="R361" s="560"/>
      <c r="S361" s="560"/>
      <c r="T361" s="560"/>
      <c r="U361" s="560"/>
    </row>
    <row r="362" spans="1:21">
      <c r="A362" s="593">
        <f t="shared" si="30"/>
        <v>41290</v>
      </c>
      <c r="B362" s="594">
        <v>41290.041687442128</v>
      </c>
      <c r="C362" s="560">
        <f t="shared" si="31"/>
        <v>2013</v>
      </c>
      <c r="D362" s="560">
        <f t="shared" si="32"/>
        <v>1</v>
      </c>
      <c r="E362" s="560">
        <f t="shared" si="33"/>
        <v>16</v>
      </c>
      <c r="F362" s="560">
        <f t="shared" si="34"/>
        <v>1</v>
      </c>
      <c r="G362" s="595">
        <f t="shared" si="35"/>
        <v>4</v>
      </c>
      <c r="H362" s="590">
        <f>CHOOSE('Output Sheet'!$B$4,'8760 Data'!J362,'8760 Data'!K362,'8760 Data'!L362,'8760 Data'!M362,'8760 Data'!N362,'8760 Data'!O362,'8760 Data'!P362,'8760 Data'!Q362,'8760 Data'!R362,'8760 Data'!S362,'8760 Data'!T362,'8760 Data'!U362)</f>
        <v>0</v>
      </c>
      <c r="I362" s="591" t="e">
        <f>H362/'Output Sheet'!$B$8</f>
        <v>#DIV/0!</v>
      </c>
      <c r="J362" s="596"/>
      <c r="K362" s="560"/>
      <c r="L362" s="560"/>
      <c r="M362" s="560"/>
      <c r="N362" s="560"/>
      <c r="O362" s="560"/>
      <c r="P362" s="560"/>
      <c r="Q362" s="560"/>
      <c r="R362" s="560"/>
      <c r="S362" s="560"/>
      <c r="T362" s="560"/>
      <c r="U362" s="560"/>
    </row>
    <row r="363" spans="1:21">
      <c r="A363" s="593">
        <f t="shared" si="30"/>
        <v>41290</v>
      </c>
      <c r="B363" s="594">
        <v>41290.083354166665</v>
      </c>
      <c r="C363" s="560">
        <f t="shared" si="31"/>
        <v>2013</v>
      </c>
      <c r="D363" s="560">
        <f t="shared" si="32"/>
        <v>1</v>
      </c>
      <c r="E363" s="560">
        <f t="shared" si="33"/>
        <v>16</v>
      </c>
      <c r="F363" s="560">
        <f t="shared" si="34"/>
        <v>2</v>
      </c>
      <c r="G363" s="595">
        <f t="shared" si="35"/>
        <v>4</v>
      </c>
      <c r="H363" s="590">
        <f>CHOOSE('Output Sheet'!$B$4,'8760 Data'!J363,'8760 Data'!K363,'8760 Data'!L363,'8760 Data'!M363,'8760 Data'!N363,'8760 Data'!O363,'8760 Data'!P363,'8760 Data'!Q363,'8760 Data'!R363,'8760 Data'!S363,'8760 Data'!T363,'8760 Data'!U363)</f>
        <v>0</v>
      </c>
      <c r="I363" s="591" t="e">
        <f>H363/'Output Sheet'!$B$8</f>
        <v>#DIV/0!</v>
      </c>
      <c r="J363" s="596"/>
      <c r="K363" s="560"/>
      <c r="L363" s="560"/>
      <c r="M363" s="560"/>
      <c r="N363" s="560"/>
      <c r="O363" s="560"/>
      <c r="P363" s="560"/>
      <c r="Q363" s="560"/>
      <c r="R363" s="560"/>
      <c r="S363" s="560"/>
      <c r="T363" s="560"/>
      <c r="U363" s="560"/>
    </row>
    <row r="364" spans="1:21">
      <c r="A364" s="593">
        <f t="shared" si="30"/>
        <v>41290</v>
      </c>
      <c r="B364" s="594">
        <v>41290.125020891202</v>
      </c>
      <c r="C364" s="560">
        <f t="shared" si="31"/>
        <v>2013</v>
      </c>
      <c r="D364" s="560">
        <f t="shared" si="32"/>
        <v>1</v>
      </c>
      <c r="E364" s="560">
        <f t="shared" si="33"/>
        <v>16</v>
      </c>
      <c r="F364" s="560">
        <f t="shared" si="34"/>
        <v>3</v>
      </c>
      <c r="G364" s="595">
        <f t="shared" si="35"/>
        <v>4</v>
      </c>
      <c r="H364" s="590">
        <f>CHOOSE('Output Sheet'!$B$4,'8760 Data'!J364,'8760 Data'!K364,'8760 Data'!L364,'8760 Data'!M364,'8760 Data'!N364,'8760 Data'!O364,'8760 Data'!P364,'8760 Data'!Q364,'8760 Data'!R364,'8760 Data'!S364,'8760 Data'!T364,'8760 Data'!U364)</f>
        <v>0</v>
      </c>
      <c r="I364" s="591" t="e">
        <f>H364/'Output Sheet'!$B$8</f>
        <v>#DIV/0!</v>
      </c>
      <c r="J364" s="596"/>
      <c r="K364" s="560"/>
      <c r="L364" s="560"/>
      <c r="M364" s="560"/>
      <c r="N364" s="560"/>
      <c r="O364" s="560"/>
      <c r="P364" s="560"/>
      <c r="Q364" s="560"/>
      <c r="R364" s="560"/>
      <c r="S364" s="560"/>
      <c r="T364" s="560"/>
      <c r="U364" s="560"/>
    </row>
    <row r="365" spans="1:21">
      <c r="A365" s="593">
        <f t="shared" si="30"/>
        <v>41290</v>
      </c>
      <c r="B365" s="594">
        <v>41290.16668761574</v>
      </c>
      <c r="C365" s="560">
        <f t="shared" si="31"/>
        <v>2013</v>
      </c>
      <c r="D365" s="560">
        <f t="shared" si="32"/>
        <v>1</v>
      </c>
      <c r="E365" s="560">
        <f t="shared" si="33"/>
        <v>16</v>
      </c>
      <c r="F365" s="560">
        <f t="shared" si="34"/>
        <v>4</v>
      </c>
      <c r="G365" s="595">
        <f t="shared" si="35"/>
        <v>4</v>
      </c>
      <c r="H365" s="590">
        <f>CHOOSE('Output Sheet'!$B$4,'8760 Data'!J365,'8760 Data'!K365,'8760 Data'!L365,'8760 Data'!M365,'8760 Data'!N365,'8760 Data'!O365,'8760 Data'!P365,'8760 Data'!Q365,'8760 Data'!R365,'8760 Data'!S365,'8760 Data'!T365,'8760 Data'!U365)</f>
        <v>0</v>
      </c>
      <c r="I365" s="591" t="e">
        <f>H365/'Output Sheet'!$B$8</f>
        <v>#DIV/0!</v>
      </c>
      <c r="J365" s="596"/>
      <c r="K365" s="560"/>
      <c r="L365" s="560"/>
      <c r="M365" s="560"/>
      <c r="N365" s="560"/>
      <c r="O365" s="560"/>
      <c r="P365" s="560"/>
      <c r="Q365" s="560"/>
      <c r="R365" s="560"/>
      <c r="S365" s="560"/>
      <c r="T365" s="560"/>
      <c r="U365" s="560"/>
    </row>
    <row r="366" spans="1:21">
      <c r="A366" s="593">
        <f t="shared" si="30"/>
        <v>41290</v>
      </c>
      <c r="B366" s="594">
        <v>41290.208354340277</v>
      </c>
      <c r="C366" s="560">
        <f t="shared" si="31"/>
        <v>2013</v>
      </c>
      <c r="D366" s="560">
        <f t="shared" si="32"/>
        <v>1</v>
      </c>
      <c r="E366" s="560">
        <f t="shared" si="33"/>
        <v>16</v>
      </c>
      <c r="F366" s="560">
        <f t="shared" si="34"/>
        <v>5</v>
      </c>
      <c r="G366" s="595">
        <f t="shared" si="35"/>
        <v>4</v>
      </c>
      <c r="H366" s="590">
        <f>CHOOSE('Output Sheet'!$B$4,'8760 Data'!J366,'8760 Data'!K366,'8760 Data'!L366,'8760 Data'!M366,'8760 Data'!N366,'8760 Data'!O366,'8760 Data'!P366,'8760 Data'!Q366,'8760 Data'!R366,'8760 Data'!S366,'8760 Data'!T366,'8760 Data'!U366)</f>
        <v>0</v>
      </c>
      <c r="I366" s="591" t="e">
        <f>H366/'Output Sheet'!$B$8</f>
        <v>#DIV/0!</v>
      </c>
      <c r="J366" s="596"/>
      <c r="K366" s="560"/>
      <c r="L366" s="560"/>
      <c r="M366" s="560"/>
      <c r="N366" s="560"/>
      <c r="O366" s="560"/>
      <c r="P366" s="560"/>
      <c r="Q366" s="560"/>
      <c r="R366" s="560"/>
      <c r="S366" s="560"/>
      <c r="T366" s="560"/>
      <c r="U366" s="560"/>
    </row>
    <row r="367" spans="1:21">
      <c r="A367" s="593">
        <f t="shared" si="30"/>
        <v>41290</v>
      </c>
      <c r="B367" s="594">
        <v>41290.250021064814</v>
      </c>
      <c r="C367" s="560">
        <f t="shared" si="31"/>
        <v>2013</v>
      </c>
      <c r="D367" s="560">
        <f t="shared" si="32"/>
        <v>1</v>
      </c>
      <c r="E367" s="560">
        <f t="shared" si="33"/>
        <v>16</v>
      </c>
      <c r="F367" s="560">
        <f t="shared" si="34"/>
        <v>6</v>
      </c>
      <c r="G367" s="595">
        <f t="shared" si="35"/>
        <v>4</v>
      </c>
      <c r="H367" s="590">
        <f>CHOOSE('Output Sheet'!$B$4,'8760 Data'!J367,'8760 Data'!K367,'8760 Data'!L367,'8760 Data'!M367,'8760 Data'!N367,'8760 Data'!O367,'8760 Data'!P367,'8760 Data'!Q367,'8760 Data'!R367,'8760 Data'!S367,'8760 Data'!T367,'8760 Data'!U367)</f>
        <v>0</v>
      </c>
      <c r="I367" s="591" t="e">
        <f>H367/'Output Sheet'!$B$8</f>
        <v>#DIV/0!</v>
      </c>
      <c r="J367" s="596"/>
      <c r="K367" s="560"/>
      <c r="L367" s="560"/>
      <c r="M367" s="560"/>
      <c r="N367" s="560"/>
      <c r="O367" s="560"/>
      <c r="P367" s="560"/>
      <c r="Q367" s="560"/>
      <c r="R367" s="560"/>
      <c r="S367" s="560"/>
      <c r="T367" s="560"/>
      <c r="U367" s="560"/>
    </row>
    <row r="368" spans="1:21">
      <c r="A368" s="593">
        <f t="shared" si="30"/>
        <v>41290</v>
      </c>
      <c r="B368" s="594">
        <v>41290.291687789351</v>
      </c>
      <c r="C368" s="560">
        <f t="shared" si="31"/>
        <v>2013</v>
      </c>
      <c r="D368" s="560">
        <f t="shared" si="32"/>
        <v>1</v>
      </c>
      <c r="E368" s="560">
        <f t="shared" si="33"/>
        <v>16</v>
      </c>
      <c r="F368" s="560">
        <f t="shared" si="34"/>
        <v>7</v>
      </c>
      <c r="G368" s="595">
        <f t="shared" si="35"/>
        <v>4</v>
      </c>
      <c r="H368" s="590">
        <f>CHOOSE('Output Sheet'!$B$4,'8760 Data'!J368,'8760 Data'!K368,'8760 Data'!L368,'8760 Data'!M368,'8760 Data'!N368,'8760 Data'!O368,'8760 Data'!P368,'8760 Data'!Q368,'8760 Data'!R368,'8760 Data'!S368,'8760 Data'!T368,'8760 Data'!U368)</f>
        <v>0</v>
      </c>
      <c r="I368" s="591" t="e">
        <f>H368/'Output Sheet'!$B$8</f>
        <v>#DIV/0!</v>
      </c>
      <c r="J368" s="596"/>
      <c r="K368" s="560"/>
      <c r="L368" s="560"/>
      <c r="M368" s="560"/>
      <c r="N368" s="560"/>
      <c r="O368" s="560"/>
      <c r="P368" s="560"/>
      <c r="Q368" s="560"/>
      <c r="R368" s="560"/>
      <c r="S368" s="560"/>
      <c r="T368" s="560"/>
      <c r="U368" s="560"/>
    </row>
    <row r="369" spans="1:21">
      <c r="A369" s="593">
        <f t="shared" si="30"/>
        <v>41290</v>
      </c>
      <c r="B369" s="594">
        <v>41290.333354513888</v>
      </c>
      <c r="C369" s="560">
        <f t="shared" si="31"/>
        <v>2013</v>
      </c>
      <c r="D369" s="560">
        <f t="shared" si="32"/>
        <v>1</v>
      </c>
      <c r="E369" s="560">
        <f t="shared" si="33"/>
        <v>16</v>
      </c>
      <c r="F369" s="560">
        <f t="shared" si="34"/>
        <v>8</v>
      </c>
      <c r="G369" s="595">
        <f t="shared" si="35"/>
        <v>4</v>
      </c>
      <c r="H369" s="590">
        <f>CHOOSE('Output Sheet'!$B$4,'8760 Data'!J369,'8760 Data'!K369,'8760 Data'!L369,'8760 Data'!M369,'8760 Data'!N369,'8760 Data'!O369,'8760 Data'!P369,'8760 Data'!Q369,'8760 Data'!R369,'8760 Data'!S369,'8760 Data'!T369,'8760 Data'!U369)</f>
        <v>0</v>
      </c>
      <c r="I369" s="591" t="e">
        <f>H369/'Output Sheet'!$B$8</f>
        <v>#DIV/0!</v>
      </c>
      <c r="J369" s="596"/>
      <c r="K369" s="560"/>
      <c r="L369" s="560"/>
      <c r="M369" s="560"/>
      <c r="N369" s="560"/>
      <c r="O369" s="560"/>
      <c r="P369" s="560"/>
      <c r="Q369" s="560"/>
      <c r="R369" s="560"/>
      <c r="S369" s="560"/>
      <c r="T369" s="560"/>
      <c r="U369" s="560"/>
    </row>
    <row r="370" spans="1:21">
      <c r="A370" s="593">
        <f t="shared" si="30"/>
        <v>41290</v>
      </c>
      <c r="B370" s="594">
        <v>41290.375021238426</v>
      </c>
      <c r="C370" s="560">
        <f t="shared" si="31"/>
        <v>2013</v>
      </c>
      <c r="D370" s="560">
        <f t="shared" si="32"/>
        <v>1</v>
      </c>
      <c r="E370" s="560">
        <f t="shared" si="33"/>
        <v>16</v>
      </c>
      <c r="F370" s="560">
        <f t="shared" si="34"/>
        <v>9</v>
      </c>
      <c r="G370" s="595">
        <f t="shared" si="35"/>
        <v>4</v>
      </c>
      <c r="H370" s="590">
        <f>CHOOSE('Output Sheet'!$B$4,'8760 Data'!J370,'8760 Data'!K370,'8760 Data'!L370,'8760 Data'!M370,'8760 Data'!N370,'8760 Data'!O370,'8760 Data'!P370,'8760 Data'!Q370,'8760 Data'!R370,'8760 Data'!S370,'8760 Data'!T370,'8760 Data'!U370)</f>
        <v>0</v>
      </c>
      <c r="I370" s="591" t="e">
        <f>H370/'Output Sheet'!$B$8</f>
        <v>#DIV/0!</v>
      </c>
      <c r="J370" s="596"/>
      <c r="K370" s="560"/>
      <c r="L370" s="560"/>
      <c r="M370" s="560"/>
      <c r="N370" s="560"/>
      <c r="O370" s="560"/>
      <c r="P370" s="560"/>
      <c r="Q370" s="560"/>
      <c r="R370" s="560"/>
      <c r="S370" s="560"/>
      <c r="T370" s="560"/>
      <c r="U370" s="560"/>
    </row>
    <row r="371" spans="1:21">
      <c r="A371" s="593">
        <f t="shared" si="30"/>
        <v>41290</v>
      </c>
      <c r="B371" s="594">
        <v>41290.416687962963</v>
      </c>
      <c r="C371" s="560">
        <f t="shared" si="31"/>
        <v>2013</v>
      </c>
      <c r="D371" s="560">
        <f t="shared" si="32"/>
        <v>1</v>
      </c>
      <c r="E371" s="560">
        <f t="shared" si="33"/>
        <v>16</v>
      </c>
      <c r="F371" s="560">
        <f t="shared" si="34"/>
        <v>10</v>
      </c>
      <c r="G371" s="595">
        <f t="shared" si="35"/>
        <v>4</v>
      </c>
      <c r="H371" s="590">
        <f>CHOOSE('Output Sheet'!$B$4,'8760 Data'!J371,'8760 Data'!K371,'8760 Data'!L371,'8760 Data'!M371,'8760 Data'!N371,'8760 Data'!O371,'8760 Data'!P371,'8760 Data'!Q371,'8760 Data'!R371,'8760 Data'!S371,'8760 Data'!T371,'8760 Data'!U371)</f>
        <v>0</v>
      </c>
      <c r="I371" s="591" t="e">
        <f>H371/'Output Sheet'!$B$8</f>
        <v>#DIV/0!</v>
      </c>
      <c r="J371" s="596"/>
      <c r="K371" s="560"/>
      <c r="L371" s="560"/>
      <c r="M371" s="560"/>
      <c r="N371" s="560"/>
      <c r="O371" s="560"/>
      <c r="P371" s="560"/>
      <c r="Q371" s="560"/>
      <c r="R371" s="560"/>
      <c r="S371" s="560"/>
      <c r="T371" s="560"/>
      <c r="U371" s="560"/>
    </row>
    <row r="372" spans="1:21">
      <c r="A372" s="593">
        <f t="shared" si="30"/>
        <v>41290</v>
      </c>
      <c r="B372" s="594">
        <v>41290.4583546875</v>
      </c>
      <c r="C372" s="560">
        <f t="shared" si="31"/>
        <v>2013</v>
      </c>
      <c r="D372" s="560">
        <f t="shared" si="32"/>
        <v>1</v>
      </c>
      <c r="E372" s="560">
        <f t="shared" si="33"/>
        <v>16</v>
      </c>
      <c r="F372" s="560">
        <f t="shared" si="34"/>
        <v>11</v>
      </c>
      <c r="G372" s="595">
        <f t="shared" si="35"/>
        <v>4</v>
      </c>
      <c r="H372" s="590">
        <f>CHOOSE('Output Sheet'!$B$4,'8760 Data'!J372,'8760 Data'!K372,'8760 Data'!L372,'8760 Data'!M372,'8760 Data'!N372,'8760 Data'!O372,'8760 Data'!P372,'8760 Data'!Q372,'8760 Data'!R372,'8760 Data'!S372,'8760 Data'!T372,'8760 Data'!U372)</f>
        <v>0</v>
      </c>
      <c r="I372" s="591" t="e">
        <f>H372/'Output Sheet'!$B$8</f>
        <v>#DIV/0!</v>
      </c>
      <c r="J372" s="596"/>
      <c r="K372" s="560"/>
      <c r="L372" s="560"/>
      <c r="M372" s="560"/>
      <c r="N372" s="560"/>
      <c r="O372" s="560"/>
      <c r="P372" s="560"/>
      <c r="Q372" s="560"/>
      <c r="R372" s="560"/>
      <c r="S372" s="560"/>
      <c r="T372" s="560"/>
      <c r="U372" s="560"/>
    </row>
    <row r="373" spans="1:21">
      <c r="A373" s="593">
        <f t="shared" si="30"/>
        <v>41290</v>
      </c>
      <c r="B373" s="594">
        <v>41290.500021412037</v>
      </c>
      <c r="C373" s="560">
        <f t="shared" si="31"/>
        <v>2013</v>
      </c>
      <c r="D373" s="560">
        <f t="shared" si="32"/>
        <v>1</v>
      </c>
      <c r="E373" s="560">
        <f t="shared" si="33"/>
        <v>16</v>
      </c>
      <c r="F373" s="560">
        <f t="shared" si="34"/>
        <v>12</v>
      </c>
      <c r="G373" s="595">
        <f t="shared" si="35"/>
        <v>4</v>
      </c>
      <c r="H373" s="590">
        <f>CHOOSE('Output Sheet'!$B$4,'8760 Data'!J373,'8760 Data'!K373,'8760 Data'!L373,'8760 Data'!M373,'8760 Data'!N373,'8760 Data'!O373,'8760 Data'!P373,'8760 Data'!Q373,'8760 Data'!R373,'8760 Data'!S373,'8760 Data'!T373,'8760 Data'!U373)</f>
        <v>0</v>
      </c>
      <c r="I373" s="591" t="e">
        <f>H373/'Output Sheet'!$B$8</f>
        <v>#DIV/0!</v>
      </c>
      <c r="J373" s="596"/>
      <c r="K373" s="560"/>
      <c r="L373" s="560"/>
      <c r="M373" s="560"/>
      <c r="N373" s="560"/>
      <c r="O373" s="560"/>
      <c r="P373" s="560"/>
      <c r="Q373" s="560"/>
      <c r="R373" s="560"/>
      <c r="S373" s="560"/>
      <c r="T373" s="560"/>
      <c r="U373" s="560"/>
    </row>
    <row r="374" spans="1:21">
      <c r="A374" s="593">
        <f t="shared" si="30"/>
        <v>41290</v>
      </c>
      <c r="B374" s="594">
        <v>41290.541688136575</v>
      </c>
      <c r="C374" s="560">
        <f t="shared" si="31"/>
        <v>2013</v>
      </c>
      <c r="D374" s="560">
        <f t="shared" si="32"/>
        <v>1</v>
      </c>
      <c r="E374" s="560">
        <f t="shared" si="33"/>
        <v>16</v>
      </c>
      <c r="F374" s="560">
        <f t="shared" si="34"/>
        <v>13</v>
      </c>
      <c r="G374" s="595">
        <f t="shared" si="35"/>
        <v>4</v>
      </c>
      <c r="H374" s="590">
        <f>CHOOSE('Output Sheet'!$B$4,'8760 Data'!J374,'8760 Data'!K374,'8760 Data'!L374,'8760 Data'!M374,'8760 Data'!N374,'8760 Data'!O374,'8760 Data'!P374,'8760 Data'!Q374,'8760 Data'!R374,'8760 Data'!S374,'8760 Data'!T374,'8760 Data'!U374)</f>
        <v>0</v>
      </c>
      <c r="I374" s="591" t="e">
        <f>H374/'Output Sheet'!$B$8</f>
        <v>#DIV/0!</v>
      </c>
      <c r="J374" s="596"/>
      <c r="K374" s="560"/>
      <c r="L374" s="560"/>
      <c r="M374" s="560"/>
      <c r="N374" s="560"/>
      <c r="O374" s="560"/>
      <c r="P374" s="560"/>
      <c r="Q374" s="560"/>
      <c r="R374" s="560"/>
      <c r="S374" s="560"/>
      <c r="T374" s="560"/>
      <c r="U374" s="560"/>
    </row>
    <row r="375" spans="1:21">
      <c r="A375" s="593">
        <f t="shared" si="30"/>
        <v>41290</v>
      </c>
      <c r="B375" s="594">
        <v>41290.583354861112</v>
      </c>
      <c r="C375" s="560">
        <f t="shared" si="31"/>
        <v>2013</v>
      </c>
      <c r="D375" s="560">
        <f t="shared" si="32"/>
        <v>1</v>
      </c>
      <c r="E375" s="560">
        <f t="shared" si="33"/>
        <v>16</v>
      </c>
      <c r="F375" s="560">
        <f t="shared" si="34"/>
        <v>14</v>
      </c>
      <c r="G375" s="595">
        <f t="shared" si="35"/>
        <v>4</v>
      </c>
      <c r="H375" s="590">
        <f>CHOOSE('Output Sheet'!$B$4,'8760 Data'!J375,'8760 Data'!K375,'8760 Data'!L375,'8760 Data'!M375,'8760 Data'!N375,'8760 Data'!O375,'8760 Data'!P375,'8760 Data'!Q375,'8760 Data'!R375,'8760 Data'!S375,'8760 Data'!T375,'8760 Data'!U375)</f>
        <v>0</v>
      </c>
      <c r="I375" s="591" t="e">
        <f>H375/'Output Sheet'!$B$8</f>
        <v>#DIV/0!</v>
      </c>
      <c r="J375" s="596"/>
      <c r="K375" s="560"/>
      <c r="L375" s="560"/>
      <c r="M375" s="560"/>
      <c r="N375" s="560"/>
      <c r="O375" s="560"/>
      <c r="P375" s="560"/>
      <c r="Q375" s="560"/>
      <c r="R375" s="560"/>
      <c r="S375" s="560"/>
      <c r="T375" s="560"/>
      <c r="U375" s="560"/>
    </row>
    <row r="376" spans="1:21">
      <c r="A376" s="593">
        <f t="shared" si="30"/>
        <v>41290</v>
      </c>
      <c r="B376" s="594">
        <v>41290.625021585649</v>
      </c>
      <c r="C376" s="560">
        <f t="shared" si="31"/>
        <v>2013</v>
      </c>
      <c r="D376" s="560">
        <f t="shared" si="32"/>
        <v>1</v>
      </c>
      <c r="E376" s="560">
        <f t="shared" si="33"/>
        <v>16</v>
      </c>
      <c r="F376" s="560">
        <f t="shared" si="34"/>
        <v>15</v>
      </c>
      <c r="G376" s="595">
        <f t="shared" si="35"/>
        <v>4</v>
      </c>
      <c r="H376" s="590">
        <f>CHOOSE('Output Sheet'!$B$4,'8760 Data'!J376,'8760 Data'!K376,'8760 Data'!L376,'8760 Data'!M376,'8760 Data'!N376,'8760 Data'!O376,'8760 Data'!P376,'8760 Data'!Q376,'8760 Data'!R376,'8760 Data'!S376,'8760 Data'!T376,'8760 Data'!U376)</f>
        <v>0</v>
      </c>
      <c r="I376" s="591" t="e">
        <f>H376/'Output Sheet'!$B$8</f>
        <v>#DIV/0!</v>
      </c>
      <c r="J376" s="596"/>
      <c r="K376" s="560"/>
      <c r="L376" s="560"/>
      <c r="M376" s="560"/>
      <c r="N376" s="560"/>
      <c r="O376" s="560"/>
      <c r="P376" s="560"/>
      <c r="Q376" s="560"/>
      <c r="R376" s="560"/>
      <c r="S376" s="560"/>
      <c r="T376" s="560"/>
      <c r="U376" s="560"/>
    </row>
    <row r="377" spans="1:21">
      <c r="A377" s="593">
        <f t="shared" si="30"/>
        <v>41290</v>
      </c>
      <c r="B377" s="594">
        <v>41290.666688310186</v>
      </c>
      <c r="C377" s="560">
        <f t="shared" si="31"/>
        <v>2013</v>
      </c>
      <c r="D377" s="560">
        <f t="shared" si="32"/>
        <v>1</v>
      </c>
      <c r="E377" s="560">
        <f t="shared" si="33"/>
        <v>16</v>
      </c>
      <c r="F377" s="560">
        <f t="shared" si="34"/>
        <v>16</v>
      </c>
      <c r="G377" s="595">
        <f t="shared" si="35"/>
        <v>4</v>
      </c>
      <c r="H377" s="590">
        <f>CHOOSE('Output Sheet'!$B$4,'8760 Data'!J377,'8760 Data'!K377,'8760 Data'!L377,'8760 Data'!M377,'8760 Data'!N377,'8760 Data'!O377,'8760 Data'!P377,'8760 Data'!Q377,'8760 Data'!R377,'8760 Data'!S377,'8760 Data'!T377,'8760 Data'!U377)</f>
        <v>0</v>
      </c>
      <c r="I377" s="591" t="e">
        <f>H377/'Output Sheet'!$B$8</f>
        <v>#DIV/0!</v>
      </c>
      <c r="J377" s="596"/>
      <c r="K377" s="560"/>
      <c r="L377" s="560"/>
      <c r="M377" s="560"/>
      <c r="N377" s="560"/>
      <c r="O377" s="560"/>
      <c r="P377" s="560"/>
      <c r="Q377" s="560"/>
      <c r="R377" s="560"/>
      <c r="S377" s="560"/>
      <c r="T377" s="560"/>
      <c r="U377" s="560"/>
    </row>
    <row r="378" spans="1:21">
      <c r="A378" s="593">
        <f t="shared" si="30"/>
        <v>41290</v>
      </c>
      <c r="B378" s="594">
        <v>41290.708355034723</v>
      </c>
      <c r="C378" s="560">
        <f t="shared" si="31"/>
        <v>2013</v>
      </c>
      <c r="D378" s="560">
        <f t="shared" si="32"/>
        <v>1</v>
      </c>
      <c r="E378" s="560">
        <f t="shared" si="33"/>
        <v>16</v>
      </c>
      <c r="F378" s="560">
        <f t="shared" si="34"/>
        <v>17</v>
      </c>
      <c r="G378" s="595">
        <f t="shared" si="35"/>
        <v>4</v>
      </c>
      <c r="H378" s="590">
        <f>CHOOSE('Output Sheet'!$B$4,'8760 Data'!J378,'8760 Data'!K378,'8760 Data'!L378,'8760 Data'!M378,'8760 Data'!N378,'8760 Data'!O378,'8760 Data'!P378,'8760 Data'!Q378,'8760 Data'!R378,'8760 Data'!S378,'8760 Data'!T378,'8760 Data'!U378)</f>
        <v>0</v>
      </c>
      <c r="I378" s="591" t="e">
        <f>H378/'Output Sheet'!$B$8</f>
        <v>#DIV/0!</v>
      </c>
      <c r="J378" s="596"/>
      <c r="K378" s="560"/>
      <c r="L378" s="560"/>
      <c r="M378" s="560"/>
      <c r="N378" s="560"/>
      <c r="O378" s="560"/>
      <c r="P378" s="560"/>
      <c r="Q378" s="560"/>
      <c r="R378" s="560"/>
      <c r="S378" s="560"/>
      <c r="T378" s="560"/>
      <c r="U378" s="560"/>
    </row>
    <row r="379" spans="1:21">
      <c r="A379" s="593">
        <f t="shared" si="30"/>
        <v>41290</v>
      </c>
      <c r="B379" s="594">
        <v>41290.750021759261</v>
      </c>
      <c r="C379" s="560">
        <f t="shared" si="31"/>
        <v>2013</v>
      </c>
      <c r="D379" s="560">
        <f t="shared" si="32"/>
        <v>1</v>
      </c>
      <c r="E379" s="560">
        <f t="shared" si="33"/>
        <v>16</v>
      </c>
      <c r="F379" s="560">
        <f t="shared" si="34"/>
        <v>18</v>
      </c>
      <c r="G379" s="595">
        <f t="shared" si="35"/>
        <v>4</v>
      </c>
      <c r="H379" s="590">
        <f>CHOOSE('Output Sheet'!$B$4,'8760 Data'!J379,'8760 Data'!K379,'8760 Data'!L379,'8760 Data'!M379,'8760 Data'!N379,'8760 Data'!O379,'8760 Data'!P379,'8760 Data'!Q379,'8760 Data'!R379,'8760 Data'!S379,'8760 Data'!T379,'8760 Data'!U379)</f>
        <v>0</v>
      </c>
      <c r="I379" s="591" t="e">
        <f>H379/'Output Sheet'!$B$8</f>
        <v>#DIV/0!</v>
      </c>
      <c r="J379" s="596"/>
      <c r="K379" s="560"/>
      <c r="L379" s="560"/>
      <c r="M379" s="560"/>
      <c r="N379" s="560"/>
      <c r="O379" s="560"/>
      <c r="P379" s="560"/>
      <c r="Q379" s="560"/>
      <c r="R379" s="560"/>
      <c r="S379" s="560"/>
      <c r="T379" s="560"/>
      <c r="U379" s="560"/>
    </row>
    <row r="380" spans="1:21">
      <c r="A380" s="593">
        <f t="shared" si="30"/>
        <v>41290</v>
      </c>
      <c r="B380" s="594">
        <v>41290.791688483798</v>
      </c>
      <c r="C380" s="560">
        <f t="shared" si="31"/>
        <v>2013</v>
      </c>
      <c r="D380" s="560">
        <f t="shared" si="32"/>
        <v>1</v>
      </c>
      <c r="E380" s="560">
        <f t="shared" si="33"/>
        <v>16</v>
      </c>
      <c r="F380" s="560">
        <f t="shared" si="34"/>
        <v>19</v>
      </c>
      <c r="G380" s="595">
        <f t="shared" si="35"/>
        <v>4</v>
      </c>
      <c r="H380" s="590">
        <f>CHOOSE('Output Sheet'!$B$4,'8760 Data'!J380,'8760 Data'!K380,'8760 Data'!L380,'8760 Data'!M380,'8760 Data'!N380,'8760 Data'!O380,'8760 Data'!P380,'8760 Data'!Q380,'8760 Data'!R380,'8760 Data'!S380,'8760 Data'!T380,'8760 Data'!U380)</f>
        <v>0</v>
      </c>
      <c r="I380" s="591" t="e">
        <f>H380/'Output Sheet'!$B$8</f>
        <v>#DIV/0!</v>
      </c>
      <c r="J380" s="596"/>
      <c r="K380" s="560"/>
      <c r="L380" s="560"/>
      <c r="M380" s="560"/>
      <c r="N380" s="560"/>
      <c r="O380" s="560"/>
      <c r="P380" s="560"/>
      <c r="Q380" s="560"/>
      <c r="R380" s="560"/>
      <c r="S380" s="560"/>
      <c r="T380" s="560"/>
      <c r="U380" s="560"/>
    </row>
    <row r="381" spans="1:21">
      <c r="A381" s="593">
        <f t="shared" si="30"/>
        <v>41290</v>
      </c>
      <c r="B381" s="594">
        <v>41290.833355208335</v>
      </c>
      <c r="C381" s="560">
        <f t="shared" si="31"/>
        <v>2013</v>
      </c>
      <c r="D381" s="560">
        <f t="shared" si="32"/>
        <v>1</v>
      </c>
      <c r="E381" s="560">
        <f t="shared" si="33"/>
        <v>16</v>
      </c>
      <c r="F381" s="560">
        <f t="shared" si="34"/>
        <v>20</v>
      </c>
      <c r="G381" s="595">
        <f t="shared" si="35"/>
        <v>4</v>
      </c>
      <c r="H381" s="590">
        <f>CHOOSE('Output Sheet'!$B$4,'8760 Data'!J381,'8760 Data'!K381,'8760 Data'!L381,'8760 Data'!M381,'8760 Data'!N381,'8760 Data'!O381,'8760 Data'!P381,'8760 Data'!Q381,'8760 Data'!R381,'8760 Data'!S381,'8760 Data'!T381,'8760 Data'!U381)</f>
        <v>0</v>
      </c>
      <c r="I381" s="591" t="e">
        <f>H381/'Output Sheet'!$B$8</f>
        <v>#DIV/0!</v>
      </c>
      <c r="J381" s="596"/>
      <c r="K381" s="560"/>
      <c r="L381" s="560"/>
      <c r="M381" s="560"/>
      <c r="N381" s="560"/>
      <c r="O381" s="560"/>
      <c r="P381" s="560"/>
      <c r="Q381" s="560"/>
      <c r="R381" s="560"/>
      <c r="S381" s="560"/>
      <c r="T381" s="560"/>
      <c r="U381" s="560"/>
    </row>
    <row r="382" spans="1:21">
      <c r="A382" s="593">
        <f t="shared" si="30"/>
        <v>41290</v>
      </c>
      <c r="B382" s="594">
        <v>41290.875021932872</v>
      </c>
      <c r="C382" s="560">
        <f t="shared" si="31"/>
        <v>2013</v>
      </c>
      <c r="D382" s="560">
        <f t="shared" si="32"/>
        <v>1</v>
      </c>
      <c r="E382" s="560">
        <f t="shared" si="33"/>
        <v>16</v>
      </c>
      <c r="F382" s="560">
        <f t="shared" si="34"/>
        <v>21</v>
      </c>
      <c r="G382" s="595">
        <f t="shared" si="35"/>
        <v>4</v>
      </c>
      <c r="H382" s="590">
        <f>CHOOSE('Output Sheet'!$B$4,'8760 Data'!J382,'8760 Data'!K382,'8760 Data'!L382,'8760 Data'!M382,'8760 Data'!N382,'8760 Data'!O382,'8760 Data'!P382,'8760 Data'!Q382,'8760 Data'!R382,'8760 Data'!S382,'8760 Data'!T382,'8760 Data'!U382)</f>
        <v>0</v>
      </c>
      <c r="I382" s="591" t="e">
        <f>H382/'Output Sheet'!$B$8</f>
        <v>#DIV/0!</v>
      </c>
      <c r="J382" s="596"/>
      <c r="K382" s="560"/>
      <c r="L382" s="560"/>
      <c r="M382" s="560"/>
      <c r="N382" s="560"/>
      <c r="O382" s="560"/>
      <c r="P382" s="560"/>
      <c r="Q382" s="560"/>
      <c r="R382" s="560"/>
      <c r="S382" s="560"/>
      <c r="T382" s="560"/>
      <c r="U382" s="560"/>
    </row>
    <row r="383" spans="1:21">
      <c r="A383" s="593">
        <f t="shared" si="30"/>
        <v>41290</v>
      </c>
      <c r="B383" s="594">
        <v>41290.916688657409</v>
      </c>
      <c r="C383" s="560">
        <f t="shared" si="31"/>
        <v>2013</v>
      </c>
      <c r="D383" s="560">
        <f t="shared" si="32"/>
        <v>1</v>
      </c>
      <c r="E383" s="560">
        <f t="shared" si="33"/>
        <v>16</v>
      </c>
      <c r="F383" s="560">
        <f t="shared" si="34"/>
        <v>22</v>
      </c>
      <c r="G383" s="595">
        <f t="shared" si="35"/>
        <v>4</v>
      </c>
      <c r="H383" s="590">
        <f>CHOOSE('Output Sheet'!$B$4,'8760 Data'!J383,'8760 Data'!K383,'8760 Data'!L383,'8760 Data'!M383,'8760 Data'!N383,'8760 Data'!O383,'8760 Data'!P383,'8760 Data'!Q383,'8760 Data'!R383,'8760 Data'!S383,'8760 Data'!T383,'8760 Data'!U383)</f>
        <v>0</v>
      </c>
      <c r="I383" s="591" t="e">
        <f>H383/'Output Sheet'!$B$8</f>
        <v>#DIV/0!</v>
      </c>
      <c r="J383" s="596"/>
      <c r="K383" s="560"/>
      <c r="L383" s="560"/>
      <c r="M383" s="560"/>
      <c r="N383" s="560"/>
      <c r="O383" s="560"/>
      <c r="P383" s="560"/>
      <c r="Q383" s="560"/>
      <c r="R383" s="560"/>
      <c r="S383" s="560"/>
      <c r="T383" s="560"/>
      <c r="U383" s="560"/>
    </row>
    <row r="384" spans="1:21">
      <c r="A384" s="593">
        <f t="shared" si="30"/>
        <v>41290</v>
      </c>
      <c r="B384" s="594">
        <v>41290.958355381947</v>
      </c>
      <c r="C384" s="560">
        <f t="shared" si="31"/>
        <v>2013</v>
      </c>
      <c r="D384" s="560">
        <f t="shared" si="32"/>
        <v>1</v>
      </c>
      <c r="E384" s="560">
        <f t="shared" si="33"/>
        <v>16</v>
      </c>
      <c r="F384" s="560">
        <f t="shared" si="34"/>
        <v>23</v>
      </c>
      <c r="G384" s="595">
        <f t="shared" si="35"/>
        <v>4</v>
      </c>
      <c r="H384" s="590">
        <f>CHOOSE('Output Sheet'!$B$4,'8760 Data'!J384,'8760 Data'!K384,'8760 Data'!L384,'8760 Data'!M384,'8760 Data'!N384,'8760 Data'!O384,'8760 Data'!P384,'8760 Data'!Q384,'8760 Data'!R384,'8760 Data'!S384,'8760 Data'!T384,'8760 Data'!U384)</f>
        <v>0</v>
      </c>
      <c r="I384" s="591" t="e">
        <f>H384/'Output Sheet'!$B$8</f>
        <v>#DIV/0!</v>
      </c>
      <c r="J384" s="596"/>
      <c r="K384" s="560"/>
      <c r="L384" s="560"/>
      <c r="M384" s="560"/>
      <c r="N384" s="560"/>
      <c r="O384" s="560"/>
      <c r="P384" s="560"/>
      <c r="Q384" s="560"/>
      <c r="R384" s="560"/>
      <c r="S384" s="560"/>
      <c r="T384" s="560"/>
      <c r="U384" s="560"/>
    </row>
    <row r="385" spans="1:21">
      <c r="A385" s="593">
        <f t="shared" si="30"/>
        <v>41291</v>
      </c>
      <c r="B385" s="594">
        <v>41291.000022106484</v>
      </c>
      <c r="C385" s="560">
        <f t="shared" si="31"/>
        <v>2013</v>
      </c>
      <c r="D385" s="560">
        <f t="shared" si="32"/>
        <v>1</v>
      </c>
      <c r="E385" s="560">
        <f t="shared" si="33"/>
        <v>17</v>
      </c>
      <c r="F385" s="560">
        <f t="shared" si="34"/>
        <v>24</v>
      </c>
      <c r="G385" s="595">
        <f t="shared" si="35"/>
        <v>5</v>
      </c>
      <c r="H385" s="590">
        <f>CHOOSE('Output Sheet'!$B$4,'8760 Data'!J385,'8760 Data'!K385,'8760 Data'!L385,'8760 Data'!M385,'8760 Data'!N385,'8760 Data'!O385,'8760 Data'!P385,'8760 Data'!Q385,'8760 Data'!R385,'8760 Data'!S385,'8760 Data'!T385,'8760 Data'!U385)</f>
        <v>0</v>
      </c>
      <c r="I385" s="591" t="e">
        <f>H385/'Output Sheet'!$B$8</f>
        <v>#DIV/0!</v>
      </c>
      <c r="J385" s="596"/>
      <c r="K385" s="560"/>
      <c r="L385" s="560"/>
      <c r="M385" s="560"/>
      <c r="N385" s="560"/>
      <c r="O385" s="560"/>
      <c r="P385" s="560"/>
      <c r="Q385" s="560"/>
      <c r="R385" s="560"/>
      <c r="S385" s="560"/>
      <c r="T385" s="560"/>
      <c r="U385" s="560"/>
    </row>
    <row r="386" spans="1:21">
      <c r="A386" s="593">
        <f t="shared" si="30"/>
        <v>41291</v>
      </c>
      <c r="B386" s="594">
        <v>41291.041688831021</v>
      </c>
      <c r="C386" s="560">
        <f t="shared" si="31"/>
        <v>2013</v>
      </c>
      <c r="D386" s="560">
        <f t="shared" si="32"/>
        <v>1</v>
      </c>
      <c r="E386" s="560">
        <f t="shared" si="33"/>
        <v>17</v>
      </c>
      <c r="F386" s="560">
        <f t="shared" si="34"/>
        <v>1</v>
      </c>
      <c r="G386" s="595">
        <f t="shared" si="35"/>
        <v>5</v>
      </c>
      <c r="H386" s="590">
        <f>CHOOSE('Output Sheet'!$B$4,'8760 Data'!J386,'8760 Data'!K386,'8760 Data'!L386,'8760 Data'!M386,'8760 Data'!N386,'8760 Data'!O386,'8760 Data'!P386,'8760 Data'!Q386,'8760 Data'!R386,'8760 Data'!S386,'8760 Data'!T386,'8760 Data'!U386)</f>
        <v>0</v>
      </c>
      <c r="I386" s="591" t="e">
        <f>H386/'Output Sheet'!$B$8</f>
        <v>#DIV/0!</v>
      </c>
      <c r="J386" s="596"/>
      <c r="K386" s="560"/>
      <c r="L386" s="560"/>
      <c r="M386" s="560"/>
      <c r="N386" s="560"/>
      <c r="O386" s="560"/>
      <c r="P386" s="560"/>
      <c r="Q386" s="560"/>
      <c r="R386" s="560"/>
      <c r="S386" s="560"/>
      <c r="T386" s="560"/>
      <c r="U386" s="560"/>
    </row>
    <row r="387" spans="1:21">
      <c r="A387" s="593">
        <f t="shared" ref="A387:A450" si="36">DATE(C387,D387,E387)</f>
        <v>41291</v>
      </c>
      <c r="B387" s="594">
        <v>41291.083355555558</v>
      </c>
      <c r="C387" s="560">
        <f t="shared" ref="C387:C450" si="37">YEAR(B387)</f>
        <v>2013</v>
      </c>
      <c r="D387" s="560">
        <f t="shared" ref="D387:D450" si="38">MONTH(B387)</f>
        <v>1</v>
      </c>
      <c r="E387" s="560">
        <f t="shared" ref="E387:E450" si="39">DAY(B387)</f>
        <v>17</v>
      </c>
      <c r="F387" s="560">
        <f t="shared" ref="F387:F450" si="40">IF(HOUR(B387)&lt;&gt;0,HOUR(B387),24)</f>
        <v>2</v>
      </c>
      <c r="G387" s="595">
        <f t="shared" ref="G387:G450" si="41">WEEKDAY(B387,1)</f>
        <v>5</v>
      </c>
      <c r="H387" s="590">
        <f>CHOOSE('Output Sheet'!$B$4,'8760 Data'!J387,'8760 Data'!K387,'8760 Data'!L387,'8760 Data'!M387,'8760 Data'!N387,'8760 Data'!O387,'8760 Data'!P387,'8760 Data'!Q387,'8760 Data'!R387,'8760 Data'!S387,'8760 Data'!T387,'8760 Data'!U387)</f>
        <v>0</v>
      </c>
      <c r="I387" s="591" t="e">
        <f>H387/'Output Sheet'!$B$8</f>
        <v>#DIV/0!</v>
      </c>
      <c r="J387" s="596"/>
      <c r="K387" s="560"/>
      <c r="L387" s="560"/>
      <c r="M387" s="560"/>
      <c r="N387" s="560"/>
      <c r="O387" s="560"/>
      <c r="P387" s="560"/>
      <c r="Q387" s="560"/>
      <c r="R387" s="560"/>
      <c r="S387" s="560"/>
      <c r="T387" s="560"/>
      <c r="U387" s="560"/>
    </row>
    <row r="388" spans="1:21">
      <c r="A388" s="593">
        <f t="shared" si="36"/>
        <v>41291</v>
      </c>
      <c r="B388" s="594">
        <v>41291.125022280095</v>
      </c>
      <c r="C388" s="560">
        <f t="shared" si="37"/>
        <v>2013</v>
      </c>
      <c r="D388" s="560">
        <f t="shared" si="38"/>
        <v>1</v>
      </c>
      <c r="E388" s="560">
        <f t="shared" si="39"/>
        <v>17</v>
      </c>
      <c r="F388" s="560">
        <f t="shared" si="40"/>
        <v>3</v>
      </c>
      <c r="G388" s="595">
        <f t="shared" si="41"/>
        <v>5</v>
      </c>
      <c r="H388" s="590">
        <f>CHOOSE('Output Sheet'!$B$4,'8760 Data'!J388,'8760 Data'!K388,'8760 Data'!L388,'8760 Data'!M388,'8760 Data'!N388,'8760 Data'!O388,'8760 Data'!P388,'8760 Data'!Q388,'8760 Data'!R388,'8760 Data'!S388,'8760 Data'!T388,'8760 Data'!U388)</f>
        <v>0</v>
      </c>
      <c r="I388" s="591" t="e">
        <f>H388/'Output Sheet'!$B$8</f>
        <v>#DIV/0!</v>
      </c>
      <c r="J388" s="596"/>
      <c r="K388" s="560"/>
      <c r="L388" s="560"/>
      <c r="M388" s="560"/>
      <c r="N388" s="560"/>
      <c r="O388" s="560"/>
      <c r="P388" s="560"/>
      <c r="Q388" s="560"/>
      <c r="R388" s="560"/>
      <c r="S388" s="560"/>
      <c r="T388" s="560"/>
      <c r="U388" s="560"/>
    </row>
    <row r="389" spans="1:21">
      <c r="A389" s="593">
        <f t="shared" si="36"/>
        <v>41291</v>
      </c>
      <c r="B389" s="594">
        <v>41291.166689004633</v>
      </c>
      <c r="C389" s="560">
        <f t="shared" si="37"/>
        <v>2013</v>
      </c>
      <c r="D389" s="560">
        <f t="shared" si="38"/>
        <v>1</v>
      </c>
      <c r="E389" s="560">
        <f t="shared" si="39"/>
        <v>17</v>
      </c>
      <c r="F389" s="560">
        <f t="shared" si="40"/>
        <v>4</v>
      </c>
      <c r="G389" s="595">
        <f t="shared" si="41"/>
        <v>5</v>
      </c>
      <c r="H389" s="590">
        <f>CHOOSE('Output Sheet'!$B$4,'8760 Data'!J389,'8760 Data'!K389,'8760 Data'!L389,'8760 Data'!M389,'8760 Data'!N389,'8760 Data'!O389,'8760 Data'!P389,'8760 Data'!Q389,'8760 Data'!R389,'8760 Data'!S389,'8760 Data'!T389,'8760 Data'!U389)</f>
        <v>0</v>
      </c>
      <c r="I389" s="591" t="e">
        <f>H389/'Output Sheet'!$B$8</f>
        <v>#DIV/0!</v>
      </c>
      <c r="J389" s="596"/>
      <c r="K389" s="560"/>
      <c r="L389" s="560"/>
      <c r="M389" s="560"/>
      <c r="N389" s="560"/>
      <c r="O389" s="560"/>
      <c r="P389" s="560"/>
      <c r="Q389" s="560"/>
      <c r="R389" s="560"/>
      <c r="S389" s="560"/>
      <c r="T389" s="560"/>
      <c r="U389" s="560"/>
    </row>
    <row r="390" spans="1:21">
      <c r="A390" s="593">
        <f t="shared" si="36"/>
        <v>41291</v>
      </c>
      <c r="B390" s="594">
        <v>41291.20835572917</v>
      </c>
      <c r="C390" s="560">
        <f t="shared" si="37"/>
        <v>2013</v>
      </c>
      <c r="D390" s="560">
        <f t="shared" si="38"/>
        <v>1</v>
      </c>
      <c r="E390" s="560">
        <f t="shared" si="39"/>
        <v>17</v>
      </c>
      <c r="F390" s="560">
        <f t="shared" si="40"/>
        <v>5</v>
      </c>
      <c r="G390" s="595">
        <f t="shared" si="41"/>
        <v>5</v>
      </c>
      <c r="H390" s="590">
        <f>CHOOSE('Output Sheet'!$B$4,'8760 Data'!J390,'8760 Data'!K390,'8760 Data'!L390,'8760 Data'!M390,'8760 Data'!N390,'8760 Data'!O390,'8760 Data'!P390,'8760 Data'!Q390,'8760 Data'!R390,'8760 Data'!S390,'8760 Data'!T390,'8760 Data'!U390)</f>
        <v>0</v>
      </c>
      <c r="I390" s="591" t="e">
        <f>H390/'Output Sheet'!$B$8</f>
        <v>#DIV/0!</v>
      </c>
      <c r="J390" s="596"/>
      <c r="K390" s="560"/>
      <c r="L390" s="560"/>
      <c r="M390" s="560"/>
      <c r="N390" s="560"/>
      <c r="O390" s="560"/>
      <c r="P390" s="560"/>
      <c r="Q390" s="560"/>
      <c r="R390" s="560"/>
      <c r="S390" s="560"/>
      <c r="T390" s="560"/>
      <c r="U390" s="560"/>
    </row>
    <row r="391" spans="1:21">
      <c r="A391" s="593">
        <f t="shared" si="36"/>
        <v>41291</v>
      </c>
      <c r="B391" s="594">
        <v>41291.250022453707</v>
      </c>
      <c r="C391" s="560">
        <f t="shared" si="37"/>
        <v>2013</v>
      </c>
      <c r="D391" s="560">
        <f t="shared" si="38"/>
        <v>1</v>
      </c>
      <c r="E391" s="560">
        <f t="shared" si="39"/>
        <v>17</v>
      </c>
      <c r="F391" s="560">
        <f t="shared" si="40"/>
        <v>6</v>
      </c>
      <c r="G391" s="595">
        <f t="shared" si="41"/>
        <v>5</v>
      </c>
      <c r="H391" s="590">
        <f>CHOOSE('Output Sheet'!$B$4,'8760 Data'!J391,'8760 Data'!K391,'8760 Data'!L391,'8760 Data'!M391,'8760 Data'!N391,'8760 Data'!O391,'8760 Data'!P391,'8760 Data'!Q391,'8760 Data'!R391,'8760 Data'!S391,'8760 Data'!T391,'8760 Data'!U391)</f>
        <v>0</v>
      </c>
      <c r="I391" s="591" t="e">
        <f>H391/'Output Sheet'!$B$8</f>
        <v>#DIV/0!</v>
      </c>
      <c r="J391" s="596"/>
      <c r="K391" s="560"/>
      <c r="L391" s="560"/>
      <c r="M391" s="560"/>
      <c r="N391" s="560"/>
      <c r="O391" s="560"/>
      <c r="P391" s="560"/>
      <c r="Q391" s="560"/>
      <c r="R391" s="560"/>
      <c r="S391" s="560"/>
      <c r="T391" s="560"/>
      <c r="U391" s="560"/>
    </row>
    <row r="392" spans="1:21">
      <c r="A392" s="593">
        <f t="shared" si="36"/>
        <v>41291</v>
      </c>
      <c r="B392" s="594">
        <v>41291.291689178244</v>
      </c>
      <c r="C392" s="560">
        <f t="shared" si="37"/>
        <v>2013</v>
      </c>
      <c r="D392" s="560">
        <f t="shared" si="38"/>
        <v>1</v>
      </c>
      <c r="E392" s="560">
        <f t="shared" si="39"/>
        <v>17</v>
      </c>
      <c r="F392" s="560">
        <f t="shared" si="40"/>
        <v>7</v>
      </c>
      <c r="G392" s="595">
        <f t="shared" si="41"/>
        <v>5</v>
      </c>
      <c r="H392" s="590">
        <f>CHOOSE('Output Sheet'!$B$4,'8760 Data'!J392,'8760 Data'!K392,'8760 Data'!L392,'8760 Data'!M392,'8760 Data'!N392,'8760 Data'!O392,'8760 Data'!P392,'8760 Data'!Q392,'8760 Data'!R392,'8760 Data'!S392,'8760 Data'!T392,'8760 Data'!U392)</f>
        <v>0</v>
      </c>
      <c r="I392" s="591" t="e">
        <f>H392/'Output Sheet'!$B$8</f>
        <v>#DIV/0!</v>
      </c>
      <c r="J392" s="596"/>
      <c r="K392" s="560"/>
      <c r="L392" s="560"/>
      <c r="M392" s="560"/>
      <c r="N392" s="560"/>
      <c r="O392" s="560"/>
      <c r="P392" s="560"/>
      <c r="Q392" s="560"/>
      <c r="R392" s="560"/>
      <c r="S392" s="560"/>
      <c r="T392" s="560"/>
      <c r="U392" s="560"/>
    </row>
    <row r="393" spans="1:21">
      <c r="A393" s="593">
        <f t="shared" si="36"/>
        <v>41291</v>
      </c>
      <c r="B393" s="594">
        <v>41291.333355902774</v>
      </c>
      <c r="C393" s="560">
        <f t="shared" si="37"/>
        <v>2013</v>
      </c>
      <c r="D393" s="560">
        <f t="shared" si="38"/>
        <v>1</v>
      </c>
      <c r="E393" s="560">
        <f t="shared" si="39"/>
        <v>17</v>
      </c>
      <c r="F393" s="560">
        <f t="shared" si="40"/>
        <v>8</v>
      </c>
      <c r="G393" s="595">
        <f t="shared" si="41"/>
        <v>5</v>
      </c>
      <c r="H393" s="590">
        <f>CHOOSE('Output Sheet'!$B$4,'8760 Data'!J393,'8760 Data'!K393,'8760 Data'!L393,'8760 Data'!M393,'8760 Data'!N393,'8760 Data'!O393,'8760 Data'!P393,'8760 Data'!Q393,'8760 Data'!R393,'8760 Data'!S393,'8760 Data'!T393,'8760 Data'!U393)</f>
        <v>0</v>
      </c>
      <c r="I393" s="591" t="e">
        <f>H393/'Output Sheet'!$B$8</f>
        <v>#DIV/0!</v>
      </c>
      <c r="J393" s="596"/>
      <c r="K393" s="560"/>
      <c r="L393" s="560"/>
      <c r="M393" s="560"/>
      <c r="N393" s="560"/>
      <c r="O393" s="560"/>
      <c r="P393" s="560"/>
      <c r="Q393" s="560"/>
      <c r="R393" s="560"/>
      <c r="S393" s="560"/>
      <c r="T393" s="560"/>
      <c r="U393" s="560"/>
    </row>
    <row r="394" spans="1:21">
      <c r="A394" s="593">
        <f t="shared" si="36"/>
        <v>41291</v>
      </c>
      <c r="B394" s="594">
        <v>41291.375022627311</v>
      </c>
      <c r="C394" s="560">
        <f t="shared" si="37"/>
        <v>2013</v>
      </c>
      <c r="D394" s="560">
        <f t="shared" si="38"/>
        <v>1</v>
      </c>
      <c r="E394" s="560">
        <f t="shared" si="39"/>
        <v>17</v>
      </c>
      <c r="F394" s="560">
        <f t="shared" si="40"/>
        <v>9</v>
      </c>
      <c r="G394" s="595">
        <f t="shared" si="41"/>
        <v>5</v>
      </c>
      <c r="H394" s="590">
        <f>CHOOSE('Output Sheet'!$B$4,'8760 Data'!J394,'8760 Data'!K394,'8760 Data'!L394,'8760 Data'!M394,'8760 Data'!N394,'8760 Data'!O394,'8760 Data'!P394,'8760 Data'!Q394,'8760 Data'!R394,'8760 Data'!S394,'8760 Data'!T394,'8760 Data'!U394)</f>
        <v>0</v>
      </c>
      <c r="I394" s="591" t="e">
        <f>H394/'Output Sheet'!$B$8</f>
        <v>#DIV/0!</v>
      </c>
      <c r="J394" s="596"/>
      <c r="K394" s="560"/>
      <c r="L394" s="560"/>
      <c r="M394" s="560"/>
      <c r="N394" s="560"/>
      <c r="O394" s="560"/>
      <c r="P394" s="560"/>
      <c r="Q394" s="560"/>
      <c r="R394" s="560"/>
      <c r="S394" s="560"/>
      <c r="T394" s="560"/>
      <c r="U394" s="560"/>
    </row>
    <row r="395" spans="1:21">
      <c r="A395" s="593">
        <f t="shared" si="36"/>
        <v>41291</v>
      </c>
      <c r="B395" s="594">
        <v>41291.416689351849</v>
      </c>
      <c r="C395" s="560">
        <f t="shared" si="37"/>
        <v>2013</v>
      </c>
      <c r="D395" s="560">
        <f t="shared" si="38"/>
        <v>1</v>
      </c>
      <c r="E395" s="560">
        <f t="shared" si="39"/>
        <v>17</v>
      </c>
      <c r="F395" s="560">
        <f t="shared" si="40"/>
        <v>10</v>
      </c>
      <c r="G395" s="595">
        <f t="shared" si="41"/>
        <v>5</v>
      </c>
      <c r="H395" s="590">
        <f>CHOOSE('Output Sheet'!$B$4,'8760 Data'!J395,'8760 Data'!K395,'8760 Data'!L395,'8760 Data'!M395,'8760 Data'!N395,'8760 Data'!O395,'8760 Data'!P395,'8760 Data'!Q395,'8760 Data'!R395,'8760 Data'!S395,'8760 Data'!T395,'8760 Data'!U395)</f>
        <v>0</v>
      </c>
      <c r="I395" s="591" t="e">
        <f>H395/'Output Sheet'!$B$8</f>
        <v>#DIV/0!</v>
      </c>
      <c r="J395" s="596"/>
      <c r="K395" s="560"/>
      <c r="L395" s="560"/>
      <c r="M395" s="560"/>
      <c r="N395" s="560"/>
      <c r="O395" s="560"/>
      <c r="P395" s="560"/>
      <c r="Q395" s="560"/>
      <c r="R395" s="560"/>
      <c r="S395" s="560"/>
      <c r="T395" s="560"/>
      <c r="U395" s="560"/>
    </row>
    <row r="396" spans="1:21">
      <c r="A396" s="593">
        <f t="shared" si="36"/>
        <v>41291</v>
      </c>
      <c r="B396" s="594">
        <v>41291.458356076386</v>
      </c>
      <c r="C396" s="560">
        <f t="shared" si="37"/>
        <v>2013</v>
      </c>
      <c r="D396" s="560">
        <f t="shared" si="38"/>
        <v>1</v>
      </c>
      <c r="E396" s="560">
        <f t="shared" si="39"/>
        <v>17</v>
      </c>
      <c r="F396" s="560">
        <f t="shared" si="40"/>
        <v>11</v>
      </c>
      <c r="G396" s="595">
        <f t="shared" si="41"/>
        <v>5</v>
      </c>
      <c r="H396" s="590">
        <f>CHOOSE('Output Sheet'!$B$4,'8760 Data'!J396,'8760 Data'!K396,'8760 Data'!L396,'8760 Data'!M396,'8760 Data'!N396,'8760 Data'!O396,'8760 Data'!P396,'8760 Data'!Q396,'8760 Data'!R396,'8760 Data'!S396,'8760 Data'!T396,'8760 Data'!U396)</f>
        <v>0</v>
      </c>
      <c r="I396" s="591" t="e">
        <f>H396/'Output Sheet'!$B$8</f>
        <v>#DIV/0!</v>
      </c>
      <c r="J396" s="596"/>
      <c r="K396" s="560"/>
      <c r="L396" s="560"/>
      <c r="M396" s="560"/>
      <c r="N396" s="560"/>
      <c r="O396" s="560"/>
      <c r="P396" s="560"/>
      <c r="Q396" s="560"/>
      <c r="R396" s="560"/>
      <c r="S396" s="560"/>
      <c r="T396" s="560"/>
      <c r="U396" s="560"/>
    </row>
    <row r="397" spans="1:21">
      <c r="A397" s="593">
        <f t="shared" si="36"/>
        <v>41291</v>
      </c>
      <c r="B397" s="594">
        <v>41291.500022800923</v>
      </c>
      <c r="C397" s="560">
        <f t="shared" si="37"/>
        <v>2013</v>
      </c>
      <c r="D397" s="560">
        <f t="shared" si="38"/>
        <v>1</v>
      </c>
      <c r="E397" s="560">
        <f t="shared" si="39"/>
        <v>17</v>
      </c>
      <c r="F397" s="560">
        <f t="shared" si="40"/>
        <v>12</v>
      </c>
      <c r="G397" s="595">
        <f t="shared" si="41"/>
        <v>5</v>
      </c>
      <c r="H397" s="590">
        <f>CHOOSE('Output Sheet'!$B$4,'8760 Data'!J397,'8760 Data'!K397,'8760 Data'!L397,'8760 Data'!M397,'8760 Data'!N397,'8760 Data'!O397,'8760 Data'!P397,'8760 Data'!Q397,'8760 Data'!R397,'8760 Data'!S397,'8760 Data'!T397,'8760 Data'!U397)</f>
        <v>0</v>
      </c>
      <c r="I397" s="591" t="e">
        <f>H397/'Output Sheet'!$B$8</f>
        <v>#DIV/0!</v>
      </c>
      <c r="J397" s="596"/>
      <c r="K397" s="560"/>
      <c r="L397" s="560"/>
      <c r="M397" s="560"/>
      <c r="N397" s="560"/>
      <c r="O397" s="560"/>
      <c r="P397" s="560"/>
      <c r="Q397" s="560"/>
      <c r="R397" s="560"/>
      <c r="S397" s="560"/>
      <c r="T397" s="560"/>
      <c r="U397" s="560"/>
    </row>
    <row r="398" spans="1:21">
      <c r="A398" s="593">
        <f t="shared" si="36"/>
        <v>41291</v>
      </c>
      <c r="B398" s="594">
        <v>41291.54168952546</v>
      </c>
      <c r="C398" s="560">
        <f t="shared" si="37"/>
        <v>2013</v>
      </c>
      <c r="D398" s="560">
        <f t="shared" si="38"/>
        <v>1</v>
      </c>
      <c r="E398" s="560">
        <f t="shared" si="39"/>
        <v>17</v>
      </c>
      <c r="F398" s="560">
        <f t="shared" si="40"/>
        <v>13</v>
      </c>
      <c r="G398" s="595">
        <f t="shared" si="41"/>
        <v>5</v>
      </c>
      <c r="H398" s="590">
        <f>CHOOSE('Output Sheet'!$B$4,'8760 Data'!J398,'8760 Data'!K398,'8760 Data'!L398,'8760 Data'!M398,'8760 Data'!N398,'8760 Data'!O398,'8760 Data'!P398,'8760 Data'!Q398,'8760 Data'!R398,'8760 Data'!S398,'8760 Data'!T398,'8760 Data'!U398)</f>
        <v>0</v>
      </c>
      <c r="I398" s="591" t="e">
        <f>H398/'Output Sheet'!$B$8</f>
        <v>#DIV/0!</v>
      </c>
      <c r="J398" s="596"/>
      <c r="K398" s="560"/>
      <c r="L398" s="560"/>
      <c r="M398" s="560"/>
      <c r="N398" s="560"/>
      <c r="O398" s="560"/>
      <c r="P398" s="560"/>
      <c r="Q398" s="560"/>
      <c r="R398" s="560"/>
      <c r="S398" s="560"/>
      <c r="T398" s="560"/>
      <c r="U398" s="560"/>
    </row>
    <row r="399" spans="1:21">
      <c r="A399" s="593">
        <f t="shared" si="36"/>
        <v>41291</v>
      </c>
      <c r="B399" s="594">
        <v>41291.583356249997</v>
      </c>
      <c r="C399" s="560">
        <f t="shared" si="37"/>
        <v>2013</v>
      </c>
      <c r="D399" s="560">
        <f t="shared" si="38"/>
        <v>1</v>
      </c>
      <c r="E399" s="560">
        <f t="shared" si="39"/>
        <v>17</v>
      </c>
      <c r="F399" s="560">
        <f t="shared" si="40"/>
        <v>14</v>
      </c>
      <c r="G399" s="595">
        <f t="shared" si="41"/>
        <v>5</v>
      </c>
      <c r="H399" s="590">
        <f>CHOOSE('Output Sheet'!$B$4,'8760 Data'!J399,'8760 Data'!K399,'8760 Data'!L399,'8760 Data'!M399,'8760 Data'!N399,'8760 Data'!O399,'8760 Data'!P399,'8760 Data'!Q399,'8760 Data'!R399,'8760 Data'!S399,'8760 Data'!T399,'8760 Data'!U399)</f>
        <v>0</v>
      </c>
      <c r="I399" s="591" t="e">
        <f>H399/'Output Sheet'!$B$8</f>
        <v>#DIV/0!</v>
      </c>
      <c r="J399" s="596"/>
      <c r="K399" s="560"/>
      <c r="L399" s="560"/>
      <c r="M399" s="560"/>
      <c r="N399" s="560"/>
      <c r="O399" s="560"/>
      <c r="P399" s="560"/>
      <c r="Q399" s="560"/>
      <c r="R399" s="560"/>
      <c r="S399" s="560"/>
      <c r="T399" s="560"/>
      <c r="U399" s="560"/>
    </row>
    <row r="400" spans="1:21">
      <c r="A400" s="593">
        <f t="shared" si="36"/>
        <v>41291</v>
      </c>
      <c r="B400" s="594">
        <v>41291.625022974535</v>
      </c>
      <c r="C400" s="560">
        <f t="shared" si="37"/>
        <v>2013</v>
      </c>
      <c r="D400" s="560">
        <f t="shared" si="38"/>
        <v>1</v>
      </c>
      <c r="E400" s="560">
        <f t="shared" si="39"/>
        <v>17</v>
      </c>
      <c r="F400" s="560">
        <f t="shared" si="40"/>
        <v>15</v>
      </c>
      <c r="G400" s="595">
        <f t="shared" si="41"/>
        <v>5</v>
      </c>
      <c r="H400" s="590">
        <f>CHOOSE('Output Sheet'!$B$4,'8760 Data'!J400,'8760 Data'!K400,'8760 Data'!L400,'8760 Data'!M400,'8760 Data'!N400,'8760 Data'!O400,'8760 Data'!P400,'8760 Data'!Q400,'8760 Data'!R400,'8760 Data'!S400,'8760 Data'!T400,'8760 Data'!U400)</f>
        <v>0</v>
      </c>
      <c r="I400" s="591" t="e">
        <f>H400/'Output Sheet'!$B$8</f>
        <v>#DIV/0!</v>
      </c>
      <c r="J400" s="596"/>
      <c r="K400" s="560"/>
      <c r="L400" s="560"/>
      <c r="M400" s="560"/>
      <c r="N400" s="560"/>
      <c r="O400" s="560"/>
      <c r="P400" s="560"/>
      <c r="Q400" s="560"/>
      <c r="R400" s="560"/>
      <c r="S400" s="560"/>
      <c r="T400" s="560"/>
      <c r="U400" s="560"/>
    </row>
    <row r="401" spans="1:21">
      <c r="A401" s="593">
        <f t="shared" si="36"/>
        <v>41291</v>
      </c>
      <c r="B401" s="594">
        <v>41291.666689699072</v>
      </c>
      <c r="C401" s="560">
        <f t="shared" si="37"/>
        <v>2013</v>
      </c>
      <c r="D401" s="560">
        <f t="shared" si="38"/>
        <v>1</v>
      </c>
      <c r="E401" s="560">
        <f t="shared" si="39"/>
        <v>17</v>
      </c>
      <c r="F401" s="560">
        <f t="shared" si="40"/>
        <v>16</v>
      </c>
      <c r="G401" s="595">
        <f t="shared" si="41"/>
        <v>5</v>
      </c>
      <c r="H401" s="590">
        <f>CHOOSE('Output Sheet'!$B$4,'8760 Data'!J401,'8760 Data'!K401,'8760 Data'!L401,'8760 Data'!M401,'8760 Data'!N401,'8760 Data'!O401,'8760 Data'!P401,'8760 Data'!Q401,'8760 Data'!R401,'8760 Data'!S401,'8760 Data'!T401,'8760 Data'!U401)</f>
        <v>0</v>
      </c>
      <c r="I401" s="591" t="e">
        <f>H401/'Output Sheet'!$B$8</f>
        <v>#DIV/0!</v>
      </c>
      <c r="J401" s="596"/>
      <c r="K401" s="560"/>
      <c r="L401" s="560"/>
      <c r="M401" s="560"/>
      <c r="N401" s="560"/>
      <c r="O401" s="560"/>
      <c r="P401" s="560"/>
      <c r="Q401" s="560"/>
      <c r="R401" s="560"/>
      <c r="S401" s="560"/>
      <c r="T401" s="560"/>
      <c r="U401" s="560"/>
    </row>
    <row r="402" spans="1:21">
      <c r="A402" s="593">
        <f t="shared" si="36"/>
        <v>41291</v>
      </c>
      <c r="B402" s="594">
        <v>41291.708356423609</v>
      </c>
      <c r="C402" s="560">
        <f t="shared" si="37"/>
        <v>2013</v>
      </c>
      <c r="D402" s="560">
        <f t="shared" si="38"/>
        <v>1</v>
      </c>
      <c r="E402" s="560">
        <f t="shared" si="39"/>
        <v>17</v>
      </c>
      <c r="F402" s="560">
        <f t="shared" si="40"/>
        <v>17</v>
      </c>
      <c r="G402" s="595">
        <f t="shared" si="41"/>
        <v>5</v>
      </c>
      <c r="H402" s="590">
        <f>CHOOSE('Output Sheet'!$B$4,'8760 Data'!J402,'8760 Data'!K402,'8760 Data'!L402,'8760 Data'!M402,'8760 Data'!N402,'8760 Data'!O402,'8760 Data'!P402,'8760 Data'!Q402,'8760 Data'!R402,'8760 Data'!S402,'8760 Data'!T402,'8760 Data'!U402)</f>
        <v>0</v>
      </c>
      <c r="I402" s="591" t="e">
        <f>H402/'Output Sheet'!$B$8</f>
        <v>#DIV/0!</v>
      </c>
      <c r="J402" s="596"/>
      <c r="K402" s="560"/>
      <c r="L402" s="560"/>
      <c r="M402" s="560"/>
      <c r="N402" s="560"/>
      <c r="O402" s="560"/>
      <c r="P402" s="560"/>
      <c r="Q402" s="560"/>
      <c r="R402" s="560"/>
      <c r="S402" s="560"/>
      <c r="T402" s="560"/>
      <c r="U402" s="560"/>
    </row>
    <row r="403" spans="1:21">
      <c r="A403" s="593">
        <f t="shared" si="36"/>
        <v>41291</v>
      </c>
      <c r="B403" s="594">
        <v>41291.750023148146</v>
      </c>
      <c r="C403" s="560">
        <f t="shared" si="37"/>
        <v>2013</v>
      </c>
      <c r="D403" s="560">
        <f t="shared" si="38"/>
        <v>1</v>
      </c>
      <c r="E403" s="560">
        <f t="shared" si="39"/>
        <v>17</v>
      </c>
      <c r="F403" s="560">
        <f t="shared" si="40"/>
        <v>18</v>
      </c>
      <c r="G403" s="595">
        <f t="shared" si="41"/>
        <v>5</v>
      </c>
      <c r="H403" s="590">
        <f>CHOOSE('Output Sheet'!$B$4,'8760 Data'!J403,'8760 Data'!K403,'8760 Data'!L403,'8760 Data'!M403,'8760 Data'!N403,'8760 Data'!O403,'8760 Data'!P403,'8760 Data'!Q403,'8760 Data'!R403,'8760 Data'!S403,'8760 Data'!T403,'8760 Data'!U403)</f>
        <v>0</v>
      </c>
      <c r="I403" s="591" t="e">
        <f>H403/'Output Sheet'!$B$8</f>
        <v>#DIV/0!</v>
      </c>
      <c r="J403" s="596"/>
      <c r="K403" s="560"/>
      <c r="L403" s="560"/>
      <c r="M403" s="560"/>
      <c r="N403" s="560"/>
      <c r="O403" s="560"/>
      <c r="P403" s="560"/>
      <c r="Q403" s="560"/>
      <c r="R403" s="560"/>
      <c r="S403" s="560"/>
      <c r="T403" s="560"/>
      <c r="U403" s="560"/>
    </row>
    <row r="404" spans="1:21">
      <c r="A404" s="593">
        <f t="shared" si="36"/>
        <v>41291</v>
      </c>
      <c r="B404" s="594">
        <v>41291.791689872683</v>
      </c>
      <c r="C404" s="560">
        <f t="shared" si="37"/>
        <v>2013</v>
      </c>
      <c r="D404" s="560">
        <f t="shared" si="38"/>
        <v>1</v>
      </c>
      <c r="E404" s="560">
        <f t="shared" si="39"/>
        <v>17</v>
      </c>
      <c r="F404" s="560">
        <f t="shared" si="40"/>
        <v>19</v>
      </c>
      <c r="G404" s="595">
        <f t="shared" si="41"/>
        <v>5</v>
      </c>
      <c r="H404" s="590">
        <f>CHOOSE('Output Sheet'!$B$4,'8760 Data'!J404,'8760 Data'!K404,'8760 Data'!L404,'8760 Data'!M404,'8760 Data'!N404,'8760 Data'!O404,'8760 Data'!P404,'8760 Data'!Q404,'8760 Data'!R404,'8760 Data'!S404,'8760 Data'!T404,'8760 Data'!U404)</f>
        <v>0</v>
      </c>
      <c r="I404" s="591" t="e">
        <f>H404/'Output Sheet'!$B$8</f>
        <v>#DIV/0!</v>
      </c>
      <c r="J404" s="596"/>
      <c r="K404" s="560"/>
      <c r="L404" s="560"/>
      <c r="M404" s="560"/>
      <c r="N404" s="560"/>
      <c r="O404" s="560"/>
      <c r="P404" s="560"/>
      <c r="Q404" s="560"/>
      <c r="R404" s="560"/>
      <c r="S404" s="560"/>
      <c r="T404" s="560"/>
      <c r="U404" s="560"/>
    </row>
    <row r="405" spans="1:21">
      <c r="A405" s="593">
        <f t="shared" si="36"/>
        <v>41291</v>
      </c>
      <c r="B405" s="594">
        <v>41291.833356597221</v>
      </c>
      <c r="C405" s="560">
        <f t="shared" si="37"/>
        <v>2013</v>
      </c>
      <c r="D405" s="560">
        <f t="shared" si="38"/>
        <v>1</v>
      </c>
      <c r="E405" s="560">
        <f t="shared" si="39"/>
        <v>17</v>
      </c>
      <c r="F405" s="560">
        <f t="shared" si="40"/>
        <v>20</v>
      </c>
      <c r="G405" s="595">
        <f t="shared" si="41"/>
        <v>5</v>
      </c>
      <c r="H405" s="590">
        <f>CHOOSE('Output Sheet'!$B$4,'8760 Data'!J405,'8760 Data'!K405,'8760 Data'!L405,'8760 Data'!M405,'8760 Data'!N405,'8760 Data'!O405,'8760 Data'!P405,'8760 Data'!Q405,'8760 Data'!R405,'8760 Data'!S405,'8760 Data'!T405,'8760 Data'!U405)</f>
        <v>0</v>
      </c>
      <c r="I405" s="591" t="e">
        <f>H405/'Output Sheet'!$B$8</f>
        <v>#DIV/0!</v>
      </c>
      <c r="J405" s="596"/>
      <c r="K405" s="560"/>
      <c r="L405" s="560"/>
      <c r="M405" s="560"/>
      <c r="N405" s="560"/>
      <c r="O405" s="560"/>
      <c r="P405" s="560"/>
      <c r="Q405" s="560"/>
      <c r="R405" s="560"/>
      <c r="S405" s="560"/>
      <c r="T405" s="560"/>
      <c r="U405" s="560"/>
    </row>
    <row r="406" spans="1:21">
      <c r="A406" s="593">
        <f t="shared" si="36"/>
        <v>41291</v>
      </c>
      <c r="B406" s="594">
        <v>41291.875023321758</v>
      </c>
      <c r="C406" s="560">
        <f t="shared" si="37"/>
        <v>2013</v>
      </c>
      <c r="D406" s="560">
        <f t="shared" si="38"/>
        <v>1</v>
      </c>
      <c r="E406" s="560">
        <f t="shared" si="39"/>
        <v>17</v>
      </c>
      <c r="F406" s="560">
        <f t="shared" si="40"/>
        <v>21</v>
      </c>
      <c r="G406" s="595">
        <f t="shared" si="41"/>
        <v>5</v>
      </c>
      <c r="H406" s="590">
        <f>CHOOSE('Output Sheet'!$B$4,'8760 Data'!J406,'8760 Data'!K406,'8760 Data'!L406,'8760 Data'!M406,'8760 Data'!N406,'8760 Data'!O406,'8760 Data'!P406,'8760 Data'!Q406,'8760 Data'!R406,'8760 Data'!S406,'8760 Data'!T406,'8760 Data'!U406)</f>
        <v>0</v>
      </c>
      <c r="I406" s="591" t="e">
        <f>H406/'Output Sheet'!$B$8</f>
        <v>#DIV/0!</v>
      </c>
      <c r="J406" s="596"/>
      <c r="K406" s="560"/>
      <c r="L406" s="560"/>
      <c r="M406" s="560"/>
      <c r="N406" s="560"/>
      <c r="O406" s="560"/>
      <c r="P406" s="560"/>
      <c r="Q406" s="560"/>
      <c r="R406" s="560"/>
      <c r="S406" s="560"/>
      <c r="T406" s="560"/>
      <c r="U406" s="560"/>
    </row>
    <row r="407" spans="1:21">
      <c r="A407" s="593">
        <f t="shared" si="36"/>
        <v>41291</v>
      </c>
      <c r="B407" s="594">
        <v>41291.916690046295</v>
      </c>
      <c r="C407" s="560">
        <f t="shared" si="37"/>
        <v>2013</v>
      </c>
      <c r="D407" s="560">
        <f t="shared" si="38"/>
        <v>1</v>
      </c>
      <c r="E407" s="560">
        <f t="shared" si="39"/>
        <v>17</v>
      </c>
      <c r="F407" s="560">
        <f t="shared" si="40"/>
        <v>22</v>
      </c>
      <c r="G407" s="595">
        <f t="shared" si="41"/>
        <v>5</v>
      </c>
      <c r="H407" s="590">
        <f>CHOOSE('Output Sheet'!$B$4,'8760 Data'!J407,'8760 Data'!K407,'8760 Data'!L407,'8760 Data'!M407,'8760 Data'!N407,'8760 Data'!O407,'8760 Data'!P407,'8760 Data'!Q407,'8760 Data'!R407,'8760 Data'!S407,'8760 Data'!T407,'8760 Data'!U407)</f>
        <v>0</v>
      </c>
      <c r="I407" s="591" t="e">
        <f>H407/'Output Sheet'!$B$8</f>
        <v>#DIV/0!</v>
      </c>
      <c r="J407" s="596"/>
      <c r="K407" s="560"/>
      <c r="L407" s="560"/>
      <c r="M407" s="560"/>
      <c r="N407" s="560"/>
      <c r="O407" s="560"/>
      <c r="P407" s="560"/>
      <c r="Q407" s="560"/>
      <c r="R407" s="560"/>
      <c r="S407" s="560"/>
      <c r="T407" s="560"/>
      <c r="U407" s="560"/>
    </row>
    <row r="408" spans="1:21">
      <c r="A408" s="593">
        <f t="shared" si="36"/>
        <v>41291</v>
      </c>
      <c r="B408" s="594">
        <v>41291.958356770832</v>
      </c>
      <c r="C408" s="560">
        <f t="shared" si="37"/>
        <v>2013</v>
      </c>
      <c r="D408" s="560">
        <f t="shared" si="38"/>
        <v>1</v>
      </c>
      <c r="E408" s="560">
        <f t="shared" si="39"/>
        <v>17</v>
      </c>
      <c r="F408" s="560">
        <f t="shared" si="40"/>
        <v>23</v>
      </c>
      <c r="G408" s="595">
        <f t="shared" si="41"/>
        <v>5</v>
      </c>
      <c r="H408" s="590">
        <f>CHOOSE('Output Sheet'!$B$4,'8760 Data'!J408,'8760 Data'!K408,'8760 Data'!L408,'8760 Data'!M408,'8760 Data'!N408,'8760 Data'!O408,'8760 Data'!P408,'8760 Data'!Q408,'8760 Data'!R408,'8760 Data'!S408,'8760 Data'!T408,'8760 Data'!U408)</f>
        <v>0</v>
      </c>
      <c r="I408" s="591" t="e">
        <f>H408/'Output Sheet'!$B$8</f>
        <v>#DIV/0!</v>
      </c>
      <c r="J408" s="596"/>
      <c r="K408" s="560"/>
      <c r="L408" s="560"/>
      <c r="M408" s="560"/>
      <c r="N408" s="560"/>
      <c r="O408" s="560"/>
      <c r="P408" s="560"/>
      <c r="Q408" s="560"/>
      <c r="R408" s="560"/>
      <c r="S408" s="560"/>
      <c r="T408" s="560"/>
      <c r="U408" s="560"/>
    </row>
    <row r="409" spans="1:21">
      <c r="A409" s="593">
        <f t="shared" si="36"/>
        <v>41292</v>
      </c>
      <c r="B409" s="594">
        <v>41292.00002349537</v>
      </c>
      <c r="C409" s="560">
        <f t="shared" si="37"/>
        <v>2013</v>
      </c>
      <c r="D409" s="560">
        <f t="shared" si="38"/>
        <v>1</v>
      </c>
      <c r="E409" s="560">
        <f t="shared" si="39"/>
        <v>18</v>
      </c>
      <c r="F409" s="560">
        <f t="shared" si="40"/>
        <v>24</v>
      </c>
      <c r="G409" s="595">
        <f t="shared" si="41"/>
        <v>6</v>
      </c>
      <c r="H409" s="590">
        <f>CHOOSE('Output Sheet'!$B$4,'8760 Data'!J409,'8760 Data'!K409,'8760 Data'!L409,'8760 Data'!M409,'8760 Data'!N409,'8760 Data'!O409,'8760 Data'!P409,'8760 Data'!Q409,'8760 Data'!R409,'8760 Data'!S409,'8760 Data'!T409,'8760 Data'!U409)</f>
        <v>0</v>
      </c>
      <c r="I409" s="591" t="e">
        <f>H409/'Output Sheet'!$B$8</f>
        <v>#DIV/0!</v>
      </c>
      <c r="J409" s="596"/>
      <c r="K409" s="560"/>
      <c r="L409" s="560"/>
      <c r="M409" s="560"/>
      <c r="N409" s="560"/>
      <c r="O409" s="560"/>
      <c r="P409" s="560"/>
      <c r="Q409" s="560"/>
      <c r="R409" s="560"/>
      <c r="S409" s="560"/>
      <c r="T409" s="560"/>
      <c r="U409" s="560"/>
    </row>
    <row r="410" spans="1:21">
      <c r="A410" s="593">
        <f t="shared" si="36"/>
        <v>41292</v>
      </c>
      <c r="B410" s="594">
        <v>41292.041690219907</v>
      </c>
      <c r="C410" s="560">
        <f t="shared" si="37"/>
        <v>2013</v>
      </c>
      <c r="D410" s="560">
        <f t="shared" si="38"/>
        <v>1</v>
      </c>
      <c r="E410" s="560">
        <f t="shared" si="39"/>
        <v>18</v>
      </c>
      <c r="F410" s="560">
        <f t="shared" si="40"/>
        <v>1</v>
      </c>
      <c r="G410" s="595">
        <f t="shared" si="41"/>
        <v>6</v>
      </c>
      <c r="H410" s="590">
        <f>CHOOSE('Output Sheet'!$B$4,'8760 Data'!J410,'8760 Data'!K410,'8760 Data'!L410,'8760 Data'!M410,'8760 Data'!N410,'8760 Data'!O410,'8760 Data'!P410,'8760 Data'!Q410,'8760 Data'!R410,'8760 Data'!S410,'8760 Data'!T410,'8760 Data'!U410)</f>
        <v>0</v>
      </c>
      <c r="I410" s="591" t="e">
        <f>H410/'Output Sheet'!$B$8</f>
        <v>#DIV/0!</v>
      </c>
      <c r="J410" s="596"/>
      <c r="K410" s="560"/>
      <c r="L410" s="560"/>
      <c r="M410" s="560"/>
      <c r="N410" s="560"/>
      <c r="O410" s="560"/>
      <c r="P410" s="560"/>
      <c r="Q410" s="560"/>
      <c r="R410" s="560"/>
      <c r="S410" s="560"/>
      <c r="T410" s="560"/>
      <c r="U410" s="560"/>
    </row>
    <row r="411" spans="1:21">
      <c r="A411" s="593">
        <f t="shared" si="36"/>
        <v>41292</v>
      </c>
      <c r="B411" s="594">
        <v>41292.083356944444</v>
      </c>
      <c r="C411" s="560">
        <f t="shared" si="37"/>
        <v>2013</v>
      </c>
      <c r="D411" s="560">
        <f t="shared" si="38"/>
        <v>1</v>
      </c>
      <c r="E411" s="560">
        <f t="shared" si="39"/>
        <v>18</v>
      </c>
      <c r="F411" s="560">
        <f t="shared" si="40"/>
        <v>2</v>
      </c>
      <c r="G411" s="595">
        <f t="shared" si="41"/>
        <v>6</v>
      </c>
      <c r="H411" s="590">
        <f>CHOOSE('Output Sheet'!$B$4,'8760 Data'!J411,'8760 Data'!K411,'8760 Data'!L411,'8760 Data'!M411,'8760 Data'!N411,'8760 Data'!O411,'8760 Data'!P411,'8760 Data'!Q411,'8760 Data'!R411,'8760 Data'!S411,'8760 Data'!T411,'8760 Data'!U411)</f>
        <v>0</v>
      </c>
      <c r="I411" s="591" t="e">
        <f>H411/'Output Sheet'!$B$8</f>
        <v>#DIV/0!</v>
      </c>
      <c r="J411" s="596"/>
      <c r="K411" s="560"/>
      <c r="L411" s="560"/>
      <c r="M411" s="560"/>
      <c r="N411" s="560"/>
      <c r="O411" s="560"/>
      <c r="P411" s="560"/>
      <c r="Q411" s="560"/>
      <c r="R411" s="560"/>
      <c r="S411" s="560"/>
      <c r="T411" s="560"/>
      <c r="U411" s="560"/>
    </row>
    <row r="412" spans="1:21">
      <c r="A412" s="593">
        <f t="shared" si="36"/>
        <v>41292</v>
      </c>
      <c r="B412" s="594">
        <v>41292.125023668981</v>
      </c>
      <c r="C412" s="560">
        <f t="shared" si="37"/>
        <v>2013</v>
      </c>
      <c r="D412" s="560">
        <f t="shared" si="38"/>
        <v>1</v>
      </c>
      <c r="E412" s="560">
        <f t="shared" si="39"/>
        <v>18</v>
      </c>
      <c r="F412" s="560">
        <f t="shared" si="40"/>
        <v>3</v>
      </c>
      <c r="G412" s="595">
        <f t="shared" si="41"/>
        <v>6</v>
      </c>
      <c r="H412" s="590">
        <f>CHOOSE('Output Sheet'!$B$4,'8760 Data'!J412,'8760 Data'!K412,'8760 Data'!L412,'8760 Data'!M412,'8760 Data'!N412,'8760 Data'!O412,'8760 Data'!P412,'8760 Data'!Q412,'8760 Data'!R412,'8760 Data'!S412,'8760 Data'!T412,'8760 Data'!U412)</f>
        <v>0</v>
      </c>
      <c r="I412" s="591" t="e">
        <f>H412/'Output Sheet'!$B$8</f>
        <v>#DIV/0!</v>
      </c>
      <c r="J412" s="596"/>
      <c r="K412" s="560"/>
      <c r="L412" s="560"/>
      <c r="M412" s="560"/>
      <c r="N412" s="560"/>
      <c r="O412" s="560"/>
      <c r="P412" s="560"/>
      <c r="Q412" s="560"/>
      <c r="R412" s="560"/>
      <c r="S412" s="560"/>
      <c r="T412" s="560"/>
      <c r="U412" s="560"/>
    </row>
    <row r="413" spans="1:21">
      <c r="A413" s="593">
        <f t="shared" si="36"/>
        <v>41292</v>
      </c>
      <c r="B413" s="594">
        <v>41292.166690393518</v>
      </c>
      <c r="C413" s="560">
        <f t="shared" si="37"/>
        <v>2013</v>
      </c>
      <c r="D413" s="560">
        <f t="shared" si="38"/>
        <v>1</v>
      </c>
      <c r="E413" s="560">
        <f t="shared" si="39"/>
        <v>18</v>
      </c>
      <c r="F413" s="560">
        <f t="shared" si="40"/>
        <v>4</v>
      </c>
      <c r="G413" s="595">
        <f t="shared" si="41"/>
        <v>6</v>
      </c>
      <c r="H413" s="590">
        <f>CHOOSE('Output Sheet'!$B$4,'8760 Data'!J413,'8760 Data'!K413,'8760 Data'!L413,'8760 Data'!M413,'8760 Data'!N413,'8760 Data'!O413,'8760 Data'!P413,'8760 Data'!Q413,'8760 Data'!R413,'8760 Data'!S413,'8760 Data'!T413,'8760 Data'!U413)</f>
        <v>0</v>
      </c>
      <c r="I413" s="591" t="e">
        <f>H413/'Output Sheet'!$B$8</f>
        <v>#DIV/0!</v>
      </c>
      <c r="J413" s="596"/>
      <c r="K413" s="560"/>
      <c r="L413" s="560"/>
      <c r="M413" s="560"/>
      <c r="N413" s="560"/>
      <c r="O413" s="560"/>
      <c r="P413" s="560"/>
      <c r="Q413" s="560"/>
      <c r="R413" s="560"/>
      <c r="S413" s="560"/>
      <c r="T413" s="560"/>
      <c r="U413" s="560"/>
    </row>
    <row r="414" spans="1:21">
      <c r="A414" s="593">
        <f t="shared" si="36"/>
        <v>41292</v>
      </c>
      <c r="B414" s="594">
        <v>41292.208357118056</v>
      </c>
      <c r="C414" s="560">
        <f t="shared" si="37"/>
        <v>2013</v>
      </c>
      <c r="D414" s="560">
        <f t="shared" si="38"/>
        <v>1</v>
      </c>
      <c r="E414" s="560">
        <f t="shared" si="39"/>
        <v>18</v>
      </c>
      <c r="F414" s="560">
        <f t="shared" si="40"/>
        <v>5</v>
      </c>
      <c r="G414" s="595">
        <f t="shared" si="41"/>
        <v>6</v>
      </c>
      <c r="H414" s="590">
        <f>CHOOSE('Output Sheet'!$B$4,'8760 Data'!J414,'8760 Data'!K414,'8760 Data'!L414,'8760 Data'!M414,'8760 Data'!N414,'8760 Data'!O414,'8760 Data'!P414,'8760 Data'!Q414,'8760 Data'!R414,'8760 Data'!S414,'8760 Data'!T414,'8760 Data'!U414)</f>
        <v>0</v>
      </c>
      <c r="I414" s="591" t="e">
        <f>H414/'Output Sheet'!$B$8</f>
        <v>#DIV/0!</v>
      </c>
      <c r="J414" s="596"/>
      <c r="K414" s="560"/>
      <c r="L414" s="560"/>
      <c r="M414" s="560"/>
      <c r="N414" s="560"/>
      <c r="O414" s="560"/>
      <c r="P414" s="560"/>
      <c r="Q414" s="560"/>
      <c r="R414" s="560"/>
      <c r="S414" s="560"/>
      <c r="T414" s="560"/>
      <c r="U414" s="560"/>
    </row>
    <row r="415" spans="1:21">
      <c r="A415" s="593">
        <f t="shared" si="36"/>
        <v>41292</v>
      </c>
      <c r="B415" s="594">
        <v>41292.250023842593</v>
      </c>
      <c r="C415" s="560">
        <f t="shared" si="37"/>
        <v>2013</v>
      </c>
      <c r="D415" s="560">
        <f t="shared" si="38"/>
        <v>1</v>
      </c>
      <c r="E415" s="560">
        <f t="shared" si="39"/>
        <v>18</v>
      </c>
      <c r="F415" s="560">
        <f t="shared" si="40"/>
        <v>6</v>
      </c>
      <c r="G415" s="595">
        <f t="shared" si="41"/>
        <v>6</v>
      </c>
      <c r="H415" s="590">
        <f>CHOOSE('Output Sheet'!$B$4,'8760 Data'!J415,'8760 Data'!K415,'8760 Data'!L415,'8760 Data'!M415,'8760 Data'!N415,'8760 Data'!O415,'8760 Data'!P415,'8760 Data'!Q415,'8760 Data'!R415,'8760 Data'!S415,'8760 Data'!T415,'8760 Data'!U415)</f>
        <v>0</v>
      </c>
      <c r="I415" s="591" t="e">
        <f>H415/'Output Sheet'!$B$8</f>
        <v>#DIV/0!</v>
      </c>
      <c r="J415" s="596"/>
      <c r="K415" s="560"/>
      <c r="L415" s="560"/>
      <c r="M415" s="560"/>
      <c r="N415" s="560"/>
      <c r="O415" s="560"/>
      <c r="P415" s="560"/>
      <c r="Q415" s="560"/>
      <c r="R415" s="560"/>
      <c r="S415" s="560"/>
      <c r="T415" s="560"/>
      <c r="U415" s="560"/>
    </row>
    <row r="416" spans="1:21">
      <c r="A416" s="593">
        <f t="shared" si="36"/>
        <v>41292</v>
      </c>
      <c r="B416" s="594">
        <v>41292.29169056713</v>
      </c>
      <c r="C416" s="560">
        <f t="shared" si="37"/>
        <v>2013</v>
      </c>
      <c r="D416" s="560">
        <f t="shared" si="38"/>
        <v>1</v>
      </c>
      <c r="E416" s="560">
        <f t="shared" si="39"/>
        <v>18</v>
      </c>
      <c r="F416" s="560">
        <f t="shared" si="40"/>
        <v>7</v>
      </c>
      <c r="G416" s="595">
        <f t="shared" si="41"/>
        <v>6</v>
      </c>
      <c r="H416" s="590">
        <f>CHOOSE('Output Sheet'!$B$4,'8760 Data'!J416,'8760 Data'!K416,'8760 Data'!L416,'8760 Data'!M416,'8760 Data'!N416,'8760 Data'!O416,'8760 Data'!P416,'8760 Data'!Q416,'8760 Data'!R416,'8760 Data'!S416,'8760 Data'!T416,'8760 Data'!U416)</f>
        <v>0</v>
      </c>
      <c r="I416" s="591" t="e">
        <f>H416/'Output Sheet'!$B$8</f>
        <v>#DIV/0!</v>
      </c>
      <c r="J416" s="596"/>
      <c r="K416" s="560"/>
      <c r="L416" s="560"/>
      <c r="M416" s="560"/>
      <c r="N416" s="560"/>
      <c r="O416" s="560"/>
      <c r="P416" s="560"/>
      <c r="Q416" s="560"/>
      <c r="R416" s="560"/>
      <c r="S416" s="560"/>
      <c r="T416" s="560"/>
      <c r="U416" s="560"/>
    </row>
    <row r="417" spans="1:21">
      <c r="A417" s="593">
        <f t="shared" si="36"/>
        <v>41292</v>
      </c>
      <c r="B417" s="594">
        <v>41292.333357291667</v>
      </c>
      <c r="C417" s="560">
        <f t="shared" si="37"/>
        <v>2013</v>
      </c>
      <c r="D417" s="560">
        <f t="shared" si="38"/>
        <v>1</v>
      </c>
      <c r="E417" s="560">
        <f t="shared" si="39"/>
        <v>18</v>
      </c>
      <c r="F417" s="560">
        <f t="shared" si="40"/>
        <v>8</v>
      </c>
      <c r="G417" s="595">
        <f t="shared" si="41"/>
        <v>6</v>
      </c>
      <c r="H417" s="590">
        <f>CHOOSE('Output Sheet'!$B$4,'8760 Data'!J417,'8760 Data'!K417,'8760 Data'!L417,'8760 Data'!M417,'8760 Data'!N417,'8760 Data'!O417,'8760 Data'!P417,'8760 Data'!Q417,'8760 Data'!R417,'8760 Data'!S417,'8760 Data'!T417,'8760 Data'!U417)</f>
        <v>0</v>
      </c>
      <c r="I417" s="591" t="e">
        <f>H417/'Output Sheet'!$B$8</f>
        <v>#DIV/0!</v>
      </c>
      <c r="J417" s="596"/>
      <c r="K417" s="560"/>
      <c r="L417" s="560"/>
      <c r="M417" s="560"/>
      <c r="N417" s="560"/>
      <c r="O417" s="560"/>
      <c r="P417" s="560"/>
      <c r="Q417" s="560"/>
      <c r="R417" s="560"/>
      <c r="S417" s="560"/>
      <c r="T417" s="560"/>
      <c r="U417" s="560"/>
    </row>
    <row r="418" spans="1:21">
      <c r="A418" s="593">
        <f t="shared" si="36"/>
        <v>41292</v>
      </c>
      <c r="B418" s="594">
        <v>41292.375024016204</v>
      </c>
      <c r="C418" s="560">
        <f t="shared" si="37"/>
        <v>2013</v>
      </c>
      <c r="D418" s="560">
        <f t="shared" si="38"/>
        <v>1</v>
      </c>
      <c r="E418" s="560">
        <f t="shared" si="39"/>
        <v>18</v>
      </c>
      <c r="F418" s="560">
        <f t="shared" si="40"/>
        <v>9</v>
      </c>
      <c r="G418" s="595">
        <f t="shared" si="41"/>
        <v>6</v>
      </c>
      <c r="H418" s="590">
        <f>CHOOSE('Output Sheet'!$B$4,'8760 Data'!J418,'8760 Data'!K418,'8760 Data'!L418,'8760 Data'!M418,'8760 Data'!N418,'8760 Data'!O418,'8760 Data'!P418,'8760 Data'!Q418,'8760 Data'!R418,'8760 Data'!S418,'8760 Data'!T418,'8760 Data'!U418)</f>
        <v>0</v>
      </c>
      <c r="I418" s="591" t="e">
        <f>H418/'Output Sheet'!$B$8</f>
        <v>#DIV/0!</v>
      </c>
      <c r="J418" s="596"/>
      <c r="K418" s="560"/>
      <c r="L418" s="560"/>
      <c r="M418" s="560"/>
      <c r="N418" s="560"/>
      <c r="O418" s="560"/>
      <c r="P418" s="560"/>
      <c r="Q418" s="560"/>
      <c r="R418" s="560"/>
      <c r="S418" s="560"/>
      <c r="T418" s="560"/>
      <c r="U418" s="560"/>
    </row>
    <row r="419" spans="1:21">
      <c r="A419" s="593">
        <f t="shared" si="36"/>
        <v>41292</v>
      </c>
      <c r="B419" s="594">
        <v>41292.416690740742</v>
      </c>
      <c r="C419" s="560">
        <f t="shared" si="37"/>
        <v>2013</v>
      </c>
      <c r="D419" s="560">
        <f t="shared" si="38"/>
        <v>1</v>
      </c>
      <c r="E419" s="560">
        <f t="shared" si="39"/>
        <v>18</v>
      </c>
      <c r="F419" s="560">
        <f t="shared" si="40"/>
        <v>10</v>
      </c>
      <c r="G419" s="595">
        <f t="shared" si="41"/>
        <v>6</v>
      </c>
      <c r="H419" s="590">
        <f>CHOOSE('Output Sheet'!$B$4,'8760 Data'!J419,'8760 Data'!K419,'8760 Data'!L419,'8760 Data'!M419,'8760 Data'!N419,'8760 Data'!O419,'8760 Data'!P419,'8760 Data'!Q419,'8760 Data'!R419,'8760 Data'!S419,'8760 Data'!T419,'8760 Data'!U419)</f>
        <v>0</v>
      </c>
      <c r="I419" s="591" t="e">
        <f>H419/'Output Sheet'!$B$8</f>
        <v>#DIV/0!</v>
      </c>
      <c r="J419" s="596"/>
      <c r="K419" s="560"/>
      <c r="L419" s="560"/>
      <c r="M419" s="560"/>
      <c r="N419" s="560"/>
      <c r="O419" s="560"/>
      <c r="P419" s="560"/>
      <c r="Q419" s="560"/>
      <c r="R419" s="560"/>
      <c r="S419" s="560"/>
      <c r="T419" s="560"/>
      <c r="U419" s="560"/>
    </row>
    <row r="420" spans="1:21">
      <c r="A420" s="593">
        <f t="shared" si="36"/>
        <v>41292</v>
      </c>
      <c r="B420" s="594">
        <v>41292.458357465279</v>
      </c>
      <c r="C420" s="560">
        <f t="shared" si="37"/>
        <v>2013</v>
      </c>
      <c r="D420" s="560">
        <f t="shared" si="38"/>
        <v>1</v>
      </c>
      <c r="E420" s="560">
        <f t="shared" si="39"/>
        <v>18</v>
      </c>
      <c r="F420" s="560">
        <f t="shared" si="40"/>
        <v>11</v>
      </c>
      <c r="G420" s="595">
        <f t="shared" si="41"/>
        <v>6</v>
      </c>
      <c r="H420" s="590">
        <f>CHOOSE('Output Sheet'!$B$4,'8760 Data'!J420,'8760 Data'!K420,'8760 Data'!L420,'8760 Data'!M420,'8760 Data'!N420,'8760 Data'!O420,'8760 Data'!P420,'8760 Data'!Q420,'8760 Data'!R420,'8760 Data'!S420,'8760 Data'!T420,'8760 Data'!U420)</f>
        <v>0</v>
      </c>
      <c r="I420" s="591" t="e">
        <f>H420/'Output Sheet'!$B$8</f>
        <v>#DIV/0!</v>
      </c>
      <c r="J420" s="596"/>
      <c r="K420" s="560"/>
      <c r="L420" s="560"/>
      <c r="M420" s="560"/>
      <c r="N420" s="560"/>
      <c r="O420" s="560"/>
      <c r="P420" s="560"/>
      <c r="Q420" s="560"/>
      <c r="R420" s="560"/>
      <c r="S420" s="560"/>
      <c r="T420" s="560"/>
      <c r="U420" s="560"/>
    </row>
    <row r="421" spans="1:21">
      <c r="A421" s="593">
        <f t="shared" si="36"/>
        <v>41292</v>
      </c>
      <c r="B421" s="594">
        <v>41292.500024189816</v>
      </c>
      <c r="C421" s="560">
        <f t="shared" si="37"/>
        <v>2013</v>
      </c>
      <c r="D421" s="560">
        <f t="shared" si="38"/>
        <v>1</v>
      </c>
      <c r="E421" s="560">
        <f t="shared" si="39"/>
        <v>18</v>
      </c>
      <c r="F421" s="560">
        <f t="shared" si="40"/>
        <v>12</v>
      </c>
      <c r="G421" s="595">
        <f t="shared" si="41"/>
        <v>6</v>
      </c>
      <c r="H421" s="590">
        <f>CHOOSE('Output Sheet'!$B$4,'8760 Data'!J421,'8760 Data'!K421,'8760 Data'!L421,'8760 Data'!M421,'8760 Data'!N421,'8760 Data'!O421,'8760 Data'!P421,'8760 Data'!Q421,'8760 Data'!R421,'8760 Data'!S421,'8760 Data'!T421,'8760 Data'!U421)</f>
        <v>0</v>
      </c>
      <c r="I421" s="591" t="e">
        <f>H421/'Output Sheet'!$B$8</f>
        <v>#DIV/0!</v>
      </c>
      <c r="J421" s="596"/>
      <c r="K421" s="560"/>
      <c r="L421" s="560"/>
      <c r="M421" s="560"/>
      <c r="N421" s="560"/>
      <c r="O421" s="560"/>
      <c r="P421" s="560"/>
      <c r="Q421" s="560"/>
      <c r="R421" s="560"/>
      <c r="S421" s="560"/>
      <c r="T421" s="560"/>
      <c r="U421" s="560"/>
    </row>
    <row r="422" spans="1:21">
      <c r="A422" s="593">
        <f t="shared" si="36"/>
        <v>41292</v>
      </c>
      <c r="B422" s="594">
        <v>41292.541690914353</v>
      </c>
      <c r="C422" s="560">
        <f t="shared" si="37"/>
        <v>2013</v>
      </c>
      <c r="D422" s="560">
        <f t="shared" si="38"/>
        <v>1</v>
      </c>
      <c r="E422" s="560">
        <f t="shared" si="39"/>
        <v>18</v>
      </c>
      <c r="F422" s="560">
        <f t="shared" si="40"/>
        <v>13</v>
      </c>
      <c r="G422" s="595">
        <f t="shared" si="41"/>
        <v>6</v>
      </c>
      <c r="H422" s="590">
        <f>CHOOSE('Output Sheet'!$B$4,'8760 Data'!J422,'8760 Data'!K422,'8760 Data'!L422,'8760 Data'!M422,'8760 Data'!N422,'8760 Data'!O422,'8760 Data'!P422,'8760 Data'!Q422,'8760 Data'!R422,'8760 Data'!S422,'8760 Data'!T422,'8760 Data'!U422)</f>
        <v>0</v>
      </c>
      <c r="I422" s="591" t="e">
        <f>H422/'Output Sheet'!$B$8</f>
        <v>#DIV/0!</v>
      </c>
      <c r="J422" s="596"/>
      <c r="K422" s="560"/>
      <c r="L422" s="560"/>
      <c r="M422" s="560"/>
      <c r="N422" s="560"/>
      <c r="O422" s="560"/>
      <c r="P422" s="560"/>
      <c r="Q422" s="560"/>
      <c r="R422" s="560"/>
      <c r="S422" s="560"/>
      <c r="T422" s="560"/>
      <c r="U422" s="560"/>
    </row>
    <row r="423" spans="1:21">
      <c r="A423" s="593">
        <f t="shared" si="36"/>
        <v>41292</v>
      </c>
      <c r="B423" s="594">
        <v>41292.58335763889</v>
      </c>
      <c r="C423" s="560">
        <f t="shared" si="37"/>
        <v>2013</v>
      </c>
      <c r="D423" s="560">
        <f t="shared" si="38"/>
        <v>1</v>
      </c>
      <c r="E423" s="560">
        <f t="shared" si="39"/>
        <v>18</v>
      </c>
      <c r="F423" s="560">
        <f t="shared" si="40"/>
        <v>14</v>
      </c>
      <c r="G423" s="595">
        <f t="shared" si="41"/>
        <v>6</v>
      </c>
      <c r="H423" s="590">
        <f>CHOOSE('Output Sheet'!$B$4,'8760 Data'!J423,'8760 Data'!K423,'8760 Data'!L423,'8760 Data'!M423,'8760 Data'!N423,'8760 Data'!O423,'8760 Data'!P423,'8760 Data'!Q423,'8760 Data'!R423,'8760 Data'!S423,'8760 Data'!T423,'8760 Data'!U423)</f>
        <v>0</v>
      </c>
      <c r="I423" s="591" t="e">
        <f>H423/'Output Sheet'!$B$8</f>
        <v>#DIV/0!</v>
      </c>
      <c r="J423" s="596"/>
      <c r="K423" s="560"/>
      <c r="L423" s="560"/>
      <c r="M423" s="560"/>
      <c r="N423" s="560"/>
      <c r="O423" s="560"/>
      <c r="P423" s="560"/>
      <c r="Q423" s="560"/>
      <c r="R423" s="560"/>
      <c r="S423" s="560"/>
      <c r="T423" s="560"/>
      <c r="U423" s="560"/>
    </row>
    <row r="424" spans="1:21">
      <c r="A424" s="593">
        <f t="shared" si="36"/>
        <v>41292</v>
      </c>
      <c r="B424" s="594">
        <v>41292.625024363428</v>
      </c>
      <c r="C424" s="560">
        <f t="shared" si="37"/>
        <v>2013</v>
      </c>
      <c r="D424" s="560">
        <f t="shared" si="38"/>
        <v>1</v>
      </c>
      <c r="E424" s="560">
        <f t="shared" si="39"/>
        <v>18</v>
      </c>
      <c r="F424" s="560">
        <f t="shared" si="40"/>
        <v>15</v>
      </c>
      <c r="G424" s="595">
        <f t="shared" si="41"/>
        <v>6</v>
      </c>
      <c r="H424" s="590">
        <f>CHOOSE('Output Sheet'!$B$4,'8760 Data'!J424,'8760 Data'!K424,'8760 Data'!L424,'8760 Data'!M424,'8760 Data'!N424,'8760 Data'!O424,'8760 Data'!P424,'8760 Data'!Q424,'8760 Data'!R424,'8760 Data'!S424,'8760 Data'!T424,'8760 Data'!U424)</f>
        <v>0</v>
      </c>
      <c r="I424" s="591" t="e">
        <f>H424/'Output Sheet'!$B$8</f>
        <v>#DIV/0!</v>
      </c>
      <c r="J424" s="596"/>
      <c r="K424" s="560"/>
      <c r="L424" s="560"/>
      <c r="M424" s="560"/>
      <c r="N424" s="560"/>
      <c r="O424" s="560"/>
      <c r="P424" s="560"/>
      <c r="Q424" s="560"/>
      <c r="R424" s="560"/>
      <c r="S424" s="560"/>
      <c r="T424" s="560"/>
      <c r="U424" s="560"/>
    </row>
    <row r="425" spans="1:21">
      <c r="A425" s="593">
        <f t="shared" si="36"/>
        <v>41292</v>
      </c>
      <c r="B425" s="594">
        <v>41292.666691087965</v>
      </c>
      <c r="C425" s="560">
        <f t="shared" si="37"/>
        <v>2013</v>
      </c>
      <c r="D425" s="560">
        <f t="shared" si="38"/>
        <v>1</v>
      </c>
      <c r="E425" s="560">
        <f t="shared" si="39"/>
        <v>18</v>
      </c>
      <c r="F425" s="560">
        <f t="shared" si="40"/>
        <v>16</v>
      </c>
      <c r="G425" s="595">
        <f t="shared" si="41"/>
        <v>6</v>
      </c>
      <c r="H425" s="590">
        <f>CHOOSE('Output Sheet'!$B$4,'8760 Data'!J425,'8760 Data'!K425,'8760 Data'!L425,'8760 Data'!M425,'8760 Data'!N425,'8760 Data'!O425,'8760 Data'!P425,'8760 Data'!Q425,'8760 Data'!R425,'8760 Data'!S425,'8760 Data'!T425,'8760 Data'!U425)</f>
        <v>0</v>
      </c>
      <c r="I425" s="591" t="e">
        <f>H425/'Output Sheet'!$B$8</f>
        <v>#DIV/0!</v>
      </c>
      <c r="J425" s="596"/>
      <c r="K425" s="560"/>
      <c r="L425" s="560"/>
      <c r="M425" s="560"/>
      <c r="N425" s="560"/>
      <c r="O425" s="560"/>
      <c r="P425" s="560"/>
      <c r="Q425" s="560"/>
      <c r="R425" s="560"/>
      <c r="S425" s="560"/>
      <c r="T425" s="560"/>
      <c r="U425" s="560"/>
    </row>
    <row r="426" spans="1:21">
      <c r="A426" s="593">
        <f t="shared" si="36"/>
        <v>41292</v>
      </c>
      <c r="B426" s="594">
        <v>41292.708357812502</v>
      </c>
      <c r="C426" s="560">
        <f t="shared" si="37"/>
        <v>2013</v>
      </c>
      <c r="D426" s="560">
        <f t="shared" si="38"/>
        <v>1</v>
      </c>
      <c r="E426" s="560">
        <f t="shared" si="39"/>
        <v>18</v>
      </c>
      <c r="F426" s="560">
        <f t="shared" si="40"/>
        <v>17</v>
      </c>
      <c r="G426" s="595">
        <f t="shared" si="41"/>
        <v>6</v>
      </c>
      <c r="H426" s="590">
        <f>CHOOSE('Output Sheet'!$B$4,'8760 Data'!J426,'8760 Data'!K426,'8760 Data'!L426,'8760 Data'!M426,'8760 Data'!N426,'8760 Data'!O426,'8760 Data'!P426,'8760 Data'!Q426,'8760 Data'!R426,'8760 Data'!S426,'8760 Data'!T426,'8760 Data'!U426)</f>
        <v>0</v>
      </c>
      <c r="I426" s="591" t="e">
        <f>H426/'Output Sheet'!$B$8</f>
        <v>#DIV/0!</v>
      </c>
      <c r="J426" s="596"/>
      <c r="K426" s="560"/>
      <c r="L426" s="560"/>
      <c r="M426" s="560"/>
      <c r="N426" s="560"/>
      <c r="O426" s="560"/>
      <c r="P426" s="560"/>
      <c r="Q426" s="560"/>
      <c r="R426" s="560"/>
      <c r="S426" s="560"/>
      <c r="T426" s="560"/>
      <c r="U426" s="560"/>
    </row>
    <row r="427" spans="1:21">
      <c r="A427" s="593">
        <f t="shared" si="36"/>
        <v>41292</v>
      </c>
      <c r="B427" s="594">
        <v>41292.750024537039</v>
      </c>
      <c r="C427" s="560">
        <f t="shared" si="37"/>
        <v>2013</v>
      </c>
      <c r="D427" s="560">
        <f t="shared" si="38"/>
        <v>1</v>
      </c>
      <c r="E427" s="560">
        <f t="shared" si="39"/>
        <v>18</v>
      </c>
      <c r="F427" s="560">
        <f t="shared" si="40"/>
        <v>18</v>
      </c>
      <c r="G427" s="595">
        <f t="shared" si="41"/>
        <v>6</v>
      </c>
      <c r="H427" s="590">
        <f>CHOOSE('Output Sheet'!$B$4,'8760 Data'!J427,'8760 Data'!K427,'8760 Data'!L427,'8760 Data'!M427,'8760 Data'!N427,'8760 Data'!O427,'8760 Data'!P427,'8760 Data'!Q427,'8760 Data'!R427,'8760 Data'!S427,'8760 Data'!T427,'8760 Data'!U427)</f>
        <v>0</v>
      </c>
      <c r="I427" s="591" t="e">
        <f>H427/'Output Sheet'!$B$8</f>
        <v>#DIV/0!</v>
      </c>
      <c r="J427" s="596"/>
      <c r="K427" s="560"/>
      <c r="L427" s="560"/>
      <c r="M427" s="560"/>
      <c r="N427" s="560"/>
      <c r="O427" s="560"/>
      <c r="P427" s="560"/>
      <c r="Q427" s="560"/>
      <c r="R427" s="560"/>
      <c r="S427" s="560"/>
      <c r="T427" s="560"/>
      <c r="U427" s="560"/>
    </row>
    <row r="428" spans="1:21">
      <c r="A428" s="593">
        <f t="shared" si="36"/>
        <v>41292</v>
      </c>
      <c r="B428" s="594">
        <v>41292.791691261576</v>
      </c>
      <c r="C428" s="560">
        <f t="shared" si="37"/>
        <v>2013</v>
      </c>
      <c r="D428" s="560">
        <f t="shared" si="38"/>
        <v>1</v>
      </c>
      <c r="E428" s="560">
        <f t="shared" si="39"/>
        <v>18</v>
      </c>
      <c r="F428" s="560">
        <f t="shared" si="40"/>
        <v>19</v>
      </c>
      <c r="G428" s="595">
        <f t="shared" si="41"/>
        <v>6</v>
      </c>
      <c r="H428" s="590">
        <f>CHOOSE('Output Sheet'!$B$4,'8760 Data'!J428,'8760 Data'!K428,'8760 Data'!L428,'8760 Data'!M428,'8760 Data'!N428,'8760 Data'!O428,'8760 Data'!P428,'8760 Data'!Q428,'8760 Data'!R428,'8760 Data'!S428,'8760 Data'!T428,'8760 Data'!U428)</f>
        <v>0</v>
      </c>
      <c r="I428" s="591" t="e">
        <f>H428/'Output Sheet'!$B$8</f>
        <v>#DIV/0!</v>
      </c>
      <c r="J428" s="596"/>
      <c r="K428" s="560"/>
      <c r="L428" s="560"/>
      <c r="M428" s="560"/>
      <c r="N428" s="560"/>
      <c r="O428" s="560"/>
      <c r="P428" s="560"/>
      <c r="Q428" s="560"/>
      <c r="R428" s="560"/>
      <c r="S428" s="560"/>
      <c r="T428" s="560"/>
      <c r="U428" s="560"/>
    </row>
    <row r="429" spans="1:21">
      <c r="A429" s="593">
        <f t="shared" si="36"/>
        <v>41292</v>
      </c>
      <c r="B429" s="594">
        <v>41292.833357986114</v>
      </c>
      <c r="C429" s="560">
        <f t="shared" si="37"/>
        <v>2013</v>
      </c>
      <c r="D429" s="560">
        <f t="shared" si="38"/>
        <v>1</v>
      </c>
      <c r="E429" s="560">
        <f t="shared" si="39"/>
        <v>18</v>
      </c>
      <c r="F429" s="560">
        <f t="shared" si="40"/>
        <v>20</v>
      </c>
      <c r="G429" s="595">
        <f t="shared" si="41"/>
        <v>6</v>
      </c>
      <c r="H429" s="590">
        <f>CHOOSE('Output Sheet'!$B$4,'8760 Data'!J429,'8760 Data'!K429,'8760 Data'!L429,'8760 Data'!M429,'8760 Data'!N429,'8760 Data'!O429,'8760 Data'!P429,'8760 Data'!Q429,'8760 Data'!R429,'8760 Data'!S429,'8760 Data'!T429,'8760 Data'!U429)</f>
        <v>0</v>
      </c>
      <c r="I429" s="591" t="e">
        <f>H429/'Output Sheet'!$B$8</f>
        <v>#DIV/0!</v>
      </c>
      <c r="J429" s="596"/>
      <c r="K429" s="560"/>
      <c r="L429" s="560"/>
      <c r="M429" s="560"/>
      <c r="N429" s="560"/>
      <c r="O429" s="560"/>
      <c r="P429" s="560"/>
      <c r="Q429" s="560"/>
      <c r="R429" s="560"/>
      <c r="S429" s="560"/>
      <c r="T429" s="560"/>
      <c r="U429" s="560"/>
    </row>
    <row r="430" spans="1:21">
      <c r="A430" s="593">
        <f t="shared" si="36"/>
        <v>41292</v>
      </c>
      <c r="B430" s="594">
        <v>41292.875024710651</v>
      </c>
      <c r="C430" s="560">
        <f t="shared" si="37"/>
        <v>2013</v>
      </c>
      <c r="D430" s="560">
        <f t="shared" si="38"/>
        <v>1</v>
      </c>
      <c r="E430" s="560">
        <f t="shared" si="39"/>
        <v>18</v>
      </c>
      <c r="F430" s="560">
        <f t="shared" si="40"/>
        <v>21</v>
      </c>
      <c r="G430" s="595">
        <f t="shared" si="41"/>
        <v>6</v>
      </c>
      <c r="H430" s="590">
        <f>CHOOSE('Output Sheet'!$B$4,'8760 Data'!J430,'8760 Data'!K430,'8760 Data'!L430,'8760 Data'!M430,'8760 Data'!N430,'8760 Data'!O430,'8760 Data'!P430,'8760 Data'!Q430,'8760 Data'!R430,'8760 Data'!S430,'8760 Data'!T430,'8760 Data'!U430)</f>
        <v>0</v>
      </c>
      <c r="I430" s="591" t="e">
        <f>H430/'Output Sheet'!$B$8</f>
        <v>#DIV/0!</v>
      </c>
      <c r="J430" s="596"/>
      <c r="K430" s="560"/>
      <c r="L430" s="560"/>
      <c r="M430" s="560"/>
      <c r="N430" s="560"/>
      <c r="O430" s="560"/>
      <c r="P430" s="560"/>
      <c r="Q430" s="560"/>
      <c r="R430" s="560"/>
      <c r="S430" s="560"/>
      <c r="T430" s="560"/>
      <c r="U430" s="560"/>
    </row>
    <row r="431" spans="1:21">
      <c r="A431" s="593">
        <f t="shared" si="36"/>
        <v>41292</v>
      </c>
      <c r="B431" s="594">
        <v>41292.916691435188</v>
      </c>
      <c r="C431" s="560">
        <f t="shared" si="37"/>
        <v>2013</v>
      </c>
      <c r="D431" s="560">
        <f t="shared" si="38"/>
        <v>1</v>
      </c>
      <c r="E431" s="560">
        <f t="shared" si="39"/>
        <v>18</v>
      </c>
      <c r="F431" s="560">
        <f t="shared" si="40"/>
        <v>22</v>
      </c>
      <c r="G431" s="595">
        <f t="shared" si="41"/>
        <v>6</v>
      </c>
      <c r="H431" s="590">
        <f>CHOOSE('Output Sheet'!$B$4,'8760 Data'!J431,'8760 Data'!K431,'8760 Data'!L431,'8760 Data'!M431,'8760 Data'!N431,'8760 Data'!O431,'8760 Data'!P431,'8760 Data'!Q431,'8760 Data'!R431,'8760 Data'!S431,'8760 Data'!T431,'8760 Data'!U431)</f>
        <v>0</v>
      </c>
      <c r="I431" s="591" t="e">
        <f>H431/'Output Sheet'!$B$8</f>
        <v>#DIV/0!</v>
      </c>
      <c r="J431" s="596"/>
      <c r="K431" s="560"/>
      <c r="L431" s="560"/>
      <c r="M431" s="560"/>
      <c r="N431" s="560"/>
      <c r="O431" s="560"/>
      <c r="P431" s="560"/>
      <c r="Q431" s="560"/>
      <c r="R431" s="560"/>
      <c r="S431" s="560"/>
      <c r="T431" s="560"/>
      <c r="U431" s="560"/>
    </row>
    <row r="432" spans="1:21">
      <c r="A432" s="593">
        <f t="shared" si="36"/>
        <v>41292</v>
      </c>
      <c r="B432" s="594">
        <v>41292.958358159725</v>
      </c>
      <c r="C432" s="560">
        <f t="shared" si="37"/>
        <v>2013</v>
      </c>
      <c r="D432" s="560">
        <f t="shared" si="38"/>
        <v>1</v>
      </c>
      <c r="E432" s="560">
        <f t="shared" si="39"/>
        <v>18</v>
      </c>
      <c r="F432" s="560">
        <f t="shared" si="40"/>
        <v>23</v>
      </c>
      <c r="G432" s="595">
        <f t="shared" si="41"/>
        <v>6</v>
      </c>
      <c r="H432" s="590">
        <f>CHOOSE('Output Sheet'!$B$4,'8760 Data'!J432,'8760 Data'!K432,'8760 Data'!L432,'8760 Data'!M432,'8760 Data'!N432,'8760 Data'!O432,'8760 Data'!P432,'8760 Data'!Q432,'8760 Data'!R432,'8760 Data'!S432,'8760 Data'!T432,'8760 Data'!U432)</f>
        <v>0</v>
      </c>
      <c r="I432" s="591" t="e">
        <f>H432/'Output Sheet'!$B$8</f>
        <v>#DIV/0!</v>
      </c>
      <c r="J432" s="596"/>
      <c r="K432" s="560"/>
      <c r="L432" s="560"/>
      <c r="M432" s="560"/>
      <c r="N432" s="560"/>
      <c r="O432" s="560"/>
      <c r="P432" s="560"/>
      <c r="Q432" s="560"/>
      <c r="R432" s="560"/>
      <c r="S432" s="560"/>
      <c r="T432" s="560"/>
      <c r="U432" s="560"/>
    </row>
    <row r="433" spans="1:21">
      <c r="A433" s="593">
        <f t="shared" si="36"/>
        <v>41293</v>
      </c>
      <c r="B433" s="594">
        <v>41293.000024884263</v>
      </c>
      <c r="C433" s="560">
        <f t="shared" si="37"/>
        <v>2013</v>
      </c>
      <c r="D433" s="560">
        <f t="shared" si="38"/>
        <v>1</v>
      </c>
      <c r="E433" s="560">
        <f t="shared" si="39"/>
        <v>19</v>
      </c>
      <c r="F433" s="560">
        <f t="shared" si="40"/>
        <v>24</v>
      </c>
      <c r="G433" s="595">
        <f t="shared" si="41"/>
        <v>7</v>
      </c>
      <c r="H433" s="590">
        <f>CHOOSE('Output Sheet'!$B$4,'8760 Data'!J433,'8760 Data'!K433,'8760 Data'!L433,'8760 Data'!M433,'8760 Data'!N433,'8760 Data'!O433,'8760 Data'!P433,'8760 Data'!Q433,'8760 Data'!R433,'8760 Data'!S433,'8760 Data'!T433,'8760 Data'!U433)</f>
        <v>0</v>
      </c>
      <c r="I433" s="591" t="e">
        <f>H433/'Output Sheet'!$B$8</f>
        <v>#DIV/0!</v>
      </c>
      <c r="J433" s="596"/>
      <c r="K433" s="560"/>
      <c r="L433" s="560"/>
      <c r="M433" s="560"/>
      <c r="N433" s="560"/>
      <c r="O433" s="560"/>
      <c r="P433" s="560"/>
      <c r="Q433" s="560"/>
      <c r="R433" s="560"/>
      <c r="S433" s="560"/>
      <c r="T433" s="560"/>
      <c r="U433" s="560"/>
    </row>
    <row r="434" spans="1:21">
      <c r="A434" s="593">
        <f t="shared" si="36"/>
        <v>41293</v>
      </c>
      <c r="B434" s="594">
        <v>41293.0416916088</v>
      </c>
      <c r="C434" s="560">
        <f t="shared" si="37"/>
        <v>2013</v>
      </c>
      <c r="D434" s="560">
        <f t="shared" si="38"/>
        <v>1</v>
      </c>
      <c r="E434" s="560">
        <f t="shared" si="39"/>
        <v>19</v>
      </c>
      <c r="F434" s="560">
        <f t="shared" si="40"/>
        <v>1</v>
      </c>
      <c r="G434" s="595">
        <f t="shared" si="41"/>
        <v>7</v>
      </c>
      <c r="H434" s="590">
        <f>CHOOSE('Output Sheet'!$B$4,'8760 Data'!J434,'8760 Data'!K434,'8760 Data'!L434,'8760 Data'!M434,'8760 Data'!N434,'8760 Data'!O434,'8760 Data'!P434,'8760 Data'!Q434,'8760 Data'!R434,'8760 Data'!S434,'8760 Data'!T434,'8760 Data'!U434)</f>
        <v>0</v>
      </c>
      <c r="I434" s="591" t="e">
        <f>H434/'Output Sheet'!$B$8</f>
        <v>#DIV/0!</v>
      </c>
      <c r="J434" s="596"/>
      <c r="K434" s="560"/>
      <c r="L434" s="560"/>
      <c r="M434" s="560"/>
      <c r="N434" s="560"/>
      <c r="O434" s="560"/>
      <c r="P434" s="560"/>
      <c r="Q434" s="560"/>
      <c r="R434" s="560"/>
      <c r="S434" s="560"/>
      <c r="T434" s="560"/>
      <c r="U434" s="560"/>
    </row>
    <row r="435" spans="1:21">
      <c r="A435" s="593">
        <f t="shared" si="36"/>
        <v>41293</v>
      </c>
      <c r="B435" s="594">
        <v>41293.083358333337</v>
      </c>
      <c r="C435" s="560">
        <f t="shared" si="37"/>
        <v>2013</v>
      </c>
      <c r="D435" s="560">
        <f t="shared" si="38"/>
        <v>1</v>
      </c>
      <c r="E435" s="560">
        <f t="shared" si="39"/>
        <v>19</v>
      </c>
      <c r="F435" s="560">
        <f t="shared" si="40"/>
        <v>2</v>
      </c>
      <c r="G435" s="595">
        <f t="shared" si="41"/>
        <v>7</v>
      </c>
      <c r="H435" s="590">
        <f>CHOOSE('Output Sheet'!$B$4,'8760 Data'!J435,'8760 Data'!K435,'8760 Data'!L435,'8760 Data'!M435,'8760 Data'!N435,'8760 Data'!O435,'8760 Data'!P435,'8760 Data'!Q435,'8760 Data'!R435,'8760 Data'!S435,'8760 Data'!T435,'8760 Data'!U435)</f>
        <v>0</v>
      </c>
      <c r="I435" s="591" t="e">
        <f>H435/'Output Sheet'!$B$8</f>
        <v>#DIV/0!</v>
      </c>
      <c r="J435" s="596"/>
      <c r="K435" s="560"/>
      <c r="L435" s="560"/>
      <c r="M435" s="560"/>
      <c r="N435" s="560"/>
      <c r="O435" s="560"/>
      <c r="P435" s="560"/>
      <c r="Q435" s="560"/>
      <c r="R435" s="560"/>
      <c r="S435" s="560"/>
      <c r="T435" s="560"/>
      <c r="U435" s="560"/>
    </row>
    <row r="436" spans="1:21">
      <c r="A436" s="593">
        <f t="shared" si="36"/>
        <v>41293</v>
      </c>
      <c r="B436" s="594">
        <v>41293.125025057867</v>
      </c>
      <c r="C436" s="560">
        <f t="shared" si="37"/>
        <v>2013</v>
      </c>
      <c r="D436" s="560">
        <f t="shared" si="38"/>
        <v>1</v>
      </c>
      <c r="E436" s="560">
        <f t="shared" si="39"/>
        <v>19</v>
      </c>
      <c r="F436" s="560">
        <f t="shared" si="40"/>
        <v>3</v>
      </c>
      <c r="G436" s="595">
        <f t="shared" si="41"/>
        <v>7</v>
      </c>
      <c r="H436" s="590">
        <f>CHOOSE('Output Sheet'!$B$4,'8760 Data'!J436,'8760 Data'!K436,'8760 Data'!L436,'8760 Data'!M436,'8760 Data'!N436,'8760 Data'!O436,'8760 Data'!P436,'8760 Data'!Q436,'8760 Data'!R436,'8760 Data'!S436,'8760 Data'!T436,'8760 Data'!U436)</f>
        <v>0</v>
      </c>
      <c r="I436" s="591" t="e">
        <f>H436/'Output Sheet'!$B$8</f>
        <v>#DIV/0!</v>
      </c>
      <c r="J436" s="596"/>
      <c r="K436" s="560"/>
      <c r="L436" s="560"/>
      <c r="M436" s="560"/>
      <c r="N436" s="560"/>
      <c r="O436" s="560"/>
      <c r="P436" s="560"/>
      <c r="Q436" s="560"/>
      <c r="R436" s="560"/>
      <c r="S436" s="560"/>
      <c r="T436" s="560"/>
      <c r="U436" s="560"/>
    </row>
    <row r="437" spans="1:21">
      <c r="A437" s="593">
        <f t="shared" si="36"/>
        <v>41293</v>
      </c>
      <c r="B437" s="594">
        <v>41293.166691782404</v>
      </c>
      <c r="C437" s="560">
        <f t="shared" si="37"/>
        <v>2013</v>
      </c>
      <c r="D437" s="560">
        <f t="shared" si="38"/>
        <v>1</v>
      </c>
      <c r="E437" s="560">
        <f t="shared" si="39"/>
        <v>19</v>
      </c>
      <c r="F437" s="560">
        <f t="shared" si="40"/>
        <v>4</v>
      </c>
      <c r="G437" s="595">
        <f t="shared" si="41"/>
        <v>7</v>
      </c>
      <c r="H437" s="590">
        <f>CHOOSE('Output Sheet'!$B$4,'8760 Data'!J437,'8760 Data'!K437,'8760 Data'!L437,'8760 Data'!M437,'8760 Data'!N437,'8760 Data'!O437,'8760 Data'!P437,'8760 Data'!Q437,'8760 Data'!R437,'8760 Data'!S437,'8760 Data'!T437,'8760 Data'!U437)</f>
        <v>0</v>
      </c>
      <c r="I437" s="591" t="e">
        <f>H437/'Output Sheet'!$B$8</f>
        <v>#DIV/0!</v>
      </c>
      <c r="J437" s="596"/>
      <c r="K437" s="560"/>
      <c r="L437" s="560"/>
      <c r="M437" s="560"/>
      <c r="N437" s="560"/>
      <c r="O437" s="560"/>
      <c r="P437" s="560"/>
      <c r="Q437" s="560"/>
      <c r="R437" s="560"/>
      <c r="S437" s="560"/>
      <c r="T437" s="560"/>
      <c r="U437" s="560"/>
    </row>
    <row r="438" spans="1:21">
      <c r="A438" s="593">
        <f t="shared" si="36"/>
        <v>41293</v>
      </c>
      <c r="B438" s="594">
        <v>41293.208358506941</v>
      </c>
      <c r="C438" s="560">
        <f t="shared" si="37"/>
        <v>2013</v>
      </c>
      <c r="D438" s="560">
        <f t="shared" si="38"/>
        <v>1</v>
      </c>
      <c r="E438" s="560">
        <f t="shared" si="39"/>
        <v>19</v>
      </c>
      <c r="F438" s="560">
        <f t="shared" si="40"/>
        <v>5</v>
      </c>
      <c r="G438" s="595">
        <f t="shared" si="41"/>
        <v>7</v>
      </c>
      <c r="H438" s="590">
        <f>CHOOSE('Output Sheet'!$B$4,'8760 Data'!J438,'8760 Data'!K438,'8760 Data'!L438,'8760 Data'!M438,'8760 Data'!N438,'8760 Data'!O438,'8760 Data'!P438,'8760 Data'!Q438,'8760 Data'!R438,'8760 Data'!S438,'8760 Data'!T438,'8760 Data'!U438)</f>
        <v>0</v>
      </c>
      <c r="I438" s="591" t="e">
        <f>H438/'Output Sheet'!$B$8</f>
        <v>#DIV/0!</v>
      </c>
      <c r="J438" s="596"/>
      <c r="K438" s="560"/>
      <c r="L438" s="560"/>
      <c r="M438" s="560"/>
      <c r="N438" s="560"/>
      <c r="O438" s="560"/>
      <c r="P438" s="560"/>
      <c r="Q438" s="560"/>
      <c r="R438" s="560"/>
      <c r="S438" s="560"/>
      <c r="T438" s="560"/>
      <c r="U438" s="560"/>
    </row>
    <row r="439" spans="1:21">
      <c r="A439" s="593">
        <f t="shared" si="36"/>
        <v>41293</v>
      </c>
      <c r="B439" s="594">
        <v>41293.250025231479</v>
      </c>
      <c r="C439" s="560">
        <f t="shared" si="37"/>
        <v>2013</v>
      </c>
      <c r="D439" s="560">
        <f t="shared" si="38"/>
        <v>1</v>
      </c>
      <c r="E439" s="560">
        <f t="shared" si="39"/>
        <v>19</v>
      </c>
      <c r="F439" s="560">
        <f t="shared" si="40"/>
        <v>6</v>
      </c>
      <c r="G439" s="595">
        <f t="shared" si="41"/>
        <v>7</v>
      </c>
      <c r="H439" s="590">
        <f>CHOOSE('Output Sheet'!$B$4,'8760 Data'!J439,'8760 Data'!K439,'8760 Data'!L439,'8760 Data'!M439,'8760 Data'!N439,'8760 Data'!O439,'8760 Data'!P439,'8760 Data'!Q439,'8760 Data'!R439,'8760 Data'!S439,'8760 Data'!T439,'8760 Data'!U439)</f>
        <v>0</v>
      </c>
      <c r="I439" s="591" t="e">
        <f>H439/'Output Sheet'!$B$8</f>
        <v>#DIV/0!</v>
      </c>
      <c r="J439" s="596"/>
      <c r="K439" s="560"/>
      <c r="L439" s="560"/>
      <c r="M439" s="560"/>
      <c r="N439" s="560"/>
      <c r="O439" s="560"/>
      <c r="P439" s="560"/>
      <c r="Q439" s="560"/>
      <c r="R439" s="560"/>
      <c r="S439" s="560"/>
      <c r="T439" s="560"/>
      <c r="U439" s="560"/>
    </row>
    <row r="440" spans="1:21">
      <c r="A440" s="593">
        <f t="shared" si="36"/>
        <v>41293</v>
      </c>
      <c r="B440" s="594">
        <v>41293.291691956016</v>
      </c>
      <c r="C440" s="560">
        <f t="shared" si="37"/>
        <v>2013</v>
      </c>
      <c r="D440" s="560">
        <f t="shared" si="38"/>
        <v>1</v>
      </c>
      <c r="E440" s="560">
        <f t="shared" si="39"/>
        <v>19</v>
      </c>
      <c r="F440" s="560">
        <f t="shared" si="40"/>
        <v>7</v>
      </c>
      <c r="G440" s="595">
        <f t="shared" si="41"/>
        <v>7</v>
      </c>
      <c r="H440" s="590">
        <f>CHOOSE('Output Sheet'!$B$4,'8760 Data'!J440,'8760 Data'!K440,'8760 Data'!L440,'8760 Data'!M440,'8760 Data'!N440,'8760 Data'!O440,'8760 Data'!P440,'8760 Data'!Q440,'8760 Data'!R440,'8760 Data'!S440,'8760 Data'!T440,'8760 Data'!U440)</f>
        <v>0</v>
      </c>
      <c r="I440" s="591" t="e">
        <f>H440/'Output Sheet'!$B$8</f>
        <v>#DIV/0!</v>
      </c>
      <c r="J440" s="596"/>
      <c r="K440" s="560"/>
      <c r="L440" s="560"/>
      <c r="M440" s="560"/>
      <c r="N440" s="560"/>
      <c r="O440" s="560"/>
      <c r="P440" s="560"/>
      <c r="Q440" s="560"/>
      <c r="R440" s="560"/>
      <c r="S440" s="560"/>
      <c r="T440" s="560"/>
      <c r="U440" s="560"/>
    </row>
    <row r="441" spans="1:21">
      <c r="A441" s="593">
        <f t="shared" si="36"/>
        <v>41293</v>
      </c>
      <c r="B441" s="594">
        <v>41293.333358680553</v>
      </c>
      <c r="C441" s="560">
        <f t="shared" si="37"/>
        <v>2013</v>
      </c>
      <c r="D441" s="560">
        <f t="shared" si="38"/>
        <v>1</v>
      </c>
      <c r="E441" s="560">
        <f t="shared" si="39"/>
        <v>19</v>
      </c>
      <c r="F441" s="560">
        <f t="shared" si="40"/>
        <v>8</v>
      </c>
      <c r="G441" s="595">
        <f t="shared" si="41"/>
        <v>7</v>
      </c>
      <c r="H441" s="590">
        <f>CHOOSE('Output Sheet'!$B$4,'8760 Data'!J441,'8760 Data'!K441,'8760 Data'!L441,'8760 Data'!M441,'8760 Data'!N441,'8760 Data'!O441,'8760 Data'!P441,'8760 Data'!Q441,'8760 Data'!R441,'8760 Data'!S441,'8760 Data'!T441,'8760 Data'!U441)</f>
        <v>0</v>
      </c>
      <c r="I441" s="591" t="e">
        <f>H441/'Output Sheet'!$B$8</f>
        <v>#DIV/0!</v>
      </c>
      <c r="J441" s="596"/>
      <c r="K441" s="560"/>
      <c r="L441" s="560"/>
      <c r="M441" s="560"/>
      <c r="N441" s="560"/>
      <c r="O441" s="560"/>
      <c r="P441" s="560"/>
      <c r="Q441" s="560"/>
      <c r="R441" s="560"/>
      <c r="S441" s="560"/>
      <c r="T441" s="560"/>
      <c r="U441" s="560"/>
    </row>
    <row r="442" spans="1:21">
      <c r="A442" s="593">
        <f t="shared" si="36"/>
        <v>41293</v>
      </c>
      <c r="B442" s="594">
        <v>41293.37502540509</v>
      </c>
      <c r="C442" s="560">
        <f t="shared" si="37"/>
        <v>2013</v>
      </c>
      <c r="D442" s="560">
        <f t="shared" si="38"/>
        <v>1</v>
      </c>
      <c r="E442" s="560">
        <f t="shared" si="39"/>
        <v>19</v>
      </c>
      <c r="F442" s="560">
        <f t="shared" si="40"/>
        <v>9</v>
      </c>
      <c r="G442" s="595">
        <f t="shared" si="41"/>
        <v>7</v>
      </c>
      <c r="H442" s="590">
        <f>CHOOSE('Output Sheet'!$B$4,'8760 Data'!J442,'8760 Data'!K442,'8760 Data'!L442,'8760 Data'!M442,'8760 Data'!N442,'8760 Data'!O442,'8760 Data'!P442,'8760 Data'!Q442,'8760 Data'!R442,'8760 Data'!S442,'8760 Data'!T442,'8760 Data'!U442)</f>
        <v>0</v>
      </c>
      <c r="I442" s="591" t="e">
        <f>H442/'Output Sheet'!$B$8</f>
        <v>#DIV/0!</v>
      </c>
      <c r="J442" s="596"/>
      <c r="K442" s="560"/>
      <c r="L442" s="560"/>
      <c r="M442" s="560"/>
      <c r="N442" s="560"/>
      <c r="O442" s="560"/>
      <c r="P442" s="560"/>
      <c r="Q442" s="560"/>
      <c r="R442" s="560"/>
      <c r="S442" s="560"/>
      <c r="T442" s="560"/>
      <c r="U442" s="560"/>
    </row>
    <row r="443" spans="1:21">
      <c r="A443" s="593">
        <f t="shared" si="36"/>
        <v>41293</v>
      </c>
      <c r="B443" s="594">
        <v>41293.416692129627</v>
      </c>
      <c r="C443" s="560">
        <f t="shared" si="37"/>
        <v>2013</v>
      </c>
      <c r="D443" s="560">
        <f t="shared" si="38"/>
        <v>1</v>
      </c>
      <c r="E443" s="560">
        <f t="shared" si="39"/>
        <v>19</v>
      </c>
      <c r="F443" s="560">
        <f t="shared" si="40"/>
        <v>10</v>
      </c>
      <c r="G443" s="595">
        <f t="shared" si="41"/>
        <v>7</v>
      </c>
      <c r="H443" s="590">
        <f>CHOOSE('Output Sheet'!$B$4,'8760 Data'!J443,'8760 Data'!K443,'8760 Data'!L443,'8760 Data'!M443,'8760 Data'!N443,'8760 Data'!O443,'8760 Data'!P443,'8760 Data'!Q443,'8760 Data'!R443,'8760 Data'!S443,'8760 Data'!T443,'8760 Data'!U443)</f>
        <v>0</v>
      </c>
      <c r="I443" s="591" t="e">
        <f>H443/'Output Sheet'!$B$8</f>
        <v>#DIV/0!</v>
      </c>
      <c r="J443" s="596"/>
      <c r="K443" s="560"/>
      <c r="L443" s="560"/>
      <c r="M443" s="560"/>
      <c r="N443" s="560"/>
      <c r="O443" s="560"/>
      <c r="P443" s="560"/>
      <c r="Q443" s="560"/>
      <c r="R443" s="560"/>
      <c r="S443" s="560"/>
      <c r="T443" s="560"/>
      <c r="U443" s="560"/>
    </row>
    <row r="444" spans="1:21">
      <c r="A444" s="593">
        <f t="shared" si="36"/>
        <v>41293</v>
      </c>
      <c r="B444" s="594">
        <v>41293.458358854165</v>
      </c>
      <c r="C444" s="560">
        <f t="shared" si="37"/>
        <v>2013</v>
      </c>
      <c r="D444" s="560">
        <f t="shared" si="38"/>
        <v>1</v>
      </c>
      <c r="E444" s="560">
        <f t="shared" si="39"/>
        <v>19</v>
      </c>
      <c r="F444" s="560">
        <f t="shared" si="40"/>
        <v>11</v>
      </c>
      <c r="G444" s="595">
        <f t="shared" si="41"/>
        <v>7</v>
      </c>
      <c r="H444" s="590">
        <f>CHOOSE('Output Sheet'!$B$4,'8760 Data'!J444,'8760 Data'!K444,'8760 Data'!L444,'8760 Data'!M444,'8760 Data'!N444,'8760 Data'!O444,'8760 Data'!P444,'8760 Data'!Q444,'8760 Data'!R444,'8760 Data'!S444,'8760 Data'!T444,'8760 Data'!U444)</f>
        <v>0</v>
      </c>
      <c r="I444" s="591" t="e">
        <f>H444/'Output Sheet'!$B$8</f>
        <v>#DIV/0!</v>
      </c>
      <c r="J444" s="596"/>
      <c r="K444" s="560"/>
      <c r="L444" s="560"/>
      <c r="M444" s="560"/>
      <c r="N444" s="560"/>
      <c r="O444" s="560"/>
      <c r="P444" s="560"/>
      <c r="Q444" s="560"/>
      <c r="R444" s="560"/>
      <c r="S444" s="560"/>
      <c r="T444" s="560"/>
      <c r="U444" s="560"/>
    </row>
    <row r="445" spans="1:21">
      <c r="A445" s="593">
        <f t="shared" si="36"/>
        <v>41293</v>
      </c>
      <c r="B445" s="594">
        <v>41293.500025578702</v>
      </c>
      <c r="C445" s="560">
        <f t="shared" si="37"/>
        <v>2013</v>
      </c>
      <c r="D445" s="560">
        <f t="shared" si="38"/>
        <v>1</v>
      </c>
      <c r="E445" s="560">
        <f t="shared" si="39"/>
        <v>19</v>
      </c>
      <c r="F445" s="560">
        <f t="shared" si="40"/>
        <v>12</v>
      </c>
      <c r="G445" s="595">
        <f t="shared" si="41"/>
        <v>7</v>
      </c>
      <c r="H445" s="590">
        <f>CHOOSE('Output Sheet'!$B$4,'8760 Data'!J445,'8760 Data'!K445,'8760 Data'!L445,'8760 Data'!M445,'8760 Data'!N445,'8760 Data'!O445,'8760 Data'!P445,'8760 Data'!Q445,'8760 Data'!R445,'8760 Data'!S445,'8760 Data'!T445,'8760 Data'!U445)</f>
        <v>0</v>
      </c>
      <c r="I445" s="591" t="e">
        <f>H445/'Output Sheet'!$B$8</f>
        <v>#DIV/0!</v>
      </c>
      <c r="J445" s="596"/>
      <c r="K445" s="560"/>
      <c r="L445" s="560"/>
      <c r="M445" s="560"/>
      <c r="N445" s="560"/>
      <c r="O445" s="560"/>
      <c r="P445" s="560"/>
      <c r="Q445" s="560"/>
      <c r="R445" s="560"/>
      <c r="S445" s="560"/>
      <c r="T445" s="560"/>
      <c r="U445" s="560"/>
    </row>
    <row r="446" spans="1:21">
      <c r="A446" s="593">
        <f t="shared" si="36"/>
        <v>41293</v>
      </c>
      <c r="B446" s="594">
        <v>41293.541692303239</v>
      </c>
      <c r="C446" s="560">
        <f t="shared" si="37"/>
        <v>2013</v>
      </c>
      <c r="D446" s="560">
        <f t="shared" si="38"/>
        <v>1</v>
      </c>
      <c r="E446" s="560">
        <f t="shared" si="39"/>
        <v>19</v>
      </c>
      <c r="F446" s="560">
        <f t="shared" si="40"/>
        <v>13</v>
      </c>
      <c r="G446" s="595">
        <f t="shared" si="41"/>
        <v>7</v>
      </c>
      <c r="H446" s="590">
        <f>CHOOSE('Output Sheet'!$B$4,'8760 Data'!J446,'8760 Data'!K446,'8760 Data'!L446,'8760 Data'!M446,'8760 Data'!N446,'8760 Data'!O446,'8760 Data'!P446,'8760 Data'!Q446,'8760 Data'!R446,'8760 Data'!S446,'8760 Data'!T446,'8760 Data'!U446)</f>
        <v>0</v>
      </c>
      <c r="I446" s="591" t="e">
        <f>H446/'Output Sheet'!$B$8</f>
        <v>#DIV/0!</v>
      </c>
      <c r="J446" s="596"/>
      <c r="K446" s="560"/>
      <c r="L446" s="560"/>
      <c r="M446" s="560"/>
      <c r="N446" s="560"/>
      <c r="O446" s="560"/>
      <c r="P446" s="560"/>
      <c r="Q446" s="560"/>
      <c r="R446" s="560"/>
      <c r="S446" s="560"/>
      <c r="T446" s="560"/>
      <c r="U446" s="560"/>
    </row>
    <row r="447" spans="1:21">
      <c r="A447" s="593">
        <f t="shared" si="36"/>
        <v>41293</v>
      </c>
      <c r="B447" s="594">
        <v>41293.583359027776</v>
      </c>
      <c r="C447" s="560">
        <f t="shared" si="37"/>
        <v>2013</v>
      </c>
      <c r="D447" s="560">
        <f t="shared" si="38"/>
        <v>1</v>
      </c>
      <c r="E447" s="560">
        <f t="shared" si="39"/>
        <v>19</v>
      </c>
      <c r="F447" s="560">
        <f t="shared" si="40"/>
        <v>14</v>
      </c>
      <c r="G447" s="595">
        <f t="shared" si="41"/>
        <v>7</v>
      </c>
      <c r="H447" s="590">
        <f>CHOOSE('Output Sheet'!$B$4,'8760 Data'!J447,'8760 Data'!K447,'8760 Data'!L447,'8760 Data'!M447,'8760 Data'!N447,'8760 Data'!O447,'8760 Data'!P447,'8760 Data'!Q447,'8760 Data'!R447,'8760 Data'!S447,'8760 Data'!T447,'8760 Data'!U447)</f>
        <v>0</v>
      </c>
      <c r="I447" s="591" t="e">
        <f>H447/'Output Sheet'!$B$8</f>
        <v>#DIV/0!</v>
      </c>
      <c r="J447" s="596"/>
      <c r="K447" s="560"/>
      <c r="L447" s="560"/>
      <c r="M447" s="560"/>
      <c r="N447" s="560"/>
      <c r="O447" s="560"/>
      <c r="P447" s="560"/>
      <c r="Q447" s="560"/>
      <c r="R447" s="560"/>
      <c r="S447" s="560"/>
      <c r="T447" s="560"/>
      <c r="U447" s="560"/>
    </row>
    <row r="448" spans="1:21">
      <c r="A448" s="593">
        <f t="shared" si="36"/>
        <v>41293</v>
      </c>
      <c r="B448" s="594">
        <v>41293.625025752313</v>
      </c>
      <c r="C448" s="560">
        <f t="shared" si="37"/>
        <v>2013</v>
      </c>
      <c r="D448" s="560">
        <f t="shared" si="38"/>
        <v>1</v>
      </c>
      <c r="E448" s="560">
        <f t="shared" si="39"/>
        <v>19</v>
      </c>
      <c r="F448" s="560">
        <f t="shared" si="40"/>
        <v>15</v>
      </c>
      <c r="G448" s="595">
        <f t="shared" si="41"/>
        <v>7</v>
      </c>
      <c r="H448" s="590">
        <f>CHOOSE('Output Sheet'!$B$4,'8760 Data'!J448,'8760 Data'!K448,'8760 Data'!L448,'8760 Data'!M448,'8760 Data'!N448,'8760 Data'!O448,'8760 Data'!P448,'8760 Data'!Q448,'8760 Data'!R448,'8760 Data'!S448,'8760 Data'!T448,'8760 Data'!U448)</f>
        <v>0</v>
      </c>
      <c r="I448" s="591" t="e">
        <f>H448/'Output Sheet'!$B$8</f>
        <v>#DIV/0!</v>
      </c>
      <c r="J448" s="596"/>
      <c r="K448" s="560"/>
      <c r="L448" s="560"/>
      <c r="M448" s="560"/>
      <c r="N448" s="560"/>
      <c r="O448" s="560"/>
      <c r="P448" s="560"/>
      <c r="Q448" s="560"/>
      <c r="R448" s="560"/>
      <c r="S448" s="560"/>
      <c r="T448" s="560"/>
      <c r="U448" s="560"/>
    </row>
    <row r="449" spans="1:21">
      <c r="A449" s="593">
        <f t="shared" si="36"/>
        <v>41293</v>
      </c>
      <c r="B449" s="594">
        <v>41293.666692476851</v>
      </c>
      <c r="C449" s="560">
        <f t="shared" si="37"/>
        <v>2013</v>
      </c>
      <c r="D449" s="560">
        <f t="shared" si="38"/>
        <v>1</v>
      </c>
      <c r="E449" s="560">
        <f t="shared" si="39"/>
        <v>19</v>
      </c>
      <c r="F449" s="560">
        <f t="shared" si="40"/>
        <v>16</v>
      </c>
      <c r="G449" s="595">
        <f t="shared" si="41"/>
        <v>7</v>
      </c>
      <c r="H449" s="590">
        <f>CHOOSE('Output Sheet'!$B$4,'8760 Data'!J449,'8760 Data'!K449,'8760 Data'!L449,'8760 Data'!M449,'8760 Data'!N449,'8760 Data'!O449,'8760 Data'!P449,'8760 Data'!Q449,'8760 Data'!R449,'8760 Data'!S449,'8760 Data'!T449,'8760 Data'!U449)</f>
        <v>0</v>
      </c>
      <c r="I449" s="591" t="e">
        <f>H449/'Output Sheet'!$B$8</f>
        <v>#DIV/0!</v>
      </c>
      <c r="J449" s="596"/>
      <c r="K449" s="560"/>
      <c r="L449" s="560"/>
      <c r="M449" s="560"/>
      <c r="N449" s="560"/>
      <c r="O449" s="560"/>
      <c r="P449" s="560"/>
      <c r="Q449" s="560"/>
      <c r="R449" s="560"/>
      <c r="S449" s="560"/>
      <c r="T449" s="560"/>
      <c r="U449" s="560"/>
    </row>
    <row r="450" spans="1:21">
      <c r="A450" s="593">
        <f t="shared" si="36"/>
        <v>41293</v>
      </c>
      <c r="B450" s="594">
        <v>41293.708359201388</v>
      </c>
      <c r="C450" s="560">
        <f t="shared" si="37"/>
        <v>2013</v>
      </c>
      <c r="D450" s="560">
        <f t="shared" si="38"/>
        <v>1</v>
      </c>
      <c r="E450" s="560">
        <f t="shared" si="39"/>
        <v>19</v>
      </c>
      <c r="F450" s="560">
        <f t="shared" si="40"/>
        <v>17</v>
      </c>
      <c r="G450" s="595">
        <f t="shared" si="41"/>
        <v>7</v>
      </c>
      <c r="H450" s="590">
        <f>CHOOSE('Output Sheet'!$B$4,'8760 Data'!J450,'8760 Data'!K450,'8760 Data'!L450,'8760 Data'!M450,'8760 Data'!N450,'8760 Data'!O450,'8760 Data'!P450,'8760 Data'!Q450,'8760 Data'!R450,'8760 Data'!S450,'8760 Data'!T450,'8760 Data'!U450)</f>
        <v>0</v>
      </c>
      <c r="I450" s="591" t="e">
        <f>H450/'Output Sheet'!$B$8</f>
        <v>#DIV/0!</v>
      </c>
      <c r="J450" s="596"/>
      <c r="K450" s="560"/>
      <c r="L450" s="560"/>
      <c r="M450" s="560"/>
      <c r="N450" s="560"/>
      <c r="O450" s="560"/>
      <c r="P450" s="560"/>
      <c r="Q450" s="560"/>
      <c r="R450" s="560"/>
      <c r="S450" s="560"/>
      <c r="T450" s="560"/>
      <c r="U450" s="560"/>
    </row>
    <row r="451" spans="1:21">
      <c r="A451" s="593">
        <f t="shared" ref="A451:A514" si="42">DATE(C451,D451,E451)</f>
        <v>41293</v>
      </c>
      <c r="B451" s="594">
        <v>41293.750025925925</v>
      </c>
      <c r="C451" s="560">
        <f t="shared" ref="C451:C514" si="43">YEAR(B451)</f>
        <v>2013</v>
      </c>
      <c r="D451" s="560">
        <f t="shared" ref="D451:D514" si="44">MONTH(B451)</f>
        <v>1</v>
      </c>
      <c r="E451" s="560">
        <f t="shared" ref="E451:E514" si="45">DAY(B451)</f>
        <v>19</v>
      </c>
      <c r="F451" s="560">
        <f t="shared" ref="F451:F514" si="46">IF(HOUR(B451)&lt;&gt;0,HOUR(B451),24)</f>
        <v>18</v>
      </c>
      <c r="G451" s="595">
        <f t="shared" ref="G451:G514" si="47">WEEKDAY(B451,1)</f>
        <v>7</v>
      </c>
      <c r="H451" s="590">
        <f>CHOOSE('Output Sheet'!$B$4,'8760 Data'!J451,'8760 Data'!K451,'8760 Data'!L451,'8760 Data'!M451,'8760 Data'!N451,'8760 Data'!O451,'8760 Data'!P451,'8760 Data'!Q451,'8760 Data'!R451,'8760 Data'!S451,'8760 Data'!T451,'8760 Data'!U451)</f>
        <v>0</v>
      </c>
      <c r="I451" s="591" t="e">
        <f>H451/'Output Sheet'!$B$8</f>
        <v>#DIV/0!</v>
      </c>
      <c r="J451" s="596"/>
      <c r="K451" s="560"/>
      <c r="L451" s="560"/>
      <c r="M451" s="560"/>
      <c r="N451" s="560"/>
      <c r="O451" s="560"/>
      <c r="P451" s="560"/>
      <c r="Q451" s="560"/>
      <c r="R451" s="560"/>
      <c r="S451" s="560"/>
      <c r="T451" s="560"/>
      <c r="U451" s="560"/>
    </row>
    <row r="452" spans="1:21">
      <c r="A452" s="593">
        <f t="shared" si="42"/>
        <v>41293</v>
      </c>
      <c r="B452" s="594">
        <v>41293.791692650462</v>
      </c>
      <c r="C452" s="560">
        <f t="shared" si="43"/>
        <v>2013</v>
      </c>
      <c r="D452" s="560">
        <f t="shared" si="44"/>
        <v>1</v>
      </c>
      <c r="E452" s="560">
        <f t="shared" si="45"/>
        <v>19</v>
      </c>
      <c r="F452" s="560">
        <f t="shared" si="46"/>
        <v>19</v>
      </c>
      <c r="G452" s="595">
        <f t="shared" si="47"/>
        <v>7</v>
      </c>
      <c r="H452" s="590">
        <f>CHOOSE('Output Sheet'!$B$4,'8760 Data'!J452,'8760 Data'!K452,'8760 Data'!L452,'8760 Data'!M452,'8760 Data'!N452,'8760 Data'!O452,'8760 Data'!P452,'8760 Data'!Q452,'8760 Data'!R452,'8760 Data'!S452,'8760 Data'!T452,'8760 Data'!U452)</f>
        <v>0</v>
      </c>
      <c r="I452" s="591" t="e">
        <f>H452/'Output Sheet'!$B$8</f>
        <v>#DIV/0!</v>
      </c>
      <c r="J452" s="596"/>
      <c r="K452" s="560"/>
      <c r="L452" s="560"/>
      <c r="M452" s="560"/>
      <c r="N452" s="560"/>
      <c r="O452" s="560"/>
      <c r="P452" s="560"/>
      <c r="Q452" s="560"/>
      <c r="R452" s="560"/>
      <c r="S452" s="560"/>
      <c r="T452" s="560"/>
      <c r="U452" s="560"/>
    </row>
    <row r="453" spans="1:21">
      <c r="A453" s="593">
        <f t="shared" si="42"/>
        <v>41293</v>
      </c>
      <c r="B453" s="594">
        <v>41293.833359374999</v>
      </c>
      <c r="C453" s="560">
        <f t="shared" si="43"/>
        <v>2013</v>
      </c>
      <c r="D453" s="560">
        <f t="shared" si="44"/>
        <v>1</v>
      </c>
      <c r="E453" s="560">
        <f t="shared" si="45"/>
        <v>19</v>
      </c>
      <c r="F453" s="560">
        <f t="shared" si="46"/>
        <v>20</v>
      </c>
      <c r="G453" s="595">
        <f t="shared" si="47"/>
        <v>7</v>
      </c>
      <c r="H453" s="590">
        <f>CHOOSE('Output Sheet'!$B$4,'8760 Data'!J453,'8760 Data'!K453,'8760 Data'!L453,'8760 Data'!M453,'8760 Data'!N453,'8760 Data'!O453,'8760 Data'!P453,'8760 Data'!Q453,'8760 Data'!R453,'8760 Data'!S453,'8760 Data'!T453,'8760 Data'!U453)</f>
        <v>0</v>
      </c>
      <c r="I453" s="591" t="e">
        <f>H453/'Output Sheet'!$B$8</f>
        <v>#DIV/0!</v>
      </c>
      <c r="J453" s="596"/>
      <c r="K453" s="560"/>
      <c r="L453" s="560"/>
      <c r="M453" s="560"/>
      <c r="N453" s="560"/>
      <c r="O453" s="560"/>
      <c r="P453" s="560"/>
      <c r="Q453" s="560"/>
      <c r="R453" s="560"/>
      <c r="S453" s="560"/>
      <c r="T453" s="560"/>
      <c r="U453" s="560"/>
    </row>
    <row r="454" spans="1:21">
      <c r="A454" s="593">
        <f t="shared" si="42"/>
        <v>41293</v>
      </c>
      <c r="B454" s="594">
        <v>41293.875026099537</v>
      </c>
      <c r="C454" s="560">
        <f t="shared" si="43"/>
        <v>2013</v>
      </c>
      <c r="D454" s="560">
        <f t="shared" si="44"/>
        <v>1</v>
      </c>
      <c r="E454" s="560">
        <f t="shared" si="45"/>
        <v>19</v>
      </c>
      <c r="F454" s="560">
        <f t="shared" si="46"/>
        <v>21</v>
      </c>
      <c r="G454" s="595">
        <f t="shared" si="47"/>
        <v>7</v>
      </c>
      <c r="H454" s="590">
        <f>CHOOSE('Output Sheet'!$B$4,'8760 Data'!J454,'8760 Data'!K454,'8760 Data'!L454,'8760 Data'!M454,'8760 Data'!N454,'8760 Data'!O454,'8760 Data'!P454,'8760 Data'!Q454,'8760 Data'!R454,'8760 Data'!S454,'8760 Data'!T454,'8760 Data'!U454)</f>
        <v>0</v>
      </c>
      <c r="I454" s="591" t="e">
        <f>H454/'Output Sheet'!$B$8</f>
        <v>#DIV/0!</v>
      </c>
      <c r="J454" s="596"/>
      <c r="K454" s="560"/>
      <c r="L454" s="560"/>
      <c r="M454" s="560"/>
      <c r="N454" s="560"/>
      <c r="O454" s="560"/>
      <c r="P454" s="560"/>
      <c r="Q454" s="560"/>
      <c r="R454" s="560"/>
      <c r="S454" s="560"/>
      <c r="T454" s="560"/>
      <c r="U454" s="560"/>
    </row>
    <row r="455" spans="1:21">
      <c r="A455" s="593">
        <f t="shared" si="42"/>
        <v>41293</v>
      </c>
      <c r="B455" s="594">
        <v>41293.916692824074</v>
      </c>
      <c r="C455" s="560">
        <f t="shared" si="43"/>
        <v>2013</v>
      </c>
      <c r="D455" s="560">
        <f t="shared" si="44"/>
        <v>1</v>
      </c>
      <c r="E455" s="560">
        <f t="shared" si="45"/>
        <v>19</v>
      </c>
      <c r="F455" s="560">
        <f t="shared" si="46"/>
        <v>22</v>
      </c>
      <c r="G455" s="595">
        <f t="shared" si="47"/>
        <v>7</v>
      </c>
      <c r="H455" s="590">
        <f>CHOOSE('Output Sheet'!$B$4,'8760 Data'!J455,'8760 Data'!K455,'8760 Data'!L455,'8760 Data'!M455,'8760 Data'!N455,'8760 Data'!O455,'8760 Data'!P455,'8760 Data'!Q455,'8760 Data'!R455,'8760 Data'!S455,'8760 Data'!T455,'8760 Data'!U455)</f>
        <v>0</v>
      </c>
      <c r="I455" s="591" t="e">
        <f>H455/'Output Sheet'!$B$8</f>
        <v>#DIV/0!</v>
      </c>
      <c r="J455" s="596"/>
      <c r="K455" s="560"/>
      <c r="L455" s="560"/>
      <c r="M455" s="560"/>
      <c r="N455" s="560"/>
      <c r="O455" s="560"/>
      <c r="P455" s="560"/>
      <c r="Q455" s="560"/>
      <c r="R455" s="560"/>
      <c r="S455" s="560"/>
      <c r="T455" s="560"/>
      <c r="U455" s="560"/>
    </row>
    <row r="456" spans="1:21">
      <c r="A456" s="593">
        <f t="shared" si="42"/>
        <v>41293</v>
      </c>
      <c r="B456" s="594">
        <v>41293.958359548611</v>
      </c>
      <c r="C456" s="560">
        <f t="shared" si="43"/>
        <v>2013</v>
      </c>
      <c r="D456" s="560">
        <f t="shared" si="44"/>
        <v>1</v>
      </c>
      <c r="E456" s="560">
        <f t="shared" si="45"/>
        <v>19</v>
      </c>
      <c r="F456" s="560">
        <f t="shared" si="46"/>
        <v>23</v>
      </c>
      <c r="G456" s="595">
        <f t="shared" si="47"/>
        <v>7</v>
      </c>
      <c r="H456" s="590">
        <f>CHOOSE('Output Sheet'!$B$4,'8760 Data'!J456,'8760 Data'!K456,'8760 Data'!L456,'8760 Data'!M456,'8760 Data'!N456,'8760 Data'!O456,'8760 Data'!P456,'8760 Data'!Q456,'8760 Data'!R456,'8760 Data'!S456,'8760 Data'!T456,'8760 Data'!U456)</f>
        <v>0</v>
      </c>
      <c r="I456" s="591" t="e">
        <f>H456/'Output Sheet'!$B$8</f>
        <v>#DIV/0!</v>
      </c>
      <c r="J456" s="596"/>
      <c r="K456" s="560"/>
      <c r="L456" s="560"/>
      <c r="M456" s="560"/>
      <c r="N456" s="560"/>
      <c r="O456" s="560"/>
      <c r="P456" s="560"/>
      <c r="Q456" s="560"/>
      <c r="R456" s="560"/>
      <c r="S456" s="560"/>
      <c r="T456" s="560"/>
      <c r="U456" s="560"/>
    </row>
    <row r="457" spans="1:21">
      <c r="A457" s="593">
        <f t="shared" si="42"/>
        <v>41294</v>
      </c>
      <c r="B457" s="594">
        <v>41294.000026273148</v>
      </c>
      <c r="C457" s="560">
        <f t="shared" si="43"/>
        <v>2013</v>
      </c>
      <c r="D457" s="560">
        <f t="shared" si="44"/>
        <v>1</v>
      </c>
      <c r="E457" s="560">
        <f t="shared" si="45"/>
        <v>20</v>
      </c>
      <c r="F457" s="560">
        <f t="shared" si="46"/>
        <v>24</v>
      </c>
      <c r="G457" s="595">
        <f t="shared" si="47"/>
        <v>1</v>
      </c>
      <c r="H457" s="590">
        <f>CHOOSE('Output Sheet'!$B$4,'8760 Data'!J457,'8760 Data'!K457,'8760 Data'!L457,'8760 Data'!M457,'8760 Data'!N457,'8760 Data'!O457,'8760 Data'!P457,'8760 Data'!Q457,'8760 Data'!R457,'8760 Data'!S457,'8760 Data'!T457,'8760 Data'!U457)</f>
        <v>0</v>
      </c>
      <c r="I457" s="591" t="e">
        <f>H457/'Output Sheet'!$B$8</f>
        <v>#DIV/0!</v>
      </c>
      <c r="J457" s="596"/>
      <c r="K457" s="560"/>
      <c r="L457" s="560"/>
      <c r="M457" s="560"/>
      <c r="N457" s="560"/>
      <c r="O457" s="560"/>
      <c r="P457" s="560"/>
      <c r="Q457" s="560"/>
      <c r="R457" s="560"/>
      <c r="S457" s="560"/>
      <c r="T457" s="560"/>
      <c r="U457" s="560"/>
    </row>
    <row r="458" spans="1:21">
      <c r="A458" s="593">
        <f t="shared" si="42"/>
        <v>41294</v>
      </c>
      <c r="B458" s="594">
        <v>41294.041692997685</v>
      </c>
      <c r="C458" s="560">
        <f t="shared" si="43"/>
        <v>2013</v>
      </c>
      <c r="D458" s="560">
        <f t="shared" si="44"/>
        <v>1</v>
      </c>
      <c r="E458" s="560">
        <f t="shared" si="45"/>
        <v>20</v>
      </c>
      <c r="F458" s="560">
        <f t="shared" si="46"/>
        <v>1</v>
      </c>
      <c r="G458" s="595">
        <f t="shared" si="47"/>
        <v>1</v>
      </c>
      <c r="H458" s="590">
        <f>CHOOSE('Output Sheet'!$B$4,'8760 Data'!J458,'8760 Data'!K458,'8760 Data'!L458,'8760 Data'!M458,'8760 Data'!N458,'8760 Data'!O458,'8760 Data'!P458,'8760 Data'!Q458,'8760 Data'!R458,'8760 Data'!S458,'8760 Data'!T458,'8760 Data'!U458)</f>
        <v>0</v>
      </c>
      <c r="I458" s="591" t="e">
        <f>H458/'Output Sheet'!$B$8</f>
        <v>#DIV/0!</v>
      </c>
      <c r="J458" s="596"/>
      <c r="K458" s="560"/>
      <c r="L458" s="560"/>
      <c r="M458" s="560"/>
      <c r="N458" s="560"/>
      <c r="O458" s="560"/>
      <c r="P458" s="560"/>
      <c r="Q458" s="560"/>
      <c r="R458" s="560"/>
      <c r="S458" s="560"/>
      <c r="T458" s="560"/>
      <c r="U458" s="560"/>
    </row>
    <row r="459" spans="1:21">
      <c r="A459" s="593">
        <f t="shared" si="42"/>
        <v>41294</v>
      </c>
      <c r="B459" s="594">
        <v>41294.083359722223</v>
      </c>
      <c r="C459" s="560">
        <f t="shared" si="43"/>
        <v>2013</v>
      </c>
      <c r="D459" s="560">
        <f t="shared" si="44"/>
        <v>1</v>
      </c>
      <c r="E459" s="560">
        <f t="shared" si="45"/>
        <v>20</v>
      </c>
      <c r="F459" s="560">
        <f t="shared" si="46"/>
        <v>2</v>
      </c>
      <c r="G459" s="595">
        <f t="shared" si="47"/>
        <v>1</v>
      </c>
      <c r="H459" s="590">
        <f>CHOOSE('Output Sheet'!$B$4,'8760 Data'!J459,'8760 Data'!K459,'8760 Data'!L459,'8760 Data'!M459,'8760 Data'!N459,'8760 Data'!O459,'8760 Data'!P459,'8760 Data'!Q459,'8760 Data'!R459,'8760 Data'!S459,'8760 Data'!T459,'8760 Data'!U459)</f>
        <v>0</v>
      </c>
      <c r="I459" s="591" t="e">
        <f>H459/'Output Sheet'!$B$8</f>
        <v>#DIV/0!</v>
      </c>
      <c r="J459" s="596"/>
      <c r="K459" s="560"/>
      <c r="L459" s="560"/>
      <c r="M459" s="560"/>
      <c r="N459" s="560"/>
      <c r="O459" s="560"/>
      <c r="P459" s="560"/>
      <c r="Q459" s="560"/>
      <c r="R459" s="560"/>
      <c r="S459" s="560"/>
      <c r="T459" s="560"/>
      <c r="U459" s="560"/>
    </row>
    <row r="460" spans="1:21">
      <c r="A460" s="593">
        <f t="shared" si="42"/>
        <v>41294</v>
      </c>
      <c r="B460" s="594">
        <v>41294.12502644676</v>
      </c>
      <c r="C460" s="560">
        <f t="shared" si="43"/>
        <v>2013</v>
      </c>
      <c r="D460" s="560">
        <f t="shared" si="44"/>
        <v>1</v>
      </c>
      <c r="E460" s="560">
        <f t="shared" si="45"/>
        <v>20</v>
      </c>
      <c r="F460" s="560">
        <f t="shared" si="46"/>
        <v>3</v>
      </c>
      <c r="G460" s="595">
        <f t="shared" si="47"/>
        <v>1</v>
      </c>
      <c r="H460" s="590">
        <f>CHOOSE('Output Sheet'!$B$4,'8760 Data'!J460,'8760 Data'!K460,'8760 Data'!L460,'8760 Data'!M460,'8760 Data'!N460,'8760 Data'!O460,'8760 Data'!P460,'8760 Data'!Q460,'8760 Data'!R460,'8760 Data'!S460,'8760 Data'!T460,'8760 Data'!U460)</f>
        <v>0</v>
      </c>
      <c r="I460" s="591" t="e">
        <f>H460/'Output Sheet'!$B$8</f>
        <v>#DIV/0!</v>
      </c>
      <c r="J460" s="596"/>
      <c r="K460" s="560"/>
      <c r="L460" s="560"/>
      <c r="M460" s="560"/>
      <c r="N460" s="560"/>
      <c r="O460" s="560"/>
      <c r="P460" s="560"/>
      <c r="Q460" s="560"/>
      <c r="R460" s="560"/>
      <c r="S460" s="560"/>
      <c r="T460" s="560"/>
      <c r="U460" s="560"/>
    </row>
    <row r="461" spans="1:21">
      <c r="A461" s="593">
        <f t="shared" si="42"/>
        <v>41294</v>
      </c>
      <c r="B461" s="594">
        <v>41294.166693171297</v>
      </c>
      <c r="C461" s="560">
        <f t="shared" si="43"/>
        <v>2013</v>
      </c>
      <c r="D461" s="560">
        <f t="shared" si="44"/>
        <v>1</v>
      </c>
      <c r="E461" s="560">
        <f t="shared" si="45"/>
        <v>20</v>
      </c>
      <c r="F461" s="560">
        <f t="shared" si="46"/>
        <v>4</v>
      </c>
      <c r="G461" s="595">
        <f t="shared" si="47"/>
        <v>1</v>
      </c>
      <c r="H461" s="590">
        <f>CHOOSE('Output Sheet'!$B$4,'8760 Data'!J461,'8760 Data'!K461,'8760 Data'!L461,'8760 Data'!M461,'8760 Data'!N461,'8760 Data'!O461,'8760 Data'!P461,'8760 Data'!Q461,'8760 Data'!R461,'8760 Data'!S461,'8760 Data'!T461,'8760 Data'!U461)</f>
        <v>0</v>
      </c>
      <c r="I461" s="591" t="e">
        <f>H461/'Output Sheet'!$B$8</f>
        <v>#DIV/0!</v>
      </c>
      <c r="J461" s="596"/>
      <c r="K461" s="560"/>
      <c r="L461" s="560"/>
      <c r="M461" s="560"/>
      <c r="N461" s="560"/>
      <c r="O461" s="560"/>
      <c r="P461" s="560"/>
      <c r="Q461" s="560"/>
      <c r="R461" s="560"/>
      <c r="S461" s="560"/>
      <c r="T461" s="560"/>
      <c r="U461" s="560"/>
    </row>
    <row r="462" spans="1:21">
      <c r="A462" s="593">
        <f t="shared" si="42"/>
        <v>41294</v>
      </c>
      <c r="B462" s="594">
        <v>41294.208359895834</v>
      </c>
      <c r="C462" s="560">
        <f t="shared" si="43"/>
        <v>2013</v>
      </c>
      <c r="D462" s="560">
        <f t="shared" si="44"/>
        <v>1</v>
      </c>
      <c r="E462" s="560">
        <f t="shared" si="45"/>
        <v>20</v>
      </c>
      <c r="F462" s="560">
        <f t="shared" si="46"/>
        <v>5</v>
      </c>
      <c r="G462" s="595">
        <f t="shared" si="47"/>
        <v>1</v>
      </c>
      <c r="H462" s="590">
        <f>CHOOSE('Output Sheet'!$B$4,'8760 Data'!J462,'8760 Data'!K462,'8760 Data'!L462,'8760 Data'!M462,'8760 Data'!N462,'8760 Data'!O462,'8760 Data'!P462,'8760 Data'!Q462,'8760 Data'!R462,'8760 Data'!S462,'8760 Data'!T462,'8760 Data'!U462)</f>
        <v>0</v>
      </c>
      <c r="I462" s="591" t="e">
        <f>H462/'Output Sheet'!$B$8</f>
        <v>#DIV/0!</v>
      </c>
      <c r="J462" s="596"/>
      <c r="K462" s="560"/>
      <c r="L462" s="560"/>
      <c r="M462" s="560"/>
      <c r="N462" s="560"/>
      <c r="O462" s="560"/>
      <c r="P462" s="560"/>
      <c r="Q462" s="560"/>
      <c r="R462" s="560"/>
      <c r="S462" s="560"/>
      <c r="T462" s="560"/>
      <c r="U462" s="560"/>
    </row>
    <row r="463" spans="1:21">
      <c r="A463" s="593">
        <f t="shared" si="42"/>
        <v>41294</v>
      </c>
      <c r="B463" s="594">
        <v>41294.250026620372</v>
      </c>
      <c r="C463" s="560">
        <f t="shared" si="43"/>
        <v>2013</v>
      </c>
      <c r="D463" s="560">
        <f t="shared" si="44"/>
        <v>1</v>
      </c>
      <c r="E463" s="560">
        <f t="shared" si="45"/>
        <v>20</v>
      </c>
      <c r="F463" s="560">
        <f t="shared" si="46"/>
        <v>6</v>
      </c>
      <c r="G463" s="595">
        <f t="shared" si="47"/>
        <v>1</v>
      </c>
      <c r="H463" s="590">
        <f>CHOOSE('Output Sheet'!$B$4,'8760 Data'!J463,'8760 Data'!K463,'8760 Data'!L463,'8760 Data'!M463,'8760 Data'!N463,'8760 Data'!O463,'8760 Data'!P463,'8760 Data'!Q463,'8760 Data'!R463,'8760 Data'!S463,'8760 Data'!T463,'8760 Data'!U463)</f>
        <v>0</v>
      </c>
      <c r="I463" s="591" t="e">
        <f>H463/'Output Sheet'!$B$8</f>
        <v>#DIV/0!</v>
      </c>
      <c r="J463" s="596"/>
      <c r="K463" s="560"/>
      <c r="L463" s="560"/>
      <c r="M463" s="560"/>
      <c r="N463" s="560"/>
      <c r="O463" s="560"/>
      <c r="P463" s="560"/>
      <c r="Q463" s="560"/>
      <c r="R463" s="560"/>
      <c r="S463" s="560"/>
      <c r="T463" s="560"/>
      <c r="U463" s="560"/>
    </row>
    <row r="464" spans="1:21">
      <c r="A464" s="593">
        <f t="shared" si="42"/>
        <v>41294</v>
      </c>
      <c r="B464" s="594">
        <v>41294.291693344909</v>
      </c>
      <c r="C464" s="560">
        <f t="shared" si="43"/>
        <v>2013</v>
      </c>
      <c r="D464" s="560">
        <f t="shared" si="44"/>
        <v>1</v>
      </c>
      <c r="E464" s="560">
        <f t="shared" si="45"/>
        <v>20</v>
      </c>
      <c r="F464" s="560">
        <f t="shared" si="46"/>
        <v>7</v>
      </c>
      <c r="G464" s="595">
        <f t="shared" si="47"/>
        <v>1</v>
      </c>
      <c r="H464" s="590">
        <f>CHOOSE('Output Sheet'!$B$4,'8760 Data'!J464,'8760 Data'!K464,'8760 Data'!L464,'8760 Data'!M464,'8760 Data'!N464,'8760 Data'!O464,'8760 Data'!P464,'8760 Data'!Q464,'8760 Data'!R464,'8760 Data'!S464,'8760 Data'!T464,'8760 Data'!U464)</f>
        <v>0</v>
      </c>
      <c r="I464" s="591" t="e">
        <f>H464/'Output Sheet'!$B$8</f>
        <v>#DIV/0!</v>
      </c>
      <c r="J464" s="596"/>
      <c r="K464" s="560"/>
      <c r="L464" s="560"/>
      <c r="M464" s="560"/>
      <c r="N464" s="560"/>
      <c r="O464" s="560"/>
      <c r="P464" s="560"/>
      <c r="Q464" s="560"/>
      <c r="R464" s="560"/>
      <c r="S464" s="560"/>
      <c r="T464" s="560"/>
      <c r="U464" s="560"/>
    </row>
    <row r="465" spans="1:21">
      <c r="A465" s="593">
        <f t="shared" si="42"/>
        <v>41294</v>
      </c>
      <c r="B465" s="594">
        <v>41294.333360069446</v>
      </c>
      <c r="C465" s="560">
        <f t="shared" si="43"/>
        <v>2013</v>
      </c>
      <c r="D465" s="560">
        <f t="shared" si="44"/>
        <v>1</v>
      </c>
      <c r="E465" s="560">
        <f t="shared" si="45"/>
        <v>20</v>
      </c>
      <c r="F465" s="560">
        <f t="shared" si="46"/>
        <v>8</v>
      </c>
      <c r="G465" s="595">
        <f t="shared" si="47"/>
        <v>1</v>
      </c>
      <c r="H465" s="590">
        <f>CHOOSE('Output Sheet'!$B$4,'8760 Data'!J465,'8760 Data'!K465,'8760 Data'!L465,'8760 Data'!M465,'8760 Data'!N465,'8760 Data'!O465,'8760 Data'!P465,'8760 Data'!Q465,'8760 Data'!R465,'8760 Data'!S465,'8760 Data'!T465,'8760 Data'!U465)</f>
        <v>0</v>
      </c>
      <c r="I465" s="591" t="e">
        <f>H465/'Output Sheet'!$B$8</f>
        <v>#DIV/0!</v>
      </c>
      <c r="J465" s="596"/>
      <c r="K465" s="560"/>
      <c r="L465" s="560"/>
      <c r="M465" s="560"/>
      <c r="N465" s="560"/>
      <c r="O465" s="560"/>
      <c r="P465" s="560"/>
      <c r="Q465" s="560"/>
      <c r="R465" s="560"/>
      <c r="S465" s="560"/>
      <c r="T465" s="560"/>
      <c r="U465" s="560"/>
    </row>
    <row r="466" spans="1:21">
      <c r="A466" s="593">
        <f t="shared" si="42"/>
        <v>41294</v>
      </c>
      <c r="B466" s="594">
        <v>41294.375026793983</v>
      </c>
      <c r="C466" s="560">
        <f t="shared" si="43"/>
        <v>2013</v>
      </c>
      <c r="D466" s="560">
        <f t="shared" si="44"/>
        <v>1</v>
      </c>
      <c r="E466" s="560">
        <f t="shared" si="45"/>
        <v>20</v>
      </c>
      <c r="F466" s="560">
        <f t="shared" si="46"/>
        <v>9</v>
      </c>
      <c r="G466" s="595">
        <f t="shared" si="47"/>
        <v>1</v>
      </c>
      <c r="H466" s="590">
        <f>CHOOSE('Output Sheet'!$B$4,'8760 Data'!J466,'8760 Data'!K466,'8760 Data'!L466,'8760 Data'!M466,'8760 Data'!N466,'8760 Data'!O466,'8760 Data'!P466,'8760 Data'!Q466,'8760 Data'!R466,'8760 Data'!S466,'8760 Data'!T466,'8760 Data'!U466)</f>
        <v>0</v>
      </c>
      <c r="I466" s="591" t="e">
        <f>H466/'Output Sheet'!$B$8</f>
        <v>#DIV/0!</v>
      </c>
      <c r="J466" s="596"/>
      <c r="K466" s="560"/>
      <c r="L466" s="560"/>
      <c r="M466" s="560"/>
      <c r="N466" s="560"/>
      <c r="O466" s="560"/>
      <c r="P466" s="560"/>
      <c r="Q466" s="560"/>
      <c r="R466" s="560"/>
      <c r="S466" s="560"/>
      <c r="T466" s="560"/>
      <c r="U466" s="560"/>
    </row>
    <row r="467" spans="1:21">
      <c r="A467" s="593">
        <f t="shared" si="42"/>
        <v>41294</v>
      </c>
      <c r="B467" s="594">
        <v>41294.41669351852</v>
      </c>
      <c r="C467" s="560">
        <f t="shared" si="43"/>
        <v>2013</v>
      </c>
      <c r="D467" s="560">
        <f t="shared" si="44"/>
        <v>1</v>
      </c>
      <c r="E467" s="560">
        <f t="shared" si="45"/>
        <v>20</v>
      </c>
      <c r="F467" s="560">
        <f t="shared" si="46"/>
        <v>10</v>
      </c>
      <c r="G467" s="595">
        <f t="shared" si="47"/>
        <v>1</v>
      </c>
      <c r="H467" s="590">
        <f>CHOOSE('Output Sheet'!$B$4,'8760 Data'!J467,'8760 Data'!K467,'8760 Data'!L467,'8760 Data'!M467,'8760 Data'!N467,'8760 Data'!O467,'8760 Data'!P467,'8760 Data'!Q467,'8760 Data'!R467,'8760 Data'!S467,'8760 Data'!T467,'8760 Data'!U467)</f>
        <v>0</v>
      </c>
      <c r="I467" s="591" t="e">
        <f>H467/'Output Sheet'!$B$8</f>
        <v>#DIV/0!</v>
      </c>
      <c r="J467" s="596"/>
      <c r="K467" s="560"/>
      <c r="L467" s="560"/>
      <c r="M467" s="560"/>
      <c r="N467" s="560"/>
      <c r="O467" s="560"/>
      <c r="P467" s="560"/>
      <c r="Q467" s="560"/>
      <c r="R467" s="560"/>
      <c r="S467" s="560"/>
      <c r="T467" s="560"/>
      <c r="U467" s="560"/>
    </row>
    <row r="468" spans="1:21">
      <c r="A468" s="593">
        <f t="shared" si="42"/>
        <v>41294</v>
      </c>
      <c r="B468" s="594">
        <v>41294.458360243058</v>
      </c>
      <c r="C468" s="560">
        <f t="shared" si="43"/>
        <v>2013</v>
      </c>
      <c r="D468" s="560">
        <f t="shared" si="44"/>
        <v>1</v>
      </c>
      <c r="E468" s="560">
        <f t="shared" si="45"/>
        <v>20</v>
      </c>
      <c r="F468" s="560">
        <f t="shared" si="46"/>
        <v>11</v>
      </c>
      <c r="G468" s="595">
        <f t="shared" si="47"/>
        <v>1</v>
      </c>
      <c r="H468" s="590">
        <f>CHOOSE('Output Sheet'!$B$4,'8760 Data'!J468,'8760 Data'!K468,'8760 Data'!L468,'8760 Data'!M468,'8760 Data'!N468,'8760 Data'!O468,'8760 Data'!P468,'8760 Data'!Q468,'8760 Data'!R468,'8760 Data'!S468,'8760 Data'!T468,'8760 Data'!U468)</f>
        <v>0</v>
      </c>
      <c r="I468" s="591" t="e">
        <f>H468/'Output Sheet'!$B$8</f>
        <v>#DIV/0!</v>
      </c>
      <c r="J468" s="596"/>
      <c r="K468" s="560"/>
      <c r="L468" s="560"/>
      <c r="M468" s="560"/>
      <c r="N468" s="560"/>
      <c r="O468" s="560"/>
      <c r="P468" s="560"/>
      <c r="Q468" s="560"/>
      <c r="R468" s="560"/>
      <c r="S468" s="560"/>
      <c r="T468" s="560"/>
      <c r="U468" s="560"/>
    </row>
    <row r="469" spans="1:21">
      <c r="A469" s="593">
        <f t="shared" si="42"/>
        <v>41294</v>
      </c>
      <c r="B469" s="594">
        <v>41294.500026967595</v>
      </c>
      <c r="C469" s="560">
        <f t="shared" si="43"/>
        <v>2013</v>
      </c>
      <c r="D469" s="560">
        <f t="shared" si="44"/>
        <v>1</v>
      </c>
      <c r="E469" s="560">
        <f t="shared" si="45"/>
        <v>20</v>
      </c>
      <c r="F469" s="560">
        <f t="shared" si="46"/>
        <v>12</v>
      </c>
      <c r="G469" s="595">
        <f t="shared" si="47"/>
        <v>1</v>
      </c>
      <c r="H469" s="590">
        <f>CHOOSE('Output Sheet'!$B$4,'8760 Data'!J469,'8760 Data'!K469,'8760 Data'!L469,'8760 Data'!M469,'8760 Data'!N469,'8760 Data'!O469,'8760 Data'!P469,'8760 Data'!Q469,'8760 Data'!R469,'8760 Data'!S469,'8760 Data'!T469,'8760 Data'!U469)</f>
        <v>0</v>
      </c>
      <c r="I469" s="591" t="e">
        <f>H469/'Output Sheet'!$B$8</f>
        <v>#DIV/0!</v>
      </c>
      <c r="J469" s="596"/>
      <c r="K469" s="560"/>
      <c r="L469" s="560"/>
      <c r="M469" s="560"/>
      <c r="N469" s="560"/>
      <c r="O469" s="560"/>
      <c r="P469" s="560"/>
      <c r="Q469" s="560"/>
      <c r="R469" s="560"/>
      <c r="S469" s="560"/>
      <c r="T469" s="560"/>
      <c r="U469" s="560"/>
    </row>
    <row r="470" spans="1:21">
      <c r="A470" s="593">
        <f t="shared" si="42"/>
        <v>41294</v>
      </c>
      <c r="B470" s="594">
        <v>41294.541693692132</v>
      </c>
      <c r="C470" s="560">
        <f t="shared" si="43"/>
        <v>2013</v>
      </c>
      <c r="D470" s="560">
        <f t="shared" si="44"/>
        <v>1</v>
      </c>
      <c r="E470" s="560">
        <f t="shared" si="45"/>
        <v>20</v>
      </c>
      <c r="F470" s="560">
        <f t="shared" si="46"/>
        <v>13</v>
      </c>
      <c r="G470" s="595">
        <f t="shared" si="47"/>
        <v>1</v>
      </c>
      <c r="H470" s="590">
        <f>CHOOSE('Output Sheet'!$B$4,'8760 Data'!J470,'8760 Data'!K470,'8760 Data'!L470,'8760 Data'!M470,'8760 Data'!N470,'8760 Data'!O470,'8760 Data'!P470,'8760 Data'!Q470,'8760 Data'!R470,'8760 Data'!S470,'8760 Data'!T470,'8760 Data'!U470)</f>
        <v>0</v>
      </c>
      <c r="I470" s="591" t="e">
        <f>H470/'Output Sheet'!$B$8</f>
        <v>#DIV/0!</v>
      </c>
      <c r="J470" s="596"/>
      <c r="K470" s="560"/>
      <c r="L470" s="560"/>
      <c r="M470" s="560"/>
      <c r="N470" s="560"/>
      <c r="O470" s="560"/>
      <c r="P470" s="560"/>
      <c r="Q470" s="560"/>
      <c r="R470" s="560"/>
      <c r="S470" s="560"/>
      <c r="T470" s="560"/>
      <c r="U470" s="560"/>
    </row>
    <row r="471" spans="1:21">
      <c r="A471" s="593">
        <f t="shared" si="42"/>
        <v>41294</v>
      </c>
      <c r="B471" s="594">
        <v>41294.583360416669</v>
      </c>
      <c r="C471" s="560">
        <f t="shared" si="43"/>
        <v>2013</v>
      </c>
      <c r="D471" s="560">
        <f t="shared" si="44"/>
        <v>1</v>
      </c>
      <c r="E471" s="560">
        <f t="shared" si="45"/>
        <v>20</v>
      </c>
      <c r="F471" s="560">
        <f t="shared" si="46"/>
        <v>14</v>
      </c>
      <c r="G471" s="595">
        <f t="shared" si="47"/>
        <v>1</v>
      </c>
      <c r="H471" s="590">
        <f>CHOOSE('Output Sheet'!$B$4,'8760 Data'!J471,'8760 Data'!K471,'8760 Data'!L471,'8760 Data'!M471,'8760 Data'!N471,'8760 Data'!O471,'8760 Data'!P471,'8760 Data'!Q471,'8760 Data'!R471,'8760 Data'!S471,'8760 Data'!T471,'8760 Data'!U471)</f>
        <v>0</v>
      </c>
      <c r="I471" s="591" t="e">
        <f>H471/'Output Sheet'!$B$8</f>
        <v>#DIV/0!</v>
      </c>
      <c r="J471" s="596"/>
      <c r="K471" s="560"/>
      <c r="L471" s="560"/>
      <c r="M471" s="560"/>
      <c r="N471" s="560"/>
      <c r="O471" s="560"/>
      <c r="P471" s="560"/>
      <c r="Q471" s="560"/>
      <c r="R471" s="560"/>
      <c r="S471" s="560"/>
      <c r="T471" s="560"/>
      <c r="U471" s="560"/>
    </row>
    <row r="472" spans="1:21">
      <c r="A472" s="593">
        <f t="shared" si="42"/>
        <v>41294</v>
      </c>
      <c r="B472" s="594">
        <v>41294.625027141206</v>
      </c>
      <c r="C472" s="560">
        <f t="shared" si="43"/>
        <v>2013</v>
      </c>
      <c r="D472" s="560">
        <f t="shared" si="44"/>
        <v>1</v>
      </c>
      <c r="E472" s="560">
        <f t="shared" si="45"/>
        <v>20</v>
      </c>
      <c r="F472" s="560">
        <f t="shared" si="46"/>
        <v>15</v>
      </c>
      <c r="G472" s="595">
        <f t="shared" si="47"/>
        <v>1</v>
      </c>
      <c r="H472" s="590">
        <f>CHOOSE('Output Sheet'!$B$4,'8760 Data'!J472,'8760 Data'!K472,'8760 Data'!L472,'8760 Data'!M472,'8760 Data'!N472,'8760 Data'!O472,'8760 Data'!P472,'8760 Data'!Q472,'8760 Data'!R472,'8760 Data'!S472,'8760 Data'!T472,'8760 Data'!U472)</f>
        <v>0</v>
      </c>
      <c r="I472" s="591" t="e">
        <f>H472/'Output Sheet'!$B$8</f>
        <v>#DIV/0!</v>
      </c>
      <c r="J472" s="596"/>
      <c r="K472" s="560"/>
      <c r="L472" s="560"/>
      <c r="M472" s="560"/>
      <c r="N472" s="560"/>
      <c r="O472" s="560"/>
      <c r="P472" s="560"/>
      <c r="Q472" s="560"/>
      <c r="R472" s="560"/>
      <c r="S472" s="560"/>
      <c r="T472" s="560"/>
      <c r="U472" s="560"/>
    </row>
    <row r="473" spans="1:21">
      <c r="A473" s="593">
        <f t="shared" si="42"/>
        <v>41294</v>
      </c>
      <c r="B473" s="594">
        <v>41294.666693865744</v>
      </c>
      <c r="C473" s="560">
        <f t="shared" si="43"/>
        <v>2013</v>
      </c>
      <c r="D473" s="560">
        <f t="shared" si="44"/>
        <v>1</v>
      </c>
      <c r="E473" s="560">
        <f t="shared" si="45"/>
        <v>20</v>
      </c>
      <c r="F473" s="560">
        <f t="shared" si="46"/>
        <v>16</v>
      </c>
      <c r="G473" s="595">
        <f t="shared" si="47"/>
        <v>1</v>
      </c>
      <c r="H473" s="590">
        <f>CHOOSE('Output Sheet'!$B$4,'8760 Data'!J473,'8760 Data'!K473,'8760 Data'!L473,'8760 Data'!M473,'8760 Data'!N473,'8760 Data'!O473,'8760 Data'!P473,'8760 Data'!Q473,'8760 Data'!R473,'8760 Data'!S473,'8760 Data'!T473,'8760 Data'!U473)</f>
        <v>0</v>
      </c>
      <c r="I473" s="591" t="e">
        <f>H473/'Output Sheet'!$B$8</f>
        <v>#DIV/0!</v>
      </c>
      <c r="J473" s="596"/>
      <c r="K473" s="560"/>
      <c r="L473" s="560"/>
      <c r="M473" s="560"/>
      <c r="N473" s="560"/>
      <c r="O473" s="560"/>
      <c r="P473" s="560"/>
      <c r="Q473" s="560"/>
      <c r="R473" s="560"/>
      <c r="S473" s="560"/>
      <c r="T473" s="560"/>
      <c r="U473" s="560"/>
    </row>
    <row r="474" spans="1:21">
      <c r="A474" s="593">
        <f t="shared" si="42"/>
        <v>41294</v>
      </c>
      <c r="B474" s="594">
        <v>41294.708360590281</v>
      </c>
      <c r="C474" s="560">
        <f t="shared" si="43"/>
        <v>2013</v>
      </c>
      <c r="D474" s="560">
        <f t="shared" si="44"/>
        <v>1</v>
      </c>
      <c r="E474" s="560">
        <f t="shared" si="45"/>
        <v>20</v>
      </c>
      <c r="F474" s="560">
        <f t="shared" si="46"/>
        <v>17</v>
      </c>
      <c r="G474" s="595">
        <f t="shared" si="47"/>
        <v>1</v>
      </c>
      <c r="H474" s="590">
        <f>CHOOSE('Output Sheet'!$B$4,'8760 Data'!J474,'8760 Data'!K474,'8760 Data'!L474,'8760 Data'!M474,'8760 Data'!N474,'8760 Data'!O474,'8760 Data'!P474,'8760 Data'!Q474,'8760 Data'!R474,'8760 Data'!S474,'8760 Data'!T474,'8760 Data'!U474)</f>
        <v>0</v>
      </c>
      <c r="I474" s="591" t="e">
        <f>H474/'Output Sheet'!$B$8</f>
        <v>#DIV/0!</v>
      </c>
      <c r="J474" s="596"/>
      <c r="K474" s="560"/>
      <c r="L474" s="560"/>
      <c r="M474" s="560"/>
      <c r="N474" s="560"/>
      <c r="O474" s="560"/>
      <c r="P474" s="560"/>
      <c r="Q474" s="560"/>
      <c r="R474" s="560"/>
      <c r="S474" s="560"/>
      <c r="T474" s="560"/>
      <c r="U474" s="560"/>
    </row>
    <row r="475" spans="1:21">
      <c r="A475" s="593">
        <f t="shared" si="42"/>
        <v>41294</v>
      </c>
      <c r="B475" s="594">
        <v>41294.750027314818</v>
      </c>
      <c r="C475" s="560">
        <f t="shared" si="43"/>
        <v>2013</v>
      </c>
      <c r="D475" s="560">
        <f t="shared" si="44"/>
        <v>1</v>
      </c>
      <c r="E475" s="560">
        <f t="shared" si="45"/>
        <v>20</v>
      </c>
      <c r="F475" s="560">
        <f t="shared" si="46"/>
        <v>18</v>
      </c>
      <c r="G475" s="595">
        <f t="shared" si="47"/>
        <v>1</v>
      </c>
      <c r="H475" s="590">
        <f>CHOOSE('Output Sheet'!$B$4,'8760 Data'!J475,'8760 Data'!K475,'8760 Data'!L475,'8760 Data'!M475,'8760 Data'!N475,'8760 Data'!O475,'8760 Data'!P475,'8760 Data'!Q475,'8760 Data'!R475,'8760 Data'!S475,'8760 Data'!T475,'8760 Data'!U475)</f>
        <v>0</v>
      </c>
      <c r="I475" s="591" t="e">
        <f>H475/'Output Sheet'!$B$8</f>
        <v>#DIV/0!</v>
      </c>
      <c r="J475" s="596"/>
      <c r="K475" s="560"/>
      <c r="L475" s="560"/>
      <c r="M475" s="560"/>
      <c r="N475" s="560"/>
      <c r="O475" s="560"/>
      <c r="P475" s="560"/>
      <c r="Q475" s="560"/>
      <c r="R475" s="560"/>
      <c r="S475" s="560"/>
      <c r="T475" s="560"/>
      <c r="U475" s="560"/>
    </row>
    <row r="476" spans="1:21">
      <c r="A476" s="593">
        <f t="shared" si="42"/>
        <v>41294</v>
      </c>
      <c r="B476" s="594">
        <v>41294.791694039355</v>
      </c>
      <c r="C476" s="560">
        <f t="shared" si="43"/>
        <v>2013</v>
      </c>
      <c r="D476" s="560">
        <f t="shared" si="44"/>
        <v>1</v>
      </c>
      <c r="E476" s="560">
        <f t="shared" si="45"/>
        <v>20</v>
      </c>
      <c r="F476" s="560">
        <f t="shared" si="46"/>
        <v>19</v>
      </c>
      <c r="G476" s="595">
        <f t="shared" si="47"/>
        <v>1</v>
      </c>
      <c r="H476" s="590">
        <f>CHOOSE('Output Sheet'!$B$4,'8760 Data'!J476,'8760 Data'!K476,'8760 Data'!L476,'8760 Data'!M476,'8760 Data'!N476,'8760 Data'!O476,'8760 Data'!P476,'8760 Data'!Q476,'8760 Data'!R476,'8760 Data'!S476,'8760 Data'!T476,'8760 Data'!U476)</f>
        <v>0</v>
      </c>
      <c r="I476" s="591" t="e">
        <f>H476/'Output Sheet'!$B$8</f>
        <v>#DIV/0!</v>
      </c>
      <c r="J476" s="596"/>
      <c r="K476" s="560"/>
      <c r="L476" s="560"/>
      <c r="M476" s="560"/>
      <c r="N476" s="560"/>
      <c r="O476" s="560"/>
      <c r="P476" s="560"/>
      <c r="Q476" s="560"/>
      <c r="R476" s="560"/>
      <c r="S476" s="560"/>
      <c r="T476" s="560"/>
      <c r="U476" s="560"/>
    </row>
    <row r="477" spans="1:21">
      <c r="A477" s="593">
        <f t="shared" si="42"/>
        <v>41294</v>
      </c>
      <c r="B477" s="594">
        <v>41294.833360763892</v>
      </c>
      <c r="C477" s="560">
        <f t="shared" si="43"/>
        <v>2013</v>
      </c>
      <c r="D477" s="560">
        <f t="shared" si="44"/>
        <v>1</v>
      </c>
      <c r="E477" s="560">
        <f t="shared" si="45"/>
        <v>20</v>
      </c>
      <c r="F477" s="560">
        <f t="shared" si="46"/>
        <v>20</v>
      </c>
      <c r="G477" s="595">
        <f t="shared" si="47"/>
        <v>1</v>
      </c>
      <c r="H477" s="590">
        <f>CHOOSE('Output Sheet'!$B$4,'8760 Data'!J477,'8760 Data'!K477,'8760 Data'!L477,'8760 Data'!M477,'8760 Data'!N477,'8760 Data'!O477,'8760 Data'!P477,'8760 Data'!Q477,'8760 Data'!R477,'8760 Data'!S477,'8760 Data'!T477,'8760 Data'!U477)</f>
        <v>0</v>
      </c>
      <c r="I477" s="591" t="e">
        <f>H477/'Output Sheet'!$B$8</f>
        <v>#DIV/0!</v>
      </c>
      <c r="J477" s="596"/>
      <c r="K477" s="560"/>
      <c r="L477" s="560"/>
      <c r="M477" s="560"/>
      <c r="N477" s="560"/>
      <c r="O477" s="560"/>
      <c r="P477" s="560"/>
      <c r="Q477" s="560"/>
      <c r="R477" s="560"/>
      <c r="S477" s="560"/>
      <c r="T477" s="560"/>
      <c r="U477" s="560"/>
    </row>
    <row r="478" spans="1:21">
      <c r="A478" s="593">
        <f t="shared" si="42"/>
        <v>41294</v>
      </c>
      <c r="B478" s="594">
        <v>41294.875027488422</v>
      </c>
      <c r="C478" s="560">
        <f t="shared" si="43"/>
        <v>2013</v>
      </c>
      <c r="D478" s="560">
        <f t="shared" si="44"/>
        <v>1</v>
      </c>
      <c r="E478" s="560">
        <f t="shared" si="45"/>
        <v>20</v>
      </c>
      <c r="F478" s="560">
        <f t="shared" si="46"/>
        <v>21</v>
      </c>
      <c r="G478" s="595">
        <f t="shared" si="47"/>
        <v>1</v>
      </c>
      <c r="H478" s="590">
        <f>CHOOSE('Output Sheet'!$B$4,'8760 Data'!J478,'8760 Data'!K478,'8760 Data'!L478,'8760 Data'!M478,'8760 Data'!N478,'8760 Data'!O478,'8760 Data'!P478,'8760 Data'!Q478,'8760 Data'!R478,'8760 Data'!S478,'8760 Data'!T478,'8760 Data'!U478)</f>
        <v>0</v>
      </c>
      <c r="I478" s="591" t="e">
        <f>H478/'Output Sheet'!$B$8</f>
        <v>#DIV/0!</v>
      </c>
      <c r="J478" s="596"/>
      <c r="K478" s="560"/>
      <c r="L478" s="560"/>
      <c r="M478" s="560"/>
      <c r="N478" s="560"/>
      <c r="O478" s="560"/>
      <c r="P478" s="560"/>
      <c r="Q478" s="560"/>
      <c r="R478" s="560"/>
      <c r="S478" s="560"/>
      <c r="T478" s="560"/>
      <c r="U478" s="560"/>
    </row>
    <row r="479" spans="1:21">
      <c r="A479" s="593">
        <f t="shared" si="42"/>
        <v>41294</v>
      </c>
      <c r="B479" s="594">
        <v>41294.91669421296</v>
      </c>
      <c r="C479" s="560">
        <f t="shared" si="43"/>
        <v>2013</v>
      </c>
      <c r="D479" s="560">
        <f t="shared" si="44"/>
        <v>1</v>
      </c>
      <c r="E479" s="560">
        <f t="shared" si="45"/>
        <v>20</v>
      </c>
      <c r="F479" s="560">
        <f t="shared" si="46"/>
        <v>22</v>
      </c>
      <c r="G479" s="595">
        <f t="shared" si="47"/>
        <v>1</v>
      </c>
      <c r="H479" s="590">
        <f>CHOOSE('Output Sheet'!$B$4,'8760 Data'!J479,'8760 Data'!K479,'8760 Data'!L479,'8760 Data'!M479,'8760 Data'!N479,'8760 Data'!O479,'8760 Data'!P479,'8760 Data'!Q479,'8760 Data'!R479,'8760 Data'!S479,'8760 Data'!T479,'8760 Data'!U479)</f>
        <v>0</v>
      </c>
      <c r="I479" s="591" t="e">
        <f>H479/'Output Sheet'!$B$8</f>
        <v>#DIV/0!</v>
      </c>
      <c r="J479" s="596"/>
      <c r="K479" s="560"/>
      <c r="L479" s="560"/>
      <c r="M479" s="560"/>
      <c r="N479" s="560"/>
      <c r="O479" s="560"/>
      <c r="P479" s="560"/>
      <c r="Q479" s="560"/>
      <c r="R479" s="560"/>
      <c r="S479" s="560"/>
      <c r="T479" s="560"/>
      <c r="U479" s="560"/>
    </row>
    <row r="480" spans="1:21">
      <c r="A480" s="593">
        <f t="shared" si="42"/>
        <v>41294</v>
      </c>
      <c r="B480" s="594">
        <v>41294.958360937497</v>
      </c>
      <c r="C480" s="560">
        <f t="shared" si="43"/>
        <v>2013</v>
      </c>
      <c r="D480" s="560">
        <f t="shared" si="44"/>
        <v>1</v>
      </c>
      <c r="E480" s="560">
        <f t="shared" si="45"/>
        <v>20</v>
      </c>
      <c r="F480" s="560">
        <f t="shared" si="46"/>
        <v>23</v>
      </c>
      <c r="G480" s="595">
        <f t="shared" si="47"/>
        <v>1</v>
      </c>
      <c r="H480" s="590">
        <f>CHOOSE('Output Sheet'!$B$4,'8760 Data'!J480,'8760 Data'!K480,'8760 Data'!L480,'8760 Data'!M480,'8760 Data'!N480,'8760 Data'!O480,'8760 Data'!P480,'8760 Data'!Q480,'8760 Data'!R480,'8760 Data'!S480,'8760 Data'!T480,'8760 Data'!U480)</f>
        <v>0</v>
      </c>
      <c r="I480" s="591" t="e">
        <f>H480/'Output Sheet'!$B$8</f>
        <v>#DIV/0!</v>
      </c>
      <c r="J480" s="596"/>
      <c r="K480" s="560"/>
      <c r="L480" s="560"/>
      <c r="M480" s="560"/>
      <c r="N480" s="560"/>
      <c r="O480" s="560"/>
      <c r="P480" s="560"/>
      <c r="Q480" s="560"/>
      <c r="R480" s="560"/>
      <c r="S480" s="560"/>
      <c r="T480" s="560"/>
      <c r="U480" s="560"/>
    </row>
    <row r="481" spans="1:21">
      <c r="A481" s="593">
        <f t="shared" si="42"/>
        <v>41295</v>
      </c>
      <c r="B481" s="594">
        <v>41295.000027662034</v>
      </c>
      <c r="C481" s="560">
        <f t="shared" si="43"/>
        <v>2013</v>
      </c>
      <c r="D481" s="560">
        <f t="shared" si="44"/>
        <v>1</v>
      </c>
      <c r="E481" s="560">
        <f t="shared" si="45"/>
        <v>21</v>
      </c>
      <c r="F481" s="560">
        <f t="shared" si="46"/>
        <v>24</v>
      </c>
      <c r="G481" s="595">
        <f t="shared" si="47"/>
        <v>2</v>
      </c>
      <c r="H481" s="590">
        <f>CHOOSE('Output Sheet'!$B$4,'8760 Data'!J481,'8760 Data'!K481,'8760 Data'!L481,'8760 Data'!M481,'8760 Data'!N481,'8760 Data'!O481,'8760 Data'!P481,'8760 Data'!Q481,'8760 Data'!R481,'8760 Data'!S481,'8760 Data'!T481,'8760 Data'!U481)</f>
        <v>0</v>
      </c>
      <c r="I481" s="591" t="e">
        <f>H481/'Output Sheet'!$B$8</f>
        <v>#DIV/0!</v>
      </c>
      <c r="J481" s="596"/>
      <c r="K481" s="560"/>
      <c r="L481" s="560"/>
      <c r="M481" s="560"/>
      <c r="N481" s="560"/>
      <c r="O481" s="560"/>
      <c r="P481" s="560"/>
      <c r="Q481" s="560"/>
      <c r="R481" s="560"/>
      <c r="S481" s="560"/>
      <c r="T481" s="560"/>
      <c r="U481" s="560"/>
    </row>
    <row r="482" spans="1:21">
      <c r="A482" s="593">
        <f t="shared" si="42"/>
        <v>41295</v>
      </c>
      <c r="B482" s="594">
        <v>41295.041694386571</v>
      </c>
      <c r="C482" s="560">
        <f t="shared" si="43"/>
        <v>2013</v>
      </c>
      <c r="D482" s="560">
        <f t="shared" si="44"/>
        <v>1</v>
      </c>
      <c r="E482" s="560">
        <f t="shared" si="45"/>
        <v>21</v>
      </c>
      <c r="F482" s="560">
        <f t="shared" si="46"/>
        <v>1</v>
      </c>
      <c r="G482" s="595">
        <f t="shared" si="47"/>
        <v>2</v>
      </c>
      <c r="H482" s="590">
        <f>CHOOSE('Output Sheet'!$B$4,'8760 Data'!J482,'8760 Data'!K482,'8760 Data'!L482,'8760 Data'!M482,'8760 Data'!N482,'8760 Data'!O482,'8760 Data'!P482,'8760 Data'!Q482,'8760 Data'!R482,'8760 Data'!S482,'8760 Data'!T482,'8760 Data'!U482)</f>
        <v>0</v>
      </c>
      <c r="I482" s="591" t="e">
        <f>H482/'Output Sheet'!$B$8</f>
        <v>#DIV/0!</v>
      </c>
      <c r="J482" s="596"/>
      <c r="K482" s="560"/>
      <c r="L482" s="560"/>
      <c r="M482" s="560"/>
      <c r="N482" s="560"/>
      <c r="O482" s="560"/>
      <c r="P482" s="560"/>
      <c r="Q482" s="560"/>
      <c r="R482" s="560"/>
      <c r="S482" s="560"/>
      <c r="T482" s="560"/>
      <c r="U482" s="560"/>
    </row>
    <row r="483" spans="1:21">
      <c r="A483" s="593">
        <f t="shared" si="42"/>
        <v>41295</v>
      </c>
      <c r="B483" s="594">
        <v>41295.083361111108</v>
      </c>
      <c r="C483" s="560">
        <f t="shared" si="43"/>
        <v>2013</v>
      </c>
      <c r="D483" s="560">
        <f t="shared" si="44"/>
        <v>1</v>
      </c>
      <c r="E483" s="560">
        <f t="shared" si="45"/>
        <v>21</v>
      </c>
      <c r="F483" s="560">
        <f t="shared" si="46"/>
        <v>2</v>
      </c>
      <c r="G483" s="595">
        <f t="shared" si="47"/>
        <v>2</v>
      </c>
      <c r="H483" s="590">
        <f>CHOOSE('Output Sheet'!$B$4,'8760 Data'!J483,'8760 Data'!K483,'8760 Data'!L483,'8760 Data'!M483,'8760 Data'!N483,'8760 Data'!O483,'8760 Data'!P483,'8760 Data'!Q483,'8760 Data'!R483,'8760 Data'!S483,'8760 Data'!T483,'8760 Data'!U483)</f>
        <v>0</v>
      </c>
      <c r="I483" s="591" t="e">
        <f>H483/'Output Sheet'!$B$8</f>
        <v>#DIV/0!</v>
      </c>
      <c r="J483" s="596"/>
      <c r="K483" s="560"/>
      <c r="L483" s="560"/>
      <c r="M483" s="560"/>
      <c r="N483" s="560"/>
      <c r="O483" s="560"/>
      <c r="P483" s="560"/>
      <c r="Q483" s="560"/>
      <c r="R483" s="560"/>
      <c r="S483" s="560"/>
      <c r="T483" s="560"/>
      <c r="U483" s="560"/>
    </row>
    <row r="484" spans="1:21">
      <c r="A484" s="593">
        <f t="shared" si="42"/>
        <v>41295</v>
      </c>
      <c r="B484" s="594">
        <v>41295.125027835646</v>
      </c>
      <c r="C484" s="560">
        <f t="shared" si="43"/>
        <v>2013</v>
      </c>
      <c r="D484" s="560">
        <f t="shared" si="44"/>
        <v>1</v>
      </c>
      <c r="E484" s="560">
        <f t="shared" si="45"/>
        <v>21</v>
      </c>
      <c r="F484" s="560">
        <f t="shared" si="46"/>
        <v>3</v>
      </c>
      <c r="G484" s="595">
        <f t="shared" si="47"/>
        <v>2</v>
      </c>
      <c r="H484" s="590">
        <f>CHOOSE('Output Sheet'!$B$4,'8760 Data'!J484,'8760 Data'!K484,'8760 Data'!L484,'8760 Data'!M484,'8760 Data'!N484,'8760 Data'!O484,'8760 Data'!P484,'8760 Data'!Q484,'8760 Data'!R484,'8760 Data'!S484,'8760 Data'!T484,'8760 Data'!U484)</f>
        <v>0</v>
      </c>
      <c r="I484" s="591" t="e">
        <f>H484/'Output Sheet'!$B$8</f>
        <v>#DIV/0!</v>
      </c>
      <c r="J484" s="596"/>
      <c r="K484" s="560"/>
      <c r="L484" s="560"/>
      <c r="M484" s="560"/>
      <c r="N484" s="560"/>
      <c r="O484" s="560"/>
      <c r="P484" s="560"/>
      <c r="Q484" s="560"/>
      <c r="R484" s="560"/>
      <c r="S484" s="560"/>
      <c r="T484" s="560"/>
      <c r="U484" s="560"/>
    </row>
    <row r="485" spans="1:21">
      <c r="A485" s="593">
        <f t="shared" si="42"/>
        <v>41295</v>
      </c>
      <c r="B485" s="594">
        <v>41295.166694560183</v>
      </c>
      <c r="C485" s="560">
        <f t="shared" si="43"/>
        <v>2013</v>
      </c>
      <c r="D485" s="560">
        <f t="shared" si="44"/>
        <v>1</v>
      </c>
      <c r="E485" s="560">
        <f t="shared" si="45"/>
        <v>21</v>
      </c>
      <c r="F485" s="560">
        <f t="shared" si="46"/>
        <v>4</v>
      </c>
      <c r="G485" s="595">
        <f t="shared" si="47"/>
        <v>2</v>
      </c>
      <c r="H485" s="590">
        <f>CHOOSE('Output Sheet'!$B$4,'8760 Data'!J485,'8760 Data'!K485,'8760 Data'!L485,'8760 Data'!M485,'8760 Data'!N485,'8760 Data'!O485,'8760 Data'!P485,'8760 Data'!Q485,'8760 Data'!R485,'8760 Data'!S485,'8760 Data'!T485,'8760 Data'!U485)</f>
        <v>0</v>
      </c>
      <c r="I485" s="591" t="e">
        <f>H485/'Output Sheet'!$B$8</f>
        <v>#DIV/0!</v>
      </c>
      <c r="J485" s="596"/>
      <c r="K485" s="560"/>
      <c r="L485" s="560"/>
      <c r="M485" s="560"/>
      <c r="N485" s="560"/>
      <c r="O485" s="560"/>
      <c r="P485" s="560"/>
      <c r="Q485" s="560"/>
      <c r="R485" s="560"/>
      <c r="S485" s="560"/>
      <c r="T485" s="560"/>
      <c r="U485" s="560"/>
    </row>
    <row r="486" spans="1:21">
      <c r="A486" s="593">
        <f t="shared" si="42"/>
        <v>41295</v>
      </c>
      <c r="B486" s="594">
        <v>41295.20836128472</v>
      </c>
      <c r="C486" s="560">
        <f t="shared" si="43"/>
        <v>2013</v>
      </c>
      <c r="D486" s="560">
        <f t="shared" si="44"/>
        <v>1</v>
      </c>
      <c r="E486" s="560">
        <f t="shared" si="45"/>
        <v>21</v>
      </c>
      <c r="F486" s="560">
        <f t="shared" si="46"/>
        <v>5</v>
      </c>
      <c r="G486" s="595">
        <f t="shared" si="47"/>
        <v>2</v>
      </c>
      <c r="H486" s="590">
        <f>CHOOSE('Output Sheet'!$B$4,'8760 Data'!J486,'8760 Data'!K486,'8760 Data'!L486,'8760 Data'!M486,'8760 Data'!N486,'8760 Data'!O486,'8760 Data'!P486,'8760 Data'!Q486,'8760 Data'!R486,'8760 Data'!S486,'8760 Data'!T486,'8760 Data'!U486)</f>
        <v>0</v>
      </c>
      <c r="I486" s="591" t="e">
        <f>H486/'Output Sheet'!$B$8</f>
        <v>#DIV/0!</v>
      </c>
      <c r="J486" s="596"/>
      <c r="K486" s="560"/>
      <c r="L486" s="560"/>
      <c r="M486" s="560"/>
      <c r="N486" s="560"/>
      <c r="O486" s="560"/>
      <c r="P486" s="560"/>
      <c r="Q486" s="560"/>
      <c r="R486" s="560"/>
      <c r="S486" s="560"/>
      <c r="T486" s="560"/>
      <c r="U486" s="560"/>
    </row>
    <row r="487" spans="1:21">
      <c r="A487" s="593">
        <f t="shared" si="42"/>
        <v>41295</v>
      </c>
      <c r="B487" s="594">
        <v>41295.250028009257</v>
      </c>
      <c r="C487" s="560">
        <f t="shared" si="43"/>
        <v>2013</v>
      </c>
      <c r="D487" s="560">
        <f t="shared" si="44"/>
        <v>1</v>
      </c>
      <c r="E487" s="560">
        <f t="shared" si="45"/>
        <v>21</v>
      </c>
      <c r="F487" s="560">
        <f t="shared" si="46"/>
        <v>6</v>
      </c>
      <c r="G487" s="595">
        <f t="shared" si="47"/>
        <v>2</v>
      </c>
      <c r="H487" s="590">
        <f>CHOOSE('Output Sheet'!$B$4,'8760 Data'!J487,'8760 Data'!K487,'8760 Data'!L487,'8760 Data'!M487,'8760 Data'!N487,'8760 Data'!O487,'8760 Data'!P487,'8760 Data'!Q487,'8760 Data'!R487,'8760 Data'!S487,'8760 Data'!T487,'8760 Data'!U487)</f>
        <v>0</v>
      </c>
      <c r="I487" s="591" t="e">
        <f>H487/'Output Sheet'!$B$8</f>
        <v>#DIV/0!</v>
      </c>
      <c r="J487" s="596"/>
      <c r="K487" s="560"/>
      <c r="L487" s="560"/>
      <c r="M487" s="560"/>
      <c r="N487" s="560"/>
      <c r="O487" s="560"/>
      <c r="P487" s="560"/>
      <c r="Q487" s="560"/>
      <c r="R487" s="560"/>
      <c r="S487" s="560"/>
      <c r="T487" s="560"/>
      <c r="U487" s="560"/>
    </row>
    <row r="488" spans="1:21">
      <c r="A488" s="593">
        <f t="shared" si="42"/>
        <v>41295</v>
      </c>
      <c r="B488" s="594">
        <v>41295.291694733794</v>
      </c>
      <c r="C488" s="560">
        <f t="shared" si="43"/>
        <v>2013</v>
      </c>
      <c r="D488" s="560">
        <f t="shared" si="44"/>
        <v>1</v>
      </c>
      <c r="E488" s="560">
        <f t="shared" si="45"/>
        <v>21</v>
      </c>
      <c r="F488" s="560">
        <f t="shared" si="46"/>
        <v>7</v>
      </c>
      <c r="G488" s="595">
        <f t="shared" si="47"/>
        <v>2</v>
      </c>
      <c r="H488" s="590">
        <f>CHOOSE('Output Sheet'!$B$4,'8760 Data'!J488,'8760 Data'!K488,'8760 Data'!L488,'8760 Data'!M488,'8760 Data'!N488,'8760 Data'!O488,'8760 Data'!P488,'8760 Data'!Q488,'8760 Data'!R488,'8760 Data'!S488,'8760 Data'!T488,'8760 Data'!U488)</f>
        <v>0</v>
      </c>
      <c r="I488" s="591" t="e">
        <f>H488/'Output Sheet'!$B$8</f>
        <v>#DIV/0!</v>
      </c>
      <c r="J488" s="596"/>
      <c r="K488" s="560"/>
      <c r="L488" s="560"/>
      <c r="M488" s="560"/>
      <c r="N488" s="560"/>
      <c r="O488" s="560"/>
      <c r="P488" s="560"/>
      <c r="Q488" s="560"/>
      <c r="R488" s="560"/>
      <c r="S488" s="560"/>
      <c r="T488" s="560"/>
      <c r="U488" s="560"/>
    </row>
    <row r="489" spans="1:21">
      <c r="A489" s="593">
        <f t="shared" si="42"/>
        <v>41295</v>
      </c>
      <c r="B489" s="594">
        <v>41295.333361458332</v>
      </c>
      <c r="C489" s="560">
        <f t="shared" si="43"/>
        <v>2013</v>
      </c>
      <c r="D489" s="560">
        <f t="shared" si="44"/>
        <v>1</v>
      </c>
      <c r="E489" s="560">
        <f t="shared" si="45"/>
        <v>21</v>
      </c>
      <c r="F489" s="560">
        <f t="shared" si="46"/>
        <v>8</v>
      </c>
      <c r="G489" s="595">
        <f t="shared" si="47"/>
        <v>2</v>
      </c>
      <c r="H489" s="590">
        <f>CHOOSE('Output Sheet'!$B$4,'8760 Data'!J489,'8760 Data'!K489,'8760 Data'!L489,'8760 Data'!M489,'8760 Data'!N489,'8760 Data'!O489,'8760 Data'!P489,'8760 Data'!Q489,'8760 Data'!R489,'8760 Data'!S489,'8760 Data'!T489,'8760 Data'!U489)</f>
        <v>0</v>
      </c>
      <c r="I489" s="591" t="e">
        <f>H489/'Output Sheet'!$B$8</f>
        <v>#DIV/0!</v>
      </c>
      <c r="J489" s="596"/>
      <c r="K489" s="560"/>
      <c r="L489" s="560"/>
      <c r="M489" s="560"/>
      <c r="N489" s="560"/>
      <c r="O489" s="560"/>
      <c r="P489" s="560"/>
      <c r="Q489" s="560"/>
      <c r="R489" s="560"/>
      <c r="S489" s="560"/>
      <c r="T489" s="560"/>
      <c r="U489" s="560"/>
    </row>
    <row r="490" spans="1:21">
      <c r="A490" s="593">
        <f t="shared" si="42"/>
        <v>41295</v>
      </c>
      <c r="B490" s="594">
        <v>41295.375028182869</v>
      </c>
      <c r="C490" s="560">
        <f t="shared" si="43"/>
        <v>2013</v>
      </c>
      <c r="D490" s="560">
        <f t="shared" si="44"/>
        <v>1</v>
      </c>
      <c r="E490" s="560">
        <f t="shared" si="45"/>
        <v>21</v>
      </c>
      <c r="F490" s="560">
        <f t="shared" si="46"/>
        <v>9</v>
      </c>
      <c r="G490" s="595">
        <f t="shared" si="47"/>
        <v>2</v>
      </c>
      <c r="H490" s="590">
        <f>CHOOSE('Output Sheet'!$B$4,'8760 Data'!J490,'8760 Data'!K490,'8760 Data'!L490,'8760 Data'!M490,'8760 Data'!N490,'8760 Data'!O490,'8760 Data'!P490,'8760 Data'!Q490,'8760 Data'!R490,'8760 Data'!S490,'8760 Data'!T490,'8760 Data'!U490)</f>
        <v>0</v>
      </c>
      <c r="I490" s="591" t="e">
        <f>H490/'Output Sheet'!$B$8</f>
        <v>#DIV/0!</v>
      </c>
      <c r="J490" s="596"/>
      <c r="K490" s="560"/>
      <c r="L490" s="560"/>
      <c r="M490" s="560"/>
      <c r="N490" s="560"/>
      <c r="O490" s="560"/>
      <c r="P490" s="560"/>
      <c r="Q490" s="560"/>
      <c r="R490" s="560"/>
      <c r="S490" s="560"/>
      <c r="T490" s="560"/>
      <c r="U490" s="560"/>
    </row>
    <row r="491" spans="1:21">
      <c r="A491" s="593">
        <f t="shared" si="42"/>
        <v>41295</v>
      </c>
      <c r="B491" s="594">
        <v>41295.416694907406</v>
      </c>
      <c r="C491" s="560">
        <f t="shared" si="43"/>
        <v>2013</v>
      </c>
      <c r="D491" s="560">
        <f t="shared" si="44"/>
        <v>1</v>
      </c>
      <c r="E491" s="560">
        <f t="shared" si="45"/>
        <v>21</v>
      </c>
      <c r="F491" s="560">
        <f t="shared" si="46"/>
        <v>10</v>
      </c>
      <c r="G491" s="595">
        <f t="shared" si="47"/>
        <v>2</v>
      </c>
      <c r="H491" s="590">
        <f>CHOOSE('Output Sheet'!$B$4,'8760 Data'!J491,'8760 Data'!K491,'8760 Data'!L491,'8760 Data'!M491,'8760 Data'!N491,'8760 Data'!O491,'8760 Data'!P491,'8760 Data'!Q491,'8760 Data'!R491,'8760 Data'!S491,'8760 Data'!T491,'8760 Data'!U491)</f>
        <v>0</v>
      </c>
      <c r="I491" s="591" t="e">
        <f>H491/'Output Sheet'!$B$8</f>
        <v>#DIV/0!</v>
      </c>
      <c r="J491" s="596"/>
      <c r="K491" s="560"/>
      <c r="L491" s="560"/>
      <c r="M491" s="560"/>
      <c r="N491" s="560"/>
      <c r="O491" s="560"/>
      <c r="P491" s="560"/>
      <c r="Q491" s="560"/>
      <c r="R491" s="560"/>
      <c r="S491" s="560"/>
      <c r="T491" s="560"/>
      <c r="U491" s="560"/>
    </row>
    <row r="492" spans="1:21">
      <c r="A492" s="593">
        <f t="shared" si="42"/>
        <v>41295</v>
      </c>
      <c r="B492" s="594">
        <v>41295.458361631943</v>
      </c>
      <c r="C492" s="560">
        <f t="shared" si="43"/>
        <v>2013</v>
      </c>
      <c r="D492" s="560">
        <f t="shared" si="44"/>
        <v>1</v>
      </c>
      <c r="E492" s="560">
        <f t="shared" si="45"/>
        <v>21</v>
      </c>
      <c r="F492" s="560">
        <f t="shared" si="46"/>
        <v>11</v>
      </c>
      <c r="G492" s="595">
        <f t="shared" si="47"/>
        <v>2</v>
      </c>
      <c r="H492" s="590">
        <f>CHOOSE('Output Sheet'!$B$4,'8760 Data'!J492,'8760 Data'!K492,'8760 Data'!L492,'8760 Data'!M492,'8760 Data'!N492,'8760 Data'!O492,'8760 Data'!P492,'8760 Data'!Q492,'8760 Data'!R492,'8760 Data'!S492,'8760 Data'!T492,'8760 Data'!U492)</f>
        <v>0</v>
      </c>
      <c r="I492" s="591" t="e">
        <f>H492/'Output Sheet'!$B$8</f>
        <v>#DIV/0!</v>
      </c>
      <c r="J492" s="596"/>
      <c r="K492" s="560"/>
      <c r="L492" s="560"/>
      <c r="M492" s="560"/>
      <c r="N492" s="560"/>
      <c r="O492" s="560"/>
      <c r="P492" s="560"/>
      <c r="Q492" s="560"/>
      <c r="R492" s="560"/>
      <c r="S492" s="560"/>
      <c r="T492" s="560"/>
      <c r="U492" s="560"/>
    </row>
    <row r="493" spans="1:21">
      <c r="A493" s="593">
        <f t="shared" si="42"/>
        <v>41295</v>
      </c>
      <c r="B493" s="594">
        <v>41295.50002835648</v>
      </c>
      <c r="C493" s="560">
        <f t="shared" si="43"/>
        <v>2013</v>
      </c>
      <c r="D493" s="560">
        <f t="shared" si="44"/>
        <v>1</v>
      </c>
      <c r="E493" s="560">
        <f t="shared" si="45"/>
        <v>21</v>
      </c>
      <c r="F493" s="560">
        <f t="shared" si="46"/>
        <v>12</v>
      </c>
      <c r="G493" s="595">
        <f t="shared" si="47"/>
        <v>2</v>
      </c>
      <c r="H493" s="590">
        <f>CHOOSE('Output Sheet'!$B$4,'8760 Data'!J493,'8760 Data'!K493,'8760 Data'!L493,'8760 Data'!M493,'8760 Data'!N493,'8760 Data'!O493,'8760 Data'!P493,'8760 Data'!Q493,'8760 Data'!R493,'8760 Data'!S493,'8760 Data'!T493,'8760 Data'!U493)</f>
        <v>0</v>
      </c>
      <c r="I493" s="591" t="e">
        <f>H493/'Output Sheet'!$B$8</f>
        <v>#DIV/0!</v>
      </c>
      <c r="J493" s="596"/>
      <c r="K493" s="560"/>
      <c r="L493" s="560"/>
      <c r="M493" s="560"/>
      <c r="N493" s="560"/>
      <c r="O493" s="560"/>
      <c r="P493" s="560"/>
      <c r="Q493" s="560"/>
      <c r="R493" s="560"/>
      <c r="S493" s="560"/>
      <c r="T493" s="560"/>
      <c r="U493" s="560"/>
    </row>
    <row r="494" spans="1:21">
      <c r="A494" s="593">
        <f t="shared" si="42"/>
        <v>41295</v>
      </c>
      <c r="B494" s="594">
        <v>41295.541695081018</v>
      </c>
      <c r="C494" s="560">
        <f t="shared" si="43"/>
        <v>2013</v>
      </c>
      <c r="D494" s="560">
        <f t="shared" si="44"/>
        <v>1</v>
      </c>
      <c r="E494" s="560">
        <f t="shared" si="45"/>
        <v>21</v>
      </c>
      <c r="F494" s="560">
        <f t="shared" si="46"/>
        <v>13</v>
      </c>
      <c r="G494" s="595">
        <f t="shared" si="47"/>
        <v>2</v>
      </c>
      <c r="H494" s="590">
        <f>CHOOSE('Output Sheet'!$B$4,'8760 Data'!J494,'8760 Data'!K494,'8760 Data'!L494,'8760 Data'!M494,'8760 Data'!N494,'8760 Data'!O494,'8760 Data'!P494,'8760 Data'!Q494,'8760 Data'!R494,'8760 Data'!S494,'8760 Data'!T494,'8760 Data'!U494)</f>
        <v>0</v>
      </c>
      <c r="I494" s="591" t="e">
        <f>H494/'Output Sheet'!$B$8</f>
        <v>#DIV/0!</v>
      </c>
      <c r="J494" s="596"/>
      <c r="K494" s="560"/>
      <c r="L494" s="560"/>
      <c r="M494" s="560"/>
      <c r="N494" s="560"/>
      <c r="O494" s="560"/>
      <c r="P494" s="560"/>
      <c r="Q494" s="560"/>
      <c r="R494" s="560"/>
      <c r="S494" s="560"/>
      <c r="T494" s="560"/>
      <c r="U494" s="560"/>
    </row>
    <row r="495" spans="1:21">
      <c r="A495" s="593">
        <f t="shared" si="42"/>
        <v>41295</v>
      </c>
      <c r="B495" s="594">
        <v>41295.583361805555</v>
      </c>
      <c r="C495" s="560">
        <f t="shared" si="43"/>
        <v>2013</v>
      </c>
      <c r="D495" s="560">
        <f t="shared" si="44"/>
        <v>1</v>
      </c>
      <c r="E495" s="560">
        <f t="shared" si="45"/>
        <v>21</v>
      </c>
      <c r="F495" s="560">
        <f t="shared" si="46"/>
        <v>14</v>
      </c>
      <c r="G495" s="595">
        <f t="shared" si="47"/>
        <v>2</v>
      </c>
      <c r="H495" s="590">
        <f>CHOOSE('Output Sheet'!$B$4,'8760 Data'!J495,'8760 Data'!K495,'8760 Data'!L495,'8760 Data'!M495,'8760 Data'!N495,'8760 Data'!O495,'8760 Data'!P495,'8760 Data'!Q495,'8760 Data'!R495,'8760 Data'!S495,'8760 Data'!T495,'8760 Data'!U495)</f>
        <v>0</v>
      </c>
      <c r="I495" s="591" t="e">
        <f>H495/'Output Sheet'!$B$8</f>
        <v>#DIV/0!</v>
      </c>
      <c r="J495" s="596"/>
      <c r="K495" s="560"/>
      <c r="L495" s="560"/>
      <c r="M495" s="560"/>
      <c r="N495" s="560"/>
      <c r="O495" s="560"/>
      <c r="P495" s="560"/>
      <c r="Q495" s="560"/>
      <c r="R495" s="560"/>
      <c r="S495" s="560"/>
      <c r="T495" s="560"/>
      <c r="U495" s="560"/>
    </row>
    <row r="496" spans="1:21">
      <c r="A496" s="593">
        <f t="shared" si="42"/>
        <v>41295</v>
      </c>
      <c r="B496" s="594">
        <v>41295.625028530092</v>
      </c>
      <c r="C496" s="560">
        <f t="shared" si="43"/>
        <v>2013</v>
      </c>
      <c r="D496" s="560">
        <f t="shared" si="44"/>
        <v>1</v>
      </c>
      <c r="E496" s="560">
        <f t="shared" si="45"/>
        <v>21</v>
      </c>
      <c r="F496" s="560">
        <f t="shared" si="46"/>
        <v>15</v>
      </c>
      <c r="G496" s="595">
        <f t="shared" si="47"/>
        <v>2</v>
      </c>
      <c r="H496" s="590">
        <f>CHOOSE('Output Sheet'!$B$4,'8760 Data'!J496,'8760 Data'!K496,'8760 Data'!L496,'8760 Data'!M496,'8760 Data'!N496,'8760 Data'!O496,'8760 Data'!P496,'8760 Data'!Q496,'8760 Data'!R496,'8760 Data'!S496,'8760 Data'!T496,'8760 Data'!U496)</f>
        <v>0</v>
      </c>
      <c r="I496" s="591" t="e">
        <f>H496/'Output Sheet'!$B$8</f>
        <v>#DIV/0!</v>
      </c>
      <c r="J496" s="596"/>
      <c r="K496" s="560"/>
      <c r="L496" s="560"/>
      <c r="M496" s="560"/>
      <c r="N496" s="560"/>
      <c r="O496" s="560"/>
      <c r="P496" s="560"/>
      <c r="Q496" s="560"/>
      <c r="R496" s="560"/>
      <c r="S496" s="560"/>
      <c r="T496" s="560"/>
      <c r="U496" s="560"/>
    </row>
    <row r="497" spans="1:21">
      <c r="A497" s="593">
        <f t="shared" si="42"/>
        <v>41295</v>
      </c>
      <c r="B497" s="594">
        <v>41295.666695254629</v>
      </c>
      <c r="C497" s="560">
        <f t="shared" si="43"/>
        <v>2013</v>
      </c>
      <c r="D497" s="560">
        <f t="shared" si="44"/>
        <v>1</v>
      </c>
      <c r="E497" s="560">
        <f t="shared" si="45"/>
        <v>21</v>
      </c>
      <c r="F497" s="560">
        <f t="shared" si="46"/>
        <v>16</v>
      </c>
      <c r="G497" s="595">
        <f t="shared" si="47"/>
        <v>2</v>
      </c>
      <c r="H497" s="590">
        <f>CHOOSE('Output Sheet'!$B$4,'8760 Data'!J497,'8760 Data'!K497,'8760 Data'!L497,'8760 Data'!M497,'8760 Data'!N497,'8760 Data'!O497,'8760 Data'!P497,'8760 Data'!Q497,'8760 Data'!R497,'8760 Data'!S497,'8760 Data'!T497,'8760 Data'!U497)</f>
        <v>0</v>
      </c>
      <c r="I497" s="591" t="e">
        <f>H497/'Output Sheet'!$B$8</f>
        <v>#DIV/0!</v>
      </c>
      <c r="J497" s="596"/>
      <c r="K497" s="560"/>
      <c r="L497" s="560"/>
      <c r="M497" s="560"/>
      <c r="N497" s="560"/>
      <c r="O497" s="560"/>
      <c r="P497" s="560"/>
      <c r="Q497" s="560"/>
      <c r="R497" s="560"/>
      <c r="S497" s="560"/>
      <c r="T497" s="560"/>
      <c r="U497" s="560"/>
    </row>
    <row r="498" spans="1:21">
      <c r="A498" s="593">
        <f t="shared" si="42"/>
        <v>41295</v>
      </c>
      <c r="B498" s="594">
        <v>41295.708361979167</v>
      </c>
      <c r="C498" s="560">
        <f t="shared" si="43"/>
        <v>2013</v>
      </c>
      <c r="D498" s="560">
        <f t="shared" si="44"/>
        <v>1</v>
      </c>
      <c r="E498" s="560">
        <f t="shared" si="45"/>
        <v>21</v>
      </c>
      <c r="F498" s="560">
        <f t="shared" si="46"/>
        <v>17</v>
      </c>
      <c r="G498" s="595">
        <f t="shared" si="47"/>
        <v>2</v>
      </c>
      <c r="H498" s="590">
        <f>CHOOSE('Output Sheet'!$B$4,'8760 Data'!J498,'8760 Data'!K498,'8760 Data'!L498,'8760 Data'!M498,'8760 Data'!N498,'8760 Data'!O498,'8760 Data'!P498,'8760 Data'!Q498,'8760 Data'!R498,'8760 Data'!S498,'8760 Data'!T498,'8760 Data'!U498)</f>
        <v>0</v>
      </c>
      <c r="I498" s="591" t="e">
        <f>H498/'Output Sheet'!$B$8</f>
        <v>#DIV/0!</v>
      </c>
      <c r="J498" s="596"/>
      <c r="K498" s="560"/>
      <c r="L498" s="560"/>
      <c r="M498" s="560"/>
      <c r="N498" s="560"/>
      <c r="O498" s="560"/>
      <c r="P498" s="560"/>
      <c r="Q498" s="560"/>
      <c r="R498" s="560"/>
      <c r="S498" s="560"/>
      <c r="T498" s="560"/>
      <c r="U498" s="560"/>
    </row>
    <row r="499" spans="1:21">
      <c r="A499" s="593">
        <f t="shared" si="42"/>
        <v>41295</v>
      </c>
      <c r="B499" s="594">
        <v>41295.750028703704</v>
      </c>
      <c r="C499" s="560">
        <f t="shared" si="43"/>
        <v>2013</v>
      </c>
      <c r="D499" s="560">
        <f t="shared" si="44"/>
        <v>1</v>
      </c>
      <c r="E499" s="560">
        <f t="shared" si="45"/>
        <v>21</v>
      </c>
      <c r="F499" s="560">
        <f t="shared" si="46"/>
        <v>18</v>
      </c>
      <c r="G499" s="595">
        <f t="shared" si="47"/>
        <v>2</v>
      </c>
      <c r="H499" s="590">
        <f>CHOOSE('Output Sheet'!$B$4,'8760 Data'!J499,'8760 Data'!K499,'8760 Data'!L499,'8760 Data'!M499,'8760 Data'!N499,'8760 Data'!O499,'8760 Data'!P499,'8760 Data'!Q499,'8760 Data'!R499,'8760 Data'!S499,'8760 Data'!T499,'8760 Data'!U499)</f>
        <v>0</v>
      </c>
      <c r="I499" s="591" t="e">
        <f>H499/'Output Sheet'!$B$8</f>
        <v>#DIV/0!</v>
      </c>
      <c r="J499" s="596"/>
      <c r="K499" s="560"/>
      <c r="L499" s="560"/>
      <c r="M499" s="560"/>
      <c r="N499" s="560"/>
      <c r="O499" s="560"/>
      <c r="P499" s="560"/>
      <c r="Q499" s="560"/>
      <c r="R499" s="560"/>
      <c r="S499" s="560"/>
      <c r="T499" s="560"/>
      <c r="U499" s="560"/>
    </row>
    <row r="500" spans="1:21">
      <c r="A500" s="593">
        <f t="shared" si="42"/>
        <v>41295</v>
      </c>
      <c r="B500" s="594">
        <v>41295.791695428241</v>
      </c>
      <c r="C500" s="560">
        <f t="shared" si="43"/>
        <v>2013</v>
      </c>
      <c r="D500" s="560">
        <f t="shared" si="44"/>
        <v>1</v>
      </c>
      <c r="E500" s="560">
        <f t="shared" si="45"/>
        <v>21</v>
      </c>
      <c r="F500" s="560">
        <f t="shared" si="46"/>
        <v>19</v>
      </c>
      <c r="G500" s="595">
        <f t="shared" si="47"/>
        <v>2</v>
      </c>
      <c r="H500" s="590">
        <f>CHOOSE('Output Sheet'!$B$4,'8760 Data'!J500,'8760 Data'!K500,'8760 Data'!L500,'8760 Data'!M500,'8760 Data'!N500,'8760 Data'!O500,'8760 Data'!P500,'8760 Data'!Q500,'8760 Data'!R500,'8760 Data'!S500,'8760 Data'!T500,'8760 Data'!U500)</f>
        <v>0</v>
      </c>
      <c r="I500" s="591" t="e">
        <f>H500/'Output Sheet'!$B$8</f>
        <v>#DIV/0!</v>
      </c>
      <c r="J500" s="596"/>
      <c r="K500" s="560"/>
      <c r="L500" s="560"/>
      <c r="M500" s="560"/>
      <c r="N500" s="560"/>
      <c r="O500" s="560"/>
      <c r="P500" s="560"/>
      <c r="Q500" s="560"/>
      <c r="R500" s="560"/>
      <c r="S500" s="560"/>
      <c r="T500" s="560"/>
      <c r="U500" s="560"/>
    </row>
    <row r="501" spans="1:21">
      <c r="A501" s="593">
        <f t="shared" si="42"/>
        <v>41295</v>
      </c>
      <c r="B501" s="594">
        <v>41295.833362152778</v>
      </c>
      <c r="C501" s="560">
        <f t="shared" si="43"/>
        <v>2013</v>
      </c>
      <c r="D501" s="560">
        <f t="shared" si="44"/>
        <v>1</v>
      </c>
      <c r="E501" s="560">
        <f t="shared" si="45"/>
        <v>21</v>
      </c>
      <c r="F501" s="560">
        <f t="shared" si="46"/>
        <v>20</v>
      </c>
      <c r="G501" s="595">
        <f t="shared" si="47"/>
        <v>2</v>
      </c>
      <c r="H501" s="590">
        <f>CHOOSE('Output Sheet'!$B$4,'8760 Data'!J501,'8760 Data'!K501,'8760 Data'!L501,'8760 Data'!M501,'8760 Data'!N501,'8760 Data'!O501,'8760 Data'!P501,'8760 Data'!Q501,'8760 Data'!R501,'8760 Data'!S501,'8760 Data'!T501,'8760 Data'!U501)</f>
        <v>0</v>
      </c>
      <c r="I501" s="591" t="e">
        <f>H501/'Output Sheet'!$B$8</f>
        <v>#DIV/0!</v>
      </c>
      <c r="J501" s="596"/>
      <c r="K501" s="560"/>
      <c r="L501" s="560"/>
      <c r="M501" s="560"/>
      <c r="N501" s="560"/>
      <c r="O501" s="560"/>
      <c r="P501" s="560"/>
      <c r="Q501" s="560"/>
      <c r="R501" s="560"/>
      <c r="S501" s="560"/>
      <c r="T501" s="560"/>
      <c r="U501" s="560"/>
    </row>
    <row r="502" spans="1:21">
      <c r="A502" s="593">
        <f t="shared" si="42"/>
        <v>41295</v>
      </c>
      <c r="B502" s="594">
        <v>41295.875028877315</v>
      </c>
      <c r="C502" s="560">
        <f t="shared" si="43"/>
        <v>2013</v>
      </c>
      <c r="D502" s="560">
        <f t="shared" si="44"/>
        <v>1</v>
      </c>
      <c r="E502" s="560">
        <f t="shared" si="45"/>
        <v>21</v>
      </c>
      <c r="F502" s="560">
        <f t="shared" si="46"/>
        <v>21</v>
      </c>
      <c r="G502" s="595">
        <f t="shared" si="47"/>
        <v>2</v>
      </c>
      <c r="H502" s="590">
        <f>CHOOSE('Output Sheet'!$B$4,'8760 Data'!J502,'8760 Data'!K502,'8760 Data'!L502,'8760 Data'!M502,'8760 Data'!N502,'8760 Data'!O502,'8760 Data'!P502,'8760 Data'!Q502,'8760 Data'!R502,'8760 Data'!S502,'8760 Data'!T502,'8760 Data'!U502)</f>
        <v>0</v>
      </c>
      <c r="I502" s="591" t="e">
        <f>H502/'Output Sheet'!$B$8</f>
        <v>#DIV/0!</v>
      </c>
      <c r="J502" s="596"/>
      <c r="K502" s="560"/>
      <c r="L502" s="560"/>
      <c r="M502" s="560"/>
      <c r="N502" s="560"/>
      <c r="O502" s="560"/>
      <c r="P502" s="560"/>
      <c r="Q502" s="560"/>
      <c r="R502" s="560"/>
      <c r="S502" s="560"/>
      <c r="T502" s="560"/>
      <c r="U502" s="560"/>
    </row>
    <row r="503" spans="1:21">
      <c r="A503" s="593">
        <f t="shared" si="42"/>
        <v>41295</v>
      </c>
      <c r="B503" s="594">
        <v>41295.916695601853</v>
      </c>
      <c r="C503" s="560">
        <f t="shared" si="43"/>
        <v>2013</v>
      </c>
      <c r="D503" s="560">
        <f t="shared" si="44"/>
        <v>1</v>
      </c>
      <c r="E503" s="560">
        <f t="shared" si="45"/>
        <v>21</v>
      </c>
      <c r="F503" s="560">
        <f t="shared" si="46"/>
        <v>22</v>
      </c>
      <c r="G503" s="595">
        <f t="shared" si="47"/>
        <v>2</v>
      </c>
      <c r="H503" s="590">
        <f>CHOOSE('Output Sheet'!$B$4,'8760 Data'!J503,'8760 Data'!K503,'8760 Data'!L503,'8760 Data'!M503,'8760 Data'!N503,'8760 Data'!O503,'8760 Data'!P503,'8760 Data'!Q503,'8760 Data'!R503,'8760 Data'!S503,'8760 Data'!T503,'8760 Data'!U503)</f>
        <v>0</v>
      </c>
      <c r="I503" s="591" t="e">
        <f>H503/'Output Sheet'!$B$8</f>
        <v>#DIV/0!</v>
      </c>
      <c r="J503" s="596"/>
      <c r="K503" s="560"/>
      <c r="L503" s="560"/>
      <c r="M503" s="560"/>
      <c r="N503" s="560"/>
      <c r="O503" s="560"/>
      <c r="P503" s="560"/>
      <c r="Q503" s="560"/>
      <c r="R503" s="560"/>
      <c r="S503" s="560"/>
      <c r="T503" s="560"/>
      <c r="U503" s="560"/>
    </row>
    <row r="504" spans="1:21">
      <c r="A504" s="593">
        <f t="shared" si="42"/>
        <v>41295</v>
      </c>
      <c r="B504" s="594">
        <v>41295.95836232639</v>
      </c>
      <c r="C504" s="560">
        <f t="shared" si="43"/>
        <v>2013</v>
      </c>
      <c r="D504" s="560">
        <f t="shared" si="44"/>
        <v>1</v>
      </c>
      <c r="E504" s="560">
        <f t="shared" si="45"/>
        <v>21</v>
      </c>
      <c r="F504" s="560">
        <f t="shared" si="46"/>
        <v>23</v>
      </c>
      <c r="G504" s="595">
        <f t="shared" si="47"/>
        <v>2</v>
      </c>
      <c r="H504" s="590">
        <f>CHOOSE('Output Sheet'!$B$4,'8760 Data'!J504,'8760 Data'!K504,'8760 Data'!L504,'8760 Data'!M504,'8760 Data'!N504,'8760 Data'!O504,'8760 Data'!P504,'8760 Data'!Q504,'8760 Data'!R504,'8760 Data'!S504,'8760 Data'!T504,'8760 Data'!U504)</f>
        <v>0</v>
      </c>
      <c r="I504" s="591" t="e">
        <f>H504/'Output Sheet'!$B$8</f>
        <v>#DIV/0!</v>
      </c>
      <c r="J504" s="596"/>
      <c r="K504" s="560"/>
      <c r="L504" s="560"/>
      <c r="M504" s="560"/>
      <c r="N504" s="560"/>
      <c r="O504" s="560"/>
      <c r="P504" s="560"/>
      <c r="Q504" s="560"/>
      <c r="R504" s="560"/>
      <c r="S504" s="560"/>
      <c r="T504" s="560"/>
      <c r="U504" s="560"/>
    </row>
    <row r="505" spans="1:21">
      <c r="A505" s="593">
        <f t="shared" si="42"/>
        <v>41296</v>
      </c>
      <c r="B505" s="594">
        <v>41296.000029050927</v>
      </c>
      <c r="C505" s="560">
        <f t="shared" si="43"/>
        <v>2013</v>
      </c>
      <c r="D505" s="560">
        <f t="shared" si="44"/>
        <v>1</v>
      </c>
      <c r="E505" s="560">
        <f t="shared" si="45"/>
        <v>22</v>
      </c>
      <c r="F505" s="560">
        <f t="shared" si="46"/>
        <v>24</v>
      </c>
      <c r="G505" s="595">
        <f t="shared" si="47"/>
        <v>3</v>
      </c>
      <c r="H505" s="590">
        <f>CHOOSE('Output Sheet'!$B$4,'8760 Data'!J505,'8760 Data'!K505,'8760 Data'!L505,'8760 Data'!M505,'8760 Data'!N505,'8760 Data'!O505,'8760 Data'!P505,'8760 Data'!Q505,'8760 Data'!R505,'8760 Data'!S505,'8760 Data'!T505,'8760 Data'!U505)</f>
        <v>0</v>
      </c>
      <c r="I505" s="591" t="e">
        <f>H505/'Output Sheet'!$B$8</f>
        <v>#DIV/0!</v>
      </c>
      <c r="J505" s="596"/>
      <c r="K505" s="560"/>
      <c r="L505" s="560"/>
      <c r="M505" s="560"/>
      <c r="N505" s="560"/>
      <c r="O505" s="560"/>
      <c r="P505" s="560"/>
      <c r="Q505" s="560"/>
      <c r="R505" s="560"/>
      <c r="S505" s="560"/>
      <c r="T505" s="560"/>
      <c r="U505" s="560"/>
    </row>
    <row r="506" spans="1:21">
      <c r="A506" s="593">
        <f t="shared" si="42"/>
        <v>41296</v>
      </c>
      <c r="B506" s="594">
        <v>41296.041695775464</v>
      </c>
      <c r="C506" s="560">
        <f t="shared" si="43"/>
        <v>2013</v>
      </c>
      <c r="D506" s="560">
        <f t="shared" si="44"/>
        <v>1</v>
      </c>
      <c r="E506" s="560">
        <f t="shared" si="45"/>
        <v>22</v>
      </c>
      <c r="F506" s="560">
        <f t="shared" si="46"/>
        <v>1</v>
      </c>
      <c r="G506" s="595">
        <f t="shared" si="47"/>
        <v>3</v>
      </c>
      <c r="H506" s="590">
        <f>CHOOSE('Output Sheet'!$B$4,'8760 Data'!J506,'8760 Data'!K506,'8760 Data'!L506,'8760 Data'!M506,'8760 Data'!N506,'8760 Data'!O506,'8760 Data'!P506,'8760 Data'!Q506,'8760 Data'!R506,'8760 Data'!S506,'8760 Data'!T506,'8760 Data'!U506)</f>
        <v>0</v>
      </c>
      <c r="I506" s="591" t="e">
        <f>H506/'Output Sheet'!$B$8</f>
        <v>#DIV/0!</v>
      </c>
      <c r="J506" s="596"/>
      <c r="K506" s="560"/>
      <c r="L506" s="560"/>
      <c r="M506" s="560"/>
      <c r="N506" s="560"/>
      <c r="O506" s="560"/>
      <c r="P506" s="560"/>
      <c r="Q506" s="560"/>
      <c r="R506" s="560"/>
      <c r="S506" s="560"/>
      <c r="T506" s="560"/>
      <c r="U506" s="560"/>
    </row>
    <row r="507" spans="1:21">
      <c r="A507" s="593">
        <f t="shared" si="42"/>
        <v>41296</v>
      </c>
      <c r="B507" s="594">
        <v>41296.083362500001</v>
      </c>
      <c r="C507" s="560">
        <f t="shared" si="43"/>
        <v>2013</v>
      </c>
      <c r="D507" s="560">
        <f t="shared" si="44"/>
        <v>1</v>
      </c>
      <c r="E507" s="560">
        <f t="shared" si="45"/>
        <v>22</v>
      </c>
      <c r="F507" s="560">
        <f t="shared" si="46"/>
        <v>2</v>
      </c>
      <c r="G507" s="595">
        <f t="shared" si="47"/>
        <v>3</v>
      </c>
      <c r="H507" s="590">
        <f>CHOOSE('Output Sheet'!$B$4,'8760 Data'!J507,'8760 Data'!K507,'8760 Data'!L507,'8760 Data'!M507,'8760 Data'!N507,'8760 Data'!O507,'8760 Data'!P507,'8760 Data'!Q507,'8760 Data'!R507,'8760 Data'!S507,'8760 Data'!T507,'8760 Data'!U507)</f>
        <v>0</v>
      </c>
      <c r="I507" s="591" t="e">
        <f>H507/'Output Sheet'!$B$8</f>
        <v>#DIV/0!</v>
      </c>
      <c r="J507" s="596"/>
      <c r="K507" s="560"/>
      <c r="L507" s="560"/>
      <c r="M507" s="560"/>
      <c r="N507" s="560"/>
      <c r="O507" s="560"/>
      <c r="P507" s="560"/>
      <c r="Q507" s="560"/>
      <c r="R507" s="560"/>
      <c r="S507" s="560"/>
      <c r="T507" s="560"/>
      <c r="U507" s="560"/>
    </row>
    <row r="508" spans="1:21">
      <c r="A508" s="593">
        <f t="shared" si="42"/>
        <v>41296</v>
      </c>
      <c r="B508" s="594">
        <v>41296.125029224539</v>
      </c>
      <c r="C508" s="560">
        <f t="shared" si="43"/>
        <v>2013</v>
      </c>
      <c r="D508" s="560">
        <f t="shared" si="44"/>
        <v>1</v>
      </c>
      <c r="E508" s="560">
        <f t="shared" si="45"/>
        <v>22</v>
      </c>
      <c r="F508" s="560">
        <f t="shared" si="46"/>
        <v>3</v>
      </c>
      <c r="G508" s="595">
        <f t="shared" si="47"/>
        <v>3</v>
      </c>
      <c r="H508" s="590">
        <f>CHOOSE('Output Sheet'!$B$4,'8760 Data'!J508,'8760 Data'!K508,'8760 Data'!L508,'8760 Data'!M508,'8760 Data'!N508,'8760 Data'!O508,'8760 Data'!P508,'8760 Data'!Q508,'8760 Data'!R508,'8760 Data'!S508,'8760 Data'!T508,'8760 Data'!U508)</f>
        <v>0</v>
      </c>
      <c r="I508" s="591" t="e">
        <f>H508/'Output Sheet'!$B$8</f>
        <v>#DIV/0!</v>
      </c>
      <c r="J508" s="596"/>
      <c r="K508" s="560"/>
      <c r="L508" s="560"/>
      <c r="M508" s="560"/>
      <c r="N508" s="560"/>
      <c r="O508" s="560"/>
      <c r="P508" s="560"/>
      <c r="Q508" s="560"/>
      <c r="R508" s="560"/>
      <c r="S508" s="560"/>
      <c r="T508" s="560"/>
      <c r="U508" s="560"/>
    </row>
    <row r="509" spans="1:21">
      <c r="A509" s="593">
        <f t="shared" si="42"/>
        <v>41296</v>
      </c>
      <c r="B509" s="594">
        <v>41296.166695949076</v>
      </c>
      <c r="C509" s="560">
        <f t="shared" si="43"/>
        <v>2013</v>
      </c>
      <c r="D509" s="560">
        <f t="shared" si="44"/>
        <v>1</v>
      </c>
      <c r="E509" s="560">
        <f t="shared" si="45"/>
        <v>22</v>
      </c>
      <c r="F509" s="560">
        <f t="shared" si="46"/>
        <v>4</v>
      </c>
      <c r="G509" s="595">
        <f t="shared" si="47"/>
        <v>3</v>
      </c>
      <c r="H509" s="590">
        <f>CHOOSE('Output Sheet'!$B$4,'8760 Data'!J509,'8760 Data'!K509,'8760 Data'!L509,'8760 Data'!M509,'8760 Data'!N509,'8760 Data'!O509,'8760 Data'!P509,'8760 Data'!Q509,'8760 Data'!R509,'8760 Data'!S509,'8760 Data'!T509,'8760 Data'!U509)</f>
        <v>0</v>
      </c>
      <c r="I509" s="591" t="e">
        <f>H509/'Output Sheet'!$B$8</f>
        <v>#DIV/0!</v>
      </c>
      <c r="J509" s="596"/>
      <c r="K509" s="560"/>
      <c r="L509" s="560"/>
      <c r="M509" s="560"/>
      <c r="N509" s="560"/>
      <c r="O509" s="560"/>
      <c r="P509" s="560"/>
      <c r="Q509" s="560"/>
      <c r="R509" s="560"/>
      <c r="S509" s="560"/>
      <c r="T509" s="560"/>
      <c r="U509" s="560"/>
    </row>
    <row r="510" spans="1:21">
      <c r="A510" s="593">
        <f t="shared" si="42"/>
        <v>41296</v>
      </c>
      <c r="B510" s="594">
        <v>41296.208362673613</v>
      </c>
      <c r="C510" s="560">
        <f t="shared" si="43"/>
        <v>2013</v>
      </c>
      <c r="D510" s="560">
        <f t="shared" si="44"/>
        <v>1</v>
      </c>
      <c r="E510" s="560">
        <f t="shared" si="45"/>
        <v>22</v>
      </c>
      <c r="F510" s="560">
        <f t="shared" si="46"/>
        <v>5</v>
      </c>
      <c r="G510" s="595">
        <f t="shared" si="47"/>
        <v>3</v>
      </c>
      <c r="H510" s="590">
        <f>CHOOSE('Output Sheet'!$B$4,'8760 Data'!J510,'8760 Data'!K510,'8760 Data'!L510,'8760 Data'!M510,'8760 Data'!N510,'8760 Data'!O510,'8760 Data'!P510,'8760 Data'!Q510,'8760 Data'!R510,'8760 Data'!S510,'8760 Data'!T510,'8760 Data'!U510)</f>
        <v>0</v>
      </c>
      <c r="I510" s="591" t="e">
        <f>H510/'Output Sheet'!$B$8</f>
        <v>#DIV/0!</v>
      </c>
      <c r="J510" s="596"/>
      <c r="K510" s="560"/>
      <c r="L510" s="560"/>
      <c r="M510" s="560"/>
      <c r="N510" s="560"/>
      <c r="O510" s="560"/>
      <c r="P510" s="560"/>
      <c r="Q510" s="560"/>
      <c r="R510" s="560"/>
      <c r="S510" s="560"/>
      <c r="T510" s="560"/>
      <c r="U510" s="560"/>
    </row>
    <row r="511" spans="1:21">
      <c r="A511" s="593">
        <f t="shared" si="42"/>
        <v>41296</v>
      </c>
      <c r="B511" s="594">
        <v>41296.25002939815</v>
      </c>
      <c r="C511" s="560">
        <f t="shared" si="43"/>
        <v>2013</v>
      </c>
      <c r="D511" s="560">
        <f t="shared" si="44"/>
        <v>1</v>
      </c>
      <c r="E511" s="560">
        <f t="shared" si="45"/>
        <v>22</v>
      </c>
      <c r="F511" s="560">
        <f t="shared" si="46"/>
        <v>6</v>
      </c>
      <c r="G511" s="595">
        <f t="shared" si="47"/>
        <v>3</v>
      </c>
      <c r="H511" s="590">
        <f>CHOOSE('Output Sheet'!$B$4,'8760 Data'!J511,'8760 Data'!K511,'8760 Data'!L511,'8760 Data'!M511,'8760 Data'!N511,'8760 Data'!O511,'8760 Data'!P511,'8760 Data'!Q511,'8760 Data'!R511,'8760 Data'!S511,'8760 Data'!T511,'8760 Data'!U511)</f>
        <v>0</v>
      </c>
      <c r="I511" s="591" t="e">
        <f>H511/'Output Sheet'!$B$8</f>
        <v>#DIV/0!</v>
      </c>
      <c r="J511" s="596"/>
      <c r="K511" s="560"/>
      <c r="L511" s="560"/>
      <c r="M511" s="560"/>
      <c r="N511" s="560"/>
      <c r="O511" s="560"/>
      <c r="P511" s="560"/>
      <c r="Q511" s="560"/>
      <c r="R511" s="560"/>
      <c r="S511" s="560"/>
      <c r="T511" s="560"/>
      <c r="U511" s="560"/>
    </row>
    <row r="512" spans="1:21">
      <c r="A512" s="593">
        <f t="shared" si="42"/>
        <v>41296</v>
      </c>
      <c r="B512" s="594">
        <v>41296.291696122687</v>
      </c>
      <c r="C512" s="560">
        <f t="shared" si="43"/>
        <v>2013</v>
      </c>
      <c r="D512" s="560">
        <f t="shared" si="44"/>
        <v>1</v>
      </c>
      <c r="E512" s="560">
        <f t="shared" si="45"/>
        <v>22</v>
      </c>
      <c r="F512" s="560">
        <f t="shared" si="46"/>
        <v>7</v>
      </c>
      <c r="G512" s="595">
        <f t="shared" si="47"/>
        <v>3</v>
      </c>
      <c r="H512" s="590">
        <f>CHOOSE('Output Sheet'!$B$4,'8760 Data'!J512,'8760 Data'!K512,'8760 Data'!L512,'8760 Data'!M512,'8760 Data'!N512,'8760 Data'!O512,'8760 Data'!P512,'8760 Data'!Q512,'8760 Data'!R512,'8760 Data'!S512,'8760 Data'!T512,'8760 Data'!U512)</f>
        <v>0</v>
      </c>
      <c r="I512" s="591" t="e">
        <f>H512/'Output Sheet'!$B$8</f>
        <v>#DIV/0!</v>
      </c>
      <c r="J512" s="596"/>
      <c r="K512" s="560"/>
      <c r="L512" s="560"/>
      <c r="M512" s="560"/>
      <c r="N512" s="560"/>
      <c r="O512" s="560"/>
      <c r="P512" s="560"/>
      <c r="Q512" s="560"/>
      <c r="R512" s="560"/>
      <c r="S512" s="560"/>
      <c r="T512" s="560"/>
      <c r="U512" s="560"/>
    </row>
    <row r="513" spans="1:21">
      <c r="A513" s="593">
        <f t="shared" si="42"/>
        <v>41296</v>
      </c>
      <c r="B513" s="594">
        <v>41296.333362847225</v>
      </c>
      <c r="C513" s="560">
        <f t="shared" si="43"/>
        <v>2013</v>
      </c>
      <c r="D513" s="560">
        <f t="shared" si="44"/>
        <v>1</v>
      </c>
      <c r="E513" s="560">
        <f t="shared" si="45"/>
        <v>22</v>
      </c>
      <c r="F513" s="560">
        <f t="shared" si="46"/>
        <v>8</v>
      </c>
      <c r="G513" s="595">
        <f t="shared" si="47"/>
        <v>3</v>
      </c>
      <c r="H513" s="590">
        <f>CHOOSE('Output Sheet'!$B$4,'8760 Data'!J513,'8760 Data'!K513,'8760 Data'!L513,'8760 Data'!M513,'8760 Data'!N513,'8760 Data'!O513,'8760 Data'!P513,'8760 Data'!Q513,'8760 Data'!R513,'8760 Data'!S513,'8760 Data'!T513,'8760 Data'!U513)</f>
        <v>0</v>
      </c>
      <c r="I513" s="591" t="e">
        <f>H513/'Output Sheet'!$B$8</f>
        <v>#DIV/0!</v>
      </c>
      <c r="J513" s="596"/>
      <c r="K513" s="560"/>
      <c r="L513" s="560"/>
      <c r="M513" s="560"/>
      <c r="N513" s="560"/>
      <c r="O513" s="560"/>
      <c r="P513" s="560"/>
      <c r="Q513" s="560"/>
      <c r="R513" s="560"/>
      <c r="S513" s="560"/>
      <c r="T513" s="560"/>
      <c r="U513" s="560"/>
    </row>
    <row r="514" spans="1:21">
      <c r="A514" s="593">
        <f t="shared" si="42"/>
        <v>41296</v>
      </c>
      <c r="B514" s="594">
        <v>41296.375029571762</v>
      </c>
      <c r="C514" s="560">
        <f t="shared" si="43"/>
        <v>2013</v>
      </c>
      <c r="D514" s="560">
        <f t="shared" si="44"/>
        <v>1</v>
      </c>
      <c r="E514" s="560">
        <f t="shared" si="45"/>
        <v>22</v>
      </c>
      <c r="F514" s="560">
        <f t="shared" si="46"/>
        <v>9</v>
      </c>
      <c r="G514" s="595">
        <f t="shared" si="47"/>
        <v>3</v>
      </c>
      <c r="H514" s="590">
        <f>CHOOSE('Output Sheet'!$B$4,'8760 Data'!J514,'8760 Data'!K514,'8760 Data'!L514,'8760 Data'!M514,'8760 Data'!N514,'8760 Data'!O514,'8760 Data'!P514,'8760 Data'!Q514,'8760 Data'!R514,'8760 Data'!S514,'8760 Data'!T514,'8760 Data'!U514)</f>
        <v>0</v>
      </c>
      <c r="I514" s="591" t="e">
        <f>H514/'Output Sheet'!$B$8</f>
        <v>#DIV/0!</v>
      </c>
      <c r="J514" s="596"/>
      <c r="K514" s="560"/>
      <c r="L514" s="560"/>
      <c r="M514" s="560"/>
      <c r="N514" s="560"/>
      <c r="O514" s="560"/>
      <c r="P514" s="560"/>
      <c r="Q514" s="560"/>
      <c r="R514" s="560"/>
      <c r="S514" s="560"/>
      <c r="T514" s="560"/>
      <c r="U514" s="560"/>
    </row>
    <row r="515" spans="1:21">
      <c r="A515" s="593">
        <f t="shared" ref="A515:A578" si="48">DATE(C515,D515,E515)</f>
        <v>41296</v>
      </c>
      <c r="B515" s="594">
        <v>41296.416696296299</v>
      </c>
      <c r="C515" s="560">
        <f t="shared" ref="C515:C578" si="49">YEAR(B515)</f>
        <v>2013</v>
      </c>
      <c r="D515" s="560">
        <f t="shared" ref="D515:D578" si="50">MONTH(B515)</f>
        <v>1</v>
      </c>
      <c r="E515" s="560">
        <f t="shared" ref="E515:E578" si="51">DAY(B515)</f>
        <v>22</v>
      </c>
      <c r="F515" s="560">
        <f t="shared" ref="F515:F578" si="52">IF(HOUR(B515)&lt;&gt;0,HOUR(B515),24)</f>
        <v>10</v>
      </c>
      <c r="G515" s="595">
        <f t="shared" ref="G515:G578" si="53">WEEKDAY(B515,1)</f>
        <v>3</v>
      </c>
      <c r="H515" s="590">
        <f>CHOOSE('Output Sheet'!$B$4,'8760 Data'!J515,'8760 Data'!K515,'8760 Data'!L515,'8760 Data'!M515,'8760 Data'!N515,'8760 Data'!O515,'8760 Data'!P515,'8760 Data'!Q515,'8760 Data'!R515,'8760 Data'!S515,'8760 Data'!T515,'8760 Data'!U515)</f>
        <v>0</v>
      </c>
      <c r="I515" s="591" t="e">
        <f>H515/'Output Sheet'!$B$8</f>
        <v>#DIV/0!</v>
      </c>
      <c r="J515" s="596"/>
      <c r="K515" s="560"/>
      <c r="L515" s="560"/>
      <c r="M515" s="560"/>
      <c r="N515" s="560"/>
      <c r="O515" s="560"/>
      <c r="P515" s="560"/>
      <c r="Q515" s="560"/>
      <c r="R515" s="560"/>
      <c r="S515" s="560"/>
      <c r="T515" s="560"/>
      <c r="U515" s="560"/>
    </row>
    <row r="516" spans="1:21">
      <c r="A516" s="593">
        <f t="shared" si="48"/>
        <v>41296</v>
      </c>
      <c r="B516" s="594">
        <v>41296.458363020836</v>
      </c>
      <c r="C516" s="560">
        <f t="shared" si="49"/>
        <v>2013</v>
      </c>
      <c r="D516" s="560">
        <f t="shared" si="50"/>
        <v>1</v>
      </c>
      <c r="E516" s="560">
        <f t="shared" si="51"/>
        <v>22</v>
      </c>
      <c r="F516" s="560">
        <f t="shared" si="52"/>
        <v>11</v>
      </c>
      <c r="G516" s="595">
        <f t="shared" si="53"/>
        <v>3</v>
      </c>
      <c r="H516" s="590">
        <f>CHOOSE('Output Sheet'!$B$4,'8760 Data'!J516,'8760 Data'!K516,'8760 Data'!L516,'8760 Data'!M516,'8760 Data'!N516,'8760 Data'!O516,'8760 Data'!P516,'8760 Data'!Q516,'8760 Data'!R516,'8760 Data'!S516,'8760 Data'!T516,'8760 Data'!U516)</f>
        <v>0</v>
      </c>
      <c r="I516" s="591" t="e">
        <f>H516/'Output Sheet'!$B$8</f>
        <v>#DIV/0!</v>
      </c>
      <c r="J516" s="596"/>
      <c r="K516" s="560"/>
      <c r="L516" s="560"/>
      <c r="M516" s="560"/>
      <c r="N516" s="560"/>
      <c r="O516" s="560"/>
      <c r="P516" s="560"/>
      <c r="Q516" s="560"/>
      <c r="R516" s="560"/>
      <c r="S516" s="560"/>
      <c r="T516" s="560"/>
      <c r="U516" s="560"/>
    </row>
    <row r="517" spans="1:21">
      <c r="A517" s="593">
        <f t="shared" si="48"/>
        <v>41296</v>
      </c>
      <c r="B517" s="594">
        <v>41296.500029745373</v>
      </c>
      <c r="C517" s="560">
        <f t="shared" si="49"/>
        <v>2013</v>
      </c>
      <c r="D517" s="560">
        <f t="shared" si="50"/>
        <v>1</v>
      </c>
      <c r="E517" s="560">
        <f t="shared" si="51"/>
        <v>22</v>
      </c>
      <c r="F517" s="560">
        <f t="shared" si="52"/>
        <v>12</v>
      </c>
      <c r="G517" s="595">
        <f t="shared" si="53"/>
        <v>3</v>
      </c>
      <c r="H517" s="590">
        <f>CHOOSE('Output Sheet'!$B$4,'8760 Data'!J517,'8760 Data'!K517,'8760 Data'!L517,'8760 Data'!M517,'8760 Data'!N517,'8760 Data'!O517,'8760 Data'!P517,'8760 Data'!Q517,'8760 Data'!R517,'8760 Data'!S517,'8760 Data'!T517,'8760 Data'!U517)</f>
        <v>0</v>
      </c>
      <c r="I517" s="591" t="e">
        <f>H517/'Output Sheet'!$B$8</f>
        <v>#DIV/0!</v>
      </c>
      <c r="J517" s="596"/>
      <c r="K517" s="560"/>
      <c r="L517" s="560"/>
      <c r="M517" s="560"/>
      <c r="N517" s="560"/>
      <c r="O517" s="560"/>
      <c r="P517" s="560"/>
      <c r="Q517" s="560"/>
      <c r="R517" s="560"/>
      <c r="S517" s="560"/>
      <c r="T517" s="560"/>
      <c r="U517" s="560"/>
    </row>
    <row r="518" spans="1:21">
      <c r="A518" s="593">
        <f t="shared" si="48"/>
        <v>41296</v>
      </c>
      <c r="B518" s="594">
        <v>41296.541696469911</v>
      </c>
      <c r="C518" s="560">
        <f t="shared" si="49"/>
        <v>2013</v>
      </c>
      <c r="D518" s="560">
        <f t="shared" si="50"/>
        <v>1</v>
      </c>
      <c r="E518" s="560">
        <f t="shared" si="51"/>
        <v>22</v>
      </c>
      <c r="F518" s="560">
        <f t="shared" si="52"/>
        <v>13</v>
      </c>
      <c r="G518" s="595">
        <f t="shared" si="53"/>
        <v>3</v>
      </c>
      <c r="H518" s="590">
        <f>CHOOSE('Output Sheet'!$B$4,'8760 Data'!J518,'8760 Data'!K518,'8760 Data'!L518,'8760 Data'!M518,'8760 Data'!N518,'8760 Data'!O518,'8760 Data'!P518,'8760 Data'!Q518,'8760 Data'!R518,'8760 Data'!S518,'8760 Data'!T518,'8760 Data'!U518)</f>
        <v>0</v>
      </c>
      <c r="I518" s="591" t="e">
        <f>H518/'Output Sheet'!$B$8</f>
        <v>#DIV/0!</v>
      </c>
      <c r="J518" s="596"/>
      <c r="K518" s="560"/>
      <c r="L518" s="560"/>
      <c r="M518" s="560"/>
      <c r="N518" s="560"/>
      <c r="O518" s="560"/>
      <c r="P518" s="560"/>
      <c r="Q518" s="560"/>
      <c r="R518" s="560"/>
      <c r="S518" s="560"/>
      <c r="T518" s="560"/>
      <c r="U518" s="560"/>
    </row>
    <row r="519" spans="1:21">
      <c r="A519" s="593">
        <f t="shared" si="48"/>
        <v>41296</v>
      </c>
      <c r="B519" s="594">
        <v>41296.583363194448</v>
      </c>
      <c r="C519" s="560">
        <f t="shared" si="49"/>
        <v>2013</v>
      </c>
      <c r="D519" s="560">
        <f t="shared" si="50"/>
        <v>1</v>
      </c>
      <c r="E519" s="560">
        <f t="shared" si="51"/>
        <v>22</v>
      </c>
      <c r="F519" s="560">
        <f t="shared" si="52"/>
        <v>14</v>
      </c>
      <c r="G519" s="595">
        <f t="shared" si="53"/>
        <v>3</v>
      </c>
      <c r="H519" s="590">
        <f>CHOOSE('Output Sheet'!$B$4,'8760 Data'!J519,'8760 Data'!K519,'8760 Data'!L519,'8760 Data'!M519,'8760 Data'!N519,'8760 Data'!O519,'8760 Data'!P519,'8760 Data'!Q519,'8760 Data'!R519,'8760 Data'!S519,'8760 Data'!T519,'8760 Data'!U519)</f>
        <v>0</v>
      </c>
      <c r="I519" s="591" t="e">
        <f>H519/'Output Sheet'!$B$8</f>
        <v>#DIV/0!</v>
      </c>
      <c r="J519" s="596"/>
      <c r="K519" s="560"/>
      <c r="L519" s="560"/>
      <c r="M519" s="560"/>
      <c r="N519" s="560"/>
      <c r="O519" s="560"/>
      <c r="P519" s="560"/>
      <c r="Q519" s="560"/>
      <c r="R519" s="560"/>
      <c r="S519" s="560"/>
      <c r="T519" s="560"/>
      <c r="U519" s="560"/>
    </row>
    <row r="520" spans="1:21">
      <c r="A520" s="593">
        <f t="shared" si="48"/>
        <v>41296</v>
      </c>
      <c r="B520" s="594">
        <v>41296.625029918985</v>
      </c>
      <c r="C520" s="560">
        <f t="shared" si="49"/>
        <v>2013</v>
      </c>
      <c r="D520" s="560">
        <f t="shared" si="50"/>
        <v>1</v>
      </c>
      <c r="E520" s="560">
        <f t="shared" si="51"/>
        <v>22</v>
      </c>
      <c r="F520" s="560">
        <f t="shared" si="52"/>
        <v>15</v>
      </c>
      <c r="G520" s="595">
        <f t="shared" si="53"/>
        <v>3</v>
      </c>
      <c r="H520" s="590">
        <f>CHOOSE('Output Sheet'!$B$4,'8760 Data'!J520,'8760 Data'!K520,'8760 Data'!L520,'8760 Data'!M520,'8760 Data'!N520,'8760 Data'!O520,'8760 Data'!P520,'8760 Data'!Q520,'8760 Data'!R520,'8760 Data'!S520,'8760 Data'!T520,'8760 Data'!U520)</f>
        <v>0</v>
      </c>
      <c r="I520" s="591" t="e">
        <f>H520/'Output Sheet'!$B$8</f>
        <v>#DIV/0!</v>
      </c>
      <c r="J520" s="596"/>
      <c r="K520" s="560"/>
      <c r="L520" s="560"/>
      <c r="M520" s="560"/>
      <c r="N520" s="560"/>
      <c r="O520" s="560"/>
      <c r="P520" s="560"/>
      <c r="Q520" s="560"/>
      <c r="R520" s="560"/>
      <c r="S520" s="560"/>
      <c r="T520" s="560"/>
      <c r="U520" s="560"/>
    </row>
    <row r="521" spans="1:21">
      <c r="A521" s="593">
        <f t="shared" si="48"/>
        <v>41296</v>
      </c>
      <c r="B521" s="594">
        <v>41296.666696643515</v>
      </c>
      <c r="C521" s="560">
        <f t="shared" si="49"/>
        <v>2013</v>
      </c>
      <c r="D521" s="560">
        <f t="shared" si="50"/>
        <v>1</v>
      </c>
      <c r="E521" s="560">
        <f t="shared" si="51"/>
        <v>22</v>
      </c>
      <c r="F521" s="560">
        <f t="shared" si="52"/>
        <v>16</v>
      </c>
      <c r="G521" s="595">
        <f t="shared" si="53"/>
        <v>3</v>
      </c>
      <c r="H521" s="590">
        <f>CHOOSE('Output Sheet'!$B$4,'8760 Data'!J521,'8760 Data'!K521,'8760 Data'!L521,'8760 Data'!M521,'8760 Data'!N521,'8760 Data'!O521,'8760 Data'!P521,'8760 Data'!Q521,'8760 Data'!R521,'8760 Data'!S521,'8760 Data'!T521,'8760 Data'!U521)</f>
        <v>0</v>
      </c>
      <c r="I521" s="591" t="e">
        <f>H521/'Output Sheet'!$B$8</f>
        <v>#DIV/0!</v>
      </c>
      <c r="J521" s="596"/>
      <c r="K521" s="560"/>
      <c r="L521" s="560"/>
      <c r="M521" s="560"/>
      <c r="N521" s="560"/>
      <c r="O521" s="560"/>
      <c r="P521" s="560"/>
      <c r="Q521" s="560"/>
      <c r="R521" s="560"/>
      <c r="S521" s="560"/>
      <c r="T521" s="560"/>
      <c r="U521" s="560"/>
    </row>
    <row r="522" spans="1:21">
      <c r="A522" s="593">
        <f t="shared" si="48"/>
        <v>41296</v>
      </c>
      <c r="B522" s="594">
        <v>41296.708363368052</v>
      </c>
      <c r="C522" s="560">
        <f t="shared" si="49"/>
        <v>2013</v>
      </c>
      <c r="D522" s="560">
        <f t="shared" si="50"/>
        <v>1</v>
      </c>
      <c r="E522" s="560">
        <f t="shared" si="51"/>
        <v>22</v>
      </c>
      <c r="F522" s="560">
        <f t="shared" si="52"/>
        <v>17</v>
      </c>
      <c r="G522" s="595">
        <f t="shared" si="53"/>
        <v>3</v>
      </c>
      <c r="H522" s="590">
        <f>CHOOSE('Output Sheet'!$B$4,'8760 Data'!J522,'8760 Data'!K522,'8760 Data'!L522,'8760 Data'!M522,'8760 Data'!N522,'8760 Data'!O522,'8760 Data'!P522,'8760 Data'!Q522,'8760 Data'!R522,'8760 Data'!S522,'8760 Data'!T522,'8760 Data'!U522)</f>
        <v>0</v>
      </c>
      <c r="I522" s="591" t="e">
        <f>H522/'Output Sheet'!$B$8</f>
        <v>#DIV/0!</v>
      </c>
      <c r="J522" s="596"/>
      <c r="K522" s="560"/>
      <c r="L522" s="560"/>
      <c r="M522" s="560"/>
      <c r="N522" s="560"/>
      <c r="O522" s="560"/>
      <c r="P522" s="560"/>
      <c r="Q522" s="560"/>
      <c r="R522" s="560"/>
      <c r="S522" s="560"/>
      <c r="T522" s="560"/>
      <c r="U522" s="560"/>
    </row>
    <row r="523" spans="1:21">
      <c r="A523" s="593">
        <f t="shared" si="48"/>
        <v>41296</v>
      </c>
      <c r="B523" s="594">
        <v>41296.750030092589</v>
      </c>
      <c r="C523" s="560">
        <f t="shared" si="49"/>
        <v>2013</v>
      </c>
      <c r="D523" s="560">
        <f t="shared" si="50"/>
        <v>1</v>
      </c>
      <c r="E523" s="560">
        <f t="shared" si="51"/>
        <v>22</v>
      </c>
      <c r="F523" s="560">
        <f t="shared" si="52"/>
        <v>18</v>
      </c>
      <c r="G523" s="595">
        <f t="shared" si="53"/>
        <v>3</v>
      </c>
      <c r="H523" s="590">
        <f>CHOOSE('Output Sheet'!$B$4,'8760 Data'!J523,'8760 Data'!K523,'8760 Data'!L523,'8760 Data'!M523,'8760 Data'!N523,'8760 Data'!O523,'8760 Data'!P523,'8760 Data'!Q523,'8760 Data'!R523,'8760 Data'!S523,'8760 Data'!T523,'8760 Data'!U523)</f>
        <v>0</v>
      </c>
      <c r="I523" s="591" t="e">
        <f>H523/'Output Sheet'!$B$8</f>
        <v>#DIV/0!</v>
      </c>
      <c r="J523" s="596"/>
      <c r="K523" s="560"/>
      <c r="L523" s="560"/>
      <c r="M523" s="560"/>
      <c r="N523" s="560"/>
      <c r="O523" s="560"/>
      <c r="P523" s="560"/>
      <c r="Q523" s="560"/>
      <c r="R523" s="560"/>
      <c r="S523" s="560"/>
      <c r="T523" s="560"/>
      <c r="U523" s="560"/>
    </row>
    <row r="524" spans="1:21">
      <c r="A524" s="593">
        <f t="shared" si="48"/>
        <v>41296</v>
      </c>
      <c r="B524" s="594">
        <v>41296.791696817127</v>
      </c>
      <c r="C524" s="560">
        <f t="shared" si="49"/>
        <v>2013</v>
      </c>
      <c r="D524" s="560">
        <f t="shared" si="50"/>
        <v>1</v>
      </c>
      <c r="E524" s="560">
        <f t="shared" si="51"/>
        <v>22</v>
      </c>
      <c r="F524" s="560">
        <f t="shared" si="52"/>
        <v>19</v>
      </c>
      <c r="G524" s="595">
        <f t="shared" si="53"/>
        <v>3</v>
      </c>
      <c r="H524" s="590">
        <f>CHOOSE('Output Sheet'!$B$4,'8760 Data'!J524,'8760 Data'!K524,'8760 Data'!L524,'8760 Data'!M524,'8760 Data'!N524,'8760 Data'!O524,'8760 Data'!P524,'8760 Data'!Q524,'8760 Data'!R524,'8760 Data'!S524,'8760 Data'!T524,'8760 Data'!U524)</f>
        <v>0</v>
      </c>
      <c r="I524" s="591" t="e">
        <f>H524/'Output Sheet'!$B$8</f>
        <v>#DIV/0!</v>
      </c>
      <c r="J524" s="596"/>
      <c r="K524" s="560"/>
      <c r="L524" s="560"/>
      <c r="M524" s="560"/>
      <c r="N524" s="560"/>
      <c r="O524" s="560"/>
      <c r="P524" s="560"/>
      <c r="Q524" s="560"/>
      <c r="R524" s="560"/>
      <c r="S524" s="560"/>
      <c r="T524" s="560"/>
      <c r="U524" s="560"/>
    </row>
    <row r="525" spans="1:21">
      <c r="A525" s="593">
        <f t="shared" si="48"/>
        <v>41296</v>
      </c>
      <c r="B525" s="594">
        <v>41296.833363541664</v>
      </c>
      <c r="C525" s="560">
        <f t="shared" si="49"/>
        <v>2013</v>
      </c>
      <c r="D525" s="560">
        <f t="shared" si="50"/>
        <v>1</v>
      </c>
      <c r="E525" s="560">
        <f t="shared" si="51"/>
        <v>22</v>
      </c>
      <c r="F525" s="560">
        <f t="shared" si="52"/>
        <v>20</v>
      </c>
      <c r="G525" s="595">
        <f t="shared" si="53"/>
        <v>3</v>
      </c>
      <c r="H525" s="590">
        <f>CHOOSE('Output Sheet'!$B$4,'8760 Data'!J525,'8760 Data'!K525,'8760 Data'!L525,'8760 Data'!M525,'8760 Data'!N525,'8760 Data'!O525,'8760 Data'!P525,'8760 Data'!Q525,'8760 Data'!R525,'8760 Data'!S525,'8760 Data'!T525,'8760 Data'!U525)</f>
        <v>0</v>
      </c>
      <c r="I525" s="591" t="e">
        <f>H525/'Output Sheet'!$B$8</f>
        <v>#DIV/0!</v>
      </c>
      <c r="J525" s="596"/>
      <c r="K525" s="560"/>
      <c r="L525" s="560"/>
      <c r="M525" s="560"/>
      <c r="N525" s="560"/>
      <c r="O525" s="560"/>
      <c r="P525" s="560"/>
      <c r="Q525" s="560"/>
      <c r="R525" s="560"/>
      <c r="S525" s="560"/>
      <c r="T525" s="560"/>
      <c r="U525" s="560"/>
    </row>
    <row r="526" spans="1:21">
      <c r="A526" s="593">
        <f t="shared" si="48"/>
        <v>41296</v>
      </c>
      <c r="B526" s="594">
        <v>41296.875030266201</v>
      </c>
      <c r="C526" s="560">
        <f t="shared" si="49"/>
        <v>2013</v>
      </c>
      <c r="D526" s="560">
        <f t="shared" si="50"/>
        <v>1</v>
      </c>
      <c r="E526" s="560">
        <f t="shared" si="51"/>
        <v>22</v>
      </c>
      <c r="F526" s="560">
        <f t="shared" si="52"/>
        <v>21</v>
      </c>
      <c r="G526" s="595">
        <f t="shared" si="53"/>
        <v>3</v>
      </c>
      <c r="H526" s="590">
        <f>CHOOSE('Output Sheet'!$B$4,'8760 Data'!J526,'8760 Data'!K526,'8760 Data'!L526,'8760 Data'!M526,'8760 Data'!N526,'8760 Data'!O526,'8760 Data'!P526,'8760 Data'!Q526,'8760 Data'!R526,'8760 Data'!S526,'8760 Data'!T526,'8760 Data'!U526)</f>
        <v>0</v>
      </c>
      <c r="I526" s="591" t="e">
        <f>H526/'Output Sheet'!$B$8</f>
        <v>#DIV/0!</v>
      </c>
      <c r="J526" s="596"/>
      <c r="K526" s="560"/>
      <c r="L526" s="560"/>
      <c r="M526" s="560"/>
      <c r="N526" s="560"/>
      <c r="O526" s="560"/>
      <c r="P526" s="560"/>
      <c r="Q526" s="560"/>
      <c r="R526" s="560"/>
      <c r="S526" s="560"/>
      <c r="T526" s="560"/>
      <c r="U526" s="560"/>
    </row>
    <row r="527" spans="1:21">
      <c r="A527" s="593">
        <f t="shared" si="48"/>
        <v>41296</v>
      </c>
      <c r="B527" s="594">
        <v>41296.916696990738</v>
      </c>
      <c r="C527" s="560">
        <f t="shared" si="49"/>
        <v>2013</v>
      </c>
      <c r="D527" s="560">
        <f t="shared" si="50"/>
        <v>1</v>
      </c>
      <c r="E527" s="560">
        <f t="shared" si="51"/>
        <v>22</v>
      </c>
      <c r="F527" s="560">
        <f t="shared" si="52"/>
        <v>22</v>
      </c>
      <c r="G527" s="595">
        <f t="shared" si="53"/>
        <v>3</v>
      </c>
      <c r="H527" s="590">
        <f>CHOOSE('Output Sheet'!$B$4,'8760 Data'!J527,'8760 Data'!K527,'8760 Data'!L527,'8760 Data'!M527,'8760 Data'!N527,'8760 Data'!O527,'8760 Data'!P527,'8760 Data'!Q527,'8760 Data'!R527,'8760 Data'!S527,'8760 Data'!T527,'8760 Data'!U527)</f>
        <v>0</v>
      </c>
      <c r="I527" s="591" t="e">
        <f>H527/'Output Sheet'!$B$8</f>
        <v>#DIV/0!</v>
      </c>
      <c r="J527" s="596"/>
      <c r="K527" s="560"/>
      <c r="L527" s="560"/>
      <c r="M527" s="560"/>
      <c r="N527" s="560"/>
      <c r="O527" s="560"/>
      <c r="P527" s="560"/>
      <c r="Q527" s="560"/>
      <c r="R527" s="560"/>
      <c r="S527" s="560"/>
      <c r="T527" s="560"/>
      <c r="U527" s="560"/>
    </row>
    <row r="528" spans="1:21">
      <c r="A528" s="593">
        <f t="shared" si="48"/>
        <v>41296</v>
      </c>
      <c r="B528" s="594">
        <v>41296.958363715275</v>
      </c>
      <c r="C528" s="560">
        <f t="shared" si="49"/>
        <v>2013</v>
      </c>
      <c r="D528" s="560">
        <f t="shared" si="50"/>
        <v>1</v>
      </c>
      <c r="E528" s="560">
        <f t="shared" si="51"/>
        <v>22</v>
      </c>
      <c r="F528" s="560">
        <f t="shared" si="52"/>
        <v>23</v>
      </c>
      <c r="G528" s="595">
        <f t="shared" si="53"/>
        <v>3</v>
      </c>
      <c r="H528" s="590">
        <f>CHOOSE('Output Sheet'!$B$4,'8760 Data'!J528,'8760 Data'!K528,'8760 Data'!L528,'8760 Data'!M528,'8760 Data'!N528,'8760 Data'!O528,'8760 Data'!P528,'8760 Data'!Q528,'8760 Data'!R528,'8760 Data'!S528,'8760 Data'!T528,'8760 Data'!U528)</f>
        <v>0</v>
      </c>
      <c r="I528" s="591" t="e">
        <f>H528/'Output Sheet'!$B$8</f>
        <v>#DIV/0!</v>
      </c>
      <c r="J528" s="596"/>
      <c r="K528" s="560"/>
      <c r="L528" s="560"/>
      <c r="M528" s="560"/>
      <c r="N528" s="560"/>
      <c r="O528" s="560"/>
      <c r="P528" s="560"/>
      <c r="Q528" s="560"/>
      <c r="R528" s="560"/>
      <c r="S528" s="560"/>
      <c r="T528" s="560"/>
      <c r="U528" s="560"/>
    </row>
    <row r="529" spans="1:21">
      <c r="A529" s="593">
        <f t="shared" si="48"/>
        <v>41297</v>
      </c>
      <c r="B529" s="594">
        <v>41297.000030439813</v>
      </c>
      <c r="C529" s="560">
        <f t="shared" si="49"/>
        <v>2013</v>
      </c>
      <c r="D529" s="560">
        <f t="shared" si="50"/>
        <v>1</v>
      </c>
      <c r="E529" s="560">
        <f t="shared" si="51"/>
        <v>23</v>
      </c>
      <c r="F529" s="560">
        <f t="shared" si="52"/>
        <v>24</v>
      </c>
      <c r="G529" s="595">
        <f t="shared" si="53"/>
        <v>4</v>
      </c>
      <c r="H529" s="590">
        <f>CHOOSE('Output Sheet'!$B$4,'8760 Data'!J529,'8760 Data'!K529,'8760 Data'!L529,'8760 Data'!M529,'8760 Data'!N529,'8760 Data'!O529,'8760 Data'!P529,'8760 Data'!Q529,'8760 Data'!R529,'8760 Data'!S529,'8760 Data'!T529,'8760 Data'!U529)</f>
        <v>0</v>
      </c>
      <c r="I529" s="591" t="e">
        <f>H529/'Output Sheet'!$B$8</f>
        <v>#DIV/0!</v>
      </c>
      <c r="J529" s="596"/>
      <c r="K529" s="560"/>
      <c r="L529" s="560"/>
      <c r="M529" s="560"/>
      <c r="N529" s="560"/>
      <c r="O529" s="560"/>
      <c r="P529" s="560"/>
      <c r="Q529" s="560"/>
      <c r="R529" s="560"/>
      <c r="S529" s="560"/>
      <c r="T529" s="560"/>
      <c r="U529" s="560"/>
    </row>
    <row r="530" spans="1:21">
      <c r="A530" s="593">
        <f t="shared" si="48"/>
        <v>41297</v>
      </c>
      <c r="B530" s="594">
        <v>41297.04169716435</v>
      </c>
      <c r="C530" s="560">
        <f t="shared" si="49"/>
        <v>2013</v>
      </c>
      <c r="D530" s="560">
        <f t="shared" si="50"/>
        <v>1</v>
      </c>
      <c r="E530" s="560">
        <f t="shared" si="51"/>
        <v>23</v>
      </c>
      <c r="F530" s="560">
        <f t="shared" si="52"/>
        <v>1</v>
      </c>
      <c r="G530" s="595">
        <f t="shared" si="53"/>
        <v>4</v>
      </c>
      <c r="H530" s="590">
        <f>CHOOSE('Output Sheet'!$B$4,'8760 Data'!J530,'8760 Data'!K530,'8760 Data'!L530,'8760 Data'!M530,'8760 Data'!N530,'8760 Data'!O530,'8760 Data'!P530,'8760 Data'!Q530,'8760 Data'!R530,'8760 Data'!S530,'8760 Data'!T530,'8760 Data'!U530)</f>
        <v>0</v>
      </c>
      <c r="I530" s="591" t="e">
        <f>H530/'Output Sheet'!$B$8</f>
        <v>#DIV/0!</v>
      </c>
      <c r="J530" s="596"/>
      <c r="K530" s="560"/>
      <c r="L530" s="560"/>
      <c r="M530" s="560"/>
      <c r="N530" s="560"/>
      <c r="O530" s="560"/>
      <c r="P530" s="560"/>
      <c r="Q530" s="560"/>
      <c r="R530" s="560"/>
      <c r="S530" s="560"/>
      <c r="T530" s="560"/>
      <c r="U530" s="560"/>
    </row>
    <row r="531" spans="1:21">
      <c r="A531" s="593">
        <f t="shared" si="48"/>
        <v>41297</v>
      </c>
      <c r="B531" s="594">
        <v>41297.083363888887</v>
      </c>
      <c r="C531" s="560">
        <f t="shared" si="49"/>
        <v>2013</v>
      </c>
      <c r="D531" s="560">
        <f t="shared" si="50"/>
        <v>1</v>
      </c>
      <c r="E531" s="560">
        <f t="shared" si="51"/>
        <v>23</v>
      </c>
      <c r="F531" s="560">
        <f t="shared" si="52"/>
        <v>2</v>
      </c>
      <c r="G531" s="595">
        <f t="shared" si="53"/>
        <v>4</v>
      </c>
      <c r="H531" s="590">
        <f>CHOOSE('Output Sheet'!$B$4,'8760 Data'!J531,'8760 Data'!K531,'8760 Data'!L531,'8760 Data'!M531,'8760 Data'!N531,'8760 Data'!O531,'8760 Data'!P531,'8760 Data'!Q531,'8760 Data'!R531,'8760 Data'!S531,'8760 Data'!T531,'8760 Data'!U531)</f>
        <v>0</v>
      </c>
      <c r="I531" s="591" t="e">
        <f>H531/'Output Sheet'!$B$8</f>
        <v>#DIV/0!</v>
      </c>
      <c r="J531" s="596"/>
      <c r="K531" s="560"/>
      <c r="L531" s="560"/>
      <c r="M531" s="560"/>
      <c r="N531" s="560"/>
      <c r="O531" s="560"/>
      <c r="P531" s="560"/>
      <c r="Q531" s="560"/>
      <c r="R531" s="560"/>
      <c r="S531" s="560"/>
      <c r="T531" s="560"/>
      <c r="U531" s="560"/>
    </row>
    <row r="532" spans="1:21">
      <c r="A532" s="593">
        <f t="shared" si="48"/>
        <v>41297</v>
      </c>
      <c r="B532" s="594">
        <v>41297.125030613424</v>
      </c>
      <c r="C532" s="560">
        <f t="shared" si="49"/>
        <v>2013</v>
      </c>
      <c r="D532" s="560">
        <f t="shared" si="50"/>
        <v>1</v>
      </c>
      <c r="E532" s="560">
        <f t="shared" si="51"/>
        <v>23</v>
      </c>
      <c r="F532" s="560">
        <f t="shared" si="52"/>
        <v>3</v>
      </c>
      <c r="G532" s="595">
        <f t="shared" si="53"/>
        <v>4</v>
      </c>
      <c r="H532" s="590">
        <f>CHOOSE('Output Sheet'!$B$4,'8760 Data'!J532,'8760 Data'!K532,'8760 Data'!L532,'8760 Data'!M532,'8760 Data'!N532,'8760 Data'!O532,'8760 Data'!P532,'8760 Data'!Q532,'8760 Data'!R532,'8760 Data'!S532,'8760 Data'!T532,'8760 Data'!U532)</f>
        <v>0</v>
      </c>
      <c r="I532" s="591" t="e">
        <f>H532/'Output Sheet'!$B$8</f>
        <v>#DIV/0!</v>
      </c>
      <c r="J532" s="596"/>
      <c r="K532" s="560"/>
      <c r="L532" s="560"/>
      <c r="M532" s="560"/>
      <c r="N532" s="560"/>
      <c r="O532" s="560"/>
      <c r="P532" s="560"/>
      <c r="Q532" s="560"/>
      <c r="R532" s="560"/>
      <c r="S532" s="560"/>
      <c r="T532" s="560"/>
      <c r="U532" s="560"/>
    </row>
    <row r="533" spans="1:21">
      <c r="A533" s="593">
        <f t="shared" si="48"/>
        <v>41297</v>
      </c>
      <c r="B533" s="594">
        <v>41297.166697337962</v>
      </c>
      <c r="C533" s="560">
        <f t="shared" si="49"/>
        <v>2013</v>
      </c>
      <c r="D533" s="560">
        <f t="shared" si="50"/>
        <v>1</v>
      </c>
      <c r="E533" s="560">
        <f t="shared" si="51"/>
        <v>23</v>
      </c>
      <c r="F533" s="560">
        <f t="shared" si="52"/>
        <v>4</v>
      </c>
      <c r="G533" s="595">
        <f t="shared" si="53"/>
        <v>4</v>
      </c>
      <c r="H533" s="590">
        <f>CHOOSE('Output Sheet'!$B$4,'8760 Data'!J533,'8760 Data'!K533,'8760 Data'!L533,'8760 Data'!M533,'8760 Data'!N533,'8760 Data'!O533,'8760 Data'!P533,'8760 Data'!Q533,'8760 Data'!R533,'8760 Data'!S533,'8760 Data'!T533,'8760 Data'!U533)</f>
        <v>0</v>
      </c>
      <c r="I533" s="591" t="e">
        <f>H533/'Output Sheet'!$B$8</f>
        <v>#DIV/0!</v>
      </c>
      <c r="J533" s="596"/>
      <c r="K533" s="560"/>
      <c r="L533" s="560"/>
      <c r="M533" s="560"/>
      <c r="N533" s="560"/>
      <c r="O533" s="560"/>
      <c r="P533" s="560"/>
      <c r="Q533" s="560"/>
      <c r="R533" s="560"/>
      <c r="S533" s="560"/>
      <c r="T533" s="560"/>
      <c r="U533" s="560"/>
    </row>
    <row r="534" spans="1:21">
      <c r="A534" s="593">
        <f t="shared" si="48"/>
        <v>41297</v>
      </c>
      <c r="B534" s="594">
        <v>41297.208364062499</v>
      </c>
      <c r="C534" s="560">
        <f t="shared" si="49"/>
        <v>2013</v>
      </c>
      <c r="D534" s="560">
        <f t="shared" si="50"/>
        <v>1</v>
      </c>
      <c r="E534" s="560">
        <f t="shared" si="51"/>
        <v>23</v>
      </c>
      <c r="F534" s="560">
        <f t="shared" si="52"/>
        <v>5</v>
      </c>
      <c r="G534" s="595">
        <f t="shared" si="53"/>
        <v>4</v>
      </c>
      <c r="H534" s="590">
        <f>CHOOSE('Output Sheet'!$B$4,'8760 Data'!J534,'8760 Data'!K534,'8760 Data'!L534,'8760 Data'!M534,'8760 Data'!N534,'8760 Data'!O534,'8760 Data'!P534,'8760 Data'!Q534,'8760 Data'!R534,'8760 Data'!S534,'8760 Data'!T534,'8760 Data'!U534)</f>
        <v>0</v>
      </c>
      <c r="I534" s="591" t="e">
        <f>H534/'Output Sheet'!$B$8</f>
        <v>#DIV/0!</v>
      </c>
      <c r="J534" s="596"/>
      <c r="K534" s="560"/>
      <c r="L534" s="560"/>
      <c r="M534" s="560"/>
      <c r="N534" s="560"/>
      <c r="O534" s="560"/>
      <c r="P534" s="560"/>
      <c r="Q534" s="560"/>
      <c r="R534" s="560"/>
      <c r="S534" s="560"/>
      <c r="T534" s="560"/>
      <c r="U534" s="560"/>
    </row>
    <row r="535" spans="1:21">
      <c r="A535" s="593">
        <f t="shared" si="48"/>
        <v>41297</v>
      </c>
      <c r="B535" s="594">
        <v>41297.250030787036</v>
      </c>
      <c r="C535" s="560">
        <f t="shared" si="49"/>
        <v>2013</v>
      </c>
      <c r="D535" s="560">
        <f t="shared" si="50"/>
        <v>1</v>
      </c>
      <c r="E535" s="560">
        <f t="shared" si="51"/>
        <v>23</v>
      </c>
      <c r="F535" s="560">
        <f t="shared" si="52"/>
        <v>6</v>
      </c>
      <c r="G535" s="595">
        <f t="shared" si="53"/>
        <v>4</v>
      </c>
      <c r="H535" s="590">
        <f>CHOOSE('Output Sheet'!$B$4,'8760 Data'!J535,'8760 Data'!K535,'8760 Data'!L535,'8760 Data'!M535,'8760 Data'!N535,'8760 Data'!O535,'8760 Data'!P535,'8760 Data'!Q535,'8760 Data'!R535,'8760 Data'!S535,'8760 Data'!T535,'8760 Data'!U535)</f>
        <v>0</v>
      </c>
      <c r="I535" s="591" t="e">
        <f>H535/'Output Sheet'!$B$8</f>
        <v>#DIV/0!</v>
      </c>
      <c r="J535" s="596"/>
      <c r="K535" s="560"/>
      <c r="L535" s="560"/>
      <c r="M535" s="560"/>
      <c r="N535" s="560"/>
      <c r="O535" s="560"/>
      <c r="P535" s="560"/>
      <c r="Q535" s="560"/>
      <c r="R535" s="560"/>
      <c r="S535" s="560"/>
      <c r="T535" s="560"/>
      <c r="U535" s="560"/>
    </row>
    <row r="536" spans="1:21">
      <c r="A536" s="593">
        <f t="shared" si="48"/>
        <v>41297</v>
      </c>
      <c r="B536" s="594">
        <v>41297.291697511573</v>
      </c>
      <c r="C536" s="560">
        <f t="shared" si="49"/>
        <v>2013</v>
      </c>
      <c r="D536" s="560">
        <f t="shared" si="50"/>
        <v>1</v>
      </c>
      <c r="E536" s="560">
        <f t="shared" si="51"/>
        <v>23</v>
      </c>
      <c r="F536" s="560">
        <f t="shared" si="52"/>
        <v>7</v>
      </c>
      <c r="G536" s="595">
        <f t="shared" si="53"/>
        <v>4</v>
      </c>
      <c r="H536" s="590">
        <f>CHOOSE('Output Sheet'!$B$4,'8760 Data'!J536,'8760 Data'!K536,'8760 Data'!L536,'8760 Data'!M536,'8760 Data'!N536,'8760 Data'!O536,'8760 Data'!P536,'8760 Data'!Q536,'8760 Data'!R536,'8760 Data'!S536,'8760 Data'!T536,'8760 Data'!U536)</f>
        <v>0</v>
      </c>
      <c r="I536" s="591" t="e">
        <f>H536/'Output Sheet'!$B$8</f>
        <v>#DIV/0!</v>
      </c>
      <c r="J536" s="596"/>
      <c r="K536" s="560"/>
      <c r="L536" s="560"/>
      <c r="M536" s="560"/>
      <c r="N536" s="560"/>
      <c r="O536" s="560"/>
      <c r="P536" s="560"/>
      <c r="Q536" s="560"/>
      <c r="R536" s="560"/>
      <c r="S536" s="560"/>
      <c r="T536" s="560"/>
      <c r="U536" s="560"/>
    </row>
    <row r="537" spans="1:21">
      <c r="A537" s="593">
        <f t="shared" si="48"/>
        <v>41297</v>
      </c>
      <c r="B537" s="594">
        <v>41297.33336423611</v>
      </c>
      <c r="C537" s="560">
        <f t="shared" si="49"/>
        <v>2013</v>
      </c>
      <c r="D537" s="560">
        <f t="shared" si="50"/>
        <v>1</v>
      </c>
      <c r="E537" s="560">
        <f t="shared" si="51"/>
        <v>23</v>
      </c>
      <c r="F537" s="560">
        <f t="shared" si="52"/>
        <v>8</v>
      </c>
      <c r="G537" s="595">
        <f t="shared" si="53"/>
        <v>4</v>
      </c>
      <c r="H537" s="590">
        <f>CHOOSE('Output Sheet'!$B$4,'8760 Data'!J537,'8760 Data'!K537,'8760 Data'!L537,'8760 Data'!M537,'8760 Data'!N537,'8760 Data'!O537,'8760 Data'!P537,'8760 Data'!Q537,'8760 Data'!R537,'8760 Data'!S537,'8760 Data'!T537,'8760 Data'!U537)</f>
        <v>0</v>
      </c>
      <c r="I537" s="591" t="e">
        <f>H537/'Output Sheet'!$B$8</f>
        <v>#DIV/0!</v>
      </c>
      <c r="J537" s="596"/>
      <c r="K537" s="560"/>
      <c r="L537" s="560"/>
      <c r="M537" s="560"/>
      <c r="N537" s="560"/>
      <c r="O537" s="560"/>
      <c r="P537" s="560"/>
      <c r="Q537" s="560"/>
      <c r="R537" s="560"/>
      <c r="S537" s="560"/>
      <c r="T537" s="560"/>
      <c r="U537" s="560"/>
    </row>
    <row r="538" spans="1:21">
      <c r="A538" s="593">
        <f t="shared" si="48"/>
        <v>41297</v>
      </c>
      <c r="B538" s="594">
        <v>41297.375030960648</v>
      </c>
      <c r="C538" s="560">
        <f t="shared" si="49"/>
        <v>2013</v>
      </c>
      <c r="D538" s="560">
        <f t="shared" si="50"/>
        <v>1</v>
      </c>
      <c r="E538" s="560">
        <f t="shared" si="51"/>
        <v>23</v>
      </c>
      <c r="F538" s="560">
        <f t="shared" si="52"/>
        <v>9</v>
      </c>
      <c r="G538" s="595">
        <f t="shared" si="53"/>
        <v>4</v>
      </c>
      <c r="H538" s="590">
        <f>CHOOSE('Output Sheet'!$B$4,'8760 Data'!J538,'8760 Data'!K538,'8760 Data'!L538,'8760 Data'!M538,'8760 Data'!N538,'8760 Data'!O538,'8760 Data'!P538,'8760 Data'!Q538,'8760 Data'!R538,'8760 Data'!S538,'8760 Data'!T538,'8760 Data'!U538)</f>
        <v>0</v>
      </c>
      <c r="I538" s="591" t="e">
        <f>H538/'Output Sheet'!$B$8</f>
        <v>#DIV/0!</v>
      </c>
      <c r="J538" s="596"/>
      <c r="K538" s="560"/>
      <c r="L538" s="560"/>
      <c r="M538" s="560"/>
      <c r="N538" s="560"/>
      <c r="O538" s="560"/>
      <c r="P538" s="560"/>
      <c r="Q538" s="560"/>
      <c r="R538" s="560"/>
      <c r="S538" s="560"/>
      <c r="T538" s="560"/>
      <c r="U538" s="560"/>
    </row>
    <row r="539" spans="1:21">
      <c r="A539" s="593">
        <f t="shared" si="48"/>
        <v>41297</v>
      </c>
      <c r="B539" s="594">
        <v>41297.416697685185</v>
      </c>
      <c r="C539" s="560">
        <f t="shared" si="49"/>
        <v>2013</v>
      </c>
      <c r="D539" s="560">
        <f t="shared" si="50"/>
        <v>1</v>
      </c>
      <c r="E539" s="560">
        <f t="shared" si="51"/>
        <v>23</v>
      </c>
      <c r="F539" s="560">
        <f t="shared" si="52"/>
        <v>10</v>
      </c>
      <c r="G539" s="595">
        <f t="shared" si="53"/>
        <v>4</v>
      </c>
      <c r="H539" s="590">
        <f>CHOOSE('Output Sheet'!$B$4,'8760 Data'!J539,'8760 Data'!K539,'8760 Data'!L539,'8760 Data'!M539,'8760 Data'!N539,'8760 Data'!O539,'8760 Data'!P539,'8760 Data'!Q539,'8760 Data'!R539,'8760 Data'!S539,'8760 Data'!T539,'8760 Data'!U539)</f>
        <v>0</v>
      </c>
      <c r="I539" s="591" t="e">
        <f>H539/'Output Sheet'!$B$8</f>
        <v>#DIV/0!</v>
      </c>
      <c r="J539" s="596"/>
      <c r="K539" s="560"/>
      <c r="L539" s="560"/>
      <c r="M539" s="560"/>
      <c r="N539" s="560"/>
      <c r="O539" s="560"/>
      <c r="P539" s="560"/>
      <c r="Q539" s="560"/>
      <c r="R539" s="560"/>
      <c r="S539" s="560"/>
      <c r="T539" s="560"/>
      <c r="U539" s="560"/>
    </row>
    <row r="540" spans="1:21">
      <c r="A540" s="593">
        <f t="shared" si="48"/>
        <v>41297</v>
      </c>
      <c r="B540" s="594">
        <v>41297.458364409722</v>
      </c>
      <c r="C540" s="560">
        <f t="shared" si="49"/>
        <v>2013</v>
      </c>
      <c r="D540" s="560">
        <f t="shared" si="50"/>
        <v>1</v>
      </c>
      <c r="E540" s="560">
        <f t="shared" si="51"/>
        <v>23</v>
      </c>
      <c r="F540" s="560">
        <f t="shared" si="52"/>
        <v>11</v>
      </c>
      <c r="G540" s="595">
        <f t="shared" si="53"/>
        <v>4</v>
      </c>
      <c r="H540" s="590">
        <f>CHOOSE('Output Sheet'!$B$4,'8760 Data'!J540,'8760 Data'!K540,'8760 Data'!L540,'8760 Data'!M540,'8760 Data'!N540,'8760 Data'!O540,'8760 Data'!P540,'8760 Data'!Q540,'8760 Data'!R540,'8760 Data'!S540,'8760 Data'!T540,'8760 Data'!U540)</f>
        <v>0</v>
      </c>
      <c r="I540" s="591" t="e">
        <f>H540/'Output Sheet'!$B$8</f>
        <v>#DIV/0!</v>
      </c>
      <c r="J540" s="596"/>
      <c r="K540" s="560"/>
      <c r="L540" s="560"/>
      <c r="M540" s="560"/>
      <c r="N540" s="560"/>
      <c r="O540" s="560"/>
      <c r="P540" s="560"/>
      <c r="Q540" s="560"/>
      <c r="R540" s="560"/>
      <c r="S540" s="560"/>
      <c r="T540" s="560"/>
      <c r="U540" s="560"/>
    </row>
    <row r="541" spans="1:21">
      <c r="A541" s="593">
        <f t="shared" si="48"/>
        <v>41297</v>
      </c>
      <c r="B541" s="594">
        <v>41297.500031134259</v>
      </c>
      <c r="C541" s="560">
        <f t="shared" si="49"/>
        <v>2013</v>
      </c>
      <c r="D541" s="560">
        <f t="shared" si="50"/>
        <v>1</v>
      </c>
      <c r="E541" s="560">
        <f t="shared" si="51"/>
        <v>23</v>
      </c>
      <c r="F541" s="560">
        <f t="shared" si="52"/>
        <v>12</v>
      </c>
      <c r="G541" s="595">
        <f t="shared" si="53"/>
        <v>4</v>
      </c>
      <c r="H541" s="590">
        <f>CHOOSE('Output Sheet'!$B$4,'8760 Data'!J541,'8760 Data'!K541,'8760 Data'!L541,'8760 Data'!M541,'8760 Data'!N541,'8760 Data'!O541,'8760 Data'!P541,'8760 Data'!Q541,'8760 Data'!R541,'8760 Data'!S541,'8760 Data'!T541,'8760 Data'!U541)</f>
        <v>0</v>
      </c>
      <c r="I541" s="591" t="e">
        <f>H541/'Output Sheet'!$B$8</f>
        <v>#DIV/0!</v>
      </c>
      <c r="J541" s="596"/>
      <c r="K541" s="560"/>
      <c r="L541" s="560"/>
      <c r="M541" s="560"/>
      <c r="N541" s="560"/>
      <c r="O541" s="560"/>
      <c r="P541" s="560"/>
      <c r="Q541" s="560"/>
      <c r="R541" s="560"/>
      <c r="S541" s="560"/>
      <c r="T541" s="560"/>
      <c r="U541" s="560"/>
    </row>
    <row r="542" spans="1:21">
      <c r="A542" s="593">
        <f t="shared" si="48"/>
        <v>41297</v>
      </c>
      <c r="B542" s="594">
        <v>41297.541697858796</v>
      </c>
      <c r="C542" s="560">
        <f t="shared" si="49"/>
        <v>2013</v>
      </c>
      <c r="D542" s="560">
        <f t="shared" si="50"/>
        <v>1</v>
      </c>
      <c r="E542" s="560">
        <f t="shared" si="51"/>
        <v>23</v>
      </c>
      <c r="F542" s="560">
        <f t="shared" si="52"/>
        <v>13</v>
      </c>
      <c r="G542" s="595">
        <f t="shared" si="53"/>
        <v>4</v>
      </c>
      <c r="H542" s="590">
        <f>CHOOSE('Output Sheet'!$B$4,'8760 Data'!J542,'8760 Data'!K542,'8760 Data'!L542,'8760 Data'!M542,'8760 Data'!N542,'8760 Data'!O542,'8760 Data'!P542,'8760 Data'!Q542,'8760 Data'!R542,'8760 Data'!S542,'8760 Data'!T542,'8760 Data'!U542)</f>
        <v>0</v>
      </c>
      <c r="I542" s="591" t="e">
        <f>H542/'Output Sheet'!$B$8</f>
        <v>#DIV/0!</v>
      </c>
      <c r="J542" s="596"/>
      <c r="K542" s="560"/>
      <c r="L542" s="560"/>
      <c r="M542" s="560"/>
      <c r="N542" s="560"/>
      <c r="O542" s="560"/>
      <c r="P542" s="560"/>
      <c r="Q542" s="560"/>
      <c r="R542" s="560"/>
      <c r="S542" s="560"/>
      <c r="T542" s="560"/>
      <c r="U542" s="560"/>
    </row>
    <row r="543" spans="1:21">
      <c r="A543" s="593">
        <f t="shared" si="48"/>
        <v>41297</v>
      </c>
      <c r="B543" s="594">
        <v>41297.583364583334</v>
      </c>
      <c r="C543" s="560">
        <f t="shared" si="49"/>
        <v>2013</v>
      </c>
      <c r="D543" s="560">
        <f t="shared" si="50"/>
        <v>1</v>
      </c>
      <c r="E543" s="560">
        <f t="shared" si="51"/>
        <v>23</v>
      </c>
      <c r="F543" s="560">
        <f t="shared" si="52"/>
        <v>14</v>
      </c>
      <c r="G543" s="595">
        <f t="shared" si="53"/>
        <v>4</v>
      </c>
      <c r="H543" s="590">
        <f>CHOOSE('Output Sheet'!$B$4,'8760 Data'!J543,'8760 Data'!K543,'8760 Data'!L543,'8760 Data'!M543,'8760 Data'!N543,'8760 Data'!O543,'8760 Data'!P543,'8760 Data'!Q543,'8760 Data'!R543,'8760 Data'!S543,'8760 Data'!T543,'8760 Data'!U543)</f>
        <v>0</v>
      </c>
      <c r="I543" s="591" t="e">
        <f>H543/'Output Sheet'!$B$8</f>
        <v>#DIV/0!</v>
      </c>
      <c r="J543" s="596"/>
      <c r="K543" s="560"/>
      <c r="L543" s="560"/>
      <c r="M543" s="560"/>
      <c r="N543" s="560"/>
      <c r="O543" s="560"/>
      <c r="P543" s="560"/>
      <c r="Q543" s="560"/>
      <c r="R543" s="560"/>
      <c r="S543" s="560"/>
      <c r="T543" s="560"/>
      <c r="U543" s="560"/>
    </row>
    <row r="544" spans="1:21">
      <c r="A544" s="593">
        <f t="shared" si="48"/>
        <v>41297</v>
      </c>
      <c r="B544" s="594">
        <v>41297.625031307871</v>
      </c>
      <c r="C544" s="560">
        <f t="shared" si="49"/>
        <v>2013</v>
      </c>
      <c r="D544" s="560">
        <f t="shared" si="50"/>
        <v>1</v>
      </c>
      <c r="E544" s="560">
        <f t="shared" si="51"/>
        <v>23</v>
      </c>
      <c r="F544" s="560">
        <f t="shared" si="52"/>
        <v>15</v>
      </c>
      <c r="G544" s="595">
        <f t="shared" si="53"/>
        <v>4</v>
      </c>
      <c r="H544" s="590">
        <f>CHOOSE('Output Sheet'!$B$4,'8760 Data'!J544,'8760 Data'!K544,'8760 Data'!L544,'8760 Data'!M544,'8760 Data'!N544,'8760 Data'!O544,'8760 Data'!P544,'8760 Data'!Q544,'8760 Data'!R544,'8760 Data'!S544,'8760 Data'!T544,'8760 Data'!U544)</f>
        <v>0</v>
      </c>
      <c r="I544" s="591" t="e">
        <f>H544/'Output Sheet'!$B$8</f>
        <v>#DIV/0!</v>
      </c>
      <c r="J544" s="596"/>
      <c r="K544" s="560"/>
      <c r="L544" s="560"/>
      <c r="M544" s="560"/>
      <c r="N544" s="560"/>
      <c r="O544" s="560"/>
      <c r="P544" s="560"/>
      <c r="Q544" s="560"/>
      <c r="R544" s="560"/>
      <c r="S544" s="560"/>
      <c r="T544" s="560"/>
      <c r="U544" s="560"/>
    </row>
    <row r="545" spans="1:21">
      <c r="A545" s="593">
        <f t="shared" si="48"/>
        <v>41297</v>
      </c>
      <c r="B545" s="594">
        <v>41297.666698032408</v>
      </c>
      <c r="C545" s="560">
        <f t="shared" si="49"/>
        <v>2013</v>
      </c>
      <c r="D545" s="560">
        <f t="shared" si="50"/>
        <v>1</v>
      </c>
      <c r="E545" s="560">
        <f t="shared" si="51"/>
        <v>23</v>
      </c>
      <c r="F545" s="560">
        <f t="shared" si="52"/>
        <v>16</v>
      </c>
      <c r="G545" s="595">
        <f t="shared" si="53"/>
        <v>4</v>
      </c>
      <c r="H545" s="590">
        <f>CHOOSE('Output Sheet'!$B$4,'8760 Data'!J545,'8760 Data'!K545,'8760 Data'!L545,'8760 Data'!M545,'8760 Data'!N545,'8760 Data'!O545,'8760 Data'!P545,'8760 Data'!Q545,'8760 Data'!R545,'8760 Data'!S545,'8760 Data'!T545,'8760 Data'!U545)</f>
        <v>0</v>
      </c>
      <c r="I545" s="591" t="e">
        <f>H545/'Output Sheet'!$B$8</f>
        <v>#DIV/0!</v>
      </c>
      <c r="J545" s="596"/>
      <c r="K545" s="560"/>
      <c r="L545" s="560"/>
      <c r="M545" s="560"/>
      <c r="N545" s="560"/>
      <c r="O545" s="560"/>
      <c r="P545" s="560"/>
      <c r="Q545" s="560"/>
      <c r="R545" s="560"/>
      <c r="S545" s="560"/>
      <c r="T545" s="560"/>
      <c r="U545" s="560"/>
    </row>
    <row r="546" spans="1:21">
      <c r="A546" s="593">
        <f t="shared" si="48"/>
        <v>41297</v>
      </c>
      <c r="B546" s="594">
        <v>41297.708364756945</v>
      </c>
      <c r="C546" s="560">
        <f t="shared" si="49"/>
        <v>2013</v>
      </c>
      <c r="D546" s="560">
        <f t="shared" si="50"/>
        <v>1</v>
      </c>
      <c r="E546" s="560">
        <f t="shared" si="51"/>
        <v>23</v>
      </c>
      <c r="F546" s="560">
        <f t="shared" si="52"/>
        <v>17</v>
      </c>
      <c r="G546" s="595">
        <f t="shared" si="53"/>
        <v>4</v>
      </c>
      <c r="H546" s="590">
        <f>CHOOSE('Output Sheet'!$B$4,'8760 Data'!J546,'8760 Data'!K546,'8760 Data'!L546,'8760 Data'!M546,'8760 Data'!N546,'8760 Data'!O546,'8760 Data'!P546,'8760 Data'!Q546,'8760 Data'!R546,'8760 Data'!S546,'8760 Data'!T546,'8760 Data'!U546)</f>
        <v>0</v>
      </c>
      <c r="I546" s="591" t="e">
        <f>H546/'Output Sheet'!$B$8</f>
        <v>#DIV/0!</v>
      </c>
      <c r="J546" s="596"/>
      <c r="K546" s="560"/>
      <c r="L546" s="560"/>
      <c r="M546" s="560"/>
      <c r="N546" s="560"/>
      <c r="O546" s="560"/>
      <c r="P546" s="560"/>
      <c r="Q546" s="560"/>
      <c r="R546" s="560"/>
      <c r="S546" s="560"/>
      <c r="T546" s="560"/>
      <c r="U546" s="560"/>
    </row>
    <row r="547" spans="1:21">
      <c r="A547" s="593">
        <f t="shared" si="48"/>
        <v>41297</v>
      </c>
      <c r="B547" s="594">
        <v>41297.750031481482</v>
      </c>
      <c r="C547" s="560">
        <f t="shared" si="49"/>
        <v>2013</v>
      </c>
      <c r="D547" s="560">
        <f t="shared" si="50"/>
        <v>1</v>
      </c>
      <c r="E547" s="560">
        <f t="shared" si="51"/>
        <v>23</v>
      </c>
      <c r="F547" s="560">
        <f t="shared" si="52"/>
        <v>18</v>
      </c>
      <c r="G547" s="595">
        <f t="shared" si="53"/>
        <v>4</v>
      </c>
      <c r="H547" s="590">
        <f>CHOOSE('Output Sheet'!$B$4,'8760 Data'!J547,'8760 Data'!K547,'8760 Data'!L547,'8760 Data'!M547,'8760 Data'!N547,'8760 Data'!O547,'8760 Data'!P547,'8760 Data'!Q547,'8760 Data'!R547,'8760 Data'!S547,'8760 Data'!T547,'8760 Data'!U547)</f>
        <v>0</v>
      </c>
      <c r="I547" s="591" t="e">
        <f>H547/'Output Sheet'!$B$8</f>
        <v>#DIV/0!</v>
      </c>
      <c r="J547" s="596"/>
      <c r="K547" s="560"/>
      <c r="L547" s="560"/>
      <c r="M547" s="560"/>
      <c r="N547" s="560"/>
      <c r="O547" s="560"/>
      <c r="P547" s="560"/>
      <c r="Q547" s="560"/>
      <c r="R547" s="560"/>
      <c r="S547" s="560"/>
      <c r="T547" s="560"/>
      <c r="U547" s="560"/>
    </row>
    <row r="548" spans="1:21">
      <c r="A548" s="593">
        <f t="shared" si="48"/>
        <v>41297</v>
      </c>
      <c r="B548" s="594">
        <v>41297.79169820602</v>
      </c>
      <c r="C548" s="560">
        <f t="shared" si="49"/>
        <v>2013</v>
      </c>
      <c r="D548" s="560">
        <f t="shared" si="50"/>
        <v>1</v>
      </c>
      <c r="E548" s="560">
        <f t="shared" si="51"/>
        <v>23</v>
      </c>
      <c r="F548" s="560">
        <f t="shared" si="52"/>
        <v>19</v>
      </c>
      <c r="G548" s="595">
        <f t="shared" si="53"/>
        <v>4</v>
      </c>
      <c r="H548" s="590">
        <f>CHOOSE('Output Sheet'!$B$4,'8760 Data'!J548,'8760 Data'!K548,'8760 Data'!L548,'8760 Data'!M548,'8760 Data'!N548,'8760 Data'!O548,'8760 Data'!P548,'8760 Data'!Q548,'8760 Data'!R548,'8760 Data'!S548,'8760 Data'!T548,'8760 Data'!U548)</f>
        <v>0</v>
      </c>
      <c r="I548" s="591" t="e">
        <f>H548/'Output Sheet'!$B$8</f>
        <v>#DIV/0!</v>
      </c>
      <c r="J548" s="596"/>
      <c r="K548" s="560"/>
      <c r="L548" s="560"/>
      <c r="M548" s="560"/>
      <c r="N548" s="560"/>
      <c r="O548" s="560"/>
      <c r="P548" s="560"/>
      <c r="Q548" s="560"/>
      <c r="R548" s="560"/>
      <c r="S548" s="560"/>
      <c r="T548" s="560"/>
      <c r="U548" s="560"/>
    </row>
    <row r="549" spans="1:21">
      <c r="A549" s="593">
        <f t="shared" si="48"/>
        <v>41297</v>
      </c>
      <c r="B549" s="594">
        <v>41297.833364930557</v>
      </c>
      <c r="C549" s="560">
        <f t="shared" si="49"/>
        <v>2013</v>
      </c>
      <c r="D549" s="560">
        <f t="shared" si="50"/>
        <v>1</v>
      </c>
      <c r="E549" s="560">
        <f t="shared" si="51"/>
        <v>23</v>
      </c>
      <c r="F549" s="560">
        <f t="shared" si="52"/>
        <v>20</v>
      </c>
      <c r="G549" s="595">
        <f t="shared" si="53"/>
        <v>4</v>
      </c>
      <c r="H549" s="590">
        <f>CHOOSE('Output Sheet'!$B$4,'8760 Data'!J549,'8760 Data'!K549,'8760 Data'!L549,'8760 Data'!M549,'8760 Data'!N549,'8760 Data'!O549,'8760 Data'!P549,'8760 Data'!Q549,'8760 Data'!R549,'8760 Data'!S549,'8760 Data'!T549,'8760 Data'!U549)</f>
        <v>0</v>
      </c>
      <c r="I549" s="591" t="e">
        <f>H549/'Output Sheet'!$B$8</f>
        <v>#DIV/0!</v>
      </c>
      <c r="J549" s="596"/>
      <c r="K549" s="560"/>
      <c r="L549" s="560"/>
      <c r="M549" s="560"/>
      <c r="N549" s="560"/>
      <c r="O549" s="560"/>
      <c r="P549" s="560"/>
      <c r="Q549" s="560"/>
      <c r="R549" s="560"/>
      <c r="S549" s="560"/>
      <c r="T549" s="560"/>
      <c r="U549" s="560"/>
    </row>
    <row r="550" spans="1:21">
      <c r="A550" s="593">
        <f t="shared" si="48"/>
        <v>41297</v>
      </c>
      <c r="B550" s="594">
        <v>41297.875031655094</v>
      </c>
      <c r="C550" s="560">
        <f t="shared" si="49"/>
        <v>2013</v>
      </c>
      <c r="D550" s="560">
        <f t="shared" si="50"/>
        <v>1</v>
      </c>
      <c r="E550" s="560">
        <f t="shared" si="51"/>
        <v>23</v>
      </c>
      <c r="F550" s="560">
        <f t="shared" si="52"/>
        <v>21</v>
      </c>
      <c r="G550" s="595">
        <f t="shared" si="53"/>
        <v>4</v>
      </c>
      <c r="H550" s="590">
        <f>CHOOSE('Output Sheet'!$B$4,'8760 Data'!J550,'8760 Data'!K550,'8760 Data'!L550,'8760 Data'!M550,'8760 Data'!N550,'8760 Data'!O550,'8760 Data'!P550,'8760 Data'!Q550,'8760 Data'!R550,'8760 Data'!S550,'8760 Data'!T550,'8760 Data'!U550)</f>
        <v>0</v>
      </c>
      <c r="I550" s="591" t="e">
        <f>H550/'Output Sheet'!$B$8</f>
        <v>#DIV/0!</v>
      </c>
      <c r="J550" s="596"/>
      <c r="K550" s="560"/>
      <c r="L550" s="560"/>
      <c r="M550" s="560"/>
      <c r="N550" s="560"/>
      <c r="O550" s="560"/>
      <c r="P550" s="560"/>
      <c r="Q550" s="560"/>
      <c r="R550" s="560"/>
      <c r="S550" s="560"/>
      <c r="T550" s="560"/>
      <c r="U550" s="560"/>
    </row>
    <row r="551" spans="1:21">
      <c r="A551" s="593">
        <f t="shared" si="48"/>
        <v>41297</v>
      </c>
      <c r="B551" s="594">
        <v>41297.916698379631</v>
      </c>
      <c r="C551" s="560">
        <f t="shared" si="49"/>
        <v>2013</v>
      </c>
      <c r="D551" s="560">
        <f t="shared" si="50"/>
        <v>1</v>
      </c>
      <c r="E551" s="560">
        <f t="shared" si="51"/>
        <v>23</v>
      </c>
      <c r="F551" s="560">
        <f t="shared" si="52"/>
        <v>22</v>
      </c>
      <c r="G551" s="595">
        <f t="shared" si="53"/>
        <v>4</v>
      </c>
      <c r="H551" s="590">
        <f>CHOOSE('Output Sheet'!$B$4,'8760 Data'!J551,'8760 Data'!K551,'8760 Data'!L551,'8760 Data'!M551,'8760 Data'!N551,'8760 Data'!O551,'8760 Data'!P551,'8760 Data'!Q551,'8760 Data'!R551,'8760 Data'!S551,'8760 Data'!T551,'8760 Data'!U551)</f>
        <v>0</v>
      </c>
      <c r="I551" s="591" t="e">
        <f>H551/'Output Sheet'!$B$8</f>
        <v>#DIV/0!</v>
      </c>
      <c r="J551" s="596"/>
      <c r="K551" s="560"/>
      <c r="L551" s="560"/>
      <c r="M551" s="560"/>
      <c r="N551" s="560"/>
      <c r="O551" s="560"/>
      <c r="P551" s="560"/>
      <c r="Q551" s="560"/>
      <c r="R551" s="560"/>
      <c r="S551" s="560"/>
      <c r="T551" s="560"/>
      <c r="U551" s="560"/>
    </row>
    <row r="552" spans="1:21">
      <c r="A552" s="593">
        <f t="shared" si="48"/>
        <v>41297</v>
      </c>
      <c r="B552" s="594">
        <v>41297.958365104168</v>
      </c>
      <c r="C552" s="560">
        <f t="shared" si="49"/>
        <v>2013</v>
      </c>
      <c r="D552" s="560">
        <f t="shared" si="50"/>
        <v>1</v>
      </c>
      <c r="E552" s="560">
        <f t="shared" si="51"/>
        <v>23</v>
      </c>
      <c r="F552" s="560">
        <f t="shared" si="52"/>
        <v>23</v>
      </c>
      <c r="G552" s="595">
        <f t="shared" si="53"/>
        <v>4</v>
      </c>
      <c r="H552" s="590">
        <f>CHOOSE('Output Sheet'!$B$4,'8760 Data'!J552,'8760 Data'!K552,'8760 Data'!L552,'8760 Data'!M552,'8760 Data'!N552,'8760 Data'!O552,'8760 Data'!P552,'8760 Data'!Q552,'8760 Data'!R552,'8760 Data'!S552,'8760 Data'!T552,'8760 Data'!U552)</f>
        <v>0</v>
      </c>
      <c r="I552" s="591" t="e">
        <f>H552/'Output Sheet'!$B$8</f>
        <v>#DIV/0!</v>
      </c>
      <c r="J552" s="596"/>
      <c r="K552" s="560"/>
      <c r="L552" s="560"/>
      <c r="M552" s="560"/>
      <c r="N552" s="560"/>
      <c r="O552" s="560"/>
      <c r="P552" s="560"/>
      <c r="Q552" s="560"/>
      <c r="R552" s="560"/>
      <c r="S552" s="560"/>
      <c r="T552" s="560"/>
      <c r="U552" s="560"/>
    </row>
    <row r="553" spans="1:21">
      <c r="A553" s="593">
        <f t="shared" si="48"/>
        <v>41298</v>
      </c>
      <c r="B553" s="594">
        <v>41298.000031828706</v>
      </c>
      <c r="C553" s="560">
        <f t="shared" si="49"/>
        <v>2013</v>
      </c>
      <c r="D553" s="560">
        <f t="shared" si="50"/>
        <v>1</v>
      </c>
      <c r="E553" s="560">
        <f t="shared" si="51"/>
        <v>24</v>
      </c>
      <c r="F553" s="560">
        <f t="shared" si="52"/>
        <v>24</v>
      </c>
      <c r="G553" s="595">
        <f t="shared" si="53"/>
        <v>5</v>
      </c>
      <c r="H553" s="590">
        <f>CHOOSE('Output Sheet'!$B$4,'8760 Data'!J553,'8760 Data'!K553,'8760 Data'!L553,'8760 Data'!M553,'8760 Data'!N553,'8760 Data'!O553,'8760 Data'!P553,'8760 Data'!Q553,'8760 Data'!R553,'8760 Data'!S553,'8760 Data'!T553,'8760 Data'!U553)</f>
        <v>0</v>
      </c>
      <c r="I553" s="591" t="e">
        <f>H553/'Output Sheet'!$B$8</f>
        <v>#DIV/0!</v>
      </c>
      <c r="J553" s="596"/>
      <c r="K553" s="560"/>
      <c r="L553" s="560"/>
      <c r="M553" s="560"/>
      <c r="N553" s="560"/>
      <c r="O553" s="560"/>
      <c r="P553" s="560"/>
      <c r="Q553" s="560"/>
      <c r="R553" s="560"/>
      <c r="S553" s="560"/>
      <c r="T553" s="560"/>
      <c r="U553" s="560"/>
    </row>
    <row r="554" spans="1:21">
      <c r="A554" s="593">
        <f t="shared" si="48"/>
        <v>41298</v>
      </c>
      <c r="B554" s="594">
        <v>41298.041698553243</v>
      </c>
      <c r="C554" s="560">
        <f t="shared" si="49"/>
        <v>2013</v>
      </c>
      <c r="D554" s="560">
        <f t="shared" si="50"/>
        <v>1</v>
      </c>
      <c r="E554" s="560">
        <f t="shared" si="51"/>
        <v>24</v>
      </c>
      <c r="F554" s="560">
        <f t="shared" si="52"/>
        <v>1</v>
      </c>
      <c r="G554" s="595">
        <f t="shared" si="53"/>
        <v>5</v>
      </c>
      <c r="H554" s="590">
        <f>CHOOSE('Output Sheet'!$B$4,'8760 Data'!J554,'8760 Data'!K554,'8760 Data'!L554,'8760 Data'!M554,'8760 Data'!N554,'8760 Data'!O554,'8760 Data'!P554,'8760 Data'!Q554,'8760 Data'!R554,'8760 Data'!S554,'8760 Data'!T554,'8760 Data'!U554)</f>
        <v>0</v>
      </c>
      <c r="I554" s="591" t="e">
        <f>H554/'Output Sheet'!$B$8</f>
        <v>#DIV/0!</v>
      </c>
      <c r="J554" s="596"/>
      <c r="K554" s="560"/>
      <c r="L554" s="560"/>
      <c r="M554" s="560"/>
      <c r="N554" s="560"/>
      <c r="O554" s="560"/>
      <c r="P554" s="560"/>
      <c r="Q554" s="560"/>
      <c r="R554" s="560"/>
      <c r="S554" s="560"/>
      <c r="T554" s="560"/>
      <c r="U554" s="560"/>
    </row>
    <row r="555" spans="1:21">
      <c r="A555" s="593">
        <f t="shared" si="48"/>
        <v>41298</v>
      </c>
      <c r="B555" s="594">
        <v>41298.08336527778</v>
      </c>
      <c r="C555" s="560">
        <f t="shared" si="49"/>
        <v>2013</v>
      </c>
      <c r="D555" s="560">
        <f t="shared" si="50"/>
        <v>1</v>
      </c>
      <c r="E555" s="560">
        <f t="shared" si="51"/>
        <v>24</v>
      </c>
      <c r="F555" s="560">
        <f t="shared" si="52"/>
        <v>2</v>
      </c>
      <c r="G555" s="595">
        <f t="shared" si="53"/>
        <v>5</v>
      </c>
      <c r="H555" s="590">
        <f>CHOOSE('Output Sheet'!$B$4,'8760 Data'!J555,'8760 Data'!K555,'8760 Data'!L555,'8760 Data'!M555,'8760 Data'!N555,'8760 Data'!O555,'8760 Data'!P555,'8760 Data'!Q555,'8760 Data'!R555,'8760 Data'!S555,'8760 Data'!T555,'8760 Data'!U555)</f>
        <v>0</v>
      </c>
      <c r="I555" s="591" t="e">
        <f>H555/'Output Sheet'!$B$8</f>
        <v>#DIV/0!</v>
      </c>
      <c r="J555" s="596"/>
      <c r="K555" s="560"/>
      <c r="L555" s="560"/>
      <c r="M555" s="560"/>
      <c r="N555" s="560"/>
      <c r="O555" s="560"/>
      <c r="P555" s="560"/>
      <c r="Q555" s="560"/>
      <c r="R555" s="560"/>
      <c r="S555" s="560"/>
      <c r="T555" s="560"/>
      <c r="U555" s="560"/>
    </row>
    <row r="556" spans="1:21">
      <c r="A556" s="593">
        <f t="shared" si="48"/>
        <v>41298</v>
      </c>
      <c r="B556" s="594">
        <v>41298.125032002317</v>
      </c>
      <c r="C556" s="560">
        <f t="shared" si="49"/>
        <v>2013</v>
      </c>
      <c r="D556" s="560">
        <f t="shared" si="50"/>
        <v>1</v>
      </c>
      <c r="E556" s="560">
        <f t="shared" si="51"/>
        <v>24</v>
      </c>
      <c r="F556" s="560">
        <f t="shared" si="52"/>
        <v>3</v>
      </c>
      <c r="G556" s="595">
        <f t="shared" si="53"/>
        <v>5</v>
      </c>
      <c r="H556" s="590">
        <f>CHOOSE('Output Sheet'!$B$4,'8760 Data'!J556,'8760 Data'!K556,'8760 Data'!L556,'8760 Data'!M556,'8760 Data'!N556,'8760 Data'!O556,'8760 Data'!P556,'8760 Data'!Q556,'8760 Data'!R556,'8760 Data'!S556,'8760 Data'!T556,'8760 Data'!U556)</f>
        <v>0</v>
      </c>
      <c r="I556" s="591" t="e">
        <f>H556/'Output Sheet'!$B$8</f>
        <v>#DIV/0!</v>
      </c>
      <c r="J556" s="596"/>
      <c r="K556" s="560"/>
      <c r="L556" s="560"/>
      <c r="M556" s="560"/>
      <c r="N556" s="560"/>
      <c r="O556" s="560"/>
      <c r="P556" s="560"/>
      <c r="Q556" s="560"/>
      <c r="R556" s="560"/>
      <c r="S556" s="560"/>
      <c r="T556" s="560"/>
      <c r="U556" s="560"/>
    </row>
    <row r="557" spans="1:21">
      <c r="A557" s="593">
        <f t="shared" si="48"/>
        <v>41298</v>
      </c>
      <c r="B557" s="594">
        <v>41298.166698726855</v>
      </c>
      <c r="C557" s="560">
        <f t="shared" si="49"/>
        <v>2013</v>
      </c>
      <c r="D557" s="560">
        <f t="shared" si="50"/>
        <v>1</v>
      </c>
      <c r="E557" s="560">
        <f t="shared" si="51"/>
        <v>24</v>
      </c>
      <c r="F557" s="560">
        <f t="shared" si="52"/>
        <v>4</v>
      </c>
      <c r="G557" s="595">
        <f t="shared" si="53"/>
        <v>5</v>
      </c>
      <c r="H557" s="590">
        <f>CHOOSE('Output Sheet'!$B$4,'8760 Data'!J557,'8760 Data'!K557,'8760 Data'!L557,'8760 Data'!M557,'8760 Data'!N557,'8760 Data'!O557,'8760 Data'!P557,'8760 Data'!Q557,'8760 Data'!R557,'8760 Data'!S557,'8760 Data'!T557,'8760 Data'!U557)</f>
        <v>0</v>
      </c>
      <c r="I557" s="591" t="e">
        <f>H557/'Output Sheet'!$B$8</f>
        <v>#DIV/0!</v>
      </c>
      <c r="J557" s="596"/>
      <c r="K557" s="560"/>
      <c r="L557" s="560"/>
      <c r="M557" s="560"/>
      <c r="N557" s="560"/>
      <c r="O557" s="560"/>
      <c r="P557" s="560"/>
      <c r="Q557" s="560"/>
      <c r="R557" s="560"/>
      <c r="S557" s="560"/>
      <c r="T557" s="560"/>
      <c r="U557" s="560"/>
    </row>
    <row r="558" spans="1:21">
      <c r="A558" s="593">
        <f t="shared" si="48"/>
        <v>41298</v>
      </c>
      <c r="B558" s="594">
        <v>41298.208365451392</v>
      </c>
      <c r="C558" s="560">
        <f t="shared" si="49"/>
        <v>2013</v>
      </c>
      <c r="D558" s="560">
        <f t="shared" si="50"/>
        <v>1</v>
      </c>
      <c r="E558" s="560">
        <f t="shared" si="51"/>
        <v>24</v>
      </c>
      <c r="F558" s="560">
        <f t="shared" si="52"/>
        <v>5</v>
      </c>
      <c r="G558" s="595">
        <f t="shared" si="53"/>
        <v>5</v>
      </c>
      <c r="H558" s="590">
        <f>CHOOSE('Output Sheet'!$B$4,'8760 Data'!J558,'8760 Data'!K558,'8760 Data'!L558,'8760 Data'!M558,'8760 Data'!N558,'8760 Data'!O558,'8760 Data'!P558,'8760 Data'!Q558,'8760 Data'!R558,'8760 Data'!S558,'8760 Data'!T558,'8760 Data'!U558)</f>
        <v>0</v>
      </c>
      <c r="I558" s="591" t="e">
        <f>H558/'Output Sheet'!$B$8</f>
        <v>#DIV/0!</v>
      </c>
      <c r="J558" s="596"/>
      <c r="K558" s="560"/>
      <c r="L558" s="560"/>
      <c r="M558" s="560"/>
      <c r="N558" s="560"/>
      <c r="O558" s="560"/>
      <c r="P558" s="560"/>
      <c r="Q558" s="560"/>
      <c r="R558" s="560"/>
      <c r="S558" s="560"/>
      <c r="T558" s="560"/>
      <c r="U558" s="560"/>
    </row>
    <row r="559" spans="1:21">
      <c r="A559" s="593">
        <f t="shared" si="48"/>
        <v>41298</v>
      </c>
      <c r="B559" s="594">
        <v>41298.250032175929</v>
      </c>
      <c r="C559" s="560">
        <f t="shared" si="49"/>
        <v>2013</v>
      </c>
      <c r="D559" s="560">
        <f t="shared" si="50"/>
        <v>1</v>
      </c>
      <c r="E559" s="560">
        <f t="shared" si="51"/>
        <v>24</v>
      </c>
      <c r="F559" s="560">
        <f t="shared" si="52"/>
        <v>6</v>
      </c>
      <c r="G559" s="595">
        <f t="shared" si="53"/>
        <v>5</v>
      </c>
      <c r="H559" s="590">
        <f>CHOOSE('Output Sheet'!$B$4,'8760 Data'!J559,'8760 Data'!K559,'8760 Data'!L559,'8760 Data'!M559,'8760 Data'!N559,'8760 Data'!O559,'8760 Data'!P559,'8760 Data'!Q559,'8760 Data'!R559,'8760 Data'!S559,'8760 Data'!T559,'8760 Data'!U559)</f>
        <v>0</v>
      </c>
      <c r="I559" s="591" t="e">
        <f>H559/'Output Sheet'!$B$8</f>
        <v>#DIV/0!</v>
      </c>
      <c r="J559" s="596"/>
      <c r="K559" s="560"/>
      <c r="L559" s="560"/>
      <c r="M559" s="560"/>
      <c r="N559" s="560"/>
      <c r="O559" s="560"/>
      <c r="P559" s="560"/>
      <c r="Q559" s="560"/>
      <c r="R559" s="560"/>
      <c r="S559" s="560"/>
      <c r="T559" s="560"/>
      <c r="U559" s="560"/>
    </row>
    <row r="560" spans="1:21">
      <c r="A560" s="593">
        <f t="shared" si="48"/>
        <v>41298</v>
      </c>
      <c r="B560" s="594">
        <v>41298.291698900466</v>
      </c>
      <c r="C560" s="560">
        <f t="shared" si="49"/>
        <v>2013</v>
      </c>
      <c r="D560" s="560">
        <f t="shared" si="50"/>
        <v>1</v>
      </c>
      <c r="E560" s="560">
        <f t="shared" si="51"/>
        <v>24</v>
      </c>
      <c r="F560" s="560">
        <f t="shared" si="52"/>
        <v>7</v>
      </c>
      <c r="G560" s="595">
        <f t="shared" si="53"/>
        <v>5</v>
      </c>
      <c r="H560" s="590">
        <f>CHOOSE('Output Sheet'!$B$4,'8760 Data'!J560,'8760 Data'!K560,'8760 Data'!L560,'8760 Data'!M560,'8760 Data'!N560,'8760 Data'!O560,'8760 Data'!P560,'8760 Data'!Q560,'8760 Data'!R560,'8760 Data'!S560,'8760 Data'!T560,'8760 Data'!U560)</f>
        <v>0</v>
      </c>
      <c r="I560" s="591" t="e">
        <f>H560/'Output Sheet'!$B$8</f>
        <v>#DIV/0!</v>
      </c>
      <c r="J560" s="596"/>
      <c r="K560" s="560"/>
      <c r="L560" s="560"/>
      <c r="M560" s="560"/>
      <c r="N560" s="560"/>
      <c r="O560" s="560"/>
      <c r="P560" s="560"/>
      <c r="Q560" s="560"/>
      <c r="R560" s="560"/>
      <c r="S560" s="560"/>
      <c r="T560" s="560"/>
      <c r="U560" s="560"/>
    </row>
    <row r="561" spans="1:21">
      <c r="A561" s="593">
        <f t="shared" si="48"/>
        <v>41298</v>
      </c>
      <c r="B561" s="594">
        <v>41298.333365625003</v>
      </c>
      <c r="C561" s="560">
        <f t="shared" si="49"/>
        <v>2013</v>
      </c>
      <c r="D561" s="560">
        <f t="shared" si="50"/>
        <v>1</v>
      </c>
      <c r="E561" s="560">
        <f t="shared" si="51"/>
        <v>24</v>
      </c>
      <c r="F561" s="560">
        <f t="shared" si="52"/>
        <v>8</v>
      </c>
      <c r="G561" s="595">
        <f t="shared" si="53"/>
        <v>5</v>
      </c>
      <c r="H561" s="590">
        <f>CHOOSE('Output Sheet'!$B$4,'8760 Data'!J561,'8760 Data'!K561,'8760 Data'!L561,'8760 Data'!M561,'8760 Data'!N561,'8760 Data'!O561,'8760 Data'!P561,'8760 Data'!Q561,'8760 Data'!R561,'8760 Data'!S561,'8760 Data'!T561,'8760 Data'!U561)</f>
        <v>0</v>
      </c>
      <c r="I561" s="591" t="e">
        <f>H561/'Output Sheet'!$B$8</f>
        <v>#DIV/0!</v>
      </c>
      <c r="J561" s="596"/>
      <c r="K561" s="560"/>
      <c r="L561" s="560"/>
      <c r="M561" s="560"/>
      <c r="N561" s="560"/>
      <c r="O561" s="560"/>
      <c r="P561" s="560"/>
      <c r="Q561" s="560"/>
      <c r="R561" s="560"/>
      <c r="S561" s="560"/>
      <c r="T561" s="560"/>
      <c r="U561" s="560"/>
    </row>
    <row r="562" spans="1:21">
      <c r="A562" s="593">
        <f t="shared" si="48"/>
        <v>41298</v>
      </c>
      <c r="B562" s="594">
        <v>41298.375032349541</v>
      </c>
      <c r="C562" s="560">
        <f t="shared" si="49"/>
        <v>2013</v>
      </c>
      <c r="D562" s="560">
        <f t="shared" si="50"/>
        <v>1</v>
      </c>
      <c r="E562" s="560">
        <f t="shared" si="51"/>
        <v>24</v>
      </c>
      <c r="F562" s="560">
        <f t="shared" si="52"/>
        <v>9</v>
      </c>
      <c r="G562" s="595">
        <f t="shared" si="53"/>
        <v>5</v>
      </c>
      <c r="H562" s="590">
        <f>CHOOSE('Output Sheet'!$B$4,'8760 Data'!J562,'8760 Data'!K562,'8760 Data'!L562,'8760 Data'!M562,'8760 Data'!N562,'8760 Data'!O562,'8760 Data'!P562,'8760 Data'!Q562,'8760 Data'!R562,'8760 Data'!S562,'8760 Data'!T562,'8760 Data'!U562)</f>
        <v>0</v>
      </c>
      <c r="I562" s="591" t="e">
        <f>H562/'Output Sheet'!$B$8</f>
        <v>#DIV/0!</v>
      </c>
      <c r="J562" s="596"/>
      <c r="K562" s="560"/>
      <c r="L562" s="560"/>
      <c r="M562" s="560"/>
      <c r="N562" s="560"/>
      <c r="O562" s="560"/>
      <c r="P562" s="560"/>
      <c r="Q562" s="560"/>
      <c r="R562" s="560"/>
      <c r="S562" s="560"/>
      <c r="T562" s="560"/>
      <c r="U562" s="560"/>
    </row>
    <row r="563" spans="1:21">
      <c r="A563" s="593">
        <f t="shared" si="48"/>
        <v>41298</v>
      </c>
      <c r="B563" s="594">
        <v>41298.41669907407</v>
      </c>
      <c r="C563" s="560">
        <f t="shared" si="49"/>
        <v>2013</v>
      </c>
      <c r="D563" s="560">
        <f t="shared" si="50"/>
        <v>1</v>
      </c>
      <c r="E563" s="560">
        <f t="shared" si="51"/>
        <v>24</v>
      </c>
      <c r="F563" s="560">
        <f t="shared" si="52"/>
        <v>10</v>
      </c>
      <c r="G563" s="595">
        <f t="shared" si="53"/>
        <v>5</v>
      </c>
      <c r="H563" s="590">
        <f>CHOOSE('Output Sheet'!$B$4,'8760 Data'!J563,'8760 Data'!K563,'8760 Data'!L563,'8760 Data'!M563,'8760 Data'!N563,'8760 Data'!O563,'8760 Data'!P563,'8760 Data'!Q563,'8760 Data'!R563,'8760 Data'!S563,'8760 Data'!T563,'8760 Data'!U563)</f>
        <v>0</v>
      </c>
      <c r="I563" s="591" t="e">
        <f>H563/'Output Sheet'!$B$8</f>
        <v>#DIV/0!</v>
      </c>
      <c r="J563" s="596"/>
      <c r="K563" s="560"/>
      <c r="L563" s="560"/>
      <c r="M563" s="560"/>
      <c r="N563" s="560"/>
      <c r="O563" s="560"/>
      <c r="P563" s="560"/>
      <c r="Q563" s="560"/>
      <c r="R563" s="560"/>
      <c r="S563" s="560"/>
      <c r="T563" s="560"/>
      <c r="U563" s="560"/>
    </row>
    <row r="564" spans="1:21">
      <c r="A564" s="593">
        <f t="shared" si="48"/>
        <v>41298</v>
      </c>
      <c r="B564" s="594">
        <v>41298.458365798608</v>
      </c>
      <c r="C564" s="560">
        <f t="shared" si="49"/>
        <v>2013</v>
      </c>
      <c r="D564" s="560">
        <f t="shared" si="50"/>
        <v>1</v>
      </c>
      <c r="E564" s="560">
        <f t="shared" si="51"/>
        <v>24</v>
      </c>
      <c r="F564" s="560">
        <f t="shared" si="52"/>
        <v>11</v>
      </c>
      <c r="G564" s="595">
        <f t="shared" si="53"/>
        <v>5</v>
      </c>
      <c r="H564" s="590">
        <f>CHOOSE('Output Sheet'!$B$4,'8760 Data'!J564,'8760 Data'!K564,'8760 Data'!L564,'8760 Data'!M564,'8760 Data'!N564,'8760 Data'!O564,'8760 Data'!P564,'8760 Data'!Q564,'8760 Data'!R564,'8760 Data'!S564,'8760 Data'!T564,'8760 Data'!U564)</f>
        <v>0</v>
      </c>
      <c r="I564" s="591" t="e">
        <f>H564/'Output Sheet'!$B$8</f>
        <v>#DIV/0!</v>
      </c>
      <c r="J564" s="596"/>
      <c r="K564" s="560"/>
      <c r="L564" s="560"/>
      <c r="M564" s="560"/>
      <c r="N564" s="560"/>
      <c r="O564" s="560"/>
      <c r="P564" s="560"/>
      <c r="Q564" s="560"/>
      <c r="R564" s="560"/>
      <c r="S564" s="560"/>
      <c r="T564" s="560"/>
      <c r="U564" s="560"/>
    </row>
    <row r="565" spans="1:21">
      <c r="A565" s="593">
        <f t="shared" si="48"/>
        <v>41298</v>
      </c>
      <c r="B565" s="594">
        <v>41298.500032523145</v>
      </c>
      <c r="C565" s="560">
        <f t="shared" si="49"/>
        <v>2013</v>
      </c>
      <c r="D565" s="560">
        <f t="shared" si="50"/>
        <v>1</v>
      </c>
      <c r="E565" s="560">
        <f t="shared" si="51"/>
        <v>24</v>
      </c>
      <c r="F565" s="560">
        <f t="shared" si="52"/>
        <v>12</v>
      </c>
      <c r="G565" s="595">
        <f t="shared" si="53"/>
        <v>5</v>
      </c>
      <c r="H565" s="590">
        <f>CHOOSE('Output Sheet'!$B$4,'8760 Data'!J565,'8760 Data'!K565,'8760 Data'!L565,'8760 Data'!M565,'8760 Data'!N565,'8760 Data'!O565,'8760 Data'!P565,'8760 Data'!Q565,'8760 Data'!R565,'8760 Data'!S565,'8760 Data'!T565,'8760 Data'!U565)</f>
        <v>0</v>
      </c>
      <c r="I565" s="591" t="e">
        <f>H565/'Output Sheet'!$B$8</f>
        <v>#DIV/0!</v>
      </c>
      <c r="J565" s="596"/>
      <c r="K565" s="560"/>
      <c r="L565" s="560"/>
      <c r="M565" s="560"/>
      <c r="N565" s="560"/>
      <c r="O565" s="560"/>
      <c r="P565" s="560"/>
      <c r="Q565" s="560"/>
      <c r="R565" s="560"/>
      <c r="S565" s="560"/>
      <c r="T565" s="560"/>
      <c r="U565" s="560"/>
    </row>
    <row r="566" spans="1:21">
      <c r="A566" s="593">
        <f t="shared" si="48"/>
        <v>41298</v>
      </c>
      <c r="B566" s="594">
        <v>41298.541699247682</v>
      </c>
      <c r="C566" s="560">
        <f t="shared" si="49"/>
        <v>2013</v>
      </c>
      <c r="D566" s="560">
        <f t="shared" si="50"/>
        <v>1</v>
      </c>
      <c r="E566" s="560">
        <f t="shared" si="51"/>
        <v>24</v>
      </c>
      <c r="F566" s="560">
        <f t="shared" si="52"/>
        <v>13</v>
      </c>
      <c r="G566" s="595">
        <f t="shared" si="53"/>
        <v>5</v>
      </c>
      <c r="H566" s="590">
        <f>CHOOSE('Output Sheet'!$B$4,'8760 Data'!J566,'8760 Data'!K566,'8760 Data'!L566,'8760 Data'!M566,'8760 Data'!N566,'8760 Data'!O566,'8760 Data'!P566,'8760 Data'!Q566,'8760 Data'!R566,'8760 Data'!S566,'8760 Data'!T566,'8760 Data'!U566)</f>
        <v>0</v>
      </c>
      <c r="I566" s="591" t="e">
        <f>H566/'Output Sheet'!$B$8</f>
        <v>#DIV/0!</v>
      </c>
      <c r="J566" s="596"/>
      <c r="K566" s="560"/>
      <c r="L566" s="560"/>
      <c r="M566" s="560"/>
      <c r="N566" s="560"/>
      <c r="O566" s="560"/>
      <c r="P566" s="560"/>
      <c r="Q566" s="560"/>
      <c r="R566" s="560"/>
      <c r="S566" s="560"/>
      <c r="T566" s="560"/>
      <c r="U566" s="560"/>
    </row>
    <row r="567" spans="1:21">
      <c r="A567" s="593">
        <f t="shared" si="48"/>
        <v>41298</v>
      </c>
      <c r="B567" s="594">
        <v>41298.583365972219</v>
      </c>
      <c r="C567" s="560">
        <f t="shared" si="49"/>
        <v>2013</v>
      </c>
      <c r="D567" s="560">
        <f t="shared" si="50"/>
        <v>1</v>
      </c>
      <c r="E567" s="560">
        <f t="shared" si="51"/>
        <v>24</v>
      </c>
      <c r="F567" s="560">
        <f t="shared" si="52"/>
        <v>14</v>
      </c>
      <c r="G567" s="595">
        <f t="shared" si="53"/>
        <v>5</v>
      </c>
      <c r="H567" s="590">
        <f>CHOOSE('Output Sheet'!$B$4,'8760 Data'!J567,'8760 Data'!K567,'8760 Data'!L567,'8760 Data'!M567,'8760 Data'!N567,'8760 Data'!O567,'8760 Data'!P567,'8760 Data'!Q567,'8760 Data'!R567,'8760 Data'!S567,'8760 Data'!T567,'8760 Data'!U567)</f>
        <v>0</v>
      </c>
      <c r="I567" s="591" t="e">
        <f>H567/'Output Sheet'!$B$8</f>
        <v>#DIV/0!</v>
      </c>
      <c r="J567" s="596"/>
      <c r="K567" s="560"/>
      <c r="L567" s="560"/>
      <c r="M567" s="560"/>
      <c r="N567" s="560"/>
      <c r="O567" s="560"/>
      <c r="P567" s="560"/>
      <c r="Q567" s="560"/>
      <c r="R567" s="560"/>
      <c r="S567" s="560"/>
      <c r="T567" s="560"/>
      <c r="U567" s="560"/>
    </row>
    <row r="568" spans="1:21">
      <c r="A568" s="593">
        <f t="shared" si="48"/>
        <v>41298</v>
      </c>
      <c r="B568" s="594">
        <v>41298.625032696757</v>
      </c>
      <c r="C568" s="560">
        <f t="shared" si="49"/>
        <v>2013</v>
      </c>
      <c r="D568" s="560">
        <f t="shared" si="50"/>
        <v>1</v>
      </c>
      <c r="E568" s="560">
        <f t="shared" si="51"/>
        <v>24</v>
      </c>
      <c r="F568" s="560">
        <f t="shared" si="52"/>
        <v>15</v>
      </c>
      <c r="G568" s="595">
        <f t="shared" si="53"/>
        <v>5</v>
      </c>
      <c r="H568" s="590">
        <f>CHOOSE('Output Sheet'!$B$4,'8760 Data'!J568,'8760 Data'!K568,'8760 Data'!L568,'8760 Data'!M568,'8760 Data'!N568,'8760 Data'!O568,'8760 Data'!P568,'8760 Data'!Q568,'8760 Data'!R568,'8760 Data'!S568,'8760 Data'!T568,'8760 Data'!U568)</f>
        <v>0</v>
      </c>
      <c r="I568" s="591" t="e">
        <f>H568/'Output Sheet'!$B$8</f>
        <v>#DIV/0!</v>
      </c>
      <c r="J568" s="596"/>
      <c r="K568" s="560"/>
      <c r="L568" s="560"/>
      <c r="M568" s="560"/>
      <c r="N568" s="560"/>
      <c r="O568" s="560"/>
      <c r="P568" s="560"/>
      <c r="Q568" s="560"/>
      <c r="R568" s="560"/>
      <c r="S568" s="560"/>
      <c r="T568" s="560"/>
      <c r="U568" s="560"/>
    </row>
    <row r="569" spans="1:21">
      <c r="A569" s="593">
        <f t="shared" si="48"/>
        <v>41298</v>
      </c>
      <c r="B569" s="594">
        <v>41298.666699421294</v>
      </c>
      <c r="C569" s="560">
        <f t="shared" si="49"/>
        <v>2013</v>
      </c>
      <c r="D569" s="560">
        <f t="shared" si="50"/>
        <v>1</v>
      </c>
      <c r="E569" s="560">
        <f t="shared" si="51"/>
        <v>24</v>
      </c>
      <c r="F569" s="560">
        <f t="shared" si="52"/>
        <v>16</v>
      </c>
      <c r="G569" s="595">
        <f t="shared" si="53"/>
        <v>5</v>
      </c>
      <c r="H569" s="590">
        <f>CHOOSE('Output Sheet'!$B$4,'8760 Data'!J569,'8760 Data'!K569,'8760 Data'!L569,'8760 Data'!M569,'8760 Data'!N569,'8760 Data'!O569,'8760 Data'!P569,'8760 Data'!Q569,'8760 Data'!R569,'8760 Data'!S569,'8760 Data'!T569,'8760 Data'!U569)</f>
        <v>0</v>
      </c>
      <c r="I569" s="591" t="e">
        <f>H569/'Output Sheet'!$B$8</f>
        <v>#DIV/0!</v>
      </c>
      <c r="J569" s="596"/>
      <c r="K569" s="560"/>
      <c r="L569" s="560"/>
      <c r="M569" s="560"/>
      <c r="N569" s="560"/>
      <c r="O569" s="560"/>
      <c r="P569" s="560"/>
      <c r="Q569" s="560"/>
      <c r="R569" s="560"/>
      <c r="S569" s="560"/>
      <c r="T569" s="560"/>
      <c r="U569" s="560"/>
    </row>
    <row r="570" spans="1:21">
      <c r="A570" s="593">
        <f t="shared" si="48"/>
        <v>41298</v>
      </c>
      <c r="B570" s="594">
        <v>41298.708366145831</v>
      </c>
      <c r="C570" s="560">
        <f t="shared" si="49"/>
        <v>2013</v>
      </c>
      <c r="D570" s="560">
        <f t="shared" si="50"/>
        <v>1</v>
      </c>
      <c r="E570" s="560">
        <f t="shared" si="51"/>
        <v>24</v>
      </c>
      <c r="F570" s="560">
        <f t="shared" si="52"/>
        <v>17</v>
      </c>
      <c r="G570" s="595">
        <f t="shared" si="53"/>
        <v>5</v>
      </c>
      <c r="H570" s="590">
        <f>CHOOSE('Output Sheet'!$B$4,'8760 Data'!J570,'8760 Data'!K570,'8760 Data'!L570,'8760 Data'!M570,'8760 Data'!N570,'8760 Data'!O570,'8760 Data'!P570,'8760 Data'!Q570,'8760 Data'!R570,'8760 Data'!S570,'8760 Data'!T570,'8760 Data'!U570)</f>
        <v>0</v>
      </c>
      <c r="I570" s="591" t="e">
        <f>H570/'Output Sheet'!$B$8</f>
        <v>#DIV/0!</v>
      </c>
      <c r="J570" s="596"/>
      <c r="K570" s="560"/>
      <c r="L570" s="560"/>
      <c r="M570" s="560"/>
      <c r="N570" s="560"/>
      <c r="O570" s="560"/>
      <c r="P570" s="560"/>
      <c r="Q570" s="560"/>
      <c r="R570" s="560"/>
      <c r="S570" s="560"/>
      <c r="T570" s="560"/>
      <c r="U570" s="560"/>
    </row>
    <row r="571" spans="1:21">
      <c r="A571" s="593">
        <f t="shared" si="48"/>
        <v>41298</v>
      </c>
      <c r="B571" s="594">
        <v>41298.750032870368</v>
      </c>
      <c r="C571" s="560">
        <f t="shared" si="49"/>
        <v>2013</v>
      </c>
      <c r="D571" s="560">
        <f t="shared" si="50"/>
        <v>1</v>
      </c>
      <c r="E571" s="560">
        <f t="shared" si="51"/>
        <v>24</v>
      </c>
      <c r="F571" s="560">
        <f t="shared" si="52"/>
        <v>18</v>
      </c>
      <c r="G571" s="595">
        <f t="shared" si="53"/>
        <v>5</v>
      </c>
      <c r="H571" s="590">
        <f>CHOOSE('Output Sheet'!$B$4,'8760 Data'!J571,'8760 Data'!K571,'8760 Data'!L571,'8760 Data'!M571,'8760 Data'!N571,'8760 Data'!O571,'8760 Data'!P571,'8760 Data'!Q571,'8760 Data'!R571,'8760 Data'!S571,'8760 Data'!T571,'8760 Data'!U571)</f>
        <v>0</v>
      </c>
      <c r="I571" s="591" t="e">
        <f>H571/'Output Sheet'!$B$8</f>
        <v>#DIV/0!</v>
      </c>
      <c r="J571" s="596"/>
      <c r="K571" s="560"/>
      <c r="L571" s="560"/>
      <c r="M571" s="560"/>
      <c r="N571" s="560"/>
      <c r="O571" s="560"/>
      <c r="P571" s="560"/>
      <c r="Q571" s="560"/>
      <c r="R571" s="560"/>
      <c r="S571" s="560"/>
      <c r="T571" s="560"/>
      <c r="U571" s="560"/>
    </row>
    <row r="572" spans="1:21">
      <c r="A572" s="593">
        <f t="shared" si="48"/>
        <v>41298</v>
      </c>
      <c r="B572" s="594">
        <v>41298.791699594905</v>
      </c>
      <c r="C572" s="560">
        <f t="shared" si="49"/>
        <v>2013</v>
      </c>
      <c r="D572" s="560">
        <f t="shared" si="50"/>
        <v>1</v>
      </c>
      <c r="E572" s="560">
        <f t="shared" si="51"/>
        <v>24</v>
      </c>
      <c r="F572" s="560">
        <f t="shared" si="52"/>
        <v>19</v>
      </c>
      <c r="G572" s="595">
        <f t="shared" si="53"/>
        <v>5</v>
      </c>
      <c r="H572" s="590">
        <f>CHOOSE('Output Sheet'!$B$4,'8760 Data'!J572,'8760 Data'!K572,'8760 Data'!L572,'8760 Data'!M572,'8760 Data'!N572,'8760 Data'!O572,'8760 Data'!P572,'8760 Data'!Q572,'8760 Data'!R572,'8760 Data'!S572,'8760 Data'!T572,'8760 Data'!U572)</f>
        <v>0</v>
      </c>
      <c r="I572" s="591" t="e">
        <f>H572/'Output Sheet'!$B$8</f>
        <v>#DIV/0!</v>
      </c>
      <c r="J572" s="596"/>
      <c r="K572" s="560"/>
      <c r="L572" s="560"/>
      <c r="M572" s="560"/>
      <c r="N572" s="560"/>
      <c r="O572" s="560"/>
      <c r="P572" s="560"/>
      <c r="Q572" s="560"/>
      <c r="R572" s="560"/>
      <c r="S572" s="560"/>
      <c r="T572" s="560"/>
      <c r="U572" s="560"/>
    </row>
    <row r="573" spans="1:21">
      <c r="A573" s="593">
        <f t="shared" si="48"/>
        <v>41298</v>
      </c>
      <c r="B573" s="594">
        <v>41298.833366319443</v>
      </c>
      <c r="C573" s="560">
        <f t="shared" si="49"/>
        <v>2013</v>
      </c>
      <c r="D573" s="560">
        <f t="shared" si="50"/>
        <v>1</v>
      </c>
      <c r="E573" s="560">
        <f t="shared" si="51"/>
        <v>24</v>
      </c>
      <c r="F573" s="560">
        <f t="shared" si="52"/>
        <v>20</v>
      </c>
      <c r="G573" s="595">
        <f t="shared" si="53"/>
        <v>5</v>
      </c>
      <c r="H573" s="590">
        <f>CHOOSE('Output Sheet'!$B$4,'8760 Data'!J573,'8760 Data'!K573,'8760 Data'!L573,'8760 Data'!M573,'8760 Data'!N573,'8760 Data'!O573,'8760 Data'!P573,'8760 Data'!Q573,'8760 Data'!R573,'8760 Data'!S573,'8760 Data'!T573,'8760 Data'!U573)</f>
        <v>0</v>
      </c>
      <c r="I573" s="591" t="e">
        <f>H573/'Output Sheet'!$B$8</f>
        <v>#DIV/0!</v>
      </c>
      <c r="J573" s="596"/>
      <c r="K573" s="560"/>
      <c r="L573" s="560"/>
      <c r="M573" s="560"/>
      <c r="N573" s="560"/>
      <c r="O573" s="560"/>
      <c r="P573" s="560"/>
      <c r="Q573" s="560"/>
      <c r="R573" s="560"/>
      <c r="S573" s="560"/>
      <c r="T573" s="560"/>
      <c r="U573" s="560"/>
    </row>
    <row r="574" spans="1:21">
      <c r="A574" s="593">
        <f t="shared" si="48"/>
        <v>41298</v>
      </c>
      <c r="B574" s="594">
        <v>41298.87503304398</v>
      </c>
      <c r="C574" s="560">
        <f t="shared" si="49"/>
        <v>2013</v>
      </c>
      <c r="D574" s="560">
        <f t="shared" si="50"/>
        <v>1</v>
      </c>
      <c r="E574" s="560">
        <f t="shared" si="51"/>
        <v>24</v>
      </c>
      <c r="F574" s="560">
        <f t="shared" si="52"/>
        <v>21</v>
      </c>
      <c r="G574" s="595">
        <f t="shared" si="53"/>
        <v>5</v>
      </c>
      <c r="H574" s="590">
        <f>CHOOSE('Output Sheet'!$B$4,'8760 Data'!J574,'8760 Data'!K574,'8760 Data'!L574,'8760 Data'!M574,'8760 Data'!N574,'8760 Data'!O574,'8760 Data'!P574,'8760 Data'!Q574,'8760 Data'!R574,'8760 Data'!S574,'8760 Data'!T574,'8760 Data'!U574)</f>
        <v>0</v>
      </c>
      <c r="I574" s="591" t="e">
        <f>H574/'Output Sheet'!$B$8</f>
        <v>#DIV/0!</v>
      </c>
      <c r="J574" s="596"/>
      <c r="K574" s="560"/>
      <c r="L574" s="560"/>
      <c r="M574" s="560"/>
      <c r="N574" s="560"/>
      <c r="O574" s="560"/>
      <c r="P574" s="560"/>
      <c r="Q574" s="560"/>
      <c r="R574" s="560"/>
      <c r="S574" s="560"/>
      <c r="T574" s="560"/>
      <c r="U574" s="560"/>
    </row>
    <row r="575" spans="1:21">
      <c r="A575" s="593">
        <f t="shared" si="48"/>
        <v>41298</v>
      </c>
      <c r="B575" s="594">
        <v>41298.916699768517</v>
      </c>
      <c r="C575" s="560">
        <f t="shared" si="49"/>
        <v>2013</v>
      </c>
      <c r="D575" s="560">
        <f t="shared" si="50"/>
        <v>1</v>
      </c>
      <c r="E575" s="560">
        <f t="shared" si="51"/>
        <v>24</v>
      </c>
      <c r="F575" s="560">
        <f t="shared" si="52"/>
        <v>22</v>
      </c>
      <c r="G575" s="595">
        <f t="shared" si="53"/>
        <v>5</v>
      </c>
      <c r="H575" s="590">
        <f>CHOOSE('Output Sheet'!$B$4,'8760 Data'!J575,'8760 Data'!K575,'8760 Data'!L575,'8760 Data'!M575,'8760 Data'!N575,'8760 Data'!O575,'8760 Data'!P575,'8760 Data'!Q575,'8760 Data'!R575,'8760 Data'!S575,'8760 Data'!T575,'8760 Data'!U575)</f>
        <v>0</v>
      </c>
      <c r="I575" s="591" t="e">
        <f>H575/'Output Sheet'!$B$8</f>
        <v>#DIV/0!</v>
      </c>
      <c r="J575" s="596"/>
      <c r="K575" s="560"/>
      <c r="L575" s="560"/>
      <c r="M575" s="560"/>
      <c r="N575" s="560"/>
      <c r="O575" s="560"/>
      <c r="P575" s="560"/>
      <c r="Q575" s="560"/>
      <c r="R575" s="560"/>
      <c r="S575" s="560"/>
      <c r="T575" s="560"/>
      <c r="U575" s="560"/>
    </row>
    <row r="576" spans="1:21">
      <c r="A576" s="593">
        <f t="shared" si="48"/>
        <v>41298</v>
      </c>
      <c r="B576" s="594">
        <v>41298.958366493054</v>
      </c>
      <c r="C576" s="560">
        <f t="shared" si="49"/>
        <v>2013</v>
      </c>
      <c r="D576" s="560">
        <f t="shared" si="50"/>
        <v>1</v>
      </c>
      <c r="E576" s="560">
        <f t="shared" si="51"/>
        <v>24</v>
      </c>
      <c r="F576" s="560">
        <f t="shared" si="52"/>
        <v>23</v>
      </c>
      <c r="G576" s="595">
        <f t="shared" si="53"/>
        <v>5</v>
      </c>
      <c r="H576" s="590">
        <f>CHOOSE('Output Sheet'!$B$4,'8760 Data'!J576,'8760 Data'!K576,'8760 Data'!L576,'8760 Data'!M576,'8760 Data'!N576,'8760 Data'!O576,'8760 Data'!P576,'8760 Data'!Q576,'8760 Data'!R576,'8760 Data'!S576,'8760 Data'!T576,'8760 Data'!U576)</f>
        <v>0</v>
      </c>
      <c r="I576" s="591" t="e">
        <f>H576/'Output Sheet'!$B$8</f>
        <v>#DIV/0!</v>
      </c>
      <c r="J576" s="596"/>
      <c r="K576" s="560"/>
      <c r="L576" s="560"/>
      <c r="M576" s="560"/>
      <c r="N576" s="560"/>
      <c r="O576" s="560"/>
      <c r="P576" s="560"/>
      <c r="Q576" s="560"/>
      <c r="R576" s="560"/>
      <c r="S576" s="560"/>
      <c r="T576" s="560"/>
      <c r="U576" s="560"/>
    </row>
    <row r="577" spans="1:21">
      <c r="A577" s="593">
        <f t="shared" si="48"/>
        <v>41299</v>
      </c>
      <c r="B577" s="594">
        <v>41299.000033217591</v>
      </c>
      <c r="C577" s="560">
        <f t="shared" si="49"/>
        <v>2013</v>
      </c>
      <c r="D577" s="560">
        <f t="shared" si="50"/>
        <v>1</v>
      </c>
      <c r="E577" s="560">
        <f t="shared" si="51"/>
        <v>25</v>
      </c>
      <c r="F577" s="560">
        <f t="shared" si="52"/>
        <v>24</v>
      </c>
      <c r="G577" s="595">
        <f t="shared" si="53"/>
        <v>6</v>
      </c>
      <c r="H577" s="590">
        <f>CHOOSE('Output Sheet'!$B$4,'8760 Data'!J577,'8760 Data'!K577,'8760 Data'!L577,'8760 Data'!M577,'8760 Data'!N577,'8760 Data'!O577,'8760 Data'!P577,'8760 Data'!Q577,'8760 Data'!R577,'8760 Data'!S577,'8760 Data'!T577,'8760 Data'!U577)</f>
        <v>0</v>
      </c>
      <c r="I577" s="591" t="e">
        <f>H577/'Output Sheet'!$B$8</f>
        <v>#DIV/0!</v>
      </c>
      <c r="J577" s="596"/>
      <c r="K577" s="560"/>
      <c r="L577" s="560"/>
      <c r="M577" s="560"/>
      <c r="N577" s="560"/>
      <c r="O577" s="560"/>
      <c r="P577" s="560"/>
      <c r="Q577" s="560"/>
      <c r="R577" s="560"/>
      <c r="S577" s="560"/>
      <c r="T577" s="560"/>
      <c r="U577" s="560"/>
    </row>
    <row r="578" spans="1:21">
      <c r="A578" s="593">
        <f t="shared" si="48"/>
        <v>41299</v>
      </c>
      <c r="B578" s="594">
        <v>41299.041699942129</v>
      </c>
      <c r="C578" s="560">
        <f t="shared" si="49"/>
        <v>2013</v>
      </c>
      <c r="D578" s="560">
        <f t="shared" si="50"/>
        <v>1</v>
      </c>
      <c r="E578" s="560">
        <f t="shared" si="51"/>
        <v>25</v>
      </c>
      <c r="F578" s="560">
        <f t="shared" si="52"/>
        <v>1</v>
      </c>
      <c r="G578" s="595">
        <f t="shared" si="53"/>
        <v>6</v>
      </c>
      <c r="H578" s="590">
        <f>CHOOSE('Output Sheet'!$B$4,'8760 Data'!J578,'8760 Data'!K578,'8760 Data'!L578,'8760 Data'!M578,'8760 Data'!N578,'8760 Data'!O578,'8760 Data'!P578,'8760 Data'!Q578,'8760 Data'!R578,'8760 Data'!S578,'8760 Data'!T578,'8760 Data'!U578)</f>
        <v>0</v>
      </c>
      <c r="I578" s="591" t="e">
        <f>H578/'Output Sheet'!$B$8</f>
        <v>#DIV/0!</v>
      </c>
      <c r="J578" s="596"/>
      <c r="K578" s="560"/>
      <c r="L578" s="560"/>
      <c r="M578" s="560"/>
      <c r="N578" s="560"/>
      <c r="O578" s="560"/>
      <c r="P578" s="560"/>
      <c r="Q578" s="560"/>
      <c r="R578" s="560"/>
      <c r="S578" s="560"/>
      <c r="T578" s="560"/>
      <c r="U578" s="560"/>
    </row>
    <row r="579" spans="1:21">
      <c r="A579" s="593">
        <f t="shared" ref="A579:A642" si="54">DATE(C579,D579,E579)</f>
        <v>41299</v>
      </c>
      <c r="B579" s="594">
        <v>41299.083366666666</v>
      </c>
      <c r="C579" s="560">
        <f t="shared" ref="C579:C642" si="55">YEAR(B579)</f>
        <v>2013</v>
      </c>
      <c r="D579" s="560">
        <f t="shared" ref="D579:D642" si="56">MONTH(B579)</f>
        <v>1</v>
      </c>
      <c r="E579" s="560">
        <f t="shared" ref="E579:E642" si="57">DAY(B579)</f>
        <v>25</v>
      </c>
      <c r="F579" s="560">
        <f t="shared" ref="F579:F642" si="58">IF(HOUR(B579)&lt;&gt;0,HOUR(B579),24)</f>
        <v>2</v>
      </c>
      <c r="G579" s="595">
        <f t="shared" ref="G579:G642" si="59">WEEKDAY(B579,1)</f>
        <v>6</v>
      </c>
      <c r="H579" s="590">
        <f>CHOOSE('Output Sheet'!$B$4,'8760 Data'!J579,'8760 Data'!K579,'8760 Data'!L579,'8760 Data'!M579,'8760 Data'!N579,'8760 Data'!O579,'8760 Data'!P579,'8760 Data'!Q579,'8760 Data'!R579,'8760 Data'!S579,'8760 Data'!T579,'8760 Data'!U579)</f>
        <v>0</v>
      </c>
      <c r="I579" s="591" t="e">
        <f>H579/'Output Sheet'!$B$8</f>
        <v>#DIV/0!</v>
      </c>
      <c r="J579" s="596"/>
      <c r="K579" s="560"/>
      <c r="L579" s="560"/>
      <c r="M579" s="560"/>
      <c r="N579" s="560"/>
      <c r="O579" s="560"/>
      <c r="P579" s="560"/>
      <c r="Q579" s="560"/>
      <c r="R579" s="560"/>
      <c r="S579" s="560"/>
      <c r="T579" s="560"/>
      <c r="U579" s="560"/>
    </row>
    <row r="580" spans="1:21">
      <c r="A580" s="593">
        <f t="shared" si="54"/>
        <v>41299</v>
      </c>
      <c r="B580" s="594">
        <v>41299.125033391203</v>
      </c>
      <c r="C580" s="560">
        <f t="shared" si="55"/>
        <v>2013</v>
      </c>
      <c r="D580" s="560">
        <f t="shared" si="56"/>
        <v>1</v>
      </c>
      <c r="E580" s="560">
        <f t="shared" si="57"/>
        <v>25</v>
      </c>
      <c r="F580" s="560">
        <f t="shared" si="58"/>
        <v>3</v>
      </c>
      <c r="G580" s="595">
        <f t="shared" si="59"/>
        <v>6</v>
      </c>
      <c r="H580" s="590">
        <f>CHOOSE('Output Sheet'!$B$4,'8760 Data'!J580,'8760 Data'!K580,'8760 Data'!L580,'8760 Data'!M580,'8760 Data'!N580,'8760 Data'!O580,'8760 Data'!P580,'8760 Data'!Q580,'8760 Data'!R580,'8760 Data'!S580,'8760 Data'!T580,'8760 Data'!U580)</f>
        <v>0</v>
      </c>
      <c r="I580" s="591" t="e">
        <f>H580/'Output Sheet'!$B$8</f>
        <v>#DIV/0!</v>
      </c>
      <c r="J580" s="596"/>
      <c r="K580" s="560"/>
      <c r="L580" s="560"/>
      <c r="M580" s="560"/>
      <c r="N580" s="560"/>
      <c r="O580" s="560"/>
      <c r="P580" s="560"/>
      <c r="Q580" s="560"/>
      <c r="R580" s="560"/>
      <c r="S580" s="560"/>
      <c r="T580" s="560"/>
      <c r="U580" s="560"/>
    </row>
    <row r="581" spans="1:21">
      <c r="A581" s="593">
        <f t="shared" si="54"/>
        <v>41299</v>
      </c>
      <c r="B581" s="594">
        <v>41299.16670011574</v>
      </c>
      <c r="C581" s="560">
        <f t="shared" si="55"/>
        <v>2013</v>
      </c>
      <c r="D581" s="560">
        <f t="shared" si="56"/>
        <v>1</v>
      </c>
      <c r="E581" s="560">
        <f t="shared" si="57"/>
        <v>25</v>
      </c>
      <c r="F581" s="560">
        <f t="shared" si="58"/>
        <v>4</v>
      </c>
      <c r="G581" s="595">
        <f t="shared" si="59"/>
        <v>6</v>
      </c>
      <c r="H581" s="590">
        <f>CHOOSE('Output Sheet'!$B$4,'8760 Data'!J581,'8760 Data'!K581,'8760 Data'!L581,'8760 Data'!M581,'8760 Data'!N581,'8760 Data'!O581,'8760 Data'!P581,'8760 Data'!Q581,'8760 Data'!R581,'8760 Data'!S581,'8760 Data'!T581,'8760 Data'!U581)</f>
        <v>0</v>
      </c>
      <c r="I581" s="591" t="e">
        <f>H581/'Output Sheet'!$B$8</f>
        <v>#DIV/0!</v>
      </c>
      <c r="J581" s="596"/>
      <c r="K581" s="560"/>
      <c r="L581" s="560"/>
      <c r="M581" s="560"/>
      <c r="N581" s="560"/>
      <c r="O581" s="560"/>
      <c r="P581" s="560"/>
      <c r="Q581" s="560"/>
      <c r="R581" s="560"/>
      <c r="S581" s="560"/>
      <c r="T581" s="560"/>
      <c r="U581" s="560"/>
    </row>
    <row r="582" spans="1:21">
      <c r="A582" s="593">
        <f t="shared" si="54"/>
        <v>41299</v>
      </c>
      <c r="B582" s="594">
        <v>41299.208366840277</v>
      </c>
      <c r="C582" s="560">
        <f t="shared" si="55"/>
        <v>2013</v>
      </c>
      <c r="D582" s="560">
        <f t="shared" si="56"/>
        <v>1</v>
      </c>
      <c r="E582" s="560">
        <f t="shared" si="57"/>
        <v>25</v>
      </c>
      <c r="F582" s="560">
        <f t="shared" si="58"/>
        <v>5</v>
      </c>
      <c r="G582" s="595">
        <f t="shared" si="59"/>
        <v>6</v>
      </c>
      <c r="H582" s="590">
        <f>CHOOSE('Output Sheet'!$B$4,'8760 Data'!J582,'8760 Data'!K582,'8760 Data'!L582,'8760 Data'!M582,'8760 Data'!N582,'8760 Data'!O582,'8760 Data'!P582,'8760 Data'!Q582,'8760 Data'!R582,'8760 Data'!S582,'8760 Data'!T582,'8760 Data'!U582)</f>
        <v>0</v>
      </c>
      <c r="I582" s="591" t="e">
        <f>H582/'Output Sheet'!$B$8</f>
        <v>#DIV/0!</v>
      </c>
      <c r="J582" s="596"/>
      <c r="K582" s="560"/>
      <c r="L582" s="560"/>
      <c r="M582" s="560"/>
      <c r="N582" s="560"/>
      <c r="O582" s="560"/>
      <c r="P582" s="560"/>
      <c r="Q582" s="560"/>
      <c r="R582" s="560"/>
      <c r="S582" s="560"/>
      <c r="T582" s="560"/>
      <c r="U582" s="560"/>
    </row>
    <row r="583" spans="1:21">
      <c r="A583" s="593">
        <f t="shared" si="54"/>
        <v>41299</v>
      </c>
      <c r="B583" s="594">
        <v>41299.250033564815</v>
      </c>
      <c r="C583" s="560">
        <f t="shared" si="55"/>
        <v>2013</v>
      </c>
      <c r="D583" s="560">
        <f t="shared" si="56"/>
        <v>1</v>
      </c>
      <c r="E583" s="560">
        <f t="shared" si="57"/>
        <v>25</v>
      </c>
      <c r="F583" s="560">
        <f t="shared" si="58"/>
        <v>6</v>
      </c>
      <c r="G583" s="595">
        <f t="shared" si="59"/>
        <v>6</v>
      </c>
      <c r="H583" s="590">
        <f>CHOOSE('Output Sheet'!$B$4,'8760 Data'!J583,'8760 Data'!K583,'8760 Data'!L583,'8760 Data'!M583,'8760 Data'!N583,'8760 Data'!O583,'8760 Data'!P583,'8760 Data'!Q583,'8760 Data'!R583,'8760 Data'!S583,'8760 Data'!T583,'8760 Data'!U583)</f>
        <v>0</v>
      </c>
      <c r="I583" s="591" t="e">
        <f>H583/'Output Sheet'!$B$8</f>
        <v>#DIV/0!</v>
      </c>
      <c r="J583" s="596"/>
      <c r="K583" s="560"/>
      <c r="L583" s="560"/>
      <c r="M583" s="560"/>
      <c r="N583" s="560"/>
      <c r="O583" s="560"/>
      <c r="P583" s="560"/>
      <c r="Q583" s="560"/>
      <c r="R583" s="560"/>
      <c r="S583" s="560"/>
      <c r="T583" s="560"/>
      <c r="U583" s="560"/>
    </row>
    <row r="584" spans="1:21">
      <c r="A584" s="593">
        <f t="shared" si="54"/>
        <v>41299</v>
      </c>
      <c r="B584" s="594">
        <v>41299.291700289352</v>
      </c>
      <c r="C584" s="560">
        <f t="shared" si="55"/>
        <v>2013</v>
      </c>
      <c r="D584" s="560">
        <f t="shared" si="56"/>
        <v>1</v>
      </c>
      <c r="E584" s="560">
        <f t="shared" si="57"/>
        <v>25</v>
      </c>
      <c r="F584" s="560">
        <f t="shared" si="58"/>
        <v>7</v>
      </c>
      <c r="G584" s="595">
        <f t="shared" si="59"/>
        <v>6</v>
      </c>
      <c r="H584" s="590">
        <f>CHOOSE('Output Sheet'!$B$4,'8760 Data'!J584,'8760 Data'!K584,'8760 Data'!L584,'8760 Data'!M584,'8760 Data'!N584,'8760 Data'!O584,'8760 Data'!P584,'8760 Data'!Q584,'8760 Data'!R584,'8760 Data'!S584,'8760 Data'!T584,'8760 Data'!U584)</f>
        <v>0</v>
      </c>
      <c r="I584" s="591" t="e">
        <f>H584/'Output Sheet'!$B$8</f>
        <v>#DIV/0!</v>
      </c>
      <c r="J584" s="596"/>
      <c r="K584" s="560"/>
      <c r="L584" s="560"/>
      <c r="M584" s="560"/>
      <c r="N584" s="560"/>
      <c r="O584" s="560"/>
      <c r="P584" s="560"/>
      <c r="Q584" s="560"/>
      <c r="R584" s="560"/>
      <c r="S584" s="560"/>
      <c r="T584" s="560"/>
      <c r="U584" s="560"/>
    </row>
    <row r="585" spans="1:21">
      <c r="A585" s="593">
        <f t="shared" si="54"/>
        <v>41299</v>
      </c>
      <c r="B585" s="594">
        <v>41299.333367013889</v>
      </c>
      <c r="C585" s="560">
        <f t="shared" si="55"/>
        <v>2013</v>
      </c>
      <c r="D585" s="560">
        <f t="shared" si="56"/>
        <v>1</v>
      </c>
      <c r="E585" s="560">
        <f t="shared" si="57"/>
        <v>25</v>
      </c>
      <c r="F585" s="560">
        <f t="shared" si="58"/>
        <v>8</v>
      </c>
      <c r="G585" s="595">
        <f t="shared" si="59"/>
        <v>6</v>
      </c>
      <c r="H585" s="590">
        <f>CHOOSE('Output Sheet'!$B$4,'8760 Data'!J585,'8760 Data'!K585,'8760 Data'!L585,'8760 Data'!M585,'8760 Data'!N585,'8760 Data'!O585,'8760 Data'!P585,'8760 Data'!Q585,'8760 Data'!R585,'8760 Data'!S585,'8760 Data'!T585,'8760 Data'!U585)</f>
        <v>0</v>
      </c>
      <c r="I585" s="591" t="e">
        <f>H585/'Output Sheet'!$B$8</f>
        <v>#DIV/0!</v>
      </c>
      <c r="J585" s="596"/>
      <c r="K585" s="560"/>
      <c r="L585" s="560"/>
      <c r="M585" s="560"/>
      <c r="N585" s="560"/>
      <c r="O585" s="560"/>
      <c r="P585" s="560"/>
      <c r="Q585" s="560"/>
      <c r="R585" s="560"/>
      <c r="S585" s="560"/>
      <c r="T585" s="560"/>
      <c r="U585" s="560"/>
    </row>
    <row r="586" spans="1:21">
      <c r="A586" s="593">
        <f t="shared" si="54"/>
        <v>41299</v>
      </c>
      <c r="B586" s="594">
        <v>41299.375033738426</v>
      </c>
      <c r="C586" s="560">
        <f t="shared" si="55"/>
        <v>2013</v>
      </c>
      <c r="D586" s="560">
        <f t="shared" si="56"/>
        <v>1</v>
      </c>
      <c r="E586" s="560">
        <f t="shared" si="57"/>
        <v>25</v>
      </c>
      <c r="F586" s="560">
        <f t="shared" si="58"/>
        <v>9</v>
      </c>
      <c r="G586" s="595">
        <f t="shared" si="59"/>
        <v>6</v>
      </c>
      <c r="H586" s="590">
        <f>CHOOSE('Output Sheet'!$B$4,'8760 Data'!J586,'8760 Data'!K586,'8760 Data'!L586,'8760 Data'!M586,'8760 Data'!N586,'8760 Data'!O586,'8760 Data'!P586,'8760 Data'!Q586,'8760 Data'!R586,'8760 Data'!S586,'8760 Data'!T586,'8760 Data'!U586)</f>
        <v>0</v>
      </c>
      <c r="I586" s="591" t="e">
        <f>H586/'Output Sheet'!$B$8</f>
        <v>#DIV/0!</v>
      </c>
      <c r="J586" s="596"/>
      <c r="K586" s="560"/>
      <c r="L586" s="560"/>
      <c r="M586" s="560"/>
      <c r="N586" s="560"/>
      <c r="O586" s="560"/>
      <c r="P586" s="560"/>
      <c r="Q586" s="560"/>
      <c r="R586" s="560"/>
      <c r="S586" s="560"/>
      <c r="T586" s="560"/>
      <c r="U586" s="560"/>
    </row>
    <row r="587" spans="1:21">
      <c r="A587" s="593">
        <f t="shared" si="54"/>
        <v>41299</v>
      </c>
      <c r="B587" s="594">
        <v>41299.416700462963</v>
      </c>
      <c r="C587" s="560">
        <f t="shared" si="55"/>
        <v>2013</v>
      </c>
      <c r="D587" s="560">
        <f t="shared" si="56"/>
        <v>1</v>
      </c>
      <c r="E587" s="560">
        <f t="shared" si="57"/>
        <v>25</v>
      </c>
      <c r="F587" s="560">
        <f t="shared" si="58"/>
        <v>10</v>
      </c>
      <c r="G587" s="595">
        <f t="shared" si="59"/>
        <v>6</v>
      </c>
      <c r="H587" s="590">
        <f>CHOOSE('Output Sheet'!$B$4,'8760 Data'!J587,'8760 Data'!K587,'8760 Data'!L587,'8760 Data'!M587,'8760 Data'!N587,'8760 Data'!O587,'8760 Data'!P587,'8760 Data'!Q587,'8760 Data'!R587,'8760 Data'!S587,'8760 Data'!T587,'8760 Data'!U587)</f>
        <v>0</v>
      </c>
      <c r="I587" s="591" t="e">
        <f>H587/'Output Sheet'!$B$8</f>
        <v>#DIV/0!</v>
      </c>
      <c r="J587" s="596"/>
      <c r="K587" s="560"/>
      <c r="L587" s="560"/>
      <c r="M587" s="560"/>
      <c r="N587" s="560"/>
      <c r="O587" s="560"/>
      <c r="P587" s="560"/>
      <c r="Q587" s="560"/>
      <c r="R587" s="560"/>
      <c r="S587" s="560"/>
      <c r="T587" s="560"/>
      <c r="U587" s="560"/>
    </row>
    <row r="588" spans="1:21">
      <c r="A588" s="593">
        <f t="shared" si="54"/>
        <v>41299</v>
      </c>
      <c r="B588" s="594">
        <v>41299.458367187501</v>
      </c>
      <c r="C588" s="560">
        <f t="shared" si="55"/>
        <v>2013</v>
      </c>
      <c r="D588" s="560">
        <f t="shared" si="56"/>
        <v>1</v>
      </c>
      <c r="E588" s="560">
        <f t="shared" si="57"/>
        <v>25</v>
      </c>
      <c r="F588" s="560">
        <f t="shared" si="58"/>
        <v>11</v>
      </c>
      <c r="G588" s="595">
        <f t="shared" si="59"/>
        <v>6</v>
      </c>
      <c r="H588" s="590">
        <f>CHOOSE('Output Sheet'!$B$4,'8760 Data'!J588,'8760 Data'!K588,'8760 Data'!L588,'8760 Data'!M588,'8760 Data'!N588,'8760 Data'!O588,'8760 Data'!P588,'8760 Data'!Q588,'8760 Data'!R588,'8760 Data'!S588,'8760 Data'!T588,'8760 Data'!U588)</f>
        <v>0</v>
      </c>
      <c r="I588" s="591" t="e">
        <f>H588/'Output Sheet'!$B$8</f>
        <v>#DIV/0!</v>
      </c>
      <c r="J588" s="596"/>
      <c r="K588" s="560"/>
      <c r="L588" s="560"/>
      <c r="M588" s="560"/>
      <c r="N588" s="560"/>
      <c r="O588" s="560"/>
      <c r="P588" s="560"/>
      <c r="Q588" s="560"/>
      <c r="R588" s="560"/>
      <c r="S588" s="560"/>
      <c r="T588" s="560"/>
      <c r="U588" s="560"/>
    </row>
    <row r="589" spans="1:21">
      <c r="A589" s="593">
        <f t="shared" si="54"/>
        <v>41299</v>
      </c>
      <c r="B589" s="594">
        <v>41299.500033912038</v>
      </c>
      <c r="C589" s="560">
        <f t="shared" si="55"/>
        <v>2013</v>
      </c>
      <c r="D589" s="560">
        <f t="shared" si="56"/>
        <v>1</v>
      </c>
      <c r="E589" s="560">
        <f t="shared" si="57"/>
        <v>25</v>
      </c>
      <c r="F589" s="560">
        <f t="shared" si="58"/>
        <v>12</v>
      </c>
      <c r="G589" s="595">
        <f t="shared" si="59"/>
        <v>6</v>
      </c>
      <c r="H589" s="590">
        <f>CHOOSE('Output Sheet'!$B$4,'8760 Data'!J589,'8760 Data'!K589,'8760 Data'!L589,'8760 Data'!M589,'8760 Data'!N589,'8760 Data'!O589,'8760 Data'!P589,'8760 Data'!Q589,'8760 Data'!R589,'8760 Data'!S589,'8760 Data'!T589,'8760 Data'!U589)</f>
        <v>0</v>
      </c>
      <c r="I589" s="591" t="e">
        <f>H589/'Output Sheet'!$B$8</f>
        <v>#DIV/0!</v>
      </c>
      <c r="J589" s="596"/>
      <c r="K589" s="560"/>
      <c r="L589" s="560"/>
      <c r="M589" s="560"/>
      <c r="N589" s="560"/>
      <c r="O589" s="560"/>
      <c r="P589" s="560"/>
      <c r="Q589" s="560"/>
      <c r="R589" s="560"/>
      <c r="S589" s="560"/>
      <c r="T589" s="560"/>
      <c r="U589" s="560"/>
    </row>
    <row r="590" spans="1:21">
      <c r="A590" s="593">
        <f t="shared" si="54"/>
        <v>41299</v>
      </c>
      <c r="B590" s="594">
        <v>41299.541700636575</v>
      </c>
      <c r="C590" s="560">
        <f t="shared" si="55"/>
        <v>2013</v>
      </c>
      <c r="D590" s="560">
        <f t="shared" si="56"/>
        <v>1</v>
      </c>
      <c r="E590" s="560">
        <f t="shared" si="57"/>
        <v>25</v>
      </c>
      <c r="F590" s="560">
        <f t="shared" si="58"/>
        <v>13</v>
      </c>
      <c r="G590" s="595">
        <f t="shared" si="59"/>
        <v>6</v>
      </c>
      <c r="H590" s="590">
        <f>CHOOSE('Output Sheet'!$B$4,'8760 Data'!J590,'8760 Data'!K590,'8760 Data'!L590,'8760 Data'!M590,'8760 Data'!N590,'8760 Data'!O590,'8760 Data'!P590,'8760 Data'!Q590,'8760 Data'!R590,'8760 Data'!S590,'8760 Data'!T590,'8760 Data'!U590)</f>
        <v>0</v>
      </c>
      <c r="I590" s="591" t="e">
        <f>H590/'Output Sheet'!$B$8</f>
        <v>#DIV/0!</v>
      </c>
      <c r="J590" s="596"/>
      <c r="K590" s="560"/>
      <c r="L590" s="560"/>
      <c r="M590" s="560"/>
      <c r="N590" s="560"/>
      <c r="O590" s="560"/>
      <c r="P590" s="560"/>
      <c r="Q590" s="560"/>
      <c r="R590" s="560"/>
      <c r="S590" s="560"/>
      <c r="T590" s="560"/>
      <c r="U590" s="560"/>
    </row>
    <row r="591" spans="1:21">
      <c r="A591" s="593">
        <f t="shared" si="54"/>
        <v>41299</v>
      </c>
      <c r="B591" s="594">
        <v>41299.583367361112</v>
      </c>
      <c r="C591" s="560">
        <f t="shared" si="55"/>
        <v>2013</v>
      </c>
      <c r="D591" s="560">
        <f t="shared" si="56"/>
        <v>1</v>
      </c>
      <c r="E591" s="560">
        <f t="shared" si="57"/>
        <v>25</v>
      </c>
      <c r="F591" s="560">
        <f t="shared" si="58"/>
        <v>14</v>
      </c>
      <c r="G591" s="595">
        <f t="shared" si="59"/>
        <v>6</v>
      </c>
      <c r="H591" s="590">
        <f>CHOOSE('Output Sheet'!$B$4,'8760 Data'!J591,'8760 Data'!K591,'8760 Data'!L591,'8760 Data'!M591,'8760 Data'!N591,'8760 Data'!O591,'8760 Data'!P591,'8760 Data'!Q591,'8760 Data'!R591,'8760 Data'!S591,'8760 Data'!T591,'8760 Data'!U591)</f>
        <v>0</v>
      </c>
      <c r="I591" s="591" t="e">
        <f>H591/'Output Sheet'!$B$8</f>
        <v>#DIV/0!</v>
      </c>
      <c r="J591" s="596"/>
      <c r="K591" s="560"/>
      <c r="L591" s="560"/>
      <c r="M591" s="560"/>
      <c r="N591" s="560"/>
      <c r="O591" s="560"/>
      <c r="P591" s="560"/>
      <c r="Q591" s="560"/>
      <c r="R591" s="560"/>
      <c r="S591" s="560"/>
      <c r="T591" s="560"/>
      <c r="U591" s="560"/>
    </row>
    <row r="592" spans="1:21">
      <c r="A592" s="593">
        <f t="shared" si="54"/>
        <v>41299</v>
      </c>
      <c r="B592" s="594">
        <v>41299.62503408565</v>
      </c>
      <c r="C592" s="560">
        <f t="shared" si="55"/>
        <v>2013</v>
      </c>
      <c r="D592" s="560">
        <f t="shared" si="56"/>
        <v>1</v>
      </c>
      <c r="E592" s="560">
        <f t="shared" si="57"/>
        <v>25</v>
      </c>
      <c r="F592" s="560">
        <f t="shared" si="58"/>
        <v>15</v>
      </c>
      <c r="G592" s="595">
        <f t="shared" si="59"/>
        <v>6</v>
      </c>
      <c r="H592" s="590">
        <f>CHOOSE('Output Sheet'!$B$4,'8760 Data'!J592,'8760 Data'!K592,'8760 Data'!L592,'8760 Data'!M592,'8760 Data'!N592,'8760 Data'!O592,'8760 Data'!P592,'8760 Data'!Q592,'8760 Data'!R592,'8760 Data'!S592,'8760 Data'!T592,'8760 Data'!U592)</f>
        <v>0</v>
      </c>
      <c r="I592" s="591" t="e">
        <f>H592/'Output Sheet'!$B$8</f>
        <v>#DIV/0!</v>
      </c>
      <c r="J592" s="596"/>
      <c r="K592" s="560"/>
      <c r="L592" s="560"/>
      <c r="M592" s="560"/>
      <c r="N592" s="560"/>
      <c r="O592" s="560"/>
      <c r="P592" s="560"/>
      <c r="Q592" s="560"/>
      <c r="R592" s="560"/>
      <c r="S592" s="560"/>
      <c r="T592" s="560"/>
      <c r="U592" s="560"/>
    </row>
    <row r="593" spans="1:21">
      <c r="A593" s="593">
        <f t="shared" si="54"/>
        <v>41299</v>
      </c>
      <c r="B593" s="594">
        <v>41299.666700810187</v>
      </c>
      <c r="C593" s="560">
        <f t="shared" si="55"/>
        <v>2013</v>
      </c>
      <c r="D593" s="560">
        <f t="shared" si="56"/>
        <v>1</v>
      </c>
      <c r="E593" s="560">
        <f t="shared" si="57"/>
        <v>25</v>
      </c>
      <c r="F593" s="560">
        <f t="shared" si="58"/>
        <v>16</v>
      </c>
      <c r="G593" s="595">
        <f t="shared" si="59"/>
        <v>6</v>
      </c>
      <c r="H593" s="590">
        <f>CHOOSE('Output Sheet'!$B$4,'8760 Data'!J593,'8760 Data'!K593,'8760 Data'!L593,'8760 Data'!M593,'8760 Data'!N593,'8760 Data'!O593,'8760 Data'!P593,'8760 Data'!Q593,'8760 Data'!R593,'8760 Data'!S593,'8760 Data'!T593,'8760 Data'!U593)</f>
        <v>0</v>
      </c>
      <c r="I593" s="591" t="e">
        <f>H593/'Output Sheet'!$B$8</f>
        <v>#DIV/0!</v>
      </c>
      <c r="J593" s="596"/>
      <c r="K593" s="560"/>
      <c r="L593" s="560"/>
      <c r="M593" s="560"/>
      <c r="N593" s="560"/>
      <c r="O593" s="560"/>
      <c r="P593" s="560"/>
      <c r="Q593" s="560"/>
      <c r="R593" s="560"/>
      <c r="S593" s="560"/>
      <c r="T593" s="560"/>
      <c r="U593" s="560"/>
    </row>
    <row r="594" spans="1:21">
      <c r="A594" s="593">
        <f t="shared" si="54"/>
        <v>41299</v>
      </c>
      <c r="B594" s="594">
        <v>41299.708367534724</v>
      </c>
      <c r="C594" s="560">
        <f t="shared" si="55"/>
        <v>2013</v>
      </c>
      <c r="D594" s="560">
        <f t="shared" si="56"/>
        <v>1</v>
      </c>
      <c r="E594" s="560">
        <f t="shared" si="57"/>
        <v>25</v>
      </c>
      <c r="F594" s="560">
        <f t="shared" si="58"/>
        <v>17</v>
      </c>
      <c r="G594" s="595">
        <f t="shared" si="59"/>
        <v>6</v>
      </c>
      <c r="H594" s="590">
        <f>CHOOSE('Output Sheet'!$B$4,'8760 Data'!J594,'8760 Data'!K594,'8760 Data'!L594,'8760 Data'!M594,'8760 Data'!N594,'8760 Data'!O594,'8760 Data'!P594,'8760 Data'!Q594,'8760 Data'!R594,'8760 Data'!S594,'8760 Data'!T594,'8760 Data'!U594)</f>
        <v>0</v>
      </c>
      <c r="I594" s="591" t="e">
        <f>H594/'Output Sheet'!$B$8</f>
        <v>#DIV/0!</v>
      </c>
      <c r="J594" s="596"/>
      <c r="K594" s="560"/>
      <c r="L594" s="560"/>
      <c r="M594" s="560"/>
      <c r="N594" s="560"/>
      <c r="O594" s="560"/>
      <c r="P594" s="560"/>
      <c r="Q594" s="560"/>
      <c r="R594" s="560"/>
      <c r="S594" s="560"/>
      <c r="T594" s="560"/>
      <c r="U594" s="560"/>
    </row>
    <row r="595" spans="1:21">
      <c r="A595" s="593">
        <f t="shared" si="54"/>
        <v>41299</v>
      </c>
      <c r="B595" s="594">
        <v>41299.750034259261</v>
      </c>
      <c r="C595" s="560">
        <f t="shared" si="55"/>
        <v>2013</v>
      </c>
      <c r="D595" s="560">
        <f t="shared" si="56"/>
        <v>1</v>
      </c>
      <c r="E595" s="560">
        <f t="shared" si="57"/>
        <v>25</v>
      </c>
      <c r="F595" s="560">
        <f t="shared" si="58"/>
        <v>18</v>
      </c>
      <c r="G595" s="595">
        <f t="shared" si="59"/>
        <v>6</v>
      </c>
      <c r="H595" s="590">
        <f>CHOOSE('Output Sheet'!$B$4,'8760 Data'!J595,'8760 Data'!K595,'8760 Data'!L595,'8760 Data'!M595,'8760 Data'!N595,'8760 Data'!O595,'8760 Data'!P595,'8760 Data'!Q595,'8760 Data'!R595,'8760 Data'!S595,'8760 Data'!T595,'8760 Data'!U595)</f>
        <v>0</v>
      </c>
      <c r="I595" s="591" t="e">
        <f>H595/'Output Sheet'!$B$8</f>
        <v>#DIV/0!</v>
      </c>
      <c r="J595" s="596"/>
      <c r="K595" s="560"/>
      <c r="L595" s="560"/>
      <c r="M595" s="560"/>
      <c r="N595" s="560"/>
      <c r="O595" s="560"/>
      <c r="P595" s="560"/>
      <c r="Q595" s="560"/>
      <c r="R595" s="560"/>
      <c r="S595" s="560"/>
      <c r="T595" s="560"/>
      <c r="U595" s="560"/>
    </row>
    <row r="596" spans="1:21">
      <c r="A596" s="593">
        <f t="shared" si="54"/>
        <v>41299</v>
      </c>
      <c r="B596" s="594">
        <v>41299.791700983798</v>
      </c>
      <c r="C596" s="560">
        <f t="shared" si="55"/>
        <v>2013</v>
      </c>
      <c r="D596" s="560">
        <f t="shared" si="56"/>
        <v>1</v>
      </c>
      <c r="E596" s="560">
        <f t="shared" si="57"/>
        <v>25</v>
      </c>
      <c r="F596" s="560">
        <f t="shared" si="58"/>
        <v>19</v>
      </c>
      <c r="G596" s="595">
        <f t="shared" si="59"/>
        <v>6</v>
      </c>
      <c r="H596" s="590">
        <f>CHOOSE('Output Sheet'!$B$4,'8760 Data'!J596,'8760 Data'!K596,'8760 Data'!L596,'8760 Data'!M596,'8760 Data'!N596,'8760 Data'!O596,'8760 Data'!P596,'8760 Data'!Q596,'8760 Data'!R596,'8760 Data'!S596,'8760 Data'!T596,'8760 Data'!U596)</f>
        <v>0</v>
      </c>
      <c r="I596" s="591" t="e">
        <f>H596/'Output Sheet'!$B$8</f>
        <v>#DIV/0!</v>
      </c>
      <c r="J596" s="596"/>
      <c r="K596" s="560"/>
      <c r="L596" s="560"/>
      <c r="M596" s="560"/>
      <c r="N596" s="560"/>
      <c r="O596" s="560"/>
      <c r="P596" s="560"/>
      <c r="Q596" s="560"/>
      <c r="R596" s="560"/>
      <c r="S596" s="560"/>
      <c r="T596" s="560"/>
      <c r="U596" s="560"/>
    </row>
    <row r="597" spans="1:21">
      <c r="A597" s="593">
        <f t="shared" si="54"/>
        <v>41299</v>
      </c>
      <c r="B597" s="594">
        <v>41299.833367708336</v>
      </c>
      <c r="C597" s="560">
        <f t="shared" si="55"/>
        <v>2013</v>
      </c>
      <c r="D597" s="560">
        <f t="shared" si="56"/>
        <v>1</v>
      </c>
      <c r="E597" s="560">
        <f t="shared" si="57"/>
        <v>25</v>
      </c>
      <c r="F597" s="560">
        <f t="shared" si="58"/>
        <v>20</v>
      </c>
      <c r="G597" s="595">
        <f t="shared" si="59"/>
        <v>6</v>
      </c>
      <c r="H597" s="590">
        <f>CHOOSE('Output Sheet'!$B$4,'8760 Data'!J597,'8760 Data'!K597,'8760 Data'!L597,'8760 Data'!M597,'8760 Data'!N597,'8760 Data'!O597,'8760 Data'!P597,'8760 Data'!Q597,'8760 Data'!R597,'8760 Data'!S597,'8760 Data'!T597,'8760 Data'!U597)</f>
        <v>0</v>
      </c>
      <c r="I597" s="591" t="e">
        <f>H597/'Output Sheet'!$B$8</f>
        <v>#DIV/0!</v>
      </c>
      <c r="J597" s="596"/>
      <c r="K597" s="560"/>
      <c r="L597" s="560"/>
      <c r="M597" s="560"/>
      <c r="N597" s="560"/>
      <c r="O597" s="560"/>
      <c r="P597" s="560"/>
      <c r="Q597" s="560"/>
      <c r="R597" s="560"/>
      <c r="S597" s="560"/>
      <c r="T597" s="560"/>
      <c r="U597" s="560"/>
    </row>
    <row r="598" spans="1:21">
      <c r="A598" s="593">
        <f t="shared" si="54"/>
        <v>41299</v>
      </c>
      <c r="B598" s="594">
        <v>41299.875034432873</v>
      </c>
      <c r="C598" s="560">
        <f t="shared" si="55"/>
        <v>2013</v>
      </c>
      <c r="D598" s="560">
        <f t="shared" si="56"/>
        <v>1</v>
      </c>
      <c r="E598" s="560">
        <f t="shared" si="57"/>
        <v>25</v>
      </c>
      <c r="F598" s="560">
        <f t="shared" si="58"/>
        <v>21</v>
      </c>
      <c r="G598" s="595">
        <f t="shared" si="59"/>
        <v>6</v>
      </c>
      <c r="H598" s="590">
        <f>CHOOSE('Output Sheet'!$B$4,'8760 Data'!J598,'8760 Data'!K598,'8760 Data'!L598,'8760 Data'!M598,'8760 Data'!N598,'8760 Data'!O598,'8760 Data'!P598,'8760 Data'!Q598,'8760 Data'!R598,'8760 Data'!S598,'8760 Data'!T598,'8760 Data'!U598)</f>
        <v>0</v>
      </c>
      <c r="I598" s="591" t="e">
        <f>H598/'Output Sheet'!$B$8</f>
        <v>#DIV/0!</v>
      </c>
      <c r="J598" s="596"/>
      <c r="K598" s="560"/>
      <c r="L598" s="560"/>
      <c r="M598" s="560"/>
      <c r="N598" s="560"/>
      <c r="O598" s="560"/>
      <c r="P598" s="560"/>
      <c r="Q598" s="560"/>
      <c r="R598" s="560"/>
      <c r="S598" s="560"/>
      <c r="T598" s="560"/>
      <c r="U598" s="560"/>
    </row>
    <row r="599" spans="1:21">
      <c r="A599" s="593">
        <f t="shared" si="54"/>
        <v>41299</v>
      </c>
      <c r="B599" s="594">
        <v>41299.91670115741</v>
      </c>
      <c r="C599" s="560">
        <f t="shared" si="55"/>
        <v>2013</v>
      </c>
      <c r="D599" s="560">
        <f t="shared" si="56"/>
        <v>1</v>
      </c>
      <c r="E599" s="560">
        <f t="shared" si="57"/>
        <v>25</v>
      </c>
      <c r="F599" s="560">
        <f t="shared" si="58"/>
        <v>22</v>
      </c>
      <c r="G599" s="595">
        <f t="shared" si="59"/>
        <v>6</v>
      </c>
      <c r="H599" s="590">
        <f>CHOOSE('Output Sheet'!$B$4,'8760 Data'!J599,'8760 Data'!K599,'8760 Data'!L599,'8760 Data'!M599,'8760 Data'!N599,'8760 Data'!O599,'8760 Data'!P599,'8760 Data'!Q599,'8760 Data'!R599,'8760 Data'!S599,'8760 Data'!T599,'8760 Data'!U599)</f>
        <v>0</v>
      </c>
      <c r="I599" s="591" t="e">
        <f>H599/'Output Sheet'!$B$8</f>
        <v>#DIV/0!</v>
      </c>
      <c r="J599" s="596"/>
      <c r="K599" s="560"/>
      <c r="L599" s="560"/>
      <c r="M599" s="560"/>
      <c r="N599" s="560"/>
      <c r="O599" s="560"/>
      <c r="P599" s="560"/>
      <c r="Q599" s="560"/>
      <c r="R599" s="560"/>
      <c r="S599" s="560"/>
      <c r="T599" s="560"/>
      <c r="U599" s="560"/>
    </row>
    <row r="600" spans="1:21">
      <c r="A600" s="593">
        <f t="shared" si="54"/>
        <v>41299</v>
      </c>
      <c r="B600" s="594">
        <v>41299.958367881947</v>
      </c>
      <c r="C600" s="560">
        <f t="shared" si="55"/>
        <v>2013</v>
      </c>
      <c r="D600" s="560">
        <f t="shared" si="56"/>
        <v>1</v>
      </c>
      <c r="E600" s="560">
        <f t="shared" si="57"/>
        <v>25</v>
      </c>
      <c r="F600" s="560">
        <f t="shared" si="58"/>
        <v>23</v>
      </c>
      <c r="G600" s="595">
        <f t="shared" si="59"/>
        <v>6</v>
      </c>
      <c r="H600" s="590">
        <f>CHOOSE('Output Sheet'!$B$4,'8760 Data'!J600,'8760 Data'!K600,'8760 Data'!L600,'8760 Data'!M600,'8760 Data'!N600,'8760 Data'!O600,'8760 Data'!P600,'8760 Data'!Q600,'8760 Data'!R600,'8760 Data'!S600,'8760 Data'!T600,'8760 Data'!U600)</f>
        <v>0</v>
      </c>
      <c r="I600" s="591" t="e">
        <f>H600/'Output Sheet'!$B$8</f>
        <v>#DIV/0!</v>
      </c>
      <c r="J600" s="596"/>
      <c r="K600" s="560"/>
      <c r="L600" s="560"/>
      <c r="M600" s="560"/>
      <c r="N600" s="560"/>
      <c r="O600" s="560"/>
      <c r="P600" s="560"/>
      <c r="Q600" s="560"/>
      <c r="R600" s="560"/>
      <c r="S600" s="560"/>
      <c r="T600" s="560"/>
      <c r="U600" s="560"/>
    </row>
    <row r="601" spans="1:21">
      <c r="A601" s="593">
        <f t="shared" si="54"/>
        <v>41300</v>
      </c>
      <c r="B601" s="594">
        <v>41300.000034606484</v>
      </c>
      <c r="C601" s="560">
        <f t="shared" si="55"/>
        <v>2013</v>
      </c>
      <c r="D601" s="560">
        <f t="shared" si="56"/>
        <v>1</v>
      </c>
      <c r="E601" s="560">
        <f t="shared" si="57"/>
        <v>26</v>
      </c>
      <c r="F601" s="560">
        <f t="shared" si="58"/>
        <v>24</v>
      </c>
      <c r="G601" s="595">
        <f t="shared" si="59"/>
        <v>7</v>
      </c>
      <c r="H601" s="590">
        <f>CHOOSE('Output Sheet'!$B$4,'8760 Data'!J601,'8760 Data'!K601,'8760 Data'!L601,'8760 Data'!M601,'8760 Data'!N601,'8760 Data'!O601,'8760 Data'!P601,'8760 Data'!Q601,'8760 Data'!R601,'8760 Data'!S601,'8760 Data'!T601,'8760 Data'!U601)</f>
        <v>0</v>
      </c>
      <c r="I601" s="591" t="e">
        <f>H601/'Output Sheet'!$B$8</f>
        <v>#DIV/0!</v>
      </c>
      <c r="J601" s="596"/>
      <c r="K601" s="560"/>
      <c r="L601" s="560"/>
      <c r="M601" s="560"/>
      <c r="N601" s="560"/>
      <c r="O601" s="560"/>
      <c r="P601" s="560"/>
      <c r="Q601" s="560"/>
      <c r="R601" s="560"/>
      <c r="S601" s="560"/>
      <c r="T601" s="560"/>
      <c r="U601" s="560"/>
    </row>
    <row r="602" spans="1:21">
      <c r="A602" s="593">
        <f t="shared" si="54"/>
        <v>41300</v>
      </c>
      <c r="B602" s="594">
        <v>41300.041701331022</v>
      </c>
      <c r="C602" s="560">
        <f t="shared" si="55"/>
        <v>2013</v>
      </c>
      <c r="D602" s="560">
        <f t="shared" si="56"/>
        <v>1</v>
      </c>
      <c r="E602" s="560">
        <f t="shared" si="57"/>
        <v>26</v>
      </c>
      <c r="F602" s="560">
        <f t="shared" si="58"/>
        <v>1</v>
      </c>
      <c r="G602" s="595">
        <f t="shared" si="59"/>
        <v>7</v>
      </c>
      <c r="H602" s="590">
        <f>CHOOSE('Output Sheet'!$B$4,'8760 Data'!J602,'8760 Data'!K602,'8760 Data'!L602,'8760 Data'!M602,'8760 Data'!N602,'8760 Data'!O602,'8760 Data'!P602,'8760 Data'!Q602,'8760 Data'!R602,'8760 Data'!S602,'8760 Data'!T602,'8760 Data'!U602)</f>
        <v>0</v>
      </c>
      <c r="I602" s="591" t="e">
        <f>H602/'Output Sheet'!$B$8</f>
        <v>#DIV/0!</v>
      </c>
      <c r="J602" s="596"/>
      <c r="K602" s="560"/>
      <c r="L602" s="560"/>
      <c r="M602" s="560"/>
      <c r="N602" s="560"/>
      <c r="O602" s="560"/>
      <c r="P602" s="560"/>
      <c r="Q602" s="560"/>
      <c r="R602" s="560"/>
      <c r="S602" s="560"/>
      <c r="T602" s="560"/>
      <c r="U602" s="560"/>
    </row>
    <row r="603" spans="1:21">
      <c r="A603" s="593">
        <f t="shared" si="54"/>
        <v>41300</v>
      </c>
      <c r="B603" s="594">
        <v>41300.083368055559</v>
      </c>
      <c r="C603" s="560">
        <f t="shared" si="55"/>
        <v>2013</v>
      </c>
      <c r="D603" s="560">
        <f t="shared" si="56"/>
        <v>1</v>
      </c>
      <c r="E603" s="560">
        <f t="shared" si="57"/>
        <v>26</v>
      </c>
      <c r="F603" s="560">
        <f t="shared" si="58"/>
        <v>2</v>
      </c>
      <c r="G603" s="595">
        <f t="shared" si="59"/>
        <v>7</v>
      </c>
      <c r="H603" s="590">
        <f>CHOOSE('Output Sheet'!$B$4,'8760 Data'!J603,'8760 Data'!K603,'8760 Data'!L603,'8760 Data'!M603,'8760 Data'!N603,'8760 Data'!O603,'8760 Data'!P603,'8760 Data'!Q603,'8760 Data'!R603,'8760 Data'!S603,'8760 Data'!T603,'8760 Data'!U603)</f>
        <v>0</v>
      </c>
      <c r="I603" s="591" t="e">
        <f>H603/'Output Sheet'!$B$8</f>
        <v>#DIV/0!</v>
      </c>
      <c r="J603" s="596"/>
      <c r="K603" s="560"/>
      <c r="L603" s="560"/>
      <c r="M603" s="560"/>
      <c r="N603" s="560"/>
      <c r="O603" s="560"/>
      <c r="P603" s="560"/>
      <c r="Q603" s="560"/>
      <c r="R603" s="560"/>
      <c r="S603" s="560"/>
      <c r="T603" s="560"/>
      <c r="U603" s="560"/>
    </row>
    <row r="604" spans="1:21">
      <c r="A604" s="593">
        <f t="shared" si="54"/>
        <v>41300</v>
      </c>
      <c r="B604" s="594">
        <v>41300.125034780096</v>
      </c>
      <c r="C604" s="560">
        <f t="shared" si="55"/>
        <v>2013</v>
      </c>
      <c r="D604" s="560">
        <f t="shared" si="56"/>
        <v>1</v>
      </c>
      <c r="E604" s="560">
        <f t="shared" si="57"/>
        <v>26</v>
      </c>
      <c r="F604" s="560">
        <f t="shared" si="58"/>
        <v>3</v>
      </c>
      <c r="G604" s="595">
        <f t="shared" si="59"/>
        <v>7</v>
      </c>
      <c r="H604" s="590">
        <f>CHOOSE('Output Sheet'!$B$4,'8760 Data'!J604,'8760 Data'!K604,'8760 Data'!L604,'8760 Data'!M604,'8760 Data'!N604,'8760 Data'!O604,'8760 Data'!P604,'8760 Data'!Q604,'8760 Data'!R604,'8760 Data'!S604,'8760 Data'!T604,'8760 Data'!U604)</f>
        <v>0</v>
      </c>
      <c r="I604" s="591" t="e">
        <f>H604/'Output Sheet'!$B$8</f>
        <v>#DIV/0!</v>
      </c>
      <c r="J604" s="596"/>
      <c r="K604" s="560"/>
      <c r="L604" s="560"/>
      <c r="M604" s="560"/>
      <c r="N604" s="560"/>
      <c r="O604" s="560"/>
      <c r="P604" s="560"/>
      <c r="Q604" s="560"/>
      <c r="R604" s="560"/>
      <c r="S604" s="560"/>
      <c r="T604" s="560"/>
      <c r="U604" s="560"/>
    </row>
    <row r="605" spans="1:21">
      <c r="A605" s="593">
        <f t="shared" si="54"/>
        <v>41300</v>
      </c>
      <c r="B605" s="594">
        <v>41300.166701504633</v>
      </c>
      <c r="C605" s="560">
        <f t="shared" si="55"/>
        <v>2013</v>
      </c>
      <c r="D605" s="560">
        <f t="shared" si="56"/>
        <v>1</v>
      </c>
      <c r="E605" s="560">
        <f t="shared" si="57"/>
        <v>26</v>
      </c>
      <c r="F605" s="560">
        <f t="shared" si="58"/>
        <v>4</v>
      </c>
      <c r="G605" s="595">
        <f t="shared" si="59"/>
        <v>7</v>
      </c>
      <c r="H605" s="590">
        <f>CHOOSE('Output Sheet'!$B$4,'8760 Data'!J605,'8760 Data'!K605,'8760 Data'!L605,'8760 Data'!M605,'8760 Data'!N605,'8760 Data'!O605,'8760 Data'!P605,'8760 Data'!Q605,'8760 Data'!R605,'8760 Data'!S605,'8760 Data'!T605,'8760 Data'!U605)</f>
        <v>0</v>
      </c>
      <c r="I605" s="591" t="e">
        <f>H605/'Output Sheet'!$B$8</f>
        <v>#DIV/0!</v>
      </c>
      <c r="J605" s="596"/>
      <c r="K605" s="560"/>
      <c r="L605" s="560"/>
      <c r="M605" s="560"/>
      <c r="N605" s="560"/>
      <c r="O605" s="560"/>
      <c r="P605" s="560"/>
      <c r="Q605" s="560"/>
      <c r="R605" s="560"/>
      <c r="S605" s="560"/>
      <c r="T605" s="560"/>
      <c r="U605" s="560"/>
    </row>
    <row r="606" spans="1:21">
      <c r="A606" s="593">
        <f t="shared" si="54"/>
        <v>41300</v>
      </c>
      <c r="B606" s="594">
        <v>41300.208368229163</v>
      </c>
      <c r="C606" s="560">
        <f t="shared" si="55"/>
        <v>2013</v>
      </c>
      <c r="D606" s="560">
        <f t="shared" si="56"/>
        <v>1</v>
      </c>
      <c r="E606" s="560">
        <f t="shared" si="57"/>
        <v>26</v>
      </c>
      <c r="F606" s="560">
        <f t="shared" si="58"/>
        <v>5</v>
      </c>
      <c r="G606" s="595">
        <f t="shared" si="59"/>
        <v>7</v>
      </c>
      <c r="H606" s="590">
        <f>CHOOSE('Output Sheet'!$B$4,'8760 Data'!J606,'8760 Data'!K606,'8760 Data'!L606,'8760 Data'!M606,'8760 Data'!N606,'8760 Data'!O606,'8760 Data'!P606,'8760 Data'!Q606,'8760 Data'!R606,'8760 Data'!S606,'8760 Data'!T606,'8760 Data'!U606)</f>
        <v>0</v>
      </c>
      <c r="I606" s="591" t="e">
        <f>H606/'Output Sheet'!$B$8</f>
        <v>#DIV/0!</v>
      </c>
      <c r="J606" s="596"/>
      <c r="K606" s="560"/>
      <c r="L606" s="560"/>
      <c r="M606" s="560"/>
      <c r="N606" s="560"/>
      <c r="O606" s="560"/>
      <c r="P606" s="560"/>
      <c r="Q606" s="560"/>
      <c r="R606" s="560"/>
      <c r="S606" s="560"/>
      <c r="T606" s="560"/>
      <c r="U606" s="560"/>
    </row>
    <row r="607" spans="1:21">
      <c r="A607" s="593">
        <f t="shared" si="54"/>
        <v>41300</v>
      </c>
      <c r="B607" s="594">
        <v>41300.2500349537</v>
      </c>
      <c r="C607" s="560">
        <f t="shared" si="55"/>
        <v>2013</v>
      </c>
      <c r="D607" s="560">
        <f t="shared" si="56"/>
        <v>1</v>
      </c>
      <c r="E607" s="560">
        <f t="shared" si="57"/>
        <v>26</v>
      </c>
      <c r="F607" s="560">
        <f t="shared" si="58"/>
        <v>6</v>
      </c>
      <c r="G607" s="595">
        <f t="shared" si="59"/>
        <v>7</v>
      </c>
      <c r="H607" s="590">
        <f>CHOOSE('Output Sheet'!$B$4,'8760 Data'!J607,'8760 Data'!K607,'8760 Data'!L607,'8760 Data'!M607,'8760 Data'!N607,'8760 Data'!O607,'8760 Data'!P607,'8760 Data'!Q607,'8760 Data'!R607,'8760 Data'!S607,'8760 Data'!T607,'8760 Data'!U607)</f>
        <v>0</v>
      </c>
      <c r="I607" s="591" t="e">
        <f>H607/'Output Sheet'!$B$8</f>
        <v>#DIV/0!</v>
      </c>
      <c r="J607" s="596"/>
      <c r="K607" s="560"/>
      <c r="L607" s="560"/>
      <c r="M607" s="560"/>
      <c r="N607" s="560"/>
      <c r="O607" s="560"/>
      <c r="P607" s="560"/>
      <c r="Q607" s="560"/>
      <c r="R607" s="560"/>
      <c r="S607" s="560"/>
      <c r="T607" s="560"/>
      <c r="U607" s="560"/>
    </row>
    <row r="608" spans="1:21">
      <c r="A608" s="593">
        <f t="shared" si="54"/>
        <v>41300</v>
      </c>
      <c r="B608" s="594">
        <v>41300.291701678238</v>
      </c>
      <c r="C608" s="560">
        <f t="shared" si="55"/>
        <v>2013</v>
      </c>
      <c r="D608" s="560">
        <f t="shared" si="56"/>
        <v>1</v>
      </c>
      <c r="E608" s="560">
        <f t="shared" si="57"/>
        <v>26</v>
      </c>
      <c r="F608" s="560">
        <f t="shared" si="58"/>
        <v>7</v>
      </c>
      <c r="G608" s="595">
        <f t="shared" si="59"/>
        <v>7</v>
      </c>
      <c r="H608" s="590">
        <f>CHOOSE('Output Sheet'!$B$4,'8760 Data'!J608,'8760 Data'!K608,'8760 Data'!L608,'8760 Data'!M608,'8760 Data'!N608,'8760 Data'!O608,'8760 Data'!P608,'8760 Data'!Q608,'8760 Data'!R608,'8760 Data'!S608,'8760 Data'!T608,'8760 Data'!U608)</f>
        <v>0</v>
      </c>
      <c r="I608" s="591" t="e">
        <f>H608/'Output Sheet'!$B$8</f>
        <v>#DIV/0!</v>
      </c>
      <c r="J608" s="596"/>
      <c r="K608" s="560"/>
      <c r="L608" s="560"/>
      <c r="M608" s="560"/>
      <c r="N608" s="560"/>
      <c r="O608" s="560"/>
      <c r="P608" s="560"/>
      <c r="Q608" s="560"/>
      <c r="R608" s="560"/>
      <c r="S608" s="560"/>
      <c r="T608" s="560"/>
      <c r="U608" s="560"/>
    </row>
    <row r="609" spans="1:21">
      <c r="A609" s="593">
        <f t="shared" si="54"/>
        <v>41300</v>
      </c>
      <c r="B609" s="594">
        <v>41300.333368402775</v>
      </c>
      <c r="C609" s="560">
        <f t="shared" si="55"/>
        <v>2013</v>
      </c>
      <c r="D609" s="560">
        <f t="shared" si="56"/>
        <v>1</v>
      </c>
      <c r="E609" s="560">
        <f t="shared" si="57"/>
        <v>26</v>
      </c>
      <c r="F609" s="560">
        <f t="shared" si="58"/>
        <v>8</v>
      </c>
      <c r="G609" s="595">
        <f t="shared" si="59"/>
        <v>7</v>
      </c>
      <c r="H609" s="590">
        <f>CHOOSE('Output Sheet'!$B$4,'8760 Data'!J609,'8760 Data'!K609,'8760 Data'!L609,'8760 Data'!M609,'8760 Data'!N609,'8760 Data'!O609,'8760 Data'!P609,'8760 Data'!Q609,'8760 Data'!R609,'8760 Data'!S609,'8760 Data'!T609,'8760 Data'!U609)</f>
        <v>0</v>
      </c>
      <c r="I609" s="591" t="e">
        <f>H609/'Output Sheet'!$B$8</f>
        <v>#DIV/0!</v>
      </c>
      <c r="J609" s="596"/>
      <c r="K609" s="560"/>
      <c r="L609" s="560"/>
      <c r="M609" s="560"/>
      <c r="N609" s="560"/>
      <c r="O609" s="560"/>
      <c r="P609" s="560"/>
      <c r="Q609" s="560"/>
      <c r="R609" s="560"/>
      <c r="S609" s="560"/>
      <c r="T609" s="560"/>
      <c r="U609" s="560"/>
    </row>
    <row r="610" spans="1:21">
      <c r="A610" s="593">
        <f t="shared" si="54"/>
        <v>41300</v>
      </c>
      <c r="B610" s="594">
        <v>41300.375035127312</v>
      </c>
      <c r="C610" s="560">
        <f t="shared" si="55"/>
        <v>2013</v>
      </c>
      <c r="D610" s="560">
        <f t="shared" si="56"/>
        <v>1</v>
      </c>
      <c r="E610" s="560">
        <f t="shared" si="57"/>
        <v>26</v>
      </c>
      <c r="F610" s="560">
        <f t="shared" si="58"/>
        <v>9</v>
      </c>
      <c r="G610" s="595">
        <f t="shared" si="59"/>
        <v>7</v>
      </c>
      <c r="H610" s="590">
        <f>CHOOSE('Output Sheet'!$B$4,'8760 Data'!J610,'8760 Data'!K610,'8760 Data'!L610,'8760 Data'!M610,'8760 Data'!N610,'8760 Data'!O610,'8760 Data'!P610,'8760 Data'!Q610,'8760 Data'!R610,'8760 Data'!S610,'8760 Data'!T610,'8760 Data'!U610)</f>
        <v>0</v>
      </c>
      <c r="I610" s="591" t="e">
        <f>H610/'Output Sheet'!$B$8</f>
        <v>#DIV/0!</v>
      </c>
      <c r="J610" s="596"/>
      <c r="K610" s="560"/>
      <c r="L610" s="560"/>
      <c r="M610" s="560"/>
      <c r="N610" s="560"/>
      <c r="O610" s="560"/>
      <c r="P610" s="560"/>
      <c r="Q610" s="560"/>
      <c r="R610" s="560"/>
      <c r="S610" s="560"/>
      <c r="T610" s="560"/>
      <c r="U610" s="560"/>
    </row>
    <row r="611" spans="1:21">
      <c r="A611" s="593">
        <f t="shared" si="54"/>
        <v>41300</v>
      </c>
      <c r="B611" s="594">
        <v>41300.416701851849</v>
      </c>
      <c r="C611" s="560">
        <f t="shared" si="55"/>
        <v>2013</v>
      </c>
      <c r="D611" s="560">
        <f t="shared" si="56"/>
        <v>1</v>
      </c>
      <c r="E611" s="560">
        <f t="shared" si="57"/>
        <v>26</v>
      </c>
      <c r="F611" s="560">
        <f t="shared" si="58"/>
        <v>10</v>
      </c>
      <c r="G611" s="595">
        <f t="shared" si="59"/>
        <v>7</v>
      </c>
      <c r="H611" s="590">
        <f>CHOOSE('Output Sheet'!$B$4,'8760 Data'!J611,'8760 Data'!K611,'8760 Data'!L611,'8760 Data'!M611,'8760 Data'!N611,'8760 Data'!O611,'8760 Data'!P611,'8760 Data'!Q611,'8760 Data'!R611,'8760 Data'!S611,'8760 Data'!T611,'8760 Data'!U611)</f>
        <v>0</v>
      </c>
      <c r="I611" s="591" t="e">
        <f>H611/'Output Sheet'!$B$8</f>
        <v>#DIV/0!</v>
      </c>
      <c r="J611" s="596"/>
      <c r="K611" s="560"/>
      <c r="L611" s="560"/>
      <c r="M611" s="560"/>
      <c r="N611" s="560"/>
      <c r="O611" s="560"/>
      <c r="P611" s="560"/>
      <c r="Q611" s="560"/>
      <c r="R611" s="560"/>
      <c r="S611" s="560"/>
      <c r="T611" s="560"/>
      <c r="U611" s="560"/>
    </row>
    <row r="612" spans="1:21">
      <c r="A612" s="593">
        <f t="shared" si="54"/>
        <v>41300</v>
      </c>
      <c r="B612" s="594">
        <v>41300.458368576386</v>
      </c>
      <c r="C612" s="560">
        <f t="shared" si="55"/>
        <v>2013</v>
      </c>
      <c r="D612" s="560">
        <f t="shared" si="56"/>
        <v>1</v>
      </c>
      <c r="E612" s="560">
        <f t="shared" si="57"/>
        <v>26</v>
      </c>
      <c r="F612" s="560">
        <f t="shared" si="58"/>
        <v>11</v>
      </c>
      <c r="G612" s="595">
        <f t="shared" si="59"/>
        <v>7</v>
      </c>
      <c r="H612" s="590">
        <f>CHOOSE('Output Sheet'!$B$4,'8760 Data'!J612,'8760 Data'!K612,'8760 Data'!L612,'8760 Data'!M612,'8760 Data'!N612,'8760 Data'!O612,'8760 Data'!P612,'8760 Data'!Q612,'8760 Data'!R612,'8760 Data'!S612,'8760 Data'!T612,'8760 Data'!U612)</f>
        <v>0</v>
      </c>
      <c r="I612" s="591" t="e">
        <f>H612/'Output Sheet'!$B$8</f>
        <v>#DIV/0!</v>
      </c>
      <c r="J612" s="596"/>
      <c r="K612" s="560"/>
      <c r="L612" s="560"/>
      <c r="M612" s="560"/>
      <c r="N612" s="560"/>
      <c r="O612" s="560"/>
      <c r="P612" s="560"/>
      <c r="Q612" s="560"/>
      <c r="R612" s="560"/>
      <c r="S612" s="560"/>
      <c r="T612" s="560"/>
      <c r="U612" s="560"/>
    </row>
    <row r="613" spans="1:21">
      <c r="A613" s="593">
        <f t="shared" si="54"/>
        <v>41300</v>
      </c>
      <c r="B613" s="594">
        <v>41300.500035300924</v>
      </c>
      <c r="C613" s="560">
        <f t="shared" si="55"/>
        <v>2013</v>
      </c>
      <c r="D613" s="560">
        <f t="shared" si="56"/>
        <v>1</v>
      </c>
      <c r="E613" s="560">
        <f t="shared" si="57"/>
        <v>26</v>
      </c>
      <c r="F613" s="560">
        <f t="shared" si="58"/>
        <v>12</v>
      </c>
      <c r="G613" s="595">
        <f t="shared" si="59"/>
        <v>7</v>
      </c>
      <c r="H613" s="590">
        <f>CHOOSE('Output Sheet'!$B$4,'8760 Data'!J613,'8760 Data'!K613,'8760 Data'!L613,'8760 Data'!M613,'8760 Data'!N613,'8760 Data'!O613,'8760 Data'!P613,'8760 Data'!Q613,'8760 Data'!R613,'8760 Data'!S613,'8760 Data'!T613,'8760 Data'!U613)</f>
        <v>0</v>
      </c>
      <c r="I613" s="591" t="e">
        <f>H613/'Output Sheet'!$B$8</f>
        <v>#DIV/0!</v>
      </c>
      <c r="J613" s="596"/>
      <c r="K613" s="560"/>
      <c r="L613" s="560"/>
      <c r="M613" s="560"/>
      <c r="N613" s="560"/>
      <c r="O613" s="560"/>
      <c r="P613" s="560"/>
      <c r="Q613" s="560"/>
      <c r="R613" s="560"/>
      <c r="S613" s="560"/>
      <c r="T613" s="560"/>
      <c r="U613" s="560"/>
    </row>
    <row r="614" spans="1:21">
      <c r="A614" s="593">
        <f t="shared" si="54"/>
        <v>41300</v>
      </c>
      <c r="B614" s="594">
        <v>41300.541702025461</v>
      </c>
      <c r="C614" s="560">
        <f t="shared" si="55"/>
        <v>2013</v>
      </c>
      <c r="D614" s="560">
        <f t="shared" si="56"/>
        <v>1</v>
      </c>
      <c r="E614" s="560">
        <f t="shared" si="57"/>
        <v>26</v>
      </c>
      <c r="F614" s="560">
        <f t="shared" si="58"/>
        <v>13</v>
      </c>
      <c r="G614" s="595">
        <f t="shared" si="59"/>
        <v>7</v>
      </c>
      <c r="H614" s="590">
        <f>CHOOSE('Output Sheet'!$B$4,'8760 Data'!J614,'8760 Data'!K614,'8760 Data'!L614,'8760 Data'!M614,'8760 Data'!N614,'8760 Data'!O614,'8760 Data'!P614,'8760 Data'!Q614,'8760 Data'!R614,'8760 Data'!S614,'8760 Data'!T614,'8760 Data'!U614)</f>
        <v>0</v>
      </c>
      <c r="I614" s="591" t="e">
        <f>H614/'Output Sheet'!$B$8</f>
        <v>#DIV/0!</v>
      </c>
      <c r="J614" s="596"/>
      <c r="K614" s="560"/>
      <c r="L614" s="560"/>
      <c r="M614" s="560"/>
      <c r="N614" s="560"/>
      <c r="O614" s="560"/>
      <c r="P614" s="560"/>
      <c r="Q614" s="560"/>
      <c r="R614" s="560"/>
      <c r="S614" s="560"/>
      <c r="T614" s="560"/>
      <c r="U614" s="560"/>
    </row>
    <row r="615" spans="1:21">
      <c r="A615" s="593">
        <f t="shared" si="54"/>
        <v>41300</v>
      </c>
      <c r="B615" s="594">
        <v>41300.583368749998</v>
      </c>
      <c r="C615" s="560">
        <f t="shared" si="55"/>
        <v>2013</v>
      </c>
      <c r="D615" s="560">
        <f t="shared" si="56"/>
        <v>1</v>
      </c>
      <c r="E615" s="560">
        <f t="shared" si="57"/>
        <v>26</v>
      </c>
      <c r="F615" s="560">
        <f t="shared" si="58"/>
        <v>14</v>
      </c>
      <c r="G615" s="595">
        <f t="shared" si="59"/>
        <v>7</v>
      </c>
      <c r="H615" s="590">
        <f>CHOOSE('Output Sheet'!$B$4,'8760 Data'!J615,'8760 Data'!K615,'8760 Data'!L615,'8760 Data'!M615,'8760 Data'!N615,'8760 Data'!O615,'8760 Data'!P615,'8760 Data'!Q615,'8760 Data'!R615,'8760 Data'!S615,'8760 Data'!T615,'8760 Data'!U615)</f>
        <v>0</v>
      </c>
      <c r="I615" s="591" t="e">
        <f>H615/'Output Sheet'!$B$8</f>
        <v>#DIV/0!</v>
      </c>
      <c r="J615" s="596"/>
      <c r="K615" s="560"/>
      <c r="L615" s="560"/>
      <c r="M615" s="560"/>
      <c r="N615" s="560"/>
      <c r="O615" s="560"/>
      <c r="P615" s="560"/>
      <c r="Q615" s="560"/>
      <c r="R615" s="560"/>
      <c r="S615" s="560"/>
      <c r="T615" s="560"/>
      <c r="U615" s="560"/>
    </row>
    <row r="616" spans="1:21">
      <c r="A616" s="593">
        <f t="shared" si="54"/>
        <v>41300</v>
      </c>
      <c r="B616" s="594">
        <v>41300.625035474535</v>
      </c>
      <c r="C616" s="560">
        <f t="shared" si="55"/>
        <v>2013</v>
      </c>
      <c r="D616" s="560">
        <f t="shared" si="56"/>
        <v>1</v>
      </c>
      <c r="E616" s="560">
        <f t="shared" si="57"/>
        <v>26</v>
      </c>
      <c r="F616" s="560">
        <f t="shared" si="58"/>
        <v>15</v>
      </c>
      <c r="G616" s="595">
        <f t="shared" si="59"/>
        <v>7</v>
      </c>
      <c r="H616" s="590">
        <f>CHOOSE('Output Sheet'!$B$4,'8760 Data'!J616,'8760 Data'!K616,'8760 Data'!L616,'8760 Data'!M616,'8760 Data'!N616,'8760 Data'!O616,'8760 Data'!P616,'8760 Data'!Q616,'8760 Data'!R616,'8760 Data'!S616,'8760 Data'!T616,'8760 Data'!U616)</f>
        <v>0</v>
      </c>
      <c r="I616" s="591" t="e">
        <f>H616/'Output Sheet'!$B$8</f>
        <v>#DIV/0!</v>
      </c>
      <c r="J616" s="596"/>
      <c r="K616" s="560"/>
      <c r="L616" s="560"/>
      <c r="M616" s="560"/>
      <c r="N616" s="560"/>
      <c r="O616" s="560"/>
      <c r="P616" s="560"/>
      <c r="Q616" s="560"/>
      <c r="R616" s="560"/>
      <c r="S616" s="560"/>
      <c r="T616" s="560"/>
      <c r="U616" s="560"/>
    </row>
    <row r="617" spans="1:21">
      <c r="A617" s="593">
        <f t="shared" si="54"/>
        <v>41300</v>
      </c>
      <c r="B617" s="594">
        <v>41300.666702199072</v>
      </c>
      <c r="C617" s="560">
        <f t="shared" si="55"/>
        <v>2013</v>
      </c>
      <c r="D617" s="560">
        <f t="shared" si="56"/>
        <v>1</v>
      </c>
      <c r="E617" s="560">
        <f t="shared" si="57"/>
        <v>26</v>
      </c>
      <c r="F617" s="560">
        <f t="shared" si="58"/>
        <v>16</v>
      </c>
      <c r="G617" s="595">
        <f t="shared" si="59"/>
        <v>7</v>
      </c>
      <c r="H617" s="590">
        <f>CHOOSE('Output Sheet'!$B$4,'8760 Data'!J617,'8760 Data'!K617,'8760 Data'!L617,'8760 Data'!M617,'8760 Data'!N617,'8760 Data'!O617,'8760 Data'!P617,'8760 Data'!Q617,'8760 Data'!R617,'8760 Data'!S617,'8760 Data'!T617,'8760 Data'!U617)</f>
        <v>0</v>
      </c>
      <c r="I617" s="591" t="e">
        <f>H617/'Output Sheet'!$B$8</f>
        <v>#DIV/0!</v>
      </c>
      <c r="J617" s="596"/>
      <c r="K617" s="560"/>
      <c r="L617" s="560"/>
      <c r="M617" s="560"/>
      <c r="N617" s="560"/>
      <c r="O617" s="560"/>
      <c r="P617" s="560"/>
      <c r="Q617" s="560"/>
      <c r="R617" s="560"/>
      <c r="S617" s="560"/>
      <c r="T617" s="560"/>
      <c r="U617" s="560"/>
    </row>
    <row r="618" spans="1:21">
      <c r="A618" s="593">
        <f t="shared" si="54"/>
        <v>41300</v>
      </c>
      <c r="B618" s="594">
        <v>41300.70836892361</v>
      </c>
      <c r="C618" s="560">
        <f t="shared" si="55"/>
        <v>2013</v>
      </c>
      <c r="D618" s="560">
        <f t="shared" si="56"/>
        <v>1</v>
      </c>
      <c r="E618" s="560">
        <f t="shared" si="57"/>
        <v>26</v>
      </c>
      <c r="F618" s="560">
        <f t="shared" si="58"/>
        <v>17</v>
      </c>
      <c r="G618" s="595">
        <f t="shared" si="59"/>
        <v>7</v>
      </c>
      <c r="H618" s="590">
        <f>CHOOSE('Output Sheet'!$B$4,'8760 Data'!J618,'8760 Data'!K618,'8760 Data'!L618,'8760 Data'!M618,'8760 Data'!N618,'8760 Data'!O618,'8760 Data'!P618,'8760 Data'!Q618,'8760 Data'!R618,'8760 Data'!S618,'8760 Data'!T618,'8760 Data'!U618)</f>
        <v>0</v>
      </c>
      <c r="I618" s="591" t="e">
        <f>H618/'Output Sheet'!$B$8</f>
        <v>#DIV/0!</v>
      </c>
      <c r="J618" s="596"/>
      <c r="K618" s="560"/>
      <c r="L618" s="560"/>
      <c r="M618" s="560"/>
      <c r="N618" s="560"/>
      <c r="O618" s="560"/>
      <c r="P618" s="560"/>
      <c r="Q618" s="560"/>
      <c r="R618" s="560"/>
      <c r="S618" s="560"/>
      <c r="T618" s="560"/>
      <c r="U618" s="560"/>
    </row>
    <row r="619" spans="1:21">
      <c r="A619" s="593">
        <f t="shared" si="54"/>
        <v>41300</v>
      </c>
      <c r="B619" s="594">
        <v>41300.750035648147</v>
      </c>
      <c r="C619" s="560">
        <f t="shared" si="55"/>
        <v>2013</v>
      </c>
      <c r="D619" s="560">
        <f t="shared" si="56"/>
        <v>1</v>
      </c>
      <c r="E619" s="560">
        <f t="shared" si="57"/>
        <v>26</v>
      </c>
      <c r="F619" s="560">
        <f t="shared" si="58"/>
        <v>18</v>
      </c>
      <c r="G619" s="595">
        <f t="shared" si="59"/>
        <v>7</v>
      </c>
      <c r="H619" s="590">
        <f>CHOOSE('Output Sheet'!$B$4,'8760 Data'!J619,'8760 Data'!K619,'8760 Data'!L619,'8760 Data'!M619,'8760 Data'!N619,'8760 Data'!O619,'8760 Data'!P619,'8760 Data'!Q619,'8760 Data'!R619,'8760 Data'!S619,'8760 Data'!T619,'8760 Data'!U619)</f>
        <v>0</v>
      </c>
      <c r="I619" s="591" t="e">
        <f>H619/'Output Sheet'!$B$8</f>
        <v>#DIV/0!</v>
      </c>
      <c r="J619" s="596"/>
      <c r="K619" s="560"/>
      <c r="L619" s="560"/>
      <c r="M619" s="560"/>
      <c r="N619" s="560"/>
      <c r="O619" s="560"/>
      <c r="P619" s="560"/>
      <c r="Q619" s="560"/>
      <c r="R619" s="560"/>
      <c r="S619" s="560"/>
      <c r="T619" s="560"/>
      <c r="U619" s="560"/>
    </row>
    <row r="620" spans="1:21">
      <c r="A620" s="593">
        <f t="shared" si="54"/>
        <v>41300</v>
      </c>
      <c r="B620" s="594">
        <v>41300.791702372684</v>
      </c>
      <c r="C620" s="560">
        <f t="shared" si="55"/>
        <v>2013</v>
      </c>
      <c r="D620" s="560">
        <f t="shared" si="56"/>
        <v>1</v>
      </c>
      <c r="E620" s="560">
        <f t="shared" si="57"/>
        <v>26</v>
      </c>
      <c r="F620" s="560">
        <f t="shared" si="58"/>
        <v>19</v>
      </c>
      <c r="G620" s="595">
        <f t="shared" si="59"/>
        <v>7</v>
      </c>
      <c r="H620" s="590">
        <f>CHOOSE('Output Sheet'!$B$4,'8760 Data'!J620,'8760 Data'!K620,'8760 Data'!L620,'8760 Data'!M620,'8760 Data'!N620,'8760 Data'!O620,'8760 Data'!P620,'8760 Data'!Q620,'8760 Data'!R620,'8760 Data'!S620,'8760 Data'!T620,'8760 Data'!U620)</f>
        <v>0</v>
      </c>
      <c r="I620" s="591" t="e">
        <f>H620/'Output Sheet'!$B$8</f>
        <v>#DIV/0!</v>
      </c>
      <c r="J620" s="596"/>
      <c r="K620" s="560"/>
      <c r="L620" s="560"/>
      <c r="M620" s="560"/>
      <c r="N620" s="560"/>
      <c r="O620" s="560"/>
      <c r="P620" s="560"/>
      <c r="Q620" s="560"/>
      <c r="R620" s="560"/>
      <c r="S620" s="560"/>
      <c r="T620" s="560"/>
      <c r="U620" s="560"/>
    </row>
    <row r="621" spans="1:21">
      <c r="A621" s="593">
        <f t="shared" si="54"/>
        <v>41300</v>
      </c>
      <c r="B621" s="594">
        <v>41300.833369097221</v>
      </c>
      <c r="C621" s="560">
        <f t="shared" si="55"/>
        <v>2013</v>
      </c>
      <c r="D621" s="560">
        <f t="shared" si="56"/>
        <v>1</v>
      </c>
      <c r="E621" s="560">
        <f t="shared" si="57"/>
        <v>26</v>
      </c>
      <c r="F621" s="560">
        <f t="shared" si="58"/>
        <v>20</v>
      </c>
      <c r="G621" s="595">
        <f t="shared" si="59"/>
        <v>7</v>
      </c>
      <c r="H621" s="590">
        <f>CHOOSE('Output Sheet'!$B$4,'8760 Data'!J621,'8760 Data'!K621,'8760 Data'!L621,'8760 Data'!M621,'8760 Data'!N621,'8760 Data'!O621,'8760 Data'!P621,'8760 Data'!Q621,'8760 Data'!R621,'8760 Data'!S621,'8760 Data'!T621,'8760 Data'!U621)</f>
        <v>0</v>
      </c>
      <c r="I621" s="591" t="e">
        <f>H621/'Output Sheet'!$B$8</f>
        <v>#DIV/0!</v>
      </c>
      <c r="J621" s="596"/>
      <c r="K621" s="560"/>
      <c r="L621" s="560"/>
      <c r="M621" s="560"/>
      <c r="N621" s="560"/>
      <c r="O621" s="560"/>
      <c r="P621" s="560"/>
      <c r="Q621" s="560"/>
      <c r="R621" s="560"/>
      <c r="S621" s="560"/>
      <c r="T621" s="560"/>
      <c r="U621" s="560"/>
    </row>
    <row r="622" spans="1:21">
      <c r="A622" s="593">
        <f t="shared" si="54"/>
        <v>41300</v>
      </c>
      <c r="B622" s="594">
        <v>41300.875035821759</v>
      </c>
      <c r="C622" s="560">
        <f t="shared" si="55"/>
        <v>2013</v>
      </c>
      <c r="D622" s="560">
        <f t="shared" si="56"/>
        <v>1</v>
      </c>
      <c r="E622" s="560">
        <f t="shared" si="57"/>
        <v>26</v>
      </c>
      <c r="F622" s="560">
        <f t="shared" si="58"/>
        <v>21</v>
      </c>
      <c r="G622" s="595">
        <f t="shared" si="59"/>
        <v>7</v>
      </c>
      <c r="H622" s="590">
        <f>CHOOSE('Output Sheet'!$B$4,'8760 Data'!J622,'8760 Data'!K622,'8760 Data'!L622,'8760 Data'!M622,'8760 Data'!N622,'8760 Data'!O622,'8760 Data'!P622,'8760 Data'!Q622,'8760 Data'!R622,'8760 Data'!S622,'8760 Data'!T622,'8760 Data'!U622)</f>
        <v>0</v>
      </c>
      <c r="I622" s="591" t="e">
        <f>H622/'Output Sheet'!$B$8</f>
        <v>#DIV/0!</v>
      </c>
      <c r="J622" s="596"/>
      <c r="K622" s="560"/>
      <c r="L622" s="560"/>
      <c r="M622" s="560"/>
      <c r="N622" s="560"/>
      <c r="O622" s="560"/>
      <c r="P622" s="560"/>
      <c r="Q622" s="560"/>
      <c r="R622" s="560"/>
      <c r="S622" s="560"/>
      <c r="T622" s="560"/>
      <c r="U622" s="560"/>
    </row>
    <row r="623" spans="1:21">
      <c r="A623" s="593">
        <f t="shared" si="54"/>
        <v>41300</v>
      </c>
      <c r="B623" s="594">
        <v>41300.916702546296</v>
      </c>
      <c r="C623" s="560">
        <f t="shared" si="55"/>
        <v>2013</v>
      </c>
      <c r="D623" s="560">
        <f t="shared" si="56"/>
        <v>1</v>
      </c>
      <c r="E623" s="560">
        <f t="shared" si="57"/>
        <v>26</v>
      </c>
      <c r="F623" s="560">
        <f t="shared" si="58"/>
        <v>22</v>
      </c>
      <c r="G623" s="595">
        <f t="shared" si="59"/>
        <v>7</v>
      </c>
      <c r="H623" s="590">
        <f>CHOOSE('Output Sheet'!$B$4,'8760 Data'!J623,'8760 Data'!K623,'8760 Data'!L623,'8760 Data'!M623,'8760 Data'!N623,'8760 Data'!O623,'8760 Data'!P623,'8760 Data'!Q623,'8760 Data'!R623,'8760 Data'!S623,'8760 Data'!T623,'8760 Data'!U623)</f>
        <v>0</v>
      </c>
      <c r="I623" s="591" t="e">
        <f>H623/'Output Sheet'!$B$8</f>
        <v>#DIV/0!</v>
      </c>
      <c r="J623" s="596"/>
      <c r="K623" s="560"/>
      <c r="L623" s="560"/>
      <c r="M623" s="560"/>
      <c r="N623" s="560"/>
      <c r="O623" s="560"/>
      <c r="P623" s="560"/>
      <c r="Q623" s="560"/>
      <c r="R623" s="560"/>
      <c r="S623" s="560"/>
      <c r="T623" s="560"/>
      <c r="U623" s="560"/>
    </row>
    <row r="624" spans="1:21">
      <c r="A624" s="593">
        <f t="shared" si="54"/>
        <v>41300</v>
      </c>
      <c r="B624" s="594">
        <v>41300.958369270833</v>
      </c>
      <c r="C624" s="560">
        <f t="shared" si="55"/>
        <v>2013</v>
      </c>
      <c r="D624" s="560">
        <f t="shared" si="56"/>
        <v>1</v>
      </c>
      <c r="E624" s="560">
        <f t="shared" si="57"/>
        <v>26</v>
      </c>
      <c r="F624" s="560">
        <f t="shared" si="58"/>
        <v>23</v>
      </c>
      <c r="G624" s="595">
        <f t="shared" si="59"/>
        <v>7</v>
      </c>
      <c r="H624" s="590">
        <f>CHOOSE('Output Sheet'!$B$4,'8760 Data'!J624,'8760 Data'!K624,'8760 Data'!L624,'8760 Data'!M624,'8760 Data'!N624,'8760 Data'!O624,'8760 Data'!P624,'8760 Data'!Q624,'8760 Data'!R624,'8760 Data'!S624,'8760 Data'!T624,'8760 Data'!U624)</f>
        <v>0</v>
      </c>
      <c r="I624" s="591" t="e">
        <f>H624/'Output Sheet'!$B$8</f>
        <v>#DIV/0!</v>
      </c>
      <c r="J624" s="596"/>
      <c r="K624" s="560"/>
      <c r="L624" s="560"/>
      <c r="M624" s="560"/>
      <c r="N624" s="560"/>
      <c r="O624" s="560"/>
      <c r="P624" s="560"/>
      <c r="Q624" s="560"/>
      <c r="R624" s="560"/>
      <c r="S624" s="560"/>
      <c r="T624" s="560"/>
      <c r="U624" s="560"/>
    </row>
    <row r="625" spans="1:21">
      <c r="A625" s="593">
        <f t="shared" si="54"/>
        <v>41301</v>
      </c>
      <c r="B625" s="594">
        <v>41301.00003599537</v>
      </c>
      <c r="C625" s="560">
        <f t="shared" si="55"/>
        <v>2013</v>
      </c>
      <c r="D625" s="560">
        <f t="shared" si="56"/>
        <v>1</v>
      </c>
      <c r="E625" s="560">
        <f t="shared" si="57"/>
        <v>27</v>
      </c>
      <c r="F625" s="560">
        <f t="shared" si="58"/>
        <v>24</v>
      </c>
      <c r="G625" s="595">
        <f t="shared" si="59"/>
        <v>1</v>
      </c>
      <c r="H625" s="590">
        <f>CHOOSE('Output Sheet'!$B$4,'8760 Data'!J625,'8760 Data'!K625,'8760 Data'!L625,'8760 Data'!M625,'8760 Data'!N625,'8760 Data'!O625,'8760 Data'!P625,'8760 Data'!Q625,'8760 Data'!R625,'8760 Data'!S625,'8760 Data'!T625,'8760 Data'!U625)</f>
        <v>0</v>
      </c>
      <c r="I625" s="591" t="e">
        <f>H625/'Output Sheet'!$B$8</f>
        <v>#DIV/0!</v>
      </c>
      <c r="J625" s="596"/>
      <c r="K625" s="560"/>
      <c r="L625" s="560"/>
      <c r="M625" s="560"/>
      <c r="N625" s="560"/>
      <c r="O625" s="560"/>
      <c r="P625" s="560"/>
      <c r="Q625" s="560"/>
      <c r="R625" s="560"/>
      <c r="S625" s="560"/>
      <c r="T625" s="560"/>
      <c r="U625" s="560"/>
    </row>
    <row r="626" spans="1:21">
      <c r="A626" s="593">
        <f t="shared" si="54"/>
        <v>41301</v>
      </c>
      <c r="B626" s="594">
        <v>41301.041702719907</v>
      </c>
      <c r="C626" s="560">
        <f t="shared" si="55"/>
        <v>2013</v>
      </c>
      <c r="D626" s="560">
        <f t="shared" si="56"/>
        <v>1</v>
      </c>
      <c r="E626" s="560">
        <f t="shared" si="57"/>
        <v>27</v>
      </c>
      <c r="F626" s="560">
        <f t="shared" si="58"/>
        <v>1</v>
      </c>
      <c r="G626" s="595">
        <f t="shared" si="59"/>
        <v>1</v>
      </c>
      <c r="H626" s="590">
        <f>CHOOSE('Output Sheet'!$B$4,'8760 Data'!J626,'8760 Data'!K626,'8760 Data'!L626,'8760 Data'!M626,'8760 Data'!N626,'8760 Data'!O626,'8760 Data'!P626,'8760 Data'!Q626,'8760 Data'!R626,'8760 Data'!S626,'8760 Data'!T626,'8760 Data'!U626)</f>
        <v>0</v>
      </c>
      <c r="I626" s="591" t="e">
        <f>H626/'Output Sheet'!$B$8</f>
        <v>#DIV/0!</v>
      </c>
      <c r="J626" s="596"/>
      <c r="K626" s="560"/>
      <c r="L626" s="560"/>
      <c r="M626" s="560"/>
      <c r="N626" s="560"/>
      <c r="O626" s="560"/>
      <c r="P626" s="560"/>
      <c r="Q626" s="560"/>
      <c r="R626" s="560"/>
      <c r="S626" s="560"/>
      <c r="T626" s="560"/>
      <c r="U626" s="560"/>
    </row>
    <row r="627" spans="1:21">
      <c r="A627" s="593">
        <f t="shared" si="54"/>
        <v>41301</v>
      </c>
      <c r="B627" s="594">
        <v>41301.083369444445</v>
      </c>
      <c r="C627" s="560">
        <f t="shared" si="55"/>
        <v>2013</v>
      </c>
      <c r="D627" s="560">
        <f t="shared" si="56"/>
        <v>1</v>
      </c>
      <c r="E627" s="560">
        <f t="shared" si="57"/>
        <v>27</v>
      </c>
      <c r="F627" s="560">
        <f t="shared" si="58"/>
        <v>2</v>
      </c>
      <c r="G627" s="595">
        <f t="shared" si="59"/>
        <v>1</v>
      </c>
      <c r="H627" s="590">
        <f>CHOOSE('Output Sheet'!$B$4,'8760 Data'!J627,'8760 Data'!K627,'8760 Data'!L627,'8760 Data'!M627,'8760 Data'!N627,'8760 Data'!O627,'8760 Data'!P627,'8760 Data'!Q627,'8760 Data'!R627,'8760 Data'!S627,'8760 Data'!T627,'8760 Data'!U627)</f>
        <v>0</v>
      </c>
      <c r="I627" s="591" t="e">
        <f>H627/'Output Sheet'!$B$8</f>
        <v>#DIV/0!</v>
      </c>
      <c r="J627" s="596"/>
      <c r="K627" s="560"/>
      <c r="L627" s="560"/>
      <c r="M627" s="560"/>
      <c r="N627" s="560"/>
      <c r="O627" s="560"/>
      <c r="P627" s="560"/>
      <c r="Q627" s="560"/>
      <c r="R627" s="560"/>
      <c r="S627" s="560"/>
      <c r="T627" s="560"/>
      <c r="U627" s="560"/>
    </row>
    <row r="628" spans="1:21">
      <c r="A628" s="593">
        <f t="shared" si="54"/>
        <v>41301</v>
      </c>
      <c r="B628" s="594">
        <v>41301.125036168982</v>
      </c>
      <c r="C628" s="560">
        <f t="shared" si="55"/>
        <v>2013</v>
      </c>
      <c r="D628" s="560">
        <f t="shared" si="56"/>
        <v>1</v>
      </c>
      <c r="E628" s="560">
        <f t="shared" si="57"/>
        <v>27</v>
      </c>
      <c r="F628" s="560">
        <f t="shared" si="58"/>
        <v>3</v>
      </c>
      <c r="G628" s="595">
        <f t="shared" si="59"/>
        <v>1</v>
      </c>
      <c r="H628" s="590">
        <f>CHOOSE('Output Sheet'!$B$4,'8760 Data'!J628,'8760 Data'!K628,'8760 Data'!L628,'8760 Data'!M628,'8760 Data'!N628,'8760 Data'!O628,'8760 Data'!P628,'8760 Data'!Q628,'8760 Data'!R628,'8760 Data'!S628,'8760 Data'!T628,'8760 Data'!U628)</f>
        <v>0</v>
      </c>
      <c r="I628" s="591" t="e">
        <f>H628/'Output Sheet'!$B$8</f>
        <v>#DIV/0!</v>
      </c>
      <c r="J628" s="596"/>
      <c r="K628" s="560"/>
      <c r="L628" s="560"/>
      <c r="M628" s="560"/>
      <c r="N628" s="560"/>
      <c r="O628" s="560"/>
      <c r="P628" s="560"/>
      <c r="Q628" s="560"/>
      <c r="R628" s="560"/>
      <c r="S628" s="560"/>
      <c r="T628" s="560"/>
      <c r="U628" s="560"/>
    </row>
    <row r="629" spans="1:21">
      <c r="A629" s="593">
        <f t="shared" si="54"/>
        <v>41301</v>
      </c>
      <c r="B629" s="594">
        <v>41301.166702893519</v>
      </c>
      <c r="C629" s="560">
        <f t="shared" si="55"/>
        <v>2013</v>
      </c>
      <c r="D629" s="560">
        <f t="shared" si="56"/>
        <v>1</v>
      </c>
      <c r="E629" s="560">
        <f t="shared" si="57"/>
        <v>27</v>
      </c>
      <c r="F629" s="560">
        <f t="shared" si="58"/>
        <v>4</v>
      </c>
      <c r="G629" s="595">
        <f t="shared" si="59"/>
        <v>1</v>
      </c>
      <c r="H629" s="590">
        <f>CHOOSE('Output Sheet'!$B$4,'8760 Data'!J629,'8760 Data'!K629,'8760 Data'!L629,'8760 Data'!M629,'8760 Data'!N629,'8760 Data'!O629,'8760 Data'!P629,'8760 Data'!Q629,'8760 Data'!R629,'8760 Data'!S629,'8760 Data'!T629,'8760 Data'!U629)</f>
        <v>0</v>
      </c>
      <c r="I629" s="591" t="e">
        <f>H629/'Output Sheet'!$B$8</f>
        <v>#DIV/0!</v>
      </c>
      <c r="J629" s="596"/>
      <c r="K629" s="560"/>
      <c r="L629" s="560"/>
      <c r="M629" s="560"/>
      <c r="N629" s="560"/>
      <c r="O629" s="560"/>
      <c r="P629" s="560"/>
      <c r="Q629" s="560"/>
      <c r="R629" s="560"/>
      <c r="S629" s="560"/>
      <c r="T629" s="560"/>
      <c r="U629" s="560"/>
    </row>
    <row r="630" spans="1:21">
      <c r="A630" s="593">
        <f t="shared" si="54"/>
        <v>41301</v>
      </c>
      <c r="B630" s="594">
        <v>41301.208369618056</v>
      </c>
      <c r="C630" s="560">
        <f t="shared" si="55"/>
        <v>2013</v>
      </c>
      <c r="D630" s="560">
        <f t="shared" si="56"/>
        <v>1</v>
      </c>
      <c r="E630" s="560">
        <f t="shared" si="57"/>
        <v>27</v>
      </c>
      <c r="F630" s="560">
        <f t="shared" si="58"/>
        <v>5</v>
      </c>
      <c r="G630" s="595">
        <f t="shared" si="59"/>
        <v>1</v>
      </c>
      <c r="H630" s="590">
        <f>CHOOSE('Output Sheet'!$B$4,'8760 Data'!J630,'8760 Data'!K630,'8760 Data'!L630,'8760 Data'!M630,'8760 Data'!N630,'8760 Data'!O630,'8760 Data'!P630,'8760 Data'!Q630,'8760 Data'!R630,'8760 Data'!S630,'8760 Data'!T630,'8760 Data'!U630)</f>
        <v>0</v>
      </c>
      <c r="I630" s="591" t="e">
        <f>H630/'Output Sheet'!$B$8</f>
        <v>#DIV/0!</v>
      </c>
      <c r="J630" s="596"/>
      <c r="K630" s="560"/>
      <c r="L630" s="560"/>
      <c r="M630" s="560"/>
      <c r="N630" s="560"/>
      <c r="O630" s="560"/>
      <c r="P630" s="560"/>
      <c r="Q630" s="560"/>
      <c r="R630" s="560"/>
      <c r="S630" s="560"/>
      <c r="T630" s="560"/>
      <c r="U630" s="560"/>
    </row>
    <row r="631" spans="1:21">
      <c r="A631" s="593">
        <f t="shared" si="54"/>
        <v>41301</v>
      </c>
      <c r="B631" s="594">
        <v>41301.250036342593</v>
      </c>
      <c r="C631" s="560">
        <f t="shared" si="55"/>
        <v>2013</v>
      </c>
      <c r="D631" s="560">
        <f t="shared" si="56"/>
        <v>1</v>
      </c>
      <c r="E631" s="560">
        <f t="shared" si="57"/>
        <v>27</v>
      </c>
      <c r="F631" s="560">
        <f t="shared" si="58"/>
        <v>6</v>
      </c>
      <c r="G631" s="595">
        <f t="shared" si="59"/>
        <v>1</v>
      </c>
      <c r="H631" s="590">
        <f>CHOOSE('Output Sheet'!$B$4,'8760 Data'!J631,'8760 Data'!K631,'8760 Data'!L631,'8760 Data'!M631,'8760 Data'!N631,'8760 Data'!O631,'8760 Data'!P631,'8760 Data'!Q631,'8760 Data'!R631,'8760 Data'!S631,'8760 Data'!T631,'8760 Data'!U631)</f>
        <v>0</v>
      </c>
      <c r="I631" s="591" t="e">
        <f>H631/'Output Sheet'!$B$8</f>
        <v>#DIV/0!</v>
      </c>
      <c r="J631" s="596"/>
      <c r="K631" s="560"/>
      <c r="L631" s="560"/>
      <c r="M631" s="560"/>
      <c r="N631" s="560"/>
      <c r="O631" s="560"/>
      <c r="P631" s="560"/>
      <c r="Q631" s="560"/>
      <c r="R631" s="560"/>
      <c r="S631" s="560"/>
      <c r="T631" s="560"/>
      <c r="U631" s="560"/>
    </row>
    <row r="632" spans="1:21">
      <c r="A632" s="593">
        <f t="shared" si="54"/>
        <v>41301</v>
      </c>
      <c r="B632" s="594">
        <v>41301.291703067131</v>
      </c>
      <c r="C632" s="560">
        <f t="shared" si="55"/>
        <v>2013</v>
      </c>
      <c r="D632" s="560">
        <f t="shared" si="56"/>
        <v>1</v>
      </c>
      <c r="E632" s="560">
        <f t="shared" si="57"/>
        <v>27</v>
      </c>
      <c r="F632" s="560">
        <f t="shared" si="58"/>
        <v>7</v>
      </c>
      <c r="G632" s="595">
        <f t="shared" si="59"/>
        <v>1</v>
      </c>
      <c r="H632" s="590">
        <f>CHOOSE('Output Sheet'!$B$4,'8760 Data'!J632,'8760 Data'!K632,'8760 Data'!L632,'8760 Data'!M632,'8760 Data'!N632,'8760 Data'!O632,'8760 Data'!P632,'8760 Data'!Q632,'8760 Data'!R632,'8760 Data'!S632,'8760 Data'!T632,'8760 Data'!U632)</f>
        <v>0</v>
      </c>
      <c r="I632" s="591" t="e">
        <f>H632/'Output Sheet'!$B$8</f>
        <v>#DIV/0!</v>
      </c>
      <c r="J632" s="596"/>
      <c r="K632" s="560"/>
      <c r="L632" s="560"/>
      <c r="M632" s="560"/>
      <c r="N632" s="560"/>
      <c r="O632" s="560"/>
      <c r="P632" s="560"/>
      <c r="Q632" s="560"/>
      <c r="R632" s="560"/>
      <c r="S632" s="560"/>
      <c r="T632" s="560"/>
      <c r="U632" s="560"/>
    </row>
    <row r="633" spans="1:21">
      <c r="A633" s="593">
        <f t="shared" si="54"/>
        <v>41301</v>
      </c>
      <c r="B633" s="594">
        <v>41301.333369791668</v>
      </c>
      <c r="C633" s="560">
        <f t="shared" si="55"/>
        <v>2013</v>
      </c>
      <c r="D633" s="560">
        <f t="shared" si="56"/>
        <v>1</v>
      </c>
      <c r="E633" s="560">
        <f t="shared" si="57"/>
        <v>27</v>
      </c>
      <c r="F633" s="560">
        <f t="shared" si="58"/>
        <v>8</v>
      </c>
      <c r="G633" s="595">
        <f t="shared" si="59"/>
        <v>1</v>
      </c>
      <c r="H633" s="590">
        <f>CHOOSE('Output Sheet'!$B$4,'8760 Data'!J633,'8760 Data'!K633,'8760 Data'!L633,'8760 Data'!M633,'8760 Data'!N633,'8760 Data'!O633,'8760 Data'!P633,'8760 Data'!Q633,'8760 Data'!R633,'8760 Data'!S633,'8760 Data'!T633,'8760 Data'!U633)</f>
        <v>0</v>
      </c>
      <c r="I633" s="591" t="e">
        <f>H633/'Output Sheet'!$B$8</f>
        <v>#DIV/0!</v>
      </c>
      <c r="J633" s="596"/>
      <c r="K633" s="560"/>
      <c r="L633" s="560"/>
      <c r="M633" s="560"/>
      <c r="N633" s="560"/>
      <c r="O633" s="560"/>
      <c r="P633" s="560"/>
      <c r="Q633" s="560"/>
      <c r="R633" s="560"/>
      <c r="S633" s="560"/>
      <c r="T633" s="560"/>
      <c r="U633" s="560"/>
    </row>
    <row r="634" spans="1:21">
      <c r="A634" s="593">
        <f t="shared" si="54"/>
        <v>41301</v>
      </c>
      <c r="B634" s="594">
        <v>41301.375036516205</v>
      </c>
      <c r="C634" s="560">
        <f t="shared" si="55"/>
        <v>2013</v>
      </c>
      <c r="D634" s="560">
        <f t="shared" si="56"/>
        <v>1</v>
      </c>
      <c r="E634" s="560">
        <f t="shared" si="57"/>
        <v>27</v>
      </c>
      <c r="F634" s="560">
        <f t="shared" si="58"/>
        <v>9</v>
      </c>
      <c r="G634" s="595">
        <f t="shared" si="59"/>
        <v>1</v>
      </c>
      <c r="H634" s="590">
        <f>CHOOSE('Output Sheet'!$B$4,'8760 Data'!J634,'8760 Data'!K634,'8760 Data'!L634,'8760 Data'!M634,'8760 Data'!N634,'8760 Data'!O634,'8760 Data'!P634,'8760 Data'!Q634,'8760 Data'!R634,'8760 Data'!S634,'8760 Data'!T634,'8760 Data'!U634)</f>
        <v>0</v>
      </c>
      <c r="I634" s="591" t="e">
        <f>H634/'Output Sheet'!$B$8</f>
        <v>#DIV/0!</v>
      </c>
      <c r="J634" s="596"/>
      <c r="K634" s="560"/>
      <c r="L634" s="560"/>
      <c r="M634" s="560"/>
      <c r="N634" s="560"/>
      <c r="O634" s="560"/>
      <c r="P634" s="560"/>
      <c r="Q634" s="560"/>
      <c r="R634" s="560"/>
      <c r="S634" s="560"/>
      <c r="T634" s="560"/>
      <c r="U634" s="560"/>
    </row>
    <row r="635" spans="1:21">
      <c r="A635" s="593">
        <f t="shared" si="54"/>
        <v>41301</v>
      </c>
      <c r="B635" s="594">
        <v>41301.416703240742</v>
      </c>
      <c r="C635" s="560">
        <f t="shared" si="55"/>
        <v>2013</v>
      </c>
      <c r="D635" s="560">
        <f t="shared" si="56"/>
        <v>1</v>
      </c>
      <c r="E635" s="560">
        <f t="shared" si="57"/>
        <v>27</v>
      </c>
      <c r="F635" s="560">
        <f t="shared" si="58"/>
        <v>10</v>
      </c>
      <c r="G635" s="595">
        <f t="shared" si="59"/>
        <v>1</v>
      </c>
      <c r="H635" s="590">
        <f>CHOOSE('Output Sheet'!$B$4,'8760 Data'!J635,'8760 Data'!K635,'8760 Data'!L635,'8760 Data'!M635,'8760 Data'!N635,'8760 Data'!O635,'8760 Data'!P635,'8760 Data'!Q635,'8760 Data'!R635,'8760 Data'!S635,'8760 Data'!T635,'8760 Data'!U635)</f>
        <v>0</v>
      </c>
      <c r="I635" s="591" t="e">
        <f>H635/'Output Sheet'!$B$8</f>
        <v>#DIV/0!</v>
      </c>
      <c r="J635" s="596"/>
      <c r="K635" s="560"/>
      <c r="L635" s="560"/>
      <c r="M635" s="560"/>
      <c r="N635" s="560"/>
      <c r="O635" s="560"/>
      <c r="P635" s="560"/>
      <c r="Q635" s="560"/>
      <c r="R635" s="560"/>
      <c r="S635" s="560"/>
      <c r="T635" s="560"/>
      <c r="U635" s="560"/>
    </row>
    <row r="636" spans="1:21">
      <c r="A636" s="593">
        <f t="shared" si="54"/>
        <v>41301</v>
      </c>
      <c r="B636" s="594">
        <v>41301.458369965279</v>
      </c>
      <c r="C636" s="560">
        <f t="shared" si="55"/>
        <v>2013</v>
      </c>
      <c r="D636" s="560">
        <f t="shared" si="56"/>
        <v>1</v>
      </c>
      <c r="E636" s="560">
        <f t="shared" si="57"/>
        <v>27</v>
      </c>
      <c r="F636" s="560">
        <f t="shared" si="58"/>
        <v>11</v>
      </c>
      <c r="G636" s="595">
        <f t="shared" si="59"/>
        <v>1</v>
      </c>
      <c r="H636" s="590">
        <f>CHOOSE('Output Sheet'!$B$4,'8760 Data'!J636,'8760 Data'!K636,'8760 Data'!L636,'8760 Data'!M636,'8760 Data'!N636,'8760 Data'!O636,'8760 Data'!P636,'8760 Data'!Q636,'8760 Data'!R636,'8760 Data'!S636,'8760 Data'!T636,'8760 Data'!U636)</f>
        <v>0</v>
      </c>
      <c r="I636" s="591" t="e">
        <f>H636/'Output Sheet'!$B$8</f>
        <v>#DIV/0!</v>
      </c>
      <c r="J636" s="596"/>
      <c r="K636" s="560"/>
      <c r="L636" s="560"/>
      <c r="M636" s="560"/>
      <c r="N636" s="560"/>
      <c r="O636" s="560"/>
      <c r="P636" s="560"/>
      <c r="Q636" s="560"/>
      <c r="R636" s="560"/>
      <c r="S636" s="560"/>
      <c r="T636" s="560"/>
      <c r="U636" s="560"/>
    </row>
    <row r="637" spans="1:21">
      <c r="A637" s="593">
        <f t="shared" si="54"/>
        <v>41301</v>
      </c>
      <c r="B637" s="594">
        <v>41301.500036689817</v>
      </c>
      <c r="C637" s="560">
        <f t="shared" si="55"/>
        <v>2013</v>
      </c>
      <c r="D637" s="560">
        <f t="shared" si="56"/>
        <v>1</v>
      </c>
      <c r="E637" s="560">
        <f t="shared" si="57"/>
        <v>27</v>
      </c>
      <c r="F637" s="560">
        <f t="shared" si="58"/>
        <v>12</v>
      </c>
      <c r="G637" s="595">
        <f t="shared" si="59"/>
        <v>1</v>
      </c>
      <c r="H637" s="590">
        <f>CHOOSE('Output Sheet'!$B$4,'8760 Data'!J637,'8760 Data'!K637,'8760 Data'!L637,'8760 Data'!M637,'8760 Data'!N637,'8760 Data'!O637,'8760 Data'!P637,'8760 Data'!Q637,'8760 Data'!R637,'8760 Data'!S637,'8760 Data'!T637,'8760 Data'!U637)</f>
        <v>0</v>
      </c>
      <c r="I637" s="591" t="e">
        <f>H637/'Output Sheet'!$B$8</f>
        <v>#DIV/0!</v>
      </c>
      <c r="J637" s="596"/>
      <c r="K637" s="560"/>
      <c r="L637" s="560"/>
      <c r="M637" s="560"/>
      <c r="N637" s="560"/>
      <c r="O637" s="560"/>
      <c r="P637" s="560"/>
      <c r="Q637" s="560"/>
      <c r="R637" s="560"/>
      <c r="S637" s="560"/>
      <c r="T637" s="560"/>
      <c r="U637" s="560"/>
    </row>
    <row r="638" spans="1:21">
      <c r="A638" s="593">
        <f t="shared" si="54"/>
        <v>41301</v>
      </c>
      <c r="B638" s="594">
        <v>41301.541703414354</v>
      </c>
      <c r="C638" s="560">
        <f t="shared" si="55"/>
        <v>2013</v>
      </c>
      <c r="D638" s="560">
        <f t="shared" si="56"/>
        <v>1</v>
      </c>
      <c r="E638" s="560">
        <f t="shared" si="57"/>
        <v>27</v>
      </c>
      <c r="F638" s="560">
        <f t="shared" si="58"/>
        <v>13</v>
      </c>
      <c r="G638" s="595">
        <f t="shared" si="59"/>
        <v>1</v>
      </c>
      <c r="H638" s="590">
        <f>CHOOSE('Output Sheet'!$B$4,'8760 Data'!J638,'8760 Data'!K638,'8760 Data'!L638,'8760 Data'!M638,'8760 Data'!N638,'8760 Data'!O638,'8760 Data'!P638,'8760 Data'!Q638,'8760 Data'!R638,'8760 Data'!S638,'8760 Data'!T638,'8760 Data'!U638)</f>
        <v>0</v>
      </c>
      <c r="I638" s="591" t="e">
        <f>H638/'Output Sheet'!$B$8</f>
        <v>#DIV/0!</v>
      </c>
      <c r="J638" s="596"/>
      <c r="K638" s="560"/>
      <c r="L638" s="560"/>
      <c r="M638" s="560"/>
      <c r="N638" s="560"/>
      <c r="O638" s="560"/>
      <c r="P638" s="560"/>
      <c r="Q638" s="560"/>
      <c r="R638" s="560"/>
      <c r="S638" s="560"/>
      <c r="T638" s="560"/>
      <c r="U638" s="560"/>
    </row>
    <row r="639" spans="1:21">
      <c r="A639" s="593">
        <f t="shared" si="54"/>
        <v>41301</v>
      </c>
      <c r="B639" s="594">
        <v>41301.583370138891</v>
      </c>
      <c r="C639" s="560">
        <f t="shared" si="55"/>
        <v>2013</v>
      </c>
      <c r="D639" s="560">
        <f t="shared" si="56"/>
        <v>1</v>
      </c>
      <c r="E639" s="560">
        <f t="shared" si="57"/>
        <v>27</v>
      </c>
      <c r="F639" s="560">
        <f t="shared" si="58"/>
        <v>14</v>
      </c>
      <c r="G639" s="595">
        <f t="shared" si="59"/>
        <v>1</v>
      </c>
      <c r="H639" s="590">
        <f>CHOOSE('Output Sheet'!$B$4,'8760 Data'!J639,'8760 Data'!K639,'8760 Data'!L639,'8760 Data'!M639,'8760 Data'!N639,'8760 Data'!O639,'8760 Data'!P639,'8760 Data'!Q639,'8760 Data'!R639,'8760 Data'!S639,'8760 Data'!T639,'8760 Data'!U639)</f>
        <v>0</v>
      </c>
      <c r="I639" s="591" t="e">
        <f>H639/'Output Sheet'!$B$8</f>
        <v>#DIV/0!</v>
      </c>
      <c r="J639" s="596"/>
      <c r="K639" s="560"/>
      <c r="L639" s="560"/>
      <c r="M639" s="560"/>
      <c r="N639" s="560"/>
      <c r="O639" s="560"/>
      <c r="P639" s="560"/>
      <c r="Q639" s="560"/>
      <c r="R639" s="560"/>
      <c r="S639" s="560"/>
      <c r="T639" s="560"/>
      <c r="U639" s="560"/>
    </row>
    <row r="640" spans="1:21">
      <c r="A640" s="593">
        <f t="shared" si="54"/>
        <v>41301</v>
      </c>
      <c r="B640" s="594">
        <v>41301.625036863428</v>
      </c>
      <c r="C640" s="560">
        <f t="shared" si="55"/>
        <v>2013</v>
      </c>
      <c r="D640" s="560">
        <f t="shared" si="56"/>
        <v>1</v>
      </c>
      <c r="E640" s="560">
        <f t="shared" si="57"/>
        <v>27</v>
      </c>
      <c r="F640" s="560">
        <f t="shared" si="58"/>
        <v>15</v>
      </c>
      <c r="G640" s="595">
        <f t="shared" si="59"/>
        <v>1</v>
      </c>
      <c r="H640" s="590">
        <f>CHOOSE('Output Sheet'!$B$4,'8760 Data'!J640,'8760 Data'!K640,'8760 Data'!L640,'8760 Data'!M640,'8760 Data'!N640,'8760 Data'!O640,'8760 Data'!P640,'8760 Data'!Q640,'8760 Data'!R640,'8760 Data'!S640,'8760 Data'!T640,'8760 Data'!U640)</f>
        <v>0</v>
      </c>
      <c r="I640" s="591" t="e">
        <f>H640/'Output Sheet'!$B$8</f>
        <v>#DIV/0!</v>
      </c>
      <c r="J640" s="596"/>
      <c r="K640" s="560"/>
      <c r="L640" s="560"/>
      <c r="M640" s="560"/>
      <c r="N640" s="560"/>
      <c r="O640" s="560"/>
      <c r="P640" s="560"/>
      <c r="Q640" s="560"/>
      <c r="R640" s="560"/>
      <c r="S640" s="560"/>
      <c r="T640" s="560"/>
      <c r="U640" s="560"/>
    </row>
    <row r="641" spans="1:21">
      <c r="A641" s="593">
        <f t="shared" si="54"/>
        <v>41301</v>
      </c>
      <c r="B641" s="594">
        <v>41301.666703587965</v>
      </c>
      <c r="C641" s="560">
        <f t="shared" si="55"/>
        <v>2013</v>
      </c>
      <c r="D641" s="560">
        <f t="shared" si="56"/>
        <v>1</v>
      </c>
      <c r="E641" s="560">
        <f t="shared" si="57"/>
        <v>27</v>
      </c>
      <c r="F641" s="560">
        <f t="shared" si="58"/>
        <v>16</v>
      </c>
      <c r="G641" s="595">
        <f t="shared" si="59"/>
        <v>1</v>
      </c>
      <c r="H641" s="590">
        <f>CHOOSE('Output Sheet'!$B$4,'8760 Data'!J641,'8760 Data'!K641,'8760 Data'!L641,'8760 Data'!M641,'8760 Data'!N641,'8760 Data'!O641,'8760 Data'!P641,'8760 Data'!Q641,'8760 Data'!R641,'8760 Data'!S641,'8760 Data'!T641,'8760 Data'!U641)</f>
        <v>0</v>
      </c>
      <c r="I641" s="591" t="e">
        <f>H641/'Output Sheet'!$B$8</f>
        <v>#DIV/0!</v>
      </c>
      <c r="J641" s="596"/>
      <c r="K641" s="560"/>
      <c r="L641" s="560"/>
      <c r="M641" s="560"/>
      <c r="N641" s="560"/>
      <c r="O641" s="560"/>
      <c r="P641" s="560"/>
      <c r="Q641" s="560"/>
      <c r="R641" s="560"/>
      <c r="S641" s="560"/>
      <c r="T641" s="560"/>
      <c r="U641" s="560"/>
    </row>
    <row r="642" spans="1:21">
      <c r="A642" s="593">
        <f t="shared" si="54"/>
        <v>41301</v>
      </c>
      <c r="B642" s="594">
        <v>41301.708370312503</v>
      </c>
      <c r="C642" s="560">
        <f t="shared" si="55"/>
        <v>2013</v>
      </c>
      <c r="D642" s="560">
        <f t="shared" si="56"/>
        <v>1</v>
      </c>
      <c r="E642" s="560">
        <f t="shared" si="57"/>
        <v>27</v>
      </c>
      <c r="F642" s="560">
        <f t="shared" si="58"/>
        <v>17</v>
      </c>
      <c r="G642" s="595">
        <f t="shared" si="59"/>
        <v>1</v>
      </c>
      <c r="H642" s="590">
        <f>CHOOSE('Output Sheet'!$B$4,'8760 Data'!J642,'8760 Data'!K642,'8760 Data'!L642,'8760 Data'!M642,'8760 Data'!N642,'8760 Data'!O642,'8760 Data'!P642,'8760 Data'!Q642,'8760 Data'!R642,'8760 Data'!S642,'8760 Data'!T642,'8760 Data'!U642)</f>
        <v>0</v>
      </c>
      <c r="I642" s="591" t="e">
        <f>H642/'Output Sheet'!$B$8</f>
        <v>#DIV/0!</v>
      </c>
      <c r="J642" s="596"/>
      <c r="K642" s="560"/>
      <c r="L642" s="560"/>
      <c r="M642" s="560"/>
      <c r="N642" s="560"/>
      <c r="O642" s="560"/>
      <c r="P642" s="560"/>
      <c r="Q642" s="560"/>
      <c r="R642" s="560"/>
      <c r="S642" s="560"/>
      <c r="T642" s="560"/>
      <c r="U642" s="560"/>
    </row>
    <row r="643" spans="1:21">
      <c r="A643" s="593">
        <f t="shared" ref="A643:A706" si="60">DATE(C643,D643,E643)</f>
        <v>41301</v>
      </c>
      <c r="B643" s="594">
        <v>41301.75003703704</v>
      </c>
      <c r="C643" s="560">
        <f t="shared" ref="C643:C706" si="61">YEAR(B643)</f>
        <v>2013</v>
      </c>
      <c r="D643" s="560">
        <f t="shared" ref="D643:D706" si="62">MONTH(B643)</f>
        <v>1</v>
      </c>
      <c r="E643" s="560">
        <f t="shared" ref="E643:E706" si="63">DAY(B643)</f>
        <v>27</v>
      </c>
      <c r="F643" s="560">
        <f t="shared" ref="F643:F706" si="64">IF(HOUR(B643)&lt;&gt;0,HOUR(B643),24)</f>
        <v>18</v>
      </c>
      <c r="G643" s="595">
        <f t="shared" ref="G643:G706" si="65">WEEKDAY(B643,1)</f>
        <v>1</v>
      </c>
      <c r="H643" s="590">
        <f>CHOOSE('Output Sheet'!$B$4,'8760 Data'!J643,'8760 Data'!K643,'8760 Data'!L643,'8760 Data'!M643,'8760 Data'!N643,'8760 Data'!O643,'8760 Data'!P643,'8760 Data'!Q643,'8760 Data'!R643,'8760 Data'!S643,'8760 Data'!T643,'8760 Data'!U643)</f>
        <v>0</v>
      </c>
      <c r="I643" s="591" t="e">
        <f>H643/'Output Sheet'!$B$8</f>
        <v>#DIV/0!</v>
      </c>
      <c r="J643" s="596"/>
      <c r="K643" s="560"/>
      <c r="L643" s="560"/>
      <c r="M643" s="560"/>
      <c r="N643" s="560"/>
      <c r="O643" s="560"/>
      <c r="P643" s="560"/>
      <c r="Q643" s="560"/>
      <c r="R643" s="560"/>
      <c r="S643" s="560"/>
      <c r="T643" s="560"/>
      <c r="U643" s="560"/>
    </row>
    <row r="644" spans="1:21">
      <c r="A644" s="593">
        <f t="shared" si="60"/>
        <v>41301</v>
      </c>
      <c r="B644" s="594">
        <v>41301.791703761577</v>
      </c>
      <c r="C644" s="560">
        <f t="shared" si="61"/>
        <v>2013</v>
      </c>
      <c r="D644" s="560">
        <f t="shared" si="62"/>
        <v>1</v>
      </c>
      <c r="E644" s="560">
        <f t="shared" si="63"/>
        <v>27</v>
      </c>
      <c r="F644" s="560">
        <f t="shared" si="64"/>
        <v>19</v>
      </c>
      <c r="G644" s="595">
        <f t="shared" si="65"/>
        <v>1</v>
      </c>
      <c r="H644" s="590">
        <f>CHOOSE('Output Sheet'!$B$4,'8760 Data'!J644,'8760 Data'!K644,'8760 Data'!L644,'8760 Data'!M644,'8760 Data'!N644,'8760 Data'!O644,'8760 Data'!P644,'8760 Data'!Q644,'8760 Data'!R644,'8760 Data'!S644,'8760 Data'!T644,'8760 Data'!U644)</f>
        <v>0</v>
      </c>
      <c r="I644" s="591" t="e">
        <f>H644/'Output Sheet'!$B$8</f>
        <v>#DIV/0!</v>
      </c>
      <c r="J644" s="596"/>
      <c r="K644" s="560"/>
      <c r="L644" s="560"/>
      <c r="M644" s="560"/>
      <c r="N644" s="560"/>
      <c r="O644" s="560"/>
      <c r="P644" s="560"/>
      <c r="Q644" s="560"/>
      <c r="R644" s="560"/>
      <c r="S644" s="560"/>
      <c r="T644" s="560"/>
      <c r="U644" s="560"/>
    </row>
    <row r="645" spans="1:21">
      <c r="A645" s="593">
        <f t="shared" si="60"/>
        <v>41301</v>
      </c>
      <c r="B645" s="594">
        <v>41301.833370486114</v>
      </c>
      <c r="C645" s="560">
        <f t="shared" si="61"/>
        <v>2013</v>
      </c>
      <c r="D645" s="560">
        <f t="shared" si="62"/>
        <v>1</v>
      </c>
      <c r="E645" s="560">
        <f t="shared" si="63"/>
        <v>27</v>
      </c>
      <c r="F645" s="560">
        <f t="shared" si="64"/>
        <v>20</v>
      </c>
      <c r="G645" s="595">
        <f t="shared" si="65"/>
        <v>1</v>
      </c>
      <c r="H645" s="590">
        <f>CHOOSE('Output Sheet'!$B$4,'8760 Data'!J645,'8760 Data'!K645,'8760 Data'!L645,'8760 Data'!M645,'8760 Data'!N645,'8760 Data'!O645,'8760 Data'!P645,'8760 Data'!Q645,'8760 Data'!R645,'8760 Data'!S645,'8760 Data'!T645,'8760 Data'!U645)</f>
        <v>0</v>
      </c>
      <c r="I645" s="591" t="e">
        <f>H645/'Output Sheet'!$B$8</f>
        <v>#DIV/0!</v>
      </c>
      <c r="J645" s="596"/>
      <c r="K645" s="560"/>
      <c r="L645" s="560"/>
      <c r="M645" s="560"/>
      <c r="N645" s="560"/>
      <c r="O645" s="560"/>
      <c r="P645" s="560"/>
      <c r="Q645" s="560"/>
      <c r="R645" s="560"/>
      <c r="S645" s="560"/>
      <c r="T645" s="560"/>
      <c r="U645" s="560"/>
    </row>
    <row r="646" spans="1:21">
      <c r="A646" s="593">
        <f t="shared" si="60"/>
        <v>41301</v>
      </c>
      <c r="B646" s="594">
        <v>41301.875037210651</v>
      </c>
      <c r="C646" s="560">
        <f t="shared" si="61"/>
        <v>2013</v>
      </c>
      <c r="D646" s="560">
        <f t="shared" si="62"/>
        <v>1</v>
      </c>
      <c r="E646" s="560">
        <f t="shared" si="63"/>
        <v>27</v>
      </c>
      <c r="F646" s="560">
        <f t="shared" si="64"/>
        <v>21</v>
      </c>
      <c r="G646" s="595">
        <f t="shared" si="65"/>
        <v>1</v>
      </c>
      <c r="H646" s="590">
        <f>CHOOSE('Output Sheet'!$B$4,'8760 Data'!J646,'8760 Data'!K646,'8760 Data'!L646,'8760 Data'!M646,'8760 Data'!N646,'8760 Data'!O646,'8760 Data'!P646,'8760 Data'!Q646,'8760 Data'!R646,'8760 Data'!S646,'8760 Data'!T646,'8760 Data'!U646)</f>
        <v>0</v>
      </c>
      <c r="I646" s="591" t="e">
        <f>H646/'Output Sheet'!$B$8</f>
        <v>#DIV/0!</v>
      </c>
      <c r="J646" s="596"/>
      <c r="K646" s="560"/>
      <c r="L646" s="560"/>
      <c r="M646" s="560"/>
      <c r="N646" s="560"/>
      <c r="O646" s="560"/>
      <c r="P646" s="560"/>
      <c r="Q646" s="560"/>
      <c r="R646" s="560"/>
      <c r="S646" s="560"/>
      <c r="T646" s="560"/>
      <c r="U646" s="560"/>
    </row>
    <row r="647" spans="1:21">
      <c r="A647" s="593">
        <f t="shared" si="60"/>
        <v>41301</v>
      </c>
      <c r="B647" s="594">
        <v>41301.916703935189</v>
      </c>
      <c r="C647" s="560">
        <f t="shared" si="61"/>
        <v>2013</v>
      </c>
      <c r="D647" s="560">
        <f t="shared" si="62"/>
        <v>1</v>
      </c>
      <c r="E647" s="560">
        <f t="shared" si="63"/>
        <v>27</v>
      </c>
      <c r="F647" s="560">
        <f t="shared" si="64"/>
        <v>22</v>
      </c>
      <c r="G647" s="595">
        <f t="shared" si="65"/>
        <v>1</v>
      </c>
      <c r="H647" s="590">
        <f>CHOOSE('Output Sheet'!$B$4,'8760 Data'!J647,'8760 Data'!K647,'8760 Data'!L647,'8760 Data'!M647,'8760 Data'!N647,'8760 Data'!O647,'8760 Data'!P647,'8760 Data'!Q647,'8760 Data'!R647,'8760 Data'!S647,'8760 Data'!T647,'8760 Data'!U647)</f>
        <v>0</v>
      </c>
      <c r="I647" s="591" t="e">
        <f>H647/'Output Sheet'!$B$8</f>
        <v>#DIV/0!</v>
      </c>
      <c r="J647" s="596"/>
      <c r="K647" s="560"/>
      <c r="L647" s="560"/>
      <c r="M647" s="560"/>
      <c r="N647" s="560"/>
      <c r="O647" s="560"/>
      <c r="P647" s="560"/>
      <c r="Q647" s="560"/>
      <c r="R647" s="560"/>
      <c r="S647" s="560"/>
      <c r="T647" s="560"/>
      <c r="U647" s="560"/>
    </row>
    <row r="648" spans="1:21">
      <c r="A648" s="593">
        <f t="shared" si="60"/>
        <v>41301</v>
      </c>
      <c r="B648" s="594">
        <v>41301.958370659719</v>
      </c>
      <c r="C648" s="560">
        <f t="shared" si="61"/>
        <v>2013</v>
      </c>
      <c r="D648" s="560">
        <f t="shared" si="62"/>
        <v>1</v>
      </c>
      <c r="E648" s="560">
        <f t="shared" si="63"/>
        <v>27</v>
      </c>
      <c r="F648" s="560">
        <f t="shared" si="64"/>
        <v>23</v>
      </c>
      <c r="G648" s="595">
        <f t="shared" si="65"/>
        <v>1</v>
      </c>
      <c r="H648" s="590">
        <f>CHOOSE('Output Sheet'!$B$4,'8760 Data'!J648,'8760 Data'!K648,'8760 Data'!L648,'8760 Data'!M648,'8760 Data'!N648,'8760 Data'!O648,'8760 Data'!P648,'8760 Data'!Q648,'8760 Data'!R648,'8760 Data'!S648,'8760 Data'!T648,'8760 Data'!U648)</f>
        <v>0</v>
      </c>
      <c r="I648" s="591" t="e">
        <f>H648/'Output Sheet'!$B$8</f>
        <v>#DIV/0!</v>
      </c>
      <c r="J648" s="596"/>
      <c r="K648" s="560"/>
      <c r="L648" s="560"/>
      <c r="M648" s="560"/>
      <c r="N648" s="560"/>
      <c r="O648" s="560"/>
      <c r="P648" s="560"/>
      <c r="Q648" s="560"/>
      <c r="R648" s="560"/>
      <c r="S648" s="560"/>
      <c r="T648" s="560"/>
      <c r="U648" s="560"/>
    </row>
    <row r="649" spans="1:21">
      <c r="A649" s="593">
        <f t="shared" si="60"/>
        <v>41302</v>
      </c>
      <c r="B649" s="594">
        <v>41302.000037384256</v>
      </c>
      <c r="C649" s="560">
        <f t="shared" si="61"/>
        <v>2013</v>
      </c>
      <c r="D649" s="560">
        <f t="shared" si="62"/>
        <v>1</v>
      </c>
      <c r="E649" s="560">
        <f t="shared" si="63"/>
        <v>28</v>
      </c>
      <c r="F649" s="560">
        <f t="shared" si="64"/>
        <v>24</v>
      </c>
      <c r="G649" s="595">
        <f t="shared" si="65"/>
        <v>2</v>
      </c>
      <c r="H649" s="590">
        <f>CHOOSE('Output Sheet'!$B$4,'8760 Data'!J649,'8760 Data'!K649,'8760 Data'!L649,'8760 Data'!M649,'8760 Data'!N649,'8760 Data'!O649,'8760 Data'!P649,'8760 Data'!Q649,'8760 Data'!R649,'8760 Data'!S649,'8760 Data'!T649,'8760 Data'!U649)</f>
        <v>0</v>
      </c>
      <c r="I649" s="591" t="e">
        <f>H649/'Output Sheet'!$B$8</f>
        <v>#DIV/0!</v>
      </c>
      <c r="J649" s="596"/>
      <c r="K649" s="560"/>
      <c r="L649" s="560"/>
      <c r="M649" s="560"/>
      <c r="N649" s="560"/>
      <c r="O649" s="560"/>
      <c r="P649" s="560"/>
      <c r="Q649" s="560"/>
      <c r="R649" s="560"/>
      <c r="S649" s="560"/>
      <c r="T649" s="560"/>
      <c r="U649" s="560"/>
    </row>
    <row r="650" spans="1:21">
      <c r="A650" s="593">
        <f t="shared" si="60"/>
        <v>41302</v>
      </c>
      <c r="B650" s="594">
        <v>41302.041704108793</v>
      </c>
      <c r="C650" s="560">
        <f t="shared" si="61"/>
        <v>2013</v>
      </c>
      <c r="D650" s="560">
        <f t="shared" si="62"/>
        <v>1</v>
      </c>
      <c r="E650" s="560">
        <f t="shared" si="63"/>
        <v>28</v>
      </c>
      <c r="F650" s="560">
        <f t="shared" si="64"/>
        <v>1</v>
      </c>
      <c r="G650" s="595">
        <f t="shared" si="65"/>
        <v>2</v>
      </c>
      <c r="H650" s="590">
        <f>CHOOSE('Output Sheet'!$B$4,'8760 Data'!J650,'8760 Data'!K650,'8760 Data'!L650,'8760 Data'!M650,'8760 Data'!N650,'8760 Data'!O650,'8760 Data'!P650,'8760 Data'!Q650,'8760 Data'!R650,'8760 Data'!S650,'8760 Data'!T650,'8760 Data'!U650)</f>
        <v>0</v>
      </c>
      <c r="I650" s="591" t="e">
        <f>H650/'Output Sheet'!$B$8</f>
        <v>#DIV/0!</v>
      </c>
      <c r="J650" s="596"/>
      <c r="K650" s="560"/>
      <c r="L650" s="560"/>
      <c r="M650" s="560"/>
      <c r="N650" s="560"/>
      <c r="O650" s="560"/>
      <c r="P650" s="560"/>
      <c r="Q650" s="560"/>
      <c r="R650" s="560"/>
      <c r="S650" s="560"/>
      <c r="T650" s="560"/>
      <c r="U650" s="560"/>
    </row>
    <row r="651" spans="1:21">
      <c r="A651" s="593">
        <f t="shared" si="60"/>
        <v>41302</v>
      </c>
      <c r="B651" s="594">
        <v>41302.08337083333</v>
      </c>
      <c r="C651" s="560">
        <f t="shared" si="61"/>
        <v>2013</v>
      </c>
      <c r="D651" s="560">
        <f t="shared" si="62"/>
        <v>1</v>
      </c>
      <c r="E651" s="560">
        <f t="shared" si="63"/>
        <v>28</v>
      </c>
      <c r="F651" s="560">
        <f t="shared" si="64"/>
        <v>2</v>
      </c>
      <c r="G651" s="595">
        <f t="shared" si="65"/>
        <v>2</v>
      </c>
      <c r="H651" s="590">
        <f>CHOOSE('Output Sheet'!$B$4,'8760 Data'!J651,'8760 Data'!K651,'8760 Data'!L651,'8760 Data'!M651,'8760 Data'!N651,'8760 Data'!O651,'8760 Data'!P651,'8760 Data'!Q651,'8760 Data'!R651,'8760 Data'!S651,'8760 Data'!T651,'8760 Data'!U651)</f>
        <v>0</v>
      </c>
      <c r="I651" s="591" t="e">
        <f>H651/'Output Sheet'!$B$8</f>
        <v>#DIV/0!</v>
      </c>
      <c r="J651" s="596"/>
      <c r="K651" s="560"/>
      <c r="L651" s="560"/>
      <c r="M651" s="560"/>
      <c r="N651" s="560"/>
      <c r="O651" s="560"/>
      <c r="P651" s="560"/>
      <c r="Q651" s="560"/>
      <c r="R651" s="560"/>
      <c r="S651" s="560"/>
      <c r="T651" s="560"/>
      <c r="U651" s="560"/>
    </row>
    <row r="652" spans="1:21">
      <c r="A652" s="593">
        <f t="shared" si="60"/>
        <v>41302</v>
      </c>
      <c r="B652" s="594">
        <v>41302.125037557867</v>
      </c>
      <c r="C652" s="560">
        <f t="shared" si="61"/>
        <v>2013</v>
      </c>
      <c r="D652" s="560">
        <f t="shared" si="62"/>
        <v>1</v>
      </c>
      <c r="E652" s="560">
        <f t="shared" si="63"/>
        <v>28</v>
      </c>
      <c r="F652" s="560">
        <f t="shared" si="64"/>
        <v>3</v>
      </c>
      <c r="G652" s="595">
        <f t="shared" si="65"/>
        <v>2</v>
      </c>
      <c r="H652" s="590">
        <f>CHOOSE('Output Sheet'!$B$4,'8760 Data'!J652,'8760 Data'!K652,'8760 Data'!L652,'8760 Data'!M652,'8760 Data'!N652,'8760 Data'!O652,'8760 Data'!P652,'8760 Data'!Q652,'8760 Data'!R652,'8760 Data'!S652,'8760 Data'!T652,'8760 Data'!U652)</f>
        <v>0</v>
      </c>
      <c r="I652" s="591" t="e">
        <f>H652/'Output Sheet'!$B$8</f>
        <v>#DIV/0!</v>
      </c>
      <c r="J652" s="596"/>
      <c r="K652" s="560"/>
      <c r="L652" s="560"/>
      <c r="M652" s="560"/>
      <c r="N652" s="560"/>
      <c r="O652" s="560"/>
      <c r="P652" s="560"/>
      <c r="Q652" s="560"/>
      <c r="R652" s="560"/>
      <c r="S652" s="560"/>
      <c r="T652" s="560"/>
      <c r="U652" s="560"/>
    </row>
    <row r="653" spans="1:21">
      <c r="A653" s="593">
        <f t="shared" si="60"/>
        <v>41302</v>
      </c>
      <c r="B653" s="594">
        <v>41302.166704282405</v>
      </c>
      <c r="C653" s="560">
        <f t="shared" si="61"/>
        <v>2013</v>
      </c>
      <c r="D653" s="560">
        <f t="shared" si="62"/>
        <v>1</v>
      </c>
      <c r="E653" s="560">
        <f t="shared" si="63"/>
        <v>28</v>
      </c>
      <c r="F653" s="560">
        <f t="shared" si="64"/>
        <v>4</v>
      </c>
      <c r="G653" s="595">
        <f t="shared" si="65"/>
        <v>2</v>
      </c>
      <c r="H653" s="590">
        <f>CHOOSE('Output Sheet'!$B$4,'8760 Data'!J653,'8760 Data'!K653,'8760 Data'!L653,'8760 Data'!M653,'8760 Data'!N653,'8760 Data'!O653,'8760 Data'!P653,'8760 Data'!Q653,'8760 Data'!R653,'8760 Data'!S653,'8760 Data'!T653,'8760 Data'!U653)</f>
        <v>0</v>
      </c>
      <c r="I653" s="591" t="e">
        <f>H653/'Output Sheet'!$B$8</f>
        <v>#DIV/0!</v>
      </c>
      <c r="J653" s="596"/>
      <c r="K653" s="560"/>
      <c r="L653" s="560"/>
      <c r="M653" s="560"/>
      <c r="N653" s="560"/>
      <c r="O653" s="560"/>
      <c r="P653" s="560"/>
      <c r="Q653" s="560"/>
      <c r="R653" s="560"/>
      <c r="S653" s="560"/>
      <c r="T653" s="560"/>
      <c r="U653" s="560"/>
    </row>
    <row r="654" spans="1:21">
      <c r="A654" s="593">
        <f t="shared" si="60"/>
        <v>41302</v>
      </c>
      <c r="B654" s="594">
        <v>41302.208371006942</v>
      </c>
      <c r="C654" s="560">
        <f t="shared" si="61"/>
        <v>2013</v>
      </c>
      <c r="D654" s="560">
        <f t="shared" si="62"/>
        <v>1</v>
      </c>
      <c r="E654" s="560">
        <f t="shared" si="63"/>
        <v>28</v>
      </c>
      <c r="F654" s="560">
        <f t="shared" si="64"/>
        <v>5</v>
      </c>
      <c r="G654" s="595">
        <f t="shared" si="65"/>
        <v>2</v>
      </c>
      <c r="H654" s="590">
        <f>CHOOSE('Output Sheet'!$B$4,'8760 Data'!J654,'8760 Data'!K654,'8760 Data'!L654,'8760 Data'!M654,'8760 Data'!N654,'8760 Data'!O654,'8760 Data'!P654,'8760 Data'!Q654,'8760 Data'!R654,'8760 Data'!S654,'8760 Data'!T654,'8760 Data'!U654)</f>
        <v>0</v>
      </c>
      <c r="I654" s="591" t="e">
        <f>H654/'Output Sheet'!$B$8</f>
        <v>#DIV/0!</v>
      </c>
      <c r="J654" s="596"/>
      <c r="K654" s="560"/>
      <c r="L654" s="560"/>
      <c r="M654" s="560"/>
      <c r="N654" s="560"/>
      <c r="O654" s="560"/>
      <c r="P654" s="560"/>
      <c r="Q654" s="560"/>
      <c r="R654" s="560"/>
      <c r="S654" s="560"/>
      <c r="T654" s="560"/>
      <c r="U654" s="560"/>
    </row>
    <row r="655" spans="1:21">
      <c r="A655" s="593">
        <f t="shared" si="60"/>
        <v>41302</v>
      </c>
      <c r="B655" s="594">
        <v>41302.250037731479</v>
      </c>
      <c r="C655" s="560">
        <f t="shared" si="61"/>
        <v>2013</v>
      </c>
      <c r="D655" s="560">
        <f t="shared" si="62"/>
        <v>1</v>
      </c>
      <c r="E655" s="560">
        <f t="shared" si="63"/>
        <v>28</v>
      </c>
      <c r="F655" s="560">
        <f t="shared" si="64"/>
        <v>6</v>
      </c>
      <c r="G655" s="595">
        <f t="shared" si="65"/>
        <v>2</v>
      </c>
      <c r="H655" s="590">
        <f>CHOOSE('Output Sheet'!$B$4,'8760 Data'!J655,'8760 Data'!K655,'8760 Data'!L655,'8760 Data'!M655,'8760 Data'!N655,'8760 Data'!O655,'8760 Data'!P655,'8760 Data'!Q655,'8760 Data'!R655,'8760 Data'!S655,'8760 Data'!T655,'8760 Data'!U655)</f>
        <v>0</v>
      </c>
      <c r="I655" s="591" t="e">
        <f>H655/'Output Sheet'!$B$8</f>
        <v>#DIV/0!</v>
      </c>
      <c r="J655" s="596"/>
      <c r="K655" s="560"/>
      <c r="L655" s="560"/>
      <c r="M655" s="560"/>
      <c r="N655" s="560"/>
      <c r="O655" s="560"/>
      <c r="P655" s="560"/>
      <c r="Q655" s="560"/>
      <c r="R655" s="560"/>
      <c r="S655" s="560"/>
      <c r="T655" s="560"/>
      <c r="U655" s="560"/>
    </row>
    <row r="656" spans="1:21">
      <c r="A656" s="593">
        <f t="shared" si="60"/>
        <v>41302</v>
      </c>
      <c r="B656" s="594">
        <v>41302.291704456016</v>
      </c>
      <c r="C656" s="560">
        <f t="shared" si="61"/>
        <v>2013</v>
      </c>
      <c r="D656" s="560">
        <f t="shared" si="62"/>
        <v>1</v>
      </c>
      <c r="E656" s="560">
        <f t="shared" si="63"/>
        <v>28</v>
      </c>
      <c r="F656" s="560">
        <f t="shared" si="64"/>
        <v>7</v>
      </c>
      <c r="G656" s="595">
        <f t="shared" si="65"/>
        <v>2</v>
      </c>
      <c r="H656" s="590">
        <f>CHOOSE('Output Sheet'!$B$4,'8760 Data'!J656,'8760 Data'!K656,'8760 Data'!L656,'8760 Data'!M656,'8760 Data'!N656,'8760 Data'!O656,'8760 Data'!P656,'8760 Data'!Q656,'8760 Data'!R656,'8760 Data'!S656,'8760 Data'!T656,'8760 Data'!U656)</f>
        <v>0</v>
      </c>
      <c r="I656" s="591" t="e">
        <f>H656/'Output Sheet'!$B$8</f>
        <v>#DIV/0!</v>
      </c>
      <c r="J656" s="596"/>
      <c r="K656" s="560"/>
      <c r="L656" s="560"/>
      <c r="M656" s="560"/>
      <c r="N656" s="560"/>
      <c r="O656" s="560"/>
      <c r="P656" s="560"/>
      <c r="Q656" s="560"/>
      <c r="R656" s="560"/>
      <c r="S656" s="560"/>
      <c r="T656" s="560"/>
      <c r="U656" s="560"/>
    </row>
    <row r="657" spans="1:21">
      <c r="A657" s="593">
        <f t="shared" si="60"/>
        <v>41302</v>
      </c>
      <c r="B657" s="594">
        <v>41302.333371180554</v>
      </c>
      <c r="C657" s="560">
        <f t="shared" si="61"/>
        <v>2013</v>
      </c>
      <c r="D657" s="560">
        <f t="shared" si="62"/>
        <v>1</v>
      </c>
      <c r="E657" s="560">
        <f t="shared" si="63"/>
        <v>28</v>
      </c>
      <c r="F657" s="560">
        <f t="shared" si="64"/>
        <v>8</v>
      </c>
      <c r="G657" s="595">
        <f t="shared" si="65"/>
        <v>2</v>
      </c>
      <c r="H657" s="590">
        <f>CHOOSE('Output Sheet'!$B$4,'8760 Data'!J657,'8760 Data'!K657,'8760 Data'!L657,'8760 Data'!M657,'8760 Data'!N657,'8760 Data'!O657,'8760 Data'!P657,'8760 Data'!Q657,'8760 Data'!R657,'8760 Data'!S657,'8760 Data'!T657,'8760 Data'!U657)</f>
        <v>0</v>
      </c>
      <c r="I657" s="591" t="e">
        <f>H657/'Output Sheet'!$B$8</f>
        <v>#DIV/0!</v>
      </c>
      <c r="J657" s="596"/>
      <c r="K657" s="560"/>
      <c r="L657" s="560"/>
      <c r="M657" s="560"/>
      <c r="N657" s="560"/>
      <c r="O657" s="560"/>
      <c r="P657" s="560"/>
      <c r="Q657" s="560"/>
      <c r="R657" s="560"/>
      <c r="S657" s="560"/>
      <c r="T657" s="560"/>
      <c r="U657" s="560"/>
    </row>
    <row r="658" spans="1:21">
      <c r="A658" s="593">
        <f t="shared" si="60"/>
        <v>41302</v>
      </c>
      <c r="B658" s="594">
        <v>41302.375037905091</v>
      </c>
      <c r="C658" s="560">
        <f t="shared" si="61"/>
        <v>2013</v>
      </c>
      <c r="D658" s="560">
        <f t="shared" si="62"/>
        <v>1</v>
      </c>
      <c r="E658" s="560">
        <f t="shared" si="63"/>
        <v>28</v>
      </c>
      <c r="F658" s="560">
        <f t="shared" si="64"/>
        <v>9</v>
      </c>
      <c r="G658" s="595">
        <f t="shared" si="65"/>
        <v>2</v>
      </c>
      <c r="H658" s="590">
        <f>CHOOSE('Output Sheet'!$B$4,'8760 Data'!J658,'8760 Data'!K658,'8760 Data'!L658,'8760 Data'!M658,'8760 Data'!N658,'8760 Data'!O658,'8760 Data'!P658,'8760 Data'!Q658,'8760 Data'!R658,'8760 Data'!S658,'8760 Data'!T658,'8760 Data'!U658)</f>
        <v>0</v>
      </c>
      <c r="I658" s="591" t="e">
        <f>H658/'Output Sheet'!$B$8</f>
        <v>#DIV/0!</v>
      </c>
      <c r="J658" s="596"/>
      <c r="K658" s="560"/>
      <c r="L658" s="560"/>
      <c r="M658" s="560"/>
      <c r="N658" s="560"/>
      <c r="O658" s="560"/>
      <c r="P658" s="560"/>
      <c r="Q658" s="560"/>
      <c r="R658" s="560"/>
      <c r="S658" s="560"/>
      <c r="T658" s="560"/>
      <c r="U658" s="560"/>
    </row>
    <row r="659" spans="1:21">
      <c r="A659" s="593">
        <f t="shared" si="60"/>
        <v>41302</v>
      </c>
      <c r="B659" s="594">
        <v>41302.416704629628</v>
      </c>
      <c r="C659" s="560">
        <f t="shared" si="61"/>
        <v>2013</v>
      </c>
      <c r="D659" s="560">
        <f t="shared" si="62"/>
        <v>1</v>
      </c>
      <c r="E659" s="560">
        <f t="shared" si="63"/>
        <v>28</v>
      </c>
      <c r="F659" s="560">
        <f t="shared" si="64"/>
        <v>10</v>
      </c>
      <c r="G659" s="595">
        <f t="shared" si="65"/>
        <v>2</v>
      </c>
      <c r="H659" s="590">
        <f>CHOOSE('Output Sheet'!$B$4,'8760 Data'!J659,'8760 Data'!K659,'8760 Data'!L659,'8760 Data'!M659,'8760 Data'!N659,'8760 Data'!O659,'8760 Data'!P659,'8760 Data'!Q659,'8760 Data'!R659,'8760 Data'!S659,'8760 Data'!T659,'8760 Data'!U659)</f>
        <v>0</v>
      </c>
      <c r="I659" s="591" t="e">
        <f>H659/'Output Sheet'!$B$8</f>
        <v>#DIV/0!</v>
      </c>
      <c r="J659" s="596"/>
      <c r="K659" s="560"/>
      <c r="L659" s="560"/>
      <c r="M659" s="560"/>
      <c r="N659" s="560"/>
      <c r="O659" s="560"/>
      <c r="P659" s="560"/>
      <c r="Q659" s="560"/>
      <c r="R659" s="560"/>
      <c r="S659" s="560"/>
      <c r="T659" s="560"/>
      <c r="U659" s="560"/>
    </row>
    <row r="660" spans="1:21">
      <c r="A660" s="593">
        <f t="shared" si="60"/>
        <v>41302</v>
      </c>
      <c r="B660" s="594">
        <v>41302.458371354165</v>
      </c>
      <c r="C660" s="560">
        <f t="shared" si="61"/>
        <v>2013</v>
      </c>
      <c r="D660" s="560">
        <f t="shared" si="62"/>
        <v>1</v>
      </c>
      <c r="E660" s="560">
        <f t="shared" si="63"/>
        <v>28</v>
      </c>
      <c r="F660" s="560">
        <f t="shared" si="64"/>
        <v>11</v>
      </c>
      <c r="G660" s="595">
        <f t="shared" si="65"/>
        <v>2</v>
      </c>
      <c r="H660" s="590">
        <f>CHOOSE('Output Sheet'!$B$4,'8760 Data'!J660,'8760 Data'!K660,'8760 Data'!L660,'8760 Data'!M660,'8760 Data'!N660,'8760 Data'!O660,'8760 Data'!P660,'8760 Data'!Q660,'8760 Data'!R660,'8760 Data'!S660,'8760 Data'!T660,'8760 Data'!U660)</f>
        <v>0</v>
      </c>
      <c r="I660" s="591" t="e">
        <f>H660/'Output Sheet'!$B$8</f>
        <v>#DIV/0!</v>
      </c>
      <c r="J660" s="596"/>
      <c r="K660" s="560"/>
      <c r="L660" s="560"/>
      <c r="M660" s="560"/>
      <c r="N660" s="560"/>
      <c r="O660" s="560"/>
      <c r="P660" s="560"/>
      <c r="Q660" s="560"/>
      <c r="R660" s="560"/>
      <c r="S660" s="560"/>
      <c r="T660" s="560"/>
      <c r="U660" s="560"/>
    </row>
    <row r="661" spans="1:21">
      <c r="A661" s="593">
        <f t="shared" si="60"/>
        <v>41302</v>
      </c>
      <c r="B661" s="594">
        <v>41302.500038078702</v>
      </c>
      <c r="C661" s="560">
        <f t="shared" si="61"/>
        <v>2013</v>
      </c>
      <c r="D661" s="560">
        <f t="shared" si="62"/>
        <v>1</v>
      </c>
      <c r="E661" s="560">
        <f t="shared" si="63"/>
        <v>28</v>
      </c>
      <c r="F661" s="560">
        <f t="shared" si="64"/>
        <v>12</v>
      </c>
      <c r="G661" s="595">
        <f t="shared" si="65"/>
        <v>2</v>
      </c>
      <c r="H661" s="590">
        <f>CHOOSE('Output Sheet'!$B$4,'8760 Data'!J661,'8760 Data'!K661,'8760 Data'!L661,'8760 Data'!M661,'8760 Data'!N661,'8760 Data'!O661,'8760 Data'!P661,'8760 Data'!Q661,'8760 Data'!R661,'8760 Data'!S661,'8760 Data'!T661,'8760 Data'!U661)</f>
        <v>0</v>
      </c>
      <c r="I661" s="591" t="e">
        <f>H661/'Output Sheet'!$B$8</f>
        <v>#DIV/0!</v>
      </c>
      <c r="J661" s="596"/>
      <c r="K661" s="560"/>
      <c r="L661" s="560"/>
      <c r="M661" s="560"/>
      <c r="N661" s="560"/>
      <c r="O661" s="560"/>
      <c r="P661" s="560"/>
      <c r="Q661" s="560"/>
      <c r="R661" s="560"/>
      <c r="S661" s="560"/>
      <c r="T661" s="560"/>
      <c r="U661" s="560"/>
    </row>
    <row r="662" spans="1:21">
      <c r="A662" s="593">
        <f t="shared" si="60"/>
        <v>41302</v>
      </c>
      <c r="B662" s="594">
        <v>41302.54170480324</v>
      </c>
      <c r="C662" s="560">
        <f t="shared" si="61"/>
        <v>2013</v>
      </c>
      <c r="D662" s="560">
        <f t="shared" si="62"/>
        <v>1</v>
      </c>
      <c r="E662" s="560">
        <f t="shared" si="63"/>
        <v>28</v>
      </c>
      <c r="F662" s="560">
        <f t="shared" si="64"/>
        <v>13</v>
      </c>
      <c r="G662" s="595">
        <f t="shared" si="65"/>
        <v>2</v>
      </c>
      <c r="H662" s="590">
        <f>CHOOSE('Output Sheet'!$B$4,'8760 Data'!J662,'8760 Data'!K662,'8760 Data'!L662,'8760 Data'!M662,'8760 Data'!N662,'8760 Data'!O662,'8760 Data'!P662,'8760 Data'!Q662,'8760 Data'!R662,'8760 Data'!S662,'8760 Data'!T662,'8760 Data'!U662)</f>
        <v>0</v>
      </c>
      <c r="I662" s="591" t="e">
        <f>H662/'Output Sheet'!$B$8</f>
        <v>#DIV/0!</v>
      </c>
      <c r="J662" s="596"/>
      <c r="K662" s="560"/>
      <c r="L662" s="560"/>
      <c r="M662" s="560"/>
      <c r="N662" s="560"/>
      <c r="O662" s="560"/>
      <c r="P662" s="560"/>
      <c r="Q662" s="560"/>
      <c r="R662" s="560"/>
      <c r="S662" s="560"/>
      <c r="T662" s="560"/>
      <c r="U662" s="560"/>
    </row>
    <row r="663" spans="1:21">
      <c r="A663" s="593">
        <f t="shared" si="60"/>
        <v>41302</v>
      </c>
      <c r="B663" s="594">
        <v>41302.583371527777</v>
      </c>
      <c r="C663" s="560">
        <f t="shared" si="61"/>
        <v>2013</v>
      </c>
      <c r="D663" s="560">
        <f t="shared" si="62"/>
        <v>1</v>
      </c>
      <c r="E663" s="560">
        <f t="shared" si="63"/>
        <v>28</v>
      </c>
      <c r="F663" s="560">
        <f t="shared" si="64"/>
        <v>14</v>
      </c>
      <c r="G663" s="595">
        <f t="shared" si="65"/>
        <v>2</v>
      </c>
      <c r="H663" s="590">
        <f>CHOOSE('Output Sheet'!$B$4,'8760 Data'!J663,'8760 Data'!K663,'8760 Data'!L663,'8760 Data'!M663,'8760 Data'!N663,'8760 Data'!O663,'8760 Data'!P663,'8760 Data'!Q663,'8760 Data'!R663,'8760 Data'!S663,'8760 Data'!T663,'8760 Data'!U663)</f>
        <v>0</v>
      </c>
      <c r="I663" s="591" t="e">
        <f>H663/'Output Sheet'!$B$8</f>
        <v>#DIV/0!</v>
      </c>
      <c r="J663" s="596"/>
      <c r="K663" s="560"/>
      <c r="L663" s="560"/>
      <c r="M663" s="560"/>
      <c r="N663" s="560"/>
      <c r="O663" s="560"/>
      <c r="P663" s="560"/>
      <c r="Q663" s="560"/>
      <c r="R663" s="560"/>
      <c r="S663" s="560"/>
      <c r="T663" s="560"/>
      <c r="U663" s="560"/>
    </row>
    <row r="664" spans="1:21">
      <c r="A664" s="593">
        <f t="shared" si="60"/>
        <v>41302</v>
      </c>
      <c r="B664" s="594">
        <v>41302.625038252314</v>
      </c>
      <c r="C664" s="560">
        <f t="shared" si="61"/>
        <v>2013</v>
      </c>
      <c r="D664" s="560">
        <f t="shared" si="62"/>
        <v>1</v>
      </c>
      <c r="E664" s="560">
        <f t="shared" si="63"/>
        <v>28</v>
      </c>
      <c r="F664" s="560">
        <f t="shared" si="64"/>
        <v>15</v>
      </c>
      <c r="G664" s="595">
        <f t="shared" si="65"/>
        <v>2</v>
      </c>
      <c r="H664" s="590">
        <f>CHOOSE('Output Sheet'!$B$4,'8760 Data'!J664,'8760 Data'!K664,'8760 Data'!L664,'8760 Data'!M664,'8760 Data'!N664,'8760 Data'!O664,'8760 Data'!P664,'8760 Data'!Q664,'8760 Data'!R664,'8760 Data'!S664,'8760 Data'!T664,'8760 Data'!U664)</f>
        <v>0</v>
      </c>
      <c r="I664" s="591" t="e">
        <f>H664/'Output Sheet'!$B$8</f>
        <v>#DIV/0!</v>
      </c>
      <c r="J664" s="596"/>
      <c r="K664" s="560"/>
      <c r="L664" s="560"/>
      <c r="M664" s="560"/>
      <c r="N664" s="560"/>
      <c r="O664" s="560"/>
      <c r="P664" s="560"/>
      <c r="Q664" s="560"/>
      <c r="R664" s="560"/>
      <c r="S664" s="560"/>
      <c r="T664" s="560"/>
      <c r="U664" s="560"/>
    </row>
    <row r="665" spans="1:21">
      <c r="A665" s="593">
        <f t="shared" si="60"/>
        <v>41302</v>
      </c>
      <c r="B665" s="594">
        <v>41302.666704976851</v>
      </c>
      <c r="C665" s="560">
        <f t="shared" si="61"/>
        <v>2013</v>
      </c>
      <c r="D665" s="560">
        <f t="shared" si="62"/>
        <v>1</v>
      </c>
      <c r="E665" s="560">
        <f t="shared" si="63"/>
        <v>28</v>
      </c>
      <c r="F665" s="560">
        <f t="shared" si="64"/>
        <v>16</v>
      </c>
      <c r="G665" s="595">
        <f t="shared" si="65"/>
        <v>2</v>
      </c>
      <c r="H665" s="590">
        <f>CHOOSE('Output Sheet'!$B$4,'8760 Data'!J665,'8760 Data'!K665,'8760 Data'!L665,'8760 Data'!M665,'8760 Data'!N665,'8760 Data'!O665,'8760 Data'!P665,'8760 Data'!Q665,'8760 Data'!R665,'8760 Data'!S665,'8760 Data'!T665,'8760 Data'!U665)</f>
        <v>0</v>
      </c>
      <c r="I665" s="591" t="e">
        <f>H665/'Output Sheet'!$B$8</f>
        <v>#DIV/0!</v>
      </c>
      <c r="J665" s="596"/>
      <c r="K665" s="560"/>
      <c r="L665" s="560"/>
      <c r="M665" s="560"/>
      <c r="N665" s="560"/>
      <c r="O665" s="560"/>
      <c r="P665" s="560"/>
      <c r="Q665" s="560"/>
      <c r="R665" s="560"/>
      <c r="S665" s="560"/>
      <c r="T665" s="560"/>
      <c r="U665" s="560"/>
    </row>
    <row r="666" spans="1:21">
      <c r="A666" s="593">
        <f t="shared" si="60"/>
        <v>41302</v>
      </c>
      <c r="B666" s="594">
        <v>41302.708371701388</v>
      </c>
      <c r="C666" s="560">
        <f t="shared" si="61"/>
        <v>2013</v>
      </c>
      <c r="D666" s="560">
        <f t="shared" si="62"/>
        <v>1</v>
      </c>
      <c r="E666" s="560">
        <f t="shared" si="63"/>
        <v>28</v>
      </c>
      <c r="F666" s="560">
        <f t="shared" si="64"/>
        <v>17</v>
      </c>
      <c r="G666" s="595">
        <f t="shared" si="65"/>
        <v>2</v>
      </c>
      <c r="H666" s="590">
        <f>CHOOSE('Output Sheet'!$B$4,'8760 Data'!J666,'8760 Data'!K666,'8760 Data'!L666,'8760 Data'!M666,'8760 Data'!N666,'8760 Data'!O666,'8760 Data'!P666,'8760 Data'!Q666,'8760 Data'!R666,'8760 Data'!S666,'8760 Data'!T666,'8760 Data'!U666)</f>
        <v>0</v>
      </c>
      <c r="I666" s="591" t="e">
        <f>H666/'Output Sheet'!$B$8</f>
        <v>#DIV/0!</v>
      </c>
      <c r="J666" s="596"/>
      <c r="K666" s="560"/>
      <c r="L666" s="560"/>
      <c r="M666" s="560"/>
      <c r="N666" s="560"/>
      <c r="O666" s="560"/>
      <c r="P666" s="560"/>
      <c r="Q666" s="560"/>
      <c r="R666" s="560"/>
      <c r="S666" s="560"/>
      <c r="T666" s="560"/>
      <c r="U666" s="560"/>
    </row>
    <row r="667" spans="1:21">
      <c r="A667" s="593">
        <f t="shared" si="60"/>
        <v>41302</v>
      </c>
      <c r="B667" s="594">
        <v>41302.750038425926</v>
      </c>
      <c r="C667" s="560">
        <f t="shared" si="61"/>
        <v>2013</v>
      </c>
      <c r="D667" s="560">
        <f t="shared" si="62"/>
        <v>1</v>
      </c>
      <c r="E667" s="560">
        <f t="shared" si="63"/>
        <v>28</v>
      </c>
      <c r="F667" s="560">
        <f t="shared" si="64"/>
        <v>18</v>
      </c>
      <c r="G667" s="595">
        <f t="shared" si="65"/>
        <v>2</v>
      </c>
      <c r="H667" s="590">
        <f>CHOOSE('Output Sheet'!$B$4,'8760 Data'!J667,'8760 Data'!K667,'8760 Data'!L667,'8760 Data'!M667,'8760 Data'!N667,'8760 Data'!O667,'8760 Data'!P667,'8760 Data'!Q667,'8760 Data'!R667,'8760 Data'!S667,'8760 Data'!T667,'8760 Data'!U667)</f>
        <v>0</v>
      </c>
      <c r="I667" s="591" t="e">
        <f>H667/'Output Sheet'!$B$8</f>
        <v>#DIV/0!</v>
      </c>
      <c r="J667" s="596"/>
      <c r="K667" s="560"/>
      <c r="L667" s="560"/>
      <c r="M667" s="560"/>
      <c r="N667" s="560"/>
      <c r="O667" s="560"/>
      <c r="P667" s="560"/>
      <c r="Q667" s="560"/>
      <c r="R667" s="560"/>
      <c r="S667" s="560"/>
      <c r="T667" s="560"/>
      <c r="U667" s="560"/>
    </row>
    <row r="668" spans="1:21">
      <c r="A668" s="593">
        <f t="shared" si="60"/>
        <v>41302</v>
      </c>
      <c r="B668" s="594">
        <v>41302.791705150463</v>
      </c>
      <c r="C668" s="560">
        <f t="shared" si="61"/>
        <v>2013</v>
      </c>
      <c r="D668" s="560">
        <f t="shared" si="62"/>
        <v>1</v>
      </c>
      <c r="E668" s="560">
        <f t="shared" si="63"/>
        <v>28</v>
      </c>
      <c r="F668" s="560">
        <f t="shared" si="64"/>
        <v>19</v>
      </c>
      <c r="G668" s="595">
        <f t="shared" si="65"/>
        <v>2</v>
      </c>
      <c r="H668" s="590">
        <f>CHOOSE('Output Sheet'!$B$4,'8760 Data'!J668,'8760 Data'!K668,'8760 Data'!L668,'8760 Data'!M668,'8760 Data'!N668,'8760 Data'!O668,'8760 Data'!P668,'8760 Data'!Q668,'8760 Data'!R668,'8760 Data'!S668,'8760 Data'!T668,'8760 Data'!U668)</f>
        <v>0</v>
      </c>
      <c r="I668" s="591" t="e">
        <f>H668/'Output Sheet'!$B$8</f>
        <v>#DIV/0!</v>
      </c>
      <c r="J668" s="596"/>
      <c r="K668" s="560"/>
      <c r="L668" s="560"/>
      <c r="M668" s="560"/>
      <c r="N668" s="560"/>
      <c r="O668" s="560"/>
      <c r="P668" s="560"/>
      <c r="Q668" s="560"/>
      <c r="R668" s="560"/>
      <c r="S668" s="560"/>
      <c r="T668" s="560"/>
      <c r="U668" s="560"/>
    </row>
    <row r="669" spans="1:21">
      <c r="A669" s="593">
        <f t="shared" si="60"/>
        <v>41302</v>
      </c>
      <c r="B669" s="594">
        <v>41302.833371875</v>
      </c>
      <c r="C669" s="560">
        <f t="shared" si="61"/>
        <v>2013</v>
      </c>
      <c r="D669" s="560">
        <f t="shared" si="62"/>
        <v>1</v>
      </c>
      <c r="E669" s="560">
        <f t="shared" si="63"/>
        <v>28</v>
      </c>
      <c r="F669" s="560">
        <f t="shared" si="64"/>
        <v>20</v>
      </c>
      <c r="G669" s="595">
        <f t="shared" si="65"/>
        <v>2</v>
      </c>
      <c r="H669" s="590">
        <f>CHOOSE('Output Sheet'!$B$4,'8760 Data'!J669,'8760 Data'!K669,'8760 Data'!L669,'8760 Data'!M669,'8760 Data'!N669,'8760 Data'!O669,'8760 Data'!P669,'8760 Data'!Q669,'8760 Data'!R669,'8760 Data'!S669,'8760 Data'!T669,'8760 Data'!U669)</f>
        <v>0</v>
      </c>
      <c r="I669" s="591" t="e">
        <f>H669/'Output Sheet'!$B$8</f>
        <v>#DIV/0!</v>
      </c>
      <c r="J669" s="596"/>
      <c r="K669" s="560"/>
      <c r="L669" s="560"/>
      <c r="M669" s="560"/>
      <c r="N669" s="560"/>
      <c r="O669" s="560"/>
      <c r="P669" s="560"/>
      <c r="Q669" s="560"/>
      <c r="R669" s="560"/>
      <c r="S669" s="560"/>
      <c r="T669" s="560"/>
      <c r="U669" s="560"/>
    </row>
    <row r="670" spans="1:21">
      <c r="A670" s="593">
        <f t="shared" si="60"/>
        <v>41302</v>
      </c>
      <c r="B670" s="594">
        <v>41302.875038599537</v>
      </c>
      <c r="C670" s="560">
        <f t="shared" si="61"/>
        <v>2013</v>
      </c>
      <c r="D670" s="560">
        <f t="shared" si="62"/>
        <v>1</v>
      </c>
      <c r="E670" s="560">
        <f t="shared" si="63"/>
        <v>28</v>
      </c>
      <c r="F670" s="560">
        <f t="shared" si="64"/>
        <v>21</v>
      </c>
      <c r="G670" s="595">
        <f t="shared" si="65"/>
        <v>2</v>
      </c>
      <c r="H670" s="590">
        <f>CHOOSE('Output Sheet'!$B$4,'8760 Data'!J670,'8760 Data'!K670,'8760 Data'!L670,'8760 Data'!M670,'8760 Data'!N670,'8760 Data'!O670,'8760 Data'!P670,'8760 Data'!Q670,'8760 Data'!R670,'8760 Data'!S670,'8760 Data'!T670,'8760 Data'!U670)</f>
        <v>0</v>
      </c>
      <c r="I670" s="591" t="e">
        <f>H670/'Output Sheet'!$B$8</f>
        <v>#DIV/0!</v>
      </c>
      <c r="J670" s="596"/>
      <c r="K670" s="560"/>
      <c r="L670" s="560"/>
      <c r="M670" s="560"/>
      <c r="N670" s="560"/>
      <c r="O670" s="560"/>
      <c r="P670" s="560"/>
      <c r="Q670" s="560"/>
      <c r="R670" s="560"/>
      <c r="S670" s="560"/>
      <c r="T670" s="560"/>
      <c r="U670" s="560"/>
    </row>
    <row r="671" spans="1:21">
      <c r="A671" s="593">
        <f t="shared" si="60"/>
        <v>41302</v>
      </c>
      <c r="B671" s="594">
        <v>41302.916705324074</v>
      </c>
      <c r="C671" s="560">
        <f t="shared" si="61"/>
        <v>2013</v>
      </c>
      <c r="D671" s="560">
        <f t="shared" si="62"/>
        <v>1</v>
      </c>
      <c r="E671" s="560">
        <f t="shared" si="63"/>
        <v>28</v>
      </c>
      <c r="F671" s="560">
        <f t="shared" si="64"/>
        <v>22</v>
      </c>
      <c r="G671" s="595">
        <f t="shared" si="65"/>
        <v>2</v>
      </c>
      <c r="H671" s="590">
        <f>CHOOSE('Output Sheet'!$B$4,'8760 Data'!J671,'8760 Data'!K671,'8760 Data'!L671,'8760 Data'!M671,'8760 Data'!N671,'8760 Data'!O671,'8760 Data'!P671,'8760 Data'!Q671,'8760 Data'!R671,'8760 Data'!S671,'8760 Data'!T671,'8760 Data'!U671)</f>
        <v>0</v>
      </c>
      <c r="I671" s="591" t="e">
        <f>H671/'Output Sheet'!$B$8</f>
        <v>#DIV/0!</v>
      </c>
      <c r="J671" s="596"/>
      <c r="K671" s="560"/>
      <c r="L671" s="560"/>
      <c r="M671" s="560"/>
      <c r="N671" s="560"/>
      <c r="O671" s="560"/>
      <c r="P671" s="560"/>
      <c r="Q671" s="560"/>
      <c r="R671" s="560"/>
      <c r="S671" s="560"/>
      <c r="T671" s="560"/>
      <c r="U671" s="560"/>
    </row>
    <row r="672" spans="1:21">
      <c r="A672" s="593">
        <f t="shared" si="60"/>
        <v>41302</v>
      </c>
      <c r="B672" s="594">
        <v>41302.958372048612</v>
      </c>
      <c r="C672" s="560">
        <f t="shared" si="61"/>
        <v>2013</v>
      </c>
      <c r="D672" s="560">
        <f t="shared" si="62"/>
        <v>1</v>
      </c>
      <c r="E672" s="560">
        <f t="shared" si="63"/>
        <v>28</v>
      </c>
      <c r="F672" s="560">
        <f t="shared" si="64"/>
        <v>23</v>
      </c>
      <c r="G672" s="595">
        <f t="shared" si="65"/>
        <v>2</v>
      </c>
      <c r="H672" s="590">
        <f>CHOOSE('Output Sheet'!$B$4,'8760 Data'!J672,'8760 Data'!K672,'8760 Data'!L672,'8760 Data'!M672,'8760 Data'!N672,'8760 Data'!O672,'8760 Data'!P672,'8760 Data'!Q672,'8760 Data'!R672,'8760 Data'!S672,'8760 Data'!T672,'8760 Data'!U672)</f>
        <v>0</v>
      </c>
      <c r="I672" s="591" t="e">
        <f>H672/'Output Sheet'!$B$8</f>
        <v>#DIV/0!</v>
      </c>
      <c r="J672" s="596"/>
      <c r="K672" s="560"/>
      <c r="L672" s="560"/>
      <c r="M672" s="560"/>
      <c r="N672" s="560"/>
      <c r="O672" s="560"/>
      <c r="P672" s="560"/>
      <c r="Q672" s="560"/>
      <c r="R672" s="560"/>
      <c r="S672" s="560"/>
      <c r="T672" s="560"/>
      <c r="U672" s="560"/>
    </row>
    <row r="673" spans="1:21">
      <c r="A673" s="593">
        <f t="shared" si="60"/>
        <v>41303</v>
      </c>
      <c r="B673" s="594">
        <v>41303.000038773149</v>
      </c>
      <c r="C673" s="560">
        <f t="shared" si="61"/>
        <v>2013</v>
      </c>
      <c r="D673" s="560">
        <f t="shared" si="62"/>
        <v>1</v>
      </c>
      <c r="E673" s="560">
        <f t="shared" si="63"/>
        <v>29</v>
      </c>
      <c r="F673" s="560">
        <f t="shared" si="64"/>
        <v>24</v>
      </c>
      <c r="G673" s="595">
        <f t="shared" si="65"/>
        <v>3</v>
      </c>
      <c r="H673" s="590">
        <f>CHOOSE('Output Sheet'!$B$4,'8760 Data'!J673,'8760 Data'!K673,'8760 Data'!L673,'8760 Data'!M673,'8760 Data'!N673,'8760 Data'!O673,'8760 Data'!P673,'8760 Data'!Q673,'8760 Data'!R673,'8760 Data'!S673,'8760 Data'!T673,'8760 Data'!U673)</f>
        <v>0</v>
      </c>
      <c r="I673" s="591" t="e">
        <f>H673/'Output Sheet'!$B$8</f>
        <v>#DIV/0!</v>
      </c>
      <c r="J673" s="596"/>
      <c r="K673" s="560"/>
      <c r="L673" s="560"/>
      <c r="M673" s="560"/>
      <c r="N673" s="560"/>
      <c r="O673" s="560"/>
      <c r="P673" s="560"/>
      <c r="Q673" s="560"/>
      <c r="R673" s="560"/>
      <c r="S673" s="560"/>
      <c r="T673" s="560"/>
      <c r="U673" s="560"/>
    </row>
    <row r="674" spans="1:21">
      <c r="A674" s="593">
        <f t="shared" si="60"/>
        <v>41303</v>
      </c>
      <c r="B674" s="594">
        <v>41303.041705497686</v>
      </c>
      <c r="C674" s="560">
        <f t="shared" si="61"/>
        <v>2013</v>
      </c>
      <c r="D674" s="560">
        <f t="shared" si="62"/>
        <v>1</v>
      </c>
      <c r="E674" s="560">
        <f t="shared" si="63"/>
        <v>29</v>
      </c>
      <c r="F674" s="560">
        <f t="shared" si="64"/>
        <v>1</v>
      </c>
      <c r="G674" s="595">
        <f t="shared" si="65"/>
        <v>3</v>
      </c>
      <c r="H674" s="590">
        <f>CHOOSE('Output Sheet'!$B$4,'8760 Data'!J674,'8760 Data'!K674,'8760 Data'!L674,'8760 Data'!M674,'8760 Data'!N674,'8760 Data'!O674,'8760 Data'!P674,'8760 Data'!Q674,'8760 Data'!R674,'8760 Data'!S674,'8760 Data'!T674,'8760 Data'!U674)</f>
        <v>0</v>
      </c>
      <c r="I674" s="591" t="e">
        <f>H674/'Output Sheet'!$B$8</f>
        <v>#DIV/0!</v>
      </c>
      <c r="J674" s="596"/>
      <c r="K674" s="560"/>
      <c r="L674" s="560"/>
      <c r="M674" s="560"/>
      <c r="N674" s="560"/>
      <c r="O674" s="560"/>
      <c r="P674" s="560"/>
      <c r="Q674" s="560"/>
      <c r="R674" s="560"/>
      <c r="S674" s="560"/>
      <c r="T674" s="560"/>
      <c r="U674" s="560"/>
    </row>
    <row r="675" spans="1:21">
      <c r="A675" s="593">
        <f t="shared" si="60"/>
        <v>41303</v>
      </c>
      <c r="B675" s="594">
        <v>41303.083372222223</v>
      </c>
      <c r="C675" s="560">
        <f t="shared" si="61"/>
        <v>2013</v>
      </c>
      <c r="D675" s="560">
        <f t="shared" si="62"/>
        <v>1</v>
      </c>
      <c r="E675" s="560">
        <f t="shared" si="63"/>
        <v>29</v>
      </c>
      <c r="F675" s="560">
        <f t="shared" si="64"/>
        <v>2</v>
      </c>
      <c r="G675" s="595">
        <f t="shared" si="65"/>
        <v>3</v>
      </c>
      <c r="H675" s="590">
        <f>CHOOSE('Output Sheet'!$B$4,'8760 Data'!J675,'8760 Data'!K675,'8760 Data'!L675,'8760 Data'!M675,'8760 Data'!N675,'8760 Data'!O675,'8760 Data'!P675,'8760 Data'!Q675,'8760 Data'!R675,'8760 Data'!S675,'8760 Data'!T675,'8760 Data'!U675)</f>
        <v>0</v>
      </c>
      <c r="I675" s="591" t="e">
        <f>H675/'Output Sheet'!$B$8</f>
        <v>#DIV/0!</v>
      </c>
      <c r="J675" s="596"/>
      <c r="K675" s="560"/>
      <c r="L675" s="560"/>
      <c r="M675" s="560"/>
      <c r="N675" s="560"/>
      <c r="O675" s="560"/>
      <c r="P675" s="560"/>
      <c r="Q675" s="560"/>
      <c r="R675" s="560"/>
      <c r="S675" s="560"/>
      <c r="T675" s="560"/>
      <c r="U675" s="560"/>
    </row>
    <row r="676" spans="1:21">
      <c r="A676" s="593">
        <f t="shared" si="60"/>
        <v>41303</v>
      </c>
      <c r="B676" s="594">
        <v>41303.12503894676</v>
      </c>
      <c r="C676" s="560">
        <f t="shared" si="61"/>
        <v>2013</v>
      </c>
      <c r="D676" s="560">
        <f t="shared" si="62"/>
        <v>1</v>
      </c>
      <c r="E676" s="560">
        <f t="shared" si="63"/>
        <v>29</v>
      </c>
      <c r="F676" s="560">
        <f t="shared" si="64"/>
        <v>3</v>
      </c>
      <c r="G676" s="595">
        <f t="shared" si="65"/>
        <v>3</v>
      </c>
      <c r="H676" s="590">
        <f>CHOOSE('Output Sheet'!$B$4,'8760 Data'!J676,'8760 Data'!K676,'8760 Data'!L676,'8760 Data'!M676,'8760 Data'!N676,'8760 Data'!O676,'8760 Data'!P676,'8760 Data'!Q676,'8760 Data'!R676,'8760 Data'!S676,'8760 Data'!T676,'8760 Data'!U676)</f>
        <v>0</v>
      </c>
      <c r="I676" s="591" t="e">
        <f>H676/'Output Sheet'!$B$8</f>
        <v>#DIV/0!</v>
      </c>
      <c r="J676" s="596"/>
      <c r="K676" s="560"/>
      <c r="L676" s="560"/>
      <c r="M676" s="560"/>
      <c r="N676" s="560"/>
      <c r="O676" s="560"/>
      <c r="P676" s="560"/>
      <c r="Q676" s="560"/>
      <c r="R676" s="560"/>
      <c r="S676" s="560"/>
      <c r="T676" s="560"/>
      <c r="U676" s="560"/>
    </row>
    <row r="677" spans="1:21">
      <c r="A677" s="593">
        <f t="shared" si="60"/>
        <v>41303</v>
      </c>
      <c r="B677" s="594">
        <v>41303.166705671298</v>
      </c>
      <c r="C677" s="560">
        <f t="shared" si="61"/>
        <v>2013</v>
      </c>
      <c r="D677" s="560">
        <f t="shared" si="62"/>
        <v>1</v>
      </c>
      <c r="E677" s="560">
        <f t="shared" si="63"/>
        <v>29</v>
      </c>
      <c r="F677" s="560">
        <f t="shared" si="64"/>
        <v>4</v>
      </c>
      <c r="G677" s="595">
        <f t="shared" si="65"/>
        <v>3</v>
      </c>
      <c r="H677" s="590">
        <f>CHOOSE('Output Sheet'!$B$4,'8760 Data'!J677,'8760 Data'!K677,'8760 Data'!L677,'8760 Data'!M677,'8760 Data'!N677,'8760 Data'!O677,'8760 Data'!P677,'8760 Data'!Q677,'8760 Data'!R677,'8760 Data'!S677,'8760 Data'!T677,'8760 Data'!U677)</f>
        <v>0</v>
      </c>
      <c r="I677" s="591" t="e">
        <f>H677/'Output Sheet'!$B$8</f>
        <v>#DIV/0!</v>
      </c>
      <c r="J677" s="596"/>
      <c r="K677" s="560"/>
      <c r="L677" s="560"/>
      <c r="M677" s="560"/>
      <c r="N677" s="560"/>
      <c r="O677" s="560"/>
      <c r="P677" s="560"/>
      <c r="Q677" s="560"/>
      <c r="R677" s="560"/>
      <c r="S677" s="560"/>
      <c r="T677" s="560"/>
      <c r="U677" s="560"/>
    </row>
    <row r="678" spans="1:21">
      <c r="A678" s="593">
        <f t="shared" si="60"/>
        <v>41303</v>
      </c>
      <c r="B678" s="594">
        <v>41303.208372395835</v>
      </c>
      <c r="C678" s="560">
        <f t="shared" si="61"/>
        <v>2013</v>
      </c>
      <c r="D678" s="560">
        <f t="shared" si="62"/>
        <v>1</v>
      </c>
      <c r="E678" s="560">
        <f t="shared" si="63"/>
        <v>29</v>
      </c>
      <c r="F678" s="560">
        <f t="shared" si="64"/>
        <v>5</v>
      </c>
      <c r="G678" s="595">
        <f t="shared" si="65"/>
        <v>3</v>
      </c>
      <c r="H678" s="590">
        <f>CHOOSE('Output Sheet'!$B$4,'8760 Data'!J678,'8760 Data'!K678,'8760 Data'!L678,'8760 Data'!M678,'8760 Data'!N678,'8760 Data'!O678,'8760 Data'!P678,'8760 Data'!Q678,'8760 Data'!R678,'8760 Data'!S678,'8760 Data'!T678,'8760 Data'!U678)</f>
        <v>0</v>
      </c>
      <c r="I678" s="591" t="e">
        <f>H678/'Output Sheet'!$B$8</f>
        <v>#DIV/0!</v>
      </c>
      <c r="J678" s="596"/>
      <c r="K678" s="560"/>
      <c r="L678" s="560"/>
      <c r="M678" s="560"/>
      <c r="N678" s="560"/>
      <c r="O678" s="560"/>
      <c r="P678" s="560"/>
      <c r="Q678" s="560"/>
      <c r="R678" s="560"/>
      <c r="S678" s="560"/>
      <c r="T678" s="560"/>
      <c r="U678" s="560"/>
    </row>
    <row r="679" spans="1:21">
      <c r="A679" s="593">
        <f t="shared" si="60"/>
        <v>41303</v>
      </c>
      <c r="B679" s="594">
        <v>41303.250039120372</v>
      </c>
      <c r="C679" s="560">
        <f t="shared" si="61"/>
        <v>2013</v>
      </c>
      <c r="D679" s="560">
        <f t="shared" si="62"/>
        <v>1</v>
      </c>
      <c r="E679" s="560">
        <f t="shared" si="63"/>
        <v>29</v>
      </c>
      <c r="F679" s="560">
        <f t="shared" si="64"/>
        <v>6</v>
      </c>
      <c r="G679" s="595">
        <f t="shared" si="65"/>
        <v>3</v>
      </c>
      <c r="H679" s="590">
        <f>CHOOSE('Output Sheet'!$B$4,'8760 Data'!J679,'8760 Data'!K679,'8760 Data'!L679,'8760 Data'!M679,'8760 Data'!N679,'8760 Data'!O679,'8760 Data'!P679,'8760 Data'!Q679,'8760 Data'!R679,'8760 Data'!S679,'8760 Data'!T679,'8760 Data'!U679)</f>
        <v>0</v>
      </c>
      <c r="I679" s="591" t="e">
        <f>H679/'Output Sheet'!$B$8</f>
        <v>#DIV/0!</v>
      </c>
      <c r="J679" s="596"/>
      <c r="K679" s="560"/>
      <c r="L679" s="560"/>
      <c r="M679" s="560"/>
      <c r="N679" s="560"/>
      <c r="O679" s="560"/>
      <c r="P679" s="560"/>
      <c r="Q679" s="560"/>
      <c r="R679" s="560"/>
      <c r="S679" s="560"/>
      <c r="T679" s="560"/>
      <c r="U679" s="560"/>
    </row>
    <row r="680" spans="1:21">
      <c r="A680" s="593">
        <f t="shared" si="60"/>
        <v>41303</v>
      </c>
      <c r="B680" s="594">
        <v>41303.291705844909</v>
      </c>
      <c r="C680" s="560">
        <f t="shared" si="61"/>
        <v>2013</v>
      </c>
      <c r="D680" s="560">
        <f t="shared" si="62"/>
        <v>1</v>
      </c>
      <c r="E680" s="560">
        <f t="shared" si="63"/>
        <v>29</v>
      </c>
      <c r="F680" s="560">
        <f t="shared" si="64"/>
        <v>7</v>
      </c>
      <c r="G680" s="595">
        <f t="shared" si="65"/>
        <v>3</v>
      </c>
      <c r="H680" s="590">
        <f>CHOOSE('Output Sheet'!$B$4,'8760 Data'!J680,'8760 Data'!K680,'8760 Data'!L680,'8760 Data'!M680,'8760 Data'!N680,'8760 Data'!O680,'8760 Data'!P680,'8760 Data'!Q680,'8760 Data'!R680,'8760 Data'!S680,'8760 Data'!T680,'8760 Data'!U680)</f>
        <v>0</v>
      </c>
      <c r="I680" s="591" t="e">
        <f>H680/'Output Sheet'!$B$8</f>
        <v>#DIV/0!</v>
      </c>
      <c r="J680" s="596"/>
      <c r="K680" s="560"/>
      <c r="L680" s="560"/>
      <c r="M680" s="560"/>
      <c r="N680" s="560"/>
      <c r="O680" s="560"/>
      <c r="P680" s="560"/>
      <c r="Q680" s="560"/>
      <c r="R680" s="560"/>
      <c r="S680" s="560"/>
      <c r="T680" s="560"/>
      <c r="U680" s="560"/>
    </row>
    <row r="681" spans="1:21">
      <c r="A681" s="593">
        <f t="shared" si="60"/>
        <v>41303</v>
      </c>
      <c r="B681" s="594">
        <v>41303.333372569447</v>
      </c>
      <c r="C681" s="560">
        <f t="shared" si="61"/>
        <v>2013</v>
      </c>
      <c r="D681" s="560">
        <f t="shared" si="62"/>
        <v>1</v>
      </c>
      <c r="E681" s="560">
        <f t="shared" si="63"/>
        <v>29</v>
      </c>
      <c r="F681" s="560">
        <f t="shared" si="64"/>
        <v>8</v>
      </c>
      <c r="G681" s="595">
        <f t="shared" si="65"/>
        <v>3</v>
      </c>
      <c r="H681" s="590">
        <f>CHOOSE('Output Sheet'!$B$4,'8760 Data'!J681,'8760 Data'!K681,'8760 Data'!L681,'8760 Data'!M681,'8760 Data'!N681,'8760 Data'!O681,'8760 Data'!P681,'8760 Data'!Q681,'8760 Data'!R681,'8760 Data'!S681,'8760 Data'!T681,'8760 Data'!U681)</f>
        <v>0</v>
      </c>
      <c r="I681" s="591" t="e">
        <f>H681/'Output Sheet'!$B$8</f>
        <v>#DIV/0!</v>
      </c>
      <c r="J681" s="596"/>
      <c r="K681" s="560"/>
      <c r="L681" s="560"/>
      <c r="M681" s="560"/>
      <c r="N681" s="560"/>
      <c r="O681" s="560"/>
      <c r="P681" s="560"/>
      <c r="Q681" s="560"/>
      <c r="R681" s="560"/>
      <c r="S681" s="560"/>
      <c r="T681" s="560"/>
      <c r="U681" s="560"/>
    </row>
    <row r="682" spans="1:21">
      <c r="A682" s="593">
        <f t="shared" si="60"/>
        <v>41303</v>
      </c>
      <c r="B682" s="594">
        <v>41303.375039293984</v>
      </c>
      <c r="C682" s="560">
        <f t="shared" si="61"/>
        <v>2013</v>
      </c>
      <c r="D682" s="560">
        <f t="shared" si="62"/>
        <v>1</v>
      </c>
      <c r="E682" s="560">
        <f t="shared" si="63"/>
        <v>29</v>
      </c>
      <c r="F682" s="560">
        <f t="shared" si="64"/>
        <v>9</v>
      </c>
      <c r="G682" s="595">
        <f t="shared" si="65"/>
        <v>3</v>
      </c>
      <c r="H682" s="590">
        <f>CHOOSE('Output Sheet'!$B$4,'8760 Data'!J682,'8760 Data'!K682,'8760 Data'!L682,'8760 Data'!M682,'8760 Data'!N682,'8760 Data'!O682,'8760 Data'!P682,'8760 Data'!Q682,'8760 Data'!R682,'8760 Data'!S682,'8760 Data'!T682,'8760 Data'!U682)</f>
        <v>0</v>
      </c>
      <c r="I682" s="591" t="e">
        <f>H682/'Output Sheet'!$B$8</f>
        <v>#DIV/0!</v>
      </c>
      <c r="J682" s="596"/>
      <c r="K682" s="560"/>
      <c r="L682" s="560"/>
      <c r="M682" s="560"/>
      <c r="N682" s="560"/>
      <c r="O682" s="560"/>
      <c r="P682" s="560"/>
      <c r="Q682" s="560"/>
      <c r="R682" s="560"/>
      <c r="S682" s="560"/>
      <c r="T682" s="560"/>
      <c r="U682" s="560"/>
    </row>
    <row r="683" spans="1:21">
      <c r="A683" s="593">
        <f t="shared" si="60"/>
        <v>41303</v>
      </c>
      <c r="B683" s="594">
        <v>41303.416706018521</v>
      </c>
      <c r="C683" s="560">
        <f t="shared" si="61"/>
        <v>2013</v>
      </c>
      <c r="D683" s="560">
        <f t="shared" si="62"/>
        <v>1</v>
      </c>
      <c r="E683" s="560">
        <f t="shared" si="63"/>
        <v>29</v>
      </c>
      <c r="F683" s="560">
        <f t="shared" si="64"/>
        <v>10</v>
      </c>
      <c r="G683" s="595">
        <f t="shared" si="65"/>
        <v>3</v>
      </c>
      <c r="H683" s="590">
        <f>CHOOSE('Output Sheet'!$B$4,'8760 Data'!J683,'8760 Data'!K683,'8760 Data'!L683,'8760 Data'!M683,'8760 Data'!N683,'8760 Data'!O683,'8760 Data'!P683,'8760 Data'!Q683,'8760 Data'!R683,'8760 Data'!S683,'8760 Data'!T683,'8760 Data'!U683)</f>
        <v>0</v>
      </c>
      <c r="I683" s="591" t="e">
        <f>H683/'Output Sheet'!$B$8</f>
        <v>#DIV/0!</v>
      </c>
      <c r="J683" s="596"/>
      <c r="K683" s="560"/>
      <c r="L683" s="560"/>
      <c r="M683" s="560"/>
      <c r="N683" s="560"/>
      <c r="O683" s="560"/>
      <c r="P683" s="560"/>
      <c r="Q683" s="560"/>
      <c r="R683" s="560"/>
      <c r="S683" s="560"/>
      <c r="T683" s="560"/>
      <c r="U683" s="560"/>
    </row>
    <row r="684" spans="1:21">
      <c r="A684" s="593">
        <f t="shared" si="60"/>
        <v>41303</v>
      </c>
      <c r="B684" s="594">
        <v>41303.458372743058</v>
      </c>
      <c r="C684" s="560">
        <f t="shared" si="61"/>
        <v>2013</v>
      </c>
      <c r="D684" s="560">
        <f t="shared" si="62"/>
        <v>1</v>
      </c>
      <c r="E684" s="560">
        <f t="shared" si="63"/>
        <v>29</v>
      </c>
      <c r="F684" s="560">
        <f t="shared" si="64"/>
        <v>11</v>
      </c>
      <c r="G684" s="595">
        <f t="shared" si="65"/>
        <v>3</v>
      </c>
      <c r="H684" s="590">
        <f>CHOOSE('Output Sheet'!$B$4,'8760 Data'!J684,'8760 Data'!K684,'8760 Data'!L684,'8760 Data'!M684,'8760 Data'!N684,'8760 Data'!O684,'8760 Data'!P684,'8760 Data'!Q684,'8760 Data'!R684,'8760 Data'!S684,'8760 Data'!T684,'8760 Data'!U684)</f>
        <v>0</v>
      </c>
      <c r="I684" s="591" t="e">
        <f>H684/'Output Sheet'!$B$8</f>
        <v>#DIV/0!</v>
      </c>
      <c r="J684" s="596"/>
      <c r="K684" s="560"/>
      <c r="L684" s="560"/>
      <c r="M684" s="560"/>
      <c r="N684" s="560"/>
      <c r="O684" s="560"/>
      <c r="P684" s="560"/>
      <c r="Q684" s="560"/>
      <c r="R684" s="560"/>
      <c r="S684" s="560"/>
      <c r="T684" s="560"/>
      <c r="U684" s="560"/>
    </row>
    <row r="685" spans="1:21">
      <c r="A685" s="593">
        <f t="shared" si="60"/>
        <v>41303</v>
      </c>
      <c r="B685" s="594">
        <v>41303.500039467595</v>
      </c>
      <c r="C685" s="560">
        <f t="shared" si="61"/>
        <v>2013</v>
      </c>
      <c r="D685" s="560">
        <f t="shared" si="62"/>
        <v>1</v>
      </c>
      <c r="E685" s="560">
        <f t="shared" si="63"/>
        <v>29</v>
      </c>
      <c r="F685" s="560">
        <f t="shared" si="64"/>
        <v>12</v>
      </c>
      <c r="G685" s="595">
        <f t="shared" si="65"/>
        <v>3</v>
      </c>
      <c r="H685" s="590">
        <f>CHOOSE('Output Sheet'!$B$4,'8760 Data'!J685,'8760 Data'!K685,'8760 Data'!L685,'8760 Data'!M685,'8760 Data'!N685,'8760 Data'!O685,'8760 Data'!P685,'8760 Data'!Q685,'8760 Data'!R685,'8760 Data'!S685,'8760 Data'!T685,'8760 Data'!U685)</f>
        <v>0</v>
      </c>
      <c r="I685" s="591" t="e">
        <f>H685/'Output Sheet'!$B$8</f>
        <v>#DIV/0!</v>
      </c>
      <c r="J685" s="596"/>
      <c r="K685" s="560"/>
      <c r="L685" s="560"/>
      <c r="M685" s="560"/>
      <c r="N685" s="560"/>
      <c r="O685" s="560"/>
      <c r="P685" s="560"/>
      <c r="Q685" s="560"/>
      <c r="R685" s="560"/>
      <c r="S685" s="560"/>
      <c r="T685" s="560"/>
      <c r="U685" s="560"/>
    </row>
    <row r="686" spans="1:21">
      <c r="A686" s="593">
        <f t="shared" si="60"/>
        <v>41303</v>
      </c>
      <c r="B686" s="594">
        <v>41303.541706192133</v>
      </c>
      <c r="C686" s="560">
        <f t="shared" si="61"/>
        <v>2013</v>
      </c>
      <c r="D686" s="560">
        <f t="shared" si="62"/>
        <v>1</v>
      </c>
      <c r="E686" s="560">
        <f t="shared" si="63"/>
        <v>29</v>
      </c>
      <c r="F686" s="560">
        <f t="shared" si="64"/>
        <v>13</v>
      </c>
      <c r="G686" s="595">
        <f t="shared" si="65"/>
        <v>3</v>
      </c>
      <c r="H686" s="590">
        <f>CHOOSE('Output Sheet'!$B$4,'8760 Data'!J686,'8760 Data'!K686,'8760 Data'!L686,'8760 Data'!M686,'8760 Data'!N686,'8760 Data'!O686,'8760 Data'!P686,'8760 Data'!Q686,'8760 Data'!R686,'8760 Data'!S686,'8760 Data'!T686,'8760 Data'!U686)</f>
        <v>0</v>
      </c>
      <c r="I686" s="591" t="e">
        <f>H686/'Output Sheet'!$B$8</f>
        <v>#DIV/0!</v>
      </c>
      <c r="J686" s="596"/>
      <c r="K686" s="560"/>
      <c r="L686" s="560"/>
      <c r="M686" s="560"/>
      <c r="N686" s="560"/>
      <c r="O686" s="560"/>
      <c r="P686" s="560"/>
      <c r="Q686" s="560"/>
      <c r="R686" s="560"/>
      <c r="S686" s="560"/>
      <c r="T686" s="560"/>
      <c r="U686" s="560"/>
    </row>
    <row r="687" spans="1:21">
      <c r="A687" s="593">
        <f t="shared" si="60"/>
        <v>41303</v>
      </c>
      <c r="B687" s="594">
        <v>41303.58337291667</v>
      </c>
      <c r="C687" s="560">
        <f t="shared" si="61"/>
        <v>2013</v>
      </c>
      <c r="D687" s="560">
        <f t="shared" si="62"/>
        <v>1</v>
      </c>
      <c r="E687" s="560">
        <f t="shared" si="63"/>
        <v>29</v>
      </c>
      <c r="F687" s="560">
        <f t="shared" si="64"/>
        <v>14</v>
      </c>
      <c r="G687" s="595">
        <f t="shared" si="65"/>
        <v>3</v>
      </c>
      <c r="H687" s="590">
        <f>CHOOSE('Output Sheet'!$B$4,'8760 Data'!J687,'8760 Data'!K687,'8760 Data'!L687,'8760 Data'!M687,'8760 Data'!N687,'8760 Data'!O687,'8760 Data'!P687,'8760 Data'!Q687,'8760 Data'!R687,'8760 Data'!S687,'8760 Data'!T687,'8760 Data'!U687)</f>
        <v>0</v>
      </c>
      <c r="I687" s="591" t="e">
        <f>H687/'Output Sheet'!$B$8</f>
        <v>#DIV/0!</v>
      </c>
      <c r="J687" s="596"/>
      <c r="K687" s="560"/>
      <c r="L687" s="560"/>
      <c r="M687" s="560"/>
      <c r="N687" s="560"/>
      <c r="O687" s="560"/>
      <c r="P687" s="560"/>
      <c r="Q687" s="560"/>
      <c r="R687" s="560"/>
      <c r="S687" s="560"/>
      <c r="T687" s="560"/>
      <c r="U687" s="560"/>
    </row>
    <row r="688" spans="1:21">
      <c r="A688" s="593">
        <f t="shared" si="60"/>
        <v>41303</v>
      </c>
      <c r="B688" s="594">
        <v>41303.625039641207</v>
      </c>
      <c r="C688" s="560">
        <f t="shared" si="61"/>
        <v>2013</v>
      </c>
      <c r="D688" s="560">
        <f t="shared" si="62"/>
        <v>1</v>
      </c>
      <c r="E688" s="560">
        <f t="shared" si="63"/>
        <v>29</v>
      </c>
      <c r="F688" s="560">
        <f t="shared" si="64"/>
        <v>15</v>
      </c>
      <c r="G688" s="595">
        <f t="shared" si="65"/>
        <v>3</v>
      </c>
      <c r="H688" s="590">
        <f>CHOOSE('Output Sheet'!$B$4,'8760 Data'!J688,'8760 Data'!K688,'8760 Data'!L688,'8760 Data'!M688,'8760 Data'!N688,'8760 Data'!O688,'8760 Data'!P688,'8760 Data'!Q688,'8760 Data'!R688,'8760 Data'!S688,'8760 Data'!T688,'8760 Data'!U688)</f>
        <v>0</v>
      </c>
      <c r="I688" s="591" t="e">
        <f>H688/'Output Sheet'!$B$8</f>
        <v>#DIV/0!</v>
      </c>
      <c r="J688" s="596"/>
      <c r="K688" s="560"/>
      <c r="L688" s="560"/>
      <c r="M688" s="560"/>
      <c r="N688" s="560"/>
      <c r="O688" s="560"/>
      <c r="P688" s="560"/>
      <c r="Q688" s="560"/>
      <c r="R688" s="560"/>
      <c r="S688" s="560"/>
      <c r="T688" s="560"/>
      <c r="U688" s="560"/>
    </row>
    <row r="689" spans="1:21">
      <c r="A689" s="593">
        <f t="shared" si="60"/>
        <v>41303</v>
      </c>
      <c r="B689" s="594">
        <v>41303.666706365744</v>
      </c>
      <c r="C689" s="560">
        <f t="shared" si="61"/>
        <v>2013</v>
      </c>
      <c r="D689" s="560">
        <f t="shared" si="62"/>
        <v>1</v>
      </c>
      <c r="E689" s="560">
        <f t="shared" si="63"/>
        <v>29</v>
      </c>
      <c r="F689" s="560">
        <f t="shared" si="64"/>
        <v>16</v>
      </c>
      <c r="G689" s="595">
        <f t="shared" si="65"/>
        <v>3</v>
      </c>
      <c r="H689" s="590">
        <f>CHOOSE('Output Sheet'!$B$4,'8760 Data'!J689,'8760 Data'!K689,'8760 Data'!L689,'8760 Data'!M689,'8760 Data'!N689,'8760 Data'!O689,'8760 Data'!P689,'8760 Data'!Q689,'8760 Data'!R689,'8760 Data'!S689,'8760 Data'!T689,'8760 Data'!U689)</f>
        <v>0</v>
      </c>
      <c r="I689" s="591" t="e">
        <f>H689/'Output Sheet'!$B$8</f>
        <v>#DIV/0!</v>
      </c>
      <c r="J689" s="596"/>
      <c r="K689" s="560"/>
      <c r="L689" s="560"/>
      <c r="M689" s="560"/>
      <c r="N689" s="560"/>
      <c r="O689" s="560"/>
      <c r="P689" s="560"/>
      <c r="Q689" s="560"/>
      <c r="R689" s="560"/>
      <c r="S689" s="560"/>
      <c r="T689" s="560"/>
      <c r="U689" s="560"/>
    </row>
    <row r="690" spans="1:21">
      <c r="A690" s="593">
        <f t="shared" si="60"/>
        <v>41303</v>
      </c>
      <c r="B690" s="594">
        <v>41303.708373090281</v>
      </c>
      <c r="C690" s="560">
        <f t="shared" si="61"/>
        <v>2013</v>
      </c>
      <c r="D690" s="560">
        <f t="shared" si="62"/>
        <v>1</v>
      </c>
      <c r="E690" s="560">
        <f t="shared" si="63"/>
        <v>29</v>
      </c>
      <c r="F690" s="560">
        <f t="shared" si="64"/>
        <v>17</v>
      </c>
      <c r="G690" s="595">
        <f t="shared" si="65"/>
        <v>3</v>
      </c>
      <c r="H690" s="590">
        <f>CHOOSE('Output Sheet'!$B$4,'8760 Data'!J690,'8760 Data'!K690,'8760 Data'!L690,'8760 Data'!M690,'8760 Data'!N690,'8760 Data'!O690,'8760 Data'!P690,'8760 Data'!Q690,'8760 Data'!R690,'8760 Data'!S690,'8760 Data'!T690,'8760 Data'!U690)</f>
        <v>0</v>
      </c>
      <c r="I690" s="591" t="e">
        <f>H690/'Output Sheet'!$B$8</f>
        <v>#DIV/0!</v>
      </c>
      <c r="J690" s="596"/>
      <c r="K690" s="560"/>
      <c r="L690" s="560"/>
      <c r="M690" s="560"/>
      <c r="N690" s="560"/>
      <c r="O690" s="560"/>
      <c r="P690" s="560"/>
      <c r="Q690" s="560"/>
      <c r="R690" s="560"/>
      <c r="S690" s="560"/>
      <c r="T690" s="560"/>
      <c r="U690" s="560"/>
    </row>
    <row r="691" spans="1:21">
      <c r="A691" s="593">
        <f t="shared" si="60"/>
        <v>41303</v>
      </c>
      <c r="B691" s="594">
        <v>41303.750039814811</v>
      </c>
      <c r="C691" s="560">
        <f t="shared" si="61"/>
        <v>2013</v>
      </c>
      <c r="D691" s="560">
        <f t="shared" si="62"/>
        <v>1</v>
      </c>
      <c r="E691" s="560">
        <f t="shared" si="63"/>
        <v>29</v>
      </c>
      <c r="F691" s="560">
        <f t="shared" si="64"/>
        <v>18</v>
      </c>
      <c r="G691" s="595">
        <f t="shared" si="65"/>
        <v>3</v>
      </c>
      <c r="H691" s="590">
        <f>CHOOSE('Output Sheet'!$B$4,'8760 Data'!J691,'8760 Data'!K691,'8760 Data'!L691,'8760 Data'!M691,'8760 Data'!N691,'8760 Data'!O691,'8760 Data'!P691,'8760 Data'!Q691,'8760 Data'!R691,'8760 Data'!S691,'8760 Data'!T691,'8760 Data'!U691)</f>
        <v>0</v>
      </c>
      <c r="I691" s="591" t="e">
        <f>H691/'Output Sheet'!$B$8</f>
        <v>#DIV/0!</v>
      </c>
      <c r="J691" s="596"/>
      <c r="K691" s="560"/>
      <c r="L691" s="560"/>
      <c r="M691" s="560"/>
      <c r="N691" s="560"/>
      <c r="O691" s="560"/>
      <c r="P691" s="560"/>
      <c r="Q691" s="560"/>
      <c r="R691" s="560"/>
      <c r="S691" s="560"/>
      <c r="T691" s="560"/>
      <c r="U691" s="560"/>
    </row>
    <row r="692" spans="1:21">
      <c r="A692" s="593">
        <f t="shared" si="60"/>
        <v>41303</v>
      </c>
      <c r="B692" s="594">
        <v>41303.791706539349</v>
      </c>
      <c r="C692" s="560">
        <f t="shared" si="61"/>
        <v>2013</v>
      </c>
      <c r="D692" s="560">
        <f t="shared" si="62"/>
        <v>1</v>
      </c>
      <c r="E692" s="560">
        <f t="shared" si="63"/>
        <v>29</v>
      </c>
      <c r="F692" s="560">
        <f t="shared" si="64"/>
        <v>19</v>
      </c>
      <c r="G692" s="595">
        <f t="shared" si="65"/>
        <v>3</v>
      </c>
      <c r="H692" s="590">
        <f>CHOOSE('Output Sheet'!$B$4,'8760 Data'!J692,'8760 Data'!K692,'8760 Data'!L692,'8760 Data'!M692,'8760 Data'!N692,'8760 Data'!O692,'8760 Data'!P692,'8760 Data'!Q692,'8760 Data'!R692,'8760 Data'!S692,'8760 Data'!T692,'8760 Data'!U692)</f>
        <v>0</v>
      </c>
      <c r="I692" s="591" t="e">
        <f>H692/'Output Sheet'!$B$8</f>
        <v>#DIV/0!</v>
      </c>
      <c r="J692" s="596"/>
      <c r="K692" s="560"/>
      <c r="L692" s="560"/>
      <c r="M692" s="560"/>
      <c r="N692" s="560"/>
      <c r="O692" s="560"/>
      <c r="P692" s="560"/>
      <c r="Q692" s="560"/>
      <c r="R692" s="560"/>
      <c r="S692" s="560"/>
      <c r="T692" s="560"/>
      <c r="U692" s="560"/>
    </row>
    <row r="693" spans="1:21">
      <c r="A693" s="593">
        <f t="shared" si="60"/>
        <v>41303</v>
      </c>
      <c r="B693" s="594">
        <v>41303.833373263886</v>
      </c>
      <c r="C693" s="560">
        <f t="shared" si="61"/>
        <v>2013</v>
      </c>
      <c r="D693" s="560">
        <f t="shared" si="62"/>
        <v>1</v>
      </c>
      <c r="E693" s="560">
        <f t="shared" si="63"/>
        <v>29</v>
      </c>
      <c r="F693" s="560">
        <f t="shared" si="64"/>
        <v>20</v>
      </c>
      <c r="G693" s="595">
        <f t="shared" si="65"/>
        <v>3</v>
      </c>
      <c r="H693" s="590">
        <f>CHOOSE('Output Sheet'!$B$4,'8760 Data'!J693,'8760 Data'!K693,'8760 Data'!L693,'8760 Data'!M693,'8760 Data'!N693,'8760 Data'!O693,'8760 Data'!P693,'8760 Data'!Q693,'8760 Data'!R693,'8760 Data'!S693,'8760 Data'!T693,'8760 Data'!U693)</f>
        <v>0</v>
      </c>
      <c r="I693" s="591" t="e">
        <f>H693/'Output Sheet'!$B$8</f>
        <v>#DIV/0!</v>
      </c>
      <c r="J693" s="596"/>
      <c r="K693" s="560"/>
      <c r="L693" s="560"/>
      <c r="M693" s="560"/>
      <c r="N693" s="560"/>
      <c r="O693" s="560"/>
      <c r="P693" s="560"/>
      <c r="Q693" s="560"/>
      <c r="R693" s="560"/>
      <c r="S693" s="560"/>
      <c r="T693" s="560"/>
      <c r="U693" s="560"/>
    </row>
    <row r="694" spans="1:21">
      <c r="A694" s="593">
        <f t="shared" si="60"/>
        <v>41303</v>
      </c>
      <c r="B694" s="594">
        <v>41303.875039988423</v>
      </c>
      <c r="C694" s="560">
        <f t="shared" si="61"/>
        <v>2013</v>
      </c>
      <c r="D694" s="560">
        <f t="shared" si="62"/>
        <v>1</v>
      </c>
      <c r="E694" s="560">
        <f t="shared" si="63"/>
        <v>29</v>
      </c>
      <c r="F694" s="560">
        <f t="shared" si="64"/>
        <v>21</v>
      </c>
      <c r="G694" s="595">
        <f t="shared" si="65"/>
        <v>3</v>
      </c>
      <c r="H694" s="590">
        <f>CHOOSE('Output Sheet'!$B$4,'8760 Data'!J694,'8760 Data'!K694,'8760 Data'!L694,'8760 Data'!M694,'8760 Data'!N694,'8760 Data'!O694,'8760 Data'!P694,'8760 Data'!Q694,'8760 Data'!R694,'8760 Data'!S694,'8760 Data'!T694,'8760 Data'!U694)</f>
        <v>0</v>
      </c>
      <c r="I694" s="591" t="e">
        <f>H694/'Output Sheet'!$B$8</f>
        <v>#DIV/0!</v>
      </c>
      <c r="J694" s="596"/>
      <c r="K694" s="560"/>
      <c r="L694" s="560"/>
      <c r="M694" s="560"/>
      <c r="N694" s="560"/>
      <c r="O694" s="560"/>
      <c r="P694" s="560"/>
      <c r="Q694" s="560"/>
      <c r="R694" s="560"/>
      <c r="S694" s="560"/>
      <c r="T694" s="560"/>
      <c r="U694" s="560"/>
    </row>
    <row r="695" spans="1:21">
      <c r="A695" s="593">
        <f t="shared" si="60"/>
        <v>41303</v>
      </c>
      <c r="B695" s="594">
        <v>41303.91670671296</v>
      </c>
      <c r="C695" s="560">
        <f t="shared" si="61"/>
        <v>2013</v>
      </c>
      <c r="D695" s="560">
        <f t="shared" si="62"/>
        <v>1</v>
      </c>
      <c r="E695" s="560">
        <f t="shared" si="63"/>
        <v>29</v>
      </c>
      <c r="F695" s="560">
        <f t="shared" si="64"/>
        <v>22</v>
      </c>
      <c r="G695" s="595">
        <f t="shared" si="65"/>
        <v>3</v>
      </c>
      <c r="H695" s="590">
        <f>CHOOSE('Output Sheet'!$B$4,'8760 Data'!J695,'8760 Data'!K695,'8760 Data'!L695,'8760 Data'!M695,'8760 Data'!N695,'8760 Data'!O695,'8760 Data'!P695,'8760 Data'!Q695,'8760 Data'!R695,'8760 Data'!S695,'8760 Data'!T695,'8760 Data'!U695)</f>
        <v>0</v>
      </c>
      <c r="I695" s="591" t="e">
        <f>H695/'Output Sheet'!$B$8</f>
        <v>#DIV/0!</v>
      </c>
      <c r="J695" s="596"/>
      <c r="K695" s="560"/>
      <c r="L695" s="560"/>
      <c r="M695" s="560"/>
      <c r="N695" s="560"/>
      <c r="O695" s="560"/>
      <c r="P695" s="560"/>
      <c r="Q695" s="560"/>
      <c r="R695" s="560"/>
      <c r="S695" s="560"/>
      <c r="T695" s="560"/>
      <c r="U695" s="560"/>
    </row>
    <row r="696" spans="1:21">
      <c r="A696" s="593">
        <f t="shared" si="60"/>
        <v>41303</v>
      </c>
      <c r="B696" s="594">
        <v>41303.958373437497</v>
      </c>
      <c r="C696" s="560">
        <f t="shared" si="61"/>
        <v>2013</v>
      </c>
      <c r="D696" s="560">
        <f t="shared" si="62"/>
        <v>1</v>
      </c>
      <c r="E696" s="560">
        <f t="shared" si="63"/>
        <v>29</v>
      </c>
      <c r="F696" s="560">
        <f t="shared" si="64"/>
        <v>23</v>
      </c>
      <c r="G696" s="595">
        <f t="shared" si="65"/>
        <v>3</v>
      </c>
      <c r="H696" s="590">
        <f>CHOOSE('Output Sheet'!$B$4,'8760 Data'!J696,'8760 Data'!K696,'8760 Data'!L696,'8760 Data'!M696,'8760 Data'!N696,'8760 Data'!O696,'8760 Data'!P696,'8760 Data'!Q696,'8760 Data'!R696,'8760 Data'!S696,'8760 Data'!T696,'8760 Data'!U696)</f>
        <v>0</v>
      </c>
      <c r="I696" s="591" t="e">
        <f>H696/'Output Sheet'!$B$8</f>
        <v>#DIV/0!</v>
      </c>
      <c r="J696" s="596"/>
      <c r="K696" s="560"/>
      <c r="L696" s="560"/>
      <c r="M696" s="560"/>
      <c r="N696" s="560"/>
      <c r="O696" s="560"/>
      <c r="P696" s="560"/>
      <c r="Q696" s="560"/>
      <c r="R696" s="560"/>
      <c r="S696" s="560"/>
      <c r="T696" s="560"/>
      <c r="U696" s="560"/>
    </row>
    <row r="697" spans="1:21">
      <c r="A697" s="593">
        <f t="shared" si="60"/>
        <v>41304</v>
      </c>
      <c r="B697" s="594">
        <v>41304.000040162035</v>
      </c>
      <c r="C697" s="560">
        <f t="shared" si="61"/>
        <v>2013</v>
      </c>
      <c r="D697" s="560">
        <f t="shared" si="62"/>
        <v>1</v>
      </c>
      <c r="E697" s="560">
        <f t="shared" si="63"/>
        <v>30</v>
      </c>
      <c r="F697" s="560">
        <f t="shared" si="64"/>
        <v>24</v>
      </c>
      <c r="G697" s="595">
        <f t="shared" si="65"/>
        <v>4</v>
      </c>
      <c r="H697" s="590">
        <f>CHOOSE('Output Sheet'!$B$4,'8760 Data'!J697,'8760 Data'!K697,'8760 Data'!L697,'8760 Data'!M697,'8760 Data'!N697,'8760 Data'!O697,'8760 Data'!P697,'8760 Data'!Q697,'8760 Data'!R697,'8760 Data'!S697,'8760 Data'!T697,'8760 Data'!U697)</f>
        <v>0</v>
      </c>
      <c r="I697" s="591" t="e">
        <f>H697/'Output Sheet'!$B$8</f>
        <v>#DIV/0!</v>
      </c>
      <c r="J697" s="596"/>
      <c r="K697" s="560"/>
      <c r="L697" s="560"/>
      <c r="M697" s="560"/>
      <c r="N697" s="560"/>
      <c r="O697" s="560"/>
      <c r="P697" s="560"/>
      <c r="Q697" s="560"/>
      <c r="R697" s="560"/>
      <c r="S697" s="560"/>
      <c r="T697" s="560"/>
      <c r="U697" s="560"/>
    </row>
    <row r="698" spans="1:21">
      <c r="A698" s="593">
        <f t="shared" si="60"/>
        <v>41304</v>
      </c>
      <c r="B698" s="594">
        <v>41304.041706886572</v>
      </c>
      <c r="C698" s="560">
        <f t="shared" si="61"/>
        <v>2013</v>
      </c>
      <c r="D698" s="560">
        <f t="shared" si="62"/>
        <v>1</v>
      </c>
      <c r="E698" s="560">
        <f t="shared" si="63"/>
        <v>30</v>
      </c>
      <c r="F698" s="560">
        <f t="shared" si="64"/>
        <v>1</v>
      </c>
      <c r="G698" s="595">
        <f t="shared" si="65"/>
        <v>4</v>
      </c>
      <c r="H698" s="590">
        <f>CHOOSE('Output Sheet'!$B$4,'8760 Data'!J698,'8760 Data'!K698,'8760 Data'!L698,'8760 Data'!M698,'8760 Data'!N698,'8760 Data'!O698,'8760 Data'!P698,'8760 Data'!Q698,'8760 Data'!R698,'8760 Data'!S698,'8760 Data'!T698,'8760 Data'!U698)</f>
        <v>0</v>
      </c>
      <c r="I698" s="591" t="e">
        <f>H698/'Output Sheet'!$B$8</f>
        <v>#DIV/0!</v>
      </c>
      <c r="J698" s="596"/>
      <c r="K698" s="560"/>
      <c r="L698" s="560"/>
      <c r="M698" s="560"/>
      <c r="N698" s="560"/>
      <c r="O698" s="560"/>
      <c r="P698" s="560"/>
      <c r="Q698" s="560"/>
      <c r="R698" s="560"/>
      <c r="S698" s="560"/>
      <c r="T698" s="560"/>
      <c r="U698" s="560"/>
    </row>
    <row r="699" spans="1:21">
      <c r="A699" s="593">
        <f t="shared" si="60"/>
        <v>41304</v>
      </c>
      <c r="B699" s="594">
        <v>41304.083373611109</v>
      </c>
      <c r="C699" s="560">
        <f t="shared" si="61"/>
        <v>2013</v>
      </c>
      <c r="D699" s="560">
        <f t="shared" si="62"/>
        <v>1</v>
      </c>
      <c r="E699" s="560">
        <f t="shared" si="63"/>
        <v>30</v>
      </c>
      <c r="F699" s="560">
        <f t="shared" si="64"/>
        <v>2</v>
      </c>
      <c r="G699" s="595">
        <f t="shared" si="65"/>
        <v>4</v>
      </c>
      <c r="H699" s="590">
        <f>CHOOSE('Output Sheet'!$B$4,'8760 Data'!J699,'8760 Data'!K699,'8760 Data'!L699,'8760 Data'!M699,'8760 Data'!N699,'8760 Data'!O699,'8760 Data'!P699,'8760 Data'!Q699,'8760 Data'!R699,'8760 Data'!S699,'8760 Data'!T699,'8760 Data'!U699)</f>
        <v>0</v>
      </c>
      <c r="I699" s="591" t="e">
        <f>H699/'Output Sheet'!$B$8</f>
        <v>#DIV/0!</v>
      </c>
      <c r="J699" s="596"/>
      <c r="K699" s="560"/>
      <c r="L699" s="560"/>
      <c r="M699" s="560"/>
      <c r="N699" s="560"/>
      <c r="O699" s="560"/>
      <c r="P699" s="560"/>
      <c r="Q699" s="560"/>
      <c r="R699" s="560"/>
      <c r="S699" s="560"/>
      <c r="T699" s="560"/>
      <c r="U699" s="560"/>
    </row>
    <row r="700" spans="1:21">
      <c r="A700" s="593">
        <f t="shared" si="60"/>
        <v>41304</v>
      </c>
      <c r="B700" s="594">
        <v>41304.125040335646</v>
      </c>
      <c r="C700" s="560">
        <f t="shared" si="61"/>
        <v>2013</v>
      </c>
      <c r="D700" s="560">
        <f t="shared" si="62"/>
        <v>1</v>
      </c>
      <c r="E700" s="560">
        <f t="shared" si="63"/>
        <v>30</v>
      </c>
      <c r="F700" s="560">
        <f t="shared" si="64"/>
        <v>3</v>
      </c>
      <c r="G700" s="595">
        <f t="shared" si="65"/>
        <v>4</v>
      </c>
      <c r="H700" s="590">
        <f>CHOOSE('Output Sheet'!$B$4,'8760 Data'!J700,'8760 Data'!K700,'8760 Data'!L700,'8760 Data'!M700,'8760 Data'!N700,'8760 Data'!O700,'8760 Data'!P700,'8760 Data'!Q700,'8760 Data'!R700,'8760 Data'!S700,'8760 Data'!T700,'8760 Data'!U700)</f>
        <v>0</v>
      </c>
      <c r="I700" s="591" t="e">
        <f>H700/'Output Sheet'!$B$8</f>
        <v>#DIV/0!</v>
      </c>
      <c r="J700" s="596"/>
      <c r="K700" s="560"/>
      <c r="L700" s="560"/>
      <c r="M700" s="560"/>
      <c r="N700" s="560"/>
      <c r="O700" s="560"/>
      <c r="P700" s="560"/>
      <c r="Q700" s="560"/>
      <c r="R700" s="560"/>
      <c r="S700" s="560"/>
      <c r="T700" s="560"/>
      <c r="U700" s="560"/>
    </row>
    <row r="701" spans="1:21">
      <c r="A701" s="593">
        <f t="shared" si="60"/>
        <v>41304</v>
      </c>
      <c r="B701" s="594">
        <v>41304.166707060183</v>
      </c>
      <c r="C701" s="560">
        <f t="shared" si="61"/>
        <v>2013</v>
      </c>
      <c r="D701" s="560">
        <f t="shared" si="62"/>
        <v>1</v>
      </c>
      <c r="E701" s="560">
        <f t="shared" si="63"/>
        <v>30</v>
      </c>
      <c r="F701" s="560">
        <f t="shared" si="64"/>
        <v>4</v>
      </c>
      <c r="G701" s="595">
        <f t="shared" si="65"/>
        <v>4</v>
      </c>
      <c r="H701" s="590">
        <f>CHOOSE('Output Sheet'!$B$4,'8760 Data'!J701,'8760 Data'!K701,'8760 Data'!L701,'8760 Data'!M701,'8760 Data'!N701,'8760 Data'!O701,'8760 Data'!P701,'8760 Data'!Q701,'8760 Data'!R701,'8760 Data'!S701,'8760 Data'!T701,'8760 Data'!U701)</f>
        <v>0</v>
      </c>
      <c r="I701" s="591" t="e">
        <f>H701/'Output Sheet'!$B$8</f>
        <v>#DIV/0!</v>
      </c>
      <c r="J701" s="596"/>
      <c r="K701" s="560"/>
      <c r="L701" s="560"/>
      <c r="M701" s="560"/>
      <c r="N701" s="560"/>
      <c r="O701" s="560"/>
      <c r="P701" s="560"/>
      <c r="Q701" s="560"/>
      <c r="R701" s="560"/>
      <c r="S701" s="560"/>
      <c r="T701" s="560"/>
      <c r="U701" s="560"/>
    </row>
    <row r="702" spans="1:21">
      <c r="A702" s="593">
        <f t="shared" si="60"/>
        <v>41304</v>
      </c>
      <c r="B702" s="594">
        <v>41304.208373784721</v>
      </c>
      <c r="C702" s="560">
        <f t="shared" si="61"/>
        <v>2013</v>
      </c>
      <c r="D702" s="560">
        <f t="shared" si="62"/>
        <v>1</v>
      </c>
      <c r="E702" s="560">
        <f t="shared" si="63"/>
        <v>30</v>
      </c>
      <c r="F702" s="560">
        <f t="shared" si="64"/>
        <v>5</v>
      </c>
      <c r="G702" s="595">
        <f t="shared" si="65"/>
        <v>4</v>
      </c>
      <c r="H702" s="590">
        <f>CHOOSE('Output Sheet'!$B$4,'8760 Data'!J702,'8760 Data'!K702,'8760 Data'!L702,'8760 Data'!M702,'8760 Data'!N702,'8760 Data'!O702,'8760 Data'!P702,'8760 Data'!Q702,'8760 Data'!R702,'8760 Data'!S702,'8760 Data'!T702,'8760 Data'!U702)</f>
        <v>0</v>
      </c>
      <c r="I702" s="591" t="e">
        <f>H702/'Output Sheet'!$B$8</f>
        <v>#DIV/0!</v>
      </c>
      <c r="J702" s="596"/>
      <c r="K702" s="560"/>
      <c r="L702" s="560"/>
      <c r="M702" s="560"/>
      <c r="N702" s="560"/>
      <c r="O702" s="560"/>
      <c r="P702" s="560"/>
      <c r="Q702" s="560"/>
      <c r="R702" s="560"/>
      <c r="S702" s="560"/>
      <c r="T702" s="560"/>
      <c r="U702" s="560"/>
    </row>
    <row r="703" spans="1:21">
      <c r="A703" s="593">
        <f t="shared" si="60"/>
        <v>41304</v>
      </c>
      <c r="B703" s="594">
        <v>41304.250040509258</v>
      </c>
      <c r="C703" s="560">
        <f t="shared" si="61"/>
        <v>2013</v>
      </c>
      <c r="D703" s="560">
        <f t="shared" si="62"/>
        <v>1</v>
      </c>
      <c r="E703" s="560">
        <f t="shared" si="63"/>
        <v>30</v>
      </c>
      <c r="F703" s="560">
        <f t="shared" si="64"/>
        <v>6</v>
      </c>
      <c r="G703" s="595">
        <f t="shared" si="65"/>
        <v>4</v>
      </c>
      <c r="H703" s="590">
        <f>CHOOSE('Output Sheet'!$B$4,'8760 Data'!J703,'8760 Data'!K703,'8760 Data'!L703,'8760 Data'!M703,'8760 Data'!N703,'8760 Data'!O703,'8760 Data'!P703,'8760 Data'!Q703,'8760 Data'!R703,'8760 Data'!S703,'8760 Data'!T703,'8760 Data'!U703)</f>
        <v>0</v>
      </c>
      <c r="I703" s="591" t="e">
        <f>H703/'Output Sheet'!$B$8</f>
        <v>#DIV/0!</v>
      </c>
      <c r="J703" s="596"/>
      <c r="K703" s="560"/>
      <c r="L703" s="560"/>
      <c r="M703" s="560"/>
      <c r="N703" s="560"/>
      <c r="O703" s="560"/>
      <c r="P703" s="560"/>
      <c r="Q703" s="560"/>
      <c r="R703" s="560"/>
      <c r="S703" s="560"/>
      <c r="T703" s="560"/>
      <c r="U703" s="560"/>
    </row>
    <row r="704" spans="1:21">
      <c r="A704" s="593">
        <f t="shared" si="60"/>
        <v>41304</v>
      </c>
      <c r="B704" s="594">
        <v>41304.291707233795</v>
      </c>
      <c r="C704" s="560">
        <f t="shared" si="61"/>
        <v>2013</v>
      </c>
      <c r="D704" s="560">
        <f t="shared" si="62"/>
        <v>1</v>
      </c>
      <c r="E704" s="560">
        <f t="shared" si="63"/>
        <v>30</v>
      </c>
      <c r="F704" s="560">
        <f t="shared" si="64"/>
        <v>7</v>
      </c>
      <c r="G704" s="595">
        <f t="shared" si="65"/>
        <v>4</v>
      </c>
      <c r="H704" s="590">
        <f>CHOOSE('Output Sheet'!$B$4,'8760 Data'!J704,'8760 Data'!K704,'8760 Data'!L704,'8760 Data'!M704,'8760 Data'!N704,'8760 Data'!O704,'8760 Data'!P704,'8760 Data'!Q704,'8760 Data'!R704,'8760 Data'!S704,'8760 Data'!T704,'8760 Data'!U704)</f>
        <v>0</v>
      </c>
      <c r="I704" s="591" t="e">
        <f>H704/'Output Sheet'!$B$8</f>
        <v>#DIV/0!</v>
      </c>
      <c r="J704" s="596"/>
      <c r="K704" s="560"/>
      <c r="L704" s="560"/>
      <c r="M704" s="560"/>
      <c r="N704" s="560"/>
      <c r="O704" s="560"/>
      <c r="P704" s="560"/>
      <c r="Q704" s="560"/>
      <c r="R704" s="560"/>
      <c r="S704" s="560"/>
      <c r="T704" s="560"/>
      <c r="U704" s="560"/>
    </row>
    <row r="705" spans="1:21">
      <c r="A705" s="593">
        <f t="shared" si="60"/>
        <v>41304</v>
      </c>
      <c r="B705" s="594">
        <v>41304.333373958332</v>
      </c>
      <c r="C705" s="560">
        <f t="shared" si="61"/>
        <v>2013</v>
      </c>
      <c r="D705" s="560">
        <f t="shared" si="62"/>
        <v>1</v>
      </c>
      <c r="E705" s="560">
        <f t="shared" si="63"/>
        <v>30</v>
      </c>
      <c r="F705" s="560">
        <f t="shared" si="64"/>
        <v>8</v>
      </c>
      <c r="G705" s="595">
        <f t="shared" si="65"/>
        <v>4</v>
      </c>
      <c r="H705" s="590">
        <f>CHOOSE('Output Sheet'!$B$4,'8760 Data'!J705,'8760 Data'!K705,'8760 Data'!L705,'8760 Data'!M705,'8760 Data'!N705,'8760 Data'!O705,'8760 Data'!P705,'8760 Data'!Q705,'8760 Data'!R705,'8760 Data'!S705,'8760 Data'!T705,'8760 Data'!U705)</f>
        <v>0</v>
      </c>
      <c r="I705" s="591" t="e">
        <f>H705/'Output Sheet'!$B$8</f>
        <v>#DIV/0!</v>
      </c>
      <c r="J705" s="596"/>
      <c r="K705" s="560"/>
      <c r="L705" s="560"/>
      <c r="M705" s="560"/>
      <c r="N705" s="560"/>
      <c r="O705" s="560"/>
      <c r="P705" s="560"/>
      <c r="Q705" s="560"/>
      <c r="R705" s="560"/>
      <c r="S705" s="560"/>
      <c r="T705" s="560"/>
      <c r="U705" s="560"/>
    </row>
    <row r="706" spans="1:21">
      <c r="A706" s="593">
        <f t="shared" si="60"/>
        <v>41304</v>
      </c>
      <c r="B706" s="594">
        <v>41304.375040682869</v>
      </c>
      <c r="C706" s="560">
        <f t="shared" si="61"/>
        <v>2013</v>
      </c>
      <c r="D706" s="560">
        <f t="shared" si="62"/>
        <v>1</v>
      </c>
      <c r="E706" s="560">
        <f t="shared" si="63"/>
        <v>30</v>
      </c>
      <c r="F706" s="560">
        <f t="shared" si="64"/>
        <v>9</v>
      </c>
      <c r="G706" s="595">
        <f t="shared" si="65"/>
        <v>4</v>
      </c>
      <c r="H706" s="590">
        <f>CHOOSE('Output Sheet'!$B$4,'8760 Data'!J706,'8760 Data'!K706,'8760 Data'!L706,'8760 Data'!M706,'8760 Data'!N706,'8760 Data'!O706,'8760 Data'!P706,'8760 Data'!Q706,'8760 Data'!R706,'8760 Data'!S706,'8760 Data'!T706,'8760 Data'!U706)</f>
        <v>0</v>
      </c>
      <c r="I706" s="591" t="e">
        <f>H706/'Output Sheet'!$B$8</f>
        <v>#DIV/0!</v>
      </c>
      <c r="J706" s="596"/>
      <c r="K706" s="560"/>
      <c r="L706" s="560"/>
      <c r="M706" s="560"/>
      <c r="N706" s="560"/>
      <c r="O706" s="560"/>
      <c r="P706" s="560"/>
      <c r="Q706" s="560"/>
      <c r="R706" s="560"/>
      <c r="S706" s="560"/>
      <c r="T706" s="560"/>
      <c r="U706" s="560"/>
    </row>
    <row r="707" spans="1:21">
      <c r="A707" s="593">
        <f t="shared" ref="A707:A770" si="66">DATE(C707,D707,E707)</f>
        <v>41304</v>
      </c>
      <c r="B707" s="594">
        <v>41304.416707407407</v>
      </c>
      <c r="C707" s="560">
        <f t="shared" ref="C707:C770" si="67">YEAR(B707)</f>
        <v>2013</v>
      </c>
      <c r="D707" s="560">
        <f t="shared" ref="D707:D770" si="68">MONTH(B707)</f>
        <v>1</v>
      </c>
      <c r="E707" s="560">
        <f t="shared" ref="E707:E770" si="69">DAY(B707)</f>
        <v>30</v>
      </c>
      <c r="F707" s="560">
        <f t="shared" ref="F707:F770" si="70">IF(HOUR(B707)&lt;&gt;0,HOUR(B707),24)</f>
        <v>10</v>
      </c>
      <c r="G707" s="595">
        <f t="shared" ref="G707:G770" si="71">WEEKDAY(B707,1)</f>
        <v>4</v>
      </c>
      <c r="H707" s="590">
        <f>CHOOSE('Output Sheet'!$B$4,'8760 Data'!J707,'8760 Data'!K707,'8760 Data'!L707,'8760 Data'!M707,'8760 Data'!N707,'8760 Data'!O707,'8760 Data'!P707,'8760 Data'!Q707,'8760 Data'!R707,'8760 Data'!S707,'8760 Data'!T707,'8760 Data'!U707)</f>
        <v>0</v>
      </c>
      <c r="I707" s="591" t="e">
        <f>H707/'Output Sheet'!$B$8</f>
        <v>#DIV/0!</v>
      </c>
      <c r="J707" s="596"/>
      <c r="K707" s="560"/>
      <c r="L707" s="560"/>
      <c r="M707" s="560"/>
      <c r="N707" s="560"/>
      <c r="O707" s="560"/>
      <c r="P707" s="560"/>
      <c r="Q707" s="560"/>
      <c r="R707" s="560"/>
      <c r="S707" s="560"/>
      <c r="T707" s="560"/>
      <c r="U707" s="560"/>
    </row>
    <row r="708" spans="1:21">
      <c r="A708" s="593">
        <f t="shared" si="66"/>
        <v>41304</v>
      </c>
      <c r="B708" s="594">
        <v>41304.458374131944</v>
      </c>
      <c r="C708" s="560">
        <f t="shared" si="67"/>
        <v>2013</v>
      </c>
      <c r="D708" s="560">
        <f t="shared" si="68"/>
        <v>1</v>
      </c>
      <c r="E708" s="560">
        <f t="shared" si="69"/>
        <v>30</v>
      </c>
      <c r="F708" s="560">
        <f t="shared" si="70"/>
        <v>11</v>
      </c>
      <c r="G708" s="595">
        <f t="shared" si="71"/>
        <v>4</v>
      </c>
      <c r="H708" s="590">
        <f>CHOOSE('Output Sheet'!$B$4,'8760 Data'!J708,'8760 Data'!K708,'8760 Data'!L708,'8760 Data'!M708,'8760 Data'!N708,'8760 Data'!O708,'8760 Data'!P708,'8760 Data'!Q708,'8760 Data'!R708,'8760 Data'!S708,'8760 Data'!T708,'8760 Data'!U708)</f>
        <v>0</v>
      </c>
      <c r="I708" s="591" t="e">
        <f>H708/'Output Sheet'!$B$8</f>
        <v>#DIV/0!</v>
      </c>
      <c r="J708" s="596"/>
      <c r="K708" s="560"/>
      <c r="L708" s="560"/>
      <c r="M708" s="560"/>
      <c r="N708" s="560"/>
      <c r="O708" s="560"/>
      <c r="P708" s="560"/>
      <c r="Q708" s="560"/>
      <c r="R708" s="560"/>
      <c r="S708" s="560"/>
      <c r="T708" s="560"/>
      <c r="U708" s="560"/>
    </row>
    <row r="709" spans="1:21">
      <c r="A709" s="593">
        <f t="shared" si="66"/>
        <v>41304</v>
      </c>
      <c r="B709" s="594">
        <v>41304.500040856481</v>
      </c>
      <c r="C709" s="560">
        <f t="shared" si="67"/>
        <v>2013</v>
      </c>
      <c r="D709" s="560">
        <f t="shared" si="68"/>
        <v>1</v>
      </c>
      <c r="E709" s="560">
        <f t="shared" si="69"/>
        <v>30</v>
      </c>
      <c r="F709" s="560">
        <f t="shared" si="70"/>
        <v>12</v>
      </c>
      <c r="G709" s="595">
        <f t="shared" si="71"/>
        <v>4</v>
      </c>
      <c r="H709" s="590">
        <f>CHOOSE('Output Sheet'!$B$4,'8760 Data'!J709,'8760 Data'!K709,'8760 Data'!L709,'8760 Data'!M709,'8760 Data'!N709,'8760 Data'!O709,'8760 Data'!P709,'8760 Data'!Q709,'8760 Data'!R709,'8760 Data'!S709,'8760 Data'!T709,'8760 Data'!U709)</f>
        <v>0</v>
      </c>
      <c r="I709" s="591" t="e">
        <f>H709/'Output Sheet'!$B$8</f>
        <v>#DIV/0!</v>
      </c>
      <c r="J709" s="596"/>
      <c r="K709" s="560"/>
      <c r="L709" s="560"/>
      <c r="M709" s="560"/>
      <c r="N709" s="560"/>
      <c r="O709" s="560"/>
      <c r="P709" s="560"/>
      <c r="Q709" s="560"/>
      <c r="R709" s="560"/>
      <c r="S709" s="560"/>
      <c r="T709" s="560"/>
      <c r="U709" s="560"/>
    </row>
    <row r="710" spans="1:21">
      <c r="A710" s="593">
        <f t="shared" si="66"/>
        <v>41304</v>
      </c>
      <c r="B710" s="594">
        <v>41304.541707581018</v>
      </c>
      <c r="C710" s="560">
        <f t="shared" si="67"/>
        <v>2013</v>
      </c>
      <c r="D710" s="560">
        <f t="shared" si="68"/>
        <v>1</v>
      </c>
      <c r="E710" s="560">
        <f t="shared" si="69"/>
        <v>30</v>
      </c>
      <c r="F710" s="560">
        <f t="shared" si="70"/>
        <v>13</v>
      </c>
      <c r="G710" s="595">
        <f t="shared" si="71"/>
        <v>4</v>
      </c>
      <c r="H710" s="590">
        <f>CHOOSE('Output Sheet'!$B$4,'8760 Data'!J710,'8760 Data'!K710,'8760 Data'!L710,'8760 Data'!M710,'8760 Data'!N710,'8760 Data'!O710,'8760 Data'!P710,'8760 Data'!Q710,'8760 Data'!R710,'8760 Data'!S710,'8760 Data'!T710,'8760 Data'!U710)</f>
        <v>0</v>
      </c>
      <c r="I710" s="591" t="e">
        <f>H710/'Output Sheet'!$B$8</f>
        <v>#DIV/0!</v>
      </c>
      <c r="J710" s="596"/>
      <c r="K710" s="560"/>
      <c r="L710" s="560"/>
      <c r="M710" s="560"/>
      <c r="N710" s="560"/>
      <c r="O710" s="560"/>
      <c r="P710" s="560"/>
      <c r="Q710" s="560"/>
      <c r="R710" s="560"/>
      <c r="S710" s="560"/>
      <c r="T710" s="560"/>
      <c r="U710" s="560"/>
    </row>
    <row r="711" spans="1:21">
      <c r="A711" s="593">
        <f t="shared" si="66"/>
        <v>41304</v>
      </c>
      <c r="B711" s="594">
        <v>41304.583374305555</v>
      </c>
      <c r="C711" s="560">
        <f t="shared" si="67"/>
        <v>2013</v>
      </c>
      <c r="D711" s="560">
        <f t="shared" si="68"/>
        <v>1</v>
      </c>
      <c r="E711" s="560">
        <f t="shared" si="69"/>
        <v>30</v>
      </c>
      <c r="F711" s="560">
        <f t="shared" si="70"/>
        <v>14</v>
      </c>
      <c r="G711" s="595">
        <f t="shared" si="71"/>
        <v>4</v>
      </c>
      <c r="H711" s="590">
        <f>CHOOSE('Output Sheet'!$B$4,'8760 Data'!J711,'8760 Data'!K711,'8760 Data'!L711,'8760 Data'!M711,'8760 Data'!N711,'8760 Data'!O711,'8760 Data'!P711,'8760 Data'!Q711,'8760 Data'!R711,'8760 Data'!S711,'8760 Data'!T711,'8760 Data'!U711)</f>
        <v>0</v>
      </c>
      <c r="I711" s="591" t="e">
        <f>H711/'Output Sheet'!$B$8</f>
        <v>#DIV/0!</v>
      </c>
      <c r="J711" s="596"/>
      <c r="K711" s="560"/>
      <c r="L711" s="560"/>
      <c r="M711" s="560"/>
      <c r="N711" s="560"/>
      <c r="O711" s="560"/>
      <c r="P711" s="560"/>
      <c r="Q711" s="560"/>
      <c r="R711" s="560"/>
      <c r="S711" s="560"/>
      <c r="T711" s="560"/>
      <c r="U711" s="560"/>
    </row>
    <row r="712" spans="1:21">
      <c r="A712" s="593">
        <f t="shared" si="66"/>
        <v>41304</v>
      </c>
      <c r="B712" s="594">
        <v>41304.625041030093</v>
      </c>
      <c r="C712" s="560">
        <f t="shared" si="67"/>
        <v>2013</v>
      </c>
      <c r="D712" s="560">
        <f t="shared" si="68"/>
        <v>1</v>
      </c>
      <c r="E712" s="560">
        <f t="shared" si="69"/>
        <v>30</v>
      </c>
      <c r="F712" s="560">
        <f t="shared" si="70"/>
        <v>15</v>
      </c>
      <c r="G712" s="595">
        <f t="shared" si="71"/>
        <v>4</v>
      </c>
      <c r="H712" s="590">
        <f>CHOOSE('Output Sheet'!$B$4,'8760 Data'!J712,'8760 Data'!K712,'8760 Data'!L712,'8760 Data'!M712,'8760 Data'!N712,'8760 Data'!O712,'8760 Data'!P712,'8760 Data'!Q712,'8760 Data'!R712,'8760 Data'!S712,'8760 Data'!T712,'8760 Data'!U712)</f>
        <v>0</v>
      </c>
      <c r="I712" s="591" t="e">
        <f>H712/'Output Sheet'!$B$8</f>
        <v>#DIV/0!</v>
      </c>
      <c r="J712" s="596"/>
      <c r="K712" s="560"/>
      <c r="L712" s="560"/>
      <c r="M712" s="560"/>
      <c r="N712" s="560"/>
      <c r="O712" s="560"/>
      <c r="P712" s="560"/>
      <c r="Q712" s="560"/>
      <c r="R712" s="560"/>
      <c r="S712" s="560"/>
      <c r="T712" s="560"/>
      <c r="U712" s="560"/>
    </row>
    <row r="713" spans="1:21">
      <c r="A713" s="593">
        <f t="shared" si="66"/>
        <v>41304</v>
      </c>
      <c r="B713" s="594">
        <v>41304.66670775463</v>
      </c>
      <c r="C713" s="560">
        <f t="shared" si="67"/>
        <v>2013</v>
      </c>
      <c r="D713" s="560">
        <f t="shared" si="68"/>
        <v>1</v>
      </c>
      <c r="E713" s="560">
        <f t="shared" si="69"/>
        <v>30</v>
      </c>
      <c r="F713" s="560">
        <f t="shared" si="70"/>
        <v>16</v>
      </c>
      <c r="G713" s="595">
        <f t="shared" si="71"/>
        <v>4</v>
      </c>
      <c r="H713" s="590">
        <f>CHOOSE('Output Sheet'!$B$4,'8760 Data'!J713,'8760 Data'!K713,'8760 Data'!L713,'8760 Data'!M713,'8760 Data'!N713,'8760 Data'!O713,'8760 Data'!P713,'8760 Data'!Q713,'8760 Data'!R713,'8760 Data'!S713,'8760 Data'!T713,'8760 Data'!U713)</f>
        <v>0</v>
      </c>
      <c r="I713" s="591" t="e">
        <f>H713/'Output Sheet'!$B$8</f>
        <v>#DIV/0!</v>
      </c>
      <c r="J713" s="596"/>
      <c r="K713" s="560"/>
      <c r="L713" s="560"/>
      <c r="M713" s="560"/>
      <c r="N713" s="560"/>
      <c r="O713" s="560"/>
      <c r="P713" s="560"/>
      <c r="Q713" s="560"/>
      <c r="R713" s="560"/>
      <c r="S713" s="560"/>
      <c r="T713" s="560"/>
      <c r="U713" s="560"/>
    </row>
    <row r="714" spans="1:21">
      <c r="A714" s="593">
        <f t="shared" si="66"/>
        <v>41304</v>
      </c>
      <c r="B714" s="594">
        <v>41304.708374479167</v>
      </c>
      <c r="C714" s="560">
        <f t="shared" si="67"/>
        <v>2013</v>
      </c>
      <c r="D714" s="560">
        <f t="shared" si="68"/>
        <v>1</v>
      </c>
      <c r="E714" s="560">
        <f t="shared" si="69"/>
        <v>30</v>
      </c>
      <c r="F714" s="560">
        <f t="shared" si="70"/>
        <v>17</v>
      </c>
      <c r="G714" s="595">
        <f t="shared" si="71"/>
        <v>4</v>
      </c>
      <c r="H714" s="590">
        <f>CHOOSE('Output Sheet'!$B$4,'8760 Data'!J714,'8760 Data'!K714,'8760 Data'!L714,'8760 Data'!M714,'8760 Data'!N714,'8760 Data'!O714,'8760 Data'!P714,'8760 Data'!Q714,'8760 Data'!R714,'8760 Data'!S714,'8760 Data'!T714,'8760 Data'!U714)</f>
        <v>0</v>
      </c>
      <c r="I714" s="591" t="e">
        <f>H714/'Output Sheet'!$B$8</f>
        <v>#DIV/0!</v>
      </c>
      <c r="J714" s="596"/>
      <c r="K714" s="560"/>
      <c r="L714" s="560"/>
      <c r="M714" s="560"/>
      <c r="N714" s="560"/>
      <c r="O714" s="560"/>
      <c r="P714" s="560"/>
      <c r="Q714" s="560"/>
      <c r="R714" s="560"/>
      <c r="S714" s="560"/>
      <c r="T714" s="560"/>
      <c r="U714" s="560"/>
    </row>
    <row r="715" spans="1:21">
      <c r="A715" s="593">
        <f t="shared" si="66"/>
        <v>41304</v>
      </c>
      <c r="B715" s="594">
        <v>41304.750041203704</v>
      </c>
      <c r="C715" s="560">
        <f t="shared" si="67"/>
        <v>2013</v>
      </c>
      <c r="D715" s="560">
        <f t="shared" si="68"/>
        <v>1</v>
      </c>
      <c r="E715" s="560">
        <f t="shared" si="69"/>
        <v>30</v>
      </c>
      <c r="F715" s="560">
        <f t="shared" si="70"/>
        <v>18</v>
      </c>
      <c r="G715" s="595">
        <f t="shared" si="71"/>
        <v>4</v>
      </c>
      <c r="H715" s="590">
        <f>CHOOSE('Output Sheet'!$B$4,'8760 Data'!J715,'8760 Data'!K715,'8760 Data'!L715,'8760 Data'!M715,'8760 Data'!N715,'8760 Data'!O715,'8760 Data'!P715,'8760 Data'!Q715,'8760 Data'!R715,'8760 Data'!S715,'8760 Data'!T715,'8760 Data'!U715)</f>
        <v>0</v>
      </c>
      <c r="I715" s="591" t="e">
        <f>H715/'Output Sheet'!$B$8</f>
        <v>#DIV/0!</v>
      </c>
      <c r="J715" s="596"/>
      <c r="K715" s="560"/>
      <c r="L715" s="560"/>
      <c r="M715" s="560"/>
      <c r="N715" s="560"/>
      <c r="O715" s="560"/>
      <c r="P715" s="560"/>
      <c r="Q715" s="560"/>
      <c r="R715" s="560"/>
      <c r="S715" s="560"/>
      <c r="T715" s="560"/>
      <c r="U715" s="560"/>
    </row>
    <row r="716" spans="1:21">
      <c r="A716" s="593">
        <f t="shared" si="66"/>
        <v>41304</v>
      </c>
      <c r="B716" s="594">
        <v>41304.791707928242</v>
      </c>
      <c r="C716" s="560">
        <f t="shared" si="67"/>
        <v>2013</v>
      </c>
      <c r="D716" s="560">
        <f t="shared" si="68"/>
        <v>1</v>
      </c>
      <c r="E716" s="560">
        <f t="shared" si="69"/>
        <v>30</v>
      </c>
      <c r="F716" s="560">
        <f t="shared" si="70"/>
        <v>19</v>
      </c>
      <c r="G716" s="595">
        <f t="shared" si="71"/>
        <v>4</v>
      </c>
      <c r="H716" s="590">
        <f>CHOOSE('Output Sheet'!$B$4,'8760 Data'!J716,'8760 Data'!K716,'8760 Data'!L716,'8760 Data'!M716,'8760 Data'!N716,'8760 Data'!O716,'8760 Data'!P716,'8760 Data'!Q716,'8760 Data'!R716,'8760 Data'!S716,'8760 Data'!T716,'8760 Data'!U716)</f>
        <v>0</v>
      </c>
      <c r="I716" s="591" t="e">
        <f>H716/'Output Sheet'!$B$8</f>
        <v>#DIV/0!</v>
      </c>
      <c r="J716" s="596"/>
      <c r="K716" s="560"/>
      <c r="L716" s="560"/>
      <c r="M716" s="560"/>
      <c r="N716" s="560"/>
      <c r="O716" s="560"/>
      <c r="P716" s="560"/>
      <c r="Q716" s="560"/>
      <c r="R716" s="560"/>
      <c r="S716" s="560"/>
      <c r="T716" s="560"/>
      <c r="U716" s="560"/>
    </row>
    <row r="717" spans="1:21">
      <c r="A717" s="593">
        <f t="shared" si="66"/>
        <v>41304</v>
      </c>
      <c r="B717" s="594">
        <v>41304.833374652779</v>
      </c>
      <c r="C717" s="560">
        <f t="shared" si="67"/>
        <v>2013</v>
      </c>
      <c r="D717" s="560">
        <f t="shared" si="68"/>
        <v>1</v>
      </c>
      <c r="E717" s="560">
        <f t="shared" si="69"/>
        <v>30</v>
      </c>
      <c r="F717" s="560">
        <f t="shared" si="70"/>
        <v>20</v>
      </c>
      <c r="G717" s="595">
        <f t="shared" si="71"/>
        <v>4</v>
      </c>
      <c r="H717" s="590">
        <f>CHOOSE('Output Sheet'!$B$4,'8760 Data'!J717,'8760 Data'!K717,'8760 Data'!L717,'8760 Data'!M717,'8760 Data'!N717,'8760 Data'!O717,'8760 Data'!P717,'8760 Data'!Q717,'8760 Data'!R717,'8760 Data'!S717,'8760 Data'!T717,'8760 Data'!U717)</f>
        <v>0</v>
      </c>
      <c r="I717" s="591" t="e">
        <f>H717/'Output Sheet'!$B$8</f>
        <v>#DIV/0!</v>
      </c>
      <c r="J717" s="596"/>
      <c r="K717" s="560"/>
      <c r="L717" s="560"/>
      <c r="M717" s="560"/>
      <c r="N717" s="560"/>
      <c r="O717" s="560"/>
      <c r="P717" s="560"/>
      <c r="Q717" s="560"/>
      <c r="R717" s="560"/>
      <c r="S717" s="560"/>
      <c r="T717" s="560"/>
      <c r="U717" s="560"/>
    </row>
    <row r="718" spans="1:21">
      <c r="A718" s="593">
        <f t="shared" si="66"/>
        <v>41304</v>
      </c>
      <c r="B718" s="594">
        <v>41304.875041377316</v>
      </c>
      <c r="C718" s="560">
        <f t="shared" si="67"/>
        <v>2013</v>
      </c>
      <c r="D718" s="560">
        <f t="shared" si="68"/>
        <v>1</v>
      </c>
      <c r="E718" s="560">
        <f t="shared" si="69"/>
        <v>30</v>
      </c>
      <c r="F718" s="560">
        <f t="shared" si="70"/>
        <v>21</v>
      </c>
      <c r="G718" s="595">
        <f t="shared" si="71"/>
        <v>4</v>
      </c>
      <c r="H718" s="590">
        <f>CHOOSE('Output Sheet'!$B$4,'8760 Data'!J718,'8760 Data'!K718,'8760 Data'!L718,'8760 Data'!M718,'8760 Data'!N718,'8760 Data'!O718,'8760 Data'!P718,'8760 Data'!Q718,'8760 Data'!R718,'8760 Data'!S718,'8760 Data'!T718,'8760 Data'!U718)</f>
        <v>0</v>
      </c>
      <c r="I718" s="591" t="e">
        <f>H718/'Output Sheet'!$B$8</f>
        <v>#DIV/0!</v>
      </c>
      <c r="J718" s="596"/>
      <c r="K718" s="560"/>
      <c r="L718" s="560"/>
      <c r="M718" s="560"/>
      <c r="N718" s="560"/>
      <c r="O718" s="560"/>
      <c r="P718" s="560"/>
      <c r="Q718" s="560"/>
      <c r="R718" s="560"/>
      <c r="S718" s="560"/>
      <c r="T718" s="560"/>
      <c r="U718" s="560"/>
    </row>
    <row r="719" spans="1:21">
      <c r="A719" s="593">
        <f t="shared" si="66"/>
        <v>41304</v>
      </c>
      <c r="B719" s="594">
        <v>41304.916708101853</v>
      </c>
      <c r="C719" s="560">
        <f t="shared" si="67"/>
        <v>2013</v>
      </c>
      <c r="D719" s="560">
        <f t="shared" si="68"/>
        <v>1</v>
      </c>
      <c r="E719" s="560">
        <f t="shared" si="69"/>
        <v>30</v>
      </c>
      <c r="F719" s="560">
        <f t="shared" si="70"/>
        <v>22</v>
      </c>
      <c r="G719" s="595">
        <f t="shared" si="71"/>
        <v>4</v>
      </c>
      <c r="H719" s="590">
        <f>CHOOSE('Output Sheet'!$B$4,'8760 Data'!J719,'8760 Data'!K719,'8760 Data'!L719,'8760 Data'!M719,'8760 Data'!N719,'8760 Data'!O719,'8760 Data'!P719,'8760 Data'!Q719,'8760 Data'!R719,'8760 Data'!S719,'8760 Data'!T719,'8760 Data'!U719)</f>
        <v>0</v>
      </c>
      <c r="I719" s="591" t="e">
        <f>H719/'Output Sheet'!$B$8</f>
        <v>#DIV/0!</v>
      </c>
      <c r="J719" s="596"/>
      <c r="K719" s="560"/>
      <c r="L719" s="560"/>
      <c r="M719" s="560"/>
      <c r="N719" s="560"/>
      <c r="O719" s="560"/>
      <c r="P719" s="560"/>
      <c r="Q719" s="560"/>
      <c r="R719" s="560"/>
      <c r="S719" s="560"/>
      <c r="T719" s="560"/>
      <c r="U719" s="560"/>
    </row>
    <row r="720" spans="1:21">
      <c r="A720" s="593">
        <f t="shared" si="66"/>
        <v>41304</v>
      </c>
      <c r="B720" s="594">
        <v>41304.95837482639</v>
      </c>
      <c r="C720" s="560">
        <f t="shared" si="67"/>
        <v>2013</v>
      </c>
      <c r="D720" s="560">
        <f t="shared" si="68"/>
        <v>1</v>
      </c>
      <c r="E720" s="560">
        <f t="shared" si="69"/>
        <v>30</v>
      </c>
      <c r="F720" s="560">
        <f t="shared" si="70"/>
        <v>23</v>
      </c>
      <c r="G720" s="595">
        <f t="shared" si="71"/>
        <v>4</v>
      </c>
      <c r="H720" s="590">
        <f>CHOOSE('Output Sheet'!$B$4,'8760 Data'!J720,'8760 Data'!K720,'8760 Data'!L720,'8760 Data'!M720,'8760 Data'!N720,'8760 Data'!O720,'8760 Data'!P720,'8760 Data'!Q720,'8760 Data'!R720,'8760 Data'!S720,'8760 Data'!T720,'8760 Data'!U720)</f>
        <v>0</v>
      </c>
      <c r="I720" s="591" t="e">
        <f>H720/'Output Sheet'!$B$8</f>
        <v>#DIV/0!</v>
      </c>
      <c r="J720" s="596"/>
      <c r="K720" s="560"/>
      <c r="L720" s="560"/>
      <c r="M720" s="560"/>
      <c r="N720" s="560"/>
      <c r="O720" s="560"/>
      <c r="P720" s="560"/>
      <c r="Q720" s="560"/>
      <c r="R720" s="560"/>
      <c r="S720" s="560"/>
      <c r="T720" s="560"/>
      <c r="U720" s="560"/>
    </row>
    <row r="721" spans="1:21">
      <c r="A721" s="593">
        <f t="shared" si="66"/>
        <v>41305</v>
      </c>
      <c r="B721" s="594">
        <v>41305.000041550928</v>
      </c>
      <c r="C721" s="560">
        <f t="shared" si="67"/>
        <v>2013</v>
      </c>
      <c r="D721" s="560">
        <f t="shared" si="68"/>
        <v>1</v>
      </c>
      <c r="E721" s="560">
        <f t="shared" si="69"/>
        <v>31</v>
      </c>
      <c r="F721" s="560">
        <f t="shared" si="70"/>
        <v>24</v>
      </c>
      <c r="G721" s="595">
        <f t="shared" si="71"/>
        <v>5</v>
      </c>
      <c r="H721" s="590">
        <f>CHOOSE('Output Sheet'!$B$4,'8760 Data'!J721,'8760 Data'!K721,'8760 Data'!L721,'8760 Data'!M721,'8760 Data'!N721,'8760 Data'!O721,'8760 Data'!P721,'8760 Data'!Q721,'8760 Data'!R721,'8760 Data'!S721,'8760 Data'!T721,'8760 Data'!U721)</f>
        <v>0</v>
      </c>
      <c r="I721" s="591" t="e">
        <f>H721/'Output Sheet'!$B$8</f>
        <v>#DIV/0!</v>
      </c>
      <c r="J721" s="596"/>
      <c r="K721" s="560"/>
      <c r="L721" s="560"/>
      <c r="M721" s="560"/>
      <c r="N721" s="560"/>
      <c r="O721" s="560"/>
      <c r="P721" s="560"/>
      <c r="Q721" s="560"/>
      <c r="R721" s="560"/>
      <c r="S721" s="560"/>
      <c r="T721" s="560"/>
      <c r="U721" s="560"/>
    </row>
    <row r="722" spans="1:21">
      <c r="A722" s="593">
        <f t="shared" si="66"/>
        <v>41305</v>
      </c>
      <c r="B722" s="594">
        <v>41305.041708275465</v>
      </c>
      <c r="C722" s="560">
        <f t="shared" si="67"/>
        <v>2013</v>
      </c>
      <c r="D722" s="560">
        <f t="shared" si="68"/>
        <v>1</v>
      </c>
      <c r="E722" s="560">
        <f t="shared" si="69"/>
        <v>31</v>
      </c>
      <c r="F722" s="560">
        <f t="shared" si="70"/>
        <v>1</v>
      </c>
      <c r="G722" s="595">
        <f t="shared" si="71"/>
        <v>5</v>
      </c>
      <c r="H722" s="590">
        <f>CHOOSE('Output Sheet'!$B$4,'8760 Data'!J722,'8760 Data'!K722,'8760 Data'!L722,'8760 Data'!M722,'8760 Data'!N722,'8760 Data'!O722,'8760 Data'!P722,'8760 Data'!Q722,'8760 Data'!R722,'8760 Data'!S722,'8760 Data'!T722,'8760 Data'!U722)</f>
        <v>0</v>
      </c>
      <c r="I722" s="591" t="e">
        <f>H722/'Output Sheet'!$B$8</f>
        <v>#DIV/0!</v>
      </c>
      <c r="J722" s="596"/>
      <c r="K722" s="560"/>
      <c r="L722" s="560"/>
      <c r="M722" s="560"/>
      <c r="N722" s="560"/>
      <c r="O722" s="560"/>
      <c r="P722" s="560"/>
      <c r="Q722" s="560"/>
      <c r="R722" s="560"/>
      <c r="S722" s="560"/>
      <c r="T722" s="560"/>
      <c r="U722" s="560"/>
    </row>
    <row r="723" spans="1:21">
      <c r="A723" s="593">
        <f t="shared" si="66"/>
        <v>41305</v>
      </c>
      <c r="B723" s="594">
        <v>41305.083375000002</v>
      </c>
      <c r="C723" s="560">
        <f t="shared" si="67"/>
        <v>2013</v>
      </c>
      <c r="D723" s="560">
        <f t="shared" si="68"/>
        <v>1</v>
      </c>
      <c r="E723" s="560">
        <f t="shared" si="69"/>
        <v>31</v>
      </c>
      <c r="F723" s="560">
        <f t="shared" si="70"/>
        <v>2</v>
      </c>
      <c r="G723" s="595">
        <f t="shared" si="71"/>
        <v>5</v>
      </c>
      <c r="H723" s="590">
        <f>CHOOSE('Output Sheet'!$B$4,'8760 Data'!J723,'8760 Data'!K723,'8760 Data'!L723,'8760 Data'!M723,'8760 Data'!N723,'8760 Data'!O723,'8760 Data'!P723,'8760 Data'!Q723,'8760 Data'!R723,'8760 Data'!S723,'8760 Data'!T723,'8760 Data'!U723)</f>
        <v>0</v>
      </c>
      <c r="I723" s="591" t="e">
        <f>H723/'Output Sheet'!$B$8</f>
        <v>#DIV/0!</v>
      </c>
      <c r="J723" s="596"/>
      <c r="K723" s="560"/>
      <c r="L723" s="560"/>
      <c r="M723" s="560"/>
      <c r="N723" s="560"/>
      <c r="O723" s="560"/>
      <c r="P723" s="560"/>
      <c r="Q723" s="560"/>
      <c r="R723" s="560"/>
      <c r="S723" s="560"/>
      <c r="T723" s="560"/>
      <c r="U723" s="560"/>
    </row>
    <row r="724" spans="1:21">
      <c r="A724" s="593">
        <f t="shared" si="66"/>
        <v>41305</v>
      </c>
      <c r="B724" s="594">
        <v>41305.125041724539</v>
      </c>
      <c r="C724" s="560">
        <f t="shared" si="67"/>
        <v>2013</v>
      </c>
      <c r="D724" s="560">
        <f t="shared" si="68"/>
        <v>1</v>
      </c>
      <c r="E724" s="560">
        <f t="shared" si="69"/>
        <v>31</v>
      </c>
      <c r="F724" s="560">
        <f t="shared" si="70"/>
        <v>3</v>
      </c>
      <c r="G724" s="595">
        <f t="shared" si="71"/>
        <v>5</v>
      </c>
      <c r="H724" s="590">
        <f>CHOOSE('Output Sheet'!$B$4,'8760 Data'!J724,'8760 Data'!K724,'8760 Data'!L724,'8760 Data'!M724,'8760 Data'!N724,'8760 Data'!O724,'8760 Data'!P724,'8760 Data'!Q724,'8760 Data'!R724,'8760 Data'!S724,'8760 Data'!T724,'8760 Data'!U724)</f>
        <v>0</v>
      </c>
      <c r="I724" s="591" t="e">
        <f>H724/'Output Sheet'!$B$8</f>
        <v>#DIV/0!</v>
      </c>
      <c r="J724" s="596"/>
      <c r="K724" s="560"/>
      <c r="L724" s="560"/>
      <c r="M724" s="560"/>
      <c r="N724" s="560"/>
      <c r="O724" s="560"/>
      <c r="P724" s="560"/>
      <c r="Q724" s="560"/>
      <c r="R724" s="560"/>
      <c r="S724" s="560"/>
      <c r="T724" s="560"/>
      <c r="U724" s="560"/>
    </row>
    <row r="725" spans="1:21">
      <c r="A725" s="593">
        <f t="shared" si="66"/>
        <v>41305</v>
      </c>
      <c r="B725" s="594">
        <v>41305.166708449076</v>
      </c>
      <c r="C725" s="560">
        <f t="shared" si="67"/>
        <v>2013</v>
      </c>
      <c r="D725" s="560">
        <f t="shared" si="68"/>
        <v>1</v>
      </c>
      <c r="E725" s="560">
        <f t="shared" si="69"/>
        <v>31</v>
      </c>
      <c r="F725" s="560">
        <f t="shared" si="70"/>
        <v>4</v>
      </c>
      <c r="G725" s="595">
        <f t="shared" si="71"/>
        <v>5</v>
      </c>
      <c r="H725" s="590">
        <f>CHOOSE('Output Sheet'!$B$4,'8760 Data'!J725,'8760 Data'!K725,'8760 Data'!L725,'8760 Data'!M725,'8760 Data'!N725,'8760 Data'!O725,'8760 Data'!P725,'8760 Data'!Q725,'8760 Data'!R725,'8760 Data'!S725,'8760 Data'!T725,'8760 Data'!U725)</f>
        <v>0</v>
      </c>
      <c r="I725" s="591" t="e">
        <f>H725/'Output Sheet'!$B$8</f>
        <v>#DIV/0!</v>
      </c>
      <c r="J725" s="596"/>
      <c r="K725" s="560"/>
      <c r="L725" s="560"/>
      <c r="M725" s="560"/>
      <c r="N725" s="560"/>
      <c r="O725" s="560"/>
      <c r="P725" s="560"/>
      <c r="Q725" s="560"/>
      <c r="R725" s="560"/>
      <c r="S725" s="560"/>
      <c r="T725" s="560"/>
      <c r="U725" s="560"/>
    </row>
    <row r="726" spans="1:21">
      <c r="A726" s="593">
        <f t="shared" si="66"/>
        <v>41305</v>
      </c>
      <c r="B726" s="594">
        <v>41305.208375173614</v>
      </c>
      <c r="C726" s="560">
        <f t="shared" si="67"/>
        <v>2013</v>
      </c>
      <c r="D726" s="560">
        <f t="shared" si="68"/>
        <v>1</v>
      </c>
      <c r="E726" s="560">
        <f t="shared" si="69"/>
        <v>31</v>
      </c>
      <c r="F726" s="560">
        <f t="shared" si="70"/>
        <v>5</v>
      </c>
      <c r="G726" s="595">
        <f t="shared" si="71"/>
        <v>5</v>
      </c>
      <c r="H726" s="590">
        <f>CHOOSE('Output Sheet'!$B$4,'8760 Data'!J726,'8760 Data'!K726,'8760 Data'!L726,'8760 Data'!M726,'8760 Data'!N726,'8760 Data'!O726,'8760 Data'!P726,'8760 Data'!Q726,'8760 Data'!R726,'8760 Data'!S726,'8760 Data'!T726,'8760 Data'!U726)</f>
        <v>0</v>
      </c>
      <c r="I726" s="591" t="e">
        <f>H726/'Output Sheet'!$B$8</f>
        <v>#DIV/0!</v>
      </c>
      <c r="J726" s="596"/>
      <c r="K726" s="560"/>
      <c r="L726" s="560"/>
      <c r="M726" s="560"/>
      <c r="N726" s="560"/>
      <c r="O726" s="560"/>
      <c r="P726" s="560"/>
      <c r="Q726" s="560"/>
      <c r="R726" s="560"/>
      <c r="S726" s="560"/>
      <c r="T726" s="560"/>
      <c r="U726" s="560"/>
    </row>
    <row r="727" spans="1:21">
      <c r="A727" s="593">
        <f t="shared" si="66"/>
        <v>41305</v>
      </c>
      <c r="B727" s="594">
        <v>41305.250041898151</v>
      </c>
      <c r="C727" s="560">
        <f t="shared" si="67"/>
        <v>2013</v>
      </c>
      <c r="D727" s="560">
        <f t="shared" si="68"/>
        <v>1</v>
      </c>
      <c r="E727" s="560">
        <f t="shared" si="69"/>
        <v>31</v>
      </c>
      <c r="F727" s="560">
        <f t="shared" si="70"/>
        <v>6</v>
      </c>
      <c r="G727" s="595">
        <f t="shared" si="71"/>
        <v>5</v>
      </c>
      <c r="H727" s="590">
        <f>CHOOSE('Output Sheet'!$B$4,'8760 Data'!J727,'8760 Data'!K727,'8760 Data'!L727,'8760 Data'!M727,'8760 Data'!N727,'8760 Data'!O727,'8760 Data'!P727,'8760 Data'!Q727,'8760 Data'!R727,'8760 Data'!S727,'8760 Data'!T727,'8760 Data'!U727)</f>
        <v>0</v>
      </c>
      <c r="I727" s="591" t="e">
        <f>H727/'Output Sheet'!$B$8</f>
        <v>#DIV/0!</v>
      </c>
      <c r="J727" s="596"/>
      <c r="K727" s="560"/>
      <c r="L727" s="560"/>
      <c r="M727" s="560"/>
      <c r="N727" s="560"/>
      <c r="O727" s="560"/>
      <c r="P727" s="560"/>
      <c r="Q727" s="560"/>
      <c r="R727" s="560"/>
      <c r="S727" s="560"/>
      <c r="T727" s="560"/>
      <c r="U727" s="560"/>
    </row>
    <row r="728" spans="1:21">
      <c r="A728" s="593">
        <f t="shared" si="66"/>
        <v>41305</v>
      </c>
      <c r="B728" s="594">
        <v>41305.291708622688</v>
      </c>
      <c r="C728" s="560">
        <f t="shared" si="67"/>
        <v>2013</v>
      </c>
      <c r="D728" s="560">
        <f t="shared" si="68"/>
        <v>1</v>
      </c>
      <c r="E728" s="560">
        <f t="shared" si="69"/>
        <v>31</v>
      </c>
      <c r="F728" s="560">
        <f t="shared" si="70"/>
        <v>7</v>
      </c>
      <c r="G728" s="595">
        <f t="shared" si="71"/>
        <v>5</v>
      </c>
      <c r="H728" s="590">
        <f>CHOOSE('Output Sheet'!$B$4,'8760 Data'!J728,'8760 Data'!K728,'8760 Data'!L728,'8760 Data'!M728,'8760 Data'!N728,'8760 Data'!O728,'8760 Data'!P728,'8760 Data'!Q728,'8760 Data'!R728,'8760 Data'!S728,'8760 Data'!T728,'8760 Data'!U728)</f>
        <v>0</v>
      </c>
      <c r="I728" s="591" t="e">
        <f>H728/'Output Sheet'!$B$8</f>
        <v>#DIV/0!</v>
      </c>
      <c r="J728" s="596"/>
      <c r="K728" s="560"/>
      <c r="L728" s="560"/>
      <c r="M728" s="560"/>
      <c r="N728" s="560"/>
      <c r="O728" s="560"/>
      <c r="P728" s="560"/>
      <c r="Q728" s="560"/>
      <c r="R728" s="560"/>
      <c r="S728" s="560"/>
      <c r="T728" s="560"/>
      <c r="U728" s="560"/>
    </row>
    <row r="729" spans="1:21">
      <c r="A729" s="593">
        <f t="shared" si="66"/>
        <v>41305</v>
      </c>
      <c r="B729" s="594">
        <v>41305.333375347225</v>
      </c>
      <c r="C729" s="560">
        <f t="shared" si="67"/>
        <v>2013</v>
      </c>
      <c r="D729" s="560">
        <f t="shared" si="68"/>
        <v>1</v>
      </c>
      <c r="E729" s="560">
        <f t="shared" si="69"/>
        <v>31</v>
      </c>
      <c r="F729" s="560">
        <f t="shared" si="70"/>
        <v>8</v>
      </c>
      <c r="G729" s="595">
        <f t="shared" si="71"/>
        <v>5</v>
      </c>
      <c r="H729" s="590">
        <f>CHOOSE('Output Sheet'!$B$4,'8760 Data'!J729,'8760 Data'!K729,'8760 Data'!L729,'8760 Data'!M729,'8760 Data'!N729,'8760 Data'!O729,'8760 Data'!P729,'8760 Data'!Q729,'8760 Data'!R729,'8760 Data'!S729,'8760 Data'!T729,'8760 Data'!U729)</f>
        <v>0</v>
      </c>
      <c r="I729" s="591" t="e">
        <f>H729/'Output Sheet'!$B$8</f>
        <v>#DIV/0!</v>
      </c>
      <c r="J729" s="596"/>
      <c r="K729" s="560"/>
      <c r="L729" s="560"/>
      <c r="M729" s="560"/>
      <c r="N729" s="560"/>
      <c r="O729" s="560"/>
      <c r="P729" s="560"/>
      <c r="Q729" s="560"/>
      <c r="R729" s="560"/>
      <c r="S729" s="560"/>
      <c r="T729" s="560"/>
      <c r="U729" s="560"/>
    </row>
    <row r="730" spans="1:21">
      <c r="A730" s="593">
        <f t="shared" si="66"/>
        <v>41305</v>
      </c>
      <c r="B730" s="594">
        <v>41305.375042071762</v>
      </c>
      <c r="C730" s="560">
        <f t="shared" si="67"/>
        <v>2013</v>
      </c>
      <c r="D730" s="560">
        <f t="shared" si="68"/>
        <v>1</v>
      </c>
      <c r="E730" s="560">
        <f t="shared" si="69"/>
        <v>31</v>
      </c>
      <c r="F730" s="560">
        <f t="shared" si="70"/>
        <v>9</v>
      </c>
      <c r="G730" s="595">
        <f t="shared" si="71"/>
        <v>5</v>
      </c>
      <c r="H730" s="590">
        <f>CHOOSE('Output Sheet'!$B$4,'8760 Data'!J730,'8760 Data'!K730,'8760 Data'!L730,'8760 Data'!M730,'8760 Data'!N730,'8760 Data'!O730,'8760 Data'!P730,'8760 Data'!Q730,'8760 Data'!R730,'8760 Data'!S730,'8760 Data'!T730,'8760 Data'!U730)</f>
        <v>0</v>
      </c>
      <c r="I730" s="591" t="e">
        <f>H730/'Output Sheet'!$B$8</f>
        <v>#DIV/0!</v>
      </c>
      <c r="J730" s="596"/>
      <c r="K730" s="560"/>
      <c r="L730" s="560"/>
      <c r="M730" s="560"/>
      <c r="N730" s="560"/>
      <c r="O730" s="560"/>
      <c r="P730" s="560"/>
      <c r="Q730" s="560"/>
      <c r="R730" s="560"/>
      <c r="S730" s="560"/>
      <c r="T730" s="560"/>
      <c r="U730" s="560"/>
    </row>
    <row r="731" spans="1:21">
      <c r="A731" s="593">
        <f t="shared" si="66"/>
        <v>41305</v>
      </c>
      <c r="B731" s="594">
        <v>41305.4167087963</v>
      </c>
      <c r="C731" s="560">
        <f t="shared" si="67"/>
        <v>2013</v>
      </c>
      <c r="D731" s="560">
        <f t="shared" si="68"/>
        <v>1</v>
      </c>
      <c r="E731" s="560">
        <f t="shared" si="69"/>
        <v>31</v>
      </c>
      <c r="F731" s="560">
        <f t="shared" si="70"/>
        <v>10</v>
      </c>
      <c r="G731" s="595">
        <f t="shared" si="71"/>
        <v>5</v>
      </c>
      <c r="H731" s="590">
        <f>CHOOSE('Output Sheet'!$B$4,'8760 Data'!J731,'8760 Data'!K731,'8760 Data'!L731,'8760 Data'!M731,'8760 Data'!N731,'8760 Data'!O731,'8760 Data'!P731,'8760 Data'!Q731,'8760 Data'!R731,'8760 Data'!S731,'8760 Data'!T731,'8760 Data'!U731)</f>
        <v>0</v>
      </c>
      <c r="I731" s="591" t="e">
        <f>H731/'Output Sheet'!$B$8</f>
        <v>#DIV/0!</v>
      </c>
      <c r="J731" s="596"/>
      <c r="K731" s="560"/>
      <c r="L731" s="560"/>
      <c r="M731" s="560"/>
      <c r="N731" s="560"/>
      <c r="O731" s="560"/>
      <c r="P731" s="560"/>
      <c r="Q731" s="560"/>
      <c r="R731" s="560"/>
      <c r="S731" s="560"/>
      <c r="T731" s="560"/>
      <c r="U731" s="560"/>
    </row>
    <row r="732" spans="1:21">
      <c r="A732" s="593">
        <f t="shared" si="66"/>
        <v>41305</v>
      </c>
      <c r="B732" s="594">
        <v>41305.458375520837</v>
      </c>
      <c r="C732" s="560">
        <f t="shared" si="67"/>
        <v>2013</v>
      </c>
      <c r="D732" s="560">
        <f t="shared" si="68"/>
        <v>1</v>
      </c>
      <c r="E732" s="560">
        <f t="shared" si="69"/>
        <v>31</v>
      </c>
      <c r="F732" s="560">
        <f t="shared" si="70"/>
        <v>11</v>
      </c>
      <c r="G732" s="595">
        <f t="shared" si="71"/>
        <v>5</v>
      </c>
      <c r="H732" s="590">
        <f>CHOOSE('Output Sheet'!$B$4,'8760 Data'!J732,'8760 Data'!K732,'8760 Data'!L732,'8760 Data'!M732,'8760 Data'!N732,'8760 Data'!O732,'8760 Data'!P732,'8760 Data'!Q732,'8760 Data'!R732,'8760 Data'!S732,'8760 Data'!T732,'8760 Data'!U732)</f>
        <v>0</v>
      </c>
      <c r="I732" s="591" t="e">
        <f>H732/'Output Sheet'!$B$8</f>
        <v>#DIV/0!</v>
      </c>
      <c r="J732" s="596"/>
      <c r="K732" s="560"/>
      <c r="L732" s="560"/>
      <c r="M732" s="560"/>
      <c r="N732" s="560"/>
      <c r="O732" s="560"/>
      <c r="P732" s="560"/>
      <c r="Q732" s="560"/>
      <c r="R732" s="560"/>
      <c r="S732" s="560"/>
      <c r="T732" s="560"/>
      <c r="U732" s="560"/>
    </row>
    <row r="733" spans="1:21">
      <c r="A733" s="593">
        <f t="shared" si="66"/>
        <v>41305</v>
      </c>
      <c r="B733" s="594">
        <v>41305.500042245367</v>
      </c>
      <c r="C733" s="560">
        <f t="shared" si="67"/>
        <v>2013</v>
      </c>
      <c r="D733" s="560">
        <f t="shared" si="68"/>
        <v>1</v>
      </c>
      <c r="E733" s="560">
        <f t="shared" si="69"/>
        <v>31</v>
      </c>
      <c r="F733" s="560">
        <f t="shared" si="70"/>
        <v>12</v>
      </c>
      <c r="G733" s="595">
        <f t="shared" si="71"/>
        <v>5</v>
      </c>
      <c r="H733" s="590">
        <f>CHOOSE('Output Sheet'!$B$4,'8760 Data'!J733,'8760 Data'!K733,'8760 Data'!L733,'8760 Data'!M733,'8760 Data'!N733,'8760 Data'!O733,'8760 Data'!P733,'8760 Data'!Q733,'8760 Data'!R733,'8760 Data'!S733,'8760 Data'!T733,'8760 Data'!U733)</f>
        <v>0</v>
      </c>
      <c r="I733" s="591" t="e">
        <f>H733/'Output Sheet'!$B$8</f>
        <v>#DIV/0!</v>
      </c>
      <c r="J733" s="596"/>
      <c r="K733" s="560"/>
      <c r="L733" s="560"/>
      <c r="M733" s="560"/>
      <c r="N733" s="560"/>
      <c r="O733" s="560"/>
      <c r="P733" s="560"/>
      <c r="Q733" s="560"/>
      <c r="R733" s="560"/>
      <c r="S733" s="560"/>
      <c r="T733" s="560"/>
      <c r="U733" s="560"/>
    </row>
    <row r="734" spans="1:21">
      <c r="A734" s="593">
        <f t="shared" si="66"/>
        <v>41305</v>
      </c>
      <c r="B734" s="594">
        <v>41305.541708969904</v>
      </c>
      <c r="C734" s="560">
        <f t="shared" si="67"/>
        <v>2013</v>
      </c>
      <c r="D734" s="560">
        <f t="shared" si="68"/>
        <v>1</v>
      </c>
      <c r="E734" s="560">
        <f t="shared" si="69"/>
        <v>31</v>
      </c>
      <c r="F734" s="560">
        <f t="shared" si="70"/>
        <v>13</v>
      </c>
      <c r="G734" s="595">
        <f t="shared" si="71"/>
        <v>5</v>
      </c>
      <c r="H734" s="590">
        <f>CHOOSE('Output Sheet'!$B$4,'8760 Data'!J734,'8760 Data'!K734,'8760 Data'!L734,'8760 Data'!M734,'8760 Data'!N734,'8760 Data'!O734,'8760 Data'!P734,'8760 Data'!Q734,'8760 Data'!R734,'8760 Data'!S734,'8760 Data'!T734,'8760 Data'!U734)</f>
        <v>0</v>
      </c>
      <c r="I734" s="591" t="e">
        <f>H734/'Output Sheet'!$B$8</f>
        <v>#DIV/0!</v>
      </c>
      <c r="J734" s="596"/>
      <c r="K734" s="560"/>
      <c r="L734" s="560"/>
      <c r="M734" s="560"/>
      <c r="N734" s="560"/>
      <c r="O734" s="560"/>
      <c r="P734" s="560"/>
      <c r="Q734" s="560"/>
      <c r="R734" s="560"/>
      <c r="S734" s="560"/>
      <c r="T734" s="560"/>
      <c r="U734" s="560"/>
    </row>
    <row r="735" spans="1:21">
      <c r="A735" s="593">
        <f t="shared" si="66"/>
        <v>41305</v>
      </c>
      <c r="B735" s="594">
        <v>41305.583375694441</v>
      </c>
      <c r="C735" s="560">
        <f t="shared" si="67"/>
        <v>2013</v>
      </c>
      <c r="D735" s="560">
        <f t="shared" si="68"/>
        <v>1</v>
      </c>
      <c r="E735" s="560">
        <f t="shared" si="69"/>
        <v>31</v>
      </c>
      <c r="F735" s="560">
        <f t="shared" si="70"/>
        <v>14</v>
      </c>
      <c r="G735" s="595">
        <f t="shared" si="71"/>
        <v>5</v>
      </c>
      <c r="H735" s="590">
        <f>CHOOSE('Output Sheet'!$B$4,'8760 Data'!J735,'8760 Data'!K735,'8760 Data'!L735,'8760 Data'!M735,'8760 Data'!N735,'8760 Data'!O735,'8760 Data'!P735,'8760 Data'!Q735,'8760 Data'!R735,'8760 Data'!S735,'8760 Data'!T735,'8760 Data'!U735)</f>
        <v>0</v>
      </c>
      <c r="I735" s="591" t="e">
        <f>H735/'Output Sheet'!$B$8</f>
        <v>#DIV/0!</v>
      </c>
      <c r="J735" s="596"/>
      <c r="K735" s="560"/>
      <c r="L735" s="560"/>
      <c r="M735" s="560"/>
      <c r="N735" s="560"/>
      <c r="O735" s="560"/>
      <c r="P735" s="560"/>
      <c r="Q735" s="560"/>
      <c r="R735" s="560"/>
      <c r="S735" s="560"/>
      <c r="T735" s="560"/>
      <c r="U735" s="560"/>
    </row>
    <row r="736" spans="1:21">
      <c r="A736" s="593">
        <f t="shared" si="66"/>
        <v>41305</v>
      </c>
      <c r="B736" s="594">
        <v>41305.625042418978</v>
      </c>
      <c r="C736" s="560">
        <f t="shared" si="67"/>
        <v>2013</v>
      </c>
      <c r="D736" s="560">
        <f t="shared" si="68"/>
        <v>1</v>
      </c>
      <c r="E736" s="560">
        <f t="shared" si="69"/>
        <v>31</v>
      </c>
      <c r="F736" s="560">
        <f t="shared" si="70"/>
        <v>15</v>
      </c>
      <c r="G736" s="595">
        <f t="shared" si="71"/>
        <v>5</v>
      </c>
      <c r="H736" s="590">
        <f>CHOOSE('Output Sheet'!$B$4,'8760 Data'!J736,'8760 Data'!K736,'8760 Data'!L736,'8760 Data'!M736,'8760 Data'!N736,'8760 Data'!O736,'8760 Data'!P736,'8760 Data'!Q736,'8760 Data'!R736,'8760 Data'!S736,'8760 Data'!T736,'8760 Data'!U736)</f>
        <v>0</v>
      </c>
      <c r="I736" s="591" t="e">
        <f>H736/'Output Sheet'!$B$8</f>
        <v>#DIV/0!</v>
      </c>
      <c r="J736" s="596"/>
      <c r="K736" s="560"/>
      <c r="L736" s="560"/>
      <c r="M736" s="560"/>
      <c r="N736" s="560"/>
      <c r="O736" s="560"/>
      <c r="P736" s="560"/>
      <c r="Q736" s="560"/>
      <c r="R736" s="560"/>
      <c r="S736" s="560"/>
      <c r="T736" s="560"/>
      <c r="U736" s="560"/>
    </row>
    <row r="737" spans="1:21">
      <c r="A737" s="593">
        <f t="shared" si="66"/>
        <v>41305</v>
      </c>
      <c r="B737" s="594">
        <v>41305.666709143516</v>
      </c>
      <c r="C737" s="560">
        <f t="shared" si="67"/>
        <v>2013</v>
      </c>
      <c r="D737" s="560">
        <f t="shared" si="68"/>
        <v>1</v>
      </c>
      <c r="E737" s="560">
        <f t="shared" si="69"/>
        <v>31</v>
      </c>
      <c r="F737" s="560">
        <f t="shared" si="70"/>
        <v>16</v>
      </c>
      <c r="G737" s="595">
        <f t="shared" si="71"/>
        <v>5</v>
      </c>
      <c r="H737" s="590">
        <f>CHOOSE('Output Sheet'!$B$4,'8760 Data'!J737,'8760 Data'!K737,'8760 Data'!L737,'8760 Data'!M737,'8760 Data'!N737,'8760 Data'!O737,'8760 Data'!P737,'8760 Data'!Q737,'8760 Data'!R737,'8760 Data'!S737,'8760 Data'!T737,'8760 Data'!U737)</f>
        <v>0</v>
      </c>
      <c r="I737" s="591" t="e">
        <f>H737/'Output Sheet'!$B$8</f>
        <v>#DIV/0!</v>
      </c>
      <c r="J737" s="596"/>
      <c r="K737" s="560"/>
      <c r="L737" s="560"/>
      <c r="M737" s="560"/>
      <c r="N737" s="560"/>
      <c r="O737" s="560"/>
      <c r="P737" s="560"/>
      <c r="Q737" s="560"/>
      <c r="R737" s="560"/>
      <c r="S737" s="560"/>
      <c r="T737" s="560"/>
      <c r="U737" s="560"/>
    </row>
    <row r="738" spans="1:21">
      <c r="A738" s="593">
        <f t="shared" si="66"/>
        <v>41305</v>
      </c>
      <c r="B738" s="594">
        <v>41305.708375868053</v>
      </c>
      <c r="C738" s="560">
        <f t="shared" si="67"/>
        <v>2013</v>
      </c>
      <c r="D738" s="560">
        <f t="shared" si="68"/>
        <v>1</v>
      </c>
      <c r="E738" s="560">
        <f t="shared" si="69"/>
        <v>31</v>
      </c>
      <c r="F738" s="560">
        <f t="shared" si="70"/>
        <v>17</v>
      </c>
      <c r="G738" s="595">
        <f t="shared" si="71"/>
        <v>5</v>
      </c>
      <c r="H738" s="590">
        <f>CHOOSE('Output Sheet'!$B$4,'8760 Data'!J738,'8760 Data'!K738,'8760 Data'!L738,'8760 Data'!M738,'8760 Data'!N738,'8760 Data'!O738,'8760 Data'!P738,'8760 Data'!Q738,'8760 Data'!R738,'8760 Data'!S738,'8760 Data'!T738,'8760 Data'!U738)</f>
        <v>0</v>
      </c>
      <c r="I738" s="591" t="e">
        <f>H738/'Output Sheet'!$B$8</f>
        <v>#DIV/0!</v>
      </c>
      <c r="J738" s="596"/>
      <c r="K738" s="560"/>
      <c r="L738" s="560"/>
      <c r="M738" s="560"/>
      <c r="N738" s="560"/>
      <c r="O738" s="560"/>
      <c r="P738" s="560"/>
      <c r="Q738" s="560"/>
      <c r="R738" s="560"/>
      <c r="S738" s="560"/>
      <c r="T738" s="560"/>
      <c r="U738" s="560"/>
    </row>
    <row r="739" spans="1:21">
      <c r="A739" s="593">
        <f t="shared" si="66"/>
        <v>41305</v>
      </c>
      <c r="B739" s="594">
        <v>41305.75004259259</v>
      </c>
      <c r="C739" s="560">
        <f t="shared" si="67"/>
        <v>2013</v>
      </c>
      <c r="D739" s="560">
        <f t="shared" si="68"/>
        <v>1</v>
      </c>
      <c r="E739" s="560">
        <f t="shared" si="69"/>
        <v>31</v>
      </c>
      <c r="F739" s="560">
        <f t="shared" si="70"/>
        <v>18</v>
      </c>
      <c r="G739" s="595">
        <f t="shared" si="71"/>
        <v>5</v>
      </c>
      <c r="H739" s="590">
        <f>CHOOSE('Output Sheet'!$B$4,'8760 Data'!J739,'8760 Data'!K739,'8760 Data'!L739,'8760 Data'!M739,'8760 Data'!N739,'8760 Data'!O739,'8760 Data'!P739,'8760 Data'!Q739,'8760 Data'!R739,'8760 Data'!S739,'8760 Data'!T739,'8760 Data'!U739)</f>
        <v>0</v>
      </c>
      <c r="I739" s="591" t="e">
        <f>H739/'Output Sheet'!$B$8</f>
        <v>#DIV/0!</v>
      </c>
      <c r="J739" s="596"/>
      <c r="K739" s="560"/>
      <c r="L739" s="560"/>
      <c r="M739" s="560"/>
      <c r="N739" s="560"/>
      <c r="O739" s="560"/>
      <c r="P739" s="560"/>
      <c r="Q739" s="560"/>
      <c r="R739" s="560"/>
      <c r="S739" s="560"/>
      <c r="T739" s="560"/>
      <c r="U739" s="560"/>
    </row>
    <row r="740" spans="1:21">
      <c r="A740" s="593">
        <f t="shared" si="66"/>
        <v>41305</v>
      </c>
      <c r="B740" s="594">
        <v>41305.791709317127</v>
      </c>
      <c r="C740" s="560">
        <f t="shared" si="67"/>
        <v>2013</v>
      </c>
      <c r="D740" s="560">
        <f t="shared" si="68"/>
        <v>1</v>
      </c>
      <c r="E740" s="560">
        <f t="shared" si="69"/>
        <v>31</v>
      </c>
      <c r="F740" s="560">
        <f t="shared" si="70"/>
        <v>19</v>
      </c>
      <c r="G740" s="595">
        <f t="shared" si="71"/>
        <v>5</v>
      </c>
      <c r="H740" s="590">
        <f>CHOOSE('Output Sheet'!$B$4,'8760 Data'!J740,'8760 Data'!K740,'8760 Data'!L740,'8760 Data'!M740,'8760 Data'!N740,'8760 Data'!O740,'8760 Data'!P740,'8760 Data'!Q740,'8760 Data'!R740,'8760 Data'!S740,'8760 Data'!T740,'8760 Data'!U740)</f>
        <v>0</v>
      </c>
      <c r="I740" s="591" t="e">
        <f>H740/'Output Sheet'!$B$8</f>
        <v>#DIV/0!</v>
      </c>
      <c r="J740" s="596"/>
      <c r="K740" s="560"/>
      <c r="L740" s="560"/>
      <c r="M740" s="560"/>
      <c r="N740" s="560"/>
      <c r="O740" s="560"/>
      <c r="P740" s="560"/>
      <c r="Q740" s="560"/>
      <c r="R740" s="560"/>
      <c r="S740" s="560"/>
      <c r="T740" s="560"/>
      <c r="U740" s="560"/>
    </row>
    <row r="741" spans="1:21">
      <c r="A741" s="593">
        <f t="shared" si="66"/>
        <v>41305</v>
      </c>
      <c r="B741" s="594">
        <v>41305.833376041664</v>
      </c>
      <c r="C741" s="560">
        <f t="shared" si="67"/>
        <v>2013</v>
      </c>
      <c r="D741" s="560">
        <f t="shared" si="68"/>
        <v>1</v>
      </c>
      <c r="E741" s="560">
        <f t="shared" si="69"/>
        <v>31</v>
      </c>
      <c r="F741" s="560">
        <f t="shared" si="70"/>
        <v>20</v>
      </c>
      <c r="G741" s="595">
        <f t="shared" si="71"/>
        <v>5</v>
      </c>
      <c r="H741" s="590">
        <f>CHOOSE('Output Sheet'!$B$4,'8760 Data'!J741,'8760 Data'!K741,'8760 Data'!L741,'8760 Data'!M741,'8760 Data'!N741,'8760 Data'!O741,'8760 Data'!P741,'8760 Data'!Q741,'8760 Data'!R741,'8760 Data'!S741,'8760 Data'!T741,'8760 Data'!U741)</f>
        <v>0</v>
      </c>
      <c r="I741" s="591" t="e">
        <f>H741/'Output Sheet'!$B$8</f>
        <v>#DIV/0!</v>
      </c>
      <c r="J741" s="596"/>
      <c r="K741" s="560"/>
      <c r="L741" s="560"/>
      <c r="M741" s="560"/>
      <c r="N741" s="560"/>
      <c r="O741" s="560"/>
      <c r="P741" s="560"/>
      <c r="Q741" s="560"/>
      <c r="R741" s="560"/>
      <c r="S741" s="560"/>
      <c r="T741" s="560"/>
      <c r="U741" s="560"/>
    </row>
    <row r="742" spans="1:21">
      <c r="A742" s="593">
        <f t="shared" si="66"/>
        <v>41305</v>
      </c>
      <c r="B742" s="594">
        <v>41305.875042766202</v>
      </c>
      <c r="C742" s="560">
        <f t="shared" si="67"/>
        <v>2013</v>
      </c>
      <c r="D742" s="560">
        <f t="shared" si="68"/>
        <v>1</v>
      </c>
      <c r="E742" s="560">
        <f t="shared" si="69"/>
        <v>31</v>
      </c>
      <c r="F742" s="560">
        <f t="shared" si="70"/>
        <v>21</v>
      </c>
      <c r="G742" s="595">
        <f t="shared" si="71"/>
        <v>5</v>
      </c>
      <c r="H742" s="590">
        <f>CHOOSE('Output Sheet'!$B$4,'8760 Data'!J742,'8760 Data'!K742,'8760 Data'!L742,'8760 Data'!M742,'8760 Data'!N742,'8760 Data'!O742,'8760 Data'!P742,'8760 Data'!Q742,'8760 Data'!R742,'8760 Data'!S742,'8760 Data'!T742,'8760 Data'!U742)</f>
        <v>0</v>
      </c>
      <c r="I742" s="591" t="e">
        <f>H742/'Output Sheet'!$B$8</f>
        <v>#DIV/0!</v>
      </c>
      <c r="J742" s="596"/>
      <c r="K742" s="560"/>
      <c r="L742" s="560"/>
      <c r="M742" s="560"/>
      <c r="N742" s="560"/>
      <c r="O742" s="560"/>
      <c r="P742" s="560"/>
      <c r="Q742" s="560"/>
      <c r="R742" s="560"/>
      <c r="S742" s="560"/>
      <c r="T742" s="560"/>
      <c r="U742" s="560"/>
    </row>
    <row r="743" spans="1:21">
      <c r="A743" s="593">
        <f t="shared" si="66"/>
        <v>41305</v>
      </c>
      <c r="B743" s="594">
        <v>41305.916709490739</v>
      </c>
      <c r="C743" s="560">
        <f t="shared" si="67"/>
        <v>2013</v>
      </c>
      <c r="D743" s="560">
        <f t="shared" si="68"/>
        <v>1</v>
      </c>
      <c r="E743" s="560">
        <f t="shared" si="69"/>
        <v>31</v>
      </c>
      <c r="F743" s="560">
        <f t="shared" si="70"/>
        <v>22</v>
      </c>
      <c r="G743" s="595">
        <f t="shared" si="71"/>
        <v>5</v>
      </c>
      <c r="H743" s="590">
        <f>CHOOSE('Output Sheet'!$B$4,'8760 Data'!J743,'8760 Data'!K743,'8760 Data'!L743,'8760 Data'!M743,'8760 Data'!N743,'8760 Data'!O743,'8760 Data'!P743,'8760 Data'!Q743,'8760 Data'!R743,'8760 Data'!S743,'8760 Data'!T743,'8760 Data'!U743)</f>
        <v>0</v>
      </c>
      <c r="I743" s="591" t="e">
        <f>H743/'Output Sheet'!$B$8</f>
        <v>#DIV/0!</v>
      </c>
      <c r="J743" s="596"/>
      <c r="K743" s="560"/>
      <c r="L743" s="560"/>
      <c r="M743" s="560"/>
      <c r="N743" s="560"/>
      <c r="O743" s="560"/>
      <c r="P743" s="560"/>
      <c r="Q743" s="560"/>
      <c r="R743" s="560"/>
      <c r="S743" s="560"/>
      <c r="T743" s="560"/>
      <c r="U743" s="560"/>
    </row>
    <row r="744" spans="1:21">
      <c r="A744" s="593">
        <f t="shared" si="66"/>
        <v>41305</v>
      </c>
      <c r="B744" s="594">
        <v>41305.958376215276</v>
      </c>
      <c r="C744" s="560">
        <f t="shared" si="67"/>
        <v>2013</v>
      </c>
      <c r="D744" s="560">
        <f t="shared" si="68"/>
        <v>1</v>
      </c>
      <c r="E744" s="560">
        <f t="shared" si="69"/>
        <v>31</v>
      </c>
      <c r="F744" s="560">
        <f t="shared" si="70"/>
        <v>23</v>
      </c>
      <c r="G744" s="595">
        <f t="shared" si="71"/>
        <v>5</v>
      </c>
      <c r="H744" s="590">
        <f>CHOOSE('Output Sheet'!$B$4,'8760 Data'!J744,'8760 Data'!K744,'8760 Data'!L744,'8760 Data'!M744,'8760 Data'!N744,'8760 Data'!O744,'8760 Data'!P744,'8760 Data'!Q744,'8760 Data'!R744,'8760 Data'!S744,'8760 Data'!T744,'8760 Data'!U744)</f>
        <v>0</v>
      </c>
      <c r="I744" s="591" t="e">
        <f>H744/'Output Sheet'!$B$8</f>
        <v>#DIV/0!</v>
      </c>
      <c r="J744" s="596"/>
      <c r="K744" s="560"/>
      <c r="L744" s="560"/>
      <c r="M744" s="560"/>
      <c r="N744" s="560"/>
      <c r="O744" s="560"/>
      <c r="P744" s="560"/>
      <c r="Q744" s="560"/>
      <c r="R744" s="560"/>
      <c r="S744" s="560"/>
      <c r="T744" s="560"/>
      <c r="U744" s="560"/>
    </row>
    <row r="745" spans="1:21">
      <c r="A745" s="593">
        <f t="shared" si="66"/>
        <v>41306</v>
      </c>
      <c r="B745" s="594">
        <v>41306.000042939813</v>
      </c>
      <c r="C745" s="560">
        <f t="shared" si="67"/>
        <v>2013</v>
      </c>
      <c r="D745" s="560">
        <f t="shared" si="68"/>
        <v>2</v>
      </c>
      <c r="E745" s="560">
        <f t="shared" si="69"/>
        <v>1</v>
      </c>
      <c r="F745" s="560">
        <f t="shared" si="70"/>
        <v>24</v>
      </c>
      <c r="G745" s="595">
        <f t="shared" si="71"/>
        <v>6</v>
      </c>
      <c r="H745" s="590">
        <f>CHOOSE('Output Sheet'!$B$4,'8760 Data'!J745,'8760 Data'!K745,'8760 Data'!L745,'8760 Data'!M745,'8760 Data'!N745,'8760 Data'!O745,'8760 Data'!P745,'8760 Data'!Q745,'8760 Data'!R745,'8760 Data'!S745,'8760 Data'!T745,'8760 Data'!U745)</f>
        <v>0</v>
      </c>
      <c r="I745" s="591" t="e">
        <f>H745/'Output Sheet'!$B$8</f>
        <v>#DIV/0!</v>
      </c>
      <c r="J745" s="596"/>
      <c r="K745" s="560"/>
      <c r="L745" s="560"/>
      <c r="M745" s="560"/>
      <c r="N745" s="560"/>
      <c r="O745" s="560"/>
      <c r="P745" s="560"/>
      <c r="Q745" s="560"/>
      <c r="R745" s="560"/>
      <c r="S745" s="560"/>
      <c r="T745" s="560"/>
      <c r="U745" s="560"/>
    </row>
    <row r="746" spans="1:21">
      <c r="A746" s="593">
        <f t="shared" si="66"/>
        <v>41306</v>
      </c>
      <c r="B746" s="594">
        <v>41306.04170966435</v>
      </c>
      <c r="C746" s="560">
        <f t="shared" si="67"/>
        <v>2013</v>
      </c>
      <c r="D746" s="560">
        <f t="shared" si="68"/>
        <v>2</v>
      </c>
      <c r="E746" s="560">
        <f t="shared" si="69"/>
        <v>1</v>
      </c>
      <c r="F746" s="560">
        <f t="shared" si="70"/>
        <v>1</v>
      </c>
      <c r="G746" s="595">
        <f t="shared" si="71"/>
        <v>6</v>
      </c>
      <c r="H746" s="590">
        <f>CHOOSE('Output Sheet'!$B$4,'8760 Data'!J746,'8760 Data'!K746,'8760 Data'!L746,'8760 Data'!M746,'8760 Data'!N746,'8760 Data'!O746,'8760 Data'!P746,'8760 Data'!Q746,'8760 Data'!R746,'8760 Data'!S746,'8760 Data'!T746,'8760 Data'!U746)</f>
        <v>0</v>
      </c>
      <c r="I746" s="591" t="e">
        <f>H746/'Output Sheet'!$B$8</f>
        <v>#DIV/0!</v>
      </c>
      <c r="J746" s="596"/>
      <c r="K746" s="560"/>
      <c r="L746" s="560"/>
      <c r="M746" s="560"/>
      <c r="N746" s="560"/>
      <c r="O746" s="560"/>
      <c r="P746" s="560"/>
      <c r="Q746" s="560"/>
      <c r="R746" s="560"/>
      <c r="S746" s="560"/>
      <c r="T746" s="560"/>
      <c r="U746" s="560"/>
    </row>
    <row r="747" spans="1:21">
      <c r="A747" s="593">
        <f t="shared" si="66"/>
        <v>41306</v>
      </c>
      <c r="B747" s="594">
        <v>41306.083376388888</v>
      </c>
      <c r="C747" s="560">
        <f t="shared" si="67"/>
        <v>2013</v>
      </c>
      <c r="D747" s="560">
        <f t="shared" si="68"/>
        <v>2</v>
      </c>
      <c r="E747" s="560">
        <f t="shared" si="69"/>
        <v>1</v>
      </c>
      <c r="F747" s="560">
        <f t="shared" si="70"/>
        <v>2</v>
      </c>
      <c r="G747" s="595">
        <f t="shared" si="71"/>
        <v>6</v>
      </c>
      <c r="H747" s="590">
        <f>CHOOSE('Output Sheet'!$B$4,'8760 Data'!J747,'8760 Data'!K747,'8760 Data'!L747,'8760 Data'!M747,'8760 Data'!N747,'8760 Data'!O747,'8760 Data'!P747,'8760 Data'!Q747,'8760 Data'!R747,'8760 Data'!S747,'8760 Data'!T747,'8760 Data'!U747)</f>
        <v>0</v>
      </c>
      <c r="I747" s="591" t="e">
        <f>H747/'Output Sheet'!$B$8</f>
        <v>#DIV/0!</v>
      </c>
      <c r="J747" s="596"/>
      <c r="K747" s="560"/>
      <c r="L747" s="560"/>
      <c r="M747" s="560"/>
      <c r="N747" s="560"/>
      <c r="O747" s="560"/>
      <c r="P747" s="560"/>
      <c r="Q747" s="560"/>
      <c r="R747" s="560"/>
      <c r="S747" s="560"/>
      <c r="T747" s="560"/>
      <c r="U747" s="560"/>
    </row>
    <row r="748" spans="1:21">
      <c r="A748" s="593">
        <f t="shared" si="66"/>
        <v>41306</v>
      </c>
      <c r="B748" s="594">
        <v>41306.125043113425</v>
      </c>
      <c r="C748" s="560">
        <f t="shared" si="67"/>
        <v>2013</v>
      </c>
      <c r="D748" s="560">
        <f t="shared" si="68"/>
        <v>2</v>
      </c>
      <c r="E748" s="560">
        <f t="shared" si="69"/>
        <v>1</v>
      </c>
      <c r="F748" s="560">
        <f t="shared" si="70"/>
        <v>3</v>
      </c>
      <c r="G748" s="595">
        <f t="shared" si="71"/>
        <v>6</v>
      </c>
      <c r="H748" s="590">
        <f>CHOOSE('Output Sheet'!$B$4,'8760 Data'!J748,'8760 Data'!K748,'8760 Data'!L748,'8760 Data'!M748,'8760 Data'!N748,'8760 Data'!O748,'8760 Data'!P748,'8760 Data'!Q748,'8760 Data'!R748,'8760 Data'!S748,'8760 Data'!T748,'8760 Data'!U748)</f>
        <v>0</v>
      </c>
      <c r="I748" s="591" t="e">
        <f>H748/'Output Sheet'!$B$8</f>
        <v>#DIV/0!</v>
      </c>
      <c r="J748" s="596"/>
      <c r="K748" s="560"/>
      <c r="L748" s="560"/>
      <c r="M748" s="560"/>
      <c r="N748" s="560"/>
      <c r="O748" s="560"/>
      <c r="P748" s="560"/>
      <c r="Q748" s="560"/>
      <c r="R748" s="560"/>
      <c r="S748" s="560"/>
      <c r="T748" s="560"/>
      <c r="U748" s="560"/>
    </row>
    <row r="749" spans="1:21">
      <c r="A749" s="593">
        <f t="shared" si="66"/>
        <v>41306</v>
      </c>
      <c r="B749" s="594">
        <v>41306.166709837962</v>
      </c>
      <c r="C749" s="560">
        <f t="shared" si="67"/>
        <v>2013</v>
      </c>
      <c r="D749" s="560">
        <f t="shared" si="68"/>
        <v>2</v>
      </c>
      <c r="E749" s="560">
        <f t="shared" si="69"/>
        <v>1</v>
      </c>
      <c r="F749" s="560">
        <f t="shared" si="70"/>
        <v>4</v>
      </c>
      <c r="G749" s="595">
        <f t="shared" si="71"/>
        <v>6</v>
      </c>
      <c r="H749" s="590">
        <f>CHOOSE('Output Sheet'!$B$4,'8760 Data'!J749,'8760 Data'!K749,'8760 Data'!L749,'8760 Data'!M749,'8760 Data'!N749,'8760 Data'!O749,'8760 Data'!P749,'8760 Data'!Q749,'8760 Data'!R749,'8760 Data'!S749,'8760 Data'!T749,'8760 Data'!U749)</f>
        <v>0</v>
      </c>
      <c r="I749" s="591" t="e">
        <f>H749/'Output Sheet'!$B$8</f>
        <v>#DIV/0!</v>
      </c>
      <c r="J749" s="596"/>
      <c r="K749" s="560"/>
      <c r="L749" s="560"/>
      <c r="M749" s="560"/>
      <c r="N749" s="560"/>
      <c r="O749" s="560"/>
      <c r="P749" s="560"/>
      <c r="Q749" s="560"/>
      <c r="R749" s="560"/>
      <c r="S749" s="560"/>
      <c r="T749" s="560"/>
      <c r="U749" s="560"/>
    </row>
    <row r="750" spans="1:21">
      <c r="A750" s="593">
        <f t="shared" si="66"/>
        <v>41306</v>
      </c>
      <c r="B750" s="594">
        <v>41306.208376562499</v>
      </c>
      <c r="C750" s="560">
        <f t="shared" si="67"/>
        <v>2013</v>
      </c>
      <c r="D750" s="560">
        <f t="shared" si="68"/>
        <v>2</v>
      </c>
      <c r="E750" s="560">
        <f t="shared" si="69"/>
        <v>1</v>
      </c>
      <c r="F750" s="560">
        <f t="shared" si="70"/>
        <v>5</v>
      </c>
      <c r="G750" s="595">
        <f t="shared" si="71"/>
        <v>6</v>
      </c>
      <c r="H750" s="590">
        <f>CHOOSE('Output Sheet'!$B$4,'8760 Data'!J750,'8760 Data'!K750,'8760 Data'!L750,'8760 Data'!M750,'8760 Data'!N750,'8760 Data'!O750,'8760 Data'!P750,'8760 Data'!Q750,'8760 Data'!R750,'8760 Data'!S750,'8760 Data'!T750,'8760 Data'!U750)</f>
        <v>0</v>
      </c>
      <c r="I750" s="591" t="e">
        <f>H750/'Output Sheet'!$B$8</f>
        <v>#DIV/0!</v>
      </c>
      <c r="J750" s="596"/>
      <c r="K750" s="560"/>
      <c r="L750" s="560"/>
      <c r="M750" s="560"/>
      <c r="N750" s="560"/>
      <c r="O750" s="560"/>
      <c r="P750" s="560"/>
      <c r="Q750" s="560"/>
      <c r="R750" s="560"/>
      <c r="S750" s="560"/>
      <c r="T750" s="560"/>
      <c r="U750" s="560"/>
    </row>
    <row r="751" spans="1:21">
      <c r="A751" s="593">
        <f t="shared" si="66"/>
        <v>41306</v>
      </c>
      <c r="B751" s="594">
        <v>41306.250043287037</v>
      </c>
      <c r="C751" s="560">
        <f t="shared" si="67"/>
        <v>2013</v>
      </c>
      <c r="D751" s="560">
        <f t="shared" si="68"/>
        <v>2</v>
      </c>
      <c r="E751" s="560">
        <f t="shared" si="69"/>
        <v>1</v>
      </c>
      <c r="F751" s="560">
        <f t="shared" si="70"/>
        <v>6</v>
      </c>
      <c r="G751" s="595">
        <f t="shared" si="71"/>
        <v>6</v>
      </c>
      <c r="H751" s="590">
        <f>CHOOSE('Output Sheet'!$B$4,'8760 Data'!J751,'8760 Data'!K751,'8760 Data'!L751,'8760 Data'!M751,'8760 Data'!N751,'8760 Data'!O751,'8760 Data'!P751,'8760 Data'!Q751,'8760 Data'!R751,'8760 Data'!S751,'8760 Data'!T751,'8760 Data'!U751)</f>
        <v>0</v>
      </c>
      <c r="I751" s="591" t="e">
        <f>H751/'Output Sheet'!$B$8</f>
        <v>#DIV/0!</v>
      </c>
      <c r="J751" s="596"/>
      <c r="K751" s="560"/>
      <c r="L751" s="560"/>
      <c r="M751" s="560"/>
      <c r="N751" s="560"/>
      <c r="O751" s="560"/>
      <c r="P751" s="560"/>
      <c r="Q751" s="560"/>
      <c r="R751" s="560"/>
      <c r="S751" s="560"/>
      <c r="T751" s="560"/>
      <c r="U751" s="560"/>
    </row>
    <row r="752" spans="1:21">
      <c r="A752" s="593">
        <f t="shared" si="66"/>
        <v>41306</v>
      </c>
      <c r="B752" s="594">
        <v>41306.291710011574</v>
      </c>
      <c r="C752" s="560">
        <f t="shared" si="67"/>
        <v>2013</v>
      </c>
      <c r="D752" s="560">
        <f t="shared" si="68"/>
        <v>2</v>
      </c>
      <c r="E752" s="560">
        <f t="shared" si="69"/>
        <v>1</v>
      </c>
      <c r="F752" s="560">
        <f t="shared" si="70"/>
        <v>7</v>
      </c>
      <c r="G752" s="595">
        <f t="shared" si="71"/>
        <v>6</v>
      </c>
      <c r="H752" s="590">
        <f>CHOOSE('Output Sheet'!$B$4,'8760 Data'!J752,'8760 Data'!K752,'8760 Data'!L752,'8760 Data'!M752,'8760 Data'!N752,'8760 Data'!O752,'8760 Data'!P752,'8760 Data'!Q752,'8760 Data'!R752,'8760 Data'!S752,'8760 Data'!T752,'8760 Data'!U752)</f>
        <v>0</v>
      </c>
      <c r="I752" s="591" t="e">
        <f>H752/'Output Sheet'!$B$8</f>
        <v>#DIV/0!</v>
      </c>
      <c r="J752" s="596"/>
      <c r="K752" s="560"/>
      <c r="L752" s="560"/>
      <c r="M752" s="560"/>
      <c r="N752" s="560"/>
      <c r="O752" s="560"/>
      <c r="P752" s="560"/>
      <c r="Q752" s="560"/>
      <c r="R752" s="560"/>
      <c r="S752" s="560"/>
      <c r="T752" s="560"/>
      <c r="U752" s="560"/>
    </row>
    <row r="753" spans="1:21">
      <c r="A753" s="593">
        <f t="shared" si="66"/>
        <v>41306</v>
      </c>
      <c r="B753" s="594">
        <v>41306.333376736111</v>
      </c>
      <c r="C753" s="560">
        <f t="shared" si="67"/>
        <v>2013</v>
      </c>
      <c r="D753" s="560">
        <f t="shared" si="68"/>
        <v>2</v>
      </c>
      <c r="E753" s="560">
        <f t="shared" si="69"/>
        <v>1</v>
      </c>
      <c r="F753" s="560">
        <f t="shared" si="70"/>
        <v>8</v>
      </c>
      <c r="G753" s="595">
        <f t="shared" si="71"/>
        <v>6</v>
      </c>
      <c r="H753" s="590">
        <f>CHOOSE('Output Sheet'!$B$4,'8760 Data'!J753,'8760 Data'!K753,'8760 Data'!L753,'8760 Data'!M753,'8760 Data'!N753,'8760 Data'!O753,'8760 Data'!P753,'8760 Data'!Q753,'8760 Data'!R753,'8760 Data'!S753,'8760 Data'!T753,'8760 Data'!U753)</f>
        <v>0</v>
      </c>
      <c r="I753" s="591" t="e">
        <f>H753/'Output Sheet'!$B$8</f>
        <v>#DIV/0!</v>
      </c>
      <c r="J753" s="596"/>
      <c r="K753" s="560"/>
      <c r="L753" s="560"/>
      <c r="M753" s="560"/>
      <c r="N753" s="560"/>
      <c r="O753" s="560"/>
      <c r="P753" s="560"/>
      <c r="Q753" s="560"/>
      <c r="R753" s="560"/>
      <c r="S753" s="560"/>
      <c r="T753" s="560"/>
      <c r="U753" s="560"/>
    </row>
    <row r="754" spans="1:21">
      <c r="A754" s="593">
        <f t="shared" si="66"/>
        <v>41306</v>
      </c>
      <c r="B754" s="594">
        <v>41306.375043460648</v>
      </c>
      <c r="C754" s="560">
        <f t="shared" si="67"/>
        <v>2013</v>
      </c>
      <c r="D754" s="560">
        <f t="shared" si="68"/>
        <v>2</v>
      </c>
      <c r="E754" s="560">
        <f t="shared" si="69"/>
        <v>1</v>
      </c>
      <c r="F754" s="560">
        <f t="shared" si="70"/>
        <v>9</v>
      </c>
      <c r="G754" s="595">
        <f t="shared" si="71"/>
        <v>6</v>
      </c>
      <c r="H754" s="590">
        <f>CHOOSE('Output Sheet'!$B$4,'8760 Data'!J754,'8760 Data'!K754,'8760 Data'!L754,'8760 Data'!M754,'8760 Data'!N754,'8760 Data'!O754,'8760 Data'!P754,'8760 Data'!Q754,'8760 Data'!R754,'8760 Data'!S754,'8760 Data'!T754,'8760 Data'!U754)</f>
        <v>0</v>
      </c>
      <c r="I754" s="591" t="e">
        <f>H754/'Output Sheet'!$B$8</f>
        <v>#DIV/0!</v>
      </c>
      <c r="J754" s="596"/>
      <c r="K754" s="560"/>
      <c r="L754" s="560"/>
      <c r="M754" s="560"/>
      <c r="N754" s="560"/>
      <c r="O754" s="560"/>
      <c r="P754" s="560"/>
      <c r="Q754" s="560"/>
      <c r="R754" s="560"/>
      <c r="S754" s="560"/>
      <c r="T754" s="560"/>
      <c r="U754" s="560"/>
    </row>
    <row r="755" spans="1:21">
      <c r="A755" s="593">
        <f t="shared" si="66"/>
        <v>41306</v>
      </c>
      <c r="B755" s="594">
        <v>41306.416710185185</v>
      </c>
      <c r="C755" s="560">
        <f t="shared" si="67"/>
        <v>2013</v>
      </c>
      <c r="D755" s="560">
        <f t="shared" si="68"/>
        <v>2</v>
      </c>
      <c r="E755" s="560">
        <f t="shared" si="69"/>
        <v>1</v>
      </c>
      <c r="F755" s="560">
        <f t="shared" si="70"/>
        <v>10</v>
      </c>
      <c r="G755" s="595">
        <f t="shared" si="71"/>
        <v>6</v>
      </c>
      <c r="H755" s="590">
        <f>CHOOSE('Output Sheet'!$B$4,'8760 Data'!J755,'8760 Data'!K755,'8760 Data'!L755,'8760 Data'!M755,'8760 Data'!N755,'8760 Data'!O755,'8760 Data'!P755,'8760 Data'!Q755,'8760 Data'!R755,'8760 Data'!S755,'8760 Data'!T755,'8760 Data'!U755)</f>
        <v>0</v>
      </c>
      <c r="I755" s="591" t="e">
        <f>H755/'Output Sheet'!$B$8</f>
        <v>#DIV/0!</v>
      </c>
      <c r="J755" s="596"/>
      <c r="K755" s="560"/>
      <c r="L755" s="560"/>
      <c r="M755" s="560"/>
      <c r="N755" s="560"/>
      <c r="O755" s="560"/>
      <c r="P755" s="560"/>
      <c r="Q755" s="560"/>
      <c r="R755" s="560"/>
      <c r="S755" s="560"/>
      <c r="T755" s="560"/>
      <c r="U755" s="560"/>
    </row>
    <row r="756" spans="1:21">
      <c r="A756" s="593">
        <f t="shared" si="66"/>
        <v>41306</v>
      </c>
      <c r="B756" s="594">
        <v>41306.458376909723</v>
      </c>
      <c r="C756" s="560">
        <f t="shared" si="67"/>
        <v>2013</v>
      </c>
      <c r="D756" s="560">
        <f t="shared" si="68"/>
        <v>2</v>
      </c>
      <c r="E756" s="560">
        <f t="shared" si="69"/>
        <v>1</v>
      </c>
      <c r="F756" s="560">
        <f t="shared" si="70"/>
        <v>11</v>
      </c>
      <c r="G756" s="595">
        <f t="shared" si="71"/>
        <v>6</v>
      </c>
      <c r="H756" s="590">
        <f>CHOOSE('Output Sheet'!$B$4,'8760 Data'!J756,'8760 Data'!K756,'8760 Data'!L756,'8760 Data'!M756,'8760 Data'!N756,'8760 Data'!O756,'8760 Data'!P756,'8760 Data'!Q756,'8760 Data'!R756,'8760 Data'!S756,'8760 Data'!T756,'8760 Data'!U756)</f>
        <v>0</v>
      </c>
      <c r="I756" s="591" t="e">
        <f>H756/'Output Sheet'!$B$8</f>
        <v>#DIV/0!</v>
      </c>
      <c r="J756" s="596"/>
      <c r="K756" s="560"/>
      <c r="L756" s="560"/>
      <c r="M756" s="560"/>
      <c r="N756" s="560"/>
      <c r="O756" s="560"/>
      <c r="P756" s="560"/>
      <c r="Q756" s="560"/>
      <c r="R756" s="560"/>
      <c r="S756" s="560"/>
      <c r="T756" s="560"/>
      <c r="U756" s="560"/>
    </row>
    <row r="757" spans="1:21">
      <c r="A757" s="593">
        <f t="shared" si="66"/>
        <v>41306</v>
      </c>
      <c r="B757" s="594">
        <v>41306.50004363426</v>
      </c>
      <c r="C757" s="560">
        <f t="shared" si="67"/>
        <v>2013</v>
      </c>
      <c r="D757" s="560">
        <f t="shared" si="68"/>
        <v>2</v>
      </c>
      <c r="E757" s="560">
        <f t="shared" si="69"/>
        <v>1</v>
      </c>
      <c r="F757" s="560">
        <f t="shared" si="70"/>
        <v>12</v>
      </c>
      <c r="G757" s="595">
        <f t="shared" si="71"/>
        <v>6</v>
      </c>
      <c r="H757" s="590">
        <f>CHOOSE('Output Sheet'!$B$4,'8760 Data'!J757,'8760 Data'!K757,'8760 Data'!L757,'8760 Data'!M757,'8760 Data'!N757,'8760 Data'!O757,'8760 Data'!P757,'8760 Data'!Q757,'8760 Data'!R757,'8760 Data'!S757,'8760 Data'!T757,'8760 Data'!U757)</f>
        <v>0</v>
      </c>
      <c r="I757" s="591" t="e">
        <f>H757/'Output Sheet'!$B$8</f>
        <v>#DIV/0!</v>
      </c>
      <c r="J757" s="596"/>
      <c r="K757" s="560"/>
      <c r="L757" s="560"/>
      <c r="M757" s="560"/>
      <c r="N757" s="560"/>
      <c r="O757" s="560"/>
      <c r="P757" s="560"/>
      <c r="Q757" s="560"/>
      <c r="R757" s="560"/>
      <c r="S757" s="560"/>
      <c r="T757" s="560"/>
      <c r="U757" s="560"/>
    </row>
    <row r="758" spans="1:21">
      <c r="A758" s="593">
        <f t="shared" si="66"/>
        <v>41306</v>
      </c>
      <c r="B758" s="594">
        <v>41306.541710358797</v>
      </c>
      <c r="C758" s="560">
        <f t="shared" si="67"/>
        <v>2013</v>
      </c>
      <c r="D758" s="560">
        <f t="shared" si="68"/>
        <v>2</v>
      </c>
      <c r="E758" s="560">
        <f t="shared" si="69"/>
        <v>1</v>
      </c>
      <c r="F758" s="560">
        <f t="shared" si="70"/>
        <v>13</v>
      </c>
      <c r="G758" s="595">
        <f t="shared" si="71"/>
        <v>6</v>
      </c>
      <c r="H758" s="590">
        <f>CHOOSE('Output Sheet'!$B$4,'8760 Data'!J758,'8760 Data'!K758,'8760 Data'!L758,'8760 Data'!M758,'8760 Data'!N758,'8760 Data'!O758,'8760 Data'!P758,'8760 Data'!Q758,'8760 Data'!R758,'8760 Data'!S758,'8760 Data'!T758,'8760 Data'!U758)</f>
        <v>0</v>
      </c>
      <c r="I758" s="591" t="e">
        <f>H758/'Output Sheet'!$B$8</f>
        <v>#DIV/0!</v>
      </c>
      <c r="J758" s="596"/>
      <c r="K758" s="560"/>
      <c r="L758" s="560"/>
      <c r="M758" s="560"/>
      <c r="N758" s="560"/>
      <c r="O758" s="560"/>
      <c r="P758" s="560"/>
      <c r="Q758" s="560"/>
      <c r="R758" s="560"/>
      <c r="S758" s="560"/>
      <c r="T758" s="560"/>
      <c r="U758" s="560"/>
    </row>
    <row r="759" spans="1:21">
      <c r="A759" s="593">
        <f t="shared" si="66"/>
        <v>41306</v>
      </c>
      <c r="B759" s="594">
        <v>41306.583377083334</v>
      </c>
      <c r="C759" s="560">
        <f t="shared" si="67"/>
        <v>2013</v>
      </c>
      <c r="D759" s="560">
        <f t="shared" si="68"/>
        <v>2</v>
      </c>
      <c r="E759" s="560">
        <f t="shared" si="69"/>
        <v>1</v>
      </c>
      <c r="F759" s="560">
        <f t="shared" si="70"/>
        <v>14</v>
      </c>
      <c r="G759" s="595">
        <f t="shared" si="71"/>
        <v>6</v>
      </c>
      <c r="H759" s="590">
        <f>CHOOSE('Output Sheet'!$B$4,'8760 Data'!J759,'8760 Data'!K759,'8760 Data'!L759,'8760 Data'!M759,'8760 Data'!N759,'8760 Data'!O759,'8760 Data'!P759,'8760 Data'!Q759,'8760 Data'!R759,'8760 Data'!S759,'8760 Data'!T759,'8760 Data'!U759)</f>
        <v>0</v>
      </c>
      <c r="I759" s="591" t="e">
        <f>H759/'Output Sheet'!$B$8</f>
        <v>#DIV/0!</v>
      </c>
      <c r="J759" s="596"/>
      <c r="K759" s="560"/>
      <c r="L759" s="560"/>
      <c r="M759" s="560"/>
      <c r="N759" s="560"/>
      <c r="O759" s="560"/>
      <c r="P759" s="560"/>
      <c r="Q759" s="560"/>
      <c r="R759" s="560"/>
      <c r="S759" s="560"/>
      <c r="T759" s="560"/>
      <c r="U759" s="560"/>
    </row>
    <row r="760" spans="1:21">
      <c r="A760" s="593">
        <f t="shared" si="66"/>
        <v>41306</v>
      </c>
      <c r="B760" s="594">
        <v>41306.625043807871</v>
      </c>
      <c r="C760" s="560">
        <f t="shared" si="67"/>
        <v>2013</v>
      </c>
      <c r="D760" s="560">
        <f t="shared" si="68"/>
        <v>2</v>
      </c>
      <c r="E760" s="560">
        <f t="shared" si="69"/>
        <v>1</v>
      </c>
      <c r="F760" s="560">
        <f t="shared" si="70"/>
        <v>15</v>
      </c>
      <c r="G760" s="595">
        <f t="shared" si="71"/>
        <v>6</v>
      </c>
      <c r="H760" s="590">
        <f>CHOOSE('Output Sheet'!$B$4,'8760 Data'!J760,'8760 Data'!K760,'8760 Data'!L760,'8760 Data'!M760,'8760 Data'!N760,'8760 Data'!O760,'8760 Data'!P760,'8760 Data'!Q760,'8760 Data'!R760,'8760 Data'!S760,'8760 Data'!T760,'8760 Data'!U760)</f>
        <v>0</v>
      </c>
      <c r="I760" s="591" t="e">
        <f>H760/'Output Sheet'!$B$8</f>
        <v>#DIV/0!</v>
      </c>
      <c r="J760" s="596"/>
      <c r="K760" s="560"/>
      <c r="L760" s="560"/>
      <c r="M760" s="560"/>
      <c r="N760" s="560"/>
      <c r="O760" s="560"/>
      <c r="P760" s="560"/>
      <c r="Q760" s="560"/>
      <c r="R760" s="560"/>
      <c r="S760" s="560"/>
      <c r="T760" s="560"/>
      <c r="U760" s="560"/>
    </row>
    <row r="761" spans="1:21">
      <c r="A761" s="593">
        <f t="shared" si="66"/>
        <v>41306</v>
      </c>
      <c r="B761" s="594">
        <v>41306.666710532409</v>
      </c>
      <c r="C761" s="560">
        <f t="shared" si="67"/>
        <v>2013</v>
      </c>
      <c r="D761" s="560">
        <f t="shared" si="68"/>
        <v>2</v>
      </c>
      <c r="E761" s="560">
        <f t="shared" si="69"/>
        <v>1</v>
      </c>
      <c r="F761" s="560">
        <f t="shared" si="70"/>
        <v>16</v>
      </c>
      <c r="G761" s="595">
        <f t="shared" si="71"/>
        <v>6</v>
      </c>
      <c r="H761" s="590">
        <f>CHOOSE('Output Sheet'!$B$4,'8760 Data'!J761,'8760 Data'!K761,'8760 Data'!L761,'8760 Data'!M761,'8760 Data'!N761,'8760 Data'!O761,'8760 Data'!P761,'8760 Data'!Q761,'8760 Data'!R761,'8760 Data'!S761,'8760 Data'!T761,'8760 Data'!U761)</f>
        <v>0</v>
      </c>
      <c r="I761" s="591" t="e">
        <f>H761/'Output Sheet'!$B$8</f>
        <v>#DIV/0!</v>
      </c>
      <c r="J761" s="596"/>
      <c r="K761" s="560"/>
      <c r="L761" s="560"/>
      <c r="M761" s="560"/>
      <c r="N761" s="560"/>
      <c r="O761" s="560"/>
      <c r="P761" s="560"/>
      <c r="Q761" s="560"/>
      <c r="R761" s="560"/>
      <c r="S761" s="560"/>
      <c r="T761" s="560"/>
      <c r="U761" s="560"/>
    </row>
    <row r="762" spans="1:21">
      <c r="A762" s="593">
        <f t="shared" si="66"/>
        <v>41306</v>
      </c>
      <c r="B762" s="594">
        <v>41306.708377256946</v>
      </c>
      <c r="C762" s="560">
        <f t="shared" si="67"/>
        <v>2013</v>
      </c>
      <c r="D762" s="560">
        <f t="shared" si="68"/>
        <v>2</v>
      </c>
      <c r="E762" s="560">
        <f t="shared" si="69"/>
        <v>1</v>
      </c>
      <c r="F762" s="560">
        <f t="shared" si="70"/>
        <v>17</v>
      </c>
      <c r="G762" s="595">
        <f t="shared" si="71"/>
        <v>6</v>
      </c>
      <c r="H762" s="590">
        <f>CHOOSE('Output Sheet'!$B$4,'8760 Data'!J762,'8760 Data'!K762,'8760 Data'!L762,'8760 Data'!M762,'8760 Data'!N762,'8760 Data'!O762,'8760 Data'!P762,'8760 Data'!Q762,'8760 Data'!R762,'8760 Data'!S762,'8760 Data'!T762,'8760 Data'!U762)</f>
        <v>0</v>
      </c>
      <c r="I762" s="591" t="e">
        <f>H762/'Output Sheet'!$B$8</f>
        <v>#DIV/0!</v>
      </c>
      <c r="J762" s="596"/>
      <c r="K762" s="560"/>
      <c r="L762" s="560"/>
      <c r="M762" s="560"/>
      <c r="N762" s="560"/>
      <c r="O762" s="560"/>
      <c r="P762" s="560"/>
      <c r="Q762" s="560"/>
      <c r="R762" s="560"/>
      <c r="S762" s="560"/>
      <c r="T762" s="560"/>
      <c r="U762" s="560"/>
    </row>
    <row r="763" spans="1:21">
      <c r="A763" s="593">
        <f t="shared" si="66"/>
        <v>41306</v>
      </c>
      <c r="B763" s="594">
        <v>41306.750043981483</v>
      </c>
      <c r="C763" s="560">
        <f t="shared" si="67"/>
        <v>2013</v>
      </c>
      <c r="D763" s="560">
        <f t="shared" si="68"/>
        <v>2</v>
      </c>
      <c r="E763" s="560">
        <f t="shared" si="69"/>
        <v>1</v>
      </c>
      <c r="F763" s="560">
        <f t="shared" si="70"/>
        <v>18</v>
      </c>
      <c r="G763" s="595">
        <f t="shared" si="71"/>
        <v>6</v>
      </c>
      <c r="H763" s="590">
        <f>CHOOSE('Output Sheet'!$B$4,'8760 Data'!J763,'8760 Data'!K763,'8760 Data'!L763,'8760 Data'!M763,'8760 Data'!N763,'8760 Data'!O763,'8760 Data'!P763,'8760 Data'!Q763,'8760 Data'!R763,'8760 Data'!S763,'8760 Data'!T763,'8760 Data'!U763)</f>
        <v>0</v>
      </c>
      <c r="I763" s="591" t="e">
        <f>H763/'Output Sheet'!$B$8</f>
        <v>#DIV/0!</v>
      </c>
      <c r="J763" s="596"/>
      <c r="K763" s="560"/>
      <c r="L763" s="560"/>
      <c r="M763" s="560"/>
      <c r="N763" s="560"/>
      <c r="O763" s="560"/>
      <c r="P763" s="560"/>
      <c r="Q763" s="560"/>
      <c r="R763" s="560"/>
      <c r="S763" s="560"/>
      <c r="T763" s="560"/>
      <c r="U763" s="560"/>
    </row>
    <row r="764" spans="1:21">
      <c r="A764" s="593">
        <f t="shared" si="66"/>
        <v>41306</v>
      </c>
      <c r="B764" s="594">
        <v>41306.79171070602</v>
      </c>
      <c r="C764" s="560">
        <f t="shared" si="67"/>
        <v>2013</v>
      </c>
      <c r="D764" s="560">
        <f t="shared" si="68"/>
        <v>2</v>
      </c>
      <c r="E764" s="560">
        <f t="shared" si="69"/>
        <v>1</v>
      </c>
      <c r="F764" s="560">
        <f t="shared" si="70"/>
        <v>19</v>
      </c>
      <c r="G764" s="595">
        <f t="shared" si="71"/>
        <v>6</v>
      </c>
      <c r="H764" s="590">
        <f>CHOOSE('Output Sheet'!$B$4,'8760 Data'!J764,'8760 Data'!K764,'8760 Data'!L764,'8760 Data'!M764,'8760 Data'!N764,'8760 Data'!O764,'8760 Data'!P764,'8760 Data'!Q764,'8760 Data'!R764,'8760 Data'!S764,'8760 Data'!T764,'8760 Data'!U764)</f>
        <v>0</v>
      </c>
      <c r="I764" s="591" t="e">
        <f>H764/'Output Sheet'!$B$8</f>
        <v>#DIV/0!</v>
      </c>
      <c r="J764" s="596"/>
      <c r="K764" s="560"/>
      <c r="L764" s="560"/>
      <c r="M764" s="560"/>
      <c r="N764" s="560"/>
      <c r="O764" s="560"/>
      <c r="P764" s="560"/>
      <c r="Q764" s="560"/>
      <c r="R764" s="560"/>
      <c r="S764" s="560"/>
      <c r="T764" s="560"/>
      <c r="U764" s="560"/>
    </row>
    <row r="765" spans="1:21">
      <c r="A765" s="593">
        <f t="shared" si="66"/>
        <v>41306</v>
      </c>
      <c r="B765" s="594">
        <v>41306.833377430557</v>
      </c>
      <c r="C765" s="560">
        <f t="shared" si="67"/>
        <v>2013</v>
      </c>
      <c r="D765" s="560">
        <f t="shared" si="68"/>
        <v>2</v>
      </c>
      <c r="E765" s="560">
        <f t="shared" si="69"/>
        <v>1</v>
      </c>
      <c r="F765" s="560">
        <f t="shared" si="70"/>
        <v>20</v>
      </c>
      <c r="G765" s="595">
        <f t="shared" si="71"/>
        <v>6</v>
      </c>
      <c r="H765" s="590">
        <f>CHOOSE('Output Sheet'!$B$4,'8760 Data'!J765,'8760 Data'!K765,'8760 Data'!L765,'8760 Data'!M765,'8760 Data'!N765,'8760 Data'!O765,'8760 Data'!P765,'8760 Data'!Q765,'8760 Data'!R765,'8760 Data'!S765,'8760 Data'!T765,'8760 Data'!U765)</f>
        <v>0</v>
      </c>
      <c r="I765" s="591" t="e">
        <f>H765/'Output Sheet'!$B$8</f>
        <v>#DIV/0!</v>
      </c>
      <c r="J765" s="596"/>
      <c r="K765" s="560"/>
      <c r="L765" s="560"/>
      <c r="M765" s="560"/>
      <c r="N765" s="560"/>
      <c r="O765" s="560"/>
      <c r="P765" s="560"/>
      <c r="Q765" s="560"/>
      <c r="R765" s="560"/>
      <c r="S765" s="560"/>
      <c r="T765" s="560"/>
      <c r="U765" s="560"/>
    </row>
    <row r="766" spans="1:21">
      <c r="A766" s="593">
        <f t="shared" si="66"/>
        <v>41306</v>
      </c>
      <c r="B766" s="594">
        <v>41306.875044155095</v>
      </c>
      <c r="C766" s="560">
        <f t="shared" si="67"/>
        <v>2013</v>
      </c>
      <c r="D766" s="560">
        <f t="shared" si="68"/>
        <v>2</v>
      </c>
      <c r="E766" s="560">
        <f t="shared" si="69"/>
        <v>1</v>
      </c>
      <c r="F766" s="560">
        <f t="shared" si="70"/>
        <v>21</v>
      </c>
      <c r="G766" s="595">
        <f t="shared" si="71"/>
        <v>6</v>
      </c>
      <c r="H766" s="590">
        <f>CHOOSE('Output Sheet'!$B$4,'8760 Data'!J766,'8760 Data'!K766,'8760 Data'!L766,'8760 Data'!M766,'8760 Data'!N766,'8760 Data'!O766,'8760 Data'!P766,'8760 Data'!Q766,'8760 Data'!R766,'8760 Data'!S766,'8760 Data'!T766,'8760 Data'!U766)</f>
        <v>0</v>
      </c>
      <c r="I766" s="591" t="e">
        <f>H766/'Output Sheet'!$B$8</f>
        <v>#DIV/0!</v>
      </c>
      <c r="J766" s="596"/>
      <c r="K766" s="560"/>
      <c r="L766" s="560"/>
      <c r="M766" s="560"/>
      <c r="N766" s="560"/>
      <c r="O766" s="560"/>
      <c r="P766" s="560"/>
      <c r="Q766" s="560"/>
      <c r="R766" s="560"/>
      <c r="S766" s="560"/>
      <c r="T766" s="560"/>
      <c r="U766" s="560"/>
    </row>
    <row r="767" spans="1:21">
      <c r="A767" s="593">
        <f t="shared" si="66"/>
        <v>41306</v>
      </c>
      <c r="B767" s="594">
        <v>41306.916710879632</v>
      </c>
      <c r="C767" s="560">
        <f t="shared" si="67"/>
        <v>2013</v>
      </c>
      <c r="D767" s="560">
        <f t="shared" si="68"/>
        <v>2</v>
      </c>
      <c r="E767" s="560">
        <f t="shared" si="69"/>
        <v>1</v>
      </c>
      <c r="F767" s="560">
        <f t="shared" si="70"/>
        <v>22</v>
      </c>
      <c r="G767" s="595">
        <f t="shared" si="71"/>
        <v>6</v>
      </c>
      <c r="H767" s="590">
        <f>CHOOSE('Output Sheet'!$B$4,'8760 Data'!J767,'8760 Data'!K767,'8760 Data'!L767,'8760 Data'!M767,'8760 Data'!N767,'8760 Data'!O767,'8760 Data'!P767,'8760 Data'!Q767,'8760 Data'!R767,'8760 Data'!S767,'8760 Data'!T767,'8760 Data'!U767)</f>
        <v>0</v>
      </c>
      <c r="I767" s="591" t="e">
        <f>H767/'Output Sheet'!$B$8</f>
        <v>#DIV/0!</v>
      </c>
      <c r="J767" s="596"/>
      <c r="K767" s="560"/>
      <c r="L767" s="560"/>
      <c r="M767" s="560"/>
      <c r="N767" s="560"/>
      <c r="O767" s="560"/>
      <c r="P767" s="560"/>
      <c r="Q767" s="560"/>
      <c r="R767" s="560"/>
      <c r="S767" s="560"/>
      <c r="T767" s="560"/>
      <c r="U767" s="560"/>
    </row>
    <row r="768" spans="1:21">
      <c r="A768" s="593">
        <f t="shared" si="66"/>
        <v>41306</v>
      </c>
      <c r="B768" s="594">
        <v>41306.958377604169</v>
      </c>
      <c r="C768" s="560">
        <f t="shared" si="67"/>
        <v>2013</v>
      </c>
      <c r="D768" s="560">
        <f t="shared" si="68"/>
        <v>2</v>
      </c>
      <c r="E768" s="560">
        <f t="shared" si="69"/>
        <v>1</v>
      </c>
      <c r="F768" s="560">
        <f t="shared" si="70"/>
        <v>23</v>
      </c>
      <c r="G768" s="595">
        <f t="shared" si="71"/>
        <v>6</v>
      </c>
      <c r="H768" s="590">
        <f>CHOOSE('Output Sheet'!$B$4,'8760 Data'!J768,'8760 Data'!K768,'8760 Data'!L768,'8760 Data'!M768,'8760 Data'!N768,'8760 Data'!O768,'8760 Data'!P768,'8760 Data'!Q768,'8760 Data'!R768,'8760 Data'!S768,'8760 Data'!T768,'8760 Data'!U768)</f>
        <v>0</v>
      </c>
      <c r="I768" s="591" t="e">
        <f>H768/'Output Sheet'!$B$8</f>
        <v>#DIV/0!</v>
      </c>
      <c r="J768" s="596"/>
      <c r="K768" s="560"/>
      <c r="L768" s="560"/>
      <c r="M768" s="560"/>
      <c r="N768" s="560"/>
      <c r="O768" s="560"/>
      <c r="P768" s="560"/>
      <c r="Q768" s="560"/>
      <c r="R768" s="560"/>
      <c r="S768" s="560"/>
      <c r="T768" s="560"/>
      <c r="U768" s="560"/>
    </row>
    <row r="769" spans="1:21">
      <c r="A769" s="593">
        <f t="shared" si="66"/>
        <v>41307</v>
      </c>
      <c r="B769" s="594">
        <v>41307.000044328706</v>
      </c>
      <c r="C769" s="560">
        <f t="shared" si="67"/>
        <v>2013</v>
      </c>
      <c r="D769" s="560">
        <f t="shared" si="68"/>
        <v>2</v>
      </c>
      <c r="E769" s="560">
        <f t="shared" si="69"/>
        <v>2</v>
      </c>
      <c r="F769" s="560">
        <f t="shared" si="70"/>
        <v>24</v>
      </c>
      <c r="G769" s="595">
        <f t="shared" si="71"/>
        <v>7</v>
      </c>
      <c r="H769" s="590">
        <f>CHOOSE('Output Sheet'!$B$4,'8760 Data'!J769,'8760 Data'!K769,'8760 Data'!L769,'8760 Data'!M769,'8760 Data'!N769,'8760 Data'!O769,'8760 Data'!P769,'8760 Data'!Q769,'8760 Data'!R769,'8760 Data'!S769,'8760 Data'!T769,'8760 Data'!U769)</f>
        <v>0</v>
      </c>
      <c r="I769" s="591" t="e">
        <f>H769/'Output Sheet'!$B$8</f>
        <v>#DIV/0!</v>
      </c>
      <c r="J769" s="596"/>
      <c r="K769" s="560"/>
      <c r="L769" s="560"/>
      <c r="M769" s="560"/>
      <c r="N769" s="560"/>
      <c r="O769" s="560"/>
      <c r="P769" s="560"/>
      <c r="Q769" s="560"/>
      <c r="R769" s="560"/>
      <c r="S769" s="560"/>
      <c r="T769" s="560"/>
      <c r="U769" s="560"/>
    </row>
    <row r="770" spans="1:21">
      <c r="A770" s="593">
        <f t="shared" si="66"/>
        <v>41307</v>
      </c>
      <c r="B770" s="594">
        <v>41307.041711053243</v>
      </c>
      <c r="C770" s="560">
        <f t="shared" si="67"/>
        <v>2013</v>
      </c>
      <c r="D770" s="560">
        <f t="shared" si="68"/>
        <v>2</v>
      </c>
      <c r="E770" s="560">
        <f t="shared" si="69"/>
        <v>2</v>
      </c>
      <c r="F770" s="560">
        <f t="shared" si="70"/>
        <v>1</v>
      </c>
      <c r="G770" s="595">
        <f t="shared" si="71"/>
        <v>7</v>
      </c>
      <c r="H770" s="590">
        <f>CHOOSE('Output Sheet'!$B$4,'8760 Data'!J770,'8760 Data'!K770,'8760 Data'!L770,'8760 Data'!M770,'8760 Data'!N770,'8760 Data'!O770,'8760 Data'!P770,'8760 Data'!Q770,'8760 Data'!R770,'8760 Data'!S770,'8760 Data'!T770,'8760 Data'!U770)</f>
        <v>0</v>
      </c>
      <c r="I770" s="591" t="e">
        <f>H770/'Output Sheet'!$B$8</f>
        <v>#DIV/0!</v>
      </c>
      <c r="J770" s="596"/>
      <c r="K770" s="560"/>
      <c r="L770" s="560"/>
      <c r="M770" s="560"/>
      <c r="N770" s="560"/>
      <c r="O770" s="560"/>
      <c r="P770" s="560"/>
      <c r="Q770" s="560"/>
      <c r="R770" s="560"/>
      <c r="S770" s="560"/>
      <c r="T770" s="560"/>
      <c r="U770" s="560"/>
    </row>
    <row r="771" spans="1:21">
      <c r="A771" s="593">
        <f t="shared" ref="A771:A834" si="72">DATE(C771,D771,E771)</f>
        <v>41307</v>
      </c>
      <c r="B771" s="594">
        <v>41307.083377777781</v>
      </c>
      <c r="C771" s="560">
        <f t="shared" ref="C771:C834" si="73">YEAR(B771)</f>
        <v>2013</v>
      </c>
      <c r="D771" s="560">
        <f t="shared" ref="D771:D834" si="74">MONTH(B771)</f>
        <v>2</v>
      </c>
      <c r="E771" s="560">
        <f t="shared" ref="E771:E834" si="75">DAY(B771)</f>
        <v>2</v>
      </c>
      <c r="F771" s="560">
        <f t="shared" ref="F771:F834" si="76">IF(HOUR(B771)&lt;&gt;0,HOUR(B771),24)</f>
        <v>2</v>
      </c>
      <c r="G771" s="595">
        <f t="shared" ref="G771:G834" si="77">WEEKDAY(B771,1)</f>
        <v>7</v>
      </c>
      <c r="H771" s="590">
        <f>CHOOSE('Output Sheet'!$B$4,'8760 Data'!J771,'8760 Data'!K771,'8760 Data'!L771,'8760 Data'!M771,'8760 Data'!N771,'8760 Data'!O771,'8760 Data'!P771,'8760 Data'!Q771,'8760 Data'!R771,'8760 Data'!S771,'8760 Data'!T771,'8760 Data'!U771)</f>
        <v>0</v>
      </c>
      <c r="I771" s="591" t="e">
        <f>H771/'Output Sheet'!$B$8</f>
        <v>#DIV/0!</v>
      </c>
      <c r="J771" s="596"/>
      <c r="K771" s="560"/>
      <c r="L771" s="560"/>
      <c r="M771" s="560"/>
      <c r="N771" s="560"/>
      <c r="O771" s="560"/>
      <c r="P771" s="560"/>
      <c r="Q771" s="560"/>
      <c r="R771" s="560"/>
      <c r="S771" s="560"/>
      <c r="T771" s="560"/>
      <c r="U771" s="560"/>
    </row>
    <row r="772" spans="1:21">
      <c r="A772" s="593">
        <f t="shared" si="72"/>
        <v>41307</v>
      </c>
      <c r="B772" s="594">
        <v>41307.125044502318</v>
      </c>
      <c r="C772" s="560">
        <f t="shared" si="73"/>
        <v>2013</v>
      </c>
      <c r="D772" s="560">
        <f t="shared" si="74"/>
        <v>2</v>
      </c>
      <c r="E772" s="560">
        <f t="shared" si="75"/>
        <v>2</v>
      </c>
      <c r="F772" s="560">
        <f t="shared" si="76"/>
        <v>3</v>
      </c>
      <c r="G772" s="595">
        <f t="shared" si="77"/>
        <v>7</v>
      </c>
      <c r="H772" s="590">
        <f>CHOOSE('Output Sheet'!$B$4,'8760 Data'!J772,'8760 Data'!K772,'8760 Data'!L772,'8760 Data'!M772,'8760 Data'!N772,'8760 Data'!O772,'8760 Data'!P772,'8760 Data'!Q772,'8760 Data'!R772,'8760 Data'!S772,'8760 Data'!T772,'8760 Data'!U772)</f>
        <v>0</v>
      </c>
      <c r="I772" s="591" t="e">
        <f>H772/'Output Sheet'!$B$8</f>
        <v>#DIV/0!</v>
      </c>
      <c r="J772" s="596"/>
      <c r="K772" s="560"/>
      <c r="L772" s="560"/>
      <c r="M772" s="560"/>
      <c r="N772" s="560"/>
      <c r="O772" s="560"/>
      <c r="P772" s="560"/>
      <c r="Q772" s="560"/>
      <c r="R772" s="560"/>
      <c r="S772" s="560"/>
      <c r="T772" s="560"/>
      <c r="U772" s="560"/>
    </row>
    <row r="773" spans="1:21">
      <c r="A773" s="593">
        <f t="shared" si="72"/>
        <v>41307</v>
      </c>
      <c r="B773" s="594">
        <v>41307.166711226855</v>
      </c>
      <c r="C773" s="560">
        <f t="shared" si="73"/>
        <v>2013</v>
      </c>
      <c r="D773" s="560">
        <f t="shared" si="74"/>
        <v>2</v>
      </c>
      <c r="E773" s="560">
        <f t="shared" si="75"/>
        <v>2</v>
      </c>
      <c r="F773" s="560">
        <f t="shared" si="76"/>
        <v>4</v>
      </c>
      <c r="G773" s="595">
        <f t="shared" si="77"/>
        <v>7</v>
      </c>
      <c r="H773" s="590">
        <f>CHOOSE('Output Sheet'!$B$4,'8760 Data'!J773,'8760 Data'!K773,'8760 Data'!L773,'8760 Data'!M773,'8760 Data'!N773,'8760 Data'!O773,'8760 Data'!P773,'8760 Data'!Q773,'8760 Data'!R773,'8760 Data'!S773,'8760 Data'!T773,'8760 Data'!U773)</f>
        <v>0</v>
      </c>
      <c r="I773" s="591" t="e">
        <f>H773/'Output Sheet'!$B$8</f>
        <v>#DIV/0!</v>
      </c>
      <c r="J773" s="596"/>
      <c r="K773" s="560"/>
      <c r="L773" s="560"/>
      <c r="M773" s="560"/>
      <c r="N773" s="560"/>
      <c r="O773" s="560"/>
      <c r="P773" s="560"/>
      <c r="Q773" s="560"/>
      <c r="R773" s="560"/>
      <c r="S773" s="560"/>
      <c r="T773" s="560"/>
      <c r="U773" s="560"/>
    </row>
    <row r="774" spans="1:21">
      <c r="A774" s="593">
        <f t="shared" si="72"/>
        <v>41307</v>
      </c>
      <c r="B774" s="594">
        <v>41307.208377951392</v>
      </c>
      <c r="C774" s="560">
        <f t="shared" si="73"/>
        <v>2013</v>
      </c>
      <c r="D774" s="560">
        <f t="shared" si="74"/>
        <v>2</v>
      </c>
      <c r="E774" s="560">
        <f t="shared" si="75"/>
        <v>2</v>
      </c>
      <c r="F774" s="560">
        <f t="shared" si="76"/>
        <v>5</v>
      </c>
      <c r="G774" s="595">
        <f t="shared" si="77"/>
        <v>7</v>
      </c>
      <c r="H774" s="590">
        <f>CHOOSE('Output Sheet'!$B$4,'8760 Data'!J774,'8760 Data'!K774,'8760 Data'!L774,'8760 Data'!M774,'8760 Data'!N774,'8760 Data'!O774,'8760 Data'!P774,'8760 Data'!Q774,'8760 Data'!R774,'8760 Data'!S774,'8760 Data'!T774,'8760 Data'!U774)</f>
        <v>0</v>
      </c>
      <c r="I774" s="591" t="e">
        <f>H774/'Output Sheet'!$B$8</f>
        <v>#DIV/0!</v>
      </c>
      <c r="J774" s="596"/>
      <c r="K774" s="560"/>
      <c r="L774" s="560"/>
      <c r="M774" s="560"/>
      <c r="N774" s="560"/>
      <c r="O774" s="560"/>
      <c r="P774" s="560"/>
      <c r="Q774" s="560"/>
      <c r="R774" s="560"/>
      <c r="S774" s="560"/>
      <c r="T774" s="560"/>
      <c r="U774" s="560"/>
    </row>
    <row r="775" spans="1:21">
      <c r="A775" s="593">
        <f t="shared" si="72"/>
        <v>41307</v>
      </c>
      <c r="B775" s="594">
        <v>41307.25004467593</v>
      </c>
      <c r="C775" s="560">
        <f t="shared" si="73"/>
        <v>2013</v>
      </c>
      <c r="D775" s="560">
        <f t="shared" si="74"/>
        <v>2</v>
      </c>
      <c r="E775" s="560">
        <f t="shared" si="75"/>
        <v>2</v>
      </c>
      <c r="F775" s="560">
        <f t="shared" si="76"/>
        <v>6</v>
      </c>
      <c r="G775" s="595">
        <f t="shared" si="77"/>
        <v>7</v>
      </c>
      <c r="H775" s="590">
        <f>CHOOSE('Output Sheet'!$B$4,'8760 Data'!J775,'8760 Data'!K775,'8760 Data'!L775,'8760 Data'!M775,'8760 Data'!N775,'8760 Data'!O775,'8760 Data'!P775,'8760 Data'!Q775,'8760 Data'!R775,'8760 Data'!S775,'8760 Data'!T775,'8760 Data'!U775)</f>
        <v>0</v>
      </c>
      <c r="I775" s="591" t="e">
        <f>H775/'Output Sheet'!$B$8</f>
        <v>#DIV/0!</v>
      </c>
      <c r="J775" s="596"/>
      <c r="K775" s="560"/>
      <c r="L775" s="560"/>
      <c r="M775" s="560"/>
      <c r="N775" s="560"/>
      <c r="O775" s="560"/>
      <c r="P775" s="560"/>
      <c r="Q775" s="560"/>
      <c r="R775" s="560"/>
      <c r="S775" s="560"/>
      <c r="T775" s="560"/>
      <c r="U775" s="560"/>
    </row>
    <row r="776" spans="1:21">
      <c r="A776" s="593">
        <f t="shared" si="72"/>
        <v>41307</v>
      </c>
      <c r="B776" s="594">
        <v>41307.291711400459</v>
      </c>
      <c r="C776" s="560">
        <f t="shared" si="73"/>
        <v>2013</v>
      </c>
      <c r="D776" s="560">
        <f t="shared" si="74"/>
        <v>2</v>
      </c>
      <c r="E776" s="560">
        <f t="shared" si="75"/>
        <v>2</v>
      </c>
      <c r="F776" s="560">
        <f t="shared" si="76"/>
        <v>7</v>
      </c>
      <c r="G776" s="595">
        <f t="shared" si="77"/>
        <v>7</v>
      </c>
      <c r="H776" s="590">
        <f>CHOOSE('Output Sheet'!$B$4,'8760 Data'!J776,'8760 Data'!K776,'8760 Data'!L776,'8760 Data'!M776,'8760 Data'!N776,'8760 Data'!O776,'8760 Data'!P776,'8760 Data'!Q776,'8760 Data'!R776,'8760 Data'!S776,'8760 Data'!T776,'8760 Data'!U776)</f>
        <v>0</v>
      </c>
      <c r="I776" s="591" t="e">
        <f>H776/'Output Sheet'!$B$8</f>
        <v>#DIV/0!</v>
      </c>
      <c r="J776" s="596"/>
      <c r="K776" s="560"/>
      <c r="L776" s="560"/>
      <c r="M776" s="560"/>
      <c r="N776" s="560"/>
      <c r="O776" s="560"/>
      <c r="P776" s="560"/>
      <c r="Q776" s="560"/>
      <c r="R776" s="560"/>
      <c r="S776" s="560"/>
      <c r="T776" s="560"/>
      <c r="U776" s="560"/>
    </row>
    <row r="777" spans="1:21">
      <c r="A777" s="593">
        <f t="shared" si="72"/>
        <v>41307</v>
      </c>
      <c r="B777" s="594">
        <v>41307.333378124997</v>
      </c>
      <c r="C777" s="560">
        <f t="shared" si="73"/>
        <v>2013</v>
      </c>
      <c r="D777" s="560">
        <f t="shared" si="74"/>
        <v>2</v>
      </c>
      <c r="E777" s="560">
        <f t="shared" si="75"/>
        <v>2</v>
      </c>
      <c r="F777" s="560">
        <f t="shared" si="76"/>
        <v>8</v>
      </c>
      <c r="G777" s="595">
        <f t="shared" si="77"/>
        <v>7</v>
      </c>
      <c r="H777" s="590">
        <f>CHOOSE('Output Sheet'!$B$4,'8760 Data'!J777,'8760 Data'!K777,'8760 Data'!L777,'8760 Data'!M777,'8760 Data'!N777,'8760 Data'!O777,'8760 Data'!P777,'8760 Data'!Q777,'8760 Data'!R777,'8760 Data'!S777,'8760 Data'!T777,'8760 Data'!U777)</f>
        <v>0</v>
      </c>
      <c r="I777" s="591" t="e">
        <f>H777/'Output Sheet'!$B$8</f>
        <v>#DIV/0!</v>
      </c>
      <c r="J777" s="596"/>
      <c r="K777" s="560"/>
      <c r="L777" s="560"/>
      <c r="M777" s="560"/>
      <c r="N777" s="560"/>
      <c r="O777" s="560"/>
      <c r="P777" s="560"/>
      <c r="Q777" s="560"/>
      <c r="R777" s="560"/>
      <c r="S777" s="560"/>
      <c r="T777" s="560"/>
      <c r="U777" s="560"/>
    </row>
    <row r="778" spans="1:21">
      <c r="A778" s="593">
        <f t="shared" si="72"/>
        <v>41307</v>
      </c>
      <c r="B778" s="594">
        <v>41307.375044849534</v>
      </c>
      <c r="C778" s="560">
        <f t="shared" si="73"/>
        <v>2013</v>
      </c>
      <c r="D778" s="560">
        <f t="shared" si="74"/>
        <v>2</v>
      </c>
      <c r="E778" s="560">
        <f t="shared" si="75"/>
        <v>2</v>
      </c>
      <c r="F778" s="560">
        <f t="shared" si="76"/>
        <v>9</v>
      </c>
      <c r="G778" s="595">
        <f t="shared" si="77"/>
        <v>7</v>
      </c>
      <c r="H778" s="590">
        <f>CHOOSE('Output Sheet'!$B$4,'8760 Data'!J778,'8760 Data'!K778,'8760 Data'!L778,'8760 Data'!M778,'8760 Data'!N778,'8760 Data'!O778,'8760 Data'!P778,'8760 Data'!Q778,'8760 Data'!R778,'8760 Data'!S778,'8760 Data'!T778,'8760 Data'!U778)</f>
        <v>0</v>
      </c>
      <c r="I778" s="591" t="e">
        <f>H778/'Output Sheet'!$B$8</f>
        <v>#DIV/0!</v>
      </c>
      <c r="J778" s="596"/>
      <c r="K778" s="560"/>
      <c r="L778" s="560"/>
      <c r="M778" s="560"/>
      <c r="N778" s="560"/>
      <c r="O778" s="560"/>
      <c r="P778" s="560"/>
      <c r="Q778" s="560"/>
      <c r="R778" s="560"/>
      <c r="S778" s="560"/>
      <c r="T778" s="560"/>
      <c r="U778" s="560"/>
    </row>
    <row r="779" spans="1:21">
      <c r="A779" s="593">
        <f t="shared" si="72"/>
        <v>41307</v>
      </c>
      <c r="B779" s="594">
        <v>41307.416711574071</v>
      </c>
      <c r="C779" s="560">
        <f t="shared" si="73"/>
        <v>2013</v>
      </c>
      <c r="D779" s="560">
        <f t="shared" si="74"/>
        <v>2</v>
      </c>
      <c r="E779" s="560">
        <f t="shared" si="75"/>
        <v>2</v>
      </c>
      <c r="F779" s="560">
        <f t="shared" si="76"/>
        <v>10</v>
      </c>
      <c r="G779" s="595">
        <f t="shared" si="77"/>
        <v>7</v>
      </c>
      <c r="H779" s="590">
        <f>CHOOSE('Output Sheet'!$B$4,'8760 Data'!J779,'8760 Data'!K779,'8760 Data'!L779,'8760 Data'!M779,'8760 Data'!N779,'8760 Data'!O779,'8760 Data'!P779,'8760 Data'!Q779,'8760 Data'!R779,'8760 Data'!S779,'8760 Data'!T779,'8760 Data'!U779)</f>
        <v>0</v>
      </c>
      <c r="I779" s="591" t="e">
        <f>H779/'Output Sheet'!$B$8</f>
        <v>#DIV/0!</v>
      </c>
      <c r="J779" s="596"/>
      <c r="K779" s="560"/>
      <c r="L779" s="560"/>
      <c r="M779" s="560"/>
      <c r="N779" s="560"/>
      <c r="O779" s="560"/>
      <c r="P779" s="560"/>
      <c r="Q779" s="560"/>
      <c r="R779" s="560"/>
      <c r="S779" s="560"/>
      <c r="T779" s="560"/>
      <c r="U779" s="560"/>
    </row>
    <row r="780" spans="1:21">
      <c r="A780" s="593">
        <f t="shared" si="72"/>
        <v>41307</v>
      </c>
      <c r="B780" s="594">
        <v>41307.458378298608</v>
      </c>
      <c r="C780" s="560">
        <f t="shared" si="73"/>
        <v>2013</v>
      </c>
      <c r="D780" s="560">
        <f t="shared" si="74"/>
        <v>2</v>
      </c>
      <c r="E780" s="560">
        <f t="shared" si="75"/>
        <v>2</v>
      </c>
      <c r="F780" s="560">
        <f t="shared" si="76"/>
        <v>11</v>
      </c>
      <c r="G780" s="595">
        <f t="shared" si="77"/>
        <v>7</v>
      </c>
      <c r="H780" s="590">
        <f>CHOOSE('Output Sheet'!$B$4,'8760 Data'!J780,'8760 Data'!K780,'8760 Data'!L780,'8760 Data'!M780,'8760 Data'!N780,'8760 Data'!O780,'8760 Data'!P780,'8760 Data'!Q780,'8760 Data'!R780,'8760 Data'!S780,'8760 Data'!T780,'8760 Data'!U780)</f>
        <v>0</v>
      </c>
      <c r="I780" s="591" t="e">
        <f>H780/'Output Sheet'!$B$8</f>
        <v>#DIV/0!</v>
      </c>
      <c r="J780" s="596"/>
      <c r="K780" s="560"/>
      <c r="L780" s="560"/>
      <c r="M780" s="560"/>
      <c r="N780" s="560"/>
      <c r="O780" s="560"/>
      <c r="P780" s="560"/>
      <c r="Q780" s="560"/>
      <c r="R780" s="560"/>
      <c r="S780" s="560"/>
      <c r="T780" s="560"/>
      <c r="U780" s="560"/>
    </row>
    <row r="781" spans="1:21">
      <c r="A781" s="593">
        <f t="shared" si="72"/>
        <v>41307</v>
      </c>
      <c r="B781" s="594">
        <v>41307.500045023146</v>
      </c>
      <c r="C781" s="560">
        <f t="shared" si="73"/>
        <v>2013</v>
      </c>
      <c r="D781" s="560">
        <f t="shared" si="74"/>
        <v>2</v>
      </c>
      <c r="E781" s="560">
        <f t="shared" si="75"/>
        <v>2</v>
      </c>
      <c r="F781" s="560">
        <f t="shared" si="76"/>
        <v>12</v>
      </c>
      <c r="G781" s="595">
        <f t="shared" si="77"/>
        <v>7</v>
      </c>
      <c r="H781" s="590">
        <f>CHOOSE('Output Sheet'!$B$4,'8760 Data'!J781,'8760 Data'!K781,'8760 Data'!L781,'8760 Data'!M781,'8760 Data'!N781,'8760 Data'!O781,'8760 Data'!P781,'8760 Data'!Q781,'8760 Data'!R781,'8760 Data'!S781,'8760 Data'!T781,'8760 Data'!U781)</f>
        <v>0</v>
      </c>
      <c r="I781" s="591" t="e">
        <f>H781/'Output Sheet'!$B$8</f>
        <v>#DIV/0!</v>
      </c>
      <c r="J781" s="596"/>
      <c r="K781" s="560"/>
      <c r="L781" s="560"/>
      <c r="M781" s="560"/>
      <c r="N781" s="560"/>
      <c r="O781" s="560"/>
      <c r="P781" s="560"/>
      <c r="Q781" s="560"/>
      <c r="R781" s="560"/>
      <c r="S781" s="560"/>
      <c r="T781" s="560"/>
      <c r="U781" s="560"/>
    </row>
    <row r="782" spans="1:21">
      <c r="A782" s="593">
        <f t="shared" si="72"/>
        <v>41307</v>
      </c>
      <c r="B782" s="594">
        <v>41307.541711747683</v>
      </c>
      <c r="C782" s="560">
        <f t="shared" si="73"/>
        <v>2013</v>
      </c>
      <c r="D782" s="560">
        <f t="shared" si="74"/>
        <v>2</v>
      </c>
      <c r="E782" s="560">
        <f t="shared" si="75"/>
        <v>2</v>
      </c>
      <c r="F782" s="560">
        <f t="shared" si="76"/>
        <v>13</v>
      </c>
      <c r="G782" s="595">
        <f t="shared" si="77"/>
        <v>7</v>
      </c>
      <c r="H782" s="590">
        <f>CHOOSE('Output Sheet'!$B$4,'8760 Data'!J782,'8760 Data'!K782,'8760 Data'!L782,'8760 Data'!M782,'8760 Data'!N782,'8760 Data'!O782,'8760 Data'!P782,'8760 Data'!Q782,'8760 Data'!R782,'8760 Data'!S782,'8760 Data'!T782,'8760 Data'!U782)</f>
        <v>0</v>
      </c>
      <c r="I782" s="591" t="e">
        <f>H782/'Output Sheet'!$B$8</f>
        <v>#DIV/0!</v>
      </c>
      <c r="J782" s="596"/>
      <c r="K782" s="560"/>
      <c r="L782" s="560"/>
      <c r="M782" s="560"/>
      <c r="N782" s="560"/>
      <c r="O782" s="560"/>
      <c r="P782" s="560"/>
      <c r="Q782" s="560"/>
      <c r="R782" s="560"/>
      <c r="S782" s="560"/>
      <c r="T782" s="560"/>
      <c r="U782" s="560"/>
    </row>
    <row r="783" spans="1:21">
      <c r="A783" s="593">
        <f t="shared" si="72"/>
        <v>41307</v>
      </c>
      <c r="B783" s="594">
        <v>41307.58337847222</v>
      </c>
      <c r="C783" s="560">
        <f t="shared" si="73"/>
        <v>2013</v>
      </c>
      <c r="D783" s="560">
        <f t="shared" si="74"/>
        <v>2</v>
      </c>
      <c r="E783" s="560">
        <f t="shared" si="75"/>
        <v>2</v>
      </c>
      <c r="F783" s="560">
        <f t="shared" si="76"/>
        <v>14</v>
      </c>
      <c r="G783" s="595">
        <f t="shared" si="77"/>
        <v>7</v>
      </c>
      <c r="H783" s="590">
        <f>CHOOSE('Output Sheet'!$B$4,'8760 Data'!J783,'8760 Data'!K783,'8760 Data'!L783,'8760 Data'!M783,'8760 Data'!N783,'8760 Data'!O783,'8760 Data'!P783,'8760 Data'!Q783,'8760 Data'!R783,'8760 Data'!S783,'8760 Data'!T783,'8760 Data'!U783)</f>
        <v>0</v>
      </c>
      <c r="I783" s="591" t="e">
        <f>H783/'Output Sheet'!$B$8</f>
        <v>#DIV/0!</v>
      </c>
      <c r="J783" s="596"/>
      <c r="K783" s="560"/>
      <c r="L783" s="560"/>
      <c r="M783" s="560"/>
      <c r="N783" s="560"/>
      <c r="O783" s="560"/>
      <c r="P783" s="560"/>
      <c r="Q783" s="560"/>
      <c r="R783" s="560"/>
      <c r="S783" s="560"/>
      <c r="T783" s="560"/>
      <c r="U783" s="560"/>
    </row>
    <row r="784" spans="1:21">
      <c r="A784" s="593">
        <f t="shared" si="72"/>
        <v>41307</v>
      </c>
      <c r="B784" s="594">
        <v>41307.625045196757</v>
      </c>
      <c r="C784" s="560">
        <f t="shared" si="73"/>
        <v>2013</v>
      </c>
      <c r="D784" s="560">
        <f t="shared" si="74"/>
        <v>2</v>
      </c>
      <c r="E784" s="560">
        <f t="shared" si="75"/>
        <v>2</v>
      </c>
      <c r="F784" s="560">
        <f t="shared" si="76"/>
        <v>15</v>
      </c>
      <c r="G784" s="595">
        <f t="shared" si="77"/>
        <v>7</v>
      </c>
      <c r="H784" s="590">
        <f>CHOOSE('Output Sheet'!$B$4,'8760 Data'!J784,'8760 Data'!K784,'8760 Data'!L784,'8760 Data'!M784,'8760 Data'!N784,'8760 Data'!O784,'8760 Data'!P784,'8760 Data'!Q784,'8760 Data'!R784,'8760 Data'!S784,'8760 Data'!T784,'8760 Data'!U784)</f>
        <v>0</v>
      </c>
      <c r="I784" s="591" t="e">
        <f>H784/'Output Sheet'!$B$8</f>
        <v>#DIV/0!</v>
      </c>
      <c r="J784" s="596"/>
      <c r="K784" s="560"/>
      <c r="L784" s="560"/>
      <c r="M784" s="560"/>
      <c r="N784" s="560"/>
      <c r="O784" s="560"/>
      <c r="P784" s="560"/>
      <c r="Q784" s="560"/>
      <c r="R784" s="560"/>
      <c r="S784" s="560"/>
      <c r="T784" s="560"/>
      <c r="U784" s="560"/>
    </row>
    <row r="785" spans="1:21">
      <c r="A785" s="593">
        <f t="shared" si="72"/>
        <v>41307</v>
      </c>
      <c r="B785" s="594">
        <v>41307.666711921294</v>
      </c>
      <c r="C785" s="560">
        <f t="shared" si="73"/>
        <v>2013</v>
      </c>
      <c r="D785" s="560">
        <f t="shared" si="74"/>
        <v>2</v>
      </c>
      <c r="E785" s="560">
        <f t="shared" si="75"/>
        <v>2</v>
      </c>
      <c r="F785" s="560">
        <f t="shared" si="76"/>
        <v>16</v>
      </c>
      <c r="G785" s="595">
        <f t="shared" si="77"/>
        <v>7</v>
      </c>
      <c r="H785" s="590">
        <f>CHOOSE('Output Sheet'!$B$4,'8760 Data'!J785,'8760 Data'!K785,'8760 Data'!L785,'8760 Data'!M785,'8760 Data'!N785,'8760 Data'!O785,'8760 Data'!P785,'8760 Data'!Q785,'8760 Data'!R785,'8760 Data'!S785,'8760 Data'!T785,'8760 Data'!U785)</f>
        <v>0</v>
      </c>
      <c r="I785" s="591" t="e">
        <f>H785/'Output Sheet'!$B$8</f>
        <v>#DIV/0!</v>
      </c>
      <c r="J785" s="596"/>
      <c r="K785" s="560"/>
      <c r="L785" s="560"/>
      <c r="M785" s="560"/>
      <c r="N785" s="560"/>
      <c r="O785" s="560"/>
      <c r="P785" s="560"/>
      <c r="Q785" s="560"/>
      <c r="R785" s="560"/>
      <c r="S785" s="560"/>
      <c r="T785" s="560"/>
      <c r="U785" s="560"/>
    </row>
    <row r="786" spans="1:21">
      <c r="A786" s="593">
        <f t="shared" si="72"/>
        <v>41307</v>
      </c>
      <c r="B786" s="594">
        <v>41307.708378645832</v>
      </c>
      <c r="C786" s="560">
        <f t="shared" si="73"/>
        <v>2013</v>
      </c>
      <c r="D786" s="560">
        <f t="shared" si="74"/>
        <v>2</v>
      </c>
      <c r="E786" s="560">
        <f t="shared" si="75"/>
        <v>2</v>
      </c>
      <c r="F786" s="560">
        <f t="shared" si="76"/>
        <v>17</v>
      </c>
      <c r="G786" s="595">
        <f t="shared" si="77"/>
        <v>7</v>
      </c>
      <c r="H786" s="590">
        <f>CHOOSE('Output Sheet'!$B$4,'8760 Data'!J786,'8760 Data'!K786,'8760 Data'!L786,'8760 Data'!M786,'8760 Data'!N786,'8760 Data'!O786,'8760 Data'!P786,'8760 Data'!Q786,'8760 Data'!R786,'8760 Data'!S786,'8760 Data'!T786,'8760 Data'!U786)</f>
        <v>0</v>
      </c>
      <c r="I786" s="591" t="e">
        <f>H786/'Output Sheet'!$B$8</f>
        <v>#DIV/0!</v>
      </c>
      <c r="J786" s="596"/>
      <c r="K786" s="560"/>
      <c r="L786" s="560"/>
      <c r="M786" s="560"/>
      <c r="N786" s="560"/>
      <c r="O786" s="560"/>
      <c r="P786" s="560"/>
      <c r="Q786" s="560"/>
      <c r="R786" s="560"/>
      <c r="S786" s="560"/>
      <c r="T786" s="560"/>
      <c r="U786" s="560"/>
    </row>
    <row r="787" spans="1:21">
      <c r="A787" s="593">
        <f t="shared" si="72"/>
        <v>41307</v>
      </c>
      <c r="B787" s="594">
        <v>41307.750045370369</v>
      </c>
      <c r="C787" s="560">
        <f t="shared" si="73"/>
        <v>2013</v>
      </c>
      <c r="D787" s="560">
        <f t="shared" si="74"/>
        <v>2</v>
      </c>
      <c r="E787" s="560">
        <f t="shared" si="75"/>
        <v>2</v>
      </c>
      <c r="F787" s="560">
        <f t="shared" si="76"/>
        <v>18</v>
      </c>
      <c r="G787" s="595">
        <f t="shared" si="77"/>
        <v>7</v>
      </c>
      <c r="H787" s="590">
        <f>CHOOSE('Output Sheet'!$B$4,'8760 Data'!J787,'8760 Data'!K787,'8760 Data'!L787,'8760 Data'!M787,'8760 Data'!N787,'8760 Data'!O787,'8760 Data'!P787,'8760 Data'!Q787,'8760 Data'!R787,'8760 Data'!S787,'8760 Data'!T787,'8760 Data'!U787)</f>
        <v>0</v>
      </c>
      <c r="I787" s="591" t="e">
        <f>H787/'Output Sheet'!$B$8</f>
        <v>#DIV/0!</v>
      </c>
      <c r="J787" s="596"/>
      <c r="K787" s="560"/>
      <c r="L787" s="560"/>
      <c r="M787" s="560"/>
      <c r="N787" s="560"/>
      <c r="O787" s="560"/>
      <c r="P787" s="560"/>
      <c r="Q787" s="560"/>
      <c r="R787" s="560"/>
      <c r="S787" s="560"/>
      <c r="T787" s="560"/>
      <c r="U787" s="560"/>
    </row>
    <row r="788" spans="1:21">
      <c r="A788" s="593">
        <f t="shared" si="72"/>
        <v>41307</v>
      </c>
      <c r="B788" s="594">
        <v>41307.791712094906</v>
      </c>
      <c r="C788" s="560">
        <f t="shared" si="73"/>
        <v>2013</v>
      </c>
      <c r="D788" s="560">
        <f t="shared" si="74"/>
        <v>2</v>
      </c>
      <c r="E788" s="560">
        <f t="shared" si="75"/>
        <v>2</v>
      </c>
      <c r="F788" s="560">
        <f t="shared" si="76"/>
        <v>19</v>
      </c>
      <c r="G788" s="595">
        <f t="shared" si="77"/>
        <v>7</v>
      </c>
      <c r="H788" s="590">
        <f>CHOOSE('Output Sheet'!$B$4,'8760 Data'!J788,'8760 Data'!K788,'8760 Data'!L788,'8760 Data'!M788,'8760 Data'!N788,'8760 Data'!O788,'8760 Data'!P788,'8760 Data'!Q788,'8760 Data'!R788,'8760 Data'!S788,'8760 Data'!T788,'8760 Data'!U788)</f>
        <v>0</v>
      </c>
      <c r="I788" s="591" t="e">
        <f>H788/'Output Sheet'!$B$8</f>
        <v>#DIV/0!</v>
      </c>
      <c r="J788" s="596"/>
      <c r="K788" s="560"/>
      <c r="L788" s="560"/>
      <c r="M788" s="560"/>
      <c r="N788" s="560"/>
      <c r="O788" s="560"/>
      <c r="P788" s="560"/>
      <c r="Q788" s="560"/>
      <c r="R788" s="560"/>
      <c r="S788" s="560"/>
      <c r="T788" s="560"/>
      <c r="U788" s="560"/>
    </row>
    <row r="789" spans="1:21">
      <c r="A789" s="593">
        <f t="shared" si="72"/>
        <v>41307</v>
      </c>
      <c r="B789" s="594">
        <v>41307.833378819443</v>
      </c>
      <c r="C789" s="560">
        <f t="shared" si="73"/>
        <v>2013</v>
      </c>
      <c r="D789" s="560">
        <f t="shared" si="74"/>
        <v>2</v>
      </c>
      <c r="E789" s="560">
        <f t="shared" si="75"/>
        <v>2</v>
      </c>
      <c r="F789" s="560">
        <f t="shared" si="76"/>
        <v>20</v>
      </c>
      <c r="G789" s="595">
        <f t="shared" si="77"/>
        <v>7</v>
      </c>
      <c r="H789" s="590">
        <f>CHOOSE('Output Sheet'!$B$4,'8760 Data'!J789,'8760 Data'!K789,'8760 Data'!L789,'8760 Data'!M789,'8760 Data'!N789,'8760 Data'!O789,'8760 Data'!P789,'8760 Data'!Q789,'8760 Data'!R789,'8760 Data'!S789,'8760 Data'!T789,'8760 Data'!U789)</f>
        <v>0</v>
      </c>
      <c r="I789" s="591" t="e">
        <f>H789/'Output Sheet'!$B$8</f>
        <v>#DIV/0!</v>
      </c>
      <c r="J789" s="596"/>
      <c r="K789" s="560"/>
      <c r="L789" s="560"/>
      <c r="M789" s="560"/>
      <c r="N789" s="560"/>
      <c r="O789" s="560"/>
      <c r="P789" s="560"/>
      <c r="Q789" s="560"/>
      <c r="R789" s="560"/>
      <c r="S789" s="560"/>
      <c r="T789" s="560"/>
      <c r="U789" s="560"/>
    </row>
    <row r="790" spans="1:21">
      <c r="A790" s="593">
        <f t="shared" si="72"/>
        <v>41307</v>
      </c>
      <c r="B790" s="594">
        <v>41307.87504554398</v>
      </c>
      <c r="C790" s="560">
        <f t="shared" si="73"/>
        <v>2013</v>
      </c>
      <c r="D790" s="560">
        <f t="shared" si="74"/>
        <v>2</v>
      </c>
      <c r="E790" s="560">
        <f t="shared" si="75"/>
        <v>2</v>
      </c>
      <c r="F790" s="560">
        <f t="shared" si="76"/>
        <v>21</v>
      </c>
      <c r="G790" s="595">
        <f t="shared" si="77"/>
        <v>7</v>
      </c>
      <c r="H790" s="590">
        <f>CHOOSE('Output Sheet'!$B$4,'8760 Data'!J790,'8760 Data'!K790,'8760 Data'!L790,'8760 Data'!M790,'8760 Data'!N790,'8760 Data'!O790,'8760 Data'!P790,'8760 Data'!Q790,'8760 Data'!R790,'8760 Data'!S790,'8760 Data'!T790,'8760 Data'!U790)</f>
        <v>0</v>
      </c>
      <c r="I790" s="591" t="e">
        <f>H790/'Output Sheet'!$B$8</f>
        <v>#DIV/0!</v>
      </c>
      <c r="J790" s="596"/>
      <c r="K790" s="560"/>
      <c r="L790" s="560"/>
      <c r="M790" s="560"/>
      <c r="N790" s="560"/>
      <c r="O790" s="560"/>
      <c r="P790" s="560"/>
      <c r="Q790" s="560"/>
      <c r="R790" s="560"/>
      <c r="S790" s="560"/>
      <c r="T790" s="560"/>
      <c r="U790" s="560"/>
    </row>
    <row r="791" spans="1:21">
      <c r="A791" s="593">
        <f t="shared" si="72"/>
        <v>41307</v>
      </c>
      <c r="B791" s="594">
        <v>41307.916712268518</v>
      </c>
      <c r="C791" s="560">
        <f t="shared" si="73"/>
        <v>2013</v>
      </c>
      <c r="D791" s="560">
        <f t="shared" si="74"/>
        <v>2</v>
      </c>
      <c r="E791" s="560">
        <f t="shared" si="75"/>
        <v>2</v>
      </c>
      <c r="F791" s="560">
        <f t="shared" si="76"/>
        <v>22</v>
      </c>
      <c r="G791" s="595">
        <f t="shared" si="77"/>
        <v>7</v>
      </c>
      <c r="H791" s="590">
        <f>CHOOSE('Output Sheet'!$B$4,'8760 Data'!J791,'8760 Data'!K791,'8760 Data'!L791,'8760 Data'!M791,'8760 Data'!N791,'8760 Data'!O791,'8760 Data'!P791,'8760 Data'!Q791,'8760 Data'!R791,'8760 Data'!S791,'8760 Data'!T791,'8760 Data'!U791)</f>
        <v>0</v>
      </c>
      <c r="I791" s="591" t="e">
        <f>H791/'Output Sheet'!$B$8</f>
        <v>#DIV/0!</v>
      </c>
      <c r="J791" s="596"/>
      <c r="K791" s="560"/>
      <c r="L791" s="560"/>
      <c r="M791" s="560"/>
      <c r="N791" s="560"/>
      <c r="O791" s="560"/>
      <c r="P791" s="560"/>
      <c r="Q791" s="560"/>
      <c r="R791" s="560"/>
      <c r="S791" s="560"/>
      <c r="T791" s="560"/>
      <c r="U791" s="560"/>
    </row>
    <row r="792" spans="1:21">
      <c r="A792" s="593">
        <f t="shared" si="72"/>
        <v>41307</v>
      </c>
      <c r="B792" s="594">
        <v>41307.958378993055</v>
      </c>
      <c r="C792" s="560">
        <f t="shared" si="73"/>
        <v>2013</v>
      </c>
      <c r="D792" s="560">
        <f t="shared" si="74"/>
        <v>2</v>
      </c>
      <c r="E792" s="560">
        <f t="shared" si="75"/>
        <v>2</v>
      </c>
      <c r="F792" s="560">
        <f t="shared" si="76"/>
        <v>23</v>
      </c>
      <c r="G792" s="595">
        <f t="shared" si="77"/>
        <v>7</v>
      </c>
      <c r="H792" s="590">
        <f>CHOOSE('Output Sheet'!$B$4,'8760 Data'!J792,'8760 Data'!K792,'8760 Data'!L792,'8760 Data'!M792,'8760 Data'!N792,'8760 Data'!O792,'8760 Data'!P792,'8760 Data'!Q792,'8760 Data'!R792,'8760 Data'!S792,'8760 Data'!T792,'8760 Data'!U792)</f>
        <v>0</v>
      </c>
      <c r="I792" s="591" t="e">
        <f>H792/'Output Sheet'!$B$8</f>
        <v>#DIV/0!</v>
      </c>
      <c r="J792" s="596"/>
      <c r="K792" s="560"/>
      <c r="L792" s="560"/>
      <c r="M792" s="560"/>
      <c r="N792" s="560"/>
      <c r="O792" s="560"/>
      <c r="P792" s="560"/>
      <c r="Q792" s="560"/>
      <c r="R792" s="560"/>
      <c r="S792" s="560"/>
      <c r="T792" s="560"/>
      <c r="U792" s="560"/>
    </row>
    <row r="793" spans="1:21">
      <c r="A793" s="593">
        <f t="shared" si="72"/>
        <v>41308</v>
      </c>
      <c r="B793" s="594">
        <v>41308.000045717592</v>
      </c>
      <c r="C793" s="560">
        <f t="shared" si="73"/>
        <v>2013</v>
      </c>
      <c r="D793" s="560">
        <f t="shared" si="74"/>
        <v>2</v>
      </c>
      <c r="E793" s="560">
        <f t="shared" si="75"/>
        <v>3</v>
      </c>
      <c r="F793" s="560">
        <f t="shared" si="76"/>
        <v>24</v>
      </c>
      <c r="G793" s="595">
        <f t="shared" si="77"/>
        <v>1</v>
      </c>
      <c r="H793" s="590">
        <f>CHOOSE('Output Sheet'!$B$4,'8760 Data'!J793,'8760 Data'!K793,'8760 Data'!L793,'8760 Data'!M793,'8760 Data'!N793,'8760 Data'!O793,'8760 Data'!P793,'8760 Data'!Q793,'8760 Data'!R793,'8760 Data'!S793,'8760 Data'!T793,'8760 Data'!U793)</f>
        <v>0</v>
      </c>
      <c r="I793" s="591" t="e">
        <f>H793/'Output Sheet'!$B$8</f>
        <v>#DIV/0!</v>
      </c>
      <c r="J793" s="596"/>
      <c r="K793" s="560"/>
      <c r="L793" s="560"/>
      <c r="M793" s="560"/>
      <c r="N793" s="560"/>
      <c r="O793" s="560"/>
      <c r="P793" s="560"/>
      <c r="Q793" s="560"/>
      <c r="R793" s="560"/>
      <c r="S793" s="560"/>
      <c r="T793" s="560"/>
      <c r="U793" s="560"/>
    </row>
    <row r="794" spans="1:21">
      <c r="A794" s="593">
        <f t="shared" si="72"/>
        <v>41308</v>
      </c>
      <c r="B794" s="594">
        <v>41308.041712442129</v>
      </c>
      <c r="C794" s="560">
        <f t="shared" si="73"/>
        <v>2013</v>
      </c>
      <c r="D794" s="560">
        <f t="shared" si="74"/>
        <v>2</v>
      </c>
      <c r="E794" s="560">
        <f t="shared" si="75"/>
        <v>3</v>
      </c>
      <c r="F794" s="560">
        <f t="shared" si="76"/>
        <v>1</v>
      </c>
      <c r="G794" s="595">
        <f t="shared" si="77"/>
        <v>1</v>
      </c>
      <c r="H794" s="590">
        <f>CHOOSE('Output Sheet'!$B$4,'8760 Data'!J794,'8760 Data'!K794,'8760 Data'!L794,'8760 Data'!M794,'8760 Data'!N794,'8760 Data'!O794,'8760 Data'!P794,'8760 Data'!Q794,'8760 Data'!R794,'8760 Data'!S794,'8760 Data'!T794,'8760 Data'!U794)</f>
        <v>0</v>
      </c>
      <c r="I794" s="591" t="e">
        <f>H794/'Output Sheet'!$B$8</f>
        <v>#DIV/0!</v>
      </c>
      <c r="J794" s="596"/>
      <c r="K794" s="560"/>
      <c r="L794" s="560"/>
      <c r="M794" s="560"/>
      <c r="N794" s="560"/>
      <c r="O794" s="560"/>
      <c r="P794" s="560"/>
      <c r="Q794" s="560"/>
      <c r="R794" s="560"/>
      <c r="S794" s="560"/>
      <c r="T794" s="560"/>
      <c r="U794" s="560"/>
    </row>
    <row r="795" spans="1:21">
      <c r="A795" s="593">
        <f t="shared" si="72"/>
        <v>41308</v>
      </c>
      <c r="B795" s="594">
        <v>41308.083379166666</v>
      </c>
      <c r="C795" s="560">
        <f t="shared" si="73"/>
        <v>2013</v>
      </c>
      <c r="D795" s="560">
        <f t="shared" si="74"/>
        <v>2</v>
      </c>
      <c r="E795" s="560">
        <f t="shared" si="75"/>
        <v>3</v>
      </c>
      <c r="F795" s="560">
        <f t="shared" si="76"/>
        <v>2</v>
      </c>
      <c r="G795" s="595">
        <f t="shared" si="77"/>
        <v>1</v>
      </c>
      <c r="H795" s="590">
        <f>CHOOSE('Output Sheet'!$B$4,'8760 Data'!J795,'8760 Data'!K795,'8760 Data'!L795,'8760 Data'!M795,'8760 Data'!N795,'8760 Data'!O795,'8760 Data'!P795,'8760 Data'!Q795,'8760 Data'!R795,'8760 Data'!S795,'8760 Data'!T795,'8760 Data'!U795)</f>
        <v>0</v>
      </c>
      <c r="I795" s="591" t="e">
        <f>H795/'Output Sheet'!$B$8</f>
        <v>#DIV/0!</v>
      </c>
      <c r="J795" s="596"/>
      <c r="K795" s="560"/>
      <c r="L795" s="560"/>
      <c r="M795" s="560"/>
      <c r="N795" s="560"/>
      <c r="O795" s="560"/>
      <c r="P795" s="560"/>
      <c r="Q795" s="560"/>
      <c r="R795" s="560"/>
      <c r="S795" s="560"/>
      <c r="T795" s="560"/>
      <c r="U795" s="560"/>
    </row>
    <row r="796" spans="1:21">
      <c r="A796" s="593">
        <f t="shared" si="72"/>
        <v>41308</v>
      </c>
      <c r="B796" s="594">
        <v>41308.125045891204</v>
      </c>
      <c r="C796" s="560">
        <f t="shared" si="73"/>
        <v>2013</v>
      </c>
      <c r="D796" s="560">
        <f t="shared" si="74"/>
        <v>2</v>
      </c>
      <c r="E796" s="560">
        <f t="shared" si="75"/>
        <v>3</v>
      </c>
      <c r="F796" s="560">
        <f t="shared" si="76"/>
        <v>3</v>
      </c>
      <c r="G796" s="595">
        <f t="shared" si="77"/>
        <v>1</v>
      </c>
      <c r="H796" s="590">
        <f>CHOOSE('Output Sheet'!$B$4,'8760 Data'!J796,'8760 Data'!K796,'8760 Data'!L796,'8760 Data'!M796,'8760 Data'!N796,'8760 Data'!O796,'8760 Data'!P796,'8760 Data'!Q796,'8760 Data'!R796,'8760 Data'!S796,'8760 Data'!T796,'8760 Data'!U796)</f>
        <v>0</v>
      </c>
      <c r="I796" s="591" t="e">
        <f>H796/'Output Sheet'!$B$8</f>
        <v>#DIV/0!</v>
      </c>
      <c r="J796" s="596"/>
      <c r="K796" s="560"/>
      <c r="L796" s="560"/>
      <c r="M796" s="560"/>
      <c r="N796" s="560"/>
      <c r="O796" s="560"/>
      <c r="P796" s="560"/>
      <c r="Q796" s="560"/>
      <c r="R796" s="560"/>
      <c r="S796" s="560"/>
      <c r="T796" s="560"/>
      <c r="U796" s="560"/>
    </row>
    <row r="797" spans="1:21">
      <c r="A797" s="593">
        <f t="shared" si="72"/>
        <v>41308</v>
      </c>
      <c r="B797" s="594">
        <v>41308.166712615741</v>
      </c>
      <c r="C797" s="560">
        <f t="shared" si="73"/>
        <v>2013</v>
      </c>
      <c r="D797" s="560">
        <f t="shared" si="74"/>
        <v>2</v>
      </c>
      <c r="E797" s="560">
        <f t="shared" si="75"/>
        <v>3</v>
      </c>
      <c r="F797" s="560">
        <f t="shared" si="76"/>
        <v>4</v>
      </c>
      <c r="G797" s="595">
        <f t="shared" si="77"/>
        <v>1</v>
      </c>
      <c r="H797" s="590">
        <f>CHOOSE('Output Sheet'!$B$4,'8760 Data'!J797,'8760 Data'!K797,'8760 Data'!L797,'8760 Data'!M797,'8760 Data'!N797,'8760 Data'!O797,'8760 Data'!P797,'8760 Data'!Q797,'8760 Data'!R797,'8760 Data'!S797,'8760 Data'!T797,'8760 Data'!U797)</f>
        <v>0</v>
      </c>
      <c r="I797" s="591" t="e">
        <f>H797/'Output Sheet'!$B$8</f>
        <v>#DIV/0!</v>
      </c>
      <c r="J797" s="596"/>
      <c r="K797" s="560"/>
      <c r="L797" s="560"/>
      <c r="M797" s="560"/>
      <c r="N797" s="560"/>
      <c r="O797" s="560"/>
      <c r="P797" s="560"/>
      <c r="Q797" s="560"/>
      <c r="R797" s="560"/>
      <c r="S797" s="560"/>
      <c r="T797" s="560"/>
      <c r="U797" s="560"/>
    </row>
    <row r="798" spans="1:21">
      <c r="A798" s="593">
        <f t="shared" si="72"/>
        <v>41308</v>
      </c>
      <c r="B798" s="594">
        <v>41308.208379340278</v>
      </c>
      <c r="C798" s="560">
        <f t="shared" si="73"/>
        <v>2013</v>
      </c>
      <c r="D798" s="560">
        <f t="shared" si="74"/>
        <v>2</v>
      </c>
      <c r="E798" s="560">
        <f t="shared" si="75"/>
        <v>3</v>
      </c>
      <c r="F798" s="560">
        <f t="shared" si="76"/>
        <v>5</v>
      </c>
      <c r="G798" s="595">
        <f t="shared" si="77"/>
        <v>1</v>
      </c>
      <c r="H798" s="590">
        <f>CHOOSE('Output Sheet'!$B$4,'8760 Data'!J798,'8760 Data'!K798,'8760 Data'!L798,'8760 Data'!M798,'8760 Data'!N798,'8760 Data'!O798,'8760 Data'!P798,'8760 Data'!Q798,'8760 Data'!R798,'8760 Data'!S798,'8760 Data'!T798,'8760 Data'!U798)</f>
        <v>0</v>
      </c>
      <c r="I798" s="591" t="e">
        <f>H798/'Output Sheet'!$B$8</f>
        <v>#DIV/0!</v>
      </c>
      <c r="J798" s="596"/>
      <c r="K798" s="560"/>
      <c r="L798" s="560"/>
      <c r="M798" s="560"/>
      <c r="N798" s="560"/>
      <c r="O798" s="560"/>
      <c r="P798" s="560"/>
      <c r="Q798" s="560"/>
      <c r="R798" s="560"/>
      <c r="S798" s="560"/>
      <c r="T798" s="560"/>
      <c r="U798" s="560"/>
    </row>
    <row r="799" spans="1:21">
      <c r="A799" s="593">
        <f t="shared" si="72"/>
        <v>41308</v>
      </c>
      <c r="B799" s="594">
        <v>41308.250046064815</v>
      </c>
      <c r="C799" s="560">
        <f t="shared" si="73"/>
        <v>2013</v>
      </c>
      <c r="D799" s="560">
        <f t="shared" si="74"/>
        <v>2</v>
      </c>
      <c r="E799" s="560">
        <f t="shared" si="75"/>
        <v>3</v>
      </c>
      <c r="F799" s="560">
        <f t="shared" si="76"/>
        <v>6</v>
      </c>
      <c r="G799" s="595">
        <f t="shared" si="77"/>
        <v>1</v>
      </c>
      <c r="H799" s="590">
        <f>CHOOSE('Output Sheet'!$B$4,'8760 Data'!J799,'8760 Data'!K799,'8760 Data'!L799,'8760 Data'!M799,'8760 Data'!N799,'8760 Data'!O799,'8760 Data'!P799,'8760 Data'!Q799,'8760 Data'!R799,'8760 Data'!S799,'8760 Data'!T799,'8760 Data'!U799)</f>
        <v>0</v>
      </c>
      <c r="I799" s="591" t="e">
        <f>H799/'Output Sheet'!$B$8</f>
        <v>#DIV/0!</v>
      </c>
      <c r="J799" s="596"/>
      <c r="K799" s="560"/>
      <c r="L799" s="560"/>
      <c r="M799" s="560"/>
      <c r="N799" s="560"/>
      <c r="O799" s="560"/>
      <c r="P799" s="560"/>
      <c r="Q799" s="560"/>
      <c r="R799" s="560"/>
      <c r="S799" s="560"/>
      <c r="T799" s="560"/>
      <c r="U799" s="560"/>
    </row>
    <row r="800" spans="1:21">
      <c r="A800" s="593">
        <f t="shared" si="72"/>
        <v>41308</v>
      </c>
      <c r="B800" s="594">
        <v>41308.291712789352</v>
      </c>
      <c r="C800" s="560">
        <f t="shared" si="73"/>
        <v>2013</v>
      </c>
      <c r="D800" s="560">
        <f t="shared" si="74"/>
        <v>2</v>
      </c>
      <c r="E800" s="560">
        <f t="shared" si="75"/>
        <v>3</v>
      </c>
      <c r="F800" s="560">
        <f t="shared" si="76"/>
        <v>7</v>
      </c>
      <c r="G800" s="595">
        <f t="shared" si="77"/>
        <v>1</v>
      </c>
      <c r="H800" s="590">
        <f>CHOOSE('Output Sheet'!$B$4,'8760 Data'!J800,'8760 Data'!K800,'8760 Data'!L800,'8760 Data'!M800,'8760 Data'!N800,'8760 Data'!O800,'8760 Data'!P800,'8760 Data'!Q800,'8760 Data'!R800,'8760 Data'!S800,'8760 Data'!T800,'8760 Data'!U800)</f>
        <v>0</v>
      </c>
      <c r="I800" s="591" t="e">
        <f>H800/'Output Sheet'!$B$8</f>
        <v>#DIV/0!</v>
      </c>
      <c r="J800" s="596"/>
      <c r="K800" s="560"/>
      <c r="L800" s="560"/>
      <c r="M800" s="560"/>
      <c r="N800" s="560"/>
      <c r="O800" s="560"/>
      <c r="P800" s="560"/>
      <c r="Q800" s="560"/>
      <c r="R800" s="560"/>
      <c r="S800" s="560"/>
      <c r="T800" s="560"/>
      <c r="U800" s="560"/>
    </row>
    <row r="801" spans="1:21">
      <c r="A801" s="593">
        <f t="shared" si="72"/>
        <v>41308</v>
      </c>
      <c r="B801" s="594">
        <v>41308.33337951389</v>
      </c>
      <c r="C801" s="560">
        <f t="shared" si="73"/>
        <v>2013</v>
      </c>
      <c r="D801" s="560">
        <f t="shared" si="74"/>
        <v>2</v>
      </c>
      <c r="E801" s="560">
        <f t="shared" si="75"/>
        <v>3</v>
      </c>
      <c r="F801" s="560">
        <f t="shared" si="76"/>
        <v>8</v>
      </c>
      <c r="G801" s="595">
        <f t="shared" si="77"/>
        <v>1</v>
      </c>
      <c r="H801" s="590">
        <f>CHOOSE('Output Sheet'!$B$4,'8760 Data'!J801,'8760 Data'!K801,'8760 Data'!L801,'8760 Data'!M801,'8760 Data'!N801,'8760 Data'!O801,'8760 Data'!P801,'8760 Data'!Q801,'8760 Data'!R801,'8760 Data'!S801,'8760 Data'!T801,'8760 Data'!U801)</f>
        <v>0</v>
      </c>
      <c r="I801" s="591" t="e">
        <f>H801/'Output Sheet'!$B$8</f>
        <v>#DIV/0!</v>
      </c>
      <c r="J801" s="596"/>
      <c r="K801" s="560"/>
      <c r="L801" s="560"/>
      <c r="M801" s="560"/>
      <c r="N801" s="560"/>
      <c r="O801" s="560"/>
      <c r="P801" s="560"/>
      <c r="Q801" s="560"/>
      <c r="R801" s="560"/>
      <c r="S801" s="560"/>
      <c r="T801" s="560"/>
      <c r="U801" s="560"/>
    </row>
    <row r="802" spans="1:21">
      <c r="A802" s="593">
        <f t="shared" si="72"/>
        <v>41308</v>
      </c>
      <c r="B802" s="594">
        <v>41308.375046238427</v>
      </c>
      <c r="C802" s="560">
        <f t="shared" si="73"/>
        <v>2013</v>
      </c>
      <c r="D802" s="560">
        <f t="shared" si="74"/>
        <v>2</v>
      </c>
      <c r="E802" s="560">
        <f t="shared" si="75"/>
        <v>3</v>
      </c>
      <c r="F802" s="560">
        <f t="shared" si="76"/>
        <v>9</v>
      </c>
      <c r="G802" s="595">
        <f t="shared" si="77"/>
        <v>1</v>
      </c>
      <c r="H802" s="590">
        <f>CHOOSE('Output Sheet'!$B$4,'8760 Data'!J802,'8760 Data'!K802,'8760 Data'!L802,'8760 Data'!M802,'8760 Data'!N802,'8760 Data'!O802,'8760 Data'!P802,'8760 Data'!Q802,'8760 Data'!R802,'8760 Data'!S802,'8760 Data'!T802,'8760 Data'!U802)</f>
        <v>0</v>
      </c>
      <c r="I802" s="591" t="e">
        <f>H802/'Output Sheet'!$B$8</f>
        <v>#DIV/0!</v>
      </c>
      <c r="J802" s="596"/>
      <c r="K802" s="560"/>
      <c r="L802" s="560"/>
      <c r="M802" s="560"/>
      <c r="N802" s="560"/>
      <c r="O802" s="560"/>
      <c r="P802" s="560"/>
      <c r="Q802" s="560"/>
      <c r="R802" s="560"/>
      <c r="S802" s="560"/>
      <c r="T802" s="560"/>
      <c r="U802" s="560"/>
    </row>
    <row r="803" spans="1:21">
      <c r="A803" s="593">
        <f t="shared" si="72"/>
        <v>41308</v>
      </c>
      <c r="B803" s="594">
        <v>41308.416712962964</v>
      </c>
      <c r="C803" s="560">
        <f t="shared" si="73"/>
        <v>2013</v>
      </c>
      <c r="D803" s="560">
        <f t="shared" si="74"/>
        <v>2</v>
      </c>
      <c r="E803" s="560">
        <f t="shared" si="75"/>
        <v>3</v>
      </c>
      <c r="F803" s="560">
        <f t="shared" si="76"/>
        <v>10</v>
      </c>
      <c r="G803" s="595">
        <f t="shared" si="77"/>
        <v>1</v>
      </c>
      <c r="H803" s="590">
        <f>CHOOSE('Output Sheet'!$B$4,'8760 Data'!J803,'8760 Data'!K803,'8760 Data'!L803,'8760 Data'!M803,'8760 Data'!N803,'8760 Data'!O803,'8760 Data'!P803,'8760 Data'!Q803,'8760 Data'!R803,'8760 Data'!S803,'8760 Data'!T803,'8760 Data'!U803)</f>
        <v>0</v>
      </c>
      <c r="I803" s="591" t="e">
        <f>H803/'Output Sheet'!$B$8</f>
        <v>#DIV/0!</v>
      </c>
      <c r="J803" s="596"/>
      <c r="K803" s="560"/>
      <c r="L803" s="560"/>
      <c r="M803" s="560"/>
      <c r="N803" s="560"/>
      <c r="O803" s="560"/>
      <c r="P803" s="560"/>
      <c r="Q803" s="560"/>
      <c r="R803" s="560"/>
      <c r="S803" s="560"/>
      <c r="T803" s="560"/>
      <c r="U803" s="560"/>
    </row>
    <row r="804" spans="1:21">
      <c r="A804" s="593">
        <f t="shared" si="72"/>
        <v>41308</v>
      </c>
      <c r="B804" s="594">
        <v>41308.458379687501</v>
      </c>
      <c r="C804" s="560">
        <f t="shared" si="73"/>
        <v>2013</v>
      </c>
      <c r="D804" s="560">
        <f t="shared" si="74"/>
        <v>2</v>
      </c>
      <c r="E804" s="560">
        <f t="shared" si="75"/>
        <v>3</v>
      </c>
      <c r="F804" s="560">
        <f t="shared" si="76"/>
        <v>11</v>
      </c>
      <c r="G804" s="595">
        <f t="shared" si="77"/>
        <v>1</v>
      </c>
      <c r="H804" s="590">
        <f>CHOOSE('Output Sheet'!$B$4,'8760 Data'!J804,'8760 Data'!K804,'8760 Data'!L804,'8760 Data'!M804,'8760 Data'!N804,'8760 Data'!O804,'8760 Data'!P804,'8760 Data'!Q804,'8760 Data'!R804,'8760 Data'!S804,'8760 Data'!T804,'8760 Data'!U804)</f>
        <v>0</v>
      </c>
      <c r="I804" s="591" t="e">
        <f>H804/'Output Sheet'!$B$8</f>
        <v>#DIV/0!</v>
      </c>
      <c r="J804" s="596"/>
      <c r="K804" s="560"/>
      <c r="L804" s="560"/>
      <c r="M804" s="560"/>
      <c r="N804" s="560"/>
      <c r="O804" s="560"/>
      <c r="P804" s="560"/>
      <c r="Q804" s="560"/>
      <c r="R804" s="560"/>
      <c r="S804" s="560"/>
      <c r="T804" s="560"/>
      <c r="U804" s="560"/>
    </row>
    <row r="805" spans="1:21">
      <c r="A805" s="593">
        <f t="shared" si="72"/>
        <v>41308</v>
      </c>
      <c r="B805" s="594">
        <v>41308.500046412039</v>
      </c>
      <c r="C805" s="560">
        <f t="shared" si="73"/>
        <v>2013</v>
      </c>
      <c r="D805" s="560">
        <f t="shared" si="74"/>
        <v>2</v>
      </c>
      <c r="E805" s="560">
        <f t="shared" si="75"/>
        <v>3</v>
      </c>
      <c r="F805" s="560">
        <f t="shared" si="76"/>
        <v>12</v>
      </c>
      <c r="G805" s="595">
        <f t="shared" si="77"/>
        <v>1</v>
      </c>
      <c r="H805" s="590">
        <f>CHOOSE('Output Sheet'!$B$4,'8760 Data'!J805,'8760 Data'!K805,'8760 Data'!L805,'8760 Data'!M805,'8760 Data'!N805,'8760 Data'!O805,'8760 Data'!P805,'8760 Data'!Q805,'8760 Data'!R805,'8760 Data'!S805,'8760 Data'!T805,'8760 Data'!U805)</f>
        <v>0</v>
      </c>
      <c r="I805" s="591" t="e">
        <f>H805/'Output Sheet'!$B$8</f>
        <v>#DIV/0!</v>
      </c>
      <c r="J805" s="596"/>
      <c r="K805" s="560"/>
      <c r="L805" s="560"/>
      <c r="M805" s="560"/>
      <c r="N805" s="560"/>
      <c r="O805" s="560"/>
      <c r="P805" s="560"/>
      <c r="Q805" s="560"/>
      <c r="R805" s="560"/>
      <c r="S805" s="560"/>
      <c r="T805" s="560"/>
      <c r="U805" s="560"/>
    </row>
    <row r="806" spans="1:21">
      <c r="A806" s="593">
        <f t="shared" si="72"/>
        <v>41308</v>
      </c>
      <c r="B806" s="594">
        <v>41308.541713136576</v>
      </c>
      <c r="C806" s="560">
        <f t="shared" si="73"/>
        <v>2013</v>
      </c>
      <c r="D806" s="560">
        <f t="shared" si="74"/>
        <v>2</v>
      </c>
      <c r="E806" s="560">
        <f t="shared" si="75"/>
        <v>3</v>
      </c>
      <c r="F806" s="560">
        <f t="shared" si="76"/>
        <v>13</v>
      </c>
      <c r="G806" s="595">
        <f t="shared" si="77"/>
        <v>1</v>
      </c>
      <c r="H806" s="590">
        <f>CHOOSE('Output Sheet'!$B$4,'8760 Data'!J806,'8760 Data'!K806,'8760 Data'!L806,'8760 Data'!M806,'8760 Data'!N806,'8760 Data'!O806,'8760 Data'!P806,'8760 Data'!Q806,'8760 Data'!R806,'8760 Data'!S806,'8760 Data'!T806,'8760 Data'!U806)</f>
        <v>0</v>
      </c>
      <c r="I806" s="591" t="e">
        <f>H806/'Output Sheet'!$B$8</f>
        <v>#DIV/0!</v>
      </c>
      <c r="J806" s="596"/>
      <c r="K806" s="560"/>
      <c r="L806" s="560"/>
      <c r="M806" s="560"/>
      <c r="N806" s="560"/>
      <c r="O806" s="560"/>
      <c r="P806" s="560"/>
      <c r="Q806" s="560"/>
      <c r="R806" s="560"/>
      <c r="S806" s="560"/>
      <c r="T806" s="560"/>
      <c r="U806" s="560"/>
    </row>
    <row r="807" spans="1:21">
      <c r="A807" s="593">
        <f t="shared" si="72"/>
        <v>41308</v>
      </c>
      <c r="B807" s="594">
        <v>41308.583379861113</v>
      </c>
      <c r="C807" s="560">
        <f t="shared" si="73"/>
        <v>2013</v>
      </c>
      <c r="D807" s="560">
        <f t="shared" si="74"/>
        <v>2</v>
      </c>
      <c r="E807" s="560">
        <f t="shared" si="75"/>
        <v>3</v>
      </c>
      <c r="F807" s="560">
        <f t="shared" si="76"/>
        <v>14</v>
      </c>
      <c r="G807" s="595">
        <f t="shared" si="77"/>
        <v>1</v>
      </c>
      <c r="H807" s="590">
        <f>CHOOSE('Output Sheet'!$B$4,'8760 Data'!J807,'8760 Data'!K807,'8760 Data'!L807,'8760 Data'!M807,'8760 Data'!N807,'8760 Data'!O807,'8760 Data'!P807,'8760 Data'!Q807,'8760 Data'!R807,'8760 Data'!S807,'8760 Data'!T807,'8760 Data'!U807)</f>
        <v>0</v>
      </c>
      <c r="I807" s="591" t="e">
        <f>H807/'Output Sheet'!$B$8</f>
        <v>#DIV/0!</v>
      </c>
      <c r="J807" s="596"/>
      <c r="K807" s="560"/>
      <c r="L807" s="560"/>
      <c r="M807" s="560"/>
      <c r="N807" s="560"/>
      <c r="O807" s="560"/>
      <c r="P807" s="560"/>
      <c r="Q807" s="560"/>
      <c r="R807" s="560"/>
      <c r="S807" s="560"/>
      <c r="T807" s="560"/>
      <c r="U807" s="560"/>
    </row>
    <row r="808" spans="1:21">
      <c r="A808" s="593">
        <f t="shared" si="72"/>
        <v>41308</v>
      </c>
      <c r="B808" s="594">
        <v>41308.62504658565</v>
      </c>
      <c r="C808" s="560">
        <f t="shared" si="73"/>
        <v>2013</v>
      </c>
      <c r="D808" s="560">
        <f t="shared" si="74"/>
        <v>2</v>
      </c>
      <c r="E808" s="560">
        <f t="shared" si="75"/>
        <v>3</v>
      </c>
      <c r="F808" s="560">
        <f t="shared" si="76"/>
        <v>15</v>
      </c>
      <c r="G808" s="595">
        <f t="shared" si="77"/>
        <v>1</v>
      </c>
      <c r="H808" s="590">
        <f>CHOOSE('Output Sheet'!$B$4,'8760 Data'!J808,'8760 Data'!K808,'8760 Data'!L808,'8760 Data'!M808,'8760 Data'!N808,'8760 Data'!O808,'8760 Data'!P808,'8760 Data'!Q808,'8760 Data'!R808,'8760 Data'!S808,'8760 Data'!T808,'8760 Data'!U808)</f>
        <v>0</v>
      </c>
      <c r="I808" s="591" t="e">
        <f>H808/'Output Sheet'!$B$8</f>
        <v>#DIV/0!</v>
      </c>
      <c r="J808" s="596"/>
      <c r="K808" s="560"/>
      <c r="L808" s="560"/>
      <c r="M808" s="560"/>
      <c r="N808" s="560"/>
      <c r="O808" s="560"/>
      <c r="P808" s="560"/>
      <c r="Q808" s="560"/>
      <c r="R808" s="560"/>
      <c r="S808" s="560"/>
      <c r="T808" s="560"/>
      <c r="U808" s="560"/>
    </row>
    <row r="809" spans="1:21">
      <c r="A809" s="593">
        <f t="shared" si="72"/>
        <v>41308</v>
      </c>
      <c r="B809" s="594">
        <v>41308.666713310187</v>
      </c>
      <c r="C809" s="560">
        <f t="shared" si="73"/>
        <v>2013</v>
      </c>
      <c r="D809" s="560">
        <f t="shared" si="74"/>
        <v>2</v>
      </c>
      <c r="E809" s="560">
        <f t="shared" si="75"/>
        <v>3</v>
      </c>
      <c r="F809" s="560">
        <f t="shared" si="76"/>
        <v>16</v>
      </c>
      <c r="G809" s="595">
        <f t="shared" si="77"/>
        <v>1</v>
      </c>
      <c r="H809" s="590">
        <f>CHOOSE('Output Sheet'!$B$4,'8760 Data'!J809,'8760 Data'!K809,'8760 Data'!L809,'8760 Data'!M809,'8760 Data'!N809,'8760 Data'!O809,'8760 Data'!P809,'8760 Data'!Q809,'8760 Data'!R809,'8760 Data'!S809,'8760 Data'!T809,'8760 Data'!U809)</f>
        <v>0</v>
      </c>
      <c r="I809" s="591" t="e">
        <f>H809/'Output Sheet'!$B$8</f>
        <v>#DIV/0!</v>
      </c>
      <c r="J809" s="596"/>
      <c r="K809" s="560"/>
      <c r="L809" s="560"/>
      <c r="M809" s="560"/>
      <c r="N809" s="560"/>
      <c r="O809" s="560"/>
      <c r="P809" s="560"/>
      <c r="Q809" s="560"/>
      <c r="R809" s="560"/>
      <c r="S809" s="560"/>
      <c r="T809" s="560"/>
      <c r="U809" s="560"/>
    </row>
    <row r="810" spans="1:21">
      <c r="A810" s="593">
        <f t="shared" si="72"/>
        <v>41308</v>
      </c>
      <c r="B810" s="594">
        <v>41308.708380034725</v>
      </c>
      <c r="C810" s="560">
        <f t="shared" si="73"/>
        <v>2013</v>
      </c>
      <c r="D810" s="560">
        <f t="shared" si="74"/>
        <v>2</v>
      </c>
      <c r="E810" s="560">
        <f t="shared" si="75"/>
        <v>3</v>
      </c>
      <c r="F810" s="560">
        <f t="shared" si="76"/>
        <v>17</v>
      </c>
      <c r="G810" s="595">
        <f t="shared" si="77"/>
        <v>1</v>
      </c>
      <c r="H810" s="590">
        <f>CHOOSE('Output Sheet'!$B$4,'8760 Data'!J810,'8760 Data'!K810,'8760 Data'!L810,'8760 Data'!M810,'8760 Data'!N810,'8760 Data'!O810,'8760 Data'!P810,'8760 Data'!Q810,'8760 Data'!R810,'8760 Data'!S810,'8760 Data'!T810,'8760 Data'!U810)</f>
        <v>0</v>
      </c>
      <c r="I810" s="591" t="e">
        <f>H810/'Output Sheet'!$B$8</f>
        <v>#DIV/0!</v>
      </c>
      <c r="J810" s="596"/>
      <c r="K810" s="560"/>
      <c r="L810" s="560"/>
      <c r="M810" s="560"/>
      <c r="N810" s="560"/>
      <c r="O810" s="560"/>
      <c r="P810" s="560"/>
      <c r="Q810" s="560"/>
      <c r="R810" s="560"/>
      <c r="S810" s="560"/>
      <c r="T810" s="560"/>
      <c r="U810" s="560"/>
    </row>
    <row r="811" spans="1:21">
      <c r="A811" s="593">
        <f t="shared" si="72"/>
        <v>41308</v>
      </c>
      <c r="B811" s="594">
        <v>41308.750046759262</v>
      </c>
      <c r="C811" s="560">
        <f t="shared" si="73"/>
        <v>2013</v>
      </c>
      <c r="D811" s="560">
        <f t="shared" si="74"/>
        <v>2</v>
      </c>
      <c r="E811" s="560">
        <f t="shared" si="75"/>
        <v>3</v>
      </c>
      <c r="F811" s="560">
        <f t="shared" si="76"/>
        <v>18</v>
      </c>
      <c r="G811" s="595">
        <f t="shared" si="77"/>
        <v>1</v>
      </c>
      <c r="H811" s="590">
        <f>CHOOSE('Output Sheet'!$B$4,'8760 Data'!J811,'8760 Data'!K811,'8760 Data'!L811,'8760 Data'!M811,'8760 Data'!N811,'8760 Data'!O811,'8760 Data'!P811,'8760 Data'!Q811,'8760 Data'!R811,'8760 Data'!S811,'8760 Data'!T811,'8760 Data'!U811)</f>
        <v>0</v>
      </c>
      <c r="I811" s="591" t="e">
        <f>H811/'Output Sheet'!$B$8</f>
        <v>#DIV/0!</v>
      </c>
      <c r="J811" s="596"/>
      <c r="K811" s="560"/>
      <c r="L811" s="560"/>
      <c r="M811" s="560"/>
      <c r="N811" s="560"/>
      <c r="O811" s="560"/>
      <c r="P811" s="560"/>
      <c r="Q811" s="560"/>
      <c r="R811" s="560"/>
      <c r="S811" s="560"/>
      <c r="T811" s="560"/>
      <c r="U811" s="560"/>
    </row>
    <row r="812" spans="1:21">
      <c r="A812" s="593">
        <f t="shared" si="72"/>
        <v>41308</v>
      </c>
      <c r="B812" s="594">
        <v>41308.791713483799</v>
      </c>
      <c r="C812" s="560">
        <f t="shared" si="73"/>
        <v>2013</v>
      </c>
      <c r="D812" s="560">
        <f t="shared" si="74"/>
        <v>2</v>
      </c>
      <c r="E812" s="560">
        <f t="shared" si="75"/>
        <v>3</v>
      </c>
      <c r="F812" s="560">
        <f t="shared" si="76"/>
        <v>19</v>
      </c>
      <c r="G812" s="595">
        <f t="shared" si="77"/>
        <v>1</v>
      </c>
      <c r="H812" s="590">
        <f>CHOOSE('Output Sheet'!$B$4,'8760 Data'!J812,'8760 Data'!K812,'8760 Data'!L812,'8760 Data'!M812,'8760 Data'!N812,'8760 Data'!O812,'8760 Data'!P812,'8760 Data'!Q812,'8760 Data'!R812,'8760 Data'!S812,'8760 Data'!T812,'8760 Data'!U812)</f>
        <v>0</v>
      </c>
      <c r="I812" s="591" t="e">
        <f>H812/'Output Sheet'!$B$8</f>
        <v>#DIV/0!</v>
      </c>
      <c r="J812" s="596"/>
      <c r="K812" s="560"/>
      <c r="L812" s="560"/>
      <c r="M812" s="560"/>
      <c r="N812" s="560"/>
      <c r="O812" s="560"/>
      <c r="P812" s="560"/>
      <c r="Q812" s="560"/>
      <c r="R812" s="560"/>
      <c r="S812" s="560"/>
      <c r="T812" s="560"/>
      <c r="U812" s="560"/>
    </row>
    <row r="813" spans="1:21">
      <c r="A813" s="593">
        <f t="shared" si="72"/>
        <v>41308</v>
      </c>
      <c r="B813" s="594">
        <v>41308.833380208336</v>
      </c>
      <c r="C813" s="560">
        <f t="shared" si="73"/>
        <v>2013</v>
      </c>
      <c r="D813" s="560">
        <f t="shared" si="74"/>
        <v>2</v>
      </c>
      <c r="E813" s="560">
        <f t="shared" si="75"/>
        <v>3</v>
      </c>
      <c r="F813" s="560">
        <f t="shared" si="76"/>
        <v>20</v>
      </c>
      <c r="G813" s="595">
        <f t="shared" si="77"/>
        <v>1</v>
      </c>
      <c r="H813" s="590">
        <f>CHOOSE('Output Sheet'!$B$4,'8760 Data'!J813,'8760 Data'!K813,'8760 Data'!L813,'8760 Data'!M813,'8760 Data'!N813,'8760 Data'!O813,'8760 Data'!P813,'8760 Data'!Q813,'8760 Data'!R813,'8760 Data'!S813,'8760 Data'!T813,'8760 Data'!U813)</f>
        <v>0</v>
      </c>
      <c r="I813" s="591" t="e">
        <f>H813/'Output Sheet'!$B$8</f>
        <v>#DIV/0!</v>
      </c>
      <c r="J813" s="596"/>
      <c r="K813" s="560"/>
      <c r="L813" s="560"/>
      <c r="M813" s="560"/>
      <c r="N813" s="560"/>
      <c r="O813" s="560"/>
      <c r="P813" s="560"/>
      <c r="Q813" s="560"/>
      <c r="R813" s="560"/>
      <c r="S813" s="560"/>
      <c r="T813" s="560"/>
      <c r="U813" s="560"/>
    </row>
    <row r="814" spans="1:21">
      <c r="A814" s="593">
        <f t="shared" si="72"/>
        <v>41308</v>
      </c>
      <c r="B814" s="594">
        <v>41308.875046932873</v>
      </c>
      <c r="C814" s="560">
        <f t="shared" si="73"/>
        <v>2013</v>
      </c>
      <c r="D814" s="560">
        <f t="shared" si="74"/>
        <v>2</v>
      </c>
      <c r="E814" s="560">
        <f t="shared" si="75"/>
        <v>3</v>
      </c>
      <c r="F814" s="560">
        <f t="shared" si="76"/>
        <v>21</v>
      </c>
      <c r="G814" s="595">
        <f t="shared" si="77"/>
        <v>1</v>
      </c>
      <c r="H814" s="590">
        <f>CHOOSE('Output Sheet'!$B$4,'8760 Data'!J814,'8760 Data'!K814,'8760 Data'!L814,'8760 Data'!M814,'8760 Data'!N814,'8760 Data'!O814,'8760 Data'!P814,'8760 Data'!Q814,'8760 Data'!R814,'8760 Data'!S814,'8760 Data'!T814,'8760 Data'!U814)</f>
        <v>0</v>
      </c>
      <c r="I814" s="591" t="e">
        <f>H814/'Output Sheet'!$B$8</f>
        <v>#DIV/0!</v>
      </c>
      <c r="J814" s="596"/>
      <c r="K814" s="560"/>
      <c r="L814" s="560"/>
      <c r="M814" s="560"/>
      <c r="N814" s="560"/>
      <c r="O814" s="560"/>
      <c r="P814" s="560"/>
      <c r="Q814" s="560"/>
      <c r="R814" s="560"/>
      <c r="S814" s="560"/>
      <c r="T814" s="560"/>
      <c r="U814" s="560"/>
    </row>
    <row r="815" spans="1:21">
      <c r="A815" s="593">
        <f t="shared" si="72"/>
        <v>41308</v>
      </c>
      <c r="B815" s="594">
        <v>41308.916713657411</v>
      </c>
      <c r="C815" s="560">
        <f t="shared" si="73"/>
        <v>2013</v>
      </c>
      <c r="D815" s="560">
        <f t="shared" si="74"/>
        <v>2</v>
      </c>
      <c r="E815" s="560">
        <f t="shared" si="75"/>
        <v>3</v>
      </c>
      <c r="F815" s="560">
        <f t="shared" si="76"/>
        <v>22</v>
      </c>
      <c r="G815" s="595">
        <f t="shared" si="77"/>
        <v>1</v>
      </c>
      <c r="H815" s="590">
        <f>CHOOSE('Output Sheet'!$B$4,'8760 Data'!J815,'8760 Data'!K815,'8760 Data'!L815,'8760 Data'!M815,'8760 Data'!N815,'8760 Data'!O815,'8760 Data'!P815,'8760 Data'!Q815,'8760 Data'!R815,'8760 Data'!S815,'8760 Data'!T815,'8760 Data'!U815)</f>
        <v>0</v>
      </c>
      <c r="I815" s="591" t="e">
        <f>H815/'Output Sheet'!$B$8</f>
        <v>#DIV/0!</v>
      </c>
      <c r="J815" s="596"/>
      <c r="K815" s="560"/>
      <c r="L815" s="560"/>
      <c r="M815" s="560"/>
      <c r="N815" s="560"/>
      <c r="O815" s="560"/>
      <c r="P815" s="560"/>
      <c r="Q815" s="560"/>
      <c r="R815" s="560"/>
      <c r="S815" s="560"/>
      <c r="T815" s="560"/>
      <c r="U815" s="560"/>
    </row>
    <row r="816" spans="1:21">
      <c r="A816" s="593">
        <f t="shared" si="72"/>
        <v>41308</v>
      </c>
      <c r="B816" s="594">
        <v>41308.958380381948</v>
      </c>
      <c r="C816" s="560">
        <f t="shared" si="73"/>
        <v>2013</v>
      </c>
      <c r="D816" s="560">
        <f t="shared" si="74"/>
        <v>2</v>
      </c>
      <c r="E816" s="560">
        <f t="shared" si="75"/>
        <v>3</v>
      </c>
      <c r="F816" s="560">
        <f t="shared" si="76"/>
        <v>23</v>
      </c>
      <c r="G816" s="595">
        <f t="shared" si="77"/>
        <v>1</v>
      </c>
      <c r="H816" s="590">
        <f>CHOOSE('Output Sheet'!$B$4,'8760 Data'!J816,'8760 Data'!K816,'8760 Data'!L816,'8760 Data'!M816,'8760 Data'!N816,'8760 Data'!O816,'8760 Data'!P816,'8760 Data'!Q816,'8760 Data'!R816,'8760 Data'!S816,'8760 Data'!T816,'8760 Data'!U816)</f>
        <v>0</v>
      </c>
      <c r="I816" s="591" t="e">
        <f>H816/'Output Sheet'!$B$8</f>
        <v>#DIV/0!</v>
      </c>
      <c r="J816" s="596"/>
      <c r="K816" s="560"/>
      <c r="L816" s="560"/>
      <c r="M816" s="560"/>
      <c r="N816" s="560"/>
      <c r="O816" s="560"/>
      <c r="P816" s="560"/>
      <c r="Q816" s="560"/>
      <c r="R816" s="560"/>
      <c r="S816" s="560"/>
      <c r="T816" s="560"/>
      <c r="U816" s="560"/>
    </row>
    <row r="817" spans="1:21">
      <c r="A817" s="593">
        <f t="shared" si="72"/>
        <v>41309</v>
      </c>
      <c r="B817" s="594">
        <v>41309.000047106485</v>
      </c>
      <c r="C817" s="560">
        <f t="shared" si="73"/>
        <v>2013</v>
      </c>
      <c r="D817" s="560">
        <f t="shared" si="74"/>
        <v>2</v>
      </c>
      <c r="E817" s="560">
        <f t="shared" si="75"/>
        <v>4</v>
      </c>
      <c r="F817" s="560">
        <f t="shared" si="76"/>
        <v>24</v>
      </c>
      <c r="G817" s="595">
        <f t="shared" si="77"/>
        <v>2</v>
      </c>
      <c r="H817" s="590">
        <f>CHOOSE('Output Sheet'!$B$4,'8760 Data'!J817,'8760 Data'!K817,'8760 Data'!L817,'8760 Data'!M817,'8760 Data'!N817,'8760 Data'!O817,'8760 Data'!P817,'8760 Data'!Q817,'8760 Data'!R817,'8760 Data'!S817,'8760 Data'!T817,'8760 Data'!U817)</f>
        <v>0</v>
      </c>
      <c r="I817" s="591" t="e">
        <f>H817/'Output Sheet'!$B$8</f>
        <v>#DIV/0!</v>
      </c>
      <c r="J817" s="596"/>
      <c r="K817" s="560"/>
      <c r="L817" s="560"/>
      <c r="M817" s="560"/>
      <c r="N817" s="560"/>
      <c r="O817" s="560"/>
      <c r="P817" s="560"/>
      <c r="Q817" s="560"/>
      <c r="R817" s="560"/>
      <c r="S817" s="560"/>
      <c r="T817" s="560"/>
      <c r="U817" s="560"/>
    </row>
    <row r="818" spans="1:21">
      <c r="A818" s="593">
        <f t="shared" si="72"/>
        <v>41309</v>
      </c>
      <c r="B818" s="594">
        <v>41309.041713831015</v>
      </c>
      <c r="C818" s="560">
        <f t="shared" si="73"/>
        <v>2013</v>
      </c>
      <c r="D818" s="560">
        <f t="shared" si="74"/>
        <v>2</v>
      </c>
      <c r="E818" s="560">
        <f t="shared" si="75"/>
        <v>4</v>
      </c>
      <c r="F818" s="560">
        <f t="shared" si="76"/>
        <v>1</v>
      </c>
      <c r="G818" s="595">
        <f t="shared" si="77"/>
        <v>2</v>
      </c>
      <c r="H818" s="590">
        <f>CHOOSE('Output Sheet'!$B$4,'8760 Data'!J818,'8760 Data'!K818,'8760 Data'!L818,'8760 Data'!M818,'8760 Data'!N818,'8760 Data'!O818,'8760 Data'!P818,'8760 Data'!Q818,'8760 Data'!R818,'8760 Data'!S818,'8760 Data'!T818,'8760 Data'!U818)</f>
        <v>0</v>
      </c>
      <c r="I818" s="591" t="e">
        <f>H818/'Output Sheet'!$B$8</f>
        <v>#DIV/0!</v>
      </c>
      <c r="J818" s="596"/>
      <c r="K818" s="560"/>
      <c r="L818" s="560"/>
      <c r="M818" s="560"/>
      <c r="N818" s="560"/>
      <c r="O818" s="560"/>
      <c r="P818" s="560"/>
      <c r="Q818" s="560"/>
      <c r="R818" s="560"/>
      <c r="S818" s="560"/>
      <c r="T818" s="560"/>
      <c r="U818" s="560"/>
    </row>
    <row r="819" spans="1:21">
      <c r="A819" s="593">
        <f t="shared" si="72"/>
        <v>41309</v>
      </c>
      <c r="B819" s="594">
        <v>41309.083380555552</v>
      </c>
      <c r="C819" s="560">
        <f t="shared" si="73"/>
        <v>2013</v>
      </c>
      <c r="D819" s="560">
        <f t="shared" si="74"/>
        <v>2</v>
      </c>
      <c r="E819" s="560">
        <f t="shared" si="75"/>
        <v>4</v>
      </c>
      <c r="F819" s="560">
        <f t="shared" si="76"/>
        <v>2</v>
      </c>
      <c r="G819" s="595">
        <f t="shared" si="77"/>
        <v>2</v>
      </c>
      <c r="H819" s="590">
        <f>CHOOSE('Output Sheet'!$B$4,'8760 Data'!J819,'8760 Data'!K819,'8760 Data'!L819,'8760 Data'!M819,'8760 Data'!N819,'8760 Data'!O819,'8760 Data'!P819,'8760 Data'!Q819,'8760 Data'!R819,'8760 Data'!S819,'8760 Data'!T819,'8760 Data'!U819)</f>
        <v>0</v>
      </c>
      <c r="I819" s="591" t="e">
        <f>H819/'Output Sheet'!$B$8</f>
        <v>#DIV/0!</v>
      </c>
      <c r="J819" s="596"/>
      <c r="K819" s="560"/>
      <c r="L819" s="560"/>
      <c r="M819" s="560"/>
      <c r="N819" s="560"/>
      <c r="O819" s="560"/>
      <c r="P819" s="560"/>
      <c r="Q819" s="560"/>
      <c r="R819" s="560"/>
      <c r="S819" s="560"/>
      <c r="T819" s="560"/>
      <c r="U819" s="560"/>
    </row>
    <row r="820" spans="1:21">
      <c r="A820" s="593">
        <f t="shared" si="72"/>
        <v>41309</v>
      </c>
      <c r="B820" s="594">
        <v>41309.125047280089</v>
      </c>
      <c r="C820" s="560">
        <f t="shared" si="73"/>
        <v>2013</v>
      </c>
      <c r="D820" s="560">
        <f t="shared" si="74"/>
        <v>2</v>
      </c>
      <c r="E820" s="560">
        <f t="shared" si="75"/>
        <v>4</v>
      </c>
      <c r="F820" s="560">
        <f t="shared" si="76"/>
        <v>3</v>
      </c>
      <c r="G820" s="595">
        <f t="shared" si="77"/>
        <v>2</v>
      </c>
      <c r="H820" s="590">
        <f>CHOOSE('Output Sheet'!$B$4,'8760 Data'!J820,'8760 Data'!K820,'8760 Data'!L820,'8760 Data'!M820,'8760 Data'!N820,'8760 Data'!O820,'8760 Data'!P820,'8760 Data'!Q820,'8760 Data'!R820,'8760 Data'!S820,'8760 Data'!T820,'8760 Data'!U820)</f>
        <v>0</v>
      </c>
      <c r="I820" s="591" t="e">
        <f>H820/'Output Sheet'!$B$8</f>
        <v>#DIV/0!</v>
      </c>
      <c r="J820" s="596"/>
      <c r="K820" s="560"/>
      <c r="L820" s="560"/>
      <c r="M820" s="560"/>
      <c r="N820" s="560"/>
      <c r="O820" s="560"/>
      <c r="P820" s="560"/>
      <c r="Q820" s="560"/>
      <c r="R820" s="560"/>
      <c r="S820" s="560"/>
      <c r="T820" s="560"/>
      <c r="U820" s="560"/>
    </row>
    <row r="821" spans="1:21">
      <c r="A821" s="593">
        <f t="shared" si="72"/>
        <v>41309</v>
      </c>
      <c r="B821" s="594">
        <v>41309.166714004627</v>
      </c>
      <c r="C821" s="560">
        <f t="shared" si="73"/>
        <v>2013</v>
      </c>
      <c r="D821" s="560">
        <f t="shared" si="74"/>
        <v>2</v>
      </c>
      <c r="E821" s="560">
        <f t="shared" si="75"/>
        <v>4</v>
      </c>
      <c r="F821" s="560">
        <f t="shared" si="76"/>
        <v>4</v>
      </c>
      <c r="G821" s="595">
        <f t="shared" si="77"/>
        <v>2</v>
      </c>
      <c r="H821" s="590">
        <f>CHOOSE('Output Sheet'!$B$4,'8760 Data'!J821,'8760 Data'!K821,'8760 Data'!L821,'8760 Data'!M821,'8760 Data'!N821,'8760 Data'!O821,'8760 Data'!P821,'8760 Data'!Q821,'8760 Data'!R821,'8760 Data'!S821,'8760 Data'!T821,'8760 Data'!U821)</f>
        <v>0</v>
      </c>
      <c r="I821" s="591" t="e">
        <f>H821/'Output Sheet'!$B$8</f>
        <v>#DIV/0!</v>
      </c>
      <c r="J821" s="596"/>
      <c r="K821" s="560"/>
      <c r="L821" s="560"/>
      <c r="M821" s="560"/>
      <c r="N821" s="560"/>
      <c r="O821" s="560"/>
      <c r="P821" s="560"/>
      <c r="Q821" s="560"/>
      <c r="R821" s="560"/>
      <c r="S821" s="560"/>
      <c r="T821" s="560"/>
      <c r="U821" s="560"/>
    </row>
    <row r="822" spans="1:21">
      <c r="A822" s="593">
        <f t="shared" si="72"/>
        <v>41309</v>
      </c>
      <c r="B822" s="594">
        <v>41309.208380729164</v>
      </c>
      <c r="C822" s="560">
        <f t="shared" si="73"/>
        <v>2013</v>
      </c>
      <c r="D822" s="560">
        <f t="shared" si="74"/>
        <v>2</v>
      </c>
      <c r="E822" s="560">
        <f t="shared" si="75"/>
        <v>4</v>
      </c>
      <c r="F822" s="560">
        <f t="shared" si="76"/>
        <v>5</v>
      </c>
      <c r="G822" s="595">
        <f t="shared" si="77"/>
        <v>2</v>
      </c>
      <c r="H822" s="590">
        <f>CHOOSE('Output Sheet'!$B$4,'8760 Data'!J822,'8760 Data'!K822,'8760 Data'!L822,'8760 Data'!M822,'8760 Data'!N822,'8760 Data'!O822,'8760 Data'!P822,'8760 Data'!Q822,'8760 Data'!R822,'8760 Data'!S822,'8760 Data'!T822,'8760 Data'!U822)</f>
        <v>0</v>
      </c>
      <c r="I822" s="591" t="e">
        <f>H822/'Output Sheet'!$B$8</f>
        <v>#DIV/0!</v>
      </c>
      <c r="J822" s="596"/>
      <c r="K822" s="560"/>
      <c r="L822" s="560"/>
      <c r="M822" s="560"/>
      <c r="N822" s="560"/>
      <c r="O822" s="560"/>
      <c r="P822" s="560"/>
      <c r="Q822" s="560"/>
      <c r="R822" s="560"/>
      <c r="S822" s="560"/>
      <c r="T822" s="560"/>
      <c r="U822" s="560"/>
    </row>
    <row r="823" spans="1:21">
      <c r="A823" s="593">
        <f t="shared" si="72"/>
        <v>41309</v>
      </c>
      <c r="B823" s="594">
        <v>41309.250047453701</v>
      </c>
      <c r="C823" s="560">
        <f t="shared" si="73"/>
        <v>2013</v>
      </c>
      <c r="D823" s="560">
        <f t="shared" si="74"/>
        <v>2</v>
      </c>
      <c r="E823" s="560">
        <f t="shared" si="75"/>
        <v>4</v>
      </c>
      <c r="F823" s="560">
        <f t="shared" si="76"/>
        <v>6</v>
      </c>
      <c r="G823" s="595">
        <f t="shared" si="77"/>
        <v>2</v>
      </c>
      <c r="H823" s="590">
        <f>CHOOSE('Output Sheet'!$B$4,'8760 Data'!J823,'8760 Data'!K823,'8760 Data'!L823,'8760 Data'!M823,'8760 Data'!N823,'8760 Data'!O823,'8760 Data'!P823,'8760 Data'!Q823,'8760 Data'!R823,'8760 Data'!S823,'8760 Data'!T823,'8760 Data'!U823)</f>
        <v>0</v>
      </c>
      <c r="I823" s="591" t="e">
        <f>H823/'Output Sheet'!$B$8</f>
        <v>#DIV/0!</v>
      </c>
      <c r="J823" s="596"/>
      <c r="K823" s="560"/>
      <c r="L823" s="560"/>
      <c r="M823" s="560"/>
      <c r="N823" s="560"/>
      <c r="O823" s="560"/>
      <c r="P823" s="560"/>
      <c r="Q823" s="560"/>
      <c r="R823" s="560"/>
      <c r="S823" s="560"/>
      <c r="T823" s="560"/>
      <c r="U823" s="560"/>
    </row>
    <row r="824" spans="1:21">
      <c r="A824" s="593">
        <f t="shared" si="72"/>
        <v>41309</v>
      </c>
      <c r="B824" s="594">
        <v>41309.291714178238</v>
      </c>
      <c r="C824" s="560">
        <f t="shared" si="73"/>
        <v>2013</v>
      </c>
      <c r="D824" s="560">
        <f t="shared" si="74"/>
        <v>2</v>
      </c>
      <c r="E824" s="560">
        <f t="shared" si="75"/>
        <v>4</v>
      </c>
      <c r="F824" s="560">
        <f t="shared" si="76"/>
        <v>7</v>
      </c>
      <c r="G824" s="595">
        <f t="shared" si="77"/>
        <v>2</v>
      </c>
      <c r="H824" s="590">
        <f>CHOOSE('Output Sheet'!$B$4,'8760 Data'!J824,'8760 Data'!K824,'8760 Data'!L824,'8760 Data'!M824,'8760 Data'!N824,'8760 Data'!O824,'8760 Data'!P824,'8760 Data'!Q824,'8760 Data'!R824,'8760 Data'!S824,'8760 Data'!T824,'8760 Data'!U824)</f>
        <v>0</v>
      </c>
      <c r="I824" s="591" t="e">
        <f>H824/'Output Sheet'!$B$8</f>
        <v>#DIV/0!</v>
      </c>
      <c r="J824" s="596"/>
      <c r="K824" s="560"/>
      <c r="L824" s="560"/>
      <c r="M824" s="560"/>
      <c r="N824" s="560"/>
      <c r="O824" s="560"/>
      <c r="P824" s="560"/>
      <c r="Q824" s="560"/>
      <c r="R824" s="560"/>
      <c r="S824" s="560"/>
      <c r="T824" s="560"/>
      <c r="U824" s="560"/>
    </row>
    <row r="825" spans="1:21">
      <c r="A825" s="593">
        <f t="shared" si="72"/>
        <v>41309</v>
      </c>
      <c r="B825" s="594">
        <v>41309.333380902775</v>
      </c>
      <c r="C825" s="560">
        <f t="shared" si="73"/>
        <v>2013</v>
      </c>
      <c r="D825" s="560">
        <f t="shared" si="74"/>
        <v>2</v>
      </c>
      <c r="E825" s="560">
        <f t="shared" si="75"/>
        <v>4</v>
      </c>
      <c r="F825" s="560">
        <f t="shared" si="76"/>
        <v>8</v>
      </c>
      <c r="G825" s="595">
        <f t="shared" si="77"/>
        <v>2</v>
      </c>
      <c r="H825" s="590">
        <f>CHOOSE('Output Sheet'!$B$4,'8760 Data'!J825,'8760 Data'!K825,'8760 Data'!L825,'8760 Data'!M825,'8760 Data'!N825,'8760 Data'!O825,'8760 Data'!P825,'8760 Data'!Q825,'8760 Data'!R825,'8760 Data'!S825,'8760 Data'!T825,'8760 Data'!U825)</f>
        <v>0</v>
      </c>
      <c r="I825" s="591" t="e">
        <f>H825/'Output Sheet'!$B$8</f>
        <v>#DIV/0!</v>
      </c>
      <c r="J825" s="596"/>
      <c r="K825" s="560"/>
      <c r="L825" s="560"/>
      <c r="M825" s="560"/>
      <c r="N825" s="560"/>
      <c r="O825" s="560"/>
      <c r="P825" s="560"/>
      <c r="Q825" s="560"/>
      <c r="R825" s="560"/>
      <c r="S825" s="560"/>
      <c r="T825" s="560"/>
      <c r="U825" s="560"/>
    </row>
    <row r="826" spans="1:21">
      <c r="A826" s="593">
        <f t="shared" si="72"/>
        <v>41309</v>
      </c>
      <c r="B826" s="594">
        <v>41309.375047627313</v>
      </c>
      <c r="C826" s="560">
        <f t="shared" si="73"/>
        <v>2013</v>
      </c>
      <c r="D826" s="560">
        <f t="shared" si="74"/>
        <v>2</v>
      </c>
      <c r="E826" s="560">
        <f t="shared" si="75"/>
        <v>4</v>
      </c>
      <c r="F826" s="560">
        <f t="shared" si="76"/>
        <v>9</v>
      </c>
      <c r="G826" s="595">
        <f t="shared" si="77"/>
        <v>2</v>
      </c>
      <c r="H826" s="590">
        <f>CHOOSE('Output Sheet'!$B$4,'8760 Data'!J826,'8760 Data'!K826,'8760 Data'!L826,'8760 Data'!M826,'8760 Data'!N826,'8760 Data'!O826,'8760 Data'!P826,'8760 Data'!Q826,'8760 Data'!R826,'8760 Data'!S826,'8760 Data'!T826,'8760 Data'!U826)</f>
        <v>0</v>
      </c>
      <c r="I826" s="591" t="e">
        <f>H826/'Output Sheet'!$B$8</f>
        <v>#DIV/0!</v>
      </c>
      <c r="J826" s="596"/>
      <c r="K826" s="560"/>
      <c r="L826" s="560"/>
      <c r="M826" s="560"/>
      <c r="N826" s="560"/>
      <c r="O826" s="560"/>
      <c r="P826" s="560"/>
      <c r="Q826" s="560"/>
      <c r="R826" s="560"/>
      <c r="S826" s="560"/>
      <c r="T826" s="560"/>
      <c r="U826" s="560"/>
    </row>
    <row r="827" spans="1:21">
      <c r="A827" s="593">
        <f t="shared" si="72"/>
        <v>41309</v>
      </c>
      <c r="B827" s="594">
        <v>41309.41671435185</v>
      </c>
      <c r="C827" s="560">
        <f t="shared" si="73"/>
        <v>2013</v>
      </c>
      <c r="D827" s="560">
        <f t="shared" si="74"/>
        <v>2</v>
      </c>
      <c r="E827" s="560">
        <f t="shared" si="75"/>
        <v>4</v>
      </c>
      <c r="F827" s="560">
        <f t="shared" si="76"/>
        <v>10</v>
      </c>
      <c r="G827" s="595">
        <f t="shared" si="77"/>
        <v>2</v>
      </c>
      <c r="H827" s="590">
        <f>CHOOSE('Output Sheet'!$B$4,'8760 Data'!J827,'8760 Data'!K827,'8760 Data'!L827,'8760 Data'!M827,'8760 Data'!N827,'8760 Data'!O827,'8760 Data'!P827,'8760 Data'!Q827,'8760 Data'!R827,'8760 Data'!S827,'8760 Data'!T827,'8760 Data'!U827)</f>
        <v>0</v>
      </c>
      <c r="I827" s="591" t="e">
        <f>H827/'Output Sheet'!$B$8</f>
        <v>#DIV/0!</v>
      </c>
      <c r="J827" s="596"/>
      <c r="K827" s="560"/>
      <c r="L827" s="560"/>
      <c r="M827" s="560"/>
      <c r="N827" s="560"/>
      <c r="O827" s="560"/>
      <c r="P827" s="560"/>
      <c r="Q827" s="560"/>
      <c r="R827" s="560"/>
      <c r="S827" s="560"/>
      <c r="T827" s="560"/>
      <c r="U827" s="560"/>
    </row>
    <row r="828" spans="1:21">
      <c r="A828" s="593">
        <f t="shared" si="72"/>
        <v>41309</v>
      </c>
      <c r="B828" s="594">
        <v>41309.458381076387</v>
      </c>
      <c r="C828" s="560">
        <f t="shared" si="73"/>
        <v>2013</v>
      </c>
      <c r="D828" s="560">
        <f t="shared" si="74"/>
        <v>2</v>
      </c>
      <c r="E828" s="560">
        <f t="shared" si="75"/>
        <v>4</v>
      </c>
      <c r="F828" s="560">
        <f t="shared" si="76"/>
        <v>11</v>
      </c>
      <c r="G828" s="595">
        <f t="shared" si="77"/>
        <v>2</v>
      </c>
      <c r="H828" s="590">
        <f>CHOOSE('Output Sheet'!$B$4,'8760 Data'!J828,'8760 Data'!K828,'8760 Data'!L828,'8760 Data'!M828,'8760 Data'!N828,'8760 Data'!O828,'8760 Data'!P828,'8760 Data'!Q828,'8760 Data'!R828,'8760 Data'!S828,'8760 Data'!T828,'8760 Data'!U828)</f>
        <v>0</v>
      </c>
      <c r="I828" s="591" t="e">
        <f>H828/'Output Sheet'!$B$8</f>
        <v>#DIV/0!</v>
      </c>
      <c r="J828" s="596"/>
      <c r="K828" s="560"/>
      <c r="L828" s="560"/>
      <c r="M828" s="560"/>
      <c r="N828" s="560"/>
      <c r="O828" s="560"/>
      <c r="P828" s="560"/>
      <c r="Q828" s="560"/>
      <c r="R828" s="560"/>
      <c r="S828" s="560"/>
      <c r="T828" s="560"/>
      <c r="U828" s="560"/>
    </row>
    <row r="829" spans="1:21">
      <c r="A829" s="593">
        <f t="shared" si="72"/>
        <v>41309</v>
      </c>
      <c r="B829" s="594">
        <v>41309.500047800924</v>
      </c>
      <c r="C829" s="560">
        <f t="shared" si="73"/>
        <v>2013</v>
      </c>
      <c r="D829" s="560">
        <f t="shared" si="74"/>
        <v>2</v>
      </c>
      <c r="E829" s="560">
        <f t="shared" si="75"/>
        <v>4</v>
      </c>
      <c r="F829" s="560">
        <f t="shared" si="76"/>
        <v>12</v>
      </c>
      <c r="G829" s="595">
        <f t="shared" si="77"/>
        <v>2</v>
      </c>
      <c r="H829" s="590">
        <f>CHOOSE('Output Sheet'!$B$4,'8760 Data'!J829,'8760 Data'!K829,'8760 Data'!L829,'8760 Data'!M829,'8760 Data'!N829,'8760 Data'!O829,'8760 Data'!P829,'8760 Data'!Q829,'8760 Data'!R829,'8760 Data'!S829,'8760 Data'!T829,'8760 Data'!U829)</f>
        <v>0</v>
      </c>
      <c r="I829" s="591" t="e">
        <f>H829/'Output Sheet'!$B$8</f>
        <v>#DIV/0!</v>
      </c>
      <c r="J829" s="596"/>
      <c r="K829" s="560"/>
      <c r="L829" s="560"/>
      <c r="M829" s="560"/>
      <c r="N829" s="560"/>
      <c r="O829" s="560"/>
      <c r="P829" s="560"/>
      <c r="Q829" s="560"/>
      <c r="R829" s="560"/>
      <c r="S829" s="560"/>
      <c r="T829" s="560"/>
      <c r="U829" s="560"/>
    </row>
    <row r="830" spans="1:21">
      <c r="A830" s="593">
        <f t="shared" si="72"/>
        <v>41309</v>
      </c>
      <c r="B830" s="594">
        <v>41309.541714525461</v>
      </c>
      <c r="C830" s="560">
        <f t="shared" si="73"/>
        <v>2013</v>
      </c>
      <c r="D830" s="560">
        <f t="shared" si="74"/>
        <v>2</v>
      </c>
      <c r="E830" s="560">
        <f t="shared" si="75"/>
        <v>4</v>
      </c>
      <c r="F830" s="560">
        <f t="shared" si="76"/>
        <v>13</v>
      </c>
      <c r="G830" s="595">
        <f t="shared" si="77"/>
        <v>2</v>
      </c>
      <c r="H830" s="590">
        <f>CHOOSE('Output Sheet'!$B$4,'8760 Data'!J830,'8760 Data'!K830,'8760 Data'!L830,'8760 Data'!M830,'8760 Data'!N830,'8760 Data'!O830,'8760 Data'!P830,'8760 Data'!Q830,'8760 Data'!R830,'8760 Data'!S830,'8760 Data'!T830,'8760 Data'!U830)</f>
        <v>0</v>
      </c>
      <c r="I830" s="591" t="e">
        <f>H830/'Output Sheet'!$B$8</f>
        <v>#DIV/0!</v>
      </c>
      <c r="J830" s="596"/>
      <c r="K830" s="560"/>
      <c r="L830" s="560"/>
      <c r="M830" s="560"/>
      <c r="N830" s="560"/>
      <c r="O830" s="560"/>
      <c r="P830" s="560"/>
      <c r="Q830" s="560"/>
      <c r="R830" s="560"/>
      <c r="S830" s="560"/>
      <c r="T830" s="560"/>
      <c r="U830" s="560"/>
    </row>
    <row r="831" spans="1:21">
      <c r="A831" s="593">
        <f t="shared" si="72"/>
        <v>41309</v>
      </c>
      <c r="B831" s="594">
        <v>41309.583381249999</v>
      </c>
      <c r="C831" s="560">
        <f t="shared" si="73"/>
        <v>2013</v>
      </c>
      <c r="D831" s="560">
        <f t="shared" si="74"/>
        <v>2</v>
      </c>
      <c r="E831" s="560">
        <f t="shared" si="75"/>
        <v>4</v>
      </c>
      <c r="F831" s="560">
        <f t="shared" si="76"/>
        <v>14</v>
      </c>
      <c r="G831" s="595">
        <f t="shared" si="77"/>
        <v>2</v>
      </c>
      <c r="H831" s="590">
        <f>CHOOSE('Output Sheet'!$B$4,'8760 Data'!J831,'8760 Data'!K831,'8760 Data'!L831,'8760 Data'!M831,'8760 Data'!N831,'8760 Data'!O831,'8760 Data'!P831,'8760 Data'!Q831,'8760 Data'!R831,'8760 Data'!S831,'8760 Data'!T831,'8760 Data'!U831)</f>
        <v>0</v>
      </c>
      <c r="I831" s="591" t="e">
        <f>H831/'Output Sheet'!$B$8</f>
        <v>#DIV/0!</v>
      </c>
      <c r="J831" s="596"/>
      <c r="K831" s="560"/>
      <c r="L831" s="560"/>
      <c r="M831" s="560"/>
      <c r="N831" s="560"/>
      <c r="O831" s="560"/>
      <c r="P831" s="560"/>
      <c r="Q831" s="560"/>
      <c r="R831" s="560"/>
      <c r="S831" s="560"/>
      <c r="T831" s="560"/>
      <c r="U831" s="560"/>
    </row>
    <row r="832" spans="1:21">
      <c r="A832" s="593">
        <f t="shared" si="72"/>
        <v>41309</v>
      </c>
      <c r="B832" s="594">
        <v>41309.625047974536</v>
      </c>
      <c r="C832" s="560">
        <f t="shared" si="73"/>
        <v>2013</v>
      </c>
      <c r="D832" s="560">
        <f t="shared" si="74"/>
        <v>2</v>
      </c>
      <c r="E832" s="560">
        <f t="shared" si="75"/>
        <v>4</v>
      </c>
      <c r="F832" s="560">
        <f t="shared" si="76"/>
        <v>15</v>
      </c>
      <c r="G832" s="595">
        <f t="shared" si="77"/>
        <v>2</v>
      </c>
      <c r="H832" s="590">
        <f>CHOOSE('Output Sheet'!$B$4,'8760 Data'!J832,'8760 Data'!K832,'8760 Data'!L832,'8760 Data'!M832,'8760 Data'!N832,'8760 Data'!O832,'8760 Data'!P832,'8760 Data'!Q832,'8760 Data'!R832,'8760 Data'!S832,'8760 Data'!T832,'8760 Data'!U832)</f>
        <v>0</v>
      </c>
      <c r="I832" s="591" t="e">
        <f>H832/'Output Sheet'!$B$8</f>
        <v>#DIV/0!</v>
      </c>
      <c r="J832" s="596"/>
      <c r="K832" s="560"/>
      <c r="L832" s="560"/>
      <c r="M832" s="560"/>
      <c r="N832" s="560"/>
      <c r="O832" s="560"/>
      <c r="P832" s="560"/>
      <c r="Q832" s="560"/>
      <c r="R832" s="560"/>
      <c r="S832" s="560"/>
      <c r="T832" s="560"/>
      <c r="U832" s="560"/>
    </row>
    <row r="833" spans="1:21">
      <c r="A833" s="593">
        <f t="shared" si="72"/>
        <v>41309</v>
      </c>
      <c r="B833" s="594">
        <v>41309.666714699073</v>
      </c>
      <c r="C833" s="560">
        <f t="shared" si="73"/>
        <v>2013</v>
      </c>
      <c r="D833" s="560">
        <f t="shared" si="74"/>
        <v>2</v>
      </c>
      <c r="E833" s="560">
        <f t="shared" si="75"/>
        <v>4</v>
      </c>
      <c r="F833" s="560">
        <f t="shared" si="76"/>
        <v>16</v>
      </c>
      <c r="G833" s="595">
        <f t="shared" si="77"/>
        <v>2</v>
      </c>
      <c r="H833" s="590">
        <f>CHOOSE('Output Sheet'!$B$4,'8760 Data'!J833,'8760 Data'!K833,'8760 Data'!L833,'8760 Data'!M833,'8760 Data'!N833,'8760 Data'!O833,'8760 Data'!P833,'8760 Data'!Q833,'8760 Data'!R833,'8760 Data'!S833,'8760 Data'!T833,'8760 Data'!U833)</f>
        <v>0</v>
      </c>
      <c r="I833" s="591" t="e">
        <f>H833/'Output Sheet'!$B$8</f>
        <v>#DIV/0!</v>
      </c>
      <c r="J833" s="596"/>
      <c r="K833" s="560"/>
      <c r="L833" s="560"/>
      <c r="M833" s="560"/>
      <c r="N833" s="560"/>
      <c r="O833" s="560"/>
      <c r="P833" s="560"/>
      <c r="Q833" s="560"/>
      <c r="R833" s="560"/>
      <c r="S833" s="560"/>
      <c r="T833" s="560"/>
      <c r="U833" s="560"/>
    </row>
    <row r="834" spans="1:21">
      <c r="A834" s="593">
        <f t="shared" si="72"/>
        <v>41309</v>
      </c>
      <c r="B834" s="594">
        <v>41309.70838142361</v>
      </c>
      <c r="C834" s="560">
        <f t="shared" si="73"/>
        <v>2013</v>
      </c>
      <c r="D834" s="560">
        <f t="shared" si="74"/>
        <v>2</v>
      </c>
      <c r="E834" s="560">
        <f t="shared" si="75"/>
        <v>4</v>
      </c>
      <c r="F834" s="560">
        <f t="shared" si="76"/>
        <v>17</v>
      </c>
      <c r="G834" s="595">
        <f t="shared" si="77"/>
        <v>2</v>
      </c>
      <c r="H834" s="590">
        <f>CHOOSE('Output Sheet'!$B$4,'8760 Data'!J834,'8760 Data'!K834,'8760 Data'!L834,'8760 Data'!M834,'8760 Data'!N834,'8760 Data'!O834,'8760 Data'!P834,'8760 Data'!Q834,'8760 Data'!R834,'8760 Data'!S834,'8760 Data'!T834,'8760 Data'!U834)</f>
        <v>0</v>
      </c>
      <c r="I834" s="591" t="e">
        <f>H834/'Output Sheet'!$B$8</f>
        <v>#DIV/0!</v>
      </c>
      <c r="J834" s="596"/>
      <c r="K834" s="560"/>
      <c r="L834" s="560"/>
      <c r="M834" s="560"/>
      <c r="N834" s="560"/>
      <c r="O834" s="560"/>
      <c r="P834" s="560"/>
      <c r="Q834" s="560"/>
      <c r="R834" s="560"/>
      <c r="S834" s="560"/>
      <c r="T834" s="560"/>
      <c r="U834" s="560"/>
    </row>
    <row r="835" spans="1:21">
      <c r="A835" s="593">
        <f t="shared" ref="A835:A898" si="78">DATE(C835,D835,E835)</f>
        <v>41309</v>
      </c>
      <c r="B835" s="594">
        <v>41309.750048148147</v>
      </c>
      <c r="C835" s="560">
        <f t="shared" ref="C835:C898" si="79">YEAR(B835)</f>
        <v>2013</v>
      </c>
      <c r="D835" s="560">
        <f t="shared" ref="D835:D898" si="80">MONTH(B835)</f>
        <v>2</v>
      </c>
      <c r="E835" s="560">
        <f t="shared" ref="E835:E898" si="81">DAY(B835)</f>
        <v>4</v>
      </c>
      <c r="F835" s="560">
        <f t="shared" ref="F835:F898" si="82">IF(HOUR(B835)&lt;&gt;0,HOUR(B835),24)</f>
        <v>18</v>
      </c>
      <c r="G835" s="595">
        <f t="shared" ref="G835:G898" si="83">WEEKDAY(B835,1)</f>
        <v>2</v>
      </c>
      <c r="H835" s="590">
        <f>CHOOSE('Output Sheet'!$B$4,'8760 Data'!J835,'8760 Data'!K835,'8760 Data'!L835,'8760 Data'!M835,'8760 Data'!N835,'8760 Data'!O835,'8760 Data'!P835,'8760 Data'!Q835,'8760 Data'!R835,'8760 Data'!S835,'8760 Data'!T835,'8760 Data'!U835)</f>
        <v>0</v>
      </c>
      <c r="I835" s="591" t="e">
        <f>H835/'Output Sheet'!$B$8</f>
        <v>#DIV/0!</v>
      </c>
      <c r="J835" s="596"/>
      <c r="K835" s="560"/>
      <c r="L835" s="560"/>
      <c r="M835" s="560"/>
      <c r="N835" s="560"/>
      <c r="O835" s="560"/>
      <c r="P835" s="560"/>
      <c r="Q835" s="560"/>
      <c r="R835" s="560"/>
      <c r="S835" s="560"/>
      <c r="T835" s="560"/>
      <c r="U835" s="560"/>
    </row>
    <row r="836" spans="1:21">
      <c r="A836" s="593">
        <f t="shared" si="78"/>
        <v>41309</v>
      </c>
      <c r="B836" s="594">
        <v>41309.791714872685</v>
      </c>
      <c r="C836" s="560">
        <f t="shared" si="79"/>
        <v>2013</v>
      </c>
      <c r="D836" s="560">
        <f t="shared" si="80"/>
        <v>2</v>
      </c>
      <c r="E836" s="560">
        <f t="shared" si="81"/>
        <v>4</v>
      </c>
      <c r="F836" s="560">
        <f t="shared" si="82"/>
        <v>19</v>
      </c>
      <c r="G836" s="595">
        <f t="shared" si="83"/>
        <v>2</v>
      </c>
      <c r="H836" s="590">
        <f>CHOOSE('Output Sheet'!$B$4,'8760 Data'!J836,'8760 Data'!K836,'8760 Data'!L836,'8760 Data'!M836,'8760 Data'!N836,'8760 Data'!O836,'8760 Data'!P836,'8760 Data'!Q836,'8760 Data'!R836,'8760 Data'!S836,'8760 Data'!T836,'8760 Data'!U836)</f>
        <v>0</v>
      </c>
      <c r="I836" s="591" t="e">
        <f>H836/'Output Sheet'!$B$8</f>
        <v>#DIV/0!</v>
      </c>
      <c r="J836" s="596"/>
      <c r="K836" s="560"/>
      <c r="L836" s="560"/>
      <c r="M836" s="560"/>
      <c r="N836" s="560"/>
      <c r="O836" s="560"/>
      <c r="P836" s="560"/>
      <c r="Q836" s="560"/>
      <c r="R836" s="560"/>
      <c r="S836" s="560"/>
      <c r="T836" s="560"/>
      <c r="U836" s="560"/>
    </row>
    <row r="837" spans="1:21">
      <c r="A837" s="593">
        <f t="shared" si="78"/>
        <v>41309</v>
      </c>
      <c r="B837" s="594">
        <v>41309.833381597222</v>
      </c>
      <c r="C837" s="560">
        <f t="shared" si="79"/>
        <v>2013</v>
      </c>
      <c r="D837" s="560">
        <f t="shared" si="80"/>
        <v>2</v>
      </c>
      <c r="E837" s="560">
        <f t="shared" si="81"/>
        <v>4</v>
      </c>
      <c r="F837" s="560">
        <f t="shared" si="82"/>
        <v>20</v>
      </c>
      <c r="G837" s="595">
        <f t="shared" si="83"/>
        <v>2</v>
      </c>
      <c r="H837" s="590">
        <f>CHOOSE('Output Sheet'!$B$4,'8760 Data'!J837,'8760 Data'!K837,'8760 Data'!L837,'8760 Data'!M837,'8760 Data'!N837,'8760 Data'!O837,'8760 Data'!P837,'8760 Data'!Q837,'8760 Data'!R837,'8760 Data'!S837,'8760 Data'!T837,'8760 Data'!U837)</f>
        <v>0</v>
      </c>
      <c r="I837" s="591" t="e">
        <f>H837/'Output Sheet'!$B$8</f>
        <v>#DIV/0!</v>
      </c>
      <c r="J837" s="596"/>
      <c r="K837" s="560"/>
      <c r="L837" s="560"/>
      <c r="M837" s="560"/>
      <c r="N837" s="560"/>
      <c r="O837" s="560"/>
      <c r="P837" s="560"/>
      <c r="Q837" s="560"/>
      <c r="R837" s="560"/>
      <c r="S837" s="560"/>
      <c r="T837" s="560"/>
      <c r="U837" s="560"/>
    </row>
    <row r="838" spans="1:21">
      <c r="A838" s="593">
        <f t="shared" si="78"/>
        <v>41309</v>
      </c>
      <c r="B838" s="594">
        <v>41309.875048321759</v>
      </c>
      <c r="C838" s="560">
        <f t="shared" si="79"/>
        <v>2013</v>
      </c>
      <c r="D838" s="560">
        <f t="shared" si="80"/>
        <v>2</v>
      </c>
      <c r="E838" s="560">
        <f t="shared" si="81"/>
        <v>4</v>
      </c>
      <c r="F838" s="560">
        <f t="shared" si="82"/>
        <v>21</v>
      </c>
      <c r="G838" s="595">
        <f t="shared" si="83"/>
        <v>2</v>
      </c>
      <c r="H838" s="590">
        <f>CHOOSE('Output Sheet'!$B$4,'8760 Data'!J838,'8760 Data'!K838,'8760 Data'!L838,'8760 Data'!M838,'8760 Data'!N838,'8760 Data'!O838,'8760 Data'!P838,'8760 Data'!Q838,'8760 Data'!R838,'8760 Data'!S838,'8760 Data'!T838,'8760 Data'!U838)</f>
        <v>0</v>
      </c>
      <c r="I838" s="591" t="e">
        <f>H838/'Output Sheet'!$B$8</f>
        <v>#DIV/0!</v>
      </c>
      <c r="J838" s="596"/>
      <c r="K838" s="560"/>
      <c r="L838" s="560"/>
      <c r="M838" s="560"/>
      <c r="N838" s="560"/>
      <c r="O838" s="560"/>
      <c r="P838" s="560"/>
      <c r="Q838" s="560"/>
      <c r="R838" s="560"/>
      <c r="S838" s="560"/>
      <c r="T838" s="560"/>
      <c r="U838" s="560"/>
    </row>
    <row r="839" spans="1:21">
      <c r="A839" s="593">
        <f t="shared" si="78"/>
        <v>41309</v>
      </c>
      <c r="B839" s="594">
        <v>41309.916715046296</v>
      </c>
      <c r="C839" s="560">
        <f t="shared" si="79"/>
        <v>2013</v>
      </c>
      <c r="D839" s="560">
        <f t="shared" si="80"/>
        <v>2</v>
      </c>
      <c r="E839" s="560">
        <f t="shared" si="81"/>
        <v>4</v>
      </c>
      <c r="F839" s="560">
        <f t="shared" si="82"/>
        <v>22</v>
      </c>
      <c r="G839" s="595">
        <f t="shared" si="83"/>
        <v>2</v>
      </c>
      <c r="H839" s="590">
        <f>CHOOSE('Output Sheet'!$B$4,'8760 Data'!J839,'8760 Data'!K839,'8760 Data'!L839,'8760 Data'!M839,'8760 Data'!N839,'8760 Data'!O839,'8760 Data'!P839,'8760 Data'!Q839,'8760 Data'!R839,'8760 Data'!S839,'8760 Data'!T839,'8760 Data'!U839)</f>
        <v>0</v>
      </c>
      <c r="I839" s="591" t="e">
        <f>H839/'Output Sheet'!$B$8</f>
        <v>#DIV/0!</v>
      </c>
      <c r="J839" s="596"/>
      <c r="K839" s="560"/>
      <c r="L839" s="560"/>
      <c r="M839" s="560"/>
      <c r="N839" s="560"/>
      <c r="O839" s="560"/>
      <c r="P839" s="560"/>
      <c r="Q839" s="560"/>
      <c r="R839" s="560"/>
      <c r="S839" s="560"/>
      <c r="T839" s="560"/>
      <c r="U839" s="560"/>
    </row>
    <row r="840" spans="1:21">
      <c r="A840" s="593">
        <f t="shared" si="78"/>
        <v>41309</v>
      </c>
      <c r="B840" s="594">
        <v>41309.958381770834</v>
      </c>
      <c r="C840" s="560">
        <f t="shared" si="79"/>
        <v>2013</v>
      </c>
      <c r="D840" s="560">
        <f t="shared" si="80"/>
        <v>2</v>
      </c>
      <c r="E840" s="560">
        <f t="shared" si="81"/>
        <v>4</v>
      </c>
      <c r="F840" s="560">
        <f t="shared" si="82"/>
        <v>23</v>
      </c>
      <c r="G840" s="595">
        <f t="shared" si="83"/>
        <v>2</v>
      </c>
      <c r="H840" s="590">
        <f>CHOOSE('Output Sheet'!$B$4,'8760 Data'!J840,'8760 Data'!K840,'8760 Data'!L840,'8760 Data'!M840,'8760 Data'!N840,'8760 Data'!O840,'8760 Data'!P840,'8760 Data'!Q840,'8760 Data'!R840,'8760 Data'!S840,'8760 Data'!T840,'8760 Data'!U840)</f>
        <v>0</v>
      </c>
      <c r="I840" s="591" t="e">
        <f>H840/'Output Sheet'!$B$8</f>
        <v>#DIV/0!</v>
      </c>
      <c r="J840" s="596"/>
      <c r="K840" s="560"/>
      <c r="L840" s="560"/>
      <c r="M840" s="560"/>
      <c r="N840" s="560"/>
      <c r="O840" s="560"/>
      <c r="P840" s="560"/>
      <c r="Q840" s="560"/>
      <c r="R840" s="560"/>
      <c r="S840" s="560"/>
      <c r="T840" s="560"/>
      <c r="U840" s="560"/>
    </row>
    <row r="841" spans="1:21">
      <c r="A841" s="593">
        <f t="shared" si="78"/>
        <v>41310</v>
      </c>
      <c r="B841" s="594">
        <v>41310.000048495371</v>
      </c>
      <c r="C841" s="560">
        <f t="shared" si="79"/>
        <v>2013</v>
      </c>
      <c r="D841" s="560">
        <f t="shared" si="80"/>
        <v>2</v>
      </c>
      <c r="E841" s="560">
        <f t="shared" si="81"/>
        <v>5</v>
      </c>
      <c r="F841" s="560">
        <f t="shared" si="82"/>
        <v>24</v>
      </c>
      <c r="G841" s="595">
        <f t="shared" si="83"/>
        <v>3</v>
      </c>
      <c r="H841" s="590">
        <f>CHOOSE('Output Sheet'!$B$4,'8760 Data'!J841,'8760 Data'!K841,'8760 Data'!L841,'8760 Data'!M841,'8760 Data'!N841,'8760 Data'!O841,'8760 Data'!P841,'8760 Data'!Q841,'8760 Data'!R841,'8760 Data'!S841,'8760 Data'!T841,'8760 Data'!U841)</f>
        <v>0</v>
      </c>
      <c r="I841" s="591" t="e">
        <f>H841/'Output Sheet'!$B$8</f>
        <v>#DIV/0!</v>
      </c>
      <c r="J841" s="596"/>
      <c r="K841" s="560"/>
      <c r="L841" s="560"/>
      <c r="M841" s="560"/>
      <c r="N841" s="560"/>
      <c r="O841" s="560"/>
      <c r="P841" s="560"/>
      <c r="Q841" s="560"/>
      <c r="R841" s="560"/>
      <c r="S841" s="560"/>
      <c r="T841" s="560"/>
      <c r="U841" s="560"/>
    </row>
    <row r="842" spans="1:21">
      <c r="A842" s="593">
        <f t="shared" si="78"/>
        <v>41310</v>
      </c>
      <c r="B842" s="594">
        <v>41310.041715219908</v>
      </c>
      <c r="C842" s="560">
        <f t="shared" si="79"/>
        <v>2013</v>
      </c>
      <c r="D842" s="560">
        <f t="shared" si="80"/>
        <v>2</v>
      </c>
      <c r="E842" s="560">
        <f t="shared" si="81"/>
        <v>5</v>
      </c>
      <c r="F842" s="560">
        <f t="shared" si="82"/>
        <v>1</v>
      </c>
      <c r="G842" s="595">
        <f t="shared" si="83"/>
        <v>3</v>
      </c>
      <c r="H842" s="590">
        <f>CHOOSE('Output Sheet'!$B$4,'8760 Data'!J842,'8760 Data'!K842,'8760 Data'!L842,'8760 Data'!M842,'8760 Data'!N842,'8760 Data'!O842,'8760 Data'!P842,'8760 Data'!Q842,'8760 Data'!R842,'8760 Data'!S842,'8760 Data'!T842,'8760 Data'!U842)</f>
        <v>0</v>
      </c>
      <c r="I842" s="591" t="e">
        <f>H842/'Output Sheet'!$B$8</f>
        <v>#DIV/0!</v>
      </c>
      <c r="J842" s="596"/>
      <c r="K842" s="560"/>
      <c r="L842" s="560"/>
      <c r="M842" s="560"/>
      <c r="N842" s="560"/>
      <c r="O842" s="560"/>
      <c r="P842" s="560"/>
      <c r="Q842" s="560"/>
      <c r="R842" s="560"/>
      <c r="S842" s="560"/>
      <c r="T842" s="560"/>
      <c r="U842" s="560"/>
    </row>
    <row r="843" spans="1:21">
      <c r="A843" s="593">
        <f t="shared" si="78"/>
        <v>41310</v>
      </c>
      <c r="B843" s="594">
        <v>41310.083381944445</v>
      </c>
      <c r="C843" s="560">
        <f t="shared" si="79"/>
        <v>2013</v>
      </c>
      <c r="D843" s="560">
        <f t="shared" si="80"/>
        <v>2</v>
      </c>
      <c r="E843" s="560">
        <f t="shared" si="81"/>
        <v>5</v>
      </c>
      <c r="F843" s="560">
        <f t="shared" si="82"/>
        <v>2</v>
      </c>
      <c r="G843" s="595">
        <f t="shared" si="83"/>
        <v>3</v>
      </c>
      <c r="H843" s="590">
        <f>CHOOSE('Output Sheet'!$B$4,'8760 Data'!J843,'8760 Data'!K843,'8760 Data'!L843,'8760 Data'!M843,'8760 Data'!N843,'8760 Data'!O843,'8760 Data'!P843,'8760 Data'!Q843,'8760 Data'!R843,'8760 Data'!S843,'8760 Data'!T843,'8760 Data'!U843)</f>
        <v>0</v>
      </c>
      <c r="I843" s="591" t="e">
        <f>H843/'Output Sheet'!$B$8</f>
        <v>#DIV/0!</v>
      </c>
      <c r="J843" s="596"/>
      <c r="K843" s="560"/>
      <c r="L843" s="560"/>
      <c r="M843" s="560"/>
      <c r="N843" s="560"/>
      <c r="O843" s="560"/>
      <c r="P843" s="560"/>
      <c r="Q843" s="560"/>
      <c r="R843" s="560"/>
      <c r="S843" s="560"/>
      <c r="T843" s="560"/>
      <c r="U843" s="560"/>
    </row>
    <row r="844" spans="1:21">
      <c r="A844" s="593">
        <f t="shared" si="78"/>
        <v>41310</v>
      </c>
      <c r="B844" s="594">
        <v>41310.125048668982</v>
      </c>
      <c r="C844" s="560">
        <f t="shared" si="79"/>
        <v>2013</v>
      </c>
      <c r="D844" s="560">
        <f t="shared" si="80"/>
        <v>2</v>
      </c>
      <c r="E844" s="560">
        <f t="shared" si="81"/>
        <v>5</v>
      </c>
      <c r="F844" s="560">
        <f t="shared" si="82"/>
        <v>3</v>
      </c>
      <c r="G844" s="595">
        <f t="shared" si="83"/>
        <v>3</v>
      </c>
      <c r="H844" s="590">
        <f>CHOOSE('Output Sheet'!$B$4,'8760 Data'!J844,'8760 Data'!K844,'8760 Data'!L844,'8760 Data'!M844,'8760 Data'!N844,'8760 Data'!O844,'8760 Data'!P844,'8760 Data'!Q844,'8760 Data'!R844,'8760 Data'!S844,'8760 Data'!T844,'8760 Data'!U844)</f>
        <v>0</v>
      </c>
      <c r="I844" s="591" t="e">
        <f>H844/'Output Sheet'!$B$8</f>
        <v>#DIV/0!</v>
      </c>
      <c r="J844" s="596"/>
      <c r="K844" s="560"/>
      <c r="L844" s="560"/>
      <c r="M844" s="560"/>
      <c r="N844" s="560"/>
      <c r="O844" s="560"/>
      <c r="P844" s="560"/>
      <c r="Q844" s="560"/>
      <c r="R844" s="560"/>
      <c r="S844" s="560"/>
      <c r="T844" s="560"/>
      <c r="U844" s="560"/>
    </row>
    <row r="845" spans="1:21">
      <c r="A845" s="593">
        <f t="shared" si="78"/>
        <v>41310</v>
      </c>
      <c r="B845" s="594">
        <v>41310.16671539352</v>
      </c>
      <c r="C845" s="560">
        <f t="shared" si="79"/>
        <v>2013</v>
      </c>
      <c r="D845" s="560">
        <f t="shared" si="80"/>
        <v>2</v>
      </c>
      <c r="E845" s="560">
        <f t="shared" si="81"/>
        <v>5</v>
      </c>
      <c r="F845" s="560">
        <f t="shared" si="82"/>
        <v>4</v>
      </c>
      <c r="G845" s="595">
        <f t="shared" si="83"/>
        <v>3</v>
      </c>
      <c r="H845" s="590">
        <f>CHOOSE('Output Sheet'!$B$4,'8760 Data'!J845,'8760 Data'!K845,'8760 Data'!L845,'8760 Data'!M845,'8760 Data'!N845,'8760 Data'!O845,'8760 Data'!P845,'8760 Data'!Q845,'8760 Data'!R845,'8760 Data'!S845,'8760 Data'!T845,'8760 Data'!U845)</f>
        <v>0</v>
      </c>
      <c r="I845" s="591" t="e">
        <f>H845/'Output Sheet'!$B$8</f>
        <v>#DIV/0!</v>
      </c>
      <c r="J845" s="596"/>
      <c r="K845" s="560"/>
      <c r="L845" s="560"/>
      <c r="M845" s="560"/>
      <c r="N845" s="560"/>
      <c r="O845" s="560"/>
      <c r="P845" s="560"/>
      <c r="Q845" s="560"/>
      <c r="R845" s="560"/>
      <c r="S845" s="560"/>
      <c r="T845" s="560"/>
      <c r="U845" s="560"/>
    </row>
    <row r="846" spans="1:21">
      <c r="A846" s="593">
        <f t="shared" si="78"/>
        <v>41310</v>
      </c>
      <c r="B846" s="594">
        <v>41310.208382118057</v>
      </c>
      <c r="C846" s="560">
        <f t="shared" si="79"/>
        <v>2013</v>
      </c>
      <c r="D846" s="560">
        <f t="shared" si="80"/>
        <v>2</v>
      </c>
      <c r="E846" s="560">
        <f t="shared" si="81"/>
        <v>5</v>
      </c>
      <c r="F846" s="560">
        <f t="shared" si="82"/>
        <v>5</v>
      </c>
      <c r="G846" s="595">
        <f t="shared" si="83"/>
        <v>3</v>
      </c>
      <c r="H846" s="590">
        <f>CHOOSE('Output Sheet'!$B$4,'8760 Data'!J846,'8760 Data'!K846,'8760 Data'!L846,'8760 Data'!M846,'8760 Data'!N846,'8760 Data'!O846,'8760 Data'!P846,'8760 Data'!Q846,'8760 Data'!R846,'8760 Data'!S846,'8760 Data'!T846,'8760 Data'!U846)</f>
        <v>0</v>
      </c>
      <c r="I846" s="591" t="e">
        <f>H846/'Output Sheet'!$B$8</f>
        <v>#DIV/0!</v>
      </c>
      <c r="J846" s="596"/>
      <c r="K846" s="560"/>
      <c r="L846" s="560"/>
      <c r="M846" s="560"/>
      <c r="N846" s="560"/>
      <c r="O846" s="560"/>
      <c r="P846" s="560"/>
      <c r="Q846" s="560"/>
      <c r="R846" s="560"/>
      <c r="S846" s="560"/>
      <c r="T846" s="560"/>
      <c r="U846" s="560"/>
    </row>
    <row r="847" spans="1:21">
      <c r="A847" s="593">
        <f t="shared" si="78"/>
        <v>41310</v>
      </c>
      <c r="B847" s="594">
        <v>41310.250048842594</v>
      </c>
      <c r="C847" s="560">
        <f t="shared" si="79"/>
        <v>2013</v>
      </c>
      <c r="D847" s="560">
        <f t="shared" si="80"/>
        <v>2</v>
      </c>
      <c r="E847" s="560">
        <f t="shared" si="81"/>
        <v>5</v>
      </c>
      <c r="F847" s="560">
        <f t="shared" si="82"/>
        <v>6</v>
      </c>
      <c r="G847" s="595">
        <f t="shared" si="83"/>
        <v>3</v>
      </c>
      <c r="H847" s="590">
        <f>CHOOSE('Output Sheet'!$B$4,'8760 Data'!J847,'8760 Data'!K847,'8760 Data'!L847,'8760 Data'!M847,'8760 Data'!N847,'8760 Data'!O847,'8760 Data'!P847,'8760 Data'!Q847,'8760 Data'!R847,'8760 Data'!S847,'8760 Data'!T847,'8760 Data'!U847)</f>
        <v>0</v>
      </c>
      <c r="I847" s="591" t="e">
        <f>H847/'Output Sheet'!$B$8</f>
        <v>#DIV/0!</v>
      </c>
      <c r="J847" s="596"/>
      <c r="K847" s="560"/>
      <c r="L847" s="560"/>
      <c r="M847" s="560"/>
      <c r="N847" s="560"/>
      <c r="O847" s="560"/>
      <c r="P847" s="560"/>
      <c r="Q847" s="560"/>
      <c r="R847" s="560"/>
      <c r="S847" s="560"/>
      <c r="T847" s="560"/>
      <c r="U847" s="560"/>
    </row>
    <row r="848" spans="1:21">
      <c r="A848" s="593">
        <f t="shared" si="78"/>
        <v>41310</v>
      </c>
      <c r="B848" s="594">
        <v>41310.291715567131</v>
      </c>
      <c r="C848" s="560">
        <f t="shared" si="79"/>
        <v>2013</v>
      </c>
      <c r="D848" s="560">
        <f t="shared" si="80"/>
        <v>2</v>
      </c>
      <c r="E848" s="560">
        <f t="shared" si="81"/>
        <v>5</v>
      </c>
      <c r="F848" s="560">
        <f t="shared" si="82"/>
        <v>7</v>
      </c>
      <c r="G848" s="595">
        <f t="shared" si="83"/>
        <v>3</v>
      </c>
      <c r="H848" s="590">
        <f>CHOOSE('Output Sheet'!$B$4,'8760 Data'!J848,'8760 Data'!K848,'8760 Data'!L848,'8760 Data'!M848,'8760 Data'!N848,'8760 Data'!O848,'8760 Data'!P848,'8760 Data'!Q848,'8760 Data'!R848,'8760 Data'!S848,'8760 Data'!T848,'8760 Data'!U848)</f>
        <v>0</v>
      </c>
      <c r="I848" s="591" t="e">
        <f>H848/'Output Sheet'!$B$8</f>
        <v>#DIV/0!</v>
      </c>
      <c r="J848" s="596"/>
      <c r="K848" s="560"/>
      <c r="L848" s="560"/>
      <c r="M848" s="560"/>
      <c r="N848" s="560"/>
      <c r="O848" s="560"/>
      <c r="P848" s="560"/>
      <c r="Q848" s="560"/>
      <c r="R848" s="560"/>
      <c r="S848" s="560"/>
      <c r="T848" s="560"/>
      <c r="U848" s="560"/>
    </row>
    <row r="849" spans="1:21">
      <c r="A849" s="593">
        <f t="shared" si="78"/>
        <v>41310</v>
      </c>
      <c r="B849" s="594">
        <v>41310.333382291668</v>
      </c>
      <c r="C849" s="560">
        <f t="shared" si="79"/>
        <v>2013</v>
      </c>
      <c r="D849" s="560">
        <f t="shared" si="80"/>
        <v>2</v>
      </c>
      <c r="E849" s="560">
        <f t="shared" si="81"/>
        <v>5</v>
      </c>
      <c r="F849" s="560">
        <f t="shared" si="82"/>
        <v>8</v>
      </c>
      <c r="G849" s="595">
        <f t="shared" si="83"/>
        <v>3</v>
      </c>
      <c r="H849" s="590">
        <f>CHOOSE('Output Sheet'!$B$4,'8760 Data'!J849,'8760 Data'!K849,'8760 Data'!L849,'8760 Data'!M849,'8760 Data'!N849,'8760 Data'!O849,'8760 Data'!P849,'8760 Data'!Q849,'8760 Data'!R849,'8760 Data'!S849,'8760 Data'!T849,'8760 Data'!U849)</f>
        <v>0</v>
      </c>
      <c r="I849" s="591" t="e">
        <f>H849/'Output Sheet'!$B$8</f>
        <v>#DIV/0!</v>
      </c>
      <c r="J849" s="596"/>
      <c r="K849" s="560"/>
      <c r="L849" s="560"/>
      <c r="M849" s="560"/>
      <c r="N849" s="560"/>
      <c r="O849" s="560"/>
      <c r="P849" s="560"/>
      <c r="Q849" s="560"/>
      <c r="R849" s="560"/>
      <c r="S849" s="560"/>
      <c r="T849" s="560"/>
      <c r="U849" s="560"/>
    </row>
    <row r="850" spans="1:21">
      <c r="A850" s="593">
        <f t="shared" si="78"/>
        <v>41310</v>
      </c>
      <c r="B850" s="594">
        <v>41310.375049016206</v>
      </c>
      <c r="C850" s="560">
        <f t="shared" si="79"/>
        <v>2013</v>
      </c>
      <c r="D850" s="560">
        <f t="shared" si="80"/>
        <v>2</v>
      </c>
      <c r="E850" s="560">
        <f t="shared" si="81"/>
        <v>5</v>
      </c>
      <c r="F850" s="560">
        <f t="shared" si="82"/>
        <v>9</v>
      </c>
      <c r="G850" s="595">
        <f t="shared" si="83"/>
        <v>3</v>
      </c>
      <c r="H850" s="590">
        <f>CHOOSE('Output Sheet'!$B$4,'8760 Data'!J850,'8760 Data'!K850,'8760 Data'!L850,'8760 Data'!M850,'8760 Data'!N850,'8760 Data'!O850,'8760 Data'!P850,'8760 Data'!Q850,'8760 Data'!R850,'8760 Data'!S850,'8760 Data'!T850,'8760 Data'!U850)</f>
        <v>0</v>
      </c>
      <c r="I850" s="591" t="e">
        <f>H850/'Output Sheet'!$B$8</f>
        <v>#DIV/0!</v>
      </c>
      <c r="J850" s="596"/>
      <c r="K850" s="560"/>
      <c r="L850" s="560"/>
      <c r="M850" s="560"/>
      <c r="N850" s="560"/>
      <c r="O850" s="560"/>
      <c r="P850" s="560"/>
      <c r="Q850" s="560"/>
      <c r="R850" s="560"/>
      <c r="S850" s="560"/>
      <c r="T850" s="560"/>
      <c r="U850" s="560"/>
    </row>
    <row r="851" spans="1:21">
      <c r="A851" s="593">
        <f t="shared" si="78"/>
        <v>41310</v>
      </c>
      <c r="B851" s="594">
        <v>41310.416715740743</v>
      </c>
      <c r="C851" s="560">
        <f t="shared" si="79"/>
        <v>2013</v>
      </c>
      <c r="D851" s="560">
        <f t="shared" si="80"/>
        <v>2</v>
      </c>
      <c r="E851" s="560">
        <f t="shared" si="81"/>
        <v>5</v>
      </c>
      <c r="F851" s="560">
        <f t="shared" si="82"/>
        <v>10</v>
      </c>
      <c r="G851" s="595">
        <f t="shared" si="83"/>
        <v>3</v>
      </c>
      <c r="H851" s="590">
        <f>CHOOSE('Output Sheet'!$B$4,'8760 Data'!J851,'8760 Data'!K851,'8760 Data'!L851,'8760 Data'!M851,'8760 Data'!N851,'8760 Data'!O851,'8760 Data'!P851,'8760 Data'!Q851,'8760 Data'!R851,'8760 Data'!S851,'8760 Data'!T851,'8760 Data'!U851)</f>
        <v>0</v>
      </c>
      <c r="I851" s="591" t="e">
        <f>H851/'Output Sheet'!$B$8</f>
        <v>#DIV/0!</v>
      </c>
      <c r="J851" s="596"/>
      <c r="K851" s="560"/>
      <c r="L851" s="560"/>
      <c r="M851" s="560"/>
      <c r="N851" s="560"/>
      <c r="O851" s="560"/>
      <c r="P851" s="560"/>
      <c r="Q851" s="560"/>
      <c r="R851" s="560"/>
      <c r="S851" s="560"/>
      <c r="T851" s="560"/>
      <c r="U851" s="560"/>
    </row>
    <row r="852" spans="1:21">
      <c r="A852" s="593">
        <f t="shared" si="78"/>
        <v>41310</v>
      </c>
      <c r="B852" s="594">
        <v>41310.45838246528</v>
      </c>
      <c r="C852" s="560">
        <f t="shared" si="79"/>
        <v>2013</v>
      </c>
      <c r="D852" s="560">
        <f t="shared" si="80"/>
        <v>2</v>
      </c>
      <c r="E852" s="560">
        <f t="shared" si="81"/>
        <v>5</v>
      </c>
      <c r="F852" s="560">
        <f t="shared" si="82"/>
        <v>11</v>
      </c>
      <c r="G852" s="595">
        <f t="shared" si="83"/>
        <v>3</v>
      </c>
      <c r="H852" s="590">
        <f>CHOOSE('Output Sheet'!$B$4,'8760 Data'!J852,'8760 Data'!K852,'8760 Data'!L852,'8760 Data'!M852,'8760 Data'!N852,'8760 Data'!O852,'8760 Data'!P852,'8760 Data'!Q852,'8760 Data'!R852,'8760 Data'!S852,'8760 Data'!T852,'8760 Data'!U852)</f>
        <v>0</v>
      </c>
      <c r="I852" s="591" t="e">
        <f>H852/'Output Sheet'!$B$8</f>
        <v>#DIV/0!</v>
      </c>
      <c r="J852" s="596"/>
      <c r="K852" s="560"/>
      <c r="L852" s="560"/>
      <c r="M852" s="560"/>
      <c r="N852" s="560"/>
      <c r="O852" s="560"/>
      <c r="P852" s="560"/>
      <c r="Q852" s="560"/>
      <c r="R852" s="560"/>
      <c r="S852" s="560"/>
      <c r="T852" s="560"/>
      <c r="U852" s="560"/>
    </row>
    <row r="853" spans="1:21">
      <c r="A853" s="593">
        <f t="shared" si="78"/>
        <v>41310</v>
      </c>
      <c r="B853" s="594">
        <v>41310.500049189817</v>
      </c>
      <c r="C853" s="560">
        <f t="shared" si="79"/>
        <v>2013</v>
      </c>
      <c r="D853" s="560">
        <f t="shared" si="80"/>
        <v>2</v>
      </c>
      <c r="E853" s="560">
        <f t="shared" si="81"/>
        <v>5</v>
      </c>
      <c r="F853" s="560">
        <f t="shared" si="82"/>
        <v>12</v>
      </c>
      <c r="G853" s="595">
        <f t="shared" si="83"/>
        <v>3</v>
      </c>
      <c r="H853" s="590">
        <f>CHOOSE('Output Sheet'!$B$4,'8760 Data'!J853,'8760 Data'!K853,'8760 Data'!L853,'8760 Data'!M853,'8760 Data'!N853,'8760 Data'!O853,'8760 Data'!P853,'8760 Data'!Q853,'8760 Data'!R853,'8760 Data'!S853,'8760 Data'!T853,'8760 Data'!U853)</f>
        <v>0</v>
      </c>
      <c r="I853" s="591" t="e">
        <f>H853/'Output Sheet'!$B$8</f>
        <v>#DIV/0!</v>
      </c>
      <c r="J853" s="596"/>
      <c r="K853" s="560"/>
      <c r="L853" s="560"/>
      <c r="M853" s="560"/>
      <c r="N853" s="560"/>
      <c r="O853" s="560"/>
      <c r="P853" s="560"/>
      <c r="Q853" s="560"/>
      <c r="R853" s="560"/>
      <c r="S853" s="560"/>
      <c r="T853" s="560"/>
      <c r="U853" s="560"/>
    </row>
    <row r="854" spans="1:21">
      <c r="A854" s="593">
        <f t="shared" si="78"/>
        <v>41310</v>
      </c>
      <c r="B854" s="594">
        <v>41310.541715914354</v>
      </c>
      <c r="C854" s="560">
        <f t="shared" si="79"/>
        <v>2013</v>
      </c>
      <c r="D854" s="560">
        <f t="shared" si="80"/>
        <v>2</v>
      </c>
      <c r="E854" s="560">
        <f t="shared" si="81"/>
        <v>5</v>
      </c>
      <c r="F854" s="560">
        <f t="shared" si="82"/>
        <v>13</v>
      </c>
      <c r="G854" s="595">
        <f t="shared" si="83"/>
        <v>3</v>
      </c>
      <c r="H854" s="590">
        <f>CHOOSE('Output Sheet'!$B$4,'8760 Data'!J854,'8760 Data'!K854,'8760 Data'!L854,'8760 Data'!M854,'8760 Data'!N854,'8760 Data'!O854,'8760 Data'!P854,'8760 Data'!Q854,'8760 Data'!R854,'8760 Data'!S854,'8760 Data'!T854,'8760 Data'!U854)</f>
        <v>0</v>
      </c>
      <c r="I854" s="591" t="e">
        <f>H854/'Output Sheet'!$B$8</f>
        <v>#DIV/0!</v>
      </c>
      <c r="J854" s="596"/>
      <c r="K854" s="560"/>
      <c r="L854" s="560"/>
      <c r="M854" s="560"/>
      <c r="N854" s="560"/>
      <c r="O854" s="560"/>
      <c r="P854" s="560"/>
      <c r="Q854" s="560"/>
      <c r="R854" s="560"/>
      <c r="S854" s="560"/>
      <c r="T854" s="560"/>
      <c r="U854" s="560"/>
    </row>
    <row r="855" spans="1:21">
      <c r="A855" s="593">
        <f t="shared" si="78"/>
        <v>41310</v>
      </c>
      <c r="B855" s="594">
        <v>41310.583382638892</v>
      </c>
      <c r="C855" s="560">
        <f t="shared" si="79"/>
        <v>2013</v>
      </c>
      <c r="D855" s="560">
        <f t="shared" si="80"/>
        <v>2</v>
      </c>
      <c r="E855" s="560">
        <f t="shared" si="81"/>
        <v>5</v>
      </c>
      <c r="F855" s="560">
        <f t="shared" si="82"/>
        <v>14</v>
      </c>
      <c r="G855" s="595">
        <f t="shared" si="83"/>
        <v>3</v>
      </c>
      <c r="H855" s="590">
        <f>CHOOSE('Output Sheet'!$B$4,'8760 Data'!J855,'8760 Data'!K855,'8760 Data'!L855,'8760 Data'!M855,'8760 Data'!N855,'8760 Data'!O855,'8760 Data'!P855,'8760 Data'!Q855,'8760 Data'!R855,'8760 Data'!S855,'8760 Data'!T855,'8760 Data'!U855)</f>
        <v>0</v>
      </c>
      <c r="I855" s="591" t="e">
        <f>H855/'Output Sheet'!$B$8</f>
        <v>#DIV/0!</v>
      </c>
      <c r="J855" s="596"/>
      <c r="K855" s="560"/>
      <c r="L855" s="560"/>
      <c r="M855" s="560"/>
      <c r="N855" s="560"/>
      <c r="O855" s="560"/>
      <c r="P855" s="560"/>
      <c r="Q855" s="560"/>
      <c r="R855" s="560"/>
      <c r="S855" s="560"/>
      <c r="T855" s="560"/>
      <c r="U855" s="560"/>
    </row>
    <row r="856" spans="1:21">
      <c r="A856" s="593">
        <f t="shared" si="78"/>
        <v>41310</v>
      </c>
      <c r="B856" s="594">
        <v>41310.625049363429</v>
      </c>
      <c r="C856" s="560">
        <f t="shared" si="79"/>
        <v>2013</v>
      </c>
      <c r="D856" s="560">
        <f t="shared" si="80"/>
        <v>2</v>
      </c>
      <c r="E856" s="560">
        <f t="shared" si="81"/>
        <v>5</v>
      </c>
      <c r="F856" s="560">
        <f t="shared" si="82"/>
        <v>15</v>
      </c>
      <c r="G856" s="595">
        <f t="shared" si="83"/>
        <v>3</v>
      </c>
      <c r="H856" s="590">
        <f>CHOOSE('Output Sheet'!$B$4,'8760 Data'!J856,'8760 Data'!K856,'8760 Data'!L856,'8760 Data'!M856,'8760 Data'!N856,'8760 Data'!O856,'8760 Data'!P856,'8760 Data'!Q856,'8760 Data'!R856,'8760 Data'!S856,'8760 Data'!T856,'8760 Data'!U856)</f>
        <v>0</v>
      </c>
      <c r="I856" s="591" t="e">
        <f>H856/'Output Sheet'!$B$8</f>
        <v>#DIV/0!</v>
      </c>
      <c r="J856" s="596"/>
      <c r="K856" s="560"/>
      <c r="L856" s="560"/>
      <c r="M856" s="560"/>
      <c r="N856" s="560"/>
      <c r="O856" s="560"/>
      <c r="P856" s="560"/>
      <c r="Q856" s="560"/>
      <c r="R856" s="560"/>
      <c r="S856" s="560"/>
      <c r="T856" s="560"/>
      <c r="U856" s="560"/>
    </row>
    <row r="857" spans="1:21">
      <c r="A857" s="593">
        <f t="shared" si="78"/>
        <v>41310</v>
      </c>
      <c r="B857" s="594">
        <v>41310.666716087966</v>
      </c>
      <c r="C857" s="560">
        <f t="shared" si="79"/>
        <v>2013</v>
      </c>
      <c r="D857" s="560">
        <f t="shared" si="80"/>
        <v>2</v>
      </c>
      <c r="E857" s="560">
        <f t="shared" si="81"/>
        <v>5</v>
      </c>
      <c r="F857" s="560">
        <f t="shared" si="82"/>
        <v>16</v>
      </c>
      <c r="G857" s="595">
        <f t="shared" si="83"/>
        <v>3</v>
      </c>
      <c r="H857" s="590">
        <f>CHOOSE('Output Sheet'!$B$4,'8760 Data'!J857,'8760 Data'!K857,'8760 Data'!L857,'8760 Data'!M857,'8760 Data'!N857,'8760 Data'!O857,'8760 Data'!P857,'8760 Data'!Q857,'8760 Data'!R857,'8760 Data'!S857,'8760 Data'!T857,'8760 Data'!U857)</f>
        <v>0</v>
      </c>
      <c r="I857" s="591" t="e">
        <f>H857/'Output Sheet'!$B$8</f>
        <v>#DIV/0!</v>
      </c>
      <c r="J857" s="596"/>
      <c r="K857" s="560"/>
      <c r="L857" s="560"/>
      <c r="M857" s="560"/>
      <c r="N857" s="560"/>
      <c r="O857" s="560"/>
      <c r="P857" s="560"/>
      <c r="Q857" s="560"/>
      <c r="R857" s="560"/>
      <c r="S857" s="560"/>
      <c r="T857" s="560"/>
      <c r="U857" s="560"/>
    </row>
    <row r="858" spans="1:21">
      <c r="A858" s="593">
        <f t="shared" si="78"/>
        <v>41310</v>
      </c>
      <c r="B858" s="594">
        <v>41310.708382812503</v>
      </c>
      <c r="C858" s="560">
        <f t="shared" si="79"/>
        <v>2013</v>
      </c>
      <c r="D858" s="560">
        <f t="shared" si="80"/>
        <v>2</v>
      </c>
      <c r="E858" s="560">
        <f t="shared" si="81"/>
        <v>5</v>
      </c>
      <c r="F858" s="560">
        <f t="shared" si="82"/>
        <v>17</v>
      </c>
      <c r="G858" s="595">
        <f t="shared" si="83"/>
        <v>3</v>
      </c>
      <c r="H858" s="590">
        <f>CHOOSE('Output Sheet'!$B$4,'8760 Data'!J858,'8760 Data'!K858,'8760 Data'!L858,'8760 Data'!M858,'8760 Data'!N858,'8760 Data'!O858,'8760 Data'!P858,'8760 Data'!Q858,'8760 Data'!R858,'8760 Data'!S858,'8760 Data'!T858,'8760 Data'!U858)</f>
        <v>0</v>
      </c>
      <c r="I858" s="591" t="e">
        <f>H858/'Output Sheet'!$B$8</f>
        <v>#DIV/0!</v>
      </c>
      <c r="J858" s="596"/>
      <c r="K858" s="560"/>
      <c r="L858" s="560"/>
      <c r="M858" s="560"/>
      <c r="N858" s="560"/>
      <c r="O858" s="560"/>
      <c r="P858" s="560"/>
      <c r="Q858" s="560"/>
      <c r="R858" s="560"/>
      <c r="S858" s="560"/>
      <c r="T858" s="560"/>
      <c r="U858" s="560"/>
    </row>
    <row r="859" spans="1:21">
      <c r="A859" s="593">
        <f t="shared" si="78"/>
        <v>41310</v>
      </c>
      <c r="B859" s="594">
        <v>41310.75004953704</v>
      </c>
      <c r="C859" s="560">
        <f t="shared" si="79"/>
        <v>2013</v>
      </c>
      <c r="D859" s="560">
        <f t="shared" si="80"/>
        <v>2</v>
      </c>
      <c r="E859" s="560">
        <f t="shared" si="81"/>
        <v>5</v>
      </c>
      <c r="F859" s="560">
        <f t="shared" si="82"/>
        <v>18</v>
      </c>
      <c r="G859" s="595">
        <f t="shared" si="83"/>
        <v>3</v>
      </c>
      <c r="H859" s="590">
        <f>CHOOSE('Output Sheet'!$B$4,'8760 Data'!J859,'8760 Data'!K859,'8760 Data'!L859,'8760 Data'!M859,'8760 Data'!N859,'8760 Data'!O859,'8760 Data'!P859,'8760 Data'!Q859,'8760 Data'!R859,'8760 Data'!S859,'8760 Data'!T859,'8760 Data'!U859)</f>
        <v>0</v>
      </c>
      <c r="I859" s="591" t="e">
        <f>H859/'Output Sheet'!$B$8</f>
        <v>#DIV/0!</v>
      </c>
      <c r="J859" s="596"/>
      <c r="K859" s="560"/>
      <c r="L859" s="560"/>
      <c r="M859" s="560"/>
      <c r="N859" s="560"/>
      <c r="O859" s="560"/>
      <c r="P859" s="560"/>
      <c r="Q859" s="560"/>
      <c r="R859" s="560"/>
      <c r="S859" s="560"/>
      <c r="T859" s="560"/>
      <c r="U859" s="560"/>
    </row>
    <row r="860" spans="1:21">
      <c r="A860" s="593">
        <f t="shared" si="78"/>
        <v>41310</v>
      </c>
      <c r="B860" s="594">
        <v>41310.791716261578</v>
      </c>
      <c r="C860" s="560">
        <f t="shared" si="79"/>
        <v>2013</v>
      </c>
      <c r="D860" s="560">
        <f t="shared" si="80"/>
        <v>2</v>
      </c>
      <c r="E860" s="560">
        <f t="shared" si="81"/>
        <v>5</v>
      </c>
      <c r="F860" s="560">
        <f t="shared" si="82"/>
        <v>19</v>
      </c>
      <c r="G860" s="595">
        <f t="shared" si="83"/>
        <v>3</v>
      </c>
      <c r="H860" s="590">
        <f>CHOOSE('Output Sheet'!$B$4,'8760 Data'!J860,'8760 Data'!K860,'8760 Data'!L860,'8760 Data'!M860,'8760 Data'!N860,'8760 Data'!O860,'8760 Data'!P860,'8760 Data'!Q860,'8760 Data'!R860,'8760 Data'!S860,'8760 Data'!T860,'8760 Data'!U860)</f>
        <v>0</v>
      </c>
      <c r="I860" s="591" t="e">
        <f>H860/'Output Sheet'!$B$8</f>
        <v>#DIV/0!</v>
      </c>
      <c r="J860" s="596"/>
      <c r="K860" s="560"/>
      <c r="L860" s="560"/>
      <c r="M860" s="560"/>
      <c r="N860" s="560"/>
      <c r="O860" s="560"/>
      <c r="P860" s="560"/>
      <c r="Q860" s="560"/>
      <c r="R860" s="560"/>
      <c r="S860" s="560"/>
      <c r="T860" s="560"/>
      <c r="U860" s="560"/>
    </row>
    <row r="861" spans="1:21">
      <c r="A861" s="593">
        <f t="shared" si="78"/>
        <v>41310</v>
      </c>
      <c r="B861" s="594">
        <v>41310.833382986108</v>
      </c>
      <c r="C861" s="560">
        <f t="shared" si="79"/>
        <v>2013</v>
      </c>
      <c r="D861" s="560">
        <f t="shared" si="80"/>
        <v>2</v>
      </c>
      <c r="E861" s="560">
        <f t="shared" si="81"/>
        <v>5</v>
      </c>
      <c r="F861" s="560">
        <f t="shared" si="82"/>
        <v>20</v>
      </c>
      <c r="G861" s="595">
        <f t="shared" si="83"/>
        <v>3</v>
      </c>
      <c r="H861" s="590">
        <f>CHOOSE('Output Sheet'!$B$4,'8760 Data'!J861,'8760 Data'!K861,'8760 Data'!L861,'8760 Data'!M861,'8760 Data'!N861,'8760 Data'!O861,'8760 Data'!P861,'8760 Data'!Q861,'8760 Data'!R861,'8760 Data'!S861,'8760 Data'!T861,'8760 Data'!U861)</f>
        <v>0</v>
      </c>
      <c r="I861" s="591" t="e">
        <f>H861/'Output Sheet'!$B$8</f>
        <v>#DIV/0!</v>
      </c>
      <c r="J861" s="596"/>
      <c r="K861" s="560"/>
      <c r="L861" s="560"/>
      <c r="M861" s="560"/>
      <c r="N861" s="560"/>
      <c r="O861" s="560"/>
      <c r="P861" s="560"/>
      <c r="Q861" s="560"/>
      <c r="R861" s="560"/>
      <c r="S861" s="560"/>
      <c r="T861" s="560"/>
      <c r="U861" s="560"/>
    </row>
    <row r="862" spans="1:21">
      <c r="A862" s="593">
        <f t="shared" si="78"/>
        <v>41310</v>
      </c>
      <c r="B862" s="594">
        <v>41310.875049710645</v>
      </c>
      <c r="C862" s="560">
        <f t="shared" si="79"/>
        <v>2013</v>
      </c>
      <c r="D862" s="560">
        <f t="shared" si="80"/>
        <v>2</v>
      </c>
      <c r="E862" s="560">
        <f t="shared" si="81"/>
        <v>5</v>
      </c>
      <c r="F862" s="560">
        <f t="shared" si="82"/>
        <v>21</v>
      </c>
      <c r="G862" s="595">
        <f t="shared" si="83"/>
        <v>3</v>
      </c>
      <c r="H862" s="590">
        <f>CHOOSE('Output Sheet'!$B$4,'8760 Data'!J862,'8760 Data'!K862,'8760 Data'!L862,'8760 Data'!M862,'8760 Data'!N862,'8760 Data'!O862,'8760 Data'!P862,'8760 Data'!Q862,'8760 Data'!R862,'8760 Data'!S862,'8760 Data'!T862,'8760 Data'!U862)</f>
        <v>0</v>
      </c>
      <c r="I862" s="591" t="e">
        <f>H862/'Output Sheet'!$B$8</f>
        <v>#DIV/0!</v>
      </c>
      <c r="J862" s="596"/>
      <c r="K862" s="560"/>
      <c r="L862" s="560"/>
      <c r="M862" s="560"/>
      <c r="N862" s="560"/>
      <c r="O862" s="560"/>
      <c r="P862" s="560"/>
      <c r="Q862" s="560"/>
      <c r="R862" s="560"/>
      <c r="S862" s="560"/>
      <c r="T862" s="560"/>
      <c r="U862" s="560"/>
    </row>
    <row r="863" spans="1:21">
      <c r="A863" s="593">
        <f t="shared" si="78"/>
        <v>41310</v>
      </c>
      <c r="B863" s="594">
        <v>41310.916716435182</v>
      </c>
      <c r="C863" s="560">
        <f t="shared" si="79"/>
        <v>2013</v>
      </c>
      <c r="D863" s="560">
        <f t="shared" si="80"/>
        <v>2</v>
      </c>
      <c r="E863" s="560">
        <f t="shared" si="81"/>
        <v>5</v>
      </c>
      <c r="F863" s="560">
        <f t="shared" si="82"/>
        <v>22</v>
      </c>
      <c r="G863" s="595">
        <f t="shared" si="83"/>
        <v>3</v>
      </c>
      <c r="H863" s="590">
        <f>CHOOSE('Output Sheet'!$B$4,'8760 Data'!J863,'8760 Data'!K863,'8760 Data'!L863,'8760 Data'!M863,'8760 Data'!N863,'8760 Data'!O863,'8760 Data'!P863,'8760 Data'!Q863,'8760 Data'!R863,'8760 Data'!S863,'8760 Data'!T863,'8760 Data'!U863)</f>
        <v>0</v>
      </c>
      <c r="I863" s="591" t="e">
        <f>H863/'Output Sheet'!$B$8</f>
        <v>#DIV/0!</v>
      </c>
      <c r="J863" s="596"/>
      <c r="K863" s="560"/>
      <c r="L863" s="560"/>
      <c r="M863" s="560"/>
      <c r="N863" s="560"/>
      <c r="O863" s="560"/>
      <c r="P863" s="560"/>
      <c r="Q863" s="560"/>
      <c r="R863" s="560"/>
      <c r="S863" s="560"/>
      <c r="T863" s="560"/>
      <c r="U863" s="560"/>
    </row>
    <row r="864" spans="1:21">
      <c r="A864" s="593">
        <f t="shared" si="78"/>
        <v>41310</v>
      </c>
      <c r="B864" s="594">
        <v>41310.958383159719</v>
      </c>
      <c r="C864" s="560">
        <f t="shared" si="79"/>
        <v>2013</v>
      </c>
      <c r="D864" s="560">
        <f t="shared" si="80"/>
        <v>2</v>
      </c>
      <c r="E864" s="560">
        <f t="shared" si="81"/>
        <v>5</v>
      </c>
      <c r="F864" s="560">
        <f t="shared" si="82"/>
        <v>23</v>
      </c>
      <c r="G864" s="595">
        <f t="shared" si="83"/>
        <v>3</v>
      </c>
      <c r="H864" s="590">
        <f>CHOOSE('Output Sheet'!$B$4,'8760 Data'!J864,'8760 Data'!K864,'8760 Data'!L864,'8760 Data'!M864,'8760 Data'!N864,'8760 Data'!O864,'8760 Data'!P864,'8760 Data'!Q864,'8760 Data'!R864,'8760 Data'!S864,'8760 Data'!T864,'8760 Data'!U864)</f>
        <v>0</v>
      </c>
      <c r="I864" s="591" t="e">
        <f>H864/'Output Sheet'!$B$8</f>
        <v>#DIV/0!</v>
      </c>
      <c r="J864" s="596"/>
      <c r="K864" s="560"/>
      <c r="L864" s="560"/>
      <c r="M864" s="560"/>
      <c r="N864" s="560"/>
      <c r="O864" s="560"/>
      <c r="P864" s="560"/>
      <c r="Q864" s="560"/>
      <c r="R864" s="560"/>
      <c r="S864" s="560"/>
      <c r="T864" s="560"/>
      <c r="U864" s="560"/>
    </row>
    <row r="865" spans="1:21">
      <c r="A865" s="593">
        <f t="shared" si="78"/>
        <v>41311</v>
      </c>
      <c r="B865" s="594">
        <v>41311.000049884256</v>
      </c>
      <c r="C865" s="560">
        <f t="shared" si="79"/>
        <v>2013</v>
      </c>
      <c r="D865" s="560">
        <f t="shared" si="80"/>
        <v>2</v>
      </c>
      <c r="E865" s="560">
        <f t="shared" si="81"/>
        <v>6</v>
      </c>
      <c r="F865" s="560">
        <f t="shared" si="82"/>
        <v>24</v>
      </c>
      <c r="G865" s="595">
        <f t="shared" si="83"/>
        <v>4</v>
      </c>
      <c r="H865" s="590">
        <f>CHOOSE('Output Sheet'!$B$4,'8760 Data'!J865,'8760 Data'!K865,'8760 Data'!L865,'8760 Data'!M865,'8760 Data'!N865,'8760 Data'!O865,'8760 Data'!P865,'8760 Data'!Q865,'8760 Data'!R865,'8760 Data'!S865,'8760 Data'!T865,'8760 Data'!U865)</f>
        <v>0</v>
      </c>
      <c r="I865" s="591" t="e">
        <f>H865/'Output Sheet'!$B$8</f>
        <v>#DIV/0!</v>
      </c>
      <c r="J865" s="596"/>
      <c r="K865" s="560"/>
      <c r="L865" s="560"/>
      <c r="M865" s="560"/>
      <c r="N865" s="560"/>
      <c r="O865" s="560"/>
      <c r="P865" s="560"/>
      <c r="Q865" s="560"/>
      <c r="R865" s="560"/>
      <c r="S865" s="560"/>
      <c r="T865" s="560"/>
      <c r="U865" s="560"/>
    </row>
    <row r="866" spans="1:21">
      <c r="A866" s="593">
        <f t="shared" si="78"/>
        <v>41311</v>
      </c>
      <c r="B866" s="594">
        <v>41311.041716608794</v>
      </c>
      <c r="C866" s="560">
        <f t="shared" si="79"/>
        <v>2013</v>
      </c>
      <c r="D866" s="560">
        <f t="shared" si="80"/>
        <v>2</v>
      </c>
      <c r="E866" s="560">
        <f t="shared" si="81"/>
        <v>6</v>
      </c>
      <c r="F866" s="560">
        <f t="shared" si="82"/>
        <v>1</v>
      </c>
      <c r="G866" s="595">
        <f t="shared" si="83"/>
        <v>4</v>
      </c>
      <c r="H866" s="590">
        <f>CHOOSE('Output Sheet'!$B$4,'8760 Data'!J866,'8760 Data'!K866,'8760 Data'!L866,'8760 Data'!M866,'8760 Data'!N866,'8760 Data'!O866,'8760 Data'!P866,'8760 Data'!Q866,'8760 Data'!R866,'8760 Data'!S866,'8760 Data'!T866,'8760 Data'!U866)</f>
        <v>0</v>
      </c>
      <c r="I866" s="591" t="e">
        <f>H866/'Output Sheet'!$B$8</f>
        <v>#DIV/0!</v>
      </c>
      <c r="J866" s="596"/>
      <c r="K866" s="560"/>
      <c r="L866" s="560"/>
      <c r="M866" s="560"/>
      <c r="N866" s="560"/>
      <c r="O866" s="560"/>
      <c r="P866" s="560"/>
      <c r="Q866" s="560"/>
      <c r="R866" s="560"/>
      <c r="S866" s="560"/>
      <c r="T866" s="560"/>
      <c r="U866" s="560"/>
    </row>
    <row r="867" spans="1:21">
      <c r="A867" s="593">
        <f t="shared" si="78"/>
        <v>41311</v>
      </c>
      <c r="B867" s="594">
        <v>41311.083383333331</v>
      </c>
      <c r="C867" s="560">
        <f t="shared" si="79"/>
        <v>2013</v>
      </c>
      <c r="D867" s="560">
        <f t="shared" si="80"/>
        <v>2</v>
      </c>
      <c r="E867" s="560">
        <f t="shared" si="81"/>
        <v>6</v>
      </c>
      <c r="F867" s="560">
        <f t="shared" si="82"/>
        <v>2</v>
      </c>
      <c r="G867" s="595">
        <f t="shared" si="83"/>
        <v>4</v>
      </c>
      <c r="H867" s="590">
        <f>CHOOSE('Output Sheet'!$B$4,'8760 Data'!J867,'8760 Data'!K867,'8760 Data'!L867,'8760 Data'!M867,'8760 Data'!N867,'8760 Data'!O867,'8760 Data'!P867,'8760 Data'!Q867,'8760 Data'!R867,'8760 Data'!S867,'8760 Data'!T867,'8760 Data'!U867)</f>
        <v>0</v>
      </c>
      <c r="I867" s="591" t="e">
        <f>H867/'Output Sheet'!$B$8</f>
        <v>#DIV/0!</v>
      </c>
      <c r="J867" s="596"/>
      <c r="K867" s="560"/>
      <c r="L867" s="560"/>
      <c r="M867" s="560"/>
      <c r="N867" s="560"/>
      <c r="O867" s="560"/>
      <c r="P867" s="560"/>
      <c r="Q867" s="560"/>
      <c r="R867" s="560"/>
      <c r="S867" s="560"/>
      <c r="T867" s="560"/>
      <c r="U867" s="560"/>
    </row>
    <row r="868" spans="1:21">
      <c r="A868" s="593">
        <f t="shared" si="78"/>
        <v>41311</v>
      </c>
      <c r="B868" s="594">
        <v>41311.125050057868</v>
      </c>
      <c r="C868" s="560">
        <f t="shared" si="79"/>
        <v>2013</v>
      </c>
      <c r="D868" s="560">
        <f t="shared" si="80"/>
        <v>2</v>
      </c>
      <c r="E868" s="560">
        <f t="shared" si="81"/>
        <v>6</v>
      </c>
      <c r="F868" s="560">
        <f t="shared" si="82"/>
        <v>3</v>
      </c>
      <c r="G868" s="595">
        <f t="shared" si="83"/>
        <v>4</v>
      </c>
      <c r="H868" s="590">
        <f>CHOOSE('Output Sheet'!$B$4,'8760 Data'!J868,'8760 Data'!K868,'8760 Data'!L868,'8760 Data'!M868,'8760 Data'!N868,'8760 Data'!O868,'8760 Data'!P868,'8760 Data'!Q868,'8760 Data'!R868,'8760 Data'!S868,'8760 Data'!T868,'8760 Data'!U868)</f>
        <v>0</v>
      </c>
      <c r="I868" s="591" t="e">
        <f>H868/'Output Sheet'!$B$8</f>
        <v>#DIV/0!</v>
      </c>
      <c r="J868" s="596"/>
      <c r="K868" s="560"/>
      <c r="L868" s="560"/>
      <c r="M868" s="560"/>
      <c r="N868" s="560"/>
      <c r="O868" s="560"/>
      <c r="P868" s="560"/>
      <c r="Q868" s="560"/>
      <c r="R868" s="560"/>
      <c r="S868" s="560"/>
      <c r="T868" s="560"/>
      <c r="U868" s="560"/>
    </row>
    <row r="869" spans="1:21">
      <c r="A869" s="593">
        <f t="shared" si="78"/>
        <v>41311</v>
      </c>
      <c r="B869" s="594">
        <v>41311.166716782405</v>
      </c>
      <c r="C869" s="560">
        <f t="shared" si="79"/>
        <v>2013</v>
      </c>
      <c r="D869" s="560">
        <f t="shared" si="80"/>
        <v>2</v>
      </c>
      <c r="E869" s="560">
        <f t="shared" si="81"/>
        <v>6</v>
      </c>
      <c r="F869" s="560">
        <f t="shared" si="82"/>
        <v>4</v>
      </c>
      <c r="G869" s="595">
        <f t="shared" si="83"/>
        <v>4</v>
      </c>
      <c r="H869" s="590">
        <f>CHOOSE('Output Sheet'!$B$4,'8760 Data'!J869,'8760 Data'!K869,'8760 Data'!L869,'8760 Data'!M869,'8760 Data'!N869,'8760 Data'!O869,'8760 Data'!P869,'8760 Data'!Q869,'8760 Data'!R869,'8760 Data'!S869,'8760 Data'!T869,'8760 Data'!U869)</f>
        <v>0</v>
      </c>
      <c r="I869" s="591" t="e">
        <f>H869/'Output Sheet'!$B$8</f>
        <v>#DIV/0!</v>
      </c>
      <c r="J869" s="596"/>
      <c r="K869" s="560"/>
      <c r="L869" s="560"/>
      <c r="M869" s="560"/>
      <c r="N869" s="560"/>
      <c r="O869" s="560"/>
      <c r="P869" s="560"/>
      <c r="Q869" s="560"/>
      <c r="R869" s="560"/>
      <c r="S869" s="560"/>
      <c r="T869" s="560"/>
      <c r="U869" s="560"/>
    </row>
    <row r="870" spans="1:21">
      <c r="A870" s="593">
        <f t="shared" si="78"/>
        <v>41311</v>
      </c>
      <c r="B870" s="594">
        <v>41311.208383506942</v>
      </c>
      <c r="C870" s="560">
        <f t="shared" si="79"/>
        <v>2013</v>
      </c>
      <c r="D870" s="560">
        <f t="shared" si="80"/>
        <v>2</v>
      </c>
      <c r="E870" s="560">
        <f t="shared" si="81"/>
        <v>6</v>
      </c>
      <c r="F870" s="560">
        <f t="shared" si="82"/>
        <v>5</v>
      </c>
      <c r="G870" s="595">
        <f t="shared" si="83"/>
        <v>4</v>
      </c>
      <c r="H870" s="590">
        <f>CHOOSE('Output Sheet'!$B$4,'8760 Data'!J870,'8760 Data'!K870,'8760 Data'!L870,'8760 Data'!M870,'8760 Data'!N870,'8760 Data'!O870,'8760 Data'!P870,'8760 Data'!Q870,'8760 Data'!R870,'8760 Data'!S870,'8760 Data'!T870,'8760 Data'!U870)</f>
        <v>0</v>
      </c>
      <c r="I870" s="591" t="e">
        <f>H870/'Output Sheet'!$B$8</f>
        <v>#DIV/0!</v>
      </c>
      <c r="J870" s="596"/>
      <c r="K870" s="560"/>
      <c r="L870" s="560"/>
      <c r="M870" s="560"/>
      <c r="N870" s="560"/>
      <c r="O870" s="560"/>
      <c r="P870" s="560"/>
      <c r="Q870" s="560"/>
      <c r="R870" s="560"/>
      <c r="S870" s="560"/>
      <c r="T870" s="560"/>
      <c r="U870" s="560"/>
    </row>
    <row r="871" spans="1:21">
      <c r="A871" s="593">
        <f t="shared" si="78"/>
        <v>41311</v>
      </c>
      <c r="B871" s="594">
        <v>41311.25005023148</v>
      </c>
      <c r="C871" s="560">
        <f t="shared" si="79"/>
        <v>2013</v>
      </c>
      <c r="D871" s="560">
        <f t="shared" si="80"/>
        <v>2</v>
      </c>
      <c r="E871" s="560">
        <f t="shared" si="81"/>
        <v>6</v>
      </c>
      <c r="F871" s="560">
        <f t="shared" si="82"/>
        <v>6</v>
      </c>
      <c r="G871" s="595">
        <f t="shared" si="83"/>
        <v>4</v>
      </c>
      <c r="H871" s="590">
        <f>CHOOSE('Output Sheet'!$B$4,'8760 Data'!J871,'8760 Data'!K871,'8760 Data'!L871,'8760 Data'!M871,'8760 Data'!N871,'8760 Data'!O871,'8760 Data'!P871,'8760 Data'!Q871,'8760 Data'!R871,'8760 Data'!S871,'8760 Data'!T871,'8760 Data'!U871)</f>
        <v>0</v>
      </c>
      <c r="I871" s="591" t="e">
        <f>H871/'Output Sheet'!$B$8</f>
        <v>#DIV/0!</v>
      </c>
      <c r="J871" s="596"/>
      <c r="K871" s="560"/>
      <c r="L871" s="560"/>
      <c r="M871" s="560"/>
      <c r="N871" s="560"/>
      <c r="O871" s="560"/>
      <c r="P871" s="560"/>
      <c r="Q871" s="560"/>
      <c r="R871" s="560"/>
      <c r="S871" s="560"/>
      <c r="T871" s="560"/>
      <c r="U871" s="560"/>
    </row>
    <row r="872" spans="1:21">
      <c r="A872" s="593">
        <f t="shared" si="78"/>
        <v>41311</v>
      </c>
      <c r="B872" s="594">
        <v>41311.291716956017</v>
      </c>
      <c r="C872" s="560">
        <f t="shared" si="79"/>
        <v>2013</v>
      </c>
      <c r="D872" s="560">
        <f t="shared" si="80"/>
        <v>2</v>
      </c>
      <c r="E872" s="560">
        <f t="shared" si="81"/>
        <v>6</v>
      </c>
      <c r="F872" s="560">
        <f t="shared" si="82"/>
        <v>7</v>
      </c>
      <c r="G872" s="595">
        <f t="shared" si="83"/>
        <v>4</v>
      </c>
      <c r="H872" s="590">
        <f>CHOOSE('Output Sheet'!$B$4,'8760 Data'!J872,'8760 Data'!K872,'8760 Data'!L872,'8760 Data'!M872,'8760 Data'!N872,'8760 Data'!O872,'8760 Data'!P872,'8760 Data'!Q872,'8760 Data'!R872,'8760 Data'!S872,'8760 Data'!T872,'8760 Data'!U872)</f>
        <v>0</v>
      </c>
      <c r="I872" s="591" t="e">
        <f>H872/'Output Sheet'!$B$8</f>
        <v>#DIV/0!</v>
      </c>
      <c r="J872" s="596"/>
      <c r="K872" s="560"/>
      <c r="L872" s="560"/>
      <c r="M872" s="560"/>
      <c r="N872" s="560"/>
      <c r="O872" s="560"/>
      <c r="P872" s="560"/>
      <c r="Q872" s="560"/>
      <c r="R872" s="560"/>
      <c r="S872" s="560"/>
      <c r="T872" s="560"/>
      <c r="U872" s="560"/>
    </row>
    <row r="873" spans="1:21">
      <c r="A873" s="593">
        <f t="shared" si="78"/>
        <v>41311</v>
      </c>
      <c r="B873" s="594">
        <v>41311.333383680554</v>
      </c>
      <c r="C873" s="560">
        <f t="shared" si="79"/>
        <v>2013</v>
      </c>
      <c r="D873" s="560">
        <f t="shared" si="80"/>
        <v>2</v>
      </c>
      <c r="E873" s="560">
        <f t="shared" si="81"/>
        <v>6</v>
      </c>
      <c r="F873" s="560">
        <f t="shared" si="82"/>
        <v>8</v>
      </c>
      <c r="G873" s="595">
        <f t="shared" si="83"/>
        <v>4</v>
      </c>
      <c r="H873" s="590">
        <f>CHOOSE('Output Sheet'!$B$4,'8760 Data'!J873,'8760 Data'!K873,'8760 Data'!L873,'8760 Data'!M873,'8760 Data'!N873,'8760 Data'!O873,'8760 Data'!P873,'8760 Data'!Q873,'8760 Data'!R873,'8760 Data'!S873,'8760 Data'!T873,'8760 Data'!U873)</f>
        <v>0</v>
      </c>
      <c r="I873" s="591" t="e">
        <f>H873/'Output Sheet'!$B$8</f>
        <v>#DIV/0!</v>
      </c>
      <c r="J873" s="596"/>
      <c r="K873" s="560"/>
      <c r="L873" s="560"/>
      <c r="M873" s="560"/>
      <c r="N873" s="560"/>
      <c r="O873" s="560"/>
      <c r="P873" s="560"/>
      <c r="Q873" s="560"/>
      <c r="R873" s="560"/>
      <c r="S873" s="560"/>
      <c r="T873" s="560"/>
      <c r="U873" s="560"/>
    </row>
    <row r="874" spans="1:21">
      <c r="A874" s="593">
        <f t="shared" si="78"/>
        <v>41311</v>
      </c>
      <c r="B874" s="594">
        <v>41311.375050405091</v>
      </c>
      <c r="C874" s="560">
        <f t="shared" si="79"/>
        <v>2013</v>
      </c>
      <c r="D874" s="560">
        <f t="shared" si="80"/>
        <v>2</v>
      </c>
      <c r="E874" s="560">
        <f t="shared" si="81"/>
        <v>6</v>
      </c>
      <c r="F874" s="560">
        <f t="shared" si="82"/>
        <v>9</v>
      </c>
      <c r="G874" s="595">
        <f t="shared" si="83"/>
        <v>4</v>
      </c>
      <c r="H874" s="590">
        <f>CHOOSE('Output Sheet'!$B$4,'8760 Data'!J874,'8760 Data'!K874,'8760 Data'!L874,'8760 Data'!M874,'8760 Data'!N874,'8760 Data'!O874,'8760 Data'!P874,'8760 Data'!Q874,'8760 Data'!R874,'8760 Data'!S874,'8760 Data'!T874,'8760 Data'!U874)</f>
        <v>0</v>
      </c>
      <c r="I874" s="591" t="e">
        <f>H874/'Output Sheet'!$B$8</f>
        <v>#DIV/0!</v>
      </c>
      <c r="J874" s="596"/>
      <c r="K874" s="560"/>
      <c r="L874" s="560"/>
      <c r="M874" s="560"/>
      <c r="N874" s="560"/>
      <c r="O874" s="560"/>
      <c r="P874" s="560"/>
      <c r="Q874" s="560"/>
      <c r="R874" s="560"/>
      <c r="S874" s="560"/>
      <c r="T874" s="560"/>
      <c r="U874" s="560"/>
    </row>
    <row r="875" spans="1:21">
      <c r="A875" s="593">
        <f t="shared" si="78"/>
        <v>41311</v>
      </c>
      <c r="B875" s="594">
        <v>41311.416717129629</v>
      </c>
      <c r="C875" s="560">
        <f t="shared" si="79"/>
        <v>2013</v>
      </c>
      <c r="D875" s="560">
        <f t="shared" si="80"/>
        <v>2</v>
      </c>
      <c r="E875" s="560">
        <f t="shared" si="81"/>
        <v>6</v>
      </c>
      <c r="F875" s="560">
        <f t="shared" si="82"/>
        <v>10</v>
      </c>
      <c r="G875" s="595">
        <f t="shared" si="83"/>
        <v>4</v>
      </c>
      <c r="H875" s="590">
        <f>CHOOSE('Output Sheet'!$B$4,'8760 Data'!J875,'8760 Data'!K875,'8760 Data'!L875,'8760 Data'!M875,'8760 Data'!N875,'8760 Data'!O875,'8760 Data'!P875,'8760 Data'!Q875,'8760 Data'!R875,'8760 Data'!S875,'8760 Data'!T875,'8760 Data'!U875)</f>
        <v>0</v>
      </c>
      <c r="I875" s="591" t="e">
        <f>H875/'Output Sheet'!$B$8</f>
        <v>#DIV/0!</v>
      </c>
      <c r="J875" s="596"/>
      <c r="K875" s="560"/>
      <c r="L875" s="560"/>
      <c r="M875" s="560"/>
      <c r="N875" s="560"/>
      <c r="O875" s="560"/>
      <c r="P875" s="560"/>
      <c r="Q875" s="560"/>
      <c r="R875" s="560"/>
      <c r="S875" s="560"/>
      <c r="T875" s="560"/>
      <c r="U875" s="560"/>
    </row>
    <row r="876" spans="1:21">
      <c r="A876" s="593">
        <f t="shared" si="78"/>
        <v>41311</v>
      </c>
      <c r="B876" s="594">
        <v>41311.458383854166</v>
      </c>
      <c r="C876" s="560">
        <f t="shared" si="79"/>
        <v>2013</v>
      </c>
      <c r="D876" s="560">
        <f t="shared" si="80"/>
        <v>2</v>
      </c>
      <c r="E876" s="560">
        <f t="shared" si="81"/>
        <v>6</v>
      </c>
      <c r="F876" s="560">
        <f t="shared" si="82"/>
        <v>11</v>
      </c>
      <c r="G876" s="595">
        <f t="shared" si="83"/>
        <v>4</v>
      </c>
      <c r="H876" s="590">
        <f>CHOOSE('Output Sheet'!$B$4,'8760 Data'!J876,'8760 Data'!K876,'8760 Data'!L876,'8760 Data'!M876,'8760 Data'!N876,'8760 Data'!O876,'8760 Data'!P876,'8760 Data'!Q876,'8760 Data'!R876,'8760 Data'!S876,'8760 Data'!T876,'8760 Data'!U876)</f>
        <v>0</v>
      </c>
      <c r="I876" s="591" t="e">
        <f>H876/'Output Sheet'!$B$8</f>
        <v>#DIV/0!</v>
      </c>
      <c r="J876" s="596"/>
      <c r="K876" s="560"/>
      <c r="L876" s="560"/>
      <c r="M876" s="560"/>
      <c r="N876" s="560"/>
      <c r="O876" s="560"/>
      <c r="P876" s="560"/>
      <c r="Q876" s="560"/>
      <c r="R876" s="560"/>
      <c r="S876" s="560"/>
      <c r="T876" s="560"/>
      <c r="U876" s="560"/>
    </row>
    <row r="877" spans="1:21">
      <c r="A877" s="593">
        <f t="shared" si="78"/>
        <v>41311</v>
      </c>
      <c r="B877" s="594">
        <v>41311.500050578703</v>
      </c>
      <c r="C877" s="560">
        <f t="shared" si="79"/>
        <v>2013</v>
      </c>
      <c r="D877" s="560">
        <f t="shared" si="80"/>
        <v>2</v>
      </c>
      <c r="E877" s="560">
        <f t="shared" si="81"/>
        <v>6</v>
      </c>
      <c r="F877" s="560">
        <f t="shared" si="82"/>
        <v>12</v>
      </c>
      <c r="G877" s="595">
        <f t="shared" si="83"/>
        <v>4</v>
      </c>
      <c r="H877" s="590">
        <f>CHOOSE('Output Sheet'!$B$4,'8760 Data'!J877,'8760 Data'!K877,'8760 Data'!L877,'8760 Data'!M877,'8760 Data'!N877,'8760 Data'!O877,'8760 Data'!P877,'8760 Data'!Q877,'8760 Data'!R877,'8760 Data'!S877,'8760 Data'!T877,'8760 Data'!U877)</f>
        <v>0</v>
      </c>
      <c r="I877" s="591" t="e">
        <f>H877/'Output Sheet'!$B$8</f>
        <v>#DIV/0!</v>
      </c>
      <c r="J877" s="596"/>
      <c r="K877" s="560"/>
      <c r="L877" s="560"/>
      <c r="M877" s="560"/>
      <c r="N877" s="560"/>
      <c r="O877" s="560"/>
      <c r="P877" s="560"/>
      <c r="Q877" s="560"/>
      <c r="R877" s="560"/>
      <c r="S877" s="560"/>
      <c r="T877" s="560"/>
      <c r="U877" s="560"/>
    </row>
    <row r="878" spans="1:21">
      <c r="A878" s="593">
        <f t="shared" si="78"/>
        <v>41311</v>
      </c>
      <c r="B878" s="594">
        <v>41311.54171730324</v>
      </c>
      <c r="C878" s="560">
        <f t="shared" si="79"/>
        <v>2013</v>
      </c>
      <c r="D878" s="560">
        <f t="shared" si="80"/>
        <v>2</v>
      </c>
      <c r="E878" s="560">
        <f t="shared" si="81"/>
        <v>6</v>
      </c>
      <c r="F878" s="560">
        <f t="shared" si="82"/>
        <v>13</v>
      </c>
      <c r="G878" s="595">
        <f t="shared" si="83"/>
        <v>4</v>
      </c>
      <c r="H878" s="590">
        <f>CHOOSE('Output Sheet'!$B$4,'8760 Data'!J878,'8760 Data'!K878,'8760 Data'!L878,'8760 Data'!M878,'8760 Data'!N878,'8760 Data'!O878,'8760 Data'!P878,'8760 Data'!Q878,'8760 Data'!R878,'8760 Data'!S878,'8760 Data'!T878,'8760 Data'!U878)</f>
        <v>0</v>
      </c>
      <c r="I878" s="591" t="e">
        <f>H878/'Output Sheet'!$B$8</f>
        <v>#DIV/0!</v>
      </c>
      <c r="J878" s="596"/>
      <c r="K878" s="560"/>
      <c r="L878" s="560"/>
      <c r="M878" s="560"/>
      <c r="N878" s="560"/>
      <c r="O878" s="560"/>
      <c r="P878" s="560"/>
      <c r="Q878" s="560"/>
      <c r="R878" s="560"/>
      <c r="S878" s="560"/>
      <c r="T878" s="560"/>
      <c r="U878" s="560"/>
    </row>
    <row r="879" spans="1:21">
      <c r="A879" s="593">
        <f t="shared" si="78"/>
        <v>41311</v>
      </c>
      <c r="B879" s="594">
        <v>41311.583384027777</v>
      </c>
      <c r="C879" s="560">
        <f t="shared" si="79"/>
        <v>2013</v>
      </c>
      <c r="D879" s="560">
        <f t="shared" si="80"/>
        <v>2</v>
      </c>
      <c r="E879" s="560">
        <f t="shared" si="81"/>
        <v>6</v>
      </c>
      <c r="F879" s="560">
        <f t="shared" si="82"/>
        <v>14</v>
      </c>
      <c r="G879" s="595">
        <f t="shared" si="83"/>
        <v>4</v>
      </c>
      <c r="H879" s="590">
        <f>CHOOSE('Output Sheet'!$B$4,'8760 Data'!J879,'8760 Data'!K879,'8760 Data'!L879,'8760 Data'!M879,'8760 Data'!N879,'8760 Data'!O879,'8760 Data'!P879,'8760 Data'!Q879,'8760 Data'!R879,'8760 Data'!S879,'8760 Data'!T879,'8760 Data'!U879)</f>
        <v>0</v>
      </c>
      <c r="I879" s="591" t="e">
        <f>H879/'Output Sheet'!$B$8</f>
        <v>#DIV/0!</v>
      </c>
      <c r="J879" s="596"/>
      <c r="K879" s="560"/>
      <c r="L879" s="560"/>
      <c r="M879" s="560"/>
      <c r="N879" s="560"/>
      <c r="O879" s="560"/>
      <c r="P879" s="560"/>
      <c r="Q879" s="560"/>
      <c r="R879" s="560"/>
      <c r="S879" s="560"/>
      <c r="T879" s="560"/>
      <c r="U879" s="560"/>
    </row>
    <row r="880" spans="1:21">
      <c r="A880" s="593">
        <f t="shared" si="78"/>
        <v>41311</v>
      </c>
      <c r="B880" s="594">
        <v>41311.625050752315</v>
      </c>
      <c r="C880" s="560">
        <f t="shared" si="79"/>
        <v>2013</v>
      </c>
      <c r="D880" s="560">
        <f t="shared" si="80"/>
        <v>2</v>
      </c>
      <c r="E880" s="560">
        <f t="shared" si="81"/>
        <v>6</v>
      </c>
      <c r="F880" s="560">
        <f t="shared" si="82"/>
        <v>15</v>
      </c>
      <c r="G880" s="595">
        <f t="shared" si="83"/>
        <v>4</v>
      </c>
      <c r="H880" s="590">
        <f>CHOOSE('Output Sheet'!$B$4,'8760 Data'!J880,'8760 Data'!K880,'8760 Data'!L880,'8760 Data'!M880,'8760 Data'!N880,'8760 Data'!O880,'8760 Data'!P880,'8760 Data'!Q880,'8760 Data'!R880,'8760 Data'!S880,'8760 Data'!T880,'8760 Data'!U880)</f>
        <v>0</v>
      </c>
      <c r="I880" s="591" t="e">
        <f>H880/'Output Sheet'!$B$8</f>
        <v>#DIV/0!</v>
      </c>
      <c r="J880" s="596"/>
      <c r="K880" s="560"/>
      <c r="L880" s="560"/>
      <c r="M880" s="560"/>
      <c r="N880" s="560"/>
      <c r="O880" s="560"/>
      <c r="P880" s="560"/>
      <c r="Q880" s="560"/>
      <c r="R880" s="560"/>
      <c r="S880" s="560"/>
      <c r="T880" s="560"/>
      <c r="U880" s="560"/>
    </row>
    <row r="881" spans="1:21">
      <c r="A881" s="593">
        <f t="shared" si="78"/>
        <v>41311</v>
      </c>
      <c r="B881" s="594">
        <v>41311.666717476852</v>
      </c>
      <c r="C881" s="560">
        <f t="shared" si="79"/>
        <v>2013</v>
      </c>
      <c r="D881" s="560">
        <f t="shared" si="80"/>
        <v>2</v>
      </c>
      <c r="E881" s="560">
        <f t="shared" si="81"/>
        <v>6</v>
      </c>
      <c r="F881" s="560">
        <f t="shared" si="82"/>
        <v>16</v>
      </c>
      <c r="G881" s="595">
        <f t="shared" si="83"/>
        <v>4</v>
      </c>
      <c r="H881" s="590">
        <f>CHOOSE('Output Sheet'!$B$4,'8760 Data'!J881,'8760 Data'!K881,'8760 Data'!L881,'8760 Data'!M881,'8760 Data'!N881,'8760 Data'!O881,'8760 Data'!P881,'8760 Data'!Q881,'8760 Data'!R881,'8760 Data'!S881,'8760 Data'!T881,'8760 Data'!U881)</f>
        <v>0</v>
      </c>
      <c r="I881" s="591" t="e">
        <f>H881/'Output Sheet'!$B$8</f>
        <v>#DIV/0!</v>
      </c>
      <c r="J881" s="596"/>
      <c r="K881" s="560"/>
      <c r="L881" s="560"/>
      <c r="M881" s="560"/>
      <c r="N881" s="560"/>
      <c r="O881" s="560"/>
      <c r="P881" s="560"/>
      <c r="Q881" s="560"/>
      <c r="R881" s="560"/>
      <c r="S881" s="560"/>
      <c r="T881" s="560"/>
      <c r="U881" s="560"/>
    </row>
    <row r="882" spans="1:21">
      <c r="A882" s="593">
        <f t="shared" si="78"/>
        <v>41311</v>
      </c>
      <c r="B882" s="594">
        <v>41311.708384201389</v>
      </c>
      <c r="C882" s="560">
        <f t="shared" si="79"/>
        <v>2013</v>
      </c>
      <c r="D882" s="560">
        <f t="shared" si="80"/>
        <v>2</v>
      </c>
      <c r="E882" s="560">
        <f t="shared" si="81"/>
        <v>6</v>
      </c>
      <c r="F882" s="560">
        <f t="shared" si="82"/>
        <v>17</v>
      </c>
      <c r="G882" s="595">
        <f t="shared" si="83"/>
        <v>4</v>
      </c>
      <c r="H882" s="590">
        <f>CHOOSE('Output Sheet'!$B$4,'8760 Data'!J882,'8760 Data'!K882,'8760 Data'!L882,'8760 Data'!M882,'8760 Data'!N882,'8760 Data'!O882,'8760 Data'!P882,'8760 Data'!Q882,'8760 Data'!R882,'8760 Data'!S882,'8760 Data'!T882,'8760 Data'!U882)</f>
        <v>0</v>
      </c>
      <c r="I882" s="591" t="e">
        <f>H882/'Output Sheet'!$B$8</f>
        <v>#DIV/0!</v>
      </c>
      <c r="J882" s="596"/>
      <c r="K882" s="560"/>
      <c r="L882" s="560"/>
      <c r="M882" s="560"/>
      <c r="N882" s="560"/>
      <c r="O882" s="560"/>
      <c r="P882" s="560"/>
      <c r="Q882" s="560"/>
      <c r="R882" s="560"/>
      <c r="S882" s="560"/>
      <c r="T882" s="560"/>
      <c r="U882" s="560"/>
    </row>
    <row r="883" spans="1:21">
      <c r="A883" s="593">
        <f t="shared" si="78"/>
        <v>41311</v>
      </c>
      <c r="B883" s="594">
        <v>41311.750050925926</v>
      </c>
      <c r="C883" s="560">
        <f t="shared" si="79"/>
        <v>2013</v>
      </c>
      <c r="D883" s="560">
        <f t="shared" si="80"/>
        <v>2</v>
      </c>
      <c r="E883" s="560">
        <f t="shared" si="81"/>
        <v>6</v>
      </c>
      <c r="F883" s="560">
        <f t="shared" si="82"/>
        <v>18</v>
      </c>
      <c r="G883" s="595">
        <f t="shared" si="83"/>
        <v>4</v>
      </c>
      <c r="H883" s="590">
        <f>CHOOSE('Output Sheet'!$B$4,'8760 Data'!J883,'8760 Data'!K883,'8760 Data'!L883,'8760 Data'!M883,'8760 Data'!N883,'8760 Data'!O883,'8760 Data'!P883,'8760 Data'!Q883,'8760 Data'!R883,'8760 Data'!S883,'8760 Data'!T883,'8760 Data'!U883)</f>
        <v>0</v>
      </c>
      <c r="I883" s="591" t="e">
        <f>H883/'Output Sheet'!$B$8</f>
        <v>#DIV/0!</v>
      </c>
      <c r="J883" s="596"/>
      <c r="K883" s="560"/>
      <c r="L883" s="560"/>
      <c r="M883" s="560"/>
      <c r="N883" s="560"/>
      <c r="O883" s="560"/>
      <c r="P883" s="560"/>
      <c r="Q883" s="560"/>
      <c r="R883" s="560"/>
      <c r="S883" s="560"/>
      <c r="T883" s="560"/>
      <c r="U883" s="560"/>
    </row>
    <row r="884" spans="1:21">
      <c r="A884" s="593">
        <f t="shared" si="78"/>
        <v>41311</v>
      </c>
      <c r="B884" s="594">
        <v>41311.791717650463</v>
      </c>
      <c r="C884" s="560">
        <f t="shared" si="79"/>
        <v>2013</v>
      </c>
      <c r="D884" s="560">
        <f t="shared" si="80"/>
        <v>2</v>
      </c>
      <c r="E884" s="560">
        <f t="shared" si="81"/>
        <v>6</v>
      </c>
      <c r="F884" s="560">
        <f t="shared" si="82"/>
        <v>19</v>
      </c>
      <c r="G884" s="595">
        <f t="shared" si="83"/>
        <v>4</v>
      </c>
      <c r="H884" s="590">
        <f>CHOOSE('Output Sheet'!$B$4,'8760 Data'!J884,'8760 Data'!K884,'8760 Data'!L884,'8760 Data'!M884,'8760 Data'!N884,'8760 Data'!O884,'8760 Data'!P884,'8760 Data'!Q884,'8760 Data'!R884,'8760 Data'!S884,'8760 Data'!T884,'8760 Data'!U884)</f>
        <v>0</v>
      </c>
      <c r="I884" s="591" t="e">
        <f>H884/'Output Sheet'!$B$8</f>
        <v>#DIV/0!</v>
      </c>
      <c r="J884" s="596"/>
      <c r="K884" s="560"/>
      <c r="L884" s="560"/>
      <c r="M884" s="560"/>
      <c r="N884" s="560"/>
      <c r="O884" s="560"/>
      <c r="P884" s="560"/>
      <c r="Q884" s="560"/>
      <c r="R884" s="560"/>
      <c r="S884" s="560"/>
      <c r="T884" s="560"/>
      <c r="U884" s="560"/>
    </row>
    <row r="885" spans="1:21">
      <c r="A885" s="593">
        <f t="shared" si="78"/>
        <v>41311</v>
      </c>
      <c r="B885" s="594">
        <v>41311.833384375001</v>
      </c>
      <c r="C885" s="560">
        <f t="shared" si="79"/>
        <v>2013</v>
      </c>
      <c r="D885" s="560">
        <f t="shared" si="80"/>
        <v>2</v>
      </c>
      <c r="E885" s="560">
        <f t="shared" si="81"/>
        <v>6</v>
      </c>
      <c r="F885" s="560">
        <f t="shared" si="82"/>
        <v>20</v>
      </c>
      <c r="G885" s="595">
        <f t="shared" si="83"/>
        <v>4</v>
      </c>
      <c r="H885" s="590">
        <f>CHOOSE('Output Sheet'!$B$4,'8760 Data'!J885,'8760 Data'!K885,'8760 Data'!L885,'8760 Data'!M885,'8760 Data'!N885,'8760 Data'!O885,'8760 Data'!P885,'8760 Data'!Q885,'8760 Data'!R885,'8760 Data'!S885,'8760 Data'!T885,'8760 Data'!U885)</f>
        <v>0</v>
      </c>
      <c r="I885" s="591" t="e">
        <f>H885/'Output Sheet'!$B$8</f>
        <v>#DIV/0!</v>
      </c>
      <c r="J885" s="596"/>
      <c r="K885" s="560"/>
      <c r="L885" s="560"/>
      <c r="M885" s="560"/>
      <c r="N885" s="560"/>
      <c r="O885" s="560"/>
      <c r="P885" s="560"/>
      <c r="Q885" s="560"/>
      <c r="R885" s="560"/>
      <c r="S885" s="560"/>
      <c r="T885" s="560"/>
      <c r="U885" s="560"/>
    </row>
    <row r="886" spans="1:21">
      <c r="A886" s="593">
        <f t="shared" si="78"/>
        <v>41311</v>
      </c>
      <c r="B886" s="594">
        <v>41311.875051099538</v>
      </c>
      <c r="C886" s="560">
        <f t="shared" si="79"/>
        <v>2013</v>
      </c>
      <c r="D886" s="560">
        <f t="shared" si="80"/>
        <v>2</v>
      </c>
      <c r="E886" s="560">
        <f t="shared" si="81"/>
        <v>6</v>
      </c>
      <c r="F886" s="560">
        <f t="shared" si="82"/>
        <v>21</v>
      </c>
      <c r="G886" s="595">
        <f t="shared" si="83"/>
        <v>4</v>
      </c>
      <c r="H886" s="590">
        <f>CHOOSE('Output Sheet'!$B$4,'8760 Data'!J886,'8760 Data'!K886,'8760 Data'!L886,'8760 Data'!M886,'8760 Data'!N886,'8760 Data'!O886,'8760 Data'!P886,'8760 Data'!Q886,'8760 Data'!R886,'8760 Data'!S886,'8760 Data'!T886,'8760 Data'!U886)</f>
        <v>0</v>
      </c>
      <c r="I886" s="591" t="e">
        <f>H886/'Output Sheet'!$B$8</f>
        <v>#DIV/0!</v>
      </c>
      <c r="J886" s="596"/>
      <c r="K886" s="560"/>
      <c r="L886" s="560"/>
      <c r="M886" s="560"/>
      <c r="N886" s="560"/>
      <c r="O886" s="560"/>
      <c r="P886" s="560"/>
      <c r="Q886" s="560"/>
      <c r="R886" s="560"/>
      <c r="S886" s="560"/>
      <c r="T886" s="560"/>
      <c r="U886" s="560"/>
    </row>
    <row r="887" spans="1:21">
      <c r="A887" s="593">
        <f t="shared" si="78"/>
        <v>41311</v>
      </c>
      <c r="B887" s="594">
        <v>41311.916717824075</v>
      </c>
      <c r="C887" s="560">
        <f t="shared" si="79"/>
        <v>2013</v>
      </c>
      <c r="D887" s="560">
        <f t="shared" si="80"/>
        <v>2</v>
      </c>
      <c r="E887" s="560">
        <f t="shared" si="81"/>
        <v>6</v>
      </c>
      <c r="F887" s="560">
        <f t="shared" si="82"/>
        <v>22</v>
      </c>
      <c r="G887" s="595">
        <f t="shared" si="83"/>
        <v>4</v>
      </c>
      <c r="H887" s="590">
        <f>CHOOSE('Output Sheet'!$B$4,'8760 Data'!J887,'8760 Data'!K887,'8760 Data'!L887,'8760 Data'!M887,'8760 Data'!N887,'8760 Data'!O887,'8760 Data'!P887,'8760 Data'!Q887,'8760 Data'!R887,'8760 Data'!S887,'8760 Data'!T887,'8760 Data'!U887)</f>
        <v>0</v>
      </c>
      <c r="I887" s="591" t="e">
        <f>H887/'Output Sheet'!$B$8</f>
        <v>#DIV/0!</v>
      </c>
      <c r="J887" s="596"/>
      <c r="K887" s="560"/>
      <c r="L887" s="560"/>
      <c r="M887" s="560"/>
      <c r="N887" s="560"/>
      <c r="O887" s="560"/>
      <c r="P887" s="560"/>
      <c r="Q887" s="560"/>
      <c r="R887" s="560"/>
      <c r="S887" s="560"/>
      <c r="T887" s="560"/>
      <c r="U887" s="560"/>
    </row>
    <row r="888" spans="1:21">
      <c r="A888" s="593">
        <f t="shared" si="78"/>
        <v>41311</v>
      </c>
      <c r="B888" s="594">
        <v>41311.958384548612</v>
      </c>
      <c r="C888" s="560">
        <f t="shared" si="79"/>
        <v>2013</v>
      </c>
      <c r="D888" s="560">
        <f t="shared" si="80"/>
        <v>2</v>
      </c>
      <c r="E888" s="560">
        <f t="shared" si="81"/>
        <v>6</v>
      </c>
      <c r="F888" s="560">
        <f t="shared" si="82"/>
        <v>23</v>
      </c>
      <c r="G888" s="595">
        <f t="shared" si="83"/>
        <v>4</v>
      </c>
      <c r="H888" s="590">
        <f>CHOOSE('Output Sheet'!$B$4,'8760 Data'!J888,'8760 Data'!K888,'8760 Data'!L888,'8760 Data'!M888,'8760 Data'!N888,'8760 Data'!O888,'8760 Data'!P888,'8760 Data'!Q888,'8760 Data'!R888,'8760 Data'!S888,'8760 Data'!T888,'8760 Data'!U888)</f>
        <v>0</v>
      </c>
      <c r="I888" s="591" t="e">
        <f>H888/'Output Sheet'!$B$8</f>
        <v>#DIV/0!</v>
      </c>
      <c r="J888" s="596"/>
      <c r="K888" s="560"/>
      <c r="L888" s="560"/>
      <c r="M888" s="560"/>
      <c r="N888" s="560"/>
      <c r="O888" s="560"/>
      <c r="P888" s="560"/>
      <c r="Q888" s="560"/>
      <c r="R888" s="560"/>
      <c r="S888" s="560"/>
      <c r="T888" s="560"/>
      <c r="U888" s="560"/>
    </row>
    <row r="889" spans="1:21">
      <c r="A889" s="593">
        <f t="shared" si="78"/>
        <v>41312</v>
      </c>
      <c r="B889" s="594">
        <v>41312.000051273149</v>
      </c>
      <c r="C889" s="560">
        <f t="shared" si="79"/>
        <v>2013</v>
      </c>
      <c r="D889" s="560">
        <f t="shared" si="80"/>
        <v>2</v>
      </c>
      <c r="E889" s="560">
        <f t="shared" si="81"/>
        <v>7</v>
      </c>
      <c r="F889" s="560">
        <f t="shared" si="82"/>
        <v>24</v>
      </c>
      <c r="G889" s="595">
        <f t="shared" si="83"/>
        <v>5</v>
      </c>
      <c r="H889" s="590">
        <f>CHOOSE('Output Sheet'!$B$4,'8760 Data'!J889,'8760 Data'!K889,'8760 Data'!L889,'8760 Data'!M889,'8760 Data'!N889,'8760 Data'!O889,'8760 Data'!P889,'8760 Data'!Q889,'8760 Data'!R889,'8760 Data'!S889,'8760 Data'!T889,'8760 Data'!U889)</f>
        <v>0</v>
      </c>
      <c r="I889" s="591" t="e">
        <f>H889/'Output Sheet'!$B$8</f>
        <v>#DIV/0!</v>
      </c>
      <c r="J889" s="596"/>
      <c r="K889" s="560"/>
      <c r="L889" s="560"/>
      <c r="M889" s="560"/>
      <c r="N889" s="560"/>
      <c r="O889" s="560"/>
      <c r="P889" s="560"/>
      <c r="Q889" s="560"/>
      <c r="R889" s="560"/>
      <c r="S889" s="560"/>
      <c r="T889" s="560"/>
      <c r="U889" s="560"/>
    </row>
    <row r="890" spans="1:21">
      <c r="A890" s="593">
        <f t="shared" si="78"/>
        <v>41312</v>
      </c>
      <c r="B890" s="594">
        <v>41312.041717997687</v>
      </c>
      <c r="C890" s="560">
        <f t="shared" si="79"/>
        <v>2013</v>
      </c>
      <c r="D890" s="560">
        <f t="shared" si="80"/>
        <v>2</v>
      </c>
      <c r="E890" s="560">
        <f t="shared" si="81"/>
        <v>7</v>
      </c>
      <c r="F890" s="560">
        <f t="shared" si="82"/>
        <v>1</v>
      </c>
      <c r="G890" s="595">
        <f t="shared" si="83"/>
        <v>5</v>
      </c>
      <c r="H890" s="590">
        <f>CHOOSE('Output Sheet'!$B$4,'8760 Data'!J890,'8760 Data'!K890,'8760 Data'!L890,'8760 Data'!M890,'8760 Data'!N890,'8760 Data'!O890,'8760 Data'!P890,'8760 Data'!Q890,'8760 Data'!R890,'8760 Data'!S890,'8760 Data'!T890,'8760 Data'!U890)</f>
        <v>0</v>
      </c>
      <c r="I890" s="591" t="e">
        <f>H890/'Output Sheet'!$B$8</f>
        <v>#DIV/0!</v>
      </c>
      <c r="J890" s="596"/>
      <c r="K890" s="560"/>
      <c r="L890" s="560"/>
      <c r="M890" s="560"/>
      <c r="N890" s="560"/>
      <c r="O890" s="560"/>
      <c r="P890" s="560"/>
      <c r="Q890" s="560"/>
      <c r="R890" s="560"/>
      <c r="S890" s="560"/>
      <c r="T890" s="560"/>
      <c r="U890" s="560"/>
    </row>
    <row r="891" spans="1:21">
      <c r="A891" s="593">
        <f t="shared" si="78"/>
        <v>41312</v>
      </c>
      <c r="B891" s="594">
        <v>41312.083384722224</v>
      </c>
      <c r="C891" s="560">
        <f t="shared" si="79"/>
        <v>2013</v>
      </c>
      <c r="D891" s="560">
        <f t="shared" si="80"/>
        <v>2</v>
      </c>
      <c r="E891" s="560">
        <f t="shared" si="81"/>
        <v>7</v>
      </c>
      <c r="F891" s="560">
        <f t="shared" si="82"/>
        <v>2</v>
      </c>
      <c r="G891" s="595">
        <f t="shared" si="83"/>
        <v>5</v>
      </c>
      <c r="H891" s="590">
        <f>CHOOSE('Output Sheet'!$B$4,'8760 Data'!J891,'8760 Data'!K891,'8760 Data'!L891,'8760 Data'!M891,'8760 Data'!N891,'8760 Data'!O891,'8760 Data'!P891,'8760 Data'!Q891,'8760 Data'!R891,'8760 Data'!S891,'8760 Data'!T891,'8760 Data'!U891)</f>
        <v>0</v>
      </c>
      <c r="I891" s="591" t="e">
        <f>H891/'Output Sheet'!$B$8</f>
        <v>#DIV/0!</v>
      </c>
      <c r="J891" s="596"/>
      <c r="K891" s="560"/>
      <c r="L891" s="560"/>
      <c r="M891" s="560"/>
      <c r="N891" s="560"/>
      <c r="O891" s="560"/>
      <c r="P891" s="560"/>
      <c r="Q891" s="560"/>
      <c r="R891" s="560"/>
      <c r="S891" s="560"/>
      <c r="T891" s="560"/>
      <c r="U891" s="560"/>
    </row>
    <row r="892" spans="1:21">
      <c r="A892" s="593">
        <f t="shared" si="78"/>
        <v>41312</v>
      </c>
      <c r="B892" s="594">
        <v>41312.125051446761</v>
      </c>
      <c r="C892" s="560">
        <f t="shared" si="79"/>
        <v>2013</v>
      </c>
      <c r="D892" s="560">
        <f t="shared" si="80"/>
        <v>2</v>
      </c>
      <c r="E892" s="560">
        <f t="shared" si="81"/>
        <v>7</v>
      </c>
      <c r="F892" s="560">
        <f t="shared" si="82"/>
        <v>3</v>
      </c>
      <c r="G892" s="595">
        <f t="shared" si="83"/>
        <v>5</v>
      </c>
      <c r="H892" s="590">
        <f>CHOOSE('Output Sheet'!$B$4,'8760 Data'!J892,'8760 Data'!K892,'8760 Data'!L892,'8760 Data'!M892,'8760 Data'!N892,'8760 Data'!O892,'8760 Data'!P892,'8760 Data'!Q892,'8760 Data'!R892,'8760 Data'!S892,'8760 Data'!T892,'8760 Data'!U892)</f>
        <v>0</v>
      </c>
      <c r="I892" s="591" t="e">
        <f>H892/'Output Sheet'!$B$8</f>
        <v>#DIV/0!</v>
      </c>
      <c r="J892" s="596"/>
      <c r="K892" s="560"/>
      <c r="L892" s="560"/>
      <c r="M892" s="560"/>
      <c r="N892" s="560"/>
      <c r="O892" s="560"/>
      <c r="P892" s="560"/>
      <c r="Q892" s="560"/>
      <c r="R892" s="560"/>
      <c r="S892" s="560"/>
      <c r="T892" s="560"/>
      <c r="U892" s="560"/>
    </row>
    <row r="893" spans="1:21">
      <c r="A893" s="593">
        <f t="shared" si="78"/>
        <v>41312</v>
      </c>
      <c r="B893" s="594">
        <v>41312.166718171298</v>
      </c>
      <c r="C893" s="560">
        <f t="shared" si="79"/>
        <v>2013</v>
      </c>
      <c r="D893" s="560">
        <f t="shared" si="80"/>
        <v>2</v>
      </c>
      <c r="E893" s="560">
        <f t="shared" si="81"/>
        <v>7</v>
      </c>
      <c r="F893" s="560">
        <f t="shared" si="82"/>
        <v>4</v>
      </c>
      <c r="G893" s="595">
        <f t="shared" si="83"/>
        <v>5</v>
      </c>
      <c r="H893" s="590">
        <f>CHOOSE('Output Sheet'!$B$4,'8760 Data'!J893,'8760 Data'!K893,'8760 Data'!L893,'8760 Data'!M893,'8760 Data'!N893,'8760 Data'!O893,'8760 Data'!P893,'8760 Data'!Q893,'8760 Data'!R893,'8760 Data'!S893,'8760 Data'!T893,'8760 Data'!U893)</f>
        <v>0</v>
      </c>
      <c r="I893" s="591" t="e">
        <f>H893/'Output Sheet'!$B$8</f>
        <v>#DIV/0!</v>
      </c>
      <c r="J893" s="596"/>
      <c r="K893" s="560"/>
      <c r="L893" s="560"/>
      <c r="M893" s="560"/>
      <c r="N893" s="560"/>
      <c r="O893" s="560"/>
      <c r="P893" s="560"/>
      <c r="Q893" s="560"/>
      <c r="R893" s="560"/>
      <c r="S893" s="560"/>
      <c r="T893" s="560"/>
      <c r="U893" s="560"/>
    </row>
    <row r="894" spans="1:21">
      <c r="A894" s="593">
        <f t="shared" si="78"/>
        <v>41312</v>
      </c>
      <c r="B894" s="594">
        <v>41312.208384895835</v>
      </c>
      <c r="C894" s="560">
        <f t="shared" si="79"/>
        <v>2013</v>
      </c>
      <c r="D894" s="560">
        <f t="shared" si="80"/>
        <v>2</v>
      </c>
      <c r="E894" s="560">
        <f t="shared" si="81"/>
        <v>7</v>
      </c>
      <c r="F894" s="560">
        <f t="shared" si="82"/>
        <v>5</v>
      </c>
      <c r="G894" s="595">
        <f t="shared" si="83"/>
        <v>5</v>
      </c>
      <c r="H894" s="590">
        <f>CHOOSE('Output Sheet'!$B$4,'8760 Data'!J894,'8760 Data'!K894,'8760 Data'!L894,'8760 Data'!M894,'8760 Data'!N894,'8760 Data'!O894,'8760 Data'!P894,'8760 Data'!Q894,'8760 Data'!R894,'8760 Data'!S894,'8760 Data'!T894,'8760 Data'!U894)</f>
        <v>0</v>
      </c>
      <c r="I894" s="591" t="e">
        <f>H894/'Output Sheet'!$B$8</f>
        <v>#DIV/0!</v>
      </c>
      <c r="J894" s="596"/>
      <c r="K894" s="560"/>
      <c r="L894" s="560"/>
      <c r="M894" s="560"/>
      <c r="N894" s="560"/>
      <c r="O894" s="560"/>
      <c r="P894" s="560"/>
      <c r="Q894" s="560"/>
      <c r="R894" s="560"/>
      <c r="S894" s="560"/>
      <c r="T894" s="560"/>
      <c r="U894" s="560"/>
    </row>
    <row r="895" spans="1:21">
      <c r="A895" s="593">
        <f t="shared" si="78"/>
        <v>41312</v>
      </c>
      <c r="B895" s="594">
        <v>41312.250051620373</v>
      </c>
      <c r="C895" s="560">
        <f t="shared" si="79"/>
        <v>2013</v>
      </c>
      <c r="D895" s="560">
        <f t="shared" si="80"/>
        <v>2</v>
      </c>
      <c r="E895" s="560">
        <f t="shared" si="81"/>
        <v>7</v>
      </c>
      <c r="F895" s="560">
        <f t="shared" si="82"/>
        <v>6</v>
      </c>
      <c r="G895" s="595">
        <f t="shared" si="83"/>
        <v>5</v>
      </c>
      <c r="H895" s="590">
        <f>CHOOSE('Output Sheet'!$B$4,'8760 Data'!J895,'8760 Data'!K895,'8760 Data'!L895,'8760 Data'!M895,'8760 Data'!N895,'8760 Data'!O895,'8760 Data'!P895,'8760 Data'!Q895,'8760 Data'!R895,'8760 Data'!S895,'8760 Data'!T895,'8760 Data'!U895)</f>
        <v>0</v>
      </c>
      <c r="I895" s="591" t="e">
        <f>H895/'Output Sheet'!$B$8</f>
        <v>#DIV/0!</v>
      </c>
      <c r="J895" s="596"/>
      <c r="K895" s="560"/>
      <c r="L895" s="560"/>
      <c r="M895" s="560"/>
      <c r="N895" s="560"/>
      <c r="O895" s="560"/>
      <c r="P895" s="560"/>
      <c r="Q895" s="560"/>
      <c r="R895" s="560"/>
      <c r="S895" s="560"/>
      <c r="T895" s="560"/>
      <c r="U895" s="560"/>
    </row>
    <row r="896" spans="1:21">
      <c r="A896" s="593">
        <f t="shared" si="78"/>
        <v>41312</v>
      </c>
      <c r="B896" s="594">
        <v>41312.29171834491</v>
      </c>
      <c r="C896" s="560">
        <f t="shared" si="79"/>
        <v>2013</v>
      </c>
      <c r="D896" s="560">
        <f t="shared" si="80"/>
        <v>2</v>
      </c>
      <c r="E896" s="560">
        <f t="shared" si="81"/>
        <v>7</v>
      </c>
      <c r="F896" s="560">
        <f t="shared" si="82"/>
        <v>7</v>
      </c>
      <c r="G896" s="595">
        <f t="shared" si="83"/>
        <v>5</v>
      </c>
      <c r="H896" s="590">
        <f>CHOOSE('Output Sheet'!$B$4,'8760 Data'!J896,'8760 Data'!K896,'8760 Data'!L896,'8760 Data'!M896,'8760 Data'!N896,'8760 Data'!O896,'8760 Data'!P896,'8760 Data'!Q896,'8760 Data'!R896,'8760 Data'!S896,'8760 Data'!T896,'8760 Data'!U896)</f>
        <v>0</v>
      </c>
      <c r="I896" s="591" t="e">
        <f>H896/'Output Sheet'!$B$8</f>
        <v>#DIV/0!</v>
      </c>
      <c r="J896" s="596"/>
      <c r="K896" s="560"/>
      <c r="L896" s="560"/>
      <c r="M896" s="560"/>
      <c r="N896" s="560"/>
      <c r="O896" s="560"/>
      <c r="P896" s="560"/>
      <c r="Q896" s="560"/>
      <c r="R896" s="560"/>
      <c r="S896" s="560"/>
      <c r="T896" s="560"/>
      <c r="U896" s="560"/>
    </row>
    <row r="897" spans="1:21">
      <c r="A897" s="593">
        <f t="shared" si="78"/>
        <v>41312</v>
      </c>
      <c r="B897" s="594">
        <v>41312.333385069447</v>
      </c>
      <c r="C897" s="560">
        <f t="shared" si="79"/>
        <v>2013</v>
      </c>
      <c r="D897" s="560">
        <f t="shared" si="80"/>
        <v>2</v>
      </c>
      <c r="E897" s="560">
        <f t="shared" si="81"/>
        <v>7</v>
      </c>
      <c r="F897" s="560">
        <f t="shared" si="82"/>
        <v>8</v>
      </c>
      <c r="G897" s="595">
        <f t="shared" si="83"/>
        <v>5</v>
      </c>
      <c r="H897" s="590">
        <f>CHOOSE('Output Sheet'!$B$4,'8760 Data'!J897,'8760 Data'!K897,'8760 Data'!L897,'8760 Data'!M897,'8760 Data'!N897,'8760 Data'!O897,'8760 Data'!P897,'8760 Data'!Q897,'8760 Data'!R897,'8760 Data'!S897,'8760 Data'!T897,'8760 Data'!U897)</f>
        <v>0</v>
      </c>
      <c r="I897" s="591" t="e">
        <f>H897/'Output Sheet'!$B$8</f>
        <v>#DIV/0!</v>
      </c>
      <c r="J897" s="596"/>
      <c r="K897" s="560"/>
      <c r="L897" s="560"/>
      <c r="M897" s="560"/>
      <c r="N897" s="560"/>
      <c r="O897" s="560"/>
      <c r="P897" s="560"/>
      <c r="Q897" s="560"/>
      <c r="R897" s="560"/>
      <c r="S897" s="560"/>
      <c r="T897" s="560"/>
      <c r="U897" s="560"/>
    </row>
    <row r="898" spans="1:21">
      <c r="A898" s="593">
        <f t="shared" si="78"/>
        <v>41312</v>
      </c>
      <c r="B898" s="594">
        <v>41312.375051793984</v>
      </c>
      <c r="C898" s="560">
        <f t="shared" si="79"/>
        <v>2013</v>
      </c>
      <c r="D898" s="560">
        <f t="shared" si="80"/>
        <v>2</v>
      </c>
      <c r="E898" s="560">
        <f t="shared" si="81"/>
        <v>7</v>
      </c>
      <c r="F898" s="560">
        <f t="shared" si="82"/>
        <v>9</v>
      </c>
      <c r="G898" s="595">
        <f t="shared" si="83"/>
        <v>5</v>
      </c>
      <c r="H898" s="590">
        <f>CHOOSE('Output Sheet'!$B$4,'8760 Data'!J898,'8760 Data'!K898,'8760 Data'!L898,'8760 Data'!M898,'8760 Data'!N898,'8760 Data'!O898,'8760 Data'!P898,'8760 Data'!Q898,'8760 Data'!R898,'8760 Data'!S898,'8760 Data'!T898,'8760 Data'!U898)</f>
        <v>0</v>
      </c>
      <c r="I898" s="591" t="e">
        <f>H898/'Output Sheet'!$B$8</f>
        <v>#DIV/0!</v>
      </c>
      <c r="J898" s="596"/>
      <c r="K898" s="560"/>
      <c r="L898" s="560"/>
      <c r="M898" s="560"/>
      <c r="N898" s="560"/>
      <c r="O898" s="560"/>
      <c r="P898" s="560"/>
      <c r="Q898" s="560"/>
      <c r="R898" s="560"/>
      <c r="S898" s="560"/>
      <c r="T898" s="560"/>
      <c r="U898" s="560"/>
    </row>
    <row r="899" spans="1:21">
      <c r="A899" s="593">
        <f t="shared" ref="A899:A962" si="84">DATE(C899,D899,E899)</f>
        <v>41312</v>
      </c>
      <c r="B899" s="594">
        <v>41312.416718518522</v>
      </c>
      <c r="C899" s="560">
        <f t="shared" ref="C899:C962" si="85">YEAR(B899)</f>
        <v>2013</v>
      </c>
      <c r="D899" s="560">
        <f t="shared" ref="D899:D962" si="86">MONTH(B899)</f>
        <v>2</v>
      </c>
      <c r="E899" s="560">
        <f t="shared" ref="E899:E962" si="87">DAY(B899)</f>
        <v>7</v>
      </c>
      <c r="F899" s="560">
        <f t="shared" ref="F899:F962" si="88">IF(HOUR(B899)&lt;&gt;0,HOUR(B899),24)</f>
        <v>10</v>
      </c>
      <c r="G899" s="595">
        <f t="shared" ref="G899:G962" si="89">WEEKDAY(B899,1)</f>
        <v>5</v>
      </c>
      <c r="H899" s="590">
        <f>CHOOSE('Output Sheet'!$B$4,'8760 Data'!J899,'8760 Data'!K899,'8760 Data'!L899,'8760 Data'!M899,'8760 Data'!N899,'8760 Data'!O899,'8760 Data'!P899,'8760 Data'!Q899,'8760 Data'!R899,'8760 Data'!S899,'8760 Data'!T899,'8760 Data'!U899)</f>
        <v>0</v>
      </c>
      <c r="I899" s="591" t="e">
        <f>H899/'Output Sheet'!$B$8</f>
        <v>#DIV/0!</v>
      </c>
      <c r="J899" s="596"/>
      <c r="K899" s="560"/>
      <c r="L899" s="560"/>
      <c r="M899" s="560"/>
      <c r="N899" s="560"/>
      <c r="O899" s="560"/>
      <c r="P899" s="560"/>
      <c r="Q899" s="560"/>
      <c r="R899" s="560"/>
      <c r="S899" s="560"/>
      <c r="T899" s="560"/>
      <c r="U899" s="560"/>
    </row>
    <row r="900" spans="1:21">
      <c r="A900" s="593">
        <f t="shared" si="84"/>
        <v>41312</v>
      </c>
      <c r="B900" s="594">
        <v>41312.458385243059</v>
      </c>
      <c r="C900" s="560">
        <f t="shared" si="85"/>
        <v>2013</v>
      </c>
      <c r="D900" s="560">
        <f t="shared" si="86"/>
        <v>2</v>
      </c>
      <c r="E900" s="560">
        <f t="shared" si="87"/>
        <v>7</v>
      </c>
      <c r="F900" s="560">
        <f t="shared" si="88"/>
        <v>11</v>
      </c>
      <c r="G900" s="595">
        <f t="shared" si="89"/>
        <v>5</v>
      </c>
      <c r="H900" s="590">
        <f>CHOOSE('Output Sheet'!$B$4,'8760 Data'!J900,'8760 Data'!K900,'8760 Data'!L900,'8760 Data'!M900,'8760 Data'!N900,'8760 Data'!O900,'8760 Data'!P900,'8760 Data'!Q900,'8760 Data'!R900,'8760 Data'!S900,'8760 Data'!T900,'8760 Data'!U900)</f>
        <v>0</v>
      </c>
      <c r="I900" s="591" t="e">
        <f>H900/'Output Sheet'!$B$8</f>
        <v>#DIV/0!</v>
      </c>
      <c r="J900" s="596"/>
      <c r="K900" s="560"/>
      <c r="L900" s="560"/>
      <c r="M900" s="560"/>
      <c r="N900" s="560"/>
      <c r="O900" s="560"/>
      <c r="P900" s="560"/>
      <c r="Q900" s="560"/>
      <c r="R900" s="560"/>
      <c r="S900" s="560"/>
      <c r="T900" s="560"/>
      <c r="U900" s="560"/>
    </row>
    <row r="901" spans="1:21">
      <c r="A901" s="593">
        <f t="shared" si="84"/>
        <v>41312</v>
      </c>
      <c r="B901" s="594">
        <v>41312.500051967596</v>
      </c>
      <c r="C901" s="560">
        <f t="shared" si="85"/>
        <v>2013</v>
      </c>
      <c r="D901" s="560">
        <f t="shared" si="86"/>
        <v>2</v>
      </c>
      <c r="E901" s="560">
        <f t="shared" si="87"/>
        <v>7</v>
      </c>
      <c r="F901" s="560">
        <f t="shared" si="88"/>
        <v>12</v>
      </c>
      <c r="G901" s="595">
        <f t="shared" si="89"/>
        <v>5</v>
      </c>
      <c r="H901" s="590">
        <f>CHOOSE('Output Sheet'!$B$4,'8760 Data'!J901,'8760 Data'!K901,'8760 Data'!L901,'8760 Data'!M901,'8760 Data'!N901,'8760 Data'!O901,'8760 Data'!P901,'8760 Data'!Q901,'8760 Data'!R901,'8760 Data'!S901,'8760 Data'!T901,'8760 Data'!U901)</f>
        <v>0</v>
      </c>
      <c r="I901" s="591" t="e">
        <f>H901/'Output Sheet'!$B$8</f>
        <v>#DIV/0!</v>
      </c>
      <c r="J901" s="596"/>
      <c r="K901" s="560"/>
      <c r="L901" s="560"/>
      <c r="M901" s="560"/>
      <c r="N901" s="560"/>
      <c r="O901" s="560"/>
      <c r="P901" s="560"/>
      <c r="Q901" s="560"/>
      <c r="R901" s="560"/>
      <c r="S901" s="560"/>
      <c r="T901" s="560"/>
      <c r="U901" s="560"/>
    </row>
    <row r="902" spans="1:21">
      <c r="A902" s="593">
        <f t="shared" si="84"/>
        <v>41312</v>
      </c>
      <c r="B902" s="594">
        <v>41312.541718692133</v>
      </c>
      <c r="C902" s="560">
        <f t="shared" si="85"/>
        <v>2013</v>
      </c>
      <c r="D902" s="560">
        <f t="shared" si="86"/>
        <v>2</v>
      </c>
      <c r="E902" s="560">
        <f t="shared" si="87"/>
        <v>7</v>
      </c>
      <c r="F902" s="560">
        <f t="shared" si="88"/>
        <v>13</v>
      </c>
      <c r="G902" s="595">
        <f t="shared" si="89"/>
        <v>5</v>
      </c>
      <c r="H902" s="590">
        <f>CHOOSE('Output Sheet'!$B$4,'8760 Data'!J902,'8760 Data'!K902,'8760 Data'!L902,'8760 Data'!M902,'8760 Data'!N902,'8760 Data'!O902,'8760 Data'!P902,'8760 Data'!Q902,'8760 Data'!R902,'8760 Data'!S902,'8760 Data'!T902,'8760 Data'!U902)</f>
        <v>0</v>
      </c>
      <c r="I902" s="591" t="e">
        <f>H902/'Output Sheet'!$B$8</f>
        <v>#DIV/0!</v>
      </c>
      <c r="J902" s="596"/>
      <c r="K902" s="560"/>
      <c r="L902" s="560"/>
      <c r="M902" s="560"/>
      <c r="N902" s="560"/>
      <c r="O902" s="560"/>
      <c r="P902" s="560"/>
      <c r="Q902" s="560"/>
      <c r="R902" s="560"/>
      <c r="S902" s="560"/>
      <c r="T902" s="560"/>
      <c r="U902" s="560"/>
    </row>
    <row r="903" spans="1:21">
      <c r="A903" s="593">
        <f t="shared" si="84"/>
        <v>41312</v>
      </c>
      <c r="B903" s="594">
        <v>41312.583385416663</v>
      </c>
      <c r="C903" s="560">
        <f t="shared" si="85"/>
        <v>2013</v>
      </c>
      <c r="D903" s="560">
        <f t="shared" si="86"/>
        <v>2</v>
      </c>
      <c r="E903" s="560">
        <f t="shared" si="87"/>
        <v>7</v>
      </c>
      <c r="F903" s="560">
        <f t="shared" si="88"/>
        <v>14</v>
      </c>
      <c r="G903" s="595">
        <f t="shared" si="89"/>
        <v>5</v>
      </c>
      <c r="H903" s="590">
        <f>CHOOSE('Output Sheet'!$B$4,'8760 Data'!J903,'8760 Data'!K903,'8760 Data'!L903,'8760 Data'!M903,'8760 Data'!N903,'8760 Data'!O903,'8760 Data'!P903,'8760 Data'!Q903,'8760 Data'!R903,'8760 Data'!S903,'8760 Data'!T903,'8760 Data'!U903)</f>
        <v>0</v>
      </c>
      <c r="I903" s="591" t="e">
        <f>H903/'Output Sheet'!$B$8</f>
        <v>#DIV/0!</v>
      </c>
      <c r="J903" s="596"/>
      <c r="K903" s="560"/>
      <c r="L903" s="560"/>
      <c r="M903" s="560"/>
      <c r="N903" s="560"/>
      <c r="O903" s="560"/>
      <c r="P903" s="560"/>
      <c r="Q903" s="560"/>
      <c r="R903" s="560"/>
      <c r="S903" s="560"/>
      <c r="T903" s="560"/>
      <c r="U903" s="560"/>
    </row>
    <row r="904" spans="1:21">
      <c r="A904" s="593">
        <f t="shared" si="84"/>
        <v>41312</v>
      </c>
      <c r="B904" s="594">
        <v>41312.6250521412</v>
      </c>
      <c r="C904" s="560">
        <f t="shared" si="85"/>
        <v>2013</v>
      </c>
      <c r="D904" s="560">
        <f t="shared" si="86"/>
        <v>2</v>
      </c>
      <c r="E904" s="560">
        <f t="shared" si="87"/>
        <v>7</v>
      </c>
      <c r="F904" s="560">
        <f t="shared" si="88"/>
        <v>15</v>
      </c>
      <c r="G904" s="595">
        <f t="shared" si="89"/>
        <v>5</v>
      </c>
      <c r="H904" s="590">
        <f>CHOOSE('Output Sheet'!$B$4,'8760 Data'!J904,'8760 Data'!K904,'8760 Data'!L904,'8760 Data'!M904,'8760 Data'!N904,'8760 Data'!O904,'8760 Data'!P904,'8760 Data'!Q904,'8760 Data'!R904,'8760 Data'!S904,'8760 Data'!T904,'8760 Data'!U904)</f>
        <v>0</v>
      </c>
      <c r="I904" s="591" t="e">
        <f>H904/'Output Sheet'!$B$8</f>
        <v>#DIV/0!</v>
      </c>
      <c r="J904" s="596"/>
      <c r="K904" s="560"/>
      <c r="L904" s="560"/>
      <c r="M904" s="560"/>
      <c r="N904" s="560"/>
      <c r="O904" s="560"/>
      <c r="P904" s="560"/>
      <c r="Q904" s="560"/>
      <c r="R904" s="560"/>
      <c r="S904" s="560"/>
      <c r="T904" s="560"/>
      <c r="U904" s="560"/>
    </row>
    <row r="905" spans="1:21">
      <c r="A905" s="593">
        <f t="shared" si="84"/>
        <v>41312</v>
      </c>
      <c r="B905" s="594">
        <v>41312.666718865737</v>
      </c>
      <c r="C905" s="560">
        <f t="shared" si="85"/>
        <v>2013</v>
      </c>
      <c r="D905" s="560">
        <f t="shared" si="86"/>
        <v>2</v>
      </c>
      <c r="E905" s="560">
        <f t="shared" si="87"/>
        <v>7</v>
      </c>
      <c r="F905" s="560">
        <f t="shared" si="88"/>
        <v>16</v>
      </c>
      <c r="G905" s="595">
        <f t="shared" si="89"/>
        <v>5</v>
      </c>
      <c r="H905" s="590">
        <f>CHOOSE('Output Sheet'!$B$4,'8760 Data'!J905,'8760 Data'!K905,'8760 Data'!L905,'8760 Data'!M905,'8760 Data'!N905,'8760 Data'!O905,'8760 Data'!P905,'8760 Data'!Q905,'8760 Data'!R905,'8760 Data'!S905,'8760 Data'!T905,'8760 Data'!U905)</f>
        <v>0</v>
      </c>
      <c r="I905" s="591" t="e">
        <f>H905/'Output Sheet'!$B$8</f>
        <v>#DIV/0!</v>
      </c>
      <c r="J905" s="596"/>
      <c r="K905" s="560"/>
      <c r="L905" s="560"/>
      <c r="M905" s="560"/>
      <c r="N905" s="560"/>
      <c r="O905" s="560"/>
      <c r="P905" s="560"/>
      <c r="Q905" s="560"/>
      <c r="R905" s="560"/>
      <c r="S905" s="560"/>
      <c r="T905" s="560"/>
      <c r="U905" s="560"/>
    </row>
    <row r="906" spans="1:21">
      <c r="A906" s="593">
        <f t="shared" si="84"/>
        <v>41312</v>
      </c>
      <c r="B906" s="594">
        <v>41312.708385590275</v>
      </c>
      <c r="C906" s="560">
        <f t="shared" si="85"/>
        <v>2013</v>
      </c>
      <c r="D906" s="560">
        <f t="shared" si="86"/>
        <v>2</v>
      </c>
      <c r="E906" s="560">
        <f t="shared" si="87"/>
        <v>7</v>
      </c>
      <c r="F906" s="560">
        <f t="shared" si="88"/>
        <v>17</v>
      </c>
      <c r="G906" s="595">
        <f t="shared" si="89"/>
        <v>5</v>
      </c>
      <c r="H906" s="590">
        <f>CHOOSE('Output Sheet'!$B$4,'8760 Data'!J906,'8760 Data'!K906,'8760 Data'!L906,'8760 Data'!M906,'8760 Data'!N906,'8760 Data'!O906,'8760 Data'!P906,'8760 Data'!Q906,'8760 Data'!R906,'8760 Data'!S906,'8760 Data'!T906,'8760 Data'!U906)</f>
        <v>0</v>
      </c>
      <c r="I906" s="591" t="e">
        <f>H906/'Output Sheet'!$B$8</f>
        <v>#DIV/0!</v>
      </c>
      <c r="J906" s="596"/>
      <c r="K906" s="560"/>
      <c r="L906" s="560"/>
      <c r="M906" s="560"/>
      <c r="N906" s="560"/>
      <c r="O906" s="560"/>
      <c r="P906" s="560"/>
      <c r="Q906" s="560"/>
      <c r="R906" s="560"/>
      <c r="S906" s="560"/>
      <c r="T906" s="560"/>
      <c r="U906" s="560"/>
    </row>
    <row r="907" spans="1:21">
      <c r="A907" s="593">
        <f t="shared" si="84"/>
        <v>41312</v>
      </c>
      <c r="B907" s="594">
        <v>41312.750052314812</v>
      </c>
      <c r="C907" s="560">
        <f t="shared" si="85"/>
        <v>2013</v>
      </c>
      <c r="D907" s="560">
        <f t="shared" si="86"/>
        <v>2</v>
      </c>
      <c r="E907" s="560">
        <f t="shared" si="87"/>
        <v>7</v>
      </c>
      <c r="F907" s="560">
        <f t="shared" si="88"/>
        <v>18</v>
      </c>
      <c r="G907" s="595">
        <f t="shared" si="89"/>
        <v>5</v>
      </c>
      <c r="H907" s="590">
        <f>CHOOSE('Output Sheet'!$B$4,'8760 Data'!J907,'8760 Data'!K907,'8760 Data'!L907,'8760 Data'!M907,'8760 Data'!N907,'8760 Data'!O907,'8760 Data'!P907,'8760 Data'!Q907,'8760 Data'!R907,'8760 Data'!S907,'8760 Data'!T907,'8760 Data'!U907)</f>
        <v>0</v>
      </c>
      <c r="I907" s="591" t="e">
        <f>H907/'Output Sheet'!$B$8</f>
        <v>#DIV/0!</v>
      </c>
      <c r="J907" s="596"/>
      <c r="K907" s="560"/>
      <c r="L907" s="560"/>
      <c r="M907" s="560"/>
      <c r="N907" s="560"/>
      <c r="O907" s="560"/>
      <c r="P907" s="560"/>
      <c r="Q907" s="560"/>
      <c r="R907" s="560"/>
      <c r="S907" s="560"/>
      <c r="T907" s="560"/>
      <c r="U907" s="560"/>
    </row>
    <row r="908" spans="1:21">
      <c r="A908" s="593">
        <f t="shared" si="84"/>
        <v>41312</v>
      </c>
      <c r="B908" s="594">
        <v>41312.791719039349</v>
      </c>
      <c r="C908" s="560">
        <f t="shared" si="85"/>
        <v>2013</v>
      </c>
      <c r="D908" s="560">
        <f t="shared" si="86"/>
        <v>2</v>
      </c>
      <c r="E908" s="560">
        <f t="shared" si="87"/>
        <v>7</v>
      </c>
      <c r="F908" s="560">
        <f t="shared" si="88"/>
        <v>19</v>
      </c>
      <c r="G908" s="595">
        <f t="shared" si="89"/>
        <v>5</v>
      </c>
      <c r="H908" s="590">
        <f>CHOOSE('Output Sheet'!$B$4,'8760 Data'!J908,'8760 Data'!K908,'8760 Data'!L908,'8760 Data'!M908,'8760 Data'!N908,'8760 Data'!O908,'8760 Data'!P908,'8760 Data'!Q908,'8760 Data'!R908,'8760 Data'!S908,'8760 Data'!T908,'8760 Data'!U908)</f>
        <v>0</v>
      </c>
      <c r="I908" s="591" t="e">
        <f>H908/'Output Sheet'!$B$8</f>
        <v>#DIV/0!</v>
      </c>
      <c r="J908" s="596"/>
      <c r="K908" s="560"/>
      <c r="L908" s="560"/>
      <c r="M908" s="560"/>
      <c r="N908" s="560"/>
      <c r="O908" s="560"/>
      <c r="P908" s="560"/>
      <c r="Q908" s="560"/>
      <c r="R908" s="560"/>
      <c r="S908" s="560"/>
      <c r="T908" s="560"/>
      <c r="U908" s="560"/>
    </row>
    <row r="909" spans="1:21">
      <c r="A909" s="593">
        <f t="shared" si="84"/>
        <v>41312</v>
      </c>
      <c r="B909" s="594">
        <v>41312.833385763886</v>
      </c>
      <c r="C909" s="560">
        <f t="shared" si="85"/>
        <v>2013</v>
      </c>
      <c r="D909" s="560">
        <f t="shared" si="86"/>
        <v>2</v>
      </c>
      <c r="E909" s="560">
        <f t="shared" si="87"/>
        <v>7</v>
      </c>
      <c r="F909" s="560">
        <f t="shared" si="88"/>
        <v>20</v>
      </c>
      <c r="G909" s="595">
        <f t="shared" si="89"/>
        <v>5</v>
      </c>
      <c r="H909" s="590">
        <f>CHOOSE('Output Sheet'!$B$4,'8760 Data'!J909,'8760 Data'!K909,'8760 Data'!L909,'8760 Data'!M909,'8760 Data'!N909,'8760 Data'!O909,'8760 Data'!P909,'8760 Data'!Q909,'8760 Data'!R909,'8760 Data'!S909,'8760 Data'!T909,'8760 Data'!U909)</f>
        <v>0</v>
      </c>
      <c r="I909" s="591" t="e">
        <f>H909/'Output Sheet'!$B$8</f>
        <v>#DIV/0!</v>
      </c>
      <c r="J909" s="596"/>
      <c r="K909" s="560"/>
      <c r="L909" s="560"/>
      <c r="M909" s="560"/>
      <c r="N909" s="560"/>
      <c r="O909" s="560"/>
      <c r="P909" s="560"/>
      <c r="Q909" s="560"/>
      <c r="R909" s="560"/>
      <c r="S909" s="560"/>
      <c r="T909" s="560"/>
      <c r="U909" s="560"/>
    </row>
    <row r="910" spans="1:21">
      <c r="A910" s="593">
        <f t="shared" si="84"/>
        <v>41312</v>
      </c>
      <c r="B910" s="594">
        <v>41312.875052488424</v>
      </c>
      <c r="C910" s="560">
        <f t="shared" si="85"/>
        <v>2013</v>
      </c>
      <c r="D910" s="560">
        <f t="shared" si="86"/>
        <v>2</v>
      </c>
      <c r="E910" s="560">
        <f t="shared" si="87"/>
        <v>7</v>
      </c>
      <c r="F910" s="560">
        <f t="shared" si="88"/>
        <v>21</v>
      </c>
      <c r="G910" s="595">
        <f t="shared" si="89"/>
        <v>5</v>
      </c>
      <c r="H910" s="590">
        <f>CHOOSE('Output Sheet'!$B$4,'8760 Data'!J910,'8760 Data'!K910,'8760 Data'!L910,'8760 Data'!M910,'8760 Data'!N910,'8760 Data'!O910,'8760 Data'!P910,'8760 Data'!Q910,'8760 Data'!R910,'8760 Data'!S910,'8760 Data'!T910,'8760 Data'!U910)</f>
        <v>0</v>
      </c>
      <c r="I910" s="591" t="e">
        <f>H910/'Output Sheet'!$B$8</f>
        <v>#DIV/0!</v>
      </c>
      <c r="J910" s="596"/>
      <c r="K910" s="560"/>
      <c r="L910" s="560"/>
      <c r="M910" s="560"/>
      <c r="N910" s="560"/>
      <c r="O910" s="560"/>
      <c r="P910" s="560"/>
      <c r="Q910" s="560"/>
      <c r="R910" s="560"/>
      <c r="S910" s="560"/>
      <c r="T910" s="560"/>
      <c r="U910" s="560"/>
    </row>
    <row r="911" spans="1:21">
      <c r="A911" s="593">
        <f t="shared" si="84"/>
        <v>41312</v>
      </c>
      <c r="B911" s="594">
        <v>41312.916719212961</v>
      </c>
      <c r="C911" s="560">
        <f t="shared" si="85"/>
        <v>2013</v>
      </c>
      <c r="D911" s="560">
        <f t="shared" si="86"/>
        <v>2</v>
      </c>
      <c r="E911" s="560">
        <f t="shared" si="87"/>
        <v>7</v>
      </c>
      <c r="F911" s="560">
        <f t="shared" si="88"/>
        <v>22</v>
      </c>
      <c r="G911" s="595">
        <f t="shared" si="89"/>
        <v>5</v>
      </c>
      <c r="H911" s="590">
        <f>CHOOSE('Output Sheet'!$B$4,'8760 Data'!J911,'8760 Data'!K911,'8760 Data'!L911,'8760 Data'!M911,'8760 Data'!N911,'8760 Data'!O911,'8760 Data'!P911,'8760 Data'!Q911,'8760 Data'!R911,'8760 Data'!S911,'8760 Data'!T911,'8760 Data'!U911)</f>
        <v>0</v>
      </c>
      <c r="I911" s="591" t="e">
        <f>H911/'Output Sheet'!$B$8</f>
        <v>#DIV/0!</v>
      </c>
      <c r="J911" s="596"/>
      <c r="K911" s="560"/>
      <c r="L911" s="560"/>
      <c r="M911" s="560"/>
      <c r="N911" s="560"/>
      <c r="O911" s="560"/>
      <c r="P911" s="560"/>
      <c r="Q911" s="560"/>
      <c r="R911" s="560"/>
      <c r="S911" s="560"/>
      <c r="T911" s="560"/>
      <c r="U911" s="560"/>
    </row>
    <row r="912" spans="1:21">
      <c r="A912" s="593">
        <f t="shared" si="84"/>
        <v>41312</v>
      </c>
      <c r="B912" s="594">
        <v>41312.958385937498</v>
      </c>
      <c r="C912" s="560">
        <f t="shared" si="85"/>
        <v>2013</v>
      </c>
      <c r="D912" s="560">
        <f t="shared" si="86"/>
        <v>2</v>
      </c>
      <c r="E912" s="560">
        <f t="shared" si="87"/>
        <v>7</v>
      </c>
      <c r="F912" s="560">
        <f t="shared" si="88"/>
        <v>23</v>
      </c>
      <c r="G912" s="595">
        <f t="shared" si="89"/>
        <v>5</v>
      </c>
      <c r="H912" s="590">
        <f>CHOOSE('Output Sheet'!$B$4,'8760 Data'!J912,'8760 Data'!K912,'8760 Data'!L912,'8760 Data'!M912,'8760 Data'!N912,'8760 Data'!O912,'8760 Data'!P912,'8760 Data'!Q912,'8760 Data'!R912,'8760 Data'!S912,'8760 Data'!T912,'8760 Data'!U912)</f>
        <v>0</v>
      </c>
      <c r="I912" s="591" t="e">
        <f>H912/'Output Sheet'!$B$8</f>
        <v>#DIV/0!</v>
      </c>
      <c r="J912" s="596"/>
      <c r="K912" s="560"/>
      <c r="L912" s="560"/>
      <c r="M912" s="560"/>
      <c r="N912" s="560"/>
      <c r="O912" s="560"/>
      <c r="P912" s="560"/>
      <c r="Q912" s="560"/>
      <c r="R912" s="560"/>
      <c r="S912" s="560"/>
      <c r="T912" s="560"/>
      <c r="U912" s="560"/>
    </row>
    <row r="913" spans="1:21">
      <c r="A913" s="593">
        <f t="shared" si="84"/>
        <v>41313</v>
      </c>
      <c r="B913" s="594">
        <v>41313.000052662035</v>
      </c>
      <c r="C913" s="560">
        <f t="shared" si="85"/>
        <v>2013</v>
      </c>
      <c r="D913" s="560">
        <f t="shared" si="86"/>
        <v>2</v>
      </c>
      <c r="E913" s="560">
        <f t="shared" si="87"/>
        <v>8</v>
      </c>
      <c r="F913" s="560">
        <f t="shared" si="88"/>
        <v>24</v>
      </c>
      <c r="G913" s="595">
        <f t="shared" si="89"/>
        <v>6</v>
      </c>
      <c r="H913" s="590">
        <f>CHOOSE('Output Sheet'!$B$4,'8760 Data'!J913,'8760 Data'!K913,'8760 Data'!L913,'8760 Data'!M913,'8760 Data'!N913,'8760 Data'!O913,'8760 Data'!P913,'8760 Data'!Q913,'8760 Data'!R913,'8760 Data'!S913,'8760 Data'!T913,'8760 Data'!U913)</f>
        <v>0</v>
      </c>
      <c r="I913" s="591" t="e">
        <f>H913/'Output Sheet'!$B$8</f>
        <v>#DIV/0!</v>
      </c>
      <c r="J913" s="596"/>
      <c r="K913" s="560"/>
      <c r="L913" s="560"/>
      <c r="M913" s="560"/>
      <c r="N913" s="560"/>
      <c r="O913" s="560"/>
      <c r="P913" s="560"/>
      <c r="Q913" s="560"/>
      <c r="R913" s="560"/>
      <c r="S913" s="560"/>
      <c r="T913" s="560"/>
      <c r="U913" s="560"/>
    </row>
    <row r="914" spans="1:21">
      <c r="A914" s="593">
        <f t="shared" si="84"/>
        <v>41313</v>
      </c>
      <c r="B914" s="594">
        <v>41313.041719386572</v>
      </c>
      <c r="C914" s="560">
        <f t="shared" si="85"/>
        <v>2013</v>
      </c>
      <c r="D914" s="560">
        <f t="shared" si="86"/>
        <v>2</v>
      </c>
      <c r="E914" s="560">
        <f t="shared" si="87"/>
        <v>8</v>
      </c>
      <c r="F914" s="560">
        <f t="shared" si="88"/>
        <v>1</v>
      </c>
      <c r="G914" s="595">
        <f t="shared" si="89"/>
        <v>6</v>
      </c>
      <c r="H914" s="590">
        <f>CHOOSE('Output Sheet'!$B$4,'8760 Data'!J914,'8760 Data'!K914,'8760 Data'!L914,'8760 Data'!M914,'8760 Data'!N914,'8760 Data'!O914,'8760 Data'!P914,'8760 Data'!Q914,'8760 Data'!R914,'8760 Data'!S914,'8760 Data'!T914,'8760 Data'!U914)</f>
        <v>0</v>
      </c>
      <c r="I914" s="591" t="e">
        <f>H914/'Output Sheet'!$B$8</f>
        <v>#DIV/0!</v>
      </c>
      <c r="J914" s="596"/>
      <c r="K914" s="560"/>
      <c r="L914" s="560"/>
      <c r="M914" s="560"/>
      <c r="N914" s="560"/>
      <c r="O914" s="560"/>
      <c r="P914" s="560"/>
      <c r="Q914" s="560"/>
      <c r="R914" s="560"/>
      <c r="S914" s="560"/>
      <c r="T914" s="560"/>
      <c r="U914" s="560"/>
    </row>
    <row r="915" spans="1:21">
      <c r="A915" s="593">
        <f t="shared" si="84"/>
        <v>41313</v>
      </c>
      <c r="B915" s="594">
        <v>41313.08338611111</v>
      </c>
      <c r="C915" s="560">
        <f t="shared" si="85"/>
        <v>2013</v>
      </c>
      <c r="D915" s="560">
        <f t="shared" si="86"/>
        <v>2</v>
      </c>
      <c r="E915" s="560">
        <f t="shared" si="87"/>
        <v>8</v>
      </c>
      <c r="F915" s="560">
        <f t="shared" si="88"/>
        <v>2</v>
      </c>
      <c r="G915" s="595">
        <f t="shared" si="89"/>
        <v>6</v>
      </c>
      <c r="H915" s="590">
        <f>CHOOSE('Output Sheet'!$B$4,'8760 Data'!J915,'8760 Data'!K915,'8760 Data'!L915,'8760 Data'!M915,'8760 Data'!N915,'8760 Data'!O915,'8760 Data'!P915,'8760 Data'!Q915,'8760 Data'!R915,'8760 Data'!S915,'8760 Data'!T915,'8760 Data'!U915)</f>
        <v>0</v>
      </c>
      <c r="I915" s="591" t="e">
        <f>H915/'Output Sheet'!$B$8</f>
        <v>#DIV/0!</v>
      </c>
      <c r="J915" s="596"/>
      <c r="K915" s="560"/>
      <c r="L915" s="560"/>
      <c r="M915" s="560"/>
      <c r="N915" s="560"/>
      <c r="O915" s="560"/>
      <c r="P915" s="560"/>
      <c r="Q915" s="560"/>
      <c r="R915" s="560"/>
      <c r="S915" s="560"/>
      <c r="T915" s="560"/>
      <c r="U915" s="560"/>
    </row>
    <row r="916" spans="1:21">
      <c r="A916" s="593">
        <f t="shared" si="84"/>
        <v>41313</v>
      </c>
      <c r="B916" s="594">
        <v>41313.125052835647</v>
      </c>
      <c r="C916" s="560">
        <f t="shared" si="85"/>
        <v>2013</v>
      </c>
      <c r="D916" s="560">
        <f t="shared" si="86"/>
        <v>2</v>
      </c>
      <c r="E916" s="560">
        <f t="shared" si="87"/>
        <v>8</v>
      </c>
      <c r="F916" s="560">
        <f t="shared" si="88"/>
        <v>3</v>
      </c>
      <c r="G916" s="595">
        <f t="shared" si="89"/>
        <v>6</v>
      </c>
      <c r="H916" s="590">
        <f>CHOOSE('Output Sheet'!$B$4,'8760 Data'!J916,'8760 Data'!K916,'8760 Data'!L916,'8760 Data'!M916,'8760 Data'!N916,'8760 Data'!O916,'8760 Data'!P916,'8760 Data'!Q916,'8760 Data'!R916,'8760 Data'!S916,'8760 Data'!T916,'8760 Data'!U916)</f>
        <v>0</v>
      </c>
      <c r="I916" s="591" t="e">
        <f>H916/'Output Sheet'!$B$8</f>
        <v>#DIV/0!</v>
      </c>
      <c r="J916" s="596"/>
      <c r="K916" s="560"/>
      <c r="L916" s="560"/>
      <c r="M916" s="560"/>
      <c r="N916" s="560"/>
      <c r="O916" s="560"/>
      <c r="P916" s="560"/>
      <c r="Q916" s="560"/>
      <c r="R916" s="560"/>
      <c r="S916" s="560"/>
      <c r="T916" s="560"/>
      <c r="U916" s="560"/>
    </row>
    <row r="917" spans="1:21">
      <c r="A917" s="593">
        <f t="shared" si="84"/>
        <v>41313</v>
      </c>
      <c r="B917" s="594">
        <v>41313.166719560184</v>
      </c>
      <c r="C917" s="560">
        <f t="shared" si="85"/>
        <v>2013</v>
      </c>
      <c r="D917" s="560">
        <f t="shared" si="86"/>
        <v>2</v>
      </c>
      <c r="E917" s="560">
        <f t="shared" si="87"/>
        <v>8</v>
      </c>
      <c r="F917" s="560">
        <f t="shared" si="88"/>
        <v>4</v>
      </c>
      <c r="G917" s="595">
        <f t="shared" si="89"/>
        <v>6</v>
      </c>
      <c r="H917" s="590">
        <f>CHOOSE('Output Sheet'!$B$4,'8760 Data'!J917,'8760 Data'!K917,'8760 Data'!L917,'8760 Data'!M917,'8760 Data'!N917,'8760 Data'!O917,'8760 Data'!P917,'8760 Data'!Q917,'8760 Data'!R917,'8760 Data'!S917,'8760 Data'!T917,'8760 Data'!U917)</f>
        <v>0</v>
      </c>
      <c r="I917" s="591" t="e">
        <f>H917/'Output Sheet'!$B$8</f>
        <v>#DIV/0!</v>
      </c>
      <c r="J917" s="596"/>
      <c r="K917" s="560"/>
      <c r="L917" s="560"/>
      <c r="M917" s="560"/>
      <c r="N917" s="560"/>
      <c r="O917" s="560"/>
      <c r="P917" s="560"/>
      <c r="Q917" s="560"/>
      <c r="R917" s="560"/>
      <c r="S917" s="560"/>
      <c r="T917" s="560"/>
      <c r="U917" s="560"/>
    </row>
    <row r="918" spans="1:21">
      <c r="A918" s="593">
        <f t="shared" si="84"/>
        <v>41313</v>
      </c>
      <c r="B918" s="594">
        <v>41313.208386284721</v>
      </c>
      <c r="C918" s="560">
        <f t="shared" si="85"/>
        <v>2013</v>
      </c>
      <c r="D918" s="560">
        <f t="shared" si="86"/>
        <v>2</v>
      </c>
      <c r="E918" s="560">
        <f t="shared" si="87"/>
        <v>8</v>
      </c>
      <c r="F918" s="560">
        <f t="shared" si="88"/>
        <v>5</v>
      </c>
      <c r="G918" s="595">
        <f t="shared" si="89"/>
        <v>6</v>
      </c>
      <c r="H918" s="590">
        <f>CHOOSE('Output Sheet'!$B$4,'8760 Data'!J918,'8760 Data'!K918,'8760 Data'!L918,'8760 Data'!M918,'8760 Data'!N918,'8760 Data'!O918,'8760 Data'!P918,'8760 Data'!Q918,'8760 Data'!R918,'8760 Data'!S918,'8760 Data'!T918,'8760 Data'!U918)</f>
        <v>0</v>
      </c>
      <c r="I918" s="591" t="e">
        <f>H918/'Output Sheet'!$B$8</f>
        <v>#DIV/0!</v>
      </c>
      <c r="J918" s="596"/>
      <c r="K918" s="560"/>
      <c r="L918" s="560"/>
      <c r="M918" s="560"/>
      <c r="N918" s="560"/>
      <c r="O918" s="560"/>
      <c r="P918" s="560"/>
      <c r="Q918" s="560"/>
      <c r="R918" s="560"/>
      <c r="S918" s="560"/>
      <c r="T918" s="560"/>
      <c r="U918" s="560"/>
    </row>
    <row r="919" spans="1:21">
      <c r="A919" s="593">
        <f t="shared" si="84"/>
        <v>41313</v>
      </c>
      <c r="B919" s="594">
        <v>41313.250053009258</v>
      </c>
      <c r="C919" s="560">
        <f t="shared" si="85"/>
        <v>2013</v>
      </c>
      <c r="D919" s="560">
        <f t="shared" si="86"/>
        <v>2</v>
      </c>
      <c r="E919" s="560">
        <f t="shared" si="87"/>
        <v>8</v>
      </c>
      <c r="F919" s="560">
        <f t="shared" si="88"/>
        <v>6</v>
      </c>
      <c r="G919" s="595">
        <f t="shared" si="89"/>
        <v>6</v>
      </c>
      <c r="H919" s="590">
        <f>CHOOSE('Output Sheet'!$B$4,'8760 Data'!J919,'8760 Data'!K919,'8760 Data'!L919,'8760 Data'!M919,'8760 Data'!N919,'8760 Data'!O919,'8760 Data'!P919,'8760 Data'!Q919,'8760 Data'!R919,'8760 Data'!S919,'8760 Data'!T919,'8760 Data'!U919)</f>
        <v>0</v>
      </c>
      <c r="I919" s="591" t="e">
        <f>H919/'Output Sheet'!$B$8</f>
        <v>#DIV/0!</v>
      </c>
      <c r="J919" s="596"/>
      <c r="K919" s="560"/>
      <c r="L919" s="560"/>
      <c r="M919" s="560"/>
      <c r="N919" s="560"/>
      <c r="O919" s="560"/>
      <c r="P919" s="560"/>
      <c r="Q919" s="560"/>
      <c r="R919" s="560"/>
      <c r="S919" s="560"/>
      <c r="T919" s="560"/>
      <c r="U919" s="560"/>
    </row>
    <row r="920" spans="1:21">
      <c r="A920" s="593">
        <f t="shared" si="84"/>
        <v>41313</v>
      </c>
      <c r="B920" s="594">
        <v>41313.291719733796</v>
      </c>
      <c r="C920" s="560">
        <f t="shared" si="85"/>
        <v>2013</v>
      </c>
      <c r="D920" s="560">
        <f t="shared" si="86"/>
        <v>2</v>
      </c>
      <c r="E920" s="560">
        <f t="shared" si="87"/>
        <v>8</v>
      </c>
      <c r="F920" s="560">
        <f t="shared" si="88"/>
        <v>7</v>
      </c>
      <c r="G920" s="595">
        <f t="shared" si="89"/>
        <v>6</v>
      </c>
      <c r="H920" s="590">
        <f>CHOOSE('Output Sheet'!$B$4,'8760 Data'!J920,'8760 Data'!K920,'8760 Data'!L920,'8760 Data'!M920,'8760 Data'!N920,'8760 Data'!O920,'8760 Data'!P920,'8760 Data'!Q920,'8760 Data'!R920,'8760 Data'!S920,'8760 Data'!T920,'8760 Data'!U920)</f>
        <v>0</v>
      </c>
      <c r="I920" s="591" t="e">
        <f>H920/'Output Sheet'!$B$8</f>
        <v>#DIV/0!</v>
      </c>
      <c r="J920" s="596"/>
      <c r="K920" s="560"/>
      <c r="L920" s="560"/>
      <c r="M920" s="560"/>
      <c r="N920" s="560"/>
      <c r="O920" s="560"/>
      <c r="P920" s="560"/>
      <c r="Q920" s="560"/>
      <c r="R920" s="560"/>
      <c r="S920" s="560"/>
      <c r="T920" s="560"/>
      <c r="U920" s="560"/>
    </row>
    <row r="921" spans="1:21">
      <c r="A921" s="593">
        <f t="shared" si="84"/>
        <v>41313</v>
      </c>
      <c r="B921" s="594">
        <v>41313.333386458333</v>
      </c>
      <c r="C921" s="560">
        <f t="shared" si="85"/>
        <v>2013</v>
      </c>
      <c r="D921" s="560">
        <f t="shared" si="86"/>
        <v>2</v>
      </c>
      <c r="E921" s="560">
        <f t="shared" si="87"/>
        <v>8</v>
      </c>
      <c r="F921" s="560">
        <f t="shared" si="88"/>
        <v>8</v>
      </c>
      <c r="G921" s="595">
        <f t="shared" si="89"/>
        <v>6</v>
      </c>
      <c r="H921" s="590">
        <f>CHOOSE('Output Sheet'!$B$4,'8760 Data'!J921,'8760 Data'!K921,'8760 Data'!L921,'8760 Data'!M921,'8760 Data'!N921,'8760 Data'!O921,'8760 Data'!P921,'8760 Data'!Q921,'8760 Data'!R921,'8760 Data'!S921,'8760 Data'!T921,'8760 Data'!U921)</f>
        <v>0</v>
      </c>
      <c r="I921" s="591" t="e">
        <f>H921/'Output Sheet'!$B$8</f>
        <v>#DIV/0!</v>
      </c>
      <c r="J921" s="596"/>
      <c r="K921" s="560"/>
      <c r="L921" s="560"/>
      <c r="M921" s="560"/>
      <c r="N921" s="560"/>
      <c r="O921" s="560"/>
      <c r="P921" s="560"/>
      <c r="Q921" s="560"/>
      <c r="R921" s="560"/>
      <c r="S921" s="560"/>
      <c r="T921" s="560"/>
      <c r="U921" s="560"/>
    </row>
    <row r="922" spans="1:21">
      <c r="A922" s="593">
        <f t="shared" si="84"/>
        <v>41313</v>
      </c>
      <c r="B922" s="594">
        <v>41313.37505318287</v>
      </c>
      <c r="C922" s="560">
        <f t="shared" si="85"/>
        <v>2013</v>
      </c>
      <c r="D922" s="560">
        <f t="shared" si="86"/>
        <v>2</v>
      </c>
      <c r="E922" s="560">
        <f t="shared" si="87"/>
        <v>8</v>
      </c>
      <c r="F922" s="560">
        <f t="shared" si="88"/>
        <v>9</v>
      </c>
      <c r="G922" s="595">
        <f t="shared" si="89"/>
        <v>6</v>
      </c>
      <c r="H922" s="590">
        <f>CHOOSE('Output Sheet'!$B$4,'8760 Data'!J922,'8760 Data'!K922,'8760 Data'!L922,'8760 Data'!M922,'8760 Data'!N922,'8760 Data'!O922,'8760 Data'!P922,'8760 Data'!Q922,'8760 Data'!R922,'8760 Data'!S922,'8760 Data'!T922,'8760 Data'!U922)</f>
        <v>0</v>
      </c>
      <c r="I922" s="591" t="e">
        <f>H922/'Output Sheet'!$B$8</f>
        <v>#DIV/0!</v>
      </c>
      <c r="J922" s="596"/>
      <c r="K922" s="560"/>
      <c r="L922" s="560"/>
      <c r="M922" s="560"/>
      <c r="N922" s="560"/>
      <c r="O922" s="560"/>
      <c r="P922" s="560"/>
      <c r="Q922" s="560"/>
      <c r="R922" s="560"/>
      <c r="S922" s="560"/>
      <c r="T922" s="560"/>
      <c r="U922" s="560"/>
    </row>
    <row r="923" spans="1:21">
      <c r="A923" s="593">
        <f t="shared" si="84"/>
        <v>41313</v>
      </c>
      <c r="B923" s="594">
        <v>41313.416719907407</v>
      </c>
      <c r="C923" s="560">
        <f t="shared" si="85"/>
        <v>2013</v>
      </c>
      <c r="D923" s="560">
        <f t="shared" si="86"/>
        <v>2</v>
      </c>
      <c r="E923" s="560">
        <f t="shared" si="87"/>
        <v>8</v>
      </c>
      <c r="F923" s="560">
        <f t="shared" si="88"/>
        <v>10</v>
      </c>
      <c r="G923" s="595">
        <f t="shared" si="89"/>
        <v>6</v>
      </c>
      <c r="H923" s="590">
        <f>CHOOSE('Output Sheet'!$B$4,'8760 Data'!J923,'8760 Data'!K923,'8760 Data'!L923,'8760 Data'!M923,'8760 Data'!N923,'8760 Data'!O923,'8760 Data'!P923,'8760 Data'!Q923,'8760 Data'!R923,'8760 Data'!S923,'8760 Data'!T923,'8760 Data'!U923)</f>
        <v>0</v>
      </c>
      <c r="I923" s="591" t="e">
        <f>H923/'Output Sheet'!$B$8</f>
        <v>#DIV/0!</v>
      </c>
      <c r="J923" s="596"/>
      <c r="K923" s="560"/>
      <c r="L923" s="560"/>
      <c r="M923" s="560"/>
      <c r="N923" s="560"/>
      <c r="O923" s="560"/>
      <c r="P923" s="560"/>
      <c r="Q923" s="560"/>
      <c r="R923" s="560"/>
      <c r="S923" s="560"/>
      <c r="T923" s="560"/>
      <c r="U923" s="560"/>
    </row>
    <row r="924" spans="1:21">
      <c r="A924" s="593">
        <f t="shared" si="84"/>
        <v>41313</v>
      </c>
      <c r="B924" s="594">
        <v>41313.458386631944</v>
      </c>
      <c r="C924" s="560">
        <f t="shared" si="85"/>
        <v>2013</v>
      </c>
      <c r="D924" s="560">
        <f t="shared" si="86"/>
        <v>2</v>
      </c>
      <c r="E924" s="560">
        <f t="shared" si="87"/>
        <v>8</v>
      </c>
      <c r="F924" s="560">
        <f t="shared" si="88"/>
        <v>11</v>
      </c>
      <c r="G924" s="595">
        <f t="shared" si="89"/>
        <v>6</v>
      </c>
      <c r="H924" s="590">
        <f>CHOOSE('Output Sheet'!$B$4,'8760 Data'!J924,'8760 Data'!K924,'8760 Data'!L924,'8760 Data'!M924,'8760 Data'!N924,'8760 Data'!O924,'8760 Data'!P924,'8760 Data'!Q924,'8760 Data'!R924,'8760 Data'!S924,'8760 Data'!T924,'8760 Data'!U924)</f>
        <v>0</v>
      </c>
      <c r="I924" s="591" t="e">
        <f>H924/'Output Sheet'!$B$8</f>
        <v>#DIV/0!</v>
      </c>
      <c r="J924" s="596"/>
      <c r="K924" s="560"/>
      <c r="L924" s="560"/>
      <c r="M924" s="560"/>
      <c r="N924" s="560"/>
      <c r="O924" s="560"/>
      <c r="P924" s="560"/>
      <c r="Q924" s="560"/>
      <c r="R924" s="560"/>
      <c r="S924" s="560"/>
      <c r="T924" s="560"/>
      <c r="U924" s="560"/>
    </row>
    <row r="925" spans="1:21">
      <c r="A925" s="593">
        <f t="shared" si="84"/>
        <v>41313</v>
      </c>
      <c r="B925" s="594">
        <v>41313.500053356482</v>
      </c>
      <c r="C925" s="560">
        <f t="shared" si="85"/>
        <v>2013</v>
      </c>
      <c r="D925" s="560">
        <f t="shared" si="86"/>
        <v>2</v>
      </c>
      <c r="E925" s="560">
        <f t="shared" si="87"/>
        <v>8</v>
      </c>
      <c r="F925" s="560">
        <f t="shared" si="88"/>
        <v>12</v>
      </c>
      <c r="G925" s="595">
        <f t="shared" si="89"/>
        <v>6</v>
      </c>
      <c r="H925" s="590">
        <f>CHOOSE('Output Sheet'!$B$4,'8760 Data'!J925,'8760 Data'!K925,'8760 Data'!L925,'8760 Data'!M925,'8760 Data'!N925,'8760 Data'!O925,'8760 Data'!P925,'8760 Data'!Q925,'8760 Data'!R925,'8760 Data'!S925,'8760 Data'!T925,'8760 Data'!U925)</f>
        <v>0</v>
      </c>
      <c r="I925" s="591" t="e">
        <f>H925/'Output Sheet'!$B$8</f>
        <v>#DIV/0!</v>
      </c>
      <c r="J925" s="596"/>
      <c r="K925" s="560"/>
      <c r="L925" s="560"/>
      <c r="M925" s="560"/>
      <c r="N925" s="560"/>
      <c r="O925" s="560"/>
      <c r="P925" s="560"/>
      <c r="Q925" s="560"/>
      <c r="R925" s="560"/>
      <c r="S925" s="560"/>
      <c r="T925" s="560"/>
      <c r="U925" s="560"/>
    </row>
    <row r="926" spans="1:21">
      <c r="A926" s="593">
        <f t="shared" si="84"/>
        <v>41313</v>
      </c>
      <c r="B926" s="594">
        <v>41313.541720081019</v>
      </c>
      <c r="C926" s="560">
        <f t="shared" si="85"/>
        <v>2013</v>
      </c>
      <c r="D926" s="560">
        <f t="shared" si="86"/>
        <v>2</v>
      </c>
      <c r="E926" s="560">
        <f t="shared" si="87"/>
        <v>8</v>
      </c>
      <c r="F926" s="560">
        <f t="shared" si="88"/>
        <v>13</v>
      </c>
      <c r="G926" s="595">
        <f t="shared" si="89"/>
        <v>6</v>
      </c>
      <c r="H926" s="590">
        <f>CHOOSE('Output Sheet'!$B$4,'8760 Data'!J926,'8760 Data'!K926,'8760 Data'!L926,'8760 Data'!M926,'8760 Data'!N926,'8760 Data'!O926,'8760 Data'!P926,'8760 Data'!Q926,'8760 Data'!R926,'8760 Data'!S926,'8760 Data'!T926,'8760 Data'!U926)</f>
        <v>0</v>
      </c>
      <c r="I926" s="591" t="e">
        <f>H926/'Output Sheet'!$B$8</f>
        <v>#DIV/0!</v>
      </c>
      <c r="J926" s="596"/>
      <c r="K926" s="560"/>
      <c r="L926" s="560"/>
      <c r="M926" s="560"/>
      <c r="N926" s="560"/>
      <c r="O926" s="560"/>
      <c r="P926" s="560"/>
      <c r="Q926" s="560"/>
      <c r="R926" s="560"/>
      <c r="S926" s="560"/>
      <c r="T926" s="560"/>
      <c r="U926" s="560"/>
    </row>
    <row r="927" spans="1:21">
      <c r="A927" s="593">
        <f t="shared" si="84"/>
        <v>41313</v>
      </c>
      <c r="B927" s="594">
        <v>41313.583386805556</v>
      </c>
      <c r="C927" s="560">
        <f t="shared" si="85"/>
        <v>2013</v>
      </c>
      <c r="D927" s="560">
        <f t="shared" si="86"/>
        <v>2</v>
      </c>
      <c r="E927" s="560">
        <f t="shared" si="87"/>
        <v>8</v>
      </c>
      <c r="F927" s="560">
        <f t="shared" si="88"/>
        <v>14</v>
      </c>
      <c r="G927" s="595">
        <f t="shared" si="89"/>
        <v>6</v>
      </c>
      <c r="H927" s="590">
        <f>CHOOSE('Output Sheet'!$B$4,'8760 Data'!J927,'8760 Data'!K927,'8760 Data'!L927,'8760 Data'!M927,'8760 Data'!N927,'8760 Data'!O927,'8760 Data'!P927,'8760 Data'!Q927,'8760 Data'!R927,'8760 Data'!S927,'8760 Data'!T927,'8760 Data'!U927)</f>
        <v>0</v>
      </c>
      <c r="I927" s="591" t="e">
        <f>H927/'Output Sheet'!$B$8</f>
        <v>#DIV/0!</v>
      </c>
      <c r="J927" s="596"/>
      <c r="K927" s="560"/>
      <c r="L927" s="560"/>
      <c r="M927" s="560"/>
      <c r="N927" s="560"/>
      <c r="O927" s="560"/>
      <c r="P927" s="560"/>
      <c r="Q927" s="560"/>
      <c r="R927" s="560"/>
      <c r="S927" s="560"/>
      <c r="T927" s="560"/>
      <c r="U927" s="560"/>
    </row>
    <row r="928" spans="1:21">
      <c r="A928" s="593">
        <f t="shared" si="84"/>
        <v>41313</v>
      </c>
      <c r="B928" s="594">
        <v>41313.625053530093</v>
      </c>
      <c r="C928" s="560">
        <f t="shared" si="85"/>
        <v>2013</v>
      </c>
      <c r="D928" s="560">
        <f t="shared" si="86"/>
        <v>2</v>
      </c>
      <c r="E928" s="560">
        <f t="shared" si="87"/>
        <v>8</v>
      </c>
      <c r="F928" s="560">
        <f t="shared" si="88"/>
        <v>15</v>
      </c>
      <c r="G928" s="595">
        <f t="shared" si="89"/>
        <v>6</v>
      </c>
      <c r="H928" s="590">
        <f>CHOOSE('Output Sheet'!$B$4,'8760 Data'!J928,'8760 Data'!K928,'8760 Data'!L928,'8760 Data'!M928,'8760 Data'!N928,'8760 Data'!O928,'8760 Data'!P928,'8760 Data'!Q928,'8760 Data'!R928,'8760 Data'!S928,'8760 Data'!T928,'8760 Data'!U928)</f>
        <v>0</v>
      </c>
      <c r="I928" s="591" t="e">
        <f>H928/'Output Sheet'!$B$8</f>
        <v>#DIV/0!</v>
      </c>
      <c r="J928" s="596"/>
      <c r="K928" s="560"/>
      <c r="L928" s="560"/>
      <c r="M928" s="560"/>
      <c r="N928" s="560"/>
      <c r="O928" s="560"/>
      <c r="P928" s="560"/>
      <c r="Q928" s="560"/>
      <c r="R928" s="560"/>
      <c r="S928" s="560"/>
      <c r="T928" s="560"/>
      <c r="U928" s="560"/>
    </row>
    <row r="929" spans="1:21">
      <c r="A929" s="593">
        <f t="shared" si="84"/>
        <v>41313</v>
      </c>
      <c r="B929" s="594">
        <v>41313.66672025463</v>
      </c>
      <c r="C929" s="560">
        <f t="shared" si="85"/>
        <v>2013</v>
      </c>
      <c r="D929" s="560">
        <f t="shared" si="86"/>
        <v>2</v>
      </c>
      <c r="E929" s="560">
        <f t="shared" si="87"/>
        <v>8</v>
      </c>
      <c r="F929" s="560">
        <f t="shared" si="88"/>
        <v>16</v>
      </c>
      <c r="G929" s="595">
        <f t="shared" si="89"/>
        <v>6</v>
      </c>
      <c r="H929" s="590">
        <f>CHOOSE('Output Sheet'!$B$4,'8760 Data'!J929,'8760 Data'!K929,'8760 Data'!L929,'8760 Data'!M929,'8760 Data'!N929,'8760 Data'!O929,'8760 Data'!P929,'8760 Data'!Q929,'8760 Data'!R929,'8760 Data'!S929,'8760 Data'!T929,'8760 Data'!U929)</f>
        <v>0</v>
      </c>
      <c r="I929" s="591" t="e">
        <f>H929/'Output Sheet'!$B$8</f>
        <v>#DIV/0!</v>
      </c>
      <c r="J929" s="596"/>
      <c r="K929" s="560"/>
      <c r="L929" s="560"/>
      <c r="M929" s="560"/>
      <c r="N929" s="560"/>
      <c r="O929" s="560"/>
      <c r="P929" s="560"/>
      <c r="Q929" s="560"/>
      <c r="R929" s="560"/>
      <c r="S929" s="560"/>
      <c r="T929" s="560"/>
      <c r="U929" s="560"/>
    </row>
    <row r="930" spans="1:21">
      <c r="A930" s="593">
        <f t="shared" si="84"/>
        <v>41313</v>
      </c>
      <c r="B930" s="594">
        <v>41313.708386979168</v>
      </c>
      <c r="C930" s="560">
        <f t="shared" si="85"/>
        <v>2013</v>
      </c>
      <c r="D930" s="560">
        <f t="shared" si="86"/>
        <v>2</v>
      </c>
      <c r="E930" s="560">
        <f t="shared" si="87"/>
        <v>8</v>
      </c>
      <c r="F930" s="560">
        <f t="shared" si="88"/>
        <v>17</v>
      </c>
      <c r="G930" s="595">
        <f t="shared" si="89"/>
        <v>6</v>
      </c>
      <c r="H930" s="590">
        <f>CHOOSE('Output Sheet'!$B$4,'8760 Data'!J930,'8760 Data'!K930,'8760 Data'!L930,'8760 Data'!M930,'8760 Data'!N930,'8760 Data'!O930,'8760 Data'!P930,'8760 Data'!Q930,'8760 Data'!R930,'8760 Data'!S930,'8760 Data'!T930,'8760 Data'!U930)</f>
        <v>0</v>
      </c>
      <c r="I930" s="591" t="e">
        <f>H930/'Output Sheet'!$B$8</f>
        <v>#DIV/0!</v>
      </c>
      <c r="J930" s="596"/>
      <c r="K930" s="560"/>
      <c r="L930" s="560"/>
      <c r="M930" s="560"/>
      <c r="N930" s="560"/>
      <c r="O930" s="560"/>
      <c r="P930" s="560"/>
      <c r="Q930" s="560"/>
      <c r="R930" s="560"/>
      <c r="S930" s="560"/>
      <c r="T930" s="560"/>
      <c r="U930" s="560"/>
    </row>
    <row r="931" spans="1:21">
      <c r="A931" s="593">
        <f t="shared" si="84"/>
        <v>41313</v>
      </c>
      <c r="B931" s="594">
        <v>41313.750053703705</v>
      </c>
      <c r="C931" s="560">
        <f t="shared" si="85"/>
        <v>2013</v>
      </c>
      <c r="D931" s="560">
        <f t="shared" si="86"/>
        <v>2</v>
      </c>
      <c r="E931" s="560">
        <f t="shared" si="87"/>
        <v>8</v>
      </c>
      <c r="F931" s="560">
        <f t="shared" si="88"/>
        <v>18</v>
      </c>
      <c r="G931" s="595">
        <f t="shared" si="89"/>
        <v>6</v>
      </c>
      <c r="H931" s="590">
        <f>CHOOSE('Output Sheet'!$B$4,'8760 Data'!J931,'8760 Data'!K931,'8760 Data'!L931,'8760 Data'!M931,'8760 Data'!N931,'8760 Data'!O931,'8760 Data'!P931,'8760 Data'!Q931,'8760 Data'!R931,'8760 Data'!S931,'8760 Data'!T931,'8760 Data'!U931)</f>
        <v>0</v>
      </c>
      <c r="I931" s="591" t="e">
        <f>H931/'Output Sheet'!$B$8</f>
        <v>#DIV/0!</v>
      </c>
      <c r="J931" s="596"/>
      <c r="K931" s="560"/>
      <c r="L931" s="560"/>
      <c r="M931" s="560"/>
      <c r="N931" s="560"/>
      <c r="O931" s="560"/>
      <c r="P931" s="560"/>
      <c r="Q931" s="560"/>
      <c r="R931" s="560"/>
      <c r="S931" s="560"/>
      <c r="T931" s="560"/>
      <c r="U931" s="560"/>
    </row>
    <row r="932" spans="1:21">
      <c r="A932" s="593">
        <f t="shared" si="84"/>
        <v>41313</v>
      </c>
      <c r="B932" s="594">
        <v>41313.791720428242</v>
      </c>
      <c r="C932" s="560">
        <f t="shared" si="85"/>
        <v>2013</v>
      </c>
      <c r="D932" s="560">
        <f t="shared" si="86"/>
        <v>2</v>
      </c>
      <c r="E932" s="560">
        <f t="shared" si="87"/>
        <v>8</v>
      </c>
      <c r="F932" s="560">
        <f t="shared" si="88"/>
        <v>19</v>
      </c>
      <c r="G932" s="595">
        <f t="shared" si="89"/>
        <v>6</v>
      </c>
      <c r="H932" s="590">
        <f>CHOOSE('Output Sheet'!$B$4,'8760 Data'!J932,'8760 Data'!K932,'8760 Data'!L932,'8760 Data'!M932,'8760 Data'!N932,'8760 Data'!O932,'8760 Data'!P932,'8760 Data'!Q932,'8760 Data'!R932,'8760 Data'!S932,'8760 Data'!T932,'8760 Data'!U932)</f>
        <v>0</v>
      </c>
      <c r="I932" s="591" t="e">
        <f>H932/'Output Sheet'!$B$8</f>
        <v>#DIV/0!</v>
      </c>
      <c r="J932" s="596"/>
      <c r="K932" s="560"/>
      <c r="L932" s="560"/>
      <c r="M932" s="560"/>
      <c r="N932" s="560"/>
      <c r="O932" s="560"/>
      <c r="P932" s="560"/>
      <c r="Q932" s="560"/>
      <c r="R932" s="560"/>
      <c r="S932" s="560"/>
      <c r="T932" s="560"/>
      <c r="U932" s="560"/>
    </row>
    <row r="933" spans="1:21">
      <c r="A933" s="593">
        <f t="shared" si="84"/>
        <v>41313</v>
      </c>
      <c r="B933" s="594">
        <v>41313.833387152779</v>
      </c>
      <c r="C933" s="560">
        <f t="shared" si="85"/>
        <v>2013</v>
      </c>
      <c r="D933" s="560">
        <f t="shared" si="86"/>
        <v>2</v>
      </c>
      <c r="E933" s="560">
        <f t="shared" si="87"/>
        <v>8</v>
      </c>
      <c r="F933" s="560">
        <f t="shared" si="88"/>
        <v>20</v>
      </c>
      <c r="G933" s="595">
        <f t="shared" si="89"/>
        <v>6</v>
      </c>
      <c r="H933" s="590">
        <f>CHOOSE('Output Sheet'!$B$4,'8760 Data'!J933,'8760 Data'!K933,'8760 Data'!L933,'8760 Data'!M933,'8760 Data'!N933,'8760 Data'!O933,'8760 Data'!P933,'8760 Data'!Q933,'8760 Data'!R933,'8760 Data'!S933,'8760 Data'!T933,'8760 Data'!U933)</f>
        <v>0</v>
      </c>
      <c r="I933" s="591" t="e">
        <f>H933/'Output Sheet'!$B$8</f>
        <v>#DIV/0!</v>
      </c>
      <c r="J933" s="596"/>
      <c r="K933" s="560"/>
      <c r="L933" s="560"/>
      <c r="M933" s="560"/>
      <c r="N933" s="560"/>
      <c r="O933" s="560"/>
      <c r="P933" s="560"/>
      <c r="Q933" s="560"/>
      <c r="R933" s="560"/>
      <c r="S933" s="560"/>
      <c r="T933" s="560"/>
      <c r="U933" s="560"/>
    </row>
    <row r="934" spans="1:21">
      <c r="A934" s="593">
        <f t="shared" si="84"/>
        <v>41313</v>
      </c>
      <c r="B934" s="594">
        <v>41313.875053877317</v>
      </c>
      <c r="C934" s="560">
        <f t="shared" si="85"/>
        <v>2013</v>
      </c>
      <c r="D934" s="560">
        <f t="shared" si="86"/>
        <v>2</v>
      </c>
      <c r="E934" s="560">
        <f t="shared" si="87"/>
        <v>8</v>
      </c>
      <c r="F934" s="560">
        <f t="shared" si="88"/>
        <v>21</v>
      </c>
      <c r="G934" s="595">
        <f t="shared" si="89"/>
        <v>6</v>
      </c>
      <c r="H934" s="590">
        <f>CHOOSE('Output Sheet'!$B$4,'8760 Data'!J934,'8760 Data'!K934,'8760 Data'!L934,'8760 Data'!M934,'8760 Data'!N934,'8760 Data'!O934,'8760 Data'!P934,'8760 Data'!Q934,'8760 Data'!R934,'8760 Data'!S934,'8760 Data'!T934,'8760 Data'!U934)</f>
        <v>0</v>
      </c>
      <c r="I934" s="591" t="e">
        <f>H934/'Output Sheet'!$B$8</f>
        <v>#DIV/0!</v>
      </c>
      <c r="J934" s="596"/>
      <c r="K934" s="560"/>
      <c r="L934" s="560"/>
      <c r="M934" s="560"/>
      <c r="N934" s="560"/>
      <c r="O934" s="560"/>
      <c r="P934" s="560"/>
      <c r="Q934" s="560"/>
      <c r="R934" s="560"/>
      <c r="S934" s="560"/>
      <c r="T934" s="560"/>
      <c r="U934" s="560"/>
    </row>
    <row r="935" spans="1:21">
      <c r="A935" s="593">
        <f t="shared" si="84"/>
        <v>41313</v>
      </c>
      <c r="B935" s="594">
        <v>41313.916720601854</v>
      </c>
      <c r="C935" s="560">
        <f t="shared" si="85"/>
        <v>2013</v>
      </c>
      <c r="D935" s="560">
        <f t="shared" si="86"/>
        <v>2</v>
      </c>
      <c r="E935" s="560">
        <f t="shared" si="87"/>
        <v>8</v>
      </c>
      <c r="F935" s="560">
        <f t="shared" si="88"/>
        <v>22</v>
      </c>
      <c r="G935" s="595">
        <f t="shared" si="89"/>
        <v>6</v>
      </c>
      <c r="H935" s="590">
        <f>CHOOSE('Output Sheet'!$B$4,'8760 Data'!J935,'8760 Data'!K935,'8760 Data'!L935,'8760 Data'!M935,'8760 Data'!N935,'8760 Data'!O935,'8760 Data'!P935,'8760 Data'!Q935,'8760 Data'!R935,'8760 Data'!S935,'8760 Data'!T935,'8760 Data'!U935)</f>
        <v>0</v>
      </c>
      <c r="I935" s="591" t="e">
        <f>H935/'Output Sheet'!$B$8</f>
        <v>#DIV/0!</v>
      </c>
      <c r="J935" s="596"/>
      <c r="K935" s="560"/>
      <c r="L935" s="560"/>
      <c r="M935" s="560"/>
      <c r="N935" s="560"/>
      <c r="O935" s="560"/>
      <c r="P935" s="560"/>
      <c r="Q935" s="560"/>
      <c r="R935" s="560"/>
      <c r="S935" s="560"/>
      <c r="T935" s="560"/>
      <c r="U935" s="560"/>
    </row>
    <row r="936" spans="1:21">
      <c r="A936" s="593">
        <f t="shared" si="84"/>
        <v>41313</v>
      </c>
      <c r="B936" s="594">
        <v>41313.958387326391</v>
      </c>
      <c r="C936" s="560">
        <f t="shared" si="85"/>
        <v>2013</v>
      </c>
      <c r="D936" s="560">
        <f t="shared" si="86"/>
        <v>2</v>
      </c>
      <c r="E936" s="560">
        <f t="shared" si="87"/>
        <v>8</v>
      </c>
      <c r="F936" s="560">
        <f t="shared" si="88"/>
        <v>23</v>
      </c>
      <c r="G936" s="595">
        <f t="shared" si="89"/>
        <v>6</v>
      </c>
      <c r="H936" s="590">
        <f>CHOOSE('Output Sheet'!$B$4,'8760 Data'!J936,'8760 Data'!K936,'8760 Data'!L936,'8760 Data'!M936,'8760 Data'!N936,'8760 Data'!O936,'8760 Data'!P936,'8760 Data'!Q936,'8760 Data'!R936,'8760 Data'!S936,'8760 Data'!T936,'8760 Data'!U936)</f>
        <v>0</v>
      </c>
      <c r="I936" s="591" t="e">
        <f>H936/'Output Sheet'!$B$8</f>
        <v>#DIV/0!</v>
      </c>
      <c r="J936" s="596"/>
      <c r="K936" s="560"/>
      <c r="L936" s="560"/>
      <c r="M936" s="560"/>
      <c r="N936" s="560"/>
      <c r="O936" s="560"/>
      <c r="P936" s="560"/>
      <c r="Q936" s="560"/>
      <c r="R936" s="560"/>
      <c r="S936" s="560"/>
      <c r="T936" s="560"/>
      <c r="U936" s="560"/>
    </row>
    <row r="937" spans="1:21">
      <c r="A937" s="593">
        <f t="shared" si="84"/>
        <v>41314</v>
      </c>
      <c r="B937" s="594">
        <v>41314.000054050928</v>
      </c>
      <c r="C937" s="560">
        <f t="shared" si="85"/>
        <v>2013</v>
      </c>
      <c r="D937" s="560">
        <f t="shared" si="86"/>
        <v>2</v>
      </c>
      <c r="E937" s="560">
        <f t="shared" si="87"/>
        <v>9</v>
      </c>
      <c r="F937" s="560">
        <f t="shared" si="88"/>
        <v>24</v>
      </c>
      <c r="G937" s="595">
        <f t="shared" si="89"/>
        <v>7</v>
      </c>
      <c r="H937" s="590">
        <f>CHOOSE('Output Sheet'!$B$4,'8760 Data'!J937,'8760 Data'!K937,'8760 Data'!L937,'8760 Data'!M937,'8760 Data'!N937,'8760 Data'!O937,'8760 Data'!P937,'8760 Data'!Q937,'8760 Data'!R937,'8760 Data'!S937,'8760 Data'!T937,'8760 Data'!U937)</f>
        <v>0</v>
      </c>
      <c r="I937" s="591" t="e">
        <f>H937/'Output Sheet'!$B$8</f>
        <v>#DIV/0!</v>
      </c>
      <c r="J937" s="596"/>
      <c r="K937" s="560"/>
      <c r="L937" s="560"/>
      <c r="M937" s="560"/>
      <c r="N937" s="560"/>
      <c r="O937" s="560"/>
      <c r="P937" s="560"/>
      <c r="Q937" s="560"/>
      <c r="R937" s="560"/>
      <c r="S937" s="560"/>
      <c r="T937" s="560"/>
      <c r="U937" s="560"/>
    </row>
    <row r="938" spans="1:21">
      <c r="A938" s="593">
        <f t="shared" si="84"/>
        <v>41314</v>
      </c>
      <c r="B938" s="594">
        <v>41314.041720775465</v>
      </c>
      <c r="C938" s="560">
        <f t="shared" si="85"/>
        <v>2013</v>
      </c>
      <c r="D938" s="560">
        <f t="shared" si="86"/>
        <v>2</v>
      </c>
      <c r="E938" s="560">
        <f t="shared" si="87"/>
        <v>9</v>
      </c>
      <c r="F938" s="560">
        <f t="shared" si="88"/>
        <v>1</v>
      </c>
      <c r="G938" s="595">
        <f t="shared" si="89"/>
        <v>7</v>
      </c>
      <c r="H938" s="590">
        <f>CHOOSE('Output Sheet'!$B$4,'8760 Data'!J938,'8760 Data'!K938,'8760 Data'!L938,'8760 Data'!M938,'8760 Data'!N938,'8760 Data'!O938,'8760 Data'!P938,'8760 Data'!Q938,'8760 Data'!R938,'8760 Data'!S938,'8760 Data'!T938,'8760 Data'!U938)</f>
        <v>0</v>
      </c>
      <c r="I938" s="591" t="e">
        <f>H938/'Output Sheet'!$B$8</f>
        <v>#DIV/0!</v>
      </c>
      <c r="J938" s="596"/>
      <c r="K938" s="560"/>
      <c r="L938" s="560"/>
      <c r="M938" s="560"/>
      <c r="N938" s="560"/>
      <c r="O938" s="560"/>
      <c r="P938" s="560"/>
      <c r="Q938" s="560"/>
      <c r="R938" s="560"/>
      <c r="S938" s="560"/>
      <c r="T938" s="560"/>
      <c r="U938" s="560"/>
    </row>
    <row r="939" spans="1:21">
      <c r="A939" s="593">
        <f t="shared" si="84"/>
        <v>41314</v>
      </c>
      <c r="B939" s="594">
        <v>41314.083387500003</v>
      </c>
      <c r="C939" s="560">
        <f t="shared" si="85"/>
        <v>2013</v>
      </c>
      <c r="D939" s="560">
        <f t="shared" si="86"/>
        <v>2</v>
      </c>
      <c r="E939" s="560">
        <f t="shared" si="87"/>
        <v>9</v>
      </c>
      <c r="F939" s="560">
        <f t="shared" si="88"/>
        <v>2</v>
      </c>
      <c r="G939" s="595">
        <f t="shared" si="89"/>
        <v>7</v>
      </c>
      <c r="H939" s="590">
        <f>CHOOSE('Output Sheet'!$B$4,'8760 Data'!J939,'8760 Data'!K939,'8760 Data'!L939,'8760 Data'!M939,'8760 Data'!N939,'8760 Data'!O939,'8760 Data'!P939,'8760 Data'!Q939,'8760 Data'!R939,'8760 Data'!S939,'8760 Data'!T939,'8760 Data'!U939)</f>
        <v>0</v>
      </c>
      <c r="I939" s="591" t="e">
        <f>H939/'Output Sheet'!$B$8</f>
        <v>#DIV/0!</v>
      </c>
      <c r="J939" s="596"/>
      <c r="K939" s="560"/>
      <c r="L939" s="560"/>
      <c r="M939" s="560"/>
      <c r="N939" s="560"/>
      <c r="O939" s="560"/>
      <c r="P939" s="560"/>
      <c r="Q939" s="560"/>
      <c r="R939" s="560"/>
      <c r="S939" s="560"/>
      <c r="T939" s="560"/>
      <c r="U939" s="560"/>
    </row>
    <row r="940" spans="1:21">
      <c r="A940" s="593">
        <f t="shared" si="84"/>
        <v>41314</v>
      </c>
      <c r="B940" s="594">
        <v>41314.12505422454</v>
      </c>
      <c r="C940" s="560">
        <f t="shared" si="85"/>
        <v>2013</v>
      </c>
      <c r="D940" s="560">
        <f t="shared" si="86"/>
        <v>2</v>
      </c>
      <c r="E940" s="560">
        <f t="shared" si="87"/>
        <v>9</v>
      </c>
      <c r="F940" s="560">
        <f t="shared" si="88"/>
        <v>3</v>
      </c>
      <c r="G940" s="595">
        <f t="shared" si="89"/>
        <v>7</v>
      </c>
      <c r="H940" s="590">
        <f>CHOOSE('Output Sheet'!$B$4,'8760 Data'!J940,'8760 Data'!K940,'8760 Data'!L940,'8760 Data'!M940,'8760 Data'!N940,'8760 Data'!O940,'8760 Data'!P940,'8760 Data'!Q940,'8760 Data'!R940,'8760 Data'!S940,'8760 Data'!T940,'8760 Data'!U940)</f>
        <v>0</v>
      </c>
      <c r="I940" s="591" t="e">
        <f>H940/'Output Sheet'!$B$8</f>
        <v>#DIV/0!</v>
      </c>
      <c r="J940" s="596"/>
      <c r="K940" s="560"/>
      <c r="L940" s="560"/>
      <c r="M940" s="560"/>
      <c r="N940" s="560"/>
      <c r="O940" s="560"/>
      <c r="P940" s="560"/>
      <c r="Q940" s="560"/>
      <c r="R940" s="560"/>
      <c r="S940" s="560"/>
      <c r="T940" s="560"/>
      <c r="U940" s="560"/>
    </row>
    <row r="941" spans="1:21">
      <c r="A941" s="593">
        <f t="shared" si="84"/>
        <v>41314</v>
      </c>
      <c r="B941" s="594">
        <v>41314.166720949077</v>
      </c>
      <c r="C941" s="560">
        <f t="shared" si="85"/>
        <v>2013</v>
      </c>
      <c r="D941" s="560">
        <f t="shared" si="86"/>
        <v>2</v>
      </c>
      <c r="E941" s="560">
        <f t="shared" si="87"/>
        <v>9</v>
      </c>
      <c r="F941" s="560">
        <f t="shared" si="88"/>
        <v>4</v>
      </c>
      <c r="G941" s="595">
        <f t="shared" si="89"/>
        <v>7</v>
      </c>
      <c r="H941" s="590">
        <f>CHOOSE('Output Sheet'!$B$4,'8760 Data'!J941,'8760 Data'!K941,'8760 Data'!L941,'8760 Data'!M941,'8760 Data'!N941,'8760 Data'!O941,'8760 Data'!P941,'8760 Data'!Q941,'8760 Data'!R941,'8760 Data'!S941,'8760 Data'!T941,'8760 Data'!U941)</f>
        <v>0</v>
      </c>
      <c r="I941" s="591" t="e">
        <f>H941/'Output Sheet'!$B$8</f>
        <v>#DIV/0!</v>
      </c>
      <c r="J941" s="596"/>
      <c r="K941" s="560"/>
      <c r="L941" s="560"/>
      <c r="M941" s="560"/>
      <c r="N941" s="560"/>
      <c r="O941" s="560"/>
      <c r="P941" s="560"/>
      <c r="Q941" s="560"/>
      <c r="R941" s="560"/>
      <c r="S941" s="560"/>
      <c r="T941" s="560"/>
      <c r="U941" s="560"/>
    </row>
    <row r="942" spans="1:21">
      <c r="A942" s="593">
        <f t="shared" si="84"/>
        <v>41314</v>
      </c>
      <c r="B942" s="594">
        <v>41314.208387673614</v>
      </c>
      <c r="C942" s="560">
        <f t="shared" si="85"/>
        <v>2013</v>
      </c>
      <c r="D942" s="560">
        <f t="shared" si="86"/>
        <v>2</v>
      </c>
      <c r="E942" s="560">
        <f t="shared" si="87"/>
        <v>9</v>
      </c>
      <c r="F942" s="560">
        <f t="shared" si="88"/>
        <v>5</v>
      </c>
      <c r="G942" s="595">
        <f t="shared" si="89"/>
        <v>7</v>
      </c>
      <c r="H942" s="590">
        <f>CHOOSE('Output Sheet'!$B$4,'8760 Data'!J942,'8760 Data'!K942,'8760 Data'!L942,'8760 Data'!M942,'8760 Data'!N942,'8760 Data'!O942,'8760 Data'!P942,'8760 Data'!Q942,'8760 Data'!R942,'8760 Data'!S942,'8760 Data'!T942,'8760 Data'!U942)</f>
        <v>0</v>
      </c>
      <c r="I942" s="591" t="e">
        <f>H942/'Output Sheet'!$B$8</f>
        <v>#DIV/0!</v>
      </c>
      <c r="J942" s="596"/>
      <c r="K942" s="560"/>
      <c r="L942" s="560"/>
      <c r="M942" s="560"/>
      <c r="N942" s="560"/>
      <c r="O942" s="560"/>
      <c r="P942" s="560"/>
      <c r="Q942" s="560"/>
      <c r="R942" s="560"/>
      <c r="S942" s="560"/>
      <c r="T942" s="560"/>
      <c r="U942" s="560"/>
    </row>
    <row r="943" spans="1:21">
      <c r="A943" s="593">
        <f t="shared" si="84"/>
        <v>41314</v>
      </c>
      <c r="B943" s="594">
        <v>41314.250054398151</v>
      </c>
      <c r="C943" s="560">
        <f t="shared" si="85"/>
        <v>2013</v>
      </c>
      <c r="D943" s="560">
        <f t="shared" si="86"/>
        <v>2</v>
      </c>
      <c r="E943" s="560">
        <f t="shared" si="87"/>
        <v>9</v>
      </c>
      <c r="F943" s="560">
        <f t="shared" si="88"/>
        <v>6</v>
      </c>
      <c r="G943" s="595">
        <f t="shared" si="89"/>
        <v>7</v>
      </c>
      <c r="H943" s="590">
        <f>CHOOSE('Output Sheet'!$B$4,'8760 Data'!J943,'8760 Data'!K943,'8760 Data'!L943,'8760 Data'!M943,'8760 Data'!N943,'8760 Data'!O943,'8760 Data'!P943,'8760 Data'!Q943,'8760 Data'!R943,'8760 Data'!S943,'8760 Data'!T943,'8760 Data'!U943)</f>
        <v>0</v>
      </c>
      <c r="I943" s="591" t="e">
        <f>H943/'Output Sheet'!$B$8</f>
        <v>#DIV/0!</v>
      </c>
      <c r="J943" s="596"/>
      <c r="K943" s="560"/>
      <c r="L943" s="560"/>
      <c r="M943" s="560"/>
      <c r="N943" s="560"/>
      <c r="O943" s="560"/>
      <c r="P943" s="560"/>
      <c r="Q943" s="560"/>
      <c r="R943" s="560"/>
      <c r="S943" s="560"/>
      <c r="T943" s="560"/>
      <c r="U943" s="560"/>
    </row>
    <row r="944" spans="1:21">
      <c r="A944" s="593">
        <f t="shared" si="84"/>
        <v>41314</v>
      </c>
      <c r="B944" s="594">
        <v>41314.291721122689</v>
      </c>
      <c r="C944" s="560">
        <f t="shared" si="85"/>
        <v>2013</v>
      </c>
      <c r="D944" s="560">
        <f t="shared" si="86"/>
        <v>2</v>
      </c>
      <c r="E944" s="560">
        <f t="shared" si="87"/>
        <v>9</v>
      </c>
      <c r="F944" s="560">
        <f t="shared" si="88"/>
        <v>7</v>
      </c>
      <c r="G944" s="595">
        <f t="shared" si="89"/>
        <v>7</v>
      </c>
      <c r="H944" s="590">
        <f>CHOOSE('Output Sheet'!$B$4,'8760 Data'!J944,'8760 Data'!K944,'8760 Data'!L944,'8760 Data'!M944,'8760 Data'!N944,'8760 Data'!O944,'8760 Data'!P944,'8760 Data'!Q944,'8760 Data'!R944,'8760 Data'!S944,'8760 Data'!T944,'8760 Data'!U944)</f>
        <v>0</v>
      </c>
      <c r="I944" s="591" t="e">
        <f>H944/'Output Sheet'!$B$8</f>
        <v>#DIV/0!</v>
      </c>
      <c r="J944" s="596"/>
      <c r="K944" s="560"/>
      <c r="L944" s="560"/>
      <c r="M944" s="560"/>
      <c r="N944" s="560"/>
      <c r="O944" s="560"/>
      <c r="P944" s="560"/>
      <c r="Q944" s="560"/>
      <c r="R944" s="560"/>
      <c r="S944" s="560"/>
      <c r="T944" s="560"/>
      <c r="U944" s="560"/>
    </row>
    <row r="945" spans="1:21">
      <c r="A945" s="593">
        <f t="shared" si="84"/>
        <v>41314</v>
      </c>
      <c r="B945" s="594">
        <v>41314.333387847226</v>
      </c>
      <c r="C945" s="560">
        <f t="shared" si="85"/>
        <v>2013</v>
      </c>
      <c r="D945" s="560">
        <f t="shared" si="86"/>
        <v>2</v>
      </c>
      <c r="E945" s="560">
        <f t="shared" si="87"/>
        <v>9</v>
      </c>
      <c r="F945" s="560">
        <f t="shared" si="88"/>
        <v>8</v>
      </c>
      <c r="G945" s="595">
        <f t="shared" si="89"/>
        <v>7</v>
      </c>
      <c r="H945" s="590">
        <f>CHOOSE('Output Sheet'!$B$4,'8760 Data'!J945,'8760 Data'!K945,'8760 Data'!L945,'8760 Data'!M945,'8760 Data'!N945,'8760 Data'!O945,'8760 Data'!P945,'8760 Data'!Q945,'8760 Data'!R945,'8760 Data'!S945,'8760 Data'!T945,'8760 Data'!U945)</f>
        <v>0</v>
      </c>
      <c r="I945" s="591" t="e">
        <f>H945/'Output Sheet'!$B$8</f>
        <v>#DIV/0!</v>
      </c>
      <c r="J945" s="596"/>
      <c r="K945" s="560"/>
      <c r="L945" s="560"/>
      <c r="M945" s="560"/>
      <c r="N945" s="560"/>
      <c r="O945" s="560"/>
      <c r="P945" s="560"/>
      <c r="Q945" s="560"/>
      <c r="R945" s="560"/>
      <c r="S945" s="560"/>
      <c r="T945" s="560"/>
      <c r="U945" s="560"/>
    </row>
    <row r="946" spans="1:21">
      <c r="A946" s="593">
        <f t="shared" si="84"/>
        <v>41314</v>
      </c>
      <c r="B946" s="594">
        <v>41314.375054571756</v>
      </c>
      <c r="C946" s="560">
        <f t="shared" si="85"/>
        <v>2013</v>
      </c>
      <c r="D946" s="560">
        <f t="shared" si="86"/>
        <v>2</v>
      </c>
      <c r="E946" s="560">
        <f t="shared" si="87"/>
        <v>9</v>
      </c>
      <c r="F946" s="560">
        <f t="shared" si="88"/>
        <v>9</v>
      </c>
      <c r="G946" s="595">
        <f t="shared" si="89"/>
        <v>7</v>
      </c>
      <c r="H946" s="590">
        <f>CHOOSE('Output Sheet'!$B$4,'8760 Data'!J946,'8760 Data'!K946,'8760 Data'!L946,'8760 Data'!M946,'8760 Data'!N946,'8760 Data'!O946,'8760 Data'!P946,'8760 Data'!Q946,'8760 Data'!R946,'8760 Data'!S946,'8760 Data'!T946,'8760 Data'!U946)</f>
        <v>0</v>
      </c>
      <c r="I946" s="591" t="e">
        <f>H946/'Output Sheet'!$B$8</f>
        <v>#DIV/0!</v>
      </c>
      <c r="J946" s="596"/>
      <c r="K946" s="560"/>
      <c r="L946" s="560"/>
      <c r="M946" s="560"/>
      <c r="N946" s="560"/>
      <c r="O946" s="560"/>
      <c r="P946" s="560"/>
      <c r="Q946" s="560"/>
      <c r="R946" s="560"/>
      <c r="S946" s="560"/>
      <c r="T946" s="560"/>
      <c r="U946" s="560"/>
    </row>
    <row r="947" spans="1:21">
      <c r="A947" s="593">
        <f t="shared" si="84"/>
        <v>41314</v>
      </c>
      <c r="B947" s="594">
        <v>41314.416721296293</v>
      </c>
      <c r="C947" s="560">
        <f t="shared" si="85"/>
        <v>2013</v>
      </c>
      <c r="D947" s="560">
        <f t="shared" si="86"/>
        <v>2</v>
      </c>
      <c r="E947" s="560">
        <f t="shared" si="87"/>
        <v>9</v>
      </c>
      <c r="F947" s="560">
        <f t="shared" si="88"/>
        <v>10</v>
      </c>
      <c r="G947" s="595">
        <f t="shared" si="89"/>
        <v>7</v>
      </c>
      <c r="H947" s="590">
        <f>CHOOSE('Output Sheet'!$B$4,'8760 Data'!J947,'8760 Data'!K947,'8760 Data'!L947,'8760 Data'!M947,'8760 Data'!N947,'8760 Data'!O947,'8760 Data'!P947,'8760 Data'!Q947,'8760 Data'!R947,'8760 Data'!S947,'8760 Data'!T947,'8760 Data'!U947)</f>
        <v>0</v>
      </c>
      <c r="I947" s="591" t="e">
        <f>H947/'Output Sheet'!$B$8</f>
        <v>#DIV/0!</v>
      </c>
      <c r="J947" s="596"/>
      <c r="K947" s="560"/>
      <c r="L947" s="560"/>
      <c r="M947" s="560"/>
      <c r="N947" s="560"/>
      <c r="O947" s="560"/>
      <c r="P947" s="560"/>
      <c r="Q947" s="560"/>
      <c r="R947" s="560"/>
      <c r="S947" s="560"/>
      <c r="T947" s="560"/>
      <c r="U947" s="560"/>
    </row>
    <row r="948" spans="1:21">
      <c r="A948" s="593">
        <f t="shared" si="84"/>
        <v>41314</v>
      </c>
      <c r="B948" s="594">
        <v>41314.45838802083</v>
      </c>
      <c r="C948" s="560">
        <f t="shared" si="85"/>
        <v>2013</v>
      </c>
      <c r="D948" s="560">
        <f t="shared" si="86"/>
        <v>2</v>
      </c>
      <c r="E948" s="560">
        <f t="shared" si="87"/>
        <v>9</v>
      </c>
      <c r="F948" s="560">
        <f t="shared" si="88"/>
        <v>11</v>
      </c>
      <c r="G948" s="595">
        <f t="shared" si="89"/>
        <v>7</v>
      </c>
      <c r="H948" s="590">
        <f>CHOOSE('Output Sheet'!$B$4,'8760 Data'!J948,'8760 Data'!K948,'8760 Data'!L948,'8760 Data'!M948,'8760 Data'!N948,'8760 Data'!O948,'8760 Data'!P948,'8760 Data'!Q948,'8760 Data'!R948,'8760 Data'!S948,'8760 Data'!T948,'8760 Data'!U948)</f>
        <v>0</v>
      </c>
      <c r="I948" s="591" t="e">
        <f>H948/'Output Sheet'!$B$8</f>
        <v>#DIV/0!</v>
      </c>
      <c r="J948" s="596"/>
      <c r="K948" s="560"/>
      <c r="L948" s="560"/>
      <c r="M948" s="560"/>
      <c r="N948" s="560"/>
      <c r="O948" s="560"/>
      <c r="P948" s="560"/>
      <c r="Q948" s="560"/>
      <c r="R948" s="560"/>
      <c r="S948" s="560"/>
      <c r="T948" s="560"/>
      <c r="U948" s="560"/>
    </row>
    <row r="949" spans="1:21">
      <c r="A949" s="593">
        <f t="shared" si="84"/>
        <v>41314</v>
      </c>
      <c r="B949" s="594">
        <v>41314.500054745367</v>
      </c>
      <c r="C949" s="560">
        <f t="shared" si="85"/>
        <v>2013</v>
      </c>
      <c r="D949" s="560">
        <f t="shared" si="86"/>
        <v>2</v>
      </c>
      <c r="E949" s="560">
        <f t="shared" si="87"/>
        <v>9</v>
      </c>
      <c r="F949" s="560">
        <f t="shared" si="88"/>
        <v>12</v>
      </c>
      <c r="G949" s="595">
        <f t="shared" si="89"/>
        <v>7</v>
      </c>
      <c r="H949" s="590">
        <f>CHOOSE('Output Sheet'!$B$4,'8760 Data'!J949,'8760 Data'!K949,'8760 Data'!L949,'8760 Data'!M949,'8760 Data'!N949,'8760 Data'!O949,'8760 Data'!P949,'8760 Data'!Q949,'8760 Data'!R949,'8760 Data'!S949,'8760 Data'!T949,'8760 Data'!U949)</f>
        <v>0</v>
      </c>
      <c r="I949" s="591" t="e">
        <f>H949/'Output Sheet'!$B$8</f>
        <v>#DIV/0!</v>
      </c>
      <c r="J949" s="596"/>
      <c r="K949" s="560"/>
      <c r="L949" s="560"/>
      <c r="M949" s="560"/>
      <c r="N949" s="560"/>
      <c r="O949" s="560"/>
      <c r="P949" s="560"/>
      <c r="Q949" s="560"/>
      <c r="R949" s="560"/>
      <c r="S949" s="560"/>
      <c r="T949" s="560"/>
      <c r="U949" s="560"/>
    </row>
    <row r="950" spans="1:21">
      <c r="A950" s="593">
        <f t="shared" si="84"/>
        <v>41314</v>
      </c>
      <c r="B950" s="594">
        <v>41314.541721469905</v>
      </c>
      <c r="C950" s="560">
        <f t="shared" si="85"/>
        <v>2013</v>
      </c>
      <c r="D950" s="560">
        <f t="shared" si="86"/>
        <v>2</v>
      </c>
      <c r="E950" s="560">
        <f t="shared" si="87"/>
        <v>9</v>
      </c>
      <c r="F950" s="560">
        <f t="shared" si="88"/>
        <v>13</v>
      </c>
      <c r="G950" s="595">
        <f t="shared" si="89"/>
        <v>7</v>
      </c>
      <c r="H950" s="590">
        <f>CHOOSE('Output Sheet'!$B$4,'8760 Data'!J950,'8760 Data'!K950,'8760 Data'!L950,'8760 Data'!M950,'8760 Data'!N950,'8760 Data'!O950,'8760 Data'!P950,'8760 Data'!Q950,'8760 Data'!R950,'8760 Data'!S950,'8760 Data'!T950,'8760 Data'!U950)</f>
        <v>0</v>
      </c>
      <c r="I950" s="591" t="e">
        <f>H950/'Output Sheet'!$B$8</f>
        <v>#DIV/0!</v>
      </c>
      <c r="J950" s="596"/>
      <c r="K950" s="560"/>
      <c r="L950" s="560"/>
      <c r="M950" s="560"/>
      <c r="N950" s="560"/>
      <c r="O950" s="560"/>
      <c r="P950" s="560"/>
      <c r="Q950" s="560"/>
      <c r="R950" s="560"/>
      <c r="S950" s="560"/>
      <c r="T950" s="560"/>
      <c r="U950" s="560"/>
    </row>
    <row r="951" spans="1:21">
      <c r="A951" s="593">
        <f t="shared" si="84"/>
        <v>41314</v>
      </c>
      <c r="B951" s="594">
        <v>41314.583388194442</v>
      </c>
      <c r="C951" s="560">
        <f t="shared" si="85"/>
        <v>2013</v>
      </c>
      <c r="D951" s="560">
        <f t="shared" si="86"/>
        <v>2</v>
      </c>
      <c r="E951" s="560">
        <f t="shared" si="87"/>
        <v>9</v>
      </c>
      <c r="F951" s="560">
        <f t="shared" si="88"/>
        <v>14</v>
      </c>
      <c r="G951" s="595">
        <f t="shared" si="89"/>
        <v>7</v>
      </c>
      <c r="H951" s="590">
        <f>CHOOSE('Output Sheet'!$B$4,'8760 Data'!J951,'8760 Data'!K951,'8760 Data'!L951,'8760 Data'!M951,'8760 Data'!N951,'8760 Data'!O951,'8760 Data'!P951,'8760 Data'!Q951,'8760 Data'!R951,'8760 Data'!S951,'8760 Data'!T951,'8760 Data'!U951)</f>
        <v>0</v>
      </c>
      <c r="I951" s="591" t="e">
        <f>H951/'Output Sheet'!$B$8</f>
        <v>#DIV/0!</v>
      </c>
      <c r="J951" s="596"/>
      <c r="K951" s="560"/>
      <c r="L951" s="560"/>
      <c r="M951" s="560"/>
      <c r="N951" s="560"/>
      <c r="O951" s="560"/>
      <c r="P951" s="560"/>
      <c r="Q951" s="560"/>
      <c r="R951" s="560"/>
      <c r="S951" s="560"/>
      <c r="T951" s="560"/>
      <c r="U951" s="560"/>
    </row>
    <row r="952" spans="1:21">
      <c r="A952" s="593">
        <f t="shared" si="84"/>
        <v>41314</v>
      </c>
      <c r="B952" s="594">
        <v>41314.625054918979</v>
      </c>
      <c r="C952" s="560">
        <f t="shared" si="85"/>
        <v>2013</v>
      </c>
      <c r="D952" s="560">
        <f t="shared" si="86"/>
        <v>2</v>
      </c>
      <c r="E952" s="560">
        <f t="shared" si="87"/>
        <v>9</v>
      </c>
      <c r="F952" s="560">
        <f t="shared" si="88"/>
        <v>15</v>
      </c>
      <c r="G952" s="595">
        <f t="shared" si="89"/>
        <v>7</v>
      </c>
      <c r="H952" s="590">
        <f>CHOOSE('Output Sheet'!$B$4,'8760 Data'!J952,'8760 Data'!K952,'8760 Data'!L952,'8760 Data'!M952,'8760 Data'!N952,'8760 Data'!O952,'8760 Data'!P952,'8760 Data'!Q952,'8760 Data'!R952,'8760 Data'!S952,'8760 Data'!T952,'8760 Data'!U952)</f>
        <v>0</v>
      </c>
      <c r="I952" s="591" t="e">
        <f>H952/'Output Sheet'!$B$8</f>
        <v>#DIV/0!</v>
      </c>
      <c r="J952" s="596"/>
      <c r="K952" s="560"/>
      <c r="L952" s="560"/>
      <c r="M952" s="560"/>
      <c r="N952" s="560"/>
      <c r="O952" s="560"/>
      <c r="P952" s="560"/>
      <c r="Q952" s="560"/>
      <c r="R952" s="560"/>
      <c r="S952" s="560"/>
      <c r="T952" s="560"/>
      <c r="U952" s="560"/>
    </row>
    <row r="953" spans="1:21">
      <c r="A953" s="593">
        <f t="shared" si="84"/>
        <v>41314</v>
      </c>
      <c r="B953" s="594">
        <v>41314.666721643516</v>
      </c>
      <c r="C953" s="560">
        <f t="shared" si="85"/>
        <v>2013</v>
      </c>
      <c r="D953" s="560">
        <f t="shared" si="86"/>
        <v>2</v>
      </c>
      <c r="E953" s="560">
        <f t="shared" si="87"/>
        <v>9</v>
      </c>
      <c r="F953" s="560">
        <f t="shared" si="88"/>
        <v>16</v>
      </c>
      <c r="G953" s="595">
        <f t="shared" si="89"/>
        <v>7</v>
      </c>
      <c r="H953" s="590">
        <f>CHOOSE('Output Sheet'!$B$4,'8760 Data'!J953,'8760 Data'!K953,'8760 Data'!L953,'8760 Data'!M953,'8760 Data'!N953,'8760 Data'!O953,'8760 Data'!P953,'8760 Data'!Q953,'8760 Data'!R953,'8760 Data'!S953,'8760 Data'!T953,'8760 Data'!U953)</f>
        <v>0</v>
      </c>
      <c r="I953" s="591" t="e">
        <f>H953/'Output Sheet'!$B$8</f>
        <v>#DIV/0!</v>
      </c>
      <c r="J953" s="596"/>
      <c r="K953" s="560"/>
      <c r="L953" s="560"/>
      <c r="M953" s="560"/>
      <c r="N953" s="560"/>
      <c r="O953" s="560"/>
      <c r="P953" s="560"/>
      <c r="Q953" s="560"/>
      <c r="R953" s="560"/>
      <c r="S953" s="560"/>
      <c r="T953" s="560"/>
      <c r="U953" s="560"/>
    </row>
    <row r="954" spans="1:21">
      <c r="A954" s="593">
        <f t="shared" si="84"/>
        <v>41314</v>
      </c>
      <c r="B954" s="594">
        <v>41314.708388368053</v>
      </c>
      <c r="C954" s="560">
        <f t="shared" si="85"/>
        <v>2013</v>
      </c>
      <c r="D954" s="560">
        <f t="shared" si="86"/>
        <v>2</v>
      </c>
      <c r="E954" s="560">
        <f t="shared" si="87"/>
        <v>9</v>
      </c>
      <c r="F954" s="560">
        <f t="shared" si="88"/>
        <v>17</v>
      </c>
      <c r="G954" s="595">
        <f t="shared" si="89"/>
        <v>7</v>
      </c>
      <c r="H954" s="590">
        <f>CHOOSE('Output Sheet'!$B$4,'8760 Data'!J954,'8760 Data'!K954,'8760 Data'!L954,'8760 Data'!M954,'8760 Data'!N954,'8760 Data'!O954,'8760 Data'!P954,'8760 Data'!Q954,'8760 Data'!R954,'8760 Data'!S954,'8760 Data'!T954,'8760 Data'!U954)</f>
        <v>0</v>
      </c>
      <c r="I954" s="591" t="e">
        <f>H954/'Output Sheet'!$B$8</f>
        <v>#DIV/0!</v>
      </c>
      <c r="J954" s="596"/>
      <c r="K954" s="560"/>
      <c r="L954" s="560"/>
      <c r="M954" s="560"/>
      <c r="N954" s="560"/>
      <c r="O954" s="560"/>
      <c r="P954" s="560"/>
      <c r="Q954" s="560"/>
      <c r="R954" s="560"/>
      <c r="S954" s="560"/>
      <c r="T954" s="560"/>
      <c r="U954" s="560"/>
    </row>
    <row r="955" spans="1:21">
      <c r="A955" s="593">
        <f t="shared" si="84"/>
        <v>41314</v>
      </c>
      <c r="B955" s="594">
        <v>41314.750055092591</v>
      </c>
      <c r="C955" s="560">
        <f t="shared" si="85"/>
        <v>2013</v>
      </c>
      <c r="D955" s="560">
        <f t="shared" si="86"/>
        <v>2</v>
      </c>
      <c r="E955" s="560">
        <f t="shared" si="87"/>
        <v>9</v>
      </c>
      <c r="F955" s="560">
        <f t="shared" si="88"/>
        <v>18</v>
      </c>
      <c r="G955" s="595">
        <f t="shared" si="89"/>
        <v>7</v>
      </c>
      <c r="H955" s="590">
        <f>CHOOSE('Output Sheet'!$B$4,'8760 Data'!J955,'8760 Data'!K955,'8760 Data'!L955,'8760 Data'!M955,'8760 Data'!N955,'8760 Data'!O955,'8760 Data'!P955,'8760 Data'!Q955,'8760 Data'!R955,'8760 Data'!S955,'8760 Data'!T955,'8760 Data'!U955)</f>
        <v>0</v>
      </c>
      <c r="I955" s="591" t="e">
        <f>H955/'Output Sheet'!$B$8</f>
        <v>#DIV/0!</v>
      </c>
      <c r="J955" s="596"/>
      <c r="K955" s="560"/>
      <c r="L955" s="560"/>
      <c r="M955" s="560"/>
      <c r="N955" s="560"/>
      <c r="O955" s="560"/>
      <c r="P955" s="560"/>
      <c r="Q955" s="560"/>
      <c r="R955" s="560"/>
      <c r="S955" s="560"/>
      <c r="T955" s="560"/>
      <c r="U955" s="560"/>
    </row>
    <row r="956" spans="1:21">
      <c r="A956" s="593">
        <f t="shared" si="84"/>
        <v>41314</v>
      </c>
      <c r="B956" s="594">
        <v>41314.791721817128</v>
      </c>
      <c r="C956" s="560">
        <f t="shared" si="85"/>
        <v>2013</v>
      </c>
      <c r="D956" s="560">
        <f t="shared" si="86"/>
        <v>2</v>
      </c>
      <c r="E956" s="560">
        <f t="shared" si="87"/>
        <v>9</v>
      </c>
      <c r="F956" s="560">
        <f t="shared" si="88"/>
        <v>19</v>
      </c>
      <c r="G956" s="595">
        <f t="shared" si="89"/>
        <v>7</v>
      </c>
      <c r="H956" s="590">
        <f>CHOOSE('Output Sheet'!$B$4,'8760 Data'!J956,'8760 Data'!K956,'8760 Data'!L956,'8760 Data'!M956,'8760 Data'!N956,'8760 Data'!O956,'8760 Data'!P956,'8760 Data'!Q956,'8760 Data'!R956,'8760 Data'!S956,'8760 Data'!T956,'8760 Data'!U956)</f>
        <v>0</v>
      </c>
      <c r="I956" s="591" t="e">
        <f>H956/'Output Sheet'!$B$8</f>
        <v>#DIV/0!</v>
      </c>
      <c r="J956" s="596"/>
      <c r="K956" s="560"/>
      <c r="L956" s="560"/>
      <c r="M956" s="560"/>
      <c r="N956" s="560"/>
      <c r="O956" s="560"/>
      <c r="P956" s="560"/>
      <c r="Q956" s="560"/>
      <c r="R956" s="560"/>
      <c r="S956" s="560"/>
      <c r="T956" s="560"/>
      <c r="U956" s="560"/>
    </row>
    <row r="957" spans="1:21">
      <c r="A957" s="593">
        <f t="shared" si="84"/>
        <v>41314</v>
      </c>
      <c r="B957" s="594">
        <v>41314.833388541665</v>
      </c>
      <c r="C957" s="560">
        <f t="shared" si="85"/>
        <v>2013</v>
      </c>
      <c r="D957" s="560">
        <f t="shared" si="86"/>
        <v>2</v>
      </c>
      <c r="E957" s="560">
        <f t="shared" si="87"/>
        <v>9</v>
      </c>
      <c r="F957" s="560">
        <f t="shared" si="88"/>
        <v>20</v>
      </c>
      <c r="G957" s="595">
        <f t="shared" si="89"/>
        <v>7</v>
      </c>
      <c r="H957" s="590">
        <f>CHOOSE('Output Sheet'!$B$4,'8760 Data'!J957,'8760 Data'!K957,'8760 Data'!L957,'8760 Data'!M957,'8760 Data'!N957,'8760 Data'!O957,'8760 Data'!P957,'8760 Data'!Q957,'8760 Data'!R957,'8760 Data'!S957,'8760 Data'!T957,'8760 Data'!U957)</f>
        <v>0</v>
      </c>
      <c r="I957" s="591" t="e">
        <f>H957/'Output Sheet'!$B$8</f>
        <v>#DIV/0!</v>
      </c>
      <c r="J957" s="596"/>
      <c r="K957" s="560"/>
      <c r="L957" s="560"/>
      <c r="M957" s="560"/>
      <c r="N957" s="560"/>
      <c r="O957" s="560"/>
      <c r="P957" s="560"/>
      <c r="Q957" s="560"/>
      <c r="R957" s="560"/>
      <c r="S957" s="560"/>
      <c r="T957" s="560"/>
      <c r="U957" s="560"/>
    </row>
    <row r="958" spans="1:21">
      <c r="A958" s="593">
        <f t="shared" si="84"/>
        <v>41314</v>
      </c>
      <c r="B958" s="594">
        <v>41314.875055266202</v>
      </c>
      <c r="C958" s="560">
        <f t="shared" si="85"/>
        <v>2013</v>
      </c>
      <c r="D958" s="560">
        <f t="shared" si="86"/>
        <v>2</v>
      </c>
      <c r="E958" s="560">
        <f t="shared" si="87"/>
        <v>9</v>
      </c>
      <c r="F958" s="560">
        <f t="shared" si="88"/>
        <v>21</v>
      </c>
      <c r="G958" s="595">
        <f t="shared" si="89"/>
        <v>7</v>
      </c>
      <c r="H958" s="590">
        <f>CHOOSE('Output Sheet'!$B$4,'8760 Data'!J958,'8760 Data'!K958,'8760 Data'!L958,'8760 Data'!M958,'8760 Data'!N958,'8760 Data'!O958,'8760 Data'!P958,'8760 Data'!Q958,'8760 Data'!R958,'8760 Data'!S958,'8760 Data'!T958,'8760 Data'!U958)</f>
        <v>0</v>
      </c>
      <c r="I958" s="591" t="e">
        <f>H958/'Output Sheet'!$B$8</f>
        <v>#DIV/0!</v>
      </c>
      <c r="J958" s="596"/>
      <c r="K958" s="560"/>
      <c r="L958" s="560"/>
      <c r="M958" s="560"/>
      <c r="N958" s="560"/>
      <c r="O958" s="560"/>
      <c r="P958" s="560"/>
      <c r="Q958" s="560"/>
      <c r="R958" s="560"/>
      <c r="S958" s="560"/>
      <c r="T958" s="560"/>
      <c r="U958" s="560"/>
    </row>
    <row r="959" spans="1:21">
      <c r="A959" s="593">
        <f t="shared" si="84"/>
        <v>41314</v>
      </c>
      <c r="B959" s="594">
        <v>41314.916721990739</v>
      </c>
      <c r="C959" s="560">
        <f t="shared" si="85"/>
        <v>2013</v>
      </c>
      <c r="D959" s="560">
        <f t="shared" si="86"/>
        <v>2</v>
      </c>
      <c r="E959" s="560">
        <f t="shared" si="87"/>
        <v>9</v>
      </c>
      <c r="F959" s="560">
        <f t="shared" si="88"/>
        <v>22</v>
      </c>
      <c r="G959" s="595">
        <f t="shared" si="89"/>
        <v>7</v>
      </c>
      <c r="H959" s="590">
        <f>CHOOSE('Output Sheet'!$B$4,'8760 Data'!J959,'8760 Data'!K959,'8760 Data'!L959,'8760 Data'!M959,'8760 Data'!N959,'8760 Data'!O959,'8760 Data'!P959,'8760 Data'!Q959,'8760 Data'!R959,'8760 Data'!S959,'8760 Data'!T959,'8760 Data'!U959)</f>
        <v>0</v>
      </c>
      <c r="I959" s="591" t="e">
        <f>H959/'Output Sheet'!$B$8</f>
        <v>#DIV/0!</v>
      </c>
      <c r="J959" s="596"/>
      <c r="K959" s="560"/>
      <c r="L959" s="560"/>
      <c r="M959" s="560"/>
      <c r="N959" s="560"/>
      <c r="O959" s="560"/>
      <c r="P959" s="560"/>
      <c r="Q959" s="560"/>
      <c r="R959" s="560"/>
      <c r="S959" s="560"/>
      <c r="T959" s="560"/>
      <c r="U959" s="560"/>
    </row>
    <row r="960" spans="1:21">
      <c r="A960" s="593">
        <f t="shared" si="84"/>
        <v>41314</v>
      </c>
      <c r="B960" s="594">
        <v>41314.958388715277</v>
      </c>
      <c r="C960" s="560">
        <f t="shared" si="85"/>
        <v>2013</v>
      </c>
      <c r="D960" s="560">
        <f t="shared" si="86"/>
        <v>2</v>
      </c>
      <c r="E960" s="560">
        <f t="shared" si="87"/>
        <v>9</v>
      </c>
      <c r="F960" s="560">
        <f t="shared" si="88"/>
        <v>23</v>
      </c>
      <c r="G960" s="595">
        <f t="shared" si="89"/>
        <v>7</v>
      </c>
      <c r="H960" s="590">
        <f>CHOOSE('Output Sheet'!$B$4,'8760 Data'!J960,'8760 Data'!K960,'8760 Data'!L960,'8760 Data'!M960,'8760 Data'!N960,'8760 Data'!O960,'8760 Data'!P960,'8760 Data'!Q960,'8760 Data'!R960,'8760 Data'!S960,'8760 Data'!T960,'8760 Data'!U960)</f>
        <v>0</v>
      </c>
      <c r="I960" s="591" t="e">
        <f>H960/'Output Sheet'!$B$8</f>
        <v>#DIV/0!</v>
      </c>
      <c r="J960" s="596"/>
      <c r="K960" s="560"/>
      <c r="L960" s="560"/>
      <c r="M960" s="560"/>
      <c r="N960" s="560"/>
      <c r="O960" s="560"/>
      <c r="P960" s="560"/>
      <c r="Q960" s="560"/>
      <c r="R960" s="560"/>
      <c r="S960" s="560"/>
      <c r="T960" s="560"/>
      <c r="U960" s="560"/>
    </row>
    <row r="961" spans="1:21">
      <c r="A961" s="593">
        <f t="shared" si="84"/>
        <v>41315</v>
      </c>
      <c r="B961" s="594">
        <v>41315.000055439814</v>
      </c>
      <c r="C961" s="560">
        <f t="shared" si="85"/>
        <v>2013</v>
      </c>
      <c r="D961" s="560">
        <f t="shared" si="86"/>
        <v>2</v>
      </c>
      <c r="E961" s="560">
        <f t="shared" si="87"/>
        <v>10</v>
      </c>
      <c r="F961" s="560">
        <f t="shared" si="88"/>
        <v>24</v>
      </c>
      <c r="G961" s="595">
        <f t="shared" si="89"/>
        <v>1</v>
      </c>
      <c r="H961" s="590">
        <f>CHOOSE('Output Sheet'!$B$4,'8760 Data'!J961,'8760 Data'!K961,'8760 Data'!L961,'8760 Data'!M961,'8760 Data'!N961,'8760 Data'!O961,'8760 Data'!P961,'8760 Data'!Q961,'8760 Data'!R961,'8760 Data'!S961,'8760 Data'!T961,'8760 Data'!U961)</f>
        <v>0</v>
      </c>
      <c r="I961" s="591" t="e">
        <f>H961/'Output Sheet'!$B$8</f>
        <v>#DIV/0!</v>
      </c>
      <c r="J961" s="596"/>
      <c r="K961" s="560"/>
      <c r="L961" s="560"/>
      <c r="M961" s="560"/>
      <c r="N961" s="560"/>
      <c r="O961" s="560"/>
      <c r="P961" s="560"/>
      <c r="Q961" s="560"/>
      <c r="R961" s="560"/>
      <c r="S961" s="560"/>
      <c r="T961" s="560"/>
      <c r="U961" s="560"/>
    </row>
    <row r="962" spans="1:21">
      <c r="A962" s="593">
        <f t="shared" si="84"/>
        <v>41315</v>
      </c>
      <c r="B962" s="594">
        <v>41315.041722164351</v>
      </c>
      <c r="C962" s="560">
        <f t="shared" si="85"/>
        <v>2013</v>
      </c>
      <c r="D962" s="560">
        <f t="shared" si="86"/>
        <v>2</v>
      </c>
      <c r="E962" s="560">
        <f t="shared" si="87"/>
        <v>10</v>
      </c>
      <c r="F962" s="560">
        <f t="shared" si="88"/>
        <v>1</v>
      </c>
      <c r="G962" s="595">
        <f t="shared" si="89"/>
        <v>1</v>
      </c>
      <c r="H962" s="590">
        <f>CHOOSE('Output Sheet'!$B$4,'8760 Data'!J962,'8760 Data'!K962,'8760 Data'!L962,'8760 Data'!M962,'8760 Data'!N962,'8760 Data'!O962,'8760 Data'!P962,'8760 Data'!Q962,'8760 Data'!R962,'8760 Data'!S962,'8760 Data'!T962,'8760 Data'!U962)</f>
        <v>0</v>
      </c>
      <c r="I962" s="591" t="e">
        <f>H962/'Output Sheet'!$B$8</f>
        <v>#DIV/0!</v>
      </c>
      <c r="J962" s="596"/>
      <c r="K962" s="560"/>
      <c r="L962" s="560"/>
      <c r="M962" s="560"/>
      <c r="N962" s="560"/>
      <c r="O962" s="560"/>
      <c r="P962" s="560"/>
      <c r="Q962" s="560"/>
      <c r="R962" s="560"/>
      <c r="S962" s="560"/>
      <c r="T962" s="560"/>
      <c r="U962" s="560"/>
    </row>
    <row r="963" spans="1:21">
      <c r="A963" s="593">
        <f t="shared" ref="A963:A1026" si="90">DATE(C963,D963,E963)</f>
        <v>41315</v>
      </c>
      <c r="B963" s="594">
        <v>41315.083388888888</v>
      </c>
      <c r="C963" s="560">
        <f t="shared" ref="C963:C1026" si="91">YEAR(B963)</f>
        <v>2013</v>
      </c>
      <c r="D963" s="560">
        <f t="shared" ref="D963:D1026" si="92">MONTH(B963)</f>
        <v>2</v>
      </c>
      <c r="E963" s="560">
        <f t="shared" ref="E963:E1026" si="93">DAY(B963)</f>
        <v>10</v>
      </c>
      <c r="F963" s="560">
        <f t="shared" ref="F963:F1026" si="94">IF(HOUR(B963)&lt;&gt;0,HOUR(B963),24)</f>
        <v>2</v>
      </c>
      <c r="G963" s="595">
        <f t="shared" ref="G963:G1026" si="95">WEEKDAY(B963,1)</f>
        <v>1</v>
      </c>
      <c r="H963" s="590">
        <f>CHOOSE('Output Sheet'!$B$4,'8760 Data'!J963,'8760 Data'!K963,'8760 Data'!L963,'8760 Data'!M963,'8760 Data'!N963,'8760 Data'!O963,'8760 Data'!P963,'8760 Data'!Q963,'8760 Data'!R963,'8760 Data'!S963,'8760 Data'!T963,'8760 Data'!U963)</f>
        <v>0</v>
      </c>
      <c r="I963" s="591" t="e">
        <f>H963/'Output Sheet'!$B$8</f>
        <v>#DIV/0!</v>
      </c>
      <c r="J963" s="596"/>
      <c r="K963" s="560"/>
      <c r="L963" s="560"/>
      <c r="M963" s="560"/>
      <c r="N963" s="560"/>
      <c r="O963" s="560"/>
      <c r="P963" s="560"/>
      <c r="Q963" s="560"/>
      <c r="R963" s="560"/>
      <c r="S963" s="560"/>
      <c r="T963" s="560"/>
      <c r="U963" s="560"/>
    </row>
    <row r="964" spans="1:21">
      <c r="A964" s="593">
        <f t="shared" si="90"/>
        <v>41315</v>
      </c>
      <c r="B964" s="594">
        <v>41315.125055613426</v>
      </c>
      <c r="C964" s="560">
        <f t="shared" si="91"/>
        <v>2013</v>
      </c>
      <c r="D964" s="560">
        <f t="shared" si="92"/>
        <v>2</v>
      </c>
      <c r="E964" s="560">
        <f t="shared" si="93"/>
        <v>10</v>
      </c>
      <c r="F964" s="560">
        <f t="shared" si="94"/>
        <v>3</v>
      </c>
      <c r="G964" s="595">
        <f t="shared" si="95"/>
        <v>1</v>
      </c>
      <c r="H964" s="590">
        <f>CHOOSE('Output Sheet'!$B$4,'8760 Data'!J964,'8760 Data'!K964,'8760 Data'!L964,'8760 Data'!M964,'8760 Data'!N964,'8760 Data'!O964,'8760 Data'!P964,'8760 Data'!Q964,'8760 Data'!R964,'8760 Data'!S964,'8760 Data'!T964,'8760 Data'!U964)</f>
        <v>0</v>
      </c>
      <c r="I964" s="591" t="e">
        <f>H964/'Output Sheet'!$B$8</f>
        <v>#DIV/0!</v>
      </c>
      <c r="J964" s="596"/>
      <c r="K964" s="560"/>
      <c r="L964" s="560"/>
      <c r="M964" s="560"/>
      <c r="N964" s="560"/>
      <c r="O964" s="560"/>
      <c r="P964" s="560"/>
      <c r="Q964" s="560"/>
      <c r="R964" s="560"/>
      <c r="S964" s="560"/>
      <c r="T964" s="560"/>
      <c r="U964" s="560"/>
    </row>
    <row r="965" spans="1:21">
      <c r="A965" s="593">
        <f t="shared" si="90"/>
        <v>41315</v>
      </c>
      <c r="B965" s="594">
        <v>41315.166722337963</v>
      </c>
      <c r="C965" s="560">
        <f t="shared" si="91"/>
        <v>2013</v>
      </c>
      <c r="D965" s="560">
        <f t="shared" si="92"/>
        <v>2</v>
      </c>
      <c r="E965" s="560">
        <f t="shared" si="93"/>
        <v>10</v>
      </c>
      <c r="F965" s="560">
        <f t="shared" si="94"/>
        <v>4</v>
      </c>
      <c r="G965" s="595">
        <f t="shared" si="95"/>
        <v>1</v>
      </c>
      <c r="H965" s="590">
        <f>CHOOSE('Output Sheet'!$B$4,'8760 Data'!J965,'8760 Data'!K965,'8760 Data'!L965,'8760 Data'!M965,'8760 Data'!N965,'8760 Data'!O965,'8760 Data'!P965,'8760 Data'!Q965,'8760 Data'!R965,'8760 Data'!S965,'8760 Data'!T965,'8760 Data'!U965)</f>
        <v>0</v>
      </c>
      <c r="I965" s="591" t="e">
        <f>H965/'Output Sheet'!$B$8</f>
        <v>#DIV/0!</v>
      </c>
      <c r="J965" s="596"/>
      <c r="K965" s="560"/>
      <c r="L965" s="560"/>
      <c r="M965" s="560"/>
      <c r="N965" s="560"/>
      <c r="O965" s="560"/>
      <c r="P965" s="560"/>
      <c r="Q965" s="560"/>
      <c r="R965" s="560"/>
      <c r="S965" s="560"/>
      <c r="T965" s="560"/>
      <c r="U965" s="560"/>
    </row>
    <row r="966" spans="1:21">
      <c r="A966" s="593">
        <f t="shared" si="90"/>
        <v>41315</v>
      </c>
      <c r="B966" s="594">
        <v>41315.2083890625</v>
      </c>
      <c r="C966" s="560">
        <f t="shared" si="91"/>
        <v>2013</v>
      </c>
      <c r="D966" s="560">
        <f t="shared" si="92"/>
        <v>2</v>
      </c>
      <c r="E966" s="560">
        <f t="shared" si="93"/>
        <v>10</v>
      </c>
      <c r="F966" s="560">
        <f t="shared" si="94"/>
        <v>5</v>
      </c>
      <c r="G966" s="595">
        <f t="shared" si="95"/>
        <v>1</v>
      </c>
      <c r="H966" s="590">
        <f>CHOOSE('Output Sheet'!$B$4,'8760 Data'!J966,'8760 Data'!K966,'8760 Data'!L966,'8760 Data'!M966,'8760 Data'!N966,'8760 Data'!O966,'8760 Data'!P966,'8760 Data'!Q966,'8760 Data'!R966,'8760 Data'!S966,'8760 Data'!T966,'8760 Data'!U966)</f>
        <v>0</v>
      </c>
      <c r="I966" s="591" t="e">
        <f>H966/'Output Sheet'!$B$8</f>
        <v>#DIV/0!</v>
      </c>
      <c r="J966" s="596"/>
      <c r="K966" s="560"/>
      <c r="L966" s="560"/>
      <c r="M966" s="560"/>
      <c r="N966" s="560"/>
      <c r="O966" s="560"/>
      <c r="P966" s="560"/>
      <c r="Q966" s="560"/>
      <c r="R966" s="560"/>
      <c r="S966" s="560"/>
      <c r="T966" s="560"/>
      <c r="U966" s="560"/>
    </row>
    <row r="967" spans="1:21">
      <c r="A967" s="593">
        <f t="shared" si="90"/>
        <v>41315</v>
      </c>
      <c r="B967" s="594">
        <v>41315.250055787037</v>
      </c>
      <c r="C967" s="560">
        <f t="shared" si="91"/>
        <v>2013</v>
      </c>
      <c r="D967" s="560">
        <f t="shared" si="92"/>
        <v>2</v>
      </c>
      <c r="E967" s="560">
        <f t="shared" si="93"/>
        <v>10</v>
      </c>
      <c r="F967" s="560">
        <f t="shared" si="94"/>
        <v>6</v>
      </c>
      <c r="G967" s="595">
        <f t="shared" si="95"/>
        <v>1</v>
      </c>
      <c r="H967" s="590">
        <f>CHOOSE('Output Sheet'!$B$4,'8760 Data'!J967,'8760 Data'!K967,'8760 Data'!L967,'8760 Data'!M967,'8760 Data'!N967,'8760 Data'!O967,'8760 Data'!P967,'8760 Data'!Q967,'8760 Data'!R967,'8760 Data'!S967,'8760 Data'!T967,'8760 Data'!U967)</f>
        <v>0</v>
      </c>
      <c r="I967" s="591" t="e">
        <f>H967/'Output Sheet'!$B$8</f>
        <v>#DIV/0!</v>
      </c>
      <c r="J967" s="596"/>
      <c r="K967" s="560"/>
      <c r="L967" s="560"/>
      <c r="M967" s="560"/>
      <c r="N967" s="560"/>
      <c r="O967" s="560"/>
      <c r="P967" s="560"/>
      <c r="Q967" s="560"/>
      <c r="R967" s="560"/>
      <c r="S967" s="560"/>
      <c r="T967" s="560"/>
      <c r="U967" s="560"/>
    </row>
    <row r="968" spans="1:21">
      <c r="A968" s="593">
        <f t="shared" si="90"/>
        <v>41315</v>
      </c>
      <c r="B968" s="594">
        <v>41315.291722511574</v>
      </c>
      <c r="C968" s="560">
        <f t="shared" si="91"/>
        <v>2013</v>
      </c>
      <c r="D968" s="560">
        <f t="shared" si="92"/>
        <v>2</v>
      </c>
      <c r="E968" s="560">
        <f t="shared" si="93"/>
        <v>10</v>
      </c>
      <c r="F968" s="560">
        <f t="shared" si="94"/>
        <v>7</v>
      </c>
      <c r="G968" s="595">
        <f t="shared" si="95"/>
        <v>1</v>
      </c>
      <c r="H968" s="590">
        <f>CHOOSE('Output Sheet'!$B$4,'8760 Data'!J968,'8760 Data'!K968,'8760 Data'!L968,'8760 Data'!M968,'8760 Data'!N968,'8760 Data'!O968,'8760 Data'!P968,'8760 Data'!Q968,'8760 Data'!R968,'8760 Data'!S968,'8760 Data'!T968,'8760 Data'!U968)</f>
        <v>0</v>
      </c>
      <c r="I968" s="591" t="e">
        <f>H968/'Output Sheet'!$B$8</f>
        <v>#DIV/0!</v>
      </c>
      <c r="J968" s="596"/>
      <c r="K968" s="560"/>
      <c r="L968" s="560"/>
      <c r="M968" s="560"/>
      <c r="N968" s="560"/>
      <c r="O968" s="560"/>
      <c r="P968" s="560"/>
      <c r="Q968" s="560"/>
      <c r="R968" s="560"/>
      <c r="S968" s="560"/>
      <c r="T968" s="560"/>
      <c r="U968" s="560"/>
    </row>
    <row r="969" spans="1:21">
      <c r="A969" s="593">
        <f t="shared" si="90"/>
        <v>41315</v>
      </c>
      <c r="B969" s="594">
        <v>41315.333389236112</v>
      </c>
      <c r="C969" s="560">
        <f t="shared" si="91"/>
        <v>2013</v>
      </c>
      <c r="D969" s="560">
        <f t="shared" si="92"/>
        <v>2</v>
      </c>
      <c r="E969" s="560">
        <f t="shared" si="93"/>
        <v>10</v>
      </c>
      <c r="F969" s="560">
        <f t="shared" si="94"/>
        <v>8</v>
      </c>
      <c r="G969" s="595">
        <f t="shared" si="95"/>
        <v>1</v>
      </c>
      <c r="H969" s="590">
        <f>CHOOSE('Output Sheet'!$B$4,'8760 Data'!J969,'8760 Data'!K969,'8760 Data'!L969,'8760 Data'!M969,'8760 Data'!N969,'8760 Data'!O969,'8760 Data'!P969,'8760 Data'!Q969,'8760 Data'!R969,'8760 Data'!S969,'8760 Data'!T969,'8760 Data'!U969)</f>
        <v>0</v>
      </c>
      <c r="I969" s="591" t="e">
        <f>H969/'Output Sheet'!$B$8</f>
        <v>#DIV/0!</v>
      </c>
      <c r="J969" s="596"/>
      <c r="K969" s="560"/>
      <c r="L969" s="560"/>
      <c r="M969" s="560"/>
      <c r="N969" s="560"/>
      <c r="O969" s="560"/>
      <c r="P969" s="560"/>
      <c r="Q969" s="560"/>
      <c r="R969" s="560"/>
      <c r="S969" s="560"/>
      <c r="T969" s="560"/>
      <c r="U969" s="560"/>
    </row>
    <row r="970" spans="1:21">
      <c r="A970" s="593">
        <f t="shared" si="90"/>
        <v>41315</v>
      </c>
      <c r="B970" s="594">
        <v>41315.375055960649</v>
      </c>
      <c r="C970" s="560">
        <f t="shared" si="91"/>
        <v>2013</v>
      </c>
      <c r="D970" s="560">
        <f t="shared" si="92"/>
        <v>2</v>
      </c>
      <c r="E970" s="560">
        <f t="shared" si="93"/>
        <v>10</v>
      </c>
      <c r="F970" s="560">
        <f t="shared" si="94"/>
        <v>9</v>
      </c>
      <c r="G970" s="595">
        <f t="shared" si="95"/>
        <v>1</v>
      </c>
      <c r="H970" s="590">
        <f>CHOOSE('Output Sheet'!$B$4,'8760 Data'!J970,'8760 Data'!K970,'8760 Data'!L970,'8760 Data'!M970,'8760 Data'!N970,'8760 Data'!O970,'8760 Data'!P970,'8760 Data'!Q970,'8760 Data'!R970,'8760 Data'!S970,'8760 Data'!T970,'8760 Data'!U970)</f>
        <v>0</v>
      </c>
      <c r="I970" s="591" t="e">
        <f>H970/'Output Sheet'!$B$8</f>
        <v>#DIV/0!</v>
      </c>
      <c r="J970" s="596"/>
      <c r="K970" s="560"/>
      <c r="L970" s="560"/>
      <c r="M970" s="560"/>
      <c r="N970" s="560"/>
      <c r="O970" s="560"/>
      <c r="P970" s="560"/>
      <c r="Q970" s="560"/>
      <c r="R970" s="560"/>
      <c r="S970" s="560"/>
      <c r="T970" s="560"/>
      <c r="U970" s="560"/>
    </row>
    <row r="971" spans="1:21">
      <c r="A971" s="593">
        <f t="shared" si="90"/>
        <v>41315</v>
      </c>
      <c r="B971" s="594">
        <v>41315.416722685186</v>
      </c>
      <c r="C971" s="560">
        <f t="shared" si="91"/>
        <v>2013</v>
      </c>
      <c r="D971" s="560">
        <f t="shared" si="92"/>
        <v>2</v>
      </c>
      <c r="E971" s="560">
        <f t="shared" si="93"/>
        <v>10</v>
      </c>
      <c r="F971" s="560">
        <f t="shared" si="94"/>
        <v>10</v>
      </c>
      <c r="G971" s="595">
        <f t="shared" si="95"/>
        <v>1</v>
      </c>
      <c r="H971" s="590">
        <f>CHOOSE('Output Sheet'!$B$4,'8760 Data'!J971,'8760 Data'!K971,'8760 Data'!L971,'8760 Data'!M971,'8760 Data'!N971,'8760 Data'!O971,'8760 Data'!P971,'8760 Data'!Q971,'8760 Data'!R971,'8760 Data'!S971,'8760 Data'!T971,'8760 Data'!U971)</f>
        <v>0</v>
      </c>
      <c r="I971" s="591" t="e">
        <f>H971/'Output Sheet'!$B$8</f>
        <v>#DIV/0!</v>
      </c>
      <c r="J971" s="596"/>
      <c r="K971" s="560"/>
      <c r="L971" s="560"/>
      <c r="M971" s="560"/>
      <c r="N971" s="560"/>
      <c r="O971" s="560"/>
      <c r="P971" s="560"/>
      <c r="Q971" s="560"/>
      <c r="R971" s="560"/>
      <c r="S971" s="560"/>
      <c r="T971" s="560"/>
      <c r="U971" s="560"/>
    </row>
    <row r="972" spans="1:21">
      <c r="A972" s="593">
        <f t="shared" si="90"/>
        <v>41315</v>
      </c>
      <c r="B972" s="594">
        <v>41315.458389409723</v>
      </c>
      <c r="C972" s="560">
        <f t="shared" si="91"/>
        <v>2013</v>
      </c>
      <c r="D972" s="560">
        <f t="shared" si="92"/>
        <v>2</v>
      </c>
      <c r="E972" s="560">
        <f t="shared" si="93"/>
        <v>10</v>
      </c>
      <c r="F972" s="560">
        <f t="shared" si="94"/>
        <v>11</v>
      </c>
      <c r="G972" s="595">
        <f t="shared" si="95"/>
        <v>1</v>
      </c>
      <c r="H972" s="590">
        <f>CHOOSE('Output Sheet'!$B$4,'8760 Data'!J972,'8760 Data'!K972,'8760 Data'!L972,'8760 Data'!M972,'8760 Data'!N972,'8760 Data'!O972,'8760 Data'!P972,'8760 Data'!Q972,'8760 Data'!R972,'8760 Data'!S972,'8760 Data'!T972,'8760 Data'!U972)</f>
        <v>0</v>
      </c>
      <c r="I972" s="591" t="e">
        <f>H972/'Output Sheet'!$B$8</f>
        <v>#DIV/0!</v>
      </c>
      <c r="J972" s="596"/>
      <c r="K972" s="560"/>
      <c r="L972" s="560"/>
      <c r="M972" s="560"/>
      <c r="N972" s="560"/>
      <c r="O972" s="560"/>
      <c r="P972" s="560"/>
      <c r="Q972" s="560"/>
      <c r="R972" s="560"/>
      <c r="S972" s="560"/>
      <c r="T972" s="560"/>
      <c r="U972" s="560"/>
    </row>
    <row r="973" spans="1:21">
      <c r="A973" s="593">
        <f t="shared" si="90"/>
        <v>41315</v>
      </c>
      <c r="B973" s="594">
        <v>41315.50005613426</v>
      </c>
      <c r="C973" s="560">
        <f t="shared" si="91"/>
        <v>2013</v>
      </c>
      <c r="D973" s="560">
        <f t="shared" si="92"/>
        <v>2</v>
      </c>
      <c r="E973" s="560">
        <f t="shared" si="93"/>
        <v>10</v>
      </c>
      <c r="F973" s="560">
        <f t="shared" si="94"/>
        <v>12</v>
      </c>
      <c r="G973" s="595">
        <f t="shared" si="95"/>
        <v>1</v>
      </c>
      <c r="H973" s="590">
        <f>CHOOSE('Output Sheet'!$B$4,'8760 Data'!J973,'8760 Data'!K973,'8760 Data'!L973,'8760 Data'!M973,'8760 Data'!N973,'8760 Data'!O973,'8760 Data'!P973,'8760 Data'!Q973,'8760 Data'!R973,'8760 Data'!S973,'8760 Data'!T973,'8760 Data'!U973)</f>
        <v>0</v>
      </c>
      <c r="I973" s="591" t="e">
        <f>H973/'Output Sheet'!$B$8</f>
        <v>#DIV/0!</v>
      </c>
      <c r="J973" s="596"/>
      <c r="K973" s="560"/>
      <c r="L973" s="560"/>
      <c r="M973" s="560"/>
      <c r="N973" s="560"/>
      <c r="O973" s="560"/>
      <c r="P973" s="560"/>
      <c r="Q973" s="560"/>
      <c r="R973" s="560"/>
      <c r="S973" s="560"/>
      <c r="T973" s="560"/>
      <c r="U973" s="560"/>
    </row>
    <row r="974" spans="1:21">
      <c r="A974" s="593">
        <f t="shared" si="90"/>
        <v>41315</v>
      </c>
      <c r="B974" s="594">
        <v>41315.541722858798</v>
      </c>
      <c r="C974" s="560">
        <f t="shared" si="91"/>
        <v>2013</v>
      </c>
      <c r="D974" s="560">
        <f t="shared" si="92"/>
        <v>2</v>
      </c>
      <c r="E974" s="560">
        <f t="shared" si="93"/>
        <v>10</v>
      </c>
      <c r="F974" s="560">
        <f t="shared" si="94"/>
        <v>13</v>
      </c>
      <c r="G974" s="595">
        <f t="shared" si="95"/>
        <v>1</v>
      </c>
      <c r="H974" s="590">
        <f>CHOOSE('Output Sheet'!$B$4,'8760 Data'!J974,'8760 Data'!K974,'8760 Data'!L974,'8760 Data'!M974,'8760 Data'!N974,'8760 Data'!O974,'8760 Data'!P974,'8760 Data'!Q974,'8760 Data'!R974,'8760 Data'!S974,'8760 Data'!T974,'8760 Data'!U974)</f>
        <v>0</v>
      </c>
      <c r="I974" s="591" t="e">
        <f>H974/'Output Sheet'!$B$8</f>
        <v>#DIV/0!</v>
      </c>
      <c r="J974" s="596"/>
      <c r="K974" s="560"/>
      <c r="L974" s="560"/>
      <c r="M974" s="560"/>
      <c r="N974" s="560"/>
      <c r="O974" s="560"/>
      <c r="P974" s="560"/>
      <c r="Q974" s="560"/>
      <c r="R974" s="560"/>
      <c r="S974" s="560"/>
      <c r="T974" s="560"/>
      <c r="U974" s="560"/>
    </row>
    <row r="975" spans="1:21">
      <c r="A975" s="593">
        <f t="shared" si="90"/>
        <v>41315</v>
      </c>
      <c r="B975" s="594">
        <v>41315.583389583335</v>
      </c>
      <c r="C975" s="560">
        <f t="shared" si="91"/>
        <v>2013</v>
      </c>
      <c r="D975" s="560">
        <f t="shared" si="92"/>
        <v>2</v>
      </c>
      <c r="E975" s="560">
        <f t="shared" si="93"/>
        <v>10</v>
      </c>
      <c r="F975" s="560">
        <f t="shared" si="94"/>
        <v>14</v>
      </c>
      <c r="G975" s="595">
        <f t="shared" si="95"/>
        <v>1</v>
      </c>
      <c r="H975" s="590">
        <f>CHOOSE('Output Sheet'!$B$4,'8760 Data'!J975,'8760 Data'!K975,'8760 Data'!L975,'8760 Data'!M975,'8760 Data'!N975,'8760 Data'!O975,'8760 Data'!P975,'8760 Data'!Q975,'8760 Data'!R975,'8760 Data'!S975,'8760 Data'!T975,'8760 Data'!U975)</f>
        <v>0</v>
      </c>
      <c r="I975" s="591" t="e">
        <f>H975/'Output Sheet'!$B$8</f>
        <v>#DIV/0!</v>
      </c>
      <c r="J975" s="596"/>
      <c r="K975" s="560"/>
      <c r="L975" s="560"/>
      <c r="M975" s="560"/>
      <c r="N975" s="560"/>
      <c r="O975" s="560"/>
      <c r="P975" s="560"/>
      <c r="Q975" s="560"/>
      <c r="R975" s="560"/>
      <c r="S975" s="560"/>
      <c r="T975" s="560"/>
      <c r="U975" s="560"/>
    </row>
    <row r="976" spans="1:21">
      <c r="A976" s="593">
        <f t="shared" si="90"/>
        <v>41315</v>
      </c>
      <c r="B976" s="594">
        <v>41315.625056307872</v>
      </c>
      <c r="C976" s="560">
        <f t="shared" si="91"/>
        <v>2013</v>
      </c>
      <c r="D976" s="560">
        <f t="shared" si="92"/>
        <v>2</v>
      </c>
      <c r="E976" s="560">
        <f t="shared" si="93"/>
        <v>10</v>
      </c>
      <c r="F976" s="560">
        <f t="shared" si="94"/>
        <v>15</v>
      </c>
      <c r="G976" s="595">
        <f t="shared" si="95"/>
        <v>1</v>
      </c>
      <c r="H976" s="590">
        <f>CHOOSE('Output Sheet'!$B$4,'8760 Data'!J976,'8760 Data'!K976,'8760 Data'!L976,'8760 Data'!M976,'8760 Data'!N976,'8760 Data'!O976,'8760 Data'!P976,'8760 Data'!Q976,'8760 Data'!R976,'8760 Data'!S976,'8760 Data'!T976,'8760 Data'!U976)</f>
        <v>0</v>
      </c>
      <c r="I976" s="591" t="e">
        <f>H976/'Output Sheet'!$B$8</f>
        <v>#DIV/0!</v>
      </c>
      <c r="J976" s="596"/>
      <c r="K976" s="560"/>
      <c r="L976" s="560"/>
      <c r="M976" s="560"/>
      <c r="N976" s="560"/>
      <c r="O976" s="560"/>
      <c r="P976" s="560"/>
      <c r="Q976" s="560"/>
      <c r="R976" s="560"/>
      <c r="S976" s="560"/>
      <c r="T976" s="560"/>
      <c r="U976" s="560"/>
    </row>
    <row r="977" spans="1:21">
      <c r="A977" s="593">
        <f t="shared" si="90"/>
        <v>41315</v>
      </c>
      <c r="B977" s="594">
        <v>41315.666723032409</v>
      </c>
      <c r="C977" s="560">
        <f t="shared" si="91"/>
        <v>2013</v>
      </c>
      <c r="D977" s="560">
        <f t="shared" si="92"/>
        <v>2</v>
      </c>
      <c r="E977" s="560">
        <f t="shared" si="93"/>
        <v>10</v>
      </c>
      <c r="F977" s="560">
        <f t="shared" si="94"/>
        <v>16</v>
      </c>
      <c r="G977" s="595">
        <f t="shared" si="95"/>
        <v>1</v>
      </c>
      <c r="H977" s="590">
        <f>CHOOSE('Output Sheet'!$B$4,'8760 Data'!J977,'8760 Data'!K977,'8760 Data'!L977,'8760 Data'!M977,'8760 Data'!N977,'8760 Data'!O977,'8760 Data'!P977,'8760 Data'!Q977,'8760 Data'!R977,'8760 Data'!S977,'8760 Data'!T977,'8760 Data'!U977)</f>
        <v>0</v>
      </c>
      <c r="I977" s="591" t="e">
        <f>H977/'Output Sheet'!$B$8</f>
        <v>#DIV/0!</v>
      </c>
      <c r="J977" s="596"/>
      <c r="K977" s="560"/>
      <c r="L977" s="560"/>
      <c r="M977" s="560"/>
      <c r="N977" s="560"/>
      <c r="O977" s="560"/>
      <c r="P977" s="560"/>
      <c r="Q977" s="560"/>
      <c r="R977" s="560"/>
      <c r="S977" s="560"/>
      <c r="T977" s="560"/>
      <c r="U977" s="560"/>
    </row>
    <row r="978" spans="1:21">
      <c r="A978" s="593">
        <f t="shared" si="90"/>
        <v>41315</v>
      </c>
      <c r="B978" s="594">
        <v>41315.708389756946</v>
      </c>
      <c r="C978" s="560">
        <f t="shared" si="91"/>
        <v>2013</v>
      </c>
      <c r="D978" s="560">
        <f t="shared" si="92"/>
        <v>2</v>
      </c>
      <c r="E978" s="560">
        <f t="shared" si="93"/>
        <v>10</v>
      </c>
      <c r="F978" s="560">
        <f t="shared" si="94"/>
        <v>17</v>
      </c>
      <c r="G978" s="595">
        <f t="shared" si="95"/>
        <v>1</v>
      </c>
      <c r="H978" s="590">
        <f>CHOOSE('Output Sheet'!$B$4,'8760 Data'!J978,'8760 Data'!K978,'8760 Data'!L978,'8760 Data'!M978,'8760 Data'!N978,'8760 Data'!O978,'8760 Data'!P978,'8760 Data'!Q978,'8760 Data'!R978,'8760 Data'!S978,'8760 Data'!T978,'8760 Data'!U978)</f>
        <v>0</v>
      </c>
      <c r="I978" s="591" t="e">
        <f>H978/'Output Sheet'!$B$8</f>
        <v>#DIV/0!</v>
      </c>
      <c r="J978" s="596"/>
      <c r="K978" s="560"/>
      <c r="L978" s="560"/>
      <c r="M978" s="560"/>
      <c r="N978" s="560"/>
      <c r="O978" s="560"/>
      <c r="P978" s="560"/>
      <c r="Q978" s="560"/>
      <c r="R978" s="560"/>
      <c r="S978" s="560"/>
      <c r="T978" s="560"/>
      <c r="U978" s="560"/>
    </row>
    <row r="979" spans="1:21">
      <c r="A979" s="593">
        <f t="shared" si="90"/>
        <v>41315</v>
      </c>
      <c r="B979" s="594">
        <v>41315.750056481484</v>
      </c>
      <c r="C979" s="560">
        <f t="shared" si="91"/>
        <v>2013</v>
      </c>
      <c r="D979" s="560">
        <f t="shared" si="92"/>
        <v>2</v>
      </c>
      <c r="E979" s="560">
        <f t="shared" si="93"/>
        <v>10</v>
      </c>
      <c r="F979" s="560">
        <f t="shared" si="94"/>
        <v>18</v>
      </c>
      <c r="G979" s="595">
        <f t="shared" si="95"/>
        <v>1</v>
      </c>
      <c r="H979" s="590">
        <f>CHOOSE('Output Sheet'!$B$4,'8760 Data'!J979,'8760 Data'!K979,'8760 Data'!L979,'8760 Data'!M979,'8760 Data'!N979,'8760 Data'!O979,'8760 Data'!P979,'8760 Data'!Q979,'8760 Data'!R979,'8760 Data'!S979,'8760 Data'!T979,'8760 Data'!U979)</f>
        <v>0</v>
      </c>
      <c r="I979" s="591" t="e">
        <f>H979/'Output Sheet'!$B$8</f>
        <v>#DIV/0!</v>
      </c>
      <c r="J979" s="596"/>
      <c r="K979" s="560"/>
      <c r="L979" s="560"/>
      <c r="M979" s="560"/>
      <c r="N979" s="560"/>
      <c r="O979" s="560"/>
      <c r="P979" s="560"/>
      <c r="Q979" s="560"/>
      <c r="R979" s="560"/>
      <c r="S979" s="560"/>
      <c r="T979" s="560"/>
      <c r="U979" s="560"/>
    </row>
    <row r="980" spans="1:21">
      <c r="A980" s="593">
        <f t="shared" si="90"/>
        <v>41315</v>
      </c>
      <c r="B980" s="594">
        <v>41315.791723206021</v>
      </c>
      <c r="C980" s="560">
        <f t="shared" si="91"/>
        <v>2013</v>
      </c>
      <c r="D980" s="560">
        <f t="shared" si="92"/>
        <v>2</v>
      </c>
      <c r="E980" s="560">
        <f t="shared" si="93"/>
        <v>10</v>
      </c>
      <c r="F980" s="560">
        <f t="shared" si="94"/>
        <v>19</v>
      </c>
      <c r="G980" s="595">
        <f t="shared" si="95"/>
        <v>1</v>
      </c>
      <c r="H980" s="590">
        <f>CHOOSE('Output Sheet'!$B$4,'8760 Data'!J980,'8760 Data'!K980,'8760 Data'!L980,'8760 Data'!M980,'8760 Data'!N980,'8760 Data'!O980,'8760 Data'!P980,'8760 Data'!Q980,'8760 Data'!R980,'8760 Data'!S980,'8760 Data'!T980,'8760 Data'!U980)</f>
        <v>0</v>
      </c>
      <c r="I980" s="591" t="e">
        <f>H980/'Output Sheet'!$B$8</f>
        <v>#DIV/0!</v>
      </c>
      <c r="J980" s="596"/>
      <c r="K980" s="560"/>
      <c r="L980" s="560"/>
      <c r="M980" s="560"/>
      <c r="N980" s="560"/>
      <c r="O980" s="560"/>
      <c r="P980" s="560"/>
      <c r="Q980" s="560"/>
      <c r="R980" s="560"/>
      <c r="S980" s="560"/>
      <c r="T980" s="560"/>
      <c r="U980" s="560"/>
    </row>
    <row r="981" spans="1:21">
      <c r="A981" s="593">
        <f t="shared" si="90"/>
        <v>41315</v>
      </c>
      <c r="B981" s="594">
        <v>41315.833389930558</v>
      </c>
      <c r="C981" s="560">
        <f t="shared" si="91"/>
        <v>2013</v>
      </c>
      <c r="D981" s="560">
        <f t="shared" si="92"/>
        <v>2</v>
      </c>
      <c r="E981" s="560">
        <f t="shared" si="93"/>
        <v>10</v>
      </c>
      <c r="F981" s="560">
        <f t="shared" si="94"/>
        <v>20</v>
      </c>
      <c r="G981" s="595">
        <f t="shared" si="95"/>
        <v>1</v>
      </c>
      <c r="H981" s="590">
        <f>CHOOSE('Output Sheet'!$B$4,'8760 Data'!J981,'8760 Data'!K981,'8760 Data'!L981,'8760 Data'!M981,'8760 Data'!N981,'8760 Data'!O981,'8760 Data'!P981,'8760 Data'!Q981,'8760 Data'!R981,'8760 Data'!S981,'8760 Data'!T981,'8760 Data'!U981)</f>
        <v>0</v>
      </c>
      <c r="I981" s="591" t="e">
        <f>H981/'Output Sheet'!$B$8</f>
        <v>#DIV/0!</v>
      </c>
      <c r="J981" s="596"/>
      <c r="K981" s="560"/>
      <c r="L981" s="560"/>
      <c r="M981" s="560"/>
      <c r="N981" s="560"/>
      <c r="O981" s="560"/>
      <c r="P981" s="560"/>
      <c r="Q981" s="560"/>
      <c r="R981" s="560"/>
      <c r="S981" s="560"/>
      <c r="T981" s="560"/>
      <c r="U981" s="560"/>
    </row>
    <row r="982" spans="1:21">
      <c r="A982" s="593">
        <f t="shared" si="90"/>
        <v>41315</v>
      </c>
      <c r="B982" s="594">
        <v>41315.875056655095</v>
      </c>
      <c r="C982" s="560">
        <f t="shared" si="91"/>
        <v>2013</v>
      </c>
      <c r="D982" s="560">
        <f t="shared" si="92"/>
        <v>2</v>
      </c>
      <c r="E982" s="560">
        <f t="shared" si="93"/>
        <v>10</v>
      </c>
      <c r="F982" s="560">
        <f t="shared" si="94"/>
        <v>21</v>
      </c>
      <c r="G982" s="595">
        <f t="shared" si="95"/>
        <v>1</v>
      </c>
      <c r="H982" s="590">
        <f>CHOOSE('Output Sheet'!$B$4,'8760 Data'!J982,'8760 Data'!K982,'8760 Data'!L982,'8760 Data'!M982,'8760 Data'!N982,'8760 Data'!O982,'8760 Data'!P982,'8760 Data'!Q982,'8760 Data'!R982,'8760 Data'!S982,'8760 Data'!T982,'8760 Data'!U982)</f>
        <v>0</v>
      </c>
      <c r="I982" s="591" t="e">
        <f>H982/'Output Sheet'!$B$8</f>
        <v>#DIV/0!</v>
      </c>
      <c r="J982" s="596"/>
      <c r="K982" s="560"/>
      <c r="L982" s="560"/>
      <c r="M982" s="560"/>
      <c r="N982" s="560"/>
      <c r="O982" s="560"/>
      <c r="P982" s="560"/>
      <c r="Q982" s="560"/>
      <c r="R982" s="560"/>
      <c r="S982" s="560"/>
      <c r="T982" s="560"/>
      <c r="U982" s="560"/>
    </row>
    <row r="983" spans="1:21">
      <c r="A983" s="593">
        <f t="shared" si="90"/>
        <v>41315</v>
      </c>
      <c r="B983" s="594">
        <v>41315.916723379632</v>
      </c>
      <c r="C983" s="560">
        <f t="shared" si="91"/>
        <v>2013</v>
      </c>
      <c r="D983" s="560">
        <f t="shared" si="92"/>
        <v>2</v>
      </c>
      <c r="E983" s="560">
        <f t="shared" si="93"/>
        <v>10</v>
      </c>
      <c r="F983" s="560">
        <f t="shared" si="94"/>
        <v>22</v>
      </c>
      <c r="G983" s="595">
        <f t="shared" si="95"/>
        <v>1</v>
      </c>
      <c r="H983" s="590">
        <f>CHOOSE('Output Sheet'!$B$4,'8760 Data'!J983,'8760 Data'!K983,'8760 Data'!L983,'8760 Data'!M983,'8760 Data'!N983,'8760 Data'!O983,'8760 Data'!P983,'8760 Data'!Q983,'8760 Data'!R983,'8760 Data'!S983,'8760 Data'!T983,'8760 Data'!U983)</f>
        <v>0</v>
      </c>
      <c r="I983" s="591" t="e">
        <f>H983/'Output Sheet'!$B$8</f>
        <v>#DIV/0!</v>
      </c>
      <c r="J983" s="596"/>
      <c r="K983" s="560"/>
      <c r="L983" s="560"/>
      <c r="M983" s="560"/>
      <c r="N983" s="560"/>
      <c r="O983" s="560"/>
      <c r="P983" s="560"/>
      <c r="Q983" s="560"/>
      <c r="R983" s="560"/>
      <c r="S983" s="560"/>
      <c r="T983" s="560"/>
      <c r="U983" s="560"/>
    </row>
    <row r="984" spans="1:21">
      <c r="A984" s="593">
        <f t="shared" si="90"/>
        <v>41315</v>
      </c>
      <c r="B984" s="594">
        <v>41315.95839010417</v>
      </c>
      <c r="C984" s="560">
        <f t="shared" si="91"/>
        <v>2013</v>
      </c>
      <c r="D984" s="560">
        <f t="shared" si="92"/>
        <v>2</v>
      </c>
      <c r="E984" s="560">
        <f t="shared" si="93"/>
        <v>10</v>
      </c>
      <c r="F984" s="560">
        <f t="shared" si="94"/>
        <v>23</v>
      </c>
      <c r="G984" s="595">
        <f t="shared" si="95"/>
        <v>1</v>
      </c>
      <c r="H984" s="590">
        <f>CHOOSE('Output Sheet'!$B$4,'8760 Data'!J984,'8760 Data'!K984,'8760 Data'!L984,'8760 Data'!M984,'8760 Data'!N984,'8760 Data'!O984,'8760 Data'!P984,'8760 Data'!Q984,'8760 Data'!R984,'8760 Data'!S984,'8760 Data'!T984,'8760 Data'!U984)</f>
        <v>0</v>
      </c>
      <c r="I984" s="591" t="e">
        <f>H984/'Output Sheet'!$B$8</f>
        <v>#DIV/0!</v>
      </c>
      <c r="J984" s="596"/>
      <c r="K984" s="560"/>
      <c r="L984" s="560"/>
      <c r="M984" s="560"/>
      <c r="N984" s="560"/>
      <c r="O984" s="560"/>
      <c r="P984" s="560"/>
      <c r="Q984" s="560"/>
      <c r="R984" s="560"/>
      <c r="S984" s="560"/>
      <c r="T984" s="560"/>
      <c r="U984" s="560"/>
    </row>
    <row r="985" spans="1:21">
      <c r="A985" s="593">
        <f t="shared" si="90"/>
        <v>41316</v>
      </c>
      <c r="B985" s="594">
        <v>41316.000056828707</v>
      </c>
      <c r="C985" s="560">
        <f t="shared" si="91"/>
        <v>2013</v>
      </c>
      <c r="D985" s="560">
        <f t="shared" si="92"/>
        <v>2</v>
      </c>
      <c r="E985" s="560">
        <f t="shared" si="93"/>
        <v>11</v>
      </c>
      <c r="F985" s="560">
        <f t="shared" si="94"/>
        <v>24</v>
      </c>
      <c r="G985" s="595">
        <f t="shared" si="95"/>
        <v>2</v>
      </c>
      <c r="H985" s="590">
        <f>CHOOSE('Output Sheet'!$B$4,'8760 Data'!J985,'8760 Data'!K985,'8760 Data'!L985,'8760 Data'!M985,'8760 Data'!N985,'8760 Data'!O985,'8760 Data'!P985,'8760 Data'!Q985,'8760 Data'!R985,'8760 Data'!S985,'8760 Data'!T985,'8760 Data'!U985)</f>
        <v>0</v>
      </c>
      <c r="I985" s="591" t="e">
        <f>H985/'Output Sheet'!$B$8</f>
        <v>#DIV/0!</v>
      </c>
      <c r="J985" s="596"/>
      <c r="K985" s="560"/>
      <c r="L985" s="560"/>
      <c r="M985" s="560"/>
      <c r="N985" s="560"/>
      <c r="O985" s="560"/>
      <c r="P985" s="560"/>
      <c r="Q985" s="560"/>
      <c r="R985" s="560"/>
      <c r="S985" s="560"/>
      <c r="T985" s="560"/>
      <c r="U985" s="560"/>
    </row>
    <row r="986" spans="1:21">
      <c r="A986" s="593">
        <f t="shared" si="90"/>
        <v>41316</v>
      </c>
      <c r="B986" s="594">
        <v>41316.041723553244</v>
      </c>
      <c r="C986" s="560">
        <f t="shared" si="91"/>
        <v>2013</v>
      </c>
      <c r="D986" s="560">
        <f t="shared" si="92"/>
        <v>2</v>
      </c>
      <c r="E986" s="560">
        <f t="shared" si="93"/>
        <v>11</v>
      </c>
      <c r="F986" s="560">
        <f t="shared" si="94"/>
        <v>1</v>
      </c>
      <c r="G986" s="595">
        <f t="shared" si="95"/>
        <v>2</v>
      </c>
      <c r="H986" s="590">
        <f>CHOOSE('Output Sheet'!$B$4,'8760 Data'!J986,'8760 Data'!K986,'8760 Data'!L986,'8760 Data'!M986,'8760 Data'!N986,'8760 Data'!O986,'8760 Data'!P986,'8760 Data'!Q986,'8760 Data'!R986,'8760 Data'!S986,'8760 Data'!T986,'8760 Data'!U986)</f>
        <v>0</v>
      </c>
      <c r="I986" s="591" t="e">
        <f>H986/'Output Sheet'!$B$8</f>
        <v>#DIV/0!</v>
      </c>
      <c r="J986" s="596"/>
      <c r="K986" s="560"/>
      <c r="L986" s="560"/>
      <c r="M986" s="560"/>
      <c r="N986" s="560"/>
      <c r="O986" s="560"/>
      <c r="P986" s="560"/>
      <c r="Q986" s="560"/>
      <c r="R986" s="560"/>
      <c r="S986" s="560"/>
      <c r="T986" s="560"/>
      <c r="U986" s="560"/>
    </row>
    <row r="987" spans="1:21">
      <c r="A987" s="593">
        <f t="shared" si="90"/>
        <v>41316</v>
      </c>
      <c r="B987" s="594">
        <v>41316.083390277781</v>
      </c>
      <c r="C987" s="560">
        <f t="shared" si="91"/>
        <v>2013</v>
      </c>
      <c r="D987" s="560">
        <f t="shared" si="92"/>
        <v>2</v>
      </c>
      <c r="E987" s="560">
        <f t="shared" si="93"/>
        <v>11</v>
      </c>
      <c r="F987" s="560">
        <f t="shared" si="94"/>
        <v>2</v>
      </c>
      <c r="G987" s="595">
        <f t="shared" si="95"/>
        <v>2</v>
      </c>
      <c r="H987" s="590">
        <f>CHOOSE('Output Sheet'!$B$4,'8760 Data'!J987,'8760 Data'!K987,'8760 Data'!L987,'8760 Data'!M987,'8760 Data'!N987,'8760 Data'!O987,'8760 Data'!P987,'8760 Data'!Q987,'8760 Data'!R987,'8760 Data'!S987,'8760 Data'!T987,'8760 Data'!U987)</f>
        <v>0</v>
      </c>
      <c r="I987" s="591" t="e">
        <f>H987/'Output Sheet'!$B$8</f>
        <v>#DIV/0!</v>
      </c>
      <c r="J987" s="596"/>
      <c r="K987" s="560"/>
      <c r="L987" s="560"/>
      <c r="M987" s="560"/>
      <c r="N987" s="560"/>
      <c r="O987" s="560"/>
      <c r="P987" s="560"/>
      <c r="Q987" s="560"/>
      <c r="R987" s="560"/>
      <c r="S987" s="560"/>
      <c r="T987" s="560"/>
      <c r="U987" s="560"/>
    </row>
    <row r="988" spans="1:21">
      <c r="A988" s="593">
        <f t="shared" si="90"/>
        <v>41316</v>
      </c>
      <c r="B988" s="594">
        <v>41316.125057002311</v>
      </c>
      <c r="C988" s="560">
        <f t="shared" si="91"/>
        <v>2013</v>
      </c>
      <c r="D988" s="560">
        <f t="shared" si="92"/>
        <v>2</v>
      </c>
      <c r="E988" s="560">
        <f t="shared" si="93"/>
        <v>11</v>
      </c>
      <c r="F988" s="560">
        <f t="shared" si="94"/>
        <v>3</v>
      </c>
      <c r="G988" s="595">
        <f t="shared" si="95"/>
        <v>2</v>
      </c>
      <c r="H988" s="590">
        <f>CHOOSE('Output Sheet'!$B$4,'8760 Data'!J988,'8760 Data'!K988,'8760 Data'!L988,'8760 Data'!M988,'8760 Data'!N988,'8760 Data'!O988,'8760 Data'!P988,'8760 Data'!Q988,'8760 Data'!R988,'8760 Data'!S988,'8760 Data'!T988,'8760 Data'!U988)</f>
        <v>0</v>
      </c>
      <c r="I988" s="591" t="e">
        <f>H988/'Output Sheet'!$B$8</f>
        <v>#DIV/0!</v>
      </c>
      <c r="J988" s="596"/>
      <c r="K988" s="560"/>
      <c r="L988" s="560"/>
      <c r="M988" s="560"/>
      <c r="N988" s="560"/>
      <c r="O988" s="560"/>
      <c r="P988" s="560"/>
      <c r="Q988" s="560"/>
      <c r="R988" s="560"/>
      <c r="S988" s="560"/>
      <c r="T988" s="560"/>
      <c r="U988" s="560"/>
    </row>
    <row r="989" spans="1:21">
      <c r="A989" s="593">
        <f t="shared" si="90"/>
        <v>41316</v>
      </c>
      <c r="B989" s="594">
        <v>41316.166723726848</v>
      </c>
      <c r="C989" s="560">
        <f t="shared" si="91"/>
        <v>2013</v>
      </c>
      <c r="D989" s="560">
        <f t="shared" si="92"/>
        <v>2</v>
      </c>
      <c r="E989" s="560">
        <f t="shared" si="93"/>
        <v>11</v>
      </c>
      <c r="F989" s="560">
        <f t="shared" si="94"/>
        <v>4</v>
      </c>
      <c r="G989" s="595">
        <f t="shared" si="95"/>
        <v>2</v>
      </c>
      <c r="H989" s="590">
        <f>CHOOSE('Output Sheet'!$B$4,'8760 Data'!J989,'8760 Data'!K989,'8760 Data'!L989,'8760 Data'!M989,'8760 Data'!N989,'8760 Data'!O989,'8760 Data'!P989,'8760 Data'!Q989,'8760 Data'!R989,'8760 Data'!S989,'8760 Data'!T989,'8760 Data'!U989)</f>
        <v>0</v>
      </c>
      <c r="I989" s="591" t="e">
        <f>H989/'Output Sheet'!$B$8</f>
        <v>#DIV/0!</v>
      </c>
      <c r="J989" s="596"/>
      <c r="K989" s="560"/>
      <c r="L989" s="560"/>
      <c r="M989" s="560"/>
      <c r="N989" s="560"/>
      <c r="O989" s="560"/>
      <c r="P989" s="560"/>
      <c r="Q989" s="560"/>
      <c r="R989" s="560"/>
      <c r="S989" s="560"/>
      <c r="T989" s="560"/>
      <c r="U989" s="560"/>
    </row>
    <row r="990" spans="1:21">
      <c r="A990" s="593">
        <f t="shared" si="90"/>
        <v>41316</v>
      </c>
      <c r="B990" s="594">
        <v>41316.208390451386</v>
      </c>
      <c r="C990" s="560">
        <f t="shared" si="91"/>
        <v>2013</v>
      </c>
      <c r="D990" s="560">
        <f t="shared" si="92"/>
        <v>2</v>
      </c>
      <c r="E990" s="560">
        <f t="shared" si="93"/>
        <v>11</v>
      </c>
      <c r="F990" s="560">
        <f t="shared" si="94"/>
        <v>5</v>
      </c>
      <c r="G990" s="595">
        <f t="shared" si="95"/>
        <v>2</v>
      </c>
      <c r="H990" s="590">
        <f>CHOOSE('Output Sheet'!$B$4,'8760 Data'!J990,'8760 Data'!K990,'8760 Data'!L990,'8760 Data'!M990,'8760 Data'!N990,'8760 Data'!O990,'8760 Data'!P990,'8760 Data'!Q990,'8760 Data'!R990,'8760 Data'!S990,'8760 Data'!T990,'8760 Data'!U990)</f>
        <v>0</v>
      </c>
      <c r="I990" s="591" t="e">
        <f>H990/'Output Sheet'!$B$8</f>
        <v>#DIV/0!</v>
      </c>
      <c r="J990" s="596"/>
      <c r="K990" s="560"/>
      <c r="L990" s="560"/>
      <c r="M990" s="560"/>
      <c r="N990" s="560"/>
      <c r="O990" s="560"/>
      <c r="P990" s="560"/>
      <c r="Q990" s="560"/>
      <c r="R990" s="560"/>
      <c r="S990" s="560"/>
      <c r="T990" s="560"/>
      <c r="U990" s="560"/>
    </row>
    <row r="991" spans="1:21">
      <c r="A991" s="593">
        <f t="shared" si="90"/>
        <v>41316</v>
      </c>
      <c r="B991" s="594">
        <v>41316.250057175923</v>
      </c>
      <c r="C991" s="560">
        <f t="shared" si="91"/>
        <v>2013</v>
      </c>
      <c r="D991" s="560">
        <f t="shared" si="92"/>
        <v>2</v>
      </c>
      <c r="E991" s="560">
        <f t="shared" si="93"/>
        <v>11</v>
      </c>
      <c r="F991" s="560">
        <f t="shared" si="94"/>
        <v>6</v>
      </c>
      <c r="G991" s="595">
        <f t="shared" si="95"/>
        <v>2</v>
      </c>
      <c r="H991" s="590">
        <f>CHOOSE('Output Sheet'!$B$4,'8760 Data'!J991,'8760 Data'!K991,'8760 Data'!L991,'8760 Data'!M991,'8760 Data'!N991,'8760 Data'!O991,'8760 Data'!P991,'8760 Data'!Q991,'8760 Data'!R991,'8760 Data'!S991,'8760 Data'!T991,'8760 Data'!U991)</f>
        <v>0</v>
      </c>
      <c r="I991" s="591" t="e">
        <f>H991/'Output Sheet'!$B$8</f>
        <v>#DIV/0!</v>
      </c>
      <c r="J991" s="596"/>
      <c r="K991" s="560"/>
      <c r="L991" s="560"/>
      <c r="M991" s="560"/>
      <c r="N991" s="560"/>
      <c r="O991" s="560"/>
      <c r="P991" s="560"/>
      <c r="Q991" s="560"/>
      <c r="R991" s="560"/>
      <c r="S991" s="560"/>
      <c r="T991" s="560"/>
      <c r="U991" s="560"/>
    </row>
    <row r="992" spans="1:21">
      <c r="A992" s="593">
        <f t="shared" si="90"/>
        <v>41316</v>
      </c>
      <c r="B992" s="594">
        <v>41316.29172390046</v>
      </c>
      <c r="C992" s="560">
        <f t="shared" si="91"/>
        <v>2013</v>
      </c>
      <c r="D992" s="560">
        <f t="shared" si="92"/>
        <v>2</v>
      </c>
      <c r="E992" s="560">
        <f t="shared" si="93"/>
        <v>11</v>
      </c>
      <c r="F992" s="560">
        <f t="shared" si="94"/>
        <v>7</v>
      </c>
      <c r="G992" s="595">
        <f t="shared" si="95"/>
        <v>2</v>
      </c>
      <c r="H992" s="590">
        <f>CHOOSE('Output Sheet'!$B$4,'8760 Data'!J992,'8760 Data'!K992,'8760 Data'!L992,'8760 Data'!M992,'8760 Data'!N992,'8760 Data'!O992,'8760 Data'!P992,'8760 Data'!Q992,'8760 Data'!R992,'8760 Data'!S992,'8760 Data'!T992,'8760 Data'!U992)</f>
        <v>0</v>
      </c>
      <c r="I992" s="591" t="e">
        <f>H992/'Output Sheet'!$B$8</f>
        <v>#DIV/0!</v>
      </c>
      <c r="J992" s="596"/>
      <c r="K992" s="560"/>
      <c r="L992" s="560"/>
      <c r="M992" s="560"/>
      <c r="N992" s="560"/>
      <c r="O992" s="560"/>
      <c r="P992" s="560"/>
      <c r="Q992" s="560"/>
      <c r="R992" s="560"/>
      <c r="S992" s="560"/>
      <c r="T992" s="560"/>
      <c r="U992" s="560"/>
    </row>
    <row r="993" spans="1:21">
      <c r="A993" s="593">
        <f t="shared" si="90"/>
        <v>41316</v>
      </c>
      <c r="B993" s="594">
        <v>41316.333390624997</v>
      </c>
      <c r="C993" s="560">
        <f t="shared" si="91"/>
        <v>2013</v>
      </c>
      <c r="D993" s="560">
        <f t="shared" si="92"/>
        <v>2</v>
      </c>
      <c r="E993" s="560">
        <f t="shared" si="93"/>
        <v>11</v>
      </c>
      <c r="F993" s="560">
        <f t="shared" si="94"/>
        <v>8</v>
      </c>
      <c r="G993" s="595">
        <f t="shared" si="95"/>
        <v>2</v>
      </c>
      <c r="H993" s="590">
        <f>CHOOSE('Output Sheet'!$B$4,'8760 Data'!J993,'8760 Data'!K993,'8760 Data'!L993,'8760 Data'!M993,'8760 Data'!N993,'8760 Data'!O993,'8760 Data'!P993,'8760 Data'!Q993,'8760 Data'!R993,'8760 Data'!S993,'8760 Data'!T993,'8760 Data'!U993)</f>
        <v>0</v>
      </c>
      <c r="I993" s="591" t="e">
        <f>H993/'Output Sheet'!$B$8</f>
        <v>#DIV/0!</v>
      </c>
      <c r="J993" s="596"/>
      <c r="K993" s="560"/>
      <c r="L993" s="560"/>
      <c r="M993" s="560"/>
      <c r="N993" s="560"/>
      <c r="O993" s="560"/>
      <c r="P993" s="560"/>
      <c r="Q993" s="560"/>
      <c r="R993" s="560"/>
      <c r="S993" s="560"/>
      <c r="T993" s="560"/>
      <c r="U993" s="560"/>
    </row>
    <row r="994" spans="1:21">
      <c r="A994" s="593">
        <f t="shared" si="90"/>
        <v>41316</v>
      </c>
      <c r="B994" s="594">
        <v>41316.375057349534</v>
      </c>
      <c r="C994" s="560">
        <f t="shared" si="91"/>
        <v>2013</v>
      </c>
      <c r="D994" s="560">
        <f t="shared" si="92"/>
        <v>2</v>
      </c>
      <c r="E994" s="560">
        <f t="shared" si="93"/>
        <v>11</v>
      </c>
      <c r="F994" s="560">
        <f t="shared" si="94"/>
        <v>9</v>
      </c>
      <c r="G994" s="595">
        <f t="shared" si="95"/>
        <v>2</v>
      </c>
      <c r="H994" s="590">
        <f>CHOOSE('Output Sheet'!$B$4,'8760 Data'!J994,'8760 Data'!K994,'8760 Data'!L994,'8760 Data'!M994,'8760 Data'!N994,'8760 Data'!O994,'8760 Data'!P994,'8760 Data'!Q994,'8760 Data'!R994,'8760 Data'!S994,'8760 Data'!T994,'8760 Data'!U994)</f>
        <v>0</v>
      </c>
      <c r="I994" s="591" t="e">
        <f>H994/'Output Sheet'!$B$8</f>
        <v>#DIV/0!</v>
      </c>
      <c r="J994" s="596"/>
      <c r="K994" s="560"/>
      <c r="L994" s="560"/>
      <c r="M994" s="560"/>
      <c r="N994" s="560"/>
      <c r="O994" s="560"/>
      <c r="P994" s="560"/>
      <c r="Q994" s="560"/>
      <c r="R994" s="560"/>
      <c r="S994" s="560"/>
      <c r="T994" s="560"/>
      <c r="U994" s="560"/>
    </row>
    <row r="995" spans="1:21">
      <c r="A995" s="593">
        <f t="shared" si="90"/>
        <v>41316</v>
      </c>
      <c r="B995" s="594">
        <v>41316.416724074072</v>
      </c>
      <c r="C995" s="560">
        <f t="shared" si="91"/>
        <v>2013</v>
      </c>
      <c r="D995" s="560">
        <f t="shared" si="92"/>
        <v>2</v>
      </c>
      <c r="E995" s="560">
        <f t="shared" si="93"/>
        <v>11</v>
      </c>
      <c r="F995" s="560">
        <f t="shared" si="94"/>
        <v>10</v>
      </c>
      <c r="G995" s="595">
        <f t="shared" si="95"/>
        <v>2</v>
      </c>
      <c r="H995" s="590">
        <f>CHOOSE('Output Sheet'!$B$4,'8760 Data'!J995,'8760 Data'!K995,'8760 Data'!L995,'8760 Data'!M995,'8760 Data'!N995,'8760 Data'!O995,'8760 Data'!P995,'8760 Data'!Q995,'8760 Data'!R995,'8760 Data'!S995,'8760 Data'!T995,'8760 Data'!U995)</f>
        <v>0</v>
      </c>
      <c r="I995" s="591" t="e">
        <f>H995/'Output Sheet'!$B$8</f>
        <v>#DIV/0!</v>
      </c>
      <c r="J995" s="596"/>
      <c r="K995" s="560"/>
      <c r="L995" s="560"/>
      <c r="M995" s="560"/>
      <c r="N995" s="560"/>
      <c r="O995" s="560"/>
      <c r="P995" s="560"/>
      <c r="Q995" s="560"/>
      <c r="R995" s="560"/>
      <c r="S995" s="560"/>
      <c r="T995" s="560"/>
      <c r="U995" s="560"/>
    </row>
    <row r="996" spans="1:21">
      <c r="A996" s="593">
        <f t="shared" si="90"/>
        <v>41316</v>
      </c>
      <c r="B996" s="594">
        <v>41316.458390798609</v>
      </c>
      <c r="C996" s="560">
        <f t="shared" si="91"/>
        <v>2013</v>
      </c>
      <c r="D996" s="560">
        <f t="shared" si="92"/>
        <v>2</v>
      </c>
      <c r="E996" s="560">
        <f t="shared" si="93"/>
        <v>11</v>
      </c>
      <c r="F996" s="560">
        <f t="shared" si="94"/>
        <v>11</v>
      </c>
      <c r="G996" s="595">
        <f t="shared" si="95"/>
        <v>2</v>
      </c>
      <c r="H996" s="590">
        <f>CHOOSE('Output Sheet'!$B$4,'8760 Data'!J996,'8760 Data'!K996,'8760 Data'!L996,'8760 Data'!M996,'8760 Data'!N996,'8760 Data'!O996,'8760 Data'!P996,'8760 Data'!Q996,'8760 Data'!R996,'8760 Data'!S996,'8760 Data'!T996,'8760 Data'!U996)</f>
        <v>0</v>
      </c>
      <c r="I996" s="591" t="e">
        <f>H996/'Output Sheet'!$B$8</f>
        <v>#DIV/0!</v>
      </c>
      <c r="J996" s="596"/>
      <c r="K996" s="560"/>
      <c r="L996" s="560"/>
      <c r="M996" s="560"/>
      <c r="N996" s="560"/>
      <c r="O996" s="560"/>
      <c r="P996" s="560"/>
      <c r="Q996" s="560"/>
      <c r="R996" s="560"/>
      <c r="S996" s="560"/>
      <c r="T996" s="560"/>
      <c r="U996" s="560"/>
    </row>
    <row r="997" spans="1:21">
      <c r="A997" s="593">
        <f t="shared" si="90"/>
        <v>41316</v>
      </c>
      <c r="B997" s="594">
        <v>41316.500057523146</v>
      </c>
      <c r="C997" s="560">
        <f t="shared" si="91"/>
        <v>2013</v>
      </c>
      <c r="D997" s="560">
        <f t="shared" si="92"/>
        <v>2</v>
      </c>
      <c r="E997" s="560">
        <f t="shared" si="93"/>
        <v>11</v>
      </c>
      <c r="F997" s="560">
        <f t="shared" si="94"/>
        <v>12</v>
      </c>
      <c r="G997" s="595">
        <f t="shared" si="95"/>
        <v>2</v>
      </c>
      <c r="H997" s="590">
        <f>CHOOSE('Output Sheet'!$B$4,'8760 Data'!J997,'8760 Data'!K997,'8760 Data'!L997,'8760 Data'!M997,'8760 Data'!N997,'8760 Data'!O997,'8760 Data'!P997,'8760 Data'!Q997,'8760 Data'!R997,'8760 Data'!S997,'8760 Data'!T997,'8760 Data'!U997)</f>
        <v>0</v>
      </c>
      <c r="I997" s="591" t="e">
        <f>H997/'Output Sheet'!$B$8</f>
        <v>#DIV/0!</v>
      </c>
      <c r="J997" s="596"/>
      <c r="K997" s="560"/>
      <c r="L997" s="560"/>
      <c r="M997" s="560"/>
      <c r="N997" s="560"/>
      <c r="O997" s="560"/>
      <c r="P997" s="560"/>
      <c r="Q997" s="560"/>
      <c r="R997" s="560"/>
      <c r="S997" s="560"/>
      <c r="T997" s="560"/>
      <c r="U997" s="560"/>
    </row>
    <row r="998" spans="1:21">
      <c r="A998" s="593">
        <f t="shared" si="90"/>
        <v>41316</v>
      </c>
      <c r="B998" s="594">
        <v>41316.541724247683</v>
      </c>
      <c r="C998" s="560">
        <f t="shared" si="91"/>
        <v>2013</v>
      </c>
      <c r="D998" s="560">
        <f t="shared" si="92"/>
        <v>2</v>
      </c>
      <c r="E998" s="560">
        <f t="shared" si="93"/>
        <v>11</v>
      </c>
      <c r="F998" s="560">
        <f t="shared" si="94"/>
        <v>13</v>
      </c>
      <c r="G998" s="595">
        <f t="shared" si="95"/>
        <v>2</v>
      </c>
      <c r="H998" s="590">
        <f>CHOOSE('Output Sheet'!$B$4,'8760 Data'!J998,'8760 Data'!K998,'8760 Data'!L998,'8760 Data'!M998,'8760 Data'!N998,'8760 Data'!O998,'8760 Data'!P998,'8760 Data'!Q998,'8760 Data'!R998,'8760 Data'!S998,'8760 Data'!T998,'8760 Data'!U998)</f>
        <v>0</v>
      </c>
      <c r="I998" s="591" t="e">
        <f>H998/'Output Sheet'!$B$8</f>
        <v>#DIV/0!</v>
      </c>
      <c r="J998" s="596"/>
      <c r="K998" s="560"/>
      <c r="L998" s="560"/>
      <c r="M998" s="560"/>
      <c r="N998" s="560"/>
      <c r="O998" s="560"/>
      <c r="P998" s="560"/>
      <c r="Q998" s="560"/>
      <c r="R998" s="560"/>
      <c r="S998" s="560"/>
      <c r="T998" s="560"/>
      <c r="U998" s="560"/>
    </row>
    <row r="999" spans="1:21">
      <c r="A999" s="593">
        <f t="shared" si="90"/>
        <v>41316</v>
      </c>
      <c r="B999" s="594">
        <v>41316.583390972221</v>
      </c>
      <c r="C999" s="560">
        <f t="shared" si="91"/>
        <v>2013</v>
      </c>
      <c r="D999" s="560">
        <f t="shared" si="92"/>
        <v>2</v>
      </c>
      <c r="E999" s="560">
        <f t="shared" si="93"/>
        <v>11</v>
      </c>
      <c r="F999" s="560">
        <f t="shared" si="94"/>
        <v>14</v>
      </c>
      <c r="G999" s="595">
        <f t="shared" si="95"/>
        <v>2</v>
      </c>
      <c r="H999" s="590">
        <f>CHOOSE('Output Sheet'!$B$4,'8760 Data'!J999,'8760 Data'!K999,'8760 Data'!L999,'8760 Data'!M999,'8760 Data'!N999,'8760 Data'!O999,'8760 Data'!P999,'8760 Data'!Q999,'8760 Data'!R999,'8760 Data'!S999,'8760 Data'!T999,'8760 Data'!U999)</f>
        <v>0</v>
      </c>
      <c r="I999" s="591" t="e">
        <f>H999/'Output Sheet'!$B$8</f>
        <v>#DIV/0!</v>
      </c>
      <c r="J999" s="596"/>
      <c r="K999" s="560"/>
      <c r="L999" s="560"/>
      <c r="M999" s="560"/>
      <c r="N999" s="560"/>
      <c r="O999" s="560"/>
      <c r="P999" s="560"/>
      <c r="Q999" s="560"/>
      <c r="R999" s="560"/>
      <c r="S999" s="560"/>
      <c r="T999" s="560"/>
      <c r="U999" s="560"/>
    </row>
    <row r="1000" spans="1:21">
      <c r="A1000" s="593">
        <f t="shared" si="90"/>
        <v>41316</v>
      </c>
      <c r="B1000" s="594">
        <v>41316.625057696758</v>
      </c>
      <c r="C1000" s="560">
        <f t="shared" si="91"/>
        <v>2013</v>
      </c>
      <c r="D1000" s="560">
        <f t="shared" si="92"/>
        <v>2</v>
      </c>
      <c r="E1000" s="560">
        <f t="shared" si="93"/>
        <v>11</v>
      </c>
      <c r="F1000" s="560">
        <f t="shared" si="94"/>
        <v>15</v>
      </c>
      <c r="G1000" s="595">
        <f t="shared" si="95"/>
        <v>2</v>
      </c>
      <c r="H1000" s="590">
        <f>CHOOSE('Output Sheet'!$B$4,'8760 Data'!J1000,'8760 Data'!K1000,'8760 Data'!L1000,'8760 Data'!M1000,'8760 Data'!N1000,'8760 Data'!O1000,'8760 Data'!P1000,'8760 Data'!Q1000,'8760 Data'!R1000,'8760 Data'!S1000,'8760 Data'!T1000,'8760 Data'!U1000)</f>
        <v>0</v>
      </c>
      <c r="I1000" s="591" t="e">
        <f>H1000/'Output Sheet'!$B$8</f>
        <v>#DIV/0!</v>
      </c>
      <c r="J1000" s="596"/>
      <c r="K1000" s="560"/>
      <c r="L1000" s="560"/>
      <c r="M1000" s="560"/>
      <c r="N1000" s="560"/>
      <c r="O1000" s="560"/>
      <c r="P1000" s="560"/>
      <c r="Q1000" s="560"/>
      <c r="R1000" s="560"/>
      <c r="S1000" s="560"/>
      <c r="T1000" s="560"/>
      <c r="U1000" s="560"/>
    </row>
    <row r="1001" spans="1:21">
      <c r="A1001" s="593">
        <f t="shared" si="90"/>
        <v>41316</v>
      </c>
      <c r="B1001" s="594">
        <v>41316.666724421295</v>
      </c>
      <c r="C1001" s="560">
        <f t="shared" si="91"/>
        <v>2013</v>
      </c>
      <c r="D1001" s="560">
        <f t="shared" si="92"/>
        <v>2</v>
      </c>
      <c r="E1001" s="560">
        <f t="shared" si="93"/>
        <v>11</v>
      </c>
      <c r="F1001" s="560">
        <f t="shared" si="94"/>
        <v>16</v>
      </c>
      <c r="G1001" s="595">
        <f t="shared" si="95"/>
        <v>2</v>
      </c>
      <c r="H1001" s="590">
        <f>CHOOSE('Output Sheet'!$B$4,'8760 Data'!J1001,'8760 Data'!K1001,'8760 Data'!L1001,'8760 Data'!M1001,'8760 Data'!N1001,'8760 Data'!O1001,'8760 Data'!P1001,'8760 Data'!Q1001,'8760 Data'!R1001,'8760 Data'!S1001,'8760 Data'!T1001,'8760 Data'!U1001)</f>
        <v>0</v>
      </c>
      <c r="I1001" s="591" t="e">
        <f>H1001/'Output Sheet'!$B$8</f>
        <v>#DIV/0!</v>
      </c>
      <c r="J1001" s="596"/>
      <c r="K1001" s="560"/>
      <c r="L1001" s="560"/>
      <c r="M1001" s="560"/>
      <c r="N1001" s="560"/>
      <c r="O1001" s="560"/>
      <c r="P1001" s="560"/>
      <c r="Q1001" s="560"/>
      <c r="R1001" s="560"/>
      <c r="S1001" s="560"/>
      <c r="T1001" s="560"/>
      <c r="U1001" s="560"/>
    </row>
    <row r="1002" spans="1:21">
      <c r="A1002" s="593">
        <f t="shared" si="90"/>
        <v>41316</v>
      </c>
      <c r="B1002" s="594">
        <v>41316.708391145832</v>
      </c>
      <c r="C1002" s="560">
        <f t="shared" si="91"/>
        <v>2013</v>
      </c>
      <c r="D1002" s="560">
        <f t="shared" si="92"/>
        <v>2</v>
      </c>
      <c r="E1002" s="560">
        <f t="shared" si="93"/>
        <v>11</v>
      </c>
      <c r="F1002" s="560">
        <f t="shared" si="94"/>
        <v>17</v>
      </c>
      <c r="G1002" s="595">
        <f t="shared" si="95"/>
        <v>2</v>
      </c>
      <c r="H1002" s="590">
        <f>CHOOSE('Output Sheet'!$B$4,'8760 Data'!J1002,'8760 Data'!K1002,'8760 Data'!L1002,'8760 Data'!M1002,'8760 Data'!N1002,'8760 Data'!O1002,'8760 Data'!P1002,'8760 Data'!Q1002,'8760 Data'!R1002,'8760 Data'!S1002,'8760 Data'!T1002,'8760 Data'!U1002)</f>
        <v>0</v>
      </c>
      <c r="I1002" s="591" t="e">
        <f>H1002/'Output Sheet'!$B$8</f>
        <v>#DIV/0!</v>
      </c>
      <c r="J1002" s="596"/>
      <c r="K1002" s="560"/>
      <c r="L1002" s="560"/>
      <c r="M1002" s="560"/>
      <c r="N1002" s="560"/>
      <c r="O1002" s="560"/>
      <c r="P1002" s="560"/>
      <c r="Q1002" s="560"/>
      <c r="R1002" s="560"/>
      <c r="S1002" s="560"/>
      <c r="T1002" s="560"/>
      <c r="U1002" s="560"/>
    </row>
    <row r="1003" spans="1:21">
      <c r="A1003" s="593">
        <f t="shared" si="90"/>
        <v>41316</v>
      </c>
      <c r="B1003" s="594">
        <v>41316.750057870369</v>
      </c>
      <c r="C1003" s="560">
        <f t="shared" si="91"/>
        <v>2013</v>
      </c>
      <c r="D1003" s="560">
        <f t="shared" si="92"/>
        <v>2</v>
      </c>
      <c r="E1003" s="560">
        <f t="shared" si="93"/>
        <v>11</v>
      </c>
      <c r="F1003" s="560">
        <f t="shared" si="94"/>
        <v>18</v>
      </c>
      <c r="G1003" s="595">
        <f t="shared" si="95"/>
        <v>2</v>
      </c>
      <c r="H1003" s="590">
        <f>CHOOSE('Output Sheet'!$B$4,'8760 Data'!J1003,'8760 Data'!K1003,'8760 Data'!L1003,'8760 Data'!M1003,'8760 Data'!N1003,'8760 Data'!O1003,'8760 Data'!P1003,'8760 Data'!Q1003,'8760 Data'!R1003,'8760 Data'!S1003,'8760 Data'!T1003,'8760 Data'!U1003)</f>
        <v>0</v>
      </c>
      <c r="I1003" s="591" t="e">
        <f>H1003/'Output Sheet'!$B$8</f>
        <v>#DIV/0!</v>
      </c>
      <c r="J1003" s="596"/>
      <c r="K1003" s="560"/>
      <c r="L1003" s="560"/>
      <c r="M1003" s="560"/>
      <c r="N1003" s="560"/>
      <c r="O1003" s="560"/>
      <c r="P1003" s="560"/>
      <c r="Q1003" s="560"/>
      <c r="R1003" s="560"/>
      <c r="S1003" s="560"/>
      <c r="T1003" s="560"/>
      <c r="U1003" s="560"/>
    </row>
    <row r="1004" spans="1:21">
      <c r="A1004" s="593">
        <f t="shared" si="90"/>
        <v>41316</v>
      </c>
      <c r="B1004" s="594">
        <v>41316.791724594907</v>
      </c>
      <c r="C1004" s="560">
        <f t="shared" si="91"/>
        <v>2013</v>
      </c>
      <c r="D1004" s="560">
        <f t="shared" si="92"/>
        <v>2</v>
      </c>
      <c r="E1004" s="560">
        <f t="shared" si="93"/>
        <v>11</v>
      </c>
      <c r="F1004" s="560">
        <f t="shared" si="94"/>
        <v>19</v>
      </c>
      <c r="G1004" s="595">
        <f t="shared" si="95"/>
        <v>2</v>
      </c>
      <c r="H1004" s="590">
        <f>CHOOSE('Output Sheet'!$B$4,'8760 Data'!J1004,'8760 Data'!K1004,'8760 Data'!L1004,'8760 Data'!M1004,'8760 Data'!N1004,'8760 Data'!O1004,'8760 Data'!P1004,'8760 Data'!Q1004,'8760 Data'!R1004,'8760 Data'!S1004,'8760 Data'!T1004,'8760 Data'!U1004)</f>
        <v>0</v>
      </c>
      <c r="I1004" s="591" t="e">
        <f>H1004/'Output Sheet'!$B$8</f>
        <v>#DIV/0!</v>
      </c>
      <c r="J1004" s="596"/>
      <c r="K1004" s="560"/>
      <c r="L1004" s="560"/>
      <c r="M1004" s="560"/>
      <c r="N1004" s="560"/>
      <c r="O1004" s="560"/>
      <c r="P1004" s="560"/>
      <c r="Q1004" s="560"/>
      <c r="R1004" s="560"/>
      <c r="S1004" s="560"/>
      <c r="T1004" s="560"/>
      <c r="U1004" s="560"/>
    </row>
    <row r="1005" spans="1:21">
      <c r="A1005" s="593">
        <f t="shared" si="90"/>
        <v>41316</v>
      </c>
      <c r="B1005" s="594">
        <v>41316.833391319444</v>
      </c>
      <c r="C1005" s="560">
        <f t="shared" si="91"/>
        <v>2013</v>
      </c>
      <c r="D1005" s="560">
        <f t="shared" si="92"/>
        <v>2</v>
      </c>
      <c r="E1005" s="560">
        <f t="shared" si="93"/>
        <v>11</v>
      </c>
      <c r="F1005" s="560">
        <f t="shared" si="94"/>
        <v>20</v>
      </c>
      <c r="G1005" s="595">
        <f t="shared" si="95"/>
        <v>2</v>
      </c>
      <c r="H1005" s="590">
        <f>CHOOSE('Output Sheet'!$B$4,'8760 Data'!J1005,'8760 Data'!K1005,'8760 Data'!L1005,'8760 Data'!M1005,'8760 Data'!N1005,'8760 Data'!O1005,'8760 Data'!P1005,'8760 Data'!Q1005,'8760 Data'!R1005,'8760 Data'!S1005,'8760 Data'!T1005,'8760 Data'!U1005)</f>
        <v>0</v>
      </c>
      <c r="I1005" s="591" t="e">
        <f>H1005/'Output Sheet'!$B$8</f>
        <v>#DIV/0!</v>
      </c>
      <c r="J1005" s="596"/>
      <c r="K1005" s="560"/>
      <c r="L1005" s="560"/>
      <c r="M1005" s="560"/>
      <c r="N1005" s="560"/>
      <c r="O1005" s="560"/>
      <c r="P1005" s="560"/>
      <c r="Q1005" s="560"/>
      <c r="R1005" s="560"/>
      <c r="S1005" s="560"/>
      <c r="T1005" s="560"/>
      <c r="U1005" s="560"/>
    </row>
    <row r="1006" spans="1:21">
      <c r="A1006" s="593">
        <f t="shared" si="90"/>
        <v>41316</v>
      </c>
      <c r="B1006" s="594">
        <v>41316.875058043981</v>
      </c>
      <c r="C1006" s="560">
        <f t="shared" si="91"/>
        <v>2013</v>
      </c>
      <c r="D1006" s="560">
        <f t="shared" si="92"/>
        <v>2</v>
      </c>
      <c r="E1006" s="560">
        <f t="shared" si="93"/>
        <v>11</v>
      </c>
      <c r="F1006" s="560">
        <f t="shared" si="94"/>
        <v>21</v>
      </c>
      <c r="G1006" s="595">
        <f t="shared" si="95"/>
        <v>2</v>
      </c>
      <c r="H1006" s="590">
        <f>CHOOSE('Output Sheet'!$B$4,'8760 Data'!J1006,'8760 Data'!K1006,'8760 Data'!L1006,'8760 Data'!M1006,'8760 Data'!N1006,'8760 Data'!O1006,'8760 Data'!P1006,'8760 Data'!Q1006,'8760 Data'!R1006,'8760 Data'!S1006,'8760 Data'!T1006,'8760 Data'!U1006)</f>
        <v>0</v>
      </c>
      <c r="I1006" s="591" t="e">
        <f>H1006/'Output Sheet'!$B$8</f>
        <v>#DIV/0!</v>
      </c>
      <c r="J1006" s="596"/>
      <c r="K1006" s="560"/>
      <c r="L1006" s="560"/>
      <c r="M1006" s="560"/>
      <c r="N1006" s="560"/>
      <c r="O1006" s="560"/>
      <c r="P1006" s="560"/>
      <c r="Q1006" s="560"/>
      <c r="R1006" s="560"/>
      <c r="S1006" s="560"/>
      <c r="T1006" s="560"/>
      <c r="U1006" s="560"/>
    </row>
    <row r="1007" spans="1:21">
      <c r="A1007" s="593">
        <f t="shared" si="90"/>
        <v>41316</v>
      </c>
      <c r="B1007" s="594">
        <v>41316.916724768518</v>
      </c>
      <c r="C1007" s="560">
        <f t="shared" si="91"/>
        <v>2013</v>
      </c>
      <c r="D1007" s="560">
        <f t="shared" si="92"/>
        <v>2</v>
      </c>
      <c r="E1007" s="560">
        <f t="shared" si="93"/>
        <v>11</v>
      </c>
      <c r="F1007" s="560">
        <f t="shared" si="94"/>
        <v>22</v>
      </c>
      <c r="G1007" s="595">
        <f t="shared" si="95"/>
        <v>2</v>
      </c>
      <c r="H1007" s="590">
        <f>CHOOSE('Output Sheet'!$B$4,'8760 Data'!J1007,'8760 Data'!K1007,'8760 Data'!L1007,'8760 Data'!M1007,'8760 Data'!N1007,'8760 Data'!O1007,'8760 Data'!P1007,'8760 Data'!Q1007,'8760 Data'!R1007,'8760 Data'!S1007,'8760 Data'!T1007,'8760 Data'!U1007)</f>
        <v>0</v>
      </c>
      <c r="I1007" s="591" t="e">
        <f>H1007/'Output Sheet'!$B$8</f>
        <v>#DIV/0!</v>
      </c>
      <c r="J1007" s="596"/>
      <c r="K1007" s="560"/>
      <c r="L1007" s="560"/>
      <c r="M1007" s="560"/>
      <c r="N1007" s="560"/>
      <c r="O1007" s="560"/>
      <c r="P1007" s="560"/>
      <c r="Q1007" s="560"/>
      <c r="R1007" s="560"/>
      <c r="S1007" s="560"/>
      <c r="T1007" s="560"/>
      <c r="U1007" s="560"/>
    </row>
    <row r="1008" spans="1:21">
      <c r="A1008" s="593">
        <f t="shared" si="90"/>
        <v>41316</v>
      </c>
      <c r="B1008" s="594">
        <v>41316.958391493055</v>
      </c>
      <c r="C1008" s="560">
        <f t="shared" si="91"/>
        <v>2013</v>
      </c>
      <c r="D1008" s="560">
        <f t="shared" si="92"/>
        <v>2</v>
      </c>
      <c r="E1008" s="560">
        <f t="shared" si="93"/>
        <v>11</v>
      </c>
      <c r="F1008" s="560">
        <f t="shared" si="94"/>
        <v>23</v>
      </c>
      <c r="G1008" s="595">
        <f t="shared" si="95"/>
        <v>2</v>
      </c>
      <c r="H1008" s="590">
        <f>CHOOSE('Output Sheet'!$B$4,'8760 Data'!J1008,'8760 Data'!K1008,'8760 Data'!L1008,'8760 Data'!M1008,'8760 Data'!N1008,'8760 Data'!O1008,'8760 Data'!P1008,'8760 Data'!Q1008,'8760 Data'!R1008,'8760 Data'!S1008,'8760 Data'!T1008,'8760 Data'!U1008)</f>
        <v>0</v>
      </c>
      <c r="I1008" s="591" t="e">
        <f>H1008/'Output Sheet'!$B$8</f>
        <v>#DIV/0!</v>
      </c>
      <c r="J1008" s="596"/>
      <c r="K1008" s="560"/>
      <c r="L1008" s="560"/>
      <c r="M1008" s="560"/>
      <c r="N1008" s="560"/>
      <c r="O1008" s="560"/>
      <c r="P1008" s="560"/>
      <c r="Q1008" s="560"/>
      <c r="R1008" s="560"/>
      <c r="S1008" s="560"/>
      <c r="T1008" s="560"/>
      <c r="U1008" s="560"/>
    </row>
    <row r="1009" spans="1:21">
      <c r="A1009" s="593">
        <f t="shared" si="90"/>
        <v>41317</v>
      </c>
      <c r="B1009" s="594">
        <v>41317.000058217593</v>
      </c>
      <c r="C1009" s="560">
        <f t="shared" si="91"/>
        <v>2013</v>
      </c>
      <c r="D1009" s="560">
        <f t="shared" si="92"/>
        <v>2</v>
      </c>
      <c r="E1009" s="560">
        <f t="shared" si="93"/>
        <v>12</v>
      </c>
      <c r="F1009" s="560">
        <f t="shared" si="94"/>
        <v>24</v>
      </c>
      <c r="G1009" s="595">
        <f t="shared" si="95"/>
        <v>3</v>
      </c>
      <c r="H1009" s="590">
        <f>CHOOSE('Output Sheet'!$B$4,'8760 Data'!J1009,'8760 Data'!K1009,'8760 Data'!L1009,'8760 Data'!M1009,'8760 Data'!N1009,'8760 Data'!O1009,'8760 Data'!P1009,'8760 Data'!Q1009,'8760 Data'!R1009,'8760 Data'!S1009,'8760 Data'!T1009,'8760 Data'!U1009)</f>
        <v>0</v>
      </c>
      <c r="I1009" s="591" t="e">
        <f>H1009/'Output Sheet'!$B$8</f>
        <v>#DIV/0!</v>
      </c>
      <c r="J1009" s="596"/>
      <c r="K1009" s="560"/>
      <c r="L1009" s="560"/>
      <c r="M1009" s="560"/>
      <c r="N1009" s="560"/>
      <c r="O1009" s="560"/>
      <c r="P1009" s="560"/>
      <c r="Q1009" s="560"/>
      <c r="R1009" s="560"/>
      <c r="S1009" s="560"/>
      <c r="T1009" s="560"/>
      <c r="U1009" s="560"/>
    </row>
    <row r="1010" spans="1:21">
      <c r="A1010" s="593">
        <f t="shared" si="90"/>
        <v>41317</v>
      </c>
      <c r="B1010" s="594">
        <v>41317.04172494213</v>
      </c>
      <c r="C1010" s="560">
        <f t="shared" si="91"/>
        <v>2013</v>
      </c>
      <c r="D1010" s="560">
        <f t="shared" si="92"/>
        <v>2</v>
      </c>
      <c r="E1010" s="560">
        <f t="shared" si="93"/>
        <v>12</v>
      </c>
      <c r="F1010" s="560">
        <f t="shared" si="94"/>
        <v>1</v>
      </c>
      <c r="G1010" s="595">
        <f t="shared" si="95"/>
        <v>3</v>
      </c>
      <c r="H1010" s="590">
        <f>CHOOSE('Output Sheet'!$B$4,'8760 Data'!J1010,'8760 Data'!K1010,'8760 Data'!L1010,'8760 Data'!M1010,'8760 Data'!N1010,'8760 Data'!O1010,'8760 Data'!P1010,'8760 Data'!Q1010,'8760 Data'!R1010,'8760 Data'!S1010,'8760 Data'!T1010,'8760 Data'!U1010)</f>
        <v>0</v>
      </c>
      <c r="I1010" s="591" t="e">
        <f>H1010/'Output Sheet'!$B$8</f>
        <v>#DIV/0!</v>
      </c>
      <c r="J1010" s="596"/>
      <c r="K1010" s="560"/>
      <c r="L1010" s="560"/>
      <c r="M1010" s="560"/>
      <c r="N1010" s="560"/>
      <c r="O1010" s="560"/>
      <c r="P1010" s="560"/>
      <c r="Q1010" s="560"/>
      <c r="R1010" s="560"/>
      <c r="S1010" s="560"/>
      <c r="T1010" s="560"/>
      <c r="U1010" s="560"/>
    </row>
    <row r="1011" spans="1:21">
      <c r="A1011" s="593">
        <f t="shared" si="90"/>
        <v>41317</v>
      </c>
      <c r="B1011" s="594">
        <v>41317.083391666667</v>
      </c>
      <c r="C1011" s="560">
        <f t="shared" si="91"/>
        <v>2013</v>
      </c>
      <c r="D1011" s="560">
        <f t="shared" si="92"/>
        <v>2</v>
      </c>
      <c r="E1011" s="560">
        <f t="shared" si="93"/>
        <v>12</v>
      </c>
      <c r="F1011" s="560">
        <f t="shared" si="94"/>
        <v>2</v>
      </c>
      <c r="G1011" s="595">
        <f t="shared" si="95"/>
        <v>3</v>
      </c>
      <c r="H1011" s="590">
        <f>CHOOSE('Output Sheet'!$B$4,'8760 Data'!J1011,'8760 Data'!K1011,'8760 Data'!L1011,'8760 Data'!M1011,'8760 Data'!N1011,'8760 Data'!O1011,'8760 Data'!P1011,'8760 Data'!Q1011,'8760 Data'!R1011,'8760 Data'!S1011,'8760 Data'!T1011,'8760 Data'!U1011)</f>
        <v>0</v>
      </c>
      <c r="I1011" s="591" t="e">
        <f>H1011/'Output Sheet'!$B$8</f>
        <v>#DIV/0!</v>
      </c>
      <c r="J1011" s="596"/>
      <c r="K1011" s="560"/>
      <c r="L1011" s="560"/>
      <c r="M1011" s="560"/>
      <c r="N1011" s="560"/>
      <c r="O1011" s="560"/>
      <c r="P1011" s="560"/>
      <c r="Q1011" s="560"/>
      <c r="R1011" s="560"/>
      <c r="S1011" s="560"/>
      <c r="T1011" s="560"/>
      <c r="U1011" s="560"/>
    </row>
    <row r="1012" spans="1:21">
      <c r="A1012" s="593">
        <f t="shared" si="90"/>
        <v>41317</v>
      </c>
      <c r="B1012" s="594">
        <v>41317.125058391204</v>
      </c>
      <c r="C1012" s="560">
        <f t="shared" si="91"/>
        <v>2013</v>
      </c>
      <c r="D1012" s="560">
        <f t="shared" si="92"/>
        <v>2</v>
      </c>
      <c r="E1012" s="560">
        <f t="shared" si="93"/>
        <v>12</v>
      </c>
      <c r="F1012" s="560">
        <f t="shared" si="94"/>
        <v>3</v>
      </c>
      <c r="G1012" s="595">
        <f t="shared" si="95"/>
        <v>3</v>
      </c>
      <c r="H1012" s="590">
        <f>CHOOSE('Output Sheet'!$B$4,'8760 Data'!J1012,'8760 Data'!K1012,'8760 Data'!L1012,'8760 Data'!M1012,'8760 Data'!N1012,'8760 Data'!O1012,'8760 Data'!P1012,'8760 Data'!Q1012,'8760 Data'!R1012,'8760 Data'!S1012,'8760 Data'!T1012,'8760 Data'!U1012)</f>
        <v>0</v>
      </c>
      <c r="I1012" s="591" t="e">
        <f>H1012/'Output Sheet'!$B$8</f>
        <v>#DIV/0!</v>
      </c>
      <c r="J1012" s="596"/>
      <c r="K1012" s="560"/>
      <c r="L1012" s="560"/>
      <c r="M1012" s="560"/>
      <c r="N1012" s="560"/>
      <c r="O1012" s="560"/>
      <c r="P1012" s="560"/>
      <c r="Q1012" s="560"/>
      <c r="R1012" s="560"/>
      <c r="S1012" s="560"/>
      <c r="T1012" s="560"/>
      <c r="U1012" s="560"/>
    </row>
    <row r="1013" spans="1:21">
      <c r="A1013" s="593">
        <f t="shared" si="90"/>
        <v>41317</v>
      </c>
      <c r="B1013" s="594">
        <v>41317.166725115741</v>
      </c>
      <c r="C1013" s="560">
        <f t="shared" si="91"/>
        <v>2013</v>
      </c>
      <c r="D1013" s="560">
        <f t="shared" si="92"/>
        <v>2</v>
      </c>
      <c r="E1013" s="560">
        <f t="shared" si="93"/>
        <v>12</v>
      </c>
      <c r="F1013" s="560">
        <f t="shared" si="94"/>
        <v>4</v>
      </c>
      <c r="G1013" s="595">
        <f t="shared" si="95"/>
        <v>3</v>
      </c>
      <c r="H1013" s="590">
        <f>CHOOSE('Output Sheet'!$B$4,'8760 Data'!J1013,'8760 Data'!K1013,'8760 Data'!L1013,'8760 Data'!M1013,'8760 Data'!N1013,'8760 Data'!O1013,'8760 Data'!P1013,'8760 Data'!Q1013,'8760 Data'!R1013,'8760 Data'!S1013,'8760 Data'!T1013,'8760 Data'!U1013)</f>
        <v>0</v>
      </c>
      <c r="I1013" s="591" t="e">
        <f>H1013/'Output Sheet'!$B$8</f>
        <v>#DIV/0!</v>
      </c>
      <c r="J1013" s="596"/>
      <c r="K1013" s="560"/>
      <c r="L1013" s="560"/>
      <c r="M1013" s="560"/>
      <c r="N1013" s="560"/>
      <c r="O1013" s="560"/>
      <c r="P1013" s="560"/>
      <c r="Q1013" s="560"/>
      <c r="R1013" s="560"/>
      <c r="S1013" s="560"/>
      <c r="T1013" s="560"/>
      <c r="U1013" s="560"/>
    </row>
    <row r="1014" spans="1:21">
      <c r="A1014" s="593">
        <f t="shared" si="90"/>
        <v>41317</v>
      </c>
      <c r="B1014" s="594">
        <v>41317.208391840279</v>
      </c>
      <c r="C1014" s="560">
        <f t="shared" si="91"/>
        <v>2013</v>
      </c>
      <c r="D1014" s="560">
        <f t="shared" si="92"/>
        <v>2</v>
      </c>
      <c r="E1014" s="560">
        <f t="shared" si="93"/>
        <v>12</v>
      </c>
      <c r="F1014" s="560">
        <f t="shared" si="94"/>
        <v>5</v>
      </c>
      <c r="G1014" s="595">
        <f t="shared" si="95"/>
        <v>3</v>
      </c>
      <c r="H1014" s="590">
        <f>CHOOSE('Output Sheet'!$B$4,'8760 Data'!J1014,'8760 Data'!K1014,'8760 Data'!L1014,'8760 Data'!M1014,'8760 Data'!N1014,'8760 Data'!O1014,'8760 Data'!P1014,'8760 Data'!Q1014,'8760 Data'!R1014,'8760 Data'!S1014,'8760 Data'!T1014,'8760 Data'!U1014)</f>
        <v>0</v>
      </c>
      <c r="I1014" s="591" t="e">
        <f>H1014/'Output Sheet'!$B$8</f>
        <v>#DIV/0!</v>
      </c>
      <c r="J1014" s="596"/>
      <c r="K1014" s="560"/>
      <c r="L1014" s="560"/>
      <c r="M1014" s="560"/>
      <c r="N1014" s="560"/>
      <c r="O1014" s="560"/>
      <c r="P1014" s="560"/>
      <c r="Q1014" s="560"/>
      <c r="R1014" s="560"/>
      <c r="S1014" s="560"/>
      <c r="T1014" s="560"/>
      <c r="U1014" s="560"/>
    </row>
    <row r="1015" spans="1:21">
      <c r="A1015" s="593">
        <f t="shared" si="90"/>
        <v>41317</v>
      </c>
      <c r="B1015" s="594">
        <v>41317.250058564816</v>
      </c>
      <c r="C1015" s="560">
        <f t="shared" si="91"/>
        <v>2013</v>
      </c>
      <c r="D1015" s="560">
        <f t="shared" si="92"/>
        <v>2</v>
      </c>
      <c r="E1015" s="560">
        <f t="shared" si="93"/>
        <v>12</v>
      </c>
      <c r="F1015" s="560">
        <f t="shared" si="94"/>
        <v>6</v>
      </c>
      <c r="G1015" s="595">
        <f t="shared" si="95"/>
        <v>3</v>
      </c>
      <c r="H1015" s="590">
        <f>CHOOSE('Output Sheet'!$B$4,'8760 Data'!J1015,'8760 Data'!K1015,'8760 Data'!L1015,'8760 Data'!M1015,'8760 Data'!N1015,'8760 Data'!O1015,'8760 Data'!P1015,'8760 Data'!Q1015,'8760 Data'!R1015,'8760 Data'!S1015,'8760 Data'!T1015,'8760 Data'!U1015)</f>
        <v>0</v>
      </c>
      <c r="I1015" s="591" t="e">
        <f>H1015/'Output Sheet'!$B$8</f>
        <v>#DIV/0!</v>
      </c>
      <c r="J1015" s="596"/>
      <c r="K1015" s="560"/>
      <c r="L1015" s="560"/>
      <c r="M1015" s="560"/>
      <c r="N1015" s="560"/>
      <c r="O1015" s="560"/>
      <c r="P1015" s="560"/>
      <c r="Q1015" s="560"/>
      <c r="R1015" s="560"/>
      <c r="S1015" s="560"/>
      <c r="T1015" s="560"/>
      <c r="U1015" s="560"/>
    </row>
    <row r="1016" spans="1:21">
      <c r="A1016" s="593">
        <f t="shared" si="90"/>
        <v>41317</v>
      </c>
      <c r="B1016" s="594">
        <v>41317.291725289353</v>
      </c>
      <c r="C1016" s="560">
        <f t="shared" si="91"/>
        <v>2013</v>
      </c>
      <c r="D1016" s="560">
        <f t="shared" si="92"/>
        <v>2</v>
      </c>
      <c r="E1016" s="560">
        <f t="shared" si="93"/>
        <v>12</v>
      </c>
      <c r="F1016" s="560">
        <f t="shared" si="94"/>
        <v>7</v>
      </c>
      <c r="G1016" s="595">
        <f t="shared" si="95"/>
        <v>3</v>
      </c>
      <c r="H1016" s="590">
        <f>CHOOSE('Output Sheet'!$B$4,'8760 Data'!J1016,'8760 Data'!K1016,'8760 Data'!L1016,'8760 Data'!M1016,'8760 Data'!N1016,'8760 Data'!O1016,'8760 Data'!P1016,'8760 Data'!Q1016,'8760 Data'!R1016,'8760 Data'!S1016,'8760 Data'!T1016,'8760 Data'!U1016)</f>
        <v>0</v>
      </c>
      <c r="I1016" s="591" t="e">
        <f>H1016/'Output Sheet'!$B$8</f>
        <v>#DIV/0!</v>
      </c>
      <c r="J1016" s="596"/>
      <c r="K1016" s="560"/>
      <c r="L1016" s="560"/>
      <c r="M1016" s="560"/>
      <c r="N1016" s="560"/>
      <c r="O1016" s="560"/>
      <c r="P1016" s="560"/>
      <c r="Q1016" s="560"/>
      <c r="R1016" s="560"/>
      <c r="S1016" s="560"/>
      <c r="T1016" s="560"/>
      <c r="U1016" s="560"/>
    </row>
    <row r="1017" spans="1:21">
      <c r="A1017" s="593">
        <f t="shared" si="90"/>
        <v>41317</v>
      </c>
      <c r="B1017" s="594">
        <v>41317.33339201389</v>
      </c>
      <c r="C1017" s="560">
        <f t="shared" si="91"/>
        <v>2013</v>
      </c>
      <c r="D1017" s="560">
        <f t="shared" si="92"/>
        <v>2</v>
      </c>
      <c r="E1017" s="560">
        <f t="shared" si="93"/>
        <v>12</v>
      </c>
      <c r="F1017" s="560">
        <f t="shared" si="94"/>
        <v>8</v>
      </c>
      <c r="G1017" s="595">
        <f t="shared" si="95"/>
        <v>3</v>
      </c>
      <c r="H1017" s="590">
        <f>CHOOSE('Output Sheet'!$B$4,'8760 Data'!J1017,'8760 Data'!K1017,'8760 Data'!L1017,'8760 Data'!M1017,'8760 Data'!N1017,'8760 Data'!O1017,'8760 Data'!P1017,'8760 Data'!Q1017,'8760 Data'!R1017,'8760 Data'!S1017,'8760 Data'!T1017,'8760 Data'!U1017)</f>
        <v>0</v>
      </c>
      <c r="I1017" s="591" t="e">
        <f>H1017/'Output Sheet'!$B$8</f>
        <v>#DIV/0!</v>
      </c>
      <c r="J1017" s="596"/>
      <c r="K1017" s="560"/>
      <c r="L1017" s="560"/>
      <c r="M1017" s="560"/>
      <c r="N1017" s="560"/>
      <c r="O1017" s="560"/>
      <c r="P1017" s="560"/>
      <c r="Q1017" s="560"/>
      <c r="R1017" s="560"/>
      <c r="S1017" s="560"/>
      <c r="T1017" s="560"/>
      <c r="U1017" s="560"/>
    </row>
    <row r="1018" spans="1:21">
      <c r="A1018" s="593">
        <f t="shared" si="90"/>
        <v>41317</v>
      </c>
      <c r="B1018" s="594">
        <v>41317.375058738427</v>
      </c>
      <c r="C1018" s="560">
        <f t="shared" si="91"/>
        <v>2013</v>
      </c>
      <c r="D1018" s="560">
        <f t="shared" si="92"/>
        <v>2</v>
      </c>
      <c r="E1018" s="560">
        <f t="shared" si="93"/>
        <v>12</v>
      </c>
      <c r="F1018" s="560">
        <f t="shared" si="94"/>
        <v>9</v>
      </c>
      <c r="G1018" s="595">
        <f t="shared" si="95"/>
        <v>3</v>
      </c>
      <c r="H1018" s="590">
        <f>CHOOSE('Output Sheet'!$B$4,'8760 Data'!J1018,'8760 Data'!K1018,'8760 Data'!L1018,'8760 Data'!M1018,'8760 Data'!N1018,'8760 Data'!O1018,'8760 Data'!P1018,'8760 Data'!Q1018,'8760 Data'!R1018,'8760 Data'!S1018,'8760 Data'!T1018,'8760 Data'!U1018)</f>
        <v>0</v>
      </c>
      <c r="I1018" s="591" t="e">
        <f>H1018/'Output Sheet'!$B$8</f>
        <v>#DIV/0!</v>
      </c>
      <c r="J1018" s="596"/>
      <c r="K1018" s="560"/>
      <c r="L1018" s="560"/>
      <c r="M1018" s="560"/>
      <c r="N1018" s="560"/>
      <c r="O1018" s="560"/>
      <c r="P1018" s="560"/>
      <c r="Q1018" s="560"/>
      <c r="R1018" s="560"/>
      <c r="S1018" s="560"/>
      <c r="T1018" s="560"/>
      <c r="U1018" s="560"/>
    </row>
    <row r="1019" spans="1:21">
      <c r="A1019" s="593">
        <f t="shared" si="90"/>
        <v>41317</v>
      </c>
      <c r="B1019" s="594">
        <v>41317.416725462965</v>
      </c>
      <c r="C1019" s="560">
        <f t="shared" si="91"/>
        <v>2013</v>
      </c>
      <c r="D1019" s="560">
        <f t="shared" si="92"/>
        <v>2</v>
      </c>
      <c r="E1019" s="560">
        <f t="shared" si="93"/>
        <v>12</v>
      </c>
      <c r="F1019" s="560">
        <f t="shared" si="94"/>
        <v>10</v>
      </c>
      <c r="G1019" s="595">
        <f t="shared" si="95"/>
        <v>3</v>
      </c>
      <c r="H1019" s="590">
        <f>CHOOSE('Output Sheet'!$B$4,'8760 Data'!J1019,'8760 Data'!K1019,'8760 Data'!L1019,'8760 Data'!M1019,'8760 Data'!N1019,'8760 Data'!O1019,'8760 Data'!P1019,'8760 Data'!Q1019,'8760 Data'!R1019,'8760 Data'!S1019,'8760 Data'!T1019,'8760 Data'!U1019)</f>
        <v>0</v>
      </c>
      <c r="I1019" s="591" t="e">
        <f>H1019/'Output Sheet'!$B$8</f>
        <v>#DIV/0!</v>
      </c>
      <c r="J1019" s="596"/>
      <c r="K1019" s="560"/>
      <c r="L1019" s="560"/>
      <c r="M1019" s="560"/>
      <c r="N1019" s="560"/>
      <c r="O1019" s="560"/>
      <c r="P1019" s="560"/>
      <c r="Q1019" s="560"/>
      <c r="R1019" s="560"/>
      <c r="S1019" s="560"/>
      <c r="T1019" s="560"/>
      <c r="U1019" s="560"/>
    </row>
    <row r="1020" spans="1:21">
      <c r="A1020" s="593">
        <f t="shared" si="90"/>
        <v>41317</v>
      </c>
      <c r="B1020" s="594">
        <v>41317.458392187502</v>
      </c>
      <c r="C1020" s="560">
        <f t="shared" si="91"/>
        <v>2013</v>
      </c>
      <c r="D1020" s="560">
        <f t="shared" si="92"/>
        <v>2</v>
      </c>
      <c r="E1020" s="560">
        <f t="shared" si="93"/>
        <v>12</v>
      </c>
      <c r="F1020" s="560">
        <f t="shared" si="94"/>
        <v>11</v>
      </c>
      <c r="G1020" s="595">
        <f t="shared" si="95"/>
        <v>3</v>
      </c>
      <c r="H1020" s="590">
        <f>CHOOSE('Output Sheet'!$B$4,'8760 Data'!J1020,'8760 Data'!K1020,'8760 Data'!L1020,'8760 Data'!M1020,'8760 Data'!N1020,'8760 Data'!O1020,'8760 Data'!P1020,'8760 Data'!Q1020,'8760 Data'!R1020,'8760 Data'!S1020,'8760 Data'!T1020,'8760 Data'!U1020)</f>
        <v>0</v>
      </c>
      <c r="I1020" s="591" t="e">
        <f>H1020/'Output Sheet'!$B$8</f>
        <v>#DIV/0!</v>
      </c>
      <c r="J1020" s="596"/>
      <c r="K1020" s="560"/>
      <c r="L1020" s="560"/>
      <c r="M1020" s="560"/>
      <c r="N1020" s="560"/>
      <c r="O1020" s="560"/>
      <c r="P1020" s="560"/>
      <c r="Q1020" s="560"/>
      <c r="R1020" s="560"/>
      <c r="S1020" s="560"/>
      <c r="T1020" s="560"/>
      <c r="U1020" s="560"/>
    </row>
    <row r="1021" spans="1:21">
      <c r="A1021" s="593">
        <f t="shared" si="90"/>
        <v>41317</v>
      </c>
      <c r="B1021" s="594">
        <v>41317.500058912039</v>
      </c>
      <c r="C1021" s="560">
        <f t="shared" si="91"/>
        <v>2013</v>
      </c>
      <c r="D1021" s="560">
        <f t="shared" si="92"/>
        <v>2</v>
      </c>
      <c r="E1021" s="560">
        <f t="shared" si="93"/>
        <v>12</v>
      </c>
      <c r="F1021" s="560">
        <f t="shared" si="94"/>
        <v>12</v>
      </c>
      <c r="G1021" s="595">
        <f t="shared" si="95"/>
        <v>3</v>
      </c>
      <c r="H1021" s="590">
        <f>CHOOSE('Output Sheet'!$B$4,'8760 Data'!J1021,'8760 Data'!K1021,'8760 Data'!L1021,'8760 Data'!M1021,'8760 Data'!N1021,'8760 Data'!O1021,'8760 Data'!P1021,'8760 Data'!Q1021,'8760 Data'!R1021,'8760 Data'!S1021,'8760 Data'!T1021,'8760 Data'!U1021)</f>
        <v>0</v>
      </c>
      <c r="I1021" s="591" t="e">
        <f>H1021/'Output Sheet'!$B$8</f>
        <v>#DIV/0!</v>
      </c>
      <c r="J1021" s="596"/>
      <c r="K1021" s="560"/>
      <c r="L1021" s="560"/>
      <c r="M1021" s="560"/>
      <c r="N1021" s="560"/>
      <c r="O1021" s="560"/>
      <c r="P1021" s="560"/>
      <c r="Q1021" s="560"/>
      <c r="R1021" s="560"/>
      <c r="S1021" s="560"/>
      <c r="T1021" s="560"/>
      <c r="U1021" s="560"/>
    </row>
    <row r="1022" spans="1:21">
      <c r="A1022" s="593">
        <f t="shared" si="90"/>
        <v>41317</v>
      </c>
      <c r="B1022" s="594">
        <v>41317.541725636576</v>
      </c>
      <c r="C1022" s="560">
        <f t="shared" si="91"/>
        <v>2013</v>
      </c>
      <c r="D1022" s="560">
        <f t="shared" si="92"/>
        <v>2</v>
      </c>
      <c r="E1022" s="560">
        <f t="shared" si="93"/>
        <v>12</v>
      </c>
      <c r="F1022" s="560">
        <f t="shared" si="94"/>
        <v>13</v>
      </c>
      <c r="G1022" s="595">
        <f t="shared" si="95"/>
        <v>3</v>
      </c>
      <c r="H1022" s="590">
        <f>CHOOSE('Output Sheet'!$B$4,'8760 Data'!J1022,'8760 Data'!K1022,'8760 Data'!L1022,'8760 Data'!M1022,'8760 Data'!N1022,'8760 Data'!O1022,'8760 Data'!P1022,'8760 Data'!Q1022,'8760 Data'!R1022,'8760 Data'!S1022,'8760 Data'!T1022,'8760 Data'!U1022)</f>
        <v>0</v>
      </c>
      <c r="I1022" s="591" t="e">
        <f>H1022/'Output Sheet'!$B$8</f>
        <v>#DIV/0!</v>
      </c>
      <c r="J1022" s="596"/>
      <c r="K1022" s="560"/>
      <c r="L1022" s="560"/>
      <c r="M1022" s="560"/>
      <c r="N1022" s="560"/>
      <c r="O1022" s="560"/>
      <c r="P1022" s="560"/>
      <c r="Q1022" s="560"/>
      <c r="R1022" s="560"/>
      <c r="S1022" s="560"/>
      <c r="T1022" s="560"/>
      <c r="U1022" s="560"/>
    </row>
    <row r="1023" spans="1:21">
      <c r="A1023" s="593">
        <f t="shared" si="90"/>
        <v>41317</v>
      </c>
      <c r="B1023" s="594">
        <v>41317.583392361114</v>
      </c>
      <c r="C1023" s="560">
        <f t="shared" si="91"/>
        <v>2013</v>
      </c>
      <c r="D1023" s="560">
        <f t="shared" si="92"/>
        <v>2</v>
      </c>
      <c r="E1023" s="560">
        <f t="shared" si="93"/>
        <v>12</v>
      </c>
      <c r="F1023" s="560">
        <f t="shared" si="94"/>
        <v>14</v>
      </c>
      <c r="G1023" s="595">
        <f t="shared" si="95"/>
        <v>3</v>
      </c>
      <c r="H1023" s="590">
        <f>CHOOSE('Output Sheet'!$B$4,'8760 Data'!J1023,'8760 Data'!K1023,'8760 Data'!L1023,'8760 Data'!M1023,'8760 Data'!N1023,'8760 Data'!O1023,'8760 Data'!P1023,'8760 Data'!Q1023,'8760 Data'!R1023,'8760 Data'!S1023,'8760 Data'!T1023,'8760 Data'!U1023)</f>
        <v>0</v>
      </c>
      <c r="I1023" s="591" t="e">
        <f>H1023/'Output Sheet'!$B$8</f>
        <v>#DIV/0!</v>
      </c>
      <c r="J1023" s="596"/>
      <c r="K1023" s="560"/>
      <c r="L1023" s="560"/>
      <c r="M1023" s="560"/>
      <c r="N1023" s="560"/>
      <c r="O1023" s="560"/>
      <c r="P1023" s="560"/>
      <c r="Q1023" s="560"/>
      <c r="R1023" s="560"/>
      <c r="S1023" s="560"/>
      <c r="T1023" s="560"/>
      <c r="U1023" s="560"/>
    </row>
    <row r="1024" spans="1:21">
      <c r="A1024" s="593">
        <f t="shared" si="90"/>
        <v>41317</v>
      </c>
      <c r="B1024" s="594">
        <v>41317.625059085651</v>
      </c>
      <c r="C1024" s="560">
        <f t="shared" si="91"/>
        <v>2013</v>
      </c>
      <c r="D1024" s="560">
        <f t="shared" si="92"/>
        <v>2</v>
      </c>
      <c r="E1024" s="560">
        <f t="shared" si="93"/>
        <v>12</v>
      </c>
      <c r="F1024" s="560">
        <f t="shared" si="94"/>
        <v>15</v>
      </c>
      <c r="G1024" s="595">
        <f t="shared" si="95"/>
        <v>3</v>
      </c>
      <c r="H1024" s="590">
        <f>CHOOSE('Output Sheet'!$B$4,'8760 Data'!J1024,'8760 Data'!K1024,'8760 Data'!L1024,'8760 Data'!M1024,'8760 Data'!N1024,'8760 Data'!O1024,'8760 Data'!P1024,'8760 Data'!Q1024,'8760 Data'!R1024,'8760 Data'!S1024,'8760 Data'!T1024,'8760 Data'!U1024)</f>
        <v>0</v>
      </c>
      <c r="I1024" s="591" t="e">
        <f>H1024/'Output Sheet'!$B$8</f>
        <v>#DIV/0!</v>
      </c>
      <c r="J1024" s="596"/>
      <c r="K1024" s="560"/>
      <c r="L1024" s="560"/>
      <c r="M1024" s="560"/>
      <c r="N1024" s="560"/>
      <c r="O1024" s="560"/>
      <c r="P1024" s="560"/>
      <c r="Q1024" s="560"/>
      <c r="R1024" s="560"/>
      <c r="S1024" s="560"/>
      <c r="T1024" s="560"/>
      <c r="U1024" s="560"/>
    </row>
    <row r="1025" spans="1:21">
      <c r="A1025" s="593">
        <f t="shared" si="90"/>
        <v>41317</v>
      </c>
      <c r="B1025" s="594">
        <v>41317.666725810188</v>
      </c>
      <c r="C1025" s="560">
        <f t="shared" si="91"/>
        <v>2013</v>
      </c>
      <c r="D1025" s="560">
        <f t="shared" si="92"/>
        <v>2</v>
      </c>
      <c r="E1025" s="560">
        <f t="shared" si="93"/>
        <v>12</v>
      </c>
      <c r="F1025" s="560">
        <f t="shared" si="94"/>
        <v>16</v>
      </c>
      <c r="G1025" s="595">
        <f t="shared" si="95"/>
        <v>3</v>
      </c>
      <c r="H1025" s="590">
        <f>CHOOSE('Output Sheet'!$B$4,'8760 Data'!J1025,'8760 Data'!K1025,'8760 Data'!L1025,'8760 Data'!M1025,'8760 Data'!N1025,'8760 Data'!O1025,'8760 Data'!P1025,'8760 Data'!Q1025,'8760 Data'!R1025,'8760 Data'!S1025,'8760 Data'!T1025,'8760 Data'!U1025)</f>
        <v>0</v>
      </c>
      <c r="I1025" s="591" t="e">
        <f>H1025/'Output Sheet'!$B$8</f>
        <v>#DIV/0!</v>
      </c>
      <c r="J1025" s="596"/>
      <c r="K1025" s="560"/>
      <c r="L1025" s="560"/>
      <c r="M1025" s="560"/>
      <c r="N1025" s="560"/>
      <c r="O1025" s="560"/>
      <c r="P1025" s="560"/>
      <c r="Q1025" s="560"/>
      <c r="R1025" s="560"/>
      <c r="S1025" s="560"/>
      <c r="T1025" s="560"/>
      <c r="U1025" s="560"/>
    </row>
    <row r="1026" spans="1:21">
      <c r="A1026" s="593">
        <f t="shared" si="90"/>
        <v>41317</v>
      </c>
      <c r="B1026" s="594">
        <v>41317.708392534725</v>
      </c>
      <c r="C1026" s="560">
        <f t="shared" si="91"/>
        <v>2013</v>
      </c>
      <c r="D1026" s="560">
        <f t="shared" si="92"/>
        <v>2</v>
      </c>
      <c r="E1026" s="560">
        <f t="shared" si="93"/>
        <v>12</v>
      </c>
      <c r="F1026" s="560">
        <f t="shared" si="94"/>
        <v>17</v>
      </c>
      <c r="G1026" s="595">
        <f t="shared" si="95"/>
        <v>3</v>
      </c>
      <c r="H1026" s="590">
        <f>CHOOSE('Output Sheet'!$B$4,'8760 Data'!J1026,'8760 Data'!K1026,'8760 Data'!L1026,'8760 Data'!M1026,'8760 Data'!N1026,'8760 Data'!O1026,'8760 Data'!P1026,'8760 Data'!Q1026,'8760 Data'!R1026,'8760 Data'!S1026,'8760 Data'!T1026,'8760 Data'!U1026)</f>
        <v>0</v>
      </c>
      <c r="I1026" s="591" t="e">
        <f>H1026/'Output Sheet'!$B$8</f>
        <v>#DIV/0!</v>
      </c>
      <c r="J1026" s="596"/>
      <c r="K1026" s="560"/>
      <c r="L1026" s="560"/>
      <c r="M1026" s="560"/>
      <c r="N1026" s="560"/>
      <c r="O1026" s="560"/>
      <c r="P1026" s="560"/>
      <c r="Q1026" s="560"/>
      <c r="R1026" s="560"/>
      <c r="S1026" s="560"/>
      <c r="T1026" s="560"/>
      <c r="U1026" s="560"/>
    </row>
    <row r="1027" spans="1:21">
      <c r="A1027" s="593">
        <f t="shared" ref="A1027:A1090" si="96">DATE(C1027,D1027,E1027)</f>
        <v>41317</v>
      </c>
      <c r="B1027" s="594">
        <v>41317.750059259262</v>
      </c>
      <c r="C1027" s="560">
        <f t="shared" ref="C1027:C1090" si="97">YEAR(B1027)</f>
        <v>2013</v>
      </c>
      <c r="D1027" s="560">
        <f t="shared" ref="D1027:D1090" si="98">MONTH(B1027)</f>
        <v>2</v>
      </c>
      <c r="E1027" s="560">
        <f t="shared" ref="E1027:E1090" si="99">DAY(B1027)</f>
        <v>12</v>
      </c>
      <c r="F1027" s="560">
        <f t="shared" ref="F1027:F1090" si="100">IF(HOUR(B1027)&lt;&gt;0,HOUR(B1027),24)</f>
        <v>18</v>
      </c>
      <c r="G1027" s="595">
        <f t="shared" ref="G1027:G1090" si="101">WEEKDAY(B1027,1)</f>
        <v>3</v>
      </c>
      <c r="H1027" s="590">
        <f>CHOOSE('Output Sheet'!$B$4,'8760 Data'!J1027,'8760 Data'!K1027,'8760 Data'!L1027,'8760 Data'!M1027,'8760 Data'!N1027,'8760 Data'!O1027,'8760 Data'!P1027,'8760 Data'!Q1027,'8760 Data'!R1027,'8760 Data'!S1027,'8760 Data'!T1027,'8760 Data'!U1027)</f>
        <v>0</v>
      </c>
      <c r="I1027" s="591" t="e">
        <f>H1027/'Output Sheet'!$B$8</f>
        <v>#DIV/0!</v>
      </c>
      <c r="J1027" s="596"/>
      <c r="K1027" s="560"/>
      <c r="L1027" s="560"/>
      <c r="M1027" s="560"/>
      <c r="N1027" s="560"/>
      <c r="O1027" s="560"/>
      <c r="P1027" s="560"/>
      <c r="Q1027" s="560"/>
      <c r="R1027" s="560"/>
      <c r="S1027" s="560"/>
      <c r="T1027" s="560"/>
      <c r="U1027" s="560"/>
    </row>
    <row r="1028" spans="1:21">
      <c r="A1028" s="593">
        <f t="shared" si="96"/>
        <v>41317</v>
      </c>
      <c r="B1028" s="594">
        <v>41317.7917259838</v>
      </c>
      <c r="C1028" s="560">
        <f t="shared" si="97"/>
        <v>2013</v>
      </c>
      <c r="D1028" s="560">
        <f t="shared" si="98"/>
        <v>2</v>
      </c>
      <c r="E1028" s="560">
        <f t="shared" si="99"/>
        <v>12</v>
      </c>
      <c r="F1028" s="560">
        <f t="shared" si="100"/>
        <v>19</v>
      </c>
      <c r="G1028" s="595">
        <f t="shared" si="101"/>
        <v>3</v>
      </c>
      <c r="H1028" s="590">
        <f>CHOOSE('Output Sheet'!$B$4,'8760 Data'!J1028,'8760 Data'!K1028,'8760 Data'!L1028,'8760 Data'!M1028,'8760 Data'!N1028,'8760 Data'!O1028,'8760 Data'!P1028,'8760 Data'!Q1028,'8760 Data'!R1028,'8760 Data'!S1028,'8760 Data'!T1028,'8760 Data'!U1028)</f>
        <v>0</v>
      </c>
      <c r="I1028" s="591" t="e">
        <f>H1028/'Output Sheet'!$B$8</f>
        <v>#DIV/0!</v>
      </c>
      <c r="J1028" s="596"/>
      <c r="K1028" s="560"/>
      <c r="L1028" s="560"/>
      <c r="M1028" s="560"/>
      <c r="N1028" s="560"/>
      <c r="O1028" s="560"/>
      <c r="P1028" s="560"/>
      <c r="Q1028" s="560"/>
      <c r="R1028" s="560"/>
      <c r="S1028" s="560"/>
      <c r="T1028" s="560"/>
      <c r="U1028" s="560"/>
    </row>
    <row r="1029" spans="1:21">
      <c r="A1029" s="593">
        <f t="shared" si="96"/>
        <v>41317</v>
      </c>
      <c r="B1029" s="594">
        <v>41317.833392708337</v>
      </c>
      <c r="C1029" s="560">
        <f t="shared" si="97"/>
        <v>2013</v>
      </c>
      <c r="D1029" s="560">
        <f t="shared" si="98"/>
        <v>2</v>
      </c>
      <c r="E1029" s="560">
        <f t="shared" si="99"/>
        <v>12</v>
      </c>
      <c r="F1029" s="560">
        <f t="shared" si="100"/>
        <v>20</v>
      </c>
      <c r="G1029" s="595">
        <f t="shared" si="101"/>
        <v>3</v>
      </c>
      <c r="H1029" s="590">
        <f>CHOOSE('Output Sheet'!$B$4,'8760 Data'!J1029,'8760 Data'!K1029,'8760 Data'!L1029,'8760 Data'!M1029,'8760 Data'!N1029,'8760 Data'!O1029,'8760 Data'!P1029,'8760 Data'!Q1029,'8760 Data'!R1029,'8760 Data'!S1029,'8760 Data'!T1029,'8760 Data'!U1029)</f>
        <v>0</v>
      </c>
      <c r="I1029" s="591" t="e">
        <f>H1029/'Output Sheet'!$B$8</f>
        <v>#DIV/0!</v>
      </c>
      <c r="J1029" s="596"/>
      <c r="K1029" s="560"/>
      <c r="L1029" s="560"/>
      <c r="M1029" s="560"/>
      <c r="N1029" s="560"/>
      <c r="O1029" s="560"/>
      <c r="P1029" s="560"/>
      <c r="Q1029" s="560"/>
      <c r="R1029" s="560"/>
      <c r="S1029" s="560"/>
      <c r="T1029" s="560"/>
      <c r="U1029" s="560"/>
    </row>
    <row r="1030" spans="1:21">
      <c r="A1030" s="593">
        <f t="shared" si="96"/>
        <v>41317</v>
      </c>
      <c r="B1030" s="594">
        <v>41317.875059432874</v>
      </c>
      <c r="C1030" s="560">
        <f t="shared" si="97"/>
        <v>2013</v>
      </c>
      <c r="D1030" s="560">
        <f t="shared" si="98"/>
        <v>2</v>
      </c>
      <c r="E1030" s="560">
        <f t="shared" si="99"/>
        <v>12</v>
      </c>
      <c r="F1030" s="560">
        <f t="shared" si="100"/>
        <v>21</v>
      </c>
      <c r="G1030" s="595">
        <f t="shared" si="101"/>
        <v>3</v>
      </c>
      <c r="H1030" s="590">
        <f>CHOOSE('Output Sheet'!$B$4,'8760 Data'!J1030,'8760 Data'!K1030,'8760 Data'!L1030,'8760 Data'!M1030,'8760 Data'!N1030,'8760 Data'!O1030,'8760 Data'!P1030,'8760 Data'!Q1030,'8760 Data'!R1030,'8760 Data'!S1030,'8760 Data'!T1030,'8760 Data'!U1030)</f>
        <v>0</v>
      </c>
      <c r="I1030" s="591" t="e">
        <f>H1030/'Output Sheet'!$B$8</f>
        <v>#DIV/0!</v>
      </c>
      <c r="J1030" s="596"/>
      <c r="K1030" s="560"/>
      <c r="L1030" s="560"/>
      <c r="M1030" s="560"/>
      <c r="N1030" s="560"/>
      <c r="O1030" s="560"/>
      <c r="P1030" s="560"/>
      <c r="Q1030" s="560"/>
      <c r="R1030" s="560"/>
      <c r="S1030" s="560"/>
      <c r="T1030" s="560"/>
      <c r="U1030" s="560"/>
    </row>
    <row r="1031" spans="1:21">
      <c r="A1031" s="593">
        <f t="shared" si="96"/>
        <v>41317</v>
      </c>
      <c r="B1031" s="594">
        <v>41317.916726157404</v>
      </c>
      <c r="C1031" s="560">
        <f t="shared" si="97"/>
        <v>2013</v>
      </c>
      <c r="D1031" s="560">
        <f t="shared" si="98"/>
        <v>2</v>
      </c>
      <c r="E1031" s="560">
        <f t="shared" si="99"/>
        <v>12</v>
      </c>
      <c r="F1031" s="560">
        <f t="shared" si="100"/>
        <v>22</v>
      </c>
      <c r="G1031" s="595">
        <f t="shared" si="101"/>
        <v>3</v>
      </c>
      <c r="H1031" s="590">
        <f>CHOOSE('Output Sheet'!$B$4,'8760 Data'!J1031,'8760 Data'!K1031,'8760 Data'!L1031,'8760 Data'!M1031,'8760 Data'!N1031,'8760 Data'!O1031,'8760 Data'!P1031,'8760 Data'!Q1031,'8760 Data'!R1031,'8760 Data'!S1031,'8760 Data'!T1031,'8760 Data'!U1031)</f>
        <v>0</v>
      </c>
      <c r="I1031" s="591" t="e">
        <f>H1031/'Output Sheet'!$B$8</f>
        <v>#DIV/0!</v>
      </c>
      <c r="J1031" s="596"/>
      <c r="K1031" s="560"/>
      <c r="L1031" s="560"/>
      <c r="M1031" s="560"/>
      <c r="N1031" s="560"/>
      <c r="O1031" s="560"/>
      <c r="P1031" s="560"/>
      <c r="Q1031" s="560"/>
      <c r="R1031" s="560"/>
      <c r="S1031" s="560"/>
      <c r="T1031" s="560"/>
      <c r="U1031" s="560"/>
    </row>
    <row r="1032" spans="1:21">
      <c r="A1032" s="593">
        <f t="shared" si="96"/>
        <v>41317</v>
      </c>
      <c r="B1032" s="594">
        <v>41317.958392881941</v>
      </c>
      <c r="C1032" s="560">
        <f t="shared" si="97"/>
        <v>2013</v>
      </c>
      <c r="D1032" s="560">
        <f t="shared" si="98"/>
        <v>2</v>
      </c>
      <c r="E1032" s="560">
        <f t="shared" si="99"/>
        <v>12</v>
      </c>
      <c r="F1032" s="560">
        <f t="shared" si="100"/>
        <v>23</v>
      </c>
      <c r="G1032" s="595">
        <f t="shared" si="101"/>
        <v>3</v>
      </c>
      <c r="H1032" s="590">
        <f>CHOOSE('Output Sheet'!$B$4,'8760 Data'!J1032,'8760 Data'!K1032,'8760 Data'!L1032,'8760 Data'!M1032,'8760 Data'!N1032,'8760 Data'!O1032,'8760 Data'!P1032,'8760 Data'!Q1032,'8760 Data'!R1032,'8760 Data'!S1032,'8760 Data'!T1032,'8760 Data'!U1032)</f>
        <v>0</v>
      </c>
      <c r="I1032" s="591" t="e">
        <f>H1032/'Output Sheet'!$B$8</f>
        <v>#DIV/0!</v>
      </c>
      <c r="J1032" s="596"/>
      <c r="K1032" s="560"/>
      <c r="L1032" s="560"/>
      <c r="M1032" s="560"/>
      <c r="N1032" s="560"/>
      <c r="O1032" s="560"/>
      <c r="P1032" s="560"/>
      <c r="Q1032" s="560"/>
      <c r="R1032" s="560"/>
      <c r="S1032" s="560"/>
      <c r="T1032" s="560"/>
      <c r="U1032" s="560"/>
    </row>
    <row r="1033" spans="1:21">
      <c r="A1033" s="593">
        <f t="shared" si="96"/>
        <v>41318</v>
      </c>
      <c r="B1033" s="594">
        <v>41318.000059606478</v>
      </c>
      <c r="C1033" s="560">
        <f t="shared" si="97"/>
        <v>2013</v>
      </c>
      <c r="D1033" s="560">
        <f t="shared" si="98"/>
        <v>2</v>
      </c>
      <c r="E1033" s="560">
        <f t="shared" si="99"/>
        <v>13</v>
      </c>
      <c r="F1033" s="560">
        <f t="shared" si="100"/>
        <v>24</v>
      </c>
      <c r="G1033" s="595">
        <f t="shared" si="101"/>
        <v>4</v>
      </c>
      <c r="H1033" s="590">
        <f>CHOOSE('Output Sheet'!$B$4,'8760 Data'!J1033,'8760 Data'!K1033,'8760 Data'!L1033,'8760 Data'!M1033,'8760 Data'!N1033,'8760 Data'!O1033,'8760 Data'!P1033,'8760 Data'!Q1033,'8760 Data'!R1033,'8760 Data'!S1033,'8760 Data'!T1033,'8760 Data'!U1033)</f>
        <v>0</v>
      </c>
      <c r="I1033" s="591" t="e">
        <f>H1033/'Output Sheet'!$B$8</f>
        <v>#DIV/0!</v>
      </c>
      <c r="J1033" s="596"/>
      <c r="K1033" s="560"/>
      <c r="L1033" s="560"/>
      <c r="M1033" s="560"/>
      <c r="N1033" s="560"/>
      <c r="O1033" s="560"/>
      <c r="P1033" s="560"/>
      <c r="Q1033" s="560"/>
      <c r="R1033" s="560"/>
      <c r="S1033" s="560"/>
      <c r="T1033" s="560"/>
      <c r="U1033" s="560"/>
    </row>
    <row r="1034" spans="1:21">
      <c r="A1034" s="593">
        <f t="shared" si="96"/>
        <v>41318</v>
      </c>
      <c r="B1034" s="594">
        <v>41318.041726331016</v>
      </c>
      <c r="C1034" s="560">
        <f t="shared" si="97"/>
        <v>2013</v>
      </c>
      <c r="D1034" s="560">
        <f t="shared" si="98"/>
        <v>2</v>
      </c>
      <c r="E1034" s="560">
        <f t="shared" si="99"/>
        <v>13</v>
      </c>
      <c r="F1034" s="560">
        <f t="shared" si="100"/>
        <v>1</v>
      </c>
      <c r="G1034" s="595">
        <f t="shared" si="101"/>
        <v>4</v>
      </c>
      <c r="H1034" s="590">
        <f>CHOOSE('Output Sheet'!$B$4,'8760 Data'!J1034,'8760 Data'!K1034,'8760 Data'!L1034,'8760 Data'!M1034,'8760 Data'!N1034,'8760 Data'!O1034,'8760 Data'!P1034,'8760 Data'!Q1034,'8760 Data'!R1034,'8760 Data'!S1034,'8760 Data'!T1034,'8760 Data'!U1034)</f>
        <v>0</v>
      </c>
      <c r="I1034" s="591" t="e">
        <f>H1034/'Output Sheet'!$B$8</f>
        <v>#DIV/0!</v>
      </c>
      <c r="J1034" s="596"/>
      <c r="K1034" s="560"/>
      <c r="L1034" s="560"/>
      <c r="M1034" s="560"/>
      <c r="N1034" s="560"/>
      <c r="O1034" s="560"/>
      <c r="P1034" s="560"/>
      <c r="Q1034" s="560"/>
      <c r="R1034" s="560"/>
      <c r="S1034" s="560"/>
      <c r="T1034" s="560"/>
      <c r="U1034" s="560"/>
    </row>
    <row r="1035" spans="1:21">
      <c r="A1035" s="593">
        <f t="shared" si="96"/>
        <v>41318</v>
      </c>
      <c r="B1035" s="594">
        <v>41318.083393055553</v>
      </c>
      <c r="C1035" s="560">
        <f t="shared" si="97"/>
        <v>2013</v>
      </c>
      <c r="D1035" s="560">
        <f t="shared" si="98"/>
        <v>2</v>
      </c>
      <c r="E1035" s="560">
        <f t="shared" si="99"/>
        <v>13</v>
      </c>
      <c r="F1035" s="560">
        <f t="shared" si="100"/>
        <v>2</v>
      </c>
      <c r="G1035" s="595">
        <f t="shared" si="101"/>
        <v>4</v>
      </c>
      <c r="H1035" s="590">
        <f>CHOOSE('Output Sheet'!$B$4,'8760 Data'!J1035,'8760 Data'!K1035,'8760 Data'!L1035,'8760 Data'!M1035,'8760 Data'!N1035,'8760 Data'!O1035,'8760 Data'!P1035,'8760 Data'!Q1035,'8760 Data'!R1035,'8760 Data'!S1035,'8760 Data'!T1035,'8760 Data'!U1035)</f>
        <v>0</v>
      </c>
      <c r="I1035" s="591" t="e">
        <f>H1035/'Output Sheet'!$B$8</f>
        <v>#DIV/0!</v>
      </c>
      <c r="J1035" s="596"/>
      <c r="K1035" s="560"/>
      <c r="L1035" s="560"/>
      <c r="M1035" s="560"/>
      <c r="N1035" s="560"/>
      <c r="O1035" s="560"/>
      <c r="P1035" s="560"/>
      <c r="Q1035" s="560"/>
      <c r="R1035" s="560"/>
      <c r="S1035" s="560"/>
      <c r="T1035" s="560"/>
      <c r="U1035" s="560"/>
    </row>
    <row r="1036" spans="1:21">
      <c r="A1036" s="593">
        <f t="shared" si="96"/>
        <v>41318</v>
      </c>
      <c r="B1036" s="594">
        <v>41318.12505978009</v>
      </c>
      <c r="C1036" s="560">
        <f t="shared" si="97"/>
        <v>2013</v>
      </c>
      <c r="D1036" s="560">
        <f t="shared" si="98"/>
        <v>2</v>
      </c>
      <c r="E1036" s="560">
        <f t="shared" si="99"/>
        <v>13</v>
      </c>
      <c r="F1036" s="560">
        <f t="shared" si="100"/>
        <v>3</v>
      </c>
      <c r="G1036" s="595">
        <f t="shared" si="101"/>
        <v>4</v>
      </c>
      <c r="H1036" s="590">
        <f>CHOOSE('Output Sheet'!$B$4,'8760 Data'!J1036,'8760 Data'!K1036,'8760 Data'!L1036,'8760 Data'!M1036,'8760 Data'!N1036,'8760 Data'!O1036,'8760 Data'!P1036,'8760 Data'!Q1036,'8760 Data'!R1036,'8760 Data'!S1036,'8760 Data'!T1036,'8760 Data'!U1036)</f>
        <v>0</v>
      </c>
      <c r="I1036" s="591" t="e">
        <f>H1036/'Output Sheet'!$B$8</f>
        <v>#DIV/0!</v>
      </c>
      <c r="J1036" s="596"/>
      <c r="K1036" s="560"/>
      <c r="L1036" s="560"/>
      <c r="M1036" s="560"/>
      <c r="N1036" s="560"/>
      <c r="O1036" s="560"/>
      <c r="P1036" s="560"/>
      <c r="Q1036" s="560"/>
      <c r="R1036" s="560"/>
      <c r="S1036" s="560"/>
      <c r="T1036" s="560"/>
      <c r="U1036" s="560"/>
    </row>
    <row r="1037" spans="1:21">
      <c r="A1037" s="593">
        <f t="shared" si="96"/>
        <v>41318</v>
      </c>
      <c r="B1037" s="594">
        <v>41318.166726504627</v>
      </c>
      <c r="C1037" s="560">
        <f t="shared" si="97"/>
        <v>2013</v>
      </c>
      <c r="D1037" s="560">
        <f t="shared" si="98"/>
        <v>2</v>
      </c>
      <c r="E1037" s="560">
        <f t="shared" si="99"/>
        <v>13</v>
      </c>
      <c r="F1037" s="560">
        <f t="shared" si="100"/>
        <v>4</v>
      </c>
      <c r="G1037" s="595">
        <f t="shared" si="101"/>
        <v>4</v>
      </c>
      <c r="H1037" s="590">
        <f>CHOOSE('Output Sheet'!$B$4,'8760 Data'!J1037,'8760 Data'!K1037,'8760 Data'!L1037,'8760 Data'!M1037,'8760 Data'!N1037,'8760 Data'!O1037,'8760 Data'!P1037,'8760 Data'!Q1037,'8760 Data'!R1037,'8760 Data'!S1037,'8760 Data'!T1037,'8760 Data'!U1037)</f>
        <v>0</v>
      </c>
      <c r="I1037" s="591" t="e">
        <f>H1037/'Output Sheet'!$B$8</f>
        <v>#DIV/0!</v>
      </c>
      <c r="J1037" s="596"/>
      <c r="K1037" s="560"/>
      <c r="L1037" s="560"/>
      <c r="M1037" s="560"/>
      <c r="N1037" s="560"/>
      <c r="O1037" s="560"/>
      <c r="P1037" s="560"/>
      <c r="Q1037" s="560"/>
      <c r="R1037" s="560"/>
      <c r="S1037" s="560"/>
      <c r="T1037" s="560"/>
      <c r="U1037" s="560"/>
    </row>
    <row r="1038" spans="1:21">
      <c r="A1038" s="593">
        <f t="shared" si="96"/>
        <v>41318</v>
      </c>
      <c r="B1038" s="594">
        <v>41318.208393229164</v>
      </c>
      <c r="C1038" s="560">
        <f t="shared" si="97"/>
        <v>2013</v>
      </c>
      <c r="D1038" s="560">
        <f t="shared" si="98"/>
        <v>2</v>
      </c>
      <c r="E1038" s="560">
        <f t="shared" si="99"/>
        <v>13</v>
      </c>
      <c r="F1038" s="560">
        <f t="shared" si="100"/>
        <v>5</v>
      </c>
      <c r="G1038" s="595">
        <f t="shared" si="101"/>
        <v>4</v>
      </c>
      <c r="H1038" s="590">
        <f>CHOOSE('Output Sheet'!$B$4,'8760 Data'!J1038,'8760 Data'!K1038,'8760 Data'!L1038,'8760 Data'!M1038,'8760 Data'!N1038,'8760 Data'!O1038,'8760 Data'!P1038,'8760 Data'!Q1038,'8760 Data'!R1038,'8760 Data'!S1038,'8760 Data'!T1038,'8760 Data'!U1038)</f>
        <v>0</v>
      </c>
      <c r="I1038" s="591" t="e">
        <f>H1038/'Output Sheet'!$B$8</f>
        <v>#DIV/0!</v>
      </c>
      <c r="J1038" s="596"/>
      <c r="K1038" s="560"/>
      <c r="L1038" s="560"/>
      <c r="M1038" s="560"/>
      <c r="N1038" s="560"/>
      <c r="O1038" s="560"/>
      <c r="P1038" s="560"/>
      <c r="Q1038" s="560"/>
      <c r="R1038" s="560"/>
      <c r="S1038" s="560"/>
      <c r="T1038" s="560"/>
      <c r="U1038" s="560"/>
    </row>
    <row r="1039" spans="1:21">
      <c r="A1039" s="593">
        <f t="shared" si="96"/>
        <v>41318</v>
      </c>
      <c r="B1039" s="594">
        <v>41318.250059953702</v>
      </c>
      <c r="C1039" s="560">
        <f t="shared" si="97"/>
        <v>2013</v>
      </c>
      <c r="D1039" s="560">
        <f t="shared" si="98"/>
        <v>2</v>
      </c>
      <c r="E1039" s="560">
        <f t="shared" si="99"/>
        <v>13</v>
      </c>
      <c r="F1039" s="560">
        <f t="shared" si="100"/>
        <v>6</v>
      </c>
      <c r="G1039" s="595">
        <f t="shared" si="101"/>
        <v>4</v>
      </c>
      <c r="H1039" s="590">
        <f>CHOOSE('Output Sheet'!$B$4,'8760 Data'!J1039,'8760 Data'!K1039,'8760 Data'!L1039,'8760 Data'!M1039,'8760 Data'!N1039,'8760 Data'!O1039,'8760 Data'!P1039,'8760 Data'!Q1039,'8760 Data'!R1039,'8760 Data'!S1039,'8760 Data'!T1039,'8760 Data'!U1039)</f>
        <v>0</v>
      </c>
      <c r="I1039" s="591" t="e">
        <f>H1039/'Output Sheet'!$B$8</f>
        <v>#DIV/0!</v>
      </c>
      <c r="J1039" s="596"/>
      <c r="K1039" s="560"/>
      <c r="L1039" s="560"/>
      <c r="M1039" s="560"/>
      <c r="N1039" s="560"/>
      <c r="O1039" s="560"/>
      <c r="P1039" s="560"/>
      <c r="Q1039" s="560"/>
      <c r="R1039" s="560"/>
      <c r="S1039" s="560"/>
      <c r="T1039" s="560"/>
      <c r="U1039" s="560"/>
    </row>
    <row r="1040" spans="1:21">
      <c r="A1040" s="593">
        <f t="shared" si="96"/>
        <v>41318</v>
      </c>
      <c r="B1040" s="594">
        <v>41318.291726678239</v>
      </c>
      <c r="C1040" s="560">
        <f t="shared" si="97"/>
        <v>2013</v>
      </c>
      <c r="D1040" s="560">
        <f t="shared" si="98"/>
        <v>2</v>
      </c>
      <c r="E1040" s="560">
        <f t="shared" si="99"/>
        <v>13</v>
      </c>
      <c r="F1040" s="560">
        <f t="shared" si="100"/>
        <v>7</v>
      </c>
      <c r="G1040" s="595">
        <f t="shared" si="101"/>
        <v>4</v>
      </c>
      <c r="H1040" s="590">
        <f>CHOOSE('Output Sheet'!$B$4,'8760 Data'!J1040,'8760 Data'!K1040,'8760 Data'!L1040,'8760 Data'!M1040,'8760 Data'!N1040,'8760 Data'!O1040,'8760 Data'!P1040,'8760 Data'!Q1040,'8760 Data'!R1040,'8760 Data'!S1040,'8760 Data'!T1040,'8760 Data'!U1040)</f>
        <v>0</v>
      </c>
      <c r="I1040" s="591" t="e">
        <f>H1040/'Output Sheet'!$B$8</f>
        <v>#DIV/0!</v>
      </c>
      <c r="J1040" s="596"/>
      <c r="K1040" s="560"/>
      <c r="L1040" s="560"/>
      <c r="M1040" s="560"/>
      <c r="N1040" s="560"/>
      <c r="O1040" s="560"/>
      <c r="P1040" s="560"/>
      <c r="Q1040" s="560"/>
      <c r="R1040" s="560"/>
      <c r="S1040" s="560"/>
      <c r="T1040" s="560"/>
      <c r="U1040" s="560"/>
    </row>
    <row r="1041" spans="1:21">
      <c r="A1041" s="593">
        <f t="shared" si="96"/>
        <v>41318</v>
      </c>
      <c r="B1041" s="594">
        <v>41318.333393402776</v>
      </c>
      <c r="C1041" s="560">
        <f t="shared" si="97"/>
        <v>2013</v>
      </c>
      <c r="D1041" s="560">
        <f t="shared" si="98"/>
        <v>2</v>
      </c>
      <c r="E1041" s="560">
        <f t="shared" si="99"/>
        <v>13</v>
      </c>
      <c r="F1041" s="560">
        <f t="shared" si="100"/>
        <v>8</v>
      </c>
      <c r="G1041" s="595">
        <f t="shared" si="101"/>
        <v>4</v>
      </c>
      <c r="H1041" s="590">
        <f>CHOOSE('Output Sheet'!$B$4,'8760 Data'!J1041,'8760 Data'!K1041,'8760 Data'!L1041,'8760 Data'!M1041,'8760 Data'!N1041,'8760 Data'!O1041,'8760 Data'!P1041,'8760 Data'!Q1041,'8760 Data'!R1041,'8760 Data'!S1041,'8760 Data'!T1041,'8760 Data'!U1041)</f>
        <v>0</v>
      </c>
      <c r="I1041" s="591" t="e">
        <f>H1041/'Output Sheet'!$B$8</f>
        <v>#DIV/0!</v>
      </c>
      <c r="J1041" s="596"/>
      <c r="K1041" s="560"/>
      <c r="L1041" s="560"/>
      <c r="M1041" s="560"/>
      <c r="N1041" s="560"/>
      <c r="O1041" s="560"/>
      <c r="P1041" s="560"/>
      <c r="Q1041" s="560"/>
      <c r="R1041" s="560"/>
      <c r="S1041" s="560"/>
      <c r="T1041" s="560"/>
      <c r="U1041" s="560"/>
    </row>
    <row r="1042" spans="1:21">
      <c r="A1042" s="593">
        <f t="shared" si="96"/>
        <v>41318</v>
      </c>
      <c r="B1042" s="594">
        <v>41318.375060127313</v>
      </c>
      <c r="C1042" s="560">
        <f t="shared" si="97"/>
        <v>2013</v>
      </c>
      <c r="D1042" s="560">
        <f t="shared" si="98"/>
        <v>2</v>
      </c>
      <c r="E1042" s="560">
        <f t="shared" si="99"/>
        <v>13</v>
      </c>
      <c r="F1042" s="560">
        <f t="shared" si="100"/>
        <v>9</v>
      </c>
      <c r="G1042" s="595">
        <f t="shared" si="101"/>
        <v>4</v>
      </c>
      <c r="H1042" s="590">
        <f>CHOOSE('Output Sheet'!$B$4,'8760 Data'!J1042,'8760 Data'!K1042,'8760 Data'!L1042,'8760 Data'!M1042,'8760 Data'!N1042,'8760 Data'!O1042,'8760 Data'!P1042,'8760 Data'!Q1042,'8760 Data'!R1042,'8760 Data'!S1042,'8760 Data'!T1042,'8760 Data'!U1042)</f>
        <v>0</v>
      </c>
      <c r="I1042" s="591" t="e">
        <f>H1042/'Output Sheet'!$B$8</f>
        <v>#DIV/0!</v>
      </c>
      <c r="J1042" s="596"/>
      <c r="K1042" s="560"/>
      <c r="L1042" s="560"/>
      <c r="M1042" s="560"/>
      <c r="N1042" s="560"/>
      <c r="O1042" s="560"/>
      <c r="P1042" s="560"/>
      <c r="Q1042" s="560"/>
      <c r="R1042" s="560"/>
      <c r="S1042" s="560"/>
      <c r="T1042" s="560"/>
      <c r="U1042" s="560"/>
    </row>
    <row r="1043" spans="1:21">
      <c r="A1043" s="593">
        <f t="shared" si="96"/>
        <v>41318</v>
      </c>
      <c r="B1043" s="594">
        <v>41318.41672685185</v>
      </c>
      <c r="C1043" s="560">
        <f t="shared" si="97"/>
        <v>2013</v>
      </c>
      <c r="D1043" s="560">
        <f t="shared" si="98"/>
        <v>2</v>
      </c>
      <c r="E1043" s="560">
        <f t="shared" si="99"/>
        <v>13</v>
      </c>
      <c r="F1043" s="560">
        <f t="shared" si="100"/>
        <v>10</v>
      </c>
      <c r="G1043" s="595">
        <f t="shared" si="101"/>
        <v>4</v>
      </c>
      <c r="H1043" s="590">
        <f>CHOOSE('Output Sheet'!$B$4,'8760 Data'!J1043,'8760 Data'!K1043,'8760 Data'!L1043,'8760 Data'!M1043,'8760 Data'!N1043,'8760 Data'!O1043,'8760 Data'!P1043,'8760 Data'!Q1043,'8760 Data'!R1043,'8760 Data'!S1043,'8760 Data'!T1043,'8760 Data'!U1043)</f>
        <v>0</v>
      </c>
      <c r="I1043" s="591" t="e">
        <f>H1043/'Output Sheet'!$B$8</f>
        <v>#DIV/0!</v>
      </c>
      <c r="J1043" s="596"/>
      <c r="K1043" s="560"/>
      <c r="L1043" s="560"/>
      <c r="M1043" s="560"/>
      <c r="N1043" s="560"/>
      <c r="O1043" s="560"/>
      <c r="P1043" s="560"/>
      <c r="Q1043" s="560"/>
      <c r="R1043" s="560"/>
      <c r="S1043" s="560"/>
      <c r="T1043" s="560"/>
      <c r="U1043" s="560"/>
    </row>
    <row r="1044" spans="1:21">
      <c r="A1044" s="593">
        <f t="shared" si="96"/>
        <v>41318</v>
      </c>
      <c r="B1044" s="594">
        <v>41318.458393576388</v>
      </c>
      <c r="C1044" s="560">
        <f t="shared" si="97"/>
        <v>2013</v>
      </c>
      <c r="D1044" s="560">
        <f t="shared" si="98"/>
        <v>2</v>
      </c>
      <c r="E1044" s="560">
        <f t="shared" si="99"/>
        <v>13</v>
      </c>
      <c r="F1044" s="560">
        <f t="shared" si="100"/>
        <v>11</v>
      </c>
      <c r="G1044" s="595">
        <f t="shared" si="101"/>
        <v>4</v>
      </c>
      <c r="H1044" s="590">
        <f>CHOOSE('Output Sheet'!$B$4,'8760 Data'!J1044,'8760 Data'!K1044,'8760 Data'!L1044,'8760 Data'!M1044,'8760 Data'!N1044,'8760 Data'!O1044,'8760 Data'!P1044,'8760 Data'!Q1044,'8760 Data'!R1044,'8760 Data'!S1044,'8760 Data'!T1044,'8760 Data'!U1044)</f>
        <v>0</v>
      </c>
      <c r="I1044" s="591" t="e">
        <f>H1044/'Output Sheet'!$B$8</f>
        <v>#DIV/0!</v>
      </c>
      <c r="J1044" s="596"/>
      <c r="K1044" s="560"/>
      <c r="L1044" s="560"/>
      <c r="M1044" s="560"/>
      <c r="N1044" s="560"/>
      <c r="O1044" s="560"/>
      <c r="P1044" s="560"/>
      <c r="Q1044" s="560"/>
      <c r="R1044" s="560"/>
      <c r="S1044" s="560"/>
      <c r="T1044" s="560"/>
      <c r="U1044" s="560"/>
    </row>
    <row r="1045" spans="1:21">
      <c r="A1045" s="593">
        <f t="shared" si="96"/>
        <v>41318</v>
      </c>
      <c r="B1045" s="594">
        <v>41318.500060300925</v>
      </c>
      <c r="C1045" s="560">
        <f t="shared" si="97"/>
        <v>2013</v>
      </c>
      <c r="D1045" s="560">
        <f t="shared" si="98"/>
        <v>2</v>
      </c>
      <c r="E1045" s="560">
        <f t="shared" si="99"/>
        <v>13</v>
      </c>
      <c r="F1045" s="560">
        <f t="shared" si="100"/>
        <v>12</v>
      </c>
      <c r="G1045" s="595">
        <f t="shared" si="101"/>
        <v>4</v>
      </c>
      <c r="H1045" s="590">
        <f>CHOOSE('Output Sheet'!$B$4,'8760 Data'!J1045,'8760 Data'!K1045,'8760 Data'!L1045,'8760 Data'!M1045,'8760 Data'!N1045,'8760 Data'!O1045,'8760 Data'!P1045,'8760 Data'!Q1045,'8760 Data'!R1045,'8760 Data'!S1045,'8760 Data'!T1045,'8760 Data'!U1045)</f>
        <v>0</v>
      </c>
      <c r="I1045" s="591" t="e">
        <f>H1045/'Output Sheet'!$B$8</f>
        <v>#DIV/0!</v>
      </c>
      <c r="J1045" s="596"/>
      <c r="K1045" s="560"/>
      <c r="L1045" s="560"/>
      <c r="M1045" s="560"/>
      <c r="N1045" s="560"/>
      <c r="O1045" s="560"/>
      <c r="P1045" s="560"/>
      <c r="Q1045" s="560"/>
      <c r="R1045" s="560"/>
      <c r="S1045" s="560"/>
      <c r="T1045" s="560"/>
      <c r="U1045" s="560"/>
    </row>
    <row r="1046" spans="1:21">
      <c r="A1046" s="593">
        <f t="shared" si="96"/>
        <v>41318</v>
      </c>
      <c r="B1046" s="594">
        <v>41318.541727025462</v>
      </c>
      <c r="C1046" s="560">
        <f t="shared" si="97"/>
        <v>2013</v>
      </c>
      <c r="D1046" s="560">
        <f t="shared" si="98"/>
        <v>2</v>
      </c>
      <c r="E1046" s="560">
        <f t="shared" si="99"/>
        <v>13</v>
      </c>
      <c r="F1046" s="560">
        <f t="shared" si="100"/>
        <v>13</v>
      </c>
      <c r="G1046" s="595">
        <f t="shared" si="101"/>
        <v>4</v>
      </c>
      <c r="H1046" s="590">
        <f>CHOOSE('Output Sheet'!$B$4,'8760 Data'!J1046,'8760 Data'!K1046,'8760 Data'!L1046,'8760 Data'!M1046,'8760 Data'!N1046,'8760 Data'!O1046,'8760 Data'!P1046,'8760 Data'!Q1046,'8760 Data'!R1046,'8760 Data'!S1046,'8760 Data'!T1046,'8760 Data'!U1046)</f>
        <v>0</v>
      </c>
      <c r="I1046" s="591" t="e">
        <f>H1046/'Output Sheet'!$B$8</f>
        <v>#DIV/0!</v>
      </c>
      <c r="J1046" s="596"/>
      <c r="K1046" s="560"/>
      <c r="L1046" s="560"/>
      <c r="M1046" s="560"/>
      <c r="N1046" s="560"/>
      <c r="O1046" s="560"/>
      <c r="P1046" s="560"/>
      <c r="Q1046" s="560"/>
      <c r="R1046" s="560"/>
      <c r="S1046" s="560"/>
      <c r="T1046" s="560"/>
      <c r="U1046" s="560"/>
    </row>
    <row r="1047" spans="1:21">
      <c r="A1047" s="593">
        <f t="shared" si="96"/>
        <v>41318</v>
      </c>
      <c r="B1047" s="594">
        <v>41318.583393749999</v>
      </c>
      <c r="C1047" s="560">
        <f t="shared" si="97"/>
        <v>2013</v>
      </c>
      <c r="D1047" s="560">
        <f t="shared" si="98"/>
        <v>2</v>
      </c>
      <c r="E1047" s="560">
        <f t="shared" si="99"/>
        <v>13</v>
      </c>
      <c r="F1047" s="560">
        <f t="shared" si="100"/>
        <v>14</v>
      </c>
      <c r="G1047" s="595">
        <f t="shared" si="101"/>
        <v>4</v>
      </c>
      <c r="H1047" s="590">
        <f>CHOOSE('Output Sheet'!$B$4,'8760 Data'!J1047,'8760 Data'!K1047,'8760 Data'!L1047,'8760 Data'!M1047,'8760 Data'!N1047,'8760 Data'!O1047,'8760 Data'!P1047,'8760 Data'!Q1047,'8760 Data'!R1047,'8760 Data'!S1047,'8760 Data'!T1047,'8760 Data'!U1047)</f>
        <v>0</v>
      </c>
      <c r="I1047" s="591" t="e">
        <f>H1047/'Output Sheet'!$B$8</f>
        <v>#DIV/0!</v>
      </c>
      <c r="J1047" s="596"/>
      <c r="K1047" s="560"/>
      <c r="L1047" s="560"/>
      <c r="M1047" s="560"/>
      <c r="N1047" s="560"/>
      <c r="O1047" s="560"/>
      <c r="P1047" s="560"/>
      <c r="Q1047" s="560"/>
      <c r="R1047" s="560"/>
      <c r="S1047" s="560"/>
      <c r="T1047" s="560"/>
      <c r="U1047" s="560"/>
    </row>
    <row r="1048" spans="1:21">
      <c r="A1048" s="593">
        <f t="shared" si="96"/>
        <v>41318</v>
      </c>
      <c r="B1048" s="594">
        <v>41318.625060474536</v>
      </c>
      <c r="C1048" s="560">
        <f t="shared" si="97"/>
        <v>2013</v>
      </c>
      <c r="D1048" s="560">
        <f t="shared" si="98"/>
        <v>2</v>
      </c>
      <c r="E1048" s="560">
        <f t="shared" si="99"/>
        <v>13</v>
      </c>
      <c r="F1048" s="560">
        <f t="shared" si="100"/>
        <v>15</v>
      </c>
      <c r="G1048" s="595">
        <f t="shared" si="101"/>
        <v>4</v>
      </c>
      <c r="H1048" s="590">
        <f>CHOOSE('Output Sheet'!$B$4,'8760 Data'!J1048,'8760 Data'!K1048,'8760 Data'!L1048,'8760 Data'!M1048,'8760 Data'!N1048,'8760 Data'!O1048,'8760 Data'!P1048,'8760 Data'!Q1048,'8760 Data'!R1048,'8760 Data'!S1048,'8760 Data'!T1048,'8760 Data'!U1048)</f>
        <v>0</v>
      </c>
      <c r="I1048" s="591" t="e">
        <f>H1048/'Output Sheet'!$B$8</f>
        <v>#DIV/0!</v>
      </c>
      <c r="J1048" s="596"/>
      <c r="K1048" s="560"/>
      <c r="L1048" s="560"/>
      <c r="M1048" s="560"/>
      <c r="N1048" s="560"/>
      <c r="O1048" s="560"/>
      <c r="P1048" s="560"/>
      <c r="Q1048" s="560"/>
      <c r="R1048" s="560"/>
      <c r="S1048" s="560"/>
      <c r="T1048" s="560"/>
      <c r="U1048" s="560"/>
    </row>
    <row r="1049" spans="1:21">
      <c r="A1049" s="593">
        <f t="shared" si="96"/>
        <v>41318</v>
      </c>
      <c r="B1049" s="594">
        <v>41318.666727199074</v>
      </c>
      <c r="C1049" s="560">
        <f t="shared" si="97"/>
        <v>2013</v>
      </c>
      <c r="D1049" s="560">
        <f t="shared" si="98"/>
        <v>2</v>
      </c>
      <c r="E1049" s="560">
        <f t="shared" si="99"/>
        <v>13</v>
      </c>
      <c r="F1049" s="560">
        <f t="shared" si="100"/>
        <v>16</v>
      </c>
      <c r="G1049" s="595">
        <f t="shared" si="101"/>
        <v>4</v>
      </c>
      <c r="H1049" s="590">
        <f>CHOOSE('Output Sheet'!$B$4,'8760 Data'!J1049,'8760 Data'!K1049,'8760 Data'!L1049,'8760 Data'!M1049,'8760 Data'!N1049,'8760 Data'!O1049,'8760 Data'!P1049,'8760 Data'!Q1049,'8760 Data'!R1049,'8760 Data'!S1049,'8760 Data'!T1049,'8760 Data'!U1049)</f>
        <v>0</v>
      </c>
      <c r="I1049" s="591" t="e">
        <f>H1049/'Output Sheet'!$B$8</f>
        <v>#DIV/0!</v>
      </c>
      <c r="J1049" s="596"/>
      <c r="K1049" s="560"/>
      <c r="L1049" s="560"/>
      <c r="M1049" s="560"/>
      <c r="N1049" s="560"/>
      <c r="O1049" s="560"/>
      <c r="P1049" s="560"/>
      <c r="Q1049" s="560"/>
      <c r="R1049" s="560"/>
      <c r="S1049" s="560"/>
      <c r="T1049" s="560"/>
      <c r="U1049" s="560"/>
    </row>
    <row r="1050" spans="1:21">
      <c r="A1050" s="593">
        <f t="shared" si="96"/>
        <v>41318</v>
      </c>
      <c r="B1050" s="594">
        <v>41318.708393923611</v>
      </c>
      <c r="C1050" s="560">
        <f t="shared" si="97"/>
        <v>2013</v>
      </c>
      <c r="D1050" s="560">
        <f t="shared" si="98"/>
        <v>2</v>
      </c>
      <c r="E1050" s="560">
        <f t="shared" si="99"/>
        <v>13</v>
      </c>
      <c r="F1050" s="560">
        <f t="shared" si="100"/>
        <v>17</v>
      </c>
      <c r="G1050" s="595">
        <f t="shared" si="101"/>
        <v>4</v>
      </c>
      <c r="H1050" s="590">
        <f>CHOOSE('Output Sheet'!$B$4,'8760 Data'!J1050,'8760 Data'!K1050,'8760 Data'!L1050,'8760 Data'!M1050,'8760 Data'!N1050,'8760 Data'!O1050,'8760 Data'!P1050,'8760 Data'!Q1050,'8760 Data'!R1050,'8760 Data'!S1050,'8760 Data'!T1050,'8760 Data'!U1050)</f>
        <v>0</v>
      </c>
      <c r="I1050" s="591" t="e">
        <f>H1050/'Output Sheet'!$B$8</f>
        <v>#DIV/0!</v>
      </c>
      <c r="J1050" s="596"/>
      <c r="K1050" s="560"/>
      <c r="L1050" s="560"/>
      <c r="M1050" s="560"/>
      <c r="N1050" s="560"/>
      <c r="O1050" s="560"/>
      <c r="P1050" s="560"/>
      <c r="Q1050" s="560"/>
      <c r="R1050" s="560"/>
      <c r="S1050" s="560"/>
      <c r="T1050" s="560"/>
      <c r="U1050" s="560"/>
    </row>
    <row r="1051" spans="1:21">
      <c r="A1051" s="593">
        <f t="shared" si="96"/>
        <v>41318</v>
      </c>
      <c r="B1051" s="594">
        <v>41318.750060648148</v>
      </c>
      <c r="C1051" s="560">
        <f t="shared" si="97"/>
        <v>2013</v>
      </c>
      <c r="D1051" s="560">
        <f t="shared" si="98"/>
        <v>2</v>
      </c>
      <c r="E1051" s="560">
        <f t="shared" si="99"/>
        <v>13</v>
      </c>
      <c r="F1051" s="560">
        <f t="shared" si="100"/>
        <v>18</v>
      </c>
      <c r="G1051" s="595">
        <f t="shared" si="101"/>
        <v>4</v>
      </c>
      <c r="H1051" s="590">
        <f>CHOOSE('Output Sheet'!$B$4,'8760 Data'!J1051,'8760 Data'!K1051,'8760 Data'!L1051,'8760 Data'!M1051,'8760 Data'!N1051,'8760 Data'!O1051,'8760 Data'!P1051,'8760 Data'!Q1051,'8760 Data'!R1051,'8760 Data'!S1051,'8760 Data'!T1051,'8760 Data'!U1051)</f>
        <v>0</v>
      </c>
      <c r="I1051" s="591" t="e">
        <f>H1051/'Output Sheet'!$B$8</f>
        <v>#DIV/0!</v>
      </c>
      <c r="J1051" s="596"/>
      <c r="K1051" s="560"/>
      <c r="L1051" s="560"/>
      <c r="M1051" s="560"/>
      <c r="N1051" s="560"/>
      <c r="O1051" s="560"/>
      <c r="P1051" s="560"/>
      <c r="Q1051" s="560"/>
      <c r="R1051" s="560"/>
      <c r="S1051" s="560"/>
      <c r="T1051" s="560"/>
      <c r="U1051" s="560"/>
    </row>
    <row r="1052" spans="1:21">
      <c r="A1052" s="593">
        <f t="shared" si="96"/>
        <v>41318</v>
      </c>
      <c r="B1052" s="594">
        <v>41318.791727372685</v>
      </c>
      <c r="C1052" s="560">
        <f t="shared" si="97"/>
        <v>2013</v>
      </c>
      <c r="D1052" s="560">
        <f t="shared" si="98"/>
        <v>2</v>
      </c>
      <c r="E1052" s="560">
        <f t="shared" si="99"/>
        <v>13</v>
      </c>
      <c r="F1052" s="560">
        <f t="shared" si="100"/>
        <v>19</v>
      </c>
      <c r="G1052" s="595">
        <f t="shared" si="101"/>
        <v>4</v>
      </c>
      <c r="H1052" s="590">
        <f>CHOOSE('Output Sheet'!$B$4,'8760 Data'!J1052,'8760 Data'!K1052,'8760 Data'!L1052,'8760 Data'!M1052,'8760 Data'!N1052,'8760 Data'!O1052,'8760 Data'!P1052,'8760 Data'!Q1052,'8760 Data'!R1052,'8760 Data'!S1052,'8760 Data'!T1052,'8760 Data'!U1052)</f>
        <v>0</v>
      </c>
      <c r="I1052" s="591" t="e">
        <f>H1052/'Output Sheet'!$B$8</f>
        <v>#DIV/0!</v>
      </c>
      <c r="J1052" s="596"/>
      <c r="K1052" s="560"/>
      <c r="L1052" s="560"/>
      <c r="M1052" s="560"/>
      <c r="N1052" s="560"/>
      <c r="O1052" s="560"/>
      <c r="P1052" s="560"/>
      <c r="Q1052" s="560"/>
      <c r="R1052" s="560"/>
      <c r="S1052" s="560"/>
      <c r="T1052" s="560"/>
      <c r="U1052" s="560"/>
    </row>
    <row r="1053" spans="1:21">
      <c r="A1053" s="593">
        <f t="shared" si="96"/>
        <v>41318</v>
      </c>
      <c r="B1053" s="594">
        <v>41318.833394097222</v>
      </c>
      <c r="C1053" s="560">
        <f t="shared" si="97"/>
        <v>2013</v>
      </c>
      <c r="D1053" s="560">
        <f t="shared" si="98"/>
        <v>2</v>
      </c>
      <c r="E1053" s="560">
        <f t="shared" si="99"/>
        <v>13</v>
      </c>
      <c r="F1053" s="560">
        <f t="shared" si="100"/>
        <v>20</v>
      </c>
      <c r="G1053" s="595">
        <f t="shared" si="101"/>
        <v>4</v>
      </c>
      <c r="H1053" s="590">
        <f>CHOOSE('Output Sheet'!$B$4,'8760 Data'!J1053,'8760 Data'!K1053,'8760 Data'!L1053,'8760 Data'!M1053,'8760 Data'!N1053,'8760 Data'!O1053,'8760 Data'!P1053,'8760 Data'!Q1053,'8760 Data'!R1053,'8760 Data'!S1053,'8760 Data'!T1053,'8760 Data'!U1053)</f>
        <v>0</v>
      </c>
      <c r="I1053" s="591" t="e">
        <f>H1053/'Output Sheet'!$B$8</f>
        <v>#DIV/0!</v>
      </c>
      <c r="J1053" s="596"/>
      <c r="K1053" s="560"/>
      <c r="L1053" s="560"/>
      <c r="M1053" s="560"/>
      <c r="N1053" s="560"/>
      <c r="O1053" s="560"/>
      <c r="P1053" s="560"/>
      <c r="Q1053" s="560"/>
      <c r="R1053" s="560"/>
      <c r="S1053" s="560"/>
      <c r="T1053" s="560"/>
      <c r="U1053" s="560"/>
    </row>
    <row r="1054" spans="1:21">
      <c r="A1054" s="593">
        <f t="shared" si="96"/>
        <v>41318</v>
      </c>
      <c r="B1054" s="594">
        <v>41318.87506082176</v>
      </c>
      <c r="C1054" s="560">
        <f t="shared" si="97"/>
        <v>2013</v>
      </c>
      <c r="D1054" s="560">
        <f t="shared" si="98"/>
        <v>2</v>
      </c>
      <c r="E1054" s="560">
        <f t="shared" si="99"/>
        <v>13</v>
      </c>
      <c r="F1054" s="560">
        <f t="shared" si="100"/>
        <v>21</v>
      </c>
      <c r="G1054" s="595">
        <f t="shared" si="101"/>
        <v>4</v>
      </c>
      <c r="H1054" s="590">
        <f>CHOOSE('Output Sheet'!$B$4,'8760 Data'!J1054,'8760 Data'!K1054,'8760 Data'!L1054,'8760 Data'!M1054,'8760 Data'!N1054,'8760 Data'!O1054,'8760 Data'!P1054,'8760 Data'!Q1054,'8760 Data'!R1054,'8760 Data'!S1054,'8760 Data'!T1054,'8760 Data'!U1054)</f>
        <v>0</v>
      </c>
      <c r="I1054" s="591" t="e">
        <f>H1054/'Output Sheet'!$B$8</f>
        <v>#DIV/0!</v>
      </c>
      <c r="J1054" s="596"/>
      <c r="K1054" s="560"/>
      <c r="L1054" s="560"/>
      <c r="M1054" s="560"/>
      <c r="N1054" s="560"/>
      <c r="O1054" s="560"/>
      <c r="P1054" s="560"/>
      <c r="Q1054" s="560"/>
      <c r="R1054" s="560"/>
      <c r="S1054" s="560"/>
      <c r="T1054" s="560"/>
      <c r="U1054" s="560"/>
    </row>
    <row r="1055" spans="1:21">
      <c r="A1055" s="593">
        <f t="shared" si="96"/>
        <v>41318</v>
      </c>
      <c r="B1055" s="594">
        <v>41318.916727546297</v>
      </c>
      <c r="C1055" s="560">
        <f t="shared" si="97"/>
        <v>2013</v>
      </c>
      <c r="D1055" s="560">
        <f t="shared" si="98"/>
        <v>2</v>
      </c>
      <c r="E1055" s="560">
        <f t="shared" si="99"/>
        <v>13</v>
      </c>
      <c r="F1055" s="560">
        <f t="shared" si="100"/>
        <v>22</v>
      </c>
      <c r="G1055" s="595">
        <f t="shared" si="101"/>
        <v>4</v>
      </c>
      <c r="H1055" s="590">
        <f>CHOOSE('Output Sheet'!$B$4,'8760 Data'!J1055,'8760 Data'!K1055,'8760 Data'!L1055,'8760 Data'!M1055,'8760 Data'!N1055,'8760 Data'!O1055,'8760 Data'!P1055,'8760 Data'!Q1055,'8760 Data'!R1055,'8760 Data'!S1055,'8760 Data'!T1055,'8760 Data'!U1055)</f>
        <v>0</v>
      </c>
      <c r="I1055" s="591" t="e">
        <f>H1055/'Output Sheet'!$B$8</f>
        <v>#DIV/0!</v>
      </c>
      <c r="J1055" s="596"/>
      <c r="K1055" s="560"/>
      <c r="L1055" s="560"/>
      <c r="M1055" s="560"/>
      <c r="N1055" s="560"/>
      <c r="O1055" s="560"/>
      <c r="P1055" s="560"/>
      <c r="Q1055" s="560"/>
      <c r="R1055" s="560"/>
      <c r="S1055" s="560"/>
      <c r="T1055" s="560"/>
      <c r="U1055" s="560"/>
    </row>
    <row r="1056" spans="1:21">
      <c r="A1056" s="593">
        <f t="shared" si="96"/>
        <v>41318</v>
      </c>
      <c r="B1056" s="594">
        <v>41318.958394270834</v>
      </c>
      <c r="C1056" s="560">
        <f t="shared" si="97"/>
        <v>2013</v>
      </c>
      <c r="D1056" s="560">
        <f t="shared" si="98"/>
        <v>2</v>
      </c>
      <c r="E1056" s="560">
        <f t="shared" si="99"/>
        <v>13</v>
      </c>
      <c r="F1056" s="560">
        <f t="shared" si="100"/>
        <v>23</v>
      </c>
      <c r="G1056" s="595">
        <f t="shared" si="101"/>
        <v>4</v>
      </c>
      <c r="H1056" s="590">
        <f>CHOOSE('Output Sheet'!$B$4,'8760 Data'!J1056,'8760 Data'!K1056,'8760 Data'!L1056,'8760 Data'!M1056,'8760 Data'!N1056,'8760 Data'!O1056,'8760 Data'!P1056,'8760 Data'!Q1056,'8760 Data'!R1056,'8760 Data'!S1056,'8760 Data'!T1056,'8760 Data'!U1056)</f>
        <v>0</v>
      </c>
      <c r="I1056" s="591" t="e">
        <f>H1056/'Output Sheet'!$B$8</f>
        <v>#DIV/0!</v>
      </c>
      <c r="J1056" s="596"/>
      <c r="K1056" s="560"/>
      <c r="L1056" s="560"/>
      <c r="M1056" s="560"/>
      <c r="N1056" s="560"/>
      <c r="O1056" s="560"/>
      <c r="P1056" s="560"/>
      <c r="Q1056" s="560"/>
      <c r="R1056" s="560"/>
      <c r="S1056" s="560"/>
      <c r="T1056" s="560"/>
      <c r="U1056" s="560"/>
    </row>
    <row r="1057" spans="1:21">
      <c r="A1057" s="593">
        <f t="shared" si="96"/>
        <v>41319</v>
      </c>
      <c r="B1057" s="594">
        <v>41319.000060995371</v>
      </c>
      <c r="C1057" s="560">
        <f t="shared" si="97"/>
        <v>2013</v>
      </c>
      <c r="D1057" s="560">
        <f t="shared" si="98"/>
        <v>2</v>
      </c>
      <c r="E1057" s="560">
        <f t="shared" si="99"/>
        <v>14</v>
      </c>
      <c r="F1057" s="560">
        <f t="shared" si="100"/>
        <v>24</v>
      </c>
      <c r="G1057" s="595">
        <f t="shared" si="101"/>
        <v>5</v>
      </c>
      <c r="H1057" s="590">
        <f>CHOOSE('Output Sheet'!$B$4,'8760 Data'!J1057,'8760 Data'!K1057,'8760 Data'!L1057,'8760 Data'!M1057,'8760 Data'!N1057,'8760 Data'!O1057,'8760 Data'!P1057,'8760 Data'!Q1057,'8760 Data'!R1057,'8760 Data'!S1057,'8760 Data'!T1057,'8760 Data'!U1057)</f>
        <v>0</v>
      </c>
      <c r="I1057" s="591" t="e">
        <f>H1057/'Output Sheet'!$B$8</f>
        <v>#DIV/0!</v>
      </c>
      <c r="J1057" s="596"/>
      <c r="K1057" s="560"/>
      <c r="L1057" s="560"/>
      <c r="M1057" s="560"/>
      <c r="N1057" s="560"/>
      <c r="O1057" s="560"/>
      <c r="P1057" s="560"/>
      <c r="Q1057" s="560"/>
      <c r="R1057" s="560"/>
      <c r="S1057" s="560"/>
      <c r="T1057" s="560"/>
      <c r="U1057" s="560"/>
    </row>
    <row r="1058" spans="1:21">
      <c r="A1058" s="593">
        <f t="shared" si="96"/>
        <v>41319</v>
      </c>
      <c r="B1058" s="594">
        <v>41319.041727719909</v>
      </c>
      <c r="C1058" s="560">
        <f t="shared" si="97"/>
        <v>2013</v>
      </c>
      <c r="D1058" s="560">
        <f t="shared" si="98"/>
        <v>2</v>
      </c>
      <c r="E1058" s="560">
        <f t="shared" si="99"/>
        <v>14</v>
      </c>
      <c r="F1058" s="560">
        <f t="shared" si="100"/>
        <v>1</v>
      </c>
      <c r="G1058" s="595">
        <f t="shared" si="101"/>
        <v>5</v>
      </c>
      <c r="H1058" s="590">
        <f>CHOOSE('Output Sheet'!$B$4,'8760 Data'!J1058,'8760 Data'!K1058,'8760 Data'!L1058,'8760 Data'!M1058,'8760 Data'!N1058,'8760 Data'!O1058,'8760 Data'!P1058,'8760 Data'!Q1058,'8760 Data'!R1058,'8760 Data'!S1058,'8760 Data'!T1058,'8760 Data'!U1058)</f>
        <v>0</v>
      </c>
      <c r="I1058" s="591" t="e">
        <f>H1058/'Output Sheet'!$B$8</f>
        <v>#DIV/0!</v>
      </c>
      <c r="J1058" s="596"/>
      <c r="K1058" s="560"/>
      <c r="L1058" s="560"/>
      <c r="M1058" s="560"/>
      <c r="N1058" s="560"/>
      <c r="O1058" s="560"/>
      <c r="P1058" s="560"/>
      <c r="Q1058" s="560"/>
      <c r="R1058" s="560"/>
      <c r="S1058" s="560"/>
      <c r="T1058" s="560"/>
      <c r="U1058" s="560"/>
    </row>
    <row r="1059" spans="1:21">
      <c r="A1059" s="593">
        <f t="shared" si="96"/>
        <v>41319</v>
      </c>
      <c r="B1059" s="594">
        <v>41319.083394444446</v>
      </c>
      <c r="C1059" s="560">
        <f t="shared" si="97"/>
        <v>2013</v>
      </c>
      <c r="D1059" s="560">
        <f t="shared" si="98"/>
        <v>2</v>
      </c>
      <c r="E1059" s="560">
        <f t="shared" si="99"/>
        <v>14</v>
      </c>
      <c r="F1059" s="560">
        <f t="shared" si="100"/>
        <v>2</v>
      </c>
      <c r="G1059" s="595">
        <f t="shared" si="101"/>
        <v>5</v>
      </c>
      <c r="H1059" s="590">
        <f>CHOOSE('Output Sheet'!$B$4,'8760 Data'!J1059,'8760 Data'!K1059,'8760 Data'!L1059,'8760 Data'!M1059,'8760 Data'!N1059,'8760 Data'!O1059,'8760 Data'!P1059,'8760 Data'!Q1059,'8760 Data'!R1059,'8760 Data'!S1059,'8760 Data'!T1059,'8760 Data'!U1059)</f>
        <v>0</v>
      </c>
      <c r="I1059" s="591" t="e">
        <f>H1059/'Output Sheet'!$B$8</f>
        <v>#DIV/0!</v>
      </c>
      <c r="J1059" s="596"/>
      <c r="K1059" s="560"/>
      <c r="L1059" s="560"/>
      <c r="M1059" s="560"/>
      <c r="N1059" s="560"/>
      <c r="O1059" s="560"/>
      <c r="P1059" s="560"/>
      <c r="Q1059" s="560"/>
      <c r="R1059" s="560"/>
      <c r="S1059" s="560"/>
      <c r="T1059" s="560"/>
      <c r="U1059" s="560"/>
    </row>
    <row r="1060" spans="1:21">
      <c r="A1060" s="593">
        <f t="shared" si="96"/>
        <v>41319</v>
      </c>
      <c r="B1060" s="594">
        <v>41319.125061168983</v>
      </c>
      <c r="C1060" s="560">
        <f t="shared" si="97"/>
        <v>2013</v>
      </c>
      <c r="D1060" s="560">
        <f t="shared" si="98"/>
        <v>2</v>
      </c>
      <c r="E1060" s="560">
        <f t="shared" si="99"/>
        <v>14</v>
      </c>
      <c r="F1060" s="560">
        <f t="shared" si="100"/>
        <v>3</v>
      </c>
      <c r="G1060" s="595">
        <f t="shared" si="101"/>
        <v>5</v>
      </c>
      <c r="H1060" s="590">
        <f>CHOOSE('Output Sheet'!$B$4,'8760 Data'!J1060,'8760 Data'!K1060,'8760 Data'!L1060,'8760 Data'!M1060,'8760 Data'!N1060,'8760 Data'!O1060,'8760 Data'!P1060,'8760 Data'!Q1060,'8760 Data'!R1060,'8760 Data'!S1060,'8760 Data'!T1060,'8760 Data'!U1060)</f>
        <v>0</v>
      </c>
      <c r="I1060" s="591" t="e">
        <f>H1060/'Output Sheet'!$B$8</f>
        <v>#DIV/0!</v>
      </c>
      <c r="J1060" s="596"/>
      <c r="K1060" s="560"/>
      <c r="L1060" s="560"/>
      <c r="M1060" s="560"/>
      <c r="N1060" s="560"/>
      <c r="O1060" s="560"/>
      <c r="P1060" s="560"/>
      <c r="Q1060" s="560"/>
      <c r="R1060" s="560"/>
      <c r="S1060" s="560"/>
      <c r="T1060" s="560"/>
      <c r="U1060" s="560"/>
    </row>
    <row r="1061" spans="1:21">
      <c r="A1061" s="593">
        <f t="shared" si="96"/>
        <v>41319</v>
      </c>
      <c r="B1061" s="594">
        <v>41319.16672789352</v>
      </c>
      <c r="C1061" s="560">
        <f t="shared" si="97"/>
        <v>2013</v>
      </c>
      <c r="D1061" s="560">
        <f t="shared" si="98"/>
        <v>2</v>
      </c>
      <c r="E1061" s="560">
        <f t="shared" si="99"/>
        <v>14</v>
      </c>
      <c r="F1061" s="560">
        <f t="shared" si="100"/>
        <v>4</v>
      </c>
      <c r="G1061" s="595">
        <f t="shared" si="101"/>
        <v>5</v>
      </c>
      <c r="H1061" s="590">
        <f>CHOOSE('Output Sheet'!$B$4,'8760 Data'!J1061,'8760 Data'!K1061,'8760 Data'!L1061,'8760 Data'!M1061,'8760 Data'!N1061,'8760 Data'!O1061,'8760 Data'!P1061,'8760 Data'!Q1061,'8760 Data'!R1061,'8760 Data'!S1061,'8760 Data'!T1061,'8760 Data'!U1061)</f>
        <v>0</v>
      </c>
      <c r="I1061" s="591" t="e">
        <f>H1061/'Output Sheet'!$B$8</f>
        <v>#DIV/0!</v>
      </c>
      <c r="J1061" s="596"/>
      <c r="K1061" s="560"/>
      <c r="L1061" s="560"/>
      <c r="M1061" s="560"/>
      <c r="N1061" s="560"/>
      <c r="O1061" s="560"/>
      <c r="P1061" s="560"/>
      <c r="Q1061" s="560"/>
      <c r="R1061" s="560"/>
      <c r="S1061" s="560"/>
      <c r="T1061" s="560"/>
      <c r="U1061" s="560"/>
    </row>
    <row r="1062" spans="1:21">
      <c r="A1062" s="593">
        <f t="shared" si="96"/>
        <v>41319</v>
      </c>
      <c r="B1062" s="594">
        <v>41319.208394618057</v>
      </c>
      <c r="C1062" s="560">
        <f t="shared" si="97"/>
        <v>2013</v>
      </c>
      <c r="D1062" s="560">
        <f t="shared" si="98"/>
        <v>2</v>
      </c>
      <c r="E1062" s="560">
        <f t="shared" si="99"/>
        <v>14</v>
      </c>
      <c r="F1062" s="560">
        <f t="shared" si="100"/>
        <v>5</v>
      </c>
      <c r="G1062" s="595">
        <f t="shared" si="101"/>
        <v>5</v>
      </c>
      <c r="H1062" s="590">
        <f>CHOOSE('Output Sheet'!$B$4,'8760 Data'!J1062,'8760 Data'!K1062,'8760 Data'!L1062,'8760 Data'!M1062,'8760 Data'!N1062,'8760 Data'!O1062,'8760 Data'!P1062,'8760 Data'!Q1062,'8760 Data'!R1062,'8760 Data'!S1062,'8760 Data'!T1062,'8760 Data'!U1062)</f>
        <v>0</v>
      </c>
      <c r="I1062" s="591" t="e">
        <f>H1062/'Output Sheet'!$B$8</f>
        <v>#DIV/0!</v>
      </c>
      <c r="J1062" s="596"/>
      <c r="K1062" s="560"/>
      <c r="L1062" s="560"/>
      <c r="M1062" s="560"/>
      <c r="N1062" s="560"/>
      <c r="O1062" s="560"/>
      <c r="P1062" s="560"/>
      <c r="Q1062" s="560"/>
      <c r="R1062" s="560"/>
      <c r="S1062" s="560"/>
      <c r="T1062" s="560"/>
      <c r="U1062" s="560"/>
    </row>
    <row r="1063" spans="1:21">
      <c r="A1063" s="593">
        <f t="shared" si="96"/>
        <v>41319</v>
      </c>
      <c r="B1063" s="594">
        <v>41319.250061342595</v>
      </c>
      <c r="C1063" s="560">
        <f t="shared" si="97"/>
        <v>2013</v>
      </c>
      <c r="D1063" s="560">
        <f t="shared" si="98"/>
        <v>2</v>
      </c>
      <c r="E1063" s="560">
        <f t="shared" si="99"/>
        <v>14</v>
      </c>
      <c r="F1063" s="560">
        <f t="shared" si="100"/>
        <v>6</v>
      </c>
      <c r="G1063" s="595">
        <f t="shared" si="101"/>
        <v>5</v>
      </c>
      <c r="H1063" s="590">
        <f>CHOOSE('Output Sheet'!$B$4,'8760 Data'!J1063,'8760 Data'!K1063,'8760 Data'!L1063,'8760 Data'!M1063,'8760 Data'!N1063,'8760 Data'!O1063,'8760 Data'!P1063,'8760 Data'!Q1063,'8760 Data'!R1063,'8760 Data'!S1063,'8760 Data'!T1063,'8760 Data'!U1063)</f>
        <v>0</v>
      </c>
      <c r="I1063" s="591" t="e">
        <f>H1063/'Output Sheet'!$B$8</f>
        <v>#DIV/0!</v>
      </c>
      <c r="J1063" s="596"/>
      <c r="K1063" s="560"/>
      <c r="L1063" s="560"/>
      <c r="M1063" s="560"/>
      <c r="N1063" s="560"/>
      <c r="O1063" s="560"/>
      <c r="P1063" s="560"/>
      <c r="Q1063" s="560"/>
      <c r="R1063" s="560"/>
      <c r="S1063" s="560"/>
      <c r="T1063" s="560"/>
      <c r="U1063" s="560"/>
    </row>
    <row r="1064" spans="1:21">
      <c r="A1064" s="593">
        <f t="shared" si="96"/>
        <v>41319</v>
      </c>
      <c r="B1064" s="594">
        <v>41319.291728067132</v>
      </c>
      <c r="C1064" s="560">
        <f t="shared" si="97"/>
        <v>2013</v>
      </c>
      <c r="D1064" s="560">
        <f t="shared" si="98"/>
        <v>2</v>
      </c>
      <c r="E1064" s="560">
        <f t="shared" si="99"/>
        <v>14</v>
      </c>
      <c r="F1064" s="560">
        <f t="shared" si="100"/>
        <v>7</v>
      </c>
      <c r="G1064" s="595">
        <f t="shared" si="101"/>
        <v>5</v>
      </c>
      <c r="H1064" s="590">
        <f>CHOOSE('Output Sheet'!$B$4,'8760 Data'!J1064,'8760 Data'!K1064,'8760 Data'!L1064,'8760 Data'!M1064,'8760 Data'!N1064,'8760 Data'!O1064,'8760 Data'!P1064,'8760 Data'!Q1064,'8760 Data'!R1064,'8760 Data'!S1064,'8760 Data'!T1064,'8760 Data'!U1064)</f>
        <v>0</v>
      </c>
      <c r="I1064" s="591" t="e">
        <f>H1064/'Output Sheet'!$B$8</f>
        <v>#DIV/0!</v>
      </c>
      <c r="J1064" s="596"/>
      <c r="K1064" s="560"/>
      <c r="L1064" s="560"/>
      <c r="M1064" s="560"/>
      <c r="N1064" s="560"/>
      <c r="O1064" s="560"/>
      <c r="P1064" s="560"/>
      <c r="Q1064" s="560"/>
      <c r="R1064" s="560"/>
      <c r="S1064" s="560"/>
      <c r="T1064" s="560"/>
      <c r="U1064" s="560"/>
    </row>
    <row r="1065" spans="1:21">
      <c r="A1065" s="593">
        <f t="shared" si="96"/>
        <v>41319</v>
      </c>
      <c r="B1065" s="594">
        <v>41319.333394791669</v>
      </c>
      <c r="C1065" s="560">
        <f t="shared" si="97"/>
        <v>2013</v>
      </c>
      <c r="D1065" s="560">
        <f t="shared" si="98"/>
        <v>2</v>
      </c>
      <c r="E1065" s="560">
        <f t="shared" si="99"/>
        <v>14</v>
      </c>
      <c r="F1065" s="560">
        <f t="shared" si="100"/>
        <v>8</v>
      </c>
      <c r="G1065" s="595">
        <f t="shared" si="101"/>
        <v>5</v>
      </c>
      <c r="H1065" s="590">
        <f>CHOOSE('Output Sheet'!$B$4,'8760 Data'!J1065,'8760 Data'!K1065,'8760 Data'!L1065,'8760 Data'!M1065,'8760 Data'!N1065,'8760 Data'!O1065,'8760 Data'!P1065,'8760 Data'!Q1065,'8760 Data'!R1065,'8760 Data'!S1065,'8760 Data'!T1065,'8760 Data'!U1065)</f>
        <v>0</v>
      </c>
      <c r="I1065" s="591" t="e">
        <f>H1065/'Output Sheet'!$B$8</f>
        <v>#DIV/0!</v>
      </c>
      <c r="J1065" s="596"/>
      <c r="K1065" s="560"/>
      <c r="L1065" s="560"/>
      <c r="M1065" s="560"/>
      <c r="N1065" s="560"/>
      <c r="O1065" s="560"/>
      <c r="P1065" s="560"/>
      <c r="Q1065" s="560"/>
      <c r="R1065" s="560"/>
      <c r="S1065" s="560"/>
      <c r="T1065" s="560"/>
      <c r="U1065" s="560"/>
    </row>
    <row r="1066" spans="1:21">
      <c r="A1066" s="593">
        <f t="shared" si="96"/>
        <v>41319</v>
      </c>
      <c r="B1066" s="594">
        <v>41319.375061516206</v>
      </c>
      <c r="C1066" s="560">
        <f t="shared" si="97"/>
        <v>2013</v>
      </c>
      <c r="D1066" s="560">
        <f t="shared" si="98"/>
        <v>2</v>
      </c>
      <c r="E1066" s="560">
        <f t="shared" si="99"/>
        <v>14</v>
      </c>
      <c r="F1066" s="560">
        <f t="shared" si="100"/>
        <v>9</v>
      </c>
      <c r="G1066" s="595">
        <f t="shared" si="101"/>
        <v>5</v>
      </c>
      <c r="H1066" s="590">
        <f>CHOOSE('Output Sheet'!$B$4,'8760 Data'!J1066,'8760 Data'!K1066,'8760 Data'!L1066,'8760 Data'!M1066,'8760 Data'!N1066,'8760 Data'!O1066,'8760 Data'!P1066,'8760 Data'!Q1066,'8760 Data'!R1066,'8760 Data'!S1066,'8760 Data'!T1066,'8760 Data'!U1066)</f>
        <v>0</v>
      </c>
      <c r="I1066" s="591" t="e">
        <f>H1066/'Output Sheet'!$B$8</f>
        <v>#DIV/0!</v>
      </c>
      <c r="J1066" s="596"/>
      <c r="K1066" s="560"/>
      <c r="L1066" s="560"/>
      <c r="M1066" s="560"/>
      <c r="N1066" s="560"/>
      <c r="O1066" s="560"/>
      <c r="P1066" s="560"/>
      <c r="Q1066" s="560"/>
      <c r="R1066" s="560"/>
      <c r="S1066" s="560"/>
      <c r="T1066" s="560"/>
      <c r="U1066" s="560"/>
    </row>
    <row r="1067" spans="1:21">
      <c r="A1067" s="593">
        <f t="shared" si="96"/>
        <v>41319</v>
      </c>
      <c r="B1067" s="594">
        <v>41319.416728240743</v>
      </c>
      <c r="C1067" s="560">
        <f t="shared" si="97"/>
        <v>2013</v>
      </c>
      <c r="D1067" s="560">
        <f t="shared" si="98"/>
        <v>2</v>
      </c>
      <c r="E1067" s="560">
        <f t="shared" si="99"/>
        <v>14</v>
      </c>
      <c r="F1067" s="560">
        <f t="shared" si="100"/>
        <v>10</v>
      </c>
      <c r="G1067" s="595">
        <f t="shared" si="101"/>
        <v>5</v>
      </c>
      <c r="H1067" s="590">
        <f>CHOOSE('Output Sheet'!$B$4,'8760 Data'!J1067,'8760 Data'!K1067,'8760 Data'!L1067,'8760 Data'!M1067,'8760 Data'!N1067,'8760 Data'!O1067,'8760 Data'!P1067,'8760 Data'!Q1067,'8760 Data'!R1067,'8760 Data'!S1067,'8760 Data'!T1067,'8760 Data'!U1067)</f>
        <v>0</v>
      </c>
      <c r="I1067" s="591" t="e">
        <f>H1067/'Output Sheet'!$B$8</f>
        <v>#DIV/0!</v>
      </c>
      <c r="J1067" s="596"/>
      <c r="K1067" s="560"/>
      <c r="L1067" s="560"/>
      <c r="M1067" s="560"/>
      <c r="N1067" s="560"/>
      <c r="O1067" s="560"/>
      <c r="P1067" s="560"/>
      <c r="Q1067" s="560"/>
      <c r="R1067" s="560"/>
      <c r="S1067" s="560"/>
      <c r="T1067" s="560"/>
      <c r="U1067" s="560"/>
    </row>
    <row r="1068" spans="1:21">
      <c r="A1068" s="593">
        <f t="shared" si="96"/>
        <v>41319</v>
      </c>
      <c r="B1068" s="594">
        <v>41319.458394965281</v>
      </c>
      <c r="C1068" s="560">
        <f t="shared" si="97"/>
        <v>2013</v>
      </c>
      <c r="D1068" s="560">
        <f t="shared" si="98"/>
        <v>2</v>
      </c>
      <c r="E1068" s="560">
        <f t="shared" si="99"/>
        <v>14</v>
      </c>
      <c r="F1068" s="560">
        <f t="shared" si="100"/>
        <v>11</v>
      </c>
      <c r="G1068" s="595">
        <f t="shared" si="101"/>
        <v>5</v>
      </c>
      <c r="H1068" s="590">
        <f>CHOOSE('Output Sheet'!$B$4,'8760 Data'!J1068,'8760 Data'!K1068,'8760 Data'!L1068,'8760 Data'!M1068,'8760 Data'!N1068,'8760 Data'!O1068,'8760 Data'!P1068,'8760 Data'!Q1068,'8760 Data'!R1068,'8760 Data'!S1068,'8760 Data'!T1068,'8760 Data'!U1068)</f>
        <v>0</v>
      </c>
      <c r="I1068" s="591" t="e">
        <f>H1068/'Output Sheet'!$B$8</f>
        <v>#DIV/0!</v>
      </c>
      <c r="J1068" s="596"/>
      <c r="K1068" s="560"/>
      <c r="L1068" s="560"/>
      <c r="M1068" s="560"/>
      <c r="N1068" s="560"/>
      <c r="O1068" s="560"/>
      <c r="P1068" s="560"/>
      <c r="Q1068" s="560"/>
      <c r="R1068" s="560"/>
      <c r="S1068" s="560"/>
      <c r="T1068" s="560"/>
      <c r="U1068" s="560"/>
    </row>
    <row r="1069" spans="1:21">
      <c r="A1069" s="593">
        <f t="shared" si="96"/>
        <v>41319</v>
      </c>
      <c r="B1069" s="594">
        <v>41319.500061689818</v>
      </c>
      <c r="C1069" s="560">
        <f t="shared" si="97"/>
        <v>2013</v>
      </c>
      <c r="D1069" s="560">
        <f t="shared" si="98"/>
        <v>2</v>
      </c>
      <c r="E1069" s="560">
        <f t="shared" si="99"/>
        <v>14</v>
      </c>
      <c r="F1069" s="560">
        <f t="shared" si="100"/>
        <v>12</v>
      </c>
      <c r="G1069" s="595">
        <f t="shared" si="101"/>
        <v>5</v>
      </c>
      <c r="H1069" s="590">
        <f>CHOOSE('Output Sheet'!$B$4,'8760 Data'!J1069,'8760 Data'!K1069,'8760 Data'!L1069,'8760 Data'!M1069,'8760 Data'!N1069,'8760 Data'!O1069,'8760 Data'!P1069,'8760 Data'!Q1069,'8760 Data'!R1069,'8760 Data'!S1069,'8760 Data'!T1069,'8760 Data'!U1069)</f>
        <v>0</v>
      </c>
      <c r="I1069" s="591" t="e">
        <f>H1069/'Output Sheet'!$B$8</f>
        <v>#DIV/0!</v>
      </c>
      <c r="J1069" s="596"/>
      <c r="K1069" s="560"/>
      <c r="L1069" s="560"/>
      <c r="M1069" s="560"/>
      <c r="N1069" s="560"/>
      <c r="O1069" s="560"/>
      <c r="P1069" s="560"/>
      <c r="Q1069" s="560"/>
      <c r="R1069" s="560"/>
      <c r="S1069" s="560"/>
      <c r="T1069" s="560"/>
      <c r="U1069" s="560"/>
    </row>
    <row r="1070" spans="1:21">
      <c r="A1070" s="593">
        <f t="shared" si="96"/>
        <v>41319</v>
      </c>
      <c r="B1070" s="594">
        <v>41319.541728414355</v>
      </c>
      <c r="C1070" s="560">
        <f t="shared" si="97"/>
        <v>2013</v>
      </c>
      <c r="D1070" s="560">
        <f t="shared" si="98"/>
        <v>2</v>
      </c>
      <c r="E1070" s="560">
        <f t="shared" si="99"/>
        <v>14</v>
      </c>
      <c r="F1070" s="560">
        <f t="shared" si="100"/>
        <v>13</v>
      </c>
      <c r="G1070" s="595">
        <f t="shared" si="101"/>
        <v>5</v>
      </c>
      <c r="H1070" s="590">
        <f>CHOOSE('Output Sheet'!$B$4,'8760 Data'!J1070,'8760 Data'!K1070,'8760 Data'!L1070,'8760 Data'!M1070,'8760 Data'!N1070,'8760 Data'!O1070,'8760 Data'!P1070,'8760 Data'!Q1070,'8760 Data'!R1070,'8760 Data'!S1070,'8760 Data'!T1070,'8760 Data'!U1070)</f>
        <v>0</v>
      </c>
      <c r="I1070" s="591" t="e">
        <f>H1070/'Output Sheet'!$B$8</f>
        <v>#DIV/0!</v>
      </c>
      <c r="J1070" s="596"/>
      <c r="K1070" s="560"/>
      <c r="L1070" s="560"/>
      <c r="M1070" s="560"/>
      <c r="N1070" s="560"/>
      <c r="O1070" s="560"/>
      <c r="P1070" s="560"/>
      <c r="Q1070" s="560"/>
      <c r="R1070" s="560"/>
      <c r="S1070" s="560"/>
      <c r="T1070" s="560"/>
      <c r="U1070" s="560"/>
    </row>
    <row r="1071" spans="1:21">
      <c r="A1071" s="593">
        <f t="shared" si="96"/>
        <v>41319</v>
      </c>
      <c r="B1071" s="594">
        <v>41319.583395138892</v>
      </c>
      <c r="C1071" s="560">
        <f t="shared" si="97"/>
        <v>2013</v>
      </c>
      <c r="D1071" s="560">
        <f t="shared" si="98"/>
        <v>2</v>
      </c>
      <c r="E1071" s="560">
        <f t="shared" si="99"/>
        <v>14</v>
      </c>
      <c r="F1071" s="560">
        <f t="shared" si="100"/>
        <v>14</v>
      </c>
      <c r="G1071" s="595">
        <f t="shared" si="101"/>
        <v>5</v>
      </c>
      <c r="H1071" s="590">
        <f>CHOOSE('Output Sheet'!$B$4,'8760 Data'!J1071,'8760 Data'!K1071,'8760 Data'!L1071,'8760 Data'!M1071,'8760 Data'!N1071,'8760 Data'!O1071,'8760 Data'!P1071,'8760 Data'!Q1071,'8760 Data'!R1071,'8760 Data'!S1071,'8760 Data'!T1071,'8760 Data'!U1071)</f>
        <v>0</v>
      </c>
      <c r="I1071" s="591" t="e">
        <f>H1071/'Output Sheet'!$B$8</f>
        <v>#DIV/0!</v>
      </c>
      <c r="J1071" s="596"/>
      <c r="K1071" s="560"/>
      <c r="L1071" s="560"/>
      <c r="M1071" s="560"/>
      <c r="N1071" s="560"/>
      <c r="O1071" s="560"/>
      <c r="P1071" s="560"/>
      <c r="Q1071" s="560"/>
      <c r="R1071" s="560"/>
      <c r="S1071" s="560"/>
      <c r="T1071" s="560"/>
      <c r="U1071" s="560"/>
    </row>
    <row r="1072" spans="1:21">
      <c r="A1072" s="593">
        <f t="shared" si="96"/>
        <v>41319</v>
      </c>
      <c r="B1072" s="594">
        <v>41319.625061863429</v>
      </c>
      <c r="C1072" s="560">
        <f t="shared" si="97"/>
        <v>2013</v>
      </c>
      <c r="D1072" s="560">
        <f t="shared" si="98"/>
        <v>2</v>
      </c>
      <c r="E1072" s="560">
        <f t="shared" si="99"/>
        <v>14</v>
      </c>
      <c r="F1072" s="560">
        <f t="shared" si="100"/>
        <v>15</v>
      </c>
      <c r="G1072" s="595">
        <f t="shared" si="101"/>
        <v>5</v>
      </c>
      <c r="H1072" s="590">
        <f>CHOOSE('Output Sheet'!$B$4,'8760 Data'!J1072,'8760 Data'!K1072,'8760 Data'!L1072,'8760 Data'!M1072,'8760 Data'!N1072,'8760 Data'!O1072,'8760 Data'!P1072,'8760 Data'!Q1072,'8760 Data'!R1072,'8760 Data'!S1072,'8760 Data'!T1072,'8760 Data'!U1072)</f>
        <v>0</v>
      </c>
      <c r="I1072" s="591" t="e">
        <f>H1072/'Output Sheet'!$B$8</f>
        <v>#DIV/0!</v>
      </c>
      <c r="J1072" s="596"/>
      <c r="K1072" s="560"/>
      <c r="L1072" s="560"/>
      <c r="M1072" s="560"/>
      <c r="N1072" s="560"/>
      <c r="O1072" s="560"/>
      <c r="P1072" s="560"/>
      <c r="Q1072" s="560"/>
      <c r="R1072" s="560"/>
      <c r="S1072" s="560"/>
      <c r="T1072" s="560"/>
      <c r="U1072" s="560"/>
    </row>
    <row r="1073" spans="1:21">
      <c r="A1073" s="593">
        <f t="shared" si="96"/>
        <v>41319</v>
      </c>
      <c r="B1073" s="594">
        <v>41319.666728587959</v>
      </c>
      <c r="C1073" s="560">
        <f t="shared" si="97"/>
        <v>2013</v>
      </c>
      <c r="D1073" s="560">
        <f t="shared" si="98"/>
        <v>2</v>
      </c>
      <c r="E1073" s="560">
        <f t="shared" si="99"/>
        <v>14</v>
      </c>
      <c r="F1073" s="560">
        <f t="shared" si="100"/>
        <v>16</v>
      </c>
      <c r="G1073" s="595">
        <f t="shared" si="101"/>
        <v>5</v>
      </c>
      <c r="H1073" s="590">
        <f>CHOOSE('Output Sheet'!$B$4,'8760 Data'!J1073,'8760 Data'!K1073,'8760 Data'!L1073,'8760 Data'!M1073,'8760 Data'!N1073,'8760 Data'!O1073,'8760 Data'!P1073,'8760 Data'!Q1073,'8760 Data'!R1073,'8760 Data'!S1073,'8760 Data'!T1073,'8760 Data'!U1073)</f>
        <v>0</v>
      </c>
      <c r="I1073" s="591" t="e">
        <f>H1073/'Output Sheet'!$B$8</f>
        <v>#DIV/0!</v>
      </c>
      <c r="J1073" s="596"/>
      <c r="K1073" s="560"/>
      <c r="L1073" s="560"/>
      <c r="M1073" s="560"/>
      <c r="N1073" s="560"/>
      <c r="O1073" s="560"/>
      <c r="P1073" s="560"/>
      <c r="Q1073" s="560"/>
      <c r="R1073" s="560"/>
      <c r="S1073" s="560"/>
      <c r="T1073" s="560"/>
      <c r="U1073" s="560"/>
    </row>
    <row r="1074" spans="1:21">
      <c r="A1074" s="593">
        <f t="shared" si="96"/>
        <v>41319</v>
      </c>
      <c r="B1074" s="594">
        <v>41319.708395312497</v>
      </c>
      <c r="C1074" s="560">
        <f t="shared" si="97"/>
        <v>2013</v>
      </c>
      <c r="D1074" s="560">
        <f t="shared" si="98"/>
        <v>2</v>
      </c>
      <c r="E1074" s="560">
        <f t="shared" si="99"/>
        <v>14</v>
      </c>
      <c r="F1074" s="560">
        <f t="shared" si="100"/>
        <v>17</v>
      </c>
      <c r="G1074" s="595">
        <f t="shared" si="101"/>
        <v>5</v>
      </c>
      <c r="H1074" s="590">
        <f>CHOOSE('Output Sheet'!$B$4,'8760 Data'!J1074,'8760 Data'!K1074,'8760 Data'!L1074,'8760 Data'!M1074,'8760 Data'!N1074,'8760 Data'!O1074,'8760 Data'!P1074,'8760 Data'!Q1074,'8760 Data'!R1074,'8760 Data'!S1074,'8760 Data'!T1074,'8760 Data'!U1074)</f>
        <v>0</v>
      </c>
      <c r="I1074" s="591" t="e">
        <f>H1074/'Output Sheet'!$B$8</f>
        <v>#DIV/0!</v>
      </c>
      <c r="J1074" s="596"/>
      <c r="K1074" s="560"/>
      <c r="L1074" s="560"/>
      <c r="M1074" s="560"/>
      <c r="N1074" s="560"/>
      <c r="O1074" s="560"/>
      <c r="P1074" s="560"/>
      <c r="Q1074" s="560"/>
      <c r="R1074" s="560"/>
      <c r="S1074" s="560"/>
      <c r="T1074" s="560"/>
      <c r="U1074" s="560"/>
    </row>
    <row r="1075" spans="1:21">
      <c r="A1075" s="593">
        <f t="shared" si="96"/>
        <v>41319</v>
      </c>
      <c r="B1075" s="594">
        <v>41319.750062037034</v>
      </c>
      <c r="C1075" s="560">
        <f t="shared" si="97"/>
        <v>2013</v>
      </c>
      <c r="D1075" s="560">
        <f t="shared" si="98"/>
        <v>2</v>
      </c>
      <c r="E1075" s="560">
        <f t="shared" si="99"/>
        <v>14</v>
      </c>
      <c r="F1075" s="560">
        <f t="shared" si="100"/>
        <v>18</v>
      </c>
      <c r="G1075" s="595">
        <f t="shared" si="101"/>
        <v>5</v>
      </c>
      <c r="H1075" s="590">
        <f>CHOOSE('Output Sheet'!$B$4,'8760 Data'!J1075,'8760 Data'!K1075,'8760 Data'!L1075,'8760 Data'!M1075,'8760 Data'!N1075,'8760 Data'!O1075,'8760 Data'!P1075,'8760 Data'!Q1075,'8760 Data'!R1075,'8760 Data'!S1075,'8760 Data'!T1075,'8760 Data'!U1075)</f>
        <v>0</v>
      </c>
      <c r="I1075" s="591" t="e">
        <f>H1075/'Output Sheet'!$B$8</f>
        <v>#DIV/0!</v>
      </c>
      <c r="J1075" s="596"/>
      <c r="K1075" s="560"/>
      <c r="L1075" s="560"/>
      <c r="M1075" s="560"/>
      <c r="N1075" s="560"/>
      <c r="O1075" s="560"/>
      <c r="P1075" s="560"/>
      <c r="Q1075" s="560"/>
      <c r="R1075" s="560"/>
      <c r="S1075" s="560"/>
      <c r="T1075" s="560"/>
      <c r="U1075" s="560"/>
    </row>
    <row r="1076" spans="1:21">
      <c r="A1076" s="593">
        <f t="shared" si="96"/>
        <v>41319</v>
      </c>
      <c r="B1076" s="594">
        <v>41319.791728761571</v>
      </c>
      <c r="C1076" s="560">
        <f t="shared" si="97"/>
        <v>2013</v>
      </c>
      <c r="D1076" s="560">
        <f t="shared" si="98"/>
        <v>2</v>
      </c>
      <c r="E1076" s="560">
        <f t="shared" si="99"/>
        <v>14</v>
      </c>
      <c r="F1076" s="560">
        <f t="shared" si="100"/>
        <v>19</v>
      </c>
      <c r="G1076" s="595">
        <f t="shared" si="101"/>
        <v>5</v>
      </c>
      <c r="H1076" s="590">
        <f>CHOOSE('Output Sheet'!$B$4,'8760 Data'!J1076,'8760 Data'!K1076,'8760 Data'!L1076,'8760 Data'!M1076,'8760 Data'!N1076,'8760 Data'!O1076,'8760 Data'!P1076,'8760 Data'!Q1076,'8760 Data'!R1076,'8760 Data'!S1076,'8760 Data'!T1076,'8760 Data'!U1076)</f>
        <v>0</v>
      </c>
      <c r="I1076" s="591" t="e">
        <f>H1076/'Output Sheet'!$B$8</f>
        <v>#DIV/0!</v>
      </c>
      <c r="J1076" s="596"/>
      <c r="K1076" s="560"/>
      <c r="L1076" s="560"/>
      <c r="M1076" s="560"/>
      <c r="N1076" s="560"/>
      <c r="O1076" s="560"/>
      <c r="P1076" s="560"/>
      <c r="Q1076" s="560"/>
      <c r="R1076" s="560"/>
      <c r="S1076" s="560"/>
      <c r="T1076" s="560"/>
      <c r="U1076" s="560"/>
    </row>
    <row r="1077" spans="1:21">
      <c r="A1077" s="593">
        <f t="shared" si="96"/>
        <v>41319</v>
      </c>
      <c r="B1077" s="594">
        <v>41319.833395486108</v>
      </c>
      <c r="C1077" s="560">
        <f t="shared" si="97"/>
        <v>2013</v>
      </c>
      <c r="D1077" s="560">
        <f t="shared" si="98"/>
        <v>2</v>
      </c>
      <c r="E1077" s="560">
        <f t="shared" si="99"/>
        <v>14</v>
      </c>
      <c r="F1077" s="560">
        <f t="shared" si="100"/>
        <v>20</v>
      </c>
      <c r="G1077" s="595">
        <f t="shared" si="101"/>
        <v>5</v>
      </c>
      <c r="H1077" s="590">
        <f>CHOOSE('Output Sheet'!$B$4,'8760 Data'!J1077,'8760 Data'!K1077,'8760 Data'!L1077,'8760 Data'!M1077,'8760 Data'!N1077,'8760 Data'!O1077,'8760 Data'!P1077,'8760 Data'!Q1077,'8760 Data'!R1077,'8760 Data'!S1077,'8760 Data'!T1077,'8760 Data'!U1077)</f>
        <v>0</v>
      </c>
      <c r="I1077" s="591" t="e">
        <f>H1077/'Output Sheet'!$B$8</f>
        <v>#DIV/0!</v>
      </c>
      <c r="J1077" s="596"/>
      <c r="K1077" s="560"/>
      <c r="L1077" s="560"/>
      <c r="M1077" s="560"/>
      <c r="N1077" s="560"/>
      <c r="O1077" s="560"/>
      <c r="P1077" s="560"/>
      <c r="Q1077" s="560"/>
      <c r="R1077" s="560"/>
      <c r="S1077" s="560"/>
      <c r="T1077" s="560"/>
      <c r="U1077" s="560"/>
    </row>
    <row r="1078" spans="1:21">
      <c r="A1078" s="593">
        <f t="shared" si="96"/>
        <v>41319</v>
      </c>
      <c r="B1078" s="594">
        <v>41319.875062210645</v>
      </c>
      <c r="C1078" s="560">
        <f t="shared" si="97"/>
        <v>2013</v>
      </c>
      <c r="D1078" s="560">
        <f t="shared" si="98"/>
        <v>2</v>
      </c>
      <c r="E1078" s="560">
        <f t="shared" si="99"/>
        <v>14</v>
      </c>
      <c r="F1078" s="560">
        <f t="shared" si="100"/>
        <v>21</v>
      </c>
      <c r="G1078" s="595">
        <f t="shared" si="101"/>
        <v>5</v>
      </c>
      <c r="H1078" s="590">
        <f>CHOOSE('Output Sheet'!$B$4,'8760 Data'!J1078,'8760 Data'!K1078,'8760 Data'!L1078,'8760 Data'!M1078,'8760 Data'!N1078,'8760 Data'!O1078,'8760 Data'!P1078,'8760 Data'!Q1078,'8760 Data'!R1078,'8760 Data'!S1078,'8760 Data'!T1078,'8760 Data'!U1078)</f>
        <v>0</v>
      </c>
      <c r="I1078" s="591" t="e">
        <f>H1078/'Output Sheet'!$B$8</f>
        <v>#DIV/0!</v>
      </c>
      <c r="J1078" s="596"/>
      <c r="K1078" s="560"/>
      <c r="L1078" s="560"/>
      <c r="M1078" s="560"/>
      <c r="N1078" s="560"/>
      <c r="O1078" s="560"/>
      <c r="P1078" s="560"/>
      <c r="Q1078" s="560"/>
      <c r="R1078" s="560"/>
      <c r="S1078" s="560"/>
      <c r="T1078" s="560"/>
      <c r="U1078" s="560"/>
    </row>
    <row r="1079" spans="1:21">
      <c r="A1079" s="593">
        <f t="shared" si="96"/>
        <v>41319</v>
      </c>
      <c r="B1079" s="594">
        <v>41319.916728935183</v>
      </c>
      <c r="C1079" s="560">
        <f t="shared" si="97"/>
        <v>2013</v>
      </c>
      <c r="D1079" s="560">
        <f t="shared" si="98"/>
        <v>2</v>
      </c>
      <c r="E1079" s="560">
        <f t="shared" si="99"/>
        <v>14</v>
      </c>
      <c r="F1079" s="560">
        <f t="shared" si="100"/>
        <v>22</v>
      </c>
      <c r="G1079" s="595">
        <f t="shared" si="101"/>
        <v>5</v>
      </c>
      <c r="H1079" s="590">
        <f>CHOOSE('Output Sheet'!$B$4,'8760 Data'!J1079,'8760 Data'!K1079,'8760 Data'!L1079,'8760 Data'!M1079,'8760 Data'!N1079,'8760 Data'!O1079,'8760 Data'!P1079,'8760 Data'!Q1079,'8760 Data'!R1079,'8760 Data'!S1079,'8760 Data'!T1079,'8760 Data'!U1079)</f>
        <v>0</v>
      </c>
      <c r="I1079" s="591" t="e">
        <f>H1079/'Output Sheet'!$B$8</f>
        <v>#DIV/0!</v>
      </c>
      <c r="J1079" s="596"/>
      <c r="K1079" s="560"/>
      <c r="L1079" s="560"/>
      <c r="M1079" s="560"/>
      <c r="N1079" s="560"/>
      <c r="O1079" s="560"/>
      <c r="P1079" s="560"/>
      <c r="Q1079" s="560"/>
      <c r="R1079" s="560"/>
      <c r="S1079" s="560"/>
      <c r="T1079" s="560"/>
      <c r="U1079" s="560"/>
    </row>
    <row r="1080" spans="1:21">
      <c r="A1080" s="593">
        <f t="shared" si="96"/>
        <v>41319</v>
      </c>
      <c r="B1080" s="594">
        <v>41319.95839565972</v>
      </c>
      <c r="C1080" s="560">
        <f t="shared" si="97"/>
        <v>2013</v>
      </c>
      <c r="D1080" s="560">
        <f t="shared" si="98"/>
        <v>2</v>
      </c>
      <c r="E1080" s="560">
        <f t="shared" si="99"/>
        <v>14</v>
      </c>
      <c r="F1080" s="560">
        <f t="shared" si="100"/>
        <v>23</v>
      </c>
      <c r="G1080" s="595">
        <f t="shared" si="101"/>
        <v>5</v>
      </c>
      <c r="H1080" s="590">
        <f>CHOOSE('Output Sheet'!$B$4,'8760 Data'!J1080,'8760 Data'!K1080,'8760 Data'!L1080,'8760 Data'!M1080,'8760 Data'!N1080,'8760 Data'!O1080,'8760 Data'!P1080,'8760 Data'!Q1080,'8760 Data'!R1080,'8760 Data'!S1080,'8760 Data'!T1080,'8760 Data'!U1080)</f>
        <v>0</v>
      </c>
      <c r="I1080" s="591" t="e">
        <f>H1080/'Output Sheet'!$B$8</f>
        <v>#DIV/0!</v>
      </c>
      <c r="J1080" s="596"/>
      <c r="K1080" s="560"/>
      <c r="L1080" s="560"/>
      <c r="M1080" s="560"/>
      <c r="N1080" s="560"/>
      <c r="O1080" s="560"/>
      <c r="P1080" s="560"/>
      <c r="Q1080" s="560"/>
      <c r="R1080" s="560"/>
      <c r="S1080" s="560"/>
      <c r="T1080" s="560"/>
      <c r="U1080" s="560"/>
    </row>
    <row r="1081" spans="1:21">
      <c r="A1081" s="593">
        <f t="shared" si="96"/>
        <v>41320</v>
      </c>
      <c r="B1081" s="594">
        <v>41320.000062384257</v>
      </c>
      <c r="C1081" s="560">
        <f t="shared" si="97"/>
        <v>2013</v>
      </c>
      <c r="D1081" s="560">
        <f t="shared" si="98"/>
        <v>2</v>
      </c>
      <c r="E1081" s="560">
        <f t="shared" si="99"/>
        <v>15</v>
      </c>
      <c r="F1081" s="560">
        <f t="shared" si="100"/>
        <v>24</v>
      </c>
      <c r="G1081" s="595">
        <f t="shared" si="101"/>
        <v>6</v>
      </c>
      <c r="H1081" s="590">
        <f>CHOOSE('Output Sheet'!$B$4,'8760 Data'!J1081,'8760 Data'!K1081,'8760 Data'!L1081,'8760 Data'!M1081,'8760 Data'!N1081,'8760 Data'!O1081,'8760 Data'!P1081,'8760 Data'!Q1081,'8760 Data'!R1081,'8760 Data'!S1081,'8760 Data'!T1081,'8760 Data'!U1081)</f>
        <v>0</v>
      </c>
      <c r="I1081" s="591" t="e">
        <f>H1081/'Output Sheet'!$B$8</f>
        <v>#DIV/0!</v>
      </c>
      <c r="J1081" s="596"/>
      <c r="K1081" s="560"/>
      <c r="L1081" s="560"/>
      <c r="M1081" s="560"/>
      <c r="N1081" s="560"/>
      <c r="O1081" s="560"/>
      <c r="P1081" s="560"/>
      <c r="Q1081" s="560"/>
      <c r="R1081" s="560"/>
      <c r="S1081" s="560"/>
      <c r="T1081" s="560"/>
      <c r="U1081" s="560"/>
    </row>
    <row r="1082" spans="1:21">
      <c r="A1082" s="593">
        <f t="shared" si="96"/>
        <v>41320</v>
      </c>
      <c r="B1082" s="594">
        <v>41320.041729108794</v>
      </c>
      <c r="C1082" s="560">
        <f t="shared" si="97"/>
        <v>2013</v>
      </c>
      <c r="D1082" s="560">
        <f t="shared" si="98"/>
        <v>2</v>
      </c>
      <c r="E1082" s="560">
        <f t="shared" si="99"/>
        <v>15</v>
      </c>
      <c r="F1082" s="560">
        <f t="shared" si="100"/>
        <v>1</v>
      </c>
      <c r="G1082" s="595">
        <f t="shared" si="101"/>
        <v>6</v>
      </c>
      <c r="H1082" s="590">
        <f>CHOOSE('Output Sheet'!$B$4,'8760 Data'!J1082,'8760 Data'!K1082,'8760 Data'!L1082,'8760 Data'!M1082,'8760 Data'!N1082,'8760 Data'!O1082,'8760 Data'!P1082,'8760 Data'!Q1082,'8760 Data'!R1082,'8760 Data'!S1082,'8760 Data'!T1082,'8760 Data'!U1082)</f>
        <v>0</v>
      </c>
      <c r="I1082" s="591" t="e">
        <f>H1082/'Output Sheet'!$B$8</f>
        <v>#DIV/0!</v>
      </c>
      <c r="J1082" s="596"/>
      <c r="K1082" s="560"/>
      <c r="L1082" s="560"/>
      <c r="M1082" s="560"/>
      <c r="N1082" s="560"/>
      <c r="O1082" s="560"/>
      <c r="P1082" s="560"/>
      <c r="Q1082" s="560"/>
      <c r="R1082" s="560"/>
      <c r="S1082" s="560"/>
      <c r="T1082" s="560"/>
      <c r="U1082" s="560"/>
    </row>
    <row r="1083" spans="1:21">
      <c r="A1083" s="593">
        <f t="shared" si="96"/>
        <v>41320</v>
      </c>
      <c r="B1083" s="594">
        <v>41320.083395833331</v>
      </c>
      <c r="C1083" s="560">
        <f t="shared" si="97"/>
        <v>2013</v>
      </c>
      <c r="D1083" s="560">
        <f t="shared" si="98"/>
        <v>2</v>
      </c>
      <c r="E1083" s="560">
        <f t="shared" si="99"/>
        <v>15</v>
      </c>
      <c r="F1083" s="560">
        <f t="shared" si="100"/>
        <v>2</v>
      </c>
      <c r="G1083" s="595">
        <f t="shared" si="101"/>
        <v>6</v>
      </c>
      <c r="H1083" s="590">
        <f>CHOOSE('Output Sheet'!$B$4,'8760 Data'!J1083,'8760 Data'!K1083,'8760 Data'!L1083,'8760 Data'!M1083,'8760 Data'!N1083,'8760 Data'!O1083,'8760 Data'!P1083,'8760 Data'!Q1083,'8760 Data'!R1083,'8760 Data'!S1083,'8760 Data'!T1083,'8760 Data'!U1083)</f>
        <v>0</v>
      </c>
      <c r="I1083" s="591" t="e">
        <f>H1083/'Output Sheet'!$B$8</f>
        <v>#DIV/0!</v>
      </c>
      <c r="J1083" s="596"/>
      <c r="K1083" s="560"/>
      <c r="L1083" s="560"/>
      <c r="M1083" s="560"/>
      <c r="N1083" s="560"/>
      <c r="O1083" s="560"/>
      <c r="P1083" s="560"/>
      <c r="Q1083" s="560"/>
      <c r="R1083" s="560"/>
      <c r="S1083" s="560"/>
      <c r="T1083" s="560"/>
      <c r="U1083" s="560"/>
    </row>
    <row r="1084" spans="1:21">
      <c r="A1084" s="593">
        <f t="shared" si="96"/>
        <v>41320</v>
      </c>
      <c r="B1084" s="594">
        <v>41320.125062557869</v>
      </c>
      <c r="C1084" s="560">
        <f t="shared" si="97"/>
        <v>2013</v>
      </c>
      <c r="D1084" s="560">
        <f t="shared" si="98"/>
        <v>2</v>
      </c>
      <c r="E1084" s="560">
        <f t="shared" si="99"/>
        <v>15</v>
      </c>
      <c r="F1084" s="560">
        <f t="shared" si="100"/>
        <v>3</v>
      </c>
      <c r="G1084" s="595">
        <f t="shared" si="101"/>
        <v>6</v>
      </c>
      <c r="H1084" s="590">
        <f>CHOOSE('Output Sheet'!$B$4,'8760 Data'!J1084,'8760 Data'!K1084,'8760 Data'!L1084,'8760 Data'!M1084,'8760 Data'!N1084,'8760 Data'!O1084,'8760 Data'!P1084,'8760 Data'!Q1084,'8760 Data'!R1084,'8760 Data'!S1084,'8760 Data'!T1084,'8760 Data'!U1084)</f>
        <v>0</v>
      </c>
      <c r="I1084" s="591" t="e">
        <f>H1084/'Output Sheet'!$B$8</f>
        <v>#DIV/0!</v>
      </c>
      <c r="J1084" s="596"/>
      <c r="K1084" s="560"/>
      <c r="L1084" s="560"/>
      <c r="M1084" s="560"/>
      <c r="N1084" s="560"/>
      <c r="O1084" s="560"/>
      <c r="P1084" s="560"/>
      <c r="Q1084" s="560"/>
      <c r="R1084" s="560"/>
      <c r="S1084" s="560"/>
      <c r="T1084" s="560"/>
      <c r="U1084" s="560"/>
    </row>
    <row r="1085" spans="1:21">
      <c r="A1085" s="593">
        <f t="shared" si="96"/>
        <v>41320</v>
      </c>
      <c r="B1085" s="594">
        <v>41320.166729282406</v>
      </c>
      <c r="C1085" s="560">
        <f t="shared" si="97"/>
        <v>2013</v>
      </c>
      <c r="D1085" s="560">
        <f t="shared" si="98"/>
        <v>2</v>
      </c>
      <c r="E1085" s="560">
        <f t="shared" si="99"/>
        <v>15</v>
      </c>
      <c r="F1085" s="560">
        <f t="shared" si="100"/>
        <v>4</v>
      </c>
      <c r="G1085" s="595">
        <f t="shared" si="101"/>
        <v>6</v>
      </c>
      <c r="H1085" s="590">
        <f>CHOOSE('Output Sheet'!$B$4,'8760 Data'!J1085,'8760 Data'!K1085,'8760 Data'!L1085,'8760 Data'!M1085,'8760 Data'!N1085,'8760 Data'!O1085,'8760 Data'!P1085,'8760 Data'!Q1085,'8760 Data'!R1085,'8760 Data'!S1085,'8760 Data'!T1085,'8760 Data'!U1085)</f>
        <v>0</v>
      </c>
      <c r="I1085" s="591" t="e">
        <f>H1085/'Output Sheet'!$B$8</f>
        <v>#DIV/0!</v>
      </c>
      <c r="J1085" s="596"/>
      <c r="K1085" s="560"/>
      <c r="L1085" s="560"/>
      <c r="M1085" s="560"/>
      <c r="N1085" s="560"/>
      <c r="O1085" s="560"/>
      <c r="P1085" s="560"/>
      <c r="Q1085" s="560"/>
      <c r="R1085" s="560"/>
      <c r="S1085" s="560"/>
      <c r="T1085" s="560"/>
      <c r="U1085" s="560"/>
    </row>
    <row r="1086" spans="1:21">
      <c r="A1086" s="593">
        <f t="shared" si="96"/>
        <v>41320</v>
      </c>
      <c r="B1086" s="594">
        <v>41320.208396006943</v>
      </c>
      <c r="C1086" s="560">
        <f t="shared" si="97"/>
        <v>2013</v>
      </c>
      <c r="D1086" s="560">
        <f t="shared" si="98"/>
        <v>2</v>
      </c>
      <c r="E1086" s="560">
        <f t="shared" si="99"/>
        <v>15</v>
      </c>
      <c r="F1086" s="560">
        <f t="shared" si="100"/>
        <v>5</v>
      </c>
      <c r="G1086" s="595">
        <f t="shared" si="101"/>
        <v>6</v>
      </c>
      <c r="H1086" s="590">
        <f>CHOOSE('Output Sheet'!$B$4,'8760 Data'!J1086,'8760 Data'!K1086,'8760 Data'!L1086,'8760 Data'!M1086,'8760 Data'!N1086,'8760 Data'!O1086,'8760 Data'!P1086,'8760 Data'!Q1086,'8760 Data'!R1086,'8760 Data'!S1086,'8760 Data'!T1086,'8760 Data'!U1086)</f>
        <v>0</v>
      </c>
      <c r="I1086" s="591" t="e">
        <f>H1086/'Output Sheet'!$B$8</f>
        <v>#DIV/0!</v>
      </c>
      <c r="J1086" s="596"/>
      <c r="K1086" s="560"/>
      <c r="L1086" s="560"/>
      <c r="M1086" s="560"/>
      <c r="N1086" s="560"/>
      <c r="O1086" s="560"/>
      <c r="P1086" s="560"/>
      <c r="Q1086" s="560"/>
      <c r="R1086" s="560"/>
      <c r="S1086" s="560"/>
      <c r="T1086" s="560"/>
      <c r="U1086" s="560"/>
    </row>
    <row r="1087" spans="1:21">
      <c r="A1087" s="593">
        <f t="shared" si="96"/>
        <v>41320</v>
      </c>
      <c r="B1087" s="594">
        <v>41320.25006273148</v>
      </c>
      <c r="C1087" s="560">
        <f t="shared" si="97"/>
        <v>2013</v>
      </c>
      <c r="D1087" s="560">
        <f t="shared" si="98"/>
        <v>2</v>
      </c>
      <c r="E1087" s="560">
        <f t="shared" si="99"/>
        <v>15</v>
      </c>
      <c r="F1087" s="560">
        <f t="shared" si="100"/>
        <v>6</v>
      </c>
      <c r="G1087" s="595">
        <f t="shared" si="101"/>
        <v>6</v>
      </c>
      <c r="H1087" s="590">
        <f>CHOOSE('Output Sheet'!$B$4,'8760 Data'!J1087,'8760 Data'!K1087,'8760 Data'!L1087,'8760 Data'!M1087,'8760 Data'!N1087,'8760 Data'!O1087,'8760 Data'!P1087,'8760 Data'!Q1087,'8760 Data'!R1087,'8760 Data'!S1087,'8760 Data'!T1087,'8760 Data'!U1087)</f>
        <v>0</v>
      </c>
      <c r="I1087" s="591" t="e">
        <f>H1087/'Output Sheet'!$B$8</f>
        <v>#DIV/0!</v>
      </c>
      <c r="J1087" s="596"/>
      <c r="K1087" s="560"/>
      <c r="L1087" s="560"/>
      <c r="M1087" s="560"/>
      <c r="N1087" s="560"/>
      <c r="O1087" s="560"/>
      <c r="P1087" s="560"/>
      <c r="Q1087" s="560"/>
      <c r="R1087" s="560"/>
      <c r="S1087" s="560"/>
      <c r="T1087" s="560"/>
      <c r="U1087" s="560"/>
    </row>
    <row r="1088" spans="1:21">
      <c r="A1088" s="593">
        <f t="shared" si="96"/>
        <v>41320</v>
      </c>
      <c r="B1088" s="594">
        <v>41320.291729456017</v>
      </c>
      <c r="C1088" s="560">
        <f t="shared" si="97"/>
        <v>2013</v>
      </c>
      <c r="D1088" s="560">
        <f t="shared" si="98"/>
        <v>2</v>
      </c>
      <c r="E1088" s="560">
        <f t="shared" si="99"/>
        <v>15</v>
      </c>
      <c r="F1088" s="560">
        <f t="shared" si="100"/>
        <v>7</v>
      </c>
      <c r="G1088" s="595">
        <f t="shared" si="101"/>
        <v>6</v>
      </c>
      <c r="H1088" s="590">
        <f>CHOOSE('Output Sheet'!$B$4,'8760 Data'!J1088,'8760 Data'!K1088,'8760 Data'!L1088,'8760 Data'!M1088,'8760 Data'!N1088,'8760 Data'!O1088,'8760 Data'!P1088,'8760 Data'!Q1088,'8760 Data'!R1088,'8760 Data'!S1088,'8760 Data'!T1088,'8760 Data'!U1088)</f>
        <v>0</v>
      </c>
      <c r="I1088" s="591" t="e">
        <f>H1088/'Output Sheet'!$B$8</f>
        <v>#DIV/0!</v>
      </c>
      <c r="J1088" s="596"/>
      <c r="K1088" s="560"/>
      <c r="L1088" s="560"/>
      <c r="M1088" s="560"/>
      <c r="N1088" s="560"/>
      <c r="O1088" s="560"/>
      <c r="P1088" s="560"/>
      <c r="Q1088" s="560"/>
      <c r="R1088" s="560"/>
      <c r="S1088" s="560"/>
      <c r="T1088" s="560"/>
      <c r="U1088" s="560"/>
    </row>
    <row r="1089" spans="1:21">
      <c r="A1089" s="593">
        <f t="shared" si="96"/>
        <v>41320</v>
      </c>
      <c r="B1089" s="594">
        <v>41320.333396180555</v>
      </c>
      <c r="C1089" s="560">
        <f t="shared" si="97"/>
        <v>2013</v>
      </c>
      <c r="D1089" s="560">
        <f t="shared" si="98"/>
        <v>2</v>
      </c>
      <c r="E1089" s="560">
        <f t="shared" si="99"/>
        <v>15</v>
      </c>
      <c r="F1089" s="560">
        <f t="shared" si="100"/>
        <v>8</v>
      </c>
      <c r="G1089" s="595">
        <f t="shared" si="101"/>
        <v>6</v>
      </c>
      <c r="H1089" s="590">
        <f>CHOOSE('Output Sheet'!$B$4,'8760 Data'!J1089,'8760 Data'!K1089,'8760 Data'!L1089,'8760 Data'!M1089,'8760 Data'!N1089,'8760 Data'!O1089,'8760 Data'!P1089,'8760 Data'!Q1089,'8760 Data'!R1089,'8760 Data'!S1089,'8760 Data'!T1089,'8760 Data'!U1089)</f>
        <v>0</v>
      </c>
      <c r="I1089" s="591" t="e">
        <f>H1089/'Output Sheet'!$B$8</f>
        <v>#DIV/0!</v>
      </c>
      <c r="J1089" s="596"/>
      <c r="K1089" s="560"/>
      <c r="L1089" s="560"/>
      <c r="M1089" s="560"/>
      <c r="N1089" s="560"/>
      <c r="O1089" s="560"/>
      <c r="P1089" s="560"/>
      <c r="Q1089" s="560"/>
      <c r="R1089" s="560"/>
      <c r="S1089" s="560"/>
      <c r="T1089" s="560"/>
      <c r="U1089" s="560"/>
    </row>
    <row r="1090" spans="1:21">
      <c r="A1090" s="593">
        <f t="shared" si="96"/>
        <v>41320</v>
      </c>
      <c r="B1090" s="594">
        <v>41320.375062905092</v>
      </c>
      <c r="C1090" s="560">
        <f t="shared" si="97"/>
        <v>2013</v>
      </c>
      <c r="D1090" s="560">
        <f t="shared" si="98"/>
        <v>2</v>
      </c>
      <c r="E1090" s="560">
        <f t="shared" si="99"/>
        <v>15</v>
      </c>
      <c r="F1090" s="560">
        <f t="shared" si="100"/>
        <v>9</v>
      </c>
      <c r="G1090" s="595">
        <f t="shared" si="101"/>
        <v>6</v>
      </c>
      <c r="H1090" s="590">
        <f>CHOOSE('Output Sheet'!$B$4,'8760 Data'!J1090,'8760 Data'!K1090,'8760 Data'!L1090,'8760 Data'!M1090,'8760 Data'!N1090,'8760 Data'!O1090,'8760 Data'!P1090,'8760 Data'!Q1090,'8760 Data'!R1090,'8760 Data'!S1090,'8760 Data'!T1090,'8760 Data'!U1090)</f>
        <v>0</v>
      </c>
      <c r="I1090" s="591" t="e">
        <f>H1090/'Output Sheet'!$B$8</f>
        <v>#DIV/0!</v>
      </c>
      <c r="J1090" s="596"/>
      <c r="K1090" s="560"/>
      <c r="L1090" s="560"/>
      <c r="M1090" s="560"/>
      <c r="N1090" s="560"/>
      <c r="O1090" s="560"/>
      <c r="P1090" s="560"/>
      <c r="Q1090" s="560"/>
      <c r="R1090" s="560"/>
      <c r="S1090" s="560"/>
      <c r="T1090" s="560"/>
      <c r="U1090" s="560"/>
    </row>
    <row r="1091" spans="1:21">
      <c r="A1091" s="593">
        <f t="shared" ref="A1091:A1154" si="102">DATE(C1091,D1091,E1091)</f>
        <v>41320</v>
      </c>
      <c r="B1091" s="594">
        <v>41320.416729629629</v>
      </c>
      <c r="C1091" s="560">
        <f t="shared" ref="C1091:C1154" si="103">YEAR(B1091)</f>
        <v>2013</v>
      </c>
      <c r="D1091" s="560">
        <f t="shared" ref="D1091:D1154" si="104">MONTH(B1091)</f>
        <v>2</v>
      </c>
      <c r="E1091" s="560">
        <f t="shared" ref="E1091:E1154" si="105">DAY(B1091)</f>
        <v>15</v>
      </c>
      <c r="F1091" s="560">
        <f t="shared" ref="F1091:F1154" si="106">IF(HOUR(B1091)&lt;&gt;0,HOUR(B1091),24)</f>
        <v>10</v>
      </c>
      <c r="G1091" s="595">
        <f t="shared" ref="G1091:G1154" si="107">WEEKDAY(B1091,1)</f>
        <v>6</v>
      </c>
      <c r="H1091" s="590">
        <f>CHOOSE('Output Sheet'!$B$4,'8760 Data'!J1091,'8760 Data'!K1091,'8760 Data'!L1091,'8760 Data'!M1091,'8760 Data'!N1091,'8760 Data'!O1091,'8760 Data'!P1091,'8760 Data'!Q1091,'8760 Data'!R1091,'8760 Data'!S1091,'8760 Data'!T1091,'8760 Data'!U1091)</f>
        <v>0</v>
      </c>
      <c r="I1091" s="591" t="e">
        <f>H1091/'Output Sheet'!$B$8</f>
        <v>#DIV/0!</v>
      </c>
      <c r="J1091" s="596"/>
      <c r="K1091" s="560"/>
      <c r="L1091" s="560"/>
      <c r="M1091" s="560"/>
      <c r="N1091" s="560"/>
      <c r="O1091" s="560"/>
      <c r="P1091" s="560"/>
      <c r="Q1091" s="560"/>
      <c r="R1091" s="560"/>
      <c r="S1091" s="560"/>
      <c r="T1091" s="560"/>
      <c r="U1091" s="560"/>
    </row>
    <row r="1092" spans="1:21">
      <c r="A1092" s="593">
        <f t="shared" si="102"/>
        <v>41320</v>
      </c>
      <c r="B1092" s="594">
        <v>41320.458396354166</v>
      </c>
      <c r="C1092" s="560">
        <f t="shared" si="103"/>
        <v>2013</v>
      </c>
      <c r="D1092" s="560">
        <f t="shared" si="104"/>
        <v>2</v>
      </c>
      <c r="E1092" s="560">
        <f t="shared" si="105"/>
        <v>15</v>
      </c>
      <c r="F1092" s="560">
        <f t="shared" si="106"/>
        <v>11</v>
      </c>
      <c r="G1092" s="595">
        <f t="shared" si="107"/>
        <v>6</v>
      </c>
      <c r="H1092" s="590">
        <f>CHOOSE('Output Sheet'!$B$4,'8760 Data'!J1092,'8760 Data'!K1092,'8760 Data'!L1092,'8760 Data'!M1092,'8760 Data'!N1092,'8760 Data'!O1092,'8760 Data'!P1092,'8760 Data'!Q1092,'8760 Data'!R1092,'8760 Data'!S1092,'8760 Data'!T1092,'8760 Data'!U1092)</f>
        <v>0</v>
      </c>
      <c r="I1092" s="591" t="e">
        <f>H1092/'Output Sheet'!$B$8</f>
        <v>#DIV/0!</v>
      </c>
      <c r="J1092" s="596"/>
      <c r="K1092" s="560"/>
      <c r="L1092" s="560"/>
      <c r="M1092" s="560"/>
      <c r="N1092" s="560"/>
      <c r="O1092" s="560"/>
      <c r="P1092" s="560"/>
      <c r="Q1092" s="560"/>
      <c r="R1092" s="560"/>
      <c r="S1092" s="560"/>
      <c r="T1092" s="560"/>
      <c r="U1092" s="560"/>
    </row>
    <row r="1093" spans="1:21">
      <c r="A1093" s="593">
        <f t="shared" si="102"/>
        <v>41320</v>
      </c>
      <c r="B1093" s="594">
        <v>41320.500063078704</v>
      </c>
      <c r="C1093" s="560">
        <f t="shared" si="103"/>
        <v>2013</v>
      </c>
      <c r="D1093" s="560">
        <f t="shared" si="104"/>
        <v>2</v>
      </c>
      <c r="E1093" s="560">
        <f t="shared" si="105"/>
        <v>15</v>
      </c>
      <c r="F1093" s="560">
        <f t="shared" si="106"/>
        <v>12</v>
      </c>
      <c r="G1093" s="595">
        <f t="shared" si="107"/>
        <v>6</v>
      </c>
      <c r="H1093" s="590">
        <f>CHOOSE('Output Sheet'!$B$4,'8760 Data'!J1093,'8760 Data'!K1093,'8760 Data'!L1093,'8760 Data'!M1093,'8760 Data'!N1093,'8760 Data'!O1093,'8760 Data'!P1093,'8760 Data'!Q1093,'8760 Data'!R1093,'8760 Data'!S1093,'8760 Data'!T1093,'8760 Data'!U1093)</f>
        <v>0</v>
      </c>
      <c r="I1093" s="591" t="e">
        <f>H1093/'Output Sheet'!$B$8</f>
        <v>#DIV/0!</v>
      </c>
      <c r="J1093" s="596"/>
      <c r="K1093" s="560"/>
      <c r="L1093" s="560"/>
      <c r="M1093" s="560"/>
      <c r="N1093" s="560"/>
      <c r="O1093" s="560"/>
      <c r="P1093" s="560"/>
      <c r="Q1093" s="560"/>
      <c r="R1093" s="560"/>
      <c r="S1093" s="560"/>
      <c r="T1093" s="560"/>
      <c r="U1093" s="560"/>
    </row>
    <row r="1094" spans="1:21">
      <c r="A1094" s="593">
        <f t="shared" si="102"/>
        <v>41320</v>
      </c>
      <c r="B1094" s="594">
        <v>41320.541729803241</v>
      </c>
      <c r="C1094" s="560">
        <f t="shared" si="103"/>
        <v>2013</v>
      </c>
      <c r="D1094" s="560">
        <f t="shared" si="104"/>
        <v>2</v>
      </c>
      <c r="E1094" s="560">
        <f t="shared" si="105"/>
        <v>15</v>
      </c>
      <c r="F1094" s="560">
        <f t="shared" si="106"/>
        <v>13</v>
      </c>
      <c r="G1094" s="595">
        <f t="shared" si="107"/>
        <v>6</v>
      </c>
      <c r="H1094" s="590">
        <f>CHOOSE('Output Sheet'!$B$4,'8760 Data'!J1094,'8760 Data'!K1094,'8760 Data'!L1094,'8760 Data'!M1094,'8760 Data'!N1094,'8760 Data'!O1094,'8760 Data'!P1094,'8760 Data'!Q1094,'8760 Data'!R1094,'8760 Data'!S1094,'8760 Data'!T1094,'8760 Data'!U1094)</f>
        <v>0</v>
      </c>
      <c r="I1094" s="591" t="e">
        <f>H1094/'Output Sheet'!$B$8</f>
        <v>#DIV/0!</v>
      </c>
      <c r="J1094" s="596"/>
      <c r="K1094" s="560"/>
      <c r="L1094" s="560"/>
      <c r="M1094" s="560"/>
      <c r="N1094" s="560"/>
      <c r="O1094" s="560"/>
      <c r="P1094" s="560"/>
      <c r="Q1094" s="560"/>
      <c r="R1094" s="560"/>
      <c r="S1094" s="560"/>
      <c r="T1094" s="560"/>
      <c r="U1094" s="560"/>
    </row>
    <row r="1095" spans="1:21">
      <c r="A1095" s="593">
        <f t="shared" si="102"/>
        <v>41320</v>
      </c>
      <c r="B1095" s="594">
        <v>41320.583396527778</v>
      </c>
      <c r="C1095" s="560">
        <f t="shared" si="103"/>
        <v>2013</v>
      </c>
      <c r="D1095" s="560">
        <f t="shared" si="104"/>
        <v>2</v>
      </c>
      <c r="E1095" s="560">
        <f t="shared" si="105"/>
        <v>15</v>
      </c>
      <c r="F1095" s="560">
        <f t="shared" si="106"/>
        <v>14</v>
      </c>
      <c r="G1095" s="595">
        <f t="shared" si="107"/>
        <v>6</v>
      </c>
      <c r="H1095" s="590">
        <f>CHOOSE('Output Sheet'!$B$4,'8760 Data'!J1095,'8760 Data'!K1095,'8760 Data'!L1095,'8760 Data'!M1095,'8760 Data'!N1095,'8760 Data'!O1095,'8760 Data'!P1095,'8760 Data'!Q1095,'8760 Data'!R1095,'8760 Data'!S1095,'8760 Data'!T1095,'8760 Data'!U1095)</f>
        <v>0</v>
      </c>
      <c r="I1095" s="591" t="e">
        <f>H1095/'Output Sheet'!$B$8</f>
        <v>#DIV/0!</v>
      </c>
      <c r="J1095" s="596"/>
      <c r="K1095" s="560"/>
      <c r="L1095" s="560"/>
      <c r="M1095" s="560"/>
      <c r="N1095" s="560"/>
      <c r="O1095" s="560"/>
      <c r="P1095" s="560"/>
      <c r="Q1095" s="560"/>
      <c r="R1095" s="560"/>
      <c r="S1095" s="560"/>
      <c r="T1095" s="560"/>
      <c r="U1095" s="560"/>
    </row>
    <row r="1096" spans="1:21">
      <c r="A1096" s="593">
        <f t="shared" si="102"/>
        <v>41320</v>
      </c>
      <c r="B1096" s="594">
        <v>41320.625063252315</v>
      </c>
      <c r="C1096" s="560">
        <f t="shared" si="103"/>
        <v>2013</v>
      </c>
      <c r="D1096" s="560">
        <f t="shared" si="104"/>
        <v>2</v>
      </c>
      <c r="E1096" s="560">
        <f t="shared" si="105"/>
        <v>15</v>
      </c>
      <c r="F1096" s="560">
        <f t="shared" si="106"/>
        <v>15</v>
      </c>
      <c r="G1096" s="595">
        <f t="shared" si="107"/>
        <v>6</v>
      </c>
      <c r="H1096" s="590">
        <f>CHOOSE('Output Sheet'!$B$4,'8760 Data'!J1096,'8760 Data'!K1096,'8760 Data'!L1096,'8760 Data'!M1096,'8760 Data'!N1096,'8760 Data'!O1096,'8760 Data'!P1096,'8760 Data'!Q1096,'8760 Data'!R1096,'8760 Data'!S1096,'8760 Data'!T1096,'8760 Data'!U1096)</f>
        <v>0</v>
      </c>
      <c r="I1096" s="591" t="e">
        <f>H1096/'Output Sheet'!$B$8</f>
        <v>#DIV/0!</v>
      </c>
      <c r="J1096" s="596"/>
      <c r="K1096" s="560"/>
      <c r="L1096" s="560"/>
      <c r="M1096" s="560"/>
      <c r="N1096" s="560"/>
      <c r="O1096" s="560"/>
      <c r="P1096" s="560"/>
      <c r="Q1096" s="560"/>
      <c r="R1096" s="560"/>
      <c r="S1096" s="560"/>
      <c r="T1096" s="560"/>
      <c r="U1096" s="560"/>
    </row>
    <row r="1097" spans="1:21">
      <c r="A1097" s="593">
        <f t="shared" si="102"/>
        <v>41320</v>
      </c>
      <c r="B1097" s="594">
        <v>41320.666729976852</v>
      </c>
      <c r="C1097" s="560">
        <f t="shared" si="103"/>
        <v>2013</v>
      </c>
      <c r="D1097" s="560">
        <f t="shared" si="104"/>
        <v>2</v>
      </c>
      <c r="E1097" s="560">
        <f t="shared" si="105"/>
        <v>15</v>
      </c>
      <c r="F1097" s="560">
        <f t="shared" si="106"/>
        <v>16</v>
      </c>
      <c r="G1097" s="595">
        <f t="shared" si="107"/>
        <v>6</v>
      </c>
      <c r="H1097" s="590">
        <f>CHOOSE('Output Sheet'!$B$4,'8760 Data'!J1097,'8760 Data'!K1097,'8760 Data'!L1097,'8760 Data'!M1097,'8760 Data'!N1097,'8760 Data'!O1097,'8760 Data'!P1097,'8760 Data'!Q1097,'8760 Data'!R1097,'8760 Data'!S1097,'8760 Data'!T1097,'8760 Data'!U1097)</f>
        <v>0</v>
      </c>
      <c r="I1097" s="591" t="e">
        <f>H1097/'Output Sheet'!$B$8</f>
        <v>#DIV/0!</v>
      </c>
      <c r="J1097" s="596"/>
      <c r="K1097" s="560"/>
      <c r="L1097" s="560"/>
      <c r="M1097" s="560"/>
      <c r="N1097" s="560"/>
      <c r="O1097" s="560"/>
      <c r="P1097" s="560"/>
      <c r="Q1097" s="560"/>
      <c r="R1097" s="560"/>
      <c r="S1097" s="560"/>
      <c r="T1097" s="560"/>
      <c r="U1097" s="560"/>
    </row>
    <row r="1098" spans="1:21">
      <c r="A1098" s="593">
        <f t="shared" si="102"/>
        <v>41320</v>
      </c>
      <c r="B1098" s="594">
        <v>41320.70839670139</v>
      </c>
      <c r="C1098" s="560">
        <f t="shared" si="103"/>
        <v>2013</v>
      </c>
      <c r="D1098" s="560">
        <f t="shared" si="104"/>
        <v>2</v>
      </c>
      <c r="E1098" s="560">
        <f t="shared" si="105"/>
        <v>15</v>
      </c>
      <c r="F1098" s="560">
        <f t="shared" si="106"/>
        <v>17</v>
      </c>
      <c r="G1098" s="595">
        <f t="shared" si="107"/>
        <v>6</v>
      </c>
      <c r="H1098" s="590">
        <f>CHOOSE('Output Sheet'!$B$4,'8760 Data'!J1098,'8760 Data'!K1098,'8760 Data'!L1098,'8760 Data'!M1098,'8760 Data'!N1098,'8760 Data'!O1098,'8760 Data'!P1098,'8760 Data'!Q1098,'8760 Data'!R1098,'8760 Data'!S1098,'8760 Data'!T1098,'8760 Data'!U1098)</f>
        <v>0</v>
      </c>
      <c r="I1098" s="591" t="e">
        <f>H1098/'Output Sheet'!$B$8</f>
        <v>#DIV/0!</v>
      </c>
      <c r="J1098" s="596"/>
      <c r="K1098" s="560"/>
      <c r="L1098" s="560"/>
      <c r="M1098" s="560"/>
      <c r="N1098" s="560"/>
      <c r="O1098" s="560"/>
      <c r="P1098" s="560"/>
      <c r="Q1098" s="560"/>
      <c r="R1098" s="560"/>
      <c r="S1098" s="560"/>
      <c r="T1098" s="560"/>
      <c r="U1098" s="560"/>
    </row>
    <row r="1099" spans="1:21">
      <c r="A1099" s="593">
        <f t="shared" si="102"/>
        <v>41320</v>
      </c>
      <c r="B1099" s="594">
        <v>41320.750063425927</v>
      </c>
      <c r="C1099" s="560">
        <f t="shared" si="103"/>
        <v>2013</v>
      </c>
      <c r="D1099" s="560">
        <f t="shared" si="104"/>
        <v>2</v>
      </c>
      <c r="E1099" s="560">
        <f t="shared" si="105"/>
        <v>15</v>
      </c>
      <c r="F1099" s="560">
        <f t="shared" si="106"/>
        <v>18</v>
      </c>
      <c r="G1099" s="595">
        <f t="shared" si="107"/>
        <v>6</v>
      </c>
      <c r="H1099" s="590">
        <f>CHOOSE('Output Sheet'!$B$4,'8760 Data'!J1099,'8760 Data'!K1099,'8760 Data'!L1099,'8760 Data'!M1099,'8760 Data'!N1099,'8760 Data'!O1099,'8760 Data'!P1099,'8760 Data'!Q1099,'8760 Data'!R1099,'8760 Data'!S1099,'8760 Data'!T1099,'8760 Data'!U1099)</f>
        <v>0</v>
      </c>
      <c r="I1099" s="591" t="e">
        <f>H1099/'Output Sheet'!$B$8</f>
        <v>#DIV/0!</v>
      </c>
      <c r="J1099" s="596"/>
      <c r="K1099" s="560"/>
      <c r="L1099" s="560"/>
      <c r="M1099" s="560"/>
      <c r="N1099" s="560"/>
      <c r="O1099" s="560"/>
      <c r="P1099" s="560"/>
      <c r="Q1099" s="560"/>
      <c r="R1099" s="560"/>
      <c r="S1099" s="560"/>
      <c r="T1099" s="560"/>
      <c r="U1099" s="560"/>
    </row>
    <row r="1100" spans="1:21">
      <c r="A1100" s="593">
        <f t="shared" si="102"/>
        <v>41320</v>
      </c>
      <c r="B1100" s="594">
        <v>41320.791730150464</v>
      </c>
      <c r="C1100" s="560">
        <f t="shared" si="103"/>
        <v>2013</v>
      </c>
      <c r="D1100" s="560">
        <f t="shared" si="104"/>
        <v>2</v>
      </c>
      <c r="E1100" s="560">
        <f t="shared" si="105"/>
        <v>15</v>
      </c>
      <c r="F1100" s="560">
        <f t="shared" si="106"/>
        <v>19</v>
      </c>
      <c r="G1100" s="595">
        <f t="shared" si="107"/>
        <v>6</v>
      </c>
      <c r="H1100" s="590">
        <f>CHOOSE('Output Sheet'!$B$4,'8760 Data'!J1100,'8760 Data'!K1100,'8760 Data'!L1100,'8760 Data'!M1100,'8760 Data'!N1100,'8760 Data'!O1100,'8760 Data'!P1100,'8760 Data'!Q1100,'8760 Data'!R1100,'8760 Data'!S1100,'8760 Data'!T1100,'8760 Data'!U1100)</f>
        <v>0</v>
      </c>
      <c r="I1100" s="591" t="e">
        <f>H1100/'Output Sheet'!$B$8</f>
        <v>#DIV/0!</v>
      </c>
      <c r="J1100" s="596"/>
      <c r="K1100" s="560"/>
      <c r="L1100" s="560"/>
      <c r="M1100" s="560"/>
      <c r="N1100" s="560"/>
      <c r="O1100" s="560"/>
      <c r="P1100" s="560"/>
      <c r="Q1100" s="560"/>
      <c r="R1100" s="560"/>
      <c r="S1100" s="560"/>
      <c r="T1100" s="560"/>
      <c r="U1100" s="560"/>
    </row>
    <row r="1101" spans="1:21">
      <c r="A1101" s="593">
        <f t="shared" si="102"/>
        <v>41320</v>
      </c>
      <c r="B1101" s="594">
        <v>41320.833396875001</v>
      </c>
      <c r="C1101" s="560">
        <f t="shared" si="103"/>
        <v>2013</v>
      </c>
      <c r="D1101" s="560">
        <f t="shared" si="104"/>
        <v>2</v>
      </c>
      <c r="E1101" s="560">
        <f t="shared" si="105"/>
        <v>15</v>
      </c>
      <c r="F1101" s="560">
        <f t="shared" si="106"/>
        <v>20</v>
      </c>
      <c r="G1101" s="595">
        <f t="shared" si="107"/>
        <v>6</v>
      </c>
      <c r="H1101" s="590">
        <f>CHOOSE('Output Sheet'!$B$4,'8760 Data'!J1101,'8760 Data'!K1101,'8760 Data'!L1101,'8760 Data'!M1101,'8760 Data'!N1101,'8760 Data'!O1101,'8760 Data'!P1101,'8760 Data'!Q1101,'8760 Data'!R1101,'8760 Data'!S1101,'8760 Data'!T1101,'8760 Data'!U1101)</f>
        <v>0</v>
      </c>
      <c r="I1101" s="591" t="e">
        <f>H1101/'Output Sheet'!$B$8</f>
        <v>#DIV/0!</v>
      </c>
      <c r="J1101" s="596"/>
      <c r="K1101" s="560"/>
      <c r="L1101" s="560"/>
      <c r="M1101" s="560"/>
      <c r="N1101" s="560"/>
      <c r="O1101" s="560"/>
      <c r="P1101" s="560"/>
      <c r="Q1101" s="560"/>
      <c r="R1101" s="560"/>
      <c r="S1101" s="560"/>
      <c r="T1101" s="560"/>
      <c r="U1101" s="560"/>
    </row>
    <row r="1102" spans="1:21">
      <c r="A1102" s="593">
        <f t="shared" si="102"/>
        <v>41320</v>
      </c>
      <c r="B1102" s="594">
        <v>41320.875063599538</v>
      </c>
      <c r="C1102" s="560">
        <f t="shared" si="103"/>
        <v>2013</v>
      </c>
      <c r="D1102" s="560">
        <f t="shared" si="104"/>
        <v>2</v>
      </c>
      <c r="E1102" s="560">
        <f t="shared" si="105"/>
        <v>15</v>
      </c>
      <c r="F1102" s="560">
        <f t="shared" si="106"/>
        <v>21</v>
      </c>
      <c r="G1102" s="595">
        <f t="shared" si="107"/>
        <v>6</v>
      </c>
      <c r="H1102" s="590">
        <f>CHOOSE('Output Sheet'!$B$4,'8760 Data'!J1102,'8760 Data'!K1102,'8760 Data'!L1102,'8760 Data'!M1102,'8760 Data'!N1102,'8760 Data'!O1102,'8760 Data'!P1102,'8760 Data'!Q1102,'8760 Data'!R1102,'8760 Data'!S1102,'8760 Data'!T1102,'8760 Data'!U1102)</f>
        <v>0</v>
      </c>
      <c r="I1102" s="591" t="e">
        <f>H1102/'Output Sheet'!$B$8</f>
        <v>#DIV/0!</v>
      </c>
      <c r="J1102" s="596"/>
      <c r="K1102" s="560"/>
      <c r="L1102" s="560"/>
      <c r="M1102" s="560"/>
      <c r="N1102" s="560"/>
      <c r="O1102" s="560"/>
      <c r="P1102" s="560"/>
      <c r="Q1102" s="560"/>
      <c r="R1102" s="560"/>
      <c r="S1102" s="560"/>
      <c r="T1102" s="560"/>
      <c r="U1102" s="560"/>
    </row>
    <row r="1103" spans="1:21">
      <c r="A1103" s="593">
        <f t="shared" si="102"/>
        <v>41320</v>
      </c>
      <c r="B1103" s="594">
        <v>41320.916730324076</v>
      </c>
      <c r="C1103" s="560">
        <f t="shared" si="103"/>
        <v>2013</v>
      </c>
      <c r="D1103" s="560">
        <f t="shared" si="104"/>
        <v>2</v>
      </c>
      <c r="E1103" s="560">
        <f t="shared" si="105"/>
        <v>15</v>
      </c>
      <c r="F1103" s="560">
        <f t="shared" si="106"/>
        <v>22</v>
      </c>
      <c r="G1103" s="595">
        <f t="shared" si="107"/>
        <v>6</v>
      </c>
      <c r="H1103" s="590">
        <f>CHOOSE('Output Sheet'!$B$4,'8760 Data'!J1103,'8760 Data'!K1103,'8760 Data'!L1103,'8760 Data'!M1103,'8760 Data'!N1103,'8760 Data'!O1103,'8760 Data'!P1103,'8760 Data'!Q1103,'8760 Data'!R1103,'8760 Data'!S1103,'8760 Data'!T1103,'8760 Data'!U1103)</f>
        <v>0</v>
      </c>
      <c r="I1103" s="591" t="e">
        <f>H1103/'Output Sheet'!$B$8</f>
        <v>#DIV/0!</v>
      </c>
      <c r="J1103" s="596"/>
      <c r="K1103" s="560"/>
      <c r="L1103" s="560"/>
      <c r="M1103" s="560"/>
      <c r="N1103" s="560"/>
      <c r="O1103" s="560"/>
      <c r="P1103" s="560"/>
      <c r="Q1103" s="560"/>
      <c r="R1103" s="560"/>
      <c r="S1103" s="560"/>
      <c r="T1103" s="560"/>
      <c r="U1103" s="560"/>
    </row>
    <row r="1104" spans="1:21">
      <c r="A1104" s="593">
        <f t="shared" si="102"/>
        <v>41320</v>
      </c>
      <c r="B1104" s="594">
        <v>41320.958397048613</v>
      </c>
      <c r="C1104" s="560">
        <f t="shared" si="103"/>
        <v>2013</v>
      </c>
      <c r="D1104" s="560">
        <f t="shared" si="104"/>
        <v>2</v>
      </c>
      <c r="E1104" s="560">
        <f t="shared" si="105"/>
        <v>15</v>
      </c>
      <c r="F1104" s="560">
        <f t="shared" si="106"/>
        <v>23</v>
      </c>
      <c r="G1104" s="595">
        <f t="shared" si="107"/>
        <v>6</v>
      </c>
      <c r="H1104" s="590">
        <f>CHOOSE('Output Sheet'!$B$4,'8760 Data'!J1104,'8760 Data'!K1104,'8760 Data'!L1104,'8760 Data'!M1104,'8760 Data'!N1104,'8760 Data'!O1104,'8760 Data'!P1104,'8760 Data'!Q1104,'8760 Data'!R1104,'8760 Data'!S1104,'8760 Data'!T1104,'8760 Data'!U1104)</f>
        <v>0</v>
      </c>
      <c r="I1104" s="591" t="e">
        <f>H1104/'Output Sheet'!$B$8</f>
        <v>#DIV/0!</v>
      </c>
      <c r="J1104" s="596"/>
      <c r="K1104" s="560"/>
      <c r="L1104" s="560"/>
      <c r="M1104" s="560"/>
      <c r="N1104" s="560"/>
      <c r="O1104" s="560"/>
      <c r="P1104" s="560"/>
      <c r="Q1104" s="560"/>
      <c r="R1104" s="560"/>
      <c r="S1104" s="560"/>
      <c r="T1104" s="560"/>
      <c r="U1104" s="560"/>
    </row>
    <row r="1105" spans="1:21">
      <c r="A1105" s="593">
        <f t="shared" si="102"/>
        <v>41321</v>
      </c>
      <c r="B1105" s="594">
        <v>41321.00006377315</v>
      </c>
      <c r="C1105" s="560">
        <f t="shared" si="103"/>
        <v>2013</v>
      </c>
      <c r="D1105" s="560">
        <f t="shared" si="104"/>
        <v>2</v>
      </c>
      <c r="E1105" s="560">
        <f t="shared" si="105"/>
        <v>16</v>
      </c>
      <c r="F1105" s="560">
        <f t="shared" si="106"/>
        <v>24</v>
      </c>
      <c r="G1105" s="595">
        <f t="shared" si="107"/>
        <v>7</v>
      </c>
      <c r="H1105" s="590">
        <f>CHOOSE('Output Sheet'!$B$4,'8760 Data'!J1105,'8760 Data'!K1105,'8760 Data'!L1105,'8760 Data'!M1105,'8760 Data'!N1105,'8760 Data'!O1105,'8760 Data'!P1105,'8760 Data'!Q1105,'8760 Data'!R1105,'8760 Data'!S1105,'8760 Data'!T1105,'8760 Data'!U1105)</f>
        <v>0</v>
      </c>
      <c r="I1105" s="591" t="e">
        <f>H1105/'Output Sheet'!$B$8</f>
        <v>#DIV/0!</v>
      </c>
      <c r="J1105" s="596"/>
      <c r="K1105" s="560"/>
      <c r="L1105" s="560"/>
      <c r="M1105" s="560"/>
      <c r="N1105" s="560"/>
      <c r="O1105" s="560"/>
      <c r="P1105" s="560"/>
      <c r="Q1105" s="560"/>
      <c r="R1105" s="560"/>
      <c r="S1105" s="560"/>
      <c r="T1105" s="560"/>
      <c r="U1105" s="560"/>
    </row>
    <row r="1106" spans="1:21">
      <c r="A1106" s="593">
        <f t="shared" si="102"/>
        <v>41321</v>
      </c>
      <c r="B1106" s="594">
        <v>41321.041730497687</v>
      </c>
      <c r="C1106" s="560">
        <f t="shared" si="103"/>
        <v>2013</v>
      </c>
      <c r="D1106" s="560">
        <f t="shared" si="104"/>
        <v>2</v>
      </c>
      <c r="E1106" s="560">
        <f t="shared" si="105"/>
        <v>16</v>
      </c>
      <c r="F1106" s="560">
        <f t="shared" si="106"/>
        <v>1</v>
      </c>
      <c r="G1106" s="595">
        <f t="shared" si="107"/>
        <v>7</v>
      </c>
      <c r="H1106" s="590">
        <f>CHOOSE('Output Sheet'!$B$4,'8760 Data'!J1106,'8760 Data'!K1106,'8760 Data'!L1106,'8760 Data'!M1106,'8760 Data'!N1106,'8760 Data'!O1106,'8760 Data'!P1106,'8760 Data'!Q1106,'8760 Data'!R1106,'8760 Data'!S1106,'8760 Data'!T1106,'8760 Data'!U1106)</f>
        <v>0</v>
      </c>
      <c r="I1106" s="591" t="e">
        <f>H1106/'Output Sheet'!$B$8</f>
        <v>#DIV/0!</v>
      </c>
      <c r="J1106" s="596"/>
      <c r="K1106" s="560"/>
      <c r="L1106" s="560"/>
      <c r="M1106" s="560"/>
      <c r="N1106" s="560"/>
      <c r="O1106" s="560"/>
      <c r="P1106" s="560"/>
      <c r="Q1106" s="560"/>
      <c r="R1106" s="560"/>
      <c r="S1106" s="560"/>
      <c r="T1106" s="560"/>
      <c r="U1106" s="560"/>
    </row>
    <row r="1107" spans="1:21">
      <c r="A1107" s="593">
        <f t="shared" si="102"/>
        <v>41321</v>
      </c>
      <c r="B1107" s="594">
        <v>41321.083397222224</v>
      </c>
      <c r="C1107" s="560">
        <f t="shared" si="103"/>
        <v>2013</v>
      </c>
      <c r="D1107" s="560">
        <f t="shared" si="104"/>
        <v>2</v>
      </c>
      <c r="E1107" s="560">
        <f t="shared" si="105"/>
        <v>16</v>
      </c>
      <c r="F1107" s="560">
        <f t="shared" si="106"/>
        <v>2</v>
      </c>
      <c r="G1107" s="595">
        <f t="shared" si="107"/>
        <v>7</v>
      </c>
      <c r="H1107" s="590">
        <f>CHOOSE('Output Sheet'!$B$4,'8760 Data'!J1107,'8760 Data'!K1107,'8760 Data'!L1107,'8760 Data'!M1107,'8760 Data'!N1107,'8760 Data'!O1107,'8760 Data'!P1107,'8760 Data'!Q1107,'8760 Data'!R1107,'8760 Data'!S1107,'8760 Data'!T1107,'8760 Data'!U1107)</f>
        <v>0</v>
      </c>
      <c r="I1107" s="591" t="e">
        <f>H1107/'Output Sheet'!$B$8</f>
        <v>#DIV/0!</v>
      </c>
      <c r="J1107" s="596"/>
      <c r="K1107" s="560"/>
      <c r="L1107" s="560"/>
      <c r="M1107" s="560"/>
      <c r="N1107" s="560"/>
      <c r="O1107" s="560"/>
      <c r="P1107" s="560"/>
      <c r="Q1107" s="560"/>
      <c r="R1107" s="560"/>
      <c r="S1107" s="560"/>
      <c r="T1107" s="560"/>
      <c r="U1107" s="560"/>
    </row>
    <row r="1108" spans="1:21">
      <c r="A1108" s="593">
        <f t="shared" si="102"/>
        <v>41321</v>
      </c>
      <c r="B1108" s="594">
        <v>41321.125063946762</v>
      </c>
      <c r="C1108" s="560">
        <f t="shared" si="103"/>
        <v>2013</v>
      </c>
      <c r="D1108" s="560">
        <f t="shared" si="104"/>
        <v>2</v>
      </c>
      <c r="E1108" s="560">
        <f t="shared" si="105"/>
        <v>16</v>
      </c>
      <c r="F1108" s="560">
        <f t="shared" si="106"/>
        <v>3</v>
      </c>
      <c r="G1108" s="595">
        <f t="shared" si="107"/>
        <v>7</v>
      </c>
      <c r="H1108" s="590">
        <f>CHOOSE('Output Sheet'!$B$4,'8760 Data'!J1108,'8760 Data'!K1108,'8760 Data'!L1108,'8760 Data'!M1108,'8760 Data'!N1108,'8760 Data'!O1108,'8760 Data'!P1108,'8760 Data'!Q1108,'8760 Data'!R1108,'8760 Data'!S1108,'8760 Data'!T1108,'8760 Data'!U1108)</f>
        <v>0</v>
      </c>
      <c r="I1108" s="591" t="e">
        <f>H1108/'Output Sheet'!$B$8</f>
        <v>#DIV/0!</v>
      </c>
      <c r="J1108" s="596"/>
      <c r="K1108" s="560"/>
      <c r="L1108" s="560"/>
      <c r="M1108" s="560"/>
      <c r="N1108" s="560"/>
      <c r="O1108" s="560"/>
      <c r="P1108" s="560"/>
      <c r="Q1108" s="560"/>
      <c r="R1108" s="560"/>
      <c r="S1108" s="560"/>
      <c r="T1108" s="560"/>
      <c r="U1108" s="560"/>
    </row>
    <row r="1109" spans="1:21">
      <c r="A1109" s="593">
        <f t="shared" si="102"/>
        <v>41321</v>
      </c>
      <c r="B1109" s="594">
        <v>41321.166730671299</v>
      </c>
      <c r="C1109" s="560">
        <f t="shared" si="103"/>
        <v>2013</v>
      </c>
      <c r="D1109" s="560">
        <f t="shared" si="104"/>
        <v>2</v>
      </c>
      <c r="E1109" s="560">
        <f t="shared" si="105"/>
        <v>16</v>
      </c>
      <c r="F1109" s="560">
        <f t="shared" si="106"/>
        <v>4</v>
      </c>
      <c r="G1109" s="595">
        <f t="shared" si="107"/>
        <v>7</v>
      </c>
      <c r="H1109" s="590">
        <f>CHOOSE('Output Sheet'!$B$4,'8760 Data'!J1109,'8760 Data'!K1109,'8760 Data'!L1109,'8760 Data'!M1109,'8760 Data'!N1109,'8760 Data'!O1109,'8760 Data'!P1109,'8760 Data'!Q1109,'8760 Data'!R1109,'8760 Data'!S1109,'8760 Data'!T1109,'8760 Data'!U1109)</f>
        <v>0</v>
      </c>
      <c r="I1109" s="591" t="e">
        <f>H1109/'Output Sheet'!$B$8</f>
        <v>#DIV/0!</v>
      </c>
      <c r="J1109" s="596"/>
      <c r="K1109" s="560"/>
      <c r="L1109" s="560"/>
      <c r="M1109" s="560"/>
      <c r="N1109" s="560"/>
      <c r="O1109" s="560"/>
      <c r="P1109" s="560"/>
      <c r="Q1109" s="560"/>
      <c r="R1109" s="560"/>
      <c r="S1109" s="560"/>
      <c r="T1109" s="560"/>
      <c r="U1109" s="560"/>
    </row>
    <row r="1110" spans="1:21">
      <c r="A1110" s="593">
        <f t="shared" si="102"/>
        <v>41321</v>
      </c>
      <c r="B1110" s="594">
        <v>41321.208397395836</v>
      </c>
      <c r="C1110" s="560">
        <f t="shared" si="103"/>
        <v>2013</v>
      </c>
      <c r="D1110" s="560">
        <f t="shared" si="104"/>
        <v>2</v>
      </c>
      <c r="E1110" s="560">
        <f t="shared" si="105"/>
        <v>16</v>
      </c>
      <c r="F1110" s="560">
        <f t="shared" si="106"/>
        <v>5</v>
      </c>
      <c r="G1110" s="595">
        <f t="shared" si="107"/>
        <v>7</v>
      </c>
      <c r="H1110" s="590">
        <f>CHOOSE('Output Sheet'!$B$4,'8760 Data'!J1110,'8760 Data'!K1110,'8760 Data'!L1110,'8760 Data'!M1110,'8760 Data'!N1110,'8760 Data'!O1110,'8760 Data'!P1110,'8760 Data'!Q1110,'8760 Data'!R1110,'8760 Data'!S1110,'8760 Data'!T1110,'8760 Data'!U1110)</f>
        <v>0</v>
      </c>
      <c r="I1110" s="591" t="e">
        <f>H1110/'Output Sheet'!$B$8</f>
        <v>#DIV/0!</v>
      </c>
      <c r="J1110" s="596"/>
      <c r="K1110" s="560"/>
      <c r="L1110" s="560"/>
      <c r="M1110" s="560"/>
      <c r="N1110" s="560"/>
      <c r="O1110" s="560"/>
      <c r="P1110" s="560"/>
      <c r="Q1110" s="560"/>
      <c r="R1110" s="560"/>
      <c r="S1110" s="560"/>
      <c r="T1110" s="560"/>
      <c r="U1110" s="560"/>
    </row>
    <row r="1111" spans="1:21">
      <c r="A1111" s="593">
        <f t="shared" si="102"/>
        <v>41321</v>
      </c>
      <c r="B1111" s="594">
        <v>41321.250064120373</v>
      </c>
      <c r="C1111" s="560">
        <f t="shared" si="103"/>
        <v>2013</v>
      </c>
      <c r="D1111" s="560">
        <f t="shared" si="104"/>
        <v>2</v>
      </c>
      <c r="E1111" s="560">
        <f t="shared" si="105"/>
        <v>16</v>
      </c>
      <c r="F1111" s="560">
        <f t="shared" si="106"/>
        <v>6</v>
      </c>
      <c r="G1111" s="595">
        <f t="shared" si="107"/>
        <v>7</v>
      </c>
      <c r="H1111" s="590">
        <f>CHOOSE('Output Sheet'!$B$4,'8760 Data'!J1111,'8760 Data'!K1111,'8760 Data'!L1111,'8760 Data'!M1111,'8760 Data'!N1111,'8760 Data'!O1111,'8760 Data'!P1111,'8760 Data'!Q1111,'8760 Data'!R1111,'8760 Data'!S1111,'8760 Data'!T1111,'8760 Data'!U1111)</f>
        <v>0</v>
      </c>
      <c r="I1111" s="591" t="e">
        <f>H1111/'Output Sheet'!$B$8</f>
        <v>#DIV/0!</v>
      </c>
      <c r="J1111" s="596"/>
      <c r="K1111" s="560"/>
      <c r="L1111" s="560"/>
      <c r="M1111" s="560"/>
      <c r="N1111" s="560"/>
      <c r="O1111" s="560"/>
      <c r="P1111" s="560"/>
      <c r="Q1111" s="560"/>
      <c r="R1111" s="560"/>
      <c r="S1111" s="560"/>
      <c r="T1111" s="560"/>
      <c r="U1111" s="560"/>
    </row>
    <row r="1112" spans="1:21">
      <c r="A1112" s="593">
        <f t="shared" si="102"/>
        <v>41321</v>
      </c>
      <c r="B1112" s="594">
        <v>41321.29173084491</v>
      </c>
      <c r="C1112" s="560">
        <f t="shared" si="103"/>
        <v>2013</v>
      </c>
      <c r="D1112" s="560">
        <f t="shared" si="104"/>
        <v>2</v>
      </c>
      <c r="E1112" s="560">
        <f t="shared" si="105"/>
        <v>16</v>
      </c>
      <c r="F1112" s="560">
        <f t="shared" si="106"/>
        <v>7</v>
      </c>
      <c r="G1112" s="595">
        <f t="shared" si="107"/>
        <v>7</v>
      </c>
      <c r="H1112" s="590">
        <f>CHOOSE('Output Sheet'!$B$4,'8760 Data'!J1112,'8760 Data'!K1112,'8760 Data'!L1112,'8760 Data'!M1112,'8760 Data'!N1112,'8760 Data'!O1112,'8760 Data'!P1112,'8760 Data'!Q1112,'8760 Data'!R1112,'8760 Data'!S1112,'8760 Data'!T1112,'8760 Data'!U1112)</f>
        <v>0</v>
      </c>
      <c r="I1112" s="591" t="e">
        <f>H1112/'Output Sheet'!$B$8</f>
        <v>#DIV/0!</v>
      </c>
      <c r="J1112" s="596"/>
      <c r="K1112" s="560"/>
      <c r="L1112" s="560"/>
      <c r="M1112" s="560"/>
      <c r="N1112" s="560"/>
      <c r="O1112" s="560"/>
      <c r="P1112" s="560"/>
      <c r="Q1112" s="560"/>
      <c r="R1112" s="560"/>
      <c r="S1112" s="560"/>
      <c r="T1112" s="560"/>
      <c r="U1112" s="560"/>
    </row>
    <row r="1113" spans="1:21">
      <c r="A1113" s="593">
        <f t="shared" si="102"/>
        <v>41321</v>
      </c>
      <c r="B1113" s="594">
        <v>41321.333397569448</v>
      </c>
      <c r="C1113" s="560">
        <f t="shared" si="103"/>
        <v>2013</v>
      </c>
      <c r="D1113" s="560">
        <f t="shared" si="104"/>
        <v>2</v>
      </c>
      <c r="E1113" s="560">
        <f t="shared" si="105"/>
        <v>16</v>
      </c>
      <c r="F1113" s="560">
        <f t="shared" si="106"/>
        <v>8</v>
      </c>
      <c r="G1113" s="595">
        <f t="shared" si="107"/>
        <v>7</v>
      </c>
      <c r="H1113" s="590">
        <f>CHOOSE('Output Sheet'!$B$4,'8760 Data'!J1113,'8760 Data'!K1113,'8760 Data'!L1113,'8760 Data'!M1113,'8760 Data'!N1113,'8760 Data'!O1113,'8760 Data'!P1113,'8760 Data'!Q1113,'8760 Data'!R1113,'8760 Data'!S1113,'8760 Data'!T1113,'8760 Data'!U1113)</f>
        <v>0</v>
      </c>
      <c r="I1113" s="591" t="e">
        <f>H1113/'Output Sheet'!$B$8</f>
        <v>#DIV/0!</v>
      </c>
      <c r="J1113" s="596"/>
      <c r="K1113" s="560"/>
      <c r="L1113" s="560"/>
      <c r="M1113" s="560"/>
      <c r="N1113" s="560"/>
      <c r="O1113" s="560"/>
      <c r="P1113" s="560"/>
      <c r="Q1113" s="560"/>
      <c r="R1113" s="560"/>
      <c r="S1113" s="560"/>
      <c r="T1113" s="560"/>
      <c r="U1113" s="560"/>
    </row>
    <row r="1114" spans="1:21">
      <c r="A1114" s="593">
        <f t="shared" si="102"/>
        <v>41321</v>
      </c>
      <c r="B1114" s="594">
        <v>41321.375064293985</v>
      </c>
      <c r="C1114" s="560">
        <f t="shared" si="103"/>
        <v>2013</v>
      </c>
      <c r="D1114" s="560">
        <f t="shared" si="104"/>
        <v>2</v>
      </c>
      <c r="E1114" s="560">
        <f t="shared" si="105"/>
        <v>16</v>
      </c>
      <c r="F1114" s="560">
        <f t="shared" si="106"/>
        <v>9</v>
      </c>
      <c r="G1114" s="595">
        <f t="shared" si="107"/>
        <v>7</v>
      </c>
      <c r="H1114" s="590">
        <f>CHOOSE('Output Sheet'!$B$4,'8760 Data'!J1114,'8760 Data'!K1114,'8760 Data'!L1114,'8760 Data'!M1114,'8760 Data'!N1114,'8760 Data'!O1114,'8760 Data'!P1114,'8760 Data'!Q1114,'8760 Data'!R1114,'8760 Data'!S1114,'8760 Data'!T1114,'8760 Data'!U1114)</f>
        <v>0</v>
      </c>
      <c r="I1114" s="591" t="e">
        <f>H1114/'Output Sheet'!$B$8</f>
        <v>#DIV/0!</v>
      </c>
      <c r="J1114" s="596"/>
      <c r="K1114" s="560"/>
      <c r="L1114" s="560"/>
      <c r="M1114" s="560"/>
      <c r="N1114" s="560"/>
      <c r="O1114" s="560"/>
      <c r="P1114" s="560"/>
      <c r="Q1114" s="560"/>
      <c r="R1114" s="560"/>
      <c r="S1114" s="560"/>
      <c r="T1114" s="560"/>
      <c r="U1114" s="560"/>
    </row>
    <row r="1115" spans="1:21">
      <c r="A1115" s="593">
        <f t="shared" si="102"/>
        <v>41321</v>
      </c>
      <c r="B1115" s="594">
        <v>41321.416731018522</v>
      </c>
      <c r="C1115" s="560">
        <f t="shared" si="103"/>
        <v>2013</v>
      </c>
      <c r="D1115" s="560">
        <f t="shared" si="104"/>
        <v>2</v>
      </c>
      <c r="E1115" s="560">
        <f t="shared" si="105"/>
        <v>16</v>
      </c>
      <c r="F1115" s="560">
        <f t="shared" si="106"/>
        <v>10</v>
      </c>
      <c r="G1115" s="595">
        <f t="shared" si="107"/>
        <v>7</v>
      </c>
      <c r="H1115" s="590">
        <f>CHOOSE('Output Sheet'!$B$4,'8760 Data'!J1115,'8760 Data'!K1115,'8760 Data'!L1115,'8760 Data'!M1115,'8760 Data'!N1115,'8760 Data'!O1115,'8760 Data'!P1115,'8760 Data'!Q1115,'8760 Data'!R1115,'8760 Data'!S1115,'8760 Data'!T1115,'8760 Data'!U1115)</f>
        <v>0</v>
      </c>
      <c r="I1115" s="591" t="e">
        <f>H1115/'Output Sheet'!$B$8</f>
        <v>#DIV/0!</v>
      </c>
      <c r="J1115" s="596"/>
      <c r="K1115" s="560"/>
      <c r="L1115" s="560"/>
      <c r="M1115" s="560"/>
      <c r="N1115" s="560"/>
      <c r="O1115" s="560"/>
      <c r="P1115" s="560"/>
      <c r="Q1115" s="560"/>
      <c r="R1115" s="560"/>
      <c r="S1115" s="560"/>
      <c r="T1115" s="560"/>
      <c r="U1115" s="560"/>
    </row>
    <row r="1116" spans="1:21">
      <c r="A1116" s="593">
        <f t="shared" si="102"/>
        <v>41321</v>
      </c>
      <c r="B1116" s="594">
        <v>41321.458397743052</v>
      </c>
      <c r="C1116" s="560">
        <f t="shared" si="103"/>
        <v>2013</v>
      </c>
      <c r="D1116" s="560">
        <f t="shared" si="104"/>
        <v>2</v>
      </c>
      <c r="E1116" s="560">
        <f t="shared" si="105"/>
        <v>16</v>
      </c>
      <c r="F1116" s="560">
        <f t="shared" si="106"/>
        <v>11</v>
      </c>
      <c r="G1116" s="595">
        <f t="shared" si="107"/>
        <v>7</v>
      </c>
      <c r="H1116" s="590">
        <f>CHOOSE('Output Sheet'!$B$4,'8760 Data'!J1116,'8760 Data'!K1116,'8760 Data'!L1116,'8760 Data'!M1116,'8760 Data'!N1116,'8760 Data'!O1116,'8760 Data'!P1116,'8760 Data'!Q1116,'8760 Data'!R1116,'8760 Data'!S1116,'8760 Data'!T1116,'8760 Data'!U1116)</f>
        <v>0</v>
      </c>
      <c r="I1116" s="591" t="e">
        <f>H1116/'Output Sheet'!$B$8</f>
        <v>#DIV/0!</v>
      </c>
      <c r="J1116" s="596"/>
      <c r="K1116" s="560"/>
      <c r="L1116" s="560"/>
      <c r="M1116" s="560"/>
      <c r="N1116" s="560"/>
      <c r="O1116" s="560"/>
      <c r="P1116" s="560"/>
      <c r="Q1116" s="560"/>
      <c r="R1116" s="560"/>
      <c r="S1116" s="560"/>
      <c r="T1116" s="560"/>
      <c r="U1116" s="560"/>
    </row>
    <row r="1117" spans="1:21">
      <c r="A1117" s="593">
        <f t="shared" si="102"/>
        <v>41321</v>
      </c>
      <c r="B1117" s="594">
        <v>41321.500064467589</v>
      </c>
      <c r="C1117" s="560">
        <f t="shared" si="103"/>
        <v>2013</v>
      </c>
      <c r="D1117" s="560">
        <f t="shared" si="104"/>
        <v>2</v>
      </c>
      <c r="E1117" s="560">
        <f t="shared" si="105"/>
        <v>16</v>
      </c>
      <c r="F1117" s="560">
        <f t="shared" si="106"/>
        <v>12</v>
      </c>
      <c r="G1117" s="595">
        <f t="shared" si="107"/>
        <v>7</v>
      </c>
      <c r="H1117" s="590">
        <f>CHOOSE('Output Sheet'!$B$4,'8760 Data'!J1117,'8760 Data'!K1117,'8760 Data'!L1117,'8760 Data'!M1117,'8760 Data'!N1117,'8760 Data'!O1117,'8760 Data'!P1117,'8760 Data'!Q1117,'8760 Data'!R1117,'8760 Data'!S1117,'8760 Data'!T1117,'8760 Data'!U1117)</f>
        <v>0</v>
      </c>
      <c r="I1117" s="591" t="e">
        <f>H1117/'Output Sheet'!$B$8</f>
        <v>#DIV/0!</v>
      </c>
      <c r="J1117" s="596"/>
      <c r="K1117" s="560"/>
      <c r="L1117" s="560"/>
      <c r="M1117" s="560"/>
      <c r="N1117" s="560"/>
      <c r="O1117" s="560"/>
      <c r="P1117" s="560"/>
      <c r="Q1117" s="560"/>
      <c r="R1117" s="560"/>
      <c r="S1117" s="560"/>
      <c r="T1117" s="560"/>
      <c r="U1117" s="560"/>
    </row>
    <row r="1118" spans="1:21">
      <c r="A1118" s="593">
        <f t="shared" si="102"/>
        <v>41321</v>
      </c>
      <c r="B1118" s="594">
        <v>41321.541731192126</v>
      </c>
      <c r="C1118" s="560">
        <f t="shared" si="103"/>
        <v>2013</v>
      </c>
      <c r="D1118" s="560">
        <f t="shared" si="104"/>
        <v>2</v>
      </c>
      <c r="E1118" s="560">
        <f t="shared" si="105"/>
        <v>16</v>
      </c>
      <c r="F1118" s="560">
        <f t="shared" si="106"/>
        <v>13</v>
      </c>
      <c r="G1118" s="595">
        <f t="shared" si="107"/>
        <v>7</v>
      </c>
      <c r="H1118" s="590">
        <f>CHOOSE('Output Sheet'!$B$4,'8760 Data'!J1118,'8760 Data'!K1118,'8760 Data'!L1118,'8760 Data'!M1118,'8760 Data'!N1118,'8760 Data'!O1118,'8760 Data'!P1118,'8760 Data'!Q1118,'8760 Data'!R1118,'8760 Data'!S1118,'8760 Data'!T1118,'8760 Data'!U1118)</f>
        <v>0</v>
      </c>
      <c r="I1118" s="591" t="e">
        <f>H1118/'Output Sheet'!$B$8</f>
        <v>#DIV/0!</v>
      </c>
      <c r="J1118" s="596"/>
      <c r="K1118" s="560"/>
      <c r="L1118" s="560"/>
      <c r="M1118" s="560"/>
      <c r="N1118" s="560"/>
      <c r="O1118" s="560"/>
      <c r="P1118" s="560"/>
      <c r="Q1118" s="560"/>
      <c r="R1118" s="560"/>
      <c r="S1118" s="560"/>
      <c r="T1118" s="560"/>
      <c r="U1118" s="560"/>
    </row>
    <row r="1119" spans="1:21">
      <c r="A1119" s="593">
        <f t="shared" si="102"/>
        <v>41321</v>
      </c>
      <c r="B1119" s="594">
        <v>41321.583397916664</v>
      </c>
      <c r="C1119" s="560">
        <f t="shared" si="103"/>
        <v>2013</v>
      </c>
      <c r="D1119" s="560">
        <f t="shared" si="104"/>
        <v>2</v>
      </c>
      <c r="E1119" s="560">
        <f t="shared" si="105"/>
        <v>16</v>
      </c>
      <c r="F1119" s="560">
        <f t="shared" si="106"/>
        <v>14</v>
      </c>
      <c r="G1119" s="595">
        <f t="shared" si="107"/>
        <v>7</v>
      </c>
      <c r="H1119" s="590">
        <f>CHOOSE('Output Sheet'!$B$4,'8760 Data'!J1119,'8760 Data'!K1119,'8760 Data'!L1119,'8760 Data'!M1119,'8760 Data'!N1119,'8760 Data'!O1119,'8760 Data'!P1119,'8760 Data'!Q1119,'8760 Data'!R1119,'8760 Data'!S1119,'8760 Data'!T1119,'8760 Data'!U1119)</f>
        <v>0</v>
      </c>
      <c r="I1119" s="591" t="e">
        <f>H1119/'Output Sheet'!$B$8</f>
        <v>#DIV/0!</v>
      </c>
      <c r="J1119" s="596"/>
      <c r="K1119" s="560"/>
      <c r="L1119" s="560"/>
      <c r="M1119" s="560"/>
      <c r="N1119" s="560"/>
      <c r="O1119" s="560"/>
      <c r="P1119" s="560"/>
      <c r="Q1119" s="560"/>
      <c r="R1119" s="560"/>
      <c r="S1119" s="560"/>
      <c r="T1119" s="560"/>
      <c r="U1119" s="560"/>
    </row>
    <row r="1120" spans="1:21">
      <c r="A1120" s="593">
        <f t="shared" si="102"/>
        <v>41321</v>
      </c>
      <c r="B1120" s="594">
        <v>41321.625064641201</v>
      </c>
      <c r="C1120" s="560">
        <f t="shared" si="103"/>
        <v>2013</v>
      </c>
      <c r="D1120" s="560">
        <f t="shared" si="104"/>
        <v>2</v>
      </c>
      <c r="E1120" s="560">
        <f t="shared" si="105"/>
        <v>16</v>
      </c>
      <c r="F1120" s="560">
        <f t="shared" si="106"/>
        <v>15</v>
      </c>
      <c r="G1120" s="595">
        <f t="shared" si="107"/>
        <v>7</v>
      </c>
      <c r="H1120" s="590">
        <f>CHOOSE('Output Sheet'!$B$4,'8760 Data'!J1120,'8760 Data'!K1120,'8760 Data'!L1120,'8760 Data'!M1120,'8760 Data'!N1120,'8760 Data'!O1120,'8760 Data'!P1120,'8760 Data'!Q1120,'8760 Data'!R1120,'8760 Data'!S1120,'8760 Data'!T1120,'8760 Data'!U1120)</f>
        <v>0</v>
      </c>
      <c r="I1120" s="591" t="e">
        <f>H1120/'Output Sheet'!$B$8</f>
        <v>#DIV/0!</v>
      </c>
      <c r="J1120" s="596"/>
      <c r="K1120" s="560"/>
      <c r="L1120" s="560"/>
      <c r="M1120" s="560"/>
      <c r="N1120" s="560"/>
      <c r="O1120" s="560"/>
      <c r="P1120" s="560"/>
      <c r="Q1120" s="560"/>
      <c r="R1120" s="560"/>
      <c r="S1120" s="560"/>
      <c r="T1120" s="560"/>
      <c r="U1120" s="560"/>
    </row>
    <row r="1121" spans="1:21">
      <c r="A1121" s="593">
        <f t="shared" si="102"/>
        <v>41321</v>
      </c>
      <c r="B1121" s="594">
        <v>41321.666731365738</v>
      </c>
      <c r="C1121" s="560">
        <f t="shared" si="103"/>
        <v>2013</v>
      </c>
      <c r="D1121" s="560">
        <f t="shared" si="104"/>
        <v>2</v>
      </c>
      <c r="E1121" s="560">
        <f t="shared" si="105"/>
        <v>16</v>
      </c>
      <c r="F1121" s="560">
        <f t="shared" si="106"/>
        <v>16</v>
      </c>
      <c r="G1121" s="595">
        <f t="shared" si="107"/>
        <v>7</v>
      </c>
      <c r="H1121" s="590">
        <f>CHOOSE('Output Sheet'!$B$4,'8760 Data'!J1121,'8760 Data'!K1121,'8760 Data'!L1121,'8760 Data'!M1121,'8760 Data'!N1121,'8760 Data'!O1121,'8760 Data'!P1121,'8760 Data'!Q1121,'8760 Data'!R1121,'8760 Data'!S1121,'8760 Data'!T1121,'8760 Data'!U1121)</f>
        <v>0</v>
      </c>
      <c r="I1121" s="591" t="e">
        <f>H1121/'Output Sheet'!$B$8</f>
        <v>#DIV/0!</v>
      </c>
      <c r="J1121" s="596"/>
      <c r="K1121" s="560"/>
      <c r="L1121" s="560"/>
      <c r="M1121" s="560"/>
      <c r="N1121" s="560"/>
      <c r="O1121" s="560"/>
      <c r="P1121" s="560"/>
      <c r="Q1121" s="560"/>
      <c r="R1121" s="560"/>
      <c r="S1121" s="560"/>
      <c r="T1121" s="560"/>
      <c r="U1121" s="560"/>
    </row>
    <row r="1122" spans="1:21">
      <c r="A1122" s="593">
        <f t="shared" si="102"/>
        <v>41321</v>
      </c>
      <c r="B1122" s="594">
        <v>41321.708398090275</v>
      </c>
      <c r="C1122" s="560">
        <f t="shared" si="103"/>
        <v>2013</v>
      </c>
      <c r="D1122" s="560">
        <f t="shared" si="104"/>
        <v>2</v>
      </c>
      <c r="E1122" s="560">
        <f t="shared" si="105"/>
        <v>16</v>
      </c>
      <c r="F1122" s="560">
        <f t="shared" si="106"/>
        <v>17</v>
      </c>
      <c r="G1122" s="595">
        <f t="shared" si="107"/>
        <v>7</v>
      </c>
      <c r="H1122" s="590">
        <f>CHOOSE('Output Sheet'!$B$4,'8760 Data'!J1122,'8760 Data'!K1122,'8760 Data'!L1122,'8760 Data'!M1122,'8760 Data'!N1122,'8760 Data'!O1122,'8760 Data'!P1122,'8760 Data'!Q1122,'8760 Data'!R1122,'8760 Data'!S1122,'8760 Data'!T1122,'8760 Data'!U1122)</f>
        <v>0</v>
      </c>
      <c r="I1122" s="591" t="e">
        <f>H1122/'Output Sheet'!$B$8</f>
        <v>#DIV/0!</v>
      </c>
      <c r="J1122" s="596"/>
      <c r="K1122" s="560"/>
      <c r="L1122" s="560"/>
      <c r="M1122" s="560"/>
      <c r="N1122" s="560"/>
      <c r="O1122" s="560"/>
      <c r="P1122" s="560"/>
      <c r="Q1122" s="560"/>
      <c r="R1122" s="560"/>
      <c r="S1122" s="560"/>
      <c r="T1122" s="560"/>
      <c r="U1122" s="560"/>
    </row>
    <row r="1123" spans="1:21">
      <c r="A1123" s="593">
        <f t="shared" si="102"/>
        <v>41321</v>
      </c>
      <c r="B1123" s="594">
        <v>41321.750064814813</v>
      </c>
      <c r="C1123" s="560">
        <f t="shared" si="103"/>
        <v>2013</v>
      </c>
      <c r="D1123" s="560">
        <f t="shared" si="104"/>
        <v>2</v>
      </c>
      <c r="E1123" s="560">
        <f t="shared" si="105"/>
        <v>16</v>
      </c>
      <c r="F1123" s="560">
        <f t="shared" si="106"/>
        <v>18</v>
      </c>
      <c r="G1123" s="595">
        <f t="shared" si="107"/>
        <v>7</v>
      </c>
      <c r="H1123" s="590">
        <f>CHOOSE('Output Sheet'!$B$4,'8760 Data'!J1123,'8760 Data'!K1123,'8760 Data'!L1123,'8760 Data'!M1123,'8760 Data'!N1123,'8760 Data'!O1123,'8760 Data'!P1123,'8760 Data'!Q1123,'8760 Data'!R1123,'8760 Data'!S1123,'8760 Data'!T1123,'8760 Data'!U1123)</f>
        <v>0</v>
      </c>
      <c r="I1123" s="591" t="e">
        <f>H1123/'Output Sheet'!$B$8</f>
        <v>#DIV/0!</v>
      </c>
      <c r="J1123" s="596"/>
      <c r="K1123" s="560"/>
      <c r="L1123" s="560"/>
      <c r="M1123" s="560"/>
      <c r="N1123" s="560"/>
      <c r="O1123" s="560"/>
      <c r="P1123" s="560"/>
      <c r="Q1123" s="560"/>
      <c r="R1123" s="560"/>
      <c r="S1123" s="560"/>
      <c r="T1123" s="560"/>
      <c r="U1123" s="560"/>
    </row>
    <row r="1124" spans="1:21">
      <c r="A1124" s="593">
        <f t="shared" si="102"/>
        <v>41321</v>
      </c>
      <c r="B1124" s="594">
        <v>41321.79173153935</v>
      </c>
      <c r="C1124" s="560">
        <f t="shared" si="103"/>
        <v>2013</v>
      </c>
      <c r="D1124" s="560">
        <f t="shared" si="104"/>
        <v>2</v>
      </c>
      <c r="E1124" s="560">
        <f t="shared" si="105"/>
        <v>16</v>
      </c>
      <c r="F1124" s="560">
        <f t="shared" si="106"/>
        <v>19</v>
      </c>
      <c r="G1124" s="595">
        <f t="shared" si="107"/>
        <v>7</v>
      </c>
      <c r="H1124" s="590">
        <f>CHOOSE('Output Sheet'!$B$4,'8760 Data'!J1124,'8760 Data'!K1124,'8760 Data'!L1124,'8760 Data'!M1124,'8760 Data'!N1124,'8760 Data'!O1124,'8760 Data'!P1124,'8760 Data'!Q1124,'8760 Data'!R1124,'8760 Data'!S1124,'8760 Data'!T1124,'8760 Data'!U1124)</f>
        <v>0</v>
      </c>
      <c r="I1124" s="591" t="e">
        <f>H1124/'Output Sheet'!$B$8</f>
        <v>#DIV/0!</v>
      </c>
      <c r="J1124" s="596"/>
      <c r="K1124" s="560"/>
      <c r="L1124" s="560"/>
      <c r="M1124" s="560"/>
      <c r="N1124" s="560"/>
      <c r="O1124" s="560"/>
      <c r="P1124" s="560"/>
      <c r="Q1124" s="560"/>
      <c r="R1124" s="560"/>
      <c r="S1124" s="560"/>
      <c r="T1124" s="560"/>
      <c r="U1124" s="560"/>
    </row>
    <row r="1125" spans="1:21">
      <c r="A1125" s="593">
        <f t="shared" si="102"/>
        <v>41321</v>
      </c>
      <c r="B1125" s="594">
        <v>41321.833398263887</v>
      </c>
      <c r="C1125" s="560">
        <f t="shared" si="103"/>
        <v>2013</v>
      </c>
      <c r="D1125" s="560">
        <f t="shared" si="104"/>
        <v>2</v>
      </c>
      <c r="E1125" s="560">
        <f t="shared" si="105"/>
        <v>16</v>
      </c>
      <c r="F1125" s="560">
        <f t="shared" si="106"/>
        <v>20</v>
      </c>
      <c r="G1125" s="595">
        <f t="shared" si="107"/>
        <v>7</v>
      </c>
      <c r="H1125" s="590">
        <f>CHOOSE('Output Sheet'!$B$4,'8760 Data'!J1125,'8760 Data'!K1125,'8760 Data'!L1125,'8760 Data'!M1125,'8760 Data'!N1125,'8760 Data'!O1125,'8760 Data'!P1125,'8760 Data'!Q1125,'8760 Data'!R1125,'8760 Data'!S1125,'8760 Data'!T1125,'8760 Data'!U1125)</f>
        <v>0</v>
      </c>
      <c r="I1125" s="591" t="e">
        <f>H1125/'Output Sheet'!$B$8</f>
        <v>#DIV/0!</v>
      </c>
      <c r="J1125" s="596"/>
      <c r="K1125" s="560"/>
      <c r="L1125" s="560"/>
      <c r="M1125" s="560"/>
      <c r="N1125" s="560"/>
      <c r="O1125" s="560"/>
      <c r="P1125" s="560"/>
      <c r="Q1125" s="560"/>
      <c r="R1125" s="560"/>
      <c r="S1125" s="560"/>
      <c r="T1125" s="560"/>
      <c r="U1125" s="560"/>
    </row>
    <row r="1126" spans="1:21">
      <c r="A1126" s="593">
        <f t="shared" si="102"/>
        <v>41321</v>
      </c>
      <c r="B1126" s="594">
        <v>41321.875064988424</v>
      </c>
      <c r="C1126" s="560">
        <f t="shared" si="103"/>
        <v>2013</v>
      </c>
      <c r="D1126" s="560">
        <f t="shared" si="104"/>
        <v>2</v>
      </c>
      <c r="E1126" s="560">
        <f t="shared" si="105"/>
        <v>16</v>
      </c>
      <c r="F1126" s="560">
        <f t="shared" si="106"/>
        <v>21</v>
      </c>
      <c r="G1126" s="595">
        <f t="shared" si="107"/>
        <v>7</v>
      </c>
      <c r="H1126" s="590">
        <f>CHOOSE('Output Sheet'!$B$4,'8760 Data'!J1126,'8760 Data'!K1126,'8760 Data'!L1126,'8760 Data'!M1126,'8760 Data'!N1126,'8760 Data'!O1126,'8760 Data'!P1126,'8760 Data'!Q1126,'8760 Data'!R1126,'8760 Data'!S1126,'8760 Data'!T1126,'8760 Data'!U1126)</f>
        <v>0</v>
      </c>
      <c r="I1126" s="591" t="e">
        <f>H1126/'Output Sheet'!$B$8</f>
        <v>#DIV/0!</v>
      </c>
      <c r="J1126" s="596"/>
      <c r="K1126" s="560"/>
      <c r="L1126" s="560"/>
      <c r="M1126" s="560"/>
      <c r="N1126" s="560"/>
      <c r="O1126" s="560"/>
      <c r="P1126" s="560"/>
      <c r="Q1126" s="560"/>
      <c r="R1126" s="560"/>
      <c r="S1126" s="560"/>
      <c r="T1126" s="560"/>
      <c r="U1126" s="560"/>
    </row>
    <row r="1127" spans="1:21">
      <c r="A1127" s="593">
        <f t="shared" si="102"/>
        <v>41321</v>
      </c>
      <c r="B1127" s="594">
        <v>41321.916731712961</v>
      </c>
      <c r="C1127" s="560">
        <f t="shared" si="103"/>
        <v>2013</v>
      </c>
      <c r="D1127" s="560">
        <f t="shared" si="104"/>
        <v>2</v>
      </c>
      <c r="E1127" s="560">
        <f t="shared" si="105"/>
        <v>16</v>
      </c>
      <c r="F1127" s="560">
        <f t="shared" si="106"/>
        <v>22</v>
      </c>
      <c r="G1127" s="595">
        <f t="shared" si="107"/>
        <v>7</v>
      </c>
      <c r="H1127" s="590">
        <f>CHOOSE('Output Sheet'!$B$4,'8760 Data'!J1127,'8760 Data'!K1127,'8760 Data'!L1127,'8760 Data'!M1127,'8760 Data'!N1127,'8760 Data'!O1127,'8760 Data'!P1127,'8760 Data'!Q1127,'8760 Data'!R1127,'8760 Data'!S1127,'8760 Data'!T1127,'8760 Data'!U1127)</f>
        <v>0</v>
      </c>
      <c r="I1127" s="591" t="e">
        <f>H1127/'Output Sheet'!$B$8</f>
        <v>#DIV/0!</v>
      </c>
      <c r="J1127" s="596"/>
      <c r="K1127" s="560"/>
      <c r="L1127" s="560"/>
      <c r="M1127" s="560"/>
      <c r="N1127" s="560"/>
      <c r="O1127" s="560"/>
      <c r="P1127" s="560"/>
      <c r="Q1127" s="560"/>
      <c r="R1127" s="560"/>
      <c r="S1127" s="560"/>
      <c r="T1127" s="560"/>
      <c r="U1127" s="560"/>
    </row>
    <row r="1128" spans="1:21">
      <c r="A1128" s="593">
        <f t="shared" si="102"/>
        <v>41321</v>
      </c>
      <c r="B1128" s="594">
        <v>41321.958398437499</v>
      </c>
      <c r="C1128" s="560">
        <f t="shared" si="103"/>
        <v>2013</v>
      </c>
      <c r="D1128" s="560">
        <f t="shared" si="104"/>
        <v>2</v>
      </c>
      <c r="E1128" s="560">
        <f t="shared" si="105"/>
        <v>16</v>
      </c>
      <c r="F1128" s="560">
        <f t="shared" si="106"/>
        <v>23</v>
      </c>
      <c r="G1128" s="595">
        <f t="shared" si="107"/>
        <v>7</v>
      </c>
      <c r="H1128" s="590">
        <f>CHOOSE('Output Sheet'!$B$4,'8760 Data'!J1128,'8760 Data'!K1128,'8760 Data'!L1128,'8760 Data'!M1128,'8760 Data'!N1128,'8760 Data'!O1128,'8760 Data'!P1128,'8760 Data'!Q1128,'8760 Data'!R1128,'8760 Data'!S1128,'8760 Data'!T1128,'8760 Data'!U1128)</f>
        <v>0</v>
      </c>
      <c r="I1128" s="591" t="e">
        <f>H1128/'Output Sheet'!$B$8</f>
        <v>#DIV/0!</v>
      </c>
      <c r="J1128" s="596"/>
      <c r="K1128" s="560"/>
      <c r="L1128" s="560"/>
      <c r="M1128" s="560"/>
      <c r="N1128" s="560"/>
      <c r="O1128" s="560"/>
      <c r="P1128" s="560"/>
      <c r="Q1128" s="560"/>
      <c r="R1128" s="560"/>
      <c r="S1128" s="560"/>
      <c r="T1128" s="560"/>
      <c r="U1128" s="560"/>
    </row>
    <row r="1129" spans="1:21">
      <c r="A1129" s="593">
        <f t="shared" si="102"/>
        <v>41322</v>
      </c>
      <c r="B1129" s="594">
        <v>41322.000065162036</v>
      </c>
      <c r="C1129" s="560">
        <f t="shared" si="103"/>
        <v>2013</v>
      </c>
      <c r="D1129" s="560">
        <f t="shared" si="104"/>
        <v>2</v>
      </c>
      <c r="E1129" s="560">
        <f t="shared" si="105"/>
        <v>17</v>
      </c>
      <c r="F1129" s="560">
        <f t="shared" si="106"/>
        <v>24</v>
      </c>
      <c r="G1129" s="595">
        <f t="shared" si="107"/>
        <v>1</v>
      </c>
      <c r="H1129" s="590">
        <f>CHOOSE('Output Sheet'!$B$4,'8760 Data'!J1129,'8760 Data'!K1129,'8760 Data'!L1129,'8760 Data'!M1129,'8760 Data'!N1129,'8760 Data'!O1129,'8760 Data'!P1129,'8760 Data'!Q1129,'8760 Data'!R1129,'8760 Data'!S1129,'8760 Data'!T1129,'8760 Data'!U1129)</f>
        <v>0</v>
      </c>
      <c r="I1129" s="591" t="e">
        <f>H1129/'Output Sheet'!$B$8</f>
        <v>#DIV/0!</v>
      </c>
      <c r="J1129" s="596"/>
      <c r="K1129" s="560"/>
      <c r="L1129" s="560"/>
      <c r="M1129" s="560"/>
      <c r="N1129" s="560"/>
      <c r="O1129" s="560"/>
      <c r="P1129" s="560"/>
      <c r="Q1129" s="560"/>
      <c r="R1129" s="560"/>
      <c r="S1129" s="560"/>
      <c r="T1129" s="560"/>
      <c r="U1129" s="560"/>
    </row>
    <row r="1130" spans="1:21">
      <c r="A1130" s="593">
        <f t="shared" si="102"/>
        <v>41322</v>
      </c>
      <c r="B1130" s="594">
        <v>41322.041731886573</v>
      </c>
      <c r="C1130" s="560">
        <f t="shared" si="103"/>
        <v>2013</v>
      </c>
      <c r="D1130" s="560">
        <f t="shared" si="104"/>
        <v>2</v>
      </c>
      <c r="E1130" s="560">
        <f t="shared" si="105"/>
        <v>17</v>
      </c>
      <c r="F1130" s="560">
        <f t="shared" si="106"/>
        <v>1</v>
      </c>
      <c r="G1130" s="595">
        <f t="shared" si="107"/>
        <v>1</v>
      </c>
      <c r="H1130" s="590">
        <f>CHOOSE('Output Sheet'!$B$4,'8760 Data'!J1130,'8760 Data'!K1130,'8760 Data'!L1130,'8760 Data'!M1130,'8760 Data'!N1130,'8760 Data'!O1130,'8760 Data'!P1130,'8760 Data'!Q1130,'8760 Data'!R1130,'8760 Data'!S1130,'8760 Data'!T1130,'8760 Data'!U1130)</f>
        <v>0</v>
      </c>
      <c r="I1130" s="591" t="e">
        <f>H1130/'Output Sheet'!$B$8</f>
        <v>#DIV/0!</v>
      </c>
      <c r="J1130" s="596"/>
      <c r="K1130" s="560"/>
      <c r="L1130" s="560"/>
      <c r="M1130" s="560"/>
      <c r="N1130" s="560"/>
      <c r="O1130" s="560"/>
      <c r="P1130" s="560"/>
      <c r="Q1130" s="560"/>
      <c r="R1130" s="560"/>
      <c r="S1130" s="560"/>
      <c r="T1130" s="560"/>
      <c r="U1130" s="560"/>
    </row>
    <row r="1131" spans="1:21">
      <c r="A1131" s="593">
        <f t="shared" si="102"/>
        <v>41322</v>
      </c>
      <c r="B1131" s="594">
        <v>41322.08339861111</v>
      </c>
      <c r="C1131" s="560">
        <f t="shared" si="103"/>
        <v>2013</v>
      </c>
      <c r="D1131" s="560">
        <f t="shared" si="104"/>
        <v>2</v>
      </c>
      <c r="E1131" s="560">
        <f t="shared" si="105"/>
        <v>17</v>
      </c>
      <c r="F1131" s="560">
        <f t="shared" si="106"/>
        <v>2</v>
      </c>
      <c r="G1131" s="595">
        <f t="shared" si="107"/>
        <v>1</v>
      </c>
      <c r="H1131" s="590">
        <f>CHOOSE('Output Sheet'!$B$4,'8760 Data'!J1131,'8760 Data'!K1131,'8760 Data'!L1131,'8760 Data'!M1131,'8760 Data'!N1131,'8760 Data'!O1131,'8760 Data'!P1131,'8760 Data'!Q1131,'8760 Data'!R1131,'8760 Data'!S1131,'8760 Data'!T1131,'8760 Data'!U1131)</f>
        <v>0</v>
      </c>
      <c r="I1131" s="591" t="e">
        <f>H1131/'Output Sheet'!$B$8</f>
        <v>#DIV/0!</v>
      </c>
      <c r="J1131" s="596"/>
      <c r="K1131" s="560"/>
      <c r="L1131" s="560"/>
      <c r="M1131" s="560"/>
      <c r="N1131" s="560"/>
      <c r="O1131" s="560"/>
      <c r="P1131" s="560"/>
      <c r="Q1131" s="560"/>
      <c r="R1131" s="560"/>
      <c r="S1131" s="560"/>
      <c r="T1131" s="560"/>
      <c r="U1131" s="560"/>
    </row>
    <row r="1132" spans="1:21">
      <c r="A1132" s="593">
        <f t="shared" si="102"/>
        <v>41322</v>
      </c>
      <c r="B1132" s="594">
        <v>41322.125065335647</v>
      </c>
      <c r="C1132" s="560">
        <f t="shared" si="103"/>
        <v>2013</v>
      </c>
      <c r="D1132" s="560">
        <f t="shared" si="104"/>
        <v>2</v>
      </c>
      <c r="E1132" s="560">
        <f t="shared" si="105"/>
        <v>17</v>
      </c>
      <c r="F1132" s="560">
        <f t="shared" si="106"/>
        <v>3</v>
      </c>
      <c r="G1132" s="595">
        <f t="shared" si="107"/>
        <v>1</v>
      </c>
      <c r="H1132" s="590">
        <f>CHOOSE('Output Sheet'!$B$4,'8760 Data'!J1132,'8760 Data'!K1132,'8760 Data'!L1132,'8760 Data'!M1132,'8760 Data'!N1132,'8760 Data'!O1132,'8760 Data'!P1132,'8760 Data'!Q1132,'8760 Data'!R1132,'8760 Data'!S1132,'8760 Data'!T1132,'8760 Data'!U1132)</f>
        <v>0</v>
      </c>
      <c r="I1132" s="591" t="e">
        <f>H1132/'Output Sheet'!$B$8</f>
        <v>#DIV/0!</v>
      </c>
      <c r="J1132" s="596"/>
      <c r="K1132" s="560"/>
      <c r="L1132" s="560"/>
      <c r="M1132" s="560"/>
      <c r="N1132" s="560"/>
      <c r="O1132" s="560"/>
      <c r="P1132" s="560"/>
      <c r="Q1132" s="560"/>
      <c r="R1132" s="560"/>
      <c r="S1132" s="560"/>
      <c r="T1132" s="560"/>
      <c r="U1132" s="560"/>
    </row>
    <row r="1133" spans="1:21">
      <c r="A1133" s="593">
        <f t="shared" si="102"/>
        <v>41322</v>
      </c>
      <c r="B1133" s="594">
        <v>41322.166732060185</v>
      </c>
      <c r="C1133" s="560">
        <f t="shared" si="103"/>
        <v>2013</v>
      </c>
      <c r="D1133" s="560">
        <f t="shared" si="104"/>
        <v>2</v>
      </c>
      <c r="E1133" s="560">
        <f t="shared" si="105"/>
        <v>17</v>
      </c>
      <c r="F1133" s="560">
        <f t="shared" si="106"/>
        <v>4</v>
      </c>
      <c r="G1133" s="595">
        <f t="shared" si="107"/>
        <v>1</v>
      </c>
      <c r="H1133" s="590">
        <f>CHOOSE('Output Sheet'!$B$4,'8760 Data'!J1133,'8760 Data'!K1133,'8760 Data'!L1133,'8760 Data'!M1133,'8760 Data'!N1133,'8760 Data'!O1133,'8760 Data'!P1133,'8760 Data'!Q1133,'8760 Data'!R1133,'8760 Data'!S1133,'8760 Data'!T1133,'8760 Data'!U1133)</f>
        <v>0</v>
      </c>
      <c r="I1133" s="591" t="e">
        <f>H1133/'Output Sheet'!$B$8</f>
        <v>#DIV/0!</v>
      </c>
      <c r="J1133" s="596"/>
      <c r="K1133" s="560"/>
      <c r="L1133" s="560"/>
      <c r="M1133" s="560"/>
      <c r="N1133" s="560"/>
      <c r="O1133" s="560"/>
      <c r="P1133" s="560"/>
      <c r="Q1133" s="560"/>
      <c r="R1133" s="560"/>
      <c r="S1133" s="560"/>
      <c r="T1133" s="560"/>
      <c r="U1133" s="560"/>
    </row>
    <row r="1134" spans="1:21">
      <c r="A1134" s="593">
        <f t="shared" si="102"/>
        <v>41322</v>
      </c>
      <c r="B1134" s="594">
        <v>41322.208398784722</v>
      </c>
      <c r="C1134" s="560">
        <f t="shared" si="103"/>
        <v>2013</v>
      </c>
      <c r="D1134" s="560">
        <f t="shared" si="104"/>
        <v>2</v>
      </c>
      <c r="E1134" s="560">
        <f t="shared" si="105"/>
        <v>17</v>
      </c>
      <c r="F1134" s="560">
        <f t="shared" si="106"/>
        <v>5</v>
      </c>
      <c r="G1134" s="595">
        <f t="shared" si="107"/>
        <v>1</v>
      </c>
      <c r="H1134" s="590">
        <f>CHOOSE('Output Sheet'!$B$4,'8760 Data'!J1134,'8760 Data'!K1134,'8760 Data'!L1134,'8760 Data'!M1134,'8760 Data'!N1134,'8760 Data'!O1134,'8760 Data'!P1134,'8760 Data'!Q1134,'8760 Data'!R1134,'8760 Data'!S1134,'8760 Data'!T1134,'8760 Data'!U1134)</f>
        <v>0</v>
      </c>
      <c r="I1134" s="591" t="e">
        <f>H1134/'Output Sheet'!$B$8</f>
        <v>#DIV/0!</v>
      </c>
      <c r="J1134" s="596"/>
      <c r="K1134" s="560"/>
      <c r="L1134" s="560"/>
      <c r="M1134" s="560"/>
      <c r="N1134" s="560"/>
      <c r="O1134" s="560"/>
      <c r="P1134" s="560"/>
      <c r="Q1134" s="560"/>
      <c r="R1134" s="560"/>
      <c r="S1134" s="560"/>
      <c r="T1134" s="560"/>
      <c r="U1134" s="560"/>
    </row>
    <row r="1135" spans="1:21">
      <c r="A1135" s="593">
        <f t="shared" si="102"/>
        <v>41322</v>
      </c>
      <c r="B1135" s="594">
        <v>41322.250065509259</v>
      </c>
      <c r="C1135" s="560">
        <f t="shared" si="103"/>
        <v>2013</v>
      </c>
      <c r="D1135" s="560">
        <f t="shared" si="104"/>
        <v>2</v>
      </c>
      <c r="E1135" s="560">
        <f t="shared" si="105"/>
        <v>17</v>
      </c>
      <c r="F1135" s="560">
        <f t="shared" si="106"/>
        <v>6</v>
      </c>
      <c r="G1135" s="595">
        <f t="shared" si="107"/>
        <v>1</v>
      </c>
      <c r="H1135" s="590">
        <f>CHOOSE('Output Sheet'!$B$4,'8760 Data'!J1135,'8760 Data'!K1135,'8760 Data'!L1135,'8760 Data'!M1135,'8760 Data'!N1135,'8760 Data'!O1135,'8760 Data'!P1135,'8760 Data'!Q1135,'8760 Data'!R1135,'8760 Data'!S1135,'8760 Data'!T1135,'8760 Data'!U1135)</f>
        <v>0</v>
      </c>
      <c r="I1135" s="591" t="e">
        <f>H1135/'Output Sheet'!$B$8</f>
        <v>#DIV/0!</v>
      </c>
      <c r="J1135" s="596"/>
      <c r="K1135" s="560"/>
      <c r="L1135" s="560"/>
      <c r="M1135" s="560"/>
      <c r="N1135" s="560"/>
      <c r="O1135" s="560"/>
      <c r="P1135" s="560"/>
      <c r="Q1135" s="560"/>
      <c r="R1135" s="560"/>
      <c r="S1135" s="560"/>
      <c r="T1135" s="560"/>
      <c r="U1135" s="560"/>
    </row>
    <row r="1136" spans="1:21">
      <c r="A1136" s="593">
        <f t="shared" si="102"/>
        <v>41322</v>
      </c>
      <c r="B1136" s="594">
        <v>41322.291732233796</v>
      </c>
      <c r="C1136" s="560">
        <f t="shared" si="103"/>
        <v>2013</v>
      </c>
      <c r="D1136" s="560">
        <f t="shared" si="104"/>
        <v>2</v>
      </c>
      <c r="E1136" s="560">
        <f t="shared" si="105"/>
        <v>17</v>
      </c>
      <c r="F1136" s="560">
        <f t="shared" si="106"/>
        <v>7</v>
      </c>
      <c r="G1136" s="595">
        <f t="shared" si="107"/>
        <v>1</v>
      </c>
      <c r="H1136" s="590">
        <f>CHOOSE('Output Sheet'!$B$4,'8760 Data'!J1136,'8760 Data'!K1136,'8760 Data'!L1136,'8760 Data'!M1136,'8760 Data'!N1136,'8760 Data'!O1136,'8760 Data'!P1136,'8760 Data'!Q1136,'8760 Data'!R1136,'8760 Data'!S1136,'8760 Data'!T1136,'8760 Data'!U1136)</f>
        <v>0</v>
      </c>
      <c r="I1136" s="591" t="e">
        <f>H1136/'Output Sheet'!$B$8</f>
        <v>#DIV/0!</v>
      </c>
      <c r="J1136" s="596"/>
      <c r="K1136" s="560"/>
      <c r="L1136" s="560"/>
      <c r="M1136" s="560"/>
      <c r="N1136" s="560"/>
      <c r="O1136" s="560"/>
      <c r="P1136" s="560"/>
      <c r="Q1136" s="560"/>
      <c r="R1136" s="560"/>
      <c r="S1136" s="560"/>
      <c r="T1136" s="560"/>
      <c r="U1136" s="560"/>
    </row>
    <row r="1137" spans="1:21">
      <c r="A1137" s="593">
        <f t="shared" si="102"/>
        <v>41322</v>
      </c>
      <c r="B1137" s="594">
        <v>41322.333398958333</v>
      </c>
      <c r="C1137" s="560">
        <f t="shared" si="103"/>
        <v>2013</v>
      </c>
      <c r="D1137" s="560">
        <f t="shared" si="104"/>
        <v>2</v>
      </c>
      <c r="E1137" s="560">
        <f t="shared" si="105"/>
        <v>17</v>
      </c>
      <c r="F1137" s="560">
        <f t="shared" si="106"/>
        <v>8</v>
      </c>
      <c r="G1137" s="595">
        <f t="shared" si="107"/>
        <v>1</v>
      </c>
      <c r="H1137" s="590">
        <f>CHOOSE('Output Sheet'!$B$4,'8760 Data'!J1137,'8760 Data'!K1137,'8760 Data'!L1137,'8760 Data'!M1137,'8760 Data'!N1137,'8760 Data'!O1137,'8760 Data'!P1137,'8760 Data'!Q1137,'8760 Data'!R1137,'8760 Data'!S1137,'8760 Data'!T1137,'8760 Data'!U1137)</f>
        <v>0</v>
      </c>
      <c r="I1137" s="591" t="e">
        <f>H1137/'Output Sheet'!$B$8</f>
        <v>#DIV/0!</v>
      </c>
      <c r="J1137" s="596"/>
      <c r="K1137" s="560"/>
      <c r="L1137" s="560"/>
      <c r="M1137" s="560"/>
      <c r="N1137" s="560"/>
      <c r="O1137" s="560"/>
      <c r="P1137" s="560"/>
      <c r="Q1137" s="560"/>
      <c r="R1137" s="560"/>
      <c r="S1137" s="560"/>
      <c r="T1137" s="560"/>
      <c r="U1137" s="560"/>
    </row>
    <row r="1138" spans="1:21">
      <c r="A1138" s="593">
        <f t="shared" si="102"/>
        <v>41322</v>
      </c>
      <c r="B1138" s="594">
        <v>41322.375065682871</v>
      </c>
      <c r="C1138" s="560">
        <f t="shared" si="103"/>
        <v>2013</v>
      </c>
      <c r="D1138" s="560">
        <f t="shared" si="104"/>
        <v>2</v>
      </c>
      <c r="E1138" s="560">
        <f t="shared" si="105"/>
        <v>17</v>
      </c>
      <c r="F1138" s="560">
        <f t="shared" si="106"/>
        <v>9</v>
      </c>
      <c r="G1138" s="595">
        <f t="shared" si="107"/>
        <v>1</v>
      </c>
      <c r="H1138" s="590">
        <f>CHOOSE('Output Sheet'!$B$4,'8760 Data'!J1138,'8760 Data'!K1138,'8760 Data'!L1138,'8760 Data'!M1138,'8760 Data'!N1138,'8760 Data'!O1138,'8760 Data'!P1138,'8760 Data'!Q1138,'8760 Data'!R1138,'8760 Data'!S1138,'8760 Data'!T1138,'8760 Data'!U1138)</f>
        <v>0</v>
      </c>
      <c r="I1138" s="591" t="e">
        <f>H1138/'Output Sheet'!$B$8</f>
        <v>#DIV/0!</v>
      </c>
      <c r="J1138" s="596"/>
      <c r="K1138" s="560"/>
      <c r="L1138" s="560"/>
      <c r="M1138" s="560"/>
      <c r="N1138" s="560"/>
      <c r="O1138" s="560"/>
      <c r="P1138" s="560"/>
      <c r="Q1138" s="560"/>
      <c r="R1138" s="560"/>
      <c r="S1138" s="560"/>
      <c r="T1138" s="560"/>
      <c r="U1138" s="560"/>
    </row>
    <row r="1139" spans="1:21">
      <c r="A1139" s="593">
        <f t="shared" si="102"/>
        <v>41322</v>
      </c>
      <c r="B1139" s="594">
        <v>41322.416732407408</v>
      </c>
      <c r="C1139" s="560">
        <f t="shared" si="103"/>
        <v>2013</v>
      </c>
      <c r="D1139" s="560">
        <f t="shared" si="104"/>
        <v>2</v>
      </c>
      <c r="E1139" s="560">
        <f t="shared" si="105"/>
        <v>17</v>
      </c>
      <c r="F1139" s="560">
        <f t="shared" si="106"/>
        <v>10</v>
      </c>
      <c r="G1139" s="595">
        <f t="shared" si="107"/>
        <v>1</v>
      </c>
      <c r="H1139" s="590">
        <f>CHOOSE('Output Sheet'!$B$4,'8760 Data'!J1139,'8760 Data'!K1139,'8760 Data'!L1139,'8760 Data'!M1139,'8760 Data'!N1139,'8760 Data'!O1139,'8760 Data'!P1139,'8760 Data'!Q1139,'8760 Data'!R1139,'8760 Data'!S1139,'8760 Data'!T1139,'8760 Data'!U1139)</f>
        <v>0</v>
      </c>
      <c r="I1139" s="591" t="e">
        <f>H1139/'Output Sheet'!$B$8</f>
        <v>#DIV/0!</v>
      </c>
      <c r="J1139" s="596"/>
      <c r="K1139" s="560"/>
      <c r="L1139" s="560"/>
      <c r="M1139" s="560"/>
      <c r="N1139" s="560"/>
      <c r="O1139" s="560"/>
      <c r="P1139" s="560"/>
      <c r="Q1139" s="560"/>
      <c r="R1139" s="560"/>
      <c r="S1139" s="560"/>
      <c r="T1139" s="560"/>
      <c r="U1139" s="560"/>
    </row>
    <row r="1140" spans="1:21">
      <c r="A1140" s="593">
        <f t="shared" si="102"/>
        <v>41322</v>
      </c>
      <c r="B1140" s="594">
        <v>41322.458399131945</v>
      </c>
      <c r="C1140" s="560">
        <f t="shared" si="103"/>
        <v>2013</v>
      </c>
      <c r="D1140" s="560">
        <f t="shared" si="104"/>
        <v>2</v>
      </c>
      <c r="E1140" s="560">
        <f t="shared" si="105"/>
        <v>17</v>
      </c>
      <c r="F1140" s="560">
        <f t="shared" si="106"/>
        <v>11</v>
      </c>
      <c r="G1140" s="595">
        <f t="shared" si="107"/>
        <v>1</v>
      </c>
      <c r="H1140" s="590">
        <f>CHOOSE('Output Sheet'!$B$4,'8760 Data'!J1140,'8760 Data'!K1140,'8760 Data'!L1140,'8760 Data'!M1140,'8760 Data'!N1140,'8760 Data'!O1140,'8760 Data'!P1140,'8760 Data'!Q1140,'8760 Data'!R1140,'8760 Data'!S1140,'8760 Data'!T1140,'8760 Data'!U1140)</f>
        <v>0</v>
      </c>
      <c r="I1140" s="591" t="e">
        <f>H1140/'Output Sheet'!$B$8</f>
        <v>#DIV/0!</v>
      </c>
      <c r="J1140" s="596"/>
      <c r="K1140" s="560"/>
      <c r="L1140" s="560"/>
      <c r="M1140" s="560"/>
      <c r="N1140" s="560"/>
      <c r="O1140" s="560"/>
      <c r="P1140" s="560"/>
      <c r="Q1140" s="560"/>
      <c r="R1140" s="560"/>
      <c r="S1140" s="560"/>
      <c r="T1140" s="560"/>
      <c r="U1140" s="560"/>
    </row>
    <row r="1141" spans="1:21">
      <c r="A1141" s="593">
        <f t="shared" si="102"/>
        <v>41322</v>
      </c>
      <c r="B1141" s="594">
        <v>41322.500065856482</v>
      </c>
      <c r="C1141" s="560">
        <f t="shared" si="103"/>
        <v>2013</v>
      </c>
      <c r="D1141" s="560">
        <f t="shared" si="104"/>
        <v>2</v>
      </c>
      <c r="E1141" s="560">
        <f t="shared" si="105"/>
        <v>17</v>
      </c>
      <c r="F1141" s="560">
        <f t="shared" si="106"/>
        <v>12</v>
      </c>
      <c r="G1141" s="595">
        <f t="shared" si="107"/>
        <v>1</v>
      </c>
      <c r="H1141" s="590">
        <f>CHOOSE('Output Sheet'!$B$4,'8760 Data'!J1141,'8760 Data'!K1141,'8760 Data'!L1141,'8760 Data'!M1141,'8760 Data'!N1141,'8760 Data'!O1141,'8760 Data'!P1141,'8760 Data'!Q1141,'8760 Data'!R1141,'8760 Data'!S1141,'8760 Data'!T1141,'8760 Data'!U1141)</f>
        <v>0</v>
      </c>
      <c r="I1141" s="591" t="e">
        <f>H1141/'Output Sheet'!$B$8</f>
        <v>#DIV/0!</v>
      </c>
      <c r="J1141" s="596"/>
      <c r="K1141" s="560"/>
      <c r="L1141" s="560"/>
      <c r="M1141" s="560"/>
      <c r="N1141" s="560"/>
      <c r="O1141" s="560"/>
      <c r="P1141" s="560"/>
      <c r="Q1141" s="560"/>
      <c r="R1141" s="560"/>
      <c r="S1141" s="560"/>
      <c r="T1141" s="560"/>
      <c r="U1141" s="560"/>
    </row>
    <row r="1142" spans="1:21">
      <c r="A1142" s="593">
        <f t="shared" si="102"/>
        <v>41322</v>
      </c>
      <c r="B1142" s="594">
        <v>41322.541732581019</v>
      </c>
      <c r="C1142" s="560">
        <f t="shared" si="103"/>
        <v>2013</v>
      </c>
      <c r="D1142" s="560">
        <f t="shared" si="104"/>
        <v>2</v>
      </c>
      <c r="E1142" s="560">
        <f t="shared" si="105"/>
        <v>17</v>
      </c>
      <c r="F1142" s="560">
        <f t="shared" si="106"/>
        <v>13</v>
      </c>
      <c r="G1142" s="595">
        <f t="shared" si="107"/>
        <v>1</v>
      </c>
      <c r="H1142" s="590">
        <f>CHOOSE('Output Sheet'!$B$4,'8760 Data'!J1142,'8760 Data'!K1142,'8760 Data'!L1142,'8760 Data'!M1142,'8760 Data'!N1142,'8760 Data'!O1142,'8760 Data'!P1142,'8760 Data'!Q1142,'8760 Data'!R1142,'8760 Data'!S1142,'8760 Data'!T1142,'8760 Data'!U1142)</f>
        <v>0</v>
      </c>
      <c r="I1142" s="591" t="e">
        <f>H1142/'Output Sheet'!$B$8</f>
        <v>#DIV/0!</v>
      </c>
      <c r="J1142" s="596"/>
      <c r="K1142" s="560"/>
      <c r="L1142" s="560"/>
      <c r="M1142" s="560"/>
      <c r="N1142" s="560"/>
      <c r="O1142" s="560"/>
      <c r="P1142" s="560"/>
      <c r="Q1142" s="560"/>
      <c r="R1142" s="560"/>
      <c r="S1142" s="560"/>
      <c r="T1142" s="560"/>
      <c r="U1142" s="560"/>
    </row>
    <row r="1143" spans="1:21">
      <c r="A1143" s="593">
        <f t="shared" si="102"/>
        <v>41322</v>
      </c>
      <c r="B1143" s="594">
        <v>41322.583399305557</v>
      </c>
      <c r="C1143" s="560">
        <f t="shared" si="103"/>
        <v>2013</v>
      </c>
      <c r="D1143" s="560">
        <f t="shared" si="104"/>
        <v>2</v>
      </c>
      <c r="E1143" s="560">
        <f t="shared" si="105"/>
        <v>17</v>
      </c>
      <c r="F1143" s="560">
        <f t="shared" si="106"/>
        <v>14</v>
      </c>
      <c r="G1143" s="595">
        <f t="shared" si="107"/>
        <v>1</v>
      </c>
      <c r="H1143" s="590">
        <f>CHOOSE('Output Sheet'!$B$4,'8760 Data'!J1143,'8760 Data'!K1143,'8760 Data'!L1143,'8760 Data'!M1143,'8760 Data'!N1143,'8760 Data'!O1143,'8760 Data'!P1143,'8760 Data'!Q1143,'8760 Data'!R1143,'8760 Data'!S1143,'8760 Data'!T1143,'8760 Data'!U1143)</f>
        <v>0</v>
      </c>
      <c r="I1143" s="591" t="e">
        <f>H1143/'Output Sheet'!$B$8</f>
        <v>#DIV/0!</v>
      </c>
      <c r="J1143" s="596"/>
      <c r="K1143" s="560"/>
      <c r="L1143" s="560"/>
      <c r="M1143" s="560"/>
      <c r="N1143" s="560"/>
      <c r="O1143" s="560"/>
      <c r="P1143" s="560"/>
      <c r="Q1143" s="560"/>
      <c r="R1143" s="560"/>
      <c r="S1143" s="560"/>
      <c r="T1143" s="560"/>
      <c r="U1143" s="560"/>
    </row>
    <row r="1144" spans="1:21">
      <c r="A1144" s="593">
        <f t="shared" si="102"/>
        <v>41322</v>
      </c>
      <c r="B1144" s="594">
        <v>41322.625066030094</v>
      </c>
      <c r="C1144" s="560">
        <f t="shared" si="103"/>
        <v>2013</v>
      </c>
      <c r="D1144" s="560">
        <f t="shared" si="104"/>
        <v>2</v>
      </c>
      <c r="E1144" s="560">
        <f t="shared" si="105"/>
        <v>17</v>
      </c>
      <c r="F1144" s="560">
        <f t="shared" si="106"/>
        <v>15</v>
      </c>
      <c r="G1144" s="595">
        <f t="shared" si="107"/>
        <v>1</v>
      </c>
      <c r="H1144" s="590">
        <f>CHOOSE('Output Sheet'!$B$4,'8760 Data'!J1144,'8760 Data'!K1144,'8760 Data'!L1144,'8760 Data'!M1144,'8760 Data'!N1144,'8760 Data'!O1144,'8760 Data'!P1144,'8760 Data'!Q1144,'8760 Data'!R1144,'8760 Data'!S1144,'8760 Data'!T1144,'8760 Data'!U1144)</f>
        <v>0</v>
      </c>
      <c r="I1144" s="591" t="e">
        <f>H1144/'Output Sheet'!$B$8</f>
        <v>#DIV/0!</v>
      </c>
      <c r="J1144" s="596"/>
      <c r="K1144" s="560"/>
      <c r="L1144" s="560"/>
      <c r="M1144" s="560"/>
      <c r="N1144" s="560"/>
      <c r="O1144" s="560"/>
      <c r="P1144" s="560"/>
      <c r="Q1144" s="560"/>
      <c r="R1144" s="560"/>
      <c r="S1144" s="560"/>
      <c r="T1144" s="560"/>
      <c r="U1144" s="560"/>
    </row>
    <row r="1145" spans="1:21">
      <c r="A1145" s="593">
        <f t="shared" si="102"/>
        <v>41322</v>
      </c>
      <c r="B1145" s="594">
        <v>41322.666732754631</v>
      </c>
      <c r="C1145" s="560">
        <f t="shared" si="103"/>
        <v>2013</v>
      </c>
      <c r="D1145" s="560">
        <f t="shared" si="104"/>
        <v>2</v>
      </c>
      <c r="E1145" s="560">
        <f t="shared" si="105"/>
        <v>17</v>
      </c>
      <c r="F1145" s="560">
        <f t="shared" si="106"/>
        <v>16</v>
      </c>
      <c r="G1145" s="595">
        <f t="shared" si="107"/>
        <v>1</v>
      </c>
      <c r="H1145" s="590">
        <f>CHOOSE('Output Sheet'!$B$4,'8760 Data'!J1145,'8760 Data'!K1145,'8760 Data'!L1145,'8760 Data'!M1145,'8760 Data'!N1145,'8760 Data'!O1145,'8760 Data'!P1145,'8760 Data'!Q1145,'8760 Data'!R1145,'8760 Data'!S1145,'8760 Data'!T1145,'8760 Data'!U1145)</f>
        <v>0</v>
      </c>
      <c r="I1145" s="591" t="e">
        <f>H1145/'Output Sheet'!$B$8</f>
        <v>#DIV/0!</v>
      </c>
      <c r="J1145" s="596"/>
      <c r="K1145" s="560"/>
      <c r="L1145" s="560"/>
      <c r="M1145" s="560"/>
      <c r="N1145" s="560"/>
      <c r="O1145" s="560"/>
      <c r="P1145" s="560"/>
      <c r="Q1145" s="560"/>
      <c r="R1145" s="560"/>
      <c r="S1145" s="560"/>
      <c r="T1145" s="560"/>
      <c r="U1145" s="560"/>
    </row>
    <row r="1146" spans="1:21">
      <c r="A1146" s="593">
        <f t="shared" si="102"/>
        <v>41322</v>
      </c>
      <c r="B1146" s="594">
        <v>41322.708399479168</v>
      </c>
      <c r="C1146" s="560">
        <f t="shared" si="103"/>
        <v>2013</v>
      </c>
      <c r="D1146" s="560">
        <f t="shared" si="104"/>
        <v>2</v>
      </c>
      <c r="E1146" s="560">
        <f t="shared" si="105"/>
        <v>17</v>
      </c>
      <c r="F1146" s="560">
        <f t="shared" si="106"/>
        <v>17</v>
      </c>
      <c r="G1146" s="595">
        <f t="shared" si="107"/>
        <v>1</v>
      </c>
      <c r="H1146" s="590">
        <f>CHOOSE('Output Sheet'!$B$4,'8760 Data'!J1146,'8760 Data'!K1146,'8760 Data'!L1146,'8760 Data'!M1146,'8760 Data'!N1146,'8760 Data'!O1146,'8760 Data'!P1146,'8760 Data'!Q1146,'8760 Data'!R1146,'8760 Data'!S1146,'8760 Data'!T1146,'8760 Data'!U1146)</f>
        <v>0</v>
      </c>
      <c r="I1146" s="591" t="e">
        <f>H1146/'Output Sheet'!$B$8</f>
        <v>#DIV/0!</v>
      </c>
      <c r="J1146" s="596"/>
      <c r="K1146" s="560"/>
      <c r="L1146" s="560"/>
      <c r="M1146" s="560"/>
      <c r="N1146" s="560"/>
      <c r="O1146" s="560"/>
      <c r="P1146" s="560"/>
      <c r="Q1146" s="560"/>
      <c r="R1146" s="560"/>
      <c r="S1146" s="560"/>
      <c r="T1146" s="560"/>
      <c r="U1146" s="560"/>
    </row>
    <row r="1147" spans="1:21">
      <c r="A1147" s="593">
        <f t="shared" si="102"/>
        <v>41322</v>
      </c>
      <c r="B1147" s="594">
        <v>41322.750066203706</v>
      </c>
      <c r="C1147" s="560">
        <f t="shared" si="103"/>
        <v>2013</v>
      </c>
      <c r="D1147" s="560">
        <f t="shared" si="104"/>
        <v>2</v>
      </c>
      <c r="E1147" s="560">
        <f t="shared" si="105"/>
        <v>17</v>
      </c>
      <c r="F1147" s="560">
        <f t="shared" si="106"/>
        <v>18</v>
      </c>
      <c r="G1147" s="595">
        <f t="shared" si="107"/>
        <v>1</v>
      </c>
      <c r="H1147" s="590">
        <f>CHOOSE('Output Sheet'!$B$4,'8760 Data'!J1147,'8760 Data'!K1147,'8760 Data'!L1147,'8760 Data'!M1147,'8760 Data'!N1147,'8760 Data'!O1147,'8760 Data'!P1147,'8760 Data'!Q1147,'8760 Data'!R1147,'8760 Data'!S1147,'8760 Data'!T1147,'8760 Data'!U1147)</f>
        <v>0</v>
      </c>
      <c r="I1147" s="591" t="e">
        <f>H1147/'Output Sheet'!$B$8</f>
        <v>#DIV/0!</v>
      </c>
      <c r="J1147" s="596"/>
      <c r="K1147" s="560"/>
      <c r="L1147" s="560"/>
      <c r="M1147" s="560"/>
      <c r="N1147" s="560"/>
      <c r="O1147" s="560"/>
      <c r="P1147" s="560"/>
      <c r="Q1147" s="560"/>
      <c r="R1147" s="560"/>
      <c r="S1147" s="560"/>
      <c r="T1147" s="560"/>
      <c r="U1147" s="560"/>
    </row>
    <row r="1148" spans="1:21">
      <c r="A1148" s="593">
        <f t="shared" si="102"/>
        <v>41322</v>
      </c>
      <c r="B1148" s="594">
        <v>41322.791732928243</v>
      </c>
      <c r="C1148" s="560">
        <f t="shared" si="103"/>
        <v>2013</v>
      </c>
      <c r="D1148" s="560">
        <f t="shared" si="104"/>
        <v>2</v>
      </c>
      <c r="E1148" s="560">
        <f t="shared" si="105"/>
        <v>17</v>
      </c>
      <c r="F1148" s="560">
        <f t="shared" si="106"/>
        <v>19</v>
      </c>
      <c r="G1148" s="595">
        <f t="shared" si="107"/>
        <v>1</v>
      </c>
      <c r="H1148" s="590">
        <f>CHOOSE('Output Sheet'!$B$4,'8760 Data'!J1148,'8760 Data'!K1148,'8760 Data'!L1148,'8760 Data'!M1148,'8760 Data'!N1148,'8760 Data'!O1148,'8760 Data'!P1148,'8760 Data'!Q1148,'8760 Data'!R1148,'8760 Data'!S1148,'8760 Data'!T1148,'8760 Data'!U1148)</f>
        <v>0</v>
      </c>
      <c r="I1148" s="591" t="e">
        <f>H1148/'Output Sheet'!$B$8</f>
        <v>#DIV/0!</v>
      </c>
      <c r="J1148" s="596"/>
      <c r="K1148" s="560"/>
      <c r="L1148" s="560"/>
      <c r="M1148" s="560"/>
      <c r="N1148" s="560"/>
      <c r="O1148" s="560"/>
      <c r="P1148" s="560"/>
      <c r="Q1148" s="560"/>
      <c r="R1148" s="560"/>
      <c r="S1148" s="560"/>
      <c r="T1148" s="560"/>
      <c r="U1148" s="560"/>
    </row>
    <row r="1149" spans="1:21">
      <c r="A1149" s="593">
        <f t="shared" si="102"/>
        <v>41322</v>
      </c>
      <c r="B1149" s="594">
        <v>41322.83339965278</v>
      </c>
      <c r="C1149" s="560">
        <f t="shared" si="103"/>
        <v>2013</v>
      </c>
      <c r="D1149" s="560">
        <f t="shared" si="104"/>
        <v>2</v>
      </c>
      <c r="E1149" s="560">
        <f t="shared" si="105"/>
        <v>17</v>
      </c>
      <c r="F1149" s="560">
        <f t="shared" si="106"/>
        <v>20</v>
      </c>
      <c r="G1149" s="595">
        <f t="shared" si="107"/>
        <v>1</v>
      </c>
      <c r="H1149" s="590">
        <f>CHOOSE('Output Sheet'!$B$4,'8760 Data'!J1149,'8760 Data'!K1149,'8760 Data'!L1149,'8760 Data'!M1149,'8760 Data'!N1149,'8760 Data'!O1149,'8760 Data'!P1149,'8760 Data'!Q1149,'8760 Data'!R1149,'8760 Data'!S1149,'8760 Data'!T1149,'8760 Data'!U1149)</f>
        <v>0</v>
      </c>
      <c r="I1149" s="591" t="e">
        <f>H1149/'Output Sheet'!$B$8</f>
        <v>#DIV/0!</v>
      </c>
      <c r="J1149" s="596"/>
      <c r="K1149" s="560"/>
      <c r="L1149" s="560"/>
      <c r="M1149" s="560"/>
      <c r="N1149" s="560"/>
      <c r="O1149" s="560"/>
      <c r="P1149" s="560"/>
      <c r="Q1149" s="560"/>
      <c r="R1149" s="560"/>
      <c r="S1149" s="560"/>
      <c r="T1149" s="560"/>
      <c r="U1149" s="560"/>
    </row>
    <row r="1150" spans="1:21">
      <c r="A1150" s="593">
        <f t="shared" si="102"/>
        <v>41322</v>
      </c>
      <c r="B1150" s="594">
        <v>41322.875066377317</v>
      </c>
      <c r="C1150" s="560">
        <f t="shared" si="103"/>
        <v>2013</v>
      </c>
      <c r="D1150" s="560">
        <f t="shared" si="104"/>
        <v>2</v>
      </c>
      <c r="E1150" s="560">
        <f t="shared" si="105"/>
        <v>17</v>
      </c>
      <c r="F1150" s="560">
        <f t="shared" si="106"/>
        <v>21</v>
      </c>
      <c r="G1150" s="595">
        <f t="shared" si="107"/>
        <v>1</v>
      </c>
      <c r="H1150" s="590">
        <f>CHOOSE('Output Sheet'!$B$4,'8760 Data'!J1150,'8760 Data'!K1150,'8760 Data'!L1150,'8760 Data'!M1150,'8760 Data'!N1150,'8760 Data'!O1150,'8760 Data'!P1150,'8760 Data'!Q1150,'8760 Data'!R1150,'8760 Data'!S1150,'8760 Data'!T1150,'8760 Data'!U1150)</f>
        <v>0</v>
      </c>
      <c r="I1150" s="591" t="e">
        <f>H1150/'Output Sheet'!$B$8</f>
        <v>#DIV/0!</v>
      </c>
      <c r="J1150" s="596"/>
      <c r="K1150" s="560"/>
      <c r="L1150" s="560"/>
      <c r="M1150" s="560"/>
      <c r="N1150" s="560"/>
      <c r="O1150" s="560"/>
      <c r="P1150" s="560"/>
      <c r="Q1150" s="560"/>
      <c r="R1150" s="560"/>
      <c r="S1150" s="560"/>
      <c r="T1150" s="560"/>
      <c r="U1150" s="560"/>
    </row>
    <row r="1151" spans="1:21">
      <c r="A1151" s="593">
        <f t="shared" si="102"/>
        <v>41322</v>
      </c>
      <c r="B1151" s="594">
        <v>41322.916733101854</v>
      </c>
      <c r="C1151" s="560">
        <f t="shared" si="103"/>
        <v>2013</v>
      </c>
      <c r="D1151" s="560">
        <f t="shared" si="104"/>
        <v>2</v>
      </c>
      <c r="E1151" s="560">
        <f t="shared" si="105"/>
        <v>17</v>
      </c>
      <c r="F1151" s="560">
        <f t="shared" si="106"/>
        <v>22</v>
      </c>
      <c r="G1151" s="595">
        <f t="shared" si="107"/>
        <v>1</v>
      </c>
      <c r="H1151" s="590">
        <f>CHOOSE('Output Sheet'!$B$4,'8760 Data'!J1151,'8760 Data'!K1151,'8760 Data'!L1151,'8760 Data'!M1151,'8760 Data'!N1151,'8760 Data'!O1151,'8760 Data'!P1151,'8760 Data'!Q1151,'8760 Data'!R1151,'8760 Data'!S1151,'8760 Data'!T1151,'8760 Data'!U1151)</f>
        <v>0</v>
      </c>
      <c r="I1151" s="591" t="e">
        <f>H1151/'Output Sheet'!$B$8</f>
        <v>#DIV/0!</v>
      </c>
      <c r="J1151" s="596"/>
      <c r="K1151" s="560"/>
      <c r="L1151" s="560"/>
      <c r="M1151" s="560"/>
      <c r="N1151" s="560"/>
      <c r="O1151" s="560"/>
      <c r="P1151" s="560"/>
      <c r="Q1151" s="560"/>
      <c r="R1151" s="560"/>
      <c r="S1151" s="560"/>
      <c r="T1151" s="560"/>
      <c r="U1151" s="560"/>
    </row>
    <row r="1152" spans="1:21">
      <c r="A1152" s="593">
        <f t="shared" si="102"/>
        <v>41322</v>
      </c>
      <c r="B1152" s="594">
        <v>41322.958399826392</v>
      </c>
      <c r="C1152" s="560">
        <f t="shared" si="103"/>
        <v>2013</v>
      </c>
      <c r="D1152" s="560">
        <f t="shared" si="104"/>
        <v>2</v>
      </c>
      <c r="E1152" s="560">
        <f t="shared" si="105"/>
        <v>17</v>
      </c>
      <c r="F1152" s="560">
        <f t="shared" si="106"/>
        <v>23</v>
      </c>
      <c r="G1152" s="595">
        <f t="shared" si="107"/>
        <v>1</v>
      </c>
      <c r="H1152" s="590">
        <f>CHOOSE('Output Sheet'!$B$4,'8760 Data'!J1152,'8760 Data'!K1152,'8760 Data'!L1152,'8760 Data'!M1152,'8760 Data'!N1152,'8760 Data'!O1152,'8760 Data'!P1152,'8760 Data'!Q1152,'8760 Data'!R1152,'8760 Data'!S1152,'8760 Data'!T1152,'8760 Data'!U1152)</f>
        <v>0</v>
      </c>
      <c r="I1152" s="591" t="e">
        <f>H1152/'Output Sheet'!$B$8</f>
        <v>#DIV/0!</v>
      </c>
      <c r="J1152" s="596"/>
      <c r="K1152" s="560"/>
      <c r="L1152" s="560"/>
      <c r="M1152" s="560"/>
      <c r="N1152" s="560"/>
      <c r="O1152" s="560"/>
      <c r="P1152" s="560"/>
      <c r="Q1152" s="560"/>
      <c r="R1152" s="560"/>
      <c r="S1152" s="560"/>
      <c r="T1152" s="560"/>
      <c r="U1152" s="560"/>
    </row>
    <row r="1153" spans="1:21">
      <c r="A1153" s="593">
        <f t="shared" si="102"/>
        <v>41323</v>
      </c>
      <c r="B1153" s="594">
        <v>41323.000066550929</v>
      </c>
      <c r="C1153" s="560">
        <f t="shared" si="103"/>
        <v>2013</v>
      </c>
      <c r="D1153" s="560">
        <f t="shared" si="104"/>
        <v>2</v>
      </c>
      <c r="E1153" s="560">
        <f t="shared" si="105"/>
        <v>18</v>
      </c>
      <c r="F1153" s="560">
        <f t="shared" si="106"/>
        <v>24</v>
      </c>
      <c r="G1153" s="595">
        <f t="shared" si="107"/>
        <v>2</v>
      </c>
      <c r="H1153" s="590">
        <f>CHOOSE('Output Sheet'!$B$4,'8760 Data'!J1153,'8760 Data'!K1153,'8760 Data'!L1153,'8760 Data'!M1153,'8760 Data'!N1153,'8760 Data'!O1153,'8760 Data'!P1153,'8760 Data'!Q1153,'8760 Data'!R1153,'8760 Data'!S1153,'8760 Data'!T1153,'8760 Data'!U1153)</f>
        <v>0</v>
      </c>
      <c r="I1153" s="591" t="e">
        <f>H1153/'Output Sheet'!$B$8</f>
        <v>#DIV/0!</v>
      </c>
      <c r="J1153" s="596"/>
      <c r="K1153" s="560"/>
      <c r="L1153" s="560"/>
      <c r="M1153" s="560"/>
      <c r="N1153" s="560"/>
      <c r="O1153" s="560"/>
      <c r="P1153" s="560"/>
      <c r="Q1153" s="560"/>
      <c r="R1153" s="560"/>
      <c r="S1153" s="560"/>
      <c r="T1153" s="560"/>
      <c r="U1153" s="560"/>
    </row>
    <row r="1154" spans="1:21">
      <c r="A1154" s="593">
        <f t="shared" si="102"/>
        <v>41323</v>
      </c>
      <c r="B1154" s="594">
        <v>41323.041733275466</v>
      </c>
      <c r="C1154" s="560">
        <f t="shared" si="103"/>
        <v>2013</v>
      </c>
      <c r="D1154" s="560">
        <f t="shared" si="104"/>
        <v>2</v>
      </c>
      <c r="E1154" s="560">
        <f t="shared" si="105"/>
        <v>18</v>
      </c>
      <c r="F1154" s="560">
        <f t="shared" si="106"/>
        <v>1</v>
      </c>
      <c r="G1154" s="595">
        <f t="shared" si="107"/>
        <v>2</v>
      </c>
      <c r="H1154" s="590">
        <f>CHOOSE('Output Sheet'!$B$4,'8760 Data'!J1154,'8760 Data'!K1154,'8760 Data'!L1154,'8760 Data'!M1154,'8760 Data'!N1154,'8760 Data'!O1154,'8760 Data'!P1154,'8760 Data'!Q1154,'8760 Data'!R1154,'8760 Data'!S1154,'8760 Data'!T1154,'8760 Data'!U1154)</f>
        <v>0</v>
      </c>
      <c r="I1154" s="591" t="e">
        <f>H1154/'Output Sheet'!$B$8</f>
        <v>#DIV/0!</v>
      </c>
      <c r="J1154" s="596"/>
      <c r="K1154" s="560"/>
      <c r="L1154" s="560"/>
      <c r="M1154" s="560"/>
      <c r="N1154" s="560"/>
      <c r="O1154" s="560"/>
      <c r="P1154" s="560"/>
      <c r="Q1154" s="560"/>
      <c r="R1154" s="560"/>
      <c r="S1154" s="560"/>
      <c r="T1154" s="560"/>
      <c r="U1154" s="560"/>
    </row>
    <row r="1155" spans="1:21">
      <c r="A1155" s="593">
        <f t="shared" ref="A1155:A1218" si="108">DATE(C1155,D1155,E1155)</f>
        <v>41323</v>
      </c>
      <c r="B1155" s="594">
        <v>41323.083400000003</v>
      </c>
      <c r="C1155" s="560">
        <f t="shared" ref="C1155:C1218" si="109">YEAR(B1155)</f>
        <v>2013</v>
      </c>
      <c r="D1155" s="560">
        <f t="shared" ref="D1155:D1218" si="110">MONTH(B1155)</f>
        <v>2</v>
      </c>
      <c r="E1155" s="560">
        <f t="shared" ref="E1155:E1218" si="111">DAY(B1155)</f>
        <v>18</v>
      </c>
      <c r="F1155" s="560">
        <f t="shared" ref="F1155:F1218" si="112">IF(HOUR(B1155)&lt;&gt;0,HOUR(B1155),24)</f>
        <v>2</v>
      </c>
      <c r="G1155" s="595">
        <f t="shared" ref="G1155:G1218" si="113">WEEKDAY(B1155,1)</f>
        <v>2</v>
      </c>
      <c r="H1155" s="590">
        <f>CHOOSE('Output Sheet'!$B$4,'8760 Data'!J1155,'8760 Data'!K1155,'8760 Data'!L1155,'8760 Data'!M1155,'8760 Data'!N1155,'8760 Data'!O1155,'8760 Data'!P1155,'8760 Data'!Q1155,'8760 Data'!R1155,'8760 Data'!S1155,'8760 Data'!T1155,'8760 Data'!U1155)</f>
        <v>0</v>
      </c>
      <c r="I1155" s="591" t="e">
        <f>H1155/'Output Sheet'!$B$8</f>
        <v>#DIV/0!</v>
      </c>
      <c r="J1155" s="596"/>
      <c r="K1155" s="560"/>
      <c r="L1155" s="560"/>
      <c r="M1155" s="560"/>
      <c r="N1155" s="560"/>
      <c r="O1155" s="560"/>
      <c r="P1155" s="560"/>
      <c r="Q1155" s="560"/>
      <c r="R1155" s="560"/>
      <c r="S1155" s="560"/>
      <c r="T1155" s="560"/>
      <c r="U1155" s="560"/>
    </row>
    <row r="1156" spans="1:21">
      <c r="A1156" s="593">
        <f t="shared" si="108"/>
        <v>41323</v>
      </c>
      <c r="B1156" s="594">
        <v>41323.12506672454</v>
      </c>
      <c r="C1156" s="560">
        <f t="shared" si="109"/>
        <v>2013</v>
      </c>
      <c r="D1156" s="560">
        <f t="shared" si="110"/>
        <v>2</v>
      </c>
      <c r="E1156" s="560">
        <f t="shared" si="111"/>
        <v>18</v>
      </c>
      <c r="F1156" s="560">
        <f t="shared" si="112"/>
        <v>3</v>
      </c>
      <c r="G1156" s="595">
        <f t="shared" si="113"/>
        <v>2</v>
      </c>
      <c r="H1156" s="590">
        <f>CHOOSE('Output Sheet'!$B$4,'8760 Data'!J1156,'8760 Data'!K1156,'8760 Data'!L1156,'8760 Data'!M1156,'8760 Data'!N1156,'8760 Data'!O1156,'8760 Data'!P1156,'8760 Data'!Q1156,'8760 Data'!R1156,'8760 Data'!S1156,'8760 Data'!T1156,'8760 Data'!U1156)</f>
        <v>0</v>
      </c>
      <c r="I1156" s="591" t="e">
        <f>H1156/'Output Sheet'!$B$8</f>
        <v>#DIV/0!</v>
      </c>
      <c r="J1156" s="596"/>
      <c r="K1156" s="560"/>
      <c r="L1156" s="560"/>
      <c r="M1156" s="560"/>
      <c r="N1156" s="560"/>
      <c r="O1156" s="560"/>
      <c r="P1156" s="560"/>
      <c r="Q1156" s="560"/>
      <c r="R1156" s="560"/>
      <c r="S1156" s="560"/>
      <c r="T1156" s="560"/>
      <c r="U1156" s="560"/>
    </row>
    <row r="1157" spans="1:21">
      <c r="A1157" s="593">
        <f t="shared" si="108"/>
        <v>41323</v>
      </c>
      <c r="B1157" s="594">
        <v>41323.166733449078</v>
      </c>
      <c r="C1157" s="560">
        <f t="shared" si="109"/>
        <v>2013</v>
      </c>
      <c r="D1157" s="560">
        <f t="shared" si="110"/>
        <v>2</v>
      </c>
      <c r="E1157" s="560">
        <f t="shared" si="111"/>
        <v>18</v>
      </c>
      <c r="F1157" s="560">
        <f t="shared" si="112"/>
        <v>4</v>
      </c>
      <c r="G1157" s="595">
        <f t="shared" si="113"/>
        <v>2</v>
      </c>
      <c r="H1157" s="590">
        <f>CHOOSE('Output Sheet'!$B$4,'8760 Data'!J1157,'8760 Data'!K1157,'8760 Data'!L1157,'8760 Data'!M1157,'8760 Data'!N1157,'8760 Data'!O1157,'8760 Data'!P1157,'8760 Data'!Q1157,'8760 Data'!R1157,'8760 Data'!S1157,'8760 Data'!T1157,'8760 Data'!U1157)</f>
        <v>0</v>
      </c>
      <c r="I1157" s="591" t="e">
        <f>H1157/'Output Sheet'!$B$8</f>
        <v>#DIV/0!</v>
      </c>
      <c r="J1157" s="596"/>
      <c r="K1157" s="560"/>
      <c r="L1157" s="560"/>
      <c r="M1157" s="560"/>
      <c r="N1157" s="560"/>
      <c r="O1157" s="560"/>
      <c r="P1157" s="560"/>
      <c r="Q1157" s="560"/>
      <c r="R1157" s="560"/>
      <c r="S1157" s="560"/>
      <c r="T1157" s="560"/>
      <c r="U1157" s="560"/>
    </row>
    <row r="1158" spans="1:21">
      <c r="A1158" s="593">
        <f t="shared" si="108"/>
        <v>41323</v>
      </c>
      <c r="B1158" s="594">
        <v>41323.208400173608</v>
      </c>
      <c r="C1158" s="560">
        <f t="shared" si="109"/>
        <v>2013</v>
      </c>
      <c r="D1158" s="560">
        <f t="shared" si="110"/>
        <v>2</v>
      </c>
      <c r="E1158" s="560">
        <f t="shared" si="111"/>
        <v>18</v>
      </c>
      <c r="F1158" s="560">
        <f t="shared" si="112"/>
        <v>5</v>
      </c>
      <c r="G1158" s="595">
        <f t="shared" si="113"/>
        <v>2</v>
      </c>
      <c r="H1158" s="590">
        <f>CHOOSE('Output Sheet'!$B$4,'8760 Data'!J1158,'8760 Data'!K1158,'8760 Data'!L1158,'8760 Data'!M1158,'8760 Data'!N1158,'8760 Data'!O1158,'8760 Data'!P1158,'8760 Data'!Q1158,'8760 Data'!R1158,'8760 Data'!S1158,'8760 Data'!T1158,'8760 Data'!U1158)</f>
        <v>0</v>
      </c>
      <c r="I1158" s="591" t="e">
        <f>H1158/'Output Sheet'!$B$8</f>
        <v>#DIV/0!</v>
      </c>
      <c r="J1158" s="596"/>
      <c r="K1158" s="560"/>
      <c r="L1158" s="560"/>
      <c r="M1158" s="560"/>
      <c r="N1158" s="560"/>
      <c r="O1158" s="560"/>
      <c r="P1158" s="560"/>
      <c r="Q1158" s="560"/>
      <c r="R1158" s="560"/>
      <c r="S1158" s="560"/>
      <c r="T1158" s="560"/>
      <c r="U1158" s="560"/>
    </row>
    <row r="1159" spans="1:21">
      <c r="A1159" s="593">
        <f t="shared" si="108"/>
        <v>41323</v>
      </c>
      <c r="B1159" s="594">
        <v>41323.250066898145</v>
      </c>
      <c r="C1159" s="560">
        <f t="shared" si="109"/>
        <v>2013</v>
      </c>
      <c r="D1159" s="560">
        <f t="shared" si="110"/>
        <v>2</v>
      </c>
      <c r="E1159" s="560">
        <f t="shared" si="111"/>
        <v>18</v>
      </c>
      <c r="F1159" s="560">
        <f t="shared" si="112"/>
        <v>6</v>
      </c>
      <c r="G1159" s="595">
        <f t="shared" si="113"/>
        <v>2</v>
      </c>
      <c r="H1159" s="590">
        <f>CHOOSE('Output Sheet'!$B$4,'8760 Data'!J1159,'8760 Data'!K1159,'8760 Data'!L1159,'8760 Data'!M1159,'8760 Data'!N1159,'8760 Data'!O1159,'8760 Data'!P1159,'8760 Data'!Q1159,'8760 Data'!R1159,'8760 Data'!S1159,'8760 Data'!T1159,'8760 Data'!U1159)</f>
        <v>0</v>
      </c>
      <c r="I1159" s="591" t="e">
        <f>H1159/'Output Sheet'!$B$8</f>
        <v>#DIV/0!</v>
      </c>
      <c r="J1159" s="596"/>
      <c r="K1159" s="560"/>
      <c r="L1159" s="560"/>
      <c r="M1159" s="560"/>
      <c r="N1159" s="560"/>
      <c r="O1159" s="560"/>
      <c r="P1159" s="560"/>
      <c r="Q1159" s="560"/>
      <c r="R1159" s="560"/>
      <c r="S1159" s="560"/>
      <c r="T1159" s="560"/>
      <c r="U1159" s="560"/>
    </row>
    <row r="1160" spans="1:21">
      <c r="A1160" s="593">
        <f t="shared" si="108"/>
        <v>41323</v>
      </c>
      <c r="B1160" s="594">
        <v>41323.291733622682</v>
      </c>
      <c r="C1160" s="560">
        <f t="shared" si="109"/>
        <v>2013</v>
      </c>
      <c r="D1160" s="560">
        <f t="shared" si="110"/>
        <v>2</v>
      </c>
      <c r="E1160" s="560">
        <f t="shared" si="111"/>
        <v>18</v>
      </c>
      <c r="F1160" s="560">
        <f t="shared" si="112"/>
        <v>7</v>
      </c>
      <c r="G1160" s="595">
        <f t="shared" si="113"/>
        <v>2</v>
      </c>
      <c r="H1160" s="590">
        <f>CHOOSE('Output Sheet'!$B$4,'8760 Data'!J1160,'8760 Data'!K1160,'8760 Data'!L1160,'8760 Data'!M1160,'8760 Data'!N1160,'8760 Data'!O1160,'8760 Data'!P1160,'8760 Data'!Q1160,'8760 Data'!R1160,'8760 Data'!S1160,'8760 Data'!T1160,'8760 Data'!U1160)</f>
        <v>0</v>
      </c>
      <c r="I1160" s="591" t="e">
        <f>H1160/'Output Sheet'!$B$8</f>
        <v>#DIV/0!</v>
      </c>
      <c r="J1160" s="596"/>
      <c r="K1160" s="560"/>
      <c r="L1160" s="560"/>
      <c r="M1160" s="560"/>
      <c r="N1160" s="560"/>
      <c r="O1160" s="560"/>
      <c r="P1160" s="560"/>
      <c r="Q1160" s="560"/>
      <c r="R1160" s="560"/>
      <c r="S1160" s="560"/>
      <c r="T1160" s="560"/>
      <c r="U1160" s="560"/>
    </row>
    <row r="1161" spans="1:21">
      <c r="A1161" s="593">
        <f t="shared" si="108"/>
        <v>41323</v>
      </c>
      <c r="B1161" s="594">
        <v>41323.333400347219</v>
      </c>
      <c r="C1161" s="560">
        <f t="shared" si="109"/>
        <v>2013</v>
      </c>
      <c r="D1161" s="560">
        <f t="shared" si="110"/>
        <v>2</v>
      </c>
      <c r="E1161" s="560">
        <f t="shared" si="111"/>
        <v>18</v>
      </c>
      <c r="F1161" s="560">
        <f t="shared" si="112"/>
        <v>8</v>
      </c>
      <c r="G1161" s="595">
        <f t="shared" si="113"/>
        <v>2</v>
      </c>
      <c r="H1161" s="590">
        <f>CHOOSE('Output Sheet'!$B$4,'8760 Data'!J1161,'8760 Data'!K1161,'8760 Data'!L1161,'8760 Data'!M1161,'8760 Data'!N1161,'8760 Data'!O1161,'8760 Data'!P1161,'8760 Data'!Q1161,'8760 Data'!R1161,'8760 Data'!S1161,'8760 Data'!T1161,'8760 Data'!U1161)</f>
        <v>0</v>
      </c>
      <c r="I1161" s="591" t="e">
        <f>H1161/'Output Sheet'!$B$8</f>
        <v>#DIV/0!</v>
      </c>
      <c r="J1161" s="596"/>
      <c r="K1161" s="560"/>
      <c r="L1161" s="560"/>
      <c r="M1161" s="560"/>
      <c r="N1161" s="560"/>
      <c r="O1161" s="560"/>
      <c r="P1161" s="560"/>
      <c r="Q1161" s="560"/>
      <c r="R1161" s="560"/>
      <c r="S1161" s="560"/>
      <c r="T1161" s="560"/>
      <c r="U1161" s="560"/>
    </row>
    <row r="1162" spans="1:21">
      <c r="A1162" s="593">
        <f t="shared" si="108"/>
        <v>41323</v>
      </c>
      <c r="B1162" s="594">
        <v>41323.375067071756</v>
      </c>
      <c r="C1162" s="560">
        <f t="shared" si="109"/>
        <v>2013</v>
      </c>
      <c r="D1162" s="560">
        <f t="shared" si="110"/>
        <v>2</v>
      </c>
      <c r="E1162" s="560">
        <f t="shared" si="111"/>
        <v>18</v>
      </c>
      <c r="F1162" s="560">
        <f t="shared" si="112"/>
        <v>9</v>
      </c>
      <c r="G1162" s="595">
        <f t="shared" si="113"/>
        <v>2</v>
      </c>
      <c r="H1162" s="590">
        <f>CHOOSE('Output Sheet'!$B$4,'8760 Data'!J1162,'8760 Data'!K1162,'8760 Data'!L1162,'8760 Data'!M1162,'8760 Data'!N1162,'8760 Data'!O1162,'8760 Data'!P1162,'8760 Data'!Q1162,'8760 Data'!R1162,'8760 Data'!S1162,'8760 Data'!T1162,'8760 Data'!U1162)</f>
        <v>0</v>
      </c>
      <c r="I1162" s="591" t="e">
        <f>H1162/'Output Sheet'!$B$8</f>
        <v>#DIV/0!</v>
      </c>
      <c r="J1162" s="596"/>
      <c r="K1162" s="560"/>
      <c r="L1162" s="560"/>
      <c r="M1162" s="560"/>
      <c r="N1162" s="560"/>
      <c r="O1162" s="560"/>
      <c r="P1162" s="560"/>
      <c r="Q1162" s="560"/>
      <c r="R1162" s="560"/>
      <c r="S1162" s="560"/>
      <c r="T1162" s="560"/>
      <c r="U1162" s="560"/>
    </row>
    <row r="1163" spans="1:21">
      <c r="A1163" s="593">
        <f t="shared" si="108"/>
        <v>41323</v>
      </c>
      <c r="B1163" s="594">
        <v>41323.416733796294</v>
      </c>
      <c r="C1163" s="560">
        <f t="shared" si="109"/>
        <v>2013</v>
      </c>
      <c r="D1163" s="560">
        <f t="shared" si="110"/>
        <v>2</v>
      </c>
      <c r="E1163" s="560">
        <f t="shared" si="111"/>
        <v>18</v>
      </c>
      <c r="F1163" s="560">
        <f t="shared" si="112"/>
        <v>10</v>
      </c>
      <c r="G1163" s="595">
        <f t="shared" si="113"/>
        <v>2</v>
      </c>
      <c r="H1163" s="590">
        <f>CHOOSE('Output Sheet'!$B$4,'8760 Data'!J1163,'8760 Data'!K1163,'8760 Data'!L1163,'8760 Data'!M1163,'8760 Data'!N1163,'8760 Data'!O1163,'8760 Data'!P1163,'8760 Data'!Q1163,'8760 Data'!R1163,'8760 Data'!S1163,'8760 Data'!T1163,'8760 Data'!U1163)</f>
        <v>0</v>
      </c>
      <c r="I1163" s="591" t="e">
        <f>H1163/'Output Sheet'!$B$8</f>
        <v>#DIV/0!</v>
      </c>
      <c r="J1163" s="596"/>
      <c r="K1163" s="560"/>
      <c r="L1163" s="560"/>
      <c r="M1163" s="560"/>
      <c r="N1163" s="560"/>
      <c r="O1163" s="560"/>
      <c r="P1163" s="560"/>
      <c r="Q1163" s="560"/>
      <c r="R1163" s="560"/>
      <c r="S1163" s="560"/>
      <c r="T1163" s="560"/>
      <c r="U1163" s="560"/>
    </row>
    <row r="1164" spans="1:21">
      <c r="A1164" s="593">
        <f t="shared" si="108"/>
        <v>41323</v>
      </c>
      <c r="B1164" s="594">
        <v>41323.458400520831</v>
      </c>
      <c r="C1164" s="560">
        <f t="shared" si="109"/>
        <v>2013</v>
      </c>
      <c r="D1164" s="560">
        <f t="shared" si="110"/>
        <v>2</v>
      </c>
      <c r="E1164" s="560">
        <f t="shared" si="111"/>
        <v>18</v>
      </c>
      <c r="F1164" s="560">
        <f t="shared" si="112"/>
        <v>11</v>
      </c>
      <c r="G1164" s="595">
        <f t="shared" si="113"/>
        <v>2</v>
      </c>
      <c r="H1164" s="590">
        <f>CHOOSE('Output Sheet'!$B$4,'8760 Data'!J1164,'8760 Data'!K1164,'8760 Data'!L1164,'8760 Data'!M1164,'8760 Data'!N1164,'8760 Data'!O1164,'8760 Data'!P1164,'8760 Data'!Q1164,'8760 Data'!R1164,'8760 Data'!S1164,'8760 Data'!T1164,'8760 Data'!U1164)</f>
        <v>0</v>
      </c>
      <c r="I1164" s="591" t="e">
        <f>H1164/'Output Sheet'!$B$8</f>
        <v>#DIV/0!</v>
      </c>
      <c r="J1164" s="596"/>
      <c r="K1164" s="560"/>
      <c r="L1164" s="560"/>
      <c r="M1164" s="560"/>
      <c r="N1164" s="560"/>
      <c r="O1164" s="560"/>
      <c r="P1164" s="560"/>
      <c r="Q1164" s="560"/>
      <c r="R1164" s="560"/>
      <c r="S1164" s="560"/>
      <c r="T1164" s="560"/>
      <c r="U1164" s="560"/>
    </row>
    <row r="1165" spans="1:21">
      <c r="A1165" s="593">
        <f t="shared" si="108"/>
        <v>41323</v>
      </c>
      <c r="B1165" s="594">
        <v>41323.500067245368</v>
      </c>
      <c r="C1165" s="560">
        <f t="shared" si="109"/>
        <v>2013</v>
      </c>
      <c r="D1165" s="560">
        <f t="shared" si="110"/>
        <v>2</v>
      </c>
      <c r="E1165" s="560">
        <f t="shared" si="111"/>
        <v>18</v>
      </c>
      <c r="F1165" s="560">
        <f t="shared" si="112"/>
        <v>12</v>
      </c>
      <c r="G1165" s="595">
        <f t="shared" si="113"/>
        <v>2</v>
      </c>
      <c r="H1165" s="590">
        <f>CHOOSE('Output Sheet'!$B$4,'8760 Data'!J1165,'8760 Data'!K1165,'8760 Data'!L1165,'8760 Data'!M1165,'8760 Data'!N1165,'8760 Data'!O1165,'8760 Data'!P1165,'8760 Data'!Q1165,'8760 Data'!R1165,'8760 Data'!S1165,'8760 Data'!T1165,'8760 Data'!U1165)</f>
        <v>0</v>
      </c>
      <c r="I1165" s="591" t="e">
        <f>H1165/'Output Sheet'!$B$8</f>
        <v>#DIV/0!</v>
      </c>
      <c r="J1165" s="596"/>
      <c r="K1165" s="560"/>
      <c r="L1165" s="560"/>
      <c r="M1165" s="560"/>
      <c r="N1165" s="560"/>
      <c r="O1165" s="560"/>
      <c r="P1165" s="560"/>
      <c r="Q1165" s="560"/>
      <c r="R1165" s="560"/>
      <c r="S1165" s="560"/>
      <c r="T1165" s="560"/>
      <c r="U1165" s="560"/>
    </row>
    <row r="1166" spans="1:21">
      <c r="A1166" s="593">
        <f t="shared" si="108"/>
        <v>41323</v>
      </c>
      <c r="B1166" s="594">
        <v>41323.541733969905</v>
      </c>
      <c r="C1166" s="560">
        <f t="shared" si="109"/>
        <v>2013</v>
      </c>
      <c r="D1166" s="560">
        <f t="shared" si="110"/>
        <v>2</v>
      </c>
      <c r="E1166" s="560">
        <f t="shared" si="111"/>
        <v>18</v>
      </c>
      <c r="F1166" s="560">
        <f t="shared" si="112"/>
        <v>13</v>
      </c>
      <c r="G1166" s="595">
        <f t="shared" si="113"/>
        <v>2</v>
      </c>
      <c r="H1166" s="590">
        <f>CHOOSE('Output Sheet'!$B$4,'8760 Data'!J1166,'8760 Data'!K1166,'8760 Data'!L1166,'8760 Data'!M1166,'8760 Data'!N1166,'8760 Data'!O1166,'8760 Data'!P1166,'8760 Data'!Q1166,'8760 Data'!R1166,'8760 Data'!S1166,'8760 Data'!T1166,'8760 Data'!U1166)</f>
        <v>0</v>
      </c>
      <c r="I1166" s="591" t="e">
        <f>H1166/'Output Sheet'!$B$8</f>
        <v>#DIV/0!</v>
      </c>
      <c r="J1166" s="596"/>
      <c r="K1166" s="560"/>
      <c r="L1166" s="560"/>
      <c r="M1166" s="560"/>
      <c r="N1166" s="560"/>
      <c r="O1166" s="560"/>
      <c r="P1166" s="560"/>
      <c r="Q1166" s="560"/>
      <c r="R1166" s="560"/>
      <c r="S1166" s="560"/>
      <c r="T1166" s="560"/>
      <c r="U1166" s="560"/>
    </row>
    <row r="1167" spans="1:21">
      <c r="A1167" s="593">
        <f t="shared" si="108"/>
        <v>41323</v>
      </c>
      <c r="B1167" s="594">
        <v>41323.583400694442</v>
      </c>
      <c r="C1167" s="560">
        <f t="shared" si="109"/>
        <v>2013</v>
      </c>
      <c r="D1167" s="560">
        <f t="shared" si="110"/>
        <v>2</v>
      </c>
      <c r="E1167" s="560">
        <f t="shared" si="111"/>
        <v>18</v>
      </c>
      <c r="F1167" s="560">
        <f t="shared" si="112"/>
        <v>14</v>
      </c>
      <c r="G1167" s="595">
        <f t="shared" si="113"/>
        <v>2</v>
      </c>
      <c r="H1167" s="590">
        <f>CHOOSE('Output Sheet'!$B$4,'8760 Data'!J1167,'8760 Data'!K1167,'8760 Data'!L1167,'8760 Data'!M1167,'8760 Data'!N1167,'8760 Data'!O1167,'8760 Data'!P1167,'8760 Data'!Q1167,'8760 Data'!R1167,'8760 Data'!S1167,'8760 Data'!T1167,'8760 Data'!U1167)</f>
        <v>0</v>
      </c>
      <c r="I1167" s="591" t="e">
        <f>H1167/'Output Sheet'!$B$8</f>
        <v>#DIV/0!</v>
      </c>
      <c r="J1167" s="596"/>
      <c r="K1167" s="560"/>
      <c r="L1167" s="560"/>
      <c r="M1167" s="560"/>
      <c r="N1167" s="560"/>
      <c r="O1167" s="560"/>
      <c r="P1167" s="560"/>
      <c r="Q1167" s="560"/>
      <c r="R1167" s="560"/>
      <c r="S1167" s="560"/>
      <c r="T1167" s="560"/>
      <c r="U1167" s="560"/>
    </row>
    <row r="1168" spans="1:21">
      <c r="A1168" s="593">
        <f t="shared" si="108"/>
        <v>41323</v>
      </c>
      <c r="B1168" s="594">
        <v>41323.62506741898</v>
      </c>
      <c r="C1168" s="560">
        <f t="shared" si="109"/>
        <v>2013</v>
      </c>
      <c r="D1168" s="560">
        <f t="shared" si="110"/>
        <v>2</v>
      </c>
      <c r="E1168" s="560">
        <f t="shared" si="111"/>
        <v>18</v>
      </c>
      <c r="F1168" s="560">
        <f t="shared" si="112"/>
        <v>15</v>
      </c>
      <c r="G1168" s="595">
        <f t="shared" si="113"/>
        <v>2</v>
      </c>
      <c r="H1168" s="590">
        <f>CHOOSE('Output Sheet'!$B$4,'8760 Data'!J1168,'8760 Data'!K1168,'8760 Data'!L1168,'8760 Data'!M1168,'8760 Data'!N1168,'8760 Data'!O1168,'8760 Data'!P1168,'8760 Data'!Q1168,'8760 Data'!R1168,'8760 Data'!S1168,'8760 Data'!T1168,'8760 Data'!U1168)</f>
        <v>0</v>
      </c>
      <c r="I1168" s="591" t="e">
        <f>H1168/'Output Sheet'!$B$8</f>
        <v>#DIV/0!</v>
      </c>
      <c r="J1168" s="596"/>
      <c r="K1168" s="560"/>
      <c r="L1168" s="560"/>
      <c r="M1168" s="560"/>
      <c r="N1168" s="560"/>
      <c r="O1168" s="560"/>
      <c r="P1168" s="560"/>
      <c r="Q1168" s="560"/>
      <c r="R1168" s="560"/>
      <c r="S1168" s="560"/>
      <c r="T1168" s="560"/>
      <c r="U1168" s="560"/>
    </row>
    <row r="1169" spans="1:21">
      <c r="A1169" s="593">
        <f t="shared" si="108"/>
        <v>41323</v>
      </c>
      <c r="B1169" s="594">
        <v>41323.666734143517</v>
      </c>
      <c r="C1169" s="560">
        <f t="shared" si="109"/>
        <v>2013</v>
      </c>
      <c r="D1169" s="560">
        <f t="shared" si="110"/>
        <v>2</v>
      </c>
      <c r="E1169" s="560">
        <f t="shared" si="111"/>
        <v>18</v>
      </c>
      <c r="F1169" s="560">
        <f t="shared" si="112"/>
        <v>16</v>
      </c>
      <c r="G1169" s="595">
        <f t="shared" si="113"/>
        <v>2</v>
      </c>
      <c r="H1169" s="590">
        <f>CHOOSE('Output Sheet'!$B$4,'8760 Data'!J1169,'8760 Data'!K1169,'8760 Data'!L1169,'8760 Data'!M1169,'8760 Data'!N1169,'8760 Data'!O1169,'8760 Data'!P1169,'8760 Data'!Q1169,'8760 Data'!R1169,'8760 Data'!S1169,'8760 Data'!T1169,'8760 Data'!U1169)</f>
        <v>0</v>
      </c>
      <c r="I1169" s="591" t="e">
        <f>H1169/'Output Sheet'!$B$8</f>
        <v>#DIV/0!</v>
      </c>
      <c r="J1169" s="596"/>
      <c r="K1169" s="560"/>
      <c r="L1169" s="560"/>
      <c r="M1169" s="560"/>
      <c r="N1169" s="560"/>
      <c r="O1169" s="560"/>
      <c r="P1169" s="560"/>
      <c r="Q1169" s="560"/>
      <c r="R1169" s="560"/>
      <c r="S1169" s="560"/>
      <c r="T1169" s="560"/>
      <c r="U1169" s="560"/>
    </row>
    <row r="1170" spans="1:21">
      <c r="A1170" s="593">
        <f t="shared" si="108"/>
        <v>41323</v>
      </c>
      <c r="B1170" s="594">
        <v>41323.708400868054</v>
      </c>
      <c r="C1170" s="560">
        <f t="shared" si="109"/>
        <v>2013</v>
      </c>
      <c r="D1170" s="560">
        <f t="shared" si="110"/>
        <v>2</v>
      </c>
      <c r="E1170" s="560">
        <f t="shared" si="111"/>
        <v>18</v>
      </c>
      <c r="F1170" s="560">
        <f t="shared" si="112"/>
        <v>17</v>
      </c>
      <c r="G1170" s="595">
        <f t="shared" si="113"/>
        <v>2</v>
      </c>
      <c r="H1170" s="590">
        <f>CHOOSE('Output Sheet'!$B$4,'8760 Data'!J1170,'8760 Data'!K1170,'8760 Data'!L1170,'8760 Data'!M1170,'8760 Data'!N1170,'8760 Data'!O1170,'8760 Data'!P1170,'8760 Data'!Q1170,'8760 Data'!R1170,'8760 Data'!S1170,'8760 Data'!T1170,'8760 Data'!U1170)</f>
        <v>0</v>
      </c>
      <c r="I1170" s="591" t="e">
        <f>H1170/'Output Sheet'!$B$8</f>
        <v>#DIV/0!</v>
      </c>
      <c r="J1170" s="596"/>
      <c r="K1170" s="560"/>
      <c r="L1170" s="560"/>
      <c r="M1170" s="560"/>
      <c r="N1170" s="560"/>
      <c r="O1170" s="560"/>
      <c r="P1170" s="560"/>
      <c r="Q1170" s="560"/>
      <c r="R1170" s="560"/>
      <c r="S1170" s="560"/>
      <c r="T1170" s="560"/>
      <c r="U1170" s="560"/>
    </row>
    <row r="1171" spans="1:21">
      <c r="A1171" s="593">
        <f t="shared" si="108"/>
        <v>41323</v>
      </c>
      <c r="B1171" s="594">
        <v>41323.750067592591</v>
      </c>
      <c r="C1171" s="560">
        <f t="shared" si="109"/>
        <v>2013</v>
      </c>
      <c r="D1171" s="560">
        <f t="shared" si="110"/>
        <v>2</v>
      </c>
      <c r="E1171" s="560">
        <f t="shared" si="111"/>
        <v>18</v>
      </c>
      <c r="F1171" s="560">
        <f t="shared" si="112"/>
        <v>18</v>
      </c>
      <c r="G1171" s="595">
        <f t="shared" si="113"/>
        <v>2</v>
      </c>
      <c r="H1171" s="590">
        <f>CHOOSE('Output Sheet'!$B$4,'8760 Data'!J1171,'8760 Data'!K1171,'8760 Data'!L1171,'8760 Data'!M1171,'8760 Data'!N1171,'8760 Data'!O1171,'8760 Data'!P1171,'8760 Data'!Q1171,'8760 Data'!R1171,'8760 Data'!S1171,'8760 Data'!T1171,'8760 Data'!U1171)</f>
        <v>0</v>
      </c>
      <c r="I1171" s="591" t="e">
        <f>H1171/'Output Sheet'!$B$8</f>
        <v>#DIV/0!</v>
      </c>
      <c r="J1171" s="596"/>
      <c r="K1171" s="560"/>
      <c r="L1171" s="560"/>
      <c r="M1171" s="560"/>
      <c r="N1171" s="560"/>
      <c r="O1171" s="560"/>
      <c r="P1171" s="560"/>
      <c r="Q1171" s="560"/>
      <c r="R1171" s="560"/>
      <c r="S1171" s="560"/>
      <c r="T1171" s="560"/>
      <c r="U1171" s="560"/>
    </row>
    <row r="1172" spans="1:21">
      <c r="A1172" s="593">
        <f t="shared" si="108"/>
        <v>41323</v>
      </c>
      <c r="B1172" s="594">
        <v>41323.791734317128</v>
      </c>
      <c r="C1172" s="560">
        <f t="shared" si="109"/>
        <v>2013</v>
      </c>
      <c r="D1172" s="560">
        <f t="shared" si="110"/>
        <v>2</v>
      </c>
      <c r="E1172" s="560">
        <f t="shared" si="111"/>
        <v>18</v>
      </c>
      <c r="F1172" s="560">
        <f t="shared" si="112"/>
        <v>19</v>
      </c>
      <c r="G1172" s="595">
        <f t="shared" si="113"/>
        <v>2</v>
      </c>
      <c r="H1172" s="590">
        <f>CHOOSE('Output Sheet'!$B$4,'8760 Data'!J1172,'8760 Data'!K1172,'8760 Data'!L1172,'8760 Data'!M1172,'8760 Data'!N1172,'8760 Data'!O1172,'8760 Data'!P1172,'8760 Data'!Q1172,'8760 Data'!R1172,'8760 Data'!S1172,'8760 Data'!T1172,'8760 Data'!U1172)</f>
        <v>0</v>
      </c>
      <c r="I1172" s="591" t="e">
        <f>H1172/'Output Sheet'!$B$8</f>
        <v>#DIV/0!</v>
      </c>
      <c r="J1172" s="596"/>
      <c r="K1172" s="560"/>
      <c r="L1172" s="560"/>
      <c r="M1172" s="560"/>
      <c r="N1172" s="560"/>
      <c r="O1172" s="560"/>
      <c r="P1172" s="560"/>
      <c r="Q1172" s="560"/>
      <c r="R1172" s="560"/>
      <c r="S1172" s="560"/>
      <c r="T1172" s="560"/>
      <c r="U1172" s="560"/>
    </row>
    <row r="1173" spans="1:21">
      <c r="A1173" s="593">
        <f t="shared" si="108"/>
        <v>41323</v>
      </c>
      <c r="B1173" s="594">
        <v>41323.833401041666</v>
      </c>
      <c r="C1173" s="560">
        <f t="shared" si="109"/>
        <v>2013</v>
      </c>
      <c r="D1173" s="560">
        <f t="shared" si="110"/>
        <v>2</v>
      </c>
      <c r="E1173" s="560">
        <f t="shared" si="111"/>
        <v>18</v>
      </c>
      <c r="F1173" s="560">
        <f t="shared" si="112"/>
        <v>20</v>
      </c>
      <c r="G1173" s="595">
        <f t="shared" si="113"/>
        <v>2</v>
      </c>
      <c r="H1173" s="590">
        <f>CHOOSE('Output Sheet'!$B$4,'8760 Data'!J1173,'8760 Data'!K1173,'8760 Data'!L1173,'8760 Data'!M1173,'8760 Data'!N1173,'8760 Data'!O1173,'8760 Data'!P1173,'8760 Data'!Q1173,'8760 Data'!R1173,'8760 Data'!S1173,'8760 Data'!T1173,'8760 Data'!U1173)</f>
        <v>0</v>
      </c>
      <c r="I1173" s="591" t="e">
        <f>H1173/'Output Sheet'!$B$8</f>
        <v>#DIV/0!</v>
      </c>
      <c r="J1173" s="596"/>
      <c r="K1173" s="560"/>
      <c r="L1173" s="560"/>
      <c r="M1173" s="560"/>
      <c r="N1173" s="560"/>
      <c r="O1173" s="560"/>
      <c r="P1173" s="560"/>
      <c r="Q1173" s="560"/>
      <c r="R1173" s="560"/>
      <c r="S1173" s="560"/>
      <c r="T1173" s="560"/>
      <c r="U1173" s="560"/>
    </row>
    <row r="1174" spans="1:21">
      <c r="A1174" s="593">
        <f t="shared" si="108"/>
        <v>41323</v>
      </c>
      <c r="B1174" s="594">
        <v>41323.875067766203</v>
      </c>
      <c r="C1174" s="560">
        <f t="shared" si="109"/>
        <v>2013</v>
      </c>
      <c r="D1174" s="560">
        <f t="shared" si="110"/>
        <v>2</v>
      </c>
      <c r="E1174" s="560">
        <f t="shared" si="111"/>
        <v>18</v>
      </c>
      <c r="F1174" s="560">
        <f t="shared" si="112"/>
        <v>21</v>
      </c>
      <c r="G1174" s="595">
        <f t="shared" si="113"/>
        <v>2</v>
      </c>
      <c r="H1174" s="590">
        <f>CHOOSE('Output Sheet'!$B$4,'8760 Data'!J1174,'8760 Data'!K1174,'8760 Data'!L1174,'8760 Data'!M1174,'8760 Data'!N1174,'8760 Data'!O1174,'8760 Data'!P1174,'8760 Data'!Q1174,'8760 Data'!R1174,'8760 Data'!S1174,'8760 Data'!T1174,'8760 Data'!U1174)</f>
        <v>0</v>
      </c>
      <c r="I1174" s="591" t="e">
        <f>H1174/'Output Sheet'!$B$8</f>
        <v>#DIV/0!</v>
      </c>
      <c r="J1174" s="596"/>
      <c r="K1174" s="560"/>
      <c r="L1174" s="560"/>
      <c r="M1174" s="560"/>
      <c r="N1174" s="560"/>
      <c r="O1174" s="560"/>
      <c r="P1174" s="560"/>
      <c r="Q1174" s="560"/>
      <c r="R1174" s="560"/>
      <c r="S1174" s="560"/>
      <c r="T1174" s="560"/>
      <c r="U1174" s="560"/>
    </row>
    <row r="1175" spans="1:21">
      <c r="A1175" s="593">
        <f t="shared" si="108"/>
        <v>41323</v>
      </c>
      <c r="B1175" s="594">
        <v>41323.91673449074</v>
      </c>
      <c r="C1175" s="560">
        <f t="shared" si="109"/>
        <v>2013</v>
      </c>
      <c r="D1175" s="560">
        <f t="shared" si="110"/>
        <v>2</v>
      </c>
      <c r="E1175" s="560">
        <f t="shared" si="111"/>
        <v>18</v>
      </c>
      <c r="F1175" s="560">
        <f t="shared" si="112"/>
        <v>22</v>
      </c>
      <c r="G1175" s="595">
        <f t="shared" si="113"/>
        <v>2</v>
      </c>
      <c r="H1175" s="590">
        <f>CHOOSE('Output Sheet'!$B$4,'8760 Data'!J1175,'8760 Data'!K1175,'8760 Data'!L1175,'8760 Data'!M1175,'8760 Data'!N1175,'8760 Data'!O1175,'8760 Data'!P1175,'8760 Data'!Q1175,'8760 Data'!R1175,'8760 Data'!S1175,'8760 Data'!T1175,'8760 Data'!U1175)</f>
        <v>0</v>
      </c>
      <c r="I1175" s="591" t="e">
        <f>H1175/'Output Sheet'!$B$8</f>
        <v>#DIV/0!</v>
      </c>
      <c r="J1175" s="596"/>
      <c r="K1175" s="560"/>
      <c r="L1175" s="560"/>
      <c r="M1175" s="560"/>
      <c r="N1175" s="560"/>
      <c r="O1175" s="560"/>
      <c r="P1175" s="560"/>
      <c r="Q1175" s="560"/>
      <c r="R1175" s="560"/>
      <c r="S1175" s="560"/>
      <c r="T1175" s="560"/>
      <c r="U1175" s="560"/>
    </row>
    <row r="1176" spans="1:21">
      <c r="A1176" s="593">
        <f t="shared" si="108"/>
        <v>41323</v>
      </c>
      <c r="B1176" s="594">
        <v>41323.958401215277</v>
      </c>
      <c r="C1176" s="560">
        <f t="shared" si="109"/>
        <v>2013</v>
      </c>
      <c r="D1176" s="560">
        <f t="shared" si="110"/>
        <v>2</v>
      </c>
      <c r="E1176" s="560">
        <f t="shared" si="111"/>
        <v>18</v>
      </c>
      <c r="F1176" s="560">
        <f t="shared" si="112"/>
        <v>23</v>
      </c>
      <c r="G1176" s="595">
        <f t="shared" si="113"/>
        <v>2</v>
      </c>
      <c r="H1176" s="590">
        <f>CHOOSE('Output Sheet'!$B$4,'8760 Data'!J1176,'8760 Data'!K1176,'8760 Data'!L1176,'8760 Data'!M1176,'8760 Data'!N1176,'8760 Data'!O1176,'8760 Data'!P1176,'8760 Data'!Q1176,'8760 Data'!R1176,'8760 Data'!S1176,'8760 Data'!T1176,'8760 Data'!U1176)</f>
        <v>0</v>
      </c>
      <c r="I1176" s="591" t="e">
        <f>H1176/'Output Sheet'!$B$8</f>
        <v>#DIV/0!</v>
      </c>
      <c r="J1176" s="596"/>
      <c r="K1176" s="560"/>
      <c r="L1176" s="560"/>
      <c r="M1176" s="560"/>
      <c r="N1176" s="560"/>
      <c r="O1176" s="560"/>
      <c r="P1176" s="560"/>
      <c r="Q1176" s="560"/>
      <c r="R1176" s="560"/>
      <c r="S1176" s="560"/>
      <c r="T1176" s="560"/>
      <c r="U1176" s="560"/>
    </row>
    <row r="1177" spans="1:21">
      <c r="A1177" s="593">
        <f t="shared" si="108"/>
        <v>41324</v>
      </c>
      <c r="B1177" s="594">
        <v>41324.000067939814</v>
      </c>
      <c r="C1177" s="560">
        <f t="shared" si="109"/>
        <v>2013</v>
      </c>
      <c r="D1177" s="560">
        <f t="shared" si="110"/>
        <v>2</v>
      </c>
      <c r="E1177" s="560">
        <f t="shared" si="111"/>
        <v>19</v>
      </c>
      <c r="F1177" s="560">
        <f t="shared" si="112"/>
        <v>24</v>
      </c>
      <c r="G1177" s="595">
        <f t="shared" si="113"/>
        <v>3</v>
      </c>
      <c r="H1177" s="590">
        <f>CHOOSE('Output Sheet'!$B$4,'8760 Data'!J1177,'8760 Data'!K1177,'8760 Data'!L1177,'8760 Data'!M1177,'8760 Data'!N1177,'8760 Data'!O1177,'8760 Data'!P1177,'8760 Data'!Q1177,'8760 Data'!R1177,'8760 Data'!S1177,'8760 Data'!T1177,'8760 Data'!U1177)</f>
        <v>0</v>
      </c>
      <c r="I1177" s="591" t="e">
        <f>H1177/'Output Sheet'!$B$8</f>
        <v>#DIV/0!</v>
      </c>
      <c r="J1177" s="596"/>
      <c r="K1177" s="560"/>
      <c r="L1177" s="560"/>
      <c r="M1177" s="560"/>
      <c r="N1177" s="560"/>
      <c r="O1177" s="560"/>
      <c r="P1177" s="560"/>
      <c r="Q1177" s="560"/>
      <c r="R1177" s="560"/>
      <c r="S1177" s="560"/>
      <c r="T1177" s="560"/>
      <c r="U1177" s="560"/>
    </row>
    <row r="1178" spans="1:21">
      <c r="A1178" s="593">
        <f t="shared" si="108"/>
        <v>41324</v>
      </c>
      <c r="B1178" s="594">
        <v>41324.041734664352</v>
      </c>
      <c r="C1178" s="560">
        <f t="shared" si="109"/>
        <v>2013</v>
      </c>
      <c r="D1178" s="560">
        <f t="shared" si="110"/>
        <v>2</v>
      </c>
      <c r="E1178" s="560">
        <f t="shared" si="111"/>
        <v>19</v>
      </c>
      <c r="F1178" s="560">
        <f t="shared" si="112"/>
        <v>1</v>
      </c>
      <c r="G1178" s="595">
        <f t="shared" si="113"/>
        <v>3</v>
      </c>
      <c r="H1178" s="590">
        <f>CHOOSE('Output Sheet'!$B$4,'8760 Data'!J1178,'8760 Data'!K1178,'8760 Data'!L1178,'8760 Data'!M1178,'8760 Data'!N1178,'8760 Data'!O1178,'8760 Data'!P1178,'8760 Data'!Q1178,'8760 Data'!R1178,'8760 Data'!S1178,'8760 Data'!T1178,'8760 Data'!U1178)</f>
        <v>0</v>
      </c>
      <c r="I1178" s="591" t="e">
        <f>H1178/'Output Sheet'!$B$8</f>
        <v>#DIV/0!</v>
      </c>
      <c r="J1178" s="596"/>
      <c r="K1178" s="560"/>
      <c r="L1178" s="560"/>
      <c r="M1178" s="560"/>
      <c r="N1178" s="560"/>
      <c r="O1178" s="560"/>
      <c r="P1178" s="560"/>
      <c r="Q1178" s="560"/>
      <c r="R1178" s="560"/>
      <c r="S1178" s="560"/>
      <c r="T1178" s="560"/>
      <c r="U1178" s="560"/>
    </row>
    <row r="1179" spans="1:21">
      <c r="A1179" s="593">
        <f t="shared" si="108"/>
        <v>41324</v>
      </c>
      <c r="B1179" s="594">
        <v>41324.083401388889</v>
      </c>
      <c r="C1179" s="560">
        <f t="shared" si="109"/>
        <v>2013</v>
      </c>
      <c r="D1179" s="560">
        <f t="shared" si="110"/>
        <v>2</v>
      </c>
      <c r="E1179" s="560">
        <f t="shared" si="111"/>
        <v>19</v>
      </c>
      <c r="F1179" s="560">
        <f t="shared" si="112"/>
        <v>2</v>
      </c>
      <c r="G1179" s="595">
        <f t="shared" si="113"/>
        <v>3</v>
      </c>
      <c r="H1179" s="590">
        <f>CHOOSE('Output Sheet'!$B$4,'8760 Data'!J1179,'8760 Data'!K1179,'8760 Data'!L1179,'8760 Data'!M1179,'8760 Data'!N1179,'8760 Data'!O1179,'8760 Data'!P1179,'8760 Data'!Q1179,'8760 Data'!R1179,'8760 Data'!S1179,'8760 Data'!T1179,'8760 Data'!U1179)</f>
        <v>0</v>
      </c>
      <c r="I1179" s="591" t="e">
        <f>H1179/'Output Sheet'!$B$8</f>
        <v>#DIV/0!</v>
      </c>
      <c r="J1179" s="596"/>
      <c r="K1179" s="560"/>
      <c r="L1179" s="560"/>
      <c r="M1179" s="560"/>
      <c r="N1179" s="560"/>
      <c r="O1179" s="560"/>
      <c r="P1179" s="560"/>
      <c r="Q1179" s="560"/>
      <c r="R1179" s="560"/>
      <c r="S1179" s="560"/>
      <c r="T1179" s="560"/>
      <c r="U1179" s="560"/>
    </row>
    <row r="1180" spans="1:21">
      <c r="A1180" s="593">
        <f t="shared" si="108"/>
        <v>41324</v>
      </c>
      <c r="B1180" s="594">
        <v>41324.125068113426</v>
      </c>
      <c r="C1180" s="560">
        <f t="shared" si="109"/>
        <v>2013</v>
      </c>
      <c r="D1180" s="560">
        <f t="shared" si="110"/>
        <v>2</v>
      </c>
      <c r="E1180" s="560">
        <f t="shared" si="111"/>
        <v>19</v>
      </c>
      <c r="F1180" s="560">
        <f t="shared" si="112"/>
        <v>3</v>
      </c>
      <c r="G1180" s="595">
        <f t="shared" si="113"/>
        <v>3</v>
      </c>
      <c r="H1180" s="590">
        <f>CHOOSE('Output Sheet'!$B$4,'8760 Data'!J1180,'8760 Data'!K1180,'8760 Data'!L1180,'8760 Data'!M1180,'8760 Data'!N1180,'8760 Data'!O1180,'8760 Data'!P1180,'8760 Data'!Q1180,'8760 Data'!R1180,'8760 Data'!S1180,'8760 Data'!T1180,'8760 Data'!U1180)</f>
        <v>0</v>
      </c>
      <c r="I1180" s="591" t="e">
        <f>H1180/'Output Sheet'!$B$8</f>
        <v>#DIV/0!</v>
      </c>
      <c r="J1180" s="596"/>
      <c r="K1180" s="560"/>
      <c r="L1180" s="560"/>
      <c r="M1180" s="560"/>
      <c r="N1180" s="560"/>
      <c r="O1180" s="560"/>
      <c r="P1180" s="560"/>
      <c r="Q1180" s="560"/>
      <c r="R1180" s="560"/>
      <c r="S1180" s="560"/>
      <c r="T1180" s="560"/>
      <c r="U1180" s="560"/>
    </row>
    <row r="1181" spans="1:21">
      <c r="A1181" s="593">
        <f t="shared" si="108"/>
        <v>41324</v>
      </c>
      <c r="B1181" s="594">
        <v>41324.166734837963</v>
      </c>
      <c r="C1181" s="560">
        <f t="shared" si="109"/>
        <v>2013</v>
      </c>
      <c r="D1181" s="560">
        <f t="shared" si="110"/>
        <v>2</v>
      </c>
      <c r="E1181" s="560">
        <f t="shared" si="111"/>
        <v>19</v>
      </c>
      <c r="F1181" s="560">
        <f t="shared" si="112"/>
        <v>4</v>
      </c>
      <c r="G1181" s="595">
        <f t="shared" si="113"/>
        <v>3</v>
      </c>
      <c r="H1181" s="590">
        <f>CHOOSE('Output Sheet'!$B$4,'8760 Data'!J1181,'8760 Data'!K1181,'8760 Data'!L1181,'8760 Data'!M1181,'8760 Data'!N1181,'8760 Data'!O1181,'8760 Data'!P1181,'8760 Data'!Q1181,'8760 Data'!R1181,'8760 Data'!S1181,'8760 Data'!T1181,'8760 Data'!U1181)</f>
        <v>0</v>
      </c>
      <c r="I1181" s="591" t="e">
        <f>H1181/'Output Sheet'!$B$8</f>
        <v>#DIV/0!</v>
      </c>
      <c r="J1181" s="596"/>
      <c r="K1181" s="560"/>
      <c r="L1181" s="560"/>
      <c r="M1181" s="560"/>
      <c r="N1181" s="560"/>
      <c r="O1181" s="560"/>
      <c r="P1181" s="560"/>
      <c r="Q1181" s="560"/>
      <c r="R1181" s="560"/>
      <c r="S1181" s="560"/>
      <c r="T1181" s="560"/>
      <c r="U1181" s="560"/>
    </row>
    <row r="1182" spans="1:21">
      <c r="A1182" s="593">
        <f t="shared" si="108"/>
        <v>41324</v>
      </c>
      <c r="B1182" s="594">
        <v>41324.208401562501</v>
      </c>
      <c r="C1182" s="560">
        <f t="shared" si="109"/>
        <v>2013</v>
      </c>
      <c r="D1182" s="560">
        <f t="shared" si="110"/>
        <v>2</v>
      </c>
      <c r="E1182" s="560">
        <f t="shared" si="111"/>
        <v>19</v>
      </c>
      <c r="F1182" s="560">
        <f t="shared" si="112"/>
        <v>5</v>
      </c>
      <c r="G1182" s="595">
        <f t="shared" si="113"/>
        <v>3</v>
      </c>
      <c r="H1182" s="590">
        <f>CHOOSE('Output Sheet'!$B$4,'8760 Data'!J1182,'8760 Data'!K1182,'8760 Data'!L1182,'8760 Data'!M1182,'8760 Data'!N1182,'8760 Data'!O1182,'8760 Data'!P1182,'8760 Data'!Q1182,'8760 Data'!R1182,'8760 Data'!S1182,'8760 Data'!T1182,'8760 Data'!U1182)</f>
        <v>0</v>
      </c>
      <c r="I1182" s="591" t="e">
        <f>H1182/'Output Sheet'!$B$8</f>
        <v>#DIV/0!</v>
      </c>
      <c r="J1182" s="596"/>
      <c r="K1182" s="560"/>
      <c r="L1182" s="560"/>
      <c r="M1182" s="560"/>
      <c r="N1182" s="560"/>
      <c r="O1182" s="560"/>
      <c r="P1182" s="560"/>
      <c r="Q1182" s="560"/>
      <c r="R1182" s="560"/>
      <c r="S1182" s="560"/>
      <c r="T1182" s="560"/>
      <c r="U1182" s="560"/>
    </row>
    <row r="1183" spans="1:21">
      <c r="A1183" s="593">
        <f t="shared" si="108"/>
        <v>41324</v>
      </c>
      <c r="B1183" s="594">
        <v>41324.250068287038</v>
      </c>
      <c r="C1183" s="560">
        <f t="shared" si="109"/>
        <v>2013</v>
      </c>
      <c r="D1183" s="560">
        <f t="shared" si="110"/>
        <v>2</v>
      </c>
      <c r="E1183" s="560">
        <f t="shared" si="111"/>
        <v>19</v>
      </c>
      <c r="F1183" s="560">
        <f t="shared" si="112"/>
        <v>6</v>
      </c>
      <c r="G1183" s="595">
        <f t="shared" si="113"/>
        <v>3</v>
      </c>
      <c r="H1183" s="590">
        <f>CHOOSE('Output Sheet'!$B$4,'8760 Data'!J1183,'8760 Data'!K1183,'8760 Data'!L1183,'8760 Data'!M1183,'8760 Data'!N1183,'8760 Data'!O1183,'8760 Data'!P1183,'8760 Data'!Q1183,'8760 Data'!R1183,'8760 Data'!S1183,'8760 Data'!T1183,'8760 Data'!U1183)</f>
        <v>0</v>
      </c>
      <c r="I1183" s="591" t="e">
        <f>H1183/'Output Sheet'!$B$8</f>
        <v>#DIV/0!</v>
      </c>
      <c r="J1183" s="596"/>
      <c r="K1183" s="560"/>
      <c r="L1183" s="560"/>
      <c r="M1183" s="560"/>
      <c r="N1183" s="560"/>
      <c r="O1183" s="560"/>
      <c r="P1183" s="560"/>
      <c r="Q1183" s="560"/>
      <c r="R1183" s="560"/>
      <c r="S1183" s="560"/>
      <c r="T1183" s="560"/>
      <c r="U1183" s="560"/>
    </row>
    <row r="1184" spans="1:21">
      <c r="A1184" s="593">
        <f t="shared" si="108"/>
        <v>41324</v>
      </c>
      <c r="B1184" s="594">
        <v>41324.291735011575</v>
      </c>
      <c r="C1184" s="560">
        <f t="shared" si="109"/>
        <v>2013</v>
      </c>
      <c r="D1184" s="560">
        <f t="shared" si="110"/>
        <v>2</v>
      </c>
      <c r="E1184" s="560">
        <f t="shared" si="111"/>
        <v>19</v>
      </c>
      <c r="F1184" s="560">
        <f t="shared" si="112"/>
        <v>7</v>
      </c>
      <c r="G1184" s="595">
        <f t="shared" si="113"/>
        <v>3</v>
      </c>
      <c r="H1184" s="590">
        <f>CHOOSE('Output Sheet'!$B$4,'8760 Data'!J1184,'8760 Data'!K1184,'8760 Data'!L1184,'8760 Data'!M1184,'8760 Data'!N1184,'8760 Data'!O1184,'8760 Data'!P1184,'8760 Data'!Q1184,'8760 Data'!R1184,'8760 Data'!S1184,'8760 Data'!T1184,'8760 Data'!U1184)</f>
        <v>0</v>
      </c>
      <c r="I1184" s="591" t="e">
        <f>H1184/'Output Sheet'!$B$8</f>
        <v>#DIV/0!</v>
      </c>
      <c r="J1184" s="596"/>
      <c r="K1184" s="560"/>
      <c r="L1184" s="560"/>
      <c r="M1184" s="560"/>
      <c r="N1184" s="560"/>
      <c r="O1184" s="560"/>
      <c r="P1184" s="560"/>
      <c r="Q1184" s="560"/>
      <c r="R1184" s="560"/>
      <c r="S1184" s="560"/>
      <c r="T1184" s="560"/>
      <c r="U1184" s="560"/>
    </row>
    <row r="1185" spans="1:21">
      <c r="A1185" s="593">
        <f t="shared" si="108"/>
        <v>41324</v>
      </c>
      <c r="B1185" s="594">
        <v>41324.333401736112</v>
      </c>
      <c r="C1185" s="560">
        <f t="shared" si="109"/>
        <v>2013</v>
      </c>
      <c r="D1185" s="560">
        <f t="shared" si="110"/>
        <v>2</v>
      </c>
      <c r="E1185" s="560">
        <f t="shared" si="111"/>
        <v>19</v>
      </c>
      <c r="F1185" s="560">
        <f t="shared" si="112"/>
        <v>8</v>
      </c>
      <c r="G1185" s="595">
        <f t="shared" si="113"/>
        <v>3</v>
      </c>
      <c r="H1185" s="590">
        <f>CHOOSE('Output Sheet'!$B$4,'8760 Data'!J1185,'8760 Data'!K1185,'8760 Data'!L1185,'8760 Data'!M1185,'8760 Data'!N1185,'8760 Data'!O1185,'8760 Data'!P1185,'8760 Data'!Q1185,'8760 Data'!R1185,'8760 Data'!S1185,'8760 Data'!T1185,'8760 Data'!U1185)</f>
        <v>0</v>
      </c>
      <c r="I1185" s="591" t="e">
        <f>H1185/'Output Sheet'!$B$8</f>
        <v>#DIV/0!</v>
      </c>
      <c r="J1185" s="596"/>
      <c r="K1185" s="560"/>
      <c r="L1185" s="560"/>
      <c r="M1185" s="560"/>
      <c r="N1185" s="560"/>
      <c r="O1185" s="560"/>
      <c r="P1185" s="560"/>
      <c r="Q1185" s="560"/>
      <c r="R1185" s="560"/>
      <c r="S1185" s="560"/>
      <c r="T1185" s="560"/>
      <c r="U1185" s="560"/>
    </row>
    <row r="1186" spans="1:21">
      <c r="A1186" s="593">
        <f t="shared" si="108"/>
        <v>41324</v>
      </c>
      <c r="B1186" s="594">
        <v>41324.375068460649</v>
      </c>
      <c r="C1186" s="560">
        <f t="shared" si="109"/>
        <v>2013</v>
      </c>
      <c r="D1186" s="560">
        <f t="shared" si="110"/>
        <v>2</v>
      </c>
      <c r="E1186" s="560">
        <f t="shared" si="111"/>
        <v>19</v>
      </c>
      <c r="F1186" s="560">
        <f t="shared" si="112"/>
        <v>9</v>
      </c>
      <c r="G1186" s="595">
        <f t="shared" si="113"/>
        <v>3</v>
      </c>
      <c r="H1186" s="590">
        <f>CHOOSE('Output Sheet'!$B$4,'8760 Data'!J1186,'8760 Data'!K1186,'8760 Data'!L1186,'8760 Data'!M1186,'8760 Data'!N1186,'8760 Data'!O1186,'8760 Data'!P1186,'8760 Data'!Q1186,'8760 Data'!R1186,'8760 Data'!S1186,'8760 Data'!T1186,'8760 Data'!U1186)</f>
        <v>0</v>
      </c>
      <c r="I1186" s="591" t="e">
        <f>H1186/'Output Sheet'!$B$8</f>
        <v>#DIV/0!</v>
      </c>
      <c r="J1186" s="596"/>
      <c r="K1186" s="560"/>
      <c r="L1186" s="560"/>
      <c r="M1186" s="560"/>
      <c r="N1186" s="560"/>
      <c r="O1186" s="560"/>
      <c r="P1186" s="560"/>
      <c r="Q1186" s="560"/>
      <c r="R1186" s="560"/>
      <c r="S1186" s="560"/>
      <c r="T1186" s="560"/>
      <c r="U1186" s="560"/>
    </row>
    <row r="1187" spans="1:21">
      <c r="A1187" s="593">
        <f t="shared" si="108"/>
        <v>41324</v>
      </c>
      <c r="B1187" s="594">
        <v>41324.416735185187</v>
      </c>
      <c r="C1187" s="560">
        <f t="shared" si="109"/>
        <v>2013</v>
      </c>
      <c r="D1187" s="560">
        <f t="shared" si="110"/>
        <v>2</v>
      </c>
      <c r="E1187" s="560">
        <f t="shared" si="111"/>
        <v>19</v>
      </c>
      <c r="F1187" s="560">
        <f t="shared" si="112"/>
        <v>10</v>
      </c>
      <c r="G1187" s="595">
        <f t="shared" si="113"/>
        <v>3</v>
      </c>
      <c r="H1187" s="590">
        <f>CHOOSE('Output Sheet'!$B$4,'8760 Data'!J1187,'8760 Data'!K1187,'8760 Data'!L1187,'8760 Data'!M1187,'8760 Data'!N1187,'8760 Data'!O1187,'8760 Data'!P1187,'8760 Data'!Q1187,'8760 Data'!R1187,'8760 Data'!S1187,'8760 Data'!T1187,'8760 Data'!U1187)</f>
        <v>0</v>
      </c>
      <c r="I1187" s="591" t="e">
        <f>H1187/'Output Sheet'!$B$8</f>
        <v>#DIV/0!</v>
      </c>
      <c r="J1187" s="596"/>
      <c r="K1187" s="560"/>
      <c r="L1187" s="560"/>
      <c r="M1187" s="560"/>
      <c r="N1187" s="560"/>
      <c r="O1187" s="560"/>
      <c r="P1187" s="560"/>
      <c r="Q1187" s="560"/>
      <c r="R1187" s="560"/>
      <c r="S1187" s="560"/>
      <c r="T1187" s="560"/>
      <c r="U1187" s="560"/>
    </row>
    <row r="1188" spans="1:21">
      <c r="A1188" s="593">
        <f t="shared" si="108"/>
        <v>41324</v>
      </c>
      <c r="B1188" s="594">
        <v>41324.458401909724</v>
      </c>
      <c r="C1188" s="560">
        <f t="shared" si="109"/>
        <v>2013</v>
      </c>
      <c r="D1188" s="560">
        <f t="shared" si="110"/>
        <v>2</v>
      </c>
      <c r="E1188" s="560">
        <f t="shared" si="111"/>
        <v>19</v>
      </c>
      <c r="F1188" s="560">
        <f t="shared" si="112"/>
        <v>11</v>
      </c>
      <c r="G1188" s="595">
        <f t="shared" si="113"/>
        <v>3</v>
      </c>
      <c r="H1188" s="590">
        <f>CHOOSE('Output Sheet'!$B$4,'8760 Data'!J1188,'8760 Data'!K1188,'8760 Data'!L1188,'8760 Data'!M1188,'8760 Data'!N1188,'8760 Data'!O1188,'8760 Data'!P1188,'8760 Data'!Q1188,'8760 Data'!R1188,'8760 Data'!S1188,'8760 Data'!T1188,'8760 Data'!U1188)</f>
        <v>0</v>
      </c>
      <c r="I1188" s="591" t="e">
        <f>H1188/'Output Sheet'!$B$8</f>
        <v>#DIV/0!</v>
      </c>
      <c r="J1188" s="596"/>
      <c r="K1188" s="560"/>
      <c r="L1188" s="560"/>
      <c r="M1188" s="560"/>
      <c r="N1188" s="560"/>
      <c r="O1188" s="560"/>
      <c r="P1188" s="560"/>
      <c r="Q1188" s="560"/>
      <c r="R1188" s="560"/>
      <c r="S1188" s="560"/>
      <c r="T1188" s="560"/>
      <c r="U1188" s="560"/>
    </row>
    <row r="1189" spans="1:21">
      <c r="A1189" s="593">
        <f t="shared" si="108"/>
        <v>41324</v>
      </c>
      <c r="B1189" s="594">
        <v>41324.500068634261</v>
      </c>
      <c r="C1189" s="560">
        <f t="shared" si="109"/>
        <v>2013</v>
      </c>
      <c r="D1189" s="560">
        <f t="shared" si="110"/>
        <v>2</v>
      </c>
      <c r="E1189" s="560">
        <f t="shared" si="111"/>
        <v>19</v>
      </c>
      <c r="F1189" s="560">
        <f t="shared" si="112"/>
        <v>12</v>
      </c>
      <c r="G1189" s="595">
        <f t="shared" si="113"/>
        <v>3</v>
      </c>
      <c r="H1189" s="590">
        <f>CHOOSE('Output Sheet'!$B$4,'8760 Data'!J1189,'8760 Data'!K1189,'8760 Data'!L1189,'8760 Data'!M1189,'8760 Data'!N1189,'8760 Data'!O1189,'8760 Data'!P1189,'8760 Data'!Q1189,'8760 Data'!R1189,'8760 Data'!S1189,'8760 Data'!T1189,'8760 Data'!U1189)</f>
        <v>0</v>
      </c>
      <c r="I1189" s="591" t="e">
        <f>H1189/'Output Sheet'!$B$8</f>
        <v>#DIV/0!</v>
      </c>
      <c r="J1189" s="596"/>
      <c r="K1189" s="560"/>
      <c r="L1189" s="560"/>
      <c r="M1189" s="560"/>
      <c r="N1189" s="560"/>
      <c r="O1189" s="560"/>
      <c r="P1189" s="560"/>
      <c r="Q1189" s="560"/>
      <c r="R1189" s="560"/>
      <c r="S1189" s="560"/>
      <c r="T1189" s="560"/>
      <c r="U1189" s="560"/>
    </row>
    <row r="1190" spans="1:21">
      <c r="A1190" s="593">
        <f t="shared" si="108"/>
        <v>41324</v>
      </c>
      <c r="B1190" s="594">
        <v>41324.541735358798</v>
      </c>
      <c r="C1190" s="560">
        <f t="shared" si="109"/>
        <v>2013</v>
      </c>
      <c r="D1190" s="560">
        <f t="shared" si="110"/>
        <v>2</v>
      </c>
      <c r="E1190" s="560">
        <f t="shared" si="111"/>
        <v>19</v>
      </c>
      <c r="F1190" s="560">
        <f t="shared" si="112"/>
        <v>13</v>
      </c>
      <c r="G1190" s="595">
        <f t="shared" si="113"/>
        <v>3</v>
      </c>
      <c r="H1190" s="590">
        <f>CHOOSE('Output Sheet'!$B$4,'8760 Data'!J1190,'8760 Data'!K1190,'8760 Data'!L1190,'8760 Data'!M1190,'8760 Data'!N1190,'8760 Data'!O1190,'8760 Data'!P1190,'8760 Data'!Q1190,'8760 Data'!R1190,'8760 Data'!S1190,'8760 Data'!T1190,'8760 Data'!U1190)</f>
        <v>0</v>
      </c>
      <c r="I1190" s="591" t="e">
        <f>H1190/'Output Sheet'!$B$8</f>
        <v>#DIV/0!</v>
      </c>
      <c r="J1190" s="596"/>
      <c r="K1190" s="560"/>
      <c r="L1190" s="560"/>
      <c r="M1190" s="560"/>
      <c r="N1190" s="560"/>
      <c r="O1190" s="560"/>
      <c r="P1190" s="560"/>
      <c r="Q1190" s="560"/>
      <c r="R1190" s="560"/>
      <c r="S1190" s="560"/>
      <c r="T1190" s="560"/>
      <c r="U1190" s="560"/>
    </row>
    <row r="1191" spans="1:21">
      <c r="A1191" s="593">
        <f t="shared" si="108"/>
        <v>41324</v>
      </c>
      <c r="B1191" s="594">
        <v>41324.583402083335</v>
      </c>
      <c r="C1191" s="560">
        <f t="shared" si="109"/>
        <v>2013</v>
      </c>
      <c r="D1191" s="560">
        <f t="shared" si="110"/>
        <v>2</v>
      </c>
      <c r="E1191" s="560">
        <f t="shared" si="111"/>
        <v>19</v>
      </c>
      <c r="F1191" s="560">
        <f t="shared" si="112"/>
        <v>14</v>
      </c>
      <c r="G1191" s="595">
        <f t="shared" si="113"/>
        <v>3</v>
      </c>
      <c r="H1191" s="590">
        <f>CHOOSE('Output Sheet'!$B$4,'8760 Data'!J1191,'8760 Data'!K1191,'8760 Data'!L1191,'8760 Data'!M1191,'8760 Data'!N1191,'8760 Data'!O1191,'8760 Data'!P1191,'8760 Data'!Q1191,'8760 Data'!R1191,'8760 Data'!S1191,'8760 Data'!T1191,'8760 Data'!U1191)</f>
        <v>0</v>
      </c>
      <c r="I1191" s="591" t="e">
        <f>H1191/'Output Sheet'!$B$8</f>
        <v>#DIV/0!</v>
      </c>
      <c r="J1191" s="596"/>
      <c r="K1191" s="560"/>
      <c r="L1191" s="560"/>
      <c r="M1191" s="560"/>
      <c r="N1191" s="560"/>
      <c r="O1191" s="560"/>
      <c r="P1191" s="560"/>
      <c r="Q1191" s="560"/>
      <c r="R1191" s="560"/>
      <c r="S1191" s="560"/>
      <c r="T1191" s="560"/>
      <c r="U1191" s="560"/>
    </row>
    <row r="1192" spans="1:21">
      <c r="A1192" s="593">
        <f t="shared" si="108"/>
        <v>41324</v>
      </c>
      <c r="B1192" s="594">
        <v>41324.625068807873</v>
      </c>
      <c r="C1192" s="560">
        <f t="shared" si="109"/>
        <v>2013</v>
      </c>
      <c r="D1192" s="560">
        <f t="shared" si="110"/>
        <v>2</v>
      </c>
      <c r="E1192" s="560">
        <f t="shared" si="111"/>
        <v>19</v>
      </c>
      <c r="F1192" s="560">
        <f t="shared" si="112"/>
        <v>15</v>
      </c>
      <c r="G1192" s="595">
        <f t="shared" si="113"/>
        <v>3</v>
      </c>
      <c r="H1192" s="590">
        <f>CHOOSE('Output Sheet'!$B$4,'8760 Data'!J1192,'8760 Data'!K1192,'8760 Data'!L1192,'8760 Data'!M1192,'8760 Data'!N1192,'8760 Data'!O1192,'8760 Data'!P1192,'8760 Data'!Q1192,'8760 Data'!R1192,'8760 Data'!S1192,'8760 Data'!T1192,'8760 Data'!U1192)</f>
        <v>0</v>
      </c>
      <c r="I1192" s="591" t="e">
        <f>H1192/'Output Sheet'!$B$8</f>
        <v>#DIV/0!</v>
      </c>
      <c r="J1192" s="596"/>
      <c r="K1192" s="560"/>
      <c r="L1192" s="560"/>
      <c r="M1192" s="560"/>
      <c r="N1192" s="560"/>
      <c r="O1192" s="560"/>
      <c r="P1192" s="560"/>
      <c r="Q1192" s="560"/>
      <c r="R1192" s="560"/>
      <c r="S1192" s="560"/>
      <c r="T1192" s="560"/>
      <c r="U1192" s="560"/>
    </row>
    <row r="1193" spans="1:21">
      <c r="A1193" s="593">
        <f t="shared" si="108"/>
        <v>41324</v>
      </c>
      <c r="B1193" s="594">
        <v>41324.66673553241</v>
      </c>
      <c r="C1193" s="560">
        <f t="shared" si="109"/>
        <v>2013</v>
      </c>
      <c r="D1193" s="560">
        <f t="shared" si="110"/>
        <v>2</v>
      </c>
      <c r="E1193" s="560">
        <f t="shared" si="111"/>
        <v>19</v>
      </c>
      <c r="F1193" s="560">
        <f t="shared" si="112"/>
        <v>16</v>
      </c>
      <c r="G1193" s="595">
        <f t="shared" si="113"/>
        <v>3</v>
      </c>
      <c r="H1193" s="590">
        <f>CHOOSE('Output Sheet'!$B$4,'8760 Data'!J1193,'8760 Data'!K1193,'8760 Data'!L1193,'8760 Data'!M1193,'8760 Data'!N1193,'8760 Data'!O1193,'8760 Data'!P1193,'8760 Data'!Q1193,'8760 Data'!R1193,'8760 Data'!S1193,'8760 Data'!T1193,'8760 Data'!U1193)</f>
        <v>0</v>
      </c>
      <c r="I1193" s="591" t="e">
        <f>H1193/'Output Sheet'!$B$8</f>
        <v>#DIV/0!</v>
      </c>
      <c r="J1193" s="596"/>
      <c r="K1193" s="560"/>
      <c r="L1193" s="560"/>
      <c r="M1193" s="560"/>
      <c r="N1193" s="560"/>
      <c r="O1193" s="560"/>
      <c r="P1193" s="560"/>
      <c r="Q1193" s="560"/>
      <c r="R1193" s="560"/>
      <c r="S1193" s="560"/>
      <c r="T1193" s="560"/>
      <c r="U1193" s="560"/>
    </row>
    <row r="1194" spans="1:21">
      <c r="A1194" s="593">
        <f t="shared" si="108"/>
        <v>41324</v>
      </c>
      <c r="B1194" s="594">
        <v>41324.708402256947</v>
      </c>
      <c r="C1194" s="560">
        <f t="shared" si="109"/>
        <v>2013</v>
      </c>
      <c r="D1194" s="560">
        <f t="shared" si="110"/>
        <v>2</v>
      </c>
      <c r="E1194" s="560">
        <f t="shared" si="111"/>
        <v>19</v>
      </c>
      <c r="F1194" s="560">
        <f t="shared" si="112"/>
        <v>17</v>
      </c>
      <c r="G1194" s="595">
        <f t="shared" si="113"/>
        <v>3</v>
      </c>
      <c r="H1194" s="590">
        <f>CHOOSE('Output Sheet'!$B$4,'8760 Data'!J1194,'8760 Data'!K1194,'8760 Data'!L1194,'8760 Data'!M1194,'8760 Data'!N1194,'8760 Data'!O1194,'8760 Data'!P1194,'8760 Data'!Q1194,'8760 Data'!R1194,'8760 Data'!S1194,'8760 Data'!T1194,'8760 Data'!U1194)</f>
        <v>0</v>
      </c>
      <c r="I1194" s="591" t="e">
        <f>H1194/'Output Sheet'!$B$8</f>
        <v>#DIV/0!</v>
      </c>
      <c r="J1194" s="596"/>
      <c r="K1194" s="560"/>
      <c r="L1194" s="560"/>
      <c r="M1194" s="560"/>
      <c r="N1194" s="560"/>
      <c r="O1194" s="560"/>
      <c r="P1194" s="560"/>
      <c r="Q1194" s="560"/>
      <c r="R1194" s="560"/>
      <c r="S1194" s="560"/>
      <c r="T1194" s="560"/>
      <c r="U1194" s="560"/>
    </row>
    <row r="1195" spans="1:21">
      <c r="A1195" s="593">
        <f t="shared" si="108"/>
        <v>41324</v>
      </c>
      <c r="B1195" s="594">
        <v>41324.750068981484</v>
      </c>
      <c r="C1195" s="560">
        <f t="shared" si="109"/>
        <v>2013</v>
      </c>
      <c r="D1195" s="560">
        <f t="shared" si="110"/>
        <v>2</v>
      </c>
      <c r="E1195" s="560">
        <f t="shared" si="111"/>
        <v>19</v>
      </c>
      <c r="F1195" s="560">
        <f t="shared" si="112"/>
        <v>18</v>
      </c>
      <c r="G1195" s="595">
        <f t="shared" si="113"/>
        <v>3</v>
      </c>
      <c r="H1195" s="590">
        <f>CHOOSE('Output Sheet'!$B$4,'8760 Data'!J1195,'8760 Data'!K1195,'8760 Data'!L1195,'8760 Data'!M1195,'8760 Data'!N1195,'8760 Data'!O1195,'8760 Data'!P1195,'8760 Data'!Q1195,'8760 Data'!R1195,'8760 Data'!S1195,'8760 Data'!T1195,'8760 Data'!U1195)</f>
        <v>0</v>
      </c>
      <c r="I1195" s="591" t="e">
        <f>H1195/'Output Sheet'!$B$8</f>
        <v>#DIV/0!</v>
      </c>
      <c r="J1195" s="596"/>
      <c r="K1195" s="560"/>
      <c r="L1195" s="560"/>
      <c r="M1195" s="560"/>
      <c r="N1195" s="560"/>
      <c r="O1195" s="560"/>
      <c r="P1195" s="560"/>
      <c r="Q1195" s="560"/>
      <c r="R1195" s="560"/>
      <c r="S1195" s="560"/>
      <c r="T1195" s="560"/>
      <c r="U1195" s="560"/>
    </row>
    <row r="1196" spans="1:21">
      <c r="A1196" s="593">
        <f t="shared" si="108"/>
        <v>41324</v>
      </c>
      <c r="B1196" s="594">
        <v>41324.791735706021</v>
      </c>
      <c r="C1196" s="560">
        <f t="shared" si="109"/>
        <v>2013</v>
      </c>
      <c r="D1196" s="560">
        <f t="shared" si="110"/>
        <v>2</v>
      </c>
      <c r="E1196" s="560">
        <f t="shared" si="111"/>
        <v>19</v>
      </c>
      <c r="F1196" s="560">
        <f t="shared" si="112"/>
        <v>19</v>
      </c>
      <c r="G1196" s="595">
        <f t="shared" si="113"/>
        <v>3</v>
      </c>
      <c r="H1196" s="590">
        <f>CHOOSE('Output Sheet'!$B$4,'8760 Data'!J1196,'8760 Data'!K1196,'8760 Data'!L1196,'8760 Data'!M1196,'8760 Data'!N1196,'8760 Data'!O1196,'8760 Data'!P1196,'8760 Data'!Q1196,'8760 Data'!R1196,'8760 Data'!S1196,'8760 Data'!T1196,'8760 Data'!U1196)</f>
        <v>0</v>
      </c>
      <c r="I1196" s="591" t="e">
        <f>H1196/'Output Sheet'!$B$8</f>
        <v>#DIV/0!</v>
      </c>
      <c r="J1196" s="596"/>
      <c r="K1196" s="560"/>
      <c r="L1196" s="560"/>
      <c r="M1196" s="560"/>
      <c r="N1196" s="560"/>
      <c r="O1196" s="560"/>
      <c r="P1196" s="560"/>
      <c r="Q1196" s="560"/>
      <c r="R1196" s="560"/>
      <c r="S1196" s="560"/>
      <c r="T1196" s="560"/>
      <c r="U1196" s="560"/>
    </row>
    <row r="1197" spans="1:21">
      <c r="A1197" s="593">
        <f t="shared" si="108"/>
        <v>41324</v>
      </c>
      <c r="B1197" s="594">
        <v>41324.833402430559</v>
      </c>
      <c r="C1197" s="560">
        <f t="shared" si="109"/>
        <v>2013</v>
      </c>
      <c r="D1197" s="560">
        <f t="shared" si="110"/>
        <v>2</v>
      </c>
      <c r="E1197" s="560">
        <f t="shared" si="111"/>
        <v>19</v>
      </c>
      <c r="F1197" s="560">
        <f t="shared" si="112"/>
        <v>20</v>
      </c>
      <c r="G1197" s="595">
        <f t="shared" si="113"/>
        <v>3</v>
      </c>
      <c r="H1197" s="590">
        <f>CHOOSE('Output Sheet'!$B$4,'8760 Data'!J1197,'8760 Data'!K1197,'8760 Data'!L1197,'8760 Data'!M1197,'8760 Data'!N1197,'8760 Data'!O1197,'8760 Data'!P1197,'8760 Data'!Q1197,'8760 Data'!R1197,'8760 Data'!S1197,'8760 Data'!T1197,'8760 Data'!U1197)</f>
        <v>0</v>
      </c>
      <c r="I1197" s="591" t="e">
        <f>H1197/'Output Sheet'!$B$8</f>
        <v>#DIV/0!</v>
      </c>
      <c r="J1197" s="596"/>
      <c r="K1197" s="560"/>
      <c r="L1197" s="560"/>
      <c r="M1197" s="560"/>
      <c r="N1197" s="560"/>
      <c r="O1197" s="560"/>
      <c r="P1197" s="560"/>
      <c r="Q1197" s="560"/>
      <c r="R1197" s="560"/>
      <c r="S1197" s="560"/>
      <c r="T1197" s="560"/>
      <c r="U1197" s="560"/>
    </row>
    <row r="1198" spans="1:21">
      <c r="A1198" s="593">
        <f t="shared" si="108"/>
        <v>41324</v>
      </c>
      <c r="B1198" s="594">
        <v>41324.875069155096</v>
      </c>
      <c r="C1198" s="560">
        <f t="shared" si="109"/>
        <v>2013</v>
      </c>
      <c r="D1198" s="560">
        <f t="shared" si="110"/>
        <v>2</v>
      </c>
      <c r="E1198" s="560">
        <f t="shared" si="111"/>
        <v>19</v>
      </c>
      <c r="F1198" s="560">
        <f t="shared" si="112"/>
        <v>21</v>
      </c>
      <c r="G1198" s="595">
        <f t="shared" si="113"/>
        <v>3</v>
      </c>
      <c r="H1198" s="590">
        <f>CHOOSE('Output Sheet'!$B$4,'8760 Data'!J1198,'8760 Data'!K1198,'8760 Data'!L1198,'8760 Data'!M1198,'8760 Data'!N1198,'8760 Data'!O1198,'8760 Data'!P1198,'8760 Data'!Q1198,'8760 Data'!R1198,'8760 Data'!S1198,'8760 Data'!T1198,'8760 Data'!U1198)</f>
        <v>0</v>
      </c>
      <c r="I1198" s="591" t="e">
        <f>H1198/'Output Sheet'!$B$8</f>
        <v>#DIV/0!</v>
      </c>
      <c r="J1198" s="596"/>
      <c r="K1198" s="560"/>
      <c r="L1198" s="560"/>
      <c r="M1198" s="560"/>
      <c r="N1198" s="560"/>
      <c r="O1198" s="560"/>
      <c r="P1198" s="560"/>
      <c r="Q1198" s="560"/>
      <c r="R1198" s="560"/>
      <c r="S1198" s="560"/>
      <c r="T1198" s="560"/>
      <c r="U1198" s="560"/>
    </row>
    <row r="1199" spans="1:21">
      <c r="A1199" s="593">
        <f t="shared" si="108"/>
        <v>41324</v>
      </c>
      <c r="B1199" s="594">
        <v>41324.916735879633</v>
      </c>
      <c r="C1199" s="560">
        <f t="shared" si="109"/>
        <v>2013</v>
      </c>
      <c r="D1199" s="560">
        <f t="shared" si="110"/>
        <v>2</v>
      </c>
      <c r="E1199" s="560">
        <f t="shared" si="111"/>
        <v>19</v>
      </c>
      <c r="F1199" s="560">
        <f t="shared" si="112"/>
        <v>22</v>
      </c>
      <c r="G1199" s="595">
        <f t="shared" si="113"/>
        <v>3</v>
      </c>
      <c r="H1199" s="590">
        <f>CHOOSE('Output Sheet'!$B$4,'8760 Data'!J1199,'8760 Data'!K1199,'8760 Data'!L1199,'8760 Data'!M1199,'8760 Data'!N1199,'8760 Data'!O1199,'8760 Data'!P1199,'8760 Data'!Q1199,'8760 Data'!R1199,'8760 Data'!S1199,'8760 Data'!T1199,'8760 Data'!U1199)</f>
        <v>0</v>
      </c>
      <c r="I1199" s="591" t="e">
        <f>H1199/'Output Sheet'!$B$8</f>
        <v>#DIV/0!</v>
      </c>
      <c r="J1199" s="596"/>
      <c r="K1199" s="560"/>
      <c r="L1199" s="560"/>
      <c r="M1199" s="560"/>
      <c r="N1199" s="560"/>
      <c r="O1199" s="560"/>
      <c r="P1199" s="560"/>
      <c r="Q1199" s="560"/>
      <c r="R1199" s="560"/>
      <c r="S1199" s="560"/>
      <c r="T1199" s="560"/>
      <c r="U1199" s="560"/>
    </row>
    <row r="1200" spans="1:21">
      <c r="A1200" s="593">
        <f t="shared" si="108"/>
        <v>41324</v>
      </c>
      <c r="B1200" s="594">
        <v>41324.95840260417</v>
      </c>
      <c r="C1200" s="560">
        <f t="shared" si="109"/>
        <v>2013</v>
      </c>
      <c r="D1200" s="560">
        <f t="shared" si="110"/>
        <v>2</v>
      </c>
      <c r="E1200" s="560">
        <f t="shared" si="111"/>
        <v>19</v>
      </c>
      <c r="F1200" s="560">
        <f t="shared" si="112"/>
        <v>23</v>
      </c>
      <c r="G1200" s="595">
        <f t="shared" si="113"/>
        <v>3</v>
      </c>
      <c r="H1200" s="590">
        <f>CHOOSE('Output Sheet'!$B$4,'8760 Data'!J1200,'8760 Data'!K1200,'8760 Data'!L1200,'8760 Data'!M1200,'8760 Data'!N1200,'8760 Data'!O1200,'8760 Data'!P1200,'8760 Data'!Q1200,'8760 Data'!R1200,'8760 Data'!S1200,'8760 Data'!T1200,'8760 Data'!U1200)</f>
        <v>0</v>
      </c>
      <c r="I1200" s="591" t="e">
        <f>H1200/'Output Sheet'!$B$8</f>
        <v>#DIV/0!</v>
      </c>
      <c r="J1200" s="596"/>
      <c r="K1200" s="560"/>
      <c r="L1200" s="560"/>
      <c r="M1200" s="560"/>
      <c r="N1200" s="560"/>
      <c r="O1200" s="560"/>
      <c r="P1200" s="560"/>
      <c r="Q1200" s="560"/>
      <c r="R1200" s="560"/>
      <c r="S1200" s="560"/>
      <c r="T1200" s="560"/>
      <c r="U1200" s="560"/>
    </row>
    <row r="1201" spans="1:21">
      <c r="A1201" s="593">
        <f t="shared" si="108"/>
        <v>41325</v>
      </c>
      <c r="B1201" s="594">
        <v>41325.0000693287</v>
      </c>
      <c r="C1201" s="560">
        <f t="shared" si="109"/>
        <v>2013</v>
      </c>
      <c r="D1201" s="560">
        <f t="shared" si="110"/>
        <v>2</v>
      </c>
      <c r="E1201" s="560">
        <f t="shared" si="111"/>
        <v>20</v>
      </c>
      <c r="F1201" s="560">
        <f t="shared" si="112"/>
        <v>24</v>
      </c>
      <c r="G1201" s="595">
        <f t="shared" si="113"/>
        <v>4</v>
      </c>
      <c r="H1201" s="590">
        <f>CHOOSE('Output Sheet'!$B$4,'8760 Data'!J1201,'8760 Data'!K1201,'8760 Data'!L1201,'8760 Data'!M1201,'8760 Data'!N1201,'8760 Data'!O1201,'8760 Data'!P1201,'8760 Data'!Q1201,'8760 Data'!R1201,'8760 Data'!S1201,'8760 Data'!T1201,'8760 Data'!U1201)</f>
        <v>0</v>
      </c>
      <c r="I1201" s="591" t="e">
        <f>H1201/'Output Sheet'!$B$8</f>
        <v>#DIV/0!</v>
      </c>
      <c r="J1201" s="596"/>
      <c r="K1201" s="560"/>
      <c r="L1201" s="560"/>
      <c r="M1201" s="560"/>
      <c r="N1201" s="560"/>
      <c r="O1201" s="560"/>
      <c r="P1201" s="560"/>
      <c r="Q1201" s="560"/>
      <c r="R1201" s="560"/>
      <c r="S1201" s="560"/>
      <c r="T1201" s="560"/>
      <c r="U1201" s="560"/>
    </row>
    <row r="1202" spans="1:21">
      <c r="A1202" s="593">
        <f t="shared" si="108"/>
        <v>41325</v>
      </c>
      <c r="B1202" s="594">
        <v>41325.041736053237</v>
      </c>
      <c r="C1202" s="560">
        <f t="shared" si="109"/>
        <v>2013</v>
      </c>
      <c r="D1202" s="560">
        <f t="shared" si="110"/>
        <v>2</v>
      </c>
      <c r="E1202" s="560">
        <f t="shared" si="111"/>
        <v>20</v>
      </c>
      <c r="F1202" s="560">
        <f t="shared" si="112"/>
        <v>1</v>
      </c>
      <c r="G1202" s="595">
        <f t="shared" si="113"/>
        <v>4</v>
      </c>
      <c r="H1202" s="590">
        <f>CHOOSE('Output Sheet'!$B$4,'8760 Data'!J1202,'8760 Data'!K1202,'8760 Data'!L1202,'8760 Data'!M1202,'8760 Data'!N1202,'8760 Data'!O1202,'8760 Data'!P1202,'8760 Data'!Q1202,'8760 Data'!R1202,'8760 Data'!S1202,'8760 Data'!T1202,'8760 Data'!U1202)</f>
        <v>0</v>
      </c>
      <c r="I1202" s="591" t="e">
        <f>H1202/'Output Sheet'!$B$8</f>
        <v>#DIV/0!</v>
      </c>
      <c r="J1202" s="596"/>
      <c r="K1202" s="560"/>
      <c r="L1202" s="560"/>
      <c r="M1202" s="560"/>
      <c r="N1202" s="560"/>
      <c r="O1202" s="560"/>
      <c r="P1202" s="560"/>
      <c r="Q1202" s="560"/>
      <c r="R1202" s="560"/>
      <c r="S1202" s="560"/>
      <c r="T1202" s="560"/>
      <c r="U1202" s="560"/>
    </row>
    <row r="1203" spans="1:21">
      <c r="A1203" s="593">
        <f t="shared" si="108"/>
        <v>41325</v>
      </c>
      <c r="B1203" s="594">
        <v>41325.083402777775</v>
      </c>
      <c r="C1203" s="560">
        <f t="shared" si="109"/>
        <v>2013</v>
      </c>
      <c r="D1203" s="560">
        <f t="shared" si="110"/>
        <v>2</v>
      </c>
      <c r="E1203" s="560">
        <f t="shared" si="111"/>
        <v>20</v>
      </c>
      <c r="F1203" s="560">
        <f t="shared" si="112"/>
        <v>2</v>
      </c>
      <c r="G1203" s="595">
        <f t="shared" si="113"/>
        <v>4</v>
      </c>
      <c r="H1203" s="590">
        <f>CHOOSE('Output Sheet'!$B$4,'8760 Data'!J1203,'8760 Data'!K1203,'8760 Data'!L1203,'8760 Data'!M1203,'8760 Data'!N1203,'8760 Data'!O1203,'8760 Data'!P1203,'8760 Data'!Q1203,'8760 Data'!R1203,'8760 Data'!S1203,'8760 Data'!T1203,'8760 Data'!U1203)</f>
        <v>0</v>
      </c>
      <c r="I1203" s="591" t="e">
        <f>H1203/'Output Sheet'!$B$8</f>
        <v>#DIV/0!</v>
      </c>
      <c r="J1203" s="596"/>
      <c r="K1203" s="560"/>
      <c r="L1203" s="560"/>
      <c r="M1203" s="560"/>
      <c r="N1203" s="560"/>
      <c r="O1203" s="560"/>
      <c r="P1203" s="560"/>
      <c r="Q1203" s="560"/>
      <c r="R1203" s="560"/>
      <c r="S1203" s="560"/>
      <c r="T1203" s="560"/>
      <c r="U1203" s="560"/>
    </row>
    <row r="1204" spans="1:21">
      <c r="A1204" s="593">
        <f t="shared" si="108"/>
        <v>41325</v>
      </c>
      <c r="B1204" s="594">
        <v>41325.125069502312</v>
      </c>
      <c r="C1204" s="560">
        <f t="shared" si="109"/>
        <v>2013</v>
      </c>
      <c r="D1204" s="560">
        <f t="shared" si="110"/>
        <v>2</v>
      </c>
      <c r="E1204" s="560">
        <f t="shared" si="111"/>
        <v>20</v>
      </c>
      <c r="F1204" s="560">
        <f t="shared" si="112"/>
        <v>3</v>
      </c>
      <c r="G1204" s="595">
        <f t="shared" si="113"/>
        <v>4</v>
      </c>
      <c r="H1204" s="590">
        <f>CHOOSE('Output Sheet'!$B$4,'8760 Data'!J1204,'8760 Data'!K1204,'8760 Data'!L1204,'8760 Data'!M1204,'8760 Data'!N1204,'8760 Data'!O1204,'8760 Data'!P1204,'8760 Data'!Q1204,'8760 Data'!R1204,'8760 Data'!S1204,'8760 Data'!T1204,'8760 Data'!U1204)</f>
        <v>0</v>
      </c>
      <c r="I1204" s="591" t="e">
        <f>H1204/'Output Sheet'!$B$8</f>
        <v>#DIV/0!</v>
      </c>
      <c r="J1204" s="596"/>
      <c r="K1204" s="560"/>
      <c r="L1204" s="560"/>
      <c r="M1204" s="560"/>
      <c r="N1204" s="560"/>
      <c r="O1204" s="560"/>
      <c r="P1204" s="560"/>
      <c r="Q1204" s="560"/>
      <c r="R1204" s="560"/>
      <c r="S1204" s="560"/>
      <c r="T1204" s="560"/>
      <c r="U1204" s="560"/>
    </row>
    <row r="1205" spans="1:21">
      <c r="A1205" s="593">
        <f t="shared" si="108"/>
        <v>41325</v>
      </c>
      <c r="B1205" s="594">
        <v>41325.166736226849</v>
      </c>
      <c r="C1205" s="560">
        <f t="shared" si="109"/>
        <v>2013</v>
      </c>
      <c r="D1205" s="560">
        <f t="shared" si="110"/>
        <v>2</v>
      </c>
      <c r="E1205" s="560">
        <f t="shared" si="111"/>
        <v>20</v>
      </c>
      <c r="F1205" s="560">
        <f t="shared" si="112"/>
        <v>4</v>
      </c>
      <c r="G1205" s="595">
        <f t="shared" si="113"/>
        <v>4</v>
      </c>
      <c r="H1205" s="590">
        <f>CHOOSE('Output Sheet'!$B$4,'8760 Data'!J1205,'8760 Data'!K1205,'8760 Data'!L1205,'8760 Data'!M1205,'8760 Data'!N1205,'8760 Data'!O1205,'8760 Data'!P1205,'8760 Data'!Q1205,'8760 Data'!R1205,'8760 Data'!S1205,'8760 Data'!T1205,'8760 Data'!U1205)</f>
        <v>0</v>
      </c>
      <c r="I1205" s="591" t="e">
        <f>H1205/'Output Sheet'!$B$8</f>
        <v>#DIV/0!</v>
      </c>
      <c r="J1205" s="596"/>
      <c r="K1205" s="560"/>
      <c r="L1205" s="560"/>
      <c r="M1205" s="560"/>
      <c r="N1205" s="560"/>
      <c r="O1205" s="560"/>
      <c r="P1205" s="560"/>
      <c r="Q1205" s="560"/>
      <c r="R1205" s="560"/>
      <c r="S1205" s="560"/>
      <c r="T1205" s="560"/>
      <c r="U1205" s="560"/>
    </row>
    <row r="1206" spans="1:21">
      <c r="A1206" s="593">
        <f t="shared" si="108"/>
        <v>41325</v>
      </c>
      <c r="B1206" s="594">
        <v>41325.208402951386</v>
      </c>
      <c r="C1206" s="560">
        <f t="shared" si="109"/>
        <v>2013</v>
      </c>
      <c r="D1206" s="560">
        <f t="shared" si="110"/>
        <v>2</v>
      </c>
      <c r="E1206" s="560">
        <f t="shared" si="111"/>
        <v>20</v>
      </c>
      <c r="F1206" s="560">
        <f t="shared" si="112"/>
        <v>5</v>
      </c>
      <c r="G1206" s="595">
        <f t="shared" si="113"/>
        <v>4</v>
      </c>
      <c r="H1206" s="590">
        <f>CHOOSE('Output Sheet'!$B$4,'8760 Data'!J1206,'8760 Data'!K1206,'8760 Data'!L1206,'8760 Data'!M1206,'8760 Data'!N1206,'8760 Data'!O1206,'8760 Data'!P1206,'8760 Data'!Q1206,'8760 Data'!R1206,'8760 Data'!S1206,'8760 Data'!T1206,'8760 Data'!U1206)</f>
        <v>0</v>
      </c>
      <c r="I1206" s="591" t="e">
        <f>H1206/'Output Sheet'!$B$8</f>
        <v>#DIV/0!</v>
      </c>
      <c r="J1206" s="596"/>
      <c r="K1206" s="560"/>
      <c r="L1206" s="560"/>
      <c r="M1206" s="560"/>
      <c r="N1206" s="560"/>
      <c r="O1206" s="560"/>
      <c r="P1206" s="560"/>
      <c r="Q1206" s="560"/>
      <c r="R1206" s="560"/>
      <c r="S1206" s="560"/>
      <c r="T1206" s="560"/>
      <c r="U1206" s="560"/>
    </row>
    <row r="1207" spans="1:21">
      <c r="A1207" s="593">
        <f t="shared" si="108"/>
        <v>41325</v>
      </c>
      <c r="B1207" s="594">
        <v>41325.250069675923</v>
      </c>
      <c r="C1207" s="560">
        <f t="shared" si="109"/>
        <v>2013</v>
      </c>
      <c r="D1207" s="560">
        <f t="shared" si="110"/>
        <v>2</v>
      </c>
      <c r="E1207" s="560">
        <f t="shared" si="111"/>
        <v>20</v>
      </c>
      <c r="F1207" s="560">
        <f t="shared" si="112"/>
        <v>6</v>
      </c>
      <c r="G1207" s="595">
        <f t="shared" si="113"/>
        <v>4</v>
      </c>
      <c r="H1207" s="590">
        <f>CHOOSE('Output Sheet'!$B$4,'8760 Data'!J1207,'8760 Data'!K1207,'8760 Data'!L1207,'8760 Data'!M1207,'8760 Data'!N1207,'8760 Data'!O1207,'8760 Data'!P1207,'8760 Data'!Q1207,'8760 Data'!R1207,'8760 Data'!S1207,'8760 Data'!T1207,'8760 Data'!U1207)</f>
        <v>0</v>
      </c>
      <c r="I1207" s="591" t="e">
        <f>H1207/'Output Sheet'!$B$8</f>
        <v>#DIV/0!</v>
      </c>
      <c r="J1207" s="596"/>
      <c r="K1207" s="560"/>
      <c r="L1207" s="560"/>
      <c r="M1207" s="560"/>
      <c r="N1207" s="560"/>
      <c r="O1207" s="560"/>
      <c r="P1207" s="560"/>
      <c r="Q1207" s="560"/>
      <c r="R1207" s="560"/>
      <c r="S1207" s="560"/>
      <c r="T1207" s="560"/>
      <c r="U1207" s="560"/>
    </row>
    <row r="1208" spans="1:21">
      <c r="A1208" s="593">
        <f t="shared" si="108"/>
        <v>41325</v>
      </c>
      <c r="B1208" s="594">
        <v>41325.291736400461</v>
      </c>
      <c r="C1208" s="560">
        <f t="shared" si="109"/>
        <v>2013</v>
      </c>
      <c r="D1208" s="560">
        <f t="shared" si="110"/>
        <v>2</v>
      </c>
      <c r="E1208" s="560">
        <f t="shared" si="111"/>
        <v>20</v>
      </c>
      <c r="F1208" s="560">
        <f t="shared" si="112"/>
        <v>7</v>
      </c>
      <c r="G1208" s="595">
        <f t="shared" si="113"/>
        <v>4</v>
      </c>
      <c r="H1208" s="590">
        <f>CHOOSE('Output Sheet'!$B$4,'8760 Data'!J1208,'8760 Data'!K1208,'8760 Data'!L1208,'8760 Data'!M1208,'8760 Data'!N1208,'8760 Data'!O1208,'8760 Data'!P1208,'8760 Data'!Q1208,'8760 Data'!R1208,'8760 Data'!S1208,'8760 Data'!T1208,'8760 Data'!U1208)</f>
        <v>0</v>
      </c>
      <c r="I1208" s="591" t="e">
        <f>H1208/'Output Sheet'!$B$8</f>
        <v>#DIV/0!</v>
      </c>
      <c r="J1208" s="596"/>
      <c r="K1208" s="560"/>
      <c r="L1208" s="560"/>
      <c r="M1208" s="560"/>
      <c r="N1208" s="560"/>
      <c r="O1208" s="560"/>
      <c r="P1208" s="560"/>
      <c r="Q1208" s="560"/>
      <c r="R1208" s="560"/>
      <c r="S1208" s="560"/>
      <c r="T1208" s="560"/>
      <c r="U1208" s="560"/>
    </row>
    <row r="1209" spans="1:21">
      <c r="A1209" s="593">
        <f t="shared" si="108"/>
        <v>41325</v>
      </c>
      <c r="B1209" s="594">
        <v>41325.333403124998</v>
      </c>
      <c r="C1209" s="560">
        <f t="shared" si="109"/>
        <v>2013</v>
      </c>
      <c r="D1209" s="560">
        <f t="shared" si="110"/>
        <v>2</v>
      </c>
      <c r="E1209" s="560">
        <f t="shared" si="111"/>
        <v>20</v>
      </c>
      <c r="F1209" s="560">
        <f t="shared" si="112"/>
        <v>8</v>
      </c>
      <c r="G1209" s="595">
        <f t="shared" si="113"/>
        <v>4</v>
      </c>
      <c r="H1209" s="590">
        <f>CHOOSE('Output Sheet'!$B$4,'8760 Data'!J1209,'8760 Data'!K1209,'8760 Data'!L1209,'8760 Data'!M1209,'8760 Data'!N1209,'8760 Data'!O1209,'8760 Data'!P1209,'8760 Data'!Q1209,'8760 Data'!R1209,'8760 Data'!S1209,'8760 Data'!T1209,'8760 Data'!U1209)</f>
        <v>0</v>
      </c>
      <c r="I1209" s="591" t="e">
        <f>H1209/'Output Sheet'!$B$8</f>
        <v>#DIV/0!</v>
      </c>
      <c r="J1209" s="596"/>
      <c r="K1209" s="560"/>
      <c r="L1209" s="560"/>
      <c r="M1209" s="560"/>
      <c r="N1209" s="560"/>
      <c r="O1209" s="560"/>
      <c r="P1209" s="560"/>
      <c r="Q1209" s="560"/>
      <c r="R1209" s="560"/>
      <c r="S1209" s="560"/>
      <c r="T1209" s="560"/>
      <c r="U1209" s="560"/>
    </row>
    <row r="1210" spans="1:21">
      <c r="A1210" s="593">
        <f t="shared" si="108"/>
        <v>41325</v>
      </c>
      <c r="B1210" s="594">
        <v>41325.375069849535</v>
      </c>
      <c r="C1210" s="560">
        <f t="shared" si="109"/>
        <v>2013</v>
      </c>
      <c r="D1210" s="560">
        <f t="shared" si="110"/>
        <v>2</v>
      </c>
      <c r="E1210" s="560">
        <f t="shared" si="111"/>
        <v>20</v>
      </c>
      <c r="F1210" s="560">
        <f t="shared" si="112"/>
        <v>9</v>
      </c>
      <c r="G1210" s="595">
        <f t="shared" si="113"/>
        <v>4</v>
      </c>
      <c r="H1210" s="590">
        <f>CHOOSE('Output Sheet'!$B$4,'8760 Data'!J1210,'8760 Data'!K1210,'8760 Data'!L1210,'8760 Data'!M1210,'8760 Data'!N1210,'8760 Data'!O1210,'8760 Data'!P1210,'8760 Data'!Q1210,'8760 Data'!R1210,'8760 Data'!S1210,'8760 Data'!T1210,'8760 Data'!U1210)</f>
        <v>0</v>
      </c>
      <c r="I1210" s="591" t="e">
        <f>H1210/'Output Sheet'!$B$8</f>
        <v>#DIV/0!</v>
      </c>
      <c r="J1210" s="596"/>
      <c r="K1210" s="560"/>
      <c r="L1210" s="560"/>
      <c r="M1210" s="560"/>
      <c r="N1210" s="560"/>
      <c r="O1210" s="560"/>
      <c r="P1210" s="560"/>
      <c r="Q1210" s="560"/>
      <c r="R1210" s="560"/>
      <c r="S1210" s="560"/>
      <c r="T1210" s="560"/>
      <c r="U1210" s="560"/>
    </row>
    <row r="1211" spans="1:21">
      <c r="A1211" s="593">
        <f t="shared" si="108"/>
        <v>41325</v>
      </c>
      <c r="B1211" s="594">
        <v>41325.416736574072</v>
      </c>
      <c r="C1211" s="560">
        <f t="shared" si="109"/>
        <v>2013</v>
      </c>
      <c r="D1211" s="560">
        <f t="shared" si="110"/>
        <v>2</v>
      </c>
      <c r="E1211" s="560">
        <f t="shared" si="111"/>
        <v>20</v>
      </c>
      <c r="F1211" s="560">
        <f t="shared" si="112"/>
        <v>10</v>
      </c>
      <c r="G1211" s="595">
        <f t="shared" si="113"/>
        <v>4</v>
      </c>
      <c r="H1211" s="590">
        <f>CHOOSE('Output Sheet'!$B$4,'8760 Data'!J1211,'8760 Data'!K1211,'8760 Data'!L1211,'8760 Data'!M1211,'8760 Data'!N1211,'8760 Data'!O1211,'8760 Data'!P1211,'8760 Data'!Q1211,'8760 Data'!R1211,'8760 Data'!S1211,'8760 Data'!T1211,'8760 Data'!U1211)</f>
        <v>0</v>
      </c>
      <c r="I1211" s="591" t="e">
        <f>H1211/'Output Sheet'!$B$8</f>
        <v>#DIV/0!</v>
      </c>
      <c r="J1211" s="596"/>
      <c r="K1211" s="560"/>
      <c r="L1211" s="560"/>
      <c r="M1211" s="560"/>
      <c r="N1211" s="560"/>
      <c r="O1211" s="560"/>
      <c r="P1211" s="560"/>
      <c r="Q1211" s="560"/>
      <c r="R1211" s="560"/>
      <c r="S1211" s="560"/>
      <c r="T1211" s="560"/>
      <c r="U1211" s="560"/>
    </row>
    <row r="1212" spans="1:21">
      <c r="A1212" s="593">
        <f t="shared" si="108"/>
        <v>41325</v>
      </c>
      <c r="B1212" s="594">
        <v>41325.458403298609</v>
      </c>
      <c r="C1212" s="560">
        <f t="shared" si="109"/>
        <v>2013</v>
      </c>
      <c r="D1212" s="560">
        <f t="shared" si="110"/>
        <v>2</v>
      </c>
      <c r="E1212" s="560">
        <f t="shared" si="111"/>
        <v>20</v>
      </c>
      <c r="F1212" s="560">
        <f t="shared" si="112"/>
        <v>11</v>
      </c>
      <c r="G1212" s="595">
        <f t="shared" si="113"/>
        <v>4</v>
      </c>
      <c r="H1212" s="590">
        <f>CHOOSE('Output Sheet'!$B$4,'8760 Data'!J1212,'8760 Data'!K1212,'8760 Data'!L1212,'8760 Data'!M1212,'8760 Data'!N1212,'8760 Data'!O1212,'8760 Data'!P1212,'8760 Data'!Q1212,'8760 Data'!R1212,'8760 Data'!S1212,'8760 Data'!T1212,'8760 Data'!U1212)</f>
        <v>0</v>
      </c>
      <c r="I1212" s="591" t="e">
        <f>H1212/'Output Sheet'!$B$8</f>
        <v>#DIV/0!</v>
      </c>
      <c r="J1212" s="596"/>
      <c r="K1212" s="560"/>
      <c r="L1212" s="560"/>
      <c r="M1212" s="560"/>
      <c r="N1212" s="560"/>
      <c r="O1212" s="560"/>
      <c r="P1212" s="560"/>
      <c r="Q1212" s="560"/>
      <c r="R1212" s="560"/>
      <c r="S1212" s="560"/>
      <c r="T1212" s="560"/>
      <c r="U1212" s="560"/>
    </row>
    <row r="1213" spans="1:21">
      <c r="A1213" s="593">
        <f t="shared" si="108"/>
        <v>41325</v>
      </c>
      <c r="B1213" s="594">
        <v>41325.500070023147</v>
      </c>
      <c r="C1213" s="560">
        <f t="shared" si="109"/>
        <v>2013</v>
      </c>
      <c r="D1213" s="560">
        <f t="shared" si="110"/>
        <v>2</v>
      </c>
      <c r="E1213" s="560">
        <f t="shared" si="111"/>
        <v>20</v>
      </c>
      <c r="F1213" s="560">
        <f t="shared" si="112"/>
        <v>12</v>
      </c>
      <c r="G1213" s="595">
        <f t="shared" si="113"/>
        <v>4</v>
      </c>
      <c r="H1213" s="590">
        <f>CHOOSE('Output Sheet'!$B$4,'8760 Data'!J1213,'8760 Data'!K1213,'8760 Data'!L1213,'8760 Data'!M1213,'8760 Data'!N1213,'8760 Data'!O1213,'8760 Data'!P1213,'8760 Data'!Q1213,'8760 Data'!R1213,'8760 Data'!S1213,'8760 Data'!T1213,'8760 Data'!U1213)</f>
        <v>0</v>
      </c>
      <c r="I1213" s="591" t="e">
        <f>H1213/'Output Sheet'!$B$8</f>
        <v>#DIV/0!</v>
      </c>
      <c r="J1213" s="596"/>
      <c r="K1213" s="560"/>
      <c r="L1213" s="560"/>
      <c r="M1213" s="560"/>
      <c r="N1213" s="560"/>
      <c r="O1213" s="560"/>
      <c r="P1213" s="560"/>
      <c r="Q1213" s="560"/>
      <c r="R1213" s="560"/>
      <c r="S1213" s="560"/>
      <c r="T1213" s="560"/>
      <c r="U1213" s="560"/>
    </row>
    <row r="1214" spans="1:21">
      <c r="A1214" s="593">
        <f t="shared" si="108"/>
        <v>41325</v>
      </c>
      <c r="B1214" s="594">
        <v>41325.541736747684</v>
      </c>
      <c r="C1214" s="560">
        <f t="shared" si="109"/>
        <v>2013</v>
      </c>
      <c r="D1214" s="560">
        <f t="shared" si="110"/>
        <v>2</v>
      </c>
      <c r="E1214" s="560">
        <f t="shared" si="111"/>
        <v>20</v>
      </c>
      <c r="F1214" s="560">
        <f t="shared" si="112"/>
        <v>13</v>
      </c>
      <c r="G1214" s="595">
        <f t="shared" si="113"/>
        <v>4</v>
      </c>
      <c r="H1214" s="590">
        <f>CHOOSE('Output Sheet'!$B$4,'8760 Data'!J1214,'8760 Data'!K1214,'8760 Data'!L1214,'8760 Data'!M1214,'8760 Data'!N1214,'8760 Data'!O1214,'8760 Data'!P1214,'8760 Data'!Q1214,'8760 Data'!R1214,'8760 Data'!S1214,'8760 Data'!T1214,'8760 Data'!U1214)</f>
        <v>0</v>
      </c>
      <c r="I1214" s="591" t="e">
        <f>H1214/'Output Sheet'!$B$8</f>
        <v>#DIV/0!</v>
      </c>
      <c r="J1214" s="596"/>
      <c r="K1214" s="560"/>
      <c r="L1214" s="560"/>
      <c r="M1214" s="560"/>
      <c r="N1214" s="560"/>
      <c r="O1214" s="560"/>
      <c r="P1214" s="560"/>
      <c r="Q1214" s="560"/>
      <c r="R1214" s="560"/>
      <c r="S1214" s="560"/>
      <c r="T1214" s="560"/>
      <c r="U1214" s="560"/>
    </row>
    <row r="1215" spans="1:21">
      <c r="A1215" s="593">
        <f t="shared" si="108"/>
        <v>41325</v>
      </c>
      <c r="B1215" s="594">
        <v>41325.583403472221</v>
      </c>
      <c r="C1215" s="560">
        <f t="shared" si="109"/>
        <v>2013</v>
      </c>
      <c r="D1215" s="560">
        <f t="shared" si="110"/>
        <v>2</v>
      </c>
      <c r="E1215" s="560">
        <f t="shared" si="111"/>
        <v>20</v>
      </c>
      <c r="F1215" s="560">
        <f t="shared" si="112"/>
        <v>14</v>
      </c>
      <c r="G1215" s="595">
        <f t="shared" si="113"/>
        <v>4</v>
      </c>
      <c r="H1215" s="590">
        <f>CHOOSE('Output Sheet'!$B$4,'8760 Data'!J1215,'8760 Data'!K1215,'8760 Data'!L1215,'8760 Data'!M1215,'8760 Data'!N1215,'8760 Data'!O1215,'8760 Data'!P1215,'8760 Data'!Q1215,'8760 Data'!R1215,'8760 Data'!S1215,'8760 Data'!T1215,'8760 Data'!U1215)</f>
        <v>0</v>
      </c>
      <c r="I1215" s="591" t="e">
        <f>H1215/'Output Sheet'!$B$8</f>
        <v>#DIV/0!</v>
      </c>
      <c r="J1215" s="596"/>
      <c r="K1215" s="560"/>
      <c r="L1215" s="560"/>
      <c r="M1215" s="560"/>
      <c r="N1215" s="560"/>
      <c r="O1215" s="560"/>
      <c r="P1215" s="560"/>
      <c r="Q1215" s="560"/>
      <c r="R1215" s="560"/>
      <c r="S1215" s="560"/>
      <c r="T1215" s="560"/>
      <c r="U1215" s="560"/>
    </row>
    <row r="1216" spans="1:21">
      <c r="A1216" s="593">
        <f t="shared" si="108"/>
        <v>41325</v>
      </c>
      <c r="B1216" s="594">
        <v>41325.625070196758</v>
      </c>
      <c r="C1216" s="560">
        <f t="shared" si="109"/>
        <v>2013</v>
      </c>
      <c r="D1216" s="560">
        <f t="shared" si="110"/>
        <v>2</v>
      </c>
      <c r="E1216" s="560">
        <f t="shared" si="111"/>
        <v>20</v>
      </c>
      <c r="F1216" s="560">
        <f t="shared" si="112"/>
        <v>15</v>
      </c>
      <c r="G1216" s="595">
        <f t="shared" si="113"/>
        <v>4</v>
      </c>
      <c r="H1216" s="590">
        <f>CHOOSE('Output Sheet'!$B$4,'8760 Data'!J1216,'8760 Data'!K1216,'8760 Data'!L1216,'8760 Data'!M1216,'8760 Data'!N1216,'8760 Data'!O1216,'8760 Data'!P1216,'8760 Data'!Q1216,'8760 Data'!R1216,'8760 Data'!S1216,'8760 Data'!T1216,'8760 Data'!U1216)</f>
        <v>0</v>
      </c>
      <c r="I1216" s="591" t="e">
        <f>H1216/'Output Sheet'!$B$8</f>
        <v>#DIV/0!</v>
      </c>
      <c r="J1216" s="596"/>
      <c r="K1216" s="560"/>
      <c r="L1216" s="560"/>
      <c r="M1216" s="560"/>
      <c r="N1216" s="560"/>
      <c r="O1216" s="560"/>
      <c r="P1216" s="560"/>
      <c r="Q1216" s="560"/>
      <c r="R1216" s="560"/>
      <c r="S1216" s="560"/>
      <c r="T1216" s="560"/>
      <c r="U1216" s="560"/>
    </row>
    <row r="1217" spans="1:21">
      <c r="A1217" s="593">
        <f t="shared" si="108"/>
        <v>41325</v>
      </c>
      <c r="B1217" s="594">
        <v>41325.666736921296</v>
      </c>
      <c r="C1217" s="560">
        <f t="shared" si="109"/>
        <v>2013</v>
      </c>
      <c r="D1217" s="560">
        <f t="shared" si="110"/>
        <v>2</v>
      </c>
      <c r="E1217" s="560">
        <f t="shared" si="111"/>
        <v>20</v>
      </c>
      <c r="F1217" s="560">
        <f t="shared" si="112"/>
        <v>16</v>
      </c>
      <c r="G1217" s="595">
        <f t="shared" si="113"/>
        <v>4</v>
      </c>
      <c r="H1217" s="590">
        <f>CHOOSE('Output Sheet'!$B$4,'8760 Data'!J1217,'8760 Data'!K1217,'8760 Data'!L1217,'8760 Data'!M1217,'8760 Data'!N1217,'8760 Data'!O1217,'8760 Data'!P1217,'8760 Data'!Q1217,'8760 Data'!R1217,'8760 Data'!S1217,'8760 Data'!T1217,'8760 Data'!U1217)</f>
        <v>0</v>
      </c>
      <c r="I1217" s="591" t="e">
        <f>H1217/'Output Sheet'!$B$8</f>
        <v>#DIV/0!</v>
      </c>
      <c r="J1217" s="596"/>
      <c r="K1217" s="560"/>
      <c r="L1217" s="560"/>
      <c r="M1217" s="560"/>
      <c r="N1217" s="560"/>
      <c r="O1217" s="560"/>
      <c r="P1217" s="560"/>
      <c r="Q1217" s="560"/>
      <c r="R1217" s="560"/>
      <c r="S1217" s="560"/>
      <c r="T1217" s="560"/>
      <c r="U1217" s="560"/>
    </row>
    <row r="1218" spans="1:21">
      <c r="A1218" s="593">
        <f t="shared" si="108"/>
        <v>41325</v>
      </c>
      <c r="B1218" s="594">
        <v>41325.708403645833</v>
      </c>
      <c r="C1218" s="560">
        <f t="shared" si="109"/>
        <v>2013</v>
      </c>
      <c r="D1218" s="560">
        <f t="shared" si="110"/>
        <v>2</v>
      </c>
      <c r="E1218" s="560">
        <f t="shared" si="111"/>
        <v>20</v>
      </c>
      <c r="F1218" s="560">
        <f t="shared" si="112"/>
        <v>17</v>
      </c>
      <c r="G1218" s="595">
        <f t="shared" si="113"/>
        <v>4</v>
      </c>
      <c r="H1218" s="590">
        <f>CHOOSE('Output Sheet'!$B$4,'8760 Data'!J1218,'8760 Data'!K1218,'8760 Data'!L1218,'8760 Data'!M1218,'8760 Data'!N1218,'8760 Data'!O1218,'8760 Data'!P1218,'8760 Data'!Q1218,'8760 Data'!R1218,'8760 Data'!S1218,'8760 Data'!T1218,'8760 Data'!U1218)</f>
        <v>0</v>
      </c>
      <c r="I1218" s="591" t="e">
        <f>H1218/'Output Sheet'!$B$8</f>
        <v>#DIV/0!</v>
      </c>
      <c r="J1218" s="596"/>
      <c r="K1218" s="560"/>
      <c r="L1218" s="560"/>
      <c r="M1218" s="560"/>
      <c r="N1218" s="560"/>
      <c r="O1218" s="560"/>
      <c r="P1218" s="560"/>
      <c r="Q1218" s="560"/>
      <c r="R1218" s="560"/>
      <c r="S1218" s="560"/>
      <c r="T1218" s="560"/>
      <c r="U1218" s="560"/>
    </row>
    <row r="1219" spans="1:21">
      <c r="A1219" s="593">
        <f t="shared" ref="A1219:A1282" si="114">DATE(C1219,D1219,E1219)</f>
        <v>41325</v>
      </c>
      <c r="B1219" s="594">
        <v>41325.75007037037</v>
      </c>
      <c r="C1219" s="560">
        <f t="shared" ref="C1219:C1282" si="115">YEAR(B1219)</f>
        <v>2013</v>
      </c>
      <c r="D1219" s="560">
        <f t="shared" ref="D1219:D1282" si="116">MONTH(B1219)</f>
        <v>2</v>
      </c>
      <c r="E1219" s="560">
        <f t="shared" ref="E1219:E1282" si="117">DAY(B1219)</f>
        <v>20</v>
      </c>
      <c r="F1219" s="560">
        <f t="shared" ref="F1219:F1282" si="118">IF(HOUR(B1219)&lt;&gt;0,HOUR(B1219),24)</f>
        <v>18</v>
      </c>
      <c r="G1219" s="595">
        <f t="shared" ref="G1219:G1282" si="119">WEEKDAY(B1219,1)</f>
        <v>4</v>
      </c>
      <c r="H1219" s="590">
        <f>CHOOSE('Output Sheet'!$B$4,'8760 Data'!J1219,'8760 Data'!K1219,'8760 Data'!L1219,'8760 Data'!M1219,'8760 Data'!N1219,'8760 Data'!O1219,'8760 Data'!P1219,'8760 Data'!Q1219,'8760 Data'!R1219,'8760 Data'!S1219,'8760 Data'!T1219,'8760 Data'!U1219)</f>
        <v>0</v>
      </c>
      <c r="I1219" s="591" t="e">
        <f>H1219/'Output Sheet'!$B$8</f>
        <v>#DIV/0!</v>
      </c>
      <c r="J1219" s="596"/>
      <c r="K1219" s="560"/>
      <c r="L1219" s="560"/>
      <c r="M1219" s="560"/>
      <c r="N1219" s="560"/>
      <c r="O1219" s="560"/>
      <c r="P1219" s="560"/>
      <c r="Q1219" s="560"/>
      <c r="R1219" s="560"/>
      <c r="S1219" s="560"/>
      <c r="T1219" s="560"/>
      <c r="U1219" s="560"/>
    </row>
    <row r="1220" spans="1:21">
      <c r="A1220" s="593">
        <f t="shared" si="114"/>
        <v>41325</v>
      </c>
      <c r="B1220" s="594">
        <v>41325.791737094907</v>
      </c>
      <c r="C1220" s="560">
        <f t="shared" si="115"/>
        <v>2013</v>
      </c>
      <c r="D1220" s="560">
        <f t="shared" si="116"/>
        <v>2</v>
      </c>
      <c r="E1220" s="560">
        <f t="shared" si="117"/>
        <v>20</v>
      </c>
      <c r="F1220" s="560">
        <f t="shared" si="118"/>
        <v>19</v>
      </c>
      <c r="G1220" s="595">
        <f t="shared" si="119"/>
        <v>4</v>
      </c>
      <c r="H1220" s="590">
        <f>CHOOSE('Output Sheet'!$B$4,'8760 Data'!J1220,'8760 Data'!K1220,'8760 Data'!L1220,'8760 Data'!M1220,'8760 Data'!N1220,'8760 Data'!O1220,'8760 Data'!P1220,'8760 Data'!Q1220,'8760 Data'!R1220,'8760 Data'!S1220,'8760 Data'!T1220,'8760 Data'!U1220)</f>
        <v>0</v>
      </c>
      <c r="I1220" s="591" t="e">
        <f>H1220/'Output Sheet'!$B$8</f>
        <v>#DIV/0!</v>
      </c>
      <c r="J1220" s="596"/>
      <c r="K1220" s="560"/>
      <c r="L1220" s="560"/>
      <c r="M1220" s="560"/>
      <c r="N1220" s="560"/>
      <c r="O1220" s="560"/>
      <c r="P1220" s="560"/>
      <c r="Q1220" s="560"/>
      <c r="R1220" s="560"/>
      <c r="S1220" s="560"/>
      <c r="T1220" s="560"/>
      <c r="U1220" s="560"/>
    </row>
    <row r="1221" spans="1:21">
      <c r="A1221" s="593">
        <f t="shared" si="114"/>
        <v>41325</v>
      </c>
      <c r="B1221" s="594">
        <v>41325.833403819444</v>
      </c>
      <c r="C1221" s="560">
        <f t="shared" si="115"/>
        <v>2013</v>
      </c>
      <c r="D1221" s="560">
        <f t="shared" si="116"/>
        <v>2</v>
      </c>
      <c r="E1221" s="560">
        <f t="shared" si="117"/>
        <v>20</v>
      </c>
      <c r="F1221" s="560">
        <f t="shared" si="118"/>
        <v>20</v>
      </c>
      <c r="G1221" s="595">
        <f t="shared" si="119"/>
        <v>4</v>
      </c>
      <c r="H1221" s="590">
        <f>CHOOSE('Output Sheet'!$B$4,'8760 Data'!J1221,'8760 Data'!K1221,'8760 Data'!L1221,'8760 Data'!M1221,'8760 Data'!N1221,'8760 Data'!O1221,'8760 Data'!P1221,'8760 Data'!Q1221,'8760 Data'!R1221,'8760 Data'!S1221,'8760 Data'!T1221,'8760 Data'!U1221)</f>
        <v>0</v>
      </c>
      <c r="I1221" s="591" t="e">
        <f>H1221/'Output Sheet'!$B$8</f>
        <v>#DIV/0!</v>
      </c>
      <c r="J1221" s="596"/>
      <c r="K1221" s="560"/>
      <c r="L1221" s="560"/>
      <c r="M1221" s="560"/>
      <c r="N1221" s="560"/>
      <c r="O1221" s="560"/>
      <c r="P1221" s="560"/>
      <c r="Q1221" s="560"/>
      <c r="R1221" s="560"/>
      <c r="S1221" s="560"/>
      <c r="T1221" s="560"/>
      <c r="U1221" s="560"/>
    </row>
    <row r="1222" spans="1:21">
      <c r="A1222" s="593">
        <f t="shared" si="114"/>
        <v>41325</v>
      </c>
      <c r="B1222" s="594">
        <v>41325.875070543982</v>
      </c>
      <c r="C1222" s="560">
        <f t="shared" si="115"/>
        <v>2013</v>
      </c>
      <c r="D1222" s="560">
        <f t="shared" si="116"/>
        <v>2</v>
      </c>
      <c r="E1222" s="560">
        <f t="shared" si="117"/>
        <v>20</v>
      </c>
      <c r="F1222" s="560">
        <f t="shared" si="118"/>
        <v>21</v>
      </c>
      <c r="G1222" s="595">
        <f t="shared" si="119"/>
        <v>4</v>
      </c>
      <c r="H1222" s="590">
        <f>CHOOSE('Output Sheet'!$B$4,'8760 Data'!J1222,'8760 Data'!K1222,'8760 Data'!L1222,'8760 Data'!M1222,'8760 Data'!N1222,'8760 Data'!O1222,'8760 Data'!P1222,'8760 Data'!Q1222,'8760 Data'!R1222,'8760 Data'!S1222,'8760 Data'!T1222,'8760 Data'!U1222)</f>
        <v>0</v>
      </c>
      <c r="I1222" s="591" t="e">
        <f>H1222/'Output Sheet'!$B$8</f>
        <v>#DIV/0!</v>
      </c>
      <c r="J1222" s="596"/>
      <c r="K1222" s="560"/>
      <c r="L1222" s="560"/>
      <c r="M1222" s="560"/>
      <c r="N1222" s="560"/>
      <c r="O1222" s="560"/>
      <c r="P1222" s="560"/>
      <c r="Q1222" s="560"/>
      <c r="R1222" s="560"/>
      <c r="S1222" s="560"/>
      <c r="T1222" s="560"/>
      <c r="U1222" s="560"/>
    </row>
    <row r="1223" spans="1:21">
      <c r="A1223" s="593">
        <f t="shared" si="114"/>
        <v>41325</v>
      </c>
      <c r="B1223" s="594">
        <v>41325.916737268519</v>
      </c>
      <c r="C1223" s="560">
        <f t="shared" si="115"/>
        <v>2013</v>
      </c>
      <c r="D1223" s="560">
        <f t="shared" si="116"/>
        <v>2</v>
      </c>
      <c r="E1223" s="560">
        <f t="shared" si="117"/>
        <v>20</v>
      </c>
      <c r="F1223" s="560">
        <f t="shared" si="118"/>
        <v>22</v>
      </c>
      <c r="G1223" s="595">
        <f t="shared" si="119"/>
        <v>4</v>
      </c>
      <c r="H1223" s="590">
        <f>CHOOSE('Output Sheet'!$B$4,'8760 Data'!J1223,'8760 Data'!K1223,'8760 Data'!L1223,'8760 Data'!M1223,'8760 Data'!N1223,'8760 Data'!O1223,'8760 Data'!P1223,'8760 Data'!Q1223,'8760 Data'!R1223,'8760 Data'!S1223,'8760 Data'!T1223,'8760 Data'!U1223)</f>
        <v>0</v>
      </c>
      <c r="I1223" s="591" t="e">
        <f>H1223/'Output Sheet'!$B$8</f>
        <v>#DIV/0!</v>
      </c>
      <c r="J1223" s="596"/>
      <c r="K1223" s="560"/>
      <c r="L1223" s="560"/>
      <c r="M1223" s="560"/>
      <c r="N1223" s="560"/>
      <c r="O1223" s="560"/>
      <c r="P1223" s="560"/>
      <c r="Q1223" s="560"/>
      <c r="R1223" s="560"/>
      <c r="S1223" s="560"/>
      <c r="T1223" s="560"/>
      <c r="U1223" s="560"/>
    </row>
    <row r="1224" spans="1:21">
      <c r="A1224" s="593">
        <f t="shared" si="114"/>
        <v>41325</v>
      </c>
      <c r="B1224" s="594">
        <v>41325.958403993056</v>
      </c>
      <c r="C1224" s="560">
        <f t="shared" si="115"/>
        <v>2013</v>
      </c>
      <c r="D1224" s="560">
        <f t="shared" si="116"/>
        <v>2</v>
      </c>
      <c r="E1224" s="560">
        <f t="shared" si="117"/>
        <v>20</v>
      </c>
      <c r="F1224" s="560">
        <f t="shared" si="118"/>
        <v>23</v>
      </c>
      <c r="G1224" s="595">
        <f t="shared" si="119"/>
        <v>4</v>
      </c>
      <c r="H1224" s="590">
        <f>CHOOSE('Output Sheet'!$B$4,'8760 Data'!J1224,'8760 Data'!K1224,'8760 Data'!L1224,'8760 Data'!M1224,'8760 Data'!N1224,'8760 Data'!O1224,'8760 Data'!P1224,'8760 Data'!Q1224,'8760 Data'!R1224,'8760 Data'!S1224,'8760 Data'!T1224,'8760 Data'!U1224)</f>
        <v>0</v>
      </c>
      <c r="I1224" s="591" t="e">
        <f>H1224/'Output Sheet'!$B$8</f>
        <v>#DIV/0!</v>
      </c>
      <c r="J1224" s="596"/>
      <c r="K1224" s="560"/>
      <c r="L1224" s="560"/>
      <c r="M1224" s="560"/>
      <c r="N1224" s="560"/>
      <c r="O1224" s="560"/>
      <c r="P1224" s="560"/>
      <c r="Q1224" s="560"/>
      <c r="R1224" s="560"/>
      <c r="S1224" s="560"/>
      <c r="T1224" s="560"/>
      <c r="U1224" s="560"/>
    </row>
    <row r="1225" spans="1:21">
      <c r="A1225" s="593">
        <f t="shared" si="114"/>
        <v>41326</v>
      </c>
      <c r="B1225" s="594">
        <v>41326.000070717593</v>
      </c>
      <c r="C1225" s="560">
        <f t="shared" si="115"/>
        <v>2013</v>
      </c>
      <c r="D1225" s="560">
        <f t="shared" si="116"/>
        <v>2</v>
      </c>
      <c r="E1225" s="560">
        <f t="shared" si="117"/>
        <v>21</v>
      </c>
      <c r="F1225" s="560">
        <f t="shared" si="118"/>
        <v>24</v>
      </c>
      <c r="G1225" s="595">
        <f t="shared" si="119"/>
        <v>5</v>
      </c>
      <c r="H1225" s="590">
        <f>CHOOSE('Output Sheet'!$B$4,'8760 Data'!J1225,'8760 Data'!K1225,'8760 Data'!L1225,'8760 Data'!M1225,'8760 Data'!N1225,'8760 Data'!O1225,'8760 Data'!P1225,'8760 Data'!Q1225,'8760 Data'!R1225,'8760 Data'!S1225,'8760 Data'!T1225,'8760 Data'!U1225)</f>
        <v>0</v>
      </c>
      <c r="I1225" s="591" t="e">
        <f>H1225/'Output Sheet'!$B$8</f>
        <v>#DIV/0!</v>
      </c>
      <c r="J1225" s="596"/>
      <c r="K1225" s="560"/>
      <c r="L1225" s="560"/>
      <c r="M1225" s="560"/>
      <c r="N1225" s="560"/>
      <c r="O1225" s="560"/>
      <c r="P1225" s="560"/>
      <c r="Q1225" s="560"/>
      <c r="R1225" s="560"/>
      <c r="S1225" s="560"/>
      <c r="T1225" s="560"/>
      <c r="U1225" s="560"/>
    </row>
    <row r="1226" spans="1:21">
      <c r="A1226" s="593">
        <f t="shared" si="114"/>
        <v>41326</v>
      </c>
      <c r="B1226" s="594">
        <v>41326.04173744213</v>
      </c>
      <c r="C1226" s="560">
        <f t="shared" si="115"/>
        <v>2013</v>
      </c>
      <c r="D1226" s="560">
        <f t="shared" si="116"/>
        <v>2</v>
      </c>
      <c r="E1226" s="560">
        <f t="shared" si="117"/>
        <v>21</v>
      </c>
      <c r="F1226" s="560">
        <f t="shared" si="118"/>
        <v>1</v>
      </c>
      <c r="G1226" s="595">
        <f t="shared" si="119"/>
        <v>5</v>
      </c>
      <c r="H1226" s="590">
        <f>CHOOSE('Output Sheet'!$B$4,'8760 Data'!J1226,'8760 Data'!K1226,'8760 Data'!L1226,'8760 Data'!M1226,'8760 Data'!N1226,'8760 Data'!O1226,'8760 Data'!P1226,'8760 Data'!Q1226,'8760 Data'!R1226,'8760 Data'!S1226,'8760 Data'!T1226,'8760 Data'!U1226)</f>
        <v>0</v>
      </c>
      <c r="I1226" s="591" t="e">
        <f>H1226/'Output Sheet'!$B$8</f>
        <v>#DIV/0!</v>
      </c>
      <c r="J1226" s="596"/>
      <c r="K1226" s="560"/>
      <c r="L1226" s="560"/>
      <c r="M1226" s="560"/>
      <c r="N1226" s="560"/>
      <c r="O1226" s="560"/>
      <c r="P1226" s="560"/>
      <c r="Q1226" s="560"/>
      <c r="R1226" s="560"/>
      <c r="S1226" s="560"/>
      <c r="T1226" s="560"/>
      <c r="U1226" s="560"/>
    </row>
    <row r="1227" spans="1:21">
      <c r="A1227" s="593">
        <f t="shared" si="114"/>
        <v>41326</v>
      </c>
      <c r="B1227" s="594">
        <v>41326.083404166668</v>
      </c>
      <c r="C1227" s="560">
        <f t="shared" si="115"/>
        <v>2013</v>
      </c>
      <c r="D1227" s="560">
        <f t="shared" si="116"/>
        <v>2</v>
      </c>
      <c r="E1227" s="560">
        <f t="shared" si="117"/>
        <v>21</v>
      </c>
      <c r="F1227" s="560">
        <f t="shared" si="118"/>
        <v>2</v>
      </c>
      <c r="G1227" s="595">
        <f t="shared" si="119"/>
        <v>5</v>
      </c>
      <c r="H1227" s="590">
        <f>CHOOSE('Output Sheet'!$B$4,'8760 Data'!J1227,'8760 Data'!K1227,'8760 Data'!L1227,'8760 Data'!M1227,'8760 Data'!N1227,'8760 Data'!O1227,'8760 Data'!P1227,'8760 Data'!Q1227,'8760 Data'!R1227,'8760 Data'!S1227,'8760 Data'!T1227,'8760 Data'!U1227)</f>
        <v>0</v>
      </c>
      <c r="I1227" s="591" t="e">
        <f>H1227/'Output Sheet'!$B$8</f>
        <v>#DIV/0!</v>
      </c>
      <c r="J1227" s="596"/>
      <c r="K1227" s="560"/>
      <c r="L1227" s="560"/>
      <c r="M1227" s="560"/>
      <c r="N1227" s="560"/>
      <c r="O1227" s="560"/>
      <c r="P1227" s="560"/>
      <c r="Q1227" s="560"/>
      <c r="R1227" s="560"/>
      <c r="S1227" s="560"/>
      <c r="T1227" s="560"/>
      <c r="U1227" s="560"/>
    </row>
    <row r="1228" spans="1:21">
      <c r="A1228" s="593">
        <f t="shared" si="114"/>
        <v>41326</v>
      </c>
      <c r="B1228" s="594">
        <v>41326.125070891205</v>
      </c>
      <c r="C1228" s="560">
        <f t="shared" si="115"/>
        <v>2013</v>
      </c>
      <c r="D1228" s="560">
        <f t="shared" si="116"/>
        <v>2</v>
      </c>
      <c r="E1228" s="560">
        <f t="shared" si="117"/>
        <v>21</v>
      </c>
      <c r="F1228" s="560">
        <f t="shared" si="118"/>
        <v>3</v>
      </c>
      <c r="G1228" s="595">
        <f t="shared" si="119"/>
        <v>5</v>
      </c>
      <c r="H1228" s="590">
        <f>CHOOSE('Output Sheet'!$B$4,'8760 Data'!J1228,'8760 Data'!K1228,'8760 Data'!L1228,'8760 Data'!M1228,'8760 Data'!N1228,'8760 Data'!O1228,'8760 Data'!P1228,'8760 Data'!Q1228,'8760 Data'!R1228,'8760 Data'!S1228,'8760 Data'!T1228,'8760 Data'!U1228)</f>
        <v>0</v>
      </c>
      <c r="I1228" s="591" t="e">
        <f>H1228/'Output Sheet'!$B$8</f>
        <v>#DIV/0!</v>
      </c>
      <c r="J1228" s="596"/>
      <c r="K1228" s="560"/>
      <c r="L1228" s="560"/>
      <c r="M1228" s="560"/>
      <c r="N1228" s="560"/>
      <c r="O1228" s="560"/>
      <c r="P1228" s="560"/>
      <c r="Q1228" s="560"/>
      <c r="R1228" s="560"/>
      <c r="S1228" s="560"/>
      <c r="T1228" s="560"/>
      <c r="U1228" s="560"/>
    </row>
    <row r="1229" spans="1:21">
      <c r="A1229" s="593">
        <f t="shared" si="114"/>
        <v>41326</v>
      </c>
      <c r="B1229" s="594">
        <v>41326.166737615742</v>
      </c>
      <c r="C1229" s="560">
        <f t="shared" si="115"/>
        <v>2013</v>
      </c>
      <c r="D1229" s="560">
        <f t="shared" si="116"/>
        <v>2</v>
      </c>
      <c r="E1229" s="560">
        <f t="shared" si="117"/>
        <v>21</v>
      </c>
      <c r="F1229" s="560">
        <f t="shared" si="118"/>
        <v>4</v>
      </c>
      <c r="G1229" s="595">
        <f t="shared" si="119"/>
        <v>5</v>
      </c>
      <c r="H1229" s="590">
        <f>CHOOSE('Output Sheet'!$B$4,'8760 Data'!J1229,'8760 Data'!K1229,'8760 Data'!L1229,'8760 Data'!M1229,'8760 Data'!N1229,'8760 Data'!O1229,'8760 Data'!P1229,'8760 Data'!Q1229,'8760 Data'!R1229,'8760 Data'!S1229,'8760 Data'!T1229,'8760 Data'!U1229)</f>
        <v>0</v>
      </c>
      <c r="I1229" s="591" t="e">
        <f>H1229/'Output Sheet'!$B$8</f>
        <v>#DIV/0!</v>
      </c>
      <c r="J1229" s="596"/>
      <c r="K1229" s="560"/>
      <c r="L1229" s="560"/>
      <c r="M1229" s="560"/>
      <c r="N1229" s="560"/>
      <c r="O1229" s="560"/>
      <c r="P1229" s="560"/>
      <c r="Q1229" s="560"/>
      <c r="R1229" s="560"/>
      <c r="S1229" s="560"/>
      <c r="T1229" s="560"/>
      <c r="U1229" s="560"/>
    </row>
    <row r="1230" spans="1:21">
      <c r="A1230" s="593">
        <f t="shared" si="114"/>
        <v>41326</v>
      </c>
      <c r="B1230" s="594">
        <v>41326.208404340279</v>
      </c>
      <c r="C1230" s="560">
        <f t="shared" si="115"/>
        <v>2013</v>
      </c>
      <c r="D1230" s="560">
        <f t="shared" si="116"/>
        <v>2</v>
      </c>
      <c r="E1230" s="560">
        <f t="shared" si="117"/>
        <v>21</v>
      </c>
      <c r="F1230" s="560">
        <f t="shared" si="118"/>
        <v>5</v>
      </c>
      <c r="G1230" s="595">
        <f t="shared" si="119"/>
        <v>5</v>
      </c>
      <c r="H1230" s="590">
        <f>CHOOSE('Output Sheet'!$B$4,'8760 Data'!J1230,'8760 Data'!K1230,'8760 Data'!L1230,'8760 Data'!M1230,'8760 Data'!N1230,'8760 Data'!O1230,'8760 Data'!P1230,'8760 Data'!Q1230,'8760 Data'!R1230,'8760 Data'!S1230,'8760 Data'!T1230,'8760 Data'!U1230)</f>
        <v>0</v>
      </c>
      <c r="I1230" s="591" t="e">
        <f>H1230/'Output Sheet'!$B$8</f>
        <v>#DIV/0!</v>
      </c>
      <c r="J1230" s="596"/>
      <c r="K1230" s="560"/>
      <c r="L1230" s="560"/>
      <c r="M1230" s="560"/>
      <c r="N1230" s="560"/>
      <c r="O1230" s="560"/>
      <c r="P1230" s="560"/>
      <c r="Q1230" s="560"/>
      <c r="R1230" s="560"/>
      <c r="S1230" s="560"/>
      <c r="T1230" s="560"/>
      <c r="U1230" s="560"/>
    </row>
    <row r="1231" spans="1:21">
      <c r="A1231" s="593">
        <f t="shared" si="114"/>
        <v>41326</v>
      </c>
      <c r="B1231" s="594">
        <v>41326.250071064816</v>
      </c>
      <c r="C1231" s="560">
        <f t="shared" si="115"/>
        <v>2013</v>
      </c>
      <c r="D1231" s="560">
        <f t="shared" si="116"/>
        <v>2</v>
      </c>
      <c r="E1231" s="560">
        <f t="shared" si="117"/>
        <v>21</v>
      </c>
      <c r="F1231" s="560">
        <f t="shared" si="118"/>
        <v>6</v>
      </c>
      <c r="G1231" s="595">
        <f t="shared" si="119"/>
        <v>5</v>
      </c>
      <c r="H1231" s="590">
        <f>CHOOSE('Output Sheet'!$B$4,'8760 Data'!J1231,'8760 Data'!K1231,'8760 Data'!L1231,'8760 Data'!M1231,'8760 Data'!N1231,'8760 Data'!O1231,'8760 Data'!P1231,'8760 Data'!Q1231,'8760 Data'!R1231,'8760 Data'!S1231,'8760 Data'!T1231,'8760 Data'!U1231)</f>
        <v>0</v>
      </c>
      <c r="I1231" s="591" t="e">
        <f>H1231/'Output Sheet'!$B$8</f>
        <v>#DIV/0!</v>
      </c>
      <c r="J1231" s="596"/>
      <c r="K1231" s="560"/>
      <c r="L1231" s="560"/>
      <c r="M1231" s="560"/>
      <c r="N1231" s="560"/>
      <c r="O1231" s="560"/>
      <c r="P1231" s="560"/>
      <c r="Q1231" s="560"/>
      <c r="R1231" s="560"/>
      <c r="S1231" s="560"/>
      <c r="T1231" s="560"/>
      <c r="U1231" s="560"/>
    </row>
    <row r="1232" spans="1:21">
      <c r="A1232" s="593">
        <f t="shared" si="114"/>
        <v>41326</v>
      </c>
      <c r="B1232" s="594">
        <v>41326.291737789354</v>
      </c>
      <c r="C1232" s="560">
        <f t="shared" si="115"/>
        <v>2013</v>
      </c>
      <c r="D1232" s="560">
        <f t="shared" si="116"/>
        <v>2</v>
      </c>
      <c r="E1232" s="560">
        <f t="shared" si="117"/>
        <v>21</v>
      </c>
      <c r="F1232" s="560">
        <f t="shared" si="118"/>
        <v>7</v>
      </c>
      <c r="G1232" s="595">
        <f t="shared" si="119"/>
        <v>5</v>
      </c>
      <c r="H1232" s="590">
        <f>CHOOSE('Output Sheet'!$B$4,'8760 Data'!J1232,'8760 Data'!K1232,'8760 Data'!L1232,'8760 Data'!M1232,'8760 Data'!N1232,'8760 Data'!O1232,'8760 Data'!P1232,'8760 Data'!Q1232,'8760 Data'!R1232,'8760 Data'!S1232,'8760 Data'!T1232,'8760 Data'!U1232)</f>
        <v>0</v>
      </c>
      <c r="I1232" s="591" t="e">
        <f>H1232/'Output Sheet'!$B$8</f>
        <v>#DIV/0!</v>
      </c>
      <c r="J1232" s="596"/>
      <c r="K1232" s="560"/>
      <c r="L1232" s="560"/>
      <c r="M1232" s="560"/>
      <c r="N1232" s="560"/>
      <c r="O1232" s="560"/>
      <c r="P1232" s="560"/>
      <c r="Q1232" s="560"/>
      <c r="R1232" s="560"/>
      <c r="S1232" s="560"/>
      <c r="T1232" s="560"/>
      <c r="U1232" s="560"/>
    </row>
    <row r="1233" spans="1:21">
      <c r="A1233" s="593">
        <f t="shared" si="114"/>
        <v>41326</v>
      </c>
      <c r="B1233" s="594">
        <v>41326.333404513891</v>
      </c>
      <c r="C1233" s="560">
        <f t="shared" si="115"/>
        <v>2013</v>
      </c>
      <c r="D1233" s="560">
        <f t="shared" si="116"/>
        <v>2</v>
      </c>
      <c r="E1233" s="560">
        <f t="shared" si="117"/>
        <v>21</v>
      </c>
      <c r="F1233" s="560">
        <f t="shared" si="118"/>
        <v>8</v>
      </c>
      <c r="G1233" s="595">
        <f t="shared" si="119"/>
        <v>5</v>
      </c>
      <c r="H1233" s="590">
        <f>CHOOSE('Output Sheet'!$B$4,'8760 Data'!J1233,'8760 Data'!K1233,'8760 Data'!L1233,'8760 Data'!M1233,'8760 Data'!N1233,'8760 Data'!O1233,'8760 Data'!P1233,'8760 Data'!Q1233,'8760 Data'!R1233,'8760 Data'!S1233,'8760 Data'!T1233,'8760 Data'!U1233)</f>
        <v>0</v>
      </c>
      <c r="I1233" s="591" t="e">
        <f>H1233/'Output Sheet'!$B$8</f>
        <v>#DIV/0!</v>
      </c>
      <c r="J1233" s="596"/>
      <c r="K1233" s="560"/>
      <c r="L1233" s="560"/>
      <c r="M1233" s="560"/>
      <c r="N1233" s="560"/>
      <c r="O1233" s="560"/>
      <c r="P1233" s="560"/>
      <c r="Q1233" s="560"/>
      <c r="R1233" s="560"/>
      <c r="S1233" s="560"/>
      <c r="T1233" s="560"/>
      <c r="U1233" s="560"/>
    </row>
    <row r="1234" spans="1:21">
      <c r="A1234" s="593">
        <f t="shared" si="114"/>
        <v>41326</v>
      </c>
      <c r="B1234" s="594">
        <v>41326.375071238428</v>
      </c>
      <c r="C1234" s="560">
        <f t="shared" si="115"/>
        <v>2013</v>
      </c>
      <c r="D1234" s="560">
        <f t="shared" si="116"/>
        <v>2</v>
      </c>
      <c r="E1234" s="560">
        <f t="shared" si="117"/>
        <v>21</v>
      </c>
      <c r="F1234" s="560">
        <f t="shared" si="118"/>
        <v>9</v>
      </c>
      <c r="G1234" s="595">
        <f t="shared" si="119"/>
        <v>5</v>
      </c>
      <c r="H1234" s="590">
        <f>CHOOSE('Output Sheet'!$B$4,'8760 Data'!J1234,'8760 Data'!K1234,'8760 Data'!L1234,'8760 Data'!M1234,'8760 Data'!N1234,'8760 Data'!O1234,'8760 Data'!P1234,'8760 Data'!Q1234,'8760 Data'!R1234,'8760 Data'!S1234,'8760 Data'!T1234,'8760 Data'!U1234)</f>
        <v>0</v>
      </c>
      <c r="I1234" s="591" t="e">
        <f>H1234/'Output Sheet'!$B$8</f>
        <v>#DIV/0!</v>
      </c>
      <c r="J1234" s="596"/>
      <c r="K1234" s="560"/>
      <c r="L1234" s="560"/>
      <c r="M1234" s="560"/>
      <c r="N1234" s="560"/>
      <c r="O1234" s="560"/>
      <c r="P1234" s="560"/>
      <c r="Q1234" s="560"/>
      <c r="R1234" s="560"/>
      <c r="S1234" s="560"/>
      <c r="T1234" s="560"/>
      <c r="U1234" s="560"/>
    </row>
    <row r="1235" spans="1:21">
      <c r="A1235" s="593">
        <f t="shared" si="114"/>
        <v>41326</v>
      </c>
      <c r="B1235" s="594">
        <v>41326.416737962965</v>
      </c>
      <c r="C1235" s="560">
        <f t="shared" si="115"/>
        <v>2013</v>
      </c>
      <c r="D1235" s="560">
        <f t="shared" si="116"/>
        <v>2</v>
      </c>
      <c r="E1235" s="560">
        <f t="shared" si="117"/>
        <v>21</v>
      </c>
      <c r="F1235" s="560">
        <f t="shared" si="118"/>
        <v>10</v>
      </c>
      <c r="G1235" s="595">
        <f t="shared" si="119"/>
        <v>5</v>
      </c>
      <c r="H1235" s="590">
        <f>CHOOSE('Output Sheet'!$B$4,'8760 Data'!J1235,'8760 Data'!K1235,'8760 Data'!L1235,'8760 Data'!M1235,'8760 Data'!N1235,'8760 Data'!O1235,'8760 Data'!P1235,'8760 Data'!Q1235,'8760 Data'!R1235,'8760 Data'!S1235,'8760 Data'!T1235,'8760 Data'!U1235)</f>
        <v>0</v>
      </c>
      <c r="I1235" s="591" t="e">
        <f>H1235/'Output Sheet'!$B$8</f>
        <v>#DIV/0!</v>
      </c>
      <c r="J1235" s="596"/>
      <c r="K1235" s="560"/>
      <c r="L1235" s="560"/>
      <c r="M1235" s="560"/>
      <c r="N1235" s="560"/>
      <c r="O1235" s="560"/>
      <c r="P1235" s="560"/>
      <c r="Q1235" s="560"/>
      <c r="R1235" s="560"/>
      <c r="S1235" s="560"/>
      <c r="T1235" s="560"/>
      <c r="U1235" s="560"/>
    </row>
    <row r="1236" spans="1:21">
      <c r="A1236" s="593">
        <f t="shared" si="114"/>
        <v>41326</v>
      </c>
      <c r="B1236" s="594">
        <v>41326.458404687502</v>
      </c>
      <c r="C1236" s="560">
        <f t="shared" si="115"/>
        <v>2013</v>
      </c>
      <c r="D1236" s="560">
        <f t="shared" si="116"/>
        <v>2</v>
      </c>
      <c r="E1236" s="560">
        <f t="shared" si="117"/>
        <v>21</v>
      </c>
      <c r="F1236" s="560">
        <f t="shared" si="118"/>
        <v>11</v>
      </c>
      <c r="G1236" s="595">
        <f t="shared" si="119"/>
        <v>5</v>
      </c>
      <c r="H1236" s="590">
        <f>CHOOSE('Output Sheet'!$B$4,'8760 Data'!J1236,'8760 Data'!K1236,'8760 Data'!L1236,'8760 Data'!M1236,'8760 Data'!N1236,'8760 Data'!O1236,'8760 Data'!P1236,'8760 Data'!Q1236,'8760 Data'!R1236,'8760 Data'!S1236,'8760 Data'!T1236,'8760 Data'!U1236)</f>
        <v>0</v>
      </c>
      <c r="I1236" s="591" t="e">
        <f>H1236/'Output Sheet'!$B$8</f>
        <v>#DIV/0!</v>
      </c>
      <c r="J1236" s="596"/>
      <c r="K1236" s="560"/>
      <c r="L1236" s="560"/>
      <c r="M1236" s="560"/>
      <c r="N1236" s="560"/>
      <c r="O1236" s="560"/>
      <c r="P1236" s="560"/>
      <c r="Q1236" s="560"/>
      <c r="R1236" s="560"/>
      <c r="S1236" s="560"/>
      <c r="T1236" s="560"/>
      <c r="U1236" s="560"/>
    </row>
    <row r="1237" spans="1:21">
      <c r="A1237" s="593">
        <f t="shared" si="114"/>
        <v>41326</v>
      </c>
      <c r="B1237" s="594">
        <v>41326.50007141204</v>
      </c>
      <c r="C1237" s="560">
        <f t="shared" si="115"/>
        <v>2013</v>
      </c>
      <c r="D1237" s="560">
        <f t="shared" si="116"/>
        <v>2</v>
      </c>
      <c r="E1237" s="560">
        <f t="shared" si="117"/>
        <v>21</v>
      </c>
      <c r="F1237" s="560">
        <f t="shared" si="118"/>
        <v>12</v>
      </c>
      <c r="G1237" s="595">
        <f t="shared" si="119"/>
        <v>5</v>
      </c>
      <c r="H1237" s="590">
        <f>CHOOSE('Output Sheet'!$B$4,'8760 Data'!J1237,'8760 Data'!K1237,'8760 Data'!L1237,'8760 Data'!M1237,'8760 Data'!N1237,'8760 Data'!O1237,'8760 Data'!P1237,'8760 Data'!Q1237,'8760 Data'!R1237,'8760 Data'!S1237,'8760 Data'!T1237,'8760 Data'!U1237)</f>
        <v>0</v>
      </c>
      <c r="I1237" s="591" t="e">
        <f>H1237/'Output Sheet'!$B$8</f>
        <v>#DIV/0!</v>
      </c>
      <c r="J1237" s="596"/>
      <c r="K1237" s="560"/>
      <c r="L1237" s="560"/>
      <c r="M1237" s="560"/>
      <c r="N1237" s="560"/>
      <c r="O1237" s="560"/>
      <c r="P1237" s="560"/>
      <c r="Q1237" s="560"/>
      <c r="R1237" s="560"/>
      <c r="S1237" s="560"/>
      <c r="T1237" s="560"/>
      <c r="U1237" s="560"/>
    </row>
    <row r="1238" spans="1:21">
      <c r="A1238" s="593">
        <f t="shared" si="114"/>
        <v>41326</v>
      </c>
      <c r="B1238" s="594">
        <v>41326.541738136577</v>
      </c>
      <c r="C1238" s="560">
        <f t="shared" si="115"/>
        <v>2013</v>
      </c>
      <c r="D1238" s="560">
        <f t="shared" si="116"/>
        <v>2</v>
      </c>
      <c r="E1238" s="560">
        <f t="shared" si="117"/>
        <v>21</v>
      </c>
      <c r="F1238" s="560">
        <f t="shared" si="118"/>
        <v>13</v>
      </c>
      <c r="G1238" s="595">
        <f t="shared" si="119"/>
        <v>5</v>
      </c>
      <c r="H1238" s="590">
        <f>CHOOSE('Output Sheet'!$B$4,'8760 Data'!J1238,'8760 Data'!K1238,'8760 Data'!L1238,'8760 Data'!M1238,'8760 Data'!N1238,'8760 Data'!O1238,'8760 Data'!P1238,'8760 Data'!Q1238,'8760 Data'!R1238,'8760 Data'!S1238,'8760 Data'!T1238,'8760 Data'!U1238)</f>
        <v>0</v>
      </c>
      <c r="I1238" s="591" t="e">
        <f>H1238/'Output Sheet'!$B$8</f>
        <v>#DIV/0!</v>
      </c>
      <c r="J1238" s="596"/>
      <c r="K1238" s="560"/>
      <c r="L1238" s="560"/>
      <c r="M1238" s="560"/>
      <c r="N1238" s="560"/>
      <c r="O1238" s="560"/>
      <c r="P1238" s="560"/>
      <c r="Q1238" s="560"/>
      <c r="R1238" s="560"/>
      <c r="S1238" s="560"/>
      <c r="T1238" s="560"/>
      <c r="U1238" s="560"/>
    </row>
    <row r="1239" spans="1:21">
      <c r="A1239" s="593">
        <f t="shared" si="114"/>
        <v>41326</v>
      </c>
      <c r="B1239" s="594">
        <v>41326.583404861114</v>
      </c>
      <c r="C1239" s="560">
        <f t="shared" si="115"/>
        <v>2013</v>
      </c>
      <c r="D1239" s="560">
        <f t="shared" si="116"/>
        <v>2</v>
      </c>
      <c r="E1239" s="560">
        <f t="shared" si="117"/>
        <v>21</v>
      </c>
      <c r="F1239" s="560">
        <f t="shared" si="118"/>
        <v>14</v>
      </c>
      <c r="G1239" s="595">
        <f t="shared" si="119"/>
        <v>5</v>
      </c>
      <c r="H1239" s="590">
        <f>CHOOSE('Output Sheet'!$B$4,'8760 Data'!J1239,'8760 Data'!K1239,'8760 Data'!L1239,'8760 Data'!M1239,'8760 Data'!N1239,'8760 Data'!O1239,'8760 Data'!P1239,'8760 Data'!Q1239,'8760 Data'!R1239,'8760 Data'!S1239,'8760 Data'!T1239,'8760 Data'!U1239)</f>
        <v>0</v>
      </c>
      <c r="I1239" s="591" t="e">
        <f>H1239/'Output Sheet'!$B$8</f>
        <v>#DIV/0!</v>
      </c>
      <c r="J1239" s="596"/>
      <c r="K1239" s="560"/>
      <c r="L1239" s="560"/>
      <c r="M1239" s="560"/>
      <c r="N1239" s="560"/>
      <c r="O1239" s="560"/>
      <c r="P1239" s="560"/>
      <c r="Q1239" s="560"/>
      <c r="R1239" s="560"/>
      <c r="S1239" s="560"/>
      <c r="T1239" s="560"/>
      <c r="U1239" s="560"/>
    </row>
    <row r="1240" spans="1:21">
      <c r="A1240" s="593">
        <f t="shared" si="114"/>
        <v>41326</v>
      </c>
      <c r="B1240" s="594">
        <v>41326.625071585651</v>
      </c>
      <c r="C1240" s="560">
        <f t="shared" si="115"/>
        <v>2013</v>
      </c>
      <c r="D1240" s="560">
        <f t="shared" si="116"/>
        <v>2</v>
      </c>
      <c r="E1240" s="560">
        <f t="shared" si="117"/>
        <v>21</v>
      </c>
      <c r="F1240" s="560">
        <f t="shared" si="118"/>
        <v>15</v>
      </c>
      <c r="G1240" s="595">
        <f t="shared" si="119"/>
        <v>5</v>
      </c>
      <c r="H1240" s="590">
        <f>CHOOSE('Output Sheet'!$B$4,'8760 Data'!J1240,'8760 Data'!K1240,'8760 Data'!L1240,'8760 Data'!M1240,'8760 Data'!N1240,'8760 Data'!O1240,'8760 Data'!P1240,'8760 Data'!Q1240,'8760 Data'!R1240,'8760 Data'!S1240,'8760 Data'!T1240,'8760 Data'!U1240)</f>
        <v>0</v>
      </c>
      <c r="I1240" s="591" t="e">
        <f>H1240/'Output Sheet'!$B$8</f>
        <v>#DIV/0!</v>
      </c>
      <c r="J1240" s="596"/>
      <c r="K1240" s="560"/>
      <c r="L1240" s="560"/>
      <c r="M1240" s="560"/>
      <c r="N1240" s="560"/>
      <c r="O1240" s="560"/>
      <c r="P1240" s="560"/>
      <c r="Q1240" s="560"/>
      <c r="R1240" s="560"/>
      <c r="S1240" s="560"/>
      <c r="T1240" s="560"/>
      <c r="U1240" s="560"/>
    </row>
    <row r="1241" spans="1:21">
      <c r="A1241" s="593">
        <f t="shared" si="114"/>
        <v>41326</v>
      </c>
      <c r="B1241" s="594">
        <v>41326.666738310189</v>
      </c>
      <c r="C1241" s="560">
        <f t="shared" si="115"/>
        <v>2013</v>
      </c>
      <c r="D1241" s="560">
        <f t="shared" si="116"/>
        <v>2</v>
      </c>
      <c r="E1241" s="560">
        <f t="shared" si="117"/>
        <v>21</v>
      </c>
      <c r="F1241" s="560">
        <f t="shared" si="118"/>
        <v>16</v>
      </c>
      <c r="G1241" s="595">
        <f t="shared" si="119"/>
        <v>5</v>
      </c>
      <c r="H1241" s="590">
        <f>CHOOSE('Output Sheet'!$B$4,'8760 Data'!J1241,'8760 Data'!K1241,'8760 Data'!L1241,'8760 Data'!M1241,'8760 Data'!N1241,'8760 Data'!O1241,'8760 Data'!P1241,'8760 Data'!Q1241,'8760 Data'!R1241,'8760 Data'!S1241,'8760 Data'!T1241,'8760 Data'!U1241)</f>
        <v>0</v>
      </c>
      <c r="I1241" s="591" t="e">
        <f>H1241/'Output Sheet'!$B$8</f>
        <v>#DIV/0!</v>
      </c>
      <c r="J1241" s="596"/>
      <c r="K1241" s="560"/>
      <c r="L1241" s="560"/>
      <c r="M1241" s="560"/>
      <c r="N1241" s="560"/>
      <c r="O1241" s="560"/>
      <c r="P1241" s="560"/>
      <c r="Q1241" s="560"/>
      <c r="R1241" s="560"/>
      <c r="S1241" s="560"/>
      <c r="T1241" s="560"/>
      <c r="U1241" s="560"/>
    </row>
    <row r="1242" spans="1:21">
      <c r="A1242" s="593">
        <f t="shared" si="114"/>
        <v>41326</v>
      </c>
      <c r="B1242" s="594">
        <v>41326.708405034726</v>
      </c>
      <c r="C1242" s="560">
        <f t="shared" si="115"/>
        <v>2013</v>
      </c>
      <c r="D1242" s="560">
        <f t="shared" si="116"/>
        <v>2</v>
      </c>
      <c r="E1242" s="560">
        <f t="shared" si="117"/>
        <v>21</v>
      </c>
      <c r="F1242" s="560">
        <f t="shared" si="118"/>
        <v>17</v>
      </c>
      <c r="G1242" s="595">
        <f t="shared" si="119"/>
        <v>5</v>
      </c>
      <c r="H1242" s="590">
        <f>CHOOSE('Output Sheet'!$B$4,'8760 Data'!J1242,'8760 Data'!K1242,'8760 Data'!L1242,'8760 Data'!M1242,'8760 Data'!N1242,'8760 Data'!O1242,'8760 Data'!P1242,'8760 Data'!Q1242,'8760 Data'!R1242,'8760 Data'!S1242,'8760 Data'!T1242,'8760 Data'!U1242)</f>
        <v>0</v>
      </c>
      <c r="I1242" s="591" t="e">
        <f>H1242/'Output Sheet'!$B$8</f>
        <v>#DIV/0!</v>
      </c>
      <c r="J1242" s="596"/>
      <c r="K1242" s="560"/>
      <c r="L1242" s="560"/>
      <c r="M1242" s="560"/>
      <c r="N1242" s="560"/>
      <c r="O1242" s="560"/>
      <c r="P1242" s="560"/>
      <c r="Q1242" s="560"/>
      <c r="R1242" s="560"/>
      <c r="S1242" s="560"/>
      <c r="T1242" s="560"/>
      <c r="U1242" s="560"/>
    </row>
    <row r="1243" spans="1:21">
      <c r="A1243" s="593">
        <f t="shared" si="114"/>
        <v>41326</v>
      </c>
      <c r="B1243" s="594">
        <v>41326.750071759256</v>
      </c>
      <c r="C1243" s="560">
        <f t="shared" si="115"/>
        <v>2013</v>
      </c>
      <c r="D1243" s="560">
        <f t="shared" si="116"/>
        <v>2</v>
      </c>
      <c r="E1243" s="560">
        <f t="shared" si="117"/>
        <v>21</v>
      </c>
      <c r="F1243" s="560">
        <f t="shared" si="118"/>
        <v>18</v>
      </c>
      <c r="G1243" s="595">
        <f t="shared" si="119"/>
        <v>5</v>
      </c>
      <c r="H1243" s="590">
        <f>CHOOSE('Output Sheet'!$B$4,'8760 Data'!J1243,'8760 Data'!K1243,'8760 Data'!L1243,'8760 Data'!M1243,'8760 Data'!N1243,'8760 Data'!O1243,'8760 Data'!P1243,'8760 Data'!Q1243,'8760 Data'!R1243,'8760 Data'!S1243,'8760 Data'!T1243,'8760 Data'!U1243)</f>
        <v>0</v>
      </c>
      <c r="I1243" s="591" t="e">
        <f>H1243/'Output Sheet'!$B$8</f>
        <v>#DIV/0!</v>
      </c>
      <c r="J1243" s="596"/>
      <c r="K1243" s="560"/>
      <c r="L1243" s="560"/>
      <c r="M1243" s="560"/>
      <c r="N1243" s="560"/>
      <c r="O1243" s="560"/>
      <c r="P1243" s="560"/>
      <c r="Q1243" s="560"/>
      <c r="R1243" s="560"/>
      <c r="S1243" s="560"/>
      <c r="T1243" s="560"/>
      <c r="U1243" s="560"/>
    </row>
    <row r="1244" spans="1:21">
      <c r="A1244" s="593">
        <f t="shared" si="114"/>
        <v>41326</v>
      </c>
      <c r="B1244" s="594">
        <v>41326.791738483793</v>
      </c>
      <c r="C1244" s="560">
        <f t="shared" si="115"/>
        <v>2013</v>
      </c>
      <c r="D1244" s="560">
        <f t="shared" si="116"/>
        <v>2</v>
      </c>
      <c r="E1244" s="560">
        <f t="shared" si="117"/>
        <v>21</v>
      </c>
      <c r="F1244" s="560">
        <f t="shared" si="118"/>
        <v>19</v>
      </c>
      <c r="G1244" s="595">
        <f t="shared" si="119"/>
        <v>5</v>
      </c>
      <c r="H1244" s="590">
        <f>CHOOSE('Output Sheet'!$B$4,'8760 Data'!J1244,'8760 Data'!K1244,'8760 Data'!L1244,'8760 Data'!M1244,'8760 Data'!N1244,'8760 Data'!O1244,'8760 Data'!P1244,'8760 Data'!Q1244,'8760 Data'!R1244,'8760 Data'!S1244,'8760 Data'!T1244,'8760 Data'!U1244)</f>
        <v>0</v>
      </c>
      <c r="I1244" s="591" t="e">
        <f>H1244/'Output Sheet'!$B$8</f>
        <v>#DIV/0!</v>
      </c>
      <c r="J1244" s="596"/>
      <c r="K1244" s="560"/>
      <c r="L1244" s="560"/>
      <c r="M1244" s="560"/>
      <c r="N1244" s="560"/>
      <c r="O1244" s="560"/>
      <c r="P1244" s="560"/>
      <c r="Q1244" s="560"/>
      <c r="R1244" s="560"/>
      <c r="S1244" s="560"/>
      <c r="T1244" s="560"/>
      <c r="U1244" s="560"/>
    </row>
    <row r="1245" spans="1:21">
      <c r="A1245" s="593">
        <f t="shared" si="114"/>
        <v>41326</v>
      </c>
      <c r="B1245" s="594">
        <v>41326.83340520833</v>
      </c>
      <c r="C1245" s="560">
        <f t="shared" si="115"/>
        <v>2013</v>
      </c>
      <c r="D1245" s="560">
        <f t="shared" si="116"/>
        <v>2</v>
      </c>
      <c r="E1245" s="560">
        <f t="shared" si="117"/>
        <v>21</v>
      </c>
      <c r="F1245" s="560">
        <f t="shared" si="118"/>
        <v>20</v>
      </c>
      <c r="G1245" s="595">
        <f t="shared" si="119"/>
        <v>5</v>
      </c>
      <c r="H1245" s="590">
        <f>CHOOSE('Output Sheet'!$B$4,'8760 Data'!J1245,'8760 Data'!K1245,'8760 Data'!L1245,'8760 Data'!M1245,'8760 Data'!N1245,'8760 Data'!O1245,'8760 Data'!P1245,'8760 Data'!Q1245,'8760 Data'!R1245,'8760 Data'!S1245,'8760 Data'!T1245,'8760 Data'!U1245)</f>
        <v>0</v>
      </c>
      <c r="I1245" s="591" t="e">
        <f>H1245/'Output Sheet'!$B$8</f>
        <v>#DIV/0!</v>
      </c>
      <c r="J1245" s="596"/>
      <c r="K1245" s="560"/>
      <c r="L1245" s="560"/>
      <c r="M1245" s="560"/>
      <c r="N1245" s="560"/>
      <c r="O1245" s="560"/>
      <c r="P1245" s="560"/>
      <c r="Q1245" s="560"/>
      <c r="R1245" s="560"/>
      <c r="S1245" s="560"/>
      <c r="T1245" s="560"/>
      <c r="U1245" s="560"/>
    </row>
    <row r="1246" spans="1:21">
      <c r="A1246" s="593">
        <f t="shared" si="114"/>
        <v>41326</v>
      </c>
      <c r="B1246" s="594">
        <v>41326.875071932867</v>
      </c>
      <c r="C1246" s="560">
        <f t="shared" si="115"/>
        <v>2013</v>
      </c>
      <c r="D1246" s="560">
        <f t="shared" si="116"/>
        <v>2</v>
      </c>
      <c r="E1246" s="560">
        <f t="shared" si="117"/>
        <v>21</v>
      </c>
      <c r="F1246" s="560">
        <f t="shared" si="118"/>
        <v>21</v>
      </c>
      <c r="G1246" s="595">
        <f t="shared" si="119"/>
        <v>5</v>
      </c>
      <c r="H1246" s="590">
        <f>CHOOSE('Output Sheet'!$B$4,'8760 Data'!J1246,'8760 Data'!K1246,'8760 Data'!L1246,'8760 Data'!M1246,'8760 Data'!N1246,'8760 Data'!O1246,'8760 Data'!P1246,'8760 Data'!Q1246,'8760 Data'!R1246,'8760 Data'!S1246,'8760 Data'!T1246,'8760 Data'!U1246)</f>
        <v>0</v>
      </c>
      <c r="I1246" s="591" t="e">
        <f>H1246/'Output Sheet'!$B$8</f>
        <v>#DIV/0!</v>
      </c>
      <c r="J1246" s="596"/>
      <c r="K1246" s="560"/>
      <c r="L1246" s="560"/>
      <c r="M1246" s="560"/>
      <c r="N1246" s="560"/>
      <c r="O1246" s="560"/>
      <c r="P1246" s="560"/>
      <c r="Q1246" s="560"/>
      <c r="R1246" s="560"/>
      <c r="S1246" s="560"/>
      <c r="T1246" s="560"/>
      <c r="U1246" s="560"/>
    </row>
    <row r="1247" spans="1:21">
      <c r="A1247" s="593">
        <f t="shared" si="114"/>
        <v>41326</v>
      </c>
      <c r="B1247" s="594">
        <v>41326.916738657404</v>
      </c>
      <c r="C1247" s="560">
        <f t="shared" si="115"/>
        <v>2013</v>
      </c>
      <c r="D1247" s="560">
        <f t="shared" si="116"/>
        <v>2</v>
      </c>
      <c r="E1247" s="560">
        <f t="shared" si="117"/>
        <v>21</v>
      </c>
      <c r="F1247" s="560">
        <f t="shared" si="118"/>
        <v>22</v>
      </c>
      <c r="G1247" s="595">
        <f t="shared" si="119"/>
        <v>5</v>
      </c>
      <c r="H1247" s="590">
        <f>CHOOSE('Output Sheet'!$B$4,'8760 Data'!J1247,'8760 Data'!K1247,'8760 Data'!L1247,'8760 Data'!M1247,'8760 Data'!N1247,'8760 Data'!O1247,'8760 Data'!P1247,'8760 Data'!Q1247,'8760 Data'!R1247,'8760 Data'!S1247,'8760 Data'!T1247,'8760 Data'!U1247)</f>
        <v>0</v>
      </c>
      <c r="I1247" s="591" t="e">
        <f>H1247/'Output Sheet'!$B$8</f>
        <v>#DIV/0!</v>
      </c>
      <c r="J1247" s="596"/>
      <c r="K1247" s="560"/>
      <c r="L1247" s="560"/>
      <c r="M1247" s="560"/>
      <c r="N1247" s="560"/>
      <c r="O1247" s="560"/>
      <c r="P1247" s="560"/>
      <c r="Q1247" s="560"/>
      <c r="R1247" s="560"/>
      <c r="S1247" s="560"/>
      <c r="T1247" s="560"/>
      <c r="U1247" s="560"/>
    </row>
    <row r="1248" spans="1:21">
      <c r="A1248" s="593">
        <f t="shared" si="114"/>
        <v>41326</v>
      </c>
      <c r="B1248" s="594">
        <v>41326.958405381942</v>
      </c>
      <c r="C1248" s="560">
        <f t="shared" si="115"/>
        <v>2013</v>
      </c>
      <c r="D1248" s="560">
        <f t="shared" si="116"/>
        <v>2</v>
      </c>
      <c r="E1248" s="560">
        <f t="shared" si="117"/>
        <v>21</v>
      </c>
      <c r="F1248" s="560">
        <f t="shared" si="118"/>
        <v>23</v>
      </c>
      <c r="G1248" s="595">
        <f t="shared" si="119"/>
        <v>5</v>
      </c>
      <c r="H1248" s="590">
        <f>CHOOSE('Output Sheet'!$B$4,'8760 Data'!J1248,'8760 Data'!K1248,'8760 Data'!L1248,'8760 Data'!M1248,'8760 Data'!N1248,'8760 Data'!O1248,'8760 Data'!P1248,'8760 Data'!Q1248,'8760 Data'!R1248,'8760 Data'!S1248,'8760 Data'!T1248,'8760 Data'!U1248)</f>
        <v>0</v>
      </c>
      <c r="I1248" s="591" t="e">
        <f>H1248/'Output Sheet'!$B$8</f>
        <v>#DIV/0!</v>
      </c>
      <c r="J1248" s="596"/>
      <c r="K1248" s="560"/>
      <c r="L1248" s="560"/>
      <c r="M1248" s="560"/>
      <c r="N1248" s="560"/>
      <c r="O1248" s="560"/>
      <c r="P1248" s="560"/>
      <c r="Q1248" s="560"/>
      <c r="R1248" s="560"/>
      <c r="S1248" s="560"/>
      <c r="T1248" s="560"/>
      <c r="U1248" s="560"/>
    </row>
    <row r="1249" spans="1:21">
      <c r="A1249" s="593">
        <f t="shared" si="114"/>
        <v>41327</v>
      </c>
      <c r="B1249" s="594">
        <v>41327.000072106479</v>
      </c>
      <c r="C1249" s="560">
        <f t="shared" si="115"/>
        <v>2013</v>
      </c>
      <c r="D1249" s="560">
        <f t="shared" si="116"/>
        <v>2</v>
      </c>
      <c r="E1249" s="560">
        <f t="shared" si="117"/>
        <v>22</v>
      </c>
      <c r="F1249" s="560">
        <f t="shared" si="118"/>
        <v>24</v>
      </c>
      <c r="G1249" s="595">
        <f t="shared" si="119"/>
        <v>6</v>
      </c>
      <c r="H1249" s="590">
        <f>CHOOSE('Output Sheet'!$B$4,'8760 Data'!J1249,'8760 Data'!K1249,'8760 Data'!L1249,'8760 Data'!M1249,'8760 Data'!N1249,'8760 Data'!O1249,'8760 Data'!P1249,'8760 Data'!Q1249,'8760 Data'!R1249,'8760 Data'!S1249,'8760 Data'!T1249,'8760 Data'!U1249)</f>
        <v>0</v>
      </c>
      <c r="I1249" s="591" t="e">
        <f>H1249/'Output Sheet'!$B$8</f>
        <v>#DIV/0!</v>
      </c>
      <c r="J1249" s="596"/>
      <c r="K1249" s="560"/>
      <c r="L1249" s="560"/>
      <c r="M1249" s="560"/>
      <c r="N1249" s="560"/>
      <c r="O1249" s="560"/>
      <c r="P1249" s="560"/>
      <c r="Q1249" s="560"/>
      <c r="R1249" s="560"/>
      <c r="S1249" s="560"/>
      <c r="T1249" s="560"/>
      <c r="U1249" s="560"/>
    </row>
    <row r="1250" spans="1:21">
      <c r="A1250" s="593">
        <f t="shared" si="114"/>
        <v>41327</v>
      </c>
      <c r="B1250" s="594">
        <v>41327.041738831016</v>
      </c>
      <c r="C1250" s="560">
        <f t="shared" si="115"/>
        <v>2013</v>
      </c>
      <c r="D1250" s="560">
        <f t="shared" si="116"/>
        <v>2</v>
      </c>
      <c r="E1250" s="560">
        <f t="shared" si="117"/>
        <v>22</v>
      </c>
      <c r="F1250" s="560">
        <f t="shared" si="118"/>
        <v>1</v>
      </c>
      <c r="G1250" s="595">
        <f t="shared" si="119"/>
        <v>6</v>
      </c>
      <c r="H1250" s="590">
        <f>CHOOSE('Output Sheet'!$B$4,'8760 Data'!J1250,'8760 Data'!K1250,'8760 Data'!L1250,'8760 Data'!M1250,'8760 Data'!N1250,'8760 Data'!O1250,'8760 Data'!P1250,'8760 Data'!Q1250,'8760 Data'!R1250,'8760 Data'!S1250,'8760 Data'!T1250,'8760 Data'!U1250)</f>
        <v>0</v>
      </c>
      <c r="I1250" s="591" t="e">
        <f>H1250/'Output Sheet'!$B$8</f>
        <v>#DIV/0!</v>
      </c>
      <c r="J1250" s="596"/>
      <c r="K1250" s="560"/>
      <c r="L1250" s="560"/>
      <c r="M1250" s="560"/>
      <c r="N1250" s="560"/>
      <c r="O1250" s="560"/>
      <c r="P1250" s="560"/>
      <c r="Q1250" s="560"/>
      <c r="R1250" s="560"/>
      <c r="S1250" s="560"/>
      <c r="T1250" s="560"/>
      <c r="U1250" s="560"/>
    </row>
    <row r="1251" spans="1:21">
      <c r="A1251" s="593">
        <f t="shared" si="114"/>
        <v>41327</v>
      </c>
      <c r="B1251" s="594">
        <v>41327.083405555553</v>
      </c>
      <c r="C1251" s="560">
        <f t="shared" si="115"/>
        <v>2013</v>
      </c>
      <c r="D1251" s="560">
        <f t="shared" si="116"/>
        <v>2</v>
      </c>
      <c r="E1251" s="560">
        <f t="shared" si="117"/>
        <v>22</v>
      </c>
      <c r="F1251" s="560">
        <f t="shared" si="118"/>
        <v>2</v>
      </c>
      <c r="G1251" s="595">
        <f t="shared" si="119"/>
        <v>6</v>
      </c>
      <c r="H1251" s="590">
        <f>CHOOSE('Output Sheet'!$B$4,'8760 Data'!J1251,'8760 Data'!K1251,'8760 Data'!L1251,'8760 Data'!M1251,'8760 Data'!N1251,'8760 Data'!O1251,'8760 Data'!P1251,'8760 Data'!Q1251,'8760 Data'!R1251,'8760 Data'!S1251,'8760 Data'!T1251,'8760 Data'!U1251)</f>
        <v>0</v>
      </c>
      <c r="I1251" s="591" t="e">
        <f>H1251/'Output Sheet'!$B$8</f>
        <v>#DIV/0!</v>
      </c>
      <c r="J1251" s="596"/>
      <c r="K1251" s="560"/>
      <c r="L1251" s="560"/>
      <c r="M1251" s="560"/>
      <c r="N1251" s="560"/>
      <c r="O1251" s="560"/>
      <c r="P1251" s="560"/>
      <c r="Q1251" s="560"/>
      <c r="R1251" s="560"/>
      <c r="S1251" s="560"/>
      <c r="T1251" s="560"/>
      <c r="U1251" s="560"/>
    </row>
    <row r="1252" spans="1:21">
      <c r="A1252" s="593">
        <f t="shared" si="114"/>
        <v>41327</v>
      </c>
      <c r="B1252" s="594">
        <v>41327.125072280091</v>
      </c>
      <c r="C1252" s="560">
        <f t="shared" si="115"/>
        <v>2013</v>
      </c>
      <c r="D1252" s="560">
        <f t="shared" si="116"/>
        <v>2</v>
      </c>
      <c r="E1252" s="560">
        <f t="shared" si="117"/>
        <v>22</v>
      </c>
      <c r="F1252" s="560">
        <f t="shared" si="118"/>
        <v>3</v>
      </c>
      <c r="G1252" s="595">
        <f t="shared" si="119"/>
        <v>6</v>
      </c>
      <c r="H1252" s="590">
        <f>CHOOSE('Output Sheet'!$B$4,'8760 Data'!J1252,'8760 Data'!K1252,'8760 Data'!L1252,'8760 Data'!M1252,'8760 Data'!N1252,'8760 Data'!O1252,'8760 Data'!P1252,'8760 Data'!Q1252,'8760 Data'!R1252,'8760 Data'!S1252,'8760 Data'!T1252,'8760 Data'!U1252)</f>
        <v>0</v>
      </c>
      <c r="I1252" s="591" t="e">
        <f>H1252/'Output Sheet'!$B$8</f>
        <v>#DIV/0!</v>
      </c>
      <c r="J1252" s="596"/>
      <c r="K1252" s="560"/>
      <c r="L1252" s="560"/>
      <c r="M1252" s="560"/>
      <c r="N1252" s="560"/>
      <c r="O1252" s="560"/>
      <c r="P1252" s="560"/>
      <c r="Q1252" s="560"/>
      <c r="R1252" s="560"/>
      <c r="S1252" s="560"/>
      <c r="T1252" s="560"/>
      <c r="U1252" s="560"/>
    </row>
    <row r="1253" spans="1:21">
      <c r="A1253" s="593">
        <f t="shared" si="114"/>
        <v>41327</v>
      </c>
      <c r="B1253" s="594">
        <v>41327.166739004628</v>
      </c>
      <c r="C1253" s="560">
        <f t="shared" si="115"/>
        <v>2013</v>
      </c>
      <c r="D1253" s="560">
        <f t="shared" si="116"/>
        <v>2</v>
      </c>
      <c r="E1253" s="560">
        <f t="shared" si="117"/>
        <v>22</v>
      </c>
      <c r="F1253" s="560">
        <f t="shared" si="118"/>
        <v>4</v>
      </c>
      <c r="G1253" s="595">
        <f t="shared" si="119"/>
        <v>6</v>
      </c>
      <c r="H1253" s="590">
        <f>CHOOSE('Output Sheet'!$B$4,'8760 Data'!J1253,'8760 Data'!K1253,'8760 Data'!L1253,'8760 Data'!M1253,'8760 Data'!N1253,'8760 Data'!O1253,'8760 Data'!P1253,'8760 Data'!Q1253,'8760 Data'!R1253,'8760 Data'!S1253,'8760 Data'!T1253,'8760 Data'!U1253)</f>
        <v>0</v>
      </c>
      <c r="I1253" s="591" t="e">
        <f>H1253/'Output Sheet'!$B$8</f>
        <v>#DIV/0!</v>
      </c>
      <c r="J1253" s="596"/>
      <c r="K1253" s="560"/>
      <c r="L1253" s="560"/>
      <c r="M1253" s="560"/>
      <c r="N1253" s="560"/>
      <c r="O1253" s="560"/>
      <c r="P1253" s="560"/>
      <c r="Q1253" s="560"/>
      <c r="R1253" s="560"/>
      <c r="S1253" s="560"/>
      <c r="T1253" s="560"/>
      <c r="U1253" s="560"/>
    </row>
    <row r="1254" spans="1:21">
      <c r="A1254" s="593">
        <f t="shared" si="114"/>
        <v>41327</v>
      </c>
      <c r="B1254" s="594">
        <v>41327.208405729165</v>
      </c>
      <c r="C1254" s="560">
        <f t="shared" si="115"/>
        <v>2013</v>
      </c>
      <c r="D1254" s="560">
        <f t="shared" si="116"/>
        <v>2</v>
      </c>
      <c r="E1254" s="560">
        <f t="shared" si="117"/>
        <v>22</v>
      </c>
      <c r="F1254" s="560">
        <f t="shared" si="118"/>
        <v>5</v>
      </c>
      <c r="G1254" s="595">
        <f t="shared" si="119"/>
        <v>6</v>
      </c>
      <c r="H1254" s="590">
        <f>CHOOSE('Output Sheet'!$B$4,'8760 Data'!J1254,'8760 Data'!K1254,'8760 Data'!L1254,'8760 Data'!M1254,'8760 Data'!N1254,'8760 Data'!O1254,'8760 Data'!P1254,'8760 Data'!Q1254,'8760 Data'!R1254,'8760 Data'!S1254,'8760 Data'!T1254,'8760 Data'!U1254)</f>
        <v>0</v>
      </c>
      <c r="I1254" s="591" t="e">
        <f>H1254/'Output Sheet'!$B$8</f>
        <v>#DIV/0!</v>
      </c>
      <c r="J1254" s="596"/>
      <c r="K1254" s="560"/>
      <c r="L1254" s="560"/>
      <c r="M1254" s="560"/>
      <c r="N1254" s="560"/>
      <c r="O1254" s="560"/>
      <c r="P1254" s="560"/>
      <c r="Q1254" s="560"/>
      <c r="R1254" s="560"/>
      <c r="S1254" s="560"/>
      <c r="T1254" s="560"/>
      <c r="U1254" s="560"/>
    </row>
    <row r="1255" spans="1:21">
      <c r="A1255" s="593">
        <f t="shared" si="114"/>
        <v>41327</v>
      </c>
      <c r="B1255" s="594">
        <v>41327.250072453702</v>
      </c>
      <c r="C1255" s="560">
        <f t="shared" si="115"/>
        <v>2013</v>
      </c>
      <c r="D1255" s="560">
        <f t="shared" si="116"/>
        <v>2</v>
      </c>
      <c r="E1255" s="560">
        <f t="shared" si="117"/>
        <v>22</v>
      </c>
      <c r="F1255" s="560">
        <f t="shared" si="118"/>
        <v>6</v>
      </c>
      <c r="G1255" s="595">
        <f t="shared" si="119"/>
        <v>6</v>
      </c>
      <c r="H1255" s="590">
        <f>CHOOSE('Output Sheet'!$B$4,'8760 Data'!J1255,'8760 Data'!K1255,'8760 Data'!L1255,'8760 Data'!M1255,'8760 Data'!N1255,'8760 Data'!O1255,'8760 Data'!P1255,'8760 Data'!Q1255,'8760 Data'!R1255,'8760 Data'!S1255,'8760 Data'!T1255,'8760 Data'!U1255)</f>
        <v>0</v>
      </c>
      <c r="I1255" s="591" t="e">
        <f>H1255/'Output Sheet'!$B$8</f>
        <v>#DIV/0!</v>
      </c>
      <c r="J1255" s="596"/>
      <c r="K1255" s="560"/>
      <c r="L1255" s="560"/>
      <c r="M1255" s="560"/>
      <c r="N1255" s="560"/>
      <c r="O1255" s="560"/>
      <c r="P1255" s="560"/>
      <c r="Q1255" s="560"/>
      <c r="R1255" s="560"/>
      <c r="S1255" s="560"/>
      <c r="T1255" s="560"/>
      <c r="U1255" s="560"/>
    </row>
    <row r="1256" spans="1:21">
      <c r="A1256" s="593">
        <f t="shared" si="114"/>
        <v>41327</v>
      </c>
      <c r="B1256" s="594">
        <v>41327.291739178239</v>
      </c>
      <c r="C1256" s="560">
        <f t="shared" si="115"/>
        <v>2013</v>
      </c>
      <c r="D1256" s="560">
        <f t="shared" si="116"/>
        <v>2</v>
      </c>
      <c r="E1256" s="560">
        <f t="shared" si="117"/>
        <v>22</v>
      </c>
      <c r="F1256" s="560">
        <f t="shared" si="118"/>
        <v>7</v>
      </c>
      <c r="G1256" s="595">
        <f t="shared" si="119"/>
        <v>6</v>
      </c>
      <c r="H1256" s="590">
        <f>CHOOSE('Output Sheet'!$B$4,'8760 Data'!J1256,'8760 Data'!K1256,'8760 Data'!L1256,'8760 Data'!M1256,'8760 Data'!N1256,'8760 Data'!O1256,'8760 Data'!P1256,'8760 Data'!Q1256,'8760 Data'!R1256,'8760 Data'!S1256,'8760 Data'!T1256,'8760 Data'!U1256)</f>
        <v>0</v>
      </c>
      <c r="I1256" s="591" t="e">
        <f>H1256/'Output Sheet'!$B$8</f>
        <v>#DIV/0!</v>
      </c>
      <c r="J1256" s="596"/>
      <c r="K1256" s="560"/>
      <c r="L1256" s="560"/>
      <c r="M1256" s="560"/>
      <c r="N1256" s="560"/>
      <c r="O1256" s="560"/>
      <c r="P1256" s="560"/>
      <c r="Q1256" s="560"/>
      <c r="R1256" s="560"/>
      <c r="S1256" s="560"/>
      <c r="T1256" s="560"/>
      <c r="U1256" s="560"/>
    </row>
    <row r="1257" spans="1:21">
      <c r="A1257" s="593">
        <f t="shared" si="114"/>
        <v>41327</v>
      </c>
      <c r="B1257" s="594">
        <v>41327.333405902777</v>
      </c>
      <c r="C1257" s="560">
        <f t="shared" si="115"/>
        <v>2013</v>
      </c>
      <c r="D1257" s="560">
        <f t="shared" si="116"/>
        <v>2</v>
      </c>
      <c r="E1257" s="560">
        <f t="shared" si="117"/>
        <v>22</v>
      </c>
      <c r="F1257" s="560">
        <f t="shared" si="118"/>
        <v>8</v>
      </c>
      <c r="G1257" s="595">
        <f t="shared" si="119"/>
        <v>6</v>
      </c>
      <c r="H1257" s="590">
        <f>CHOOSE('Output Sheet'!$B$4,'8760 Data'!J1257,'8760 Data'!K1257,'8760 Data'!L1257,'8760 Data'!M1257,'8760 Data'!N1257,'8760 Data'!O1257,'8760 Data'!P1257,'8760 Data'!Q1257,'8760 Data'!R1257,'8760 Data'!S1257,'8760 Data'!T1257,'8760 Data'!U1257)</f>
        <v>0</v>
      </c>
      <c r="I1257" s="591" t="e">
        <f>H1257/'Output Sheet'!$B$8</f>
        <v>#DIV/0!</v>
      </c>
      <c r="J1257" s="596"/>
      <c r="K1257" s="560"/>
      <c r="L1257" s="560"/>
      <c r="M1257" s="560"/>
      <c r="N1257" s="560"/>
      <c r="O1257" s="560"/>
      <c r="P1257" s="560"/>
      <c r="Q1257" s="560"/>
      <c r="R1257" s="560"/>
      <c r="S1257" s="560"/>
      <c r="T1257" s="560"/>
      <c r="U1257" s="560"/>
    </row>
    <row r="1258" spans="1:21">
      <c r="A1258" s="593">
        <f t="shared" si="114"/>
        <v>41327</v>
      </c>
      <c r="B1258" s="594">
        <v>41327.375072627314</v>
      </c>
      <c r="C1258" s="560">
        <f t="shared" si="115"/>
        <v>2013</v>
      </c>
      <c r="D1258" s="560">
        <f t="shared" si="116"/>
        <v>2</v>
      </c>
      <c r="E1258" s="560">
        <f t="shared" si="117"/>
        <v>22</v>
      </c>
      <c r="F1258" s="560">
        <f t="shared" si="118"/>
        <v>9</v>
      </c>
      <c r="G1258" s="595">
        <f t="shared" si="119"/>
        <v>6</v>
      </c>
      <c r="H1258" s="590">
        <f>CHOOSE('Output Sheet'!$B$4,'8760 Data'!J1258,'8760 Data'!K1258,'8760 Data'!L1258,'8760 Data'!M1258,'8760 Data'!N1258,'8760 Data'!O1258,'8760 Data'!P1258,'8760 Data'!Q1258,'8760 Data'!R1258,'8760 Data'!S1258,'8760 Data'!T1258,'8760 Data'!U1258)</f>
        <v>0</v>
      </c>
      <c r="I1258" s="591" t="e">
        <f>H1258/'Output Sheet'!$B$8</f>
        <v>#DIV/0!</v>
      </c>
      <c r="J1258" s="596"/>
      <c r="K1258" s="560"/>
      <c r="L1258" s="560"/>
      <c r="M1258" s="560"/>
      <c r="N1258" s="560"/>
      <c r="O1258" s="560"/>
      <c r="P1258" s="560"/>
      <c r="Q1258" s="560"/>
      <c r="R1258" s="560"/>
      <c r="S1258" s="560"/>
      <c r="T1258" s="560"/>
      <c r="U1258" s="560"/>
    </row>
    <row r="1259" spans="1:21">
      <c r="A1259" s="593">
        <f t="shared" si="114"/>
        <v>41327</v>
      </c>
      <c r="B1259" s="594">
        <v>41327.416739351851</v>
      </c>
      <c r="C1259" s="560">
        <f t="shared" si="115"/>
        <v>2013</v>
      </c>
      <c r="D1259" s="560">
        <f t="shared" si="116"/>
        <v>2</v>
      </c>
      <c r="E1259" s="560">
        <f t="shared" si="117"/>
        <v>22</v>
      </c>
      <c r="F1259" s="560">
        <f t="shared" si="118"/>
        <v>10</v>
      </c>
      <c r="G1259" s="595">
        <f t="shared" si="119"/>
        <v>6</v>
      </c>
      <c r="H1259" s="590">
        <f>CHOOSE('Output Sheet'!$B$4,'8760 Data'!J1259,'8760 Data'!K1259,'8760 Data'!L1259,'8760 Data'!M1259,'8760 Data'!N1259,'8760 Data'!O1259,'8760 Data'!P1259,'8760 Data'!Q1259,'8760 Data'!R1259,'8760 Data'!S1259,'8760 Data'!T1259,'8760 Data'!U1259)</f>
        <v>0</v>
      </c>
      <c r="I1259" s="591" t="e">
        <f>H1259/'Output Sheet'!$B$8</f>
        <v>#DIV/0!</v>
      </c>
      <c r="J1259" s="596"/>
      <c r="K1259" s="560"/>
      <c r="L1259" s="560"/>
      <c r="M1259" s="560"/>
      <c r="N1259" s="560"/>
      <c r="O1259" s="560"/>
      <c r="P1259" s="560"/>
      <c r="Q1259" s="560"/>
      <c r="R1259" s="560"/>
      <c r="S1259" s="560"/>
      <c r="T1259" s="560"/>
      <c r="U1259" s="560"/>
    </row>
    <row r="1260" spans="1:21">
      <c r="A1260" s="593">
        <f t="shared" si="114"/>
        <v>41327</v>
      </c>
      <c r="B1260" s="594">
        <v>41327.458406076388</v>
      </c>
      <c r="C1260" s="560">
        <f t="shared" si="115"/>
        <v>2013</v>
      </c>
      <c r="D1260" s="560">
        <f t="shared" si="116"/>
        <v>2</v>
      </c>
      <c r="E1260" s="560">
        <f t="shared" si="117"/>
        <v>22</v>
      </c>
      <c r="F1260" s="560">
        <f t="shared" si="118"/>
        <v>11</v>
      </c>
      <c r="G1260" s="595">
        <f t="shared" si="119"/>
        <v>6</v>
      </c>
      <c r="H1260" s="590">
        <f>CHOOSE('Output Sheet'!$B$4,'8760 Data'!J1260,'8760 Data'!K1260,'8760 Data'!L1260,'8760 Data'!M1260,'8760 Data'!N1260,'8760 Data'!O1260,'8760 Data'!P1260,'8760 Data'!Q1260,'8760 Data'!R1260,'8760 Data'!S1260,'8760 Data'!T1260,'8760 Data'!U1260)</f>
        <v>0</v>
      </c>
      <c r="I1260" s="591" t="e">
        <f>H1260/'Output Sheet'!$B$8</f>
        <v>#DIV/0!</v>
      </c>
      <c r="J1260" s="596"/>
      <c r="K1260" s="560"/>
      <c r="L1260" s="560"/>
      <c r="M1260" s="560"/>
      <c r="N1260" s="560"/>
      <c r="O1260" s="560"/>
      <c r="P1260" s="560"/>
      <c r="Q1260" s="560"/>
      <c r="R1260" s="560"/>
      <c r="S1260" s="560"/>
      <c r="T1260" s="560"/>
      <c r="U1260" s="560"/>
    </row>
    <row r="1261" spans="1:21">
      <c r="A1261" s="593">
        <f t="shared" si="114"/>
        <v>41327</v>
      </c>
      <c r="B1261" s="594">
        <v>41327.500072800925</v>
      </c>
      <c r="C1261" s="560">
        <f t="shared" si="115"/>
        <v>2013</v>
      </c>
      <c r="D1261" s="560">
        <f t="shared" si="116"/>
        <v>2</v>
      </c>
      <c r="E1261" s="560">
        <f t="shared" si="117"/>
        <v>22</v>
      </c>
      <c r="F1261" s="560">
        <f t="shared" si="118"/>
        <v>12</v>
      </c>
      <c r="G1261" s="595">
        <f t="shared" si="119"/>
        <v>6</v>
      </c>
      <c r="H1261" s="590">
        <f>CHOOSE('Output Sheet'!$B$4,'8760 Data'!J1261,'8760 Data'!K1261,'8760 Data'!L1261,'8760 Data'!M1261,'8760 Data'!N1261,'8760 Data'!O1261,'8760 Data'!P1261,'8760 Data'!Q1261,'8760 Data'!R1261,'8760 Data'!S1261,'8760 Data'!T1261,'8760 Data'!U1261)</f>
        <v>0</v>
      </c>
      <c r="I1261" s="591" t="e">
        <f>H1261/'Output Sheet'!$B$8</f>
        <v>#DIV/0!</v>
      </c>
      <c r="J1261" s="596"/>
      <c r="K1261" s="560"/>
      <c r="L1261" s="560"/>
      <c r="M1261" s="560"/>
      <c r="N1261" s="560"/>
      <c r="O1261" s="560"/>
      <c r="P1261" s="560"/>
      <c r="Q1261" s="560"/>
      <c r="R1261" s="560"/>
      <c r="S1261" s="560"/>
      <c r="T1261" s="560"/>
      <c r="U1261" s="560"/>
    </row>
    <row r="1262" spans="1:21">
      <c r="A1262" s="593">
        <f t="shared" si="114"/>
        <v>41327</v>
      </c>
      <c r="B1262" s="594">
        <v>41327.541739525463</v>
      </c>
      <c r="C1262" s="560">
        <f t="shared" si="115"/>
        <v>2013</v>
      </c>
      <c r="D1262" s="560">
        <f t="shared" si="116"/>
        <v>2</v>
      </c>
      <c r="E1262" s="560">
        <f t="shared" si="117"/>
        <v>22</v>
      </c>
      <c r="F1262" s="560">
        <f t="shared" si="118"/>
        <v>13</v>
      </c>
      <c r="G1262" s="595">
        <f t="shared" si="119"/>
        <v>6</v>
      </c>
      <c r="H1262" s="590">
        <f>CHOOSE('Output Sheet'!$B$4,'8760 Data'!J1262,'8760 Data'!K1262,'8760 Data'!L1262,'8760 Data'!M1262,'8760 Data'!N1262,'8760 Data'!O1262,'8760 Data'!P1262,'8760 Data'!Q1262,'8760 Data'!R1262,'8760 Data'!S1262,'8760 Data'!T1262,'8760 Data'!U1262)</f>
        <v>0</v>
      </c>
      <c r="I1262" s="591" t="e">
        <f>H1262/'Output Sheet'!$B$8</f>
        <v>#DIV/0!</v>
      </c>
      <c r="J1262" s="596"/>
      <c r="K1262" s="560"/>
      <c r="L1262" s="560"/>
      <c r="M1262" s="560"/>
      <c r="N1262" s="560"/>
      <c r="O1262" s="560"/>
      <c r="P1262" s="560"/>
      <c r="Q1262" s="560"/>
      <c r="R1262" s="560"/>
      <c r="S1262" s="560"/>
      <c r="T1262" s="560"/>
      <c r="U1262" s="560"/>
    </row>
    <row r="1263" spans="1:21">
      <c r="A1263" s="593">
        <f t="shared" si="114"/>
        <v>41327</v>
      </c>
      <c r="B1263" s="594">
        <v>41327.58340625</v>
      </c>
      <c r="C1263" s="560">
        <f t="shared" si="115"/>
        <v>2013</v>
      </c>
      <c r="D1263" s="560">
        <f t="shared" si="116"/>
        <v>2</v>
      </c>
      <c r="E1263" s="560">
        <f t="shared" si="117"/>
        <v>22</v>
      </c>
      <c r="F1263" s="560">
        <f t="shared" si="118"/>
        <v>14</v>
      </c>
      <c r="G1263" s="595">
        <f t="shared" si="119"/>
        <v>6</v>
      </c>
      <c r="H1263" s="590">
        <f>CHOOSE('Output Sheet'!$B$4,'8760 Data'!J1263,'8760 Data'!K1263,'8760 Data'!L1263,'8760 Data'!M1263,'8760 Data'!N1263,'8760 Data'!O1263,'8760 Data'!P1263,'8760 Data'!Q1263,'8760 Data'!R1263,'8760 Data'!S1263,'8760 Data'!T1263,'8760 Data'!U1263)</f>
        <v>0</v>
      </c>
      <c r="I1263" s="591" t="e">
        <f>H1263/'Output Sheet'!$B$8</f>
        <v>#DIV/0!</v>
      </c>
      <c r="J1263" s="596"/>
      <c r="K1263" s="560"/>
      <c r="L1263" s="560"/>
      <c r="M1263" s="560"/>
      <c r="N1263" s="560"/>
      <c r="O1263" s="560"/>
      <c r="P1263" s="560"/>
      <c r="Q1263" s="560"/>
      <c r="R1263" s="560"/>
      <c r="S1263" s="560"/>
      <c r="T1263" s="560"/>
      <c r="U1263" s="560"/>
    </row>
    <row r="1264" spans="1:21">
      <c r="A1264" s="593">
        <f t="shared" si="114"/>
        <v>41327</v>
      </c>
      <c r="B1264" s="594">
        <v>41327.625072974537</v>
      </c>
      <c r="C1264" s="560">
        <f t="shared" si="115"/>
        <v>2013</v>
      </c>
      <c r="D1264" s="560">
        <f t="shared" si="116"/>
        <v>2</v>
      </c>
      <c r="E1264" s="560">
        <f t="shared" si="117"/>
        <v>22</v>
      </c>
      <c r="F1264" s="560">
        <f t="shared" si="118"/>
        <v>15</v>
      </c>
      <c r="G1264" s="595">
        <f t="shared" si="119"/>
        <v>6</v>
      </c>
      <c r="H1264" s="590">
        <f>CHOOSE('Output Sheet'!$B$4,'8760 Data'!J1264,'8760 Data'!K1264,'8760 Data'!L1264,'8760 Data'!M1264,'8760 Data'!N1264,'8760 Data'!O1264,'8760 Data'!P1264,'8760 Data'!Q1264,'8760 Data'!R1264,'8760 Data'!S1264,'8760 Data'!T1264,'8760 Data'!U1264)</f>
        <v>0</v>
      </c>
      <c r="I1264" s="591" t="e">
        <f>H1264/'Output Sheet'!$B$8</f>
        <v>#DIV/0!</v>
      </c>
      <c r="J1264" s="596"/>
      <c r="K1264" s="560"/>
      <c r="L1264" s="560"/>
      <c r="M1264" s="560"/>
      <c r="N1264" s="560"/>
      <c r="O1264" s="560"/>
      <c r="P1264" s="560"/>
      <c r="Q1264" s="560"/>
      <c r="R1264" s="560"/>
      <c r="S1264" s="560"/>
      <c r="T1264" s="560"/>
      <c r="U1264" s="560"/>
    </row>
    <row r="1265" spans="1:21">
      <c r="A1265" s="593">
        <f t="shared" si="114"/>
        <v>41327</v>
      </c>
      <c r="B1265" s="594">
        <v>41327.666739699074</v>
      </c>
      <c r="C1265" s="560">
        <f t="shared" si="115"/>
        <v>2013</v>
      </c>
      <c r="D1265" s="560">
        <f t="shared" si="116"/>
        <v>2</v>
      </c>
      <c r="E1265" s="560">
        <f t="shared" si="117"/>
        <v>22</v>
      </c>
      <c r="F1265" s="560">
        <f t="shared" si="118"/>
        <v>16</v>
      </c>
      <c r="G1265" s="595">
        <f t="shared" si="119"/>
        <v>6</v>
      </c>
      <c r="H1265" s="590">
        <f>CHOOSE('Output Sheet'!$B$4,'8760 Data'!J1265,'8760 Data'!K1265,'8760 Data'!L1265,'8760 Data'!M1265,'8760 Data'!N1265,'8760 Data'!O1265,'8760 Data'!P1265,'8760 Data'!Q1265,'8760 Data'!R1265,'8760 Data'!S1265,'8760 Data'!T1265,'8760 Data'!U1265)</f>
        <v>0</v>
      </c>
      <c r="I1265" s="591" t="e">
        <f>H1265/'Output Sheet'!$B$8</f>
        <v>#DIV/0!</v>
      </c>
      <c r="J1265" s="596"/>
      <c r="K1265" s="560"/>
      <c r="L1265" s="560"/>
      <c r="M1265" s="560"/>
      <c r="N1265" s="560"/>
      <c r="O1265" s="560"/>
      <c r="P1265" s="560"/>
      <c r="Q1265" s="560"/>
      <c r="R1265" s="560"/>
      <c r="S1265" s="560"/>
      <c r="T1265" s="560"/>
      <c r="U1265" s="560"/>
    </row>
    <row r="1266" spans="1:21">
      <c r="A1266" s="593">
        <f t="shared" si="114"/>
        <v>41327</v>
      </c>
      <c r="B1266" s="594">
        <v>41327.708406423611</v>
      </c>
      <c r="C1266" s="560">
        <f t="shared" si="115"/>
        <v>2013</v>
      </c>
      <c r="D1266" s="560">
        <f t="shared" si="116"/>
        <v>2</v>
      </c>
      <c r="E1266" s="560">
        <f t="shared" si="117"/>
        <v>22</v>
      </c>
      <c r="F1266" s="560">
        <f t="shared" si="118"/>
        <v>17</v>
      </c>
      <c r="G1266" s="595">
        <f t="shared" si="119"/>
        <v>6</v>
      </c>
      <c r="H1266" s="590">
        <f>CHOOSE('Output Sheet'!$B$4,'8760 Data'!J1266,'8760 Data'!K1266,'8760 Data'!L1266,'8760 Data'!M1266,'8760 Data'!N1266,'8760 Data'!O1266,'8760 Data'!P1266,'8760 Data'!Q1266,'8760 Data'!R1266,'8760 Data'!S1266,'8760 Data'!T1266,'8760 Data'!U1266)</f>
        <v>0</v>
      </c>
      <c r="I1266" s="591" t="e">
        <f>H1266/'Output Sheet'!$B$8</f>
        <v>#DIV/0!</v>
      </c>
      <c r="J1266" s="596"/>
      <c r="K1266" s="560"/>
      <c r="L1266" s="560"/>
      <c r="M1266" s="560"/>
      <c r="N1266" s="560"/>
      <c r="O1266" s="560"/>
      <c r="P1266" s="560"/>
      <c r="Q1266" s="560"/>
      <c r="R1266" s="560"/>
      <c r="S1266" s="560"/>
      <c r="T1266" s="560"/>
      <c r="U1266" s="560"/>
    </row>
    <row r="1267" spans="1:21">
      <c r="A1267" s="593">
        <f t="shared" si="114"/>
        <v>41327</v>
      </c>
      <c r="B1267" s="594">
        <v>41327.750073148149</v>
      </c>
      <c r="C1267" s="560">
        <f t="shared" si="115"/>
        <v>2013</v>
      </c>
      <c r="D1267" s="560">
        <f t="shared" si="116"/>
        <v>2</v>
      </c>
      <c r="E1267" s="560">
        <f t="shared" si="117"/>
        <v>22</v>
      </c>
      <c r="F1267" s="560">
        <f t="shared" si="118"/>
        <v>18</v>
      </c>
      <c r="G1267" s="595">
        <f t="shared" si="119"/>
        <v>6</v>
      </c>
      <c r="H1267" s="590">
        <f>CHOOSE('Output Sheet'!$B$4,'8760 Data'!J1267,'8760 Data'!K1267,'8760 Data'!L1267,'8760 Data'!M1267,'8760 Data'!N1267,'8760 Data'!O1267,'8760 Data'!P1267,'8760 Data'!Q1267,'8760 Data'!R1267,'8760 Data'!S1267,'8760 Data'!T1267,'8760 Data'!U1267)</f>
        <v>0</v>
      </c>
      <c r="I1267" s="591" t="e">
        <f>H1267/'Output Sheet'!$B$8</f>
        <v>#DIV/0!</v>
      </c>
      <c r="J1267" s="596"/>
      <c r="K1267" s="560"/>
      <c r="L1267" s="560"/>
      <c r="M1267" s="560"/>
      <c r="N1267" s="560"/>
      <c r="O1267" s="560"/>
      <c r="P1267" s="560"/>
      <c r="Q1267" s="560"/>
      <c r="R1267" s="560"/>
      <c r="S1267" s="560"/>
      <c r="T1267" s="560"/>
      <c r="U1267" s="560"/>
    </row>
    <row r="1268" spans="1:21">
      <c r="A1268" s="593">
        <f t="shared" si="114"/>
        <v>41327</v>
      </c>
      <c r="B1268" s="594">
        <v>41327.791739872686</v>
      </c>
      <c r="C1268" s="560">
        <f t="shared" si="115"/>
        <v>2013</v>
      </c>
      <c r="D1268" s="560">
        <f t="shared" si="116"/>
        <v>2</v>
      </c>
      <c r="E1268" s="560">
        <f t="shared" si="117"/>
        <v>22</v>
      </c>
      <c r="F1268" s="560">
        <f t="shared" si="118"/>
        <v>19</v>
      </c>
      <c r="G1268" s="595">
        <f t="shared" si="119"/>
        <v>6</v>
      </c>
      <c r="H1268" s="590">
        <f>CHOOSE('Output Sheet'!$B$4,'8760 Data'!J1268,'8760 Data'!K1268,'8760 Data'!L1268,'8760 Data'!M1268,'8760 Data'!N1268,'8760 Data'!O1268,'8760 Data'!P1268,'8760 Data'!Q1268,'8760 Data'!R1268,'8760 Data'!S1268,'8760 Data'!T1268,'8760 Data'!U1268)</f>
        <v>0</v>
      </c>
      <c r="I1268" s="591" t="e">
        <f>H1268/'Output Sheet'!$B$8</f>
        <v>#DIV/0!</v>
      </c>
      <c r="J1268" s="596"/>
      <c r="K1268" s="560"/>
      <c r="L1268" s="560"/>
      <c r="M1268" s="560"/>
      <c r="N1268" s="560"/>
      <c r="O1268" s="560"/>
      <c r="P1268" s="560"/>
      <c r="Q1268" s="560"/>
      <c r="R1268" s="560"/>
      <c r="S1268" s="560"/>
      <c r="T1268" s="560"/>
      <c r="U1268" s="560"/>
    </row>
    <row r="1269" spans="1:21">
      <c r="A1269" s="593">
        <f t="shared" si="114"/>
        <v>41327</v>
      </c>
      <c r="B1269" s="594">
        <v>41327.833406597223</v>
      </c>
      <c r="C1269" s="560">
        <f t="shared" si="115"/>
        <v>2013</v>
      </c>
      <c r="D1269" s="560">
        <f t="shared" si="116"/>
        <v>2</v>
      </c>
      <c r="E1269" s="560">
        <f t="shared" si="117"/>
        <v>22</v>
      </c>
      <c r="F1269" s="560">
        <f t="shared" si="118"/>
        <v>20</v>
      </c>
      <c r="G1269" s="595">
        <f t="shared" si="119"/>
        <v>6</v>
      </c>
      <c r="H1269" s="590">
        <f>CHOOSE('Output Sheet'!$B$4,'8760 Data'!J1269,'8760 Data'!K1269,'8760 Data'!L1269,'8760 Data'!M1269,'8760 Data'!N1269,'8760 Data'!O1269,'8760 Data'!P1269,'8760 Data'!Q1269,'8760 Data'!R1269,'8760 Data'!S1269,'8760 Data'!T1269,'8760 Data'!U1269)</f>
        <v>0</v>
      </c>
      <c r="I1269" s="591" t="e">
        <f>H1269/'Output Sheet'!$B$8</f>
        <v>#DIV/0!</v>
      </c>
      <c r="J1269" s="596"/>
      <c r="K1269" s="560"/>
      <c r="L1269" s="560"/>
      <c r="M1269" s="560"/>
      <c r="N1269" s="560"/>
      <c r="O1269" s="560"/>
      <c r="P1269" s="560"/>
      <c r="Q1269" s="560"/>
      <c r="R1269" s="560"/>
      <c r="S1269" s="560"/>
      <c r="T1269" s="560"/>
      <c r="U1269" s="560"/>
    </row>
    <row r="1270" spans="1:21">
      <c r="A1270" s="593">
        <f t="shared" si="114"/>
        <v>41327</v>
      </c>
      <c r="B1270" s="594">
        <v>41327.87507332176</v>
      </c>
      <c r="C1270" s="560">
        <f t="shared" si="115"/>
        <v>2013</v>
      </c>
      <c r="D1270" s="560">
        <f t="shared" si="116"/>
        <v>2</v>
      </c>
      <c r="E1270" s="560">
        <f t="shared" si="117"/>
        <v>22</v>
      </c>
      <c r="F1270" s="560">
        <f t="shared" si="118"/>
        <v>21</v>
      </c>
      <c r="G1270" s="595">
        <f t="shared" si="119"/>
        <v>6</v>
      </c>
      <c r="H1270" s="590">
        <f>CHOOSE('Output Sheet'!$B$4,'8760 Data'!J1270,'8760 Data'!K1270,'8760 Data'!L1270,'8760 Data'!M1270,'8760 Data'!N1270,'8760 Data'!O1270,'8760 Data'!P1270,'8760 Data'!Q1270,'8760 Data'!R1270,'8760 Data'!S1270,'8760 Data'!T1270,'8760 Data'!U1270)</f>
        <v>0</v>
      </c>
      <c r="I1270" s="591" t="e">
        <f>H1270/'Output Sheet'!$B$8</f>
        <v>#DIV/0!</v>
      </c>
      <c r="J1270" s="596"/>
      <c r="K1270" s="560"/>
      <c r="L1270" s="560"/>
      <c r="M1270" s="560"/>
      <c r="N1270" s="560"/>
      <c r="O1270" s="560"/>
      <c r="P1270" s="560"/>
      <c r="Q1270" s="560"/>
      <c r="R1270" s="560"/>
      <c r="S1270" s="560"/>
      <c r="T1270" s="560"/>
      <c r="U1270" s="560"/>
    </row>
    <row r="1271" spans="1:21">
      <c r="A1271" s="593">
        <f t="shared" si="114"/>
        <v>41327</v>
      </c>
      <c r="B1271" s="594">
        <v>41327.916740046297</v>
      </c>
      <c r="C1271" s="560">
        <f t="shared" si="115"/>
        <v>2013</v>
      </c>
      <c r="D1271" s="560">
        <f t="shared" si="116"/>
        <v>2</v>
      </c>
      <c r="E1271" s="560">
        <f t="shared" si="117"/>
        <v>22</v>
      </c>
      <c r="F1271" s="560">
        <f t="shared" si="118"/>
        <v>22</v>
      </c>
      <c r="G1271" s="595">
        <f t="shared" si="119"/>
        <v>6</v>
      </c>
      <c r="H1271" s="590">
        <f>CHOOSE('Output Sheet'!$B$4,'8760 Data'!J1271,'8760 Data'!K1271,'8760 Data'!L1271,'8760 Data'!M1271,'8760 Data'!N1271,'8760 Data'!O1271,'8760 Data'!P1271,'8760 Data'!Q1271,'8760 Data'!R1271,'8760 Data'!S1271,'8760 Data'!T1271,'8760 Data'!U1271)</f>
        <v>0</v>
      </c>
      <c r="I1271" s="591" t="e">
        <f>H1271/'Output Sheet'!$B$8</f>
        <v>#DIV/0!</v>
      </c>
      <c r="J1271" s="596"/>
      <c r="K1271" s="560"/>
      <c r="L1271" s="560"/>
      <c r="M1271" s="560"/>
      <c r="N1271" s="560"/>
      <c r="O1271" s="560"/>
      <c r="P1271" s="560"/>
      <c r="Q1271" s="560"/>
      <c r="R1271" s="560"/>
      <c r="S1271" s="560"/>
      <c r="T1271" s="560"/>
      <c r="U1271" s="560"/>
    </row>
    <row r="1272" spans="1:21">
      <c r="A1272" s="593">
        <f t="shared" si="114"/>
        <v>41327</v>
      </c>
      <c r="B1272" s="594">
        <v>41327.958406770835</v>
      </c>
      <c r="C1272" s="560">
        <f t="shared" si="115"/>
        <v>2013</v>
      </c>
      <c r="D1272" s="560">
        <f t="shared" si="116"/>
        <v>2</v>
      </c>
      <c r="E1272" s="560">
        <f t="shared" si="117"/>
        <v>22</v>
      </c>
      <c r="F1272" s="560">
        <f t="shared" si="118"/>
        <v>23</v>
      </c>
      <c r="G1272" s="595">
        <f t="shared" si="119"/>
        <v>6</v>
      </c>
      <c r="H1272" s="590">
        <f>CHOOSE('Output Sheet'!$B$4,'8760 Data'!J1272,'8760 Data'!K1272,'8760 Data'!L1272,'8760 Data'!M1272,'8760 Data'!N1272,'8760 Data'!O1272,'8760 Data'!P1272,'8760 Data'!Q1272,'8760 Data'!R1272,'8760 Data'!S1272,'8760 Data'!T1272,'8760 Data'!U1272)</f>
        <v>0</v>
      </c>
      <c r="I1272" s="591" t="e">
        <f>H1272/'Output Sheet'!$B$8</f>
        <v>#DIV/0!</v>
      </c>
      <c r="J1272" s="596"/>
      <c r="K1272" s="560"/>
      <c r="L1272" s="560"/>
      <c r="M1272" s="560"/>
      <c r="N1272" s="560"/>
      <c r="O1272" s="560"/>
      <c r="P1272" s="560"/>
      <c r="Q1272" s="560"/>
      <c r="R1272" s="560"/>
      <c r="S1272" s="560"/>
      <c r="T1272" s="560"/>
      <c r="U1272" s="560"/>
    </row>
    <row r="1273" spans="1:21">
      <c r="A1273" s="593">
        <f t="shared" si="114"/>
        <v>41328</v>
      </c>
      <c r="B1273" s="594">
        <v>41328.000073495372</v>
      </c>
      <c r="C1273" s="560">
        <f t="shared" si="115"/>
        <v>2013</v>
      </c>
      <c r="D1273" s="560">
        <f t="shared" si="116"/>
        <v>2</v>
      </c>
      <c r="E1273" s="560">
        <f t="shared" si="117"/>
        <v>23</v>
      </c>
      <c r="F1273" s="560">
        <f t="shared" si="118"/>
        <v>24</v>
      </c>
      <c r="G1273" s="595">
        <f t="shared" si="119"/>
        <v>7</v>
      </c>
      <c r="H1273" s="590">
        <f>CHOOSE('Output Sheet'!$B$4,'8760 Data'!J1273,'8760 Data'!K1273,'8760 Data'!L1273,'8760 Data'!M1273,'8760 Data'!N1273,'8760 Data'!O1273,'8760 Data'!P1273,'8760 Data'!Q1273,'8760 Data'!R1273,'8760 Data'!S1273,'8760 Data'!T1273,'8760 Data'!U1273)</f>
        <v>0</v>
      </c>
      <c r="I1273" s="591" t="e">
        <f>H1273/'Output Sheet'!$B$8</f>
        <v>#DIV/0!</v>
      </c>
      <c r="J1273" s="596"/>
      <c r="K1273" s="560"/>
      <c r="L1273" s="560"/>
      <c r="M1273" s="560"/>
      <c r="N1273" s="560"/>
      <c r="O1273" s="560"/>
      <c r="P1273" s="560"/>
      <c r="Q1273" s="560"/>
      <c r="R1273" s="560"/>
      <c r="S1273" s="560"/>
      <c r="T1273" s="560"/>
      <c r="U1273" s="560"/>
    </row>
    <row r="1274" spans="1:21">
      <c r="A1274" s="593">
        <f t="shared" si="114"/>
        <v>41328</v>
      </c>
      <c r="B1274" s="594">
        <v>41328.041740219909</v>
      </c>
      <c r="C1274" s="560">
        <f t="shared" si="115"/>
        <v>2013</v>
      </c>
      <c r="D1274" s="560">
        <f t="shared" si="116"/>
        <v>2</v>
      </c>
      <c r="E1274" s="560">
        <f t="shared" si="117"/>
        <v>23</v>
      </c>
      <c r="F1274" s="560">
        <f t="shared" si="118"/>
        <v>1</v>
      </c>
      <c r="G1274" s="595">
        <f t="shared" si="119"/>
        <v>7</v>
      </c>
      <c r="H1274" s="590">
        <f>CHOOSE('Output Sheet'!$B$4,'8760 Data'!J1274,'8760 Data'!K1274,'8760 Data'!L1274,'8760 Data'!M1274,'8760 Data'!N1274,'8760 Data'!O1274,'8760 Data'!P1274,'8760 Data'!Q1274,'8760 Data'!R1274,'8760 Data'!S1274,'8760 Data'!T1274,'8760 Data'!U1274)</f>
        <v>0</v>
      </c>
      <c r="I1274" s="591" t="e">
        <f>H1274/'Output Sheet'!$B$8</f>
        <v>#DIV/0!</v>
      </c>
      <c r="J1274" s="596"/>
      <c r="K1274" s="560"/>
      <c r="L1274" s="560"/>
      <c r="M1274" s="560"/>
      <c r="N1274" s="560"/>
      <c r="O1274" s="560"/>
      <c r="P1274" s="560"/>
      <c r="Q1274" s="560"/>
      <c r="R1274" s="560"/>
      <c r="S1274" s="560"/>
      <c r="T1274" s="560"/>
      <c r="U1274" s="560"/>
    </row>
    <row r="1275" spans="1:21">
      <c r="A1275" s="593">
        <f t="shared" si="114"/>
        <v>41328</v>
      </c>
      <c r="B1275" s="594">
        <v>41328.083406944446</v>
      </c>
      <c r="C1275" s="560">
        <f t="shared" si="115"/>
        <v>2013</v>
      </c>
      <c r="D1275" s="560">
        <f t="shared" si="116"/>
        <v>2</v>
      </c>
      <c r="E1275" s="560">
        <f t="shared" si="117"/>
        <v>23</v>
      </c>
      <c r="F1275" s="560">
        <f t="shared" si="118"/>
        <v>2</v>
      </c>
      <c r="G1275" s="595">
        <f t="shared" si="119"/>
        <v>7</v>
      </c>
      <c r="H1275" s="590">
        <f>CHOOSE('Output Sheet'!$B$4,'8760 Data'!J1275,'8760 Data'!K1275,'8760 Data'!L1275,'8760 Data'!M1275,'8760 Data'!N1275,'8760 Data'!O1275,'8760 Data'!P1275,'8760 Data'!Q1275,'8760 Data'!R1275,'8760 Data'!S1275,'8760 Data'!T1275,'8760 Data'!U1275)</f>
        <v>0</v>
      </c>
      <c r="I1275" s="591" t="e">
        <f>H1275/'Output Sheet'!$B$8</f>
        <v>#DIV/0!</v>
      </c>
      <c r="J1275" s="596"/>
      <c r="K1275" s="560"/>
      <c r="L1275" s="560"/>
      <c r="M1275" s="560"/>
      <c r="N1275" s="560"/>
      <c r="O1275" s="560"/>
      <c r="P1275" s="560"/>
      <c r="Q1275" s="560"/>
      <c r="R1275" s="560"/>
      <c r="S1275" s="560"/>
      <c r="T1275" s="560"/>
      <c r="U1275" s="560"/>
    </row>
    <row r="1276" spans="1:21">
      <c r="A1276" s="593">
        <f t="shared" si="114"/>
        <v>41328</v>
      </c>
      <c r="B1276" s="594">
        <v>41328.125073668984</v>
      </c>
      <c r="C1276" s="560">
        <f t="shared" si="115"/>
        <v>2013</v>
      </c>
      <c r="D1276" s="560">
        <f t="shared" si="116"/>
        <v>2</v>
      </c>
      <c r="E1276" s="560">
        <f t="shared" si="117"/>
        <v>23</v>
      </c>
      <c r="F1276" s="560">
        <f t="shared" si="118"/>
        <v>3</v>
      </c>
      <c r="G1276" s="595">
        <f t="shared" si="119"/>
        <v>7</v>
      </c>
      <c r="H1276" s="590">
        <f>CHOOSE('Output Sheet'!$B$4,'8760 Data'!J1276,'8760 Data'!K1276,'8760 Data'!L1276,'8760 Data'!M1276,'8760 Data'!N1276,'8760 Data'!O1276,'8760 Data'!P1276,'8760 Data'!Q1276,'8760 Data'!R1276,'8760 Data'!S1276,'8760 Data'!T1276,'8760 Data'!U1276)</f>
        <v>0</v>
      </c>
      <c r="I1276" s="591" t="e">
        <f>H1276/'Output Sheet'!$B$8</f>
        <v>#DIV/0!</v>
      </c>
      <c r="J1276" s="596"/>
      <c r="K1276" s="560"/>
      <c r="L1276" s="560"/>
      <c r="M1276" s="560"/>
      <c r="N1276" s="560"/>
      <c r="O1276" s="560"/>
      <c r="P1276" s="560"/>
      <c r="Q1276" s="560"/>
      <c r="R1276" s="560"/>
      <c r="S1276" s="560"/>
      <c r="T1276" s="560"/>
      <c r="U1276" s="560"/>
    </row>
    <row r="1277" spans="1:21">
      <c r="A1277" s="593">
        <f t="shared" si="114"/>
        <v>41328</v>
      </c>
      <c r="B1277" s="594">
        <v>41328.166740393521</v>
      </c>
      <c r="C1277" s="560">
        <f t="shared" si="115"/>
        <v>2013</v>
      </c>
      <c r="D1277" s="560">
        <f t="shared" si="116"/>
        <v>2</v>
      </c>
      <c r="E1277" s="560">
        <f t="shared" si="117"/>
        <v>23</v>
      </c>
      <c r="F1277" s="560">
        <f t="shared" si="118"/>
        <v>4</v>
      </c>
      <c r="G1277" s="595">
        <f t="shared" si="119"/>
        <v>7</v>
      </c>
      <c r="H1277" s="590">
        <f>CHOOSE('Output Sheet'!$B$4,'8760 Data'!J1277,'8760 Data'!K1277,'8760 Data'!L1277,'8760 Data'!M1277,'8760 Data'!N1277,'8760 Data'!O1277,'8760 Data'!P1277,'8760 Data'!Q1277,'8760 Data'!R1277,'8760 Data'!S1277,'8760 Data'!T1277,'8760 Data'!U1277)</f>
        <v>0</v>
      </c>
      <c r="I1277" s="591" t="e">
        <f>H1277/'Output Sheet'!$B$8</f>
        <v>#DIV/0!</v>
      </c>
      <c r="J1277" s="596"/>
      <c r="K1277" s="560"/>
      <c r="L1277" s="560"/>
      <c r="M1277" s="560"/>
      <c r="N1277" s="560"/>
      <c r="O1277" s="560"/>
      <c r="P1277" s="560"/>
      <c r="Q1277" s="560"/>
      <c r="R1277" s="560"/>
      <c r="S1277" s="560"/>
      <c r="T1277" s="560"/>
      <c r="U1277" s="560"/>
    </row>
    <row r="1278" spans="1:21">
      <c r="A1278" s="593">
        <f t="shared" si="114"/>
        <v>41328</v>
      </c>
      <c r="B1278" s="594">
        <v>41328.208407118058</v>
      </c>
      <c r="C1278" s="560">
        <f t="shared" si="115"/>
        <v>2013</v>
      </c>
      <c r="D1278" s="560">
        <f t="shared" si="116"/>
        <v>2</v>
      </c>
      <c r="E1278" s="560">
        <f t="shared" si="117"/>
        <v>23</v>
      </c>
      <c r="F1278" s="560">
        <f t="shared" si="118"/>
        <v>5</v>
      </c>
      <c r="G1278" s="595">
        <f t="shared" si="119"/>
        <v>7</v>
      </c>
      <c r="H1278" s="590">
        <f>CHOOSE('Output Sheet'!$B$4,'8760 Data'!J1278,'8760 Data'!K1278,'8760 Data'!L1278,'8760 Data'!M1278,'8760 Data'!N1278,'8760 Data'!O1278,'8760 Data'!P1278,'8760 Data'!Q1278,'8760 Data'!R1278,'8760 Data'!S1278,'8760 Data'!T1278,'8760 Data'!U1278)</f>
        <v>0</v>
      </c>
      <c r="I1278" s="591" t="e">
        <f>H1278/'Output Sheet'!$B$8</f>
        <v>#DIV/0!</v>
      </c>
      <c r="J1278" s="596"/>
      <c r="K1278" s="560"/>
      <c r="L1278" s="560"/>
      <c r="M1278" s="560"/>
      <c r="N1278" s="560"/>
      <c r="O1278" s="560"/>
      <c r="P1278" s="560"/>
      <c r="Q1278" s="560"/>
      <c r="R1278" s="560"/>
      <c r="S1278" s="560"/>
      <c r="T1278" s="560"/>
      <c r="U1278" s="560"/>
    </row>
    <row r="1279" spans="1:21">
      <c r="A1279" s="593">
        <f t="shared" si="114"/>
        <v>41328</v>
      </c>
      <c r="B1279" s="594">
        <v>41328.250073842595</v>
      </c>
      <c r="C1279" s="560">
        <f t="shared" si="115"/>
        <v>2013</v>
      </c>
      <c r="D1279" s="560">
        <f t="shared" si="116"/>
        <v>2</v>
      </c>
      <c r="E1279" s="560">
        <f t="shared" si="117"/>
        <v>23</v>
      </c>
      <c r="F1279" s="560">
        <f t="shared" si="118"/>
        <v>6</v>
      </c>
      <c r="G1279" s="595">
        <f t="shared" si="119"/>
        <v>7</v>
      </c>
      <c r="H1279" s="590">
        <f>CHOOSE('Output Sheet'!$B$4,'8760 Data'!J1279,'8760 Data'!K1279,'8760 Data'!L1279,'8760 Data'!M1279,'8760 Data'!N1279,'8760 Data'!O1279,'8760 Data'!P1279,'8760 Data'!Q1279,'8760 Data'!R1279,'8760 Data'!S1279,'8760 Data'!T1279,'8760 Data'!U1279)</f>
        <v>0</v>
      </c>
      <c r="I1279" s="591" t="e">
        <f>H1279/'Output Sheet'!$B$8</f>
        <v>#DIV/0!</v>
      </c>
      <c r="J1279" s="596"/>
      <c r="K1279" s="560"/>
      <c r="L1279" s="560"/>
      <c r="M1279" s="560"/>
      <c r="N1279" s="560"/>
      <c r="O1279" s="560"/>
      <c r="P1279" s="560"/>
      <c r="Q1279" s="560"/>
      <c r="R1279" s="560"/>
      <c r="S1279" s="560"/>
      <c r="T1279" s="560"/>
      <c r="U1279" s="560"/>
    </row>
    <row r="1280" spans="1:21">
      <c r="A1280" s="593">
        <f t="shared" si="114"/>
        <v>41328</v>
      </c>
      <c r="B1280" s="594">
        <v>41328.291740567132</v>
      </c>
      <c r="C1280" s="560">
        <f t="shared" si="115"/>
        <v>2013</v>
      </c>
      <c r="D1280" s="560">
        <f t="shared" si="116"/>
        <v>2</v>
      </c>
      <c r="E1280" s="560">
        <f t="shared" si="117"/>
        <v>23</v>
      </c>
      <c r="F1280" s="560">
        <f t="shared" si="118"/>
        <v>7</v>
      </c>
      <c r="G1280" s="595">
        <f t="shared" si="119"/>
        <v>7</v>
      </c>
      <c r="H1280" s="590">
        <f>CHOOSE('Output Sheet'!$B$4,'8760 Data'!J1280,'8760 Data'!K1280,'8760 Data'!L1280,'8760 Data'!M1280,'8760 Data'!N1280,'8760 Data'!O1280,'8760 Data'!P1280,'8760 Data'!Q1280,'8760 Data'!R1280,'8760 Data'!S1280,'8760 Data'!T1280,'8760 Data'!U1280)</f>
        <v>0</v>
      </c>
      <c r="I1280" s="591" t="e">
        <f>H1280/'Output Sheet'!$B$8</f>
        <v>#DIV/0!</v>
      </c>
      <c r="J1280" s="596"/>
      <c r="K1280" s="560"/>
      <c r="L1280" s="560"/>
      <c r="M1280" s="560"/>
      <c r="N1280" s="560"/>
      <c r="O1280" s="560"/>
      <c r="P1280" s="560"/>
      <c r="Q1280" s="560"/>
      <c r="R1280" s="560"/>
      <c r="S1280" s="560"/>
      <c r="T1280" s="560"/>
      <c r="U1280" s="560"/>
    </row>
    <row r="1281" spans="1:21">
      <c r="A1281" s="593">
        <f t="shared" si="114"/>
        <v>41328</v>
      </c>
      <c r="B1281" s="594">
        <v>41328.33340729167</v>
      </c>
      <c r="C1281" s="560">
        <f t="shared" si="115"/>
        <v>2013</v>
      </c>
      <c r="D1281" s="560">
        <f t="shared" si="116"/>
        <v>2</v>
      </c>
      <c r="E1281" s="560">
        <f t="shared" si="117"/>
        <v>23</v>
      </c>
      <c r="F1281" s="560">
        <f t="shared" si="118"/>
        <v>8</v>
      </c>
      <c r="G1281" s="595">
        <f t="shared" si="119"/>
        <v>7</v>
      </c>
      <c r="H1281" s="590">
        <f>CHOOSE('Output Sheet'!$B$4,'8760 Data'!J1281,'8760 Data'!K1281,'8760 Data'!L1281,'8760 Data'!M1281,'8760 Data'!N1281,'8760 Data'!O1281,'8760 Data'!P1281,'8760 Data'!Q1281,'8760 Data'!R1281,'8760 Data'!S1281,'8760 Data'!T1281,'8760 Data'!U1281)</f>
        <v>0</v>
      </c>
      <c r="I1281" s="591" t="e">
        <f>H1281/'Output Sheet'!$B$8</f>
        <v>#DIV/0!</v>
      </c>
      <c r="J1281" s="596"/>
      <c r="K1281" s="560"/>
      <c r="L1281" s="560"/>
      <c r="M1281" s="560"/>
      <c r="N1281" s="560"/>
      <c r="O1281" s="560"/>
      <c r="P1281" s="560"/>
      <c r="Q1281" s="560"/>
      <c r="R1281" s="560"/>
      <c r="S1281" s="560"/>
      <c r="T1281" s="560"/>
      <c r="U1281" s="560"/>
    </row>
    <row r="1282" spans="1:21">
      <c r="A1282" s="593">
        <f t="shared" si="114"/>
        <v>41328</v>
      </c>
      <c r="B1282" s="594">
        <v>41328.375074016207</v>
      </c>
      <c r="C1282" s="560">
        <f t="shared" si="115"/>
        <v>2013</v>
      </c>
      <c r="D1282" s="560">
        <f t="shared" si="116"/>
        <v>2</v>
      </c>
      <c r="E1282" s="560">
        <f t="shared" si="117"/>
        <v>23</v>
      </c>
      <c r="F1282" s="560">
        <f t="shared" si="118"/>
        <v>9</v>
      </c>
      <c r="G1282" s="595">
        <f t="shared" si="119"/>
        <v>7</v>
      </c>
      <c r="H1282" s="590">
        <f>CHOOSE('Output Sheet'!$B$4,'8760 Data'!J1282,'8760 Data'!K1282,'8760 Data'!L1282,'8760 Data'!M1282,'8760 Data'!N1282,'8760 Data'!O1282,'8760 Data'!P1282,'8760 Data'!Q1282,'8760 Data'!R1282,'8760 Data'!S1282,'8760 Data'!T1282,'8760 Data'!U1282)</f>
        <v>0</v>
      </c>
      <c r="I1282" s="591" t="e">
        <f>H1282/'Output Sheet'!$B$8</f>
        <v>#DIV/0!</v>
      </c>
      <c r="J1282" s="596"/>
      <c r="K1282" s="560"/>
      <c r="L1282" s="560"/>
      <c r="M1282" s="560"/>
      <c r="N1282" s="560"/>
      <c r="O1282" s="560"/>
      <c r="P1282" s="560"/>
      <c r="Q1282" s="560"/>
      <c r="R1282" s="560"/>
      <c r="S1282" s="560"/>
      <c r="T1282" s="560"/>
      <c r="U1282" s="560"/>
    </row>
    <row r="1283" spans="1:21">
      <c r="A1283" s="593">
        <f t="shared" ref="A1283:A1346" si="120">DATE(C1283,D1283,E1283)</f>
        <v>41328</v>
      </c>
      <c r="B1283" s="594">
        <v>41328.416740740744</v>
      </c>
      <c r="C1283" s="560">
        <f t="shared" ref="C1283:C1346" si="121">YEAR(B1283)</f>
        <v>2013</v>
      </c>
      <c r="D1283" s="560">
        <f t="shared" ref="D1283:D1346" si="122">MONTH(B1283)</f>
        <v>2</v>
      </c>
      <c r="E1283" s="560">
        <f t="shared" ref="E1283:E1346" si="123">DAY(B1283)</f>
        <v>23</v>
      </c>
      <c r="F1283" s="560">
        <f t="shared" ref="F1283:F1346" si="124">IF(HOUR(B1283)&lt;&gt;0,HOUR(B1283),24)</f>
        <v>10</v>
      </c>
      <c r="G1283" s="595">
        <f t="shared" ref="G1283:G1346" si="125">WEEKDAY(B1283,1)</f>
        <v>7</v>
      </c>
      <c r="H1283" s="590">
        <f>CHOOSE('Output Sheet'!$B$4,'8760 Data'!J1283,'8760 Data'!K1283,'8760 Data'!L1283,'8760 Data'!M1283,'8760 Data'!N1283,'8760 Data'!O1283,'8760 Data'!P1283,'8760 Data'!Q1283,'8760 Data'!R1283,'8760 Data'!S1283,'8760 Data'!T1283,'8760 Data'!U1283)</f>
        <v>0</v>
      </c>
      <c r="I1283" s="591" t="e">
        <f>H1283/'Output Sheet'!$B$8</f>
        <v>#DIV/0!</v>
      </c>
      <c r="J1283" s="596"/>
      <c r="K1283" s="560"/>
      <c r="L1283" s="560"/>
      <c r="M1283" s="560"/>
      <c r="N1283" s="560"/>
      <c r="O1283" s="560"/>
      <c r="P1283" s="560"/>
      <c r="Q1283" s="560"/>
      <c r="R1283" s="560"/>
      <c r="S1283" s="560"/>
      <c r="T1283" s="560"/>
      <c r="U1283" s="560"/>
    </row>
    <row r="1284" spans="1:21">
      <c r="A1284" s="593">
        <f t="shared" si="120"/>
        <v>41328</v>
      </c>
      <c r="B1284" s="594">
        <v>41328.458407465281</v>
      </c>
      <c r="C1284" s="560">
        <f t="shared" si="121"/>
        <v>2013</v>
      </c>
      <c r="D1284" s="560">
        <f t="shared" si="122"/>
        <v>2</v>
      </c>
      <c r="E1284" s="560">
        <f t="shared" si="123"/>
        <v>23</v>
      </c>
      <c r="F1284" s="560">
        <f t="shared" si="124"/>
        <v>11</v>
      </c>
      <c r="G1284" s="595">
        <f t="shared" si="125"/>
        <v>7</v>
      </c>
      <c r="H1284" s="590">
        <f>CHOOSE('Output Sheet'!$B$4,'8760 Data'!J1284,'8760 Data'!K1284,'8760 Data'!L1284,'8760 Data'!M1284,'8760 Data'!N1284,'8760 Data'!O1284,'8760 Data'!P1284,'8760 Data'!Q1284,'8760 Data'!R1284,'8760 Data'!S1284,'8760 Data'!T1284,'8760 Data'!U1284)</f>
        <v>0</v>
      </c>
      <c r="I1284" s="591" t="e">
        <f>H1284/'Output Sheet'!$B$8</f>
        <v>#DIV/0!</v>
      </c>
      <c r="J1284" s="596"/>
      <c r="K1284" s="560"/>
      <c r="L1284" s="560"/>
      <c r="M1284" s="560"/>
      <c r="N1284" s="560"/>
      <c r="O1284" s="560"/>
      <c r="P1284" s="560"/>
      <c r="Q1284" s="560"/>
      <c r="R1284" s="560"/>
      <c r="S1284" s="560"/>
      <c r="T1284" s="560"/>
      <c r="U1284" s="560"/>
    </row>
    <row r="1285" spans="1:21">
      <c r="A1285" s="593">
        <f t="shared" si="120"/>
        <v>41328</v>
      </c>
      <c r="B1285" s="594">
        <v>41328.500074189818</v>
      </c>
      <c r="C1285" s="560">
        <f t="shared" si="121"/>
        <v>2013</v>
      </c>
      <c r="D1285" s="560">
        <f t="shared" si="122"/>
        <v>2</v>
      </c>
      <c r="E1285" s="560">
        <f t="shared" si="123"/>
        <v>23</v>
      </c>
      <c r="F1285" s="560">
        <f t="shared" si="124"/>
        <v>12</v>
      </c>
      <c r="G1285" s="595">
        <f t="shared" si="125"/>
        <v>7</v>
      </c>
      <c r="H1285" s="590">
        <f>CHOOSE('Output Sheet'!$B$4,'8760 Data'!J1285,'8760 Data'!K1285,'8760 Data'!L1285,'8760 Data'!M1285,'8760 Data'!N1285,'8760 Data'!O1285,'8760 Data'!P1285,'8760 Data'!Q1285,'8760 Data'!R1285,'8760 Data'!S1285,'8760 Data'!T1285,'8760 Data'!U1285)</f>
        <v>0</v>
      </c>
      <c r="I1285" s="591" t="e">
        <f>H1285/'Output Sheet'!$B$8</f>
        <v>#DIV/0!</v>
      </c>
      <c r="J1285" s="596"/>
      <c r="K1285" s="560"/>
      <c r="L1285" s="560"/>
      <c r="M1285" s="560"/>
      <c r="N1285" s="560"/>
      <c r="O1285" s="560"/>
      <c r="P1285" s="560"/>
      <c r="Q1285" s="560"/>
      <c r="R1285" s="560"/>
      <c r="S1285" s="560"/>
      <c r="T1285" s="560"/>
      <c r="U1285" s="560"/>
    </row>
    <row r="1286" spans="1:21">
      <c r="A1286" s="593">
        <f t="shared" si="120"/>
        <v>41328</v>
      </c>
      <c r="B1286" s="594">
        <v>41328.541740914348</v>
      </c>
      <c r="C1286" s="560">
        <f t="shared" si="121"/>
        <v>2013</v>
      </c>
      <c r="D1286" s="560">
        <f t="shared" si="122"/>
        <v>2</v>
      </c>
      <c r="E1286" s="560">
        <f t="shared" si="123"/>
        <v>23</v>
      </c>
      <c r="F1286" s="560">
        <f t="shared" si="124"/>
        <v>13</v>
      </c>
      <c r="G1286" s="595">
        <f t="shared" si="125"/>
        <v>7</v>
      </c>
      <c r="H1286" s="590">
        <f>CHOOSE('Output Sheet'!$B$4,'8760 Data'!J1286,'8760 Data'!K1286,'8760 Data'!L1286,'8760 Data'!M1286,'8760 Data'!N1286,'8760 Data'!O1286,'8760 Data'!P1286,'8760 Data'!Q1286,'8760 Data'!R1286,'8760 Data'!S1286,'8760 Data'!T1286,'8760 Data'!U1286)</f>
        <v>0</v>
      </c>
      <c r="I1286" s="591" t="e">
        <f>H1286/'Output Sheet'!$B$8</f>
        <v>#DIV/0!</v>
      </c>
      <c r="J1286" s="596"/>
      <c r="K1286" s="560"/>
      <c r="L1286" s="560"/>
      <c r="M1286" s="560"/>
      <c r="N1286" s="560"/>
      <c r="O1286" s="560"/>
      <c r="P1286" s="560"/>
      <c r="Q1286" s="560"/>
      <c r="R1286" s="560"/>
      <c r="S1286" s="560"/>
      <c r="T1286" s="560"/>
      <c r="U1286" s="560"/>
    </row>
    <row r="1287" spans="1:21">
      <c r="A1287" s="593">
        <f t="shared" si="120"/>
        <v>41328</v>
      </c>
      <c r="B1287" s="594">
        <v>41328.583407638886</v>
      </c>
      <c r="C1287" s="560">
        <f t="shared" si="121"/>
        <v>2013</v>
      </c>
      <c r="D1287" s="560">
        <f t="shared" si="122"/>
        <v>2</v>
      </c>
      <c r="E1287" s="560">
        <f t="shared" si="123"/>
        <v>23</v>
      </c>
      <c r="F1287" s="560">
        <f t="shared" si="124"/>
        <v>14</v>
      </c>
      <c r="G1287" s="595">
        <f t="shared" si="125"/>
        <v>7</v>
      </c>
      <c r="H1287" s="590">
        <f>CHOOSE('Output Sheet'!$B$4,'8760 Data'!J1287,'8760 Data'!K1287,'8760 Data'!L1287,'8760 Data'!M1287,'8760 Data'!N1287,'8760 Data'!O1287,'8760 Data'!P1287,'8760 Data'!Q1287,'8760 Data'!R1287,'8760 Data'!S1287,'8760 Data'!T1287,'8760 Data'!U1287)</f>
        <v>0</v>
      </c>
      <c r="I1287" s="591" t="e">
        <f>H1287/'Output Sheet'!$B$8</f>
        <v>#DIV/0!</v>
      </c>
      <c r="J1287" s="596"/>
      <c r="K1287" s="560"/>
      <c r="L1287" s="560"/>
      <c r="M1287" s="560"/>
      <c r="N1287" s="560"/>
      <c r="O1287" s="560"/>
      <c r="P1287" s="560"/>
      <c r="Q1287" s="560"/>
      <c r="R1287" s="560"/>
      <c r="S1287" s="560"/>
      <c r="T1287" s="560"/>
      <c r="U1287" s="560"/>
    </row>
    <row r="1288" spans="1:21">
      <c r="A1288" s="593">
        <f t="shared" si="120"/>
        <v>41328</v>
      </c>
      <c r="B1288" s="594">
        <v>41328.625074363423</v>
      </c>
      <c r="C1288" s="560">
        <f t="shared" si="121"/>
        <v>2013</v>
      </c>
      <c r="D1288" s="560">
        <f t="shared" si="122"/>
        <v>2</v>
      </c>
      <c r="E1288" s="560">
        <f t="shared" si="123"/>
        <v>23</v>
      </c>
      <c r="F1288" s="560">
        <f t="shared" si="124"/>
        <v>15</v>
      </c>
      <c r="G1288" s="595">
        <f t="shared" si="125"/>
        <v>7</v>
      </c>
      <c r="H1288" s="590">
        <f>CHOOSE('Output Sheet'!$B$4,'8760 Data'!J1288,'8760 Data'!K1288,'8760 Data'!L1288,'8760 Data'!M1288,'8760 Data'!N1288,'8760 Data'!O1288,'8760 Data'!P1288,'8760 Data'!Q1288,'8760 Data'!R1288,'8760 Data'!S1288,'8760 Data'!T1288,'8760 Data'!U1288)</f>
        <v>0</v>
      </c>
      <c r="I1288" s="591" t="e">
        <f>H1288/'Output Sheet'!$B$8</f>
        <v>#DIV/0!</v>
      </c>
      <c r="J1288" s="596"/>
      <c r="K1288" s="560"/>
      <c r="L1288" s="560"/>
      <c r="M1288" s="560"/>
      <c r="N1288" s="560"/>
      <c r="O1288" s="560"/>
      <c r="P1288" s="560"/>
      <c r="Q1288" s="560"/>
      <c r="R1288" s="560"/>
      <c r="S1288" s="560"/>
      <c r="T1288" s="560"/>
      <c r="U1288" s="560"/>
    </row>
    <row r="1289" spans="1:21">
      <c r="A1289" s="593">
        <f t="shared" si="120"/>
        <v>41328</v>
      </c>
      <c r="B1289" s="594">
        <v>41328.66674108796</v>
      </c>
      <c r="C1289" s="560">
        <f t="shared" si="121"/>
        <v>2013</v>
      </c>
      <c r="D1289" s="560">
        <f t="shared" si="122"/>
        <v>2</v>
      </c>
      <c r="E1289" s="560">
        <f t="shared" si="123"/>
        <v>23</v>
      </c>
      <c r="F1289" s="560">
        <f t="shared" si="124"/>
        <v>16</v>
      </c>
      <c r="G1289" s="595">
        <f t="shared" si="125"/>
        <v>7</v>
      </c>
      <c r="H1289" s="590">
        <f>CHOOSE('Output Sheet'!$B$4,'8760 Data'!J1289,'8760 Data'!K1289,'8760 Data'!L1289,'8760 Data'!M1289,'8760 Data'!N1289,'8760 Data'!O1289,'8760 Data'!P1289,'8760 Data'!Q1289,'8760 Data'!R1289,'8760 Data'!S1289,'8760 Data'!T1289,'8760 Data'!U1289)</f>
        <v>0</v>
      </c>
      <c r="I1289" s="591" t="e">
        <f>H1289/'Output Sheet'!$B$8</f>
        <v>#DIV/0!</v>
      </c>
      <c r="J1289" s="596"/>
      <c r="K1289" s="560"/>
      <c r="L1289" s="560"/>
      <c r="M1289" s="560"/>
      <c r="N1289" s="560"/>
      <c r="O1289" s="560"/>
      <c r="P1289" s="560"/>
      <c r="Q1289" s="560"/>
      <c r="R1289" s="560"/>
      <c r="S1289" s="560"/>
      <c r="T1289" s="560"/>
      <c r="U1289" s="560"/>
    </row>
    <row r="1290" spans="1:21">
      <c r="A1290" s="593">
        <f t="shared" si="120"/>
        <v>41328</v>
      </c>
      <c r="B1290" s="594">
        <v>41328.708407812497</v>
      </c>
      <c r="C1290" s="560">
        <f t="shared" si="121"/>
        <v>2013</v>
      </c>
      <c r="D1290" s="560">
        <f t="shared" si="122"/>
        <v>2</v>
      </c>
      <c r="E1290" s="560">
        <f t="shared" si="123"/>
        <v>23</v>
      </c>
      <c r="F1290" s="560">
        <f t="shared" si="124"/>
        <v>17</v>
      </c>
      <c r="G1290" s="595">
        <f t="shared" si="125"/>
        <v>7</v>
      </c>
      <c r="H1290" s="590">
        <f>CHOOSE('Output Sheet'!$B$4,'8760 Data'!J1290,'8760 Data'!K1290,'8760 Data'!L1290,'8760 Data'!M1290,'8760 Data'!N1290,'8760 Data'!O1290,'8760 Data'!P1290,'8760 Data'!Q1290,'8760 Data'!R1290,'8760 Data'!S1290,'8760 Data'!T1290,'8760 Data'!U1290)</f>
        <v>0</v>
      </c>
      <c r="I1290" s="591" t="e">
        <f>H1290/'Output Sheet'!$B$8</f>
        <v>#DIV/0!</v>
      </c>
      <c r="J1290" s="596"/>
      <c r="K1290" s="560"/>
      <c r="L1290" s="560"/>
      <c r="M1290" s="560"/>
      <c r="N1290" s="560"/>
      <c r="O1290" s="560"/>
      <c r="P1290" s="560"/>
      <c r="Q1290" s="560"/>
      <c r="R1290" s="560"/>
      <c r="S1290" s="560"/>
      <c r="T1290" s="560"/>
      <c r="U1290" s="560"/>
    </row>
    <row r="1291" spans="1:21">
      <c r="A1291" s="593">
        <f t="shared" si="120"/>
        <v>41328</v>
      </c>
      <c r="B1291" s="594">
        <v>41328.750074537034</v>
      </c>
      <c r="C1291" s="560">
        <f t="shared" si="121"/>
        <v>2013</v>
      </c>
      <c r="D1291" s="560">
        <f t="shared" si="122"/>
        <v>2</v>
      </c>
      <c r="E1291" s="560">
        <f t="shared" si="123"/>
        <v>23</v>
      </c>
      <c r="F1291" s="560">
        <f t="shared" si="124"/>
        <v>18</v>
      </c>
      <c r="G1291" s="595">
        <f t="shared" si="125"/>
        <v>7</v>
      </c>
      <c r="H1291" s="590">
        <f>CHOOSE('Output Sheet'!$B$4,'8760 Data'!J1291,'8760 Data'!K1291,'8760 Data'!L1291,'8760 Data'!M1291,'8760 Data'!N1291,'8760 Data'!O1291,'8760 Data'!P1291,'8760 Data'!Q1291,'8760 Data'!R1291,'8760 Data'!S1291,'8760 Data'!T1291,'8760 Data'!U1291)</f>
        <v>0</v>
      </c>
      <c r="I1291" s="591" t="e">
        <f>H1291/'Output Sheet'!$B$8</f>
        <v>#DIV/0!</v>
      </c>
      <c r="J1291" s="596"/>
      <c r="K1291" s="560"/>
      <c r="L1291" s="560"/>
      <c r="M1291" s="560"/>
      <c r="N1291" s="560"/>
      <c r="O1291" s="560"/>
      <c r="P1291" s="560"/>
      <c r="Q1291" s="560"/>
      <c r="R1291" s="560"/>
      <c r="S1291" s="560"/>
      <c r="T1291" s="560"/>
      <c r="U1291" s="560"/>
    </row>
    <row r="1292" spans="1:21">
      <c r="A1292" s="593">
        <f t="shared" si="120"/>
        <v>41328</v>
      </c>
      <c r="B1292" s="594">
        <v>41328.791741261572</v>
      </c>
      <c r="C1292" s="560">
        <f t="shared" si="121"/>
        <v>2013</v>
      </c>
      <c r="D1292" s="560">
        <f t="shared" si="122"/>
        <v>2</v>
      </c>
      <c r="E1292" s="560">
        <f t="shared" si="123"/>
        <v>23</v>
      </c>
      <c r="F1292" s="560">
        <f t="shared" si="124"/>
        <v>19</v>
      </c>
      <c r="G1292" s="595">
        <f t="shared" si="125"/>
        <v>7</v>
      </c>
      <c r="H1292" s="590">
        <f>CHOOSE('Output Sheet'!$B$4,'8760 Data'!J1292,'8760 Data'!K1292,'8760 Data'!L1292,'8760 Data'!M1292,'8760 Data'!N1292,'8760 Data'!O1292,'8760 Data'!P1292,'8760 Data'!Q1292,'8760 Data'!R1292,'8760 Data'!S1292,'8760 Data'!T1292,'8760 Data'!U1292)</f>
        <v>0</v>
      </c>
      <c r="I1292" s="591" t="e">
        <f>H1292/'Output Sheet'!$B$8</f>
        <v>#DIV/0!</v>
      </c>
      <c r="J1292" s="596"/>
      <c r="K1292" s="560"/>
      <c r="L1292" s="560"/>
      <c r="M1292" s="560"/>
      <c r="N1292" s="560"/>
      <c r="O1292" s="560"/>
      <c r="P1292" s="560"/>
      <c r="Q1292" s="560"/>
      <c r="R1292" s="560"/>
      <c r="S1292" s="560"/>
      <c r="T1292" s="560"/>
      <c r="U1292" s="560"/>
    </row>
    <row r="1293" spans="1:21">
      <c r="A1293" s="593">
        <f t="shared" si="120"/>
        <v>41328</v>
      </c>
      <c r="B1293" s="594">
        <v>41328.833407986109</v>
      </c>
      <c r="C1293" s="560">
        <f t="shared" si="121"/>
        <v>2013</v>
      </c>
      <c r="D1293" s="560">
        <f t="shared" si="122"/>
        <v>2</v>
      </c>
      <c r="E1293" s="560">
        <f t="shared" si="123"/>
        <v>23</v>
      </c>
      <c r="F1293" s="560">
        <f t="shared" si="124"/>
        <v>20</v>
      </c>
      <c r="G1293" s="595">
        <f t="shared" si="125"/>
        <v>7</v>
      </c>
      <c r="H1293" s="590">
        <f>CHOOSE('Output Sheet'!$B$4,'8760 Data'!J1293,'8760 Data'!K1293,'8760 Data'!L1293,'8760 Data'!M1293,'8760 Data'!N1293,'8760 Data'!O1293,'8760 Data'!P1293,'8760 Data'!Q1293,'8760 Data'!R1293,'8760 Data'!S1293,'8760 Data'!T1293,'8760 Data'!U1293)</f>
        <v>0</v>
      </c>
      <c r="I1293" s="591" t="e">
        <f>H1293/'Output Sheet'!$B$8</f>
        <v>#DIV/0!</v>
      </c>
      <c r="J1293" s="596"/>
      <c r="K1293" s="560"/>
      <c r="L1293" s="560"/>
      <c r="M1293" s="560"/>
      <c r="N1293" s="560"/>
      <c r="O1293" s="560"/>
      <c r="P1293" s="560"/>
      <c r="Q1293" s="560"/>
      <c r="R1293" s="560"/>
      <c r="S1293" s="560"/>
      <c r="T1293" s="560"/>
      <c r="U1293" s="560"/>
    </row>
    <row r="1294" spans="1:21">
      <c r="A1294" s="593">
        <f t="shared" si="120"/>
        <v>41328</v>
      </c>
      <c r="B1294" s="594">
        <v>41328.875074710646</v>
      </c>
      <c r="C1294" s="560">
        <f t="shared" si="121"/>
        <v>2013</v>
      </c>
      <c r="D1294" s="560">
        <f t="shared" si="122"/>
        <v>2</v>
      </c>
      <c r="E1294" s="560">
        <f t="shared" si="123"/>
        <v>23</v>
      </c>
      <c r="F1294" s="560">
        <f t="shared" si="124"/>
        <v>21</v>
      </c>
      <c r="G1294" s="595">
        <f t="shared" si="125"/>
        <v>7</v>
      </c>
      <c r="H1294" s="590">
        <f>CHOOSE('Output Sheet'!$B$4,'8760 Data'!J1294,'8760 Data'!K1294,'8760 Data'!L1294,'8760 Data'!M1294,'8760 Data'!N1294,'8760 Data'!O1294,'8760 Data'!P1294,'8760 Data'!Q1294,'8760 Data'!R1294,'8760 Data'!S1294,'8760 Data'!T1294,'8760 Data'!U1294)</f>
        <v>0</v>
      </c>
      <c r="I1294" s="591" t="e">
        <f>H1294/'Output Sheet'!$B$8</f>
        <v>#DIV/0!</v>
      </c>
      <c r="J1294" s="596"/>
      <c r="K1294" s="560"/>
      <c r="L1294" s="560"/>
      <c r="M1294" s="560"/>
      <c r="N1294" s="560"/>
      <c r="O1294" s="560"/>
      <c r="P1294" s="560"/>
      <c r="Q1294" s="560"/>
      <c r="R1294" s="560"/>
      <c r="S1294" s="560"/>
      <c r="T1294" s="560"/>
      <c r="U1294" s="560"/>
    </row>
    <row r="1295" spans="1:21">
      <c r="A1295" s="593">
        <f t="shared" si="120"/>
        <v>41328</v>
      </c>
      <c r="B1295" s="594">
        <v>41328.916741435183</v>
      </c>
      <c r="C1295" s="560">
        <f t="shared" si="121"/>
        <v>2013</v>
      </c>
      <c r="D1295" s="560">
        <f t="shared" si="122"/>
        <v>2</v>
      </c>
      <c r="E1295" s="560">
        <f t="shared" si="123"/>
        <v>23</v>
      </c>
      <c r="F1295" s="560">
        <f t="shared" si="124"/>
        <v>22</v>
      </c>
      <c r="G1295" s="595">
        <f t="shared" si="125"/>
        <v>7</v>
      </c>
      <c r="H1295" s="590">
        <f>CHOOSE('Output Sheet'!$B$4,'8760 Data'!J1295,'8760 Data'!K1295,'8760 Data'!L1295,'8760 Data'!M1295,'8760 Data'!N1295,'8760 Data'!O1295,'8760 Data'!P1295,'8760 Data'!Q1295,'8760 Data'!R1295,'8760 Data'!S1295,'8760 Data'!T1295,'8760 Data'!U1295)</f>
        <v>0</v>
      </c>
      <c r="I1295" s="591" t="e">
        <f>H1295/'Output Sheet'!$B$8</f>
        <v>#DIV/0!</v>
      </c>
      <c r="J1295" s="596"/>
      <c r="K1295" s="560"/>
      <c r="L1295" s="560"/>
      <c r="M1295" s="560"/>
      <c r="N1295" s="560"/>
      <c r="O1295" s="560"/>
      <c r="P1295" s="560"/>
      <c r="Q1295" s="560"/>
      <c r="R1295" s="560"/>
      <c r="S1295" s="560"/>
      <c r="T1295" s="560"/>
      <c r="U1295" s="560"/>
    </row>
    <row r="1296" spans="1:21">
      <c r="A1296" s="593">
        <f t="shared" si="120"/>
        <v>41328</v>
      </c>
      <c r="B1296" s="594">
        <v>41328.95840815972</v>
      </c>
      <c r="C1296" s="560">
        <f t="shared" si="121"/>
        <v>2013</v>
      </c>
      <c r="D1296" s="560">
        <f t="shared" si="122"/>
        <v>2</v>
      </c>
      <c r="E1296" s="560">
        <f t="shared" si="123"/>
        <v>23</v>
      </c>
      <c r="F1296" s="560">
        <f t="shared" si="124"/>
        <v>23</v>
      </c>
      <c r="G1296" s="595">
        <f t="shared" si="125"/>
        <v>7</v>
      </c>
      <c r="H1296" s="590">
        <f>CHOOSE('Output Sheet'!$B$4,'8760 Data'!J1296,'8760 Data'!K1296,'8760 Data'!L1296,'8760 Data'!M1296,'8760 Data'!N1296,'8760 Data'!O1296,'8760 Data'!P1296,'8760 Data'!Q1296,'8760 Data'!R1296,'8760 Data'!S1296,'8760 Data'!T1296,'8760 Data'!U1296)</f>
        <v>0</v>
      </c>
      <c r="I1296" s="591" t="e">
        <f>H1296/'Output Sheet'!$B$8</f>
        <v>#DIV/0!</v>
      </c>
      <c r="J1296" s="596"/>
      <c r="K1296" s="560"/>
      <c r="L1296" s="560"/>
      <c r="M1296" s="560"/>
      <c r="N1296" s="560"/>
      <c r="O1296" s="560"/>
      <c r="P1296" s="560"/>
      <c r="Q1296" s="560"/>
      <c r="R1296" s="560"/>
      <c r="S1296" s="560"/>
      <c r="T1296" s="560"/>
      <c r="U1296" s="560"/>
    </row>
    <row r="1297" spans="1:21">
      <c r="A1297" s="593">
        <f t="shared" si="120"/>
        <v>41329</v>
      </c>
      <c r="B1297" s="594">
        <v>41329.000074884258</v>
      </c>
      <c r="C1297" s="560">
        <f t="shared" si="121"/>
        <v>2013</v>
      </c>
      <c r="D1297" s="560">
        <f t="shared" si="122"/>
        <v>2</v>
      </c>
      <c r="E1297" s="560">
        <f t="shared" si="123"/>
        <v>24</v>
      </c>
      <c r="F1297" s="560">
        <f t="shared" si="124"/>
        <v>24</v>
      </c>
      <c r="G1297" s="595">
        <f t="shared" si="125"/>
        <v>1</v>
      </c>
      <c r="H1297" s="590">
        <f>CHOOSE('Output Sheet'!$B$4,'8760 Data'!J1297,'8760 Data'!K1297,'8760 Data'!L1297,'8760 Data'!M1297,'8760 Data'!N1297,'8760 Data'!O1297,'8760 Data'!P1297,'8760 Data'!Q1297,'8760 Data'!R1297,'8760 Data'!S1297,'8760 Data'!T1297,'8760 Data'!U1297)</f>
        <v>0</v>
      </c>
      <c r="I1297" s="591" t="e">
        <f>H1297/'Output Sheet'!$B$8</f>
        <v>#DIV/0!</v>
      </c>
      <c r="J1297" s="596"/>
      <c r="K1297" s="560"/>
      <c r="L1297" s="560"/>
      <c r="M1297" s="560"/>
      <c r="N1297" s="560"/>
      <c r="O1297" s="560"/>
      <c r="P1297" s="560"/>
      <c r="Q1297" s="560"/>
      <c r="R1297" s="560"/>
      <c r="S1297" s="560"/>
      <c r="T1297" s="560"/>
      <c r="U1297" s="560"/>
    </row>
    <row r="1298" spans="1:21">
      <c r="A1298" s="593">
        <f t="shared" si="120"/>
        <v>41329</v>
      </c>
      <c r="B1298" s="594">
        <v>41329.041741608795</v>
      </c>
      <c r="C1298" s="560">
        <f t="shared" si="121"/>
        <v>2013</v>
      </c>
      <c r="D1298" s="560">
        <f t="shared" si="122"/>
        <v>2</v>
      </c>
      <c r="E1298" s="560">
        <f t="shared" si="123"/>
        <v>24</v>
      </c>
      <c r="F1298" s="560">
        <f t="shared" si="124"/>
        <v>1</v>
      </c>
      <c r="G1298" s="595">
        <f t="shared" si="125"/>
        <v>1</v>
      </c>
      <c r="H1298" s="590">
        <f>CHOOSE('Output Sheet'!$B$4,'8760 Data'!J1298,'8760 Data'!K1298,'8760 Data'!L1298,'8760 Data'!M1298,'8760 Data'!N1298,'8760 Data'!O1298,'8760 Data'!P1298,'8760 Data'!Q1298,'8760 Data'!R1298,'8760 Data'!S1298,'8760 Data'!T1298,'8760 Data'!U1298)</f>
        <v>0</v>
      </c>
      <c r="I1298" s="591" t="e">
        <f>H1298/'Output Sheet'!$B$8</f>
        <v>#DIV/0!</v>
      </c>
      <c r="J1298" s="596"/>
      <c r="K1298" s="560"/>
      <c r="L1298" s="560"/>
      <c r="M1298" s="560"/>
      <c r="N1298" s="560"/>
      <c r="O1298" s="560"/>
      <c r="P1298" s="560"/>
      <c r="Q1298" s="560"/>
      <c r="R1298" s="560"/>
      <c r="S1298" s="560"/>
      <c r="T1298" s="560"/>
      <c r="U1298" s="560"/>
    </row>
    <row r="1299" spans="1:21">
      <c r="A1299" s="593">
        <f t="shared" si="120"/>
        <v>41329</v>
      </c>
      <c r="B1299" s="594">
        <v>41329.083408333332</v>
      </c>
      <c r="C1299" s="560">
        <f t="shared" si="121"/>
        <v>2013</v>
      </c>
      <c r="D1299" s="560">
        <f t="shared" si="122"/>
        <v>2</v>
      </c>
      <c r="E1299" s="560">
        <f t="shared" si="123"/>
        <v>24</v>
      </c>
      <c r="F1299" s="560">
        <f t="shared" si="124"/>
        <v>2</v>
      </c>
      <c r="G1299" s="595">
        <f t="shared" si="125"/>
        <v>1</v>
      </c>
      <c r="H1299" s="590">
        <f>CHOOSE('Output Sheet'!$B$4,'8760 Data'!J1299,'8760 Data'!K1299,'8760 Data'!L1299,'8760 Data'!M1299,'8760 Data'!N1299,'8760 Data'!O1299,'8760 Data'!P1299,'8760 Data'!Q1299,'8760 Data'!R1299,'8760 Data'!S1299,'8760 Data'!T1299,'8760 Data'!U1299)</f>
        <v>0</v>
      </c>
      <c r="I1299" s="591" t="e">
        <f>H1299/'Output Sheet'!$B$8</f>
        <v>#DIV/0!</v>
      </c>
      <c r="J1299" s="596"/>
      <c r="K1299" s="560"/>
      <c r="L1299" s="560"/>
      <c r="M1299" s="560"/>
      <c r="N1299" s="560"/>
      <c r="O1299" s="560"/>
      <c r="P1299" s="560"/>
      <c r="Q1299" s="560"/>
      <c r="R1299" s="560"/>
      <c r="S1299" s="560"/>
      <c r="T1299" s="560"/>
      <c r="U1299" s="560"/>
    </row>
    <row r="1300" spans="1:21">
      <c r="A1300" s="593">
        <f t="shared" si="120"/>
        <v>41329</v>
      </c>
      <c r="B1300" s="594">
        <v>41329.125075057869</v>
      </c>
      <c r="C1300" s="560">
        <f t="shared" si="121"/>
        <v>2013</v>
      </c>
      <c r="D1300" s="560">
        <f t="shared" si="122"/>
        <v>2</v>
      </c>
      <c r="E1300" s="560">
        <f t="shared" si="123"/>
        <v>24</v>
      </c>
      <c r="F1300" s="560">
        <f t="shared" si="124"/>
        <v>3</v>
      </c>
      <c r="G1300" s="595">
        <f t="shared" si="125"/>
        <v>1</v>
      </c>
      <c r="H1300" s="590">
        <f>CHOOSE('Output Sheet'!$B$4,'8760 Data'!J1300,'8760 Data'!K1300,'8760 Data'!L1300,'8760 Data'!M1300,'8760 Data'!N1300,'8760 Data'!O1300,'8760 Data'!P1300,'8760 Data'!Q1300,'8760 Data'!R1300,'8760 Data'!S1300,'8760 Data'!T1300,'8760 Data'!U1300)</f>
        <v>0</v>
      </c>
      <c r="I1300" s="591" t="e">
        <f>H1300/'Output Sheet'!$B$8</f>
        <v>#DIV/0!</v>
      </c>
      <c r="J1300" s="596"/>
      <c r="K1300" s="560"/>
      <c r="L1300" s="560"/>
      <c r="M1300" s="560"/>
      <c r="N1300" s="560"/>
      <c r="O1300" s="560"/>
      <c r="P1300" s="560"/>
      <c r="Q1300" s="560"/>
      <c r="R1300" s="560"/>
      <c r="S1300" s="560"/>
      <c r="T1300" s="560"/>
      <c r="U1300" s="560"/>
    </row>
    <row r="1301" spans="1:21">
      <c r="A1301" s="593">
        <f t="shared" si="120"/>
        <v>41329</v>
      </c>
      <c r="B1301" s="594">
        <v>41329.166741782406</v>
      </c>
      <c r="C1301" s="560">
        <f t="shared" si="121"/>
        <v>2013</v>
      </c>
      <c r="D1301" s="560">
        <f t="shared" si="122"/>
        <v>2</v>
      </c>
      <c r="E1301" s="560">
        <f t="shared" si="123"/>
        <v>24</v>
      </c>
      <c r="F1301" s="560">
        <f t="shared" si="124"/>
        <v>4</v>
      </c>
      <c r="G1301" s="595">
        <f t="shared" si="125"/>
        <v>1</v>
      </c>
      <c r="H1301" s="590">
        <f>CHOOSE('Output Sheet'!$B$4,'8760 Data'!J1301,'8760 Data'!K1301,'8760 Data'!L1301,'8760 Data'!M1301,'8760 Data'!N1301,'8760 Data'!O1301,'8760 Data'!P1301,'8760 Data'!Q1301,'8760 Data'!R1301,'8760 Data'!S1301,'8760 Data'!T1301,'8760 Data'!U1301)</f>
        <v>0</v>
      </c>
      <c r="I1301" s="591" t="e">
        <f>H1301/'Output Sheet'!$B$8</f>
        <v>#DIV/0!</v>
      </c>
      <c r="J1301" s="596"/>
      <c r="K1301" s="560"/>
      <c r="L1301" s="560"/>
      <c r="M1301" s="560"/>
      <c r="N1301" s="560"/>
      <c r="O1301" s="560"/>
      <c r="P1301" s="560"/>
      <c r="Q1301" s="560"/>
      <c r="R1301" s="560"/>
      <c r="S1301" s="560"/>
      <c r="T1301" s="560"/>
      <c r="U1301" s="560"/>
    </row>
    <row r="1302" spans="1:21">
      <c r="A1302" s="593">
        <f t="shared" si="120"/>
        <v>41329</v>
      </c>
      <c r="B1302" s="594">
        <v>41329.208408506944</v>
      </c>
      <c r="C1302" s="560">
        <f t="shared" si="121"/>
        <v>2013</v>
      </c>
      <c r="D1302" s="560">
        <f t="shared" si="122"/>
        <v>2</v>
      </c>
      <c r="E1302" s="560">
        <f t="shared" si="123"/>
        <v>24</v>
      </c>
      <c r="F1302" s="560">
        <f t="shared" si="124"/>
        <v>5</v>
      </c>
      <c r="G1302" s="595">
        <f t="shared" si="125"/>
        <v>1</v>
      </c>
      <c r="H1302" s="590">
        <f>CHOOSE('Output Sheet'!$B$4,'8760 Data'!J1302,'8760 Data'!K1302,'8760 Data'!L1302,'8760 Data'!M1302,'8760 Data'!N1302,'8760 Data'!O1302,'8760 Data'!P1302,'8760 Data'!Q1302,'8760 Data'!R1302,'8760 Data'!S1302,'8760 Data'!T1302,'8760 Data'!U1302)</f>
        <v>0</v>
      </c>
      <c r="I1302" s="591" t="e">
        <f>H1302/'Output Sheet'!$B$8</f>
        <v>#DIV/0!</v>
      </c>
      <c r="J1302" s="596"/>
      <c r="K1302" s="560"/>
      <c r="L1302" s="560"/>
      <c r="M1302" s="560"/>
      <c r="N1302" s="560"/>
      <c r="O1302" s="560"/>
      <c r="P1302" s="560"/>
      <c r="Q1302" s="560"/>
      <c r="R1302" s="560"/>
      <c r="S1302" s="560"/>
      <c r="T1302" s="560"/>
      <c r="U1302" s="560"/>
    </row>
    <row r="1303" spans="1:21">
      <c r="A1303" s="593">
        <f t="shared" si="120"/>
        <v>41329</v>
      </c>
      <c r="B1303" s="594">
        <v>41329.250075231481</v>
      </c>
      <c r="C1303" s="560">
        <f t="shared" si="121"/>
        <v>2013</v>
      </c>
      <c r="D1303" s="560">
        <f t="shared" si="122"/>
        <v>2</v>
      </c>
      <c r="E1303" s="560">
        <f t="shared" si="123"/>
        <v>24</v>
      </c>
      <c r="F1303" s="560">
        <f t="shared" si="124"/>
        <v>6</v>
      </c>
      <c r="G1303" s="595">
        <f t="shared" si="125"/>
        <v>1</v>
      </c>
      <c r="H1303" s="590">
        <f>CHOOSE('Output Sheet'!$B$4,'8760 Data'!J1303,'8760 Data'!K1303,'8760 Data'!L1303,'8760 Data'!M1303,'8760 Data'!N1303,'8760 Data'!O1303,'8760 Data'!P1303,'8760 Data'!Q1303,'8760 Data'!R1303,'8760 Data'!S1303,'8760 Data'!T1303,'8760 Data'!U1303)</f>
        <v>0</v>
      </c>
      <c r="I1303" s="591" t="e">
        <f>H1303/'Output Sheet'!$B$8</f>
        <v>#DIV/0!</v>
      </c>
      <c r="J1303" s="596"/>
      <c r="K1303" s="560"/>
      <c r="L1303" s="560"/>
      <c r="M1303" s="560"/>
      <c r="N1303" s="560"/>
      <c r="O1303" s="560"/>
      <c r="P1303" s="560"/>
      <c r="Q1303" s="560"/>
      <c r="R1303" s="560"/>
      <c r="S1303" s="560"/>
      <c r="T1303" s="560"/>
      <c r="U1303" s="560"/>
    </row>
    <row r="1304" spans="1:21">
      <c r="A1304" s="593">
        <f t="shared" si="120"/>
        <v>41329</v>
      </c>
      <c r="B1304" s="594">
        <v>41329.291741956018</v>
      </c>
      <c r="C1304" s="560">
        <f t="shared" si="121"/>
        <v>2013</v>
      </c>
      <c r="D1304" s="560">
        <f t="shared" si="122"/>
        <v>2</v>
      </c>
      <c r="E1304" s="560">
        <f t="shared" si="123"/>
        <v>24</v>
      </c>
      <c r="F1304" s="560">
        <f t="shared" si="124"/>
        <v>7</v>
      </c>
      <c r="G1304" s="595">
        <f t="shared" si="125"/>
        <v>1</v>
      </c>
      <c r="H1304" s="590">
        <f>CHOOSE('Output Sheet'!$B$4,'8760 Data'!J1304,'8760 Data'!K1304,'8760 Data'!L1304,'8760 Data'!M1304,'8760 Data'!N1304,'8760 Data'!O1304,'8760 Data'!P1304,'8760 Data'!Q1304,'8760 Data'!R1304,'8760 Data'!S1304,'8760 Data'!T1304,'8760 Data'!U1304)</f>
        <v>0</v>
      </c>
      <c r="I1304" s="591" t="e">
        <f>H1304/'Output Sheet'!$B$8</f>
        <v>#DIV/0!</v>
      </c>
      <c r="J1304" s="596"/>
      <c r="K1304" s="560"/>
      <c r="L1304" s="560"/>
      <c r="M1304" s="560"/>
      <c r="N1304" s="560"/>
      <c r="O1304" s="560"/>
      <c r="P1304" s="560"/>
      <c r="Q1304" s="560"/>
      <c r="R1304" s="560"/>
      <c r="S1304" s="560"/>
      <c r="T1304" s="560"/>
      <c r="U1304" s="560"/>
    </row>
    <row r="1305" spans="1:21">
      <c r="A1305" s="593">
        <f t="shared" si="120"/>
        <v>41329</v>
      </c>
      <c r="B1305" s="594">
        <v>41329.333408680555</v>
      </c>
      <c r="C1305" s="560">
        <f t="shared" si="121"/>
        <v>2013</v>
      </c>
      <c r="D1305" s="560">
        <f t="shared" si="122"/>
        <v>2</v>
      </c>
      <c r="E1305" s="560">
        <f t="shared" si="123"/>
        <v>24</v>
      </c>
      <c r="F1305" s="560">
        <f t="shared" si="124"/>
        <v>8</v>
      </c>
      <c r="G1305" s="595">
        <f t="shared" si="125"/>
        <v>1</v>
      </c>
      <c r="H1305" s="590">
        <f>CHOOSE('Output Sheet'!$B$4,'8760 Data'!J1305,'8760 Data'!K1305,'8760 Data'!L1305,'8760 Data'!M1305,'8760 Data'!N1305,'8760 Data'!O1305,'8760 Data'!P1305,'8760 Data'!Q1305,'8760 Data'!R1305,'8760 Data'!S1305,'8760 Data'!T1305,'8760 Data'!U1305)</f>
        <v>0</v>
      </c>
      <c r="I1305" s="591" t="e">
        <f>H1305/'Output Sheet'!$B$8</f>
        <v>#DIV/0!</v>
      </c>
      <c r="J1305" s="596"/>
      <c r="K1305" s="560"/>
      <c r="L1305" s="560"/>
      <c r="M1305" s="560"/>
      <c r="N1305" s="560"/>
      <c r="O1305" s="560"/>
      <c r="P1305" s="560"/>
      <c r="Q1305" s="560"/>
      <c r="R1305" s="560"/>
      <c r="S1305" s="560"/>
      <c r="T1305" s="560"/>
      <c r="U1305" s="560"/>
    </row>
    <row r="1306" spans="1:21">
      <c r="A1306" s="593">
        <f t="shared" si="120"/>
        <v>41329</v>
      </c>
      <c r="B1306" s="594">
        <v>41329.375075405093</v>
      </c>
      <c r="C1306" s="560">
        <f t="shared" si="121"/>
        <v>2013</v>
      </c>
      <c r="D1306" s="560">
        <f t="shared" si="122"/>
        <v>2</v>
      </c>
      <c r="E1306" s="560">
        <f t="shared" si="123"/>
        <v>24</v>
      </c>
      <c r="F1306" s="560">
        <f t="shared" si="124"/>
        <v>9</v>
      </c>
      <c r="G1306" s="595">
        <f t="shared" si="125"/>
        <v>1</v>
      </c>
      <c r="H1306" s="590">
        <f>CHOOSE('Output Sheet'!$B$4,'8760 Data'!J1306,'8760 Data'!K1306,'8760 Data'!L1306,'8760 Data'!M1306,'8760 Data'!N1306,'8760 Data'!O1306,'8760 Data'!P1306,'8760 Data'!Q1306,'8760 Data'!R1306,'8760 Data'!S1306,'8760 Data'!T1306,'8760 Data'!U1306)</f>
        <v>0</v>
      </c>
      <c r="I1306" s="591" t="e">
        <f>H1306/'Output Sheet'!$B$8</f>
        <v>#DIV/0!</v>
      </c>
      <c r="J1306" s="596"/>
      <c r="K1306" s="560"/>
      <c r="L1306" s="560"/>
      <c r="M1306" s="560"/>
      <c r="N1306" s="560"/>
      <c r="O1306" s="560"/>
      <c r="P1306" s="560"/>
      <c r="Q1306" s="560"/>
      <c r="R1306" s="560"/>
      <c r="S1306" s="560"/>
      <c r="T1306" s="560"/>
      <c r="U1306" s="560"/>
    </row>
    <row r="1307" spans="1:21">
      <c r="A1307" s="593">
        <f t="shared" si="120"/>
        <v>41329</v>
      </c>
      <c r="B1307" s="594">
        <v>41329.41674212963</v>
      </c>
      <c r="C1307" s="560">
        <f t="shared" si="121"/>
        <v>2013</v>
      </c>
      <c r="D1307" s="560">
        <f t="shared" si="122"/>
        <v>2</v>
      </c>
      <c r="E1307" s="560">
        <f t="shared" si="123"/>
        <v>24</v>
      </c>
      <c r="F1307" s="560">
        <f t="shared" si="124"/>
        <v>10</v>
      </c>
      <c r="G1307" s="595">
        <f t="shared" si="125"/>
        <v>1</v>
      </c>
      <c r="H1307" s="590">
        <f>CHOOSE('Output Sheet'!$B$4,'8760 Data'!J1307,'8760 Data'!K1307,'8760 Data'!L1307,'8760 Data'!M1307,'8760 Data'!N1307,'8760 Data'!O1307,'8760 Data'!P1307,'8760 Data'!Q1307,'8760 Data'!R1307,'8760 Data'!S1307,'8760 Data'!T1307,'8760 Data'!U1307)</f>
        <v>0</v>
      </c>
      <c r="I1307" s="591" t="e">
        <f>H1307/'Output Sheet'!$B$8</f>
        <v>#DIV/0!</v>
      </c>
      <c r="J1307" s="596"/>
      <c r="K1307" s="560"/>
      <c r="L1307" s="560"/>
      <c r="M1307" s="560"/>
      <c r="N1307" s="560"/>
      <c r="O1307" s="560"/>
      <c r="P1307" s="560"/>
      <c r="Q1307" s="560"/>
      <c r="R1307" s="560"/>
      <c r="S1307" s="560"/>
      <c r="T1307" s="560"/>
      <c r="U1307" s="560"/>
    </row>
    <row r="1308" spans="1:21">
      <c r="A1308" s="593">
        <f t="shared" si="120"/>
        <v>41329</v>
      </c>
      <c r="B1308" s="594">
        <v>41329.458408854167</v>
      </c>
      <c r="C1308" s="560">
        <f t="shared" si="121"/>
        <v>2013</v>
      </c>
      <c r="D1308" s="560">
        <f t="shared" si="122"/>
        <v>2</v>
      </c>
      <c r="E1308" s="560">
        <f t="shared" si="123"/>
        <v>24</v>
      </c>
      <c r="F1308" s="560">
        <f t="shared" si="124"/>
        <v>11</v>
      </c>
      <c r="G1308" s="595">
        <f t="shared" si="125"/>
        <v>1</v>
      </c>
      <c r="H1308" s="590">
        <f>CHOOSE('Output Sheet'!$B$4,'8760 Data'!J1308,'8760 Data'!K1308,'8760 Data'!L1308,'8760 Data'!M1308,'8760 Data'!N1308,'8760 Data'!O1308,'8760 Data'!P1308,'8760 Data'!Q1308,'8760 Data'!R1308,'8760 Data'!S1308,'8760 Data'!T1308,'8760 Data'!U1308)</f>
        <v>0</v>
      </c>
      <c r="I1308" s="591" t="e">
        <f>H1308/'Output Sheet'!$B$8</f>
        <v>#DIV/0!</v>
      </c>
      <c r="J1308" s="596"/>
      <c r="K1308" s="560"/>
      <c r="L1308" s="560"/>
      <c r="M1308" s="560"/>
      <c r="N1308" s="560"/>
      <c r="O1308" s="560"/>
      <c r="P1308" s="560"/>
      <c r="Q1308" s="560"/>
      <c r="R1308" s="560"/>
      <c r="S1308" s="560"/>
      <c r="T1308" s="560"/>
      <c r="U1308" s="560"/>
    </row>
    <row r="1309" spans="1:21">
      <c r="A1309" s="593">
        <f t="shared" si="120"/>
        <v>41329</v>
      </c>
      <c r="B1309" s="594">
        <v>41329.500075578704</v>
      </c>
      <c r="C1309" s="560">
        <f t="shared" si="121"/>
        <v>2013</v>
      </c>
      <c r="D1309" s="560">
        <f t="shared" si="122"/>
        <v>2</v>
      </c>
      <c r="E1309" s="560">
        <f t="shared" si="123"/>
        <v>24</v>
      </c>
      <c r="F1309" s="560">
        <f t="shared" si="124"/>
        <v>12</v>
      </c>
      <c r="G1309" s="595">
        <f t="shared" si="125"/>
        <v>1</v>
      </c>
      <c r="H1309" s="590">
        <f>CHOOSE('Output Sheet'!$B$4,'8760 Data'!J1309,'8760 Data'!K1309,'8760 Data'!L1309,'8760 Data'!M1309,'8760 Data'!N1309,'8760 Data'!O1309,'8760 Data'!P1309,'8760 Data'!Q1309,'8760 Data'!R1309,'8760 Data'!S1309,'8760 Data'!T1309,'8760 Data'!U1309)</f>
        <v>0</v>
      </c>
      <c r="I1309" s="591" t="e">
        <f>H1309/'Output Sheet'!$B$8</f>
        <v>#DIV/0!</v>
      </c>
      <c r="J1309" s="596"/>
      <c r="K1309" s="560"/>
      <c r="L1309" s="560"/>
      <c r="M1309" s="560"/>
      <c r="N1309" s="560"/>
      <c r="O1309" s="560"/>
      <c r="P1309" s="560"/>
      <c r="Q1309" s="560"/>
      <c r="R1309" s="560"/>
      <c r="S1309" s="560"/>
      <c r="T1309" s="560"/>
      <c r="U1309" s="560"/>
    </row>
    <row r="1310" spans="1:21">
      <c r="A1310" s="593">
        <f t="shared" si="120"/>
        <v>41329</v>
      </c>
      <c r="B1310" s="594">
        <v>41329.541742303241</v>
      </c>
      <c r="C1310" s="560">
        <f t="shared" si="121"/>
        <v>2013</v>
      </c>
      <c r="D1310" s="560">
        <f t="shared" si="122"/>
        <v>2</v>
      </c>
      <c r="E1310" s="560">
        <f t="shared" si="123"/>
        <v>24</v>
      </c>
      <c r="F1310" s="560">
        <f t="shared" si="124"/>
        <v>13</v>
      </c>
      <c r="G1310" s="595">
        <f t="shared" si="125"/>
        <v>1</v>
      </c>
      <c r="H1310" s="590">
        <f>CHOOSE('Output Sheet'!$B$4,'8760 Data'!J1310,'8760 Data'!K1310,'8760 Data'!L1310,'8760 Data'!M1310,'8760 Data'!N1310,'8760 Data'!O1310,'8760 Data'!P1310,'8760 Data'!Q1310,'8760 Data'!R1310,'8760 Data'!S1310,'8760 Data'!T1310,'8760 Data'!U1310)</f>
        <v>0</v>
      </c>
      <c r="I1310" s="591" t="e">
        <f>H1310/'Output Sheet'!$B$8</f>
        <v>#DIV/0!</v>
      </c>
      <c r="J1310" s="596"/>
      <c r="K1310" s="560"/>
      <c r="L1310" s="560"/>
      <c r="M1310" s="560"/>
      <c r="N1310" s="560"/>
      <c r="O1310" s="560"/>
      <c r="P1310" s="560"/>
      <c r="Q1310" s="560"/>
      <c r="R1310" s="560"/>
      <c r="S1310" s="560"/>
      <c r="T1310" s="560"/>
      <c r="U1310" s="560"/>
    </row>
    <row r="1311" spans="1:21">
      <c r="A1311" s="593">
        <f t="shared" si="120"/>
        <v>41329</v>
      </c>
      <c r="B1311" s="594">
        <v>41329.583409027779</v>
      </c>
      <c r="C1311" s="560">
        <f t="shared" si="121"/>
        <v>2013</v>
      </c>
      <c r="D1311" s="560">
        <f t="shared" si="122"/>
        <v>2</v>
      </c>
      <c r="E1311" s="560">
        <f t="shared" si="123"/>
        <v>24</v>
      </c>
      <c r="F1311" s="560">
        <f t="shared" si="124"/>
        <v>14</v>
      </c>
      <c r="G1311" s="595">
        <f t="shared" si="125"/>
        <v>1</v>
      </c>
      <c r="H1311" s="590">
        <f>CHOOSE('Output Sheet'!$B$4,'8760 Data'!J1311,'8760 Data'!K1311,'8760 Data'!L1311,'8760 Data'!M1311,'8760 Data'!N1311,'8760 Data'!O1311,'8760 Data'!P1311,'8760 Data'!Q1311,'8760 Data'!R1311,'8760 Data'!S1311,'8760 Data'!T1311,'8760 Data'!U1311)</f>
        <v>0</v>
      </c>
      <c r="I1311" s="591" t="e">
        <f>H1311/'Output Sheet'!$B$8</f>
        <v>#DIV/0!</v>
      </c>
      <c r="J1311" s="596"/>
      <c r="K1311" s="560"/>
      <c r="L1311" s="560"/>
      <c r="M1311" s="560"/>
      <c r="N1311" s="560"/>
      <c r="O1311" s="560"/>
      <c r="P1311" s="560"/>
      <c r="Q1311" s="560"/>
      <c r="R1311" s="560"/>
      <c r="S1311" s="560"/>
      <c r="T1311" s="560"/>
      <c r="U1311" s="560"/>
    </row>
    <row r="1312" spans="1:21">
      <c r="A1312" s="593">
        <f t="shared" si="120"/>
        <v>41329</v>
      </c>
      <c r="B1312" s="594">
        <v>41329.625075752316</v>
      </c>
      <c r="C1312" s="560">
        <f t="shared" si="121"/>
        <v>2013</v>
      </c>
      <c r="D1312" s="560">
        <f t="shared" si="122"/>
        <v>2</v>
      </c>
      <c r="E1312" s="560">
        <f t="shared" si="123"/>
        <v>24</v>
      </c>
      <c r="F1312" s="560">
        <f t="shared" si="124"/>
        <v>15</v>
      </c>
      <c r="G1312" s="595">
        <f t="shared" si="125"/>
        <v>1</v>
      </c>
      <c r="H1312" s="590">
        <f>CHOOSE('Output Sheet'!$B$4,'8760 Data'!J1312,'8760 Data'!K1312,'8760 Data'!L1312,'8760 Data'!M1312,'8760 Data'!N1312,'8760 Data'!O1312,'8760 Data'!P1312,'8760 Data'!Q1312,'8760 Data'!R1312,'8760 Data'!S1312,'8760 Data'!T1312,'8760 Data'!U1312)</f>
        <v>0</v>
      </c>
      <c r="I1312" s="591" t="e">
        <f>H1312/'Output Sheet'!$B$8</f>
        <v>#DIV/0!</v>
      </c>
      <c r="J1312" s="596"/>
      <c r="K1312" s="560"/>
      <c r="L1312" s="560"/>
      <c r="M1312" s="560"/>
      <c r="N1312" s="560"/>
      <c r="O1312" s="560"/>
      <c r="P1312" s="560"/>
      <c r="Q1312" s="560"/>
      <c r="R1312" s="560"/>
      <c r="S1312" s="560"/>
      <c r="T1312" s="560"/>
      <c r="U1312" s="560"/>
    </row>
    <row r="1313" spans="1:21">
      <c r="A1313" s="593">
        <f t="shared" si="120"/>
        <v>41329</v>
      </c>
      <c r="B1313" s="594">
        <v>41329.666742476853</v>
      </c>
      <c r="C1313" s="560">
        <f t="shared" si="121"/>
        <v>2013</v>
      </c>
      <c r="D1313" s="560">
        <f t="shared" si="122"/>
        <v>2</v>
      </c>
      <c r="E1313" s="560">
        <f t="shared" si="123"/>
        <v>24</v>
      </c>
      <c r="F1313" s="560">
        <f t="shared" si="124"/>
        <v>16</v>
      </c>
      <c r="G1313" s="595">
        <f t="shared" si="125"/>
        <v>1</v>
      </c>
      <c r="H1313" s="590">
        <f>CHOOSE('Output Sheet'!$B$4,'8760 Data'!J1313,'8760 Data'!K1313,'8760 Data'!L1313,'8760 Data'!M1313,'8760 Data'!N1313,'8760 Data'!O1313,'8760 Data'!P1313,'8760 Data'!Q1313,'8760 Data'!R1313,'8760 Data'!S1313,'8760 Data'!T1313,'8760 Data'!U1313)</f>
        <v>0</v>
      </c>
      <c r="I1313" s="591" t="e">
        <f>H1313/'Output Sheet'!$B$8</f>
        <v>#DIV/0!</v>
      </c>
      <c r="J1313" s="596"/>
      <c r="K1313" s="560"/>
      <c r="L1313" s="560"/>
      <c r="M1313" s="560"/>
      <c r="N1313" s="560"/>
      <c r="O1313" s="560"/>
      <c r="P1313" s="560"/>
      <c r="Q1313" s="560"/>
      <c r="R1313" s="560"/>
      <c r="S1313" s="560"/>
      <c r="T1313" s="560"/>
      <c r="U1313" s="560"/>
    </row>
    <row r="1314" spans="1:21">
      <c r="A1314" s="593">
        <f t="shared" si="120"/>
        <v>41329</v>
      </c>
      <c r="B1314" s="594">
        <v>41329.70840920139</v>
      </c>
      <c r="C1314" s="560">
        <f t="shared" si="121"/>
        <v>2013</v>
      </c>
      <c r="D1314" s="560">
        <f t="shared" si="122"/>
        <v>2</v>
      </c>
      <c r="E1314" s="560">
        <f t="shared" si="123"/>
        <v>24</v>
      </c>
      <c r="F1314" s="560">
        <f t="shared" si="124"/>
        <v>17</v>
      </c>
      <c r="G1314" s="595">
        <f t="shared" si="125"/>
        <v>1</v>
      </c>
      <c r="H1314" s="590">
        <f>CHOOSE('Output Sheet'!$B$4,'8760 Data'!J1314,'8760 Data'!K1314,'8760 Data'!L1314,'8760 Data'!M1314,'8760 Data'!N1314,'8760 Data'!O1314,'8760 Data'!P1314,'8760 Data'!Q1314,'8760 Data'!R1314,'8760 Data'!S1314,'8760 Data'!T1314,'8760 Data'!U1314)</f>
        <v>0</v>
      </c>
      <c r="I1314" s="591" t="e">
        <f>H1314/'Output Sheet'!$B$8</f>
        <v>#DIV/0!</v>
      </c>
      <c r="J1314" s="596"/>
      <c r="K1314" s="560"/>
      <c r="L1314" s="560"/>
      <c r="M1314" s="560"/>
      <c r="N1314" s="560"/>
      <c r="O1314" s="560"/>
      <c r="P1314" s="560"/>
      <c r="Q1314" s="560"/>
      <c r="R1314" s="560"/>
      <c r="S1314" s="560"/>
      <c r="T1314" s="560"/>
      <c r="U1314" s="560"/>
    </row>
    <row r="1315" spans="1:21">
      <c r="A1315" s="593">
        <f t="shared" si="120"/>
        <v>41329</v>
      </c>
      <c r="B1315" s="594">
        <v>41329.750075925927</v>
      </c>
      <c r="C1315" s="560">
        <f t="shared" si="121"/>
        <v>2013</v>
      </c>
      <c r="D1315" s="560">
        <f t="shared" si="122"/>
        <v>2</v>
      </c>
      <c r="E1315" s="560">
        <f t="shared" si="123"/>
        <v>24</v>
      </c>
      <c r="F1315" s="560">
        <f t="shared" si="124"/>
        <v>18</v>
      </c>
      <c r="G1315" s="595">
        <f t="shared" si="125"/>
        <v>1</v>
      </c>
      <c r="H1315" s="590">
        <f>CHOOSE('Output Sheet'!$B$4,'8760 Data'!J1315,'8760 Data'!K1315,'8760 Data'!L1315,'8760 Data'!M1315,'8760 Data'!N1315,'8760 Data'!O1315,'8760 Data'!P1315,'8760 Data'!Q1315,'8760 Data'!R1315,'8760 Data'!S1315,'8760 Data'!T1315,'8760 Data'!U1315)</f>
        <v>0</v>
      </c>
      <c r="I1315" s="591" t="e">
        <f>H1315/'Output Sheet'!$B$8</f>
        <v>#DIV/0!</v>
      </c>
      <c r="J1315" s="596"/>
      <c r="K1315" s="560"/>
      <c r="L1315" s="560"/>
      <c r="M1315" s="560"/>
      <c r="N1315" s="560"/>
      <c r="O1315" s="560"/>
      <c r="P1315" s="560"/>
      <c r="Q1315" s="560"/>
      <c r="R1315" s="560"/>
      <c r="S1315" s="560"/>
      <c r="T1315" s="560"/>
      <c r="U1315" s="560"/>
    </row>
    <row r="1316" spans="1:21">
      <c r="A1316" s="593">
        <f t="shared" si="120"/>
        <v>41329</v>
      </c>
      <c r="B1316" s="594">
        <v>41329.791742650465</v>
      </c>
      <c r="C1316" s="560">
        <f t="shared" si="121"/>
        <v>2013</v>
      </c>
      <c r="D1316" s="560">
        <f t="shared" si="122"/>
        <v>2</v>
      </c>
      <c r="E1316" s="560">
        <f t="shared" si="123"/>
        <v>24</v>
      </c>
      <c r="F1316" s="560">
        <f t="shared" si="124"/>
        <v>19</v>
      </c>
      <c r="G1316" s="595">
        <f t="shared" si="125"/>
        <v>1</v>
      </c>
      <c r="H1316" s="590">
        <f>CHOOSE('Output Sheet'!$B$4,'8760 Data'!J1316,'8760 Data'!K1316,'8760 Data'!L1316,'8760 Data'!M1316,'8760 Data'!N1316,'8760 Data'!O1316,'8760 Data'!P1316,'8760 Data'!Q1316,'8760 Data'!R1316,'8760 Data'!S1316,'8760 Data'!T1316,'8760 Data'!U1316)</f>
        <v>0</v>
      </c>
      <c r="I1316" s="591" t="e">
        <f>H1316/'Output Sheet'!$B$8</f>
        <v>#DIV/0!</v>
      </c>
      <c r="J1316" s="596"/>
      <c r="K1316" s="560"/>
      <c r="L1316" s="560"/>
      <c r="M1316" s="560"/>
      <c r="N1316" s="560"/>
      <c r="O1316" s="560"/>
      <c r="P1316" s="560"/>
      <c r="Q1316" s="560"/>
      <c r="R1316" s="560"/>
      <c r="S1316" s="560"/>
      <c r="T1316" s="560"/>
      <c r="U1316" s="560"/>
    </row>
    <row r="1317" spans="1:21">
      <c r="A1317" s="593">
        <f t="shared" si="120"/>
        <v>41329</v>
      </c>
      <c r="B1317" s="594">
        <v>41329.833409375002</v>
      </c>
      <c r="C1317" s="560">
        <f t="shared" si="121"/>
        <v>2013</v>
      </c>
      <c r="D1317" s="560">
        <f t="shared" si="122"/>
        <v>2</v>
      </c>
      <c r="E1317" s="560">
        <f t="shared" si="123"/>
        <v>24</v>
      </c>
      <c r="F1317" s="560">
        <f t="shared" si="124"/>
        <v>20</v>
      </c>
      <c r="G1317" s="595">
        <f t="shared" si="125"/>
        <v>1</v>
      </c>
      <c r="H1317" s="590">
        <f>CHOOSE('Output Sheet'!$B$4,'8760 Data'!J1317,'8760 Data'!K1317,'8760 Data'!L1317,'8760 Data'!M1317,'8760 Data'!N1317,'8760 Data'!O1317,'8760 Data'!P1317,'8760 Data'!Q1317,'8760 Data'!R1317,'8760 Data'!S1317,'8760 Data'!T1317,'8760 Data'!U1317)</f>
        <v>0</v>
      </c>
      <c r="I1317" s="591" t="e">
        <f>H1317/'Output Sheet'!$B$8</f>
        <v>#DIV/0!</v>
      </c>
      <c r="J1317" s="596"/>
      <c r="K1317" s="560"/>
      <c r="L1317" s="560"/>
      <c r="M1317" s="560"/>
      <c r="N1317" s="560"/>
      <c r="O1317" s="560"/>
      <c r="P1317" s="560"/>
      <c r="Q1317" s="560"/>
      <c r="R1317" s="560"/>
      <c r="S1317" s="560"/>
      <c r="T1317" s="560"/>
      <c r="U1317" s="560"/>
    </row>
    <row r="1318" spans="1:21">
      <c r="A1318" s="593">
        <f t="shared" si="120"/>
        <v>41329</v>
      </c>
      <c r="B1318" s="594">
        <v>41329.875076099539</v>
      </c>
      <c r="C1318" s="560">
        <f t="shared" si="121"/>
        <v>2013</v>
      </c>
      <c r="D1318" s="560">
        <f t="shared" si="122"/>
        <v>2</v>
      </c>
      <c r="E1318" s="560">
        <f t="shared" si="123"/>
        <v>24</v>
      </c>
      <c r="F1318" s="560">
        <f t="shared" si="124"/>
        <v>21</v>
      </c>
      <c r="G1318" s="595">
        <f t="shared" si="125"/>
        <v>1</v>
      </c>
      <c r="H1318" s="590">
        <f>CHOOSE('Output Sheet'!$B$4,'8760 Data'!J1318,'8760 Data'!K1318,'8760 Data'!L1318,'8760 Data'!M1318,'8760 Data'!N1318,'8760 Data'!O1318,'8760 Data'!P1318,'8760 Data'!Q1318,'8760 Data'!R1318,'8760 Data'!S1318,'8760 Data'!T1318,'8760 Data'!U1318)</f>
        <v>0</v>
      </c>
      <c r="I1318" s="591" t="e">
        <f>H1318/'Output Sheet'!$B$8</f>
        <v>#DIV/0!</v>
      </c>
      <c r="J1318" s="596"/>
      <c r="K1318" s="560"/>
      <c r="L1318" s="560"/>
      <c r="M1318" s="560"/>
      <c r="N1318" s="560"/>
      <c r="O1318" s="560"/>
      <c r="P1318" s="560"/>
      <c r="Q1318" s="560"/>
      <c r="R1318" s="560"/>
      <c r="S1318" s="560"/>
      <c r="T1318" s="560"/>
      <c r="U1318" s="560"/>
    </row>
    <row r="1319" spans="1:21">
      <c r="A1319" s="593">
        <f t="shared" si="120"/>
        <v>41329</v>
      </c>
      <c r="B1319" s="594">
        <v>41329.916742824076</v>
      </c>
      <c r="C1319" s="560">
        <f t="shared" si="121"/>
        <v>2013</v>
      </c>
      <c r="D1319" s="560">
        <f t="shared" si="122"/>
        <v>2</v>
      </c>
      <c r="E1319" s="560">
        <f t="shared" si="123"/>
        <v>24</v>
      </c>
      <c r="F1319" s="560">
        <f t="shared" si="124"/>
        <v>22</v>
      </c>
      <c r="G1319" s="595">
        <f t="shared" si="125"/>
        <v>1</v>
      </c>
      <c r="H1319" s="590">
        <f>CHOOSE('Output Sheet'!$B$4,'8760 Data'!J1319,'8760 Data'!K1319,'8760 Data'!L1319,'8760 Data'!M1319,'8760 Data'!N1319,'8760 Data'!O1319,'8760 Data'!P1319,'8760 Data'!Q1319,'8760 Data'!R1319,'8760 Data'!S1319,'8760 Data'!T1319,'8760 Data'!U1319)</f>
        <v>0</v>
      </c>
      <c r="I1319" s="591" t="e">
        <f>H1319/'Output Sheet'!$B$8</f>
        <v>#DIV/0!</v>
      </c>
      <c r="J1319" s="596"/>
      <c r="K1319" s="560"/>
      <c r="L1319" s="560"/>
      <c r="M1319" s="560"/>
      <c r="N1319" s="560"/>
      <c r="O1319" s="560"/>
      <c r="P1319" s="560"/>
      <c r="Q1319" s="560"/>
      <c r="R1319" s="560"/>
      <c r="S1319" s="560"/>
      <c r="T1319" s="560"/>
      <c r="U1319" s="560"/>
    </row>
    <row r="1320" spans="1:21">
      <c r="A1320" s="593">
        <f t="shared" si="120"/>
        <v>41329</v>
      </c>
      <c r="B1320" s="594">
        <v>41329.958409548613</v>
      </c>
      <c r="C1320" s="560">
        <f t="shared" si="121"/>
        <v>2013</v>
      </c>
      <c r="D1320" s="560">
        <f t="shared" si="122"/>
        <v>2</v>
      </c>
      <c r="E1320" s="560">
        <f t="shared" si="123"/>
        <v>24</v>
      </c>
      <c r="F1320" s="560">
        <f t="shared" si="124"/>
        <v>23</v>
      </c>
      <c r="G1320" s="595">
        <f t="shared" si="125"/>
        <v>1</v>
      </c>
      <c r="H1320" s="590">
        <f>CHOOSE('Output Sheet'!$B$4,'8760 Data'!J1320,'8760 Data'!K1320,'8760 Data'!L1320,'8760 Data'!M1320,'8760 Data'!N1320,'8760 Data'!O1320,'8760 Data'!P1320,'8760 Data'!Q1320,'8760 Data'!R1320,'8760 Data'!S1320,'8760 Data'!T1320,'8760 Data'!U1320)</f>
        <v>0</v>
      </c>
      <c r="I1320" s="591" t="e">
        <f>H1320/'Output Sheet'!$B$8</f>
        <v>#DIV/0!</v>
      </c>
      <c r="J1320" s="596"/>
      <c r="K1320" s="560"/>
      <c r="L1320" s="560"/>
      <c r="M1320" s="560"/>
      <c r="N1320" s="560"/>
      <c r="O1320" s="560"/>
      <c r="P1320" s="560"/>
      <c r="Q1320" s="560"/>
      <c r="R1320" s="560"/>
      <c r="S1320" s="560"/>
      <c r="T1320" s="560"/>
      <c r="U1320" s="560"/>
    </row>
    <row r="1321" spans="1:21">
      <c r="A1321" s="593">
        <f t="shared" si="120"/>
        <v>41330</v>
      </c>
      <c r="B1321" s="594">
        <v>41330.000076273151</v>
      </c>
      <c r="C1321" s="560">
        <f t="shared" si="121"/>
        <v>2013</v>
      </c>
      <c r="D1321" s="560">
        <f t="shared" si="122"/>
        <v>2</v>
      </c>
      <c r="E1321" s="560">
        <f t="shared" si="123"/>
        <v>25</v>
      </c>
      <c r="F1321" s="560">
        <f t="shared" si="124"/>
        <v>24</v>
      </c>
      <c r="G1321" s="595">
        <f t="shared" si="125"/>
        <v>2</v>
      </c>
      <c r="H1321" s="590">
        <f>CHOOSE('Output Sheet'!$B$4,'8760 Data'!J1321,'8760 Data'!K1321,'8760 Data'!L1321,'8760 Data'!M1321,'8760 Data'!N1321,'8760 Data'!O1321,'8760 Data'!P1321,'8760 Data'!Q1321,'8760 Data'!R1321,'8760 Data'!S1321,'8760 Data'!T1321,'8760 Data'!U1321)</f>
        <v>0</v>
      </c>
      <c r="I1321" s="591" t="e">
        <f>H1321/'Output Sheet'!$B$8</f>
        <v>#DIV/0!</v>
      </c>
      <c r="J1321" s="596"/>
      <c r="K1321" s="560"/>
      <c r="L1321" s="560"/>
      <c r="M1321" s="560"/>
      <c r="N1321" s="560"/>
      <c r="O1321" s="560"/>
      <c r="P1321" s="560"/>
      <c r="Q1321" s="560"/>
      <c r="R1321" s="560"/>
      <c r="S1321" s="560"/>
      <c r="T1321" s="560"/>
      <c r="U1321" s="560"/>
    </row>
    <row r="1322" spans="1:21">
      <c r="A1322" s="593">
        <f t="shared" si="120"/>
        <v>41330</v>
      </c>
      <c r="B1322" s="594">
        <v>41330.041742997688</v>
      </c>
      <c r="C1322" s="560">
        <f t="shared" si="121"/>
        <v>2013</v>
      </c>
      <c r="D1322" s="560">
        <f t="shared" si="122"/>
        <v>2</v>
      </c>
      <c r="E1322" s="560">
        <f t="shared" si="123"/>
        <v>25</v>
      </c>
      <c r="F1322" s="560">
        <f t="shared" si="124"/>
        <v>1</v>
      </c>
      <c r="G1322" s="595">
        <f t="shared" si="125"/>
        <v>2</v>
      </c>
      <c r="H1322" s="590">
        <f>CHOOSE('Output Sheet'!$B$4,'8760 Data'!J1322,'8760 Data'!K1322,'8760 Data'!L1322,'8760 Data'!M1322,'8760 Data'!N1322,'8760 Data'!O1322,'8760 Data'!P1322,'8760 Data'!Q1322,'8760 Data'!R1322,'8760 Data'!S1322,'8760 Data'!T1322,'8760 Data'!U1322)</f>
        <v>0</v>
      </c>
      <c r="I1322" s="591" t="e">
        <f>H1322/'Output Sheet'!$B$8</f>
        <v>#DIV/0!</v>
      </c>
      <c r="J1322" s="596"/>
      <c r="K1322" s="560"/>
      <c r="L1322" s="560"/>
      <c r="M1322" s="560"/>
      <c r="N1322" s="560"/>
      <c r="O1322" s="560"/>
      <c r="P1322" s="560"/>
      <c r="Q1322" s="560"/>
      <c r="R1322" s="560"/>
      <c r="S1322" s="560"/>
      <c r="T1322" s="560"/>
      <c r="U1322" s="560"/>
    </row>
    <row r="1323" spans="1:21">
      <c r="A1323" s="593">
        <f t="shared" si="120"/>
        <v>41330</v>
      </c>
      <c r="B1323" s="594">
        <v>41330.083409722225</v>
      </c>
      <c r="C1323" s="560">
        <f t="shared" si="121"/>
        <v>2013</v>
      </c>
      <c r="D1323" s="560">
        <f t="shared" si="122"/>
        <v>2</v>
      </c>
      <c r="E1323" s="560">
        <f t="shared" si="123"/>
        <v>25</v>
      </c>
      <c r="F1323" s="560">
        <f t="shared" si="124"/>
        <v>2</v>
      </c>
      <c r="G1323" s="595">
        <f t="shared" si="125"/>
        <v>2</v>
      </c>
      <c r="H1323" s="590">
        <f>CHOOSE('Output Sheet'!$B$4,'8760 Data'!J1323,'8760 Data'!K1323,'8760 Data'!L1323,'8760 Data'!M1323,'8760 Data'!N1323,'8760 Data'!O1323,'8760 Data'!P1323,'8760 Data'!Q1323,'8760 Data'!R1323,'8760 Data'!S1323,'8760 Data'!T1323,'8760 Data'!U1323)</f>
        <v>0</v>
      </c>
      <c r="I1323" s="591" t="e">
        <f>H1323/'Output Sheet'!$B$8</f>
        <v>#DIV/0!</v>
      </c>
      <c r="J1323" s="596"/>
      <c r="K1323" s="560"/>
      <c r="L1323" s="560"/>
      <c r="M1323" s="560"/>
      <c r="N1323" s="560"/>
      <c r="O1323" s="560"/>
      <c r="P1323" s="560"/>
      <c r="Q1323" s="560"/>
      <c r="R1323" s="560"/>
      <c r="S1323" s="560"/>
      <c r="T1323" s="560"/>
      <c r="U1323" s="560"/>
    </row>
    <row r="1324" spans="1:21">
      <c r="A1324" s="593">
        <f t="shared" si="120"/>
        <v>41330</v>
      </c>
      <c r="B1324" s="594">
        <v>41330.125076446762</v>
      </c>
      <c r="C1324" s="560">
        <f t="shared" si="121"/>
        <v>2013</v>
      </c>
      <c r="D1324" s="560">
        <f t="shared" si="122"/>
        <v>2</v>
      </c>
      <c r="E1324" s="560">
        <f t="shared" si="123"/>
        <v>25</v>
      </c>
      <c r="F1324" s="560">
        <f t="shared" si="124"/>
        <v>3</v>
      </c>
      <c r="G1324" s="595">
        <f t="shared" si="125"/>
        <v>2</v>
      </c>
      <c r="H1324" s="590">
        <f>CHOOSE('Output Sheet'!$B$4,'8760 Data'!J1324,'8760 Data'!K1324,'8760 Data'!L1324,'8760 Data'!M1324,'8760 Data'!N1324,'8760 Data'!O1324,'8760 Data'!P1324,'8760 Data'!Q1324,'8760 Data'!R1324,'8760 Data'!S1324,'8760 Data'!T1324,'8760 Data'!U1324)</f>
        <v>0</v>
      </c>
      <c r="I1324" s="591" t="e">
        <f>H1324/'Output Sheet'!$B$8</f>
        <v>#DIV/0!</v>
      </c>
      <c r="J1324" s="596"/>
      <c r="K1324" s="560"/>
      <c r="L1324" s="560"/>
      <c r="M1324" s="560"/>
      <c r="N1324" s="560"/>
      <c r="O1324" s="560"/>
      <c r="P1324" s="560"/>
      <c r="Q1324" s="560"/>
      <c r="R1324" s="560"/>
      <c r="S1324" s="560"/>
      <c r="T1324" s="560"/>
      <c r="U1324" s="560"/>
    </row>
    <row r="1325" spans="1:21">
      <c r="A1325" s="593">
        <f t="shared" si="120"/>
        <v>41330</v>
      </c>
      <c r="B1325" s="594">
        <v>41330.166743171299</v>
      </c>
      <c r="C1325" s="560">
        <f t="shared" si="121"/>
        <v>2013</v>
      </c>
      <c r="D1325" s="560">
        <f t="shared" si="122"/>
        <v>2</v>
      </c>
      <c r="E1325" s="560">
        <f t="shared" si="123"/>
        <v>25</v>
      </c>
      <c r="F1325" s="560">
        <f t="shared" si="124"/>
        <v>4</v>
      </c>
      <c r="G1325" s="595">
        <f t="shared" si="125"/>
        <v>2</v>
      </c>
      <c r="H1325" s="590">
        <f>CHOOSE('Output Sheet'!$B$4,'8760 Data'!J1325,'8760 Data'!K1325,'8760 Data'!L1325,'8760 Data'!M1325,'8760 Data'!N1325,'8760 Data'!O1325,'8760 Data'!P1325,'8760 Data'!Q1325,'8760 Data'!R1325,'8760 Data'!S1325,'8760 Data'!T1325,'8760 Data'!U1325)</f>
        <v>0</v>
      </c>
      <c r="I1325" s="591" t="e">
        <f>H1325/'Output Sheet'!$B$8</f>
        <v>#DIV/0!</v>
      </c>
      <c r="J1325" s="596"/>
      <c r="K1325" s="560"/>
      <c r="L1325" s="560"/>
      <c r="M1325" s="560"/>
      <c r="N1325" s="560"/>
      <c r="O1325" s="560"/>
      <c r="P1325" s="560"/>
      <c r="Q1325" s="560"/>
      <c r="R1325" s="560"/>
      <c r="S1325" s="560"/>
      <c r="T1325" s="560"/>
      <c r="U1325" s="560"/>
    </row>
    <row r="1326" spans="1:21">
      <c r="A1326" s="593">
        <f t="shared" si="120"/>
        <v>41330</v>
      </c>
      <c r="B1326" s="594">
        <v>41330.208409895837</v>
      </c>
      <c r="C1326" s="560">
        <f t="shared" si="121"/>
        <v>2013</v>
      </c>
      <c r="D1326" s="560">
        <f t="shared" si="122"/>
        <v>2</v>
      </c>
      <c r="E1326" s="560">
        <f t="shared" si="123"/>
        <v>25</v>
      </c>
      <c r="F1326" s="560">
        <f t="shared" si="124"/>
        <v>5</v>
      </c>
      <c r="G1326" s="595">
        <f t="shared" si="125"/>
        <v>2</v>
      </c>
      <c r="H1326" s="590">
        <f>CHOOSE('Output Sheet'!$B$4,'8760 Data'!J1326,'8760 Data'!K1326,'8760 Data'!L1326,'8760 Data'!M1326,'8760 Data'!N1326,'8760 Data'!O1326,'8760 Data'!P1326,'8760 Data'!Q1326,'8760 Data'!R1326,'8760 Data'!S1326,'8760 Data'!T1326,'8760 Data'!U1326)</f>
        <v>0</v>
      </c>
      <c r="I1326" s="591" t="e">
        <f>H1326/'Output Sheet'!$B$8</f>
        <v>#DIV/0!</v>
      </c>
      <c r="J1326" s="596"/>
      <c r="K1326" s="560"/>
      <c r="L1326" s="560"/>
      <c r="M1326" s="560"/>
      <c r="N1326" s="560"/>
      <c r="O1326" s="560"/>
      <c r="P1326" s="560"/>
      <c r="Q1326" s="560"/>
      <c r="R1326" s="560"/>
      <c r="S1326" s="560"/>
      <c r="T1326" s="560"/>
      <c r="U1326" s="560"/>
    </row>
    <row r="1327" spans="1:21">
      <c r="A1327" s="593">
        <f t="shared" si="120"/>
        <v>41330</v>
      </c>
      <c r="B1327" s="594">
        <v>41330.250076620374</v>
      </c>
      <c r="C1327" s="560">
        <f t="shared" si="121"/>
        <v>2013</v>
      </c>
      <c r="D1327" s="560">
        <f t="shared" si="122"/>
        <v>2</v>
      </c>
      <c r="E1327" s="560">
        <f t="shared" si="123"/>
        <v>25</v>
      </c>
      <c r="F1327" s="560">
        <f t="shared" si="124"/>
        <v>6</v>
      </c>
      <c r="G1327" s="595">
        <f t="shared" si="125"/>
        <v>2</v>
      </c>
      <c r="H1327" s="590">
        <f>CHOOSE('Output Sheet'!$B$4,'8760 Data'!J1327,'8760 Data'!K1327,'8760 Data'!L1327,'8760 Data'!M1327,'8760 Data'!N1327,'8760 Data'!O1327,'8760 Data'!P1327,'8760 Data'!Q1327,'8760 Data'!R1327,'8760 Data'!S1327,'8760 Data'!T1327,'8760 Data'!U1327)</f>
        <v>0</v>
      </c>
      <c r="I1327" s="591" t="e">
        <f>H1327/'Output Sheet'!$B$8</f>
        <v>#DIV/0!</v>
      </c>
      <c r="J1327" s="596"/>
      <c r="K1327" s="560"/>
      <c r="L1327" s="560"/>
      <c r="M1327" s="560"/>
      <c r="N1327" s="560"/>
      <c r="O1327" s="560"/>
      <c r="P1327" s="560"/>
      <c r="Q1327" s="560"/>
      <c r="R1327" s="560"/>
      <c r="S1327" s="560"/>
      <c r="T1327" s="560"/>
      <c r="U1327" s="560"/>
    </row>
    <row r="1328" spans="1:21">
      <c r="A1328" s="593">
        <f t="shared" si="120"/>
        <v>41330</v>
      </c>
      <c r="B1328" s="594">
        <v>41330.291743344904</v>
      </c>
      <c r="C1328" s="560">
        <f t="shared" si="121"/>
        <v>2013</v>
      </c>
      <c r="D1328" s="560">
        <f t="shared" si="122"/>
        <v>2</v>
      </c>
      <c r="E1328" s="560">
        <f t="shared" si="123"/>
        <v>25</v>
      </c>
      <c r="F1328" s="560">
        <f t="shared" si="124"/>
        <v>7</v>
      </c>
      <c r="G1328" s="595">
        <f t="shared" si="125"/>
        <v>2</v>
      </c>
      <c r="H1328" s="590">
        <f>CHOOSE('Output Sheet'!$B$4,'8760 Data'!J1328,'8760 Data'!K1328,'8760 Data'!L1328,'8760 Data'!M1328,'8760 Data'!N1328,'8760 Data'!O1328,'8760 Data'!P1328,'8760 Data'!Q1328,'8760 Data'!R1328,'8760 Data'!S1328,'8760 Data'!T1328,'8760 Data'!U1328)</f>
        <v>0</v>
      </c>
      <c r="I1328" s="591" t="e">
        <f>H1328/'Output Sheet'!$B$8</f>
        <v>#DIV/0!</v>
      </c>
      <c r="J1328" s="596"/>
      <c r="K1328" s="560"/>
      <c r="L1328" s="560"/>
      <c r="M1328" s="560"/>
      <c r="N1328" s="560"/>
      <c r="O1328" s="560"/>
      <c r="P1328" s="560"/>
      <c r="Q1328" s="560"/>
      <c r="R1328" s="560"/>
      <c r="S1328" s="560"/>
      <c r="T1328" s="560"/>
      <c r="U1328" s="560"/>
    </row>
    <row r="1329" spans="1:21">
      <c r="A1329" s="593">
        <f t="shared" si="120"/>
        <v>41330</v>
      </c>
      <c r="B1329" s="594">
        <v>41330.333410069441</v>
      </c>
      <c r="C1329" s="560">
        <f t="shared" si="121"/>
        <v>2013</v>
      </c>
      <c r="D1329" s="560">
        <f t="shared" si="122"/>
        <v>2</v>
      </c>
      <c r="E1329" s="560">
        <f t="shared" si="123"/>
        <v>25</v>
      </c>
      <c r="F1329" s="560">
        <f t="shared" si="124"/>
        <v>8</v>
      </c>
      <c r="G1329" s="595">
        <f t="shared" si="125"/>
        <v>2</v>
      </c>
      <c r="H1329" s="590">
        <f>CHOOSE('Output Sheet'!$B$4,'8760 Data'!J1329,'8760 Data'!K1329,'8760 Data'!L1329,'8760 Data'!M1329,'8760 Data'!N1329,'8760 Data'!O1329,'8760 Data'!P1329,'8760 Data'!Q1329,'8760 Data'!R1329,'8760 Data'!S1329,'8760 Data'!T1329,'8760 Data'!U1329)</f>
        <v>0</v>
      </c>
      <c r="I1329" s="591" t="e">
        <f>H1329/'Output Sheet'!$B$8</f>
        <v>#DIV/0!</v>
      </c>
      <c r="J1329" s="596"/>
      <c r="K1329" s="560"/>
      <c r="L1329" s="560"/>
      <c r="M1329" s="560"/>
      <c r="N1329" s="560"/>
      <c r="O1329" s="560"/>
      <c r="P1329" s="560"/>
      <c r="Q1329" s="560"/>
      <c r="R1329" s="560"/>
      <c r="S1329" s="560"/>
      <c r="T1329" s="560"/>
      <c r="U1329" s="560"/>
    </row>
    <row r="1330" spans="1:21">
      <c r="A1330" s="593">
        <f t="shared" si="120"/>
        <v>41330</v>
      </c>
      <c r="B1330" s="594">
        <v>41330.375076793978</v>
      </c>
      <c r="C1330" s="560">
        <f t="shared" si="121"/>
        <v>2013</v>
      </c>
      <c r="D1330" s="560">
        <f t="shared" si="122"/>
        <v>2</v>
      </c>
      <c r="E1330" s="560">
        <f t="shared" si="123"/>
        <v>25</v>
      </c>
      <c r="F1330" s="560">
        <f t="shared" si="124"/>
        <v>9</v>
      </c>
      <c r="G1330" s="595">
        <f t="shared" si="125"/>
        <v>2</v>
      </c>
      <c r="H1330" s="590">
        <f>CHOOSE('Output Sheet'!$B$4,'8760 Data'!J1330,'8760 Data'!K1330,'8760 Data'!L1330,'8760 Data'!M1330,'8760 Data'!N1330,'8760 Data'!O1330,'8760 Data'!P1330,'8760 Data'!Q1330,'8760 Data'!R1330,'8760 Data'!S1330,'8760 Data'!T1330,'8760 Data'!U1330)</f>
        <v>0</v>
      </c>
      <c r="I1330" s="591" t="e">
        <f>H1330/'Output Sheet'!$B$8</f>
        <v>#DIV/0!</v>
      </c>
      <c r="J1330" s="596"/>
      <c r="K1330" s="560"/>
      <c r="L1330" s="560"/>
      <c r="M1330" s="560"/>
      <c r="N1330" s="560"/>
      <c r="O1330" s="560"/>
      <c r="P1330" s="560"/>
      <c r="Q1330" s="560"/>
      <c r="R1330" s="560"/>
      <c r="S1330" s="560"/>
      <c r="T1330" s="560"/>
      <c r="U1330" s="560"/>
    </row>
    <row r="1331" spans="1:21">
      <c r="A1331" s="593">
        <f t="shared" si="120"/>
        <v>41330</v>
      </c>
      <c r="B1331" s="594">
        <v>41330.416743518515</v>
      </c>
      <c r="C1331" s="560">
        <f t="shared" si="121"/>
        <v>2013</v>
      </c>
      <c r="D1331" s="560">
        <f t="shared" si="122"/>
        <v>2</v>
      </c>
      <c r="E1331" s="560">
        <f t="shared" si="123"/>
        <v>25</v>
      </c>
      <c r="F1331" s="560">
        <f t="shared" si="124"/>
        <v>10</v>
      </c>
      <c r="G1331" s="595">
        <f t="shared" si="125"/>
        <v>2</v>
      </c>
      <c r="H1331" s="590">
        <f>CHOOSE('Output Sheet'!$B$4,'8760 Data'!J1331,'8760 Data'!K1331,'8760 Data'!L1331,'8760 Data'!M1331,'8760 Data'!N1331,'8760 Data'!O1331,'8760 Data'!P1331,'8760 Data'!Q1331,'8760 Data'!R1331,'8760 Data'!S1331,'8760 Data'!T1331,'8760 Data'!U1331)</f>
        <v>0</v>
      </c>
      <c r="I1331" s="591" t="e">
        <f>H1331/'Output Sheet'!$B$8</f>
        <v>#DIV/0!</v>
      </c>
      <c r="J1331" s="596"/>
      <c r="K1331" s="560"/>
      <c r="L1331" s="560"/>
      <c r="M1331" s="560"/>
      <c r="N1331" s="560"/>
      <c r="O1331" s="560"/>
      <c r="P1331" s="560"/>
      <c r="Q1331" s="560"/>
      <c r="R1331" s="560"/>
      <c r="S1331" s="560"/>
      <c r="T1331" s="560"/>
      <c r="U1331" s="560"/>
    </row>
    <row r="1332" spans="1:21">
      <c r="A1332" s="593">
        <f t="shared" si="120"/>
        <v>41330</v>
      </c>
      <c r="B1332" s="594">
        <v>41330.458410243053</v>
      </c>
      <c r="C1332" s="560">
        <f t="shared" si="121"/>
        <v>2013</v>
      </c>
      <c r="D1332" s="560">
        <f t="shared" si="122"/>
        <v>2</v>
      </c>
      <c r="E1332" s="560">
        <f t="shared" si="123"/>
        <v>25</v>
      </c>
      <c r="F1332" s="560">
        <f t="shared" si="124"/>
        <v>11</v>
      </c>
      <c r="G1332" s="595">
        <f t="shared" si="125"/>
        <v>2</v>
      </c>
      <c r="H1332" s="590">
        <f>CHOOSE('Output Sheet'!$B$4,'8760 Data'!J1332,'8760 Data'!K1332,'8760 Data'!L1332,'8760 Data'!M1332,'8760 Data'!N1332,'8760 Data'!O1332,'8760 Data'!P1332,'8760 Data'!Q1332,'8760 Data'!R1332,'8760 Data'!S1332,'8760 Data'!T1332,'8760 Data'!U1332)</f>
        <v>0</v>
      </c>
      <c r="I1332" s="591" t="e">
        <f>H1332/'Output Sheet'!$B$8</f>
        <v>#DIV/0!</v>
      </c>
      <c r="J1332" s="596"/>
      <c r="K1332" s="560"/>
      <c r="L1332" s="560"/>
      <c r="M1332" s="560"/>
      <c r="N1332" s="560"/>
      <c r="O1332" s="560"/>
      <c r="P1332" s="560"/>
      <c r="Q1332" s="560"/>
      <c r="R1332" s="560"/>
      <c r="S1332" s="560"/>
      <c r="T1332" s="560"/>
      <c r="U1332" s="560"/>
    </row>
    <row r="1333" spans="1:21">
      <c r="A1333" s="593">
        <f t="shared" si="120"/>
        <v>41330</v>
      </c>
      <c r="B1333" s="594">
        <v>41330.50007696759</v>
      </c>
      <c r="C1333" s="560">
        <f t="shared" si="121"/>
        <v>2013</v>
      </c>
      <c r="D1333" s="560">
        <f t="shared" si="122"/>
        <v>2</v>
      </c>
      <c r="E1333" s="560">
        <f t="shared" si="123"/>
        <v>25</v>
      </c>
      <c r="F1333" s="560">
        <f t="shared" si="124"/>
        <v>12</v>
      </c>
      <c r="G1333" s="595">
        <f t="shared" si="125"/>
        <v>2</v>
      </c>
      <c r="H1333" s="590">
        <f>CHOOSE('Output Sheet'!$B$4,'8760 Data'!J1333,'8760 Data'!K1333,'8760 Data'!L1333,'8760 Data'!M1333,'8760 Data'!N1333,'8760 Data'!O1333,'8760 Data'!P1333,'8760 Data'!Q1333,'8760 Data'!R1333,'8760 Data'!S1333,'8760 Data'!T1333,'8760 Data'!U1333)</f>
        <v>0</v>
      </c>
      <c r="I1333" s="591" t="e">
        <f>H1333/'Output Sheet'!$B$8</f>
        <v>#DIV/0!</v>
      </c>
      <c r="J1333" s="596"/>
      <c r="K1333" s="560"/>
      <c r="L1333" s="560"/>
      <c r="M1333" s="560"/>
      <c r="N1333" s="560"/>
      <c r="O1333" s="560"/>
      <c r="P1333" s="560"/>
      <c r="Q1333" s="560"/>
      <c r="R1333" s="560"/>
      <c r="S1333" s="560"/>
      <c r="T1333" s="560"/>
      <c r="U1333" s="560"/>
    </row>
    <row r="1334" spans="1:21">
      <c r="A1334" s="593">
        <f t="shared" si="120"/>
        <v>41330</v>
      </c>
      <c r="B1334" s="594">
        <v>41330.541743692127</v>
      </c>
      <c r="C1334" s="560">
        <f t="shared" si="121"/>
        <v>2013</v>
      </c>
      <c r="D1334" s="560">
        <f t="shared" si="122"/>
        <v>2</v>
      </c>
      <c r="E1334" s="560">
        <f t="shared" si="123"/>
        <v>25</v>
      </c>
      <c r="F1334" s="560">
        <f t="shared" si="124"/>
        <v>13</v>
      </c>
      <c r="G1334" s="595">
        <f t="shared" si="125"/>
        <v>2</v>
      </c>
      <c r="H1334" s="590">
        <f>CHOOSE('Output Sheet'!$B$4,'8760 Data'!J1334,'8760 Data'!K1334,'8760 Data'!L1334,'8760 Data'!M1334,'8760 Data'!N1334,'8760 Data'!O1334,'8760 Data'!P1334,'8760 Data'!Q1334,'8760 Data'!R1334,'8760 Data'!S1334,'8760 Data'!T1334,'8760 Data'!U1334)</f>
        <v>0</v>
      </c>
      <c r="I1334" s="591" t="e">
        <f>H1334/'Output Sheet'!$B$8</f>
        <v>#DIV/0!</v>
      </c>
      <c r="J1334" s="596"/>
      <c r="K1334" s="560"/>
      <c r="L1334" s="560"/>
      <c r="M1334" s="560"/>
      <c r="N1334" s="560"/>
      <c r="O1334" s="560"/>
      <c r="P1334" s="560"/>
      <c r="Q1334" s="560"/>
      <c r="R1334" s="560"/>
      <c r="S1334" s="560"/>
      <c r="T1334" s="560"/>
      <c r="U1334" s="560"/>
    </row>
    <row r="1335" spans="1:21">
      <c r="A1335" s="593">
        <f t="shared" si="120"/>
        <v>41330</v>
      </c>
      <c r="B1335" s="594">
        <v>41330.583410416664</v>
      </c>
      <c r="C1335" s="560">
        <f t="shared" si="121"/>
        <v>2013</v>
      </c>
      <c r="D1335" s="560">
        <f t="shared" si="122"/>
        <v>2</v>
      </c>
      <c r="E1335" s="560">
        <f t="shared" si="123"/>
        <v>25</v>
      </c>
      <c r="F1335" s="560">
        <f t="shared" si="124"/>
        <v>14</v>
      </c>
      <c r="G1335" s="595">
        <f t="shared" si="125"/>
        <v>2</v>
      </c>
      <c r="H1335" s="590">
        <f>CHOOSE('Output Sheet'!$B$4,'8760 Data'!J1335,'8760 Data'!K1335,'8760 Data'!L1335,'8760 Data'!M1335,'8760 Data'!N1335,'8760 Data'!O1335,'8760 Data'!P1335,'8760 Data'!Q1335,'8760 Data'!R1335,'8760 Data'!S1335,'8760 Data'!T1335,'8760 Data'!U1335)</f>
        <v>0</v>
      </c>
      <c r="I1335" s="591" t="e">
        <f>H1335/'Output Sheet'!$B$8</f>
        <v>#DIV/0!</v>
      </c>
      <c r="J1335" s="596"/>
      <c r="K1335" s="560"/>
      <c r="L1335" s="560"/>
      <c r="M1335" s="560"/>
      <c r="N1335" s="560"/>
      <c r="O1335" s="560"/>
      <c r="P1335" s="560"/>
      <c r="Q1335" s="560"/>
      <c r="R1335" s="560"/>
      <c r="S1335" s="560"/>
      <c r="T1335" s="560"/>
      <c r="U1335" s="560"/>
    </row>
    <row r="1336" spans="1:21">
      <c r="A1336" s="593">
        <f t="shared" si="120"/>
        <v>41330</v>
      </c>
      <c r="B1336" s="594">
        <v>41330.625077141201</v>
      </c>
      <c r="C1336" s="560">
        <f t="shared" si="121"/>
        <v>2013</v>
      </c>
      <c r="D1336" s="560">
        <f t="shared" si="122"/>
        <v>2</v>
      </c>
      <c r="E1336" s="560">
        <f t="shared" si="123"/>
        <v>25</v>
      </c>
      <c r="F1336" s="560">
        <f t="shared" si="124"/>
        <v>15</v>
      </c>
      <c r="G1336" s="595">
        <f t="shared" si="125"/>
        <v>2</v>
      </c>
      <c r="H1336" s="590">
        <f>CHOOSE('Output Sheet'!$B$4,'8760 Data'!J1336,'8760 Data'!K1336,'8760 Data'!L1336,'8760 Data'!M1336,'8760 Data'!N1336,'8760 Data'!O1336,'8760 Data'!P1336,'8760 Data'!Q1336,'8760 Data'!R1336,'8760 Data'!S1336,'8760 Data'!T1336,'8760 Data'!U1336)</f>
        <v>0</v>
      </c>
      <c r="I1336" s="591" t="e">
        <f>H1336/'Output Sheet'!$B$8</f>
        <v>#DIV/0!</v>
      </c>
      <c r="J1336" s="596"/>
      <c r="K1336" s="560"/>
      <c r="L1336" s="560"/>
      <c r="M1336" s="560"/>
      <c r="N1336" s="560"/>
      <c r="O1336" s="560"/>
      <c r="P1336" s="560"/>
      <c r="Q1336" s="560"/>
      <c r="R1336" s="560"/>
      <c r="S1336" s="560"/>
      <c r="T1336" s="560"/>
      <c r="U1336" s="560"/>
    </row>
    <row r="1337" spans="1:21">
      <c r="A1337" s="593">
        <f t="shared" si="120"/>
        <v>41330</v>
      </c>
      <c r="B1337" s="594">
        <v>41330.666743865739</v>
      </c>
      <c r="C1337" s="560">
        <f t="shared" si="121"/>
        <v>2013</v>
      </c>
      <c r="D1337" s="560">
        <f t="shared" si="122"/>
        <v>2</v>
      </c>
      <c r="E1337" s="560">
        <f t="shared" si="123"/>
        <v>25</v>
      </c>
      <c r="F1337" s="560">
        <f t="shared" si="124"/>
        <v>16</v>
      </c>
      <c r="G1337" s="595">
        <f t="shared" si="125"/>
        <v>2</v>
      </c>
      <c r="H1337" s="590">
        <f>CHOOSE('Output Sheet'!$B$4,'8760 Data'!J1337,'8760 Data'!K1337,'8760 Data'!L1337,'8760 Data'!M1337,'8760 Data'!N1337,'8760 Data'!O1337,'8760 Data'!P1337,'8760 Data'!Q1337,'8760 Data'!R1337,'8760 Data'!S1337,'8760 Data'!T1337,'8760 Data'!U1337)</f>
        <v>0</v>
      </c>
      <c r="I1337" s="591" t="e">
        <f>H1337/'Output Sheet'!$B$8</f>
        <v>#DIV/0!</v>
      </c>
      <c r="J1337" s="596"/>
      <c r="K1337" s="560"/>
      <c r="L1337" s="560"/>
      <c r="M1337" s="560"/>
      <c r="N1337" s="560"/>
      <c r="O1337" s="560"/>
      <c r="P1337" s="560"/>
      <c r="Q1337" s="560"/>
      <c r="R1337" s="560"/>
      <c r="S1337" s="560"/>
      <c r="T1337" s="560"/>
      <c r="U1337" s="560"/>
    </row>
    <row r="1338" spans="1:21">
      <c r="A1338" s="593">
        <f t="shared" si="120"/>
        <v>41330</v>
      </c>
      <c r="B1338" s="594">
        <v>41330.708410590276</v>
      </c>
      <c r="C1338" s="560">
        <f t="shared" si="121"/>
        <v>2013</v>
      </c>
      <c r="D1338" s="560">
        <f t="shared" si="122"/>
        <v>2</v>
      </c>
      <c r="E1338" s="560">
        <f t="shared" si="123"/>
        <v>25</v>
      </c>
      <c r="F1338" s="560">
        <f t="shared" si="124"/>
        <v>17</v>
      </c>
      <c r="G1338" s="595">
        <f t="shared" si="125"/>
        <v>2</v>
      </c>
      <c r="H1338" s="590">
        <f>CHOOSE('Output Sheet'!$B$4,'8760 Data'!J1338,'8760 Data'!K1338,'8760 Data'!L1338,'8760 Data'!M1338,'8760 Data'!N1338,'8760 Data'!O1338,'8760 Data'!P1338,'8760 Data'!Q1338,'8760 Data'!R1338,'8760 Data'!S1338,'8760 Data'!T1338,'8760 Data'!U1338)</f>
        <v>0</v>
      </c>
      <c r="I1338" s="591" t="e">
        <f>H1338/'Output Sheet'!$B$8</f>
        <v>#DIV/0!</v>
      </c>
      <c r="J1338" s="596"/>
      <c r="K1338" s="560"/>
      <c r="L1338" s="560"/>
      <c r="M1338" s="560"/>
      <c r="N1338" s="560"/>
      <c r="O1338" s="560"/>
      <c r="P1338" s="560"/>
      <c r="Q1338" s="560"/>
      <c r="R1338" s="560"/>
      <c r="S1338" s="560"/>
      <c r="T1338" s="560"/>
      <c r="U1338" s="560"/>
    </row>
    <row r="1339" spans="1:21">
      <c r="A1339" s="593">
        <f t="shared" si="120"/>
        <v>41330</v>
      </c>
      <c r="B1339" s="594">
        <v>41330.750077314813</v>
      </c>
      <c r="C1339" s="560">
        <f t="shared" si="121"/>
        <v>2013</v>
      </c>
      <c r="D1339" s="560">
        <f t="shared" si="122"/>
        <v>2</v>
      </c>
      <c r="E1339" s="560">
        <f t="shared" si="123"/>
        <v>25</v>
      </c>
      <c r="F1339" s="560">
        <f t="shared" si="124"/>
        <v>18</v>
      </c>
      <c r="G1339" s="595">
        <f t="shared" si="125"/>
        <v>2</v>
      </c>
      <c r="H1339" s="590">
        <f>CHOOSE('Output Sheet'!$B$4,'8760 Data'!J1339,'8760 Data'!K1339,'8760 Data'!L1339,'8760 Data'!M1339,'8760 Data'!N1339,'8760 Data'!O1339,'8760 Data'!P1339,'8760 Data'!Q1339,'8760 Data'!R1339,'8760 Data'!S1339,'8760 Data'!T1339,'8760 Data'!U1339)</f>
        <v>0</v>
      </c>
      <c r="I1339" s="591" t="e">
        <f>H1339/'Output Sheet'!$B$8</f>
        <v>#DIV/0!</v>
      </c>
      <c r="J1339" s="596"/>
      <c r="K1339" s="560"/>
      <c r="L1339" s="560"/>
      <c r="M1339" s="560"/>
      <c r="N1339" s="560"/>
      <c r="O1339" s="560"/>
      <c r="P1339" s="560"/>
      <c r="Q1339" s="560"/>
      <c r="R1339" s="560"/>
      <c r="S1339" s="560"/>
      <c r="T1339" s="560"/>
      <c r="U1339" s="560"/>
    </row>
    <row r="1340" spans="1:21">
      <c r="A1340" s="593">
        <f t="shared" si="120"/>
        <v>41330</v>
      </c>
      <c r="B1340" s="594">
        <v>41330.79174403935</v>
      </c>
      <c r="C1340" s="560">
        <f t="shared" si="121"/>
        <v>2013</v>
      </c>
      <c r="D1340" s="560">
        <f t="shared" si="122"/>
        <v>2</v>
      </c>
      <c r="E1340" s="560">
        <f t="shared" si="123"/>
        <v>25</v>
      </c>
      <c r="F1340" s="560">
        <f t="shared" si="124"/>
        <v>19</v>
      </c>
      <c r="G1340" s="595">
        <f t="shared" si="125"/>
        <v>2</v>
      </c>
      <c r="H1340" s="590">
        <f>CHOOSE('Output Sheet'!$B$4,'8760 Data'!J1340,'8760 Data'!K1340,'8760 Data'!L1340,'8760 Data'!M1340,'8760 Data'!N1340,'8760 Data'!O1340,'8760 Data'!P1340,'8760 Data'!Q1340,'8760 Data'!R1340,'8760 Data'!S1340,'8760 Data'!T1340,'8760 Data'!U1340)</f>
        <v>0</v>
      </c>
      <c r="I1340" s="591" t="e">
        <f>H1340/'Output Sheet'!$B$8</f>
        <v>#DIV/0!</v>
      </c>
      <c r="J1340" s="596"/>
      <c r="K1340" s="560"/>
      <c r="L1340" s="560"/>
      <c r="M1340" s="560"/>
      <c r="N1340" s="560"/>
      <c r="O1340" s="560"/>
      <c r="P1340" s="560"/>
      <c r="Q1340" s="560"/>
      <c r="R1340" s="560"/>
      <c r="S1340" s="560"/>
      <c r="T1340" s="560"/>
      <c r="U1340" s="560"/>
    </row>
    <row r="1341" spans="1:21">
      <c r="A1341" s="593">
        <f t="shared" si="120"/>
        <v>41330</v>
      </c>
      <c r="B1341" s="594">
        <v>41330.833410763888</v>
      </c>
      <c r="C1341" s="560">
        <f t="shared" si="121"/>
        <v>2013</v>
      </c>
      <c r="D1341" s="560">
        <f t="shared" si="122"/>
        <v>2</v>
      </c>
      <c r="E1341" s="560">
        <f t="shared" si="123"/>
        <v>25</v>
      </c>
      <c r="F1341" s="560">
        <f t="shared" si="124"/>
        <v>20</v>
      </c>
      <c r="G1341" s="595">
        <f t="shared" si="125"/>
        <v>2</v>
      </c>
      <c r="H1341" s="590">
        <f>CHOOSE('Output Sheet'!$B$4,'8760 Data'!J1341,'8760 Data'!K1341,'8760 Data'!L1341,'8760 Data'!M1341,'8760 Data'!N1341,'8760 Data'!O1341,'8760 Data'!P1341,'8760 Data'!Q1341,'8760 Data'!R1341,'8760 Data'!S1341,'8760 Data'!T1341,'8760 Data'!U1341)</f>
        <v>0</v>
      </c>
      <c r="I1341" s="591" t="e">
        <f>H1341/'Output Sheet'!$B$8</f>
        <v>#DIV/0!</v>
      </c>
      <c r="J1341" s="596"/>
      <c r="K1341" s="560"/>
      <c r="L1341" s="560"/>
      <c r="M1341" s="560"/>
      <c r="N1341" s="560"/>
      <c r="O1341" s="560"/>
      <c r="P1341" s="560"/>
      <c r="Q1341" s="560"/>
      <c r="R1341" s="560"/>
      <c r="S1341" s="560"/>
      <c r="T1341" s="560"/>
      <c r="U1341" s="560"/>
    </row>
    <row r="1342" spans="1:21">
      <c r="A1342" s="593">
        <f t="shared" si="120"/>
        <v>41330</v>
      </c>
      <c r="B1342" s="594">
        <v>41330.875077488425</v>
      </c>
      <c r="C1342" s="560">
        <f t="shared" si="121"/>
        <v>2013</v>
      </c>
      <c r="D1342" s="560">
        <f t="shared" si="122"/>
        <v>2</v>
      </c>
      <c r="E1342" s="560">
        <f t="shared" si="123"/>
        <v>25</v>
      </c>
      <c r="F1342" s="560">
        <f t="shared" si="124"/>
        <v>21</v>
      </c>
      <c r="G1342" s="595">
        <f t="shared" si="125"/>
        <v>2</v>
      </c>
      <c r="H1342" s="590">
        <f>CHOOSE('Output Sheet'!$B$4,'8760 Data'!J1342,'8760 Data'!K1342,'8760 Data'!L1342,'8760 Data'!M1342,'8760 Data'!N1342,'8760 Data'!O1342,'8760 Data'!P1342,'8760 Data'!Q1342,'8760 Data'!R1342,'8760 Data'!S1342,'8760 Data'!T1342,'8760 Data'!U1342)</f>
        <v>0</v>
      </c>
      <c r="I1342" s="591" t="e">
        <f>H1342/'Output Sheet'!$B$8</f>
        <v>#DIV/0!</v>
      </c>
      <c r="J1342" s="596"/>
      <c r="K1342" s="560"/>
      <c r="L1342" s="560"/>
      <c r="M1342" s="560"/>
      <c r="N1342" s="560"/>
      <c r="O1342" s="560"/>
      <c r="P1342" s="560"/>
      <c r="Q1342" s="560"/>
      <c r="R1342" s="560"/>
      <c r="S1342" s="560"/>
      <c r="T1342" s="560"/>
      <c r="U1342" s="560"/>
    </row>
    <row r="1343" spans="1:21">
      <c r="A1343" s="593">
        <f t="shared" si="120"/>
        <v>41330</v>
      </c>
      <c r="B1343" s="594">
        <v>41330.916744212962</v>
      </c>
      <c r="C1343" s="560">
        <f t="shared" si="121"/>
        <v>2013</v>
      </c>
      <c r="D1343" s="560">
        <f t="shared" si="122"/>
        <v>2</v>
      </c>
      <c r="E1343" s="560">
        <f t="shared" si="123"/>
        <v>25</v>
      </c>
      <c r="F1343" s="560">
        <f t="shared" si="124"/>
        <v>22</v>
      </c>
      <c r="G1343" s="595">
        <f t="shared" si="125"/>
        <v>2</v>
      </c>
      <c r="H1343" s="590">
        <f>CHOOSE('Output Sheet'!$B$4,'8760 Data'!J1343,'8760 Data'!K1343,'8760 Data'!L1343,'8760 Data'!M1343,'8760 Data'!N1343,'8760 Data'!O1343,'8760 Data'!P1343,'8760 Data'!Q1343,'8760 Data'!R1343,'8760 Data'!S1343,'8760 Data'!T1343,'8760 Data'!U1343)</f>
        <v>0</v>
      </c>
      <c r="I1343" s="591" t="e">
        <f>H1343/'Output Sheet'!$B$8</f>
        <v>#DIV/0!</v>
      </c>
      <c r="J1343" s="596"/>
      <c r="K1343" s="560"/>
      <c r="L1343" s="560"/>
      <c r="M1343" s="560"/>
      <c r="N1343" s="560"/>
      <c r="O1343" s="560"/>
      <c r="P1343" s="560"/>
      <c r="Q1343" s="560"/>
      <c r="R1343" s="560"/>
      <c r="S1343" s="560"/>
      <c r="T1343" s="560"/>
      <c r="U1343" s="560"/>
    </row>
    <row r="1344" spans="1:21">
      <c r="A1344" s="593">
        <f t="shared" si="120"/>
        <v>41330</v>
      </c>
      <c r="B1344" s="594">
        <v>41330.958410937499</v>
      </c>
      <c r="C1344" s="560">
        <f t="shared" si="121"/>
        <v>2013</v>
      </c>
      <c r="D1344" s="560">
        <f t="shared" si="122"/>
        <v>2</v>
      </c>
      <c r="E1344" s="560">
        <f t="shared" si="123"/>
        <v>25</v>
      </c>
      <c r="F1344" s="560">
        <f t="shared" si="124"/>
        <v>23</v>
      </c>
      <c r="G1344" s="595">
        <f t="shared" si="125"/>
        <v>2</v>
      </c>
      <c r="H1344" s="590">
        <f>CHOOSE('Output Sheet'!$B$4,'8760 Data'!J1344,'8760 Data'!K1344,'8760 Data'!L1344,'8760 Data'!M1344,'8760 Data'!N1344,'8760 Data'!O1344,'8760 Data'!P1344,'8760 Data'!Q1344,'8760 Data'!R1344,'8760 Data'!S1344,'8760 Data'!T1344,'8760 Data'!U1344)</f>
        <v>0</v>
      </c>
      <c r="I1344" s="591" t="e">
        <f>H1344/'Output Sheet'!$B$8</f>
        <v>#DIV/0!</v>
      </c>
      <c r="J1344" s="596"/>
      <c r="K1344" s="560"/>
      <c r="L1344" s="560"/>
      <c r="M1344" s="560"/>
      <c r="N1344" s="560"/>
      <c r="O1344" s="560"/>
      <c r="P1344" s="560"/>
      <c r="Q1344" s="560"/>
      <c r="R1344" s="560"/>
      <c r="S1344" s="560"/>
      <c r="T1344" s="560"/>
      <c r="U1344" s="560"/>
    </row>
    <row r="1345" spans="1:21">
      <c r="A1345" s="593">
        <f t="shared" si="120"/>
        <v>41331</v>
      </c>
      <c r="B1345" s="594">
        <v>41331.000077662036</v>
      </c>
      <c r="C1345" s="560">
        <f t="shared" si="121"/>
        <v>2013</v>
      </c>
      <c r="D1345" s="560">
        <f t="shared" si="122"/>
        <v>2</v>
      </c>
      <c r="E1345" s="560">
        <f t="shared" si="123"/>
        <v>26</v>
      </c>
      <c r="F1345" s="560">
        <f t="shared" si="124"/>
        <v>24</v>
      </c>
      <c r="G1345" s="595">
        <f t="shared" si="125"/>
        <v>3</v>
      </c>
      <c r="H1345" s="590">
        <f>CHOOSE('Output Sheet'!$B$4,'8760 Data'!J1345,'8760 Data'!K1345,'8760 Data'!L1345,'8760 Data'!M1345,'8760 Data'!N1345,'8760 Data'!O1345,'8760 Data'!P1345,'8760 Data'!Q1345,'8760 Data'!R1345,'8760 Data'!S1345,'8760 Data'!T1345,'8760 Data'!U1345)</f>
        <v>0</v>
      </c>
      <c r="I1345" s="591" t="e">
        <f>H1345/'Output Sheet'!$B$8</f>
        <v>#DIV/0!</v>
      </c>
      <c r="J1345" s="596"/>
      <c r="K1345" s="560"/>
      <c r="L1345" s="560"/>
      <c r="M1345" s="560"/>
      <c r="N1345" s="560"/>
      <c r="O1345" s="560"/>
      <c r="P1345" s="560"/>
      <c r="Q1345" s="560"/>
      <c r="R1345" s="560"/>
      <c r="S1345" s="560"/>
      <c r="T1345" s="560"/>
      <c r="U1345" s="560"/>
    </row>
    <row r="1346" spans="1:21">
      <c r="A1346" s="593">
        <f t="shared" si="120"/>
        <v>41331</v>
      </c>
      <c r="B1346" s="594">
        <v>41331.041744386574</v>
      </c>
      <c r="C1346" s="560">
        <f t="shared" si="121"/>
        <v>2013</v>
      </c>
      <c r="D1346" s="560">
        <f t="shared" si="122"/>
        <v>2</v>
      </c>
      <c r="E1346" s="560">
        <f t="shared" si="123"/>
        <v>26</v>
      </c>
      <c r="F1346" s="560">
        <f t="shared" si="124"/>
        <v>1</v>
      </c>
      <c r="G1346" s="595">
        <f t="shared" si="125"/>
        <v>3</v>
      </c>
      <c r="H1346" s="590">
        <f>CHOOSE('Output Sheet'!$B$4,'8760 Data'!J1346,'8760 Data'!K1346,'8760 Data'!L1346,'8760 Data'!M1346,'8760 Data'!N1346,'8760 Data'!O1346,'8760 Data'!P1346,'8760 Data'!Q1346,'8760 Data'!R1346,'8760 Data'!S1346,'8760 Data'!T1346,'8760 Data'!U1346)</f>
        <v>0</v>
      </c>
      <c r="I1346" s="591" t="e">
        <f>H1346/'Output Sheet'!$B$8</f>
        <v>#DIV/0!</v>
      </c>
      <c r="J1346" s="596"/>
      <c r="K1346" s="560"/>
      <c r="L1346" s="560"/>
      <c r="M1346" s="560"/>
      <c r="N1346" s="560"/>
      <c r="O1346" s="560"/>
      <c r="P1346" s="560"/>
      <c r="Q1346" s="560"/>
      <c r="R1346" s="560"/>
      <c r="S1346" s="560"/>
      <c r="T1346" s="560"/>
      <c r="U1346" s="560"/>
    </row>
    <row r="1347" spans="1:21">
      <c r="A1347" s="593">
        <f t="shared" ref="A1347:A1410" si="126">DATE(C1347,D1347,E1347)</f>
        <v>41331</v>
      </c>
      <c r="B1347" s="594">
        <v>41331.083411111111</v>
      </c>
      <c r="C1347" s="560">
        <f t="shared" ref="C1347:C1410" si="127">YEAR(B1347)</f>
        <v>2013</v>
      </c>
      <c r="D1347" s="560">
        <f t="shared" ref="D1347:D1410" si="128">MONTH(B1347)</f>
        <v>2</v>
      </c>
      <c r="E1347" s="560">
        <f t="shared" ref="E1347:E1410" si="129">DAY(B1347)</f>
        <v>26</v>
      </c>
      <c r="F1347" s="560">
        <f t="shared" ref="F1347:F1410" si="130">IF(HOUR(B1347)&lt;&gt;0,HOUR(B1347),24)</f>
        <v>2</v>
      </c>
      <c r="G1347" s="595">
        <f t="shared" ref="G1347:G1410" si="131">WEEKDAY(B1347,1)</f>
        <v>3</v>
      </c>
      <c r="H1347" s="590">
        <f>CHOOSE('Output Sheet'!$B$4,'8760 Data'!J1347,'8760 Data'!K1347,'8760 Data'!L1347,'8760 Data'!M1347,'8760 Data'!N1347,'8760 Data'!O1347,'8760 Data'!P1347,'8760 Data'!Q1347,'8760 Data'!R1347,'8760 Data'!S1347,'8760 Data'!T1347,'8760 Data'!U1347)</f>
        <v>0</v>
      </c>
      <c r="I1347" s="591" t="e">
        <f>H1347/'Output Sheet'!$B$8</f>
        <v>#DIV/0!</v>
      </c>
      <c r="J1347" s="596"/>
      <c r="K1347" s="560"/>
      <c r="L1347" s="560"/>
      <c r="M1347" s="560"/>
      <c r="N1347" s="560"/>
      <c r="O1347" s="560"/>
      <c r="P1347" s="560"/>
      <c r="Q1347" s="560"/>
      <c r="R1347" s="560"/>
      <c r="S1347" s="560"/>
      <c r="T1347" s="560"/>
      <c r="U1347" s="560"/>
    </row>
    <row r="1348" spans="1:21">
      <c r="A1348" s="593">
        <f t="shared" si="126"/>
        <v>41331</v>
      </c>
      <c r="B1348" s="594">
        <v>41331.125077835648</v>
      </c>
      <c r="C1348" s="560">
        <f t="shared" si="127"/>
        <v>2013</v>
      </c>
      <c r="D1348" s="560">
        <f t="shared" si="128"/>
        <v>2</v>
      </c>
      <c r="E1348" s="560">
        <f t="shared" si="129"/>
        <v>26</v>
      </c>
      <c r="F1348" s="560">
        <f t="shared" si="130"/>
        <v>3</v>
      </c>
      <c r="G1348" s="595">
        <f t="shared" si="131"/>
        <v>3</v>
      </c>
      <c r="H1348" s="590">
        <f>CHOOSE('Output Sheet'!$B$4,'8760 Data'!J1348,'8760 Data'!K1348,'8760 Data'!L1348,'8760 Data'!M1348,'8760 Data'!N1348,'8760 Data'!O1348,'8760 Data'!P1348,'8760 Data'!Q1348,'8760 Data'!R1348,'8760 Data'!S1348,'8760 Data'!T1348,'8760 Data'!U1348)</f>
        <v>0</v>
      </c>
      <c r="I1348" s="591" t="e">
        <f>H1348/'Output Sheet'!$B$8</f>
        <v>#DIV/0!</v>
      </c>
      <c r="J1348" s="596"/>
      <c r="K1348" s="560"/>
      <c r="L1348" s="560"/>
      <c r="M1348" s="560"/>
      <c r="N1348" s="560"/>
      <c r="O1348" s="560"/>
      <c r="P1348" s="560"/>
      <c r="Q1348" s="560"/>
      <c r="R1348" s="560"/>
      <c r="S1348" s="560"/>
      <c r="T1348" s="560"/>
      <c r="U1348" s="560"/>
    </row>
    <row r="1349" spans="1:21">
      <c r="A1349" s="593">
        <f t="shared" si="126"/>
        <v>41331</v>
      </c>
      <c r="B1349" s="594">
        <v>41331.166744560185</v>
      </c>
      <c r="C1349" s="560">
        <f t="shared" si="127"/>
        <v>2013</v>
      </c>
      <c r="D1349" s="560">
        <f t="shared" si="128"/>
        <v>2</v>
      </c>
      <c r="E1349" s="560">
        <f t="shared" si="129"/>
        <v>26</v>
      </c>
      <c r="F1349" s="560">
        <f t="shared" si="130"/>
        <v>4</v>
      </c>
      <c r="G1349" s="595">
        <f t="shared" si="131"/>
        <v>3</v>
      </c>
      <c r="H1349" s="590">
        <f>CHOOSE('Output Sheet'!$B$4,'8760 Data'!J1349,'8760 Data'!K1349,'8760 Data'!L1349,'8760 Data'!M1349,'8760 Data'!N1349,'8760 Data'!O1349,'8760 Data'!P1349,'8760 Data'!Q1349,'8760 Data'!R1349,'8760 Data'!S1349,'8760 Data'!T1349,'8760 Data'!U1349)</f>
        <v>0</v>
      </c>
      <c r="I1349" s="591" t="e">
        <f>H1349/'Output Sheet'!$B$8</f>
        <v>#DIV/0!</v>
      </c>
      <c r="J1349" s="596"/>
      <c r="K1349" s="560"/>
      <c r="L1349" s="560"/>
      <c r="M1349" s="560"/>
      <c r="N1349" s="560"/>
      <c r="O1349" s="560"/>
      <c r="P1349" s="560"/>
      <c r="Q1349" s="560"/>
      <c r="R1349" s="560"/>
      <c r="S1349" s="560"/>
      <c r="T1349" s="560"/>
      <c r="U1349" s="560"/>
    </row>
    <row r="1350" spans="1:21">
      <c r="A1350" s="593">
        <f t="shared" si="126"/>
        <v>41331</v>
      </c>
      <c r="B1350" s="594">
        <v>41331.208411284722</v>
      </c>
      <c r="C1350" s="560">
        <f t="shared" si="127"/>
        <v>2013</v>
      </c>
      <c r="D1350" s="560">
        <f t="shared" si="128"/>
        <v>2</v>
      </c>
      <c r="E1350" s="560">
        <f t="shared" si="129"/>
        <v>26</v>
      </c>
      <c r="F1350" s="560">
        <f t="shared" si="130"/>
        <v>5</v>
      </c>
      <c r="G1350" s="595">
        <f t="shared" si="131"/>
        <v>3</v>
      </c>
      <c r="H1350" s="590">
        <f>CHOOSE('Output Sheet'!$B$4,'8760 Data'!J1350,'8760 Data'!K1350,'8760 Data'!L1350,'8760 Data'!M1350,'8760 Data'!N1350,'8760 Data'!O1350,'8760 Data'!P1350,'8760 Data'!Q1350,'8760 Data'!R1350,'8760 Data'!S1350,'8760 Data'!T1350,'8760 Data'!U1350)</f>
        <v>0</v>
      </c>
      <c r="I1350" s="591" t="e">
        <f>H1350/'Output Sheet'!$B$8</f>
        <v>#DIV/0!</v>
      </c>
      <c r="J1350" s="596"/>
      <c r="K1350" s="560"/>
      <c r="L1350" s="560"/>
      <c r="M1350" s="560"/>
      <c r="N1350" s="560"/>
      <c r="O1350" s="560"/>
      <c r="P1350" s="560"/>
      <c r="Q1350" s="560"/>
      <c r="R1350" s="560"/>
      <c r="S1350" s="560"/>
      <c r="T1350" s="560"/>
      <c r="U1350" s="560"/>
    </row>
    <row r="1351" spans="1:21">
      <c r="A1351" s="593">
        <f t="shared" si="126"/>
        <v>41331</v>
      </c>
      <c r="B1351" s="594">
        <v>41331.25007800926</v>
      </c>
      <c r="C1351" s="560">
        <f t="shared" si="127"/>
        <v>2013</v>
      </c>
      <c r="D1351" s="560">
        <f t="shared" si="128"/>
        <v>2</v>
      </c>
      <c r="E1351" s="560">
        <f t="shared" si="129"/>
        <v>26</v>
      </c>
      <c r="F1351" s="560">
        <f t="shared" si="130"/>
        <v>6</v>
      </c>
      <c r="G1351" s="595">
        <f t="shared" si="131"/>
        <v>3</v>
      </c>
      <c r="H1351" s="590">
        <f>CHOOSE('Output Sheet'!$B$4,'8760 Data'!J1351,'8760 Data'!K1351,'8760 Data'!L1351,'8760 Data'!M1351,'8760 Data'!N1351,'8760 Data'!O1351,'8760 Data'!P1351,'8760 Data'!Q1351,'8760 Data'!R1351,'8760 Data'!S1351,'8760 Data'!T1351,'8760 Data'!U1351)</f>
        <v>0</v>
      </c>
      <c r="I1351" s="591" t="e">
        <f>H1351/'Output Sheet'!$B$8</f>
        <v>#DIV/0!</v>
      </c>
      <c r="J1351" s="596"/>
      <c r="K1351" s="560"/>
      <c r="L1351" s="560"/>
      <c r="M1351" s="560"/>
      <c r="N1351" s="560"/>
      <c r="O1351" s="560"/>
      <c r="P1351" s="560"/>
      <c r="Q1351" s="560"/>
      <c r="R1351" s="560"/>
      <c r="S1351" s="560"/>
      <c r="T1351" s="560"/>
      <c r="U1351" s="560"/>
    </row>
    <row r="1352" spans="1:21">
      <c r="A1352" s="593">
        <f t="shared" si="126"/>
        <v>41331</v>
      </c>
      <c r="B1352" s="594">
        <v>41331.291744733797</v>
      </c>
      <c r="C1352" s="560">
        <f t="shared" si="127"/>
        <v>2013</v>
      </c>
      <c r="D1352" s="560">
        <f t="shared" si="128"/>
        <v>2</v>
      </c>
      <c r="E1352" s="560">
        <f t="shared" si="129"/>
        <v>26</v>
      </c>
      <c r="F1352" s="560">
        <f t="shared" si="130"/>
        <v>7</v>
      </c>
      <c r="G1352" s="595">
        <f t="shared" si="131"/>
        <v>3</v>
      </c>
      <c r="H1352" s="590">
        <f>CHOOSE('Output Sheet'!$B$4,'8760 Data'!J1352,'8760 Data'!K1352,'8760 Data'!L1352,'8760 Data'!M1352,'8760 Data'!N1352,'8760 Data'!O1352,'8760 Data'!P1352,'8760 Data'!Q1352,'8760 Data'!R1352,'8760 Data'!S1352,'8760 Data'!T1352,'8760 Data'!U1352)</f>
        <v>0</v>
      </c>
      <c r="I1352" s="591" t="e">
        <f>H1352/'Output Sheet'!$B$8</f>
        <v>#DIV/0!</v>
      </c>
      <c r="J1352" s="596"/>
      <c r="K1352" s="560"/>
      <c r="L1352" s="560"/>
      <c r="M1352" s="560"/>
      <c r="N1352" s="560"/>
      <c r="O1352" s="560"/>
      <c r="P1352" s="560"/>
      <c r="Q1352" s="560"/>
      <c r="R1352" s="560"/>
      <c r="S1352" s="560"/>
      <c r="T1352" s="560"/>
      <c r="U1352" s="560"/>
    </row>
    <row r="1353" spans="1:21">
      <c r="A1353" s="593">
        <f t="shared" si="126"/>
        <v>41331</v>
      </c>
      <c r="B1353" s="594">
        <v>41331.333411458334</v>
      </c>
      <c r="C1353" s="560">
        <f t="shared" si="127"/>
        <v>2013</v>
      </c>
      <c r="D1353" s="560">
        <f t="shared" si="128"/>
        <v>2</v>
      </c>
      <c r="E1353" s="560">
        <f t="shared" si="129"/>
        <v>26</v>
      </c>
      <c r="F1353" s="560">
        <f t="shared" si="130"/>
        <v>8</v>
      </c>
      <c r="G1353" s="595">
        <f t="shared" si="131"/>
        <v>3</v>
      </c>
      <c r="H1353" s="590">
        <f>CHOOSE('Output Sheet'!$B$4,'8760 Data'!J1353,'8760 Data'!K1353,'8760 Data'!L1353,'8760 Data'!M1353,'8760 Data'!N1353,'8760 Data'!O1353,'8760 Data'!P1353,'8760 Data'!Q1353,'8760 Data'!R1353,'8760 Data'!S1353,'8760 Data'!T1353,'8760 Data'!U1353)</f>
        <v>0</v>
      </c>
      <c r="I1353" s="591" t="e">
        <f>H1353/'Output Sheet'!$B$8</f>
        <v>#DIV/0!</v>
      </c>
      <c r="J1353" s="596"/>
      <c r="K1353" s="560"/>
      <c r="L1353" s="560"/>
      <c r="M1353" s="560"/>
      <c r="N1353" s="560"/>
      <c r="O1353" s="560"/>
      <c r="P1353" s="560"/>
      <c r="Q1353" s="560"/>
      <c r="R1353" s="560"/>
      <c r="S1353" s="560"/>
      <c r="T1353" s="560"/>
      <c r="U1353" s="560"/>
    </row>
    <row r="1354" spans="1:21">
      <c r="A1354" s="593">
        <f t="shared" si="126"/>
        <v>41331</v>
      </c>
      <c r="B1354" s="594">
        <v>41331.375078182871</v>
      </c>
      <c r="C1354" s="560">
        <f t="shared" si="127"/>
        <v>2013</v>
      </c>
      <c r="D1354" s="560">
        <f t="shared" si="128"/>
        <v>2</v>
      </c>
      <c r="E1354" s="560">
        <f t="shared" si="129"/>
        <v>26</v>
      </c>
      <c r="F1354" s="560">
        <f t="shared" si="130"/>
        <v>9</v>
      </c>
      <c r="G1354" s="595">
        <f t="shared" si="131"/>
        <v>3</v>
      </c>
      <c r="H1354" s="590">
        <f>CHOOSE('Output Sheet'!$B$4,'8760 Data'!J1354,'8760 Data'!K1354,'8760 Data'!L1354,'8760 Data'!M1354,'8760 Data'!N1354,'8760 Data'!O1354,'8760 Data'!P1354,'8760 Data'!Q1354,'8760 Data'!R1354,'8760 Data'!S1354,'8760 Data'!T1354,'8760 Data'!U1354)</f>
        <v>0</v>
      </c>
      <c r="I1354" s="591" t="e">
        <f>H1354/'Output Sheet'!$B$8</f>
        <v>#DIV/0!</v>
      </c>
      <c r="J1354" s="596"/>
      <c r="K1354" s="560"/>
      <c r="L1354" s="560"/>
      <c r="M1354" s="560"/>
      <c r="N1354" s="560"/>
      <c r="O1354" s="560"/>
      <c r="P1354" s="560"/>
      <c r="Q1354" s="560"/>
      <c r="R1354" s="560"/>
      <c r="S1354" s="560"/>
      <c r="T1354" s="560"/>
      <c r="U1354" s="560"/>
    </row>
    <row r="1355" spans="1:21">
      <c r="A1355" s="593">
        <f t="shared" si="126"/>
        <v>41331</v>
      </c>
      <c r="B1355" s="594">
        <v>41331.416744907408</v>
      </c>
      <c r="C1355" s="560">
        <f t="shared" si="127"/>
        <v>2013</v>
      </c>
      <c r="D1355" s="560">
        <f t="shared" si="128"/>
        <v>2</v>
      </c>
      <c r="E1355" s="560">
        <f t="shared" si="129"/>
        <v>26</v>
      </c>
      <c r="F1355" s="560">
        <f t="shared" si="130"/>
        <v>10</v>
      </c>
      <c r="G1355" s="595">
        <f t="shared" si="131"/>
        <v>3</v>
      </c>
      <c r="H1355" s="590">
        <f>CHOOSE('Output Sheet'!$B$4,'8760 Data'!J1355,'8760 Data'!K1355,'8760 Data'!L1355,'8760 Data'!M1355,'8760 Data'!N1355,'8760 Data'!O1355,'8760 Data'!P1355,'8760 Data'!Q1355,'8760 Data'!R1355,'8760 Data'!S1355,'8760 Data'!T1355,'8760 Data'!U1355)</f>
        <v>0</v>
      </c>
      <c r="I1355" s="591" t="e">
        <f>H1355/'Output Sheet'!$B$8</f>
        <v>#DIV/0!</v>
      </c>
      <c r="J1355" s="596"/>
      <c r="K1355" s="560"/>
      <c r="L1355" s="560"/>
      <c r="M1355" s="560"/>
      <c r="N1355" s="560"/>
      <c r="O1355" s="560"/>
      <c r="P1355" s="560"/>
      <c r="Q1355" s="560"/>
      <c r="R1355" s="560"/>
      <c r="S1355" s="560"/>
      <c r="T1355" s="560"/>
      <c r="U1355" s="560"/>
    </row>
    <row r="1356" spans="1:21">
      <c r="A1356" s="593">
        <f t="shared" si="126"/>
        <v>41331</v>
      </c>
      <c r="B1356" s="594">
        <v>41331.458411631946</v>
      </c>
      <c r="C1356" s="560">
        <f t="shared" si="127"/>
        <v>2013</v>
      </c>
      <c r="D1356" s="560">
        <f t="shared" si="128"/>
        <v>2</v>
      </c>
      <c r="E1356" s="560">
        <f t="shared" si="129"/>
        <v>26</v>
      </c>
      <c r="F1356" s="560">
        <f t="shared" si="130"/>
        <v>11</v>
      </c>
      <c r="G1356" s="595">
        <f t="shared" si="131"/>
        <v>3</v>
      </c>
      <c r="H1356" s="590">
        <f>CHOOSE('Output Sheet'!$B$4,'8760 Data'!J1356,'8760 Data'!K1356,'8760 Data'!L1356,'8760 Data'!M1356,'8760 Data'!N1356,'8760 Data'!O1356,'8760 Data'!P1356,'8760 Data'!Q1356,'8760 Data'!R1356,'8760 Data'!S1356,'8760 Data'!T1356,'8760 Data'!U1356)</f>
        <v>0</v>
      </c>
      <c r="I1356" s="591" t="e">
        <f>H1356/'Output Sheet'!$B$8</f>
        <v>#DIV/0!</v>
      </c>
      <c r="J1356" s="596"/>
      <c r="K1356" s="560"/>
      <c r="L1356" s="560"/>
      <c r="M1356" s="560"/>
      <c r="N1356" s="560"/>
      <c r="O1356" s="560"/>
      <c r="P1356" s="560"/>
      <c r="Q1356" s="560"/>
      <c r="R1356" s="560"/>
      <c r="S1356" s="560"/>
      <c r="T1356" s="560"/>
      <c r="U1356" s="560"/>
    </row>
    <row r="1357" spans="1:21">
      <c r="A1357" s="593">
        <f t="shared" si="126"/>
        <v>41331</v>
      </c>
      <c r="B1357" s="594">
        <v>41331.500078356483</v>
      </c>
      <c r="C1357" s="560">
        <f t="shared" si="127"/>
        <v>2013</v>
      </c>
      <c r="D1357" s="560">
        <f t="shared" si="128"/>
        <v>2</v>
      </c>
      <c r="E1357" s="560">
        <f t="shared" si="129"/>
        <v>26</v>
      </c>
      <c r="F1357" s="560">
        <f t="shared" si="130"/>
        <v>12</v>
      </c>
      <c r="G1357" s="595">
        <f t="shared" si="131"/>
        <v>3</v>
      </c>
      <c r="H1357" s="590">
        <f>CHOOSE('Output Sheet'!$B$4,'8760 Data'!J1357,'8760 Data'!K1357,'8760 Data'!L1357,'8760 Data'!M1357,'8760 Data'!N1357,'8760 Data'!O1357,'8760 Data'!P1357,'8760 Data'!Q1357,'8760 Data'!R1357,'8760 Data'!S1357,'8760 Data'!T1357,'8760 Data'!U1357)</f>
        <v>0</v>
      </c>
      <c r="I1357" s="591" t="e">
        <f>H1357/'Output Sheet'!$B$8</f>
        <v>#DIV/0!</v>
      </c>
      <c r="J1357" s="596"/>
      <c r="K1357" s="560"/>
      <c r="L1357" s="560"/>
      <c r="M1357" s="560"/>
      <c r="N1357" s="560"/>
      <c r="O1357" s="560"/>
      <c r="P1357" s="560"/>
      <c r="Q1357" s="560"/>
      <c r="R1357" s="560"/>
      <c r="S1357" s="560"/>
      <c r="T1357" s="560"/>
      <c r="U1357" s="560"/>
    </row>
    <row r="1358" spans="1:21">
      <c r="A1358" s="593">
        <f t="shared" si="126"/>
        <v>41331</v>
      </c>
      <c r="B1358" s="594">
        <v>41331.54174508102</v>
      </c>
      <c r="C1358" s="560">
        <f t="shared" si="127"/>
        <v>2013</v>
      </c>
      <c r="D1358" s="560">
        <f t="shared" si="128"/>
        <v>2</v>
      </c>
      <c r="E1358" s="560">
        <f t="shared" si="129"/>
        <v>26</v>
      </c>
      <c r="F1358" s="560">
        <f t="shared" si="130"/>
        <v>13</v>
      </c>
      <c r="G1358" s="595">
        <f t="shared" si="131"/>
        <v>3</v>
      </c>
      <c r="H1358" s="590">
        <f>CHOOSE('Output Sheet'!$B$4,'8760 Data'!J1358,'8760 Data'!K1358,'8760 Data'!L1358,'8760 Data'!M1358,'8760 Data'!N1358,'8760 Data'!O1358,'8760 Data'!P1358,'8760 Data'!Q1358,'8760 Data'!R1358,'8760 Data'!S1358,'8760 Data'!T1358,'8760 Data'!U1358)</f>
        <v>0</v>
      </c>
      <c r="I1358" s="591" t="e">
        <f>H1358/'Output Sheet'!$B$8</f>
        <v>#DIV/0!</v>
      </c>
      <c r="J1358" s="596"/>
      <c r="K1358" s="560"/>
      <c r="L1358" s="560"/>
      <c r="M1358" s="560"/>
      <c r="N1358" s="560"/>
      <c r="O1358" s="560"/>
      <c r="P1358" s="560"/>
      <c r="Q1358" s="560"/>
      <c r="R1358" s="560"/>
      <c r="S1358" s="560"/>
      <c r="T1358" s="560"/>
      <c r="U1358" s="560"/>
    </row>
    <row r="1359" spans="1:21">
      <c r="A1359" s="593">
        <f t="shared" si="126"/>
        <v>41331</v>
      </c>
      <c r="B1359" s="594">
        <v>41331.583411805557</v>
      </c>
      <c r="C1359" s="560">
        <f t="shared" si="127"/>
        <v>2013</v>
      </c>
      <c r="D1359" s="560">
        <f t="shared" si="128"/>
        <v>2</v>
      </c>
      <c r="E1359" s="560">
        <f t="shared" si="129"/>
        <v>26</v>
      </c>
      <c r="F1359" s="560">
        <f t="shared" si="130"/>
        <v>14</v>
      </c>
      <c r="G1359" s="595">
        <f t="shared" si="131"/>
        <v>3</v>
      </c>
      <c r="H1359" s="590">
        <f>CHOOSE('Output Sheet'!$B$4,'8760 Data'!J1359,'8760 Data'!K1359,'8760 Data'!L1359,'8760 Data'!M1359,'8760 Data'!N1359,'8760 Data'!O1359,'8760 Data'!P1359,'8760 Data'!Q1359,'8760 Data'!R1359,'8760 Data'!S1359,'8760 Data'!T1359,'8760 Data'!U1359)</f>
        <v>0</v>
      </c>
      <c r="I1359" s="591" t="e">
        <f>H1359/'Output Sheet'!$B$8</f>
        <v>#DIV/0!</v>
      </c>
      <c r="J1359" s="596"/>
      <c r="K1359" s="560"/>
      <c r="L1359" s="560"/>
      <c r="M1359" s="560"/>
      <c r="N1359" s="560"/>
      <c r="O1359" s="560"/>
      <c r="P1359" s="560"/>
      <c r="Q1359" s="560"/>
      <c r="R1359" s="560"/>
      <c r="S1359" s="560"/>
      <c r="T1359" s="560"/>
      <c r="U1359" s="560"/>
    </row>
    <row r="1360" spans="1:21">
      <c r="A1360" s="593">
        <f t="shared" si="126"/>
        <v>41331</v>
      </c>
      <c r="B1360" s="594">
        <v>41331.625078530094</v>
      </c>
      <c r="C1360" s="560">
        <f t="shared" si="127"/>
        <v>2013</v>
      </c>
      <c r="D1360" s="560">
        <f t="shared" si="128"/>
        <v>2</v>
      </c>
      <c r="E1360" s="560">
        <f t="shared" si="129"/>
        <v>26</v>
      </c>
      <c r="F1360" s="560">
        <f t="shared" si="130"/>
        <v>15</v>
      </c>
      <c r="G1360" s="595">
        <f t="shared" si="131"/>
        <v>3</v>
      </c>
      <c r="H1360" s="590">
        <f>CHOOSE('Output Sheet'!$B$4,'8760 Data'!J1360,'8760 Data'!K1360,'8760 Data'!L1360,'8760 Data'!M1360,'8760 Data'!N1360,'8760 Data'!O1360,'8760 Data'!P1360,'8760 Data'!Q1360,'8760 Data'!R1360,'8760 Data'!S1360,'8760 Data'!T1360,'8760 Data'!U1360)</f>
        <v>0</v>
      </c>
      <c r="I1360" s="591" t="e">
        <f>H1360/'Output Sheet'!$B$8</f>
        <v>#DIV/0!</v>
      </c>
      <c r="J1360" s="596"/>
      <c r="K1360" s="560"/>
      <c r="L1360" s="560"/>
      <c r="M1360" s="560"/>
      <c r="N1360" s="560"/>
      <c r="O1360" s="560"/>
      <c r="P1360" s="560"/>
      <c r="Q1360" s="560"/>
      <c r="R1360" s="560"/>
      <c r="S1360" s="560"/>
      <c r="T1360" s="560"/>
      <c r="U1360" s="560"/>
    </row>
    <row r="1361" spans="1:21">
      <c r="A1361" s="593">
        <f t="shared" si="126"/>
        <v>41331</v>
      </c>
      <c r="B1361" s="594">
        <v>41331.666745254632</v>
      </c>
      <c r="C1361" s="560">
        <f t="shared" si="127"/>
        <v>2013</v>
      </c>
      <c r="D1361" s="560">
        <f t="shared" si="128"/>
        <v>2</v>
      </c>
      <c r="E1361" s="560">
        <f t="shared" si="129"/>
        <v>26</v>
      </c>
      <c r="F1361" s="560">
        <f t="shared" si="130"/>
        <v>16</v>
      </c>
      <c r="G1361" s="595">
        <f t="shared" si="131"/>
        <v>3</v>
      </c>
      <c r="H1361" s="590">
        <f>CHOOSE('Output Sheet'!$B$4,'8760 Data'!J1361,'8760 Data'!K1361,'8760 Data'!L1361,'8760 Data'!M1361,'8760 Data'!N1361,'8760 Data'!O1361,'8760 Data'!P1361,'8760 Data'!Q1361,'8760 Data'!R1361,'8760 Data'!S1361,'8760 Data'!T1361,'8760 Data'!U1361)</f>
        <v>0</v>
      </c>
      <c r="I1361" s="591" t="e">
        <f>H1361/'Output Sheet'!$B$8</f>
        <v>#DIV/0!</v>
      </c>
      <c r="J1361" s="596"/>
      <c r="K1361" s="560"/>
      <c r="L1361" s="560"/>
      <c r="M1361" s="560"/>
      <c r="N1361" s="560"/>
      <c r="O1361" s="560"/>
      <c r="P1361" s="560"/>
      <c r="Q1361" s="560"/>
      <c r="R1361" s="560"/>
      <c r="S1361" s="560"/>
      <c r="T1361" s="560"/>
      <c r="U1361" s="560"/>
    </row>
    <row r="1362" spans="1:21">
      <c r="A1362" s="593">
        <f t="shared" si="126"/>
        <v>41331</v>
      </c>
      <c r="B1362" s="594">
        <v>41331.708411979169</v>
      </c>
      <c r="C1362" s="560">
        <f t="shared" si="127"/>
        <v>2013</v>
      </c>
      <c r="D1362" s="560">
        <f t="shared" si="128"/>
        <v>2</v>
      </c>
      <c r="E1362" s="560">
        <f t="shared" si="129"/>
        <v>26</v>
      </c>
      <c r="F1362" s="560">
        <f t="shared" si="130"/>
        <v>17</v>
      </c>
      <c r="G1362" s="595">
        <f t="shared" si="131"/>
        <v>3</v>
      </c>
      <c r="H1362" s="590">
        <f>CHOOSE('Output Sheet'!$B$4,'8760 Data'!J1362,'8760 Data'!K1362,'8760 Data'!L1362,'8760 Data'!M1362,'8760 Data'!N1362,'8760 Data'!O1362,'8760 Data'!P1362,'8760 Data'!Q1362,'8760 Data'!R1362,'8760 Data'!S1362,'8760 Data'!T1362,'8760 Data'!U1362)</f>
        <v>0</v>
      </c>
      <c r="I1362" s="591" t="e">
        <f>H1362/'Output Sheet'!$B$8</f>
        <v>#DIV/0!</v>
      </c>
      <c r="J1362" s="596"/>
      <c r="K1362" s="560"/>
      <c r="L1362" s="560"/>
      <c r="M1362" s="560"/>
      <c r="N1362" s="560"/>
      <c r="O1362" s="560"/>
      <c r="P1362" s="560"/>
      <c r="Q1362" s="560"/>
      <c r="R1362" s="560"/>
      <c r="S1362" s="560"/>
      <c r="T1362" s="560"/>
      <c r="U1362" s="560"/>
    </row>
    <row r="1363" spans="1:21">
      <c r="A1363" s="593">
        <f t="shared" si="126"/>
        <v>41331</v>
      </c>
      <c r="B1363" s="594">
        <v>41331.750078703706</v>
      </c>
      <c r="C1363" s="560">
        <f t="shared" si="127"/>
        <v>2013</v>
      </c>
      <c r="D1363" s="560">
        <f t="shared" si="128"/>
        <v>2</v>
      </c>
      <c r="E1363" s="560">
        <f t="shared" si="129"/>
        <v>26</v>
      </c>
      <c r="F1363" s="560">
        <f t="shared" si="130"/>
        <v>18</v>
      </c>
      <c r="G1363" s="595">
        <f t="shared" si="131"/>
        <v>3</v>
      </c>
      <c r="H1363" s="590">
        <f>CHOOSE('Output Sheet'!$B$4,'8760 Data'!J1363,'8760 Data'!K1363,'8760 Data'!L1363,'8760 Data'!M1363,'8760 Data'!N1363,'8760 Data'!O1363,'8760 Data'!P1363,'8760 Data'!Q1363,'8760 Data'!R1363,'8760 Data'!S1363,'8760 Data'!T1363,'8760 Data'!U1363)</f>
        <v>0</v>
      </c>
      <c r="I1363" s="591" t="e">
        <f>H1363/'Output Sheet'!$B$8</f>
        <v>#DIV/0!</v>
      </c>
      <c r="J1363" s="596"/>
      <c r="K1363" s="560"/>
      <c r="L1363" s="560"/>
      <c r="M1363" s="560"/>
      <c r="N1363" s="560"/>
      <c r="O1363" s="560"/>
      <c r="P1363" s="560"/>
      <c r="Q1363" s="560"/>
      <c r="R1363" s="560"/>
      <c r="S1363" s="560"/>
      <c r="T1363" s="560"/>
      <c r="U1363" s="560"/>
    </row>
    <row r="1364" spans="1:21">
      <c r="A1364" s="593">
        <f t="shared" si="126"/>
        <v>41331</v>
      </c>
      <c r="B1364" s="594">
        <v>41331.791745428243</v>
      </c>
      <c r="C1364" s="560">
        <f t="shared" si="127"/>
        <v>2013</v>
      </c>
      <c r="D1364" s="560">
        <f t="shared" si="128"/>
        <v>2</v>
      </c>
      <c r="E1364" s="560">
        <f t="shared" si="129"/>
        <v>26</v>
      </c>
      <c r="F1364" s="560">
        <f t="shared" si="130"/>
        <v>19</v>
      </c>
      <c r="G1364" s="595">
        <f t="shared" si="131"/>
        <v>3</v>
      </c>
      <c r="H1364" s="590">
        <f>CHOOSE('Output Sheet'!$B$4,'8760 Data'!J1364,'8760 Data'!K1364,'8760 Data'!L1364,'8760 Data'!M1364,'8760 Data'!N1364,'8760 Data'!O1364,'8760 Data'!P1364,'8760 Data'!Q1364,'8760 Data'!R1364,'8760 Data'!S1364,'8760 Data'!T1364,'8760 Data'!U1364)</f>
        <v>0</v>
      </c>
      <c r="I1364" s="591" t="e">
        <f>H1364/'Output Sheet'!$B$8</f>
        <v>#DIV/0!</v>
      </c>
      <c r="J1364" s="596"/>
      <c r="K1364" s="560"/>
      <c r="L1364" s="560"/>
      <c r="M1364" s="560"/>
      <c r="N1364" s="560"/>
      <c r="O1364" s="560"/>
      <c r="P1364" s="560"/>
      <c r="Q1364" s="560"/>
      <c r="R1364" s="560"/>
      <c r="S1364" s="560"/>
      <c r="T1364" s="560"/>
      <c r="U1364" s="560"/>
    </row>
    <row r="1365" spans="1:21">
      <c r="A1365" s="593">
        <f t="shared" si="126"/>
        <v>41331</v>
      </c>
      <c r="B1365" s="594">
        <v>41331.833412152781</v>
      </c>
      <c r="C1365" s="560">
        <f t="shared" si="127"/>
        <v>2013</v>
      </c>
      <c r="D1365" s="560">
        <f t="shared" si="128"/>
        <v>2</v>
      </c>
      <c r="E1365" s="560">
        <f t="shared" si="129"/>
        <v>26</v>
      </c>
      <c r="F1365" s="560">
        <f t="shared" si="130"/>
        <v>20</v>
      </c>
      <c r="G1365" s="595">
        <f t="shared" si="131"/>
        <v>3</v>
      </c>
      <c r="H1365" s="590">
        <f>CHOOSE('Output Sheet'!$B$4,'8760 Data'!J1365,'8760 Data'!K1365,'8760 Data'!L1365,'8760 Data'!M1365,'8760 Data'!N1365,'8760 Data'!O1365,'8760 Data'!P1365,'8760 Data'!Q1365,'8760 Data'!R1365,'8760 Data'!S1365,'8760 Data'!T1365,'8760 Data'!U1365)</f>
        <v>0</v>
      </c>
      <c r="I1365" s="591" t="e">
        <f>H1365/'Output Sheet'!$B$8</f>
        <v>#DIV/0!</v>
      </c>
      <c r="J1365" s="596"/>
      <c r="K1365" s="560"/>
      <c r="L1365" s="560"/>
      <c r="M1365" s="560"/>
      <c r="N1365" s="560"/>
      <c r="O1365" s="560"/>
      <c r="P1365" s="560"/>
      <c r="Q1365" s="560"/>
      <c r="R1365" s="560"/>
      <c r="S1365" s="560"/>
      <c r="T1365" s="560"/>
      <c r="U1365" s="560"/>
    </row>
    <row r="1366" spans="1:21">
      <c r="A1366" s="593">
        <f t="shared" si="126"/>
        <v>41331</v>
      </c>
      <c r="B1366" s="594">
        <v>41331.875078877318</v>
      </c>
      <c r="C1366" s="560">
        <f t="shared" si="127"/>
        <v>2013</v>
      </c>
      <c r="D1366" s="560">
        <f t="shared" si="128"/>
        <v>2</v>
      </c>
      <c r="E1366" s="560">
        <f t="shared" si="129"/>
        <v>26</v>
      </c>
      <c r="F1366" s="560">
        <f t="shared" si="130"/>
        <v>21</v>
      </c>
      <c r="G1366" s="595">
        <f t="shared" si="131"/>
        <v>3</v>
      </c>
      <c r="H1366" s="590">
        <f>CHOOSE('Output Sheet'!$B$4,'8760 Data'!J1366,'8760 Data'!K1366,'8760 Data'!L1366,'8760 Data'!M1366,'8760 Data'!N1366,'8760 Data'!O1366,'8760 Data'!P1366,'8760 Data'!Q1366,'8760 Data'!R1366,'8760 Data'!S1366,'8760 Data'!T1366,'8760 Data'!U1366)</f>
        <v>0</v>
      </c>
      <c r="I1366" s="591" t="e">
        <f>H1366/'Output Sheet'!$B$8</f>
        <v>#DIV/0!</v>
      </c>
      <c r="J1366" s="596"/>
      <c r="K1366" s="560"/>
      <c r="L1366" s="560"/>
      <c r="M1366" s="560"/>
      <c r="N1366" s="560"/>
      <c r="O1366" s="560"/>
      <c r="P1366" s="560"/>
      <c r="Q1366" s="560"/>
      <c r="R1366" s="560"/>
      <c r="S1366" s="560"/>
      <c r="T1366" s="560"/>
      <c r="U1366" s="560"/>
    </row>
    <row r="1367" spans="1:21">
      <c r="A1367" s="593">
        <f t="shared" si="126"/>
        <v>41331</v>
      </c>
      <c r="B1367" s="594">
        <v>41331.916745601855</v>
      </c>
      <c r="C1367" s="560">
        <f t="shared" si="127"/>
        <v>2013</v>
      </c>
      <c r="D1367" s="560">
        <f t="shared" si="128"/>
        <v>2</v>
      </c>
      <c r="E1367" s="560">
        <f t="shared" si="129"/>
        <v>26</v>
      </c>
      <c r="F1367" s="560">
        <f t="shared" si="130"/>
        <v>22</v>
      </c>
      <c r="G1367" s="595">
        <f t="shared" si="131"/>
        <v>3</v>
      </c>
      <c r="H1367" s="590">
        <f>CHOOSE('Output Sheet'!$B$4,'8760 Data'!J1367,'8760 Data'!K1367,'8760 Data'!L1367,'8760 Data'!M1367,'8760 Data'!N1367,'8760 Data'!O1367,'8760 Data'!P1367,'8760 Data'!Q1367,'8760 Data'!R1367,'8760 Data'!S1367,'8760 Data'!T1367,'8760 Data'!U1367)</f>
        <v>0</v>
      </c>
      <c r="I1367" s="591" t="e">
        <f>H1367/'Output Sheet'!$B$8</f>
        <v>#DIV/0!</v>
      </c>
      <c r="J1367" s="596"/>
      <c r="K1367" s="560"/>
      <c r="L1367" s="560"/>
      <c r="M1367" s="560"/>
      <c r="N1367" s="560"/>
      <c r="O1367" s="560"/>
      <c r="P1367" s="560"/>
      <c r="Q1367" s="560"/>
      <c r="R1367" s="560"/>
      <c r="S1367" s="560"/>
      <c r="T1367" s="560"/>
      <c r="U1367" s="560"/>
    </row>
    <row r="1368" spans="1:21">
      <c r="A1368" s="593">
        <f t="shared" si="126"/>
        <v>41331</v>
      </c>
      <c r="B1368" s="594">
        <v>41331.958412326392</v>
      </c>
      <c r="C1368" s="560">
        <f t="shared" si="127"/>
        <v>2013</v>
      </c>
      <c r="D1368" s="560">
        <f t="shared" si="128"/>
        <v>2</v>
      </c>
      <c r="E1368" s="560">
        <f t="shared" si="129"/>
        <v>26</v>
      </c>
      <c r="F1368" s="560">
        <f t="shared" si="130"/>
        <v>23</v>
      </c>
      <c r="G1368" s="595">
        <f t="shared" si="131"/>
        <v>3</v>
      </c>
      <c r="H1368" s="590">
        <f>CHOOSE('Output Sheet'!$B$4,'8760 Data'!J1368,'8760 Data'!K1368,'8760 Data'!L1368,'8760 Data'!M1368,'8760 Data'!N1368,'8760 Data'!O1368,'8760 Data'!P1368,'8760 Data'!Q1368,'8760 Data'!R1368,'8760 Data'!S1368,'8760 Data'!T1368,'8760 Data'!U1368)</f>
        <v>0</v>
      </c>
      <c r="I1368" s="591" t="e">
        <f>H1368/'Output Sheet'!$B$8</f>
        <v>#DIV/0!</v>
      </c>
      <c r="J1368" s="596"/>
      <c r="K1368" s="560"/>
      <c r="L1368" s="560"/>
      <c r="M1368" s="560"/>
      <c r="N1368" s="560"/>
      <c r="O1368" s="560"/>
      <c r="P1368" s="560"/>
      <c r="Q1368" s="560"/>
      <c r="R1368" s="560"/>
      <c r="S1368" s="560"/>
      <c r="T1368" s="560"/>
      <c r="U1368" s="560"/>
    </row>
    <row r="1369" spans="1:21">
      <c r="A1369" s="593">
        <f t="shared" si="126"/>
        <v>41332</v>
      </c>
      <c r="B1369" s="594">
        <v>41332.000079050929</v>
      </c>
      <c r="C1369" s="560">
        <f t="shared" si="127"/>
        <v>2013</v>
      </c>
      <c r="D1369" s="560">
        <f t="shared" si="128"/>
        <v>2</v>
      </c>
      <c r="E1369" s="560">
        <f t="shared" si="129"/>
        <v>27</v>
      </c>
      <c r="F1369" s="560">
        <f t="shared" si="130"/>
        <v>24</v>
      </c>
      <c r="G1369" s="595">
        <f t="shared" si="131"/>
        <v>4</v>
      </c>
      <c r="H1369" s="590">
        <f>CHOOSE('Output Sheet'!$B$4,'8760 Data'!J1369,'8760 Data'!K1369,'8760 Data'!L1369,'8760 Data'!M1369,'8760 Data'!N1369,'8760 Data'!O1369,'8760 Data'!P1369,'8760 Data'!Q1369,'8760 Data'!R1369,'8760 Data'!S1369,'8760 Data'!T1369,'8760 Data'!U1369)</f>
        <v>0</v>
      </c>
      <c r="I1369" s="591" t="e">
        <f>H1369/'Output Sheet'!$B$8</f>
        <v>#DIV/0!</v>
      </c>
      <c r="J1369" s="596"/>
      <c r="K1369" s="560"/>
      <c r="L1369" s="560"/>
      <c r="M1369" s="560"/>
      <c r="N1369" s="560"/>
      <c r="O1369" s="560"/>
      <c r="P1369" s="560"/>
      <c r="Q1369" s="560"/>
      <c r="R1369" s="560"/>
      <c r="S1369" s="560"/>
      <c r="T1369" s="560"/>
      <c r="U1369" s="560"/>
    </row>
    <row r="1370" spans="1:21">
      <c r="A1370" s="593">
        <f t="shared" si="126"/>
        <v>41332</v>
      </c>
      <c r="B1370" s="594">
        <v>41332.041745775467</v>
      </c>
      <c r="C1370" s="560">
        <f t="shared" si="127"/>
        <v>2013</v>
      </c>
      <c r="D1370" s="560">
        <f t="shared" si="128"/>
        <v>2</v>
      </c>
      <c r="E1370" s="560">
        <f t="shared" si="129"/>
        <v>27</v>
      </c>
      <c r="F1370" s="560">
        <f t="shared" si="130"/>
        <v>1</v>
      </c>
      <c r="G1370" s="595">
        <f t="shared" si="131"/>
        <v>4</v>
      </c>
      <c r="H1370" s="590">
        <f>CHOOSE('Output Sheet'!$B$4,'8760 Data'!J1370,'8760 Data'!K1370,'8760 Data'!L1370,'8760 Data'!M1370,'8760 Data'!N1370,'8760 Data'!O1370,'8760 Data'!P1370,'8760 Data'!Q1370,'8760 Data'!R1370,'8760 Data'!S1370,'8760 Data'!T1370,'8760 Data'!U1370)</f>
        <v>0</v>
      </c>
      <c r="I1370" s="591" t="e">
        <f>H1370/'Output Sheet'!$B$8</f>
        <v>#DIV/0!</v>
      </c>
      <c r="J1370" s="596"/>
      <c r="K1370" s="560"/>
      <c r="L1370" s="560"/>
      <c r="M1370" s="560"/>
      <c r="N1370" s="560"/>
      <c r="O1370" s="560"/>
      <c r="P1370" s="560"/>
      <c r="Q1370" s="560"/>
      <c r="R1370" s="560"/>
      <c r="S1370" s="560"/>
      <c r="T1370" s="560"/>
      <c r="U1370" s="560"/>
    </row>
    <row r="1371" spans="1:21">
      <c r="A1371" s="593">
        <f t="shared" si="126"/>
        <v>41332</v>
      </c>
      <c r="B1371" s="594">
        <v>41332.083412499996</v>
      </c>
      <c r="C1371" s="560">
        <f t="shared" si="127"/>
        <v>2013</v>
      </c>
      <c r="D1371" s="560">
        <f t="shared" si="128"/>
        <v>2</v>
      </c>
      <c r="E1371" s="560">
        <f t="shared" si="129"/>
        <v>27</v>
      </c>
      <c r="F1371" s="560">
        <f t="shared" si="130"/>
        <v>2</v>
      </c>
      <c r="G1371" s="595">
        <f t="shared" si="131"/>
        <v>4</v>
      </c>
      <c r="H1371" s="590">
        <f>CHOOSE('Output Sheet'!$B$4,'8760 Data'!J1371,'8760 Data'!K1371,'8760 Data'!L1371,'8760 Data'!M1371,'8760 Data'!N1371,'8760 Data'!O1371,'8760 Data'!P1371,'8760 Data'!Q1371,'8760 Data'!R1371,'8760 Data'!S1371,'8760 Data'!T1371,'8760 Data'!U1371)</f>
        <v>0</v>
      </c>
      <c r="I1371" s="591" t="e">
        <f>H1371/'Output Sheet'!$B$8</f>
        <v>#DIV/0!</v>
      </c>
      <c r="J1371" s="596"/>
      <c r="K1371" s="560"/>
      <c r="L1371" s="560"/>
      <c r="M1371" s="560"/>
      <c r="N1371" s="560"/>
      <c r="O1371" s="560"/>
      <c r="P1371" s="560"/>
      <c r="Q1371" s="560"/>
      <c r="R1371" s="560"/>
      <c r="S1371" s="560"/>
      <c r="T1371" s="560"/>
      <c r="U1371" s="560"/>
    </row>
    <row r="1372" spans="1:21">
      <c r="A1372" s="593">
        <f t="shared" si="126"/>
        <v>41332</v>
      </c>
      <c r="B1372" s="594">
        <v>41332.125079224534</v>
      </c>
      <c r="C1372" s="560">
        <f t="shared" si="127"/>
        <v>2013</v>
      </c>
      <c r="D1372" s="560">
        <f t="shared" si="128"/>
        <v>2</v>
      </c>
      <c r="E1372" s="560">
        <f t="shared" si="129"/>
        <v>27</v>
      </c>
      <c r="F1372" s="560">
        <f t="shared" si="130"/>
        <v>3</v>
      </c>
      <c r="G1372" s="595">
        <f t="shared" si="131"/>
        <v>4</v>
      </c>
      <c r="H1372" s="590">
        <f>CHOOSE('Output Sheet'!$B$4,'8760 Data'!J1372,'8760 Data'!K1372,'8760 Data'!L1372,'8760 Data'!M1372,'8760 Data'!N1372,'8760 Data'!O1372,'8760 Data'!P1372,'8760 Data'!Q1372,'8760 Data'!R1372,'8760 Data'!S1372,'8760 Data'!T1372,'8760 Data'!U1372)</f>
        <v>0</v>
      </c>
      <c r="I1372" s="591" t="e">
        <f>H1372/'Output Sheet'!$B$8</f>
        <v>#DIV/0!</v>
      </c>
      <c r="J1372" s="596"/>
      <c r="K1372" s="560"/>
      <c r="L1372" s="560"/>
      <c r="M1372" s="560"/>
      <c r="N1372" s="560"/>
      <c r="O1372" s="560"/>
      <c r="P1372" s="560"/>
      <c r="Q1372" s="560"/>
      <c r="R1372" s="560"/>
      <c r="S1372" s="560"/>
      <c r="T1372" s="560"/>
      <c r="U1372" s="560"/>
    </row>
    <row r="1373" spans="1:21">
      <c r="A1373" s="593">
        <f t="shared" si="126"/>
        <v>41332</v>
      </c>
      <c r="B1373" s="594">
        <v>41332.166745949071</v>
      </c>
      <c r="C1373" s="560">
        <f t="shared" si="127"/>
        <v>2013</v>
      </c>
      <c r="D1373" s="560">
        <f t="shared" si="128"/>
        <v>2</v>
      </c>
      <c r="E1373" s="560">
        <f t="shared" si="129"/>
        <v>27</v>
      </c>
      <c r="F1373" s="560">
        <f t="shared" si="130"/>
        <v>4</v>
      </c>
      <c r="G1373" s="595">
        <f t="shared" si="131"/>
        <v>4</v>
      </c>
      <c r="H1373" s="590">
        <f>CHOOSE('Output Sheet'!$B$4,'8760 Data'!J1373,'8760 Data'!K1373,'8760 Data'!L1373,'8760 Data'!M1373,'8760 Data'!N1373,'8760 Data'!O1373,'8760 Data'!P1373,'8760 Data'!Q1373,'8760 Data'!R1373,'8760 Data'!S1373,'8760 Data'!T1373,'8760 Data'!U1373)</f>
        <v>0</v>
      </c>
      <c r="I1373" s="591" t="e">
        <f>H1373/'Output Sheet'!$B$8</f>
        <v>#DIV/0!</v>
      </c>
      <c r="J1373" s="596"/>
      <c r="K1373" s="560"/>
      <c r="L1373" s="560"/>
      <c r="M1373" s="560"/>
      <c r="N1373" s="560"/>
      <c r="O1373" s="560"/>
      <c r="P1373" s="560"/>
      <c r="Q1373" s="560"/>
      <c r="R1373" s="560"/>
      <c r="S1373" s="560"/>
      <c r="T1373" s="560"/>
      <c r="U1373" s="560"/>
    </row>
    <row r="1374" spans="1:21">
      <c r="A1374" s="593">
        <f t="shared" si="126"/>
        <v>41332</v>
      </c>
      <c r="B1374" s="594">
        <v>41332.208412673608</v>
      </c>
      <c r="C1374" s="560">
        <f t="shared" si="127"/>
        <v>2013</v>
      </c>
      <c r="D1374" s="560">
        <f t="shared" si="128"/>
        <v>2</v>
      </c>
      <c r="E1374" s="560">
        <f t="shared" si="129"/>
        <v>27</v>
      </c>
      <c r="F1374" s="560">
        <f t="shared" si="130"/>
        <v>5</v>
      </c>
      <c r="G1374" s="595">
        <f t="shared" si="131"/>
        <v>4</v>
      </c>
      <c r="H1374" s="590">
        <f>CHOOSE('Output Sheet'!$B$4,'8760 Data'!J1374,'8760 Data'!K1374,'8760 Data'!L1374,'8760 Data'!M1374,'8760 Data'!N1374,'8760 Data'!O1374,'8760 Data'!P1374,'8760 Data'!Q1374,'8760 Data'!R1374,'8760 Data'!S1374,'8760 Data'!T1374,'8760 Data'!U1374)</f>
        <v>0</v>
      </c>
      <c r="I1374" s="591" t="e">
        <f>H1374/'Output Sheet'!$B$8</f>
        <v>#DIV/0!</v>
      </c>
      <c r="J1374" s="596"/>
      <c r="K1374" s="560"/>
      <c r="L1374" s="560"/>
      <c r="M1374" s="560"/>
      <c r="N1374" s="560"/>
      <c r="O1374" s="560"/>
      <c r="P1374" s="560"/>
      <c r="Q1374" s="560"/>
      <c r="R1374" s="560"/>
      <c r="S1374" s="560"/>
      <c r="T1374" s="560"/>
      <c r="U1374" s="560"/>
    </row>
    <row r="1375" spans="1:21">
      <c r="A1375" s="593">
        <f t="shared" si="126"/>
        <v>41332</v>
      </c>
      <c r="B1375" s="594">
        <v>41332.250079398145</v>
      </c>
      <c r="C1375" s="560">
        <f t="shared" si="127"/>
        <v>2013</v>
      </c>
      <c r="D1375" s="560">
        <f t="shared" si="128"/>
        <v>2</v>
      </c>
      <c r="E1375" s="560">
        <f t="shared" si="129"/>
        <v>27</v>
      </c>
      <c r="F1375" s="560">
        <f t="shared" si="130"/>
        <v>6</v>
      </c>
      <c r="G1375" s="595">
        <f t="shared" si="131"/>
        <v>4</v>
      </c>
      <c r="H1375" s="590">
        <f>CHOOSE('Output Sheet'!$B$4,'8760 Data'!J1375,'8760 Data'!K1375,'8760 Data'!L1375,'8760 Data'!M1375,'8760 Data'!N1375,'8760 Data'!O1375,'8760 Data'!P1375,'8760 Data'!Q1375,'8760 Data'!R1375,'8760 Data'!S1375,'8760 Data'!T1375,'8760 Data'!U1375)</f>
        <v>0</v>
      </c>
      <c r="I1375" s="591" t="e">
        <f>H1375/'Output Sheet'!$B$8</f>
        <v>#DIV/0!</v>
      </c>
      <c r="J1375" s="596"/>
      <c r="K1375" s="560"/>
      <c r="L1375" s="560"/>
      <c r="M1375" s="560"/>
      <c r="N1375" s="560"/>
      <c r="O1375" s="560"/>
      <c r="P1375" s="560"/>
      <c r="Q1375" s="560"/>
      <c r="R1375" s="560"/>
      <c r="S1375" s="560"/>
      <c r="T1375" s="560"/>
      <c r="U1375" s="560"/>
    </row>
    <row r="1376" spans="1:21">
      <c r="A1376" s="593">
        <f t="shared" si="126"/>
        <v>41332</v>
      </c>
      <c r="B1376" s="594">
        <v>41332.291746122683</v>
      </c>
      <c r="C1376" s="560">
        <f t="shared" si="127"/>
        <v>2013</v>
      </c>
      <c r="D1376" s="560">
        <f t="shared" si="128"/>
        <v>2</v>
      </c>
      <c r="E1376" s="560">
        <f t="shared" si="129"/>
        <v>27</v>
      </c>
      <c r="F1376" s="560">
        <f t="shared" si="130"/>
        <v>7</v>
      </c>
      <c r="G1376" s="595">
        <f t="shared" si="131"/>
        <v>4</v>
      </c>
      <c r="H1376" s="590">
        <f>CHOOSE('Output Sheet'!$B$4,'8760 Data'!J1376,'8760 Data'!K1376,'8760 Data'!L1376,'8760 Data'!M1376,'8760 Data'!N1376,'8760 Data'!O1376,'8760 Data'!P1376,'8760 Data'!Q1376,'8760 Data'!R1376,'8760 Data'!S1376,'8760 Data'!T1376,'8760 Data'!U1376)</f>
        <v>0</v>
      </c>
      <c r="I1376" s="591" t="e">
        <f>H1376/'Output Sheet'!$B$8</f>
        <v>#DIV/0!</v>
      </c>
      <c r="J1376" s="596"/>
      <c r="K1376" s="560"/>
      <c r="L1376" s="560"/>
      <c r="M1376" s="560"/>
      <c r="N1376" s="560"/>
      <c r="O1376" s="560"/>
      <c r="P1376" s="560"/>
      <c r="Q1376" s="560"/>
      <c r="R1376" s="560"/>
      <c r="S1376" s="560"/>
      <c r="T1376" s="560"/>
      <c r="U1376" s="560"/>
    </row>
    <row r="1377" spans="1:21">
      <c r="A1377" s="593">
        <f t="shared" si="126"/>
        <v>41332</v>
      </c>
      <c r="B1377" s="594">
        <v>41332.33341284722</v>
      </c>
      <c r="C1377" s="560">
        <f t="shared" si="127"/>
        <v>2013</v>
      </c>
      <c r="D1377" s="560">
        <f t="shared" si="128"/>
        <v>2</v>
      </c>
      <c r="E1377" s="560">
        <f t="shared" si="129"/>
        <v>27</v>
      </c>
      <c r="F1377" s="560">
        <f t="shared" si="130"/>
        <v>8</v>
      </c>
      <c r="G1377" s="595">
        <f t="shared" si="131"/>
        <v>4</v>
      </c>
      <c r="H1377" s="590">
        <f>CHOOSE('Output Sheet'!$B$4,'8760 Data'!J1377,'8760 Data'!K1377,'8760 Data'!L1377,'8760 Data'!M1377,'8760 Data'!N1377,'8760 Data'!O1377,'8760 Data'!P1377,'8760 Data'!Q1377,'8760 Data'!R1377,'8760 Data'!S1377,'8760 Data'!T1377,'8760 Data'!U1377)</f>
        <v>0</v>
      </c>
      <c r="I1377" s="591" t="e">
        <f>H1377/'Output Sheet'!$B$8</f>
        <v>#DIV/0!</v>
      </c>
      <c r="J1377" s="596"/>
      <c r="K1377" s="560"/>
      <c r="L1377" s="560"/>
      <c r="M1377" s="560"/>
      <c r="N1377" s="560"/>
      <c r="O1377" s="560"/>
      <c r="P1377" s="560"/>
      <c r="Q1377" s="560"/>
      <c r="R1377" s="560"/>
      <c r="S1377" s="560"/>
      <c r="T1377" s="560"/>
      <c r="U1377" s="560"/>
    </row>
    <row r="1378" spans="1:21">
      <c r="A1378" s="593">
        <f t="shared" si="126"/>
        <v>41332</v>
      </c>
      <c r="B1378" s="594">
        <v>41332.375079571757</v>
      </c>
      <c r="C1378" s="560">
        <f t="shared" si="127"/>
        <v>2013</v>
      </c>
      <c r="D1378" s="560">
        <f t="shared" si="128"/>
        <v>2</v>
      </c>
      <c r="E1378" s="560">
        <f t="shared" si="129"/>
        <v>27</v>
      </c>
      <c r="F1378" s="560">
        <f t="shared" si="130"/>
        <v>9</v>
      </c>
      <c r="G1378" s="595">
        <f t="shared" si="131"/>
        <v>4</v>
      </c>
      <c r="H1378" s="590">
        <f>CHOOSE('Output Sheet'!$B$4,'8760 Data'!J1378,'8760 Data'!K1378,'8760 Data'!L1378,'8760 Data'!M1378,'8760 Data'!N1378,'8760 Data'!O1378,'8760 Data'!P1378,'8760 Data'!Q1378,'8760 Data'!R1378,'8760 Data'!S1378,'8760 Data'!T1378,'8760 Data'!U1378)</f>
        <v>0</v>
      </c>
      <c r="I1378" s="591" t="e">
        <f>H1378/'Output Sheet'!$B$8</f>
        <v>#DIV/0!</v>
      </c>
      <c r="J1378" s="596"/>
      <c r="K1378" s="560"/>
      <c r="L1378" s="560"/>
      <c r="M1378" s="560"/>
      <c r="N1378" s="560"/>
      <c r="O1378" s="560"/>
      <c r="P1378" s="560"/>
      <c r="Q1378" s="560"/>
      <c r="R1378" s="560"/>
      <c r="S1378" s="560"/>
      <c r="T1378" s="560"/>
      <c r="U1378" s="560"/>
    </row>
    <row r="1379" spans="1:21">
      <c r="A1379" s="593">
        <f t="shared" si="126"/>
        <v>41332</v>
      </c>
      <c r="B1379" s="594">
        <v>41332.416746296294</v>
      </c>
      <c r="C1379" s="560">
        <f t="shared" si="127"/>
        <v>2013</v>
      </c>
      <c r="D1379" s="560">
        <f t="shared" si="128"/>
        <v>2</v>
      </c>
      <c r="E1379" s="560">
        <f t="shared" si="129"/>
        <v>27</v>
      </c>
      <c r="F1379" s="560">
        <f t="shared" si="130"/>
        <v>10</v>
      </c>
      <c r="G1379" s="595">
        <f t="shared" si="131"/>
        <v>4</v>
      </c>
      <c r="H1379" s="590">
        <f>CHOOSE('Output Sheet'!$B$4,'8760 Data'!J1379,'8760 Data'!K1379,'8760 Data'!L1379,'8760 Data'!M1379,'8760 Data'!N1379,'8760 Data'!O1379,'8760 Data'!P1379,'8760 Data'!Q1379,'8760 Data'!R1379,'8760 Data'!S1379,'8760 Data'!T1379,'8760 Data'!U1379)</f>
        <v>0</v>
      </c>
      <c r="I1379" s="591" t="e">
        <f>H1379/'Output Sheet'!$B$8</f>
        <v>#DIV/0!</v>
      </c>
      <c r="J1379" s="596"/>
      <c r="K1379" s="560"/>
      <c r="L1379" s="560"/>
      <c r="M1379" s="560"/>
      <c r="N1379" s="560"/>
      <c r="O1379" s="560"/>
      <c r="P1379" s="560"/>
      <c r="Q1379" s="560"/>
      <c r="R1379" s="560"/>
      <c r="S1379" s="560"/>
      <c r="T1379" s="560"/>
      <c r="U1379" s="560"/>
    </row>
    <row r="1380" spans="1:21">
      <c r="A1380" s="593">
        <f t="shared" si="126"/>
        <v>41332</v>
      </c>
      <c r="B1380" s="594">
        <v>41332.458413020831</v>
      </c>
      <c r="C1380" s="560">
        <f t="shared" si="127"/>
        <v>2013</v>
      </c>
      <c r="D1380" s="560">
        <f t="shared" si="128"/>
        <v>2</v>
      </c>
      <c r="E1380" s="560">
        <f t="shared" si="129"/>
        <v>27</v>
      </c>
      <c r="F1380" s="560">
        <f t="shared" si="130"/>
        <v>11</v>
      </c>
      <c r="G1380" s="595">
        <f t="shared" si="131"/>
        <v>4</v>
      </c>
      <c r="H1380" s="590">
        <f>CHOOSE('Output Sheet'!$B$4,'8760 Data'!J1380,'8760 Data'!K1380,'8760 Data'!L1380,'8760 Data'!M1380,'8760 Data'!N1380,'8760 Data'!O1380,'8760 Data'!P1380,'8760 Data'!Q1380,'8760 Data'!R1380,'8760 Data'!S1380,'8760 Data'!T1380,'8760 Data'!U1380)</f>
        <v>0</v>
      </c>
      <c r="I1380" s="591" t="e">
        <f>H1380/'Output Sheet'!$B$8</f>
        <v>#DIV/0!</v>
      </c>
      <c r="J1380" s="596"/>
      <c r="K1380" s="560"/>
      <c r="L1380" s="560"/>
      <c r="M1380" s="560"/>
      <c r="N1380" s="560"/>
      <c r="O1380" s="560"/>
      <c r="P1380" s="560"/>
      <c r="Q1380" s="560"/>
      <c r="R1380" s="560"/>
      <c r="S1380" s="560"/>
      <c r="T1380" s="560"/>
      <c r="U1380" s="560"/>
    </row>
    <row r="1381" spans="1:21">
      <c r="A1381" s="593">
        <f t="shared" si="126"/>
        <v>41332</v>
      </c>
      <c r="B1381" s="594">
        <v>41332.500079745369</v>
      </c>
      <c r="C1381" s="560">
        <f t="shared" si="127"/>
        <v>2013</v>
      </c>
      <c r="D1381" s="560">
        <f t="shared" si="128"/>
        <v>2</v>
      </c>
      <c r="E1381" s="560">
        <f t="shared" si="129"/>
        <v>27</v>
      </c>
      <c r="F1381" s="560">
        <f t="shared" si="130"/>
        <v>12</v>
      </c>
      <c r="G1381" s="595">
        <f t="shared" si="131"/>
        <v>4</v>
      </c>
      <c r="H1381" s="590">
        <f>CHOOSE('Output Sheet'!$B$4,'8760 Data'!J1381,'8760 Data'!K1381,'8760 Data'!L1381,'8760 Data'!M1381,'8760 Data'!N1381,'8760 Data'!O1381,'8760 Data'!P1381,'8760 Data'!Q1381,'8760 Data'!R1381,'8760 Data'!S1381,'8760 Data'!T1381,'8760 Data'!U1381)</f>
        <v>0</v>
      </c>
      <c r="I1381" s="591" t="e">
        <f>H1381/'Output Sheet'!$B$8</f>
        <v>#DIV/0!</v>
      </c>
      <c r="J1381" s="596"/>
      <c r="K1381" s="560"/>
      <c r="L1381" s="560"/>
      <c r="M1381" s="560"/>
      <c r="N1381" s="560"/>
      <c r="O1381" s="560"/>
      <c r="P1381" s="560"/>
      <c r="Q1381" s="560"/>
      <c r="R1381" s="560"/>
      <c r="S1381" s="560"/>
      <c r="T1381" s="560"/>
      <c r="U1381" s="560"/>
    </row>
    <row r="1382" spans="1:21">
      <c r="A1382" s="593">
        <f t="shared" si="126"/>
        <v>41332</v>
      </c>
      <c r="B1382" s="594">
        <v>41332.541746469906</v>
      </c>
      <c r="C1382" s="560">
        <f t="shared" si="127"/>
        <v>2013</v>
      </c>
      <c r="D1382" s="560">
        <f t="shared" si="128"/>
        <v>2</v>
      </c>
      <c r="E1382" s="560">
        <f t="shared" si="129"/>
        <v>27</v>
      </c>
      <c r="F1382" s="560">
        <f t="shared" si="130"/>
        <v>13</v>
      </c>
      <c r="G1382" s="595">
        <f t="shared" si="131"/>
        <v>4</v>
      </c>
      <c r="H1382" s="590">
        <f>CHOOSE('Output Sheet'!$B$4,'8760 Data'!J1382,'8760 Data'!K1382,'8760 Data'!L1382,'8760 Data'!M1382,'8760 Data'!N1382,'8760 Data'!O1382,'8760 Data'!P1382,'8760 Data'!Q1382,'8760 Data'!R1382,'8760 Data'!S1382,'8760 Data'!T1382,'8760 Data'!U1382)</f>
        <v>0</v>
      </c>
      <c r="I1382" s="591" t="e">
        <f>H1382/'Output Sheet'!$B$8</f>
        <v>#DIV/0!</v>
      </c>
      <c r="J1382" s="596"/>
      <c r="K1382" s="560"/>
      <c r="L1382" s="560"/>
      <c r="M1382" s="560"/>
      <c r="N1382" s="560"/>
      <c r="O1382" s="560"/>
      <c r="P1382" s="560"/>
      <c r="Q1382" s="560"/>
      <c r="R1382" s="560"/>
      <c r="S1382" s="560"/>
      <c r="T1382" s="560"/>
      <c r="U1382" s="560"/>
    </row>
    <row r="1383" spans="1:21">
      <c r="A1383" s="593">
        <f t="shared" si="126"/>
        <v>41332</v>
      </c>
      <c r="B1383" s="594">
        <v>41332.583413194443</v>
      </c>
      <c r="C1383" s="560">
        <f t="shared" si="127"/>
        <v>2013</v>
      </c>
      <c r="D1383" s="560">
        <f t="shared" si="128"/>
        <v>2</v>
      </c>
      <c r="E1383" s="560">
        <f t="shared" si="129"/>
        <v>27</v>
      </c>
      <c r="F1383" s="560">
        <f t="shared" si="130"/>
        <v>14</v>
      </c>
      <c r="G1383" s="595">
        <f t="shared" si="131"/>
        <v>4</v>
      </c>
      <c r="H1383" s="590">
        <f>CHOOSE('Output Sheet'!$B$4,'8760 Data'!J1383,'8760 Data'!K1383,'8760 Data'!L1383,'8760 Data'!M1383,'8760 Data'!N1383,'8760 Data'!O1383,'8760 Data'!P1383,'8760 Data'!Q1383,'8760 Data'!R1383,'8760 Data'!S1383,'8760 Data'!T1383,'8760 Data'!U1383)</f>
        <v>0</v>
      </c>
      <c r="I1383" s="591" t="e">
        <f>H1383/'Output Sheet'!$B$8</f>
        <v>#DIV/0!</v>
      </c>
      <c r="J1383" s="596"/>
      <c r="K1383" s="560"/>
      <c r="L1383" s="560"/>
      <c r="M1383" s="560"/>
      <c r="N1383" s="560"/>
      <c r="O1383" s="560"/>
      <c r="P1383" s="560"/>
      <c r="Q1383" s="560"/>
      <c r="R1383" s="560"/>
      <c r="S1383" s="560"/>
      <c r="T1383" s="560"/>
      <c r="U1383" s="560"/>
    </row>
    <row r="1384" spans="1:21">
      <c r="A1384" s="593">
        <f t="shared" si="126"/>
        <v>41332</v>
      </c>
      <c r="B1384" s="594">
        <v>41332.62507991898</v>
      </c>
      <c r="C1384" s="560">
        <f t="shared" si="127"/>
        <v>2013</v>
      </c>
      <c r="D1384" s="560">
        <f t="shared" si="128"/>
        <v>2</v>
      </c>
      <c r="E1384" s="560">
        <f t="shared" si="129"/>
        <v>27</v>
      </c>
      <c r="F1384" s="560">
        <f t="shared" si="130"/>
        <v>15</v>
      </c>
      <c r="G1384" s="595">
        <f t="shared" si="131"/>
        <v>4</v>
      </c>
      <c r="H1384" s="590">
        <f>CHOOSE('Output Sheet'!$B$4,'8760 Data'!J1384,'8760 Data'!K1384,'8760 Data'!L1384,'8760 Data'!M1384,'8760 Data'!N1384,'8760 Data'!O1384,'8760 Data'!P1384,'8760 Data'!Q1384,'8760 Data'!R1384,'8760 Data'!S1384,'8760 Data'!T1384,'8760 Data'!U1384)</f>
        <v>0</v>
      </c>
      <c r="I1384" s="591" t="e">
        <f>H1384/'Output Sheet'!$B$8</f>
        <v>#DIV/0!</v>
      </c>
      <c r="J1384" s="596"/>
      <c r="K1384" s="560"/>
      <c r="L1384" s="560"/>
      <c r="M1384" s="560"/>
      <c r="N1384" s="560"/>
      <c r="O1384" s="560"/>
      <c r="P1384" s="560"/>
      <c r="Q1384" s="560"/>
      <c r="R1384" s="560"/>
      <c r="S1384" s="560"/>
      <c r="T1384" s="560"/>
      <c r="U1384" s="560"/>
    </row>
    <row r="1385" spans="1:21">
      <c r="A1385" s="593">
        <f t="shared" si="126"/>
        <v>41332</v>
      </c>
      <c r="B1385" s="594">
        <v>41332.666746643517</v>
      </c>
      <c r="C1385" s="560">
        <f t="shared" si="127"/>
        <v>2013</v>
      </c>
      <c r="D1385" s="560">
        <f t="shared" si="128"/>
        <v>2</v>
      </c>
      <c r="E1385" s="560">
        <f t="shared" si="129"/>
        <v>27</v>
      </c>
      <c r="F1385" s="560">
        <f t="shared" si="130"/>
        <v>16</v>
      </c>
      <c r="G1385" s="595">
        <f t="shared" si="131"/>
        <v>4</v>
      </c>
      <c r="H1385" s="590">
        <f>CHOOSE('Output Sheet'!$B$4,'8760 Data'!J1385,'8760 Data'!K1385,'8760 Data'!L1385,'8760 Data'!M1385,'8760 Data'!N1385,'8760 Data'!O1385,'8760 Data'!P1385,'8760 Data'!Q1385,'8760 Data'!R1385,'8760 Data'!S1385,'8760 Data'!T1385,'8760 Data'!U1385)</f>
        <v>0</v>
      </c>
      <c r="I1385" s="591" t="e">
        <f>H1385/'Output Sheet'!$B$8</f>
        <v>#DIV/0!</v>
      </c>
      <c r="J1385" s="596"/>
      <c r="K1385" s="560"/>
      <c r="L1385" s="560"/>
      <c r="M1385" s="560"/>
      <c r="N1385" s="560"/>
      <c r="O1385" s="560"/>
      <c r="P1385" s="560"/>
      <c r="Q1385" s="560"/>
      <c r="R1385" s="560"/>
      <c r="S1385" s="560"/>
      <c r="T1385" s="560"/>
      <c r="U1385" s="560"/>
    </row>
    <row r="1386" spans="1:21">
      <c r="A1386" s="593">
        <f t="shared" si="126"/>
        <v>41332</v>
      </c>
      <c r="B1386" s="594">
        <v>41332.708413368055</v>
      </c>
      <c r="C1386" s="560">
        <f t="shared" si="127"/>
        <v>2013</v>
      </c>
      <c r="D1386" s="560">
        <f t="shared" si="128"/>
        <v>2</v>
      </c>
      <c r="E1386" s="560">
        <f t="shared" si="129"/>
        <v>27</v>
      </c>
      <c r="F1386" s="560">
        <f t="shared" si="130"/>
        <v>17</v>
      </c>
      <c r="G1386" s="595">
        <f t="shared" si="131"/>
        <v>4</v>
      </c>
      <c r="H1386" s="590">
        <f>CHOOSE('Output Sheet'!$B$4,'8760 Data'!J1386,'8760 Data'!K1386,'8760 Data'!L1386,'8760 Data'!M1386,'8760 Data'!N1386,'8760 Data'!O1386,'8760 Data'!P1386,'8760 Data'!Q1386,'8760 Data'!R1386,'8760 Data'!S1386,'8760 Data'!T1386,'8760 Data'!U1386)</f>
        <v>0</v>
      </c>
      <c r="I1386" s="591" t="e">
        <f>H1386/'Output Sheet'!$B$8</f>
        <v>#DIV/0!</v>
      </c>
      <c r="J1386" s="596"/>
      <c r="K1386" s="560"/>
      <c r="L1386" s="560"/>
      <c r="M1386" s="560"/>
      <c r="N1386" s="560"/>
      <c r="O1386" s="560"/>
      <c r="P1386" s="560"/>
      <c r="Q1386" s="560"/>
      <c r="R1386" s="560"/>
      <c r="S1386" s="560"/>
      <c r="T1386" s="560"/>
      <c r="U1386" s="560"/>
    </row>
    <row r="1387" spans="1:21">
      <c r="A1387" s="593">
        <f t="shared" si="126"/>
        <v>41332</v>
      </c>
      <c r="B1387" s="594">
        <v>41332.750080092592</v>
      </c>
      <c r="C1387" s="560">
        <f t="shared" si="127"/>
        <v>2013</v>
      </c>
      <c r="D1387" s="560">
        <f t="shared" si="128"/>
        <v>2</v>
      </c>
      <c r="E1387" s="560">
        <f t="shared" si="129"/>
        <v>27</v>
      </c>
      <c r="F1387" s="560">
        <f t="shared" si="130"/>
        <v>18</v>
      </c>
      <c r="G1387" s="595">
        <f t="shared" si="131"/>
        <v>4</v>
      </c>
      <c r="H1387" s="590">
        <f>CHOOSE('Output Sheet'!$B$4,'8760 Data'!J1387,'8760 Data'!K1387,'8760 Data'!L1387,'8760 Data'!M1387,'8760 Data'!N1387,'8760 Data'!O1387,'8760 Data'!P1387,'8760 Data'!Q1387,'8760 Data'!R1387,'8760 Data'!S1387,'8760 Data'!T1387,'8760 Data'!U1387)</f>
        <v>0</v>
      </c>
      <c r="I1387" s="591" t="e">
        <f>H1387/'Output Sheet'!$B$8</f>
        <v>#DIV/0!</v>
      </c>
      <c r="J1387" s="596"/>
      <c r="K1387" s="560"/>
      <c r="L1387" s="560"/>
      <c r="M1387" s="560"/>
      <c r="N1387" s="560"/>
      <c r="O1387" s="560"/>
      <c r="P1387" s="560"/>
      <c r="Q1387" s="560"/>
      <c r="R1387" s="560"/>
      <c r="S1387" s="560"/>
      <c r="T1387" s="560"/>
      <c r="U1387" s="560"/>
    </row>
    <row r="1388" spans="1:21">
      <c r="A1388" s="593">
        <f t="shared" si="126"/>
        <v>41332</v>
      </c>
      <c r="B1388" s="594">
        <v>41332.791746817129</v>
      </c>
      <c r="C1388" s="560">
        <f t="shared" si="127"/>
        <v>2013</v>
      </c>
      <c r="D1388" s="560">
        <f t="shared" si="128"/>
        <v>2</v>
      </c>
      <c r="E1388" s="560">
        <f t="shared" si="129"/>
        <v>27</v>
      </c>
      <c r="F1388" s="560">
        <f t="shared" si="130"/>
        <v>19</v>
      </c>
      <c r="G1388" s="595">
        <f t="shared" si="131"/>
        <v>4</v>
      </c>
      <c r="H1388" s="590">
        <f>CHOOSE('Output Sheet'!$B$4,'8760 Data'!J1388,'8760 Data'!K1388,'8760 Data'!L1388,'8760 Data'!M1388,'8760 Data'!N1388,'8760 Data'!O1388,'8760 Data'!P1388,'8760 Data'!Q1388,'8760 Data'!R1388,'8760 Data'!S1388,'8760 Data'!T1388,'8760 Data'!U1388)</f>
        <v>0</v>
      </c>
      <c r="I1388" s="591" t="e">
        <f>H1388/'Output Sheet'!$B$8</f>
        <v>#DIV/0!</v>
      </c>
      <c r="J1388" s="596"/>
      <c r="K1388" s="560"/>
      <c r="L1388" s="560"/>
      <c r="M1388" s="560"/>
      <c r="N1388" s="560"/>
      <c r="O1388" s="560"/>
      <c r="P1388" s="560"/>
      <c r="Q1388" s="560"/>
      <c r="R1388" s="560"/>
      <c r="S1388" s="560"/>
      <c r="T1388" s="560"/>
      <c r="U1388" s="560"/>
    </row>
    <row r="1389" spans="1:21">
      <c r="A1389" s="593">
        <f t="shared" si="126"/>
        <v>41332</v>
      </c>
      <c r="B1389" s="594">
        <v>41332.833413541666</v>
      </c>
      <c r="C1389" s="560">
        <f t="shared" si="127"/>
        <v>2013</v>
      </c>
      <c r="D1389" s="560">
        <f t="shared" si="128"/>
        <v>2</v>
      </c>
      <c r="E1389" s="560">
        <f t="shared" si="129"/>
        <v>27</v>
      </c>
      <c r="F1389" s="560">
        <f t="shared" si="130"/>
        <v>20</v>
      </c>
      <c r="G1389" s="595">
        <f t="shared" si="131"/>
        <v>4</v>
      </c>
      <c r="H1389" s="590">
        <f>CHOOSE('Output Sheet'!$B$4,'8760 Data'!J1389,'8760 Data'!K1389,'8760 Data'!L1389,'8760 Data'!M1389,'8760 Data'!N1389,'8760 Data'!O1389,'8760 Data'!P1389,'8760 Data'!Q1389,'8760 Data'!R1389,'8760 Data'!S1389,'8760 Data'!T1389,'8760 Data'!U1389)</f>
        <v>0</v>
      </c>
      <c r="I1389" s="591" t="e">
        <f>H1389/'Output Sheet'!$B$8</f>
        <v>#DIV/0!</v>
      </c>
      <c r="J1389" s="596"/>
      <c r="K1389" s="560"/>
      <c r="L1389" s="560"/>
      <c r="M1389" s="560"/>
      <c r="N1389" s="560"/>
      <c r="O1389" s="560"/>
      <c r="P1389" s="560"/>
      <c r="Q1389" s="560"/>
      <c r="R1389" s="560"/>
      <c r="S1389" s="560"/>
      <c r="T1389" s="560"/>
      <c r="U1389" s="560"/>
    </row>
    <row r="1390" spans="1:21">
      <c r="A1390" s="593">
        <f t="shared" si="126"/>
        <v>41332</v>
      </c>
      <c r="B1390" s="594">
        <v>41332.875080266203</v>
      </c>
      <c r="C1390" s="560">
        <f t="shared" si="127"/>
        <v>2013</v>
      </c>
      <c r="D1390" s="560">
        <f t="shared" si="128"/>
        <v>2</v>
      </c>
      <c r="E1390" s="560">
        <f t="shared" si="129"/>
        <v>27</v>
      </c>
      <c r="F1390" s="560">
        <f t="shared" si="130"/>
        <v>21</v>
      </c>
      <c r="G1390" s="595">
        <f t="shared" si="131"/>
        <v>4</v>
      </c>
      <c r="H1390" s="590">
        <f>CHOOSE('Output Sheet'!$B$4,'8760 Data'!J1390,'8760 Data'!K1390,'8760 Data'!L1390,'8760 Data'!M1390,'8760 Data'!N1390,'8760 Data'!O1390,'8760 Data'!P1390,'8760 Data'!Q1390,'8760 Data'!R1390,'8760 Data'!S1390,'8760 Data'!T1390,'8760 Data'!U1390)</f>
        <v>0</v>
      </c>
      <c r="I1390" s="591" t="e">
        <f>H1390/'Output Sheet'!$B$8</f>
        <v>#DIV/0!</v>
      </c>
      <c r="J1390" s="596"/>
      <c r="K1390" s="560"/>
      <c r="L1390" s="560"/>
      <c r="M1390" s="560"/>
      <c r="N1390" s="560"/>
      <c r="O1390" s="560"/>
      <c r="P1390" s="560"/>
      <c r="Q1390" s="560"/>
      <c r="R1390" s="560"/>
      <c r="S1390" s="560"/>
      <c r="T1390" s="560"/>
      <c r="U1390" s="560"/>
    </row>
    <row r="1391" spans="1:21">
      <c r="A1391" s="593">
        <f t="shared" si="126"/>
        <v>41332</v>
      </c>
      <c r="B1391" s="594">
        <v>41332.916746990741</v>
      </c>
      <c r="C1391" s="560">
        <f t="shared" si="127"/>
        <v>2013</v>
      </c>
      <c r="D1391" s="560">
        <f t="shared" si="128"/>
        <v>2</v>
      </c>
      <c r="E1391" s="560">
        <f t="shared" si="129"/>
        <v>27</v>
      </c>
      <c r="F1391" s="560">
        <f t="shared" si="130"/>
        <v>22</v>
      </c>
      <c r="G1391" s="595">
        <f t="shared" si="131"/>
        <v>4</v>
      </c>
      <c r="H1391" s="590">
        <f>CHOOSE('Output Sheet'!$B$4,'8760 Data'!J1391,'8760 Data'!K1391,'8760 Data'!L1391,'8760 Data'!M1391,'8760 Data'!N1391,'8760 Data'!O1391,'8760 Data'!P1391,'8760 Data'!Q1391,'8760 Data'!R1391,'8760 Data'!S1391,'8760 Data'!T1391,'8760 Data'!U1391)</f>
        <v>0</v>
      </c>
      <c r="I1391" s="591" t="e">
        <f>H1391/'Output Sheet'!$B$8</f>
        <v>#DIV/0!</v>
      </c>
      <c r="J1391" s="596"/>
      <c r="K1391" s="560"/>
      <c r="L1391" s="560"/>
      <c r="M1391" s="560"/>
      <c r="N1391" s="560"/>
      <c r="O1391" s="560"/>
      <c r="P1391" s="560"/>
      <c r="Q1391" s="560"/>
      <c r="R1391" s="560"/>
      <c r="S1391" s="560"/>
      <c r="T1391" s="560"/>
      <c r="U1391" s="560"/>
    </row>
    <row r="1392" spans="1:21">
      <c r="A1392" s="593">
        <f t="shared" si="126"/>
        <v>41332</v>
      </c>
      <c r="B1392" s="594">
        <v>41332.958413715278</v>
      </c>
      <c r="C1392" s="560">
        <f t="shared" si="127"/>
        <v>2013</v>
      </c>
      <c r="D1392" s="560">
        <f t="shared" si="128"/>
        <v>2</v>
      </c>
      <c r="E1392" s="560">
        <f t="shared" si="129"/>
        <v>27</v>
      </c>
      <c r="F1392" s="560">
        <f t="shared" si="130"/>
        <v>23</v>
      </c>
      <c r="G1392" s="595">
        <f t="shared" si="131"/>
        <v>4</v>
      </c>
      <c r="H1392" s="590">
        <f>CHOOSE('Output Sheet'!$B$4,'8760 Data'!J1392,'8760 Data'!K1392,'8760 Data'!L1392,'8760 Data'!M1392,'8760 Data'!N1392,'8760 Data'!O1392,'8760 Data'!P1392,'8760 Data'!Q1392,'8760 Data'!R1392,'8760 Data'!S1392,'8760 Data'!T1392,'8760 Data'!U1392)</f>
        <v>0</v>
      </c>
      <c r="I1392" s="591" t="e">
        <f>H1392/'Output Sheet'!$B$8</f>
        <v>#DIV/0!</v>
      </c>
      <c r="J1392" s="596"/>
      <c r="K1392" s="560"/>
      <c r="L1392" s="560"/>
      <c r="M1392" s="560"/>
      <c r="N1392" s="560"/>
      <c r="O1392" s="560"/>
      <c r="P1392" s="560"/>
      <c r="Q1392" s="560"/>
      <c r="R1392" s="560"/>
      <c r="S1392" s="560"/>
      <c r="T1392" s="560"/>
      <c r="U1392" s="560"/>
    </row>
    <row r="1393" spans="1:21">
      <c r="A1393" s="593">
        <f t="shared" si="126"/>
        <v>41333</v>
      </c>
      <c r="B1393" s="594">
        <v>41333.000080439815</v>
      </c>
      <c r="C1393" s="560">
        <f t="shared" si="127"/>
        <v>2013</v>
      </c>
      <c r="D1393" s="560">
        <f t="shared" si="128"/>
        <v>2</v>
      </c>
      <c r="E1393" s="560">
        <f t="shared" si="129"/>
        <v>28</v>
      </c>
      <c r="F1393" s="560">
        <f t="shared" si="130"/>
        <v>24</v>
      </c>
      <c r="G1393" s="595">
        <f t="shared" si="131"/>
        <v>5</v>
      </c>
      <c r="H1393" s="590">
        <f>CHOOSE('Output Sheet'!$B$4,'8760 Data'!J1393,'8760 Data'!K1393,'8760 Data'!L1393,'8760 Data'!M1393,'8760 Data'!N1393,'8760 Data'!O1393,'8760 Data'!P1393,'8760 Data'!Q1393,'8760 Data'!R1393,'8760 Data'!S1393,'8760 Data'!T1393,'8760 Data'!U1393)</f>
        <v>0</v>
      </c>
      <c r="I1393" s="591" t="e">
        <f>H1393/'Output Sheet'!$B$8</f>
        <v>#DIV/0!</v>
      </c>
      <c r="J1393" s="596"/>
      <c r="K1393" s="560"/>
      <c r="L1393" s="560"/>
      <c r="M1393" s="560"/>
      <c r="N1393" s="560"/>
      <c r="O1393" s="560"/>
      <c r="P1393" s="560"/>
      <c r="Q1393" s="560"/>
      <c r="R1393" s="560"/>
      <c r="S1393" s="560"/>
      <c r="T1393" s="560"/>
      <c r="U1393" s="560"/>
    </row>
    <row r="1394" spans="1:21">
      <c r="A1394" s="593">
        <f t="shared" si="126"/>
        <v>41333</v>
      </c>
      <c r="B1394" s="594">
        <v>41333.041747164352</v>
      </c>
      <c r="C1394" s="560">
        <f t="shared" si="127"/>
        <v>2013</v>
      </c>
      <c r="D1394" s="560">
        <f t="shared" si="128"/>
        <v>2</v>
      </c>
      <c r="E1394" s="560">
        <f t="shared" si="129"/>
        <v>28</v>
      </c>
      <c r="F1394" s="560">
        <f t="shared" si="130"/>
        <v>1</v>
      </c>
      <c r="G1394" s="595">
        <f t="shared" si="131"/>
        <v>5</v>
      </c>
      <c r="H1394" s="590">
        <f>CHOOSE('Output Sheet'!$B$4,'8760 Data'!J1394,'8760 Data'!K1394,'8760 Data'!L1394,'8760 Data'!M1394,'8760 Data'!N1394,'8760 Data'!O1394,'8760 Data'!P1394,'8760 Data'!Q1394,'8760 Data'!R1394,'8760 Data'!S1394,'8760 Data'!T1394,'8760 Data'!U1394)</f>
        <v>0</v>
      </c>
      <c r="I1394" s="591" t="e">
        <f>H1394/'Output Sheet'!$B$8</f>
        <v>#DIV/0!</v>
      </c>
      <c r="J1394" s="596"/>
      <c r="K1394" s="560"/>
      <c r="L1394" s="560"/>
      <c r="M1394" s="560"/>
      <c r="N1394" s="560"/>
      <c r="O1394" s="560"/>
      <c r="P1394" s="560"/>
      <c r="Q1394" s="560"/>
      <c r="R1394" s="560"/>
      <c r="S1394" s="560"/>
      <c r="T1394" s="560"/>
      <c r="U1394" s="560"/>
    </row>
    <row r="1395" spans="1:21">
      <c r="A1395" s="593">
        <f t="shared" si="126"/>
        <v>41333</v>
      </c>
      <c r="B1395" s="594">
        <v>41333.083413888889</v>
      </c>
      <c r="C1395" s="560">
        <f t="shared" si="127"/>
        <v>2013</v>
      </c>
      <c r="D1395" s="560">
        <f t="shared" si="128"/>
        <v>2</v>
      </c>
      <c r="E1395" s="560">
        <f t="shared" si="129"/>
        <v>28</v>
      </c>
      <c r="F1395" s="560">
        <f t="shared" si="130"/>
        <v>2</v>
      </c>
      <c r="G1395" s="595">
        <f t="shared" si="131"/>
        <v>5</v>
      </c>
      <c r="H1395" s="590">
        <f>CHOOSE('Output Sheet'!$B$4,'8760 Data'!J1395,'8760 Data'!K1395,'8760 Data'!L1395,'8760 Data'!M1395,'8760 Data'!N1395,'8760 Data'!O1395,'8760 Data'!P1395,'8760 Data'!Q1395,'8760 Data'!R1395,'8760 Data'!S1395,'8760 Data'!T1395,'8760 Data'!U1395)</f>
        <v>0</v>
      </c>
      <c r="I1395" s="591" t="e">
        <f>H1395/'Output Sheet'!$B$8</f>
        <v>#DIV/0!</v>
      </c>
      <c r="J1395" s="596"/>
      <c r="K1395" s="560"/>
      <c r="L1395" s="560"/>
      <c r="M1395" s="560"/>
      <c r="N1395" s="560"/>
      <c r="O1395" s="560"/>
      <c r="P1395" s="560"/>
      <c r="Q1395" s="560"/>
      <c r="R1395" s="560"/>
      <c r="S1395" s="560"/>
      <c r="T1395" s="560"/>
      <c r="U1395" s="560"/>
    </row>
    <row r="1396" spans="1:21">
      <c r="A1396" s="593">
        <f t="shared" si="126"/>
        <v>41333</v>
      </c>
      <c r="B1396" s="594">
        <v>41333.125080613427</v>
      </c>
      <c r="C1396" s="560">
        <f t="shared" si="127"/>
        <v>2013</v>
      </c>
      <c r="D1396" s="560">
        <f t="shared" si="128"/>
        <v>2</v>
      </c>
      <c r="E1396" s="560">
        <f t="shared" si="129"/>
        <v>28</v>
      </c>
      <c r="F1396" s="560">
        <f t="shared" si="130"/>
        <v>3</v>
      </c>
      <c r="G1396" s="595">
        <f t="shared" si="131"/>
        <v>5</v>
      </c>
      <c r="H1396" s="590">
        <f>CHOOSE('Output Sheet'!$B$4,'8760 Data'!J1396,'8760 Data'!K1396,'8760 Data'!L1396,'8760 Data'!M1396,'8760 Data'!N1396,'8760 Data'!O1396,'8760 Data'!P1396,'8760 Data'!Q1396,'8760 Data'!R1396,'8760 Data'!S1396,'8760 Data'!T1396,'8760 Data'!U1396)</f>
        <v>0</v>
      </c>
      <c r="I1396" s="591" t="e">
        <f>H1396/'Output Sheet'!$B$8</f>
        <v>#DIV/0!</v>
      </c>
      <c r="J1396" s="596"/>
      <c r="K1396" s="560"/>
      <c r="L1396" s="560"/>
      <c r="M1396" s="560"/>
      <c r="N1396" s="560"/>
      <c r="O1396" s="560"/>
      <c r="P1396" s="560"/>
      <c r="Q1396" s="560"/>
      <c r="R1396" s="560"/>
      <c r="S1396" s="560"/>
      <c r="T1396" s="560"/>
      <c r="U1396" s="560"/>
    </row>
    <row r="1397" spans="1:21">
      <c r="A1397" s="593">
        <f t="shared" si="126"/>
        <v>41333</v>
      </c>
      <c r="B1397" s="594">
        <v>41333.166747337964</v>
      </c>
      <c r="C1397" s="560">
        <f t="shared" si="127"/>
        <v>2013</v>
      </c>
      <c r="D1397" s="560">
        <f t="shared" si="128"/>
        <v>2</v>
      </c>
      <c r="E1397" s="560">
        <f t="shared" si="129"/>
        <v>28</v>
      </c>
      <c r="F1397" s="560">
        <f t="shared" si="130"/>
        <v>4</v>
      </c>
      <c r="G1397" s="595">
        <f t="shared" si="131"/>
        <v>5</v>
      </c>
      <c r="H1397" s="590">
        <f>CHOOSE('Output Sheet'!$B$4,'8760 Data'!J1397,'8760 Data'!K1397,'8760 Data'!L1397,'8760 Data'!M1397,'8760 Data'!N1397,'8760 Data'!O1397,'8760 Data'!P1397,'8760 Data'!Q1397,'8760 Data'!R1397,'8760 Data'!S1397,'8760 Data'!T1397,'8760 Data'!U1397)</f>
        <v>0</v>
      </c>
      <c r="I1397" s="591" t="e">
        <f>H1397/'Output Sheet'!$B$8</f>
        <v>#DIV/0!</v>
      </c>
      <c r="J1397" s="596"/>
      <c r="K1397" s="560"/>
      <c r="L1397" s="560"/>
      <c r="M1397" s="560"/>
      <c r="N1397" s="560"/>
      <c r="O1397" s="560"/>
      <c r="P1397" s="560"/>
      <c r="Q1397" s="560"/>
      <c r="R1397" s="560"/>
      <c r="S1397" s="560"/>
      <c r="T1397" s="560"/>
      <c r="U1397" s="560"/>
    </row>
    <row r="1398" spans="1:21">
      <c r="A1398" s="593">
        <f t="shared" si="126"/>
        <v>41333</v>
      </c>
      <c r="B1398" s="594">
        <v>41333.208414062501</v>
      </c>
      <c r="C1398" s="560">
        <f t="shared" si="127"/>
        <v>2013</v>
      </c>
      <c r="D1398" s="560">
        <f t="shared" si="128"/>
        <v>2</v>
      </c>
      <c r="E1398" s="560">
        <f t="shared" si="129"/>
        <v>28</v>
      </c>
      <c r="F1398" s="560">
        <f t="shared" si="130"/>
        <v>5</v>
      </c>
      <c r="G1398" s="595">
        <f t="shared" si="131"/>
        <v>5</v>
      </c>
      <c r="H1398" s="590">
        <f>CHOOSE('Output Sheet'!$B$4,'8760 Data'!J1398,'8760 Data'!K1398,'8760 Data'!L1398,'8760 Data'!M1398,'8760 Data'!N1398,'8760 Data'!O1398,'8760 Data'!P1398,'8760 Data'!Q1398,'8760 Data'!R1398,'8760 Data'!S1398,'8760 Data'!T1398,'8760 Data'!U1398)</f>
        <v>0</v>
      </c>
      <c r="I1398" s="591" t="e">
        <f>H1398/'Output Sheet'!$B$8</f>
        <v>#DIV/0!</v>
      </c>
      <c r="J1398" s="596"/>
      <c r="K1398" s="560"/>
      <c r="L1398" s="560"/>
      <c r="M1398" s="560"/>
      <c r="N1398" s="560"/>
      <c r="O1398" s="560"/>
      <c r="P1398" s="560"/>
      <c r="Q1398" s="560"/>
      <c r="R1398" s="560"/>
      <c r="S1398" s="560"/>
      <c r="T1398" s="560"/>
      <c r="U1398" s="560"/>
    </row>
    <row r="1399" spans="1:21">
      <c r="A1399" s="593">
        <f t="shared" si="126"/>
        <v>41333</v>
      </c>
      <c r="B1399" s="594">
        <v>41333.250080787038</v>
      </c>
      <c r="C1399" s="560">
        <f t="shared" si="127"/>
        <v>2013</v>
      </c>
      <c r="D1399" s="560">
        <f t="shared" si="128"/>
        <v>2</v>
      </c>
      <c r="E1399" s="560">
        <f t="shared" si="129"/>
        <v>28</v>
      </c>
      <c r="F1399" s="560">
        <f t="shared" si="130"/>
        <v>6</v>
      </c>
      <c r="G1399" s="595">
        <f t="shared" si="131"/>
        <v>5</v>
      </c>
      <c r="H1399" s="590">
        <f>CHOOSE('Output Sheet'!$B$4,'8760 Data'!J1399,'8760 Data'!K1399,'8760 Data'!L1399,'8760 Data'!M1399,'8760 Data'!N1399,'8760 Data'!O1399,'8760 Data'!P1399,'8760 Data'!Q1399,'8760 Data'!R1399,'8760 Data'!S1399,'8760 Data'!T1399,'8760 Data'!U1399)</f>
        <v>0</v>
      </c>
      <c r="I1399" s="591" t="e">
        <f>H1399/'Output Sheet'!$B$8</f>
        <v>#DIV/0!</v>
      </c>
      <c r="J1399" s="596"/>
      <c r="K1399" s="560"/>
      <c r="L1399" s="560"/>
      <c r="M1399" s="560"/>
      <c r="N1399" s="560"/>
      <c r="O1399" s="560"/>
      <c r="P1399" s="560"/>
      <c r="Q1399" s="560"/>
      <c r="R1399" s="560"/>
      <c r="S1399" s="560"/>
      <c r="T1399" s="560"/>
      <c r="U1399" s="560"/>
    </row>
    <row r="1400" spans="1:21">
      <c r="A1400" s="593">
        <f t="shared" si="126"/>
        <v>41333</v>
      </c>
      <c r="B1400" s="594">
        <v>41333.291747511576</v>
      </c>
      <c r="C1400" s="560">
        <f t="shared" si="127"/>
        <v>2013</v>
      </c>
      <c r="D1400" s="560">
        <f t="shared" si="128"/>
        <v>2</v>
      </c>
      <c r="E1400" s="560">
        <f t="shared" si="129"/>
        <v>28</v>
      </c>
      <c r="F1400" s="560">
        <f t="shared" si="130"/>
        <v>7</v>
      </c>
      <c r="G1400" s="595">
        <f t="shared" si="131"/>
        <v>5</v>
      </c>
      <c r="H1400" s="590">
        <f>CHOOSE('Output Sheet'!$B$4,'8760 Data'!J1400,'8760 Data'!K1400,'8760 Data'!L1400,'8760 Data'!M1400,'8760 Data'!N1400,'8760 Data'!O1400,'8760 Data'!P1400,'8760 Data'!Q1400,'8760 Data'!R1400,'8760 Data'!S1400,'8760 Data'!T1400,'8760 Data'!U1400)</f>
        <v>0</v>
      </c>
      <c r="I1400" s="591" t="e">
        <f>H1400/'Output Sheet'!$B$8</f>
        <v>#DIV/0!</v>
      </c>
      <c r="J1400" s="596"/>
      <c r="K1400" s="560"/>
      <c r="L1400" s="560"/>
      <c r="M1400" s="560"/>
      <c r="N1400" s="560"/>
      <c r="O1400" s="560"/>
      <c r="P1400" s="560"/>
      <c r="Q1400" s="560"/>
      <c r="R1400" s="560"/>
      <c r="S1400" s="560"/>
      <c r="T1400" s="560"/>
      <c r="U1400" s="560"/>
    </row>
    <row r="1401" spans="1:21">
      <c r="A1401" s="593">
        <f t="shared" si="126"/>
        <v>41333</v>
      </c>
      <c r="B1401" s="594">
        <v>41333.333414236113</v>
      </c>
      <c r="C1401" s="560">
        <f t="shared" si="127"/>
        <v>2013</v>
      </c>
      <c r="D1401" s="560">
        <f t="shared" si="128"/>
        <v>2</v>
      </c>
      <c r="E1401" s="560">
        <f t="shared" si="129"/>
        <v>28</v>
      </c>
      <c r="F1401" s="560">
        <f t="shared" si="130"/>
        <v>8</v>
      </c>
      <c r="G1401" s="595">
        <f t="shared" si="131"/>
        <v>5</v>
      </c>
      <c r="H1401" s="590">
        <f>CHOOSE('Output Sheet'!$B$4,'8760 Data'!J1401,'8760 Data'!K1401,'8760 Data'!L1401,'8760 Data'!M1401,'8760 Data'!N1401,'8760 Data'!O1401,'8760 Data'!P1401,'8760 Data'!Q1401,'8760 Data'!R1401,'8760 Data'!S1401,'8760 Data'!T1401,'8760 Data'!U1401)</f>
        <v>0</v>
      </c>
      <c r="I1401" s="591" t="e">
        <f>H1401/'Output Sheet'!$B$8</f>
        <v>#DIV/0!</v>
      </c>
      <c r="J1401" s="596"/>
      <c r="K1401" s="560"/>
      <c r="L1401" s="560"/>
      <c r="M1401" s="560"/>
      <c r="N1401" s="560"/>
      <c r="O1401" s="560"/>
      <c r="P1401" s="560"/>
      <c r="Q1401" s="560"/>
      <c r="R1401" s="560"/>
      <c r="S1401" s="560"/>
      <c r="T1401" s="560"/>
      <c r="U1401" s="560"/>
    </row>
    <row r="1402" spans="1:21">
      <c r="A1402" s="593">
        <f t="shared" si="126"/>
        <v>41333</v>
      </c>
      <c r="B1402" s="594">
        <v>41333.37508096065</v>
      </c>
      <c r="C1402" s="560">
        <f t="shared" si="127"/>
        <v>2013</v>
      </c>
      <c r="D1402" s="560">
        <f t="shared" si="128"/>
        <v>2</v>
      </c>
      <c r="E1402" s="560">
        <f t="shared" si="129"/>
        <v>28</v>
      </c>
      <c r="F1402" s="560">
        <f t="shared" si="130"/>
        <v>9</v>
      </c>
      <c r="G1402" s="595">
        <f t="shared" si="131"/>
        <v>5</v>
      </c>
      <c r="H1402" s="590">
        <f>CHOOSE('Output Sheet'!$B$4,'8760 Data'!J1402,'8760 Data'!K1402,'8760 Data'!L1402,'8760 Data'!M1402,'8760 Data'!N1402,'8760 Data'!O1402,'8760 Data'!P1402,'8760 Data'!Q1402,'8760 Data'!R1402,'8760 Data'!S1402,'8760 Data'!T1402,'8760 Data'!U1402)</f>
        <v>0</v>
      </c>
      <c r="I1402" s="591" t="e">
        <f>H1402/'Output Sheet'!$B$8</f>
        <v>#DIV/0!</v>
      </c>
      <c r="J1402" s="596"/>
      <c r="K1402" s="560"/>
      <c r="L1402" s="560"/>
      <c r="M1402" s="560"/>
      <c r="N1402" s="560"/>
      <c r="O1402" s="560"/>
      <c r="P1402" s="560"/>
      <c r="Q1402" s="560"/>
      <c r="R1402" s="560"/>
      <c r="S1402" s="560"/>
      <c r="T1402" s="560"/>
      <c r="U1402" s="560"/>
    </row>
    <row r="1403" spans="1:21">
      <c r="A1403" s="593">
        <f t="shared" si="126"/>
        <v>41333</v>
      </c>
      <c r="B1403" s="594">
        <v>41333.416747685187</v>
      </c>
      <c r="C1403" s="560">
        <f t="shared" si="127"/>
        <v>2013</v>
      </c>
      <c r="D1403" s="560">
        <f t="shared" si="128"/>
        <v>2</v>
      </c>
      <c r="E1403" s="560">
        <f t="shared" si="129"/>
        <v>28</v>
      </c>
      <c r="F1403" s="560">
        <f t="shared" si="130"/>
        <v>10</v>
      </c>
      <c r="G1403" s="595">
        <f t="shared" si="131"/>
        <v>5</v>
      </c>
      <c r="H1403" s="590">
        <f>CHOOSE('Output Sheet'!$B$4,'8760 Data'!J1403,'8760 Data'!K1403,'8760 Data'!L1403,'8760 Data'!M1403,'8760 Data'!N1403,'8760 Data'!O1403,'8760 Data'!P1403,'8760 Data'!Q1403,'8760 Data'!R1403,'8760 Data'!S1403,'8760 Data'!T1403,'8760 Data'!U1403)</f>
        <v>0</v>
      </c>
      <c r="I1403" s="591" t="e">
        <f>H1403/'Output Sheet'!$B$8</f>
        <v>#DIV/0!</v>
      </c>
      <c r="J1403" s="596"/>
      <c r="K1403" s="560"/>
      <c r="L1403" s="560"/>
      <c r="M1403" s="560"/>
      <c r="N1403" s="560"/>
      <c r="O1403" s="560"/>
      <c r="P1403" s="560"/>
      <c r="Q1403" s="560"/>
      <c r="R1403" s="560"/>
      <c r="S1403" s="560"/>
      <c r="T1403" s="560"/>
      <c r="U1403" s="560"/>
    </row>
    <row r="1404" spans="1:21">
      <c r="A1404" s="593">
        <f t="shared" si="126"/>
        <v>41333</v>
      </c>
      <c r="B1404" s="594">
        <v>41333.458414409724</v>
      </c>
      <c r="C1404" s="560">
        <f t="shared" si="127"/>
        <v>2013</v>
      </c>
      <c r="D1404" s="560">
        <f t="shared" si="128"/>
        <v>2</v>
      </c>
      <c r="E1404" s="560">
        <f t="shared" si="129"/>
        <v>28</v>
      </c>
      <c r="F1404" s="560">
        <f t="shared" si="130"/>
        <v>11</v>
      </c>
      <c r="G1404" s="595">
        <f t="shared" si="131"/>
        <v>5</v>
      </c>
      <c r="H1404" s="590">
        <f>CHOOSE('Output Sheet'!$B$4,'8760 Data'!J1404,'8760 Data'!K1404,'8760 Data'!L1404,'8760 Data'!M1404,'8760 Data'!N1404,'8760 Data'!O1404,'8760 Data'!P1404,'8760 Data'!Q1404,'8760 Data'!R1404,'8760 Data'!S1404,'8760 Data'!T1404,'8760 Data'!U1404)</f>
        <v>0</v>
      </c>
      <c r="I1404" s="591" t="e">
        <f>H1404/'Output Sheet'!$B$8</f>
        <v>#DIV/0!</v>
      </c>
      <c r="J1404" s="596"/>
      <c r="K1404" s="560"/>
      <c r="L1404" s="560"/>
      <c r="M1404" s="560"/>
      <c r="N1404" s="560"/>
      <c r="O1404" s="560"/>
      <c r="P1404" s="560"/>
      <c r="Q1404" s="560"/>
      <c r="R1404" s="560"/>
      <c r="S1404" s="560"/>
      <c r="T1404" s="560"/>
      <c r="U1404" s="560"/>
    </row>
    <row r="1405" spans="1:21">
      <c r="A1405" s="593">
        <f t="shared" si="126"/>
        <v>41333</v>
      </c>
      <c r="B1405" s="594">
        <v>41333.500081134262</v>
      </c>
      <c r="C1405" s="560">
        <f t="shared" si="127"/>
        <v>2013</v>
      </c>
      <c r="D1405" s="560">
        <f t="shared" si="128"/>
        <v>2</v>
      </c>
      <c r="E1405" s="560">
        <f t="shared" si="129"/>
        <v>28</v>
      </c>
      <c r="F1405" s="560">
        <f t="shared" si="130"/>
        <v>12</v>
      </c>
      <c r="G1405" s="595">
        <f t="shared" si="131"/>
        <v>5</v>
      </c>
      <c r="H1405" s="590">
        <f>CHOOSE('Output Sheet'!$B$4,'8760 Data'!J1405,'8760 Data'!K1405,'8760 Data'!L1405,'8760 Data'!M1405,'8760 Data'!N1405,'8760 Data'!O1405,'8760 Data'!P1405,'8760 Data'!Q1405,'8760 Data'!R1405,'8760 Data'!S1405,'8760 Data'!T1405,'8760 Data'!U1405)</f>
        <v>0</v>
      </c>
      <c r="I1405" s="591" t="e">
        <f>H1405/'Output Sheet'!$B$8</f>
        <v>#DIV/0!</v>
      </c>
      <c r="J1405" s="596"/>
      <c r="K1405" s="560"/>
      <c r="L1405" s="560"/>
      <c r="M1405" s="560"/>
      <c r="N1405" s="560"/>
      <c r="O1405" s="560"/>
      <c r="P1405" s="560"/>
      <c r="Q1405" s="560"/>
      <c r="R1405" s="560"/>
      <c r="S1405" s="560"/>
      <c r="T1405" s="560"/>
      <c r="U1405" s="560"/>
    </row>
    <row r="1406" spans="1:21">
      <c r="A1406" s="593">
        <f t="shared" si="126"/>
        <v>41333</v>
      </c>
      <c r="B1406" s="594">
        <v>41333.541747858799</v>
      </c>
      <c r="C1406" s="560">
        <f t="shared" si="127"/>
        <v>2013</v>
      </c>
      <c r="D1406" s="560">
        <f t="shared" si="128"/>
        <v>2</v>
      </c>
      <c r="E1406" s="560">
        <f t="shared" si="129"/>
        <v>28</v>
      </c>
      <c r="F1406" s="560">
        <f t="shared" si="130"/>
        <v>13</v>
      </c>
      <c r="G1406" s="595">
        <f t="shared" si="131"/>
        <v>5</v>
      </c>
      <c r="H1406" s="590">
        <f>CHOOSE('Output Sheet'!$B$4,'8760 Data'!J1406,'8760 Data'!K1406,'8760 Data'!L1406,'8760 Data'!M1406,'8760 Data'!N1406,'8760 Data'!O1406,'8760 Data'!P1406,'8760 Data'!Q1406,'8760 Data'!R1406,'8760 Data'!S1406,'8760 Data'!T1406,'8760 Data'!U1406)</f>
        <v>0</v>
      </c>
      <c r="I1406" s="591" t="e">
        <f>H1406/'Output Sheet'!$B$8</f>
        <v>#DIV/0!</v>
      </c>
      <c r="J1406" s="596"/>
      <c r="K1406" s="560"/>
      <c r="L1406" s="560"/>
      <c r="M1406" s="560"/>
      <c r="N1406" s="560"/>
      <c r="O1406" s="560"/>
      <c r="P1406" s="560"/>
      <c r="Q1406" s="560"/>
      <c r="R1406" s="560"/>
      <c r="S1406" s="560"/>
      <c r="T1406" s="560"/>
      <c r="U1406" s="560"/>
    </row>
    <row r="1407" spans="1:21">
      <c r="A1407" s="593">
        <f t="shared" si="126"/>
        <v>41333</v>
      </c>
      <c r="B1407" s="594">
        <v>41333.583414583336</v>
      </c>
      <c r="C1407" s="560">
        <f t="shared" si="127"/>
        <v>2013</v>
      </c>
      <c r="D1407" s="560">
        <f t="shared" si="128"/>
        <v>2</v>
      </c>
      <c r="E1407" s="560">
        <f t="shared" si="129"/>
        <v>28</v>
      </c>
      <c r="F1407" s="560">
        <f t="shared" si="130"/>
        <v>14</v>
      </c>
      <c r="G1407" s="595">
        <f t="shared" si="131"/>
        <v>5</v>
      </c>
      <c r="H1407" s="590">
        <f>CHOOSE('Output Sheet'!$B$4,'8760 Data'!J1407,'8760 Data'!K1407,'8760 Data'!L1407,'8760 Data'!M1407,'8760 Data'!N1407,'8760 Data'!O1407,'8760 Data'!P1407,'8760 Data'!Q1407,'8760 Data'!R1407,'8760 Data'!S1407,'8760 Data'!T1407,'8760 Data'!U1407)</f>
        <v>0</v>
      </c>
      <c r="I1407" s="591" t="e">
        <f>H1407/'Output Sheet'!$B$8</f>
        <v>#DIV/0!</v>
      </c>
      <c r="J1407" s="596"/>
      <c r="K1407" s="560"/>
      <c r="L1407" s="560"/>
      <c r="M1407" s="560"/>
      <c r="N1407" s="560"/>
      <c r="O1407" s="560"/>
      <c r="P1407" s="560"/>
      <c r="Q1407" s="560"/>
      <c r="R1407" s="560"/>
      <c r="S1407" s="560"/>
      <c r="T1407" s="560"/>
      <c r="U1407" s="560"/>
    </row>
    <row r="1408" spans="1:21">
      <c r="A1408" s="593">
        <f t="shared" si="126"/>
        <v>41333</v>
      </c>
      <c r="B1408" s="594">
        <v>41333.625081307873</v>
      </c>
      <c r="C1408" s="560">
        <f t="shared" si="127"/>
        <v>2013</v>
      </c>
      <c r="D1408" s="560">
        <f t="shared" si="128"/>
        <v>2</v>
      </c>
      <c r="E1408" s="560">
        <f t="shared" si="129"/>
        <v>28</v>
      </c>
      <c r="F1408" s="560">
        <f t="shared" si="130"/>
        <v>15</v>
      </c>
      <c r="G1408" s="595">
        <f t="shared" si="131"/>
        <v>5</v>
      </c>
      <c r="H1408" s="590">
        <f>CHOOSE('Output Sheet'!$B$4,'8760 Data'!J1408,'8760 Data'!K1408,'8760 Data'!L1408,'8760 Data'!M1408,'8760 Data'!N1408,'8760 Data'!O1408,'8760 Data'!P1408,'8760 Data'!Q1408,'8760 Data'!R1408,'8760 Data'!S1408,'8760 Data'!T1408,'8760 Data'!U1408)</f>
        <v>0</v>
      </c>
      <c r="I1408" s="591" t="e">
        <f>H1408/'Output Sheet'!$B$8</f>
        <v>#DIV/0!</v>
      </c>
      <c r="J1408" s="596"/>
      <c r="K1408" s="560"/>
      <c r="L1408" s="560"/>
      <c r="M1408" s="560"/>
      <c r="N1408" s="560"/>
      <c r="O1408" s="560"/>
      <c r="P1408" s="560"/>
      <c r="Q1408" s="560"/>
      <c r="R1408" s="560"/>
      <c r="S1408" s="560"/>
      <c r="T1408" s="560"/>
      <c r="U1408" s="560"/>
    </row>
    <row r="1409" spans="1:21">
      <c r="A1409" s="593">
        <f t="shared" si="126"/>
        <v>41333</v>
      </c>
      <c r="B1409" s="594">
        <v>41333.66674803241</v>
      </c>
      <c r="C1409" s="560">
        <f t="shared" si="127"/>
        <v>2013</v>
      </c>
      <c r="D1409" s="560">
        <f t="shared" si="128"/>
        <v>2</v>
      </c>
      <c r="E1409" s="560">
        <f t="shared" si="129"/>
        <v>28</v>
      </c>
      <c r="F1409" s="560">
        <f t="shared" si="130"/>
        <v>16</v>
      </c>
      <c r="G1409" s="595">
        <f t="shared" si="131"/>
        <v>5</v>
      </c>
      <c r="H1409" s="590">
        <f>CHOOSE('Output Sheet'!$B$4,'8760 Data'!J1409,'8760 Data'!K1409,'8760 Data'!L1409,'8760 Data'!M1409,'8760 Data'!N1409,'8760 Data'!O1409,'8760 Data'!P1409,'8760 Data'!Q1409,'8760 Data'!R1409,'8760 Data'!S1409,'8760 Data'!T1409,'8760 Data'!U1409)</f>
        <v>0</v>
      </c>
      <c r="I1409" s="591" t="e">
        <f>H1409/'Output Sheet'!$B$8</f>
        <v>#DIV/0!</v>
      </c>
      <c r="J1409" s="596"/>
      <c r="K1409" s="560"/>
      <c r="L1409" s="560"/>
      <c r="M1409" s="560"/>
      <c r="N1409" s="560"/>
      <c r="O1409" s="560"/>
      <c r="P1409" s="560"/>
      <c r="Q1409" s="560"/>
      <c r="R1409" s="560"/>
      <c r="S1409" s="560"/>
      <c r="T1409" s="560"/>
      <c r="U1409" s="560"/>
    </row>
    <row r="1410" spans="1:21">
      <c r="A1410" s="593">
        <f t="shared" si="126"/>
        <v>41333</v>
      </c>
      <c r="B1410" s="594">
        <v>41333.708414756948</v>
      </c>
      <c r="C1410" s="560">
        <f t="shared" si="127"/>
        <v>2013</v>
      </c>
      <c r="D1410" s="560">
        <f t="shared" si="128"/>
        <v>2</v>
      </c>
      <c r="E1410" s="560">
        <f t="shared" si="129"/>
        <v>28</v>
      </c>
      <c r="F1410" s="560">
        <f t="shared" si="130"/>
        <v>17</v>
      </c>
      <c r="G1410" s="595">
        <f t="shared" si="131"/>
        <v>5</v>
      </c>
      <c r="H1410" s="590">
        <f>CHOOSE('Output Sheet'!$B$4,'8760 Data'!J1410,'8760 Data'!K1410,'8760 Data'!L1410,'8760 Data'!M1410,'8760 Data'!N1410,'8760 Data'!O1410,'8760 Data'!P1410,'8760 Data'!Q1410,'8760 Data'!R1410,'8760 Data'!S1410,'8760 Data'!T1410,'8760 Data'!U1410)</f>
        <v>0</v>
      </c>
      <c r="I1410" s="591" t="e">
        <f>H1410/'Output Sheet'!$B$8</f>
        <v>#DIV/0!</v>
      </c>
      <c r="J1410" s="596"/>
      <c r="K1410" s="560"/>
      <c r="L1410" s="560"/>
      <c r="M1410" s="560"/>
      <c r="N1410" s="560"/>
      <c r="O1410" s="560"/>
      <c r="P1410" s="560"/>
      <c r="Q1410" s="560"/>
      <c r="R1410" s="560"/>
      <c r="S1410" s="560"/>
      <c r="T1410" s="560"/>
      <c r="U1410" s="560"/>
    </row>
    <row r="1411" spans="1:21">
      <c r="A1411" s="593">
        <f t="shared" ref="A1411:A1474" si="132">DATE(C1411,D1411,E1411)</f>
        <v>41333</v>
      </c>
      <c r="B1411" s="594">
        <v>41333.750081481485</v>
      </c>
      <c r="C1411" s="560">
        <f t="shared" ref="C1411:C1474" si="133">YEAR(B1411)</f>
        <v>2013</v>
      </c>
      <c r="D1411" s="560">
        <f t="shared" ref="D1411:D1474" si="134">MONTH(B1411)</f>
        <v>2</v>
      </c>
      <c r="E1411" s="560">
        <f t="shared" ref="E1411:E1474" si="135">DAY(B1411)</f>
        <v>28</v>
      </c>
      <c r="F1411" s="560">
        <f t="shared" ref="F1411:F1474" si="136">IF(HOUR(B1411)&lt;&gt;0,HOUR(B1411),24)</f>
        <v>18</v>
      </c>
      <c r="G1411" s="595">
        <f t="shared" ref="G1411:G1474" si="137">WEEKDAY(B1411,1)</f>
        <v>5</v>
      </c>
      <c r="H1411" s="590">
        <f>CHOOSE('Output Sheet'!$B$4,'8760 Data'!J1411,'8760 Data'!K1411,'8760 Data'!L1411,'8760 Data'!M1411,'8760 Data'!N1411,'8760 Data'!O1411,'8760 Data'!P1411,'8760 Data'!Q1411,'8760 Data'!R1411,'8760 Data'!S1411,'8760 Data'!T1411,'8760 Data'!U1411)</f>
        <v>0</v>
      </c>
      <c r="I1411" s="591" t="e">
        <f>H1411/'Output Sheet'!$B$8</f>
        <v>#DIV/0!</v>
      </c>
      <c r="J1411" s="596"/>
      <c r="K1411" s="560"/>
      <c r="L1411" s="560"/>
      <c r="M1411" s="560"/>
      <c r="N1411" s="560"/>
      <c r="O1411" s="560"/>
      <c r="P1411" s="560"/>
      <c r="Q1411" s="560"/>
      <c r="R1411" s="560"/>
      <c r="S1411" s="560"/>
      <c r="T1411" s="560"/>
      <c r="U1411" s="560"/>
    </row>
    <row r="1412" spans="1:21">
      <c r="A1412" s="593">
        <f t="shared" si="132"/>
        <v>41333</v>
      </c>
      <c r="B1412" s="594">
        <v>41333.791748206022</v>
      </c>
      <c r="C1412" s="560">
        <f t="shared" si="133"/>
        <v>2013</v>
      </c>
      <c r="D1412" s="560">
        <f t="shared" si="134"/>
        <v>2</v>
      </c>
      <c r="E1412" s="560">
        <f t="shared" si="135"/>
        <v>28</v>
      </c>
      <c r="F1412" s="560">
        <f t="shared" si="136"/>
        <v>19</v>
      </c>
      <c r="G1412" s="595">
        <f t="shared" si="137"/>
        <v>5</v>
      </c>
      <c r="H1412" s="590">
        <f>CHOOSE('Output Sheet'!$B$4,'8760 Data'!J1412,'8760 Data'!K1412,'8760 Data'!L1412,'8760 Data'!M1412,'8760 Data'!N1412,'8760 Data'!O1412,'8760 Data'!P1412,'8760 Data'!Q1412,'8760 Data'!R1412,'8760 Data'!S1412,'8760 Data'!T1412,'8760 Data'!U1412)</f>
        <v>0</v>
      </c>
      <c r="I1412" s="591" t="e">
        <f>H1412/'Output Sheet'!$B$8</f>
        <v>#DIV/0!</v>
      </c>
      <c r="J1412" s="596"/>
      <c r="K1412" s="560"/>
      <c r="L1412" s="560"/>
      <c r="M1412" s="560"/>
      <c r="N1412" s="560"/>
      <c r="O1412" s="560"/>
      <c r="P1412" s="560"/>
      <c r="Q1412" s="560"/>
      <c r="R1412" s="560"/>
      <c r="S1412" s="560"/>
      <c r="T1412" s="560"/>
      <c r="U1412" s="560"/>
    </row>
    <row r="1413" spans="1:21">
      <c r="A1413" s="593">
        <f t="shared" si="132"/>
        <v>41333</v>
      </c>
      <c r="B1413" s="594">
        <v>41333.833414930552</v>
      </c>
      <c r="C1413" s="560">
        <f t="shared" si="133"/>
        <v>2013</v>
      </c>
      <c r="D1413" s="560">
        <f t="shared" si="134"/>
        <v>2</v>
      </c>
      <c r="E1413" s="560">
        <f t="shared" si="135"/>
        <v>28</v>
      </c>
      <c r="F1413" s="560">
        <f t="shared" si="136"/>
        <v>20</v>
      </c>
      <c r="G1413" s="595">
        <f t="shared" si="137"/>
        <v>5</v>
      </c>
      <c r="H1413" s="590">
        <f>CHOOSE('Output Sheet'!$B$4,'8760 Data'!J1413,'8760 Data'!K1413,'8760 Data'!L1413,'8760 Data'!M1413,'8760 Data'!N1413,'8760 Data'!O1413,'8760 Data'!P1413,'8760 Data'!Q1413,'8760 Data'!R1413,'8760 Data'!S1413,'8760 Data'!T1413,'8760 Data'!U1413)</f>
        <v>0</v>
      </c>
      <c r="I1413" s="591" t="e">
        <f>H1413/'Output Sheet'!$B$8</f>
        <v>#DIV/0!</v>
      </c>
      <c r="J1413" s="596"/>
      <c r="K1413" s="560"/>
      <c r="L1413" s="560"/>
      <c r="M1413" s="560"/>
      <c r="N1413" s="560"/>
      <c r="O1413" s="560"/>
      <c r="P1413" s="560"/>
      <c r="Q1413" s="560"/>
      <c r="R1413" s="560"/>
      <c r="S1413" s="560"/>
      <c r="T1413" s="560"/>
      <c r="U1413" s="560"/>
    </row>
    <row r="1414" spans="1:21">
      <c r="A1414" s="593">
        <f t="shared" si="132"/>
        <v>41333</v>
      </c>
      <c r="B1414" s="594">
        <v>41333.875081655089</v>
      </c>
      <c r="C1414" s="560">
        <f t="shared" si="133"/>
        <v>2013</v>
      </c>
      <c r="D1414" s="560">
        <f t="shared" si="134"/>
        <v>2</v>
      </c>
      <c r="E1414" s="560">
        <f t="shared" si="135"/>
        <v>28</v>
      </c>
      <c r="F1414" s="560">
        <f t="shared" si="136"/>
        <v>21</v>
      </c>
      <c r="G1414" s="595">
        <f t="shared" si="137"/>
        <v>5</v>
      </c>
      <c r="H1414" s="590">
        <f>CHOOSE('Output Sheet'!$B$4,'8760 Data'!J1414,'8760 Data'!K1414,'8760 Data'!L1414,'8760 Data'!M1414,'8760 Data'!N1414,'8760 Data'!O1414,'8760 Data'!P1414,'8760 Data'!Q1414,'8760 Data'!R1414,'8760 Data'!S1414,'8760 Data'!T1414,'8760 Data'!U1414)</f>
        <v>0</v>
      </c>
      <c r="I1414" s="591" t="e">
        <f>H1414/'Output Sheet'!$B$8</f>
        <v>#DIV/0!</v>
      </c>
      <c r="J1414" s="596"/>
      <c r="K1414" s="560"/>
      <c r="L1414" s="560"/>
      <c r="M1414" s="560"/>
      <c r="N1414" s="560"/>
      <c r="O1414" s="560"/>
      <c r="P1414" s="560"/>
      <c r="Q1414" s="560"/>
      <c r="R1414" s="560"/>
      <c r="S1414" s="560"/>
      <c r="T1414" s="560"/>
      <c r="U1414" s="560"/>
    </row>
    <row r="1415" spans="1:21">
      <c r="A1415" s="593">
        <f t="shared" si="132"/>
        <v>41333</v>
      </c>
      <c r="B1415" s="594">
        <v>41333.916748379626</v>
      </c>
      <c r="C1415" s="560">
        <f t="shared" si="133"/>
        <v>2013</v>
      </c>
      <c r="D1415" s="560">
        <f t="shared" si="134"/>
        <v>2</v>
      </c>
      <c r="E1415" s="560">
        <f t="shared" si="135"/>
        <v>28</v>
      </c>
      <c r="F1415" s="560">
        <f t="shared" si="136"/>
        <v>22</v>
      </c>
      <c r="G1415" s="595">
        <f t="shared" si="137"/>
        <v>5</v>
      </c>
      <c r="H1415" s="590">
        <f>CHOOSE('Output Sheet'!$B$4,'8760 Data'!J1415,'8760 Data'!K1415,'8760 Data'!L1415,'8760 Data'!M1415,'8760 Data'!N1415,'8760 Data'!O1415,'8760 Data'!P1415,'8760 Data'!Q1415,'8760 Data'!R1415,'8760 Data'!S1415,'8760 Data'!T1415,'8760 Data'!U1415)</f>
        <v>0</v>
      </c>
      <c r="I1415" s="591" t="e">
        <f>H1415/'Output Sheet'!$B$8</f>
        <v>#DIV/0!</v>
      </c>
      <c r="J1415" s="596"/>
      <c r="K1415" s="560"/>
      <c r="L1415" s="560"/>
      <c r="M1415" s="560"/>
      <c r="N1415" s="560"/>
      <c r="O1415" s="560"/>
      <c r="P1415" s="560"/>
      <c r="Q1415" s="560"/>
      <c r="R1415" s="560"/>
      <c r="S1415" s="560"/>
      <c r="T1415" s="560"/>
      <c r="U1415" s="560"/>
    </row>
    <row r="1416" spans="1:21">
      <c r="A1416" s="593">
        <f t="shared" si="132"/>
        <v>41333</v>
      </c>
      <c r="B1416" s="594">
        <v>41333.958415104164</v>
      </c>
      <c r="C1416" s="560">
        <f t="shared" si="133"/>
        <v>2013</v>
      </c>
      <c r="D1416" s="560">
        <f t="shared" si="134"/>
        <v>2</v>
      </c>
      <c r="E1416" s="560">
        <f t="shared" si="135"/>
        <v>28</v>
      </c>
      <c r="F1416" s="560">
        <f t="shared" si="136"/>
        <v>23</v>
      </c>
      <c r="G1416" s="595">
        <f t="shared" si="137"/>
        <v>5</v>
      </c>
      <c r="H1416" s="590">
        <f>CHOOSE('Output Sheet'!$B$4,'8760 Data'!J1416,'8760 Data'!K1416,'8760 Data'!L1416,'8760 Data'!M1416,'8760 Data'!N1416,'8760 Data'!O1416,'8760 Data'!P1416,'8760 Data'!Q1416,'8760 Data'!R1416,'8760 Data'!S1416,'8760 Data'!T1416,'8760 Data'!U1416)</f>
        <v>0</v>
      </c>
      <c r="I1416" s="591" t="e">
        <f>H1416/'Output Sheet'!$B$8</f>
        <v>#DIV/0!</v>
      </c>
      <c r="J1416" s="596"/>
      <c r="K1416" s="560"/>
      <c r="L1416" s="560"/>
      <c r="M1416" s="560"/>
      <c r="N1416" s="560"/>
      <c r="O1416" s="560"/>
      <c r="P1416" s="560"/>
      <c r="Q1416" s="560"/>
      <c r="R1416" s="560"/>
      <c r="S1416" s="560"/>
      <c r="T1416" s="560"/>
      <c r="U1416" s="560"/>
    </row>
    <row r="1417" spans="1:21">
      <c r="A1417" s="593">
        <f t="shared" si="132"/>
        <v>41334</v>
      </c>
      <c r="B1417" s="594">
        <v>41334.000081828701</v>
      </c>
      <c r="C1417" s="560">
        <f t="shared" si="133"/>
        <v>2013</v>
      </c>
      <c r="D1417" s="560">
        <f t="shared" si="134"/>
        <v>3</v>
      </c>
      <c r="E1417" s="560">
        <f t="shared" si="135"/>
        <v>1</v>
      </c>
      <c r="F1417" s="560">
        <f t="shared" si="136"/>
        <v>24</v>
      </c>
      <c r="G1417" s="595">
        <f t="shared" si="137"/>
        <v>6</v>
      </c>
      <c r="H1417" s="590">
        <f>CHOOSE('Output Sheet'!$B$4,'8760 Data'!J1417,'8760 Data'!K1417,'8760 Data'!L1417,'8760 Data'!M1417,'8760 Data'!N1417,'8760 Data'!O1417,'8760 Data'!P1417,'8760 Data'!Q1417,'8760 Data'!R1417,'8760 Data'!S1417,'8760 Data'!T1417,'8760 Data'!U1417)</f>
        <v>0</v>
      </c>
      <c r="I1417" s="591" t="e">
        <f>H1417/'Output Sheet'!$B$8</f>
        <v>#DIV/0!</v>
      </c>
      <c r="J1417" s="596"/>
      <c r="K1417" s="560"/>
      <c r="L1417" s="560"/>
      <c r="M1417" s="560"/>
      <c r="N1417" s="560"/>
      <c r="O1417" s="560"/>
      <c r="P1417" s="560"/>
      <c r="Q1417" s="560"/>
      <c r="R1417" s="560"/>
      <c r="S1417" s="560"/>
      <c r="T1417" s="560"/>
      <c r="U1417" s="560"/>
    </row>
    <row r="1418" spans="1:21">
      <c r="A1418" s="593">
        <f t="shared" si="132"/>
        <v>41334</v>
      </c>
      <c r="B1418" s="594">
        <v>41334.041748553238</v>
      </c>
      <c r="C1418" s="560">
        <f t="shared" si="133"/>
        <v>2013</v>
      </c>
      <c r="D1418" s="560">
        <f t="shared" si="134"/>
        <v>3</v>
      </c>
      <c r="E1418" s="560">
        <f t="shared" si="135"/>
        <v>1</v>
      </c>
      <c r="F1418" s="560">
        <f t="shared" si="136"/>
        <v>1</v>
      </c>
      <c r="G1418" s="595">
        <f t="shared" si="137"/>
        <v>6</v>
      </c>
      <c r="H1418" s="590">
        <f>CHOOSE('Output Sheet'!$B$4,'8760 Data'!J1418,'8760 Data'!K1418,'8760 Data'!L1418,'8760 Data'!M1418,'8760 Data'!N1418,'8760 Data'!O1418,'8760 Data'!P1418,'8760 Data'!Q1418,'8760 Data'!R1418,'8760 Data'!S1418,'8760 Data'!T1418,'8760 Data'!U1418)</f>
        <v>0</v>
      </c>
      <c r="I1418" s="591" t="e">
        <f>H1418/'Output Sheet'!$B$8</f>
        <v>#DIV/0!</v>
      </c>
      <c r="J1418" s="596"/>
      <c r="K1418" s="560"/>
      <c r="L1418" s="560"/>
      <c r="M1418" s="560"/>
      <c r="N1418" s="560"/>
      <c r="O1418" s="560"/>
      <c r="P1418" s="560"/>
      <c r="Q1418" s="560"/>
      <c r="R1418" s="560"/>
      <c r="S1418" s="560"/>
      <c r="T1418" s="560"/>
      <c r="U1418" s="560"/>
    </row>
    <row r="1419" spans="1:21">
      <c r="A1419" s="593">
        <f t="shared" si="132"/>
        <v>41334</v>
      </c>
      <c r="B1419" s="594">
        <v>41334.083415277775</v>
      </c>
      <c r="C1419" s="560">
        <f t="shared" si="133"/>
        <v>2013</v>
      </c>
      <c r="D1419" s="560">
        <f t="shared" si="134"/>
        <v>3</v>
      </c>
      <c r="E1419" s="560">
        <f t="shared" si="135"/>
        <v>1</v>
      </c>
      <c r="F1419" s="560">
        <f t="shared" si="136"/>
        <v>2</v>
      </c>
      <c r="G1419" s="595">
        <f t="shared" si="137"/>
        <v>6</v>
      </c>
      <c r="H1419" s="590">
        <f>CHOOSE('Output Sheet'!$B$4,'8760 Data'!J1419,'8760 Data'!K1419,'8760 Data'!L1419,'8760 Data'!M1419,'8760 Data'!N1419,'8760 Data'!O1419,'8760 Data'!P1419,'8760 Data'!Q1419,'8760 Data'!R1419,'8760 Data'!S1419,'8760 Data'!T1419,'8760 Data'!U1419)</f>
        <v>0</v>
      </c>
      <c r="I1419" s="591" t="e">
        <f>H1419/'Output Sheet'!$B$8</f>
        <v>#DIV/0!</v>
      </c>
      <c r="J1419" s="596"/>
      <c r="K1419" s="560"/>
      <c r="L1419" s="560"/>
      <c r="M1419" s="560"/>
      <c r="N1419" s="560"/>
      <c r="O1419" s="560"/>
      <c r="P1419" s="560"/>
      <c r="Q1419" s="560"/>
      <c r="R1419" s="560"/>
      <c r="S1419" s="560"/>
      <c r="T1419" s="560"/>
      <c r="U1419" s="560"/>
    </row>
    <row r="1420" spans="1:21">
      <c r="A1420" s="593">
        <f t="shared" si="132"/>
        <v>41334</v>
      </c>
      <c r="B1420" s="594">
        <v>41334.125082002312</v>
      </c>
      <c r="C1420" s="560">
        <f t="shared" si="133"/>
        <v>2013</v>
      </c>
      <c r="D1420" s="560">
        <f t="shared" si="134"/>
        <v>3</v>
      </c>
      <c r="E1420" s="560">
        <f t="shared" si="135"/>
        <v>1</v>
      </c>
      <c r="F1420" s="560">
        <f t="shared" si="136"/>
        <v>3</v>
      </c>
      <c r="G1420" s="595">
        <f t="shared" si="137"/>
        <v>6</v>
      </c>
      <c r="H1420" s="590">
        <f>CHOOSE('Output Sheet'!$B$4,'8760 Data'!J1420,'8760 Data'!K1420,'8760 Data'!L1420,'8760 Data'!M1420,'8760 Data'!N1420,'8760 Data'!O1420,'8760 Data'!P1420,'8760 Data'!Q1420,'8760 Data'!R1420,'8760 Data'!S1420,'8760 Data'!T1420,'8760 Data'!U1420)</f>
        <v>0</v>
      </c>
      <c r="I1420" s="591" t="e">
        <f>H1420/'Output Sheet'!$B$8</f>
        <v>#DIV/0!</v>
      </c>
      <c r="J1420" s="596"/>
      <c r="K1420" s="560"/>
      <c r="L1420" s="560"/>
      <c r="M1420" s="560"/>
      <c r="N1420" s="560"/>
      <c r="O1420" s="560"/>
      <c r="P1420" s="560"/>
      <c r="Q1420" s="560"/>
      <c r="R1420" s="560"/>
      <c r="S1420" s="560"/>
      <c r="T1420" s="560"/>
      <c r="U1420" s="560"/>
    </row>
    <row r="1421" spans="1:21">
      <c r="A1421" s="593">
        <f t="shared" si="132"/>
        <v>41334</v>
      </c>
      <c r="B1421" s="594">
        <v>41334.16674872685</v>
      </c>
      <c r="C1421" s="560">
        <f t="shared" si="133"/>
        <v>2013</v>
      </c>
      <c r="D1421" s="560">
        <f t="shared" si="134"/>
        <v>3</v>
      </c>
      <c r="E1421" s="560">
        <f t="shared" si="135"/>
        <v>1</v>
      </c>
      <c r="F1421" s="560">
        <f t="shared" si="136"/>
        <v>4</v>
      </c>
      <c r="G1421" s="595">
        <f t="shared" si="137"/>
        <v>6</v>
      </c>
      <c r="H1421" s="590">
        <f>CHOOSE('Output Sheet'!$B$4,'8760 Data'!J1421,'8760 Data'!K1421,'8760 Data'!L1421,'8760 Data'!M1421,'8760 Data'!N1421,'8760 Data'!O1421,'8760 Data'!P1421,'8760 Data'!Q1421,'8760 Data'!R1421,'8760 Data'!S1421,'8760 Data'!T1421,'8760 Data'!U1421)</f>
        <v>0</v>
      </c>
      <c r="I1421" s="591" t="e">
        <f>H1421/'Output Sheet'!$B$8</f>
        <v>#DIV/0!</v>
      </c>
      <c r="J1421" s="596"/>
      <c r="K1421" s="560"/>
      <c r="L1421" s="560"/>
      <c r="M1421" s="560"/>
      <c r="N1421" s="560"/>
      <c r="O1421" s="560"/>
      <c r="P1421" s="560"/>
      <c r="Q1421" s="560"/>
      <c r="R1421" s="560"/>
      <c r="S1421" s="560"/>
      <c r="T1421" s="560"/>
      <c r="U1421" s="560"/>
    </row>
    <row r="1422" spans="1:21">
      <c r="A1422" s="593">
        <f t="shared" si="132"/>
        <v>41334</v>
      </c>
      <c r="B1422" s="594">
        <v>41334.208415451387</v>
      </c>
      <c r="C1422" s="560">
        <f t="shared" si="133"/>
        <v>2013</v>
      </c>
      <c r="D1422" s="560">
        <f t="shared" si="134"/>
        <v>3</v>
      </c>
      <c r="E1422" s="560">
        <f t="shared" si="135"/>
        <v>1</v>
      </c>
      <c r="F1422" s="560">
        <f t="shared" si="136"/>
        <v>5</v>
      </c>
      <c r="G1422" s="595">
        <f t="shared" si="137"/>
        <v>6</v>
      </c>
      <c r="H1422" s="590">
        <f>CHOOSE('Output Sheet'!$B$4,'8760 Data'!J1422,'8760 Data'!K1422,'8760 Data'!L1422,'8760 Data'!M1422,'8760 Data'!N1422,'8760 Data'!O1422,'8760 Data'!P1422,'8760 Data'!Q1422,'8760 Data'!R1422,'8760 Data'!S1422,'8760 Data'!T1422,'8760 Data'!U1422)</f>
        <v>0</v>
      </c>
      <c r="I1422" s="591" t="e">
        <f>H1422/'Output Sheet'!$B$8</f>
        <v>#DIV/0!</v>
      </c>
      <c r="J1422" s="596"/>
      <c r="K1422" s="560"/>
      <c r="L1422" s="560"/>
      <c r="M1422" s="560"/>
      <c r="N1422" s="560"/>
      <c r="O1422" s="560"/>
      <c r="P1422" s="560"/>
      <c r="Q1422" s="560"/>
      <c r="R1422" s="560"/>
      <c r="S1422" s="560"/>
      <c r="T1422" s="560"/>
      <c r="U1422" s="560"/>
    </row>
    <row r="1423" spans="1:21">
      <c r="A1423" s="593">
        <f t="shared" si="132"/>
        <v>41334</v>
      </c>
      <c r="B1423" s="594">
        <v>41334.250082175924</v>
      </c>
      <c r="C1423" s="560">
        <f t="shared" si="133"/>
        <v>2013</v>
      </c>
      <c r="D1423" s="560">
        <f t="shared" si="134"/>
        <v>3</v>
      </c>
      <c r="E1423" s="560">
        <f t="shared" si="135"/>
        <v>1</v>
      </c>
      <c r="F1423" s="560">
        <f t="shared" si="136"/>
        <v>6</v>
      </c>
      <c r="G1423" s="595">
        <f t="shared" si="137"/>
        <v>6</v>
      </c>
      <c r="H1423" s="590">
        <f>CHOOSE('Output Sheet'!$B$4,'8760 Data'!J1423,'8760 Data'!K1423,'8760 Data'!L1423,'8760 Data'!M1423,'8760 Data'!N1423,'8760 Data'!O1423,'8760 Data'!P1423,'8760 Data'!Q1423,'8760 Data'!R1423,'8760 Data'!S1423,'8760 Data'!T1423,'8760 Data'!U1423)</f>
        <v>0</v>
      </c>
      <c r="I1423" s="591" t="e">
        <f>H1423/'Output Sheet'!$B$8</f>
        <v>#DIV/0!</v>
      </c>
      <c r="J1423" s="596"/>
      <c r="K1423" s="560"/>
      <c r="L1423" s="560"/>
      <c r="M1423" s="560"/>
      <c r="N1423" s="560"/>
      <c r="O1423" s="560"/>
      <c r="P1423" s="560"/>
      <c r="Q1423" s="560"/>
      <c r="R1423" s="560"/>
      <c r="S1423" s="560"/>
      <c r="T1423" s="560"/>
      <c r="U1423" s="560"/>
    </row>
    <row r="1424" spans="1:21">
      <c r="A1424" s="593">
        <f t="shared" si="132"/>
        <v>41334</v>
      </c>
      <c r="B1424" s="594">
        <v>41334.291748900461</v>
      </c>
      <c r="C1424" s="560">
        <f t="shared" si="133"/>
        <v>2013</v>
      </c>
      <c r="D1424" s="560">
        <f t="shared" si="134"/>
        <v>3</v>
      </c>
      <c r="E1424" s="560">
        <f t="shared" si="135"/>
        <v>1</v>
      </c>
      <c r="F1424" s="560">
        <f t="shared" si="136"/>
        <v>7</v>
      </c>
      <c r="G1424" s="595">
        <f t="shared" si="137"/>
        <v>6</v>
      </c>
      <c r="H1424" s="590">
        <f>CHOOSE('Output Sheet'!$B$4,'8760 Data'!J1424,'8760 Data'!K1424,'8760 Data'!L1424,'8760 Data'!M1424,'8760 Data'!N1424,'8760 Data'!O1424,'8760 Data'!P1424,'8760 Data'!Q1424,'8760 Data'!R1424,'8760 Data'!S1424,'8760 Data'!T1424,'8760 Data'!U1424)</f>
        <v>0</v>
      </c>
      <c r="I1424" s="591" t="e">
        <f>H1424/'Output Sheet'!$B$8</f>
        <v>#DIV/0!</v>
      </c>
      <c r="J1424" s="596"/>
      <c r="K1424" s="560"/>
      <c r="L1424" s="560"/>
      <c r="M1424" s="560"/>
      <c r="N1424" s="560"/>
      <c r="O1424" s="560"/>
      <c r="P1424" s="560"/>
      <c r="Q1424" s="560"/>
      <c r="R1424" s="560"/>
      <c r="S1424" s="560"/>
      <c r="T1424" s="560"/>
      <c r="U1424" s="560"/>
    </row>
    <row r="1425" spans="1:21">
      <c r="A1425" s="593">
        <f t="shared" si="132"/>
        <v>41334</v>
      </c>
      <c r="B1425" s="594">
        <v>41334.333415624998</v>
      </c>
      <c r="C1425" s="560">
        <f t="shared" si="133"/>
        <v>2013</v>
      </c>
      <c r="D1425" s="560">
        <f t="shared" si="134"/>
        <v>3</v>
      </c>
      <c r="E1425" s="560">
        <f t="shared" si="135"/>
        <v>1</v>
      </c>
      <c r="F1425" s="560">
        <f t="shared" si="136"/>
        <v>8</v>
      </c>
      <c r="G1425" s="595">
        <f t="shared" si="137"/>
        <v>6</v>
      </c>
      <c r="H1425" s="590">
        <f>CHOOSE('Output Sheet'!$B$4,'8760 Data'!J1425,'8760 Data'!K1425,'8760 Data'!L1425,'8760 Data'!M1425,'8760 Data'!N1425,'8760 Data'!O1425,'8760 Data'!P1425,'8760 Data'!Q1425,'8760 Data'!R1425,'8760 Data'!S1425,'8760 Data'!T1425,'8760 Data'!U1425)</f>
        <v>0</v>
      </c>
      <c r="I1425" s="591" t="e">
        <f>H1425/'Output Sheet'!$B$8</f>
        <v>#DIV/0!</v>
      </c>
      <c r="J1425" s="596"/>
      <c r="K1425" s="560"/>
      <c r="L1425" s="560"/>
      <c r="M1425" s="560"/>
      <c r="N1425" s="560"/>
      <c r="O1425" s="560"/>
      <c r="P1425" s="560"/>
      <c r="Q1425" s="560"/>
      <c r="R1425" s="560"/>
      <c r="S1425" s="560"/>
      <c r="T1425" s="560"/>
      <c r="U1425" s="560"/>
    </row>
    <row r="1426" spans="1:21">
      <c r="A1426" s="593">
        <f t="shared" si="132"/>
        <v>41334</v>
      </c>
      <c r="B1426" s="594">
        <v>41334.375082349536</v>
      </c>
      <c r="C1426" s="560">
        <f t="shared" si="133"/>
        <v>2013</v>
      </c>
      <c r="D1426" s="560">
        <f t="shared" si="134"/>
        <v>3</v>
      </c>
      <c r="E1426" s="560">
        <f t="shared" si="135"/>
        <v>1</v>
      </c>
      <c r="F1426" s="560">
        <f t="shared" si="136"/>
        <v>9</v>
      </c>
      <c r="G1426" s="595">
        <f t="shared" si="137"/>
        <v>6</v>
      </c>
      <c r="H1426" s="590">
        <f>CHOOSE('Output Sheet'!$B$4,'8760 Data'!J1426,'8760 Data'!K1426,'8760 Data'!L1426,'8760 Data'!M1426,'8760 Data'!N1426,'8760 Data'!O1426,'8760 Data'!P1426,'8760 Data'!Q1426,'8760 Data'!R1426,'8760 Data'!S1426,'8760 Data'!T1426,'8760 Data'!U1426)</f>
        <v>0</v>
      </c>
      <c r="I1426" s="591" t="e">
        <f>H1426/'Output Sheet'!$B$8</f>
        <v>#DIV/0!</v>
      </c>
      <c r="J1426" s="596"/>
      <c r="K1426" s="560"/>
      <c r="L1426" s="560"/>
      <c r="M1426" s="560"/>
      <c r="N1426" s="560"/>
      <c r="O1426" s="560"/>
      <c r="P1426" s="560"/>
      <c r="Q1426" s="560"/>
      <c r="R1426" s="560"/>
      <c r="S1426" s="560"/>
      <c r="T1426" s="560"/>
      <c r="U1426" s="560"/>
    </row>
    <row r="1427" spans="1:21">
      <c r="A1427" s="593">
        <f t="shared" si="132"/>
        <v>41334</v>
      </c>
      <c r="B1427" s="594">
        <v>41334.416749074073</v>
      </c>
      <c r="C1427" s="560">
        <f t="shared" si="133"/>
        <v>2013</v>
      </c>
      <c r="D1427" s="560">
        <f t="shared" si="134"/>
        <v>3</v>
      </c>
      <c r="E1427" s="560">
        <f t="shared" si="135"/>
        <v>1</v>
      </c>
      <c r="F1427" s="560">
        <f t="shared" si="136"/>
        <v>10</v>
      </c>
      <c r="G1427" s="595">
        <f t="shared" si="137"/>
        <v>6</v>
      </c>
      <c r="H1427" s="590">
        <f>CHOOSE('Output Sheet'!$B$4,'8760 Data'!J1427,'8760 Data'!K1427,'8760 Data'!L1427,'8760 Data'!M1427,'8760 Data'!N1427,'8760 Data'!O1427,'8760 Data'!P1427,'8760 Data'!Q1427,'8760 Data'!R1427,'8760 Data'!S1427,'8760 Data'!T1427,'8760 Data'!U1427)</f>
        <v>0</v>
      </c>
      <c r="I1427" s="591" t="e">
        <f>H1427/'Output Sheet'!$B$8</f>
        <v>#DIV/0!</v>
      </c>
      <c r="J1427" s="596"/>
      <c r="K1427" s="560"/>
      <c r="L1427" s="560"/>
      <c r="M1427" s="560"/>
      <c r="N1427" s="560"/>
      <c r="O1427" s="560"/>
      <c r="P1427" s="560"/>
      <c r="Q1427" s="560"/>
      <c r="R1427" s="560"/>
      <c r="S1427" s="560"/>
      <c r="T1427" s="560"/>
      <c r="U1427" s="560"/>
    </row>
    <row r="1428" spans="1:21">
      <c r="A1428" s="593">
        <f t="shared" si="132"/>
        <v>41334</v>
      </c>
      <c r="B1428" s="594">
        <v>41334.45841579861</v>
      </c>
      <c r="C1428" s="560">
        <f t="shared" si="133"/>
        <v>2013</v>
      </c>
      <c r="D1428" s="560">
        <f t="shared" si="134"/>
        <v>3</v>
      </c>
      <c r="E1428" s="560">
        <f t="shared" si="135"/>
        <v>1</v>
      </c>
      <c r="F1428" s="560">
        <f t="shared" si="136"/>
        <v>11</v>
      </c>
      <c r="G1428" s="595">
        <f t="shared" si="137"/>
        <v>6</v>
      </c>
      <c r="H1428" s="590">
        <f>CHOOSE('Output Sheet'!$B$4,'8760 Data'!J1428,'8760 Data'!K1428,'8760 Data'!L1428,'8760 Data'!M1428,'8760 Data'!N1428,'8760 Data'!O1428,'8760 Data'!P1428,'8760 Data'!Q1428,'8760 Data'!R1428,'8760 Data'!S1428,'8760 Data'!T1428,'8760 Data'!U1428)</f>
        <v>0</v>
      </c>
      <c r="I1428" s="591" t="e">
        <f>H1428/'Output Sheet'!$B$8</f>
        <v>#DIV/0!</v>
      </c>
      <c r="J1428" s="596"/>
      <c r="K1428" s="560"/>
      <c r="L1428" s="560"/>
      <c r="M1428" s="560"/>
      <c r="N1428" s="560"/>
      <c r="O1428" s="560"/>
      <c r="P1428" s="560"/>
      <c r="Q1428" s="560"/>
      <c r="R1428" s="560"/>
      <c r="S1428" s="560"/>
      <c r="T1428" s="560"/>
      <c r="U1428" s="560"/>
    </row>
    <row r="1429" spans="1:21">
      <c r="A1429" s="593">
        <f t="shared" si="132"/>
        <v>41334</v>
      </c>
      <c r="B1429" s="594">
        <v>41334.500082523147</v>
      </c>
      <c r="C1429" s="560">
        <f t="shared" si="133"/>
        <v>2013</v>
      </c>
      <c r="D1429" s="560">
        <f t="shared" si="134"/>
        <v>3</v>
      </c>
      <c r="E1429" s="560">
        <f t="shared" si="135"/>
        <v>1</v>
      </c>
      <c r="F1429" s="560">
        <f t="shared" si="136"/>
        <v>12</v>
      </c>
      <c r="G1429" s="595">
        <f t="shared" si="137"/>
        <v>6</v>
      </c>
      <c r="H1429" s="590">
        <f>CHOOSE('Output Sheet'!$B$4,'8760 Data'!J1429,'8760 Data'!K1429,'8760 Data'!L1429,'8760 Data'!M1429,'8760 Data'!N1429,'8760 Data'!O1429,'8760 Data'!P1429,'8760 Data'!Q1429,'8760 Data'!R1429,'8760 Data'!S1429,'8760 Data'!T1429,'8760 Data'!U1429)</f>
        <v>0</v>
      </c>
      <c r="I1429" s="591" t="e">
        <f>H1429/'Output Sheet'!$B$8</f>
        <v>#DIV/0!</v>
      </c>
      <c r="J1429" s="596"/>
      <c r="K1429" s="560"/>
      <c r="L1429" s="560"/>
      <c r="M1429" s="560"/>
      <c r="N1429" s="560"/>
      <c r="O1429" s="560"/>
      <c r="P1429" s="560"/>
      <c r="Q1429" s="560"/>
      <c r="R1429" s="560"/>
      <c r="S1429" s="560"/>
      <c r="T1429" s="560"/>
      <c r="U1429" s="560"/>
    </row>
    <row r="1430" spans="1:21">
      <c r="A1430" s="593">
        <f t="shared" si="132"/>
        <v>41334</v>
      </c>
      <c r="B1430" s="594">
        <v>41334.541749247684</v>
      </c>
      <c r="C1430" s="560">
        <f t="shared" si="133"/>
        <v>2013</v>
      </c>
      <c r="D1430" s="560">
        <f t="shared" si="134"/>
        <v>3</v>
      </c>
      <c r="E1430" s="560">
        <f t="shared" si="135"/>
        <v>1</v>
      </c>
      <c r="F1430" s="560">
        <f t="shared" si="136"/>
        <v>13</v>
      </c>
      <c r="G1430" s="595">
        <f t="shared" si="137"/>
        <v>6</v>
      </c>
      <c r="H1430" s="590">
        <f>CHOOSE('Output Sheet'!$B$4,'8760 Data'!J1430,'8760 Data'!K1430,'8760 Data'!L1430,'8760 Data'!M1430,'8760 Data'!N1430,'8760 Data'!O1430,'8760 Data'!P1430,'8760 Data'!Q1430,'8760 Data'!R1430,'8760 Data'!S1430,'8760 Data'!T1430,'8760 Data'!U1430)</f>
        <v>0</v>
      </c>
      <c r="I1430" s="591" t="e">
        <f>H1430/'Output Sheet'!$B$8</f>
        <v>#DIV/0!</v>
      </c>
      <c r="J1430" s="596"/>
      <c r="K1430" s="560"/>
      <c r="L1430" s="560"/>
      <c r="M1430" s="560"/>
      <c r="N1430" s="560"/>
      <c r="O1430" s="560"/>
      <c r="P1430" s="560"/>
      <c r="Q1430" s="560"/>
      <c r="R1430" s="560"/>
      <c r="S1430" s="560"/>
      <c r="T1430" s="560"/>
      <c r="U1430" s="560"/>
    </row>
    <row r="1431" spans="1:21">
      <c r="A1431" s="593">
        <f t="shared" si="132"/>
        <v>41334</v>
      </c>
      <c r="B1431" s="594">
        <v>41334.583415972222</v>
      </c>
      <c r="C1431" s="560">
        <f t="shared" si="133"/>
        <v>2013</v>
      </c>
      <c r="D1431" s="560">
        <f t="shared" si="134"/>
        <v>3</v>
      </c>
      <c r="E1431" s="560">
        <f t="shared" si="135"/>
        <v>1</v>
      </c>
      <c r="F1431" s="560">
        <f t="shared" si="136"/>
        <v>14</v>
      </c>
      <c r="G1431" s="595">
        <f t="shared" si="137"/>
        <v>6</v>
      </c>
      <c r="H1431" s="590">
        <f>CHOOSE('Output Sheet'!$B$4,'8760 Data'!J1431,'8760 Data'!K1431,'8760 Data'!L1431,'8760 Data'!M1431,'8760 Data'!N1431,'8760 Data'!O1431,'8760 Data'!P1431,'8760 Data'!Q1431,'8760 Data'!R1431,'8760 Data'!S1431,'8760 Data'!T1431,'8760 Data'!U1431)</f>
        <v>0</v>
      </c>
      <c r="I1431" s="591" t="e">
        <f>H1431/'Output Sheet'!$B$8</f>
        <v>#DIV/0!</v>
      </c>
      <c r="J1431" s="596"/>
      <c r="K1431" s="560"/>
      <c r="L1431" s="560"/>
      <c r="M1431" s="560"/>
      <c r="N1431" s="560"/>
      <c r="O1431" s="560"/>
      <c r="P1431" s="560"/>
      <c r="Q1431" s="560"/>
      <c r="R1431" s="560"/>
      <c r="S1431" s="560"/>
      <c r="T1431" s="560"/>
      <c r="U1431" s="560"/>
    </row>
    <row r="1432" spans="1:21">
      <c r="A1432" s="593">
        <f t="shared" si="132"/>
        <v>41334</v>
      </c>
      <c r="B1432" s="594">
        <v>41334.625082696759</v>
      </c>
      <c r="C1432" s="560">
        <f t="shared" si="133"/>
        <v>2013</v>
      </c>
      <c r="D1432" s="560">
        <f t="shared" si="134"/>
        <v>3</v>
      </c>
      <c r="E1432" s="560">
        <f t="shared" si="135"/>
        <v>1</v>
      </c>
      <c r="F1432" s="560">
        <f t="shared" si="136"/>
        <v>15</v>
      </c>
      <c r="G1432" s="595">
        <f t="shared" si="137"/>
        <v>6</v>
      </c>
      <c r="H1432" s="590">
        <f>CHOOSE('Output Sheet'!$B$4,'8760 Data'!J1432,'8760 Data'!K1432,'8760 Data'!L1432,'8760 Data'!M1432,'8760 Data'!N1432,'8760 Data'!O1432,'8760 Data'!P1432,'8760 Data'!Q1432,'8760 Data'!R1432,'8760 Data'!S1432,'8760 Data'!T1432,'8760 Data'!U1432)</f>
        <v>0</v>
      </c>
      <c r="I1432" s="591" t="e">
        <f>H1432/'Output Sheet'!$B$8</f>
        <v>#DIV/0!</v>
      </c>
      <c r="J1432" s="596"/>
      <c r="K1432" s="560"/>
      <c r="L1432" s="560"/>
      <c r="M1432" s="560"/>
      <c r="N1432" s="560"/>
      <c r="O1432" s="560"/>
      <c r="P1432" s="560"/>
      <c r="Q1432" s="560"/>
      <c r="R1432" s="560"/>
      <c r="S1432" s="560"/>
      <c r="T1432" s="560"/>
      <c r="U1432" s="560"/>
    </row>
    <row r="1433" spans="1:21">
      <c r="A1433" s="593">
        <f t="shared" si="132"/>
        <v>41334</v>
      </c>
      <c r="B1433" s="594">
        <v>41334.666749421296</v>
      </c>
      <c r="C1433" s="560">
        <f t="shared" si="133"/>
        <v>2013</v>
      </c>
      <c r="D1433" s="560">
        <f t="shared" si="134"/>
        <v>3</v>
      </c>
      <c r="E1433" s="560">
        <f t="shared" si="135"/>
        <v>1</v>
      </c>
      <c r="F1433" s="560">
        <f t="shared" si="136"/>
        <v>16</v>
      </c>
      <c r="G1433" s="595">
        <f t="shared" si="137"/>
        <v>6</v>
      </c>
      <c r="H1433" s="590">
        <f>CHOOSE('Output Sheet'!$B$4,'8760 Data'!J1433,'8760 Data'!K1433,'8760 Data'!L1433,'8760 Data'!M1433,'8760 Data'!N1433,'8760 Data'!O1433,'8760 Data'!P1433,'8760 Data'!Q1433,'8760 Data'!R1433,'8760 Data'!S1433,'8760 Data'!T1433,'8760 Data'!U1433)</f>
        <v>0</v>
      </c>
      <c r="I1433" s="591" t="e">
        <f>H1433/'Output Sheet'!$B$8</f>
        <v>#DIV/0!</v>
      </c>
      <c r="J1433" s="596"/>
      <c r="K1433" s="560"/>
      <c r="L1433" s="560"/>
      <c r="M1433" s="560"/>
      <c r="N1433" s="560"/>
      <c r="O1433" s="560"/>
      <c r="P1433" s="560"/>
      <c r="Q1433" s="560"/>
      <c r="R1433" s="560"/>
      <c r="S1433" s="560"/>
      <c r="T1433" s="560"/>
      <c r="U1433" s="560"/>
    </row>
    <row r="1434" spans="1:21">
      <c r="A1434" s="593">
        <f t="shared" si="132"/>
        <v>41334</v>
      </c>
      <c r="B1434" s="594">
        <v>41334.708416145833</v>
      </c>
      <c r="C1434" s="560">
        <f t="shared" si="133"/>
        <v>2013</v>
      </c>
      <c r="D1434" s="560">
        <f t="shared" si="134"/>
        <v>3</v>
      </c>
      <c r="E1434" s="560">
        <f t="shared" si="135"/>
        <v>1</v>
      </c>
      <c r="F1434" s="560">
        <f t="shared" si="136"/>
        <v>17</v>
      </c>
      <c r="G1434" s="595">
        <f t="shared" si="137"/>
        <v>6</v>
      </c>
      <c r="H1434" s="590">
        <f>CHOOSE('Output Sheet'!$B$4,'8760 Data'!J1434,'8760 Data'!K1434,'8760 Data'!L1434,'8760 Data'!M1434,'8760 Data'!N1434,'8760 Data'!O1434,'8760 Data'!P1434,'8760 Data'!Q1434,'8760 Data'!R1434,'8760 Data'!S1434,'8760 Data'!T1434,'8760 Data'!U1434)</f>
        <v>0</v>
      </c>
      <c r="I1434" s="591" t="e">
        <f>H1434/'Output Sheet'!$B$8</f>
        <v>#DIV/0!</v>
      </c>
      <c r="J1434" s="596"/>
      <c r="K1434" s="560"/>
      <c r="L1434" s="560"/>
      <c r="M1434" s="560"/>
      <c r="N1434" s="560"/>
      <c r="O1434" s="560"/>
      <c r="P1434" s="560"/>
      <c r="Q1434" s="560"/>
      <c r="R1434" s="560"/>
      <c r="S1434" s="560"/>
      <c r="T1434" s="560"/>
      <c r="U1434" s="560"/>
    </row>
    <row r="1435" spans="1:21">
      <c r="A1435" s="593">
        <f t="shared" si="132"/>
        <v>41334</v>
      </c>
      <c r="B1435" s="594">
        <v>41334.750082870371</v>
      </c>
      <c r="C1435" s="560">
        <f t="shared" si="133"/>
        <v>2013</v>
      </c>
      <c r="D1435" s="560">
        <f t="shared" si="134"/>
        <v>3</v>
      </c>
      <c r="E1435" s="560">
        <f t="shared" si="135"/>
        <v>1</v>
      </c>
      <c r="F1435" s="560">
        <f t="shared" si="136"/>
        <v>18</v>
      </c>
      <c r="G1435" s="595">
        <f t="shared" si="137"/>
        <v>6</v>
      </c>
      <c r="H1435" s="590">
        <f>CHOOSE('Output Sheet'!$B$4,'8760 Data'!J1435,'8760 Data'!K1435,'8760 Data'!L1435,'8760 Data'!M1435,'8760 Data'!N1435,'8760 Data'!O1435,'8760 Data'!P1435,'8760 Data'!Q1435,'8760 Data'!R1435,'8760 Data'!S1435,'8760 Data'!T1435,'8760 Data'!U1435)</f>
        <v>0</v>
      </c>
      <c r="I1435" s="591" t="e">
        <f>H1435/'Output Sheet'!$B$8</f>
        <v>#DIV/0!</v>
      </c>
      <c r="J1435" s="596"/>
      <c r="K1435" s="560"/>
      <c r="L1435" s="560"/>
      <c r="M1435" s="560"/>
      <c r="N1435" s="560"/>
      <c r="O1435" s="560"/>
      <c r="P1435" s="560"/>
      <c r="Q1435" s="560"/>
      <c r="R1435" s="560"/>
      <c r="S1435" s="560"/>
      <c r="T1435" s="560"/>
      <c r="U1435" s="560"/>
    </row>
    <row r="1436" spans="1:21">
      <c r="A1436" s="593">
        <f t="shared" si="132"/>
        <v>41334</v>
      </c>
      <c r="B1436" s="594">
        <v>41334.791749594908</v>
      </c>
      <c r="C1436" s="560">
        <f t="shared" si="133"/>
        <v>2013</v>
      </c>
      <c r="D1436" s="560">
        <f t="shared" si="134"/>
        <v>3</v>
      </c>
      <c r="E1436" s="560">
        <f t="shared" si="135"/>
        <v>1</v>
      </c>
      <c r="F1436" s="560">
        <f t="shared" si="136"/>
        <v>19</v>
      </c>
      <c r="G1436" s="595">
        <f t="shared" si="137"/>
        <v>6</v>
      </c>
      <c r="H1436" s="590">
        <f>CHOOSE('Output Sheet'!$B$4,'8760 Data'!J1436,'8760 Data'!K1436,'8760 Data'!L1436,'8760 Data'!M1436,'8760 Data'!N1436,'8760 Data'!O1436,'8760 Data'!P1436,'8760 Data'!Q1436,'8760 Data'!R1436,'8760 Data'!S1436,'8760 Data'!T1436,'8760 Data'!U1436)</f>
        <v>0</v>
      </c>
      <c r="I1436" s="591" t="e">
        <f>H1436/'Output Sheet'!$B$8</f>
        <v>#DIV/0!</v>
      </c>
      <c r="J1436" s="596"/>
      <c r="K1436" s="560"/>
      <c r="L1436" s="560"/>
      <c r="M1436" s="560"/>
      <c r="N1436" s="560"/>
      <c r="O1436" s="560"/>
      <c r="P1436" s="560"/>
      <c r="Q1436" s="560"/>
      <c r="R1436" s="560"/>
      <c r="S1436" s="560"/>
      <c r="T1436" s="560"/>
      <c r="U1436" s="560"/>
    </row>
    <row r="1437" spans="1:21">
      <c r="A1437" s="593">
        <f t="shared" si="132"/>
        <v>41334</v>
      </c>
      <c r="B1437" s="594">
        <v>41334.833416319445</v>
      </c>
      <c r="C1437" s="560">
        <f t="shared" si="133"/>
        <v>2013</v>
      </c>
      <c r="D1437" s="560">
        <f t="shared" si="134"/>
        <v>3</v>
      </c>
      <c r="E1437" s="560">
        <f t="shared" si="135"/>
        <v>1</v>
      </c>
      <c r="F1437" s="560">
        <f t="shared" si="136"/>
        <v>20</v>
      </c>
      <c r="G1437" s="595">
        <f t="shared" si="137"/>
        <v>6</v>
      </c>
      <c r="H1437" s="590">
        <f>CHOOSE('Output Sheet'!$B$4,'8760 Data'!J1437,'8760 Data'!K1437,'8760 Data'!L1437,'8760 Data'!M1437,'8760 Data'!N1437,'8760 Data'!O1437,'8760 Data'!P1437,'8760 Data'!Q1437,'8760 Data'!R1437,'8760 Data'!S1437,'8760 Data'!T1437,'8760 Data'!U1437)</f>
        <v>0</v>
      </c>
      <c r="I1437" s="591" t="e">
        <f>H1437/'Output Sheet'!$B$8</f>
        <v>#DIV/0!</v>
      </c>
      <c r="J1437" s="596"/>
      <c r="K1437" s="560"/>
      <c r="L1437" s="560"/>
      <c r="M1437" s="560"/>
      <c r="N1437" s="560"/>
      <c r="O1437" s="560"/>
      <c r="P1437" s="560"/>
      <c r="Q1437" s="560"/>
      <c r="R1437" s="560"/>
      <c r="S1437" s="560"/>
      <c r="T1437" s="560"/>
      <c r="U1437" s="560"/>
    </row>
    <row r="1438" spans="1:21">
      <c r="A1438" s="593">
        <f t="shared" si="132"/>
        <v>41334</v>
      </c>
      <c r="B1438" s="594">
        <v>41334.875083043982</v>
      </c>
      <c r="C1438" s="560">
        <f t="shared" si="133"/>
        <v>2013</v>
      </c>
      <c r="D1438" s="560">
        <f t="shared" si="134"/>
        <v>3</v>
      </c>
      <c r="E1438" s="560">
        <f t="shared" si="135"/>
        <v>1</v>
      </c>
      <c r="F1438" s="560">
        <f t="shared" si="136"/>
        <v>21</v>
      </c>
      <c r="G1438" s="595">
        <f t="shared" si="137"/>
        <v>6</v>
      </c>
      <c r="H1438" s="590">
        <f>CHOOSE('Output Sheet'!$B$4,'8760 Data'!J1438,'8760 Data'!K1438,'8760 Data'!L1438,'8760 Data'!M1438,'8760 Data'!N1438,'8760 Data'!O1438,'8760 Data'!P1438,'8760 Data'!Q1438,'8760 Data'!R1438,'8760 Data'!S1438,'8760 Data'!T1438,'8760 Data'!U1438)</f>
        <v>0</v>
      </c>
      <c r="I1438" s="591" t="e">
        <f>H1438/'Output Sheet'!$B$8</f>
        <v>#DIV/0!</v>
      </c>
      <c r="J1438" s="596"/>
      <c r="K1438" s="560"/>
      <c r="L1438" s="560"/>
      <c r="M1438" s="560"/>
      <c r="N1438" s="560"/>
      <c r="O1438" s="560"/>
      <c r="P1438" s="560"/>
      <c r="Q1438" s="560"/>
      <c r="R1438" s="560"/>
      <c r="S1438" s="560"/>
      <c r="T1438" s="560"/>
      <c r="U1438" s="560"/>
    </row>
    <row r="1439" spans="1:21">
      <c r="A1439" s="593">
        <f t="shared" si="132"/>
        <v>41334</v>
      </c>
      <c r="B1439" s="594">
        <v>41334.916749768519</v>
      </c>
      <c r="C1439" s="560">
        <f t="shared" si="133"/>
        <v>2013</v>
      </c>
      <c r="D1439" s="560">
        <f t="shared" si="134"/>
        <v>3</v>
      </c>
      <c r="E1439" s="560">
        <f t="shared" si="135"/>
        <v>1</v>
      </c>
      <c r="F1439" s="560">
        <f t="shared" si="136"/>
        <v>22</v>
      </c>
      <c r="G1439" s="595">
        <f t="shared" si="137"/>
        <v>6</v>
      </c>
      <c r="H1439" s="590">
        <f>CHOOSE('Output Sheet'!$B$4,'8760 Data'!J1439,'8760 Data'!K1439,'8760 Data'!L1439,'8760 Data'!M1439,'8760 Data'!N1439,'8760 Data'!O1439,'8760 Data'!P1439,'8760 Data'!Q1439,'8760 Data'!R1439,'8760 Data'!S1439,'8760 Data'!T1439,'8760 Data'!U1439)</f>
        <v>0</v>
      </c>
      <c r="I1439" s="591" t="e">
        <f>H1439/'Output Sheet'!$B$8</f>
        <v>#DIV/0!</v>
      </c>
      <c r="J1439" s="596"/>
      <c r="K1439" s="560"/>
      <c r="L1439" s="560"/>
      <c r="M1439" s="560"/>
      <c r="N1439" s="560"/>
      <c r="O1439" s="560"/>
      <c r="P1439" s="560"/>
      <c r="Q1439" s="560"/>
      <c r="R1439" s="560"/>
      <c r="S1439" s="560"/>
      <c r="T1439" s="560"/>
      <c r="U1439" s="560"/>
    </row>
    <row r="1440" spans="1:21">
      <c r="A1440" s="593">
        <f t="shared" si="132"/>
        <v>41334</v>
      </c>
      <c r="B1440" s="594">
        <v>41334.958416493057</v>
      </c>
      <c r="C1440" s="560">
        <f t="shared" si="133"/>
        <v>2013</v>
      </c>
      <c r="D1440" s="560">
        <f t="shared" si="134"/>
        <v>3</v>
      </c>
      <c r="E1440" s="560">
        <f t="shared" si="135"/>
        <v>1</v>
      </c>
      <c r="F1440" s="560">
        <f t="shared" si="136"/>
        <v>23</v>
      </c>
      <c r="G1440" s="595">
        <f t="shared" si="137"/>
        <v>6</v>
      </c>
      <c r="H1440" s="590">
        <f>CHOOSE('Output Sheet'!$B$4,'8760 Data'!J1440,'8760 Data'!K1440,'8760 Data'!L1440,'8760 Data'!M1440,'8760 Data'!N1440,'8760 Data'!O1440,'8760 Data'!P1440,'8760 Data'!Q1440,'8760 Data'!R1440,'8760 Data'!S1440,'8760 Data'!T1440,'8760 Data'!U1440)</f>
        <v>0</v>
      </c>
      <c r="I1440" s="591" t="e">
        <f>H1440/'Output Sheet'!$B$8</f>
        <v>#DIV/0!</v>
      </c>
      <c r="J1440" s="596"/>
      <c r="K1440" s="560"/>
      <c r="L1440" s="560"/>
      <c r="M1440" s="560"/>
      <c r="N1440" s="560"/>
      <c r="O1440" s="560"/>
      <c r="P1440" s="560"/>
      <c r="Q1440" s="560"/>
      <c r="R1440" s="560"/>
      <c r="S1440" s="560"/>
      <c r="T1440" s="560"/>
      <c r="U1440" s="560"/>
    </row>
    <row r="1441" spans="1:21">
      <c r="A1441" s="593">
        <f t="shared" si="132"/>
        <v>41335</v>
      </c>
      <c r="B1441" s="594">
        <v>41335.000083217594</v>
      </c>
      <c r="C1441" s="560">
        <f t="shared" si="133"/>
        <v>2013</v>
      </c>
      <c r="D1441" s="560">
        <f t="shared" si="134"/>
        <v>3</v>
      </c>
      <c r="E1441" s="560">
        <f t="shared" si="135"/>
        <v>2</v>
      </c>
      <c r="F1441" s="560">
        <f t="shared" si="136"/>
        <v>24</v>
      </c>
      <c r="G1441" s="595">
        <f t="shared" si="137"/>
        <v>7</v>
      </c>
      <c r="H1441" s="590">
        <f>CHOOSE('Output Sheet'!$B$4,'8760 Data'!J1441,'8760 Data'!K1441,'8760 Data'!L1441,'8760 Data'!M1441,'8760 Data'!N1441,'8760 Data'!O1441,'8760 Data'!P1441,'8760 Data'!Q1441,'8760 Data'!R1441,'8760 Data'!S1441,'8760 Data'!T1441,'8760 Data'!U1441)</f>
        <v>0</v>
      </c>
      <c r="I1441" s="591" t="e">
        <f>H1441/'Output Sheet'!$B$8</f>
        <v>#DIV/0!</v>
      </c>
      <c r="J1441" s="596"/>
      <c r="K1441" s="560"/>
      <c r="L1441" s="560"/>
      <c r="M1441" s="560"/>
      <c r="N1441" s="560"/>
      <c r="O1441" s="560"/>
      <c r="P1441" s="560"/>
      <c r="Q1441" s="560"/>
      <c r="R1441" s="560"/>
      <c r="S1441" s="560"/>
      <c r="T1441" s="560"/>
      <c r="U1441" s="560"/>
    </row>
    <row r="1442" spans="1:21">
      <c r="A1442" s="593">
        <f t="shared" si="132"/>
        <v>41335</v>
      </c>
      <c r="B1442" s="594">
        <v>41335.041749942131</v>
      </c>
      <c r="C1442" s="560">
        <f t="shared" si="133"/>
        <v>2013</v>
      </c>
      <c r="D1442" s="560">
        <f t="shared" si="134"/>
        <v>3</v>
      </c>
      <c r="E1442" s="560">
        <f t="shared" si="135"/>
        <v>2</v>
      </c>
      <c r="F1442" s="560">
        <f t="shared" si="136"/>
        <v>1</v>
      </c>
      <c r="G1442" s="595">
        <f t="shared" si="137"/>
        <v>7</v>
      </c>
      <c r="H1442" s="590">
        <f>CHOOSE('Output Sheet'!$B$4,'8760 Data'!J1442,'8760 Data'!K1442,'8760 Data'!L1442,'8760 Data'!M1442,'8760 Data'!N1442,'8760 Data'!O1442,'8760 Data'!P1442,'8760 Data'!Q1442,'8760 Data'!R1442,'8760 Data'!S1442,'8760 Data'!T1442,'8760 Data'!U1442)</f>
        <v>0</v>
      </c>
      <c r="I1442" s="591" t="e">
        <f>H1442/'Output Sheet'!$B$8</f>
        <v>#DIV/0!</v>
      </c>
      <c r="J1442" s="596"/>
      <c r="K1442" s="560"/>
      <c r="L1442" s="560"/>
      <c r="M1442" s="560"/>
      <c r="N1442" s="560"/>
      <c r="O1442" s="560"/>
      <c r="P1442" s="560"/>
      <c r="Q1442" s="560"/>
      <c r="R1442" s="560"/>
      <c r="S1442" s="560"/>
      <c r="T1442" s="560"/>
      <c r="U1442" s="560"/>
    </row>
    <row r="1443" spans="1:21">
      <c r="A1443" s="593">
        <f t="shared" si="132"/>
        <v>41335</v>
      </c>
      <c r="B1443" s="594">
        <v>41335.083416666668</v>
      </c>
      <c r="C1443" s="560">
        <f t="shared" si="133"/>
        <v>2013</v>
      </c>
      <c r="D1443" s="560">
        <f t="shared" si="134"/>
        <v>3</v>
      </c>
      <c r="E1443" s="560">
        <f t="shared" si="135"/>
        <v>2</v>
      </c>
      <c r="F1443" s="560">
        <f t="shared" si="136"/>
        <v>2</v>
      </c>
      <c r="G1443" s="595">
        <f t="shared" si="137"/>
        <v>7</v>
      </c>
      <c r="H1443" s="590">
        <f>CHOOSE('Output Sheet'!$B$4,'8760 Data'!J1443,'8760 Data'!K1443,'8760 Data'!L1443,'8760 Data'!M1443,'8760 Data'!N1443,'8760 Data'!O1443,'8760 Data'!P1443,'8760 Data'!Q1443,'8760 Data'!R1443,'8760 Data'!S1443,'8760 Data'!T1443,'8760 Data'!U1443)</f>
        <v>0</v>
      </c>
      <c r="I1443" s="591" t="e">
        <f>H1443/'Output Sheet'!$B$8</f>
        <v>#DIV/0!</v>
      </c>
      <c r="J1443" s="596"/>
      <c r="K1443" s="560"/>
      <c r="L1443" s="560"/>
      <c r="M1443" s="560"/>
      <c r="N1443" s="560"/>
      <c r="O1443" s="560"/>
      <c r="P1443" s="560"/>
      <c r="Q1443" s="560"/>
      <c r="R1443" s="560"/>
      <c r="S1443" s="560"/>
      <c r="T1443" s="560"/>
      <c r="U1443" s="560"/>
    </row>
    <row r="1444" spans="1:21">
      <c r="A1444" s="593">
        <f t="shared" si="132"/>
        <v>41335</v>
      </c>
      <c r="B1444" s="594">
        <v>41335.125083391205</v>
      </c>
      <c r="C1444" s="560">
        <f t="shared" si="133"/>
        <v>2013</v>
      </c>
      <c r="D1444" s="560">
        <f t="shared" si="134"/>
        <v>3</v>
      </c>
      <c r="E1444" s="560">
        <f t="shared" si="135"/>
        <v>2</v>
      </c>
      <c r="F1444" s="560">
        <f t="shared" si="136"/>
        <v>3</v>
      </c>
      <c r="G1444" s="595">
        <f t="shared" si="137"/>
        <v>7</v>
      </c>
      <c r="H1444" s="590">
        <f>CHOOSE('Output Sheet'!$B$4,'8760 Data'!J1444,'8760 Data'!K1444,'8760 Data'!L1444,'8760 Data'!M1444,'8760 Data'!N1444,'8760 Data'!O1444,'8760 Data'!P1444,'8760 Data'!Q1444,'8760 Data'!R1444,'8760 Data'!S1444,'8760 Data'!T1444,'8760 Data'!U1444)</f>
        <v>0</v>
      </c>
      <c r="I1444" s="591" t="e">
        <f>H1444/'Output Sheet'!$B$8</f>
        <v>#DIV/0!</v>
      </c>
      <c r="J1444" s="596"/>
      <c r="K1444" s="560"/>
      <c r="L1444" s="560"/>
      <c r="M1444" s="560"/>
      <c r="N1444" s="560"/>
      <c r="O1444" s="560"/>
      <c r="P1444" s="560"/>
      <c r="Q1444" s="560"/>
      <c r="R1444" s="560"/>
      <c r="S1444" s="560"/>
      <c r="T1444" s="560"/>
      <c r="U1444" s="560"/>
    </row>
    <row r="1445" spans="1:21">
      <c r="A1445" s="593">
        <f t="shared" si="132"/>
        <v>41335</v>
      </c>
      <c r="B1445" s="594">
        <v>41335.166750115743</v>
      </c>
      <c r="C1445" s="560">
        <f t="shared" si="133"/>
        <v>2013</v>
      </c>
      <c r="D1445" s="560">
        <f t="shared" si="134"/>
        <v>3</v>
      </c>
      <c r="E1445" s="560">
        <f t="shared" si="135"/>
        <v>2</v>
      </c>
      <c r="F1445" s="560">
        <f t="shared" si="136"/>
        <v>4</v>
      </c>
      <c r="G1445" s="595">
        <f t="shared" si="137"/>
        <v>7</v>
      </c>
      <c r="H1445" s="590">
        <f>CHOOSE('Output Sheet'!$B$4,'8760 Data'!J1445,'8760 Data'!K1445,'8760 Data'!L1445,'8760 Data'!M1445,'8760 Data'!N1445,'8760 Data'!O1445,'8760 Data'!P1445,'8760 Data'!Q1445,'8760 Data'!R1445,'8760 Data'!S1445,'8760 Data'!T1445,'8760 Data'!U1445)</f>
        <v>0</v>
      </c>
      <c r="I1445" s="591" t="e">
        <f>H1445/'Output Sheet'!$B$8</f>
        <v>#DIV/0!</v>
      </c>
      <c r="J1445" s="596"/>
      <c r="K1445" s="560"/>
      <c r="L1445" s="560"/>
      <c r="M1445" s="560"/>
      <c r="N1445" s="560"/>
      <c r="O1445" s="560"/>
      <c r="P1445" s="560"/>
      <c r="Q1445" s="560"/>
      <c r="R1445" s="560"/>
      <c r="S1445" s="560"/>
      <c r="T1445" s="560"/>
      <c r="U1445" s="560"/>
    </row>
    <row r="1446" spans="1:21">
      <c r="A1446" s="593">
        <f t="shared" si="132"/>
        <v>41335</v>
      </c>
      <c r="B1446" s="594">
        <v>41335.20841684028</v>
      </c>
      <c r="C1446" s="560">
        <f t="shared" si="133"/>
        <v>2013</v>
      </c>
      <c r="D1446" s="560">
        <f t="shared" si="134"/>
        <v>3</v>
      </c>
      <c r="E1446" s="560">
        <f t="shared" si="135"/>
        <v>2</v>
      </c>
      <c r="F1446" s="560">
        <f t="shared" si="136"/>
        <v>5</v>
      </c>
      <c r="G1446" s="595">
        <f t="shared" si="137"/>
        <v>7</v>
      </c>
      <c r="H1446" s="590">
        <f>CHOOSE('Output Sheet'!$B$4,'8760 Data'!J1446,'8760 Data'!K1446,'8760 Data'!L1446,'8760 Data'!M1446,'8760 Data'!N1446,'8760 Data'!O1446,'8760 Data'!P1446,'8760 Data'!Q1446,'8760 Data'!R1446,'8760 Data'!S1446,'8760 Data'!T1446,'8760 Data'!U1446)</f>
        <v>0</v>
      </c>
      <c r="I1446" s="591" t="e">
        <f>H1446/'Output Sheet'!$B$8</f>
        <v>#DIV/0!</v>
      </c>
      <c r="J1446" s="596"/>
      <c r="K1446" s="560"/>
      <c r="L1446" s="560"/>
      <c r="M1446" s="560"/>
      <c r="N1446" s="560"/>
      <c r="O1446" s="560"/>
      <c r="P1446" s="560"/>
      <c r="Q1446" s="560"/>
      <c r="R1446" s="560"/>
      <c r="S1446" s="560"/>
      <c r="T1446" s="560"/>
      <c r="U1446" s="560"/>
    </row>
    <row r="1447" spans="1:21">
      <c r="A1447" s="593">
        <f t="shared" si="132"/>
        <v>41335</v>
      </c>
      <c r="B1447" s="594">
        <v>41335.250083564817</v>
      </c>
      <c r="C1447" s="560">
        <f t="shared" si="133"/>
        <v>2013</v>
      </c>
      <c r="D1447" s="560">
        <f t="shared" si="134"/>
        <v>3</v>
      </c>
      <c r="E1447" s="560">
        <f t="shared" si="135"/>
        <v>2</v>
      </c>
      <c r="F1447" s="560">
        <f t="shared" si="136"/>
        <v>6</v>
      </c>
      <c r="G1447" s="595">
        <f t="shared" si="137"/>
        <v>7</v>
      </c>
      <c r="H1447" s="590">
        <f>CHOOSE('Output Sheet'!$B$4,'8760 Data'!J1447,'8760 Data'!K1447,'8760 Data'!L1447,'8760 Data'!M1447,'8760 Data'!N1447,'8760 Data'!O1447,'8760 Data'!P1447,'8760 Data'!Q1447,'8760 Data'!R1447,'8760 Data'!S1447,'8760 Data'!T1447,'8760 Data'!U1447)</f>
        <v>0</v>
      </c>
      <c r="I1447" s="591" t="e">
        <f>H1447/'Output Sheet'!$B$8</f>
        <v>#DIV/0!</v>
      </c>
      <c r="J1447" s="596"/>
      <c r="K1447" s="560"/>
      <c r="L1447" s="560"/>
      <c r="M1447" s="560"/>
      <c r="N1447" s="560"/>
      <c r="O1447" s="560"/>
      <c r="P1447" s="560"/>
      <c r="Q1447" s="560"/>
      <c r="R1447" s="560"/>
      <c r="S1447" s="560"/>
      <c r="T1447" s="560"/>
      <c r="U1447" s="560"/>
    </row>
    <row r="1448" spans="1:21">
      <c r="A1448" s="593">
        <f t="shared" si="132"/>
        <v>41335</v>
      </c>
      <c r="B1448" s="594">
        <v>41335.291750289354</v>
      </c>
      <c r="C1448" s="560">
        <f t="shared" si="133"/>
        <v>2013</v>
      </c>
      <c r="D1448" s="560">
        <f t="shared" si="134"/>
        <v>3</v>
      </c>
      <c r="E1448" s="560">
        <f t="shared" si="135"/>
        <v>2</v>
      </c>
      <c r="F1448" s="560">
        <f t="shared" si="136"/>
        <v>7</v>
      </c>
      <c r="G1448" s="595">
        <f t="shared" si="137"/>
        <v>7</v>
      </c>
      <c r="H1448" s="590">
        <f>CHOOSE('Output Sheet'!$B$4,'8760 Data'!J1448,'8760 Data'!K1448,'8760 Data'!L1448,'8760 Data'!M1448,'8760 Data'!N1448,'8760 Data'!O1448,'8760 Data'!P1448,'8760 Data'!Q1448,'8760 Data'!R1448,'8760 Data'!S1448,'8760 Data'!T1448,'8760 Data'!U1448)</f>
        <v>0</v>
      </c>
      <c r="I1448" s="591" t="e">
        <f>H1448/'Output Sheet'!$B$8</f>
        <v>#DIV/0!</v>
      </c>
      <c r="J1448" s="596"/>
      <c r="K1448" s="560"/>
      <c r="L1448" s="560"/>
      <c r="M1448" s="560"/>
      <c r="N1448" s="560"/>
      <c r="O1448" s="560"/>
      <c r="P1448" s="560"/>
      <c r="Q1448" s="560"/>
      <c r="R1448" s="560"/>
      <c r="S1448" s="560"/>
      <c r="T1448" s="560"/>
      <c r="U1448" s="560"/>
    </row>
    <row r="1449" spans="1:21">
      <c r="A1449" s="593">
        <f t="shared" si="132"/>
        <v>41335</v>
      </c>
      <c r="B1449" s="594">
        <v>41335.333417013891</v>
      </c>
      <c r="C1449" s="560">
        <f t="shared" si="133"/>
        <v>2013</v>
      </c>
      <c r="D1449" s="560">
        <f t="shared" si="134"/>
        <v>3</v>
      </c>
      <c r="E1449" s="560">
        <f t="shared" si="135"/>
        <v>2</v>
      </c>
      <c r="F1449" s="560">
        <f t="shared" si="136"/>
        <v>8</v>
      </c>
      <c r="G1449" s="595">
        <f t="shared" si="137"/>
        <v>7</v>
      </c>
      <c r="H1449" s="590">
        <f>CHOOSE('Output Sheet'!$B$4,'8760 Data'!J1449,'8760 Data'!K1449,'8760 Data'!L1449,'8760 Data'!M1449,'8760 Data'!N1449,'8760 Data'!O1449,'8760 Data'!P1449,'8760 Data'!Q1449,'8760 Data'!R1449,'8760 Data'!S1449,'8760 Data'!T1449,'8760 Data'!U1449)</f>
        <v>0</v>
      </c>
      <c r="I1449" s="591" t="e">
        <f>H1449/'Output Sheet'!$B$8</f>
        <v>#DIV/0!</v>
      </c>
      <c r="J1449" s="596"/>
      <c r="K1449" s="560"/>
      <c r="L1449" s="560"/>
      <c r="M1449" s="560"/>
      <c r="N1449" s="560"/>
      <c r="O1449" s="560"/>
      <c r="P1449" s="560"/>
      <c r="Q1449" s="560"/>
      <c r="R1449" s="560"/>
      <c r="S1449" s="560"/>
      <c r="T1449" s="560"/>
      <c r="U1449" s="560"/>
    </row>
    <row r="1450" spans="1:21">
      <c r="A1450" s="593">
        <f t="shared" si="132"/>
        <v>41335</v>
      </c>
      <c r="B1450" s="594">
        <v>41335.375083738429</v>
      </c>
      <c r="C1450" s="560">
        <f t="shared" si="133"/>
        <v>2013</v>
      </c>
      <c r="D1450" s="560">
        <f t="shared" si="134"/>
        <v>3</v>
      </c>
      <c r="E1450" s="560">
        <f t="shared" si="135"/>
        <v>2</v>
      </c>
      <c r="F1450" s="560">
        <f t="shared" si="136"/>
        <v>9</v>
      </c>
      <c r="G1450" s="595">
        <f t="shared" si="137"/>
        <v>7</v>
      </c>
      <c r="H1450" s="590">
        <f>CHOOSE('Output Sheet'!$B$4,'8760 Data'!J1450,'8760 Data'!K1450,'8760 Data'!L1450,'8760 Data'!M1450,'8760 Data'!N1450,'8760 Data'!O1450,'8760 Data'!P1450,'8760 Data'!Q1450,'8760 Data'!R1450,'8760 Data'!S1450,'8760 Data'!T1450,'8760 Data'!U1450)</f>
        <v>0</v>
      </c>
      <c r="I1450" s="591" t="e">
        <f>H1450/'Output Sheet'!$B$8</f>
        <v>#DIV/0!</v>
      </c>
      <c r="J1450" s="596"/>
      <c r="K1450" s="560"/>
      <c r="L1450" s="560"/>
      <c r="M1450" s="560"/>
      <c r="N1450" s="560"/>
      <c r="O1450" s="560"/>
      <c r="P1450" s="560"/>
      <c r="Q1450" s="560"/>
      <c r="R1450" s="560"/>
      <c r="S1450" s="560"/>
      <c r="T1450" s="560"/>
      <c r="U1450" s="560"/>
    </row>
    <row r="1451" spans="1:21">
      <c r="A1451" s="593">
        <f t="shared" si="132"/>
        <v>41335</v>
      </c>
      <c r="B1451" s="594">
        <v>41335.416750462966</v>
      </c>
      <c r="C1451" s="560">
        <f t="shared" si="133"/>
        <v>2013</v>
      </c>
      <c r="D1451" s="560">
        <f t="shared" si="134"/>
        <v>3</v>
      </c>
      <c r="E1451" s="560">
        <f t="shared" si="135"/>
        <v>2</v>
      </c>
      <c r="F1451" s="560">
        <f t="shared" si="136"/>
        <v>10</v>
      </c>
      <c r="G1451" s="595">
        <f t="shared" si="137"/>
        <v>7</v>
      </c>
      <c r="H1451" s="590">
        <f>CHOOSE('Output Sheet'!$B$4,'8760 Data'!J1451,'8760 Data'!K1451,'8760 Data'!L1451,'8760 Data'!M1451,'8760 Data'!N1451,'8760 Data'!O1451,'8760 Data'!P1451,'8760 Data'!Q1451,'8760 Data'!R1451,'8760 Data'!S1451,'8760 Data'!T1451,'8760 Data'!U1451)</f>
        <v>0</v>
      </c>
      <c r="I1451" s="591" t="e">
        <f>H1451/'Output Sheet'!$B$8</f>
        <v>#DIV/0!</v>
      </c>
      <c r="J1451" s="596"/>
      <c r="K1451" s="560"/>
      <c r="L1451" s="560"/>
      <c r="M1451" s="560"/>
      <c r="N1451" s="560"/>
      <c r="O1451" s="560"/>
      <c r="P1451" s="560"/>
      <c r="Q1451" s="560"/>
      <c r="R1451" s="560"/>
      <c r="S1451" s="560"/>
      <c r="T1451" s="560"/>
      <c r="U1451" s="560"/>
    </row>
    <row r="1452" spans="1:21">
      <c r="A1452" s="593">
        <f t="shared" si="132"/>
        <v>41335</v>
      </c>
      <c r="B1452" s="594">
        <v>41335.458417187503</v>
      </c>
      <c r="C1452" s="560">
        <f t="shared" si="133"/>
        <v>2013</v>
      </c>
      <c r="D1452" s="560">
        <f t="shared" si="134"/>
        <v>3</v>
      </c>
      <c r="E1452" s="560">
        <f t="shared" si="135"/>
        <v>2</v>
      </c>
      <c r="F1452" s="560">
        <f t="shared" si="136"/>
        <v>11</v>
      </c>
      <c r="G1452" s="595">
        <f t="shared" si="137"/>
        <v>7</v>
      </c>
      <c r="H1452" s="590">
        <f>CHOOSE('Output Sheet'!$B$4,'8760 Data'!J1452,'8760 Data'!K1452,'8760 Data'!L1452,'8760 Data'!M1452,'8760 Data'!N1452,'8760 Data'!O1452,'8760 Data'!P1452,'8760 Data'!Q1452,'8760 Data'!R1452,'8760 Data'!S1452,'8760 Data'!T1452,'8760 Data'!U1452)</f>
        <v>0</v>
      </c>
      <c r="I1452" s="591" t="e">
        <f>H1452/'Output Sheet'!$B$8</f>
        <v>#DIV/0!</v>
      </c>
      <c r="J1452" s="596"/>
      <c r="K1452" s="560"/>
      <c r="L1452" s="560"/>
      <c r="M1452" s="560"/>
      <c r="N1452" s="560"/>
      <c r="O1452" s="560"/>
      <c r="P1452" s="560"/>
      <c r="Q1452" s="560"/>
      <c r="R1452" s="560"/>
      <c r="S1452" s="560"/>
      <c r="T1452" s="560"/>
      <c r="U1452" s="560"/>
    </row>
    <row r="1453" spans="1:21">
      <c r="A1453" s="593">
        <f t="shared" si="132"/>
        <v>41335</v>
      </c>
      <c r="B1453" s="594">
        <v>41335.50008391204</v>
      </c>
      <c r="C1453" s="560">
        <f t="shared" si="133"/>
        <v>2013</v>
      </c>
      <c r="D1453" s="560">
        <f t="shared" si="134"/>
        <v>3</v>
      </c>
      <c r="E1453" s="560">
        <f t="shared" si="135"/>
        <v>2</v>
      </c>
      <c r="F1453" s="560">
        <f t="shared" si="136"/>
        <v>12</v>
      </c>
      <c r="G1453" s="595">
        <f t="shared" si="137"/>
        <v>7</v>
      </c>
      <c r="H1453" s="590">
        <f>CHOOSE('Output Sheet'!$B$4,'8760 Data'!J1453,'8760 Data'!K1453,'8760 Data'!L1453,'8760 Data'!M1453,'8760 Data'!N1453,'8760 Data'!O1453,'8760 Data'!P1453,'8760 Data'!Q1453,'8760 Data'!R1453,'8760 Data'!S1453,'8760 Data'!T1453,'8760 Data'!U1453)</f>
        <v>0</v>
      </c>
      <c r="I1453" s="591" t="e">
        <f>H1453/'Output Sheet'!$B$8</f>
        <v>#DIV/0!</v>
      </c>
      <c r="J1453" s="596"/>
      <c r="K1453" s="560"/>
      <c r="L1453" s="560"/>
      <c r="M1453" s="560"/>
      <c r="N1453" s="560"/>
      <c r="O1453" s="560"/>
      <c r="P1453" s="560"/>
      <c r="Q1453" s="560"/>
      <c r="R1453" s="560"/>
      <c r="S1453" s="560"/>
      <c r="T1453" s="560"/>
      <c r="U1453" s="560"/>
    </row>
    <row r="1454" spans="1:21">
      <c r="A1454" s="593">
        <f t="shared" si="132"/>
        <v>41335</v>
      </c>
      <c r="B1454" s="594">
        <v>41335.541750636577</v>
      </c>
      <c r="C1454" s="560">
        <f t="shared" si="133"/>
        <v>2013</v>
      </c>
      <c r="D1454" s="560">
        <f t="shared" si="134"/>
        <v>3</v>
      </c>
      <c r="E1454" s="560">
        <f t="shared" si="135"/>
        <v>2</v>
      </c>
      <c r="F1454" s="560">
        <f t="shared" si="136"/>
        <v>13</v>
      </c>
      <c r="G1454" s="595">
        <f t="shared" si="137"/>
        <v>7</v>
      </c>
      <c r="H1454" s="590">
        <f>CHOOSE('Output Sheet'!$B$4,'8760 Data'!J1454,'8760 Data'!K1454,'8760 Data'!L1454,'8760 Data'!M1454,'8760 Data'!N1454,'8760 Data'!O1454,'8760 Data'!P1454,'8760 Data'!Q1454,'8760 Data'!R1454,'8760 Data'!S1454,'8760 Data'!T1454,'8760 Data'!U1454)</f>
        <v>0</v>
      </c>
      <c r="I1454" s="591" t="e">
        <f>H1454/'Output Sheet'!$B$8</f>
        <v>#DIV/0!</v>
      </c>
      <c r="J1454" s="596"/>
      <c r="K1454" s="560"/>
      <c r="L1454" s="560"/>
      <c r="M1454" s="560"/>
      <c r="N1454" s="560"/>
      <c r="O1454" s="560"/>
      <c r="P1454" s="560"/>
      <c r="Q1454" s="560"/>
      <c r="R1454" s="560"/>
      <c r="S1454" s="560"/>
      <c r="T1454" s="560"/>
      <c r="U1454" s="560"/>
    </row>
    <row r="1455" spans="1:21">
      <c r="A1455" s="593">
        <f t="shared" si="132"/>
        <v>41335</v>
      </c>
      <c r="B1455" s="594">
        <v>41335.583417361115</v>
      </c>
      <c r="C1455" s="560">
        <f t="shared" si="133"/>
        <v>2013</v>
      </c>
      <c r="D1455" s="560">
        <f t="shared" si="134"/>
        <v>3</v>
      </c>
      <c r="E1455" s="560">
        <f t="shared" si="135"/>
        <v>2</v>
      </c>
      <c r="F1455" s="560">
        <f t="shared" si="136"/>
        <v>14</v>
      </c>
      <c r="G1455" s="595">
        <f t="shared" si="137"/>
        <v>7</v>
      </c>
      <c r="H1455" s="590">
        <f>CHOOSE('Output Sheet'!$B$4,'8760 Data'!J1455,'8760 Data'!K1455,'8760 Data'!L1455,'8760 Data'!M1455,'8760 Data'!N1455,'8760 Data'!O1455,'8760 Data'!P1455,'8760 Data'!Q1455,'8760 Data'!R1455,'8760 Data'!S1455,'8760 Data'!T1455,'8760 Data'!U1455)</f>
        <v>0</v>
      </c>
      <c r="I1455" s="591" t="e">
        <f>H1455/'Output Sheet'!$B$8</f>
        <v>#DIV/0!</v>
      </c>
      <c r="J1455" s="596"/>
      <c r="K1455" s="560"/>
      <c r="L1455" s="560"/>
      <c r="M1455" s="560"/>
      <c r="N1455" s="560"/>
      <c r="O1455" s="560"/>
      <c r="P1455" s="560"/>
      <c r="Q1455" s="560"/>
      <c r="R1455" s="560"/>
      <c r="S1455" s="560"/>
      <c r="T1455" s="560"/>
      <c r="U1455" s="560"/>
    </row>
    <row r="1456" spans="1:21">
      <c r="A1456" s="593">
        <f t="shared" si="132"/>
        <v>41335</v>
      </c>
      <c r="B1456" s="594">
        <v>41335.625084085645</v>
      </c>
      <c r="C1456" s="560">
        <f t="shared" si="133"/>
        <v>2013</v>
      </c>
      <c r="D1456" s="560">
        <f t="shared" si="134"/>
        <v>3</v>
      </c>
      <c r="E1456" s="560">
        <f t="shared" si="135"/>
        <v>2</v>
      </c>
      <c r="F1456" s="560">
        <f t="shared" si="136"/>
        <v>15</v>
      </c>
      <c r="G1456" s="595">
        <f t="shared" si="137"/>
        <v>7</v>
      </c>
      <c r="H1456" s="590">
        <f>CHOOSE('Output Sheet'!$B$4,'8760 Data'!J1456,'8760 Data'!K1456,'8760 Data'!L1456,'8760 Data'!M1456,'8760 Data'!N1456,'8760 Data'!O1456,'8760 Data'!P1456,'8760 Data'!Q1456,'8760 Data'!R1456,'8760 Data'!S1456,'8760 Data'!T1456,'8760 Data'!U1456)</f>
        <v>0</v>
      </c>
      <c r="I1456" s="591" t="e">
        <f>H1456/'Output Sheet'!$B$8</f>
        <v>#DIV/0!</v>
      </c>
      <c r="J1456" s="596"/>
      <c r="K1456" s="560"/>
      <c r="L1456" s="560"/>
      <c r="M1456" s="560"/>
      <c r="N1456" s="560"/>
      <c r="O1456" s="560"/>
      <c r="P1456" s="560"/>
      <c r="Q1456" s="560"/>
      <c r="R1456" s="560"/>
      <c r="S1456" s="560"/>
      <c r="T1456" s="560"/>
      <c r="U1456" s="560"/>
    </row>
    <row r="1457" spans="1:21">
      <c r="A1457" s="593">
        <f t="shared" si="132"/>
        <v>41335</v>
      </c>
      <c r="B1457" s="594">
        <v>41335.666750810182</v>
      </c>
      <c r="C1457" s="560">
        <f t="shared" si="133"/>
        <v>2013</v>
      </c>
      <c r="D1457" s="560">
        <f t="shared" si="134"/>
        <v>3</v>
      </c>
      <c r="E1457" s="560">
        <f t="shared" si="135"/>
        <v>2</v>
      </c>
      <c r="F1457" s="560">
        <f t="shared" si="136"/>
        <v>16</v>
      </c>
      <c r="G1457" s="595">
        <f t="shared" si="137"/>
        <v>7</v>
      </c>
      <c r="H1457" s="590">
        <f>CHOOSE('Output Sheet'!$B$4,'8760 Data'!J1457,'8760 Data'!K1457,'8760 Data'!L1457,'8760 Data'!M1457,'8760 Data'!N1457,'8760 Data'!O1457,'8760 Data'!P1457,'8760 Data'!Q1457,'8760 Data'!R1457,'8760 Data'!S1457,'8760 Data'!T1457,'8760 Data'!U1457)</f>
        <v>0</v>
      </c>
      <c r="I1457" s="591" t="e">
        <f>H1457/'Output Sheet'!$B$8</f>
        <v>#DIV/0!</v>
      </c>
      <c r="J1457" s="596"/>
      <c r="K1457" s="560"/>
      <c r="L1457" s="560"/>
      <c r="M1457" s="560"/>
      <c r="N1457" s="560"/>
      <c r="O1457" s="560"/>
      <c r="P1457" s="560"/>
      <c r="Q1457" s="560"/>
      <c r="R1457" s="560"/>
      <c r="S1457" s="560"/>
      <c r="T1457" s="560"/>
      <c r="U1457" s="560"/>
    </row>
    <row r="1458" spans="1:21">
      <c r="A1458" s="593">
        <f t="shared" si="132"/>
        <v>41335</v>
      </c>
      <c r="B1458" s="594">
        <v>41335.708417534719</v>
      </c>
      <c r="C1458" s="560">
        <f t="shared" si="133"/>
        <v>2013</v>
      </c>
      <c r="D1458" s="560">
        <f t="shared" si="134"/>
        <v>3</v>
      </c>
      <c r="E1458" s="560">
        <f t="shared" si="135"/>
        <v>2</v>
      </c>
      <c r="F1458" s="560">
        <f t="shared" si="136"/>
        <v>17</v>
      </c>
      <c r="G1458" s="595">
        <f t="shared" si="137"/>
        <v>7</v>
      </c>
      <c r="H1458" s="590">
        <f>CHOOSE('Output Sheet'!$B$4,'8760 Data'!J1458,'8760 Data'!K1458,'8760 Data'!L1458,'8760 Data'!M1458,'8760 Data'!N1458,'8760 Data'!O1458,'8760 Data'!P1458,'8760 Data'!Q1458,'8760 Data'!R1458,'8760 Data'!S1458,'8760 Data'!T1458,'8760 Data'!U1458)</f>
        <v>0</v>
      </c>
      <c r="I1458" s="591" t="e">
        <f>H1458/'Output Sheet'!$B$8</f>
        <v>#DIV/0!</v>
      </c>
      <c r="J1458" s="596"/>
      <c r="K1458" s="560"/>
      <c r="L1458" s="560"/>
      <c r="M1458" s="560"/>
      <c r="N1458" s="560"/>
      <c r="O1458" s="560"/>
      <c r="P1458" s="560"/>
      <c r="Q1458" s="560"/>
      <c r="R1458" s="560"/>
      <c r="S1458" s="560"/>
      <c r="T1458" s="560"/>
      <c r="U1458" s="560"/>
    </row>
    <row r="1459" spans="1:21">
      <c r="A1459" s="593">
        <f t="shared" si="132"/>
        <v>41335</v>
      </c>
      <c r="B1459" s="594">
        <v>41335.750084259256</v>
      </c>
      <c r="C1459" s="560">
        <f t="shared" si="133"/>
        <v>2013</v>
      </c>
      <c r="D1459" s="560">
        <f t="shared" si="134"/>
        <v>3</v>
      </c>
      <c r="E1459" s="560">
        <f t="shared" si="135"/>
        <v>2</v>
      </c>
      <c r="F1459" s="560">
        <f t="shared" si="136"/>
        <v>18</v>
      </c>
      <c r="G1459" s="595">
        <f t="shared" si="137"/>
        <v>7</v>
      </c>
      <c r="H1459" s="590">
        <f>CHOOSE('Output Sheet'!$B$4,'8760 Data'!J1459,'8760 Data'!K1459,'8760 Data'!L1459,'8760 Data'!M1459,'8760 Data'!N1459,'8760 Data'!O1459,'8760 Data'!P1459,'8760 Data'!Q1459,'8760 Data'!R1459,'8760 Data'!S1459,'8760 Data'!T1459,'8760 Data'!U1459)</f>
        <v>0</v>
      </c>
      <c r="I1459" s="591" t="e">
        <f>H1459/'Output Sheet'!$B$8</f>
        <v>#DIV/0!</v>
      </c>
      <c r="J1459" s="596"/>
      <c r="K1459" s="560"/>
      <c r="L1459" s="560"/>
      <c r="M1459" s="560"/>
      <c r="N1459" s="560"/>
      <c r="O1459" s="560"/>
      <c r="P1459" s="560"/>
      <c r="Q1459" s="560"/>
      <c r="R1459" s="560"/>
      <c r="S1459" s="560"/>
      <c r="T1459" s="560"/>
      <c r="U1459" s="560"/>
    </row>
    <row r="1460" spans="1:21">
      <c r="A1460" s="593">
        <f t="shared" si="132"/>
        <v>41335</v>
      </c>
      <c r="B1460" s="594">
        <v>41335.791750983793</v>
      </c>
      <c r="C1460" s="560">
        <f t="shared" si="133"/>
        <v>2013</v>
      </c>
      <c r="D1460" s="560">
        <f t="shared" si="134"/>
        <v>3</v>
      </c>
      <c r="E1460" s="560">
        <f t="shared" si="135"/>
        <v>2</v>
      </c>
      <c r="F1460" s="560">
        <f t="shared" si="136"/>
        <v>19</v>
      </c>
      <c r="G1460" s="595">
        <f t="shared" si="137"/>
        <v>7</v>
      </c>
      <c r="H1460" s="590">
        <f>CHOOSE('Output Sheet'!$B$4,'8760 Data'!J1460,'8760 Data'!K1460,'8760 Data'!L1460,'8760 Data'!M1460,'8760 Data'!N1460,'8760 Data'!O1460,'8760 Data'!P1460,'8760 Data'!Q1460,'8760 Data'!R1460,'8760 Data'!S1460,'8760 Data'!T1460,'8760 Data'!U1460)</f>
        <v>0</v>
      </c>
      <c r="I1460" s="591" t="e">
        <f>H1460/'Output Sheet'!$B$8</f>
        <v>#DIV/0!</v>
      </c>
      <c r="J1460" s="596"/>
      <c r="K1460" s="560"/>
      <c r="L1460" s="560"/>
      <c r="M1460" s="560"/>
      <c r="N1460" s="560"/>
      <c r="O1460" s="560"/>
      <c r="P1460" s="560"/>
      <c r="Q1460" s="560"/>
      <c r="R1460" s="560"/>
      <c r="S1460" s="560"/>
      <c r="T1460" s="560"/>
      <c r="U1460" s="560"/>
    </row>
    <row r="1461" spans="1:21">
      <c r="A1461" s="593">
        <f t="shared" si="132"/>
        <v>41335</v>
      </c>
      <c r="B1461" s="594">
        <v>41335.833417708331</v>
      </c>
      <c r="C1461" s="560">
        <f t="shared" si="133"/>
        <v>2013</v>
      </c>
      <c r="D1461" s="560">
        <f t="shared" si="134"/>
        <v>3</v>
      </c>
      <c r="E1461" s="560">
        <f t="shared" si="135"/>
        <v>2</v>
      </c>
      <c r="F1461" s="560">
        <f t="shared" si="136"/>
        <v>20</v>
      </c>
      <c r="G1461" s="595">
        <f t="shared" si="137"/>
        <v>7</v>
      </c>
      <c r="H1461" s="590">
        <f>CHOOSE('Output Sheet'!$B$4,'8760 Data'!J1461,'8760 Data'!K1461,'8760 Data'!L1461,'8760 Data'!M1461,'8760 Data'!N1461,'8760 Data'!O1461,'8760 Data'!P1461,'8760 Data'!Q1461,'8760 Data'!R1461,'8760 Data'!S1461,'8760 Data'!T1461,'8760 Data'!U1461)</f>
        <v>0</v>
      </c>
      <c r="I1461" s="591" t="e">
        <f>H1461/'Output Sheet'!$B$8</f>
        <v>#DIV/0!</v>
      </c>
      <c r="J1461" s="596"/>
      <c r="K1461" s="560"/>
      <c r="L1461" s="560"/>
      <c r="M1461" s="560"/>
      <c r="N1461" s="560"/>
      <c r="O1461" s="560"/>
      <c r="P1461" s="560"/>
      <c r="Q1461" s="560"/>
      <c r="R1461" s="560"/>
      <c r="S1461" s="560"/>
      <c r="T1461" s="560"/>
      <c r="U1461" s="560"/>
    </row>
    <row r="1462" spans="1:21">
      <c r="A1462" s="593">
        <f t="shared" si="132"/>
        <v>41335</v>
      </c>
      <c r="B1462" s="594">
        <v>41335.875084432868</v>
      </c>
      <c r="C1462" s="560">
        <f t="shared" si="133"/>
        <v>2013</v>
      </c>
      <c r="D1462" s="560">
        <f t="shared" si="134"/>
        <v>3</v>
      </c>
      <c r="E1462" s="560">
        <f t="shared" si="135"/>
        <v>2</v>
      </c>
      <c r="F1462" s="560">
        <f t="shared" si="136"/>
        <v>21</v>
      </c>
      <c r="G1462" s="595">
        <f t="shared" si="137"/>
        <v>7</v>
      </c>
      <c r="H1462" s="590">
        <f>CHOOSE('Output Sheet'!$B$4,'8760 Data'!J1462,'8760 Data'!K1462,'8760 Data'!L1462,'8760 Data'!M1462,'8760 Data'!N1462,'8760 Data'!O1462,'8760 Data'!P1462,'8760 Data'!Q1462,'8760 Data'!R1462,'8760 Data'!S1462,'8760 Data'!T1462,'8760 Data'!U1462)</f>
        <v>0</v>
      </c>
      <c r="I1462" s="591" t="e">
        <f>H1462/'Output Sheet'!$B$8</f>
        <v>#DIV/0!</v>
      </c>
      <c r="J1462" s="596"/>
      <c r="K1462" s="560"/>
      <c r="L1462" s="560"/>
      <c r="M1462" s="560"/>
      <c r="N1462" s="560"/>
      <c r="O1462" s="560"/>
      <c r="P1462" s="560"/>
      <c r="Q1462" s="560"/>
      <c r="R1462" s="560"/>
      <c r="S1462" s="560"/>
      <c r="T1462" s="560"/>
      <c r="U1462" s="560"/>
    </row>
    <row r="1463" spans="1:21">
      <c r="A1463" s="593">
        <f t="shared" si="132"/>
        <v>41335</v>
      </c>
      <c r="B1463" s="594">
        <v>41335.916751157405</v>
      </c>
      <c r="C1463" s="560">
        <f t="shared" si="133"/>
        <v>2013</v>
      </c>
      <c r="D1463" s="560">
        <f t="shared" si="134"/>
        <v>3</v>
      </c>
      <c r="E1463" s="560">
        <f t="shared" si="135"/>
        <v>2</v>
      </c>
      <c r="F1463" s="560">
        <f t="shared" si="136"/>
        <v>22</v>
      </c>
      <c r="G1463" s="595">
        <f t="shared" si="137"/>
        <v>7</v>
      </c>
      <c r="H1463" s="590">
        <f>CHOOSE('Output Sheet'!$B$4,'8760 Data'!J1463,'8760 Data'!K1463,'8760 Data'!L1463,'8760 Data'!M1463,'8760 Data'!N1463,'8760 Data'!O1463,'8760 Data'!P1463,'8760 Data'!Q1463,'8760 Data'!R1463,'8760 Data'!S1463,'8760 Data'!T1463,'8760 Data'!U1463)</f>
        <v>0</v>
      </c>
      <c r="I1463" s="591" t="e">
        <f>H1463/'Output Sheet'!$B$8</f>
        <v>#DIV/0!</v>
      </c>
      <c r="J1463" s="596"/>
      <c r="K1463" s="560"/>
      <c r="L1463" s="560"/>
      <c r="M1463" s="560"/>
      <c r="N1463" s="560"/>
      <c r="O1463" s="560"/>
      <c r="P1463" s="560"/>
      <c r="Q1463" s="560"/>
      <c r="R1463" s="560"/>
      <c r="S1463" s="560"/>
      <c r="T1463" s="560"/>
      <c r="U1463" s="560"/>
    </row>
    <row r="1464" spans="1:21">
      <c r="A1464" s="593">
        <f t="shared" si="132"/>
        <v>41335</v>
      </c>
      <c r="B1464" s="594">
        <v>41335.958417881942</v>
      </c>
      <c r="C1464" s="560">
        <f t="shared" si="133"/>
        <v>2013</v>
      </c>
      <c r="D1464" s="560">
        <f t="shared" si="134"/>
        <v>3</v>
      </c>
      <c r="E1464" s="560">
        <f t="shared" si="135"/>
        <v>2</v>
      </c>
      <c r="F1464" s="560">
        <f t="shared" si="136"/>
        <v>23</v>
      </c>
      <c r="G1464" s="595">
        <f t="shared" si="137"/>
        <v>7</v>
      </c>
      <c r="H1464" s="590">
        <f>CHOOSE('Output Sheet'!$B$4,'8760 Data'!J1464,'8760 Data'!K1464,'8760 Data'!L1464,'8760 Data'!M1464,'8760 Data'!N1464,'8760 Data'!O1464,'8760 Data'!P1464,'8760 Data'!Q1464,'8760 Data'!R1464,'8760 Data'!S1464,'8760 Data'!T1464,'8760 Data'!U1464)</f>
        <v>0</v>
      </c>
      <c r="I1464" s="591" t="e">
        <f>H1464/'Output Sheet'!$B$8</f>
        <v>#DIV/0!</v>
      </c>
      <c r="J1464" s="596"/>
      <c r="K1464" s="560"/>
      <c r="L1464" s="560"/>
      <c r="M1464" s="560"/>
      <c r="N1464" s="560"/>
      <c r="O1464" s="560"/>
      <c r="P1464" s="560"/>
      <c r="Q1464" s="560"/>
      <c r="R1464" s="560"/>
      <c r="S1464" s="560"/>
      <c r="T1464" s="560"/>
      <c r="U1464" s="560"/>
    </row>
    <row r="1465" spans="1:21">
      <c r="A1465" s="593">
        <f t="shared" si="132"/>
        <v>41336</v>
      </c>
      <c r="B1465" s="594">
        <v>41336.00008460648</v>
      </c>
      <c r="C1465" s="560">
        <f t="shared" si="133"/>
        <v>2013</v>
      </c>
      <c r="D1465" s="560">
        <f t="shared" si="134"/>
        <v>3</v>
      </c>
      <c r="E1465" s="560">
        <f t="shared" si="135"/>
        <v>3</v>
      </c>
      <c r="F1465" s="560">
        <f t="shared" si="136"/>
        <v>24</v>
      </c>
      <c r="G1465" s="595">
        <f t="shared" si="137"/>
        <v>1</v>
      </c>
      <c r="H1465" s="590">
        <f>CHOOSE('Output Sheet'!$B$4,'8760 Data'!J1465,'8760 Data'!K1465,'8760 Data'!L1465,'8760 Data'!M1465,'8760 Data'!N1465,'8760 Data'!O1465,'8760 Data'!P1465,'8760 Data'!Q1465,'8760 Data'!R1465,'8760 Data'!S1465,'8760 Data'!T1465,'8760 Data'!U1465)</f>
        <v>0</v>
      </c>
      <c r="I1465" s="591" t="e">
        <f>H1465/'Output Sheet'!$B$8</f>
        <v>#DIV/0!</v>
      </c>
      <c r="J1465" s="596"/>
      <c r="K1465" s="560"/>
      <c r="L1465" s="560"/>
      <c r="M1465" s="560"/>
      <c r="N1465" s="560"/>
      <c r="O1465" s="560"/>
      <c r="P1465" s="560"/>
      <c r="Q1465" s="560"/>
      <c r="R1465" s="560"/>
      <c r="S1465" s="560"/>
      <c r="T1465" s="560"/>
      <c r="U1465" s="560"/>
    </row>
    <row r="1466" spans="1:21">
      <c r="A1466" s="593">
        <f t="shared" si="132"/>
        <v>41336</v>
      </c>
      <c r="B1466" s="594">
        <v>41336.041751331017</v>
      </c>
      <c r="C1466" s="560">
        <f t="shared" si="133"/>
        <v>2013</v>
      </c>
      <c r="D1466" s="560">
        <f t="shared" si="134"/>
        <v>3</v>
      </c>
      <c r="E1466" s="560">
        <f t="shared" si="135"/>
        <v>3</v>
      </c>
      <c r="F1466" s="560">
        <f t="shared" si="136"/>
        <v>1</v>
      </c>
      <c r="G1466" s="595">
        <f t="shared" si="137"/>
        <v>1</v>
      </c>
      <c r="H1466" s="590">
        <f>CHOOSE('Output Sheet'!$B$4,'8760 Data'!J1466,'8760 Data'!K1466,'8760 Data'!L1466,'8760 Data'!M1466,'8760 Data'!N1466,'8760 Data'!O1466,'8760 Data'!P1466,'8760 Data'!Q1466,'8760 Data'!R1466,'8760 Data'!S1466,'8760 Data'!T1466,'8760 Data'!U1466)</f>
        <v>0</v>
      </c>
      <c r="I1466" s="591" t="e">
        <f>H1466/'Output Sheet'!$B$8</f>
        <v>#DIV/0!</v>
      </c>
      <c r="J1466" s="596"/>
      <c r="K1466" s="560"/>
      <c r="L1466" s="560"/>
      <c r="M1466" s="560"/>
      <c r="N1466" s="560"/>
      <c r="O1466" s="560"/>
      <c r="P1466" s="560"/>
      <c r="Q1466" s="560"/>
      <c r="R1466" s="560"/>
      <c r="S1466" s="560"/>
      <c r="T1466" s="560"/>
      <c r="U1466" s="560"/>
    </row>
    <row r="1467" spans="1:21">
      <c r="A1467" s="593">
        <f t="shared" si="132"/>
        <v>41336</v>
      </c>
      <c r="B1467" s="594">
        <v>41336.083418055554</v>
      </c>
      <c r="C1467" s="560">
        <f t="shared" si="133"/>
        <v>2013</v>
      </c>
      <c r="D1467" s="560">
        <f t="shared" si="134"/>
        <v>3</v>
      </c>
      <c r="E1467" s="560">
        <f t="shared" si="135"/>
        <v>3</v>
      </c>
      <c r="F1467" s="560">
        <f t="shared" si="136"/>
        <v>2</v>
      </c>
      <c r="G1467" s="595">
        <f t="shared" si="137"/>
        <v>1</v>
      </c>
      <c r="H1467" s="590">
        <f>CHOOSE('Output Sheet'!$B$4,'8760 Data'!J1467,'8760 Data'!K1467,'8760 Data'!L1467,'8760 Data'!M1467,'8760 Data'!N1467,'8760 Data'!O1467,'8760 Data'!P1467,'8760 Data'!Q1467,'8760 Data'!R1467,'8760 Data'!S1467,'8760 Data'!T1467,'8760 Data'!U1467)</f>
        <v>0</v>
      </c>
      <c r="I1467" s="591" t="e">
        <f>H1467/'Output Sheet'!$B$8</f>
        <v>#DIV/0!</v>
      </c>
      <c r="J1467" s="596"/>
      <c r="K1467" s="560"/>
      <c r="L1467" s="560"/>
      <c r="M1467" s="560"/>
      <c r="N1467" s="560"/>
      <c r="O1467" s="560"/>
      <c r="P1467" s="560"/>
      <c r="Q1467" s="560"/>
      <c r="R1467" s="560"/>
      <c r="S1467" s="560"/>
      <c r="T1467" s="560"/>
      <c r="U1467" s="560"/>
    </row>
    <row r="1468" spans="1:21">
      <c r="A1468" s="593">
        <f t="shared" si="132"/>
        <v>41336</v>
      </c>
      <c r="B1468" s="594">
        <v>41336.125084780091</v>
      </c>
      <c r="C1468" s="560">
        <f t="shared" si="133"/>
        <v>2013</v>
      </c>
      <c r="D1468" s="560">
        <f t="shared" si="134"/>
        <v>3</v>
      </c>
      <c r="E1468" s="560">
        <f t="shared" si="135"/>
        <v>3</v>
      </c>
      <c r="F1468" s="560">
        <f t="shared" si="136"/>
        <v>3</v>
      </c>
      <c r="G1468" s="595">
        <f t="shared" si="137"/>
        <v>1</v>
      </c>
      <c r="H1468" s="590">
        <f>CHOOSE('Output Sheet'!$B$4,'8760 Data'!J1468,'8760 Data'!K1468,'8760 Data'!L1468,'8760 Data'!M1468,'8760 Data'!N1468,'8760 Data'!O1468,'8760 Data'!P1468,'8760 Data'!Q1468,'8760 Data'!R1468,'8760 Data'!S1468,'8760 Data'!T1468,'8760 Data'!U1468)</f>
        <v>0</v>
      </c>
      <c r="I1468" s="591" t="e">
        <f>H1468/'Output Sheet'!$B$8</f>
        <v>#DIV/0!</v>
      </c>
      <c r="J1468" s="596"/>
      <c r="K1468" s="560"/>
      <c r="L1468" s="560"/>
      <c r="M1468" s="560"/>
      <c r="N1468" s="560"/>
      <c r="O1468" s="560"/>
      <c r="P1468" s="560"/>
      <c r="Q1468" s="560"/>
      <c r="R1468" s="560"/>
      <c r="S1468" s="560"/>
      <c r="T1468" s="560"/>
      <c r="U1468" s="560"/>
    </row>
    <row r="1469" spans="1:21">
      <c r="A1469" s="593">
        <f t="shared" si="132"/>
        <v>41336</v>
      </c>
      <c r="B1469" s="594">
        <v>41336.166751504628</v>
      </c>
      <c r="C1469" s="560">
        <f t="shared" si="133"/>
        <v>2013</v>
      </c>
      <c r="D1469" s="560">
        <f t="shared" si="134"/>
        <v>3</v>
      </c>
      <c r="E1469" s="560">
        <f t="shared" si="135"/>
        <v>3</v>
      </c>
      <c r="F1469" s="560">
        <f t="shared" si="136"/>
        <v>4</v>
      </c>
      <c r="G1469" s="595">
        <f t="shared" si="137"/>
        <v>1</v>
      </c>
      <c r="H1469" s="590">
        <f>CHOOSE('Output Sheet'!$B$4,'8760 Data'!J1469,'8760 Data'!K1469,'8760 Data'!L1469,'8760 Data'!M1469,'8760 Data'!N1469,'8760 Data'!O1469,'8760 Data'!P1469,'8760 Data'!Q1469,'8760 Data'!R1469,'8760 Data'!S1469,'8760 Data'!T1469,'8760 Data'!U1469)</f>
        <v>0</v>
      </c>
      <c r="I1469" s="591" t="e">
        <f>H1469/'Output Sheet'!$B$8</f>
        <v>#DIV/0!</v>
      </c>
      <c r="J1469" s="596"/>
      <c r="K1469" s="560"/>
      <c r="L1469" s="560"/>
      <c r="M1469" s="560"/>
      <c r="N1469" s="560"/>
      <c r="O1469" s="560"/>
      <c r="P1469" s="560"/>
      <c r="Q1469" s="560"/>
      <c r="R1469" s="560"/>
      <c r="S1469" s="560"/>
      <c r="T1469" s="560"/>
      <c r="U1469" s="560"/>
    </row>
    <row r="1470" spans="1:21">
      <c r="A1470" s="593">
        <f t="shared" si="132"/>
        <v>41336</v>
      </c>
      <c r="B1470" s="594">
        <v>41336.208418229166</v>
      </c>
      <c r="C1470" s="560">
        <f t="shared" si="133"/>
        <v>2013</v>
      </c>
      <c r="D1470" s="560">
        <f t="shared" si="134"/>
        <v>3</v>
      </c>
      <c r="E1470" s="560">
        <f t="shared" si="135"/>
        <v>3</v>
      </c>
      <c r="F1470" s="560">
        <f t="shared" si="136"/>
        <v>5</v>
      </c>
      <c r="G1470" s="595">
        <f t="shared" si="137"/>
        <v>1</v>
      </c>
      <c r="H1470" s="590">
        <f>CHOOSE('Output Sheet'!$B$4,'8760 Data'!J1470,'8760 Data'!K1470,'8760 Data'!L1470,'8760 Data'!M1470,'8760 Data'!N1470,'8760 Data'!O1470,'8760 Data'!P1470,'8760 Data'!Q1470,'8760 Data'!R1470,'8760 Data'!S1470,'8760 Data'!T1470,'8760 Data'!U1470)</f>
        <v>0</v>
      </c>
      <c r="I1470" s="591" t="e">
        <f>H1470/'Output Sheet'!$B$8</f>
        <v>#DIV/0!</v>
      </c>
      <c r="J1470" s="596"/>
      <c r="K1470" s="560"/>
      <c r="L1470" s="560"/>
      <c r="M1470" s="560"/>
      <c r="N1470" s="560"/>
      <c r="O1470" s="560"/>
      <c r="P1470" s="560"/>
      <c r="Q1470" s="560"/>
      <c r="R1470" s="560"/>
      <c r="S1470" s="560"/>
      <c r="T1470" s="560"/>
      <c r="U1470" s="560"/>
    </row>
    <row r="1471" spans="1:21">
      <c r="A1471" s="593">
        <f t="shared" si="132"/>
        <v>41336</v>
      </c>
      <c r="B1471" s="594">
        <v>41336.250084953703</v>
      </c>
      <c r="C1471" s="560">
        <f t="shared" si="133"/>
        <v>2013</v>
      </c>
      <c r="D1471" s="560">
        <f t="shared" si="134"/>
        <v>3</v>
      </c>
      <c r="E1471" s="560">
        <f t="shared" si="135"/>
        <v>3</v>
      </c>
      <c r="F1471" s="560">
        <f t="shared" si="136"/>
        <v>6</v>
      </c>
      <c r="G1471" s="595">
        <f t="shared" si="137"/>
        <v>1</v>
      </c>
      <c r="H1471" s="590">
        <f>CHOOSE('Output Sheet'!$B$4,'8760 Data'!J1471,'8760 Data'!K1471,'8760 Data'!L1471,'8760 Data'!M1471,'8760 Data'!N1471,'8760 Data'!O1471,'8760 Data'!P1471,'8760 Data'!Q1471,'8760 Data'!R1471,'8760 Data'!S1471,'8760 Data'!T1471,'8760 Data'!U1471)</f>
        <v>0</v>
      </c>
      <c r="I1471" s="591" t="e">
        <f>H1471/'Output Sheet'!$B$8</f>
        <v>#DIV/0!</v>
      </c>
      <c r="J1471" s="596"/>
      <c r="K1471" s="560"/>
      <c r="L1471" s="560"/>
      <c r="M1471" s="560"/>
      <c r="N1471" s="560"/>
      <c r="O1471" s="560"/>
      <c r="P1471" s="560"/>
      <c r="Q1471" s="560"/>
      <c r="R1471" s="560"/>
      <c r="S1471" s="560"/>
      <c r="T1471" s="560"/>
      <c r="U1471" s="560"/>
    </row>
    <row r="1472" spans="1:21">
      <c r="A1472" s="593">
        <f t="shared" si="132"/>
        <v>41336</v>
      </c>
      <c r="B1472" s="594">
        <v>41336.29175167824</v>
      </c>
      <c r="C1472" s="560">
        <f t="shared" si="133"/>
        <v>2013</v>
      </c>
      <c r="D1472" s="560">
        <f t="shared" si="134"/>
        <v>3</v>
      </c>
      <c r="E1472" s="560">
        <f t="shared" si="135"/>
        <v>3</v>
      </c>
      <c r="F1472" s="560">
        <f t="shared" si="136"/>
        <v>7</v>
      </c>
      <c r="G1472" s="595">
        <f t="shared" si="137"/>
        <v>1</v>
      </c>
      <c r="H1472" s="590">
        <f>CHOOSE('Output Sheet'!$B$4,'8760 Data'!J1472,'8760 Data'!K1472,'8760 Data'!L1472,'8760 Data'!M1472,'8760 Data'!N1472,'8760 Data'!O1472,'8760 Data'!P1472,'8760 Data'!Q1472,'8760 Data'!R1472,'8760 Data'!S1472,'8760 Data'!T1472,'8760 Data'!U1472)</f>
        <v>0</v>
      </c>
      <c r="I1472" s="591" t="e">
        <f>H1472/'Output Sheet'!$B$8</f>
        <v>#DIV/0!</v>
      </c>
      <c r="J1472" s="596"/>
      <c r="K1472" s="560"/>
      <c r="L1472" s="560"/>
      <c r="M1472" s="560"/>
      <c r="N1472" s="560"/>
      <c r="O1472" s="560"/>
      <c r="P1472" s="560"/>
      <c r="Q1472" s="560"/>
      <c r="R1472" s="560"/>
      <c r="S1472" s="560"/>
      <c r="T1472" s="560"/>
      <c r="U1472" s="560"/>
    </row>
    <row r="1473" spans="1:21">
      <c r="A1473" s="593">
        <f t="shared" si="132"/>
        <v>41336</v>
      </c>
      <c r="B1473" s="594">
        <v>41336.333418402777</v>
      </c>
      <c r="C1473" s="560">
        <f t="shared" si="133"/>
        <v>2013</v>
      </c>
      <c r="D1473" s="560">
        <f t="shared" si="134"/>
        <v>3</v>
      </c>
      <c r="E1473" s="560">
        <f t="shared" si="135"/>
        <v>3</v>
      </c>
      <c r="F1473" s="560">
        <f t="shared" si="136"/>
        <v>8</v>
      </c>
      <c r="G1473" s="595">
        <f t="shared" si="137"/>
        <v>1</v>
      </c>
      <c r="H1473" s="590">
        <f>CHOOSE('Output Sheet'!$B$4,'8760 Data'!J1473,'8760 Data'!K1473,'8760 Data'!L1473,'8760 Data'!M1473,'8760 Data'!N1473,'8760 Data'!O1473,'8760 Data'!P1473,'8760 Data'!Q1473,'8760 Data'!R1473,'8760 Data'!S1473,'8760 Data'!T1473,'8760 Data'!U1473)</f>
        <v>0</v>
      </c>
      <c r="I1473" s="591" t="e">
        <f>H1473/'Output Sheet'!$B$8</f>
        <v>#DIV/0!</v>
      </c>
      <c r="J1473" s="596"/>
      <c r="K1473" s="560"/>
      <c r="L1473" s="560"/>
      <c r="M1473" s="560"/>
      <c r="N1473" s="560"/>
      <c r="O1473" s="560"/>
      <c r="P1473" s="560"/>
      <c r="Q1473" s="560"/>
      <c r="R1473" s="560"/>
      <c r="S1473" s="560"/>
      <c r="T1473" s="560"/>
      <c r="U1473" s="560"/>
    </row>
    <row r="1474" spans="1:21">
      <c r="A1474" s="593">
        <f t="shared" si="132"/>
        <v>41336</v>
      </c>
      <c r="B1474" s="594">
        <v>41336.375085127314</v>
      </c>
      <c r="C1474" s="560">
        <f t="shared" si="133"/>
        <v>2013</v>
      </c>
      <c r="D1474" s="560">
        <f t="shared" si="134"/>
        <v>3</v>
      </c>
      <c r="E1474" s="560">
        <f t="shared" si="135"/>
        <v>3</v>
      </c>
      <c r="F1474" s="560">
        <f t="shared" si="136"/>
        <v>9</v>
      </c>
      <c r="G1474" s="595">
        <f t="shared" si="137"/>
        <v>1</v>
      </c>
      <c r="H1474" s="590">
        <f>CHOOSE('Output Sheet'!$B$4,'8760 Data'!J1474,'8760 Data'!K1474,'8760 Data'!L1474,'8760 Data'!M1474,'8760 Data'!N1474,'8760 Data'!O1474,'8760 Data'!P1474,'8760 Data'!Q1474,'8760 Data'!R1474,'8760 Data'!S1474,'8760 Data'!T1474,'8760 Data'!U1474)</f>
        <v>0</v>
      </c>
      <c r="I1474" s="591" t="e">
        <f>H1474/'Output Sheet'!$B$8</f>
        <v>#DIV/0!</v>
      </c>
      <c r="J1474" s="596"/>
      <c r="K1474" s="560"/>
      <c r="L1474" s="560"/>
      <c r="M1474" s="560"/>
      <c r="N1474" s="560"/>
      <c r="O1474" s="560"/>
      <c r="P1474" s="560"/>
      <c r="Q1474" s="560"/>
      <c r="R1474" s="560"/>
      <c r="S1474" s="560"/>
      <c r="T1474" s="560"/>
      <c r="U1474" s="560"/>
    </row>
    <row r="1475" spans="1:21">
      <c r="A1475" s="593">
        <f t="shared" ref="A1475:A1538" si="138">DATE(C1475,D1475,E1475)</f>
        <v>41336</v>
      </c>
      <c r="B1475" s="594">
        <v>41336.416751851852</v>
      </c>
      <c r="C1475" s="560">
        <f t="shared" ref="C1475:C1538" si="139">YEAR(B1475)</f>
        <v>2013</v>
      </c>
      <c r="D1475" s="560">
        <f t="shared" ref="D1475:D1538" si="140">MONTH(B1475)</f>
        <v>3</v>
      </c>
      <c r="E1475" s="560">
        <f t="shared" ref="E1475:E1538" si="141">DAY(B1475)</f>
        <v>3</v>
      </c>
      <c r="F1475" s="560">
        <f t="shared" ref="F1475:F1538" si="142">IF(HOUR(B1475)&lt;&gt;0,HOUR(B1475),24)</f>
        <v>10</v>
      </c>
      <c r="G1475" s="595">
        <f t="shared" ref="G1475:G1538" si="143">WEEKDAY(B1475,1)</f>
        <v>1</v>
      </c>
      <c r="H1475" s="590">
        <f>CHOOSE('Output Sheet'!$B$4,'8760 Data'!J1475,'8760 Data'!K1475,'8760 Data'!L1475,'8760 Data'!M1475,'8760 Data'!N1475,'8760 Data'!O1475,'8760 Data'!P1475,'8760 Data'!Q1475,'8760 Data'!R1475,'8760 Data'!S1475,'8760 Data'!T1475,'8760 Data'!U1475)</f>
        <v>0</v>
      </c>
      <c r="I1475" s="591" t="e">
        <f>H1475/'Output Sheet'!$B$8</f>
        <v>#DIV/0!</v>
      </c>
      <c r="J1475" s="596"/>
      <c r="K1475" s="560"/>
      <c r="L1475" s="560"/>
      <c r="M1475" s="560"/>
      <c r="N1475" s="560"/>
      <c r="O1475" s="560"/>
      <c r="P1475" s="560"/>
      <c r="Q1475" s="560"/>
      <c r="R1475" s="560"/>
      <c r="S1475" s="560"/>
      <c r="T1475" s="560"/>
      <c r="U1475" s="560"/>
    </row>
    <row r="1476" spans="1:21">
      <c r="A1476" s="593">
        <f t="shared" si="138"/>
        <v>41336</v>
      </c>
      <c r="B1476" s="594">
        <v>41336.458418576389</v>
      </c>
      <c r="C1476" s="560">
        <f t="shared" si="139"/>
        <v>2013</v>
      </c>
      <c r="D1476" s="560">
        <f t="shared" si="140"/>
        <v>3</v>
      </c>
      <c r="E1476" s="560">
        <f t="shared" si="141"/>
        <v>3</v>
      </c>
      <c r="F1476" s="560">
        <f t="shared" si="142"/>
        <v>11</v>
      </c>
      <c r="G1476" s="595">
        <f t="shared" si="143"/>
        <v>1</v>
      </c>
      <c r="H1476" s="590">
        <f>CHOOSE('Output Sheet'!$B$4,'8760 Data'!J1476,'8760 Data'!K1476,'8760 Data'!L1476,'8760 Data'!M1476,'8760 Data'!N1476,'8760 Data'!O1476,'8760 Data'!P1476,'8760 Data'!Q1476,'8760 Data'!R1476,'8760 Data'!S1476,'8760 Data'!T1476,'8760 Data'!U1476)</f>
        <v>0</v>
      </c>
      <c r="I1476" s="591" t="e">
        <f>H1476/'Output Sheet'!$B$8</f>
        <v>#DIV/0!</v>
      </c>
      <c r="J1476" s="596"/>
      <c r="K1476" s="560"/>
      <c r="L1476" s="560"/>
      <c r="M1476" s="560"/>
      <c r="N1476" s="560"/>
      <c r="O1476" s="560"/>
      <c r="P1476" s="560"/>
      <c r="Q1476" s="560"/>
      <c r="R1476" s="560"/>
      <c r="S1476" s="560"/>
      <c r="T1476" s="560"/>
      <c r="U1476" s="560"/>
    </row>
    <row r="1477" spans="1:21">
      <c r="A1477" s="593">
        <f t="shared" si="138"/>
        <v>41336</v>
      </c>
      <c r="B1477" s="594">
        <v>41336.500085300926</v>
      </c>
      <c r="C1477" s="560">
        <f t="shared" si="139"/>
        <v>2013</v>
      </c>
      <c r="D1477" s="560">
        <f t="shared" si="140"/>
        <v>3</v>
      </c>
      <c r="E1477" s="560">
        <f t="shared" si="141"/>
        <v>3</v>
      </c>
      <c r="F1477" s="560">
        <f t="shared" si="142"/>
        <v>12</v>
      </c>
      <c r="G1477" s="595">
        <f t="shared" si="143"/>
        <v>1</v>
      </c>
      <c r="H1477" s="590">
        <f>CHOOSE('Output Sheet'!$B$4,'8760 Data'!J1477,'8760 Data'!K1477,'8760 Data'!L1477,'8760 Data'!M1477,'8760 Data'!N1477,'8760 Data'!O1477,'8760 Data'!P1477,'8760 Data'!Q1477,'8760 Data'!R1477,'8760 Data'!S1477,'8760 Data'!T1477,'8760 Data'!U1477)</f>
        <v>0</v>
      </c>
      <c r="I1477" s="591" t="e">
        <f>H1477/'Output Sheet'!$B$8</f>
        <v>#DIV/0!</v>
      </c>
      <c r="J1477" s="596"/>
      <c r="K1477" s="560"/>
      <c r="L1477" s="560"/>
      <c r="M1477" s="560"/>
      <c r="N1477" s="560"/>
      <c r="O1477" s="560"/>
      <c r="P1477" s="560"/>
      <c r="Q1477" s="560"/>
      <c r="R1477" s="560"/>
      <c r="S1477" s="560"/>
      <c r="T1477" s="560"/>
      <c r="U1477" s="560"/>
    </row>
    <row r="1478" spans="1:21">
      <c r="A1478" s="593">
        <f t="shared" si="138"/>
        <v>41336</v>
      </c>
      <c r="B1478" s="594">
        <v>41336.541752025463</v>
      </c>
      <c r="C1478" s="560">
        <f t="shared" si="139"/>
        <v>2013</v>
      </c>
      <c r="D1478" s="560">
        <f t="shared" si="140"/>
        <v>3</v>
      </c>
      <c r="E1478" s="560">
        <f t="shared" si="141"/>
        <v>3</v>
      </c>
      <c r="F1478" s="560">
        <f t="shared" si="142"/>
        <v>13</v>
      </c>
      <c r="G1478" s="595">
        <f t="shared" si="143"/>
        <v>1</v>
      </c>
      <c r="H1478" s="590">
        <f>CHOOSE('Output Sheet'!$B$4,'8760 Data'!J1478,'8760 Data'!K1478,'8760 Data'!L1478,'8760 Data'!M1478,'8760 Data'!N1478,'8760 Data'!O1478,'8760 Data'!P1478,'8760 Data'!Q1478,'8760 Data'!R1478,'8760 Data'!S1478,'8760 Data'!T1478,'8760 Data'!U1478)</f>
        <v>0</v>
      </c>
      <c r="I1478" s="591" t="e">
        <f>H1478/'Output Sheet'!$B$8</f>
        <v>#DIV/0!</v>
      </c>
      <c r="J1478" s="596"/>
      <c r="K1478" s="560"/>
      <c r="L1478" s="560"/>
      <c r="M1478" s="560"/>
      <c r="N1478" s="560"/>
      <c r="O1478" s="560"/>
      <c r="P1478" s="560"/>
      <c r="Q1478" s="560"/>
      <c r="R1478" s="560"/>
      <c r="S1478" s="560"/>
      <c r="T1478" s="560"/>
      <c r="U1478" s="560"/>
    </row>
    <row r="1479" spans="1:21">
      <c r="A1479" s="593">
        <f t="shared" si="138"/>
        <v>41336</v>
      </c>
      <c r="B1479" s="594">
        <v>41336.58341875</v>
      </c>
      <c r="C1479" s="560">
        <f t="shared" si="139"/>
        <v>2013</v>
      </c>
      <c r="D1479" s="560">
        <f t="shared" si="140"/>
        <v>3</v>
      </c>
      <c r="E1479" s="560">
        <f t="shared" si="141"/>
        <v>3</v>
      </c>
      <c r="F1479" s="560">
        <f t="shared" si="142"/>
        <v>14</v>
      </c>
      <c r="G1479" s="595">
        <f t="shared" si="143"/>
        <v>1</v>
      </c>
      <c r="H1479" s="590">
        <f>CHOOSE('Output Sheet'!$B$4,'8760 Data'!J1479,'8760 Data'!K1479,'8760 Data'!L1479,'8760 Data'!M1479,'8760 Data'!N1479,'8760 Data'!O1479,'8760 Data'!P1479,'8760 Data'!Q1479,'8760 Data'!R1479,'8760 Data'!S1479,'8760 Data'!T1479,'8760 Data'!U1479)</f>
        <v>0</v>
      </c>
      <c r="I1479" s="591" t="e">
        <f>H1479/'Output Sheet'!$B$8</f>
        <v>#DIV/0!</v>
      </c>
      <c r="J1479" s="596"/>
      <c r="K1479" s="560"/>
      <c r="L1479" s="560"/>
      <c r="M1479" s="560"/>
      <c r="N1479" s="560"/>
      <c r="O1479" s="560"/>
      <c r="P1479" s="560"/>
      <c r="Q1479" s="560"/>
      <c r="R1479" s="560"/>
      <c r="S1479" s="560"/>
      <c r="T1479" s="560"/>
      <c r="U1479" s="560"/>
    </row>
    <row r="1480" spans="1:21">
      <c r="A1480" s="593">
        <f t="shared" si="138"/>
        <v>41336</v>
      </c>
      <c r="B1480" s="594">
        <v>41336.625085474538</v>
      </c>
      <c r="C1480" s="560">
        <f t="shared" si="139"/>
        <v>2013</v>
      </c>
      <c r="D1480" s="560">
        <f t="shared" si="140"/>
        <v>3</v>
      </c>
      <c r="E1480" s="560">
        <f t="shared" si="141"/>
        <v>3</v>
      </c>
      <c r="F1480" s="560">
        <f t="shared" si="142"/>
        <v>15</v>
      </c>
      <c r="G1480" s="595">
        <f t="shared" si="143"/>
        <v>1</v>
      </c>
      <c r="H1480" s="590">
        <f>CHOOSE('Output Sheet'!$B$4,'8760 Data'!J1480,'8760 Data'!K1480,'8760 Data'!L1480,'8760 Data'!M1480,'8760 Data'!N1480,'8760 Data'!O1480,'8760 Data'!P1480,'8760 Data'!Q1480,'8760 Data'!R1480,'8760 Data'!S1480,'8760 Data'!T1480,'8760 Data'!U1480)</f>
        <v>0</v>
      </c>
      <c r="I1480" s="591" t="e">
        <f>H1480/'Output Sheet'!$B$8</f>
        <v>#DIV/0!</v>
      </c>
      <c r="J1480" s="596"/>
      <c r="K1480" s="560"/>
      <c r="L1480" s="560"/>
      <c r="M1480" s="560"/>
      <c r="N1480" s="560"/>
      <c r="O1480" s="560"/>
      <c r="P1480" s="560"/>
      <c r="Q1480" s="560"/>
      <c r="R1480" s="560"/>
      <c r="S1480" s="560"/>
      <c r="T1480" s="560"/>
      <c r="U1480" s="560"/>
    </row>
    <row r="1481" spans="1:21">
      <c r="A1481" s="593">
        <f t="shared" si="138"/>
        <v>41336</v>
      </c>
      <c r="B1481" s="594">
        <v>41336.666752199075</v>
      </c>
      <c r="C1481" s="560">
        <f t="shared" si="139"/>
        <v>2013</v>
      </c>
      <c r="D1481" s="560">
        <f t="shared" si="140"/>
        <v>3</v>
      </c>
      <c r="E1481" s="560">
        <f t="shared" si="141"/>
        <v>3</v>
      </c>
      <c r="F1481" s="560">
        <f t="shared" si="142"/>
        <v>16</v>
      </c>
      <c r="G1481" s="595">
        <f t="shared" si="143"/>
        <v>1</v>
      </c>
      <c r="H1481" s="590">
        <f>CHOOSE('Output Sheet'!$B$4,'8760 Data'!J1481,'8760 Data'!K1481,'8760 Data'!L1481,'8760 Data'!M1481,'8760 Data'!N1481,'8760 Data'!O1481,'8760 Data'!P1481,'8760 Data'!Q1481,'8760 Data'!R1481,'8760 Data'!S1481,'8760 Data'!T1481,'8760 Data'!U1481)</f>
        <v>0</v>
      </c>
      <c r="I1481" s="591" t="e">
        <f>H1481/'Output Sheet'!$B$8</f>
        <v>#DIV/0!</v>
      </c>
      <c r="J1481" s="596"/>
      <c r="K1481" s="560"/>
      <c r="L1481" s="560"/>
      <c r="M1481" s="560"/>
      <c r="N1481" s="560"/>
      <c r="O1481" s="560"/>
      <c r="P1481" s="560"/>
      <c r="Q1481" s="560"/>
      <c r="R1481" s="560"/>
      <c r="S1481" s="560"/>
      <c r="T1481" s="560"/>
      <c r="U1481" s="560"/>
    </row>
    <row r="1482" spans="1:21">
      <c r="A1482" s="593">
        <f t="shared" si="138"/>
        <v>41336</v>
      </c>
      <c r="B1482" s="594">
        <v>41336.708418923612</v>
      </c>
      <c r="C1482" s="560">
        <f t="shared" si="139"/>
        <v>2013</v>
      </c>
      <c r="D1482" s="560">
        <f t="shared" si="140"/>
        <v>3</v>
      </c>
      <c r="E1482" s="560">
        <f t="shared" si="141"/>
        <v>3</v>
      </c>
      <c r="F1482" s="560">
        <f t="shared" si="142"/>
        <v>17</v>
      </c>
      <c r="G1482" s="595">
        <f t="shared" si="143"/>
        <v>1</v>
      </c>
      <c r="H1482" s="590">
        <f>CHOOSE('Output Sheet'!$B$4,'8760 Data'!J1482,'8760 Data'!K1482,'8760 Data'!L1482,'8760 Data'!M1482,'8760 Data'!N1482,'8760 Data'!O1482,'8760 Data'!P1482,'8760 Data'!Q1482,'8760 Data'!R1482,'8760 Data'!S1482,'8760 Data'!T1482,'8760 Data'!U1482)</f>
        <v>0</v>
      </c>
      <c r="I1482" s="591" t="e">
        <f>H1482/'Output Sheet'!$B$8</f>
        <v>#DIV/0!</v>
      </c>
      <c r="J1482" s="596"/>
      <c r="K1482" s="560"/>
      <c r="L1482" s="560"/>
      <c r="M1482" s="560"/>
      <c r="N1482" s="560"/>
      <c r="O1482" s="560"/>
      <c r="P1482" s="560"/>
      <c r="Q1482" s="560"/>
      <c r="R1482" s="560"/>
      <c r="S1482" s="560"/>
      <c r="T1482" s="560"/>
      <c r="U1482" s="560"/>
    </row>
    <row r="1483" spans="1:21">
      <c r="A1483" s="593">
        <f t="shared" si="138"/>
        <v>41336</v>
      </c>
      <c r="B1483" s="594">
        <v>41336.750085648149</v>
      </c>
      <c r="C1483" s="560">
        <f t="shared" si="139"/>
        <v>2013</v>
      </c>
      <c r="D1483" s="560">
        <f t="shared" si="140"/>
        <v>3</v>
      </c>
      <c r="E1483" s="560">
        <f t="shared" si="141"/>
        <v>3</v>
      </c>
      <c r="F1483" s="560">
        <f t="shared" si="142"/>
        <v>18</v>
      </c>
      <c r="G1483" s="595">
        <f t="shared" si="143"/>
        <v>1</v>
      </c>
      <c r="H1483" s="590">
        <f>CHOOSE('Output Sheet'!$B$4,'8760 Data'!J1483,'8760 Data'!K1483,'8760 Data'!L1483,'8760 Data'!M1483,'8760 Data'!N1483,'8760 Data'!O1483,'8760 Data'!P1483,'8760 Data'!Q1483,'8760 Data'!R1483,'8760 Data'!S1483,'8760 Data'!T1483,'8760 Data'!U1483)</f>
        <v>0</v>
      </c>
      <c r="I1483" s="591" t="e">
        <f>H1483/'Output Sheet'!$B$8</f>
        <v>#DIV/0!</v>
      </c>
      <c r="J1483" s="596"/>
      <c r="K1483" s="560"/>
      <c r="L1483" s="560"/>
      <c r="M1483" s="560"/>
      <c r="N1483" s="560"/>
      <c r="O1483" s="560"/>
      <c r="P1483" s="560"/>
      <c r="Q1483" s="560"/>
      <c r="R1483" s="560"/>
      <c r="S1483" s="560"/>
      <c r="T1483" s="560"/>
      <c r="U1483" s="560"/>
    </row>
    <row r="1484" spans="1:21">
      <c r="A1484" s="593">
        <f t="shared" si="138"/>
        <v>41336</v>
      </c>
      <c r="B1484" s="594">
        <v>41336.791752372686</v>
      </c>
      <c r="C1484" s="560">
        <f t="shared" si="139"/>
        <v>2013</v>
      </c>
      <c r="D1484" s="560">
        <f t="shared" si="140"/>
        <v>3</v>
      </c>
      <c r="E1484" s="560">
        <f t="shared" si="141"/>
        <v>3</v>
      </c>
      <c r="F1484" s="560">
        <f t="shared" si="142"/>
        <v>19</v>
      </c>
      <c r="G1484" s="595">
        <f t="shared" si="143"/>
        <v>1</v>
      </c>
      <c r="H1484" s="590">
        <f>CHOOSE('Output Sheet'!$B$4,'8760 Data'!J1484,'8760 Data'!K1484,'8760 Data'!L1484,'8760 Data'!M1484,'8760 Data'!N1484,'8760 Data'!O1484,'8760 Data'!P1484,'8760 Data'!Q1484,'8760 Data'!R1484,'8760 Data'!S1484,'8760 Data'!T1484,'8760 Data'!U1484)</f>
        <v>0</v>
      </c>
      <c r="I1484" s="591" t="e">
        <f>H1484/'Output Sheet'!$B$8</f>
        <v>#DIV/0!</v>
      </c>
      <c r="J1484" s="596"/>
      <c r="K1484" s="560"/>
      <c r="L1484" s="560"/>
      <c r="M1484" s="560"/>
      <c r="N1484" s="560"/>
      <c r="O1484" s="560"/>
      <c r="P1484" s="560"/>
      <c r="Q1484" s="560"/>
      <c r="R1484" s="560"/>
      <c r="S1484" s="560"/>
      <c r="T1484" s="560"/>
      <c r="U1484" s="560"/>
    </row>
    <row r="1485" spans="1:21">
      <c r="A1485" s="593">
        <f t="shared" si="138"/>
        <v>41336</v>
      </c>
      <c r="B1485" s="594">
        <v>41336.833419097224</v>
      </c>
      <c r="C1485" s="560">
        <f t="shared" si="139"/>
        <v>2013</v>
      </c>
      <c r="D1485" s="560">
        <f t="shared" si="140"/>
        <v>3</v>
      </c>
      <c r="E1485" s="560">
        <f t="shared" si="141"/>
        <v>3</v>
      </c>
      <c r="F1485" s="560">
        <f t="shared" si="142"/>
        <v>20</v>
      </c>
      <c r="G1485" s="595">
        <f t="shared" si="143"/>
        <v>1</v>
      </c>
      <c r="H1485" s="590">
        <f>CHOOSE('Output Sheet'!$B$4,'8760 Data'!J1485,'8760 Data'!K1485,'8760 Data'!L1485,'8760 Data'!M1485,'8760 Data'!N1485,'8760 Data'!O1485,'8760 Data'!P1485,'8760 Data'!Q1485,'8760 Data'!R1485,'8760 Data'!S1485,'8760 Data'!T1485,'8760 Data'!U1485)</f>
        <v>0</v>
      </c>
      <c r="I1485" s="591" t="e">
        <f>H1485/'Output Sheet'!$B$8</f>
        <v>#DIV/0!</v>
      </c>
      <c r="J1485" s="596"/>
      <c r="K1485" s="560"/>
      <c r="L1485" s="560"/>
      <c r="M1485" s="560"/>
      <c r="N1485" s="560"/>
      <c r="O1485" s="560"/>
      <c r="P1485" s="560"/>
      <c r="Q1485" s="560"/>
      <c r="R1485" s="560"/>
      <c r="S1485" s="560"/>
      <c r="T1485" s="560"/>
      <c r="U1485" s="560"/>
    </row>
    <row r="1486" spans="1:21">
      <c r="A1486" s="593">
        <f t="shared" si="138"/>
        <v>41336</v>
      </c>
      <c r="B1486" s="594">
        <v>41336.875085821761</v>
      </c>
      <c r="C1486" s="560">
        <f t="shared" si="139"/>
        <v>2013</v>
      </c>
      <c r="D1486" s="560">
        <f t="shared" si="140"/>
        <v>3</v>
      </c>
      <c r="E1486" s="560">
        <f t="shared" si="141"/>
        <v>3</v>
      </c>
      <c r="F1486" s="560">
        <f t="shared" si="142"/>
        <v>21</v>
      </c>
      <c r="G1486" s="595">
        <f t="shared" si="143"/>
        <v>1</v>
      </c>
      <c r="H1486" s="590">
        <f>CHOOSE('Output Sheet'!$B$4,'8760 Data'!J1486,'8760 Data'!K1486,'8760 Data'!L1486,'8760 Data'!M1486,'8760 Data'!N1486,'8760 Data'!O1486,'8760 Data'!P1486,'8760 Data'!Q1486,'8760 Data'!R1486,'8760 Data'!S1486,'8760 Data'!T1486,'8760 Data'!U1486)</f>
        <v>0</v>
      </c>
      <c r="I1486" s="591" t="e">
        <f>H1486/'Output Sheet'!$B$8</f>
        <v>#DIV/0!</v>
      </c>
      <c r="J1486" s="596"/>
      <c r="K1486" s="560"/>
      <c r="L1486" s="560"/>
      <c r="M1486" s="560"/>
      <c r="N1486" s="560"/>
      <c r="O1486" s="560"/>
      <c r="P1486" s="560"/>
      <c r="Q1486" s="560"/>
      <c r="R1486" s="560"/>
      <c r="S1486" s="560"/>
      <c r="T1486" s="560"/>
      <c r="U1486" s="560"/>
    </row>
    <row r="1487" spans="1:21">
      <c r="A1487" s="593">
        <f t="shared" si="138"/>
        <v>41336</v>
      </c>
      <c r="B1487" s="594">
        <v>41336.916752546298</v>
      </c>
      <c r="C1487" s="560">
        <f t="shared" si="139"/>
        <v>2013</v>
      </c>
      <c r="D1487" s="560">
        <f t="shared" si="140"/>
        <v>3</v>
      </c>
      <c r="E1487" s="560">
        <f t="shared" si="141"/>
        <v>3</v>
      </c>
      <c r="F1487" s="560">
        <f t="shared" si="142"/>
        <v>22</v>
      </c>
      <c r="G1487" s="595">
        <f t="shared" si="143"/>
        <v>1</v>
      </c>
      <c r="H1487" s="590">
        <f>CHOOSE('Output Sheet'!$B$4,'8760 Data'!J1487,'8760 Data'!K1487,'8760 Data'!L1487,'8760 Data'!M1487,'8760 Data'!N1487,'8760 Data'!O1487,'8760 Data'!P1487,'8760 Data'!Q1487,'8760 Data'!R1487,'8760 Data'!S1487,'8760 Data'!T1487,'8760 Data'!U1487)</f>
        <v>0</v>
      </c>
      <c r="I1487" s="591" t="e">
        <f>H1487/'Output Sheet'!$B$8</f>
        <v>#DIV/0!</v>
      </c>
      <c r="J1487" s="596"/>
      <c r="K1487" s="560"/>
      <c r="L1487" s="560"/>
      <c r="M1487" s="560"/>
      <c r="N1487" s="560"/>
      <c r="O1487" s="560"/>
      <c r="P1487" s="560"/>
      <c r="Q1487" s="560"/>
      <c r="R1487" s="560"/>
      <c r="S1487" s="560"/>
      <c r="T1487" s="560"/>
      <c r="U1487" s="560"/>
    </row>
    <row r="1488" spans="1:21">
      <c r="A1488" s="593">
        <f t="shared" si="138"/>
        <v>41336</v>
      </c>
      <c r="B1488" s="594">
        <v>41336.958419270835</v>
      </c>
      <c r="C1488" s="560">
        <f t="shared" si="139"/>
        <v>2013</v>
      </c>
      <c r="D1488" s="560">
        <f t="shared" si="140"/>
        <v>3</v>
      </c>
      <c r="E1488" s="560">
        <f t="shared" si="141"/>
        <v>3</v>
      </c>
      <c r="F1488" s="560">
        <f t="shared" si="142"/>
        <v>23</v>
      </c>
      <c r="G1488" s="595">
        <f t="shared" si="143"/>
        <v>1</v>
      </c>
      <c r="H1488" s="590">
        <f>CHOOSE('Output Sheet'!$B$4,'8760 Data'!J1488,'8760 Data'!K1488,'8760 Data'!L1488,'8760 Data'!M1488,'8760 Data'!N1488,'8760 Data'!O1488,'8760 Data'!P1488,'8760 Data'!Q1488,'8760 Data'!R1488,'8760 Data'!S1488,'8760 Data'!T1488,'8760 Data'!U1488)</f>
        <v>0</v>
      </c>
      <c r="I1488" s="591" t="e">
        <f>H1488/'Output Sheet'!$B$8</f>
        <v>#DIV/0!</v>
      </c>
      <c r="J1488" s="596"/>
      <c r="K1488" s="560"/>
      <c r="L1488" s="560"/>
      <c r="M1488" s="560"/>
      <c r="N1488" s="560"/>
      <c r="O1488" s="560"/>
      <c r="P1488" s="560"/>
      <c r="Q1488" s="560"/>
      <c r="R1488" s="560"/>
      <c r="S1488" s="560"/>
      <c r="T1488" s="560"/>
      <c r="U1488" s="560"/>
    </row>
    <row r="1489" spans="1:21">
      <c r="A1489" s="593">
        <f t="shared" si="138"/>
        <v>41337</v>
      </c>
      <c r="B1489" s="594">
        <v>41337.000085995373</v>
      </c>
      <c r="C1489" s="560">
        <f t="shared" si="139"/>
        <v>2013</v>
      </c>
      <c r="D1489" s="560">
        <f t="shared" si="140"/>
        <v>3</v>
      </c>
      <c r="E1489" s="560">
        <f t="shared" si="141"/>
        <v>4</v>
      </c>
      <c r="F1489" s="560">
        <f t="shared" si="142"/>
        <v>24</v>
      </c>
      <c r="G1489" s="595">
        <f t="shared" si="143"/>
        <v>2</v>
      </c>
      <c r="H1489" s="590">
        <f>CHOOSE('Output Sheet'!$B$4,'8760 Data'!J1489,'8760 Data'!K1489,'8760 Data'!L1489,'8760 Data'!M1489,'8760 Data'!N1489,'8760 Data'!O1489,'8760 Data'!P1489,'8760 Data'!Q1489,'8760 Data'!R1489,'8760 Data'!S1489,'8760 Data'!T1489,'8760 Data'!U1489)</f>
        <v>0</v>
      </c>
      <c r="I1489" s="591" t="e">
        <f>H1489/'Output Sheet'!$B$8</f>
        <v>#DIV/0!</v>
      </c>
      <c r="J1489" s="596"/>
      <c r="K1489" s="560"/>
      <c r="L1489" s="560"/>
      <c r="M1489" s="560"/>
      <c r="N1489" s="560"/>
      <c r="O1489" s="560"/>
      <c r="P1489" s="560"/>
      <c r="Q1489" s="560"/>
      <c r="R1489" s="560"/>
      <c r="S1489" s="560"/>
      <c r="T1489" s="560"/>
      <c r="U1489" s="560"/>
    </row>
    <row r="1490" spans="1:21">
      <c r="A1490" s="593">
        <f t="shared" si="138"/>
        <v>41337</v>
      </c>
      <c r="B1490" s="594">
        <v>41337.04175271991</v>
      </c>
      <c r="C1490" s="560">
        <f t="shared" si="139"/>
        <v>2013</v>
      </c>
      <c r="D1490" s="560">
        <f t="shared" si="140"/>
        <v>3</v>
      </c>
      <c r="E1490" s="560">
        <f t="shared" si="141"/>
        <v>4</v>
      </c>
      <c r="F1490" s="560">
        <f t="shared" si="142"/>
        <v>1</v>
      </c>
      <c r="G1490" s="595">
        <f t="shared" si="143"/>
        <v>2</v>
      </c>
      <c r="H1490" s="590">
        <f>CHOOSE('Output Sheet'!$B$4,'8760 Data'!J1490,'8760 Data'!K1490,'8760 Data'!L1490,'8760 Data'!M1490,'8760 Data'!N1490,'8760 Data'!O1490,'8760 Data'!P1490,'8760 Data'!Q1490,'8760 Data'!R1490,'8760 Data'!S1490,'8760 Data'!T1490,'8760 Data'!U1490)</f>
        <v>0</v>
      </c>
      <c r="I1490" s="591" t="e">
        <f>H1490/'Output Sheet'!$B$8</f>
        <v>#DIV/0!</v>
      </c>
      <c r="J1490" s="596"/>
      <c r="K1490" s="560"/>
      <c r="L1490" s="560"/>
      <c r="M1490" s="560"/>
      <c r="N1490" s="560"/>
      <c r="O1490" s="560"/>
      <c r="P1490" s="560"/>
      <c r="Q1490" s="560"/>
      <c r="R1490" s="560"/>
      <c r="S1490" s="560"/>
      <c r="T1490" s="560"/>
      <c r="U1490" s="560"/>
    </row>
    <row r="1491" spans="1:21">
      <c r="A1491" s="593">
        <f t="shared" si="138"/>
        <v>41337</v>
      </c>
      <c r="B1491" s="594">
        <v>41337.083419444447</v>
      </c>
      <c r="C1491" s="560">
        <f t="shared" si="139"/>
        <v>2013</v>
      </c>
      <c r="D1491" s="560">
        <f t="shared" si="140"/>
        <v>3</v>
      </c>
      <c r="E1491" s="560">
        <f t="shared" si="141"/>
        <v>4</v>
      </c>
      <c r="F1491" s="560">
        <f t="shared" si="142"/>
        <v>2</v>
      </c>
      <c r="G1491" s="595">
        <f t="shared" si="143"/>
        <v>2</v>
      </c>
      <c r="H1491" s="590">
        <f>CHOOSE('Output Sheet'!$B$4,'8760 Data'!J1491,'8760 Data'!K1491,'8760 Data'!L1491,'8760 Data'!M1491,'8760 Data'!N1491,'8760 Data'!O1491,'8760 Data'!P1491,'8760 Data'!Q1491,'8760 Data'!R1491,'8760 Data'!S1491,'8760 Data'!T1491,'8760 Data'!U1491)</f>
        <v>0</v>
      </c>
      <c r="I1491" s="591" t="e">
        <f>H1491/'Output Sheet'!$B$8</f>
        <v>#DIV/0!</v>
      </c>
      <c r="J1491" s="596"/>
      <c r="K1491" s="560"/>
      <c r="L1491" s="560"/>
      <c r="M1491" s="560"/>
      <c r="N1491" s="560"/>
      <c r="O1491" s="560"/>
      <c r="P1491" s="560"/>
      <c r="Q1491" s="560"/>
      <c r="R1491" s="560"/>
      <c r="S1491" s="560"/>
      <c r="T1491" s="560"/>
      <c r="U1491" s="560"/>
    </row>
    <row r="1492" spans="1:21">
      <c r="A1492" s="593">
        <f t="shared" si="138"/>
        <v>41337</v>
      </c>
      <c r="B1492" s="594">
        <v>41337.125086168984</v>
      </c>
      <c r="C1492" s="560">
        <f t="shared" si="139"/>
        <v>2013</v>
      </c>
      <c r="D1492" s="560">
        <f t="shared" si="140"/>
        <v>3</v>
      </c>
      <c r="E1492" s="560">
        <f t="shared" si="141"/>
        <v>4</v>
      </c>
      <c r="F1492" s="560">
        <f t="shared" si="142"/>
        <v>3</v>
      </c>
      <c r="G1492" s="595">
        <f t="shared" si="143"/>
        <v>2</v>
      </c>
      <c r="H1492" s="590">
        <f>CHOOSE('Output Sheet'!$B$4,'8760 Data'!J1492,'8760 Data'!K1492,'8760 Data'!L1492,'8760 Data'!M1492,'8760 Data'!N1492,'8760 Data'!O1492,'8760 Data'!P1492,'8760 Data'!Q1492,'8760 Data'!R1492,'8760 Data'!S1492,'8760 Data'!T1492,'8760 Data'!U1492)</f>
        <v>0</v>
      </c>
      <c r="I1492" s="591" t="e">
        <f>H1492/'Output Sheet'!$B$8</f>
        <v>#DIV/0!</v>
      </c>
      <c r="J1492" s="596"/>
      <c r="K1492" s="560"/>
      <c r="L1492" s="560"/>
      <c r="M1492" s="560"/>
      <c r="N1492" s="560"/>
      <c r="O1492" s="560"/>
      <c r="P1492" s="560"/>
      <c r="Q1492" s="560"/>
      <c r="R1492" s="560"/>
      <c r="S1492" s="560"/>
      <c r="T1492" s="560"/>
      <c r="U1492" s="560"/>
    </row>
    <row r="1493" spans="1:21">
      <c r="A1493" s="593">
        <f t="shared" si="138"/>
        <v>41337</v>
      </c>
      <c r="B1493" s="594">
        <v>41337.166752893521</v>
      </c>
      <c r="C1493" s="560">
        <f t="shared" si="139"/>
        <v>2013</v>
      </c>
      <c r="D1493" s="560">
        <f t="shared" si="140"/>
        <v>3</v>
      </c>
      <c r="E1493" s="560">
        <f t="shared" si="141"/>
        <v>4</v>
      </c>
      <c r="F1493" s="560">
        <f t="shared" si="142"/>
        <v>4</v>
      </c>
      <c r="G1493" s="595">
        <f t="shared" si="143"/>
        <v>2</v>
      </c>
      <c r="H1493" s="590">
        <f>CHOOSE('Output Sheet'!$B$4,'8760 Data'!J1493,'8760 Data'!K1493,'8760 Data'!L1493,'8760 Data'!M1493,'8760 Data'!N1493,'8760 Data'!O1493,'8760 Data'!P1493,'8760 Data'!Q1493,'8760 Data'!R1493,'8760 Data'!S1493,'8760 Data'!T1493,'8760 Data'!U1493)</f>
        <v>0</v>
      </c>
      <c r="I1493" s="591" t="e">
        <f>H1493/'Output Sheet'!$B$8</f>
        <v>#DIV/0!</v>
      </c>
      <c r="J1493" s="596"/>
      <c r="K1493" s="560"/>
      <c r="L1493" s="560"/>
      <c r="M1493" s="560"/>
      <c r="N1493" s="560"/>
      <c r="O1493" s="560"/>
      <c r="P1493" s="560"/>
      <c r="Q1493" s="560"/>
      <c r="R1493" s="560"/>
      <c r="S1493" s="560"/>
      <c r="T1493" s="560"/>
      <c r="U1493" s="560"/>
    </row>
    <row r="1494" spans="1:21">
      <c r="A1494" s="593">
        <f t="shared" si="138"/>
        <v>41337</v>
      </c>
      <c r="B1494" s="594">
        <v>41337.208419618059</v>
      </c>
      <c r="C1494" s="560">
        <f t="shared" si="139"/>
        <v>2013</v>
      </c>
      <c r="D1494" s="560">
        <f t="shared" si="140"/>
        <v>3</v>
      </c>
      <c r="E1494" s="560">
        <f t="shared" si="141"/>
        <v>4</v>
      </c>
      <c r="F1494" s="560">
        <f t="shared" si="142"/>
        <v>5</v>
      </c>
      <c r="G1494" s="595">
        <f t="shared" si="143"/>
        <v>2</v>
      </c>
      <c r="H1494" s="590">
        <f>CHOOSE('Output Sheet'!$B$4,'8760 Data'!J1494,'8760 Data'!K1494,'8760 Data'!L1494,'8760 Data'!M1494,'8760 Data'!N1494,'8760 Data'!O1494,'8760 Data'!P1494,'8760 Data'!Q1494,'8760 Data'!R1494,'8760 Data'!S1494,'8760 Data'!T1494,'8760 Data'!U1494)</f>
        <v>0</v>
      </c>
      <c r="I1494" s="591" t="e">
        <f>H1494/'Output Sheet'!$B$8</f>
        <v>#DIV/0!</v>
      </c>
      <c r="J1494" s="596"/>
      <c r="K1494" s="560"/>
      <c r="L1494" s="560"/>
      <c r="M1494" s="560"/>
      <c r="N1494" s="560"/>
      <c r="O1494" s="560"/>
      <c r="P1494" s="560"/>
      <c r="Q1494" s="560"/>
      <c r="R1494" s="560"/>
      <c r="S1494" s="560"/>
      <c r="T1494" s="560"/>
      <c r="U1494" s="560"/>
    </row>
    <row r="1495" spans="1:21">
      <c r="A1495" s="593">
        <f t="shared" si="138"/>
        <v>41337</v>
      </c>
      <c r="B1495" s="594">
        <v>41337.250086342596</v>
      </c>
      <c r="C1495" s="560">
        <f t="shared" si="139"/>
        <v>2013</v>
      </c>
      <c r="D1495" s="560">
        <f t="shared" si="140"/>
        <v>3</v>
      </c>
      <c r="E1495" s="560">
        <f t="shared" si="141"/>
        <v>4</v>
      </c>
      <c r="F1495" s="560">
        <f t="shared" si="142"/>
        <v>6</v>
      </c>
      <c r="G1495" s="595">
        <f t="shared" si="143"/>
        <v>2</v>
      </c>
      <c r="H1495" s="590">
        <f>CHOOSE('Output Sheet'!$B$4,'8760 Data'!J1495,'8760 Data'!K1495,'8760 Data'!L1495,'8760 Data'!M1495,'8760 Data'!N1495,'8760 Data'!O1495,'8760 Data'!P1495,'8760 Data'!Q1495,'8760 Data'!R1495,'8760 Data'!S1495,'8760 Data'!T1495,'8760 Data'!U1495)</f>
        <v>0</v>
      </c>
      <c r="I1495" s="591" t="e">
        <f>H1495/'Output Sheet'!$B$8</f>
        <v>#DIV/0!</v>
      </c>
      <c r="J1495" s="596"/>
      <c r="K1495" s="560"/>
      <c r="L1495" s="560"/>
      <c r="M1495" s="560"/>
      <c r="N1495" s="560"/>
      <c r="O1495" s="560"/>
      <c r="P1495" s="560"/>
      <c r="Q1495" s="560"/>
      <c r="R1495" s="560"/>
      <c r="S1495" s="560"/>
      <c r="T1495" s="560"/>
      <c r="U1495" s="560"/>
    </row>
    <row r="1496" spans="1:21">
      <c r="A1496" s="593">
        <f t="shared" si="138"/>
        <v>41337</v>
      </c>
      <c r="B1496" s="594">
        <v>41337.291753067133</v>
      </c>
      <c r="C1496" s="560">
        <f t="shared" si="139"/>
        <v>2013</v>
      </c>
      <c r="D1496" s="560">
        <f t="shared" si="140"/>
        <v>3</v>
      </c>
      <c r="E1496" s="560">
        <f t="shared" si="141"/>
        <v>4</v>
      </c>
      <c r="F1496" s="560">
        <f t="shared" si="142"/>
        <v>7</v>
      </c>
      <c r="G1496" s="595">
        <f t="shared" si="143"/>
        <v>2</v>
      </c>
      <c r="H1496" s="590">
        <f>CHOOSE('Output Sheet'!$B$4,'8760 Data'!J1496,'8760 Data'!K1496,'8760 Data'!L1496,'8760 Data'!M1496,'8760 Data'!N1496,'8760 Data'!O1496,'8760 Data'!P1496,'8760 Data'!Q1496,'8760 Data'!R1496,'8760 Data'!S1496,'8760 Data'!T1496,'8760 Data'!U1496)</f>
        <v>0</v>
      </c>
      <c r="I1496" s="591" t="e">
        <f>H1496/'Output Sheet'!$B$8</f>
        <v>#DIV/0!</v>
      </c>
      <c r="J1496" s="596"/>
      <c r="K1496" s="560"/>
      <c r="L1496" s="560"/>
      <c r="M1496" s="560"/>
      <c r="N1496" s="560"/>
      <c r="O1496" s="560"/>
      <c r="P1496" s="560"/>
      <c r="Q1496" s="560"/>
      <c r="R1496" s="560"/>
      <c r="S1496" s="560"/>
      <c r="T1496" s="560"/>
      <c r="U1496" s="560"/>
    </row>
    <row r="1497" spans="1:21">
      <c r="A1497" s="593">
        <f t="shared" si="138"/>
        <v>41337</v>
      </c>
      <c r="B1497" s="594">
        <v>41337.33341979167</v>
      </c>
      <c r="C1497" s="560">
        <f t="shared" si="139"/>
        <v>2013</v>
      </c>
      <c r="D1497" s="560">
        <f t="shared" si="140"/>
        <v>3</v>
      </c>
      <c r="E1497" s="560">
        <f t="shared" si="141"/>
        <v>4</v>
      </c>
      <c r="F1497" s="560">
        <f t="shared" si="142"/>
        <v>8</v>
      </c>
      <c r="G1497" s="595">
        <f t="shared" si="143"/>
        <v>2</v>
      </c>
      <c r="H1497" s="590">
        <f>CHOOSE('Output Sheet'!$B$4,'8760 Data'!J1497,'8760 Data'!K1497,'8760 Data'!L1497,'8760 Data'!M1497,'8760 Data'!N1497,'8760 Data'!O1497,'8760 Data'!P1497,'8760 Data'!Q1497,'8760 Data'!R1497,'8760 Data'!S1497,'8760 Data'!T1497,'8760 Data'!U1497)</f>
        <v>0</v>
      </c>
      <c r="I1497" s="591" t="e">
        <f>H1497/'Output Sheet'!$B$8</f>
        <v>#DIV/0!</v>
      </c>
      <c r="J1497" s="596"/>
      <c r="K1497" s="560"/>
      <c r="L1497" s="560"/>
      <c r="M1497" s="560"/>
      <c r="N1497" s="560"/>
      <c r="O1497" s="560"/>
      <c r="P1497" s="560"/>
      <c r="Q1497" s="560"/>
      <c r="R1497" s="560"/>
      <c r="S1497" s="560"/>
      <c r="T1497" s="560"/>
      <c r="U1497" s="560"/>
    </row>
    <row r="1498" spans="1:21">
      <c r="A1498" s="593">
        <f t="shared" si="138"/>
        <v>41337</v>
      </c>
      <c r="B1498" s="594">
        <v>41337.3750865162</v>
      </c>
      <c r="C1498" s="560">
        <f t="shared" si="139"/>
        <v>2013</v>
      </c>
      <c r="D1498" s="560">
        <f t="shared" si="140"/>
        <v>3</v>
      </c>
      <c r="E1498" s="560">
        <f t="shared" si="141"/>
        <v>4</v>
      </c>
      <c r="F1498" s="560">
        <f t="shared" si="142"/>
        <v>9</v>
      </c>
      <c r="G1498" s="595">
        <f t="shared" si="143"/>
        <v>2</v>
      </c>
      <c r="H1498" s="590">
        <f>CHOOSE('Output Sheet'!$B$4,'8760 Data'!J1498,'8760 Data'!K1498,'8760 Data'!L1498,'8760 Data'!M1498,'8760 Data'!N1498,'8760 Data'!O1498,'8760 Data'!P1498,'8760 Data'!Q1498,'8760 Data'!R1498,'8760 Data'!S1498,'8760 Data'!T1498,'8760 Data'!U1498)</f>
        <v>0</v>
      </c>
      <c r="I1498" s="591" t="e">
        <f>H1498/'Output Sheet'!$B$8</f>
        <v>#DIV/0!</v>
      </c>
      <c r="J1498" s="596"/>
      <c r="K1498" s="560"/>
      <c r="L1498" s="560"/>
      <c r="M1498" s="560"/>
      <c r="N1498" s="560"/>
      <c r="O1498" s="560"/>
      <c r="P1498" s="560"/>
      <c r="Q1498" s="560"/>
      <c r="R1498" s="560"/>
      <c r="S1498" s="560"/>
      <c r="T1498" s="560"/>
      <c r="U1498" s="560"/>
    </row>
    <row r="1499" spans="1:21">
      <c r="A1499" s="593">
        <f t="shared" si="138"/>
        <v>41337</v>
      </c>
      <c r="B1499" s="594">
        <v>41337.416753240737</v>
      </c>
      <c r="C1499" s="560">
        <f t="shared" si="139"/>
        <v>2013</v>
      </c>
      <c r="D1499" s="560">
        <f t="shared" si="140"/>
        <v>3</v>
      </c>
      <c r="E1499" s="560">
        <f t="shared" si="141"/>
        <v>4</v>
      </c>
      <c r="F1499" s="560">
        <f t="shared" si="142"/>
        <v>10</v>
      </c>
      <c r="G1499" s="595">
        <f t="shared" si="143"/>
        <v>2</v>
      </c>
      <c r="H1499" s="590">
        <f>CHOOSE('Output Sheet'!$B$4,'8760 Data'!J1499,'8760 Data'!K1499,'8760 Data'!L1499,'8760 Data'!M1499,'8760 Data'!N1499,'8760 Data'!O1499,'8760 Data'!P1499,'8760 Data'!Q1499,'8760 Data'!R1499,'8760 Data'!S1499,'8760 Data'!T1499,'8760 Data'!U1499)</f>
        <v>0</v>
      </c>
      <c r="I1499" s="591" t="e">
        <f>H1499/'Output Sheet'!$B$8</f>
        <v>#DIV/0!</v>
      </c>
      <c r="J1499" s="596"/>
      <c r="K1499" s="560"/>
      <c r="L1499" s="560"/>
      <c r="M1499" s="560"/>
      <c r="N1499" s="560"/>
      <c r="O1499" s="560"/>
      <c r="P1499" s="560"/>
      <c r="Q1499" s="560"/>
      <c r="R1499" s="560"/>
      <c r="S1499" s="560"/>
      <c r="T1499" s="560"/>
      <c r="U1499" s="560"/>
    </row>
    <row r="1500" spans="1:21">
      <c r="A1500" s="593">
        <f t="shared" si="138"/>
        <v>41337</v>
      </c>
      <c r="B1500" s="594">
        <v>41337.458419965275</v>
      </c>
      <c r="C1500" s="560">
        <f t="shared" si="139"/>
        <v>2013</v>
      </c>
      <c r="D1500" s="560">
        <f t="shared" si="140"/>
        <v>3</v>
      </c>
      <c r="E1500" s="560">
        <f t="shared" si="141"/>
        <v>4</v>
      </c>
      <c r="F1500" s="560">
        <f t="shared" si="142"/>
        <v>11</v>
      </c>
      <c r="G1500" s="595">
        <f t="shared" si="143"/>
        <v>2</v>
      </c>
      <c r="H1500" s="590">
        <f>CHOOSE('Output Sheet'!$B$4,'8760 Data'!J1500,'8760 Data'!K1500,'8760 Data'!L1500,'8760 Data'!M1500,'8760 Data'!N1500,'8760 Data'!O1500,'8760 Data'!P1500,'8760 Data'!Q1500,'8760 Data'!R1500,'8760 Data'!S1500,'8760 Data'!T1500,'8760 Data'!U1500)</f>
        <v>0</v>
      </c>
      <c r="I1500" s="591" t="e">
        <f>H1500/'Output Sheet'!$B$8</f>
        <v>#DIV/0!</v>
      </c>
      <c r="J1500" s="596"/>
      <c r="K1500" s="560"/>
      <c r="L1500" s="560"/>
      <c r="M1500" s="560"/>
      <c r="N1500" s="560"/>
      <c r="O1500" s="560"/>
      <c r="P1500" s="560"/>
      <c r="Q1500" s="560"/>
      <c r="R1500" s="560"/>
      <c r="S1500" s="560"/>
      <c r="T1500" s="560"/>
      <c r="U1500" s="560"/>
    </row>
    <row r="1501" spans="1:21">
      <c r="A1501" s="593">
        <f t="shared" si="138"/>
        <v>41337</v>
      </c>
      <c r="B1501" s="594">
        <v>41337.500086689812</v>
      </c>
      <c r="C1501" s="560">
        <f t="shared" si="139"/>
        <v>2013</v>
      </c>
      <c r="D1501" s="560">
        <f t="shared" si="140"/>
        <v>3</v>
      </c>
      <c r="E1501" s="560">
        <f t="shared" si="141"/>
        <v>4</v>
      </c>
      <c r="F1501" s="560">
        <f t="shared" si="142"/>
        <v>12</v>
      </c>
      <c r="G1501" s="595">
        <f t="shared" si="143"/>
        <v>2</v>
      </c>
      <c r="H1501" s="590">
        <f>CHOOSE('Output Sheet'!$B$4,'8760 Data'!J1501,'8760 Data'!K1501,'8760 Data'!L1501,'8760 Data'!M1501,'8760 Data'!N1501,'8760 Data'!O1501,'8760 Data'!P1501,'8760 Data'!Q1501,'8760 Data'!R1501,'8760 Data'!S1501,'8760 Data'!T1501,'8760 Data'!U1501)</f>
        <v>0</v>
      </c>
      <c r="I1501" s="591" t="e">
        <f>H1501/'Output Sheet'!$B$8</f>
        <v>#DIV/0!</v>
      </c>
      <c r="J1501" s="596"/>
      <c r="K1501" s="560"/>
      <c r="L1501" s="560"/>
      <c r="M1501" s="560"/>
      <c r="N1501" s="560"/>
      <c r="O1501" s="560"/>
      <c r="P1501" s="560"/>
      <c r="Q1501" s="560"/>
      <c r="R1501" s="560"/>
      <c r="S1501" s="560"/>
      <c r="T1501" s="560"/>
      <c r="U1501" s="560"/>
    </row>
    <row r="1502" spans="1:21">
      <c r="A1502" s="593">
        <f t="shared" si="138"/>
        <v>41337</v>
      </c>
      <c r="B1502" s="594">
        <v>41337.541753414349</v>
      </c>
      <c r="C1502" s="560">
        <f t="shared" si="139"/>
        <v>2013</v>
      </c>
      <c r="D1502" s="560">
        <f t="shared" si="140"/>
        <v>3</v>
      </c>
      <c r="E1502" s="560">
        <f t="shared" si="141"/>
        <v>4</v>
      </c>
      <c r="F1502" s="560">
        <f t="shared" si="142"/>
        <v>13</v>
      </c>
      <c r="G1502" s="595">
        <f t="shared" si="143"/>
        <v>2</v>
      </c>
      <c r="H1502" s="590">
        <f>CHOOSE('Output Sheet'!$B$4,'8760 Data'!J1502,'8760 Data'!K1502,'8760 Data'!L1502,'8760 Data'!M1502,'8760 Data'!N1502,'8760 Data'!O1502,'8760 Data'!P1502,'8760 Data'!Q1502,'8760 Data'!R1502,'8760 Data'!S1502,'8760 Data'!T1502,'8760 Data'!U1502)</f>
        <v>0</v>
      </c>
      <c r="I1502" s="591" t="e">
        <f>H1502/'Output Sheet'!$B$8</f>
        <v>#DIV/0!</v>
      </c>
      <c r="J1502" s="596"/>
      <c r="K1502" s="560"/>
      <c r="L1502" s="560"/>
      <c r="M1502" s="560"/>
      <c r="N1502" s="560"/>
      <c r="O1502" s="560"/>
      <c r="P1502" s="560"/>
      <c r="Q1502" s="560"/>
      <c r="R1502" s="560"/>
      <c r="S1502" s="560"/>
      <c r="T1502" s="560"/>
      <c r="U1502" s="560"/>
    </row>
    <row r="1503" spans="1:21">
      <c r="A1503" s="593">
        <f t="shared" si="138"/>
        <v>41337</v>
      </c>
      <c r="B1503" s="594">
        <v>41337.583420138886</v>
      </c>
      <c r="C1503" s="560">
        <f t="shared" si="139"/>
        <v>2013</v>
      </c>
      <c r="D1503" s="560">
        <f t="shared" si="140"/>
        <v>3</v>
      </c>
      <c r="E1503" s="560">
        <f t="shared" si="141"/>
        <v>4</v>
      </c>
      <c r="F1503" s="560">
        <f t="shared" si="142"/>
        <v>14</v>
      </c>
      <c r="G1503" s="595">
        <f t="shared" si="143"/>
        <v>2</v>
      </c>
      <c r="H1503" s="590">
        <f>CHOOSE('Output Sheet'!$B$4,'8760 Data'!J1503,'8760 Data'!K1503,'8760 Data'!L1503,'8760 Data'!M1503,'8760 Data'!N1503,'8760 Data'!O1503,'8760 Data'!P1503,'8760 Data'!Q1503,'8760 Data'!R1503,'8760 Data'!S1503,'8760 Data'!T1503,'8760 Data'!U1503)</f>
        <v>0</v>
      </c>
      <c r="I1503" s="591" t="e">
        <f>H1503/'Output Sheet'!$B$8</f>
        <v>#DIV/0!</v>
      </c>
      <c r="J1503" s="596"/>
      <c r="K1503" s="560"/>
      <c r="L1503" s="560"/>
      <c r="M1503" s="560"/>
      <c r="N1503" s="560"/>
      <c r="O1503" s="560"/>
      <c r="P1503" s="560"/>
      <c r="Q1503" s="560"/>
      <c r="R1503" s="560"/>
      <c r="S1503" s="560"/>
      <c r="T1503" s="560"/>
      <c r="U1503" s="560"/>
    </row>
    <row r="1504" spans="1:21">
      <c r="A1504" s="593">
        <f t="shared" si="138"/>
        <v>41337</v>
      </c>
      <c r="B1504" s="594">
        <v>41337.625086863423</v>
      </c>
      <c r="C1504" s="560">
        <f t="shared" si="139"/>
        <v>2013</v>
      </c>
      <c r="D1504" s="560">
        <f t="shared" si="140"/>
        <v>3</v>
      </c>
      <c r="E1504" s="560">
        <f t="shared" si="141"/>
        <v>4</v>
      </c>
      <c r="F1504" s="560">
        <f t="shared" si="142"/>
        <v>15</v>
      </c>
      <c r="G1504" s="595">
        <f t="shared" si="143"/>
        <v>2</v>
      </c>
      <c r="H1504" s="590">
        <f>CHOOSE('Output Sheet'!$B$4,'8760 Data'!J1504,'8760 Data'!K1504,'8760 Data'!L1504,'8760 Data'!M1504,'8760 Data'!N1504,'8760 Data'!O1504,'8760 Data'!P1504,'8760 Data'!Q1504,'8760 Data'!R1504,'8760 Data'!S1504,'8760 Data'!T1504,'8760 Data'!U1504)</f>
        <v>0</v>
      </c>
      <c r="I1504" s="591" t="e">
        <f>H1504/'Output Sheet'!$B$8</f>
        <v>#DIV/0!</v>
      </c>
      <c r="J1504" s="596"/>
      <c r="K1504" s="560"/>
      <c r="L1504" s="560"/>
      <c r="M1504" s="560"/>
      <c r="N1504" s="560"/>
      <c r="O1504" s="560"/>
      <c r="P1504" s="560"/>
      <c r="Q1504" s="560"/>
      <c r="R1504" s="560"/>
      <c r="S1504" s="560"/>
      <c r="T1504" s="560"/>
      <c r="U1504" s="560"/>
    </row>
    <row r="1505" spans="1:21">
      <c r="A1505" s="593">
        <f t="shared" si="138"/>
        <v>41337</v>
      </c>
      <c r="B1505" s="594">
        <v>41337.666753587961</v>
      </c>
      <c r="C1505" s="560">
        <f t="shared" si="139"/>
        <v>2013</v>
      </c>
      <c r="D1505" s="560">
        <f t="shared" si="140"/>
        <v>3</v>
      </c>
      <c r="E1505" s="560">
        <f t="shared" si="141"/>
        <v>4</v>
      </c>
      <c r="F1505" s="560">
        <f t="shared" si="142"/>
        <v>16</v>
      </c>
      <c r="G1505" s="595">
        <f t="shared" si="143"/>
        <v>2</v>
      </c>
      <c r="H1505" s="590">
        <f>CHOOSE('Output Sheet'!$B$4,'8760 Data'!J1505,'8760 Data'!K1505,'8760 Data'!L1505,'8760 Data'!M1505,'8760 Data'!N1505,'8760 Data'!O1505,'8760 Data'!P1505,'8760 Data'!Q1505,'8760 Data'!R1505,'8760 Data'!S1505,'8760 Data'!T1505,'8760 Data'!U1505)</f>
        <v>0</v>
      </c>
      <c r="I1505" s="591" t="e">
        <f>H1505/'Output Sheet'!$B$8</f>
        <v>#DIV/0!</v>
      </c>
      <c r="J1505" s="596"/>
      <c r="K1505" s="560"/>
      <c r="L1505" s="560"/>
      <c r="M1505" s="560"/>
      <c r="N1505" s="560"/>
      <c r="O1505" s="560"/>
      <c r="P1505" s="560"/>
      <c r="Q1505" s="560"/>
      <c r="R1505" s="560"/>
      <c r="S1505" s="560"/>
      <c r="T1505" s="560"/>
      <c r="U1505" s="560"/>
    </row>
    <row r="1506" spans="1:21">
      <c r="A1506" s="593">
        <f t="shared" si="138"/>
        <v>41337</v>
      </c>
      <c r="B1506" s="594">
        <v>41337.708420312498</v>
      </c>
      <c r="C1506" s="560">
        <f t="shared" si="139"/>
        <v>2013</v>
      </c>
      <c r="D1506" s="560">
        <f t="shared" si="140"/>
        <v>3</v>
      </c>
      <c r="E1506" s="560">
        <f t="shared" si="141"/>
        <v>4</v>
      </c>
      <c r="F1506" s="560">
        <f t="shared" si="142"/>
        <v>17</v>
      </c>
      <c r="G1506" s="595">
        <f t="shared" si="143"/>
        <v>2</v>
      </c>
      <c r="H1506" s="590">
        <f>CHOOSE('Output Sheet'!$B$4,'8760 Data'!J1506,'8760 Data'!K1506,'8760 Data'!L1506,'8760 Data'!M1506,'8760 Data'!N1506,'8760 Data'!O1506,'8760 Data'!P1506,'8760 Data'!Q1506,'8760 Data'!R1506,'8760 Data'!S1506,'8760 Data'!T1506,'8760 Data'!U1506)</f>
        <v>0</v>
      </c>
      <c r="I1506" s="591" t="e">
        <f>H1506/'Output Sheet'!$B$8</f>
        <v>#DIV/0!</v>
      </c>
      <c r="J1506" s="596"/>
      <c r="K1506" s="560"/>
      <c r="L1506" s="560"/>
      <c r="M1506" s="560"/>
      <c r="N1506" s="560"/>
      <c r="O1506" s="560"/>
      <c r="P1506" s="560"/>
      <c r="Q1506" s="560"/>
      <c r="R1506" s="560"/>
      <c r="S1506" s="560"/>
      <c r="T1506" s="560"/>
      <c r="U1506" s="560"/>
    </row>
    <row r="1507" spans="1:21">
      <c r="A1507" s="593">
        <f t="shared" si="138"/>
        <v>41337</v>
      </c>
      <c r="B1507" s="594">
        <v>41337.750087037035</v>
      </c>
      <c r="C1507" s="560">
        <f t="shared" si="139"/>
        <v>2013</v>
      </c>
      <c r="D1507" s="560">
        <f t="shared" si="140"/>
        <v>3</v>
      </c>
      <c r="E1507" s="560">
        <f t="shared" si="141"/>
        <v>4</v>
      </c>
      <c r="F1507" s="560">
        <f t="shared" si="142"/>
        <v>18</v>
      </c>
      <c r="G1507" s="595">
        <f t="shared" si="143"/>
        <v>2</v>
      </c>
      <c r="H1507" s="590">
        <f>CHOOSE('Output Sheet'!$B$4,'8760 Data'!J1507,'8760 Data'!K1507,'8760 Data'!L1507,'8760 Data'!M1507,'8760 Data'!N1507,'8760 Data'!O1507,'8760 Data'!P1507,'8760 Data'!Q1507,'8760 Data'!R1507,'8760 Data'!S1507,'8760 Data'!T1507,'8760 Data'!U1507)</f>
        <v>0</v>
      </c>
      <c r="I1507" s="591" t="e">
        <f>H1507/'Output Sheet'!$B$8</f>
        <v>#DIV/0!</v>
      </c>
      <c r="J1507" s="596"/>
      <c r="K1507" s="560"/>
      <c r="L1507" s="560"/>
      <c r="M1507" s="560"/>
      <c r="N1507" s="560"/>
      <c r="O1507" s="560"/>
      <c r="P1507" s="560"/>
      <c r="Q1507" s="560"/>
      <c r="R1507" s="560"/>
      <c r="S1507" s="560"/>
      <c r="T1507" s="560"/>
      <c r="U1507" s="560"/>
    </row>
    <row r="1508" spans="1:21">
      <c r="A1508" s="593">
        <f t="shared" si="138"/>
        <v>41337</v>
      </c>
      <c r="B1508" s="594">
        <v>41337.791753761572</v>
      </c>
      <c r="C1508" s="560">
        <f t="shared" si="139"/>
        <v>2013</v>
      </c>
      <c r="D1508" s="560">
        <f t="shared" si="140"/>
        <v>3</v>
      </c>
      <c r="E1508" s="560">
        <f t="shared" si="141"/>
        <v>4</v>
      </c>
      <c r="F1508" s="560">
        <f t="shared" si="142"/>
        <v>19</v>
      </c>
      <c r="G1508" s="595">
        <f t="shared" si="143"/>
        <v>2</v>
      </c>
      <c r="H1508" s="590">
        <f>CHOOSE('Output Sheet'!$B$4,'8760 Data'!J1508,'8760 Data'!K1508,'8760 Data'!L1508,'8760 Data'!M1508,'8760 Data'!N1508,'8760 Data'!O1508,'8760 Data'!P1508,'8760 Data'!Q1508,'8760 Data'!R1508,'8760 Data'!S1508,'8760 Data'!T1508,'8760 Data'!U1508)</f>
        <v>0</v>
      </c>
      <c r="I1508" s="591" t="e">
        <f>H1508/'Output Sheet'!$B$8</f>
        <v>#DIV/0!</v>
      </c>
      <c r="J1508" s="596"/>
      <c r="K1508" s="560"/>
      <c r="L1508" s="560"/>
      <c r="M1508" s="560"/>
      <c r="N1508" s="560"/>
      <c r="O1508" s="560"/>
      <c r="P1508" s="560"/>
      <c r="Q1508" s="560"/>
      <c r="R1508" s="560"/>
      <c r="S1508" s="560"/>
      <c r="T1508" s="560"/>
      <c r="U1508" s="560"/>
    </row>
    <row r="1509" spans="1:21">
      <c r="A1509" s="593">
        <f t="shared" si="138"/>
        <v>41337</v>
      </c>
      <c r="B1509" s="594">
        <v>41337.833420486109</v>
      </c>
      <c r="C1509" s="560">
        <f t="shared" si="139"/>
        <v>2013</v>
      </c>
      <c r="D1509" s="560">
        <f t="shared" si="140"/>
        <v>3</v>
      </c>
      <c r="E1509" s="560">
        <f t="shared" si="141"/>
        <v>4</v>
      </c>
      <c r="F1509" s="560">
        <f t="shared" si="142"/>
        <v>20</v>
      </c>
      <c r="G1509" s="595">
        <f t="shared" si="143"/>
        <v>2</v>
      </c>
      <c r="H1509" s="590">
        <f>CHOOSE('Output Sheet'!$B$4,'8760 Data'!J1509,'8760 Data'!K1509,'8760 Data'!L1509,'8760 Data'!M1509,'8760 Data'!N1509,'8760 Data'!O1509,'8760 Data'!P1509,'8760 Data'!Q1509,'8760 Data'!R1509,'8760 Data'!S1509,'8760 Data'!T1509,'8760 Data'!U1509)</f>
        <v>0</v>
      </c>
      <c r="I1509" s="591" t="e">
        <f>H1509/'Output Sheet'!$B$8</f>
        <v>#DIV/0!</v>
      </c>
      <c r="J1509" s="596"/>
      <c r="K1509" s="560"/>
      <c r="L1509" s="560"/>
      <c r="M1509" s="560"/>
      <c r="N1509" s="560"/>
      <c r="O1509" s="560"/>
      <c r="P1509" s="560"/>
      <c r="Q1509" s="560"/>
      <c r="R1509" s="560"/>
      <c r="S1509" s="560"/>
      <c r="T1509" s="560"/>
      <c r="U1509" s="560"/>
    </row>
    <row r="1510" spans="1:21">
      <c r="A1510" s="593">
        <f t="shared" si="138"/>
        <v>41337</v>
      </c>
      <c r="B1510" s="594">
        <v>41337.875087210647</v>
      </c>
      <c r="C1510" s="560">
        <f t="shared" si="139"/>
        <v>2013</v>
      </c>
      <c r="D1510" s="560">
        <f t="shared" si="140"/>
        <v>3</v>
      </c>
      <c r="E1510" s="560">
        <f t="shared" si="141"/>
        <v>4</v>
      </c>
      <c r="F1510" s="560">
        <f t="shared" si="142"/>
        <v>21</v>
      </c>
      <c r="G1510" s="595">
        <f t="shared" si="143"/>
        <v>2</v>
      </c>
      <c r="H1510" s="590">
        <f>CHOOSE('Output Sheet'!$B$4,'8760 Data'!J1510,'8760 Data'!K1510,'8760 Data'!L1510,'8760 Data'!M1510,'8760 Data'!N1510,'8760 Data'!O1510,'8760 Data'!P1510,'8760 Data'!Q1510,'8760 Data'!R1510,'8760 Data'!S1510,'8760 Data'!T1510,'8760 Data'!U1510)</f>
        <v>0</v>
      </c>
      <c r="I1510" s="591" t="e">
        <f>H1510/'Output Sheet'!$B$8</f>
        <v>#DIV/0!</v>
      </c>
      <c r="J1510" s="596"/>
      <c r="K1510" s="560"/>
      <c r="L1510" s="560"/>
      <c r="M1510" s="560"/>
      <c r="N1510" s="560"/>
      <c r="O1510" s="560"/>
      <c r="P1510" s="560"/>
      <c r="Q1510" s="560"/>
      <c r="R1510" s="560"/>
      <c r="S1510" s="560"/>
      <c r="T1510" s="560"/>
      <c r="U1510" s="560"/>
    </row>
    <row r="1511" spans="1:21">
      <c r="A1511" s="593">
        <f t="shared" si="138"/>
        <v>41337</v>
      </c>
      <c r="B1511" s="594">
        <v>41337.916753935184</v>
      </c>
      <c r="C1511" s="560">
        <f t="shared" si="139"/>
        <v>2013</v>
      </c>
      <c r="D1511" s="560">
        <f t="shared" si="140"/>
        <v>3</v>
      </c>
      <c r="E1511" s="560">
        <f t="shared" si="141"/>
        <v>4</v>
      </c>
      <c r="F1511" s="560">
        <f t="shared" si="142"/>
        <v>22</v>
      </c>
      <c r="G1511" s="595">
        <f t="shared" si="143"/>
        <v>2</v>
      </c>
      <c r="H1511" s="590">
        <f>CHOOSE('Output Sheet'!$B$4,'8760 Data'!J1511,'8760 Data'!K1511,'8760 Data'!L1511,'8760 Data'!M1511,'8760 Data'!N1511,'8760 Data'!O1511,'8760 Data'!P1511,'8760 Data'!Q1511,'8760 Data'!R1511,'8760 Data'!S1511,'8760 Data'!T1511,'8760 Data'!U1511)</f>
        <v>0</v>
      </c>
      <c r="I1511" s="591" t="e">
        <f>H1511/'Output Sheet'!$B$8</f>
        <v>#DIV/0!</v>
      </c>
      <c r="J1511" s="596"/>
      <c r="K1511" s="560"/>
      <c r="L1511" s="560"/>
      <c r="M1511" s="560"/>
      <c r="N1511" s="560"/>
      <c r="O1511" s="560"/>
      <c r="P1511" s="560"/>
      <c r="Q1511" s="560"/>
      <c r="R1511" s="560"/>
      <c r="S1511" s="560"/>
      <c r="T1511" s="560"/>
      <c r="U1511" s="560"/>
    </row>
    <row r="1512" spans="1:21">
      <c r="A1512" s="593">
        <f t="shared" si="138"/>
        <v>41337</v>
      </c>
      <c r="B1512" s="594">
        <v>41337.958420659721</v>
      </c>
      <c r="C1512" s="560">
        <f t="shared" si="139"/>
        <v>2013</v>
      </c>
      <c r="D1512" s="560">
        <f t="shared" si="140"/>
        <v>3</v>
      </c>
      <c r="E1512" s="560">
        <f t="shared" si="141"/>
        <v>4</v>
      </c>
      <c r="F1512" s="560">
        <f t="shared" si="142"/>
        <v>23</v>
      </c>
      <c r="G1512" s="595">
        <f t="shared" si="143"/>
        <v>2</v>
      </c>
      <c r="H1512" s="590">
        <f>CHOOSE('Output Sheet'!$B$4,'8760 Data'!J1512,'8760 Data'!K1512,'8760 Data'!L1512,'8760 Data'!M1512,'8760 Data'!N1512,'8760 Data'!O1512,'8760 Data'!P1512,'8760 Data'!Q1512,'8760 Data'!R1512,'8760 Data'!S1512,'8760 Data'!T1512,'8760 Data'!U1512)</f>
        <v>0</v>
      </c>
      <c r="I1512" s="591" t="e">
        <f>H1512/'Output Sheet'!$B$8</f>
        <v>#DIV/0!</v>
      </c>
      <c r="J1512" s="596"/>
      <c r="K1512" s="560"/>
      <c r="L1512" s="560"/>
      <c r="M1512" s="560"/>
      <c r="N1512" s="560"/>
      <c r="O1512" s="560"/>
      <c r="P1512" s="560"/>
      <c r="Q1512" s="560"/>
      <c r="R1512" s="560"/>
      <c r="S1512" s="560"/>
      <c r="T1512" s="560"/>
      <c r="U1512" s="560"/>
    </row>
    <row r="1513" spans="1:21">
      <c r="A1513" s="593">
        <f t="shared" si="138"/>
        <v>41338</v>
      </c>
      <c r="B1513" s="594">
        <v>41338.000087384258</v>
      </c>
      <c r="C1513" s="560">
        <f t="shared" si="139"/>
        <v>2013</v>
      </c>
      <c r="D1513" s="560">
        <f t="shared" si="140"/>
        <v>3</v>
      </c>
      <c r="E1513" s="560">
        <f t="shared" si="141"/>
        <v>5</v>
      </c>
      <c r="F1513" s="560">
        <f t="shared" si="142"/>
        <v>24</v>
      </c>
      <c r="G1513" s="595">
        <f t="shared" si="143"/>
        <v>3</v>
      </c>
      <c r="H1513" s="590">
        <f>CHOOSE('Output Sheet'!$B$4,'8760 Data'!J1513,'8760 Data'!K1513,'8760 Data'!L1513,'8760 Data'!M1513,'8760 Data'!N1513,'8760 Data'!O1513,'8760 Data'!P1513,'8760 Data'!Q1513,'8760 Data'!R1513,'8760 Data'!S1513,'8760 Data'!T1513,'8760 Data'!U1513)</f>
        <v>0</v>
      </c>
      <c r="I1513" s="591" t="e">
        <f>H1513/'Output Sheet'!$B$8</f>
        <v>#DIV/0!</v>
      </c>
      <c r="J1513" s="596"/>
      <c r="K1513" s="560"/>
      <c r="L1513" s="560"/>
      <c r="M1513" s="560"/>
      <c r="N1513" s="560"/>
      <c r="O1513" s="560"/>
      <c r="P1513" s="560"/>
      <c r="Q1513" s="560"/>
      <c r="R1513" s="560"/>
      <c r="S1513" s="560"/>
      <c r="T1513" s="560"/>
      <c r="U1513" s="560"/>
    </row>
    <row r="1514" spans="1:21">
      <c r="A1514" s="593">
        <f t="shared" si="138"/>
        <v>41338</v>
      </c>
      <c r="B1514" s="594">
        <v>41338.041754108795</v>
      </c>
      <c r="C1514" s="560">
        <f t="shared" si="139"/>
        <v>2013</v>
      </c>
      <c r="D1514" s="560">
        <f t="shared" si="140"/>
        <v>3</v>
      </c>
      <c r="E1514" s="560">
        <f t="shared" si="141"/>
        <v>5</v>
      </c>
      <c r="F1514" s="560">
        <f t="shared" si="142"/>
        <v>1</v>
      </c>
      <c r="G1514" s="595">
        <f t="shared" si="143"/>
        <v>3</v>
      </c>
      <c r="H1514" s="590">
        <f>CHOOSE('Output Sheet'!$B$4,'8760 Data'!J1514,'8760 Data'!K1514,'8760 Data'!L1514,'8760 Data'!M1514,'8760 Data'!N1514,'8760 Data'!O1514,'8760 Data'!P1514,'8760 Data'!Q1514,'8760 Data'!R1514,'8760 Data'!S1514,'8760 Data'!T1514,'8760 Data'!U1514)</f>
        <v>0</v>
      </c>
      <c r="I1514" s="591" t="e">
        <f>H1514/'Output Sheet'!$B$8</f>
        <v>#DIV/0!</v>
      </c>
      <c r="J1514" s="596"/>
      <c r="K1514" s="560"/>
      <c r="L1514" s="560"/>
      <c r="M1514" s="560"/>
      <c r="N1514" s="560"/>
      <c r="O1514" s="560"/>
      <c r="P1514" s="560"/>
      <c r="Q1514" s="560"/>
      <c r="R1514" s="560"/>
      <c r="S1514" s="560"/>
      <c r="T1514" s="560"/>
      <c r="U1514" s="560"/>
    </row>
    <row r="1515" spans="1:21">
      <c r="A1515" s="593">
        <f t="shared" si="138"/>
        <v>41338</v>
      </c>
      <c r="B1515" s="594">
        <v>41338.083420833333</v>
      </c>
      <c r="C1515" s="560">
        <f t="shared" si="139"/>
        <v>2013</v>
      </c>
      <c r="D1515" s="560">
        <f t="shared" si="140"/>
        <v>3</v>
      </c>
      <c r="E1515" s="560">
        <f t="shared" si="141"/>
        <v>5</v>
      </c>
      <c r="F1515" s="560">
        <f t="shared" si="142"/>
        <v>2</v>
      </c>
      <c r="G1515" s="595">
        <f t="shared" si="143"/>
        <v>3</v>
      </c>
      <c r="H1515" s="590">
        <f>CHOOSE('Output Sheet'!$B$4,'8760 Data'!J1515,'8760 Data'!K1515,'8760 Data'!L1515,'8760 Data'!M1515,'8760 Data'!N1515,'8760 Data'!O1515,'8760 Data'!P1515,'8760 Data'!Q1515,'8760 Data'!R1515,'8760 Data'!S1515,'8760 Data'!T1515,'8760 Data'!U1515)</f>
        <v>0</v>
      </c>
      <c r="I1515" s="591" t="e">
        <f>H1515/'Output Sheet'!$B$8</f>
        <v>#DIV/0!</v>
      </c>
      <c r="J1515" s="596"/>
      <c r="K1515" s="560"/>
      <c r="L1515" s="560"/>
      <c r="M1515" s="560"/>
      <c r="N1515" s="560"/>
      <c r="O1515" s="560"/>
      <c r="P1515" s="560"/>
      <c r="Q1515" s="560"/>
      <c r="R1515" s="560"/>
      <c r="S1515" s="560"/>
      <c r="T1515" s="560"/>
      <c r="U1515" s="560"/>
    </row>
    <row r="1516" spans="1:21">
      <c r="A1516" s="593">
        <f t="shared" si="138"/>
        <v>41338</v>
      </c>
      <c r="B1516" s="594">
        <v>41338.12508755787</v>
      </c>
      <c r="C1516" s="560">
        <f t="shared" si="139"/>
        <v>2013</v>
      </c>
      <c r="D1516" s="560">
        <f t="shared" si="140"/>
        <v>3</v>
      </c>
      <c r="E1516" s="560">
        <f t="shared" si="141"/>
        <v>5</v>
      </c>
      <c r="F1516" s="560">
        <f t="shared" si="142"/>
        <v>3</v>
      </c>
      <c r="G1516" s="595">
        <f t="shared" si="143"/>
        <v>3</v>
      </c>
      <c r="H1516" s="590">
        <f>CHOOSE('Output Sheet'!$B$4,'8760 Data'!J1516,'8760 Data'!K1516,'8760 Data'!L1516,'8760 Data'!M1516,'8760 Data'!N1516,'8760 Data'!O1516,'8760 Data'!P1516,'8760 Data'!Q1516,'8760 Data'!R1516,'8760 Data'!S1516,'8760 Data'!T1516,'8760 Data'!U1516)</f>
        <v>0</v>
      </c>
      <c r="I1516" s="591" t="e">
        <f>H1516/'Output Sheet'!$B$8</f>
        <v>#DIV/0!</v>
      </c>
      <c r="J1516" s="596"/>
      <c r="K1516" s="560"/>
      <c r="L1516" s="560"/>
      <c r="M1516" s="560"/>
      <c r="N1516" s="560"/>
      <c r="O1516" s="560"/>
      <c r="P1516" s="560"/>
      <c r="Q1516" s="560"/>
      <c r="R1516" s="560"/>
      <c r="S1516" s="560"/>
      <c r="T1516" s="560"/>
      <c r="U1516" s="560"/>
    </row>
    <row r="1517" spans="1:21">
      <c r="A1517" s="593">
        <f t="shared" si="138"/>
        <v>41338</v>
      </c>
      <c r="B1517" s="594">
        <v>41338.166754282407</v>
      </c>
      <c r="C1517" s="560">
        <f t="shared" si="139"/>
        <v>2013</v>
      </c>
      <c r="D1517" s="560">
        <f t="shared" si="140"/>
        <v>3</v>
      </c>
      <c r="E1517" s="560">
        <f t="shared" si="141"/>
        <v>5</v>
      </c>
      <c r="F1517" s="560">
        <f t="shared" si="142"/>
        <v>4</v>
      </c>
      <c r="G1517" s="595">
        <f t="shared" si="143"/>
        <v>3</v>
      </c>
      <c r="H1517" s="590">
        <f>CHOOSE('Output Sheet'!$B$4,'8760 Data'!J1517,'8760 Data'!K1517,'8760 Data'!L1517,'8760 Data'!M1517,'8760 Data'!N1517,'8760 Data'!O1517,'8760 Data'!P1517,'8760 Data'!Q1517,'8760 Data'!R1517,'8760 Data'!S1517,'8760 Data'!T1517,'8760 Data'!U1517)</f>
        <v>0</v>
      </c>
      <c r="I1517" s="591" t="e">
        <f>H1517/'Output Sheet'!$B$8</f>
        <v>#DIV/0!</v>
      </c>
      <c r="J1517" s="596"/>
      <c r="K1517" s="560"/>
      <c r="L1517" s="560"/>
      <c r="M1517" s="560"/>
      <c r="N1517" s="560"/>
      <c r="O1517" s="560"/>
      <c r="P1517" s="560"/>
      <c r="Q1517" s="560"/>
      <c r="R1517" s="560"/>
      <c r="S1517" s="560"/>
      <c r="T1517" s="560"/>
      <c r="U1517" s="560"/>
    </row>
    <row r="1518" spans="1:21">
      <c r="A1518" s="593">
        <f t="shared" si="138"/>
        <v>41338</v>
      </c>
      <c r="B1518" s="594">
        <v>41338.208421006944</v>
      </c>
      <c r="C1518" s="560">
        <f t="shared" si="139"/>
        <v>2013</v>
      </c>
      <c r="D1518" s="560">
        <f t="shared" si="140"/>
        <v>3</v>
      </c>
      <c r="E1518" s="560">
        <f t="shared" si="141"/>
        <v>5</v>
      </c>
      <c r="F1518" s="560">
        <f t="shared" si="142"/>
        <v>5</v>
      </c>
      <c r="G1518" s="595">
        <f t="shared" si="143"/>
        <v>3</v>
      </c>
      <c r="H1518" s="590">
        <f>CHOOSE('Output Sheet'!$B$4,'8760 Data'!J1518,'8760 Data'!K1518,'8760 Data'!L1518,'8760 Data'!M1518,'8760 Data'!N1518,'8760 Data'!O1518,'8760 Data'!P1518,'8760 Data'!Q1518,'8760 Data'!R1518,'8760 Data'!S1518,'8760 Data'!T1518,'8760 Data'!U1518)</f>
        <v>0</v>
      </c>
      <c r="I1518" s="591" t="e">
        <f>H1518/'Output Sheet'!$B$8</f>
        <v>#DIV/0!</v>
      </c>
      <c r="J1518" s="596"/>
      <c r="K1518" s="560"/>
      <c r="L1518" s="560"/>
      <c r="M1518" s="560"/>
      <c r="N1518" s="560"/>
      <c r="O1518" s="560"/>
      <c r="P1518" s="560"/>
      <c r="Q1518" s="560"/>
      <c r="R1518" s="560"/>
      <c r="S1518" s="560"/>
      <c r="T1518" s="560"/>
      <c r="U1518" s="560"/>
    </row>
    <row r="1519" spans="1:21">
      <c r="A1519" s="593">
        <f t="shared" si="138"/>
        <v>41338</v>
      </c>
      <c r="B1519" s="594">
        <v>41338.250087731481</v>
      </c>
      <c r="C1519" s="560">
        <f t="shared" si="139"/>
        <v>2013</v>
      </c>
      <c r="D1519" s="560">
        <f t="shared" si="140"/>
        <v>3</v>
      </c>
      <c r="E1519" s="560">
        <f t="shared" si="141"/>
        <v>5</v>
      </c>
      <c r="F1519" s="560">
        <f t="shared" si="142"/>
        <v>6</v>
      </c>
      <c r="G1519" s="595">
        <f t="shared" si="143"/>
        <v>3</v>
      </c>
      <c r="H1519" s="590">
        <f>CHOOSE('Output Sheet'!$B$4,'8760 Data'!J1519,'8760 Data'!K1519,'8760 Data'!L1519,'8760 Data'!M1519,'8760 Data'!N1519,'8760 Data'!O1519,'8760 Data'!P1519,'8760 Data'!Q1519,'8760 Data'!R1519,'8760 Data'!S1519,'8760 Data'!T1519,'8760 Data'!U1519)</f>
        <v>0</v>
      </c>
      <c r="I1519" s="591" t="e">
        <f>H1519/'Output Sheet'!$B$8</f>
        <v>#DIV/0!</v>
      </c>
      <c r="J1519" s="596"/>
      <c r="K1519" s="560"/>
      <c r="L1519" s="560"/>
      <c r="M1519" s="560"/>
      <c r="N1519" s="560"/>
      <c r="O1519" s="560"/>
      <c r="P1519" s="560"/>
      <c r="Q1519" s="560"/>
      <c r="R1519" s="560"/>
      <c r="S1519" s="560"/>
      <c r="T1519" s="560"/>
      <c r="U1519" s="560"/>
    </row>
    <row r="1520" spans="1:21">
      <c r="A1520" s="593">
        <f t="shared" si="138"/>
        <v>41338</v>
      </c>
      <c r="B1520" s="594">
        <v>41338.291754456019</v>
      </c>
      <c r="C1520" s="560">
        <f t="shared" si="139"/>
        <v>2013</v>
      </c>
      <c r="D1520" s="560">
        <f t="shared" si="140"/>
        <v>3</v>
      </c>
      <c r="E1520" s="560">
        <f t="shared" si="141"/>
        <v>5</v>
      </c>
      <c r="F1520" s="560">
        <f t="shared" si="142"/>
        <v>7</v>
      </c>
      <c r="G1520" s="595">
        <f t="shared" si="143"/>
        <v>3</v>
      </c>
      <c r="H1520" s="590">
        <f>CHOOSE('Output Sheet'!$B$4,'8760 Data'!J1520,'8760 Data'!K1520,'8760 Data'!L1520,'8760 Data'!M1520,'8760 Data'!N1520,'8760 Data'!O1520,'8760 Data'!P1520,'8760 Data'!Q1520,'8760 Data'!R1520,'8760 Data'!S1520,'8760 Data'!T1520,'8760 Data'!U1520)</f>
        <v>0</v>
      </c>
      <c r="I1520" s="591" t="e">
        <f>H1520/'Output Sheet'!$B$8</f>
        <v>#DIV/0!</v>
      </c>
      <c r="J1520" s="596"/>
      <c r="K1520" s="560"/>
      <c r="L1520" s="560"/>
      <c r="M1520" s="560"/>
      <c r="N1520" s="560"/>
      <c r="O1520" s="560"/>
      <c r="P1520" s="560"/>
      <c r="Q1520" s="560"/>
      <c r="R1520" s="560"/>
      <c r="S1520" s="560"/>
      <c r="T1520" s="560"/>
      <c r="U1520" s="560"/>
    </row>
    <row r="1521" spans="1:21">
      <c r="A1521" s="593">
        <f t="shared" si="138"/>
        <v>41338</v>
      </c>
      <c r="B1521" s="594">
        <v>41338.333421180556</v>
      </c>
      <c r="C1521" s="560">
        <f t="shared" si="139"/>
        <v>2013</v>
      </c>
      <c r="D1521" s="560">
        <f t="shared" si="140"/>
        <v>3</v>
      </c>
      <c r="E1521" s="560">
        <f t="shared" si="141"/>
        <v>5</v>
      </c>
      <c r="F1521" s="560">
        <f t="shared" si="142"/>
        <v>8</v>
      </c>
      <c r="G1521" s="595">
        <f t="shared" si="143"/>
        <v>3</v>
      </c>
      <c r="H1521" s="590">
        <f>CHOOSE('Output Sheet'!$B$4,'8760 Data'!J1521,'8760 Data'!K1521,'8760 Data'!L1521,'8760 Data'!M1521,'8760 Data'!N1521,'8760 Data'!O1521,'8760 Data'!P1521,'8760 Data'!Q1521,'8760 Data'!R1521,'8760 Data'!S1521,'8760 Data'!T1521,'8760 Data'!U1521)</f>
        <v>0</v>
      </c>
      <c r="I1521" s="591" t="e">
        <f>H1521/'Output Sheet'!$B$8</f>
        <v>#DIV/0!</v>
      </c>
      <c r="J1521" s="596"/>
      <c r="K1521" s="560"/>
      <c r="L1521" s="560"/>
      <c r="M1521" s="560"/>
      <c r="N1521" s="560"/>
      <c r="O1521" s="560"/>
      <c r="P1521" s="560"/>
      <c r="Q1521" s="560"/>
      <c r="R1521" s="560"/>
      <c r="S1521" s="560"/>
      <c r="T1521" s="560"/>
      <c r="U1521" s="560"/>
    </row>
    <row r="1522" spans="1:21">
      <c r="A1522" s="593">
        <f t="shared" si="138"/>
        <v>41338</v>
      </c>
      <c r="B1522" s="594">
        <v>41338.375087905093</v>
      </c>
      <c r="C1522" s="560">
        <f t="shared" si="139"/>
        <v>2013</v>
      </c>
      <c r="D1522" s="560">
        <f t="shared" si="140"/>
        <v>3</v>
      </c>
      <c r="E1522" s="560">
        <f t="shared" si="141"/>
        <v>5</v>
      </c>
      <c r="F1522" s="560">
        <f t="shared" si="142"/>
        <v>9</v>
      </c>
      <c r="G1522" s="595">
        <f t="shared" si="143"/>
        <v>3</v>
      </c>
      <c r="H1522" s="590">
        <f>CHOOSE('Output Sheet'!$B$4,'8760 Data'!J1522,'8760 Data'!K1522,'8760 Data'!L1522,'8760 Data'!M1522,'8760 Data'!N1522,'8760 Data'!O1522,'8760 Data'!P1522,'8760 Data'!Q1522,'8760 Data'!R1522,'8760 Data'!S1522,'8760 Data'!T1522,'8760 Data'!U1522)</f>
        <v>0</v>
      </c>
      <c r="I1522" s="591" t="e">
        <f>H1522/'Output Sheet'!$B$8</f>
        <v>#DIV/0!</v>
      </c>
      <c r="J1522" s="596"/>
      <c r="K1522" s="560"/>
      <c r="L1522" s="560"/>
      <c r="M1522" s="560"/>
      <c r="N1522" s="560"/>
      <c r="O1522" s="560"/>
      <c r="P1522" s="560"/>
      <c r="Q1522" s="560"/>
      <c r="R1522" s="560"/>
      <c r="S1522" s="560"/>
      <c r="T1522" s="560"/>
      <c r="U1522" s="560"/>
    </row>
    <row r="1523" spans="1:21">
      <c r="A1523" s="593">
        <f t="shared" si="138"/>
        <v>41338</v>
      </c>
      <c r="B1523" s="594">
        <v>41338.41675462963</v>
      </c>
      <c r="C1523" s="560">
        <f t="shared" si="139"/>
        <v>2013</v>
      </c>
      <c r="D1523" s="560">
        <f t="shared" si="140"/>
        <v>3</v>
      </c>
      <c r="E1523" s="560">
        <f t="shared" si="141"/>
        <v>5</v>
      </c>
      <c r="F1523" s="560">
        <f t="shared" si="142"/>
        <v>10</v>
      </c>
      <c r="G1523" s="595">
        <f t="shared" si="143"/>
        <v>3</v>
      </c>
      <c r="H1523" s="590">
        <f>CHOOSE('Output Sheet'!$B$4,'8760 Data'!J1523,'8760 Data'!K1523,'8760 Data'!L1523,'8760 Data'!M1523,'8760 Data'!N1523,'8760 Data'!O1523,'8760 Data'!P1523,'8760 Data'!Q1523,'8760 Data'!R1523,'8760 Data'!S1523,'8760 Data'!T1523,'8760 Data'!U1523)</f>
        <v>0</v>
      </c>
      <c r="I1523" s="591" t="e">
        <f>H1523/'Output Sheet'!$B$8</f>
        <v>#DIV/0!</v>
      </c>
      <c r="J1523" s="596"/>
      <c r="K1523" s="560"/>
      <c r="L1523" s="560"/>
      <c r="M1523" s="560"/>
      <c r="N1523" s="560"/>
      <c r="O1523" s="560"/>
      <c r="P1523" s="560"/>
      <c r="Q1523" s="560"/>
      <c r="R1523" s="560"/>
      <c r="S1523" s="560"/>
      <c r="T1523" s="560"/>
      <c r="U1523" s="560"/>
    </row>
    <row r="1524" spans="1:21">
      <c r="A1524" s="593">
        <f t="shared" si="138"/>
        <v>41338</v>
      </c>
      <c r="B1524" s="594">
        <v>41338.458421354168</v>
      </c>
      <c r="C1524" s="560">
        <f t="shared" si="139"/>
        <v>2013</v>
      </c>
      <c r="D1524" s="560">
        <f t="shared" si="140"/>
        <v>3</v>
      </c>
      <c r="E1524" s="560">
        <f t="shared" si="141"/>
        <v>5</v>
      </c>
      <c r="F1524" s="560">
        <f t="shared" si="142"/>
        <v>11</v>
      </c>
      <c r="G1524" s="595">
        <f t="shared" si="143"/>
        <v>3</v>
      </c>
      <c r="H1524" s="590">
        <f>CHOOSE('Output Sheet'!$B$4,'8760 Data'!J1524,'8760 Data'!K1524,'8760 Data'!L1524,'8760 Data'!M1524,'8760 Data'!N1524,'8760 Data'!O1524,'8760 Data'!P1524,'8760 Data'!Q1524,'8760 Data'!R1524,'8760 Data'!S1524,'8760 Data'!T1524,'8760 Data'!U1524)</f>
        <v>0</v>
      </c>
      <c r="I1524" s="591" t="e">
        <f>H1524/'Output Sheet'!$B$8</f>
        <v>#DIV/0!</v>
      </c>
      <c r="J1524" s="596"/>
      <c r="K1524" s="560"/>
      <c r="L1524" s="560"/>
      <c r="M1524" s="560"/>
      <c r="N1524" s="560"/>
      <c r="O1524" s="560"/>
      <c r="P1524" s="560"/>
      <c r="Q1524" s="560"/>
      <c r="R1524" s="560"/>
      <c r="S1524" s="560"/>
      <c r="T1524" s="560"/>
      <c r="U1524" s="560"/>
    </row>
    <row r="1525" spans="1:21">
      <c r="A1525" s="593">
        <f t="shared" si="138"/>
        <v>41338</v>
      </c>
      <c r="B1525" s="594">
        <v>41338.500088078705</v>
      </c>
      <c r="C1525" s="560">
        <f t="shared" si="139"/>
        <v>2013</v>
      </c>
      <c r="D1525" s="560">
        <f t="shared" si="140"/>
        <v>3</v>
      </c>
      <c r="E1525" s="560">
        <f t="shared" si="141"/>
        <v>5</v>
      </c>
      <c r="F1525" s="560">
        <f t="shared" si="142"/>
        <v>12</v>
      </c>
      <c r="G1525" s="595">
        <f t="shared" si="143"/>
        <v>3</v>
      </c>
      <c r="H1525" s="590">
        <f>CHOOSE('Output Sheet'!$B$4,'8760 Data'!J1525,'8760 Data'!K1525,'8760 Data'!L1525,'8760 Data'!M1525,'8760 Data'!N1525,'8760 Data'!O1525,'8760 Data'!P1525,'8760 Data'!Q1525,'8760 Data'!R1525,'8760 Data'!S1525,'8760 Data'!T1525,'8760 Data'!U1525)</f>
        <v>0</v>
      </c>
      <c r="I1525" s="591" t="e">
        <f>H1525/'Output Sheet'!$B$8</f>
        <v>#DIV/0!</v>
      </c>
      <c r="J1525" s="596"/>
      <c r="K1525" s="560"/>
      <c r="L1525" s="560"/>
      <c r="M1525" s="560"/>
      <c r="N1525" s="560"/>
      <c r="O1525" s="560"/>
      <c r="P1525" s="560"/>
      <c r="Q1525" s="560"/>
      <c r="R1525" s="560"/>
      <c r="S1525" s="560"/>
      <c r="T1525" s="560"/>
      <c r="U1525" s="560"/>
    </row>
    <row r="1526" spans="1:21">
      <c r="A1526" s="593">
        <f t="shared" si="138"/>
        <v>41338</v>
      </c>
      <c r="B1526" s="594">
        <v>41338.541754803242</v>
      </c>
      <c r="C1526" s="560">
        <f t="shared" si="139"/>
        <v>2013</v>
      </c>
      <c r="D1526" s="560">
        <f t="shared" si="140"/>
        <v>3</v>
      </c>
      <c r="E1526" s="560">
        <f t="shared" si="141"/>
        <v>5</v>
      </c>
      <c r="F1526" s="560">
        <f t="shared" si="142"/>
        <v>13</v>
      </c>
      <c r="G1526" s="595">
        <f t="shared" si="143"/>
        <v>3</v>
      </c>
      <c r="H1526" s="590">
        <f>CHOOSE('Output Sheet'!$B$4,'8760 Data'!J1526,'8760 Data'!K1526,'8760 Data'!L1526,'8760 Data'!M1526,'8760 Data'!N1526,'8760 Data'!O1526,'8760 Data'!P1526,'8760 Data'!Q1526,'8760 Data'!R1526,'8760 Data'!S1526,'8760 Data'!T1526,'8760 Data'!U1526)</f>
        <v>0</v>
      </c>
      <c r="I1526" s="591" t="e">
        <f>H1526/'Output Sheet'!$B$8</f>
        <v>#DIV/0!</v>
      </c>
      <c r="J1526" s="596"/>
      <c r="K1526" s="560"/>
      <c r="L1526" s="560"/>
      <c r="M1526" s="560"/>
      <c r="N1526" s="560"/>
      <c r="O1526" s="560"/>
      <c r="P1526" s="560"/>
      <c r="Q1526" s="560"/>
      <c r="R1526" s="560"/>
      <c r="S1526" s="560"/>
      <c r="T1526" s="560"/>
      <c r="U1526" s="560"/>
    </row>
    <row r="1527" spans="1:21">
      <c r="A1527" s="593">
        <f t="shared" si="138"/>
        <v>41338</v>
      </c>
      <c r="B1527" s="594">
        <v>41338.583421527779</v>
      </c>
      <c r="C1527" s="560">
        <f t="shared" si="139"/>
        <v>2013</v>
      </c>
      <c r="D1527" s="560">
        <f t="shared" si="140"/>
        <v>3</v>
      </c>
      <c r="E1527" s="560">
        <f t="shared" si="141"/>
        <v>5</v>
      </c>
      <c r="F1527" s="560">
        <f t="shared" si="142"/>
        <v>14</v>
      </c>
      <c r="G1527" s="595">
        <f t="shared" si="143"/>
        <v>3</v>
      </c>
      <c r="H1527" s="590">
        <f>CHOOSE('Output Sheet'!$B$4,'8760 Data'!J1527,'8760 Data'!K1527,'8760 Data'!L1527,'8760 Data'!M1527,'8760 Data'!N1527,'8760 Data'!O1527,'8760 Data'!P1527,'8760 Data'!Q1527,'8760 Data'!R1527,'8760 Data'!S1527,'8760 Data'!T1527,'8760 Data'!U1527)</f>
        <v>0</v>
      </c>
      <c r="I1527" s="591" t="e">
        <f>H1527/'Output Sheet'!$B$8</f>
        <v>#DIV/0!</v>
      </c>
      <c r="J1527" s="596"/>
      <c r="K1527" s="560"/>
      <c r="L1527" s="560"/>
      <c r="M1527" s="560"/>
      <c r="N1527" s="560"/>
      <c r="O1527" s="560"/>
      <c r="P1527" s="560"/>
      <c r="Q1527" s="560"/>
      <c r="R1527" s="560"/>
      <c r="S1527" s="560"/>
      <c r="T1527" s="560"/>
      <c r="U1527" s="560"/>
    </row>
    <row r="1528" spans="1:21">
      <c r="A1528" s="593">
        <f t="shared" si="138"/>
        <v>41338</v>
      </c>
      <c r="B1528" s="594">
        <v>41338.625088252316</v>
      </c>
      <c r="C1528" s="560">
        <f t="shared" si="139"/>
        <v>2013</v>
      </c>
      <c r="D1528" s="560">
        <f t="shared" si="140"/>
        <v>3</v>
      </c>
      <c r="E1528" s="560">
        <f t="shared" si="141"/>
        <v>5</v>
      </c>
      <c r="F1528" s="560">
        <f t="shared" si="142"/>
        <v>15</v>
      </c>
      <c r="G1528" s="595">
        <f t="shared" si="143"/>
        <v>3</v>
      </c>
      <c r="H1528" s="590">
        <f>CHOOSE('Output Sheet'!$B$4,'8760 Data'!J1528,'8760 Data'!K1528,'8760 Data'!L1528,'8760 Data'!M1528,'8760 Data'!N1528,'8760 Data'!O1528,'8760 Data'!P1528,'8760 Data'!Q1528,'8760 Data'!R1528,'8760 Data'!S1528,'8760 Data'!T1528,'8760 Data'!U1528)</f>
        <v>0</v>
      </c>
      <c r="I1528" s="591" t="e">
        <f>H1528/'Output Sheet'!$B$8</f>
        <v>#DIV/0!</v>
      </c>
      <c r="J1528" s="596"/>
      <c r="K1528" s="560"/>
      <c r="L1528" s="560"/>
      <c r="M1528" s="560"/>
      <c r="N1528" s="560"/>
      <c r="O1528" s="560"/>
      <c r="P1528" s="560"/>
      <c r="Q1528" s="560"/>
      <c r="R1528" s="560"/>
      <c r="S1528" s="560"/>
      <c r="T1528" s="560"/>
      <c r="U1528" s="560"/>
    </row>
    <row r="1529" spans="1:21">
      <c r="A1529" s="593">
        <f t="shared" si="138"/>
        <v>41338</v>
      </c>
      <c r="B1529" s="594">
        <v>41338.666754976854</v>
      </c>
      <c r="C1529" s="560">
        <f t="shared" si="139"/>
        <v>2013</v>
      </c>
      <c r="D1529" s="560">
        <f t="shared" si="140"/>
        <v>3</v>
      </c>
      <c r="E1529" s="560">
        <f t="shared" si="141"/>
        <v>5</v>
      </c>
      <c r="F1529" s="560">
        <f t="shared" si="142"/>
        <v>16</v>
      </c>
      <c r="G1529" s="595">
        <f t="shared" si="143"/>
        <v>3</v>
      </c>
      <c r="H1529" s="590">
        <f>CHOOSE('Output Sheet'!$B$4,'8760 Data'!J1529,'8760 Data'!K1529,'8760 Data'!L1529,'8760 Data'!M1529,'8760 Data'!N1529,'8760 Data'!O1529,'8760 Data'!P1529,'8760 Data'!Q1529,'8760 Data'!R1529,'8760 Data'!S1529,'8760 Data'!T1529,'8760 Data'!U1529)</f>
        <v>0</v>
      </c>
      <c r="I1529" s="591" t="e">
        <f>H1529/'Output Sheet'!$B$8</f>
        <v>#DIV/0!</v>
      </c>
      <c r="J1529" s="596"/>
      <c r="K1529" s="560"/>
      <c r="L1529" s="560"/>
      <c r="M1529" s="560"/>
      <c r="N1529" s="560"/>
      <c r="O1529" s="560"/>
      <c r="P1529" s="560"/>
      <c r="Q1529" s="560"/>
      <c r="R1529" s="560"/>
      <c r="S1529" s="560"/>
      <c r="T1529" s="560"/>
      <c r="U1529" s="560"/>
    </row>
    <row r="1530" spans="1:21">
      <c r="A1530" s="593">
        <f t="shared" si="138"/>
        <v>41338</v>
      </c>
      <c r="B1530" s="594">
        <v>41338.708421701391</v>
      </c>
      <c r="C1530" s="560">
        <f t="shared" si="139"/>
        <v>2013</v>
      </c>
      <c r="D1530" s="560">
        <f t="shared" si="140"/>
        <v>3</v>
      </c>
      <c r="E1530" s="560">
        <f t="shared" si="141"/>
        <v>5</v>
      </c>
      <c r="F1530" s="560">
        <f t="shared" si="142"/>
        <v>17</v>
      </c>
      <c r="G1530" s="595">
        <f t="shared" si="143"/>
        <v>3</v>
      </c>
      <c r="H1530" s="590">
        <f>CHOOSE('Output Sheet'!$B$4,'8760 Data'!J1530,'8760 Data'!K1530,'8760 Data'!L1530,'8760 Data'!M1530,'8760 Data'!N1530,'8760 Data'!O1530,'8760 Data'!P1530,'8760 Data'!Q1530,'8760 Data'!R1530,'8760 Data'!S1530,'8760 Data'!T1530,'8760 Data'!U1530)</f>
        <v>0</v>
      </c>
      <c r="I1530" s="591" t="e">
        <f>H1530/'Output Sheet'!$B$8</f>
        <v>#DIV/0!</v>
      </c>
      <c r="J1530" s="596"/>
      <c r="K1530" s="560"/>
      <c r="L1530" s="560"/>
      <c r="M1530" s="560"/>
      <c r="N1530" s="560"/>
      <c r="O1530" s="560"/>
      <c r="P1530" s="560"/>
      <c r="Q1530" s="560"/>
      <c r="R1530" s="560"/>
      <c r="S1530" s="560"/>
      <c r="T1530" s="560"/>
      <c r="U1530" s="560"/>
    </row>
    <row r="1531" spans="1:21">
      <c r="A1531" s="593">
        <f t="shared" si="138"/>
        <v>41338</v>
      </c>
      <c r="B1531" s="594">
        <v>41338.750088425928</v>
      </c>
      <c r="C1531" s="560">
        <f t="shared" si="139"/>
        <v>2013</v>
      </c>
      <c r="D1531" s="560">
        <f t="shared" si="140"/>
        <v>3</v>
      </c>
      <c r="E1531" s="560">
        <f t="shared" si="141"/>
        <v>5</v>
      </c>
      <c r="F1531" s="560">
        <f t="shared" si="142"/>
        <v>18</v>
      </c>
      <c r="G1531" s="595">
        <f t="shared" si="143"/>
        <v>3</v>
      </c>
      <c r="H1531" s="590">
        <f>CHOOSE('Output Sheet'!$B$4,'8760 Data'!J1531,'8760 Data'!K1531,'8760 Data'!L1531,'8760 Data'!M1531,'8760 Data'!N1531,'8760 Data'!O1531,'8760 Data'!P1531,'8760 Data'!Q1531,'8760 Data'!R1531,'8760 Data'!S1531,'8760 Data'!T1531,'8760 Data'!U1531)</f>
        <v>0</v>
      </c>
      <c r="I1531" s="591" t="e">
        <f>H1531/'Output Sheet'!$B$8</f>
        <v>#DIV/0!</v>
      </c>
      <c r="J1531" s="596"/>
      <c r="K1531" s="560"/>
      <c r="L1531" s="560"/>
      <c r="M1531" s="560"/>
      <c r="N1531" s="560"/>
      <c r="O1531" s="560"/>
      <c r="P1531" s="560"/>
      <c r="Q1531" s="560"/>
      <c r="R1531" s="560"/>
      <c r="S1531" s="560"/>
      <c r="T1531" s="560"/>
      <c r="U1531" s="560"/>
    </row>
    <row r="1532" spans="1:21">
      <c r="A1532" s="593">
        <f t="shared" si="138"/>
        <v>41338</v>
      </c>
      <c r="B1532" s="594">
        <v>41338.791755150465</v>
      </c>
      <c r="C1532" s="560">
        <f t="shared" si="139"/>
        <v>2013</v>
      </c>
      <c r="D1532" s="560">
        <f t="shared" si="140"/>
        <v>3</v>
      </c>
      <c r="E1532" s="560">
        <f t="shared" si="141"/>
        <v>5</v>
      </c>
      <c r="F1532" s="560">
        <f t="shared" si="142"/>
        <v>19</v>
      </c>
      <c r="G1532" s="595">
        <f t="shared" si="143"/>
        <v>3</v>
      </c>
      <c r="H1532" s="590">
        <f>CHOOSE('Output Sheet'!$B$4,'8760 Data'!J1532,'8760 Data'!K1532,'8760 Data'!L1532,'8760 Data'!M1532,'8760 Data'!N1532,'8760 Data'!O1532,'8760 Data'!P1532,'8760 Data'!Q1532,'8760 Data'!R1532,'8760 Data'!S1532,'8760 Data'!T1532,'8760 Data'!U1532)</f>
        <v>0</v>
      </c>
      <c r="I1532" s="591" t="e">
        <f>H1532/'Output Sheet'!$B$8</f>
        <v>#DIV/0!</v>
      </c>
      <c r="J1532" s="596"/>
      <c r="K1532" s="560"/>
      <c r="L1532" s="560"/>
      <c r="M1532" s="560"/>
      <c r="N1532" s="560"/>
      <c r="O1532" s="560"/>
      <c r="P1532" s="560"/>
      <c r="Q1532" s="560"/>
      <c r="R1532" s="560"/>
      <c r="S1532" s="560"/>
      <c r="T1532" s="560"/>
      <c r="U1532" s="560"/>
    </row>
    <row r="1533" spans="1:21">
      <c r="A1533" s="593">
        <f t="shared" si="138"/>
        <v>41338</v>
      </c>
      <c r="B1533" s="594">
        <v>41338.833421875002</v>
      </c>
      <c r="C1533" s="560">
        <f t="shared" si="139"/>
        <v>2013</v>
      </c>
      <c r="D1533" s="560">
        <f t="shared" si="140"/>
        <v>3</v>
      </c>
      <c r="E1533" s="560">
        <f t="shared" si="141"/>
        <v>5</v>
      </c>
      <c r="F1533" s="560">
        <f t="shared" si="142"/>
        <v>20</v>
      </c>
      <c r="G1533" s="595">
        <f t="shared" si="143"/>
        <v>3</v>
      </c>
      <c r="H1533" s="590">
        <f>CHOOSE('Output Sheet'!$B$4,'8760 Data'!J1533,'8760 Data'!K1533,'8760 Data'!L1533,'8760 Data'!M1533,'8760 Data'!N1533,'8760 Data'!O1533,'8760 Data'!P1533,'8760 Data'!Q1533,'8760 Data'!R1533,'8760 Data'!S1533,'8760 Data'!T1533,'8760 Data'!U1533)</f>
        <v>0</v>
      </c>
      <c r="I1533" s="591" t="e">
        <f>H1533/'Output Sheet'!$B$8</f>
        <v>#DIV/0!</v>
      </c>
      <c r="J1533" s="596"/>
      <c r="K1533" s="560"/>
      <c r="L1533" s="560"/>
      <c r="M1533" s="560"/>
      <c r="N1533" s="560"/>
      <c r="O1533" s="560"/>
      <c r="P1533" s="560"/>
      <c r="Q1533" s="560"/>
      <c r="R1533" s="560"/>
      <c r="S1533" s="560"/>
      <c r="T1533" s="560"/>
      <c r="U1533" s="560"/>
    </row>
    <row r="1534" spans="1:21">
      <c r="A1534" s="593">
        <f t="shared" si="138"/>
        <v>41338</v>
      </c>
      <c r="B1534" s="594">
        <v>41338.87508859954</v>
      </c>
      <c r="C1534" s="560">
        <f t="shared" si="139"/>
        <v>2013</v>
      </c>
      <c r="D1534" s="560">
        <f t="shared" si="140"/>
        <v>3</v>
      </c>
      <c r="E1534" s="560">
        <f t="shared" si="141"/>
        <v>5</v>
      </c>
      <c r="F1534" s="560">
        <f t="shared" si="142"/>
        <v>21</v>
      </c>
      <c r="G1534" s="595">
        <f t="shared" si="143"/>
        <v>3</v>
      </c>
      <c r="H1534" s="590">
        <f>CHOOSE('Output Sheet'!$B$4,'8760 Data'!J1534,'8760 Data'!K1534,'8760 Data'!L1534,'8760 Data'!M1534,'8760 Data'!N1534,'8760 Data'!O1534,'8760 Data'!P1534,'8760 Data'!Q1534,'8760 Data'!R1534,'8760 Data'!S1534,'8760 Data'!T1534,'8760 Data'!U1534)</f>
        <v>0</v>
      </c>
      <c r="I1534" s="591" t="e">
        <f>H1534/'Output Sheet'!$B$8</f>
        <v>#DIV/0!</v>
      </c>
      <c r="J1534" s="596"/>
      <c r="K1534" s="560"/>
      <c r="L1534" s="560"/>
      <c r="M1534" s="560"/>
      <c r="N1534" s="560"/>
      <c r="O1534" s="560"/>
      <c r="P1534" s="560"/>
      <c r="Q1534" s="560"/>
      <c r="R1534" s="560"/>
      <c r="S1534" s="560"/>
      <c r="T1534" s="560"/>
      <c r="U1534" s="560"/>
    </row>
    <row r="1535" spans="1:21">
      <c r="A1535" s="593">
        <f t="shared" si="138"/>
        <v>41338</v>
      </c>
      <c r="B1535" s="594">
        <v>41338.916755324077</v>
      </c>
      <c r="C1535" s="560">
        <f t="shared" si="139"/>
        <v>2013</v>
      </c>
      <c r="D1535" s="560">
        <f t="shared" si="140"/>
        <v>3</v>
      </c>
      <c r="E1535" s="560">
        <f t="shared" si="141"/>
        <v>5</v>
      </c>
      <c r="F1535" s="560">
        <f t="shared" si="142"/>
        <v>22</v>
      </c>
      <c r="G1535" s="595">
        <f t="shared" si="143"/>
        <v>3</v>
      </c>
      <c r="H1535" s="590">
        <f>CHOOSE('Output Sheet'!$B$4,'8760 Data'!J1535,'8760 Data'!K1535,'8760 Data'!L1535,'8760 Data'!M1535,'8760 Data'!N1535,'8760 Data'!O1535,'8760 Data'!P1535,'8760 Data'!Q1535,'8760 Data'!R1535,'8760 Data'!S1535,'8760 Data'!T1535,'8760 Data'!U1535)</f>
        <v>0</v>
      </c>
      <c r="I1535" s="591" t="e">
        <f>H1535/'Output Sheet'!$B$8</f>
        <v>#DIV/0!</v>
      </c>
      <c r="J1535" s="596"/>
      <c r="K1535" s="560"/>
      <c r="L1535" s="560"/>
      <c r="M1535" s="560"/>
      <c r="N1535" s="560"/>
      <c r="O1535" s="560"/>
      <c r="P1535" s="560"/>
      <c r="Q1535" s="560"/>
      <c r="R1535" s="560"/>
      <c r="S1535" s="560"/>
      <c r="T1535" s="560"/>
      <c r="U1535" s="560"/>
    </row>
    <row r="1536" spans="1:21">
      <c r="A1536" s="593">
        <f t="shared" si="138"/>
        <v>41338</v>
      </c>
      <c r="B1536" s="594">
        <v>41338.958422048614</v>
      </c>
      <c r="C1536" s="560">
        <f t="shared" si="139"/>
        <v>2013</v>
      </c>
      <c r="D1536" s="560">
        <f t="shared" si="140"/>
        <v>3</v>
      </c>
      <c r="E1536" s="560">
        <f t="shared" si="141"/>
        <v>5</v>
      </c>
      <c r="F1536" s="560">
        <f t="shared" si="142"/>
        <v>23</v>
      </c>
      <c r="G1536" s="595">
        <f t="shared" si="143"/>
        <v>3</v>
      </c>
      <c r="H1536" s="590">
        <f>CHOOSE('Output Sheet'!$B$4,'8760 Data'!J1536,'8760 Data'!K1536,'8760 Data'!L1536,'8760 Data'!M1536,'8760 Data'!N1536,'8760 Data'!O1536,'8760 Data'!P1536,'8760 Data'!Q1536,'8760 Data'!R1536,'8760 Data'!S1536,'8760 Data'!T1536,'8760 Data'!U1536)</f>
        <v>0</v>
      </c>
      <c r="I1536" s="591" t="e">
        <f>H1536/'Output Sheet'!$B$8</f>
        <v>#DIV/0!</v>
      </c>
      <c r="J1536" s="596"/>
      <c r="K1536" s="560"/>
      <c r="L1536" s="560"/>
      <c r="M1536" s="560"/>
      <c r="N1536" s="560"/>
      <c r="O1536" s="560"/>
      <c r="P1536" s="560"/>
      <c r="Q1536" s="560"/>
      <c r="R1536" s="560"/>
      <c r="S1536" s="560"/>
      <c r="T1536" s="560"/>
      <c r="U1536" s="560"/>
    </row>
    <row r="1537" spans="1:21">
      <c r="A1537" s="593">
        <f t="shared" si="138"/>
        <v>41339</v>
      </c>
      <c r="B1537" s="594">
        <v>41339.000088773151</v>
      </c>
      <c r="C1537" s="560">
        <f t="shared" si="139"/>
        <v>2013</v>
      </c>
      <c r="D1537" s="560">
        <f t="shared" si="140"/>
        <v>3</v>
      </c>
      <c r="E1537" s="560">
        <f t="shared" si="141"/>
        <v>6</v>
      </c>
      <c r="F1537" s="560">
        <f t="shared" si="142"/>
        <v>24</v>
      </c>
      <c r="G1537" s="595">
        <f t="shared" si="143"/>
        <v>4</v>
      </c>
      <c r="H1537" s="590">
        <f>CHOOSE('Output Sheet'!$B$4,'8760 Data'!J1537,'8760 Data'!K1537,'8760 Data'!L1537,'8760 Data'!M1537,'8760 Data'!N1537,'8760 Data'!O1537,'8760 Data'!P1537,'8760 Data'!Q1537,'8760 Data'!R1537,'8760 Data'!S1537,'8760 Data'!T1537,'8760 Data'!U1537)</f>
        <v>0</v>
      </c>
      <c r="I1537" s="591" t="e">
        <f>H1537/'Output Sheet'!$B$8</f>
        <v>#DIV/0!</v>
      </c>
      <c r="J1537" s="596"/>
      <c r="K1537" s="560"/>
      <c r="L1537" s="560"/>
      <c r="M1537" s="560"/>
      <c r="N1537" s="560"/>
      <c r="O1537" s="560"/>
      <c r="P1537" s="560"/>
      <c r="Q1537" s="560"/>
      <c r="R1537" s="560"/>
      <c r="S1537" s="560"/>
      <c r="T1537" s="560"/>
      <c r="U1537" s="560"/>
    </row>
    <row r="1538" spans="1:21">
      <c r="A1538" s="593">
        <f t="shared" si="138"/>
        <v>41339</v>
      </c>
      <c r="B1538" s="594">
        <v>41339.041755497688</v>
      </c>
      <c r="C1538" s="560">
        <f t="shared" si="139"/>
        <v>2013</v>
      </c>
      <c r="D1538" s="560">
        <f t="shared" si="140"/>
        <v>3</v>
      </c>
      <c r="E1538" s="560">
        <f t="shared" si="141"/>
        <v>6</v>
      </c>
      <c r="F1538" s="560">
        <f t="shared" si="142"/>
        <v>1</v>
      </c>
      <c r="G1538" s="595">
        <f t="shared" si="143"/>
        <v>4</v>
      </c>
      <c r="H1538" s="590">
        <f>CHOOSE('Output Sheet'!$B$4,'8760 Data'!J1538,'8760 Data'!K1538,'8760 Data'!L1538,'8760 Data'!M1538,'8760 Data'!N1538,'8760 Data'!O1538,'8760 Data'!P1538,'8760 Data'!Q1538,'8760 Data'!R1538,'8760 Data'!S1538,'8760 Data'!T1538,'8760 Data'!U1538)</f>
        <v>0</v>
      </c>
      <c r="I1538" s="591" t="e">
        <f>H1538/'Output Sheet'!$B$8</f>
        <v>#DIV/0!</v>
      </c>
      <c r="J1538" s="596"/>
      <c r="K1538" s="560"/>
      <c r="L1538" s="560"/>
      <c r="M1538" s="560"/>
      <c r="N1538" s="560"/>
      <c r="O1538" s="560"/>
      <c r="P1538" s="560"/>
      <c r="Q1538" s="560"/>
      <c r="R1538" s="560"/>
      <c r="S1538" s="560"/>
      <c r="T1538" s="560"/>
      <c r="U1538" s="560"/>
    </row>
    <row r="1539" spans="1:21">
      <c r="A1539" s="593">
        <f t="shared" ref="A1539:A1602" si="144">DATE(C1539,D1539,E1539)</f>
        <v>41339</v>
      </c>
      <c r="B1539" s="594">
        <v>41339.083422222226</v>
      </c>
      <c r="C1539" s="560">
        <f t="shared" ref="C1539:C1602" si="145">YEAR(B1539)</f>
        <v>2013</v>
      </c>
      <c r="D1539" s="560">
        <f t="shared" ref="D1539:D1602" si="146">MONTH(B1539)</f>
        <v>3</v>
      </c>
      <c r="E1539" s="560">
        <f t="shared" ref="E1539:E1602" si="147">DAY(B1539)</f>
        <v>6</v>
      </c>
      <c r="F1539" s="560">
        <f t="shared" ref="F1539:F1602" si="148">IF(HOUR(B1539)&lt;&gt;0,HOUR(B1539),24)</f>
        <v>2</v>
      </c>
      <c r="G1539" s="595">
        <f t="shared" ref="G1539:G1602" si="149">WEEKDAY(B1539,1)</f>
        <v>4</v>
      </c>
      <c r="H1539" s="590">
        <f>CHOOSE('Output Sheet'!$B$4,'8760 Data'!J1539,'8760 Data'!K1539,'8760 Data'!L1539,'8760 Data'!M1539,'8760 Data'!N1539,'8760 Data'!O1539,'8760 Data'!P1539,'8760 Data'!Q1539,'8760 Data'!R1539,'8760 Data'!S1539,'8760 Data'!T1539,'8760 Data'!U1539)</f>
        <v>0</v>
      </c>
      <c r="I1539" s="591" t="e">
        <f>H1539/'Output Sheet'!$B$8</f>
        <v>#DIV/0!</v>
      </c>
      <c r="J1539" s="596"/>
      <c r="K1539" s="560"/>
      <c r="L1539" s="560"/>
      <c r="M1539" s="560"/>
      <c r="N1539" s="560"/>
      <c r="O1539" s="560"/>
      <c r="P1539" s="560"/>
      <c r="Q1539" s="560"/>
      <c r="R1539" s="560"/>
      <c r="S1539" s="560"/>
      <c r="T1539" s="560"/>
      <c r="U1539" s="560"/>
    </row>
    <row r="1540" spans="1:21">
      <c r="A1540" s="593">
        <f t="shared" si="144"/>
        <v>41339</v>
      </c>
      <c r="B1540" s="594">
        <v>41339.125088946763</v>
      </c>
      <c r="C1540" s="560">
        <f t="shared" si="145"/>
        <v>2013</v>
      </c>
      <c r="D1540" s="560">
        <f t="shared" si="146"/>
        <v>3</v>
      </c>
      <c r="E1540" s="560">
        <f t="shared" si="147"/>
        <v>6</v>
      </c>
      <c r="F1540" s="560">
        <f t="shared" si="148"/>
        <v>3</v>
      </c>
      <c r="G1540" s="595">
        <f t="shared" si="149"/>
        <v>4</v>
      </c>
      <c r="H1540" s="590">
        <f>CHOOSE('Output Sheet'!$B$4,'8760 Data'!J1540,'8760 Data'!K1540,'8760 Data'!L1540,'8760 Data'!M1540,'8760 Data'!N1540,'8760 Data'!O1540,'8760 Data'!P1540,'8760 Data'!Q1540,'8760 Data'!R1540,'8760 Data'!S1540,'8760 Data'!T1540,'8760 Data'!U1540)</f>
        <v>0</v>
      </c>
      <c r="I1540" s="591" t="e">
        <f>H1540/'Output Sheet'!$B$8</f>
        <v>#DIV/0!</v>
      </c>
      <c r="J1540" s="596"/>
      <c r="K1540" s="560"/>
      <c r="L1540" s="560"/>
      <c r="M1540" s="560"/>
      <c r="N1540" s="560"/>
      <c r="O1540" s="560"/>
      <c r="P1540" s="560"/>
      <c r="Q1540" s="560"/>
      <c r="R1540" s="560"/>
      <c r="S1540" s="560"/>
      <c r="T1540" s="560"/>
      <c r="U1540" s="560"/>
    </row>
    <row r="1541" spans="1:21">
      <c r="A1541" s="593">
        <f t="shared" si="144"/>
        <v>41339</v>
      </c>
      <c r="B1541" s="594">
        <v>41339.166755671293</v>
      </c>
      <c r="C1541" s="560">
        <f t="shared" si="145"/>
        <v>2013</v>
      </c>
      <c r="D1541" s="560">
        <f t="shared" si="146"/>
        <v>3</v>
      </c>
      <c r="E1541" s="560">
        <f t="shared" si="147"/>
        <v>6</v>
      </c>
      <c r="F1541" s="560">
        <f t="shared" si="148"/>
        <v>4</v>
      </c>
      <c r="G1541" s="595">
        <f t="shared" si="149"/>
        <v>4</v>
      </c>
      <c r="H1541" s="590">
        <f>CHOOSE('Output Sheet'!$B$4,'8760 Data'!J1541,'8760 Data'!K1541,'8760 Data'!L1541,'8760 Data'!M1541,'8760 Data'!N1541,'8760 Data'!O1541,'8760 Data'!P1541,'8760 Data'!Q1541,'8760 Data'!R1541,'8760 Data'!S1541,'8760 Data'!T1541,'8760 Data'!U1541)</f>
        <v>0</v>
      </c>
      <c r="I1541" s="591" t="e">
        <f>H1541/'Output Sheet'!$B$8</f>
        <v>#DIV/0!</v>
      </c>
      <c r="J1541" s="596"/>
      <c r="K1541" s="560"/>
      <c r="L1541" s="560"/>
      <c r="M1541" s="560"/>
      <c r="N1541" s="560"/>
      <c r="O1541" s="560"/>
      <c r="P1541" s="560"/>
      <c r="Q1541" s="560"/>
      <c r="R1541" s="560"/>
      <c r="S1541" s="560"/>
      <c r="T1541" s="560"/>
      <c r="U1541" s="560"/>
    </row>
    <row r="1542" spans="1:21">
      <c r="A1542" s="593">
        <f t="shared" si="144"/>
        <v>41339</v>
      </c>
      <c r="B1542" s="594">
        <v>41339.20842239583</v>
      </c>
      <c r="C1542" s="560">
        <f t="shared" si="145"/>
        <v>2013</v>
      </c>
      <c r="D1542" s="560">
        <f t="shared" si="146"/>
        <v>3</v>
      </c>
      <c r="E1542" s="560">
        <f t="shared" si="147"/>
        <v>6</v>
      </c>
      <c r="F1542" s="560">
        <f t="shared" si="148"/>
        <v>5</v>
      </c>
      <c r="G1542" s="595">
        <f t="shared" si="149"/>
        <v>4</v>
      </c>
      <c r="H1542" s="590">
        <f>CHOOSE('Output Sheet'!$B$4,'8760 Data'!J1542,'8760 Data'!K1542,'8760 Data'!L1542,'8760 Data'!M1542,'8760 Data'!N1542,'8760 Data'!O1542,'8760 Data'!P1542,'8760 Data'!Q1542,'8760 Data'!R1542,'8760 Data'!S1542,'8760 Data'!T1542,'8760 Data'!U1542)</f>
        <v>0</v>
      </c>
      <c r="I1542" s="591" t="e">
        <f>H1542/'Output Sheet'!$B$8</f>
        <v>#DIV/0!</v>
      </c>
      <c r="J1542" s="596"/>
      <c r="K1542" s="560"/>
      <c r="L1542" s="560"/>
      <c r="M1542" s="560"/>
      <c r="N1542" s="560"/>
      <c r="O1542" s="560"/>
      <c r="P1542" s="560"/>
      <c r="Q1542" s="560"/>
      <c r="R1542" s="560"/>
      <c r="S1542" s="560"/>
      <c r="T1542" s="560"/>
      <c r="U1542" s="560"/>
    </row>
    <row r="1543" spans="1:21">
      <c r="A1543" s="593">
        <f t="shared" si="144"/>
        <v>41339</v>
      </c>
      <c r="B1543" s="594">
        <v>41339.250089120367</v>
      </c>
      <c r="C1543" s="560">
        <f t="shared" si="145"/>
        <v>2013</v>
      </c>
      <c r="D1543" s="560">
        <f t="shared" si="146"/>
        <v>3</v>
      </c>
      <c r="E1543" s="560">
        <f t="shared" si="147"/>
        <v>6</v>
      </c>
      <c r="F1543" s="560">
        <f t="shared" si="148"/>
        <v>6</v>
      </c>
      <c r="G1543" s="595">
        <f t="shared" si="149"/>
        <v>4</v>
      </c>
      <c r="H1543" s="590">
        <f>CHOOSE('Output Sheet'!$B$4,'8760 Data'!J1543,'8760 Data'!K1543,'8760 Data'!L1543,'8760 Data'!M1543,'8760 Data'!N1543,'8760 Data'!O1543,'8760 Data'!P1543,'8760 Data'!Q1543,'8760 Data'!R1543,'8760 Data'!S1543,'8760 Data'!T1543,'8760 Data'!U1543)</f>
        <v>0</v>
      </c>
      <c r="I1543" s="591" t="e">
        <f>H1543/'Output Sheet'!$B$8</f>
        <v>#DIV/0!</v>
      </c>
      <c r="J1543" s="596"/>
      <c r="K1543" s="560"/>
      <c r="L1543" s="560"/>
      <c r="M1543" s="560"/>
      <c r="N1543" s="560"/>
      <c r="O1543" s="560"/>
      <c r="P1543" s="560"/>
      <c r="Q1543" s="560"/>
      <c r="R1543" s="560"/>
      <c r="S1543" s="560"/>
      <c r="T1543" s="560"/>
      <c r="U1543" s="560"/>
    </row>
    <row r="1544" spans="1:21">
      <c r="A1544" s="593">
        <f t="shared" si="144"/>
        <v>41339</v>
      </c>
      <c r="B1544" s="594">
        <v>41339.291755844904</v>
      </c>
      <c r="C1544" s="560">
        <f t="shared" si="145"/>
        <v>2013</v>
      </c>
      <c r="D1544" s="560">
        <f t="shared" si="146"/>
        <v>3</v>
      </c>
      <c r="E1544" s="560">
        <f t="shared" si="147"/>
        <v>6</v>
      </c>
      <c r="F1544" s="560">
        <f t="shared" si="148"/>
        <v>7</v>
      </c>
      <c r="G1544" s="595">
        <f t="shared" si="149"/>
        <v>4</v>
      </c>
      <c r="H1544" s="590">
        <f>CHOOSE('Output Sheet'!$B$4,'8760 Data'!J1544,'8760 Data'!K1544,'8760 Data'!L1544,'8760 Data'!M1544,'8760 Data'!N1544,'8760 Data'!O1544,'8760 Data'!P1544,'8760 Data'!Q1544,'8760 Data'!R1544,'8760 Data'!S1544,'8760 Data'!T1544,'8760 Data'!U1544)</f>
        <v>0</v>
      </c>
      <c r="I1544" s="591" t="e">
        <f>H1544/'Output Sheet'!$B$8</f>
        <v>#DIV/0!</v>
      </c>
      <c r="J1544" s="596"/>
      <c r="K1544" s="560"/>
      <c r="L1544" s="560"/>
      <c r="M1544" s="560"/>
      <c r="N1544" s="560"/>
      <c r="O1544" s="560"/>
      <c r="P1544" s="560"/>
      <c r="Q1544" s="560"/>
      <c r="R1544" s="560"/>
      <c r="S1544" s="560"/>
      <c r="T1544" s="560"/>
      <c r="U1544" s="560"/>
    </row>
    <row r="1545" spans="1:21">
      <c r="A1545" s="593">
        <f t="shared" si="144"/>
        <v>41339</v>
      </c>
      <c r="B1545" s="594">
        <v>41339.333422569442</v>
      </c>
      <c r="C1545" s="560">
        <f t="shared" si="145"/>
        <v>2013</v>
      </c>
      <c r="D1545" s="560">
        <f t="shared" si="146"/>
        <v>3</v>
      </c>
      <c r="E1545" s="560">
        <f t="shared" si="147"/>
        <v>6</v>
      </c>
      <c r="F1545" s="560">
        <f t="shared" si="148"/>
        <v>8</v>
      </c>
      <c r="G1545" s="595">
        <f t="shared" si="149"/>
        <v>4</v>
      </c>
      <c r="H1545" s="590">
        <f>CHOOSE('Output Sheet'!$B$4,'8760 Data'!J1545,'8760 Data'!K1545,'8760 Data'!L1545,'8760 Data'!M1545,'8760 Data'!N1545,'8760 Data'!O1545,'8760 Data'!P1545,'8760 Data'!Q1545,'8760 Data'!R1545,'8760 Data'!S1545,'8760 Data'!T1545,'8760 Data'!U1545)</f>
        <v>0</v>
      </c>
      <c r="I1545" s="591" t="e">
        <f>H1545/'Output Sheet'!$B$8</f>
        <v>#DIV/0!</v>
      </c>
      <c r="J1545" s="596"/>
      <c r="K1545" s="560"/>
      <c r="L1545" s="560"/>
      <c r="M1545" s="560"/>
      <c r="N1545" s="560"/>
      <c r="O1545" s="560"/>
      <c r="P1545" s="560"/>
      <c r="Q1545" s="560"/>
      <c r="R1545" s="560"/>
      <c r="S1545" s="560"/>
      <c r="T1545" s="560"/>
      <c r="U1545" s="560"/>
    </row>
    <row r="1546" spans="1:21">
      <c r="A1546" s="593">
        <f t="shared" si="144"/>
        <v>41339</v>
      </c>
      <c r="B1546" s="594">
        <v>41339.375089293979</v>
      </c>
      <c r="C1546" s="560">
        <f t="shared" si="145"/>
        <v>2013</v>
      </c>
      <c r="D1546" s="560">
        <f t="shared" si="146"/>
        <v>3</v>
      </c>
      <c r="E1546" s="560">
        <f t="shared" si="147"/>
        <v>6</v>
      </c>
      <c r="F1546" s="560">
        <f t="shared" si="148"/>
        <v>9</v>
      </c>
      <c r="G1546" s="595">
        <f t="shared" si="149"/>
        <v>4</v>
      </c>
      <c r="H1546" s="590">
        <f>CHOOSE('Output Sheet'!$B$4,'8760 Data'!J1546,'8760 Data'!K1546,'8760 Data'!L1546,'8760 Data'!M1546,'8760 Data'!N1546,'8760 Data'!O1546,'8760 Data'!P1546,'8760 Data'!Q1546,'8760 Data'!R1546,'8760 Data'!S1546,'8760 Data'!T1546,'8760 Data'!U1546)</f>
        <v>0</v>
      </c>
      <c r="I1546" s="591" t="e">
        <f>H1546/'Output Sheet'!$B$8</f>
        <v>#DIV/0!</v>
      </c>
      <c r="J1546" s="596"/>
      <c r="K1546" s="560"/>
      <c r="L1546" s="560"/>
      <c r="M1546" s="560"/>
      <c r="N1546" s="560"/>
      <c r="O1546" s="560"/>
      <c r="P1546" s="560"/>
      <c r="Q1546" s="560"/>
      <c r="R1546" s="560"/>
      <c r="S1546" s="560"/>
      <c r="T1546" s="560"/>
      <c r="U1546" s="560"/>
    </row>
    <row r="1547" spans="1:21">
      <c r="A1547" s="593">
        <f t="shared" si="144"/>
        <v>41339</v>
      </c>
      <c r="B1547" s="594">
        <v>41339.416756018516</v>
      </c>
      <c r="C1547" s="560">
        <f t="shared" si="145"/>
        <v>2013</v>
      </c>
      <c r="D1547" s="560">
        <f t="shared" si="146"/>
        <v>3</v>
      </c>
      <c r="E1547" s="560">
        <f t="shared" si="147"/>
        <v>6</v>
      </c>
      <c r="F1547" s="560">
        <f t="shared" si="148"/>
        <v>10</v>
      </c>
      <c r="G1547" s="595">
        <f t="shared" si="149"/>
        <v>4</v>
      </c>
      <c r="H1547" s="590">
        <f>CHOOSE('Output Sheet'!$B$4,'8760 Data'!J1547,'8760 Data'!K1547,'8760 Data'!L1547,'8760 Data'!M1547,'8760 Data'!N1547,'8760 Data'!O1547,'8760 Data'!P1547,'8760 Data'!Q1547,'8760 Data'!R1547,'8760 Data'!S1547,'8760 Data'!T1547,'8760 Data'!U1547)</f>
        <v>0</v>
      </c>
      <c r="I1547" s="591" t="e">
        <f>H1547/'Output Sheet'!$B$8</f>
        <v>#DIV/0!</v>
      </c>
      <c r="J1547" s="596"/>
      <c r="K1547" s="560"/>
      <c r="L1547" s="560"/>
      <c r="M1547" s="560"/>
      <c r="N1547" s="560"/>
      <c r="O1547" s="560"/>
      <c r="P1547" s="560"/>
      <c r="Q1547" s="560"/>
      <c r="R1547" s="560"/>
      <c r="S1547" s="560"/>
      <c r="T1547" s="560"/>
      <c r="U1547" s="560"/>
    </row>
    <row r="1548" spans="1:21">
      <c r="A1548" s="593">
        <f t="shared" si="144"/>
        <v>41339</v>
      </c>
      <c r="B1548" s="594">
        <v>41339.458422743053</v>
      </c>
      <c r="C1548" s="560">
        <f t="shared" si="145"/>
        <v>2013</v>
      </c>
      <c r="D1548" s="560">
        <f t="shared" si="146"/>
        <v>3</v>
      </c>
      <c r="E1548" s="560">
        <f t="shared" si="147"/>
        <v>6</v>
      </c>
      <c r="F1548" s="560">
        <f t="shared" si="148"/>
        <v>11</v>
      </c>
      <c r="G1548" s="595">
        <f t="shared" si="149"/>
        <v>4</v>
      </c>
      <c r="H1548" s="590">
        <f>CHOOSE('Output Sheet'!$B$4,'8760 Data'!J1548,'8760 Data'!K1548,'8760 Data'!L1548,'8760 Data'!M1548,'8760 Data'!N1548,'8760 Data'!O1548,'8760 Data'!P1548,'8760 Data'!Q1548,'8760 Data'!R1548,'8760 Data'!S1548,'8760 Data'!T1548,'8760 Data'!U1548)</f>
        <v>0</v>
      </c>
      <c r="I1548" s="591" t="e">
        <f>H1548/'Output Sheet'!$B$8</f>
        <v>#DIV/0!</v>
      </c>
      <c r="J1548" s="596"/>
      <c r="K1548" s="560"/>
      <c r="L1548" s="560"/>
      <c r="M1548" s="560"/>
      <c r="N1548" s="560"/>
      <c r="O1548" s="560"/>
      <c r="P1548" s="560"/>
      <c r="Q1548" s="560"/>
      <c r="R1548" s="560"/>
      <c r="S1548" s="560"/>
      <c r="T1548" s="560"/>
      <c r="U1548" s="560"/>
    </row>
    <row r="1549" spans="1:21">
      <c r="A1549" s="593">
        <f t="shared" si="144"/>
        <v>41339</v>
      </c>
      <c r="B1549" s="594">
        <v>41339.50008946759</v>
      </c>
      <c r="C1549" s="560">
        <f t="shared" si="145"/>
        <v>2013</v>
      </c>
      <c r="D1549" s="560">
        <f t="shared" si="146"/>
        <v>3</v>
      </c>
      <c r="E1549" s="560">
        <f t="shared" si="147"/>
        <v>6</v>
      </c>
      <c r="F1549" s="560">
        <f t="shared" si="148"/>
        <v>12</v>
      </c>
      <c r="G1549" s="595">
        <f t="shared" si="149"/>
        <v>4</v>
      </c>
      <c r="H1549" s="590">
        <f>CHOOSE('Output Sheet'!$B$4,'8760 Data'!J1549,'8760 Data'!K1549,'8760 Data'!L1549,'8760 Data'!M1549,'8760 Data'!N1549,'8760 Data'!O1549,'8760 Data'!P1549,'8760 Data'!Q1549,'8760 Data'!R1549,'8760 Data'!S1549,'8760 Data'!T1549,'8760 Data'!U1549)</f>
        <v>0</v>
      </c>
      <c r="I1549" s="591" t="e">
        <f>H1549/'Output Sheet'!$B$8</f>
        <v>#DIV/0!</v>
      </c>
      <c r="J1549" s="596"/>
      <c r="K1549" s="560"/>
      <c r="L1549" s="560"/>
      <c r="M1549" s="560"/>
      <c r="N1549" s="560"/>
      <c r="O1549" s="560"/>
      <c r="P1549" s="560"/>
      <c r="Q1549" s="560"/>
      <c r="R1549" s="560"/>
      <c r="S1549" s="560"/>
      <c r="T1549" s="560"/>
      <c r="U1549" s="560"/>
    </row>
    <row r="1550" spans="1:21">
      <c r="A1550" s="593">
        <f t="shared" si="144"/>
        <v>41339</v>
      </c>
      <c r="B1550" s="594">
        <v>41339.541756192128</v>
      </c>
      <c r="C1550" s="560">
        <f t="shared" si="145"/>
        <v>2013</v>
      </c>
      <c r="D1550" s="560">
        <f t="shared" si="146"/>
        <v>3</v>
      </c>
      <c r="E1550" s="560">
        <f t="shared" si="147"/>
        <v>6</v>
      </c>
      <c r="F1550" s="560">
        <f t="shared" si="148"/>
        <v>13</v>
      </c>
      <c r="G1550" s="595">
        <f t="shared" si="149"/>
        <v>4</v>
      </c>
      <c r="H1550" s="590">
        <f>CHOOSE('Output Sheet'!$B$4,'8760 Data'!J1550,'8760 Data'!K1550,'8760 Data'!L1550,'8760 Data'!M1550,'8760 Data'!N1550,'8760 Data'!O1550,'8760 Data'!P1550,'8760 Data'!Q1550,'8760 Data'!R1550,'8760 Data'!S1550,'8760 Data'!T1550,'8760 Data'!U1550)</f>
        <v>0</v>
      </c>
      <c r="I1550" s="591" t="e">
        <f>H1550/'Output Sheet'!$B$8</f>
        <v>#DIV/0!</v>
      </c>
      <c r="J1550" s="596"/>
      <c r="K1550" s="560"/>
      <c r="L1550" s="560"/>
      <c r="M1550" s="560"/>
      <c r="N1550" s="560"/>
      <c r="O1550" s="560"/>
      <c r="P1550" s="560"/>
      <c r="Q1550" s="560"/>
      <c r="R1550" s="560"/>
      <c r="S1550" s="560"/>
      <c r="T1550" s="560"/>
      <c r="U1550" s="560"/>
    </row>
    <row r="1551" spans="1:21">
      <c r="A1551" s="593">
        <f t="shared" si="144"/>
        <v>41339</v>
      </c>
      <c r="B1551" s="594">
        <v>41339.583422916665</v>
      </c>
      <c r="C1551" s="560">
        <f t="shared" si="145"/>
        <v>2013</v>
      </c>
      <c r="D1551" s="560">
        <f t="shared" si="146"/>
        <v>3</v>
      </c>
      <c r="E1551" s="560">
        <f t="shared" si="147"/>
        <v>6</v>
      </c>
      <c r="F1551" s="560">
        <f t="shared" si="148"/>
        <v>14</v>
      </c>
      <c r="G1551" s="595">
        <f t="shared" si="149"/>
        <v>4</v>
      </c>
      <c r="H1551" s="590">
        <f>CHOOSE('Output Sheet'!$B$4,'8760 Data'!J1551,'8760 Data'!K1551,'8760 Data'!L1551,'8760 Data'!M1551,'8760 Data'!N1551,'8760 Data'!O1551,'8760 Data'!P1551,'8760 Data'!Q1551,'8760 Data'!R1551,'8760 Data'!S1551,'8760 Data'!T1551,'8760 Data'!U1551)</f>
        <v>0</v>
      </c>
      <c r="I1551" s="591" t="e">
        <f>H1551/'Output Sheet'!$B$8</f>
        <v>#DIV/0!</v>
      </c>
      <c r="J1551" s="596"/>
      <c r="K1551" s="560"/>
      <c r="L1551" s="560"/>
      <c r="M1551" s="560"/>
      <c r="N1551" s="560"/>
      <c r="O1551" s="560"/>
      <c r="P1551" s="560"/>
      <c r="Q1551" s="560"/>
      <c r="R1551" s="560"/>
      <c r="S1551" s="560"/>
      <c r="T1551" s="560"/>
      <c r="U1551" s="560"/>
    </row>
    <row r="1552" spans="1:21">
      <c r="A1552" s="593">
        <f t="shared" si="144"/>
        <v>41339</v>
      </c>
      <c r="B1552" s="594">
        <v>41339.625089641202</v>
      </c>
      <c r="C1552" s="560">
        <f t="shared" si="145"/>
        <v>2013</v>
      </c>
      <c r="D1552" s="560">
        <f t="shared" si="146"/>
        <v>3</v>
      </c>
      <c r="E1552" s="560">
        <f t="shared" si="147"/>
        <v>6</v>
      </c>
      <c r="F1552" s="560">
        <f t="shared" si="148"/>
        <v>15</v>
      </c>
      <c r="G1552" s="595">
        <f t="shared" si="149"/>
        <v>4</v>
      </c>
      <c r="H1552" s="590">
        <f>CHOOSE('Output Sheet'!$B$4,'8760 Data'!J1552,'8760 Data'!K1552,'8760 Data'!L1552,'8760 Data'!M1552,'8760 Data'!N1552,'8760 Data'!O1552,'8760 Data'!P1552,'8760 Data'!Q1552,'8760 Data'!R1552,'8760 Data'!S1552,'8760 Data'!T1552,'8760 Data'!U1552)</f>
        <v>0</v>
      </c>
      <c r="I1552" s="591" t="e">
        <f>H1552/'Output Sheet'!$B$8</f>
        <v>#DIV/0!</v>
      </c>
      <c r="J1552" s="596"/>
      <c r="K1552" s="560"/>
      <c r="L1552" s="560"/>
      <c r="M1552" s="560"/>
      <c r="N1552" s="560"/>
      <c r="O1552" s="560"/>
      <c r="P1552" s="560"/>
      <c r="Q1552" s="560"/>
      <c r="R1552" s="560"/>
      <c r="S1552" s="560"/>
      <c r="T1552" s="560"/>
      <c r="U1552" s="560"/>
    </row>
    <row r="1553" spans="1:21">
      <c r="A1553" s="593">
        <f t="shared" si="144"/>
        <v>41339</v>
      </c>
      <c r="B1553" s="594">
        <v>41339.666756365739</v>
      </c>
      <c r="C1553" s="560">
        <f t="shared" si="145"/>
        <v>2013</v>
      </c>
      <c r="D1553" s="560">
        <f t="shared" si="146"/>
        <v>3</v>
      </c>
      <c r="E1553" s="560">
        <f t="shared" si="147"/>
        <v>6</v>
      </c>
      <c r="F1553" s="560">
        <f t="shared" si="148"/>
        <v>16</v>
      </c>
      <c r="G1553" s="595">
        <f t="shared" si="149"/>
        <v>4</v>
      </c>
      <c r="H1553" s="590">
        <f>CHOOSE('Output Sheet'!$B$4,'8760 Data'!J1553,'8760 Data'!K1553,'8760 Data'!L1553,'8760 Data'!M1553,'8760 Data'!N1553,'8760 Data'!O1553,'8760 Data'!P1553,'8760 Data'!Q1553,'8760 Data'!R1553,'8760 Data'!S1553,'8760 Data'!T1553,'8760 Data'!U1553)</f>
        <v>0</v>
      </c>
      <c r="I1553" s="591" t="e">
        <f>H1553/'Output Sheet'!$B$8</f>
        <v>#DIV/0!</v>
      </c>
      <c r="J1553" s="596"/>
      <c r="K1553" s="560"/>
      <c r="L1553" s="560"/>
      <c r="M1553" s="560"/>
      <c r="N1553" s="560"/>
      <c r="O1553" s="560"/>
      <c r="P1553" s="560"/>
      <c r="Q1553" s="560"/>
      <c r="R1553" s="560"/>
      <c r="S1553" s="560"/>
      <c r="T1553" s="560"/>
      <c r="U1553" s="560"/>
    </row>
    <row r="1554" spans="1:21">
      <c r="A1554" s="593">
        <f t="shared" si="144"/>
        <v>41339</v>
      </c>
      <c r="B1554" s="594">
        <v>41339.708423090276</v>
      </c>
      <c r="C1554" s="560">
        <f t="shared" si="145"/>
        <v>2013</v>
      </c>
      <c r="D1554" s="560">
        <f t="shared" si="146"/>
        <v>3</v>
      </c>
      <c r="E1554" s="560">
        <f t="shared" si="147"/>
        <v>6</v>
      </c>
      <c r="F1554" s="560">
        <f t="shared" si="148"/>
        <v>17</v>
      </c>
      <c r="G1554" s="595">
        <f t="shared" si="149"/>
        <v>4</v>
      </c>
      <c r="H1554" s="590">
        <f>CHOOSE('Output Sheet'!$B$4,'8760 Data'!J1554,'8760 Data'!K1554,'8760 Data'!L1554,'8760 Data'!M1554,'8760 Data'!N1554,'8760 Data'!O1554,'8760 Data'!P1554,'8760 Data'!Q1554,'8760 Data'!R1554,'8760 Data'!S1554,'8760 Data'!T1554,'8760 Data'!U1554)</f>
        <v>0</v>
      </c>
      <c r="I1554" s="591" t="e">
        <f>H1554/'Output Sheet'!$B$8</f>
        <v>#DIV/0!</v>
      </c>
      <c r="J1554" s="596"/>
      <c r="K1554" s="560"/>
      <c r="L1554" s="560"/>
      <c r="M1554" s="560"/>
      <c r="N1554" s="560"/>
      <c r="O1554" s="560"/>
      <c r="P1554" s="560"/>
      <c r="Q1554" s="560"/>
      <c r="R1554" s="560"/>
      <c r="S1554" s="560"/>
      <c r="T1554" s="560"/>
      <c r="U1554" s="560"/>
    </row>
    <row r="1555" spans="1:21">
      <c r="A1555" s="593">
        <f t="shared" si="144"/>
        <v>41339</v>
      </c>
      <c r="B1555" s="594">
        <v>41339.750089814814</v>
      </c>
      <c r="C1555" s="560">
        <f t="shared" si="145"/>
        <v>2013</v>
      </c>
      <c r="D1555" s="560">
        <f t="shared" si="146"/>
        <v>3</v>
      </c>
      <c r="E1555" s="560">
        <f t="shared" si="147"/>
        <v>6</v>
      </c>
      <c r="F1555" s="560">
        <f t="shared" si="148"/>
        <v>18</v>
      </c>
      <c r="G1555" s="595">
        <f t="shared" si="149"/>
        <v>4</v>
      </c>
      <c r="H1555" s="590">
        <f>CHOOSE('Output Sheet'!$B$4,'8760 Data'!J1555,'8760 Data'!K1555,'8760 Data'!L1555,'8760 Data'!M1555,'8760 Data'!N1555,'8760 Data'!O1555,'8760 Data'!P1555,'8760 Data'!Q1555,'8760 Data'!R1555,'8760 Data'!S1555,'8760 Data'!T1555,'8760 Data'!U1555)</f>
        <v>0</v>
      </c>
      <c r="I1555" s="591" t="e">
        <f>H1555/'Output Sheet'!$B$8</f>
        <v>#DIV/0!</v>
      </c>
      <c r="J1555" s="596"/>
      <c r="K1555" s="560"/>
      <c r="L1555" s="560"/>
      <c r="M1555" s="560"/>
      <c r="N1555" s="560"/>
      <c r="O1555" s="560"/>
      <c r="P1555" s="560"/>
      <c r="Q1555" s="560"/>
      <c r="R1555" s="560"/>
      <c r="S1555" s="560"/>
      <c r="T1555" s="560"/>
      <c r="U1555" s="560"/>
    </row>
    <row r="1556" spans="1:21">
      <c r="A1556" s="593">
        <f t="shared" si="144"/>
        <v>41339</v>
      </c>
      <c r="B1556" s="594">
        <v>41339.791756539351</v>
      </c>
      <c r="C1556" s="560">
        <f t="shared" si="145"/>
        <v>2013</v>
      </c>
      <c r="D1556" s="560">
        <f t="shared" si="146"/>
        <v>3</v>
      </c>
      <c r="E1556" s="560">
        <f t="shared" si="147"/>
        <v>6</v>
      </c>
      <c r="F1556" s="560">
        <f t="shared" si="148"/>
        <v>19</v>
      </c>
      <c r="G1556" s="595">
        <f t="shared" si="149"/>
        <v>4</v>
      </c>
      <c r="H1556" s="590">
        <f>CHOOSE('Output Sheet'!$B$4,'8760 Data'!J1556,'8760 Data'!K1556,'8760 Data'!L1556,'8760 Data'!M1556,'8760 Data'!N1556,'8760 Data'!O1556,'8760 Data'!P1556,'8760 Data'!Q1556,'8760 Data'!R1556,'8760 Data'!S1556,'8760 Data'!T1556,'8760 Data'!U1556)</f>
        <v>0</v>
      </c>
      <c r="I1556" s="591" t="e">
        <f>H1556/'Output Sheet'!$B$8</f>
        <v>#DIV/0!</v>
      </c>
      <c r="J1556" s="596"/>
      <c r="K1556" s="560"/>
      <c r="L1556" s="560"/>
      <c r="M1556" s="560"/>
      <c r="N1556" s="560"/>
      <c r="O1556" s="560"/>
      <c r="P1556" s="560"/>
      <c r="Q1556" s="560"/>
      <c r="R1556" s="560"/>
      <c r="S1556" s="560"/>
      <c r="T1556" s="560"/>
      <c r="U1556" s="560"/>
    </row>
    <row r="1557" spans="1:21">
      <c r="A1557" s="593">
        <f t="shared" si="144"/>
        <v>41339</v>
      </c>
      <c r="B1557" s="594">
        <v>41339.833423263888</v>
      </c>
      <c r="C1557" s="560">
        <f t="shared" si="145"/>
        <v>2013</v>
      </c>
      <c r="D1557" s="560">
        <f t="shared" si="146"/>
        <v>3</v>
      </c>
      <c r="E1557" s="560">
        <f t="shared" si="147"/>
        <v>6</v>
      </c>
      <c r="F1557" s="560">
        <f t="shared" si="148"/>
        <v>20</v>
      </c>
      <c r="G1557" s="595">
        <f t="shared" si="149"/>
        <v>4</v>
      </c>
      <c r="H1557" s="590">
        <f>CHOOSE('Output Sheet'!$B$4,'8760 Data'!J1557,'8760 Data'!K1557,'8760 Data'!L1557,'8760 Data'!M1557,'8760 Data'!N1557,'8760 Data'!O1557,'8760 Data'!P1557,'8760 Data'!Q1557,'8760 Data'!R1557,'8760 Data'!S1557,'8760 Data'!T1557,'8760 Data'!U1557)</f>
        <v>0</v>
      </c>
      <c r="I1557" s="591" t="e">
        <f>H1557/'Output Sheet'!$B$8</f>
        <v>#DIV/0!</v>
      </c>
      <c r="J1557" s="596"/>
      <c r="K1557" s="560"/>
      <c r="L1557" s="560"/>
      <c r="M1557" s="560"/>
      <c r="N1557" s="560"/>
      <c r="O1557" s="560"/>
      <c r="P1557" s="560"/>
      <c r="Q1557" s="560"/>
      <c r="R1557" s="560"/>
      <c r="S1557" s="560"/>
      <c r="T1557" s="560"/>
      <c r="U1557" s="560"/>
    </row>
    <row r="1558" spans="1:21">
      <c r="A1558" s="593">
        <f t="shared" si="144"/>
        <v>41339</v>
      </c>
      <c r="B1558" s="594">
        <v>41339.875089988425</v>
      </c>
      <c r="C1558" s="560">
        <f t="shared" si="145"/>
        <v>2013</v>
      </c>
      <c r="D1558" s="560">
        <f t="shared" si="146"/>
        <v>3</v>
      </c>
      <c r="E1558" s="560">
        <f t="shared" si="147"/>
        <v>6</v>
      </c>
      <c r="F1558" s="560">
        <f t="shared" si="148"/>
        <v>21</v>
      </c>
      <c r="G1558" s="595">
        <f t="shared" si="149"/>
        <v>4</v>
      </c>
      <c r="H1558" s="590">
        <f>CHOOSE('Output Sheet'!$B$4,'8760 Data'!J1558,'8760 Data'!K1558,'8760 Data'!L1558,'8760 Data'!M1558,'8760 Data'!N1558,'8760 Data'!O1558,'8760 Data'!P1558,'8760 Data'!Q1558,'8760 Data'!R1558,'8760 Data'!S1558,'8760 Data'!T1558,'8760 Data'!U1558)</f>
        <v>0</v>
      </c>
      <c r="I1558" s="591" t="e">
        <f>H1558/'Output Sheet'!$B$8</f>
        <v>#DIV/0!</v>
      </c>
      <c r="J1558" s="596"/>
      <c r="K1558" s="560"/>
      <c r="L1558" s="560"/>
      <c r="M1558" s="560"/>
      <c r="N1558" s="560"/>
      <c r="O1558" s="560"/>
      <c r="P1558" s="560"/>
      <c r="Q1558" s="560"/>
      <c r="R1558" s="560"/>
      <c r="S1558" s="560"/>
      <c r="T1558" s="560"/>
      <c r="U1558" s="560"/>
    </row>
    <row r="1559" spans="1:21">
      <c r="A1559" s="593">
        <f t="shared" si="144"/>
        <v>41339</v>
      </c>
      <c r="B1559" s="594">
        <v>41339.916756712963</v>
      </c>
      <c r="C1559" s="560">
        <f t="shared" si="145"/>
        <v>2013</v>
      </c>
      <c r="D1559" s="560">
        <f t="shared" si="146"/>
        <v>3</v>
      </c>
      <c r="E1559" s="560">
        <f t="shared" si="147"/>
        <v>6</v>
      </c>
      <c r="F1559" s="560">
        <f t="shared" si="148"/>
        <v>22</v>
      </c>
      <c r="G1559" s="595">
        <f t="shared" si="149"/>
        <v>4</v>
      </c>
      <c r="H1559" s="590">
        <f>CHOOSE('Output Sheet'!$B$4,'8760 Data'!J1559,'8760 Data'!K1559,'8760 Data'!L1559,'8760 Data'!M1559,'8760 Data'!N1559,'8760 Data'!O1559,'8760 Data'!P1559,'8760 Data'!Q1559,'8760 Data'!R1559,'8760 Data'!S1559,'8760 Data'!T1559,'8760 Data'!U1559)</f>
        <v>0</v>
      </c>
      <c r="I1559" s="591" t="e">
        <f>H1559/'Output Sheet'!$B$8</f>
        <v>#DIV/0!</v>
      </c>
      <c r="J1559" s="596"/>
      <c r="K1559" s="560"/>
      <c r="L1559" s="560"/>
      <c r="M1559" s="560"/>
      <c r="N1559" s="560"/>
      <c r="O1559" s="560"/>
      <c r="P1559" s="560"/>
      <c r="Q1559" s="560"/>
      <c r="R1559" s="560"/>
      <c r="S1559" s="560"/>
      <c r="T1559" s="560"/>
      <c r="U1559" s="560"/>
    </row>
    <row r="1560" spans="1:21">
      <c r="A1560" s="593">
        <f t="shared" si="144"/>
        <v>41339</v>
      </c>
      <c r="B1560" s="594">
        <v>41339.9584234375</v>
      </c>
      <c r="C1560" s="560">
        <f t="shared" si="145"/>
        <v>2013</v>
      </c>
      <c r="D1560" s="560">
        <f t="shared" si="146"/>
        <v>3</v>
      </c>
      <c r="E1560" s="560">
        <f t="shared" si="147"/>
        <v>6</v>
      </c>
      <c r="F1560" s="560">
        <f t="shared" si="148"/>
        <v>23</v>
      </c>
      <c r="G1560" s="595">
        <f t="shared" si="149"/>
        <v>4</v>
      </c>
      <c r="H1560" s="590">
        <f>CHOOSE('Output Sheet'!$B$4,'8760 Data'!J1560,'8760 Data'!K1560,'8760 Data'!L1560,'8760 Data'!M1560,'8760 Data'!N1560,'8760 Data'!O1560,'8760 Data'!P1560,'8760 Data'!Q1560,'8760 Data'!R1560,'8760 Data'!S1560,'8760 Data'!T1560,'8760 Data'!U1560)</f>
        <v>0</v>
      </c>
      <c r="I1560" s="591" t="e">
        <f>H1560/'Output Sheet'!$B$8</f>
        <v>#DIV/0!</v>
      </c>
      <c r="J1560" s="596"/>
      <c r="K1560" s="560"/>
      <c r="L1560" s="560"/>
      <c r="M1560" s="560"/>
      <c r="N1560" s="560"/>
      <c r="O1560" s="560"/>
      <c r="P1560" s="560"/>
      <c r="Q1560" s="560"/>
      <c r="R1560" s="560"/>
      <c r="S1560" s="560"/>
      <c r="T1560" s="560"/>
      <c r="U1560" s="560"/>
    </row>
    <row r="1561" spans="1:21">
      <c r="A1561" s="593">
        <f t="shared" si="144"/>
        <v>41340</v>
      </c>
      <c r="B1561" s="594">
        <v>41340.000090162037</v>
      </c>
      <c r="C1561" s="560">
        <f t="shared" si="145"/>
        <v>2013</v>
      </c>
      <c r="D1561" s="560">
        <f t="shared" si="146"/>
        <v>3</v>
      </c>
      <c r="E1561" s="560">
        <f t="shared" si="147"/>
        <v>7</v>
      </c>
      <c r="F1561" s="560">
        <f t="shared" si="148"/>
        <v>24</v>
      </c>
      <c r="G1561" s="595">
        <f t="shared" si="149"/>
        <v>5</v>
      </c>
      <c r="H1561" s="590">
        <f>CHOOSE('Output Sheet'!$B$4,'8760 Data'!J1561,'8760 Data'!K1561,'8760 Data'!L1561,'8760 Data'!M1561,'8760 Data'!N1561,'8760 Data'!O1561,'8760 Data'!P1561,'8760 Data'!Q1561,'8760 Data'!R1561,'8760 Data'!S1561,'8760 Data'!T1561,'8760 Data'!U1561)</f>
        <v>0</v>
      </c>
      <c r="I1561" s="591" t="e">
        <f>H1561/'Output Sheet'!$B$8</f>
        <v>#DIV/0!</v>
      </c>
      <c r="J1561" s="596"/>
      <c r="K1561" s="560"/>
      <c r="L1561" s="560"/>
      <c r="M1561" s="560"/>
      <c r="N1561" s="560"/>
      <c r="O1561" s="560"/>
      <c r="P1561" s="560"/>
      <c r="Q1561" s="560"/>
      <c r="R1561" s="560"/>
      <c r="S1561" s="560"/>
      <c r="T1561" s="560"/>
      <c r="U1561" s="560"/>
    </row>
    <row r="1562" spans="1:21">
      <c r="A1562" s="593">
        <f t="shared" si="144"/>
        <v>41340</v>
      </c>
      <c r="B1562" s="594">
        <v>41340.041756886574</v>
      </c>
      <c r="C1562" s="560">
        <f t="shared" si="145"/>
        <v>2013</v>
      </c>
      <c r="D1562" s="560">
        <f t="shared" si="146"/>
        <v>3</v>
      </c>
      <c r="E1562" s="560">
        <f t="shared" si="147"/>
        <v>7</v>
      </c>
      <c r="F1562" s="560">
        <f t="shared" si="148"/>
        <v>1</v>
      </c>
      <c r="G1562" s="595">
        <f t="shared" si="149"/>
        <v>5</v>
      </c>
      <c r="H1562" s="590">
        <f>CHOOSE('Output Sheet'!$B$4,'8760 Data'!J1562,'8760 Data'!K1562,'8760 Data'!L1562,'8760 Data'!M1562,'8760 Data'!N1562,'8760 Data'!O1562,'8760 Data'!P1562,'8760 Data'!Q1562,'8760 Data'!R1562,'8760 Data'!S1562,'8760 Data'!T1562,'8760 Data'!U1562)</f>
        <v>0</v>
      </c>
      <c r="I1562" s="591" t="e">
        <f>H1562/'Output Sheet'!$B$8</f>
        <v>#DIV/0!</v>
      </c>
      <c r="J1562" s="596"/>
      <c r="K1562" s="560"/>
      <c r="L1562" s="560"/>
      <c r="M1562" s="560"/>
      <c r="N1562" s="560"/>
      <c r="O1562" s="560"/>
      <c r="P1562" s="560"/>
      <c r="Q1562" s="560"/>
      <c r="R1562" s="560"/>
      <c r="S1562" s="560"/>
      <c r="T1562" s="560"/>
      <c r="U1562" s="560"/>
    </row>
    <row r="1563" spans="1:21">
      <c r="A1563" s="593">
        <f t="shared" si="144"/>
        <v>41340</v>
      </c>
      <c r="B1563" s="594">
        <v>41340.083423611111</v>
      </c>
      <c r="C1563" s="560">
        <f t="shared" si="145"/>
        <v>2013</v>
      </c>
      <c r="D1563" s="560">
        <f t="shared" si="146"/>
        <v>3</v>
      </c>
      <c r="E1563" s="560">
        <f t="shared" si="147"/>
        <v>7</v>
      </c>
      <c r="F1563" s="560">
        <f t="shared" si="148"/>
        <v>2</v>
      </c>
      <c r="G1563" s="595">
        <f t="shared" si="149"/>
        <v>5</v>
      </c>
      <c r="H1563" s="590">
        <f>CHOOSE('Output Sheet'!$B$4,'8760 Data'!J1563,'8760 Data'!K1563,'8760 Data'!L1563,'8760 Data'!M1563,'8760 Data'!N1563,'8760 Data'!O1563,'8760 Data'!P1563,'8760 Data'!Q1563,'8760 Data'!R1563,'8760 Data'!S1563,'8760 Data'!T1563,'8760 Data'!U1563)</f>
        <v>0</v>
      </c>
      <c r="I1563" s="591" t="e">
        <f>H1563/'Output Sheet'!$B$8</f>
        <v>#DIV/0!</v>
      </c>
      <c r="J1563" s="596"/>
      <c r="K1563" s="560"/>
      <c r="L1563" s="560"/>
      <c r="M1563" s="560"/>
      <c r="N1563" s="560"/>
      <c r="O1563" s="560"/>
      <c r="P1563" s="560"/>
      <c r="Q1563" s="560"/>
      <c r="R1563" s="560"/>
      <c r="S1563" s="560"/>
      <c r="T1563" s="560"/>
      <c r="U1563" s="560"/>
    </row>
    <row r="1564" spans="1:21">
      <c r="A1564" s="593">
        <f t="shared" si="144"/>
        <v>41340</v>
      </c>
      <c r="B1564" s="594">
        <v>41340.125090335649</v>
      </c>
      <c r="C1564" s="560">
        <f t="shared" si="145"/>
        <v>2013</v>
      </c>
      <c r="D1564" s="560">
        <f t="shared" si="146"/>
        <v>3</v>
      </c>
      <c r="E1564" s="560">
        <f t="shared" si="147"/>
        <v>7</v>
      </c>
      <c r="F1564" s="560">
        <f t="shared" si="148"/>
        <v>3</v>
      </c>
      <c r="G1564" s="595">
        <f t="shared" si="149"/>
        <v>5</v>
      </c>
      <c r="H1564" s="590">
        <f>CHOOSE('Output Sheet'!$B$4,'8760 Data'!J1564,'8760 Data'!K1564,'8760 Data'!L1564,'8760 Data'!M1564,'8760 Data'!N1564,'8760 Data'!O1564,'8760 Data'!P1564,'8760 Data'!Q1564,'8760 Data'!R1564,'8760 Data'!S1564,'8760 Data'!T1564,'8760 Data'!U1564)</f>
        <v>0</v>
      </c>
      <c r="I1564" s="591" t="e">
        <f>H1564/'Output Sheet'!$B$8</f>
        <v>#DIV/0!</v>
      </c>
      <c r="J1564" s="596"/>
      <c r="K1564" s="560"/>
      <c r="L1564" s="560"/>
      <c r="M1564" s="560"/>
      <c r="N1564" s="560"/>
      <c r="O1564" s="560"/>
      <c r="P1564" s="560"/>
      <c r="Q1564" s="560"/>
      <c r="R1564" s="560"/>
      <c r="S1564" s="560"/>
      <c r="T1564" s="560"/>
      <c r="U1564" s="560"/>
    </row>
    <row r="1565" spans="1:21">
      <c r="A1565" s="593">
        <f t="shared" si="144"/>
        <v>41340</v>
      </c>
      <c r="B1565" s="594">
        <v>41340.166757060186</v>
      </c>
      <c r="C1565" s="560">
        <f t="shared" si="145"/>
        <v>2013</v>
      </c>
      <c r="D1565" s="560">
        <f t="shared" si="146"/>
        <v>3</v>
      </c>
      <c r="E1565" s="560">
        <f t="shared" si="147"/>
        <v>7</v>
      </c>
      <c r="F1565" s="560">
        <f t="shared" si="148"/>
        <v>4</v>
      </c>
      <c r="G1565" s="595">
        <f t="shared" si="149"/>
        <v>5</v>
      </c>
      <c r="H1565" s="590">
        <f>CHOOSE('Output Sheet'!$B$4,'8760 Data'!J1565,'8760 Data'!K1565,'8760 Data'!L1565,'8760 Data'!M1565,'8760 Data'!N1565,'8760 Data'!O1565,'8760 Data'!P1565,'8760 Data'!Q1565,'8760 Data'!R1565,'8760 Data'!S1565,'8760 Data'!T1565,'8760 Data'!U1565)</f>
        <v>0</v>
      </c>
      <c r="I1565" s="591" t="e">
        <f>H1565/'Output Sheet'!$B$8</f>
        <v>#DIV/0!</v>
      </c>
      <c r="J1565" s="596"/>
      <c r="K1565" s="560"/>
      <c r="L1565" s="560"/>
      <c r="M1565" s="560"/>
      <c r="N1565" s="560"/>
      <c r="O1565" s="560"/>
      <c r="P1565" s="560"/>
      <c r="Q1565" s="560"/>
      <c r="R1565" s="560"/>
      <c r="S1565" s="560"/>
      <c r="T1565" s="560"/>
      <c r="U1565" s="560"/>
    </row>
    <row r="1566" spans="1:21">
      <c r="A1566" s="593">
        <f t="shared" si="144"/>
        <v>41340</v>
      </c>
      <c r="B1566" s="594">
        <v>41340.208423784723</v>
      </c>
      <c r="C1566" s="560">
        <f t="shared" si="145"/>
        <v>2013</v>
      </c>
      <c r="D1566" s="560">
        <f t="shared" si="146"/>
        <v>3</v>
      </c>
      <c r="E1566" s="560">
        <f t="shared" si="147"/>
        <v>7</v>
      </c>
      <c r="F1566" s="560">
        <f t="shared" si="148"/>
        <v>5</v>
      </c>
      <c r="G1566" s="595">
        <f t="shared" si="149"/>
        <v>5</v>
      </c>
      <c r="H1566" s="590">
        <f>CHOOSE('Output Sheet'!$B$4,'8760 Data'!J1566,'8760 Data'!K1566,'8760 Data'!L1566,'8760 Data'!M1566,'8760 Data'!N1566,'8760 Data'!O1566,'8760 Data'!P1566,'8760 Data'!Q1566,'8760 Data'!R1566,'8760 Data'!S1566,'8760 Data'!T1566,'8760 Data'!U1566)</f>
        <v>0</v>
      </c>
      <c r="I1566" s="591" t="e">
        <f>H1566/'Output Sheet'!$B$8</f>
        <v>#DIV/0!</v>
      </c>
      <c r="J1566" s="596"/>
      <c r="K1566" s="560"/>
      <c r="L1566" s="560"/>
      <c r="M1566" s="560"/>
      <c r="N1566" s="560"/>
      <c r="O1566" s="560"/>
      <c r="P1566" s="560"/>
      <c r="Q1566" s="560"/>
      <c r="R1566" s="560"/>
      <c r="S1566" s="560"/>
      <c r="T1566" s="560"/>
      <c r="U1566" s="560"/>
    </row>
    <row r="1567" spans="1:21">
      <c r="A1567" s="593">
        <f t="shared" si="144"/>
        <v>41340</v>
      </c>
      <c r="B1567" s="594">
        <v>41340.25009050926</v>
      </c>
      <c r="C1567" s="560">
        <f t="shared" si="145"/>
        <v>2013</v>
      </c>
      <c r="D1567" s="560">
        <f t="shared" si="146"/>
        <v>3</v>
      </c>
      <c r="E1567" s="560">
        <f t="shared" si="147"/>
        <v>7</v>
      </c>
      <c r="F1567" s="560">
        <f t="shared" si="148"/>
        <v>6</v>
      </c>
      <c r="G1567" s="595">
        <f t="shared" si="149"/>
        <v>5</v>
      </c>
      <c r="H1567" s="590">
        <f>CHOOSE('Output Sheet'!$B$4,'8760 Data'!J1567,'8760 Data'!K1567,'8760 Data'!L1567,'8760 Data'!M1567,'8760 Data'!N1567,'8760 Data'!O1567,'8760 Data'!P1567,'8760 Data'!Q1567,'8760 Data'!R1567,'8760 Data'!S1567,'8760 Data'!T1567,'8760 Data'!U1567)</f>
        <v>0</v>
      </c>
      <c r="I1567" s="591" t="e">
        <f>H1567/'Output Sheet'!$B$8</f>
        <v>#DIV/0!</v>
      </c>
      <c r="J1567" s="596"/>
      <c r="K1567" s="560"/>
      <c r="L1567" s="560"/>
      <c r="M1567" s="560"/>
      <c r="N1567" s="560"/>
      <c r="O1567" s="560"/>
      <c r="P1567" s="560"/>
      <c r="Q1567" s="560"/>
      <c r="R1567" s="560"/>
      <c r="S1567" s="560"/>
      <c r="T1567" s="560"/>
      <c r="U1567" s="560"/>
    </row>
    <row r="1568" spans="1:21">
      <c r="A1568" s="593">
        <f t="shared" si="144"/>
        <v>41340</v>
      </c>
      <c r="B1568" s="594">
        <v>41340.291757233797</v>
      </c>
      <c r="C1568" s="560">
        <f t="shared" si="145"/>
        <v>2013</v>
      </c>
      <c r="D1568" s="560">
        <f t="shared" si="146"/>
        <v>3</v>
      </c>
      <c r="E1568" s="560">
        <f t="shared" si="147"/>
        <v>7</v>
      </c>
      <c r="F1568" s="560">
        <f t="shared" si="148"/>
        <v>7</v>
      </c>
      <c r="G1568" s="595">
        <f t="shared" si="149"/>
        <v>5</v>
      </c>
      <c r="H1568" s="590">
        <f>CHOOSE('Output Sheet'!$B$4,'8760 Data'!J1568,'8760 Data'!K1568,'8760 Data'!L1568,'8760 Data'!M1568,'8760 Data'!N1568,'8760 Data'!O1568,'8760 Data'!P1568,'8760 Data'!Q1568,'8760 Data'!R1568,'8760 Data'!S1568,'8760 Data'!T1568,'8760 Data'!U1568)</f>
        <v>0</v>
      </c>
      <c r="I1568" s="591" t="e">
        <f>H1568/'Output Sheet'!$B$8</f>
        <v>#DIV/0!</v>
      </c>
      <c r="J1568" s="596"/>
      <c r="K1568" s="560"/>
      <c r="L1568" s="560"/>
      <c r="M1568" s="560"/>
      <c r="N1568" s="560"/>
      <c r="O1568" s="560"/>
      <c r="P1568" s="560"/>
      <c r="Q1568" s="560"/>
      <c r="R1568" s="560"/>
      <c r="S1568" s="560"/>
      <c r="T1568" s="560"/>
      <c r="U1568" s="560"/>
    </row>
    <row r="1569" spans="1:21">
      <c r="A1569" s="593">
        <f t="shared" si="144"/>
        <v>41340</v>
      </c>
      <c r="B1569" s="594">
        <v>41340.333423958335</v>
      </c>
      <c r="C1569" s="560">
        <f t="shared" si="145"/>
        <v>2013</v>
      </c>
      <c r="D1569" s="560">
        <f t="shared" si="146"/>
        <v>3</v>
      </c>
      <c r="E1569" s="560">
        <f t="shared" si="147"/>
        <v>7</v>
      </c>
      <c r="F1569" s="560">
        <f t="shared" si="148"/>
        <v>8</v>
      </c>
      <c r="G1569" s="595">
        <f t="shared" si="149"/>
        <v>5</v>
      </c>
      <c r="H1569" s="590">
        <f>CHOOSE('Output Sheet'!$B$4,'8760 Data'!J1569,'8760 Data'!K1569,'8760 Data'!L1569,'8760 Data'!M1569,'8760 Data'!N1569,'8760 Data'!O1569,'8760 Data'!P1569,'8760 Data'!Q1569,'8760 Data'!R1569,'8760 Data'!S1569,'8760 Data'!T1569,'8760 Data'!U1569)</f>
        <v>0</v>
      </c>
      <c r="I1569" s="591" t="e">
        <f>H1569/'Output Sheet'!$B$8</f>
        <v>#DIV/0!</v>
      </c>
      <c r="J1569" s="596"/>
      <c r="K1569" s="560"/>
      <c r="L1569" s="560"/>
      <c r="M1569" s="560"/>
      <c r="N1569" s="560"/>
      <c r="O1569" s="560"/>
      <c r="P1569" s="560"/>
      <c r="Q1569" s="560"/>
      <c r="R1569" s="560"/>
      <c r="S1569" s="560"/>
      <c r="T1569" s="560"/>
      <c r="U1569" s="560"/>
    </row>
    <row r="1570" spans="1:21">
      <c r="A1570" s="593">
        <f t="shared" si="144"/>
        <v>41340</v>
      </c>
      <c r="B1570" s="594">
        <v>41340.375090682872</v>
      </c>
      <c r="C1570" s="560">
        <f t="shared" si="145"/>
        <v>2013</v>
      </c>
      <c r="D1570" s="560">
        <f t="shared" si="146"/>
        <v>3</v>
      </c>
      <c r="E1570" s="560">
        <f t="shared" si="147"/>
        <v>7</v>
      </c>
      <c r="F1570" s="560">
        <f t="shared" si="148"/>
        <v>9</v>
      </c>
      <c r="G1570" s="595">
        <f t="shared" si="149"/>
        <v>5</v>
      </c>
      <c r="H1570" s="590">
        <f>CHOOSE('Output Sheet'!$B$4,'8760 Data'!J1570,'8760 Data'!K1570,'8760 Data'!L1570,'8760 Data'!M1570,'8760 Data'!N1570,'8760 Data'!O1570,'8760 Data'!P1570,'8760 Data'!Q1570,'8760 Data'!R1570,'8760 Data'!S1570,'8760 Data'!T1570,'8760 Data'!U1570)</f>
        <v>0</v>
      </c>
      <c r="I1570" s="591" t="e">
        <f>H1570/'Output Sheet'!$B$8</f>
        <v>#DIV/0!</v>
      </c>
      <c r="J1570" s="596"/>
      <c r="K1570" s="560"/>
      <c r="L1570" s="560"/>
      <c r="M1570" s="560"/>
      <c r="N1570" s="560"/>
      <c r="O1570" s="560"/>
      <c r="P1570" s="560"/>
      <c r="Q1570" s="560"/>
      <c r="R1570" s="560"/>
      <c r="S1570" s="560"/>
      <c r="T1570" s="560"/>
      <c r="U1570" s="560"/>
    </row>
    <row r="1571" spans="1:21">
      <c r="A1571" s="593">
        <f t="shared" si="144"/>
        <v>41340</v>
      </c>
      <c r="B1571" s="594">
        <v>41340.416757407409</v>
      </c>
      <c r="C1571" s="560">
        <f t="shared" si="145"/>
        <v>2013</v>
      </c>
      <c r="D1571" s="560">
        <f t="shared" si="146"/>
        <v>3</v>
      </c>
      <c r="E1571" s="560">
        <f t="shared" si="147"/>
        <v>7</v>
      </c>
      <c r="F1571" s="560">
        <f t="shared" si="148"/>
        <v>10</v>
      </c>
      <c r="G1571" s="595">
        <f t="shared" si="149"/>
        <v>5</v>
      </c>
      <c r="H1571" s="590">
        <f>CHOOSE('Output Sheet'!$B$4,'8760 Data'!J1571,'8760 Data'!K1571,'8760 Data'!L1571,'8760 Data'!M1571,'8760 Data'!N1571,'8760 Data'!O1571,'8760 Data'!P1571,'8760 Data'!Q1571,'8760 Data'!R1571,'8760 Data'!S1571,'8760 Data'!T1571,'8760 Data'!U1571)</f>
        <v>0</v>
      </c>
      <c r="I1571" s="591" t="e">
        <f>H1571/'Output Sheet'!$B$8</f>
        <v>#DIV/0!</v>
      </c>
      <c r="J1571" s="596"/>
      <c r="K1571" s="560"/>
      <c r="L1571" s="560"/>
      <c r="M1571" s="560"/>
      <c r="N1571" s="560"/>
      <c r="O1571" s="560"/>
      <c r="P1571" s="560"/>
      <c r="Q1571" s="560"/>
      <c r="R1571" s="560"/>
      <c r="S1571" s="560"/>
      <c r="T1571" s="560"/>
      <c r="U1571" s="560"/>
    </row>
    <row r="1572" spans="1:21">
      <c r="A1572" s="593">
        <f t="shared" si="144"/>
        <v>41340</v>
      </c>
      <c r="B1572" s="594">
        <v>41340.458424131946</v>
      </c>
      <c r="C1572" s="560">
        <f t="shared" si="145"/>
        <v>2013</v>
      </c>
      <c r="D1572" s="560">
        <f t="shared" si="146"/>
        <v>3</v>
      </c>
      <c r="E1572" s="560">
        <f t="shared" si="147"/>
        <v>7</v>
      </c>
      <c r="F1572" s="560">
        <f t="shared" si="148"/>
        <v>11</v>
      </c>
      <c r="G1572" s="595">
        <f t="shared" si="149"/>
        <v>5</v>
      </c>
      <c r="H1572" s="590">
        <f>CHOOSE('Output Sheet'!$B$4,'8760 Data'!J1572,'8760 Data'!K1572,'8760 Data'!L1572,'8760 Data'!M1572,'8760 Data'!N1572,'8760 Data'!O1572,'8760 Data'!P1572,'8760 Data'!Q1572,'8760 Data'!R1572,'8760 Data'!S1572,'8760 Data'!T1572,'8760 Data'!U1572)</f>
        <v>0</v>
      </c>
      <c r="I1572" s="591" t="e">
        <f>H1572/'Output Sheet'!$B$8</f>
        <v>#DIV/0!</v>
      </c>
      <c r="J1572" s="596"/>
      <c r="K1572" s="560"/>
      <c r="L1572" s="560"/>
      <c r="M1572" s="560"/>
      <c r="N1572" s="560"/>
      <c r="O1572" s="560"/>
      <c r="P1572" s="560"/>
      <c r="Q1572" s="560"/>
      <c r="R1572" s="560"/>
      <c r="S1572" s="560"/>
      <c r="T1572" s="560"/>
      <c r="U1572" s="560"/>
    </row>
    <row r="1573" spans="1:21">
      <c r="A1573" s="593">
        <f t="shared" si="144"/>
        <v>41340</v>
      </c>
      <c r="B1573" s="594">
        <v>41340.500090856483</v>
      </c>
      <c r="C1573" s="560">
        <f t="shared" si="145"/>
        <v>2013</v>
      </c>
      <c r="D1573" s="560">
        <f t="shared" si="146"/>
        <v>3</v>
      </c>
      <c r="E1573" s="560">
        <f t="shared" si="147"/>
        <v>7</v>
      </c>
      <c r="F1573" s="560">
        <f t="shared" si="148"/>
        <v>12</v>
      </c>
      <c r="G1573" s="595">
        <f t="shared" si="149"/>
        <v>5</v>
      </c>
      <c r="H1573" s="590">
        <f>CHOOSE('Output Sheet'!$B$4,'8760 Data'!J1573,'8760 Data'!K1573,'8760 Data'!L1573,'8760 Data'!M1573,'8760 Data'!N1573,'8760 Data'!O1573,'8760 Data'!P1573,'8760 Data'!Q1573,'8760 Data'!R1573,'8760 Data'!S1573,'8760 Data'!T1573,'8760 Data'!U1573)</f>
        <v>0</v>
      </c>
      <c r="I1573" s="591" t="e">
        <f>H1573/'Output Sheet'!$B$8</f>
        <v>#DIV/0!</v>
      </c>
      <c r="J1573" s="596"/>
      <c r="K1573" s="560"/>
      <c r="L1573" s="560"/>
      <c r="M1573" s="560"/>
      <c r="N1573" s="560"/>
      <c r="O1573" s="560"/>
      <c r="P1573" s="560"/>
      <c r="Q1573" s="560"/>
      <c r="R1573" s="560"/>
      <c r="S1573" s="560"/>
      <c r="T1573" s="560"/>
      <c r="U1573" s="560"/>
    </row>
    <row r="1574" spans="1:21">
      <c r="A1574" s="593">
        <f t="shared" si="144"/>
        <v>41340</v>
      </c>
      <c r="B1574" s="594">
        <v>41340.541757581021</v>
      </c>
      <c r="C1574" s="560">
        <f t="shared" si="145"/>
        <v>2013</v>
      </c>
      <c r="D1574" s="560">
        <f t="shared" si="146"/>
        <v>3</v>
      </c>
      <c r="E1574" s="560">
        <f t="shared" si="147"/>
        <v>7</v>
      </c>
      <c r="F1574" s="560">
        <f t="shared" si="148"/>
        <v>13</v>
      </c>
      <c r="G1574" s="595">
        <f t="shared" si="149"/>
        <v>5</v>
      </c>
      <c r="H1574" s="590">
        <f>CHOOSE('Output Sheet'!$B$4,'8760 Data'!J1574,'8760 Data'!K1574,'8760 Data'!L1574,'8760 Data'!M1574,'8760 Data'!N1574,'8760 Data'!O1574,'8760 Data'!P1574,'8760 Data'!Q1574,'8760 Data'!R1574,'8760 Data'!S1574,'8760 Data'!T1574,'8760 Data'!U1574)</f>
        <v>0</v>
      </c>
      <c r="I1574" s="591" t="e">
        <f>H1574/'Output Sheet'!$B$8</f>
        <v>#DIV/0!</v>
      </c>
      <c r="J1574" s="596"/>
      <c r="K1574" s="560"/>
      <c r="L1574" s="560"/>
      <c r="M1574" s="560"/>
      <c r="N1574" s="560"/>
      <c r="O1574" s="560"/>
      <c r="P1574" s="560"/>
      <c r="Q1574" s="560"/>
      <c r="R1574" s="560"/>
      <c r="S1574" s="560"/>
      <c r="T1574" s="560"/>
      <c r="U1574" s="560"/>
    </row>
    <row r="1575" spans="1:21">
      <c r="A1575" s="593">
        <f t="shared" si="144"/>
        <v>41340</v>
      </c>
      <c r="B1575" s="594">
        <v>41340.583424305558</v>
      </c>
      <c r="C1575" s="560">
        <f t="shared" si="145"/>
        <v>2013</v>
      </c>
      <c r="D1575" s="560">
        <f t="shared" si="146"/>
        <v>3</v>
      </c>
      <c r="E1575" s="560">
        <f t="shared" si="147"/>
        <v>7</v>
      </c>
      <c r="F1575" s="560">
        <f t="shared" si="148"/>
        <v>14</v>
      </c>
      <c r="G1575" s="595">
        <f t="shared" si="149"/>
        <v>5</v>
      </c>
      <c r="H1575" s="590">
        <f>CHOOSE('Output Sheet'!$B$4,'8760 Data'!J1575,'8760 Data'!K1575,'8760 Data'!L1575,'8760 Data'!M1575,'8760 Data'!N1575,'8760 Data'!O1575,'8760 Data'!P1575,'8760 Data'!Q1575,'8760 Data'!R1575,'8760 Data'!S1575,'8760 Data'!T1575,'8760 Data'!U1575)</f>
        <v>0</v>
      </c>
      <c r="I1575" s="591" t="e">
        <f>H1575/'Output Sheet'!$B$8</f>
        <v>#DIV/0!</v>
      </c>
      <c r="J1575" s="596"/>
      <c r="K1575" s="560"/>
      <c r="L1575" s="560"/>
      <c r="M1575" s="560"/>
      <c r="N1575" s="560"/>
      <c r="O1575" s="560"/>
      <c r="P1575" s="560"/>
      <c r="Q1575" s="560"/>
      <c r="R1575" s="560"/>
      <c r="S1575" s="560"/>
      <c r="T1575" s="560"/>
      <c r="U1575" s="560"/>
    </row>
    <row r="1576" spans="1:21">
      <c r="A1576" s="593">
        <f t="shared" si="144"/>
        <v>41340</v>
      </c>
      <c r="B1576" s="594">
        <v>41340.625091030095</v>
      </c>
      <c r="C1576" s="560">
        <f t="shared" si="145"/>
        <v>2013</v>
      </c>
      <c r="D1576" s="560">
        <f t="shared" si="146"/>
        <v>3</v>
      </c>
      <c r="E1576" s="560">
        <f t="shared" si="147"/>
        <v>7</v>
      </c>
      <c r="F1576" s="560">
        <f t="shared" si="148"/>
        <v>15</v>
      </c>
      <c r="G1576" s="595">
        <f t="shared" si="149"/>
        <v>5</v>
      </c>
      <c r="H1576" s="590">
        <f>CHOOSE('Output Sheet'!$B$4,'8760 Data'!J1576,'8760 Data'!K1576,'8760 Data'!L1576,'8760 Data'!M1576,'8760 Data'!N1576,'8760 Data'!O1576,'8760 Data'!P1576,'8760 Data'!Q1576,'8760 Data'!R1576,'8760 Data'!S1576,'8760 Data'!T1576,'8760 Data'!U1576)</f>
        <v>0</v>
      </c>
      <c r="I1576" s="591" t="e">
        <f>H1576/'Output Sheet'!$B$8</f>
        <v>#DIV/0!</v>
      </c>
      <c r="J1576" s="596"/>
      <c r="K1576" s="560"/>
      <c r="L1576" s="560"/>
      <c r="M1576" s="560"/>
      <c r="N1576" s="560"/>
      <c r="O1576" s="560"/>
      <c r="P1576" s="560"/>
      <c r="Q1576" s="560"/>
      <c r="R1576" s="560"/>
      <c r="S1576" s="560"/>
      <c r="T1576" s="560"/>
      <c r="U1576" s="560"/>
    </row>
    <row r="1577" spans="1:21">
      <c r="A1577" s="593">
        <f t="shared" si="144"/>
        <v>41340</v>
      </c>
      <c r="B1577" s="594">
        <v>41340.666757754632</v>
      </c>
      <c r="C1577" s="560">
        <f t="shared" si="145"/>
        <v>2013</v>
      </c>
      <c r="D1577" s="560">
        <f t="shared" si="146"/>
        <v>3</v>
      </c>
      <c r="E1577" s="560">
        <f t="shared" si="147"/>
        <v>7</v>
      </c>
      <c r="F1577" s="560">
        <f t="shared" si="148"/>
        <v>16</v>
      </c>
      <c r="G1577" s="595">
        <f t="shared" si="149"/>
        <v>5</v>
      </c>
      <c r="H1577" s="590">
        <f>CHOOSE('Output Sheet'!$B$4,'8760 Data'!J1577,'8760 Data'!K1577,'8760 Data'!L1577,'8760 Data'!M1577,'8760 Data'!N1577,'8760 Data'!O1577,'8760 Data'!P1577,'8760 Data'!Q1577,'8760 Data'!R1577,'8760 Data'!S1577,'8760 Data'!T1577,'8760 Data'!U1577)</f>
        <v>0</v>
      </c>
      <c r="I1577" s="591" t="e">
        <f>H1577/'Output Sheet'!$B$8</f>
        <v>#DIV/0!</v>
      </c>
      <c r="J1577" s="596"/>
      <c r="K1577" s="560"/>
      <c r="L1577" s="560"/>
      <c r="M1577" s="560"/>
      <c r="N1577" s="560"/>
      <c r="O1577" s="560"/>
      <c r="P1577" s="560"/>
      <c r="Q1577" s="560"/>
      <c r="R1577" s="560"/>
      <c r="S1577" s="560"/>
      <c r="T1577" s="560"/>
      <c r="U1577" s="560"/>
    </row>
    <row r="1578" spans="1:21">
      <c r="A1578" s="593">
        <f t="shared" si="144"/>
        <v>41340</v>
      </c>
      <c r="B1578" s="594">
        <v>41340.708424479169</v>
      </c>
      <c r="C1578" s="560">
        <f t="shared" si="145"/>
        <v>2013</v>
      </c>
      <c r="D1578" s="560">
        <f t="shared" si="146"/>
        <v>3</v>
      </c>
      <c r="E1578" s="560">
        <f t="shared" si="147"/>
        <v>7</v>
      </c>
      <c r="F1578" s="560">
        <f t="shared" si="148"/>
        <v>17</v>
      </c>
      <c r="G1578" s="595">
        <f t="shared" si="149"/>
        <v>5</v>
      </c>
      <c r="H1578" s="590">
        <f>CHOOSE('Output Sheet'!$B$4,'8760 Data'!J1578,'8760 Data'!K1578,'8760 Data'!L1578,'8760 Data'!M1578,'8760 Data'!N1578,'8760 Data'!O1578,'8760 Data'!P1578,'8760 Data'!Q1578,'8760 Data'!R1578,'8760 Data'!S1578,'8760 Data'!T1578,'8760 Data'!U1578)</f>
        <v>0</v>
      </c>
      <c r="I1578" s="591" t="e">
        <f>H1578/'Output Sheet'!$B$8</f>
        <v>#DIV/0!</v>
      </c>
      <c r="J1578" s="596"/>
      <c r="K1578" s="560"/>
      <c r="L1578" s="560"/>
      <c r="M1578" s="560"/>
      <c r="N1578" s="560"/>
      <c r="O1578" s="560"/>
      <c r="P1578" s="560"/>
      <c r="Q1578" s="560"/>
      <c r="R1578" s="560"/>
      <c r="S1578" s="560"/>
      <c r="T1578" s="560"/>
      <c r="U1578" s="560"/>
    </row>
    <row r="1579" spans="1:21">
      <c r="A1579" s="593">
        <f t="shared" si="144"/>
        <v>41340</v>
      </c>
      <c r="B1579" s="594">
        <v>41340.750091203707</v>
      </c>
      <c r="C1579" s="560">
        <f t="shared" si="145"/>
        <v>2013</v>
      </c>
      <c r="D1579" s="560">
        <f t="shared" si="146"/>
        <v>3</v>
      </c>
      <c r="E1579" s="560">
        <f t="shared" si="147"/>
        <v>7</v>
      </c>
      <c r="F1579" s="560">
        <f t="shared" si="148"/>
        <v>18</v>
      </c>
      <c r="G1579" s="595">
        <f t="shared" si="149"/>
        <v>5</v>
      </c>
      <c r="H1579" s="590">
        <f>CHOOSE('Output Sheet'!$B$4,'8760 Data'!J1579,'8760 Data'!K1579,'8760 Data'!L1579,'8760 Data'!M1579,'8760 Data'!N1579,'8760 Data'!O1579,'8760 Data'!P1579,'8760 Data'!Q1579,'8760 Data'!R1579,'8760 Data'!S1579,'8760 Data'!T1579,'8760 Data'!U1579)</f>
        <v>0</v>
      </c>
      <c r="I1579" s="591" t="e">
        <f>H1579/'Output Sheet'!$B$8</f>
        <v>#DIV/0!</v>
      </c>
      <c r="J1579" s="596"/>
      <c r="K1579" s="560"/>
      <c r="L1579" s="560"/>
      <c r="M1579" s="560"/>
      <c r="N1579" s="560"/>
      <c r="O1579" s="560"/>
      <c r="P1579" s="560"/>
      <c r="Q1579" s="560"/>
      <c r="R1579" s="560"/>
      <c r="S1579" s="560"/>
      <c r="T1579" s="560"/>
      <c r="U1579" s="560"/>
    </row>
    <row r="1580" spans="1:21">
      <c r="A1580" s="593">
        <f t="shared" si="144"/>
        <v>41340</v>
      </c>
      <c r="B1580" s="594">
        <v>41340.791757928244</v>
      </c>
      <c r="C1580" s="560">
        <f t="shared" si="145"/>
        <v>2013</v>
      </c>
      <c r="D1580" s="560">
        <f t="shared" si="146"/>
        <v>3</v>
      </c>
      <c r="E1580" s="560">
        <f t="shared" si="147"/>
        <v>7</v>
      </c>
      <c r="F1580" s="560">
        <f t="shared" si="148"/>
        <v>19</v>
      </c>
      <c r="G1580" s="595">
        <f t="shared" si="149"/>
        <v>5</v>
      </c>
      <c r="H1580" s="590">
        <f>CHOOSE('Output Sheet'!$B$4,'8760 Data'!J1580,'8760 Data'!K1580,'8760 Data'!L1580,'8760 Data'!M1580,'8760 Data'!N1580,'8760 Data'!O1580,'8760 Data'!P1580,'8760 Data'!Q1580,'8760 Data'!R1580,'8760 Data'!S1580,'8760 Data'!T1580,'8760 Data'!U1580)</f>
        <v>0</v>
      </c>
      <c r="I1580" s="591" t="e">
        <f>H1580/'Output Sheet'!$B$8</f>
        <v>#DIV/0!</v>
      </c>
      <c r="J1580" s="596"/>
      <c r="K1580" s="560"/>
      <c r="L1580" s="560"/>
      <c r="M1580" s="560"/>
      <c r="N1580" s="560"/>
      <c r="O1580" s="560"/>
      <c r="P1580" s="560"/>
      <c r="Q1580" s="560"/>
      <c r="R1580" s="560"/>
      <c r="S1580" s="560"/>
      <c r="T1580" s="560"/>
      <c r="U1580" s="560"/>
    </row>
    <row r="1581" spans="1:21">
      <c r="A1581" s="593">
        <f t="shared" si="144"/>
        <v>41340</v>
      </c>
      <c r="B1581" s="594">
        <v>41340.833424652781</v>
      </c>
      <c r="C1581" s="560">
        <f t="shared" si="145"/>
        <v>2013</v>
      </c>
      <c r="D1581" s="560">
        <f t="shared" si="146"/>
        <v>3</v>
      </c>
      <c r="E1581" s="560">
        <f t="shared" si="147"/>
        <v>7</v>
      </c>
      <c r="F1581" s="560">
        <f t="shared" si="148"/>
        <v>20</v>
      </c>
      <c r="G1581" s="595">
        <f t="shared" si="149"/>
        <v>5</v>
      </c>
      <c r="H1581" s="590">
        <f>CHOOSE('Output Sheet'!$B$4,'8760 Data'!J1581,'8760 Data'!K1581,'8760 Data'!L1581,'8760 Data'!M1581,'8760 Data'!N1581,'8760 Data'!O1581,'8760 Data'!P1581,'8760 Data'!Q1581,'8760 Data'!R1581,'8760 Data'!S1581,'8760 Data'!T1581,'8760 Data'!U1581)</f>
        <v>0</v>
      </c>
      <c r="I1581" s="591" t="e">
        <f>H1581/'Output Sheet'!$B$8</f>
        <v>#DIV/0!</v>
      </c>
      <c r="J1581" s="596"/>
      <c r="K1581" s="560"/>
      <c r="L1581" s="560"/>
      <c r="M1581" s="560"/>
      <c r="N1581" s="560"/>
      <c r="O1581" s="560"/>
      <c r="P1581" s="560"/>
      <c r="Q1581" s="560"/>
      <c r="R1581" s="560"/>
      <c r="S1581" s="560"/>
      <c r="T1581" s="560"/>
      <c r="U1581" s="560"/>
    </row>
    <row r="1582" spans="1:21">
      <c r="A1582" s="593">
        <f t="shared" si="144"/>
        <v>41340</v>
      </c>
      <c r="B1582" s="594">
        <v>41340.875091377318</v>
      </c>
      <c r="C1582" s="560">
        <f t="shared" si="145"/>
        <v>2013</v>
      </c>
      <c r="D1582" s="560">
        <f t="shared" si="146"/>
        <v>3</v>
      </c>
      <c r="E1582" s="560">
        <f t="shared" si="147"/>
        <v>7</v>
      </c>
      <c r="F1582" s="560">
        <f t="shared" si="148"/>
        <v>21</v>
      </c>
      <c r="G1582" s="595">
        <f t="shared" si="149"/>
        <v>5</v>
      </c>
      <c r="H1582" s="590">
        <f>CHOOSE('Output Sheet'!$B$4,'8760 Data'!J1582,'8760 Data'!K1582,'8760 Data'!L1582,'8760 Data'!M1582,'8760 Data'!N1582,'8760 Data'!O1582,'8760 Data'!P1582,'8760 Data'!Q1582,'8760 Data'!R1582,'8760 Data'!S1582,'8760 Data'!T1582,'8760 Data'!U1582)</f>
        <v>0</v>
      </c>
      <c r="I1582" s="591" t="e">
        <f>H1582/'Output Sheet'!$B$8</f>
        <v>#DIV/0!</v>
      </c>
      <c r="J1582" s="596"/>
      <c r="K1582" s="560"/>
      <c r="L1582" s="560"/>
      <c r="M1582" s="560"/>
      <c r="N1582" s="560"/>
      <c r="O1582" s="560"/>
      <c r="P1582" s="560"/>
      <c r="Q1582" s="560"/>
      <c r="R1582" s="560"/>
      <c r="S1582" s="560"/>
      <c r="T1582" s="560"/>
      <c r="U1582" s="560"/>
    </row>
    <row r="1583" spans="1:21">
      <c r="A1583" s="593">
        <f t="shared" si="144"/>
        <v>41340</v>
      </c>
      <c r="B1583" s="594">
        <v>41340.916758101848</v>
      </c>
      <c r="C1583" s="560">
        <f t="shared" si="145"/>
        <v>2013</v>
      </c>
      <c r="D1583" s="560">
        <f t="shared" si="146"/>
        <v>3</v>
      </c>
      <c r="E1583" s="560">
        <f t="shared" si="147"/>
        <v>7</v>
      </c>
      <c r="F1583" s="560">
        <f t="shared" si="148"/>
        <v>22</v>
      </c>
      <c r="G1583" s="595">
        <f t="shared" si="149"/>
        <v>5</v>
      </c>
      <c r="H1583" s="590">
        <f>CHOOSE('Output Sheet'!$B$4,'8760 Data'!J1583,'8760 Data'!K1583,'8760 Data'!L1583,'8760 Data'!M1583,'8760 Data'!N1583,'8760 Data'!O1583,'8760 Data'!P1583,'8760 Data'!Q1583,'8760 Data'!R1583,'8760 Data'!S1583,'8760 Data'!T1583,'8760 Data'!U1583)</f>
        <v>0</v>
      </c>
      <c r="I1583" s="591" t="e">
        <f>H1583/'Output Sheet'!$B$8</f>
        <v>#DIV/0!</v>
      </c>
      <c r="J1583" s="596"/>
      <c r="K1583" s="560"/>
      <c r="L1583" s="560"/>
      <c r="M1583" s="560"/>
      <c r="N1583" s="560"/>
      <c r="O1583" s="560"/>
      <c r="P1583" s="560"/>
      <c r="Q1583" s="560"/>
      <c r="R1583" s="560"/>
      <c r="S1583" s="560"/>
      <c r="T1583" s="560"/>
      <c r="U1583" s="560"/>
    </row>
    <row r="1584" spans="1:21">
      <c r="A1584" s="593">
        <f t="shared" si="144"/>
        <v>41340</v>
      </c>
      <c r="B1584" s="594">
        <v>41340.958424826385</v>
      </c>
      <c r="C1584" s="560">
        <f t="shared" si="145"/>
        <v>2013</v>
      </c>
      <c r="D1584" s="560">
        <f t="shared" si="146"/>
        <v>3</v>
      </c>
      <c r="E1584" s="560">
        <f t="shared" si="147"/>
        <v>7</v>
      </c>
      <c r="F1584" s="560">
        <f t="shared" si="148"/>
        <v>23</v>
      </c>
      <c r="G1584" s="595">
        <f t="shared" si="149"/>
        <v>5</v>
      </c>
      <c r="H1584" s="590">
        <f>CHOOSE('Output Sheet'!$B$4,'8760 Data'!J1584,'8760 Data'!K1584,'8760 Data'!L1584,'8760 Data'!M1584,'8760 Data'!N1584,'8760 Data'!O1584,'8760 Data'!P1584,'8760 Data'!Q1584,'8760 Data'!R1584,'8760 Data'!S1584,'8760 Data'!T1584,'8760 Data'!U1584)</f>
        <v>0</v>
      </c>
      <c r="I1584" s="591" t="e">
        <f>H1584/'Output Sheet'!$B$8</f>
        <v>#DIV/0!</v>
      </c>
      <c r="J1584" s="596"/>
      <c r="K1584" s="560"/>
      <c r="L1584" s="560"/>
      <c r="M1584" s="560"/>
      <c r="N1584" s="560"/>
      <c r="O1584" s="560"/>
      <c r="P1584" s="560"/>
      <c r="Q1584" s="560"/>
      <c r="R1584" s="560"/>
      <c r="S1584" s="560"/>
      <c r="T1584" s="560"/>
      <c r="U1584" s="560"/>
    </row>
    <row r="1585" spans="1:21">
      <c r="A1585" s="593">
        <f t="shared" si="144"/>
        <v>41341</v>
      </c>
      <c r="B1585" s="594">
        <v>41341.000091550923</v>
      </c>
      <c r="C1585" s="560">
        <f t="shared" si="145"/>
        <v>2013</v>
      </c>
      <c r="D1585" s="560">
        <f t="shared" si="146"/>
        <v>3</v>
      </c>
      <c r="E1585" s="560">
        <f t="shared" si="147"/>
        <v>8</v>
      </c>
      <c r="F1585" s="560">
        <f t="shared" si="148"/>
        <v>24</v>
      </c>
      <c r="G1585" s="595">
        <f t="shared" si="149"/>
        <v>6</v>
      </c>
      <c r="H1585" s="590">
        <f>CHOOSE('Output Sheet'!$B$4,'8760 Data'!J1585,'8760 Data'!K1585,'8760 Data'!L1585,'8760 Data'!M1585,'8760 Data'!N1585,'8760 Data'!O1585,'8760 Data'!P1585,'8760 Data'!Q1585,'8760 Data'!R1585,'8760 Data'!S1585,'8760 Data'!T1585,'8760 Data'!U1585)</f>
        <v>0</v>
      </c>
      <c r="I1585" s="591" t="e">
        <f>H1585/'Output Sheet'!$B$8</f>
        <v>#DIV/0!</v>
      </c>
      <c r="J1585" s="596"/>
      <c r="K1585" s="560"/>
      <c r="L1585" s="560"/>
      <c r="M1585" s="560"/>
      <c r="N1585" s="560"/>
      <c r="O1585" s="560"/>
      <c r="P1585" s="560"/>
      <c r="Q1585" s="560"/>
      <c r="R1585" s="560"/>
      <c r="S1585" s="560"/>
      <c r="T1585" s="560"/>
      <c r="U1585" s="560"/>
    </row>
    <row r="1586" spans="1:21">
      <c r="A1586" s="593">
        <f t="shared" si="144"/>
        <v>41341</v>
      </c>
      <c r="B1586" s="594">
        <v>41341.04175827546</v>
      </c>
      <c r="C1586" s="560">
        <f t="shared" si="145"/>
        <v>2013</v>
      </c>
      <c r="D1586" s="560">
        <f t="shared" si="146"/>
        <v>3</v>
      </c>
      <c r="E1586" s="560">
        <f t="shared" si="147"/>
        <v>8</v>
      </c>
      <c r="F1586" s="560">
        <f t="shared" si="148"/>
        <v>1</v>
      </c>
      <c r="G1586" s="595">
        <f t="shared" si="149"/>
        <v>6</v>
      </c>
      <c r="H1586" s="590">
        <f>CHOOSE('Output Sheet'!$B$4,'8760 Data'!J1586,'8760 Data'!K1586,'8760 Data'!L1586,'8760 Data'!M1586,'8760 Data'!N1586,'8760 Data'!O1586,'8760 Data'!P1586,'8760 Data'!Q1586,'8760 Data'!R1586,'8760 Data'!S1586,'8760 Data'!T1586,'8760 Data'!U1586)</f>
        <v>0</v>
      </c>
      <c r="I1586" s="591" t="e">
        <f>H1586/'Output Sheet'!$B$8</f>
        <v>#DIV/0!</v>
      </c>
      <c r="J1586" s="596"/>
      <c r="K1586" s="560"/>
      <c r="L1586" s="560"/>
      <c r="M1586" s="560"/>
      <c r="N1586" s="560"/>
      <c r="O1586" s="560"/>
      <c r="P1586" s="560"/>
      <c r="Q1586" s="560"/>
      <c r="R1586" s="560"/>
      <c r="S1586" s="560"/>
      <c r="T1586" s="560"/>
      <c r="U1586" s="560"/>
    </row>
    <row r="1587" spans="1:21">
      <c r="A1587" s="593">
        <f t="shared" si="144"/>
        <v>41341</v>
      </c>
      <c r="B1587" s="594">
        <v>41341.083424999997</v>
      </c>
      <c r="C1587" s="560">
        <f t="shared" si="145"/>
        <v>2013</v>
      </c>
      <c r="D1587" s="560">
        <f t="shared" si="146"/>
        <v>3</v>
      </c>
      <c r="E1587" s="560">
        <f t="shared" si="147"/>
        <v>8</v>
      </c>
      <c r="F1587" s="560">
        <f t="shared" si="148"/>
        <v>2</v>
      </c>
      <c r="G1587" s="595">
        <f t="shared" si="149"/>
        <v>6</v>
      </c>
      <c r="H1587" s="590">
        <f>CHOOSE('Output Sheet'!$B$4,'8760 Data'!J1587,'8760 Data'!K1587,'8760 Data'!L1587,'8760 Data'!M1587,'8760 Data'!N1587,'8760 Data'!O1587,'8760 Data'!P1587,'8760 Data'!Q1587,'8760 Data'!R1587,'8760 Data'!S1587,'8760 Data'!T1587,'8760 Data'!U1587)</f>
        <v>0</v>
      </c>
      <c r="I1587" s="591" t="e">
        <f>H1587/'Output Sheet'!$B$8</f>
        <v>#DIV/0!</v>
      </c>
      <c r="J1587" s="596"/>
      <c r="K1587" s="560"/>
      <c r="L1587" s="560"/>
      <c r="M1587" s="560"/>
      <c r="N1587" s="560"/>
      <c r="O1587" s="560"/>
      <c r="P1587" s="560"/>
      <c r="Q1587" s="560"/>
      <c r="R1587" s="560"/>
      <c r="S1587" s="560"/>
      <c r="T1587" s="560"/>
      <c r="U1587" s="560"/>
    </row>
    <row r="1588" spans="1:21">
      <c r="A1588" s="593">
        <f t="shared" si="144"/>
        <v>41341</v>
      </c>
      <c r="B1588" s="594">
        <v>41341.125091724534</v>
      </c>
      <c r="C1588" s="560">
        <f t="shared" si="145"/>
        <v>2013</v>
      </c>
      <c r="D1588" s="560">
        <f t="shared" si="146"/>
        <v>3</v>
      </c>
      <c r="E1588" s="560">
        <f t="shared" si="147"/>
        <v>8</v>
      </c>
      <c r="F1588" s="560">
        <f t="shared" si="148"/>
        <v>3</v>
      </c>
      <c r="G1588" s="595">
        <f t="shared" si="149"/>
        <v>6</v>
      </c>
      <c r="H1588" s="590">
        <f>CHOOSE('Output Sheet'!$B$4,'8760 Data'!J1588,'8760 Data'!K1588,'8760 Data'!L1588,'8760 Data'!M1588,'8760 Data'!N1588,'8760 Data'!O1588,'8760 Data'!P1588,'8760 Data'!Q1588,'8760 Data'!R1588,'8760 Data'!S1588,'8760 Data'!T1588,'8760 Data'!U1588)</f>
        <v>0</v>
      </c>
      <c r="I1588" s="591" t="e">
        <f>H1588/'Output Sheet'!$B$8</f>
        <v>#DIV/0!</v>
      </c>
      <c r="J1588" s="596"/>
      <c r="K1588" s="560"/>
      <c r="L1588" s="560"/>
      <c r="M1588" s="560"/>
      <c r="N1588" s="560"/>
      <c r="O1588" s="560"/>
      <c r="P1588" s="560"/>
      <c r="Q1588" s="560"/>
      <c r="R1588" s="560"/>
      <c r="S1588" s="560"/>
      <c r="T1588" s="560"/>
      <c r="U1588" s="560"/>
    </row>
    <row r="1589" spans="1:21">
      <c r="A1589" s="593">
        <f t="shared" si="144"/>
        <v>41341</v>
      </c>
      <c r="B1589" s="594">
        <v>41341.166758449071</v>
      </c>
      <c r="C1589" s="560">
        <f t="shared" si="145"/>
        <v>2013</v>
      </c>
      <c r="D1589" s="560">
        <f t="shared" si="146"/>
        <v>3</v>
      </c>
      <c r="E1589" s="560">
        <f t="shared" si="147"/>
        <v>8</v>
      </c>
      <c r="F1589" s="560">
        <f t="shared" si="148"/>
        <v>4</v>
      </c>
      <c r="G1589" s="595">
        <f t="shared" si="149"/>
        <v>6</v>
      </c>
      <c r="H1589" s="590">
        <f>CHOOSE('Output Sheet'!$B$4,'8760 Data'!J1589,'8760 Data'!K1589,'8760 Data'!L1589,'8760 Data'!M1589,'8760 Data'!N1589,'8760 Data'!O1589,'8760 Data'!P1589,'8760 Data'!Q1589,'8760 Data'!R1589,'8760 Data'!S1589,'8760 Data'!T1589,'8760 Data'!U1589)</f>
        <v>0</v>
      </c>
      <c r="I1589" s="591" t="e">
        <f>H1589/'Output Sheet'!$B$8</f>
        <v>#DIV/0!</v>
      </c>
      <c r="J1589" s="596"/>
      <c r="K1589" s="560"/>
      <c r="L1589" s="560"/>
      <c r="M1589" s="560"/>
      <c r="N1589" s="560"/>
      <c r="O1589" s="560"/>
      <c r="P1589" s="560"/>
      <c r="Q1589" s="560"/>
      <c r="R1589" s="560"/>
      <c r="S1589" s="560"/>
      <c r="T1589" s="560"/>
      <c r="U1589" s="560"/>
    </row>
    <row r="1590" spans="1:21">
      <c r="A1590" s="593">
        <f t="shared" si="144"/>
        <v>41341</v>
      </c>
      <c r="B1590" s="594">
        <v>41341.208425173609</v>
      </c>
      <c r="C1590" s="560">
        <f t="shared" si="145"/>
        <v>2013</v>
      </c>
      <c r="D1590" s="560">
        <f t="shared" si="146"/>
        <v>3</v>
      </c>
      <c r="E1590" s="560">
        <f t="shared" si="147"/>
        <v>8</v>
      </c>
      <c r="F1590" s="560">
        <f t="shared" si="148"/>
        <v>5</v>
      </c>
      <c r="G1590" s="595">
        <f t="shared" si="149"/>
        <v>6</v>
      </c>
      <c r="H1590" s="590">
        <f>CHOOSE('Output Sheet'!$B$4,'8760 Data'!J1590,'8760 Data'!K1590,'8760 Data'!L1590,'8760 Data'!M1590,'8760 Data'!N1590,'8760 Data'!O1590,'8760 Data'!P1590,'8760 Data'!Q1590,'8760 Data'!R1590,'8760 Data'!S1590,'8760 Data'!T1590,'8760 Data'!U1590)</f>
        <v>0</v>
      </c>
      <c r="I1590" s="591" t="e">
        <f>H1590/'Output Sheet'!$B$8</f>
        <v>#DIV/0!</v>
      </c>
      <c r="J1590" s="596"/>
      <c r="K1590" s="560"/>
      <c r="L1590" s="560"/>
      <c r="M1590" s="560"/>
      <c r="N1590" s="560"/>
      <c r="O1590" s="560"/>
      <c r="P1590" s="560"/>
      <c r="Q1590" s="560"/>
      <c r="R1590" s="560"/>
      <c r="S1590" s="560"/>
      <c r="T1590" s="560"/>
      <c r="U1590" s="560"/>
    </row>
    <row r="1591" spans="1:21">
      <c r="A1591" s="593">
        <f t="shared" si="144"/>
        <v>41341</v>
      </c>
      <c r="B1591" s="594">
        <v>41341.250091898146</v>
      </c>
      <c r="C1591" s="560">
        <f t="shared" si="145"/>
        <v>2013</v>
      </c>
      <c r="D1591" s="560">
        <f t="shared" si="146"/>
        <v>3</v>
      </c>
      <c r="E1591" s="560">
        <f t="shared" si="147"/>
        <v>8</v>
      </c>
      <c r="F1591" s="560">
        <f t="shared" si="148"/>
        <v>6</v>
      </c>
      <c r="G1591" s="595">
        <f t="shared" si="149"/>
        <v>6</v>
      </c>
      <c r="H1591" s="590">
        <f>CHOOSE('Output Sheet'!$B$4,'8760 Data'!J1591,'8760 Data'!K1591,'8760 Data'!L1591,'8760 Data'!M1591,'8760 Data'!N1591,'8760 Data'!O1591,'8760 Data'!P1591,'8760 Data'!Q1591,'8760 Data'!R1591,'8760 Data'!S1591,'8760 Data'!T1591,'8760 Data'!U1591)</f>
        <v>0</v>
      </c>
      <c r="I1591" s="591" t="e">
        <f>H1591/'Output Sheet'!$B$8</f>
        <v>#DIV/0!</v>
      </c>
      <c r="J1591" s="596"/>
      <c r="K1591" s="560"/>
      <c r="L1591" s="560"/>
      <c r="M1591" s="560"/>
      <c r="N1591" s="560"/>
      <c r="O1591" s="560"/>
      <c r="P1591" s="560"/>
      <c r="Q1591" s="560"/>
      <c r="R1591" s="560"/>
      <c r="S1591" s="560"/>
      <c r="T1591" s="560"/>
      <c r="U1591" s="560"/>
    </row>
    <row r="1592" spans="1:21">
      <c r="A1592" s="593">
        <f t="shared" si="144"/>
        <v>41341</v>
      </c>
      <c r="B1592" s="594">
        <v>41341.291758622683</v>
      </c>
      <c r="C1592" s="560">
        <f t="shared" si="145"/>
        <v>2013</v>
      </c>
      <c r="D1592" s="560">
        <f t="shared" si="146"/>
        <v>3</v>
      </c>
      <c r="E1592" s="560">
        <f t="shared" si="147"/>
        <v>8</v>
      </c>
      <c r="F1592" s="560">
        <f t="shared" si="148"/>
        <v>7</v>
      </c>
      <c r="G1592" s="595">
        <f t="shared" si="149"/>
        <v>6</v>
      </c>
      <c r="H1592" s="590">
        <f>CHOOSE('Output Sheet'!$B$4,'8760 Data'!J1592,'8760 Data'!K1592,'8760 Data'!L1592,'8760 Data'!M1592,'8760 Data'!N1592,'8760 Data'!O1592,'8760 Data'!P1592,'8760 Data'!Q1592,'8760 Data'!R1592,'8760 Data'!S1592,'8760 Data'!T1592,'8760 Data'!U1592)</f>
        <v>0</v>
      </c>
      <c r="I1592" s="591" t="e">
        <f>H1592/'Output Sheet'!$B$8</f>
        <v>#DIV/0!</v>
      </c>
      <c r="J1592" s="596"/>
      <c r="K1592" s="560"/>
      <c r="L1592" s="560"/>
      <c r="M1592" s="560"/>
      <c r="N1592" s="560"/>
      <c r="O1592" s="560"/>
      <c r="P1592" s="560"/>
      <c r="Q1592" s="560"/>
      <c r="R1592" s="560"/>
      <c r="S1592" s="560"/>
      <c r="T1592" s="560"/>
      <c r="U1592" s="560"/>
    </row>
    <row r="1593" spans="1:21">
      <c r="A1593" s="593">
        <f t="shared" si="144"/>
        <v>41341</v>
      </c>
      <c r="B1593" s="594">
        <v>41341.33342534722</v>
      </c>
      <c r="C1593" s="560">
        <f t="shared" si="145"/>
        <v>2013</v>
      </c>
      <c r="D1593" s="560">
        <f t="shared" si="146"/>
        <v>3</v>
      </c>
      <c r="E1593" s="560">
        <f t="shared" si="147"/>
        <v>8</v>
      </c>
      <c r="F1593" s="560">
        <f t="shared" si="148"/>
        <v>8</v>
      </c>
      <c r="G1593" s="595">
        <f t="shared" si="149"/>
        <v>6</v>
      </c>
      <c r="H1593" s="590">
        <f>CHOOSE('Output Sheet'!$B$4,'8760 Data'!J1593,'8760 Data'!K1593,'8760 Data'!L1593,'8760 Data'!M1593,'8760 Data'!N1593,'8760 Data'!O1593,'8760 Data'!P1593,'8760 Data'!Q1593,'8760 Data'!R1593,'8760 Data'!S1593,'8760 Data'!T1593,'8760 Data'!U1593)</f>
        <v>0</v>
      </c>
      <c r="I1593" s="591" t="e">
        <f>H1593/'Output Sheet'!$B$8</f>
        <v>#DIV/0!</v>
      </c>
      <c r="J1593" s="596"/>
      <c r="K1593" s="560"/>
      <c r="L1593" s="560"/>
      <c r="M1593" s="560"/>
      <c r="N1593" s="560"/>
      <c r="O1593" s="560"/>
      <c r="P1593" s="560"/>
      <c r="Q1593" s="560"/>
      <c r="R1593" s="560"/>
      <c r="S1593" s="560"/>
      <c r="T1593" s="560"/>
      <c r="U1593" s="560"/>
    </row>
    <row r="1594" spans="1:21">
      <c r="A1594" s="593">
        <f t="shared" si="144"/>
        <v>41341</v>
      </c>
      <c r="B1594" s="594">
        <v>41341.375092071758</v>
      </c>
      <c r="C1594" s="560">
        <f t="shared" si="145"/>
        <v>2013</v>
      </c>
      <c r="D1594" s="560">
        <f t="shared" si="146"/>
        <v>3</v>
      </c>
      <c r="E1594" s="560">
        <f t="shared" si="147"/>
        <v>8</v>
      </c>
      <c r="F1594" s="560">
        <f t="shared" si="148"/>
        <v>9</v>
      </c>
      <c r="G1594" s="595">
        <f t="shared" si="149"/>
        <v>6</v>
      </c>
      <c r="H1594" s="590">
        <f>CHOOSE('Output Sheet'!$B$4,'8760 Data'!J1594,'8760 Data'!K1594,'8760 Data'!L1594,'8760 Data'!M1594,'8760 Data'!N1594,'8760 Data'!O1594,'8760 Data'!P1594,'8760 Data'!Q1594,'8760 Data'!R1594,'8760 Data'!S1594,'8760 Data'!T1594,'8760 Data'!U1594)</f>
        <v>0</v>
      </c>
      <c r="I1594" s="591" t="e">
        <f>H1594/'Output Sheet'!$B$8</f>
        <v>#DIV/0!</v>
      </c>
      <c r="J1594" s="596"/>
      <c r="K1594" s="560"/>
      <c r="L1594" s="560"/>
      <c r="M1594" s="560"/>
      <c r="N1594" s="560"/>
      <c r="O1594" s="560"/>
      <c r="P1594" s="560"/>
      <c r="Q1594" s="560"/>
      <c r="R1594" s="560"/>
      <c r="S1594" s="560"/>
      <c r="T1594" s="560"/>
      <c r="U1594" s="560"/>
    </row>
    <row r="1595" spans="1:21">
      <c r="A1595" s="593">
        <f t="shared" si="144"/>
        <v>41341</v>
      </c>
      <c r="B1595" s="594">
        <v>41341.416758796295</v>
      </c>
      <c r="C1595" s="560">
        <f t="shared" si="145"/>
        <v>2013</v>
      </c>
      <c r="D1595" s="560">
        <f t="shared" si="146"/>
        <v>3</v>
      </c>
      <c r="E1595" s="560">
        <f t="shared" si="147"/>
        <v>8</v>
      </c>
      <c r="F1595" s="560">
        <f t="shared" si="148"/>
        <v>10</v>
      </c>
      <c r="G1595" s="595">
        <f t="shared" si="149"/>
        <v>6</v>
      </c>
      <c r="H1595" s="590">
        <f>CHOOSE('Output Sheet'!$B$4,'8760 Data'!J1595,'8760 Data'!K1595,'8760 Data'!L1595,'8760 Data'!M1595,'8760 Data'!N1595,'8760 Data'!O1595,'8760 Data'!P1595,'8760 Data'!Q1595,'8760 Data'!R1595,'8760 Data'!S1595,'8760 Data'!T1595,'8760 Data'!U1595)</f>
        <v>0</v>
      </c>
      <c r="I1595" s="591" t="e">
        <f>H1595/'Output Sheet'!$B$8</f>
        <v>#DIV/0!</v>
      </c>
      <c r="J1595" s="596"/>
      <c r="K1595" s="560"/>
      <c r="L1595" s="560"/>
      <c r="M1595" s="560"/>
      <c r="N1595" s="560"/>
      <c r="O1595" s="560"/>
      <c r="P1595" s="560"/>
      <c r="Q1595" s="560"/>
      <c r="R1595" s="560"/>
      <c r="S1595" s="560"/>
      <c r="T1595" s="560"/>
      <c r="U1595" s="560"/>
    </row>
    <row r="1596" spans="1:21">
      <c r="A1596" s="593">
        <f t="shared" si="144"/>
        <v>41341</v>
      </c>
      <c r="B1596" s="594">
        <v>41341.458425520832</v>
      </c>
      <c r="C1596" s="560">
        <f t="shared" si="145"/>
        <v>2013</v>
      </c>
      <c r="D1596" s="560">
        <f t="shared" si="146"/>
        <v>3</v>
      </c>
      <c r="E1596" s="560">
        <f t="shared" si="147"/>
        <v>8</v>
      </c>
      <c r="F1596" s="560">
        <f t="shared" si="148"/>
        <v>11</v>
      </c>
      <c r="G1596" s="595">
        <f t="shared" si="149"/>
        <v>6</v>
      </c>
      <c r="H1596" s="590">
        <f>CHOOSE('Output Sheet'!$B$4,'8760 Data'!J1596,'8760 Data'!K1596,'8760 Data'!L1596,'8760 Data'!M1596,'8760 Data'!N1596,'8760 Data'!O1596,'8760 Data'!P1596,'8760 Data'!Q1596,'8760 Data'!R1596,'8760 Data'!S1596,'8760 Data'!T1596,'8760 Data'!U1596)</f>
        <v>0</v>
      </c>
      <c r="I1596" s="591" t="e">
        <f>H1596/'Output Sheet'!$B$8</f>
        <v>#DIV/0!</v>
      </c>
      <c r="J1596" s="596"/>
      <c r="K1596" s="560"/>
      <c r="L1596" s="560"/>
      <c r="M1596" s="560"/>
      <c r="N1596" s="560"/>
      <c r="O1596" s="560"/>
      <c r="P1596" s="560"/>
      <c r="Q1596" s="560"/>
      <c r="R1596" s="560"/>
      <c r="S1596" s="560"/>
      <c r="T1596" s="560"/>
      <c r="U1596" s="560"/>
    </row>
    <row r="1597" spans="1:21">
      <c r="A1597" s="593">
        <f t="shared" si="144"/>
        <v>41341</v>
      </c>
      <c r="B1597" s="594">
        <v>41341.500092245369</v>
      </c>
      <c r="C1597" s="560">
        <f t="shared" si="145"/>
        <v>2013</v>
      </c>
      <c r="D1597" s="560">
        <f t="shared" si="146"/>
        <v>3</v>
      </c>
      <c r="E1597" s="560">
        <f t="shared" si="147"/>
        <v>8</v>
      </c>
      <c r="F1597" s="560">
        <f t="shared" si="148"/>
        <v>12</v>
      </c>
      <c r="G1597" s="595">
        <f t="shared" si="149"/>
        <v>6</v>
      </c>
      <c r="H1597" s="590">
        <f>CHOOSE('Output Sheet'!$B$4,'8760 Data'!J1597,'8760 Data'!K1597,'8760 Data'!L1597,'8760 Data'!M1597,'8760 Data'!N1597,'8760 Data'!O1597,'8760 Data'!P1597,'8760 Data'!Q1597,'8760 Data'!R1597,'8760 Data'!S1597,'8760 Data'!T1597,'8760 Data'!U1597)</f>
        <v>0</v>
      </c>
      <c r="I1597" s="591" t="e">
        <f>H1597/'Output Sheet'!$B$8</f>
        <v>#DIV/0!</v>
      </c>
      <c r="J1597" s="596"/>
      <c r="K1597" s="560"/>
      <c r="L1597" s="560"/>
      <c r="M1597" s="560"/>
      <c r="N1597" s="560"/>
      <c r="O1597" s="560"/>
      <c r="P1597" s="560"/>
      <c r="Q1597" s="560"/>
      <c r="R1597" s="560"/>
      <c r="S1597" s="560"/>
      <c r="T1597" s="560"/>
      <c r="U1597" s="560"/>
    </row>
    <row r="1598" spans="1:21">
      <c r="A1598" s="593">
        <f t="shared" si="144"/>
        <v>41341</v>
      </c>
      <c r="B1598" s="594">
        <v>41341.541758969906</v>
      </c>
      <c r="C1598" s="560">
        <f t="shared" si="145"/>
        <v>2013</v>
      </c>
      <c r="D1598" s="560">
        <f t="shared" si="146"/>
        <v>3</v>
      </c>
      <c r="E1598" s="560">
        <f t="shared" si="147"/>
        <v>8</v>
      </c>
      <c r="F1598" s="560">
        <f t="shared" si="148"/>
        <v>13</v>
      </c>
      <c r="G1598" s="595">
        <f t="shared" si="149"/>
        <v>6</v>
      </c>
      <c r="H1598" s="590">
        <f>CHOOSE('Output Sheet'!$B$4,'8760 Data'!J1598,'8760 Data'!K1598,'8760 Data'!L1598,'8760 Data'!M1598,'8760 Data'!N1598,'8760 Data'!O1598,'8760 Data'!P1598,'8760 Data'!Q1598,'8760 Data'!R1598,'8760 Data'!S1598,'8760 Data'!T1598,'8760 Data'!U1598)</f>
        <v>0</v>
      </c>
      <c r="I1598" s="591" t="e">
        <f>H1598/'Output Sheet'!$B$8</f>
        <v>#DIV/0!</v>
      </c>
      <c r="J1598" s="596"/>
      <c r="K1598" s="560"/>
      <c r="L1598" s="560"/>
      <c r="M1598" s="560"/>
      <c r="N1598" s="560"/>
      <c r="O1598" s="560"/>
      <c r="P1598" s="560"/>
      <c r="Q1598" s="560"/>
      <c r="R1598" s="560"/>
      <c r="S1598" s="560"/>
      <c r="T1598" s="560"/>
      <c r="U1598" s="560"/>
    </row>
    <row r="1599" spans="1:21">
      <c r="A1599" s="593">
        <f t="shared" si="144"/>
        <v>41341</v>
      </c>
      <c r="B1599" s="594">
        <v>41341.583425694444</v>
      </c>
      <c r="C1599" s="560">
        <f t="shared" si="145"/>
        <v>2013</v>
      </c>
      <c r="D1599" s="560">
        <f t="shared" si="146"/>
        <v>3</v>
      </c>
      <c r="E1599" s="560">
        <f t="shared" si="147"/>
        <v>8</v>
      </c>
      <c r="F1599" s="560">
        <f t="shared" si="148"/>
        <v>14</v>
      </c>
      <c r="G1599" s="595">
        <f t="shared" si="149"/>
        <v>6</v>
      </c>
      <c r="H1599" s="590">
        <f>CHOOSE('Output Sheet'!$B$4,'8760 Data'!J1599,'8760 Data'!K1599,'8760 Data'!L1599,'8760 Data'!M1599,'8760 Data'!N1599,'8760 Data'!O1599,'8760 Data'!P1599,'8760 Data'!Q1599,'8760 Data'!R1599,'8760 Data'!S1599,'8760 Data'!T1599,'8760 Data'!U1599)</f>
        <v>0</v>
      </c>
      <c r="I1599" s="591" t="e">
        <f>H1599/'Output Sheet'!$B$8</f>
        <v>#DIV/0!</v>
      </c>
      <c r="J1599" s="596"/>
      <c r="K1599" s="560"/>
      <c r="L1599" s="560"/>
      <c r="M1599" s="560"/>
      <c r="N1599" s="560"/>
      <c r="O1599" s="560"/>
      <c r="P1599" s="560"/>
      <c r="Q1599" s="560"/>
      <c r="R1599" s="560"/>
      <c r="S1599" s="560"/>
      <c r="T1599" s="560"/>
      <c r="U1599" s="560"/>
    </row>
    <row r="1600" spans="1:21">
      <c r="A1600" s="593">
        <f t="shared" si="144"/>
        <v>41341</v>
      </c>
      <c r="B1600" s="594">
        <v>41341.625092418981</v>
      </c>
      <c r="C1600" s="560">
        <f t="shared" si="145"/>
        <v>2013</v>
      </c>
      <c r="D1600" s="560">
        <f t="shared" si="146"/>
        <v>3</v>
      </c>
      <c r="E1600" s="560">
        <f t="shared" si="147"/>
        <v>8</v>
      </c>
      <c r="F1600" s="560">
        <f t="shared" si="148"/>
        <v>15</v>
      </c>
      <c r="G1600" s="595">
        <f t="shared" si="149"/>
        <v>6</v>
      </c>
      <c r="H1600" s="590">
        <f>CHOOSE('Output Sheet'!$B$4,'8760 Data'!J1600,'8760 Data'!K1600,'8760 Data'!L1600,'8760 Data'!M1600,'8760 Data'!N1600,'8760 Data'!O1600,'8760 Data'!P1600,'8760 Data'!Q1600,'8760 Data'!R1600,'8760 Data'!S1600,'8760 Data'!T1600,'8760 Data'!U1600)</f>
        <v>0</v>
      </c>
      <c r="I1600" s="591" t="e">
        <f>H1600/'Output Sheet'!$B$8</f>
        <v>#DIV/0!</v>
      </c>
      <c r="J1600" s="596"/>
      <c r="K1600" s="560"/>
      <c r="L1600" s="560"/>
      <c r="M1600" s="560"/>
      <c r="N1600" s="560"/>
      <c r="O1600" s="560"/>
      <c r="P1600" s="560"/>
      <c r="Q1600" s="560"/>
      <c r="R1600" s="560"/>
      <c r="S1600" s="560"/>
      <c r="T1600" s="560"/>
      <c r="U1600" s="560"/>
    </row>
    <row r="1601" spans="1:21">
      <c r="A1601" s="593">
        <f t="shared" si="144"/>
        <v>41341</v>
      </c>
      <c r="B1601" s="594">
        <v>41341.666759143518</v>
      </c>
      <c r="C1601" s="560">
        <f t="shared" si="145"/>
        <v>2013</v>
      </c>
      <c r="D1601" s="560">
        <f t="shared" si="146"/>
        <v>3</v>
      </c>
      <c r="E1601" s="560">
        <f t="shared" si="147"/>
        <v>8</v>
      </c>
      <c r="F1601" s="560">
        <f t="shared" si="148"/>
        <v>16</v>
      </c>
      <c r="G1601" s="595">
        <f t="shared" si="149"/>
        <v>6</v>
      </c>
      <c r="H1601" s="590">
        <f>CHOOSE('Output Sheet'!$B$4,'8760 Data'!J1601,'8760 Data'!K1601,'8760 Data'!L1601,'8760 Data'!M1601,'8760 Data'!N1601,'8760 Data'!O1601,'8760 Data'!P1601,'8760 Data'!Q1601,'8760 Data'!R1601,'8760 Data'!S1601,'8760 Data'!T1601,'8760 Data'!U1601)</f>
        <v>0</v>
      </c>
      <c r="I1601" s="591" t="e">
        <f>H1601/'Output Sheet'!$B$8</f>
        <v>#DIV/0!</v>
      </c>
      <c r="J1601" s="596"/>
      <c r="K1601" s="560"/>
      <c r="L1601" s="560"/>
      <c r="M1601" s="560"/>
      <c r="N1601" s="560"/>
      <c r="O1601" s="560"/>
      <c r="P1601" s="560"/>
      <c r="Q1601" s="560"/>
      <c r="R1601" s="560"/>
      <c r="S1601" s="560"/>
      <c r="T1601" s="560"/>
      <c r="U1601" s="560"/>
    </row>
    <row r="1602" spans="1:21">
      <c r="A1602" s="593">
        <f t="shared" si="144"/>
        <v>41341</v>
      </c>
      <c r="B1602" s="594">
        <v>41341.708425868055</v>
      </c>
      <c r="C1602" s="560">
        <f t="shared" si="145"/>
        <v>2013</v>
      </c>
      <c r="D1602" s="560">
        <f t="shared" si="146"/>
        <v>3</v>
      </c>
      <c r="E1602" s="560">
        <f t="shared" si="147"/>
        <v>8</v>
      </c>
      <c r="F1602" s="560">
        <f t="shared" si="148"/>
        <v>17</v>
      </c>
      <c r="G1602" s="595">
        <f t="shared" si="149"/>
        <v>6</v>
      </c>
      <c r="H1602" s="590">
        <f>CHOOSE('Output Sheet'!$B$4,'8760 Data'!J1602,'8760 Data'!K1602,'8760 Data'!L1602,'8760 Data'!M1602,'8760 Data'!N1602,'8760 Data'!O1602,'8760 Data'!P1602,'8760 Data'!Q1602,'8760 Data'!R1602,'8760 Data'!S1602,'8760 Data'!T1602,'8760 Data'!U1602)</f>
        <v>0</v>
      </c>
      <c r="I1602" s="591" t="e">
        <f>H1602/'Output Sheet'!$B$8</f>
        <v>#DIV/0!</v>
      </c>
      <c r="J1602" s="596"/>
      <c r="K1602" s="560"/>
      <c r="L1602" s="560"/>
      <c r="M1602" s="560"/>
      <c r="N1602" s="560"/>
      <c r="O1602" s="560"/>
      <c r="P1602" s="560"/>
      <c r="Q1602" s="560"/>
      <c r="R1602" s="560"/>
      <c r="S1602" s="560"/>
      <c r="T1602" s="560"/>
      <c r="U1602" s="560"/>
    </row>
    <row r="1603" spans="1:21">
      <c r="A1603" s="593">
        <f t="shared" ref="A1603:A1666" si="150">DATE(C1603,D1603,E1603)</f>
        <v>41341</v>
      </c>
      <c r="B1603" s="594">
        <v>41341.750092592592</v>
      </c>
      <c r="C1603" s="560">
        <f t="shared" ref="C1603:C1666" si="151">YEAR(B1603)</f>
        <v>2013</v>
      </c>
      <c r="D1603" s="560">
        <f t="shared" ref="D1603:D1666" si="152">MONTH(B1603)</f>
        <v>3</v>
      </c>
      <c r="E1603" s="560">
        <f t="shared" ref="E1603:E1666" si="153">DAY(B1603)</f>
        <v>8</v>
      </c>
      <c r="F1603" s="560">
        <f t="shared" ref="F1603:F1666" si="154">IF(HOUR(B1603)&lt;&gt;0,HOUR(B1603),24)</f>
        <v>18</v>
      </c>
      <c r="G1603" s="595">
        <f t="shared" ref="G1603:G1666" si="155">WEEKDAY(B1603,1)</f>
        <v>6</v>
      </c>
      <c r="H1603" s="590">
        <f>CHOOSE('Output Sheet'!$B$4,'8760 Data'!J1603,'8760 Data'!K1603,'8760 Data'!L1603,'8760 Data'!M1603,'8760 Data'!N1603,'8760 Data'!O1603,'8760 Data'!P1603,'8760 Data'!Q1603,'8760 Data'!R1603,'8760 Data'!S1603,'8760 Data'!T1603,'8760 Data'!U1603)</f>
        <v>0</v>
      </c>
      <c r="I1603" s="591" t="e">
        <f>H1603/'Output Sheet'!$B$8</f>
        <v>#DIV/0!</v>
      </c>
      <c r="J1603" s="596"/>
      <c r="K1603" s="560"/>
      <c r="L1603" s="560"/>
      <c r="M1603" s="560"/>
      <c r="N1603" s="560"/>
      <c r="O1603" s="560"/>
      <c r="P1603" s="560"/>
      <c r="Q1603" s="560"/>
      <c r="R1603" s="560"/>
      <c r="S1603" s="560"/>
      <c r="T1603" s="560"/>
      <c r="U1603" s="560"/>
    </row>
    <row r="1604" spans="1:21">
      <c r="A1604" s="593">
        <f t="shared" si="150"/>
        <v>41341</v>
      </c>
      <c r="B1604" s="594">
        <v>41341.79175931713</v>
      </c>
      <c r="C1604" s="560">
        <f t="shared" si="151"/>
        <v>2013</v>
      </c>
      <c r="D1604" s="560">
        <f t="shared" si="152"/>
        <v>3</v>
      </c>
      <c r="E1604" s="560">
        <f t="shared" si="153"/>
        <v>8</v>
      </c>
      <c r="F1604" s="560">
        <f t="shared" si="154"/>
        <v>19</v>
      </c>
      <c r="G1604" s="595">
        <f t="shared" si="155"/>
        <v>6</v>
      </c>
      <c r="H1604" s="590">
        <f>CHOOSE('Output Sheet'!$B$4,'8760 Data'!J1604,'8760 Data'!K1604,'8760 Data'!L1604,'8760 Data'!M1604,'8760 Data'!N1604,'8760 Data'!O1604,'8760 Data'!P1604,'8760 Data'!Q1604,'8760 Data'!R1604,'8760 Data'!S1604,'8760 Data'!T1604,'8760 Data'!U1604)</f>
        <v>0</v>
      </c>
      <c r="I1604" s="591" t="e">
        <f>H1604/'Output Sheet'!$B$8</f>
        <v>#DIV/0!</v>
      </c>
      <c r="J1604" s="596"/>
      <c r="K1604" s="560"/>
      <c r="L1604" s="560"/>
      <c r="M1604" s="560"/>
      <c r="N1604" s="560"/>
      <c r="O1604" s="560"/>
      <c r="P1604" s="560"/>
      <c r="Q1604" s="560"/>
      <c r="R1604" s="560"/>
      <c r="S1604" s="560"/>
      <c r="T1604" s="560"/>
      <c r="U1604" s="560"/>
    </row>
    <row r="1605" spans="1:21">
      <c r="A1605" s="593">
        <f t="shared" si="150"/>
        <v>41341</v>
      </c>
      <c r="B1605" s="594">
        <v>41341.833426041667</v>
      </c>
      <c r="C1605" s="560">
        <f t="shared" si="151"/>
        <v>2013</v>
      </c>
      <c r="D1605" s="560">
        <f t="shared" si="152"/>
        <v>3</v>
      </c>
      <c r="E1605" s="560">
        <f t="shared" si="153"/>
        <v>8</v>
      </c>
      <c r="F1605" s="560">
        <f t="shared" si="154"/>
        <v>20</v>
      </c>
      <c r="G1605" s="595">
        <f t="shared" si="155"/>
        <v>6</v>
      </c>
      <c r="H1605" s="590">
        <f>CHOOSE('Output Sheet'!$B$4,'8760 Data'!J1605,'8760 Data'!K1605,'8760 Data'!L1605,'8760 Data'!M1605,'8760 Data'!N1605,'8760 Data'!O1605,'8760 Data'!P1605,'8760 Data'!Q1605,'8760 Data'!R1605,'8760 Data'!S1605,'8760 Data'!T1605,'8760 Data'!U1605)</f>
        <v>0</v>
      </c>
      <c r="I1605" s="591" t="e">
        <f>H1605/'Output Sheet'!$B$8</f>
        <v>#DIV/0!</v>
      </c>
      <c r="J1605" s="596"/>
      <c r="K1605" s="560"/>
      <c r="L1605" s="560"/>
      <c r="M1605" s="560"/>
      <c r="N1605" s="560"/>
      <c r="O1605" s="560"/>
      <c r="P1605" s="560"/>
      <c r="Q1605" s="560"/>
      <c r="R1605" s="560"/>
      <c r="S1605" s="560"/>
      <c r="T1605" s="560"/>
      <c r="U1605" s="560"/>
    </row>
    <row r="1606" spans="1:21">
      <c r="A1606" s="593">
        <f t="shared" si="150"/>
        <v>41341</v>
      </c>
      <c r="B1606" s="594">
        <v>41341.875092766204</v>
      </c>
      <c r="C1606" s="560">
        <f t="shared" si="151"/>
        <v>2013</v>
      </c>
      <c r="D1606" s="560">
        <f t="shared" si="152"/>
        <v>3</v>
      </c>
      <c r="E1606" s="560">
        <f t="shared" si="153"/>
        <v>8</v>
      </c>
      <c r="F1606" s="560">
        <f t="shared" si="154"/>
        <v>21</v>
      </c>
      <c r="G1606" s="595">
        <f t="shared" si="155"/>
        <v>6</v>
      </c>
      <c r="H1606" s="590">
        <f>CHOOSE('Output Sheet'!$B$4,'8760 Data'!J1606,'8760 Data'!K1606,'8760 Data'!L1606,'8760 Data'!M1606,'8760 Data'!N1606,'8760 Data'!O1606,'8760 Data'!P1606,'8760 Data'!Q1606,'8760 Data'!R1606,'8760 Data'!S1606,'8760 Data'!T1606,'8760 Data'!U1606)</f>
        <v>0</v>
      </c>
      <c r="I1606" s="591" t="e">
        <f>H1606/'Output Sheet'!$B$8</f>
        <v>#DIV/0!</v>
      </c>
      <c r="J1606" s="596"/>
      <c r="K1606" s="560"/>
      <c r="L1606" s="560"/>
      <c r="M1606" s="560"/>
      <c r="N1606" s="560"/>
      <c r="O1606" s="560"/>
      <c r="P1606" s="560"/>
      <c r="Q1606" s="560"/>
      <c r="R1606" s="560"/>
      <c r="S1606" s="560"/>
      <c r="T1606" s="560"/>
      <c r="U1606" s="560"/>
    </row>
    <row r="1607" spans="1:21">
      <c r="A1607" s="593">
        <f t="shared" si="150"/>
        <v>41341</v>
      </c>
      <c r="B1607" s="594">
        <v>41341.916759490741</v>
      </c>
      <c r="C1607" s="560">
        <f t="shared" si="151"/>
        <v>2013</v>
      </c>
      <c r="D1607" s="560">
        <f t="shared" si="152"/>
        <v>3</v>
      </c>
      <c r="E1607" s="560">
        <f t="shared" si="153"/>
        <v>8</v>
      </c>
      <c r="F1607" s="560">
        <f t="shared" si="154"/>
        <v>22</v>
      </c>
      <c r="G1607" s="595">
        <f t="shared" si="155"/>
        <v>6</v>
      </c>
      <c r="H1607" s="590">
        <f>CHOOSE('Output Sheet'!$B$4,'8760 Data'!J1607,'8760 Data'!K1607,'8760 Data'!L1607,'8760 Data'!M1607,'8760 Data'!N1607,'8760 Data'!O1607,'8760 Data'!P1607,'8760 Data'!Q1607,'8760 Data'!R1607,'8760 Data'!S1607,'8760 Data'!T1607,'8760 Data'!U1607)</f>
        <v>0</v>
      </c>
      <c r="I1607" s="591" t="e">
        <f>H1607/'Output Sheet'!$B$8</f>
        <v>#DIV/0!</v>
      </c>
      <c r="J1607" s="596"/>
      <c r="K1607" s="560"/>
      <c r="L1607" s="560"/>
      <c r="M1607" s="560"/>
      <c r="N1607" s="560"/>
      <c r="O1607" s="560"/>
      <c r="P1607" s="560"/>
      <c r="Q1607" s="560"/>
      <c r="R1607" s="560"/>
      <c r="S1607" s="560"/>
      <c r="T1607" s="560"/>
      <c r="U1607" s="560"/>
    </row>
    <row r="1608" spans="1:21">
      <c r="A1608" s="593">
        <f t="shared" si="150"/>
        <v>41341</v>
      </c>
      <c r="B1608" s="594">
        <v>41341.958426215278</v>
      </c>
      <c r="C1608" s="560">
        <f t="shared" si="151"/>
        <v>2013</v>
      </c>
      <c r="D1608" s="560">
        <f t="shared" si="152"/>
        <v>3</v>
      </c>
      <c r="E1608" s="560">
        <f t="shared" si="153"/>
        <v>8</v>
      </c>
      <c r="F1608" s="560">
        <f t="shared" si="154"/>
        <v>23</v>
      </c>
      <c r="G1608" s="595">
        <f t="shared" si="155"/>
        <v>6</v>
      </c>
      <c r="H1608" s="590">
        <f>CHOOSE('Output Sheet'!$B$4,'8760 Data'!J1608,'8760 Data'!K1608,'8760 Data'!L1608,'8760 Data'!M1608,'8760 Data'!N1608,'8760 Data'!O1608,'8760 Data'!P1608,'8760 Data'!Q1608,'8760 Data'!R1608,'8760 Data'!S1608,'8760 Data'!T1608,'8760 Data'!U1608)</f>
        <v>0</v>
      </c>
      <c r="I1608" s="591" t="e">
        <f>H1608/'Output Sheet'!$B$8</f>
        <v>#DIV/0!</v>
      </c>
      <c r="J1608" s="596"/>
      <c r="K1608" s="560"/>
      <c r="L1608" s="560"/>
      <c r="M1608" s="560"/>
      <c r="N1608" s="560"/>
      <c r="O1608" s="560"/>
      <c r="P1608" s="560"/>
      <c r="Q1608" s="560"/>
      <c r="R1608" s="560"/>
      <c r="S1608" s="560"/>
      <c r="T1608" s="560"/>
      <c r="U1608" s="560"/>
    </row>
    <row r="1609" spans="1:21">
      <c r="A1609" s="593">
        <f t="shared" si="150"/>
        <v>41342</v>
      </c>
      <c r="B1609" s="594">
        <v>41342.000092939816</v>
      </c>
      <c r="C1609" s="560">
        <f t="shared" si="151"/>
        <v>2013</v>
      </c>
      <c r="D1609" s="560">
        <f t="shared" si="152"/>
        <v>3</v>
      </c>
      <c r="E1609" s="560">
        <f t="shared" si="153"/>
        <v>9</v>
      </c>
      <c r="F1609" s="560">
        <f t="shared" si="154"/>
        <v>24</v>
      </c>
      <c r="G1609" s="595">
        <f t="shared" si="155"/>
        <v>7</v>
      </c>
      <c r="H1609" s="590">
        <f>CHOOSE('Output Sheet'!$B$4,'8760 Data'!J1609,'8760 Data'!K1609,'8760 Data'!L1609,'8760 Data'!M1609,'8760 Data'!N1609,'8760 Data'!O1609,'8760 Data'!P1609,'8760 Data'!Q1609,'8760 Data'!R1609,'8760 Data'!S1609,'8760 Data'!T1609,'8760 Data'!U1609)</f>
        <v>0</v>
      </c>
      <c r="I1609" s="591" t="e">
        <f>H1609/'Output Sheet'!$B$8</f>
        <v>#DIV/0!</v>
      </c>
      <c r="J1609" s="596"/>
      <c r="K1609" s="560"/>
      <c r="L1609" s="560"/>
      <c r="M1609" s="560"/>
      <c r="N1609" s="560"/>
      <c r="O1609" s="560"/>
      <c r="P1609" s="560"/>
      <c r="Q1609" s="560"/>
      <c r="R1609" s="560"/>
      <c r="S1609" s="560"/>
      <c r="T1609" s="560"/>
      <c r="U1609" s="560"/>
    </row>
    <row r="1610" spans="1:21">
      <c r="A1610" s="593">
        <f t="shared" si="150"/>
        <v>41342</v>
      </c>
      <c r="B1610" s="594">
        <v>41342.041759664353</v>
      </c>
      <c r="C1610" s="560">
        <f t="shared" si="151"/>
        <v>2013</v>
      </c>
      <c r="D1610" s="560">
        <f t="shared" si="152"/>
        <v>3</v>
      </c>
      <c r="E1610" s="560">
        <f t="shared" si="153"/>
        <v>9</v>
      </c>
      <c r="F1610" s="560">
        <f t="shared" si="154"/>
        <v>1</v>
      </c>
      <c r="G1610" s="595">
        <f t="shared" si="155"/>
        <v>7</v>
      </c>
      <c r="H1610" s="590">
        <f>CHOOSE('Output Sheet'!$B$4,'8760 Data'!J1610,'8760 Data'!K1610,'8760 Data'!L1610,'8760 Data'!M1610,'8760 Data'!N1610,'8760 Data'!O1610,'8760 Data'!P1610,'8760 Data'!Q1610,'8760 Data'!R1610,'8760 Data'!S1610,'8760 Data'!T1610,'8760 Data'!U1610)</f>
        <v>0</v>
      </c>
      <c r="I1610" s="591" t="e">
        <f>H1610/'Output Sheet'!$B$8</f>
        <v>#DIV/0!</v>
      </c>
      <c r="J1610" s="596"/>
      <c r="K1610" s="560"/>
      <c r="L1610" s="560"/>
      <c r="M1610" s="560"/>
      <c r="N1610" s="560"/>
      <c r="O1610" s="560"/>
      <c r="P1610" s="560"/>
      <c r="Q1610" s="560"/>
      <c r="R1610" s="560"/>
      <c r="S1610" s="560"/>
      <c r="T1610" s="560"/>
      <c r="U1610" s="560"/>
    </row>
    <row r="1611" spans="1:21">
      <c r="A1611" s="593">
        <f t="shared" si="150"/>
        <v>41342</v>
      </c>
      <c r="B1611" s="594">
        <v>41342.08342638889</v>
      </c>
      <c r="C1611" s="560">
        <f t="shared" si="151"/>
        <v>2013</v>
      </c>
      <c r="D1611" s="560">
        <f t="shared" si="152"/>
        <v>3</v>
      </c>
      <c r="E1611" s="560">
        <f t="shared" si="153"/>
        <v>9</v>
      </c>
      <c r="F1611" s="560">
        <f t="shared" si="154"/>
        <v>2</v>
      </c>
      <c r="G1611" s="595">
        <f t="shared" si="155"/>
        <v>7</v>
      </c>
      <c r="H1611" s="590">
        <f>CHOOSE('Output Sheet'!$B$4,'8760 Data'!J1611,'8760 Data'!K1611,'8760 Data'!L1611,'8760 Data'!M1611,'8760 Data'!N1611,'8760 Data'!O1611,'8760 Data'!P1611,'8760 Data'!Q1611,'8760 Data'!R1611,'8760 Data'!S1611,'8760 Data'!T1611,'8760 Data'!U1611)</f>
        <v>0</v>
      </c>
      <c r="I1611" s="591" t="e">
        <f>H1611/'Output Sheet'!$B$8</f>
        <v>#DIV/0!</v>
      </c>
      <c r="J1611" s="596"/>
      <c r="K1611" s="560"/>
      <c r="L1611" s="560"/>
      <c r="M1611" s="560"/>
      <c r="N1611" s="560"/>
      <c r="O1611" s="560"/>
      <c r="P1611" s="560"/>
      <c r="Q1611" s="560"/>
      <c r="R1611" s="560"/>
      <c r="S1611" s="560"/>
      <c r="T1611" s="560"/>
      <c r="U1611" s="560"/>
    </row>
    <row r="1612" spans="1:21">
      <c r="A1612" s="593">
        <f t="shared" si="150"/>
        <v>41342</v>
      </c>
      <c r="B1612" s="594">
        <v>41342.125093113427</v>
      </c>
      <c r="C1612" s="560">
        <f t="shared" si="151"/>
        <v>2013</v>
      </c>
      <c r="D1612" s="560">
        <f t="shared" si="152"/>
        <v>3</v>
      </c>
      <c r="E1612" s="560">
        <f t="shared" si="153"/>
        <v>9</v>
      </c>
      <c r="F1612" s="560">
        <f t="shared" si="154"/>
        <v>3</v>
      </c>
      <c r="G1612" s="595">
        <f t="shared" si="155"/>
        <v>7</v>
      </c>
      <c r="H1612" s="590">
        <f>CHOOSE('Output Sheet'!$B$4,'8760 Data'!J1612,'8760 Data'!K1612,'8760 Data'!L1612,'8760 Data'!M1612,'8760 Data'!N1612,'8760 Data'!O1612,'8760 Data'!P1612,'8760 Data'!Q1612,'8760 Data'!R1612,'8760 Data'!S1612,'8760 Data'!T1612,'8760 Data'!U1612)</f>
        <v>0</v>
      </c>
      <c r="I1612" s="591" t="e">
        <f>H1612/'Output Sheet'!$B$8</f>
        <v>#DIV/0!</v>
      </c>
      <c r="J1612" s="596"/>
      <c r="K1612" s="560"/>
      <c r="L1612" s="560"/>
      <c r="M1612" s="560"/>
      <c r="N1612" s="560"/>
      <c r="O1612" s="560"/>
      <c r="P1612" s="560"/>
      <c r="Q1612" s="560"/>
      <c r="R1612" s="560"/>
      <c r="S1612" s="560"/>
      <c r="T1612" s="560"/>
      <c r="U1612" s="560"/>
    </row>
    <row r="1613" spans="1:21">
      <c r="A1613" s="593">
        <f t="shared" si="150"/>
        <v>41342</v>
      </c>
      <c r="B1613" s="594">
        <v>41342.166759837964</v>
      </c>
      <c r="C1613" s="560">
        <f t="shared" si="151"/>
        <v>2013</v>
      </c>
      <c r="D1613" s="560">
        <f t="shared" si="152"/>
        <v>3</v>
      </c>
      <c r="E1613" s="560">
        <f t="shared" si="153"/>
        <v>9</v>
      </c>
      <c r="F1613" s="560">
        <f t="shared" si="154"/>
        <v>4</v>
      </c>
      <c r="G1613" s="595">
        <f t="shared" si="155"/>
        <v>7</v>
      </c>
      <c r="H1613" s="590">
        <f>CHOOSE('Output Sheet'!$B$4,'8760 Data'!J1613,'8760 Data'!K1613,'8760 Data'!L1613,'8760 Data'!M1613,'8760 Data'!N1613,'8760 Data'!O1613,'8760 Data'!P1613,'8760 Data'!Q1613,'8760 Data'!R1613,'8760 Data'!S1613,'8760 Data'!T1613,'8760 Data'!U1613)</f>
        <v>0</v>
      </c>
      <c r="I1613" s="591" t="e">
        <f>H1613/'Output Sheet'!$B$8</f>
        <v>#DIV/0!</v>
      </c>
      <c r="J1613" s="596"/>
      <c r="K1613" s="560"/>
      <c r="L1613" s="560"/>
      <c r="M1613" s="560"/>
      <c r="N1613" s="560"/>
      <c r="O1613" s="560"/>
      <c r="P1613" s="560"/>
      <c r="Q1613" s="560"/>
      <c r="R1613" s="560"/>
      <c r="S1613" s="560"/>
      <c r="T1613" s="560"/>
      <c r="U1613" s="560"/>
    </row>
    <row r="1614" spans="1:21">
      <c r="A1614" s="593">
        <f t="shared" si="150"/>
        <v>41342</v>
      </c>
      <c r="B1614" s="594">
        <v>41342.208426562502</v>
      </c>
      <c r="C1614" s="560">
        <f t="shared" si="151"/>
        <v>2013</v>
      </c>
      <c r="D1614" s="560">
        <f t="shared" si="152"/>
        <v>3</v>
      </c>
      <c r="E1614" s="560">
        <f t="shared" si="153"/>
        <v>9</v>
      </c>
      <c r="F1614" s="560">
        <f t="shared" si="154"/>
        <v>5</v>
      </c>
      <c r="G1614" s="595">
        <f t="shared" si="155"/>
        <v>7</v>
      </c>
      <c r="H1614" s="590">
        <f>CHOOSE('Output Sheet'!$B$4,'8760 Data'!J1614,'8760 Data'!K1614,'8760 Data'!L1614,'8760 Data'!M1614,'8760 Data'!N1614,'8760 Data'!O1614,'8760 Data'!P1614,'8760 Data'!Q1614,'8760 Data'!R1614,'8760 Data'!S1614,'8760 Data'!T1614,'8760 Data'!U1614)</f>
        <v>0</v>
      </c>
      <c r="I1614" s="591" t="e">
        <f>H1614/'Output Sheet'!$B$8</f>
        <v>#DIV/0!</v>
      </c>
      <c r="J1614" s="596"/>
      <c r="K1614" s="560"/>
      <c r="L1614" s="560"/>
      <c r="M1614" s="560"/>
      <c r="N1614" s="560"/>
      <c r="O1614" s="560"/>
      <c r="P1614" s="560"/>
      <c r="Q1614" s="560"/>
      <c r="R1614" s="560"/>
      <c r="S1614" s="560"/>
      <c r="T1614" s="560"/>
      <c r="U1614" s="560"/>
    </row>
    <row r="1615" spans="1:21">
      <c r="A1615" s="593">
        <f t="shared" si="150"/>
        <v>41342</v>
      </c>
      <c r="B1615" s="594">
        <v>41342.250093287039</v>
      </c>
      <c r="C1615" s="560">
        <f t="shared" si="151"/>
        <v>2013</v>
      </c>
      <c r="D1615" s="560">
        <f t="shared" si="152"/>
        <v>3</v>
      </c>
      <c r="E1615" s="560">
        <f t="shared" si="153"/>
        <v>9</v>
      </c>
      <c r="F1615" s="560">
        <f t="shared" si="154"/>
        <v>6</v>
      </c>
      <c r="G1615" s="595">
        <f t="shared" si="155"/>
        <v>7</v>
      </c>
      <c r="H1615" s="590">
        <f>CHOOSE('Output Sheet'!$B$4,'8760 Data'!J1615,'8760 Data'!K1615,'8760 Data'!L1615,'8760 Data'!M1615,'8760 Data'!N1615,'8760 Data'!O1615,'8760 Data'!P1615,'8760 Data'!Q1615,'8760 Data'!R1615,'8760 Data'!S1615,'8760 Data'!T1615,'8760 Data'!U1615)</f>
        <v>0</v>
      </c>
      <c r="I1615" s="591" t="e">
        <f>H1615/'Output Sheet'!$B$8</f>
        <v>#DIV/0!</v>
      </c>
      <c r="J1615" s="596"/>
      <c r="K1615" s="560"/>
      <c r="L1615" s="560"/>
      <c r="M1615" s="560"/>
      <c r="N1615" s="560"/>
      <c r="O1615" s="560"/>
      <c r="P1615" s="560"/>
      <c r="Q1615" s="560"/>
      <c r="R1615" s="560"/>
      <c r="S1615" s="560"/>
      <c r="T1615" s="560"/>
      <c r="U1615" s="560"/>
    </row>
    <row r="1616" spans="1:21">
      <c r="A1616" s="593">
        <f t="shared" si="150"/>
        <v>41342</v>
      </c>
      <c r="B1616" s="594">
        <v>41342.291760011576</v>
      </c>
      <c r="C1616" s="560">
        <f t="shared" si="151"/>
        <v>2013</v>
      </c>
      <c r="D1616" s="560">
        <f t="shared" si="152"/>
        <v>3</v>
      </c>
      <c r="E1616" s="560">
        <f t="shared" si="153"/>
        <v>9</v>
      </c>
      <c r="F1616" s="560">
        <f t="shared" si="154"/>
        <v>7</v>
      </c>
      <c r="G1616" s="595">
        <f t="shared" si="155"/>
        <v>7</v>
      </c>
      <c r="H1616" s="590">
        <f>CHOOSE('Output Sheet'!$B$4,'8760 Data'!J1616,'8760 Data'!K1616,'8760 Data'!L1616,'8760 Data'!M1616,'8760 Data'!N1616,'8760 Data'!O1616,'8760 Data'!P1616,'8760 Data'!Q1616,'8760 Data'!R1616,'8760 Data'!S1616,'8760 Data'!T1616,'8760 Data'!U1616)</f>
        <v>0</v>
      </c>
      <c r="I1616" s="591" t="e">
        <f>H1616/'Output Sheet'!$B$8</f>
        <v>#DIV/0!</v>
      </c>
      <c r="J1616" s="596"/>
      <c r="K1616" s="560"/>
      <c r="L1616" s="560"/>
      <c r="M1616" s="560"/>
      <c r="N1616" s="560"/>
      <c r="O1616" s="560"/>
      <c r="P1616" s="560"/>
      <c r="Q1616" s="560"/>
      <c r="R1616" s="560"/>
      <c r="S1616" s="560"/>
      <c r="T1616" s="560"/>
      <c r="U1616" s="560"/>
    </row>
    <row r="1617" spans="1:21">
      <c r="A1617" s="593">
        <f t="shared" si="150"/>
        <v>41342</v>
      </c>
      <c r="B1617" s="594">
        <v>41342.333426736113</v>
      </c>
      <c r="C1617" s="560">
        <f t="shared" si="151"/>
        <v>2013</v>
      </c>
      <c r="D1617" s="560">
        <f t="shared" si="152"/>
        <v>3</v>
      </c>
      <c r="E1617" s="560">
        <f t="shared" si="153"/>
        <v>9</v>
      </c>
      <c r="F1617" s="560">
        <f t="shared" si="154"/>
        <v>8</v>
      </c>
      <c r="G1617" s="595">
        <f t="shared" si="155"/>
        <v>7</v>
      </c>
      <c r="H1617" s="590">
        <f>CHOOSE('Output Sheet'!$B$4,'8760 Data'!J1617,'8760 Data'!K1617,'8760 Data'!L1617,'8760 Data'!M1617,'8760 Data'!N1617,'8760 Data'!O1617,'8760 Data'!P1617,'8760 Data'!Q1617,'8760 Data'!R1617,'8760 Data'!S1617,'8760 Data'!T1617,'8760 Data'!U1617)</f>
        <v>0</v>
      </c>
      <c r="I1617" s="591" t="e">
        <f>H1617/'Output Sheet'!$B$8</f>
        <v>#DIV/0!</v>
      </c>
      <c r="J1617" s="596"/>
      <c r="K1617" s="560"/>
      <c r="L1617" s="560"/>
      <c r="M1617" s="560"/>
      <c r="N1617" s="560"/>
      <c r="O1617" s="560"/>
      <c r="P1617" s="560"/>
      <c r="Q1617" s="560"/>
      <c r="R1617" s="560"/>
      <c r="S1617" s="560"/>
      <c r="T1617" s="560"/>
      <c r="U1617" s="560"/>
    </row>
    <row r="1618" spans="1:21">
      <c r="A1618" s="593">
        <f t="shared" si="150"/>
        <v>41342</v>
      </c>
      <c r="B1618" s="594">
        <v>41342.375093460651</v>
      </c>
      <c r="C1618" s="560">
        <f t="shared" si="151"/>
        <v>2013</v>
      </c>
      <c r="D1618" s="560">
        <f t="shared" si="152"/>
        <v>3</v>
      </c>
      <c r="E1618" s="560">
        <f t="shared" si="153"/>
        <v>9</v>
      </c>
      <c r="F1618" s="560">
        <f t="shared" si="154"/>
        <v>9</v>
      </c>
      <c r="G1618" s="595">
        <f t="shared" si="155"/>
        <v>7</v>
      </c>
      <c r="H1618" s="590">
        <f>CHOOSE('Output Sheet'!$B$4,'8760 Data'!J1618,'8760 Data'!K1618,'8760 Data'!L1618,'8760 Data'!M1618,'8760 Data'!N1618,'8760 Data'!O1618,'8760 Data'!P1618,'8760 Data'!Q1618,'8760 Data'!R1618,'8760 Data'!S1618,'8760 Data'!T1618,'8760 Data'!U1618)</f>
        <v>0</v>
      </c>
      <c r="I1618" s="591" t="e">
        <f>H1618/'Output Sheet'!$B$8</f>
        <v>#DIV/0!</v>
      </c>
      <c r="J1618" s="596"/>
      <c r="K1618" s="560"/>
      <c r="L1618" s="560"/>
      <c r="M1618" s="560"/>
      <c r="N1618" s="560"/>
      <c r="O1618" s="560"/>
      <c r="P1618" s="560"/>
      <c r="Q1618" s="560"/>
      <c r="R1618" s="560"/>
      <c r="S1618" s="560"/>
      <c r="T1618" s="560"/>
      <c r="U1618" s="560"/>
    </row>
    <row r="1619" spans="1:21">
      <c r="A1619" s="593">
        <f t="shared" si="150"/>
        <v>41342</v>
      </c>
      <c r="B1619" s="594">
        <v>41342.416760185188</v>
      </c>
      <c r="C1619" s="560">
        <f t="shared" si="151"/>
        <v>2013</v>
      </c>
      <c r="D1619" s="560">
        <f t="shared" si="152"/>
        <v>3</v>
      </c>
      <c r="E1619" s="560">
        <f t="shared" si="153"/>
        <v>9</v>
      </c>
      <c r="F1619" s="560">
        <f t="shared" si="154"/>
        <v>10</v>
      </c>
      <c r="G1619" s="595">
        <f t="shared" si="155"/>
        <v>7</v>
      </c>
      <c r="H1619" s="590">
        <f>CHOOSE('Output Sheet'!$B$4,'8760 Data'!J1619,'8760 Data'!K1619,'8760 Data'!L1619,'8760 Data'!M1619,'8760 Data'!N1619,'8760 Data'!O1619,'8760 Data'!P1619,'8760 Data'!Q1619,'8760 Data'!R1619,'8760 Data'!S1619,'8760 Data'!T1619,'8760 Data'!U1619)</f>
        <v>0</v>
      </c>
      <c r="I1619" s="591" t="e">
        <f>H1619/'Output Sheet'!$B$8</f>
        <v>#DIV/0!</v>
      </c>
      <c r="J1619" s="596"/>
      <c r="K1619" s="560"/>
      <c r="L1619" s="560"/>
      <c r="M1619" s="560"/>
      <c r="N1619" s="560"/>
      <c r="O1619" s="560"/>
      <c r="P1619" s="560"/>
      <c r="Q1619" s="560"/>
      <c r="R1619" s="560"/>
      <c r="S1619" s="560"/>
      <c r="T1619" s="560"/>
      <c r="U1619" s="560"/>
    </row>
    <row r="1620" spans="1:21">
      <c r="A1620" s="593">
        <f t="shared" si="150"/>
        <v>41342</v>
      </c>
      <c r="B1620" s="594">
        <v>41342.458426909725</v>
      </c>
      <c r="C1620" s="560">
        <f t="shared" si="151"/>
        <v>2013</v>
      </c>
      <c r="D1620" s="560">
        <f t="shared" si="152"/>
        <v>3</v>
      </c>
      <c r="E1620" s="560">
        <f t="shared" si="153"/>
        <v>9</v>
      </c>
      <c r="F1620" s="560">
        <f t="shared" si="154"/>
        <v>11</v>
      </c>
      <c r="G1620" s="595">
        <f t="shared" si="155"/>
        <v>7</v>
      </c>
      <c r="H1620" s="590">
        <f>CHOOSE('Output Sheet'!$B$4,'8760 Data'!J1620,'8760 Data'!K1620,'8760 Data'!L1620,'8760 Data'!M1620,'8760 Data'!N1620,'8760 Data'!O1620,'8760 Data'!P1620,'8760 Data'!Q1620,'8760 Data'!R1620,'8760 Data'!S1620,'8760 Data'!T1620,'8760 Data'!U1620)</f>
        <v>0</v>
      </c>
      <c r="I1620" s="591" t="e">
        <f>H1620/'Output Sheet'!$B$8</f>
        <v>#DIV/0!</v>
      </c>
      <c r="J1620" s="596"/>
      <c r="K1620" s="560"/>
      <c r="L1620" s="560"/>
      <c r="M1620" s="560"/>
      <c r="N1620" s="560"/>
      <c r="O1620" s="560"/>
      <c r="P1620" s="560"/>
      <c r="Q1620" s="560"/>
      <c r="R1620" s="560"/>
      <c r="S1620" s="560"/>
      <c r="T1620" s="560"/>
      <c r="U1620" s="560"/>
    </row>
    <row r="1621" spans="1:21">
      <c r="A1621" s="593">
        <f t="shared" si="150"/>
        <v>41342</v>
      </c>
      <c r="B1621" s="594">
        <v>41342.500093634262</v>
      </c>
      <c r="C1621" s="560">
        <f t="shared" si="151"/>
        <v>2013</v>
      </c>
      <c r="D1621" s="560">
        <f t="shared" si="152"/>
        <v>3</v>
      </c>
      <c r="E1621" s="560">
        <f t="shared" si="153"/>
        <v>9</v>
      </c>
      <c r="F1621" s="560">
        <f t="shared" si="154"/>
        <v>12</v>
      </c>
      <c r="G1621" s="595">
        <f t="shared" si="155"/>
        <v>7</v>
      </c>
      <c r="H1621" s="590">
        <f>CHOOSE('Output Sheet'!$B$4,'8760 Data'!J1621,'8760 Data'!K1621,'8760 Data'!L1621,'8760 Data'!M1621,'8760 Data'!N1621,'8760 Data'!O1621,'8760 Data'!P1621,'8760 Data'!Q1621,'8760 Data'!R1621,'8760 Data'!S1621,'8760 Data'!T1621,'8760 Data'!U1621)</f>
        <v>0</v>
      </c>
      <c r="I1621" s="591" t="e">
        <f>H1621/'Output Sheet'!$B$8</f>
        <v>#DIV/0!</v>
      </c>
      <c r="J1621" s="596"/>
      <c r="K1621" s="560"/>
      <c r="L1621" s="560"/>
      <c r="M1621" s="560"/>
      <c r="N1621" s="560"/>
      <c r="O1621" s="560"/>
      <c r="P1621" s="560"/>
      <c r="Q1621" s="560"/>
      <c r="R1621" s="560"/>
      <c r="S1621" s="560"/>
      <c r="T1621" s="560"/>
      <c r="U1621" s="560"/>
    </row>
    <row r="1622" spans="1:21">
      <c r="A1622" s="593">
        <f t="shared" si="150"/>
        <v>41342</v>
      </c>
      <c r="B1622" s="594">
        <v>41342.541760358799</v>
      </c>
      <c r="C1622" s="560">
        <f t="shared" si="151"/>
        <v>2013</v>
      </c>
      <c r="D1622" s="560">
        <f t="shared" si="152"/>
        <v>3</v>
      </c>
      <c r="E1622" s="560">
        <f t="shared" si="153"/>
        <v>9</v>
      </c>
      <c r="F1622" s="560">
        <f t="shared" si="154"/>
        <v>13</v>
      </c>
      <c r="G1622" s="595">
        <f t="shared" si="155"/>
        <v>7</v>
      </c>
      <c r="H1622" s="590">
        <f>CHOOSE('Output Sheet'!$B$4,'8760 Data'!J1622,'8760 Data'!K1622,'8760 Data'!L1622,'8760 Data'!M1622,'8760 Data'!N1622,'8760 Data'!O1622,'8760 Data'!P1622,'8760 Data'!Q1622,'8760 Data'!R1622,'8760 Data'!S1622,'8760 Data'!T1622,'8760 Data'!U1622)</f>
        <v>0</v>
      </c>
      <c r="I1622" s="591" t="e">
        <f>H1622/'Output Sheet'!$B$8</f>
        <v>#DIV/0!</v>
      </c>
      <c r="J1622" s="596"/>
      <c r="K1622" s="560"/>
      <c r="L1622" s="560"/>
      <c r="M1622" s="560"/>
      <c r="N1622" s="560"/>
      <c r="O1622" s="560"/>
      <c r="P1622" s="560"/>
      <c r="Q1622" s="560"/>
      <c r="R1622" s="560"/>
      <c r="S1622" s="560"/>
      <c r="T1622" s="560"/>
      <c r="U1622" s="560"/>
    </row>
    <row r="1623" spans="1:21">
      <c r="A1623" s="593">
        <f t="shared" si="150"/>
        <v>41342</v>
      </c>
      <c r="B1623" s="594">
        <v>41342.583427083337</v>
      </c>
      <c r="C1623" s="560">
        <f t="shared" si="151"/>
        <v>2013</v>
      </c>
      <c r="D1623" s="560">
        <f t="shared" si="152"/>
        <v>3</v>
      </c>
      <c r="E1623" s="560">
        <f t="shared" si="153"/>
        <v>9</v>
      </c>
      <c r="F1623" s="560">
        <f t="shared" si="154"/>
        <v>14</v>
      </c>
      <c r="G1623" s="595">
        <f t="shared" si="155"/>
        <v>7</v>
      </c>
      <c r="H1623" s="590">
        <f>CHOOSE('Output Sheet'!$B$4,'8760 Data'!J1623,'8760 Data'!K1623,'8760 Data'!L1623,'8760 Data'!M1623,'8760 Data'!N1623,'8760 Data'!O1623,'8760 Data'!P1623,'8760 Data'!Q1623,'8760 Data'!R1623,'8760 Data'!S1623,'8760 Data'!T1623,'8760 Data'!U1623)</f>
        <v>0</v>
      </c>
      <c r="I1623" s="591" t="e">
        <f>H1623/'Output Sheet'!$B$8</f>
        <v>#DIV/0!</v>
      </c>
      <c r="J1623" s="596"/>
      <c r="K1623" s="560"/>
      <c r="L1623" s="560"/>
      <c r="M1623" s="560"/>
      <c r="N1623" s="560"/>
      <c r="O1623" s="560"/>
      <c r="P1623" s="560"/>
      <c r="Q1623" s="560"/>
      <c r="R1623" s="560"/>
      <c r="S1623" s="560"/>
      <c r="T1623" s="560"/>
      <c r="U1623" s="560"/>
    </row>
    <row r="1624" spans="1:21">
      <c r="A1624" s="593">
        <f t="shared" si="150"/>
        <v>41342</v>
      </c>
      <c r="B1624" s="594">
        <v>41342.625093807874</v>
      </c>
      <c r="C1624" s="560">
        <f t="shared" si="151"/>
        <v>2013</v>
      </c>
      <c r="D1624" s="560">
        <f t="shared" si="152"/>
        <v>3</v>
      </c>
      <c r="E1624" s="560">
        <f t="shared" si="153"/>
        <v>9</v>
      </c>
      <c r="F1624" s="560">
        <f t="shared" si="154"/>
        <v>15</v>
      </c>
      <c r="G1624" s="595">
        <f t="shared" si="155"/>
        <v>7</v>
      </c>
      <c r="H1624" s="590">
        <f>CHOOSE('Output Sheet'!$B$4,'8760 Data'!J1624,'8760 Data'!K1624,'8760 Data'!L1624,'8760 Data'!M1624,'8760 Data'!N1624,'8760 Data'!O1624,'8760 Data'!P1624,'8760 Data'!Q1624,'8760 Data'!R1624,'8760 Data'!S1624,'8760 Data'!T1624,'8760 Data'!U1624)</f>
        <v>0</v>
      </c>
      <c r="I1624" s="591" t="e">
        <f>H1624/'Output Sheet'!$B$8</f>
        <v>#DIV/0!</v>
      </c>
      <c r="J1624" s="596"/>
      <c r="K1624" s="560"/>
      <c r="L1624" s="560"/>
      <c r="M1624" s="560"/>
      <c r="N1624" s="560"/>
      <c r="O1624" s="560"/>
      <c r="P1624" s="560"/>
      <c r="Q1624" s="560"/>
      <c r="R1624" s="560"/>
      <c r="S1624" s="560"/>
      <c r="T1624" s="560"/>
      <c r="U1624" s="560"/>
    </row>
    <row r="1625" spans="1:21">
      <c r="A1625" s="593">
        <f t="shared" si="150"/>
        <v>41342</v>
      </c>
      <c r="B1625" s="594">
        <v>41342.666760532411</v>
      </c>
      <c r="C1625" s="560">
        <f t="shared" si="151"/>
        <v>2013</v>
      </c>
      <c r="D1625" s="560">
        <f t="shared" si="152"/>
        <v>3</v>
      </c>
      <c r="E1625" s="560">
        <f t="shared" si="153"/>
        <v>9</v>
      </c>
      <c r="F1625" s="560">
        <f t="shared" si="154"/>
        <v>16</v>
      </c>
      <c r="G1625" s="595">
        <f t="shared" si="155"/>
        <v>7</v>
      </c>
      <c r="H1625" s="590">
        <f>CHOOSE('Output Sheet'!$B$4,'8760 Data'!J1625,'8760 Data'!K1625,'8760 Data'!L1625,'8760 Data'!M1625,'8760 Data'!N1625,'8760 Data'!O1625,'8760 Data'!P1625,'8760 Data'!Q1625,'8760 Data'!R1625,'8760 Data'!S1625,'8760 Data'!T1625,'8760 Data'!U1625)</f>
        <v>0</v>
      </c>
      <c r="I1625" s="591" t="e">
        <f>H1625/'Output Sheet'!$B$8</f>
        <v>#DIV/0!</v>
      </c>
      <c r="J1625" s="596"/>
      <c r="K1625" s="560"/>
      <c r="L1625" s="560"/>
      <c r="M1625" s="560"/>
      <c r="N1625" s="560"/>
      <c r="O1625" s="560"/>
      <c r="P1625" s="560"/>
      <c r="Q1625" s="560"/>
      <c r="R1625" s="560"/>
      <c r="S1625" s="560"/>
      <c r="T1625" s="560"/>
      <c r="U1625" s="560"/>
    </row>
    <row r="1626" spans="1:21">
      <c r="A1626" s="593">
        <f t="shared" si="150"/>
        <v>41342</v>
      </c>
      <c r="B1626" s="594">
        <v>41342.708427256941</v>
      </c>
      <c r="C1626" s="560">
        <f t="shared" si="151"/>
        <v>2013</v>
      </c>
      <c r="D1626" s="560">
        <f t="shared" si="152"/>
        <v>3</v>
      </c>
      <c r="E1626" s="560">
        <f t="shared" si="153"/>
        <v>9</v>
      </c>
      <c r="F1626" s="560">
        <f t="shared" si="154"/>
        <v>17</v>
      </c>
      <c r="G1626" s="595">
        <f t="shared" si="155"/>
        <v>7</v>
      </c>
      <c r="H1626" s="590">
        <f>CHOOSE('Output Sheet'!$B$4,'8760 Data'!J1626,'8760 Data'!K1626,'8760 Data'!L1626,'8760 Data'!M1626,'8760 Data'!N1626,'8760 Data'!O1626,'8760 Data'!P1626,'8760 Data'!Q1626,'8760 Data'!R1626,'8760 Data'!S1626,'8760 Data'!T1626,'8760 Data'!U1626)</f>
        <v>0</v>
      </c>
      <c r="I1626" s="591" t="e">
        <f>H1626/'Output Sheet'!$B$8</f>
        <v>#DIV/0!</v>
      </c>
      <c r="J1626" s="596"/>
      <c r="K1626" s="560"/>
      <c r="L1626" s="560"/>
      <c r="M1626" s="560"/>
      <c r="N1626" s="560"/>
      <c r="O1626" s="560"/>
      <c r="P1626" s="560"/>
      <c r="Q1626" s="560"/>
      <c r="R1626" s="560"/>
      <c r="S1626" s="560"/>
      <c r="T1626" s="560"/>
      <c r="U1626" s="560"/>
    </row>
    <row r="1627" spans="1:21">
      <c r="A1627" s="593">
        <f t="shared" si="150"/>
        <v>41342</v>
      </c>
      <c r="B1627" s="594">
        <v>41342.750093981478</v>
      </c>
      <c r="C1627" s="560">
        <f t="shared" si="151"/>
        <v>2013</v>
      </c>
      <c r="D1627" s="560">
        <f t="shared" si="152"/>
        <v>3</v>
      </c>
      <c r="E1627" s="560">
        <f t="shared" si="153"/>
        <v>9</v>
      </c>
      <c r="F1627" s="560">
        <f t="shared" si="154"/>
        <v>18</v>
      </c>
      <c r="G1627" s="595">
        <f t="shared" si="155"/>
        <v>7</v>
      </c>
      <c r="H1627" s="590">
        <f>CHOOSE('Output Sheet'!$B$4,'8760 Data'!J1627,'8760 Data'!K1627,'8760 Data'!L1627,'8760 Data'!M1627,'8760 Data'!N1627,'8760 Data'!O1627,'8760 Data'!P1627,'8760 Data'!Q1627,'8760 Data'!R1627,'8760 Data'!S1627,'8760 Data'!T1627,'8760 Data'!U1627)</f>
        <v>0</v>
      </c>
      <c r="I1627" s="591" t="e">
        <f>H1627/'Output Sheet'!$B$8</f>
        <v>#DIV/0!</v>
      </c>
      <c r="J1627" s="596"/>
      <c r="K1627" s="560"/>
      <c r="L1627" s="560"/>
      <c r="M1627" s="560"/>
      <c r="N1627" s="560"/>
      <c r="O1627" s="560"/>
      <c r="P1627" s="560"/>
      <c r="Q1627" s="560"/>
      <c r="R1627" s="560"/>
      <c r="S1627" s="560"/>
      <c r="T1627" s="560"/>
      <c r="U1627" s="560"/>
    </row>
    <row r="1628" spans="1:21">
      <c r="A1628" s="593">
        <f t="shared" si="150"/>
        <v>41342</v>
      </c>
      <c r="B1628" s="594">
        <v>41342.791760706015</v>
      </c>
      <c r="C1628" s="560">
        <f t="shared" si="151"/>
        <v>2013</v>
      </c>
      <c r="D1628" s="560">
        <f t="shared" si="152"/>
        <v>3</v>
      </c>
      <c r="E1628" s="560">
        <f t="shared" si="153"/>
        <v>9</v>
      </c>
      <c r="F1628" s="560">
        <f t="shared" si="154"/>
        <v>19</v>
      </c>
      <c r="G1628" s="595">
        <f t="shared" si="155"/>
        <v>7</v>
      </c>
      <c r="H1628" s="590">
        <f>CHOOSE('Output Sheet'!$B$4,'8760 Data'!J1628,'8760 Data'!K1628,'8760 Data'!L1628,'8760 Data'!M1628,'8760 Data'!N1628,'8760 Data'!O1628,'8760 Data'!P1628,'8760 Data'!Q1628,'8760 Data'!R1628,'8760 Data'!S1628,'8760 Data'!T1628,'8760 Data'!U1628)</f>
        <v>0</v>
      </c>
      <c r="I1628" s="591" t="e">
        <f>H1628/'Output Sheet'!$B$8</f>
        <v>#DIV/0!</v>
      </c>
      <c r="J1628" s="596"/>
      <c r="K1628" s="560"/>
      <c r="L1628" s="560"/>
      <c r="M1628" s="560"/>
      <c r="N1628" s="560"/>
      <c r="O1628" s="560"/>
      <c r="P1628" s="560"/>
      <c r="Q1628" s="560"/>
      <c r="R1628" s="560"/>
      <c r="S1628" s="560"/>
      <c r="T1628" s="560"/>
      <c r="U1628" s="560"/>
    </row>
    <row r="1629" spans="1:21">
      <c r="A1629" s="593">
        <f t="shared" si="150"/>
        <v>41342</v>
      </c>
      <c r="B1629" s="594">
        <v>41342.833427430553</v>
      </c>
      <c r="C1629" s="560">
        <f t="shared" si="151"/>
        <v>2013</v>
      </c>
      <c r="D1629" s="560">
        <f t="shared" si="152"/>
        <v>3</v>
      </c>
      <c r="E1629" s="560">
        <f t="shared" si="153"/>
        <v>9</v>
      </c>
      <c r="F1629" s="560">
        <f t="shared" si="154"/>
        <v>20</v>
      </c>
      <c r="G1629" s="595">
        <f t="shared" si="155"/>
        <v>7</v>
      </c>
      <c r="H1629" s="590">
        <f>CHOOSE('Output Sheet'!$B$4,'8760 Data'!J1629,'8760 Data'!K1629,'8760 Data'!L1629,'8760 Data'!M1629,'8760 Data'!N1629,'8760 Data'!O1629,'8760 Data'!P1629,'8760 Data'!Q1629,'8760 Data'!R1629,'8760 Data'!S1629,'8760 Data'!T1629,'8760 Data'!U1629)</f>
        <v>0</v>
      </c>
      <c r="I1629" s="591" t="e">
        <f>H1629/'Output Sheet'!$B$8</f>
        <v>#DIV/0!</v>
      </c>
      <c r="J1629" s="596"/>
      <c r="K1629" s="560"/>
      <c r="L1629" s="560"/>
      <c r="M1629" s="560"/>
      <c r="N1629" s="560"/>
      <c r="O1629" s="560"/>
      <c r="P1629" s="560"/>
      <c r="Q1629" s="560"/>
      <c r="R1629" s="560"/>
      <c r="S1629" s="560"/>
      <c r="T1629" s="560"/>
      <c r="U1629" s="560"/>
    </row>
    <row r="1630" spans="1:21">
      <c r="A1630" s="593">
        <f t="shared" si="150"/>
        <v>41342</v>
      </c>
      <c r="B1630" s="594">
        <v>41342.87509415509</v>
      </c>
      <c r="C1630" s="560">
        <f t="shared" si="151"/>
        <v>2013</v>
      </c>
      <c r="D1630" s="560">
        <f t="shared" si="152"/>
        <v>3</v>
      </c>
      <c r="E1630" s="560">
        <f t="shared" si="153"/>
        <v>9</v>
      </c>
      <c r="F1630" s="560">
        <f t="shared" si="154"/>
        <v>21</v>
      </c>
      <c r="G1630" s="595">
        <f t="shared" si="155"/>
        <v>7</v>
      </c>
      <c r="H1630" s="590">
        <f>CHOOSE('Output Sheet'!$B$4,'8760 Data'!J1630,'8760 Data'!K1630,'8760 Data'!L1630,'8760 Data'!M1630,'8760 Data'!N1630,'8760 Data'!O1630,'8760 Data'!P1630,'8760 Data'!Q1630,'8760 Data'!R1630,'8760 Data'!S1630,'8760 Data'!T1630,'8760 Data'!U1630)</f>
        <v>0</v>
      </c>
      <c r="I1630" s="591" t="e">
        <f>H1630/'Output Sheet'!$B$8</f>
        <v>#DIV/0!</v>
      </c>
      <c r="J1630" s="596"/>
      <c r="K1630" s="560"/>
      <c r="L1630" s="560"/>
      <c r="M1630" s="560"/>
      <c r="N1630" s="560"/>
      <c r="O1630" s="560"/>
      <c r="P1630" s="560"/>
      <c r="Q1630" s="560"/>
      <c r="R1630" s="560"/>
      <c r="S1630" s="560"/>
      <c r="T1630" s="560"/>
      <c r="U1630" s="560"/>
    </row>
    <row r="1631" spans="1:21">
      <c r="A1631" s="593">
        <f t="shared" si="150"/>
        <v>41342</v>
      </c>
      <c r="B1631" s="594">
        <v>41342.916760879627</v>
      </c>
      <c r="C1631" s="560">
        <f t="shared" si="151"/>
        <v>2013</v>
      </c>
      <c r="D1631" s="560">
        <f t="shared" si="152"/>
        <v>3</v>
      </c>
      <c r="E1631" s="560">
        <f t="shared" si="153"/>
        <v>9</v>
      </c>
      <c r="F1631" s="560">
        <f t="shared" si="154"/>
        <v>22</v>
      </c>
      <c r="G1631" s="595">
        <f t="shared" si="155"/>
        <v>7</v>
      </c>
      <c r="H1631" s="590">
        <f>CHOOSE('Output Sheet'!$B$4,'8760 Data'!J1631,'8760 Data'!K1631,'8760 Data'!L1631,'8760 Data'!M1631,'8760 Data'!N1631,'8760 Data'!O1631,'8760 Data'!P1631,'8760 Data'!Q1631,'8760 Data'!R1631,'8760 Data'!S1631,'8760 Data'!T1631,'8760 Data'!U1631)</f>
        <v>0</v>
      </c>
      <c r="I1631" s="591" t="e">
        <f>H1631/'Output Sheet'!$B$8</f>
        <v>#DIV/0!</v>
      </c>
      <c r="J1631" s="596"/>
      <c r="K1631" s="560"/>
      <c r="L1631" s="560"/>
      <c r="M1631" s="560"/>
      <c r="N1631" s="560"/>
      <c r="O1631" s="560"/>
      <c r="P1631" s="560"/>
      <c r="Q1631" s="560"/>
      <c r="R1631" s="560"/>
      <c r="S1631" s="560"/>
      <c r="T1631" s="560"/>
      <c r="U1631" s="560"/>
    </row>
    <row r="1632" spans="1:21">
      <c r="A1632" s="593">
        <f t="shared" si="150"/>
        <v>41342</v>
      </c>
      <c r="B1632" s="594">
        <v>41342.958427604164</v>
      </c>
      <c r="C1632" s="560">
        <f t="shared" si="151"/>
        <v>2013</v>
      </c>
      <c r="D1632" s="560">
        <f t="shared" si="152"/>
        <v>3</v>
      </c>
      <c r="E1632" s="560">
        <f t="shared" si="153"/>
        <v>9</v>
      </c>
      <c r="F1632" s="560">
        <f t="shared" si="154"/>
        <v>23</v>
      </c>
      <c r="G1632" s="595">
        <f t="shared" si="155"/>
        <v>7</v>
      </c>
      <c r="H1632" s="590">
        <f>CHOOSE('Output Sheet'!$B$4,'8760 Data'!J1632,'8760 Data'!K1632,'8760 Data'!L1632,'8760 Data'!M1632,'8760 Data'!N1632,'8760 Data'!O1632,'8760 Data'!P1632,'8760 Data'!Q1632,'8760 Data'!R1632,'8760 Data'!S1632,'8760 Data'!T1632,'8760 Data'!U1632)</f>
        <v>0</v>
      </c>
      <c r="I1632" s="591" t="e">
        <f>H1632/'Output Sheet'!$B$8</f>
        <v>#DIV/0!</v>
      </c>
      <c r="J1632" s="596"/>
      <c r="K1632" s="560"/>
      <c r="L1632" s="560"/>
      <c r="M1632" s="560"/>
      <c r="N1632" s="560"/>
      <c r="O1632" s="560"/>
      <c r="P1632" s="560"/>
      <c r="Q1632" s="560"/>
      <c r="R1632" s="560"/>
      <c r="S1632" s="560"/>
      <c r="T1632" s="560"/>
      <c r="U1632" s="560"/>
    </row>
    <row r="1633" spans="1:21">
      <c r="A1633" s="593">
        <f t="shared" si="150"/>
        <v>41343</v>
      </c>
      <c r="B1633" s="594">
        <v>41343.000094328701</v>
      </c>
      <c r="C1633" s="560">
        <f t="shared" si="151"/>
        <v>2013</v>
      </c>
      <c r="D1633" s="560">
        <f t="shared" si="152"/>
        <v>3</v>
      </c>
      <c r="E1633" s="560">
        <f t="shared" si="153"/>
        <v>10</v>
      </c>
      <c r="F1633" s="560">
        <f t="shared" si="154"/>
        <v>24</v>
      </c>
      <c r="G1633" s="595">
        <f t="shared" si="155"/>
        <v>1</v>
      </c>
      <c r="H1633" s="590">
        <f>CHOOSE('Output Sheet'!$B$4,'8760 Data'!J1633,'8760 Data'!K1633,'8760 Data'!L1633,'8760 Data'!M1633,'8760 Data'!N1633,'8760 Data'!O1633,'8760 Data'!P1633,'8760 Data'!Q1633,'8760 Data'!R1633,'8760 Data'!S1633,'8760 Data'!T1633,'8760 Data'!U1633)</f>
        <v>0</v>
      </c>
      <c r="I1633" s="591" t="e">
        <f>H1633/'Output Sheet'!$B$8</f>
        <v>#DIV/0!</v>
      </c>
      <c r="J1633" s="596"/>
      <c r="K1633" s="560"/>
      <c r="L1633" s="560"/>
      <c r="M1633" s="560"/>
      <c r="N1633" s="560"/>
      <c r="O1633" s="560"/>
      <c r="P1633" s="560"/>
      <c r="Q1633" s="560"/>
      <c r="R1633" s="560"/>
      <c r="S1633" s="560"/>
      <c r="T1633" s="560"/>
      <c r="U1633" s="560"/>
    </row>
    <row r="1634" spans="1:21">
      <c r="A1634" s="593">
        <f t="shared" si="150"/>
        <v>41343</v>
      </c>
      <c r="B1634" s="594">
        <v>41343.041761053239</v>
      </c>
      <c r="C1634" s="560">
        <f t="shared" si="151"/>
        <v>2013</v>
      </c>
      <c r="D1634" s="560">
        <f t="shared" si="152"/>
        <v>3</v>
      </c>
      <c r="E1634" s="560">
        <f t="shared" si="153"/>
        <v>10</v>
      </c>
      <c r="F1634" s="560">
        <f t="shared" si="154"/>
        <v>1</v>
      </c>
      <c r="G1634" s="595">
        <f t="shared" si="155"/>
        <v>1</v>
      </c>
      <c r="H1634" s="590">
        <f>CHOOSE('Output Sheet'!$B$4,'8760 Data'!J1634,'8760 Data'!K1634,'8760 Data'!L1634,'8760 Data'!M1634,'8760 Data'!N1634,'8760 Data'!O1634,'8760 Data'!P1634,'8760 Data'!Q1634,'8760 Data'!R1634,'8760 Data'!S1634,'8760 Data'!T1634,'8760 Data'!U1634)</f>
        <v>0</v>
      </c>
      <c r="I1634" s="591" t="e">
        <f>H1634/'Output Sheet'!$B$8</f>
        <v>#DIV/0!</v>
      </c>
      <c r="J1634" s="596"/>
      <c r="K1634" s="560"/>
      <c r="L1634" s="560"/>
      <c r="M1634" s="560"/>
      <c r="N1634" s="560"/>
      <c r="O1634" s="560"/>
      <c r="P1634" s="560"/>
      <c r="Q1634" s="560"/>
      <c r="R1634" s="560"/>
      <c r="S1634" s="560"/>
      <c r="T1634" s="560"/>
      <c r="U1634" s="560"/>
    </row>
    <row r="1635" spans="1:21">
      <c r="A1635" s="593">
        <f t="shared" si="150"/>
        <v>41343</v>
      </c>
      <c r="B1635" s="594">
        <v>41343.083427777776</v>
      </c>
      <c r="C1635" s="560">
        <f t="shared" si="151"/>
        <v>2013</v>
      </c>
      <c r="D1635" s="560">
        <f t="shared" si="152"/>
        <v>3</v>
      </c>
      <c r="E1635" s="560">
        <f t="shared" si="153"/>
        <v>10</v>
      </c>
      <c r="F1635" s="560">
        <f t="shared" si="154"/>
        <v>2</v>
      </c>
      <c r="G1635" s="595">
        <f t="shared" si="155"/>
        <v>1</v>
      </c>
      <c r="H1635" s="590">
        <f>CHOOSE('Output Sheet'!$B$4,'8760 Data'!J1635,'8760 Data'!K1635,'8760 Data'!L1635,'8760 Data'!M1635,'8760 Data'!N1635,'8760 Data'!O1635,'8760 Data'!P1635,'8760 Data'!Q1635,'8760 Data'!R1635,'8760 Data'!S1635,'8760 Data'!T1635,'8760 Data'!U1635)</f>
        <v>0</v>
      </c>
      <c r="I1635" s="591" t="e">
        <f>H1635/'Output Sheet'!$B$8</f>
        <v>#DIV/0!</v>
      </c>
      <c r="J1635" s="596"/>
      <c r="K1635" s="560"/>
      <c r="L1635" s="560"/>
      <c r="M1635" s="560"/>
      <c r="N1635" s="560"/>
      <c r="O1635" s="560"/>
      <c r="P1635" s="560"/>
      <c r="Q1635" s="560"/>
      <c r="R1635" s="560"/>
      <c r="S1635" s="560"/>
      <c r="T1635" s="560"/>
      <c r="U1635" s="560"/>
    </row>
    <row r="1636" spans="1:21">
      <c r="A1636" s="593">
        <f t="shared" si="150"/>
        <v>41343</v>
      </c>
      <c r="B1636" s="594">
        <v>41343.125094502313</v>
      </c>
      <c r="C1636" s="560">
        <f t="shared" si="151"/>
        <v>2013</v>
      </c>
      <c r="D1636" s="560">
        <f t="shared" si="152"/>
        <v>3</v>
      </c>
      <c r="E1636" s="560">
        <f t="shared" si="153"/>
        <v>10</v>
      </c>
      <c r="F1636" s="560">
        <f t="shared" si="154"/>
        <v>3</v>
      </c>
      <c r="G1636" s="595">
        <f t="shared" si="155"/>
        <v>1</v>
      </c>
      <c r="H1636" s="590">
        <f>CHOOSE('Output Sheet'!$B$4,'8760 Data'!J1636,'8760 Data'!K1636,'8760 Data'!L1636,'8760 Data'!M1636,'8760 Data'!N1636,'8760 Data'!O1636,'8760 Data'!P1636,'8760 Data'!Q1636,'8760 Data'!R1636,'8760 Data'!S1636,'8760 Data'!T1636,'8760 Data'!U1636)</f>
        <v>0</v>
      </c>
      <c r="I1636" s="591" t="e">
        <f>H1636/'Output Sheet'!$B$8</f>
        <v>#DIV/0!</v>
      </c>
      <c r="J1636" s="596"/>
      <c r="K1636" s="560"/>
      <c r="L1636" s="560"/>
      <c r="M1636" s="560"/>
      <c r="N1636" s="560"/>
      <c r="O1636" s="560"/>
      <c r="P1636" s="560"/>
      <c r="Q1636" s="560"/>
      <c r="R1636" s="560"/>
      <c r="S1636" s="560"/>
      <c r="T1636" s="560"/>
      <c r="U1636" s="560"/>
    </row>
    <row r="1637" spans="1:21">
      <c r="A1637" s="593">
        <f t="shared" si="150"/>
        <v>41343</v>
      </c>
      <c r="B1637" s="594">
        <v>41343.16676122685</v>
      </c>
      <c r="C1637" s="560">
        <f t="shared" si="151"/>
        <v>2013</v>
      </c>
      <c r="D1637" s="560">
        <f t="shared" si="152"/>
        <v>3</v>
      </c>
      <c r="E1637" s="560">
        <f t="shared" si="153"/>
        <v>10</v>
      </c>
      <c r="F1637" s="560">
        <f t="shared" si="154"/>
        <v>4</v>
      </c>
      <c r="G1637" s="595">
        <f t="shared" si="155"/>
        <v>1</v>
      </c>
      <c r="H1637" s="590">
        <f>CHOOSE('Output Sheet'!$B$4,'8760 Data'!J1637,'8760 Data'!K1637,'8760 Data'!L1637,'8760 Data'!M1637,'8760 Data'!N1637,'8760 Data'!O1637,'8760 Data'!P1637,'8760 Data'!Q1637,'8760 Data'!R1637,'8760 Data'!S1637,'8760 Data'!T1637,'8760 Data'!U1637)</f>
        <v>0</v>
      </c>
      <c r="I1637" s="591" t="e">
        <f>H1637/'Output Sheet'!$B$8</f>
        <v>#DIV/0!</v>
      </c>
      <c r="J1637" s="596"/>
      <c r="K1637" s="560"/>
      <c r="L1637" s="560"/>
      <c r="M1637" s="560"/>
      <c r="N1637" s="560"/>
      <c r="O1637" s="560"/>
      <c r="P1637" s="560"/>
      <c r="Q1637" s="560"/>
      <c r="R1637" s="560"/>
      <c r="S1637" s="560"/>
      <c r="T1637" s="560"/>
      <c r="U1637" s="560"/>
    </row>
    <row r="1638" spans="1:21">
      <c r="A1638" s="593">
        <f t="shared" si="150"/>
        <v>41343</v>
      </c>
      <c r="B1638" s="594">
        <v>41343.208427951387</v>
      </c>
      <c r="C1638" s="560">
        <f t="shared" si="151"/>
        <v>2013</v>
      </c>
      <c r="D1638" s="560">
        <f t="shared" si="152"/>
        <v>3</v>
      </c>
      <c r="E1638" s="560">
        <f t="shared" si="153"/>
        <v>10</v>
      </c>
      <c r="F1638" s="560">
        <f t="shared" si="154"/>
        <v>5</v>
      </c>
      <c r="G1638" s="595">
        <f t="shared" si="155"/>
        <v>1</v>
      </c>
      <c r="H1638" s="590">
        <f>CHOOSE('Output Sheet'!$B$4,'8760 Data'!J1638,'8760 Data'!K1638,'8760 Data'!L1638,'8760 Data'!M1638,'8760 Data'!N1638,'8760 Data'!O1638,'8760 Data'!P1638,'8760 Data'!Q1638,'8760 Data'!R1638,'8760 Data'!S1638,'8760 Data'!T1638,'8760 Data'!U1638)</f>
        <v>0</v>
      </c>
      <c r="I1638" s="591" t="e">
        <f>H1638/'Output Sheet'!$B$8</f>
        <v>#DIV/0!</v>
      </c>
      <c r="J1638" s="596"/>
      <c r="K1638" s="560"/>
      <c r="L1638" s="560"/>
      <c r="M1638" s="560"/>
      <c r="N1638" s="560"/>
      <c r="O1638" s="560"/>
      <c r="P1638" s="560"/>
      <c r="Q1638" s="560"/>
      <c r="R1638" s="560"/>
      <c r="S1638" s="560"/>
      <c r="T1638" s="560"/>
      <c r="U1638" s="560"/>
    </row>
    <row r="1639" spans="1:21">
      <c r="A1639" s="593">
        <f t="shared" si="150"/>
        <v>41343</v>
      </c>
      <c r="B1639" s="594">
        <v>41343.250094675925</v>
      </c>
      <c r="C1639" s="560">
        <f t="shared" si="151"/>
        <v>2013</v>
      </c>
      <c r="D1639" s="560">
        <f t="shared" si="152"/>
        <v>3</v>
      </c>
      <c r="E1639" s="560">
        <f t="shared" si="153"/>
        <v>10</v>
      </c>
      <c r="F1639" s="560">
        <f t="shared" si="154"/>
        <v>6</v>
      </c>
      <c r="G1639" s="595">
        <f t="shared" si="155"/>
        <v>1</v>
      </c>
      <c r="H1639" s="590">
        <f>CHOOSE('Output Sheet'!$B$4,'8760 Data'!J1639,'8760 Data'!K1639,'8760 Data'!L1639,'8760 Data'!M1639,'8760 Data'!N1639,'8760 Data'!O1639,'8760 Data'!P1639,'8760 Data'!Q1639,'8760 Data'!R1639,'8760 Data'!S1639,'8760 Data'!T1639,'8760 Data'!U1639)</f>
        <v>0</v>
      </c>
      <c r="I1639" s="591" t="e">
        <f>H1639/'Output Sheet'!$B$8</f>
        <v>#DIV/0!</v>
      </c>
      <c r="J1639" s="596"/>
      <c r="K1639" s="560"/>
      <c r="L1639" s="560"/>
      <c r="M1639" s="560"/>
      <c r="N1639" s="560"/>
      <c r="O1639" s="560"/>
      <c r="P1639" s="560"/>
      <c r="Q1639" s="560"/>
      <c r="R1639" s="560"/>
      <c r="S1639" s="560"/>
      <c r="T1639" s="560"/>
      <c r="U1639" s="560"/>
    </row>
    <row r="1640" spans="1:21">
      <c r="A1640" s="593">
        <f t="shared" si="150"/>
        <v>41343</v>
      </c>
      <c r="B1640" s="594">
        <v>41343.291761400462</v>
      </c>
      <c r="C1640" s="560">
        <f t="shared" si="151"/>
        <v>2013</v>
      </c>
      <c r="D1640" s="560">
        <f t="shared" si="152"/>
        <v>3</v>
      </c>
      <c r="E1640" s="560">
        <f t="shared" si="153"/>
        <v>10</v>
      </c>
      <c r="F1640" s="560">
        <f t="shared" si="154"/>
        <v>7</v>
      </c>
      <c r="G1640" s="595">
        <f t="shared" si="155"/>
        <v>1</v>
      </c>
      <c r="H1640" s="590">
        <f>CHOOSE('Output Sheet'!$B$4,'8760 Data'!J1640,'8760 Data'!K1640,'8760 Data'!L1640,'8760 Data'!M1640,'8760 Data'!N1640,'8760 Data'!O1640,'8760 Data'!P1640,'8760 Data'!Q1640,'8760 Data'!R1640,'8760 Data'!S1640,'8760 Data'!T1640,'8760 Data'!U1640)</f>
        <v>0</v>
      </c>
      <c r="I1640" s="591" t="e">
        <f>H1640/'Output Sheet'!$B$8</f>
        <v>#DIV/0!</v>
      </c>
      <c r="J1640" s="596"/>
      <c r="K1640" s="560"/>
      <c r="L1640" s="560"/>
      <c r="M1640" s="560"/>
      <c r="N1640" s="560"/>
      <c r="O1640" s="560"/>
      <c r="P1640" s="560"/>
      <c r="Q1640" s="560"/>
      <c r="R1640" s="560"/>
      <c r="S1640" s="560"/>
      <c r="T1640" s="560"/>
      <c r="U1640" s="560"/>
    </row>
    <row r="1641" spans="1:21">
      <c r="A1641" s="593">
        <f t="shared" si="150"/>
        <v>41343</v>
      </c>
      <c r="B1641" s="594">
        <v>41343.333428124999</v>
      </c>
      <c r="C1641" s="560">
        <f t="shared" si="151"/>
        <v>2013</v>
      </c>
      <c r="D1641" s="560">
        <f t="shared" si="152"/>
        <v>3</v>
      </c>
      <c r="E1641" s="560">
        <f t="shared" si="153"/>
        <v>10</v>
      </c>
      <c r="F1641" s="560">
        <f t="shared" si="154"/>
        <v>8</v>
      </c>
      <c r="G1641" s="595">
        <f t="shared" si="155"/>
        <v>1</v>
      </c>
      <c r="H1641" s="590">
        <f>CHOOSE('Output Sheet'!$B$4,'8760 Data'!J1641,'8760 Data'!K1641,'8760 Data'!L1641,'8760 Data'!M1641,'8760 Data'!N1641,'8760 Data'!O1641,'8760 Data'!P1641,'8760 Data'!Q1641,'8760 Data'!R1641,'8760 Data'!S1641,'8760 Data'!T1641,'8760 Data'!U1641)</f>
        <v>0</v>
      </c>
      <c r="I1641" s="591" t="e">
        <f>H1641/'Output Sheet'!$B$8</f>
        <v>#DIV/0!</v>
      </c>
      <c r="J1641" s="596"/>
      <c r="K1641" s="560"/>
      <c r="L1641" s="560"/>
      <c r="M1641" s="560"/>
      <c r="N1641" s="560"/>
      <c r="O1641" s="560"/>
      <c r="P1641" s="560"/>
      <c r="Q1641" s="560"/>
      <c r="R1641" s="560"/>
      <c r="S1641" s="560"/>
      <c r="T1641" s="560"/>
      <c r="U1641" s="560"/>
    </row>
    <row r="1642" spans="1:21">
      <c r="A1642" s="593">
        <f t="shared" si="150"/>
        <v>41343</v>
      </c>
      <c r="B1642" s="594">
        <v>41343.375094849536</v>
      </c>
      <c r="C1642" s="560">
        <f t="shared" si="151"/>
        <v>2013</v>
      </c>
      <c r="D1642" s="560">
        <f t="shared" si="152"/>
        <v>3</v>
      </c>
      <c r="E1642" s="560">
        <f t="shared" si="153"/>
        <v>10</v>
      </c>
      <c r="F1642" s="560">
        <f t="shared" si="154"/>
        <v>9</v>
      </c>
      <c r="G1642" s="595">
        <f t="shared" si="155"/>
        <v>1</v>
      </c>
      <c r="H1642" s="590">
        <f>CHOOSE('Output Sheet'!$B$4,'8760 Data'!J1642,'8760 Data'!K1642,'8760 Data'!L1642,'8760 Data'!M1642,'8760 Data'!N1642,'8760 Data'!O1642,'8760 Data'!P1642,'8760 Data'!Q1642,'8760 Data'!R1642,'8760 Data'!S1642,'8760 Data'!T1642,'8760 Data'!U1642)</f>
        <v>0</v>
      </c>
      <c r="I1642" s="591" t="e">
        <f>H1642/'Output Sheet'!$B$8</f>
        <v>#DIV/0!</v>
      </c>
      <c r="J1642" s="596"/>
      <c r="K1642" s="560"/>
      <c r="L1642" s="560"/>
      <c r="M1642" s="560"/>
      <c r="N1642" s="560"/>
      <c r="O1642" s="560"/>
      <c r="P1642" s="560"/>
      <c r="Q1642" s="560"/>
      <c r="R1642" s="560"/>
      <c r="S1642" s="560"/>
      <c r="T1642" s="560"/>
      <c r="U1642" s="560"/>
    </row>
    <row r="1643" spans="1:21">
      <c r="A1643" s="593">
        <f t="shared" si="150"/>
        <v>41343</v>
      </c>
      <c r="B1643" s="594">
        <v>41343.416761574073</v>
      </c>
      <c r="C1643" s="560">
        <f t="shared" si="151"/>
        <v>2013</v>
      </c>
      <c r="D1643" s="560">
        <f t="shared" si="152"/>
        <v>3</v>
      </c>
      <c r="E1643" s="560">
        <f t="shared" si="153"/>
        <v>10</v>
      </c>
      <c r="F1643" s="560">
        <f t="shared" si="154"/>
        <v>10</v>
      </c>
      <c r="G1643" s="595">
        <f t="shared" si="155"/>
        <v>1</v>
      </c>
      <c r="H1643" s="590">
        <f>CHOOSE('Output Sheet'!$B$4,'8760 Data'!J1643,'8760 Data'!K1643,'8760 Data'!L1643,'8760 Data'!M1643,'8760 Data'!N1643,'8760 Data'!O1643,'8760 Data'!P1643,'8760 Data'!Q1643,'8760 Data'!R1643,'8760 Data'!S1643,'8760 Data'!T1643,'8760 Data'!U1643)</f>
        <v>0</v>
      </c>
      <c r="I1643" s="591" t="e">
        <f>H1643/'Output Sheet'!$B$8</f>
        <v>#DIV/0!</v>
      </c>
      <c r="J1643" s="596"/>
      <c r="K1643" s="560"/>
      <c r="L1643" s="560"/>
      <c r="M1643" s="560"/>
      <c r="N1643" s="560"/>
      <c r="O1643" s="560"/>
      <c r="P1643" s="560"/>
      <c r="Q1643" s="560"/>
      <c r="R1643" s="560"/>
      <c r="S1643" s="560"/>
      <c r="T1643" s="560"/>
      <c r="U1643" s="560"/>
    </row>
    <row r="1644" spans="1:21">
      <c r="A1644" s="593">
        <f t="shared" si="150"/>
        <v>41343</v>
      </c>
      <c r="B1644" s="594">
        <v>41343.458428298611</v>
      </c>
      <c r="C1644" s="560">
        <f t="shared" si="151"/>
        <v>2013</v>
      </c>
      <c r="D1644" s="560">
        <f t="shared" si="152"/>
        <v>3</v>
      </c>
      <c r="E1644" s="560">
        <f t="shared" si="153"/>
        <v>10</v>
      </c>
      <c r="F1644" s="560">
        <f t="shared" si="154"/>
        <v>11</v>
      </c>
      <c r="G1644" s="595">
        <f t="shared" si="155"/>
        <v>1</v>
      </c>
      <c r="H1644" s="590">
        <f>CHOOSE('Output Sheet'!$B$4,'8760 Data'!J1644,'8760 Data'!K1644,'8760 Data'!L1644,'8760 Data'!M1644,'8760 Data'!N1644,'8760 Data'!O1644,'8760 Data'!P1644,'8760 Data'!Q1644,'8760 Data'!R1644,'8760 Data'!S1644,'8760 Data'!T1644,'8760 Data'!U1644)</f>
        <v>0</v>
      </c>
      <c r="I1644" s="591" t="e">
        <f>H1644/'Output Sheet'!$B$8</f>
        <v>#DIV/0!</v>
      </c>
      <c r="J1644" s="596"/>
      <c r="K1644" s="560"/>
      <c r="L1644" s="560"/>
      <c r="M1644" s="560"/>
      <c r="N1644" s="560"/>
      <c r="O1644" s="560"/>
      <c r="P1644" s="560"/>
      <c r="Q1644" s="560"/>
      <c r="R1644" s="560"/>
      <c r="S1644" s="560"/>
      <c r="T1644" s="560"/>
      <c r="U1644" s="560"/>
    </row>
    <row r="1645" spans="1:21">
      <c r="A1645" s="593">
        <f t="shared" si="150"/>
        <v>41343</v>
      </c>
      <c r="B1645" s="594">
        <v>41343.500095023148</v>
      </c>
      <c r="C1645" s="560">
        <f t="shared" si="151"/>
        <v>2013</v>
      </c>
      <c r="D1645" s="560">
        <f t="shared" si="152"/>
        <v>3</v>
      </c>
      <c r="E1645" s="560">
        <f t="shared" si="153"/>
        <v>10</v>
      </c>
      <c r="F1645" s="560">
        <f t="shared" si="154"/>
        <v>12</v>
      </c>
      <c r="G1645" s="595">
        <f t="shared" si="155"/>
        <v>1</v>
      </c>
      <c r="H1645" s="590">
        <f>CHOOSE('Output Sheet'!$B$4,'8760 Data'!J1645,'8760 Data'!K1645,'8760 Data'!L1645,'8760 Data'!M1645,'8760 Data'!N1645,'8760 Data'!O1645,'8760 Data'!P1645,'8760 Data'!Q1645,'8760 Data'!R1645,'8760 Data'!S1645,'8760 Data'!T1645,'8760 Data'!U1645)</f>
        <v>0</v>
      </c>
      <c r="I1645" s="591" t="e">
        <f>H1645/'Output Sheet'!$B$8</f>
        <v>#DIV/0!</v>
      </c>
      <c r="J1645" s="596"/>
      <c r="K1645" s="560"/>
      <c r="L1645" s="560"/>
      <c r="M1645" s="560"/>
      <c r="N1645" s="560"/>
      <c r="O1645" s="560"/>
      <c r="P1645" s="560"/>
      <c r="Q1645" s="560"/>
      <c r="R1645" s="560"/>
      <c r="S1645" s="560"/>
      <c r="T1645" s="560"/>
      <c r="U1645" s="560"/>
    </row>
    <row r="1646" spans="1:21">
      <c r="A1646" s="593">
        <f t="shared" si="150"/>
        <v>41343</v>
      </c>
      <c r="B1646" s="594">
        <v>41343.541761747685</v>
      </c>
      <c r="C1646" s="560">
        <f t="shared" si="151"/>
        <v>2013</v>
      </c>
      <c r="D1646" s="560">
        <f t="shared" si="152"/>
        <v>3</v>
      </c>
      <c r="E1646" s="560">
        <f t="shared" si="153"/>
        <v>10</v>
      </c>
      <c r="F1646" s="560">
        <f t="shared" si="154"/>
        <v>13</v>
      </c>
      <c r="G1646" s="595">
        <f t="shared" si="155"/>
        <v>1</v>
      </c>
      <c r="H1646" s="590">
        <f>CHOOSE('Output Sheet'!$B$4,'8760 Data'!J1646,'8760 Data'!K1646,'8760 Data'!L1646,'8760 Data'!M1646,'8760 Data'!N1646,'8760 Data'!O1646,'8760 Data'!P1646,'8760 Data'!Q1646,'8760 Data'!R1646,'8760 Data'!S1646,'8760 Data'!T1646,'8760 Data'!U1646)</f>
        <v>0</v>
      </c>
      <c r="I1646" s="591" t="e">
        <f>H1646/'Output Sheet'!$B$8</f>
        <v>#DIV/0!</v>
      </c>
      <c r="J1646" s="596"/>
      <c r="K1646" s="560"/>
      <c r="L1646" s="560"/>
      <c r="M1646" s="560"/>
      <c r="N1646" s="560"/>
      <c r="O1646" s="560"/>
      <c r="P1646" s="560"/>
      <c r="Q1646" s="560"/>
      <c r="R1646" s="560"/>
      <c r="S1646" s="560"/>
      <c r="T1646" s="560"/>
      <c r="U1646" s="560"/>
    </row>
    <row r="1647" spans="1:21">
      <c r="A1647" s="593">
        <f t="shared" si="150"/>
        <v>41343</v>
      </c>
      <c r="B1647" s="594">
        <v>41343.583428472222</v>
      </c>
      <c r="C1647" s="560">
        <f t="shared" si="151"/>
        <v>2013</v>
      </c>
      <c r="D1647" s="560">
        <f t="shared" si="152"/>
        <v>3</v>
      </c>
      <c r="E1647" s="560">
        <f t="shared" si="153"/>
        <v>10</v>
      </c>
      <c r="F1647" s="560">
        <f t="shared" si="154"/>
        <v>14</v>
      </c>
      <c r="G1647" s="595">
        <f t="shared" si="155"/>
        <v>1</v>
      </c>
      <c r="H1647" s="590">
        <f>CHOOSE('Output Sheet'!$B$4,'8760 Data'!J1647,'8760 Data'!K1647,'8760 Data'!L1647,'8760 Data'!M1647,'8760 Data'!N1647,'8760 Data'!O1647,'8760 Data'!P1647,'8760 Data'!Q1647,'8760 Data'!R1647,'8760 Data'!S1647,'8760 Data'!T1647,'8760 Data'!U1647)</f>
        <v>0</v>
      </c>
      <c r="I1647" s="591" t="e">
        <f>H1647/'Output Sheet'!$B$8</f>
        <v>#DIV/0!</v>
      </c>
      <c r="J1647" s="596"/>
      <c r="K1647" s="560"/>
      <c r="L1647" s="560"/>
      <c r="M1647" s="560"/>
      <c r="N1647" s="560"/>
      <c r="O1647" s="560"/>
      <c r="P1647" s="560"/>
      <c r="Q1647" s="560"/>
      <c r="R1647" s="560"/>
      <c r="S1647" s="560"/>
      <c r="T1647" s="560"/>
      <c r="U1647" s="560"/>
    </row>
    <row r="1648" spans="1:21">
      <c r="A1648" s="593">
        <f t="shared" si="150"/>
        <v>41343</v>
      </c>
      <c r="B1648" s="594">
        <v>41343.62509519676</v>
      </c>
      <c r="C1648" s="560">
        <f t="shared" si="151"/>
        <v>2013</v>
      </c>
      <c r="D1648" s="560">
        <f t="shared" si="152"/>
        <v>3</v>
      </c>
      <c r="E1648" s="560">
        <f t="shared" si="153"/>
        <v>10</v>
      </c>
      <c r="F1648" s="560">
        <f t="shared" si="154"/>
        <v>15</v>
      </c>
      <c r="G1648" s="595">
        <f t="shared" si="155"/>
        <v>1</v>
      </c>
      <c r="H1648" s="590">
        <f>CHOOSE('Output Sheet'!$B$4,'8760 Data'!J1648,'8760 Data'!K1648,'8760 Data'!L1648,'8760 Data'!M1648,'8760 Data'!N1648,'8760 Data'!O1648,'8760 Data'!P1648,'8760 Data'!Q1648,'8760 Data'!R1648,'8760 Data'!S1648,'8760 Data'!T1648,'8760 Data'!U1648)</f>
        <v>0</v>
      </c>
      <c r="I1648" s="591" t="e">
        <f>H1648/'Output Sheet'!$B$8</f>
        <v>#DIV/0!</v>
      </c>
      <c r="J1648" s="596"/>
      <c r="K1648" s="560"/>
      <c r="L1648" s="560"/>
      <c r="M1648" s="560"/>
      <c r="N1648" s="560"/>
      <c r="O1648" s="560"/>
      <c r="P1648" s="560"/>
      <c r="Q1648" s="560"/>
      <c r="R1648" s="560"/>
      <c r="S1648" s="560"/>
      <c r="T1648" s="560"/>
      <c r="U1648" s="560"/>
    </row>
    <row r="1649" spans="1:21">
      <c r="A1649" s="593">
        <f t="shared" si="150"/>
        <v>41343</v>
      </c>
      <c r="B1649" s="594">
        <v>41343.666761921297</v>
      </c>
      <c r="C1649" s="560">
        <f t="shared" si="151"/>
        <v>2013</v>
      </c>
      <c r="D1649" s="560">
        <f t="shared" si="152"/>
        <v>3</v>
      </c>
      <c r="E1649" s="560">
        <f t="shared" si="153"/>
        <v>10</v>
      </c>
      <c r="F1649" s="560">
        <f t="shared" si="154"/>
        <v>16</v>
      </c>
      <c r="G1649" s="595">
        <f t="shared" si="155"/>
        <v>1</v>
      </c>
      <c r="H1649" s="590">
        <f>CHOOSE('Output Sheet'!$B$4,'8760 Data'!J1649,'8760 Data'!K1649,'8760 Data'!L1649,'8760 Data'!M1649,'8760 Data'!N1649,'8760 Data'!O1649,'8760 Data'!P1649,'8760 Data'!Q1649,'8760 Data'!R1649,'8760 Data'!S1649,'8760 Data'!T1649,'8760 Data'!U1649)</f>
        <v>0</v>
      </c>
      <c r="I1649" s="591" t="e">
        <f>H1649/'Output Sheet'!$B$8</f>
        <v>#DIV/0!</v>
      </c>
      <c r="J1649" s="596"/>
      <c r="K1649" s="560"/>
      <c r="L1649" s="560"/>
      <c r="M1649" s="560"/>
      <c r="N1649" s="560"/>
      <c r="O1649" s="560"/>
      <c r="P1649" s="560"/>
      <c r="Q1649" s="560"/>
      <c r="R1649" s="560"/>
      <c r="S1649" s="560"/>
      <c r="T1649" s="560"/>
      <c r="U1649" s="560"/>
    </row>
    <row r="1650" spans="1:21">
      <c r="A1650" s="593">
        <f t="shared" si="150"/>
        <v>41343</v>
      </c>
      <c r="B1650" s="594">
        <v>41343.708428645834</v>
      </c>
      <c r="C1650" s="560">
        <f t="shared" si="151"/>
        <v>2013</v>
      </c>
      <c r="D1650" s="560">
        <f t="shared" si="152"/>
        <v>3</v>
      </c>
      <c r="E1650" s="560">
        <f t="shared" si="153"/>
        <v>10</v>
      </c>
      <c r="F1650" s="560">
        <f t="shared" si="154"/>
        <v>17</v>
      </c>
      <c r="G1650" s="595">
        <f t="shared" si="155"/>
        <v>1</v>
      </c>
      <c r="H1650" s="590">
        <f>CHOOSE('Output Sheet'!$B$4,'8760 Data'!J1650,'8760 Data'!K1650,'8760 Data'!L1650,'8760 Data'!M1650,'8760 Data'!N1650,'8760 Data'!O1650,'8760 Data'!P1650,'8760 Data'!Q1650,'8760 Data'!R1650,'8760 Data'!S1650,'8760 Data'!T1650,'8760 Data'!U1650)</f>
        <v>0</v>
      </c>
      <c r="I1650" s="591" t="e">
        <f>H1650/'Output Sheet'!$B$8</f>
        <v>#DIV/0!</v>
      </c>
      <c r="J1650" s="596"/>
      <c r="K1650" s="560"/>
      <c r="L1650" s="560"/>
      <c r="M1650" s="560"/>
      <c r="N1650" s="560"/>
      <c r="O1650" s="560"/>
      <c r="P1650" s="560"/>
      <c r="Q1650" s="560"/>
      <c r="R1650" s="560"/>
      <c r="S1650" s="560"/>
      <c r="T1650" s="560"/>
      <c r="U1650" s="560"/>
    </row>
    <row r="1651" spans="1:21">
      <c r="A1651" s="593">
        <f t="shared" si="150"/>
        <v>41343</v>
      </c>
      <c r="B1651" s="594">
        <v>41343.750095370371</v>
      </c>
      <c r="C1651" s="560">
        <f t="shared" si="151"/>
        <v>2013</v>
      </c>
      <c r="D1651" s="560">
        <f t="shared" si="152"/>
        <v>3</v>
      </c>
      <c r="E1651" s="560">
        <f t="shared" si="153"/>
        <v>10</v>
      </c>
      <c r="F1651" s="560">
        <f t="shared" si="154"/>
        <v>18</v>
      </c>
      <c r="G1651" s="595">
        <f t="shared" si="155"/>
        <v>1</v>
      </c>
      <c r="H1651" s="590">
        <f>CHOOSE('Output Sheet'!$B$4,'8760 Data'!J1651,'8760 Data'!K1651,'8760 Data'!L1651,'8760 Data'!M1651,'8760 Data'!N1651,'8760 Data'!O1651,'8760 Data'!P1651,'8760 Data'!Q1651,'8760 Data'!R1651,'8760 Data'!S1651,'8760 Data'!T1651,'8760 Data'!U1651)</f>
        <v>0</v>
      </c>
      <c r="I1651" s="591" t="e">
        <f>H1651/'Output Sheet'!$B$8</f>
        <v>#DIV/0!</v>
      </c>
      <c r="J1651" s="596"/>
      <c r="K1651" s="560"/>
      <c r="L1651" s="560"/>
      <c r="M1651" s="560"/>
      <c r="N1651" s="560"/>
      <c r="O1651" s="560"/>
      <c r="P1651" s="560"/>
      <c r="Q1651" s="560"/>
      <c r="R1651" s="560"/>
      <c r="S1651" s="560"/>
      <c r="T1651" s="560"/>
      <c r="U1651" s="560"/>
    </row>
    <row r="1652" spans="1:21">
      <c r="A1652" s="593">
        <f t="shared" si="150"/>
        <v>41343</v>
      </c>
      <c r="B1652" s="594">
        <v>41343.791762094908</v>
      </c>
      <c r="C1652" s="560">
        <f t="shared" si="151"/>
        <v>2013</v>
      </c>
      <c r="D1652" s="560">
        <f t="shared" si="152"/>
        <v>3</v>
      </c>
      <c r="E1652" s="560">
        <f t="shared" si="153"/>
        <v>10</v>
      </c>
      <c r="F1652" s="560">
        <f t="shared" si="154"/>
        <v>19</v>
      </c>
      <c r="G1652" s="595">
        <f t="shared" si="155"/>
        <v>1</v>
      </c>
      <c r="H1652" s="590">
        <f>CHOOSE('Output Sheet'!$B$4,'8760 Data'!J1652,'8760 Data'!K1652,'8760 Data'!L1652,'8760 Data'!M1652,'8760 Data'!N1652,'8760 Data'!O1652,'8760 Data'!P1652,'8760 Data'!Q1652,'8760 Data'!R1652,'8760 Data'!S1652,'8760 Data'!T1652,'8760 Data'!U1652)</f>
        <v>0</v>
      </c>
      <c r="I1652" s="591" t="e">
        <f>H1652/'Output Sheet'!$B$8</f>
        <v>#DIV/0!</v>
      </c>
      <c r="J1652" s="596"/>
      <c r="K1652" s="560"/>
      <c r="L1652" s="560"/>
      <c r="M1652" s="560"/>
      <c r="N1652" s="560"/>
      <c r="O1652" s="560"/>
      <c r="P1652" s="560"/>
      <c r="Q1652" s="560"/>
      <c r="R1652" s="560"/>
      <c r="S1652" s="560"/>
      <c r="T1652" s="560"/>
      <c r="U1652" s="560"/>
    </row>
    <row r="1653" spans="1:21">
      <c r="A1653" s="593">
        <f t="shared" si="150"/>
        <v>41343</v>
      </c>
      <c r="B1653" s="594">
        <v>41343.833428819446</v>
      </c>
      <c r="C1653" s="560">
        <f t="shared" si="151"/>
        <v>2013</v>
      </c>
      <c r="D1653" s="560">
        <f t="shared" si="152"/>
        <v>3</v>
      </c>
      <c r="E1653" s="560">
        <f t="shared" si="153"/>
        <v>10</v>
      </c>
      <c r="F1653" s="560">
        <f t="shared" si="154"/>
        <v>20</v>
      </c>
      <c r="G1653" s="595">
        <f t="shared" si="155"/>
        <v>1</v>
      </c>
      <c r="H1653" s="590">
        <f>CHOOSE('Output Sheet'!$B$4,'8760 Data'!J1653,'8760 Data'!K1653,'8760 Data'!L1653,'8760 Data'!M1653,'8760 Data'!N1653,'8760 Data'!O1653,'8760 Data'!P1653,'8760 Data'!Q1653,'8760 Data'!R1653,'8760 Data'!S1653,'8760 Data'!T1653,'8760 Data'!U1653)</f>
        <v>0</v>
      </c>
      <c r="I1653" s="591" t="e">
        <f>H1653/'Output Sheet'!$B$8</f>
        <v>#DIV/0!</v>
      </c>
      <c r="J1653" s="596"/>
      <c r="K1653" s="560"/>
      <c r="L1653" s="560"/>
      <c r="M1653" s="560"/>
      <c r="N1653" s="560"/>
      <c r="O1653" s="560"/>
      <c r="P1653" s="560"/>
      <c r="Q1653" s="560"/>
      <c r="R1653" s="560"/>
      <c r="S1653" s="560"/>
      <c r="T1653" s="560"/>
      <c r="U1653" s="560"/>
    </row>
    <row r="1654" spans="1:21">
      <c r="A1654" s="593">
        <f t="shared" si="150"/>
        <v>41343</v>
      </c>
      <c r="B1654" s="594">
        <v>41343.875095543983</v>
      </c>
      <c r="C1654" s="560">
        <f t="shared" si="151"/>
        <v>2013</v>
      </c>
      <c r="D1654" s="560">
        <f t="shared" si="152"/>
        <v>3</v>
      </c>
      <c r="E1654" s="560">
        <f t="shared" si="153"/>
        <v>10</v>
      </c>
      <c r="F1654" s="560">
        <f t="shared" si="154"/>
        <v>21</v>
      </c>
      <c r="G1654" s="595">
        <f t="shared" si="155"/>
        <v>1</v>
      </c>
      <c r="H1654" s="590">
        <f>CHOOSE('Output Sheet'!$B$4,'8760 Data'!J1654,'8760 Data'!K1654,'8760 Data'!L1654,'8760 Data'!M1654,'8760 Data'!N1654,'8760 Data'!O1654,'8760 Data'!P1654,'8760 Data'!Q1654,'8760 Data'!R1654,'8760 Data'!S1654,'8760 Data'!T1654,'8760 Data'!U1654)</f>
        <v>0</v>
      </c>
      <c r="I1654" s="591" t="e">
        <f>H1654/'Output Sheet'!$B$8</f>
        <v>#DIV/0!</v>
      </c>
      <c r="J1654" s="596"/>
      <c r="K1654" s="560"/>
      <c r="L1654" s="560"/>
      <c r="M1654" s="560"/>
      <c r="N1654" s="560"/>
      <c r="O1654" s="560"/>
      <c r="P1654" s="560"/>
      <c r="Q1654" s="560"/>
      <c r="R1654" s="560"/>
      <c r="S1654" s="560"/>
      <c r="T1654" s="560"/>
      <c r="U1654" s="560"/>
    </row>
    <row r="1655" spans="1:21">
      <c r="A1655" s="593">
        <f t="shared" si="150"/>
        <v>41343</v>
      </c>
      <c r="B1655" s="594">
        <v>41343.91676226852</v>
      </c>
      <c r="C1655" s="560">
        <f t="shared" si="151"/>
        <v>2013</v>
      </c>
      <c r="D1655" s="560">
        <f t="shared" si="152"/>
        <v>3</v>
      </c>
      <c r="E1655" s="560">
        <f t="shared" si="153"/>
        <v>10</v>
      </c>
      <c r="F1655" s="560">
        <f t="shared" si="154"/>
        <v>22</v>
      </c>
      <c r="G1655" s="595">
        <f t="shared" si="155"/>
        <v>1</v>
      </c>
      <c r="H1655" s="590">
        <f>CHOOSE('Output Sheet'!$B$4,'8760 Data'!J1655,'8760 Data'!K1655,'8760 Data'!L1655,'8760 Data'!M1655,'8760 Data'!N1655,'8760 Data'!O1655,'8760 Data'!P1655,'8760 Data'!Q1655,'8760 Data'!R1655,'8760 Data'!S1655,'8760 Data'!T1655,'8760 Data'!U1655)</f>
        <v>0</v>
      </c>
      <c r="I1655" s="591" t="e">
        <f>H1655/'Output Sheet'!$B$8</f>
        <v>#DIV/0!</v>
      </c>
      <c r="J1655" s="596"/>
      <c r="K1655" s="560"/>
      <c r="L1655" s="560"/>
      <c r="M1655" s="560"/>
      <c r="N1655" s="560"/>
      <c r="O1655" s="560"/>
      <c r="P1655" s="560"/>
      <c r="Q1655" s="560"/>
      <c r="R1655" s="560"/>
      <c r="S1655" s="560"/>
      <c r="T1655" s="560"/>
      <c r="U1655" s="560"/>
    </row>
    <row r="1656" spans="1:21">
      <c r="A1656" s="593">
        <f t="shared" si="150"/>
        <v>41343</v>
      </c>
      <c r="B1656" s="594">
        <v>41343.958428993057</v>
      </c>
      <c r="C1656" s="560">
        <f t="shared" si="151"/>
        <v>2013</v>
      </c>
      <c r="D1656" s="560">
        <f t="shared" si="152"/>
        <v>3</v>
      </c>
      <c r="E1656" s="560">
        <f t="shared" si="153"/>
        <v>10</v>
      </c>
      <c r="F1656" s="560">
        <f t="shared" si="154"/>
        <v>23</v>
      </c>
      <c r="G1656" s="595">
        <f t="shared" si="155"/>
        <v>1</v>
      </c>
      <c r="H1656" s="590">
        <f>CHOOSE('Output Sheet'!$B$4,'8760 Data'!J1656,'8760 Data'!K1656,'8760 Data'!L1656,'8760 Data'!M1656,'8760 Data'!N1656,'8760 Data'!O1656,'8760 Data'!P1656,'8760 Data'!Q1656,'8760 Data'!R1656,'8760 Data'!S1656,'8760 Data'!T1656,'8760 Data'!U1656)</f>
        <v>0</v>
      </c>
      <c r="I1656" s="591" t="e">
        <f>H1656/'Output Sheet'!$B$8</f>
        <v>#DIV/0!</v>
      </c>
      <c r="J1656" s="596"/>
      <c r="K1656" s="560"/>
      <c r="L1656" s="560"/>
      <c r="M1656" s="560"/>
      <c r="N1656" s="560"/>
      <c r="O1656" s="560"/>
      <c r="P1656" s="560"/>
      <c r="Q1656" s="560"/>
      <c r="R1656" s="560"/>
      <c r="S1656" s="560"/>
      <c r="T1656" s="560"/>
      <c r="U1656" s="560"/>
    </row>
    <row r="1657" spans="1:21">
      <c r="A1657" s="593">
        <f t="shared" si="150"/>
        <v>41344</v>
      </c>
      <c r="B1657" s="594">
        <v>41344.000095717594</v>
      </c>
      <c r="C1657" s="560">
        <f t="shared" si="151"/>
        <v>2013</v>
      </c>
      <c r="D1657" s="560">
        <f t="shared" si="152"/>
        <v>3</v>
      </c>
      <c r="E1657" s="560">
        <f t="shared" si="153"/>
        <v>11</v>
      </c>
      <c r="F1657" s="560">
        <f t="shared" si="154"/>
        <v>24</v>
      </c>
      <c r="G1657" s="595">
        <f t="shared" si="155"/>
        <v>2</v>
      </c>
      <c r="H1657" s="590">
        <f>CHOOSE('Output Sheet'!$B$4,'8760 Data'!J1657,'8760 Data'!K1657,'8760 Data'!L1657,'8760 Data'!M1657,'8760 Data'!N1657,'8760 Data'!O1657,'8760 Data'!P1657,'8760 Data'!Q1657,'8760 Data'!R1657,'8760 Data'!S1657,'8760 Data'!T1657,'8760 Data'!U1657)</f>
        <v>0</v>
      </c>
      <c r="I1657" s="591" t="e">
        <f>H1657/'Output Sheet'!$B$8</f>
        <v>#DIV/0!</v>
      </c>
      <c r="J1657" s="596"/>
      <c r="K1657" s="560"/>
      <c r="L1657" s="560"/>
      <c r="M1657" s="560"/>
      <c r="N1657" s="560"/>
      <c r="O1657" s="560"/>
      <c r="P1657" s="560"/>
      <c r="Q1657" s="560"/>
      <c r="R1657" s="560"/>
      <c r="S1657" s="560"/>
      <c r="T1657" s="560"/>
      <c r="U1657" s="560"/>
    </row>
    <row r="1658" spans="1:21">
      <c r="A1658" s="593">
        <f t="shared" si="150"/>
        <v>41344</v>
      </c>
      <c r="B1658" s="594">
        <v>41344.041762442132</v>
      </c>
      <c r="C1658" s="560">
        <f t="shared" si="151"/>
        <v>2013</v>
      </c>
      <c r="D1658" s="560">
        <f t="shared" si="152"/>
        <v>3</v>
      </c>
      <c r="E1658" s="560">
        <f t="shared" si="153"/>
        <v>11</v>
      </c>
      <c r="F1658" s="560">
        <f t="shared" si="154"/>
        <v>1</v>
      </c>
      <c r="G1658" s="595">
        <f t="shared" si="155"/>
        <v>2</v>
      </c>
      <c r="H1658" s="590">
        <f>CHOOSE('Output Sheet'!$B$4,'8760 Data'!J1658,'8760 Data'!K1658,'8760 Data'!L1658,'8760 Data'!M1658,'8760 Data'!N1658,'8760 Data'!O1658,'8760 Data'!P1658,'8760 Data'!Q1658,'8760 Data'!R1658,'8760 Data'!S1658,'8760 Data'!T1658,'8760 Data'!U1658)</f>
        <v>0</v>
      </c>
      <c r="I1658" s="591" t="e">
        <f>H1658/'Output Sheet'!$B$8</f>
        <v>#DIV/0!</v>
      </c>
      <c r="J1658" s="596"/>
      <c r="K1658" s="560"/>
      <c r="L1658" s="560"/>
      <c r="M1658" s="560"/>
      <c r="N1658" s="560"/>
      <c r="O1658" s="560"/>
      <c r="P1658" s="560"/>
      <c r="Q1658" s="560"/>
      <c r="R1658" s="560"/>
      <c r="S1658" s="560"/>
      <c r="T1658" s="560"/>
      <c r="U1658" s="560"/>
    </row>
    <row r="1659" spans="1:21">
      <c r="A1659" s="593">
        <f t="shared" si="150"/>
        <v>41344</v>
      </c>
      <c r="B1659" s="594">
        <v>41344.083429166669</v>
      </c>
      <c r="C1659" s="560">
        <f t="shared" si="151"/>
        <v>2013</v>
      </c>
      <c r="D1659" s="560">
        <f t="shared" si="152"/>
        <v>3</v>
      </c>
      <c r="E1659" s="560">
        <f t="shared" si="153"/>
        <v>11</v>
      </c>
      <c r="F1659" s="560">
        <f t="shared" si="154"/>
        <v>2</v>
      </c>
      <c r="G1659" s="595">
        <f t="shared" si="155"/>
        <v>2</v>
      </c>
      <c r="H1659" s="590">
        <f>CHOOSE('Output Sheet'!$B$4,'8760 Data'!J1659,'8760 Data'!K1659,'8760 Data'!L1659,'8760 Data'!M1659,'8760 Data'!N1659,'8760 Data'!O1659,'8760 Data'!P1659,'8760 Data'!Q1659,'8760 Data'!R1659,'8760 Data'!S1659,'8760 Data'!T1659,'8760 Data'!U1659)</f>
        <v>0</v>
      </c>
      <c r="I1659" s="591" t="e">
        <f>H1659/'Output Sheet'!$B$8</f>
        <v>#DIV/0!</v>
      </c>
      <c r="J1659" s="596"/>
      <c r="K1659" s="560"/>
      <c r="L1659" s="560"/>
      <c r="M1659" s="560"/>
      <c r="N1659" s="560"/>
      <c r="O1659" s="560"/>
      <c r="P1659" s="560"/>
      <c r="Q1659" s="560"/>
      <c r="R1659" s="560"/>
      <c r="S1659" s="560"/>
      <c r="T1659" s="560"/>
      <c r="U1659" s="560"/>
    </row>
    <row r="1660" spans="1:21">
      <c r="A1660" s="593">
        <f t="shared" si="150"/>
        <v>41344</v>
      </c>
      <c r="B1660" s="594">
        <v>41344.125095891206</v>
      </c>
      <c r="C1660" s="560">
        <f t="shared" si="151"/>
        <v>2013</v>
      </c>
      <c r="D1660" s="560">
        <f t="shared" si="152"/>
        <v>3</v>
      </c>
      <c r="E1660" s="560">
        <f t="shared" si="153"/>
        <v>11</v>
      </c>
      <c r="F1660" s="560">
        <f t="shared" si="154"/>
        <v>3</v>
      </c>
      <c r="G1660" s="595">
        <f t="shared" si="155"/>
        <v>2</v>
      </c>
      <c r="H1660" s="590">
        <f>CHOOSE('Output Sheet'!$B$4,'8760 Data'!J1660,'8760 Data'!K1660,'8760 Data'!L1660,'8760 Data'!M1660,'8760 Data'!N1660,'8760 Data'!O1660,'8760 Data'!P1660,'8760 Data'!Q1660,'8760 Data'!R1660,'8760 Data'!S1660,'8760 Data'!T1660,'8760 Data'!U1660)</f>
        <v>0</v>
      </c>
      <c r="I1660" s="591" t="e">
        <f>H1660/'Output Sheet'!$B$8</f>
        <v>#DIV/0!</v>
      </c>
      <c r="J1660" s="596"/>
      <c r="K1660" s="560"/>
      <c r="L1660" s="560"/>
      <c r="M1660" s="560"/>
      <c r="N1660" s="560"/>
      <c r="O1660" s="560"/>
      <c r="P1660" s="560"/>
      <c r="Q1660" s="560"/>
      <c r="R1660" s="560"/>
      <c r="S1660" s="560"/>
      <c r="T1660" s="560"/>
      <c r="U1660" s="560"/>
    </row>
    <row r="1661" spans="1:21">
      <c r="A1661" s="593">
        <f t="shared" si="150"/>
        <v>41344</v>
      </c>
      <c r="B1661" s="594">
        <v>41344.166762615743</v>
      </c>
      <c r="C1661" s="560">
        <f t="shared" si="151"/>
        <v>2013</v>
      </c>
      <c r="D1661" s="560">
        <f t="shared" si="152"/>
        <v>3</v>
      </c>
      <c r="E1661" s="560">
        <f t="shared" si="153"/>
        <v>11</v>
      </c>
      <c r="F1661" s="560">
        <f t="shared" si="154"/>
        <v>4</v>
      </c>
      <c r="G1661" s="595">
        <f t="shared" si="155"/>
        <v>2</v>
      </c>
      <c r="H1661" s="590">
        <f>CHOOSE('Output Sheet'!$B$4,'8760 Data'!J1661,'8760 Data'!K1661,'8760 Data'!L1661,'8760 Data'!M1661,'8760 Data'!N1661,'8760 Data'!O1661,'8760 Data'!P1661,'8760 Data'!Q1661,'8760 Data'!R1661,'8760 Data'!S1661,'8760 Data'!T1661,'8760 Data'!U1661)</f>
        <v>0</v>
      </c>
      <c r="I1661" s="591" t="e">
        <f>H1661/'Output Sheet'!$B$8</f>
        <v>#DIV/0!</v>
      </c>
      <c r="J1661" s="596"/>
      <c r="K1661" s="560"/>
      <c r="L1661" s="560"/>
      <c r="M1661" s="560"/>
      <c r="N1661" s="560"/>
      <c r="O1661" s="560"/>
      <c r="P1661" s="560"/>
      <c r="Q1661" s="560"/>
      <c r="R1661" s="560"/>
      <c r="S1661" s="560"/>
      <c r="T1661" s="560"/>
      <c r="U1661" s="560"/>
    </row>
    <row r="1662" spans="1:21">
      <c r="A1662" s="593">
        <f t="shared" si="150"/>
        <v>41344</v>
      </c>
      <c r="B1662" s="594">
        <v>41344.20842934028</v>
      </c>
      <c r="C1662" s="560">
        <f t="shared" si="151"/>
        <v>2013</v>
      </c>
      <c r="D1662" s="560">
        <f t="shared" si="152"/>
        <v>3</v>
      </c>
      <c r="E1662" s="560">
        <f t="shared" si="153"/>
        <v>11</v>
      </c>
      <c r="F1662" s="560">
        <f t="shared" si="154"/>
        <v>5</v>
      </c>
      <c r="G1662" s="595">
        <f t="shared" si="155"/>
        <v>2</v>
      </c>
      <c r="H1662" s="590">
        <f>CHOOSE('Output Sheet'!$B$4,'8760 Data'!J1662,'8760 Data'!K1662,'8760 Data'!L1662,'8760 Data'!M1662,'8760 Data'!N1662,'8760 Data'!O1662,'8760 Data'!P1662,'8760 Data'!Q1662,'8760 Data'!R1662,'8760 Data'!S1662,'8760 Data'!T1662,'8760 Data'!U1662)</f>
        <v>0</v>
      </c>
      <c r="I1662" s="591" t="e">
        <f>H1662/'Output Sheet'!$B$8</f>
        <v>#DIV/0!</v>
      </c>
      <c r="J1662" s="596"/>
      <c r="K1662" s="560"/>
      <c r="L1662" s="560"/>
      <c r="M1662" s="560"/>
      <c r="N1662" s="560"/>
      <c r="O1662" s="560"/>
      <c r="P1662" s="560"/>
      <c r="Q1662" s="560"/>
      <c r="R1662" s="560"/>
      <c r="S1662" s="560"/>
      <c r="T1662" s="560"/>
      <c r="U1662" s="560"/>
    </row>
    <row r="1663" spans="1:21">
      <c r="A1663" s="593">
        <f t="shared" si="150"/>
        <v>41344</v>
      </c>
      <c r="B1663" s="594">
        <v>41344.250096064818</v>
      </c>
      <c r="C1663" s="560">
        <f t="shared" si="151"/>
        <v>2013</v>
      </c>
      <c r="D1663" s="560">
        <f t="shared" si="152"/>
        <v>3</v>
      </c>
      <c r="E1663" s="560">
        <f t="shared" si="153"/>
        <v>11</v>
      </c>
      <c r="F1663" s="560">
        <f t="shared" si="154"/>
        <v>6</v>
      </c>
      <c r="G1663" s="595">
        <f t="shared" si="155"/>
        <v>2</v>
      </c>
      <c r="H1663" s="590">
        <f>CHOOSE('Output Sheet'!$B$4,'8760 Data'!J1663,'8760 Data'!K1663,'8760 Data'!L1663,'8760 Data'!M1663,'8760 Data'!N1663,'8760 Data'!O1663,'8760 Data'!P1663,'8760 Data'!Q1663,'8760 Data'!R1663,'8760 Data'!S1663,'8760 Data'!T1663,'8760 Data'!U1663)</f>
        <v>0</v>
      </c>
      <c r="I1663" s="591" t="e">
        <f>H1663/'Output Sheet'!$B$8</f>
        <v>#DIV/0!</v>
      </c>
      <c r="J1663" s="596"/>
      <c r="K1663" s="560"/>
      <c r="L1663" s="560"/>
      <c r="M1663" s="560"/>
      <c r="N1663" s="560"/>
      <c r="O1663" s="560"/>
      <c r="P1663" s="560"/>
      <c r="Q1663" s="560"/>
      <c r="R1663" s="560"/>
      <c r="S1663" s="560"/>
      <c r="T1663" s="560"/>
      <c r="U1663" s="560"/>
    </row>
    <row r="1664" spans="1:21">
      <c r="A1664" s="593">
        <f t="shared" si="150"/>
        <v>41344</v>
      </c>
      <c r="B1664" s="594">
        <v>41344.291762789355</v>
      </c>
      <c r="C1664" s="560">
        <f t="shared" si="151"/>
        <v>2013</v>
      </c>
      <c r="D1664" s="560">
        <f t="shared" si="152"/>
        <v>3</v>
      </c>
      <c r="E1664" s="560">
        <f t="shared" si="153"/>
        <v>11</v>
      </c>
      <c r="F1664" s="560">
        <f t="shared" si="154"/>
        <v>7</v>
      </c>
      <c r="G1664" s="595">
        <f t="shared" si="155"/>
        <v>2</v>
      </c>
      <c r="H1664" s="590">
        <f>CHOOSE('Output Sheet'!$B$4,'8760 Data'!J1664,'8760 Data'!K1664,'8760 Data'!L1664,'8760 Data'!M1664,'8760 Data'!N1664,'8760 Data'!O1664,'8760 Data'!P1664,'8760 Data'!Q1664,'8760 Data'!R1664,'8760 Data'!S1664,'8760 Data'!T1664,'8760 Data'!U1664)</f>
        <v>0</v>
      </c>
      <c r="I1664" s="591" t="e">
        <f>H1664/'Output Sheet'!$B$8</f>
        <v>#DIV/0!</v>
      </c>
      <c r="J1664" s="596"/>
      <c r="K1664" s="560"/>
      <c r="L1664" s="560"/>
      <c r="M1664" s="560"/>
      <c r="N1664" s="560"/>
      <c r="O1664" s="560"/>
      <c r="P1664" s="560"/>
      <c r="Q1664" s="560"/>
      <c r="R1664" s="560"/>
      <c r="S1664" s="560"/>
      <c r="T1664" s="560"/>
      <c r="U1664" s="560"/>
    </row>
    <row r="1665" spans="1:21">
      <c r="A1665" s="593">
        <f t="shared" si="150"/>
        <v>41344</v>
      </c>
      <c r="B1665" s="594">
        <v>41344.333429513892</v>
      </c>
      <c r="C1665" s="560">
        <f t="shared" si="151"/>
        <v>2013</v>
      </c>
      <c r="D1665" s="560">
        <f t="shared" si="152"/>
        <v>3</v>
      </c>
      <c r="E1665" s="560">
        <f t="shared" si="153"/>
        <v>11</v>
      </c>
      <c r="F1665" s="560">
        <f t="shared" si="154"/>
        <v>8</v>
      </c>
      <c r="G1665" s="595">
        <f t="shared" si="155"/>
        <v>2</v>
      </c>
      <c r="H1665" s="590">
        <f>CHOOSE('Output Sheet'!$B$4,'8760 Data'!J1665,'8760 Data'!K1665,'8760 Data'!L1665,'8760 Data'!M1665,'8760 Data'!N1665,'8760 Data'!O1665,'8760 Data'!P1665,'8760 Data'!Q1665,'8760 Data'!R1665,'8760 Data'!S1665,'8760 Data'!T1665,'8760 Data'!U1665)</f>
        <v>0</v>
      </c>
      <c r="I1665" s="591" t="e">
        <f>H1665/'Output Sheet'!$B$8</f>
        <v>#DIV/0!</v>
      </c>
      <c r="J1665" s="596"/>
      <c r="K1665" s="560"/>
      <c r="L1665" s="560"/>
      <c r="M1665" s="560"/>
      <c r="N1665" s="560"/>
      <c r="O1665" s="560"/>
      <c r="P1665" s="560"/>
      <c r="Q1665" s="560"/>
      <c r="R1665" s="560"/>
      <c r="S1665" s="560"/>
      <c r="T1665" s="560"/>
      <c r="U1665" s="560"/>
    </row>
    <row r="1666" spans="1:21">
      <c r="A1666" s="593">
        <f t="shared" si="150"/>
        <v>41344</v>
      </c>
      <c r="B1666" s="594">
        <v>41344.375096238429</v>
      </c>
      <c r="C1666" s="560">
        <f t="shared" si="151"/>
        <v>2013</v>
      </c>
      <c r="D1666" s="560">
        <f t="shared" si="152"/>
        <v>3</v>
      </c>
      <c r="E1666" s="560">
        <f t="shared" si="153"/>
        <v>11</v>
      </c>
      <c r="F1666" s="560">
        <f t="shared" si="154"/>
        <v>9</v>
      </c>
      <c r="G1666" s="595">
        <f t="shared" si="155"/>
        <v>2</v>
      </c>
      <c r="H1666" s="590">
        <f>CHOOSE('Output Sheet'!$B$4,'8760 Data'!J1666,'8760 Data'!K1666,'8760 Data'!L1666,'8760 Data'!M1666,'8760 Data'!N1666,'8760 Data'!O1666,'8760 Data'!P1666,'8760 Data'!Q1666,'8760 Data'!R1666,'8760 Data'!S1666,'8760 Data'!T1666,'8760 Data'!U1666)</f>
        <v>0</v>
      </c>
      <c r="I1666" s="591" t="e">
        <f>H1666/'Output Sheet'!$B$8</f>
        <v>#DIV/0!</v>
      </c>
      <c r="J1666" s="596"/>
      <c r="K1666" s="560"/>
      <c r="L1666" s="560"/>
      <c r="M1666" s="560"/>
      <c r="N1666" s="560"/>
      <c r="O1666" s="560"/>
      <c r="P1666" s="560"/>
      <c r="Q1666" s="560"/>
      <c r="R1666" s="560"/>
      <c r="S1666" s="560"/>
      <c r="T1666" s="560"/>
      <c r="U1666" s="560"/>
    </row>
    <row r="1667" spans="1:21">
      <c r="A1667" s="593">
        <f t="shared" ref="A1667:A1730" si="156">DATE(C1667,D1667,E1667)</f>
        <v>41344</v>
      </c>
      <c r="B1667" s="594">
        <v>41344.416762962966</v>
      </c>
      <c r="C1667" s="560">
        <f t="shared" ref="C1667:C1730" si="157">YEAR(B1667)</f>
        <v>2013</v>
      </c>
      <c r="D1667" s="560">
        <f t="shared" ref="D1667:D1730" si="158">MONTH(B1667)</f>
        <v>3</v>
      </c>
      <c r="E1667" s="560">
        <f t="shared" ref="E1667:E1730" si="159">DAY(B1667)</f>
        <v>11</v>
      </c>
      <c r="F1667" s="560">
        <f t="shared" ref="F1667:F1730" si="160">IF(HOUR(B1667)&lt;&gt;0,HOUR(B1667),24)</f>
        <v>10</v>
      </c>
      <c r="G1667" s="595">
        <f t="shared" ref="G1667:G1730" si="161">WEEKDAY(B1667,1)</f>
        <v>2</v>
      </c>
      <c r="H1667" s="590">
        <f>CHOOSE('Output Sheet'!$B$4,'8760 Data'!J1667,'8760 Data'!K1667,'8760 Data'!L1667,'8760 Data'!M1667,'8760 Data'!N1667,'8760 Data'!O1667,'8760 Data'!P1667,'8760 Data'!Q1667,'8760 Data'!R1667,'8760 Data'!S1667,'8760 Data'!T1667,'8760 Data'!U1667)</f>
        <v>0</v>
      </c>
      <c r="I1667" s="591" t="e">
        <f>H1667/'Output Sheet'!$B$8</f>
        <v>#DIV/0!</v>
      </c>
      <c r="J1667" s="596"/>
      <c r="K1667" s="560"/>
      <c r="L1667" s="560"/>
      <c r="M1667" s="560"/>
      <c r="N1667" s="560"/>
      <c r="O1667" s="560"/>
      <c r="P1667" s="560"/>
      <c r="Q1667" s="560"/>
      <c r="R1667" s="560"/>
      <c r="S1667" s="560"/>
      <c r="T1667" s="560"/>
      <c r="U1667" s="560"/>
    </row>
    <row r="1668" spans="1:21">
      <c r="A1668" s="593">
        <f t="shared" si="156"/>
        <v>41344</v>
      </c>
      <c r="B1668" s="594">
        <v>41344.458429687496</v>
      </c>
      <c r="C1668" s="560">
        <f t="shared" si="157"/>
        <v>2013</v>
      </c>
      <c r="D1668" s="560">
        <f t="shared" si="158"/>
        <v>3</v>
      </c>
      <c r="E1668" s="560">
        <f t="shared" si="159"/>
        <v>11</v>
      </c>
      <c r="F1668" s="560">
        <f t="shared" si="160"/>
        <v>11</v>
      </c>
      <c r="G1668" s="595">
        <f t="shared" si="161"/>
        <v>2</v>
      </c>
      <c r="H1668" s="590">
        <f>CHOOSE('Output Sheet'!$B$4,'8760 Data'!J1668,'8760 Data'!K1668,'8760 Data'!L1668,'8760 Data'!M1668,'8760 Data'!N1668,'8760 Data'!O1668,'8760 Data'!P1668,'8760 Data'!Q1668,'8760 Data'!R1668,'8760 Data'!S1668,'8760 Data'!T1668,'8760 Data'!U1668)</f>
        <v>0</v>
      </c>
      <c r="I1668" s="591" t="e">
        <f>H1668/'Output Sheet'!$B$8</f>
        <v>#DIV/0!</v>
      </c>
      <c r="J1668" s="596"/>
      <c r="K1668" s="560"/>
      <c r="L1668" s="560"/>
      <c r="M1668" s="560"/>
      <c r="N1668" s="560"/>
      <c r="O1668" s="560"/>
      <c r="P1668" s="560"/>
      <c r="Q1668" s="560"/>
      <c r="R1668" s="560"/>
      <c r="S1668" s="560"/>
      <c r="T1668" s="560"/>
      <c r="U1668" s="560"/>
    </row>
    <row r="1669" spans="1:21">
      <c r="A1669" s="593">
        <f t="shared" si="156"/>
        <v>41344</v>
      </c>
      <c r="B1669" s="594">
        <v>41344.500096412034</v>
      </c>
      <c r="C1669" s="560">
        <f t="shared" si="157"/>
        <v>2013</v>
      </c>
      <c r="D1669" s="560">
        <f t="shared" si="158"/>
        <v>3</v>
      </c>
      <c r="E1669" s="560">
        <f t="shared" si="159"/>
        <v>11</v>
      </c>
      <c r="F1669" s="560">
        <f t="shared" si="160"/>
        <v>12</v>
      </c>
      <c r="G1669" s="595">
        <f t="shared" si="161"/>
        <v>2</v>
      </c>
      <c r="H1669" s="590">
        <f>CHOOSE('Output Sheet'!$B$4,'8760 Data'!J1669,'8760 Data'!K1669,'8760 Data'!L1669,'8760 Data'!M1669,'8760 Data'!N1669,'8760 Data'!O1669,'8760 Data'!P1669,'8760 Data'!Q1669,'8760 Data'!R1669,'8760 Data'!S1669,'8760 Data'!T1669,'8760 Data'!U1669)</f>
        <v>0</v>
      </c>
      <c r="I1669" s="591" t="e">
        <f>H1669/'Output Sheet'!$B$8</f>
        <v>#DIV/0!</v>
      </c>
      <c r="J1669" s="596"/>
      <c r="K1669" s="560"/>
      <c r="L1669" s="560"/>
      <c r="M1669" s="560"/>
      <c r="N1669" s="560"/>
      <c r="O1669" s="560"/>
      <c r="P1669" s="560"/>
      <c r="Q1669" s="560"/>
      <c r="R1669" s="560"/>
      <c r="S1669" s="560"/>
      <c r="T1669" s="560"/>
      <c r="U1669" s="560"/>
    </row>
    <row r="1670" spans="1:21">
      <c r="A1670" s="593">
        <f t="shared" si="156"/>
        <v>41344</v>
      </c>
      <c r="B1670" s="594">
        <v>41344.541763136571</v>
      </c>
      <c r="C1670" s="560">
        <f t="shared" si="157"/>
        <v>2013</v>
      </c>
      <c r="D1670" s="560">
        <f t="shared" si="158"/>
        <v>3</v>
      </c>
      <c r="E1670" s="560">
        <f t="shared" si="159"/>
        <v>11</v>
      </c>
      <c r="F1670" s="560">
        <f t="shared" si="160"/>
        <v>13</v>
      </c>
      <c r="G1670" s="595">
        <f t="shared" si="161"/>
        <v>2</v>
      </c>
      <c r="H1670" s="590">
        <f>CHOOSE('Output Sheet'!$B$4,'8760 Data'!J1670,'8760 Data'!K1670,'8760 Data'!L1670,'8760 Data'!M1670,'8760 Data'!N1670,'8760 Data'!O1670,'8760 Data'!P1670,'8760 Data'!Q1670,'8760 Data'!R1670,'8760 Data'!S1670,'8760 Data'!T1670,'8760 Data'!U1670)</f>
        <v>0</v>
      </c>
      <c r="I1670" s="591" t="e">
        <f>H1670/'Output Sheet'!$B$8</f>
        <v>#DIV/0!</v>
      </c>
      <c r="J1670" s="596"/>
      <c r="K1670" s="560"/>
      <c r="L1670" s="560"/>
      <c r="M1670" s="560"/>
      <c r="N1670" s="560"/>
      <c r="O1670" s="560"/>
      <c r="P1670" s="560"/>
      <c r="Q1670" s="560"/>
      <c r="R1670" s="560"/>
      <c r="S1670" s="560"/>
      <c r="T1670" s="560"/>
      <c r="U1670" s="560"/>
    </row>
    <row r="1671" spans="1:21">
      <c r="A1671" s="593">
        <f t="shared" si="156"/>
        <v>41344</v>
      </c>
      <c r="B1671" s="594">
        <v>41344.583429861108</v>
      </c>
      <c r="C1671" s="560">
        <f t="shared" si="157"/>
        <v>2013</v>
      </c>
      <c r="D1671" s="560">
        <f t="shared" si="158"/>
        <v>3</v>
      </c>
      <c r="E1671" s="560">
        <f t="shared" si="159"/>
        <v>11</v>
      </c>
      <c r="F1671" s="560">
        <f t="shared" si="160"/>
        <v>14</v>
      </c>
      <c r="G1671" s="595">
        <f t="shared" si="161"/>
        <v>2</v>
      </c>
      <c r="H1671" s="590">
        <f>CHOOSE('Output Sheet'!$B$4,'8760 Data'!J1671,'8760 Data'!K1671,'8760 Data'!L1671,'8760 Data'!M1671,'8760 Data'!N1671,'8760 Data'!O1671,'8760 Data'!P1671,'8760 Data'!Q1671,'8760 Data'!R1671,'8760 Data'!S1671,'8760 Data'!T1671,'8760 Data'!U1671)</f>
        <v>0</v>
      </c>
      <c r="I1671" s="591" t="e">
        <f>H1671/'Output Sheet'!$B$8</f>
        <v>#DIV/0!</v>
      </c>
      <c r="J1671" s="596"/>
      <c r="K1671" s="560"/>
      <c r="L1671" s="560"/>
      <c r="M1671" s="560"/>
      <c r="N1671" s="560"/>
      <c r="O1671" s="560"/>
      <c r="P1671" s="560"/>
      <c r="Q1671" s="560"/>
      <c r="R1671" s="560"/>
      <c r="S1671" s="560"/>
      <c r="T1671" s="560"/>
      <c r="U1671" s="560"/>
    </row>
    <row r="1672" spans="1:21">
      <c r="A1672" s="593">
        <f t="shared" si="156"/>
        <v>41344</v>
      </c>
      <c r="B1672" s="594">
        <v>41344.625096585645</v>
      </c>
      <c r="C1672" s="560">
        <f t="shared" si="157"/>
        <v>2013</v>
      </c>
      <c r="D1672" s="560">
        <f t="shared" si="158"/>
        <v>3</v>
      </c>
      <c r="E1672" s="560">
        <f t="shared" si="159"/>
        <v>11</v>
      </c>
      <c r="F1672" s="560">
        <f t="shared" si="160"/>
        <v>15</v>
      </c>
      <c r="G1672" s="595">
        <f t="shared" si="161"/>
        <v>2</v>
      </c>
      <c r="H1672" s="590">
        <f>CHOOSE('Output Sheet'!$B$4,'8760 Data'!J1672,'8760 Data'!K1672,'8760 Data'!L1672,'8760 Data'!M1672,'8760 Data'!N1672,'8760 Data'!O1672,'8760 Data'!P1672,'8760 Data'!Q1672,'8760 Data'!R1672,'8760 Data'!S1672,'8760 Data'!T1672,'8760 Data'!U1672)</f>
        <v>0</v>
      </c>
      <c r="I1672" s="591" t="e">
        <f>H1672/'Output Sheet'!$B$8</f>
        <v>#DIV/0!</v>
      </c>
      <c r="J1672" s="596"/>
      <c r="K1672" s="560"/>
      <c r="L1672" s="560"/>
      <c r="M1672" s="560"/>
      <c r="N1672" s="560"/>
      <c r="O1672" s="560"/>
      <c r="P1672" s="560"/>
      <c r="Q1672" s="560"/>
      <c r="R1672" s="560"/>
      <c r="S1672" s="560"/>
      <c r="T1672" s="560"/>
      <c r="U1672" s="560"/>
    </row>
    <row r="1673" spans="1:21">
      <c r="A1673" s="593">
        <f t="shared" si="156"/>
        <v>41344</v>
      </c>
      <c r="B1673" s="594">
        <v>41344.666763310182</v>
      </c>
      <c r="C1673" s="560">
        <f t="shared" si="157"/>
        <v>2013</v>
      </c>
      <c r="D1673" s="560">
        <f t="shared" si="158"/>
        <v>3</v>
      </c>
      <c r="E1673" s="560">
        <f t="shared" si="159"/>
        <v>11</v>
      </c>
      <c r="F1673" s="560">
        <f t="shared" si="160"/>
        <v>16</v>
      </c>
      <c r="G1673" s="595">
        <f t="shared" si="161"/>
        <v>2</v>
      </c>
      <c r="H1673" s="590">
        <f>CHOOSE('Output Sheet'!$B$4,'8760 Data'!J1673,'8760 Data'!K1673,'8760 Data'!L1673,'8760 Data'!M1673,'8760 Data'!N1673,'8760 Data'!O1673,'8760 Data'!P1673,'8760 Data'!Q1673,'8760 Data'!R1673,'8760 Data'!S1673,'8760 Data'!T1673,'8760 Data'!U1673)</f>
        <v>0</v>
      </c>
      <c r="I1673" s="591" t="e">
        <f>H1673/'Output Sheet'!$B$8</f>
        <v>#DIV/0!</v>
      </c>
      <c r="J1673" s="596"/>
      <c r="K1673" s="560"/>
      <c r="L1673" s="560"/>
      <c r="M1673" s="560"/>
      <c r="N1673" s="560"/>
      <c r="O1673" s="560"/>
      <c r="P1673" s="560"/>
      <c r="Q1673" s="560"/>
      <c r="R1673" s="560"/>
      <c r="S1673" s="560"/>
      <c r="T1673" s="560"/>
      <c r="U1673" s="560"/>
    </row>
    <row r="1674" spans="1:21">
      <c r="A1674" s="593">
        <f t="shared" si="156"/>
        <v>41344</v>
      </c>
      <c r="B1674" s="594">
        <v>41344.70843003472</v>
      </c>
      <c r="C1674" s="560">
        <f t="shared" si="157"/>
        <v>2013</v>
      </c>
      <c r="D1674" s="560">
        <f t="shared" si="158"/>
        <v>3</v>
      </c>
      <c r="E1674" s="560">
        <f t="shared" si="159"/>
        <v>11</v>
      </c>
      <c r="F1674" s="560">
        <f t="shared" si="160"/>
        <v>17</v>
      </c>
      <c r="G1674" s="595">
        <f t="shared" si="161"/>
        <v>2</v>
      </c>
      <c r="H1674" s="590">
        <f>CHOOSE('Output Sheet'!$B$4,'8760 Data'!J1674,'8760 Data'!K1674,'8760 Data'!L1674,'8760 Data'!M1674,'8760 Data'!N1674,'8760 Data'!O1674,'8760 Data'!P1674,'8760 Data'!Q1674,'8760 Data'!R1674,'8760 Data'!S1674,'8760 Data'!T1674,'8760 Data'!U1674)</f>
        <v>0</v>
      </c>
      <c r="I1674" s="591" t="e">
        <f>H1674/'Output Sheet'!$B$8</f>
        <v>#DIV/0!</v>
      </c>
      <c r="J1674" s="596"/>
      <c r="K1674" s="560"/>
      <c r="L1674" s="560"/>
      <c r="M1674" s="560"/>
      <c r="N1674" s="560"/>
      <c r="O1674" s="560"/>
      <c r="P1674" s="560"/>
      <c r="Q1674" s="560"/>
      <c r="R1674" s="560"/>
      <c r="S1674" s="560"/>
      <c r="T1674" s="560"/>
      <c r="U1674" s="560"/>
    </row>
    <row r="1675" spans="1:21">
      <c r="A1675" s="593">
        <f t="shared" si="156"/>
        <v>41344</v>
      </c>
      <c r="B1675" s="594">
        <v>41344.750096759257</v>
      </c>
      <c r="C1675" s="560">
        <f t="shared" si="157"/>
        <v>2013</v>
      </c>
      <c r="D1675" s="560">
        <f t="shared" si="158"/>
        <v>3</v>
      </c>
      <c r="E1675" s="560">
        <f t="shared" si="159"/>
        <v>11</v>
      </c>
      <c r="F1675" s="560">
        <f t="shared" si="160"/>
        <v>18</v>
      </c>
      <c r="G1675" s="595">
        <f t="shared" si="161"/>
        <v>2</v>
      </c>
      <c r="H1675" s="590">
        <f>CHOOSE('Output Sheet'!$B$4,'8760 Data'!J1675,'8760 Data'!K1675,'8760 Data'!L1675,'8760 Data'!M1675,'8760 Data'!N1675,'8760 Data'!O1675,'8760 Data'!P1675,'8760 Data'!Q1675,'8760 Data'!R1675,'8760 Data'!S1675,'8760 Data'!T1675,'8760 Data'!U1675)</f>
        <v>0</v>
      </c>
      <c r="I1675" s="591" t="e">
        <f>H1675/'Output Sheet'!$B$8</f>
        <v>#DIV/0!</v>
      </c>
      <c r="J1675" s="596"/>
      <c r="K1675" s="560"/>
      <c r="L1675" s="560"/>
      <c r="M1675" s="560"/>
      <c r="N1675" s="560"/>
      <c r="O1675" s="560"/>
      <c r="P1675" s="560"/>
      <c r="Q1675" s="560"/>
      <c r="R1675" s="560"/>
      <c r="S1675" s="560"/>
      <c r="T1675" s="560"/>
      <c r="U1675" s="560"/>
    </row>
    <row r="1676" spans="1:21">
      <c r="A1676" s="593">
        <f t="shared" si="156"/>
        <v>41344</v>
      </c>
      <c r="B1676" s="594">
        <v>41344.791763483794</v>
      </c>
      <c r="C1676" s="560">
        <f t="shared" si="157"/>
        <v>2013</v>
      </c>
      <c r="D1676" s="560">
        <f t="shared" si="158"/>
        <v>3</v>
      </c>
      <c r="E1676" s="560">
        <f t="shared" si="159"/>
        <v>11</v>
      </c>
      <c r="F1676" s="560">
        <f t="shared" si="160"/>
        <v>19</v>
      </c>
      <c r="G1676" s="595">
        <f t="shared" si="161"/>
        <v>2</v>
      </c>
      <c r="H1676" s="590">
        <f>CHOOSE('Output Sheet'!$B$4,'8760 Data'!J1676,'8760 Data'!K1676,'8760 Data'!L1676,'8760 Data'!M1676,'8760 Data'!N1676,'8760 Data'!O1676,'8760 Data'!P1676,'8760 Data'!Q1676,'8760 Data'!R1676,'8760 Data'!S1676,'8760 Data'!T1676,'8760 Data'!U1676)</f>
        <v>0</v>
      </c>
      <c r="I1676" s="591" t="e">
        <f>H1676/'Output Sheet'!$B$8</f>
        <v>#DIV/0!</v>
      </c>
      <c r="J1676" s="596"/>
      <c r="K1676" s="560"/>
      <c r="L1676" s="560"/>
      <c r="M1676" s="560"/>
      <c r="N1676" s="560"/>
      <c r="O1676" s="560"/>
      <c r="P1676" s="560"/>
      <c r="Q1676" s="560"/>
      <c r="R1676" s="560"/>
      <c r="S1676" s="560"/>
      <c r="T1676" s="560"/>
      <c r="U1676" s="560"/>
    </row>
    <row r="1677" spans="1:21">
      <c r="A1677" s="593">
        <f t="shared" si="156"/>
        <v>41344</v>
      </c>
      <c r="B1677" s="594">
        <v>41344.833430208331</v>
      </c>
      <c r="C1677" s="560">
        <f t="shared" si="157"/>
        <v>2013</v>
      </c>
      <c r="D1677" s="560">
        <f t="shared" si="158"/>
        <v>3</v>
      </c>
      <c r="E1677" s="560">
        <f t="shared" si="159"/>
        <v>11</v>
      </c>
      <c r="F1677" s="560">
        <f t="shared" si="160"/>
        <v>20</v>
      </c>
      <c r="G1677" s="595">
        <f t="shared" si="161"/>
        <v>2</v>
      </c>
      <c r="H1677" s="590">
        <f>CHOOSE('Output Sheet'!$B$4,'8760 Data'!J1677,'8760 Data'!K1677,'8760 Data'!L1677,'8760 Data'!M1677,'8760 Data'!N1677,'8760 Data'!O1677,'8760 Data'!P1677,'8760 Data'!Q1677,'8760 Data'!R1677,'8760 Data'!S1677,'8760 Data'!T1677,'8760 Data'!U1677)</f>
        <v>0</v>
      </c>
      <c r="I1677" s="591" t="e">
        <f>H1677/'Output Sheet'!$B$8</f>
        <v>#DIV/0!</v>
      </c>
      <c r="J1677" s="596"/>
      <c r="K1677" s="560"/>
      <c r="L1677" s="560"/>
      <c r="M1677" s="560"/>
      <c r="N1677" s="560"/>
      <c r="O1677" s="560"/>
      <c r="P1677" s="560"/>
      <c r="Q1677" s="560"/>
      <c r="R1677" s="560"/>
      <c r="S1677" s="560"/>
      <c r="T1677" s="560"/>
      <c r="U1677" s="560"/>
    </row>
    <row r="1678" spans="1:21">
      <c r="A1678" s="593">
        <f t="shared" si="156"/>
        <v>41344</v>
      </c>
      <c r="B1678" s="594">
        <v>41344.875096932868</v>
      </c>
      <c r="C1678" s="560">
        <f t="shared" si="157"/>
        <v>2013</v>
      </c>
      <c r="D1678" s="560">
        <f t="shared" si="158"/>
        <v>3</v>
      </c>
      <c r="E1678" s="560">
        <f t="shared" si="159"/>
        <v>11</v>
      </c>
      <c r="F1678" s="560">
        <f t="shared" si="160"/>
        <v>21</v>
      </c>
      <c r="G1678" s="595">
        <f t="shared" si="161"/>
        <v>2</v>
      </c>
      <c r="H1678" s="590">
        <f>CHOOSE('Output Sheet'!$B$4,'8760 Data'!J1678,'8760 Data'!K1678,'8760 Data'!L1678,'8760 Data'!M1678,'8760 Data'!N1678,'8760 Data'!O1678,'8760 Data'!P1678,'8760 Data'!Q1678,'8760 Data'!R1678,'8760 Data'!S1678,'8760 Data'!T1678,'8760 Data'!U1678)</f>
        <v>0</v>
      </c>
      <c r="I1678" s="591" t="e">
        <f>H1678/'Output Sheet'!$B$8</f>
        <v>#DIV/0!</v>
      </c>
      <c r="J1678" s="596"/>
      <c r="K1678" s="560"/>
      <c r="L1678" s="560"/>
      <c r="M1678" s="560"/>
      <c r="N1678" s="560"/>
      <c r="O1678" s="560"/>
      <c r="P1678" s="560"/>
      <c r="Q1678" s="560"/>
      <c r="R1678" s="560"/>
      <c r="S1678" s="560"/>
      <c r="T1678" s="560"/>
      <c r="U1678" s="560"/>
    </row>
    <row r="1679" spans="1:21">
      <c r="A1679" s="593">
        <f t="shared" si="156"/>
        <v>41344</v>
      </c>
      <c r="B1679" s="594">
        <v>41344.916763657406</v>
      </c>
      <c r="C1679" s="560">
        <f t="shared" si="157"/>
        <v>2013</v>
      </c>
      <c r="D1679" s="560">
        <f t="shared" si="158"/>
        <v>3</v>
      </c>
      <c r="E1679" s="560">
        <f t="shared" si="159"/>
        <v>11</v>
      </c>
      <c r="F1679" s="560">
        <f t="shared" si="160"/>
        <v>22</v>
      </c>
      <c r="G1679" s="595">
        <f t="shared" si="161"/>
        <v>2</v>
      </c>
      <c r="H1679" s="590">
        <f>CHOOSE('Output Sheet'!$B$4,'8760 Data'!J1679,'8760 Data'!K1679,'8760 Data'!L1679,'8760 Data'!M1679,'8760 Data'!N1679,'8760 Data'!O1679,'8760 Data'!P1679,'8760 Data'!Q1679,'8760 Data'!R1679,'8760 Data'!S1679,'8760 Data'!T1679,'8760 Data'!U1679)</f>
        <v>0</v>
      </c>
      <c r="I1679" s="591" t="e">
        <f>H1679/'Output Sheet'!$B$8</f>
        <v>#DIV/0!</v>
      </c>
      <c r="J1679" s="596"/>
      <c r="K1679" s="560"/>
      <c r="L1679" s="560"/>
      <c r="M1679" s="560"/>
      <c r="N1679" s="560"/>
      <c r="O1679" s="560"/>
      <c r="P1679" s="560"/>
      <c r="Q1679" s="560"/>
      <c r="R1679" s="560"/>
      <c r="S1679" s="560"/>
      <c r="T1679" s="560"/>
      <c r="U1679" s="560"/>
    </row>
    <row r="1680" spans="1:21">
      <c r="A1680" s="593">
        <f t="shared" si="156"/>
        <v>41344</v>
      </c>
      <c r="B1680" s="594">
        <v>41344.958430381943</v>
      </c>
      <c r="C1680" s="560">
        <f t="shared" si="157"/>
        <v>2013</v>
      </c>
      <c r="D1680" s="560">
        <f t="shared" si="158"/>
        <v>3</v>
      </c>
      <c r="E1680" s="560">
        <f t="shared" si="159"/>
        <v>11</v>
      </c>
      <c r="F1680" s="560">
        <f t="shared" si="160"/>
        <v>23</v>
      </c>
      <c r="G1680" s="595">
        <f t="shared" si="161"/>
        <v>2</v>
      </c>
      <c r="H1680" s="590">
        <f>CHOOSE('Output Sheet'!$B$4,'8760 Data'!J1680,'8760 Data'!K1680,'8760 Data'!L1680,'8760 Data'!M1680,'8760 Data'!N1680,'8760 Data'!O1680,'8760 Data'!P1680,'8760 Data'!Q1680,'8760 Data'!R1680,'8760 Data'!S1680,'8760 Data'!T1680,'8760 Data'!U1680)</f>
        <v>0</v>
      </c>
      <c r="I1680" s="591" t="e">
        <f>H1680/'Output Sheet'!$B$8</f>
        <v>#DIV/0!</v>
      </c>
      <c r="J1680" s="596"/>
      <c r="K1680" s="560"/>
      <c r="L1680" s="560"/>
      <c r="M1680" s="560"/>
      <c r="N1680" s="560"/>
      <c r="O1680" s="560"/>
      <c r="P1680" s="560"/>
      <c r="Q1680" s="560"/>
      <c r="R1680" s="560"/>
      <c r="S1680" s="560"/>
      <c r="T1680" s="560"/>
      <c r="U1680" s="560"/>
    </row>
    <row r="1681" spans="1:21">
      <c r="A1681" s="593">
        <f t="shared" si="156"/>
        <v>41345</v>
      </c>
      <c r="B1681" s="594">
        <v>41345.00009710648</v>
      </c>
      <c r="C1681" s="560">
        <f t="shared" si="157"/>
        <v>2013</v>
      </c>
      <c r="D1681" s="560">
        <f t="shared" si="158"/>
        <v>3</v>
      </c>
      <c r="E1681" s="560">
        <f t="shared" si="159"/>
        <v>12</v>
      </c>
      <c r="F1681" s="560">
        <f t="shared" si="160"/>
        <v>24</v>
      </c>
      <c r="G1681" s="595">
        <f t="shared" si="161"/>
        <v>3</v>
      </c>
      <c r="H1681" s="590">
        <f>CHOOSE('Output Sheet'!$B$4,'8760 Data'!J1681,'8760 Data'!K1681,'8760 Data'!L1681,'8760 Data'!M1681,'8760 Data'!N1681,'8760 Data'!O1681,'8760 Data'!P1681,'8760 Data'!Q1681,'8760 Data'!R1681,'8760 Data'!S1681,'8760 Data'!T1681,'8760 Data'!U1681)</f>
        <v>0</v>
      </c>
      <c r="I1681" s="591" t="e">
        <f>H1681/'Output Sheet'!$B$8</f>
        <v>#DIV/0!</v>
      </c>
      <c r="J1681" s="596"/>
      <c r="K1681" s="560"/>
      <c r="L1681" s="560"/>
      <c r="M1681" s="560"/>
      <c r="N1681" s="560"/>
      <c r="O1681" s="560"/>
      <c r="P1681" s="560"/>
      <c r="Q1681" s="560"/>
      <c r="R1681" s="560"/>
      <c r="S1681" s="560"/>
      <c r="T1681" s="560"/>
      <c r="U1681" s="560"/>
    </row>
    <row r="1682" spans="1:21">
      <c r="A1682" s="593">
        <f t="shared" si="156"/>
        <v>41345</v>
      </c>
      <c r="B1682" s="594">
        <v>41345.041763831017</v>
      </c>
      <c r="C1682" s="560">
        <f t="shared" si="157"/>
        <v>2013</v>
      </c>
      <c r="D1682" s="560">
        <f t="shared" si="158"/>
        <v>3</v>
      </c>
      <c r="E1682" s="560">
        <f t="shared" si="159"/>
        <v>12</v>
      </c>
      <c r="F1682" s="560">
        <f t="shared" si="160"/>
        <v>1</v>
      </c>
      <c r="G1682" s="595">
        <f t="shared" si="161"/>
        <v>3</v>
      </c>
      <c r="H1682" s="590">
        <f>CHOOSE('Output Sheet'!$B$4,'8760 Data'!J1682,'8760 Data'!K1682,'8760 Data'!L1682,'8760 Data'!M1682,'8760 Data'!N1682,'8760 Data'!O1682,'8760 Data'!P1682,'8760 Data'!Q1682,'8760 Data'!R1682,'8760 Data'!S1682,'8760 Data'!T1682,'8760 Data'!U1682)</f>
        <v>0</v>
      </c>
      <c r="I1682" s="591" t="e">
        <f>H1682/'Output Sheet'!$B$8</f>
        <v>#DIV/0!</v>
      </c>
      <c r="J1682" s="596"/>
      <c r="K1682" s="560"/>
      <c r="L1682" s="560"/>
      <c r="M1682" s="560"/>
      <c r="N1682" s="560"/>
      <c r="O1682" s="560"/>
      <c r="P1682" s="560"/>
      <c r="Q1682" s="560"/>
      <c r="R1682" s="560"/>
      <c r="S1682" s="560"/>
      <c r="T1682" s="560"/>
      <c r="U1682" s="560"/>
    </row>
    <row r="1683" spans="1:21">
      <c r="A1683" s="593">
        <f t="shared" si="156"/>
        <v>41345</v>
      </c>
      <c r="B1683" s="594">
        <v>41345.083430555555</v>
      </c>
      <c r="C1683" s="560">
        <f t="shared" si="157"/>
        <v>2013</v>
      </c>
      <c r="D1683" s="560">
        <f t="shared" si="158"/>
        <v>3</v>
      </c>
      <c r="E1683" s="560">
        <f t="shared" si="159"/>
        <v>12</v>
      </c>
      <c r="F1683" s="560">
        <f t="shared" si="160"/>
        <v>2</v>
      </c>
      <c r="G1683" s="595">
        <f t="shared" si="161"/>
        <v>3</v>
      </c>
      <c r="H1683" s="590">
        <f>CHOOSE('Output Sheet'!$B$4,'8760 Data'!J1683,'8760 Data'!K1683,'8760 Data'!L1683,'8760 Data'!M1683,'8760 Data'!N1683,'8760 Data'!O1683,'8760 Data'!P1683,'8760 Data'!Q1683,'8760 Data'!R1683,'8760 Data'!S1683,'8760 Data'!T1683,'8760 Data'!U1683)</f>
        <v>0</v>
      </c>
      <c r="I1683" s="591" t="e">
        <f>H1683/'Output Sheet'!$B$8</f>
        <v>#DIV/0!</v>
      </c>
      <c r="J1683" s="596"/>
      <c r="K1683" s="560"/>
      <c r="L1683" s="560"/>
      <c r="M1683" s="560"/>
      <c r="N1683" s="560"/>
      <c r="O1683" s="560"/>
      <c r="P1683" s="560"/>
      <c r="Q1683" s="560"/>
      <c r="R1683" s="560"/>
      <c r="S1683" s="560"/>
      <c r="T1683" s="560"/>
      <c r="U1683" s="560"/>
    </row>
    <row r="1684" spans="1:21">
      <c r="A1684" s="593">
        <f t="shared" si="156"/>
        <v>41345</v>
      </c>
      <c r="B1684" s="594">
        <v>41345.125097280092</v>
      </c>
      <c r="C1684" s="560">
        <f t="shared" si="157"/>
        <v>2013</v>
      </c>
      <c r="D1684" s="560">
        <f t="shared" si="158"/>
        <v>3</v>
      </c>
      <c r="E1684" s="560">
        <f t="shared" si="159"/>
        <v>12</v>
      </c>
      <c r="F1684" s="560">
        <f t="shared" si="160"/>
        <v>3</v>
      </c>
      <c r="G1684" s="595">
        <f t="shared" si="161"/>
        <v>3</v>
      </c>
      <c r="H1684" s="590">
        <f>CHOOSE('Output Sheet'!$B$4,'8760 Data'!J1684,'8760 Data'!K1684,'8760 Data'!L1684,'8760 Data'!M1684,'8760 Data'!N1684,'8760 Data'!O1684,'8760 Data'!P1684,'8760 Data'!Q1684,'8760 Data'!R1684,'8760 Data'!S1684,'8760 Data'!T1684,'8760 Data'!U1684)</f>
        <v>0</v>
      </c>
      <c r="I1684" s="591" t="e">
        <f>H1684/'Output Sheet'!$B$8</f>
        <v>#DIV/0!</v>
      </c>
      <c r="J1684" s="596"/>
      <c r="K1684" s="560"/>
      <c r="L1684" s="560"/>
      <c r="M1684" s="560"/>
      <c r="N1684" s="560"/>
      <c r="O1684" s="560"/>
      <c r="P1684" s="560"/>
      <c r="Q1684" s="560"/>
      <c r="R1684" s="560"/>
      <c r="S1684" s="560"/>
      <c r="T1684" s="560"/>
      <c r="U1684" s="560"/>
    </row>
    <row r="1685" spans="1:21">
      <c r="A1685" s="593">
        <f t="shared" si="156"/>
        <v>41345</v>
      </c>
      <c r="B1685" s="594">
        <v>41345.166764004629</v>
      </c>
      <c r="C1685" s="560">
        <f t="shared" si="157"/>
        <v>2013</v>
      </c>
      <c r="D1685" s="560">
        <f t="shared" si="158"/>
        <v>3</v>
      </c>
      <c r="E1685" s="560">
        <f t="shared" si="159"/>
        <v>12</v>
      </c>
      <c r="F1685" s="560">
        <f t="shared" si="160"/>
        <v>4</v>
      </c>
      <c r="G1685" s="595">
        <f t="shared" si="161"/>
        <v>3</v>
      </c>
      <c r="H1685" s="590">
        <f>CHOOSE('Output Sheet'!$B$4,'8760 Data'!J1685,'8760 Data'!K1685,'8760 Data'!L1685,'8760 Data'!M1685,'8760 Data'!N1685,'8760 Data'!O1685,'8760 Data'!P1685,'8760 Data'!Q1685,'8760 Data'!R1685,'8760 Data'!S1685,'8760 Data'!T1685,'8760 Data'!U1685)</f>
        <v>0</v>
      </c>
      <c r="I1685" s="591" t="e">
        <f>H1685/'Output Sheet'!$B$8</f>
        <v>#DIV/0!</v>
      </c>
      <c r="J1685" s="596"/>
      <c r="K1685" s="560"/>
      <c r="L1685" s="560"/>
      <c r="M1685" s="560"/>
      <c r="N1685" s="560"/>
      <c r="O1685" s="560"/>
      <c r="P1685" s="560"/>
      <c r="Q1685" s="560"/>
      <c r="R1685" s="560"/>
      <c r="S1685" s="560"/>
      <c r="T1685" s="560"/>
      <c r="U1685" s="560"/>
    </row>
    <row r="1686" spans="1:21">
      <c r="A1686" s="593">
        <f t="shared" si="156"/>
        <v>41345</v>
      </c>
      <c r="B1686" s="594">
        <v>41345.208430729166</v>
      </c>
      <c r="C1686" s="560">
        <f t="shared" si="157"/>
        <v>2013</v>
      </c>
      <c r="D1686" s="560">
        <f t="shared" si="158"/>
        <v>3</v>
      </c>
      <c r="E1686" s="560">
        <f t="shared" si="159"/>
        <v>12</v>
      </c>
      <c r="F1686" s="560">
        <f t="shared" si="160"/>
        <v>5</v>
      </c>
      <c r="G1686" s="595">
        <f t="shared" si="161"/>
        <v>3</v>
      </c>
      <c r="H1686" s="590">
        <f>CHOOSE('Output Sheet'!$B$4,'8760 Data'!J1686,'8760 Data'!K1686,'8760 Data'!L1686,'8760 Data'!M1686,'8760 Data'!N1686,'8760 Data'!O1686,'8760 Data'!P1686,'8760 Data'!Q1686,'8760 Data'!R1686,'8760 Data'!S1686,'8760 Data'!T1686,'8760 Data'!U1686)</f>
        <v>0</v>
      </c>
      <c r="I1686" s="591" t="e">
        <f>H1686/'Output Sheet'!$B$8</f>
        <v>#DIV/0!</v>
      </c>
      <c r="J1686" s="596"/>
      <c r="K1686" s="560"/>
      <c r="L1686" s="560"/>
      <c r="M1686" s="560"/>
      <c r="N1686" s="560"/>
      <c r="O1686" s="560"/>
      <c r="P1686" s="560"/>
      <c r="Q1686" s="560"/>
      <c r="R1686" s="560"/>
      <c r="S1686" s="560"/>
      <c r="T1686" s="560"/>
      <c r="U1686" s="560"/>
    </row>
    <row r="1687" spans="1:21">
      <c r="A1687" s="593">
        <f t="shared" si="156"/>
        <v>41345</v>
      </c>
      <c r="B1687" s="594">
        <v>41345.250097453703</v>
      </c>
      <c r="C1687" s="560">
        <f t="shared" si="157"/>
        <v>2013</v>
      </c>
      <c r="D1687" s="560">
        <f t="shared" si="158"/>
        <v>3</v>
      </c>
      <c r="E1687" s="560">
        <f t="shared" si="159"/>
        <v>12</v>
      </c>
      <c r="F1687" s="560">
        <f t="shared" si="160"/>
        <v>6</v>
      </c>
      <c r="G1687" s="595">
        <f t="shared" si="161"/>
        <v>3</v>
      </c>
      <c r="H1687" s="590">
        <f>CHOOSE('Output Sheet'!$B$4,'8760 Data'!J1687,'8760 Data'!K1687,'8760 Data'!L1687,'8760 Data'!M1687,'8760 Data'!N1687,'8760 Data'!O1687,'8760 Data'!P1687,'8760 Data'!Q1687,'8760 Data'!R1687,'8760 Data'!S1687,'8760 Data'!T1687,'8760 Data'!U1687)</f>
        <v>0</v>
      </c>
      <c r="I1687" s="591" t="e">
        <f>H1687/'Output Sheet'!$B$8</f>
        <v>#DIV/0!</v>
      </c>
      <c r="J1687" s="596"/>
      <c r="K1687" s="560"/>
      <c r="L1687" s="560"/>
      <c r="M1687" s="560"/>
      <c r="N1687" s="560"/>
      <c r="O1687" s="560"/>
      <c r="P1687" s="560"/>
      <c r="Q1687" s="560"/>
      <c r="R1687" s="560"/>
      <c r="S1687" s="560"/>
      <c r="T1687" s="560"/>
      <c r="U1687" s="560"/>
    </row>
    <row r="1688" spans="1:21">
      <c r="A1688" s="593">
        <f t="shared" si="156"/>
        <v>41345</v>
      </c>
      <c r="B1688" s="594">
        <v>41345.291764178241</v>
      </c>
      <c r="C1688" s="560">
        <f t="shared" si="157"/>
        <v>2013</v>
      </c>
      <c r="D1688" s="560">
        <f t="shared" si="158"/>
        <v>3</v>
      </c>
      <c r="E1688" s="560">
        <f t="shared" si="159"/>
        <v>12</v>
      </c>
      <c r="F1688" s="560">
        <f t="shared" si="160"/>
        <v>7</v>
      </c>
      <c r="G1688" s="595">
        <f t="shared" si="161"/>
        <v>3</v>
      </c>
      <c r="H1688" s="590">
        <f>CHOOSE('Output Sheet'!$B$4,'8760 Data'!J1688,'8760 Data'!K1688,'8760 Data'!L1688,'8760 Data'!M1688,'8760 Data'!N1688,'8760 Data'!O1688,'8760 Data'!P1688,'8760 Data'!Q1688,'8760 Data'!R1688,'8760 Data'!S1688,'8760 Data'!T1688,'8760 Data'!U1688)</f>
        <v>0</v>
      </c>
      <c r="I1688" s="591" t="e">
        <f>H1688/'Output Sheet'!$B$8</f>
        <v>#DIV/0!</v>
      </c>
      <c r="J1688" s="596"/>
      <c r="K1688" s="560"/>
      <c r="L1688" s="560"/>
      <c r="M1688" s="560"/>
      <c r="N1688" s="560"/>
      <c r="O1688" s="560"/>
      <c r="P1688" s="560"/>
      <c r="Q1688" s="560"/>
      <c r="R1688" s="560"/>
      <c r="S1688" s="560"/>
      <c r="T1688" s="560"/>
      <c r="U1688" s="560"/>
    </row>
    <row r="1689" spans="1:21">
      <c r="A1689" s="593">
        <f t="shared" si="156"/>
        <v>41345</v>
      </c>
      <c r="B1689" s="594">
        <v>41345.333430902778</v>
      </c>
      <c r="C1689" s="560">
        <f t="shared" si="157"/>
        <v>2013</v>
      </c>
      <c r="D1689" s="560">
        <f t="shared" si="158"/>
        <v>3</v>
      </c>
      <c r="E1689" s="560">
        <f t="shared" si="159"/>
        <v>12</v>
      </c>
      <c r="F1689" s="560">
        <f t="shared" si="160"/>
        <v>8</v>
      </c>
      <c r="G1689" s="595">
        <f t="shared" si="161"/>
        <v>3</v>
      </c>
      <c r="H1689" s="590">
        <f>CHOOSE('Output Sheet'!$B$4,'8760 Data'!J1689,'8760 Data'!K1689,'8760 Data'!L1689,'8760 Data'!M1689,'8760 Data'!N1689,'8760 Data'!O1689,'8760 Data'!P1689,'8760 Data'!Q1689,'8760 Data'!R1689,'8760 Data'!S1689,'8760 Data'!T1689,'8760 Data'!U1689)</f>
        <v>0</v>
      </c>
      <c r="I1689" s="591" t="e">
        <f>H1689/'Output Sheet'!$B$8</f>
        <v>#DIV/0!</v>
      </c>
      <c r="J1689" s="596"/>
      <c r="K1689" s="560"/>
      <c r="L1689" s="560"/>
      <c r="M1689" s="560"/>
      <c r="N1689" s="560"/>
      <c r="O1689" s="560"/>
      <c r="P1689" s="560"/>
      <c r="Q1689" s="560"/>
      <c r="R1689" s="560"/>
      <c r="S1689" s="560"/>
      <c r="T1689" s="560"/>
      <c r="U1689" s="560"/>
    </row>
    <row r="1690" spans="1:21">
      <c r="A1690" s="593">
        <f t="shared" si="156"/>
        <v>41345</v>
      </c>
      <c r="B1690" s="594">
        <v>41345.375097627315</v>
      </c>
      <c r="C1690" s="560">
        <f t="shared" si="157"/>
        <v>2013</v>
      </c>
      <c r="D1690" s="560">
        <f t="shared" si="158"/>
        <v>3</v>
      </c>
      <c r="E1690" s="560">
        <f t="shared" si="159"/>
        <v>12</v>
      </c>
      <c r="F1690" s="560">
        <f t="shared" si="160"/>
        <v>9</v>
      </c>
      <c r="G1690" s="595">
        <f t="shared" si="161"/>
        <v>3</v>
      </c>
      <c r="H1690" s="590">
        <f>CHOOSE('Output Sheet'!$B$4,'8760 Data'!J1690,'8760 Data'!K1690,'8760 Data'!L1690,'8760 Data'!M1690,'8760 Data'!N1690,'8760 Data'!O1690,'8760 Data'!P1690,'8760 Data'!Q1690,'8760 Data'!R1690,'8760 Data'!S1690,'8760 Data'!T1690,'8760 Data'!U1690)</f>
        <v>0</v>
      </c>
      <c r="I1690" s="591" t="e">
        <f>H1690/'Output Sheet'!$B$8</f>
        <v>#DIV/0!</v>
      </c>
      <c r="J1690" s="596"/>
      <c r="K1690" s="560"/>
      <c r="L1690" s="560"/>
      <c r="M1690" s="560"/>
      <c r="N1690" s="560"/>
      <c r="O1690" s="560"/>
      <c r="P1690" s="560"/>
      <c r="Q1690" s="560"/>
      <c r="R1690" s="560"/>
      <c r="S1690" s="560"/>
      <c r="T1690" s="560"/>
      <c r="U1690" s="560"/>
    </row>
    <row r="1691" spans="1:21">
      <c r="A1691" s="593">
        <f t="shared" si="156"/>
        <v>41345</v>
      </c>
      <c r="B1691" s="594">
        <v>41345.416764351852</v>
      </c>
      <c r="C1691" s="560">
        <f t="shared" si="157"/>
        <v>2013</v>
      </c>
      <c r="D1691" s="560">
        <f t="shared" si="158"/>
        <v>3</v>
      </c>
      <c r="E1691" s="560">
        <f t="shared" si="159"/>
        <v>12</v>
      </c>
      <c r="F1691" s="560">
        <f t="shared" si="160"/>
        <v>10</v>
      </c>
      <c r="G1691" s="595">
        <f t="shared" si="161"/>
        <v>3</v>
      </c>
      <c r="H1691" s="590">
        <f>CHOOSE('Output Sheet'!$B$4,'8760 Data'!J1691,'8760 Data'!K1691,'8760 Data'!L1691,'8760 Data'!M1691,'8760 Data'!N1691,'8760 Data'!O1691,'8760 Data'!P1691,'8760 Data'!Q1691,'8760 Data'!R1691,'8760 Data'!S1691,'8760 Data'!T1691,'8760 Data'!U1691)</f>
        <v>0</v>
      </c>
      <c r="I1691" s="591" t="e">
        <f>H1691/'Output Sheet'!$B$8</f>
        <v>#DIV/0!</v>
      </c>
      <c r="J1691" s="596"/>
      <c r="K1691" s="560"/>
      <c r="L1691" s="560"/>
      <c r="M1691" s="560"/>
      <c r="N1691" s="560"/>
      <c r="O1691" s="560"/>
      <c r="P1691" s="560"/>
      <c r="Q1691" s="560"/>
      <c r="R1691" s="560"/>
      <c r="S1691" s="560"/>
      <c r="T1691" s="560"/>
      <c r="U1691" s="560"/>
    </row>
    <row r="1692" spans="1:21">
      <c r="A1692" s="593">
        <f t="shared" si="156"/>
        <v>41345</v>
      </c>
      <c r="B1692" s="594">
        <v>41345.458431076389</v>
      </c>
      <c r="C1692" s="560">
        <f t="shared" si="157"/>
        <v>2013</v>
      </c>
      <c r="D1692" s="560">
        <f t="shared" si="158"/>
        <v>3</v>
      </c>
      <c r="E1692" s="560">
        <f t="shared" si="159"/>
        <v>12</v>
      </c>
      <c r="F1692" s="560">
        <f t="shared" si="160"/>
        <v>11</v>
      </c>
      <c r="G1692" s="595">
        <f t="shared" si="161"/>
        <v>3</v>
      </c>
      <c r="H1692" s="590">
        <f>CHOOSE('Output Sheet'!$B$4,'8760 Data'!J1692,'8760 Data'!K1692,'8760 Data'!L1692,'8760 Data'!M1692,'8760 Data'!N1692,'8760 Data'!O1692,'8760 Data'!P1692,'8760 Data'!Q1692,'8760 Data'!R1692,'8760 Data'!S1692,'8760 Data'!T1692,'8760 Data'!U1692)</f>
        <v>0</v>
      </c>
      <c r="I1692" s="591" t="e">
        <f>H1692/'Output Sheet'!$B$8</f>
        <v>#DIV/0!</v>
      </c>
      <c r="J1692" s="596"/>
      <c r="K1692" s="560"/>
      <c r="L1692" s="560"/>
      <c r="M1692" s="560"/>
      <c r="N1692" s="560"/>
      <c r="O1692" s="560"/>
      <c r="P1692" s="560"/>
      <c r="Q1692" s="560"/>
      <c r="R1692" s="560"/>
      <c r="S1692" s="560"/>
      <c r="T1692" s="560"/>
      <c r="U1692" s="560"/>
    </row>
    <row r="1693" spans="1:21">
      <c r="A1693" s="593">
        <f t="shared" si="156"/>
        <v>41345</v>
      </c>
      <c r="B1693" s="594">
        <v>41345.500097800927</v>
      </c>
      <c r="C1693" s="560">
        <f t="shared" si="157"/>
        <v>2013</v>
      </c>
      <c r="D1693" s="560">
        <f t="shared" si="158"/>
        <v>3</v>
      </c>
      <c r="E1693" s="560">
        <f t="shared" si="159"/>
        <v>12</v>
      </c>
      <c r="F1693" s="560">
        <f t="shared" si="160"/>
        <v>12</v>
      </c>
      <c r="G1693" s="595">
        <f t="shared" si="161"/>
        <v>3</v>
      </c>
      <c r="H1693" s="590">
        <f>CHOOSE('Output Sheet'!$B$4,'8760 Data'!J1693,'8760 Data'!K1693,'8760 Data'!L1693,'8760 Data'!M1693,'8760 Data'!N1693,'8760 Data'!O1693,'8760 Data'!P1693,'8760 Data'!Q1693,'8760 Data'!R1693,'8760 Data'!S1693,'8760 Data'!T1693,'8760 Data'!U1693)</f>
        <v>0</v>
      </c>
      <c r="I1693" s="591" t="e">
        <f>H1693/'Output Sheet'!$B$8</f>
        <v>#DIV/0!</v>
      </c>
      <c r="J1693" s="596"/>
      <c r="K1693" s="560"/>
      <c r="L1693" s="560"/>
      <c r="M1693" s="560"/>
      <c r="N1693" s="560"/>
      <c r="O1693" s="560"/>
      <c r="P1693" s="560"/>
      <c r="Q1693" s="560"/>
      <c r="R1693" s="560"/>
      <c r="S1693" s="560"/>
      <c r="T1693" s="560"/>
      <c r="U1693" s="560"/>
    </row>
    <row r="1694" spans="1:21">
      <c r="A1694" s="593">
        <f t="shared" si="156"/>
        <v>41345</v>
      </c>
      <c r="B1694" s="594">
        <v>41345.541764525464</v>
      </c>
      <c r="C1694" s="560">
        <f t="shared" si="157"/>
        <v>2013</v>
      </c>
      <c r="D1694" s="560">
        <f t="shared" si="158"/>
        <v>3</v>
      </c>
      <c r="E1694" s="560">
        <f t="shared" si="159"/>
        <v>12</v>
      </c>
      <c r="F1694" s="560">
        <f t="shared" si="160"/>
        <v>13</v>
      </c>
      <c r="G1694" s="595">
        <f t="shared" si="161"/>
        <v>3</v>
      </c>
      <c r="H1694" s="590">
        <f>CHOOSE('Output Sheet'!$B$4,'8760 Data'!J1694,'8760 Data'!K1694,'8760 Data'!L1694,'8760 Data'!M1694,'8760 Data'!N1694,'8760 Data'!O1694,'8760 Data'!P1694,'8760 Data'!Q1694,'8760 Data'!R1694,'8760 Data'!S1694,'8760 Data'!T1694,'8760 Data'!U1694)</f>
        <v>0</v>
      </c>
      <c r="I1694" s="591" t="e">
        <f>H1694/'Output Sheet'!$B$8</f>
        <v>#DIV/0!</v>
      </c>
      <c r="J1694" s="596"/>
      <c r="K1694" s="560"/>
      <c r="L1694" s="560"/>
      <c r="M1694" s="560"/>
      <c r="N1694" s="560"/>
      <c r="O1694" s="560"/>
      <c r="P1694" s="560"/>
      <c r="Q1694" s="560"/>
      <c r="R1694" s="560"/>
      <c r="S1694" s="560"/>
      <c r="T1694" s="560"/>
      <c r="U1694" s="560"/>
    </row>
    <row r="1695" spans="1:21">
      <c r="A1695" s="593">
        <f t="shared" si="156"/>
        <v>41345</v>
      </c>
      <c r="B1695" s="594">
        <v>41345.583431250001</v>
      </c>
      <c r="C1695" s="560">
        <f t="shared" si="157"/>
        <v>2013</v>
      </c>
      <c r="D1695" s="560">
        <f t="shared" si="158"/>
        <v>3</v>
      </c>
      <c r="E1695" s="560">
        <f t="shared" si="159"/>
        <v>12</v>
      </c>
      <c r="F1695" s="560">
        <f t="shared" si="160"/>
        <v>14</v>
      </c>
      <c r="G1695" s="595">
        <f t="shared" si="161"/>
        <v>3</v>
      </c>
      <c r="H1695" s="590">
        <f>CHOOSE('Output Sheet'!$B$4,'8760 Data'!J1695,'8760 Data'!K1695,'8760 Data'!L1695,'8760 Data'!M1695,'8760 Data'!N1695,'8760 Data'!O1695,'8760 Data'!P1695,'8760 Data'!Q1695,'8760 Data'!R1695,'8760 Data'!S1695,'8760 Data'!T1695,'8760 Data'!U1695)</f>
        <v>0</v>
      </c>
      <c r="I1695" s="591" t="e">
        <f>H1695/'Output Sheet'!$B$8</f>
        <v>#DIV/0!</v>
      </c>
      <c r="J1695" s="596"/>
      <c r="K1695" s="560"/>
      <c r="L1695" s="560"/>
      <c r="M1695" s="560"/>
      <c r="N1695" s="560"/>
      <c r="O1695" s="560"/>
      <c r="P1695" s="560"/>
      <c r="Q1695" s="560"/>
      <c r="R1695" s="560"/>
      <c r="S1695" s="560"/>
      <c r="T1695" s="560"/>
      <c r="U1695" s="560"/>
    </row>
    <row r="1696" spans="1:21">
      <c r="A1696" s="593">
        <f t="shared" si="156"/>
        <v>41345</v>
      </c>
      <c r="B1696" s="594">
        <v>41345.625097974538</v>
      </c>
      <c r="C1696" s="560">
        <f t="shared" si="157"/>
        <v>2013</v>
      </c>
      <c r="D1696" s="560">
        <f t="shared" si="158"/>
        <v>3</v>
      </c>
      <c r="E1696" s="560">
        <f t="shared" si="159"/>
        <v>12</v>
      </c>
      <c r="F1696" s="560">
        <f t="shared" si="160"/>
        <v>15</v>
      </c>
      <c r="G1696" s="595">
        <f t="shared" si="161"/>
        <v>3</v>
      </c>
      <c r="H1696" s="590">
        <f>CHOOSE('Output Sheet'!$B$4,'8760 Data'!J1696,'8760 Data'!K1696,'8760 Data'!L1696,'8760 Data'!M1696,'8760 Data'!N1696,'8760 Data'!O1696,'8760 Data'!P1696,'8760 Data'!Q1696,'8760 Data'!R1696,'8760 Data'!S1696,'8760 Data'!T1696,'8760 Data'!U1696)</f>
        <v>0</v>
      </c>
      <c r="I1696" s="591" t="e">
        <f>H1696/'Output Sheet'!$B$8</f>
        <v>#DIV/0!</v>
      </c>
      <c r="J1696" s="596"/>
      <c r="K1696" s="560"/>
      <c r="L1696" s="560"/>
      <c r="M1696" s="560"/>
      <c r="N1696" s="560"/>
      <c r="O1696" s="560"/>
      <c r="P1696" s="560"/>
      <c r="Q1696" s="560"/>
      <c r="R1696" s="560"/>
      <c r="S1696" s="560"/>
      <c r="T1696" s="560"/>
      <c r="U1696" s="560"/>
    </row>
    <row r="1697" spans="1:21">
      <c r="A1697" s="593">
        <f t="shared" si="156"/>
        <v>41345</v>
      </c>
      <c r="B1697" s="594">
        <v>41345.666764699075</v>
      </c>
      <c r="C1697" s="560">
        <f t="shared" si="157"/>
        <v>2013</v>
      </c>
      <c r="D1697" s="560">
        <f t="shared" si="158"/>
        <v>3</v>
      </c>
      <c r="E1697" s="560">
        <f t="shared" si="159"/>
        <v>12</v>
      </c>
      <c r="F1697" s="560">
        <f t="shared" si="160"/>
        <v>16</v>
      </c>
      <c r="G1697" s="595">
        <f t="shared" si="161"/>
        <v>3</v>
      </c>
      <c r="H1697" s="590">
        <f>CHOOSE('Output Sheet'!$B$4,'8760 Data'!J1697,'8760 Data'!K1697,'8760 Data'!L1697,'8760 Data'!M1697,'8760 Data'!N1697,'8760 Data'!O1697,'8760 Data'!P1697,'8760 Data'!Q1697,'8760 Data'!R1697,'8760 Data'!S1697,'8760 Data'!T1697,'8760 Data'!U1697)</f>
        <v>0</v>
      </c>
      <c r="I1697" s="591" t="e">
        <f>H1697/'Output Sheet'!$B$8</f>
        <v>#DIV/0!</v>
      </c>
      <c r="J1697" s="596"/>
      <c r="K1697" s="560"/>
      <c r="L1697" s="560"/>
      <c r="M1697" s="560"/>
      <c r="N1697" s="560"/>
      <c r="O1697" s="560"/>
      <c r="P1697" s="560"/>
      <c r="Q1697" s="560"/>
      <c r="R1697" s="560"/>
      <c r="S1697" s="560"/>
      <c r="T1697" s="560"/>
      <c r="U1697" s="560"/>
    </row>
    <row r="1698" spans="1:21">
      <c r="A1698" s="593">
        <f t="shared" si="156"/>
        <v>41345</v>
      </c>
      <c r="B1698" s="594">
        <v>41345.708431423613</v>
      </c>
      <c r="C1698" s="560">
        <f t="shared" si="157"/>
        <v>2013</v>
      </c>
      <c r="D1698" s="560">
        <f t="shared" si="158"/>
        <v>3</v>
      </c>
      <c r="E1698" s="560">
        <f t="shared" si="159"/>
        <v>12</v>
      </c>
      <c r="F1698" s="560">
        <f t="shared" si="160"/>
        <v>17</v>
      </c>
      <c r="G1698" s="595">
        <f t="shared" si="161"/>
        <v>3</v>
      </c>
      <c r="H1698" s="590">
        <f>CHOOSE('Output Sheet'!$B$4,'8760 Data'!J1698,'8760 Data'!K1698,'8760 Data'!L1698,'8760 Data'!M1698,'8760 Data'!N1698,'8760 Data'!O1698,'8760 Data'!P1698,'8760 Data'!Q1698,'8760 Data'!R1698,'8760 Data'!S1698,'8760 Data'!T1698,'8760 Data'!U1698)</f>
        <v>0</v>
      </c>
      <c r="I1698" s="591" t="e">
        <f>H1698/'Output Sheet'!$B$8</f>
        <v>#DIV/0!</v>
      </c>
      <c r="J1698" s="596"/>
      <c r="K1698" s="560"/>
      <c r="L1698" s="560"/>
      <c r="M1698" s="560"/>
      <c r="N1698" s="560"/>
      <c r="O1698" s="560"/>
      <c r="P1698" s="560"/>
      <c r="Q1698" s="560"/>
      <c r="R1698" s="560"/>
      <c r="S1698" s="560"/>
      <c r="T1698" s="560"/>
      <c r="U1698" s="560"/>
    </row>
    <row r="1699" spans="1:21">
      <c r="A1699" s="593">
        <f t="shared" si="156"/>
        <v>41345</v>
      </c>
      <c r="B1699" s="594">
        <v>41345.75009814815</v>
      </c>
      <c r="C1699" s="560">
        <f t="shared" si="157"/>
        <v>2013</v>
      </c>
      <c r="D1699" s="560">
        <f t="shared" si="158"/>
        <v>3</v>
      </c>
      <c r="E1699" s="560">
        <f t="shared" si="159"/>
        <v>12</v>
      </c>
      <c r="F1699" s="560">
        <f t="shared" si="160"/>
        <v>18</v>
      </c>
      <c r="G1699" s="595">
        <f t="shared" si="161"/>
        <v>3</v>
      </c>
      <c r="H1699" s="590">
        <f>CHOOSE('Output Sheet'!$B$4,'8760 Data'!J1699,'8760 Data'!K1699,'8760 Data'!L1699,'8760 Data'!M1699,'8760 Data'!N1699,'8760 Data'!O1699,'8760 Data'!P1699,'8760 Data'!Q1699,'8760 Data'!R1699,'8760 Data'!S1699,'8760 Data'!T1699,'8760 Data'!U1699)</f>
        <v>0</v>
      </c>
      <c r="I1699" s="591" t="e">
        <f>H1699/'Output Sheet'!$B$8</f>
        <v>#DIV/0!</v>
      </c>
      <c r="J1699" s="596"/>
      <c r="K1699" s="560"/>
      <c r="L1699" s="560"/>
      <c r="M1699" s="560"/>
      <c r="N1699" s="560"/>
      <c r="O1699" s="560"/>
      <c r="P1699" s="560"/>
      <c r="Q1699" s="560"/>
      <c r="R1699" s="560"/>
      <c r="S1699" s="560"/>
      <c r="T1699" s="560"/>
      <c r="U1699" s="560"/>
    </row>
    <row r="1700" spans="1:21">
      <c r="A1700" s="593">
        <f t="shared" si="156"/>
        <v>41345</v>
      </c>
      <c r="B1700" s="594">
        <v>41345.791764872687</v>
      </c>
      <c r="C1700" s="560">
        <f t="shared" si="157"/>
        <v>2013</v>
      </c>
      <c r="D1700" s="560">
        <f t="shared" si="158"/>
        <v>3</v>
      </c>
      <c r="E1700" s="560">
        <f t="shared" si="159"/>
        <v>12</v>
      </c>
      <c r="F1700" s="560">
        <f t="shared" si="160"/>
        <v>19</v>
      </c>
      <c r="G1700" s="595">
        <f t="shared" si="161"/>
        <v>3</v>
      </c>
      <c r="H1700" s="590">
        <f>CHOOSE('Output Sheet'!$B$4,'8760 Data'!J1700,'8760 Data'!K1700,'8760 Data'!L1700,'8760 Data'!M1700,'8760 Data'!N1700,'8760 Data'!O1700,'8760 Data'!P1700,'8760 Data'!Q1700,'8760 Data'!R1700,'8760 Data'!S1700,'8760 Data'!T1700,'8760 Data'!U1700)</f>
        <v>0</v>
      </c>
      <c r="I1700" s="591" t="e">
        <f>H1700/'Output Sheet'!$B$8</f>
        <v>#DIV/0!</v>
      </c>
      <c r="J1700" s="596"/>
      <c r="K1700" s="560"/>
      <c r="L1700" s="560"/>
      <c r="M1700" s="560"/>
      <c r="N1700" s="560"/>
      <c r="O1700" s="560"/>
      <c r="P1700" s="560"/>
      <c r="Q1700" s="560"/>
      <c r="R1700" s="560"/>
      <c r="S1700" s="560"/>
      <c r="T1700" s="560"/>
      <c r="U1700" s="560"/>
    </row>
    <row r="1701" spans="1:21">
      <c r="A1701" s="593">
        <f t="shared" si="156"/>
        <v>41345</v>
      </c>
      <c r="B1701" s="594">
        <v>41345.833431597224</v>
      </c>
      <c r="C1701" s="560">
        <f t="shared" si="157"/>
        <v>2013</v>
      </c>
      <c r="D1701" s="560">
        <f t="shared" si="158"/>
        <v>3</v>
      </c>
      <c r="E1701" s="560">
        <f t="shared" si="159"/>
        <v>12</v>
      </c>
      <c r="F1701" s="560">
        <f t="shared" si="160"/>
        <v>20</v>
      </c>
      <c r="G1701" s="595">
        <f t="shared" si="161"/>
        <v>3</v>
      </c>
      <c r="H1701" s="590">
        <f>CHOOSE('Output Sheet'!$B$4,'8760 Data'!J1701,'8760 Data'!K1701,'8760 Data'!L1701,'8760 Data'!M1701,'8760 Data'!N1701,'8760 Data'!O1701,'8760 Data'!P1701,'8760 Data'!Q1701,'8760 Data'!R1701,'8760 Data'!S1701,'8760 Data'!T1701,'8760 Data'!U1701)</f>
        <v>0</v>
      </c>
      <c r="I1701" s="591" t="e">
        <f>H1701/'Output Sheet'!$B$8</f>
        <v>#DIV/0!</v>
      </c>
      <c r="J1701" s="596"/>
      <c r="K1701" s="560"/>
      <c r="L1701" s="560"/>
      <c r="M1701" s="560"/>
      <c r="N1701" s="560"/>
      <c r="O1701" s="560"/>
      <c r="P1701" s="560"/>
      <c r="Q1701" s="560"/>
      <c r="R1701" s="560"/>
      <c r="S1701" s="560"/>
      <c r="T1701" s="560"/>
      <c r="U1701" s="560"/>
    </row>
    <row r="1702" spans="1:21">
      <c r="A1702" s="593">
        <f t="shared" si="156"/>
        <v>41345</v>
      </c>
      <c r="B1702" s="594">
        <v>41345.875098321761</v>
      </c>
      <c r="C1702" s="560">
        <f t="shared" si="157"/>
        <v>2013</v>
      </c>
      <c r="D1702" s="560">
        <f t="shared" si="158"/>
        <v>3</v>
      </c>
      <c r="E1702" s="560">
        <f t="shared" si="159"/>
        <v>12</v>
      </c>
      <c r="F1702" s="560">
        <f t="shared" si="160"/>
        <v>21</v>
      </c>
      <c r="G1702" s="595">
        <f t="shared" si="161"/>
        <v>3</v>
      </c>
      <c r="H1702" s="590">
        <f>CHOOSE('Output Sheet'!$B$4,'8760 Data'!J1702,'8760 Data'!K1702,'8760 Data'!L1702,'8760 Data'!M1702,'8760 Data'!N1702,'8760 Data'!O1702,'8760 Data'!P1702,'8760 Data'!Q1702,'8760 Data'!R1702,'8760 Data'!S1702,'8760 Data'!T1702,'8760 Data'!U1702)</f>
        <v>0</v>
      </c>
      <c r="I1702" s="591" t="e">
        <f>H1702/'Output Sheet'!$B$8</f>
        <v>#DIV/0!</v>
      </c>
      <c r="J1702" s="596"/>
      <c r="K1702" s="560"/>
      <c r="L1702" s="560"/>
      <c r="M1702" s="560"/>
      <c r="N1702" s="560"/>
      <c r="O1702" s="560"/>
      <c r="P1702" s="560"/>
      <c r="Q1702" s="560"/>
      <c r="R1702" s="560"/>
      <c r="S1702" s="560"/>
      <c r="T1702" s="560"/>
      <c r="U1702" s="560"/>
    </row>
    <row r="1703" spans="1:21">
      <c r="A1703" s="593">
        <f t="shared" si="156"/>
        <v>41345</v>
      </c>
      <c r="B1703" s="594">
        <v>41345.916765046299</v>
      </c>
      <c r="C1703" s="560">
        <f t="shared" si="157"/>
        <v>2013</v>
      </c>
      <c r="D1703" s="560">
        <f t="shared" si="158"/>
        <v>3</v>
      </c>
      <c r="E1703" s="560">
        <f t="shared" si="159"/>
        <v>12</v>
      </c>
      <c r="F1703" s="560">
        <f t="shared" si="160"/>
        <v>22</v>
      </c>
      <c r="G1703" s="595">
        <f t="shared" si="161"/>
        <v>3</v>
      </c>
      <c r="H1703" s="590">
        <f>CHOOSE('Output Sheet'!$B$4,'8760 Data'!J1703,'8760 Data'!K1703,'8760 Data'!L1703,'8760 Data'!M1703,'8760 Data'!N1703,'8760 Data'!O1703,'8760 Data'!P1703,'8760 Data'!Q1703,'8760 Data'!R1703,'8760 Data'!S1703,'8760 Data'!T1703,'8760 Data'!U1703)</f>
        <v>0</v>
      </c>
      <c r="I1703" s="591" t="e">
        <f>H1703/'Output Sheet'!$B$8</f>
        <v>#DIV/0!</v>
      </c>
      <c r="J1703" s="596"/>
      <c r="K1703" s="560"/>
      <c r="L1703" s="560"/>
      <c r="M1703" s="560"/>
      <c r="N1703" s="560"/>
      <c r="O1703" s="560"/>
      <c r="P1703" s="560"/>
      <c r="Q1703" s="560"/>
      <c r="R1703" s="560"/>
      <c r="S1703" s="560"/>
      <c r="T1703" s="560"/>
      <c r="U1703" s="560"/>
    </row>
    <row r="1704" spans="1:21">
      <c r="A1704" s="593">
        <f t="shared" si="156"/>
        <v>41345</v>
      </c>
      <c r="B1704" s="594">
        <v>41345.958431770836</v>
      </c>
      <c r="C1704" s="560">
        <f t="shared" si="157"/>
        <v>2013</v>
      </c>
      <c r="D1704" s="560">
        <f t="shared" si="158"/>
        <v>3</v>
      </c>
      <c r="E1704" s="560">
        <f t="shared" si="159"/>
        <v>12</v>
      </c>
      <c r="F1704" s="560">
        <f t="shared" si="160"/>
        <v>23</v>
      </c>
      <c r="G1704" s="595">
        <f t="shared" si="161"/>
        <v>3</v>
      </c>
      <c r="H1704" s="590">
        <f>CHOOSE('Output Sheet'!$B$4,'8760 Data'!J1704,'8760 Data'!K1704,'8760 Data'!L1704,'8760 Data'!M1704,'8760 Data'!N1704,'8760 Data'!O1704,'8760 Data'!P1704,'8760 Data'!Q1704,'8760 Data'!R1704,'8760 Data'!S1704,'8760 Data'!T1704,'8760 Data'!U1704)</f>
        <v>0</v>
      </c>
      <c r="I1704" s="591" t="e">
        <f>H1704/'Output Sheet'!$B$8</f>
        <v>#DIV/0!</v>
      </c>
      <c r="J1704" s="596"/>
      <c r="K1704" s="560"/>
      <c r="L1704" s="560"/>
      <c r="M1704" s="560"/>
      <c r="N1704" s="560"/>
      <c r="O1704" s="560"/>
      <c r="P1704" s="560"/>
      <c r="Q1704" s="560"/>
      <c r="R1704" s="560"/>
      <c r="S1704" s="560"/>
      <c r="T1704" s="560"/>
      <c r="U1704" s="560"/>
    </row>
    <row r="1705" spans="1:21">
      <c r="A1705" s="593">
        <f t="shared" si="156"/>
        <v>41346</v>
      </c>
      <c r="B1705" s="594">
        <v>41346.000098495373</v>
      </c>
      <c r="C1705" s="560">
        <f t="shared" si="157"/>
        <v>2013</v>
      </c>
      <c r="D1705" s="560">
        <f t="shared" si="158"/>
        <v>3</v>
      </c>
      <c r="E1705" s="560">
        <f t="shared" si="159"/>
        <v>13</v>
      </c>
      <c r="F1705" s="560">
        <f t="shared" si="160"/>
        <v>24</v>
      </c>
      <c r="G1705" s="595">
        <f t="shared" si="161"/>
        <v>4</v>
      </c>
      <c r="H1705" s="590">
        <f>CHOOSE('Output Sheet'!$B$4,'8760 Data'!J1705,'8760 Data'!K1705,'8760 Data'!L1705,'8760 Data'!M1705,'8760 Data'!N1705,'8760 Data'!O1705,'8760 Data'!P1705,'8760 Data'!Q1705,'8760 Data'!R1705,'8760 Data'!S1705,'8760 Data'!T1705,'8760 Data'!U1705)</f>
        <v>0</v>
      </c>
      <c r="I1705" s="591" t="e">
        <f>H1705/'Output Sheet'!$B$8</f>
        <v>#DIV/0!</v>
      </c>
      <c r="J1705" s="596"/>
      <c r="K1705" s="560"/>
      <c r="L1705" s="560"/>
      <c r="M1705" s="560"/>
      <c r="N1705" s="560"/>
      <c r="O1705" s="560"/>
      <c r="P1705" s="560"/>
      <c r="Q1705" s="560"/>
      <c r="R1705" s="560"/>
      <c r="S1705" s="560"/>
      <c r="T1705" s="560"/>
      <c r="U1705" s="560"/>
    </row>
    <row r="1706" spans="1:21">
      <c r="A1706" s="593">
        <f t="shared" si="156"/>
        <v>41346</v>
      </c>
      <c r="B1706" s="594">
        <v>41346.04176521991</v>
      </c>
      <c r="C1706" s="560">
        <f t="shared" si="157"/>
        <v>2013</v>
      </c>
      <c r="D1706" s="560">
        <f t="shared" si="158"/>
        <v>3</v>
      </c>
      <c r="E1706" s="560">
        <f t="shared" si="159"/>
        <v>13</v>
      </c>
      <c r="F1706" s="560">
        <f t="shared" si="160"/>
        <v>1</v>
      </c>
      <c r="G1706" s="595">
        <f t="shared" si="161"/>
        <v>4</v>
      </c>
      <c r="H1706" s="590">
        <f>CHOOSE('Output Sheet'!$B$4,'8760 Data'!J1706,'8760 Data'!K1706,'8760 Data'!L1706,'8760 Data'!M1706,'8760 Data'!N1706,'8760 Data'!O1706,'8760 Data'!P1706,'8760 Data'!Q1706,'8760 Data'!R1706,'8760 Data'!S1706,'8760 Data'!T1706,'8760 Data'!U1706)</f>
        <v>0</v>
      </c>
      <c r="I1706" s="591" t="e">
        <f>H1706/'Output Sheet'!$B$8</f>
        <v>#DIV/0!</v>
      </c>
      <c r="J1706" s="596"/>
      <c r="K1706" s="560"/>
      <c r="L1706" s="560"/>
      <c r="M1706" s="560"/>
      <c r="N1706" s="560"/>
      <c r="O1706" s="560"/>
      <c r="P1706" s="560"/>
      <c r="Q1706" s="560"/>
      <c r="R1706" s="560"/>
      <c r="S1706" s="560"/>
      <c r="T1706" s="560"/>
      <c r="U1706" s="560"/>
    </row>
    <row r="1707" spans="1:21">
      <c r="A1707" s="593">
        <f t="shared" si="156"/>
        <v>41346</v>
      </c>
      <c r="B1707" s="594">
        <v>41346.083431944448</v>
      </c>
      <c r="C1707" s="560">
        <f t="shared" si="157"/>
        <v>2013</v>
      </c>
      <c r="D1707" s="560">
        <f t="shared" si="158"/>
        <v>3</v>
      </c>
      <c r="E1707" s="560">
        <f t="shared" si="159"/>
        <v>13</v>
      </c>
      <c r="F1707" s="560">
        <f t="shared" si="160"/>
        <v>2</v>
      </c>
      <c r="G1707" s="595">
        <f t="shared" si="161"/>
        <v>4</v>
      </c>
      <c r="H1707" s="590">
        <f>CHOOSE('Output Sheet'!$B$4,'8760 Data'!J1707,'8760 Data'!K1707,'8760 Data'!L1707,'8760 Data'!M1707,'8760 Data'!N1707,'8760 Data'!O1707,'8760 Data'!P1707,'8760 Data'!Q1707,'8760 Data'!R1707,'8760 Data'!S1707,'8760 Data'!T1707,'8760 Data'!U1707)</f>
        <v>0</v>
      </c>
      <c r="I1707" s="591" t="e">
        <f>H1707/'Output Sheet'!$B$8</f>
        <v>#DIV/0!</v>
      </c>
      <c r="J1707" s="596"/>
      <c r="K1707" s="560"/>
      <c r="L1707" s="560"/>
      <c r="M1707" s="560"/>
      <c r="N1707" s="560"/>
      <c r="O1707" s="560"/>
      <c r="P1707" s="560"/>
      <c r="Q1707" s="560"/>
      <c r="R1707" s="560"/>
      <c r="S1707" s="560"/>
      <c r="T1707" s="560"/>
      <c r="U1707" s="560"/>
    </row>
    <row r="1708" spans="1:21">
      <c r="A1708" s="593">
        <f t="shared" si="156"/>
        <v>41346</v>
      </c>
      <c r="B1708" s="594">
        <v>41346.125098668985</v>
      </c>
      <c r="C1708" s="560">
        <f t="shared" si="157"/>
        <v>2013</v>
      </c>
      <c r="D1708" s="560">
        <f t="shared" si="158"/>
        <v>3</v>
      </c>
      <c r="E1708" s="560">
        <f t="shared" si="159"/>
        <v>13</v>
      </c>
      <c r="F1708" s="560">
        <f t="shared" si="160"/>
        <v>3</v>
      </c>
      <c r="G1708" s="595">
        <f t="shared" si="161"/>
        <v>4</v>
      </c>
      <c r="H1708" s="590">
        <f>CHOOSE('Output Sheet'!$B$4,'8760 Data'!J1708,'8760 Data'!K1708,'8760 Data'!L1708,'8760 Data'!M1708,'8760 Data'!N1708,'8760 Data'!O1708,'8760 Data'!P1708,'8760 Data'!Q1708,'8760 Data'!R1708,'8760 Data'!S1708,'8760 Data'!T1708,'8760 Data'!U1708)</f>
        <v>0</v>
      </c>
      <c r="I1708" s="591" t="e">
        <f>H1708/'Output Sheet'!$B$8</f>
        <v>#DIV/0!</v>
      </c>
      <c r="J1708" s="596"/>
      <c r="K1708" s="560"/>
      <c r="L1708" s="560"/>
      <c r="M1708" s="560"/>
      <c r="N1708" s="560"/>
      <c r="O1708" s="560"/>
      <c r="P1708" s="560"/>
      <c r="Q1708" s="560"/>
      <c r="R1708" s="560"/>
      <c r="S1708" s="560"/>
      <c r="T1708" s="560"/>
      <c r="U1708" s="560"/>
    </row>
    <row r="1709" spans="1:21">
      <c r="A1709" s="593">
        <f t="shared" si="156"/>
        <v>41346</v>
      </c>
      <c r="B1709" s="594">
        <v>41346.166765393522</v>
      </c>
      <c r="C1709" s="560">
        <f t="shared" si="157"/>
        <v>2013</v>
      </c>
      <c r="D1709" s="560">
        <f t="shared" si="158"/>
        <v>3</v>
      </c>
      <c r="E1709" s="560">
        <f t="shared" si="159"/>
        <v>13</v>
      </c>
      <c r="F1709" s="560">
        <f t="shared" si="160"/>
        <v>4</v>
      </c>
      <c r="G1709" s="595">
        <f t="shared" si="161"/>
        <v>4</v>
      </c>
      <c r="H1709" s="590">
        <f>CHOOSE('Output Sheet'!$B$4,'8760 Data'!J1709,'8760 Data'!K1709,'8760 Data'!L1709,'8760 Data'!M1709,'8760 Data'!N1709,'8760 Data'!O1709,'8760 Data'!P1709,'8760 Data'!Q1709,'8760 Data'!R1709,'8760 Data'!S1709,'8760 Data'!T1709,'8760 Data'!U1709)</f>
        <v>0</v>
      </c>
      <c r="I1709" s="591" t="e">
        <f>H1709/'Output Sheet'!$B$8</f>
        <v>#DIV/0!</v>
      </c>
      <c r="J1709" s="596"/>
      <c r="K1709" s="560"/>
      <c r="L1709" s="560"/>
      <c r="M1709" s="560"/>
      <c r="N1709" s="560"/>
      <c r="O1709" s="560"/>
      <c r="P1709" s="560"/>
      <c r="Q1709" s="560"/>
      <c r="R1709" s="560"/>
      <c r="S1709" s="560"/>
      <c r="T1709" s="560"/>
      <c r="U1709" s="560"/>
    </row>
    <row r="1710" spans="1:21">
      <c r="A1710" s="593">
        <f t="shared" si="156"/>
        <v>41346</v>
      </c>
      <c r="B1710" s="594">
        <v>41346.208432118059</v>
      </c>
      <c r="C1710" s="560">
        <f t="shared" si="157"/>
        <v>2013</v>
      </c>
      <c r="D1710" s="560">
        <f t="shared" si="158"/>
        <v>3</v>
      </c>
      <c r="E1710" s="560">
        <f t="shared" si="159"/>
        <v>13</v>
      </c>
      <c r="F1710" s="560">
        <f t="shared" si="160"/>
        <v>5</v>
      </c>
      <c r="G1710" s="595">
        <f t="shared" si="161"/>
        <v>4</v>
      </c>
      <c r="H1710" s="590">
        <f>CHOOSE('Output Sheet'!$B$4,'8760 Data'!J1710,'8760 Data'!K1710,'8760 Data'!L1710,'8760 Data'!M1710,'8760 Data'!N1710,'8760 Data'!O1710,'8760 Data'!P1710,'8760 Data'!Q1710,'8760 Data'!R1710,'8760 Data'!S1710,'8760 Data'!T1710,'8760 Data'!U1710)</f>
        <v>0</v>
      </c>
      <c r="I1710" s="591" t="e">
        <f>H1710/'Output Sheet'!$B$8</f>
        <v>#DIV/0!</v>
      </c>
      <c r="J1710" s="596"/>
      <c r="K1710" s="560"/>
      <c r="L1710" s="560"/>
      <c r="M1710" s="560"/>
      <c r="N1710" s="560"/>
      <c r="O1710" s="560"/>
      <c r="P1710" s="560"/>
      <c r="Q1710" s="560"/>
      <c r="R1710" s="560"/>
      <c r="S1710" s="560"/>
      <c r="T1710" s="560"/>
      <c r="U1710" s="560"/>
    </row>
    <row r="1711" spans="1:21">
      <c r="A1711" s="593">
        <f t="shared" si="156"/>
        <v>41346</v>
      </c>
      <c r="B1711" s="594">
        <v>41346.250098842589</v>
      </c>
      <c r="C1711" s="560">
        <f t="shared" si="157"/>
        <v>2013</v>
      </c>
      <c r="D1711" s="560">
        <f t="shared" si="158"/>
        <v>3</v>
      </c>
      <c r="E1711" s="560">
        <f t="shared" si="159"/>
        <v>13</v>
      </c>
      <c r="F1711" s="560">
        <f t="shared" si="160"/>
        <v>6</v>
      </c>
      <c r="G1711" s="595">
        <f t="shared" si="161"/>
        <v>4</v>
      </c>
      <c r="H1711" s="590">
        <f>CHOOSE('Output Sheet'!$B$4,'8760 Data'!J1711,'8760 Data'!K1711,'8760 Data'!L1711,'8760 Data'!M1711,'8760 Data'!N1711,'8760 Data'!O1711,'8760 Data'!P1711,'8760 Data'!Q1711,'8760 Data'!R1711,'8760 Data'!S1711,'8760 Data'!T1711,'8760 Data'!U1711)</f>
        <v>0</v>
      </c>
      <c r="I1711" s="591" t="e">
        <f>H1711/'Output Sheet'!$B$8</f>
        <v>#DIV/0!</v>
      </c>
      <c r="J1711" s="596"/>
      <c r="K1711" s="560"/>
      <c r="L1711" s="560"/>
      <c r="M1711" s="560"/>
      <c r="N1711" s="560"/>
      <c r="O1711" s="560"/>
      <c r="P1711" s="560"/>
      <c r="Q1711" s="560"/>
      <c r="R1711" s="560"/>
      <c r="S1711" s="560"/>
      <c r="T1711" s="560"/>
      <c r="U1711" s="560"/>
    </row>
    <row r="1712" spans="1:21">
      <c r="A1712" s="593">
        <f t="shared" si="156"/>
        <v>41346</v>
      </c>
      <c r="B1712" s="594">
        <v>41346.291765567126</v>
      </c>
      <c r="C1712" s="560">
        <f t="shared" si="157"/>
        <v>2013</v>
      </c>
      <c r="D1712" s="560">
        <f t="shared" si="158"/>
        <v>3</v>
      </c>
      <c r="E1712" s="560">
        <f t="shared" si="159"/>
        <v>13</v>
      </c>
      <c r="F1712" s="560">
        <f t="shared" si="160"/>
        <v>7</v>
      </c>
      <c r="G1712" s="595">
        <f t="shared" si="161"/>
        <v>4</v>
      </c>
      <c r="H1712" s="590">
        <f>CHOOSE('Output Sheet'!$B$4,'8760 Data'!J1712,'8760 Data'!K1712,'8760 Data'!L1712,'8760 Data'!M1712,'8760 Data'!N1712,'8760 Data'!O1712,'8760 Data'!P1712,'8760 Data'!Q1712,'8760 Data'!R1712,'8760 Data'!S1712,'8760 Data'!T1712,'8760 Data'!U1712)</f>
        <v>0</v>
      </c>
      <c r="I1712" s="591" t="e">
        <f>H1712/'Output Sheet'!$B$8</f>
        <v>#DIV/0!</v>
      </c>
      <c r="J1712" s="596"/>
      <c r="K1712" s="560"/>
      <c r="L1712" s="560"/>
      <c r="M1712" s="560"/>
      <c r="N1712" s="560"/>
      <c r="O1712" s="560"/>
      <c r="P1712" s="560"/>
      <c r="Q1712" s="560"/>
      <c r="R1712" s="560"/>
      <c r="S1712" s="560"/>
      <c r="T1712" s="560"/>
      <c r="U1712" s="560"/>
    </row>
    <row r="1713" spans="1:21">
      <c r="A1713" s="593">
        <f t="shared" si="156"/>
        <v>41346</v>
      </c>
      <c r="B1713" s="594">
        <v>41346.333432291663</v>
      </c>
      <c r="C1713" s="560">
        <f t="shared" si="157"/>
        <v>2013</v>
      </c>
      <c r="D1713" s="560">
        <f t="shared" si="158"/>
        <v>3</v>
      </c>
      <c r="E1713" s="560">
        <f t="shared" si="159"/>
        <v>13</v>
      </c>
      <c r="F1713" s="560">
        <f t="shared" si="160"/>
        <v>8</v>
      </c>
      <c r="G1713" s="595">
        <f t="shared" si="161"/>
        <v>4</v>
      </c>
      <c r="H1713" s="590">
        <f>CHOOSE('Output Sheet'!$B$4,'8760 Data'!J1713,'8760 Data'!K1713,'8760 Data'!L1713,'8760 Data'!M1713,'8760 Data'!N1713,'8760 Data'!O1713,'8760 Data'!P1713,'8760 Data'!Q1713,'8760 Data'!R1713,'8760 Data'!S1713,'8760 Data'!T1713,'8760 Data'!U1713)</f>
        <v>0</v>
      </c>
      <c r="I1713" s="591" t="e">
        <f>H1713/'Output Sheet'!$B$8</f>
        <v>#DIV/0!</v>
      </c>
      <c r="J1713" s="596"/>
      <c r="K1713" s="560"/>
      <c r="L1713" s="560"/>
      <c r="M1713" s="560"/>
      <c r="N1713" s="560"/>
      <c r="O1713" s="560"/>
      <c r="P1713" s="560"/>
      <c r="Q1713" s="560"/>
      <c r="R1713" s="560"/>
      <c r="S1713" s="560"/>
      <c r="T1713" s="560"/>
      <c r="U1713" s="560"/>
    </row>
    <row r="1714" spans="1:21">
      <c r="A1714" s="593">
        <f t="shared" si="156"/>
        <v>41346</v>
      </c>
      <c r="B1714" s="594">
        <v>41346.375099016201</v>
      </c>
      <c r="C1714" s="560">
        <f t="shared" si="157"/>
        <v>2013</v>
      </c>
      <c r="D1714" s="560">
        <f t="shared" si="158"/>
        <v>3</v>
      </c>
      <c r="E1714" s="560">
        <f t="shared" si="159"/>
        <v>13</v>
      </c>
      <c r="F1714" s="560">
        <f t="shared" si="160"/>
        <v>9</v>
      </c>
      <c r="G1714" s="595">
        <f t="shared" si="161"/>
        <v>4</v>
      </c>
      <c r="H1714" s="590">
        <f>CHOOSE('Output Sheet'!$B$4,'8760 Data'!J1714,'8760 Data'!K1714,'8760 Data'!L1714,'8760 Data'!M1714,'8760 Data'!N1714,'8760 Data'!O1714,'8760 Data'!P1714,'8760 Data'!Q1714,'8760 Data'!R1714,'8760 Data'!S1714,'8760 Data'!T1714,'8760 Data'!U1714)</f>
        <v>0</v>
      </c>
      <c r="I1714" s="591" t="e">
        <f>H1714/'Output Sheet'!$B$8</f>
        <v>#DIV/0!</v>
      </c>
      <c r="J1714" s="596"/>
      <c r="K1714" s="560"/>
      <c r="L1714" s="560"/>
      <c r="M1714" s="560"/>
      <c r="N1714" s="560"/>
      <c r="O1714" s="560"/>
      <c r="P1714" s="560"/>
      <c r="Q1714" s="560"/>
      <c r="R1714" s="560"/>
      <c r="S1714" s="560"/>
      <c r="T1714" s="560"/>
      <c r="U1714" s="560"/>
    </row>
    <row r="1715" spans="1:21">
      <c r="A1715" s="593">
        <f t="shared" si="156"/>
        <v>41346</v>
      </c>
      <c r="B1715" s="594">
        <v>41346.416765740738</v>
      </c>
      <c r="C1715" s="560">
        <f t="shared" si="157"/>
        <v>2013</v>
      </c>
      <c r="D1715" s="560">
        <f t="shared" si="158"/>
        <v>3</v>
      </c>
      <c r="E1715" s="560">
        <f t="shared" si="159"/>
        <v>13</v>
      </c>
      <c r="F1715" s="560">
        <f t="shared" si="160"/>
        <v>10</v>
      </c>
      <c r="G1715" s="595">
        <f t="shared" si="161"/>
        <v>4</v>
      </c>
      <c r="H1715" s="590">
        <f>CHOOSE('Output Sheet'!$B$4,'8760 Data'!J1715,'8760 Data'!K1715,'8760 Data'!L1715,'8760 Data'!M1715,'8760 Data'!N1715,'8760 Data'!O1715,'8760 Data'!P1715,'8760 Data'!Q1715,'8760 Data'!R1715,'8760 Data'!S1715,'8760 Data'!T1715,'8760 Data'!U1715)</f>
        <v>0</v>
      </c>
      <c r="I1715" s="591" t="e">
        <f>H1715/'Output Sheet'!$B$8</f>
        <v>#DIV/0!</v>
      </c>
      <c r="J1715" s="596"/>
      <c r="K1715" s="560"/>
      <c r="L1715" s="560"/>
      <c r="M1715" s="560"/>
      <c r="N1715" s="560"/>
      <c r="O1715" s="560"/>
      <c r="P1715" s="560"/>
      <c r="Q1715" s="560"/>
      <c r="R1715" s="560"/>
      <c r="S1715" s="560"/>
      <c r="T1715" s="560"/>
      <c r="U1715" s="560"/>
    </row>
    <row r="1716" spans="1:21">
      <c r="A1716" s="593">
        <f t="shared" si="156"/>
        <v>41346</v>
      </c>
      <c r="B1716" s="594">
        <v>41346.458432465275</v>
      </c>
      <c r="C1716" s="560">
        <f t="shared" si="157"/>
        <v>2013</v>
      </c>
      <c r="D1716" s="560">
        <f t="shared" si="158"/>
        <v>3</v>
      </c>
      <c r="E1716" s="560">
        <f t="shared" si="159"/>
        <v>13</v>
      </c>
      <c r="F1716" s="560">
        <f t="shared" si="160"/>
        <v>11</v>
      </c>
      <c r="G1716" s="595">
        <f t="shared" si="161"/>
        <v>4</v>
      </c>
      <c r="H1716" s="590">
        <f>CHOOSE('Output Sheet'!$B$4,'8760 Data'!J1716,'8760 Data'!K1716,'8760 Data'!L1716,'8760 Data'!M1716,'8760 Data'!N1716,'8760 Data'!O1716,'8760 Data'!P1716,'8760 Data'!Q1716,'8760 Data'!R1716,'8760 Data'!S1716,'8760 Data'!T1716,'8760 Data'!U1716)</f>
        <v>0</v>
      </c>
      <c r="I1716" s="591" t="e">
        <f>H1716/'Output Sheet'!$B$8</f>
        <v>#DIV/0!</v>
      </c>
      <c r="J1716" s="596"/>
      <c r="K1716" s="560"/>
      <c r="L1716" s="560"/>
      <c r="M1716" s="560"/>
      <c r="N1716" s="560"/>
      <c r="O1716" s="560"/>
      <c r="P1716" s="560"/>
      <c r="Q1716" s="560"/>
      <c r="R1716" s="560"/>
      <c r="S1716" s="560"/>
      <c r="T1716" s="560"/>
      <c r="U1716" s="560"/>
    </row>
    <row r="1717" spans="1:21">
      <c r="A1717" s="593">
        <f t="shared" si="156"/>
        <v>41346</v>
      </c>
      <c r="B1717" s="594">
        <v>41346.500099189812</v>
      </c>
      <c r="C1717" s="560">
        <f t="shared" si="157"/>
        <v>2013</v>
      </c>
      <c r="D1717" s="560">
        <f t="shared" si="158"/>
        <v>3</v>
      </c>
      <c r="E1717" s="560">
        <f t="shared" si="159"/>
        <v>13</v>
      </c>
      <c r="F1717" s="560">
        <f t="shared" si="160"/>
        <v>12</v>
      </c>
      <c r="G1717" s="595">
        <f t="shared" si="161"/>
        <v>4</v>
      </c>
      <c r="H1717" s="590">
        <f>CHOOSE('Output Sheet'!$B$4,'8760 Data'!J1717,'8760 Data'!K1717,'8760 Data'!L1717,'8760 Data'!M1717,'8760 Data'!N1717,'8760 Data'!O1717,'8760 Data'!P1717,'8760 Data'!Q1717,'8760 Data'!R1717,'8760 Data'!S1717,'8760 Data'!T1717,'8760 Data'!U1717)</f>
        <v>0</v>
      </c>
      <c r="I1717" s="591" t="e">
        <f>H1717/'Output Sheet'!$B$8</f>
        <v>#DIV/0!</v>
      </c>
      <c r="J1717" s="596"/>
      <c r="K1717" s="560"/>
      <c r="L1717" s="560"/>
      <c r="M1717" s="560"/>
      <c r="N1717" s="560"/>
      <c r="O1717" s="560"/>
      <c r="P1717" s="560"/>
      <c r="Q1717" s="560"/>
      <c r="R1717" s="560"/>
      <c r="S1717" s="560"/>
      <c r="T1717" s="560"/>
      <c r="U1717" s="560"/>
    </row>
    <row r="1718" spans="1:21">
      <c r="A1718" s="593">
        <f t="shared" si="156"/>
        <v>41346</v>
      </c>
      <c r="B1718" s="594">
        <v>41346.54176591435</v>
      </c>
      <c r="C1718" s="560">
        <f t="shared" si="157"/>
        <v>2013</v>
      </c>
      <c r="D1718" s="560">
        <f t="shared" si="158"/>
        <v>3</v>
      </c>
      <c r="E1718" s="560">
        <f t="shared" si="159"/>
        <v>13</v>
      </c>
      <c r="F1718" s="560">
        <f t="shared" si="160"/>
        <v>13</v>
      </c>
      <c r="G1718" s="595">
        <f t="shared" si="161"/>
        <v>4</v>
      </c>
      <c r="H1718" s="590">
        <f>CHOOSE('Output Sheet'!$B$4,'8760 Data'!J1718,'8760 Data'!K1718,'8760 Data'!L1718,'8760 Data'!M1718,'8760 Data'!N1718,'8760 Data'!O1718,'8760 Data'!P1718,'8760 Data'!Q1718,'8760 Data'!R1718,'8760 Data'!S1718,'8760 Data'!T1718,'8760 Data'!U1718)</f>
        <v>0</v>
      </c>
      <c r="I1718" s="591" t="e">
        <f>H1718/'Output Sheet'!$B$8</f>
        <v>#DIV/0!</v>
      </c>
      <c r="J1718" s="596"/>
      <c r="K1718" s="560"/>
      <c r="L1718" s="560"/>
      <c r="M1718" s="560"/>
      <c r="N1718" s="560"/>
      <c r="O1718" s="560"/>
      <c r="P1718" s="560"/>
      <c r="Q1718" s="560"/>
      <c r="R1718" s="560"/>
      <c r="S1718" s="560"/>
      <c r="T1718" s="560"/>
      <c r="U1718" s="560"/>
    </row>
    <row r="1719" spans="1:21">
      <c r="A1719" s="593">
        <f t="shared" si="156"/>
        <v>41346</v>
      </c>
      <c r="B1719" s="594">
        <v>41346.583432638887</v>
      </c>
      <c r="C1719" s="560">
        <f t="shared" si="157"/>
        <v>2013</v>
      </c>
      <c r="D1719" s="560">
        <f t="shared" si="158"/>
        <v>3</v>
      </c>
      <c r="E1719" s="560">
        <f t="shared" si="159"/>
        <v>13</v>
      </c>
      <c r="F1719" s="560">
        <f t="shared" si="160"/>
        <v>14</v>
      </c>
      <c r="G1719" s="595">
        <f t="shared" si="161"/>
        <v>4</v>
      </c>
      <c r="H1719" s="590">
        <f>CHOOSE('Output Sheet'!$B$4,'8760 Data'!J1719,'8760 Data'!K1719,'8760 Data'!L1719,'8760 Data'!M1719,'8760 Data'!N1719,'8760 Data'!O1719,'8760 Data'!P1719,'8760 Data'!Q1719,'8760 Data'!R1719,'8760 Data'!S1719,'8760 Data'!T1719,'8760 Data'!U1719)</f>
        <v>0</v>
      </c>
      <c r="I1719" s="591" t="e">
        <f>H1719/'Output Sheet'!$B$8</f>
        <v>#DIV/0!</v>
      </c>
      <c r="J1719" s="596"/>
      <c r="K1719" s="560"/>
      <c r="L1719" s="560"/>
      <c r="M1719" s="560"/>
      <c r="N1719" s="560"/>
      <c r="O1719" s="560"/>
      <c r="P1719" s="560"/>
      <c r="Q1719" s="560"/>
      <c r="R1719" s="560"/>
      <c r="S1719" s="560"/>
      <c r="T1719" s="560"/>
      <c r="U1719" s="560"/>
    </row>
    <row r="1720" spans="1:21">
      <c r="A1720" s="593">
        <f t="shared" si="156"/>
        <v>41346</v>
      </c>
      <c r="B1720" s="594">
        <v>41346.625099363424</v>
      </c>
      <c r="C1720" s="560">
        <f t="shared" si="157"/>
        <v>2013</v>
      </c>
      <c r="D1720" s="560">
        <f t="shared" si="158"/>
        <v>3</v>
      </c>
      <c r="E1720" s="560">
        <f t="shared" si="159"/>
        <v>13</v>
      </c>
      <c r="F1720" s="560">
        <f t="shared" si="160"/>
        <v>15</v>
      </c>
      <c r="G1720" s="595">
        <f t="shared" si="161"/>
        <v>4</v>
      </c>
      <c r="H1720" s="590">
        <f>CHOOSE('Output Sheet'!$B$4,'8760 Data'!J1720,'8760 Data'!K1720,'8760 Data'!L1720,'8760 Data'!M1720,'8760 Data'!N1720,'8760 Data'!O1720,'8760 Data'!P1720,'8760 Data'!Q1720,'8760 Data'!R1720,'8760 Data'!S1720,'8760 Data'!T1720,'8760 Data'!U1720)</f>
        <v>0</v>
      </c>
      <c r="I1720" s="591" t="e">
        <f>H1720/'Output Sheet'!$B$8</f>
        <v>#DIV/0!</v>
      </c>
      <c r="J1720" s="596"/>
      <c r="K1720" s="560"/>
      <c r="L1720" s="560"/>
      <c r="M1720" s="560"/>
      <c r="N1720" s="560"/>
      <c r="O1720" s="560"/>
      <c r="P1720" s="560"/>
      <c r="Q1720" s="560"/>
      <c r="R1720" s="560"/>
      <c r="S1720" s="560"/>
      <c r="T1720" s="560"/>
      <c r="U1720" s="560"/>
    </row>
    <row r="1721" spans="1:21">
      <c r="A1721" s="593">
        <f t="shared" si="156"/>
        <v>41346</v>
      </c>
      <c r="B1721" s="594">
        <v>41346.666766087961</v>
      </c>
      <c r="C1721" s="560">
        <f t="shared" si="157"/>
        <v>2013</v>
      </c>
      <c r="D1721" s="560">
        <f t="shared" si="158"/>
        <v>3</v>
      </c>
      <c r="E1721" s="560">
        <f t="shared" si="159"/>
        <v>13</v>
      </c>
      <c r="F1721" s="560">
        <f t="shared" si="160"/>
        <v>16</v>
      </c>
      <c r="G1721" s="595">
        <f t="shared" si="161"/>
        <v>4</v>
      </c>
      <c r="H1721" s="590">
        <f>CHOOSE('Output Sheet'!$B$4,'8760 Data'!J1721,'8760 Data'!K1721,'8760 Data'!L1721,'8760 Data'!M1721,'8760 Data'!N1721,'8760 Data'!O1721,'8760 Data'!P1721,'8760 Data'!Q1721,'8760 Data'!R1721,'8760 Data'!S1721,'8760 Data'!T1721,'8760 Data'!U1721)</f>
        <v>0</v>
      </c>
      <c r="I1721" s="591" t="e">
        <f>H1721/'Output Sheet'!$B$8</f>
        <v>#DIV/0!</v>
      </c>
      <c r="J1721" s="596"/>
      <c r="K1721" s="560"/>
      <c r="L1721" s="560"/>
      <c r="M1721" s="560"/>
      <c r="N1721" s="560"/>
      <c r="O1721" s="560"/>
      <c r="P1721" s="560"/>
      <c r="Q1721" s="560"/>
      <c r="R1721" s="560"/>
      <c r="S1721" s="560"/>
      <c r="T1721" s="560"/>
      <c r="U1721" s="560"/>
    </row>
    <row r="1722" spans="1:21">
      <c r="A1722" s="593">
        <f t="shared" si="156"/>
        <v>41346</v>
      </c>
      <c r="B1722" s="594">
        <v>41346.708432812498</v>
      </c>
      <c r="C1722" s="560">
        <f t="shared" si="157"/>
        <v>2013</v>
      </c>
      <c r="D1722" s="560">
        <f t="shared" si="158"/>
        <v>3</v>
      </c>
      <c r="E1722" s="560">
        <f t="shared" si="159"/>
        <v>13</v>
      </c>
      <c r="F1722" s="560">
        <f t="shared" si="160"/>
        <v>17</v>
      </c>
      <c r="G1722" s="595">
        <f t="shared" si="161"/>
        <v>4</v>
      </c>
      <c r="H1722" s="590">
        <f>CHOOSE('Output Sheet'!$B$4,'8760 Data'!J1722,'8760 Data'!K1722,'8760 Data'!L1722,'8760 Data'!M1722,'8760 Data'!N1722,'8760 Data'!O1722,'8760 Data'!P1722,'8760 Data'!Q1722,'8760 Data'!R1722,'8760 Data'!S1722,'8760 Data'!T1722,'8760 Data'!U1722)</f>
        <v>0</v>
      </c>
      <c r="I1722" s="591" t="e">
        <f>H1722/'Output Sheet'!$B$8</f>
        <v>#DIV/0!</v>
      </c>
      <c r="J1722" s="596"/>
      <c r="K1722" s="560"/>
      <c r="L1722" s="560"/>
      <c r="M1722" s="560"/>
      <c r="N1722" s="560"/>
      <c r="O1722" s="560"/>
      <c r="P1722" s="560"/>
      <c r="Q1722" s="560"/>
      <c r="R1722" s="560"/>
      <c r="S1722" s="560"/>
      <c r="T1722" s="560"/>
      <c r="U1722" s="560"/>
    </row>
    <row r="1723" spans="1:21">
      <c r="A1723" s="593">
        <f t="shared" si="156"/>
        <v>41346</v>
      </c>
      <c r="B1723" s="594">
        <v>41346.750099537036</v>
      </c>
      <c r="C1723" s="560">
        <f t="shared" si="157"/>
        <v>2013</v>
      </c>
      <c r="D1723" s="560">
        <f t="shared" si="158"/>
        <v>3</v>
      </c>
      <c r="E1723" s="560">
        <f t="shared" si="159"/>
        <v>13</v>
      </c>
      <c r="F1723" s="560">
        <f t="shared" si="160"/>
        <v>18</v>
      </c>
      <c r="G1723" s="595">
        <f t="shared" si="161"/>
        <v>4</v>
      </c>
      <c r="H1723" s="590">
        <f>CHOOSE('Output Sheet'!$B$4,'8760 Data'!J1723,'8760 Data'!K1723,'8760 Data'!L1723,'8760 Data'!M1723,'8760 Data'!N1723,'8760 Data'!O1723,'8760 Data'!P1723,'8760 Data'!Q1723,'8760 Data'!R1723,'8760 Data'!S1723,'8760 Data'!T1723,'8760 Data'!U1723)</f>
        <v>0</v>
      </c>
      <c r="I1723" s="591" t="e">
        <f>H1723/'Output Sheet'!$B$8</f>
        <v>#DIV/0!</v>
      </c>
      <c r="J1723" s="596"/>
      <c r="K1723" s="560"/>
      <c r="L1723" s="560"/>
      <c r="M1723" s="560"/>
      <c r="N1723" s="560"/>
      <c r="O1723" s="560"/>
      <c r="P1723" s="560"/>
      <c r="Q1723" s="560"/>
      <c r="R1723" s="560"/>
      <c r="S1723" s="560"/>
      <c r="T1723" s="560"/>
      <c r="U1723" s="560"/>
    </row>
    <row r="1724" spans="1:21">
      <c r="A1724" s="593">
        <f t="shared" si="156"/>
        <v>41346</v>
      </c>
      <c r="B1724" s="594">
        <v>41346.791766261573</v>
      </c>
      <c r="C1724" s="560">
        <f t="shared" si="157"/>
        <v>2013</v>
      </c>
      <c r="D1724" s="560">
        <f t="shared" si="158"/>
        <v>3</v>
      </c>
      <c r="E1724" s="560">
        <f t="shared" si="159"/>
        <v>13</v>
      </c>
      <c r="F1724" s="560">
        <f t="shared" si="160"/>
        <v>19</v>
      </c>
      <c r="G1724" s="595">
        <f t="shared" si="161"/>
        <v>4</v>
      </c>
      <c r="H1724" s="590">
        <f>CHOOSE('Output Sheet'!$B$4,'8760 Data'!J1724,'8760 Data'!K1724,'8760 Data'!L1724,'8760 Data'!M1724,'8760 Data'!N1724,'8760 Data'!O1724,'8760 Data'!P1724,'8760 Data'!Q1724,'8760 Data'!R1724,'8760 Data'!S1724,'8760 Data'!T1724,'8760 Data'!U1724)</f>
        <v>0</v>
      </c>
      <c r="I1724" s="591" t="e">
        <f>H1724/'Output Sheet'!$B$8</f>
        <v>#DIV/0!</v>
      </c>
      <c r="J1724" s="596"/>
      <c r="K1724" s="560"/>
      <c r="L1724" s="560"/>
      <c r="M1724" s="560"/>
      <c r="N1724" s="560"/>
      <c r="O1724" s="560"/>
      <c r="P1724" s="560"/>
      <c r="Q1724" s="560"/>
      <c r="R1724" s="560"/>
      <c r="S1724" s="560"/>
      <c r="T1724" s="560"/>
      <c r="U1724" s="560"/>
    </row>
    <row r="1725" spans="1:21">
      <c r="A1725" s="593">
        <f t="shared" si="156"/>
        <v>41346</v>
      </c>
      <c r="B1725" s="594">
        <v>41346.83343298611</v>
      </c>
      <c r="C1725" s="560">
        <f t="shared" si="157"/>
        <v>2013</v>
      </c>
      <c r="D1725" s="560">
        <f t="shared" si="158"/>
        <v>3</v>
      </c>
      <c r="E1725" s="560">
        <f t="shared" si="159"/>
        <v>13</v>
      </c>
      <c r="F1725" s="560">
        <f t="shared" si="160"/>
        <v>20</v>
      </c>
      <c r="G1725" s="595">
        <f t="shared" si="161"/>
        <v>4</v>
      </c>
      <c r="H1725" s="590">
        <f>CHOOSE('Output Sheet'!$B$4,'8760 Data'!J1725,'8760 Data'!K1725,'8760 Data'!L1725,'8760 Data'!M1725,'8760 Data'!N1725,'8760 Data'!O1725,'8760 Data'!P1725,'8760 Data'!Q1725,'8760 Data'!R1725,'8760 Data'!S1725,'8760 Data'!T1725,'8760 Data'!U1725)</f>
        <v>0</v>
      </c>
      <c r="I1725" s="591" t="e">
        <f>H1725/'Output Sheet'!$B$8</f>
        <v>#DIV/0!</v>
      </c>
      <c r="J1725" s="596"/>
      <c r="K1725" s="560"/>
      <c r="L1725" s="560"/>
      <c r="M1725" s="560"/>
      <c r="N1725" s="560"/>
      <c r="O1725" s="560"/>
      <c r="P1725" s="560"/>
      <c r="Q1725" s="560"/>
      <c r="R1725" s="560"/>
      <c r="S1725" s="560"/>
      <c r="T1725" s="560"/>
      <c r="U1725" s="560"/>
    </row>
    <row r="1726" spans="1:21">
      <c r="A1726" s="593">
        <f t="shared" si="156"/>
        <v>41346</v>
      </c>
      <c r="B1726" s="594">
        <v>41346.875099710647</v>
      </c>
      <c r="C1726" s="560">
        <f t="shared" si="157"/>
        <v>2013</v>
      </c>
      <c r="D1726" s="560">
        <f t="shared" si="158"/>
        <v>3</v>
      </c>
      <c r="E1726" s="560">
        <f t="shared" si="159"/>
        <v>13</v>
      </c>
      <c r="F1726" s="560">
        <f t="shared" si="160"/>
        <v>21</v>
      </c>
      <c r="G1726" s="595">
        <f t="shared" si="161"/>
        <v>4</v>
      </c>
      <c r="H1726" s="590">
        <f>CHOOSE('Output Sheet'!$B$4,'8760 Data'!J1726,'8760 Data'!K1726,'8760 Data'!L1726,'8760 Data'!M1726,'8760 Data'!N1726,'8760 Data'!O1726,'8760 Data'!P1726,'8760 Data'!Q1726,'8760 Data'!R1726,'8760 Data'!S1726,'8760 Data'!T1726,'8760 Data'!U1726)</f>
        <v>0</v>
      </c>
      <c r="I1726" s="591" t="e">
        <f>H1726/'Output Sheet'!$B$8</f>
        <v>#DIV/0!</v>
      </c>
      <c r="J1726" s="596"/>
      <c r="K1726" s="560"/>
      <c r="L1726" s="560"/>
      <c r="M1726" s="560"/>
      <c r="N1726" s="560"/>
      <c r="O1726" s="560"/>
      <c r="P1726" s="560"/>
      <c r="Q1726" s="560"/>
      <c r="R1726" s="560"/>
      <c r="S1726" s="560"/>
      <c r="T1726" s="560"/>
      <c r="U1726" s="560"/>
    </row>
    <row r="1727" spans="1:21">
      <c r="A1727" s="593">
        <f t="shared" si="156"/>
        <v>41346</v>
      </c>
      <c r="B1727" s="594">
        <v>41346.916766435184</v>
      </c>
      <c r="C1727" s="560">
        <f t="shared" si="157"/>
        <v>2013</v>
      </c>
      <c r="D1727" s="560">
        <f t="shared" si="158"/>
        <v>3</v>
      </c>
      <c r="E1727" s="560">
        <f t="shared" si="159"/>
        <v>13</v>
      </c>
      <c r="F1727" s="560">
        <f t="shared" si="160"/>
        <v>22</v>
      </c>
      <c r="G1727" s="595">
        <f t="shared" si="161"/>
        <v>4</v>
      </c>
      <c r="H1727" s="590">
        <f>CHOOSE('Output Sheet'!$B$4,'8760 Data'!J1727,'8760 Data'!K1727,'8760 Data'!L1727,'8760 Data'!M1727,'8760 Data'!N1727,'8760 Data'!O1727,'8760 Data'!P1727,'8760 Data'!Q1727,'8760 Data'!R1727,'8760 Data'!S1727,'8760 Data'!T1727,'8760 Data'!U1727)</f>
        <v>0</v>
      </c>
      <c r="I1727" s="591" t="e">
        <f>H1727/'Output Sheet'!$B$8</f>
        <v>#DIV/0!</v>
      </c>
      <c r="J1727" s="596"/>
      <c r="K1727" s="560"/>
      <c r="L1727" s="560"/>
      <c r="M1727" s="560"/>
      <c r="N1727" s="560"/>
      <c r="O1727" s="560"/>
      <c r="P1727" s="560"/>
      <c r="Q1727" s="560"/>
      <c r="R1727" s="560"/>
      <c r="S1727" s="560"/>
      <c r="T1727" s="560"/>
      <c r="U1727" s="560"/>
    </row>
    <row r="1728" spans="1:21">
      <c r="A1728" s="593">
        <f t="shared" si="156"/>
        <v>41346</v>
      </c>
      <c r="B1728" s="594">
        <v>41346.958433159722</v>
      </c>
      <c r="C1728" s="560">
        <f t="shared" si="157"/>
        <v>2013</v>
      </c>
      <c r="D1728" s="560">
        <f t="shared" si="158"/>
        <v>3</v>
      </c>
      <c r="E1728" s="560">
        <f t="shared" si="159"/>
        <v>13</v>
      </c>
      <c r="F1728" s="560">
        <f t="shared" si="160"/>
        <v>23</v>
      </c>
      <c r="G1728" s="595">
        <f t="shared" si="161"/>
        <v>4</v>
      </c>
      <c r="H1728" s="590">
        <f>CHOOSE('Output Sheet'!$B$4,'8760 Data'!J1728,'8760 Data'!K1728,'8760 Data'!L1728,'8760 Data'!M1728,'8760 Data'!N1728,'8760 Data'!O1728,'8760 Data'!P1728,'8760 Data'!Q1728,'8760 Data'!R1728,'8760 Data'!S1728,'8760 Data'!T1728,'8760 Data'!U1728)</f>
        <v>0</v>
      </c>
      <c r="I1728" s="591" t="e">
        <f>H1728/'Output Sheet'!$B$8</f>
        <v>#DIV/0!</v>
      </c>
      <c r="J1728" s="596"/>
      <c r="K1728" s="560"/>
      <c r="L1728" s="560"/>
      <c r="M1728" s="560"/>
      <c r="N1728" s="560"/>
      <c r="O1728" s="560"/>
      <c r="P1728" s="560"/>
      <c r="Q1728" s="560"/>
      <c r="R1728" s="560"/>
      <c r="S1728" s="560"/>
      <c r="T1728" s="560"/>
      <c r="U1728" s="560"/>
    </row>
    <row r="1729" spans="1:21">
      <c r="A1729" s="593">
        <f t="shared" si="156"/>
        <v>41347</v>
      </c>
      <c r="B1729" s="594">
        <v>41347.000099884259</v>
      </c>
      <c r="C1729" s="560">
        <f t="shared" si="157"/>
        <v>2013</v>
      </c>
      <c r="D1729" s="560">
        <f t="shared" si="158"/>
        <v>3</v>
      </c>
      <c r="E1729" s="560">
        <f t="shared" si="159"/>
        <v>14</v>
      </c>
      <c r="F1729" s="560">
        <f t="shared" si="160"/>
        <v>24</v>
      </c>
      <c r="G1729" s="595">
        <f t="shared" si="161"/>
        <v>5</v>
      </c>
      <c r="H1729" s="590">
        <f>CHOOSE('Output Sheet'!$B$4,'8760 Data'!J1729,'8760 Data'!K1729,'8760 Data'!L1729,'8760 Data'!M1729,'8760 Data'!N1729,'8760 Data'!O1729,'8760 Data'!P1729,'8760 Data'!Q1729,'8760 Data'!R1729,'8760 Data'!S1729,'8760 Data'!T1729,'8760 Data'!U1729)</f>
        <v>0</v>
      </c>
      <c r="I1729" s="591" t="e">
        <f>H1729/'Output Sheet'!$B$8</f>
        <v>#DIV/0!</v>
      </c>
      <c r="J1729" s="596"/>
      <c r="K1729" s="560"/>
      <c r="L1729" s="560"/>
      <c r="M1729" s="560"/>
      <c r="N1729" s="560"/>
      <c r="O1729" s="560"/>
      <c r="P1729" s="560"/>
      <c r="Q1729" s="560"/>
      <c r="R1729" s="560"/>
      <c r="S1729" s="560"/>
      <c r="T1729" s="560"/>
      <c r="U1729" s="560"/>
    </row>
    <row r="1730" spans="1:21">
      <c r="A1730" s="593">
        <f t="shared" si="156"/>
        <v>41347</v>
      </c>
      <c r="B1730" s="594">
        <v>41347.041766608796</v>
      </c>
      <c r="C1730" s="560">
        <f t="shared" si="157"/>
        <v>2013</v>
      </c>
      <c r="D1730" s="560">
        <f t="shared" si="158"/>
        <v>3</v>
      </c>
      <c r="E1730" s="560">
        <f t="shared" si="159"/>
        <v>14</v>
      </c>
      <c r="F1730" s="560">
        <f t="shared" si="160"/>
        <v>1</v>
      </c>
      <c r="G1730" s="595">
        <f t="shared" si="161"/>
        <v>5</v>
      </c>
      <c r="H1730" s="590">
        <f>CHOOSE('Output Sheet'!$B$4,'8760 Data'!J1730,'8760 Data'!K1730,'8760 Data'!L1730,'8760 Data'!M1730,'8760 Data'!N1730,'8760 Data'!O1730,'8760 Data'!P1730,'8760 Data'!Q1730,'8760 Data'!R1730,'8760 Data'!S1730,'8760 Data'!T1730,'8760 Data'!U1730)</f>
        <v>0</v>
      </c>
      <c r="I1730" s="591" t="e">
        <f>H1730/'Output Sheet'!$B$8</f>
        <v>#DIV/0!</v>
      </c>
      <c r="J1730" s="596"/>
      <c r="K1730" s="560"/>
      <c r="L1730" s="560"/>
      <c r="M1730" s="560"/>
      <c r="N1730" s="560"/>
      <c r="O1730" s="560"/>
      <c r="P1730" s="560"/>
      <c r="Q1730" s="560"/>
      <c r="R1730" s="560"/>
      <c r="S1730" s="560"/>
      <c r="T1730" s="560"/>
      <c r="U1730" s="560"/>
    </row>
    <row r="1731" spans="1:21">
      <c r="A1731" s="593">
        <f t="shared" ref="A1731:A1794" si="162">DATE(C1731,D1731,E1731)</f>
        <v>41347</v>
      </c>
      <c r="B1731" s="594">
        <v>41347.083433333333</v>
      </c>
      <c r="C1731" s="560">
        <f t="shared" ref="C1731:C1794" si="163">YEAR(B1731)</f>
        <v>2013</v>
      </c>
      <c r="D1731" s="560">
        <f t="shared" ref="D1731:D1794" si="164">MONTH(B1731)</f>
        <v>3</v>
      </c>
      <c r="E1731" s="560">
        <f t="shared" ref="E1731:E1794" si="165">DAY(B1731)</f>
        <v>14</v>
      </c>
      <c r="F1731" s="560">
        <f t="shared" ref="F1731:F1794" si="166">IF(HOUR(B1731)&lt;&gt;0,HOUR(B1731),24)</f>
        <v>2</v>
      </c>
      <c r="G1731" s="595">
        <f t="shared" ref="G1731:G1794" si="167">WEEKDAY(B1731,1)</f>
        <v>5</v>
      </c>
      <c r="H1731" s="590">
        <f>CHOOSE('Output Sheet'!$B$4,'8760 Data'!J1731,'8760 Data'!K1731,'8760 Data'!L1731,'8760 Data'!M1731,'8760 Data'!N1731,'8760 Data'!O1731,'8760 Data'!P1731,'8760 Data'!Q1731,'8760 Data'!R1731,'8760 Data'!S1731,'8760 Data'!T1731,'8760 Data'!U1731)</f>
        <v>0</v>
      </c>
      <c r="I1731" s="591" t="e">
        <f>H1731/'Output Sheet'!$B$8</f>
        <v>#DIV/0!</v>
      </c>
      <c r="J1731" s="596"/>
      <c r="K1731" s="560"/>
      <c r="L1731" s="560"/>
      <c r="M1731" s="560"/>
      <c r="N1731" s="560"/>
      <c r="O1731" s="560"/>
      <c r="P1731" s="560"/>
      <c r="Q1731" s="560"/>
      <c r="R1731" s="560"/>
      <c r="S1731" s="560"/>
      <c r="T1731" s="560"/>
      <c r="U1731" s="560"/>
    </row>
    <row r="1732" spans="1:21">
      <c r="A1732" s="593">
        <f t="shared" si="162"/>
        <v>41347</v>
      </c>
      <c r="B1732" s="594">
        <v>41347.12510005787</v>
      </c>
      <c r="C1732" s="560">
        <f t="shared" si="163"/>
        <v>2013</v>
      </c>
      <c r="D1732" s="560">
        <f t="shared" si="164"/>
        <v>3</v>
      </c>
      <c r="E1732" s="560">
        <f t="shared" si="165"/>
        <v>14</v>
      </c>
      <c r="F1732" s="560">
        <f t="shared" si="166"/>
        <v>3</v>
      </c>
      <c r="G1732" s="595">
        <f t="shared" si="167"/>
        <v>5</v>
      </c>
      <c r="H1732" s="590">
        <f>CHOOSE('Output Sheet'!$B$4,'8760 Data'!J1732,'8760 Data'!K1732,'8760 Data'!L1732,'8760 Data'!M1732,'8760 Data'!N1732,'8760 Data'!O1732,'8760 Data'!P1732,'8760 Data'!Q1732,'8760 Data'!R1732,'8760 Data'!S1732,'8760 Data'!T1732,'8760 Data'!U1732)</f>
        <v>0</v>
      </c>
      <c r="I1732" s="591" t="e">
        <f>H1732/'Output Sheet'!$B$8</f>
        <v>#DIV/0!</v>
      </c>
      <c r="J1732" s="596"/>
      <c r="K1732" s="560"/>
      <c r="L1732" s="560"/>
      <c r="M1732" s="560"/>
      <c r="N1732" s="560"/>
      <c r="O1732" s="560"/>
      <c r="P1732" s="560"/>
      <c r="Q1732" s="560"/>
      <c r="R1732" s="560"/>
      <c r="S1732" s="560"/>
      <c r="T1732" s="560"/>
      <c r="U1732" s="560"/>
    </row>
    <row r="1733" spans="1:21">
      <c r="A1733" s="593">
        <f t="shared" si="162"/>
        <v>41347</v>
      </c>
      <c r="B1733" s="594">
        <v>41347.166766782408</v>
      </c>
      <c r="C1733" s="560">
        <f t="shared" si="163"/>
        <v>2013</v>
      </c>
      <c r="D1733" s="560">
        <f t="shared" si="164"/>
        <v>3</v>
      </c>
      <c r="E1733" s="560">
        <f t="shared" si="165"/>
        <v>14</v>
      </c>
      <c r="F1733" s="560">
        <f t="shared" si="166"/>
        <v>4</v>
      </c>
      <c r="G1733" s="595">
        <f t="shared" si="167"/>
        <v>5</v>
      </c>
      <c r="H1733" s="590">
        <f>CHOOSE('Output Sheet'!$B$4,'8760 Data'!J1733,'8760 Data'!K1733,'8760 Data'!L1733,'8760 Data'!M1733,'8760 Data'!N1733,'8760 Data'!O1733,'8760 Data'!P1733,'8760 Data'!Q1733,'8760 Data'!R1733,'8760 Data'!S1733,'8760 Data'!T1733,'8760 Data'!U1733)</f>
        <v>0</v>
      </c>
      <c r="I1733" s="591" t="e">
        <f>H1733/'Output Sheet'!$B$8</f>
        <v>#DIV/0!</v>
      </c>
      <c r="J1733" s="596"/>
      <c r="K1733" s="560"/>
      <c r="L1733" s="560"/>
      <c r="M1733" s="560"/>
      <c r="N1733" s="560"/>
      <c r="O1733" s="560"/>
      <c r="P1733" s="560"/>
      <c r="Q1733" s="560"/>
      <c r="R1733" s="560"/>
      <c r="S1733" s="560"/>
      <c r="T1733" s="560"/>
      <c r="U1733" s="560"/>
    </row>
    <row r="1734" spans="1:21">
      <c r="A1734" s="593">
        <f t="shared" si="162"/>
        <v>41347</v>
      </c>
      <c r="B1734" s="594">
        <v>41347.208433506945</v>
      </c>
      <c r="C1734" s="560">
        <f t="shared" si="163"/>
        <v>2013</v>
      </c>
      <c r="D1734" s="560">
        <f t="shared" si="164"/>
        <v>3</v>
      </c>
      <c r="E1734" s="560">
        <f t="shared" si="165"/>
        <v>14</v>
      </c>
      <c r="F1734" s="560">
        <f t="shared" si="166"/>
        <v>5</v>
      </c>
      <c r="G1734" s="595">
        <f t="shared" si="167"/>
        <v>5</v>
      </c>
      <c r="H1734" s="590">
        <f>CHOOSE('Output Sheet'!$B$4,'8760 Data'!J1734,'8760 Data'!K1734,'8760 Data'!L1734,'8760 Data'!M1734,'8760 Data'!N1734,'8760 Data'!O1734,'8760 Data'!P1734,'8760 Data'!Q1734,'8760 Data'!R1734,'8760 Data'!S1734,'8760 Data'!T1734,'8760 Data'!U1734)</f>
        <v>0</v>
      </c>
      <c r="I1734" s="591" t="e">
        <f>H1734/'Output Sheet'!$B$8</f>
        <v>#DIV/0!</v>
      </c>
      <c r="J1734" s="596"/>
      <c r="K1734" s="560"/>
      <c r="L1734" s="560"/>
      <c r="M1734" s="560"/>
      <c r="N1734" s="560"/>
      <c r="O1734" s="560"/>
      <c r="P1734" s="560"/>
      <c r="Q1734" s="560"/>
      <c r="R1734" s="560"/>
      <c r="S1734" s="560"/>
      <c r="T1734" s="560"/>
      <c r="U1734" s="560"/>
    </row>
    <row r="1735" spans="1:21">
      <c r="A1735" s="593">
        <f t="shared" si="162"/>
        <v>41347</v>
      </c>
      <c r="B1735" s="594">
        <v>41347.250100231482</v>
      </c>
      <c r="C1735" s="560">
        <f t="shared" si="163"/>
        <v>2013</v>
      </c>
      <c r="D1735" s="560">
        <f t="shared" si="164"/>
        <v>3</v>
      </c>
      <c r="E1735" s="560">
        <f t="shared" si="165"/>
        <v>14</v>
      </c>
      <c r="F1735" s="560">
        <f t="shared" si="166"/>
        <v>6</v>
      </c>
      <c r="G1735" s="595">
        <f t="shared" si="167"/>
        <v>5</v>
      </c>
      <c r="H1735" s="590">
        <f>CHOOSE('Output Sheet'!$B$4,'8760 Data'!J1735,'8760 Data'!K1735,'8760 Data'!L1735,'8760 Data'!M1735,'8760 Data'!N1735,'8760 Data'!O1735,'8760 Data'!P1735,'8760 Data'!Q1735,'8760 Data'!R1735,'8760 Data'!S1735,'8760 Data'!T1735,'8760 Data'!U1735)</f>
        <v>0</v>
      </c>
      <c r="I1735" s="591" t="e">
        <f>H1735/'Output Sheet'!$B$8</f>
        <v>#DIV/0!</v>
      </c>
      <c r="J1735" s="596"/>
      <c r="K1735" s="560"/>
      <c r="L1735" s="560"/>
      <c r="M1735" s="560"/>
      <c r="N1735" s="560"/>
      <c r="O1735" s="560"/>
      <c r="P1735" s="560"/>
      <c r="Q1735" s="560"/>
      <c r="R1735" s="560"/>
      <c r="S1735" s="560"/>
      <c r="T1735" s="560"/>
      <c r="U1735" s="560"/>
    </row>
    <row r="1736" spans="1:21">
      <c r="A1736" s="593">
        <f t="shared" si="162"/>
        <v>41347</v>
      </c>
      <c r="B1736" s="594">
        <v>41347.291766956019</v>
      </c>
      <c r="C1736" s="560">
        <f t="shared" si="163"/>
        <v>2013</v>
      </c>
      <c r="D1736" s="560">
        <f t="shared" si="164"/>
        <v>3</v>
      </c>
      <c r="E1736" s="560">
        <f t="shared" si="165"/>
        <v>14</v>
      </c>
      <c r="F1736" s="560">
        <f t="shared" si="166"/>
        <v>7</v>
      </c>
      <c r="G1736" s="595">
        <f t="shared" si="167"/>
        <v>5</v>
      </c>
      <c r="H1736" s="590">
        <f>CHOOSE('Output Sheet'!$B$4,'8760 Data'!J1736,'8760 Data'!K1736,'8760 Data'!L1736,'8760 Data'!M1736,'8760 Data'!N1736,'8760 Data'!O1736,'8760 Data'!P1736,'8760 Data'!Q1736,'8760 Data'!R1736,'8760 Data'!S1736,'8760 Data'!T1736,'8760 Data'!U1736)</f>
        <v>0</v>
      </c>
      <c r="I1736" s="591" t="e">
        <f>H1736/'Output Sheet'!$B$8</f>
        <v>#DIV/0!</v>
      </c>
      <c r="J1736" s="596"/>
      <c r="K1736" s="560"/>
      <c r="L1736" s="560"/>
      <c r="M1736" s="560"/>
      <c r="N1736" s="560"/>
      <c r="O1736" s="560"/>
      <c r="P1736" s="560"/>
      <c r="Q1736" s="560"/>
      <c r="R1736" s="560"/>
      <c r="S1736" s="560"/>
      <c r="T1736" s="560"/>
      <c r="U1736" s="560"/>
    </row>
    <row r="1737" spans="1:21">
      <c r="A1737" s="593">
        <f t="shared" si="162"/>
        <v>41347</v>
      </c>
      <c r="B1737" s="594">
        <v>41347.333433680556</v>
      </c>
      <c r="C1737" s="560">
        <f t="shared" si="163"/>
        <v>2013</v>
      </c>
      <c r="D1737" s="560">
        <f t="shared" si="164"/>
        <v>3</v>
      </c>
      <c r="E1737" s="560">
        <f t="shared" si="165"/>
        <v>14</v>
      </c>
      <c r="F1737" s="560">
        <f t="shared" si="166"/>
        <v>8</v>
      </c>
      <c r="G1737" s="595">
        <f t="shared" si="167"/>
        <v>5</v>
      </c>
      <c r="H1737" s="590">
        <f>CHOOSE('Output Sheet'!$B$4,'8760 Data'!J1737,'8760 Data'!K1737,'8760 Data'!L1737,'8760 Data'!M1737,'8760 Data'!N1737,'8760 Data'!O1737,'8760 Data'!P1737,'8760 Data'!Q1737,'8760 Data'!R1737,'8760 Data'!S1737,'8760 Data'!T1737,'8760 Data'!U1737)</f>
        <v>0</v>
      </c>
      <c r="I1737" s="591" t="e">
        <f>H1737/'Output Sheet'!$B$8</f>
        <v>#DIV/0!</v>
      </c>
      <c r="J1737" s="596"/>
      <c r="K1737" s="560"/>
      <c r="L1737" s="560"/>
      <c r="M1737" s="560"/>
      <c r="N1737" s="560"/>
      <c r="O1737" s="560"/>
      <c r="P1737" s="560"/>
      <c r="Q1737" s="560"/>
      <c r="R1737" s="560"/>
      <c r="S1737" s="560"/>
      <c r="T1737" s="560"/>
      <c r="U1737" s="560"/>
    </row>
    <row r="1738" spans="1:21">
      <c r="A1738" s="593">
        <f t="shared" si="162"/>
        <v>41347</v>
      </c>
      <c r="B1738" s="594">
        <v>41347.375100405094</v>
      </c>
      <c r="C1738" s="560">
        <f t="shared" si="163"/>
        <v>2013</v>
      </c>
      <c r="D1738" s="560">
        <f t="shared" si="164"/>
        <v>3</v>
      </c>
      <c r="E1738" s="560">
        <f t="shared" si="165"/>
        <v>14</v>
      </c>
      <c r="F1738" s="560">
        <f t="shared" si="166"/>
        <v>9</v>
      </c>
      <c r="G1738" s="595">
        <f t="shared" si="167"/>
        <v>5</v>
      </c>
      <c r="H1738" s="590">
        <f>CHOOSE('Output Sheet'!$B$4,'8760 Data'!J1738,'8760 Data'!K1738,'8760 Data'!L1738,'8760 Data'!M1738,'8760 Data'!N1738,'8760 Data'!O1738,'8760 Data'!P1738,'8760 Data'!Q1738,'8760 Data'!R1738,'8760 Data'!S1738,'8760 Data'!T1738,'8760 Data'!U1738)</f>
        <v>0</v>
      </c>
      <c r="I1738" s="591" t="e">
        <f>H1738/'Output Sheet'!$B$8</f>
        <v>#DIV/0!</v>
      </c>
      <c r="J1738" s="596"/>
      <c r="K1738" s="560"/>
      <c r="L1738" s="560"/>
      <c r="M1738" s="560"/>
      <c r="N1738" s="560"/>
      <c r="O1738" s="560"/>
      <c r="P1738" s="560"/>
      <c r="Q1738" s="560"/>
      <c r="R1738" s="560"/>
      <c r="S1738" s="560"/>
      <c r="T1738" s="560"/>
      <c r="U1738" s="560"/>
    </row>
    <row r="1739" spans="1:21">
      <c r="A1739" s="593">
        <f t="shared" si="162"/>
        <v>41347</v>
      </c>
      <c r="B1739" s="594">
        <v>41347.416767129631</v>
      </c>
      <c r="C1739" s="560">
        <f t="shared" si="163"/>
        <v>2013</v>
      </c>
      <c r="D1739" s="560">
        <f t="shared" si="164"/>
        <v>3</v>
      </c>
      <c r="E1739" s="560">
        <f t="shared" si="165"/>
        <v>14</v>
      </c>
      <c r="F1739" s="560">
        <f t="shared" si="166"/>
        <v>10</v>
      </c>
      <c r="G1739" s="595">
        <f t="shared" si="167"/>
        <v>5</v>
      </c>
      <c r="H1739" s="590">
        <f>CHOOSE('Output Sheet'!$B$4,'8760 Data'!J1739,'8760 Data'!K1739,'8760 Data'!L1739,'8760 Data'!M1739,'8760 Data'!N1739,'8760 Data'!O1739,'8760 Data'!P1739,'8760 Data'!Q1739,'8760 Data'!R1739,'8760 Data'!S1739,'8760 Data'!T1739,'8760 Data'!U1739)</f>
        <v>0</v>
      </c>
      <c r="I1739" s="591" t="e">
        <f>H1739/'Output Sheet'!$B$8</f>
        <v>#DIV/0!</v>
      </c>
      <c r="J1739" s="596"/>
      <c r="K1739" s="560"/>
      <c r="L1739" s="560"/>
      <c r="M1739" s="560"/>
      <c r="N1739" s="560"/>
      <c r="O1739" s="560"/>
      <c r="P1739" s="560"/>
      <c r="Q1739" s="560"/>
      <c r="R1739" s="560"/>
      <c r="S1739" s="560"/>
      <c r="T1739" s="560"/>
      <c r="U1739" s="560"/>
    </row>
    <row r="1740" spans="1:21">
      <c r="A1740" s="593">
        <f t="shared" si="162"/>
        <v>41347</v>
      </c>
      <c r="B1740" s="594">
        <v>41347.458433854168</v>
      </c>
      <c r="C1740" s="560">
        <f t="shared" si="163"/>
        <v>2013</v>
      </c>
      <c r="D1740" s="560">
        <f t="shared" si="164"/>
        <v>3</v>
      </c>
      <c r="E1740" s="560">
        <f t="shared" si="165"/>
        <v>14</v>
      </c>
      <c r="F1740" s="560">
        <f t="shared" si="166"/>
        <v>11</v>
      </c>
      <c r="G1740" s="595">
        <f t="shared" si="167"/>
        <v>5</v>
      </c>
      <c r="H1740" s="590">
        <f>CHOOSE('Output Sheet'!$B$4,'8760 Data'!J1740,'8760 Data'!K1740,'8760 Data'!L1740,'8760 Data'!M1740,'8760 Data'!N1740,'8760 Data'!O1740,'8760 Data'!P1740,'8760 Data'!Q1740,'8760 Data'!R1740,'8760 Data'!S1740,'8760 Data'!T1740,'8760 Data'!U1740)</f>
        <v>0</v>
      </c>
      <c r="I1740" s="591" t="e">
        <f>H1740/'Output Sheet'!$B$8</f>
        <v>#DIV/0!</v>
      </c>
      <c r="J1740" s="596"/>
      <c r="K1740" s="560"/>
      <c r="L1740" s="560"/>
      <c r="M1740" s="560"/>
      <c r="N1740" s="560"/>
      <c r="O1740" s="560"/>
      <c r="P1740" s="560"/>
      <c r="Q1740" s="560"/>
      <c r="R1740" s="560"/>
      <c r="S1740" s="560"/>
      <c r="T1740" s="560"/>
      <c r="U1740" s="560"/>
    </row>
    <row r="1741" spans="1:21">
      <c r="A1741" s="593">
        <f t="shared" si="162"/>
        <v>41347</v>
      </c>
      <c r="B1741" s="594">
        <v>41347.500100578705</v>
      </c>
      <c r="C1741" s="560">
        <f t="shared" si="163"/>
        <v>2013</v>
      </c>
      <c r="D1741" s="560">
        <f t="shared" si="164"/>
        <v>3</v>
      </c>
      <c r="E1741" s="560">
        <f t="shared" si="165"/>
        <v>14</v>
      </c>
      <c r="F1741" s="560">
        <f t="shared" si="166"/>
        <v>12</v>
      </c>
      <c r="G1741" s="595">
        <f t="shared" si="167"/>
        <v>5</v>
      </c>
      <c r="H1741" s="590">
        <f>CHOOSE('Output Sheet'!$B$4,'8760 Data'!J1741,'8760 Data'!K1741,'8760 Data'!L1741,'8760 Data'!M1741,'8760 Data'!N1741,'8760 Data'!O1741,'8760 Data'!P1741,'8760 Data'!Q1741,'8760 Data'!R1741,'8760 Data'!S1741,'8760 Data'!T1741,'8760 Data'!U1741)</f>
        <v>0</v>
      </c>
      <c r="I1741" s="591" t="e">
        <f>H1741/'Output Sheet'!$B$8</f>
        <v>#DIV/0!</v>
      </c>
      <c r="J1741" s="596"/>
      <c r="K1741" s="560"/>
      <c r="L1741" s="560"/>
      <c r="M1741" s="560"/>
      <c r="N1741" s="560"/>
      <c r="O1741" s="560"/>
      <c r="P1741" s="560"/>
      <c r="Q1741" s="560"/>
      <c r="R1741" s="560"/>
      <c r="S1741" s="560"/>
      <c r="T1741" s="560"/>
      <c r="U1741" s="560"/>
    </row>
    <row r="1742" spans="1:21">
      <c r="A1742" s="593">
        <f t="shared" si="162"/>
        <v>41347</v>
      </c>
      <c r="B1742" s="594">
        <v>41347.541767303243</v>
      </c>
      <c r="C1742" s="560">
        <f t="shared" si="163"/>
        <v>2013</v>
      </c>
      <c r="D1742" s="560">
        <f t="shared" si="164"/>
        <v>3</v>
      </c>
      <c r="E1742" s="560">
        <f t="shared" si="165"/>
        <v>14</v>
      </c>
      <c r="F1742" s="560">
        <f t="shared" si="166"/>
        <v>13</v>
      </c>
      <c r="G1742" s="595">
        <f t="shared" si="167"/>
        <v>5</v>
      </c>
      <c r="H1742" s="590">
        <f>CHOOSE('Output Sheet'!$B$4,'8760 Data'!J1742,'8760 Data'!K1742,'8760 Data'!L1742,'8760 Data'!M1742,'8760 Data'!N1742,'8760 Data'!O1742,'8760 Data'!P1742,'8760 Data'!Q1742,'8760 Data'!R1742,'8760 Data'!S1742,'8760 Data'!T1742,'8760 Data'!U1742)</f>
        <v>0</v>
      </c>
      <c r="I1742" s="591" t="e">
        <f>H1742/'Output Sheet'!$B$8</f>
        <v>#DIV/0!</v>
      </c>
      <c r="J1742" s="596"/>
      <c r="K1742" s="560"/>
      <c r="L1742" s="560"/>
      <c r="M1742" s="560"/>
      <c r="N1742" s="560"/>
      <c r="O1742" s="560"/>
      <c r="P1742" s="560"/>
      <c r="Q1742" s="560"/>
      <c r="R1742" s="560"/>
      <c r="S1742" s="560"/>
      <c r="T1742" s="560"/>
      <c r="U1742" s="560"/>
    </row>
    <row r="1743" spans="1:21">
      <c r="A1743" s="593">
        <f t="shared" si="162"/>
        <v>41347</v>
      </c>
      <c r="B1743" s="594">
        <v>41347.58343402778</v>
      </c>
      <c r="C1743" s="560">
        <f t="shared" si="163"/>
        <v>2013</v>
      </c>
      <c r="D1743" s="560">
        <f t="shared" si="164"/>
        <v>3</v>
      </c>
      <c r="E1743" s="560">
        <f t="shared" si="165"/>
        <v>14</v>
      </c>
      <c r="F1743" s="560">
        <f t="shared" si="166"/>
        <v>14</v>
      </c>
      <c r="G1743" s="595">
        <f t="shared" si="167"/>
        <v>5</v>
      </c>
      <c r="H1743" s="590">
        <f>CHOOSE('Output Sheet'!$B$4,'8760 Data'!J1743,'8760 Data'!K1743,'8760 Data'!L1743,'8760 Data'!M1743,'8760 Data'!N1743,'8760 Data'!O1743,'8760 Data'!P1743,'8760 Data'!Q1743,'8760 Data'!R1743,'8760 Data'!S1743,'8760 Data'!T1743,'8760 Data'!U1743)</f>
        <v>0</v>
      </c>
      <c r="I1743" s="591" t="e">
        <f>H1743/'Output Sheet'!$B$8</f>
        <v>#DIV/0!</v>
      </c>
      <c r="J1743" s="596"/>
      <c r="K1743" s="560"/>
      <c r="L1743" s="560"/>
      <c r="M1743" s="560"/>
      <c r="N1743" s="560"/>
      <c r="O1743" s="560"/>
      <c r="P1743" s="560"/>
      <c r="Q1743" s="560"/>
      <c r="R1743" s="560"/>
      <c r="S1743" s="560"/>
      <c r="T1743" s="560"/>
      <c r="U1743" s="560"/>
    </row>
    <row r="1744" spans="1:21">
      <c r="A1744" s="593">
        <f t="shared" si="162"/>
        <v>41347</v>
      </c>
      <c r="B1744" s="594">
        <v>41347.625100752317</v>
      </c>
      <c r="C1744" s="560">
        <f t="shared" si="163"/>
        <v>2013</v>
      </c>
      <c r="D1744" s="560">
        <f t="shared" si="164"/>
        <v>3</v>
      </c>
      <c r="E1744" s="560">
        <f t="shared" si="165"/>
        <v>14</v>
      </c>
      <c r="F1744" s="560">
        <f t="shared" si="166"/>
        <v>15</v>
      </c>
      <c r="G1744" s="595">
        <f t="shared" si="167"/>
        <v>5</v>
      </c>
      <c r="H1744" s="590">
        <f>CHOOSE('Output Sheet'!$B$4,'8760 Data'!J1744,'8760 Data'!K1744,'8760 Data'!L1744,'8760 Data'!M1744,'8760 Data'!N1744,'8760 Data'!O1744,'8760 Data'!P1744,'8760 Data'!Q1744,'8760 Data'!R1744,'8760 Data'!S1744,'8760 Data'!T1744,'8760 Data'!U1744)</f>
        <v>0</v>
      </c>
      <c r="I1744" s="591" t="e">
        <f>H1744/'Output Sheet'!$B$8</f>
        <v>#DIV/0!</v>
      </c>
      <c r="J1744" s="596"/>
      <c r="K1744" s="560"/>
      <c r="L1744" s="560"/>
      <c r="M1744" s="560"/>
      <c r="N1744" s="560"/>
      <c r="O1744" s="560"/>
      <c r="P1744" s="560"/>
      <c r="Q1744" s="560"/>
      <c r="R1744" s="560"/>
      <c r="S1744" s="560"/>
      <c r="T1744" s="560"/>
      <c r="U1744" s="560"/>
    </row>
    <row r="1745" spans="1:21">
      <c r="A1745" s="593">
        <f t="shared" si="162"/>
        <v>41347</v>
      </c>
      <c r="B1745" s="594">
        <v>41347.666767476854</v>
      </c>
      <c r="C1745" s="560">
        <f t="shared" si="163"/>
        <v>2013</v>
      </c>
      <c r="D1745" s="560">
        <f t="shared" si="164"/>
        <v>3</v>
      </c>
      <c r="E1745" s="560">
        <f t="shared" si="165"/>
        <v>14</v>
      </c>
      <c r="F1745" s="560">
        <f t="shared" si="166"/>
        <v>16</v>
      </c>
      <c r="G1745" s="595">
        <f t="shared" si="167"/>
        <v>5</v>
      </c>
      <c r="H1745" s="590">
        <f>CHOOSE('Output Sheet'!$B$4,'8760 Data'!J1745,'8760 Data'!K1745,'8760 Data'!L1745,'8760 Data'!M1745,'8760 Data'!N1745,'8760 Data'!O1745,'8760 Data'!P1745,'8760 Data'!Q1745,'8760 Data'!R1745,'8760 Data'!S1745,'8760 Data'!T1745,'8760 Data'!U1745)</f>
        <v>0</v>
      </c>
      <c r="I1745" s="591" t="e">
        <f>H1745/'Output Sheet'!$B$8</f>
        <v>#DIV/0!</v>
      </c>
      <c r="J1745" s="596"/>
      <c r="K1745" s="560"/>
      <c r="L1745" s="560"/>
      <c r="M1745" s="560"/>
      <c r="N1745" s="560"/>
      <c r="O1745" s="560"/>
      <c r="P1745" s="560"/>
      <c r="Q1745" s="560"/>
      <c r="R1745" s="560"/>
      <c r="S1745" s="560"/>
      <c r="T1745" s="560"/>
      <c r="U1745" s="560"/>
    </row>
    <row r="1746" spans="1:21">
      <c r="A1746" s="593">
        <f t="shared" si="162"/>
        <v>41347</v>
      </c>
      <c r="B1746" s="594">
        <v>41347.708434201391</v>
      </c>
      <c r="C1746" s="560">
        <f t="shared" si="163"/>
        <v>2013</v>
      </c>
      <c r="D1746" s="560">
        <f t="shared" si="164"/>
        <v>3</v>
      </c>
      <c r="E1746" s="560">
        <f t="shared" si="165"/>
        <v>14</v>
      </c>
      <c r="F1746" s="560">
        <f t="shared" si="166"/>
        <v>17</v>
      </c>
      <c r="G1746" s="595">
        <f t="shared" si="167"/>
        <v>5</v>
      </c>
      <c r="H1746" s="590">
        <f>CHOOSE('Output Sheet'!$B$4,'8760 Data'!J1746,'8760 Data'!K1746,'8760 Data'!L1746,'8760 Data'!M1746,'8760 Data'!N1746,'8760 Data'!O1746,'8760 Data'!P1746,'8760 Data'!Q1746,'8760 Data'!R1746,'8760 Data'!S1746,'8760 Data'!T1746,'8760 Data'!U1746)</f>
        <v>0</v>
      </c>
      <c r="I1746" s="591" t="e">
        <f>H1746/'Output Sheet'!$B$8</f>
        <v>#DIV/0!</v>
      </c>
      <c r="J1746" s="596"/>
      <c r="K1746" s="560"/>
      <c r="L1746" s="560"/>
      <c r="M1746" s="560"/>
      <c r="N1746" s="560"/>
      <c r="O1746" s="560"/>
      <c r="P1746" s="560"/>
      <c r="Q1746" s="560"/>
      <c r="R1746" s="560"/>
      <c r="S1746" s="560"/>
      <c r="T1746" s="560"/>
      <c r="U1746" s="560"/>
    </row>
    <row r="1747" spans="1:21">
      <c r="A1747" s="593">
        <f t="shared" si="162"/>
        <v>41347</v>
      </c>
      <c r="B1747" s="594">
        <v>41347.750100925929</v>
      </c>
      <c r="C1747" s="560">
        <f t="shared" si="163"/>
        <v>2013</v>
      </c>
      <c r="D1747" s="560">
        <f t="shared" si="164"/>
        <v>3</v>
      </c>
      <c r="E1747" s="560">
        <f t="shared" si="165"/>
        <v>14</v>
      </c>
      <c r="F1747" s="560">
        <f t="shared" si="166"/>
        <v>18</v>
      </c>
      <c r="G1747" s="595">
        <f t="shared" si="167"/>
        <v>5</v>
      </c>
      <c r="H1747" s="590">
        <f>CHOOSE('Output Sheet'!$B$4,'8760 Data'!J1747,'8760 Data'!K1747,'8760 Data'!L1747,'8760 Data'!M1747,'8760 Data'!N1747,'8760 Data'!O1747,'8760 Data'!P1747,'8760 Data'!Q1747,'8760 Data'!R1747,'8760 Data'!S1747,'8760 Data'!T1747,'8760 Data'!U1747)</f>
        <v>0</v>
      </c>
      <c r="I1747" s="591" t="e">
        <f>H1747/'Output Sheet'!$B$8</f>
        <v>#DIV/0!</v>
      </c>
      <c r="J1747" s="596"/>
      <c r="K1747" s="560"/>
      <c r="L1747" s="560"/>
      <c r="M1747" s="560"/>
      <c r="N1747" s="560"/>
      <c r="O1747" s="560"/>
      <c r="P1747" s="560"/>
      <c r="Q1747" s="560"/>
      <c r="R1747" s="560"/>
      <c r="S1747" s="560"/>
      <c r="T1747" s="560"/>
      <c r="U1747" s="560"/>
    </row>
    <row r="1748" spans="1:21">
      <c r="A1748" s="593">
        <f t="shared" si="162"/>
        <v>41347</v>
      </c>
      <c r="B1748" s="594">
        <v>41347.791767650466</v>
      </c>
      <c r="C1748" s="560">
        <f t="shared" si="163"/>
        <v>2013</v>
      </c>
      <c r="D1748" s="560">
        <f t="shared" si="164"/>
        <v>3</v>
      </c>
      <c r="E1748" s="560">
        <f t="shared" si="165"/>
        <v>14</v>
      </c>
      <c r="F1748" s="560">
        <f t="shared" si="166"/>
        <v>19</v>
      </c>
      <c r="G1748" s="595">
        <f t="shared" si="167"/>
        <v>5</v>
      </c>
      <c r="H1748" s="590">
        <f>CHOOSE('Output Sheet'!$B$4,'8760 Data'!J1748,'8760 Data'!K1748,'8760 Data'!L1748,'8760 Data'!M1748,'8760 Data'!N1748,'8760 Data'!O1748,'8760 Data'!P1748,'8760 Data'!Q1748,'8760 Data'!R1748,'8760 Data'!S1748,'8760 Data'!T1748,'8760 Data'!U1748)</f>
        <v>0</v>
      </c>
      <c r="I1748" s="591" t="e">
        <f>H1748/'Output Sheet'!$B$8</f>
        <v>#DIV/0!</v>
      </c>
      <c r="J1748" s="596"/>
      <c r="K1748" s="560"/>
      <c r="L1748" s="560"/>
      <c r="M1748" s="560"/>
      <c r="N1748" s="560"/>
      <c r="O1748" s="560"/>
      <c r="P1748" s="560"/>
      <c r="Q1748" s="560"/>
      <c r="R1748" s="560"/>
      <c r="S1748" s="560"/>
      <c r="T1748" s="560"/>
      <c r="U1748" s="560"/>
    </row>
    <row r="1749" spans="1:21">
      <c r="A1749" s="593">
        <f t="shared" si="162"/>
        <v>41347</v>
      </c>
      <c r="B1749" s="594">
        <v>41347.833434375003</v>
      </c>
      <c r="C1749" s="560">
        <f t="shared" si="163"/>
        <v>2013</v>
      </c>
      <c r="D1749" s="560">
        <f t="shared" si="164"/>
        <v>3</v>
      </c>
      <c r="E1749" s="560">
        <f t="shared" si="165"/>
        <v>14</v>
      </c>
      <c r="F1749" s="560">
        <f t="shared" si="166"/>
        <v>20</v>
      </c>
      <c r="G1749" s="595">
        <f t="shared" si="167"/>
        <v>5</v>
      </c>
      <c r="H1749" s="590">
        <f>CHOOSE('Output Sheet'!$B$4,'8760 Data'!J1749,'8760 Data'!K1749,'8760 Data'!L1749,'8760 Data'!M1749,'8760 Data'!N1749,'8760 Data'!O1749,'8760 Data'!P1749,'8760 Data'!Q1749,'8760 Data'!R1749,'8760 Data'!S1749,'8760 Data'!T1749,'8760 Data'!U1749)</f>
        <v>0</v>
      </c>
      <c r="I1749" s="591" t="e">
        <f>H1749/'Output Sheet'!$B$8</f>
        <v>#DIV/0!</v>
      </c>
      <c r="J1749" s="596"/>
      <c r="K1749" s="560"/>
      <c r="L1749" s="560"/>
      <c r="M1749" s="560"/>
      <c r="N1749" s="560"/>
      <c r="O1749" s="560"/>
      <c r="P1749" s="560"/>
      <c r="Q1749" s="560"/>
      <c r="R1749" s="560"/>
      <c r="S1749" s="560"/>
      <c r="T1749" s="560"/>
      <c r="U1749" s="560"/>
    </row>
    <row r="1750" spans="1:21">
      <c r="A1750" s="593">
        <f t="shared" si="162"/>
        <v>41347</v>
      </c>
      <c r="B1750" s="594">
        <v>41347.87510109954</v>
      </c>
      <c r="C1750" s="560">
        <f t="shared" si="163"/>
        <v>2013</v>
      </c>
      <c r="D1750" s="560">
        <f t="shared" si="164"/>
        <v>3</v>
      </c>
      <c r="E1750" s="560">
        <f t="shared" si="165"/>
        <v>14</v>
      </c>
      <c r="F1750" s="560">
        <f t="shared" si="166"/>
        <v>21</v>
      </c>
      <c r="G1750" s="595">
        <f t="shared" si="167"/>
        <v>5</v>
      </c>
      <c r="H1750" s="590">
        <f>CHOOSE('Output Sheet'!$B$4,'8760 Data'!J1750,'8760 Data'!K1750,'8760 Data'!L1750,'8760 Data'!M1750,'8760 Data'!N1750,'8760 Data'!O1750,'8760 Data'!P1750,'8760 Data'!Q1750,'8760 Data'!R1750,'8760 Data'!S1750,'8760 Data'!T1750,'8760 Data'!U1750)</f>
        <v>0</v>
      </c>
      <c r="I1750" s="591" t="e">
        <f>H1750/'Output Sheet'!$B$8</f>
        <v>#DIV/0!</v>
      </c>
      <c r="J1750" s="596"/>
      <c r="K1750" s="560"/>
      <c r="L1750" s="560"/>
      <c r="M1750" s="560"/>
      <c r="N1750" s="560"/>
      <c r="O1750" s="560"/>
      <c r="P1750" s="560"/>
      <c r="Q1750" s="560"/>
      <c r="R1750" s="560"/>
      <c r="S1750" s="560"/>
      <c r="T1750" s="560"/>
      <c r="U1750" s="560"/>
    </row>
    <row r="1751" spans="1:21">
      <c r="A1751" s="593">
        <f t="shared" si="162"/>
        <v>41347</v>
      </c>
      <c r="B1751" s="594">
        <v>41347.916767824077</v>
      </c>
      <c r="C1751" s="560">
        <f t="shared" si="163"/>
        <v>2013</v>
      </c>
      <c r="D1751" s="560">
        <f t="shared" si="164"/>
        <v>3</v>
      </c>
      <c r="E1751" s="560">
        <f t="shared" si="165"/>
        <v>14</v>
      </c>
      <c r="F1751" s="560">
        <f t="shared" si="166"/>
        <v>22</v>
      </c>
      <c r="G1751" s="595">
        <f t="shared" si="167"/>
        <v>5</v>
      </c>
      <c r="H1751" s="590">
        <f>CHOOSE('Output Sheet'!$B$4,'8760 Data'!J1751,'8760 Data'!K1751,'8760 Data'!L1751,'8760 Data'!M1751,'8760 Data'!N1751,'8760 Data'!O1751,'8760 Data'!P1751,'8760 Data'!Q1751,'8760 Data'!R1751,'8760 Data'!S1751,'8760 Data'!T1751,'8760 Data'!U1751)</f>
        <v>0</v>
      </c>
      <c r="I1751" s="591" t="e">
        <f>H1751/'Output Sheet'!$B$8</f>
        <v>#DIV/0!</v>
      </c>
      <c r="J1751" s="596"/>
      <c r="K1751" s="560"/>
      <c r="L1751" s="560"/>
      <c r="M1751" s="560"/>
      <c r="N1751" s="560"/>
      <c r="O1751" s="560"/>
      <c r="P1751" s="560"/>
      <c r="Q1751" s="560"/>
      <c r="R1751" s="560"/>
      <c r="S1751" s="560"/>
      <c r="T1751" s="560"/>
      <c r="U1751" s="560"/>
    </row>
    <row r="1752" spans="1:21">
      <c r="A1752" s="593">
        <f t="shared" si="162"/>
        <v>41347</v>
      </c>
      <c r="B1752" s="594">
        <v>41347.958434548615</v>
      </c>
      <c r="C1752" s="560">
        <f t="shared" si="163"/>
        <v>2013</v>
      </c>
      <c r="D1752" s="560">
        <f t="shared" si="164"/>
        <v>3</v>
      </c>
      <c r="E1752" s="560">
        <f t="shared" si="165"/>
        <v>14</v>
      </c>
      <c r="F1752" s="560">
        <f t="shared" si="166"/>
        <v>23</v>
      </c>
      <c r="G1752" s="595">
        <f t="shared" si="167"/>
        <v>5</v>
      </c>
      <c r="H1752" s="590">
        <f>CHOOSE('Output Sheet'!$B$4,'8760 Data'!J1752,'8760 Data'!K1752,'8760 Data'!L1752,'8760 Data'!M1752,'8760 Data'!N1752,'8760 Data'!O1752,'8760 Data'!P1752,'8760 Data'!Q1752,'8760 Data'!R1752,'8760 Data'!S1752,'8760 Data'!T1752,'8760 Data'!U1752)</f>
        <v>0</v>
      </c>
      <c r="I1752" s="591" t="e">
        <f>H1752/'Output Sheet'!$B$8</f>
        <v>#DIV/0!</v>
      </c>
      <c r="J1752" s="596"/>
      <c r="K1752" s="560"/>
      <c r="L1752" s="560"/>
      <c r="M1752" s="560"/>
      <c r="N1752" s="560"/>
      <c r="O1752" s="560"/>
      <c r="P1752" s="560"/>
      <c r="Q1752" s="560"/>
      <c r="R1752" s="560"/>
      <c r="S1752" s="560"/>
      <c r="T1752" s="560"/>
      <c r="U1752" s="560"/>
    </row>
    <row r="1753" spans="1:21">
      <c r="A1753" s="593">
        <f t="shared" si="162"/>
        <v>41348</v>
      </c>
      <c r="B1753" s="594">
        <v>41348.000101273145</v>
      </c>
      <c r="C1753" s="560">
        <f t="shared" si="163"/>
        <v>2013</v>
      </c>
      <c r="D1753" s="560">
        <f t="shared" si="164"/>
        <v>3</v>
      </c>
      <c r="E1753" s="560">
        <f t="shared" si="165"/>
        <v>15</v>
      </c>
      <c r="F1753" s="560">
        <f t="shared" si="166"/>
        <v>24</v>
      </c>
      <c r="G1753" s="595">
        <f t="shared" si="167"/>
        <v>6</v>
      </c>
      <c r="H1753" s="590">
        <f>CHOOSE('Output Sheet'!$B$4,'8760 Data'!J1753,'8760 Data'!K1753,'8760 Data'!L1753,'8760 Data'!M1753,'8760 Data'!N1753,'8760 Data'!O1753,'8760 Data'!P1753,'8760 Data'!Q1753,'8760 Data'!R1753,'8760 Data'!S1753,'8760 Data'!T1753,'8760 Data'!U1753)</f>
        <v>0</v>
      </c>
      <c r="I1753" s="591" t="e">
        <f>H1753/'Output Sheet'!$B$8</f>
        <v>#DIV/0!</v>
      </c>
      <c r="J1753" s="596"/>
      <c r="K1753" s="560"/>
      <c r="L1753" s="560"/>
      <c r="M1753" s="560"/>
      <c r="N1753" s="560"/>
      <c r="O1753" s="560"/>
      <c r="P1753" s="560"/>
      <c r="Q1753" s="560"/>
      <c r="R1753" s="560"/>
      <c r="S1753" s="560"/>
      <c r="T1753" s="560"/>
      <c r="U1753" s="560"/>
    </row>
    <row r="1754" spans="1:21">
      <c r="A1754" s="593">
        <f t="shared" si="162"/>
        <v>41348</v>
      </c>
      <c r="B1754" s="594">
        <v>41348.041767997682</v>
      </c>
      <c r="C1754" s="560">
        <f t="shared" si="163"/>
        <v>2013</v>
      </c>
      <c r="D1754" s="560">
        <f t="shared" si="164"/>
        <v>3</v>
      </c>
      <c r="E1754" s="560">
        <f t="shared" si="165"/>
        <v>15</v>
      </c>
      <c r="F1754" s="560">
        <f t="shared" si="166"/>
        <v>1</v>
      </c>
      <c r="G1754" s="595">
        <f t="shared" si="167"/>
        <v>6</v>
      </c>
      <c r="H1754" s="590">
        <f>CHOOSE('Output Sheet'!$B$4,'8760 Data'!J1754,'8760 Data'!K1754,'8760 Data'!L1754,'8760 Data'!M1754,'8760 Data'!N1754,'8760 Data'!O1754,'8760 Data'!P1754,'8760 Data'!Q1754,'8760 Data'!R1754,'8760 Data'!S1754,'8760 Data'!T1754,'8760 Data'!U1754)</f>
        <v>0</v>
      </c>
      <c r="I1754" s="591" t="e">
        <f>H1754/'Output Sheet'!$B$8</f>
        <v>#DIV/0!</v>
      </c>
      <c r="J1754" s="596"/>
      <c r="K1754" s="560"/>
      <c r="L1754" s="560"/>
      <c r="M1754" s="560"/>
      <c r="N1754" s="560"/>
      <c r="O1754" s="560"/>
      <c r="P1754" s="560"/>
      <c r="Q1754" s="560"/>
      <c r="R1754" s="560"/>
      <c r="S1754" s="560"/>
      <c r="T1754" s="560"/>
      <c r="U1754" s="560"/>
    </row>
    <row r="1755" spans="1:21">
      <c r="A1755" s="593">
        <f t="shared" si="162"/>
        <v>41348</v>
      </c>
      <c r="B1755" s="594">
        <v>41348.083434722219</v>
      </c>
      <c r="C1755" s="560">
        <f t="shared" si="163"/>
        <v>2013</v>
      </c>
      <c r="D1755" s="560">
        <f t="shared" si="164"/>
        <v>3</v>
      </c>
      <c r="E1755" s="560">
        <f t="shared" si="165"/>
        <v>15</v>
      </c>
      <c r="F1755" s="560">
        <f t="shared" si="166"/>
        <v>2</v>
      </c>
      <c r="G1755" s="595">
        <f t="shared" si="167"/>
        <v>6</v>
      </c>
      <c r="H1755" s="590">
        <f>CHOOSE('Output Sheet'!$B$4,'8760 Data'!J1755,'8760 Data'!K1755,'8760 Data'!L1755,'8760 Data'!M1755,'8760 Data'!N1755,'8760 Data'!O1755,'8760 Data'!P1755,'8760 Data'!Q1755,'8760 Data'!R1755,'8760 Data'!S1755,'8760 Data'!T1755,'8760 Data'!U1755)</f>
        <v>0</v>
      </c>
      <c r="I1755" s="591" t="e">
        <f>H1755/'Output Sheet'!$B$8</f>
        <v>#DIV/0!</v>
      </c>
      <c r="J1755" s="596"/>
      <c r="K1755" s="560"/>
      <c r="L1755" s="560"/>
      <c r="M1755" s="560"/>
      <c r="N1755" s="560"/>
      <c r="O1755" s="560"/>
      <c r="P1755" s="560"/>
      <c r="Q1755" s="560"/>
      <c r="R1755" s="560"/>
      <c r="S1755" s="560"/>
      <c r="T1755" s="560"/>
      <c r="U1755" s="560"/>
    </row>
    <row r="1756" spans="1:21">
      <c r="A1756" s="593">
        <f t="shared" si="162"/>
        <v>41348</v>
      </c>
      <c r="B1756" s="594">
        <v>41348.125101446756</v>
      </c>
      <c r="C1756" s="560">
        <f t="shared" si="163"/>
        <v>2013</v>
      </c>
      <c r="D1756" s="560">
        <f t="shared" si="164"/>
        <v>3</v>
      </c>
      <c r="E1756" s="560">
        <f t="shared" si="165"/>
        <v>15</v>
      </c>
      <c r="F1756" s="560">
        <f t="shared" si="166"/>
        <v>3</v>
      </c>
      <c r="G1756" s="595">
        <f t="shared" si="167"/>
        <v>6</v>
      </c>
      <c r="H1756" s="590">
        <f>CHOOSE('Output Sheet'!$B$4,'8760 Data'!J1756,'8760 Data'!K1756,'8760 Data'!L1756,'8760 Data'!M1756,'8760 Data'!N1756,'8760 Data'!O1756,'8760 Data'!P1756,'8760 Data'!Q1756,'8760 Data'!R1756,'8760 Data'!S1756,'8760 Data'!T1756,'8760 Data'!U1756)</f>
        <v>0</v>
      </c>
      <c r="I1756" s="591" t="e">
        <f>H1756/'Output Sheet'!$B$8</f>
        <v>#DIV/0!</v>
      </c>
      <c r="J1756" s="596"/>
      <c r="K1756" s="560"/>
      <c r="L1756" s="560"/>
      <c r="M1756" s="560"/>
      <c r="N1756" s="560"/>
      <c r="O1756" s="560"/>
      <c r="P1756" s="560"/>
      <c r="Q1756" s="560"/>
      <c r="R1756" s="560"/>
      <c r="S1756" s="560"/>
      <c r="T1756" s="560"/>
      <c r="U1756" s="560"/>
    </row>
    <row r="1757" spans="1:21">
      <c r="A1757" s="593">
        <f t="shared" si="162"/>
        <v>41348</v>
      </c>
      <c r="B1757" s="594">
        <v>41348.166768171293</v>
      </c>
      <c r="C1757" s="560">
        <f t="shared" si="163"/>
        <v>2013</v>
      </c>
      <c r="D1757" s="560">
        <f t="shared" si="164"/>
        <v>3</v>
      </c>
      <c r="E1757" s="560">
        <f t="shared" si="165"/>
        <v>15</v>
      </c>
      <c r="F1757" s="560">
        <f t="shared" si="166"/>
        <v>4</v>
      </c>
      <c r="G1757" s="595">
        <f t="shared" si="167"/>
        <v>6</v>
      </c>
      <c r="H1757" s="590">
        <f>CHOOSE('Output Sheet'!$B$4,'8760 Data'!J1757,'8760 Data'!K1757,'8760 Data'!L1757,'8760 Data'!M1757,'8760 Data'!N1757,'8760 Data'!O1757,'8760 Data'!P1757,'8760 Data'!Q1757,'8760 Data'!R1757,'8760 Data'!S1757,'8760 Data'!T1757,'8760 Data'!U1757)</f>
        <v>0</v>
      </c>
      <c r="I1757" s="591" t="e">
        <f>H1757/'Output Sheet'!$B$8</f>
        <v>#DIV/0!</v>
      </c>
      <c r="J1757" s="596"/>
      <c r="K1757" s="560"/>
      <c r="L1757" s="560"/>
      <c r="M1757" s="560"/>
      <c r="N1757" s="560"/>
      <c r="O1757" s="560"/>
      <c r="P1757" s="560"/>
      <c r="Q1757" s="560"/>
      <c r="R1757" s="560"/>
      <c r="S1757" s="560"/>
      <c r="T1757" s="560"/>
      <c r="U1757" s="560"/>
    </row>
    <row r="1758" spans="1:21">
      <c r="A1758" s="593">
        <f t="shared" si="162"/>
        <v>41348</v>
      </c>
      <c r="B1758" s="594">
        <v>41348.208434895831</v>
      </c>
      <c r="C1758" s="560">
        <f t="shared" si="163"/>
        <v>2013</v>
      </c>
      <c r="D1758" s="560">
        <f t="shared" si="164"/>
        <v>3</v>
      </c>
      <c r="E1758" s="560">
        <f t="shared" si="165"/>
        <v>15</v>
      </c>
      <c r="F1758" s="560">
        <f t="shared" si="166"/>
        <v>5</v>
      </c>
      <c r="G1758" s="595">
        <f t="shared" si="167"/>
        <v>6</v>
      </c>
      <c r="H1758" s="590">
        <f>CHOOSE('Output Sheet'!$B$4,'8760 Data'!J1758,'8760 Data'!K1758,'8760 Data'!L1758,'8760 Data'!M1758,'8760 Data'!N1758,'8760 Data'!O1758,'8760 Data'!P1758,'8760 Data'!Q1758,'8760 Data'!R1758,'8760 Data'!S1758,'8760 Data'!T1758,'8760 Data'!U1758)</f>
        <v>0</v>
      </c>
      <c r="I1758" s="591" t="e">
        <f>H1758/'Output Sheet'!$B$8</f>
        <v>#DIV/0!</v>
      </c>
      <c r="J1758" s="596"/>
      <c r="K1758" s="560"/>
      <c r="L1758" s="560"/>
      <c r="M1758" s="560"/>
      <c r="N1758" s="560"/>
      <c r="O1758" s="560"/>
      <c r="P1758" s="560"/>
      <c r="Q1758" s="560"/>
      <c r="R1758" s="560"/>
      <c r="S1758" s="560"/>
      <c r="T1758" s="560"/>
      <c r="U1758" s="560"/>
    </row>
    <row r="1759" spans="1:21">
      <c r="A1759" s="593">
        <f t="shared" si="162"/>
        <v>41348</v>
      </c>
      <c r="B1759" s="594">
        <v>41348.250101620368</v>
      </c>
      <c r="C1759" s="560">
        <f t="shared" si="163"/>
        <v>2013</v>
      </c>
      <c r="D1759" s="560">
        <f t="shared" si="164"/>
        <v>3</v>
      </c>
      <c r="E1759" s="560">
        <f t="shared" si="165"/>
        <v>15</v>
      </c>
      <c r="F1759" s="560">
        <f t="shared" si="166"/>
        <v>6</v>
      </c>
      <c r="G1759" s="595">
        <f t="shared" si="167"/>
        <v>6</v>
      </c>
      <c r="H1759" s="590">
        <f>CHOOSE('Output Sheet'!$B$4,'8760 Data'!J1759,'8760 Data'!K1759,'8760 Data'!L1759,'8760 Data'!M1759,'8760 Data'!N1759,'8760 Data'!O1759,'8760 Data'!P1759,'8760 Data'!Q1759,'8760 Data'!R1759,'8760 Data'!S1759,'8760 Data'!T1759,'8760 Data'!U1759)</f>
        <v>0</v>
      </c>
      <c r="I1759" s="591" t="e">
        <f>H1759/'Output Sheet'!$B$8</f>
        <v>#DIV/0!</v>
      </c>
      <c r="J1759" s="596"/>
      <c r="K1759" s="560"/>
      <c r="L1759" s="560"/>
      <c r="M1759" s="560"/>
      <c r="N1759" s="560"/>
      <c r="O1759" s="560"/>
      <c r="P1759" s="560"/>
      <c r="Q1759" s="560"/>
      <c r="R1759" s="560"/>
      <c r="S1759" s="560"/>
      <c r="T1759" s="560"/>
      <c r="U1759" s="560"/>
    </row>
    <row r="1760" spans="1:21">
      <c r="A1760" s="593">
        <f t="shared" si="162"/>
        <v>41348</v>
      </c>
      <c r="B1760" s="594">
        <v>41348.291768344905</v>
      </c>
      <c r="C1760" s="560">
        <f t="shared" si="163"/>
        <v>2013</v>
      </c>
      <c r="D1760" s="560">
        <f t="shared" si="164"/>
        <v>3</v>
      </c>
      <c r="E1760" s="560">
        <f t="shared" si="165"/>
        <v>15</v>
      </c>
      <c r="F1760" s="560">
        <f t="shared" si="166"/>
        <v>7</v>
      </c>
      <c r="G1760" s="595">
        <f t="shared" si="167"/>
        <v>6</v>
      </c>
      <c r="H1760" s="590">
        <f>CHOOSE('Output Sheet'!$B$4,'8760 Data'!J1760,'8760 Data'!K1760,'8760 Data'!L1760,'8760 Data'!M1760,'8760 Data'!N1760,'8760 Data'!O1760,'8760 Data'!P1760,'8760 Data'!Q1760,'8760 Data'!R1760,'8760 Data'!S1760,'8760 Data'!T1760,'8760 Data'!U1760)</f>
        <v>0</v>
      </c>
      <c r="I1760" s="591" t="e">
        <f>H1760/'Output Sheet'!$B$8</f>
        <v>#DIV/0!</v>
      </c>
      <c r="J1760" s="596"/>
      <c r="K1760" s="560"/>
      <c r="L1760" s="560"/>
      <c r="M1760" s="560"/>
      <c r="N1760" s="560"/>
      <c r="O1760" s="560"/>
      <c r="P1760" s="560"/>
      <c r="Q1760" s="560"/>
      <c r="R1760" s="560"/>
      <c r="S1760" s="560"/>
      <c r="T1760" s="560"/>
      <c r="U1760" s="560"/>
    </row>
    <row r="1761" spans="1:21">
      <c r="A1761" s="593">
        <f t="shared" si="162"/>
        <v>41348</v>
      </c>
      <c r="B1761" s="594">
        <v>41348.333435069442</v>
      </c>
      <c r="C1761" s="560">
        <f t="shared" si="163"/>
        <v>2013</v>
      </c>
      <c r="D1761" s="560">
        <f t="shared" si="164"/>
        <v>3</v>
      </c>
      <c r="E1761" s="560">
        <f t="shared" si="165"/>
        <v>15</v>
      </c>
      <c r="F1761" s="560">
        <f t="shared" si="166"/>
        <v>8</v>
      </c>
      <c r="G1761" s="595">
        <f t="shared" si="167"/>
        <v>6</v>
      </c>
      <c r="H1761" s="590">
        <f>CHOOSE('Output Sheet'!$B$4,'8760 Data'!J1761,'8760 Data'!K1761,'8760 Data'!L1761,'8760 Data'!M1761,'8760 Data'!N1761,'8760 Data'!O1761,'8760 Data'!P1761,'8760 Data'!Q1761,'8760 Data'!R1761,'8760 Data'!S1761,'8760 Data'!T1761,'8760 Data'!U1761)</f>
        <v>0</v>
      </c>
      <c r="I1761" s="591" t="e">
        <f>H1761/'Output Sheet'!$B$8</f>
        <v>#DIV/0!</v>
      </c>
      <c r="J1761" s="596"/>
      <c r="K1761" s="560"/>
      <c r="L1761" s="560"/>
      <c r="M1761" s="560"/>
      <c r="N1761" s="560"/>
      <c r="O1761" s="560"/>
      <c r="P1761" s="560"/>
      <c r="Q1761" s="560"/>
      <c r="R1761" s="560"/>
      <c r="S1761" s="560"/>
      <c r="T1761" s="560"/>
      <c r="U1761" s="560"/>
    </row>
    <row r="1762" spans="1:21">
      <c r="A1762" s="593">
        <f t="shared" si="162"/>
        <v>41348</v>
      </c>
      <c r="B1762" s="594">
        <v>41348.375101793979</v>
      </c>
      <c r="C1762" s="560">
        <f t="shared" si="163"/>
        <v>2013</v>
      </c>
      <c r="D1762" s="560">
        <f t="shared" si="164"/>
        <v>3</v>
      </c>
      <c r="E1762" s="560">
        <f t="shared" si="165"/>
        <v>15</v>
      </c>
      <c r="F1762" s="560">
        <f t="shared" si="166"/>
        <v>9</v>
      </c>
      <c r="G1762" s="595">
        <f t="shared" si="167"/>
        <v>6</v>
      </c>
      <c r="H1762" s="590">
        <f>CHOOSE('Output Sheet'!$B$4,'8760 Data'!J1762,'8760 Data'!K1762,'8760 Data'!L1762,'8760 Data'!M1762,'8760 Data'!N1762,'8760 Data'!O1762,'8760 Data'!P1762,'8760 Data'!Q1762,'8760 Data'!R1762,'8760 Data'!S1762,'8760 Data'!T1762,'8760 Data'!U1762)</f>
        <v>0</v>
      </c>
      <c r="I1762" s="591" t="e">
        <f>H1762/'Output Sheet'!$B$8</f>
        <v>#DIV/0!</v>
      </c>
      <c r="J1762" s="596"/>
      <c r="K1762" s="560"/>
      <c r="L1762" s="560"/>
      <c r="M1762" s="560"/>
      <c r="N1762" s="560"/>
      <c r="O1762" s="560"/>
      <c r="P1762" s="560"/>
      <c r="Q1762" s="560"/>
      <c r="R1762" s="560"/>
      <c r="S1762" s="560"/>
      <c r="T1762" s="560"/>
      <c r="U1762" s="560"/>
    </row>
    <row r="1763" spans="1:21">
      <c r="A1763" s="593">
        <f t="shared" si="162"/>
        <v>41348</v>
      </c>
      <c r="B1763" s="594">
        <v>41348.416768518517</v>
      </c>
      <c r="C1763" s="560">
        <f t="shared" si="163"/>
        <v>2013</v>
      </c>
      <c r="D1763" s="560">
        <f t="shared" si="164"/>
        <v>3</v>
      </c>
      <c r="E1763" s="560">
        <f t="shared" si="165"/>
        <v>15</v>
      </c>
      <c r="F1763" s="560">
        <f t="shared" si="166"/>
        <v>10</v>
      </c>
      <c r="G1763" s="595">
        <f t="shared" si="167"/>
        <v>6</v>
      </c>
      <c r="H1763" s="590">
        <f>CHOOSE('Output Sheet'!$B$4,'8760 Data'!J1763,'8760 Data'!K1763,'8760 Data'!L1763,'8760 Data'!M1763,'8760 Data'!N1763,'8760 Data'!O1763,'8760 Data'!P1763,'8760 Data'!Q1763,'8760 Data'!R1763,'8760 Data'!S1763,'8760 Data'!T1763,'8760 Data'!U1763)</f>
        <v>0</v>
      </c>
      <c r="I1763" s="591" t="e">
        <f>H1763/'Output Sheet'!$B$8</f>
        <v>#DIV/0!</v>
      </c>
      <c r="J1763" s="596"/>
      <c r="K1763" s="560"/>
      <c r="L1763" s="560"/>
      <c r="M1763" s="560"/>
      <c r="N1763" s="560"/>
      <c r="O1763" s="560"/>
      <c r="P1763" s="560"/>
      <c r="Q1763" s="560"/>
      <c r="R1763" s="560"/>
      <c r="S1763" s="560"/>
      <c r="T1763" s="560"/>
      <c r="U1763" s="560"/>
    </row>
    <row r="1764" spans="1:21">
      <c r="A1764" s="593">
        <f t="shared" si="162"/>
        <v>41348</v>
      </c>
      <c r="B1764" s="594">
        <v>41348.458435243054</v>
      </c>
      <c r="C1764" s="560">
        <f t="shared" si="163"/>
        <v>2013</v>
      </c>
      <c r="D1764" s="560">
        <f t="shared" si="164"/>
        <v>3</v>
      </c>
      <c r="E1764" s="560">
        <f t="shared" si="165"/>
        <v>15</v>
      </c>
      <c r="F1764" s="560">
        <f t="shared" si="166"/>
        <v>11</v>
      </c>
      <c r="G1764" s="595">
        <f t="shared" si="167"/>
        <v>6</v>
      </c>
      <c r="H1764" s="590">
        <f>CHOOSE('Output Sheet'!$B$4,'8760 Data'!J1764,'8760 Data'!K1764,'8760 Data'!L1764,'8760 Data'!M1764,'8760 Data'!N1764,'8760 Data'!O1764,'8760 Data'!P1764,'8760 Data'!Q1764,'8760 Data'!R1764,'8760 Data'!S1764,'8760 Data'!T1764,'8760 Data'!U1764)</f>
        <v>0</v>
      </c>
      <c r="I1764" s="591" t="e">
        <f>H1764/'Output Sheet'!$B$8</f>
        <v>#DIV/0!</v>
      </c>
      <c r="J1764" s="596"/>
      <c r="K1764" s="560"/>
      <c r="L1764" s="560"/>
      <c r="M1764" s="560"/>
      <c r="N1764" s="560"/>
      <c r="O1764" s="560"/>
      <c r="P1764" s="560"/>
      <c r="Q1764" s="560"/>
      <c r="R1764" s="560"/>
      <c r="S1764" s="560"/>
      <c r="T1764" s="560"/>
      <c r="U1764" s="560"/>
    </row>
    <row r="1765" spans="1:21">
      <c r="A1765" s="593">
        <f t="shared" si="162"/>
        <v>41348</v>
      </c>
      <c r="B1765" s="594">
        <v>41348.500101967591</v>
      </c>
      <c r="C1765" s="560">
        <f t="shared" si="163"/>
        <v>2013</v>
      </c>
      <c r="D1765" s="560">
        <f t="shared" si="164"/>
        <v>3</v>
      </c>
      <c r="E1765" s="560">
        <f t="shared" si="165"/>
        <v>15</v>
      </c>
      <c r="F1765" s="560">
        <f t="shared" si="166"/>
        <v>12</v>
      </c>
      <c r="G1765" s="595">
        <f t="shared" si="167"/>
        <v>6</v>
      </c>
      <c r="H1765" s="590">
        <f>CHOOSE('Output Sheet'!$B$4,'8760 Data'!J1765,'8760 Data'!K1765,'8760 Data'!L1765,'8760 Data'!M1765,'8760 Data'!N1765,'8760 Data'!O1765,'8760 Data'!P1765,'8760 Data'!Q1765,'8760 Data'!R1765,'8760 Data'!S1765,'8760 Data'!T1765,'8760 Data'!U1765)</f>
        <v>0</v>
      </c>
      <c r="I1765" s="591" t="e">
        <f>H1765/'Output Sheet'!$B$8</f>
        <v>#DIV/0!</v>
      </c>
      <c r="J1765" s="596"/>
      <c r="K1765" s="560"/>
      <c r="L1765" s="560"/>
      <c r="M1765" s="560"/>
      <c r="N1765" s="560"/>
      <c r="O1765" s="560"/>
      <c r="P1765" s="560"/>
      <c r="Q1765" s="560"/>
      <c r="R1765" s="560"/>
      <c r="S1765" s="560"/>
      <c r="T1765" s="560"/>
      <c r="U1765" s="560"/>
    </row>
    <row r="1766" spans="1:21">
      <c r="A1766" s="593">
        <f t="shared" si="162"/>
        <v>41348</v>
      </c>
      <c r="B1766" s="594">
        <v>41348.541768692128</v>
      </c>
      <c r="C1766" s="560">
        <f t="shared" si="163"/>
        <v>2013</v>
      </c>
      <c r="D1766" s="560">
        <f t="shared" si="164"/>
        <v>3</v>
      </c>
      <c r="E1766" s="560">
        <f t="shared" si="165"/>
        <v>15</v>
      </c>
      <c r="F1766" s="560">
        <f t="shared" si="166"/>
        <v>13</v>
      </c>
      <c r="G1766" s="595">
        <f t="shared" si="167"/>
        <v>6</v>
      </c>
      <c r="H1766" s="590">
        <f>CHOOSE('Output Sheet'!$B$4,'8760 Data'!J1766,'8760 Data'!K1766,'8760 Data'!L1766,'8760 Data'!M1766,'8760 Data'!N1766,'8760 Data'!O1766,'8760 Data'!P1766,'8760 Data'!Q1766,'8760 Data'!R1766,'8760 Data'!S1766,'8760 Data'!T1766,'8760 Data'!U1766)</f>
        <v>0</v>
      </c>
      <c r="I1766" s="591" t="e">
        <f>H1766/'Output Sheet'!$B$8</f>
        <v>#DIV/0!</v>
      </c>
      <c r="J1766" s="596"/>
      <c r="K1766" s="560"/>
      <c r="L1766" s="560"/>
      <c r="M1766" s="560"/>
      <c r="N1766" s="560"/>
      <c r="O1766" s="560"/>
      <c r="P1766" s="560"/>
      <c r="Q1766" s="560"/>
      <c r="R1766" s="560"/>
      <c r="S1766" s="560"/>
      <c r="T1766" s="560"/>
      <c r="U1766" s="560"/>
    </row>
    <row r="1767" spans="1:21">
      <c r="A1767" s="593">
        <f t="shared" si="162"/>
        <v>41348</v>
      </c>
      <c r="B1767" s="594">
        <v>41348.583435416665</v>
      </c>
      <c r="C1767" s="560">
        <f t="shared" si="163"/>
        <v>2013</v>
      </c>
      <c r="D1767" s="560">
        <f t="shared" si="164"/>
        <v>3</v>
      </c>
      <c r="E1767" s="560">
        <f t="shared" si="165"/>
        <v>15</v>
      </c>
      <c r="F1767" s="560">
        <f t="shared" si="166"/>
        <v>14</v>
      </c>
      <c r="G1767" s="595">
        <f t="shared" si="167"/>
        <v>6</v>
      </c>
      <c r="H1767" s="590">
        <f>CHOOSE('Output Sheet'!$B$4,'8760 Data'!J1767,'8760 Data'!K1767,'8760 Data'!L1767,'8760 Data'!M1767,'8760 Data'!N1767,'8760 Data'!O1767,'8760 Data'!P1767,'8760 Data'!Q1767,'8760 Data'!R1767,'8760 Data'!S1767,'8760 Data'!T1767,'8760 Data'!U1767)</f>
        <v>0</v>
      </c>
      <c r="I1767" s="591" t="e">
        <f>H1767/'Output Sheet'!$B$8</f>
        <v>#DIV/0!</v>
      </c>
      <c r="J1767" s="596"/>
      <c r="K1767" s="560"/>
      <c r="L1767" s="560"/>
      <c r="M1767" s="560"/>
      <c r="N1767" s="560"/>
      <c r="O1767" s="560"/>
      <c r="P1767" s="560"/>
      <c r="Q1767" s="560"/>
      <c r="R1767" s="560"/>
      <c r="S1767" s="560"/>
      <c r="T1767" s="560"/>
      <c r="U1767" s="560"/>
    </row>
    <row r="1768" spans="1:21">
      <c r="A1768" s="593">
        <f t="shared" si="162"/>
        <v>41348</v>
      </c>
      <c r="B1768" s="594">
        <v>41348.625102141203</v>
      </c>
      <c r="C1768" s="560">
        <f t="shared" si="163"/>
        <v>2013</v>
      </c>
      <c r="D1768" s="560">
        <f t="shared" si="164"/>
        <v>3</v>
      </c>
      <c r="E1768" s="560">
        <f t="shared" si="165"/>
        <v>15</v>
      </c>
      <c r="F1768" s="560">
        <f t="shared" si="166"/>
        <v>15</v>
      </c>
      <c r="G1768" s="595">
        <f t="shared" si="167"/>
        <v>6</v>
      </c>
      <c r="H1768" s="590">
        <f>CHOOSE('Output Sheet'!$B$4,'8760 Data'!J1768,'8760 Data'!K1768,'8760 Data'!L1768,'8760 Data'!M1768,'8760 Data'!N1768,'8760 Data'!O1768,'8760 Data'!P1768,'8760 Data'!Q1768,'8760 Data'!R1768,'8760 Data'!S1768,'8760 Data'!T1768,'8760 Data'!U1768)</f>
        <v>0</v>
      </c>
      <c r="I1768" s="591" t="e">
        <f>H1768/'Output Sheet'!$B$8</f>
        <v>#DIV/0!</v>
      </c>
      <c r="J1768" s="596"/>
      <c r="K1768" s="560"/>
      <c r="L1768" s="560"/>
      <c r="M1768" s="560"/>
      <c r="N1768" s="560"/>
      <c r="O1768" s="560"/>
      <c r="P1768" s="560"/>
      <c r="Q1768" s="560"/>
      <c r="R1768" s="560"/>
      <c r="S1768" s="560"/>
      <c r="T1768" s="560"/>
      <c r="U1768" s="560"/>
    </row>
    <row r="1769" spans="1:21">
      <c r="A1769" s="593">
        <f t="shared" si="162"/>
        <v>41348</v>
      </c>
      <c r="B1769" s="594">
        <v>41348.66676886574</v>
      </c>
      <c r="C1769" s="560">
        <f t="shared" si="163"/>
        <v>2013</v>
      </c>
      <c r="D1769" s="560">
        <f t="shared" si="164"/>
        <v>3</v>
      </c>
      <c r="E1769" s="560">
        <f t="shared" si="165"/>
        <v>15</v>
      </c>
      <c r="F1769" s="560">
        <f t="shared" si="166"/>
        <v>16</v>
      </c>
      <c r="G1769" s="595">
        <f t="shared" si="167"/>
        <v>6</v>
      </c>
      <c r="H1769" s="590">
        <f>CHOOSE('Output Sheet'!$B$4,'8760 Data'!J1769,'8760 Data'!K1769,'8760 Data'!L1769,'8760 Data'!M1769,'8760 Data'!N1769,'8760 Data'!O1769,'8760 Data'!P1769,'8760 Data'!Q1769,'8760 Data'!R1769,'8760 Data'!S1769,'8760 Data'!T1769,'8760 Data'!U1769)</f>
        <v>0</v>
      </c>
      <c r="I1769" s="591" t="e">
        <f>H1769/'Output Sheet'!$B$8</f>
        <v>#DIV/0!</v>
      </c>
      <c r="J1769" s="596"/>
      <c r="K1769" s="560"/>
      <c r="L1769" s="560"/>
      <c r="M1769" s="560"/>
      <c r="N1769" s="560"/>
      <c r="O1769" s="560"/>
      <c r="P1769" s="560"/>
      <c r="Q1769" s="560"/>
      <c r="R1769" s="560"/>
      <c r="S1769" s="560"/>
      <c r="T1769" s="560"/>
      <c r="U1769" s="560"/>
    </row>
    <row r="1770" spans="1:21">
      <c r="A1770" s="593">
        <f t="shared" si="162"/>
        <v>41348</v>
      </c>
      <c r="B1770" s="594">
        <v>41348.708435590277</v>
      </c>
      <c r="C1770" s="560">
        <f t="shared" si="163"/>
        <v>2013</v>
      </c>
      <c r="D1770" s="560">
        <f t="shared" si="164"/>
        <v>3</v>
      </c>
      <c r="E1770" s="560">
        <f t="shared" si="165"/>
        <v>15</v>
      </c>
      <c r="F1770" s="560">
        <f t="shared" si="166"/>
        <v>17</v>
      </c>
      <c r="G1770" s="595">
        <f t="shared" si="167"/>
        <v>6</v>
      </c>
      <c r="H1770" s="590">
        <f>CHOOSE('Output Sheet'!$B$4,'8760 Data'!J1770,'8760 Data'!K1770,'8760 Data'!L1770,'8760 Data'!M1770,'8760 Data'!N1770,'8760 Data'!O1770,'8760 Data'!P1770,'8760 Data'!Q1770,'8760 Data'!R1770,'8760 Data'!S1770,'8760 Data'!T1770,'8760 Data'!U1770)</f>
        <v>0</v>
      </c>
      <c r="I1770" s="591" t="e">
        <f>H1770/'Output Sheet'!$B$8</f>
        <v>#DIV/0!</v>
      </c>
      <c r="J1770" s="596"/>
      <c r="K1770" s="560"/>
      <c r="L1770" s="560"/>
      <c r="M1770" s="560"/>
      <c r="N1770" s="560"/>
      <c r="O1770" s="560"/>
      <c r="P1770" s="560"/>
      <c r="Q1770" s="560"/>
      <c r="R1770" s="560"/>
      <c r="S1770" s="560"/>
      <c r="T1770" s="560"/>
      <c r="U1770" s="560"/>
    </row>
    <row r="1771" spans="1:21">
      <c r="A1771" s="593">
        <f t="shared" si="162"/>
        <v>41348</v>
      </c>
      <c r="B1771" s="594">
        <v>41348.750102314814</v>
      </c>
      <c r="C1771" s="560">
        <f t="shared" si="163"/>
        <v>2013</v>
      </c>
      <c r="D1771" s="560">
        <f t="shared" si="164"/>
        <v>3</v>
      </c>
      <c r="E1771" s="560">
        <f t="shared" si="165"/>
        <v>15</v>
      </c>
      <c r="F1771" s="560">
        <f t="shared" si="166"/>
        <v>18</v>
      </c>
      <c r="G1771" s="595">
        <f t="shared" si="167"/>
        <v>6</v>
      </c>
      <c r="H1771" s="590">
        <f>CHOOSE('Output Sheet'!$B$4,'8760 Data'!J1771,'8760 Data'!K1771,'8760 Data'!L1771,'8760 Data'!M1771,'8760 Data'!N1771,'8760 Data'!O1771,'8760 Data'!P1771,'8760 Data'!Q1771,'8760 Data'!R1771,'8760 Data'!S1771,'8760 Data'!T1771,'8760 Data'!U1771)</f>
        <v>0</v>
      </c>
      <c r="I1771" s="591" t="e">
        <f>H1771/'Output Sheet'!$B$8</f>
        <v>#DIV/0!</v>
      </c>
      <c r="J1771" s="596"/>
      <c r="K1771" s="560"/>
      <c r="L1771" s="560"/>
      <c r="M1771" s="560"/>
      <c r="N1771" s="560"/>
      <c r="O1771" s="560"/>
      <c r="P1771" s="560"/>
      <c r="Q1771" s="560"/>
      <c r="R1771" s="560"/>
      <c r="S1771" s="560"/>
      <c r="T1771" s="560"/>
      <c r="U1771" s="560"/>
    </row>
    <row r="1772" spans="1:21">
      <c r="A1772" s="593">
        <f t="shared" si="162"/>
        <v>41348</v>
      </c>
      <c r="B1772" s="594">
        <v>41348.791769039351</v>
      </c>
      <c r="C1772" s="560">
        <f t="shared" si="163"/>
        <v>2013</v>
      </c>
      <c r="D1772" s="560">
        <f t="shared" si="164"/>
        <v>3</v>
      </c>
      <c r="E1772" s="560">
        <f t="shared" si="165"/>
        <v>15</v>
      </c>
      <c r="F1772" s="560">
        <f t="shared" si="166"/>
        <v>19</v>
      </c>
      <c r="G1772" s="595">
        <f t="shared" si="167"/>
        <v>6</v>
      </c>
      <c r="H1772" s="590">
        <f>CHOOSE('Output Sheet'!$B$4,'8760 Data'!J1772,'8760 Data'!K1772,'8760 Data'!L1772,'8760 Data'!M1772,'8760 Data'!N1772,'8760 Data'!O1772,'8760 Data'!P1772,'8760 Data'!Q1772,'8760 Data'!R1772,'8760 Data'!S1772,'8760 Data'!T1772,'8760 Data'!U1772)</f>
        <v>0</v>
      </c>
      <c r="I1772" s="591" t="e">
        <f>H1772/'Output Sheet'!$B$8</f>
        <v>#DIV/0!</v>
      </c>
      <c r="J1772" s="596"/>
      <c r="K1772" s="560"/>
      <c r="L1772" s="560"/>
      <c r="M1772" s="560"/>
      <c r="N1772" s="560"/>
      <c r="O1772" s="560"/>
      <c r="P1772" s="560"/>
      <c r="Q1772" s="560"/>
      <c r="R1772" s="560"/>
      <c r="S1772" s="560"/>
      <c r="T1772" s="560"/>
      <c r="U1772" s="560"/>
    </row>
    <row r="1773" spans="1:21">
      <c r="A1773" s="593">
        <f t="shared" si="162"/>
        <v>41348</v>
      </c>
      <c r="B1773" s="594">
        <v>41348.833435763889</v>
      </c>
      <c r="C1773" s="560">
        <f t="shared" si="163"/>
        <v>2013</v>
      </c>
      <c r="D1773" s="560">
        <f t="shared" si="164"/>
        <v>3</v>
      </c>
      <c r="E1773" s="560">
        <f t="shared" si="165"/>
        <v>15</v>
      </c>
      <c r="F1773" s="560">
        <f t="shared" si="166"/>
        <v>20</v>
      </c>
      <c r="G1773" s="595">
        <f t="shared" si="167"/>
        <v>6</v>
      </c>
      <c r="H1773" s="590">
        <f>CHOOSE('Output Sheet'!$B$4,'8760 Data'!J1773,'8760 Data'!K1773,'8760 Data'!L1773,'8760 Data'!M1773,'8760 Data'!N1773,'8760 Data'!O1773,'8760 Data'!P1773,'8760 Data'!Q1773,'8760 Data'!R1773,'8760 Data'!S1773,'8760 Data'!T1773,'8760 Data'!U1773)</f>
        <v>0</v>
      </c>
      <c r="I1773" s="591" t="e">
        <f>H1773/'Output Sheet'!$B$8</f>
        <v>#DIV/0!</v>
      </c>
      <c r="J1773" s="596"/>
      <c r="K1773" s="560"/>
      <c r="L1773" s="560"/>
      <c r="M1773" s="560"/>
      <c r="N1773" s="560"/>
      <c r="O1773" s="560"/>
      <c r="P1773" s="560"/>
      <c r="Q1773" s="560"/>
      <c r="R1773" s="560"/>
      <c r="S1773" s="560"/>
      <c r="T1773" s="560"/>
      <c r="U1773" s="560"/>
    </row>
    <row r="1774" spans="1:21">
      <c r="A1774" s="593">
        <f t="shared" si="162"/>
        <v>41348</v>
      </c>
      <c r="B1774" s="594">
        <v>41348.875102488426</v>
      </c>
      <c r="C1774" s="560">
        <f t="shared" si="163"/>
        <v>2013</v>
      </c>
      <c r="D1774" s="560">
        <f t="shared" si="164"/>
        <v>3</v>
      </c>
      <c r="E1774" s="560">
        <f t="shared" si="165"/>
        <v>15</v>
      </c>
      <c r="F1774" s="560">
        <f t="shared" si="166"/>
        <v>21</v>
      </c>
      <c r="G1774" s="595">
        <f t="shared" si="167"/>
        <v>6</v>
      </c>
      <c r="H1774" s="590">
        <f>CHOOSE('Output Sheet'!$B$4,'8760 Data'!J1774,'8760 Data'!K1774,'8760 Data'!L1774,'8760 Data'!M1774,'8760 Data'!N1774,'8760 Data'!O1774,'8760 Data'!P1774,'8760 Data'!Q1774,'8760 Data'!R1774,'8760 Data'!S1774,'8760 Data'!T1774,'8760 Data'!U1774)</f>
        <v>0</v>
      </c>
      <c r="I1774" s="591" t="e">
        <f>H1774/'Output Sheet'!$B$8</f>
        <v>#DIV/0!</v>
      </c>
      <c r="J1774" s="596"/>
      <c r="K1774" s="560"/>
      <c r="L1774" s="560"/>
      <c r="M1774" s="560"/>
      <c r="N1774" s="560"/>
      <c r="O1774" s="560"/>
      <c r="P1774" s="560"/>
      <c r="Q1774" s="560"/>
      <c r="R1774" s="560"/>
      <c r="S1774" s="560"/>
      <c r="T1774" s="560"/>
      <c r="U1774" s="560"/>
    </row>
    <row r="1775" spans="1:21">
      <c r="A1775" s="593">
        <f t="shared" si="162"/>
        <v>41348</v>
      </c>
      <c r="B1775" s="594">
        <v>41348.916769212963</v>
      </c>
      <c r="C1775" s="560">
        <f t="shared" si="163"/>
        <v>2013</v>
      </c>
      <c r="D1775" s="560">
        <f t="shared" si="164"/>
        <v>3</v>
      </c>
      <c r="E1775" s="560">
        <f t="shared" si="165"/>
        <v>15</v>
      </c>
      <c r="F1775" s="560">
        <f t="shared" si="166"/>
        <v>22</v>
      </c>
      <c r="G1775" s="595">
        <f t="shared" si="167"/>
        <v>6</v>
      </c>
      <c r="H1775" s="590">
        <f>CHOOSE('Output Sheet'!$B$4,'8760 Data'!J1775,'8760 Data'!K1775,'8760 Data'!L1775,'8760 Data'!M1775,'8760 Data'!N1775,'8760 Data'!O1775,'8760 Data'!P1775,'8760 Data'!Q1775,'8760 Data'!R1775,'8760 Data'!S1775,'8760 Data'!T1775,'8760 Data'!U1775)</f>
        <v>0</v>
      </c>
      <c r="I1775" s="591" t="e">
        <f>H1775/'Output Sheet'!$B$8</f>
        <v>#DIV/0!</v>
      </c>
      <c r="J1775" s="596"/>
      <c r="K1775" s="560"/>
      <c r="L1775" s="560"/>
      <c r="M1775" s="560"/>
      <c r="N1775" s="560"/>
      <c r="O1775" s="560"/>
      <c r="P1775" s="560"/>
      <c r="Q1775" s="560"/>
      <c r="R1775" s="560"/>
      <c r="S1775" s="560"/>
      <c r="T1775" s="560"/>
      <c r="U1775" s="560"/>
    </row>
    <row r="1776" spans="1:21">
      <c r="A1776" s="593">
        <f t="shared" si="162"/>
        <v>41348</v>
      </c>
      <c r="B1776" s="594">
        <v>41348.9584359375</v>
      </c>
      <c r="C1776" s="560">
        <f t="shared" si="163"/>
        <v>2013</v>
      </c>
      <c r="D1776" s="560">
        <f t="shared" si="164"/>
        <v>3</v>
      </c>
      <c r="E1776" s="560">
        <f t="shared" si="165"/>
        <v>15</v>
      </c>
      <c r="F1776" s="560">
        <f t="shared" si="166"/>
        <v>23</v>
      </c>
      <c r="G1776" s="595">
        <f t="shared" si="167"/>
        <v>6</v>
      </c>
      <c r="H1776" s="590">
        <f>CHOOSE('Output Sheet'!$B$4,'8760 Data'!J1776,'8760 Data'!K1776,'8760 Data'!L1776,'8760 Data'!M1776,'8760 Data'!N1776,'8760 Data'!O1776,'8760 Data'!P1776,'8760 Data'!Q1776,'8760 Data'!R1776,'8760 Data'!S1776,'8760 Data'!T1776,'8760 Data'!U1776)</f>
        <v>0</v>
      </c>
      <c r="I1776" s="591" t="e">
        <f>H1776/'Output Sheet'!$B$8</f>
        <v>#DIV/0!</v>
      </c>
      <c r="J1776" s="596"/>
      <c r="K1776" s="560"/>
      <c r="L1776" s="560"/>
      <c r="M1776" s="560"/>
      <c r="N1776" s="560"/>
      <c r="O1776" s="560"/>
      <c r="P1776" s="560"/>
      <c r="Q1776" s="560"/>
      <c r="R1776" s="560"/>
      <c r="S1776" s="560"/>
      <c r="T1776" s="560"/>
      <c r="U1776" s="560"/>
    </row>
    <row r="1777" spans="1:21">
      <c r="A1777" s="593">
        <f t="shared" si="162"/>
        <v>41349</v>
      </c>
      <c r="B1777" s="594">
        <v>41349.000102662038</v>
      </c>
      <c r="C1777" s="560">
        <f t="shared" si="163"/>
        <v>2013</v>
      </c>
      <c r="D1777" s="560">
        <f t="shared" si="164"/>
        <v>3</v>
      </c>
      <c r="E1777" s="560">
        <f t="shared" si="165"/>
        <v>16</v>
      </c>
      <c r="F1777" s="560">
        <f t="shared" si="166"/>
        <v>24</v>
      </c>
      <c r="G1777" s="595">
        <f t="shared" si="167"/>
        <v>7</v>
      </c>
      <c r="H1777" s="590">
        <f>CHOOSE('Output Sheet'!$B$4,'8760 Data'!J1777,'8760 Data'!K1777,'8760 Data'!L1777,'8760 Data'!M1777,'8760 Data'!N1777,'8760 Data'!O1777,'8760 Data'!P1777,'8760 Data'!Q1777,'8760 Data'!R1777,'8760 Data'!S1777,'8760 Data'!T1777,'8760 Data'!U1777)</f>
        <v>0</v>
      </c>
      <c r="I1777" s="591" t="e">
        <f>H1777/'Output Sheet'!$B$8</f>
        <v>#DIV/0!</v>
      </c>
      <c r="J1777" s="596"/>
      <c r="K1777" s="560"/>
      <c r="L1777" s="560"/>
      <c r="M1777" s="560"/>
      <c r="N1777" s="560"/>
      <c r="O1777" s="560"/>
      <c r="P1777" s="560"/>
      <c r="Q1777" s="560"/>
      <c r="R1777" s="560"/>
      <c r="S1777" s="560"/>
      <c r="T1777" s="560"/>
      <c r="U1777" s="560"/>
    </row>
    <row r="1778" spans="1:21">
      <c r="A1778" s="593">
        <f t="shared" si="162"/>
        <v>41349</v>
      </c>
      <c r="B1778" s="594">
        <v>41349.041769386575</v>
      </c>
      <c r="C1778" s="560">
        <f t="shared" si="163"/>
        <v>2013</v>
      </c>
      <c r="D1778" s="560">
        <f t="shared" si="164"/>
        <v>3</v>
      </c>
      <c r="E1778" s="560">
        <f t="shared" si="165"/>
        <v>16</v>
      </c>
      <c r="F1778" s="560">
        <f t="shared" si="166"/>
        <v>1</v>
      </c>
      <c r="G1778" s="595">
        <f t="shared" si="167"/>
        <v>7</v>
      </c>
      <c r="H1778" s="590">
        <f>CHOOSE('Output Sheet'!$B$4,'8760 Data'!J1778,'8760 Data'!K1778,'8760 Data'!L1778,'8760 Data'!M1778,'8760 Data'!N1778,'8760 Data'!O1778,'8760 Data'!P1778,'8760 Data'!Q1778,'8760 Data'!R1778,'8760 Data'!S1778,'8760 Data'!T1778,'8760 Data'!U1778)</f>
        <v>0</v>
      </c>
      <c r="I1778" s="591" t="e">
        <f>H1778/'Output Sheet'!$B$8</f>
        <v>#DIV/0!</v>
      </c>
      <c r="J1778" s="596"/>
      <c r="K1778" s="560"/>
      <c r="L1778" s="560"/>
      <c r="M1778" s="560"/>
      <c r="N1778" s="560"/>
      <c r="O1778" s="560"/>
      <c r="P1778" s="560"/>
      <c r="Q1778" s="560"/>
      <c r="R1778" s="560"/>
      <c r="S1778" s="560"/>
      <c r="T1778" s="560"/>
      <c r="U1778" s="560"/>
    </row>
    <row r="1779" spans="1:21">
      <c r="A1779" s="593">
        <f t="shared" si="162"/>
        <v>41349</v>
      </c>
      <c r="B1779" s="594">
        <v>41349.083436111112</v>
      </c>
      <c r="C1779" s="560">
        <f t="shared" si="163"/>
        <v>2013</v>
      </c>
      <c r="D1779" s="560">
        <f t="shared" si="164"/>
        <v>3</v>
      </c>
      <c r="E1779" s="560">
        <f t="shared" si="165"/>
        <v>16</v>
      </c>
      <c r="F1779" s="560">
        <f t="shared" si="166"/>
        <v>2</v>
      </c>
      <c r="G1779" s="595">
        <f t="shared" si="167"/>
        <v>7</v>
      </c>
      <c r="H1779" s="590">
        <f>CHOOSE('Output Sheet'!$B$4,'8760 Data'!J1779,'8760 Data'!K1779,'8760 Data'!L1779,'8760 Data'!M1779,'8760 Data'!N1779,'8760 Data'!O1779,'8760 Data'!P1779,'8760 Data'!Q1779,'8760 Data'!R1779,'8760 Data'!S1779,'8760 Data'!T1779,'8760 Data'!U1779)</f>
        <v>0</v>
      </c>
      <c r="I1779" s="591" t="e">
        <f>H1779/'Output Sheet'!$B$8</f>
        <v>#DIV/0!</v>
      </c>
      <c r="J1779" s="596"/>
      <c r="K1779" s="560"/>
      <c r="L1779" s="560"/>
      <c r="M1779" s="560"/>
      <c r="N1779" s="560"/>
      <c r="O1779" s="560"/>
      <c r="P1779" s="560"/>
      <c r="Q1779" s="560"/>
      <c r="R1779" s="560"/>
      <c r="S1779" s="560"/>
      <c r="T1779" s="560"/>
      <c r="U1779" s="560"/>
    </row>
    <row r="1780" spans="1:21">
      <c r="A1780" s="593">
        <f t="shared" si="162"/>
        <v>41349</v>
      </c>
      <c r="B1780" s="594">
        <v>41349.125102835649</v>
      </c>
      <c r="C1780" s="560">
        <f t="shared" si="163"/>
        <v>2013</v>
      </c>
      <c r="D1780" s="560">
        <f t="shared" si="164"/>
        <v>3</v>
      </c>
      <c r="E1780" s="560">
        <f t="shared" si="165"/>
        <v>16</v>
      </c>
      <c r="F1780" s="560">
        <f t="shared" si="166"/>
        <v>3</v>
      </c>
      <c r="G1780" s="595">
        <f t="shared" si="167"/>
        <v>7</v>
      </c>
      <c r="H1780" s="590">
        <f>CHOOSE('Output Sheet'!$B$4,'8760 Data'!J1780,'8760 Data'!K1780,'8760 Data'!L1780,'8760 Data'!M1780,'8760 Data'!N1780,'8760 Data'!O1780,'8760 Data'!P1780,'8760 Data'!Q1780,'8760 Data'!R1780,'8760 Data'!S1780,'8760 Data'!T1780,'8760 Data'!U1780)</f>
        <v>0</v>
      </c>
      <c r="I1780" s="591" t="e">
        <f>H1780/'Output Sheet'!$B$8</f>
        <v>#DIV/0!</v>
      </c>
      <c r="J1780" s="596"/>
      <c r="K1780" s="560"/>
      <c r="L1780" s="560"/>
      <c r="M1780" s="560"/>
      <c r="N1780" s="560"/>
      <c r="O1780" s="560"/>
      <c r="P1780" s="560"/>
      <c r="Q1780" s="560"/>
      <c r="R1780" s="560"/>
      <c r="S1780" s="560"/>
      <c r="T1780" s="560"/>
      <c r="U1780" s="560"/>
    </row>
    <row r="1781" spans="1:21">
      <c r="A1781" s="593">
        <f t="shared" si="162"/>
        <v>41349</v>
      </c>
      <c r="B1781" s="594">
        <v>41349.166769560186</v>
      </c>
      <c r="C1781" s="560">
        <f t="shared" si="163"/>
        <v>2013</v>
      </c>
      <c r="D1781" s="560">
        <f t="shared" si="164"/>
        <v>3</v>
      </c>
      <c r="E1781" s="560">
        <f t="shared" si="165"/>
        <v>16</v>
      </c>
      <c r="F1781" s="560">
        <f t="shared" si="166"/>
        <v>4</v>
      </c>
      <c r="G1781" s="595">
        <f t="shared" si="167"/>
        <v>7</v>
      </c>
      <c r="H1781" s="590">
        <f>CHOOSE('Output Sheet'!$B$4,'8760 Data'!J1781,'8760 Data'!K1781,'8760 Data'!L1781,'8760 Data'!M1781,'8760 Data'!N1781,'8760 Data'!O1781,'8760 Data'!P1781,'8760 Data'!Q1781,'8760 Data'!R1781,'8760 Data'!S1781,'8760 Data'!T1781,'8760 Data'!U1781)</f>
        <v>0</v>
      </c>
      <c r="I1781" s="591" t="e">
        <f>H1781/'Output Sheet'!$B$8</f>
        <v>#DIV/0!</v>
      </c>
      <c r="J1781" s="596"/>
      <c r="K1781" s="560"/>
      <c r="L1781" s="560"/>
      <c r="M1781" s="560"/>
      <c r="N1781" s="560"/>
      <c r="O1781" s="560"/>
      <c r="P1781" s="560"/>
      <c r="Q1781" s="560"/>
      <c r="R1781" s="560"/>
      <c r="S1781" s="560"/>
      <c r="T1781" s="560"/>
      <c r="U1781" s="560"/>
    </row>
    <row r="1782" spans="1:21">
      <c r="A1782" s="593">
        <f t="shared" si="162"/>
        <v>41349</v>
      </c>
      <c r="B1782" s="594">
        <v>41349.208436284724</v>
      </c>
      <c r="C1782" s="560">
        <f t="shared" si="163"/>
        <v>2013</v>
      </c>
      <c r="D1782" s="560">
        <f t="shared" si="164"/>
        <v>3</v>
      </c>
      <c r="E1782" s="560">
        <f t="shared" si="165"/>
        <v>16</v>
      </c>
      <c r="F1782" s="560">
        <f t="shared" si="166"/>
        <v>5</v>
      </c>
      <c r="G1782" s="595">
        <f t="shared" si="167"/>
        <v>7</v>
      </c>
      <c r="H1782" s="590">
        <f>CHOOSE('Output Sheet'!$B$4,'8760 Data'!J1782,'8760 Data'!K1782,'8760 Data'!L1782,'8760 Data'!M1782,'8760 Data'!N1782,'8760 Data'!O1782,'8760 Data'!P1782,'8760 Data'!Q1782,'8760 Data'!R1782,'8760 Data'!S1782,'8760 Data'!T1782,'8760 Data'!U1782)</f>
        <v>0</v>
      </c>
      <c r="I1782" s="591" t="e">
        <f>H1782/'Output Sheet'!$B$8</f>
        <v>#DIV/0!</v>
      </c>
      <c r="J1782" s="596"/>
      <c r="K1782" s="560"/>
      <c r="L1782" s="560"/>
      <c r="M1782" s="560"/>
      <c r="N1782" s="560"/>
      <c r="O1782" s="560"/>
      <c r="P1782" s="560"/>
      <c r="Q1782" s="560"/>
      <c r="R1782" s="560"/>
      <c r="S1782" s="560"/>
      <c r="T1782" s="560"/>
      <c r="U1782" s="560"/>
    </row>
    <row r="1783" spans="1:21">
      <c r="A1783" s="593">
        <f t="shared" si="162"/>
        <v>41349</v>
      </c>
      <c r="B1783" s="594">
        <v>41349.250103009261</v>
      </c>
      <c r="C1783" s="560">
        <f t="shared" si="163"/>
        <v>2013</v>
      </c>
      <c r="D1783" s="560">
        <f t="shared" si="164"/>
        <v>3</v>
      </c>
      <c r="E1783" s="560">
        <f t="shared" si="165"/>
        <v>16</v>
      </c>
      <c r="F1783" s="560">
        <f t="shared" si="166"/>
        <v>6</v>
      </c>
      <c r="G1783" s="595">
        <f t="shared" si="167"/>
        <v>7</v>
      </c>
      <c r="H1783" s="590">
        <f>CHOOSE('Output Sheet'!$B$4,'8760 Data'!J1783,'8760 Data'!K1783,'8760 Data'!L1783,'8760 Data'!M1783,'8760 Data'!N1783,'8760 Data'!O1783,'8760 Data'!P1783,'8760 Data'!Q1783,'8760 Data'!R1783,'8760 Data'!S1783,'8760 Data'!T1783,'8760 Data'!U1783)</f>
        <v>0</v>
      </c>
      <c r="I1783" s="591" t="e">
        <f>H1783/'Output Sheet'!$B$8</f>
        <v>#DIV/0!</v>
      </c>
      <c r="J1783" s="596"/>
      <c r="K1783" s="560"/>
      <c r="L1783" s="560"/>
      <c r="M1783" s="560"/>
      <c r="N1783" s="560"/>
      <c r="O1783" s="560"/>
      <c r="P1783" s="560"/>
      <c r="Q1783" s="560"/>
      <c r="R1783" s="560"/>
      <c r="S1783" s="560"/>
      <c r="T1783" s="560"/>
      <c r="U1783" s="560"/>
    </row>
    <row r="1784" spans="1:21">
      <c r="A1784" s="593">
        <f t="shared" si="162"/>
        <v>41349</v>
      </c>
      <c r="B1784" s="594">
        <v>41349.291769733798</v>
      </c>
      <c r="C1784" s="560">
        <f t="shared" si="163"/>
        <v>2013</v>
      </c>
      <c r="D1784" s="560">
        <f t="shared" si="164"/>
        <v>3</v>
      </c>
      <c r="E1784" s="560">
        <f t="shared" si="165"/>
        <v>16</v>
      </c>
      <c r="F1784" s="560">
        <f t="shared" si="166"/>
        <v>7</v>
      </c>
      <c r="G1784" s="595">
        <f t="shared" si="167"/>
        <v>7</v>
      </c>
      <c r="H1784" s="590">
        <f>CHOOSE('Output Sheet'!$B$4,'8760 Data'!J1784,'8760 Data'!K1784,'8760 Data'!L1784,'8760 Data'!M1784,'8760 Data'!N1784,'8760 Data'!O1784,'8760 Data'!P1784,'8760 Data'!Q1784,'8760 Data'!R1784,'8760 Data'!S1784,'8760 Data'!T1784,'8760 Data'!U1784)</f>
        <v>0</v>
      </c>
      <c r="I1784" s="591" t="e">
        <f>H1784/'Output Sheet'!$B$8</f>
        <v>#DIV/0!</v>
      </c>
      <c r="J1784" s="596"/>
      <c r="K1784" s="560"/>
      <c r="L1784" s="560"/>
      <c r="M1784" s="560"/>
      <c r="N1784" s="560"/>
      <c r="O1784" s="560"/>
      <c r="P1784" s="560"/>
      <c r="Q1784" s="560"/>
      <c r="R1784" s="560"/>
      <c r="S1784" s="560"/>
      <c r="T1784" s="560"/>
      <c r="U1784" s="560"/>
    </row>
    <row r="1785" spans="1:21">
      <c r="A1785" s="593">
        <f t="shared" si="162"/>
        <v>41349</v>
      </c>
      <c r="B1785" s="594">
        <v>41349.333436458335</v>
      </c>
      <c r="C1785" s="560">
        <f t="shared" si="163"/>
        <v>2013</v>
      </c>
      <c r="D1785" s="560">
        <f t="shared" si="164"/>
        <v>3</v>
      </c>
      <c r="E1785" s="560">
        <f t="shared" si="165"/>
        <v>16</v>
      </c>
      <c r="F1785" s="560">
        <f t="shared" si="166"/>
        <v>8</v>
      </c>
      <c r="G1785" s="595">
        <f t="shared" si="167"/>
        <v>7</v>
      </c>
      <c r="H1785" s="590">
        <f>CHOOSE('Output Sheet'!$B$4,'8760 Data'!J1785,'8760 Data'!K1785,'8760 Data'!L1785,'8760 Data'!M1785,'8760 Data'!N1785,'8760 Data'!O1785,'8760 Data'!P1785,'8760 Data'!Q1785,'8760 Data'!R1785,'8760 Data'!S1785,'8760 Data'!T1785,'8760 Data'!U1785)</f>
        <v>0</v>
      </c>
      <c r="I1785" s="591" t="e">
        <f>H1785/'Output Sheet'!$B$8</f>
        <v>#DIV/0!</v>
      </c>
      <c r="J1785" s="596"/>
      <c r="K1785" s="560"/>
      <c r="L1785" s="560"/>
      <c r="M1785" s="560"/>
      <c r="N1785" s="560"/>
      <c r="O1785" s="560"/>
      <c r="P1785" s="560"/>
      <c r="Q1785" s="560"/>
      <c r="R1785" s="560"/>
      <c r="S1785" s="560"/>
      <c r="T1785" s="560"/>
      <c r="U1785" s="560"/>
    </row>
    <row r="1786" spans="1:21">
      <c r="A1786" s="593">
        <f t="shared" si="162"/>
        <v>41349</v>
      </c>
      <c r="B1786" s="594">
        <v>41349.375103182872</v>
      </c>
      <c r="C1786" s="560">
        <f t="shared" si="163"/>
        <v>2013</v>
      </c>
      <c r="D1786" s="560">
        <f t="shared" si="164"/>
        <v>3</v>
      </c>
      <c r="E1786" s="560">
        <f t="shared" si="165"/>
        <v>16</v>
      </c>
      <c r="F1786" s="560">
        <f t="shared" si="166"/>
        <v>9</v>
      </c>
      <c r="G1786" s="595">
        <f t="shared" si="167"/>
        <v>7</v>
      </c>
      <c r="H1786" s="590">
        <f>CHOOSE('Output Sheet'!$B$4,'8760 Data'!J1786,'8760 Data'!K1786,'8760 Data'!L1786,'8760 Data'!M1786,'8760 Data'!N1786,'8760 Data'!O1786,'8760 Data'!P1786,'8760 Data'!Q1786,'8760 Data'!R1786,'8760 Data'!S1786,'8760 Data'!T1786,'8760 Data'!U1786)</f>
        <v>0</v>
      </c>
      <c r="I1786" s="591" t="e">
        <f>H1786/'Output Sheet'!$B$8</f>
        <v>#DIV/0!</v>
      </c>
      <c r="J1786" s="596"/>
      <c r="K1786" s="560"/>
      <c r="L1786" s="560"/>
      <c r="M1786" s="560"/>
      <c r="N1786" s="560"/>
      <c r="O1786" s="560"/>
      <c r="P1786" s="560"/>
      <c r="Q1786" s="560"/>
      <c r="R1786" s="560"/>
      <c r="S1786" s="560"/>
      <c r="T1786" s="560"/>
      <c r="U1786" s="560"/>
    </row>
    <row r="1787" spans="1:21">
      <c r="A1787" s="593">
        <f t="shared" si="162"/>
        <v>41349</v>
      </c>
      <c r="B1787" s="594">
        <v>41349.41676990741</v>
      </c>
      <c r="C1787" s="560">
        <f t="shared" si="163"/>
        <v>2013</v>
      </c>
      <c r="D1787" s="560">
        <f t="shared" si="164"/>
        <v>3</v>
      </c>
      <c r="E1787" s="560">
        <f t="shared" si="165"/>
        <v>16</v>
      </c>
      <c r="F1787" s="560">
        <f t="shared" si="166"/>
        <v>10</v>
      </c>
      <c r="G1787" s="595">
        <f t="shared" si="167"/>
        <v>7</v>
      </c>
      <c r="H1787" s="590">
        <f>CHOOSE('Output Sheet'!$B$4,'8760 Data'!J1787,'8760 Data'!K1787,'8760 Data'!L1787,'8760 Data'!M1787,'8760 Data'!N1787,'8760 Data'!O1787,'8760 Data'!P1787,'8760 Data'!Q1787,'8760 Data'!R1787,'8760 Data'!S1787,'8760 Data'!T1787,'8760 Data'!U1787)</f>
        <v>0</v>
      </c>
      <c r="I1787" s="591" t="e">
        <f>H1787/'Output Sheet'!$B$8</f>
        <v>#DIV/0!</v>
      </c>
      <c r="J1787" s="596"/>
      <c r="K1787" s="560"/>
      <c r="L1787" s="560"/>
      <c r="M1787" s="560"/>
      <c r="N1787" s="560"/>
      <c r="O1787" s="560"/>
      <c r="P1787" s="560"/>
      <c r="Q1787" s="560"/>
      <c r="R1787" s="560"/>
      <c r="S1787" s="560"/>
      <c r="T1787" s="560"/>
      <c r="U1787" s="560"/>
    </row>
    <row r="1788" spans="1:21">
      <c r="A1788" s="593">
        <f t="shared" si="162"/>
        <v>41349</v>
      </c>
      <c r="B1788" s="594">
        <v>41349.458436631947</v>
      </c>
      <c r="C1788" s="560">
        <f t="shared" si="163"/>
        <v>2013</v>
      </c>
      <c r="D1788" s="560">
        <f t="shared" si="164"/>
        <v>3</v>
      </c>
      <c r="E1788" s="560">
        <f t="shared" si="165"/>
        <v>16</v>
      </c>
      <c r="F1788" s="560">
        <f t="shared" si="166"/>
        <v>11</v>
      </c>
      <c r="G1788" s="595">
        <f t="shared" si="167"/>
        <v>7</v>
      </c>
      <c r="H1788" s="590">
        <f>CHOOSE('Output Sheet'!$B$4,'8760 Data'!J1788,'8760 Data'!K1788,'8760 Data'!L1788,'8760 Data'!M1788,'8760 Data'!N1788,'8760 Data'!O1788,'8760 Data'!P1788,'8760 Data'!Q1788,'8760 Data'!R1788,'8760 Data'!S1788,'8760 Data'!T1788,'8760 Data'!U1788)</f>
        <v>0</v>
      </c>
      <c r="I1788" s="591" t="e">
        <f>H1788/'Output Sheet'!$B$8</f>
        <v>#DIV/0!</v>
      </c>
      <c r="J1788" s="596"/>
      <c r="K1788" s="560"/>
      <c r="L1788" s="560"/>
      <c r="M1788" s="560"/>
      <c r="N1788" s="560"/>
      <c r="O1788" s="560"/>
      <c r="P1788" s="560"/>
      <c r="Q1788" s="560"/>
      <c r="R1788" s="560"/>
      <c r="S1788" s="560"/>
      <c r="T1788" s="560"/>
      <c r="U1788" s="560"/>
    </row>
    <row r="1789" spans="1:21">
      <c r="A1789" s="593">
        <f t="shared" si="162"/>
        <v>41349</v>
      </c>
      <c r="B1789" s="594">
        <v>41349.500103356484</v>
      </c>
      <c r="C1789" s="560">
        <f t="shared" si="163"/>
        <v>2013</v>
      </c>
      <c r="D1789" s="560">
        <f t="shared" si="164"/>
        <v>3</v>
      </c>
      <c r="E1789" s="560">
        <f t="shared" si="165"/>
        <v>16</v>
      </c>
      <c r="F1789" s="560">
        <f t="shared" si="166"/>
        <v>12</v>
      </c>
      <c r="G1789" s="595">
        <f t="shared" si="167"/>
        <v>7</v>
      </c>
      <c r="H1789" s="590">
        <f>CHOOSE('Output Sheet'!$B$4,'8760 Data'!J1789,'8760 Data'!K1789,'8760 Data'!L1789,'8760 Data'!M1789,'8760 Data'!N1789,'8760 Data'!O1789,'8760 Data'!P1789,'8760 Data'!Q1789,'8760 Data'!R1789,'8760 Data'!S1789,'8760 Data'!T1789,'8760 Data'!U1789)</f>
        <v>0</v>
      </c>
      <c r="I1789" s="591" t="e">
        <f>H1789/'Output Sheet'!$B$8</f>
        <v>#DIV/0!</v>
      </c>
      <c r="J1789" s="596"/>
      <c r="K1789" s="560"/>
      <c r="L1789" s="560"/>
      <c r="M1789" s="560"/>
      <c r="N1789" s="560"/>
      <c r="O1789" s="560"/>
      <c r="P1789" s="560"/>
      <c r="Q1789" s="560"/>
      <c r="R1789" s="560"/>
      <c r="S1789" s="560"/>
      <c r="T1789" s="560"/>
      <c r="U1789" s="560"/>
    </row>
    <row r="1790" spans="1:21">
      <c r="A1790" s="593">
        <f t="shared" si="162"/>
        <v>41349</v>
      </c>
      <c r="B1790" s="594">
        <v>41349.541770081021</v>
      </c>
      <c r="C1790" s="560">
        <f t="shared" si="163"/>
        <v>2013</v>
      </c>
      <c r="D1790" s="560">
        <f t="shared" si="164"/>
        <v>3</v>
      </c>
      <c r="E1790" s="560">
        <f t="shared" si="165"/>
        <v>16</v>
      </c>
      <c r="F1790" s="560">
        <f t="shared" si="166"/>
        <v>13</v>
      </c>
      <c r="G1790" s="595">
        <f t="shared" si="167"/>
        <v>7</v>
      </c>
      <c r="H1790" s="590">
        <f>CHOOSE('Output Sheet'!$B$4,'8760 Data'!J1790,'8760 Data'!K1790,'8760 Data'!L1790,'8760 Data'!M1790,'8760 Data'!N1790,'8760 Data'!O1790,'8760 Data'!P1790,'8760 Data'!Q1790,'8760 Data'!R1790,'8760 Data'!S1790,'8760 Data'!T1790,'8760 Data'!U1790)</f>
        <v>0</v>
      </c>
      <c r="I1790" s="591" t="e">
        <f>H1790/'Output Sheet'!$B$8</f>
        <v>#DIV/0!</v>
      </c>
      <c r="J1790" s="596"/>
      <c r="K1790" s="560"/>
      <c r="L1790" s="560"/>
      <c r="M1790" s="560"/>
      <c r="N1790" s="560"/>
      <c r="O1790" s="560"/>
      <c r="P1790" s="560"/>
      <c r="Q1790" s="560"/>
      <c r="R1790" s="560"/>
      <c r="S1790" s="560"/>
      <c r="T1790" s="560"/>
      <c r="U1790" s="560"/>
    </row>
    <row r="1791" spans="1:21">
      <c r="A1791" s="593">
        <f t="shared" si="162"/>
        <v>41349</v>
      </c>
      <c r="B1791" s="594">
        <v>41349.583436805558</v>
      </c>
      <c r="C1791" s="560">
        <f t="shared" si="163"/>
        <v>2013</v>
      </c>
      <c r="D1791" s="560">
        <f t="shared" si="164"/>
        <v>3</v>
      </c>
      <c r="E1791" s="560">
        <f t="shared" si="165"/>
        <v>16</v>
      </c>
      <c r="F1791" s="560">
        <f t="shared" si="166"/>
        <v>14</v>
      </c>
      <c r="G1791" s="595">
        <f t="shared" si="167"/>
        <v>7</v>
      </c>
      <c r="H1791" s="590">
        <f>CHOOSE('Output Sheet'!$B$4,'8760 Data'!J1791,'8760 Data'!K1791,'8760 Data'!L1791,'8760 Data'!M1791,'8760 Data'!N1791,'8760 Data'!O1791,'8760 Data'!P1791,'8760 Data'!Q1791,'8760 Data'!R1791,'8760 Data'!S1791,'8760 Data'!T1791,'8760 Data'!U1791)</f>
        <v>0</v>
      </c>
      <c r="I1791" s="591" t="e">
        <f>H1791/'Output Sheet'!$B$8</f>
        <v>#DIV/0!</v>
      </c>
      <c r="J1791" s="596"/>
      <c r="K1791" s="560"/>
      <c r="L1791" s="560"/>
      <c r="M1791" s="560"/>
      <c r="N1791" s="560"/>
      <c r="O1791" s="560"/>
      <c r="P1791" s="560"/>
      <c r="Q1791" s="560"/>
      <c r="R1791" s="560"/>
      <c r="S1791" s="560"/>
      <c r="T1791" s="560"/>
      <c r="U1791" s="560"/>
    </row>
    <row r="1792" spans="1:21">
      <c r="A1792" s="593">
        <f t="shared" si="162"/>
        <v>41349</v>
      </c>
      <c r="B1792" s="594">
        <v>41349.625103530096</v>
      </c>
      <c r="C1792" s="560">
        <f t="shared" si="163"/>
        <v>2013</v>
      </c>
      <c r="D1792" s="560">
        <f t="shared" si="164"/>
        <v>3</v>
      </c>
      <c r="E1792" s="560">
        <f t="shared" si="165"/>
        <v>16</v>
      </c>
      <c r="F1792" s="560">
        <f t="shared" si="166"/>
        <v>15</v>
      </c>
      <c r="G1792" s="595">
        <f t="shared" si="167"/>
        <v>7</v>
      </c>
      <c r="H1792" s="590">
        <f>CHOOSE('Output Sheet'!$B$4,'8760 Data'!J1792,'8760 Data'!K1792,'8760 Data'!L1792,'8760 Data'!M1792,'8760 Data'!N1792,'8760 Data'!O1792,'8760 Data'!P1792,'8760 Data'!Q1792,'8760 Data'!R1792,'8760 Data'!S1792,'8760 Data'!T1792,'8760 Data'!U1792)</f>
        <v>0</v>
      </c>
      <c r="I1792" s="591" t="e">
        <f>H1792/'Output Sheet'!$B$8</f>
        <v>#DIV/0!</v>
      </c>
      <c r="J1792" s="596"/>
      <c r="K1792" s="560"/>
      <c r="L1792" s="560"/>
      <c r="M1792" s="560"/>
      <c r="N1792" s="560"/>
      <c r="O1792" s="560"/>
      <c r="P1792" s="560"/>
      <c r="Q1792" s="560"/>
      <c r="R1792" s="560"/>
      <c r="S1792" s="560"/>
      <c r="T1792" s="560"/>
      <c r="U1792" s="560"/>
    </row>
    <row r="1793" spans="1:21">
      <c r="A1793" s="593">
        <f t="shared" si="162"/>
        <v>41349</v>
      </c>
      <c r="B1793" s="594">
        <v>41349.666770254633</v>
      </c>
      <c r="C1793" s="560">
        <f t="shared" si="163"/>
        <v>2013</v>
      </c>
      <c r="D1793" s="560">
        <f t="shared" si="164"/>
        <v>3</v>
      </c>
      <c r="E1793" s="560">
        <f t="shared" si="165"/>
        <v>16</v>
      </c>
      <c r="F1793" s="560">
        <f t="shared" si="166"/>
        <v>16</v>
      </c>
      <c r="G1793" s="595">
        <f t="shared" si="167"/>
        <v>7</v>
      </c>
      <c r="H1793" s="590">
        <f>CHOOSE('Output Sheet'!$B$4,'8760 Data'!J1793,'8760 Data'!K1793,'8760 Data'!L1793,'8760 Data'!M1793,'8760 Data'!N1793,'8760 Data'!O1793,'8760 Data'!P1793,'8760 Data'!Q1793,'8760 Data'!R1793,'8760 Data'!S1793,'8760 Data'!T1793,'8760 Data'!U1793)</f>
        <v>0</v>
      </c>
      <c r="I1793" s="591" t="e">
        <f>H1793/'Output Sheet'!$B$8</f>
        <v>#DIV/0!</v>
      </c>
      <c r="J1793" s="596"/>
      <c r="K1793" s="560"/>
      <c r="L1793" s="560"/>
      <c r="M1793" s="560"/>
      <c r="N1793" s="560"/>
      <c r="O1793" s="560"/>
      <c r="P1793" s="560"/>
      <c r="Q1793" s="560"/>
      <c r="R1793" s="560"/>
      <c r="S1793" s="560"/>
      <c r="T1793" s="560"/>
      <c r="U1793" s="560"/>
    </row>
    <row r="1794" spans="1:21">
      <c r="A1794" s="593">
        <f t="shared" si="162"/>
        <v>41349</v>
      </c>
      <c r="B1794" s="594">
        <v>41349.70843697917</v>
      </c>
      <c r="C1794" s="560">
        <f t="shared" si="163"/>
        <v>2013</v>
      </c>
      <c r="D1794" s="560">
        <f t="shared" si="164"/>
        <v>3</v>
      </c>
      <c r="E1794" s="560">
        <f t="shared" si="165"/>
        <v>16</v>
      </c>
      <c r="F1794" s="560">
        <f t="shared" si="166"/>
        <v>17</v>
      </c>
      <c r="G1794" s="595">
        <f t="shared" si="167"/>
        <v>7</v>
      </c>
      <c r="H1794" s="590">
        <f>CHOOSE('Output Sheet'!$B$4,'8760 Data'!J1794,'8760 Data'!K1794,'8760 Data'!L1794,'8760 Data'!M1794,'8760 Data'!N1794,'8760 Data'!O1794,'8760 Data'!P1794,'8760 Data'!Q1794,'8760 Data'!R1794,'8760 Data'!S1794,'8760 Data'!T1794,'8760 Data'!U1794)</f>
        <v>0</v>
      </c>
      <c r="I1794" s="591" t="e">
        <f>H1794/'Output Sheet'!$B$8</f>
        <v>#DIV/0!</v>
      </c>
      <c r="J1794" s="596"/>
      <c r="K1794" s="560"/>
      <c r="L1794" s="560"/>
      <c r="M1794" s="560"/>
      <c r="N1794" s="560"/>
      <c r="O1794" s="560"/>
      <c r="P1794" s="560"/>
      <c r="Q1794" s="560"/>
      <c r="R1794" s="560"/>
      <c r="S1794" s="560"/>
      <c r="T1794" s="560"/>
      <c r="U1794" s="560"/>
    </row>
    <row r="1795" spans="1:21">
      <c r="A1795" s="593">
        <f t="shared" ref="A1795:A1858" si="168">DATE(C1795,D1795,E1795)</f>
        <v>41349</v>
      </c>
      <c r="B1795" s="594">
        <v>41349.750103703707</v>
      </c>
      <c r="C1795" s="560">
        <f t="shared" ref="C1795:C1858" si="169">YEAR(B1795)</f>
        <v>2013</v>
      </c>
      <c r="D1795" s="560">
        <f t="shared" ref="D1795:D1858" si="170">MONTH(B1795)</f>
        <v>3</v>
      </c>
      <c r="E1795" s="560">
        <f t="shared" ref="E1795:E1858" si="171">DAY(B1795)</f>
        <v>16</v>
      </c>
      <c r="F1795" s="560">
        <f t="shared" ref="F1795:F1858" si="172">IF(HOUR(B1795)&lt;&gt;0,HOUR(B1795),24)</f>
        <v>18</v>
      </c>
      <c r="G1795" s="595">
        <f t="shared" ref="G1795:G1858" si="173">WEEKDAY(B1795,1)</f>
        <v>7</v>
      </c>
      <c r="H1795" s="590">
        <f>CHOOSE('Output Sheet'!$B$4,'8760 Data'!J1795,'8760 Data'!K1795,'8760 Data'!L1795,'8760 Data'!M1795,'8760 Data'!N1795,'8760 Data'!O1795,'8760 Data'!P1795,'8760 Data'!Q1795,'8760 Data'!R1795,'8760 Data'!S1795,'8760 Data'!T1795,'8760 Data'!U1795)</f>
        <v>0</v>
      </c>
      <c r="I1795" s="591" t="e">
        <f>H1795/'Output Sheet'!$B$8</f>
        <v>#DIV/0!</v>
      </c>
      <c r="J1795" s="596"/>
      <c r="K1795" s="560"/>
      <c r="L1795" s="560"/>
      <c r="M1795" s="560"/>
      <c r="N1795" s="560"/>
      <c r="O1795" s="560"/>
      <c r="P1795" s="560"/>
      <c r="Q1795" s="560"/>
      <c r="R1795" s="560"/>
      <c r="S1795" s="560"/>
      <c r="T1795" s="560"/>
      <c r="U1795" s="560"/>
    </row>
    <row r="1796" spans="1:21">
      <c r="A1796" s="593">
        <f t="shared" si="168"/>
        <v>41349</v>
      </c>
      <c r="B1796" s="594">
        <v>41349.791770428237</v>
      </c>
      <c r="C1796" s="560">
        <f t="shared" si="169"/>
        <v>2013</v>
      </c>
      <c r="D1796" s="560">
        <f t="shared" si="170"/>
        <v>3</v>
      </c>
      <c r="E1796" s="560">
        <f t="shared" si="171"/>
        <v>16</v>
      </c>
      <c r="F1796" s="560">
        <f t="shared" si="172"/>
        <v>19</v>
      </c>
      <c r="G1796" s="595">
        <f t="shared" si="173"/>
        <v>7</v>
      </c>
      <c r="H1796" s="590">
        <f>CHOOSE('Output Sheet'!$B$4,'8760 Data'!J1796,'8760 Data'!K1796,'8760 Data'!L1796,'8760 Data'!M1796,'8760 Data'!N1796,'8760 Data'!O1796,'8760 Data'!P1796,'8760 Data'!Q1796,'8760 Data'!R1796,'8760 Data'!S1796,'8760 Data'!T1796,'8760 Data'!U1796)</f>
        <v>0</v>
      </c>
      <c r="I1796" s="591" t="e">
        <f>H1796/'Output Sheet'!$B$8</f>
        <v>#DIV/0!</v>
      </c>
      <c r="J1796" s="596"/>
      <c r="K1796" s="560"/>
      <c r="L1796" s="560"/>
      <c r="M1796" s="560"/>
      <c r="N1796" s="560"/>
      <c r="O1796" s="560"/>
      <c r="P1796" s="560"/>
      <c r="Q1796" s="560"/>
      <c r="R1796" s="560"/>
      <c r="S1796" s="560"/>
      <c r="T1796" s="560"/>
      <c r="U1796" s="560"/>
    </row>
    <row r="1797" spans="1:21">
      <c r="A1797" s="593">
        <f t="shared" si="168"/>
        <v>41349</v>
      </c>
      <c r="B1797" s="594">
        <v>41349.833437152774</v>
      </c>
      <c r="C1797" s="560">
        <f t="shared" si="169"/>
        <v>2013</v>
      </c>
      <c r="D1797" s="560">
        <f t="shared" si="170"/>
        <v>3</v>
      </c>
      <c r="E1797" s="560">
        <f t="shared" si="171"/>
        <v>16</v>
      </c>
      <c r="F1797" s="560">
        <f t="shared" si="172"/>
        <v>20</v>
      </c>
      <c r="G1797" s="595">
        <f t="shared" si="173"/>
        <v>7</v>
      </c>
      <c r="H1797" s="590">
        <f>CHOOSE('Output Sheet'!$B$4,'8760 Data'!J1797,'8760 Data'!K1797,'8760 Data'!L1797,'8760 Data'!M1797,'8760 Data'!N1797,'8760 Data'!O1797,'8760 Data'!P1797,'8760 Data'!Q1797,'8760 Data'!R1797,'8760 Data'!S1797,'8760 Data'!T1797,'8760 Data'!U1797)</f>
        <v>0</v>
      </c>
      <c r="I1797" s="591" t="e">
        <f>H1797/'Output Sheet'!$B$8</f>
        <v>#DIV/0!</v>
      </c>
      <c r="J1797" s="596"/>
      <c r="K1797" s="560"/>
      <c r="L1797" s="560"/>
      <c r="M1797" s="560"/>
      <c r="N1797" s="560"/>
      <c r="O1797" s="560"/>
      <c r="P1797" s="560"/>
      <c r="Q1797" s="560"/>
      <c r="R1797" s="560"/>
      <c r="S1797" s="560"/>
      <c r="T1797" s="560"/>
      <c r="U1797" s="560"/>
    </row>
    <row r="1798" spans="1:21">
      <c r="A1798" s="593">
        <f t="shared" si="168"/>
        <v>41349</v>
      </c>
      <c r="B1798" s="594">
        <v>41349.875103877312</v>
      </c>
      <c r="C1798" s="560">
        <f t="shared" si="169"/>
        <v>2013</v>
      </c>
      <c r="D1798" s="560">
        <f t="shared" si="170"/>
        <v>3</v>
      </c>
      <c r="E1798" s="560">
        <f t="shared" si="171"/>
        <v>16</v>
      </c>
      <c r="F1798" s="560">
        <f t="shared" si="172"/>
        <v>21</v>
      </c>
      <c r="G1798" s="595">
        <f t="shared" si="173"/>
        <v>7</v>
      </c>
      <c r="H1798" s="590">
        <f>CHOOSE('Output Sheet'!$B$4,'8760 Data'!J1798,'8760 Data'!K1798,'8760 Data'!L1798,'8760 Data'!M1798,'8760 Data'!N1798,'8760 Data'!O1798,'8760 Data'!P1798,'8760 Data'!Q1798,'8760 Data'!R1798,'8760 Data'!S1798,'8760 Data'!T1798,'8760 Data'!U1798)</f>
        <v>0</v>
      </c>
      <c r="I1798" s="591" t="e">
        <f>H1798/'Output Sheet'!$B$8</f>
        <v>#DIV/0!</v>
      </c>
      <c r="J1798" s="596"/>
      <c r="K1798" s="560"/>
      <c r="L1798" s="560"/>
      <c r="M1798" s="560"/>
      <c r="N1798" s="560"/>
      <c r="O1798" s="560"/>
      <c r="P1798" s="560"/>
      <c r="Q1798" s="560"/>
      <c r="R1798" s="560"/>
      <c r="S1798" s="560"/>
      <c r="T1798" s="560"/>
      <c r="U1798" s="560"/>
    </row>
    <row r="1799" spans="1:21">
      <c r="A1799" s="593">
        <f t="shared" si="168"/>
        <v>41349</v>
      </c>
      <c r="B1799" s="594">
        <v>41349.916770601849</v>
      </c>
      <c r="C1799" s="560">
        <f t="shared" si="169"/>
        <v>2013</v>
      </c>
      <c r="D1799" s="560">
        <f t="shared" si="170"/>
        <v>3</v>
      </c>
      <c r="E1799" s="560">
        <f t="shared" si="171"/>
        <v>16</v>
      </c>
      <c r="F1799" s="560">
        <f t="shared" si="172"/>
        <v>22</v>
      </c>
      <c r="G1799" s="595">
        <f t="shared" si="173"/>
        <v>7</v>
      </c>
      <c r="H1799" s="590">
        <f>CHOOSE('Output Sheet'!$B$4,'8760 Data'!J1799,'8760 Data'!K1799,'8760 Data'!L1799,'8760 Data'!M1799,'8760 Data'!N1799,'8760 Data'!O1799,'8760 Data'!P1799,'8760 Data'!Q1799,'8760 Data'!R1799,'8760 Data'!S1799,'8760 Data'!T1799,'8760 Data'!U1799)</f>
        <v>0</v>
      </c>
      <c r="I1799" s="591" t="e">
        <f>H1799/'Output Sheet'!$B$8</f>
        <v>#DIV/0!</v>
      </c>
      <c r="J1799" s="596"/>
      <c r="K1799" s="560"/>
      <c r="L1799" s="560"/>
      <c r="M1799" s="560"/>
      <c r="N1799" s="560"/>
      <c r="O1799" s="560"/>
      <c r="P1799" s="560"/>
      <c r="Q1799" s="560"/>
      <c r="R1799" s="560"/>
      <c r="S1799" s="560"/>
      <c r="T1799" s="560"/>
      <c r="U1799" s="560"/>
    </row>
    <row r="1800" spans="1:21">
      <c r="A1800" s="593">
        <f t="shared" si="168"/>
        <v>41349</v>
      </c>
      <c r="B1800" s="594">
        <v>41349.958437326386</v>
      </c>
      <c r="C1800" s="560">
        <f t="shared" si="169"/>
        <v>2013</v>
      </c>
      <c r="D1800" s="560">
        <f t="shared" si="170"/>
        <v>3</v>
      </c>
      <c r="E1800" s="560">
        <f t="shared" si="171"/>
        <v>16</v>
      </c>
      <c r="F1800" s="560">
        <f t="shared" si="172"/>
        <v>23</v>
      </c>
      <c r="G1800" s="595">
        <f t="shared" si="173"/>
        <v>7</v>
      </c>
      <c r="H1800" s="590">
        <f>CHOOSE('Output Sheet'!$B$4,'8760 Data'!J1800,'8760 Data'!K1800,'8760 Data'!L1800,'8760 Data'!M1800,'8760 Data'!N1800,'8760 Data'!O1800,'8760 Data'!P1800,'8760 Data'!Q1800,'8760 Data'!R1800,'8760 Data'!S1800,'8760 Data'!T1800,'8760 Data'!U1800)</f>
        <v>0</v>
      </c>
      <c r="I1800" s="591" t="e">
        <f>H1800/'Output Sheet'!$B$8</f>
        <v>#DIV/0!</v>
      </c>
      <c r="J1800" s="596"/>
      <c r="K1800" s="560"/>
      <c r="L1800" s="560"/>
      <c r="M1800" s="560"/>
      <c r="N1800" s="560"/>
      <c r="O1800" s="560"/>
      <c r="P1800" s="560"/>
      <c r="Q1800" s="560"/>
      <c r="R1800" s="560"/>
      <c r="S1800" s="560"/>
      <c r="T1800" s="560"/>
      <c r="U1800" s="560"/>
    </row>
    <row r="1801" spans="1:21">
      <c r="A1801" s="593">
        <f t="shared" si="168"/>
        <v>41350</v>
      </c>
      <c r="B1801" s="594">
        <v>41350.000104050923</v>
      </c>
      <c r="C1801" s="560">
        <f t="shared" si="169"/>
        <v>2013</v>
      </c>
      <c r="D1801" s="560">
        <f t="shared" si="170"/>
        <v>3</v>
      </c>
      <c r="E1801" s="560">
        <f t="shared" si="171"/>
        <v>17</v>
      </c>
      <c r="F1801" s="560">
        <f t="shared" si="172"/>
        <v>24</v>
      </c>
      <c r="G1801" s="595">
        <f t="shared" si="173"/>
        <v>1</v>
      </c>
      <c r="H1801" s="590">
        <f>CHOOSE('Output Sheet'!$B$4,'8760 Data'!J1801,'8760 Data'!K1801,'8760 Data'!L1801,'8760 Data'!M1801,'8760 Data'!N1801,'8760 Data'!O1801,'8760 Data'!P1801,'8760 Data'!Q1801,'8760 Data'!R1801,'8760 Data'!S1801,'8760 Data'!T1801,'8760 Data'!U1801)</f>
        <v>0</v>
      </c>
      <c r="I1801" s="591" t="e">
        <f>H1801/'Output Sheet'!$B$8</f>
        <v>#DIV/0!</v>
      </c>
      <c r="J1801" s="596"/>
      <c r="K1801" s="560"/>
      <c r="L1801" s="560"/>
      <c r="M1801" s="560"/>
      <c r="N1801" s="560"/>
      <c r="O1801" s="560"/>
      <c r="P1801" s="560"/>
      <c r="Q1801" s="560"/>
      <c r="R1801" s="560"/>
      <c r="S1801" s="560"/>
      <c r="T1801" s="560"/>
      <c r="U1801" s="560"/>
    </row>
    <row r="1802" spans="1:21">
      <c r="A1802" s="593">
        <f t="shared" si="168"/>
        <v>41350</v>
      </c>
      <c r="B1802" s="594">
        <v>41350.04177077546</v>
      </c>
      <c r="C1802" s="560">
        <f t="shared" si="169"/>
        <v>2013</v>
      </c>
      <c r="D1802" s="560">
        <f t="shared" si="170"/>
        <v>3</v>
      </c>
      <c r="E1802" s="560">
        <f t="shared" si="171"/>
        <v>17</v>
      </c>
      <c r="F1802" s="560">
        <f t="shared" si="172"/>
        <v>1</v>
      </c>
      <c r="G1802" s="595">
        <f t="shared" si="173"/>
        <v>1</v>
      </c>
      <c r="H1802" s="590">
        <f>CHOOSE('Output Sheet'!$B$4,'8760 Data'!J1802,'8760 Data'!K1802,'8760 Data'!L1802,'8760 Data'!M1802,'8760 Data'!N1802,'8760 Data'!O1802,'8760 Data'!P1802,'8760 Data'!Q1802,'8760 Data'!R1802,'8760 Data'!S1802,'8760 Data'!T1802,'8760 Data'!U1802)</f>
        <v>0</v>
      </c>
      <c r="I1802" s="591" t="e">
        <f>H1802/'Output Sheet'!$B$8</f>
        <v>#DIV/0!</v>
      </c>
      <c r="J1802" s="596"/>
      <c r="K1802" s="560"/>
      <c r="L1802" s="560"/>
      <c r="M1802" s="560"/>
      <c r="N1802" s="560"/>
      <c r="O1802" s="560"/>
      <c r="P1802" s="560"/>
      <c r="Q1802" s="560"/>
      <c r="R1802" s="560"/>
      <c r="S1802" s="560"/>
      <c r="T1802" s="560"/>
      <c r="U1802" s="560"/>
    </row>
    <row r="1803" spans="1:21">
      <c r="A1803" s="593">
        <f t="shared" si="168"/>
        <v>41350</v>
      </c>
      <c r="B1803" s="594">
        <v>41350.083437499998</v>
      </c>
      <c r="C1803" s="560">
        <f t="shared" si="169"/>
        <v>2013</v>
      </c>
      <c r="D1803" s="560">
        <f t="shared" si="170"/>
        <v>3</v>
      </c>
      <c r="E1803" s="560">
        <f t="shared" si="171"/>
        <v>17</v>
      </c>
      <c r="F1803" s="560">
        <f t="shared" si="172"/>
        <v>2</v>
      </c>
      <c r="G1803" s="595">
        <f t="shared" si="173"/>
        <v>1</v>
      </c>
      <c r="H1803" s="590">
        <f>CHOOSE('Output Sheet'!$B$4,'8760 Data'!J1803,'8760 Data'!K1803,'8760 Data'!L1803,'8760 Data'!M1803,'8760 Data'!N1803,'8760 Data'!O1803,'8760 Data'!P1803,'8760 Data'!Q1803,'8760 Data'!R1803,'8760 Data'!S1803,'8760 Data'!T1803,'8760 Data'!U1803)</f>
        <v>0</v>
      </c>
      <c r="I1803" s="591" t="e">
        <f>H1803/'Output Sheet'!$B$8</f>
        <v>#DIV/0!</v>
      </c>
      <c r="J1803" s="596"/>
      <c r="K1803" s="560"/>
      <c r="L1803" s="560"/>
      <c r="M1803" s="560"/>
      <c r="N1803" s="560"/>
      <c r="O1803" s="560"/>
      <c r="P1803" s="560"/>
      <c r="Q1803" s="560"/>
      <c r="R1803" s="560"/>
      <c r="S1803" s="560"/>
      <c r="T1803" s="560"/>
      <c r="U1803" s="560"/>
    </row>
    <row r="1804" spans="1:21">
      <c r="A1804" s="593">
        <f t="shared" si="168"/>
        <v>41350</v>
      </c>
      <c r="B1804" s="594">
        <v>41350.125104224535</v>
      </c>
      <c r="C1804" s="560">
        <f t="shared" si="169"/>
        <v>2013</v>
      </c>
      <c r="D1804" s="560">
        <f t="shared" si="170"/>
        <v>3</v>
      </c>
      <c r="E1804" s="560">
        <f t="shared" si="171"/>
        <v>17</v>
      </c>
      <c r="F1804" s="560">
        <f t="shared" si="172"/>
        <v>3</v>
      </c>
      <c r="G1804" s="595">
        <f t="shared" si="173"/>
        <v>1</v>
      </c>
      <c r="H1804" s="590">
        <f>CHOOSE('Output Sheet'!$B$4,'8760 Data'!J1804,'8760 Data'!K1804,'8760 Data'!L1804,'8760 Data'!M1804,'8760 Data'!N1804,'8760 Data'!O1804,'8760 Data'!P1804,'8760 Data'!Q1804,'8760 Data'!R1804,'8760 Data'!S1804,'8760 Data'!T1804,'8760 Data'!U1804)</f>
        <v>0</v>
      </c>
      <c r="I1804" s="591" t="e">
        <f>H1804/'Output Sheet'!$B$8</f>
        <v>#DIV/0!</v>
      </c>
      <c r="J1804" s="596"/>
      <c r="K1804" s="560"/>
      <c r="L1804" s="560"/>
      <c r="M1804" s="560"/>
      <c r="N1804" s="560"/>
      <c r="O1804" s="560"/>
      <c r="P1804" s="560"/>
      <c r="Q1804" s="560"/>
      <c r="R1804" s="560"/>
      <c r="S1804" s="560"/>
      <c r="T1804" s="560"/>
      <c r="U1804" s="560"/>
    </row>
    <row r="1805" spans="1:21">
      <c r="A1805" s="593">
        <f t="shared" si="168"/>
        <v>41350</v>
      </c>
      <c r="B1805" s="594">
        <v>41350.166770949072</v>
      </c>
      <c r="C1805" s="560">
        <f t="shared" si="169"/>
        <v>2013</v>
      </c>
      <c r="D1805" s="560">
        <f t="shared" si="170"/>
        <v>3</v>
      </c>
      <c r="E1805" s="560">
        <f t="shared" si="171"/>
        <v>17</v>
      </c>
      <c r="F1805" s="560">
        <f t="shared" si="172"/>
        <v>4</v>
      </c>
      <c r="G1805" s="595">
        <f t="shared" si="173"/>
        <v>1</v>
      </c>
      <c r="H1805" s="590">
        <f>CHOOSE('Output Sheet'!$B$4,'8760 Data'!J1805,'8760 Data'!K1805,'8760 Data'!L1805,'8760 Data'!M1805,'8760 Data'!N1805,'8760 Data'!O1805,'8760 Data'!P1805,'8760 Data'!Q1805,'8760 Data'!R1805,'8760 Data'!S1805,'8760 Data'!T1805,'8760 Data'!U1805)</f>
        <v>0</v>
      </c>
      <c r="I1805" s="591" t="e">
        <f>H1805/'Output Sheet'!$B$8</f>
        <v>#DIV/0!</v>
      </c>
      <c r="J1805" s="596"/>
      <c r="K1805" s="560"/>
      <c r="L1805" s="560"/>
      <c r="M1805" s="560"/>
      <c r="N1805" s="560"/>
      <c r="O1805" s="560"/>
      <c r="P1805" s="560"/>
      <c r="Q1805" s="560"/>
      <c r="R1805" s="560"/>
      <c r="S1805" s="560"/>
      <c r="T1805" s="560"/>
      <c r="U1805" s="560"/>
    </row>
    <row r="1806" spans="1:21">
      <c r="A1806" s="593">
        <f t="shared" si="168"/>
        <v>41350</v>
      </c>
      <c r="B1806" s="594">
        <v>41350.208437673609</v>
      </c>
      <c r="C1806" s="560">
        <f t="shared" si="169"/>
        <v>2013</v>
      </c>
      <c r="D1806" s="560">
        <f t="shared" si="170"/>
        <v>3</v>
      </c>
      <c r="E1806" s="560">
        <f t="shared" si="171"/>
        <v>17</v>
      </c>
      <c r="F1806" s="560">
        <f t="shared" si="172"/>
        <v>5</v>
      </c>
      <c r="G1806" s="595">
        <f t="shared" si="173"/>
        <v>1</v>
      </c>
      <c r="H1806" s="590">
        <f>CHOOSE('Output Sheet'!$B$4,'8760 Data'!J1806,'8760 Data'!K1806,'8760 Data'!L1806,'8760 Data'!M1806,'8760 Data'!N1806,'8760 Data'!O1806,'8760 Data'!P1806,'8760 Data'!Q1806,'8760 Data'!R1806,'8760 Data'!S1806,'8760 Data'!T1806,'8760 Data'!U1806)</f>
        <v>0</v>
      </c>
      <c r="I1806" s="591" t="e">
        <f>H1806/'Output Sheet'!$B$8</f>
        <v>#DIV/0!</v>
      </c>
      <c r="J1806" s="596"/>
      <c r="K1806" s="560"/>
      <c r="L1806" s="560"/>
      <c r="M1806" s="560"/>
      <c r="N1806" s="560"/>
      <c r="O1806" s="560"/>
      <c r="P1806" s="560"/>
      <c r="Q1806" s="560"/>
      <c r="R1806" s="560"/>
      <c r="S1806" s="560"/>
      <c r="T1806" s="560"/>
      <c r="U1806" s="560"/>
    </row>
    <row r="1807" spans="1:21">
      <c r="A1807" s="593">
        <f t="shared" si="168"/>
        <v>41350</v>
      </c>
      <c r="B1807" s="594">
        <v>41350.250104398147</v>
      </c>
      <c r="C1807" s="560">
        <f t="shared" si="169"/>
        <v>2013</v>
      </c>
      <c r="D1807" s="560">
        <f t="shared" si="170"/>
        <v>3</v>
      </c>
      <c r="E1807" s="560">
        <f t="shared" si="171"/>
        <v>17</v>
      </c>
      <c r="F1807" s="560">
        <f t="shared" si="172"/>
        <v>6</v>
      </c>
      <c r="G1807" s="595">
        <f t="shared" si="173"/>
        <v>1</v>
      </c>
      <c r="H1807" s="590">
        <f>CHOOSE('Output Sheet'!$B$4,'8760 Data'!J1807,'8760 Data'!K1807,'8760 Data'!L1807,'8760 Data'!M1807,'8760 Data'!N1807,'8760 Data'!O1807,'8760 Data'!P1807,'8760 Data'!Q1807,'8760 Data'!R1807,'8760 Data'!S1807,'8760 Data'!T1807,'8760 Data'!U1807)</f>
        <v>0</v>
      </c>
      <c r="I1807" s="591" t="e">
        <f>H1807/'Output Sheet'!$B$8</f>
        <v>#DIV/0!</v>
      </c>
      <c r="J1807" s="596"/>
      <c r="K1807" s="560"/>
      <c r="L1807" s="560"/>
      <c r="M1807" s="560"/>
      <c r="N1807" s="560"/>
      <c r="O1807" s="560"/>
      <c r="P1807" s="560"/>
      <c r="Q1807" s="560"/>
      <c r="R1807" s="560"/>
      <c r="S1807" s="560"/>
      <c r="T1807" s="560"/>
      <c r="U1807" s="560"/>
    </row>
    <row r="1808" spans="1:21">
      <c r="A1808" s="593">
        <f t="shared" si="168"/>
        <v>41350</v>
      </c>
      <c r="B1808" s="594">
        <v>41350.291771122684</v>
      </c>
      <c r="C1808" s="560">
        <f t="shared" si="169"/>
        <v>2013</v>
      </c>
      <c r="D1808" s="560">
        <f t="shared" si="170"/>
        <v>3</v>
      </c>
      <c r="E1808" s="560">
        <f t="shared" si="171"/>
        <v>17</v>
      </c>
      <c r="F1808" s="560">
        <f t="shared" si="172"/>
        <v>7</v>
      </c>
      <c r="G1808" s="595">
        <f t="shared" si="173"/>
        <v>1</v>
      </c>
      <c r="H1808" s="590">
        <f>CHOOSE('Output Sheet'!$B$4,'8760 Data'!J1808,'8760 Data'!K1808,'8760 Data'!L1808,'8760 Data'!M1808,'8760 Data'!N1808,'8760 Data'!O1808,'8760 Data'!P1808,'8760 Data'!Q1808,'8760 Data'!R1808,'8760 Data'!S1808,'8760 Data'!T1808,'8760 Data'!U1808)</f>
        <v>0</v>
      </c>
      <c r="I1808" s="591" t="e">
        <f>H1808/'Output Sheet'!$B$8</f>
        <v>#DIV/0!</v>
      </c>
      <c r="J1808" s="596"/>
      <c r="K1808" s="560"/>
      <c r="L1808" s="560"/>
      <c r="M1808" s="560"/>
      <c r="N1808" s="560"/>
      <c r="O1808" s="560"/>
      <c r="P1808" s="560"/>
      <c r="Q1808" s="560"/>
      <c r="R1808" s="560"/>
      <c r="S1808" s="560"/>
      <c r="T1808" s="560"/>
      <c r="U1808" s="560"/>
    </row>
    <row r="1809" spans="1:21">
      <c r="A1809" s="593">
        <f t="shared" si="168"/>
        <v>41350</v>
      </c>
      <c r="B1809" s="594">
        <v>41350.333437847221</v>
      </c>
      <c r="C1809" s="560">
        <f t="shared" si="169"/>
        <v>2013</v>
      </c>
      <c r="D1809" s="560">
        <f t="shared" si="170"/>
        <v>3</v>
      </c>
      <c r="E1809" s="560">
        <f t="shared" si="171"/>
        <v>17</v>
      </c>
      <c r="F1809" s="560">
        <f t="shared" si="172"/>
        <v>8</v>
      </c>
      <c r="G1809" s="595">
        <f t="shared" si="173"/>
        <v>1</v>
      </c>
      <c r="H1809" s="590">
        <f>CHOOSE('Output Sheet'!$B$4,'8760 Data'!J1809,'8760 Data'!K1809,'8760 Data'!L1809,'8760 Data'!M1809,'8760 Data'!N1809,'8760 Data'!O1809,'8760 Data'!P1809,'8760 Data'!Q1809,'8760 Data'!R1809,'8760 Data'!S1809,'8760 Data'!T1809,'8760 Data'!U1809)</f>
        <v>0</v>
      </c>
      <c r="I1809" s="591" t="e">
        <f>H1809/'Output Sheet'!$B$8</f>
        <v>#DIV/0!</v>
      </c>
      <c r="J1809" s="596"/>
      <c r="K1809" s="560"/>
      <c r="L1809" s="560"/>
      <c r="M1809" s="560"/>
      <c r="N1809" s="560"/>
      <c r="O1809" s="560"/>
      <c r="P1809" s="560"/>
      <c r="Q1809" s="560"/>
      <c r="R1809" s="560"/>
      <c r="S1809" s="560"/>
      <c r="T1809" s="560"/>
      <c r="U1809" s="560"/>
    </row>
    <row r="1810" spans="1:21">
      <c r="A1810" s="593">
        <f t="shared" si="168"/>
        <v>41350</v>
      </c>
      <c r="B1810" s="594">
        <v>41350.375104571758</v>
      </c>
      <c r="C1810" s="560">
        <f t="shared" si="169"/>
        <v>2013</v>
      </c>
      <c r="D1810" s="560">
        <f t="shared" si="170"/>
        <v>3</v>
      </c>
      <c r="E1810" s="560">
        <f t="shared" si="171"/>
        <v>17</v>
      </c>
      <c r="F1810" s="560">
        <f t="shared" si="172"/>
        <v>9</v>
      </c>
      <c r="G1810" s="595">
        <f t="shared" si="173"/>
        <v>1</v>
      </c>
      <c r="H1810" s="590">
        <f>CHOOSE('Output Sheet'!$B$4,'8760 Data'!J1810,'8760 Data'!K1810,'8760 Data'!L1810,'8760 Data'!M1810,'8760 Data'!N1810,'8760 Data'!O1810,'8760 Data'!P1810,'8760 Data'!Q1810,'8760 Data'!R1810,'8760 Data'!S1810,'8760 Data'!T1810,'8760 Data'!U1810)</f>
        <v>0</v>
      </c>
      <c r="I1810" s="591" t="e">
        <f>H1810/'Output Sheet'!$B$8</f>
        <v>#DIV/0!</v>
      </c>
      <c r="J1810" s="596"/>
      <c r="K1810" s="560"/>
      <c r="L1810" s="560"/>
      <c r="M1810" s="560"/>
      <c r="N1810" s="560"/>
      <c r="O1810" s="560"/>
      <c r="P1810" s="560"/>
      <c r="Q1810" s="560"/>
      <c r="R1810" s="560"/>
      <c r="S1810" s="560"/>
      <c r="T1810" s="560"/>
      <c r="U1810" s="560"/>
    </row>
    <row r="1811" spans="1:21">
      <c r="A1811" s="593">
        <f t="shared" si="168"/>
        <v>41350</v>
      </c>
      <c r="B1811" s="594">
        <v>41350.416771296295</v>
      </c>
      <c r="C1811" s="560">
        <f t="shared" si="169"/>
        <v>2013</v>
      </c>
      <c r="D1811" s="560">
        <f t="shared" si="170"/>
        <v>3</v>
      </c>
      <c r="E1811" s="560">
        <f t="shared" si="171"/>
        <v>17</v>
      </c>
      <c r="F1811" s="560">
        <f t="shared" si="172"/>
        <v>10</v>
      </c>
      <c r="G1811" s="595">
        <f t="shared" si="173"/>
        <v>1</v>
      </c>
      <c r="H1811" s="590">
        <f>CHOOSE('Output Sheet'!$B$4,'8760 Data'!J1811,'8760 Data'!K1811,'8760 Data'!L1811,'8760 Data'!M1811,'8760 Data'!N1811,'8760 Data'!O1811,'8760 Data'!P1811,'8760 Data'!Q1811,'8760 Data'!R1811,'8760 Data'!S1811,'8760 Data'!T1811,'8760 Data'!U1811)</f>
        <v>0</v>
      </c>
      <c r="I1811" s="591" t="e">
        <f>H1811/'Output Sheet'!$B$8</f>
        <v>#DIV/0!</v>
      </c>
      <c r="J1811" s="596"/>
      <c r="K1811" s="560"/>
      <c r="L1811" s="560"/>
      <c r="M1811" s="560"/>
      <c r="N1811" s="560"/>
      <c r="O1811" s="560"/>
      <c r="P1811" s="560"/>
      <c r="Q1811" s="560"/>
      <c r="R1811" s="560"/>
      <c r="S1811" s="560"/>
      <c r="T1811" s="560"/>
      <c r="U1811" s="560"/>
    </row>
    <row r="1812" spans="1:21">
      <c r="A1812" s="593">
        <f t="shared" si="168"/>
        <v>41350</v>
      </c>
      <c r="B1812" s="594">
        <v>41350.458438020833</v>
      </c>
      <c r="C1812" s="560">
        <f t="shared" si="169"/>
        <v>2013</v>
      </c>
      <c r="D1812" s="560">
        <f t="shared" si="170"/>
        <v>3</v>
      </c>
      <c r="E1812" s="560">
        <f t="shared" si="171"/>
        <v>17</v>
      </c>
      <c r="F1812" s="560">
        <f t="shared" si="172"/>
        <v>11</v>
      </c>
      <c r="G1812" s="595">
        <f t="shared" si="173"/>
        <v>1</v>
      </c>
      <c r="H1812" s="590">
        <f>CHOOSE('Output Sheet'!$B$4,'8760 Data'!J1812,'8760 Data'!K1812,'8760 Data'!L1812,'8760 Data'!M1812,'8760 Data'!N1812,'8760 Data'!O1812,'8760 Data'!P1812,'8760 Data'!Q1812,'8760 Data'!R1812,'8760 Data'!S1812,'8760 Data'!T1812,'8760 Data'!U1812)</f>
        <v>0</v>
      </c>
      <c r="I1812" s="591" t="e">
        <f>H1812/'Output Sheet'!$B$8</f>
        <v>#DIV/0!</v>
      </c>
      <c r="J1812" s="596"/>
      <c r="K1812" s="560"/>
      <c r="L1812" s="560"/>
      <c r="M1812" s="560"/>
      <c r="N1812" s="560"/>
      <c r="O1812" s="560"/>
      <c r="P1812" s="560"/>
      <c r="Q1812" s="560"/>
      <c r="R1812" s="560"/>
      <c r="S1812" s="560"/>
      <c r="T1812" s="560"/>
      <c r="U1812" s="560"/>
    </row>
    <row r="1813" spans="1:21">
      <c r="A1813" s="593">
        <f t="shared" si="168"/>
        <v>41350</v>
      </c>
      <c r="B1813" s="594">
        <v>41350.50010474537</v>
      </c>
      <c r="C1813" s="560">
        <f t="shared" si="169"/>
        <v>2013</v>
      </c>
      <c r="D1813" s="560">
        <f t="shared" si="170"/>
        <v>3</v>
      </c>
      <c r="E1813" s="560">
        <f t="shared" si="171"/>
        <v>17</v>
      </c>
      <c r="F1813" s="560">
        <f t="shared" si="172"/>
        <v>12</v>
      </c>
      <c r="G1813" s="595">
        <f t="shared" si="173"/>
        <v>1</v>
      </c>
      <c r="H1813" s="590">
        <f>CHOOSE('Output Sheet'!$B$4,'8760 Data'!J1813,'8760 Data'!K1813,'8760 Data'!L1813,'8760 Data'!M1813,'8760 Data'!N1813,'8760 Data'!O1813,'8760 Data'!P1813,'8760 Data'!Q1813,'8760 Data'!R1813,'8760 Data'!S1813,'8760 Data'!T1813,'8760 Data'!U1813)</f>
        <v>0</v>
      </c>
      <c r="I1813" s="591" t="e">
        <f>H1813/'Output Sheet'!$B$8</f>
        <v>#DIV/0!</v>
      </c>
      <c r="J1813" s="596"/>
      <c r="K1813" s="560"/>
      <c r="L1813" s="560"/>
      <c r="M1813" s="560"/>
      <c r="N1813" s="560"/>
      <c r="O1813" s="560"/>
      <c r="P1813" s="560"/>
      <c r="Q1813" s="560"/>
      <c r="R1813" s="560"/>
      <c r="S1813" s="560"/>
      <c r="T1813" s="560"/>
      <c r="U1813" s="560"/>
    </row>
    <row r="1814" spans="1:21">
      <c r="A1814" s="593">
        <f t="shared" si="168"/>
        <v>41350</v>
      </c>
      <c r="B1814" s="594">
        <v>41350.541771469907</v>
      </c>
      <c r="C1814" s="560">
        <f t="shared" si="169"/>
        <v>2013</v>
      </c>
      <c r="D1814" s="560">
        <f t="shared" si="170"/>
        <v>3</v>
      </c>
      <c r="E1814" s="560">
        <f t="shared" si="171"/>
        <v>17</v>
      </c>
      <c r="F1814" s="560">
        <f t="shared" si="172"/>
        <v>13</v>
      </c>
      <c r="G1814" s="595">
        <f t="shared" si="173"/>
        <v>1</v>
      </c>
      <c r="H1814" s="590">
        <f>CHOOSE('Output Sheet'!$B$4,'8760 Data'!J1814,'8760 Data'!K1814,'8760 Data'!L1814,'8760 Data'!M1814,'8760 Data'!N1814,'8760 Data'!O1814,'8760 Data'!P1814,'8760 Data'!Q1814,'8760 Data'!R1814,'8760 Data'!S1814,'8760 Data'!T1814,'8760 Data'!U1814)</f>
        <v>0</v>
      </c>
      <c r="I1814" s="591" t="e">
        <f>H1814/'Output Sheet'!$B$8</f>
        <v>#DIV/0!</v>
      </c>
      <c r="J1814" s="596"/>
      <c r="K1814" s="560"/>
      <c r="L1814" s="560"/>
      <c r="M1814" s="560"/>
      <c r="N1814" s="560"/>
      <c r="O1814" s="560"/>
      <c r="P1814" s="560"/>
      <c r="Q1814" s="560"/>
      <c r="R1814" s="560"/>
      <c r="S1814" s="560"/>
      <c r="T1814" s="560"/>
      <c r="U1814" s="560"/>
    </row>
    <row r="1815" spans="1:21">
      <c r="A1815" s="593">
        <f t="shared" si="168"/>
        <v>41350</v>
      </c>
      <c r="B1815" s="594">
        <v>41350.583438194444</v>
      </c>
      <c r="C1815" s="560">
        <f t="shared" si="169"/>
        <v>2013</v>
      </c>
      <c r="D1815" s="560">
        <f t="shared" si="170"/>
        <v>3</v>
      </c>
      <c r="E1815" s="560">
        <f t="shared" si="171"/>
        <v>17</v>
      </c>
      <c r="F1815" s="560">
        <f t="shared" si="172"/>
        <v>14</v>
      </c>
      <c r="G1815" s="595">
        <f t="shared" si="173"/>
        <v>1</v>
      </c>
      <c r="H1815" s="590">
        <f>CHOOSE('Output Sheet'!$B$4,'8760 Data'!J1815,'8760 Data'!K1815,'8760 Data'!L1815,'8760 Data'!M1815,'8760 Data'!N1815,'8760 Data'!O1815,'8760 Data'!P1815,'8760 Data'!Q1815,'8760 Data'!R1815,'8760 Data'!S1815,'8760 Data'!T1815,'8760 Data'!U1815)</f>
        <v>0</v>
      </c>
      <c r="I1815" s="591" t="e">
        <f>H1815/'Output Sheet'!$B$8</f>
        <v>#DIV/0!</v>
      </c>
      <c r="J1815" s="596"/>
      <c r="K1815" s="560"/>
      <c r="L1815" s="560"/>
      <c r="M1815" s="560"/>
      <c r="N1815" s="560"/>
      <c r="O1815" s="560"/>
      <c r="P1815" s="560"/>
      <c r="Q1815" s="560"/>
      <c r="R1815" s="560"/>
      <c r="S1815" s="560"/>
      <c r="T1815" s="560"/>
      <c r="U1815" s="560"/>
    </row>
    <row r="1816" spans="1:21">
      <c r="A1816" s="593">
        <f t="shared" si="168"/>
        <v>41350</v>
      </c>
      <c r="B1816" s="594">
        <v>41350.625104918981</v>
      </c>
      <c r="C1816" s="560">
        <f t="shared" si="169"/>
        <v>2013</v>
      </c>
      <c r="D1816" s="560">
        <f t="shared" si="170"/>
        <v>3</v>
      </c>
      <c r="E1816" s="560">
        <f t="shared" si="171"/>
        <v>17</v>
      </c>
      <c r="F1816" s="560">
        <f t="shared" si="172"/>
        <v>15</v>
      </c>
      <c r="G1816" s="595">
        <f t="shared" si="173"/>
        <v>1</v>
      </c>
      <c r="H1816" s="590">
        <f>CHOOSE('Output Sheet'!$B$4,'8760 Data'!J1816,'8760 Data'!K1816,'8760 Data'!L1816,'8760 Data'!M1816,'8760 Data'!N1816,'8760 Data'!O1816,'8760 Data'!P1816,'8760 Data'!Q1816,'8760 Data'!R1816,'8760 Data'!S1816,'8760 Data'!T1816,'8760 Data'!U1816)</f>
        <v>0</v>
      </c>
      <c r="I1816" s="591" t="e">
        <f>H1816/'Output Sheet'!$B$8</f>
        <v>#DIV/0!</v>
      </c>
      <c r="J1816" s="596"/>
      <c r="K1816" s="560"/>
      <c r="L1816" s="560"/>
      <c r="M1816" s="560"/>
      <c r="N1816" s="560"/>
      <c r="O1816" s="560"/>
      <c r="P1816" s="560"/>
      <c r="Q1816" s="560"/>
      <c r="R1816" s="560"/>
      <c r="S1816" s="560"/>
      <c r="T1816" s="560"/>
      <c r="U1816" s="560"/>
    </row>
    <row r="1817" spans="1:21">
      <c r="A1817" s="593">
        <f t="shared" si="168"/>
        <v>41350</v>
      </c>
      <c r="B1817" s="594">
        <v>41350.666771643519</v>
      </c>
      <c r="C1817" s="560">
        <f t="shared" si="169"/>
        <v>2013</v>
      </c>
      <c r="D1817" s="560">
        <f t="shared" si="170"/>
        <v>3</v>
      </c>
      <c r="E1817" s="560">
        <f t="shared" si="171"/>
        <v>17</v>
      </c>
      <c r="F1817" s="560">
        <f t="shared" si="172"/>
        <v>16</v>
      </c>
      <c r="G1817" s="595">
        <f t="shared" si="173"/>
        <v>1</v>
      </c>
      <c r="H1817" s="590">
        <f>CHOOSE('Output Sheet'!$B$4,'8760 Data'!J1817,'8760 Data'!K1817,'8760 Data'!L1817,'8760 Data'!M1817,'8760 Data'!N1817,'8760 Data'!O1817,'8760 Data'!P1817,'8760 Data'!Q1817,'8760 Data'!R1817,'8760 Data'!S1817,'8760 Data'!T1817,'8760 Data'!U1817)</f>
        <v>0</v>
      </c>
      <c r="I1817" s="591" t="e">
        <f>H1817/'Output Sheet'!$B$8</f>
        <v>#DIV/0!</v>
      </c>
      <c r="J1817" s="596"/>
      <c r="K1817" s="560"/>
      <c r="L1817" s="560"/>
      <c r="M1817" s="560"/>
      <c r="N1817" s="560"/>
      <c r="O1817" s="560"/>
      <c r="P1817" s="560"/>
      <c r="Q1817" s="560"/>
      <c r="R1817" s="560"/>
      <c r="S1817" s="560"/>
      <c r="T1817" s="560"/>
      <c r="U1817" s="560"/>
    </row>
    <row r="1818" spans="1:21">
      <c r="A1818" s="593">
        <f t="shared" si="168"/>
        <v>41350</v>
      </c>
      <c r="B1818" s="594">
        <v>41350.708438368056</v>
      </c>
      <c r="C1818" s="560">
        <f t="shared" si="169"/>
        <v>2013</v>
      </c>
      <c r="D1818" s="560">
        <f t="shared" si="170"/>
        <v>3</v>
      </c>
      <c r="E1818" s="560">
        <f t="shared" si="171"/>
        <v>17</v>
      </c>
      <c r="F1818" s="560">
        <f t="shared" si="172"/>
        <v>17</v>
      </c>
      <c r="G1818" s="595">
        <f t="shared" si="173"/>
        <v>1</v>
      </c>
      <c r="H1818" s="590">
        <f>CHOOSE('Output Sheet'!$B$4,'8760 Data'!J1818,'8760 Data'!K1818,'8760 Data'!L1818,'8760 Data'!M1818,'8760 Data'!N1818,'8760 Data'!O1818,'8760 Data'!P1818,'8760 Data'!Q1818,'8760 Data'!R1818,'8760 Data'!S1818,'8760 Data'!T1818,'8760 Data'!U1818)</f>
        <v>0</v>
      </c>
      <c r="I1818" s="591" t="e">
        <f>H1818/'Output Sheet'!$B$8</f>
        <v>#DIV/0!</v>
      </c>
      <c r="J1818" s="596"/>
      <c r="K1818" s="560"/>
      <c r="L1818" s="560"/>
      <c r="M1818" s="560"/>
      <c r="N1818" s="560"/>
      <c r="O1818" s="560"/>
      <c r="P1818" s="560"/>
      <c r="Q1818" s="560"/>
      <c r="R1818" s="560"/>
      <c r="S1818" s="560"/>
      <c r="T1818" s="560"/>
      <c r="U1818" s="560"/>
    </row>
    <row r="1819" spans="1:21">
      <c r="A1819" s="593">
        <f t="shared" si="168"/>
        <v>41350</v>
      </c>
      <c r="B1819" s="594">
        <v>41350.750105092593</v>
      </c>
      <c r="C1819" s="560">
        <f t="shared" si="169"/>
        <v>2013</v>
      </c>
      <c r="D1819" s="560">
        <f t="shared" si="170"/>
        <v>3</v>
      </c>
      <c r="E1819" s="560">
        <f t="shared" si="171"/>
        <v>17</v>
      </c>
      <c r="F1819" s="560">
        <f t="shared" si="172"/>
        <v>18</v>
      </c>
      <c r="G1819" s="595">
        <f t="shared" si="173"/>
        <v>1</v>
      </c>
      <c r="H1819" s="590">
        <f>CHOOSE('Output Sheet'!$B$4,'8760 Data'!J1819,'8760 Data'!K1819,'8760 Data'!L1819,'8760 Data'!M1819,'8760 Data'!N1819,'8760 Data'!O1819,'8760 Data'!P1819,'8760 Data'!Q1819,'8760 Data'!R1819,'8760 Data'!S1819,'8760 Data'!T1819,'8760 Data'!U1819)</f>
        <v>0</v>
      </c>
      <c r="I1819" s="591" t="e">
        <f>H1819/'Output Sheet'!$B$8</f>
        <v>#DIV/0!</v>
      </c>
      <c r="J1819" s="596"/>
      <c r="K1819" s="560"/>
      <c r="L1819" s="560"/>
      <c r="M1819" s="560"/>
      <c r="N1819" s="560"/>
      <c r="O1819" s="560"/>
      <c r="P1819" s="560"/>
      <c r="Q1819" s="560"/>
      <c r="R1819" s="560"/>
      <c r="S1819" s="560"/>
      <c r="T1819" s="560"/>
      <c r="U1819" s="560"/>
    </row>
    <row r="1820" spans="1:21">
      <c r="A1820" s="593">
        <f t="shared" si="168"/>
        <v>41350</v>
      </c>
      <c r="B1820" s="594">
        <v>41350.79177181713</v>
      </c>
      <c r="C1820" s="560">
        <f t="shared" si="169"/>
        <v>2013</v>
      </c>
      <c r="D1820" s="560">
        <f t="shared" si="170"/>
        <v>3</v>
      </c>
      <c r="E1820" s="560">
        <f t="shared" si="171"/>
        <v>17</v>
      </c>
      <c r="F1820" s="560">
        <f t="shared" si="172"/>
        <v>19</v>
      </c>
      <c r="G1820" s="595">
        <f t="shared" si="173"/>
        <v>1</v>
      </c>
      <c r="H1820" s="590">
        <f>CHOOSE('Output Sheet'!$B$4,'8760 Data'!J1820,'8760 Data'!K1820,'8760 Data'!L1820,'8760 Data'!M1820,'8760 Data'!N1820,'8760 Data'!O1820,'8760 Data'!P1820,'8760 Data'!Q1820,'8760 Data'!R1820,'8760 Data'!S1820,'8760 Data'!T1820,'8760 Data'!U1820)</f>
        <v>0</v>
      </c>
      <c r="I1820" s="591" t="e">
        <f>H1820/'Output Sheet'!$B$8</f>
        <v>#DIV/0!</v>
      </c>
      <c r="J1820" s="596"/>
      <c r="K1820" s="560"/>
      <c r="L1820" s="560"/>
      <c r="M1820" s="560"/>
      <c r="N1820" s="560"/>
      <c r="O1820" s="560"/>
      <c r="P1820" s="560"/>
      <c r="Q1820" s="560"/>
      <c r="R1820" s="560"/>
      <c r="S1820" s="560"/>
      <c r="T1820" s="560"/>
      <c r="U1820" s="560"/>
    </row>
    <row r="1821" spans="1:21">
      <c r="A1821" s="593">
        <f t="shared" si="168"/>
        <v>41350</v>
      </c>
      <c r="B1821" s="594">
        <v>41350.833438541667</v>
      </c>
      <c r="C1821" s="560">
        <f t="shared" si="169"/>
        <v>2013</v>
      </c>
      <c r="D1821" s="560">
        <f t="shared" si="170"/>
        <v>3</v>
      </c>
      <c r="E1821" s="560">
        <f t="shared" si="171"/>
        <v>17</v>
      </c>
      <c r="F1821" s="560">
        <f t="shared" si="172"/>
        <v>20</v>
      </c>
      <c r="G1821" s="595">
        <f t="shared" si="173"/>
        <v>1</v>
      </c>
      <c r="H1821" s="590">
        <f>CHOOSE('Output Sheet'!$B$4,'8760 Data'!J1821,'8760 Data'!K1821,'8760 Data'!L1821,'8760 Data'!M1821,'8760 Data'!N1821,'8760 Data'!O1821,'8760 Data'!P1821,'8760 Data'!Q1821,'8760 Data'!R1821,'8760 Data'!S1821,'8760 Data'!T1821,'8760 Data'!U1821)</f>
        <v>0</v>
      </c>
      <c r="I1821" s="591" t="e">
        <f>H1821/'Output Sheet'!$B$8</f>
        <v>#DIV/0!</v>
      </c>
      <c r="J1821" s="596"/>
      <c r="K1821" s="560"/>
      <c r="L1821" s="560"/>
      <c r="M1821" s="560"/>
      <c r="N1821" s="560"/>
      <c r="O1821" s="560"/>
      <c r="P1821" s="560"/>
      <c r="Q1821" s="560"/>
      <c r="R1821" s="560"/>
      <c r="S1821" s="560"/>
      <c r="T1821" s="560"/>
      <c r="U1821" s="560"/>
    </row>
    <row r="1822" spans="1:21">
      <c r="A1822" s="593">
        <f t="shared" si="168"/>
        <v>41350</v>
      </c>
      <c r="B1822" s="594">
        <v>41350.875105266205</v>
      </c>
      <c r="C1822" s="560">
        <f t="shared" si="169"/>
        <v>2013</v>
      </c>
      <c r="D1822" s="560">
        <f t="shared" si="170"/>
        <v>3</v>
      </c>
      <c r="E1822" s="560">
        <f t="shared" si="171"/>
        <v>17</v>
      </c>
      <c r="F1822" s="560">
        <f t="shared" si="172"/>
        <v>21</v>
      </c>
      <c r="G1822" s="595">
        <f t="shared" si="173"/>
        <v>1</v>
      </c>
      <c r="H1822" s="590">
        <f>CHOOSE('Output Sheet'!$B$4,'8760 Data'!J1822,'8760 Data'!K1822,'8760 Data'!L1822,'8760 Data'!M1822,'8760 Data'!N1822,'8760 Data'!O1822,'8760 Data'!P1822,'8760 Data'!Q1822,'8760 Data'!R1822,'8760 Data'!S1822,'8760 Data'!T1822,'8760 Data'!U1822)</f>
        <v>0</v>
      </c>
      <c r="I1822" s="591" t="e">
        <f>H1822/'Output Sheet'!$B$8</f>
        <v>#DIV/0!</v>
      </c>
      <c r="J1822" s="596"/>
      <c r="K1822" s="560"/>
      <c r="L1822" s="560"/>
      <c r="M1822" s="560"/>
      <c r="N1822" s="560"/>
      <c r="O1822" s="560"/>
      <c r="P1822" s="560"/>
      <c r="Q1822" s="560"/>
      <c r="R1822" s="560"/>
      <c r="S1822" s="560"/>
      <c r="T1822" s="560"/>
      <c r="U1822" s="560"/>
    </row>
    <row r="1823" spans="1:21">
      <c r="A1823" s="593">
        <f t="shared" si="168"/>
        <v>41350</v>
      </c>
      <c r="B1823" s="594">
        <v>41350.916771990742</v>
      </c>
      <c r="C1823" s="560">
        <f t="shared" si="169"/>
        <v>2013</v>
      </c>
      <c r="D1823" s="560">
        <f t="shared" si="170"/>
        <v>3</v>
      </c>
      <c r="E1823" s="560">
        <f t="shared" si="171"/>
        <v>17</v>
      </c>
      <c r="F1823" s="560">
        <f t="shared" si="172"/>
        <v>22</v>
      </c>
      <c r="G1823" s="595">
        <f t="shared" si="173"/>
        <v>1</v>
      </c>
      <c r="H1823" s="590">
        <f>CHOOSE('Output Sheet'!$B$4,'8760 Data'!J1823,'8760 Data'!K1823,'8760 Data'!L1823,'8760 Data'!M1823,'8760 Data'!N1823,'8760 Data'!O1823,'8760 Data'!P1823,'8760 Data'!Q1823,'8760 Data'!R1823,'8760 Data'!S1823,'8760 Data'!T1823,'8760 Data'!U1823)</f>
        <v>0</v>
      </c>
      <c r="I1823" s="591" t="e">
        <f>H1823/'Output Sheet'!$B$8</f>
        <v>#DIV/0!</v>
      </c>
      <c r="J1823" s="596"/>
      <c r="K1823" s="560"/>
      <c r="L1823" s="560"/>
      <c r="M1823" s="560"/>
      <c r="N1823" s="560"/>
      <c r="O1823" s="560"/>
      <c r="P1823" s="560"/>
      <c r="Q1823" s="560"/>
      <c r="R1823" s="560"/>
      <c r="S1823" s="560"/>
      <c r="T1823" s="560"/>
      <c r="U1823" s="560"/>
    </row>
    <row r="1824" spans="1:21">
      <c r="A1824" s="593">
        <f t="shared" si="168"/>
        <v>41350</v>
      </c>
      <c r="B1824" s="594">
        <v>41350.958438715279</v>
      </c>
      <c r="C1824" s="560">
        <f t="shared" si="169"/>
        <v>2013</v>
      </c>
      <c r="D1824" s="560">
        <f t="shared" si="170"/>
        <v>3</v>
      </c>
      <c r="E1824" s="560">
        <f t="shared" si="171"/>
        <v>17</v>
      </c>
      <c r="F1824" s="560">
        <f t="shared" si="172"/>
        <v>23</v>
      </c>
      <c r="G1824" s="595">
        <f t="shared" si="173"/>
        <v>1</v>
      </c>
      <c r="H1824" s="590">
        <f>CHOOSE('Output Sheet'!$B$4,'8760 Data'!J1824,'8760 Data'!K1824,'8760 Data'!L1824,'8760 Data'!M1824,'8760 Data'!N1824,'8760 Data'!O1824,'8760 Data'!P1824,'8760 Data'!Q1824,'8760 Data'!R1824,'8760 Data'!S1824,'8760 Data'!T1824,'8760 Data'!U1824)</f>
        <v>0</v>
      </c>
      <c r="I1824" s="591" t="e">
        <f>H1824/'Output Sheet'!$B$8</f>
        <v>#DIV/0!</v>
      </c>
      <c r="J1824" s="596"/>
      <c r="K1824" s="560"/>
      <c r="L1824" s="560"/>
      <c r="M1824" s="560"/>
      <c r="N1824" s="560"/>
      <c r="O1824" s="560"/>
      <c r="P1824" s="560"/>
      <c r="Q1824" s="560"/>
      <c r="R1824" s="560"/>
      <c r="S1824" s="560"/>
      <c r="T1824" s="560"/>
      <c r="U1824" s="560"/>
    </row>
    <row r="1825" spans="1:21">
      <c r="A1825" s="593">
        <f t="shared" si="168"/>
        <v>41351</v>
      </c>
      <c r="B1825" s="594">
        <v>41351.000105439816</v>
      </c>
      <c r="C1825" s="560">
        <f t="shared" si="169"/>
        <v>2013</v>
      </c>
      <c r="D1825" s="560">
        <f t="shared" si="170"/>
        <v>3</v>
      </c>
      <c r="E1825" s="560">
        <f t="shared" si="171"/>
        <v>18</v>
      </c>
      <c r="F1825" s="560">
        <f t="shared" si="172"/>
        <v>24</v>
      </c>
      <c r="G1825" s="595">
        <f t="shared" si="173"/>
        <v>2</v>
      </c>
      <c r="H1825" s="590">
        <f>CHOOSE('Output Sheet'!$B$4,'8760 Data'!J1825,'8760 Data'!K1825,'8760 Data'!L1825,'8760 Data'!M1825,'8760 Data'!N1825,'8760 Data'!O1825,'8760 Data'!P1825,'8760 Data'!Q1825,'8760 Data'!R1825,'8760 Data'!S1825,'8760 Data'!T1825,'8760 Data'!U1825)</f>
        <v>0</v>
      </c>
      <c r="I1825" s="591" t="e">
        <f>H1825/'Output Sheet'!$B$8</f>
        <v>#DIV/0!</v>
      </c>
      <c r="J1825" s="596"/>
      <c r="K1825" s="560"/>
      <c r="L1825" s="560"/>
      <c r="M1825" s="560"/>
      <c r="N1825" s="560"/>
      <c r="O1825" s="560"/>
      <c r="P1825" s="560"/>
      <c r="Q1825" s="560"/>
      <c r="R1825" s="560"/>
      <c r="S1825" s="560"/>
      <c r="T1825" s="560"/>
      <c r="U1825" s="560"/>
    </row>
    <row r="1826" spans="1:21">
      <c r="A1826" s="593">
        <f t="shared" si="168"/>
        <v>41351</v>
      </c>
      <c r="B1826" s="594">
        <v>41351.041772164353</v>
      </c>
      <c r="C1826" s="560">
        <f t="shared" si="169"/>
        <v>2013</v>
      </c>
      <c r="D1826" s="560">
        <f t="shared" si="170"/>
        <v>3</v>
      </c>
      <c r="E1826" s="560">
        <f t="shared" si="171"/>
        <v>18</v>
      </c>
      <c r="F1826" s="560">
        <f t="shared" si="172"/>
        <v>1</v>
      </c>
      <c r="G1826" s="595">
        <f t="shared" si="173"/>
        <v>2</v>
      </c>
      <c r="H1826" s="590">
        <f>CHOOSE('Output Sheet'!$B$4,'8760 Data'!J1826,'8760 Data'!K1826,'8760 Data'!L1826,'8760 Data'!M1826,'8760 Data'!N1826,'8760 Data'!O1826,'8760 Data'!P1826,'8760 Data'!Q1826,'8760 Data'!R1826,'8760 Data'!S1826,'8760 Data'!T1826,'8760 Data'!U1826)</f>
        <v>0</v>
      </c>
      <c r="I1826" s="591" t="e">
        <f>H1826/'Output Sheet'!$B$8</f>
        <v>#DIV/0!</v>
      </c>
      <c r="J1826" s="596"/>
      <c r="K1826" s="560"/>
      <c r="L1826" s="560"/>
      <c r="M1826" s="560"/>
      <c r="N1826" s="560"/>
      <c r="O1826" s="560"/>
      <c r="P1826" s="560"/>
      <c r="Q1826" s="560"/>
      <c r="R1826" s="560"/>
      <c r="S1826" s="560"/>
      <c r="T1826" s="560"/>
      <c r="U1826" s="560"/>
    </row>
    <row r="1827" spans="1:21">
      <c r="A1827" s="593">
        <f t="shared" si="168"/>
        <v>41351</v>
      </c>
      <c r="B1827" s="594">
        <v>41351.083438888891</v>
      </c>
      <c r="C1827" s="560">
        <f t="shared" si="169"/>
        <v>2013</v>
      </c>
      <c r="D1827" s="560">
        <f t="shared" si="170"/>
        <v>3</v>
      </c>
      <c r="E1827" s="560">
        <f t="shared" si="171"/>
        <v>18</v>
      </c>
      <c r="F1827" s="560">
        <f t="shared" si="172"/>
        <v>2</v>
      </c>
      <c r="G1827" s="595">
        <f t="shared" si="173"/>
        <v>2</v>
      </c>
      <c r="H1827" s="590">
        <f>CHOOSE('Output Sheet'!$B$4,'8760 Data'!J1827,'8760 Data'!K1827,'8760 Data'!L1827,'8760 Data'!M1827,'8760 Data'!N1827,'8760 Data'!O1827,'8760 Data'!P1827,'8760 Data'!Q1827,'8760 Data'!R1827,'8760 Data'!S1827,'8760 Data'!T1827,'8760 Data'!U1827)</f>
        <v>0</v>
      </c>
      <c r="I1827" s="591" t="e">
        <f>H1827/'Output Sheet'!$B$8</f>
        <v>#DIV/0!</v>
      </c>
      <c r="J1827" s="596"/>
      <c r="K1827" s="560"/>
      <c r="L1827" s="560"/>
      <c r="M1827" s="560"/>
      <c r="N1827" s="560"/>
      <c r="O1827" s="560"/>
      <c r="P1827" s="560"/>
      <c r="Q1827" s="560"/>
      <c r="R1827" s="560"/>
      <c r="S1827" s="560"/>
      <c r="T1827" s="560"/>
      <c r="U1827" s="560"/>
    </row>
    <row r="1828" spans="1:21">
      <c r="A1828" s="593">
        <f t="shared" si="168"/>
        <v>41351</v>
      </c>
      <c r="B1828" s="594">
        <v>41351.125105613428</v>
      </c>
      <c r="C1828" s="560">
        <f t="shared" si="169"/>
        <v>2013</v>
      </c>
      <c r="D1828" s="560">
        <f t="shared" si="170"/>
        <v>3</v>
      </c>
      <c r="E1828" s="560">
        <f t="shared" si="171"/>
        <v>18</v>
      </c>
      <c r="F1828" s="560">
        <f t="shared" si="172"/>
        <v>3</v>
      </c>
      <c r="G1828" s="595">
        <f t="shared" si="173"/>
        <v>2</v>
      </c>
      <c r="H1828" s="590">
        <f>CHOOSE('Output Sheet'!$B$4,'8760 Data'!J1828,'8760 Data'!K1828,'8760 Data'!L1828,'8760 Data'!M1828,'8760 Data'!N1828,'8760 Data'!O1828,'8760 Data'!P1828,'8760 Data'!Q1828,'8760 Data'!R1828,'8760 Data'!S1828,'8760 Data'!T1828,'8760 Data'!U1828)</f>
        <v>0</v>
      </c>
      <c r="I1828" s="591" t="e">
        <f>H1828/'Output Sheet'!$B$8</f>
        <v>#DIV/0!</v>
      </c>
      <c r="J1828" s="596"/>
      <c r="K1828" s="560"/>
      <c r="L1828" s="560"/>
      <c r="M1828" s="560"/>
      <c r="N1828" s="560"/>
      <c r="O1828" s="560"/>
      <c r="P1828" s="560"/>
      <c r="Q1828" s="560"/>
      <c r="R1828" s="560"/>
      <c r="S1828" s="560"/>
      <c r="T1828" s="560"/>
      <c r="U1828" s="560"/>
    </row>
    <row r="1829" spans="1:21">
      <c r="A1829" s="593">
        <f t="shared" si="168"/>
        <v>41351</v>
      </c>
      <c r="B1829" s="594">
        <v>41351.166772337965</v>
      </c>
      <c r="C1829" s="560">
        <f t="shared" si="169"/>
        <v>2013</v>
      </c>
      <c r="D1829" s="560">
        <f t="shared" si="170"/>
        <v>3</v>
      </c>
      <c r="E1829" s="560">
        <f t="shared" si="171"/>
        <v>18</v>
      </c>
      <c r="F1829" s="560">
        <f t="shared" si="172"/>
        <v>4</v>
      </c>
      <c r="G1829" s="595">
        <f t="shared" si="173"/>
        <v>2</v>
      </c>
      <c r="H1829" s="590">
        <f>CHOOSE('Output Sheet'!$B$4,'8760 Data'!J1829,'8760 Data'!K1829,'8760 Data'!L1829,'8760 Data'!M1829,'8760 Data'!N1829,'8760 Data'!O1829,'8760 Data'!P1829,'8760 Data'!Q1829,'8760 Data'!R1829,'8760 Data'!S1829,'8760 Data'!T1829,'8760 Data'!U1829)</f>
        <v>0</v>
      </c>
      <c r="I1829" s="591" t="e">
        <f>H1829/'Output Sheet'!$B$8</f>
        <v>#DIV/0!</v>
      </c>
      <c r="J1829" s="596"/>
      <c r="K1829" s="560"/>
      <c r="L1829" s="560"/>
      <c r="M1829" s="560"/>
      <c r="N1829" s="560"/>
      <c r="O1829" s="560"/>
      <c r="P1829" s="560"/>
      <c r="Q1829" s="560"/>
      <c r="R1829" s="560"/>
      <c r="S1829" s="560"/>
      <c r="T1829" s="560"/>
      <c r="U1829" s="560"/>
    </row>
    <row r="1830" spans="1:21">
      <c r="A1830" s="593">
        <f t="shared" si="168"/>
        <v>41351</v>
      </c>
      <c r="B1830" s="594">
        <v>41351.208439062502</v>
      </c>
      <c r="C1830" s="560">
        <f t="shared" si="169"/>
        <v>2013</v>
      </c>
      <c r="D1830" s="560">
        <f t="shared" si="170"/>
        <v>3</v>
      </c>
      <c r="E1830" s="560">
        <f t="shared" si="171"/>
        <v>18</v>
      </c>
      <c r="F1830" s="560">
        <f t="shared" si="172"/>
        <v>5</v>
      </c>
      <c r="G1830" s="595">
        <f t="shared" si="173"/>
        <v>2</v>
      </c>
      <c r="H1830" s="590">
        <f>CHOOSE('Output Sheet'!$B$4,'8760 Data'!J1830,'8760 Data'!K1830,'8760 Data'!L1830,'8760 Data'!M1830,'8760 Data'!N1830,'8760 Data'!O1830,'8760 Data'!P1830,'8760 Data'!Q1830,'8760 Data'!R1830,'8760 Data'!S1830,'8760 Data'!T1830,'8760 Data'!U1830)</f>
        <v>0</v>
      </c>
      <c r="I1830" s="591" t="e">
        <f>H1830/'Output Sheet'!$B$8</f>
        <v>#DIV/0!</v>
      </c>
      <c r="J1830" s="596"/>
      <c r="K1830" s="560"/>
      <c r="L1830" s="560"/>
      <c r="M1830" s="560"/>
      <c r="N1830" s="560"/>
      <c r="O1830" s="560"/>
      <c r="P1830" s="560"/>
      <c r="Q1830" s="560"/>
      <c r="R1830" s="560"/>
      <c r="S1830" s="560"/>
      <c r="T1830" s="560"/>
      <c r="U1830" s="560"/>
    </row>
    <row r="1831" spans="1:21">
      <c r="A1831" s="593">
        <f t="shared" si="168"/>
        <v>41351</v>
      </c>
      <c r="B1831" s="594">
        <v>41351.25010578704</v>
      </c>
      <c r="C1831" s="560">
        <f t="shared" si="169"/>
        <v>2013</v>
      </c>
      <c r="D1831" s="560">
        <f t="shared" si="170"/>
        <v>3</v>
      </c>
      <c r="E1831" s="560">
        <f t="shared" si="171"/>
        <v>18</v>
      </c>
      <c r="F1831" s="560">
        <f t="shared" si="172"/>
        <v>6</v>
      </c>
      <c r="G1831" s="595">
        <f t="shared" si="173"/>
        <v>2</v>
      </c>
      <c r="H1831" s="590">
        <f>CHOOSE('Output Sheet'!$B$4,'8760 Data'!J1831,'8760 Data'!K1831,'8760 Data'!L1831,'8760 Data'!M1831,'8760 Data'!N1831,'8760 Data'!O1831,'8760 Data'!P1831,'8760 Data'!Q1831,'8760 Data'!R1831,'8760 Data'!S1831,'8760 Data'!T1831,'8760 Data'!U1831)</f>
        <v>0</v>
      </c>
      <c r="I1831" s="591" t="e">
        <f>H1831/'Output Sheet'!$B$8</f>
        <v>#DIV/0!</v>
      </c>
      <c r="J1831" s="596"/>
      <c r="K1831" s="560"/>
      <c r="L1831" s="560"/>
      <c r="M1831" s="560"/>
      <c r="N1831" s="560"/>
      <c r="O1831" s="560"/>
      <c r="P1831" s="560"/>
      <c r="Q1831" s="560"/>
      <c r="R1831" s="560"/>
      <c r="S1831" s="560"/>
      <c r="T1831" s="560"/>
      <c r="U1831" s="560"/>
    </row>
    <row r="1832" spans="1:21">
      <c r="A1832" s="593">
        <f t="shared" si="168"/>
        <v>41351</v>
      </c>
      <c r="B1832" s="594">
        <v>41351.291772511577</v>
      </c>
      <c r="C1832" s="560">
        <f t="shared" si="169"/>
        <v>2013</v>
      </c>
      <c r="D1832" s="560">
        <f t="shared" si="170"/>
        <v>3</v>
      </c>
      <c r="E1832" s="560">
        <f t="shared" si="171"/>
        <v>18</v>
      </c>
      <c r="F1832" s="560">
        <f t="shared" si="172"/>
        <v>7</v>
      </c>
      <c r="G1832" s="595">
        <f t="shared" si="173"/>
        <v>2</v>
      </c>
      <c r="H1832" s="590">
        <f>CHOOSE('Output Sheet'!$B$4,'8760 Data'!J1832,'8760 Data'!K1832,'8760 Data'!L1832,'8760 Data'!M1832,'8760 Data'!N1832,'8760 Data'!O1832,'8760 Data'!P1832,'8760 Data'!Q1832,'8760 Data'!R1832,'8760 Data'!S1832,'8760 Data'!T1832,'8760 Data'!U1832)</f>
        <v>0</v>
      </c>
      <c r="I1832" s="591" t="e">
        <f>H1832/'Output Sheet'!$B$8</f>
        <v>#DIV/0!</v>
      </c>
      <c r="J1832" s="596"/>
      <c r="K1832" s="560"/>
      <c r="L1832" s="560"/>
      <c r="M1832" s="560"/>
      <c r="N1832" s="560"/>
      <c r="O1832" s="560"/>
      <c r="P1832" s="560"/>
      <c r="Q1832" s="560"/>
      <c r="R1832" s="560"/>
      <c r="S1832" s="560"/>
      <c r="T1832" s="560"/>
      <c r="U1832" s="560"/>
    </row>
    <row r="1833" spans="1:21">
      <c r="A1833" s="593">
        <f t="shared" si="168"/>
        <v>41351</v>
      </c>
      <c r="B1833" s="594">
        <v>41351.333439236114</v>
      </c>
      <c r="C1833" s="560">
        <f t="shared" si="169"/>
        <v>2013</v>
      </c>
      <c r="D1833" s="560">
        <f t="shared" si="170"/>
        <v>3</v>
      </c>
      <c r="E1833" s="560">
        <f t="shared" si="171"/>
        <v>18</v>
      </c>
      <c r="F1833" s="560">
        <f t="shared" si="172"/>
        <v>8</v>
      </c>
      <c r="G1833" s="595">
        <f t="shared" si="173"/>
        <v>2</v>
      </c>
      <c r="H1833" s="590">
        <f>CHOOSE('Output Sheet'!$B$4,'8760 Data'!J1833,'8760 Data'!K1833,'8760 Data'!L1833,'8760 Data'!M1833,'8760 Data'!N1833,'8760 Data'!O1833,'8760 Data'!P1833,'8760 Data'!Q1833,'8760 Data'!R1833,'8760 Data'!S1833,'8760 Data'!T1833,'8760 Data'!U1833)</f>
        <v>0</v>
      </c>
      <c r="I1833" s="591" t="e">
        <f>H1833/'Output Sheet'!$B$8</f>
        <v>#DIV/0!</v>
      </c>
      <c r="J1833" s="596"/>
      <c r="K1833" s="560"/>
      <c r="L1833" s="560"/>
      <c r="M1833" s="560"/>
      <c r="N1833" s="560"/>
      <c r="O1833" s="560"/>
      <c r="P1833" s="560"/>
      <c r="Q1833" s="560"/>
      <c r="R1833" s="560"/>
      <c r="S1833" s="560"/>
      <c r="T1833" s="560"/>
      <c r="U1833" s="560"/>
    </row>
    <row r="1834" spans="1:21">
      <c r="A1834" s="593">
        <f t="shared" si="168"/>
        <v>41351</v>
      </c>
      <c r="B1834" s="594">
        <v>41351.375105960651</v>
      </c>
      <c r="C1834" s="560">
        <f t="shared" si="169"/>
        <v>2013</v>
      </c>
      <c r="D1834" s="560">
        <f t="shared" si="170"/>
        <v>3</v>
      </c>
      <c r="E1834" s="560">
        <f t="shared" si="171"/>
        <v>18</v>
      </c>
      <c r="F1834" s="560">
        <f t="shared" si="172"/>
        <v>9</v>
      </c>
      <c r="G1834" s="595">
        <f t="shared" si="173"/>
        <v>2</v>
      </c>
      <c r="H1834" s="590">
        <f>CHOOSE('Output Sheet'!$B$4,'8760 Data'!J1834,'8760 Data'!K1834,'8760 Data'!L1834,'8760 Data'!M1834,'8760 Data'!N1834,'8760 Data'!O1834,'8760 Data'!P1834,'8760 Data'!Q1834,'8760 Data'!R1834,'8760 Data'!S1834,'8760 Data'!T1834,'8760 Data'!U1834)</f>
        <v>0</v>
      </c>
      <c r="I1834" s="591" t="e">
        <f>H1834/'Output Sheet'!$B$8</f>
        <v>#DIV/0!</v>
      </c>
      <c r="J1834" s="596"/>
      <c r="K1834" s="560"/>
      <c r="L1834" s="560"/>
      <c r="M1834" s="560"/>
      <c r="N1834" s="560"/>
      <c r="O1834" s="560"/>
      <c r="P1834" s="560"/>
      <c r="Q1834" s="560"/>
      <c r="R1834" s="560"/>
      <c r="S1834" s="560"/>
      <c r="T1834" s="560"/>
      <c r="U1834" s="560"/>
    </row>
    <row r="1835" spans="1:21">
      <c r="A1835" s="593">
        <f t="shared" si="168"/>
        <v>41351</v>
      </c>
      <c r="B1835" s="594">
        <v>41351.416772685188</v>
      </c>
      <c r="C1835" s="560">
        <f t="shared" si="169"/>
        <v>2013</v>
      </c>
      <c r="D1835" s="560">
        <f t="shared" si="170"/>
        <v>3</v>
      </c>
      <c r="E1835" s="560">
        <f t="shared" si="171"/>
        <v>18</v>
      </c>
      <c r="F1835" s="560">
        <f t="shared" si="172"/>
        <v>10</v>
      </c>
      <c r="G1835" s="595">
        <f t="shared" si="173"/>
        <v>2</v>
      </c>
      <c r="H1835" s="590">
        <f>CHOOSE('Output Sheet'!$B$4,'8760 Data'!J1835,'8760 Data'!K1835,'8760 Data'!L1835,'8760 Data'!M1835,'8760 Data'!N1835,'8760 Data'!O1835,'8760 Data'!P1835,'8760 Data'!Q1835,'8760 Data'!R1835,'8760 Data'!S1835,'8760 Data'!T1835,'8760 Data'!U1835)</f>
        <v>0</v>
      </c>
      <c r="I1835" s="591" t="e">
        <f>H1835/'Output Sheet'!$B$8</f>
        <v>#DIV/0!</v>
      </c>
      <c r="J1835" s="596"/>
      <c r="K1835" s="560"/>
      <c r="L1835" s="560"/>
      <c r="M1835" s="560"/>
      <c r="N1835" s="560"/>
      <c r="O1835" s="560"/>
      <c r="P1835" s="560"/>
      <c r="Q1835" s="560"/>
      <c r="R1835" s="560"/>
      <c r="S1835" s="560"/>
      <c r="T1835" s="560"/>
      <c r="U1835" s="560"/>
    </row>
    <row r="1836" spans="1:21">
      <c r="A1836" s="593">
        <f t="shared" si="168"/>
        <v>41351</v>
      </c>
      <c r="B1836" s="594">
        <v>41351.458439409726</v>
      </c>
      <c r="C1836" s="560">
        <f t="shared" si="169"/>
        <v>2013</v>
      </c>
      <c r="D1836" s="560">
        <f t="shared" si="170"/>
        <v>3</v>
      </c>
      <c r="E1836" s="560">
        <f t="shared" si="171"/>
        <v>18</v>
      </c>
      <c r="F1836" s="560">
        <f t="shared" si="172"/>
        <v>11</v>
      </c>
      <c r="G1836" s="595">
        <f t="shared" si="173"/>
        <v>2</v>
      </c>
      <c r="H1836" s="590">
        <f>CHOOSE('Output Sheet'!$B$4,'8760 Data'!J1836,'8760 Data'!K1836,'8760 Data'!L1836,'8760 Data'!M1836,'8760 Data'!N1836,'8760 Data'!O1836,'8760 Data'!P1836,'8760 Data'!Q1836,'8760 Data'!R1836,'8760 Data'!S1836,'8760 Data'!T1836,'8760 Data'!U1836)</f>
        <v>0</v>
      </c>
      <c r="I1836" s="591" t="e">
        <f>H1836/'Output Sheet'!$B$8</f>
        <v>#DIV/0!</v>
      </c>
      <c r="J1836" s="596"/>
      <c r="K1836" s="560"/>
      <c r="L1836" s="560"/>
      <c r="M1836" s="560"/>
      <c r="N1836" s="560"/>
      <c r="O1836" s="560"/>
      <c r="P1836" s="560"/>
      <c r="Q1836" s="560"/>
      <c r="R1836" s="560"/>
      <c r="S1836" s="560"/>
      <c r="T1836" s="560"/>
      <c r="U1836" s="560"/>
    </row>
    <row r="1837" spans="1:21">
      <c r="A1837" s="593">
        <f t="shared" si="168"/>
        <v>41351</v>
      </c>
      <c r="B1837" s="594">
        <v>41351.500106134263</v>
      </c>
      <c r="C1837" s="560">
        <f t="shared" si="169"/>
        <v>2013</v>
      </c>
      <c r="D1837" s="560">
        <f t="shared" si="170"/>
        <v>3</v>
      </c>
      <c r="E1837" s="560">
        <f t="shared" si="171"/>
        <v>18</v>
      </c>
      <c r="F1837" s="560">
        <f t="shared" si="172"/>
        <v>12</v>
      </c>
      <c r="G1837" s="595">
        <f t="shared" si="173"/>
        <v>2</v>
      </c>
      <c r="H1837" s="590">
        <f>CHOOSE('Output Sheet'!$B$4,'8760 Data'!J1837,'8760 Data'!K1837,'8760 Data'!L1837,'8760 Data'!M1837,'8760 Data'!N1837,'8760 Data'!O1837,'8760 Data'!P1837,'8760 Data'!Q1837,'8760 Data'!R1837,'8760 Data'!S1837,'8760 Data'!T1837,'8760 Data'!U1837)</f>
        <v>0</v>
      </c>
      <c r="I1837" s="591" t="e">
        <f>H1837/'Output Sheet'!$B$8</f>
        <v>#DIV/0!</v>
      </c>
      <c r="J1837" s="596"/>
      <c r="K1837" s="560"/>
      <c r="L1837" s="560"/>
      <c r="M1837" s="560"/>
      <c r="N1837" s="560"/>
      <c r="O1837" s="560"/>
      <c r="P1837" s="560"/>
      <c r="Q1837" s="560"/>
      <c r="R1837" s="560"/>
      <c r="S1837" s="560"/>
      <c r="T1837" s="560"/>
      <c r="U1837" s="560"/>
    </row>
    <row r="1838" spans="1:21">
      <c r="A1838" s="593">
        <f t="shared" si="168"/>
        <v>41351</v>
      </c>
      <c r="B1838" s="594">
        <v>41351.541772858793</v>
      </c>
      <c r="C1838" s="560">
        <f t="shared" si="169"/>
        <v>2013</v>
      </c>
      <c r="D1838" s="560">
        <f t="shared" si="170"/>
        <v>3</v>
      </c>
      <c r="E1838" s="560">
        <f t="shared" si="171"/>
        <v>18</v>
      </c>
      <c r="F1838" s="560">
        <f t="shared" si="172"/>
        <v>13</v>
      </c>
      <c r="G1838" s="595">
        <f t="shared" si="173"/>
        <v>2</v>
      </c>
      <c r="H1838" s="590">
        <f>CHOOSE('Output Sheet'!$B$4,'8760 Data'!J1838,'8760 Data'!K1838,'8760 Data'!L1838,'8760 Data'!M1838,'8760 Data'!N1838,'8760 Data'!O1838,'8760 Data'!P1838,'8760 Data'!Q1838,'8760 Data'!R1838,'8760 Data'!S1838,'8760 Data'!T1838,'8760 Data'!U1838)</f>
        <v>0</v>
      </c>
      <c r="I1838" s="591" t="e">
        <f>H1838/'Output Sheet'!$B$8</f>
        <v>#DIV/0!</v>
      </c>
      <c r="J1838" s="596"/>
      <c r="K1838" s="560"/>
      <c r="L1838" s="560"/>
      <c r="M1838" s="560"/>
      <c r="N1838" s="560"/>
      <c r="O1838" s="560"/>
      <c r="P1838" s="560"/>
      <c r="Q1838" s="560"/>
      <c r="R1838" s="560"/>
      <c r="S1838" s="560"/>
      <c r="T1838" s="560"/>
      <c r="U1838" s="560"/>
    </row>
    <row r="1839" spans="1:21">
      <c r="A1839" s="593">
        <f t="shared" si="168"/>
        <v>41351</v>
      </c>
      <c r="B1839" s="594">
        <v>41351.58343958333</v>
      </c>
      <c r="C1839" s="560">
        <f t="shared" si="169"/>
        <v>2013</v>
      </c>
      <c r="D1839" s="560">
        <f t="shared" si="170"/>
        <v>3</v>
      </c>
      <c r="E1839" s="560">
        <f t="shared" si="171"/>
        <v>18</v>
      </c>
      <c r="F1839" s="560">
        <f t="shared" si="172"/>
        <v>14</v>
      </c>
      <c r="G1839" s="595">
        <f t="shared" si="173"/>
        <v>2</v>
      </c>
      <c r="H1839" s="590">
        <f>CHOOSE('Output Sheet'!$B$4,'8760 Data'!J1839,'8760 Data'!K1839,'8760 Data'!L1839,'8760 Data'!M1839,'8760 Data'!N1839,'8760 Data'!O1839,'8760 Data'!P1839,'8760 Data'!Q1839,'8760 Data'!R1839,'8760 Data'!S1839,'8760 Data'!T1839,'8760 Data'!U1839)</f>
        <v>0</v>
      </c>
      <c r="I1839" s="591" t="e">
        <f>H1839/'Output Sheet'!$B$8</f>
        <v>#DIV/0!</v>
      </c>
      <c r="J1839" s="596"/>
      <c r="K1839" s="560"/>
      <c r="L1839" s="560"/>
      <c r="M1839" s="560"/>
      <c r="N1839" s="560"/>
      <c r="O1839" s="560"/>
      <c r="P1839" s="560"/>
      <c r="Q1839" s="560"/>
      <c r="R1839" s="560"/>
      <c r="S1839" s="560"/>
      <c r="T1839" s="560"/>
      <c r="U1839" s="560"/>
    </row>
    <row r="1840" spans="1:21">
      <c r="A1840" s="593">
        <f t="shared" si="168"/>
        <v>41351</v>
      </c>
      <c r="B1840" s="594">
        <v>41351.625106307867</v>
      </c>
      <c r="C1840" s="560">
        <f t="shared" si="169"/>
        <v>2013</v>
      </c>
      <c r="D1840" s="560">
        <f t="shared" si="170"/>
        <v>3</v>
      </c>
      <c r="E1840" s="560">
        <f t="shared" si="171"/>
        <v>18</v>
      </c>
      <c r="F1840" s="560">
        <f t="shared" si="172"/>
        <v>15</v>
      </c>
      <c r="G1840" s="595">
        <f t="shared" si="173"/>
        <v>2</v>
      </c>
      <c r="H1840" s="590">
        <f>CHOOSE('Output Sheet'!$B$4,'8760 Data'!J1840,'8760 Data'!K1840,'8760 Data'!L1840,'8760 Data'!M1840,'8760 Data'!N1840,'8760 Data'!O1840,'8760 Data'!P1840,'8760 Data'!Q1840,'8760 Data'!R1840,'8760 Data'!S1840,'8760 Data'!T1840,'8760 Data'!U1840)</f>
        <v>0</v>
      </c>
      <c r="I1840" s="591" t="e">
        <f>H1840/'Output Sheet'!$B$8</f>
        <v>#DIV/0!</v>
      </c>
      <c r="J1840" s="596"/>
      <c r="K1840" s="560"/>
      <c r="L1840" s="560"/>
      <c r="M1840" s="560"/>
      <c r="N1840" s="560"/>
      <c r="O1840" s="560"/>
      <c r="P1840" s="560"/>
      <c r="Q1840" s="560"/>
      <c r="R1840" s="560"/>
      <c r="S1840" s="560"/>
      <c r="T1840" s="560"/>
      <c r="U1840" s="560"/>
    </row>
    <row r="1841" spans="1:21">
      <c r="A1841" s="593">
        <f t="shared" si="168"/>
        <v>41351</v>
      </c>
      <c r="B1841" s="594">
        <v>41351.666773032404</v>
      </c>
      <c r="C1841" s="560">
        <f t="shared" si="169"/>
        <v>2013</v>
      </c>
      <c r="D1841" s="560">
        <f t="shared" si="170"/>
        <v>3</v>
      </c>
      <c r="E1841" s="560">
        <f t="shared" si="171"/>
        <v>18</v>
      </c>
      <c r="F1841" s="560">
        <f t="shared" si="172"/>
        <v>16</v>
      </c>
      <c r="G1841" s="595">
        <f t="shared" si="173"/>
        <v>2</v>
      </c>
      <c r="H1841" s="590">
        <f>CHOOSE('Output Sheet'!$B$4,'8760 Data'!J1841,'8760 Data'!K1841,'8760 Data'!L1841,'8760 Data'!M1841,'8760 Data'!N1841,'8760 Data'!O1841,'8760 Data'!P1841,'8760 Data'!Q1841,'8760 Data'!R1841,'8760 Data'!S1841,'8760 Data'!T1841,'8760 Data'!U1841)</f>
        <v>0</v>
      </c>
      <c r="I1841" s="591" t="e">
        <f>H1841/'Output Sheet'!$B$8</f>
        <v>#DIV/0!</v>
      </c>
      <c r="J1841" s="596"/>
      <c r="K1841" s="560"/>
      <c r="L1841" s="560"/>
      <c r="M1841" s="560"/>
      <c r="N1841" s="560"/>
      <c r="O1841" s="560"/>
      <c r="P1841" s="560"/>
      <c r="Q1841" s="560"/>
      <c r="R1841" s="560"/>
      <c r="S1841" s="560"/>
      <c r="T1841" s="560"/>
      <c r="U1841" s="560"/>
    </row>
    <row r="1842" spans="1:21">
      <c r="A1842" s="593">
        <f t="shared" si="168"/>
        <v>41351</v>
      </c>
      <c r="B1842" s="594">
        <v>41351.708439756942</v>
      </c>
      <c r="C1842" s="560">
        <f t="shared" si="169"/>
        <v>2013</v>
      </c>
      <c r="D1842" s="560">
        <f t="shared" si="170"/>
        <v>3</v>
      </c>
      <c r="E1842" s="560">
        <f t="shared" si="171"/>
        <v>18</v>
      </c>
      <c r="F1842" s="560">
        <f t="shared" si="172"/>
        <v>17</v>
      </c>
      <c r="G1842" s="595">
        <f t="shared" si="173"/>
        <v>2</v>
      </c>
      <c r="H1842" s="590">
        <f>CHOOSE('Output Sheet'!$B$4,'8760 Data'!J1842,'8760 Data'!K1842,'8760 Data'!L1842,'8760 Data'!M1842,'8760 Data'!N1842,'8760 Data'!O1842,'8760 Data'!P1842,'8760 Data'!Q1842,'8760 Data'!R1842,'8760 Data'!S1842,'8760 Data'!T1842,'8760 Data'!U1842)</f>
        <v>0</v>
      </c>
      <c r="I1842" s="591" t="e">
        <f>H1842/'Output Sheet'!$B$8</f>
        <v>#DIV/0!</v>
      </c>
      <c r="J1842" s="596"/>
      <c r="K1842" s="560"/>
      <c r="L1842" s="560"/>
      <c r="M1842" s="560"/>
      <c r="N1842" s="560"/>
      <c r="O1842" s="560"/>
      <c r="P1842" s="560"/>
      <c r="Q1842" s="560"/>
      <c r="R1842" s="560"/>
      <c r="S1842" s="560"/>
      <c r="T1842" s="560"/>
      <c r="U1842" s="560"/>
    </row>
    <row r="1843" spans="1:21">
      <c r="A1843" s="593">
        <f t="shared" si="168"/>
        <v>41351</v>
      </c>
      <c r="B1843" s="594">
        <v>41351.750106481479</v>
      </c>
      <c r="C1843" s="560">
        <f t="shared" si="169"/>
        <v>2013</v>
      </c>
      <c r="D1843" s="560">
        <f t="shared" si="170"/>
        <v>3</v>
      </c>
      <c r="E1843" s="560">
        <f t="shared" si="171"/>
        <v>18</v>
      </c>
      <c r="F1843" s="560">
        <f t="shared" si="172"/>
        <v>18</v>
      </c>
      <c r="G1843" s="595">
        <f t="shared" si="173"/>
        <v>2</v>
      </c>
      <c r="H1843" s="590">
        <f>CHOOSE('Output Sheet'!$B$4,'8760 Data'!J1843,'8760 Data'!K1843,'8760 Data'!L1843,'8760 Data'!M1843,'8760 Data'!N1843,'8760 Data'!O1843,'8760 Data'!P1843,'8760 Data'!Q1843,'8760 Data'!R1843,'8760 Data'!S1843,'8760 Data'!T1843,'8760 Data'!U1843)</f>
        <v>0</v>
      </c>
      <c r="I1843" s="591" t="e">
        <f>H1843/'Output Sheet'!$B$8</f>
        <v>#DIV/0!</v>
      </c>
      <c r="J1843" s="596"/>
      <c r="K1843" s="560"/>
      <c r="L1843" s="560"/>
      <c r="M1843" s="560"/>
      <c r="N1843" s="560"/>
      <c r="O1843" s="560"/>
      <c r="P1843" s="560"/>
      <c r="Q1843" s="560"/>
      <c r="R1843" s="560"/>
      <c r="S1843" s="560"/>
      <c r="T1843" s="560"/>
      <c r="U1843" s="560"/>
    </row>
    <row r="1844" spans="1:21">
      <c r="A1844" s="593">
        <f t="shared" si="168"/>
        <v>41351</v>
      </c>
      <c r="B1844" s="594">
        <v>41351.791773206016</v>
      </c>
      <c r="C1844" s="560">
        <f t="shared" si="169"/>
        <v>2013</v>
      </c>
      <c r="D1844" s="560">
        <f t="shared" si="170"/>
        <v>3</v>
      </c>
      <c r="E1844" s="560">
        <f t="shared" si="171"/>
        <v>18</v>
      </c>
      <c r="F1844" s="560">
        <f t="shared" si="172"/>
        <v>19</v>
      </c>
      <c r="G1844" s="595">
        <f t="shared" si="173"/>
        <v>2</v>
      </c>
      <c r="H1844" s="590">
        <f>CHOOSE('Output Sheet'!$B$4,'8760 Data'!J1844,'8760 Data'!K1844,'8760 Data'!L1844,'8760 Data'!M1844,'8760 Data'!N1844,'8760 Data'!O1844,'8760 Data'!P1844,'8760 Data'!Q1844,'8760 Data'!R1844,'8760 Data'!S1844,'8760 Data'!T1844,'8760 Data'!U1844)</f>
        <v>0</v>
      </c>
      <c r="I1844" s="591" t="e">
        <f>H1844/'Output Sheet'!$B$8</f>
        <v>#DIV/0!</v>
      </c>
      <c r="J1844" s="596"/>
      <c r="K1844" s="560"/>
      <c r="L1844" s="560"/>
      <c r="M1844" s="560"/>
      <c r="N1844" s="560"/>
      <c r="O1844" s="560"/>
      <c r="P1844" s="560"/>
      <c r="Q1844" s="560"/>
      <c r="R1844" s="560"/>
      <c r="S1844" s="560"/>
      <c r="T1844" s="560"/>
      <c r="U1844" s="560"/>
    </row>
    <row r="1845" spans="1:21">
      <c r="A1845" s="593">
        <f t="shared" si="168"/>
        <v>41351</v>
      </c>
      <c r="B1845" s="594">
        <v>41351.833439930553</v>
      </c>
      <c r="C1845" s="560">
        <f t="shared" si="169"/>
        <v>2013</v>
      </c>
      <c r="D1845" s="560">
        <f t="shared" si="170"/>
        <v>3</v>
      </c>
      <c r="E1845" s="560">
        <f t="shared" si="171"/>
        <v>18</v>
      </c>
      <c r="F1845" s="560">
        <f t="shared" si="172"/>
        <v>20</v>
      </c>
      <c r="G1845" s="595">
        <f t="shared" si="173"/>
        <v>2</v>
      </c>
      <c r="H1845" s="590">
        <f>CHOOSE('Output Sheet'!$B$4,'8760 Data'!J1845,'8760 Data'!K1845,'8760 Data'!L1845,'8760 Data'!M1845,'8760 Data'!N1845,'8760 Data'!O1845,'8760 Data'!P1845,'8760 Data'!Q1845,'8760 Data'!R1845,'8760 Data'!S1845,'8760 Data'!T1845,'8760 Data'!U1845)</f>
        <v>0</v>
      </c>
      <c r="I1845" s="591" t="e">
        <f>H1845/'Output Sheet'!$B$8</f>
        <v>#DIV/0!</v>
      </c>
      <c r="J1845" s="596"/>
      <c r="K1845" s="560"/>
      <c r="L1845" s="560"/>
      <c r="M1845" s="560"/>
      <c r="N1845" s="560"/>
      <c r="O1845" s="560"/>
      <c r="P1845" s="560"/>
      <c r="Q1845" s="560"/>
      <c r="R1845" s="560"/>
      <c r="S1845" s="560"/>
      <c r="T1845" s="560"/>
      <c r="U1845" s="560"/>
    </row>
    <row r="1846" spans="1:21">
      <c r="A1846" s="593">
        <f t="shared" si="168"/>
        <v>41351</v>
      </c>
      <c r="B1846" s="594">
        <v>41351.87510665509</v>
      </c>
      <c r="C1846" s="560">
        <f t="shared" si="169"/>
        <v>2013</v>
      </c>
      <c r="D1846" s="560">
        <f t="shared" si="170"/>
        <v>3</v>
      </c>
      <c r="E1846" s="560">
        <f t="shared" si="171"/>
        <v>18</v>
      </c>
      <c r="F1846" s="560">
        <f t="shared" si="172"/>
        <v>21</v>
      </c>
      <c r="G1846" s="595">
        <f t="shared" si="173"/>
        <v>2</v>
      </c>
      <c r="H1846" s="590">
        <f>CHOOSE('Output Sheet'!$B$4,'8760 Data'!J1846,'8760 Data'!K1846,'8760 Data'!L1846,'8760 Data'!M1846,'8760 Data'!N1846,'8760 Data'!O1846,'8760 Data'!P1846,'8760 Data'!Q1846,'8760 Data'!R1846,'8760 Data'!S1846,'8760 Data'!T1846,'8760 Data'!U1846)</f>
        <v>0</v>
      </c>
      <c r="I1846" s="591" t="e">
        <f>H1846/'Output Sheet'!$B$8</f>
        <v>#DIV/0!</v>
      </c>
      <c r="J1846" s="596"/>
      <c r="K1846" s="560"/>
      <c r="L1846" s="560"/>
      <c r="M1846" s="560"/>
      <c r="N1846" s="560"/>
      <c r="O1846" s="560"/>
      <c r="P1846" s="560"/>
      <c r="Q1846" s="560"/>
      <c r="R1846" s="560"/>
      <c r="S1846" s="560"/>
      <c r="T1846" s="560"/>
      <c r="U1846" s="560"/>
    </row>
    <row r="1847" spans="1:21">
      <c r="A1847" s="593">
        <f t="shared" si="168"/>
        <v>41351</v>
      </c>
      <c r="B1847" s="594">
        <v>41351.916773379628</v>
      </c>
      <c r="C1847" s="560">
        <f t="shared" si="169"/>
        <v>2013</v>
      </c>
      <c r="D1847" s="560">
        <f t="shared" si="170"/>
        <v>3</v>
      </c>
      <c r="E1847" s="560">
        <f t="shared" si="171"/>
        <v>18</v>
      </c>
      <c r="F1847" s="560">
        <f t="shared" si="172"/>
        <v>22</v>
      </c>
      <c r="G1847" s="595">
        <f t="shared" si="173"/>
        <v>2</v>
      </c>
      <c r="H1847" s="590">
        <f>CHOOSE('Output Sheet'!$B$4,'8760 Data'!J1847,'8760 Data'!K1847,'8760 Data'!L1847,'8760 Data'!M1847,'8760 Data'!N1847,'8760 Data'!O1847,'8760 Data'!P1847,'8760 Data'!Q1847,'8760 Data'!R1847,'8760 Data'!S1847,'8760 Data'!T1847,'8760 Data'!U1847)</f>
        <v>0</v>
      </c>
      <c r="I1847" s="591" t="e">
        <f>H1847/'Output Sheet'!$B$8</f>
        <v>#DIV/0!</v>
      </c>
      <c r="J1847" s="596"/>
      <c r="K1847" s="560"/>
      <c r="L1847" s="560"/>
      <c r="M1847" s="560"/>
      <c r="N1847" s="560"/>
      <c r="O1847" s="560"/>
      <c r="P1847" s="560"/>
      <c r="Q1847" s="560"/>
      <c r="R1847" s="560"/>
      <c r="S1847" s="560"/>
      <c r="T1847" s="560"/>
      <c r="U1847" s="560"/>
    </row>
    <row r="1848" spans="1:21">
      <c r="A1848" s="593">
        <f t="shared" si="168"/>
        <v>41351</v>
      </c>
      <c r="B1848" s="594">
        <v>41351.958440104165</v>
      </c>
      <c r="C1848" s="560">
        <f t="shared" si="169"/>
        <v>2013</v>
      </c>
      <c r="D1848" s="560">
        <f t="shared" si="170"/>
        <v>3</v>
      </c>
      <c r="E1848" s="560">
        <f t="shared" si="171"/>
        <v>18</v>
      </c>
      <c r="F1848" s="560">
        <f t="shared" si="172"/>
        <v>23</v>
      </c>
      <c r="G1848" s="595">
        <f t="shared" si="173"/>
        <v>2</v>
      </c>
      <c r="H1848" s="590">
        <f>CHOOSE('Output Sheet'!$B$4,'8760 Data'!J1848,'8760 Data'!K1848,'8760 Data'!L1848,'8760 Data'!M1848,'8760 Data'!N1848,'8760 Data'!O1848,'8760 Data'!P1848,'8760 Data'!Q1848,'8760 Data'!R1848,'8760 Data'!S1848,'8760 Data'!T1848,'8760 Data'!U1848)</f>
        <v>0</v>
      </c>
      <c r="I1848" s="591" t="e">
        <f>H1848/'Output Sheet'!$B$8</f>
        <v>#DIV/0!</v>
      </c>
      <c r="J1848" s="596"/>
      <c r="K1848" s="560"/>
      <c r="L1848" s="560"/>
      <c r="M1848" s="560"/>
      <c r="N1848" s="560"/>
      <c r="O1848" s="560"/>
      <c r="P1848" s="560"/>
      <c r="Q1848" s="560"/>
      <c r="R1848" s="560"/>
      <c r="S1848" s="560"/>
      <c r="T1848" s="560"/>
      <c r="U1848" s="560"/>
    </row>
    <row r="1849" spans="1:21">
      <c r="A1849" s="593">
        <f t="shared" si="168"/>
        <v>41352</v>
      </c>
      <c r="B1849" s="594">
        <v>41352.000106828702</v>
      </c>
      <c r="C1849" s="560">
        <f t="shared" si="169"/>
        <v>2013</v>
      </c>
      <c r="D1849" s="560">
        <f t="shared" si="170"/>
        <v>3</v>
      </c>
      <c r="E1849" s="560">
        <f t="shared" si="171"/>
        <v>19</v>
      </c>
      <c r="F1849" s="560">
        <f t="shared" si="172"/>
        <v>24</v>
      </c>
      <c r="G1849" s="595">
        <f t="shared" si="173"/>
        <v>3</v>
      </c>
      <c r="H1849" s="590">
        <f>CHOOSE('Output Sheet'!$B$4,'8760 Data'!J1849,'8760 Data'!K1849,'8760 Data'!L1849,'8760 Data'!M1849,'8760 Data'!N1849,'8760 Data'!O1849,'8760 Data'!P1849,'8760 Data'!Q1849,'8760 Data'!R1849,'8760 Data'!S1849,'8760 Data'!T1849,'8760 Data'!U1849)</f>
        <v>0</v>
      </c>
      <c r="I1849" s="591" t="e">
        <f>H1849/'Output Sheet'!$B$8</f>
        <v>#DIV/0!</v>
      </c>
      <c r="J1849" s="596"/>
      <c r="K1849" s="560"/>
      <c r="L1849" s="560"/>
      <c r="M1849" s="560"/>
      <c r="N1849" s="560"/>
      <c r="O1849" s="560"/>
      <c r="P1849" s="560"/>
      <c r="Q1849" s="560"/>
      <c r="R1849" s="560"/>
      <c r="S1849" s="560"/>
      <c r="T1849" s="560"/>
      <c r="U1849" s="560"/>
    </row>
    <row r="1850" spans="1:21">
      <c r="A1850" s="593">
        <f t="shared" si="168"/>
        <v>41352</v>
      </c>
      <c r="B1850" s="594">
        <v>41352.041773553239</v>
      </c>
      <c r="C1850" s="560">
        <f t="shared" si="169"/>
        <v>2013</v>
      </c>
      <c r="D1850" s="560">
        <f t="shared" si="170"/>
        <v>3</v>
      </c>
      <c r="E1850" s="560">
        <f t="shared" si="171"/>
        <v>19</v>
      </c>
      <c r="F1850" s="560">
        <f t="shared" si="172"/>
        <v>1</v>
      </c>
      <c r="G1850" s="595">
        <f t="shared" si="173"/>
        <v>3</v>
      </c>
      <c r="H1850" s="590">
        <f>CHOOSE('Output Sheet'!$B$4,'8760 Data'!J1850,'8760 Data'!K1850,'8760 Data'!L1850,'8760 Data'!M1850,'8760 Data'!N1850,'8760 Data'!O1850,'8760 Data'!P1850,'8760 Data'!Q1850,'8760 Data'!R1850,'8760 Data'!S1850,'8760 Data'!T1850,'8760 Data'!U1850)</f>
        <v>0</v>
      </c>
      <c r="I1850" s="591" t="e">
        <f>H1850/'Output Sheet'!$B$8</f>
        <v>#DIV/0!</v>
      </c>
      <c r="J1850" s="596"/>
      <c r="K1850" s="560"/>
      <c r="L1850" s="560"/>
      <c r="M1850" s="560"/>
      <c r="N1850" s="560"/>
      <c r="O1850" s="560"/>
      <c r="P1850" s="560"/>
      <c r="Q1850" s="560"/>
      <c r="R1850" s="560"/>
      <c r="S1850" s="560"/>
      <c r="T1850" s="560"/>
      <c r="U1850" s="560"/>
    </row>
    <row r="1851" spans="1:21">
      <c r="A1851" s="593">
        <f t="shared" si="168"/>
        <v>41352</v>
      </c>
      <c r="B1851" s="594">
        <v>41352.083440277776</v>
      </c>
      <c r="C1851" s="560">
        <f t="shared" si="169"/>
        <v>2013</v>
      </c>
      <c r="D1851" s="560">
        <f t="shared" si="170"/>
        <v>3</v>
      </c>
      <c r="E1851" s="560">
        <f t="shared" si="171"/>
        <v>19</v>
      </c>
      <c r="F1851" s="560">
        <f t="shared" si="172"/>
        <v>2</v>
      </c>
      <c r="G1851" s="595">
        <f t="shared" si="173"/>
        <v>3</v>
      </c>
      <c r="H1851" s="590">
        <f>CHOOSE('Output Sheet'!$B$4,'8760 Data'!J1851,'8760 Data'!K1851,'8760 Data'!L1851,'8760 Data'!M1851,'8760 Data'!N1851,'8760 Data'!O1851,'8760 Data'!P1851,'8760 Data'!Q1851,'8760 Data'!R1851,'8760 Data'!S1851,'8760 Data'!T1851,'8760 Data'!U1851)</f>
        <v>0</v>
      </c>
      <c r="I1851" s="591" t="e">
        <f>H1851/'Output Sheet'!$B$8</f>
        <v>#DIV/0!</v>
      </c>
      <c r="J1851" s="596"/>
      <c r="K1851" s="560"/>
      <c r="L1851" s="560"/>
      <c r="M1851" s="560"/>
      <c r="N1851" s="560"/>
      <c r="O1851" s="560"/>
      <c r="P1851" s="560"/>
      <c r="Q1851" s="560"/>
      <c r="R1851" s="560"/>
      <c r="S1851" s="560"/>
      <c r="T1851" s="560"/>
      <c r="U1851" s="560"/>
    </row>
    <row r="1852" spans="1:21">
      <c r="A1852" s="593">
        <f t="shared" si="168"/>
        <v>41352</v>
      </c>
      <c r="B1852" s="594">
        <v>41352.125107002314</v>
      </c>
      <c r="C1852" s="560">
        <f t="shared" si="169"/>
        <v>2013</v>
      </c>
      <c r="D1852" s="560">
        <f t="shared" si="170"/>
        <v>3</v>
      </c>
      <c r="E1852" s="560">
        <f t="shared" si="171"/>
        <v>19</v>
      </c>
      <c r="F1852" s="560">
        <f t="shared" si="172"/>
        <v>3</v>
      </c>
      <c r="G1852" s="595">
        <f t="shared" si="173"/>
        <v>3</v>
      </c>
      <c r="H1852" s="590">
        <f>CHOOSE('Output Sheet'!$B$4,'8760 Data'!J1852,'8760 Data'!K1852,'8760 Data'!L1852,'8760 Data'!M1852,'8760 Data'!N1852,'8760 Data'!O1852,'8760 Data'!P1852,'8760 Data'!Q1852,'8760 Data'!R1852,'8760 Data'!S1852,'8760 Data'!T1852,'8760 Data'!U1852)</f>
        <v>0</v>
      </c>
      <c r="I1852" s="591" t="e">
        <f>H1852/'Output Sheet'!$B$8</f>
        <v>#DIV/0!</v>
      </c>
      <c r="J1852" s="596"/>
      <c r="K1852" s="560"/>
      <c r="L1852" s="560"/>
      <c r="M1852" s="560"/>
      <c r="N1852" s="560"/>
      <c r="O1852" s="560"/>
      <c r="P1852" s="560"/>
      <c r="Q1852" s="560"/>
      <c r="R1852" s="560"/>
      <c r="S1852" s="560"/>
      <c r="T1852" s="560"/>
      <c r="U1852" s="560"/>
    </row>
    <row r="1853" spans="1:21">
      <c r="A1853" s="593">
        <f t="shared" si="168"/>
        <v>41352</v>
      </c>
      <c r="B1853" s="594">
        <v>41352.166773726851</v>
      </c>
      <c r="C1853" s="560">
        <f t="shared" si="169"/>
        <v>2013</v>
      </c>
      <c r="D1853" s="560">
        <f t="shared" si="170"/>
        <v>3</v>
      </c>
      <c r="E1853" s="560">
        <f t="shared" si="171"/>
        <v>19</v>
      </c>
      <c r="F1853" s="560">
        <f t="shared" si="172"/>
        <v>4</v>
      </c>
      <c r="G1853" s="595">
        <f t="shared" si="173"/>
        <v>3</v>
      </c>
      <c r="H1853" s="590">
        <f>CHOOSE('Output Sheet'!$B$4,'8760 Data'!J1853,'8760 Data'!K1853,'8760 Data'!L1853,'8760 Data'!M1853,'8760 Data'!N1853,'8760 Data'!O1853,'8760 Data'!P1853,'8760 Data'!Q1853,'8760 Data'!R1853,'8760 Data'!S1853,'8760 Data'!T1853,'8760 Data'!U1853)</f>
        <v>0</v>
      </c>
      <c r="I1853" s="591" t="e">
        <f>H1853/'Output Sheet'!$B$8</f>
        <v>#DIV/0!</v>
      </c>
      <c r="J1853" s="596"/>
      <c r="K1853" s="560"/>
      <c r="L1853" s="560"/>
      <c r="M1853" s="560"/>
      <c r="N1853" s="560"/>
      <c r="O1853" s="560"/>
      <c r="P1853" s="560"/>
      <c r="Q1853" s="560"/>
      <c r="R1853" s="560"/>
      <c r="S1853" s="560"/>
      <c r="T1853" s="560"/>
      <c r="U1853" s="560"/>
    </row>
    <row r="1854" spans="1:21">
      <c r="A1854" s="593">
        <f t="shared" si="168"/>
        <v>41352</v>
      </c>
      <c r="B1854" s="594">
        <v>41352.208440451388</v>
      </c>
      <c r="C1854" s="560">
        <f t="shared" si="169"/>
        <v>2013</v>
      </c>
      <c r="D1854" s="560">
        <f t="shared" si="170"/>
        <v>3</v>
      </c>
      <c r="E1854" s="560">
        <f t="shared" si="171"/>
        <v>19</v>
      </c>
      <c r="F1854" s="560">
        <f t="shared" si="172"/>
        <v>5</v>
      </c>
      <c r="G1854" s="595">
        <f t="shared" si="173"/>
        <v>3</v>
      </c>
      <c r="H1854" s="590">
        <f>CHOOSE('Output Sheet'!$B$4,'8760 Data'!J1854,'8760 Data'!K1854,'8760 Data'!L1854,'8760 Data'!M1854,'8760 Data'!N1854,'8760 Data'!O1854,'8760 Data'!P1854,'8760 Data'!Q1854,'8760 Data'!R1854,'8760 Data'!S1854,'8760 Data'!T1854,'8760 Data'!U1854)</f>
        <v>0</v>
      </c>
      <c r="I1854" s="591" t="e">
        <f>H1854/'Output Sheet'!$B$8</f>
        <v>#DIV/0!</v>
      </c>
      <c r="J1854" s="596"/>
      <c r="K1854" s="560"/>
      <c r="L1854" s="560"/>
      <c r="M1854" s="560"/>
      <c r="N1854" s="560"/>
      <c r="O1854" s="560"/>
      <c r="P1854" s="560"/>
      <c r="Q1854" s="560"/>
      <c r="R1854" s="560"/>
      <c r="S1854" s="560"/>
      <c r="T1854" s="560"/>
      <c r="U1854" s="560"/>
    </row>
    <row r="1855" spans="1:21">
      <c r="A1855" s="593">
        <f t="shared" si="168"/>
        <v>41352</v>
      </c>
      <c r="B1855" s="594">
        <v>41352.250107175925</v>
      </c>
      <c r="C1855" s="560">
        <f t="shared" si="169"/>
        <v>2013</v>
      </c>
      <c r="D1855" s="560">
        <f t="shared" si="170"/>
        <v>3</v>
      </c>
      <c r="E1855" s="560">
        <f t="shared" si="171"/>
        <v>19</v>
      </c>
      <c r="F1855" s="560">
        <f t="shared" si="172"/>
        <v>6</v>
      </c>
      <c r="G1855" s="595">
        <f t="shared" si="173"/>
        <v>3</v>
      </c>
      <c r="H1855" s="590">
        <f>CHOOSE('Output Sheet'!$B$4,'8760 Data'!J1855,'8760 Data'!K1855,'8760 Data'!L1855,'8760 Data'!M1855,'8760 Data'!N1855,'8760 Data'!O1855,'8760 Data'!P1855,'8760 Data'!Q1855,'8760 Data'!R1855,'8760 Data'!S1855,'8760 Data'!T1855,'8760 Data'!U1855)</f>
        <v>0</v>
      </c>
      <c r="I1855" s="591" t="e">
        <f>H1855/'Output Sheet'!$B$8</f>
        <v>#DIV/0!</v>
      </c>
      <c r="J1855" s="596"/>
      <c r="K1855" s="560"/>
      <c r="L1855" s="560"/>
      <c r="M1855" s="560"/>
      <c r="N1855" s="560"/>
      <c r="O1855" s="560"/>
      <c r="P1855" s="560"/>
      <c r="Q1855" s="560"/>
      <c r="R1855" s="560"/>
      <c r="S1855" s="560"/>
      <c r="T1855" s="560"/>
      <c r="U1855" s="560"/>
    </row>
    <row r="1856" spans="1:21">
      <c r="A1856" s="593">
        <f t="shared" si="168"/>
        <v>41352</v>
      </c>
      <c r="B1856" s="594">
        <v>41352.291773900462</v>
      </c>
      <c r="C1856" s="560">
        <f t="shared" si="169"/>
        <v>2013</v>
      </c>
      <c r="D1856" s="560">
        <f t="shared" si="170"/>
        <v>3</v>
      </c>
      <c r="E1856" s="560">
        <f t="shared" si="171"/>
        <v>19</v>
      </c>
      <c r="F1856" s="560">
        <f t="shared" si="172"/>
        <v>7</v>
      </c>
      <c r="G1856" s="595">
        <f t="shared" si="173"/>
        <v>3</v>
      </c>
      <c r="H1856" s="590">
        <f>CHOOSE('Output Sheet'!$B$4,'8760 Data'!J1856,'8760 Data'!K1856,'8760 Data'!L1856,'8760 Data'!M1856,'8760 Data'!N1856,'8760 Data'!O1856,'8760 Data'!P1856,'8760 Data'!Q1856,'8760 Data'!R1856,'8760 Data'!S1856,'8760 Data'!T1856,'8760 Data'!U1856)</f>
        <v>0</v>
      </c>
      <c r="I1856" s="591" t="e">
        <f>H1856/'Output Sheet'!$B$8</f>
        <v>#DIV/0!</v>
      </c>
      <c r="J1856" s="596"/>
      <c r="K1856" s="560"/>
      <c r="L1856" s="560"/>
      <c r="M1856" s="560"/>
      <c r="N1856" s="560"/>
      <c r="O1856" s="560"/>
      <c r="P1856" s="560"/>
      <c r="Q1856" s="560"/>
      <c r="R1856" s="560"/>
      <c r="S1856" s="560"/>
      <c r="T1856" s="560"/>
      <c r="U1856" s="560"/>
    </row>
    <row r="1857" spans="1:21">
      <c r="A1857" s="593">
        <f t="shared" si="168"/>
        <v>41352</v>
      </c>
      <c r="B1857" s="594">
        <v>41352.333440625</v>
      </c>
      <c r="C1857" s="560">
        <f t="shared" si="169"/>
        <v>2013</v>
      </c>
      <c r="D1857" s="560">
        <f t="shared" si="170"/>
        <v>3</v>
      </c>
      <c r="E1857" s="560">
        <f t="shared" si="171"/>
        <v>19</v>
      </c>
      <c r="F1857" s="560">
        <f t="shared" si="172"/>
        <v>8</v>
      </c>
      <c r="G1857" s="595">
        <f t="shared" si="173"/>
        <v>3</v>
      </c>
      <c r="H1857" s="590">
        <f>CHOOSE('Output Sheet'!$B$4,'8760 Data'!J1857,'8760 Data'!K1857,'8760 Data'!L1857,'8760 Data'!M1857,'8760 Data'!N1857,'8760 Data'!O1857,'8760 Data'!P1857,'8760 Data'!Q1857,'8760 Data'!R1857,'8760 Data'!S1857,'8760 Data'!T1857,'8760 Data'!U1857)</f>
        <v>0</v>
      </c>
      <c r="I1857" s="591" t="e">
        <f>H1857/'Output Sheet'!$B$8</f>
        <v>#DIV/0!</v>
      </c>
      <c r="J1857" s="596"/>
      <c r="K1857" s="560"/>
      <c r="L1857" s="560"/>
      <c r="M1857" s="560"/>
      <c r="N1857" s="560"/>
      <c r="O1857" s="560"/>
      <c r="P1857" s="560"/>
      <c r="Q1857" s="560"/>
      <c r="R1857" s="560"/>
      <c r="S1857" s="560"/>
      <c r="T1857" s="560"/>
      <c r="U1857" s="560"/>
    </row>
    <row r="1858" spans="1:21">
      <c r="A1858" s="593">
        <f t="shared" si="168"/>
        <v>41352</v>
      </c>
      <c r="B1858" s="594">
        <v>41352.375107349537</v>
      </c>
      <c r="C1858" s="560">
        <f t="shared" si="169"/>
        <v>2013</v>
      </c>
      <c r="D1858" s="560">
        <f t="shared" si="170"/>
        <v>3</v>
      </c>
      <c r="E1858" s="560">
        <f t="shared" si="171"/>
        <v>19</v>
      </c>
      <c r="F1858" s="560">
        <f t="shared" si="172"/>
        <v>9</v>
      </c>
      <c r="G1858" s="595">
        <f t="shared" si="173"/>
        <v>3</v>
      </c>
      <c r="H1858" s="590">
        <f>CHOOSE('Output Sheet'!$B$4,'8760 Data'!J1858,'8760 Data'!K1858,'8760 Data'!L1858,'8760 Data'!M1858,'8760 Data'!N1858,'8760 Data'!O1858,'8760 Data'!P1858,'8760 Data'!Q1858,'8760 Data'!R1858,'8760 Data'!S1858,'8760 Data'!T1858,'8760 Data'!U1858)</f>
        <v>0</v>
      </c>
      <c r="I1858" s="591" t="e">
        <f>H1858/'Output Sheet'!$B$8</f>
        <v>#DIV/0!</v>
      </c>
      <c r="J1858" s="596"/>
      <c r="K1858" s="560"/>
      <c r="L1858" s="560"/>
      <c r="M1858" s="560"/>
      <c r="N1858" s="560"/>
      <c r="O1858" s="560"/>
      <c r="P1858" s="560"/>
      <c r="Q1858" s="560"/>
      <c r="R1858" s="560"/>
      <c r="S1858" s="560"/>
      <c r="T1858" s="560"/>
      <c r="U1858" s="560"/>
    </row>
    <row r="1859" spans="1:21">
      <c r="A1859" s="593">
        <f t="shared" ref="A1859:A1922" si="174">DATE(C1859,D1859,E1859)</f>
        <v>41352</v>
      </c>
      <c r="B1859" s="594">
        <v>41352.416774074074</v>
      </c>
      <c r="C1859" s="560">
        <f t="shared" ref="C1859:C1922" si="175">YEAR(B1859)</f>
        <v>2013</v>
      </c>
      <c r="D1859" s="560">
        <f t="shared" ref="D1859:D1922" si="176">MONTH(B1859)</f>
        <v>3</v>
      </c>
      <c r="E1859" s="560">
        <f t="shared" ref="E1859:E1922" si="177">DAY(B1859)</f>
        <v>19</v>
      </c>
      <c r="F1859" s="560">
        <f t="shared" ref="F1859:F1922" si="178">IF(HOUR(B1859)&lt;&gt;0,HOUR(B1859),24)</f>
        <v>10</v>
      </c>
      <c r="G1859" s="595">
        <f t="shared" ref="G1859:G1922" si="179">WEEKDAY(B1859,1)</f>
        <v>3</v>
      </c>
      <c r="H1859" s="590">
        <f>CHOOSE('Output Sheet'!$B$4,'8760 Data'!J1859,'8760 Data'!K1859,'8760 Data'!L1859,'8760 Data'!M1859,'8760 Data'!N1859,'8760 Data'!O1859,'8760 Data'!P1859,'8760 Data'!Q1859,'8760 Data'!R1859,'8760 Data'!S1859,'8760 Data'!T1859,'8760 Data'!U1859)</f>
        <v>0</v>
      </c>
      <c r="I1859" s="591" t="e">
        <f>H1859/'Output Sheet'!$B$8</f>
        <v>#DIV/0!</v>
      </c>
      <c r="J1859" s="596"/>
      <c r="K1859" s="560"/>
      <c r="L1859" s="560"/>
      <c r="M1859" s="560"/>
      <c r="N1859" s="560"/>
      <c r="O1859" s="560"/>
      <c r="P1859" s="560"/>
      <c r="Q1859" s="560"/>
      <c r="R1859" s="560"/>
      <c r="S1859" s="560"/>
      <c r="T1859" s="560"/>
      <c r="U1859" s="560"/>
    </row>
    <row r="1860" spans="1:21">
      <c r="A1860" s="593">
        <f t="shared" si="174"/>
        <v>41352</v>
      </c>
      <c r="B1860" s="594">
        <v>41352.458440798611</v>
      </c>
      <c r="C1860" s="560">
        <f t="shared" si="175"/>
        <v>2013</v>
      </c>
      <c r="D1860" s="560">
        <f t="shared" si="176"/>
        <v>3</v>
      </c>
      <c r="E1860" s="560">
        <f t="shared" si="177"/>
        <v>19</v>
      </c>
      <c r="F1860" s="560">
        <f t="shared" si="178"/>
        <v>11</v>
      </c>
      <c r="G1860" s="595">
        <f t="shared" si="179"/>
        <v>3</v>
      </c>
      <c r="H1860" s="590">
        <f>CHOOSE('Output Sheet'!$B$4,'8760 Data'!J1860,'8760 Data'!K1860,'8760 Data'!L1860,'8760 Data'!M1860,'8760 Data'!N1860,'8760 Data'!O1860,'8760 Data'!P1860,'8760 Data'!Q1860,'8760 Data'!R1860,'8760 Data'!S1860,'8760 Data'!T1860,'8760 Data'!U1860)</f>
        <v>0</v>
      </c>
      <c r="I1860" s="591" t="e">
        <f>H1860/'Output Sheet'!$B$8</f>
        <v>#DIV/0!</v>
      </c>
      <c r="J1860" s="596"/>
      <c r="K1860" s="560"/>
      <c r="L1860" s="560"/>
      <c r="M1860" s="560"/>
      <c r="N1860" s="560"/>
      <c r="O1860" s="560"/>
      <c r="P1860" s="560"/>
      <c r="Q1860" s="560"/>
      <c r="R1860" s="560"/>
      <c r="S1860" s="560"/>
      <c r="T1860" s="560"/>
      <c r="U1860" s="560"/>
    </row>
    <row r="1861" spans="1:21">
      <c r="A1861" s="593">
        <f t="shared" si="174"/>
        <v>41352</v>
      </c>
      <c r="B1861" s="594">
        <v>41352.500107523148</v>
      </c>
      <c r="C1861" s="560">
        <f t="shared" si="175"/>
        <v>2013</v>
      </c>
      <c r="D1861" s="560">
        <f t="shared" si="176"/>
        <v>3</v>
      </c>
      <c r="E1861" s="560">
        <f t="shared" si="177"/>
        <v>19</v>
      </c>
      <c r="F1861" s="560">
        <f t="shared" si="178"/>
        <v>12</v>
      </c>
      <c r="G1861" s="595">
        <f t="shared" si="179"/>
        <v>3</v>
      </c>
      <c r="H1861" s="590">
        <f>CHOOSE('Output Sheet'!$B$4,'8760 Data'!J1861,'8760 Data'!K1861,'8760 Data'!L1861,'8760 Data'!M1861,'8760 Data'!N1861,'8760 Data'!O1861,'8760 Data'!P1861,'8760 Data'!Q1861,'8760 Data'!R1861,'8760 Data'!S1861,'8760 Data'!T1861,'8760 Data'!U1861)</f>
        <v>0</v>
      </c>
      <c r="I1861" s="591" t="e">
        <f>H1861/'Output Sheet'!$B$8</f>
        <v>#DIV/0!</v>
      </c>
      <c r="J1861" s="596"/>
      <c r="K1861" s="560"/>
      <c r="L1861" s="560"/>
      <c r="M1861" s="560"/>
      <c r="N1861" s="560"/>
      <c r="O1861" s="560"/>
      <c r="P1861" s="560"/>
      <c r="Q1861" s="560"/>
      <c r="R1861" s="560"/>
      <c r="S1861" s="560"/>
      <c r="T1861" s="560"/>
      <c r="U1861" s="560"/>
    </row>
    <row r="1862" spans="1:21">
      <c r="A1862" s="593">
        <f t="shared" si="174"/>
        <v>41352</v>
      </c>
      <c r="B1862" s="594">
        <v>41352.541774247686</v>
      </c>
      <c r="C1862" s="560">
        <f t="shared" si="175"/>
        <v>2013</v>
      </c>
      <c r="D1862" s="560">
        <f t="shared" si="176"/>
        <v>3</v>
      </c>
      <c r="E1862" s="560">
        <f t="shared" si="177"/>
        <v>19</v>
      </c>
      <c r="F1862" s="560">
        <f t="shared" si="178"/>
        <v>13</v>
      </c>
      <c r="G1862" s="595">
        <f t="shared" si="179"/>
        <v>3</v>
      </c>
      <c r="H1862" s="590">
        <f>CHOOSE('Output Sheet'!$B$4,'8760 Data'!J1862,'8760 Data'!K1862,'8760 Data'!L1862,'8760 Data'!M1862,'8760 Data'!N1862,'8760 Data'!O1862,'8760 Data'!P1862,'8760 Data'!Q1862,'8760 Data'!R1862,'8760 Data'!S1862,'8760 Data'!T1862,'8760 Data'!U1862)</f>
        <v>0</v>
      </c>
      <c r="I1862" s="591" t="e">
        <f>H1862/'Output Sheet'!$B$8</f>
        <v>#DIV/0!</v>
      </c>
      <c r="J1862" s="596"/>
      <c r="K1862" s="560"/>
      <c r="L1862" s="560"/>
      <c r="M1862" s="560"/>
      <c r="N1862" s="560"/>
      <c r="O1862" s="560"/>
      <c r="P1862" s="560"/>
      <c r="Q1862" s="560"/>
      <c r="R1862" s="560"/>
      <c r="S1862" s="560"/>
      <c r="T1862" s="560"/>
      <c r="U1862" s="560"/>
    </row>
    <row r="1863" spans="1:21">
      <c r="A1863" s="593">
        <f t="shared" si="174"/>
        <v>41352</v>
      </c>
      <c r="B1863" s="594">
        <v>41352.583440972223</v>
      </c>
      <c r="C1863" s="560">
        <f t="shared" si="175"/>
        <v>2013</v>
      </c>
      <c r="D1863" s="560">
        <f t="shared" si="176"/>
        <v>3</v>
      </c>
      <c r="E1863" s="560">
        <f t="shared" si="177"/>
        <v>19</v>
      </c>
      <c r="F1863" s="560">
        <f t="shared" si="178"/>
        <v>14</v>
      </c>
      <c r="G1863" s="595">
        <f t="shared" si="179"/>
        <v>3</v>
      </c>
      <c r="H1863" s="590">
        <f>CHOOSE('Output Sheet'!$B$4,'8760 Data'!J1863,'8760 Data'!K1863,'8760 Data'!L1863,'8760 Data'!M1863,'8760 Data'!N1863,'8760 Data'!O1863,'8760 Data'!P1863,'8760 Data'!Q1863,'8760 Data'!R1863,'8760 Data'!S1863,'8760 Data'!T1863,'8760 Data'!U1863)</f>
        <v>0</v>
      </c>
      <c r="I1863" s="591" t="e">
        <f>H1863/'Output Sheet'!$B$8</f>
        <v>#DIV/0!</v>
      </c>
      <c r="J1863" s="596"/>
      <c r="K1863" s="560"/>
      <c r="L1863" s="560"/>
      <c r="M1863" s="560"/>
      <c r="N1863" s="560"/>
      <c r="O1863" s="560"/>
      <c r="P1863" s="560"/>
      <c r="Q1863" s="560"/>
      <c r="R1863" s="560"/>
      <c r="S1863" s="560"/>
      <c r="T1863" s="560"/>
      <c r="U1863" s="560"/>
    </row>
    <row r="1864" spans="1:21">
      <c r="A1864" s="593">
        <f t="shared" si="174"/>
        <v>41352</v>
      </c>
      <c r="B1864" s="594">
        <v>41352.62510769676</v>
      </c>
      <c r="C1864" s="560">
        <f t="shared" si="175"/>
        <v>2013</v>
      </c>
      <c r="D1864" s="560">
        <f t="shared" si="176"/>
        <v>3</v>
      </c>
      <c r="E1864" s="560">
        <f t="shared" si="177"/>
        <v>19</v>
      </c>
      <c r="F1864" s="560">
        <f t="shared" si="178"/>
        <v>15</v>
      </c>
      <c r="G1864" s="595">
        <f t="shared" si="179"/>
        <v>3</v>
      </c>
      <c r="H1864" s="590">
        <f>CHOOSE('Output Sheet'!$B$4,'8760 Data'!J1864,'8760 Data'!K1864,'8760 Data'!L1864,'8760 Data'!M1864,'8760 Data'!N1864,'8760 Data'!O1864,'8760 Data'!P1864,'8760 Data'!Q1864,'8760 Data'!R1864,'8760 Data'!S1864,'8760 Data'!T1864,'8760 Data'!U1864)</f>
        <v>0</v>
      </c>
      <c r="I1864" s="591" t="e">
        <f>H1864/'Output Sheet'!$B$8</f>
        <v>#DIV/0!</v>
      </c>
      <c r="J1864" s="596"/>
      <c r="K1864" s="560"/>
      <c r="L1864" s="560"/>
      <c r="M1864" s="560"/>
      <c r="N1864" s="560"/>
      <c r="O1864" s="560"/>
      <c r="P1864" s="560"/>
      <c r="Q1864" s="560"/>
      <c r="R1864" s="560"/>
      <c r="S1864" s="560"/>
      <c r="T1864" s="560"/>
      <c r="U1864" s="560"/>
    </row>
    <row r="1865" spans="1:21">
      <c r="A1865" s="593">
        <f t="shared" si="174"/>
        <v>41352</v>
      </c>
      <c r="B1865" s="594">
        <v>41352.666774421297</v>
      </c>
      <c r="C1865" s="560">
        <f t="shared" si="175"/>
        <v>2013</v>
      </c>
      <c r="D1865" s="560">
        <f t="shared" si="176"/>
        <v>3</v>
      </c>
      <c r="E1865" s="560">
        <f t="shared" si="177"/>
        <v>19</v>
      </c>
      <c r="F1865" s="560">
        <f t="shared" si="178"/>
        <v>16</v>
      </c>
      <c r="G1865" s="595">
        <f t="shared" si="179"/>
        <v>3</v>
      </c>
      <c r="H1865" s="590">
        <f>CHOOSE('Output Sheet'!$B$4,'8760 Data'!J1865,'8760 Data'!K1865,'8760 Data'!L1865,'8760 Data'!M1865,'8760 Data'!N1865,'8760 Data'!O1865,'8760 Data'!P1865,'8760 Data'!Q1865,'8760 Data'!R1865,'8760 Data'!S1865,'8760 Data'!T1865,'8760 Data'!U1865)</f>
        <v>0</v>
      </c>
      <c r="I1865" s="591" t="e">
        <f>H1865/'Output Sheet'!$B$8</f>
        <v>#DIV/0!</v>
      </c>
      <c r="J1865" s="596"/>
      <c r="K1865" s="560"/>
      <c r="L1865" s="560"/>
      <c r="M1865" s="560"/>
      <c r="N1865" s="560"/>
      <c r="O1865" s="560"/>
      <c r="P1865" s="560"/>
      <c r="Q1865" s="560"/>
      <c r="R1865" s="560"/>
      <c r="S1865" s="560"/>
      <c r="T1865" s="560"/>
      <c r="U1865" s="560"/>
    </row>
    <row r="1866" spans="1:21">
      <c r="A1866" s="593">
        <f t="shared" si="174"/>
        <v>41352</v>
      </c>
      <c r="B1866" s="594">
        <v>41352.708441145835</v>
      </c>
      <c r="C1866" s="560">
        <f t="shared" si="175"/>
        <v>2013</v>
      </c>
      <c r="D1866" s="560">
        <f t="shared" si="176"/>
        <v>3</v>
      </c>
      <c r="E1866" s="560">
        <f t="shared" si="177"/>
        <v>19</v>
      </c>
      <c r="F1866" s="560">
        <f t="shared" si="178"/>
        <v>17</v>
      </c>
      <c r="G1866" s="595">
        <f t="shared" si="179"/>
        <v>3</v>
      </c>
      <c r="H1866" s="590">
        <f>CHOOSE('Output Sheet'!$B$4,'8760 Data'!J1866,'8760 Data'!K1866,'8760 Data'!L1866,'8760 Data'!M1866,'8760 Data'!N1866,'8760 Data'!O1866,'8760 Data'!P1866,'8760 Data'!Q1866,'8760 Data'!R1866,'8760 Data'!S1866,'8760 Data'!T1866,'8760 Data'!U1866)</f>
        <v>0</v>
      </c>
      <c r="I1866" s="591" t="e">
        <f>H1866/'Output Sheet'!$B$8</f>
        <v>#DIV/0!</v>
      </c>
      <c r="J1866" s="596"/>
      <c r="K1866" s="560"/>
      <c r="L1866" s="560"/>
      <c r="M1866" s="560"/>
      <c r="N1866" s="560"/>
      <c r="O1866" s="560"/>
      <c r="P1866" s="560"/>
      <c r="Q1866" s="560"/>
      <c r="R1866" s="560"/>
      <c r="S1866" s="560"/>
      <c r="T1866" s="560"/>
      <c r="U1866" s="560"/>
    </row>
    <row r="1867" spans="1:21">
      <c r="A1867" s="593">
        <f t="shared" si="174"/>
        <v>41352</v>
      </c>
      <c r="B1867" s="594">
        <v>41352.750107870372</v>
      </c>
      <c r="C1867" s="560">
        <f t="shared" si="175"/>
        <v>2013</v>
      </c>
      <c r="D1867" s="560">
        <f t="shared" si="176"/>
        <v>3</v>
      </c>
      <c r="E1867" s="560">
        <f t="shared" si="177"/>
        <v>19</v>
      </c>
      <c r="F1867" s="560">
        <f t="shared" si="178"/>
        <v>18</v>
      </c>
      <c r="G1867" s="595">
        <f t="shared" si="179"/>
        <v>3</v>
      </c>
      <c r="H1867" s="590">
        <f>CHOOSE('Output Sheet'!$B$4,'8760 Data'!J1867,'8760 Data'!K1867,'8760 Data'!L1867,'8760 Data'!M1867,'8760 Data'!N1867,'8760 Data'!O1867,'8760 Data'!P1867,'8760 Data'!Q1867,'8760 Data'!R1867,'8760 Data'!S1867,'8760 Data'!T1867,'8760 Data'!U1867)</f>
        <v>0</v>
      </c>
      <c r="I1867" s="591" t="e">
        <f>H1867/'Output Sheet'!$B$8</f>
        <v>#DIV/0!</v>
      </c>
      <c r="J1867" s="596"/>
      <c r="K1867" s="560"/>
      <c r="L1867" s="560"/>
      <c r="M1867" s="560"/>
      <c r="N1867" s="560"/>
      <c r="O1867" s="560"/>
      <c r="P1867" s="560"/>
      <c r="Q1867" s="560"/>
      <c r="R1867" s="560"/>
      <c r="S1867" s="560"/>
      <c r="T1867" s="560"/>
      <c r="U1867" s="560"/>
    </row>
    <row r="1868" spans="1:21">
      <c r="A1868" s="593">
        <f t="shared" si="174"/>
        <v>41352</v>
      </c>
      <c r="B1868" s="594">
        <v>41352.791774594909</v>
      </c>
      <c r="C1868" s="560">
        <f t="shared" si="175"/>
        <v>2013</v>
      </c>
      <c r="D1868" s="560">
        <f t="shared" si="176"/>
        <v>3</v>
      </c>
      <c r="E1868" s="560">
        <f t="shared" si="177"/>
        <v>19</v>
      </c>
      <c r="F1868" s="560">
        <f t="shared" si="178"/>
        <v>19</v>
      </c>
      <c r="G1868" s="595">
        <f t="shared" si="179"/>
        <v>3</v>
      </c>
      <c r="H1868" s="590">
        <f>CHOOSE('Output Sheet'!$B$4,'8760 Data'!J1868,'8760 Data'!K1868,'8760 Data'!L1868,'8760 Data'!M1868,'8760 Data'!N1868,'8760 Data'!O1868,'8760 Data'!P1868,'8760 Data'!Q1868,'8760 Data'!R1868,'8760 Data'!S1868,'8760 Data'!T1868,'8760 Data'!U1868)</f>
        <v>0</v>
      </c>
      <c r="I1868" s="591" t="e">
        <f>H1868/'Output Sheet'!$B$8</f>
        <v>#DIV/0!</v>
      </c>
      <c r="J1868" s="596"/>
      <c r="K1868" s="560"/>
      <c r="L1868" s="560"/>
      <c r="M1868" s="560"/>
      <c r="N1868" s="560"/>
      <c r="O1868" s="560"/>
      <c r="P1868" s="560"/>
      <c r="Q1868" s="560"/>
      <c r="R1868" s="560"/>
      <c r="S1868" s="560"/>
      <c r="T1868" s="560"/>
      <c r="U1868" s="560"/>
    </row>
    <row r="1869" spans="1:21">
      <c r="A1869" s="593">
        <f t="shared" si="174"/>
        <v>41352</v>
      </c>
      <c r="B1869" s="594">
        <v>41352.833441319446</v>
      </c>
      <c r="C1869" s="560">
        <f t="shared" si="175"/>
        <v>2013</v>
      </c>
      <c r="D1869" s="560">
        <f t="shared" si="176"/>
        <v>3</v>
      </c>
      <c r="E1869" s="560">
        <f t="shared" si="177"/>
        <v>19</v>
      </c>
      <c r="F1869" s="560">
        <f t="shared" si="178"/>
        <v>20</v>
      </c>
      <c r="G1869" s="595">
        <f t="shared" si="179"/>
        <v>3</v>
      </c>
      <c r="H1869" s="590">
        <f>CHOOSE('Output Sheet'!$B$4,'8760 Data'!J1869,'8760 Data'!K1869,'8760 Data'!L1869,'8760 Data'!M1869,'8760 Data'!N1869,'8760 Data'!O1869,'8760 Data'!P1869,'8760 Data'!Q1869,'8760 Data'!R1869,'8760 Data'!S1869,'8760 Data'!T1869,'8760 Data'!U1869)</f>
        <v>0</v>
      </c>
      <c r="I1869" s="591" t="e">
        <f>H1869/'Output Sheet'!$B$8</f>
        <v>#DIV/0!</v>
      </c>
      <c r="J1869" s="596"/>
      <c r="K1869" s="560"/>
      <c r="L1869" s="560"/>
      <c r="M1869" s="560"/>
      <c r="N1869" s="560"/>
      <c r="O1869" s="560"/>
      <c r="P1869" s="560"/>
      <c r="Q1869" s="560"/>
      <c r="R1869" s="560"/>
      <c r="S1869" s="560"/>
      <c r="T1869" s="560"/>
      <c r="U1869" s="560"/>
    </row>
    <row r="1870" spans="1:21">
      <c r="A1870" s="593">
        <f t="shared" si="174"/>
        <v>41352</v>
      </c>
      <c r="B1870" s="594">
        <v>41352.875108043983</v>
      </c>
      <c r="C1870" s="560">
        <f t="shared" si="175"/>
        <v>2013</v>
      </c>
      <c r="D1870" s="560">
        <f t="shared" si="176"/>
        <v>3</v>
      </c>
      <c r="E1870" s="560">
        <f t="shared" si="177"/>
        <v>19</v>
      </c>
      <c r="F1870" s="560">
        <f t="shared" si="178"/>
        <v>21</v>
      </c>
      <c r="G1870" s="595">
        <f t="shared" si="179"/>
        <v>3</v>
      </c>
      <c r="H1870" s="590">
        <f>CHOOSE('Output Sheet'!$B$4,'8760 Data'!J1870,'8760 Data'!K1870,'8760 Data'!L1870,'8760 Data'!M1870,'8760 Data'!N1870,'8760 Data'!O1870,'8760 Data'!P1870,'8760 Data'!Q1870,'8760 Data'!R1870,'8760 Data'!S1870,'8760 Data'!T1870,'8760 Data'!U1870)</f>
        <v>0</v>
      </c>
      <c r="I1870" s="591" t="e">
        <f>H1870/'Output Sheet'!$B$8</f>
        <v>#DIV/0!</v>
      </c>
      <c r="J1870" s="596"/>
      <c r="K1870" s="560"/>
      <c r="L1870" s="560"/>
      <c r="M1870" s="560"/>
      <c r="N1870" s="560"/>
      <c r="O1870" s="560"/>
      <c r="P1870" s="560"/>
      <c r="Q1870" s="560"/>
      <c r="R1870" s="560"/>
      <c r="S1870" s="560"/>
      <c r="T1870" s="560"/>
      <c r="U1870" s="560"/>
    </row>
    <row r="1871" spans="1:21">
      <c r="A1871" s="593">
        <f t="shared" si="174"/>
        <v>41352</v>
      </c>
      <c r="B1871" s="594">
        <v>41352.916774768521</v>
      </c>
      <c r="C1871" s="560">
        <f t="shared" si="175"/>
        <v>2013</v>
      </c>
      <c r="D1871" s="560">
        <f t="shared" si="176"/>
        <v>3</v>
      </c>
      <c r="E1871" s="560">
        <f t="shared" si="177"/>
        <v>19</v>
      </c>
      <c r="F1871" s="560">
        <f t="shared" si="178"/>
        <v>22</v>
      </c>
      <c r="G1871" s="595">
        <f t="shared" si="179"/>
        <v>3</v>
      </c>
      <c r="H1871" s="590">
        <f>CHOOSE('Output Sheet'!$B$4,'8760 Data'!J1871,'8760 Data'!K1871,'8760 Data'!L1871,'8760 Data'!M1871,'8760 Data'!N1871,'8760 Data'!O1871,'8760 Data'!P1871,'8760 Data'!Q1871,'8760 Data'!R1871,'8760 Data'!S1871,'8760 Data'!T1871,'8760 Data'!U1871)</f>
        <v>0</v>
      </c>
      <c r="I1871" s="591" t="e">
        <f>H1871/'Output Sheet'!$B$8</f>
        <v>#DIV/0!</v>
      </c>
      <c r="J1871" s="596"/>
      <c r="K1871" s="560"/>
      <c r="L1871" s="560"/>
      <c r="M1871" s="560"/>
      <c r="N1871" s="560"/>
      <c r="O1871" s="560"/>
      <c r="P1871" s="560"/>
      <c r="Q1871" s="560"/>
      <c r="R1871" s="560"/>
      <c r="S1871" s="560"/>
      <c r="T1871" s="560"/>
      <c r="U1871" s="560"/>
    </row>
    <row r="1872" spans="1:21">
      <c r="A1872" s="593">
        <f t="shared" si="174"/>
        <v>41352</v>
      </c>
      <c r="B1872" s="594">
        <v>41352.958441493058</v>
      </c>
      <c r="C1872" s="560">
        <f t="shared" si="175"/>
        <v>2013</v>
      </c>
      <c r="D1872" s="560">
        <f t="shared" si="176"/>
        <v>3</v>
      </c>
      <c r="E1872" s="560">
        <f t="shared" si="177"/>
        <v>19</v>
      </c>
      <c r="F1872" s="560">
        <f t="shared" si="178"/>
        <v>23</v>
      </c>
      <c r="G1872" s="595">
        <f t="shared" si="179"/>
        <v>3</v>
      </c>
      <c r="H1872" s="590">
        <f>CHOOSE('Output Sheet'!$B$4,'8760 Data'!J1872,'8760 Data'!K1872,'8760 Data'!L1872,'8760 Data'!M1872,'8760 Data'!N1872,'8760 Data'!O1872,'8760 Data'!P1872,'8760 Data'!Q1872,'8760 Data'!R1872,'8760 Data'!S1872,'8760 Data'!T1872,'8760 Data'!U1872)</f>
        <v>0</v>
      </c>
      <c r="I1872" s="591" t="e">
        <f>H1872/'Output Sheet'!$B$8</f>
        <v>#DIV/0!</v>
      </c>
      <c r="J1872" s="596"/>
      <c r="K1872" s="560"/>
      <c r="L1872" s="560"/>
      <c r="M1872" s="560"/>
      <c r="N1872" s="560"/>
      <c r="O1872" s="560"/>
      <c r="P1872" s="560"/>
      <c r="Q1872" s="560"/>
      <c r="R1872" s="560"/>
      <c r="S1872" s="560"/>
      <c r="T1872" s="560"/>
      <c r="U1872" s="560"/>
    </row>
    <row r="1873" spans="1:21">
      <c r="A1873" s="593">
        <f t="shared" si="174"/>
        <v>41353</v>
      </c>
      <c r="B1873" s="594">
        <v>41353.000108217595</v>
      </c>
      <c r="C1873" s="560">
        <f t="shared" si="175"/>
        <v>2013</v>
      </c>
      <c r="D1873" s="560">
        <f t="shared" si="176"/>
        <v>3</v>
      </c>
      <c r="E1873" s="560">
        <f t="shared" si="177"/>
        <v>20</v>
      </c>
      <c r="F1873" s="560">
        <f t="shared" si="178"/>
        <v>24</v>
      </c>
      <c r="G1873" s="595">
        <f t="shared" si="179"/>
        <v>4</v>
      </c>
      <c r="H1873" s="590">
        <f>CHOOSE('Output Sheet'!$B$4,'8760 Data'!J1873,'8760 Data'!K1873,'8760 Data'!L1873,'8760 Data'!M1873,'8760 Data'!N1873,'8760 Data'!O1873,'8760 Data'!P1873,'8760 Data'!Q1873,'8760 Data'!R1873,'8760 Data'!S1873,'8760 Data'!T1873,'8760 Data'!U1873)</f>
        <v>0</v>
      </c>
      <c r="I1873" s="591" t="e">
        <f>H1873/'Output Sheet'!$B$8</f>
        <v>#DIV/0!</v>
      </c>
      <c r="J1873" s="596"/>
      <c r="K1873" s="560"/>
      <c r="L1873" s="560"/>
      <c r="M1873" s="560"/>
      <c r="N1873" s="560"/>
      <c r="O1873" s="560"/>
      <c r="P1873" s="560"/>
      <c r="Q1873" s="560"/>
      <c r="R1873" s="560"/>
      <c r="S1873" s="560"/>
      <c r="T1873" s="560"/>
      <c r="U1873" s="560"/>
    </row>
    <row r="1874" spans="1:21">
      <c r="A1874" s="593">
        <f t="shared" si="174"/>
        <v>41353</v>
      </c>
      <c r="B1874" s="594">
        <v>41353.041774942132</v>
      </c>
      <c r="C1874" s="560">
        <f t="shared" si="175"/>
        <v>2013</v>
      </c>
      <c r="D1874" s="560">
        <f t="shared" si="176"/>
        <v>3</v>
      </c>
      <c r="E1874" s="560">
        <f t="shared" si="177"/>
        <v>20</v>
      </c>
      <c r="F1874" s="560">
        <f t="shared" si="178"/>
        <v>1</v>
      </c>
      <c r="G1874" s="595">
        <f t="shared" si="179"/>
        <v>4</v>
      </c>
      <c r="H1874" s="590">
        <f>CHOOSE('Output Sheet'!$B$4,'8760 Data'!J1874,'8760 Data'!K1874,'8760 Data'!L1874,'8760 Data'!M1874,'8760 Data'!N1874,'8760 Data'!O1874,'8760 Data'!P1874,'8760 Data'!Q1874,'8760 Data'!R1874,'8760 Data'!S1874,'8760 Data'!T1874,'8760 Data'!U1874)</f>
        <v>0</v>
      </c>
      <c r="I1874" s="591" t="e">
        <f>H1874/'Output Sheet'!$B$8</f>
        <v>#DIV/0!</v>
      </c>
      <c r="J1874" s="596"/>
      <c r="K1874" s="560"/>
      <c r="L1874" s="560"/>
      <c r="M1874" s="560"/>
      <c r="N1874" s="560"/>
      <c r="O1874" s="560"/>
      <c r="P1874" s="560"/>
      <c r="Q1874" s="560"/>
      <c r="R1874" s="560"/>
      <c r="S1874" s="560"/>
      <c r="T1874" s="560"/>
      <c r="U1874" s="560"/>
    </row>
    <row r="1875" spans="1:21">
      <c r="A1875" s="593">
        <f t="shared" si="174"/>
        <v>41353</v>
      </c>
      <c r="B1875" s="594">
        <v>41353.083441666669</v>
      </c>
      <c r="C1875" s="560">
        <f t="shared" si="175"/>
        <v>2013</v>
      </c>
      <c r="D1875" s="560">
        <f t="shared" si="176"/>
        <v>3</v>
      </c>
      <c r="E1875" s="560">
        <f t="shared" si="177"/>
        <v>20</v>
      </c>
      <c r="F1875" s="560">
        <f t="shared" si="178"/>
        <v>2</v>
      </c>
      <c r="G1875" s="595">
        <f t="shared" si="179"/>
        <v>4</v>
      </c>
      <c r="H1875" s="590">
        <f>CHOOSE('Output Sheet'!$B$4,'8760 Data'!J1875,'8760 Data'!K1875,'8760 Data'!L1875,'8760 Data'!M1875,'8760 Data'!N1875,'8760 Data'!O1875,'8760 Data'!P1875,'8760 Data'!Q1875,'8760 Data'!R1875,'8760 Data'!S1875,'8760 Data'!T1875,'8760 Data'!U1875)</f>
        <v>0</v>
      </c>
      <c r="I1875" s="591" t="e">
        <f>H1875/'Output Sheet'!$B$8</f>
        <v>#DIV/0!</v>
      </c>
      <c r="J1875" s="596"/>
      <c r="K1875" s="560"/>
      <c r="L1875" s="560"/>
      <c r="M1875" s="560"/>
      <c r="N1875" s="560"/>
      <c r="O1875" s="560"/>
      <c r="P1875" s="560"/>
      <c r="Q1875" s="560"/>
      <c r="R1875" s="560"/>
      <c r="S1875" s="560"/>
      <c r="T1875" s="560"/>
      <c r="U1875" s="560"/>
    </row>
    <row r="1876" spans="1:21">
      <c r="A1876" s="593">
        <f t="shared" si="174"/>
        <v>41353</v>
      </c>
      <c r="B1876" s="594">
        <v>41353.125108391207</v>
      </c>
      <c r="C1876" s="560">
        <f t="shared" si="175"/>
        <v>2013</v>
      </c>
      <c r="D1876" s="560">
        <f t="shared" si="176"/>
        <v>3</v>
      </c>
      <c r="E1876" s="560">
        <f t="shared" si="177"/>
        <v>20</v>
      </c>
      <c r="F1876" s="560">
        <f t="shared" si="178"/>
        <v>3</v>
      </c>
      <c r="G1876" s="595">
        <f t="shared" si="179"/>
        <v>4</v>
      </c>
      <c r="H1876" s="590">
        <f>CHOOSE('Output Sheet'!$B$4,'8760 Data'!J1876,'8760 Data'!K1876,'8760 Data'!L1876,'8760 Data'!M1876,'8760 Data'!N1876,'8760 Data'!O1876,'8760 Data'!P1876,'8760 Data'!Q1876,'8760 Data'!R1876,'8760 Data'!S1876,'8760 Data'!T1876,'8760 Data'!U1876)</f>
        <v>0</v>
      </c>
      <c r="I1876" s="591" t="e">
        <f>H1876/'Output Sheet'!$B$8</f>
        <v>#DIV/0!</v>
      </c>
      <c r="J1876" s="596"/>
      <c r="K1876" s="560"/>
      <c r="L1876" s="560"/>
      <c r="M1876" s="560"/>
      <c r="N1876" s="560"/>
      <c r="O1876" s="560"/>
      <c r="P1876" s="560"/>
      <c r="Q1876" s="560"/>
      <c r="R1876" s="560"/>
      <c r="S1876" s="560"/>
      <c r="T1876" s="560"/>
      <c r="U1876" s="560"/>
    </row>
    <row r="1877" spans="1:21">
      <c r="A1877" s="593">
        <f t="shared" si="174"/>
        <v>41353</v>
      </c>
      <c r="B1877" s="594">
        <v>41353.166775115744</v>
      </c>
      <c r="C1877" s="560">
        <f t="shared" si="175"/>
        <v>2013</v>
      </c>
      <c r="D1877" s="560">
        <f t="shared" si="176"/>
        <v>3</v>
      </c>
      <c r="E1877" s="560">
        <f t="shared" si="177"/>
        <v>20</v>
      </c>
      <c r="F1877" s="560">
        <f t="shared" si="178"/>
        <v>4</v>
      </c>
      <c r="G1877" s="595">
        <f t="shared" si="179"/>
        <v>4</v>
      </c>
      <c r="H1877" s="590">
        <f>CHOOSE('Output Sheet'!$B$4,'8760 Data'!J1877,'8760 Data'!K1877,'8760 Data'!L1877,'8760 Data'!M1877,'8760 Data'!N1877,'8760 Data'!O1877,'8760 Data'!P1877,'8760 Data'!Q1877,'8760 Data'!R1877,'8760 Data'!S1877,'8760 Data'!T1877,'8760 Data'!U1877)</f>
        <v>0</v>
      </c>
      <c r="I1877" s="591" t="e">
        <f>H1877/'Output Sheet'!$B$8</f>
        <v>#DIV/0!</v>
      </c>
      <c r="J1877" s="596"/>
      <c r="K1877" s="560"/>
      <c r="L1877" s="560"/>
      <c r="M1877" s="560"/>
      <c r="N1877" s="560"/>
      <c r="O1877" s="560"/>
      <c r="P1877" s="560"/>
      <c r="Q1877" s="560"/>
      <c r="R1877" s="560"/>
      <c r="S1877" s="560"/>
      <c r="T1877" s="560"/>
      <c r="U1877" s="560"/>
    </row>
    <row r="1878" spans="1:21">
      <c r="A1878" s="593">
        <f t="shared" si="174"/>
        <v>41353</v>
      </c>
      <c r="B1878" s="594">
        <v>41353.208441840281</v>
      </c>
      <c r="C1878" s="560">
        <f t="shared" si="175"/>
        <v>2013</v>
      </c>
      <c r="D1878" s="560">
        <f t="shared" si="176"/>
        <v>3</v>
      </c>
      <c r="E1878" s="560">
        <f t="shared" si="177"/>
        <v>20</v>
      </c>
      <c r="F1878" s="560">
        <f t="shared" si="178"/>
        <v>5</v>
      </c>
      <c r="G1878" s="595">
        <f t="shared" si="179"/>
        <v>4</v>
      </c>
      <c r="H1878" s="590">
        <f>CHOOSE('Output Sheet'!$B$4,'8760 Data'!J1878,'8760 Data'!K1878,'8760 Data'!L1878,'8760 Data'!M1878,'8760 Data'!N1878,'8760 Data'!O1878,'8760 Data'!P1878,'8760 Data'!Q1878,'8760 Data'!R1878,'8760 Data'!S1878,'8760 Data'!T1878,'8760 Data'!U1878)</f>
        <v>0</v>
      </c>
      <c r="I1878" s="591" t="e">
        <f>H1878/'Output Sheet'!$B$8</f>
        <v>#DIV/0!</v>
      </c>
      <c r="J1878" s="596"/>
      <c r="K1878" s="560"/>
      <c r="L1878" s="560"/>
      <c r="M1878" s="560"/>
      <c r="N1878" s="560"/>
      <c r="O1878" s="560"/>
      <c r="P1878" s="560"/>
      <c r="Q1878" s="560"/>
      <c r="R1878" s="560"/>
      <c r="S1878" s="560"/>
      <c r="T1878" s="560"/>
      <c r="U1878" s="560"/>
    </row>
    <row r="1879" spans="1:21">
      <c r="A1879" s="593">
        <f t="shared" si="174"/>
        <v>41353</v>
      </c>
      <c r="B1879" s="594">
        <v>41353.250108564818</v>
      </c>
      <c r="C1879" s="560">
        <f t="shared" si="175"/>
        <v>2013</v>
      </c>
      <c r="D1879" s="560">
        <f t="shared" si="176"/>
        <v>3</v>
      </c>
      <c r="E1879" s="560">
        <f t="shared" si="177"/>
        <v>20</v>
      </c>
      <c r="F1879" s="560">
        <f t="shared" si="178"/>
        <v>6</v>
      </c>
      <c r="G1879" s="595">
        <f t="shared" si="179"/>
        <v>4</v>
      </c>
      <c r="H1879" s="590">
        <f>CHOOSE('Output Sheet'!$B$4,'8760 Data'!J1879,'8760 Data'!K1879,'8760 Data'!L1879,'8760 Data'!M1879,'8760 Data'!N1879,'8760 Data'!O1879,'8760 Data'!P1879,'8760 Data'!Q1879,'8760 Data'!R1879,'8760 Data'!S1879,'8760 Data'!T1879,'8760 Data'!U1879)</f>
        <v>0</v>
      </c>
      <c r="I1879" s="591" t="e">
        <f>H1879/'Output Sheet'!$B$8</f>
        <v>#DIV/0!</v>
      </c>
      <c r="J1879" s="596"/>
      <c r="K1879" s="560"/>
      <c r="L1879" s="560"/>
      <c r="M1879" s="560"/>
      <c r="N1879" s="560"/>
      <c r="O1879" s="560"/>
      <c r="P1879" s="560"/>
      <c r="Q1879" s="560"/>
      <c r="R1879" s="560"/>
      <c r="S1879" s="560"/>
      <c r="T1879" s="560"/>
      <c r="U1879" s="560"/>
    </row>
    <row r="1880" spans="1:21">
      <c r="A1880" s="593">
        <f t="shared" si="174"/>
        <v>41353</v>
      </c>
      <c r="B1880" s="594">
        <v>41353.291775289355</v>
      </c>
      <c r="C1880" s="560">
        <f t="shared" si="175"/>
        <v>2013</v>
      </c>
      <c r="D1880" s="560">
        <f t="shared" si="176"/>
        <v>3</v>
      </c>
      <c r="E1880" s="560">
        <f t="shared" si="177"/>
        <v>20</v>
      </c>
      <c r="F1880" s="560">
        <f t="shared" si="178"/>
        <v>7</v>
      </c>
      <c r="G1880" s="595">
        <f t="shared" si="179"/>
        <v>4</v>
      </c>
      <c r="H1880" s="590">
        <f>CHOOSE('Output Sheet'!$B$4,'8760 Data'!J1880,'8760 Data'!K1880,'8760 Data'!L1880,'8760 Data'!M1880,'8760 Data'!N1880,'8760 Data'!O1880,'8760 Data'!P1880,'8760 Data'!Q1880,'8760 Data'!R1880,'8760 Data'!S1880,'8760 Data'!T1880,'8760 Data'!U1880)</f>
        <v>0</v>
      </c>
      <c r="I1880" s="591" t="e">
        <f>H1880/'Output Sheet'!$B$8</f>
        <v>#DIV/0!</v>
      </c>
      <c r="J1880" s="596"/>
      <c r="K1880" s="560"/>
      <c r="L1880" s="560"/>
      <c r="M1880" s="560"/>
      <c r="N1880" s="560"/>
      <c r="O1880" s="560"/>
      <c r="P1880" s="560"/>
      <c r="Q1880" s="560"/>
      <c r="R1880" s="560"/>
      <c r="S1880" s="560"/>
      <c r="T1880" s="560"/>
      <c r="U1880" s="560"/>
    </row>
    <row r="1881" spans="1:21">
      <c r="A1881" s="593">
        <f t="shared" si="174"/>
        <v>41353</v>
      </c>
      <c r="B1881" s="594">
        <v>41353.333442013885</v>
      </c>
      <c r="C1881" s="560">
        <f t="shared" si="175"/>
        <v>2013</v>
      </c>
      <c r="D1881" s="560">
        <f t="shared" si="176"/>
        <v>3</v>
      </c>
      <c r="E1881" s="560">
        <f t="shared" si="177"/>
        <v>20</v>
      </c>
      <c r="F1881" s="560">
        <f t="shared" si="178"/>
        <v>8</v>
      </c>
      <c r="G1881" s="595">
        <f t="shared" si="179"/>
        <v>4</v>
      </c>
      <c r="H1881" s="590">
        <f>CHOOSE('Output Sheet'!$B$4,'8760 Data'!J1881,'8760 Data'!K1881,'8760 Data'!L1881,'8760 Data'!M1881,'8760 Data'!N1881,'8760 Data'!O1881,'8760 Data'!P1881,'8760 Data'!Q1881,'8760 Data'!R1881,'8760 Data'!S1881,'8760 Data'!T1881,'8760 Data'!U1881)</f>
        <v>0</v>
      </c>
      <c r="I1881" s="591" t="e">
        <f>H1881/'Output Sheet'!$B$8</f>
        <v>#DIV/0!</v>
      </c>
      <c r="J1881" s="596"/>
      <c r="K1881" s="560"/>
      <c r="L1881" s="560"/>
      <c r="M1881" s="560"/>
      <c r="N1881" s="560"/>
      <c r="O1881" s="560"/>
      <c r="P1881" s="560"/>
      <c r="Q1881" s="560"/>
      <c r="R1881" s="560"/>
      <c r="S1881" s="560"/>
      <c r="T1881" s="560"/>
      <c r="U1881" s="560"/>
    </row>
    <row r="1882" spans="1:21">
      <c r="A1882" s="593">
        <f t="shared" si="174"/>
        <v>41353</v>
      </c>
      <c r="B1882" s="594">
        <v>41353.375108738423</v>
      </c>
      <c r="C1882" s="560">
        <f t="shared" si="175"/>
        <v>2013</v>
      </c>
      <c r="D1882" s="560">
        <f t="shared" si="176"/>
        <v>3</v>
      </c>
      <c r="E1882" s="560">
        <f t="shared" si="177"/>
        <v>20</v>
      </c>
      <c r="F1882" s="560">
        <f t="shared" si="178"/>
        <v>9</v>
      </c>
      <c r="G1882" s="595">
        <f t="shared" si="179"/>
        <v>4</v>
      </c>
      <c r="H1882" s="590">
        <f>CHOOSE('Output Sheet'!$B$4,'8760 Data'!J1882,'8760 Data'!K1882,'8760 Data'!L1882,'8760 Data'!M1882,'8760 Data'!N1882,'8760 Data'!O1882,'8760 Data'!P1882,'8760 Data'!Q1882,'8760 Data'!R1882,'8760 Data'!S1882,'8760 Data'!T1882,'8760 Data'!U1882)</f>
        <v>0</v>
      </c>
      <c r="I1882" s="591" t="e">
        <f>H1882/'Output Sheet'!$B$8</f>
        <v>#DIV/0!</v>
      </c>
      <c r="J1882" s="596"/>
      <c r="K1882" s="560"/>
      <c r="L1882" s="560"/>
      <c r="M1882" s="560"/>
      <c r="N1882" s="560"/>
      <c r="O1882" s="560"/>
      <c r="P1882" s="560"/>
      <c r="Q1882" s="560"/>
      <c r="R1882" s="560"/>
      <c r="S1882" s="560"/>
      <c r="T1882" s="560"/>
      <c r="U1882" s="560"/>
    </row>
    <row r="1883" spans="1:21">
      <c r="A1883" s="593">
        <f t="shared" si="174"/>
        <v>41353</v>
      </c>
      <c r="B1883" s="594">
        <v>41353.41677546296</v>
      </c>
      <c r="C1883" s="560">
        <f t="shared" si="175"/>
        <v>2013</v>
      </c>
      <c r="D1883" s="560">
        <f t="shared" si="176"/>
        <v>3</v>
      </c>
      <c r="E1883" s="560">
        <f t="shared" si="177"/>
        <v>20</v>
      </c>
      <c r="F1883" s="560">
        <f t="shared" si="178"/>
        <v>10</v>
      </c>
      <c r="G1883" s="595">
        <f t="shared" si="179"/>
        <v>4</v>
      </c>
      <c r="H1883" s="590">
        <f>CHOOSE('Output Sheet'!$B$4,'8760 Data'!J1883,'8760 Data'!K1883,'8760 Data'!L1883,'8760 Data'!M1883,'8760 Data'!N1883,'8760 Data'!O1883,'8760 Data'!P1883,'8760 Data'!Q1883,'8760 Data'!R1883,'8760 Data'!S1883,'8760 Data'!T1883,'8760 Data'!U1883)</f>
        <v>0</v>
      </c>
      <c r="I1883" s="591" t="e">
        <f>H1883/'Output Sheet'!$B$8</f>
        <v>#DIV/0!</v>
      </c>
      <c r="J1883" s="596"/>
      <c r="K1883" s="560"/>
      <c r="L1883" s="560"/>
      <c r="M1883" s="560"/>
      <c r="N1883" s="560"/>
      <c r="O1883" s="560"/>
      <c r="P1883" s="560"/>
      <c r="Q1883" s="560"/>
      <c r="R1883" s="560"/>
      <c r="S1883" s="560"/>
      <c r="T1883" s="560"/>
      <c r="U1883" s="560"/>
    </row>
    <row r="1884" spans="1:21">
      <c r="A1884" s="593">
        <f t="shared" si="174"/>
        <v>41353</v>
      </c>
      <c r="B1884" s="594">
        <v>41353.458442187497</v>
      </c>
      <c r="C1884" s="560">
        <f t="shared" si="175"/>
        <v>2013</v>
      </c>
      <c r="D1884" s="560">
        <f t="shared" si="176"/>
        <v>3</v>
      </c>
      <c r="E1884" s="560">
        <f t="shared" si="177"/>
        <v>20</v>
      </c>
      <c r="F1884" s="560">
        <f t="shared" si="178"/>
        <v>11</v>
      </c>
      <c r="G1884" s="595">
        <f t="shared" si="179"/>
        <v>4</v>
      </c>
      <c r="H1884" s="590">
        <f>CHOOSE('Output Sheet'!$B$4,'8760 Data'!J1884,'8760 Data'!K1884,'8760 Data'!L1884,'8760 Data'!M1884,'8760 Data'!N1884,'8760 Data'!O1884,'8760 Data'!P1884,'8760 Data'!Q1884,'8760 Data'!R1884,'8760 Data'!S1884,'8760 Data'!T1884,'8760 Data'!U1884)</f>
        <v>0</v>
      </c>
      <c r="I1884" s="591" t="e">
        <f>H1884/'Output Sheet'!$B$8</f>
        <v>#DIV/0!</v>
      </c>
      <c r="J1884" s="596"/>
      <c r="K1884" s="560"/>
      <c r="L1884" s="560"/>
      <c r="M1884" s="560"/>
      <c r="N1884" s="560"/>
      <c r="O1884" s="560"/>
      <c r="P1884" s="560"/>
      <c r="Q1884" s="560"/>
      <c r="R1884" s="560"/>
      <c r="S1884" s="560"/>
      <c r="T1884" s="560"/>
      <c r="U1884" s="560"/>
    </row>
    <row r="1885" spans="1:21">
      <c r="A1885" s="593">
        <f t="shared" si="174"/>
        <v>41353</v>
      </c>
      <c r="B1885" s="594">
        <v>41353.500108912034</v>
      </c>
      <c r="C1885" s="560">
        <f t="shared" si="175"/>
        <v>2013</v>
      </c>
      <c r="D1885" s="560">
        <f t="shared" si="176"/>
        <v>3</v>
      </c>
      <c r="E1885" s="560">
        <f t="shared" si="177"/>
        <v>20</v>
      </c>
      <c r="F1885" s="560">
        <f t="shared" si="178"/>
        <v>12</v>
      </c>
      <c r="G1885" s="595">
        <f t="shared" si="179"/>
        <v>4</v>
      </c>
      <c r="H1885" s="590">
        <f>CHOOSE('Output Sheet'!$B$4,'8760 Data'!J1885,'8760 Data'!K1885,'8760 Data'!L1885,'8760 Data'!M1885,'8760 Data'!N1885,'8760 Data'!O1885,'8760 Data'!P1885,'8760 Data'!Q1885,'8760 Data'!R1885,'8760 Data'!S1885,'8760 Data'!T1885,'8760 Data'!U1885)</f>
        <v>0</v>
      </c>
      <c r="I1885" s="591" t="e">
        <f>H1885/'Output Sheet'!$B$8</f>
        <v>#DIV/0!</v>
      </c>
      <c r="J1885" s="596"/>
      <c r="K1885" s="560"/>
      <c r="L1885" s="560"/>
      <c r="M1885" s="560"/>
      <c r="N1885" s="560"/>
      <c r="O1885" s="560"/>
      <c r="P1885" s="560"/>
      <c r="Q1885" s="560"/>
      <c r="R1885" s="560"/>
      <c r="S1885" s="560"/>
      <c r="T1885" s="560"/>
      <c r="U1885" s="560"/>
    </row>
    <row r="1886" spans="1:21">
      <c r="A1886" s="593">
        <f t="shared" si="174"/>
        <v>41353</v>
      </c>
      <c r="B1886" s="594">
        <v>41353.541775636571</v>
      </c>
      <c r="C1886" s="560">
        <f t="shared" si="175"/>
        <v>2013</v>
      </c>
      <c r="D1886" s="560">
        <f t="shared" si="176"/>
        <v>3</v>
      </c>
      <c r="E1886" s="560">
        <f t="shared" si="177"/>
        <v>20</v>
      </c>
      <c r="F1886" s="560">
        <f t="shared" si="178"/>
        <v>13</v>
      </c>
      <c r="G1886" s="595">
        <f t="shared" si="179"/>
        <v>4</v>
      </c>
      <c r="H1886" s="590">
        <f>CHOOSE('Output Sheet'!$B$4,'8760 Data'!J1886,'8760 Data'!K1886,'8760 Data'!L1886,'8760 Data'!M1886,'8760 Data'!N1886,'8760 Data'!O1886,'8760 Data'!P1886,'8760 Data'!Q1886,'8760 Data'!R1886,'8760 Data'!S1886,'8760 Data'!T1886,'8760 Data'!U1886)</f>
        <v>0</v>
      </c>
      <c r="I1886" s="591" t="e">
        <f>H1886/'Output Sheet'!$B$8</f>
        <v>#DIV/0!</v>
      </c>
      <c r="J1886" s="596"/>
      <c r="K1886" s="560"/>
      <c r="L1886" s="560"/>
      <c r="M1886" s="560"/>
      <c r="N1886" s="560"/>
      <c r="O1886" s="560"/>
      <c r="P1886" s="560"/>
      <c r="Q1886" s="560"/>
      <c r="R1886" s="560"/>
      <c r="S1886" s="560"/>
      <c r="T1886" s="560"/>
      <c r="U1886" s="560"/>
    </row>
    <row r="1887" spans="1:21">
      <c r="A1887" s="593">
        <f t="shared" si="174"/>
        <v>41353</v>
      </c>
      <c r="B1887" s="594">
        <v>41353.583442361109</v>
      </c>
      <c r="C1887" s="560">
        <f t="shared" si="175"/>
        <v>2013</v>
      </c>
      <c r="D1887" s="560">
        <f t="shared" si="176"/>
        <v>3</v>
      </c>
      <c r="E1887" s="560">
        <f t="shared" si="177"/>
        <v>20</v>
      </c>
      <c r="F1887" s="560">
        <f t="shared" si="178"/>
        <v>14</v>
      </c>
      <c r="G1887" s="595">
        <f t="shared" si="179"/>
        <v>4</v>
      </c>
      <c r="H1887" s="590">
        <f>CHOOSE('Output Sheet'!$B$4,'8760 Data'!J1887,'8760 Data'!K1887,'8760 Data'!L1887,'8760 Data'!M1887,'8760 Data'!N1887,'8760 Data'!O1887,'8760 Data'!P1887,'8760 Data'!Q1887,'8760 Data'!R1887,'8760 Data'!S1887,'8760 Data'!T1887,'8760 Data'!U1887)</f>
        <v>0</v>
      </c>
      <c r="I1887" s="591" t="e">
        <f>H1887/'Output Sheet'!$B$8</f>
        <v>#DIV/0!</v>
      </c>
      <c r="J1887" s="596"/>
      <c r="K1887" s="560"/>
      <c r="L1887" s="560"/>
      <c r="M1887" s="560"/>
      <c r="N1887" s="560"/>
      <c r="O1887" s="560"/>
      <c r="P1887" s="560"/>
      <c r="Q1887" s="560"/>
      <c r="R1887" s="560"/>
      <c r="S1887" s="560"/>
      <c r="T1887" s="560"/>
      <c r="U1887" s="560"/>
    </row>
    <row r="1888" spans="1:21">
      <c r="A1888" s="593">
        <f t="shared" si="174"/>
        <v>41353</v>
      </c>
      <c r="B1888" s="594">
        <v>41353.625109085646</v>
      </c>
      <c r="C1888" s="560">
        <f t="shared" si="175"/>
        <v>2013</v>
      </c>
      <c r="D1888" s="560">
        <f t="shared" si="176"/>
        <v>3</v>
      </c>
      <c r="E1888" s="560">
        <f t="shared" si="177"/>
        <v>20</v>
      </c>
      <c r="F1888" s="560">
        <f t="shared" si="178"/>
        <v>15</v>
      </c>
      <c r="G1888" s="595">
        <f t="shared" si="179"/>
        <v>4</v>
      </c>
      <c r="H1888" s="590">
        <f>CHOOSE('Output Sheet'!$B$4,'8760 Data'!J1888,'8760 Data'!K1888,'8760 Data'!L1888,'8760 Data'!M1888,'8760 Data'!N1888,'8760 Data'!O1888,'8760 Data'!P1888,'8760 Data'!Q1888,'8760 Data'!R1888,'8760 Data'!S1888,'8760 Data'!T1888,'8760 Data'!U1888)</f>
        <v>0</v>
      </c>
      <c r="I1888" s="591" t="e">
        <f>H1888/'Output Sheet'!$B$8</f>
        <v>#DIV/0!</v>
      </c>
      <c r="J1888" s="596"/>
      <c r="K1888" s="560"/>
      <c r="L1888" s="560"/>
      <c r="M1888" s="560"/>
      <c r="N1888" s="560"/>
      <c r="O1888" s="560"/>
      <c r="P1888" s="560"/>
      <c r="Q1888" s="560"/>
      <c r="R1888" s="560"/>
      <c r="S1888" s="560"/>
      <c r="T1888" s="560"/>
      <c r="U1888" s="560"/>
    </row>
    <row r="1889" spans="1:21">
      <c r="A1889" s="593">
        <f t="shared" si="174"/>
        <v>41353</v>
      </c>
      <c r="B1889" s="594">
        <v>41353.666775810183</v>
      </c>
      <c r="C1889" s="560">
        <f t="shared" si="175"/>
        <v>2013</v>
      </c>
      <c r="D1889" s="560">
        <f t="shared" si="176"/>
        <v>3</v>
      </c>
      <c r="E1889" s="560">
        <f t="shared" si="177"/>
        <v>20</v>
      </c>
      <c r="F1889" s="560">
        <f t="shared" si="178"/>
        <v>16</v>
      </c>
      <c r="G1889" s="595">
        <f t="shared" si="179"/>
        <v>4</v>
      </c>
      <c r="H1889" s="590">
        <f>CHOOSE('Output Sheet'!$B$4,'8760 Data'!J1889,'8760 Data'!K1889,'8760 Data'!L1889,'8760 Data'!M1889,'8760 Data'!N1889,'8760 Data'!O1889,'8760 Data'!P1889,'8760 Data'!Q1889,'8760 Data'!R1889,'8760 Data'!S1889,'8760 Data'!T1889,'8760 Data'!U1889)</f>
        <v>0</v>
      </c>
      <c r="I1889" s="591" t="e">
        <f>H1889/'Output Sheet'!$B$8</f>
        <v>#DIV/0!</v>
      </c>
      <c r="J1889" s="596"/>
      <c r="K1889" s="560"/>
      <c r="L1889" s="560"/>
      <c r="M1889" s="560"/>
      <c r="N1889" s="560"/>
      <c r="O1889" s="560"/>
      <c r="P1889" s="560"/>
      <c r="Q1889" s="560"/>
      <c r="R1889" s="560"/>
      <c r="S1889" s="560"/>
      <c r="T1889" s="560"/>
      <c r="U1889" s="560"/>
    </row>
    <row r="1890" spans="1:21">
      <c r="A1890" s="593">
        <f t="shared" si="174"/>
        <v>41353</v>
      </c>
      <c r="B1890" s="594">
        <v>41353.70844253472</v>
      </c>
      <c r="C1890" s="560">
        <f t="shared" si="175"/>
        <v>2013</v>
      </c>
      <c r="D1890" s="560">
        <f t="shared" si="176"/>
        <v>3</v>
      </c>
      <c r="E1890" s="560">
        <f t="shared" si="177"/>
        <v>20</v>
      </c>
      <c r="F1890" s="560">
        <f t="shared" si="178"/>
        <v>17</v>
      </c>
      <c r="G1890" s="595">
        <f t="shared" si="179"/>
        <v>4</v>
      </c>
      <c r="H1890" s="590">
        <f>CHOOSE('Output Sheet'!$B$4,'8760 Data'!J1890,'8760 Data'!K1890,'8760 Data'!L1890,'8760 Data'!M1890,'8760 Data'!N1890,'8760 Data'!O1890,'8760 Data'!P1890,'8760 Data'!Q1890,'8760 Data'!R1890,'8760 Data'!S1890,'8760 Data'!T1890,'8760 Data'!U1890)</f>
        <v>0</v>
      </c>
      <c r="I1890" s="591" t="e">
        <f>H1890/'Output Sheet'!$B$8</f>
        <v>#DIV/0!</v>
      </c>
      <c r="J1890" s="596"/>
      <c r="K1890" s="560"/>
      <c r="L1890" s="560"/>
      <c r="M1890" s="560"/>
      <c r="N1890" s="560"/>
      <c r="O1890" s="560"/>
      <c r="P1890" s="560"/>
      <c r="Q1890" s="560"/>
      <c r="R1890" s="560"/>
      <c r="S1890" s="560"/>
      <c r="T1890" s="560"/>
      <c r="U1890" s="560"/>
    </row>
    <row r="1891" spans="1:21">
      <c r="A1891" s="593">
        <f t="shared" si="174"/>
        <v>41353</v>
      </c>
      <c r="B1891" s="594">
        <v>41353.750109259257</v>
      </c>
      <c r="C1891" s="560">
        <f t="shared" si="175"/>
        <v>2013</v>
      </c>
      <c r="D1891" s="560">
        <f t="shared" si="176"/>
        <v>3</v>
      </c>
      <c r="E1891" s="560">
        <f t="shared" si="177"/>
        <v>20</v>
      </c>
      <c r="F1891" s="560">
        <f t="shared" si="178"/>
        <v>18</v>
      </c>
      <c r="G1891" s="595">
        <f t="shared" si="179"/>
        <v>4</v>
      </c>
      <c r="H1891" s="590">
        <f>CHOOSE('Output Sheet'!$B$4,'8760 Data'!J1891,'8760 Data'!K1891,'8760 Data'!L1891,'8760 Data'!M1891,'8760 Data'!N1891,'8760 Data'!O1891,'8760 Data'!P1891,'8760 Data'!Q1891,'8760 Data'!R1891,'8760 Data'!S1891,'8760 Data'!T1891,'8760 Data'!U1891)</f>
        <v>0</v>
      </c>
      <c r="I1891" s="591" t="e">
        <f>H1891/'Output Sheet'!$B$8</f>
        <v>#DIV/0!</v>
      </c>
      <c r="J1891" s="596"/>
      <c r="K1891" s="560"/>
      <c r="L1891" s="560"/>
      <c r="M1891" s="560"/>
      <c r="N1891" s="560"/>
      <c r="O1891" s="560"/>
      <c r="P1891" s="560"/>
      <c r="Q1891" s="560"/>
      <c r="R1891" s="560"/>
      <c r="S1891" s="560"/>
      <c r="T1891" s="560"/>
      <c r="U1891" s="560"/>
    </row>
    <row r="1892" spans="1:21">
      <c r="A1892" s="593">
        <f t="shared" si="174"/>
        <v>41353</v>
      </c>
      <c r="B1892" s="594">
        <v>41353.791775983795</v>
      </c>
      <c r="C1892" s="560">
        <f t="shared" si="175"/>
        <v>2013</v>
      </c>
      <c r="D1892" s="560">
        <f t="shared" si="176"/>
        <v>3</v>
      </c>
      <c r="E1892" s="560">
        <f t="shared" si="177"/>
        <v>20</v>
      </c>
      <c r="F1892" s="560">
        <f t="shared" si="178"/>
        <v>19</v>
      </c>
      <c r="G1892" s="595">
        <f t="shared" si="179"/>
        <v>4</v>
      </c>
      <c r="H1892" s="590">
        <f>CHOOSE('Output Sheet'!$B$4,'8760 Data'!J1892,'8760 Data'!K1892,'8760 Data'!L1892,'8760 Data'!M1892,'8760 Data'!N1892,'8760 Data'!O1892,'8760 Data'!P1892,'8760 Data'!Q1892,'8760 Data'!R1892,'8760 Data'!S1892,'8760 Data'!T1892,'8760 Data'!U1892)</f>
        <v>0</v>
      </c>
      <c r="I1892" s="591" t="e">
        <f>H1892/'Output Sheet'!$B$8</f>
        <v>#DIV/0!</v>
      </c>
      <c r="J1892" s="596"/>
      <c r="K1892" s="560"/>
      <c r="L1892" s="560"/>
      <c r="M1892" s="560"/>
      <c r="N1892" s="560"/>
      <c r="O1892" s="560"/>
      <c r="P1892" s="560"/>
      <c r="Q1892" s="560"/>
      <c r="R1892" s="560"/>
      <c r="S1892" s="560"/>
      <c r="T1892" s="560"/>
      <c r="U1892" s="560"/>
    </row>
    <row r="1893" spans="1:21">
      <c r="A1893" s="593">
        <f t="shared" si="174"/>
        <v>41353</v>
      </c>
      <c r="B1893" s="594">
        <v>41353.833442708332</v>
      </c>
      <c r="C1893" s="560">
        <f t="shared" si="175"/>
        <v>2013</v>
      </c>
      <c r="D1893" s="560">
        <f t="shared" si="176"/>
        <v>3</v>
      </c>
      <c r="E1893" s="560">
        <f t="shared" si="177"/>
        <v>20</v>
      </c>
      <c r="F1893" s="560">
        <f t="shared" si="178"/>
        <v>20</v>
      </c>
      <c r="G1893" s="595">
        <f t="shared" si="179"/>
        <v>4</v>
      </c>
      <c r="H1893" s="590">
        <f>CHOOSE('Output Sheet'!$B$4,'8760 Data'!J1893,'8760 Data'!K1893,'8760 Data'!L1893,'8760 Data'!M1893,'8760 Data'!N1893,'8760 Data'!O1893,'8760 Data'!P1893,'8760 Data'!Q1893,'8760 Data'!R1893,'8760 Data'!S1893,'8760 Data'!T1893,'8760 Data'!U1893)</f>
        <v>0</v>
      </c>
      <c r="I1893" s="591" t="e">
        <f>H1893/'Output Sheet'!$B$8</f>
        <v>#DIV/0!</v>
      </c>
      <c r="J1893" s="596"/>
      <c r="K1893" s="560"/>
      <c r="L1893" s="560"/>
      <c r="M1893" s="560"/>
      <c r="N1893" s="560"/>
      <c r="O1893" s="560"/>
      <c r="P1893" s="560"/>
      <c r="Q1893" s="560"/>
      <c r="R1893" s="560"/>
      <c r="S1893" s="560"/>
      <c r="T1893" s="560"/>
      <c r="U1893" s="560"/>
    </row>
    <row r="1894" spans="1:21">
      <c r="A1894" s="593">
        <f t="shared" si="174"/>
        <v>41353</v>
      </c>
      <c r="B1894" s="594">
        <v>41353.875109432869</v>
      </c>
      <c r="C1894" s="560">
        <f t="shared" si="175"/>
        <v>2013</v>
      </c>
      <c r="D1894" s="560">
        <f t="shared" si="176"/>
        <v>3</v>
      </c>
      <c r="E1894" s="560">
        <f t="shared" si="177"/>
        <v>20</v>
      </c>
      <c r="F1894" s="560">
        <f t="shared" si="178"/>
        <v>21</v>
      </c>
      <c r="G1894" s="595">
        <f t="shared" si="179"/>
        <v>4</v>
      </c>
      <c r="H1894" s="590">
        <f>CHOOSE('Output Sheet'!$B$4,'8760 Data'!J1894,'8760 Data'!K1894,'8760 Data'!L1894,'8760 Data'!M1894,'8760 Data'!N1894,'8760 Data'!O1894,'8760 Data'!P1894,'8760 Data'!Q1894,'8760 Data'!R1894,'8760 Data'!S1894,'8760 Data'!T1894,'8760 Data'!U1894)</f>
        <v>0</v>
      </c>
      <c r="I1894" s="591" t="e">
        <f>H1894/'Output Sheet'!$B$8</f>
        <v>#DIV/0!</v>
      </c>
      <c r="J1894" s="596"/>
      <c r="K1894" s="560"/>
      <c r="L1894" s="560"/>
      <c r="M1894" s="560"/>
      <c r="N1894" s="560"/>
      <c r="O1894" s="560"/>
      <c r="P1894" s="560"/>
      <c r="Q1894" s="560"/>
      <c r="R1894" s="560"/>
      <c r="S1894" s="560"/>
      <c r="T1894" s="560"/>
      <c r="U1894" s="560"/>
    </row>
    <row r="1895" spans="1:21">
      <c r="A1895" s="593">
        <f t="shared" si="174"/>
        <v>41353</v>
      </c>
      <c r="B1895" s="594">
        <v>41353.916776157406</v>
      </c>
      <c r="C1895" s="560">
        <f t="shared" si="175"/>
        <v>2013</v>
      </c>
      <c r="D1895" s="560">
        <f t="shared" si="176"/>
        <v>3</v>
      </c>
      <c r="E1895" s="560">
        <f t="shared" si="177"/>
        <v>20</v>
      </c>
      <c r="F1895" s="560">
        <f t="shared" si="178"/>
        <v>22</v>
      </c>
      <c r="G1895" s="595">
        <f t="shared" si="179"/>
        <v>4</v>
      </c>
      <c r="H1895" s="590">
        <f>CHOOSE('Output Sheet'!$B$4,'8760 Data'!J1895,'8760 Data'!K1895,'8760 Data'!L1895,'8760 Data'!M1895,'8760 Data'!N1895,'8760 Data'!O1895,'8760 Data'!P1895,'8760 Data'!Q1895,'8760 Data'!R1895,'8760 Data'!S1895,'8760 Data'!T1895,'8760 Data'!U1895)</f>
        <v>0</v>
      </c>
      <c r="I1895" s="591" t="e">
        <f>H1895/'Output Sheet'!$B$8</f>
        <v>#DIV/0!</v>
      </c>
      <c r="J1895" s="596"/>
      <c r="K1895" s="560"/>
      <c r="L1895" s="560"/>
      <c r="M1895" s="560"/>
      <c r="N1895" s="560"/>
      <c r="O1895" s="560"/>
      <c r="P1895" s="560"/>
      <c r="Q1895" s="560"/>
      <c r="R1895" s="560"/>
      <c r="S1895" s="560"/>
      <c r="T1895" s="560"/>
      <c r="U1895" s="560"/>
    </row>
    <row r="1896" spans="1:21">
      <c r="A1896" s="593">
        <f t="shared" si="174"/>
        <v>41353</v>
      </c>
      <c r="B1896" s="594">
        <v>41353.958442881943</v>
      </c>
      <c r="C1896" s="560">
        <f t="shared" si="175"/>
        <v>2013</v>
      </c>
      <c r="D1896" s="560">
        <f t="shared" si="176"/>
        <v>3</v>
      </c>
      <c r="E1896" s="560">
        <f t="shared" si="177"/>
        <v>20</v>
      </c>
      <c r="F1896" s="560">
        <f t="shared" si="178"/>
        <v>23</v>
      </c>
      <c r="G1896" s="595">
        <f t="shared" si="179"/>
        <v>4</v>
      </c>
      <c r="H1896" s="590">
        <f>CHOOSE('Output Sheet'!$B$4,'8760 Data'!J1896,'8760 Data'!K1896,'8760 Data'!L1896,'8760 Data'!M1896,'8760 Data'!N1896,'8760 Data'!O1896,'8760 Data'!P1896,'8760 Data'!Q1896,'8760 Data'!R1896,'8760 Data'!S1896,'8760 Data'!T1896,'8760 Data'!U1896)</f>
        <v>0</v>
      </c>
      <c r="I1896" s="591" t="e">
        <f>H1896/'Output Sheet'!$B$8</f>
        <v>#DIV/0!</v>
      </c>
      <c r="J1896" s="596"/>
      <c r="K1896" s="560"/>
      <c r="L1896" s="560"/>
      <c r="M1896" s="560"/>
      <c r="N1896" s="560"/>
      <c r="O1896" s="560"/>
      <c r="P1896" s="560"/>
      <c r="Q1896" s="560"/>
      <c r="R1896" s="560"/>
      <c r="S1896" s="560"/>
      <c r="T1896" s="560"/>
      <c r="U1896" s="560"/>
    </row>
    <row r="1897" spans="1:21">
      <c r="A1897" s="593">
        <f t="shared" si="174"/>
        <v>41354</v>
      </c>
      <c r="B1897" s="594">
        <v>41354.000109606481</v>
      </c>
      <c r="C1897" s="560">
        <f t="shared" si="175"/>
        <v>2013</v>
      </c>
      <c r="D1897" s="560">
        <f t="shared" si="176"/>
        <v>3</v>
      </c>
      <c r="E1897" s="560">
        <f t="shared" si="177"/>
        <v>21</v>
      </c>
      <c r="F1897" s="560">
        <f t="shared" si="178"/>
        <v>24</v>
      </c>
      <c r="G1897" s="595">
        <f t="shared" si="179"/>
        <v>5</v>
      </c>
      <c r="H1897" s="590">
        <f>CHOOSE('Output Sheet'!$B$4,'8760 Data'!J1897,'8760 Data'!K1897,'8760 Data'!L1897,'8760 Data'!M1897,'8760 Data'!N1897,'8760 Data'!O1897,'8760 Data'!P1897,'8760 Data'!Q1897,'8760 Data'!R1897,'8760 Data'!S1897,'8760 Data'!T1897,'8760 Data'!U1897)</f>
        <v>0</v>
      </c>
      <c r="I1897" s="591" t="e">
        <f>H1897/'Output Sheet'!$B$8</f>
        <v>#DIV/0!</v>
      </c>
      <c r="J1897" s="596"/>
      <c r="K1897" s="560"/>
      <c r="L1897" s="560"/>
      <c r="M1897" s="560"/>
      <c r="N1897" s="560"/>
      <c r="O1897" s="560"/>
      <c r="P1897" s="560"/>
      <c r="Q1897" s="560"/>
      <c r="R1897" s="560"/>
      <c r="S1897" s="560"/>
      <c r="T1897" s="560"/>
      <c r="U1897" s="560"/>
    </row>
    <row r="1898" spans="1:21">
      <c r="A1898" s="593">
        <f t="shared" si="174"/>
        <v>41354</v>
      </c>
      <c r="B1898" s="594">
        <v>41354.041776331018</v>
      </c>
      <c r="C1898" s="560">
        <f t="shared" si="175"/>
        <v>2013</v>
      </c>
      <c r="D1898" s="560">
        <f t="shared" si="176"/>
        <v>3</v>
      </c>
      <c r="E1898" s="560">
        <f t="shared" si="177"/>
        <v>21</v>
      </c>
      <c r="F1898" s="560">
        <f t="shared" si="178"/>
        <v>1</v>
      </c>
      <c r="G1898" s="595">
        <f t="shared" si="179"/>
        <v>5</v>
      </c>
      <c r="H1898" s="590">
        <f>CHOOSE('Output Sheet'!$B$4,'8760 Data'!J1898,'8760 Data'!K1898,'8760 Data'!L1898,'8760 Data'!M1898,'8760 Data'!N1898,'8760 Data'!O1898,'8760 Data'!P1898,'8760 Data'!Q1898,'8760 Data'!R1898,'8760 Data'!S1898,'8760 Data'!T1898,'8760 Data'!U1898)</f>
        <v>0</v>
      </c>
      <c r="I1898" s="591" t="e">
        <f>H1898/'Output Sheet'!$B$8</f>
        <v>#DIV/0!</v>
      </c>
      <c r="J1898" s="596"/>
      <c r="K1898" s="560"/>
      <c r="L1898" s="560"/>
      <c r="M1898" s="560"/>
      <c r="N1898" s="560"/>
      <c r="O1898" s="560"/>
      <c r="P1898" s="560"/>
      <c r="Q1898" s="560"/>
      <c r="R1898" s="560"/>
      <c r="S1898" s="560"/>
      <c r="T1898" s="560"/>
      <c r="U1898" s="560"/>
    </row>
    <row r="1899" spans="1:21">
      <c r="A1899" s="593">
        <f t="shared" si="174"/>
        <v>41354</v>
      </c>
      <c r="B1899" s="594">
        <v>41354.083443055555</v>
      </c>
      <c r="C1899" s="560">
        <f t="shared" si="175"/>
        <v>2013</v>
      </c>
      <c r="D1899" s="560">
        <f t="shared" si="176"/>
        <v>3</v>
      </c>
      <c r="E1899" s="560">
        <f t="shared" si="177"/>
        <v>21</v>
      </c>
      <c r="F1899" s="560">
        <f t="shared" si="178"/>
        <v>2</v>
      </c>
      <c r="G1899" s="595">
        <f t="shared" si="179"/>
        <v>5</v>
      </c>
      <c r="H1899" s="590">
        <f>CHOOSE('Output Sheet'!$B$4,'8760 Data'!J1899,'8760 Data'!K1899,'8760 Data'!L1899,'8760 Data'!M1899,'8760 Data'!N1899,'8760 Data'!O1899,'8760 Data'!P1899,'8760 Data'!Q1899,'8760 Data'!R1899,'8760 Data'!S1899,'8760 Data'!T1899,'8760 Data'!U1899)</f>
        <v>0</v>
      </c>
      <c r="I1899" s="591" t="e">
        <f>H1899/'Output Sheet'!$B$8</f>
        <v>#DIV/0!</v>
      </c>
      <c r="J1899" s="596"/>
      <c r="K1899" s="560"/>
      <c r="L1899" s="560"/>
      <c r="M1899" s="560"/>
      <c r="N1899" s="560"/>
      <c r="O1899" s="560"/>
      <c r="P1899" s="560"/>
      <c r="Q1899" s="560"/>
      <c r="R1899" s="560"/>
      <c r="S1899" s="560"/>
      <c r="T1899" s="560"/>
      <c r="U1899" s="560"/>
    </row>
    <row r="1900" spans="1:21">
      <c r="A1900" s="593">
        <f t="shared" si="174"/>
        <v>41354</v>
      </c>
      <c r="B1900" s="594">
        <v>41354.125109780092</v>
      </c>
      <c r="C1900" s="560">
        <f t="shared" si="175"/>
        <v>2013</v>
      </c>
      <c r="D1900" s="560">
        <f t="shared" si="176"/>
        <v>3</v>
      </c>
      <c r="E1900" s="560">
        <f t="shared" si="177"/>
        <v>21</v>
      </c>
      <c r="F1900" s="560">
        <f t="shared" si="178"/>
        <v>3</v>
      </c>
      <c r="G1900" s="595">
        <f t="shared" si="179"/>
        <v>5</v>
      </c>
      <c r="H1900" s="590">
        <f>CHOOSE('Output Sheet'!$B$4,'8760 Data'!J1900,'8760 Data'!K1900,'8760 Data'!L1900,'8760 Data'!M1900,'8760 Data'!N1900,'8760 Data'!O1900,'8760 Data'!P1900,'8760 Data'!Q1900,'8760 Data'!R1900,'8760 Data'!S1900,'8760 Data'!T1900,'8760 Data'!U1900)</f>
        <v>0</v>
      </c>
      <c r="I1900" s="591" t="e">
        <f>H1900/'Output Sheet'!$B$8</f>
        <v>#DIV/0!</v>
      </c>
      <c r="J1900" s="596"/>
      <c r="K1900" s="560"/>
      <c r="L1900" s="560"/>
      <c r="M1900" s="560"/>
      <c r="N1900" s="560"/>
      <c r="O1900" s="560"/>
      <c r="P1900" s="560"/>
      <c r="Q1900" s="560"/>
      <c r="R1900" s="560"/>
      <c r="S1900" s="560"/>
      <c r="T1900" s="560"/>
      <c r="U1900" s="560"/>
    </row>
    <row r="1901" spans="1:21">
      <c r="A1901" s="593">
        <f t="shared" si="174"/>
        <v>41354</v>
      </c>
      <c r="B1901" s="594">
        <v>41354.16677650463</v>
      </c>
      <c r="C1901" s="560">
        <f t="shared" si="175"/>
        <v>2013</v>
      </c>
      <c r="D1901" s="560">
        <f t="shared" si="176"/>
        <v>3</v>
      </c>
      <c r="E1901" s="560">
        <f t="shared" si="177"/>
        <v>21</v>
      </c>
      <c r="F1901" s="560">
        <f t="shared" si="178"/>
        <v>4</v>
      </c>
      <c r="G1901" s="595">
        <f t="shared" si="179"/>
        <v>5</v>
      </c>
      <c r="H1901" s="590">
        <f>CHOOSE('Output Sheet'!$B$4,'8760 Data'!J1901,'8760 Data'!K1901,'8760 Data'!L1901,'8760 Data'!M1901,'8760 Data'!N1901,'8760 Data'!O1901,'8760 Data'!P1901,'8760 Data'!Q1901,'8760 Data'!R1901,'8760 Data'!S1901,'8760 Data'!T1901,'8760 Data'!U1901)</f>
        <v>0</v>
      </c>
      <c r="I1901" s="591" t="e">
        <f>H1901/'Output Sheet'!$B$8</f>
        <v>#DIV/0!</v>
      </c>
      <c r="J1901" s="596"/>
      <c r="K1901" s="560"/>
      <c r="L1901" s="560"/>
      <c r="M1901" s="560"/>
      <c r="N1901" s="560"/>
      <c r="O1901" s="560"/>
      <c r="P1901" s="560"/>
      <c r="Q1901" s="560"/>
      <c r="R1901" s="560"/>
      <c r="S1901" s="560"/>
      <c r="T1901" s="560"/>
      <c r="U1901" s="560"/>
    </row>
    <row r="1902" spans="1:21">
      <c r="A1902" s="593">
        <f t="shared" si="174"/>
        <v>41354</v>
      </c>
      <c r="B1902" s="594">
        <v>41354.208443229167</v>
      </c>
      <c r="C1902" s="560">
        <f t="shared" si="175"/>
        <v>2013</v>
      </c>
      <c r="D1902" s="560">
        <f t="shared" si="176"/>
        <v>3</v>
      </c>
      <c r="E1902" s="560">
        <f t="shared" si="177"/>
        <v>21</v>
      </c>
      <c r="F1902" s="560">
        <f t="shared" si="178"/>
        <v>5</v>
      </c>
      <c r="G1902" s="595">
        <f t="shared" si="179"/>
        <v>5</v>
      </c>
      <c r="H1902" s="590">
        <f>CHOOSE('Output Sheet'!$B$4,'8760 Data'!J1902,'8760 Data'!K1902,'8760 Data'!L1902,'8760 Data'!M1902,'8760 Data'!N1902,'8760 Data'!O1902,'8760 Data'!P1902,'8760 Data'!Q1902,'8760 Data'!R1902,'8760 Data'!S1902,'8760 Data'!T1902,'8760 Data'!U1902)</f>
        <v>0</v>
      </c>
      <c r="I1902" s="591" t="e">
        <f>H1902/'Output Sheet'!$B$8</f>
        <v>#DIV/0!</v>
      </c>
      <c r="J1902" s="596"/>
      <c r="K1902" s="560"/>
      <c r="L1902" s="560"/>
      <c r="M1902" s="560"/>
      <c r="N1902" s="560"/>
      <c r="O1902" s="560"/>
      <c r="P1902" s="560"/>
      <c r="Q1902" s="560"/>
      <c r="R1902" s="560"/>
      <c r="S1902" s="560"/>
      <c r="T1902" s="560"/>
      <c r="U1902" s="560"/>
    </row>
    <row r="1903" spans="1:21">
      <c r="A1903" s="593">
        <f t="shared" si="174"/>
        <v>41354</v>
      </c>
      <c r="B1903" s="594">
        <v>41354.250109953704</v>
      </c>
      <c r="C1903" s="560">
        <f t="shared" si="175"/>
        <v>2013</v>
      </c>
      <c r="D1903" s="560">
        <f t="shared" si="176"/>
        <v>3</v>
      </c>
      <c r="E1903" s="560">
        <f t="shared" si="177"/>
        <v>21</v>
      </c>
      <c r="F1903" s="560">
        <f t="shared" si="178"/>
        <v>6</v>
      </c>
      <c r="G1903" s="595">
        <f t="shared" si="179"/>
        <v>5</v>
      </c>
      <c r="H1903" s="590">
        <f>CHOOSE('Output Sheet'!$B$4,'8760 Data'!J1903,'8760 Data'!K1903,'8760 Data'!L1903,'8760 Data'!M1903,'8760 Data'!N1903,'8760 Data'!O1903,'8760 Data'!P1903,'8760 Data'!Q1903,'8760 Data'!R1903,'8760 Data'!S1903,'8760 Data'!T1903,'8760 Data'!U1903)</f>
        <v>0</v>
      </c>
      <c r="I1903" s="591" t="e">
        <f>H1903/'Output Sheet'!$B$8</f>
        <v>#DIV/0!</v>
      </c>
      <c r="J1903" s="596"/>
      <c r="K1903" s="560"/>
      <c r="L1903" s="560"/>
      <c r="M1903" s="560"/>
      <c r="N1903" s="560"/>
      <c r="O1903" s="560"/>
      <c r="P1903" s="560"/>
      <c r="Q1903" s="560"/>
      <c r="R1903" s="560"/>
      <c r="S1903" s="560"/>
      <c r="T1903" s="560"/>
      <c r="U1903" s="560"/>
    </row>
    <row r="1904" spans="1:21">
      <c r="A1904" s="593">
        <f t="shared" si="174"/>
        <v>41354</v>
      </c>
      <c r="B1904" s="594">
        <v>41354.291776678241</v>
      </c>
      <c r="C1904" s="560">
        <f t="shared" si="175"/>
        <v>2013</v>
      </c>
      <c r="D1904" s="560">
        <f t="shared" si="176"/>
        <v>3</v>
      </c>
      <c r="E1904" s="560">
        <f t="shared" si="177"/>
        <v>21</v>
      </c>
      <c r="F1904" s="560">
        <f t="shared" si="178"/>
        <v>7</v>
      </c>
      <c r="G1904" s="595">
        <f t="shared" si="179"/>
        <v>5</v>
      </c>
      <c r="H1904" s="590">
        <f>CHOOSE('Output Sheet'!$B$4,'8760 Data'!J1904,'8760 Data'!K1904,'8760 Data'!L1904,'8760 Data'!M1904,'8760 Data'!N1904,'8760 Data'!O1904,'8760 Data'!P1904,'8760 Data'!Q1904,'8760 Data'!R1904,'8760 Data'!S1904,'8760 Data'!T1904,'8760 Data'!U1904)</f>
        <v>0</v>
      </c>
      <c r="I1904" s="591" t="e">
        <f>H1904/'Output Sheet'!$B$8</f>
        <v>#DIV/0!</v>
      </c>
      <c r="J1904" s="596"/>
      <c r="K1904" s="560"/>
      <c r="L1904" s="560"/>
      <c r="M1904" s="560"/>
      <c r="N1904" s="560"/>
      <c r="O1904" s="560"/>
      <c r="P1904" s="560"/>
      <c r="Q1904" s="560"/>
      <c r="R1904" s="560"/>
      <c r="S1904" s="560"/>
      <c r="T1904" s="560"/>
      <c r="U1904" s="560"/>
    </row>
    <row r="1905" spans="1:21">
      <c r="A1905" s="593">
        <f t="shared" si="174"/>
        <v>41354</v>
      </c>
      <c r="B1905" s="594">
        <v>41354.333443402778</v>
      </c>
      <c r="C1905" s="560">
        <f t="shared" si="175"/>
        <v>2013</v>
      </c>
      <c r="D1905" s="560">
        <f t="shared" si="176"/>
        <v>3</v>
      </c>
      <c r="E1905" s="560">
        <f t="shared" si="177"/>
        <v>21</v>
      </c>
      <c r="F1905" s="560">
        <f t="shared" si="178"/>
        <v>8</v>
      </c>
      <c r="G1905" s="595">
        <f t="shared" si="179"/>
        <v>5</v>
      </c>
      <c r="H1905" s="590">
        <f>CHOOSE('Output Sheet'!$B$4,'8760 Data'!J1905,'8760 Data'!K1905,'8760 Data'!L1905,'8760 Data'!M1905,'8760 Data'!N1905,'8760 Data'!O1905,'8760 Data'!P1905,'8760 Data'!Q1905,'8760 Data'!R1905,'8760 Data'!S1905,'8760 Data'!T1905,'8760 Data'!U1905)</f>
        <v>0</v>
      </c>
      <c r="I1905" s="591" t="e">
        <f>H1905/'Output Sheet'!$B$8</f>
        <v>#DIV/0!</v>
      </c>
      <c r="J1905" s="596"/>
      <c r="K1905" s="560"/>
      <c r="L1905" s="560"/>
      <c r="M1905" s="560"/>
      <c r="N1905" s="560"/>
      <c r="O1905" s="560"/>
      <c r="P1905" s="560"/>
      <c r="Q1905" s="560"/>
      <c r="R1905" s="560"/>
      <c r="S1905" s="560"/>
      <c r="T1905" s="560"/>
      <c r="U1905" s="560"/>
    </row>
    <row r="1906" spans="1:21">
      <c r="A1906" s="593">
        <f t="shared" si="174"/>
        <v>41354</v>
      </c>
      <c r="B1906" s="594">
        <v>41354.375110127316</v>
      </c>
      <c r="C1906" s="560">
        <f t="shared" si="175"/>
        <v>2013</v>
      </c>
      <c r="D1906" s="560">
        <f t="shared" si="176"/>
        <v>3</v>
      </c>
      <c r="E1906" s="560">
        <f t="shared" si="177"/>
        <v>21</v>
      </c>
      <c r="F1906" s="560">
        <f t="shared" si="178"/>
        <v>9</v>
      </c>
      <c r="G1906" s="595">
        <f t="shared" si="179"/>
        <v>5</v>
      </c>
      <c r="H1906" s="590">
        <f>CHOOSE('Output Sheet'!$B$4,'8760 Data'!J1906,'8760 Data'!K1906,'8760 Data'!L1906,'8760 Data'!M1906,'8760 Data'!N1906,'8760 Data'!O1906,'8760 Data'!P1906,'8760 Data'!Q1906,'8760 Data'!R1906,'8760 Data'!S1906,'8760 Data'!T1906,'8760 Data'!U1906)</f>
        <v>0</v>
      </c>
      <c r="I1906" s="591" t="e">
        <f>H1906/'Output Sheet'!$B$8</f>
        <v>#DIV/0!</v>
      </c>
      <c r="J1906" s="596"/>
      <c r="K1906" s="560"/>
      <c r="L1906" s="560"/>
      <c r="M1906" s="560"/>
      <c r="N1906" s="560"/>
      <c r="O1906" s="560"/>
      <c r="P1906" s="560"/>
      <c r="Q1906" s="560"/>
      <c r="R1906" s="560"/>
      <c r="S1906" s="560"/>
      <c r="T1906" s="560"/>
      <c r="U1906" s="560"/>
    </row>
    <row r="1907" spans="1:21">
      <c r="A1907" s="593">
        <f t="shared" si="174"/>
        <v>41354</v>
      </c>
      <c r="B1907" s="594">
        <v>41354.416776851853</v>
      </c>
      <c r="C1907" s="560">
        <f t="shared" si="175"/>
        <v>2013</v>
      </c>
      <c r="D1907" s="560">
        <f t="shared" si="176"/>
        <v>3</v>
      </c>
      <c r="E1907" s="560">
        <f t="shared" si="177"/>
        <v>21</v>
      </c>
      <c r="F1907" s="560">
        <f t="shared" si="178"/>
        <v>10</v>
      </c>
      <c r="G1907" s="595">
        <f t="shared" si="179"/>
        <v>5</v>
      </c>
      <c r="H1907" s="590">
        <f>CHOOSE('Output Sheet'!$B$4,'8760 Data'!J1907,'8760 Data'!K1907,'8760 Data'!L1907,'8760 Data'!M1907,'8760 Data'!N1907,'8760 Data'!O1907,'8760 Data'!P1907,'8760 Data'!Q1907,'8760 Data'!R1907,'8760 Data'!S1907,'8760 Data'!T1907,'8760 Data'!U1907)</f>
        <v>0</v>
      </c>
      <c r="I1907" s="591" t="e">
        <f>H1907/'Output Sheet'!$B$8</f>
        <v>#DIV/0!</v>
      </c>
      <c r="J1907" s="596"/>
      <c r="K1907" s="560"/>
      <c r="L1907" s="560"/>
      <c r="M1907" s="560"/>
      <c r="N1907" s="560"/>
      <c r="O1907" s="560"/>
      <c r="P1907" s="560"/>
      <c r="Q1907" s="560"/>
      <c r="R1907" s="560"/>
      <c r="S1907" s="560"/>
      <c r="T1907" s="560"/>
      <c r="U1907" s="560"/>
    </row>
    <row r="1908" spans="1:21">
      <c r="A1908" s="593">
        <f t="shared" si="174"/>
        <v>41354</v>
      </c>
      <c r="B1908" s="594">
        <v>41354.45844357639</v>
      </c>
      <c r="C1908" s="560">
        <f t="shared" si="175"/>
        <v>2013</v>
      </c>
      <c r="D1908" s="560">
        <f t="shared" si="176"/>
        <v>3</v>
      </c>
      <c r="E1908" s="560">
        <f t="shared" si="177"/>
        <v>21</v>
      </c>
      <c r="F1908" s="560">
        <f t="shared" si="178"/>
        <v>11</v>
      </c>
      <c r="G1908" s="595">
        <f t="shared" si="179"/>
        <v>5</v>
      </c>
      <c r="H1908" s="590">
        <f>CHOOSE('Output Sheet'!$B$4,'8760 Data'!J1908,'8760 Data'!K1908,'8760 Data'!L1908,'8760 Data'!M1908,'8760 Data'!N1908,'8760 Data'!O1908,'8760 Data'!P1908,'8760 Data'!Q1908,'8760 Data'!R1908,'8760 Data'!S1908,'8760 Data'!T1908,'8760 Data'!U1908)</f>
        <v>0</v>
      </c>
      <c r="I1908" s="591" t="e">
        <f>H1908/'Output Sheet'!$B$8</f>
        <v>#DIV/0!</v>
      </c>
      <c r="J1908" s="596"/>
      <c r="K1908" s="560"/>
      <c r="L1908" s="560"/>
      <c r="M1908" s="560"/>
      <c r="N1908" s="560"/>
      <c r="O1908" s="560"/>
      <c r="P1908" s="560"/>
      <c r="Q1908" s="560"/>
      <c r="R1908" s="560"/>
      <c r="S1908" s="560"/>
      <c r="T1908" s="560"/>
      <c r="U1908" s="560"/>
    </row>
    <row r="1909" spans="1:21">
      <c r="A1909" s="593">
        <f t="shared" si="174"/>
        <v>41354</v>
      </c>
      <c r="B1909" s="594">
        <v>41354.500110300927</v>
      </c>
      <c r="C1909" s="560">
        <f t="shared" si="175"/>
        <v>2013</v>
      </c>
      <c r="D1909" s="560">
        <f t="shared" si="176"/>
        <v>3</v>
      </c>
      <c r="E1909" s="560">
        <f t="shared" si="177"/>
        <v>21</v>
      </c>
      <c r="F1909" s="560">
        <f t="shared" si="178"/>
        <v>12</v>
      </c>
      <c r="G1909" s="595">
        <f t="shared" si="179"/>
        <v>5</v>
      </c>
      <c r="H1909" s="590">
        <f>CHOOSE('Output Sheet'!$B$4,'8760 Data'!J1909,'8760 Data'!K1909,'8760 Data'!L1909,'8760 Data'!M1909,'8760 Data'!N1909,'8760 Data'!O1909,'8760 Data'!P1909,'8760 Data'!Q1909,'8760 Data'!R1909,'8760 Data'!S1909,'8760 Data'!T1909,'8760 Data'!U1909)</f>
        <v>0</v>
      </c>
      <c r="I1909" s="591" t="e">
        <f>H1909/'Output Sheet'!$B$8</f>
        <v>#DIV/0!</v>
      </c>
      <c r="J1909" s="596"/>
      <c r="K1909" s="560"/>
      <c r="L1909" s="560"/>
      <c r="M1909" s="560"/>
      <c r="N1909" s="560"/>
      <c r="O1909" s="560"/>
      <c r="P1909" s="560"/>
      <c r="Q1909" s="560"/>
      <c r="R1909" s="560"/>
      <c r="S1909" s="560"/>
      <c r="T1909" s="560"/>
      <c r="U1909" s="560"/>
    </row>
    <row r="1910" spans="1:21">
      <c r="A1910" s="593">
        <f t="shared" si="174"/>
        <v>41354</v>
      </c>
      <c r="B1910" s="594">
        <v>41354.541777025464</v>
      </c>
      <c r="C1910" s="560">
        <f t="shared" si="175"/>
        <v>2013</v>
      </c>
      <c r="D1910" s="560">
        <f t="shared" si="176"/>
        <v>3</v>
      </c>
      <c r="E1910" s="560">
        <f t="shared" si="177"/>
        <v>21</v>
      </c>
      <c r="F1910" s="560">
        <f t="shared" si="178"/>
        <v>13</v>
      </c>
      <c r="G1910" s="595">
        <f t="shared" si="179"/>
        <v>5</v>
      </c>
      <c r="H1910" s="590">
        <f>CHOOSE('Output Sheet'!$B$4,'8760 Data'!J1910,'8760 Data'!K1910,'8760 Data'!L1910,'8760 Data'!M1910,'8760 Data'!N1910,'8760 Data'!O1910,'8760 Data'!P1910,'8760 Data'!Q1910,'8760 Data'!R1910,'8760 Data'!S1910,'8760 Data'!T1910,'8760 Data'!U1910)</f>
        <v>0</v>
      </c>
      <c r="I1910" s="591" t="e">
        <f>H1910/'Output Sheet'!$B$8</f>
        <v>#DIV/0!</v>
      </c>
      <c r="J1910" s="596"/>
      <c r="K1910" s="560"/>
      <c r="L1910" s="560"/>
      <c r="M1910" s="560"/>
      <c r="N1910" s="560"/>
      <c r="O1910" s="560"/>
      <c r="P1910" s="560"/>
      <c r="Q1910" s="560"/>
      <c r="R1910" s="560"/>
      <c r="S1910" s="560"/>
      <c r="T1910" s="560"/>
      <c r="U1910" s="560"/>
    </row>
    <row r="1911" spans="1:21">
      <c r="A1911" s="593">
        <f t="shared" si="174"/>
        <v>41354</v>
      </c>
      <c r="B1911" s="594">
        <v>41354.583443750002</v>
      </c>
      <c r="C1911" s="560">
        <f t="shared" si="175"/>
        <v>2013</v>
      </c>
      <c r="D1911" s="560">
        <f t="shared" si="176"/>
        <v>3</v>
      </c>
      <c r="E1911" s="560">
        <f t="shared" si="177"/>
        <v>21</v>
      </c>
      <c r="F1911" s="560">
        <f t="shared" si="178"/>
        <v>14</v>
      </c>
      <c r="G1911" s="595">
        <f t="shared" si="179"/>
        <v>5</v>
      </c>
      <c r="H1911" s="590">
        <f>CHOOSE('Output Sheet'!$B$4,'8760 Data'!J1911,'8760 Data'!K1911,'8760 Data'!L1911,'8760 Data'!M1911,'8760 Data'!N1911,'8760 Data'!O1911,'8760 Data'!P1911,'8760 Data'!Q1911,'8760 Data'!R1911,'8760 Data'!S1911,'8760 Data'!T1911,'8760 Data'!U1911)</f>
        <v>0</v>
      </c>
      <c r="I1911" s="591" t="e">
        <f>H1911/'Output Sheet'!$B$8</f>
        <v>#DIV/0!</v>
      </c>
      <c r="J1911" s="596"/>
      <c r="K1911" s="560"/>
      <c r="L1911" s="560"/>
      <c r="M1911" s="560"/>
      <c r="N1911" s="560"/>
      <c r="O1911" s="560"/>
      <c r="P1911" s="560"/>
      <c r="Q1911" s="560"/>
      <c r="R1911" s="560"/>
      <c r="S1911" s="560"/>
      <c r="T1911" s="560"/>
      <c r="U1911" s="560"/>
    </row>
    <row r="1912" spans="1:21">
      <c r="A1912" s="593">
        <f t="shared" si="174"/>
        <v>41354</v>
      </c>
      <c r="B1912" s="594">
        <v>41354.625110474539</v>
      </c>
      <c r="C1912" s="560">
        <f t="shared" si="175"/>
        <v>2013</v>
      </c>
      <c r="D1912" s="560">
        <f t="shared" si="176"/>
        <v>3</v>
      </c>
      <c r="E1912" s="560">
        <f t="shared" si="177"/>
        <v>21</v>
      </c>
      <c r="F1912" s="560">
        <f t="shared" si="178"/>
        <v>15</v>
      </c>
      <c r="G1912" s="595">
        <f t="shared" si="179"/>
        <v>5</v>
      </c>
      <c r="H1912" s="590">
        <f>CHOOSE('Output Sheet'!$B$4,'8760 Data'!J1912,'8760 Data'!K1912,'8760 Data'!L1912,'8760 Data'!M1912,'8760 Data'!N1912,'8760 Data'!O1912,'8760 Data'!P1912,'8760 Data'!Q1912,'8760 Data'!R1912,'8760 Data'!S1912,'8760 Data'!T1912,'8760 Data'!U1912)</f>
        <v>0</v>
      </c>
      <c r="I1912" s="591" t="e">
        <f>H1912/'Output Sheet'!$B$8</f>
        <v>#DIV/0!</v>
      </c>
      <c r="J1912" s="596"/>
      <c r="K1912" s="560"/>
      <c r="L1912" s="560"/>
      <c r="M1912" s="560"/>
      <c r="N1912" s="560"/>
      <c r="O1912" s="560"/>
      <c r="P1912" s="560"/>
      <c r="Q1912" s="560"/>
      <c r="R1912" s="560"/>
      <c r="S1912" s="560"/>
      <c r="T1912" s="560"/>
      <c r="U1912" s="560"/>
    </row>
    <row r="1913" spans="1:21">
      <c r="A1913" s="593">
        <f t="shared" si="174"/>
        <v>41354</v>
      </c>
      <c r="B1913" s="594">
        <v>41354.666777199076</v>
      </c>
      <c r="C1913" s="560">
        <f t="shared" si="175"/>
        <v>2013</v>
      </c>
      <c r="D1913" s="560">
        <f t="shared" si="176"/>
        <v>3</v>
      </c>
      <c r="E1913" s="560">
        <f t="shared" si="177"/>
        <v>21</v>
      </c>
      <c r="F1913" s="560">
        <f t="shared" si="178"/>
        <v>16</v>
      </c>
      <c r="G1913" s="595">
        <f t="shared" si="179"/>
        <v>5</v>
      </c>
      <c r="H1913" s="590">
        <f>CHOOSE('Output Sheet'!$B$4,'8760 Data'!J1913,'8760 Data'!K1913,'8760 Data'!L1913,'8760 Data'!M1913,'8760 Data'!N1913,'8760 Data'!O1913,'8760 Data'!P1913,'8760 Data'!Q1913,'8760 Data'!R1913,'8760 Data'!S1913,'8760 Data'!T1913,'8760 Data'!U1913)</f>
        <v>0</v>
      </c>
      <c r="I1913" s="591" t="e">
        <f>H1913/'Output Sheet'!$B$8</f>
        <v>#DIV/0!</v>
      </c>
      <c r="J1913" s="596"/>
      <c r="K1913" s="560"/>
      <c r="L1913" s="560"/>
      <c r="M1913" s="560"/>
      <c r="N1913" s="560"/>
      <c r="O1913" s="560"/>
      <c r="P1913" s="560"/>
      <c r="Q1913" s="560"/>
      <c r="R1913" s="560"/>
      <c r="S1913" s="560"/>
      <c r="T1913" s="560"/>
      <c r="U1913" s="560"/>
    </row>
    <row r="1914" spans="1:21">
      <c r="A1914" s="593">
        <f t="shared" si="174"/>
        <v>41354</v>
      </c>
      <c r="B1914" s="594">
        <v>41354.708443923613</v>
      </c>
      <c r="C1914" s="560">
        <f t="shared" si="175"/>
        <v>2013</v>
      </c>
      <c r="D1914" s="560">
        <f t="shared" si="176"/>
        <v>3</v>
      </c>
      <c r="E1914" s="560">
        <f t="shared" si="177"/>
        <v>21</v>
      </c>
      <c r="F1914" s="560">
        <f t="shared" si="178"/>
        <v>17</v>
      </c>
      <c r="G1914" s="595">
        <f t="shared" si="179"/>
        <v>5</v>
      </c>
      <c r="H1914" s="590">
        <f>CHOOSE('Output Sheet'!$B$4,'8760 Data'!J1914,'8760 Data'!K1914,'8760 Data'!L1914,'8760 Data'!M1914,'8760 Data'!N1914,'8760 Data'!O1914,'8760 Data'!P1914,'8760 Data'!Q1914,'8760 Data'!R1914,'8760 Data'!S1914,'8760 Data'!T1914,'8760 Data'!U1914)</f>
        <v>0</v>
      </c>
      <c r="I1914" s="591" t="e">
        <f>H1914/'Output Sheet'!$B$8</f>
        <v>#DIV/0!</v>
      </c>
      <c r="J1914" s="596"/>
      <c r="K1914" s="560"/>
      <c r="L1914" s="560"/>
      <c r="M1914" s="560"/>
      <c r="N1914" s="560"/>
      <c r="O1914" s="560"/>
      <c r="P1914" s="560"/>
      <c r="Q1914" s="560"/>
      <c r="R1914" s="560"/>
      <c r="S1914" s="560"/>
      <c r="T1914" s="560"/>
      <c r="U1914" s="560"/>
    </row>
    <row r="1915" spans="1:21">
      <c r="A1915" s="593">
        <f t="shared" si="174"/>
        <v>41354</v>
      </c>
      <c r="B1915" s="594">
        <v>41354.75011064815</v>
      </c>
      <c r="C1915" s="560">
        <f t="shared" si="175"/>
        <v>2013</v>
      </c>
      <c r="D1915" s="560">
        <f t="shared" si="176"/>
        <v>3</v>
      </c>
      <c r="E1915" s="560">
        <f t="shared" si="177"/>
        <v>21</v>
      </c>
      <c r="F1915" s="560">
        <f t="shared" si="178"/>
        <v>18</v>
      </c>
      <c r="G1915" s="595">
        <f t="shared" si="179"/>
        <v>5</v>
      </c>
      <c r="H1915" s="590">
        <f>CHOOSE('Output Sheet'!$B$4,'8760 Data'!J1915,'8760 Data'!K1915,'8760 Data'!L1915,'8760 Data'!M1915,'8760 Data'!N1915,'8760 Data'!O1915,'8760 Data'!P1915,'8760 Data'!Q1915,'8760 Data'!R1915,'8760 Data'!S1915,'8760 Data'!T1915,'8760 Data'!U1915)</f>
        <v>0</v>
      </c>
      <c r="I1915" s="591" t="e">
        <f>H1915/'Output Sheet'!$B$8</f>
        <v>#DIV/0!</v>
      </c>
      <c r="J1915" s="596"/>
      <c r="K1915" s="560"/>
      <c r="L1915" s="560"/>
      <c r="M1915" s="560"/>
      <c r="N1915" s="560"/>
      <c r="O1915" s="560"/>
      <c r="P1915" s="560"/>
      <c r="Q1915" s="560"/>
      <c r="R1915" s="560"/>
      <c r="S1915" s="560"/>
      <c r="T1915" s="560"/>
      <c r="U1915" s="560"/>
    </row>
    <row r="1916" spans="1:21">
      <c r="A1916" s="593">
        <f t="shared" si="174"/>
        <v>41354</v>
      </c>
      <c r="B1916" s="594">
        <v>41354.791777372688</v>
      </c>
      <c r="C1916" s="560">
        <f t="shared" si="175"/>
        <v>2013</v>
      </c>
      <c r="D1916" s="560">
        <f t="shared" si="176"/>
        <v>3</v>
      </c>
      <c r="E1916" s="560">
        <f t="shared" si="177"/>
        <v>21</v>
      </c>
      <c r="F1916" s="560">
        <f t="shared" si="178"/>
        <v>19</v>
      </c>
      <c r="G1916" s="595">
        <f t="shared" si="179"/>
        <v>5</v>
      </c>
      <c r="H1916" s="590">
        <f>CHOOSE('Output Sheet'!$B$4,'8760 Data'!J1916,'8760 Data'!K1916,'8760 Data'!L1916,'8760 Data'!M1916,'8760 Data'!N1916,'8760 Data'!O1916,'8760 Data'!P1916,'8760 Data'!Q1916,'8760 Data'!R1916,'8760 Data'!S1916,'8760 Data'!T1916,'8760 Data'!U1916)</f>
        <v>0</v>
      </c>
      <c r="I1916" s="591" t="e">
        <f>H1916/'Output Sheet'!$B$8</f>
        <v>#DIV/0!</v>
      </c>
      <c r="J1916" s="596"/>
      <c r="K1916" s="560"/>
      <c r="L1916" s="560"/>
      <c r="M1916" s="560"/>
      <c r="N1916" s="560"/>
      <c r="O1916" s="560"/>
      <c r="P1916" s="560"/>
      <c r="Q1916" s="560"/>
      <c r="R1916" s="560"/>
      <c r="S1916" s="560"/>
      <c r="T1916" s="560"/>
      <c r="U1916" s="560"/>
    </row>
    <row r="1917" spans="1:21">
      <c r="A1917" s="593">
        <f t="shared" si="174"/>
        <v>41354</v>
      </c>
      <c r="B1917" s="594">
        <v>41354.833444097225</v>
      </c>
      <c r="C1917" s="560">
        <f t="shared" si="175"/>
        <v>2013</v>
      </c>
      <c r="D1917" s="560">
        <f t="shared" si="176"/>
        <v>3</v>
      </c>
      <c r="E1917" s="560">
        <f t="shared" si="177"/>
        <v>21</v>
      </c>
      <c r="F1917" s="560">
        <f t="shared" si="178"/>
        <v>20</v>
      </c>
      <c r="G1917" s="595">
        <f t="shared" si="179"/>
        <v>5</v>
      </c>
      <c r="H1917" s="590">
        <f>CHOOSE('Output Sheet'!$B$4,'8760 Data'!J1917,'8760 Data'!K1917,'8760 Data'!L1917,'8760 Data'!M1917,'8760 Data'!N1917,'8760 Data'!O1917,'8760 Data'!P1917,'8760 Data'!Q1917,'8760 Data'!R1917,'8760 Data'!S1917,'8760 Data'!T1917,'8760 Data'!U1917)</f>
        <v>0</v>
      </c>
      <c r="I1917" s="591" t="e">
        <f>H1917/'Output Sheet'!$B$8</f>
        <v>#DIV/0!</v>
      </c>
      <c r="J1917" s="596"/>
      <c r="K1917" s="560"/>
      <c r="L1917" s="560"/>
      <c r="M1917" s="560"/>
      <c r="N1917" s="560"/>
      <c r="O1917" s="560"/>
      <c r="P1917" s="560"/>
      <c r="Q1917" s="560"/>
      <c r="R1917" s="560"/>
      <c r="S1917" s="560"/>
      <c r="T1917" s="560"/>
      <c r="U1917" s="560"/>
    </row>
    <row r="1918" spans="1:21">
      <c r="A1918" s="593">
        <f t="shared" si="174"/>
        <v>41354</v>
      </c>
      <c r="B1918" s="594">
        <v>41354.875110821762</v>
      </c>
      <c r="C1918" s="560">
        <f t="shared" si="175"/>
        <v>2013</v>
      </c>
      <c r="D1918" s="560">
        <f t="shared" si="176"/>
        <v>3</v>
      </c>
      <c r="E1918" s="560">
        <f t="shared" si="177"/>
        <v>21</v>
      </c>
      <c r="F1918" s="560">
        <f t="shared" si="178"/>
        <v>21</v>
      </c>
      <c r="G1918" s="595">
        <f t="shared" si="179"/>
        <v>5</v>
      </c>
      <c r="H1918" s="590">
        <f>CHOOSE('Output Sheet'!$B$4,'8760 Data'!J1918,'8760 Data'!K1918,'8760 Data'!L1918,'8760 Data'!M1918,'8760 Data'!N1918,'8760 Data'!O1918,'8760 Data'!P1918,'8760 Data'!Q1918,'8760 Data'!R1918,'8760 Data'!S1918,'8760 Data'!T1918,'8760 Data'!U1918)</f>
        <v>0</v>
      </c>
      <c r="I1918" s="591" t="e">
        <f>H1918/'Output Sheet'!$B$8</f>
        <v>#DIV/0!</v>
      </c>
      <c r="J1918" s="596"/>
      <c r="K1918" s="560"/>
      <c r="L1918" s="560"/>
      <c r="M1918" s="560"/>
      <c r="N1918" s="560"/>
      <c r="O1918" s="560"/>
      <c r="P1918" s="560"/>
      <c r="Q1918" s="560"/>
      <c r="R1918" s="560"/>
      <c r="S1918" s="560"/>
      <c r="T1918" s="560"/>
      <c r="U1918" s="560"/>
    </row>
    <row r="1919" spans="1:21">
      <c r="A1919" s="593">
        <f t="shared" si="174"/>
        <v>41354</v>
      </c>
      <c r="B1919" s="594">
        <v>41354.916777546299</v>
      </c>
      <c r="C1919" s="560">
        <f t="shared" si="175"/>
        <v>2013</v>
      </c>
      <c r="D1919" s="560">
        <f t="shared" si="176"/>
        <v>3</v>
      </c>
      <c r="E1919" s="560">
        <f t="shared" si="177"/>
        <v>21</v>
      </c>
      <c r="F1919" s="560">
        <f t="shared" si="178"/>
        <v>22</v>
      </c>
      <c r="G1919" s="595">
        <f t="shared" si="179"/>
        <v>5</v>
      </c>
      <c r="H1919" s="590">
        <f>CHOOSE('Output Sheet'!$B$4,'8760 Data'!J1919,'8760 Data'!K1919,'8760 Data'!L1919,'8760 Data'!M1919,'8760 Data'!N1919,'8760 Data'!O1919,'8760 Data'!P1919,'8760 Data'!Q1919,'8760 Data'!R1919,'8760 Data'!S1919,'8760 Data'!T1919,'8760 Data'!U1919)</f>
        <v>0</v>
      </c>
      <c r="I1919" s="591" t="e">
        <f>H1919/'Output Sheet'!$B$8</f>
        <v>#DIV/0!</v>
      </c>
      <c r="J1919" s="596"/>
      <c r="K1919" s="560"/>
      <c r="L1919" s="560"/>
      <c r="M1919" s="560"/>
      <c r="N1919" s="560"/>
      <c r="O1919" s="560"/>
      <c r="P1919" s="560"/>
      <c r="Q1919" s="560"/>
      <c r="R1919" s="560"/>
      <c r="S1919" s="560"/>
      <c r="T1919" s="560"/>
      <c r="U1919" s="560"/>
    </row>
    <row r="1920" spans="1:21">
      <c r="A1920" s="593">
        <f t="shared" si="174"/>
        <v>41354</v>
      </c>
      <c r="B1920" s="594">
        <v>41354.958444270836</v>
      </c>
      <c r="C1920" s="560">
        <f t="shared" si="175"/>
        <v>2013</v>
      </c>
      <c r="D1920" s="560">
        <f t="shared" si="176"/>
        <v>3</v>
      </c>
      <c r="E1920" s="560">
        <f t="shared" si="177"/>
        <v>21</v>
      </c>
      <c r="F1920" s="560">
        <f t="shared" si="178"/>
        <v>23</v>
      </c>
      <c r="G1920" s="595">
        <f t="shared" si="179"/>
        <v>5</v>
      </c>
      <c r="H1920" s="590">
        <f>CHOOSE('Output Sheet'!$B$4,'8760 Data'!J1920,'8760 Data'!K1920,'8760 Data'!L1920,'8760 Data'!M1920,'8760 Data'!N1920,'8760 Data'!O1920,'8760 Data'!P1920,'8760 Data'!Q1920,'8760 Data'!R1920,'8760 Data'!S1920,'8760 Data'!T1920,'8760 Data'!U1920)</f>
        <v>0</v>
      </c>
      <c r="I1920" s="591" t="e">
        <f>H1920/'Output Sheet'!$B$8</f>
        <v>#DIV/0!</v>
      </c>
      <c r="J1920" s="596"/>
      <c r="K1920" s="560"/>
      <c r="L1920" s="560"/>
      <c r="M1920" s="560"/>
      <c r="N1920" s="560"/>
      <c r="O1920" s="560"/>
      <c r="P1920" s="560"/>
      <c r="Q1920" s="560"/>
      <c r="R1920" s="560"/>
      <c r="S1920" s="560"/>
      <c r="T1920" s="560"/>
      <c r="U1920" s="560"/>
    </row>
    <row r="1921" spans="1:21">
      <c r="A1921" s="593">
        <f t="shared" si="174"/>
        <v>41355</v>
      </c>
      <c r="B1921" s="594">
        <v>41355.000110995374</v>
      </c>
      <c r="C1921" s="560">
        <f t="shared" si="175"/>
        <v>2013</v>
      </c>
      <c r="D1921" s="560">
        <f t="shared" si="176"/>
        <v>3</v>
      </c>
      <c r="E1921" s="560">
        <f t="shared" si="177"/>
        <v>22</v>
      </c>
      <c r="F1921" s="560">
        <f t="shared" si="178"/>
        <v>24</v>
      </c>
      <c r="G1921" s="595">
        <f t="shared" si="179"/>
        <v>6</v>
      </c>
      <c r="H1921" s="590">
        <f>CHOOSE('Output Sheet'!$B$4,'8760 Data'!J1921,'8760 Data'!K1921,'8760 Data'!L1921,'8760 Data'!M1921,'8760 Data'!N1921,'8760 Data'!O1921,'8760 Data'!P1921,'8760 Data'!Q1921,'8760 Data'!R1921,'8760 Data'!S1921,'8760 Data'!T1921,'8760 Data'!U1921)</f>
        <v>0</v>
      </c>
      <c r="I1921" s="591" t="e">
        <f>H1921/'Output Sheet'!$B$8</f>
        <v>#DIV/0!</v>
      </c>
      <c r="J1921" s="596"/>
      <c r="K1921" s="560"/>
      <c r="L1921" s="560"/>
      <c r="M1921" s="560"/>
      <c r="N1921" s="560"/>
      <c r="O1921" s="560"/>
      <c r="P1921" s="560"/>
      <c r="Q1921" s="560"/>
      <c r="R1921" s="560"/>
      <c r="S1921" s="560"/>
      <c r="T1921" s="560"/>
      <c r="U1921" s="560"/>
    </row>
    <row r="1922" spans="1:21">
      <c r="A1922" s="593">
        <f t="shared" si="174"/>
        <v>41355</v>
      </c>
      <c r="B1922" s="594">
        <v>41355.041777719911</v>
      </c>
      <c r="C1922" s="560">
        <f t="shared" si="175"/>
        <v>2013</v>
      </c>
      <c r="D1922" s="560">
        <f t="shared" si="176"/>
        <v>3</v>
      </c>
      <c r="E1922" s="560">
        <f t="shared" si="177"/>
        <v>22</v>
      </c>
      <c r="F1922" s="560">
        <f t="shared" si="178"/>
        <v>1</v>
      </c>
      <c r="G1922" s="595">
        <f t="shared" si="179"/>
        <v>6</v>
      </c>
      <c r="H1922" s="590">
        <f>CHOOSE('Output Sheet'!$B$4,'8760 Data'!J1922,'8760 Data'!K1922,'8760 Data'!L1922,'8760 Data'!M1922,'8760 Data'!N1922,'8760 Data'!O1922,'8760 Data'!P1922,'8760 Data'!Q1922,'8760 Data'!R1922,'8760 Data'!S1922,'8760 Data'!T1922,'8760 Data'!U1922)</f>
        <v>0</v>
      </c>
      <c r="I1922" s="591" t="e">
        <f>H1922/'Output Sheet'!$B$8</f>
        <v>#DIV/0!</v>
      </c>
      <c r="J1922" s="596"/>
      <c r="K1922" s="560"/>
      <c r="L1922" s="560"/>
      <c r="M1922" s="560"/>
      <c r="N1922" s="560"/>
      <c r="O1922" s="560"/>
      <c r="P1922" s="560"/>
      <c r="Q1922" s="560"/>
      <c r="R1922" s="560"/>
      <c r="S1922" s="560"/>
      <c r="T1922" s="560"/>
      <c r="U1922" s="560"/>
    </row>
    <row r="1923" spans="1:21">
      <c r="A1923" s="593">
        <f t="shared" ref="A1923:A1986" si="180">DATE(C1923,D1923,E1923)</f>
        <v>41355</v>
      </c>
      <c r="B1923" s="594">
        <v>41355.083444444441</v>
      </c>
      <c r="C1923" s="560">
        <f t="shared" ref="C1923:C1986" si="181">YEAR(B1923)</f>
        <v>2013</v>
      </c>
      <c r="D1923" s="560">
        <f t="shared" ref="D1923:D1986" si="182">MONTH(B1923)</f>
        <v>3</v>
      </c>
      <c r="E1923" s="560">
        <f t="shared" ref="E1923:E1986" si="183">DAY(B1923)</f>
        <v>22</v>
      </c>
      <c r="F1923" s="560">
        <f t="shared" ref="F1923:F1986" si="184">IF(HOUR(B1923)&lt;&gt;0,HOUR(B1923),24)</f>
        <v>2</v>
      </c>
      <c r="G1923" s="595">
        <f t="shared" ref="G1923:G1986" si="185">WEEKDAY(B1923,1)</f>
        <v>6</v>
      </c>
      <c r="H1923" s="590">
        <f>CHOOSE('Output Sheet'!$B$4,'8760 Data'!J1923,'8760 Data'!K1923,'8760 Data'!L1923,'8760 Data'!M1923,'8760 Data'!N1923,'8760 Data'!O1923,'8760 Data'!P1923,'8760 Data'!Q1923,'8760 Data'!R1923,'8760 Data'!S1923,'8760 Data'!T1923,'8760 Data'!U1923)</f>
        <v>0</v>
      </c>
      <c r="I1923" s="591" t="e">
        <f>H1923/'Output Sheet'!$B$8</f>
        <v>#DIV/0!</v>
      </c>
      <c r="J1923" s="596"/>
      <c r="K1923" s="560"/>
      <c r="L1923" s="560"/>
      <c r="M1923" s="560"/>
      <c r="N1923" s="560"/>
      <c r="O1923" s="560"/>
      <c r="P1923" s="560"/>
      <c r="Q1923" s="560"/>
      <c r="R1923" s="560"/>
      <c r="S1923" s="560"/>
      <c r="T1923" s="560"/>
      <c r="U1923" s="560"/>
    </row>
    <row r="1924" spans="1:21">
      <c r="A1924" s="593">
        <f t="shared" si="180"/>
        <v>41355</v>
      </c>
      <c r="B1924" s="594">
        <v>41355.125111168978</v>
      </c>
      <c r="C1924" s="560">
        <f t="shared" si="181"/>
        <v>2013</v>
      </c>
      <c r="D1924" s="560">
        <f t="shared" si="182"/>
        <v>3</v>
      </c>
      <c r="E1924" s="560">
        <f t="shared" si="183"/>
        <v>22</v>
      </c>
      <c r="F1924" s="560">
        <f t="shared" si="184"/>
        <v>3</v>
      </c>
      <c r="G1924" s="595">
        <f t="shared" si="185"/>
        <v>6</v>
      </c>
      <c r="H1924" s="590">
        <f>CHOOSE('Output Sheet'!$B$4,'8760 Data'!J1924,'8760 Data'!K1924,'8760 Data'!L1924,'8760 Data'!M1924,'8760 Data'!N1924,'8760 Data'!O1924,'8760 Data'!P1924,'8760 Data'!Q1924,'8760 Data'!R1924,'8760 Data'!S1924,'8760 Data'!T1924,'8760 Data'!U1924)</f>
        <v>0</v>
      </c>
      <c r="I1924" s="591" t="e">
        <f>H1924/'Output Sheet'!$B$8</f>
        <v>#DIV/0!</v>
      </c>
      <c r="J1924" s="596"/>
      <c r="K1924" s="560"/>
      <c r="L1924" s="560"/>
      <c r="M1924" s="560"/>
      <c r="N1924" s="560"/>
      <c r="O1924" s="560"/>
      <c r="P1924" s="560"/>
      <c r="Q1924" s="560"/>
      <c r="R1924" s="560"/>
      <c r="S1924" s="560"/>
      <c r="T1924" s="560"/>
      <c r="U1924" s="560"/>
    </row>
    <row r="1925" spans="1:21">
      <c r="A1925" s="593">
        <f t="shared" si="180"/>
        <v>41355</v>
      </c>
      <c r="B1925" s="594">
        <v>41355.166777893515</v>
      </c>
      <c r="C1925" s="560">
        <f t="shared" si="181"/>
        <v>2013</v>
      </c>
      <c r="D1925" s="560">
        <f t="shared" si="182"/>
        <v>3</v>
      </c>
      <c r="E1925" s="560">
        <f t="shared" si="183"/>
        <v>22</v>
      </c>
      <c r="F1925" s="560">
        <f t="shared" si="184"/>
        <v>4</v>
      </c>
      <c r="G1925" s="595">
        <f t="shared" si="185"/>
        <v>6</v>
      </c>
      <c r="H1925" s="590">
        <f>CHOOSE('Output Sheet'!$B$4,'8760 Data'!J1925,'8760 Data'!K1925,'8760 Data'!L1925,'8760 Data'!M1925,'8760 Data'!N1925,'8760 Data'!O1925,'8760 Data'!P1925,'8760 Data'!Q1925,'8760 Data'!R1925,'8760 Data'!S1925,'8760 Data'!T1925,'8760 Data'!U1925)</f>
        <v>0</v>
      </c>
      <c r="I1925" s="591" t="e">
        <f>H1925/'Output Sheet'!$B$8</f>
        <v>#DIV/0!</v>
      </c>
      <c r="J1925" s="596"/>
      <c r="K1925" s="560"/>
      <c r="L1925" s="560"/>
      <c r="M1925" s="560"/>
      <c r="N1925" s="560"/>
      <c r="O1925" s="560"/>
      <c r="P1925" s="560"/>
      <c r="Q1925" s="560"/>
      <c r="R1925" s="560"/>
      <c r="S1925" s="560"/>
      <c r="T1925" s="560"/>
      <c r="U1925" s="560"/>
    </row>
    <row r="1926" spans="1:21">
      <c r="A1926" s="593">
        <f t="shared" si="180"/>
        <v>41355</v>
      </c>
      <c r="B1926" s="594">
        <v>41355.208444618052</v>
      </c>
      <c r="C1926" s="560">
        <f t="shared" si="181"/>
        <v>2013</v>
      </c>
      <c r="D1926" s="560">
        <f t="shared" si="182"/>
        <v>3</v>
      </c>
      <c r="E1926" s="560">
        <f t="shared" si="183"/>
        <v>22</v>
      </c>
      <c r="F1926" s="560">
        <f t="shared" si="184"/>
        <v>5</v>
      </c>
      <c r="G1926" s="595">
        <f t="shared" si="185"/>
        <v>6</v>
      </c>
      <c r="H1926" s="590">
        <f>CHOOSE('Output Sheet'!$B$4,'8760 Data'!J1926,'8760 Data'!K1926,'8760 Data'!L1926,'8760 Data'!M1926,'8760 Data'!N1926,'8760 Data'!O1926,'8760 Data'!P1926,'8760 Data'!Q1926,'8760 Data'!R1926,'8760 Data'!S1926,'8760 Data'!T1926,'8760 Data'!U1926)</f>
        <v>0</v>
      </c>
      <c r="I1926" s="591" t="e">
        <f>H1926/'Output Sheet'!$B$8</f>
        <v>#DIV/0!</v>
      </c>
      <c r="J1926" s="596"/>
      <c r="K1926" s="560"/>
      <c r="L1926" s="560"/>
      <c r="M1926" s="560"/>
      <c r="N1926" s="560"/>
      <c r="O1926" s="560"/>
      <c r="P1926" s="560"/>
      <c r="Q1926" s="560"/>
      <c r="R1926" s="560"/>
      <c r="S1926" s="560"/>
      <c r="T1926" s="560"/>
      <c r="U1926" s="560"/>
    </row>
    <row r="1927" spans="1:21">
      <c r="A1927" s="593">
        <f t="shared" si="180"/>
        <v>41355</v>
      </c>
      <c r="B1927" s="594">
        <v>41355.25011134259</v>
      </c>
      <c r="C1927" s="560">
        <f t="shared" si="181"/>
        <v>2013</v>
      </c>
      <c r="D1927" s="560">
        <f t="shared" si="182"/>
        <v>3</v>
      </c>
      <c r="E1927" s="560">
        <f t="shared" si="183"/>
        <v>22</v>
      </c>
      <c r="F1927" s="560">
        <f t="shared" si="184"/>
        <v>6</v>
      </c>
      <c r="G1927" s="595">
        <f t="shared" si="185"/>
        <v>6</v>
      </c>
      <c r="H1927" s="590">
        <f>CHOOSE('Output Sheet'!$B$4,'8760 Data'!J1927,'8760 Data'!K1927,'8760 Data'!L1927,'8760 Data'!M1927,'8760 Data'!N1927,'8760 Data'!O1927,'8760 Data'!P1927,'8760 Data'!Q1927,'8760 Data'!R1927,'8760 Data'!S1927,'8760 Data'!T1927,'8760 Data'!U1927)</f>
        <v>0</v>
      </c>
      <c r="I1927" s="591" t="e">
        <f>H1927/'Output Sheet'!$B$8</f>
        <v>#DIV/0!</v>
      </c>
      <c r="J1927" s="596"/>
      <c r="K1927" s="560"/>
      <c r="L1927" s="560"/>
      <c r="M1927" s="560"/>
      <c r="N1927" s="560"/>
      <c r="O1927" s="560"/>
      <c r="P1927" s="560"/>
      <c r="Q1927" s="560"/>
      <c r="R1927" s="560"/>
      <c r="S1927" s="560"/>
      <c r="T1927" s="560"/>
      <c r="U1927" s="560"/>
    </row>
    <row r="1928" spans="1:21">
      <c r="A1928" s="593">
        <f t="shared" si="180"/>
        <v>41355</v>
      </c>
      <c r="B1928" s="594">
        <v>41355.291778067127</v>
      </c>
      <c r="C1928" s="560">
        <f t="shared" si="181"/>
        <v>2013</v>
      </c>
      <c r="D1928" s="560">
        <f t="shared" si="182"/>
        <v>3</v>
      </c>
      <c r="E1928" s="560">
        <f t="shared" si="183"/>
        <v>22</v>
      </c>
      <c r="F1928" s="560">
        <f t="shared" si="184"/>
        <v>7</v>
      </c>
      <c r="G1928" s="595">
        <f t="shared" si="185"/>
        <v>6</v>
      </c>
      <c r="H1928" s="590">
        <f>CHOOSE('Output Sheet'!$B$4,'8760 Data'!J1928,'8760 Data'!K1928,'8760 Data'!L1928,'8760 Data'!M1928,'8760 Data'!N1928,'8760 Data'!O1928,'8760 Data'!P1928,'8760 Data'!Q1928,'8760 Data'!R1928,'8760 Data'!S1928,'8760 Data'!T1928,'8760 Data'!U1928)</f>
        <v>0</v>
      </c>
      <c r="I1928" s="591" t="e">
        <f>H1928/'Output Sheet'!$B$8</f>
        <v>#DIV/0!</v>
      </c>
      <c r="J1928" s="596"/>
      <c r="K1928" s="560"/>
      <c r="L1928" s="560"/>
      <c r="M1928" s="560"/>
      <c r="N1928" s="560"/>
      <c r="O1928" s="560"/>
      <c r="P1928" s="560"/>
      <c r="Q1928" s="560"/>
      <c r="R1928" s="560"/>
      <c r="S1928" s="560"/>
      <c r="T1928" s="560"/>
      <c r="U1928" s="560"/>
    </row>
    <row r="1929" spans="1:21">
      <c r="A1929" s="593">
        <f t="shared" si="180"/>
        <v>41355</v>
      </c>
      <c r="B1929" s="594">
        <v>41355.333444791664</v>
      </c>
      <c r="C1929" s="560">
        <f t="shared" si="181"/>
        <v>2013</v>
      </c>
      <c r="D1929" s="560">
        <f t="shared" si="182"/>
        <v>3</v>
      </c>
      <c r="E1929" s="560">
        <f t="shared" si="183"/>
        <v>22</v>
      </c>
      <c r="F1929" s="560">
        <f t="shared" si="184"/>
        <v>8</v>
      </c>
      <c r="G1929" s="595">
        <f t="shared" si="185"/>
        <v>6</v>
      </c>
      <c r="H1929" s="590">
        <f>CHOOSE('Output Sheet'!$B$4,'8760 Data'!J1929,'8760 Data'!K1929,'8760 Data'!L1929,'8760 Data'!M1929,'8760 Data'!N1929,'8760 Data'!O1929,'8760 Data'!P1929,'8760 Data'!Q1929,'8760 Data'!R1929,'8760 Data'!S1929,'8760 Data'!T1929,'8760 Data'!U1929)</f>
        <v>0</v>
      </c>
      <c r="I1929" s="591" t="e">
        <f>H1929/'Output Sheet'!$B$8</f>
        <v>#DIV/0!</v>
      </c>
      <c r="J1929" s="596"/>
      <c r="K1929" s="560"/>
      <c r="L1929" s="560"/>
      <c r="M1929" s="560"/>
      <c r="N1929" s="560"/>
      <c r="O1929" s="560"/>
      <c r="P1929" s="560"/>
      <c r="Q1929" s="560"/>
      <c r="R1929" s="560"/>
      <c r="S1929" s="560"/>
      <c r="T1929" s="560"/>
      <c r="U1929" s="560"/>
    </row>
    <row r="1930" spans="1:21">
      <c r="A1930" s="593">
        <f t="shared" si="180"/>
        <v>41355</v>
      </c>
      <c r="B1930" s="594">
        <v>41355.375111516201</v>
      </c>
      <c r="C1930" s="560">
        <f t="shared" si="181"/>
        <v>2013</v>
      </c>
      <c r="D1930" s="560">
        <f t="shared" si="182"/>
        <v>3</v>
      </c>
      <c r="E1930" s="560">
        <f t="shared" si="183"/>
        <v>22</v>
      </c>
      <c r="F1930" s="560">
        <f t="shared" si="184"/>
        <v>9</v>
      </c>
      <c r="G1930" s="595">
        <f t="shared" si="185"/>
        <v>6</v>
      </c>
      <c r="H1930" s="590">
        <f>CHOOSE('Output Sheet'!$B$4,'8760 Data'!J1930,'8760 Data'!K1930,'8760 Data'!L1930,'8760 Data'!M1930,'8760 Data'!N1930,'8760 Data'!O1930,'8760 Data'!P1930,'8760 Data'!Q1930,'8760 Data'!R1930,'8760 Data'!S1930,'8760 Data'!T1930,'8760 Data'!U1930)</f>
        <v>0</v>
      </c>
      <c r="I1930" s="591" t="e">
        <f>H1930/'Output Sheet'!$B$8</f>
        <v>#DIV/0!</v>
      </c>
      <c r="J1930" s="596"/>
      <c r="K1930" s="560"/>
      <c r="L1930" s="560"/>
      <c r="M1930" s="560"/>
      <c r="N1930" s="560"/>
      <c r="O1930" s="560"/>
      <c r="P1930" s="560"/>
      <c r="Q1930" s="560"/>
      <c r="R1930" s="560"/>
      <c r="S1930" s="560"/>
      <c r="T1930" s="560"/>
      <c r="U1930" s="560"/>
    </row>
    <row r="1931" spans="1:21">
      <c r="A1931" s="593">
        <f t="shared" si="180"/>
        <v>41355</v>
      </c>
      <c r="B1931" s="594">
        <v>41355.416778240738</v>
      </c>
      <c r="C1931" s="560">
        <f t="shared" si="181"/>
        <v>2013</v>
      </c>
      <c r="D1931" s="560">
        <f t="shared" si="182"/>
        <v>3</v>
      </c>
      <c r="E1931" s="560">
        <f t="shared" si="183"/>
        <v>22</v>
      </c>
      <c r="F1931" s="560">
        <f t="shared" si="184"/>
        <v>10</v>
      </c>
      <c r="G1931" s="595">
        <f t="shared" si="185"/>
        <v>6</v>
      </c>
      <c r="H1931" s="590">
        <f>CHOOSE('Output Sheet'!$B$4,'8760 Data'!J1931,'8760 Data'!K1931,'8760 Data'!L1931,'8760 Data'!M1931,'8760 Data'!N1931,'8760 Data'!O1931,'8760 Data'!P1931,'8760 Data'!Q1931,'8760 Data'!R1931,'8760 Data'!S1931,'8760 Data'!T1931,'8760 Data'!U1931)</f>
        <v>0</v>
      </c>
      <c r="I1931" s="591" t="e">
        <f>H1931/'Output Sheet'!$B$8</f>
        <v>#DIV/0!</v>
      </c>
      <c r="J1931" s="596"/>
      <c r="K1931" s="560"/>
      <c r="L1931" s="560"/>
      <c r="M1931" s="560"/>
      <c r="N1931" s="560"/>
      <c r="O1931" s="560"/>
      <c r="P1931" s="560"/>
      <c r="Q1931" s="560"/>
      <c r="R1931" s="560"/>
      <c r="S1931" s="560"/>
      <c r="T1931" s="560"/>
      <c r="U1931" s="560"/>
    </row>
    <row r="1932" spans="1:21">
      <c r="A1932" s="593">
        <f t="shared" si="180"/>
        <v>41355</v>
      </c>
      <c r="B1932" s="594">
        <v>41355.458444965276</v>
      </c>
      <c r="C1932" s="560">
        <f t="shared" si="181"/>
        <v>2013</v>
      </c>
      <c r="D1932" s="560">
        <f t="shared" si="182"/>
        <v>3</v>
      </c>
      <c r="E1932" s="560">
        <f t="shared" si="183"/>
        <v>22</v>
      </c>
      <c r="F1932" s="560">
        <f t="shared" si="184"/>
        <v>11</v>
      </c>
      <c r="G1932" s="595">
        <f t="shared" si="185"/>
        <v>6</v>
      </c>
      <c r="H1932" s="590">
        <f>CHOOSE('Output Sheet'!$B$4,'8760 Data'!J1932,'8760 Data'!K1932,'8760 Data'!L1932,'8760 Data'!M1932,'8760 Data'!N1932,'8760 Data'!O1932,'8760 Data'!P1932,'8760 Data'!Q1932,'8760 Data'!R1932,'8760 Data'!S1932,'8760 Data'!T1932,'8760 Data'!U1932)</f>
        <v>0</v>
      </c>
      <c r="I1932" s="591" t="e">
        <f>H1932/'Output Sheet'!$B$8</f>
        <v>#DIV/0!</v>
      </c>
      <c r="J1932" s="596"/>
      <c r="K1932" s="560"/>
      <c r="L1932" s="560"/>
      <c r="M1932" s="560"/>
      <c r="N1932" s="560"/>
      <c r="O1932" s="560"/>
      <c r="P1932" s="560"/>
      <c r="Q1932" s="560"/>
      <c r="R1932" s="560"/>
      <c r="S1932" s="560"/>
      <c r="T1932" s="560"/>
      <c r="U1932" s="560"/>
    </row>
    <row r="1933" spans="1:21">
      <c r="A1933" s="593">
        <f t="shared" si="180"/>
        <v>41355</v>
      </c>
      <c r="B1933" s="594">
        <v>41355.500111689813</v>
      </c>
      <c r="C1933" s="560">
        <f t="shared" si="181"/>
        <v>2013</v>
      </c>
      <c r="D1933" s="560">
        <f t="shared" si="182"/>
        <v>3</v>
      </c>
      <c r="E1933" s="560">
        <f t="shared" si="183"/>
        <v>22</v>
      </c>
      <c r="F1933" s="560">
        <f t="shared" si="184"/>
        <v>12</v>
      </c>
      <c r="G1933" s="595">
        <f t="shared" si="185"/>
        <v>6</v>
      </c>
      <c r="H1933" s="590">
        <f>CHOOSE('Output Sheet'!$B$4,'8760 Data'!J1933,'8760 Data'!K1933,'8760 Data'!L1933,'8760 Data'!M1933,'8760 Data'!N1933,'8760 Data'!O1933,'8760 Data'!P1933,'8760 Data'!Q1933,'8760 Data'!R1933,'8760 Data'!S1933,'8760 Data'!T1933,'8760 Data'!U1933)</f>
        <v>0</v>
      </c>
      <c r="I1933" s="591" t="e">
        <f>H1933/'Output Sheet'!$B$8</f>
        <v>#DIV/0!</v>
      </c>
      <c r="J1933" s="596"/>
      <c r="K1933" s="560"/>
      <c r="L1933" s="560"/>
      <c r="M1933" s="560"/>
      <c r="N1933" s="560"/>
      <c r="O1933" s="560"/>
      <c r="P1933" s="560"/>
      <c r="Q1933" s="560"/>
      <c r="R1933" s="560"/>
      <c r="S1933" s="560"/>
      <c r="T1933" s="560"/>
      <c r="U1933" s="560"/>
    </row>
    <row r="1934" spans="1:21">
      <c r="A1934" s="593">
        <f t="shared" si="180"/>
        <v>41355</v>
      </c>
      <c r="B1934" s="594">
        <v>41355.54177841435</v>
      </c>
      <c r="C1934" s="560">
        <f t="shared" si="181"/>
        <v>2013</v>
      </c>
      <c r="D1934" s="560">
        <f t="shared" si="182"/>
        <v>3</v>
      </c>
      <c r="E1934" s="560">
        <f t="shared" si="183"/>
        <v>22</v>
      </c>
      <c r="F1934" s="560">
        <f t="shared" si="184"/>
        <v>13</v>
      </c>
      <c r="G1934" s="595">
        <f t="shared" si="185"/>
        <v>6</v>
      </c>
      <c r="H1934" s="590">
        <f>CHOOSE('Output Sheet'!$B$4,'8760 Data'!J1934,'8760 Data'!K1934,'8760 Data'!L1934,'8760 Data'!M1934,'8760 Data'!N1934,'8760 Data'!O1934,'8760 Data'!P1934,'8760 Data'!Q1934,'8760 Data'!R1934,'8760 Data'!S1934,'8760 Data'!T1934,'8760 Data'!U1934)</f>
        <v>0</v>
      </c>
      <c r="I1934" s="591" t="e">
        <f>H1934/'Output Sheet'!$B$8</f>
        <v>#DIV/0!</v>
      </c>
      <c r="J1934" s="596"/>
      <c r="K1934" s="560"/>
      <c r="L1934" s="560"/>
      <c r="M1934" s="560"/>
      <c r="N1934" s="560"/>
      <c r="O1934" s="560"/>
      <c r="P1934" s="560"/>
      <c r="Q1934" s="560"/>
      <c r="R1934" s="560"/>
      <c r="S1934" s="560"/>
      <c r="T1934" s="560"/>
      <c r="U1934" s="560"/>
    </row>
    <row r="1935" spans="1:21">
      <c r="A1935" s="593">
        <f t="shared" si="180"/>
        <v>41355</v>
      </c>
      <c r="B1935" s="594">
        <v>41355.583445138887</v>
      </c>
      <c r="C1935" s="560">
        <f t="shared" si="181"/>
        <v>2013</v>
      </c>
      <c r="D1935" s="560">
        <f t="shared" si="182"/>
        <v>3</v>
      </c>
      <c r="E1935" s="560">
        <f t="shared" si="183"/>
        <v>22</v>
      </c>
      <c r="F1935" s="560">
        <f t="shared" si="184"/>
        <v>14</v>
      </c>
      <c r="G1935" s="595">
        <f t="shared" si="185"/>
        <v>6</v>
      </c>
      <c r="H1935" s="590">
        <f>CHOOSE('Output Sheet'!$B$4,'8760 Data'!J1935,'8760 Data'!K1935,'8760 Data'!L1935,'8760 Data'!M1935,'8760 Data'!N1935,'8760 Data'!O1935,'8760 Data'!P1935,'8760 Data'!Q1935,'8760 Data'!R1935,'8760 Data'!S1935,'8760 Data'!T1935,'8760 Data'!U1935)</f>
        <v>0</v>
      </c>
      <c r="I1935" s="591" t="e">
        <f>H1935/'Output Sheet'!$B$8</f>
        <v>#DIV/0!</v>
      </c>
      <c r="J1935" s="596"/>
      <c r="K1935" s="560"/>
      <c r="L1935" s="560"/>
      <c r="M1935" s="560"/>
      <c r="N1935" s="560"/>
      <c r="O1935" s="560"/>
      <c r="P1935" s="560"/>
      <c r="Q1935" s="560"/>
      <c r="R1935" s="560"/>
      <c r="S1935" s="560"/>
      <c r="T1935" s="560"/>
      <c r="U1935" s="560"/>
    </row>
    <row r="1936" spans="1:21">
      <c r="A1936" s="593">
        <f t="shared" si="180"/>
        <v>41355</v>
      </c>
      <c r="B1936" s="594">
        <v>41355.625111863425</v>
      </c>
      <c r="C1936" s="560">
        <f t="shared" si="181"/>
        <v>2013</v>
      </c>
      <c r="D1936" s="560">
        <f t="shared" si="182"/>
        <v>3</v>
      </c>
      <c r="E1936" s="560">
        <f t="shared" si="183"/>
        <v>22</v>
      </c>
      <c r="F1936" s="560">
        <f t="shared" si="184"/>
        <v>15</v>
      </c>
      <c r="G1936" s="595">
        <f t="shared" si="185"/>
        <v>6</v>
      </c>
      <c r="H1936" s="590">
        <f>CHOOSE('Output Sheet'!$B$4,'8760 Data'!J1936,'8760 Data'!K1936,'8760 Data'!L1936,'8760 Data'!M1936,'8760 Data'!N1936,'8760 Data'!O1936,'8760 Data'!P1936,'8760 Data'!Q1936,'8760 Data'!R1936,'8760 Data'!S1936,'8760 Data'!T1936,'8760 Data'!U1936)</f>
        <v>0</v>
      </c>
      <c r="I1936" s="591" t="e">
        <f>H1936/'Output Sheet'!$B$8</f>
        <v>#DIV/0!</v>
      </c>
      <c r="J1936" s="596"/>
      <c r="K1936" s="560"/>
      <c r="L1936" s="560"/>
      <c r="M1936" s="560"/>
      <c r="N1936" s="560"/>
      <c r="O1936" s="560"/>
      <c r="P1936" s="560"/>
      <c r="Q1936" s="560"/>
      <c r="R1936" s="560"/>
      <c r="S1936" s="560"/>
      <c r="T1936" s="560"/>
      <c r="U1936" s="560"/>
    </row>
    <row r="1937" spans="1:21">
      <c r="A1937" s="593">
        <f t="shared" si="180"/>
        <v>41355</v>
      </c>
      <c r="B1937" s="594">
        <v>41355.666778587962</v>
      </c>
      <c r="C1937" s="560">
        <f t="shared" si="181"/>
        <v>2013</v>
      </c>
      <c r="D1937" s="560">
        <f t="shared" si="182"/>
        <v>3</v>
      </c>
      <c r="E1937" s="560">
        <f t="shared" si="183"/>
        <v>22</v>
      </c>
      <c r="F1937" s="560">
        <f t="shared" si="184"/>
        <v>16</v>
      </c>
      <c r="G1937" s="595">
        <f t="shared" si="185"/>
        <v>6</v>
      </c>
      <c r="H1937" s="590">
        <f>CHOOSE('Output Sheet'!$B$4,'8760 Data'!J1937,'8760 Data'!K1937,'8760 Data'!L1937,'8760 Data'!M1937,'8760 Data'!N1937,'8760 Data'!O1937,'8760 Data'!P1937,'8760 Data'!Q1937,'8760 Data'!R1937,'8760 Data'!S1937,'8760 Data'!T1937,'8760 Data'!U1937)</f>
        <v>0</v>
      </c>
      <c r="I1937" s="591" t="e">
        <f>H1937/'Output Sheet'!$B$8</f>
        <v>#DIV/0!</v>
      </c>
      <c r="J1937" s="596"/>
      <c r="K1937" s="560"/>
      <c r="L1937" s="560"/>
      <c r="M1937" s="560"/>
      <c r="N1937" s="560"/>
      <c r="O1937" s="560"/>
      <c r="P1937" s="560"/>
      <c r="Q1937" s="560"/>
      <c r="R1937" s="560"/>
      <c r="S1937" s="560"/>
      <c r="T1937" s="560"/>
      <c r="U1937" s="560"/>
    </row>
    <row r="1938" spans="1:21">
      <c r="A1938" s="593">
        <f t="shared" si="180"/>
        <v>41355</v>
      </c>
      <c r="B1938" s="594">
        <v>41355.708445312499</v>
      </c>
      <c r="C1938" s="560">
        <f t="shared" si="181"/>
        <v>2013</v>
      </c>
      <c r="D1938" s="560">
        <f t="shared" si="182"/>
        <v>3</v>
      </c>
      <c r="E1938" s="560">
        <f t="shared" si="183"/>
        <v>22</v>
      </c>
      <c r="F1938" s="560">
        <f t="shared" si="184"/>
        <v>17</v>
      </c>
      <c r="G1938" s="595">
        <f t="shared" si="185"/>
        <v>6</v>
      </c>
      <c r="H1938" s="590">
        <f>CHOOSE('Output Sheet'!$B$4,'8760 Data'!J1938,'8760 Data'!K1938,'8760 Data'!L1938,'8760 Data'!M1938,'8760 Data'!N1938,'8760 Data'!O1938,'8760 Data'!P1938,'8760 Data'!Q1938,'8760 Data'!R1938,'8760 Data'!S1938,'8760 Data'!T1938,'8760 Data'!U1938)</f>
        <v>0</v>
      </c>
      <c r="I1938" s="591" t="e">
        <f>H1938/'Output Sheet'!$B$8</f>
        <v>#DIV/0!</v>
      </c>
      <c r="J1938" s="596"/>
      <c r="K1938" s="560"/>
      <c r="L1938" s="560"/>
      <c r="M1938" s="560"/>
      <c r="N1938" s="560"/>
      <c r="O1938" s="560"/>
      <c r="P1938" s="560"/>
      <c r="Q1938" s="560"/>
      <c r="R1938" s="560"/>
      <c r="S1938" s="560"/>
      <c r="T1938" s="560"/>
      <c r="U1938" s="560"/>
    </row>
    <row r="1939" spans="1:21">
      <c r="A1939" s="593">
        <f t="shared" si="180"/>
        <v>41355</v>
      </c>
      <c r="B1939" s="594">
        <v>41355.750112037036</v>
      </c>
      <c r="C1939" s="560">
        <f t="shared" si="181"/>
        <v>2013</v>
      </c>
      <c r="D1939" s="560">
        <f t="shared" si="182"/>
        <v>3</v>
      </c>
      <c r="E1939" s="560">
        <f t="shared" si="183"/>
        <v>22</v>
      </c>
      <c r="F1939" s="560">
        <f t="shared" si="184"/>
        <v>18</v>
      </c>
      <c r="G1939" s="595">
        <f t="shared" si="185"/>
        <v>6</v>
      </c>
      <c r="H1939" s="590">
        <f>CHOOSE('Output Sheet'!$B$4,'8760 Data'!J1939,'8760 Data'!K1939,'8760 Data'!L1939,'8760 Data'!M1939,'8760 Data'!N1939,'8760 Data'!O1939,'8760 Data'!P1939,'8760 Data'!Q1939,'8760 Data'!R1939,'8760 Data'!S1939,'8760 Data'!T1939,'8760 Data'!U1939)</f>
        <v>0</v>
      </c>
      <c r="I1939" s="591" t="e">
        <f>H1939/'Output Sheet'!$B$8</f>
        <v>#DIV/0!</v>
      </c>
      <c r="J1939" s="596"/>
      <c r="K1939" s="560"/>
      <c r="L1939" s="560"/>
      <c r="M1939" s="560"/>
      <c r="N1939" s="560"/>
      <c r="O1939" s="560"/>
      <c r="P1939" s="560"/>
      <c r="Q1939" s="560"/>
      <c r="R1939" s="560"/>
      <c r="S1939" s="560"/>
      <c r="T1939" s="560"/>
      <c r="U1939" s="560"/>
    </row>
    <row r="1940" spans="1:21">
      <c r="A1940" s="593">
        <f t="shared" si="180"/>
        <v>41355</v>
      </c>
      <c r="B1940" s="594">
        <v>41355.791778761573</v>
      </c>
      <c r="C1940" s="560">
        <f t="shared" si="181"/>
        <v>2013</v>
      </c>
      <c r="D1940" s="560">
        <f t="shared" si="182"/>
        <v>3</v>
      </c>
      <c r="E1940" s="560">
        <f t="shared" si="183"/>
        <v>22</v>
      </c>
      <c r="F1940" s="560">
        <f t="shared" si="184"/>
        <v>19</v>
      </c>
      <c r="G1940" s="595">
        <f t="shared" si="185"/>
        <v>6</v>
      </c>
      <c r="H1940" s="590">
        <f>CHOOSE('Output Sheet'!$B$4,'8760 Data'!J1940,'8760 Data'!K1940,'8760 Data'!L1940,'8760 Data'!M1940,'8760 Data'!N1940,'8760 Data'!O1940,'8760 Data'!P1940,'8760 Data'!Q1940,'8760 Data'!R1940,'8760 Data'!S1940,'8760 Data'!T1940,'8760 Data'!U1940)</f>
        <v>0</v>
      </c>
      <c r="I1940" s="591" t="e">
        <f>H1940/'Output Sheet'!$B$8</f>
        <v>#DIV/0!</v>
      </c>
      <c r="J1940" s="596"/>
      <c r="K1940" s="560"/>
      <c r="L1940" s="560"/>
      <c r="M1940" s="560"/>
      <c r="N1940" s="560"/>
      <c r="O1940" s="560"/>
      <c r="P1940" s="560"/>
      <c r="Q1940" s="560"/>
      <c r="R1940" s="560"/>
      <c r="S1940" s="560"/>
      <c r="T1940" s="560"/>
      <c r="U1940" s="560"/>
    </row>
    <row r="1941" spans="1:21">
      <c r="A1941" s="593">
        <f t="shared" si="180"/>
        <v>41355</v>
      </c>
      <c r="B1941" s="594">
        <v>41355.833445486111</v>
      </c>
      <c r="C1941" s="560">
        <f t="shared" si="181"/>
        <v>2013</v>
      </c>
      <c r="D1941" s="560">
        <f t="shared" si="182"/>
        <v>3</v>
      </c>
      <c r="E1941" s="560">
        <f t="shared" si="183"/>
        <v>22</v>
      </c>
      <c r="F1941" s="560">
        <f t="shared" si="184"/>
        <v>20</v>
      </c>
      <c r="G1941" s="595">
        <f t="shared" si="185"/>
        <v>6</v>
      </c>
      <c r="H1941" s="590">
        <f>CHOOSE('Output Sheet'!$B$4,'8760 Data'!J1941,'8760 Data'!K1941,'8760 Data'!L1941,'8760 Data'!M1941,'8760 Data'!N1941,'8760 Data'!O1941,'8760 Data'!P1941,'8760 Data'!Q1941,'8760 Data'!R1941,'8760 Data'!S1941,'8760 Data'!T1941,'8760 Data'!U1941)</f>
        <v>0</v>
      </c>
      <c r="I1941" s="591" t="e">
        <f>H1941/'Output Sheet'!$B$8</f>
        <v>#DIV/0!</v>
      </c>
      <c r="J1941" s="596"/>
      <c r="K1941" s="560"/>
      <c r="L1941" s="560"/>
      <c r="M1941" s="560"/>
      <c r="N1941" s="560"/>
      <c r="O1941" s="560"/>
      <c r="P1941" s="560"/>
      <c r="Q1941" s="560"/>
      <c r="R1941" s="560"/>
      <c r="S1941" s="560"/>
      <c r="T1941" s="560"/>
      <c r="U1941" s="560"/>
    </row>
    <row r="1942" spans="1:21">
      <c r="A1942" s="593">
        <f t="shared" si="180"/>
        <v>41355</v>
      </c>
      <c r="B1942" s="594">
        <v>41355.875112210648</v>
      </c>
      <c r="C1942" s="560">
        <f t="shared" si="181"/>
        <v>2013</v>
      </c>
      <c r="D1942" s="560">
        <f t="shared" si="182"/>
        <v>3</v>
      </c>
      <c r="E1942" s="560">
        <f t="shared" si="183"/>
        <v>22</v>
      </c>
      <c r="F1942" s="560">
        <f t="shared" si="184"/>
        <v>21</v>
      </c>
      <c r="G1942" s="595">
        <f t="shared" si="185"/>
        <v>6</v>
      </c>
      <c r="H1942" s="590">
        <f>CHOOSE('Output Sheet'!$B$4,'8760 Data'!J1942,'8760 Data'!K1942,'8760 Data'!L1942,'8760 Data'!M1942,'8760 Data'!N1942,'8760 Data'!O1942,'8760 Data'!P1942,'8760 Data'!Q1942,'8760 Data'!R1942,'8760 Data'!S1942,'8760 Data'!T1942,'8760 Data'!U1942)</f>
        <v>0</v>
      </c>
      <c r="I1942" s="591" t="e">
        <f>H1942/'Output Sheet'!$B$8</f>
        <v>#DIV/0!</v>
      </c>
      <c r="J1942" s="596"/>
      <c r="K1942" s="560"/>
      <c r="L1942" s="560"/>
      <c r="M1942" s="560"/>
      <c r="N1942" s="560"/>
      <c r="O1942" s="560"/>
      <c r="P1942" s="560"/>
      <c r="Q1942" s="560"/>
      <c r="R1942" s="560"/>
      <c r="S1942" s="560"/>
      <c r="T1942" s="560"/>
      <c r="U1942" s="560"/>
    </row>
    <row r="1943" spans="1:21">
      <c r="A1943" s="593">
        <f t="shared" si="180"/>
        <v>41355</v>
      </c>
      <c r="B1943" s="594">
        <v>41355.916778935185</v>
      </c>
      <c r="C1943" s="560">
        <f t="shared" si="181"/>
        <v>2013</v>
      </c>
      <c r="D1943" s="560">
        <f t="shared" si="182"/>
        <v>3</v>
      </c>
      <c r="E1943" s="560">
        <f t="shared" si="183"/>
        <v>22</v>
      </c>
      <c r="F1943" s="560">
        <f t="shared" si="184"/>
        <v>22</v>
      </c>
      <c r="G1943" s="595">
        <f t="shared" si="185"/>
        <v>6</v>
      </c>
      <c r="H1943" s="590">
        <f>CHOOSE('Output Sheet'!$B$4,'8760 Data'!J1943,'8760 Data'!K1943,'8760 Data'!L1943,'8760 Data'!M1943,'8760 Data'!N1943,'8760 Data'!O1943,'8760 Data'!P1943,'8760 Data'!Q1943,'8760 Data'!R1943,'8760 Data'!S1943,'8760 Data'!T1943,'8760 Data'!U1943)</f>
        <v>0</v>
      </c>
      <c r="I1943" s="591" t="e">
        <f>H1943/'Output Sheet'!$B$8</f>
        <v>#DIV/0!</v>
      </c>
      <c r="J1943" s="596"/>
      <c r="K1943" s="560"/>
      <c r="L1943" s="560"/>
      <c r="M1943" s="560"/>
      <c r="N1943" s="560"/>
      <c r="O1943" s="560"/>
      <c r="P1943" s="560"/>
      <c r="Q1943" s="560"/>
      <c r="R1943" s="560"/>
      <c r="S1943" s="560"/>
      <c r="T1943" s="560"/>
      <c r="U1943" s="560"/>
    </row>
    <row r="1944" spans="1:21">
      <c r="A1944" s="593">
        <f t="shared" si="180"/>
        <v>41355</v>
      </c>
      <c r="B1944" s="594">
        <v>41355.958445659722</v>
      </c>
      <c r="C1944" s="560">
        <f t="shared" si="181"/>
        <v>2013</v>
      </c>
      <c r="D1944" s="560">
        <f t="shared" si="182"/>
        <v>3</v>
      </c>
      <c r="E1944" s="560">
        <f t="shared" si="183"/>
        <v>22</v>
      </c>
      <c r="F1944" s="560">
        <f t="shared" si="184"/>
        <v>23</v>
      </c>
      <c r="G1944" s="595">
        <f t="shared" si="185"/>
        <v>6</v>
      </c>
      <c r="H1944" s="590">
        <f>CHOOSE('Output Sheet'!$B$4,'8760 Data'!J1944,'8760 Data'!K1944,'8760 Data'!L1944,'8760 Data'!M1944,'8760 Data'!N1944,'8760 Data'!O1944,'8760 Data'!P1944,'8760 Data'!Q1944,'8760 Data'!R1944,'8760 Data'!S1944,'8760 Data'!T1944,'8760 Data'!U1944)</f>
        <v>0</v>
      </c>
      <c r="I1944" s="591" t="e">
        <f>H1944/'Output Sheet'!$B$8</f>
        <v>#DIV/0!</v>
      </c>
      <c r="J1944" s="596"/>
      <c r="K1944" s="560"/>
      <c r="L1944" s="560"/>
      <c r="M1944" s="560"/>
      <c r="N1944" s="560"/>
      <c r="O1944" s="560"/>
      <c r="P1944" s="560"/>
      <c r="Q1944" s="560"/>
      <c r="R1944" s="560"/>
      <c r="S1944" s="560"/>
      <c r="T1944" s="560"/>
      <c r="U1944" s="560"/>
    </row>
    <row r="1945" spans="1:21">
      <c r="A1945" s="593">
        <f t="shared" si="180"/>
        <v>41356</v>
      </c>
      <c r="B1945" s="594">
        <v>41356.000112384259</v>
      </c>
      <c r="C1945" s="560">
        <f t="shared" si="181"/>
        <v>2013</v>
      </c>
      <c r="D1945" s="560">
        <f t="shared" si="182"/>
        <v>3</v>
      </c>
      <c r="E1945" s="560">
        <f t="shared" si="183"/>
        <v>23</v>
      </c>
      <c r="F1945" s="560">
        <f t="shared" si="184"/>
        <v>24</v>
      </c>
      <c r="G1945" s="595">
        <f t="shared" si="185"/>
        <v>7</v>
      </c>
      <c r="H1945" s="590">
        <f>CHOOSE('Output Sheet'!$B$4,'8760 Data'!J1945,'8760 Data'!K1945,'8760 Data'!L1945,'8760 Data'!M1945,'8760 Data'!N1945,'8760 Data'!O1945,'8760 Data'!P1945,'8760 Data'!Q1945,'8760 Data'!R1945,'8760 Data'!S1945,'8760 Data'!T1945,'8760 Data'!U1945)</f>
        <v>0</v>
      </c>
      <c r="I1945" s="591" t="e">
        <f>H1945/'Output Sheet'!$B$8</f>
        <v>#DIV/0!</v>
      </c>
      <c r="J1945" s="596"/>
      <c r="K1945" s="560"/>
      <c r="L1945" s="560"/>
      <c r="M1945" s="560"/>
      <c r="N1945" s="560"/>
      <c r="O1945" s="560"/>
      <c r="P1945" s="560"/>
      <c r="Q1945" s="560"/>
      <c r="R1945" s="560"/>
      <c r="S1945" s="560"/>
      <c r="T1945" s="560"/>
      <c r="U1945" s="560"/>
    </row>
    <row r="1946" spans="1:21">
      <c r="A1946" s="593">
        <f t="shared" si="180"/>
        <v>41356</v>
      </c>
      <c r="B1946" s="594">
        <v>41356.041779108797</v>
      </c>
      <c r="C1946" s="560">
        <f t="shared" si="181"/>
        <v>2013</v>
      </c>
      <c r="D1946" s="560">
        <f t="shared" si="182"/>
        <v>3</v>
      </c>
      <c r="E1946" s="560">
        <f t="shared" si="183"/>
        <v>23</v>
      </c>
      <c r="F1946" s="560">
        <f t="shared" si="184"/>
        <v>1</v>
      </c>
      <c r="G1946" s="595">
        <f t="shared" si="185"/>
        <v>7</v>
      </c>
      <c r="H1946" s="590">
        <f>CHOOSE('Output Sheet'!$B$4,'8760 Data'!J1946,'8760 Data'!K1946,'8760 Data'!L1946,'8760 Data'!M1946,'8760 Data'!N1946,'8760 Data'!O1946,'8760 Data'!P1946,'8760 Data'!Q1946,'8760 Data'!R1946,'8760 Data'!S1946,'8760 Data'!T1946,'8760 Data'!U1946)</f>
        <v>0</v>
      </c>
      <c r="I1946" s="591" t="e">
        <f>H1946/'Output Sheet'!$B$8</f>
        <v>#DIV/0!</v>
      </c>
      <c r="J1946" s="596"/>
      <c r="K1946" s="560"/>
      <c r="L1946" s="560"/>
      <c r="M1946" s="560"/>
      <c r="N1946" s="560"/>
      <c r="O1946" s="560"/>
      <c r="P1946" s="560"/>
      <c r="Q1946" s="560"/>
      <c r="R1946" s="560"/>
      <c r="S1946" s="560"/>
      <c r="T1946" s="560"/>
      <c r="U1946" s="560"/>
    </row>
    <row r="1947" spans="1:21">
      <c r="A1947" s="593">
        <f t="shared" si="180"/>
        <v>41356</v>
      </c>
      <c r="B1947" s="594">
        <v>41356.083445833334</v>
      </c>
      <c r="C1947" s="560">
        <f t="shared" si="181"/>
        <v>2013</v>
      </c>
      <c r="D1947" s="560">
        <f t="shared" si="182"/>
        <v>3</v>
      </c>
      <c r="E1947" s="560">
        <f t="shared" si="183"/>
        <v>23</v>
      </c>
      <c r="F1947" s="560">
        <f t="shared" si="184"/>
        <v>2</v>
      </c>
      <c r="G1947" s="595">
        <f t="shared" si="185"/>
        <v>7</v>
      </c>
      <c r="H1947" s="590">
        <f>CHOOSE('Output Sheet'!$B$4,'8760 Data'!J1947,'8760 Data'!K1947,'8760 Data'!L1947,'8760 Data'!M1947,'8760 Data'!N1947,'8760 Data'!O1947,'8760 Data'!P1947,'8760 Data'!Q1947,'8760 Data'!R1947,'8760 Data'!S1947,'8760 Data'!T1947,'8760 Data'!U1947)</f>
        <v>0</v>
      </c>
      <c r="I1947" s="591" t="e">
        <f>H1947/'Output Sheet'!$B$8</f>
        <v>#DIV/0!</v>
      </c>
      <c r="J1947" s="596"/>
      <c r="K1947" s="560"/>
      <c r="L1947" s="560"/>
      <c r="M1947" s="560"/>
      <c r="N1947" s="560"/>
      <c r="O1947" s="560"/>
      <c r="P1947" s="560"/>
      <c r="Q1947" s="560"/>
      <c r="R1947" s="560"/>
      <c r="S1947" s="560"/>
      <c r="T1947" s="560"/>
      <c r="U1947" s="560"/>
    </row>
    <row r="1948" spans="1:21">
      <c r="A1948" s="593">
        <f t="shared" si="180"/>
        <v>41356</v>
      </c>
      <c r="B1948" s="594">
        <v>41356.125112557871</v>
      </c>
      <c r="C1948" s="560">
        <f t="shared" si="181"/>
        <v>2013</v>
      </c>
      <c r="D1948" s="560">
        <f t="shared" si="182"/>
        <v>3</v>
      </c>
      <c r="E1948" s="560">
        <f t="shared" si="183"/>
        <v>23</v>
      </c>
      <c r="F1948" s="560">
        <f t="shared" si="184"/>
        <v>3</v>
      </c>
      <c r="G1948" s="595">
        <f t="shared" si="185"/>
        <v>7</v>
      </c>
      <c r="H1948" s="590">
        <f>CHOOSE('Output Sheet'!$B$4,'8760 Data'!J1948,'8760 Data'!K1948,'8760 Data'!L1948,'8760 Data'!M1948,'8760 Data'!N1948,'8760 Data'!O1948,'8760 Data'!P1948,'8760 Data'!Q1948,'8760 Data'!R1948,'8760 Data'!S1948,'8760 Data'!T1948,'8760 Data'!U1948)</f>
        <v>0</v>
      </c>
      <c r="I1948" s="591" t="e">
        <f>H1948/'Output Sheet'!$B$8</f>
        <v>#DIV/0!</v>
      </c>
      <c r="J1948" s="596"/>
      <c r="K1948" s="560"/>
      <c r="L1948" s="560"/>
      <c r="M1948" s="560"/>
      <c r="N1948" s="560"/>
      <c r="O1948" s="560"/>
      <c r="P1948" s="560"/>
      <c r="Q1948" s="560"/>
      <c r="R1948" s="560"/>
      <c r="S1948" s="560"/>
      <c r="T1948" s="560"/>
      <c r="U1948" s="560"/>
    </row>
    <row r="1949" spans="1:21">
      <c r="A1949" s="593">
        <f t="shared" si="180"/>
        <v>41356</v>
      </c>
      <c r="B1949" s="594">
        <v>41356.166779282408</v>
      </c>
      <c r="C1949" s="560">
        <f t="shared" si="181"/>
        <v>2013</v>
      </c>
      <c r="D1949" s="560">
        <f t="shared" si="182"/>
        <v>3</v>
      </c>
      <c r="E1949" s="560">
        <f t="shared" si="183"/>
        <v>23</v>
      </c>
      <c r="F1949" s="560">
        <f t="shared" si="184"/>
        <v>4</v>
      </c>
      <c r="G1949" s="595">
        <f t="shared" si="185"/>
        <v>7</v>
      </c>
      <c r="H1949" s="590">
        <f>CHOOSE('Output Sheet'!$B$4,'8760 Data'!J1949,'8760 Data'!K1949,'8760 Data'!L1949,'8760 Data'!M1949,'8760 Data'!N1949,'8760 Data'!O1949,'8760 Data'!P1949,'8760 Data'!Q1949,'8760 Data'!R1949,'8760 Data'!S1949,'8760 Data'!T1949,'8760 Data'!U1949)</f>
        <v>0</v>
      </c>
      <c r="I1949" s="591" t="e">
        <f>H1949/'Output Sheet'!$B$8</f>
        <v>#DIV/0!</v>
      </c>
      <c r="J1949" s="596"/>
      <c r="K1949" s="560"/>
      <c r="L1949" s="560"/>
      <c r="M1949" s="560"/>
      <c r="N1949" s="560"/>
      <c r="O1949" s="560"/>
      <c r="P1949" s="560"/>
      <c r="Q1949" s="560"/>
      <c r="R1949" s="560"/>
      <c r="S1949" s="560"/>
      <c r="T1949" s="560"/>
      <c r="U1949" s="560"/>
    </row>
    <row r="1950" spans="1:21">
      <c r="A1950" s="593">
        <f t="shared" si="180"/>
        <v>41356</v>
      </c>
      <c r="B1950" s="594">
        <v>41356.208446006945</v>
      </c>
      <c r="C1950" s="560">
        <f t="shared" si="181"/>
        <v>2013</v>
      </c>
      <c r="D1950" s="560">
        <f t="shared" si="182"/>
        <v>3</v>
      </c>
      <c r="E1950" s="560">
        <f t="shared" si="183"/>
        <v>23</v>
      </c>
      <c r="F1950" s="560">
        <f t="shared" si="184"/>
        <v>5</v>
      </c>
      <c r="G1950" s="595">
        <f t="shared" si="185"/>
        <v>7</v>
      </c>
      <c r="H1950" s="590">
        <f>CHOOSE('Output Sheet'!$B$4,'8760 Data'!J1950,'8760 Data'!K1950,'8760 Data'!L1950,'8760 Data'!M1950,'8760 Data'!N1950,'8760 Data'!O1950,'8760 Data'!P1950,'8760 Data'!Q1950,'8760 Data'!R1950,'8760 Data'!S1950,'8760 Data'!T1950,'8760 Data'!U1950)</f>
        <v>0</v>
      </c>
      <c r="I1950" s="591" t="e">
        <f>H1950/'Output Sheet'!$B$8</f>
        <v>#DIV/0!</v>
      </c>
      <c r="J1950" s="596"/>
      <c r="K1950" s="560"/>
      <c r="L1950" s="560"/>
      <c r="M1950" s="560"/>
      <c r="N1950" s="560"/>
      <c r="O1950" s="560"/>
      <c r="P1950" s="560"/>
      <c r="Q1950" s="560"/>
      <c r="R1950" s="560"/>
      <c r="S1950" s="560"/>
      <c r="T1950" s="560"/>
      <c r="U1950" s="560"/>
    </row>
    <row r="1951" spans="1:21">
      <c r="A1951" s="593">
        <f t="shared" si="180"/>
        <v>41356</v>
      </c>
      <c r="B1951" s="594">
        <v>41356.250112731483</v>
      </c>
      <c r="C1951" s="560">
        <f t="shared" si="181"/>
        <v>2013</v>
      </c>
      <c r="D1951" s="560">
        <f t="shared" si="182"/>
        <v>3</v>
      </c>
      <c r="E1951" s="560">
        <f t="shared" si="183"/>
        <v>23</v>
      </c>
      <c r="F1951" s="560">
        <f t="shared" si="184"/>
        <v>6</v>
      </c>
      <c r="G1951" s="595">
        <f t="shared" si="185"/>
        <v>7</v>
      </c>
      <c r="H1951" s="590">
        <f>CHOOSE('Output Sheet'!$B$4,'8760 Data'!J1951,'8760 Data'!K1951,'8760 Data'!L1951,'8760 Data'!M1951,'8760 Data'!N1951,'8760 Data'!O1951,'8760 Data'!P1951,'8760 Data'!Q1951,'8760 Data'!R1951,'8760 Data'!S1951,'8760 Data'!T1951,'8760 Data'!U1951)</f>
        <v>0</v>
      </c>
      <c r="I1951" s="591" t="e">
        <f>H1951/'Output Sheet'!$B$8</f>
        <v>#DIV/0!</v>
      </c>
      <c r="J1951" s="596"/>
      <c r="K1951" s="560"/>
      <c r="L1951" s="560"/>
      <c r="M1951" s="560"/>
      <c r="N1951" s="560"/>
      <c r="O1951" s="560"/>
      <c r="P1951" s="560"/>
      <c r="Q1951" s="560"/>
      <c r="R1951" s="560"/>
      <c r="S1951" s="560"/>
      <c r="T1951" s="560"/>
      <c r="U1951" s="560"/>
    </row>
    <row r="1952" spans="1:21">
      <c r="A1952" s="593">
        <f t="shared" si="180"/>
        <v>41356</v>
      </c>
      <c r="B1952" s="594">
        <v>41356.29177945602</v>
      </c>
      <c r="C1952" s="560">
        <f t="shared" si="181"/>
        <v>2013</v>
      </c>
      <c r="D1952" s="560">
        <f t="shared" si="182"/>
        <v>3</v>
      </c>
      <c r="E1952" s="560">
        <f t="shared" si="183"/>
        <v>23</v>
      </c>
      <c r="F1952" s="560">
        <f t="shared" si="184"/>
        <v>7</v>
      </c>
      <c r="G1952" s="595">
        <f t="shared" si="185"/>
        <v>7</v>
      </c>
      <c r="H1952" s="590">
        <f>CHOOSE('Output Sheet'!$B$4,'8760 Data'!J1952,'8760 Data'!K1952,'8760 Data'!L1952,'8760 Data'!M1952,'8760 Data'!N1952,'8760 Data'!O1952,'8760 Data'!P1952,'8760 Data'!Q1952,'8760 Data'!R1952,'8760 Data'!S1952,'8760 Data'!T1952,'8760 Data'!U1952)</f>
        <v>0</v>
      </c>
      <c r="I1952" s="591" t="e">
        <f>H1952/'Output Sheet'!$B$8</f>
        <v>#DIV/0!</v>
      </c>
      <c r="J1952" s="596"/>
      <c r="K1952" s="560"/>
      <c r="L1952" s="560"/>
      <c r="M1952" s="560"/>
      <c r="N1952" s="560"/>
      <c r="O1952" s="560"/>
      <c r="P1952" s="560"/>
      <c r="Q1952" s="560"/>
      <c r="R1952" s="560"/>
      <c r="S1952" s="560"/>
      <c r="T1952" s="560"/>
      <c r="U1952" s="560"/>
    </row>
    <row r="1953" spans="1:21">
      <c r="A1953" s="593">
        <f t="shared" si="180"/>
        <v>41356</v>
      </c>
      <c r="B1953" s="594">
        <v>41356.333446180557</v>
      </c>
      <c r="C1953" s="560">
        <f t="shared" si="181"/>
        <v>2013</v>
      </c>
      <c r="D1953" s="560">
        <f t="shared" si="182"/>
        <v>3</v>
      </c>
      <c r="E1953" s="560">
        <f t="shared" si="183"/>
        <v>23</v>
      </c>
      <c r="F1953" s="560">
        <f t="shared" si="184"/>
        <v>8</v>
      </c>
      <c r="G1953" s="595">
        <f t="shared" si="185"/>
        <v>7</v>
      </c>
      <c r="H1953" s="590">
        <f>CHOOSE('Output Sheet'!$B$4,'8760 Data'!J1953,'8760 Data'!K1953,'8760 Data'!L1953,'8760 Data'!M1953,'8760 Data'!N1953,'8760 Data'!O1953,'8760 Data'!P1953,'8760 Data'!Q1953,'8760 Data'!R1953,'8760 Data'!S1953,'8760 Data'!T1953,'8760 Data'!U1953)</f>
        <v>0</v>
      </c>
      <c r="I1953" s="591" t="e">
        <f>H1953/'Output Sheet'!$B$8</f>
        <v>#DIV/0!</v>
      </c>
      <c r="J1953" s="596"/>
      <c r="K1953" s="560"/>
      <c r="L1953" s="560"/>
      <c r="M1953" s="560"/>
      <c r="N1953" s="560"/>
      <c r="O1953" s="560"/>
      <c r="P1953" s="560"/>
      <c r="Q1953" s="560"/>
      <c r="R1953" s="560"/>
      <c r="S1953" s="560"/>
      <c r="T1953" s="560"/>
      <c r="U1953" s="560"/>
    </row>
    <row r="1954" spans="1:21">
      <c r="A1954" s="593">
        <f t="shared" si="180"/>
        <v>41356</v>
      </c>
      <c r="B1954" s="594">
        <v>41356.375112905094</v>
      </c>
      <c r="C1954" s="560">
        <f t="shared" si="181"/>
        <v>2013</v>
      </c>
      <c r="D1954" s="560">
        <f t="shared" si="182"/>
        <v>3</v>
      </c>
      <c r="E1954" s="560">
        <f t="shared" si="183"/>
        <v>23</v>
      </c>
      <c r="F1954" s="560">
        <f t="shared" si="184"/>
        <v>9</v>
      </c>
      <c r="G1954" s="595">
        <f t="shared" si="185"/>
        <v>7</v>
      </c>
      <c r="H1954" s="590">
        <f>CHOOSE('Output Sheet'!$B$4,'8760 Data'!J1954,'8760 Data'!K1954,'8760 Data'!L1954,'8760 Data'!M1954,'8760 Data'!N1954,'8760 Data'!O1954,'8760 Data'!P1954,'8760 Data'!Q1954,'8760 Data'!R1954,'8760 Data'!S1954,'8760 Data'!T1954,'8760 Data'!U1954)</f>
        <v>0</v>
      </c>
      <c r="I1954" s="591" t="e">
        <f>H1954/'Output Sheet'!$B$8</f>
        <v>#DIV/0!</v>
      </c>
      <c r="J1954" s="596"/>
      <c r="K1954" s="560"/>
      <c r="L1954" s="560"/>
      <c r="M1954" s="560"/>
      <c r="N1954" s="560"/>
      <c r="O1954" s="560"/>
      <c r="P1954" s="560"/>
      <c r="Q1954" s="560"/>
      <c r="R1954" s="560"/>
      <c r="S1954" s="560"/>
      <c r="T1954" s="560"/>
      <c r="U1954" s="560"/>
    </row>
    <row r="1955" spans="1:21">
      <c r="A1955" s="593">
        <f t="shared" si="180"/>
        <v>41356</v>
      </c>
      <c r="B1955" s="594">
        <v>41356.416779629631</v>
      </c>
      <c r="C1955" s="560">
        <f t="shared" si="181"/>
        <v>2013</v>
      </c>
      <c r="D1955" s="560">
        <f t="shared" si="182"/>
        <v>3</v>
      </c>
      <c r="E1955" s="560">
        <f t="shared" si="183"/>
        <v>23</v>
      </c>
      <c r="F1955" s="560">
        <f t="shared" si="184"/>
        <v>10</v>
      </c>
      <c r="G1955" s="595">
        <f t="shared" si="185"/>
        <v>7</v>
      </c>
      <c r="H1955" s="590">
        <f>CHOOSE('Output Sheet'!$B$4,'8760 Data'!J1955,'8760 Data'!K1955,'8760 Data'!L1955,'8760 Data'!M1955,'8760 Data'!N1955,'8760 Data'!O1955,'8760 Data'!P1955,'8760 Data'!Q1955,'8760 Data'!R1955,'8760 Data'!S1955,'8760 Data'!T1955,'8760 Data'!U1955)</f>
        <v>0</v>
      </c>
      <c r="I1955" s="591" t="e">
        <f>H1955/'Output Sheet'!$B$8</f>
        <v>#DIV/0!</v>
      </c>
      <c r="J1955" s="596"/>
      <c r="K1955" s="560"/>
      <c r="L1955" s="560"/>
      <c r="M1955" s="560"/>
      <c r="N1955" s="560"/>
      <c r="O1955" s="560"/>
      <c r="P1955" s="560"/>
      <c r="Q1955" s="560"/>
      <c r="R1955" s="560"/>
      <c r="S1955" s="560"/>
      <c r="T1955" s="560"/>
      <c r="U1955" s="560"/>
    </row>
    <row r="1956" spans="1:21">
      <c r="A1956" s="593">
        <f t="shared" si="180"/>
        <v>41356</v>
      </c>
      <c r="B1956" s="594">
        <v>41356.458446354169</v>
      </c>
      <c r="C1956" s="560">
        <f t="shared" si="181"/>
        <v>2013</v>
      </c>
      <c r="D1956" s="560">
        <f t="shared" si="182"/>
        <v>3</v>
      </c>
      <c r="E1956" s="560">
        <f t="shared" si="183"/>
        <v>23</v>
      </c>
      <c r="F1956" s="560">
        <f t="shared" si="184"/>
        <v>11</v>
      </c>
      <c r="G1956" s="595">
        <f t="shared" si="185"/>
        <v>7</v>
      </c>
      <c r="H1956" s="590">
        <f>CHOOSE('Output Sheet'!$B$4,'8760 Data'!J1956,'8760 Data'!K1956,'8760 Data'!L1956,'8760 Data'!M1956,'8760 Data'!N1956,'8760 Data'!O1956,'8760 Data'!P1956,'8760 Data'!Q1956,'8760 Data'!R1956,'8760 Data'!S1956,'8760 Data'!T1956,'8760 Data'!U1956)</f>
        <v>0</v>
      </c>
      <c r="I1956" s="591" t="e">
        <f>H1956/'Output Sheet'!$B$8</f>
        <v>#DIV/0!</v>
      </c>
      <c r="J1956" s="596"/>
      <c r="K1956" s="560"/>
      <c r="L1956" s="560"/>
      <c r="M1956" s="560"/>
      <c r="N1956" s="560"/>
      <c r="O1956" s="560"/>
      <c r="P1956" s="560"/>
      <c r="Q1956" s="560"/>
      <c r="R1956" s="560"/>
      <c r="S1956" s="560"/>
      <c r="T1956" s="560"/>
      <c r="U1956" s="560"/>
    </row>
    <row r="1957" spans="1:21">
      <c r="A1957" s="593">
        <f t="shared" si="180"/>
        <v>41356</v>
      </c>
      <c r="B1957" s="594">
        <v>41356.500113078706</v>
      </c>
      <c r="C1957" s="560">
        <f t="shared" si="181"/>
        <v>2013</v>
      </c>
      <c r="D1957" s="560">
        <f t="shared" si="182"/>
        <v>3</v>
      </c>
      <c r="E1957" s="560">
        <f t="shared" si="183"/>
        <v>23</v>
      </c>
      <c r="F1957" s="560">
        <f t="shared" si="184"/>
        <v>12</v>
      </c>
      <c r="G1957" s="595">
        <f t="shared" si="185"/>
        <v>7</v>
      </c>
      <c r="H1957" s="590">
        <f>CHOOSE('Output Sheet'!$B$4,'8760 Data'!J1957,'8760 Data'!K1957,'8760 Data'!L1957,'8760 Data'!M1957,'8760 Data'!N1957,'8760 Data'!O1957,'8760 Data'!P1957,'8760 Data'!Q1957,'8760 Data'!R1957,'8760 Data'!S1957,'8760 Data'!T1957,'8760 Data'!U1957)</f>
        <v>0</v>
      </c>
      <c r="I1957" s="591" t="e">
        <f>H1957/'Output Sheet'!$B$8</f>
        <v>#DIV/0!</v>
      </c>
      <c r="J1957" s="596"/>
      <c r="K1957" s="560"/>
      <c r="L1957" s="560"/>
      <c r="M1957" s="560"/>
      <c r="N1957" s="560"/>
      <c r="O1957" s="560"/>
      <c r="P1957" s="560"/>
      <c r="Q1957" s="560"/>
      <c r="R1957" s="560"/>
      <c r="S1957" s="560"/>
      <c r="T1957" s="560"/>
      <c r="U1957" s="560"/>
    </row>
    <row r="1958" spans="1:21">
      <c r="A1958" s="593">
        <f t="shared" si="180"/>
        <v>41356</v>
      </c>
      <c r="B1958" s="594">
        <v>41356.541779803243</v>
      </c>
      <c r="C1958" s="560">
        <f t="shared" si="181"/>
        <v>2013</v>
      </c>
      <c r="D1958" s="560">
        <f t="shared" si="182"/>
        <v>3</v>
      </c>
      <c r="E1958" s="560">
        <f t="shared" si="183"/>
        <v>23</v>
      </c>
      <c r="F1958" s="560">
        <f t="shared" si="184"/>
        <v>13</v>
      </c>
      <c r="G1958" s="595">
        <f t="shared" si="185"/>
        <v>7</v>
      </c>
      <c r="H1958" s="590">
        <f>CHOOSE('Output Sheet'!$B$4,'8760 Data'!J1958,'8760 Data'!K1958,'8760 Data'!L1958,'8760 Data'!M1958,'8760 Data'!N1958,'8760 Data'!O1958,'8760 Data'!P1958,'8760 Data'!Q1958,'8760 Data'!R1958,'8760 Data'!S1958,'8760 Data'!T1958,'8760 Data'!U1958)</f>
        <v>0</v>
      </c>
      <c r="I1958" s="591" t="e">
        <f>H1958/'Output Sheet'!$B$8</f>
        <v>#DIV/0!</v>
      </c>
      <c r="J1958" s="596"/>
      <c r="K1958" s="560"/>
      <c r="L1958" s="560"/>
      <c r="M1958" s="560"/>
      <c r="N1958" s="560"/>
      <c r="O1958" s="560"/>
      <c r="P1958" s="560"/>
      <c r="Q1958" s="560"/>
      <c r="R1958" s="560"/>
      <c r="S1958" s="560"/>
      <c r="T1958" s="560"/>
      <c r="U1958" s="560"/>
    </row>
    <row r="1959" spans="1:21">
      <c r="A1959" s="593">
        <f t="shared" si="180"/>
        <v>41356</v>
      </c>
      <c r="B1959" s="594">
        <v>41356.58344652778</v>
      </c>
      <c r="C1959" s="560">
        <f t="shared" si="181"/>
        <v>2013</v>
      </c>
      <c r="D1959" s="560">
        <f t="shared" si="182"/>
        <v>3</v>
      </c>
      <c r="E1959" s="560">
        <f t="shared" si="183"/>
        <v>23</v>
      </c>
      <c r="F1959" s="560">
        <f t="shared" si="184"/>
        <v>14</v>
      </c>
      <c r="G1959" s="595">
        <f t="shared" si="185"/>
        <v>7</v>
      </c>
      <c r="H1959" s="590">
        <f>CHOOSE('Output Sheet'!$B$4,'8760 Data'!J1959,'8760 Data'!K1959,'8760 Data'!L1959,'8760 Data'!M1959,'8760 Data'!N1959,'8760 Data'!O1959,'8760 Data'!P1959,'8760 Data'!Q1959,'8760 Data'!R1959,'8760 Data'!S1959,'8760 Data'!T1959,'8760 Data'!U1959)</f>
        <v>0</v>
      </c>
      <c r="I1959" s="591" t="e">
        <f>H1959/'Output Sheet'!$B$8</f>
        <v>#DIV/0!</v>
      </c>
      <c r="J1959" s="596"/>
      <c r="K1959" s="560"/>
      <c r="L1959" s="560"/>
      <c r="M1959" s="560"/>
      <c r="N1959" s="560"/>
      <c r="O1959" s="560"/>
      <c r="P1959" s="560"/>
      <c r="Q1959" s="560"/>
      <c r="R1959" s="560"/>
      <c r="S1959" s="560"/>
      <c r="T1959" s="560"/>
      <c r="U1959" s="560"/>
    </row>
    <row r="1960" spans="1:21">
      <c r="A1960" s="593">
        <f t="shared" si="180"/>
        <v>41356</v>
      </c>
      <c r="B1960" s="594">
        <v>41356.625113252318</v>
      </c>
      <c r="C1960" s="560">
        <f t="shared" si="181"/>
        <v>2013</v>
      </c>
      <c r="D1960" s="560">
        <f t="shared" si="182"/>
        <v>3</v>
      </c>
      <c r="E1960" s="560">
        <f t="shared" si="183"/>
        <v>23</v>
      </c>
      <c r="F1960" s="560">
        <f t="shared" si="184"/>
        <v>15</v>
      </c>
      <c r="G1960" s="595">
        <f t="shared" si="185"/>
        <v>7</v>
      </c>
      <c r="H1960" s="590">
        <f>CHOOSE('Output Sheet'!$B$4,'8760 Data'!J1960,'8760 Data'!K1960,'8760 Data'!L1960,'8760 Data'!M1960,'8760 Data'!N1960,'8760 Data'!O1960,'8760 Data'!P1960,'8760 Data'!Q1960,'8760 Data'!R1960,'8760 Data'!S1960,'8760 Data'!T1960,'8760 Data'!U1960)</f>
        <v>0</v>
      </c>
      <c r="I1960" s="591" t="e">
        <f>H1960/'Output Sheet'!$B$8</f>
        <v>#DIV/0!</v>
      </c>
      <c r="J1960" s="596"/>
      <c r="K1960" s="560"/>
      <c r="L1960" s="560"/>
      <c r="M1960" s="560"/>
      <c r="N1960" s="560"/>
      <c r="O1960" s="560"/>
      <c r="P1960" s="560"/>
      <c r="Q1960" s="560"/>
      <c r="R1960" s="560"/>
      <c r="S1960" s="560"/>
      <c r="T1960" s="560"/>
      <c r="U1960" s="560"/>
    </row>
    <row r="1961" spans="1:21">
      <c r="A1961" s="593">
        <f t="shared" si="180"/>
        <v>41356</v>
      </c>
      <c r="B1961" s="594">
        <v>41356.666779976855</v>
      </c>
      <c r="C1961" s="560">
        <f t="shared" si="181"/>
        <v>2013</v>
      </c>
      <c r="D1961" s="560">
        <f t="shared" si="182"/>
        <v>3</v>
      </c>
      <c r="E1961" s="560">
        <f t="shared" si="183"/>
        <v>23</v>
      </c>
      <c r="F1961" s="560">
        <f t="shared" si="184"/>
        <v>16</v>
      </c>
      <c r="G1961" s="595">
        <f t="shared" si="185"/>
        <v>7</v>
      </c>
      <c r="H1961" s="590">
        <f>CHOOSE('Output Sheet'!$B$4,'8760 Data'!J1961,'8760 Data'!K1961,'8760 Data'!L1961,'8760 Data'!M1961,'8760 Data'!N1961,'8760 Data'!O1961,'8760 Data'!P1961,'8760 Data'!Q1961,'8760 Data'!R1961,'8760 Data'!S1961,'8760 Data'!T1961,'8760 Data'!U1961)</f>
        <v>0</v>
      </c>
      <c r="I1961" s="591" t="e">
        <f>H1961/'Output Sheet'!$B$8</f>
        <v>#DIV/0!</v>
      </c>
      <c r="J1961" s="596"/>
      <c r="K1961" s="560"/>
      <c r="L1961" s="560"/>
      <c r="M1961" s="560"/>
      <c r="N1961" s="560"/>
      <c r="O1961" s="560"/>
      <c r="P1961" s="560"/>
      <c r="Q1961" s="560"/>
      <c r="R1961" s="560"/>
      <c r="S1961" s="560"/>
      <c r="T1961" s="560"/>
      <c r="U1961" s="560"/>
    </row>
    <row r="1962" spans="1:21">
      <c r="A1962" s="593">
        <f t="shared" si="180"/>
        <v>41356</v>
      </c>
      <c r="B1962" s="594">
        <v>41356.708446701392</v>
      </c>
      <c r="C1962" s="560">
        <f t="shared" si="181"/>
        <v>2013</v>
      </c>
      <c r="D1962" s="560">
        <f t="shared" si="182"/>
        <v>3</v>
      </c>
      <c r="E1962" s="560">
        <f t="shared" si="183"/>
        <v>23</v>
      </c>
      <c r="F1962" s="560">
        <f t="shared" si="184"/>
        <v>17</v>
      </c>
      <c r="G1962" s="595">
        <f t="shared" si="185"/>
        <v>7</v>
      </c>
      <c r="H1962" s="590">
        <f>CHOOSE('Output Sheet'!$B$4,'8760 Data'!J1962,'8760 Data'!K1962,'8760 Data'!L1962,'8760 Data'!M1962,'8760 Data'!N1962,'8760 Data'!O1962,'8760 Data'!P1962,'8760 Data'!Q1962,'8760 Data'!R1962,'8760 Data'!S1962,'8760 Data'!T1962,'8760 Data'!U1962)</f>
        <v>0</v>
      </c>
      <c r="I1962" s="591" t="e">
        <f>H1962/'Output Sheet'!$B$8</f>
        <v>#DIV/0!</v>
      </c>
      <c r="J1962" s="596"/>
      <c r="K1962" s="560"/>
      <c r="L1962" s="560"/>
      <c r="M1962" s="560"/>
      <c r="N1962" s="560"/>
      <c r="O1962" s="560"/>
      <c r="P1962" s="560"/>
      <c r="Q1962" s="560"/>
      <c r="R1962" s="560"/>
      <c r="S1962" s="560"/>
      <c r="T1962" s="560"/>
      <c r="U1962" s="560"/>
    </row>
    <row r="1963" spans="1:21">
      <c r="A1963" s="593">
        <f t="shared" si="180"/>
        <v>41356</v>
      </c>
      <c r="B1963" s="594">
        <v>41356.750113425929</v>
      </c>
      <c r="C1963" s="560">
        <f t="shared" si="181"/>
        <v>2013</v>
      </c>
      <c r="D1963" s="560">
        <f t="shared" si="182"/>
        <v>3</v>
      </c>
      <c r="E1963" s="560">
        <f t="shared" si="183"/>
        <v>23</v>
      </c>
      <c r="F1963" s="560">
        <f t="shared" si="184"/>
        <v>18</v>
      </c>
      <c r="G1963" s="595">
        <f t="shared" si="185"/>
        <v>7</v>
      </c>
      <c r="H1963" s="590">
        <f>CHOOSE('Output Sheet'!$B$4,'8760 Data'!J1963,'8760 Data'!K1963,'8760 Data'!L1963,'8760 Data'!M1963,'8760 Data'!N1963,'8760 Data'!O1963,'8760 Data'!P1963,'8760 Data'!Q1963,'8760 Data'!R1963,'8760 Data'!S1963,'8760 Data'!T1963,'8760 Data'!U1963)</f>
        <v>0</v>
      </c>
      <c r="I1963" s="591" t="e">
        <f>H1963/'Output Sheet'!$B$8</f>
        <v>#DIV/0!</v>
      </c>
      <c r="J1963" s="596"/>
      <c r="K1963" s="560"/>
      <c r="L1963" s="560"/>
      <c r="M1963" s="560"/>
      <c r="N1963" s="560"/>
      <c r="O1963" s="560"/>
      <c r="P1963" s="560"/>
      <c r="Q1963" s="560"/>
      <c r="R1963" s="560"/>
      <c r="S1963" s="560"/>
      <c r="T1963" s="560"/>
      <c r="U1963" s="560"/>
    </row>
    <row r="1964" spans="1:21">
      <c r="A1964" s="593">
        <f t="shared" si="180"/>
        <v>41356</v>
      </c>
      <c r="B1964" s="594">
        <v>41356.791780150466</v>
      </c>
      <c r="C1964" s="560">
        <f t="shared" si="181"/>
        <v>2013</v>
      </c>
      <c r="D1964" s="560">
        <f t="shared" si="182"/>
        <v>3</v>
      </c>
      <c r="E1964" s="560">
        <f t="shared" si="183"/>
        <v>23</v>
      </c>
      <c r="F1964" s="560">
        <f t="shared" si="184"/>
        <v>19</v>
      </c>
      <c r="G1964" s="595">
        <f t="shared" si="185"/>
        <v>7</v>
      </c>
      <c r="H1964" s="590">
        <f>CHOOSE('Output Sheet'!$B$4,'8760 Data'!J1964,'8760 Data'!K1964,'8760 Data'!L1964,'8760 Data'!M1964,'8760 Data'!N1964,'8760 Data'!O1964,'8760 Data'!P1964,'8760 Data'!Q1964,'8760 Data'!R1964,'8760 Data'!S1964,'8760 Data'!T1964,'8760 Data'!U1964)</f>
        <v>0</v>
      </c>
      <c r="I1964" s="591" t="e">
        <f>H1964/'Output Sheet'!$B$8</f>
        <v>#DIV/0!</v>
      </c>
      <c r="J1964" s="596"/>
      <c r="K1964" s="560"/>
      <c r="L1964" s="560"/>
      <c r="M1964" s="560"/>
      <c r="N1964" s="560"/>
      <c r="O1964" s="560"/>
      <c r="P1964" s="560"/>
      <c r="Q1964" s="560"/>
      <c r="R1964" s="560"/>
      <c r="S1964" s="560"/>
      <c r="T1964" s="560"/>
      <c r="U1964" s="560"/>
    </row>
    <row r="1965" spans="1:21">
      <c r="A1965" s="593">
        <f t="shared" si="180"/>
        <v>41356</v>
      </c>
      <c r="B1965" s="594">
        <v>41356.833446875004</v>
      </c>
      <c r="C1965" s="560">
        <f t="shared" si="181"/>
        <v>2013</v>
      </c>
      <c r="D1965" s="560">
        <f t="shared" si="182"/>
        <v>3</v>
      </c>
      <c r="E1965" s="560">
        <f t="shared" si="183"/>
        <v>23</v>
      </c>
      <c r="F1965" s="560">
        <f t="shared" si="184"/>
        <v>20</v>
      </c>
      <c r="G1965" s="595">
        <f t="shared" si="185"/>
        <v>7</v>
      </c>
      <c r="H1965" s="590">
        <f>CHOOSE('Output Sheet'!$B$4,'8760 Data'!J1965,'8760 Data'!K1965,'8760 Data'!L1965,'8760 Data'!M1965,'8760 Data'!N1965,'8760 Data'!O1965,'8760 Data'!P1965,'8760 Data'!Q1965,'8760 Data'!R1965,'8760 Data'!S1965,'8760 Data'!T1965,'8760 Data'!U1965)</f>
        <v>0</v>
      </c>
      <c r="I1965" s="591" t="e">
        <f>H1965/'Output Sheet'!$B$8</f>
        <v>#DIV/0!</v>
      </c>
      <c r="J1965" s="596"/>
      <c r="K1965" s="560"/>
      <c r="L1965" s="560"/>
      <c r="M1965" s="560"/>
      <c r="N1965" s="560"/>
      <c r="O1965" s="560"/>
      <c r="P1965" s="560"/>
      <c r="Q1965" s="560"/>
      <c r="R1965" s="560"/>
      <c r="S1965" s="560"/>
      <c r="T1965" s="560"/>
      <c r="U1965" s="560"/>
    </row>
    <row r="1966" spans="1:21">
      <c r="A1966" s="593">
        <f t="shared" si="180"/>
        <v>41356</v>
      </c>
      <c r="B1966" s="594">
        <v>41356.875113599534</v>
      </c>
      <c r="C1966" s="560">
        <f t="shared" si="181"/>
        <v>2013</v>
      </c>
      <c r="D1966" s="560">
        <f t="shared" si="182"/>
        <v>3</v>
      </c>
      <c r="E1966" s="560">
        <f t="shared" si="183"/>
        <v>23</v>
      </c>
      <c r="F1966" s="560">
        <f t="shared" si="184"/>
        <v>21</v>
      </c>
      <c r="G1966" s="595">
        <f t="shared" si="185"/>
        <v>7</v>
      </c>
      <c r="H1966" s="590">
        <f>CHOOSE('Output Sheet'!$B$4,'8760 Data'!J1966,'8760 Data'!K1966,'8760 Data'!L1966,'8760 Data'!M1966,'8760 Data'!N1966,'8760 Data'!O1966,'8760 Data'!P1966,'8760 Data'!Q1966,'8760 Data'!R1966,'8760 Data'!S1966,'8760 Data'!T1966,'8760 Data'!U1966)</f>
        <v>0</v>
      </c>
      <c r="I1966" s="591" t="e">
        <f>H1966/'Output Sheet'!$B$8</f>
        <v>#DIV/0!</v>
      </c>
      <c r="J1966" s="596"/>
      <c r="K1966" s="560"/>
      <c r="L1966" s="560"/>
      <c r="M1966" s="560"/>
      <c r="N1966" s="560"/>
      <c r="O1966" s="560"/>
      <c r="P1966" s="560"/>
      <c r="Q1966" s="560"/>
      <c r="R1966" s="560"/>
      <c r="S1966" s="560"/>
      <c r="T1966" s="560"/>
      <c r="U1966" s="560"/>
    </row>
    <row r="1967" spans="1:21">
      <c r="A1967" s="593">
        <f t="shared" si="180"/>
        <v>41356</v>
      </c>
      <c r="B1967" s="594">
        <v>41356.916780324071</v>
      </c>
      <c r="C1967" s="560">
        <f t="shared" si="181"/>
        <v>2013</v>
      </c>
      <c r="D1967" s="560">
        <f t="shared" si="182"/>
        <v>3</v>
      </c>
      <c r="E1967" s="560">
        <f t="shared" si="183"/>
        <v>23</v>
      </c>
      <c r="F1967" s="560">
        <f t="shared" si="184"/>
        <v>22</v>
      </c>
      <c r="G1967" s="595">
        <f t="shared" si="185"/>
        <v>7</v>
      </c>
      <c r="H1967" s="590">
        <f>CHOOSE('Output Sheet'!$B$4,'8760 Data'!J1967,'8760 Data'!K1967,'8760 Data'!L1967,'8760 Data'!M1967,'8760 Data'!N1967,'8760 Data'!O1967,'8760 Data'!P1967,'8760 Data'!Q1967,'8760 Data'!R1967,'8760 Data'!S1967,'8760 Data'!T1967,'8760 Data'!U1967)</f>
        <v>0</v>
      </c>
      <c r="I1967" s="591" t="e">
        <f>H1967/'Output Sheet'!$B$8</f>
        <v>#DIV/0!</v>
      </c>
      <c r="J1967" s="596"/>
      <c r="K1967" s="560"/>
      <c r="L1967" s="560"/>
      <c r="M1967" s="560"/>
      <c r="N1967" s="560"/>
      <c r="O1967" s="560"/>
      <c r="P1967" s="560"/>
      <c r="Q1967" s="560"/>
      <c r="R1967" s="560"/>
      <c r="S1967" s="560"/>
      <c r="T1967" s="560"/>
      <c r="U1967" s="560"/>
    </row>
    <row r="1968" spans="1:21">
      <c r="A1968" s="593">
        <f t="shared" si="180"/>
        <v>41356</v>
      </c>
      <c r="B1968" s="594">
        <v>41356.958447048608</v>
      </c>
      <c r="C1968" s="560">
        <f t="shared" si="181"/>
        <v>2013</v>
      </c>
      <c r="D1968" s="560">
        <f t="shared" si="182"/>
        <v>3</v>
      </c>
      <c r="E1968" s="560">
        <f t="shared" si="183"/>
        <v>23</v>
      </c>
      <c r="F1968" s="560">
        <f t="shared" si="184"/>
        <v>23</v>
      </c>
      <c r="G1968" s="595">
        <f t="shared" si="185"/>
        <v>7</v>
      </c>
      <c r="H1968" s="590">
        <f>CHOOSE('Output Sheet'!$B$4,'8760 Data'!J1968,'8760 Data'!K1968,'8760 Data'!L1968,'8760 Data'!M1968,'8760 Data'!N1968,'8760 Data'!O1968,'8760 Data'!P1968,'8760 Data'!Q1968,'8760 Data'!R1968,'8760 Data'!S1968,'8760 Data'!T1968,'8760 Data'!U1968)</f>
        <v>0</v>
      </c>
      <c r="I1968" s="591" t="e">
        <f>H1968/'Output Sheet'!$B$8</f>
        <v>#DIV/0!</v>
      </c>
      <c r="J1968" s="596"/>
      <c r="K1968" s="560"/>
      <c r="L1968" s="560"/>
      <c r="M1968" s="560"/>
      <c r="N1968" s="560"/>
      <c r="O1968" s="560"/>
      <c r="P1968" s="560"/>
      <c r="Q1968" s="560"/>
      <c r="R1968" s="560"/>
      <c r="S1968" s="560"/>
      <c r="T1968" s="560"/>
      <c r="U1968" s="560"/>
    </row>
    <row r="1969" spans="1:21">
      <c r="A1969" s="593">
        <f t="shared" si="180"/>
        <v>41357</v>
      </c>
      <c r="B1969" s="594">
        <v>41357.000113773145</v>
      </c>
      <c r="C1969" s="560">
        <f t="shared" si="181"/>
        <v>2013</v>
      </c>
      <c r="D1969" s="560">
        <f t="shared" si="182"/>
        <v>3</v>
      </c>
      <c r="E1969" s="560">
        <f t="shared" si="183"/>
        <v>24</v>
      </c>
      <c r="F1969" s="560">
        <f t="shared" si="184"/>
        <v>24</v>
      </c>
      <c r="G1969" s="595">
        <f t="shared" si="185"/>
        <v>1</v>
      </c>
      <c r="H1969" s="590">
        <f>CHOOSE('Output Sheet'!$B$4,'8760 Data'!J1969,'8760 Data'!K1969,'8760 Data'!L1969,'8760 Data'!M1969,'8760 Data'!N1969,'8760 Data'!O1969,'8760 Data'!P1969,'8760 Data'!Q1969,'8760 Data'!R1969,'8760 Data'!S1969,'8760 Data'!T1969,'8760 Data'!U1969)</f>
        <v>0</v>
      </c>
      <c r="I1969" s="591" t="e">
        <f>H1969/'Output Sheet'!$B$8</f>
        <v>#DIV/0!</v>
      </c>
      <c r="J1969" s="596"/>
      <c r="K1969" s="560"/>
      <c r="L1969" s="560"/>
      <c r="M1969" s="560"/>
      <c r="N1969" s="560"/>
      <c r="O1969" s="560"/>
      <c r="P1969" s="560"/>
      <c r="Q1969" s="560"/>
      <c r="R1969" s="560"/>
      <c r="S1969" s="560"/>
      <c r="T1969" s="560"/>
      <c r="U1969" s="560"/>
    </row>
    <row r="1970" spans="1:21">
      <c r="A1970" s="593">
        <f t="shared" si="180"/>
        <v>41357</v>
      </c>
      <c r="B1970" s="594">
        <v>41357.041780497682</v>
      </c>
      <c r="C1970" s="560">
        <f t="shared" si="181"/>
        <v>2013</v>
      </c>
      <c r="D1970" s="560">
        <f t="shared" si="182"/>
        <v>3</v>
      </c>
      <c r="E1970" s="560">
        <f t="shared" si="183"/>
        <v>24</v>
      </c>
      <c r="F1970" s="560">
        <f t="shared" si="184"/>
        <v>1</v>
      </c>
      <c r="G1970" s="595">
        <f t="shared" si="185"/>
        <v>1</v>
      </c>
      <c r="H1970" s="590">
        <f>CHOOSE('Output Sheet'!$B$4,'8760 Data'!J1970,'8760 Data'!K1970,'8760 Data'!L1970,'8760 Data'!M1970,'8760 Data'!N1970,'8760 Data'!O1970,'8760 Data'!P1970,'8760 Data'!Q1970,'8760 Data'!R1970,'8760 Data'!S1970,'8760 Data'!T1970,'8760 Data'!U1970)</f>
        <v>0</v>
      </c>
      <c r="I1970" s="591" t="e">
        <f>H1970/'Output Sheet'!$B$8</f>
        <v>#DIV/0!</v>
      </c>
      <c r="J1970" s="596"/>
      <c r="K1970" s="560"/>
      <c r="L1970" s="560"/>
      <c r="M1970" s="560"/>
      <c r="N1970" s="560"/>
      <c r="O1970" s="560"/>
      <c r="P1970" s="560"/>
      <c r="Q1970" s="560"/>
      <c r="R1970" s="560"/>
      <c r="S1970" s="560"/>
      <c r="T1970" s="560"/>
      <c r="U1970" s="560"/>
    </row>
    <row r="1971" spans="1:21">
      <c r="A1971" s="593">
        <f t="shared" si="180"/>
        <v>41357</v>
      </c>
      <c r="B1971" s="594">
        <v>41357.08344722222</v>
      </c>
      <c r="C1971" s="560">
        <f t="shared" si="181"/>
        <v>2013</v>
      </c>
      <c r="D1971" s="560">
        <f t="shared" si="182"/>
        <v>3</v>
      </c>
      <c r="E1971" s="560">
        <f t="shared" si="183"/>
        <v>24</v>
      </c>
      <c r="F1971" s="560">
        <f t="shared" si="184"/>
        <v>2</v>
      </c>
      <c r="G1971" s="595">
        <f t="shared" si="185"/>
        <v>1</v>
      </c>
      <c r="H1971" s="590">
        <f>CHOOSE('Output Sheet'!$B$4,'8760 Data'!J1971,'8760 Data'!K1971,'8760 Data'!L1971,'8760 Data'!M1971,'8760 Data'!N1971,'8760 Data'!O1971,'8760 Data'!P1971,'8760 Data'!Q1971,'8760 Data'!R1971,'8760 Data'!S1971,'8760 Data'!T1971,'8760 Data'!U1971)</f>
        <v>0</v>
      </c>
      <c r="I1971" s="591" t="e">
        <f>H1971/'Output Sheet'!$B$8</f>
        <v>#DIV/0!</v>
      </c>
      <c r="J1971" s="596"/>
      <c r="K1971" s="560"/>
      <c r="L1971" s="560"/>
      <c r="M1971" s="560"/>
      <c r="N1971" s="560"/>
      <c r="O1971" s="560"/>
      <c r="P1971" s="560"/>
      <c r="Q1971" s="560"/>
      <c r="R1971" s="560"/>
      <c r="S1971" s="560"/>
      <c r="T1971" s="560"/>
      <c r="U1971" s="560"/>
    </row>
    <row r="1972" spans="1:21">
      <c r="A1972" s="593">
        <f t="shared" si="180"/>
        <v>41357</v>
      </c>
      <c r="B1972" s="594">
        <v>41357.125113946757</v>
      </c>
      <c r="C1972" s="560">
        <f t="shared" si="181"/>
        <v>2013</v>
      </c>
      <c r="D1972" s="560">
        <f t="shared" si="182"/>
        <v>3</v>
      </c>
      <c r="E1972" s="560">
        <f t="shared" si="183"/>
        <v>24</v>
      </c>
      <c r="F1972" s="560">
        <f t="shared" si="184"/>
        <v>3</v>
      </c>
      <c r="G1972" s="595">
        <f t="shared" si="185"/>
        <v>1</v>
      </c>
      <c r="H1972" s="590">
        <f>CHOOSE('Output Sheet'!$B$4,'8760 Data'!J1972,'8760 Data'!K1972,'8760 Data'!L1972,'8760 Data'!M1972,'8760 Data'!N1972,'8760 Data'!O1972,'8760 Data'!P1972,'8760 Data'!Q1972,'8760 Data'!R1972,'8760 Data'!S1972,'8760 Data'!T1972,'8760 Data'!U1972)</f>
        <v>0</v>
      </c>
      <c r="I1972" s="591" t="e">
        <f>H1972/'Output Sheet'!$B$8</f>
        <v>#DIV/0!</v>
      </c>
      <c r="J1972" s="596"/>
      <c r="K1972" s="560"/>
      <c r="L1972" s="560"/>
      <c r="M1972" s="560"/>
      <c r="N1972" s="560"/>
      <c r="O1972" s="560"/>
      <c r="P1972" s="560"/>
      <c r="Q1972" s="560"/>
      <c r="R1972" s="560"/>
      <c r="S1972" s="560"/>
      <c r="T1972" s="560"/>
      <c r="U1972" s="560"/>
    </row>
    <row r="1973" spans="1:21">
      <c r="A1973" s="593">
        <f t="shared" si="180"/>
        <v>41357</v>
      </c>
      <c r="B1973" s="594">
        <v>41357.166780671294</v>
      </c>
      <c r="C1973" s="560">
        <f t="shared" si="181"/>
        <v>2013</v>
      </c>
      <c r="D1973" s="560">
        <f t="shared" si="182"/>
        <v>3</v>
      </c>
      <c r="E1973" s="560">
        <f t="shared" si="183"/>
        <v>24</v>
      </c>
      <c r="F1973" s="560">
        <f t="shared" si="184"/>
        <v>4</v>
      </c>
      <c r="G1973" s="595">
        <f t="shared" si="185"/>
        <v>1</v>
      </c>
      <c r="H1973" s="590">
        <f>CHOOSE('Output Sheet'!$B$4,'8760 Data'!J1973,'8760 Data'!K1973,'8760 Data'!L1973,'8760 Data'!M1973,'8760 Data'!N1973,'8760 Data'!O1973,'8760 Data'!P1973,'8760 Data'!Q1973,'8760 Data'!R1973,'8760 Data'!S1973,'8760 Data'!T1973,'8760 Data'!U1973)</f>
        <v>0</v>
      </c>
      <c r="I1973" s="591" t="e">
        <f>H1973/'Output Sheet'!$B$8</f>
        <v>#DIV/0!</v>
      </c>
      <c r="J1973" s="596"/>
      <c r="K1973" s="560"/>
      <c r="L1973" s="560"/>
      <c r="M1973" s="560"/>
      <c r="N1973" s="560"/>
      <c r="O1973" s="560"/>
      <c r="P1973" s="560"/>
      <c r="Q1973" s="560"/>
      <c r="R1973" s="560"/>
      <c r="S1973" s="560"/>
      <c r="T1973" s="560"/>
      <c r="U1973" s="560"/>
    </row>
    <row r="1974" spans="1:21">
      <c r="A1974" s="593">
        <f t="shared" si="180"/>
        <v>41357</v>
      </c>
      <c r="B1974" s="594">
        <v>41357.208447395831</v>
      </c>
      <c r="C1974" s="560">
        <f t="shared" si="181"/>
        <v>2013</v>
      </c>
      <c r="D1974" s="560">
        <f t="shared" si="182"/>
        <v>3</v>
      </c>
      <c r="E1974" s="560">
        <f t="shared" si="183"/>
        <v>24</v>
      </c>
      <c r="F1974" s="560">
        <f t="shared" si="184"/>
        <v>5</v>
      </c>
      <c r="G1974" s="595">
        <f t="shared" si="185"/>
        <v>1</v>
      </c>
      <c r="H1974" s="590">
        <f>CHOOSE('Output Sheet'!$B$4,'8760 Data'!J1974,'8760 Data'!K1974,'8760 Data'!L1974,'8760 Data'!M1974,'8760 Data'!N1974,'8760 Data'!O1974,'8760 Data'!P1974,'8760 Data'!Q1974,'8760 Data'!R1974,'8760 Data'!S1974,'8760 Data'!T1974,'8760 Data'!U1974)</f>
        <v>0</v>
      </c>
      <c r="I1974" s="591" t="e">
        <f>H1974/'Output Sheet'!$B$8</f>
        <v>#DIV/0!</v>
      </c>
      <c r="J1974" s="596"/>
      <c r="K1974" s="560"/>
      <c r="L1974" s="560"/>
      <c r="M1974" s="560"/>
      <c r="N1974" s="560"/>
      <c r="O1974" s="560"/>
      <c r="P1974" s="560"/>
      <c r="Q1974" s="560"/>
      <c r="R1974" s="560"/>
      <c r="S1974" s="560"/>
      <c r="T1974" s="560"/>
      <c r="U1974" s="560"/>
    </row>
    <row r="1975" spans="1:21">
      <c r="A1975" s="593">
        <f t="shared" si="180"/>
        <v>41357</v>
      </c>
      <c r="B1975" s="594">
        <v>41357.250114120368</v>
      </c>
      <c r="C1975" s="560">
        <f t="shared" si="181"/>
        <v>2013</v>
      </c>
      <c r="D1975" s="560">
        <f t="shared" si="182"/>
        <v>3</v>
      </c>
      <c r="E1975" s="560">
        <f t="shared" si="183"/>
        <v>24</v>
      </c>
      <c r="F1975" s="560">
        <f t="shared" si="184"/>
        <v>6</v>
      </c>
      <c r="G1975" s="595">
        <f t="shared" si="185"/>
        <v>1</v>
      </c>
      <c r="H1975" s="590">
        <f>CHOOSE('Output Sheet'!$B$4,'8760 Data'!J1975,'8760 Data'!K1975,'8760 Data'!L1975,'8760 Data'!M1975,'8760 Data'!N1975,'8760 Data'!O1975,'8760 Data'!P1975,'8760 Data'!Q1975,'8760 Data'!R1975,'8760 Data'!S1975,'8760 Data'!T1975,'8760 Data'!U1975)</f>
        <v>0</v>
      </c>
      <c r="I1975" s="591" t="e">
        <f>H1975/'Output Sheet'!$B$8</f>
        <v>#DIV/0!</v>
      </c>
      <c r="J1975" s="596"/>
      <c r="K1975" s="560"/>
      <c r="L1975" s="560"/>
      <c r="M1975" s="560"/>
      <c r="N1975" s="560"/>
      <c r="O1975" s="560"/>
      <c r="P1975" s="560"/>
      <c r="Q1975" s="560"/>
      <c r="R1975" s="560"/>
      <c r="S1975" s="560"/>
      <c r="T1975" s="560"/>
      <c r="U1975" s="560"/>
    </row>
    <row r="1976" spans="1:21">
      <c r="A1976" s="593">
        <f t="shared" si="180"/>
        <v>41357</v>
      </c>
      <c r="B1976" s="594">
        <v>41357.291780844906</v>
      </c>
      <c r="C1976" s="560">
        <f t="shared" si="181"/>
        <v>2013</v>
      </c>
      <c r="D1976" s="560">
        <f t="shared" si="182"/>
        <v>3</v>
      </c>
      <c r="E1976" s="560">
        <f t="shared" si="183"/>
        <v>24</v>
      </c>
      <c r="F1976" s="560">
        <f t="shared" si="184"/>
        <v>7</v>
      </c>
      <c r="G1976" s="595">
        <f t="shared" si="185"/>
        <v>1</v>
      </c>
      <c r="H1976" s="590">
        <f>CHOOSE('Output Sheet'!$B$4,'8760 Data'!J1976,'8760 Data'!K1976,'8760 Data'!L1976,'8760 Data'!M1976,'8760 Data'!N1976,'8760 Data'!O1976,'8760 Data'!P1976,'8760 Data'!Q1976,'8760 Data'!R1976,'8760 Data'!S1976,'8760 Data'!T1976,'8760 Data'!U1976)</f>
        <v>0</v>
      </c>
      <c r="I1976" s="591" t="e">
        <f>H1976/'Output Sheet'!$B$8</f>
        <v>#DIV/0!</v>
      </c>
      <c r="J1976" s="596"/>
      <c r="K1976" s="560"/>
      <c r="L1976" s="560"/>
      <c r="M1976" s="560"/>
      <c r="N1976" s="560"/>
      <c r="O1976" s="560"/>
      <c r="P1976" s="560"/>
      <c r="Q1976" s="560"/>
      <c r="R1976" s="560"/>
      <c r="S1976" s="560"/>
      <c r="T1976" s="560"/>
      <c r="U1976" s="560"/>
    </row>
    <row r="1977" spans="1:21">
      <c r="A1977" s="593">
        <f t="shared" si="180"/>
        <v>41357</v>
      </c>
      <c r="B1977" s="594">
        <v>41357.333447569443</v>
      </c>
      <c r="C1977" s="560">
        <f t="shared" si="181"/>
        <v>2013</v>
      </c>
      <c r="D1977" s="560">
        <f t="shared" si="182"/>
        <v>3</v>
      </c>
      <c r="E1977" s="560">
        <f t="shared" si="183"/>
        <v>24</v>
      </c>
      <c r="F1977" s="560">
        <f t="shared" si="184"/>
        <v>8</v>
      </c>
      <c r="G1977" s="595">
        <f t="shared" si="185"/>
        <v>1</v>
      </c>
      <c r="H1977" s="590">
        <f>CHOOSE('Output Sheet'!$B$4,'8760 Data'!J1977,'8760 Data'!K1977,'8760 Data'!L1977,'8760 Data'!M1977,'8760 Data'!N1977,'8760 Data'!O1977,'8760 Data'!P1977,'8760 Data'!Q1977,'8760 Data'!R1977,'8760 Data'!S1977,'8760 Data'!T1977,'8760 Data'!U1977)</f>
        <v>0</v>
      </c>
      <c r="I1977" s="591" t="e">
        <f>H1977/'Output Sheet'!$B$8</f>
        <v>#DIV/0!</v>
      </c>
      <c r="J1977" s="596"/>
      <c r="K1977" s="560"/>
      <c r="L1977" s="560"/>
      <c r="M1977" s="560"/>
      <c r="N1977" s="560"/>
      <c r="O1977" s="560"/>
      <c r="P1977" s="560"/>
      <c r="Q1977" s="560"/>
      <c r="R1977" s="560"/>
      <c r="S1977" s="560"/>
      <c r="T1977" s="560"/>
      <c r="U1977" s="560"/>
    </row>
    <row r="1978" spans="1:21">
      <c r="A1978" s="593">
        <f t="shared" si="180"/>
        <v>41357</v>
      </c>
      <c r="B1978" s="594">
        <v>41357.37511429398</v>
      </c>
      <c r="C1978" s="560">
        <f t="shared" si="181"/>
        <v>2013</v>
      </c>
      <c r="D1978" s="560">
        <f t="shared" si="182"/>
        <v>3</v>
      </c>
      <c r="E1978" s="560">
        <f t="shared" si="183"/>
        <v>24</v>
      </c>
      <c r="F1978" s="560">
        <f t="shared" si="184"/>
        <v>9</v>
      </c>
      <c r="G1978" s="595">
        <f t="shared" si="185"/>
        <v>1</v>
      </c>
      <c r="H1978" s="590">
        <f>CHOOSE('Output Sheet'!$B$4,'8760 Data'!J1978,'8760 Data'!K1978,'8760 Data'!L1978,'8760 Data'!M1978,'8760 Data'!N1978,'8760 Data'!O1978,'8760 Data'!P1978,'8760 Data'!Q1978,'8760 Data'!R1978,'8760 Data'!S1978,'8760 Data'!T1978,'8760 Data'!U1978)</f>
        <v>0</v>
      </c>
      <c r="I1978" s="591" t="e">
        <f>H1978/'Output Sheet'!$B$8</f>
        <v>#DIV/0!</v>
      </c>
      <c r="J1978" s="596"/>
      <c r="K1978" s="560"/>
      <c r="L1978" s="560"/>
      <c r="M1978" s="560"/>
      <c r="N1978" s="560"/>
      <c r="O1978" s="560"/>
      <c r="P1978" s="560"/>
      <c r="Q1978" s="560"/>
      <c r="R1978" s="560"/>
      <c r="S1978" s="560"/>
      <c r="T1978" s="560"/>
      <c r="U1978" s="560"/>
    </row>
    <row r="1979" spans="1:21">
      <c r="A1979" s="593">
        <f t="shared" si="180"/>
        <v>41357</v>
      </c>
      <c r="B1979" s="594">
        <v>41357.416781018517</v>
      </c>
      <c r="C1979" s="560">
        <f t="shared" si="181"/>
        <v>2013</v>
      </c>
      <c r="D1979" s="560">
        <f t="shared" si="182"/>
        <v>3</v>
      </c>
      <c r="E1979" s="560">
        <f t="shared" si="183"/>
        <v>24</v>
      </c>
      <c r="F1979" s="560">
        <f t="shared" si="184"/>
        <v>10</v>
      </c>
      <c r="G1979" s="595">
        <f t="shared" si="185"/>
        <v>1</v>
      </c>
      <c r="H1979" s="590">
        <f>CHOOSE('Output Sheet'!$B$4,'8760 Data'!J1979,'8760 Data'!K1979,'8760 Data'!L1979,'8760 Data'!M1979,'8760 Data'!N1979,'8760 Data'!O1979,'8760 Data'!P1979,'8760 Data'!Q1979,'8760 Data'!R1979,'8760 Data'!S1979,'8760 Data'!T1979,'8760 Data'!U1979)</f>
        <v>0</v>
      </c>
      <c r="I1979" s="591" t="e">
        <f>H1979/'Output Sheet'!$B$8</f>
        <v>#DIV/0!</v>
      </c>
      <c r="J1979" s="596"/>
      <c r="K1979" s="560"/>
      <c r="L1979" s="560"/>
      <c r="M1979" s="560"/>
      <c r="N1979" s="560"/>
      <c r="O1979" s="560"/>
      <c r="P1979" s="560"/>
      <c r="Q1979" s="560"/>
      <c r="R1979" s="560"/>
      <c r="S1979" s="560"/>
      <c r="T1979" s="560"/>
      <c r="U1979" s="560"/>
    </row>
    <row r="1980" spans="1:21">
      <c r="A1980" s="593">
        <f t="shared" si="180"/>
        <v>41357</v>
      </c>
      <c r="B1980" s="594">
        <v>41357.458447743054</v>
      </c>
      <c r="C1980" s="560">
        <f t="shared" si="181"/>
        <v>2013</v>
      </c>
      <c r="D1980" s="560">
        <f t="shared" si="182"/>
        <v>3</v>
      </c>
      <c r="E1980" s="560">
        <f t="shared" si="183"/>
        <v>24</v>
      </c>
      <c r="F1980" s="560">
        <f t="shared" si="184"/>
        <v>11</v>
      </c>
      <c r="G1980" s="595">
        <f t="shared" si="185"/>
        <v>1</v>
      </c>
      <c r="H1980" s="590">
        <f>CHOOSE('Output Sheet'!$B$4,'8760 Data'!J1980,'8760 Data'!K1980,'8760 Data'!L1980,'8760 Data'!M1980,'8760 Data'!N1980,'8760 Data'!O1980,'8760 Data'!P1980,'8760 Data'!Q1980,'8760 Data'!R1980,'8760 Data'!S1980,'8760 Data'!T1980,'8760 Data'!U1980)</f>
        <v>0</v>
      </c>
      <c r="I1980" s="591" t="e">
        <f>H1980/'Output Sheet'!$B$8</f>
        <v>#DIV/0!</v>
      </c>
      <c r="J1980" s="596"/>
      <c r="K1980" s="560"/>
      <c r="L1980" s="560"/>
      <c r="M1980" s="560"/>
      <c r="N1980" s="560"/>
      <c r="O1980" s="560"/>
      <c r="P1980" s="560"/>
      <c r="Q1980" s="560"/>
      <c r="R1980" s="560"/>
      <c r="S1980" s="560"/>
      <c r="T1980" s="560"/>
      <c r="U1980" s="560"/>
    </row>
    <row r="1981" spans="1:21">
      <c r="A1981" s="593">
        <f t="shared" si="180"/>
        <v>41357</v>
      </c>
      <c r="B1981" s="594">
        <v>41357.500114467592</v>
      </c>
      <c r="C1981" s="560">
        <f t="shared" si="181"/>
        <v>2013</v>
      </c>
      <c r="D1981" s="560">
        <f t="shared" si="182"/>
        <v>3</v>
      </c>
      <c r="E1981" s="560">
        <f t="shared" si="183"/>
        <v>24</v>
      </c>
      <c r="F1981" s="560">
        <f t="shared" si="184"/>
        <v>12</v>
      </c>
      <c r="G1981" s="595">
        <f t="shared" si="185"/>
        <v>1</v>
      </c>
      <c r="H1981" s="590">
        <f>CHOOSE('Output Sheet'!$B$4,'8760 Data'!J1981,'8760 Data'!K1981,'8760 Data'!L1981,'8760 Data'!M1981,'8760 Data'!N1981,'8760 Data'!O1981,'8760 Data'!P1981,'8760 Data'!Q1981,'8760 Data'!R1981,'8760 Data'!S1981,'8760 Data'!T1981,'8760 Data'!U1981)</f>
        <v>0</v>
      </c>
      <c r="I1981" s="591" t="e">
        <f>H1981/'Output Sheet'!$B$8</f>
        <v>#DIV/0!</v>
      </c>
      <c r="J1981" s="596"/>
      <c r="K1981" s="560"/>
      <c r="L1981" s="560"/>
      <c r="M1981" s="560"/>
      <c r="N1981" s="560"/>
      <c r="O1981" s="560"/>
      <c r="P1981" s="560"/>
      <c r="Q1981" s="560"/>
      <c r="R1981" s="560"/>
      <c r="S1981" s="560"/>
      <c r="T1981" s="560"/>
      <c r="U1981" s="560"/>
    </row>
    <row r="1982" spans="1:21">
      <c r="A1982" s="593">
        <f t="shared" si="180"/>
        <v>41357</v>
      </c>
      <c r="B1982" s="594">
        <v>41357.541781192129</v>
      </c>
      <c r="C1982" s="560">
        <f t="shared" si="181"/>
        <v>2013</v>
      </c>
      <c r="D1982" s="560">
        <f t="shared" si="182"/>
        <v>3</v>
      </c>
      <c r="E1982" s="560">
        <f t="shared" si="183"/>
        <v>24</v>
      </c>
      <c r="F1982" s="560">
        <f t="shared" si="184"/>
        <v>13</v>
      </c>
      <c r="G1982" s="595">
        <f t="shared" si="185"/>
        <v>1</v>
      </c>
      <c r="H1982" s="590">
        <f>CHOOSE('Output Sheet'!$B$4,'8760 Data'!J1982,'8760 Data'!K1982,'8760 Data'!L1982,'8760 Data'!M1982,'8760 Data'!N1982,'8760 Data'!O1982,'8760 Data'!P1982,'8760 Data'!Q1982,'8760 Data'!R1982,'8760 Data'!S1982,'8760 Data'!T1982,'8760 Data'!U1982)</f>
        <v>0</v>
      </c>
      <c r="I1982" s="591" t="e">
        <f>H1982/'Output Sheet'!$B$8</f>
        <v>#DIV/0!</v>
      </c>
      <c r="J1982" s="596"/>
      <c r="K1982" s="560"/>
      <c r="L1982" s="560"/>
      <c r="M1982" s="560"/>
      <c r="N1982" s="560"/>
      <c r="O1982" s="560"/>
      <c r="P1982" s="560"/>
      <c r="Q1982" s="560"/>
      <c r="R1982" s="560"/>
      <c r="S1982" s="560"/>
      <c r="T1982" s="560"/>
      <c r="U1982" s="560"/>
    </row>
    <row r="1983" spans="1:21">
      <c r="A1983" s="593">
        <f t="shared" si="180"/>
        <v>41357</v>
      </c>
      <c r="B1983" s="594">
        <v>41357.583447916666</v>
      </c>
      <c r="C1983" s="560">
        <f t="shared" si="181"/>
        <v>2013</v>
      </c>
      <c r="D1983" s="560">
        <f t="shared" si="182"/>
        <v>3</v>
      </c>
      <c r="E1983" s="560">
        <f t="shared" si="183"/>
        <v>24</v>
      </c>
      <c r="F1983" s="560">
        <f t="shared" si="184"/>
        <v>14</v>
      </c>
      <c r="G1983" s="595">
        <f t="shared" si="185"/>
        <v>1</v>
      </c>
      <c r="H1983" s="590">
        <f>CHOOSE('Output Sheet'!$B$4,'8760 Data'!J1983,'8760 Data'!K1983,'8760 Data'!L1983,'8760 Data'!M1983,'8760 Data'!N1983,'8760 Data'!O1983,'8760 Data'!P1983,'8760 Data'!Q1983,'8760 Data'!R1983,'8760 Data'!S1983,'8760 Data'!T1983,'8760 Data'!U1983)</f>
        <v>0</v>
      </c>
      <c r="I1983" s="591" t="e">
        <f>H1983/'Output Sheet'!$B$8</f>
        <v>#DIV/0!</v>
      </c>
      <c r="J1983" s="596"/>
      <c r="K1983" s="560"/>
      <c r="L1983" s="560"/>
      <c r="M1983" s="560"/>
      <c r="N1983" s="560"/>
      <c r="O1983" s="560"/>
      <c r="P1983" s="560"/>
      <c r="Q1983" s="560"/>
      <c r="R1983" s="560"/>
      <c r="S1983" s="560"/>
      <c r="T1983" s="560"/>
      <c r="U1983" s="560"/>
    </row>
    <row r="1984" spans="1:21">
      <c r="A1984" s="593">
        <f t="shared" si="180"/>
        <v>41357</v>
      </c>
      <c r="B1984" s="594">
        <v>41357.625114641203</v>
      </c>
      <c r="C1984" s="560">
        <f t="shared" si="181"/>
        <v>2013</v>
      </c>
      <c r="D1984" s="560">
        <f t="shared" si="182"/>
        <v>3</v>
      </c>
      <c r="E1984" s="560">
        <f t="shared" si="183"/>
        <v>24</v>
      </c>
      <c r="F1984" s="560">
        <f t="shared" si="184"/>
        <v>15</v>
      </c>
      <c r="G1984" s="595">
        <f t="shared" si="185"/>
        <v>1</v>
      </c>
      <c r="H1984" s="590">
        <f>CHOOSE('Output Sheet'!$B$4,'8760 Data'!J1984,'8760 Data'!K1984,'8760 Data'!L1984,'8760 Data'!M1984,'8760 Data'!N1984,'8760 Data'!O1984,'8760 Data'!P1984,'8760 Data'!Q1984,'8760 Data'!R1984,'8760 Data'!S1984,'8760 Data'!T1984,'8760 Data'!U1984)</f>
        <v>0</v>
      </c>
      <c r="I1984" s="591" t="e">
        <f>H1984/'Output Sheet'!$B$8</f>
        <v>#DIV/0!</v>
      </c>
      <c r="J1984" s="596"/>
      <c r="K1984" s="560"/>
      <c r="L1984" s="560"/>
      <c r="M1984" s="560"/>
      <c r="N1984" s="560"/>
      <c r="O1984" s="560"/>
      <c r="P1984" s="560"/>
      <c r="Q1984" s="560"/>
      <c r="R1984" s="560"/>
      <c r="S1984" s="560"/>
      <c r="T1984" s="560"/>
      <c r="U1984" s="560"/>
    </row>
    <row r="1985" spans="1:21">
      <c r="A1985" s="593">
        <f t="shared" si="180"/>
        <v>41357</v>
      </c>
      <c r="B1985" s="594">
        <v>41357.66678136574</v>
      </c>
      <c r="C1985" s="560">
        <f t="shared" si="181"/>
        <v>2013</v>
      </c>
      <c r="D1985" s="560">
        <f t="shared" si="182"/>
        <v>3</v>
      </c>
      <c r="E1985" s="560">
        <f t="shared" si="183"/>
        <v>24</v>
      </c>
      <c r="F1985" s="560">
        <f t="shared" si="184"/>
        <v>16</v>
      </c>
      <c r="G1985" s="595">
        <f t="shared" si="185"/>
        <v>1</v>
      </c>
      <c r="H1985" s="590">
        <f>CHOOSE('Output Sheet'!$B$4,'8760 Data'!J1985,'8760 Data'!K1985,'8760 Data'!L1985,'8760 Data'!M1985,'8760 Data'!N1985,'8760 Data'!O1985,'8760 Data'!P1985,'8760 Data'!Q1985,'8760 Data'!R1985,'8760 Data'!S1985,'8760 Data'!T1985,'8760 Data'!U1985)</f>
        <v>0</v>
      </c>
      <c r="I1985" s="591" t="e">
        <f>H1985/'Output Sheet'!$B$8</f>
        <v>#DIV/0!</v>
      </c>
      <c r="J1985" s="596"/>
      <c r="K1985" s="560"/>
      <c r="L1985" s="560"/>
      <c r="M1985" s="560"/>
      <c r="N1985" s="560"/>
      <c r="O1985" s="560"/>
      <c r="P1985" s="560"/>
      <c r="Q1985" s="560"/>
      <c r="R1985" s="560"/>
      <c r="S1985" s="560"/>
      <c r="T1985" s="560"/>
      <c r="U1985" s="560"/>
    </row>
    <row r="1986" spans="1:21">
      <c r="A1986" s="593">
        <f t="shared" si="180"/>
        <v>41357</v>
      </c>
      <c r="B1986" s="594">
        <v>41357.708448090278</v>
      </c>
      <c r="C1986" s="560">
        <f t="shared" si="181"/>
        <v>2013</v>
      </c>
      <c r="D1986" s="560">
        <f t="shared" si="182"/>
        <v>3</v>
      </c>
      <c r="E1986" s="560">
        <f t="shared" si="183"/>
        <v>24</v>
      </c>
      <c r="F1986" s="560">
        <f t="shared" si="184"/>
        <v>17</v>
      </c>
      <c r="G1986" s="595">
        <f t="shared" si="185"/>
        <v>1</v>
      </c>
      <c r="H1986" s="590">
        <f>CHOOSE('Output Sheet'!$B$4,'8760 Data'!J1986,'8760 Data'!K1986,'8760 Data'!L1986,'8760 Data'!M1986,'8760 Data'!N1986,'8760 Data'!O1986,'8760 Data'!P1986,'8760 Data'!Q1986,'8760 Data'!R1986,'8760 Data'!S1986,'8760 Data'!T1986,'8760 Data'!U1986)</f>
        <v>0</v>
      </c>
      <c r="I1986" s="591" t="e">
        <f>H1986/'Output Sheet'!$B$8</f>
        <v>#DIV/0!</v>
      </c>
      <c r="J1986" s="596"/>
      <c r="K1986" s="560"/>
      <c r="L1986" s="560"/>
      <c r="M1986" s="560"/>
      <c r="N1986" s="560"/>
      <c r="O1986" s="560"/>
      <c r="P1986" s="560"/>
      <c r="Q1986" s="560"/>
      <c r="R1986" s="560"/>
      <c r="S1986" s="560"/>
      <c r="T1986" s="560"/>
      <c r="U1986" s="560"/>
    </row>
    <row r="1987" spans="1:21">
      <c r="A1987" s="593">
        <f t="shared" ref="A1987:A2050" si="186">DATE(C1987,D1987,E1987)</f>
        <v>41357</v>
      </c>
      <c r="B1987" s="594">
        <v>41357.750114814815</v>
      </c>
      <c r="C1987" s="560">
        <f t="shared" ref="C1987:C2050" si="187">YEAR(B1987)</f>
        <v>2013</v>
      </c>
      <c r="D1987" s="560">
        <f t="shared" ref="D1987:D2050" si="188">MONTH(B1987)</f>
        <v>3</v>
      </c>
      <c r="E1987" s="560">
        <f t="shared" ref="E1987:E2050" si="189">DAY(B1987)</f>
        <v>24</v>
      </c>
      <c r="F1987" s="560">
        <f t="shared" ref="F1987:F2050" si="190">IF(HOUR(B1987)&lt;&gt;0,HOUR(B1987),24)</f>
        <v>18</v>
      </c>
      <c r="G1987" s="595">
        <f t="shared" ref="G1987:G2050" si="191">WEEKDAY(B1987,1)</f>
        <v>1</v>
      </c>
      <c r="H1987" s="590">
        <f>CHOOSE('Output Sheet'!$B$4,'8760 Data'!J1987,'8760 Data'!K1987,'8760 Data'!L1987,'8760 Data'!M1987,'8760 Data'!N1987,'8760 Data'!O1987,'8760 Data'!P1987,'8760 Data'!Q1987,'8760 Data'!R1987,'8760 Data'!S1987,'8760 Data'!T1987,'8760 Data'!U1987)</f>
        <v>0</v>
      </c>
      <c r="I1987" s="591" t="e">
        <f>H1987/'Output Sheet'!$B$8</f>
        <v>#DIV/0!</v>
      </c>
      <c r="J1987" s="596"/>
      <c r="K1987" s="560"/>
      <c r="L1987" s="560"/>
      <c r="M1987" s="560"/>
      <c r="N1987" s="560"/>
      <c r="O1987" s="560"/>
      <c r="P1987" s="560"/>
      <c r="Q1987" s="560"/>
      <c r="R1987" s="560"/>
      <c r="S1987" s="560"/>
      <c r="T1987" s="560"/>
      <c r="U1987" s="560"/>
    </row>
    <row r="1988" spans="1:21">
      <c r="A1988" s="593">
        <f t="shared" si="186"/>
        <v>41357</v>
      </c>
      <c r="B1988" s="594">
        <v>41357.791781539352</v>
      </c>
      <c r="C1988" s="560">
        <f t="shared" si="187"/>
        <v>2013</v>
      </c>
      <c r="D1988" s="560">
        <f t="shared" si="188"/>
        <v>3</v>
      </c>
      <c r="E1988" s="560">
        <f t="shared" si="189"/>
        <v>24</v>
      </c>
      <c r="F1988" s="560">
        <f t="shared" si="190"/>
        <v>19</v>
      </c>
      <c r="G1988" s="595">
        <f t="shared" si="191"/>
        <v>1</v>
      </c>
      <c r="H1988" s="590">
        <f>CHOOSE('Output Sheet'!$B$4,'8760 Data'!J1988,'8760 Data'!K1988,'8760 Data'!L1988,'8760 Data'!M1988,'8760 Data'!N1988,'8760 Data'!O1988,'8760 Data'!P1988,'8760 Data'!Q1988,'8760 Data'!R1988,'8760 Data'!S1988,'8760 Data'!T1988,'8760 Data'!U1988)</f>
        <v>0</v>
      </c>
      <c r="I1988" s="591" t="e">
        <f>H1988/'Output Sheet'!$B$8</f>
        <v>#DIV/0!</v>
      </c>
      <c r="J1988" s="596"/>
      <c r="K1988" s="560"/>
      <c r="L1988" s="560"/>
      <c r="M1988" s="560"/>
      <c r="N1988" s="560"/>
      <c r="O1988" s="560"/>
      <c r="P1988" s="560"/>
      <c r="Q1988" s="560"/>
      <c r="R1988" s="560"/>
      <c r="S1988" s="560"/>
      <c r="T1988" s="560"/>
      <c r="U1988" s="560"/>
    </row>
    <row r="1989" spans="1:21">
      <c r="A1989" s="593">
        <f t="shared" si="186"/>
        <v>41357</v>
      </c>
      <c r="B1989" s="594">
        <v>41357.833448263889</v>
      </c>
      <c r="C1989" s="560">
        <f t="shared" si="187"/>
        <v>2013</v>
      </c>
      <c r="D1989" s="560">
        <f t="shared" si="188"/>
        <v>3</v>
      </c>
      <c r="E1989" s="560">
        <f t="shared" si="189"/>
        <v>24</v>
      </c>
      <c r="F1989" s="560">
        <f t="shared" si="190"/>
        <v>20</v>
      </c>
      <c r="G1989" s="595">
        <f t="shared" si="191"/>
        <v>1</v>
      </c>
      <c r="H1989" s="590">
        <f>CHOOSE('Output Sheet'!$B$4,'8760 Data'!J1989,'8760 Data'!K1989,'8760 Data'!L1989,'8760 Data'!M1989,'8760 Data'!N1989,'8760 Data'!O1989,'8760 Data'!P1989,'8760 Data'!Q1989,'8760 Data'!R1989,'8760 Data'!S1989,'8760 Data'!T1989,'8760 Data'!U1989)</f>
        <v>0</v>
      </c>
      <c r="I1989" s="591" t="e">
        <f>H1989/'Output Sheet'!$B$8</f>
        <v>#DIV/0!</v>
      </c>
      <c r="J1989" s="596"/>
      <c r="K1989" s="560"/>
      <c r="L1989" s="560"/>
      <c r="M1989" s="560"/>
      <c r="N1989" s="560"/>
      <c r="O1989" s="560"/>
      <c r="P1989" s="560"/>
      <c r="Q1989" s="560"/>
      <c r="R1989" s="560"/>
      <c r="S1989" s="560"/>
      <c r="T1989" s="560"/>
      <c r="U1989" s="560"/>
    </row>
    <row r="1990" spans="1:21">
      <c r="A1990" s="593">
        <f t="shared" si="186"/>
        <v>41357</v>
      </c>
      <c r="B1990" s="594">
        <v>41357.875114988427</v>
      </c>
      <c r="C1990" s="560">
        <f t="shared" si="187"/>
        <v>2013</v>
      </c>
      <c r="D1990" s="560">
        <f t="shared" si="188"/>
        <v>3</v>
      </c>
      <c r="E1990" s="560">
        <f t="shared" si="189"/>
        <v>24</v>
      </c>
      <c r="F1990" s="560">
        <f t="shared" si="190"/>
        <v>21</v>
      </c>
      <c r="G1990" s="595">
        <f t="shared" si="191"/>
        <v>1</v>
      </c>
      <c r="H1990" s="590">
        <f>CHOOSE('Output Sheet'!$B$4,'8760 Data'!J1990,'8760 Data'!K1990,'8760 Data'!L1990,'8760 Data'!M1990,'8760 Data'!N1990,'8760 Data'!O1990,'8760 Data'!P1990,'8760 Data'!Q1990,'8760 Data'!R1990,'8760 Data'!S1990,'8760 Data'!T1990,'8760 Data'!U1990)</f>
        <v>0</v>
      </c>
      <c r="I1990" s="591" t="e">
        <f>H1990/'Output Sheet'!$B$8</f>
        <v>#DIV/0!</v>
      </c>
      <c r="J1990" s="596"/>
      <c r="K1990" s="560"/>
      <c r="L1990" s="560"/>
      <c r="M1990" s="560"/>
      <c r="N1990" s="560"/>
      <c r="O1990" s="560"/>
      <c r="P1990" s="560"/>
      <c r="Q1990" s="560"/>
      <c r="R1990" s="560"/>
      <c r="S1990" s="560"/>
      <c r="T1990" s="560"/>
      <c r="U1990" s="560"/>
    </row>
    <row r="1991" spans="1:21">
      <c r="A1991" s="593">
        <f t="shared" si="186"/>
        <v>41357</v>
      </c>
      <c r="B1991" s="594">
        <v>41357.916781712964</v>
      </c>
      <c r="C1991" s="560">
        <f t="shared" si="187"/>
        <v>2013</v>
      </c>
      <c r="D1991" s="560">
        <f t="shared" si="188"/>
        <v>3</v>
      </c>
      <c r="E1991" s="560">
        <f t="shared" si="189"/>
        <v>24</v>
      </c>
      <c r="F1991" s="560">
        <f t="shared" si="190"/>
        <v>22</v>
      </c>
      <c r="G1991" s="595">
        <f t="shared" si="191"/>
        <v>1</v>
      </c>
      <c r="H1991" s="590">
        <f>CHOOSE('Output Sheet'!$B$4,'8760 Data'!J1991,'8760 Data'!K1991,'8760 Data'!L1991,'8760 Data'!M1991,'8760 Data'!N1991,'8760 Data'!O1991,'8760 Data'!P1991,'8760 Data'!Q1991,'8760 Data'!R1991,'8760 Data'!S1991,'8760 Data'!T1991,'8760 Data'!U1991)</f>
        <v>0</v>
      </c>
      <c r="I1991" s="591" t="e">
        <f>H1991/'Output Sheet'!$B$8</f>
        <v>#DIV/0!</v>
      </c>
      <c r="J1991" s="596"/>
      <c r="K1991" s="560"/>
      <c r="L1991" s="560"/>
      <c r="M1991" s="560"/>
      <c r="N1991" s="560"/>
      <c r="O1991" s="560"/>
      <c r="P1991" s="560"/>
      <c r="Q1991" s="560"/>
      <c r="R1991" s="560"/>
      <c r="S1991" s="560"/>
      <c r="T1991" s="560"/>
      <c r="U1991" s="560"/>
    </row>
    <row r="1992" spans="1:21">
      <c r="A1992" s="593">
        <f t="shared" si="186"/>
        <v>41357</v>
      </c>
      <c r="B1992" s="594">
        <v>41357.958448437501</v>
      </c>
      <c r="C1992" s="560">
        <f t="shared" si="187"/>
        <v>2013</v>
      </c>
      <c r="D1992" s="560">
        <f t="shared" si="188"/>
        <v>3</v>
      </c>
      <c r="E1992" s="560">
        <f t="shared" si="189"/>
        <v>24</v>
      </c>
      <c r="F1992" s="560">
        <f t="shared" si="190"/>
        <v>23</v>
      </c>
      <c r="G1992" s="595">
        <f t="shared" si="191"/>
        <v>1</v>
      </c>
      <c r="H1992" s="590">
        <f>CHOOSE('Output Sheet'!$B$4,'8760 Data'!J1992,'8760 Data'!K1992,'8760 Data'!L1992,'8760 Data'!M1992,'8760 Data'!N1992,'8760 Data'!O1992,'8760 Data'!P1992,'8760 Data'!Q1992,'8760 Data'!R1992,'8760 Data'!S1992,'8760 Data'!T1992,'8760 Data'!U1992)</f>
        <v>0</v>
      </c>
      <c r="I1992" s="591" t="e">
        <f>H1992/'Output Sheet'!$B$8</f>
        <v>#DIV/0!</v>
      </c>
      <c r="J1992" s="596"/>
      <c r="K1992" s="560"/>
      <c r="L1992" s="560"/>
      <c r="M1992" s="560"/>
      <c r="N1992" s="560"/>
      <c r="O1992" s="560"/>
      <c r="P1992" s="560"/>
      <c r="Q1992" s="560"/>
      <c r="R1992" s="560"/>
      <c r="S1992" s="560"/>
      <c r="T1992" s="560"/>
      <c r="U1992" s="560"/>
    </row>
    <row r="1993" spans="1:21">
      <c r="A1993" s="593">
        <f t="shared" si="186"/>
        <v>41358</v>
      </c>
      <c r="B1993" s="594">
        <v>41358.000115162038</v>
      </c>
      <c r="C1993" s="560">
        <f t="shared" si="187"/>
        <v>2013</v>
      </c>
      <c r="D1993" s="560">
        <f t="shared" si="188"/>
        <v>3</v>
      </c>
      <c r="E1993" s="560">
        <f t="shared" si="189"/>
        <v>25</v>
      </c>
      <c r="F1993" s="560">
        <f t="shared" si="190"/>
        <v>24</v>
      </c>
      <c r="G1993" s="595">
        <f t="shared" si="191"/>
        <v>2</v>
      </c>
      <c r="H1993" s="590">
        <f>CHOOSE('Output Sheet'!$B$4,'8760 Data'!J1993,'8760 Data'!K1993,'8760 Data'!L1993,'8760 Data'!M1993,'8760 Data'!N1993,'8760 Data'!O1993,'8760 Data'!P1993,'8760 Data'!Q1993,'8760 Data'!R1993,'8760 Data'!S1993,'8760 Data'!T1993,'8760 Data'!U1993)</f>
        <v>0</v>
      </c>
      <c r="I1993" s="591" t="e">
        <f>H1993/'Output Sheet'!$B$8</f>
        <v>#DIV/0!</v>
      </c>
      <c r="J1993" s="596"/>
      <c r="K1993" s="560"/>
      <c r="L1993" s="560"/>
      <c r="M1993" s="560"/>
      <c r="N1993" s="560"/>
      <c r="O1993" s="560"/>
      <c r="P1993" s="560"/>
      <c r="Q1993" s="560"/>
      <c r="R1993" s="560"/>
      <c r="S1993" s="560"/>
      <c r="T1993" s="560"/>
      <c r="U1993" s="560"/>
    </row>
    <row r="1994" spans="1:21">
      <c r="A1994" s="593">
        <f t="shared" si="186"/>
        <v>41358</v>
      </c>
      <c r="B1994" s="594">
        <v>41358.041781886575</v>
      </c>
      <c r="C1994" s="560">
        <f t="shared" si="187"/>
        <v>2013</v>
      </c>
      <c r="D1994" s="560">
        <f t="shared" si="188"/>
        <v>3</v>
      </c>
      <c r="E1994" s="560">
        <f t="shared" si="189"/>
        <v>25</v>
      </c>
      <c r="F1994" s="560">
        <f t="shared" si="190"/>
        <v>1</v>
      </c>
      <c r="G1994" s="595">
        <f t="shared" si="191"/>
        <v>2</v>
      </c>
      <c r="H1994" s="590">
        <f>CHOOSE('Output Sheet'!$B$4,'8760 Data'!J1994,'8760 Data'!K1994,'8760 Data'!L1994,'8760 Data'!M1994,'8760 Data'!N1994,'8760 Data'!O1994,'8760 Data'!P1994,'8760 Data'!Q1994,'8760 Data'!R1994,'8760 Data'!S1994,'8760 Data'!T1994,'8760 Data'!U1994)</f>
        <v>0</v>
      </c>
      <c r="I1994" s="591" t="e">
        <f>H1994/'Output Sheet'!$B$8</f>
        <v>#DIV/0!</v>
      </c>
      <c r="J1994" s="596"/>
      <c r="K1994" s="560"/>
      <c r="L1994" s="560"/>
      <c r="M1994" s="560"/>
      <c r="N1994" s="560"/>
      <c r="O1994" s="560"/>
      <c r="P1994" s="560"/>
      <c r="Q1994" s="560"/>
      <c r="R1994" s="560"/>
      <c r="S1994" s="560"/>
      <c r="T1994" s="560"/>
      <c r="U1994" s="560"/>
    </row>
    <row r="1995" spans="1:21">
      <c r="A1995" s="593">
        <f t="shared" si="186"/>
        <v>41358</v>
      </c>
      <c r="B1995" s="594">
        <v>41358.083448611113</v>
      </c>
      <c r="C1995" s="560">
        <f t="shared" si="187"/>
        <v>2013</v>
      </c>
      <c r="D1995" s="560">
        <f t="shared" si="188"/>
        <v>3</v>
      </c>
      <c r="E1995" s="560">
        <f t="shared" si="189"/>
        <v>25</v>
      </c>
      <c r="F1995" s="560">
        <f t="shared" si="190"/>
        <v>2</v>
      </c>
      <c r="G1995" s="595">
        <f t="shared" si="191"/>
        <v>2</v>
      </c>
      <c r="H1995" s="590">
        <f>CHOOSE('Output Sheet'!$B$4,'8760 Data'!J1995,'8760 Data'!K1995,'8760 Data'!L1995,'8760 Data'!M1995,'8760 Data'!N1995,'8760 Data'!O1995,'8760 Data'!P1995,'8760 Data'!Q1995,'8760 Data'!R1995,'8760 Data'!S1995,'8760 Data'!T1995,'8760 Data'!U1995)</f>
        <v>0</v>
      </c>
      <c r="I1995" s="591" t="e">
        <f>H1995/'Output Sheet'!$B$8</f>
        <v>#DIV/0!</v>
      </c>
      <c r="J1995" s="596"/>
      <c r="K1995" s="560"/>
      <c r="L1995" s="560"/>
      <c r="M1995" s="560"/>
      <c r="N1995" s="560"/>
      <c r="O1995" s="560"/>
      <c r="P1995" s="560"/>
      <c r="Q1995" s="560"/>
      <c r="R1995" s="560"/>
      <c r="S1995" s="560"/>
      <c r="T1995" s="560"/>
      <c r="U1995" s="560"/>
    </row>
    <row r="1996" spans="1:21">
      <c r="A1996" s="593">
        <f t="shared" si="186"/>
        <v>41358</v>
      </c>
      <c r="B1996" s="594">
        <v>41358.12511533565</v>
      </c>
      <c r="C1996" s="560">
        <f t="shared" si="187"/>
        <v>2013</v>
      </c>
      <c r="D1996" s="560">
        <f t="shared" si="188"/>
        <v>3</v>
      </c>
      <c r="E1996" s="560">
        <f t="shared" si="189"/>
        <v>25</v>
      </c>
      <c r="F1996" s="560">
        <f t="shared" si="190"/>
        <v>3</v>
      </c>
      <c r="G1996" s="595">
        <f t="shared" si="191"/>
        <v>2</v>
      </c>
      <c r="H1996" s="590">
        <f>CHOOSE('Output Sheet'!$B$4,'8760 Data'!J1996,'8760 Data'!K1996,'8760 Data'!L1996,'8760 Data'!M1996,'8760 Data'!N1996,'8760 Data'!O1996,'8760 Data'!P1996,'8760 Data'!Q1996,'8760 Data'!R1996,'8760 Data'!S1996,'8760 Data'!T1996,'8760 Data'!U1996)</f>
        <v>0</v>
      </c>
      <c r="I1996" s="591" t="e">
        <f>H1996/'Output Sheet'!$B$8</f>
        <v>#DIV/0!</v>
      </c>
      <c r="J1996" s="596"/>
      <c r="K1996" s="560"/>
      <c r="L1996" s="560"/>
      <c r="M1996" s="560"/>
      <c r="N1996" s="560"/>
      <c r="O1996" s="560"/>
      <c r="P1996" s="560"/>
      <c r="Q1996" s="560"/>
      <c r="R1996" s="560"/>
      <c r="S1996" s="560"/>
      <c r="T1996" s="560"/>
      <c r="U1996" s="560"/>
    </row>
    <row r="1997" spans="1:21">
      <c r="A1997" s="593">
        <f t="shared" si="186"/>
        <v>41358</v>
      </c>
      <c r="B1997" s="594">
        <v>41358.166782060187</v>
      </c>
      <c r="C1997" s="560">
        <f t="shared" si="187"/>
        <v>2013</v>
      </c>
      <c r="D1997" s="560">
        <f t="shared" si="188"/>
        <v>3</v>
      </c>
      <c r="E1997" s="560">
        <f t="shared" si="189"/>
        <v>25</v>
      </c>
      <c r="F1997" s="560">
        <f t="shared" si="190"/>
        <v>4</v>
      </c>
      <c r="G1997" s="595">
        <f t="shared" si="191"/>
        <v>2</v>
      </c>
      <c r="H1997" s="590">
        <f>CHOOSE('Output Sheet'!$B$4,'8760 Data'!J1997,'8760 Data'!K1997,'8760 Data'!L1997,'8760 Data'!M1997,'8760 Data'!N1997,'8760 Data'!O1997,'8760 Data'!P1997,'8760 Data'!Q1997,'8760 Data'!R1997,'8760 Data'!S1997,'8760 Data'!T1997,'8760 Data'!U1997)</f>
        <v>0</v>
      </c>
      <c r="I1997" s="591" t="e">
        <f>H1997/'Output Sheet'!$B$8</f>
        <v>#DIV/0!</v>
      </c>
      <c r="J1997" s="596"/>
      <c r="K1997" s="560"/>
      <c r="L1997" s="560"/>
      <c r="M1997" s="560"/>
      <c r="N1997" s="560"/>
      <c r="O1997" s="560"/>
      <c r="P1997" s="560"/>
      <c r="Q1997" s="560"/>
      <c r="R1997" s="560"/>
      <c r="S1997" s="560"/>
      <c r="T1997" s="560"/>
      <c r="U1997" s="560"/>
    </row>
    <row r="1998" spans="1:21">
      <c r="A1998" s="593">
        <f t="shared" si="186"/>
        <v>41358</v>
      </c>
      <c r="B1998" s="594">
        <v>41358.208448784724</v>
      </c>
      <c r="C1998" s="560">
        <f t="shared" si="187"/>
        <v>2013</v>
      </c>
      <c r="D1998" s="560">
        <f t="shared" si="188"/>
        <v>3</v>
      </c>
      <c r="E1998" s="560">
        <f t="shared" si="189"/>
        <v>25</v>
      </c>
      <c r="F1998" s="560">
        <f t="shared" si="190"/>
        <v>5</v>
      </c>
      <c r="G1998" s="595">
        <f t="shared" si="191"/>
        <v>2</v>
      </c>
      <c r="H1998" s="590">
        <f>CHOOSE('Output Sheet'!$B$4,'8760 Data'!J1998,'8760 Data'!K1998,'8760 Data'!L1998,'8760 Data'!M1998,'8760 Data'!N1998,'8760 Data'!O1998,'8760 Data'!P1998,'8760 Data'!Q1998,'8760 Data'!R1998,'8760 Data'!S1998,'8760 Data'!T1998,'8760 Data'!U1998)</f>
        <v>0</v>
      </c>
      <c r="I1998" s="591" t="e">
        <f>H1998/'Output Sheet'!$B$8</f>
        <v>#DIV/0!</v>
      </c>
      <c r="J1998" s="596"/>
      <c r="K1998" s="560"/>
      <c r="L1998" s="560"/>
      <c r="M1998" s="560"/>
      <c r="N1998" s="560"/>
      <c r="O1998" s="560"/>
      <c r="P1998" s="560"/>
      <c r="Q1998" s="560"/>
      <c r="R1998" s="560"/>
      <c r="S1998" s="560"/>
      <c r="T1998" s="560"/>
      <c r="U1998" s="560"/>
    </row>
    <row r="1999" spans="1:21">
      <c r="A1999" s="593">
        <f t="shared" si="186"/>
        <v>41358</v>
      </c>
      <c r="B1999" s="594">
        <v>41358.250115509261</v>
      </c>
      <c r="C1999" s="560">
        <f t="shared" si="187"/>
        <v>2013</v>
      </c>
      <c r="D1999" s="560">
        <f t="shared" si="188"/>
        <v>3</v>
      </c>
      <c r="E1999" s="560">
        <f t="shared" si="189"/>
        <v>25</v>
      </c>
      <c r="F1999" s="560">
        <f t="shared" si="190"/>
        <v>6</v>
      </c>
      <c r="G1999" s="595">
        <f t="shared" si="191"/>
        <v>2</v>
      </c>
      <c r="H1999" s="590">
        <f>CHOOSE('Output Sheet'!$B$4,'8760 Data'!J1999,'8760 Data'!K1999,'8760 Data'!L1999,'8760 Data'!M1999,'8760 Data'!N1999,'8760 Data'!O1999,'8760 Data'!P1999,'8760 Data'!Q1999,'8760 Data'!R1999,'8760 Data'!S1999,'8760 Data'!T1999,'8760 Data'!U1999)</f>
        <v>0</v>
      </c>
      <c r="I1999" s="591" t="e">
        <f>H1999/'Output Sheet'!$B$8</f>
        <v>#DIV/0!</v>
      </c>
      <c r="J1999" s="596"/>
      <c r="K1999" s="560"/>
      <c r="L1999" s="560"/>
      <c r="M1999" s="560"/>
      <c r="N1999" s="560"/>
      <c r="O1999" s="560"/>
      <c r="P1999" s="560"/>
      <c r="Q1999" s="560"/>
      <c r="R1999" s="560"/>
      <c r="S1999" s="560"/>
      <c r="T1999" s="560"/>
      <c r="U1999" s="560"/>
    </row>
    <row r="2000" spans="1:21">
      <c r="A2000" s="593">
        <f t="shared" si="186"/>
        <v>41358</v>
      </c>
      <c r="B2000" s="594">
        <v>41358.291782233799</v>
      </c>
      <c r="C2000" s="560">
        <f t="shared" si="187"/>
        <v>2013</v>
      </c>
      <c r="D2000" s="560">
        <f t="shared" si="188"/>
        <v>3</v>
      </c>
      <c r="E2000" s="560">
        <f t="shared" si="189"/>
        <v>25</v>
      </c>
      <c r="F2000" s="560">
        <f t="shared" si="190"/>
        <v>7</v>
      </c>
      <c r="G2000" s="595">
        <f t="shared" si="191"/>
        <v>2</v>
      </c>
      <c r="H2000" s="590">
        <f>CHOOSE('Output Sheet'!$B$4,'8760 Data'!J2000,'8760 Data'!K2000,'8760 Data'!L2000,'8760 Data'!M2000,'8760 Data'!N2000,'8760 Data'!O2000,'8760 Data'!P2000,'8760 Data'!Q2000,'8760 Data'!R2000,'8760 Data'!S2000,'8760 Data'!T2000,'8760 Data'!U2000)</f>
        <v>0</v>
      </c>
      <c r="I2000" s="591" t="e">
        <f>H2000/'Output Sheet'!$B$8</f>
        <v>#DIV/0!</v>
      </c>
      <c r="J2000" s="596"/>
      <c r="K2000" s="560"/>
      <c r="L2000" s="560"/>
      <c r="M2000" s="560"/>
      <c r="N2000" s="560"/>
      <c r="O2000" s="560"/>
      <c r="P2000" s="560"/>
      <c r="Q2000" s="560"/>
      <c r="R2000" s="560"/>
      <c r="S2000" s="560"/>
      <c r="T2000" s="560"/>
      <c r="U2000" s="560"/>
    </row>
    <row r="2001" spans="1:21">
      <c r="A2001" s="593">
        <f t="shared" si="186"/>
        <v>41358</v>
      </c>
      <c r="B2001" s="594">
        <v>41358.333448958336</v>
      </c>
      <c r="C2001" s="560">
        <f t="shared" si="187"/>
        <v>2013</v>
      </c>
      <c r="D2001" s="560">
        <f t="shared" si="188"/>
        <v>3</v>
      </c>
      <c r="E2001" s="560">
        <f t="shared" si="189"/>
        <v>25</v>
      </c>
      <c r="F2001" s="560">
        <f t="shared" si="190"/>
        <v>8</v>
      </c>
      <c r="G2001" s="595">
        <f t="shared" si="191"/>
        <v>2</v>
      </c>
      <c r="H2001" s="590">
        <f>CHOOSE('Output Sheet'!$B$4,'8760 Data'!J2001,'8760 Data'!K2001,'8760 Data'!L2001,'8760 Data'!M2001,'8760 Data'!N2001,'8760 Data'!O2001,'8760 Data'!P2001,'8760 Data'!Q2001,'8760 Data'!R2001,'8760 Data'!S2001,'8760 Data'!T2001,'8760 Data'!U2001)</f>
        <v>0</v>
      </c>
      <c r="I2001" s="591" t="e">
        <f>H2001/'Output Sheet'!$B$8</f>
        <v>#DIV/0!</v>
      </c>
      <c r="J2001" s="596"/>
      <c r="K2001" s="560"/>
      <c r="L2001" s="560"/>
      <c r="M2001" s="560"/>
      <c r="N2001" s="560"/>
      <c r="O2001" s="560"/>
      <c r="P2001" s="560"/>
      <c r="Q2001" s="560"/>
      <c r="R2001" s="560"/>
      <c r="S2001" s="560"/>
      <c r="T2001" s="560"/>
      <c r="U2001" s="560"/>
    </row>
    <row r="2002" spans="1:21">
      <c r="A2002" s="593">
        <f t="shared" si="186"/>
        <v>41358</v>
      </c>
      <c r="B2002" s="594">
        <v>41358.375115682873</v>
      </c>
      <c r="C2002" s="560">
        <f t="shared" si="187"/>
        <v>2013</v>
      </c>
      <c r="D2002" s="560">
        <f t="shared" si="188"/>
        <v>3</v>
      </c>
      <c r="E2002" s="560">
        <f t="shared" si="189"/>
        <v>25</v>
      </c>
      <c r="F2002" s="560">
        <f t="shared" si="190"/>
        <v>9</v>
      </c>
      <c r="G2002" s="595">
        <f t="shared" si="191"/>
        <v>2</v>
      </c>
      <c r="H2002" s="590">
        <f>CHOOSE('Output Sheet'!$B$4,'8760 Data'!J2002,'8760 Data'!K2002,'8760 Data'!L2002,'8760 Data'!M2002,'8760 Data'!N2002,'8760 Data'!O2002,'8760 Data'!P2002,'8760 Data'!Q2002,'8760 Data'!R2002,'8760 Data'!S2002,'8760 Data'!T2002,'8760 Data'!U2002)</f>
        <v>0</v>
      </c>
      <c r="I2002" s="591" t="e">
        <f>H2002/'Output Sheet'!$B$8</f>
        <v>#DIV/0!</v>
      </c>
      <c r="J2002" s="596"/>
      <c r="K2002" s="560"/>
      <c r="L2002" s="560"/>
      <c r="M2002" s="560"/>
      <c r="N2002" s="560"/>
      <c r="O2002" s="560"/>
      <c r="P2002" s="560"/>
      <c r="Q2002" s="560"/>
      <c r="R2002" s="560"/>
      <c r="S2002" s="560"/>
      <c r="T2002" s="560"/>
      <c r="U2002" s="560"/>
    </row>
    <row r="2003" spans="1:21">
      <c r="A2003" s="593">
        <f t="shared" si="186"/>
        <v>41358</v>
      </c>
      <c r="B2003" s="594">
        <v>41358.41678240741</v>
      </c>
      <c r="C2003" s="560">
        <f t="shared" si="187"/>
        <v>2013</v>
      </c>
      <c r="D2003" s="560">
        <f t="shared" si="188"/>
        <v>3</v>
      </c>
      <c r="E2003" s="560">
        <f t="shared" si="189"/>
        <v>25</v>
      </c>
      <c r="F2003" s="560">
        <f t="shared" si="190"/>
        <v>10</v>
      </c>
      <c r="G2003" s="595">
        <f t="shared" si="191"/>
        <v>2</v>
      </c>
      <c r="H2003" s="590">
        <f>CHOOSE('Output Sheet'!$B$4,'8760 Data'!J2003,'8760 Data'!K2003,'8760 Data'!L2003,'8760 Data'!M2003,'8760 Data'!N2003,'8760 Data'!O2003,'8760 Data'!P2003,'8760 Data'!Q2003,'8760 Data'!R2003,'8760 Data'!S2003,'8760 Data'!T2003,'8760 Data'!U2003)</f>
        <v>0</v>
      </c>
      <c r="I2003" s="591" t="e">
        <f>H2003/'Output Sheet'!$B$8</f>
        <v>#DIV/0!</v>
      </c>
      <c r="J2003" s="596"/>
      <c r="K2003" s="560"/>
      <c r="L2003" s="560"/>
      <c r="M2003" s="560"/>
      <c r="N2003" s="560"/>
      <c r="O2003" s="560"/>
      <c r="P2003" s="560"/>
      <c r="Q2003" s="560"/>
      <c r="R2003" s="560"/>
      <c r="S2003" s="560"/>
      <c r="T2003" s="560"/>
      <c r="U2003" s="560"/>
    </row>
    <row r="2004" spans="1:21">
      <c r="A2004" s="593">
        <f t="shared" si="186"/>
        <v>41358</v>
      </c>
      <c r="B2004" s="594">
        <v>41358.458449131947</v>
      </c>
      <c r="C2004" s="560">
        <f t="shared" si="187"/>
        <v>2013</v>
      </c>
      <c r="D2004" s="560">
        <f t="shared" si="188"/>
        <v>3</v>
      </c>
      <c r="E2004" s="560">
        <f t="shared" si="189"/>
        <v>25</v>
      </c>
      <c r="F2004" s="560">
        <f t="shared" si="190"/>
        <v>11</v>
      </c>
      <c r="G2004" s="595">
        <f t="shared" si="191"/>
        <v>2</v>
      </c>
      <c r="H2004" s="590">
        <f>CHOOSE('Output Sheet'!$B$4,'8760 Data'!J2004,'8760 Data'!K2004,'8760 Data'!L2004,'8760 Data'!M2004,'8760 Data'!N2004,'8760 Data'!O2004,'8760 Data'!P2004,'8760 Data'!Q2004,'8760 Data'!R2004,'8760 Data'!S2004,'8760 Data'!T2004,'8760 Data'!U2004)</f>
        <v>0</v>
      </c>
      <c r="I2004" s="591" t="e">
        <f>H2004/'Output Sheet'!$B$8</f>
        <v>#DIV/0!</v>
      </c>
      <c r="J2004" s="596"/>
      <c r="K2004" s="560"/>
      <c r="L2004" s="560"/>
      <c r="M2004" s="560"/>
      <c r="N2004" s="560"/>
      <c r="O2004" s="560"/>
      <c r="P2004" s="560"/>
      <c r="Q2004" s="560"/>
      <c r="R2004" s="560"/>
      <c r="S2004" s="560"/>
      <c r="T2004" s="560"/>
      <c r="U2004" s="560"/>
    </row>
    <row r="2005" spans="1:21">
      <c r="A2005" s="593">
        <f t="shared" si="186"/>
        <v>41358</v>
      </c>
      <c r="B2005" s="594">
        <v>41358.500115856485</v>
      </c>
      <c r="C2005" s="560">
        <f t="shared" si="187"/>
        <v>2013</v>
      </c>
      <c r="D2005" s="560">
        <f t="shared" si="188"/>
        <v>3</v>
      </c>
      <c r="E2005" s="560">
        <f t="shared" si="189"/>
        <v>25</v>
      </c>
      <c r="F2005" s="560">
        <f t="shared" si="190"/>
        <v>12</v>
      </c>
      <c r="G2005" s="595">
        <f t="shared" si="191"/>
        <v>2</v>
      </c>
      <c r="H2005" s="590">
        <f>CHOOSE('Output Sheet'!$B$4,'8760 Data'!J2005,'8760 Data'!K2005,'8760 Data'!L2005,'8760 Data'!M2005,'8760 Data'!N2005,'8760 Data'!O2005,'8760 Data'!P2005,'8760 Data'!Q2005,'8760 Data'!R2005,'8760 Data'!S2005,'8760 Data'!T2005,'8760 Data'!U2005)</f>
        <v>0</v>
      </c>
      <c r="I2005" s="591" t="e">
        <f>H2005/'Output Sheet'!$B$8</f>
        <v>#DIV/0!</v>
      </c>
      <c r="J2005" s="596"/>
      <c r="K2005" s="560"/>
      <c r="L2005" s="560"/>
      <c r="M2005" s="560"/>
      <c r="N2005" s="560"/>
      <c r="O2005" s="560"/>
      <c r="P2005" s="560"/>
      <c r="Q2005" s="560"/>
      <c r="R2005" s="560"/>
      <c r="S2005" s="560"/>
      <c r="T2005" s="560"/>
      <c r="U2005" s="560"/>
    </row>
    <row r="2006" spans="1:21">
      <c r="A2006" s="593">
        <f t="shared" si="186"/>
        <v>41358</v>
      </c>
      <c r="B2006" s="594">
        <v>41358.541782581022</v>
      </c>
      <c r="C2006" s="560">
        <f t="shared" si="187"/>
        <v>2013</v>
      </c>
      <c r="D2006" s="560">
        <f t="shared" si="188"/>
        <v>3</v>
      </c>
      <c r="E2006" s="560">
        <f t="shared" si="189"/>
        <v>25</v>
      </c>
      <c r="F2006" s="560">
        <f t="shared" si="190"/>
        <v>13</v>
      </c>
      <c r="G2006" s="595">
        <f t="shared" si="191"/>
        <v>2</v>
      </c>
      <c r="H2006" s="590">
        <f>CHOOSE('Output Sheet'!$B$4,'8760 Data'!J2006,'8760 Data'!K2006,'8760 Data'!L2006,'8760 Data'!M2006,'8760 Data'!N2006,'8760 Data'!O2006,'8760 Data'!P2006,'8760 Data'!Q2006,'8760 Data'!R2006,'8760 Data'!S2006,'8760 Data'!T2006,'8760 Data'!U2006)</f>
        <v>0</v>
      </c>
      <c r="I2006" s="591" t="e">
        <f>H2006/'Output Sheet'!$B$8</f>
        <v>#DIV/0!</v>
      </c>
      <c r="J2006" s="596"/>
      <c r="K2006" s="560"/>
      <c r="L2006" s="560"/>
      <c r="M2006" s="560"/>
      <c r="N2006" s="560"/>
      <c r="O2006" s="560"/>
      <c r="P2006" s="560"/>
      <c r="Q2006" s="560"/>
      <c r="R2006" s="560"/>
      <c r="S2006" s="560"/>
      <c r="T2006" s="560"/>
      <c r="U2006" s="560"/>
    </row>
    <row r="2007" spans="1:21">
      <c r="A2007" s="593">
        <f t="shared" si="186"/>
        <v>41358</v>
      </c>
      <c r="B2007" s="594">
        <v>41358.583449305559</v>
      </c>
      <c r="C2007" s="560">
        <f t="shared" si="187"/>
        <v>2013</v>
      </c>
      <c r="D2007" s="560">
        <f t="shared" si="188"/>
        <v>3</v>
      </c>
      <c r="E2007" s="560">
        <f t="shared" si="189"/>
        <v>25</v>
      </c>
      <c r="F2007" s="560">
        <f t="shared" si="190"/>
        <v>14</v>
      </c>
      <c r="G2007" s="595">
        <f t="shared" si="191"/>
        <v>2</v>
      </c>
      <c r="H2007" s="590">
        <f>CHOOSE('Output Sheet'!$B$4,'8760 Data'!J2007,'8760 Data'!K2007,'8760 Data'!L2007,'8760 Data'!M2007,'8760 Data'!N2007,'8760 Data'!O2007,'8760 Data'!P2007,'8760 Data'!Q2007,'8760 Data'!R2007,'8760 Data'!S2007,'8760 Data'!T2007,'8760 Data'!U2007)</f>
        <v>0</v>
      </c>
      <c r="I2007" s="591" t="e">
        <f>H2007/'Output Sheet'!$B$8</f>
        <v>#DIV/0!</v>
      </c>
      <c r="J2007" s="596"/>
      <c r="K2007" s="560"/>
      <c r="L2007" s="560"/>
      <c r="M2007" s="560"/>
      <c r="N2007" s="560"/>
      <c r="O2007" s="560"/>
      <c r="P2007" s="560"/>
      <c r="Q2007" s="560"/>
      <c r="R2007" s="560"/>
      <c r="S2007" s="560"/>
      <c r="T2007" s="560"/>
      <c r="U2007" s="560"/>
    </row>
    <row r="2008" spans="1:21">
      <c r="A2008" s="593">
        <f t="shared" si="186"/>
        <v>41358</v>
      </c>
      <c r="B2008" s="594">
        <v>41358.625116030089</v>
      </c>
      <c r="C2008" s="560">
        <f t="shared" si="187"/>
        <v>2013</v>
      </c>
      <c r="D2008" s="560">
        <f t="shared" si="188"/>
        <v>3</v>
      </c>
      <c r="E2008" s="560">
        <f t="shared" si="189"/>
        <v>25</v>
      </c>
      <c r="F2008" s="560">
        <f t="shared" si="190"/>
        <v>15</v>
      </c>
      <c r="G2008" s="595">
        <f t="shared" si="191"/>
        <v>2</v>
      </c>
      <c r="H2008" s="590">
        <f>CHOOSE('Output Sheet'!$B$4,'8760 Data'!J2008,'8760 Data'!K2008,'8760 Data'!L2008,'8760 Data'!M2008,'8760 Data'!N2008,'8760 Data'!O2008,'8760 Data'!P2008,'8760 Data'!Q2008,'8760 Data'!R2008,'8760 Data'!S2008,'8760 Data'!T2008,'8760 Data'!U2008)</f>
        <v>0</v>
      </c>
      <c r="I2008" s="591" t="e">
        <f>H2008/'Output Sheet'!$B$8</f>
        <v>#DIV/0!</v>
      </c>
      <c r="J2008" s="596"/>
      <c r="K2008" s="560"/>
      <c r="L2008" s="560"/>
      <c r="M2008" s="560"/>
      <c r="N2008" s="560"/>
      <c r="O2008" s="560"/>
      <c r="P2008" s="560"/>
      <c r="Q2008" s="560"/>
      <c r="R2008" s="560"/>
      <c r="S2008" s="560"/>
      <c r="T2008" s="560"/>
      <c r="U2008" s="560"/>
    </row>
    <row r="2009" spans="1:21">
      <c r="A2009" s="593">
        <f t="shared" si="186"/>
        <v>41358</v>
      </c>
      <c r="B2009" s="594">
        <v>41358.666782754626</v>
      </c>
      <c r="C2009" s="560">
        <f t="shared" si="187"/>
        <v>2013</v>
      </c>
      <c r="D2009" s="560">
        <f t="shared" si="188"/>
        <v>3</v>
      </c>
      <c r="E2009" s="560">
        <f t="shared" si="189"/>
        <v>25</v>
      </c>
      <c r="F2009" s="560">
        <f t="shared" si="190"/>
        <v>16</v>
      </c>
      <c r="G2009" s="595">
        <f t="shared" si="191"/>
        <v>2</v>
      </c>
      <c r="H2009" s="590">
        <f>CHOOSE('Output Sheet'!$B$4,'8760 Data'!J2009,'8760 Data'!K2009,'8760 Data'!L2009,'8760 Data'!M2009,'8760 Data'!N2009,'8760 Data'!O2009,'8760 Data'!P2009,'8760 Data'!Q2009,'8760 Data'!R2009,'8760 Data'!S2009,'8760 Data'!T2009,'8760 Data'!U2009)</f>
        <v>0</v>
      </c>
      <c r="I2009" s="591" t="e">
        <f>H2009/'Output Sheet'!$B$8</f>
        <v>#DIV/0!</v>
      </c>
      <c r="J2009" s="596"/>
      <c r="K2009" s="560"/>
      <c r="L2009" s="560"/>
      <c r="M2009" s="560"/>
      <c r="N2009" s="560"/>
      <c r="O2009" s="560"/>
      <c r="P2009" s="560"/>
      <c r="Q2009" s="560"/>
      <c r="R2009" s="560"/>
      <c r="S2009" s="560"/>
      <c r="T2009" s="560"/>
      <c r="U2009" s="560"/>
    </row>
    <row r="2010" spans="1:21">
      <c r="A2010" s="593">
        <f t="shared" si="186"/>
        <v>41358</v>
      </c>
      <c r="B2010" s="594">
        <v>41358.708449479163</v>
      </c>
      <c r="C2010" s="560">
        <f t="shared" si="187"/>
        <v>2013</v>
      </c>
      <c r="D2010" s="560">
        <f t="shared" si="188"/>
        <v>3</v>
      </c>
      <c r="E2010" s="560">
        <f t="shared" si="189"/>
        <v>25</v>
      </c>
      <c r="F2010" s="560">
        <f t="shared" si="190"/>
        <v>17</v>
      </c>
      <c r="G2010" s="595">
        <f t="shared" si="191"/>
        <v>2</v>
      </c>
      <c r="H2010" s="590">
        <f>CHOOSE('Output Sheet'!$B$4,'8760 Data'!J2010,'8760 Data'!K2010,'8760 Data'!L2010,'8760 Data'!M2010,'8760 Data'!N2010,'8760 Data'!O2010,'8760 Data'!P2010,'8760 Data'!Q2010,'8760 Data'!R2010,'8760 Data'!S2010,'8760 Data'!T2010,'8760 Data'!U2010)</f>
        <v>0</v>
      </c>
      <c r="I2010" s="591" t="e">
        <f>H2010/'Output Sheet'!$B$8</f>
        <v>#DIV/0!</v>
      </c>
      <c r="J2010" s="596"/>
      <c r="K2010" s="560"/>
      <c r="L2010" s="560"/>
      <c r="M2010" s="560"/>
      <c r="N2010" s="560"/>
      <c r="O2010" s="560"/>
      <c r="P2010" s="560"/>
      <c r="Q2010" s="560"/>
      <c r="R2010" s="560"/>
      <c r="S2010" s="560"/>
      <c r="T2010" s="560"/>
      <c r="U2010" s="560"/>
    </row>
    <row r="2011" spans="1:21">
      <c r="A2011" s="593">
        <f t="shared" si="186"/>
        <v>41358</v>
      </c>
      <c r="B2011" s="594">
        <v>41358.750116203701</v>
      </c>
      <c r="C2011" s="560">
        <f t="shared" si="187"/>
        <v>2013</v>
      </c>
      <c r="D2011" s="560">
        <f t="shared" si="188"/>
        <v>3</v>
      </c>
      <c r="E2011" s="560">
        <f t="shared" si="189"/>
        <v>25</v>
      </c>
      <c r="F2011" s="560">
        <f t="shared" si="190"/>
        <v>18</v>
      </c>
      <c r="G2011" s="595">
        <f t="shared" si="191"/>
        <v>2</v>
      </c>
      <c r="H2011" s="590">
        <f>CHOOSE('Output Sheet'!$B$4,'8760 Data'!J2011,'8760 Data'!K2011,'8760 Data'!L2011,'8760 Data'!M2011,'8760 Data'!N2011,'8760 Data'!O2011,'8760 Data'!P2011,'8760 Data'!Q2011,'8760 Data'!R2011,'8760 Data'!S2011,'8760 Data'!T2011,'8760 Data'!U2011)</f>
        <v>0</v>
      </c>
      <c r="I2011" s="591" t="e">
        <f>H2011/'Output Sheet'!$B$8</f>
        <v>#DIV/0!</v>
      </c>
      <c r="J2011" s="596"/>
      <c r="K2011" s="560"/>
      <c r="L2011" s="560"/>
      <c r="M2011" s="560"/>
      <c r="N2011" s="560"/>
      <c r="O2011" s="560"/>
      <c r="P2011" s="560"/>
      <c r="Q2011" s="560"/>
      <c r="R2011" s="560"/>
      <c r="S2011" s="560"/>
      <c r="T2011" s="560"/>
      <c r="U2011" s="560"/>
    </row>
    <row r="2012" spans="1:21">
      <c r="A2012" s="593">
        <f t="shared" si="186"/>
        <v>41358</v>
      </c>
      <c r="B2012" s="594">
        <v>41358.791782928238</v>
      </c>
      <c r="C2012" s="560">
        <f t="shared" si="187"/>
        <v>2013</v>
      </c>
      <c r="D2012" s="560">
        <f t="shared" si="188"/>
        <v>3</v>
      </c>
      <c r="E2012" s="560">
        <f t="shared" si="189"/>
        <v>25</v>
      </c>
      <c r="F2012" s="560">
        <f t="shared" si="190"/>
        <v>19</v>
      </c>
      <c r="G2012" s="595">
        <f t="shared" si="191"/>
        <v>2</v>
      </c>
      <c r="H2012" s="590">
        <f>CHOOSE('Output Sheet'!$B$4,'8760 Data'!J2012,'8760 Data'!K2012,'8760 Data'!L2012,'8760 Data'!M2012,'8760 Data'!N2012,'8760 Data'!O2012,'8760 Data'!P2012,'8760 Data'!Q2012,'8760 Data'!R2012,'8760 Data'!S2012,'8760 Data'!T2012,'8760 Data'!U2012)</f>
        <v>0</v>
      </c>
      <c r="I2012" s="591" t="e">
        <f>H2012/'Output Sheet'!$B$8</f>
        <v>#DIV/0!</v>
      </c>
      <c r="J2012" s="596"/>
      <c r="K2012" s="560"/>
      <c r="L2012" s="560"/>
      <c r="M2012" s="560"/>
      <c r="N2012" s="560"/>
      <c r="O2012" s="560"/>
      <c r="P2012" s="560"/>
      <c r="Q2012" s="560"/>
      <c r="R2012" s="560"/>
      <c r="S2012" s="560"/>
      <c r="T2012" s="560"/>
      <c r="U2012" s="560"/>
    </row>
    <row r="2013" spans="1:21">
      <c r="A2013" s="593">
        <f t="shared" si="186"/>
        <v>41358</v>
      </c>
      <c r="B2013" s="594">
        <v>41358.833449652775</v>
      </c>
      <c r="C2013" s="560">
        <f t="shared" si="187"/>
        <v>2013</v>
      </c>
      <c r="D2013" s="560">
        <f t="shared" si="188"/>
        <v>3</v>
      </c>
      <c r="E2013" s="560">
        <f t="shared" si="189"/>
        <v>25</v>
      </c>
      <c r="F2013" s="560">
        <f t="shared" si="190"/>
        <v>20</v>
      </c>
      <c r="G2013" s="595">
        <f t="shared" si="191"/>
        <v>2</v>
      </c>
      <c r="H2013" s="590">
        <f>CHOOSE('Output Sheet'!$B$4,'8760 Data'!J2013,'8760 Data'!K2013,'8760 Data'!L2013,'8760 Data'!M2013,'8760 Data'!N2013,'8760 Data'!O2013,'8760 Data'!P2013,'8760 Data'!Q2013,'8760 Data'!R2013,'8760 Data'!S2013,'8760 Data'!T2013,'8760 Data'!U2013)</f>
        <v>0</v>
      </c>
      <c r="I2013" s="591" t="e">
        <f>H2013/'Output Sheet'!$B$8</f>
        <v>#DIV/0!</v>
      </c>
      <c r="J2013" s="596"/>
      <c r="K2013" s="560"/>
      <c r="L2013" s="560"/>
      <c r="M2013" s="560"/>
      <c r="N2013" s="560"/>
      <c r="O2013" s="560"/>
      <c r="P2013" s="560"/>
      <c r="Q2013" s="560"/>
      <c r="R2013" s="560"/>
      <c r="S2013" s="560"/>
      <c r="T2013" s="560"/>
      <c r="U2013" s="560"/>
    </row>
    <row r="2014" spans="1:21">
      <c r="A2014" s="593">
        <f t="shared" si="186"/>
        <v>41358</v>
      </c>
      <c r="B2014" s="594">
        <v>41358.875116377312</v>
      </c>
      <c r="C2014" s="560">
        <f t="shared" si="187"/>
        <v>2013</v>
      </c>
      <c r="D2014" s="560">
        <f t="shared" si="188"/>
        <v>3</v>
      </c>
      <c r="E2014" s="560">
        <f t="shared" si="189"/>
        <v>25</v>
      </c>
      <c r="F2014" s="560">
        <f t="shared" si="190"/>
        <v>21</v>
      </c>
      <c r="G2014" s="595">
        <f t="shared" si="191"/>
        <v>2</v>
      </c>
      <c r="H2014" s="590">
        <f>CHOOSE('Output Sheet'!$B$4,'8760 Data'!J2014,'8760 Data'!K2014,'8760 Data'!L2014,'8760 Data'!M2014,'8760 Data'!N2014,'8760 Data'!O2014,'8760 Data'!P2014,'8760 Data'!Q2014,'8760 Data'!R2014,'8760 Data'!S2014,'8760 Data'!T2014,'8760 Data'!U2014)</f>
        <v>0</v>
      </c>
      <c r="I2014" s="591" t="e">
        <f>H2014/'Output Sheet'!$B$8</f>
        <v>#DIV/0!</v>
      </c>
      <c r="J2014" s="596"/>
      <c r="K2014" s="560"/>
      <c r="L2014" s="560"/>
      <c r="M2014" s="560"/>
      <c r="N2014" s="560"/>
      <c r="O2014" s="560"/>
      <c r="P2014" s="560"/>
      <c r="Q2014" s="560"/>
      <c r="R2014" s="560"/>
      <c r="S2014" s="560"/>
      <c r="T2014" s="560"/>
      <c r="U2014" s="560"/>
    </row>
    <row r="2015" spans="1:21">
      <c r="A2015" s="593">
        <f t="shared" si="186"/>
        <v>41358</v>
      </c>
      <c r="B2015" s="594">
        <v>41358.916783101849</v>
      </c>
      <c r="C2015" s="560">
        <f t="shared" si="187"/>
        <v>2013</v>
      </c>
      <c r="D2015" s="560">
        <f t="shared" si="188"/>
        <v>3</v>
      </c>
      <c r="E2015" s="560">
        <f t="shared" si="189"/>
        <v>25</v>
      </c>
      <c r="F2015" s="560">
        <f t="shared" si="190"/>
        <v>22</v>
      </c>
      <c r="G2015" s="595">
        <f t="shared" si="191"/>
        <v>2</v>
      </c>
      <c r="H2015" s="590">
        <f>CHOOSE('Output Sheet'!$B$4,'8760 Data'!J2015,'8760 Data'!K2015,'8760 Data'!L2015,'8760 Data'!M2015,'8760 Data'!N2015,'8760 Data'!O2015,'8760 Data'!P2015,'8760 Data'!Q2015,'8760 Data'!R2015,'8760 Data'!S2015,'8760 Data'!T2015,'8760 Data'!U2015)</f>
        <v>0</v>
      </c>
      <c r="I2015" s="591" t="e">
        <f>H2015/'Output Sheet'!$B$8</f>
        <v>#DIV/0!</v>
      </c>
      <c r="J2015" s="596"/>
      <c r="K2015" s="560"/>
      <c r="L2015" s="560"/>
      <c r="M2015" s="560"/>
      <c r="N2015" s="560"/>
      <c r="O2015" s="560"/>
      <c r="P2015" s="560"/>
      <c r="Q2015" s="560"/>
      <c r="R2015" s="560"/>
      <c r="S2015" s="560"/>
      <c r="T2015" s="560"/>
      <c r="U2015" s="560"/>
    </row>
    <row r="2016" spans="1:21">
      <c r="A2016" s="593">
        <f t="shared" si="186"/>
        <v>41358</v>
      </c>
      <c r="B2016" s="594">
        <v>41358.958449826387</v>
      </c>
      <c r="C2016" s="560">
        <f t="shared" si="187"/>
        <v>2013</v>
      </c>
      <c r="D2016" s="560">
        <f t="shared" si="188"/>
        <v>3</v>
      </c>
      <c r="E2016" s="560">
        <f t="shared" si="189"/>
        <v>25</v>
      </c>
      <c r="F2016" s="560">
        <f t="shared" si="190"/>
        <v>23</v>
      </c>
      <c r="G2016" s="595">
        <f t="shared" si="191"/>
        <v>2</v>
      </c>
      <c r="H2016" s="590">
        <f>CHOOSE('Output Sheet'!$B$4,'8760 Data'!J2016,'8760 Data'!K2016,'8760 Data'!L2016,'8760 Data'!M2016,'8760 Data'!N2016,'8760 Data'!O2016,'8760 Data'!P2016,'8760 Data'!Q2016,'8760 Data'!R2016,'8760 Data'!S2016,'8760 Data'!T2016,'8760 Data'!U2016)</f>
        <v>0</v>
      </c>
      <c r="I2016" s="591" t="e">
        <f>H2016/'Output Sheet'!$B$8</f>
        <v>#DIV/0!</v>
      </c>
      <c r="J2016" s="596"/>
      <c r="K2016" s="560"/>
      <c r="L2016" s="560"/>
      <c r="M2016" s="560"/>
      <c r="N2016" s="560"/>
      <c r="O2016" s="560"/>
      <c r="P2016" s="560"/>
      <c r="Q2016" s="560"/>
      <c r="R2016" s="560"/>
      <c r="S2016" s="560"/>
      <c r="T2016" s="560"/>
      <c r="U2016" s="560"/>
    </row>
    <row r="2017" spans="1:21">
      <c r="A2017" s="593">
        <f t="shared" si="186"/>
        <v>41359</v>
      </c>
      <c r="B2017" s="594">
        <v>41359.000116550924</v>
      </c>
      <c r="C2017" s="560">
        <f t="shared" si="187"/>
        <v>2013</v>
      </c>
      <c r="D2017" s="560">
        <f t="shared" si="188"/>
        <v>3</v>
      </c>
      <c r="E2017" s="560">
        <f t="shared" si="189"/>
        <v>26</v>
      </c>
      <c r="F2017" s="560">
        <f t="shared" si="190"/>
        <v>24</v>
      </c>
      <c r="G2017" s="595">
        <f t="shared" si="191"/>
        <v>3</v>
      </c>
      <c r="H2017" s="590">
        <f>CHOOSE('Output Sheet'!$B$4,'8760 Data'!J2017,'8760 Data'!K2017,'8760 Data'!L2017,'8760 Data'!M2017,'8760 Data'!N2017,'8760 Data'!O2017,'8760 Data'!P2017,'8760 Data'!Q2017,'8760 Data'!R2017,'8760 Data'!S2017,'8760 Data'!T2017,'8760 Data'!U2017)</f>
        <v>0</v>
      </c>
      <c r="I2017" s="591" t="e">
        <f>H2017/'Output Sheet'!$B$8</f>
        <v>#DIV/0!</v>
      </c>
      <c r="J2017" s="596"/>
      <c r="K2017" s="560"/>
      <c r="L2017" s="560"/>
      <c r="M2017" s="560"/>
      <c r="N2017" s="560"/>
      <c r="O2017" s="560"/>
      <c r="P2017" s="560"/>
      <c r="Q2017" s="560"/>
      <c r="R2017" s="560"/>
      <c r="S2017" s="560"/>
      <c r="T2017" s="560"/>
      <c r="U2017" s="560"/>
    </row>
    <row r="2018" spans="1:21">
      <c r="A2018" s="593">
        <f t="shared" si="186"/>
        <v>41359</v>
      </c>
      <c r="B2018" s="594">
        <v>41359.041783275461</v>
      </c>
      <c r="C2018" s="560">
        <f t="shared" si="187"/>
        <v>2013</v>
      </c>
      <c r="D2018" s="560">
        <f t="shared" si="188"/>
        <v>3</v>
      </c>
      <c r="E2018" s="560">
        <f t="shared" si="189"/>
        <v>26</v>
      </c>
      <c r="F2018" s="560">
        <f t="shared" si="190"/>
        <v>1</v>
      </c>
      <c r="G2018" s="595">
        <f t="shared" si="191"/>
        <v>3</v>
      </c>
      <c r="H2018" s="590">
        <f>CHOOSE('Output Sheet'!$B$4,'8760 Data'!J2018,'8760 Data'!K2018,'8760 Data'!L2018,'8760 Data'!M2018,'8760 Data'!N2018,'8760 Data'!O2018,'8760 Data'!P2018,'8760 Data'!Q2018,'8760 Data'!R2018,'8760 Data'!S2018,'8760 Data'!T2018,'8760 Data'!U2018)</f>
        <v>0</v>
      </c>
      <c r="I2018" s="591" t="e">
        <f>H2018/'Output Sheet'!$B$8</f>
        <v>#DIV/0!</v>
      </c>
      <c r="J2018" s="596"/>
      <c r="K2018" s="560"/>
      <c r="L2018" s="560"/>
      <c r="M2018" s="560"/>
      <c r="N2018" s="560"/>
      <c r="O2018" s="560"/>
      <c r="P2018" s="560"/>
      <c r="Q2018" s="560"/>
      <c r="R2018" s="560"/>
      <c r="S2018" s="560"/>
      <c r="T2018" s="560"/>
      <c r="U2018" s="560"/>
    </row>
    <row r="2019" spans="1:21">
      <c r="A2019" s="593">
        <f t="shared" si="186"/>
        <v>41359</v>
      </c>
      <c r="B2019" s="594">
        <v>41359.083449999998</v>
      </c>
      <c r="C2019" s="560">
        <f t="shared" si="187"/>
        <v>2013</v>
      </c>
      <c r="D2019" s="560">
        <f t="shared" si="188"/>
        <v>3</v>
      </c>
      <c r="E2019" s="560">
        <f t="shared" si="189"/>
        <v>26</v>
      </c>
      <c r="F2019" s="560">
        <f t="shared" si="190"/>
        <v>2</v>
      </c>
      <c r="G2019" s="595">
        <f t="shared" si="191"/>
        <v>3</v>
      </c>
      <c r="H2019" s="590">
        <f>CHOOSE('Output Sheet'!$B$4,'8760 Data'!J2019,'8760 Data'!K2019,'8760 Data'!L2019,'8760 Data'!M2019,'8760 Data'!N2019,'8760 Data'!O2019,'8760 Data'!P2019,'8760 Data'!Q2019,'8760 Data'!R2019,'8760 Data'!S2019,'8760 Data'!T2019,'8760 Data'!U2019)</f>
        <v>0</v>
      </c>
      <c r="I2019" s="591" t="e">
        <f>H2019/'Output Sheet'!$B$8</f>
        <v>#DIV/0!</v>
      </c>
      <c r="J2019" s="596"/>
      <c r="K2019" s="560"/>
      <c r="L2019" s="560"/>
      <c r="M2019" s="560"/>
      <c r="N2019" s="560"/>
      <c r="O2019" s="560"/>
      <c r="P2019" s="560"/>
      <c r="Q2019" s="560"/>
      <c r="R2019" s="560"/>
      <c r="S2019" s="560"/>
      <c r="T2019" s="560"/>
      <c r="U2019" s="560"/>
    </row>
    <row r="2020" spans="1:21">
      <c r="A2020" s="593">
        <f t="shared" si="186"/>
        <v>41359</v>
      </c>
      <c r="B2020" s="594">
        <v>41359.125116724535</v>
      </c>
      <c r="C2020" s="560">
        <f t="shared" si="187"/>
        <v>2013</v>
      </c>
      <c r="D2020" s="560">
        <f t="shared" si="188"/>
        <v>3</v>
      </c>
      <c r="E2020" s="560">
        <f t="shared" si="189"/>
        <v>26</v>
      </c>
      <c r="F2020" s="560">
        <f t="shared" si="190"/>
        <v>3</v>
      </c>
      <c r="G2020" s="595">
        <f t="shared" si="191"/>
        <v>3</v>
      </c>
      <c r="H2020" s="590">
        <f>CHOOSE('Output Sheet'!$B$4,'8760 Data'!J2020,'8760 Data'!K2020,'8760 Data'!L2020,'8760 Data'!M2020,'8760 Data'!N2020,'8760 Data'!O2020,'8760 Data'!P2020,'8760 Data'!Q2020,'8760 Data'!R2020,'8760 Data'!S2020,'8760 Data'!T2020,'8760 Data'!U2020)</f>
        <v>0</v>
      </c>
      <c r="I2020" s="591" t="e">
        <f>H2020/'Output Sheet'!$B$8</f>
        <v>#DIV/0!</v>
      </c>
      <c r="J2020" s="596"/>
      <c r="K2020" s="560"/>
      <c r="L2020" s="560"/>
      <c r="M2020" s="560"/>
      <c r="N2020" s="560"/>
      <c r="O2020" s="560"/>
      <c r="P2020" s="560"/>
      <c r="Q2020" s="560"/>
      <c r="R2020" s="560"/>
      <c r="S2020" s="560"/>
      <c r="T2020" s="560"/>
      <c r="U2020" s="560"/>
    </row>
    <row r="2021" spans="1:21">
      <c r="A2021" s="593">
        <f t="shared" si="186"/>
        <v>41359</v>
      </c>
      <c r="B2021" s="594">
        <v>41359.166783449073</v>
      </c>
      <c r="C2021" s="560">
        <f t="shared" si="187"/>
        <v>2013</v>
      </c>
      <c r="D2021" s="560">
        <f t="shared" si="188"/>
        <v>3</v>
      </c>
      <c r="E2021" s="560">
        <f t="shared" si="189"/>
        <v>26</v>
      </c>
      <c r="F2021" s="560">
        <f t="shared" si="190"/>
        <v>4</v>
      </c>
      <c r="G2021" s="595">
        <f t="shared" si="191"/>
        <v>3</v>
      </c>
      <c r="H2021" s="590">
        <f>CHOOSE('Output Sheet'!$B$4,'8760 Data'!J2021,'8760 Data'!K2021,'8760 Data'!L2021,'8760 Data'!M2021,'8760 Data'!N2021,'8760 Data'!O2021,'8760 Data'!P2021,'8760 Data'!Q2021,'8760 Data'!R2021,'8760 Data'!S2021,'8760 Data'!T2021,'8760 Data'!U2021)</f>
        <v>0</v>
      </c>
      <c r="I2021" s="591" t="e">
        <f>H2021/'Output Sheet'!$B$8</f>
        <v>#DIV/0!</v>
      </c>
      <c r="J2021" s="596"/>
      <c r="K2021" s="560"/>
      <c r="L2021" s="560"/>
      <c r="M2021" s="560"/>
      <c r="N2021" s="560"/>
      <c r="O2021" s="560"/>
      <c r="P2021" s="560"/>
      <c r="Q2021" s="560"/>
      <c r="R2021" s="560"/>
      <c r="S2021" s="560"/>
      <c r="T2021" s="560"/>
      <c r="U2021" s="560"/>
    </row>
    <row r="2022" spans="1:21">
      <c r="A2022" s="593">
        <f t="shared" si="186"/>
        <v>41359</v>
      </c>
      <c r="B2022" s="594">
        <v>41359.20845017361</v>
      </c>
      <c r="C2022" s="560">
        <f t="shared" si="187"/>
        <v>2013</v>
      </c>
      <c r="D2022" s="560">
        <f t="shared" si="188"/>
        <v>3</v>
      </c>
      <c r="E2022" s="560">
        <f t="shared" si="189"/>
        <v>26</v>
      </c>
      <c r="F2022" s="560">
        <f t="shared" si="190"/>
        <v>5</v>
      </c>
      <c r="G2022" s="595">
        <f t="shared" si="191"/>
        <v>3</v>
      </c>
      <c r="H2022" s="590">
        <f>CHOOSE('Output Sheet'!$B$4,'8760 Data'!J2022,'8760 Data'!K2022,'8760 Data'!L2022,'8760 Data'!M2022,'8760 Data'!N2022,'8760 Data'!O2022,'8760 Data'!P2022,'8760 Data'!Q2022,'8760 Data'!R2022,'8760 Data'!S2022,'8760 Data'!T2022,'8760 Data'!U2022)</f>
        <v>0</v>
      </c>
      <c r="I2022" s="591" t="e">
        <f>H2022/'Output Sheet'!$B$8</f>
        <v>#DIV/0!</v>
      </c>
      <c r="J2022" s="596"/>
      <c r="K2022" s="560"/>
      <c r="L2022" s="560"/>
      <c r="M2022" s="560"/>
      <c r="N2022" s="560"/>
      <c r="O2022" s="560"/>
      <c r="P2022" s="560"/>
      <c r="Q2022" s="560"/>
      <c r="R2022" s="560"/>
      <c r="S2022" s="560"/>
      <c r="T2022" s="560"/>
      <c r="U2022" s="560"/>
    </row>
    <row r="2023" spans="1:21">
      <c r="A2023" s="593">
        <f t="shared" si="186"/>
        <v>41359</v>
      </c>
      <c r="B2023" s="594">
        <v>41359.250116898147</v>
      </c>
      <c r="C2023" s="560">
        <f t="shared" si="187"/>
        <v>2013</v>
      </c>
      <c r="D2023" s="560">
        <f t="shared" si="188"/>
        <v>3</v>
      </c>
      <c r="E2023" s="560">
        <f t="shared" si="189"/>
        <v>26</v>
      </c>
      <c r="F2023" s="560">
        <f t="shared" si="190"/>
        <v>6</v>
      </c>
      <c r="G2023" s="595">
        <f t="shared" si="191"/>
        <v>3</v>
      </c>
      <c r="H2023" s="590">
        <f>CHOOSE('Output Sheet'!$B$4,'8760 Data'!J2023,'8760 Data'!K2023,'8760 Data'!L2023,'8760 Data'!M2023,'8760 Data'!N2023,'8760 Data'!O2023,'8760 Data'!P2023,'8760 Data'!Q2023,'8760 Data'!R2023,'8760 Data'!S2023,'8760 Data'!T2023,'8760 Data'!U2023)</f>
        <v>0</v>
      </c>
      <c r="I2023" s="591" t="e">
        <f>H2023/'Output Sheet'!$B$8</f>
        <v>#DIV/0!</v>
      </c>
      <c r="J2023" s="596"/>
      <c r="K2023" s="560"/>
      <c r="L2023" s="560"/>
      <c r="M2023" s="560"/>
      <c r="N2023" s="560"/>
      <c r="O2023" s="560"/>
      <c r="P2023" s="560"/>
      <c r="Q2023" s="560"/>
      <c r="R2023" s="560"/>
      <c r="S2023" s="560"/>
      <c r="T2023" s="560"/>
      <c r="U2023" s="560"/>
    </row>
    <row r="2024" spans="1:21">
      <c r="A2024" s="593">
        <f t="shared" si="186"/>
        <v>41359</v>
      </c>
      <c r="B2024" s="594">
        <v>41359.291783622684</v>
      </c>
      <c r="C2024" s="560">
        <f t="shared" si="187"/>
        <v>2013</v>
      </c>
      <c r="D2024" s="560">
        <f t="shared" si="188"/>
        <v>3</v>
      </c>
      <c r="E2024" s="560">
        <f t="shared" si="189"/>
        <v>26</v>
      </c>
      <c r="F2024" s="560">
        <f t="shared" si="190"/>
        <v>7</v>
      </c>
      <c r="G2024" s="595">
        <f t="shared" si="191"/>
        <v>3</v>
      </c>
      <c r="H2024" s="590">
        <f>CHOOSE('Output Sheet'!$B$4,'8760 Data'!J2024,'8760 Data'!K2024,'8760 Data'!L2024,'8760 Data'!M2024,'8760 Data'!N2024,'8760 Data'!O2024,'8760 Data'!P2024,'8760 Data'!Q2024,'8760 Data'!R2024,'8760 Data'!S2024,'8760 Data'!T2024,'8760 Data'!U2024)</f>
        <v>0</v>
      </c>
      <c r="I2024" s="591" t="e">
        <f>H2024/'Output Sheet'!$B$8</f>
        <v>#DIV/0!</v>
      </c>
      <c r="J2024" s="596"/>
      <c r="K2024" s="560"/>
      <c r="L2024" s="560"/>
      <c r="M2024" s="560"/>
      <c r="N2024" s="560"/>
      <c r="O2024" s="560"/>
      <c r="P2024" s="560"/>
      <c r="Q2024" s="560"/>
      <c r="R2024" s="560"/>
      <c r="S2024" s="560"/>
      <c r="T2024" s="560"/>
      <c r="U2024" s="560"/>
    </row>
    <row r="2025" spans="1:21">
      <c r="A2025" s="593">
        <f t="shared" si="186"/>
        <v>41359</v>
      </c>
      <c r="B2025" s="594">
        <v>41359.333450347222</v>
      </c>
      <c r="C2025" s="560">
        <f t="shared" si="187"/>
        <v>2013</v>
      </c>
      <c r="D2025" s="560">
        <f t="shared" si="188"/>
        <v>3</v>
      </c>
      <c r="E2025" s="560">
        <f t="shared" si="189"/>
        <v>26</v>
      </c>
      <c r="F2025" s="560">
        <f t="shared" si="190"/>
        <v>8</v>
      </c>
      <c r="G2025" s="595">
        <f t="shared" si="191"/>
        <v>3</v>
      </c>
      <c r="H2025" s="590">
        <f>CHOOSE('Output Sheet'!$B$4,'8760 Data'!J2025,'8760 Data'!K2025,'8760 Data'!L2025,'8760 Data'!M2025,'8760 Data'!N2025,'8760 Data'!O2025,'8760 Data'!P2025,'8760 Data'!Q2025,'8760 Data'!R2025,'8760 Data'!S2025,'8760 Data'!T2025,'8760 Data'!U2025)</f>
        <v>0</v>
      </c>
      <c r="I2025" s="591" t="e">
        <f>H2025/'Output Sheet'!$B$8</f>
        <v>#DIV/0!</v>
      </c>
      <c r="J2025" s="596"/>
      <c r="K2025" s="560"/>
      <c r="L2025" s="560"/>
      <c r="M2025" s="560"/>
      <c r="N2025" s="560"/>
      <c r="O2025" s="560"/>
      <c r="P2025" s="560"/>
      <c r="Q2025" s="560"/>
      <c r="R2025" s="560"/>
      <c r="S2025" s="560"/>
      <c r="T2025" s="560"/>
      <c r="U2025" s="560"/>
    </row>
    <row r="2026" spans="1:21">
      <c r="A2026" s="593">
        <f t="shared" si="186"/>
        <v>41359</v>
      </c>
      <c r="B2026" s="594">
        <v>41359.375117071759</v>
      </c>
      <c r="C2026" s="560">
        <f t="shared" si="187"/>
        <v>2013</v>
      </c>
      <c r="D2026" s="560">
        <f t="shared" si="188"/>
        <v>3</v>
      </c>
      <c r="E2026" s="560">
        <f t="shared" si="189"/>
        <v>26</v>
      </c>
      <c r="F2026" s="560">
        <f t="shared" si="190"/>
        <v>9</v>
      </c>
      <c r="G2026" s="595">
        <f t="shared" si="191"/>
        <v>3</v>
      </c>
      <c r="H2026" s="590">
        <f>CHOOSE('Output Sheet'!$B$4,'8760 Data'!J2026,'8760 Data'!K2026,'8760 Data'!L2026,'8760 Data'!M2026,'8760 Data'!N2026,'8760 Data'!O2026,'8760 Data'!P2026,'8760 Data'!Q2026,'8760 Data'!R2026,'8760 Data'!S2026,'8760 Data'!T2026,'8760 Data'!U2026)</f>
        <v>0</v>
      </c>
      <c r="I2026" s="591" t="e">
        <f>H2026/'Output Sheet'!$B$8</f>
        <v>#DIV/0!</v>
      </c>
      <c r="J2026" s="596"/>
      <c r="K2026" s="560"/>
      <c r="L2026" s="560"/>
      <c r="M2026" s="560"/>
      <c r="N2026" s="560"/>
      <c r="O2026" s="560"/>
      <c r="P2026" s="560"/>
      <c r="Q2026" s="560"/>
      <c r="R2026" s="560"/>
      <c r="S2026" s="560"/>
      <c r="T2026" s="560"/>
      <c r="U2026" s="560"/>
    </row>
    <row r="2027" spans="1:21">
      <c r="A2027" s="593">
        <f t="shared" si="186"/>
        <v>41359</v>
      </c>
      <c r="B2027" s="594">
        <v>41359.416783796296</v>
      </c>
      <c r="C2027" s="560">
        <f t="shared" si="187"/>
        <v>2013</v>
      </c>
      <c r="D2027" s="560">
        <f t="shared" si="188"/>
        <v>3</v>
      </c>
      <c r="E2027" s="560">
        <f t="shared" si="189"/>
        <v>26</v>
      </c>
      <c r="F2027" s="560">
        <f t="shared" si="190"/>
        <v>10</v>
      </c>
      <c r="G2027" s="595">
        <f t="shared" si="191"/>
        <v>3</v>
      </c>
      <c r="H2027" s="590">
        <f>CHOOSE('Output Sheet'!$B$4,'8760 Data'!J2027,'8760 Data'!K2027,'8760 Data'!L2027,'8760 Data'!M2027,'8760 Data'!N2027,'8760 Data'!O2027,'8760 Data'!P2027,'8760 Data'!Q2027,'8760 Data'!R2027,'8760 Data'!S2027,'8760 Data'!T2027,'8760 Data'!U2027)</f>
        <v>0</v>
      </c>
      <c r="I2027" s="591" t="e">
        <f>H2027/'Output Sheet'!$B$8</f>
        <v>#DIV/0!</v>
      </c>
      <c r="J2027" s="596"/>
      <c r="K2027" s="560"/>
      <c r="L2027" s="560"/>
      <c r="M2027" s="560"/>
      <c r="N2027" s="560"/>
      <c r="O2027" s="560"/>
      <c r="P2027" s="560"/>
      <c r="Q2027" s="560"/>
      <c r="R2027" s="560"/>
      <c r="S2027" s="560"/>
      <c r="T2027" s="560"/>
      <c r="U2027" s="560"/>
    </row>
    <row r="2028" spans="1:21">
      <c r="A2028" s="593">
        <f t="shared" si="186"/>
        <v>41359</v>
      </c>
      <c r="B2028" s="594">
        <v>41359.458450520833</v>
      </c>
      <c r="C2028" s="560">
        <f t="shared" si="187"/>
        <v>2013</v>
      </c>
      <c r="D2028" s="560">
        <f t="shared" si="188"/>
        <v>3</v>
      </c>
      <c r="E2028" s="560">
        <f t="shared" si="189"/>
        <v>26</v>
      </c>
      <c r="F2028" s="560">
        <f t="shared" si="190"/>
        <v>11</v>
      </c>
      <c r="G2028" s="595">
        <f t="shared" si="191"/>
        <v>3</v>
      </c>
      <c r="H2028" s="590">
        <f>CHOOSE('Output Sheet'!$B$4,'8760 Data'!J2028,'8760 Data'!K2028,'8760 Data'!L2028,'8760 Data'!M2028,'8760 Data'!N2028,'8760 Data'!O2028,'8760 Data'!P2028,'8760 Data'!Q2028,'8760 Data'!R2028,'8760 Data'!S2028,'8760 Data'!T2028,'8760 Data'!U2028)</f>
        <v>0</v>
      </c>
      <c r="I2028" s="591" t="e">
        <f>H2028/'Output Sheet'!$B$8</f>
        <v>#DIV/0!</v>
      </c>
      <c r="J2028" s="596"/>
      <c r="K2028" s="560"/>
      <c r="L2028" s="560"/>
      <c r="M2028" s="560"/>
      <c r="N2028" s="560"/>
      <c r="O2028" s="560"/>
      <c r="P2028" s="560"/>
      <c r="Q2028" s="560"/>
      <c r="R2028" s="560"/>
      <c r="S2028" s="560"/>
      <c r="T2028" s="560"/>
      <c r="U2028" s="560"/>
    </row>
    <row r="2029" spans="1:21">
      <c r="A2029" s="593">
        <f t="shared" si="186"/>
        <v>41359</v>
      </c>
      <c r="B2029" s="594">
        <v>41359.50011724537</v>
      </c>
      <c r="C2029" s="560">
        <f t="shared" si="187"/>
        <v>2013</v>
      </c>
      <c r="D2029" s="560">
        <f t="shared" si="188"/>
        <v>3</v>
      </c>
      <c r="E2029" s="560">
        <f t="shared" si="189"/>
        <v>26</v>
      </c>
      <c r="F2029" s="560">
        <f t="shared" si="190"/>
        <v>12</v>
      </c>
      <c r="G2029" s="595">
        <f t="shared" si="191"/>
        <v>3</v>
      </c>
      <c r="H2029" s="590">
        <f>CHOOSE('Output Sheet'!$B$4,'8760 Data'!J2029,'8760 Data'!K2029,'8760 Data'!L2029,'8760 Data'!M2029,'8760 Data'!N2029,'8760 Data'!O2029,'8760 Data'!P2029,'8760 Data'!Q2029,'8760 Data'!R2029,'8760 Data'!S2029,'8760 Data'!T2029,'8760 Data'!U2029)</f>
        <v>0</v>
      </c>
      <c r="I2029" s="591" t="e">
        <f>H2029/'Output Sheet'!$B$8</f>
        <v>#DIV/0!</v>
      </c>
      <c r="J2029" s="596"/>
      <c r="K2029" s="560"/>
      <c r="L2029" s="560"/>
      <c r="M2029" s="560"/>
      <c r="N2029" s="560"/>
      <c r="O2029" s="560"/>
      <c r="P2029" s="560"/>
      <c r="Q2029" s="560"/>
      <c r="R2029" s="560"/>
      <c r="S2029" s="560"/>
      <c r="T2029" s="560"/>
      <c r="U2029" s="560"/>
    </row>
    <row r="2030" spans="1:21">
      <c r="A2030" s="593">
        <f t="shared" si="186"/>
        <v>41359</v>
      </c>
      <c r="B2030" s="594">
        <v>41359.541783969908</v>
      </c>
      <c r="C2030" s="560">
        <f t="shared" si="187"/>
        <v>2013</v>
      </c>
      <c r="D2030" s="560">
        <f t="shared" si="188"/>
        <v>3</v>
      </c>
      <c r="E2030" s="560">
        <f t="shared" si="189"/>
        <v>26</v>
      </c>
      <c r="F2030" s="560">
        <f t="shared" si="190"/>
        <v>13</v>
      </c>
      <c r="G2030" s="595">
        <f t="shared" si="191"/>
        <v>3</v>
      </c>
      <c r="H2030" s="590">
        <f>CHOOSE('Output Sheet'!$B$4,'8760 Data'!J2030,'8760 Data'!K2030,'8760 Data'!L2030,'8760 Data'!M2030,'8760 Data'!N2030,'8760 Data'!O2030,'8760 Data'!P2030,'8760 Data'!Q2030,'8760 Data'!R2030,'8760 Data'!S2030,'8760 Data'!T2030,'8760 Data'!U2030)</f>
        <v>0</v>
      </c>
      <c r="I2030" s="591" t="e">
        <f>H2030/'Output Sheet'!$B$8</f>
        <v>#DIV/0!</v>
      </c>
      <c r="J2030" s="596"/>
      <c r="K2030" s="560"/>
      <c r="L2030" s="560"/>
      <c r="M2030" s="560"/>
      <c r="N2030" s="560"/>
      <c r="O2030" s="560"/>
      <c r="P2030" s="560"/>
      <c r="Q2030" s="560"/>
      <c r="R2030" s="560"/>
      <c r="S2030" s="560"/>
      <c r="T2030" s="560"/>
      <c r="U2030" s="560"/>
    </row>
    <row r="2031" spans="1:21">
      <c r="A2031" s="593">
        <f t="shared" si="186"/>
        <v>41359</v>
      </c>
      <c r="B2031" s="594">
        <v>41359.583450694445</v>
      </c>
      <c r="C2031" s="560">
        <f t="shared" si="187"/>
        <v>2013</v>
      </c>
      <c r="D2031" s="560">
        <f t="shared" si="188"/>
        <v>3</v>
      </c>
      <c r="E2031" s="560">
        <f t="shared" si="189"/>
        <v>26</v>
      </c>
      <c r="F2031" s="560">
        <f t="shared" si="190"/>
        <v>14</v>
      </c>
      <c r="G2031" s="595">
        <f t="shared" si="191"/>
        <v>3</v>
      </c>
      <c r="H2031" s="590">
        <f>CHOOSE('Output Sheet'!$B$4,'8760 Data'!J2031,'8760 Data'!K2031,'8760 Data'!L2031,'8760 Data'!M2031,'8760 Data'!N2031,'8760 Data'!O2031,'8760 Data'!P2031,'8760 Data'!Q2031,'8760 Data'!R2031,'8760 Data'!S2031,'8760 Data'!T2031,'8760 Data'!U2031)</f>
        <v>0</v>
      </c>
      <c r="I2031" s="591" t="e">
        <f>H2031/'Output Sheet'!$B$8</f>
        <v>#DIV/0!</v>
      </c>
      <c r="J2031" s="596"/>
      <c r="K2031" s="560"/>
      <c r="L2031" s="560"/>
      <c r="M2031" s="560"/>
      <c r="N2031" s="560"/>
      <c r="O2031" s="560"/>
      <c r="P2031" s="560"/>
      <c r="Q2031" s="560"/>
      <c r="R2031" s="560"/>
      <c r="S2031" s="560"/>
      <c r="T2031" s="560"/>
      <c r="U2031" s="560"/>
    </row>
    <row r="2032" spans="1:21">
      <c r="A2032" s="593">
        <f t="shared" si="186"/>
        <v>41359</v>
      </c>
      <c r="B2032" s="594">
        <v>41359.625117418982</v>
      </c>
      <c r="C2032" s="560">
        <f t="shared" si="187"/>
        <v>2013</v>
      </c>
      <c r="D2032" s="560">
        <f t="shared" si="188"/>
        <v>3</v>
      </c>
      <c r="E2032" s="560">
        <f t="shared" si="189"/>
        <v>26</v>
      </c>
      <c r="F2032" s="560">
        <f t="shared" si="190"/>
        <v>15</v>
      </c>
      <c r="G2032" s="595">
        <f t="shared" si="191"/>
        <v>3</v>
      </c>
      <c r="H2032" s="590">
        <f>CHOOSE('Output Sheet'!$B$4,'8760 Data'!J2032,'8760 Data'!K2032,'8760 Data'!L2032,'8760 Data'!M2032,'8760 Data'!N2032,'8760 Data'!O2032,'8760 Data'!P2032,'8760 Data'!Q2032,'8760 Data'!R2032,'8760 Data'!S2032,'8760 Data'!T2032,'8760 Data'!U2032)</f>
        <v>0</v>
      </c>
      <c r="I2032" s="591" t="e">
        <f>H2032/'Output Sheet'!$B$8</f>
        <v>#DIV/0!</v>
      </c>
      <c r="J2032" s="596"/>
      <c r="K2032" s="560"/>
      <c r="L2032" s="560"/>
      <c r="M2032" s="560"/>
      <c r="N2032" s="560"/>
      <c r="O2032" s="560"/>
      <c r="P2032" s="560"/>
      <c r="Q2032" s="560"/>
      <c r="R2032" s="560"/>
      <c r="S2032" s="560"/>
      <c r="T2032" s="560"/>
      <c r="U2032" s="560"/>
    </row>
    <row r="2033" spans="1:21">
      <c r="A2033" s="593">
        <f t="shared" si="186"/>
        <v>41359</v>
      </c>
      <c r="B2033" s="594">
        <v>41359.666784143519</v>
      </c>
      <c r="C2033" s="560">
        <f t="shared" si="187"/>
        <v>2013</v>
      </c>
      <c r="D2033" s="560">
        <f t="shared" si="188"/>
        <v>3</v>
      </c>
      <c r="E2033" s="560">
        <f t="shared" si="189"/>
        <v>26</v>
      </c>
      <c r="F2033" s="560">
        <f t="shared" si="190"/>
        <v>16</v>
      </c>
      <c r="G2033" s="595">
        <f t="shared" si="191"/>
        <v>3</v>
      </c>
      <c r="H2033" s="590">
        <f>CHOOSE('Output Sheet'!$B$4,'8760 Data'!J2033,'8760 Data'!K2033,'8760 Data'!L2033,'8760 Data'!M2033,'8760 Data'!N2033,'8760 Data'!O2033,'8760 Data'!P2033,'8760 Data'!Q2033,'8760 Data'!R2033,'8760 Data'!S2033,'8760 Data'!T2033,'8760 Data'!U2033)</f>
        <v>0</v>
      </c>
      <c r="I2033" s="591" t="e">
        <f>H2033/'Output Sheet'!$B$8</f>
        <v>#DIV/0!</v>
      </c>
      <c r="J2033" s="596"/>
      <c r="K2033" s="560"/>
      <c r="L2033" s="560"/>
      <c r="M2033" s="560"/>
      <c r="N2033" s="560"/>
      <c r="O2033" s="560"/>
      <c r="P2033" s="560"/>
      <c r="Q2033" s="560"/>
      <c r="R2033" s="560"/>
      <c r="S2033" s="560"/>
      <c r="T2033" s="560"/>
      <c r="U2033" s="560"/>
    </row>
    <row r="2034" spans="1:21">
      <c r="A2034" s="593">
        <f t="shared" si="186"/>
        <v>41359</v>
      </c>
      <c r="B2034" s="594">
        <v>41359.708450868056</v>
      </c>
      <c r="C2034" s="560">
        <f t="shared" si="187"/>
        <v>2013</v>
      </c>
      <c r="D2034" s="560">
        <f t="shared" si="188"/>
        <v>3</v>
      </c>
      <c r="E2034" s="560">
        <f t="shared" si="189"/>
        <v>26</v>
      </c>
      <c r="F2034" s="560">
        <f t="shared" si="190"/>
        <v>17</v>
      </c>
      <c r="G2034" s="595">
        <f t="shared" si="191"/>
        <v>3</v>
      </c>
      <c r="H2034" s="590">
        <f>CHOOSE('Output Sheet'!$B$4,'8760 Data'!J2034,'8760 Data'!K2034,'8760 Data'!L2034,'8760 Data'!M2034,'8760 Data'!N2034,'8760 Data'!O2034,'8760 Data'!P2034,'8760 Data'!Q2034,'8760 Data'!R2034,'8760 Data'!S2034,'8760 Data'!T2034,'8760 Data'!U2034)</f>
        <v>0</v>
      </c>
      <c r="I2034" s="591" t="e">
        <f>H2034/'Output Sheet'!$B$8</f>
        <v>#DIV/0!</v>
      </c>
      <c r="J2034" s="596"/>
      <c r="K2034" s="560"/>
      <c r="L2034" s="560"/>
      <c r="M2034" s="560"/>
      <c r="N2034" s="560"/>
      <c r="O2034" s="560"/>
      <c r="P2034" s="560"/>
      <c r="Q2034" s="560"/>
      <c r="R2034" s="560"/>
      <c r="S2034" s="560"/>
      <c r="T2034" s="560"/>
      <c r="U2034" s="560"/>
    </row>
    <row r="2035" spans="1:21">
      <c r="A2035" s="593">
        <f t="shared" si="186"/>
        <v>41359</v>
      </c>
      <c r="B2035" s="594">
        <v>41359.750117592594</v>
      </c>
      <c r="C2035" s="560">
        <f t="shared" si="187"/>
        <v>2013</v>
      </c>
      <c r="D2035" s="560">
        <f t="shared" si="188"/>
        <v>3</v>
      </c>
      <c r="E2035" s="560">
        <f t="shared" si="189"/>
        <v>26</v>
      </c>
      <c r="F2035" s="560">
        <f t="shared" si="190"/>
        <v>18</v>
      </c>
      <c r="G2035" s="595">
        <f t="shared" si="191"/>
        <v>3</v>
      </c>
      <c r="H2035" s="590">
        <f>CHOOSE('Output Sheet'!$B$4,'8760 Data'!J2035,'8760 Data'!K2035,'8760 Data'!L2035,'8760 Data'!M2035,'8760 Data'!N2035,'8760 Data'!O2035,'8760 Data'!P2035,'8760 Data'!Q2035,'8760 Data'!R2035,'8760 Data'!S2035,'8760 Data'!T2035,'8760 Data'!U2035)</f>
        <v>0</v>
      </c>
      <c r="I2035" s="591" t="e">
        <f>H2035/'Output Sheet'!$B$8</f>
        <v>#DIV/0!</v>
      </c>
      <c r="J2035" s="596"/>
      <c r="K2035" s="560"/>
      <c r="L2035" s="560"/>
      <c r="M2035" s="560"/>
      <c r="N2035" s="560"/>
      <c r="O2035" s="560"/>
      <c r="P2035" s="560"/>
      <c r="Q2035" s="560"/>
      <c r="R2035" s="560"/>
      <c r="S2035" s="560"/>
      <c r="T2035" s="560"/>
      <c r="U2035" s="560"/>
    </row>
    <row r="2036" spans="1:21">
      <c r="A2036" s="593">
        <f t="shared" si="186"/>
        <v>41359</v>
      </c>
      <c r="B2036" s="594">
        <v>41359.791784317131</v>
      </c>
      <c r="C2036" s="560">
        <f t="shared" si="187"/>
        <v>2013</v>
      </c>
      <c r="D2036" s="560">
        <f t="shared" si="188"/>
        <v>3</v>
      </c>
      <c r="E2036" s="560">
        <f t="shared" si="189"/>
        <v>26</v>
      </c>
      <c r="F2036" s="560">
        <f t="shared" si="190"/>
        <v>19</v>
      </c>
      <c r="G2036" s="595">
        <f t="shared" si="191"/>
        <v>3</v>
      </c>
      <c r="H2036" s="590">
        <f>CHOOSE('Output Sheet'!$B$4,'8760 Data'!J2036,'8760 Data'!K2036,'8760 Data'!L2036,'8760 Data'!M2036,'8760 Data'!N2036,'8760 Data'!O2036,'8760 Data'!P2036,'8760 Data'!Q2036,'8760 Data'!R2036,'8760 Data'!S2036,'8760 Data'!T2036,'8760 Data'!U2036)</f>
        <v>0</v>
      </c>
      <c r="I2036" s="591" t="e">
        <f>H2036/'Output Sheet'!$B$8</f>
        <v>#DIV/0!</v>
      </c>
      <c r="J2036" s="596"/>
      <c r="K2036" s="560"/>
      <c r="L2036" s="560"/>
      <c r="M2036" s="560"/>
      <c r="N2036" s="560"/>
      <c r="O2036" s="560"/>
      <c r="P2036" s="560"/>
      <c r="Q2036" s="560"/>
      <c r="R2036" s="560"/>
      <c r="S2036" s="560"/>
      <c r="T2036" s="560"/>
      <c r="U2036" s="560"/>
    </row>
    <row r="2037" spans="1:21">
      <c r="A2037" s="593">
        <f t="shared" si="186"/>
        <v>41359</v>
      </c>
      <c r="B2037" s="594">
        <v>41359.833451041668</v>
      </c>
      <c r="C2037" s="560">
        <f t="shared" si="187"/>
        <v>2013</v>
      </c>
      <c r="D2037" s="560">
        <f t="shared" si="188"/>
        <v>3</v>
      </c>
      <c r="E2037" s="560">
        <f t="shared" si="189"/>
        <v>26</v>
      </c>
      <c r="F2037" s="560">
        <f t="shared" si="190"/>
        <v>20</v>
      </c>
      <c r="G2037" s="595">
        <f t="shared" si="191"/>
        <v>3</v>
      </c>
      <c r="H2037" s="590">
        <f>CHOOSE('Output Sheet'!$B$4,'8760 Data'!J2037,'8760 Data'!K2037,'8760 Data'!L2037,'8760 Data'!M2037,'8760 Data'!N2037,'8760 Data'!O2037,'8760 Data'!P2037,'8760 Data'!Q2037,'8760 Data'!R2037,'8760 Data'!S2037,'8760 Data'!T2037,'8760 Data'!U2037)</f>
        <v>0</v>
      </c>
      <c r="I2037" s="591" t="e">
        <f>H2037/'Output Sheet'!$B$8</f>
        <v>#DIV/0!</v>
      </c>
      <c r="J2037" s="596"/>
      <c r="K2037" s="560"/>
      <c r="L2037" s="560"/>
      <c r="M2037" s="560"/>
      <c r="N2037" s="560"/>
      <c r="O2037" s="560"/>
      <c r="P2037" s="560"/>
      <c r="Q2037" s="560"/>
      <c r="R2037" s="560"/>
      <c r="S2037" s="560"/>
      <c r="T2037" s="560"/>
      <c r="U2037" s="560"/>
    </row>
    <row r="2038" spans="1:21">
      <c r="A2038" s="593">
        <f t="shared" si="186"/>
        <v>41359</v>
      </c>
      <c r="B2038" s="594">
        <v>41359.875117766205</v>
      </c>
      <c r="C2038" s="560">
        <f t="shared" si="187"/>
        <v>2013</v>
      </c>
      <c r="D2038" s="560">
        <f t="shared" si="188"/>
        <v>3</v>
      </c>
      <c r="E2038" s="560">
        <f t="shared" si="189"/>
        <v>26</v>
      </c>
      <c r="F2038" s="560">
        <f t="shared" si="190"/>
        <v>21</v>
      </c>
      <c r="G2038" s="595">
        <f t="shared" si="191"/>
        <v>3</v>
      </c>
      <c r="H2038" s="590">
        <f>CHOOSE('Output Sheet'!$B$4,'8760 Data'!J2038,'8760 Data'!K2038,'8760 Data'!L2038,'8760 Data'!M2038,'8760 Data'!N2038,'8760 Data'!O2038,'8760 Data'!P2038,'8760 Data'!Q2038,'8760 Data'!R2038,'8760 Data'!S2038,'8760 Data'!T2038,'8760 Data'!U2038)</f>
        <v>0</v>
      </c>
      <c r="I2038" s="591" t="e">
        <f>H2038/'Output Sheet'!$B$8</f>
        <v>#DIV/0!</v>
      </c>
      <c r="J2038" s="596"/>
      <c r="K2038" s="560"/>
      <c r="L2038" s="560"/>
      <c r="M2038" s="560"/>
      <c r="N2038" s="560"/>
      <c r="O2038" s="560"/>
      <c r="P2038" s="560"/>
      <c r="Q2038" s="560"/>
      <c r="R2038" s="560"/>
      <c r="S2038" s="560"/>
      <c r="T2038" s="560"/>
      <c r="U2038" s="560"/>
    </row>
    <row r="2039" spans="1:21">
      <c r="A2039" s="593">
        <f t="shared" si="186"/>
        <v>41359</v>
      </c>
      <c r="B2039" s="594">
        <v>41359.916784490742</v>
      </c>
      <c r="C2039" s="560">
        <f t="shared" si="187"/>
        <v>2013</v>
      </c>
      <c r="D2039" s="560">
        <f t="shared" si="188"/>
        <v>3</v>
      </c>
      <c r="E2039" s="560">
        <f t="shared" si="189"/>
        <v>26</v>
      </c>
      <c r="F2039" s="560">
        <f t="shared" si="190"/>
        <v>22</v>
      </c>
      <c r="G2039" s="595">
        <f t="shared" si="191"/>
        <v>3</v>
      </c>
      <c r="H2039" s="590">
        <f>CHOOSE('Output Sheet'!$B$4,'8760 Data'!J2039,'8760 Data'!K2039,'8760 Data'!L2039,'8760 Data'!M2039,'8760 Data'!N2039,'8760 Data'!O2039,'8760 Data'!P2039,'8760 Data'!Q2039,'8760 Data'!R2039,'8760 Data'!S2039,'8760 Data'!T2039,'8760 Data'!U2039)</f>
        <v>0</v>
      </c>
      <c r="I2039" s="591" t="e">
        <f>H2039/'Output Sheet'!$B$8</f>
        <v>#DIV/0!</v>
      </c>
      <c r="J2039" s="596"/>
      <c r="K2039" s="560"/>
      <c r="L2039" s="560"/>
      <c r="M2039" s="560"/>
      <c r="N2039" s="560"/>
      <c r="O2039" s="560"/>
      <c r="P2039" s="560"/>
      <c r="Q2039" s="560"/>
      <c r="R2039" s="560"/>
      <c r="S2039" s="560"/>
      <c r="T2039" s="560"/>
      <c r="U2039" s="560"/>
    </row>
    <row r="2040" spans="1:21">
      <c r="A2040" s="593">
        <f t="shared" si="186"/>
        <v>41359</v>
      </c>
      <c r="B2040" s="594">
        <v>41359.95845121528</v>
      </c>
      <c r="C2040" s="560">
        <f t="shared" si="187"/>
        <v>2013</v>
      </c>
      <c r="D2040" s="560">
        <f t="shared" si="188"/>
        <v>3</v>
      </c>
      <c r="E2040" s="560">
        <f t="shared" si="189"/>
        <v>26</v>
      </c>
      <c r="F2040" s="560">
        <f t="shared" si="190"/>
        <v>23</v>
      </c>
      <c r="G2040" s="595">
        <f t="shared" si="191"/>
        <v>3</v>
      </c>
      <c r="H2040" s="590">
        <f>CHOOSE('Output Sheet'!$B$4,'8760 Data'!J2040,'8760 Data'!K2040,'8760 Data'!L2040,'8760 Data'!M2040,'8760 Data'!N2040,'8760 Data'!O2040,'8760 Data'!P2040,'8760 Data'!Q2040,'8760 Data'!R2040,'8760 Data'!S2040,'8760 Data'!T2040,'8760 Data'!U2040)</f>
        <v>0</v>
      </c>
      <c r="I2040" s="591" t="e">
        <f>H2040/'Output Sheet'!$B$8</f>
        <v>#DIV/0!</v>
      </c>
      <c r="J2040" s="596"/>
      <c r="K2040" s="560"/>
      <c r="L2040" s="560"/>
      <c r="M2040" s="560"/>
      <c r="N2040" s="560"/>
      <c r="O2040" s="560"/>
      <c r="P2040" s="560"/>
      <c r="Q2040" s="560"/>
      <c r="R2040" s="560"/>
      <c r="S2040" s="560"/>
      <c r="T2040" s="560"/>
      <c r="U2040" s="560"/>
    </row>
    <row r="2041" spans="1:21">
      <c r="A2041" s="593">
        <f t="shared" si="186"/>
        <v>41360</v>
      </c>
      <c r="B2041" s="594">
        <v>41360.000117939817</v>
      </c>
      <c r="C2041" s="560">
        <f t="shared" si="187"/>
        <v>2013</v>
      </c>
      <c r="D2041" s="560">
        <f t="shared" si="188"/>
        <v>3</v>
      </c>
      <c r="E2041" s="560">
        <f t="shared" si="189"/>
        <v>27</v>
      </c>
      <c r="F2041" s="560">
        <f t="shared" si="190"/>
        <v>24</v>
      </c>
      <c r="G2041" s="595">
        <f t="shared" si="191"/>
        <v>4</v>
      </c>
      <c r="H2041" s="590">
        <f>CHOOSE('Output Sheet'!$B$4,'8760 Data'!J2041,'8760 Data'!K2041,'8760 Data'!L2041,'8760 Data'!M2041,'8760 Data'!N2041,'8760 Data'!O2041,'8760 Data'!P2041,'8760 Data'!Q2041,'8760 Data'!R2041,'8760 Data'!S2041,'8760 Data'!T2041,'8760 Data'!U2041)</f>
        <v>0</v>
      </c>
      <c r="I2041" s="591" t="e">
        <f>H2041/'Output Sheet'!$B$8</f>
        <v>#DIV/0!</v>
      </c>
      <c r="J2041" s="596"/>
      <c r="K2041" s="560"/>
      <c r="L2041" s="560"/>
      <c r="M2041" s="560"/>
      <c r="N2041" s="560"/>
      <c r="O2041" s="560"/>
      <c r="P2041" s="560"/>
      <c r="Q2041" s="560"/>
      <c r="R2041" s="560"/>
      <c r="S2041" s="560"/>
      <c r="T2041" s="560"/>
      <c r="U2041" s="560"/>
    </row>
    <row r="2042" spans="1:21">
      <c r="A2042" s="593">
        <f t="shared" si="186"/>
        <v>41360</v>
      </c>
      <c r="B2042" s="594">
        <v>41360.041784664354</v>
      </c>
      <c r="C2042" s="560">
        <f t="shared" si="187"/>
        <v>2013</v>
      </c>
      <c r="D2042" s="560">
        <f t="shared" si="188"/>
        <v>3</v>
      </c>
      <c r="E2042" s="560">
        <f t="shared" si="189"/>
        <v>27</v>
      </c>
      <c r="F2042" s="560">
        <f t="shared" si="190"/>
        <v>1</v>
      </c>
      <c r="G2042" s="595">
        <f t="shared" si="191"/>
        <v>4</v>
      </c>
      <c r="H2042" s="590">
        <f>CHOOSE('Output Sheet'!$B$4,'8760 Data'!J2042,'8760 Data'!K2042,'8760 Data'!L2042,'8760 Data'!M2042,'8760 Data'!N2042,'8760 Data'!O2042,'8760 Data'!P2042,'8760 Data'!Q2042,'8760 Data'!R2042,'8760 Data'!S2042,'8760 Data'!T2042,'8760 Data'!U2042)</f>
        <v>0</v>
      </c>
      <c r="I2042" s="591" t="e">
        <f>H2042/'Output Sheet'!$B$8</f>
        <v>#DIV/0!</v>
      </c>
      <c r="J2042" s="596"/>
      <c r="K2042" s="560"/>
      <c r="L2042" s="560"/>
      <c r="M2042" s="560"/>
      <c r="N2042" s="560"/>
      <c r="O2042" s="560"/>
      <c r="P2042" s="560"/>
      <c r="Q2042" s="560"/>
      <c r="R2042" s="560"/>
      <c r="S2042" s="560"/>
      <c r="T2042" s="560"/>
      <c r="U2042" s="560"/>
    </row>
    <row r="2043" spans="1:21">
      <c r="A2043" s="593">
        <f t="shared" si="186"/>
        <v>41360</v>
      </c>
      <c r="B2043" s="594">
        <v>41360.083451388891</v>
      </c>
      <c r="C2043" s="560">
        <f t="shared" si="187"/>
        <v>2013</v>
      </c>
      <c r="D2043" s="560">
        <f t="shared" si="188"/>
        <v>3</v>
      </c>
      <c r="E2043" s="560">
        <f t="shared" si="189"/>
        <v>27</v>
      </c>
      <c r="F2043" s="560">
        <f t="shared" si="190"/>
        <v>2</v>
      </c>
      <c r="G2043" s="595">
        <f t="shared" si="191"/>
        <v>4</v>
      </c>
      <c r="H2043" s="590">
        <f>CHOOSE('Output Sheet'!$B$4,'8760 Data'!J2043,'8760 Data'!K2043,'8760 Data'!L2043,'8760 Data'!M2043,'8760 Data'!N2043,'8760 Data'!O2043,'8760 Data'!P2043,'8760 Data'!Q2043,'8760 Data'!R2043,'8760 Data'!S2043,'8760 Data'!T2043,'8760 Data'!U2043)</f>
        <v>0</v>
      </c>
      <c r="I2043" s="591" t="e">
        <f>H2043/'Output Sheet'!$B$8</f>
        <v>#DIV/0!</v>
      </c>
      <c r="J2043" s="596"/>
      <c r="K2043" s="560"/>
      <c r="L2043" s="560"/>
      <c r="M2043" s="560"/>
      <c r="N2043" s="560"/>
      <c r="O2043" s="560"/>
      <c r="P2043" s="560"/>
      <c r="Q2043" s="560"/>
      <c r="R2043" s="560"/>
      <c r="S2043" s="560"/>
      <c r="T2043" s="560"/>
      <c r="U2043" s="560"/>
    </row>
    <row r="2044" spans="1:21">
      <c r="A2044" s="593">
        <f t="shared" si="186"/>
        <v>41360</v>
      </c>
      <c r="B2044" s="594">
        <v>41360.125118113428</v>
      </c>
      <c r="C2044" s="560">
        <f t="shared" si="187"/>
        <v>2013</v>
      </c>
      <c r="D2044" s="560">
        <f t="shared" si="188"/>
        <v>3</v>
      </c>
      <c r="E2044" s="560">
        <f t="shared" si="189"/>
        <v>27</v>
      </c>
      <c r="F2044" s="560">
        <f t="shared" si="190"/>
        <v>3</v>
      </c>
      <c r="G2044" s="595">
        <f t="shared" si="191"/>
        <v>4</v>
      </c>
      <c r="H2044" s="590">
        <f>CHOOSE('Output Sheet'!$B$4,'8760 Data'!J2044,'8760 Data'!K2044,'8760 Data'!L2044,'8760 Data'!M2044,'8760 Data'!N2044,'8760 Data'!O2044,'8760 Data'!P2044,'8760 Data'!Q2044,'8760 Data'!R2044,'8760 Data'!S2044,'8760 Data'!T2044,'8760 Data'!U2044)</f>
        <v>0</v>
      </c>
      <c r="I2044" s="591" t="e">
        <f>H2044/'Output Sheet'!$B$8</f>
        <v>#DIV/0!</v>
      </c>
      <c r="J2044" s="596"/>
      <c r="K2044" s="560"/>
      <c r="L2044" s="560"/>
      <c r="M2044" s="560"/>
      <c r="N2044" s="560"/>
      <c r="O2044" s="560"/>
      <c r="P2044" s="560"/>
      <c r="Q2044" s="560"/>
      <c r="R2044" s="560"/>
      <c r="S2044" s="560"/>
      <c r="T2044" s="560"/>
      <c r="U2044" s="560"/>
    </row>
    <row r="2045" spans="1:21">
      <c r="A2045" s="593">
        <f t="shared" si="186"/>
        <v>41360</v>
      </c>
      <c r="B2045" s="594">
        <v>41360.166784837966</v>
      </c>
      <c r="C2045" s="560">
        <f t="shared" si="187"/>
        <v>2013</v>
      </c>
      <c r="D2045" s="560">
        <f t="shared" si="188"/>
        <v>3</v>
      </c>
      <c r="E2045" s="560">
        <f t="shared" si="189"/>
        <v>27</v>
      </c>
      <c r="F2045" s="560">
        <f t="shared" si="190"/>
        <v>4</v>
      </c>
      <c r="G2045" s="595">
        <f t="shared" si="191"/>
        <v>4</v>
      </c>
      <c r="H2045" s="590">
        <f>CHOOSE('Output Sheet'!$B$4,'8760 Data'!J2045,'8760 Data'!K2045,'8760 Data'!L2045,'8760 Data'!M2045,'8760 Data'!N2045,'8760 Data'!O2045,'8760 Data'!P2045,'8760 Data'!Q2045,'8760 Data'!R2045,'8760 Data'!S2045,'8760 Data'!T2045,'8760 Data'!U2045)</f>
        <v>0</v>
      </c>
      <c r="I2045" s="591" t="e">
        <f>H2045/'Output Sheet'!$B$8</f>
        <v>#DIV/0!</v>
      </c>
      <c r="J2045" s="596"/>
      <c r="K2045" s="560"/>
      <c r="L2045" s="560"/>
      <c r="M2045" s="560"/>
      <c r="N2045" s="560"/>
      <c r="O2045" s="560"/>
      <c r="P2045" s="560"/>
      <c r="Q2045" s="560"/>
      <c r="R2045" s="560"/>
      <c r="S2045" s="560"/>
      <c r="T2045" s="560"/>
      <c r="U2045" s="560"/>
    </row>
    <row r="2046" spans="1:21">
      <c r="A2046" s="593">
        <f t="shared" si="186"/>
        <v>41360</v>
      </c>
      <c r="B2046" s="594">
        <v>41360.208451562503</v>
      </c>
      <c r="C2046" s="560">
        <f t="shared" si="187"/>
        <v>2013</v>
      </c>
      <c r="D2046" s="560">
        <f t="shared" si="188"/>
        <v>3</v>
      </c>
      <c r="E2046" s="560">
        <f t="shared" si="189"/>
        <v>27</v>
      </c>
      <c r="F2046" s="560">
        <f t="shared" si="190"/>
        <v>5</v>
      </c>
      <c r="G2046" s="595">
        <f t="shared" si="191"/>
        <v>4</v>
      </c>
      <c r="H2046" s="590">
        <f>CHOOSE('Output Sheet'!$B$4,'8760 Data'!J2046,'8760 Data'!K2046,'8760 Data'!L2046,'8760 Data'!M2046,'8760 Data'!N2046,'8760 Data'!O2046,'8760 Data'!P2046,'8760 Data'!Q2046,'8760 Data'!R2046,'8760 Data'!S2046,'8760 Data'!T2046,'8760 Data'!U2046)</f>
        <v>0</v>
      </c>
      <c r="I2046" s="591" t="e">
        <f>H2046/'Output Sheet'!$B$8</f>
        <v>#DIV/0!</v>
      </c>
      <c r="J2046" s="596"/>
      <c r="K2046" s="560"/>
      <c r="L2046" s="560"/>
      <c r="M2046" s="560"/>
      <c r="N2046" s="560"/>
      <c r="O2046" s="560"/>
      <c r="P2046" s="560"/>
      <c r="Q2046" s="560"/>
      <c r="R2046" s="560"/>
      <c r="S2046" s="560"/>
      <c r="T2046" s="560"/>
      <c r="U2046" s="560"/>
    </row>
    <row r="2047" spans="1:21">
      <c r="A2047" s="593">
        <f t="shared" si="186"/>
        <v>41360</v>
      </c>
      <c r="B2047" s="594">
        <v>41360.25011828704</v>
      </c>
      <c r="C2047" s="560">
        <f t="shared" si="187"/>
        <v>2013</v>
      </c>
      <c r="D2047" s="560">
        <f t="shared" si="188"/>
        <v>3</v>
      </c>
      <c r="E2047" s="560">
        <f t="shared" si="189"/>
        <v>27</v>
      </c>
      <c r="F2047" s="560">
        <f t="shared" si="190"/>
        <v>6</v>
      </c>
      <c r="G2047" s="595">
        <f t="shared" si="191"/>
        <v>4</v>
      </c>
      <c r="H2047" s="590">
        <f>CHOOSE('Output Sheet'!$B$4,'8760 Data'!J2047,'8760 Data'!K2047,'8760 Data'!L2047,'8760 Data'!M2047,'8760 Data'!N2047,'8760 Data'!O2047,'8760 Data'!P2047,'8760 Data'!Q2047,'8760 Data'!R2047,'8760 Data'!S2047,'8760 Data'!T2047,'8760 Data'!U2047)</f>
        <v>0</v>
      </c>
      <c r="I2047" s="591" t="e">
        <f>H2047/'Output Sheet'!$B$8</f>
        <v>#DIV/0!</v>
      </c>
      <c r="J2047" s="596"/>
      <c r="K2047" s="560"/>
      <c r="L2047" s="560"/>
      <c r="M2047" s="560"/>
      <c r="N2047" s="560"/>
      <c r="O2047" s="560"/>
      <c r="P2047" s="560"/>
      <c r="Q2047" s="560"/>
      <c r="R2047" s="560"/>
      <c r="S2047" s="560"/>
      <c r="T2047" s="560"/>
      <c r="U2047" s="560"/>
    </row>
    <row r="2048" spans="1:21">
      <c r="A2048" s="593">
        <f t="shared" si="186"/>
        <v>41360</v>
      </c>
      <c r="B2048" s="594">
        <v>41360.291785011577</v>
      </c>
      <c r="C2048" s="560">
        <f t="shared" si="187"/>
        <v>2013</v>
      </c>
      <c r="D2048" s="560">
        <f t="shared" si="188"/>
        <v>3</v>
      </c>
      <c r="E2048" s="560">
        <f t="shared" si="189"/>
        <v>27</v>
      </c>
      <c r="F2048" s="560">
        <f t="shared" si="190"/>
        <v>7</v>
      </c>
      <c r="G2048" s="595">
        <f t="shared" si="191"/>
        <v>4</v>
      </c>
      <c r="H2048" s="590">
        <f>CHOOSE('Output Sheet'!$B$4,'8760 Data'!J2048,'8760 Data'!K2048,'8760 Data'!L2048,'8760 Data'!M2048,'8760 Data'!N2048,'8760 Data'!O2048,'8760 Data'!P2048,'8760 Data'!Q2048,'8760 Data'!R2048,'8760 Data'!S2048,'8760 Data'!T2048,'8760 Data'!U2048)</f>
        <v>0</v>
      </c>
      <c r="I2048" s="591" t="e">
        <f>H2048/'Output Sheet'!$B$8</f>
        <v>#DIV/0!</v>
      </c>
      <c r="J2048" s="596"/>
      <c r="K2048" s="560"/>
      <c r="L2048" s="560"/>
      <c r="M2048" s="560"/>
      <c r="N2048" s="560"/>
      <c r="O2048" s="560"/>
      <c r="P2048" s="560"/>
      <c r="Q2048" s="560"/>
      <c r="R2048" s="560"/>
      <c r="S2048" s="560"/>
      <c r="T2048" s="560"/>
      <c r="U2048" s="560"/>
    </row>
    <row r="2049" spans="1:21">
      <c r="A2049" s="593">
        <f t="shared" si="186"/>
        <v>41360</v>
      </c>
      <c r="B2049" s="594">
        <v>41360.333451736115</v>
      </c>
      <c r="C2049" s="560">
        <f t="shared" si="187"/>
        <v>2013</v>
      </c>
      <c r="D2049" s="560">
        <f t="shared" si="188"/>
        <v>3</v>
      </c>
      <c r="E2049" s="560">
        <f t="shared" si="189"/>
        <v>27</v>
      </c>
      <c r="F2049" s="560">
        <f t="shared" si="190"/>
        <v>8</v>
      </c>
      <c r="G2049" s="595">
        <f t="shared" si="191"/>
        <v>4</v>
      </c>
      <c r="H2049" s="590">
        <f>CHOOSE('Output Sheet'!$B$4,'8760 Data'!J2049,'8760 Data'!K2049,'8760 Data'!L2049,'8760 Data'!M2049,'8760 Data'!N2049,'8760 Data'!O2049,'8760 Data'!P2049,'8760 Data'!Q2049,'8760 Data'!R2049,'8760 Data'!S2049,'8760 Data'!T2049,'8760 Data'!U2049)</f>
        <v>0</v>
      </c>
      <c r="I2049" s="591" t="e">
        <f>H2049/'Output Sheet'!$B$8</f>
        <v>#DIV/0!</v>
      </c>
      <c r="J2049" s="596"/>
      <c r="K2049" s="560"/>
      <c r="L2049" s="560"/>
      <c r="M2049" s="560"/>
      <c r="N2049" s="560"/>
      <c r="O2049" s="560"/>
      <c r="P2049" s="560"/>
      <c r="Q2049" s="560"/>
      <c r="R2049" s="560"/>
      <c r="S2049" s="560"/>
      <c r="T2049" s="560"/>
      <c r="U2049" s="560"/>
    </row>
    <row r="2050" spans="1:21">
      <c r="A2050" s="593">
        <f t="shared" si="186"/>
        <v>41360</v>
      </c>
      <c r="B2050" s="594">
        <v>41360.375118460652</v>
      </c>
      <c r="C2050" s="560">
        <f t="shared" si="187"/>
        <v>2013</v>
      </c>
      <c r="D2050" s="560">
        <f t="shared" si="188"/>
        <v>3</v>
      </c>
      <c r="E2050" s="560">
        <f t="shared" si="189"/>
        <v>27</v>
      </c>
      <c r="F2050" s="560">
        <f t="shared" si="190"/>
        <v>9</v>
      </c>
      <c r="G2050" s="595">
        <f t="shared" si="191"/>
        <v>4</v>
      </c>
      <c r="H2050" s="590">
        <f>CHOOSE('Output Sheet'!$B$4,'8760 Data'!J2050,'8760 Data'!K2050,'8760 Data'!L2050,'8760 Data'!M2050,'8760 Data'!N2050,'8760 Data'!O2050,'8760 Data'!P2050,'8760 Data'!Q2050,'8760 Data'!R2050,'8760 Data'!S2050,'8760 Data'!T2050,'8760 Data'!U2050)</f>
        <v>0</v>
      </c>
      <c r="I2050" s="591" t="e">
        <f>H2050/'Output Sheet'!$B$8</f>
        <v>#DIV/0!</v>
      </c>
      <c r="J2050" s="596"/>
      <c r="K2050" s="560"/>
      <c r="L2050" s="560"/>
      <c r="M2050" s="560"/>
      <c r="N2050" s="560"/>
      <c r="O2050" s="560"/>
      <c r="P2050" s="560"/>
      <c r="Q2050" s="560"/>
      <c r="R2050" s="560"/>
      <c r="S2050" s="560"/>
      <c r="T2050" s="560"/>
      <c r="U2050" s="560"/>
    </row>
    <row r="2051" spans="1:21">
      <c r="A2051" s="593">
        <f t="shared" ref="A2051:A2114" si="192">DATE(C2051,D2051,E2051)</f>
        <v>41360</v>
      </c>
      <c r="B2051" s="594">
        <v>41360.416785185182</v>
      </c>
      <c r="C2051" s="560">
        <f t="shared" ref="C2051:C2114" si="193">YEAR(B2051)</f>
        <v>2013</v>
      </c>
      <c r="D2051" s="560">
        <f t="shared" ref="D2051:D2114" si="194">MONTH(B2051)</f>
        <v>3</v>
      </c>
      <c r="E2051" s="560">
        <f t="shared" ref="E2051:E2114" si="195">DAY(B2051)</f>
        <v>27</v>
      </c>
      <c r="F2051" s="560">
        <f t="shared" ref="F2051:F2114" si="196">IF(HOUR(B2051)&lt;&gt;0,HOUR(B2051),24)</f>
        <v>10</v>
      </c>
      <c r="G2051" s="595">
        <f t="shared" ref="G2051:G2114" si="197">WEEKDAY(B2051,1)</f>
        <v>4</v>
      </c>
      <c r="H2051" s="590">
        <f>CHOOSE('Output Sheet'!$B$4,'8760 Data'!J2051,'8760 Data'!K2051,'8760 Data'!L2051,'8760 Data'!M2051,'8760 Data'!N2051,'8760 Data'!O2051,'8760 Data'!P2051,'8760 Data'!Q2051,'8760 Data'!R2051,'8760 Data'!S2051,'8760 Data'!T2051,'8760 Data'!U2051)</f>
        <v>0</v>
      </c>
      <c r="I2051" s="591" t="e">
        <f>H2051/'Output Sheet'!$B$8</f>
        <v>#DIV/0!</v>
      </c>
      <c r="J2051" s="596"/>
      <c r="K2051" s="560"/>
      <c r="L2051" s="560"/>
      <c r="M2051" s="560"/>
      <c r="N2051" s="560"/>
      <c r="O2051" s="560"/>
      <c r="P2051" s="560"/>
      <c r="Q2051" s="560"/>
      <c r="R2051" s="560"/>
      <c r="S2051" s="560"/>
      <c r="T2051" s="560"/>
      <c r="U2051" s="560"/>
    </row>
    <row r="2052" spans="1:21">
      <c r="A2052" s="593">
        <f t="shared" si="192"/>
        <v>41360</v>
      </c>
      <c r="B2052" s="594">
        <v>41360.458451909719</v>
      </c>
      <c r="C2052" s="560">
        <f t="shared" si="193"/>
        <v>2013</v>
      </c>
      <c r="D2052" s="560">
        <f t="shared" si="194"/>
        <v>3</v>
      </c>
      <c r="E2052" s="560">
        <f t="shared" si="195"/>
        <v>27</v>
      </c>
      <c r="F2052" s="560">
        <f t="shared" si="196"/>
        <v>11</v>
      </c>
      <c r="G2052" s="595">
        <f t="shared" si="197"/>
        <v>4</v>
      </c>
      <c r="H2052" s="590">
        <f>CHOOSE('Output Sheet'!$B$4,'8760 Data'!J2052,'8760 Data'!K2052,'8760 Data'!L2052,'8760 Data'!M2052,'8760 Data'!N2052,'8760 Data'!O2052,'8760 Data'!P2052,'8760 Data'!Q2052,'8760 Data'!R2052,'8760 Data'!S2052,'8760 Data'!T2052,'8760 Data'!U2052)</f>
        <v>0</v>
      </c>
      <c r="I2052" s="591" t="e">
        <f>H2052/'Output Sheet'!$B$8</f>
        <v>#DIV/0!</v>
      </c>
      <c r="J2052" s="596"/>
      <c r="K2052" s="560"/>
      <c r="L2052" s="560"/>
      <c r="M2052" s="560"/>
      <c r="N2052" s="560"/>
      <c r="O2052" s="560"/>
      <c r="P2052" s="560"/>
      <c r="Q2052" s="560"/>
      <c r="R2052" s="560"/>
      <c r="S2052" s="560"/>
      <c r="T2052" s="560"/>
      <c r="U2052" s="560"/>
    </row>
    <row r="2053" spans="1:21">
      <c r="A2053" s="593">
        <f t="shared" si="192"/>
        <v>41360</v>
      </c>
      <c r="B2053" s="594">
        <v>41360.500118634256</v>
      </c>
      <c r="C2053" s="560">
        <f t="shared" si="193"/>
        <v>2013</v>
      </c>
      <c r="D2053" s="560">
        <f t="shared" si="194"/>
        <v>3</v>
      </c>
      <c r="E2053" s="560">
        <f t="shared" si="195"/>
        <v>27</v>
      </c>
      <c r="F2053" s="560">
        <f t="shared" si="196"/>
        <v>12</v>
      </c>
      <c r="G2053" s="595">
        <f t="shared" si="197"/>
        <v>4</v>
      </c>
      <c r="H2053" s="590">
        <f>CHOOSE('Output Sheet'!$B$4,'8760 Data'!J2053,'8760 Data'!K2053,'8760 Data'!L2053,'8760 Data'!M2053,'8760 Data'!N2053,'8760 Data'!O2053,'8760 Data'!P2053,'8760 Data'!Q2053,'8760 Data'!R2053,'8760 Data'!S2053,'8760 Data'!T2053,'8760 Data'!U2053)</f>
        <v>0</v>
      </c>
      <c r="I2053" s="591" t="e">
        <f>H2053/'Output Sheet'!$B$8</f>
        <v>#DIV/0!</v>
      </c>
      <c r="J2053" s="596"/>
      <c r="K2053" s="560"/>
      <c r="L2053" s="560"/>
      <c r="M2053" s="560"/>
      <c r="N2053" s="560"/>
      <c r="O2053" s="560"/>
      <c r="P2053" s="560"/>
      <c r="Q2053" s="560"/>
      <c r="R2053" s="560"/>
      <c r="S2053" s="560"/>
      <c r="T2053" s="560"/>
      <c r="U2053" s="560"/>
    </row>
    <row r="2054" spans="1:21">
      <c r="A2054" s="593">
        <f t="shared" si="192"/>
        <v>41360</v>
      </c>
      <c r="B2054" s="594">
        <v>41360.541785358793</v>
      </c>
      <c r="C2054" s="560">
        <f t="shared" si="193"/>
        <v>2013</v>
      </c>
      <c r="D2054" s="560">
        <f t="shared" si="194"/>
        <v>3</v>
      </c>
      <c r="E2054" s="560">
        <f t="shared" si="195"/>
        <v>27</v>
      </c>
      <c r="F2054" s="560">
        <f t="shared" si="196"/>
        <v>13</v>
      </c>
      <c r="G2054" s="595">
        <f t="shared" si="197"/>
        <v>4</v>
      </c>
      <c r="H2054" s="590">
        <f>CHOOSE('Output Sheet'!$B$4,'8760 Data'!J2054,'8760 Data'!K2054,'8760 Data'!L2054,'8760 Data'!M2054,'8760 Data'!N2054,'8760 Data'!O2054,'8760 Data'!P2054,'8760 Data'!Q2054,'8760 Data'!R2054,'8760 Data'!S2054,'8760 Data'!T2054,'8760 Data'!U2054)</f>
        <v>0</v>
      </c>
      <c r="I2054" s="591" t="e">
        <f>H2054/'Output Sheet'!$B$8</f>
        <v>#DIV/0!</v>
      </c>
      <c r="J2054" s="596"/>
      <c r="K2054" s="560"/>
      <c r="L2054" s="560"/>
      <c r="M2054" s="560"/>
      <c r="N2054" s="560"/>
      <c r="O2054" s="560"/>
      <c r="P2054" s="560"/>
      <c r="Q2054" s="560"/>
      <c r="R2054" s="560"/>
      <c r="S2054" s="560"/>
      <c r="T2054" s="560"/>
      <c r="U2054" s="560"/>
    </row>
    <row r="2055" spans="1:21">
      <c r="A2055" s="593">
        <f t="shared" si="192"/>
        <v>41360</v>
      </c>
      <c r="B2055" s="594">
        <v>41360.58345208333</v>
      </c>
      <c r="C2055" s="560">
        <f t="shared" si="193"/>
        <v>2013</v>
      </c>
      <c r="D2055" s="560">
        <f t="shared" si="194"/>
        <v>3</v>
      </c>
      <c r="E2055" s="560">
        <f t="shared" si="195"/>
        <v>27</v>
      </c>
      <c r="F2055" s="560">
        <f t="shared" si="196"/>
        <v>14</v>
      </c>
      <c r="G2055" s="595">
        <f t="shared" si="197"/>
        <v>4</v>
      </c>
      <c r="H2055" s="590">
        <f>CHOOSE('Output Sheet'!$B$4,'8760 Data'!J2055,'8760 Data'!K2055,'8760 Data'!L2055,'8760 Data'!M2055,'8760 Data'!N2055,'8760 Data'!O2055,'8760 Data'!P2055,'8760 Data'!Q2055,'8760 Data'!R2055,'8760 Data'!S2055,'8760 Data'!T2055,'8760 Data'!U2055)</f>
        <v>0</v>
      </c>
      <c r="I2055" s="591" t="e">
        <f>H2055/'Output Sheet'!$B$8</f>
        <v>#DIV/0!</v>
      </c>
      <c r="J2055" s="596"/>
      <c r="K2055" s="560"/>
      <c r="L2055" s="560"/>
      <c r="M2055" s="560"/>
      <c r="N2055" s="560"/>
      <c r="O2055" s="560"/>
      <c r="P2055" s="560"/>
      <c r="Q2055" s="560"/>
      <c r="R2055" s="560"/>
      <c r="S2055" s="560"/>
      <c r="T2055" s="560"/>
      <c r="U2055" s="560"/>
    </row>
    <row r="2056" spans="1:21">
      <c r="A2056" s="593">
        <f t="shared" si="192"/>
        <v>41360</v>
      </c>
      <c r="B2056" s="594">
        <v>41360.625118807868</v>
      </c>
      <c r="C2056" s="560">
        <f t="shared" si="193"/>
        <v>2013</v>
      </c>
      <c r="D2056" s="560">
        <f t="shared" si="194"/>
        <v>3</v>
      </c>
      <c r="E2056" s="560">
        <f t="shared" si="195"/>
        <v>27</v>
      </c>
      <c r="F2056" s="560">
        <f t="shared" si="196"/>
        <v>15</v>
      </c>
      <c r="G2056" s="595">
        <f t="shared" si="197"/>
        <v>4</v>
      </c>
      <c r="H2056" s="590">
        <f>CHOOSE('Output Sheet'!$B$4,'8760 Data'!J2056,'8760 Data'!K2056,'8760 Data'!L2056,'8760 Data'!M2056,'8760 Data'!N2056,'8760 Data'!O2056,'8760 Data'!P2056,'8760 Data'!Q2056,'8760 Data'!R2056,'8760 Data'!S2056,'8760 Data'!T2056,'8760 Data'!U2056)</f>
        <v>0</v>
      </c>
      <c r="I2056" s="591" t="e">
        <f>H2056/'Output Sheet'!$B$8</f>
        <v>#DIV/0!</v>
      </c>
      <c r="J2056" s="596"/>
      <c r="K2056" s="560"/>
      <c r="L2056" s="560"/>
      <c r="M2056" s="560"/>
      <c r="N2056" s="560"/>
      <c r="O2056" s="560"/>
      <c r="P2056" s="560"/>
      <c r="Q2056" s="560"/>
      <c r="R2056" s="560"/>
      <c r="S2056" s="560"/>
      <c r="T2056" s="560"/>
      <c r="U2056" s="560"/>
    </row>
    <row r="2057" spans="1:21">
      <c r="A2057" s="593">
        <f t="shared" si="192"/>
        <v>41360</v>
      </c>
      <c r="B2057" s="594">
        <v>41360.666785532405</v>
      </c>
      <c r="C2057" s="560">
        <f t="shared" si="193"/>
        <v>2013</v>
      </c>
      <c r="D2057" s="560">
        <f t="shared" si="194"/>
        <v>3</v>
      </c>
      <c r="E2057" s="560">
        <f t="shared" si="195"/>
        <v>27</v>
      </c>
      <c r="F2057" s="560">
        <f t="shared" si="196"/>
        <v>16</v>
      </c>
      <c r="G2057" s="595">
        <f t="shared" si="197"/>
        <v>4</v>
      </c>
      <c r="H2057" s="590">
        <f>CHOOSE('Output Sheet'!$B$4,'8760 Data'!J2057,'8760 Data'!K2057,'8760 Data'!L2057,'8760 Data'!M2057,'8760 Data'!N2057,'8760 Data'!O2057,'8760 Data'!P2057,'8760 Data'!Q2057,'8760 Data'!R2057,'8760 Data'!S2057,'8760 Data'!T2057,'8760 Data'!U2057)</f>
        <v>0</v>
      </c>
      <c r="I2057" s="591" t="e">
        <f>H2057/'Output Sheet'!$B$8</f>
        <v>#DIV/0!</v>
      </c>
      <c r="J2057" s="596"/>
      <c r="K2057" s="560"/>
      <c r="L2057" s="560"/>
      <c r="M2057" s="560"/>
      <c r="N2057" s="560"/>
      <c r="O2057" s="560"/>
      <c r="P2057" s="560"/>
      <c r="Q2057" s="560"/>
      <c r="R2057" s="560"/>
      <c r="S2057" s="560"/>
      <c r="T2057" s="560"/>
      <c r="U2057" s="560"/>
    </row>
    <row r="2058" spans="1:21">
      <c r="A2058" s="593">
        <f t="shared" si="192"/>
        <v>41360</v>
      </c>
      <c r="B2058" s="594">
        <v>41360.708452256942</v>
      </c>
      <c r="C2058" s="560">
        <f t="shared" si="193"/>
        <v>2013</v>
      </c>
      <c r="D2058" s="560">
        <f t="shared" si="194"/>
        <v>3</v>
      </c>
      <c r="E2058" s="560">
        <f t="shared" si="195"/>
        <v>27</v>
      </c>
      <c r="F2058" s="560">
        <f t="shared" si="196"/>
        <v>17</v>
      </c>
      <c r="G2058" s="595">
        <f t="shared" si="197"/>
        <v>4</v>
      </c>
      <c r="H2058" s="590">
        <f>CHOOSE('Output Sheet'!$B$4,'8760 Data'!J2058,'8760 Data'!K2058,'8760 Data'!L2058,'8760 Data'!M2058,'8760 Data'!N2058,'8760 Data'!O2058,'8760 Data'!P2058,'8760 Data'!Q2058,'8760 Data'!R2058,'8760 Data'!S2058,'8760 Data'!T2058,'8760 Data'!U2058)</f>
        <v>0</v>
      </c>
      <c r="I2058" s="591" t="e">
        <f>H2058/'Output Sheet'!$B$8</f>
        <v>#DIV/0!</v>
      </c>
      <c r="J2058" s="596"/>
      <c r="K2058" s="560"/>
      <c r="L2058" s="560"/>
      <c r="M2058" s="560"/>
      <c r="N2058" s="560"/>
      <c r="O2058" s="560"/>
      <c r="P2058" s="560"/>
      <c r="Q2058" s="560"/>
      <c r="R2058" s="560"/>
      <c r="S2058" s="560"/>
      <c r="T2058" s="560"/>
      <c r="U2058" s="560"/>
    </row>
    <row r="2059" spans="1:21">
      <c r="A2059" s="593">
        <f t="shared" si="192"/>
        <v>41360</v>
      </c>
      <c r="B2059" s="594">
        <v>41360.750118981479</v>
      </c>
      <c r="C2059" s="560">
        <f t="shared" si="193"/>
        <v>2013</v>
      </c>
      <c r="D2059" s="560">
        <f t="shared" si="194"/>
        <v>3</v>
      </c>
      <c r="E2059" s="560">
        <f t="shared" si="195"/>
        <v>27</v>
      </c>
      <c r="F2059" s="560">
        <f t="shared" si="196"/>
        <v>18</v>
      </c>
      <c r="G2059" s="595">
        <f t="shared" si="197"/>
        <v>4</v>
      </c>
      <c r="H2059" s="590">
        <f>CHOOSE('Output Sheet'!$B$4,'8760 Data'!J2059,'8760 Data'!K2059,'8760 Data'!L2059,'8760 Data'!M2059,'8760 Data'!N2059,'8760 Data'!O2059,'8760 Data'!P2059,'8760 Data'!Q2059,'8760 Data'!R2059,'8760 Data'!S2059,'8760 Data'!T2059,'8760 Data'!U2059)</f>
        <v>0</v>
      </c>
      <c r="I2059" s="591" t="e">
        <f>H2059/'Output Sheet'!$B$8</f>
        <v>#DIV/0!</v>
      </c>
      <c r="J2059" s="596"/>
      <c r="K2059" s="560"/>
      <c r="L2059" s="560"/>
      <c r="M2059" s="560"/>
      <c r="N2059" s="560"/>
      <c r="O2059" s="560"/>
      <c r="P2059" s="560"/>
      <c r="Q2059" s="560"/>
      <c r="R2059" s="560"/>
      <c r="S2059" s="560"/>
      <c r="T2059" s="560"/>
      <c r="U2059" s="560"/>
    </row>
    <row r="2060" spans="1:21">
      <c r="A2060" s="593">
        <f t="shared" si="192"/>
        <v>41360</v>
      </c>
      <c r="B2060" s="594">
        <v>41360.791785706017</v>
      </c>
      <c r="C2060" s="560">
        <f t="shared" si="193"/>
        <v>2013</v>
      </c>
      <c r="D2060" s="560">
        <f t="shared" si="194"/>
        <v>3</v>
      </c>
      <c r="E2060" s="560">
        <f t="shared" si="195"/>
        <v>27</v>
      </c>
      <c r="F2060" s="560">
        <f t="shared" si="196"/>
        <v>19</v>
      </c>
      <c r="G2060" s="595">
        <f t="shared" si="197"/>
        <v>4</v>
      </c>
      <c r="H2060" s="590">
        <f>CHOOSE('Output Sheet'!$B$4,'8760 Data'!J2060,'8760 Data'!K2060,'8760 Data'!L2060,'8760 Data'!M2060,'8760 Data'!N2060,'8760 Data'!O2060,'8760 Data'!P2060,'8760 Data'!Q2060,'8760 Data'!R2060,'8760 Data'!S2060,'8760 Data'!T2060,'8760 Data'!U2060)</f>
        <v>0</v>
      </c>
      <c r="I2060" s="591" t="e">
        <f>H2060/'Output Sheet'!$B$8</f>
        <v>#DIV/0!</v>
      </c>
      <c r="J2060" s="596"/>
      <c r="K2060" s="560"/>
      <c r="L2060" s="560"/>
      <c r="M2060" s="560"/>
      <c r="N2060" s="560"/>
      <c r="O2060" s="560"/>
      <c r="P2060" s="560"/>
      <c r="Q2060" s="560"/>
      <c r="R2060" s="560"/>
      <c r="S2060" s="560"/>
      <c r="T2060" s="560"/>
      <c r="U2060" s="560"/>
    </row>
    <row r="2061" spans="1:21">
      <c r="A2061" s="593">
        <f t="shared" si="192"/>
        <v>41360</v>
      </c>
      <c r="B2061" s="594">
        <v>41360.833452430554</v>
      </c>
      <c r="C2061" s="560">
        <f t="shared" si="193"/>
        <v>2013</v>
      </c>
      <c r="D2061" s="560">
        <f t="shared" si="194"/>
        <v>3</v>
      </c>
      <c r="E2061" s="560">
        <f t="shared" si="195"/>
        <v>27</v>
      </c>
      <c r="F2061" s="560">
        <f t="shared" si="196"/>
        <v>20</v>
      </c>
      <c r="G2061" s="595">
        <f t="shared" si="197"/>
        <v>4</v>
      </c>
      <c r="H2061" s="590">
        <f>CHOOSE('Output Sheet'!$B$4,'8760 Data'!J2061,'8760 Data'!K2061,'8760 Data'!L2061,'8760 Data'!M2061,'8760 Data'!N2061,'8760 Data'!O2061,'8760 Data'!P2061,'8760 Data'!Q2061,'8760 Data'!R2061,'8760 Data'!S2061,'8760 Data'!T2061,'8760 Data'!U2061)</f>
        <v>0</v>
      </c>
      <c r="I2061" s="591" t="e">
        <f>H2061/'Output Sheet'!$B$8</f>
        <v>#DIV/0!</v>
      </c>
      <c r="J2061" s="596"/>
      <c r="K2061" s="560"/>
      <c r="L2061" s="560"/>
      <c r="M2061" s="560"/>
      <c r="N2061" s="560"/>
      <c r="O2061" s="560"/>
      <c r="P2061" s="560"/>
      <c r="Q2061" s="560"/>
      <c r="R2061" s="560"/>
      <c r="S2061" s="560"/>
      <c r="T2061" s="560"/>
      <c r="U2061" s="560"/>
    </row>
    <row r="2062" spans="1:21">
      <c r="A2062" s="593">
        <f t="shared" si="192"/>
        <v>41360</v>
      </c>
      <c r="B2062" s="594">
        <v>41360.875119155091</v>
      </c>
      <c r="C2062" s="560">
        <f t="shared" si="193"/>
        <v>2013</v>
      </c>
      <c r="D2062" s="560">
        <f t="shared" si="194"/>
        <v>3</v>
      </c>
      <c r="E2062" s="560">
        <f t="shared" si="195"/>
        <v>27</v>
      </c>
      <c r="F2062" s="560">
        <f t="shared" si="196"/>
        <v>21</v>
      </c>
      <c r="G2062" s="595">
        <f t="shared" si="197"/>
        <v>4</v>
      </c>
      <c r="H2062" s="590">
        <f>CHOOSE('Output Sheet'!$B$4,'8760 Data'!J2062,'8760 Data'!K2062,'8760 Data'!L2062,'8760 Data'!M2062,'8760 Data'!N2062,'8760 Data'!O2062,'8760 Data'!P2062,'8760 Data'!Q2062,'8760 Data'!R2062,'8760 Data'!S2062,'8760 Data'!T2062,'8760 Data'!U2062)</f>
        <v>0</v>
      </c>
      <c r="I2062" s="591" t="e">
        <f>H2062/'Output Sheet'!$B$8</f>
        <v>#DIV/0!</v>
      </c>
      <c r="J2062" s="596"/>
      <c r="K2062" s="560"/>
      <c r="L2062" s="560"/>
      <c r="M2062" s="560"/>
      <c r="N2062" s="560"/>
      <c r="O2062" s="560"/>
      <c r="P2062" s="560"/>
      <c r="Q2062" s="560"/>
      <c r="R2062" s="560"/>
      <c r="S2062" s="560"/>
      <c r="T2062" s="560"/>
      <c r="U2062" s="560"/>
    </row>
    <row r="2063" spans="1:21">
      <c r="A2063" s="593">
        <f t="shared" si="192"/>
        <v>41360</v>
      </c>
      <c r="B2063" s="594">
        <v>41360.916785879628</v>
      </c>
      <c r="C2063" s="560">
        <f t="shared" si="193"/>
        <v>2013</v>
      </c>
      <c r="D2063" s="560">
        <f t="shared" si="194"/>
        <v>3</v>
      </c>
      <c r="E2063" s="560">
        <f t="shared" si="195"/>
        <v>27</v>
      </c>
      <c r="F2063" s="560">
        <f t="shared" si="196"/>
        <v>22</v>
      </c>
      <c r="G2063" s="595">
        <f t="shared" si="197"/>
        <v>4</v>
      </c>
      <c r="H2063" s="590">
        <f>CHOOSE('Output Sheet'!$B$4,'8760 Data'!J2063,'8760 Data'!K2063,'8760 Data'!L2063,'8760 Data'!M2063,'8760 Data'!N2063,'8760 Data'!O2063,'8760 Data'!P2063,'8760 Data'!Q2063,'8760 Data'!R2063,'8760 Data'!S2063,'8760 Data'!T2063,'8760 Data'!U2063)</f>
        <v>0</v>
      </c>
      <c r="I2063" s="591" t="e">
        <f>H2063/'Output Sheet'!$B$8</f>
        <v>#DIV/0!</v>
      </c>
      <c r="J2063" s="596"/>
      <c r="K2063" s="560"/>
      <c r="L2063" s="560"/>
      <c r="M2063" s="560"/>
      <c r="N2063" s="560"/>
      <c r="O2063" s="560"/>
      <c r="P2063" s="560"/>
      <c r="Q2063" s="560"/>
      <c r="R2063" s="560"/>
      <c r="S2063" s="560"/>
      <c r="T2063" s="560"/>
      <c r="U2063" s="560"/>
    </row>
    <row r="2064" spans="1:21">
      <c r="A2064" s="593">
        <f t="shared" si="192"/>
        <v>41360</v>
      </c>
      <c r="B2064" s="594">
        <v>41360.958452604165</v>
      </c>
      <c r="C2064" s="560">
        <f t="shared" si="193"/>
        <v>2013</v>
      </c>
      <c r="D2064" s="560">
        <f t="shared" si="194"/>
        <v>3</v>
      </c>
      <c r="E2064" s="560">
        <f t="shared" si="195"/>
        <v>27</v>
      </c>
      <c r="F2064" s="560">
        <f t="shared" si="196"/>
        <v>23</v>
      </c>
      <c r="G2064" s="595">
        <f t="shared" si="197"/>
        <v>4</v>
      </c>
      <c r="H2064" s="590">
        <f>CHOOSE('Output Sheet'!$B$4,'8760 Data'!J2064,'8760 Data'!K2064,'8760 Data'!L2064,'8760 Data'!M2064,'8760 Data'!N2064,'8760 Data'!O2064,'8760 Data'!P2064,'8760 Data'!Q2064,'8760 Data'!R2064,'8760 Data'!S2064,'8760 Data'!T2064,'8760 Data'!U2064)</f>
        <v>0</v>
      </c>
      <c r="I2064" s="591" t="e">
        <f>H2064/'Output Sheet'!$B$8</f>
        <v>#DIV/0!</v>
      </c>
      <c r="J2064" s="596"/>
      <c r="K2064" s="560"/>
      <c r="L2064" s="560"/>
      <c r="M2064" s="560"/>
      <c r="N2064" s="560"/>
      <c r="O2064" s="560"/>
      <c r="P2064" s="560"/>
      <c r="Q2064" s="560"/>
      <c r="R2064" s="560"/>
      <c r="S2064" s="560"/>
      <c r="T2064" s="560"/>
      <c r="U2064" s="560"/>
    </row>
    <row r="2065" spans="1:21">
      <c r="A2065" s="593">
        <f t="shared" si="192"/>
        <v>41361</v>
      </c>
      <c r="B2065" s="594">
        <v>41361.000119328703</v>
      </c>
      <c r="C2065" s="560">
        <f t="shared" si="193"/>
        <v>2013</v>
      </c>
      <c r="D2065" s="560">
        <f t="shared" si="194"/>
        <v>3</v>
      </c>
      <c r="E2065" s="560">
        <f t="shared" si="195"/>
        <v>28</v>
      </c>
      <c r="F2065" s="560">
        <f t="shared" si="196"/>
        <v>24</v>
      </c>
      <c r="G2065" s="595">
        <f t="shared" si="197"/>
        <v>5</v>
      </c>
      <c r="H2065" s="590">
        <f>CHOOSE('Output Sheet'!$B$4,'8760 Data'!J2065,'8760 Data'!K2065,'8760 Data'!L2065,'8760 Data'!M2065,'8760 Data'!N2065,'8760 Data'!O2065,'8760 Data'!P2065,'8760 Data'!Q2065,'8760 Data'!R2065,'8760 Data'!S2065,'8760 Data'!T2065,'8760 Data'!U2065)</f>
        <v>0</v>
      </c>
      <c r="I2065" s="591" t="e">
        <f>H2065/'Output Sheet'!$B$8</f>
        <v>#DIV/0!</v>
      </c>
      <c r="J2065" s="596"/>
      <c r="K2065" s="560"/>
      <c r="L2065" s="560"/>
      <c r="M2065" s="560"/>
      <c r="N2065" s="560"/>
      <c r="O2065" s="560"/>
      <c r="P2065" s="560"/>
      <c r="Q2065" s="560"/>
      <c r="R2065" s="560"/>
      <c r="S2065" s="560"/>
      <c r="T2065" s="560"/>
      <c r="U2065" s="560"/>
    </row>
    <row r="2066" spans="1:21">
      <c r="A2066" s="593">
        <f t="shared" si="192"/>
        <v>41361</v>
      </c>
      <c r="B2066" s="594">
        <v>41361.04178605324</v>
      </c>
      <c r="C2066" s="560">
        <f t="shared" si="193"/>
        <v>2013</v>
      </c>
      <c r="D2066" s="560">
        <f t="shared" si="194"/>
        <v>3</v>
      </c>
      <c r="E2066" s="560">
        <f t="shared" si="195"/>
        <v>28</v>
      </c>
      <c r="F2066" s="560">
        <f t="shared" si="196"/>
        <v>1</v>
      </c>
      <c r="G2066" s="595">
        <f t="shared" si="197"/>
        <v>5</v>
      </c>
      <c r="H2066" s="590">
        <f>CHOOSE('Output Sheet'!$B$4,'8760 Data'!J2066,'8760 Data'!K2066,'8760 Data'!L2066,'8760 Data'!M2066,'8760 Data'!N2066,'8760 Data'!O2066,'8760 Data'!P2066,'8760 Data'!Q2066,'8760 Data'!R2066,'8760 Data'!S2066,'8760 Data'!T2066,'8760 Data'!U2066)</f>
        <v>0</v>
      </c>
      <c r="I2066" s="591" t="e">
        <f>H2066/'Output Sheet'!$B$8</f>
        <v>#DIV/0!</v>
      </c>
      <c r="J2066" s="596"/>
      <c r="K2066" s="560"/>
      <c r="L2066" s="560"/>
      <c r="M2066" s="560"/>
      <c r="N2066" s="560"/>
      <c r="O2066" s="560"/>
      <c r="P2066" s="560"/>
      <c r="Q2066" s="560"/>
      <c r="R2066" s="560"/>
      <c r="S2066" s="560"/>
      <c r="T2066" s="560"/>
      <c r="U2066" s="560"/>
    </row>
    <row r="2067" spans="1:21">
      <c r="A2067" s="593">
        <f t="shared" si="192"/>
        <v>41361</v>
      </c>
      <c r="B2067" s="594">
        <v>41361.083452777777</v>
      </c>
      <c r="C2067" s="560">
        <f t="shared" si="193"/>
        <v>2013</v>
      </c>
      <c r="D2067" s="560">
        <f t="shared" si="194"/>
        <v>3</v>
      </c>
      <c r="E2067" s="560">
        <f t="shared" si="195"/>
        <v>28</v>
      </c>
      <c r="F2067" s="560">
        <f t="shared" si="196"/>
        <v>2</v>
      </c>
      <c r="G2067" s="595">
        <f t="shared" si="197"/>
        <v>5</v>
      </c>
      <c r="H2067" s="590">
        <f>CHOOSE('Output Sheet'!$B$4,'8760 Data'!J2067,'8760 Data'!K2067,'8760 Data'!L2067,'8760 Data'!M2067,'8760 Data'!N2067,'8760 Data'!O2067,'8760 Data'!P2067,'8760 Data'!Q2067,'8760 Data'!R2067,'8760 Data'!S2067,'8760 Data'!T2067,'8760 Data'!U2067)</f>
        <v>0</v>
      </c>
      <c r="I2067" s="591" t="e">
        <f>H2067/'Output Sheet'!$B$8</f>
        <v>#DIV/0!</v>
      </c>
      <c r="J2067" s="596"/>
      <c r="K2067" s="560"/>
      <c r="L2067" s="560"/>
      <c r="M2067" s="560"/>
      <c r="N2067" s="560"/>
      <c r="O2067" s="560"/>
      <c r="P2067" s="560"/>
      <c r="Q2067" s="560"/>
      <c r="R2067" s="560"/>
      <c r="S2067" s="560"/>
      <c r="T2067" s="560"/>
      <c r="U2067" s="560"/>
    </row>
    <row r="2068" spans="1:21">
      <c r="A2068" s="593">
        <f t="shared" si="192"/>
        <v>41361</v>
      </c>
      <c r="B2068" s="594">
        <v>41361.125119502314</v>
      </c>
      <c r="C2068" s="560">
        <f t="shared" si="193"/>
        <v>2013</v>
      </c>
      <c r="D2068" s="560">
        <f t="shared" si="194"/>
        <v>3</v>
      </c>
      <c r="E2068" s="560">
        <f t="shared" si="195"/>
        <v>28</v>
      </c>
      <c r="F2068" s="560">
        <f t="shared" si="196"/>
        <v>3</v>
      </c>
      <c r="G2068" s="595">
        <f t="shared" si="197"/>
        <v>5</v>
      </c>
      <c r="H2068" s="590">
        <f>CHOOSE('Output Sheet'!$B$4,'8760 Data'!J2068,'8760 Data'!K2068,'8760 Data'!L2068,'8760 Data'!M2068,'8760 Data'!N2068,'8760 Data'!O2068,'8760 Data'!P2068,'8760 Data'!Q2068,'8760 Data'!R2068,'8760 Data'!S2068,'8760 Data'!T2068,'8760 Data'!U2068)</f>
        <v>0</v>
      </c>
      <c r="I2068" s="591" t="e">
        <f>H2068/'Output Sheet'!$B$8</f>
        <v>#DIV/0!</v>
      </c>
      <c r="J2068" s="596"/>
      <c r="K2068" s="560"/>
      <c r="L2068" s="560"/>
      <c r="M2068" s="560"/>
      <c r="N2068" s="560"/>
      <c r="O2068" s="560"/>
      <c r="P2068" s="560"/>
      <c r="Q2068" s="560"/>
      <c r="R2068" s="560"/>
      <c r="S2068" s="560"/>
      <c r="T2068" s="560"/>
      <c r="U2068" s="560"/>
    </row>
    <row r="2069" spans="1:21">
      <c r="A2069" s="593">
        <f t="shared" si="192"/>
        <v>41361</v>
      </c>
      <c r="B2069" s="594">
        <v>41361.166786226851</v>
      </c>
      <c r="C2069" s="560">
        <f t="shared" si="193"/>
        <v>2013</v>
      </c>
      <c r="D2069" s="560">
        <f t="shared" si="194"/>
        <v>3</v>
      </c>
      <c r="E2069" s="560">
        <f t="shared" si="195"/>
        <v>28</v>
      </c>
      <c r="F2069" s="560">
        <f t="shared" si="196"/>
        <v>4</v>
      </c>
      <c r="G2069" s="595">
        <f t="shared" si="197"/>
        <v>5</v>
      </c>
      <c r="H2069" s="590">
        <f>CHOOSE('Output Sheet'!$B$4,'8760 Data'!J2069,'8760 Data'!K2069,'8760 Data'!L2069,'8760 Data'!M2069,'8760 Data'!N2069,'8760 Data'!O2069,'8760 Data'!P2069,'8760 Data'!Q2069,'8760 Data'!R2069,'8760 Data'!S2069,'8760 Data'!T2069,'8760 Data'!U2069)</f>
        <v>0</v>
      </c>
      <c r="I2069" s="591" t="e">
        <f>H2069/'Output Sheet'!$B$8</f>
        <v>#DIV/0!</v>
      </c>
      <c r="J2069" s="596"/>
      <c r="K2069" s="560"/>
      <c r="L2069" s="560"/>
      <c r="M2069" s="560"/>
      <c r="N2069" s="560"/>
      <c r="O2069" s="560"/>
      <c r="P2069" s="560"/>
      <c r="Q2069" s="560"/>
      <c r="R2069" s="560"/>
      <c r="S2069" s="560"/>
      <c r="T2069" s="560"/>
      <c r="U2069" s="560"/>
    </row>
    <row r="2070" spans="1:21">
      <c r="A2070" s="593">
        <f t="shared" si="192"/>
        <v>41361</v>
      </c>
      <c r="B2070" s="594">
        <v>41361.208452951389</v>
      </c>
      <c r="C2070" s="560">
        <f t="shared" si="193"/>
        <v>2013</v>
      </c>
      <c r="D2070" s="560">
        <f t="shared" si="194"/>
        <v>3</v>
      </c>
      <c r="E2070" s="560">
        <f t="shared" si="195"/>
        <v>28</v>
      </c>
      <c r="F2070" s="560">
        <f t="shared" si="196"/>
        <v>5</v>
      </c>
      <c r="G2070" s="595">
        <f t="shared" si="197"/>
        <v>5</v>
      </c>
      <c r="H2070" s="590">
        <f>CHOOSE('Output Sheet'!$B$4,'8760 Data'!J2070,'8760 Data'!K2070,'8760 Data'!L2070,'8760 Data'!M2070,'8760 Data'!N2070,'8760 Data'!O2070,'8760 Data'!P2070,'8760 Data'!Q2070,'8760 Data'!R2070,'8760 Data'!S2070,'8760 Data'!T2070,'8760 Data'!U2070)</f>
        <v>0</v>
      </c>
      <c r="I2070" s="591" t="e">
        <f>H2070/'Output Sheet'!$B$8</f>
        <v>#DIV/0!</v>
      </c>
      <c r="J2070" s="596"/>
      <c r="K2070" s="560"/>
      <c r="L2070" s="560"/>
      <c r="M2070" s="560"/>
      <c r="N2070" s="560"/>
      <c r="O2070" s="560"/>
      <c r="P2070" s="560"/>
      <c r="Q2070" s="560"/>
      <c r="R2070" s="560"/>
      <c r="S2070" s="560"/>
      <c r="T2070" s="560"/>
      <c r="U2070" s="560"/>
    </row>
    <row r="2071" spans="1:21">
      <c r="A2071" s="593">
        <f t="shared" si="192"/>
        <v>41361</v>
      </c>
      <c r="B2071" s="594">
        <v>41361.250119675926</v>
      </c>
      <c r="C2071" s="560">
        <f t="shared" si="193"/>
        <v>2013</v>
      </c>
      <c r="D2071" s="560">
        <f t="shared" si="194"/>
        <v>3</v>
      </c>
      <c r="E2071" s="560">
        <f t="shared" si="195"/>
        <v>28</v>
      </c>
      <c r="F2071" s="560">
        <f t="shared" si="196"/>
        <v>6</v>
      </c>
      <c r="G2071" s="595">
        <f t="shared" si="197"/>
        <v>5</v>
      </c>
      <c r="H2071" s="590">
        <f>CHOOSE('Output Sheet'!$B$4,'8760 Data'!J2071,'8760 Data'!K2071,'8760 Data'!L2071,'8760 Data'!M2071,'8760 Data'!N2071,'8760 Data'!O2071,'8760 Data'!P2071,'8760 Data'!Q2071,'8760 Data'!R2071,'8760 Data'!S2071,'8760 Data'!T2071,'8760 Data'!U2071)</f>
        <v>0</v>
      </c>
      <c r="I2071" s="591" t="e">
        <f>H2071/'Output Sheet'!$B$8</f>
        <v>#DIV/0!</v>
      </c>
      <c r="J2071" s="596"/>
      <c r="K2071" s="560"/>
      <c r="L2071" s="560"/>
      <c r="M2071" s="560"/>
      <c r="N2071" s="560"/>
      <c r="O2071" s="560"/>
      <c r="P2071" s="560"/>
      <c r="Q2071" s="560"/>
      <c r="R2071" s="560"/>
      <c r="S2071" s="560"/>
      <c r="T2071" s="560"/>
      <c r="U2071" s="560"/>
    </row>
    <row r="2072" spans="1:21">
      <c r="A2072" s="593">
        <f t="shared" si="192"/>
        <v>41361</v>
      </c>
      <c r="B2072" s="594">
        <v>41361.291786400463</v>
      </c>
      <c r="C2072" s="560">
        <f t="shared" si="193"/>
        <v>2013</v>
      </c>
      <c r="D2072" s="560">
        <f t="shared" si="194"/>
        <v>3</v>
      </c>
      <c r="E2072" s="560">
        <f t="shared" si="195"/>
        <v>28</v>
      </c>
      <c r="F2072" s="560">
        <f t="shared" si="196"/>
        <v>7</v>
      </c>
      <c r="G2072" s="595">
        <f t="shared" si="197"/>
        <v>5</v>
      </c>
      <c r="H2072" s="590">
        <f>CHOOSE('Output Sheet'!$B$4,'8760 Data'!J2072,'8760 Data'!K2072,'8760 Data'!L2072,'8760 Data'!M2072,'8760 Data'!N2072,'8760 Data'!O2072,'8760 Data'!P2072,'8760 Data'!Q2072,'8760 Data'!R2072,'8760 Data'!S2072,'8760 Data'!T2072,'8760 Data'!U2072)</f>
        <v>0</v>
      </c>
      <c r="I2072" s="591" t="e">
        <f>H2072/'Output Sheet'!$B$8</f>
        <v>#DIV/0!</v>
      </c>
      <c r="J2072" s="596"/>
      <c r="K2072" s="560"/>
      <c r="L2072" s="560"/>
      <c r="M2072" s="560"/>
      <c r="N2072" s="560"/>
      <c r="O2072" s="560"/>
      <c r="P2072" s="560"/>
      <c r="Q2072" s="560"/>
      <c r="R2072" s="560"/>
      <c r="S2072" s="560"/>
      <c r="T2072" s="560"/>
      <c r="U2072" s="560"/>
    </row>
    <row r="2073" spans="1:21">
      <c r="A2073" s="593">
        <f t="shared" si="192"/>
        <v>41361</v>
      </c>
      <c r="B2073" s="594">
        <v>41361.333453125</v>
      </c>
      <c r="C2073" s="560">
        <f t="shared" si="193"/>
        <v>2013</v>
      </c>
      <c r="D2073" s="560">
        <f t="shared" si="194"/>
        <v>3</v>
      </c>
      <c r="E2073" s="560">
        <f t="shared" si="195"/>
        <v>28</v>
      </c>
      <c r="F2073" s="560">
        <f t="shared" si="196"/>
        <v>8</v>
      </c>
      <c r="G2073" s="595">
        <f t="shared" si="197"/>
        <v>5</v>
      </c>
      <c r="H2073" s="590">
        <f>CHOOSE('Output Sheet'!$B$4,'8760 Data'!J2073,'8760 Data'!K2073,'8760 Data'!L2073,'8760 Data'!M2073,'8760 Data'!N2073,'8760 Data'!O2073,'8760 Data'!P2073,'8760 Data'!Q2073,'8760 Data'!R2073,'8760 Data'!S2073,'8760 Data'!T2073,'8760 Data'!U2073)</f>
        <v>0</v>
      </c>
      <c r="I2073" s="591" t="e">
        <f>H2073/'Output Sheet'!$B$8</f>
        <v>#DIV/0!</v>
      </c>
      <c r="J2073" s="596"/>
      <c r="K2073" s="560"/>
      <c r="L2073" s="560"/>
      <c r="M2073" s="560"/>
      <c r="N2073" s="560"/>
      <c r="O2073" s="560"/>
      <c r="P2073" s="560"/>
      <c r="Q2073" s="560"/>
      <c r="R2073" s="560"/>
      <c r="S2073" s="560"/>
      <c r="T2073" s="560"/>
      <c r="U2073" s="560"/>
    </row>
    <row r="2074" spans="1:21">
      <c r="A2074" s="593">
        <f t="shared" si="192"/>
        <v>41361</v>
      </c>
      <c r="B2074" s="594">
        <v>41361.375119849537</v>
      </c>
      <c r="C2074" s="560">
        <f t="shared" si="193"/>
        <v>2013</v>
      </c>
      <c r="D2074" s="560">
        <f t="shared" si="194"/>
        <v>3</v>
      </c>
      <c r="E2074" s="560">
        <f t="shared" si="195"/>
        <v>28</v>
      </c>
      <c r="F2074" s="560">
        <f t="shared" si="196"/>
        <v>9</v>
      </c>
      <c r="G2074" s="595">
        <f t="shared" si="197"/>
        <v>5</v>
      </c>
      <c r="H2074" s="590">
        <f>CHOOSE('Output Sheet'!$B$4,'8760 Data'!J2074,'8760 Data'!K2074,'8760 Data'!L2074,'8760 Data'!M2074,'8760 Data'!N2074,'8760 Data'!O2074,'8760 Data'!P2074,'8760 Data'!Q2074,'8760 Data'!R2074,'8760 Data'!S2074,'8760 Data'!T2074,'8760 Data'!U2074)</f>
        <v>0</v>
      </c>
      <c r="I2074" s="591" t="e">
        <f>H2074/'Output Sheet'!$B$8</f>
        <v>#DIV/0!</v>
      </c>
      <c r="J2074" s="596"/>
      <c r="K2074" s="560"/>
      <c r="L2074" s="560"/>
      <c r="M2074" s="560"/>
      <c r="N2074" s="560"/>
      <c r="O2074" s="560"/>
      <c r="P2074" s="560"/>
      <c r="Q2074" s="560"/>
      <c r="R2074" s="560"/>
      <c r="S2074" s="560"/>
      <c r="T2074" s="560"/>
      <c r="U2074" s="560"/>
    </row>
    <row r="2075" spans="1:21">
      <c r="A2075" s="593">
        <f t="shared" si="192"/>
        <v>41361</v>
      </c>
      <c r="B2075" s="594">
        <v>41361.416786574075</v>
      </c>
      <c r="C2075" s="560">
        <f t="shared" si="193"/>
        <v>2013</v>
      </c>
      <c r="D2075" s="560">
        <f t="shared" si="194"/>
        <v>3</v>
      </c>
      <c r="E2075" s="560">
        <f t="shared" si="195"/>
        <v>28</v>
      </c>
      <c r="F2075" s="560">
        <f t="shared" si="196"/>
        <v>10</v>
      </c>
      <c r="G2075" s="595">
        <f t="shared" si="197"/>
        <v>5</v>
      </c>
      <c r="H2075" s="590">
        <f>CHOOSE('Output Sheet'!$B$4,'8760 Data'!J2075,'8760 Data'!K2075,'8760 Data'!L2075,'8760 Data'!M2075,'8760 Data'!N2075,'8760 Data'!O2075,'8760 Data'!P2075,'8760 Data'!Q2075,'8760 Data'!R2075,'8760 Data'!S2075,'8760 Data'!T2075,'8760 Data'!U2075)</f>
        <v>0</v>
      </c>
      <c r="I2075" s="591" t="e">
        <f>H2075/'Output Sheet'!$B$8</f>
        <v>#DIV/0!</v>
      </c>
      <c r="J2075" s="596"/>
      <c r="K2075" s="560"/>
      <c r="L2075" s="560"/>
      <c r="M2075" s="560"/>
      <c r="N2075" s="560"/>
      <c r="O2075" s="560"/>
      <c r="P2075" s="560"/>
      <c r="Q2075" s="560"/>
      <c r="R2075" s="560"/>
      <c r="S2075" s="560"/>
      <c r="T2075" s="560"/>
      <c r="U2075" s="560"/>
    </row>
    <row r="2076" spans="1:21">
      <c r="A2076" s="593">
        <f t="shared" si="192"/>
        <v>41361</v>
      </c>
      <c r="B2076" s="594">
        <v>41361.458453298612</v>
      </c>
      <c r="C2076" s="560">
        <f t="shared" si="193"/>
        <v>2013</v>
      </c>
      <c r="D2076" s="560">
        <f t="shared" si="194"/>
        <v>3</v>
      </c>
      <c r="E2076" s="560">
        <f t="shared" si="195"/>
        <v>28</v>
      </c>
      <c r="F2076" s="560">
        <f t="shared" si="196"/>
        <v>11</v>
      </c>
      <c r="G2076" s="595">
        <f t="shared" si="197"/>
        <v>5</v>
      </c>
      <c r="H2076" s="590">
        <f>CHOOSE('Output Sheet'!$B$4,'8760 Data'!J2076,'8760 Data'!K2076,'8760 Data'!L2076,'8760 Data'!M2076,'8760 Data'!N2076,'8760 Data'!O2076,'8760 Data'!P2076,'8760 Data'!Q2076,'8760 Data'!R2076,'8760 Data'!S2076,'8760 Data'!T2076,'8760 Data'!U2076)</f>
        <v>0</v>
      </c>
      <c r="I2076" s="591" t="e">
        <f>H2076/'Output Sheet'!$B$8</f>
        <v>#DIV/0!</v>
      </c>
      <c r="J2076" s="596"/>
      <c r="K2076" s="560"/>
      <c r="L2076" s="560"/>
      <c r="M2076" s="560"/>
      <c r="N2076" s="560"/>
      <c r="O2076" s="560"/>
      <c r="P2076" s="560"/>
      <c r="Q2076" s="560"/>
      <c r="R2076" s="560"/>
      <c r="S2076" s="560"/>
      <c r="T2076" s="560"/>
      <c r="U2076" s="560"/>
    </row>
    <row r="2077" spans="1:21">
      <c r="A2077" s="593">
        <f t="shared" si="192"/>
        <v>41361</v>
      </c>
      <c r="B2077" s="594">
        <v>41361.500120023149</v>
      </c>
      <c r="C2077" s="560">
        <f t="shared" si="193"/>
        <v>2013</v>
      </c>
      <c r="D2077" s="560">
        <f t="shared" si="194"/>
        <v>3</v>
      </c>
      <c r="E2077" s="560">
        <f t="shared" si="195"/>
        <v>28</v>
      </c>
      <c r="F2077" s="560">
        <f t="shared" si="196"/>
        <v>12</v>
      </c>
      <c r="G2077" s="595">
        <f t="shared" si="197"/>
        <v>5</v>
      </c>
      <c r="H2077" s="590">
        <f>CHOOSE('Output Sheet'!$B$4,'8760 Data'!J2077,'8760 Data'!K2077,'8760 Data'!L2077,'8760 Data'!M2077,'8760 Data'!N2077,'8760 Data'!O2077,'8760 Data'!P2077,'8760 Data'!Q2077,'8760 Data'!R2077,'8760 Data'!S2077,'8760 Data'!T2077,'8760 Data'!U2077)</f>
        <v>0</v>
      </c>
      <c r="I2077" s="591" t="e">
        <f>H2077/'Output Sheet'!$B$8</f>
        <v>#DIV/0!</v>
      </c>
      <c r="J2077" s="596"/>
      <c r="K2077" s="560"/>
      <c r="L2077" s="560"/>
      <c r="M2077" s="560"/>
      <c r="N2077" s="560"/>
      <c r="O2077" s="560"/>
      <c r="P2077" s="560"/>
      <c r="Q2077" s="560"/>
      <c r="R2077" s="560"/>
      <c r="S2077" s="560"/>
      <c r="T2077" s="560"/>
      <c r="U2077" s="560"/>
    </row>
    <row r="2078" spans="1:21">
      <c r="A2078" s="593">
        <f t="shared" si="192"/>
        <v>41361</v>
      </c>
      <c r="B2078" s="594">
        <v>41361.541786747686</v>
      </c>
      <c r="C2078" s="560">
        <f t="shared" si="193"/>
        <v>2013</v>
      </c>
      <c r="D2078" s="560">
        <f t="shared" si="194"/>
        <v>3</v>
      </c>
      <c r="E2078" s="560">
        <f t="shared" si="195"/>
        <v>28</v>
      </c>
      <c r="F2078" s="560">
        <f t="shared" si="196"/>
        <v>13</v>
      </c>
      <c r="G2078" s="595">
        <f t="shared" si="197"/>
        <v>5</v>
      </c>
      <c r="H2078" s="590">
        <f>CHOOSE('Output Sheet'!$B$4,'8760 Data'!J2078,'8760 Data'!K2078,'8760 Data'!L2078,'8760 Data'!M2078,'8760 Data'!N2078,'8760 Data'!O2078,'8760 Data'!P2078,'8760 Data'!Q2078,'8760 Data'!R2078,'8760 Data'!S2078,'8760 Data'!T2078,'8760 Data'!U2078)</f>
        <v>0</v>
      </c>
      <c r="I2078" s="591" t="e">
        <f>H2078/'Output Sheet'!$B$8</f>
        <v>#DIV/0!</v>
      </c>
      <c r="J2078" s="596"/>
      <c r="K2078" s="560"/>
      <c r="L2078" s="560"/>
      <c r="M2078" s="560"/>
      <c r="N2078" s="560"/>
      <c r="O2078" s="560"/>
      <c r="P2078" s="560"/>
      <c r="Q2078" s="560"/>
      <c r="R2078" s="560"/>
      <c r="S2078" s="560"/>
      <c r="T2078" s="560"/>
      <c r="U2078" s="560"/>
    </row>
    <row r="2079" spans="1:21">
      <c r="A2079" s="593">
        <f t="shared" si="192"/>
        <v>41361</v>
      </c>
      <c r="B2079" s="594">
        <v>41361.583453472223</v>
      </c>
      <c r="C2079" s="560">
        <f t="shared" si="193"/>
        <v>2013</v>
      </c>
      <c r="D2079" s="560">
        <f t="shared" si="194"/>
        <v>3</v>
      </c>
      <c r="E2079" s="560">
        <f t="shared" si="195"/>
        <v>28</v>
      </c>
      <c r="F2079" s="560">
        <f t="shared" si="196"/>
        <v>14</v>
      </c>
      <c r="G2079" s="595">
        <f t="shared" si="197"/>
        <v>5</v>
      </c>
      <c r="H2079" s="590">
        <f>CHOOSE('Output Sheet'!$B$4,'8760 Data'!J2079,'8760 Data'!K2079,'8760 Data'!L2079,'8760 Data'!M2079,'8760 Data'!N2079,'8760 Data'!O2079,'8760 Data'!P2079,'8760 Data'!Q2079,'8760 Data'!R2079,'8760 Data'!S2079,'8760 Data'!T2079,'8760 Data'!U2079)</f>
        <v>0</v>
      </c>
      <c r="I2079" s="591" t="e">
        <f>H2079/'Output Sheet'!$B$8</f>
        <v>#DIV/0!</v>
      </c>
      <c r="J2079" s="596"/>
      <c r="K2079" s="560"/>
      <c r="L2079" s="560"/>
      <c r="M2079" s="560"/>
      <c r="N2079" s="560"/>
      <c r="O2079" s="560"/>
      <c r="P2079" s="560"/>
      <c r="Q2079" s="560"/>
      <c r="R2079" s="560"/>
      <c r="S2079" s="560"/>
      <c r="T2079" s="560"/>
      <c r="U2079" s="560"/>
    </row>
    <row r="2080" spans="1:21">
      <c r="A2080" s="593">
        <f t="shared" si="192"/>
        <v>41361</v>
      </c>
      <c r="B2080" s="594">
        <v>41361.625120196761</v>
      </c>
      <c r="C2080" s="560">
        <f t="shared" si="193"/>
        <v>2013</v>
      </c>
      <c r="D2080" s="560">
        <f t="shared" si="194"/>
        <v>3</v>
      </c>
      <c r="E2080" s="560">
        <f t="shared" si="195"/>
        <v>28</v>
      </c>
      <c r="F2080" s="560">
        <f t="shared" si="196"/>
        <v>15</v>
      </c>
      <c r="G2080" s="595">
        <f t="shared" si="197"/>
        <v>5</v>
      </c>
      <c r="H2080" s="590">
        <f>CHOOSE('Output Sheet'!$B$4,'8760 Data'!J2080,'8760 Data'!K2080,'8760 Data'!L2080,'8760 Data'!M2080,'8760 Data'!N2080,'8760 Data'!O2080,'8760 Data'!P2080,'8760 Data'!Q2080,'8760 Data'!R2080,'8760 Data'!S2080,'8760 Data'!T2080,'8760 Data'!U2080)</f>
        <v>0</v>
      </c>
      <c r="I2080" s="591" t="e">
        <f>H2080/'Output Sheet'!$B$8</f>
        <v>#DIV/0!</v>
      </c>
      <c r="J2080" s="596"/>
      <c r="K2080" s="560"/>
      <c r="L2080" s="560"/>
      <c r="M2080" s="560"/>
      <c r="N2080" s="560"/>
      <c r="O2080" s="560"/>
      <c r="P2080" s="560"/>
      <c r="Q2080" s="560"/>
      <c r="R2080" s="560"/>
      <c r="S2080" s="560"/>
      <c r="T2080" s="560"/>
      <c r="U2080" s="560"/>
    </row>
    <row r="2081" spans="1:21">
      <c r="A2081" s="593">
        <f t="shared" si="192"/>
        <v>41361</v>
      </c>
      <c r="B2081" s="594">
        <v>41361.666786921298</v>
      </c>
      <c r="C2081" s="560">
        <f t="shared" si="193"/>
        <v>2013</v>
      </c>
      <c r="D2081" s="560">
        <f t="shared" si="194"/>
        <v>3</v>
      </c>
      <c r="E2081" s="560">
        <f t="shared" si="195"/>
        <v>28</v>
      </c>
      <c r="F2081" s="560">
        <f t="shared" si="196"/>
        <v>16</v>
      </c>
      <c r="G2081" s="595">
        <f t="shared" si="197"/>
        <v>5</v>
      </c>
      <c r="H2081" s="590">
        <f>CHOOSE('Output Sheet'!$B$4,'8760 Data'!J2081,'8760 Data'!K2081,'8760 Data'!L2081,'8760 Data'!M2081,'8760 Data'!N2081,'8760 Data'!O2081,'8760 Data'!P2081,'8760 Data'!Q2081,'8760 Data'!R2081,'8760 Data'!S2081,'8760 Data'!T2081,'8760 Data'!U2081)</f>
        <v>0</v>
      </c>
      <c r="I2081" s="591" t="e">
        <f>H2081/'Output Sheet'!$B$8</f>
        <v>#DIV/0!</v>
      </c>
      <c r="J2081" s="596"/>
      <c r="K2081" s="560"/>
      <c r="L2081" s="560"/>
      <c r="M2081" s="560"/>
      <c r="N2081" s="560"/>
      <c r="O2081" s="560"/>
      <c r="P2081" s="560"/>
      <c r="Q2081" s="560"/>
      <c r="R2081" s="560"/>
      <c r="S2081" s="560"/>
      <c r="T2081" s="560"/>
      <c r="U2081" s="560"/>
    </row>
    <row r="2082" spans="1:21">
      <c r="A2082" s="593">
        <f t="shared" si="192"/>
        <v>41361</v>
      </c>
      <c r="B2082" s="594">
        <v>41361.708453645835</v>
      </c>
      <c r="C2082" s="560">
        <f t="shared" si="193"/>
        <v>2013</v>
      </c>
      <c r="D2082" s="560">
        <f t="shared" si="194"/>
        <v>3</v>
      </c>
      <c r="E2082" s="560">
        <f t="shared" si="195"/>
        <v>28</v>
      </c>
      <c r="F2082" s="560">
        <f t="shared" si="196"/>
        <v>17</v>
      </c>
      <c r="G2082" s="595">
        <f t="shared" si="197"/>
        <v>5</v>
      </c>
      <c r="H2082" s="590">
        <f>CHOOSE('Output Sheet'!$B$4,'8760 Data'!J2082,'8760 Data'!K2082,'8760 Data'!L2082,'8760 Data'!M2082,'8760 Data'!N2082,'8760 Data'!O2082,'8760 Data'!P2082,'8760 Data'!Q2082,'8760 Data'!R2082,'8760 Data'!S2082,'8760 Data'!T2082,'8760 Data'!U2082)</f>
        <v>0</v>
      </c>
      <c r="I2082" s="591" t="e">
        <f>H2082/'Output Sheet'!$B$8</f>
        <v>#DIV/0!</v>
      </c>
      <c r="J2082" s="596"/>
      <c r="K2082" s="560"/>
      <c r="L2082" s="560"/>
      <c r="M2082" s="560"/>
      <c r="N2082" s="560"/>
      <c r="O2082" s="560"/>
      <c r="P2082" s="560"/>
      <c r="Q2082" s="560"/>
      <c r="R2082" s="560"/>
      <c r="S2082" s="560"/>
      <c r="T2082" s="560"/>
      <c r="U2082" s="560"/>
    </row>
    <row r="2083" spans="1:21">
      <c r="A2083" s="593">
        <f t="shared" si="192"/>
        <v>41361</v>
      </c>
      <c r="B2083" s="594">
        <v>41361.750120370372</v>
      </c>
      <c r="C2083" s="560">
        <f t="shared" si="193"/>
        <v>2013</v>
      </c>
      <c r="D2083" s="560">
        <f t="shared" si="194"/>
        <v>3</v>
      </c>
      <c r="E2083" s="560">
        <f t="shared" si="195"/>
        <v>28</v>
      </c>
      <c r="F2083" s="560">
        <f t="shared" si="196"/>
        <v>18</v>
      </c>
      <c r="G2083" s="595">
        <f t="shared" si="197"/>
        <v>5</v>
      </c>
      <c r="H2083" s="590">
        <f>CHOOSE('Output Sheet'!$B$4,'8760 Data'!J2083,'8760 Data'!K2083,'8760 Data'!L2083,'8760 Data'!M2083,'8760 Data'!N2083,'8760 Data'!O2083,'8760 Data'!P2083,'8760 Data'!Q2083,'8760 Data'!R2083,'8760 Data'!S2083,'8760 Data'!T2083,'8760 Data'!U2083)</f>
        <v>0</v>
      </c>
      <c r="I2083" s="591" t="e">
        <f>H2083/'Output Sheet'!$B$8</f>
        <v>#DIV/0!</v>
      </c>
      <c r="J2083" s="596"/>
      <c r="K2083" s="560"/>
      <c r="L2083" s="560"/>
      <c r="M2083" s="560"/>
      <c r="N2083" s="560"/>
      <c r="O2083" s="560"/>
      <c r="P2083" s="560"/>
      <c r="Q2083" s="560"/>
      <c r="R2083" s="560"/>
      <c r="S2083" s="560"/>
      <c r="T2083" s="560"/>
      <c r="U2083" s="560"/>
    </row>
    <row r="2084" spans="1:21">
      <c r="A2084" s="593">
        <f t="shared" si="192"/>
        <v>41361</v>
      </c>
      <c r="B2084" s="594">
        <v>41361.79178709491</v>
      </c>
      <c r="C2084" s="560">
        <f t="shared" si="193"/>
        <v>2013</v>
      </c>
      <c r="D2084" s="560">
        <f t="shared" si="194"/>
        <v>3</v>
      </c>
      <c r="E2084" s="560">
        <f t="shared" si="195"/>
        <v>28</v>
      </c>
      <c r="F2084" s="560">
        <f t="shared" si="196"/>
        <v>19</v>
      </c>
      <c r="G2084" s="595">
        <f t="shared" si="197"/>
        <v>5</v>
      </c>
      <c r="H2084" s="590">
        <f>CHOOSE('Output Sheet'!$B$4,'8760 Data'!J2084,'8760 Data'!K2084,'8760 Data'!L2084,'8760 Data'!M2084,'8760 Data'!N2084,'8760 Data'!O2084,'8760 Data'!P2084,'8760 Data'!Q2084,'8760 Data'!R2084,'8760 Data'!S2084,'8760 Data'!T2084,'8760 Data'!U2084)</f>
        <v>0</v>
      </c>
      <c r="I2084" s="591" t="e">
        <f>H2084/'Output Sheet'!$B$8</f>
        <v>#DIV/0!</v>
      </c>
      <c r="J2084" s="596"/>
      <c r="K2084" s="560"/>
      <c r="L2084" s="560"/>
      <c r="M2084" s="560"/>
      <c r="N2084" s="560"/>
      <c r="O2084" s="560"/>
      <c r="P2084" s="560"/>
      <c r="Q2084" s="560"/>
      <c r="R2084" s="560"/>
      <c r="S2084" s="560"/>
      <c r="T2084" s="560"/>
      <c r="U2084" s="560"/>
    </row>
    <row r="2085" spans="1:21">
      <c r="A2085" s="593">
        <f t="shared" si="192"/>
        <v>41361</v>
      </c>
      <c r="B2085" s="594">
        <v>41361.833453819447</v>
      </c>
      <c r="C2085" s="560">
        <f t="shared" si="193"/>
        <v>2013</v>
      </c>
      <c r="D2085" s="560">
        <f t="shared" si="194"/>
        <v>3</v>
      </c>
      <c r="E2085" s="560">
        <f t="shared" si="195"/>
        <v>28</v>
      </c>
      <c r="F2085" s="560">
        <f t="shared" si="196"/>
        <v>20</v>
      </c>
      <c r="G2085" s="595">
        <f t="shared" si="197"/>
        <v>5</v>
      </c>
      <c r="H2085" s="590">
        <f>CHOOSE('Output Sheet'!$B$4,'8760 Data'!J2085,'8760 Data'!K2085,'8760 Data'!L2085,'8760 Data'!M2085,'8760 Data'!N2085,'8760 Data'!O2085,'8760 Data'!P2085,'8760 Data'!Q2085,'8760 Data'!R2085,'8760 Data'!S2085,'8760 Data'!T2085,'8760 Data'!U2085)</f>
        <v>0</v>
      </c>
      <c r="I2085" s="591" t="e">
        <f>H2085/'Output Sheet'!$B$8</f>
        <v>#DIV/0!</v>
      </c>
      <c r="J2085" s="596"/>
      <c r="K2085" s="560"/>
      <c r="L2085" s="560"/>
      <c r="M2085" s="560"/>
      <c r="N2085" s="560"/>
      <c r="O2085" s="560"/>
      <c r="P2085" s="560"/>
      <c r="Q2085" s="560"/>
      <c r="R2085" s="560"/>
      <c r="S2085" s="560"/>
      <c r="T2085" s="560"/>
      <c r="U2085" s="560"/>
    </row>
    <row r="2086" spans="1:21">
      <c r="A2086" s="593">
        <f t="shared" si="192"/>
        <v>41361</v>
      </c>
      <c r="B2086" s="594">
        <v>41361.875120543984</v>
      </c>
      <c r="C2086" s="560">
        <f t="shared" si="193"/>
        <v>2013</v>
      </c>
      <c r="D2086" s="560">
        <f t="shared" si="194"/>
        <v>3</v>
      </c>
      <c r="E2086" s="560">
        <f t="shared" si="195"/>
        <v>28</v>
      </c>
      <c r="F2086" s="560">
        <f t="shared" si="196"/>
        <v>21</v>
      </c>
      <c r="G2086" s="595">
        <f t="shared" si="197"/>
        <v>5</v>
      </c>
      <c r="H2086" s="590">
        <f>CHOOSE('Output Sheet'!$B$4,'8760 Data'!J2086,'8760 Data'!K2086,'8760 Data'!L2086,'8760 Data'!M2086,'8760 Data'!N2086,'8760 Data'!O2086,'8760 Data'!P2086,'8760 Data'!Q2086,'8760 Data'!R2086,'8760 Data'!S2086,'8760 Data'!T2086,'8760 Data'!U2086)</f>
        <v>0</v>
      </c>
      <c r="I2086" s="591" t="e">
        <f>H2086/'Output Sheet'!$B$8</f>
        <v>#DIV/0!</v>
      </c>
      <c r="J2086" s="596"/>
      <c r="K2086" s="560"/>
      <c r="L2086" s="560"/>
      <c r="M2086" s="560"/>
      <c r="N2086" s="560"/>
      <c r="O2086" s="560"/>
      <c r="P2086" s="560"/>
      <c r="Q2086" s="560"/>
      <c r="R2086" s="560"/>
      <c r="S2086" s="560"/>
      <c r="T2086" s="560"/>
      <c r="U2086" s="560"/>
    </row>
    <row r="2087" spans="1:21">
      <c r="A2087" s="593">
        <f t="shared" si="192"/>
        <v>41361</v>
      </c>
      <c r="B2087" s="594">
        <v>41361.916787268521</v>
      </c>
      <c r="C2087" s="560">
        <f t="shared" si="193"/>
        <v>2013</v>
      </c>
      <c r="D2087" s="560">
        <f t="shared" si="194"/>
        <v>3</v>
      </c>
      <c r="E2087" s="560">
        <f t="shared" si="195"/>
        <v>28</v>
      </c>
      <c r="F2087" s="560">
        <f t="shared" si="196"/>
        <v>22</v>
      </c>
      <c r="G2087" s="595">
        <f t="shared" si="197"/>
        <v>5</v>
      </c>
      <c r="H2087" s="590">
        <f>CHOOSE('Output Sheet'!$B$4,'8760 Data'!J2087,'8760 Data'!K2087,'8760 Data'!L2087,'8760 Data'!M2087,'8760 Data'!N2087,'8760 Data'!O2087,'8760 Data'!P2087,'8760 Data'!Q2087,'8760 Data'!R2087,'8760 Data'!S2087,'8760 Data'!T2087,'8760 Data'!U2087)</f>
        <v>0</v>
      </c>
      <c r="I2087" s="591" t="e">
        <f>H2087/'Output Sheet'!$B$8</f>
        <v>#DIV/0!</v>
      </c>
      <c r="J2087" s="596"/>
      <c r="K2087" s="560"/>
      <c r="L2087" s="560"/>
      <c r="M2087" s="560"/>
      <c r="N2087" s="560"/>
      <c r="O2087" s="560"/>
      <c r="P2087" s="560"/>
      <c r="Q2087" s="560"/>
      <c r="R2087" s="560"/>
      <c r="S2087" s="560"/>
      <c r="T2087" s="560"/>
      <c r="U2087" s="560"/>
    </row>
    <row r="2088" spans="1:21">
      <c r="A2088" s="593">
        <f t="shared" si="192"/>
        <v>41361</v>
      </c>
      <c r="B2088" s="594">
        <v>41361.958453993058</v>
      </c>
      <c r="C2088" s="560">
        <f t="shared" si="193"/>
        <v>2013</v>
      </c>
      <c r="D2088" s="560">
        <f t="shared" si="194"/>
        <v>3</v>
      </c>
      <c r="E2088" s="560">
        <f t="shared" si="195"/>
        <v>28</v>
      </c>
      <c r="F2088" s="560">
        <f t="shared" si="196"/>
        <v>23</v>
      </c>
      <c r="G2088" s="595">
        <f t="shared" si="197"/>
        <v>5</v>
      </c>
      <c r="H2088" s="590">
        <f>CHOOSE('Output Sheet'!$B$4,'8760 Data'!J2088,'8760 Data'!K2088,'8760 Data'!L2088,'8760 Data'!M2088,'8760 Data'!N2088,'8760 Data'!O2088,'8760 Data'!P2088,'8760 Data'!Q2088,'8760 Data'!R2088,'8760 Data'!S2088,'8760 Data'!T2088,'8760 Data'!U2088)</f>
        <v>0</v>
      </c>
      <c r="I2088" s="591" t="e">
        <f>H2088/'Output Sheet'!$B$8</f>
        <v>#DIV/0!</v>
      </c>
      <c r="J2088" s="596"/>
      <c r="K2088" s="560"/>
      <c r="L2088" s="560"/>
      <c r="M2088" s="560"/>
      <c r="N2088" s="560"/>
      <c r="O2088" s="560"/>
      <c r="P2088" s="560"/>
      <c r="Q2088" s="560"/>
      <c r="R2088" s="560"/>
      <c r="S2088" s="560"/>
      <c r="T2088" s="560"/>
      <c r="U2088" s="560"/>
    </row>
    <row r="2089" spans="1:21">
      <c r="A2089" s="593">
        <f t="shared" si="192"/>
        <v>41362</v>
      </c>
      <c r="B2089" s="594">
        <v>41362.000120717596</v>
      </c>
      <c r="C2089" s="560">
        <f t="shared" si="193"/>
        <v>2013</v>
      </c>
      <c r="D2089" s="560">
        <f t="shared" si="194"/>
        <v>3</v>
      </c>
      <c r="E2089" s="560">
        <f t="shared" si="195"/>
        <v>29</v>
      </c>
      <c r="F2089" s="560">
        <f t="shared" si="196"/>
        <v>24</v>
      </c>
      <c r="G2089" s="595">
        <f t="shared" si="197"/>
        <v>6</v>
      </c>
      <c r="H2089" s="590">
        <f>CHOOSE('Output Sheet'!$B$4,'8760 Data'!J2089,'8760 Data'!K2089,'8760 Data'!L2089,'8760 Data'!M2089,'8760 Data'!N2089,'8760 Data'!O2089,'8760 Data'!P2089,'8760 Data'!Q2089,'8760 Data'!R2089,'8760 Data'!S2089,'8760 Data'!T2089,'8760 Data'!U2089)</f>
        <v>0</v>
      </c>
      <c r="I2089" s="591" t="e">
        <f>H2089/'Output Sheet'!$B$8</f>
        <v>#DIV/0!</v>
      </c>
      <c r="J2089" s="596"/>
      <c r="K2089" s="560"/>
      <c r="L2089" s="560"/>
      <c r="M2089" s="560"/>
      <c r="N2089" s="560"/>
      <c r="O2089" s="560"/>
      <c r="P2089" s="560"/>
      <c r="Q2089" s="560"/>
      <c r="R2089" s="560"/>
      <c r="S2089" s="560"/>
      <c r="T2089" s="560"/>
      <c r="U2089" s="560"/>
    </row>
    <row r="2090" spans="1:21">
      <c r="A2090" s="593">
        <f t="shared" si="192"/>
        <v>41362</v>
      </c>
      <c r="B2090" s="594">
        <v>41362.041787442133</v>
      </c>
      <c r="C2090" s="560">
        <f t="shared" si="193"/>
        <v>2013</v>
      </c>
      <c r="D2090" s="560">
        <f t="shared" si="194"/>
        <v>3</v>
      </c>
      <c r="E2090" s="560">
        <f t="shared" si="195"/>
        <v>29</v>
      </c>
      <c r="F2090" s="560">
        <f t="shared" si="196"/>
        <v>1</v>
      </c>
      <c r="G2090" s="595">
        <f t="shared" si="197"/>
        <v>6</v>
      </c>
      <c r="H2090" s="590">
        <f>CHOOSE('Output Sheet'!$B$4,'8760 Data'!J2090,'8760 Data'!K2090,'8760 Data'!L2090,'8760 Data'!M2090,'8760 Data'!N2090,'8760 Data'!O2090,'8760 Data'!P2090,'8760 Data'!Q2090,'8760 Data'!R2090,'8760 Data'!S2090,'8760 Data'!T2090,'8760 Data'!U2090)</f>
        <v>0</v>
      </c>
      <c r="I2090" s="591" t="e">
        <f>H2090/'Output Sheet'!$B$8</f>
        <v>#DIV/0!</v>
      </c>
      <c r="J2090" s="596"/>
      <c r="K2090" s="560"/>
      <c r="L2090" s="560"/>
      <c r="M2090" s="560"/>
      <c r="N2090" s="560"/>
      <c r="O2090" s="560"/>
      <c r="P2090" s="560"/>
      <c r="Q2090" s="560"/>
      <c r="R2090" s="560"/>
      <c r="S2090" s="560"/>
      <c r="T2090" s="560"/>
      <c r="U2090" s="560"/>
    </row>
    <row r="2091" spans="1:21">
      <c r="A2091" s="593">
        <f t="shared" si="192"/>
        <v>41362</v>
      </c>
      <c r="B2091" s="594">
        <v>41362.08345416667</v>
      </c>
      <c r="C2091" s="560">
        <f t="shared" si="193"/>
        <v>2013</v>
      </c>
      <c r="D2091" s="560">
        <f t="shared" si="194"/>
        <v>3</v>
      </c>
      <c r="E2091" s="560">
        <f t="shared" si="195"/>
        <v>29</v>
      </c>
      <c r="F2091" s="560">
        <f t="shared" si="196"/>
        <v>2</v>
      </c>
      <c r="G2091" s="595">
        <f t="shared" si="197"/>
        <v>6</v>
      </c>
      <c r="H2091" s="590">
        <f>CHOOSE('Output Sheet'!$B$4,'8760 Data'!J2091,'8760 Data'!K2091,'8760 Data'!L2091,'8760 Data'!M2091,'8760 Data'!N2091,'8760 Data'!O2091,'8760 Data'!P2091,'8760 Data'!Q2091,'8760 Data'!R2091,'8760 Data'!S2091,'8760 Data'!T2091,'8760 Data'!U2091)</f>
        <v>0</v>
      </c>
      <c r="I2091" s="591" t="e">
        <f>H2091/'Output Sheet'!$B$8</f>
        <v>#DIV/0!</v>
      </c>
      <c r="J2091" s="596"/>
      <c r="K2091" s="560"/>
      <c r="L2091" s="560"/>
      <c r="M2091" s="560"/>
      <c r="N2091" s="560"/>
      <c r="O2091" s="560"/>
      <c r="P2091" s="560"/>
      <c r="Q2091" s="560"/>
      <c r="R2091" s="560"/>
      <c r="S2091" s="560"/>
      <c r="T2091" s="560"/>
      <c r="U2091" s="560"/>
    </row>
    <row r="2092" spans="1:21">
      <c r="A2092" s="593">
        <f t="shared" si="192"/>
        <v>41362</v>
      </c>
      <c r="B2092" s="594">
        <v>41362.125120891207</v>
      </c>
      <c r="C2092" s="560">
        <f t="shared" si="193"/>
        <v>2013</v>
      </c>
      <c r="D2092" s="560">
        <f t="shared" si="194"/>
        <v>3</v>
      </c>
      <c r="E2092" s="560">
        <f t="shared" si="195"/>
        <v>29</v>
      </c>
      <c r="F2092" s="560">
        <f t="shared" si="196"/>
        <v>3</v>
      </c>
      <c r="G2092" s="595">
        <f t="shared" si="197"/>
        <v>6</v>
      </c>
      <c r="H2092" s="590">
        <f>CHOOSE('Output Sheet'!$B$4,'8760 Data'!J2092,'8760 Data'!K2092,'8760 Data'!L2092,'8760 Data'!M2092,'8760 Data'!N2092,'8760 Data'!O2092,'8760 Data'!P2092,'8760 Data'!Q2092,'8760 Data'!R2092,'8760 Data'!S2092,'8760 Data'!T2092,'8760 Data'!U2092)</f>
        <v>0</v>
      </c>
      <c r="I2092" s="591" t="e">
        <f>H2092/'Output Sheet'!$B$8</f>
        <v>#DIV/0!</v>
      </c>
      <c r="J2092" s="596"/>
      <c r="K2092" s="560"/>
      <c r="L2092" s="560"/>
      <c r="M2092" s="560"/>
      <c r="N2092" s="560"/>
      <c r="O2092" s="560"/>
      <c r="P2092" s="560"/>
      <c r="Q2092" s="560"/>
      <c r="R2092" s="560"/>
      <c r="S2092" s="560"/>
      <c r="T2092" s="560"/>
      <c r="U2092" s="560"/>
    </row>
    <row r="2093" spans="1:21">
      <c r="A2093" s="593">
        <f t="shared" si="192"/>
        <v>41362</v>
      </c>
      <c r="B2093" s="594">
        <v>41362.166787615737</v>
      </c>
      <c r="C2093" s="560">
        <f t="shared" si="193"/>
        <v>2013</v>
      </c>
      <c r="D2093" s="560">
        <f t="shared" si="194"/>
        <v>3</v>
      </c>
      <c r="E2093" s="560">
        <f t="shared" si="195"/>
        <v>29</v>
      </c>
      <c r="F2093" s="560">
        <f t="shared" si="196"/>
        <v>4</v>
      </c>
      <c r="G2093" s="595">
        <f t="shared" si="197"/>
        <v>6</v>
      </c>
      <c r="H2093" s="590">
        <f>CHOOSE('Output Sheet'!$B$4,'8760 Data'!J2093,'8760 Data'!K2093,'8760 Data'!L2093,'8760 Data'!M2093,'8760 Data'!N2093,'8760 Data'!O2093,'8760 Data'!P2093,'8760 Data'!Q2093,'8760 Data'!R2093,'8760 Data'!S2093,'8760 Data'!T2093,'8760 Data'!U2093)</f>
        <v>0</v>
      </c>
      <c r="I2093" s="591" t="e">
        <f>H2093/'Output Sheet'!$B$8</f>
        <v>#DIV/0!</v>
      </c>
      <c r="J2093" s="596"/>
      <c r="K2093" s="560"/>
      <c r="L2093" s="560"/>
      <c r="M2093" s="560"/>
      <c r="N2093" s="560"/>
      <c r="O2093" s="560"/>
      <c r="P2093" s="560"/>
      <c r="Q2093" s="560"/>
      <c r="R2093" s="560"/>
      <c r="S2093" s="560"/>
      <c r="T2093" s="560"/>
      <c r="U2093" s="560"/>
    </row>
    <row r="2094" spans="1:21">
      <c r="A2094" s="593">
        <f t="shared" si="192"/>
        <v>41362</v>
      </c>
      <c r="B2094" s="594">
        <v>41362.208454340274</v>
      </c>
      <c r="C2094" s="560">
        <f t="shared" si="193"/>
        <v>2013</v>
      </c>
      <c r="D2094" s="560">
        <f t="shared" si="194"/>
        <v>3</v>
      </c>
      <c r="E2094" s="560">
        <f t="shared" si="195"/>
        <v>29</v>
      </c>
      <c r="F2094" s="560">
        <f t="shared" si="196"/>
        <v>5</v>
      </c>
      <c r="G2094" s="595">
        <f t="shared" si="197"/>
        <v>6</v>
      </c>
      <c r="H2094" s="590">
        <f>CHOOSE('Output Sheet'!$B$4,'8760 Data'!J2094,'8760 Data'!K2094,'8760 Data'!L2094,'8760 Data'!M2094,'8760 Data'!N2094,'8760 Data'!O2094,'8760 Data'!P2094,'8760 Data'!Q2094,'8760 Data'!R2094,'8760 Data'!S2094,'8760 Data'!T2094,'8760 Data'!U2094)</f>
        <v>0</v>
      </c>
      <c r="I2094" s="591" t="e">
        <f>H2094/'Output Sheet'!$B$8</f>
        <v>#DIV/0!</v>
      </c>
      <c r="J2094" s="596"/>
      <c r="K2094" s="560"/>
      <c r="L2094" s="560"/>
      <c r="M2094" s="560"/>
      <c r="N2094" s="560"/>
      <c r="O2094" s="560"/>
      <c r="P2094" s="560"/>
      <c r="Q2094" s="560"/>
      <c r="R2094" s="560"/>
      <c r="S2094" s="560"/>
      <c r="T2094" s="560"/>
      <c r="U2094" s="560"/>
    </row>
    <row r="2095" spans="1:21">
      <c r="A2095" s="593">
        <f t="shared" si="192"/>
        <v>41362</v>
      </c>
      <c r="B2095" s="594">
        <v>41362.250121064812</v>
      </c>
      <c r="C2095" s="560">
        <f t="shared" si="193"/>
        <v>2013</v>
      </c>
      <c r="D2095" s="560">
        <f t="shared" si="194"/>
        <v>3</v>
      </c>
      <c r="E2095" s="560">
        <f t="shared" si="195"/>
        <v>29</v>
      </c>
      <c r="F2095" s="560">
        <f t="shared" si="196"/>
        <v>6</v>
      </c>
      <c r="G2095" s="595">
        <f t="shared" si="197"/>
        <v>6</v>
      </c>
      <c r="H2095" s="590">
        <f>CHOOSE('Output Sheet'!$B$4,'8760 Data'!J2095,'8760 Data'!K2095,'8760 Data'!L2095,'8760 Data'!M2095,'8760 Data'!N2095,'8760 Data'!O2095,'8760 Data'!P2095,'8760 Data'!Q2095,'8760 Data'!R2095,'8760 Data'!S2095,'8760 Data'!T2095,'8760 Data'!U2095)</f>
        <v>0</v>
      </c>
      <c r="I2095" s="591" t="e">
        <f>H2095/'Output Sheet'!$B$8</f>
        <v>#DIV/0!</v>
      </c>
      <c r="J2095" s="596"/>
      <c r="K2095" s="560"/>
      <c r="L2095" s="560"/>
      <c r="M2095" s="560"/>
      <c r="N2095" s="560"/>
      <c r="O2095" s="560"/>
      <c r="P2095" s="560"/>
      <c r="Q2095" s="560"/>
      <c r="R2095" s="560"/>
      <c r="S2095" s="560"/>
      <c r="T2095" s="560"/>
      <c r="U2095" s="560"/>
    </row>
    <row r="2096" spans="1:21">
      <c r="A2096" s="593">
        <f t="shared" si="192"/>
        <v>41362</v>
      </c>
      <c r="B2096" s="594">
        <v>41362.291787789349</v>
      </c>
      <c r="C2096" s="560">
        <f t="shared" si="193"/>
        <v>2013</v>
      </c>
      <c r="D2096" s="560">
        <f t="shared" si="194"/>
        <v>3</v>
      </c>
      <c r="E2096" s="560">
        <f t="shared" si="195"/>
        <v>29</v>
      </c>
      <c r="F2096" s="560">
        <f t="shared" si="196"/>
        <v>7</v>
      </c>
      <c r="G2096" s="595">
        <f t="shared" si="197"/>
        <v>6</v>
      </c>
      <c r="H2096" s="590">
        <f>CHOOSE('Output Sheet'!$B$4,'8760 Data'!J2096,'8760 Data'!K2096,'8760 Data'!L2096,'8760 Data'!M2096,'8760 Data'!N2096,'8760 Data'!O2096,'8760 Data'!P2096,'8760 Data'!Q2096,'8760 Data'!R2096,'8760 Data'!S2096,'8760 Data'!T2096,'8760 Data'!U2096)</f>
        <v>0</v>
      </c>
      <c r="I2096" s="591" t="e">
        <f>H2096/'Output Sheet'!$B$8</f>
        <v>#DIV/0!</v>
      </c>
      <c r="J2096" s="596"/>
      <c r="K2096" s="560"/>
      <c r="L2096" s="560"/>
      <c r="M2096" s="560"/>
      <c r="N2096" s="560"/>
      <c r="O2096" s="560"/>
      <c r="P2096" s="560"/>
      <c r="Q2096" s="560"/>
      <c r="R2096" s="560"/>
      <c r="S2096" s="560"/>
      <c r="T2096" s="560"/>
      <c r="U2096" s="560"/>
    </row>
    <row r="2097" spans="1:21">
      <c r="A2097" s="593">
        <f t="shared" si="192"/>
        <v>41362</v>
      </c>
      <c r="B2097" s="594">
        <v>41362.333454513886</v>
      </c>
      <c r="C2097" s="560">
        <f t="shared" si="193"/>
        <v>2013</v>
      </c>
      <c r="D2097" s="560">
        <f t="shared" si="194"/>
        <v>3</v>
      </c>
      <c r="E2097" s="560">
        <f t="shared" si="195"/>
        <v>29</v>
      </c>
      <c r="F2097" s="560">
        <f t="shared" si="196"/>
        <v>8</v>
      </c>
      <c r="G2097" s="595">
        <f t="shared" si="197"/>
        <v>6</v>
      </c>
      <c r="H2097" s="590">
        <f>CHOOSE('Output Sheet'!$B$4,'8760 Data'!J2097,'8760 Data'!K2097,'8760 Data'!L2097,'8760 Data'!M2097,'8760 Data'!N2097,'8760 Data'!O2097,'8760 Data'!P2097,'8760 Data'!Q2097,'8760 Data'!R2097,'8760 Data'!S2097,'8760 Data'!T2097,'8760 Data'!U2097)</f>
        <v>0</v>
      </c>
      <c r="I2097" s="591" t="e">
        <f>H2097/'Output Sheet'!$B$8</f>
        <v>#DIV/0!</v>
      </c>
      <c r="J2097" s="596"/>
      <c r="K2097" s="560"/>
      <c r="L2097" s="560"/>
      <c r="M2097" s="560"/>
      <c r="N2097" s="560"/>
      <c r="O2097" s="560"/>
      <c r="P2097" s="560"/>
      <c r="Q2097" s="560"/>
      <c r="R2097" s="560"/>
      <c r="S2097" s="560"/>
      <c r="T2097" s="560"/>
      <c r="U2097" s="560"/>
    </row>
    <row r="2098" spans="1:21">
      <c r="A2098" s="593">
        <f t="shared" si="192"/>
        <v>41362</v>
      </c>
      <c r="B2098" s="594">
        <v>41362.375121238423</v>
      </c>
      <c r="C2098" s="560">
        <f t="shared" si="193"/>
        <v>2013</v>
      </c>
      <c r="D2098" s="560">
        <f t="shared" si="194"/>
        <v>3</v>
      </c>
      <c r="E2098" s="560">
        <f t="shared" si="195"/>
        <v>29</v>
      </c>
      <c r="F2098" s="560">
        <f t="shared" si="196"/>
        <v>9</v>
      </c>
      <c r="G2098" s="595">
        <f t="shared" si="197"/>
        <v>6</v>
      </c>
      <c r="H2098" s="590">
        <f>CHOOSE('Output Sheet'!$B$4,'8760 Data'!J2098,'8760 Data'!K2098,'8760 Data'!L2098,'8760 Data'!M2098,'8760 Data'!N2098,'8760 Data'!O2098,'8760 Data'!P2098,'8760 Data'!Q2098,'8760 Data'!R2098,'8760 Data'!S2098,'8760 Data'!T2098,'8760 Data'!U2098)</f>
        <v>0</v>
      </c>
      <c r="I2098" s="591" t="e">
        <f>H2098/'Output Sheet'!$B$8</f>
        <v>#DIV/0!</v>
      </c>
      <c r="J2098" s="596"/>
      <c r="K2098" s="560"/>
      <c r="L2098" s="560"/>
      <c r="M2098" s="560"/>
      <c r="N2098" s="560"/>
      <c r="O2098" s="560"/>
      <c r="P2098" s="560"/>
      <c r="Q2098" s="560"/>
      <c r="R2098" s="560"/>
      <c r="S2098" s="560"/>
      <c r="T2098" s="560"/>
      <c r="U2098" s="560"/>
    </row>
    <row r="2099" spans="1:21">
      <c r="A2099" s="593">
        <f t="shared" si="192"/>
        <v>41362</v>
      </c>
      <c r="B2099" s="594">
        <v>41362.41678796296</v>
      </c>
      <c r="C2099" s="560">
        <f t="shared" si="193"/>
        <v>2013</v>
      </c>
      <c r="D2099" s="560">
        <f t="shared" si="194"/>
        <v>3</v>
      </c>
      <c r="E2099" s="560">
        <f t="shared" si="195"/>
        <v>29</v>
      </c>
      <c r="F2099" s="560">
        <f t="shared" si="196"/>
        <v>10</v>
      </c>
      <c r="G2099" s="595">
        <f t="shared" si="197"/>
        <v>6</v>
      </c>
      <c r="H2099" s="590">
        <f>CHOOSE('Output Sheet'!$B$4,'8760 Data'!J2099,'8760 Data'!K2099,'8760 Data'!L2099,'8760 Data'!M2099,'8760 Data'!N2099,'8760 Data'!O2099,'8760 Data'!P2099,'8760 Data'!Q2099,'8760 Data'!R2099,'8760 Data'!S2099,'8760 Data'!T2099,'8760 Data'!U2099)</f>
        <v>0</v>
      </c>
      <c r="I2099" s="591" t="e">
        <f>H2099/'Output Sheet'!$B$8</f>
        <v>#DIV/0!</v>
      </c>
      <c r="J2099" s="596"/>
      <c r="K2099" s="560"/>
      <c r="L2099" s="560"/>
      <c r="M2099" s="560"/>
      <c r="N2099" s="560"/>
      <c r="O2099" s="560"/>
      <c r="P2099" s="560"/>
      <c r="Q2099" s="560"/>
      <c r="R2099" s="560"/>
      <c r="S2099" s="560"/>
      <c r="T2099" s="560"/>
      <c r="U2099" s="560"/>
    </row>
    <row r="2100" spans="1:21">
      <c r="A2100" s="593">
        <f t="shared" si="192"/>
        <v>41362</v>
      </c>
      <c r="B2100" s="594">
        <v>41362.458454687498</v>
      </c>
      <c r="C2100" s="560">
        <f t="shared" si="193"/>
        <v>2013</v>
      </c>
      <c r="D2100" s="560">
        <f t="shared" si="194"/>
        <v>3</v>
      </c>
      <c r="E2100" s="560">
        <f t="shared" si="195"/>
        <v>29</v>
      </c>
      <c r="F2100" s="560">
        <f t="shared" si="196"/>
        <v>11</v>
      </c>
      <c r="G2100" s="595">
        <f t="shared" si="197"/>
        <v>6</v>
      </c>
      <c r="H2100" s="590">
        <f>CHOOSE('Output Sheet'!$B$4,'8760 Data'!J2100,'8760 Data'!K2100,'8760 Data'!L2100,'8760 Data'!M2100,'8760 Data'!N2100,'8760 Data'!O2100,'8760 Data'!P2100,'8760 Data'!Q2100,'8760 Data'!R2100,'8760 Data'!S2100,'8760 Data'!T2100,'8760 Data'!U2100)</f>
        <v>0</v>
      </c>
      <c r="I2100" s="591" t="e">
        <f>H2100/'Output Sheet'!$B$8</f>
        <v>#DIV/0!</v>
      </c>
      <c r="J2100" s="596"/>
      <c r="K2100" s="560"/>
      <c r="L2100" s="560"/>
      <c r="M2100" s="560"/>
      <c r="N2100" s="560"/>
      <c r="O2100" s="560"/>
      <c r="P2100" s="560"/>
      <c r="Q2100" s="560"/>
      <c r="R2100" s="560"/>
      <c r="S2100" s="560"/>
      <c r="T2100" s="560"/>
      <c r="U2100" s="560"/>
    </row>
    <row r="2101" spans="1:21">
      <c r="A2101" s="593">
        <f t="shared" si="192"/>
        <v>41362</v>
      </c>
      <c r="B2101" s="594">
        <v>41362.500121412035</v>
      </c>
      <c r="C2101" s="560">
        <f t="shared" si="193"/>
        <v>2013</v>
      </c>
      <c r="D2101" s="560">
        <f t="shared" si="194"/>
        <v>3</v>
      </c>
      <c r="E2101" s="560">
        <f t="shared" si="195"/>
        <v>29</v>
      </c>
      <c r="F2101" s="560">
        <f t="shared" si="196"/>
        <v>12</v>
      </c>
      <c r="G2101" s="595">
        <f t="shared" si="197"/>
        <v>6</v>
      </c>
      <c r="H2101" s="590">
        <f>CHOOSE('Output Sheet'!$B$4,'8760 Data'!J2101,'8760 Data'!K2101,'8760 Data'!L2101,'8760 Data'!M2101,'8760 Data'!N2101,'8760 Data'!O2101,'8760 Data'!P2101,'8760 Data'!Q2101,'8760 Data'!R2101,'8760 Data'!S2101,'8760 Data'!T2101,'8760 Data'!U2101)</f>
        <v>0</v>
      </c>
      <c r="I2101" s="591" t="e">
        <f>H2101/'Output Sheet'!$B$8</f>
        <v>#DIV/0!</v>
      </c>
      <c r="J2101" s="596"/>
      <c r="K2101" s="560"/>
      <c r="L2101" s="560"/>
      <c r="M2101" s="560"/>
      <c r="N2101" s="560"/>
      <c r="O2101" s="560"/>
      <c r="P2101" s="560"/>
      <c r="Q2101" s="560"/>
      <c r="R2101" s="560"/>
      <c r="S2101" s="560"/>
      <c r="T2101" s="560"/>
      <c r="U2101" s="560"/>
    </row>
    <row r="2102" spans="1:21">
      <c r="A2102" s="593">
        <f t="shared" si="192"/>
        <v>41362</v>
      </c>
      <c r="B2102" s="594">
        <v>41362.541788136572</v>
      </c>
      <c r="C2102" s="560">
        <f t="shared" si="193"/>
        <v>2013</v>
      </c>
      <c r="D2102" s="560">
        <f t="shared" si="194"/>
        <v>3</v>
      </c>
      <c r="E2102" s="560">
        <f t="shared" si="195"/>
        <v>29</v>
      </c>
      <c r="F2102" s="560">
        <f t="shared" si="196"/>
        <v>13</v>
      </c>
      <c r="G2102" s="595">
        <f t="shared" si="197"/>
        <v>6</v>
      </c>
      <c r="H2102" s="590">
        <f>CHOOSE('Output Sheet'!$B$4,'8760 Data'!J2102,'8760 Data'!K2102,'8760 Data'!L2102,'8760 Data'!M2102,'8760 Data'!N2102,'8760 Data'!O2102,'8760 Data'!P2102,'8760 Data'!Q2102,'8760 Data'!R2102,'8760 Data'!S2102,'8760 Data'!T2102,'8760 Data'!U2102)</f>
        <v>0</v>
      </c>
      <c r="I2102" s="591" t="e">
        <f>H2102/'Output Sheet'!$B$8</f>
        <v>#DIV/0!</v>
      </c>
      <c r="J2102" s="596"/>
      <c r="K2102" s="560"/>
      <c r="L2102" s="560"/>
      <c r="M2102" s="560"/>
      <c r="N2102" s="560"/>
      <c r="O2102" s="560"/>
      <c r="P2102" s="560"/>
      <c r="Q2102" s="560"/>
      <c r="R2102" s="560"/>
      <c r="S2102" s="560"/>
      <c r="T2102" s="560"/>
      <c r="U2102" s="560"/>
    </row>
    <row r="2103" spans="1:21">
      <c r="A2103" s="593">
        <f t="shared" si="192"/>
        <v>41362</v>
      </c>
      <c r="B2103" s="594">
        <v>41362.583454861109</v>
      </c>
      <c r="C2103" s="560">
        <f t="shared" si="193"/>
        <v>2013</v>
      </c>
      <c r="D2103" s="560">
        <f t="shared" si="194"/>
        <v>3</v>
      </c>
      <c r="E2103" s="560">
        <f t="shared" si="195"/>
        <v>29</v>
      </c>
      <c r="F2103" s="560">
        <f t="shared" si="196"/>
        <v>14</v>
      </c>
      <c r="G2103" s="595">
        <f t="shared" si="197"/>
        <v>6</v>
      </c>
      <c r="H2103" s="590">
        <f>CHOOSE('Output Sheet'!$B$4,'8760 Data'!J2103,'8760 Data'!K2103,'8760 Data'!L2103,'8760 Data'!M2103,'8760 Data'!N2103,'8760 Data'!O2103,'8760 Data'!P2103,'8760 Data'!Q2103,'8760 Data'!R2103,'8760 Data'!S2103,'8760 Data'!T2103,'8760 Data'!U2103)</f>
        <v>0</v>
      </c>
      <c r="I2103" s="591" t="e">
        <f>H2103/'Output Sheet'!$B$8</f>
        <v>#DIV/0!</v>
      </c>
      <c r="J2103" s="596"/>
      <c r="K2103" s="560"/>
      <c r="L2103" s="560"/>
      <c r="M2103" s="560"/>
      <c r="N2103" s="560"/>
      <c r="O2103" s="560"/>
      <c r="P2103" s="560"/>
      <c r="Q2103" s="560"/>
      <c r="R2103" s="560"/>
      <c r="S2103" s="560"/>
      <c r="T2103" s="560"/>
      <c r="U2103" s="560"/>
    </row>
    <row r="2104" spans="1:21">
      <c r="A2104" s="593">
        <f t="shared" si="192"/>
        <v>41362</v>
      </c>
      <c r="B2104" s="594">
        <v>41362.625121585646</v>
      </c>
      <c r="C2104" s="560">
        <f t="shared" si="193"/>
        <v>2013</v>
      </c>
      <c r="D2104" s="560">
        <f t="shared" si="194"/>
        <v>3</v>
      </c>
      <c r="E2104" s="560">
        <f t="shared" si="195"/>
        <v>29</v>
      </c>
      <c r="F2104" s="560">
        <f t="shared" si="196"/>
        <v>15</v>
      </c>
      <c r="G2104" s="595">
        <f t="shared" si="197"/>
        <v>6</v>
      </c>
      <c r="H2104" s="590">
        <f>CHOOSE('Output Sheet'!$B$4,'8760 Data'!J2104,'8760 Data'!K2104,'8760 Data'!L2104,'8760 Data'!M2104,'8760 Data'!N2104,'8760 Data'!O2104,'8760 Data'!P2104,'8760 Data'!Q2104,'8760 Data'!R2104,'8760 Data'!S2104,'8760 Data'!T2104,'8760 Data'!U2104)</f>
        <v>0</v>
      </c>
      <c r="I2104" s="591" t="e">
        <f>H2104/'Output Sheet'!$B$8</f>
        <v>#DIV/0!</v>
      </c>
      <c r="J2104" s="596"/>
      <c r="K2104" s="560"/>
      <c r="L2104" s="560"/>
      <c r="M2104" s="560"/>
      <c r="N2104" s="560"/>
      <c r="O2104" s="560"/>
      <c r="P2104" s="560"/>
      <c r="Q2104" s="560"/>
      <c r="R2104" s="560"/>
      <c r="S2104" s="560"/>
      <c r="T2104" s="560"/>
      <c r="U2104" s="560"/>
    </row>
    <row r="2105" spans="1:21">
      <c r="A2105" s="593">
        <f t="shared" si="192"/>
        <v>41362</v>
      </c>
      <c r="B2105" s="594">
        <v>41362.666788310184</v>
      </c>
      <c r="C2105" s="560">
        <f t="shared" si="193"/>
        <v>2013</v>
      </c>
      <c r="D2105" s="560">
        <f t="shared" si="194"/>
        <v>3</v>
      </c>
      <c r="E2105" s="560">
        <f t="shared" si="195"/>
        <v>29</v>
      </c>
      <c r="F2105" s="560">
        <f t="shared" si="196"/>
        <v>16</v>
      </c>
      <c r="G2105" s="595">
        <f t="shared" si="197"/>
        <v>6</v>
      </c>
      <c r="H2105" s="590">
        <f>CHOOSE('Output Sheet'!$B$4,'8760 Data'!J2105,'8760 Data'!K2105,'8760 Data'!L2105,'8760 Data'!M2105,'8760 Data'!N2105,'8760 Data'!O2105,'8760 Data'!P2105,'8760 Data'!Q2105,'8760 Data'!R2105,'8760 Data'!S2105,'8760 Data'!T2105,'8760 Data'!U2105)</f>
        <v>0</v>
      </c>
      <c r="I2105" s="591" t="e">
        <f>H2105/'Output Sheet'!$B$8</f>
        <v>#DIV/0!</v>
      </c>
      <c r="J2105" s="596"/>
      <c r="K2105" s="560"/>
      <c r="L2105" s="560"/>
      <c r="M2105" s="560"/>
      <c r="N2105" s="560"/>
      <c r="O2105" s="560"/>
      <c r="P2105" s="560"/>
      <c r="Q2105" s="560"/>
      <c r="R2105" s="560"/>
      <c r="S2105" s="560"/>
      <c r="T2105" s="560"/>
      <c r="U2105" s="560"/>
    </row>
    <row r="2106" spans="1:21">
      <c r="A2106" s="593">
        <f t="shared" si="192"/>
        <v>41362</v>
      </c>
      <c r="B2106" s="594">
        <v>41362.708455034721</v>
      </c>
      <c r="C2106" s="560">
        <f t="shared" si="193"/>
        <v>2013</v>
      </c>
      <c r="D2106" s="560">
        <f t="shared" si="194"/>
        <v>3</v>
      </c>
      <c r="E2106" s="560">
        <f t="shared" si="195"/>
        <v>29</v>
      </c>
      <c r="F2106" s="560">
        <f t="shared" si="196"/>
        <v>17</v>
      </c>
      <c r="G2106" s="595">
        <f t="shared" si="197"/>
        <v>6</v>
      </c>
      <c r="H2106" s="590">
        <f>CHOOSE('Output Sheet'!$B$4,'8760 Data'!J2106,'8760 Data'!K2106,'8760 Data'!L2106,'8760 Data'!M2106,'8760 Data'!N2106,'8760 Data'!O2106,'8760 Data'!P2106,'8760 Data'!Q2106,'8760 Data'!R2106,'8760 Data'!S2106,'8760 Data'!T2106,'8760 Data'!U2106)</f>
        <v>0</v>
      </c>
      <c r="I2106" s="591" t="e">
        <f>H2106/'Output Sheet'!$B$8</f>
        <v>#DIV/0!</v>
      </c>
      <c r="J2106" s="596"/>
      <c r="K2106" s="560"/>
      <c r="L2106" s="560"/>
      <c r="M2106" s="560"/>
      <c r="N2106" s="560"/>
      <c r="O2106" s="560"/>
      <c r="P2106" s="560"/>
      <c r="Q2106" s="560"/>
      <c r="R2106" s="560"/>
      <c r="S2106" s="560"/>
      <c r="T2106" s="560"/>
      <c r="U2106" s="560"/>
    </row>
    <row r="2107" spans="1:21">
      <c r="A2107" s="593">
        <f t="shared" si="192"/>
        <v>41362</v>
      </c>
      <c r="B2107" s="594">
        <v>41362.750121759258</v>
      </c>
      <c r="C2107" s="560">
        <f t="shared" si="193"/>
        <v>2013</v>
      </c>
      <c r="D2107" s="560">
        <f t="shared" si="194"/>
        <v>3</v>
      </c>
      <c r="E2107" s="560">
        <f t="shared" si="195"/>
        <v>29</v>
      </c>
      <c r="F2107" s="560">
        <f t="shared" si="196"/>
        <v>18</v>
      </c>
      <c r="G2107" s="595">
        <f t="shared" si="197"/>
        <v>6</v>
      </c>
      <c r="H2107" s="590">
        <f>CHOOSE('Output Sheet'!$B$4,'8760 Data'!J2107,'8760 Data'!K2107,'8760 Data'!L2107,'8760 Data'!M2107,'8760 Data'!N2107,'8760 Data'!O2107,'8760 Data'!P2107,'8760 Data'!Q2107,'8760 Data'!R2107,'8760 Data'!S2107,'8760 Data'!T2107,'8760 Data'!U2107)</f>
        <v>0</v>
      </c>
      <c r="I2107" s="591" t="e">
        <f>H2107/'Output Sheet'!$B$8</f>
        <v>#DIV/0!</v>
      </c>
      <c r="J2107" s="596"/>
      <c r="K2107" s="560"/>
      <c r="L2107" s="560"/>
      <c r="M2107" s="560"/>
      <c r="N2107" s="560"/>
      <c r="O2107" s="560"/>
      <c r="P2107" s="560"/>
      <c r="Q2107" s="560"/>
      <c r="R2107" s="560"/>
      <c r="S2107" s="560"/>
      <c r="T2107" s="560"/>
      <c r="U2107" s="560"/>
    </row>
    <row r="2108" spans="1:21">
      <c r="A2108" s="593">
        <f t="shared" si="192"/>
        <v>41362</v>
      </c>
      <c r="B2108" s="594">
        <v>41362.791788483795</v>
      </c>
      <c r="C2108" s="560">
        <f t="shared" si="193"/>
        <v>2013</v>
      </c>
      <c r="D2108" s="560">
        <f t="shared" si="194"/>
        <v>3</v>
      </c>
      <c r="E2108" s="560">
        <f t="shared" si="195"/>
        <v>29</v>
      </c>
      <c r="F2108" s="560">
        <f t="shared" si="196"/>
        <v>19</v>
      </c>
      <c r="G2108" s="595">
        <f t="shared" si="197"/>
        <v>6</v>
      </c>
      <c r="H2108" s="590">
        <f>CHOOSE('Output Sheet'!$B$4,'8760 Data'!J2108,'8760 Data'!K2108,'8760 Data'!L2108,'8760 Data'!M2108,'8760 Data'!N2108,'8760 Data'!O2108,'8760 Data'!P2108,'8760 Data'!Q2108,'8760 Data'!R2108,'8760 Data'!S2108,'8760 Data'!T2108,'8760 Data'!U2108)</f>
        <v>0</v>
      </c>
      <c r="I2108" s="591" t="e">
        <f>H2108/'Output Sheet'!$B$8</f>
        <v>#DIV/0!</v>
      </c>
      <c r="J2108" s="596"/>
      <c r="K2108" s="560"/>
      <c r="L2108" s="560"/>
      <c r="M2108" s="560"/>
      <c r="N2108" s="560"/>
      <c r="O2108" s="560"/>
      <c r="P2108" s="560"/>
      <c r="Q2108" s="560"/>
      <c r="R2108" s="560"/>
      <c r="S2108" s="560"/>
      <c r="T2108" s="560"/>
      <c r="U2108" s="560"/>
    </row>
    <row r="2109" spans="1:21">
      <c r="A2109" s="593">
        <f t="shared" si="192"/>
        <v>41362</v>
      </c>
      <c r="B2109" s="594">
        <v>41362.833455208332</v>
      </c>
      <c r="C2109" s="560">
        <f t="shared" si="193"/>
        <v>2013</v>
      </c>
      <c r="D2109" s="560">
        <f t="shared" si="194"/>
        <v>3</v>
      </c>
      <c r="E2109" s="560">
        <f t="shared" si="195"/>
        <v>29</v>
      </c>
      <c r="F2109" s="560">
        <f t="shared" si="196"/>
        <v>20</v>
      </c>
      <c r="G2109" s="595">
        <f t="shared" si="197"/>
        <v>6</v>
      </c>
      <c r="H2109" s="590">
        <f>CHOOSE('Output Sheet'!$B$4,'8760 Data'!J2109,'8760 Data'!K2109,'8760 Data'!L2109,'8760 Data'!M2109,'8760 Data'!N2109,'8760 Data'!O2109,'8760 Data'!P2109,'8760 Data'!Q2109,'8760 Data'!R2109,'8760 Data'!S2109,'8760 Data'!T2109,'8760 Data'!U2109)</f>
        <v>0</v>
      </c>
      <c r="I2109" s="591" t="e">
        <f>H2109/'Output Sheet'!$B$8</f>
        <v>#DIV/0!</v>
      </c>
      <c r="J2109" s="596"/>
      <c r="K2109" s="560"/>
      <c r="L2109" s="560"/>
      <c r="M2109" s="560"/>
      <c r="N2109" s="560"/>
      <c r="O2109" s="560"/>
      <c r="P2109" s="560"/>
      <c r="Q2109" s="560"/>
      <c r="R2109" s="560"/>
      <c r="S2109" s="560"/>
      <c r="T2109" s="560"/>
      <c r="U2109" s="560"/>
    </row>
    <row r="2110" spans="1:21">
      <c r="A2110" s="593">
        <f t="shared" si="192"/>
        <v>41362</v>
      </c>
      <c r="B2110" s="594">
        <v>41362.87512193287</v>
      </c>
      <c r="C2110" s="560">
        <f t="shared" si="193"/>
        <v>2013</v>
      </c>
      <c r="D2110" s="560">
        <f t="shared" si="194"/>
        <v>3</v>
      </c>
      <c r="E2110" s="560">
        <f t="shared" si="195"/>
        <v>29</v>
      </c>
      <c r="F2110" s="560">
        <f t="shared" si="196"/>
        <v>21</v>
      </c>
      <c r="G2110" s="595">
        <f t="shared" si="197"/>
        <v>6</v>
      </c>
      <c r="H2110" s="590">
        <f>CHOOSE('Output Sheet'!$B$4,'8760 Data'!J2110,'8760 Data'!K2110,'8760 Data'!L2110,'8760 Data'!M2110,'8760 Data'!N2110,'8760 Data'!O2110,'8760 Data'!P2110,'8760 Data'!Q2110,'8760 Data'!R2110,'8760 Data'!S2110,'8760 Data'!T2110,'8760 Data'!U2110)</f>
        <v>0</v>
      </c>
      <c r="I2110" s="591" t="e">
        <f>H2110/'Output Sheet'!$B$8</f>
        <v>#DIV/0!</v>
      </c>
      <c r="J2110" s="596"/>
      <c r="K2110" s="560"/>
      <c r="L2110" s="560"/>
      <c r="M2110" s="560"/>
      <c r="N2110" s="560"/>
      <c r="O2110" s="560"/>
      <c r="P2110" s="560"/>
      <c r="Q2110" s="560"/>
      <c r="R2110" s="560"/>
      <c r="S2110" s="560"/>
      <c r="T2110" s="560"/>
      <c r="U2110" s="560"/>
    </row>
    <row r="2111" spans="1:21">
      <c r="A2111" s="593">
        <f t="shared" si="192"/>
        <v>41362</v>
      </c>
      <c r="B2111" s="594">
        <v>41362.916788657407</v>
      </c>
      <c r="C2111" s="560">
        <f t="shared" si="193"/>
        <v>2013</v>
      </c>
      <c r="D2111" s="560">
        <f t="shared" si="194"/>
        <v>3</v>
      </c>
      <c r="E2111" s="560">
        <f t="shared" si="195"/>
        <v>29</v>
      </c>
      <c r="F2111" s="560">
        <f t="shared" si="196"/>
        <v>22</v>
      </c>
      <c r="G2111" s="595">
        <f t="shared" si="197"/>
        <v>6</v>
      </c>
      <c r="H2111" s="590">
        <f>CHOOSE('Output Sheet'!$B$4,'8760 Data'!J2111,'8760 Data'!K2111,'8760 Data'!L2111,'8760 Data'!M2111,'8760 Data'!N2111,'8760 Data'!O2111,'8760 Data'!P2111,'8760 Data'!Q2111,'8760 Data'!R2111,'8760 Data'!S2111,'8760 Data'!T2111,'8760 Data'!U2111)</f>
        <v>0</v>
      </c>
      <c r="I2111" s="591" t="e">
        <f>H2111/'Output Sheet'!$B$8</f>
        <v>#DIV/0!</v>
      </c>
      <c r="J2111" s="596"/>
      <c r="K2111" s="560"/>
      <c r="L2111" s="560"/>
      <c r="M2111" s="560"/>
      <c r="N2111" s="560"/>
      <c r="O2111" s="560"/>
      <c r="P2111" s="560"/>
      <c r="Q2111" s="560"/>
      <c r="R2111" s="560"/>
      <c r="S2111" s="560"/>
      <c r="T2111" s="560"/>
      <c r="U2111" s="560"/>
    </row>
    <row r="2112" spans="1:21">
      <c r="A2112" s="593">
        <f t="shared" si="192"/>
        <v>41362</v>
      </c>
      <c r="B2112" s="594">
        <v>41362.958455381944</v>
      </c>
      <c r="C2112" s="560">
        <f t="shared" si="193"/>
        <v>2013</v>
      </c>
      <c r="D2112" s="560">
        <f t="shared" si="194"/>
        <v>3</v>
      </c>
      <c r="E2112" s="560">
        <f t="shared" si="195"/>
        <v>29</v>
      </c>
      <c r="F2112" s="560">
        <f t="shared" si="196"/>
        <v>23</v>
      </c>
      <c r="G2112" s="595">
        <f t="shared" si="197"/>
        <v>6</v>
      </c>
      <c r="H2112" s="590">
        <f>CHOOSE('Output Sheet'!$B$4,'8760 Data'!J2112,'8760 Data'!K2112,'8760 Data'!L2112,'8760 Data'!M2112,'8760 Data'!N2112,'8760 Data'!O2112,'8760 Data'!P2112,'8760 Data'!Q2112,'8760 Data'!R2112,'8760 Data'!S2112,'8760 Data'!T2112,'8760 Data'!U2112)</f>
        <v>0</v>
      </c>
      <c r="I2112" s="591" t="e">
        <f>H2112/'Output Sheet'!$B$8</f>
        <v>#DIV/0!</v>
      </c>
      <c r="J2112" s="596"/>
      <c r="K2112" s="560"/>
      <c r="L2112" s="560"/>
      <c r="M2112" s="560"/>
      <c r="N2112" s="560"/>
      <c r="O2112" s="560"/>
      <c r="P2112" s="560"/>
      <c r="Q2112" s="560"/>
      <c r="R2112" s="560"/>
      <c r="S2112" s="560"/>
      <c r="T2112" s="560"/>
      <c r="U2112" s="560"/>
    </row>
    <row r="2113" spans="1:21">
      <c r="A2113" s="593">
        <f t="shared" si="192"/>
        <v>41363</v>
      </c>
      <c r="B2113" s="594">
        <v>41363.000122106481</v>
      </c>
      <c r="C2113" s="560">
        <f t="shared" si="193"/>
        <v>2013</v>
      </c>
      <c r="D2113" s="560">
        <f t="shared" si="194"/>
        <v>3</v>
      </c>
      <c r="E2113" s="560">
        <f t="shared" si="195"/>
        <v>30</v>
      </c>
      <c r="F2113" s="560">
        <f t="shared" si="196"/>
        <v>24</v>
      </c>
      <c r="G2113" s="595">
        <f t="shared" si="197"/>
        <v>7</v>
      </c>
      <c r="H2113" s="590">
        <f>CHOOSE('Output Sheet'!$B$4,'8760 Data'!J2113,'8760 Data'!K2113,'8760 Data'!L2113,'8760 Data'!M2113,'8760 Data'!N2113,'8760 Data'!O2113,'8760 Data'!P2113,'8760 Data'!Q2113,'8760 Data'!R2113,'8760 Data'!S2113,'8760 Data'!T2113,'8760 Data'!U2113)</f>
        <v>0</v>
      </c>
      <c r="I2113" s="591" t="e">
        <f>H2113/'Output Sheet'!$B$8</f>
        <v>#DIV/0!</v>
      </c>
      <c r="J2113" s="596"/>
      <c r="K2113" s="560"/>
      <c r="L2113" s="560"/>
      <c r="M2113" s="560"/>
      <c r="N2113" s="560"/>
      <c r="O2113" s="560"/>
      <c r="P2113" s="560"/>
      <c r="Q2113" s="560"/>
      <c r="R2113" s="560"/>
      <c r="S2113" s="560"/>
      <c r="T2113" s="560"/>
      <c r="U2113" s="560"/>
    </row>
    <row r="2114" spans="1:21">
      <c r="A2114" s="593">
        <f t="shared" si="192"/>
        <v>41363</v>
      </c>
      <c r="B2114" s="594">
        <v>41363.041788831018</v>
      </c>
      <c r="C2114" s="560">
        <f t="shared" si="193"/>
        <v>2013</v>
      </c>
      <c r="D2114" s="560">
        <f t="shared" si="194"/>
        <v>3</v>
      </c>
      <c r="E2114" s="560">
        <f t="shared" si="195"/>
        <v>30</v>
      </c>
      <c r="F2114" s="560">
        <f t="shared" si="196"/>
        <v>1</v>
      </c>
      <c r="G2114" s="595">
        <f t="shared" si="197"/>
        <v>7</v>
      </c>
      <c r="H2114" s="590">
        <f>CHOOSE('Output Sheet'!$B$4,'8760 Data'!J2114,'8760 Data'!K2114,'8760 Data'!L2114,'8760 Data'!M2114,'8760 Data'!N2114,'8760 Data'!O2114,'8760 Data'!P2114,'8760 Data'!Q2114,'8760 Data'!R2114,'8760 Data'!S2114,'8760 Data'!T2114,'8760 Data'!U2114)</f>
        <v>0</v>
      </c>
      <c r="I2114" s="591" t="e">
        <f>H2114/'Output Sheet'!$B$8</f>
        <v>#DIV/0!</v>
      </c>
      <c r="J2114" s="596"/>
      <c r="K2114" s="560"/>
      <c r="L2114" s="560"/>
      <c r="M2114" s="560"/>
      <c r="N2114" s="560"/>
      <c r="O2114" s="560"/>
      <c r="P2114" s="560"/>
      <c r="Q2114" s="560"/>
      <c r="R2114" s="560"/>
      <c r="S2114" s="560"/>
      <c r="T2114" s="560"/>
      <c r="U2114" s="560"/>
    </row>
    <row r="2115" spans="1:21">
      <c r="A2115" s="593">
        <f t="shared" ref="A2115:A2178" si="198">DATE(C2115,D2115,E2115)</f>
        <v>41363</v>
      </c>
      <c r="B2115" s="594">
        <v>41363.083455555556</v>
      </c>
      <c r="C2115" s="560">
        <f t="shared" ref="C2115:C2178" si="199">YEAR(B2115)</f>
        <v>2013</v>
      </c>
      <c r="D2115" s="560">
        <f t="shared" ref="D2115:D2178" si="200">MONTH(B2115)</f>
        <v>3</v>
      </c>
      <c r="E2115" s="560">
        <f t="shared" ref="E2115:E2178" si="201">DAY(B2115)</f>
        <v>30</v>
      </c>
      <c r="F2115" s="560">
        <f t="shared" ref="F2115:F2178" si="202">IF(HOUR(B2115)&lt;&gt;0,HOUR(B2115),24)</f>
        <v>2</v>
      </c>
      <c r="G2115" s="595">
        <f t="shared" ref="G2115:G2178" si="203">WEEKDAY(B2115,1)</f>
        <v>7</v>
      </c>
      <c r="H2115" s="590">
        <f>CHOOSE('Output Sheet'!$B$4,'8760 Data'!J2115,'8760 Data'!K2115,'8760 Data'!L2115,'8760 Data'!M2115,'8760 Data'!N2115,'8760 Data'!O2115,'8760 Data'!P2115,'8760 Data'!Q2115,'8760 Data'!R2115,'8760 Data'!S2115,'8760 Data'!T2115,'8760 Data'!U2115)</f>
        <v>0</v>
      </c>
      <c r="I2115" s="591" t="e">
        <f>H2115/'Output Sheet'!$B$8</f>
        <v>#DIV/0!</v>
      </c>
      <c r="J2115" s="596"/>
      <c r="K2115" s="560"/>
      <c r="L2115" s="560"/>
      <c r="M2115" s="560"/>
      <c r="N2115" s="560"/>
      <c r="O2115" s="560"/>
      <c r="P2115" s="560"/>
      <c r="Q2115" s="560"/>
      <c r="R2115" s="560"/>
      <c r="S2115" s="560"/>
      <c r="T2115" s="560"/>
      <c r="U2115" s="560"/>
    </row>
    <row r="2116" spans="1:21">
      <c r="A2116" s="593">
        <f t="shared" si="198"/>
        <v>41363</v>
      </c>
      <c r="B2116" s="594">
        <v>41363.125122280093</v>
      </c>
      <c r="C2116" s="560">
        <f t="shared" si="199"/>
        <v>2013</v>
      </c>
      <c r="D2116" s="560">
        <f t="shared" si="200"/>
        <v>3</v>
      </c>
      <c r="E2116" s="560">
        <f t="shared" si="201"/>
        <v>30</v>
      </c>
      <c r="F2116" s="560">
        <f t="shared" si="202"/>
        <v>3</v>
      </c>
      <c r="G2116" s="595">
        <f t="shared" si="203"/>
        <v>7</v>
      </c>
      <c r="H2116" s="590">
        <f>CHOOSE('Output Sheet'!$B$4,'8760 Data'!J2116,'8760 Data'!K2116,'8760 Data'!L2116,'8760 Data'!M2116,'8760 Data'!N2116,'8760 Data'!O2116,'8760 Data'!P2116,'8760 Data'!Q2116,'8760 Data'!R2116,'8760 Data'!S2116,'8760 Data'!T2116,'8760 Data'!U2116)</f>
        <v>0</v>
      </c>
      <c r="I2116" s="591" t="e">
        <f>H2116/'Output Sheet'!$B$8</f>
        <v>#DIV/0!</v>
      </c>
      <c r="J2116" s="596"/>
      <c r="K2116" s="560"/>
      <c r="L2116" s="560"/>
      <c r="M2116" s="560"/>
      <c r="N2116" s="560"/>
      <c r="O2116" s="560"/>
      <c r="P2116" s="560"/>
      <c r="Q2116" s="560"/>
      <c r="R2116" s="560"/>
      <c r="S2116" s="560"/>
      <c r="T2116" s="560"/>
      <c r="U2116" s="560"/>
    </row>
    <row r="2117" spans="1:21">
      <c r="A2117" s="593">
        <f t="shared" si="198"/>
        <v>41363</v>
      </c>
      <c r="B2117" s="594">
        <v>41363.16678900463</v>
      </c>
      <c r="C2117" s="560">
        <f t="shared" si="199"/>
        <v>2013</v>
      </c>
      <c r="D2117" s="560">
        <f t="shared" si="200"/>
        <v>3</v>
      </c>
      <c r="E2117" s="560">
        <f t="shared" si="201"/>
        <v>30</v>
      </c>
      <c r="F2117" s="560">
        <f t="shared" si="202"/>
        <v>4</v>
      </c>
      <c r="G2117" s="595">
        <f t="shared" si="203"/>
        <v>7</v>
      </c>
      <c r="H2117" s="590">
        <f>CHOOSE('Output Sheet'!$B$4,'8760 Data'!J2117,'8760 Data'!K2117,'8760 Data'!L2117,'8760 Data'!M2117,'8760 Data'!N2117,'8760 Data'!O2117,'8760 Data'!P2117,'8760 Data'!Q2117,'8760 Data'!R2117,'8760 Data'!S2117,'8760 Data'!T2117,'8760 Data'!U2117)</f>
        <v>0</v>
      </c>
      <c r="I2117" s="591" t="e">
        <f>H2117/'Output Sheet'!$B$8</f>
        <v>#DIV/0!</v>
      </c>
      <c r="J2117" s="596"/>
      <c r="K2117" s="560"/>
      <c r="L2117" s="560"/>
      <c r="M2117" s="560"/>
      <c r="N2117" s="560"/>
      <c r="O2117" s="560"/>
      <c r="P2117" s="560"/>
      <c r="Q2117" s="560"/>
      <c r="R2117" s="560"/>
      <c r="S2117" s="560"/>
      <c r="T2117" s="560"/>
      <c r="U2117" s="560"/>
    </row>
    <row r="2118" spans="1:21">
      <c r="A2118" s="593">
        <f t="shared" si="198"/>
        <v>41363</v>
      </c>
      <c r="B2118" s="594">
        <v>41363.208455729167</v>
      </c>
      <c r="C2118" s="560">
        <f t="shared" si="199"/>
        <v>2013</v>
      </c>
      <c r="D2118" s="560">
        <f t="shared" si="200"/>
        <v>3</v>
      </c>
      <c r="E2118" s="560">
        <f t="shared" si="201"/>
        <v>30</v>
      </c>
      <c r="F2118" s="560">
        <f t="shared" si="202"/>
        <v>5</v>
      </c>
      <c r="G2118" s="595">
        <f t="shared" si="203"/>
        <v>7</v>
      </c>
      <c r="H2118" s="590">
        <f>CHOOSE('Output Sheet'!$B$4,'8760 Data'!J2118,'8760 Data'!K2118,'8760 Data'!L2118,'8760 Data'!M2118,'8760 Data'!N2118,'8760 Data'!O2118,'8760 Data'!P2118,'8760 Data'!Q2118,'8760 Data'!R2118,'8760 Data'!S2118,'8760 Data'!T2118,'8760 Data'!U2118)</f>
        <v>0</v>
      </c>
      <c r="I2118" s="591" t="e">
        <f>H2118/'Output Sheet'!$B$8</f>
        <v>#DIV/0!</v>
      </c>
      <c r="J2118" s="596"/>
      <c r="K2118" s="560"/>
      <c r="L2118" s="560"/>
      <c r="M2118" s="560"/>
      <c r="N2118" s="560"/>
      <c r="O2118" s="560"/>
      <c r="P2118" s="560"/>
      <c r="Q2118" s="560"/>
      <c r="R2118" s="560"/>
      <c r="S2118" s="560"/>
      <c r="T2118" s="560"/>
      <c r="U2118" s="560"/>
    </row>
    <row r="2119" spans="1:21">
      <c r="A2119" s="593">
        <f t="shared" si="198"/>
        <v>41363</v>
      </c>
      <c r="B2119" s="594">
        <v>41363.250122453705</v>
      </c>
      <c r="C2119" s="560">
        <f t="shared" si="199"/>
        <v>2013</v>
      </c>
      <c r="D2119" s="560">
        <f t="shared" si="200"/>
        <v>3</v>
      </c>
      <c r="E2119" s="560">
        <f t="shared" si="201"/>
        <v>30</v>
      </c>
      <c r="F2119" s="560">
        <f t="shared" si="202"/>
        <v>6</v>
      </c>
      <c r="G2119" s="595">
        <f t="shared" si="203"/>
        <v>7</v>
      </c>
      <c r="H2119" s="590">
        <f>CHOOSE('Output Sheet'!$B$4,'8760 Data'!J2119,'8760 Data'!K2119,'8760 Data'!L2119,'8760 Data'!M2119,'8760 Data'!N2119,'8760 Data'!O2119,'8760 Data'!P2119,'8760 Data'!Q2119,'8760 Data'!R2119,'8760 Data'!S2119,'8760 Data'!T2119,'8760 Data'!U2119)</f>
        <v>0</v>
      </c>
      <c r="I2119" s="591" t="e">
        <f>H2119/'Output Sheet'!$B$8</f>
        <v>#DIV/0!</v>
      </c>
      <c r="J2119" s="596"/>
      <c r="K2119" s="560"/>
      <c r="L2119" s="560"/>
      <c r="M2119" s="560"/>
      <c r="N2119" s="560"/>
      <c r="O2119" s="560"/>
      <c r="P2119" s="560"/>
      <c r="Q2119" s="560"/>
      <c r="R2119" s="560"/>
      <c r="S2119" s="560"/>
      <c r="T2119" s="560"/>
      <c r="U2119" s="560"/>
    </row>
    <row r="2120" spans="1:21">
      <c r="A2120" s="593">
        <f t="shared" si="198"/>
        <v>41363</v>
      </c>
      <c r="B2120" s="594">
        <v>41363.291789178242</v>
      </c>
      <c r="C2120" s="560">
        <f t="shared" si="199"/>
        <v>2013</v>
      </c>
      <c r="D2120" s="560">
        <f t="shared" si="200"/>
        <v>3</v>
      </c>
      <c r="E2120" s="560">
        <f t="shared" si="201"/>
        <v>30</v>
      </c>
      <c r="F2120" s="560">
        <f t="shared" si="202"/>
        <v>7</v>
      </c>
      <c r="G2120" s="595">
        <f t="shared" si="203"/>
        <v>7</v>
      </c>
      <c r="H2120" s="590">
        <f>CHOOSE('Output Sheet'!$B$4,'8760 Data'!J2120,'8760 Data'!K2120,'8760 Data'!L2120,'8760 Data'!M2120,'8760 Data'!N2120,'8760 Data'!O2120,'8760 Data'!P2120,'8760 Data'!Q2120,'8760 Data'!R2120,'8760 Data'!S2120,'8760 Data'!T2120,'8760 Data'!U2120)</f>
        <v>0</v>
      </c>
      <c r="I2120" s="591" t="e">
        <f>H2120/'Output Sheet'!$B$8</f>
        <v>#DIV/0!</v>
      </c>
      <c r="J2120" s="596"/>
      <c r="K2120" s="560"/>
      <c r="L2120" s="560"/>
      <c r="M2120" s="560"/>
      <c r="N2120" s="560"/>
      <c r="O2120" s="560"/>
      <c r="P2120" s="560"/>
      <c r="Q2120" s="560"/>
      <c r="R2120" s="560"/>
      <c r="S2120" s="560"/>
      <c r="T2120" s="560"/>
      <c r="U2120" s="560"/>
    </row>
    <row r="2121" spans="1:21">
      <c r="A2121" s="593">
        <f t="shared" si="198"/>
        <v>41363</v>
      </c>
      <c r="B2121" s="594">
        <v>41363.333455902779</v>
      </c>
      <c r="C2121" s="560">
        <f t="shared" si="199"/>
        <v>2013</v>
      </c>
      <c r="D2121" s="560">
        <f t="shared" si="200"/>
        <v>3</v>
      </c>
      <c r="E2121" s="560">
        <f t="shared" si="201"/>
        <v>30</v>
      </c>
      <c r="F2121" s="560">
        <f t="shared" si="202"/>
        <v>8</v>
      </c>
      <c r="G2121" s="595">
        <f t="shared" si="203"/>
        <v>7</v>
      </c>
      <c r="H2121" s="590">
        <f>CHOOSE('Output Sheet'!$B$4,'8760 Data'!J2121,'8760 Data'!K2121,'8760 Data'!L2121,'8760 Data'!M2121,'8760 Data'!N2121,'8760 Data'!O2121,'8760 Data'!P2121,'8760 Data'!Q2121,'8760 Data'!R2121,'8760 Data'!S2121,'8760 Data'!T2121,'8760 Data'!U2121)</f>
        <v>0</v>
      </c>
      <c r="I2121" s="591" t="e">
        <f>H2121/'Output Sheet'!$B$8</f>
        <v>#DIV/0!</v>
      </c>
      <c r="J2121" s="596"/>
      <c r="K2121" s="560"/>
      <c r="L2121" s="560"/>
      <c r="M2121" s="560"/>
      <c r="N2121" s="560"/>
      <c r="O2121" s="560"/>
      <c r="P2121" s="560"/>
      <c r="Q2121" s="560"/>
      <c r="R2121" s="560"/>
      <c r="S2121" s="560"/>
      <c r="T2121" s="560"/>
      <c r="U2121" s="560"/>
    </row>
    <row r="2122" spans="1:21">
      <c r="A2122" s="593">
        <f t="shared" si="198"/>
        <v>41363</v>
      </c>
      <c r="B2122" s="594">
        <v>41363.375122627316</v>
      </c>
      <c r="C2122" s="560">
        <f t="shared" si="199"/>
        <v>2013</v>
      </c>
      <c r="D2122" s="560">
        <f t="shared" si="200"/>
        <v>3</v>
      </c>
      <c r="E2122" s="560">
        <f t="shared" si="201"/>
        <v>30</v>
      </c>
      <c r="F2122" s="560">
        <f t="shared" si="202"/>
        <v>9</v>
      </c>
      <c r="G2122" s="595">
        <f t="shared" si="203"/>
        <v>7</v>
      </c>
      <c r="H2122" s="590">
        <f>CHOOSE('Output Sheet'!$B$4,'8760 Data'!J2122,'8760 Data'!K2122,'8760 Data'!L2122,'8760 Data'!M2122,'8760 Data'!N2122,'8760 Data'!O2122,'8760 Data'!P2122,'8760 Data'!Q2122,'8760 Data'!R2122,'8760 Data'!S2122,'8760 Data'!T2122,'8760 Data'!U2122)</f>
        <v>0</v>
      </c>
      <c r="I2122" s="591" t="e">
        <f>H2122/'Output Sheet'!$B$8</f>
        <v>#DIV/0!</v>
      </c>
      <c r="J2122" s="596"/>
      <c r="K2122" s="560"/>
      <c r="L2122" s="560"/>
      <c r="M2122" s="560"/>
      <c r="N2122" s="560"/>
      <c r="O2122" s="560"/>
      <c r="P2122" s="560"/>
      <c r="Q2122" s="560"/>
      <c r="R2122" s="560"/>
      <c r="S2122" s="560"/>
      <c r="T2122" s="560"/>
      <c r="U2122" s="560"/>
    </row>
    <row r="2123" spans="1:21">
      <c r="A2123" s="593">
        <f t="shared" si="198"/>
        <v>41363</v>
      </c>
      <c r="B2123" s="594">
        <v>41363.416789351853</v>
      </c>
      <c r="C2123" s="560">
        <f t="shared" si="199"/>
        <v>2013</v>
      </c>
      <c r="D2123" s="560">
        <f t="shared" si="200"/>
        <v>3</v>
      </c>
      <c r="E2123" s="560">
        <f t="shared" si="201"/>
        <v>30</v>
      </c>
      <c r="F2123" s="560">
        <f t="shared" si="202"/>
        <v>10</v>
      </c>
      <c r="G2123" s="595">
        <f t="shared" si="203"/>
        <v>7</v>
      </c>
      <c r="H2123" s="590">
        <f>CHOOSE('Output Sheet'!$B$4,'8760 Data'!J2123,'8760 Data'!K2123,'8760 Data'!L2123,'8760 Data'!M2123,'8760 Data'!N2123,'8760 Data'!O2123,'8760 Data'!P2123,'8760 Data'!Q2123,'8760 Data'!R2123,'8760 Data'!S2123,'8760 Data'!T2123,'8760 Data'!U2123)</f>
        <v>0</v>
      </c>
      <c r="I2123" s="591" t="e">
        <f>H2123/'Output Sheet'!$B$8</f>
        <v>#DIV/0!</v>
      </c>
      <c r="J2123" s="596"/>
      <c r="K2123" s="560"/>
      <c r="L2123" s="560"/>
      <c r="M2123" s="560"/>
      <c r="N2123" s="560"/>
      <c r="O2123" s="560"/>
      <c r="P2123" s="560"/>
      <c r="Q2123" s="560"/>
      <c r="R2123" s="560"/>
      <c r="S2123" s="560"/>
      <c r="T2123" s="560"/>
      <c r="U2123" s="560"/>
    </row>
    <row r="2124" spans="1:21">
      <c r="A2124" s="593">
        <f t="shared" si="198"/>
        <v>41363</v>
      </c>
      <c r="B2124" s="594">
        <v>41363.458456076391</v>
      </c>
      <c r="C2124" s="560">
        <f t="shared" si="199"/>
        <v>2013</v>
      </c>
      <c r="D2124" s="560">
        <f t="shared" si="200"/>
        <v>3</v>
      </c>
      <c r="E2124" s="560">
        <f t="shared" si="201"/>
        <v>30</v>
      </c>
      <c r="F2124" s="560">
        <f t="shared" si="202"/>
        <v>11</v>
      </c>
      <c r="G2124" s="595">
        <f t="shared" si="203"/>
        <v>7</v>
      </c>
      <c r="H2124" s="590">
        <f>CHOOSE('Output Sheet'!$B$4,'8760 Data'!J2124,'8760 Data'!K2124,'8760 Data'!L2124,'8760 Data'!M2124,'8760 Data'!N2124,'8760 Data'!O2124,'8760 Data'!P2124,'8760 Data'!Q2124,'8760 Data'!R2124,'8760 Data'!S2124,'8760 Data'!T2124,'8760 Data'!U2124)</f>
        <v>0</v>
      </c>
      <c r="I2124" s="591" t="e">
        <f>H2124/'Output Sheet'!$B$8</f>
        <v>#DIV/0!</v>
      </c>
      <c r="J2124" s="596"/>
      <c r="K2124" s="560"/>
      <c r="L2124" s="560"/>
      <c r="M2124" s="560"/>
      <c r="N2124" s="560"/>
      <c r="O2124" s="560"/>
      <c r="P2124" s="560"/>
      <c r="Q2124" s="560"/>
      <c r="R2124" s="560"/>
      <c r="S2124" s="560"/>
      <c r="T2124" s="560"/>
      <c r="U2124" s="560"/>
    </row>
    <row r="2125" spans="1:21">
      <c r="A2125" s="593">
        <f t="shared" si="198"/>
        <v>41363</v>
      </c>
      <c r="B2125" s="594">
        <v>41363.500122800928</v>
      </c>
      <c r="C2125" s="560">
        <f t="shared" si="199"/>
        <v>2013</v>
      </c>
      <c r="D2125" s="560">
        <f t="shared" si="200"/>
        <v>3</v>
      </c>
      <c r="E2125" s="560">
        <f t="shared" si="201"/>
        <v>30</v>
      </c>
      <c r="F2125" s="560">
        <f t="shared" si="202"/>
        <v>12</v>
      </c>
      <c r="G2125" s="595">
        <f t="shared" si="203"/>
        <v>7</v>
      </c>
      <c r="H2125" s="590">
        <f>CHOOSE('Output Sheet'!$B$4,'8760 Data'!J2125,'8760 Data'!K2125,'8760 Data'!L2125,'8760 Data'!M2125,'8760 Data'!N2125,'8760 Data'!O2125,'8760 Data'!P2125,'8760 Data'!Q2125,'8760 Data'!R2125,'8760 Data'!S2125,'8760 Data'!T2125,'8760 Data'!U2125)</f>
        <v>0</v>
      </c>
      <c r="I2125" s="591" t="e">
        <f>H2125/'Output Sheet'!$B$8</f>
        <v>#DIV/0!</v>
      </c>
      <c r="J2125" s="596"/>
      <c r="K2125" s="560"/>
      <c r="L2125" s="560"/>
      <c r="M2125" s="560"/>
      <c r="N2125" s="560"/>
      <c r="O2125" s="560"/>
      <c r="P2125" s="560"/>
      <c r="Q2125" s="560"/>
      <c r="R2125" s="560"/>
      <c r="S2125" s="560"/>
      <c r="T2125" s="560"/>
      <c r="U2125" s="560"/>
    </row>
    <row r="2126" spans="1:21">
      <c r="A2126" s="593">
        <f t="shared" si="198"/>
        <v>41363</v>
      </c>
      <c r="B2126" s="594">
        <v>41363.541789525465</v>
      </c>
      <c r="C2126" s="560">
        <f t="shared" si="199"/>
        <v>2013</v>
      </c>
      <c r="D2126" s="560">
        <f t="shared" si="200"/>
        <v>3</v>
      </c>
      <c r="E2126" s="560">
        <f t="shared" si="201"/>
        <v>30</v>
      </c>
      <c r="F2126" s="560">
        <f t="shared" si="202"/>
        <v>13</v>
      </c>
      <c r="G2126" s="595">
        <f t="shared" si="203"/>
        <v>7</v>
      </c>
      <c r="H2126" s="590">
        <f>CHOOSE('Output Sheet'!$B$4,'8760 Data'!J2126,'8760 Data'!K2126,'8760 Data'!L2126,'8760 Data'!M2126,'8760 Data'!N2126,'8760 Data'!O2126,'8760 Data'!P2126,'8760 Data'!Q2126,'8760 Data'!R2126,'8760 Data'!S2126,'8760 Data'!T2126,'8760 Data'!U2126)</f>
        <v>0</v>
      </c>
      <c r="I2126" s="591" t="e">
        <f>H2126/'Output Sheet'!$B$8</f>
        <v>#DIV/0!</v>
      </c>
      <c r="J2126" s="596"/>
      <c r="K2126" s="560"/>
      <c r="L2126" s="560"/>
      <c r="M2126" s="560"/>
      <c r="N2126" s="560"/>
      <c r="O2126" s="560"/>
      <c r="P2126" s="560"/>
      <c r="Q2126" s="560"/>
      <c r="R2126" s="560"/>
      <c r="S2126" s="560"/>
      <c r="T2126" s="560"/>
      <c r="U2126" s="560"/>
    </row>
    <row r="2127" spans="1:21">
      <c r="A2127" s="593">
        <f t="shared" si="198"/>
        <v>41363</v>
      </c>
      <c r="B2127" s="594">
        <v>41363.583456250002</v>
      </c>
      <c r="C2127" s="560">
        <f t="shared" si="199"/>
        <v>2013</v>
      </c>
      <c r="D2127" s="560">
        <f t="shared" si="200"/>
        <v>3</v>
      </c>
      <c r="E2127" s="560">
        <f t="shared" si="201"/>
        <v>30</v>
      </c>
      <c r="F2127" s="560">
        <f t="shared" si="202"/>
        <v>14</v>
      </c>
      <c r="G2127" s="595">
        <f t="shared" si="203"/>
        <v>7</v>
      </c>
      <c r="H2127" s="590">
        <f>CHOOSE('Output Sheet'!$B$4,'8760 Data'!J2127,'8760 Data'!K2127,'8760 Data'!L2127,'8760 Data'!M2127,'8760 Data'!N2127,'8760 Data'!O2127,'8760 Data'!P2127,'8760 Data'!Q2127,'8760 Data'!R2127,'8760 Data'!S2127,'8760 Data'!T2127,'8760 Data'!U2127)</f>
        <v>0</v>
      </c>
      <c r="I2127" s="591" t="e">
        <f>H2127/'Output Sheet'!$B$8</f>
        <v>#DIV/0!</v>
      </c>
      <c r="J2127" s="596"/>
      <c r="K2127" s="560"/>
      <c r="L2127" s="560"/>
      <c r="M2127" s="560"/>
      <c r="N2127" s="560"/>
      <c r="O2127" s="560"/>
      <c r="P2127" s="560"/>
      <c r="Q2127" s="560"/>
      <c r="R2127" s="560"/>
      <c r="S2127" s="560"/>
      <c r="T2127" s="560"/>
      <c r="U2127" s="560"/>
    </row>
    <row r="2128" spans="1:21">
      <c r="A2128" s="593">
        <f t="shared" si="198"/>
        <v>41363</v>
      </c>
      <c r="B2128" s="594">
        <v>41363.625122974539</v>
      </c>
      <c r="C2128" s="560">
        <f t="shared" si="199"/>
        <v>2013</v>
      </c>
      <c r="D2128" s="560">
        <f t="shared" si="200"/>
        <v>3</v>
      </c>
      <c r="E2128" s="560">
        <f t="shared" si="201"/>
        <v>30</v>
      </c>
      <c r="F2128" s="560">
        <f t="shared" si="202"/>
        <v>15</v>
      </c>
      <c r="G2128" s="595">
        <f t="shared" si="203"/>
        <v>7</v>
      </c>
      <c r="H2128" s="590">
        <f>CHOOSE('Output Sheet'!$B$4,'8760 Data'!J2128,'8760 Data'!K2128,'8760 Data'!L2128,'8760 Data'!M2128,'8760 Data'!N2128,'8760 Data'!O2128,'8760 Data'!P2128,'8760 Data'!Q2128,'8760 Data'!R2128,'8760 Data'!S2128,'8760 Data'!T2128,'8760 Data'!U2128)</f>
        <v>0</v>
      </c>
      <c r="I2128" s="591" t="e">
        <f>H2128/'Output Sheet'!$B$8</f>
        <v>#DIV/0!</v>
      </c>
      <c r="J2128" s="596"/>
      <c r="K2128" s="560"/>
      <c r="L2128" s="560"/>
      <c r="M2128" s="560"/>
      <c r="N2128" s="560"/>
      <c r="O2128" s="560"/>
      <c r="P2128" s="560"/>
      <c r="Q2128" s="560"/>
      <c r="R2128" s="560"/>
      <c r="S2128" s="560"/>
      <c r="T2128" s="560"/>
      <c r="U2128" s="560"/>
    </row>
    <row r="2129" spans="1:21">
      <c r="A2129" s="593">
        <f t="shared" si="198"/>
        <v>41363</v>
      </c>
      <c r="B2129" s="594">
        <v>41363.666789699077</v>
      </c>
      <c r="C2129" s="560">
        <f t="shared" si="199"/>
        <v>2013</v>
      </c>
      <c r="D2129" s="560">
        <f t="shared" si="200"/>
        <v>3</v>
      </c>
      <c r="E2129" s="560">
        <f t="shared" si="201"/>
        <v>30</v>
      </c>
      <c r="F2129" s="560">
        <f t="shared" si="202"/>
        <v>16</v>
      </c>
      <c r="G2129" s="595">
        <f t="shared" si="203"/>
        <v>7</v>
      </c>
      <c r="H2129" s="590">
        <f>CHOOSE('Output Sheet'!$B$4,'8760 Data'!J2129,'8760 Data'!K2129,'8760 Data'!L2129,'8760 Data'!M2129,'8760 Data'!N2129,'8760 Data'!O2129,'8760 Data'!P2129,'8760 Data'!Q2129,'8760 Data'!R2129,'8760 Data'!S2129,'8760 Data'!T2129,'8760 Data'!U2129)</f>
        <v>0</v>
      </c>
      <c r="I2129" s="591" t="e">
        <f>H2129/'Output Sheet'!$B$8</f>
        <v>#DIV/0!</v>
      </c>
      <c r="J2129" s="596"/>
      <c r="K2129" s="560"/>
      <c r="L2129" s="560"/>
      <c r="M2129" s="560"/>
      <c r="N2129" s="560"/>
      <c r="O2129" s="560"/>
      <c r="P2129" s="560"/>
      <c r="Q2129" s="560"/>
      <c r="R2129" s="560"/>
      <c r="S2129" s="560"/>
      <c r="T2129" s="560"/>
      <c r="U2129" s="560"/>
    </row>
    <row r="2130" spans="1:21">
      <c r="A2130" s="593">
        <f t="shared" si="198"/>
        <v>41363</v>
      </c>
      <c r="B2130" s="594">
        <v>41363.708456423614</v>
      </c>
      <c r="C2130" s="560">
        <f t="shared" si="199"/>
        <v>2013</v>
      </c>
      <c r="D2130" s="560">
        <f t="shared" si="200"/>
        <v>3</v>
      </c>
      <c r="E2130" s="560">
        <f t="shared" si="201"/>
        <v>30</v>
      </c>
      <c r="F2130" s="560">
        <f t="shared" si="202"/>
        <v>17</v>
      </c>
      <c r="G2130" s="595">
        <f t="shared" si="203"/>
        <v>7</v>
      </c>
      <c r="H2130" s="590">
        <f>CHOOSE('Output Sheet'!$B$4,'8760 Data'!J2130,'8760 Data'!K2130,'8760 Data'!L2130,'8760 Data'!M2130,'8760 Data'!N2130,'8760 Data'!O2130,'8760 Data'!P2130,'8760 Data'!Q2130,'8760 Data'!R2130,'8760 Data'!S2130,'8760 Data'!T2130,'8760 Data'!U2130)</f>
        <v>0</v>
      </c>
      <c r="I2130" s="591" t="e">
        <f>H2130/'Output Sheet'!$B$8</f>
        <v>#DIV/0!</v>
      </c>
      <c r="J2130" s="596"/>
      <c r="K2130" s="560"/>
      <c r="L2130" s="560"/>
      <c r="M2130" s="560"/>
      <c r="N2130" s="560"/>
      <c r="O2130" s="560"/>
      <c r="P2130" s="560"/>
      <c r="Q2130" s="560"/>
      <c r="R2130" s="560"/>
      <c r="S2130" s="560"/>
      <c r="T2130" s="560"/>
      <c r="U2130" s="560"/>
    </row>
    <row r="2131" spans="1:21">
      <c r="A2131" s="593">
        <f t="shared" si="198"/>
        <v>41363</v>
      </c>
      <c r="B2131" s="594">
        <v>41363.750123148151</v>
      </c>
      <c r="C2131" s="560">
        <f t="shared" si="199"/>
        <v>2013</v>
      </c>
      <c r="D2131" s="560">
        <f t="shared" si="200"/>
        <v>3</v>
      </c>
      <c r="E2131" s="560">
        <f t="shared" si="201"/>
        <v>30</v>
      </c>
      <c r="F2131" s="560">
        <f t="shared" si="202"/>
        <v>18</v>
      </c>
      <c r="G2131" s="595">
        <f t="shared" si="203"/>
        <v>7</v>
      </c>
      <c r="H2131" s="590">
        <f>CHOOSE('Output Sheet'!$B$4,'8760 Data'!J2131,'8760 Data'!K2131,'8760 Data'!L2131,'8760 Data'!M2131,'8760 Data'!N2131,'8760 Data'!O2131,'8760 Data'!P2131,'8760 Data'!Q2131,'8760 Data'!R2131,'8760 Data'!S2131,'8760 Data'!T2131,'8760 Data'!U2131)</f>
        <v>0</v>
      </c>
      <c r="I2131" s="591" t="e">
        <f>H2131/'Output Sheet'!$B$8</f>
        <v>#DIV/0!</v>
      </c>
      <c r="J2131" s="596"/>
      <c r="K2131" s="560"/>
      <c r="L2131" s="560"/>
      <c r="M2131" s="560"/>
      <c r="N2131" s="560"/>
      <c r="O2131" s="560"/>
      <c r="P2131" s="560"/>
      <c r="Q2131" s="560"/>
      <c r="R2131" s="560"/>
      <c r="S2131" s="560"/>
      <c r="T2131" s="560"/>
      <c r="U2131" s="560"/>
    </row>
    <row r="2132" spans="1:21">
      <c r="A2132" s="593">
        <f t="shared" si="198"/>
        <v>41363</v>
      </c>
      <c r="B2132" s="594">
        <v>41363.791789872688</v>
      </c>
      <c r="C2132" s="560">
        <f t="shared" si="199"/>
        <v>2013</v>
      </c>
      <c r="D2132" s="560">
        <f t="shared" si="200"/>
        <v>3</v>
      </c>
      <c r="E2132" s="560">
        <f t="shared" si="201"/>
        <v>30</v>
      </c>
      <c r="F2132" s="560">
        <f t="shared" si="202"/>
        <v>19</v>
      </c>
      <c r="G2132" s="595">
        <f t="shared" si="203"/>
        <v>7</v>
      </c>
      <c r="H2132" s="590">
        <f>CHOOSE('Output Sheet'!$B$4,'8760 Data'!J2132,'8760 Data'!K2132,'8760 Data'!L2132,'8760 Data'!M2132,'8760 Data'!N2132,'8760 Data'!O2132,'8760 Data'!P2132,'8760 Data'!Q2132,'8760 Data'!R2132,'8760 Data'!S2132,'8760 Data'!T2132,'8760 Data'!U2132)</f>
        <v>0</v>
      </c>
      <c r="I2132" s="591" t="e">
        <f>H2132/'Output Sheet'!$B$8</f>
        <v>#DIV/0!</v>
      </c>
      <c r="J2132" s="596"/>
      <c r="K2132" s="560"/>
      <c r="L2132" s="560"/>
      <c r="M2132" s="560"/>
      <c r="N2132" s="560"/>
      <c r="O2132" s="560"/>
      <c r="P2132" s="560"/>
      <c r="Q2132" s="560"/>
      <c r="R2132" s="560"/>
      <c r="S2132" s="560"/>
      <c r="T2132" s="560"/>
      <c r="U2132" s="560"/>
    </row>
    <row r="2133" spans="1:21">
      <c r="A2133" s="593">
        <f t="shared" si="198"/>
        <v>41363</v>
      </c>
      <c r="B2133" s="594">
        <v>41363.833456597225</v>
      </c>
      <c r="C2133" s="560">
        <f t="shared" si="199"/>
        <v>2013</v>
      </c>
      <c r="D2133" s="560">
        <f t="shared" si="200"/>
        <v>3</v>
      </c>
      <c r="E2133" s="560">
        <f t="shared" si="201"/>
        <v>30</v>
      </c>
      <c r="F2133" s="560">
        <f t="shared" si="202"/>
        <v>20</v>
      </c>
      <c r="G2133" s="595">
        <f t="shared" si="203"/>
        <v>7</v>
      </c>
      <c r="H2133" s="590">
        <f>CHOOSE('Output Sheet'!$B$4,'8760 Data'!J2133,'8760 Data'!K2133,'8760 Data'!L2133,'8760 Data'!M2133,'8760 Data'!N2133,'8760 Data'!O2133,'8760 Data'!P2133,'8760 Data'!Q2133,'8760 Data'!R2133,'8760 Data'!S2133,'8760 Data'!T2133,'8760 Data'!U2133)</f>
        <v>0</v>
      </c>
      <c r="I2133" s="591" t="e">
        <f>H2133/'Output Sheet'!$B$8</f>
        <v>#DIV/0!</v>
      </c>
      <c r="J2133" s="596"/>
      <c r="K2133" s="560"/>
      <c r="L2133" s="560"/>
      <c r="M2133" s="560"/>
      <c r="N2133" s="560"/>
      <c r="O2133" s="560"/>
      <c r="P2133" s="560"/>
      <c r="Q2133" s="560"/>
      <c r="R2133" s="560"/>
      <c r="S2133" s="560"/>
      <c r="T2133" s="560"/>
      <c r="U2133" s="560"/>
    </row>
    <row r="2134" spans="1:21">
      <c r="A2134" s="593">
        <f t="shared" si="198"/>
        <v>41363</v>
      </c>
      <c r="B2134" s="594">
        <v>41363.875123321763</v>
      </c>
      <c r="C2134" s="560">
        <f t="shared" si="199"/>
        <v>2013</v>
      </c>
      <c r="D2134" s="560">
        <f t="shared" si="200"/>
        <v>3</v>
      </c>
      <c r="E2134" s="560">
        <f t="shared" si="201"/>
        <v>30</v>
      </c>
      <c r="F2134" s="560">
        <f t="shared" si="202"/>
        <v>21</v>
      </c>
      <c r="G2134" s="595">
        <f t="shared" si="203"/>
        <v>7</v>
      </c>
      <c r="H2134" s="590">
        <f>CHOOSE('Output Sheet'!$B$4,'8760 Data'!J2134,'8760 Data'!K2134,'8760 Data'!L2134,'8760 Data'!M2134,'8760 Data'!N2134,'8760 Data'!O2134,'8760 Data'!P2134,'8760 Data'!Q2134,'8760 Data'!R2134,'8760 Data'!S2134,'8760 Data'!T2134,'8760 Data'!U2134)</f>
        <v>0</v>
      </c>
      <c r="I2134" s="591" t="e">
        <f>H2134/'Output Sheet'!$B$8</f>
        <v>#DIV/0!</v>
      </c>
      <c r="J2134" s="596"/>
      <c r="K2134" s="560"/>
      <c r="L2134" s="560"/>
      <c r="M2134" s="560"/>
      <c r="N2134" s="560"/>
      <c r="O2134" s="560"/>
      <c r="P2134" s="560"/>
      <c r="Q2134" s="560"/>
      <c r="R2134" s="560"/>
      <c r="S2134" s="560"/>
      <c r="T2134" s="560"/>
      <c r="U2134" s="560"/>
    </row>
    <row r="2135" spans="1:21">
      <c r="A2135" s="593">
        <f t="shared" si="198"/>
        <v>41363</v>
      </c>
      <c r="B2135" s="594">
        <v>41363.9167900463</v>
      </c>
      <c r="C2135" s="560">
        <f t="shared" si="199"/>
        <v>2013</v>
      </c>
      <c r="D2135" s="560">
        <f t="shared" si="200"/>
        <v>3</v>
      </c>
      <c r="E2135" s="560">
        <f t="shared" si="201"/>
        <v>30</v>
      </c>
      <c r="F2135" s="560">
        <f t="shared" si="202"/>
        <v>22</v>
      </c>
      <c r="G2135" s="595">
        <f t="shared" si="203"/>
        <v>7</v>
      </c>
      <c r="H2135" s="590">
        <f>CHOOSE('Output Sheet'!$B$4,'8760 Data'!J2135,'8760 Data'!K2135,'8760 Data'!L2135,'8760 Data'!M2135,'8760 Data'!N2135,'8760 Data'!O2135,'8760 Data'!P2135,'8760 Data'!Q2135,'8760 Data'!R2135,'8760 Data'!S2135,'8760 Data'!T2135,'8760 Data'!U2135)</f>
        <v>0</v>
      </c>
      <c r="I2135" s="591" t="e">
        <f>H2135/'Output Sheet'!$B$8</f>
        <v>#DIV/0!</v>
      </c>
      <c r="J2135" s="596"/>
      <c r="K2135" s="560"/>
      <c r="L2135" s="560"/>
      <c r="M2135" s="560"/>
      <c r="N2135" s="560"/>
      <c r="O2135" s="560"/>
      <c r="P2135" s="560"/>
      <c r="Q2135" s="560"/>
      <c r="R2135" s="560"/>
      <c r="S2135" s="560"/>
      <c r="T2135" s="560"/>
      <c r="U2135" s="560"/>
    </row>
    <row r="2136" spans="1:21">
      <c r="A2136" s="593">
        <f t="shared" si="198"/>
        <v>41363</v>
      </c>
      <c r="B2136" s="594">
        <v>41363.95845677083</v>
      </c>
      <c r="C2136" s="560">
        <f t="shared" si="199"/>
        <v>2013</v>
      </c>
      <c r="D2136" s="560">
        <f t="shared" si="200"/>
        <v>3</v>
      </c>
      <c r="E2136" s="560">
        <f t="shared" si="201"/>
        <v>30</v>
      </c>
      <c r="F2136" s="560">
        <f t="shared" si="202"/>
        <v>23</v>
      </c>
      <c r="G2136" s="595">
        <f t="shared" si="203"/>
        <v>7</v>
      </c>
      <c r="H2136" s="590">
        <f>CHOOSE('Output Sheet'!$B$4,'8760 Data'!J2136,'8760 Data'!K2136,'8760 Data'!L2136,'8760 Data'!M2136,'8760 Data'!N2136,'8760 Data'!O2136,'8760 Data'!P2136,'8760 Data'!Q2136,'8760 Data'!R2136,'8760 Data'!S2136,'8760 Data'!T2136,'8760 Data'!U2136)</f>
        <v>0</v>
      </c>
      <c r="I2136" s="591" t="e">
        <f>H2136/'Output Sheet'!$B$8</f>
        <v>#DIV/0!</v>
      </c>
      <c r="J2136" s="596"/>
      <c r="K2136" s="560"/>
      <c r="L2136" s="560"/>
      <c r="M2136" s="560"/>
      <c r="N2136" s="560"/>
      <c r="O2136" s="560"/>
      <c r="P2136" s="560"/>
      <c r="Q2136" s="560"/>
      <c r="R2136" s="560"/>
      <c r="S2136" s="560"/>
      <c r="T2136" s="560"/>
      <c r="U2136" s="560"/>
    </row>
    <row r="2137" spans="1:21">
      <c r="A2137" s="593">
        <f t="shared" si="198"/>
        <v>41364</v>
      </c>
      <c r="B2137" s="594">
        <v>41364.000123495367</v>
      </c>
      <c r="C2137" s="560">
        <f t="shared" si="199"/>
        <v>2013</v>
      </c>
      <c r="D2137" s="560">
        <f t="shared" si="200"/>
        <v>3</v>
      </c>
      <c r="E2137" s="560">
        <f t="shared" si="201"/>
        <v>31</v>
      </c>
      <c r="F2137" s="560">
        <f t="shared" si="202"/>
        <v>24</v>
      </c>
      <c r="G2137" s="595">
        <f t="shared" si="203"/>
        <v>1</v>
      </c>
      <c r="H2137" s="590">
        <f>CHOOSE('Output Sheet'!$B$4,'8760 Data'!J2137,'8760 Data'!K2137,'8760 Data'!L2137,'8760 Data'!M2137,'8760 Data'!N2137,'8760 Data'!O2137,'8760 Data'!P2137,'8760 Data'!Q2137,'8760 Data'!R2137,'8760 Data'!S2137,'8760 Data'!T2137,'8760 Data'!U2137)</f>
        <v>0</v>
      </c>
      <c r="I2137" s="591" t="e">
        <f>H2137/'Output Sheet'!$B$8</f>
        <v>#DIV/0!</v>
      </c>
      <c r="J2137" s="596"/>
      <c r="K2137" s="560"/>
      <c r="L2137" s="560"/>
      <c r="M2137" s="560"/>
      <c r="N2137" s="560"/>
      <c r="O2137" s="560"/>
      <c r="P2137" s="560"/>
      <c r="Q2137" s="560"/>
      <c r="R2137" s="560"/>
      <c r="S2137" s="560"/>
      <c r="T2137" s="560"/>
      <c r="U2137" s="560"/>
    </row>
    <row r="2138" spans="1:21">
      <c r="A2138" s="593">
        <f t="shared" si="198"/>
        <v>41364</v>
      </c>
      <c r="B2138" s="594">
        <v>41364.041790219904</v>
      </c>
      <c r="C2138" s="560">
        <f t="shared" si="199"/>
        <v>2013</v>
      </c>
      <c r="D2138" s="560">
        <f t="shared" si="200"/>
        <v>3</v>
      </c>
      <c r="E2138" s="560">
        <f t="shared" si="201"/>
        <v>31</v>
      </c>
      <c r="F2138" s="560">
        <f t="shared" si="202"/>
        <v>1</v>
      </c>
      <c r="G2138" s="595">
        <f t="shared" si="203"/>
        <v>1</v>
      </c>
      <c r="H2138" s="590">
        <f>CHOOSE('Output Sheet'!$B$4,'8760 Data'!J2138,'8760 Data'!K2138,'8760 Data'!L2138,'8760 Data'!M2138,'8760 Data'!N2138,'8760 Data'!O2138,'8760 Data'!P2138,'8760 Data'!Q2138,'8760 Data'!R2138,'8760 Data'!S2138,'8760 Data'!T2138,'8760 Data'!U2138)</f>
        <v>0</v>
      </c>
      <c r="I2138" s="591" t="e">
        <f>H2138/'Output Sheet'!$B$8</f>
        <v>#DIV/0!</v>
      </c>
      <c r="J2138" s="596"/>
      <c r="K2138" s="560"/>
      <c r="L2138" s="560"/>
      <c r="M2138" s="560"/>
      <c r="N2138" s="560"/>
      <c r="O2138" s="560"/>
      <c r="P2138" s="560"/>
      <c r="Q2138" s="560"/>
      <c r="R2138" s="560"/>
      <c r="S2138" s="560"/>
      <c r="T2138" s="560"/>
      <c r="U2138" s="560"/>
    </row>
    <row r="2139" spans="1:21">
      <c r="A2139" s="593">
        <f t="shared" si="198"/>
        <v>41364</v>
      </c>
      <c r="B2139" s="594">
        <v>41364.083456944441</v>
      </c>
      <c r="C2139" s="560">
        <f t="shared" si="199"/>
        <v>2013</v>
      </c>
      <c r="D2139" s="560">
        <f t="shared" si="200"/>
        <v>3</v>
      </c>
      <c r="E2139" s="560">
        <f t="shared" si="201"/>
        <v>31</v>
      </c>
      <c r="F2139" s="560">
        <f t="shared" si="202"/>
        <v>2</v>
      </c>
      <c r="G2139" s="595">
        <f t="shared" si="203"/>
        <v>1</v>
      </c>
      <c r="H2139" s="590">
        <f>CHOOSE('Output Sheet'!$B$4,'8760 Data'!J2139,'8760 Data'!K2139,'8760 Data'!L2139,'8760 Data'!M2139,'8760 Data'!N2139,'8760 Data'!O2139,'8760 Data'!P2139,'8760 Data'!Q2139,'8760 Data'!R2139,'8760 Data'!S2139,'8760 Data'!T2139,'8760 Data'!U2139)</f>
        <v>0</v>
      </c>
      <c r="I2139" s="591" t="e">
        <f>H2139/'Output Sheet'!$B$8</f>
        <v>#DIV/0!</v>
      </c>
      <c r="J2139" s="596"/>
      <c r="K2139" s="560"/>
      <c r="L2139" s="560"/>
      <c r="M2139" s="560"/>
      <c r="N2139" s="560"/>
      <c r="O2139" s="560"/>
      <c r="P2139" s="560"/>
      <c r="Q2139" s="560"/>
      <c r="R2139" s="560"/>
      <c r="S2139" s="560"/>
      <c r="T2139" s="560"/>
      <c r="U2139" s="560"/>
    </row>
    <row r="2140" spans="1:21">
      <c r="A2140" s="593">
        <f t="shared" si="198"/>
        <v>41364</v>
      </c>
      <c r="B2140" s="594">
        <v>41364.125123668979</v>
      </c>
      <c r="C2140" s="560">
        <f t="shared" si="199"/>
        <v>2013</v>
      </c>
      <c r="D2140" s="560">
        <f t="shared" si="200"/>
        <v>3</v>
      </c>
      <c r="E2140" s="560">
        <f t="shared" si="201"/>
        <v>31</v>
      </c>
      <c r="F2140" s="560">
        <f t="shared" si="202"/>
        <v>3</v>
      </c>
      <c r="G2140" s="595">
        <f t="shared" si="203"/>
        <v>1</v>
      </c>
      <c r="H2140" s="590">
        <f>CHOOSE('Output Sheet'!$B$4,'8760 Data'!J2140,'8760 Data'!K2140,'8760 Data'!L2140,'8760 Data'!M2140,'8760 Data'!N2140,'8760 Data'!O2140,'8760 Data'!P2140,'8760 Data'!Q2140,'8760 Data'!R2140,'8760 Data'!S2140,'8760 Data'!T2140,'8760 Data'!U2140)</f>
        <v>0</v>
      </c>
      <c r="I2140" s="591" t="e">
        <f>H2140/'Output Sheet'!$B$8</f>
        <v>#DIV/0!</v>
      </c>
      <c r="J2140" s="596"/>
      <c r="K2140" s="560"/>
      <c r="L2140" s="560"/>
      <c r="M2140" s="560"/>
      <c r="N2140" s="560"/>
      <c r="O2140" s="560"/>
      <c r="P2140" s="560"/>
      <c r="Q2140" s="560"/>
      <c r="R2140" s="560"/>
      <c r="S2140" s="560"/>
      <c r="T2140" s="560"/>
      <c r="U2140" s="560"/>
    </row>
    <row r="2141" spans="1:21">
      <c r="A2141" s="593">
        <f t="shared" si="198"/>
        <v>41364</v>
      </c>
      <c r="B2141" s="594">
        <v>41364.166790393516</v>
      </c>
      <c r="C2141" s="560">
        <f t="shared" si="199"/>
        <v>2013</v>
      </c>
      <c r="D2141" s="560">
        <f t="shared" si="200"/>
        <v>3</v>
      </c>
      <c r="E2141" s="560">
        <f t="shared" si="201"/>
        <v>31</v>
      </c>
      <c r="F2141" s="560">
        <f t="shared" si="202"/>
        <v>4</v>
      </c>
      <c r="G2141" s="595">
        <f t="shared" si="203"/>
        <v>1</v>
      </c>
      <c r="H2141" s="590">
        <f>CHOOSE('Output Sheet'!$B$4,'8760 Data'!J2141,'8760 Data'!K2141,'8760 Data'!L2141,'8760 Data'!M2141,'8760 Data'!N2141,'8760 Data'!O2141,'8760 Data'!P2141,'8760 Data'!Q2141,'8760 Data'!R2141,'8760 Data'!S2141,'8760 Data'!T2141,'8760 Data'!U2141)</f>
        <v>0</v>
      </c>
      <c r="I2141" s="591" t="e">
        <f>H2141/'Output Sheet'!$B$8</f>
        <v>#DIV/0!</v>
      </c>
      <c r="J2141" s="596"/>
      <c r="K2141" s="560"/>
      <c r="L2141" s="560"/>
      <c r="M2141" s="560"/>
      <c r="N2141" s="560"/>
      <c r="O2141" s="560"/>
      <c r="P2141" s="560"/>
      <c r="Q2141" s="560"/>
      <c r="R2141" s="560"/>
      <c r="S2141" s="560"/>
      <c r="T2141" s="560"/>
      <c r="U2141" s="560"/>
    </row>
    <row r="2142" spans="1:21">
      <c r="A2142" s="593">
        <f t="shared" si="198"/>
        <v>41364</v>
      </c>
      <c r="B2142" s="594">
        <v>41364.208457118053</v>
      </c>
      <c r="C2142" s="560">
        <f t="shared" si="199"/>
        <v>2013</v>
      </c>
      <c r="D2142" s="560">
        <f t="shared" si="200"/>
        <v>3</v>
      </c>
      <c r="E2142" s="560">
        <f t="shared" si="201"/>
        <v>31</v>
      </c>
      <c r="F2142" s="560">
        <f t="shared" si="202"/>
        <v>5</v>
      </c>
      <c r="G2142" s="595">
        <f t="shared" si="203"/>
        <v>1</v>
      </c>
      <c r="H2142" s="590">
        <f>CHOOSE('Output Sheet'!$B$4,'8760 Data'!J2142,'8760 Data'!K2142,'8760 Data'!L2142,'8760 Data'!M2142,'8760 Data'!N2142,'8760 Data'!O2142,'8760 Data'!P2142,'8760 Data'!Q2142,'8760 Data'!R2142,'8760 Data'!S2142,'8760 Data'!T2142,'8760 Data'!U2142)</f>
        <v>0</v>
      </c>
      <c r="I2142" s="591" t="e">
        <f>H2142/'Output Sheet'!$B$8</f>
        <v>#DIV/0!</v>
      </c>
      <c r="J2142" s="596"/>
      <c r="K2142" s="560"/>
      <c r="L2142" s="560"/>
      <c r="M2142" s="560"/>
      <c r="N2142" s="560"/>
      <c r="O2142" s="560"/>
      <c r="P2142" s="560"/>
      <c r="Q2142" s="560"/>
      <c r="R2142" s="560"/>
      <c r="S2142" s="560"/>
      <c r="T2142" s="560"/>
      <c r="U2142" s="560"/>
    </row>
    <row r="2143" spans="1:21">
      <c r="A2143" s="593">
        <f t="shared" si="198"/>
        <v>41364</v>
      </c>
      <c r="B2143" s="594">
        <v>41364.25012384259</v>
      </c>
      <c r="C2143" s="560">
        <f t="shared" si="199"/>
        <v>2013</v>
      </c>
      <c r="D2143" s="560">
        <f t="shared" si="200"/>
        <v>3</v>
      </c>
      <c r="E2143" s="560">
        <f t="shared" si="201"/>
        <v>31</v>
      </c>
      <c r="F2143" s="560">
        <f t="shared" si="202"/>
        <v>6</v>
      </c>
      <c r="G2143" s="595">
        <f t="shared" si="203"/>
        <v>1</v>
      </c>
      <c r="H2143" s="590">
        <f>CHOOSE('Output Sheet'!$B$4,'8760 Data'!J2143,'8760 Data'!K2143,'8760 Data'!L2143,'8760 Data'!M2143,'8760 Data'!N2143,'8760 Data'!O2143,'8760 Data'!P2143,'8760 Data'!Q2143,'8760 Data'!R2143,'8760 Data'!S2143,'8760 Data'!T2143,'8760 Data'!U2143)</f>
        <v>0</v>
      </c>
      <c r="I2143" s="591" t="e">
        <f>H2143/'Output Sheet'!$B$8</f>
        <v>#DIV/0!</v>
      </c>
      <c r="J2143" s="596"/>
      <c r="K2143" s="560"/>
      <c r="L2143" s="560"/>
      <c r="M2143" s="560"/>
      <c r="N2143" s="560"/>
      <c r="O2143" s="560"/>
      <c r="P2143" s="560"/>
      <c r="Q2143" s="560"/>
      <c r="R2143" s="560"/>
      <c r="S2143" s="560"/>
      <c r="T2143" s="560"/>
      <c r="U2143" s="560"/>
    </row>
    <row r="2144" spans="1:21">
      <c r="A2144" s="593">
        <f t="shared" si="198"/>
        <v>41364</v>
      </c>
      <c r="B2144" s="594">
        <v>41364.291790567127</v>
      </c>
      <c r="C2144" s="560">
        <f t="shared" si="199"/>
        <v>2013</v>
      </c>
      <c r="D2144" s="560">
        <f t="shared" si="200"/>
        <v>3</v>
      </c>
      <c r="E2144" s="560">
        <f t="shared" si="201"/>
        <v>31</v>
      </c>
      <c r="F2144" s="560">
        <f t="shared" si="202"/>
        <v>7</v>
      </c>
      <c r="G2144" s="595">
        <f t="shared" si="203"/>
        <v>1</v>
      </c>
      <c r="H2144" s="590">
        <f>CHOOSE('Output Sheet'!$B$4,'8760 Data'!J2144,'8760 Data'!K2144,'8760 Data'!L2144,'8760 Data'!M2144,'8760 Data'!N2144,'8760 Data'!O2144,'8760 Data'!P2144,'8760 Data'!Q2144,'8760 Data'!R2144,'8760 Data'!S2144,'8760 Data'!T2144,'8760 Data'!U2144)</f>
        <v>0</v>
      </c>
      <c r="I2144" s="591" t="e">
        <f>H2144/'Output Sheet'!$B$8</f>
        <v>#DIV/0!</v>
      </c>
      <c r="J2144" s="596"/>
      <c r="K2144" s="560"/>
      <c r="L2144" s="560"/>
      <c r="M2144" s="560"/>
      <c r="N2144" s="560"/>
      <c r="O2144" s="560"/>
      <c r="P2144" s="560"/>
      <c r="Q2144" s="560"/>
      <c r="R2144" s="560"/>
      <c r="S2144" s="560"/>
      <c r="T2144" s="560"/>
      <c r="U2144" s="560"/>
    </row>
    <row r="2145" spans="1:21">
      <c r="A2145" s="593">
        <f t="shared" si="198"/>
        <v>41364</v>
      </c>
      <c r="B2145" s="594">
        <v>41364.333457291665</v>
      </c>
      <c r="C2145" s="560">
        <f t="shared" si="199"/>
        <v>2013</v>
      </c>
      <c r="D2145" s="560">
        <f t="shared" si="200"/>
        <v>3</v>
      </c>
      <c r="E2145" s="560">
        <f t="shared" si="201"/>
        <v>31</v>
      </c>
      <c r="F2145" s="560">
        <f t="shared" si="202"/>
        <v>8</v>
      </c>
      <c r="G2145" s="595">
        <f t="shared" si="203"/>
        <v>1</v>
      </c>
      <c r="H2145" s="590">
        <f>CHOOSE('Output Sheet'!$B$4,'8760 Data'!J2145,'8760 Data'!K2145,'8760 Data'!L2145,'8760 Data'!M2145,'8760 Data'!N2145,'8760 Data'!O2145,'8760 Data'!P2145,'8760 Data'!Q2145,'8760 Data'!R2145,'8760 Data'!S2145,'8760 Data'!T2145,'8760 Data'!U2145)</f>
        <v>0</v>
      </c>
      <c r="I2145" s="591" t="e">
        <f>H2145/'Output Sheet'!$B$8</f>
        <v>#DIV/0!</v>
      </c>
      <c r="J2145" s="596"/>
      <c r="K2145" s="560"/>
      <c r="L2145" s="560"/>
      <c r="M2145" s="560"/>
      <c r="N2145" s="560"/>
      <c r="O2145" s="560"/>
      <c r="P2145" s="560"/>
      <c r="Q2145" s="560"/>
      <c r="R2145" s="560"/>
      <c r="S2145" s="560"/>
      <c r="T2145" s="560"/>
      <c r="U2145" s="560"/>
    </row>
    <row r="2146" spans="1:21">
      <c r="A2146" s="593">
        <f t="shared" si="198"/>
        <v>41364</v>
      </c>
      <c r="B2146" s="594">
        <v>41364.375124016202</v>
      </c>
      <c r="C2146" s="560">
        <f t="shared" si="199"/>
        <v>2013</v>
      </c>
      <c r="D2146" s="560">
        <f t="shared" si="200"/>
        <v>3</v>
      </c>
      <c r="E2146" s="560">
        <f t="shared" si="201"/>
        <v>31</v>
      </c>
      <c r="F2146" s="560">
        <f t="shared" si="202"/>
        <v>9</v>
      </c>
      <c r="G2146" s="595">
        <f t="shared" si="203"/>
        <v>1</v>
      </c>
      <c r="H2146" s="590">
        <f>CHOOSE('Output Sheet'!$B$4,'8760 Data'!J2146,'8760 Data'!K2146,'8760 Data'!L2146,'8760 Data'!M2146,'8760 Data'!N2146,'8760 Data'!O2146,'8760 Data'!P2146,'8760 Data'!Q2146,'8760 Data'!R2146,'8760 Data'!S2146,'8760 Data'!T2146,'8760 Data'!U2146)</f>
        <v>0</v>
      </c>
      <c r="I2146" s="591" t="e">
        <f>H2146/'Output Sheet'!$B$8</f>
        <v>#DIV/0!</v>
      </c>
      <c r="J2146" s="596"/>
      <c r="K2146" s="560"/>
      <c r="L2146" s="560"/>
      <c r="M2146" s="560"/>
      <c r="N2146" s="560"/>
      <c r="O2146" s="560"/>
      <c r="P2146" s="560"/>
      <c r="Q2146" s="560"/>
      <c r="R2146" s="560"/>
      <c r="S2146" s="560"/>
      <c r="T2146" s="560"/>
      <c r="U2146" s="560"/>
    </row>
    <row r="2147" spans="1:21">
      <c r="A2147" s="593">
        <f t="shared" si="198"/>
        <v>41364</v>
      </c>
      <c r="B2147" s="594">
        <v>41364.416790740739</v>
      </c>
      <c r="C2147" s="560">
        <f t="shared" si="199"/>
        <v>2013</v>
      </c>
      <c r="D2147" s="560">
        <f t="shared" si="200"/>
        <v>3</v>
      </c>
      <c r="E2147" s="560">
        <f t="shared" si="201"/>
        <v>31</v>
      </c>
      <c r="F2147" s="560">
        <f t="shared" si="202"/>
        <v>10</v>
      </c>
      <c r="G2147" s="595">
        <f t="shared" si="203"/>
        <v>1</v>
      </c>
      <c r="H2147" s="590">
        <f>CHOOSE('Output Sheet'!$B$4,'8760 Data'!J2147,'8760 Data'!K2147,'8760 Data'!L2147,'8760 Data'!M2147,'8760 Data'!N2147,'8760 Data'!O2147,'8760 Data'!P2147,'8760 Data'!Q2147,'8760 Data'!R2147,'8760 Data'!S2147,'8760 Data'!T2147,'8760 Data'!U2147)</f>
        <v>0</v>
      </c>
      <c r="I2147" s="591" t="e">
        <f>H2147/'Output Sheet'!$B$8</f>
        <v>#DIV/0!</v>
      </c>
      <c r="J2147" s="596"/>
      <c r="K2147" s="560"/>
      <c r="L2147" s="560"/>
      <c r="M2147" s="560"/>
      <c r="N2147" s="560"/>
      <c r="O2147" s="560"/>
      <c r="P2147" s="560"/>
      <c r="Q2147" s="560"/>
      <c r="R2147" s="560"/>
      <c r="S2147" s="560"/>
      <c r="T2147" s="560"/>
      <c r="U2147" s="560"/>
    </row>
    <row r="2148" spans="1:21">
      <c r="A2148" s="593">
        <f t="shared" si="198"/>
        <v>41364</v>
      </c>
      <c r="B2148" s="594">
        <v>41364.458457465276</v>
      </c>
      <c r="C2148" s="560">
        <f t="shared" si="199"/>
        <v>2013</v>
      </c>
      <c r="D2148" s="560">
        <f t="shared" si="200"/>
        <v>3</v>
      </c>
      <c r="E2148" s="560">
        <f t="shared" si="201"/>
        <v>31</v>
      </c>
      <c r="F2148" s="560">
        <f t="shared" si="202"/>
        <v>11</v>
      </c>
      <c r="G2148" s="595">
        <f t="shared" si="203"/>
        <v>1</v>
      </c>
      <c r="H2148" s="590">
        <f>CHOOSE('Output Sheet'!$B$4,'8760 Data'!J2148,'8760 Data'!K2148,'8760 Data'!L2148,'8760 Data'!M2148,'8760 Data'!N2148,'8760 Data'!O2148,'8760 Data'!P2148,'8760 Data'!Q2148,'8760 Data'!R2148,'8760 Data'!S2148,'8760 Data'!T2148,'8760 Data'!U2148)</f>
        <v>0</v>
      </c>
      <c r="I2148" s="591" t="e">
        <f>H2148/'Output Sheet'!$B$8</f>
        <v>#DIV/0!</v>
      </c>
      <c r="J2148" s="596"/>
      <c r="K2148" s="560"/>
      <c r="L2148" s="560"/>
      <c r="M2148" s="560"/>
      <c r="N2148" s="560"/>
      <c r="O2148" s="560"/>
      <c r="P2148" s="560"/>
      <c r="Q2148" s="560"/>
      <c r="R2148" s="560"/>
      <c r="S2148" s="560"/>
      <c r="T2148" s="560"/>
      <c r="U2148" s="560"/>
    </row>
    <row r="2149" spans="1:21">
      <c r="A2149" s="593">
        <f t="shared" si="198"/>
        <v>41364</v>
      </c>
      <c r="B2149" s="594">
        <v>41364.500124189814</v>
      </c>
      <c r="C2149" s="560">
        <f t="shared" si="199"/>
        <v>2013</v>
      </c>
      <c r="D2149" s="560">
        <f t="shared" si="200"/>
        <v>3</v>
      </c>
      <c r="E2149" s="560">
        <f t="shared" si="201"/>
        <v>31</v>
      </c>
      <c r="F2149" s="560">
        <f t="shared" si="202"/>
        <v>12</v>
      </c>
      <c r="G2149" s="595">
        <f t="shared" si="203"/>
        <v>1</v>
      </c>
      <c r="H2149" s="590">
        <f>CHOOSE('Output Sheet'!$B$4,'8760 Data'!J2149,'8760 Data'!K2149,'8760 Data'!L2149,'8760 Data'!M2149,'8760 Data'!N2149,'8760 Data'!O2149,'8760 Data'!P2149,'8760 Data'!Q2149,'8760 Data'!R2149,'8760 Data'!S2149,'8760 Data'!T2149,'8760 Data'!U2149)</f>
        <v>0</v>
      </c>
      <c r="I2149" s="591" t="e">
        <f>H2149/'Output Sheet'!$B$8</f>
        <v>#DIV/0!</v>
      </c>
      <c r="J2149" s="596"/>
      <c r="K2149" s="560"/>
      <c r="L2149" s="560"/>
      <c r="M2149" s="560"/>
      <c r="N2149" s="560"/>
      <c r="O2149" s="560"/>
      <c r="P2149" s="560"/>
      <c r="Q2149" s="560"/>
      <c r="R2149" s="560"/>
      <c r="S2149" s="560"/>
      <c r="T2149" s="560"/>
      <c r="U2149" s="560"/>
    </row>
    <row r="2150" spans="1:21">
      <c r="A2150" s="593">
        <f t="shared" si="198"/>
        <v>41364</v>
      </c>
      <c r="B2150" s="594">
        <v>41364.541790914351</v>
      </c>
      <c r="C2150" s="560">
        <f t="shared" si="199"/>
        <v>2013</v>
      </c>
      <c r="D2150" s="560">
        <f t="shared" si="200"/>
        <v>3</v>
      </c>
      <c r="E2150" s="560">
        <f t="shared" si="201"/>
        <v>31</v>
      </c>
      <c r="F2150" s="560">
        <f t="shared" si="202"/>
        <v>13</v>
      </c>
      <c r="G2150" s="595">
        <f t="shared" si="203"/>
        <v>1</v>
      </c>
      <c r="H2150" s="590">
        <f>CHOOSE('Output Sheet'!$B$4,'8760 Data'!J2150,'8760 Data'!K2150,'8760 Data'!L2150,'8760 Data'!M2150,'8760 Data'!N2150,'8760 Data'!O2150,'8760 Data'!P2150,'8760 Data'!Q2150,'8760 Data'!R2150,'8760 Data'!S2150,'8760 Data'!T2150,'8760 Data'!U2150)</f>
        <v>0</v>
      </c>
      <c r="I2150" s="591" t="e">
        <f>H2150/'Output Sheet'!$B$8</f>
        <v>#DIV/0!</v>
      </c>
      <c r="J2150" s="596"/>
      <c r="K2150" s="560"/>
      <c r="L2150" s="560"/>
      <c r="M2150" s="560"/>
      <c r="N2150" s="560"/>
      <c r="O2150" s="560"/>
      <c r="P2150" s="560"/>
      <c r="Q2150" s="560"/>
      <c r="R2150" s="560"/>
      <c r="S2150" s="560"/>
      <c r="T2150" s="560"/>
      <c r="U2150" s="560"/>
    </row>
    <row r="2151" spans="1:21">
      <c r="A2151" s="593">
        <f t="shared" si="198"/>
        <v>41364</v>
      </c>
      <c r="B2151" s="594">
        <v>41364.583457638888</v>
      </c>
      <c r="C2151" s="560">
        <f t="shared" si="199"/>
        <v>2013</v>
      </c>
      <c r="D2151" s="560">
        <f t="shared" si="200"/>
        <v>3</v>
      </c>
      <c r="E2151" s="560">
        <f t="shared" si="201"/>
        <v>31</v>
      </c>
      <c r="F2151" s="560">
        <f t="shared" si="202"/>
        <v>14</v>
      </c>
      <c r="G2151" s="595">
        <f t="shared" si="203"/>
        <v>1</v>
      </c>
      <c r="H2151" s="590">
        <f>CHOOSE('Output Sheet'!$B$4,'8760 Data'!J2151,'8760 Data'!K2151,'8760 Data'!L2151,'8760 Data'!M2151,'8760 Data'!N2151,'8760 Data'!O2151,'8760 Data'!P2151,'8760 Data'!Q2151,'8760 Data'!R2151,'8760 Data'!S2151,'8760 Data'!T2151,'8760 Data'!U2151)</f>
        <v>0</v>
      </c>
      <c r="I2151" s="591" t="e">
        <f>H2151/'Output Sheet'!$B$8</f>
        <v>#DIV/0!</v>
      </c>
      <c r="J2151" s="596"/>
      <c r="K2151" s="560"/>
      <c r="L2151" s="560"/>
      <c r="M2151" s="560"/>
      <c r="N2151" s="560"/>
      <c r="O2151" s="560"/>
      <c r="P2151" s="560"/>
      <c r="Q2151" s="560"/>
      <c r="R2151" s="560"/>
      <c r="S2151" s="560"/>
      <c r="T2151" s="560"/>
      <c r="U2151" s="560"/>
    </row>
    <row r="2152" spans="1:21">
      <c r="A2152" s="593">
        <f t="shared" si="198"/>
        <v>41364</v>
      </c>
      <c r="B2152" s="594">
        <v>41364.625124363425</v>
      </c>
      <c r="C2152" s="560">
        <f t="shared" si="199"/>
        <v>2013</v>
      </c>
      <c r="D2152" s="560">
        <f t="shared" si="200"/>
        <v>3</v>
      </c>
      <c r="E2152" s="560">
        <f t="shared" si="201"/>
        <v>31</v>
      </c>
      <c r="F2152" s="560">
        <f t="shared" si="202"/>
        <v>15</v>
      </c>
      <c r="G2152" s="595">
        <f t="shared" si="203"/>
        <v>1</v>
      </c>
      <c r="H2152" s="590">
        <f>CHOOSE('Output Sheet'!$B$4,'8760 Data'!J2152,'8760 Data'!K2152,'8760 Data'!L2152,'8760 Data'!M2152,'8760 Data'!N2152,'8760 Data'!O2152,'8760 Data'!P2152,'8760 Data'!Q2152,'8760 Data'!R2152,'8760 Data'!S2152,'8760 Data'!T2152,'8760 Data'!U2152)</f>
        <v>0</v>
      </c>
      <c r="I2152" s="591" t="e">
        <f>H2152/'Output Sheet'!$B$8</f>
        <v>#DIV/0!</v>
      </c>
      <c r="J2152" s="596"/>
      <c r="K2152" s="560"/>
      <c r="L2152" s="560"/>
      <c r="M2152" s="560"/>
      <c r="N2152" s="560"/>
      <c r="O2152" s="560"/>
      <c r="P2152" s="560"/>
      <c r="Q2152" s="560"/>
      <c r="R2152" s="560"/>
      <c r="S2152" s="560"/>
      <c r="T2152" s="560"/>
      <c r="U2152" s="560"/>
    </row>
    <row r="2153" spans="1:21">
      <c r="A2153" s="593">
        <f t="shared" si="198"/>
        <v>41364</v>
      </c>
      <c r="B2153" s="594">
        <v>41364.666791087962</v>
      </c>
      <c r="C2153" s="560">
        <f t="shared" si="199"/>
        <v>2013</v>
      </c>
      <c r="D2153" s="560">
        <f t="shared" si="200"/>
        <v>3</v>
      </c>
      <c r="E2153" s="560">
        <f t="shared" si="201"/>
        <v>31</v>
      </c>
      <c r="F2153" s="560">
        <f t="shared" si="202"/>
        <v>16</v>
      </c>
      <c r="G2153" s="595">
        <f t="shared" si="203"/>
        <v>1</v>
      </c>
      <c r="H2153" s="590">
        <f>CHOOSE('Output Sheet'!$B$4,'8760 Data'!J2153,'8760 Data'!K2153,'8760 Data'!L2153,'8760 Data'!M2153,'8760 Data'!N2153,'8760 Data'!O2153,'8760 Data'!P2153,'8760 Data'!Q2153,'8760 Data'!R2153,'8760 Data'!S2153,'8760 Data'!T2153,'8760 Data'!U2153)</f>
        <v>0</v>
      </c>
      <c r="I2153" s="591" t="e">
        <f>H2153/'Output Sheet'!$B$8</f>
        <v>#DIV/0!</v>
      </c>
      <c r="J2153" s="596"/>
      <c r="K2153" s="560"/>
      <c r="L2153" s="560"/>
      <c r="M2153" s="560"/>
      <c r="N2153" s="560"/>
      <c r="O2153" s="560"/>
      <c r="P2153" s="560"/>
      <c r="Q2153" s="560"/>
      <c r="R2153" s="560"/>
      <c r="S2153" s="560"/>
      <c r="T2153" s="560"/>
      <c r="U2153" s="560"/>
    </row>
    <row r="2154" spans="1:21">
      <c r="A2154" s="593">
        <f t="shared" si="198"/>
        <v>41364</v>
      </c>
      <c r="B2154" s="594">
        <v>41364.7084578125</v>
      </c>
      <c r="C2154" s="560">
        <f t="shared" si="199"/>
        <v>2013</v>
      </c>
      <c r="D2154" s="560">
        <f t="shared" si="200"/>
        <v>3</v>
      </c>
      <c r="E2154" s="560">
        <f t="shared" si="201"/>
        <v>31</v>
      </c>
      <c r="F2154" s="560">
        <f t="shared" si="202"/>
        <v>17</v>
      </c>
      <c r="G2154" s="595">
        <f t="shared" si="203"/>
        <v>1</v>
      </c>
      <c r="H2154" s="590">
        <f>CHOOSE('Output Sheet'!$B$4,'8760 Data'!J2154,'8760 Data'!K2154,'8760 Data'!L2154,'8760 Data'!M2154,'8760 Data'!N2154,'8760 Data'!O2154,'8760 Data'!P2154,'8760 Data'!Q2154,'8760 Data'!R2154,'8760 Data'!S2154,'8760 Data'!T2154,'8760 Data'!U2154)</f>
        <v>0</v>
      </c>
      <c r="I2154" s="591" t="e">
        <f>H2154/'Output Sheet'!$B$8</f>
        <v>#DIV/0!</v>
      </c>
      <c r="J2154" s="596"/>
      <c r="K2154" s="560"/>
      <c r="L2154" s="560"/>
      <c r="M2154" s="560"/>
      <c r="N2154" s="560"/>
      <c r="O2154" s="560"/>
      <c r="P2154" s="560"/>
      <c r="Q2154" s="560"/>
      <c r="R2154" s="560"/>
      <c r="S2154" s="560"/>
      <c r="T2154" s="560"/>
      <c r="U2154" s="560"/>
    </row>
    <row r="2155" spans="1:21">
      <c r="A2155" s="593">
        <f t="shared" si="198"/>
        <v>41364</v>
      </c>
      <c r="B2155" s="594">
        <v>41364.750124537037</v>
      </c>
      <c r="C2155" s="560">
        <f t="shared" si="199"/>
        <v>2013</v>
      </c>
      <c r="D2155" s="560">
        <f t="shared" si="200"/>
        <v>3</v>
      </c>
      <c r="E2155" s="560">
        <f t="shared" si="201"/>
        <v>31</v>
      </c>
      <c r="F2155" s="560">
        <f t="shared" si="202"/>
        <v>18</v>
      </c>
      <c r="G2155" s="595">
        <f t="shared" si="203"/>
        <v>1</v>
      </c>
      <c r="H2155" s="590">
        <f>CHOOSE('Output Sheet'!$B$4,'8760 Data'!J2155,'8760 Data'!K2155,'8760 Data'!L2155,'8760 Data'!M2155,'8760 Data'!N2155,'8760 Data'!O2155,'8760 Data'!P2155,'8760 Data'!Q2155,'8760 Data'!R2155,'8760 Data'!S2155,'8760 Data'!T2155,'8760 Data'!U2155)</f>
        <v>0</v>
      </c>
      <c r="I2155" s="591" t="e">
        <f>H2155/'Output Sheet'!$B$8</f>
        <v>#DIV/0!</v>
      </c>
      <c r="J2155" s="596"/>
      <c r="K2155" s="560"/>
      <c r="L2155" s="560"/>
      <c r="M2155" s="560"/>
      <c r="N2155" s="560"/>
      <c r="O2155" s="560"/>
      <c r="P2155" s="560"/>
      <c r="Q2155" s="560"/>
      <c r="R2155" s="560"/>
      <c r="S2155" s="560"/>
      <c r="T2155" s="560"/>
      <c r="U2155" s="560"/>
    </row>
    <row r="2156" spans="1:21">
      <c r="A2156" s="593">
        <f t="shared" si="198"/>
        <v>41364</v>
      </c>
      <c r="B2156" s="594">
        <v>41364.791791261574</v>
      </c>
      <c r="C2156" s="560">
        <f t="shared" si="199"/>
        <v>2013</v>
      </c>
      <c r="D2156" s="560">
        <f t="shared" si="200"/>
        <v>3</v>
      </c>
      <c r="E2156" s="560">
        <f t="shared" si="201"/>
        <v>31</v>
      </c>
      <c r="F2156" s="560">
        <f t="shared" si="202"/>
        <v>19</v>
      </c>
      <c r="G2156" s="595">
        <f t="shared" si="203"/>
        <v>1</v>
      </c>
      <c r="H2156" s="590">
        <f>CHOOSE('Output Sheet'!$B$4,'8760 Data'!J2156,'8760 Data'!K2156,'8760 Data'!L2156,'8760 Data'!M2156,'8760 Data'!N2156,'8760 Data'!O2156,'8760 Data'!P2156,'8760 Data'!Q2156,'8760 Data'!R2156,'8760 Data'!S2156,'8760 Data'!T2156,'8760 Data'!U2156)</f>
        <v>0</v>
      </c>
      <c r="I2156" s="591" t="e">
        <f>H2156/'Output Sheet'!$B$8</f>
        <v>#DIV/0!</v>
      </c>
      <c r="J2156" s="596"/>
      <c r="K2156" s="560"/>
      <c r="L2156" s="560"/>
      <c r="M2156" s="560"/>
      <c r="N2156" s="560"/>
      <c r="O2156" s="560"/>
      <c r="P2156" s="560"/>
      <c r="Q2156" s="560"/>
      <c r="R2156" s="560"/>
      <c r="S2156" s="560"/>
      <c r="T2156" s="560"/>
      <c r="U2156" s="560"/>
    </row>
    <row r="2157" spans="1:21">
      <c r="A2157" s="593">
        <f t="shared" si="198"/>
        <v>41364</v>
      </c>
      <c r="B2157" s="594">
        <v>41364.833457986111</v>
      </c>
      <c r="C2157" s="560">
        <f t="shared" si="199"/>
        <v>2013</v>
      </c>
      <c r="D2157" s="560">
        <f t="shared" si="200"/>
        <v>3</v>
      </c>
      <c r="E2157" s="560">
        <f t="shared" si="201"/>
        <v>31</v>
      </c>
      <c r="F2157" s="560">
        <f t="shared" si="202"/>
        <v>20</v>
      </c>
      <c r="G2157" s="595">
        <f t="shared" si="203"/>
        <v>1</v>
      </c>
      <c r="H2157" s="590">
        <f>CHOOSE('Output Sheet'!$B$4,'8760 Data'!J2157,'8760 Data'!K2157,'8760 Data'!L2157,'8760 Data'!M2157,'8760 Data'!N2157,'8760 Data'!O2157,'8760 Data'!P2157,'8760 Data'!Q2157,'8760 Data'!R2157,'8760 Data'!S2157,'8760 Data'!T2157,'8760 Data'!U2157)</f>
        <v>0</v>
      </c>
      <c r="I2157" s="591" t="e">
        <f>H2157/'Output Sheet'!$B$8</f>
        <v>#DIV/0!</v>
      </c>
      <c r="J2157" s="596"/>
      <c r="K2157" s="560"/>
      <c r="L2157" s="560"/>
      <c r="M2157" s="560"/>
      <c r="N2157" s="560"/>
      <c r="O2157" s="560"/>
      <c r="P2157" s="560"/>
      <c r="Q2157" s="560"/>
      <c r="R2157" s="560"/>
      <c r="S2157" s="560"/>
      <c r="T2157" s="560"/>
      <c r="U2157" s="560"/>
    </row>
    <row r="2158" spans="1:21">
      <c r="A2158" s="593">
        <f t="shared" si="198"/>
        <v>41364</v>
      </c>
      <c r="B2158" s="594">
        <v>41364.875124710648</v>
      </c>
      <c r="C2158" s="560">
        <f t="shared" si="199"/>
        <v>2013</v>
      </c>
      <c r="D2158" s="560">
        <f t="shared" si="200"/>
        <v>3</v>
      </c>
      <c r="E2158" s="560">
        <f t="shared" si="201"/>
        <v>31</v>
      </c>
      <c r="F2158" s="560">
        <f t="shared" si="202"/>
        <v>21</v>
      </c>
      <c r="G2158" s="595">
        <f t="shared" si="203"/>
        <v>1</v>
      </c>
      <c r="H2158" s="590">
        <f>CHOOSE('Output Sheet'!$B$4,'8760 Data'!J2158,'8760 Data'!K2158,'8760 Data'!L2158,'8760 Data'!M2158,'8760 Data'!N2158,'8760 Data'!O2158,'8760 Data'!P2158,'8760 Data'!Q2158,'8760 Data'!R2158,'8760 Data'!S2158,'8760 Data'!T2158,'8760 Data'!U2158)</f>
        <v>0</v>
      </c>
      <c r="I2158" s="591" t="e">
        <f>H2158/'Output Sheet'!$B$8</f>
        <v>#DIV/0!</v>
      </c>
      <c r="J2158" s="596"/>
      <c r="K2158" s="560"/>
      <c r="L2158" s="560"/>
      <c r="M2158" s="560"/>
      <c r="N2158" s="560"/>
      <c r="O2158" s="560"/>
      <c r="P2158" s="560"/>
      <c r="Q2158" s="560"/>
      <c r="R2158" s="560"/>
      <c r="S2158" s="560"/>
      <c r="T2158" s="560"/>
      <c r="U2158" s="560"/>
    </row>
    <row r="2159" spans="1:21">
      <c r="A2159" s="593">
        <f t="shared" si="198"/>
        <v>41364</v>
      </c>
      <c r="B2159" s="594">
        <v>41364.916791435186</v>
      </c>
      <c r="C2159" s="560">
        <f t="shared" si="199"/>
        <v>2013</v>
      </c>
      <c r="D2159" s="560">
        <f t="shared" si="200"/>
        <v>3</v>
      </c>
      <c r="E2159" s="560">
        <f t="shared" si="201"/>
        <v>31</v>
      </c>
      <c r="F2159" s="560">
        <f t="shared" si="202"/>
        <v>22</v>
      </c>
      <c r="G2159" s="595">
        <f t="shared" si="203"/>
        <v>1</v>
      </c>
      <c r="H2159" s="590">
        <f>CHOOSE('Output Sheet'!$B$4,'8760 Data'!J2159,'8760 Data'!K2159,'8760 Data'!L2159,'8760 Data'!M2159,'8760 Data'!N2159,'8760 Data'!O2159,'8760 Data'!P2159,'8760 Data'!Q2159,'8760 Data'!R2159,'8760 Data'!S2159,'8760 Data'!T2159,'8760 Data'!U2159)</f>
        <v>0</v>
      </c>
      <c r="I2159" s="591" t="e">
        <f>H2159/'Output Sheet'!$B$8</f>
        <v>#DIV/0!</v>
      </c>
      <c r="J2159" s="596"/>
      <c r="K2159" s="560"/>
      <c r="L2159" s="560"/>
      <c r="M2159" s="560"/>
      <c r="N2159" s="560"/>
      <c r="O2159" s="560"/>
      <c r="P2159" s="560"/>
      <c r="Q2159" s="560"/>
      <c r="R2159" s="560"/>
      <c r="S2159" s="560"/>
      <c r="T2159" s="560"/>
      <c r="U2159" s="560"/>
    </row>
    <row r="2160" spans="1:21">
      <c r="A2160" s="593">
        <f t="shared" si="198"/>
        <v>41364</v>
      </c>
      <c r="B2160" s="594">
        <v>41364.958458159723</v>
      </c>
      <c r="C2160" s="560">
        <f t="shared" si="199"/>
        <v>2013</v>
      </c>
      <c r="D2160" s="560">
        <f t="shared" si="200"/>
        <v>3</v>
      </c>
      <c r="E2160" s="560">
        <f t="shared" si="201"/>
        <v>31</v>
      </c>
      <c r="F2160" s="560">
        <f t="shared" si="202"/>
        <v>23</v>
      </c>
      <c r="G2160" s="595">
        <f t="shared" si="203"/>
        <v>1</v>
      </c>
      <c r="H2160" s="590">
        <f>CHOOSE('Output Sheet'!$B$4,'8760 Data'!J2160,'8760 Data'!K2160,'8760 Data'!L2160,'8760 Data'!M2160,'8760 Data'!N2160,'8760 Data'!O2160,'8760 Data'!P2160,'8760 Data'!Q2160,'8760 Data'!R2160,'8760 Data'!S2160,'8760 Data'!T2160,'8760 Data'!U2160)</f>
        <v>0</v>
      </c>
      <c r="I2160" s="591" t="e">
        <f>H2160/'Output Sheet'!$B$8</f>
        <v>#DIV/0!</v>
      </c>
      <c r="J2160" s="596"/>
      <c r="K2160" s="560"/>
      <c r="L2160" s="560"/>
      <c r="M2160" s="560"/>
      <c r="N2160" s="560"/>
      <c r="O2160" s="560"/>
      <c r="P2160" s="560"/>
      <c r="Q2160" s="560"/>
      <c r="R2160" s="560"/>
      <c r="S2160" s="560"/>
      <c r="T2160" s="560"/>
      <c r="U2160" s="560"/>
    </row>
    <row r="2161" spans="1:21">
      <c r="A2161" s="593">
        <f t="shared" si="198"/>
        <v>41365</v>
      </c>
      <c r="B2161" s="594">
        <v>41365.00012488426</v>
      </c>
      <c r="C2161" s="560">
        <f t="shared" si="199"/>
        <v>2013</v>
      </c>
      <c r="D2161" s="560">
        <f t="shared" si="200"/>
        <v>4</v>
      </c>
      <c r="E2161" s="560">
        <f t="shared" si="201"/>
        <v>1</v>
      </c>
      <c r="F2161" s="560">
        <f t="shared" si="202"/>
        <v>24</v>
      </c>
      <c r="G2161" s="595">
        <f t="shared" si="203"/>
        <v>2</v>
      </c>
      <c r="H2161" s="590">
        <f>CHOOSE('Output Sheet'!$B$4,'8760 Data'!J2161,'8760 Data'!K2161,'8760 Data'!L2161,'8760 Data'!M2161,'8760 Data'!N2161,'8760 Data'!O2161,'8760 Data'!P2161,'8760 Data'!Q2161,'8760 Data'!R2161,'8760 Data'!S2161,'8760 Data'!T2161,'8760 Data'!U2161)</f>
        <v>0</v>
      </c>
      <c r="I2161" s="591" t="e">
        <f>H2161/'Output Sheet'!$B$8</f>
        <v>#DIV/0!</v>
      </c>
      <c r="J2161" s="596"/>
      <c r="K2161" s="560"/>
      <c r="L2161" s="560"/>
      <c r="M2161" s="560"/>
      <c r="N2161" s="560"/>
      <c r="O2161" s="560"/>
      <c r="P2161" s="560"/>
      <c r="Q2161" s="560"/>
      <c r="R2161" s="560"/>
      <c r="S2161" s="560"/>
      <c r="T2161" s="560"/>
      <c r="U2161" s="560"/>
    </row>
    <row r="2162" spans="1:21">
      <c r="A2162" s="593">
        <f t="shared" si="198"/>
        <v>41365</v>
      </c>
      <c r="B2162" s="594">
        <v>41365.041791608797</v>
      </c>
      <c r="C2162" s="560">
        <f t="shared" si="199"/>
        <v>2013</v>
      </c>
      <c r="D2162" s="560">
        <f t="shared" si="200"/>
        <v>4</v>
      </c>
      <c r="E2162" s="560">
        <f t="shared" si="201"/>
        <v>1</v>
      </c>
      <c r="F2162" s="560">
        <f t="shared" si="202"/>
        <v>1</v>
      </c>
      <c r="G2162" s="595">
        <f t="shared" si="203"/>
        <v>2</v>
      </c>
      <c r="H2162" s="590">
        <f>CHOOSE('Output Sheet'!$B$4,'8760 Data'!J2162,'8760 Data'!K2162,'8760 Data'!L2162,'8760 Data'!M2162,'8760 Data'!N2162,'8760 Data'!O2162,'8760 Data'!P2162,'8760 Data'!Q2162,'8760 Data'!R2162,'8760 Data'!S2162,'8760 Data'!T2162,'8760 Data'!U2162)</f>
        <v>0</v>
      </c>
      <c r="I2162" s="591" t="e">
        <f>H2162/'Output Sheet'!$B$8</f>
        <v>#DIV/0!</v>
      </c>
      <c r="J2162" s="596"/>
      <c r="K2162" s="560"/>
      <c r="L2162" s="560"/>
      <c r="M2162" s="560"/>
      <c r="N2162" s="560"/>
      <c r="O2162" s="560"/>
      <c r="P2162" s="560"/>
      <c r="Q2162" s="560"/>
      <c r="R2162" s="560"/>
      <c r="S2162" s="560"/>
      <c r="T2162" s="560"/>
      <c r="U2162" s="560"/>
    </row>
    <row r="2163" spans="1:21">
      <c r="A2163" s="593">
        <f t="shared" si="198"/>
        <v>41365</v>
      </c>
      <c r="B2163" s="594">
        <v>41365.083458333334</v>
      </c>
      <c r="C2163" s="560">
        <f t="shared" si="199"/>
        <v>2013</v>
      </c>
      <c r="D2163" s="560">
        <f t="shared" si="200"/>
        <v>4</v>
      </c>
      <c r="E2163" s="560">
        <f t="shared" si="201"/>
        <v>1</v>
      </c>
      <c r="F2163" s="560">
        <f t="shared" si="202"/>
        <v>2</v>
      </c>
      <c r="G2163" s="595">
        <f t="shared" si="203"/>
        <v>2</v>
      </c>
      <c r="H2163" s="590">
        <f>CHOOSE('Output Sheet'!$B$4,'8760 Data'!J2163,'8760 Data'!K2163,'8760 Data'!L2163,'8760 Data'!M2163,'8760 Data'!N2163,'8760 Data'!O2163,'8760 Data'!P2163,'8760 Data'!Q2163,'8760 Data'!R2163,'8760 Data'!S2163,'8760 Data'!T2163,'8760 Data'!U2163)</f>
        <v>0</v>
      </c>
      <c r="I2163" s="591" t="e">
        <f>H2163/'Output Sheet'!$B$8</f>
        <v>#DIV/0!</v>
      </c>
      <c r="J2163" s="596"/>
      <c r="K2163" s="560"/>
      <c r="L2163" s="560"/>
      <c r="M2163" s="560"/>
      <c r="N2163" s="560"/>
      <c r="O2163" s="560"/>
      <c r="P2163" s="560"/>
      <c r="Q2163" s="560"/>
      <c r="R2163" s="560"/>
      <c r="S2163" s="560"/>
      <c r="T2163" s="560"/>
      <c r="U2163" s="560"/>
    </row>
    <row r="2164" spans="1:21">
      <c r="A2164" s="593">
        <f t="shared" si="198"/>
        <v>41365</v>
      </c>
      <c r="B2164" s="594">
        <v>41365.125125057872</v>
      </c>
      <c r="C2164" s="560">
        <f t="shared" si="199"/>
        <v>2013</v>
      </c>
      <c r="D2164" s="560">
        <f t="shared" si="200"/>
        <v>4</v>
      </c>
      <c r="E2164" s="560">
        <f t="shared" si="201"/>
        <v>1</v>
      </c>
      <c r="F2164" s="560">
        <f t="shared" si="202"/>
        <v>3</v>
      </c>
      <c r="G2164" s="595">
        <f t="shared" si="203"/>
        <v>2</v>
      </c>
      <c r="H2164" s="590">
        <f>CHOOSE('Output Sheet'!$B$4,'8760 Data'!J2164,'8760 Data'!K2164,'8760 Data'!L2164,'8760 Data'!M2164,'8760 Data'!N2164,'8760 Data'!O2164,'8760 Data'!P2164,'8760 Data'!Q2164,'8760 Data'!R2164,'8760 Data'!S2164,'8760 Data'!T2164,'8760 Data'!U2164)</f>
        <v>0</v>
      </c>
      <c r="I2164" s="591" t="e">
        <f>H2164/'Output Sheet'!$B$8</f>
        <v>#DIV/0!</v>
      </c>
      <c r="J2164" s="596"/>
      <c r="K2164" s="560"/>
      <c r="L2164" s="560"/>
      <c r="M2164" s="560"/>
      <c r="N2164" s="560"/>
      <c r="O2164" s="560"/>
      <c r="P2164" s="560"/>
      <c r="Q2164" s="560"/>
      <c r="R2164" s="560"/>
      <c r="S2164" s="560"/>
      <c r="T2164" s="560"/>
      <c r="U2164" s="560"/>
    </row>
    <row r="2165" spans="1:21">
      <c r="A2165" s="593">
        <f t="shared" si="198"/>
        <v>41365</v>
      </c>
      <c r="B2165" s="594">
        <v>41365.166791782409</v>
      </c>
      <c r="C2165" s="560">
        <f t="shared" si="199"/>
        <v>2013</v>
      </c>
      <c r="D2165" s="560">
        <f t="shared" si="200"/>
        <v>4</v>
      </c>
      <c r="E2165" s="560">
        <f t="shared" si="201"/>
        <v>1</v>
      </c>
      <c r="F2165" s="560">
        <f t="shared" si="202"/>
        <v>4</v>
      </c>
      <c r="G2165" s="595">
        <f t="shared" si="203"/>
        <v>2</v>
      </c>
      <c r="H2165" s="590">
        <f>CHOOSE('Output Sheet'!$B$4,'8760 Data'!J2165,'8760 Data'!K2165,'8760 Data'!L2165,'8760 Data'!M2165,'8760 Data'!N2165,'8760 Data'!O2165,'8760 Data'!P2165,'8760 Data'!Q2165,'8760 Data'!R2165,'8760 Data'!S2165,'8760 Data'!T2165,'8760 Data'!U2165)</f>
        <v>0</v>
      </c>
      <c r="I2165" s="591" t="e">
        <f>H2165/'Output Sheet'!$B$8</f>
        <v>#DIV/0!</v>
      </c>
      <c r="J2165" s="596"/>
      <c r="K2165" s="560"/>
      <c r="L2165" s="560"/>
      <c r="M2165" s="560"/>
      <c r="N2165" s="560"/>
      <c r="O2165" s="560"/>
      <c r="P2165" s="560"/>
      <c r="Q2165" s="560"/>
      <c r="R2165" s="560"/>
      <c r="S2165" s="560"/>
      <c r="T2165" s="560"/>
      <c r="U2165" s="560"/>
    </row>
    <row r="2166" spans="1:21">
      <c r="A2166" s="593">
        <f t="shared" si="198"/>
        <v>41365</v>
      </c>
      <c r="B2166" s="594">
        <v>41365.208458506946</v>
      </c>
      <c r="C2166" s="560">
        <f t="shared" si="199"/>
        <v>2013</v>
      </c>
      <c r="D2166" s="560">
        <f t="shared" si="200"/>
        <v>4</v>
      </c>
      <c r="E2166" s="560">
        <f t="shared" si="201"/>
        <v>1</v>
      </c>
      <c r="F2166" s="560">
        <f t="shared" si="202"/>
        <v>5</v>
      </c>
      <c r="G2166" s="595">
        <f t="shared" si="203"/>
        <v>2</v>
      </c>
      <c r="H2166" s="590">
        <f>CHOOSE('Output Sheet'!$B$4,'8760 Data'!J2166,'8760 Data'!K2166,'8760 Data'!L2166,'8760 Data'!M2166,'8760 Data'!N2166,'8760 Data'!O2166,'8760 Data'!P2166,'8760 Data'!Q2166,'8760 Data'!R2166,'8760 Data'!S2166,'8760 Data'!T2166,'8760 Data'!U2166)</f>
        <v>0</v>
      </c>
      <c r="I2166" s="591" t="e">
        <f>H2166/'Output Sheet'!$B$8</f>
        <v>#DIV/0!</v>
      </c>
      <c r="J2166" s="596"/>
      <c r="K2166" s="560"/>
      <c r="L2166" s="560"/>
      <c r="M2166" s="560"/>
      <c r="N2166" s="560"/>
      <c r="O2166" s="560"/>
      <c r="P2166" s="560"/>
      <c r="Q2166" s="560"/>
      <c r="R2166" s="560"/>
      <c r="S2166" s="560"/>
      <c r="T2166" s="560"/>
      <c r="U2166" s="560"/>
    </row>
    <row r="2167" spans="1:21">
      <c r="A2167" s="593">
        <f t="shared" si="198"/>
        <v>41365</v>
      </c>
      <c r="B2167" s="594">
        <v>41365.250125231483</v>
      </c>
      <c r="C2167" s="560">
        <f t="shared" si="199"/>
        <v>2013</v>
      </c>
      <c r="D2167" s="560">
        <f t="shared" si="200"/>
        <v>4</v>
      </c>
      <c r="E2167" s="560">
        <f t="shared" si="201"/>
        <v>1</v>
      </c>
      <c r="F2167" s="560">
        <f t="shared" si="202"/>
        <v>6</v>
      </c>
      <c r="G2167" s="595">
        <f t="shared" si="203"/>
        <v>2</v>
      </c>
      <c r="H2167" s="590">
        <f>CHOOSE('Output Sheet'!$B$4,'8760 Data'!J2167,'8760 Data'!K2167,'8760 Data'!L2167,'8760 Data'!M2167,'8760 Data'!N2167,'8760 Data'!O2167,'8760 Data'!P2167,'8760 Data'!Q2167,'8760 Data'!R2167,'8760 Data'!S2167,'8760 Data'!T2167,'8760 Data'!U2167)</f>
        <v>0</v>
      </c>
      <c r="I2167" s="591" t="e">
        <f>H2167/'Output Sheet'!$B$8</f>
        <v>#DIV/0!</v>
      </c>
      <c r="J2167" s="596"/>
      <c r="K2167" s="560"/>
      <c r="L2167" s="560"/>
      <c r="M2167" s="560"/>
      <c r="N2167" s="560"/>
      <c r="O2167" s="560"/>
      <c r="P2167" s="560"/>
      <c r="Q2167" s="560"/>
      <c r="R2167" s="560"/>
      <c r="S2167" s="560"/>
      <c r="T2167" s="560"/>
      <c r="U2167" s="560"/>
    </row>
    <row r="2168" spans="1:21">
      <c r="A2168" s="593">
        <f t="shared" si="198"/>
        <v>41365</v>
      </c>
      <c r="B2168" s="594">
        <v>41365.29179195602</v>
      </c>
      <c r="C2168" s="560">
        <f t="shared" si="199"/>
        <v>2013</v>
      </c>
      <c r="D2168" s="560">
        <f t="shared" si="200"/>
        <v>4</v>
      </c>
      <c r="E2168" s="560">
        <f t="shared" si="201"/>
        <v>1</v>
      </c>
      <c r="F2168" s="560">
        <f t="shared" si="202"/>
        <v>7</v>
      </c>
      <c r="G2168" s="595">
        <f t="shared" si="203"/>
        <v>2</v>
      </c>
      <c r="H2168" s="590">
        <f>CHOOSE('Output Sheet'!$B$4,'8760 Data'!J2168,'8760 Data'!K2168,'8760 Data'!L2168,'8760 Data'!M2168,'8760 Data'!N2168,'8760 Data'!O2168,'8760 Data'!P2168,'8760 Data'!Q2168,'8760 Data'!R2168,'8760 Data'!S2168,'8760 Data'!T2168,'8760 Data'!U2168)</f>
        <v>0</v>
      </c>
      <c r="I2168" s="591" t="e">
        <f>H2168/'Output Sheet'!$B$8</f>
        <v>#DIV/0!</v>
      </c>
      <c r="J2168" s="596"/>
      <c r="K2168" s="560"/>
      <c r="L2168" s="560"/>
      <c r="M2168" s="560"/>
      <c r="N2168" s="560"/>
      <c r="O2168" s="560"/>
      <c r="P2168" s="560"/>
      <c r="Q2168" s="560"/>
      <c r="R2168" s="560"/>
      <c r="S2168" s="560"/>
      <c r="T2168" s="560"/>
      <c r="U2168" s="560"/>
    </row>
    <row r="2169" spans="1:21">
      <c r="A2169" s="593">
        <f t="shared" si="198"/>
        <v>41365</v>
      </c>
      <c r="B2169" s="594">
        <v>41365.333458680558</v>
      </c>
      <c r="C2169" s="560">
        <f t="shared" si="199"/>
        <v>2013</v>
      </c>
      <c r="D2169" s="560">
        <f t="shared" si="200"/>
        <v>4</v>
      </c>
      <c r="E2169" s="560">
        <f t="shared" si="201"/>
        <v>1</v>
      </c>
      <c r="F2169" s="560">
        <f t="shared" si="202"/>
        <v>8</v>
      </c>
      <c r="G2169" s="595">
        <f t="shared" si="203"/>
        <v>2</v>
      </c>
      <c r="H2169" s="590">
        <f>CHOOSE('Output Sheet'!$B$4,'8760 Data'!J2169,'8760 Data'!K2169,'8760 Data'!L2169,'8760 Data'!M2169,'8760 Data'!N2169,'8760 Data'!O2169,'8760 Data'!P2169,'8760 Data'!Q2169,'8760 Data'!R2169,'8760 Data'!S2169,'8760 Data'!T2169,'8760 Data'!U2169)</f>
        <v>0</v>
      </c>
      <c r="I2169" s="591" t="e">
        <f>H2169/'Output Sheet'!$B$8</f>
        <v>#DIV/0!</v>
      </c>
      <c r="J2169" s="596"/>
      <c r="K2169" s="560"/>
      <c r="L2169" s="560"/>
      <c r="M2169" s="560"/>
      <c r="N2169" s="560"/>
      <c r="O2169" s="560"/>
      <c r="P2169" s="560"/>
      <c r="Q2169" s="560"/>
      <c r="R2169" s="560"/>
      <c r="S2169" s="560"/>
      <c r="T2169" s="560"/>
      <c r="U2169" s="560"/>
    </row>
    <row r="2170" spans="1:21">
      <c r="A2170" s="593">
        <f t="shared" si="198"/>
        <v>41365</v>
      </c>
      <c r="B2170" s="594">
        <v>41365.375125405095</v>
      </c>
      <c r="C2170" s="560">
        <f t="shared" si="199"/>
        <v>2013</v>
      </c>
      <c r="D2170" s="560">
        <f t="shared" si="200"/>
        <v>4</v>
      </c>
      <c r="E2170" s="560">
        <f t="shared" si="201"/>
        <v>1</v>
      </c>
      <c r="F2170" s="560">
        <f t="shared" si="202"/>
        <v>9</v>
      </c>
      <c r="G2170" s="595">
        <f t="shared" si="203"/>
        <v>2</v>
      </c>
      <c r="H2170" s="590">
        <f>CHOOSE('Output Sheet'!$B$4,'8760 Data'!J2170,'8760 Data'!K2170,'8760 Data'!L2170,'8760 Data'!M2170,'8760 Data'!N2170,'8760 Data'!O2170,'8760 Data'!P2170,'8760 Data'!Q2170,'8760 Data'!R2170,'8760 Data'!S2170,'8760 Data'!T2170,'8760 Data'!U2170)</f>
        <v>0</v>
      </c>
      <c r="I2170" s="591" t="e">
        <f>H2170/'Output Sheet'!$B$8</f>
        <v>#DIV/0!</v>
      </c>
      <c r="J2170" s="596"/>
      <c r="K2170" s="560"/>
      <c r="L2170" s="560"/>
      <c r="M2170" s="560"/>
      <c r="N2170" s="560"/>
      <c r="O2170" s="560"/>
      <c r="P2170" s="560"/>
      <c r="Q2170" s="560"/>
      <c r="R2170" s="560"/>
      <c r="S2170" s="560"/>
      <c r="T2170" s="560"/>
      <c r="U2170" s="560"/>
    </row>
    <row r="2171" spans="1:21">
      <c r="A2171" s="593">
        <f t="shared" si="198"/>
        <v>41365</v>
      </c>
      <c r="B2171" s="594">
        <v>41365.416792129632</v>
      </c>
      <c r="C2171" s="560">
        <f t="shared" si="199"/>
        <v>2013</v>
      </c>
      <c r="D2171" s="560">
        <f t="shared" si="200"/>
        <v>4</v>
      </c>
      <c r="E2171" s="560">
        <f t="shared" si="201"/>
        <v>1</v>
      </c>
      <c r="F2171" s="560">
        <f t="shared" si="202"/>
        <v>10</v>
      </c>
      <c r="G2171" s="595">
        <f t="shared" si="203"/>
        <v>2</v>
      </c>
      <c r="H2171" s="590">
        <f>CHOOSE('Output Sheet'!$B$4,'8760 Data'!J2171,'8760 Data'!K2171,'8760 Data'!L2171,'8760 Data'!M2171,'8760 Data'!N2171,'8760 Data'!O2171,'8760 Data'!P2171,'8760 Data'!Q2171,'8760 Data'!R2171,'8760 Data'!S2171,'8760 Data'!T2171,'8760 Data'!U2171)</f>
        <v>0</v>
      </c>
      <c r="I2171" s="591" t="e">
        <f>H2171/'Output Sheet'!$B$8</f>
        <v>#DIV/0!</v>
      </c>
      <c r="J2171" s="596"/>
      <c r="K2171" s="560"/>
      <c r="L2171" s="560"/>
      <c r="M2171" s="560"/>
      <c r="N2171" s="560"/>
      <c r="O2171" s="560"/>
      <c r="P2171" s="560"/>
      <c r="Q2171" s="560"/>
      <c r="R2171" s="560"/>
      <c r="S2171" s="560"/>
      <c r="T2171" s="560"/>
      <c r="U2171" s="560"/>
    </row>
    <row r="2172" spans="1:21">
      <c r="A2172" s="593">
        <f t="shared" si="198"/>
        <v>41365</v>
      </c>
      <c r="B2172" s="594">
        <v>41365.458458854169</v>
      </c>
      <c r="C2172" s="560">
        <f t="shared" si="199"/>
        <v>2013</v>
      </c>
      <c r="D2172" s="560">
        <f t="shared" si="200"/>
        <v>4</v>
      </c>
      <c r="E2172" s="560">
        <f t="shared" si="201"/>
        <v>1</v>
      </c>
      <c r="F2172" s="560">
        <f t="shared" si="202"/>
        <v>11</v>
      </c>
      <c r="G2172" s="595">
        <f t="shared" si="203"/>
        <v>2</v>
      </c>
      <c r="H2172" s="590">
        <f>CHOOSE('Output Sheet'!$B$4,'8760 Data'!J2172,'8760 Data'!K2172,'8760 Data'!L2172,'8760 Data'!M2172,'8760 Data'!N2172,'8760 Data'!O2172,'8760 Data'!P2172,'8760 Data'!Q2172,'8760 Data'!R2172,'8760 Data'!S2172,'8760 Data'!T2172,'8760 Data'!U2172)</f>
        <v>0</v>
      </c>
      <c r="I2172" s="591" t="e">
        <f>H2172/'Output Sheet'!$B$8</f>
        <v>#DIV/0!</v>
      </c>
      <c r="J2172" s="596"/>
      <c r="K2172" s="560"/>
      <c r="L2172" s="560"/>
      <c r="M2172" s="560"/>
      <c r="N2172" s="560"/>
      <c r="O2172" s="560"/>
      <c r="P2172" s="560"/>
      <c r="Q2172" s="560"/>
      <c r="R2172" s="560"/>
      <c r="S2172" s="560"/>
      <c r="T2172" s="560"/>
      <c r="U2172" s="560"/>
    </row>
    <row r="2173" spans="1:21">
      <c r="A2173" s="593">
        <f t="shared" si="198"/>
        <v>41365</v>
      </c>
      <c r="B2173" s="594">
        <v>41365.500125578707</v>
      </c>
      <c r="C2173" s="560">
        <f t="shared" si="199"/>
        <v>2013</v>
      </c>
      <c r="D2173" s="560">
        <f t="shared" si="200"/>
        <v>4</v>
      </c>
      <c r="E2173" s="560">
        <f t="shared" si="201"/>
        <v>1</v>
      </c>
      <c r="F2173" s="560">
        <f t="shared" si="202"/>
        <v>12</v>
      </c>
      <c r="G2173" s="595">
        <f t="shared" si="203"/>
        <v>2</v>
      </c>
      <c r="H2173" s="590">
        <f>CHOOSE('Output Sheet'!$B$4,'8760 Data'!J2173,'8760 Data'!K2173,'8760 Data'!L2173,'8760 Data'!M2173,'8760 Data'!N2173,'8760 Data'!O2173,'8760 Data'!P2173,'8760 Data'!Q2173,'8760 Data'!R2173,'8760 Data'!S2173,'8760 Data'!T2173,'8760 Data'!U2173)</f>
        <v>0</v>
      </c>
      <c r="I2173" s="591" t="e">
        <f>H2173/'Output Sheet'!$B$8</f>
        <v>#DIV/0!</v>
      </c>
      <c r="J2173" s="596"/>
      <c r="K2173" s="560"/>
      <c r="L2173" s="560"/>
      <c r="M2173" s="560"/>
      <c r="N2173" s="560"/>
      <c r="O2173" s="560"/>
      <c r="P2173" s="560"/>
      <c r="Q2173" s="560"/>
      <c r="R2173" s="560"/>
      <c r="S2173" s="560"/>
      <c r="T2173" s="560"/>
      <c r="U2173" s="560"/>
    </row>
    <row r="2174" spans="1:21">
      <c r="A2174" s="593">
        <f t="shared" si="198"/>
        <v>41365</v>
      </c>
      <c r="B2174" s="594">
        <v>41365.541792303244</v>
      </c>
      <c r="C2174" s="560">
        <f t="shared" si="199"/>
        <v>2013</v>
      </c>
      <c r="D2174" s="560">
        <f t="shared" si="200"/>
        <v>4</v>
      </c>
      <c r="E2174" s="560">
        <f t="shared" si="201"/>
        <v>1</v>
      </c>
      <c r="F2174" s="560">
        <f t="shared" si="202"/>
        <v>13</v>
      </c>
      <c r="G2174" s="595">
        <f t="shared" si="203"/>
        <v>2</v>
      </c>
      <c r="H2174" s="590">
        <f>CHOOSE('Output Sheet'!$B$4,'8760 Data'!J2174,'8760 Data'!K2174,'8760 Data'!L2174,'8760 Data'!M2174,'8760 Data'!N2174,'8760 Data'!O2174,'8760 Data'!P2174,'8760 Data'!Q2174,'8760 Data'!R2174,'8760 Data'!S2174,'8760 Data'!T2174,'8760 Data'!U2174)</f>
        <v>0</v>
      </c>
      <c r="I2174" s="591" t="e">
        <f>H2174/'Output Sheet'!$B$8</f>
        <v>#DIV/0!</v>
      </c>
      <c r="J2174" s="596"/>
      <c r="K2174" s="560"/>
      <c r="L2174" s="560"/>
      <c r="M2174" s="560"/>
      <c r="N2174" s="560"/>
      <c r="O2174" s="560"/>
      <c r="P2174" s="560"/>
      <c r="Q2174" s="560"/>
      <c r="R2174" s="560"/>
      <c r="S2174" s="560"/>
      <c r="T2174" s="560"/>
      <c r="U2174" s="560"/>
    </row>
    <row r="2175" spans="1:21">
      <c r="A2175" s="593">
        <f t="shared" si="198"/>
        <v>41365</v>
      </c>
      <c r="B2175" s="594">
        <v>41365.583459027781</v>
      </c>
      <c r="C2175" s="560">
        <f t="shared" si="199"/>
        <v>2013</v>
      </c>
      <c r="D2175" s="560">
        <f t="shared" si="200"/>
        <v>4</v>
      </c>
      <c r="E2175" s="560">
        <f t="shared" si="201"/>
        <v>1</v>
      </c>
      <c r="F2175" s="560">
        <f t="shared" si="202"/>
        <v>14</v>
      </c>
      <c r="G2175" s="595">
        <f t="shared" si="203"/>
        <v>2</v>
      </c>
      <c r="H2175" s="590">
        <f>CHOOSE('Output Sheet'!$B$4,'8760 Data'!J2175,'8760 Data'!K2175,'8760 Data'!L2175,'8760 Data'!M2175,'8760 Data'!N2175,'8760 Data'!O2175,'8760 Data'!P2175,'8760 Data'!Q2175,'8760 Data'!R2175,'8760 Data'!S2175,'8760 Data'!T2175,'8760 Data'!U2175)</f>
        <v>0</v>
      </c>
      <c r="I2175" s="591" t="e">
        <f>H2175/'Output Sheet'!$B$8</f>
        <v>#DIV/0!</v>
      </c>
      <c r="J2175" s="596"/>
      <c r="K2175" s="560"/>
      <c r="L2175" s="560"/>
      <c r="M2175" s="560"/>
      <c r="N2175" s="560"/>
      <c r="O2175" s="560"/>
      <c r="P2175" s="560"/>
      <c r="Q2175" s="560"/>
      <c r="R2175" s="560"/>
      <c r="S2175" s="560"/>
      <c r="T2175" s="560"/>
      <c r="U2175" s="560"/>
    </row>
    <row r="2176" spans="1:21">
      <c r="A2176" s="593">
        <f t="shared" si="198"/>
        <v>41365</v>
      </c>
      <c r="B2176" s="594">
        <v>41365.625125752318</v>
      </c>
      <c r="C2176" s="560">
        <f t="shared" si="199"/>
        <v>2013</v>
      </c>
      <c r="D2176" s="560">
        <f t="shared" si="200"/>
        <v>4</v>
      </c>
      <c r="E2176" s="560">
        <f t="shared" si="201"/>
        <v>1</v>
      </c>
      <c r="F2176" s="560">
        <f t="shared" si="202"/>
        <v>15</v>
      </c>
      <c r="G2176" s="595">
        <f t="shared" si="203"/>
        <v>2</v>
      </c>
      <c r="H2176" s="590">
        <f>CHOOSE('Output Sheet'!$B$4,'8760 Data'!J2176,'8760 Data'!K2176,'8760 Data'!L2176,'8760 Data'!M2176,'8760 Data'!N2176,'8760 Data'!O2176,'8760 Data'!P2176,'8760 Data'!Q2176,'8760 Data'!R2176,'8760 Data'!S2176,'8760 Data'!T2176,'8760 Data'!U2176)</f>
        <v>0</v>
      </c>
      <c r="I2176" s="591" t="e">
        <f>H2176/'Output Sheet'!$B$8</f>
        <v>#DIV/0!</v>
      </c>
      <c r="J2176" s="596"/>
      <c r="K2176" s="560"/>
      <c r="L2176" s="560"/>
      <c r="M2176" s="560"/>
      <c r="N2176" s="560"/>
      <c r="O2176" s="560"/>
      <c r="P2176" s="560"/>
      <c r="Q2176" s="560"/>
      <c r="R2176" s="560"/>
      <c r="S2176" s="560"/>
      <c r="T2176" s="560"/>
      <c r="U2176" s="560"/>
    </row>
    <row r="2177" spans="1:21">
      <c r="A2177" s="593">
        <f t="shared" si="198"/>
        <v>41365</v>
      </c>
      <c r="B2177" s="594">
        <v>41365.666792476855</v>
      </c>
      <c r="C2177" s="560">
        <f t="shared" si="199"/>
        <v>2013</v>
      </c>
      <c r="D2177" s="560">
        <f t="shared" si="200"/>
        <v>4</v>
      </c>
      <c r="E2177" s="560">
        <f t="shared" si="201"/>
        <v>1</v>
      </c>
      <c r="F2177" s="560">
        <f t="shared" si="202"/>
        <v>16</v>
      </c>
      <c r="G2177" s="595">
        <f t="shared" si="203"/>
        <v>2</v>
      </c>
      <c r="H2177" s="590">
        <f>CHOOSE('Output Sheet'!$B$4,'8760 Data'!J2177,'8760 Data'!K2177,'8760 Data'!L2177,'8760 Data'!M2177,'8760 Data'!N2177,'8760 Data'!O2177,'8760 Data'!P2177,'8760 Data'!Q2177,'8760 Data'!R2177,'8760 Data'!S2177,'8760 Data'!T2177,'8760 Data'!U2177)</f>
        <v>0</v>
      </c>
      <c r="I2177" s="591" t="e">
        <f>H2177/'Output Sheet'!$B$8</f>
        <v>#DIV/0!</v>
      </c>
      <c r="J2177" s="596"/>
      <c r="K2177" s="560"/>
      <c r="L2177" s="560"/>
      <c r="M2177" s="560"/>
      <c r="N2177" s="560"/>
      <c r="O2177" s="560"/>
      <c r="P2177" s="560"/>
      <c r="Q2177" s="560"/>
      <c r="R2177" s="560"/>
      <c r="S2177" s="560"/>
      <c r="T2177" s="560"/>
      <c r="U2177" s="560"/>
    </row>
    <row r="2178" spans="1:21">
      <c r="A2178" s="593">
        <f t="shared" si="198"/>
        <v>41365</v>
      </c>
      <c r="B2178" s="594">
        <v>41365.708459201385</v>
      </c>
      <c r="C2178" s="560">
        <f t="shared" si="199"/>
        <v>2013</v>
      </c>
      <c r="D2178" s="560">
        <f t="shared" si="200"/>
        <v>4</v>
      </c>
      <c r="E2178" s="560">
        <f t="shared" si="201"/>
        <v>1</v>
      </c>
      <c r="F2178" s="560">
        <f t="shared" si="202"/>
        <v>17</v>
      </c>
      <c r="G2178" s="595">
        <f t="shared" si="203"/>
        <v>2</v>
      </c>
      <c r="H2178" s="590">
        <f>CHOOSE('Output Sheet'!$B$4,'8760 Data'!J2178,'8760 Data'!K2178,'8760 Data'!L2178,'8760 Data'!M2178,'8760 Data'!N2178,'8760 Data'!O2178,'8760 Data'!P2178,'8760 Data'!Q2178,'8760 Data'!R2178,'8760 Data'!S2178,'8760 Data'!T2178,'8760 Data'!U2178)</f>
        <v>0</v>
      </c>
      <c r="I2178" s="591" t="e">
        <f>H2178/'Output Sheet'!$B$8</f>
        <v>#DIV/0!</v>
      </c>
      <c r="J2178" s="596"/>
      <c r="K2178" s="560"/>
      <c r="L2178" s="560"/>
      <c r="M2178" s="560"/>
      <c r="N2178" s="560"/>
      <c r="O2178" s="560"/>
      <c r="P2178" s="560"/>
      <c r="Q2178" s="560"/>
      <c r="R2178" s="560"/>
      <c r="S2178" s="560"/>
      <c r="T2178" s="560"/>
      <c r="U2178" s="560"/>
    </row>
    <row r="2179" spans="1:21">
      <c r="A2179" s="593">
        <f t="shared" ref="A2179:A2242" si="204">DATE(C2179,D2179,E2179)</f>
        <v>41365</v>
      </c>
      <c r="B2179" s="594">
        <v>41365.750125925922</v>
      </c>
      <c r="C2179" s="560">
        <f t="shared" ref="C2179:C2242" si="205">YEAR(B2179)</f>
        <v>2013</v>
      </c>
      <c r="D2179" s="560">
        <f t="shared" ref="D2179:D2242" si="206">MONTH(B2179)</f>
        <v>4</v>
      </c>
      <c r="E2179" s="560">
        <f t="shared" ref="E2179:E2242" si="207">DAY(B2179)</f>
        <v>1</v>
      </c>
      <c r="F2179" s="560">
        <f t="shared" ref="F2179:F2242" si="208">IF(HOUR(B2179)&lt;&gt;0,HOUR(B2179),24)</f>
        <v>18</v>
      </c>
      <c r="G2179" s="595">
        <f t="shared" ref="G2179:G2242" si="209">WEEKDAY(B2179,1)</f>
        <v>2</v>
      </c>
      <c r="H2179" s="590">
        <f>CHOOSE('Output Sheet'!$B$4,'8760 Data'!J2179,'8760 Data'!K2179,'8760 Data'!L2179,'8760 Data'!M2179,'8760 Data'!N2179,'8760 Data'!O2179,'8760 Data'!P2179,'8760 Data'!Q2179,'8760 Data'!R2179,'8760 Data'!S2179,'8760 Data'!T2179,'8760 Data'!U2179)</f>
        <v>0</v>
      </c>
      <c r="I2179" s="591" t="e">
        <f>H2179/'Output Sheet'!$B$8</f>
        <v>#DIV/0!</v>
      </c>
      <c r="J2179" s="596"/>
      <c r="K2179" s="560"/>
      <c r="L2179" s="560"/>
      <c r="M2179" s="560"/>
      <c r="N2179" s="560"/>
      <c r="O2179" s="560"/>
      <c r="P2179" s="560"/>
      <c r="Q2179" s="560"/>
      <c r="R2179" s="560"/>
      <c r="S2179" s="560"/>
      <c r="T2179" s="560"/>
      <c r="U2179" s="560"/>
    </row>
    <row r="2180" spans="1:21">
      <c r="A2180" s="593">
        <f t="shared" si="204"/>
        <v>41365</v>
      </c>
      <c r="B2180" s="594">
        <v>41365.79179265046</v>
      </c>
      <c r="C2180" s="560">
        <f t="shared" si="205"/>
        <v>2013</v>
      </c>
      <c r="D2180" s="560">
        <f t="shared" si="206"/>
        <v>4</v>
      </c>
      <c r="E2180" s="560">
        <f t="shared" si="207"/>
        <v>1</v>
      </c>
      <c r="F2180" s="560">
        <f t="shared" si="208"/>
        <v>19</v>
      </c>
      <c r="G2180" s="595">
        <f t="shared" si="209"/>
        <v>2</v>
      </c>
      <c r="H2180" s="590">
        <f>CHOOSE('Output Sheet'!$B$4,'8760 Data'!J2180,'8760 Data'!K2180,'8760 Data'!L2180,'8760 Data'!M2180,'8760 Data'!N2180,'8760 Data'!O2180,'8760 Data'!P2180,'8760 Data'!Q2180,'8760 Data'!R2180,'8760 Data'!S2180,'8760 Data'!T2180,'8760 Data'!U2180)</f>
        <v>0</v>
      </c>
      <c r="I2180" s="591" t="e">
        <f>H2180/'Output Sheet'!$B$8</f>
        <v>#DIV/0!</v>
      </c>
      <c r="J2180" s="596"/>
      <c r="K2180" s="560"/>
      <c r="L2180" s="560"/>
      <c r="M2180" s="560"/>
      <c r="N2180" s="560"/>
      <c r="O2180" s="560"/>
      <c r="P2180" s="560"/>
      <c r="Q2180" s="560"/>
      <c r="R2180" s="560"/>
      <c r="S2180" s="560"/>
      <c r="T2180" s="560"/>
      <c r="U2180" s="560"/>
    </row>
    <row r="2181" spans="1:21">
      <c r="A2181" s="593">
        <f t="shared" si="204"/>
        <v>41365</v>
      </c>
      <c r="B2181" s="594">
        <v>41365.833459374997</v>
      </c>
      <c r="C2181" s="560">
        <f t="shared" si="205"/>
        <v>2013</v>
      </c>
      <c r="D2181" s="560">
        <f t="shared" si="206"/>
        <v>4</v>
      </c>
      <c r="E2181" s="560">
        <f t="shared" si="207"/>
        <v>1</v>
      </c>
      <c r="F2181" s="560">
        <f t="shared" si="208"/>
        <v>20</v>
      </c>
      <c r="G2181" s="595">
        <f t="shared" si="209"/>
        <v>2</v>
      </c>
      <c r="H2181" s="590">
        <f>CHOOSE('Output Sheet'!$B$4,'8760 Data'!J2181,'8760 Data'!K2181,'8760 Data'!L2181,'8760 Data'!M2181,'8760 Data'!N2181,'8760 Data'!O2181,'8760 Data'!P2181,'8760 Data'!Q2181,'8760 Data'!R2181,'8760 Data'!S2181,'8760 Data'!T2181,'8760 Data'!U2181)</f>
        <v>0</v>
      </c>
      <c r="I2181" s="591" t="e">
        <f>H2181/'Output Sheet'!$B$8</f>
        <v>#DIV/0!</v>
      </c>
      <c r="J2181" s="596"/>
      <c r="K2181" s="560"/>
      <c r="L2181" s="560"/>
      <c r="M2181" s="560"/>
      <c r="N2181" s="560"/>
      <c r="O2181" s="560"/>
      <c r="P2181" s="560"/>
      <c r="Q2181" s="560"/>
      <c r="R2181" s="560"/>
      <c r="S2181" s="560"/>
      <c r="T2181" s="560"/>
      <c r="U2181" s="560"/>
    </row>
    <row r="2182" spans="1:21">
      <c r="A2182" s="593">
        <f t="shared" si="204"/>
        <v>41365</v>
      </c>
      <c r="B2182" s="594">
        <v>41365.875126099534</v>
      </c>
      <c r="C2182" s="560">
        <f t="shared" si="205"/>
        <v>2013</v>
      </c>
      <c r="D2182" s="560">
        <f t="shared" si="206"/>
        <v>4</v>
      </c>
      <c r="E2182" s="560">
        <f t="shared" si="207"/>
        <v>1</v>
      </c>
      <c r="F2182" s="560">
        <f t="shared" si="208"/>
        <v>21</v>
      </c>
      <c r="G2182" s="595">
        <f t="shared" si="209"/>
        <v>2</v>
      </c>
      <c r="H2182" s="590">
        <f>CHOOSE('Output Sheet'!$B$4,'8760 Data'!J2182,'8760 Data'!K2182,'8760 Data'!L2182,'8760 Data'!M2182,'8760 Data'!N2182,'8760 Data'!O2182,'8760 Data'!P2182,'8760 Data'!Q2182,'8760 Data'!R2182,'8760 Data'!S2182,'8760 Data'!T2182,'8760 Data'!U2182)</f>
        <v>0</v>
      </c>
      <c r="I2182" s="591" t="e">
        <f>H2182/'Output Sheet'!$B$8</f>
        <v>#DIV/0!</v>
      </c>
      <c r="J2182" s="596"/>
      <c r="K2182" s="560"/>
      <c r="L2182" s="560"/>
      <c r="M2182" s="560"/>
      <c r="N2182" s="560"/>
      <c r="O2182" s="560"/>
      <c r="P2182" s="560"/>
      <c r="Q2182" s="560"/>
      <c r="R2182" s="560"/>
      <c r="S2182" s="560"/>
      <c r="T2182" s="560"/>
      <c r="U2182" s="560"/>
    </row>
    <row r="2183" spans="1:21">
      <c r="A2183" s="593">
        <f t="shared" si="204"/>
        <v>41365</v>
      </c>
      <c r="B2183" s="594">
        <v>41365.916792824071</v>
      </c>
      <c r="C2183" s="560">
        <f t="shared" si="205"/>
        <v>2013</v>
      </c>
      <c r="D2183" s="560">
        <f t="shared" si="206"/>
        <v>4</v>
      </c>
      <c r="E2183" s="560">
        <f t="shared" si="207"/>
        <v>1</v>
      </c>
      <c r="F2183" s="560">
        <f t="shared" si="208"/>
        <v>22</v>
      </c>
      <c r="G2183" s="595">
        <f t="shared" si="209"/>
        <v>2</v>
      </c>
      <c r="H2183" s="590">
        <f>CHOOSE('Output Sheet'!$B$4,'8760 Data'!J2183,'8760 Data'!K2183,'8760 Data'!L2183,'8760 Data'!M2183,'8760 Data'!N2183,'8760 Data'!O2183,'8760 Data'!P2183,'8760 Data'!Q2183,'8760 Data'!R2183,'8760 Data'!S2183,'8760 Data'!T2183,'8760 Data'!U2183)</f>
        <v>0</v>
      </c>
      <c r="I2183" s="591" t="e">
        <f>H2183/'Output Sheet'!$B$8</f>
        <v>#DIV/0!</v>
      </c>
      <c r="J2183" s="596"/>
      <c r="K2183" s="560"/>
      <c r="L2183" s="560"/>
      <c r="M2183" s="560"/>
      <c r="N2183" s="560"/>
      <c r="O2183" s="560"/>
      <c r="P2183" s="560"/>
      <c r="Q2183" s="560"/>
      <c r="R2183" s="560"/>
      <c r="S2183" s="560"/>
      <c r="T2183" s="560"/>
      <c r="U2183" s="560"/>
    </row>
    <row r="2184" spans="1:21">
      <c r="A2184" s="593">
        <f t="shared" si="204"/>
        <v>41365</v>
      </c>
      <c r="B2184" s="594">
        <v>41365.958459548609</v>
      </c>
      <c r="C2184" s="560">
        <f t="shared" si="205"/>
        <v>2013</v>
      </c>
      <c r="D2184" s="560">
        <f t="shared" si="206"/>
        <v>4</v>
      </c>
      <c r="E2184" s="560">
        <f t="shared" si="207"/>
        <v>1</v>
      </c>
      <c r="F2184" s="560">
        <f t="shared" si="208"/>
        <v>23</v>
      </c>
      <c r="G2184" s="595">
        <f t="shared" si="209"/>
        <v>2</v>
      </c>
      <c r="H2184" s="590">
        <f>CHOOSE('Output Sheet'!$B$4,'8760 Data'!J2184,'8760 Data'!K2184,'8760 Data'!L2184,'8760 Data'!M2184,'8760 Data'!N2184,'8760 Data'!O2184,'8760 Data'!P2184,'8760 Data'!Q2184,'8760 Data'!R2184,'8760 Data'!S2184,'8760 Data'!T2184,'8760 Data'!U2184)</f>
        <v>0</v>
      </c>
      <c r="I2184" s="591" t="e">
        <f>H2184/'Output Sheet'!$B$8</f>
        <v>#DIV/0!</v>
      </c>
      <c r="J2184" s="596"/>
      <c r="K2184" s="560"/>
      <c r="L2184" s="560"/>
      <c r="M2184" s="560"/>
      <c r="N2184" s="560"/>
      <c r="O2184" s="560"/>
      <c r="P2184" s="560"/>
      <c r="Q2184" s="560"/>
      <c r="R2184" s="560"/>
      <c r="S2184" s="560"/>
      <c r="T2184" s="560"/>
      <c r="U2184" s="560"/>
    </row>
    <row r="2185" spans="1:21">
      <c r="A2185" s="593">
        <f t="shared" si="204"/>
        <v>41366</v>
      </c>
      <c r="B2185" s="594">
        <v>41366.000126273146</v>
      </c>
      <c r="C2185" s="560">
        <f t="shared" si="205"/>
        <v>2013</v>
      </c>
      <c r="D2185" s="560">
        <f t="shared" si="206"/>
        <v>4</v>
      </c>
      <c r="E2185" s="560">
        <f t="shared" si="207"/>
        <v>2</v>
      </c>
      <c r="F2185" s="560">
        <f t="shared" si="208"/>
        <v>24</v>
      </c>
      <c r="G2185" s="595">
        <f t="shared" si="209"/>
        <v>3</v>
      </c>
      <c r="H2185" s="590">
        <f>CHOOSE('Output Sheet'!$B$4,'8760 Data'!J2185,'8760 Data'!K2185,'8760 Data'!L2185,'8760 Data'!M2185,'8760 Data'!N2185,'8760 Data'!O2185,'8760 Data'!P2185,'8760 Data'!Q2185,'8760 Data'!R2185,'8760 Data'!S2185,'8760 Data'!T2185,'8760 Data'!U2185)</f>
        <v>0</v>
      </c>
      <c r="I2185" s="591" t="e">
        <f>H2185/'Output Sheet'!$B$8</f>
        <v>#DIV/0!</v>
      </c>
      <c r="J2185" s="596"/>
      <c r="K2185" s="560"/>
      <c r="L2185" s="560"/>
      <c r="M2185" s="560"/>
      <c r="N2185" s="560"/>
      <c r="O2185" s="560"/>
      <c r="P2185" s="560"/>
      <c r="Q2185" s="560"/>
      <c r="R2185" s="560"/>
      <c r="S2185" s="560"/>
      <c r="T2185" s="560"/>
      <c r="U2185" s="560"/>
    </row>
    <row r="2186" spans="1:21">
      <c r="A2186" s="593">
        <f t="shared" si="204"/>
        <v>41366</v>
      </c>
      <c r="B2186" s="594">
        <v>41366.041792997683</v>
      </c>
      <c r="C2186" s="560">
        <f t="shared" si="205"/>
        <v>2013</v>
      </c>
      <c r="D2186" s="560">
        <f t="shared" si="206"/>
        <v>4</v>
      </c>
      <c r="E2186" s="560">
        <f t="shared" si="207"/>
        <v>2</v>
      </c>
      <c r="F2186" s="560">
        <f t="shared" si="208"/>
        <v>1</v>
      </c>
      <c r="G2186" s="595">
        <f t="shared" si="209"/>
        <v>3</v>
      </c>
      <c r="H2186" s="590">
        <f>CHOOSE('Output Sheet'!$B$4,'8760 Data'!J2186,'8760 Data'!K2186,'8760 Data'!L2186,'8760 Data'!M2186,'8760 Data'!N2186,'8760 Data'!O2186,'8760 Data'!P2186,'8760 Data'!Q2186,'8760 Data'!R2186,'8760 Data'!S2186,'8760 Data'!T2186,'8760 Data'!U2186)</f>
        <v>0</v>
      </c>
      <c r="I2186" s="591" t="e">
        <f>H2186/'Output Sheet'!$B$8</f>
        <v>#DIV/0!</v>
      </c>
      <c r="J2186" s="596"/>
      <c r="K2186" s="560"/>
      <c r="L2186" s="560"/>
      <c r="M2186" s="560"/>
      <c r="N2186" s="560"/>
      <c r="O2186" s="560"/>
      <c r="P2186" s="560"/>
      <c r="Q2186" s="560"/>
      <c r="R2186" s="560"/>
      <c r="S2186" s="560"/>
      <c r="T2186" s="560"/>
      <c r="U2186" s="560"/>
    </row>
    <row r="2187" spans="1:21">
      <c r="A2187" s="593">
        <f t="shared" si="204"/>
        <v>41366</v>
      </c>
      <c r="B2187" s="594">
        <v>41366.08345972222</v>
      </c>
      <c r="C2187" s="560">
        <f t="shared" si="205"/>
        <v>2013</v>
      </c>
      <c r="D2187" s="560">
        <f t="shared" si="206"/>
        <v>4</v>
      </c>
      <c r="E2187" s="560">
        <f t="shared" si="207"/>
        <v>2</v>
      </c>
      <c r="F2187" s="560">
        <f t="shared" si="208"/>
        <v>2</v>
      </c>
      <c r="G2187" s="595">
        <f t="shared" si="209"/>
        <v>3</v>
      </c>
      <c r="H2187" s="590">
        <f>CHOOSE('Output Sheet'!$B$4,'8760 Data'!J2187,'8760 Data'!K2187,'8760 Data'!L2187,'8760 Data'!M2187,'8760 Data'!N2187,'8760 Data'!O2187,'8760 Data'!P2187,'8760 Data'!Q2187,'8760 Data'!R2187,'8760 Data'!S2187,'8760 Data'!T2187,'8760 Data'!U2187)</f>
        <v>0</v>
      </c>
      <c r="I2187" s="591" t="e">
        <f>H2187/'Output Sheet'!$B$8</f>
        <v>#DIV/0!</v>
      </c>
      <c r="J2187" s="596"/>
      <c r="K2187" s="560"/>
      <c r="L2187" s="560"/>
      <c r="M2187" s="560"/>
      <c r="N2187" s="560"/>
      <c r="O2187" s="560"/>
      <c r="P2187" s="560"/>
      <c r="Q2187" s="560"/>
      <c r="R2187" s="560"/>
      <c r="S2187" s="560"/>
      <c r="T2187" s="560"/>
      <c r="U2187" s="560"/>
    </row>
    <row r="2188" spans="1:21">
      <c r="A2188" s="593">
        <f t="shared" si="204"/>
        <v>41366</v>
      </c>
      <c r="B2188" s="594">
        <v>41366.125126446757</v>
      </c>
      <c r="C2188" s="560">
        <f t="shared" si="205"/>
        <v>2013</v>
      </c>
      <c r="D2188" s="560">
        <f t="shared" si="206"/>
        <v>4</v>
      </c>
      <c r="E2188" s="560">
        <f t="shared" si="207"/>
        <v>2</v>
      </c>
      <c r="F2188" s="560">
        <f t="shared" si="208"/>
        <v>3</v>
      </c>
      <c r="G2188" s="595">
        <f t="shared" si="209"/>
        <v>3</v>
      </c>
      <c r="H2188" s="590">
        <f>CHOOSE('Output Sheet'!$B$4,'8760 Data'!J2188,'8760 Data'!K2188,'8760 Data'!L2188,'8760 Data'!M2188,'8760 Data'!N2188,'8760 Data'!O2188,'8760 Data'!P2188,'8760 Data'!Q2188,'8760 Data'!R2188,'8760 Data'!S2188,'8760 Data'!T2188,'8760 Data'!U2188)</f>
        <v>0</v>
      </c>
      <c r="I2188" s="591" t="e">
        <f>H2188/'Output Sheet'!$B$8</f>
        <v>#DIV/0!</v>
      </c>
      <c r="J2188" s="596"/>
      <c r="K2188" s="560"/>
      <c r="L2188" s="560"/>
      <c r="M2188" s="560"/>
      <c r="N2188" s="560"/>
      <c r="O2188" s="560"/>
      <c r="P2188" s="560"/>
      <c r="Q2188" s="560"/>
      <c r="R2188" s="560"/>
      <c r="S2188" s="560"/>
      <c r="T2188" s="560"/>
      <c r="U2188" s="560"/>
    </row>
    <row r="2189" spans="1:21">
      <c r="A2189" s="593">
        <f t="shared" si="204"/>
        <v>41366</v>
      </c>
      <c r="B2189" s="594">
        <v>41366.166793171295</v>
      </c>
      <c r="C2189" s="560">
        <f t="shared" si="205"/>
        <v>2013</v>
      </c>
      <c r="D2189" s="560">
        <f t="shared" si="206"/>
        <v>4</v>
      </c>
      <c r="E2189" s="560">
        <f t="shared" si="207"/>
        <v>2</v>
      </c>
      <c r="F2189" s="560">
        <f t="shared" si="208"/>
        <v>4</v>
      </c>
      <c r="G2189" s="595">
        <f t="shared" si="209"/>
        <v>3</v>
      </c>
      <c r="H2189" s="590">
        <f>CHOOSE('Output Sheet'!$B$4,'8760 Data'!J2189,'8760 Data'!K2189,'8760 Data'!L2189,'8760 Data'!M2189,'8760 Data'!N2189,'8760 Data'!O2189,'8760 Data'!P2189,'8760 Data'!Q2189,'8760 Data'!R2189,'8760 Data'!S2189,'8760 Data'!T2189,'8760 Data'!U2189)</f>
        <v>0</v>
      </c>
      <c r="I2189" s="591" t="e">
        <f>H2189/'Output Sheet'!$B$8</f>
        <v>#DIV/0!</v>
      </c>
      <c r="J2189" s="596"/>
      <c r="K2189" s="560"/>
      <c r="L2189" s="560"/>
      <c r="M2189" s="560"/>
      <c r="N2189" s="560"/>
      <c r="O2189" s="560"/>
      <c r="P2189" s="560"/>
      <c r="Q2189" s="560"/>
      <c r="R2189" s="560"/>
      <c r="S2189" s="560"/>
      <c r="T2189" s="560"/>
      <c r="U2189" s="560"/>
    </row>
    <row r="2190" spans="1:21">
      <c r="A2190" s="593">
        <f t="shared" si="204"/>
        <v>41366</v>
      </c>
      <c r="B2190" s="594">
        <v>41366.208459895832</v>
      </c>
      <c r="C2190" s="560">
        <f t="shared" si="205"/>
        <v>2013</v>
      </c>
      <c r="D2190" s="560">
        <f t="shared" si="206"/>
        <v>4</v>
      </c>
      <c r="E2190" s="560">
        <f t="shared" si="207"/>
        <v>2</v>
      </c>
      <c r="F2190" s="560">
        <f t="shared" si="208"/>
        <v>5</v>
      </c>
      <c r="G2190" s="595">
        <f t="shared" si="209"/>
        <v>3</v>
      </c>
      <c r="H2190" s="590">
        <f>CHOOSE('Output Sheet'!$B$4,'8760 Data'!J2190,'8760 Data'!K2190,'8760 Data'!L2190,'8760 Data'!M2190,'8760 Data'!N2190,'8760 Data'!O2190,'8760 Data'!P2190,'8760 Data'!Q2190,'8760 Data'!R2190,'8760 Data'!S2190,'8760 Data'!T2190,'8760 Data'!U2190)</f>
        <v>0</v>
      </c>
      <c r="I2190" s="591" t="e">
        <f>H2190/'Output Sheet'!$B$8</f>
        <v>#DIV/0!</v>
      </c>
      <c r="J2190" s="596"/>
      <c r="K2190" s="560"/>
      <c r="L2190" s="560"/>
      <c r="M2190" s="560"/>
      <c r="N2190" s="560"/>
      <c r="O2190" s="560"/>
      <c r="P2190" s="560"/>
      <c r="Q2190" s="560"/>
      <c r="R2190" s="560"/>
      <c r="S2190" s="560"/>
      <c r="T2190" s="560"/>
      <c r="U2190" s="560"/>
    </row>
    <row r="2191" spans="1:21">
      <c r="A2191" s="593">
        <f t="shared" si="204"/>
        <v>41366</v>
      </c>
      <c r="B2191" s="594">
        <v>41366.250126620369</v>
      </c>
      <c r="C2191" s="560">
        <f t="shared" si="205"/>
        <v>2013</v>
      </c>
      <c r="D2191" s="560">
        <f t="shared" si="206"/>
        <v>4</v>
      </c>
      <c r="E2191" s="560">
        <f t="shared" si="207"/>
        <v>2</v>
      </c>
      <c r="F2191" s="560">
        <f t="shared" si="208"/>
        <v>6</v>
      </c>
      <c r="G2191" s="595">
        <f t="shared" si="209"/>
        <v>3</v>
      </c>
      <c r="H2191" s="590">
        <f>CHOOSE('Output Sheet'!$B$4,'8760 Data'!J2191,'8760 Data'!K2191,'8760 Data'!L2191,'8760 Data'!M2191,'8760 Data'!N2191,'8760 Data'!O2191,'8760 Data'!P2191,'8760 Data'!Q2191,'8760 Data'!R2191,'8760 Data'!S2191,'8760 Data'!T2191,'8760 Data'!U2191)</f>
        <v>0</v>
      </c>
      <c r="I2191" s="591" t="e">
        <f>H2191/'Output Sheet'!$B$8</f>
        <v>#DIV/0!</v>
      </c>
      <c r="J2191" s="596"/>
      <c r="K2191" s="560"/>
      <c r="L2191" s="560"/>
      <c r="M2191" s="560"/>
      <c r="N2191" s="560"/>
      <c r="O2191" s="560"/>
      <c r="P2191" s="560"/>
      <c r="Q2191" s="560"/>
      <c r="R2191" s="560"/>
      <c r="S2191" s="560"/>
      <c r="T2191" s="560"/>
      <c r="U2191" s="560"/>
    </row>
    <row r="2192" spans="1:21">
      <c r="A2192" s="593">
        <f t="shared" si="204"/>
        <v>41366</v>
      </c>
      <c r="B2192" s="594">
        <v>41366.291793344906</v>
      </c>
      <c r="C2192" s="560">
        <f t="shared" si="205"/>
        <v>2013</v>
      </c>
      <c r="D2192" s="560">
        <f t="shared" si="206"/>
        <v>4</v>
      </c>
      <c r="E2192" s="560">
        <f t="shared" si="207"/>
        <v>2</v>
      </c>
      <c r="F2192" s="560">
        <f t="shared" si="208"/>
        <v>7</v>
      </c>
      <c r="G2192" s="595">
        <f t="shared" si="209"/>
        <v>3</v>
      </c>
      <c r="H2192" s="590">
        <f>CHOOSE('Output Sheet'!$B$4,'8760 Data'!J2192,'8760 Data'!K2192,'8760 Data'!L2192,'8760 Data'!M2192,'8760 Data'!N2192,'8760 Data'!O2192,'8760 Data'!P2192,'8760 Data'!Q2192,'8760 Data'!R2192,'8760 Data'!S2192,'8760 Data'!T2192,'8760 Data'!U2192)</f>
        <v>0</v>
      </c>
      <c r="I2192" s="591" t="e">
        <f>H2192/'Output Sheet'!$B$8</f>
        <v>#DIV/0!</v>
      </c>
      <c r="J2192" s="596"/>
      <c r="K2192" s="560"/>
      <c r="L2192" s="560"/>
      <c r="M2192" s="560"/>
      <c r="N2192" s="560"/>
      <c r="O2192" s="560"/>
      <c r="P2192" s="560"/>
      <c r="Q2192" s="560"/>
      <c r="R2192" s="560"/>
      <c r="S2192" s="560"/>
      <c r="T2192" s="560"/>
      <c r="U2192" s="560"/>
    </row>
    <row r="2193" spans="1:21">
      <c r="A2193" s="593">
        <f t="shared" si="204"/>
        <v>41366</v>
      </c>
      <c r="B2193" s="594">
        <v>41366.333460069443</v>
      </c>
      <c r="C2193" s="560">
        <f t="shared" si="205"/>
        <v>2013</v>
      </c>
      <c r="D2193" s="560">
        <f t="shared" si="206"/>
        <v>4</v>
      </c>
      <c r="E2193" s="560">
        <f t="shared" si="207"/>
        <v>2</v>
      </c>
      <c r="F2193" s="560">
        <f t="shared" si="208"/>
        <v>8</v>
      </c>
      <c r="G2193" s="595">
        <f t="shared" si="209"/>
        <v>3</v>
      </c>
      <c r="H2193" s="590">
        <f>CHOOSE('Output Sheet'!$B$4,'8760 Data'!J2193,'8760 Data'!K2193,'8760 Data'!L2193,'8760 Data'!M2193,'8760 Data'!N2193,'8760 Data'!O2193,'8760 Data'!P2193,'8760 Data'!Q2193,'8760 Data'!R2193,'8760 Data'!S2193,'8760 Data'!T2193,'8760 Data'!U2193)</f>
        <v>0</v>
      </c>
      <c r="I2193" s="591" t="e">
        <f>H2193/'Output Sheet'!$B$8</f>
        <v>#DIV/0!</v>
      </c>
      <c r="J2193" s="596"/>
      <c r="K2193" s="560"/>
      <c r="L2193" s="560"/>
      <c r="M2193" s="560"/>
      <c r="N2193" s="560"/>
      <c r="O2193" s="560"/>
      <c r="P2193" s="560"/>
      <c r="Q2193" s="560"/>
      <c r="R2193" s="560"/>
      <c r="S2193" s="560"/>
      <c r="T2193" s="560"/>
      <c r="U2193" s="560"/>
    </row>
    <row r="2194" spans="1:21">
      <c r="A2194" s="593">
        <f t="shared" si="204"/>
        <v>41366</v>
      </c>
      <c r="B2194" s="594">
        <v>41366.375126793981</v>
      </c>
      <c r="C2194" s="560">
        <f t="shared" si="205"/>
        <v>2013</v>
      </c>
      <c r="D2194" s="560">
        <f t="shared" si="206"/>
        <v>4</v>
      </c>
      <c r="E2194" s="560">
        <f t="shared" si="207"/>
        <v>2</v>
      </c>
      <c r="F2194" s="560">
        <f t="shared" si="208"/>
        <v>9</v>
      </c>
      <c r="G2194" s="595">
        <f t="shared" si="209"/>
        <v>3</v>
      </c>
      <c r="H2194" s="590">
        <f>CHOOSE('Output Sheet'!$B$4,'8760 Data'!J2194,'8760 Data'!K2194,'8760 Data'!L2194,'8760 Data'!M2194,'8760 Data'!N2194,'8760 Data'!O2194,'8760 Data'!P2194,'8760 Data'!Q2194,'8760 Data'!R2194,'8760 Data'!S2194,'8760 Data'!T2194,'8760 Data'!U2194)</f>
        <v>0</v>
      </c>
      <c r="I2194" s="591" t="e">
        <f>H2194/'Output Sheet'!$B$8</f>
        <v>#DIV/0!</v>
      </c>
      <c r="J2194" s="596"/>
      <c r="K2194" s="560"/>
      <c r="L2194" s="560"/>
      <c r="M2194" s="560"/>
      <c r="N2194" s="560"/>
      <c r="O2194" s="560"/>
      <c r="P2194" s="560"/>
      <c r="Q2194" s="560"/>
      <c r="R2194" s="560"/>
      <c r="S2194" s="560"/>
      <c r="T2194" s="560"/>
      <c r="U2194" s="560"/>
    </row>
    <row r="2195" spans="1:21">
      <c r="A2195" s="593">
        <f t="shared" si="204"/>
        <v>41366</v>
      </c>
      <c r="B2195" s="594">
        <v>41366.416793518518</v>
      </c>
      <c r="C2195" s="560">
        <f t="shared" si="205"/>
        <v>2013</v>
      </c>
      <c r="D2195" s="560">
        <f t="shared" si="206"/>
        <v>4</v>
      </c>
      <c r="E2195" s="560">
        <f t="shared" si="207"/>
        <v>2</v>
      </c>
      <c r="F2195" s="560">
        <f t="shared" si="208"/>
        <v>10</v>
      </c>
      <c r="G2195" s="595">
        <f t="shared" si="209"/>
        <v>3</v>
      </c>
      <c r="H2195" s="590">
        <f>CHOOSE('Output Sheet'!$B$4,'8760 Data'!J2195,'8760 Data'!K2195,'8760 Data'!L2195,'8760 Data'!M2195,'8760 Data'!N2195,'8760 Data'!O2195,'8760 Data'!P2195,'8760 Data'!Q2195,'8760 Data'!R2195,'8760 Data'!S2195,'8760 Data'!T2195,'8760 Data'!U2195)</f>
        <v>0</v>
      </c>
      <c r="I2195" s="591" t="e">
        <f>H2195/'Output Sheet'!$B$8</f>
        <v>#DIV/0!</v>
      </c>
      <c r="J2195" s="596"/>
      <c r="K2195" s="560"/>
      <c r="L2195" s="560"/>
      <c r="M2195" s="560"/>
      <c r="N2195" s="560"/>
      <c r="O2195" s="560"/>
      <c r="P2195" s="560"/>
      <c r="Q2195" s="560"/>
      <c r="R2195" s="560"/>
      <c r="S2195" s="560"/>
      <c r="T2195" s="560"/>
      <c r="U2195" s="560"/>
    </row>
    <row r="2196" spans="1:21">
      <c r="A2196" s="593">
        <f t="shared" si="204"/>
        <v>41366</v>
      </c>
      <c r="B2196" s="594">
        <v>41366.458460243055</v>
      </c>
      <c r="C2196" s="560">
        <f t="shared" si="205"/>
        <v>2013</v>
      </c>
      <c r="D2196" s="560">
        <f t="shared" si="206"/>
        <v>4</v>
      </c>
      <c r="E2196" s="560">
        <f t="shared" si="207"/>
        <v>2</v>
      </c>
      <c r="F2196" s="560">
        <f t="shared" si="208"/>
        <v>11</v>
      </c>
      <c r="G2196" s="595">
        <f t="shared" si="209"/>
        <v>3</v>
      </c>
      <c r="H2196" s="590">
        <f>CHOOSE('Output Sheet'!$B$4,'8760 Data'!J2196,'8760 Data'!K2196,'8760 Data'!L2196,'8760 Data'!M2196,'8760 Data'!N2196,'8760 Data'!O2196,'8760 Data'!P2196,'8760 Data'!Q2196,'8760 Data'!R2196,'8760 Data'!S2196,'8760 Data'!T2196,'8760 Data'!U2196)</f>
        <v>0</v>
      </c>
      <c r="I2196" s="591" t="e">
        <f>H2196/'Output Sheet'!$B$8</f>
        <v>#DIV/0!</v>
      </c>
      <c r="J2196" s="596"/>
      <c r="K2196" s="560"/>
      <c r="L2196" s="560"/>
      <c r="M2196" s="560"/>
      <c r="N2196" s="560"/>
      <c r="O2196" s="560"/>
      <c r="P2196" s="560"/>
      <c r="Q2196" s="560"/>
      <c r="R2196" s="560"/>
      <c r="S2196" s="560"/>
      <c r="T2196" s="560"/>
      <c r="U2196" s="560"/>
    </row>
    <row r="2197" spans="1:21">
      <c r="A2197" s="593">
        <f t="shared" si="204"/>
        <v>41366</v>
      </c>
      <c r="B2197" s="594">
        <v>41366.500126967592</v>
      </c>
      <c r="C2197" s="560">
        <f t="shared" si="205"/>
        <v>2013</v>
      </c>
      <c r="D2197" s="560">
        <f t="shared" si="206"/>
        <v>4</v>
      </c>
      <c r="E2197" s="560">
        <f t="shared" si="207"/>
        <v>2</v>
      </c>
      <c r="F2197" s="560">
        <f t="shared" si="208"/>
        <v>12</v>
      </c>
      <c r="G2197" s="595">
        <f t="shared" si="209"/>
        <v>3</v>
      </c>
      <c r="H2197" s="590">
        <f>CHOOSE('Output Sheet'!$B$4,'8760 Data'!J2197,'8760 Data'!K2197,'8760 Data'!L2197,'8760 Data'!M2197,'8760 Data'!N2197,'8760 Data'!O2197,'8760 Data'!P2197,'8760 Data'!Q2197,'8760 Data'!R2197,'8760 Data'!S2197,'8760 Data'!T2197,'8760 Data'!U2197)</f>
        <v>0</v>
      </c>
      <c r="I2197" s="591" t="e">
        <f>H2197/'Output Sheet'!$B$8</f>
        <v>#DIV/0!</v>
      </c>
      <c r="J2197" s="596"/>
      <c r="K2197" s="560"/>
      <c r="L2197" s="560"/>
      <c r="M2197" s="560"/>
      <c r="N2197" s="560"/>
      <c r="O2197" s="560"/>
      <c r="P2197" s="560"/>
      <c r="Q2197" s="560"/>
      <c r="R2197" s="560"/>
      <c r="S2197" s="560"/>
      <c r="T2197" s="560"/>
      <c r="U2197" s="560"/>
    </row>
    <row r="2198" spans="1:21">
      <c r="A2198" s="593">
        <f t="shared" si="204"/>
        <v>41366</v>
      </c>
      <c r="B2198" s="594">
        <v>41366.541793692129</v>
      </c>
      <c r="C2198" s="560">
        <f t="shared" si="205"/>
        <v>2013</v>
      </c>
      <c r="D2198" s="560">
        <f t="shared" si="206"/>
        <v>4</v>
      </c>
      <c r="E2198" s="560">
        <f t="shared" si="207"/>
        <v>2</v>
      </c>
      <c r="F2198" s="560">
        <f t="shared" si="208"/>
        <v>13</v>
      </c>
      <c r="G2198" s="595">
        <f t="shared" si="209"/>
        <v>3</v>
      </c>
      <c r="H2198" s="590">
        <f>CHOOSE('Output Sheet'!$B$4,'8760 Data'!J2198,'8760 Data'!K2198,'8760 Data'!L2198,'8760 Data'!M2198,'8760 Data'!N2198,'8760 Data'!O2198,'8760 Data'!P2198,'8760 Data'!Q2198,'8760 Data'!R2198,'8760 Data'!S2198,'8760 Data'!T2198,'8760 Data'!U2198)</f>
        <v>0</v>
      </c>
      <c r="I2198" s="591" t="e">
        <f>H2198/'Output Sheet'!$B$8</f>
        <v>#DIV/0!</v>
      </c>
      <c r="J2198" s="596"/>
      <c r="K2198" s="560"/>
      <c r="L2198" s="560"/>
      <c r="M2198" s="560"/>
      <c r="N2198" s="560"/>
      <c r="O2198" s="560"/>
      <c r="P2198" s="560"/>
      <c r="Q2198" s="560"/>
      <c r="R2198" s="560"/>
      <c r="S2198" s="560"/>
      <c r="T2198" s="560"/>
      <c r="U2198" s="560"/>
    </row>
    <row r="2199" spans="1:21">
      <c r="A2199" s="593">
        <f t="shared" si="204"/>
        <v>41366</v>
      </c>
      <c r="B2199" s="594">
        <v>41366.583460416667</v>
      </c>
      <c r="C2199" s="560">
        <f t="shared" si="205"/>
        <v>2013</v>
      </c>
      <c r="D2199" s="560">
        <f t="shared" si="206"/>
        <v>4</v>
      </c>
      <c r="E2199" s="560">
        <f t="shared" si="207"/>
        <v>2</v>
      </c>
      <c r="F2199" s="560">
        <f t="shared" si="208"/>
        <v>14</v>
      </c>
      <c r="G2199" s="595">
        <f t="shared" si="209"/>
        <v>3</v>
      </c>
      <c r="H2199" s="590">
        <f>CHOOSE('Output Sheet'!$B$4,'8760 Data'!J2199,'8760 Data'!K2199,'8760 Data'!L2199,'8760 Data'!M2199,'8760 Data'!N2199,'8760 Data'!O2199,'8760 Data'!P2199,'8760 Data'!Q2199,'8760 Data'!R2199,'8760 Data'!S2199,'8760 Data'!T2199,'8760 Data'!U2199)</f>
        <v>0</v>
      </c>
      <c r="I2199" s="591" t="e">
        <f>H2199/'Output Sheet'!$B$8</f>
        <v>#DIV/0!</v>
      </c>
      <c r="J2199" s="596"/>
      <c r="K2199" s="560"/>
      <c r="L2199" s="560"/>
      <c r="M2199" s="560"/>
      <c r="N2199" s="560"/>
      <c r="O2199" s="560"/>
      <c r="P2199" s="560"/>
      <c r="Q2199" s="560"/>
      <c r="R2199" s="560"/>
      <c r="S2199" s="560"/>
      <c r="T2199" s="560"/>
      <c r="U2199" s="560"/>
    </row>
    <row r="2200" spans="1:21">
      <c r="A2200" s="593">
        <f t="shared" si="204"/>
        <v>41366</v>
      </c>
      <c r="B2200" s="594">
        <v>41366.625127141204</v>
      </c>
      <c r="C2200" s="560">
        <f t="shared" si="205"/>
        <v>2013</v>
      </c>
      <c r="D2200" s="560">
        <f t="shared" si="206"/>
        <v>4</v>
      </c>
      <c r="E2200" s="560">
        <f t="shared" si="207"/>
        <v>2</v>
      </c>
      <c r="F2200" s="560">
        <f t="shared" si="208"/>
        <v>15</v>
      </c>
      <c r="G2200" s="595">
        <f t="shared" si="209"/>
        <v>3</v>
      </c>
      <c r="H2200" s="590">
        <f>CHOOSE('Output Sheet'!$B$4,'8760 Data'!J2200,'8760 Data'!K2200,'8760 Data'!L2200,'8760 Data'!M2200,'8760 Data'!N2200,'8760 Data'!O2200,'8760 Data'!P2200,'8760 Data'!Q2200,'8760 Data'!R2200,'8760 Data'!S2200,'8760 Data'!T2200,'8760 Data'!U2200)</f>
        <v>0</v>
      </c>
      <c r="I2200" s="591" t="e">
        <f>H2200/'Output Sheet'!$B$8</f>
        <v>#DIV/0!</v>
      </c>
      <c r="J2200" s="596"/>
      <c r="K2200" s="560"/>
      <c r="L2200" s="560"/>
      <c r="M2200" s="560"/>
      <c r="N2200" s="560"/>
      <c r="O2200" s="560"/>
      <c r="P2200" s="560"/>
      <c r="Q2200" s="560"/>
      <c r="R2200" s="560"/>
      <c r="S2200" s="560"/>
      <c r="T2200" s="560"/>
      <c r="U2200" s="560"/>
    </row>
    <row r="2201" spans="1:21">
      <c r="A2201" s="593">
        <f t="shared" si="204"/>
        <v>41366</v>
      </c>
      <c r="B2201" s="594">
        <v>41366.666793865741</v>
      </c>
      <c r="C2201" s="560">
        <f t="shared" si="205"/>
        <v>2013</v>
      </c>
      <c r="D2201" s="560">
        <f t="shared" si="206"/>
        <v>4</v>
      </c>
      <c r="E2201" s="560">
        <f t="shared" si="207"/>
        <v>2</v>
      </c>
      <c r="F2201" s="560">
        <f t="shared" si="208"/>
        <v>16</v>
      </c>
      <c r="G2201" s="595">
        <f t="shared" si="209"/>
        <v>3</v>
      </c>
      <c r="H2201" s="590">
        <f>CHOOSE('Output Sheet'!$B$4,'8760 Data'!J2201,'8760 Data'!K2201,'8760 Data'!L2201,'8760 Data'!M2201,'8760 Data'!N2201,'8760 Data'!O2201,'8760 Data'!P2201,'8760 Data'!Q2201,'8760 Data'!R2201,'8760 Data'!S2201,'8760 Data'!T2201,'8760 Data'!U2201)</f>
        <v>0</v>
      </c>
      <c r="I2201" s="591" t="e">
        <f>H2201/'Output Sheet'!$B$8</f>
        <v>#DIV/0!</v>
      </c>
      <c r="J2201" s="596"/>
      <c r="K2201" s="560"/>
      <c r="L2201" s="560"/>
      <c r="M2201" s="560"/>
      <c r="N2201" s="560"/>
      <c r="O2201" s="560"/>
      <c r="P2201" s="560"/>
      <c r="Q2201" s="560"/>
      <c r="R2201" s="560"/>
      <c r="S2201" s="560"/>
      <c r="T2201" s="560"/>
      <c r="U2201" s="560"/>
    </row>
    <row r="2202" spans="1:21">
      <c r="A2202" s="593">
        <f t="shared" si="204"/>
        <v>41366</v>
      </c>
      <c r="B2202" s="594">
        <v>41366.708460590278</v>
      </c>
      <c r="C2202" s="560">
        <f t="shared" si="205"/>
        <v>2013</v>
      </c>
      <c r="D2202" s="560">
        <f t="shared" si="206"/>
        <v>4</v>
      </c>
      <c r="E2202" s="560">
        <f t="shared" si="207"/>
        <v>2</v>
      </c>
      <c r="F2202" s="560">
        <f t="shared" si="208"/>
        <v>17</v>
      </c>
      <c r="G2202" s="595">
        <f t="shared" si="209"/>
        <v>3</v>
      </c>
      <c r="H2202" s="590">
        <f>CHOOSE('Output Sheet'!$B$4,'8760 Data'!J2202,'8760 Data'!K2202,'8760 Data'!L2202,'8760 Data'!M2202,'8760 Data'!N2202,'8760 Data'!O2202,'8760 Data'!P2202,'8760 Data'!Q2202,'8760 Data'!R2202,'8760 Data'!S2202,'8760 Data'!T2202,'8760 Data'!U2202)</f>
        <v>0</v>
      </c>
      <c r="I2202" s="591" t="e">
        <f>H2202/'Output Sheet'!$B$8</f>
        <v>#DIV/0!</v>
      </c>
      <c r="J2202" s="596"/>
      <c r="K2202" s="560"/>
      <c r="L2202" s="560"/>
      <c r="M2202" s="560"/>
      <c r="N2202" s="560"/>
      <c r="O2202" s="560"/>
      <c r="P2202" s="560"/>
      <c r="Q2202" s="560"/>
      <c r="R2202" s="560"/>
      <c r="S2202" s="560"/>
      <c r="T2202" s="560"/>
      <c r="U2202" s="560"/>
    </row>
    <row r="2203" spans="1:21">
      <c r="A2203" s="593">
        <f t="shared" si="204"/>
        <v>41366</v>
      </c>
      <c r="B2203" s="594">
        <v>41366.750127314815</v>
      </c>
      <c r="C2203" s="560">
        <f t="shared" si="205"/>
        <v>2013</v>
      </c>
      <c r="D2203" s="560">
        <f t="shared" si="206"/>
        <v>4</v>
      </c>
      <c r="E2203" s="560">
        <f t="shared" si="207"/>
        <v>2</v>
      </c>
      <c r="F2203" s="560">
        <f t="shared" si="208"/>
        <v>18</v>
      </c>
      <c r="G2203" s="595">
        <f t="shared" si="209"/>
        <v>3</v>
      </c>
      <c r="H2203" s="590">
        <f>CHOOSE('Output Sheet'!$B$4,'8760 Data'!J2203,'8760 Data'!K2203,'8760 Data'!L2203,'8760 Data'!M2203,'8760 Data'!N2203,'8760 Data'!O2203,'8760 Data'!P2203,'8760 Data'!Q2203,'8760 Data'!R2203,'8760 Data'!S2203,'8760 Data'!T2203,'8760 Data'!U2203)</f>
        <v>0</v>
      </c>
      <c r="I2203" s="591" t="e">
        <f>H2203/'Output Sheet'!$B$8</f>
        <v>#DIV/0!</v>
      </c>
      <c r="J2203" s="596"/>
      <c r="K2203" s="560"/>
      <c r="L2203" s="560"/>
      <c r="M2203" s="560"/>
      <c r="N2203" s="560"/>
      <c r="O2203" s="560"/>
      <c r="P2203" s="560"/>
      <c r="Q2203" s="560"/>
      <c r="R2203" s="560"/>
      <c r="S2203" s="560"/>
      <c r="T2203" s="560"/>
      <c r="U2203" s="560"/>
    </row>
    <row r="2204" spans="1:21">
      <c r="A2204" s="593">
        <f t="shared" si="204"/>
        <v>41366</v>
      </c>
      <c r="B2204" s="594">
        <v>41366.791794039353</v>
      </c>
      <c r="C2204" s="560">
        <f t="shared" si="205"/>
        <v>2013</v>
      </c>
      <c r="D2204" s="560">
        <f t="shared" si="206"/>
        <v>4</v>
      </c>
      <c r="E2204" s="560">
        <f t="shared" si="207"/>
        <v>2</v>
      </c>
      <c r="F2204" s="560">
        <f t="shared" si="208"/>
        <v>19</v>
      </c>
      <c r="G2204" s="595">
        <f t="shared" si="209"/>
        <v>3</v>
      </c>
      <c r="H2204" s="590">
        <f>CHOOSE('Output Sheet'!$B$4,'8760 Data'!J2204,'8760 Data'!K2204,'8760 Data'!L2204,'8760 Data'!M2204,'8760 Data'!N2204,'8760 Data'!O2204,'8760 Data'!P2204,'8760 Data'!Q2204,'8760 Data'!R2204,'8760 Data'!S2204,'8760 Data'!T2204,'8760 Data'!U2204)</f>
        <v>0</v>
      </c>
      <c r="I2204" s="591" t="e">
        <f>H2204/'Output Sheet'!$B$8</f>
        <v>#DIV/0!</v>
      </c>
      <c r="J2204" s="596"/>
      <c r="K2204" s="560"/>
      <c r="L2204" s="560"/>
      <c r="M2204" s="560"/>
      <c r="N2204" s="560"/>
      <c r="O2204" s="560"/>
      <c r="P2204" s="560"/>
      <c r="Q2204" s="560"/>
      <c r="R2204" s="560"/>
      <c r="S2204" s="560"/>
      <c r="T2204" s="560"/>
      <c r="U2204" s="560"/>
    </row>
    <row r="2205" spans="1:21">
      <c r="A2205" s="593">
        <f t="shared" si="204"/>
        <v>41366</v>
      </c>
      <c r="B2205" s="594">
        <v>41366.83346076389</v>
      </c>
      <c r="C2205" s="560">
        <f t="shared" si="205"/>
        <v>2013</v>
      </c>
      <c r="D2205" s="560">
        <f t="shared" si="206"/>
        <v>4</v>
      </c>
      <c r="E2205" s="560">
        <f t="shared" si="207"/>
        <v>2</v>
      </c>
      <c r="F2205" s="560">
        <f t="shared" si="208"/>
        <v>20</v>
      </c>
      <c r="G2205" s="595">
        <f t="shared" si="209"/>
        <v>3</v>
      </c>
      <c r="H2205" s="590">
        <f>CHOOSE('Output Sheet'!$B$4,'8760 Data'!J2205,'8760 Data'!K2205,'8760 Data'!L2205,'8760 Data'!M2205,'8760 Data'!N2205,'8760 Data'!O2205,'8760 Data'!P2205,'8760 Data'!Q2205,'8760 Data'!R2205,'8760 Data'!S2205,'8760 Data'!T2205,'8760 Data'!U2205)</f>
        <v>0</v>
      </c>
      <c r="I2205" s="591" t="e">
        <f>H2205/'Output Sheet'!$B$8</f>
        <v>#DIV/0!</v>
      </c>
      <c r="J2205" s="596"/>
      <c r="K2205" s="560"/>
      <c r="L2205" s="560"/>
      <c r="M2205" s="560"/>
      <c r="N2205" s="560"/>
      <c r="O2205" s="560"/>
      <c r="P2205" s="560"/>
      <c r="Q2205" s="560"/>
      <c r="R2205" s="560"/>
      <c r="S2205" s="560"/>
      <c r="T2205" s="560"/>
      <c r="U2205" s="560"/>
    </row>
    <row r="2206" spans="1:21">
      <c r="A2206" s="593">
        <f t="shared" si="204"/>
        <v>41366</v>
      </c>
      <c r="B2206" s="594">
        <v>41366.875127488427</v>
      </c>
      <c r="C2206" s="560">
        <f t="shared" si="205"/>
        <v>2013</v>
      </c>
      <c r="D2206" s="560">
        <f t="shared" si="206"/>
        <v>4</v>
      </c>
      <c r="E2206" s="560">
        <f t="shared" si="207"/>
        <v>2</v>
      </c>
      <c r="F2206" s="560">
        <f t="shared" si="208"/>
        <v>21</v>
      </c>
      <c r="G2206" s="595">
        <f t="shared" si="209"/>
        <v>3</v>
      </c>
      <c r="H2206" s="590">
        <f>CHOOSE('Output Sheet'!$B$4,'8760 Data'!J2206,'8760 Data'!K2206,'8760 Data'!L2206,'8760 Data'!M2206,'8760 Data'!N2206,'8760 Data'!O2206,'8760 Data'!P2206,'8760 Data'!Q2206,'8760 Data'!R2206,'8760 Data'!S2206,'8760 Data'!T2206,'8760 Data'!U2206)</f>
        <v>0</v>
      </c>
      <c r="I2206" s="591" t="e">
        <f>H2206/'Output Sheet'!$B$8</f>
        <v>#DIV/0!</v>
      </c>
      <c r="J2206" s="596"/>
      <c r="K2206" s="560"/>
      <c r="L2206" s="560"/>
      <c r="M2206" s="560"/>
      <c r="N2206" s="560"/>
      <c r="O2206" s="560"/>
      <c r="P2206" s="560"/>
      <c r="Q2206" s="560"/>
      <c r="R2206" s="560"/>
      <c r="S2206" s="560"/>
      <c r="T2206" s="560"/>
      <c r="U2206" s="560"/>
    </row>
    <row r="2207" spans="1:21">
      <c r="A2207" s="593">
        <f t="shared" si="204"/>
        <v>41366</v>
      </c>
      <c r="B2207" s="594">
        <v>41366.916794212964</v>
      </c>
      <c r="C2207" s="560">
        <f t="shared" si="205"/>
        <v>2013</v>
      </c>
      <c r="D2207" s="560">
        <f t="shared" si="206"/>
        <v>4</v>
      </c>
      <c r="E2207" s="560">
        <f t="shared" si="207"/>
        <v>2</v>
      </c>
      <c r="F2207" s="560">
        <f t="shared" si="208"/>
        <v>22</v>
      </c>
      <c r="G2207" s="595">
        <f t="shared" si="209"/>
        <v>3</v>
      </c>
      <c r="H2207" s="590">
        <f>CHOOSE('Output Sheet'!$B$4,'8760 Data'!J2207,'8760 Data'!K2207,'8760 Data'!L2207,'8760 Data'!M2207,'8760 Data'!N2207,'8760 Data'!O2207,'8760 Data'!P2207,'8760 Data'!Q2207,'8760 Data'!R2207,'8760 Data'!S2207,'8760 Data'!T2207,'8760 Data'!U2207)</f>
        <v>0</v>
      </c>
      <c r="I2207" s="591" t="e">
        <f>H2207/'Output Sheet'!$B$8</f>
        <v>#DIV/0!</v>
      </c>
      <c r="J2207" s="596"/>
      <c r="K2207" s="560"/>
      <c r="L2207" s="560"/>
      <c r="M2207" s="560"/>
      <c r="N2207" s="560"/>
      <c r="O2207" s="560"/>
      <c r="P2207" s="560"/>
      <c r="Q2207" s="560"/>
      <c r="R2207" s="560"/>
      <c r="S2207" s="560"/>
      <c r="T2207" s="560"/>
      <c r="U2207" s="560"/>
    </row>
    <row r="2208" spans="1:21">
      <c r="A2208" s="593">
        <f t="shared" si="204"/>
        <v>41366</v>
      </c>
      <c r="B2208" s="594">
        <v>41366.958460937502</v>
      </c>
      <c r="C2208" s="560">
        <f t="shared" si="205"/>
        <v>2013</v>
      </c>
      <c r="D2208" s="560">
        <f t="shared" si="206"/>
        <v>4</v>
      </c>
      <c r="E2208" s="560">
        <f t="shared" si="207"/>
        <v>2</v>
      </c>
      <c r="F2208" s="560">
        <f t="shared" si="208"/>
        <v>23</v>
      </c>
      <c r="G2208" s="595">
        <f t="shared" si="209"/>
        <v>3</v>
      </c>
      <c r="H2208" s="590">
        <f>CHOOSE('Output Sheet'!$B$4,'8760 Data'!J2208,'8760 Data'!K2208,'8760 Data'!L2208,'8760 Data'!M2208,'8760 Data'!N2208,'8760 Data'!O2208,'8760 Data'!P2208,'8760 Data'!Q2208,'8760 Data'!R2208,'8760 Data'!S2208,'8760 Data'!T2208,'8760 Data'!U2208)</f>
        <v>0</v>
      </c>
      <c r="I2208" s="591" t="e">
        <f>H2208/'Output Sheet'!$B$8</f>
        <v>#DIV/0!</v>
      </c>
      <c r="J2208" s="596"/>
      <c r="K2208" s="560"/>
      <c r="L2208" s="560"/>
      <c r="M2208" s="560"/>
      <c r="N2208" s="560"/>
      <c r="O2208" s="560"/>
      <c r="P2208" s="560"/>
      <c r="Q2208" s="560"/>
      <c r="R2208" s="560"/>
      <c r="S2208" s="560"/>
      <c r="T2208" s="560"/>
      <c r="U2208" s="560"/>
    </row>
    <row r="2209" spans="1:21">
      <c r="A2209" s="593">
        <f t="shared" si="204"/>
        <v>41367</v>
      </c>
      <c r="B2209" s="594">
        <v>41367.000127662039</v>
      </c>
      <c r="C2209" s="560">
        <f t="shared" si="205"/>
        <v>2013</v>
      </c>
      <c r="D2209" s="560">
        <f t="shared" si="206"/>
        <v>4</v>
      </c>
      <c r="E2209" s="560">
        <f t="shared" si="207"/>
        <v>3</v>
      </c>
      <c r="F2209" s="560">
        <f t="shared" si="208"/>
        <v>24</v>
      </c>
      <c r="G2209" s="595">
        <f t="shared" si="209"/>
        <v>4</v>
      </c>
      <c r="H2209" s="590">
        <f>CHOOSE('Output Sheet'!$B$4,'8760 Data'!J2209,'8760 Data'!K2209,'8760 Data'!L2209,'8760 Data'!M2209,'8760 Data'!N2209,'8760 Data'!O2209,'8760 Data'!P2209,'8760 Data'!Q2209,'8760 Data'!R2209,'8760 Data'!S2209,'8760 Data'!T2209,'8760 Data'!U2209)</f>
        <v>0</v>
      </c>
      <c r="I2209" s="591" t="e">
        <f>H2209/'Output Sheet'!$B$8</f>
        <v>#DIV/0!</v>
      </c>
      <c r="J2209" s="596"/>
      <c r="K2209" s="560"/>
      <c r="L2209" s="560"/>
      <c r="M2209" s="560"/>
      <c r="N2209" s="560"/>
      <c r="O2209" s="560"/>
      <c r="P2209" s="560"/>
      <c r="Q2209" s="560"/>
      <c r="R2209" s="560"/>
      <c r="S2209" s="560"/>
      <c r="T2209" s="560"/>
      <c r="U2209" s="560"/>
    </row>
    <row r="2210" spans="1:21">
      <c r="A2210" s="593">
        <f t="shared" si="204"/>
        <v>41367</v>
      </c>
      <c r="B2210" s="594">
        <v>41367.041794386576</v>
      </c>
      <c r="C2210" s="560">
        <f t="shared" si="205"/>
        <v>2013</v>
      </c>
      <c r="D2210" s="560">
        <f t="shared" si="206"/>
        <v>4</v>
      </c>
      <c r="E2210" s="560">
        <f t="shared" si="207"/>
        <v>3</v>
      </c>
      <c r="F2210" s="560">
        <f t="shared" si="208"/>
        <v>1</v>
      </c>
      <c r="G2210" s="595">
        <f t="shared" si="209"/>
        <v>4</v>
      </c>
      <c r="H2210" s="590">
        <f>CHOOSE('Output Sheet'!$B$4,'8760 Data'!J2210,'8760 Data'!K2210,'8760 Data'!L2210,'8760 Data'!M2210,'8760 Data'!N2210,'8760 Data'!O2210,'8760 Data'!P2210,'8760 Data'!Q2210,'8760 Data'!R2210,'8760 Data'!S2210,'8760 Data'!T2210,'8760 Data'!U2210)</f>
        <v>0</v>
      </c>
      <c r="I2210" s="591" t="e">
        <f>H2210/'Output Sheet'!$B$8</f>
        <v>#DIV/0!</v>
      </c>
      <c r="J2210" s="596"/>
      <c r="K2210" s="560"/>
      <c r="L2210" s="560"/>
      <c r="M2210" s="560"/>
      <c r="N2210" s="560"/>
      <c r="O2210" s="560"/>
      <c r="P2210" s="560"/>
      <c r="Q2210" s="560"/>
      <c r="R2210" s="560"/>
      <c r="S2210" s="560"/>
      <c r="T2210" s="560"/>
      <c r="U2210" s="560"/>
    </row>
    <row r="2211" spans="1:21">
      <c r="A2211" s="593">
        <f t="shared" si="204"/>
        <v>41367</v>
      </c>
      <c r="B2211" s="594">
        <v>41367.083461111113</v>
      </c>
      <c r="C2211" s="560">
        <f t="shared" si="205"/>
        <v>2013</v>
      </c>
      <c r="D2211" s="560">
        <f t="shared" si="206"/>
        <v>4</v>
      </c>
      <c r="E2211" s="560">
        <f t="shared" si="207"/>
        <v>3</v>
      </c>
      <c r="F2211" s="560">
        <f t="shared" si="208"/>
        <v>2</v>
      </c>
      <c r="G2211" s="595">
        <f t="shared" si="209"/>
        <v>4</v>
      </c>
      <c r="H2211" s="590">
        <f>CHOOSE('Output Sheet'!$B$4,'8760 Data'!J2211,'8760 Data'!K2211,'8760 Data'!L2211,'8760 Data'!M2211,'8760 Data'!N2211,'8760 Data'!O2211,'8760 Data'!P2211,'8760 Data'!Q2211,'8760 Data'!R2211,'8760 Data'!S2211,'8760 Data'!T2211,'8760 Data'!U2211)</f>
        <v>0</v>
      </c>
      <c r="I2211" s="591" t="e">
        <f>H2211/'Output Sheet'!$B$8</f>
        <v>#DIV/0!</v>
      </c>
      <c r="J2211" s="596"/>
      <c r="K2211" s="560"/>
      <c r="L2211" s="560"/>
      <c r="M2211" s="560"/>
      <c r="N2211" s="560"/>
      <c r="O2211" s="560"/>
      <c r="P2211" s="560"/>
      <c r="Q2211" s="560"/>
      <c r="R2211" s="560"/>
      <c r="S2211" s="560"/>
      <c r="T2211" s="560"/>
      <c r="U2211" s="560"/>
    </row>
    <row r="2212" spans="1:21">
      <c r="A2212" s="593">
        <f t="shared" si="204"/>
        <v>41367</v>
      </c>
      <c r="B2212" s="594">
        <v>41367.12512783565</v>
      </c>
      <c r="C2212" s="560">
        <f t="shared" si="205"/>
        <v>2013</v>
      </c>
      <c r="D2212" s="560">
        <f t="shared" si="206"/>
        <v>4</v>
      </c>
      <c r="E2212" s="560">
        <f t="shared" si="207"/>
        <v>3</v>
      </c>
      <c r="F2212" s="560">
        <f t="shared" si="208"/>
        <v>3</v>
      </c>
      <c r="G2212" s="595">
        <f t="shared" si="209"/>
        <v>4</v>
      </c>
      <c r="H2212" s="590">
        <f>CHOOSE('Output Sheet'!$B$4,'8760 Data'!J2212,'8760 Data'!K2212,'8760 Data'!L2212,'8760 Data'!M2212,'8760 Data'!N2212,'8760 Data'!O2212,'8760 Data'!P2212,'8760 Data'!Q2212,'8760 Data'!R2212,'8760 Data'!S2212,'8760 Data'!T2212,'8760 Data'!U2212)</f>
        <v>0</v>
      </c>
      <c r="I2212" s="591" t="e">
        <f>H2212/'Output Sheet'!$B$8</f>
        <v>#DIV/0!</v>
      </c>
      <c r="J2212" s="596"/>
      <c r="K2212" s="560"/>
      <c r="L2212" s="560"/>
      <c r="M2212" s="560"/>
      <c r="N2212" s="560"/>
      <c r="O2212" s="560"/>
      <c r="P2212" s="560"/>
      <c r="Q2212" s="560"/>
      <c r="R2212" s="560"/>
      <c r="S2212" s="560"/>
      <c r="T2212" s="560"/>
      <c r="U2212" s="560"/>
    </row>
    <row r="2213" spans="1:21">
      <c r="A2213" s="593">
        <f t="shared" si="204"/>
        <v>41367</v>
      </c>
      <c r="B2213" s="594">
        <v>41367.166794560188</v>
      </c>
      <c r="C2213" s="560">
        <f t="shared" si="205"/>
        <v>2013</v>
      </c>
      <c r="D2213" s="560">
        <f t="shared" si="206"/>
        <v>4</v>
      </c>
      <c r="E2213" s="560">
        <f t="shared" si="207"/>
        <v>3</v>
      </c>
      <c r="F2213" s="560">
        <f t="shared" si="208"/>
        <v>4</v>
      </c>
      <c r="G2213" s="595">
        <f t="shared" si="209"/>
        <v>4</v>
      </c>
      <c r="H2213" s="590">
        <f>CHOOSE('Output Sheet'!$B$4,'8760 Data'!J2213,'8760 Data'!K2213,'8760 Data'!L2213,'8760 Data'!M2213,'8760 Data'!N2213,'8760 Data'!O2213,'8760 Data'!P2213,'8760 Data'!Q2213,'8760 Data'!R2213,'8760 Data'!S2213,'8760 Data'!T2213,'8760 Data'!U2213)</f>
        <v>0</v>
      </c>
      <c r="I2213" s="591" t="e">
        <f>H2213/'Output Sheet'!$B$8</f>
        <v>#DIV/0!</v>
      </c>
      <c r="J2213" s="596"/>
      <c r="K2213" s="560"/>
      <c r="L2213" s="560"/>
      <c r="M2213" s="560"/>
      <c r="N2213" s="560"/>
      <c r="O2213" s="560"/>
      <c r="P2213" s="560"/>
      <c r="Q2213" s="560"/>
      <c r="R2213" s="560"/>
      <c r="S2213" s="560"/>
      <c r="T2213" s="560"/>
      <c r="U2213" s="560"/>
    </row>
    <row r="2214" spans="1:21">
      <c r="A2214" s="593">
        <f t="shared" si="204"/>
        <v>41367</v>
      </c>
      <c r="B2214" s="594">
        <v>41367.208461284725</v>
      </c>
      <c r="C2214" s="560">
        <f t="shared" si="205"/>
        <v>2013</v>
      </c>
      <c r="D2214" s="560">
        <f t="shared" si="206"/>
        <v>4</v>
      </c>
      <c r="E2214" s="560">
        <f t="shared" si="207"/>
        <v>3</v>
      </c>
      <c r="F2214" s="560">
        <f t="shared" si="208"/>
        <v>5</v>
      </c>
      <c r="G2214" s="595">
        <f t="shared" si="209"/>
        <v>4</v>
      </c>
      <c r="H2214" s="590">
        <f>CHOOSE('Output Sheet'!$B$4,'8760 Data'!J2214,'8760 Data'!K2214,'8760 Data'!L2214,'8760 Data'!M2214,'8760 Data'!N2214,'8760 Data'!O2214,'8760 Data'!P2214,'8760 Data'!Q2214,'8760 Data'!R2214,'8760 Data'!S2214,'8760 Data'!T2214,'8760 Data'!U2214)</f>
        <v>0</v>
      </c>
      <c r="I2214" s="591" t="e">
        <f>H2214/'Output Sheet'!$B$8</f>
        <v>#DIV/0!</v>
      </c>
      <c r="J2214" s="596"/>
      <c r="K2214" s="560"/>
      <c r="L2214" s="560"/>
      <c r="M2214" s="560"/>
      <c r="N2214" s="560"/>
      <c r="O2214" s="560"/>
      <c r="P2214" s="560"/>
      <c r="Q2214" s="560"/>
      <c r="R2214" s="560"/>
      <c r="S2214" s="560"/>
      <c r="T2214" s="560"/>
      <c r="U2214" s="560"/>
    </row>
    <row r="2215" spans="1:21">
      <c r="A2215" s="593">
        <f t="shared" si="204"/>
        <v>41367</v>
      </c>
      <c r="B2215" s="594">
        <v>41367.250128009262</v>
      </c>
      <c r="C2215" s="560">
        <f t="shared" si="205"/>
        <v>2013</v>
      </c>
      <c r="D2215" s="560">
        <f t="shared" si="206"/>
        <v>4</v>
      </c>
      <c r="E2215" s="560">
        <f t="shared" si="207"/>
        <v>3</v>
      </c>
      <c r="F2215" s="560">
        <f t="shared" si="208"/>
        <v>6</v>
      </c>
      <c r="G2215" s="595">
        <f t="shared" si="209"/>
        <v>4</v>
      </c>
      <c r="H2215" s="590">
        <f>CHOOSE('Output Sheet'!$B$4,'8760 Data'!J2215,'8760 Data'!K2215,'8760 Data'!L2215,'8760 Data'!M2215,'8760 Data'!N2215,'8760 Data'!O2215,'8760 Data'!P2215,'8760 Data'!Q2215,'8760 Data'!R2215,'8760 Data'!S2215,'8760 Data'!T2215,'8760 Data'!U2215)</f>
        <v>0</v>
      </c>
      <c r="I2215" s="591" t="e">
        <f>H2215/'Output Sheet'!$B$8</f>
        <v>#DIV/0!</v>
      </c>
      <c r="J2215" s="596"/>
      <c r="K2215" s="560"/>
      <c r="L2215" s="560"/>
      <c r="M2215" s="560"/>
      <c r="N2215" s="560"/>
      <c r="O2215" s="560"/>
      <c r="P2215" s="560"/>
      <c r="Q2215" s="560"/>
      <c r="R2215" s="560"/>
      <c r="S2215" s="560"/>
      <c r="T2215" s="560"/>
      <c r="U2215" s="560"/>
    </row>
    <row r="2216" spans="1:21">
      <c r="A2216" s="593">
        <f t="shared" si="204"/>
        <v>41367</v>
      </c>
      <c r="B2216" s="594">
        <v>41367.291794733799</v>
      </c>
      <c r="C2216" s="560">
        <f t="shared" si="205"/>
        <v>2013</v>
      </c>
      <c r="D2216" s="560">
        <f t="shared" si="206"/>
        <v>4</v>
      </c>
      <c r="E2216" s="560">
        <f t="shared" si="207"/>
        <v>3</v>
      </c>
      <c r="F2216" s="560">
        <f t="shared" si="208"/>
        <v>7</v>
      </c>
      <c r="G2216" s="595">
        <f t="shared" si="209"/>
        <v>4</v>
      </c>
      <c r="H2216" s="590">
        <f>CHOOSE('Output Sheet'!$B$4,'8760 Data'!J2216,'8760 Data'!K2216,'8760 Data'!L2216,'8760 Data'!M2216,'8760 Data'!N2216,'8760 Data'!O2216,'8760 Data'!P2216,'8760 Data'!Q2216,'8760 Data'!R2216,'8760 Data'!S2216,'8760 Data'!T2216,'8760 Data'!U2216)</f>
        <v>0</v>
      </c>
      <c r="I2216" s="591" t="e">
        <f>H2216/'Output Sheet'!$B$8</f>
        <v>#DIV/0!</v>
      </c>
      <c r="J2216" s="596"/>
      <c r="K2216" s="560"/>
      <c r="L2216" s="560"/>
      <c r="M2216" s="560"/>
      <c r="N2216" s="560"/>
      <c r="O2216" s="560"/>
      <c r="P2216" s="560"/>
      <c r="Q2216" s="560"/>
      <c r="R2216" s="560"/>
      <c r="S2216" s="560"/>
      <c r="T2216" s="560"/>
      <c r="U2216" s="560"/>
    </row>
    <row r="2217" spans="1:21">
      <c r="A2217" s="593">
        <f t="shared" si="204"/>
        <v>41367</v>
      </c>
      <c r="B2217" s="594">
        <v>41367.333461458336</v>
      </c>
      <c r="C2217" s="560">
        <f t="shared" si="205"/>
        <v>2013</v>
      </c>
      <c r="D2217" s="560">
        <f t="shared" si="206"/>
        <v>4</v>
      </c>
      <c r="E2217" s="560">
        <f t="shared" si="207"/>
        <v>3</v>
      </c>
      <c r="F2217" s="560">
        <f t="shared" si="208"/>
        <v>8</v>
      </c>
      <c r="G2217" s="595">
        <f t="shared" si="209"/>
        <v>4</v>
      </c>
      <c r="H2217" s="590">
        <f>CHOOSE('Output Sheet'!$B$4,'8760 Data'!J2217,'8760 Data'!K2217,'8760 Data'!L2217,'8760 Data'!M2217,'8760 Data'!N2217,'8760 Data'!O2217,'8760 Data'!P2217,'8760 Data'!Q2217,'8760 Data'!R2217,'8760 Data'!S2217,'8760 Data'!T2217,'8760 Data'!U2217)</f>
        <v>0</v>
      </c>
      <c r="I2217" s="591" t="e">
        <f>H2217/'Output Sheet'!$B$8</f>
        <v>#DIV/0!</v>
      </c>
      <c r="J2217" s="596"/>
      <c r="K2217" s="560"/>
      <c r="L2217" s="560"/>
      <c r="M2217" s="560"/>
      <c r="N2217" s="560"/>
      <c r="O2217" s="560"/>
      <c r="P2217" s="560"/>
      <c r="Q2217" s="560"/>
      <c r="R2217" s="560"/>
      <c r="S2217" s="560"/>
      <c r="T2217" s="560"/>
      <c r="U2217" s="560"/>
    </row>
    <row r="2218" spans="1:21">
      <c r="A2218" s="593">
        <f t="shared" si="204"/>
        <v>41367</v>
      </c>
      <c r="B2218" s="594">
        <v>41367.375128182874</v>
      </c>
      <c r="C2218" s="560">
        <f t="shared" si="205"/>
        <v>2013</v>
      </c>
      <c r="D2218" s="560">
        <f t="shared" si="206"/>
        <v>4</v>
      </c>
      <c r="E2218" s="560">
        <f t="shared" si="207"/>
        <v>3</v>
      </c>
      <c r="F2218" s="560">
        <f t="shared" si="208"/>
        <v>9</v>
      </c>
      <c r="G2218" s="595">
        <f t="shared" si="209"/>
        <v>4</v>
      </c>
      <c r="H2218" s="590">
        <f>CHOOSE('Output Sheet'!$B$4,'8760 Data'!J2218,'8760 Data'!K2218,'8760 Data'!L2218,'8760 Data'!M2218,'8760 Data'!N2218,'8760 Data'!O2218,'8760 Data'!P2218,'8760 Data'!Q2218,'8760 Data'!R2218,'8760 Data'!S2218,'8760 Data'!T2218,'8760 Data'!U2218)</f>
        <v>0</v>
      </c>
      <c r="I2218" s="591" t="e">
        <f>H2218/'Output Sheet'!$B$8</f>
        <v>#DIV/0!</v>
      </c>
      <c r="J2218" s="596"/>
      <c r="K2218" s="560"/>
      <c r="L2218" s="560"/>
      <c r="M2218" s="560"/>
      <c r="N2218" s="560"/>
      <c r="O2218" s="560"/>
      <c r="P2218" s="560"/>
      <c r="Q2218" s="560"/>
      <c r="R2218" s="560"/>
      <c r="S2218" s="560"/>
      <c r="T2218" s="560"/>
      <c r="U2218" s="560"/>
    </row>
    <row r="2219" spans="1:21">
      <c r="A2219" s="593">
        <f t="shared" si="204"/>
        <v>41367</v>
      </c>
      <c r="B2219" s="594">
        <v>41367.416794907411</v>
      </c>
      <c r="C2219" s="560">
        <f t="shared" si="205"/>
        <v>2013</v>
      </c>
      <c r="D2219" s="560">
        <f t="shared" si="206"/>
        <v>4</v>
      </c>
      <c r="E2219" s="560">
        <f t="shared" si="207"/>
        <v>3</v>
      </c>
      <c r="F2219" s="560">
        <f t="shared" si="208"/>
        <v>10</v>
      </c>
      <c r="G2219" s="595">
        <f t="shared" si="209"/>
        <v>4</v>
      </c>
      <c r="H2219" s="590">
        <f>CHOOSE('Output Sheet'!$B$4,'8760 Data'!J2219,'8760 Data'!K2219,'8760 Data'!L2219,'8760 Data'!M2219,'8760 Data'!N2219,'8760 Data'!O2219,'8760 Data'!P2219,'8760 Data'!Q2219,'8760 Data'!R2219,'8760 Data'!S2219,'8760 Data'!T2219,'8760 Data'!U2219)</f>
        <v>0</v>
      </c>
      <c r="I2219" s="591" t="e">
        <f>H2219/'Output Sheet'!$B$8</f>
        <v>#DIV/0!</v>
      </c>
      <c r="J2219" s="596"/>
      <c r="K2219" s="560"/>
      <c r="L2219" s="560"/>
      <c r="M2219" s="560"/>
      <c r="N2219" s="560"/>
      <c r="O2219" s="560"/>
      <c r="P2219" s="560"/>
      <c r="Q2219" s="560"/>
      <c r="R2219" s="560"/>
      <c r="S2219" s="560"/>
      <c r="T2219" s="560"/>
      <c r="U2219" s="560"/>
    </row>
    <row r="2220" spans="1:21">
      <c r="A2220" s="593">
        <f t="shared" si="204"/>
        <v>41367</v>
      </c>
      <c r="B2220" s="594">
        <v>41367.458461631948</v>
      </c>
      <c r="C2220" s="560">
        <f t="shared" si="205"/>
        <v>2013</v>
      </c>
      <c r="D2220" s="560">
        <f t="shared" si="206"/>
        <v>4</v>
      </c>
      <c r="E2220" s="560">
        <f t="shared" si="207"/>
        <v>3</v>
      </c>
      <c r="F2220" s="560">
        <f t="shared" si="208"/>
        <v>11</v>
      </c>
      <c r="G2220" s="595">
        <f t="shared" si="209"/>
        <v>4</v>
      </c>
      <c r="H2220" s="590">
        <f>CHOOSE('Output Sheet'!$B$4,'8760 Data'!J2220,'8760 Data'!K2220,'8760 Data'!L2220,'8760 Data'!M2220,'8760 Data'!N2220,'8760 Data'!O2220,'8760 Data'!P2220,'8760 Data'!Q2220,'8760 Data'!R2220,'8760 Data'!S2220,'8760 Data'!T2220,'8760 Data'!U2220)</f>
        <v>0</v>
      </c>
      <c r="I2220" s="591" t="e">
        <f>H2220/'Output Sheet'!$B$8</f>
        <v>#DIV/0!</v>
      </c>
      <c r="J2220" s="596"/>
      <c r="K2220" s="560"/>
      <c r="L2220" s="560"/>
      <c r="M2220" s="560"/>
      <c r="N2220" s="560"/>
      <c r="O2220" s="560"/>
      <c r="P2220" s="560"/>
      <c r="Q2220" s="560"/>
      <c r="R2220" s="560"/>
      <c r="S2220" s="560"/>
      <c r="T2220" s="560"/>
      <c r="U2220" s="560"/>
    </row>
    <row r="2221" spans="1:21">
      <c r="A2221" s="593">
        <f t="shared" si="204"/>
        <v>41367</v>
      </c>
      <c r="B2221" s="594">
        <v>41367.500128356478</v>
      </c>
      <c r="C2221" s="560">
        <f t="shared" si="205"/>
        <v>2013</v>
      </c>
      <c r="D2221" s="560">
        <f t="shared" si="206"/>
        <v>4</v>
      </c>
      <c r="E2221" s="560">
        <f t="shared" si="207"/>
        <v>3</v>
      </c>
      <c r="F2221" s="560">
        <f t="shared" si="208"/>
        <v>12</v>
      </c>
      <c r="G2221" s="595">
        <f t="shared" si="209"/>
        <v>4</v>
      </c>
      <c r="H2221" s="590">
        <f>CHOOSE('Output Sheet'!$B$4,'8760 Data'!J2221,'8760 Data'!K2221,'8760 Data'!L2221,'8760 Data'!M2221,'8760 Data'!N2221,'8760 Data'!O2221,'8760 Data'!P2221,'8760 Data'!Q2221,'8760 Data'!R2221,'8760 Data'!S2221,'8760 Data'!T2221,'8760 Data'!U2221)</f>
        <v>0</v>
      </c>
      <c r="I2221" s="591" t="e">
        <f>H2221/'Output Sheet'!$B$8</f>
        <v>#DIV/0!</v>
      </c>
      <c r="J2221" s="596"/>
      <c r="K2221" s="560"/>
      <c r="L2221" s="560"/>
      <c r="M2221" s="560"/>
      <c r="N2221" s="560"/>
      <c r="O2221" s="560"/>
      <c r="P2221" s="560"/>
      <c r="Q2221" s="560"/>
      <c r="R2221" s="560"/>
      <c r="S2221" s="560"/>
      <c r="T2221" s="560"/>
      <c r="U2221" s="560"/>
    </row>
    <row r="2222" spans="1:21">
      <c r="A2222" s="593">
        <f t="shared" si="204"/>
        <v>41367</v>
      </c>
      <c r="B2222" s="594">
        <v>41367.541795081015</v>
      </c>
      <c r="C2222" s="560">
        <f t="shared" si="205"/>
        <v>2013</v>
      </c>
      <c r="D2222" s="560">
        <f t="shared" si="206"/>
        <v>4</v>
      </c>
      <c r="E2222" s="560">
        <f t="shared" si="207"/>
        <v>3</v>
      </c>
      <c r="F2222" s="560">
        <f t="shared" si="208"/>
        <v>13</v>
      </c>
      <c r="G2222" s="595">
        <f t="shared" si="209"/>
        <v>4</v>
      </c>
      <c r="H2222" s="590">
        <f>CHOOSE('Output Sheet'!$B$4,'8760 Data'!J2222,'8760 Data'!K2222,'8760 Data'!L2222,'8760 Data'!M2222,'8760 Data'!N2222,'8760 Data'!O2222,'8760 Data'!P2222,'8760 Data'!Q2222,'8760 Data'!R2222,'8760 Data'!S2222,'8760 Data'!T2222,'8760 Data'!U2222)</f>
        <v>0</v>
      </c>
      <c r="I2222" s="591" t="e">
        <f>H2222/'Output Sheet'!$B$8</f>
        <v>#DIV/0!</v>
      </c>
      <c r="J2222" s="596"/>
      <c r="K2222" s="560"/>
      <c r="L2222" s="560"/>
      <c r="M2222" s="560"/>
      <c r="N2222" s="560"/>
      <c r="O2222" s="560"/>
      <c r="P2222" s="560"/>
      <c r="Q2222" s="560"/>
      <c r="R2222" s="560"/>
      <c r="S2222" s="560"/>
      <c r="T2222" s="560"/>
      <c r="U2222" s="560"/>
    </row>
    <row r="2223" spans="1:21">
      <c r="A2223" s="593">
        <f t="shared" si="204"/>
        <v>41367</v>
      </c>
      <c r="B2223" s="594">
        <v>41367.583461805552</v>
      </c>
      <c r="C2223" s="560">
        <f t="shared" si="205"/>
        <v>2013</v>
      </c>
      <c r="D2223" s="560">
        <f t="shared" si="206"/>
        <v>4</v>
      </c>
      <c r="E2223" s="560">
        <f t="shared" si="207"/>
        <v>3</v>
      </c>
      <c r="F2223" s="560">
        <f t="shared" si="208"/>
        <v>14</v>
      </c>
      <c r="G2223" s="595">
        <f t="shared" si="209"/>
        <v>4</v>
      </c>
      <c r="H2223" s="590">
        <f>CHOOSE('Output Sheet'!$B$4,'8760 Data'!J2223,'8760 Data'!K2223,'8760 Data'!L2223,'8760 Data'!M2223,'8760 Data'!N2223,'8760 Data'!O2223,'8760 Data'!P2223,'8760 Data'!Q2223,'8760 Data'!R2223,'8760 Data'!S2223,'8760 Data'!T2223,'8760 Data'!U2223)</f>
        <v>0</v>
      </c>
      <c r="I2223" s="591" t="e">
        <f>H2223/'Output Sheet'!$B$8</f>
        <v>#DIV/0!</v>
      </c>
      <c r="J2223" s="596"/>
      <c r="K2223" s="560"/>
      <c r="L2223" s="560"/>
      <c r="M2223" s="560"/>
      <c r="N2223" s="560"/>
      <c r="O2223" s="560"/>
      <c r="P2223" s="560"/>
      <c r="Q2223" s="560"/>
      <c r="R2223" s="560"/>
      <c r="S2223" s="560"/>
      <c r="T2223" s="560"/>
      <c r="U2223" s="560"/>
    </row>
    <row r="2224" spans="1:21">
      <c r="A2224" s="593">
        <f t="shared" si="204"/>
        <v>41367</v>
      </c>
      <c r="B2224" s="594">
        <v>41367.62512853009</v>
      </c>
      <c r="C2224" s="560">
        <f t="shared" si="205"/>
        <v>2013</v>
      </c>
      <c r="D2224" s="560">
        <f t="shared" si="206"/>
        <v>4</v>
      </c>
      <c r="E2224" s="560">
        <f t="shared" si="207"/>
        <v>3</v>
      </c>
      <c r="F2224" s="560">
        <f t="shared" si="208"/>
        <v>15</v>
      </c>
      <c r="G2224" s="595">
        <f t="shared" si="209"/>
        <v>4</v>
      </c>
      <c r="H2224" s="590">
        <f>CHOOSE('Output Sheet'!$B$4,'8760 Data'!J2224,'8760 Data'!K2224,'8760 Data'!L2224,'8760 Data'!M2224,'8760 Data'!N2224,'8760 Data'!O2224,'8760 Data'!P2224,'8760 Data'!Q2224,'8760 Data'!R2224,'8760 Data'!S2224,'8760 Data'!T2224,'8760 Data'!U2224)</f>
        <v>0</v>
      </c>
      <c r="I2224" s="591" t="e">
        <f>H2224/'Output Sheet'!$B$8</f>
        <v>#DIV/0!</v>
      </c>
      <c r="J2224" s="596"/>
      <c r="K2224" s="560"/>
      <c r="L2224" s="560"/>
      <c r="M2224" s="560"/>
      <c r="N2224" s="560"/>
      <c r="O2224" s="560"/>
      <c r="P2224" s="560"/>
      <c r="Q2224" s="560"/>
      <c r="R2224" s="560"/>
      <c r="S2224" s="560"/>
      <c r="T2224" s="560"/>
      <c r="U2224" s="560"/>
    </row>
    <row r="2225" spans="1:21">
      <c r="A2225" s="593">
        <f t="shared" si="204"/>
        <v>41367</v>
      </c>
      <c r="B2225" s="594">
        <v>41367.666795254627</v>
      </c>
      <c r="C2225" s="560">
        <f t="shared" si="205"/>
        <v>2013</v>
      </c>
      <c r="D2225" s="560">
        <f t="shared" si="206"/>
        <v>4</v>
      </c>
      <c r="E2225" s="560">
        <f t="shared" si="207"/>
        <v>3</v>
      </c>
      <c r="F2225" s="560">
        <f t="shared" si="208"/>
        <v>16</v>
      </c>
      <c r="G2225" s="595">
        <f t="shared" si="209"/>
        <v>4</v>
      </c>
      <c r="H2225" s="590">
        <f>CHOOSE('Output Sheet'!$B$4,'8760 Data'!J2225,'8760 Data'!K2225,'8760 Data'!L2225,'8760 Data'!M2225,'8760 Data'!N2225,'8760 Data'!O2225,'8760 Data'!P2225,'8760 Data'!Q2225,'8760 Data'!R2225,'8760 Data'!S2225,'8760 Data'!T2225,'8760 Data'!U2225)</f>
        <v>0</v>
      </c>
      <c r="I2225" s="591" t="e">
        <f>H2225/'Output Sheet'!$B$8</f>
        <v>#DIV/0!</v>
      </c>
      <c r="J2225" s="596"/>
      <c r="K2225" s="560"/>
      <c r="L2225" s="560"/>
      <c r="M2225" s="560"/>
      <c r="N2225" s="560"/>
      <c r="O2225" s="560"/>
      <c r="P2225" s="560"/>
      <c r="Q2225" s="560"/>
      <c r="R2225" s="560"/>
      <c r="S2225" s="560"/>
      <c r="T2225" s="560"/>
      <c r="U2225" s="560"/>
    </row>
    <row r="2226" spans="1:21">
      <c r="A2226" s="593">
        <f t="shared" si="204"/>
        <v>41367</v>
      </c>
      <c r="B2226" s="594">
        <v>41367.708461979164</v>
      </c>
      <c r="C2226" s="560">
        <f t="shared" si="205"/>
        <v>2013</v>
      </c>
      <c r="D2226" s="560">
        <f t="shared" si="206"/>
        <v>4</v>
      </c>
      <c r="E2226" s="560">
        <f t="shared" si="207"/>
        <v>3</v>
      </c>
      <c r="F2226" s="560">
        <f t="shared" si="208"/>
        <v>17</v>
      </c>
      <c r="G2226" s="595">
        <f t="shared" si="209"/>
        <v>4</v>
      </c>
      <c r="H2226" s="590">
        <f>CHOOSE('Output Sheet'!$B$4,'8760 Data'!J2226,'8760 Data'!K2226,'8760 Data'!L2226,'8760 Data'!M2226,'8760 Data'!N2226,'8760 Data'!O2226,'8760 Data'!P2226,'8760 Data'!Q2226,'8760 Data'!R2226,'8760 Data'!S2226,'8760 Data'!T2226,'8760 Data'!U2226)</f>
        <v>0</v>
      </c>
      <c r="I2226" s="591" t="e">
        <f>H2226/'Output Sheet'!$B$8</f>
        <v>#DIV/0!</v>
      </c>
      <c r="J2226" s="596"/>
      <c r="K2226" s="560"/>
      <c r="L2226" s="560"/>
      <c r="M2226" s="560"/>
      <c r="N2226" s="560"/>
      <c r="O2226" s="560"/>
      <c r="P2226" s="560"/>
      <c r="Q2226" s="560"/>
      <c r="R2226" s="560"/>
      <c r="S2226" s="560"/>
      <c r="T2226" s="560"/>
      <c r="U2226" s="560"/>
    </row>
    <row r="2227" spans="1:21">
      <c r="A2227" s="593">
        <f t="shared" si="204"/>
        <v>41367</v>
      </c>
      <c r="B2227" s="594">
        <v>41367.750128703701</v>
      </c>
      <c r="C2227" s="560">
        <f t="shared" si="205"/>
        <v>2013</v>
      </c>
      <c r="D2227" s="560">
        <f t="shared" si="206"/>
        <v>4</v>
      </c>
      <c r="E2227" s="560">
        <f t="shared" si="207"/>
        <v>3</v>
      </c>
      <c r="F2227" s="560">
        <f t="shared" si="208"/>
        <v>18</v>
      </c>
      <c r="G2227" s="595">
        <f t="shared" si="209"/>
        <v>4</v>
      </c>
      <c r="H2227" s="590">
        <f>CHOOSE('Output Sheet'!$B$4,'8760 Data'!J2227,'8760 Data'!K2227,'8760 Data'!L2227,'8760 Data'!M2227,'8760 Data'!N2227,'8760 Data'!O2227,'8760 Data'!P2227,'8760 Data'!Q2227,'8760 Data'!R2227,'8760 Data'!S2227,'8760 Data'!T2227,'8760 Data'!U2227)</f>
        <v>0</v>
      </c>
      <c r="I2227" s="591" t="e">
        <f>H2227/'Output Sheet'!$B$8</f>
        <v>#DIV/0!</v>
      </c>
      <c r="J2227" s="596"/>
      <c r="K2227" s="560"/>
      <c r="L2227" s="560"/>
      <c r="M2227" s="560"/>
      <c r="N2227" s="560"/>
      <c r="O2227" s="560"/>
      <c r="P2227" s="560"/>
      <c r="Q2227" s="560"/>
      <c r="R2227" s="560"/>
      <c r="S2227" s="560"/>
      <c r="T2227" s="560"/>
      <c r="U2227" s="560"/>
    </row>
    <row r="2228" spans="1:21">
      <c r="A2228" s="593">
        <f t="shared" si="204"/>
        <v>41367</v>
      </c>
      <c r="B2228" s="594">
        <v>41367.791795428238</v>
      </c>
      <c r="C2228" s="560">
        <f t="shared" si="205"/>
        <v>2013</v>
      </c>
      <c r="D2228" s="560">
        <f t="shared" si="206"/>
        <v>4</v>
      </c>
      <c r="E2228" s="560">
        <f t="shared" si="207"/>
        <v>3</v>
      </c>
      <c r="F2228" s="560">
        <f t="shared" si="208"/>
        <v>19</v>
      </c>
      <c r="G2228" s="595">
        <f t="shared" si="209"/>
        <v>4</v>
      </c>
      <c r="H2228" s="590">
        <f>CHOOSE('Output Sheet'!$B$4,'8760 Data'!J2228,'8760 Data'!K2228,'8760 Data'!L2228,'8760 Data'!M2228,'8760 Data'!N2228,'8760 Data'!O2228,'8760 Data'!P2228,'8760 Data'!Q2228,'8760 Data'!R2228,'8760 Data'!S2228,'8760 Data'!T2228,'8760 Data'!U2228)</f>
        <v>0</v>
      </c>
      <c r="I2228" s="591" t="e">
        <f>H2228/'Output Sheet'!$B$8</f>
        <v>#DIV/0!</v>
      </c>
      <c r="J2228" s="596"/>
      <c r="K2228" s="560"/>
      <c r="L2228" s="560"/>
      <c r="M2228" s="560"/>
      <c r="N2228" s="560"/>
      <c r="O2228" s="560"/>
      <c r="P2228" s="560"/>
      <c r="Q2228" s="560"/>
      <c r="R2228" s="560"/>
      <c r="S2228" s="560"/>
      <c r="T2228" s="560"/>
      <c r="U2228" s="560"/>
    </row>
    <row r="2229" spans="1:21">
      <c r="A2229" s="593">
        <f t="shared" si="204"/>
        <v>41367</v>
      </c>
      <c r="B2229" s="594">
        <v>41367.833462152776</v>
      </c>
      <c r="C2229" s="560">
        <f t="shared" si="205"/>
        <v>2013</v>
      </c>
      <c r="D2229" s="560">
        <f t="shared" si="206"/>
        <v>4</v>
      </c>
      <c r="E2229" s="560">
        <f t="shared" si="207"/>
        <v>3</v>
      </c>
      <c r="F2229" s="560">
        <f t="shared" si="208"/>
        <v>20</v>
      </c>
      <c r="G2229" s="595">
        <f t="shared" si="209"/>
        <v>4</v>
      </c>
      <c r="H2229" s="590">
        <f>CHOOSE('Output Sheet'!$B$4,'8760 Data'!J2229,'8760 Data'!K2229,'8760 Data'!L2229,'8760 Data'!M2229,'8760 Data'!N2229,'8760 Data'!O2229,'8760 Data'!P2229,'8760 Data'!Q2229,'8760 Data'!R2229,'8760 Data'!S2229,'8760 Data'!T2229,'8760 Data'!U2229)</f>
        <v>0</v>
      </c>
      <c r="I2229" s="591" t="e">
        <f>H2229/'Output Sheet'!$B$8</f>
        <v>#DIV/0!</v>
      </c>
      <c r="J2229" s="596"/>
      <c r="K2229" s="560"/>
      <c r="L2229" s="560"/>
      <c r="M2229" s="560"/>
      <c r="N2229" s="560"/>
      <c r="O2229" s="560"/>
      <c r="P2229" s="560"/>
      <c r="Q2229" s="560"/>
      <c r="R2229" s="560"/>
      <c r="S2229" s="560"/>
      <c r="T2229" s="560"/>
      <c r="U2229" s="560"/>
    </row>
    <row r="2230" spans="1:21">
      <c r="A2230" s="593">
        <f t="shared" si="204"/>
        <v>41367</v>
      </c>
      <c r="B2230" s="594">
        <v>41367.875128877313</v>
      </c>
      <c r="C2230" s="560">
        <f t="shared" si="205"/>
        <v>2013</v>
      </c>
      <c r="D2230" s="560">
        <f t="shared" si="206"/>
        <v>4</v>
      </c>
      <c r="E2230" s="560">
        <f t="shared" si="207"/>
        <v>3</v>
      </c>
      <c r="F2230" s="560">
        <f t="shared" si="208"/>
        <v>21</v>
      </c>
      <c r="G2230" s="595">
        <f t="shared" si="209"/>
        <v>4</v>
      </c>
      <c r="H2230" s="590">
        <f>CHOOSE('Output Sheet'!$B$4,'8760 Data'!J2230,'8760 Data'!K2230,'8760 Data'!L2230,'8760 Data'!M2230,'8760 Data'!N2230,'8760 Data'!O2230,'8760 Data'!P2230,'8760 Data'!Q2230,'8760 Data'!R2230,'8760 Data'!S2230,'8760 Data'!T2230,'8760 Data'!U2230)</f>
        <v>0</v>
      </c>
      <c r="I2230" s="591" t="e">
        <f>H2230/'Output Sheet'!$B$8</f>
        <v>#DIV/0!</v>
      </c>
      <c r="J2230" s="596"/>
      <c r="K2230" s="560"/>
      <c r="L2230" s="560"/>
      <c r="M2230" s="560"/>
      <c r="N2230" s="560"/>
      <c r="O2230" s="560"/>
      <c r="P2230" s="560"/>
      <c r="Q2230" s="560"/>
      <c r="R2230" s="560"/>
      <c r="S2230" s="560"/>
      <c r="T2230" s="560"/>
      <c r="U2230" s="560"/>
    </row>
    <row r="2231" spans="1:21">
      <c r="A2231" s="593">
        <f t="shared" si="204"/>
        <v>41367</v>
      </c>
      <c r="B2231" s="594">
        <v>41367.91679560185</v>
      </c>
      <c r="C2231" s="560">
        <f t="shared" si="205"/>
        <v>2013</v>
      </c>
      <c r="D2231" s="560">
        <f t="shared" si="206"/>
        <v>4</v>
      </c>
      <c r="E2231" s="560">
        <f t="shared" si="207"/>
        <v>3</v>
      </c>
      <c r="F2231" s="560">
        <f t="shared" si="208"/>
        <v>22</v>
      </c>
      <c r="G2231" s="595">
        <f t="shared" si="209"/>
        <v>4</v>
      </c>
      <c r="H2231" s="590">
        <f>CHOOSE('Output Sheet'!$B$4,'8760 Data'!J2231,'8760 Data'!K2231,'8760 Data'!L2231,'8760 Data'!M2231,'8760 Data'!N2231,'8760 Data'!O2231,'8760 Data'!P2231,'8760 Data'!Q2231,'8760 Data'!R2231,'8760 Data'!S2231,'8760 Data'!T2231,'8760 Data'!U2231)</f>
        <v>0</v>
      </c>
      <c r="I2231" s="591" t="e">
        <f>H2231/'Output Sheet'!$B$8</f>
        <v>#DIV/0!</v>
      </c>
      <c r="J2231" s="596"/>
      <c r="K2231" s="560"/>
      <c r="L2231" s="560"/>
      <c r="M2231" s="560"/>
      <c r="N2231" s="560"/>
      <c r="O2231" s="560"/>
      <c r="P2231" s="560"/>
      <c r="Q2231" s="560"/>
      <c r="R2231" s="560"/>
      <c r="S2231" s="560"/>
      <c r="T2231" s="560"/>
      <c r="U2231" s="560"/>
    </row>
    <row r="2232" spans="1:21">
      <c r="A2232" s="593">
        <f t="shared" si="204"/>
        <v>41367</v>
      </c>
      <c r="B2232" s="594">
        <v>41367.958462326387</v>
      </c>
      <c r="C2232" s="560">
        <f t="shared" si="205"/>
        <v>2013</v>
      </c>
      <c r="D2232" s="560">
        <f t="shared" si="206"/>
        <v>4</v>
      </c>
      <c r="E2232" s="560">
        <f t="shared" si="207"/>
        <v>3</v>
      </c>
      <c r="F2232" s="560">
        <f t="shared" si="208"/>
        <v>23</v>
      </c>
      <c r="G2232" s="595">
        <f t="shared" si="209"/>
        <v>4</v>
      </c>
      <c r="H2232" s="590">
        <f>CHOOSE('Output Sheet'!$B$4,'8760 Data'!J2232,'8760 Data'!K2232,'8760 Data'!L2232,'8760 Data'!M2232,'8760 Data'!N2232,'8760 Data'!O2232,'8760 Data'!P2232,'8760 Data'!Q2232,'8760 Data'!R2232,'8760 Data'!S2232,'8760 Data'!T2232,'8760 Data'!U2232)</f>
        <v>0</v>
      </c>
      <c r="I2232" s="591" t="e">
        <f>H2232/'Output Sheet'!$B$8</f>
        <v>#DIV/0!</v>
      </c>
      <c r="J2232" s="596"/>
      <c r="K2232" s="560"/>
      <c r="L2232" s="560"/>
      <c r="M2232" s="560"/>
      <c r="N2232" s="560"/>
      <c r="O2232" s="560"/>
      <c r="P2232" s="560"/>
      <c r="Q2232" s="560"/>
      <c r="R2232" s="560"/>
      <c r="S2232" s="560"/>
      <c r="T2232" s="560"/>
      <c r="U2232" s="560"/>
    </row>
    <row r="2233" spans="1:21">
      <c r="A2233" s="593">
        <f t="shared" si="204"/>
        <v>41368</v>
      </c>
      <c r="B2233" s="594">
        <v>41368.000129050924</v>
      </c>
      <c r="C2233" s="560">
        <f t="shared" si="205"/>
        <v>2013</v>
      </c>
      <c r="D2233" s="560">
        <f t="shared" si="206"/>
        <v>4</v>
      </c>
      <c r="E2233" s="560">
        <f t="shared" si="207"/>
        <v>4</v>
      </c>
      <c r="F2233" s="560">
        <f t="shared" si="208"/>
        <v>24</v>
      </c>
      <c r="G2233" s="595">
        <f t="shared" si="209"/>
        <v>5</v>
      </c>
      <c r="H2233" s="590">
        <f>CHOOSE('Output Sheet'!$B$4,'8760 Data'!J2233,'8760 Data'!K2233,'8760 Data'!L2233,'8760 Data'!M2233,'8760 Data'!N2233,'8760 Data'!O2233,'8760 Data'!P2233,'8760 Data'!Q2233,'8760 Data'!R2233,'8760 Data'!S2233,'8760 Data'!T2233,'8760 Data'!U2233)</f>
        <v>0</v>
      </c>
      <c r="I2233" s="591" t="e">
        <f>H2233/'Output Sheet'!$B$8</f>
        <v>#DIV/0!</v>
      </c>
      <c r="J2233" s="596"/>
      <c r="K2233" s="560"/>
      <c r="L2233" s="560"/>
      <c r="M2233" s="560"/>
      <c r="N2233" s="560"/>
      <c r="O2233" s="560"/>
      <c r="P2233" s="560"/>
      <c r="Q2233" s="560"/>
      <c r="R2233" s="560"/>
      <c r="S2233" s="560"/>
      <c r="T2233" s="560"/>
      <c r="U2233" s="560"/>
    </row>
    <row r="2234" spans="1:21">
      <c r="A2234" s="593">
        <f t="shared" si="204"/>
        <v>41368</v>
      </c>
      <c r="B2234" s="594">
        <v>41368.041795775462</v>
      </c>
      <c r="C2234" s="560">
        <f t="shared" si="205"/>
        <v>2013</v>
      </c>
      <c r="D2234" s="560">
        <f t="shared" si="206"/>
        <v>4</v>
      </c>
      <c r="E2234" s="560">
        <f t="shared" si="207"/>
        <v>4</v>
      </c>
      <c r="F2234" s="560">
        <f t="shared" si="208"/>
        <v>1</v>
      </c>
      <c r="G2234" s="595">
        <f t="shared" si="209"/>
        <v>5</v>
      </c>
      <c r="H2234" s="590">
        <f>CHOOSE('Output Sheet'!$B$4,'8760 Data'!J2234,'8760 Data'!K2234,'8760 Data'!L2234,'8760 Data'!M2234,'8760 Data'!N2234,'8760 Data'!O2234,'8760 Data'!P2234,'8760 Data'!Q2234,'8760 Data'!R2234,'8760 Data'!S2234,'8760 Data'!T2234,'8760 Data'!U2234)</f>
        <v>0</v>
      </c>
      <c r="I2234" s="591" t="e">
        <f>H2234/'Output Sheet'!$B$8</f>
        <v>#DIV/0!</v>
      </c>
      <c r="J2234" s="596"/>
      <c r="K2234" s="560"/>
      <c r="L2234" s="560"/>
      <c r="M2234" s="560"/>
      <c r="N2234" s="560"/>
      <c r="O2234" s="560"/>
      <c r="P2234" s="560"/>
      <c r="Q2234" s="560"/>
      <c r="R2234" s="560"/>
      <c r="S2234" s="560"/>
      <c r="T2234" s="560"/>
      <c r="U2234" s="560"/>
    </row>
    <row r="2235" spans="1:21">
      <c r="A2235" s="593">
        <f t="shared" si="204"/>
        <v>41368</v>
      </c>
      <c r="B2235" s="594">
        <v>41368.083462499999</v>
      </c>
      <c r="C2235" s="560">
        <f t="shared" si="205"/>
        <v>2013</v>
      </c>
      <c r="D2235" s="560">
        <f t="shared" si="206"/>
        <v>4</v>
      </c>
      <c r="E2235" s="560">
        <f t="shared" si="207"/>
        <v>4</v>
      </c>
      <c r="F2235" s="560">
        <f t="shared" si="208"/>
        <v>2</v>
      </c>
      <c r="G2235" s="595">
        <f t="shared" si="209"/>
        <v>5</v>
      </c>
      <c r="H2235" s="590">
        <f>CHOOSE('Output Sheet'!$B$4,'8760 Data'!J2235,'8760 Data'!K2235,'8760 Data'!L2235,'8760 Data'!M2235,'8760 Data'!N2235,'8760 Data'!O2235,'8760 Data'!P2235,'8760 Data'!Q2235,'8760 Data'!R2235,'8760 Data'!S2235,'8760 Data'!T2235,'8760 Data'!U2235)</f>
        <v>0</v>
      </c>
      <c r="I2235" s="591" t="e">
        <f>H2235/'Output Sheet'!$B$8</f>
        <v>#DIV/0!</v>
      </c>
      <c r="J2235" s="596"/>
      <c r="K2235" s="560"/>
      <c r="L2235" s="560"/>
      <c r="M2235" s="560"/>
      <c r="N2235" s="560"/>
      <c r="O2235" s="560"/>
      <c r="P2235" s="560"/>
      <c r="Q2235" s="560"/>
      <c r="R2235" s="560"/>
      <c r="S2235" s="560"/>
      <c r="T2235" s="560"/>
      <c r="U2235" s="560"/>
    </row>
    <row r="2236" spans="1:21">
      <c r="A2236" s="593">
        <f t="shared" si="204"/>
        <v>41368</v>
      </c>
      <c r="B2236" s="594">
        <v>41368.125129224536</v>
      </c>
      <c r="C2236" s="560">
        <f t="shared" si="205"/>
        <v>2013</v>
      </c>
      <c r="D2236" s="560">
        <f t="shared" si="206"/>
        <v>4</v>
      </c>
      <c r="E2236" s="560">
        <f t="shared" si="207"/>
        <v>4</v>
      </c>
      <c r="F2236" s="560">
        <f t="shared" si="208"/>
        <v>3</v>
      </c>
      <c r="G2236" s="595">
        <f t="shared" si="209"/>
        <v>5</v>
      </c>
      <c r="H2236" s="590">
        <f>CHOOSE('Output Sheet'!$B$4,'8760 Data'!J2236,'8760 Data'!K2236,'8760 Data'!L2236,'8760 Data'!M2236,'8760 Data'!N2236,'8760 Data'!O2236,'8760 Data'!P2236,'8760 Data'!Q2236,'8760 Data'!R2236,'8760 Data'!S2236,'8760 Data'!T2236,'8760 Data'!U2236)</f>
        <v>0</v>
      </c>
      <c r="I2236" s="591" t="e">
        <f>H2236/'Output Sheet'!$B$8</f>
        <v>#DIV/0!</v>
      </c>
      <c r="J2236" s="596"/>
      <c r="K2236" s="560"/>
      <c r="L2236" s="560"/>
      <c r="M2236" s="560"/>
      <c r="N2236" s="560"/>
      <c r="O2236" s="560"/>
      <c r="P2236" s="560"/>
      <c r="Q2236" s="560"/>
      <c r="R2236" s="560"/>
      <c r="S2236" s="560"/>
      <c r="T2236" s="560"/>
      <c r="U2236" s="560"/>
    </row>
    <row r="2237" spans="1:21">
      <c r="A2237" s="593">
        <f t="shared" si="204"/>
        <v>41368</v>
      </c>
      <c r="B2237" s="594">
        <v>41368.166795949073</v>
      </c>
      <c r="C2237" s="560">
        <f t="shared" si="205"/>
        <v>2013</v>
      </c>
      <c r="D2237" s="560">
        <f t="shared" si="206"/>
        <v>4</v>
      </c>
      <c r="E2237" s="560">
        <f t="shared" si="207"/>
        <v>4</v>
      </c>
      <c r="F2237" s="560">
        <f t="shared" si="208"/>
        <v>4</v>
      </c>
      <c r="G2237" s="595">
        <f t="shared" si="209"/>
        <v>5</v>
      </c>
      <c r="H2237" s="590">
        <f>CHOOSE('Output Sheet'!$B$4,'8760 Data'!J2237,'8760 Data'!K2237,'8760 Data'!L2237,'8760 Data'!M2237,'8760 Data'!N2237,'8760 Data'!O2237,'8760 Data'!P2237,'8760 Data'!Q2237,'8760 Data'!R2237,'8760 Data'!S2237,'8760 Data'!T2237,'8760 Data'!U2237)</f>
        <v>0</v>
      </c>
      <c r="I2237" s="591" t="e">
        <f>H2237/'Output Sheet'!$B$8</f>
        <v>#DIV/0!</v>
      </c>
      <c r="J2237" s="596"/>
      <c r="K2237" s="560"/>
      <c r="L2237" s="560"/>
      <c r="M2237" s="560"/>
      <c r="N2237" s="560"/>
      <c r="O2237" s="560"/>
      <c r="P2237" s="560"/>
      <c r="Q2237" s="560"/>
      <c r="R2237" s="560"/>
      <c r="S2237" s="560"/>
      <c r="T2237" s="560"/>
      <c r="U2237" s="560"/>
    </row>
    <row r="2238" spans="1:21">
      <c r="A2238" s="593">
        <f t="shared" si="204"/>
        <v>41368</v>
      </c>
      <c r="B2238" s="594">
        <v>41368.20846267361</v>
      </c>
      <c r="C2238" s="560">
        <f t="shared" si="205"/>
        <v>2013</v>
      </c>
      <c r="D2238" s="560">
        <f t="shared" si="206"/>
        <v>4</v>
      </c>
      <c r="E2238" s="560">
        <f t="shared" si="207"/>
        <v>4</v>
      </c>
      <c r="F2238" s="560">
        <f t="shared" si="208"/>
        <v>5</v>
      </c>
      <c r="G2238" s="595">
        <f t="shared" si="209"/>
        <v>5</v>
      </c>
      <c r="H2238" s="590">
        <f>CHOOSE('Output Sheet'!$B$4,'8760 Data'!J2238,'8760 Data'!K2238,'8760 Data'!L2238,'8760 Data'!M2238,'8760 Data'!N2238,'8760 Data'!O2238,'8760 Data'!P2238,'8760 Data'!Q2238,'8760 Data'!R2238,'8760 Data'!S2238,'8760 Data'!T2238,'8760 Data'!U2238)</f>
        <v>0</v>
      </c>
      <c r="I2238" s="591" t="e">
        <f>H2238/'Output Sheet'!$B$8</f>
        <v>#DIV/0!</v>
      </c>
      <c r="J2238" s="596"/>
      <c r="K2238" s="560"/>
      <c r="L2238" s="560"/>
      <c r="M2238" s="560"/>
      <c r="N2238" s="560"/>
      <c r="O2238" s="560"/>
      <c r="P2238" s="560"/>
      <c r="Q2238" s="560"/>
      <c r="R2238" s="560"/>
      <c r="S2238" s="560"/>
      <c r="T2238" s="560"/>
      <c r="U2238" s="560"/>
    </row>
    <row r="2239" spans="1:21">
      <c r="A2239" s="593">
        <f t="shared" si="204"/>
        <v>41368</v>
      </c>
      <c r="B2239" s="594">
        <v>41368.250129398148</v>
      </c>
      <c r="C2239" s="560">
        <f t="shared" si="205"/>
        <v>2013</v>
      </c>
      <c r="D2239" s="560">
        <f t="shared" si="206"/>
        <v>4</v>
      </c>
      <c r="E2239" s="560">
        <f t="shared" si="207"/>
        <v>4</v>
      </c>
      <c r="F2239" s="560">
        <f t="shared" si="208"/>
        <v>6</v>
      </c>
      <c r="G2239" s="595">
        <f t="shared" si="209"/>
        <v>5</v>
      </c>
      <c r="H2239" s="590">
        <f>CHOOSE('Output Sheet'!$B$4,'8760 Data'!J2239,'8760 Data'!K2239,'8760 Data'!L2239,'8760 Data'!M2239,'8760 Data'!N2239,'8760 Data'!O2239,'8760 Data'!P2239,'8760 Data'!Q2239,'8760 Data'!R2239,'8760 Data'!S2239,'8760 Data'!T2239,'8760 Data'!U2239)</f>
        <v>0</v>
      </c>
      <c r="I2239" s="591" t="e">
        <f>H2239/'Output Sheet'!$B$8</f>
        <v>#DIV/0!</v>
      </c>
      <c r="J2239" s="596"/>
      <c r="K2239" s="560"/>
      <c r="L2239" s="560"/>
      <c r="M2239" s="560"/>
      <c r="N2239" s="560"/>
      <c r="O2239" s="560"/>
      <c r="P2239" s="560"/>
      <c r="Q2239" s="560"/>
      <c r="R2239" s="560"/>
      <c r="S2239" s="560"/>
      <c r="T2239" s="560"/>
      <c r="U2239" s="560"/>
    </row>
    <row r="2240" spans="1:21">
      <c r="A2240" s="593">
        <f t="shared" si="204"/>
        <v>41368</v>
      </c>
      <c r="B2240" s="594">
        <v>41368.291796122685</v>
      </c>
      <c r="C2240" s="560">
        <f t="shared" si="205"/>
        <v>2013</v>
      </c>
      <c r="D2240" s="560">
        <f t="shared" si="206"/>
        <v>4</v>
      </c>
      <c r="E2240" s="560">
        <f t="shared" si="207"/>
        <v>4</v>
      </c>
      <c r="F2240" s="560">
        <f t="shared" si="208"/>
        <v>7</v>
      </c>
      <c r="G2240" s="595">
        <f t="shared" si="209"/>
        <v>5</v>
      </c>
      <c r="H2240" s="590">
        <f>CHOOSE('Output Sheet'!$B$4,'8760 Data'!J2240,'8760 Data'!K2240,'8760 Data'!L2240,'8760 Data'!M2240,'8760 Data'!N2240,'8760 Data'!O2240,'8760 Data'!P2240,'8760 Data'!Q2240,'8760 Data'!R2240,'8760 Data'!S2240,'8760 Data'!T2240,'8760 Data'!U2240)</f>
        <v>0</v>
      </c>
      <c r="I2240" s="591" t="e">
        <f>H2240/'Output Sheet'!$B$8</f>
        <v>#DIV/0!</v>
      </c>
      <c r="J2240" s="596"/>
      <c r="K2240" s="560"/>
      <c r="L2240" s="560"/>
      <c r="M2240" s="560"/>
      <c r="N2240" s="560"/>
      <c r="O2240" s="560"/>
      <c r="P2240" s="560"/>
      <c r="Q2240" s="560"/>
      <c r="R2240" s="560"/>
      <c r="S2240" s="560"/>
      <c r="T2240" s="560"/>
      <c r="U2240" s="560"/>
    </row>
    <row r="2241" spans="1:21">
      <c r="A2241" s="593">
        <f t="shared" si="204"/>
        <v>41368</v>
      </c>
      <c r="B2241" s="594">
        <v>41368.333462847222</v>
      </c>
      <c r="C2241" s="560">
        <f t="shared" si="205"/>
        <v>2013</v>
      </c>
      <c r="D2241" s="560">
        <f t="shared" si="206"/>
        <v>4</v>
      </c>
      <c r="E2241" s="560">
        <f t="shared" si="207"/>
        <v>4</v>
      </c>
      <c r="F2241" s="560">
        <f t="shared" si="208"/>
        <v>8</v>
      </c>
      <c r="G2241" s="595">
        <f t="shared" si="209"/>
        <v>5</v>
      </c>
      <c r="H2241" s="590">
        <f>CHOOSE('Output Sheet'!$B$4,'8760 Data'!J2241,'8760 Data'!K2241,'8760 Data'!L2241,'8760 Data'!M2241,'8760 Data'!N2241,'8760 Data'!O2241,'8760 Data'!P2241,'8760 Data'!Q2241,'8760 Data'!R2241,'8760 Data'!S2241,'8760 Data'!T2241,'8760 Data'!U2241)</f>
        <v>0</v>
      </c>
      <c r="I2241" s="591" t="e">
        <f>H2241/'Output Sheet'!$B$8</f>
        <v>#DIV/0!</v>
      </c>
      <c r="J2241" s="596"/>
      <c r="K2241" s="560"/>
      <c r="L2241" s="560"/>
      <c r="M2241" s="560"/>
      <c r="N2241" s="560"/>
      <c r="O2241" s="560"/>
      <c r="P2241" s="560"/>
      <c r="Q2241" s="560"/>
      <c r="R2241" s="560"/>
      <c r="S2241" s="560"/>
      <c r="T2241" s="560"/>
      <c r="U2241" s="560"/>
    </row>
    <row r="2242" spans="1:21">
      <c r="A2242" s="593">
        <f t="shared" si="204"/>
        <v>41368</v>
      </c>
      <c r="B2242" s="594">
        <v>41368.375129571759</v>
      </c>
      <c r="C2242" s="560">
        <f t="shared" si="205"/>
        <v>2013</v>
      </c>
      <c r="D2242" s="560">
        <f t="shared" si="206"/>
        <v>4</v>
      </c>
      <c r="E2242" s="560">
        <f t="shared" si="207"/>
        <v>4</v>
      </c>
      <c r="F2242" s="560">
        <f t="shared" si="208"/>
        <v>9</v>
      </c>
      <c r="G2242" s="595">
        <f t="shared" si="209"/>
        <v>5</v>
      </c>
      <c r="H2242" s="590">
        <f>CHOOSE('Output Sheet'!$B$4,'8760 Data'!J2242,'8760 Data'!K2242,'8760 Data'!L2242,'8760 Data'!M2242,'8760 Data'!N2242,'8760 Data'!O2242,'8760 Data'!P2242,'8760 Data'!Q2242,'8760 Data'!R2242,'8760 Data'!S2242,'8760 Data'!T2242,'8760 Data'!U2242)</f>
        <v>0</v>
      </c>
      <c r="I2242" s="591" t="e">
        <f>H2242/'Output Sheet'!$B$8</f>
        <v>#DIV/0!</v>
      </c>
      <c r="J2242" s="596"/>
      <c r="K2242" s="560"/>
      <c r="L2242" s="560"/>
      <c r="M2242" s="560"/>
      <c r="N2242" s="560"/>
      <c r="O2242" s="560"/>
      <c r="P2242" s="560"/>
      <c r="Q2242" s="560"/>
      <c r="R2242" s="560"/>
      <c r="S2242" s="560"/>
      <c r="T2242" s="560"/>
      <c r="U2242" s="560"/>
    </row>
    <row r="2243" spans="1:21">
      <c r="A2243" s="593">
        <f t="shared" ref="A2243:A2306" si="210">DATE(C2243,D2243,E2243)</f>
        <v>41368</v>
      </c>
      <c r="B2243" s="594">
        <v>41368.416796296297</v>
      </c>
      <c r="C2243" s="560">
        <f t="shared" ref="C2243:C2306" si="211">YEAR(B2243)</f>
        <v>2013</v>
      </c>
      <c r="D2243" s="560">
        <f t="shared" ref="D2243:D2306" si="212">MONTH(B2243)</f>
        <v>4</v>
      </c>
      <c r="E2243" s="560">
        <f t="shared" ref="E2243:E2306" si="213">DAY(B2243)</f>
        <v>4</v>
      </c>
      <c r="F2243" s="560">
        <f t="shared" ref="F2243:F2306" si="214">IF(HOUR(B2243)&lt;&gt;0,HOUR(B2243),24)</f>
        <v>10</v>
      </c>
      <c r="G2243" s="595">
        <f t="shared" ref="G2243:G2306" si="215">WEEKDAY(B2243,1)</f>
        <v>5</v>
      </c>
      <c r="H2243" s="590">
        <f>CHOOSE('Output Sheet'!$B$4,'8760 Data'!J2243,'8760 Data'!K2243,'8760 Data'!L2243,'8760 Data'!M2243,'8760 Data'!N2243,'8760 Data'!O2243,'8760 Data'!P2243,'8760 Data'!Q2243,'8760 Data'!R2243,'8760 Data'!S2243,'8760 Data'!T2243,'8760 Data'!U2243)</f>
        <v>0</v>
      </c>
      <c r="I2243" s="591" t="e">
        <f>H2243/'Output Sheet'!$B$8</f>
        <v>#DIV/0!</v>
      </c>
      <c r="J2243" s="596"/>
      <c r="K2243" s="560"/>
      <c r="L2243" s="560"/>
      <c r="M2243" s="560"/>
      <c r="N2243" s="560"/>
      <c r="O2243" s="560"/>
      <c r="P2243" s="560"/>
      <c r="Q2243" s="560"/>
      <c r="R2243" s="560"/>
      <c r="S2243" s="560"/>
      <c r="T2243" s="560"/>
      <c r="U2243" s="560"/>
    </row>
    <row r="2244" spans="1:21">
      <c r="A2244" s="593">
        <f t="shared" si="210"/>
        <v>41368</v>
      </c>
      <c r="B2244" s="594">
        <v>41368.458463020834</v>
      </c>
      <c r="C2244" s="560">
        <f t="shared" si="211"/>
        <v>2013</v>
      </c>
      <c r="D2244" s="560">
        <f t="shared" si="212"/>
        <v>4</v>
      </c>
      <c r="E2244" s="560">
        <f t="shared" si="213"/>
        <v>4</v>
      </c>
      <c r="F2244" s="560">
        <f t="shared" si="214"/>
        <v>11</v>
      </c>
      <c r="G2244" s="595">
        <f t="shared" si="215"/>
        <v>5</v>
      </c>
      <c r="H2244" s="590">
        <f>CHOOSE('Output Sheet'!$B$4,'8760 Data'!J2244,'8760 Data'!K2244,'8760 Data'!L2244,'8760 Data'!M2244,'8760 Data'!N2244,'8760 Data'!O2244,'8760 Data'!P2244,'8760 Data'!Q2244,'8760 Data'!R2244,'8760 Data'!S2244,'8760 Data'!T2244,'8760 Data'!U2244)</f>
        <v>0</v>
      </c>
      <c r="I2244" s="591" t="e">
        <f>H2244/'Output Sheet'!$B$8</f>
        <v>#DIV/0!</v>
      </c>
      <c r="J2244" s="596"/>
      <c r="K2244" s="560"/>
      <c r="L2244" s="560"/>
      <c r="M2244" s="560"/>
      <c r="N2244" s="560"/>
      <c r="O2244" s="560"/>
      <c r="P2244" s="560"/>
      <c r="Q2244" s="560"/>
      <c r="R2244" s="560"/>
      <c r="S2244" s="560"/>
      <c r="T2244" s="560"/>
      <c r="U2244" s="560"/>
    </row>
    <row r="2245" spans="1:21">
      <c r="A2245" s="593">
        <f t="shared" si="210"/>
        <v>41368</v>
      </c>
      <c r="B2245" s="594">
        <v>41368.500129745371</v>
      </c>
      <c r="C2245" s="560">
        <f t="shared" si="211"/>
        <v>2013</v>
      </c>
      <c r="D2245" s="560">
        <f t="shared" si="212"/>
        <v>4</v>
      </c>
      <c r="E2245" s="560">
        <f t="shared" si="213"/>
        <v>4</v>
      </c>
      <c r="F2245" s="560">
        <f t="shared" si="214"/>
        <v>12</v>
      </c>
      <c r="G2245" s="595">
        <f t="shared" si="215"/>
        <v>5</v>
      </c>
      <c r="H2245" s="590">
        <f>CHOOSE('Output Sheet'!$B$4,'8760 Data'!J2245,'8760 Data'!K2245,'8760 Data'!L2245,'8760 Data'!M2245,'8760 Data'!N2245,'8760 Data'!O2245,'8760 Data'!P2245,'8760 Data'!Q2245,'8760 Data'!R2245,'8760 Data'!S2245,'8760 Data'!T2245,'8760 Data'!U2245)</f>
        <v>0</v>
      </c>
      <c r="I2245" s="591" t="e">
        <f>H2245/'Output Sheet'!$B$8</f>
        <v>#DIV/0!</v>
      </c>
      <c r="J2245" s="596"/>
      <c r="K2245" s="560"/>
      <c r="L2245" s="560"/>
      <c r="M2245" s="560"/>
      <c r="N2245" s="560"/>
      <c r="O2245" s="560"/>
      <c r="P2245" s="560"/>
      <c r="Q2245" s="560"/>
      <c r="R2245" s="560"/>
      <c r="S2245" s="560"/>
      <c r="T2245" s="560"/>
      <c r="U2245" s="560"/>
    </row>
    <row r="2246" spans="1:21">
      <c r="A2246" s="593">
        <f t="shared" si="210"/>
        <v>41368</v>
      </c>
      <c r="B2246" s="594">
        <v>41368.541796469908</v>
      </c>
      <c r="C2246" s="560">
        <f t="shared" si="211"/>
        <v>2013</v>
      </c>
      <c r="D2246" s="560">
        <f t="shared" si="212"/>
        <v>4</v>
      </c>
      <c r="E2246" s="560">
        <f t="shared" si="213"/>
        <v>4</v>
      </c>
      <c r="F2246" s="560">
        <f t="shared" si="214"/>
        <v>13</v>
      </c>
      <c r="G2246" s="595">
        <f t="shared" si="215"/>
        <v>5</v>
      </c>
      <c r="H2246" s="590">
        <f>CHOOSE('Output Sheet'!$B$4,'8760 Data'!J2246,'8760 Data'!K2246,'8760 Data'!L2246,'8760 Data'!M2246,'8760 Data'!N2246,'8760 Data'!O2246,'8760 Data'!P2246,'8760 Data'!Q2246,'8760 Data'!R2246,'8760 Data'!S2246,'8760 Data'!T2246,'8760 Data'!U2246)</f>
        <v>0</v>
      </c>
      <c r="I2246" s="591" t="e">
        <f>H2246/'Output Sheet'!$B$8</f>
        <v>#DIV/0!</v>
      </c>
      <c r="J2246" s="596"/>
      <c r="K2246" s="560"/>
      <c r="L2246" s="560"/>
      <c r="M2246" s="560"/>
      <c r="N2246" s="560"/>
      <c r="O2246" s="560"/>
      <c r="P2246" s="560"/>
      <c r="Q2246" s="560"/>
      <c r="R2246" s="560"/>
      <c r="S2246" s="560"/>
      <c r="T2246" s="560"/>
      <c r="U2246" s="560"/>
    </row>
    <row r="2247" spans="1:21">
      <c r="A2247" s="593">
        <f t="shared" si="210"/>
        <v>41368</v>
      </c>
      <c r="B2247" s="594">
        <v>41368.583463194445</v>
      </c>
      <c r="C2247" s="560">
        <f t="shared" si="211"/>
        <v>2013</v>
      </c>
      <c r="D2247" s="560">
        <f t="shared" si="212"/>
        <v>4</v>
      </c>
      <c r="E2247" s="560">
        <f t="shared" si="213"/>
        <v>4</v>
      </c>
      <c r="F2247" s="560">
        <f t="shared" si="214"/>
        <v>14</v>
      </c>
      <c r="G2247" s="595">
        <f t="shared" si="215"/>
        <v>5</v>
      </c>
      <c r="H2247" s="590">
        <f>CHOOSE('Output Sheet'!$B$4,'8760 Data'!J2247,'8760 Data'!K2247,'8760 Data'!L2247,'8760 Data'!M2247,'8760 Data'!N2247,'8760 Data'!O2247,'8760 Data'!P2247,'8760 Data'!Q2247,'8760 Data'!R2247,'8760 Data'!S2247,'8760 Data'!T2247,'8760 Data'!U2247)</f>
        <v>0</v>
      </c>
      <c r="I2247" s="591" t="e">
        <f>H2247/'Output Sheet'!$B$8</f>
        <v>#DIV/0!</v>
      </c>
      <c r="J2247" s="596"/>
      <c r="K2247" s="560"/>
      <c r="L2247" s="560"/>
      <c r="M2247" s="560"/>
      <c r="N2247" s="560"/>
      <c r="O2247" s="560"/>
      <c r="P2247" s="560"/>
      <c r="Q2247" s="560"/>
      <c r="R2247" s="560"/>
      <c r="S2247" s="560"/>
      <c r="T2247" s="560"/>
      <c r="U2247" s="560"/>
    </row>
    <row r="2248" spans="1:21">
      <c r="A2248" s="593">
        <f t="shared" si="210"/>
        <v>41368</v>
      </c>
      <c r="B2248" s="594">
        <v>41368.625129918983</v>
      </c>
      <c r="C2248" s="560">
        <f t="shared" si="211"/>
        <v>2013</v>
      </c>
      <c r="D2248" s="560">
        <f t="shared" si="212"/>
        <v>4</v>
      </c>
      <c r="E2248" s="560">
        <f t="shared" si="213"/>
        <v>4</v>
      </c>
      <c r="F2248" s="560">
        <f t="shared" si="214"/>
        <v>15</v>
      </c>
      <c r="G2248" s="595">
        <f t="shared" si="215"/>
        <v>5</v>
      </c>
      <c r="H2248" s="590">
        <f>CHOOSE('Output Sheet'!$B$4,'8760 Data'!J2248,'8760 Data'!K2248,'8760 Data'!L2248,'8760 Data'!M2248,'8760 Data'!N2248,'8760 Data'!O2248,'8760 Data'!P2248,'8760 Data'!Q2248,'8760 Data'!R2248,'8760 Data'!S2248,'8760 Data'!T2248,'8760 Data'!U2248)</f>
        <v>0</v>
      </c>
      <c r="I2248" s="591" t="e">
        <f>H2248/'Output Sheet'!$B$8</f>
        <v>#DIV/0!</v>
      </c>
      <c r="J2248" s="596"/>
      <c r="K2248" s="560"/>
      <c r="L2248" s="560"/>
      <c r="M2248" s="560"/>
      <c r="N2248" s="560"/>
      <c r="O2248" s="560"/>
      <c r="P2248" s="560"/>
      <c r="Q2248" s="560"/>
      <c r="R2248" s="560"/>
      <c r="S2248" s="560"/>
      <c r="T2248" s="560"/>
      <c r="U2248" s="560"/>
    </row>
    <row r="2249" spans="1:21">
      <c r="A2249" s="593">
        <f t="shared" si="210"/>
        <v>41368</v>
      </c>
      <c r="B2249" s="594">
        <v>41368.66679664352</v>
      </c>
      <c r="C2249" s="560">
        <f t="shared" si="211"/>
        <v>2013</v>
      </c>
      <c r="D2249" s="560">
        <f t="shared" si="212"/>
        <v>4</v>
      </c>
      <c r="E2249" s="560">
        <f t="shared" si="213"/>
        <v>4</v>
      </c>
      <c r="F2249" s="560">
        <f t="shared" si="214"/>
        <v>16</v>
      </c>
      <c r="G2249" s="595">
        <f t="shared" si="215"/>
        <v>5</v>
      </c>
      <c r="H2249" s="590">
        <f>CHOOSE('Output Sheet'!$B$4,'8760 Data'!J2249,'8760 Data'!K2249,'8760 Data'!L2249,'8760 Data'!M2249,'8760 Data'!N2249,'8760 Data'!O2249,'8760 Data'!P2249,'8760 Data'!Q2249,'8760 Data'!R2249,'8760 Data'!S2249,'8760 Data'!T2249,'8760 Data'!U2249)</f>
        <v>0</v>
      </c>
      <c r="I2249" s="591" t="e">
        <f>H2249/'Output Sheet'!$B$8</f>
        <v>#DIV/0!</v>
      </c>
      <c r="J2249" s="596"/>
      <c r="K2249" s="560"/>
      <c r="L2249" s="560"/>
      <c r="M2249" s="560"/>
      <c r="N2249" s="560"/>
      <c r="O2249" s="560"/>
      <c r="P2249" s="560"/>
      <c r="Q2249" s="560"/>
      <c r="R2249" s="560"/>
      <c r="S2249" s="560"/>
      <c r="T2249" s="560"/>
      <c r="U2249" s="560"/>
    </row>
    <row r="2250" spans="1:21">
      <c r="A2250" s="593">
        <f t="shared" si="210"/>
        <v>41368</v>
      </c>
      <c r="B2250" s="594">
        <v>41368.708463368057</v>
      </c>
      <c r="C2250" s="560">
        <f t="shared" si="211"/>
        <v>2013</v>
      </c>
      <c r="D2250" s="560">
        <f t="shared" si="212"/>
        <v>4</v>
      </c>
      <c r="E2250" s="560">
        <f t="shared" si="213"/>
        <v>4</v>
      </c>
      <c r="F2250" s="560">
        <f t="shared" si="214"/>
        <v>17</v>
      </c>
      <c r="G2250" s="595">
        <f t="shared" si="215"/>
        <v>5</v>
      </c>
      <c r="H2250" s="590">
        <f>CHOOSE('Output Sheet'!$B$4,'8760 Data'!J2250,'8760 Data'!K2250,'8760 Data'!L2250,'8760 Data'!M2250,'8760 Data'!N2250,'8760 Data'!O2250,'8760 Data'!P2250,'8760 Data'!Q2250,'8760 Data'!R2250,'8760 Data'!S2250,'8760 Data'!T2250,'8760 Data'!U2250)</f>
        <v>0</v>
      </c>
      <c r="I2250" s="591" t="e">
        <f>H2250/'Output Sheet'!$B$8</f>
        <v>#DIV/0!</v>
      </c>
      <c r="J2250" s="596"/>
      <c r="K2250" s="560"/>
      <c r="L2250" s="560"/>
      <c r="M2250" s="560"/>
      <c r="N2250" s="560"/>
      <c r="O2250" s="560"/>
      <c r="P2250" s="560"/>
      <c r="Q2250" s="560"/>
      <c r="R2250" s="560"/>
      <c r="S2250" s="560"/>
      <c r="T2250" s="560"/>
      <c r="U2250" s="560"/>
    </row>
    <row r="2251" spans="1:21">
      <c r="A2251" s="593">
        <f t="shared" si="210"/>
        <v>41368</v>
      </c>
      <c r="B2251" s="594">
        <v>41368.750130092594</v>
      </c>
      <c r="C2251" s="560">
        <f t="shared" si="211"/>
        <v>2013</v>
      </c>
      <c r="D2251" s="560">
        <f t="shared" si="212"/>
        <v>4</v>
      </c>
      <c r="E2251" s="560">
        <f t="shared" si="213"/>
        <v>4</v>
      </c>
      <c r="F2251" s="560">
        <f t="shared" si="214"/>
        <v>18</v>
      </c>
      <c r="G2251" s="595">
        <f t="shared" si="215"/>
        <v>5</v>
      </c>
      <c r="H2251" s="590">
        <f>CHOOSE('Output Sheet'!$B$4,'8760 Data'!J2251,'8760 Data'!K2251,'8760 Data'!L2251,'8760 Data'!M2251,'8760 Data'!N2251,'8760 Data'!O2251,'8760 Data'!P2251,'8760 Data'!Q2251,'8760 Data'!R2251,'8760 Data'!S2251,'8760 Data'!T2251,'8760 Data'!U2251)</f>
        <v>0</v>
      </c>
      <c r="I2251" s="591" t="e">
        <f>H2251/'Output Sheet'!$B$8</f>
        <v>#DIV/0!</v>
      </c>
      <c r="J2251" s="596"/>
      <c r="K2251" s="560"/>
      <c r="L2251" s="560"/>
      <c r="M2251" s="560"/>
      <c r="N2251" s="560"/>
      <c r="O2251" s="560"/>
      <c r="P2251" s="560"/>
      <c r="Q2251" s="560"/>
      <c r="R2251" s="560"/>
      <c r="S2251" s="560"/>
      <c r="T2251" s="560"/>
      <c r="U2251" s="560"/>
    </row>
    <row r="2252" spans="1:21">
      <c r="A2252" s="593">
        <f t="shared" si="210"/>
        <v>41368</v>
      </c>
      <c r="B2252" s="594">
        <v>41368.791796817131</v>
      </c>
      <c r="C2252" s="560">
        <f t="shared" si="211"/>
        <v>2013</v>
      </c>
      <c r="D2252" s="560">
        <f t="shared" si="212"/>
        <v>4</v>
      </c>
      <c r="E2252" s="560">
        <f t="shared" si="213"/>
        <v>4</v>
      </c>
      <c r="F2252" s="560">
        <f t="shared" si="214"/>
        <v>19</v>
      </c>
      <c r="G2252" s="595">
        <f t="shared" si="215"/>
        <v>5</v>
      </c>
      <c r="H2252" s="590">
        <f>CHOOSE('Output Sheet'!$B$4,'8760 Data'!J2252,'8760 Data'!K2252,'8760 Data'!L2252,'8760 Data'!M2252,'8760 Data'!N2252,'8760 Data'!O2252,'8760 Data'!P2252,'8760 Data'!Q2252,'8760 Data'!R2252,'8760 Data'!S2252,'8760 Data'!T2252,'8760 Data'!U2252)</f>
        <v>0</v>
      </c>
      <c r="I2252" s="591" t="e">
        <f>H2252/'Output Sheet'!$B$8</f>
        <v>#DIV/0!</v>
      </c>
      <c r="J2252" s="596"/>
      <c r="K2252" s="560"/>
      <c r="L2252" s="560"/>
      <c r="M2252" s="560"/>
      <c r="N2252" s="560"/>
      <c r="O2252" s="560"/>
      <c r="P2252" s="560"/>
      <c r="Q2252" s="560"/>
      <c r="R2252" s="560"/>
      <c r="S2252" s="560"/>
      <c r="T2252" s="560"/>
      <c r="U2252" s="560"/>
    </row>
    <row r="2253" spans="1:21">
      <c r="A2253" s="593">
        <f t="shared" si="210"/>
        <v>41368</v>
      </c>
      <c r="B2253" s="594">
        <v>41368.833463541669</v>
      </c>
      <c r="C2253" s="560">
        <f t="shared" si="211"/>
        <v>2013</v>
      </c>
      <c r="D2253" s="560">
        <f t="shared" si="212"/>
        <v>4</v>
      </c>
      <c r="E2253" s="560">
        <f t="shared" si="213"/>
        <v>4</v>
      </c>
      <c r="F2253" s="560">
        <f t="shared" si="214"/>
        <v>20</v>
      </c>
      <c r="G2253" s="595">
        <f t="shared" si="215"/>
        <v>5</v>
      </c>
      <c r="H2253" s="590">
        <f>CHOOSE('Output Sheet'!$B$4,'8760 Data'!J2253,'8760 Data'!K2253,'8760 Data'!L2253,'8760 Data'!M2253,'8760 Data'!N2253,'8760 Data'!O2253,'8760 Data'!P2253,'8760 Data'!Q2253,'8760 Data'!R2253,'8760 Data'!S2253,'8760 Data'!T2253,'8760 Data'!U2253)</f>
        <v>0</v>
      </c>
      <c r="I2253" s="591" t="e">
        <f>H2253/'Output Sheet'!$B$8</f>
        <v>#DIV/0!</v>
      </c>
      <c r="J2253" s="596"/>
      <c r="K2253" s="560"/>
      <c r="L2253" s="560"/>
      <c r="M2253" s="560"/>
      <c r="N2253" s="560"/>
      <c r="O2253" s="560"/>
      <c r="P2253" s="560"/>
      <c r="Q2253" s="560"/>
      <c r="R2253" s="560"/>
      <c r="S2253" s="560"/>
      <c r="T2253" s="560"/>
      <c r="U2253" s="560"/>
    </row>
    <row r="2254" spans="1:21">
      <c r="A2254" s="593">
        <f t="shared" si="210"/>
        <v>41368</v>
      </c>
      <c r="B2254" s="594">
        <v>41368.875130266206</v>
      </c>
      <c r="C2254" s="560">
        <f t="shared" si="211"/>
        <v>2013</v>
      </c>
      <c r="D2254" s="560">
        <f t="shared" si="212"/>
        <v>4</v>
      </c>
      <c r="E2254" s="560">
        <f t="shared" si="213"/>
        <v>4</v>
      </c>
      <c r="F2254" s="560">
        <f t="shared" si="214"/>
        <v>21</v>
      </c>
      <c r="G2254" s="595">
        <f t="shared" si="215"/>
        <v>5</v>
      </c>
      <c r="H2254" s="590">
        <f>CHOOSE('Output Sheet'!$B$4,'8760 Data'!J2254,'8760 Data'!K2254,'8760 Data'!L2254,'8760 Data'!M2254,'8760 Data'!N2254,'8760 Data'!O2254,'8760 Data'!P2254,'8760 Data'!Q2254,'8760 Data'!R2254,'8760 Data'!S2254,'8760 Data'!T2254,'8760 Data'!U2254)</f>
        <v>0</v>
      </c>
      <c r="I2254" s="591" t="e">
        <f>H2254/'Output Sheet'!$B$8</f>
        <v>#DIV/0!</v>
      </c>
      <c r="J2254" s="596"/>
      <c r="K2254" s="560"/>
      <c r="L2254" s="560"/>
      <c r="M2254" s="560"/>
      <c r="N2254" s="560"/>
      <c r="O2254" s="560"/>
      <c r="P2254" s="560"/>
      <c r="Q2254" s="560"/>
      <c r="R2254" s="560"/>
      <c r="S2254" s="560"/>
      <c r="T2254" s="560"/>
      <c r="U2254" s="560"/>
    </row>
    <row r="2255" spans="1:21">
      <c r="A2255" s="593">
        <f t="shared" si="210"/>
        <v>41368</v>
      </c>
      <c r="B2255" s="594">
        <v>41368.916796990743</v>
      </c>
      <c r="C2255" s="560">
        <f t="shared" si="211"/>
        <v>2013</v>
      </c>
      <c r="D2255" s="560">
        <f t="shared" si="212"/>
        <v>4</v>
      </c>
      <c r="E2255" s="560">
        <f t="shared" si="213"/>
        <v>4</v>
      </c>
      <c r="F2255" s="560">
        <f t="shared" si="214"/>
        <v>22</v>
      </c>
      <c r="G2255" s="595">
        <f t="shared" si="215"/>
        <v>5</v>
      </c>
      <c r="H2255" s="590">
        <f>CHOOSE('Output Sheet'!$B$4,'8760 Data'!J2255,'8760 Data'!K2255,'8760 Data'!L2255,'8760 Data'!M2255,'8760 Data'!N2255,'8760 Data'!O2255,'8760 Data'!P2255,'8760 Data'!Q2255,'8760 Data'!R2255,'8760 Data'!S2255,'8760 Data'!T2255,'8760 Data'!U2255)</f>
        <v>0</v>
      </c>
      <c r="I2255" s="591" t="e">
        <f>H2255/'Output Sheet'!$B$8</f>
        <v>#DIV/0!</v>
      </c>
      <c r="J2255" s="596"/>
      <c r="K2255" s="560"/>
      <c r="L2255" s="560"/>
      <c r="M2255" s="560"/>
      <c r="N2255" s="560"/>
      <c r="O2255" s="560"/>
      <c r="P2255" s="560"/>
      <c r="Q2255" s="560"/>
      <c r="R2255" s="560"/>
      <c r="S2255" s="560"/>
      <c r="T2255" s="560"/>
      <c r="U2255" s="560"/>
    </row>
    <row r="2256" spans="1:21">
      <c r="A2256" s="593">
        <f t="shared" si="210"/>
        <v>41368</v>
      </c>
      <c r="B2256" s="594">
        <v>41368.95846371528</v>
      </c>
      <c r="C2256" s="560">
        <f t="shared" si="211"/>
        <v>2013</v>
      </c>
      <c r="D2256" s="560">
        <f t="shared" si="212"/>
        <v>4</v>
      </c>
      <c r="E2256" s="560">
        <f t="shared" si="213"/>
        <v>4</v>
      </c>
      <c r="F2256" s="560">
        <f t="shared" si="214"/>
        <v>23</v>
      </c>
      <c r="G2256" s="595">
        <f t="shared" si="215"/>
        <v>5</v>
      </c>
      <c r="H2256" s="590">
        <f>CHOOSE('Output Sheet'!$B$4,'8760 Data'!J2256,'8760 Data'!K2256,'8760 Data'!L2256,'8760 Data'!M2256,'8760 Data'!N2256,'8760 Data'!O2256,'8760 Data'!P2256,'8760 Data'!Q2256,'8760 Data'!R2256,'8760 Data'!S2256,'8760 Data'!T2256,'8760 Data'!U2256)</f>
        <v>0</v>
      </c>
      <c r="I2256" s="591" t="e">
        <f>H2256/'Output Sheet'!$B$8</f>
        <v>#DIV/0!</v>
      </c>
      <c r="J2256" s="596"/>
      <c r="K2256" s="560"/>
      <c r="L2256" s="560"/>
      <c r="M2256" s="560"/>
      <c r="N2256" s="560"/>
      <c r="O2256" s="560"/>
      <c r="P2256" s="560"/>
      <c r="Q2256" s="560"/>
      <c r="R2256" s="560"/>
      <c r="S2256" s="560"/>
      <c r="T2256" s="560"/>
      <c r="U2256" s="560"/>
    </row>
    <row r="2257" spans="1:21">
      <c r="A2257" s="593">
        <f t="shared" si="210"/>
        <v>41369</v>
      </c>
      <c r="B2257" s="594">
        <v>41369.000130439817</v>
      </c>
      <c r="C2257" s="560">
        <f t="shared" si="211"/>
        <v>2013</v>
      </c>
      <c r="D2257" s="560">
        <f t="shared" si="212"/>
        <v>4</v>
      </c>
      <c r="E2257" s="560">
        <f t="shared" si="213"/>
        <v>5</v>
      </c>
      <c r="F2257" s="560">
        <f t="shared" si="214"/>
        <v>24</v>
      </c>
      <c r="G2257" s="595">
        <f t="shared" si="215"/>
        <v>6</v>
      </c>
      <c r="H2257" s="590">
        <f>CHOOSE('Output Sheet'!$B$4,'8760 Data'!J2257,'8760 Data'!K2257,'8760 Data'!L2257,'8760 Data'!M2257,'8760 Data'!N2257,'8760 Data'!O2257,'8760 Data'!P2257,'8760 Data'!Q2257,'8760 Data'!R2257,'8760 Data'!S2257,'8760 Data'!T2257,'8760 Data'!U2257)</f>
        <v>0</v>
      </c>
      <c r="I2257" s="591" t="e">
        <f>H2257/'Output Sheet'!$B$8</f>
        <v>#DIV/0!</v>
      </c>
      <c r="J2257" s="596"/>
      <c r="K2257" s="560"/>
      <c r="L2257" s="560"/>
      <c r="M2257" s="560"/>
      <c r="N2257" s="560"/>
      <c r="O2257" s="560"/>
      <c r="P2257" s="560"/>
      <c r="Q2257" s="560"/>
      <c r="R2257" s="560"/>
      <c r="S2257" s="560"/>
      <c r="T2257" s="560"/>
      <c r="U2257" s="560"/>
    </row>
    <row r="2258" spans="1:21">
      <c r="A2258" s="593">
        <f t="shared" si="210"/>
        <v>41369</v>
      </c>
      <c r="B2258" s="594">
        <v>41369.041797164355</v>
      </c>
      <c r="C2258" s="560">
        <f t="shared" si="211"/>
        <v>2013</v>
      </c>
      <c r="D2258" s="560">
        <f t="shared" si="212"/>
        <v>4</v>
      </c>
      <c r="E2258" s="560">
        <f t="shared" si="213"/>
        <v>5</v>
      </c>
      <c r="F2258" s="560">
        <f t="shared" si="214"/>
        <v>1</v>
      </c>
      <c r="G2258" s="595">
        <f t="shared" si="215"/>
        <v>6</v>
      </c>
      <c r="H2258" s="590">
        <f>CHOOSE('Output Sheet'!$B$4,'8760 Data'!J2258,'8760 Data'!K2258,'8760 Data'!L2258,'8760 Data'!M2258,'8760 Data'!N2258,'8760 Data'!O2258,'8760 Data'!P2258,'8760 Data'!Q2258,'8760 Data'!R2258,'8760 Data'!S2258,'8760 Data'!T2258,'8760 Data'!U2258)</f>
        <v>0</v>
      </c>
      <c r="I2258" s="591" t="e">
        <f>H2258/'Output Sheet'!$B$8</f>
        <v>#DIV/0!</v>
      </c>
      <c r="J2258" s="596"/>
      <c r="K2258" s="560"/>
      <c r="L2258" s="560"/>
      <c r="M2258" s="560"/>
      <c r="N2258" s="560"/>
      <c r="O2258" s="560"/>
      <c r="P2258" s="560"/>
      <c r="Q2258" s="560"/>
      <c r="R2258" s="560"/>
      <c r="S2258" s="560"/>
      <c r="T2258" s="560"/>
      <c r="U2258" s="560"/>
    </row>
    <row r="2259" spans="1:21">
      <c r="A2259" s="593">
        <f t="shared" si="210"/>
        <v>41369</v>
      </c>
      <c r="B2259" s="594">
        <v>41369.083463888892</v>
      </c>
      <c r="C2259" s="560">
        <f t="shared" si="211"/>
        <v>2013</v>
      </c>
      <c r="D2259" s="560">
        <f t="shared" si="212"/>
        <v>4</v>
      </c>
      <c r="E2259" s="560">
        <f t="shared" si="213"/>
        <v>5</v>
      </c>
      <c r="F2259" s="560">
        <f t="shared" si="214"/>
        <v>2</v>
      </c>
      <c r="G2259" s="595">
        <f t="shared" si="215"/>
        <v>6</v>
      </c>
      <c r="H2259" s="590">
        <f>CHOOSE('Output Sheet'!$B$4,'8760 Data'!J2259,'8760 Data'!K2259,'8760 Data'!L2259,'8760 Data'!M2259,'8760 Data'!N2259,'8760 Data'!O2259,'8760 Data'!P2259,'8760 Data'!Q2259,'8760 Data'!R2259,'8760 Data'!S2259,'8760 Data'!T2259,'8760 Data'!U2259)</f>
        <v>0</v>
      </c>
      <c r="I2259" s="591" t="e">
        <f>H2259/'Output Sheet'!$B$8</f>
        <v>#DIV/0!</v>
      </c>
      <c r="J2259" s="596"/>
      <c r="K2259" s="560"/>
      <c r="L2259" s="560"/>
      <c r="M2259" s="560"/>
      <c r="N2259" s="560"/>
      <c r="O2259" s="560"/>
      <c r="P2259" s="560"/>
      <c r="Q2259" s="560"/>
      <c r="R2259" s="560"/>
      <c r="S2259" s="560"/>
      <c r="T2259" s="560"/>
      <c r="U2259" s="560"/>
    </row>
    <row r="2260" spans="1:21">
      <c r="A2260" s="593">
        <f t="shared" si="210"/>
        <v>41369</v>
      </c>
      <c r="B2260" s="594">
        <v>41369.125130613429</v>
      </c>
      <c r="C2260" s="560">
        <f t="shared" si="211"/>
        <v>2013</v>
      </c>
      <c r="D2260" s="560">
        <f t="shared" si="212"/>
        <v>4</v>
      </c>
      <c r="E2260" s="560">
        <f t="shared" si="213"/>
        <v>5</v>
      </c>
      <c r="F2260" s="560">
        <f t="shared" si="214"/>
        <v>3</v>
      </c>
      <c r="G2260" s="595">
        <f t="shared" si="215"/>
        <v>6</v>
      </c>
      <c r="H2260" s="590">
        <f>CHOOSE('Output Sheet'!$B$4,'8760 Data'!J2260,'8760 Data'!K2260,'8760 Data'!L2260,'8760 Data'!M2260,'8760 Data'!N2260,'8760 Data'!O2260,'8760 Data'!P2260,'8760 Data'!Q2260,'8760 Data'!R2260,'8760 Data'!S2260,'8760 Data'!T2260,'8760 Data'!U2260)</f>
        <v>0</v>
      </c>
      <c r="I2260" s="591" t="e">
        <f>H2260/'Output Sheet'!$B$8</f>
        <v>#DIV/0!</v>
      </c>
      <c r="J2260" s="596"/>
      <c r="K2260" s="560"/>
      <c r="L2260" s="560"/>
      <c r="M2260" s="560"/>
      <c r="N2260" s="560"/>
      <c r="O2260" s="560"/>
      <c r="P2260" s="560"/>
      <c r="Q2260" s="560"/>
      <c r="R2260" s="560"/>
      <c r="S2260" s="560"/>
      <c r="T2260" s="560"/>
      <c r="U2260" s="560"/>
    </row>
    <row r="2261" spans="1:21">
      <c r="A2261" s="593">
        <f t="shared" si="210"/>
        <v>41369</v>
      </c>
      <c r="B2261" s="594">
        <v>41369.166797337966</v>
      </c>
      <c r="C2261" s="560">
        <f t="shared" si="211"/>
        <v>2013</v>
      </c>
      <c r="D2261" s="560">
        <f t="shared" si="212"/>
        <v>4</v>
      </c>
      <c r="E2261" s="560">
        <f t="shared" si="213"/>
        <v>5</v>
      </c>
      <c r="F2261" s="560">
        <f t="shared" si="214"/>
        <v>4</v>
      </c>
      <c r="G2261" s="595">
        <f t="shared" si="215"/>
        <v>6</v>
      </c>
      <c r="H2261" s="590">
        <f>CHOOSE('Output Sheet'!$B$4,'8760 Data'!J2261,'8760 Data'!K2261,'8760 Data'!L2261,'8760 Data'!M2261,'8760 Data'!N2261,'8760 Data'!O2261,'8760 Data'!P2261,'8760 Data'!Q2261,'8760 Data'!R2261,'8760 Data'!S2261,'8760 Data'!T2261,'8760 Data'!U2261)</f>
        <v>0</v>
      </c>
      <c r="I2261" s="591" t="e">
        <f>H2261/'Output Sheet'!$B$8</f>
        <v>#DIV/0!</v>
      </c>
      <c r="J2261" s="596"/>
      <c r="K2261" s="560"/>
      <c r="L2261" s="560"/>
      <c r="M2261" s="560"/>
      <c r="N2261" s="560"/>
      <c r="O2261" s="560"/>
      <c r="P2261" s="560"/>
      <c r="Q2261" s="560"/>
      <c r="R2261" s="560"/>
      <c r="S2261" s="560"/>
      <c r="T2261" s="560"/>
      <c r="U2261" s="560"/>
    </row>
    <row r="2262" spans="1:21">
      <c r="A2262" s="593">
        <f t="shared" si="210"/>
        <v>41369</v>
      </c>
      <c r="B2262" s="594">
        <v>41369.208464062503</v>
      </c>
      <c r="C2262" s="560">
        <f t="shared" si="211"/>
        <v>2013</v>
      </c>
      <c r="D2262" s="560">
        <f t="shared" si="212"/>
        <v>4</v>
      </c>
      <c r="E2262" s="560">
        <f t="shared" si="213"/>
        <v>5</v>
      </c>
      <c r="F2262" s="560">
        <f t="shared" si="214"/>
        <v>5</v>
      </c>
      <c r="G2262" s="595">
        <f t="shared" si="215"/>
        <v>6</v>
      </c>
      <c r="H2262" s="590">
        <f>CHOOSE('Output Sheet'!$B$4,'8760 Data'!J2262,'8760 Data'!K2262,'8760 Data'!L2262,'8760 Data'!M2262,'8760 Data'!N2262,'8760 Data'!O2262,'8760 Data'!P2262,'8760 Data'!Q2262,'8760 Data'!R2262,'8760 Data'!S2262,'8760 Data'!T2262,'8760 Data'!U2262)</f>
        <v>0</v>
      </c>
      <c r="I2262" s="591" t="e">
        <f>H2262/'Output Sheet'!$B$8</f>
        <v>#DIV/0!</v>
      </c>
      <c r="J2262" s="596"/>
      <c r="K2262" s="560"/>
      <c r="L2262" s="560"/>
      <c r="M2262" s="560"/>
      <c r="N2262" s="560"/>
      <c r="O2262" s="560"/>
      <c r="P2262" s="560"/>
      <c r="Q2262" s="560"/>
      <c r="R2262" s="560"/>
      <c r="S2262" s="560"/>
      <c r="T2262" s="560"/>
      <c r="U2262" s="560"/>
    </row>
    <row r="2263" spans="1:21">
      <c r="A2263" s="593">
        <f t="shared" si="210"/>
        <v>41369</v>
      </c>
      <c r="B2263" s="594">
        <v>41369.250130787033</v>
      </c>
      <c r="C2263" s="560">
        <f t="shared" si="211"/>
        <v>2013</v>
      </c>
      <c r="D2263" s="560">
        <f t="shared" si="212"/>
        <v>4</v>
      </c>
      <c r="E2263" s="560">
        <f t="shared" si="213"/>
        <v>5</v>
      </c>
      <c r="F2263" s="560">
        <f t="shared" si="214"/>
        <v>6</v>
      </c>
      <c r="G2263" s="595">
        <f t="shared" si="215"/>
        <v>6</v>
      </c>
      <c r="H2263" s="590">
        <f>CHOOSE('Output Sheet'!$B$4,'8760 Data'!J2263,'8760 Data'!K2263,'8760 Data'!L2263,'8760 Data'!M2263,'8760 Data'!N2263,'8760 Data'!O2263,'8760 Data'!P2263,'8760 Data'!Q2263,'8760 Data'!R2263,'8760 Data'!S2263,'8760 Data'!T2263,'8760 Data'!U2263)</f>
        <v>0</v>
      </c>
      <c r="I2263" s="591" t="e">
        <f>H2263/'Output Sheet'!$B$8</f>
        <v>#DIV/0!</v>
      </c>
      <c r="J2263" s="596"/>
      <c r="K2263" s="560"/>
      <c r="L2263" s="560"/>
      <c r="M2263" s="560"/>
      <c r="N2263" s="560"/>
      <c r="O2263" s="560"/>
      <c r="P2263" s="560"/>
      <c r="Q2263" s="560"/>
      <c r="R2263" s="560"/>
      <c r="S2263" s="560"/>
      <c r="T2263" s="560"/>
      <c r="U2263" s="560"/>
    </row>
    <row r="2264" spans="1:21">
      <c r="A2264" s="593">
        <f t="shared" si="210"/>
        <v>41369</v>
      </c>
      <c r="B2264" s="594">
        <v>41369.291797511571</v>
      </c>
      <c r="C2264" s="560">
        <f t="shared" si="211"/>
        <v>2013</v>
      </c>
      <c r="D2264" s="560">
        <f t="shared" si="212"/>
        <v>4</v>
      </c>
      <c r="E2264" s="560">
        <f t="shared" si="213"/>
        <v>5</v>
      </c>
      <c r="F2264" s="560">
        <f t="shared" si="214"/>
        <v>7</v>
      </c>
      <c r="G2264" s="595">
        <f t="shared" si="215"/>
        <v>6</v>
      </c>
      <c r="H2264" s="590">
        <f>CHOOSE('Output Sheet'!$B$4,'8760 Data'!J2264,'8760 Data'!K2264,'8760 Data'!L2264,'8760 Data'!M2264,'8760 Data'!N2264,'8760 Data'!O2264,'8760 Data'!P2264,'8760 Data'!Q2264,'8760 Data'!R2264,'8760 Data'!S2264,'8760 Data'!T2264,'8760 Data'!U2264)</f>
        <v>0</v>
      </c>
      <c r="I2264" s="591" t="e">
        <f>H2264/'Output Sheet'!$B$8</f>
        <v>#DIV/0!</v>
      </c>
      <c r="J2264" s="596"/>
      <c r="K2264" s="560"/>
      <c r="L2264" s="560"/>
      <c r="M2264" s="560"/>
      <c r="N2264" s="560"/>
      <c r="O2264" s="560"/>
      <c r="P2264" s="560"/>
      <c r="Q2264" s="560"/>
      <c r="R2264" s="560"/>
      <c r="S2264" s="560"/>
      <c r="T2264" s="560"/>
      <c r="U2264" s="560"/>
    </row>
    <row r="2265" spans="1:21">
      <c r="A2265" s="593">
        <f t="shared" si="210"/>
        <v>41369</v>
      </c>
      <c r="B2265" s="594">
        <v>41369.333464236108</v>
      </c>
      <c r="C2265" s="560">
        <f t="shared" si="211"/>
        <v>2013</v>
      </c>
      <c r="D2265" s="560">
        <f t="shared" si="212"/>
        <v>4</v>
      </c>
      <c r="E2265" s="560">
        <f t="shared" si="213"/>
        <v>5</v>
      </c>
      <c r="F2265" s="560">
        <f t="shared" si="214"/>
        <v>8</v>
      </c>
      <c r="G2265" s="595">
        <f t="shared" si="215"/>
        <v>6</v>
      </c>
      <c r="H2265" s="590">
        <f>CHOOSE('Output Sheet'!$B$4,'8760 Data'!J2265,'8760 Data'!K2265,'8760 Data'!L2265,'8760 Data'!M2265,'8760 Data'!N2265,'8760 Data'!O2265,'8760 Data'!P2265,'8760 Data'!Q2265,'8760 Data'!R2265,'8760 Data'!S2265,'8760 Data'!T2265,'8760 Data'!U2265)</f>
        <v>0</v>
      </c>
      <c r="I2265" s="591" t="e">
        <f>H2265/'Output Sheet'!$B$8</f>
        <v>#DIV/0!</v>
      </c>
      <c r="J2265" s="596"/>
      <c r="K2265" s="560"/>
      <c r="L2265" s="560"/>
      <c r="M2265" s="560"/>
      <c r="N2265" s="560"/>
      <c r="O2265" s="560"/>
      <c r="P2265" s="560"/>
      <c r="Q2265" s="560"/>
      <c r="R2265" s="560"/>
      <c r="S2265" s="560"/>
      <c r="T2265" s="560"/>
      <c r="U2265" s="560"/>
    </row>
    <row r="2266" spans="1:21">
      <c r="A2266" s="593">
        <f t="shared" si="210"/>
        <v>41369</v>
      </c>
      <c r="B2266" s="594">
        <v>41369.375130960645</v>
      </c>
      <c r="C2266" s="560">
        <f t="shared" si="211"/>
        <v>2013</v>
      </c>
      <c r="D2266" s="560">
        <f t="shared" si="212"/>
        <v>4</v>
      </c>
      <c r="E2266" s="560">
        <f t="shared" si="213"/>
        <v>5</v>
      </c>
      <c r="F2266" s="560">
        <f t="shared" si="214"/>
        <v>9</v>
      </c>
      <c r="G2266" s="595">
        <f t="shared" si="215"/>
        <v>6</v>
      </c>
      <c r="H2266" s="590">
        <f>CHOOSE('Output Sheet'!$B$4,'8760 Data'!J2266,'8760 Data'!K2266,'8760 Data'!L2266,'8760 Data'!M2266,'8760 Data'!N2266,'8760 Data'!O2266,'8760 Data'!P2266,'8760 Data'!Q2266,'8760 Data'!R2266,'8760 Data'!S2266,'8760 Data'!T2266,'8760 Data'!U2266)</f>
        <v>0</v>
      </c>
      <c r="I2266" s="591" t="e">
        <f>H2266/'Output Sheet'!$B$8</f>
        <v>#DIV/0!</v>
      </c>
      <c r="J2266" s="596"/>
      <c r="K2266" s="560"/>
      <c r="L2266" s="560"/>
      <c r="M2266" s="560"/>
      <c r="N2266" s="560"/>
      <c r="O2266" s="560"/>
      <c r="P2266" s="560"/>
      <c r="Q2266" s="560"/>
      <c r="R2266" s="560"/>
      <c r="S2266" s="560"/>
      <c r="T2266" s="560"/>
      <c r="U2266" s="560"/>
    </row>
    <row r="2267" spans="1:21">
      <c r="A2267" s="593">
        <f t="shared" si="210"/>
        <v>41369</v>
      </c>
      <c r="B2267" s="594">
        <v>41369.416797685182</v>
      </c>
      <c r="C2267" s="560">
        <f t="shared" si="211"/>
        <v>2013</v>
      </c>
      <c r="D2267" s="560">
        <f t="shared" si="212"/>
        <v>4</v>
      </c>
      <c r="E2267" s="560">
        <f t="shared" si="213"/>
        <v>5</v>
      </c>
      <c r="F2267" s="560">
        <f t="shared" si="214"/>
        <v>10</v>
      </c>
      <c r="G2267" s="595">
        <f t="shared" si="215"/>
        <v>6</v>
      </c>
      <c r="H2267" s="590">
        <f>CHOOSE('Output Sheet'!$B$4,'8760 Data'!J2267,'8760 Data'!K2267,'8760 Data'!L2267,'8760 Data'!M2267,'8760 Data'!N2267,'8760 Data'!O2267,'8760 Data'!P2267,'8760 Data'!Q2267,'8760 Data'!R2267,'8760 Data'!S2267,'8760 Data'!T2267,'8760 Data'!U2267)</f>
        <v>0</v>
      </c>
      <c r="I2267" s="591" t="e">
        <f>H2267/'Output Sheet'!$B$8</f>
        <v>#DIV/0!</v>
      </c>
      <c r="J2267" s="596"/>
      <c r="K2267" s="560"/>
      <c r="L2267" s="560"/>
      <c r="M2267" s="560"/>
      <c r="N2267" s="560"/>
      <c r="O2267" s="560"/>
      <c r="P2267" s="560"/>
      <c r="Q2267" s="560"/>
      <c r="R2267" s="560"/>
      <c r="S2267" s="560"/>
      <c r="T2267" s="560"/>
      <c r="U2267" s="560"/>
    </row>
    <row r="2268" spans="1:21">
      <c r="A2268" s="593">
        <f t="shared" si="210"/>
        <v>41369</v>
      </c>
      <c r="B2268" s="594">
        <v>41369.458464409719</v>
      </c>
      <c r="C2268" s="560">
        <f t="shared" si="211"/>
        <v>2013</v>
      </c>
      <c r="D2268" s="560">
        <f t="shared" si="212"/>
        <v>4</v>
      </c>
      <c r="E2268" s="560">
        <f t="shared" si="213"/>
        <v>5</v>
      </c>
      <c r="F2268" s="560">
        <f t="shared" si="214"/>
        <v>11</v>
      </c>
      <c r="G2268" s="595">
        <f t="shared" si="215"/>
        <v>6</v>
      </c>
      <c r="H2268" s="590">
        <f>CHOOSE('Output Sheet'!$B$4,'8760 Data'!J2268,'8760 Data'!K2268,'8760 Data'!L2268,'8760 Data'!M2268,'8760 Data'!N2268,'8760 Data'!O2268,'8760 Data'!P2268,'8760 Data'!Q2268,'8760 Data'!R2268,'8760 Data'!S2268,'8760 Data'!T2268,'8760 Data'!U2268)</f>
        <v>0</v>
      </c>
      <c r="I2268" s="591" t="e">
        <f>H2268/'Output Sheet'!$B$8</f>
        <v>#DIV/0!</v>
      </c>
      <c r="J2268" s="596"/>
      <c r="K2268" s="560"/>
      <c r="L2268" s="560"/>
      <c r="M2268" s="560"/>
      <c r="N2268" s="560"/>
      <c r="O2268" s="560"/>
      <c r="P2268" s="560"/>
      <c r="Q2268" s="560"/>
      <c r="R2268" s="560"/>
      <c r="S2268" s="560"/>
      <c r="T2268" s="560"/>
      <c r="U2268" s="560"/>
    </row>
    <row r="2269" spans="1:21">
      <c r="A2269" s="593">
        <f t="shared" si="210"/>
        <v>41369</v>
      </c>
      <c r="B2269" s="594">
        <v>41369.500131134257</v>
      </c>
      <c r="C2269" s="560">
        <f t="shared" si="211"/>
        <v>2013</v>
      </c>
      <c r="D2269" s="560">
        <f t="shared" si="212"/>
        <v>4</v>
      </c>
      <c r="E2269" s="560">
        <f t="shared" si="213"/>
        <v>5</v>
      </c>
      <c r="F2269" s="560">
        <f t="shared" si="214"/>
        <v>12</v>
      </c>
      <c r="G2269" s="595">
        <f t="shared" si="215"/>
        <v>6</v>
      </c>
      <c r="H2269" s="590">
        <f>CHOOSE('Output Sheet'!$B$4,'8760 Data'!J2269,'8760 Data'!K2269,'8760 Data'!L2269,'8760 Data'!M2269,'8760 Data'!N2269,'8760 Data'!O2269,'8760 Data'!P2269,'8760 Data'!Q2269,'8760 Data'!R2269,'8760 Data'!S2269,'8760 Data'!T2269,'8760 Data'!U2269)</f>
        <v>0</v>
      </c>
      <c r="I2269" s="591" t="e">
        <f>H2269/'Output Sheet'!$B$8</f>
        <v>#DIV/0!</v>
      </c>
      <c r="J2269" s="596"/>
      <c r="K2269" s="560"/>
      <c r="L2269" s="560"/>
      <c r="M2269" s="560"/>
      <c r="N2269" s="560"/>
      <c r="O2269" s="560"/>
      <c r="P2269" s="560"/>
      <c r="Q2269" s="560"/>
      <c r="R2269" s="560"/>
      <c r="S2269" s="560"/>
      <c r="T2269" s="560"/>
      <c r="U2269" s="560"/>
    </row>
    <row r="2270" spans="1:21">
      <c r="A2270" s="593">
        <f t="shared" si="210"/>
        <v>41369</v>
      </c>
      <c r="B2270" s="594">
        <v>41369.541797858794</v>
      </c>
      <c r="C2270" s="560">
        <f t="shared" si="211"/>
        <v>2013</v>
      </c>
      <c r="D2270" s="560">
        <f t="shared" si="212"/>
        <v>4</v>
      </c>
      <c r="E2270" s="560">
        <f t="shared" si="213"/>
        <v>5</v>
      </c>
      <c r="F2270" s="560">
        <f t="shared" si="214"/>
        <v>13</v>
      </c>
      <c r="G2270" s="595">
        <f t="shared" si="215"/>
        <v>6</v>
      </c>
      <c r="H2270" s="590">
        <f>CHOOSE('Output Sheet'!$B$4,'8760 Data'!J2270,'8760 Data'!K2270,'8760 Data'!L2270,'8760 Data'!M2270,'8760 Data'!N2270,'8760 Data'!O2270,'8760 Data'!P2270,'8760 Data'!Q2270,'8760 Data'!R2270,'8760 Data'!S2270,'8760 Data'!T2270,'8760 Data'!U2270)</f>
        <v>0</v>
      </c>
      <c r="I2270" s="591" t="e">
        <f>H2270/'Output Sheet'!$B$8</f>
        <v>#DIV/0!</v>
      </c>
      <c r="J2270" s="596"/>
      <c r="K2270" s="560"/>
      <c r="L2270" s="560"/>
      <c r="M2270" s="560"/>
      <c r="N2270" s="560"/>
      <c r="O2270" s="560"/>
      <c r="P2270" s="560"/>
      <c r="Q2270" s="560"/>
      <c r="R2270" s="560"/>
      <c r="S2270" s="560"/>
      <c r="T2270" s="560"/>
      <c r="U2270" s="560"/>
    </row>
    <row r="2271" spans="1:21">
      <c r="A2271" s="593">
        <f t="shared" si="210"/>
        <v>41369</v>
      </c>
      <c r="B2271" s="594">
        <v>41369.583464583331</v>
      </c>
      <c r="C2271" s="560">
        <f t="shared" si="211"/>
        <v>2013</v>
      </c>
      <c r="D2271" s="560">
        <f t="shared" si="212"/>
        <v>4</v>
      </c>
      <c r="E2271" s="560">
        <f t="shared" si="213"/>
        <v>5</v>
      </c>
      <c r="F2271" s="560">
        <f t="shared" si="214"/>
        <v>14</v>
      </c>
      <c r="G2271" s="595">
        <f t="shared" si="215"/>
        <v>6</v>
      </c>
      <c r="H2271" s="590">
        <f>CHOOSE('Output Sheet'!$B$4,'8760 Data'!J2271,'8760 Data'!K2271,'8760 Data'!L2271,'8760 Data'!M2271,'8760 Data'!N2271,'8760 Data'!O2271,'8760 Data'!P2271,'8760 Data'!Q2271,'8760 Data'!R2271,'8760 Data'!S2271,'8760 Data'!T2271,'8760 Data'!U2271)</f>
        <v>0</v>
      </c>
      <c r="I2271" s="591" t="e">
        <f>H2271/'Output Sheet'!$B$8</f>
        <v>#DIV/0!</v>
      </c>
      <c r="J2271" s="596"/>
      <c r="K2271" s="560"/>
      <c r="L2271" s="560"/>
      <c r="M2271" s="560"/>
      <c r="N2271" s="560"/>
      <c r="O2271" s="560"/>
      <c r="P2271" s="560"/>
      <c r="Q2271" s="560"/>
      <c r="R2271" s="560"/>
      <c r="S2271" s="560"/>
      <c r="T2271" s="560"/>
      <c r="U2271" s="560"/>
    </row>
    <row r="2272" spans="1:21">
      <c r="A2272" s="593">
        <f t="shared" si="210"/>
        <v>41369</v>
      </c>
      <c r="B2272" s="594">
        <v>41369.625131307868</v>
      </c>
      <c r="C2272" s="560">
        <f t="shared" si="211"/>
        <v>2013</v>
      </c>
      <c r="D2272" s="560">
        <f t="shared" si="212"/>
        <v>4</v>
      </c>
      <c r="E2272" s="560">
        <f t="shared" si="213"/>
        <v>5</v>
      </c>
      <c r="F2272" s="560">
        <f t="shared" si="214"/>
        <v>15</v>
      </c>
      <c r="G2272" s="595">
        <f t="shared" si="215"/>
        <v>6</v>
      </c>
      <c r="H2272" s="590">
        <f>CHOOSE('Output Sheet'!$B$4,'8760 Data'!J2272,'8760 Data'!K2272,'8760 Data'!L2272,'8760 Data'!M2272,'8760 Data'!N2272,'8760 Data'!O2272,'8760 Data'!P2272,'8760 Data'!Q2272,'8760 Data'!R2272,'8760 Data'!S2272,'8760 Data'!T2272,'8760 Data'!U2272)</f>
        <v>0</v>
      </c>
      <c r="I2272" s="591" t="e">
        <f>H2272/'Output Sheet'!$B$8</f>
        <v>#DIV/0!</v>
      </c>
      <c r="J2272" s="596"/>
      <c r="K2272" s="560"/>
      <c r="L2272" s="560"/>
      <c r="M2272" s="560"/>
      <c r="N2272" s="560"/>
      <c r="O2272" s="560"/>
      <c r="P2272" s="560"/>
      <c r="Q2272" s="560"/>
      <c r="R2272" s="560"/>
      <c r="S2272" s="560"/>
      <c r="T2272" s="560"/>
      <c r="U2272" s="560"/>
    </row>
    <row r="2273" spans="1:21">
      <c r="A2273" s="593">
        <f t="shared" si="210"/>
        <v>41369</v>
      </c>
      <c r="B2273" s="594">
        <v>41369.666798032405</v>
      </c>
      <c r="C2273" s="560">
        <f t="shared" si="211"/>
        <v>2013</v>
      </c>
      <c r="D2273" s="560">
        <f t="shared" si="212"/>
        <v>4</v>
      </c>
      <c r="E2273" s="560">
        <f t="shared" si="213"/>
        <v>5</v>
      </c>
      <c r="F2273" s="560">
        <f t="shared" si="214"/>
        <v>16</v>
      </c>
      <c r="G2273" s="595">
        <f t="shared" si="215"/>
        <v>6</v>
      </c>
      <c r="H2273" s="590">
        <f>CHOOSE('Output Sheet'!$B$4,'8760 Data'!J2273,'8760 Data'!K2273,'8760 Data'!L2273,'8760 Data'!M2273,'8760 Data'!N2273,'8760 Data'!O2273,'8760 Data'!P2273,'8760 Data'!Q2273,'8760 Data'!R2273,'8760 Data'!S2273,'8760 Data'!T2273,'8760 Data'!U2273)</f>
        <v>0</v>
      </c>
      <c r="I2273" s="591" t="e">
        <f>H2273/'Output Sheet'!$B$8</f>
        <v>#DIV/0!</v>
      </c>
      <c r="J2273" s="596"/>
      <c r="K2273" s="560"/>
      <c r="L2273" s="560"/>
      <c r="M2273" s="560"/>
      <c r="N2273" s="560"/>
      <c r="O2273" s="560"/>
      <c r="P2273" s="560"/>
      <c r="Q2273" s="560"/>
      <c r="R2273" s="560"/>
      <c r="S2273" s="560"/>
      <c r="T2273" s="560"/>
      <c r="U2273" s="560"/>
    </row>
    <row r="2274" spans="1:21">
      <c r="A2274" s="593">
        <f t="shared" si="210"/>
        <v>41369</v>
      </c>
      <c r="B2274" s="594">
        <v>41369.708464756943</v>
      </c>
      <c r="C2274" s="560">
        <f t="shared" si="211"/>
        <v>2013</v>
      </c>
      <c r="D2274" s="560">
        <f t="shared" si="212"/>
        <v>4</v>
      </c>
      <c r="E2274" s="560">
        <f t="shared" si="213"/>
        <v>5</v>
      </c>
      <c r="F2274" s="560">
        <f t="shared" si="214"/>
        <v>17</v>
      </c>
      <c r="G2274" s="595">
        <f t="shared" si="215"/>
        <v>6</v>
      </c>
      <c r="H2274" s="590">
        <f>CHOOSE('Output Sheet'!$B$4,'8760 Data'!J2274,'8760 Data'!K2274,'8760 Data'!L2274,'8760 Data'!M2274,'8760 Data'!N2274,'8760 Data'!O2274,'8760 Data'!P2274,'8760 Data'!Q2274,'8760 Data'!R2274,'8760 Data'!S2274,'8760 Data'!T2274,'8760 Data'!U2274)</f>
        <v>0</v>
      </c>
      <c r="I2274" s="591" t="e">
        <f>H2274/'Output Sheet'!$B$8</f>
        <v>#DIV/0!</v>
      </c>
      <c r="J2274" s="596"/>
      <c r="K2274" s="560"/>
      <c r="L2274" s="560"/>
      <c r="M2274" s="560"/>
      <c r="N2274" s="560"/>
      <c r="O2274" s="560"/>
      <c r="P2274" s="560"/>
      <c r="Q2274" s="560"/>
      <c r="R2274" s="560"/>
      <c r="S2274" s="560"/>
      <c r="T2274" s="560"/>
      <c r="U2274" s="560"/>
    </row>
    <row r="2275" spans="1:21">
      <c r="A2275" s="593">
        <f t="shared" si="210"/>
        <v>41369</v>
      </c>
      <c r="B2275" s="594">
        <v>41369.75013148148</v>
      </c>
      <c r="C2275" s="560">
        <f t="shared" si="211"/>
        <v>2013</v>
      </c>
      <c r="D2275" s="560">
        <f t="shared" si="212"/>
        <v>4</v>
      </c>
      <c r="E2275" s="560">
        <f t="shared" si="213"/>
        <v>5</v>
      </c>
      <c r="F2275" s="560">
        <f t="shared" si="214"/>
        <v>18</v>
      </c>
      <c r="G2275" s="595">
        <f t="shared" si="215"/>
        <v>6</v>
      </c>
      <c r="H2275" s="590">
        <f>CHOOSE('Output Sheet'!$B$4,'8760 Data'!J2275,'8760 Data'!K2275,'8760 Data'!L2275,'8760 Data'!M2275,'8760 Data'!N2275,'8760 Data'!O2275,'8760 Data'!P2275,'8760 Data'!Q2275,'8760 Data'!R2275,'8760 Data'!S2275,'8760 Data'!T2275,'8760 Data'!U2275)</f>
        <v>0</v>
      </c>
      <c r="I2275" s="591" t="e">
        <f>H2275/'Output Sheet'!$B$8</f>
        <v>#DIV/0!</v>
      </c>
      <c r="J2275" s="596"/>
      <c r="K2275" s="560"/>
      <c r="L2275" s="560"/>
      <c r="M2275" s="560"/>
      <c r="N2275" s="560"/>
      <c r="O2275" s="560"/>
      <c r="P2275" s="560"/>
      <c r="Q2275" s="560"/>
      <c r="R2275" s="560"/>
      <c r="S2275" s="560"/>
      <c r="T2275" s="560"/>
      <c r="U2275" s="560"/>
    </row>
    <row r="2276" spans="1:21">
      <c r="A2276" s="593">
        <f t="shared" si="210"/>
        <v>41369</v>
      </c>
      <c r="B2276" s="594">
        <v>41369.791798206017</v>
      </c>
      <c r="C2276" s="560">
        <f t="shared" si="211"/>
        <v>2013</v>
      </c>
      <c r="D2276" s="560">
        <f t="shared" si="212"/>
        <v>4</v>
      </c>
      <c r="E2276" s="560">
        <f t="shared" si="213"/>
        <v>5</v>
      </c>
      <c r="F2276" s="560">
        <f t="shared" si="214"/>
        <v>19</v>
      </c>
      <c r="G2276" s="595">
        <f t="shared" si="215"/>
        <v>6</v>
      </c>
      <c r="H2276" s="590">
        <f>CHOOSE('Output Sheet'!$B$4,'8760 Data'!J2276,'8760 Data'!K2276,'8760 Data'!L2276,'8760 Data'!M2276,'8760 Data'!N2276,'8760 Data'!O2276,'8760 Data'!P2276,'8760 Data'!Q2276,'8760 Data'!R2276,'8760 Data'!S2276,'8760 Data'!T2276,'8760 Data'!U2276)</f>
        <v>0</v>
      </c>
      <c r="I2276" s="591" t="e">
        <f>H2276/'Output Sheet'!$B$8</f>
        <v>#DIV/0!</v>
      </c>
      <c r="J2276" s="596"/>
      <c r="K2276" s="560"/>
      <c r="L2276" s="560"/>
      <c r="M2276" s="560"/>
      <c r="N2276" s="560"/>
      <c r="O2276" s="560"/>
      <c r="P2276" s="560"/>
      <c r="Q2276" s="560"/>
      <c r="R2276" s="560"/>
      <c r="S2276" s="560"/>
      <c r="T2276" s="560"/>
      <c r="U2276" s="560"/>
    </row>
    <row r="2277" spans="1:21">
      <c r="A2277" s="593">
        <f t="shared" si="210"/>
        <v>41369</v>
      </c>
      <c r="B2277" s="594">
        <v>41369.833464930554</v>
      </c>
      <c r="C2277" s="560">
        <f t="shared" si="211"/>
        <v>2013</v>
      </c>
      <c r="D2277" s="560">
        <f t="shared" si="212"/>
        <v>4</v>
      </c>
      <c r="E2277" s="560">
        <f t="shared" si="213"/>
        <v>5</v>
      </c>
      <c r="F2277" s="560">
        <f t="shared" si="214"/>
        <v>20</v>
      </c>
      <c r="G2277" s="595">
        <f t="shared" si="215"/>
        <v>6</v>
      </c>
      <c r="H2277" s="590">
        <f>CHOOSE('Output Sheet'!$B$4,'8760 Data'!J2277,'8760 Data'!K2277,'8760 Data'!L2277,'8760 Data'!M2277,'8760 Data'!N2277,'8760 Data'!O2277,'8760 Data'!P2277,'8760 Data'!Q2277,'8760 Data'!R2277,'8760 Data'!S2277,'8760 Data'!T2277,'8760 Data'!U2277)</f>
        <v>0</v>
      </c>
      <c r="I2277" s="591" t="e">
        <f>H2277/'Output Sheet'!$B$8</f>
        <v>#DIV/0!</v>
      </c>
      <c r="J2277" s="596"/>
      <c r="K2277" s="560"/>
      <c r="L2277" s="560"/>
      <c r="M2277" s="560"/>
      <c r="N2277" s="560"/>
      <c r="O2277" s="560"/>
      <c r="P2277" s="560"/>
      <c r="Q2277" s="560"/>
      <c r="R2277" s="560"/>
      <c r="S2277" s="560"/>
      <c r="T2277" s="560"/>
      <c r="U2277" s="560"/>
    </row>
    <row r="2278" spans="1:21">
      <c r="A2278" s="593">
        <f t="shared" si="210"/>
        <v>41369</v>
      </c>
      <c r="B2278" s="594">
        <v>41369.875131655092</v>
      </c>
      <c r="C2278" s="560">
        <f t="shared" si="211"/>
        <v>2013</v>
      </c>
      <c r="D2278" s="560">
        <f t="shared" si="212"/>
        <v>4</v>
      </c>
      <c r="E2278" s="560">
        <f t="shared" si="213"/>
        <v>5</v>
      </c>
      <c r="F2278" s="560">
        <f t="shared" si="214"/>
        <v>21</v>
      </c>
      <c r="G2278" s="595">
        <f t="shared" si="215"/>
        <v>6</v>
      </c>
      <c r="H2278" s="590">
        <f>CHOOSE('Output Sheet'!$B$4,'8760 Data'!J2278,'8760 Data'!K2278,'8760 Data'!L2278,'8760 Data'!M2278,'8760 Data'!N2278,'8760 Data'!O2278,'8760 Data'!P2278,'8760 Data'!Q2278,'8760 Data'!R2278,'8760 Data'!S2278,'8760 Data'!T2278,'8760 Data'!U2278)</f>
        <v>0</v>
      </c>
      <c r="I2278" s="591" t="e">
        <f>H2278/'Output Sheet'!$B$8</f>
        <v>#DIV/0!</v>
      </c>
      <c r="J2278" s="596"/>
      <c r="K2278" s="560"/>
      <c r="L2278" s="560"/>
      <c r="M2278" s="560"/>
      <c r="N2278" s="560"/>
      <c r="O2278" s="560"/>
      <c r="P2278" s="560"/>
      <c r="Q2278" s="560"/>
      <c r="R2278" s="560"/>
      <c r="S2278" s="560"/>
      <c r="T2278" s="560"/>
      <c r="U2278" s="560"/>
    </row>
    <row r="2279" spans="1:21">
      <c r="A2279" s="593">
        <f t="shared" si="210"/>
        <v>41369</v>
      </c>
      <c r="B2279" s="594">
        <v>41369.916798379629</v>
      </c>
      <c r="C2279" s="560">
        <f t="shared" si="211"/>
        <v>2013</v>
      </c>
      <c r="D2279" s="560">
        <f t="shared" si="212"/>
        <v>4</v>
      </c>
      <c r="E2279" s="560">
        <f t="shared" si="213"/>
        <v>5</v>
      </c>
      <c r="F2279" s="560">
        <f t="shared" si="214"/>
        <v>22</v>
      </c>
      <c r="G2279" s="595">
        <f t="shared" si="215"/>
        <v>6</v>
      </c>
      <c r="H2279" s="590">
        <f>CHOOSE('Output Sheet'!$B$4,'8760 Data'!J2279,'8760 Data'!K2279,'8760 Data'!L2279,'8760 Data'!M2279,'8760 Data'!N2279,'8760 Data'!O2279,'8760 Data'!P2279,'8760 Data'!Q2279,'8760 Data'!R2279,'8760 Data'!S2279,'8760 Data'!T2279,'8760 Data'!U2279)</f>
        <v>0</v>
      </c>
      <c r="I2279" s="591" t="e">
        <f>H2279/'Output Sheet'!$B$8</f>
        <v>#DIV/0!</v>
      </c>
      <c r="J2279" s="596"/>
      <c r="K2279" s="560"/>
      <c r="L2279" s="560"/>
      <c r="M2279" s="560"/>
      <c r="N2279" s="560"/>
      <c r="O2279" s="560"/>
      <c r="P2279" s="560"/>
      <c r="Q2279" s="560"/>
      <c r="R2279" s="560"/>
      <c r="S2279" s="560"/>
      <c r="T2279" s="560"/>
      <c r="U2279" s="560"/>
    </row>
    <row r="2280" spans="1:21">
      <c r="A2280" s="593">
        <f t="shared" si="210"/>
        <v>41369</v>
      </c>
      <c r="B2280" s="594">
        <v>41369.958465104166</v>
      </c>
      <c r="C2280" s="560">
        <f t="shared" si="211"/>
        <v>2013</v>
      </c>
      <c r="D2280" s="560">
        <f t="shared" si="212"/>
        <v>4</v>
      </c>
      <c r="E2280" s="560">
        <f t="shared" si="213"/>
        <v>5</v>
      </c>
      <c r="F2280" s="560">
        <f t="shared" si="214"/>
        <v>23</v>
      </c>
      <c r="G2280" s="595">
        <f t="shared" si="215"/>
        <v>6</v>
      </c>
      <c r="H2280" s="590">
        <f>CHOOSE('Output Sheet'!$B$4,'8760 Data'!J2280,'8760 Data'!K2280,'8760 Data'!L2280,'8760 Data'!M2280,'8760 Data'!N2280,'8760 Data'!O2280,'8760 Data'!P2280,'8760 Data'!Q2280,'8760 Data'!R2280,'8760 Data'!S2280,'8760 Data'!T2280,'8760 Data'!U2280)</f>
        <v>0</v>
      </c>
      <c r="I2280" s="591" t="e">
        <f>H2280/'Output Sheet'!$B$8</f>
        <v>#DIV/0!</v>
      </c>
      <c r="J2280" s="596"/>
      <c r="K2280" s="560"/>
      <c r="L2280" s="560"/>
      <c r="M2280" s="560"/>
      <c r="N2280" s="560"/>
      <c r="O2280" s="560"/>
      <c r="P2280" s="560"/>
      <c r="Q2280" s="560"/>
      <c r="R2280" s="560"/>
      <c r="S2280" s="560"/>
      <c r="T2280" s="560"/>
      <c r="U2280" s="560"/>
    </row>
    <row r="2281" spans="1:21">
      <c r="A2281" s="593">
        <f t="shared" si="210"/>
        <v>41370</v>
      </c>
      <c r="B2281" s="594">
        <v>41370.000131828703</v>
      </c>
      <c r="C2281" s="560">
        <f t="shared" si="211"/>
        <v>2013</v>
      </c>
      <c r="D2281" s="560">
        <f t="shared" si="212"/>
        <v>4</v>
      </c>
      <c r="E2281" s="560">
        <f t="shared" si="213"/>
        <v>6</v>
      </c>
      <c r="F2281" s="560">
        <f t="shared" si="214"/>
        <v>24</v>
      </c>
      <c r="G2281" s="595">
        <f t="shared" si="215"/>
        <v>7</v>
      </c>
      <c r="H2281" s="590">
        <f>CHOOSE('Output Sheet'!$B$4,'8760 Data'!J2281,'8760 Data'!K2281,'8760 Data'!L2281,'8760 Data'!M2281,'8760 Data'!N2281,'8760 Data'!O2281,'8760 Data'!P2281,'8760 Data'!Q2281,'8760 Data'!R2281,'8760 Data'!S2281,'8760 Data'!T2281,'8760 Data'!U2281)</f>
        <v>0</v>
      </c>
      <c r="I2281" s="591" t="e">
        <f>H2281/'Output Sheet'!$B$8</f>
        <v>#DIV/0!</v>
      </c>
      <c r="J2281" s="596"/>
      <c r="K2281" s="560"/>
      <c r="L2281" s="560"/>
      <c r="M2281" s="560"/>
      <c r="N2281" s="560"/>
      <c r="O2281" s="560"/>
      <c r="P2281" s="560"/>
      <c r="Q2281" s="560"/>
      <c r="R2281" s="560"/>
      <c r="S2281" s="560"/>
      <c r="T2281" s="560"/>
      <c r="U2281" s="560"/>
    </row>
    <row r="2282" spans="1:21">
      <c r="A2282" s="593">
        <f t="shared" si="210"/>
        <v>41370</v>
      </c>
      <c r="B2282" s="594">
        <v>41370.04179855324</v>
      </c>
      <c r="C2282" s="560">
        <f t="shared" si="211"/>
        <v>2013</v>
      </c>
      <c r="D2282" s="560">
        <f t="shared" si="212"/>
        <v>4</v>
      </c>
      <c r="E2282" s="560">
        <f t="shared" si="213"/>
        <v>6</v>
      </c>
      <c r="F2282" s="560">
        <f t="shared" si="214"/>
        <v>1</v>
      </c>
      <c r="G2282" s="595">
        <f t="shared" si="215"/>
        <v>7</v>
      </c>
      <c r="H2282" s="590">
        <f>CHOOSE('Output Sheet'!$B$4,'8760 Data'!J2282,'8760 Data'!K2282,'8760 Data'!L2282,'8760 Data'!M2282,'8760 Data'!N2282,'8760 Data'!O2282,'8760 Data'!P2282,'8760 Data'!Q2282,'8760 Data'!R2282,'8760 Data'!S2282,'8760 Data'!T2282,'8760 Data'!U2282)</f>
        <v>0</v>
      </c>
      <c r="I2282" s="591" t="e">
        <f>H2282/'Output Sheet'!$B$8</f>
        <v>#DIV/0!</v>
      </c>
      <c r="J2282" s="596"/>
      <c r="K2282" s="560"/>
      <c r="L2282" s="560"/>
      <c r="M2282" s="560"/>
      <c r="N2282" s="560"/>
      <c r="O2282" s="560"/>
      <c r="P2282" s="560"/>
      <c r="Q2282" s="560"/>
      <c r="R2282" s="560"/>
      <c r="S2282" s="560"/>
      <c r="T2282" s="560"/>
      <c r="U2282" s="560"/>
    </row>
    <row r="2283" spans="1:21">
      <c r="A2283" s="593">
        <f t="shared" si="210"/>
        <v>41370</v>
      </c>
      <c r="B2283" s="594">
        <v>41370.083465277778</v>
      </c>
      <c r="C2283" s="560">
        <f t="shared" si="211"/>
        <v>2013</v>
      </c>
      <c r="D2283" s="560">
        <f t="shared" si="212"/>
        <v>4</v>
      </c>
      <c r="E2283" s="560">
        <f t="shared" si="213"/>
        <v>6</v>
      </c>
      <c r="F2283" s="560">
        <f t="shared" si="214"/>
        <v>2</v>
      </c>
      <c r="G2283" s="595">
        <f t="shared" si="215"/>
        <v>7</v>
      </c>
      <c r="H2283" s="590">
        <f>CHOOSE('Output Sheet'!$B$4,'8760 Data'!J2283,'8760 Data'!K2283,'8760 Data'!L2283,'8760 Data'!M2283,'8760 Data'!N2283,'8760 Data'!O2283,'8760 Data'!P2283,'8760 Data'!Q2283,'8760 Data'!R2283,'8760 Data'!S2283,'8760 Data'!T2283,'8760 Data'!U2283)</f>
        <v>0</v>
      </c>
      <c r="I2283" s="591" t="e">
        <f>H2283/'Output Sheet'!$B$8</f>
        <v>#DIV/0!</v>
      </c>
      <c r="J2283" s="596"/>
      <c r="K2283" s="560"/>
      <c r="L2283" s="560"/>
      <c r="M2283" s="560"/>
      <c r="N2283" s="560"/>
      <c r="O2283" s="560"/>
      <c r="P2283" s="560"/>
      <c r="Q2283" s="560"/>
      <c r="R2283" s="560"/>
      <c r="S2283" s="560"/>
      <c r="T2283" s="560"/>
      <c r="U2283" s="560"/>
    </row>
    <row r="2284" spans="1:21">
      <c r="A2284" s="593">
        <f t="shared" si="210"/>
        <v>41370</v>
      </c>
      <c r="B2284" s="594">
        <v>41370.125132002315</v>
      </c>
      <c r="C2284" s="560">
        <f t="shared" si="211"/>
        <v>2013</v>
      </c>
      <c r="D2284" s="560">
        <f t="shared" si="212"/>
        <v>4</v>
      </c>
      <c r="E2284" s="560">
        <f t="shared" si="213"/>
        <v>6</v>
      </c>
      <c r="F2284" s="560">
        <f t="shared" si="214"/>
        <v>3</v>
      </c>
      <c r="G2284" s="595">
        <f t="shared" si="215"/>
        <v>7</v>
      </c>
      <c r="H2284" s="590">
        <f>CHOOSE('Output Sheet'!$B$4,'8760 Data'!J2284,'8760 Data'!K2284,'8760 Data'!L2284,'8760 Data'!M2284,'8760 Data'!N2284,'8760 Data'!O2284,'8760 Data'!P2284,'8760 Data'!Q2284,'8760 Data'!R2284,'8760 Data'!S2284,'8760 Data'!T2284,'8760 Data'!U2284)</f>
        <v>0</v>
      </c>
      <c r="I2284" s="591" t="e">
        <f>H2284/'Output Sheet'!$B$8</f>
        <v>#DIV/0!</v>
      </c>
      <c r="J2284" s="596"/>
      <c r="K2284" s="560"/>
      <c r="L2284" s="560"/>
      <c r="M2284" s="560"/>
      <c r="N2284" s="560"/>
      <c r="O2284" s="560"/>
      <c r="P2284" s="560"/>
      <c r="Q2284" s="560"/>
      <c r="R2284" s="560"/>
      <c r="S2284" s="560"/>
      <c r="T2284" s="560"/>
      <c r="U2284" s="560"/>
    </row>
    <row r="2285" spans="1:21">
      <c r="A2285" s="593">
        <f t="shared" si="210"/>
        <v>41370</v>
      </c>
      <c r="B2285" s="594">
        <v>41370.166798726852</v>
      </c>
      <c r="C2285" s="560">
        <f t="shared" si="211"/>
        <v>2013</v>
      </c>
      <c r="D2285" s="560">
        <f t="shared" si="212"/>
        <v>4</v>
      </c>
      <c r="E2285" s="560">
        <f t="shared" si="213"/>
        <v>6</v>
      </c>
      <c r="F2285" s="560">
        <f t="shared" si="214"/>
        <v>4</v>
      </c>
      <c r="G2285" s="595">
        <f t="shared" si="215"/>
        <v>7</v>
      </c>
      <c r="H2285" s="590">
        <f>CHOOSE('Output Sheet'!$B$4,'8760 Data'!J2285,'8760 Data'!K2285,'8760 Data'!L2285,'8760 Data'!M2285,'8760 Data'!N2285,'8760 Data'!O2285,'8760 Data'!P2285,'8760 Data'!Q2285,'8760 Data'!R2285,'8760 Data'!S2285,'8760 Data'!T2285,'8760 Data'!U2285)</f>
        <v>0</v>
      </c>
      <c r="I2285" s="591" t="e">
        <f>H2285/'Output Sheet'!$B$8</f>
        <v>#DIV/0!</v>
      </c>
      <c r="J2285" s="596"/>
      <c r="K2285" s="560"/>
      <c r="L2285" s="560"/>
      <c r="M2285" s="560"/>
      <c r="N2285" s="560"/>
      <c r="O2285" s="560"/>
      <c r="P2285" s="560"/>
      <c r="Q2285" s="560"/>
      <c r="R2285" s="560"/>
      <c r="S2285" s="560"/>
      <c r="T2285" s="560"/>
      <c r="U2285" s="560"/>
    </row>
    <row r="2286" spans="1:21">
      <c r="A2286" s="593">
        <f t="shared" si="210"/>
        <v>41370</v>
      </c>
      <c r="B2286" s="594">
        <v>41370.208465451389</v>
      </c>
      <c r="C2286" s="560">
        <f t="shared" si="211"/>
        <v>2013</v>
      </c>
      <c r="D2286" s="560">
        <f t="shared" si="212"/>
        <v>4</v>
      </c>
      <c r="E2286" s="560">
        <f t="shared" si="213"/>
        <v>6</v>
      </c>
      <c r="F2286" s="560">
        <f t="shared" si="214"/>
        <v>5</v>
      </c>
      <c r="G2286" s="595">
        <f t="shared" si="215"/>
        <v>7</v>
      </c>
      <c r="H2286" s="590">
        <f>CHOOSE('Output Sheet'!$B$4,'8760 Data'!J2286,'8760 Data'!K2286,'8760 Data'!L2286,'8760 Data'!M2286,'8760 Data'!N2286,'8760 Data'!O2286,'8760 Data'!P2286,'8760 Data'!Q2286,'8760 Data'!R2286,'8760 Data'!S2286,'8760 Data'!T2286,'8760 Data'!U2286)</f>
        <v>0</v>
      </c>
      <c r="I2286" s="591" t="e">
        <f>H2286/'Output Sheet'!$B$8</f>
        <v>#DIV/0!</v>
      </c>
      <c r="J2286" s="596"/>
      <c r="K2286" s="560"/>
      <c r="L2286" s="560"/>
      <c r="M2286" s="560"/>
      <c r="N2286" s="560"/>
      <c r="O2286" s="560"/>
      <c r="P2286" s="560"/>
      <c r="Q2286" s="560"/>
      <c r="R2286" s="560"/>
      <c r="S2286" s="560"/>
      <c r="T2286" s="560"/>
      <c r="U2286" s="560"/>
    </row>
    <row r="2287" spans="1:21">
      <c r="A2287" s="593">
        <f t="shared" si="210"/>
        <v>41370</v>
      </c>
      <c r="B2287" s="594">
        <v>41370.250132175926</v>
      </c>
      <c r="C2287" s="560">
        <f t="shared" si="211"/>
        <v>2013</v>
      </c>
      <c r="D2287" s="560">
        <f t="shared" si="212"/>
        <v>4</v>
      </c>
      <c r="E2287" s="560">
        <f t="shared" si="213"/>
        <v>6</v>
      </c>
      <c r="F2287" s="560">
        <f t="shared" si="214"/>
        <v>6</v>
      </c>
      <c r="G2287" s="595">
        <f t="shared" si="215"/>
        <v>7</v>
      </c>
      <c r="H2287" s="590">
        <f>CHOOSE('Output Sheet'!$B$4,'8760 Data'!J2287,'8760 Data'!K2287,'8760 Data'!L2287,'8760 Data'!M2287,'8760 Data'!N2287,'8760 Data'!O2287,'8760 Data'!P2287,'8760 Data'!Q2287,'8760 Data'!R2287,'8760 Data'!S2287,'8760 Data'!T2287,'8760 Data'!U2287)</f>
        <v>0</v>
      </c>
      <c r="I2287" s="591" t="e">
        <f>H2287/'Output Sheet'!$B$8</f>
        <v>#DIV/0!</v>
      </c>
      <c r="J2287" s="596"/>
      <c r="K2287" s="560"/>
      <c r="L2287" s="560"/>
      <c r="M2287" s="560"/>
      <c r="N2287" s="560"/>
      <c r="O2287" s="560"/>
      <c r="P2287" s="560"/>
      <c r="Q2287" s="560"/>
      <c r="R2287" s="560"/>
      <c r="S2287" s="560"/>
      <c r="T2287" s="560"/>
      <c r="U2287" s="560"/>
    </row>
    <row r="2288" spans="1:21">
      <c r="A2288" s="593">
        <f t="shared" si="210"/>
        <v>41370</v>
      </c>
      <c r="B2288" s="594">
        <v>41370.291798900464</v>
      </c>
      <c r="C2288" s="560">
        <f t="shared" si="211"/>
        <v>2013</v>
      </c>
      <c r="D2288" s="560">
        <f t="shared" si="212"/>
        <v>4</v>
      </c>
      <c r="E2288" s="560">
        <f t="shared" si="213"/>
        <v>6</v>
      </c>
      <c r="F2288" s="560">
        <f t="shared" si="214"/>
        <v>7</v>
      </c>
      <c r="G2288" s="595">
        <f t="shared" si="215"/>
        <v>7</v>
      </c>
      <c r="H2288" s="590">
        <f>CHOOSE('Output Sheet'!$B$4,'8760 Data'!J2288,'8760 Data'!K2288,'8760 Data'!L2288,'8760 Data'!M2288,'8760 Data'!N2288,'8760 Data'!O2288,'8760 Data'!P2288,'8760 Data'!Q2288,'8760 Data'!R2288,'8760 Data'!S2288,'8760 Data'!T2288,'8760 Data'!U2288)</f>
        <v>0</v>
      </c>
      <c r="I2288" s="591" t="e">
        <f>H2288/'Output Sheet'!$B$8</f>
        <v>#DIV/0!</v>
      </c>
      <c r="J2288" s="596"/>
      <c r="K2288" s="560"/>
      <c r="L2288" s="560"/>
      <c r="M2288" s="560"/>
      <c r="N2288" s="560"/>
      <c r="O2288" s="560"/>
      <c r="P2288" s="560"/>
      <c r="Q2288" s="560"/>
      <c r="R2288" s="560"/>
      <c r="S2288" s="560"/>
      <c r="T2288" s="560"/>
      <c r="U2288" s="560"/>
    </row>
    <row r="2289" spans="1:21">
      <c r="A2289" s="593">
        <f t="shared" si="210"/>
        <v>41370</v>
      </c>
      <c r="B2289" s="594">
        <v>41370.333465625001</v>
      </c>
      <c r="C2289" s="560">
        <f t="shared" si="211"/>
        <v>2013</v>
      </c>
      <c r="D2289" s="560">
        <f t="shared" si="212"/>
        <v>4</v>
      </c>
      <c r="E2289" s="560">
        <f t="shared" si="213"/>
        <v>6</v>
      </c>
      <c r="F2289" s="560">
        <f t="shared" si="214"/>
        <v>8</v>
      </c>
      <c r="G2289" s="595">
        <f t="shared" si="215"/>
        <v>7</v>
      </c>
      <c r="H2289" s="590">
        <f>CHOOSE('Output Sheet'!$B$4,'8760 Data'!J2289,'8760 Data'!K2289,'8760 Data'!L2289,'8760 Data'!M2289,'8760 Data'!N2289,'8760 Data'!O2289,'8760 Data'!P2289,'8760 Data'!Q2289,'8760 Data'!R2289,'8760 Data'!S2289,'8760 Data'!T2289,'8760 Data'!U2289)</f>
        <v>0</v>
      </c>
      <c r="I2289" s="591" t="e">
        <f>H2289/'Output Sheet'!$B$8</f>
        <v>#DIV/0!</v>
      </c>
      <c r="J2289" s="596"/>
      <c r="K2289" s="560"/>
      <c r="L2289" s="560"/>
      <c r="M2289" s="560"/>
      <c r="N2289" s="560"/>
      <c r="O2289" s="560"/>
      <c r="P2289" s="560"/>
      <c r="Q2289" s="560"/>
      <c r="R2289" s="560"/>
      <c r="S2289" s="560"/>
      <c r="T2289" s="560"/>
      <c r="U2289" s="560"/>
    </row>
    <row r="2290" spans="1:21">
      <c r="A2290" s="593">
        <f t="shared" si="210"/>
        <v>41370</v>
      </c>
      <c r="B2290" s="594">
        <v>41370.375132349538</v>
      </c>
      <c r="C2290" s="560">
        <f t="shared" si="211"/>
        <v>2013</v>
      </c>
      <c r="D2290" s="560">
        <f t="shared" si="212"/>
        <v>4</v>
      </c>
      <c r="E2290" s="560">
        <f t="shared" si="213"/>
        <v>6</v>
      </c>
      <c r="F2290" s="560">
        <f t="shared" si="214"/>
        <v>9</v>
      </c>
      <c r="G2290" s="595">
        <f t="shared" si="215"/>
        <v>7</v>
      </c>
      <c r="H2290" s="590">
        <f>CHOOSE('Output Sheet'!$B$4,'8760 Data'!J2290,'8760 Data'!K2290,'8760 Data'!L2290,'8760 Data'!M2290,'8760 Data'!N2290,'8760 Data'!O2290,'8760 Data'!P2290,'8760 Data'!Q2290,'8760 Data'!R2290,'8760 Data'!S2290,'8760 Data'!T2290,'8760 Data'!U2290)</f>
        <v>0</v>
      </c>
      <c r="I2290" s="591" t="e">
        <f>H2290/'Output Sheet'!$B$8</f>
        <v>#DIV/0!</v>
      </c>
      <c r="J2290" s="596"/>
      <c r="K2290" s="560"/>
      <c r="L2290" s="560"/>
      <c r="M2290" s="560"/>
      <c r="N2290" s="560"/>
      <c r="O2290" s="560"/>
      <c r="P2290" s="560"/>
      <c r="Q2290" s="560"/>
      <c r="R2290" s="560"/>
      <c r="S2290" s="560"/>
      <c r="T2290" s="560"/>
      <c r="U2290" s="560"/>
    </row>
    <row r="2291" spans="1:21">
      <c r="A2291" s="593">
        <f t="shared" si="210"/>
        <v>41370</v>
      </c>
      <c r="B2291" s="594">
        <v>41370.416799074075</v>
      </c>
      <c r="C2291" s="560">
        <f t="shared" si="211"/>
        <v>2013</v>
      </c>
      <c r="D2291" s="560">
        <f t="shared" si="212"/>
        <v>4</v>
      </c>
      <c r="E2291" s="560">
        <f t="shared" si="213"/>
        <v>6</v>
      </c>
      <c r="F2291" s="560">
        <f t="shared" si="214"/>
        <v>10</v>
      </c>
      <c r="G2291" s="595">
        <f t="shared" si="215"/>
        <v>7</v>
      </c>
      <c r="H2291" s="590">
        <f>CHOOSE('Output Sheet'!$B$4,'8760 Data'!J2291,'8760 Data'!K2291,'8760 Data'!L2291,'8760 Data'!M2291,'8760 Data'!N2291,'8760 Data'!O2291,'8760 Data'!P2291,'8760 Data'!Q2291,'8760 Data'!R2291,'8760 Data'!S2291,'8760 Data'!T2291,'8760 Data'!U2291)</f>
        <v>0</v>
      </c>
      <c r="I2291" s="591" t="e">
        <f>H2291/'Output Sheet'!$B$8</f>
        <v>#DIV/0!</v>
      </c>
      <c r="J2291" s="596"/>
      <c r="K2291" s="560"/>
      <c r="L2291" s="560"/>
      <c r="M2291" s="560"/>
      <c r="N2291" s="560"/>
      <c r="O2291" s="560"/>
      <c r="P2291" s="560"/>
      <c r="Q2291" s="560"/>
      <c r="R2291" s="560"/>
      <c r="S2291" s="560"/>
      <c r="T2291" s="560"/>
      <c r="U2291" s="560"/>
    </row>
    <row r="2292" spans="1:21">
      <c r="A2292" s="593">
        <f t="shared" si="210"/>
        <v>41370</v>
      </c>
      <c r="B2292" s="594">
        <v>41370.458465798612</v>
      </c>
      <c r="C2292" s="560">
        <f t="shared" si="211"/>
        <v>2013</v>
      </c>
      <c r="D2292" s="560">
        <f t="shared" si="212"/>
        <v>4</v>
      </c>
      <c r="E2292" s="560">
        <f t="shared" si="213"/>
        <v>6</v>
      </c>
      <c r="F2292" s="560">
        <f t="shared" si="214"/>
        <v>11</v>
      </c>
      <c r="G2292" s="595">
        <f t="shared" si="215"/>
        <v>7</v>
      </c>
      <c r="H2292" s="590">
        <f>CHOOSE('Output Sheet'!$B$4,'8760 Data'!J2292,'8760 Data'!K2292,'8760 Data'!L2292,'8760 Data'!M2292,'8760 Data'!N2292,'8760 Data'!O2292,'8760 Data'!P2292,'8760 Data'!Q2292,'8760 Data'!R2292,'8760 Data'!S2292,'8760 Data'!T2292,'8760 Data'!U2292)</f>
        <v>0</v>
      </c>
      <c r="I2292" s="591" t="e">
        <f>H2292/'Output Sheet'!$B$8</f>
        <v>#DIV/0!</v>
      </c>
      <c r="J2292" s="596"/>
      <c r="K2292" s="560"/>
      <c r="L2292" s="560"/>
      <c r="M2292" s="560"/>
      <c r="N2292" s="560"/>
      <c r="O2292" s="560"/>
      <c r="P2292" s="560"/>
      <c r="Q2292" s="560"/>
      <c r="R2292" s="560"/>
      <c r="S2292" s="560"/>
      <c r="T2292" s="560"/>
      <c r="U2292" s="560"/>
    </row>
    <row r="2293" spans="1:21">
      <c r="A2293" s="593">
        <f t="shared" si="210"/>
        <v>41370</v>
      </c>
      <c r="B2293" s="594">
        <v>41370.50013252315</v>
      </c>
      <c r="C2293" s="560">
        <f t="shared" si="211"/>
        <v>2013</v>
      </c>
      <c r="D2293" s="560">
        <f t="shared" si="212"/>
        <v>4</v>
      </c>
      <c r="E2293" s="560">
        <f t="shared" si="213"/>
        <v>6</v>
      </c>
      <c r="F2293" s="560">
        <f t="shared" si="214"/>
        <v>12</v>
      </c>
      <c r="G2293" s="595">
        <f t="shared" si="215"/>
        <v>7</v>
      </c>
      <c r="H2293" s="590">
        <f>CHOOSE('Output Sheet'!$B$4,'8760 Data'!J2293,'8760 Data'!K2293,'8760 Data'!L2293,'8760 Data'!M2293,'8760 Data'!N2293,'8760 Data'!O2293,'8760 Data'!P2293,'8760 Data'!Q2293,'8760 Data'!R2293,'8760 Data'!S2293,'8760 Data'!T2293,'8760 Data'!U2293)</f>
        <v>0</v>
      </c>
      <c r="I2293" s="591" t="e">
        <f>H2293/'Output Sheet'!$B$8</f>
        <v>#DIV/0!</v>
      </c>
      <c r="J2293" s="596"/>
      <c r="K2293" s="560"/>
      <c r="L2293" s="560"/>
      <c r="M2293" s="560"/>
      <c r="N2293" s="560"/>
      <c r="O2293" s="560"/>
      <c r="P2293" s="560"/>
      <c r="Q2293" s="560"/>
      <c r="R2293" s="560"/>
      <c r="S2293" s="560"/>
      <c r="T2293" s="560"/>
      <c r="U2293" s="560"/>
    </row>
    <row r="2294" spans="1:21">
      <c r="A2294" s="593">
        <f t="shared" si="210"/>
        <v>41370</v>
      </c>
      <c r="B2294" s="594">
        <v>41370.541799247687</v>
      </c>
      <c r="C2294" s="560">
        <f t="shared" si="211"/>
        <v>2013</v>
      </c>
      <c r="D2294" s="560">
        <f t="shared" si="212"/>
        <v>4</v>
      </c>
      <c r="E2294" s="560">
        <f t="shared" si="213"/>
        <v>6</v>
      </c>
      <c r="F2294" s="560">
        <f t="shared" si="214"/>
        <v>13</v>
      </c>
      <c r="G2294" s="595">
        <f t="shared" si="215"/>
        <v>7</v>
      </c>
      <c r="H2294" s="590">
        <f>CHOOSE('Output Sheet'!$B$4,'8760 Data'!J2294,'8760 Data'!K2294,'8760 Data'!L2294,'8760 Data'!M2294,'8760 Data'!N2294,'8760 Data'!O2294,'8760 Data'!P2294,'8760 Data'!Q2294,'8760 Data'!R2294,'8760 Data'!S2294,'8760 Data'!T2294,'8760 Data'!U2294)</f>
        <v>0</v>
      </c>
      <c r="I2294" s="591" t="e">
        <f>H2294/'Output Sheet'!$B$8</f>
        <v>#DIV/0!</v>
      </c>
      <c r="J2294" s="596"/>
      <c r="K2294" s="560"/>
      <c r="L2294" s="560"/>
      <c r="M2294" s="560"/>
      <c r="N2294" s="560"/>
      <c r="O2294" s="560"/>
      <c r="P2294" s="560"/>
      <c r="Q2294" s="560"/>
      <c r="R2294" s="560"/>
      <c r="S2294" s="560"/>
      <c r="T2294" s="560"/>
      <c r="U2294" s="560"/>
    </row>
    <row r="2295" spans="1:21">
      <c r="A2295" s="593">
        <f t="shared" si="210"/>
        <v>41370</v>
      </c>
      <c r="B2295" s="594">
        <v>41370.583465972224</v>
      </c>
      <c r="C2295" s="560">
        <f t="shared" si="211"/>
        <v>2013</v>
      </c>
      <c r="D2295" s="560">
        <f t="shared" si="212"/>
        <v>4</v>
      </c>
      <c r="E2295" s="560">
        <f t="shared" si="213"/>
        <v>6</v>
      </c>
      <c r="F2295" s="560">
        <f t="shared" si="214"/>
        <v>14</v>
      </c>
      <c r="G2295" s="595">
        <f t="shared" si="215"/>
        <v>7</v>
      </c>
      <c r="H2295" s="590">
        <f>CHOOSE('Output Sheet'!$B$4,'8760 Data'!J2295,'8760 Data'!K2295,'8760 Data'!L2295,'8760 Data'!M2295,'8760 Data'!N2295,'8760 Data'!O2295,'8760 Data'!P2295,'8760 Data'!Q2295,'8760 Data'!R2295,'8760 Data'!S2295,'8760 Data'!T2295,'8760 Data'!U2295)</f>
        <v>0</v>
      </c>
      <c r="I2295" s="591" t="e">
        <f>H2295/'Output Sheet'!$B$8</f>
        <v>#DIV/0!</v>
      </c>
      <c r="J2295" s="596"/>
      <c r="K2295" s="560"/>
      <c r="L2295" s="560"/>
      <c r="M2295" s="560"/>
      <c r="N2295" s="560"/>
      <c r="O2295" s="560"/>
      <c r="P2295" s="560"/>
      <c r="Q2295" s="560"/>
      <c r="R2295" s="560"/>
      <c r="S2295" s="560"/>
      <c r="T2295" s="560"/>
      <c r="U2295" s="560"/>
    </row>
    <row r="2296" spans="1:21">
      <c r="A2296" s="593">
        <f t="shared" si="210"/>
        <v>41370</v>
      </c>
      <c r="B2296" s="594">
        <v>41370.625132696761</v>
      </c>
      <c r="C2296" s="560">
        <f t="shared" si="211"/>
        <v>2013</v>
      </c>
      <c r="D2296" s="560">
        <f t="shared" si="212"/>
        <v>4</v>
      </c>
      <c r="E2296" s="560">
        <f t="shared" si="213"/>
        <v>6</v>
      </c>
      <c r="F2296" s="560">
        <f t="shared" si="214"/>
        <v>15</v>
      </c>
      <c r="G2296" s="595">
        <f t="shared" si="215"/>
        <v>7</v>
      </c>
      <c r="H2296" s="590">
        <f>CHOOSE('Output Sheet'!$B$4,'8760 Data'!J2296,'8760 Data'!K2296,'8760 Data'!L2296,'8760 Data'!M2296,'8760 Data'!N2296,'8760 Data'!O2296,'8760 Data'!P2296,'8760 Data'!Q2296,'8760 Data'!R2296,'8760 Data'!S2296,'8760 Data'!T2296,'8760 Data'!U2296)</f>
        <v>0</v>
      </c>
      <c r="I2296" s="591" t="e">
        <f>H2296/'Output Sheet'!$B$8</f>
        <v>#DIV/0!</v>
      </c>
      <c r="J2296" s="596"/>
      <c r="K2296" s="560"/>
      <c r="L2296" s="560"/>
      <c r="M2296" s="560"/>
      <c r="N2296" s="560"/>
      <c r="O2296" s="560"/>
      <c r="P2296" s="560"/>
      <c r="Q2296" s="560"/>
      <c r="R2296" s="560"/>
      <c r="S2296" s="560"/>
      <c r="T2296" s="560"/>
      <c r="U2296" s="560"/>
    </row>
    <row r="2297" spans="1:21">
      <c r="A2297" s="593">
        <f t="shared" si="210"/>
        <v>41370</v>
      </c>
      <c r="B2297" s="594">
        <v>41370.666799421298</v>
      </c>
      <c r="C2297" s="560">
        <f t="shared" si="211"/>
        <v>2013</v>
      </c>
      <c r="D2297" s="560">
        <f t="shared" si="212"/>
        <v>4</v>
      </c>
      <c r="E2297" s="560">
        <f t="shared" si="213"/>
        <v>6</v>
      </c>
      <c r="F2297" s="560">
        <f t="shared" si="214"/>
        <v>16</v>
      </c>
      <c r="G2297" s="595">
        <f t="shared" si="215"/>
        <v>7</v>
      </c>
      <c r="H2297" s="590">
        <f>CHOOSE('Output Sheet'!$B$4,'8760 Data'!J2297,'8760 Data'!K2297,'8760 Data'!L2297,'8760 Data'!M2297,'8760 Data'!N2297,'8760 Data'!O2297,'8760 Data'!P2297,'8760 Data'!Q2297,'8760 Data'!R2297,'8760 Data'!S2297,'8760 Data'!T2297,'8760 Data'!U2297)</f>
        <v>0</v>
      </c>
      <c r="I2297" s="591" t="e">
        <f>H2297/'Output Sheet'!$B$8</f>
        <v>#DIV/0!</v>
      </c>
      <c r="J2297" s="596"/>
      <c r="K2297" s="560"/>
      <c r="L2297" s="560"/>
      <c r="M2297" s="560"/>
      <c r="N2297" s="560"/>
      <c r="O2297" s="560"/>
      <c r="P2297" s="560"/>
      <c r="Q2297" s="560"/>
      <c r="R2297" s="560"/>
      <c r="S2297" s="560"/>
      <c r="T2297" s="560"/>
      <c r="U2297" s="560"/>
    </row>
    <row r="2298" spans="1:21">
      <c r="A2298" s="593">
        <f t="shared" si="210"/>
        <v>41370</v>
      </c>
      <c r="B2298" s="594">
        <v>41370.708466145836</v>
      </c>
      <c r="C2298" s="560">
        <f t="shared" si="211"/>
        <v>2013</v>
      </c>
      <c r="D2298" s="560">
        <f t="shared" si="212"/>
        <v>4</v>
      </c>
      <c r="E2298" s="560">
        <f t="shared" si="213"/>
        <v>6</v>
      </c>
      <c r="F2298" s="560">
        <f t="shared" si="214"/>
        <v>17</v>
      </c>
      <c r="G2298" s="595">
        <f t="shared" si="215"/>
        <v>7</v>
      </c>
      <c r="H2298" s="590">
        <f>CHOOSE('Output Sheet'!$B$4,'8760 Data'!J2298,'8760 Data'!K2298,'8760 Data'!L2298,'8760 Data'!M2298,'8760 Data'!N2298,'8760 Data'!O2298,'8760 Data'!P2298,'8760 Data'!Q2298,'8760 Data'!R2298,'8760 Data'!S2298,'8760 Data'!T2298,'8760 Data'!U2298)</f>
        <v>0</v>
      </c>
      <c r="I2298" s="591" t="e">
        <f>H2298/'Output Sheet'!$B$8</f>
        <v>#DIV/0!</v>
      </c>
      <c r="J2298" s="596"/>
      <c r="K2298" s="560"/>
      <c r="L2298" s="560"/>
      <c r="M2298" s="560"/>
      <c r="N2298" s="560"/>
      <c r="O2298" s="560"/>
      <c r="P2298" s="560"/>
      <c r="Q2298" s="560"/>
      <c r="R2298" s="560"/>
      <c r="S2298" s="560"/>
      <c r="T2298" s="560"/>
      <c r="U2298" s="560"/>
    </row>
    <row r="2299" spans="1:21">
      <c r="A2299" s="593">
        <f t="shared" si="210"/>
        <v>41370</v>
      </c>
      <c r="B2299" s="594">
        <v>41370.750132870373</v>
      </c>
      <c r="C2299" s="560">
        <f t="shared" si="211"/>
        <v>2013</v>
      </c>
      <c r="D2299" s="560">
        <f t="shared" si="212"/>
        <v>4</v>
      </c>
      <c r="E2299" s="560">
        <f t="shared" si="213"/>
        <v>6</v>
      </c>
      <c r="F2299" s="560">
        <f t="shared" si="214"/>
        <v>18</v>
      </c>
      <c r="G2299" s="595">
        <f t="shared" si="215"/>
        <v>7</v>
      </c>
      <c r="H2299" s="590">
        <f>CHOOSE('Output Sheet'!$B$4,'8760 Data'!J2299,'8760 Data'!K2299,'8760 Data'!L2299,'8760 Data'!M2299,'8760 Data'!N2299,'8760 Data'!O2299,'8760 Data'!P2299,'8760 Data'!Q2299,'8760 Data'!R2299,'8760 Data'!S2299,'8760 Data'!T2299,'8760 Data'!U2299)</f>
        <v>0</v>
      </c>
      <c r="I2299" s="591" t="e">
        <f>H2299/'Output Sheet'!$B$8</f>
        <v>#DIV/0!</v>
      </c>
      <c r="J2299" s="596"/>
      <c r="K2299" s="560"/>
      <c r="L2299" s="560"/>
      <c r="M2299" s="560"/>
      <c r="N2299" s="560"/>
      <c r="O2299" s="560"/>
      <c r="P2299" s="560"/>
      <c r="Q2299" s="560"/>
      <c r="R2299" s="560"/>
      <c r="S2299" s="560"/>
      <c r="T2299" s="560"/>
      <c r="U2299" s="560"/>
    </row>
    <row r="2300" spans="1:21">
      <c r="A2300" s="593">
        <f t="shared" si="210"/>
        <v>41370</v>
      </c>
      <c r="B2300" s="594">
        <v>41370.79179959491</v>
      </c>
      <c r="C2300" s="560">
        <f t="shared" si="211"/>
        <v>2013</v>
      </c>
      <c r="D2300" s="560">
        <f t="shared" si="212"/>
        <v>4</v>
      </c>
      <c r="E2300" s="560">
        <f t="shared" si="213"/>
        <v>6</v>
      </c>
      <c r="F2300" s="560">
        <f t="shared" si="214"/>
        <v>19</v>
      </c>
      <c r="G2300" s="595">
        <f t="shared" si="215"/>
        <v>7</v>
      </c>
      <c r="H2300" s="590">
        <f>CHOOSE('Output Sheet'!$B$4,'8760 Data'!J2300,'8760 Data'!K2300,'8760 Data'!L2300,'8760 Data'!M2300,'8760 Data'!N2300,'8760 Data'!O2300,'8760 Data'!P2300,'8760 Data'!Q2300,'8760 Data'!R2300,'8760 Data'!S2300,'8760 Data'!T2300,'8760 Data'!U2300)</f>
        <v>0</v>
      </c>
      <c r="I2300" s="591" t="e">
        <f>H2300/'Output Sheet'!$B$8</f>
        <v>#DIV/0!</v>
      </c>
      <c r="J2300" s="596"/>
      <c r="K2300" s="560"/>
      <c r="L2300" s="560"/>
      <c r="M2300" s="560"/>
      <c r="N2300" s="560"/>
      <c r="O2300" s="560"/>
      <c r="P2300" s="560"/>
      <c r="Q2300" s="560"/>
      <c r="R2300" s="560"/>
      <c r="S2300" s="560"/>
      <c r="T2300" s="560"/>
      <c r="U2300" s="560"/>
    </row>
    <row r="2301" spans="1:21">
      <c r="A2301" s="593">
        <f t="shared" si="210"/>
        <v>41370</v>
      </c>
      <c r="B2301" s="594">
        <v>41370.833466319447</v>
      </c>
      <c r="C2301" s="560">
        <f t="shared" si="211"/>
        <v>2013</v>
      </c>
      <c r="D2301" s="560">
        <f t="shared" si="212"/>
        <v>4</v>
      </c>
      <c r="E2301" s="560">
        <f t="shared" si="213"/>
        <v>6</v>
      </c>
      <c r="F2301" s="560">
        <f t="shared" si="214"/>
        <v>20</v>
      </c>
      <c r="G2301" s="595">
        <f t="shared" si="215"/>
        <v>7</v>
      </c>
      <c r="H2301" s="590">
        <f>CHOOSE('Output Sheet'!$B$4,'8760 Data'!J2301,'8760 Data'!K2301,'8760 Data'!L2301,'8760 Data'!M2301,'8760 Data'!N2301,'8760 Data'!O2301,'8760 Data'!P2301,'8760 Data'!Q2301,'8760 Data'!R2301,'8760 Data'!S2301,'8760 Data'!T2301,'8760 Data'!U2301)</f>
        <v>0</v>
      </c>
      <c r="I2301" s="591" t="e">
        <f>H2301/'Output Sheet'!$B$8</f>
        <v>#DIV/0!</v>
      </c>
      <c r="J2301" s="596"/>
      <c r="K2301" s="560"/>
      <c r="L2301" s="560"/>
      <c r="M2301" s="560"/>
      <c r="N2301" s="560"/>
      <c r="O2301" s="560"/>
      <c r="P2301" s="560"/>
      <c r="Q2301" s="560"/>
      <c r="R2301" s="560"/>
      <c r="S2301" s="560"/>
      <c r="T2301" s="560"/>
      <c r="U2301" s="560"/>
    </row>
    <row r="2302" spans="1:21">
      <c r="A2302" s="593">
        <f t="shared" si="210"/>
        <v>41370</v>
      </c>
      <c r="B2302" s="594">
        <v>41370.875133043985</v>
      </c>
      <c r="C2302" s="560">
        <f t="shared" si="211"/>
        <v>2013</v>
      </c>
      <c r="D2302" s="560">
        <f t="shared" si="212"/>
        <v>4</v>
      </c>
      <c r="E2302" s="560">
        <f t="shared" si="213"/>
        <v>6</v>
      </c>
      <c r="F2302" s="560">
        <f t="shared" si="214"/>
        <v>21</v>
      </c>
      <c r="G2302" s="595">
        <f t="shared" si="215"/>
        <v>7</v>
      </c>
      <c r="H2302" s="590">
        <f>CHOOSE('Output Sheet'!$B$4,'8760 Data'!J2302,'8760 Data'!K2302,'8760 Data'!L2302,'8760 Data'!M2302,'8760 Data'!N2302,'8760 Data'!O2302,'8760 Data'!P2302,'8760 Data'!Q2302,'8760 Data'!R2302,'8760 Data'!S2302,'8760 Data'!T2302,'8760 Data'!U2302)</f>
        <v>0</v>
      </c>
      <c r="I2302" s="591" t="e">
        <f>H2302/'Output Sheet'!$B$8</f>
        <v>#DIV/0!</v>
      </c>
      <c r="J2302" s="596"/>
      <c r="K2302" s="560"/>
      <c r="L2302" s="560"/>
      <c r="M2302" s="560"/>
      <c r="N2302" s="560"/>
      <c r="O2302" s="560"/>
      <c r="P2302" s="560"/>
      <c r="Q2302" s="560"/>
      <c r="R2302" s="560"/>
      <c r="S2302" s="560"/>
      <c r="T2302" s="560"/>
      <c r="U2302" s="560"/>
    </row>
    <row r="2303" spans="1:21">
      <c r="A2303" s="593">
        <f t="shared" si="210"/>
        <v>41370</v>
      </c>
      <c r="B2303" s="594">
        <v>41370.916799768522</v>
      </c>
      <c r="C2303" s="560">
        <f t="shared" si="211"/>
        <v>2013</v>
      </c>
      <c r="D2303" s="560">
        <f t="shared" si="212"/>
        <v>4</v>
      </c>
      <c r="E2303" s="560">
        <f t="shared" si="213"/>
        <v>6</v>
      </c>
      <c r="F2303" s="560">
        <f t="shared" si="214"/>
        <v>22</v>
      </c>
      <c r="G2303" s="595">
        <f t="shared" si="215"/>
        <v>7</v>
      </c>
      <c r="H2303" s="590">
        <f>CHOOSE('Output Sheet'!$B$4,'8760 Data'!J2303,'8760 Data'!K2303,'8760 Data'!L2303,'8760 Data'!M2303,'8760 Data'!N2303,'8760 Data'!O2303,'8760 Data'!P2303,'8760 Data'!Q2303,'8760 Data'!R2303,'8760 Data'!S2303,'8760 Data'!T2303,'8760 Data'!U2303)</f>
        <v>0</v>
      </c>
      <c r="I2303" s="591" t="e">
        <f>H2303/'Output Sheet'!$B$8</f>
        <v>#DIV/0!</v>
      </c>
      <c r="J2303" s="596"/>
      <c r="K2303" s="560"/>
      <c r="L2303" s="560"/>
      <c r="M2303" s="560"/>
      <c r="N2303" s="560"/>
      <c r="O2303" s="560"/>
      <c r="P2303" s="560"/>
      <c r="Q2303" s="560"/>
      <c r="R2303" s="560"/>
      <c r="S2303" s="560"/>
      <c r="T2303" s="560"/>
      <c r="U2303" s="560"/>
    </row>
    <row r="2304" spans="1:21">
      <c r="A2304" s="593">
        <f t="shared" si="210"/>
        <v>41370</v>
      </c>
      <c r="B2304" s="594">
        <v>41370.958466493059</v>
      </c>
      <c r="C2304" s="560">
        <f t="shared" si="211"/>
        <v>2013</v>
      </c>
      <c r="D2304" s="560">
        <f t="shared" si="212"/>
        <v>4</v>
      </c>
      <c r="E2304" s="560">
        <f t="shared" si="213"/>
        <v>6</v>
      </c>
      <c r="F2304" s="560">
        <f t="shared" si="214"/>
        <v>23</v>
      </c>
      <c r="G2304" s="595">
        <f t="shared" si="215"/>
        <v>7</v>
      </c>
      <c r="H2304" s="590">
        <f>CHOOSE('Output Sheet'!$B$4,'8760 Data'!J2304,'8760 Data'!K2304,'8760 Data'!L2304,'8760 Data'!M2304,'8760 Data'!N2304,'8760 Data'!O2304,'8760 Data'!P2304,'8760 Data'!Q2304,'8760 Data'!R2304,'8760 Data'!S2304,'8760 Data'!T2304,'8760 Data'!U2304)</f>
        <v>0</v>
      </c>
      <c r="I2304" s="591" t="e">
        <f>H2304/'Output Sheet'!$B$8</f>
        <v>#DIV/0!</v>
      </c>
      <c r="J2304" s="596"/>
      <c r="K2304" s="560"/>
      <c r="L2304" s="560"/>
      <c r="M2304" s="560"/>
      <c r="N2304" s="560"/>
      <c r="O2304" s="560"/>
      <c r="P2304" s="560"/>
      <c r="Q2304" s="560"/>
      <c r="R2304" s="560"/>
      <c r="S2304" s="560"/>
      <c r="T2304" s="560"/>
      <c r="U2304" s="560"/>
    </row>
    <row r="2305" spans="1:21">
      <c r="A2305" s="593">
        <f t="shared" si="210"/>
        <v>41371</v>
      </c>
      <c r="B2305" s="594">
        <v>41371.000133217596</v>
      </c>
      <c r="C2305" s="560">
        <f t="shared" si="211"/>
        <v>2013</v>
      </c>
      <c r="D2305" s="560">
        <f t="shared" si="212"/>
        <v>4</v>
      </c>
      <c r="E2305" s="560">
        <f t="shared" si="213"/>
        <v>7</v>
      </c>
      <c r="F2305" s="560">
        <f t="shared" si="214"/>
        <v>24</v>
      </c>
      <c r="G2305" s="595">
        <f t="shared" si="215"/>
        <v>1</v>
      </c>
      <c r="H2305" s="590">
        <f>CHOOSE('Output Sheet'!$B$4,'8760 Data'!J2305,'8760 Data'!K2305,'8760 Data'!L2305,'8760 Data'!M2305,'8760 Data'!N2305,'8760 Data'!O2305,'8760 Data'!P2305,'8760 Data'!Q2305,'8760 Data'!R2305,'8760 Data'!S2305,'8760 Data'!T2305,'8760 Data'!U2305)</f>
        <v>0</v>
      </c>
      <c r="I2305" s="591" t="e">
        <f>H2305/'Output Sheet'!$B$8</f>
        <v>#DIV/0!</v>
      </c>
      <c r="J2305" s="596"/>
      <c r="K2305" s="560"/>
      <c r="L2305" s="560"/>
      <c r="M2305" s="560"/>
      <c r="N2305" s="560"/>
      <c r="O2305" s="560"/>
      <c r="P2305" s="560"/>
      <c r="Q2305" s="560"/>
      <c r="R2305" s="560"/>
      <c r="S2305" s="560"/>
      <c r="T2305" s="560"/>
      <c r="U2305" s="560"/>
    </row>
    <row r="2306" spans="1:21">
      <c r="A2306" s="593">
        <f t="shared" si="210"/>
        <v>41371</v>
      </c>
      <c r="B2306" s="594">
        <v>41371.041799942126</v>
      </c>
      <c r="C2306" s="560">
        <f t="shared" si="211"/>
        <v>2013</v>
      </c>
      <c r="D2306" s="560">
        <f t="shared" si="212"/>
        <v>4</v>
      </c>
      <c r="E2306" s="560">
        <f t="shared" si="213"/>
        <v>7</v>
      </c>
      <c r="F2306" s="560">
        <f t="shared" si="214"/>
        <v>1</v>
      </c>
      <c r="G2306" s="595">
        <f t="shared" si="215"/>
        <v>1</v>
      </c>
      <c r="H2306" s="590">
        <f>CHOOSE('Output Sheet'!$B$4,'8760 Data'!J2306,'8760 Data'!K2306,'8760 Data'!L2306,'8760 Data'!M2306,'8760 Data'!N2306,'8760 Data'!O2306,'8760 Data'!P2306,'8760 Data'!Q2306,'8760 Data'!R2306,'8760 Data'!S2306,'8760 Data'!T2306,'8760 Data'!U2306)</f>
        <v>0</v>
      </c>
      <c r="I2306" s="591" t="e">
        <f>H2306/'Output Sheet'!$B$8</f>
        <v>#DIV/0!</v>
      </c>
      <c r="J2306" s="596"/>
      <c r="K2306" s="560"/>
      <c r="L2306" s="560"/>
      <c r="M2306" s="560"/>
      <c r="N2306" s="560"/>
      <c r="O2306" s="560"/>
      <c r="P2306" s="560"/>
      <c r="Q2306" s="560"/>
      <c r="R2306" s="560"/>
      <c r="S2306" s="560"/>
      <c r="T2306" s="560"/>
      <c r="U2306" s="560"/>
    </row>
    <row r="2307" spans="1:21">
      <c r="A2307" s="593">
        <f t="shared" ref="A2307:A2370" si="216">DATE(C2307,D2307,E2307)</f>
        <v>41371</v>
      </c>
      <c r="B2307" s="594">
        <v>41371.083466666663</v>
      </c>
      <c r="C2307" s="560">
        <f t="shared" ref="C2307:C2370" si="217">YEAR(B2307)</f>
        <v>2013</v>
      </c>
      <c r="D2307" s="560">
        <f t="shared" ref="D2307:D2370" si="218">MONTH(B2307)</f>
        <v>4</v>
      </c>
      <c r="E2307" s="560">
        <f t="shared" ref="E2307:E2370" si="219">DAY(B2307)</f>
        <v>7</v>
      </c>
      <c r="F2307" s="560">
        <f t="shared" ref="F2307:F2370" si="220">IF(HOUR(B2307)&lt;&gt;0,HOUR(B2307),24)</f>
        <v>2</v>
      </c>
      <c r="G2307" s="595">
        <f t="shared" ref="G2307:G2370" si="221">WEEKDAY(B2307,1)</f>
        <v>1</v>
      </c>
      <c r="H2307" s="590">
        <f>CHOOSE('Output Sheet'!$B$4,'8760 Data'!J2307,'8760 Data'!K2307,'8760 Data'!L2307,'8760 Data'!M2307,'8760 Data'!N2307,'8760 Data'!O2307,'8760 Data'!P2307,'8760 Data'!Q2307,'8760 Data'!R2307,'8760 Data'!S2307,'8760 Data'!T2307,'8760 Data'!U2307)</f>
        <v>0</v>
      </c>
      <c r="I2307" s="591" t="e">
        <f>H2307/'Output Sheet'!$B$8</f>
        <v>#DIV/0!</v>
      </c>
      <c r="J2307" s="596"/>
      <c r="K2307" s="560"/>
      <c r="L2307" s="560"/>
      <c r="M2307" s="560"/>
      <c r="N2307" s="560"/>
      <c r="O2307" s="560"/>
      <c r="P2307" s="560"/>
      <c r="Q2307" s="560"/>
      <c r="R2307" s="560"/>
      <c r="S2307" s="560"/>
      <c r="T2307" s="560"/>
      <c r="U2307" s="560"/>
    </row>
    <row r="2308" spans="1:21">
      <c r="A2308" s="593">
        <f t="shared" si="216"/>
        <v>41371</v>
      </c>
      <c r="B2308" s="594">
        <v>41371.125133391201</v>
      </c>
      <c r="C2308" s="560">
        <f t="shared" si="217"/>
        <v>2013</v>
      </c>
      <c r="D2308" s="560">
        <f t="shared" si="218"/>
        <v>4</v>
      </c>
      <c r="E2308" s="560">
        <f t="shared" si="219"/>
        <v>7</v>
      </c>
      <c r="F2308" s="560">
        <f t="shared" si="220"/>
        <v>3</v>
      </c>
      <c r="G2308" s="595">
        <f t="shared" si="221"/>
        <v>1</v>
      </c>
      <c r="H2308" s="590">
        <f>CHOOSE('Output Sheet'!$B$4,'8760 Data'!J2308,'8760 Data'!K2308,'8760 Data'!L2308,'8760 Data'!M2308,'8760 Data'!N2308,'8760 Data'!O2308,'8760 Data'!P2308,'8760 Data'!Q2308,'8760 Data'!R2308,'8760 Data'!S2308,'8760 Data'!T2308,'8760 Data'!U2308)</f>
        <v>0</v>
      </c>
      <c r="I2308" s="591" t="e">
        <f>H2308/'Output Sheet'!$B$8</f>
        <v>#DIV/0!</v>
      </c>
      <c r="J2308" s="596"/>
      <c r="K2308" s="560"/>
      <c r="L2308" s="560"/>
      <c r="M2308" s="560"/>
      <c r="N2308" s="560"/>
      <c r="O2308" s="560"/>
      <c r="P2308" s="560"/>
      <c r="Q2308" s="560"/>
      <c r="R2308" s="560"/>
      <c r="S2308" s="560"/>
      <c r="T2308" s="560"/>
      <c r="U2308" s="560"/>
    </row>
    <row r="2309" spans="1:21">
      <c r="A2309" s="593">
        <f t="shared" si="216"/>
        <v>41371</v>
      </c>
      <c r="B2309" s="594">
        <v>41371.166800115738</v>
      </c>
      <c r="C2309" s="560">
        <f t="shared" si="217"/>
        <v>2013</v>
      </c>
      <c r="D2309" s="560">
        <f t="shared" si="218"/>
        <v>4</v>
      </c>
      <c r="E2309" s="560">
        <f t="shared" si="219"/>
        <v>7</v>
      </c>
      <c r="F2309" s="560">
        <f t="shared" si="220"/>
        <v>4</v>
      </c>
      <c r="G2309" s="595">
        <f t="shared" si="221"/>
        <v>1</v>
      </c>
      <c r="H2309" s="590">
        <f>CHOOSE('Output Sheet'!$B$4,'8760 Data'!J2309,'8760 Data'!K2309,'8760 Data'!L2309,'8760 Data'!M2309,'8760 Data'!N2309,'8760 Data'!O2309,'8760 Data'!P2309,'8760 Data'!Q2309,'8760 Data'!R2309,'8760 Data'!S2309,'8760 Data'!T2309,'8760 Data'!U2309)</f>
        <v>0</v>
      </c>
      <c r="I2309" s="591" t="e">
        <f>H2309/'Output Sheet'!$B$8</f>
        <v>#DIV/0!</v>
      </c>
      <c r="J2309" s="596"/>
      <c r="K2309" s="560"/>
      <c r="L2309" s="560"/>
      <c r="M2309" s="560"/>
      <c r="N2309" s="560"/>
      <c r="O2309" s="560"/>
      <c r="P2309" s="560"/>
      <c r="Q2309" s="560"/>
      <c r="R2309" s="560"/>
      <c r="S2309" s="560"/>
      <c r="T2309" s="560"/>
      <c r="U2309" s="560"/>
    </row>
    <row r="2310" spans="1:21">
      <c r="A2310" s="593">
        <f t="shared" si="216"/>
        <v>41371</v>
      </c>
      <c r="B2310" s="594">
        <v>41371.208466840275</v>
      </c>
      <c r="C2310" s="560">
        <f t="shared" si="217"/>
        <v>2013</v>
      </c>
      <c r="D2310" s="560">
        <f t="shared" si="218"/>
        <v>4</v>
      </c>
      <c r="E2310" s="560">
        <f t="shared" si="219"/>
        <v>7</v>
      </c>
      <c r="F2310" s="560">
        <f t="shared" si="220"/>
        <v>5</v>
      </c>
      <c r="G2310" s="595">
        <f t="shared" si="221"/>
        <v>1</v>
      </c>
      <c r="H2310" s="590">
        <f>CHOOSE('Output Sheet'!$B$4,'8760 Data'!J2310,'8760 Data'!K2310,'8760 Data'!L2310,'8760 Data'!M2310,'8760 Data'!N2310,'8760 Data'!O2310,'8760 Data'!P2310,'8760 Data'!Q2310,'8760 Data'!R2310,'8760 Data'!S2310,'8760 Data'!T2310,'8760 Data'!U2310)</f>
        <v>0</v>
      </c>
      <c r="I2310" s="591" t="e">
        <f>H2310/'Output Sheet'!$B$8</f>
        <v>#DIV/0!</v>
      </c>
      <c r="J2310" s="596"/>
      <c r="K2310" s="560"/>
      <c r="L2310" s="560"/>
      <c r="M2310" s="560"/>
      <c r="N2310" s="560"/>
      <c r="O2310" s="560"/>
      <c r="P2310" s="560"/>
      <c r="Q2310" s="560"/>
      <c r="R2310" s="560"/>
      <c r="S2310" s="560"/>
      <c r="T2310" s="560"/>
      <c r="U2310" s="560"/>
    </row>
    <row r="2311" spans="1:21">
      <c r="A2311" s="593">
        <f t="shared" si="216"/>
        <v>41371</v>
      </c>
      <c r="B2311" s="594">
        <v>41371.250133564812</v>
      </c>
      <c r="C2311" s="560">
        <f t="shared" si="217"/>
        <v>2013</v>
      </c>
      <c r="D2311" s="560">
        <f t="shared" si="218"/>
        <v>4</v>
      </c>
      <c r="E2311" s="560">
        <f t="shared" si="219"/>
        <v>7</v>
      </c>
      <c r="F2311" s="560">
        <f t="shared" si="220"/>
        <v>6</v>
      </c>
      <c r="G2311" s="595">
        <f t="shared" si="221"/>
        <v>1</v>
      </c>
      <c r="H2311" s="590">
        <f>CHOOSE('Output Sheet'!$B$4,'8760 Data'!J2311,'8760 Data'!K2311,'8760 Data'!L2311,'8760 Data'!M2311,'8760 Data'!N2311,'8760 Data'!O2311,'8760 Data'!P2311,'8760 Data'!Q2311,'8760 Data'!R2311,'8760 Data'!S2311,'8760 Data'!T2311,'8760 Data'!U2311)</f>
        <v>0</v>
      </c>
      <c r="I2311" s="591" t="e">
        <f>H2311/'Output Sheet'!$B$8</f>
        <v>#DIV/0!</v>
      </c>
      <c r="J2311" s="596"/>
      <c r="K2311" s="560"/>
      <c r="L2311" s="560"/>
      <c r="M2311" s="560"/>
      <c r="N2311" s="560"/>
      <c r="O2311" s="560"/>
      <c r="P2311" s="560"/>
      <c r="Q2311" s="560"/>
      <c r="R2311" s="560"/>
      <c r="S2311" s="560"/>
      <c r="T2311" s="560"/>
      <c r="U2311" s="560"/>
    </row>
    <row r="2312" spans="1:21">
      <c r="A2312" s="593">
        <f t="shared" si="216"/>
        <v>41371</v>
      </c>
      <c r="B2312" s="594">
        <v>41371.291800289349</v>
      </c>
      <c r="C2312" s="560">
        <f t="shared" si="217"/>
        <v>2013</v>
      </c>
      <c r="D2312" s="560">
        <f t="shared" si="218"/>
        <v>4</v>
      </c>
      <c r="E2312" s="560">
        <f t="shared" si="219"/>
        <v>7</v>
      </c>
      <c r="F2312" s="560">
        <f t="shared" si="220"/>
        <v>7</v>
      </c>
      <c r="G2312" s="595">
        <f t="shared" si="221"/>
        <v>1</v>
      </c>
      <c r="H2312" s="590">
        <f>CHOOSE('Output Sheet'!$B$4,'8760 Data'!J2312,'8760 Data'!K2312,'8760 Data'!L2312,'8760 Data'!M2312,'8760 Data'!N2312,'8760 Data'!O2312,'8760 Data'!P2312,'8760 Data'!Q2312,'8760 Data'!R2312,'8760 Data'!S2312,'8760 Data'!T2312,'8760 Data'!U2312)</f>
        <v>0</v>
      </c>
      <c r="I2312" s="591" t="e">
        <f>H2312/'Output Sheet'!$B$8</f>
        <v>#DIV/0!</v>
      </c>
      <c r="J2312" s="596"/>
      <c r="K2312" s="560"/>
      <c r="L2312" s="560"/>
      <c r="M2312" s="560"/>
      <c r="N2312" s="560"/>
      <c r="O2312" s="560"/>
      <c r="P2312" s="560"/>
      <c r="Q2312" s="560"/>
      <c r="R2312" s="560"/>
      <c r="S2312" s="560"/>
      <c r="T2312" s="560"/>
      <c r="U2312" s="560"/>
    </row>
    <row r="2313" spans="1:21">
      <c r="A2313" s="593">
        <f t="shared" si="216"/>
        <v>41371</v>
      </c>
      <c r="B2313" s="594">
        <v>41371.333467013887</v>
      </c>
      <c r="C2313" s="560">
        <f t="shared" si="217"/>
        <v>2013</v>
      </c>
      <c r="D2313" s="560">
        <f t="shared" si="218"/>
        <v>4</v>
      </c>
      <c r="E2313" s="560">
        <f t="shared" si="219"/>
        <v>7</v>
      </c>
      <c r="F2313" s="560">
        <f t="shared" si="220"/>
        <v>8</v>
      </c>
      <c r="G2313" s="595">
        <f t="shared" si="221"/>
        <v>1</v>
      </c>
      <c r="H2313" s="590">
        <f>CHOOSE('Output Sheet'!$B$4,'8760 Data'!J2313,'8760 Data'!K2313,'8760 Data'!L2313,'8760 Data'!M2313,'8760 Data'!N2313,'8760 Data'!O2313,'8760 Data'!P2313,'8760 Data'!Q2313,'8760 Data'!R2313,'8760 Data'!S2313,'8760 Data'!T2313,'8760 Data'!U2313)</f>
        <v>0</v>
      </c>
      <c r="I2313" s="591" t="e">
        <f>H2313/'Output Sheet'!$B$8</f>
        <v>#DIV/0!</v>
      </c>
      <c r="J2313" s="596"/>
      <c r="K2313" s="560"/>
      <c r="L2313" s="560"/>
      <c r="M2313" s="560"/>
      <c r="N2313" s="560"/>
      <c r="O2313" s="560"/>
      <c r="P2313" s="560"/>
      <c r="Q2313" s="560"/>
      <c r="R2313" s="560"/>
      <c r="S2313" s="560"/>
      <c r="T2313" s="560"/>
      <c r="U2313" s="560"/>
    </row>
    <row r="2314" spans="1:21">
      <c r="A2314" s="593">
        <f t="shared" si="216"/>
        <v>41371</v>
      </c>
      <c r="B2314" s="594">
        <v>41371.375133738424</v>
      </c>
      <c r="C2314" s="560">
        <f t="shared" si="217"/>
        <v>2013</v>
      </c>
      <c r="D2314" s="560">
        <f t="shared" si="218"/>
        <v>4</v>
      </c>
      <c r="E2314" s="560">
        <f t="shared" si="219"/>
        <v>7</v>
      </c>
      <c r="F2314" s="560">
        <f t="shared" si="220"/>
        <v>9</v>
      </c>
      <c r="G2314" s="595">
        <f t="shared" si="221"/>
        <v>1</v>
      </c>
      <c r="H2314" s="590">
        <f>CHOOSE('Output Sheet'!$B$4,'8760 Data'!J2314,'8760 Data'!K2314,'8760 Data'!L2314,'8760 Data'!M2314,'8760 Data'!N2314,'8760 Data'!O2314,'8760 Data'!P2314,'8760 Data'!Q2314,'8760 Data'!R2314,'8760 Data'!S2314,'8760 Data'!T2314,'8760 Data'!U2314)</f>
        <v>0</v>
      </c>
      <c r="I2314" s="591" t="e">
        <f>H2314/'Output Sheet'!$B$8</f>
        <v>#DIV/0!</v>
      </c>
      <c r="J2314" s="596"/>
      <c r="K2314" s="560"/>
      <c r="L2314" s="560"/>
      <c r="M2314" s="560"/>
      <c r="N2314" s="560"/>
      <c r="O2314" s="560"/>
      <c r="P2314" s="560"/>
      <c r="Q2314" s="560"/>
      <c r="R2314" s="560"/>
      <c r="S2314" s="560"/>
      <c r="T2314" s="560"/>
      <c r="U2314" s="560"/>
    </row>
    <row r="2315" spans="1:21">
      <c r="A2315" s="593">
        <f t="shared" si="216"/>
        <v>41371</v>
      </c>
      <c r="B2315" s="594">
        <v>41371.416800462961</v>
      </c>
      <c r="C2315" s="560">
        <f t="shared" si="217"/>
        <v>2013</v>
      </c>
      <c r="D2315" s="560">
        <f t="shared" si="218"/>
        <v>4</v>
      </c>
      <c r="E2315" s="560">
        <f t="shared" si="219"/>
        <v>7</v>
      </c>
      <c r="F2315" s="560">
        <f t="shared" si="220"/>
        <v>10</v>
      </c>
      <c r="G2315" s="595">
        <f t="shared" si="221"/>
        <v>1</v>
      </c>
      <c r="H2315" s="590">
        <f>CHOOSE('Output Sheet'!$B$4,'8760 Data'!J2315,'8760 Data'!K2315,'8760 Data'!L2315,'8760 Data'!M2315,'8760 Data'!N2315,'8760 Data'!O2315,'8760 Data'!P2315,'8760 Data'!Q2315,'8760 Data'!R2315,'8760 Data'!S2315,'8760 Data'!T2315,'8760 Data'!U2315)</f>
        <v>0</v>
      </c>
      <c r="I2315" s="591" t="e">
        <f>H2315/'Output Sheet'!$B$8</f>
        <v>#DIV/0!</v>
      </c>
      <c r="J2315" s="596"/>
      <c r="K2315" s="560"/>
      <c r="L2315" s="560"/>
      <c r="M2315" s="560"/>
      <c r="N2315" s="560"/>
      <c r="O2315" s="560"/>
      <c r="P2315" s="560"/>
      <c r="Q2315" s="560"/>
      <c r="R2315" s="560"/>
      <c r="S2315" s="560"/>
      <c r="T2315" s="560"/>
      <c r="U2315" s="560"/>
    </row>
    <row r="2316" spans="1:21">
      <c r="A2316" s="593">
        <f t="shared" si="216"/>
        <v>41371</v>
      </c>
      <c r="B2316" s="594">
        <v>41371.458467187498</v>
      </c>
      <c r="C2316" s="560">
        <f t="shared" si="217"/>
        <v>2013</v>
      </c>
      <c r="D2316" s="560">
        <f t="shared" si="218"/>
        <v>4</v>
      </c>
      <c r="E2316" s="560">
        <f t="shared" si="219"/>
        <v>7</v>
      </c>
      <c r="F2316" s="560">
        <f t="shared" si="220"/>
        <v>11</v>
      </c>
      <c r="G2316" s="595">
        <f t="shared" si="221"/>
        <v>1</v>
      </c>
      <c r="H2316" s="590">
        <f>CHOOSE('Output Sheet'!$B$4,'8760 Data'!J2316,'8760 Data'!K2316,'8760 Data'!L2316,'8760 Data'!M2316,'8760 Data'!N2316,'8760 Data'!O2316,'8760 Data'!P2316,'8760 Data'!Q2316,'8760 Data'!R2316,'8760 Data'!S2316,'8760 Data'!T2316,'8760 Data'!U2316)</f>
        <v>0</v>
      </c>
      <c r="I2316" s="591" t="e">
        <f>H2316/'Output Sheet'!$B$8</f>
        <v>#DIV/0!</v>
      </c>
      <c r="J2316" s="596"/>
      <c r="K2316" s="560"/>
      <c r="L2316" s="560"/>
      <c r="M2316" s="560"/>
      <c r="N2316" s="560"/>
      <c r="O2316" s="560"/>
      <c r="P2316" s="560"/>
      <c r="Q2316" s="560"/>
      <c r="R2316" s="560"/>
      <c r="S2316" s="560"/>
      <c r="T2316" s="560"/>
      <c r="U2316" s="560"/>
    </row>
    <row r="2317" spans="1:21">
      <c r="A2317" s="593">
        <f t="shared" si="216"/>
        <v>41371</v>
      </c>
      <c r="B2317" s="594">
        <v>41371.500133912035</v>
      </c>
      <c r="C2317" s="560">
        <f t="shared" si="217"/>
        <v>2013</v>
      </c>
      <c r="D2317" s="560">
        <f t="shared" si="218"/>
        <v>4</v>
      </c>
      <c r="E2317" s="560">
        <f t="shared" si="219"/>
        <v>7</v>
      </c>
      <c r="F2317" s="560">
        <f t="shared" si="220"/>
        <v>12</v>
      </c>
      <c r="G2317" s="595">
        <f t="shared" si="221"/>
        <v>1</v>
      </c>
      <c r="H2317" s="590">
        <f>CHOOSE('Output Sheet'!$B$4,'8760 Data'!J2317,'8760 Data'!K2317,'8760 Data'!L2317,'8760 Data'!M2317,'8760 Data'!N2317,'8760 Data'!O2317,'8760 Data'!P2317,'8760 Data'!Q2317,'8760 Data'!R2317,'8760 Data'!S2317,'8760 Data'!T2317,'8760 Data'!U2317)</f>
        <v>0</v>
      </c>
      <c r="I2317" s="591" t="e">
        <f>H2317/'Output Sheet'!$B$8</f>
        <v>#DIV/0!</v>
      </c>
      <c r="J2317" s="596"/>
      <c r="K2317" s="560"/>
      <c r="L2317" s="560"/>
      <c r="M2317" s="560"/>
      <c r="N2317" s="560"/>
      <c r="O2317" s="560"/>
      <c r="P2317" s="560"/>
      <c r="Q2317" s="560"/>
      <c r="R2317" s="560"/>
      <c r="S2317" s="560"/>
      <c r="T2317" s="560"/>
      <c r="U2317" s="560"/>
    </row>
    <row r="2318" spans="1:21">
      <c r="A2318" s="593">
        <f t="shared" si="216"/>
        <v>41371</v>
      </c>
      <c r="B2318" s="594">
        <v>41371.541800636573</v>
      </c>
      <c r="C2318" s="560">
        <f t="shared" si="217"/>
        <v>2013</v>
      </c>
      <c r="D2318" s="560">
        <f t="shared" si="218"/>
        <v>4</v>
      </c>
      <c r="E2318" s="560">
        <f t="shared" si="219"/>
        <v>7</v>
      </c>
      <c r="F2318" s="560">
        <f t="shared" si="220"/>
        <v>13</v>
      </c>
      <c r="G2318" s="595">
        <f t="shared" si="221"/>
        <v>1</v>
      </c>
      <c r="H2318" s="590">
        <f>CHOOSE('Output Sheet'!$B$4,'8760 Data'!J2318,'8760 Data'!K2318,'8760 Data'!L2318,'8760 Data'!M2318,'8760 Data'!N2318,'8760 Data'!O2318,'8760 Data'!P2318,'8760 Data'!Q2318,'8760 Data'!R2318,'8760 Data'!S2318,'8760 Data'!T2318,'8760 Data'!U2318)</f>
        <v>0</v>
      </c>
      <c r="I2318" s="591" t="e">
        <f>H2318/'Output Sheet'!$B$8</f>
        <v>#DIV/0!</v>
      </c>
      <c r="J2318" s="596"/>
      <c r="K2318" s="560"/>
      <c r="L2318" s="560"/>
      <c r="M2318" s="560"/>
      <c r="N2318" s="560"/>
      <c r="O2318" s="560"/>
      <c r="P2318" s="560"/>
      <c r="Q2318" s="560"/>
      <c r="R2318" s="560"/>
      <c r="S2318" s="560"/>
      <c r="T2318" s="560"/>
      <c r="U2318" s="560"/>
    </row>
    <row r="2319" spans="1:21">
      <c r="A2319" s="593">
        <f t="shared" si="216"/>
        <v>41371</v>
      </c>
      <c r="B2319" s="594">
        <v>41371.58346736111</v>
      </c>
      <c r="C2319" s="560">
        <f t="shared" si="217"/>
        <v>2013</v>
      </c>
      <c r="D2319" s="560">
        <f t="shared" si="218"/>
        <v>4</v>
      </c>
      <c r="E2319" s="560">
        <f t="shared" si="219"/>
        <v>7</v>
      </c>
      <c r="F2319" s="560">
        <f t="shared" si="220"/>
        <v>14</v>
      </c>
      <c r="G2319" s="595">
        <f t="shared" si="221"/>
        <v>1</v>
      </c>
      <c r="H2319" s="590">
        <f>CHOOSE('Output Sheet'!$B$4,'8760 Data'!J2319,'8760 Data'!K2319,'8760 Data'!L2319,'8760 Data'!M2319,'8760 Data'!N2319,'8760 Data'!O2319,'8760 Data'!P2319,'8760 Data'!Q2319,'8760 Data'!R2319,'8760 Data'!S2319,'8760 Data'!T2319,'8760 Data'!U2319)</f>
        <v>0</v>
      </c>
      <c r="I2319" s="591" t="e">
        <f>H2319/'Output Sheet'!$B$8</f>
        <v>#DIV/0!</v>
      </c>
      <c r="J2319" s="596"/>
      <c r="K2319" s="560"/>
      <c r="L2319" s="560"/>
      <c r="M2319" s="560"/>
      <c r="N2319" s="560"/>
      <c r="O2319" s="560"/>
      <c r="P2319" s="560"/>
      <c r="Q2319" s="560"/>
      <c r="R2319" s="560"/>
      <c r="S2319" s="560"/>
      <c r="T2319" s="560"/>
      <c r="U2319" s="560"/>
    </row>
    <row r="2320" spans="1:21">
      <c r="A2320" s="593">
        <f t="shared" si="216"/>
        <v>41371</v>
      </c>
      <c r="B2320" s="594">
        <v>41371.625134085647</v>
      </c>
      <c r="C2320" s="560">
        <f t="shared" si="217"/>
        <v>2013</v>
      </c>
      <c r="D2320" s="560">
        <f t="shared" si="218"/>
        <v>4</v>
      </c>
      <c r="E2320" s="560">
        <f t="shared" si="219"/>
        <v>7</v>
      </c>
      <c r="F2320" s="560">
        <f t="shared" si="220"/>
        <v>15</v>
      </c>
      <c r="G2320" s="595">
        <f t="shared" si="221"/>
        <v>1</v>
      </c>
      <c r="H2320" s="590">
        <f>CHOOSE('Output Sheet'!$B$4,'8760 Data'!J2320,'8760 Data'!K2320,'8760 Data'!L2320,'8760 Data'!M2320,'8760 Data'!N2320,'8760 Data'!O2320,'8760 Data'!P2320,'8760 Data'!Q2320,'8760 Data'!R2320,'8760 Data'!S2320,'8760 Data'!T2320,'8760 Data'!U2320)</f>
        <v>0</v>
      </c>
      <c r="I2320" s="591" t="e">
        <f>H2320/'Output Sheet'!$B$8</f>
        <v>#DIV/0!</v>
      </c>
      <c r="J2320" s="596"/>
      <c r="K2320" s="560"/>
      <c r="L2320" s="560"/>
      <c r="M2320" s="560"/>
      <c r="N2320" s="560"/>
      <c r="O2320" s="560"/>
      <c r="P2320" s="560"/>
      <c r="Q2320" s="560"/>
      <c r="R2320" s="560"/>
      <c r="S2320" s="560"/>
      <c r="T2320" s="560"/>
      <c r="U2320" s="560"/>
    </row>
    <row r="2321" spans="1:21">
      <c r="A2321" s="593">
        <f t="shared" si="216"/>
        <v>41371</v>
      </c>
      <c r="B2321" s="594">
        <v>41371.666800810184</v>
      </c>
      <c r="C2321" s="560">
        <f t="shared" si="217"/>
        <v>2013</v>
      </c>
      <c r="D2321" s="560">
        <f t="shared" si="218"/>
        <v>4</v>
      </c>
      <c r="E2321" s="560">
        <f t="shared" si="219"/>
        <v>7</v>
      </c>
      <c r="F2321" s="560">
        <f t="shared" si="220"/>
        <v>16</v>
      </c>
      <c r="G2321" s="595">
        <f t="shared" si="221"/>
        <v>1</v>
      </c>
      <c r="H2321" s="590">
        <f>CHOOSE('Output Sheet'!$B$4,'8760 Data'!J2321,'8760 Data'!K2321,'8760 Data'!L2321,'8760 Data'!M2321,'8760 Data'!N2321,'8760 Data'!O2321,'8760 Data'!P2321,'8760 Data'!Q2321,'8760 Data'!R2321,'8760 Data'!S2321,'8760 Data'!T2321,'8760 Data'!U2321)</f>
        <v>0</v>
      </c>
      <c r="I2321" s="591" t="e">
        <f>H2321/'Output Sheet'!$B$8</f>
        <v>#DIV/0!</v>
      </c>
      <c r="J2321" s="596"/>
      <c r="K2321" s="560"/>
      <c r="L2321" s="560"/>
      <c r="M2321" s="560"/>
      <c r="N2321" s="560"/>
      <c r="O2321" s="560"/>
      <c r="P2321" s="560"/>
      <c r="Q2321" s="560"/>
      <c r="R2321" s="560"/>
      <c r="S2321" s="560"/>
      <c r="T2321" s="560"/>
      <c r="U2321" s="560"/>
    </row>
    <row r="2322" spans="1:21">
      <c r="A2322" s="593">
        <f t="shared" si="216"/>
        <v>41371</v>
      </c>
      <c r="B2322" s="594">
        <v>41371.708467534721</v>
      </c>
      <c r="C2322" s="560">
        <f t="shared" si="217"/>
        <v>2013</v>
      </c>
      <c r="D2322" s="560">
        <f t="shared" si="218"/>
        <v>4</v>
      </c>
      <c r="E2322" s="560">
        <f t="shared" si="219"/>
        <v>7</v>
      </c>
      <c r="F2322" s="560">
        <f t="shared" si="220"/>
        <v>17</v>
      </c>
      <c r="G2322" s="595">
        <f t="shared" si="221"/>
        <v>1</v>
      </c>
      <c r="H2322" s="590">
        <f>CHOOSE('Output Sheet'!$B$4,'8760 Data'!J2322,'8760 Data'!K2322,'8760 Data'!L2322,'8760 Data'!M2322,'8760 Data'!N2322,'8760 Data'!O2322,'8760 Data'!P2322,'8760 Data'!Q2322,'8760 Data'!R2322,'8760 Data'!S2322,'8760 Data'!T2322,'8760 Data'!U2322)</f>
        <v>0</v>
      </c>
      <c r="I2322" s="591" t="e">
        <f>H2322/'Output Sheet'!$B$8</f>
        <v>#DIV/0!</v>
      </c>
      <c r="J2322" s="596"/>
      <c r="K2322" s="560"/>
      <c r="L2322" s="560"/>
      <c r="M2322" s="560"/>
      <c r="N2322" s="560"/>
      <c r="O2322" s="560"/>
      <c r="P2322" s="560"/>
      <c r="Q2322" s="560"/>
      <c r="R2322" s="560"/>
      <c r="S2322" s="560"/>
      <c r="T2322" s="560"/>
      <c r="U2322" s="560"/>
    </row>
    <row r="2323" spans="1:21">
      <c r="A2323" s="593">
        <f t="shared" si="216"/>
        <v>41371</v>
      </c>
      <c r="B2323" s="594">
        <v>41371.750134259259</v>
      </c>
      <c r="C2323" s="560">
        <f t="shared" si="217"/>
        <v>2013</v>
      </c>
      <c r="D2323" s="560">
        <f t="shared" si="218"/>
        <v>4</v>
      </c>
      <c r="E2323" s="560">
        <f t="shared" si="219"/>
        <v>7</v>
      </c>
      <c r="F2323" s="560">
        <f t="shared" si="220"/>
        <v>18</v>
      </c>
      <c r="G2323" s="595">
        <f t="shared" si="221"/>
        <v>1</v>
      </c>
      <c r="H2323" s="590">
        <f>CHOOSE('Output Sheet'!$B$4,'8760 Data'!J2323,'8760 Data'!K2323,'8760 Data'!L2323,'8760 Data'!M2323,'8760 Data'!N2323,'8760 Data'!O2323,'8760 Data'!P2323,'8760 Data'!Q2323,'8760 Data'!R2323,'8760 Data'!S2323,'8760 Data'!T2323,'8760 Data'!U2323)</f>
        <v>0</v>
      </c>
      <c r="I2323" s="591" t="e">
        <f>H2323/'Output Sheet'!$B$8</f>
        <v>#DIV/0!</v>
      </c>
      <c r="J2323" s="596"/>
      <c r="K2323" s="560"/>
      <c r="L2323" s="560"/>
      <c r="M2323" s="560"/>
      <c r="N2323" s="560"/>
      <c r="O2323" s="560"/>
      <c r="P2323" s="560"/>
      <c r="Q2323" s="560"/>
      <c r="R2323" s="560"/>
      <c r="S2323" s="560"/>
      <c r="T2323" s="560"/>
      <c r="U2323" s="560"/>
    </row>
    <row r="2324" spans="1:21">
      <c r="A2324" s="593">
        <f t="shared" si="216"/>
        <v>41371</v>
      </c>
      <c r="B2324" s="594">
        <v>41371.791800983796</v>
      </c>
      <c r="C2324" s="560">
        <f t="shared" si="217"/>
        <v>2013</v>
      </c>
      <c r="D2324" s="560">
        <f t="shared" si="218"/>
        <v>4</v>
      </c>
      <c r="E2324" s="560">
        <f t="shared" si="219"/>
        <v>7</v>
      </c>
      <c r="F2324" s="560">
        <f t="shared" si="220"/>
        <v>19</v>
      </c>
      <c r="G2324" s="595">
        <f t="shared" si="221"/>
        <v>1</v>
      </c>
      <c r="H2324" s="590">
        <f>CHOOSE('Output Sheet'!$B$4,'8760 Data'!J2324,'8760 Data'!K2324,'8760 Data'!L2324,'8760 Data'!M2324,'8760 Data'!N2324,'8760 Data'!O2324,'8760 Data'!P2324,'8760 Data'!Q2324,'8760 Data'!R2324,'8760 Data'!S2324,'8760 Data'!T2324,'8760 Data'!U2324)</f>
        <v>0</v>
      </c>
      <c r="I2324" s="591" t="e">
        <f>H2324/'Output Sheet'!$B$8</f>
        <v>#DIV/0!</v>
      </c>
      <c r="J2324" s="596"/>
      <c r="K2324" s="560"/>
      <c r="L2324" s="560"/>
      <c r="M2324" s="560"/>
      <c r="N2324" s="560"/>
      <c r="O2324" s="560"/>
      <c r="P2324" s="560"/>
      <c r="Q2324" s="560"/>
      <c r="R2324" s="560"/>
      <c r="S2324" s="560"/>
      <c r="T2324" s="560"/>
      <c r="U2324" s="560"/>
    </row>
    <row r="2325" spans="1:21">
      <c r="A2325" s="593">
        <f t="shared" si="216"/>
        <v>41371</v>
      </c>
      <c r="B2325" s="594">
        <v>41371.833467708333</v>
      </c>
      <c r="C2325" s="560">
        <f t="shared" si="217"/>
        <v>2013</v>
      </c>
      <c r="D2325" s="560">
        <f t="shared" si="218"/>
        <v>4</v>
      </c>
      <c r="E2325" s="560">
        <f t="shared" si="219"/>
        <v>7</v>
      </c>
      <c r="F2325" s="560">
        <f t="shared" si="220"/>
        <v>20</v>
      </c>
      <c r="G2325" s="595">
        <f t="shared" si="221"/>
        <v>1</v>
      </c>
      <c r="H2325" s="590">
        <f>CHOOSE('Output Sheet'!$B$4,'8760 Data'!J2325,'8760 Data'!K2325,'8760 Data'!L2325,'8760 Data'!M2325,'8760 Data'!N2325,'8760 Data'!O2325,'8760 Data'!P2325,'8760 Data'!Q2325,'8760 Data'!R2325,'8760 Data'!S2325,'8760 Data'!T2325,'8760 Data'!U2325)</f>
        <v>0</v>
      </c>
      <c r="I2325" s="591" t="e">
        <f>H2325/'Output Sheet'!$B$8</f>
        <v>#DIV/0!</v>
      </c>
      <c r="J2325" s="596"/>
      <c r="K2325" s="560"/>
      <c r="L2325" s="560"/>
      <c r="M2325" s="560"/>
      <c r="N2325" s="560"/>
      <c r="O2325" s="560"/>
      <c r="P2325" s="560"/>
      <c r="Q2325" s="560"/>
      <c r="R2325" s="560"/>
      <c r="S2325" s="560"/>
      <c r="T2325" s="560"/>
      <c r="U2325" s="560"/>
    </row>
    <row r="2326" spans="1:21">
      <c r="A2326" s="593">
        <f t="shared" si="216"/>
        <v>41371</v>
      </c>
      <c r="B2326" s="594">
        <v>41371.87513443287</v>
      </c>
      <c r="C2326" s="560">
        <f t="shared" si="217"/>
        <v>2013</v>
      </c>
      <c r="D2326" s="560">
        <f t="shared" si="218"/>
        <v>4</v>
      </c>
      <c r="E2326" s="560">
        <f t="shared" si="219"/>
        <v>7</v>
      </c>
      <c r="F2326" s="560">
        <f t="shared" si="220"/>
        <v>21</v>
      </c>
      <c r="G2326" s="595">
        <f t="shared" si="221"/>
        <v>1</v>
      </c>
      <c r="H2326" s="590">
        <f>CHOOSE('Output Sheet'!$B$4,'8760 Data'!J2326,'8760 Data'!K2326,'8760 Data'!L2326,'8760 Data'!M2326,'8760 Data'!N2326,'8760 Data'!O2326,'8760 Data'!P2326,'8760 Data'!Q2326,'8760 Data'!R2326,'8760 Data'!S2326,'8760 Data'!T2326,'8760 Data'!U2326)</f>
        <v>0</v>
      </c>
      <c r="I2326" s="591" t="e">
        <f>H2326/'Output Sheet'!$B$8</f>
        <v>#DIV/0!</v>
      </c>
      <c r="J2326" s="596"/>
      <c r="K2326" s="560"/>
      <c r="L2326" s="560"/>
      <c r="M2326" s="560"/>
      <c r="N2326" s="560"/>
      <c r="O2326" s="560"/>
      <c r="P2326" s="560"/>
      <c r="Q2326" s="560"/>
      <c r="R2326" s="560"/>
      <c r="S2326" s="560"/>
      <c r="T2326" s="560"/>
      <c r="U2326" s="560"/>
    </row>
    <row r="2327" spans="1:21">
      <c r="A2327" s="593">
        <f t="shared" si="216"/>
        <v>41371</v>
      </c>
      <c r="B2327" s="594">
        <v>41371.916801157407</v>
      </c>
      <c r="C2327" s="560">
        <f t="shared" si="217"/>
        <v>2013</v>
      </c>
      <c r="D2327" s="560">
        <f t="shared" si="218"/>
        <v>4</v>
      </c>
      <c r="E2327" s="560">
        <f t="shared" si="219"/>
        <v>7</v>
      </c>
      <c r="F2327" s="560">
        <f t="shared" si="220"/>
        <v>22</v>
      </c>
      <c r="G2327" s="595">
        <f t="shared" si="221"/>
        <v>1</v>
      </c>
      <c r="H2327" s="590">
        <f>CHOOSE('Output Sheet'!$B$4,'8760 Data'!J2327,'8760 Data'!K2327,'8760 Data'!L2327,'8760 Data'!M2327,'8760 Data'!N2327,'8760 Data'!O2327,'8760 Data'!P2327,'8760 Data'!Q2327,'8760 Data'!R2327,'8760 Data'!S2327,'8760 Data'!T2327,'8760 Data'!U2327)</f>
        <v>0</v>
      </c>
      <c r="I2327" s="591" t="e">
        <f>H2327/'Output Sheet'!$B$8</f>
        <v>#DIV/0!</v>
      </c>
      <c r="J2327" s="596"/>
      <c r="K2327" s="560"/>
      <c r="L2327" s="560"/>
      <c r="M2327" s="560"/>
      <c r="N2327" s="560"/>
      <c r="O2327" s="560"/>
      <c r="P2327" s="560"/>
      <c r="Q2327" s="560"/>
      <c r="R2327" s="560"/>
      <c r="S2327" s="560"/>
      <c r="T2327" s="560"/>
      <c r="U2327" s="560"/>
    </row>
    <row r="2328" spans="1:21">
      <c r="A2328" s="593">
        <f t="shared" si="216"/>
        <v>41371</v>
      </c>
      <c r="B2328" s="594">
        <v>41371.958467881945</v>
      </c>
      <c r="C2328" s="560">
        <f t="shared" si="217"/>
        <v>2013</v>
      </c>
      <c r="D2328" s="560">
        <f t="shared" si="218"/>
        <v>4</v>
      </c>
      <c r="E2328" s="560">
        <f t="shared" si="219"/>
        <v>7</v>
      </c>
      <c r="F2328" s="560">
        <f t="shared" si="220"/>
        <v>23</v>
      </c>
      <c r="G2328" s="595">
        <f t="shared" si="221"/>
        <v>1</v>
      </c>
      <c r="H2328" s="590">
        <f>CHOOSE('Output Sheet'!$B$4,'8760 Data'!J2328,'8760 Data'!K2328,'8760 Data'!L2328,'8760 Data'!M2328,'8760 Data'!N2328,'8760 Data'!O2328,'8760 Data'!P2328,'8760 Data'!Q2328,'8760 Data'!R2328,'8760 Data'!S2328,'8760 Data'!T2328,'8760 Data'!U2328)</f>
        <v>0</v>
      </c>
      <c r="I2328" s="591" t="e">
        <f>H2328/'Output Sheet'!$B$8</f>
        <v>#DIV/0!</v>
      </c>
      <c r="J2328" s="596"/>
      <c r="K2328" s="560"/>
      <c r="L2328" s="560"/>
      <c r="M2328" s="560"/>
      <c r="N2328" s="560"/>
      <c r="O2328" s="560"/>
      <c r="P2328" s="560"/>
      <c r="Q2328" s="560"/>
      <c r="R2328" s="560"/>
      <c r="S2328" s="560"/>
      <c r="T2328" s="560"/>
      <c r="U2328" s="560"/>
    </row>
    <row r="2329" spans="1:21">
      <c r="A2329" s="593">
        <f t="shared" si="216"/>
        <v>41372</v>
      </c>
      <c r="B2329" s="594">
        <v>41372.000134606482</v>
      </c>
      <c r="C2329" s="560">
        <f t="shared" si="217"/>
        <v>2013</v>
      </c>
      <c r="D2329" s="560">
        <f t="shared" si="218"/>
        <v>4</v>
      </c>
      <c r="E2329" s="560">
        <f t="shared" si="219"/>
        <v>8</v>
      </c>
      <c r="F2329" s="560">
        <f t="shared" si="220"/>
        <v>24</v>
      </c>
      <c r="G2329" s="595">
        <f t="shared" si="221"/>
        <v>2</v>
      </c>
      <c r="H2329" s="590">
        <f>CHOOSE('Output Sheet'!$B$4,'8760 Data'!J2329,'8760 Data'!K2329,'8760 Data'!L2329,'8760 Data'!M2329,'8760 Data'!N2329,'8760 Data'!O2329,'8760 Data'!P2329,'8760 Data'!Q2329,'8760 Data'!R2329,'8760 Data'!S2329,'8760 Data'!T2329,'8760 Data'!U2329)</f>
        <v>0</v>
      </c>
      <c r="I2329" s="591" t="e">
        <f>H2329/'Output Sheet'!$B$8</f>
        <v>#DIV/0!</v>
      </c>
      <c r="J2329" s="596"/>
      <c r="K2329" s="560"/>
      <c r="L2329" s="560"/>
      <c r="M2329" s="560"/>
      <c r="N2329" s="560"/>
      <c r="O2329" s="560"/>
      <c r="P2329" s="560"/>
      <c r="Q2329" s="560"/>
      <c r="R2329" s="560"/>
      <c r="S2329" s="560"/>
      <c r="T2329" s="560"/>
      <c r="U2329" s="560"/>
    </row>
    <row r="2330" spans="1:21">
      <c r="A2330" s="593">
        <f t="shared" si="216"/>
        <v>41372</v>
      </c>
      <c r="B2330" s="594">
        <v>41372.041801331019</v>
      </c>
      <c r="C2330" s="560">
        <f t="shared" si="217"/>
        <v>2013</v>
      </c>
      <c r="D2330" s="560">
        <f t="shared" si="218"/>
        <v>4</v>
      </c>
      <c r="E2330" s="560">
        <f t="shared" si="219"/>
        <v>8</v>
      </c>
      <c r="F2330" s="560">
        <f t="shared" si="220"/>
        <v>1</v>
      </c>
      <c r="G2330" s="595">
        <f t="shared" si="221"/>
        <v>2</v>
      </c>
      <c r="H2330" s="590">
        <f>CHOOSE('Output Sheet'!$B$4,'8760 Data'!J2330,'8760 Data'!K2330,'8760 Data'!L2330,'8760 Data'!M2330,'8760 Data'!N2330,'8760 Data'!O2330,'8760 Data'!P2330,'8760 Data'!Q2330,'8760 Data'!R2330,'8760 Data'!S2330,'8760 Data'!T2330,'8760 Data'!U2330)</f>
        <v>0</v>
      </c>
      <c r="I2330" s="591" t="e">
        <f>H2330/'Output Sheet'!$B$8</f>
        <v>#DIV/0!</v>
      </c>
      <c r="J2330" s="596"/>
      <c r="K2330" s="560"/>
      <c r="L2330" s="560"/>
      <c r="M2330" s="560"/>
      <c r="N2330" s="560"/>
      <c r="O2330" s="560"/>
      <c r="P2330" s="560"/>
      <c r="Q2330" s="560"/>
      <c r="R2330" s="560"/>
      <c r="S2330" s="560"/>
      <c r="T2330" s="560"/>
      <c r="U2330" s="560"/>
    </row>
    <row r="2331" spans="1:21">
      <c r="A2331" s="593">
        <f t="shared" si="216"/>
        <v>41372</v>
      </c>
      <c r="B2331" s="594">
        <v>41372.083468055556</v>
      </c>
      <c r="C2331" s="560">
        <f t="shared" si="217"/>
        <v>2013</v>
      </c>
      <c r="D2331" s="560">
        <f t="shared" si="218"/>
        <v>4</v>
      </c>
      <c r="E2331" s="560">
        <f t="shared" si="219"/>
        <v>8</v>
      </c>
      <c r="F2331" s="560">
        <f t="shared" si="220"/>
        <v>2</v>
      </c>
      <c r="G2331" s="595">
        <f t="shared" si="221"/>
        <v>2</v>
      </c>
      <c r="H2331" s="590">
        <f>CHOOSE('Output Sheet'!$B$4,'8760 Data'!J2331,'8760 Data'!K2331,'8760 Data'!L2331,'8760 Data'!M2331,'8760 Data'!N2331,'8760 Data'!O2331,'8760 Data'!P2331,'8760 Data'!Q2331,'8760 Data'!R2331,'8760 Data'!S2331,'8760 Data'!T2331,'8760 Data'!U2331)</f>
        <v>0</v>
      </c>
      <c r="I2331" s="591" t="e">
        <f>H2331/'Output Sheet'!$B$8</f>
        <v>#DIV/0!</v>
      </c>
      <c r="J2331" s="596"/>
      <c r="K2331" s="560"/>
      <c r="L2331" s="560"/>
      <c r="M2331" s="560"/>
      <c r="N2331" s="560"/>
      <c r="O2331" s="560"/>
      <c r="P2331" s="560"/>
      <c r="Q2331" s="560"/>
      <c r="R2331" s="560"/>
      <c r="S2331" s="560"/>
      <c r="T2331" s="560"/>
      <c r="U2331" s="560"/>
    </row>
    <row r="2332" spans="1:21">
      <c r="A2332" s="593">
        <f t="shared" si="216"/>
        <v>41372</v>
      </c>
      <c r="B2332" s="594">
        <v>41372.125134780094</v>
      </c>
      <c r="C2332" s="560">
        <f t="shared" si="217"/>
        <v>2013</v>
      </c>
      <c r="D2332" s="560">
        <f t="shared" si="218"/>
        <v>4</v>
      </c>
      <c r="E2332" s="560">
        <f t="shared" si="219"/>
        <v>8</v>
      </c>
      <c r="F2332" s="560">
        <f t="shared" si="220"/>
        <v>3</v>
      </c>
      <c r="G2332" s="595">
        <f t="shared" si="221"/>
        <v>2</v>
      </c>
      <c r="H2332" s="590">
        <f>CHOOSE('Output Sheet'!$B$4,'8760 Data'!J2332,'8760 Data'!K2332,'8760 Data'!L2332,'8760 Data'!M2332,'8760 Data'!N2332,'8760 Data'!O2332,'8760 Data'!P2332,'8760 Data'!Q2332,'8760 Data'!R2332,'8760 Data'!S2332,'8760 Data'!T2332,'8760 Data'!U2332)</f>
        <v>0</v>
      </c>
      <c r="I2332" s="591" t="e">
        <f>H2332/'Output Sheet'!$B$8</f>
        <v>#DIV/0!</v>
      </c>
      <c r="J2332" s="596"/>
      <c r="K2332" s="560"/>
      <c r="L2332" s="560"/>
      <c r="M2332" s="560"/>
      <c r="N2332" s="560"/>
      <c r="O2332" s="560"/>
      <c r="P2332" s="560"/>
      <c r="Q2332" s="560"/>
      <c r="R2332" s="560"/>
      <c r="S2332" s="560"/>
      <c r="T2332" s="560"/>
      <c r="U2332" s="560"/>
    </row>
    <row r="2333" spans="1:21">
      <c r="A2333" s="593">
        <f t="shared" si="216"/>
        <v>41372</v>
      </c>
      <c r="B2333" s="594">
        <v>41372.166801504631</v>
      </c>
      <c r="C2333" s="560">
        <f t="shared" si="217"/>
        <v>2013</v>
      </c>
      <c r="D2333" s="560">
        <f t="shared" si="218"/>
        <v>4</v>
      </c>
      <c r="E2333" s="560">
        <f t="shared" si="219"/>
        <v>8</v>
      </c>
      <c r="F2333" s="560">
        <f t="shared" si="220"/>
        <v>4</v>
      </c>
      <c r="G2333" s="595">
        <f t="shared" si="221"/>
        <v>2</v>
      </c>
      <c r="H2333" s="590">
        <f>CHOOSE('Output Sheet'!$B$4,'8760 Data'!J2333,'8760 Data'!K2333,'8760 Data'!L2333,'8760 Data'!M2333,'8760 Data'!N2333,'8760 Data'!O2333,'8760 Data'!P2333,'8760 Data'!Q2333,'8760 Data'!R2333,'8760 Data'!S2333,'8760 Data'!T2333,'8760 Data'!U2333)</f>
        <v>0</v>
      </c>
      <c r="I2333" s="591" t="e">
        <f>H2333/'Output Sheet'!$B$8</f>
        <v>#DIV/0!</v>
      </c>
      <c r="J2333" s="596"/>
      <c r="K2333" s="560"/>
      <c r="L2333" s="560"/>
      <c r="M2333" s="560"/>
      <c r="N2333" s="560"/>
      <c r="O2333" s="560"/>
      <c r="P2333" s="560"/>
      <c r="Q2333" s="560"/>
      <c r="R2333" s="560"/>
      <c r="S2333" s="560"/>
      <c r="T2333" s="560"/>
      <c r="U2333" s="560"/>
    </row>
    <row r="2334" spans="1:21">
      <c r="A2334" s="593">
        <f t="shared" si="216"/>
        <v>41372</v>
      </c>
      <c r="B2334" s="594">
        <v>41372.208468229168</v>
      </c>
      <c r="C2334" s="560">
        <f t="shared" si="217"/>
        <v>2013</v>
      </c>
      <c r="D2334" s="560">
        <f t="shared" si="218"/>
        <v>4</v>
      </c>
      <c r="E2334" s="560">
        <f t="shared" si="219"/>
        <v>8</v>
      </c>
      <c r="F2334" s="560">
        <f t="shared" si="220"/>
        <v>5</v>
      </c>
      <c r="G2334" s="595">
        <f t="shared" si="221"/>
        <v>2</v>
      </c>
      <c r="H2334" s="590">
        <f>CHOOSE('Output Sheet'!$B$4,'8760 Data'!J2334,'8760 Data'!K2334,'8760 Data'!L2334,'8760 Data'!M2334,'8760 Data'!N2334,'8760 Data'!O2334,'8760 Data'!P2334,'8760 Data'!Q2334,'8760 Data'!R2334,'8760 Data'!S2334,'8760 Data'!T2334,'8760 Data'!U2334)</f>
        <v>0</v>
      </c>
      <c r="I2334" s="591" t="e">
        <f>H2334/'Output Sheet'!$B$8</f>
        <v>#DIV/0!</v>
      </c>
      <c r="J2334" s="596"/>
      <c r="K2334" s="560"/>
      <c r="L2334" s="560"/>
      <c r="M2334" s="560"/>
      <c r="N2334" s="560"/>
      <c r="O2334" s="560"/>
      <c r="P2334" s="560"/>
      <c r="Q2334" s="560"/>
      <c r="R2334" s="560"/>
      <c r="S2334" s="560"/>
      <c r="T2334" s="560"/>
      <c r="U2334" s="560"/>
    </row>
    <row r="2335" spans="1:21">
      <c r="A2335" s="593">
        <f t="shared" si="216"/>
        <v>41372</v>
      </c>
      <c r="B2335" s="594">
        <v>41372.250134953705</v>
      </c>
      <c r="C2335" s="560">
        <f t="shared" si="217"/>
        <v>2013</v>
      </c>
      <c r="D2335" s="560">
        <f t="shared" si="218"/>
        <v>4</v>
      </c>
      <c r="E2335" s="560">
        <f t="shared" si="219"/>
        <v>8</v>
      </c>
      <c r="F2335" s="560">
        <f t="shared" si="220"/>
        <v>6</v>
      </c>
      <c r="G2335" s="595">
        <f t="shared" si="221"/>
        <v>2</v>
      </c>
      <c r="H2335" s="590">
        <f>CHOOSE('Output Sheet'!$B$4,'8760 Data'!J2335,'8760 Data'!K2335,'8760 Data'!L2335,'8760 Data'!M2335,'8760 Data'!N2335,'8760 Data'!O2335,'8760 Data'!P2335,'8760 Data'!Q2335,'8760 Data'!R2335,'8760 Data'!S2335,'8760 Data'!T2335,'8760 Data'!U2335)</f>
        <v>0</v>
      </c>
      <c r="I2335" s="591" t="e">
        <f>H2335/'Output Sheet'!$B$8</f>
        <v>#DIV/0!</v>
      </c>
      <c r="J2335" s="596"/>
      <c r="K2335" s="560"/>
      <c r="L2335" s="560"/>
      <c r="M2335" s="560"/>
      <c r="N2335" s="560"/>
      <c r="O2335" s="560"/>
      <c r="P2335" s="560"/>
      <c r="Q2335" s="560"/>
      <c r="R2335" s="560"/>
      <c r="S2335" s="560"/>
      <c r="T2335" s="560"/>
      <c r="U2335" s="560"/>
    </row>
    <row r="2336" spans="1:21">
      <c r="A2336" s="593">
        <f t="shared" si="216"/>
        <v>41372</v>
      </c>
      <c r="B2336" s="594">
        <v>41372.291801678242</v>
      </c>
      <c r="C2336" s="560">
        <f t="shared" si="217"/>
        <v>2013</v>
      </c>
      <c r="D2336" s="560">
        <f t="shared" si="218"/>
        <v>4</v>
      </c>
      <c r="E2336" s="560">
        <f t="shared" si="219"/>
        <v>8</v>
      </c>
      <c r="F2336" s="560">
        <f t="shared" si="220"/>
        <v>7</v>
      </c>
      <c r="G2336" s="595">
        <f t="shared" si="221"/>
        <v>2</v>
      </c>
      <c r="H2336" s="590">
        <f>CHOOSE('Output Sheet'!$B$4,'8760 Data'!J2336,'8760 Data'!K2336,'8760 Data'!L2336,'8760 Data'!M2336,'8760 Data'!N2336,'8760 Data'!O2336,'8760 Data'!P2336,'8760 Data'!Q2336,'8760 Data'!R2336,'8760 Data'!S2336,'8760 Data'!T2336,'8760 Data'!U2336)</f>
        <v>0</v>
      </c>
      <c r="I2336" s="591" t="e">
        <f>H2336/'Output Sheet'!$B$8</f>
        <v>#DIV/0!</v>
      </c>
      <c r="J2336" s="596"/>
      <c r="K2336" s="560"/>
      <c r="L2336" s="560"/>
      <c r="M2336" s="560"/>
      <c r="N2336" s="560"/>
      <c r="O2336" s="560"/>
      <c r="P2336" s="560"/>
      <c r="Q2336" s="560"/>
      <c r="R2336" s="560"/>
      <c r="S2336" s="560"/>
      <c r="T2336" s="560"/>
      <c r="U2336" s="560"/>
    </row>
    <row r="2337" spans="1:21">
      <c r="A2337" s="593">
        <f t="shared" si="216"/>
        <v>41372</v>
      </c>
      <c r="B2337" s="594">
        <v>41372.33346840278</v>
      </c>
      <c r="C2337" s="560">
        <f t="shared" si="217"/>
        <v>2013</v>
      </c>
      <c r="D2337" s="560">
        <f t="shared" si="218"/>
        <v>4</v>
      </c>
      <c r="E2337" s="560">
        <f t="shared" si="219"/>
        <v>8</v>
      </c>
      <c r="F2337" s="560">
        <f t="shared" si="220"/>
        <v>8</v>
      </c>
      <c r="G2337" s="595">
        <f t="shared" si="221"/>
        <v>2</v>
      </c>
      <c r="H2337" s="590">
        <f>CHOOSE('Output Sheet'!$B$4,'8760 Data'!J2337,'8760 Data'!K2337,'8760 Data'!L2337,'8760 Data'!M2337,'8760 Data'!N2337,'8760 Data'!O2337,'8760 Data'!P2337,'8760 Data'!Q2337,'8760 Data'!R2337,'8760 Data'!S2337,'8760 Data'!T2337,'8760 Data'!U2337)</f>
        <v>0</v>
      </c>
      <c r="I2337" s="591" t="e">
        <f>H2337/'Output Sheet'!$B$8</f>
        <v>#DIV/0!</v>
      </c>
      <c r="J2337" s="596"/>
      <c r="K2337" s="560"/>
      <c r="L2337" s="560"/>
      <c r="M2337" s="560"/>
      <c r="N2337" s="560"/>
      <c r="O2337" s="560"/>
      <c r="P2337" s="560"/>
      <c r="Q2337" s="560"/>
      <c r="R2337" s="560"/>
      <c r="S2337" s="560"/>
      <c r="T2337" s="560"/>
      <c r="U2337" s="560"/>
    </row>
    <row r="2338" spans="1:21">
      <c r="A2338" s="593">
        <f t="shared" si="216"/>
        <v>41372</v>
      </c>
      <c r="B2338" s="594">
        <v>41372.375135127317</v>
      </c>
      <c r="C2338" s="560">
        <f t="shared" si="217"/>
        <v>2013</v>
      </c>
      <c r="D2338" s="560">
        <f t="shared" si="218"/>
        <v>4</v>
      </c>
      <c r="E2338" s="560">
        <f t="shared" si="219"/>
        <v>8</v>
      </c>
      <c r="F2338" s="560">
        <f t="shared" si="220"/>
        <v>9</v>
      </c>
      <c r="G2338" s="595">
        <f t="shared" si="221"/>
        <v>2</v>
      </c>
      <c r="H2338" s="590">
        <f>CHOOSE('Output Sheet'!$B$4,'8760 Data'!J2338,'8760 Data'!K2338,'8760 Data'!L2338,'8760 Data'!M2338,'8760 Data'!N2338,'8760 Data'!O2338,'8760 Data'!P2338,'8760 Data'!Q2338,'8760 Data'!R2338,'8760 Data'!S2338,'8760 Data'!T2338,'8760 Data'!U2338)</f>
        <v>0</v>
      </c>
      <c r="I2338" s="591" t="e">
        <f>H2338/'Output Sheet'!$B$8</f>
        <v>#DIV/0!</v>
      </c>
      <c r="J2338" s="596"/>
      <c r="K2338" s="560"/>
      <c r="L2338" s="560"/>
      <c r="M2338" s="560"/>
      <c r="N2338" s="560"/>
      <c r="O2338" s="560"/>
      <c r="P2338" s="560"/>
      <c r="Q2338" s="560"/>
      <c r="R2338" s="560"/>
      <c r="S2338" s="560"/>
      <c r="T2338" s="560"/>
      <c r="U2338" s="560"/>
    </row>
    <row r="2339" spans="1:21">
      <c r="A2339" s="593">
        <f t="shared" si="216"/>
        <v>41372</v>
      </c>
      <c r="B2339" s="594">
        <v>41372.416801851854</v>
      </c>
      <c r="C2339" s="560">
        <f t="shared" si="217"/>
        <v>2013</v>
      </c>
      <c r="D2339" s="560">
        <f t="shared" si="218"/>
        <v>4</v>
      </c>
      <c r="E2339" s="560">
        <f t="shared" si="219"/>
        <v>8</v>
      </c>
      <c r="F2339" s="560">
        <f t="shared" si="220"/>
        <v>10</v>
      </c>
      <c r="G2339" s="595">
        <f t="shared" si="221"/>
        <v>2</v>
      </c>
      <c r="H2339" s="590">
        <f>CHOOSE('Output Sheet'!$B$4,'8760 Data'!J2339,'8760 Data'!K2339,'8760 Data'!L2339,'8760 Data'!M2339,'8760 Data'!N2339,'8760 Data'!O2339,'8760 Data'!P2339,'8760 Data'!Q2339,'8760 Data'!R2339,'8760 Data'!S2339,'8760 Data'!T2339,'8760 Data'!U2339)</f>
        <v>0</v>
      </c>
      <c r="I2339" s="591" t="e">
        <f>H2339/'Output Sheet'!$B$8</f>
        <v>#DIV/0!</v>
      </c>
      <c r="J2339" s="596"/>
      <c r="K2339" s="560"/>
      <c r="L2339" s="560"/>
      <c r="M2339" s="560"/>
      <c r="N2339" s="560"/>
      <c r="O2339" s="560"/>
      <c r="P2339" s="560"/>
      <c r="Q2339" s="560"/>
      <c r="R2339" s="560"/>
      <c r="S2339" s="560"/>
      <c r="T2339" s="560"/>
      <c r="U2339" s="560"/>
    </row>
    <row r="2340" spans="1:21">
      <c r="A2340" s="593">
        <f t="shared" si="216"/>
        <v>41372</v>
      </c>
      <c r="B2340" s="594">
        <v>41372.458468576391</v>
      </c>
      <c r="C2340" s="560">
        <f t="shared" si="217"/>
        <v>2013</v>
      </c>
      <c r="D2340" s="560">
        <f t="shared" si="218"/>
        <v>4</v>
      </c>
      <c r="E2340" s="560">
        <f t="shared" si="219"/>
        <v>8</v>
      </c>
      <c r="F2340" s="560">
        <f t="shared" si="220"/>
        <v>11</v>
      </c>
      <c r="G2340" s="595">
        <f t="shared" si="221"/>
        <v>2</v>
      </c>
      <c r="H2340" s="590">
        <f>CHOOSE('Output Sheet'!$B$4,'8760 Data'!J2340,'8760 Data'!K2340,'8760 Data'!L2340,'8760 Data'!M2340,'8760 Data'!N2340,'8760 Data'!O2340,'8760 Data'!P2340,'8760 Data'!Q2340,'8760 Data'!R2340,'8760 Data'!S2340,'8760 Data'!T2340,'8760 Data'!U2340)</f>
        <v>0</v>
      </c>
      <c r="I2340" s="591" t="e">
        <f>H2340/'Output Sheet'!$B$8</f>
        <v>#DIV/0!</v>
      </c>
      <c r="J2340" s="596"/>
      <c r="K2340" s="560"/>
      <c r="L2340" s="560"/>
      <c r="M2340" s="560"/>
      <c r="N2340" s="560"/>
      <c r="O2340" s="560"/>
      <c r="P2340" s="560"/>
      <c r="Q2340" s="560"/>
      <c r="R2340" s="560"/>
      <c r="S2340" s="560"/>
      <c r="T2340" s="560"/>
      <c r="U2340" s="560"/>
    </row>
    <row r="2341" spans="1:21">
      <c r="A2341" s="593">
        <f t="shared" si="216"/>
        <v>41372</v>
      </c>
      <c r="B2341" s="594">
        <v>41372.500135300928</v>
      </c>
      <c r="C2341" s="560">
        <f t="shared" si="217"/>
        <v>2013</v>
      </c>
      <c r="D2341" s="560">
        <f t="shared" si="218"/>
        <v>4</v>
      </c>
      <c r="E2341" s="560">
        <f t="shared" si="219"/>
        <v>8</v>
      </c>
      <c r="F2341" s="560">
        <f t="shared" si="220"/>
        <v>12</v>
      </c>
      <c r="G2341" s="595">
        <f t="shared" si="221"/>
        <v>2</v>
      </c>
      <c r="H2341" s="590">
        <f>CHOOSE('Output Sheet'!$B$4,'8760 Data'!J2341,'8760 Data'!K2341,'8760 Data'!L2341,'8760 Data'!M2341,'8760 Data'!N2341,'8760 Data'!O2341,'8760 Data'!P2341,'8760 Data'!Q2341,'8760 Data'!R2341,'8760 Data'!S2341,'8760 Data'!T2341,'8760 Data'!U2341)</f>
        <v>0</v>
      </c>
      <c r="I2341" s="591" t="e">
        <f>H2341/'Output Sheet'!$B$8</f>
        <v>#DIV/0!</v>
      </c>
      <c r="J2341" s="596"/>
      <c r="K2341" s="560"/>
      <c r="L2341" s="560"/>
      <c r="M2341" s="560"/>
      <c r="N2341" s="560"/>
      <c r="O2341" s="560"/>
      <c r="P2341" s="560"/>
      <c r="Q2341" s="560"/>
      <c r="R2341" s="560"/>
      <c r="S2341" s="560"/>
      <c r="T2341" s="560"/>
      <c r="U2341" s="560"/>
    </row>
    <row r="2342" spans="1:21">
      <c r="A2342" s="593">
        <f t="shared" si="216"/>
        <v>41372</v>
      </c>
      <c r="B2342" s="594">
        <v>41372.541802025466</v>
      </c>
      <c r="C2342" s="560">
        <f t="shared" si="217"/>
        <v>2013</v>
      </c>
      <c r="D2342" s="560">
        <f t="shared" si="218"/>
        <v>4</v>
      </c>
      <c r="E2342" s="560">
        <f t="shared" si="219"/>
        <v>8</v>
      </c>
      <c r="F2342" s="560">
        <f t="shared" si="220"/>
        <v>13</v>
      </c>
      <c r="G2342" s="595">
        <f t="shared" si="221"/>
        <v>2</v>
      </c>
      <c r="H2342" s="590">
        <f>CHOOSE('Output Sheet'!$B$4,'8760 Data'!J2342,'8760 Data'!K2342,'8760 Data'!L2342,'8760 Data'!M2342,'8760 Data'!N2342,'8760 Data'!O2342,'8760 Data'!P2342,'8760 Data'!Q2342,'8760 Data'!R2342,'8760 Data'!S2342,'8760 Data'!T2342,'8760 Data'!U2342)</f>
        <v>0</v>
      </c>
      <c r="I2342" s="591" t="e">
        <f>H2342/'Output Sheet'!$B$8</f>
        <v>#DIV/0!</v>
      </c>
      <c r="J2342" s="596"/>
      <c r="K2342" s="560"/>
      <c r="L2342" s="560"/>
      <c r="M2342" s="560"/>
      <c r="N2342" s="560"/>
      <c r="O2342" s="560"/>
      <c r="P2342" s="560"/>
      <c r="Q2342" s="560"/>
      <c r="R2342" s="560"/>
      <c r="S2342" s="560"/>
      <c r="T2342" s="560"/>
      <c r="U2342" s="560"/>
    </row>
    <row r="2343" spans="1:21">
      <c r="A2343" s="593">
        <f t="shared" si="216"/>
        <v>41372</v>
      </c>
      <c r="B2343" s="594">
        <v>41372.583468750003</v>
      </c>
      <c r="C2343" s="560">
        <f t="shared" si="217"/>
        <v>2013</v>
      </c>
      <c r="D2343" s="560">
        <f t="shared" si="218"/>
        <v>4</v>
      </c>
      <c r="E2343" s="560">
        <f t="shared" si="219"/>
        <v>8</v>
      </c>
      <c r="F2343" s="560">
        <f t="shared" si="220"/>
        <v>14</v>
      </c>
      <c r="G2343" s="595">
        <f t="shared" si="221"/>
        <v>2</v>
      </c>
      <c r="H2343" s="590">
        <f>CHOOSE('Output Sheet'!$B$4,'8760 Data'!J2343,'8760 Data'!K2343,'8760 Data'!L2343,'8760 Data'!M2343,'8760 Data'!N2343,'8760 Data'!O2343,'8760 Data'!P2343,'8760 Data'!Q2343,'8760 Data'!R2343,'8760 Data'!S2343,'8760 Data'!T2343,'8760 Data'!U2343)</f>
        <v>0</v>
      </c>
      <c r="I2343" s="591" t="e">
        <f>H2343/'Output Sheet'!$B$8</f>
        <v>#DIV/0!</v>
      </c>
      <c r="J2343" s="596"/>
      <c r="K2343" s="560"/>
      <c r="L2343" s="560"/>
      <c r="M2343" s="560"/>
      <c r="N2343" s="560"/>
      <c r="O2343" s="560"/>
      <c r="P2343" s="560"/>
      <c r="Q2343" s="560"/>
      <c r="R2343" s="560"/>
      <c r="S2343" s="560"/>
      <c r="T2343" s="560"/>
      <c r="U2343" s="560"/>
    </row>
    <row r="2344" spans="1:21">
      <c r="A2344" s="593">
        <f t="shared" si="216"/>
        <v>41372</v>
      </c>
      <c r="B2344" s="594">
        <v>41372.62513547454</v>
      </c>
      <c r="C2344" s="560">
        <f t="shared" si="217"/>
        <v>2013</v>
      </c>
      <c r="D2344" s="560">
        <f t="shared" si="218"/>
        <v>4</v>
      </c>
      <c r="E2344" s="560">
        <f t="shared" si="219"/>
        <v>8</v>
      </c>
      <c r="F2344" s="560">
        <f t="shared" si="220"/>
        <v>15</v>
      </c>
      <c r="G2344" s="595">
        <f t="shared" si="221"/>
        <v>2</v>
      </c>
      <c r="H2344" s="590">
        <f>CHOOSE('Output Sheet'!$B$4,'8760 Data'!J2344,'8760 Data'!K2344,'8760 Data'!L2344,'8760 Data'!M2344,'8760 Data'!N2344,'8760 Data'!O2344,'8760 Data'!P2344,'8760 Data'!Q2344,'8760 Data'!R2344,'8760 Data'!S2344,'8760 Data'!T2344,'8760 Data'!U2344)</f>
        <v>0</v>
      </c>
      <c r="I2344" s="591" t="e">
        <f>H2344/'Output Sheet'!$B$8</f>
        <v>#DIV/0!</v>
      </c>
      <c r="J2344" s="596"/>
      <c r="K2344" s="560"/>
      <c r="L2344" s="560"/>
      <c r="M2344" s="560"/>
      <c r="N2344" s="560"/>
      <c r="O2344" s="560"/>
      <c r="P2344" s="560"/>
      <c r="Q2344" s="560"/>
      <c r="R2344" s="560"/>
      <c r="S2344" s="560"/>
      <c r="T2344" s="560"/>
      <c r="U2344" s="560"/>
    </row>
    <row r="2345" spans="1:21">
      <c r="A2345" s="593">
        <f t="shared" si="216"/>
        <v>41372</v>
      </c>
      <c r="B2345" s="594">
        <v>41372.666802199077</v>
      </c>
      <c r="C2345" s="560">
        <f t="shared" si="217"/>
        <v>2013</v>
      </c>
      <c r="D2345" s="560">
        <f t="shared" si="218"/>
        <v>4</v>
      </c>
      <c r="E2345" s="560">
        <f t="shared" si="219"/>
        <v>8</v>
      </c>
      <c r="F2345" s="560">
        <f t="shared" si="220"/>
        <v>16</v>
      </c>
      <c r="G2345" s="595">
        <f t="shared" si="221"/>
        <v>2</v>
      </c>
      <c r="H2345" s="590">
        <f>CHOOSE('Output Sheet'!$B$4,'8760 Data'!J2345,'8760 Data'!K2345,'8760 Data'!L2345,'8760 Data'!M2345,'8760 Data'!N2345,'8760 Data'!O2345,'8760 Data'!P2345,'8760 Data'!Q2345,'8760 Data'!R2345,'8760 Data'!S2345,'8760 Data'!T2345,'8760 Data'!U2345)</f>
        <v>0</v>
      </c>
      <c r="I2345" s="591" t="e">
        <f>H2345/'Output Sheet'!$B$8</f>
        <v>#DIV/0!</v>
      </c>
      <c r="J2345" s="596"/>
      <c r="K2345" s="560"/>
      <c r="L2345" s="560"/>
      <c r="M2345" s="560"/>
      <c r="N2345" s="560"/>
      <c r="O2345" s="560"/>
      <c r="P2345" s="560"/>
      <c r="Q2345" s="560"/>
      <c r="R2345" s="560"/>
      <c r="S2345" s="560"/>
      <c r="T2345" s="560"/>
      <c r="U2345" s="560"/>
    </row>
    <row r="2346" spans="1:21">
      <c r="A2346" s="593">
        <f t="shared" si="216"/>
        <v>41372</v>
      </c>
      <c r="B2346" s="594">
        <v>41372.708468923614</v>
      </c>
      <c r="C2346" s="560">
        <f t="shared" si="217"/>
        <v>2013</v>
      </c>
      <c r="D2346" s="560">
        <f t="shared" si="218"/>
        <v>4</v>
      </c>
      <c r="E2346" s="560">
        <f t="shared" si="219"/>
        <v>8</v>
      </c>
      <c r="F2346" s="560">
        <f t="shared" si="220"/>
        <v>17</v>
      </c>
      <c r="G2346" s="595">
        <f t="shared" si="221"/>
        <v>2</v>
      </c>
      <c r="H2346" s="590">
        <f>CHOOSE('Output Sheet'!$B$4,'8760 Data'!J2346,'8760 Data'!K2346,'8760 Data'!L2346,'8760 Data'!M2346,'8760 Data'!N2346,'8760 Data'!O2346,'8760 Data'!P2346,'8760 Data'!Q2346,'8760 Data'!R2346,'8760 Data'!S2346,'8760 Data'!T2346,'8760 Data'!U2346)</f>
        <v>0</v>
      </c>
      <c r="I2346" s="591" t="e">
        <f>H2346/'Output Sheet'!$B$8</f>
        <v>#DIV/0!</v>
      </c>
      <c r="J2346" s="596"/>
      <c r="K2346" s="560"/>
      <c r="L2346" s="560"/>
      <c r="M2346" s="560"/>
      <c r="N2346" s="560"/>
      <c r="O2346" s="560"/>
      <c r="P2346" s="560"/>
      <c r="Q2346" s="560"/>
      <c r="R2346" s="560"/>
      <c r="S2346" s="560"/>
      <c r="T2346" s="560"/>
      <c r="U2346" s="560"/>
    </row>
    <row r="2347" spans="1:21">
      <c r="A2347" s="593">
        <f t="shared" si="216"/>
        <v>41372</v>
      </c>
      <c r="B2347" s="594">
        <v>41372.750135648152</v>
      </c>
      <c r="C2347" s="560">
        <f t="shared" si="217"/>
        <v>2013</v>
      </c>
      <c r="D2347" s="560">
        <f t="shared" si="218"/>
        <v>4</v>
      </c>
      <c r="E2347" s="560">
        <f t="shared" si="219"/>
        <v>8</v>
      </c>
      <c r="F2347" s="560">
        <f t="shared" si="220"/>
        <v>18</v>
      </c>
      <c r="G2347" s="595">
        <f t="shared" si="221"/>
        <v>2</v>
      </c>
      <c r="H2347" s="590">
        <f>CHOOSE('Output Sheet'!$B$4,'8760 Data'!J2347,'8760 Data'!K2347,'8760 Data'!L2347,'8760 Data'!M2347,'8760 Data'!N2347,'8760 Data'!O2347,'8760 Data'!P2347,'8760 Data'!Q2347,'8760 Data'!R2347,'8760 Data'!S2347,'8760 Data'!T2347,'8760 Data'!U2347)</f>
        <v>0</v>
      </c>
      <c r="I2347" s="591" t="e">
        <f>H2347/'Output Sheet'!$B$8</f>
        <v>#DIV/0!</v>
      </c>
      <c r="J2347" s="596"/>
      <c r="K2347" s="560"/>
      <c r="L2347" s="560"/>
      <c r="M2347" s="560"/>
      <c r="N2347" s="560"/>
      <c r="O2347" s="560"/>
      <c r="P2347" s="560"/>
      <c r="Q2347" s="560"/>
      <c r="R2347" s="560"/>
      <c r="S2347" s="560"/>
      <c r="T2347" s="560"/>
      <c r="U2347" s="560"/>
    </row>
    <row r="2348" spans="1:21">
      <c r="A2348" s="593">
        <f t="shared" si="216"/>
        <v>41372</v>
      </c>
      <c r="B2348" s="594">
        <v>41372.791802372682</v>
      </c>
      <c r="C2348" s="560">
        <f t="shared" si="217"/>
        <v>2013</v>
      </c>
      <c r="D2348" s="560">
        <f t="shared" si="218"/>
        <v>4</v>
      </c>
      <c r="E2348" s="560">
        <f t="shared" si="219"/>
        <v>8</v>
      </c>
      <c r="F2348" s="560">
        <f t="shared" si="220"/>
        <v>19</v>
      </c>
      <c r="G2348" s="595">
        <f t="shared" si="221"/>
        <v>2</v>
      </c>
      <c r="H2348" s="590">
        <f>CHOOSE('Output Sheet'!$B$4,'8760 Data'!J2348,'8760 Data'!K2348,'8760 Data'!L2348,'8760 Data'!M2348,'8760 Data'!N2348,'8760 Data'!O2348,'8760 Data'!P2348,'8760 Data'!Q2348,'8760 Data'!R2348,'8760 Data'!S2348,'8760 Data'!T2348,'8760 Data'!U2348)</f>
        <v>0</v>
      </c>
      <c r="I2348" s="591" t="e">
        <f>H2348/'Output Sheet'!$B$8</f>
        <v>#DIV/0!</v>
      </c>
      <c r="J2348" s="596"/>
      <c r="K2348" s="560"/>
      <c r="L2348" s="560"/>
      <c r="M2348" s="560"/>
      <c r="N2348" s="560"/>
      <c r="O2348" s="560"/>
      <c r="P2348" s="560"/>
      <c r="Q2348" s="560"/>
      <c r="R2348" s="560"/>
      <c r="S2348" s="560"/>
      <c r="T2348" s="560"/>
      <c r="U2348" s="560"/>
    </row>
    <row r="2349" spans="1:21">
      <c r="A2349" s="593">
        <f t="shared" si="216"/>
        <v>41372</v>
      </c>
      <c r="B2349" s="594">
        <v>41372.833469097219</v>
      </c>
      <c r="C2349" s="560">
        <f t="shared" si="217"/>
        <v>2013</v>
      </c>
      <c r="D2349" s="560">
        <f t="shared" si="218"/>
        <v>4</v>
      </c>
      <c r="E2349" s="560">
        <f t="shared" si="219"/>
        <v>8</v>
      </c>
      <c r="F2349" s="560">
        <f t="shared" si="220"/>
        <v>20</v>
      </c>
      <c r="G2349" s="595">
        <f t="shared" si="221"/>
        <v>2</v>
      </c>
      <c r="H2349" s="590">
        <f>CHOOSE('Output Sheet'!$B$4,'8760 Data'!J2349,'8760 Data'!K2349,'8760 Data'!L2349,'8760 Data'!M2349,'8760 Data'!N2349,'8760 Data'!O2349,'8760 Data'!P2349,'8760 Data'!Q2349,'8760 Data'!R2349,'8760 Data'!S2349,'8760 Data'!T2349,'8760 Data'!U2349)</f>
        <v>0</v>
      </c>
      <c r="I2349" s="591" t="e">
        <f>H2349/'Output Sheet'!$B$8</f>
        <v>#DIV/0!</v>
      </c>
      <c r="J2349" s="596"/>
      <c r="K2349" s="560"/>
      <c r="L2349" s="560"/>
      <c r="M2349" s="560"/>
      <c r="N2349" s="560"/>
      <c r="O2349" s="560"/>
      <c r="P2349" s="560"/>
      <c r="Q2349" s="560"/>
      <c r="R2349" s="560"/>
      <c r="S2349" s="560"/>
      <c r="T2349" s="560"/>
      <c r="U2349" s="560"/>
    </row>
    <row r="2350" spans="1:21">
      <c r="A2350" s="593">
        <f t="shared" si="216"/>
        <v>41372</v>
      </c>
      <c r="B2350" s="594">
        <v>41372.875135821756</v>
      </c>
      <c r="C2350" s="560">
        <f t="shared" si="217"/>
        <v>2013</v>
      </c>
      <c r="D2350" s="560">
        <f t="shared" si="218"/>
        <v>4</v>
      </c>
      <c r="E2350" s="560">
        <f t="shared" si="219"/>
        <v>8</v>
      </c>
      <c r="F2350" s="560">
        <f t="shared" si="220"/>
        <v>21</v>
      </c>
      <c r="G2350" s="595">
        <f t="shared" si="221"/>
        <v>2</v>
      </c>
      <c r="H2350" s="590">
        <f>CHOOSE('Output Sheet'!$B$4,'8760 Data'!J2350,'8760 Data'!K2350,'8760 Data'!L2350,'8760 Data'!M2350,'8760 Data'!N2350,'8760 Data'!O2350,'8760 Data'!P2350,'8760 Data'!Q2350,'8760 Data'!R2350,'8760 Data'!S2350,'8760 Data'!T2350,'8760 Data'!U2350)</f>
        <v>0</v>
      </c>
      <c r="I2350" s="591" t="e">
        <f>H2350/'Output Sheet'!$B$8</f>
        <v>#DIV/0!</v>
      </c>
      <c r="J2350" s="596"/>
      <c r="K2350" s="560"/>
      <c r="L2350" s="560"/>
      <c r="M2350" s="560"/>
      <c r="N2350" s="560"/>
      <c r="O2350" s="560"/>
      <c r="P2350" s="560"/>
      <c r="Q2350" s="560"/>
      <c r="R2350" s="560"/>
      <c r="S2350" s="560"/>
      <c r="T2350" s="560"/>
      <c r="U2350" s="560"/>
    </row>
    <row r="2351" spans="1:21">
      <c r="A2351" s="593">
        <f t="shared" si="216"/>
        <v>41372</v>
      </c>
      <c r="B2351" s="594">
        <v>41372.916802546293</v>
      </c>
      <c r="C2351" s="560">
        <f t="shared" si="217"/>
        <v>2013</v>
      </c>
      <c r="D2351" s="560">
        <f t="shared" si="218"/>
        <v>4</v>
      </c>
      <c r="E2351" s="560">
        <f t="shared" si="219"/>
        <v>8</v>
      </c>
      <c r="F2351" s="560">
        <f t="shared" si="220"/>
        <v>22</v>
      </c>
      <c r="G2351" s="595">
        <f t="shared" si="221"/>
        <v>2</v>
      </c>
      <c r="H2351" s="590">
        <f>CHOOSE('Output Sheet'!$B$4,'8760 Data'!J2351,'8760 Data'!K2351,'8760 Data'!L2351,'8760 Data'!M2351,'8760 Data'!N2351,'8760 Data'!O2351,'8760 Data'!P2351,'8760 Data'!Q2351,'8760 Data'!R2351,'8760 Data'!S2351,'8760 Data'!T2351,'8760 Data'!U2351)</f>
        <v>0</v>
      </c>
      <c r="I2351" s="591" t="e">
        <f>H2351/'Output Sheet'!$B$8</f>
        <v>#DIV/0!</v>
      </c>
      <c r="J2351" s="596"/>
      <c r="K2351" s="560"/>
      <c r="L2351" s="560"/>
      <c r="M2351" s="560"/>
      <c r="N2351" s="560"/>
      <c r="O2351" s="560"/>
      <c r="P2351" s="560"/>
      <c r="Q2351" s="560"/>
      <c r="R2351" s="560"/>
      <c r="S2351" s="560"/>
      <c r="T2351" s="560"/>
      <c r="U2351" s="560"/>
    </row>
    <row r="2352" spans="1:21">
      <c r="A2352" s="593">
        <f t="shared" si="216"/>
        <v>41372</v>
      </c>
      <c r="B2352" s="594">
        <v>41372.95846927083</v>
      </c>
      <c r="C2352" s="560">
        <f t="shared" si="217"/>
        <v>2013</v>
      </c>
      <c r="D2352" s="560">
        <f t="shared" si="218"/>
        <v>4</v>
      </c>
      <c r="E2352" s="560">
        <f t="shared" si="219"/>
        <v>8</v>
      </c>
      <c r="F2352" s="560">
        <f t="shared" si="220"/>
        <v>23</v>
      </c>
      <c r="G2352" s="595">
        <f t="shared" si="221"/>
        <v>2</v>
      </c>
      <c r="H2352" s="590">
        <f>CHOOSE('Output Sheet'!$B$4,'8760 Data'!J2352,'8760 Data'!K2352,'8760 Data'!L2352,'8760 Data'!M2352,'8760 Data'!N2352,'8760 Data'!O2352,'8760 Data'!P2352,'8760 Data'!Q2352,'8760 Data'!R2352,'8760 Data'!S2352,'8760 Data'!T2352,'8760 Data'!U2352)</f>
        <v>0</v>
      </c>
      <c r="I2352" s="591" t="e">
        <f>H2352/'Output Sheet'!$B$8</f>
        <v>#DIV/0!</v>
      </c>
      <c r="J2352" s="596"/>
      <c r="K2352" s="560"/>
      <c r="L2352" s="560"/>
      <c r="M2352" s="560"/>
      <c r="N2352" s="560"/>
      <c r="O2352" s="560"/>
      <c r="P2352" s="560"/>
      <c r="Q2352" s="560"/>
      <c r="R2352" s="560"/>
      <c r="S2352" s="560"/>
      <c r="T2352" s="560"/>
      <c r="U2352" s="560"/>
    </row>
    <row r="2353" spans="1:21">
      <c r="A2353" s="593">
        <f t="shared" si="216"/>
        <v>41373</v>
      </c>
      <c r="B2353" s="594">
        <v>41373.000135995368</v>
      </c>
      <c r="C2353" s="560">
        <f t="shared" si="217"/>
        <v>2013</v>
      </c>
      <c r="D2353" s="560">
        <f t="shared" si="218"/>
        <v>4</v>
      </c>
      <c r="E2353" s="560">
        <f t="shared" si="219"/>
        <v>9</v>
      </c>
      <c r="F2353" s="560">
        <f t="shared" si="220"/>
        <v>24</v>
      </c>
      <c r="G2353" s="595">
        <f t="shared" si="221"/>
        <v>3</v>
      </c>
      <c r="H2353" s="590">
        <f>CHOOSE('Output Sheet'!$B$4,'8760 Data'!J2353,'8760 Data'!K2353,'8760 Data'!L2353,'8760 Data'!M2353,'8760 Data'!N2353,'8760 Data'!O2353,'8760 Data'!P2353,'8760 Data'!Q2353,'8760 Data'!R2353,'8760 Data'!S2353,'8760 Data'!T2353,'8760 Data'!U2353)</f>
        <v>0</v>
      </c>
      <c r="I2353" s="591" t="e">
        <f>H2353/'Output Sheet'!$B$8</f>
        <v>#DIV/0!</v>
      </c>
      <c r="J2353" s="596"/>
      <c r="K2353" s="560"/>
      <c r="L2353" s="560"/>
      <c r="M2353" s="560"/>
      <c r="N2353" s="560"/>
      <c r="O2353" s="560"/>
      <c r="P2353" s="560"/>
      <c r="Q2353" s="560"/>
      <c r="R2353" s="560"/>
      <c r="S2353" s="560"/>
      <c r="T2353" s="560"/>
      <c r="U2353" s="560"/>
    </row>
    <row r="2354" spans="1:21">
      <c r="A2354" s="593">
        <f t="shared" si="216"/>
        <v>41373</v>
      </c>
      <c r="B2354" s="594">
        <v>41373.041802719905</v>
      </c>
      <c r="C2354" s="560">
        <f t="shared" si="217"/>
        <v>2013</v>
      </c>
      <c r="D2354" s="560">
        <f t="shared" si="218"/>
        <v>4</v>
      </c>
      <c r="E2354" s="560">
        <f t="shared" si="219"/>
        <v>9</v>
      </c>
      <c r="F2354" s="560">
        <f t="shared" si="220"/>
        <v>1</v>
      </c>
      <c r="G2354" s="595">
        <f t="shared" si="221"/>
        <v>3</v>
      </c>
      <c r="H2354" s="590">
        <f>CHOOSE('Output Sheet'!$B$4,'8760 Data'!J2354,'8760 Data'!K2354,'8760 Data'!L2354,'8760 Data'!M2354,'8760 Data'!N2354,'8760 Data'!O2354,'8760 Data'!P2354,'8760 Data'!Q2354,'8760 Data'!R2354,'8760 Data'!S2354,'8760 Data'!T2354,'8760 Data'!U2354)</f>
        <v>0</v>
      </c>
      <c r="I2354" s="591" t="e">
        <f>H2354/'Output Sheet'!$B$8</f>
        <v>#DIV/0!</v>
      </c>
      <c r="J2354" s="596"/>
      <c r="K2354" s="560"/>
      <c r="L2354" s="560"/>
      <c r="M2354" s="560"/>
      <c r="N2354" s="560"/>
      <c r="O2354" s="560"/>
      <c r="P2354" s="560"/>
      <c r="Q2354" s="560"/>
      <c r="R2354" s="560"/>
      <c r="S2354" s="560"/>
      <c r="T2354" s="560"/>
      <c r="U2354" s="560"/>
    </row>
    <row r="2355" spans="1:21">
      <c r="A2355" s="593">
        <f t="shared" si="216"/>
        <v>41373</v>
      </c>
      <c r="B2355" s="594">
        <v>41373.083469444442</v>
      </c>
      <c r="C2355" s="560">
        <f t="shared" si="217"/>
        <v>2013</v>
      </c>
      <c r="D2355" s="560">
        <f t="shared" si="218"/>
        <v>4</v>
      </c>
      <c r="E2355" s="560">
        <f t="shared" si="219"/>
        <v>9</v>
      </c>
      <c r="F2355" s="560">
        <f t="shared" si="220"/>
        <v>2</v>
      </c>
      <c r="G2355" s="595">
        <f t="shared" si="221"/>
        <v>3</v>
      </c>
      <c r="H2355" s="590">
        <f>CHOOSE('Output Sheet'!$B$4,'8760 Data'!J2355,'8760 Data'!K2355,'8760 Data'!L2355,'8760 Data'!M2355,'8760 Data'!N2355,'8760 Data'!O2355,'8760 Data'!P2355,'8760 Data'!Q2355,'8760 Data'!R2355,'8760 Data'!S2355,'8760 Data'!T2355,'8760 Data'!U2355)</f>
        <v>0</v>
      </c>
      <c r="I2355" s="591" t="e">
        <f>H2355/'Output Sheet'!$B$8</f>
        <v>#DIV/0!</v>
      </c>
      <c r="J2355" s="596"/>
      <c r="K2355" s="560"/>
      <c r="L2355" s="560"/>
      <c r="M2355" s="560"/>
      <c r="N2355" s="560"/>
      <c r="O2355" s="560"/>
      <c r="P2355" s="560"/>
      <c r="Q2355" s="560"/>
      <c r="R2355" s="560"/>
      <c r="S2355" s="560"/>
      <c r="T2355" s="560"/>
      <c r="U2355" s="560"/>
    </row>
    <row r="2356" spans="1:21">
      <c r="A2356" s="593">
        <f t="shared" si="216"/>
        <v>41373</v>
      </c>
      <c r="B2356" s="594">
        <v>41373.125136168979</v>
      </c>
      <c r="C2356" s="560">
        <f t="shared" si="217"/>
        <v>2013</v>
      </c>
      <c r="D2356" s="560">
        <f t="shared" si="218"/>
        <v>4</v>
      </c>
      <c r="E2356" s="560">
        <f t="shared" si="219"/>
        <v>9</v>
      </c>
      <c r="F2356" s="560">
        <f t="shared" si="220"/>
        <v>3</v>
      </c>
      <c r="G2356" s="595">
        <f t="shared" si="221"/>
        <v>3</v>
      </c>
      <c r="H2356" s="590">
        <f>CHOOSE('Output Sheet'!$B$4,'8760 Data'!J2356,'8760 Data'!K2356,'8760 Data'!L2356,'8760 Data'!M2356,'8760 Data'!N2356,'8760 Data'!O2356,'8760 Data'!P2356,'8760 Data'!Q2356,'8760 Data'!R2356,'8760 Data'!S2356,'8760 Data'!T2356,'8760 Data'!U2356)</f>
        <v>0</v>
      </c>
      <c r="I2356" s="591" t="e">
        <f>H2356/'Output Sheet'!$B$8</f>
        <v>#DIV/0!</v>
      </c>
      <c r="J2356" s="596"/>
      <c r="K2356" s="560"/>
      <c r="L2356" s="560"/>
      <c r="M2356" s="560"/>
      <c r="N2356" s="560"/>
      <c r="O2356" s="560"/>
      <c r="P2356" s="560"/>
      <c r="Q2356" s="560"/>
      <c r="R2356" s="560"/>
      <c r="S2356" s="560"/>
      <c r="T2356" s="560"/>
      <c r="U2356" s="560"/>
    </row>
    <row r="2357" spans="1:21">
      <c r="A2357" s="593">
        <f t="shared" si="216"/>
        <v>41373</v>
      </c>
      <c r="B2357" s="594">
        <v>41373.166802893516</v>
      </c>
      <c r="C2357" s="560">
        <f t="shared" si="217"/>
        <v>2013</v>
      </c>
      <c r="D2357" s="560">
        <f t="shared" si="218"/>
        <v>4</v>
      </c>
      <c r="E2357" s="560">
        <f t="shared" si="219"/>
        <v>9</v>
      </c>
      <c r="F2357" s="560">
        <f t="shared" si="220"/>
        <v>4</v>
      </c>
      <c r="G2357" s="595">
        <f t="shared" si="221"/>
        <v>3</v>
      </c>
      <c r="H2357" s="590">
        <f>CHOOSE('Output Sheet'!$B$4,'8760 Data'!J2357,'8760 Data'!K2357,'8760 Data'!L2357,'8760 Data'!M2357,'8760 Data'!N2357,'8760 Data'!O2357,'8760 Data'!P2357,'8760 Data'!Q2357,'8760 Data'!R2357,'8760 Data'!S2357,'8760 Data'!T2357,'8760 Data'!U2357)</f>
        <v>0</v>
      </c>
      <c r="I2357" s="591" t="e">
        <f>H2357/'Output Sheet'!$B$8</f>
        <v>#DIV/0!</v>
      </c>
      <c r="J2357" s="596"/>
      <c r="K2357" s="560"/>
      <c r="L2357" s="560"/>
      <c r="M2357" s="560"/>
      <c r="N2357" s="560"/>
      <c r="O2357" s="560"/>
      <c r="P2357" s="560"/>
      <c r="Q2357" s="560"/>
      <c r="R2357" s="560"/>
      <c r="S2357" s="560"/>
      <c r="T2357" s="560"/>
      <c r="U2357" s="560"/>
    </row>
    <row r="2358" spans="1:21">
      <c r="A2358" s="593">
        <f t="shared" si="216"/>
        <v>41373</v>
      </c>
      <c r="B2358" s="594">
        <v>41373.208469618054</v>
      </c>
      <c r="C2358" s="560">
        <f t="shared" si="217"/>
        <v>2013</v>
      </c>
      <c r="D2358" s="560">
        <f t="shared" si="218"/>
        <v>4</v>
      </c>
      <c r="E2358" s="560">
        <f t="shared" si="219"/>
        <v>9</v>
      </c>
      <c r="F2358" s="560">
        <f t="shared" si="220"/>
        <v>5</v>
      </c>
      <c r="G2358" s="595">
        <f t="shared" si="221"/>
        <v>3</v>
      </c>
      <c r="H2358" s="590">
        <f>CHOOSE('Output Sheet'!$B$4,'8760 Data'!J2358,'8760 Data'!K2358,'8760 Data'!L2358,'8760 Data'!M2358,'8760 Data'!N2358,'8760 Data'!O2358,'8760 Data'!P2358,'8760 Data'!Q2358,'8760 Data'!R2358,'8760 Data'!S2358,'8760 Data'!T2358,'8760 Data'!U2358)</f>
        <v>0</v>
      </c>
      <c r="I2358" s="591" t="e">
        <f>H2358/'Output Sheet'!$B$8</f>
        <v>#DIV/0!</v>
      </c>
      <c r="J2358" s="596"/>
      <c r="K2358" s="560"/>
      <c r="L2358" s="560"/>
      <c r="M2358" s="560"/>
      <c r="N2358" s="560"/>
      <c r="O2358" s="560"/>
      <c r="P2358" s="560"/>
      <c r="Q2358" s="560"/>
      <c r="R2358" s="560"/>
      <c r="S2358" s="560"/>
      <c r="T2358" s="560"/>
      <c r="U2358" s="560"/>
    </row>
    <row r="2359" spans="1:21">
      <c r="A2359" s="593">
        <f t="shared" si="216"/>
        <v>41373</v>
      </c>
      <c r="B2359" s="594">
        <v>41373.250136342591</v>
      </c>
      <c r="C2359" s="560">
        <f t="shared" si="217"/>
        <v>2013</v>
      </c>
      <c r="D2359" s="560">
        <f t="shared" si="218"/>
        <v>4</v>
      </c>
      <c r="E2359" s="560">
        <f t="shared" si="219"/>
        <v>9</v>
      </c>
      <c r="F2359" s="560">
        <f t="shared" si="220"/>
        <v>6</v>
      </c>
      <c r="G2359" s="595">
        <f t="shared" si="221"/>
        <v>3</v>
      </c>
      <c r="H2359" s="590">
        <f>CHOOSE('Output Sheet'!$B$4,'8760 Data'!J2359,'8760 Data'!K2359,'8760 Data'!L2359,'8760 Data'!M2359,'8760 Data'!N2359,'8760 Data'!O2359,'8760 Data'!P2359,'8760 Data'!Q2359,'8760 Data'!R2359,'8760 Data'!S2359,'8760 Data'!T2359,'8760 Data'!U2359)</f>
        <v>0</v>
      </c>
      <c r="I2359" s="591" t="e">
        <f>H2359/'Output Sheet'!$B$8</f>
        <v>#DIV/0!</v>
      </c>
      <c r="J2359" s="596"/>
      <c r="K2359" s="560"/>
      <c r="L2359" s="560"/>
      <c r="M2359" s="560"/>
      <c r="N2359" s="560"/>
      <c r="O2359" s="560"/>
      <c r="P2359" s="560"/>
      <c r="Q2359" s="560"/>
      <c r="R2359" s="560"/>
      <c r="S2359" s="560"/>
      <c r="T2359" s="560"/>
      <c r="U2359" s="560"/>
    </row>
    <row r="2360" spans="1:21">
      <c r="A2360" s="593">
        <f t="shared" si="216"/>
        <v>41373</v>
      </c>
      <c r="B2360" s="594">
        <v>41373.291803067128</v>
      </c>
      <c r="C2360" s="560">
        <f t="shared" si="217"/>
        <v>2013</v>
      </c>
      <c r="D2360" s="560">
        <f t="shared" si="218"/>
        <v>4</v>
      </c>
      <c r="E2360" s="560">
        <f t="shared" si="219"/>
        <v>9</v>
      </c>
      <c r="F2360" s="560">
        <f t="shared" si="220"/>
        <v>7</v>
      </c>
      <c r="G2360" s="595">
        <f t="shared" si="221"/>
        <v>3</v>
      </c>
      <c r="H2360" s="590">
        <f>CHOOSE('Output Sheet'!$B$4,'8760 Data'!J2360,'8760 Data'!K2360,'8760 Data'!L2360,'8760 Data'!M2360,'8760 Data'!N2360,'8760 Data'!O2360,'8760 Data'!P2360,'8760 Data'!Q2360,'8760 Data'!R2360,'8760 Data'!S2360,'8760 Data'!T2360,'8760 Data'!U2360)</f>
        <v>0</v>
      </c>
      <c r="I2360" s="591" t="e">
        <f>H2360/'Output Sheet'!$B$8</f>
        <v>#DIV/0!</v>
      </c>
      <c r="J2360" s="596"/>
      <c r="K2360" s="560"/>
      <c r="L2360" s="560"/>
      <c r="M2360" s="560"/>
      <c r="N2360" s="560"/>
      <c r="O2360" s="560"/>
      <c r="P2360" s="560"/>
      <c r="Q2360" s="560"/>
      <c r="R2360" s="560"/>
      <c r="S2360" s="560"/>
      <c r="T2360" s="560"/>
      <c r="U2360" s="560"/>
    </row>
    <row r="2361" spans="1:21">
      <c r="A2361" s="593">
        <f t="shared" si="216"/>
        <v>41373</v>
      </c>
      <c r="B2361" s="594">
        <v>41373.333469791665</v>
      </c>
      <c r="C2361" s="560">
        <f t="shared" si="217"/>
        <v>2013</v>
      </c>
      <c r="D2361" s="560">
        <f t="shared" si="218"/>
        <v>4</v>
      </c>
      <c r="E2361" s="560">
        <f t="shared" si="219"/>
        <v>9</v>
      </c>
      <c r="F2361" s="560">
        <f t="shared" si="220"/>
        <v>8</v>
      </c>
      <c r="G2361" s="595">
        <f t="shared" si="221"/>
        <v>3</v>
      </c>
      <c r="H2361" s="590">
        <f>CHOOSE('Output Sheet'!$B$4,'8760 Data'!J2361,'8760 Data'!K2361,'8760 Data'!L2361,'8760 Data'!M2361,'8760 Data'!N2361,'8760 Data'!O2361,'8760 Data'!P2361,'8760 Data'!Q2361,'8760 Data'!R2361,'8760 Data'!S2361,'8760 Data'!T2361,'8760 Data'!U2361)</f>
        <v>0</v>
      </c>
      <c r="I2361" s="591" t="e">
        <f>H2361/'Output Sheet'!$B$8</f>
        <v>#DIV/0!</v>
      </c>
      <c r="J2361" s="596"/>
      <c r="K2361" s="560"/>
      <c r="L2361" s="560"/>
      <c r="M2361" s="560"/>
      <c r="N2361" s="560"/>
      <c r="O2361" s="560"/>
      <c r="P2361" s="560"/>
      <c r="Q2361" s="560"/>
      <c r="R2361" s="560"/>
      <c r="S2361" s="560"/>
      <c r="T2361" s="560"/>
      <c r="U2361" s="560"/>
    </row>
    <row r="2362" spans="1:21">
      <c r="A2362" s="593">
        <f t="shared" si="216"/>
        <v>41373</v>
      </c>
      <c r="B2362" s="594">
        <v>41373.375136516202</v>
      </c>
      <c r="C2362" s="560">
        <f t="shared" si="217"/>
        <v>2013</v>
      </c>
      <c r="D2362" s="560">
        <f t="shared" si="218"/>
        <v>4</v>
      </c>
      <c r="E2362" s="560">
        <f t="shared" si="219"/>
        <v>9</v>
      </c>
      <c r="F2362" s="560">
        <f t="shared" si="220"/>
        <v>9</v>
      </c>
      <c r="G2362" s="595">
        <f t="shared" si="221"/>
        <v>3</v>
      </c>
      <c r="H2362" s="590">
        <f>CHOOSE('Output Sheet'!$B$4,'8760 Data'!J2362,'8760 Data'!K2362,'8760 Data'!L2362,'8760 Data'!M2362,'8760 Data'!N2362,'8760 Data'!O2362,'8760 Data'!P2362,'8760 Data'!Q2362,'8760 Data'!R2362,'8760 Data'!S2362,'8760 Data'!T2362,'8760 Data'!U2362)</f>
        <v>0</v>
      </c>
      <c r="I2362" s="591" t="e">
        <f>H2362/'Output Sheet'!$B$8</f>
        <v>#DIV/0!</v>
      </c>
      <c r="J2362" s="596"/>
      <c r="K2362" s="560"/>
      <c r="L2362" s="560"/>
      <c r="M2362" s="560"/>
      <c r="N2362" s="560"/>
      <c r="O2362" s="560"/>
      <c r="P2362" s="560"/>
      <c r="Q2362" s="560"/>
      <c r="R2362" s="560"/>
      <c r="S2362" s="560"/>
      <c r="T2362" s="560"/>
      <c r="U2362" s="560"/>
    </row>
    <row r="2363" spans="1:21">
      <c r="A2363" s="593">
        <f t="shared" si="216"/>
        <v>41373</v>
      </c>
      <c r="B2363" s="594">
        <v>41373.41680324074</v>
      </c>
      <c r="C2363" s="560">
        <f t="shared" si="217"/>
        <v>2013</v>
      </c>
      <c r="D2363" s="560">
        <f t="shared" si="218"/>
        <v>4</v>
      </c>
      <c r="E2363" s="560">
        <f t="shared" si="219"/>
        <v>9</v>
      </c>
      <c r="F2363" s="560">
        <f t="shared" si="220"/>
        <v>10</v>
      </c>
      <c r="G2363" s="595">
        <f t="shared" si="221"/>
        <v>3</v>
      </c>
      <c r="H2363" s="590">
        <f>CHOOSE('Output Sheet'!$B$4,'8760 Data'!J2363,'8760 Data'!K2363,'8760 Data'!L2363,'8760 Data'!M2363,'8760 Data'!N2363,'8760 Data'!O2363,'8760 Data'!P2363,'8760 Data'!Q2363,'8760 Data'!R2363,'8760 Data'!S2363,'8760 Data'!T2363,'8760 Data'!U2363)</f>
        <v>0</v>
      </c>
      <c r="I2363" s="591" t="e">
        <f>H2363/'Output Sheet'!$B$8</f>
        <v>#DIV/0!</v>
      </c>
      <c r="J2363" s="596"/>
      <c r="K2363" s="560"/>
      <c r="L2363" s="560"/>
      <c r="M2363" s="560"/>
      <c r="N2363" s="560"/>
      <c r="O2363" s="560"/>
      <c r="P2363" s="560"/>
      <c r="Q2363" s="560"/>
      <c r="R2363" s="560"/>
      <c r="S2363" s="560"/>
      <c r="T2363" s="560"/>
      <c r="U2363" s="560"/>
    </row>
    <row r="2364" spans="1:21">
      <c r="A2364" s="593">
        <f t="shared" si="216"/>
        <v>41373</v>
      </c>
      <c r="B2364" s="594">
        <v>41373.458469965277</v>
      </c>
      <c r="C2364" s="560">
        <f t="shared" si="217"/>
        <v>2013</v>
      </c>
      <c r="D2364" s="560">
        <f t="shared" si="218"/>
        <v>4</v>
      </c>
      <c r="E2364" s="560">
        <f t="shared" si="219"/>
        <v>9</v>
      </c>
      <c r="F2364" s="560">
        <f t="shared" si="220"/>
        <v>11</v>
      </c>
      <c r="G2364" s="595">
        <f t="shared" si="221"/>
        <v>3</v>
      </c>
      <c r="H2364" s="590">
        <f>CHOOSE('Output Sheet'!$B$4,'8760 Data'!J2364,'8760 Data'!K2364,'8760 Data'!L2364,'8760 Data'!M2364,'8760 Data'!N2364,'8760 Data'!O2364,'8760 Data'!P2364,'8760 Data'!Q2364,'8760 Data'!R2364,'8760 Data'!S2364,'8760 Data'!T2364,'8760 Data'!U2364)</f>
        <v>0</v>
      </c>
      <c r="I2364" s="591" t="e">
        <f>H2364/'Output Sheet'!$B$8</f>
        <v>#DIV/0!</v>
      </c>
      <c r="J2364" s="596"/>
      <c r="K2364" s="560"/>
      <c r="L2364" s="560"/>
      <c r="M2364" s="560"/>
      <c r="N2364" s="560"/>
      <c r="O2364" s="560"/>
      <c r="P2364" s="560"/>
      <c r="Q2364" s="560"/>
      <c r="R2364" s="560"/>
      <c r="S2364" s="560"/>
      <c r="T2364" s="560"/>
      <c r="U2364" s="560"/>
    </row>
    <row r="2365" spans="1:21">
      <c r="A2365" s="593">
        <f t="shared" si="216"/>
        <v>41373</v>
      </c>
      <c r="B2365" s="594">
        <v>41373.500136689814</v>
      </c>
      <c r="C2365" s="560">
        <f t="shared" si="217"/>
        <v>2013</v>
      </c>
      <c r="D2365" s="560">
        <f t="shared" si="218"/>
        <v>4</v>
      </c>
      <c r="E2365" s="560">
        <f t="shared" si="219"/>
        <v>9</v>
      </c>
      <c r="F2365" s="560">
        <f t="shared" si="220"/>
        <v>12</v>
      </c>
      <c r="G2365" s="595">
        <f t="shared" si="221"/>
        <v>3</v>
      </c>
      <c r="H2365" s="590">
        <f>CHOOSE('Output Sheet'!$B$4,'8760 Data'!J2365,'8760 Data'!K2365,'8760 Data'!L2365,'8760 Data'!M2365,'8760 Data'!N2365,'8760 Data'!O2365,'8760 Data'!P2365,'8760 Data'!Q2365,'8760 Data'!R2365,'8760 Data'!S2365,'8760 Data'!T2365,'8760 Data'!U2365)</f>
        <v>0</v>
      </c>
      <c r="I2365" s="591" t="e">
        <f>H2365/'Output Sheet'!$B$8</f>
        <v>#DIV/0!</v>
      </c>
      <c r="J2365" s="596"/>
      <c r="K2365" s="560"/>
      <c r="L2365" s="560"/>
      <c r="M2365" s="560"/>
      <c r="N2365" s="560"/>
      <c r="O2365" s="560"/>
      <c r="P2365" s="560"/>
      <c r="Q2365" s="560"/>
      <c r="R2365" s="560"/>
      <c r="S2365" s="560"/>
      <c r="T2365" s="560"/>
      <c r="U2365" s="560"/>
    </row>
    <row r="2366" spans="1:21">
      <c r="A2366" s="593">
        <f t="shared" si="216"/>
        <v>41373</v>
      </c>
      <c r="B2366" s="594">
        <v>41373.541803414351</v>
      </c>
      <c r="C2366" s="560">
        <f t="shared" si="217"/>
        <v>2013</v>
      </c>
      <c r="D2366" s="560">
        <f t="shared" si="218"/>
        <v>4</v>
      </c>
      <c r="E2366" s="560">
        <f t="shared" si="219"/>
        <v>9</v>
      </c>
      <c r="F2366" s="560">
        <f t="shared" si="220"/>
        <v>13</v>
      </c>
      <c r="G2366" s="595">
        <f t="shared" si="221"/>
        <v>3</v>
      </c>
      <c r="H2366" s="590">
        <f>CHOOSE('Output Sheet'!$B$4,'8760 Data'!J2366,'8760 Data'!K2366,'8760 Data'!L2366,'8760 Data'!M2366,'8760 Data'!N2366,'8760 Data'!O2366,'8760 Data'!P2366,'8760 Data'!Q2366,'8760 Data'!R2366,'8760 Data'!S2366,'8760 Data'!T2366,'8760 Data'!U2366)</f>
        <v>0</v>
      </c>
      <c r="I2366" s="591" t="e">
        <f>H2366/'Output Sheet'!$B$8</f>
        <v>#DIV/0!</v>
      </c>
      <c r="J2366" s="596"/>
      <c r="K2366" s="560"/>
      <c r="L2366" s="560"/>
      <c r="M2366" s="560"/>
      <c r="N2366" s="560"/>
      <c r="O2366" s="560"/>
      <c r="P2366" s="560"/>
      <c r="Q2366" s="560"/>
      <c r="R2366" s="560"/>
      <c r="S2366" s="560"/>
      <c r="T2366" s="560"/>
      <c r="U2366" s="560"/>
    </row>
    <row r="2367" spans="1:21">
      <c r="A2367" s="593">
        <f t="shared" si="216"/>
        <v>41373</v>
      </c>
      <c r="B2367" s="594">
        <v>41373.583470138889</v>
      </c>
      <c r="C2367" s="560">
        <f t="shared" si="217"/>
        <v>2013</v>
      </c>
      <c r="D2367" s="560">
        <f t="shared" si="218"/>
        <v>4</v>
      </c>
      <c r="E2367" s="560">
        <f t="shared" si="219"/>
        <v>9</v>
      </c>
      <c r="F2367" s="560">
        <f t="shared" si="220"/>
        <v>14</v>
      </c>
      <c r="G2367" s="595">
        <f t="shared" si="221"/>
        <v>3</v>
      </c>
      <c r="H2367" s="590">
        <f>CHOOSE('Output Sheet'!$B$4,'8760 Data'!J2367,'8760 Data'!K2367,'8760 Data'!L2367,'8760 Data'!M2367,'8760 Data'!N2367,'8760 Data'!O2367,'8760 Data'!P2367,'8760 Data'!Q2367,'8760 Data'!R2367,'8760 Data'!S2367,'8760 Data'!T2367,'8760 Data'!U2367)</f>
        <v>0</v>
      </c>
      <c r="I2367" s="591" t="e">
        <f>H2367/'Output Sheet'!$B$8</f>
        <v>#DIV/0!</v>
      </c>
      <c r="J2367" s="596"/>
      <c r="K2367" s="560"/>
      <c r="L2367" s="560"/>
      <c r="M2367" s="560"/>
      <c r="N2367" s="560"/>
      <c r="O2367" s="560"/>
      <c r="P2367" s="560"/>
      <c r="Q2367" s="560"/>
      <c r="R2367" s="560"/>
      <c r="S2367" s="560"/>
      <c r="T2367" s="560"/>
      <c r="U2367" s="560"/>
    </row>
    <row r="2368" spans="1:21">
      <c r="A2368" s="593">
        <f t="shared" si="216"/>
        <v>41373</v>
      </c>
      <c r="B2368" s="594">
        <v>41373.625136863426</v>
      </c>
      <c r="C2368" s="560">
        <f t="shared" si="217"/>
        <v>2013</v>
      </c>
      <c r="D2368" s="560">
        <f t="shared" si="218"/>
        <v>4</v>
      </c>
      <c r="E2368" s="560">
        <f t="shared" si="219"/>
        <v>9</v>
      </c>
      <c r="F2368" s="560">
        <f t="shared" si="220"/>
        <v>15</v>
      </c>
      <c r="G2368" s="595">
        <f t="shared" si="221"/>
        <v>3</v>
      </c>
      <c r="H2368" s="590">
        <f>CHOOSE('Output Sheet'!$B$4,'8760 Data'!J2368,'8760 Data'!K2368,'8760 Data'!L2368,'8760 Data'!M2368,'8760 Data'!N2368,'8760 Data'!O2368,'8760 Data'!P2368,'8760 Data'!Q2368,'8760 Data'!R2368,'8760 Data'!S2368,'8760 Data'!T2368,'8760 Data'!U2368)</f>
        <v>0</v>
      </c>
      <c r="I2368" s="591" t="e">
        <f>H2368/'Output Sheet'!$B$8</f>
        <v>#DIV/0!</v>
      </c>
      <c r="J2368" s="596"/>
      <c r="K2368" s="560"/>
      <c r="L2368" s="560"/>
      <c r="M2368" s="560"/>
      <c r="N2368" s="560"/>
      <c r="O2368" s="560"/>
      <c r="P2368" s="560"/>
      <c r="Q2368" s="560"/>
      <c r="R2368" s="560"/>
      <c r="S2368" s="560"/>
      <c r="T2368" s="560"/>
      <c r="U2368" s="560"/>
    </row>
    <row r="2369" spans="1:21">
      <c r="A2369" s="593">
        <f t="shared" si="216"/>
        <v>41373</v>
      </c>
      <c r="B2369" s="594">
        <v>41373.666803587963</v>
      </c>
      <c r="C2369" s="560">
        <f t="shared" si="217"/>
        <v>2013</v>
      </c>
      <c r="D2369" s="560">
        <f t="shared" si="218"/>
        <v>4</v>
      </c>
      <c r="E2369" s="560">
        <f t="shared" si="219"/>
        <v>9</v>
      </c>
      <c r="F2369" s="560">
        <f t="shared" si="220"/>
        <v>16</v>
      </c>
      <c r="G2369" s="595">
        <f t="shared" si="221"/>
        <v>3</v>
      </c>
      <c r="H2369" s="590">
        <f>CHOOSE('Output Sheet'!$B$4,'8760 Data'!J2369,'8760 Data'!K2369,'8760 Data'!L2369,'8760 Data'!M2369,'8760 Data'!N2369,'8760 Data'!O2369,'8760 Data'!P2369,'8760 Data'!Q2369,'8760 Data'!R2369,'8760 Data'!S2369,'8760 Data'!T2369,'8760 Data'!U2369)</f>
        <v>0</v>
      </c>
      <c r="I2369" s="591" t="e">
        <f>H2369/'Output Sheet'!$B$8</f>
        <v>#DIV/0!</v>
      </c>
      <c r="J2369" s="596"/>
      <c r="K2369" s="560"/>
      <c r="L2369" s="560"/>
      <c r="M2369" s="560"/>
      <c r="N2369" s="560"/>
      <c r="O2369" s="560"/>
      <c r="P2369" s="560"/>
      <c r="Q2369" s="560"/>
      <c r="R2369" s="560"/>
      <c r="S2369" s="560"/>
      <c r="T2369" s="560"/>
      <c r="U2369" s="560"/>
    </row>
    <row r="2370" spans="1:21">
      <c r="A2370" s="593">
        <f t="shared" si="216"/>
        <v>41373</v>
      </c>
      <c r="B2370" s="594">
        <v>41373.7084703125</v>
      </c>
      <c r="C2370" s="560">
        <f t="shared" si="217"/>
        <v>2013</v>
      </c>
      <c r="D2370" s="560">
        <f t="shared" si="218"/>
        <v>4</v>
      </c>
      <c r="E2370" s="560">
        <f t="shared" si="219"/>
        <v>9</v>
      </c>
      <c r="F2370" s="560">
        <f t="shared" si="220"/>
        <v>17</v>
      </c>
      <c r="G2370" s="595">
        <f t="shared" si="221"/>
        <v>3</v>
      </c>
      <c r="H2370" s="590">
        <f>CHOOSE('Output Sheet'!$B$4,'8760 Data'!J2370,'8760 Data'!K2370,'8760 Data'!L2370,'8760 Data'!M2370,'8760 Data'!N2370,'8760 Data'!O2370,'8760 Data'!P2370,'8760 Data'!Q2370,'8760 Data'!R2370,'8760 Data'!S2370,'8760 Data'!T2370,'8760 Data'!U2370)</f>
        <v>0</v>
      </c>
      <c r="I2370" s="591" t="e">
        <f>H2370/'Output Sheet'!$B$8</f>
        <v>#DIV/0!</v>
      </c>
      <c r="J2370" s="596"/>
      <c r="K2370" s="560"/>
      <c r="L2370" s="560"/>
      <c r="M2370" s="560"/>
      <c r="N2370" s="560"/>
      <c r="O2370" s="560"/>
      <c r="P2370" s="560"/>
      <c r="Q2370" s="560"/>
      <c r="R2370" s="560"/>
      <c r="S2370" s="560"/>
      <c r="T2370" s="560"/>
      <c r="U2370" s="560"/>
    </row>
    <row r="2371" spans="1:21">
      <c r="A2371" s="593">
        <f t="shared" ref="A2371:A2434" si="222">DATE(C2371,D2371,E2371)</f>
        <v>41373</v>
      </c>
      <c r="B2371" s="594">
        <v>41373.750137037037</v>
      </c>
      <c r="C2371" s="560">
        <f t="shared" ref="C2371:C2434" si="223">YEAR(B2371)</f>
        <v>2013</v>
      </c>
      <c r="D2371" s="560">
        <f t="shared" ref="D2371:D2434" si="224">MONTH(B2371)</f>
        <v>4</v>
      </c>
      <c r="E2371" s="560">
        <f t="shared" ref="E2371:E2434" si="225">DAY(B2371)</f>
        <v>9</v>
      </c>
      <c r="F2371" s="560">
        <f t="shared" ref="F2371:F2434" si="226">IF(HOUR(B2371)&lt;&gt;0,HOUR(B2371),24)</f>
        <v>18</v>
      </c>
      <c r="G2371" s="595">
        <f t="shared" ref="G2371:G2434" si="227">WEEKDAY(B2371,1)</f>
        <v>3</v>
      </c>
      <c r="H2371" s="590">
        <f>CHOOSE('Output Sheet'!$B$4,'8760 Data'!J2371,'8760 Data'!K2371,'8760 Data'!L2371,'8760 Data'!M2371,'8760 Data'!N2371,'8760 Data'!O2371,'8760 Data'!P2371,'8760 Data'!Q2371,'8760 Data'!R2371,'8760 Data'!S2371,'8760 Data'!T2371,'8760 Data'!U2371)</f>
        <v>0</v>
      </c>
      <c r="I2371" s="591" t="e">
        <f>H2371/'Output Sheet'!$B$8</f>
        <v>#DIV/0!</v>
      </c>
      <c r="J2371" s="596"/>
      <c r="K2371" s="560"/>
      <c r="L2371" s="560"/>
      <c r="M2371" s="560"/>
      <c r="N2371" s="560"/>
      <c r="O2371" s="560"/>
      <c r="P2371" s="560"/>
      <c r="Q2371" s="560"/>
      <c r="R2371" s="560"/>
      <c r="S2371" s="560"/>
      <c r="T2371" s="560"/>
      <c r="U2371" s="560"/>
    </row>
    <row r="2372" spans="1:21">
      <c r="A2372" s="593">
        <f t="shared" si="222"/>
        <v>41373</v>
      </c>
      <c r="B2372" s="594">
        <v>41373.791803761575</v>
      </c>
      <c r="C2372" s="560">
        <f t="shared" si="223"/>
        <v>2013</v>
      </c>
      <c r="D2372" s="560">
        <f t="shared" si="224"/>
        <v>4</v>
      </c>
      <c r="E2372" s="560">
        <f t="shared" si="225"/>
        <v>9</v>
      </c>
      <c r="F2372" s="560">
        <f t="shared" si="226"/>
        <v>19</v>
      </c>
      <c r="G2372" s="595">
        <f t="shared" si="227"/>
        <v>3</v>
      </c>
      <c r="H2372" s="590">
        <f>CHOOSE('Output Sheet'!$B$4,'8760 Data'!J2372,'8760 Data'!K2372,'8760 Data'!L2372,'8760 Data'!M2372,'8760 Data'!N2372,'8760 Data'!O2372,'8760 Data'!P2372,'8760 Data'!Q2372,'8760 Data'!R2372,'8760 Data'!S2372,'8760 Data'!T2372,'8760 Data'!U2372)</f>
        <v>0</v>
      </c>
      <c r="I2372" s="591" t="e">
        <f>H2372/'Output Sheet'!$B$8</f>
        <v>#DIV/0!</v>
      </c>
      <c r="J2372" s="596"/>
      <c r="K2372" s="560"/>
      <c r="L2372" s="560"/>
      <c r="M2372" s="560"/>
      <c r="N2372" s="560"/>
      <c r="O2372" s="560"/>
      <c r="P2372" s="560"/>
      <c r="Q2372" s="560"/>
      <c r="R2372" s="560"/>
      <c r="S2372" s="560"/>
      <c r="T2372" s="560"/>
      <c r="U2372" s="560"/>
    </row>
    <row r="2373" spans="1:21">
      <c r="A2373" s="593">
        <f t="shared" si="222"/>
        <v>41373</v>
      </c>
      <c r="B2373" s="594">
        <v>41373.833470486112</v>
      </c>
      <c r="C2373" s="560">
        <f t="shared" si="223"/>
        <v>2013</v>
      </c>
      <c r="D2373" s="560">
        <f t="shared" si="224"/>
        <v>4</v>
      </c>
      <c r="E2373" s="560">
        <f t="shared" si="225"/>
        <v>9</v>
      </c>
      <c r="F2373" s="560">
        <f t="shared" si="226"/>
        <v>20</v>
      </c>
      <c r="G2373" s="595">
        <f t="shared" si="227"/>
        <v>3</v>
      </c>
      <c r="H2373" s="590">
        <f>CHOOSE('Output Sheet'!$B$4,'8760 Data'!J2373,'8760 Data'!K2373,'8760 Data'!L2373,'8760 Data'!M2373,'8760 Data'!N2373,'8760 Data'!O2373,'8760 Data'!P2373,'8760 Data'!Q2373,'8760 Data'!R2373,'8760 Data'!S2373,'8760 Data'!T2373,'8760 Data'!U2373)</f>
        <v>0</v>
      </c>
      <c r="I2373" s="591" t="e">
        <f>H2373/'Output Sheet'!$B$8</f>
        <v>#DIV/0!</v>
      </c>
      <c r="J2373" s="596"/>
      <c r="K2373" s="560"/>
      <c r="L2373" s="560"/>
      <c r="M2373" s="560"/>
      <c r="N2373" s="560"/>
      <c r="O2373" s="560"/>
      <c r="P2373" s="560"/>
      <c r="Q2373" s="560"/>
      <c r="R2373" s="560"/>
      <c r="S2373" s="560"/>
      <c r="T2373" s="560"/>
      <c r="U2373" s="560"/>
    </row>
    <row r="2374" spans="1:21">
      <c r="A2374" s="593">
        <f t="shared" si="222"/>
        <v>41373</v>
      </c>
      <c r="B2374" s="594">
        <v>41373.875137210649</v>
      </c>
      <c r="C2374" s="560">
        <f t="shared" si="223"/>
        <v>2013</v>
      </c>
      <c r="D2374" s="560">
        <f t="shared" si="224"/>
        <v>4</v>
      </c>
      <c r="E2374" s="560">
        <f t="shared" si="225"/>
        <v>9</v>
      </c>
      <c r="F2374" s="560">
        <f t="shared" si="226"/>
        <v>21</v>
      </c>
      <c r="G2374" s="595">
        <f t="shared" si="227"/>
        <v>3</v>
      </c>
      <c r="H2374" s="590">
        <f>CHOOSE('Output Sheet'!$B$4,'8760 Data'!J2374,'8760 Data'!K2374,'8760 Data'!L2374,'8760 Data'!M2374,'8760 Data'!N2374,'8760 Data'!O2374,'8760 Data'!P2374,'8760 Data'!Q2374,'8760 Data'!R2374,'8760 Data'!S2374,'8760 Data'!T2374,'8760 Data'!U2374)</f>
        <v>0</v>
      </c>
      <c r="I2374" s="591" t="e">
        <f>H2374/'Output Sheet'!$B$8</f>
        <v>#DIV/0!</v>
      </c>
      <c r="J2374" s="596"/>
      <c r="K2374" s="560"/>
      <c r="L2374" s="560"/>
      <c r="M2374" s="560"/>
      <c r="N2374" s="560"/>
      <c r="O2374" s="560"/>
      <c r="P2374" s="560"/>
      <c r="Q2374" s="560"/>
      <c r="R2374" s="560"/>
      <c r="S2374" s="560"/>
      <c r="T2374" s="560"/>
      <c r="U2374" s="560"/>
    </row>
    <row r="2375" spans="1:21">
      <c r="A2375" s="593">
        <f t="shared" si="222"/>
        <v>41373</v>
      </c>
      <c r="B2375" s="594">
        <v>41373.916803935186</v>
      </c>
      <c r="C2375" s="560">
        <f t="shared" si="223"/>
        <v>2013</v>
      </c>
      <c r="D2375" s="560">
        <f t="shared" si="224"/>
        <v>4</v>
      </c>
      <c r="E2375" s="560">
        <f t="shared" si="225"/>
        <v>9</v>
      </c>
      <c r="F2375" s="560">
        <f t="shared" si="226"/>
        <v>22</v>
      </c>
      <c r="G2375" s="595">
        <f t="shared" si="227"/>
        <v>3</v>
      </c>
      <c r="H2375" s="590">
        <f>CHOOSE('Output Sheet'!$B$4,'8760 Data'!J2375,'8760 Data'!K2375,'8760 Data'!L2375,'8760 Data'!M2375,'8760 Data'!N2375,'8760 Data'!O2375,'8760 Data'!P2375,'8760 Data'!Q2375,'8760 Data'!R2375,'8760 Data'!S2375,'8760 Data'!T2375,'8760 Data'!U2375)</f>
        <v>0</v>
      </c>
      <c r="I2375" s="591" t="e">
        <f>H2375/'Output Sheet'!$B$8</f>
        <v>#DIV/0!</v>
      </c>
      <c r="J2375" s="596"/>
      <c r="K2375" s="560"/>
      <c r="L2375" s="560"/>
      <c r="M2375" s="560"/>
      <c r="N2375" s="560"/>
      <c r="O2375" s="560"/>
      <c r="P2375" s="560"/>
      <c r="Q2375" s="560"/>
      <c r="R2375" s="560"/>
      <c r="S2375" s="560"/>
      <c r="T2375" s="560"/>
      <c r="U2375" s="560"/>
    </row>
    <row r="2376" spans="1:21">
      <c r="A2376" s="593">
        <f t="shared" si="222"/>
        <v>41373</v>
      </c>
      <c r="B2376" s="594">
        <v>41373.958470659723</v>
      </c>
      <c r="C2376" s="560">
        <f t="shared" si="223"/>
        <v>2013</v>
      </c>
      <c r="D2376" s="560">
        <f t="shared" si="224"/>
        <v>4</v>
      </c>
      <c r="E2376" s="560">
        <f t="shared" si="225"/>
        <v>9</v>
      </c>
      <c r="F2376" s="560">
        <f t="shared" si="226"/>
        <v>23</v>
      </c>
      <c r="G2376" s="595">
        <f t="shared" si="227"/>
        <v>3</v>
      </c>
      <c r="H2376" s="590">
        <f>CHOOSE('Output Sheet'!$B$4,'8760 Data'!J2376,'8760 Data'!K2376,'8760 Data'!L2376,'8760 Data'!M2376,'8760 Data'!N2376,'8760 Data'!O2376,'8760 Data'!P2376,'8760 Data'!Q2376,'8760 Data'!R2376,'8760 Data'!S2376,'8760 Data'!T2376,'8760 Data'!U2376)</f>
        <v>0</v>
      </c>
      <c r="I2376" s="591" t="e">
        <f>H2376/'Output Sheet'!$B$8</f>
        <v>#DIV/0!</v>
      </c>
      <c r="J2376" s="596"/>
      <c r="K2376" s="560"/>
      <c r="L2376" s="560"/>
      <c r="M2376" s="560"/>
      <c r="N2376" s="560"/>
      <c r="O2376" s="560"/>
      <c r="P2376" s="560"/>
      <c r="Q2376" s="560"/>
      <c r="R2376" s="560"/>
      <c r="S2376" s="560"/>
      <c r="T2376" s="560"/>
      <c r="U2376" s="560"/>
    </row>
    <row r="2377" spans="1:21">
      <c r="A2377" s="593">
        <f t="shared" si="222"/>
        <v>41374</v>
      </c>
      <c r="B2377" s="594">
        <v>41374.000137384261</v>
      </c>
      <c r="C2377" s="560">
        <f t="shared" si="223"/>
        <v>2013</v>
      </c>
      <c r="D2377" s="560">
        <f t="shared" si="224"/>
        <v>4</v>
      </c>
      <c r="E2377" s="560">
        <f t="shared" si="225"/>
        <v>10</v>
      </c>
      <c r="F2377" s="560">
        <f t="shared" si="226"/>
        <v>24</v>
      </c>
      <c r="G2377" s="595">
        <f t="shared" si="227"/>
        <v>4</v>
      </c>
      <c r="H2377" s="590">
        <f>CHOOSE('Output Sheet'!$B$4,'8760 Data'!J2377,'8760 Data'!K2377,'8760 Data'!L2377,'8760 Data'!M2377,'8760 Data'!N2377,'8760 Data'!O2377,'8760 Data'!P2377,'8760 Data'!Q2377,'8760 Data'!R2377,'8760 Data'!S2377,'8760 Data'!T2377,'8760 Data'!U2377)</f>
        <v>0</v>
      </c>
      <c r="I2377" s="591" t="e">
        <f>H2377/'Output Sheet'!$B$8</f>
        <v>#DIV/0!</v>
      </c>
      <c r="J2377" s="596"/>
      <c r="K2377" s="560"/>
      <c r="L2377" s="560"/>
      <c r="M2377" s="560"/>
      <c r="N2377" s="560"/>
      <c r="O2377" s="560"/>
      <c r="P2377" s="560"/>
      <c r="Q2377" s="560"/>
      <c r="R2377" s="560"/>
      <c r="S2377" s="560"/>
      <c r="T2377" s="560"/>
      <c r="U2377" s="560"/>
    </row>
    <row r="2378" spans="1:21">
      <c r="A2378" s="593">
        <f t="shared" si="222"/>
        <v>41374</v>
      </c>
      <c r="B2378" s="594">
        <v>41374.041804108798</v>
      </c>
      <c r="C2378" s="560">
        <f t="shared" si="223"/>
        <v>2013</v>
      </c>
      <c r="D2378" s="560">
        <f t="shared" si="224"/>
        <v>4</v>
      </c>
      <c r="E2378" s="560">
        <f t="shared" si="225"/>
        <v>10</v>
      </c>
      <c r="F2378" s="560">
        <f t="shared" si="226"/>
        <v>1</v>
      </c>
      <c r="G2378" s="595">
        <f t="shared" si="227"/>
        <v>4</v>
      </c>
      <c r="H2378" s="590">
        <f>CHOOSE('Output Sheet'!$B$4,'8760 Data'!J2378,'8760 Data'!K2378,'8760 Data'!L2378,'8760 Data'!M2378,'8760 Data'!N2378,'8760 Data'!O2378,'8760 Data'!P2378,'8760 Data'!Q2378,'8760 Data'!R2378,'8760 Data'!S2378,'8760 Data'!T2378,'8760 Data'!U2378)</f>
        <v>0</v>
      </c>
      <c r="I2378" s="591" t="e">
        <f>H2378/'Output Sheet'!$B$8</f>
        <v>#DIV/0!</v>
      </c>
      <c r="J2378" s="596"/>
      <c r="K2378" s="560"/>
      <c r="L2378" s="560"/>
      <c r="M2378" s="560"/>
      <c r="N2378" s="560"/>
      <c r="O2378" s="560"/>
      <c r="P2378" s="560"/>
      <c r="Q2378" s="560"/>
      <c r="R2378" s="560"/>
      <c r="S2378" s="560"/>
      <c r="T2378" s="560"/>
      <c r="U2378" s="560"/>
    </row>
    <row r="2379" spans="1:21">
      <c r="A2379" s="593">
        <f t="shared" si="222"/>
        <v>41374</v>
      </c>
      <c r="B2379" s="594">
        <v>41374.083470833335</v>
      </c>
      <c r="C2379" s="560">
        <f t="shared" si="223"/>
        <v>2013</v>
      </c>
      <c r="D2379" s="560">
        <f t="shared" si="224"/>
        <v>4</v>
      </c>
      <c r="E2379" s="560">
        <f t="shared" si="225"/>
        <v>10</v>
      </c>
      <c r="F2379" s="560">
        <f t="shared" si="226"/>
        <v>2</v>
      </c>
      <c r="G2379" s="595">
        <f t="shared" si="227"/>
        <v>4</v>
      </c>
      <c r="H2379" s="590">
        <f>CHOOSE('Output Sheet'!$B$4,'8760 Data'!J2379,'8760 Data'!K2379,'8760 Data'!L2379,'8760 Data'!M2379,'8760 Data'!N2379,'8760 Data'!O2379,'8760 Data'!P2379,'8760 Data'!Q2379,'8760 Data'!R2379,'8760 Data'!S2379,'8760 Data'!T2379,'8760 Data'!U2379)</f>
        <v>0</v>
      </c>
      <c r="I2379" s="591" t="e">
        <f>H2379/'Output Sheet'!$B$8</f>
        <v>#DIV/0!</v>
      </c>
      <c r="J2379" s="596"/>
      <c r="K2379" s="560"/>
      <c r="L2379" s="560"/>
      <c r="M2379" s="560"/>
      <c r="N2379" s="560"/>
      <c r="O2379" s="560"/>
      <c r="P2379" s="560"/>
      <c r="Q2379" s="560"/>
      <c r="R2379" s="560"/>
      <c r="S2379" s="560"/>
      <c r="T2379" s="560"/>
      <c r="U2379" s="560"/>
    </row>
    <row r="2380" spans="1:21">
      <c r="A2380" s="593">
        <f t="shared" si="222"/>
        <v>41374</v>
      </c>
      <c r="B2380" s="594">
        <v>41374.125137557872</v>
      </c>
      <c r="C2380" s="560">
        <f t="shared" si="223"/>
        <v>2013</v>
      </c>
      <c r="D2380" s="560">
        <f t="shared" si="224"/>
        <v>4</v>
      </c>
      <c r="E2380" s="560">
        <f t="shared" si="225"/>
        <v>10</v>
      </c>
      <c r="F2380" s="560">
        <f t="shared" si="226"/>
        <v>3</v>
      </c>
      <c r="G2380" s="595">
        <f t="shared" si="227"/>
        <v>4</v>
      </c>
      <c r="H2380" s="590">
        <f>CHOOSE('Output Sheet'!$B$4,'8760 Data'!J2380,'8760 Data'!K2380,'8760 Data'!L2380,'8760 Data'!M2380,'8760 Data'!N2380,'8760 Data'!O2380,'8760 Data'!P2380,'8760 Data'!Q2380,'8760 Data'!R2380,'8760 Data'!S2380,'8760 Data'!T2380,'8760 Data'!U2380)</f>
        <v>0</v>
      </c>
      <c r="I2380" s="591" t="e">
        <f>H2380/'Output Sheet'!$B$8</f>
        <v>#DIV/0!</v>
      </c>
      <c r="J2380" s="596"/>
      <c r="K2380" s="560"/>
      <c r="L2380" s="560"/>
      <c r="M2380" s="560"/>
      <c r="N2380" s="560"/>
      <c r="O2380" s="560"/>
      <c r="P2380" s="560"/>
      <c r="Q2380" s="560"/>
      <c r="R2380" s="560"/>
      <c r="S2380" s="560"/>
      <c r="T2380" s="560"/>
      <c r="U2380" s="560"/>
    </row>
    <row r="2381" spans="1:21">
      <c r="A2381" s="593">
        <f t="shared" si="222"/>
        <v>41374</v>
      </c>
      <c r="B2381" s="594">
        <v>41374.166804282409</v>
      </c>
      <c r="C2381" s="560">
        <f t="shared" si="223"/>
        <v>2013</v>
      </c>
      <c r="D2381" s="560">
        <f t="shared" si="224"/>
        <v>4</v>
      </c>
      <c r="E2381" s="560">
        <f t="shared" si="225"/>
        <v>10</v>
      </c>
      <c r="F2381" s="560">
        <f t="shared" si="226"/>
        <v>4</v>
      </c>
      <c r="G2381" s="595">
        <f t="shared" si="227"/>
        <v>4</v>
      </c>
      <c r="H2381" s="590">
        <f>CHOOSE('Output Sheet'!$B$4,'8760 Data'!J2381,'8760 Data'!K2381,'8760 Data'!L2381,'8760 Data'!M2381,'8760 Data'!N2381,'8760 Data'!O2381,'8760 Data'!P2381,'8760 Data'!Q2381,'8760 Data'!R2381,'8760 Data'!S2381,'8760 Data'!T2381,'8760 Data'!U2381)</f>
        <v>0</v>
      </c>
      <c r="I2381" s="591" t="e">
        <f>H2381/'Output Sheet'!$B$8</f>
        <v>#DIV/0!</v>
      </c>
      <c r="J2381" s="596"/>
      <c r="K2381" s="560"/>
      <c r="L2381" s="560"/>
      <c r="M2381" s="560"/>
      <c r="N2381" s="560"/>
      <c r="O2381" s="560"/>
      <c r="P2381" s="560"/>
      <c r="Q2381" s="560"/>
      <c r="R2381" s="560"/>
      <c r="S2381" s="560"/>
      <c r="T2381" s="560"/>
      <c r="U2381" s="560"/>
    </row>
    <row r="2382" spans="1:21">
      <c r="A2382" s="593">
        <f t="shared" si="222"/>
        <v>41374</v>
      </c>
      <c r="B2382" s="594">
        <v>41374.208471006947</v>
      </c>
      <c r="C2382" s="560">
        <f t="shared" si="223"/>
        <v>2013</v>
      </c>
      <c r="D2382" s="560">
        <f t="shared" si="224"/>
        <v>4</v>
      </c>
      <c r="E2382" s="560">
        <f t="shared" si="225"/>
        <v>10</v>
      </c>
      <c r="F2382" s="560">
        <f t="shared" si="226"/>
        <v>5</v>
      </c>
      <c r="G2382" s="595">
        <f t="shared" si="227"/>
        <v>4</v>
      </c>
      <c r="H2382" s="590">
        <f>CHOOSE('Output Sheet'!$B$4,'8760 Data'!J2382,'8760 Data'!K2382,'8760 Data'!L2382,'8760 Data'!M2382,'8760 Data'!N2382,'8760 Data'!O2382,'8760 Data'!P2382,'8760 Data'!Q2382,'8760 Data'!R2382,'8760 Data'!S2382,'8760 Data'!T2382,'8760 Data'!U2382)</f>
        <v>0</v>
      </c>
      <c r="I2382" s="591" t="e">
        <f>H2382/'Output Sheet'!$B$8</f>
        <v>#DIV/0!</v>
      </c>
      <c r="J2382" s="596"/>
      <c r="K2382" s="560"/>
      <c r="L2382" s="560"/>
      <c r="M2382" s="560"/>
      <c r="N2382" s="560"/>
      <c r="O2382" s="560"/>
      <c r="P2382" s="560"/>
      <c r="Q2382" s="560"/>
      <c r="R2382" s="560"/>
      <c r="S2382" s="560"/>
      <c r="T2382" s="560"/>
      <c r="U2382" s="560"/>
    </row>
    <row r="2383" spans="1:21">
      <c r="A2383" s="593">
        <f t="shared" si="222"/>
        <v>41374</v>
      </c>
      <c r="B2383" s="594">
        <v>41374.250137731484</v>
      </c>
      <c r="C2383" s="560">
        <f t="shared" si="223"/>
        <v>2013</v>
      </c>
      <c r="D2383" s="560">
        <f t="shared" si="224"/>
        <v>4</v>
      </c>
      <c r="E2383" s="560">
        <f t="shared" si="225"/>
        <v>10</v>
      </c>
      <c r="F2383" s="560">
        <f t="shared" si="226"/>
        <v>6</v>
      </c>
      <c r="G2383" s="595">
        <f t="shared" si="227"/>
        <v>4</v>
      </c>
      <c r="H2383" s="590">
        <f>CHOOSE('Output Sheet'!$B$4,'8760 Data'!J2383,'8760 Data'!K2383,'8760 Data'!L2383,'8760 Data'!M2383,'8760 Data'!N2383,'8760 Data'!O2383,'8760 Data'!P2383,'8760 Data'!Q2383,'8760 Data'!R2383,'8760 Data'!S2383,'8760 Data'!T2383,'8760 Data'!U2383)</f>
        <v>0</v>
      </c>
      <c r="I2383" s="591" t="e">
        <f>H2383/'Output Sheet'!$B$8</f>
        <v>#DIV/0!</v>
      </c>
      <c r="J2383" s="596"/>
      <c r="K2383" s="560"/>
      <c r="L2383" s="560"/>
      <c r="M2383" s="560"/>
      <c r="N2383" s="560"/>
      <c r="O2383" s="560"/>
      <c r="P2383" s="560"/>
      <c r="Q2383" s="560"/>
      <c r="R2383" s="560"/>
      <c r="S2383" s="560"/>
      <c r="T2383" s="560"/>
      <c r="U2383" s="560"/>
    </row>
    <row r="2384" spans="1:21">
      <c r="A2384" s="593">
        <f t="shared" si="222"/>
        <v>41374</v>
      </c>
      <c r="B2384" s="594">
        <v>41374.291804456021</v>
      </c>
      <c r="C2384" s="560">
        <f t="shared" si="223"/>
        <v>2013</v>
      </c>
      <c r="D2384" s="560">
        <f t="shared" si="224"/>
        <v>4</v>
      </c>
      <c r="E2384" s="560">
        <f t="shared" si="225"/>
        <v>10</v>
      </c>
      <c r="F2384" s="560">
        <f t="shared" si="226"/>
        <v>7</v>
      </c>
      <c r="G2384" s="595">
        <f t="shared" si="227"/>
        <v>4</v>
      </c>
      <c r="H2384" s="590">
        <f>CHOOSE('Output Sheet'!$B$4,'8760 Data'!J2384,'8760 Data'!K2384,'8760 Data'!L2384,'8760 Data'!M2384,'8760 Data'!N2384,'8760 Data'!O2384,'8760 Data'!P2384,'8760 Data'!Q2384,'8760 Data'!R2384,'8760 Data'!S2384,'8760 Data'!T2384,'8760 Data'!U2384)</f>
        <v>0</v>
      </c>
      <c r="I2384" s="591" t="e">
        <f>H2384/'Output Sheet'!$B$8</f>
        <v>#DIV/0!</v>
      </c>
      <c r="J2384" s="596"/>
      <c r="K2384" s="560"/>
      <c r="L2384" s="560"/>
      <c r="M2384" s="560"/>
      <c r="N2384" s="560"/>
      <c r="O2384" s="560"/>
      <c r="P2384" s="560"/>
      <c r="Q2384" s="560"/>
      <c r="R2384" s="560"/>
      <c r="S2384" s="560"/>
      <c r="T2384" s="560"/>
      <c r="U2384" s="560"/>
    </row>
    <row r="2385" spans="1:21">
      <c r="A2385" s="593">
        <f t="shared" si="222"/>
        <v>41374</v>
      </c>
      <c r="B2385" s="594">
        <v>41374.333471180558</v>
      </c>
      <c r="C2385" s="560">
        <f t="shared" si="223"/>
        <v>2013</v>
      </c>
      <c r="D2385" s="560">
        <f t="shared" si="224"/>
        <v>4</v>
      </c>
      <c r="E2385" s="560">
        <f t="shared" si="225"/>
        <v>10</v>
      </c>
      <c r="F2385" s="560">
        <f t="shared" si="226"/>
        <v>8</v>
      </c>
      <c r="G2385" s="595">
        <f t="shared" si="227"/>
        <v>4</v>
      </c>
      <c r="H2385" s="590">
        <f>CHOOSE('Output Sheet'!$B$4,'8760 Data'!J2385,'8760 Data'!K2385,'8760 Data'!L2385,'8760 Data'!M2385,'8760 Data'!N2385,'8760 Data'!O2385,'8760 Data'!P2385,'8760 Data'!Q2385,'8760 Data'!R2385,'8760 Data'!S2385,'8760 Data'!T2385,'8760 Data'!U2385)</f>
        <v>0</v>
      </c>
      <c r="I2385" s="591" t="e">
        <f>H2385/'Output Sheet'!$B$8</f>
        <v>#DIV/0!</v>
      </c>
      <c r="J2385" s="596"/>
      <c r="K2385" s="560"/>
      <c r="L2385" s="560"/>
      <c r="M2385" s="560"/>
      <c r="N2385" s="560"/>
      <c r="O2385" s="560"/>
      <c r="P2385" s="560"/>
      <c r="Q2385" s="560"/>
      <c r="R2385" s="560"/>
      <c r="S2385" s="560"/>
      <c r="T2385" s="560"/>
      <c r="U2385" s="560"/>
    </row>
    <row r="2386" spans="1:21">
      <c r="A2386" s="593">
        <f t="shared" si="222"/>
        <v>41374</v>
      </c>
      <c r="B2386" s="594">
        <v>41374.375137905095</v>
      </c>
      <c r="C2386" s="560">
        <f t="shared" si="223"/>
        <v>2013</v>
      </c>
      <c r="D2386" s="560">
        <f t="shared" si="224"/>
        <v>4</v>
      </c>
      <c r="E2386" s="560">
        <f t="shared" si="225"/>
        <v>10</v>
      </c>
      <c r="F2386" s="560">
        <f t="shared" si="226"/>
        <v>9</v>
      </c>
      <c r="G2386" s="595">
        <f t="shared" si="227"/>
        <v>4</v>
      </c>
      <c r="H2386" s="590">
        <f>CHOOSE('Output Sheet'!$B$4,'8760 Data'!J2386,'8760 Data'!K2386,'8760 Data'!L2386,'8760 Data'!M2386,'8760 Data'!N2386,'8760 Data'!O2386,'8760 Data'!P2386,'8760 Data'!Q2386,'8760 Data'!R2386,'8760 Data'!S2386,'8760 Data'!T2386,'8760 Data'!U2386)</f>
        <v>0</v>
      </c>
      <c r="I2386" s="591" t="e">
        <f>H2386/'Output Sheet'!$B$8</f>
        <v>#DIV/0!</v>
      </c>
      <c r="J2386" s="596"/>
      <c r="K2386" s="560"/>
      <c r="L2386" s="560"/>
      <c r="M2386" s="560"/>
      <c r="N2386" s="560"/>
      <c r="O2386" s="560"/>
      <c r="P2386" s="560"/>
      <c r="Q2386" s="560"/>
      <c r="R2386" s="560"/>
      <c r="S2386" s="560"/>
      <c r="T2386" s="560"/>
      <c r="U2386" s="560"/>
    </row>
    <row r="2387" spans="1:21">
      <c r="A2387" s="593">
        <f t="shared" si="222"/>
        <v>41374</v>
      </c>
      <c r="B2387" s="594">
        <v>41374.416804629633</v>
      </c>
      <c r="C2387" s="560">
        <f t="shared" si="223"/>
        <v>2013</v>
      </c>
      <c r="D2387" s="560">
        <f t="shared" si="224"/>
        <v>4</v>
      </c>
      <c r="E2387" s="560">
        <f t="shared" si="225"/>
        <v>10</v>
      </c>
      <c r="F2387" s="560">
        <f t="shared" si="226"/>
        <v>10</v>
      </c>
      <c r="G2387" s="595">
        <f t="shared" si="227"/>
        <v>4</v>
      </c>
      <c r="H2387" s="590">
        <f>CHOOSE('Output Sheet'!$B$4,'8760 Data'!J2387,'8760 Data'!K2387,'8760 Data'!L2387,'8760 Data'!M2387,'8760 Data'!N2387,'8760 Data'!O2387,'8760 Data'!P2387,'8760 Data'!Q2387,'8760 Data'!R2387,'8760 Data'!S2387,'8760 Data'!T2387,'8760 Data'!U2387)</f>
        <v>0</v>
      </c>
      <c r="I2387" s="591" t="e">
        <f>H2387/'Output Sheet'!$B$8</f>
        <v>#DIV/0!</v>
      </c>
      <c r="J2387" s="596"/>
      <c r="K2387" s="560"/>
      <c r="L2387" s="560"/>
      <c r="M2387" s="560"/>
      <c r="N2387" s="560"/>
      <c r="O2387" s="560"/>
      <c r="P2387" s="560"/>
      <c r="Q2387" s="560"/>
      <c r="R2387" s="560"/>
      <c r="S2387" s="560"/>
      <c r="T2387" s="560"/>
      <c r="U2387" s="560"/>
    </row>
    <row r="2388" spans="1:21">
      <c r="A2388" s="593">
        <f t="shared" si="222"/>
        <v>41374</v>
      </c>
      <c r="B2388" s="594">
        <v>41374.45847135417</v>
      </c>
      <c r="C2388" s="560">
        <f t="shared" si="223"/>
        <v>2013</v>
      </c>
      <c r="D2388" s="560">
        <f t="shared" si="224"/>
        <v>4</v>
      </c>
      <c r="E2388" s="560">
        <f t="shared" si="225"/>
        <v>10</v>
      </c>
      <c r="F2388" s="560">
        <f t="shared" si="226"/>
        <v>11</v>
      </c>
      <c r="G2388" s="595">
        <f t="shared" si="227"/>
        <v>4</v>
      </c>
      <c r="H2388" s="590">
        <f>CHOOSE('Output Sheet'!$B$4,'8760 Data'!J2388,'8760 Data'!K2388,'8760 Data'!L2388,'8760 Data'!M2388,'8760 Data'!N2388,'8760 Data'!O2388,'8760 Data'!P2388,'8760 Data'!Q2388,'8760 Data'!R2388,'8760 Data'!S2388,'8760 Data'!T2388,'8760 Data'!U2388)</f>
        <v>0</v>
      </c>
      <c r="I2388" s="591" t="e">
        <f>H2388/'Output Sheet'!$B$8</f>
        <v>#DIV/0!</v>
      </c>
      <c r="J2388" s="596"/>
      <c r="K2388" s="560"/>
      <c r="L2388" s="560"/>
      <c r="M2388" s="560"/>
      <c r="N2388" s="560"/>
      <c r="O2388" s="560"/>
      <c r="P2388" s="560"/>
      <c r="Q2388" s="560"/>
      <c r="R2388" s="560"/>
      <c r="S2388" s="560"/>
      <c r="T2388" s="560"/>
      <c r="U2388" s="560"/>
    </row>
    <row r="2389" spans="1:21">
      <c r="A2389" s="593">
        <f t="shared" si="222"/>
        <v>41374</v>
      </c>
      <c r="B2389" s="594">
        <v>41374.500138078707</v>
      </c>
      <c r="C2389" s="560">
        <f t="shared" si="223"/>
        <v>2013</v>
      </c>
      <c r="D2389" s="560">
        <f t="shared" si="224"/>
        <v>4</v>
      </c>
      <c r="E2389" s="560">
        <f t="shared" si="225"/>
        <v>10</v>
      </c>
      <c r="F2389" s="560">
        <f t="shared" si="226"/>
        <v>12</v>
      </c>
      <c r="G2389" s="595">
        <f t="shared" si="227"/>
        <v>4</v>
      </c>
      <c r="H2389" s="590">
        <f>CHOOSE('Output Sheet'!$B$4,'8760 Data'!J2389,'8760 Data'!K2389,'8760 Data'!L2389,'8760 Data'!M2389,'8760 Data'!N2389,'8760 Data'!O2389,'8760 Data'!P2389,'8760 Data'!Q2389,'8760 Data'!R2389,'8760 Data'!S2389,'8760 Data'!T2389,'8760 Data'!U2389)</f>
        <v>0</v>
      </c>
      <c r="I2389" s="591" t="e">
        <f>H2389/'Output Sheet'!$B$8</f>
        <v>#DIV/0!</v>
      </c>
      <c r="J2389" s="596"/>
      <c r="K2389" s="560"/>
      <c r="L2389" s="560"/>
      <c r="M2389" s="560"/>
      <c r="N2389" s="560"/>
      <c r="O2389" s="560"/>
      <c r="P2389" s="560"/>
      <c r="Q2389" s="560"/>
      <c r="R2389" s="560"/>
      <c r="S2389" s="560"/>
      <c r="T2389" s="560"/>
      <c r="U2389" s="560"/>
    </row>
    <row r="2390" spans="1:21">
      <c r="A2390" s="593">
        <f t="shared" si="222"/>
        <v>41374</v>
      </c>
      <c r="B2390" s="594">
        <v>41374.541804803244</v>
      </c>
      <c r="C2390" s="560">
        <f t="shared" si="223"/>
        <v>2013</v>
      </c>
      <c r="D2390" s="560">
        <f t="shared" si="224"/>
        <v>4</v>
      </c>
      <c r="E2390" s="560">
        <f t="shared" si="225"/>
        <v>10</v>
      </c>
      <c r="F2390" s="560">
        <f t="shared" si="226"/>
        <v>13</v>
      </c>
      <c r="G2390" s="595">
        <f t="shared" si="227"/>
        <v>4</v>
      </c>
      <c r="H2390" s="590">
        <f>CHOOSE('Output Sheet'!$B$4,'8760 Data'!J2390,'8760 Data'!K2390,'8760 Data'!L2390,'8760 Data'!M2390,'8760 Data'!N2390,'8760 Data'!O2390,'8760 Data'!P2390,'8760 Data'!Q2390,'8760 Data'!R2390,'8760 Data'!S2390,'8760 Data'!T2390,'8760 Data'!U2390)</f>
        <v>0</v>
      </c>
      <c r="I2390" s="591" t="e">
        <f>H2390/'Output Sheet'!$B$8</f>
        <v>#DIV/0!</v>
      </c>
      <c r="J2390" s="596"/>
      <c r="K2390" s="560"/>
      <c r="L2390" s="560"/>
      <c r="M2390" s="560"/>
      <c r="N2390" s="560"/>
      <c r="O2390" s="560"/>
      <c r="P2390" s="560"/>
      <c r="Q2390" s="560"/>
      <c r="R2390" s="560"/>
      <c r="S2390" s="560"/>
      <c r="T2390" s="560"/>
      <c r="U2390" s="560"/>
    </row>
    <row r="2391" spans="1:21">
      <c r="A2391" s="593">
        <f t="shared" si="222"/>
        <v>41374</v>
      </c>
      <c r="B2391" s="594">
        <v>41374.583471527774</v>
      </c>
      <c r="C2391" s="560">
        <f t="shared" si="223"/>
        <v>2013</v>
      </c>
      <c r="D2391" s="560">
        <f t="shared" si="224"/>
        <v>4</v>
      </c>
      <c r="E2391" s="560">
        <f t="shared" si="225"/>
        <v>10</v>
      </c>
      <c r="F2391" s="560">
        <f t="shared" si="226"/>
        <v>14</v>
      </c>
      <c r="G2391" s="595">
        <f t="shared" si="227"/>
        <v>4</v>
      </c>
      <c r="H2391" s="590">
        <f>CHOOSE('Output Sheet'!$B$4,'8760 Data'!J2391,'8760 Data'!K2391,'8760 Data'!L2391,'8760 Data'!M2391,'8760 Data'!N2391,'8760 Data'!O2391,'8760 Data'!P2391,'8760 Data'!Q2391,'8760 Data'!R2391,'8760 Data'!S2391,'8760 Data'!T2391,'8760 Data'!U2391)</f>
        <v>0</v>
      </c>
      <c r="I2391" s="591" t="e">
        <f>H2391/'Output Sheet'!$B$8</f>
        <v>#DIV/0!</v>
      </c>
      <c r="J2391" s="596"/>
      <c r="K2391" s="560"/>
      <c r="L2391" s="560"/>
      <c r="M2391" s="560"/>
      <c r="N2391" s="560"/>
      <c r="O2391" s="560"/>
      <c r="P2391" s="560"/>
      <c r="Q2391" s="560"/>
      <c r="R2391" s="560"/>
      <c r="S2391" s="560"/>
      <c r="T2391" s="560"/>
      <c r="U2391" s="560"/>
    </row>
    <row r="2392" spans="1:21">
      <c r="A2392" s="593">
        <f t="shared" si="222"/>
        <v>41374</v>
      </c>
      <c r="B2392" s="594">
        <v>41374.625138252311</v>
      </c>
      <c r="C2392" s="560">
        <f t="shared" si="223"/>
        <v>2013</v>
      </c>
      <c r="D2392" s="560">
        <f t="shared" si="224"/>
        <v>4</v>
      </c>
      <c r="E2392" s="560">
        <f t="shared" si="225"/>
        <v>10</v>
      </c>
      <c r="F2392" s="560">
        <f t="shared" si="226"/>
        <v>15</v>
      </c>
      <c r="G2392" s="595">
        <f t="shared" si="227"/>
        <v>4</v>
      </c>
      <c r="H2392" s="590">
        <f>CHOOSE('Output Sheet'!$B$4,'8760 Data'!J2392,'8760 Data'!K2392,'8760 Data'!L2392,'8760 Data'!M2392,'8760 Data'!N2392,'8760 Data'!O2392,'8760 Data'!P2392,'8760 Data'!Q2392,'8760 Data'!R2392,'8760 Data'!S2392,'8760 Data'!T2392,'8760 Data'!U2392)</f>
        <v>0</v>
      </c>
      <c r="I2392" s="591" t="e">
        <f>H2392/'Output Sheet'!$B$8</f>
        <v>#DIV/0!</v>
      </c>
      <c r="J2392" s="596"/>
      <c r="K2392" s="560"/>
      <c r="L2392" s="560"/>
      <c r="M2392" s="560"/>
      <c r="N2392" s="560"/>
      <c r="O2392" s="560"/>
      <c r="P2392" s="560"/>
      <c r="Q2392" s="560"/>
      <c r="R2392" s="560"/>
      <c r="S2392" s="560"/>
      <c r="T2392" s="560"/>
      <c r="U2392" s="560"/>
    </row>
    <row r="2393" spans="1:21">
      <c r="A2393" s="593">
        <f t="shared" si="222"/>
        <v>41374</v>
      </c>
      <c r="B2393" s="594">
        <v>41374.666804976849</v>
      </c>
      <c r="C2393" s="560">
        <f t="shared" si="223"/>
        <v>2013</v>
      </c>
      <c r="D2393" s="560">
        <f t="shared" si="224"/>
        <v>4</v>
      </c>
      <c r="E2393" s="560">
        <f t="shared" si="225"/>
        <v>10</v>
      </c>
      <c r="F2393" s="560">
        <f t="shared" si="226"/>
        <v>16</v>
      </c>
      <c r="G2393" s="595">
        <f t="shared" si="227"/>
        <v>4</v>
      </c>
      <c r="H2393" s="590">
        <f>CHOOSE('Output Sheet'!$B$4,'8760 Data'!J2393,'8760 Data'!K2393,'8760 Data'!L2393,'8760 Data'!M2393,'8760 Data'!N2393,'8760 Data'!O2393,'8760 Data'!P2393,'8760 Data'!Q2393,'8760 Data'!R2393,'8760 Data'!S2393,'8760 Data'!T2393,'8760 Data'!U2393)</f>
        <v>0</v>
      </c>
      <c r="I2393" s="591" t="e">
        <f>H2393/'Output Sheet'!$B$8</f>
        <v>#DIV/0!</v>
      </c>
      <c r="J2393" s="596"/>
      <c r="K2393" s="560"/>
      <c r="L2393" s="560"/>
      <c r="M2393" s="560"/>
      <c r="N2393" s="560"/>
      <c r="O2393" s="560"/>
      <c r="P2393" s="560"/>
      <c r="Q2393" s="560"/>
      <c r="R2393" s="560"/>
      <c r="S2393" s="560"/>
      <c r="T2393" s="560"/>
      <c r="U2393" s="560"/>
    </row>
    <row r="2394" spans="1:21">
      <c r="A2394" s="593">
        <f t="shared" si="222"/>
        <v>41374</v>
      </c>
      <c r="B2394" s="594">
        <v>41374.708471701386</v>
      </c>
      <c r="C2394" s="560">
        <f t="shared" si="223"/>
        <v>2013</v>
      </c>
      <c r="D2394" s="560">
        <f t="shared" si="224"/>
        <v>4</v>
      </c>
      <c r="E2394" s="560">
        <f t="shared" si="225"/>
        <v>10</v>
      </c>
      <c r="F2394" s="560">
        <f t="shared" si="226"/>
        <v>17</v>
      </c>
      <c r="G2394" s="595">
        <f t="shared" si="227"/>
        <v>4</v>
      </c>
      <c r="H2394" s="590">
        <f>CHOOSE('Output Sheet'!$B$4,'8760 Data'!J2394,'8760 Data'!K2394,'8760 Data'!L2394,'8760 Data'!M2394,'8760 Data'!N2394,'8760 Data'!O2394,'8760 Data'!P2394,'8760 Data'!Q2394,'8760 Data'!R2394,'8760 Data'!S2394,'8760 Data'!T2394,'8760 Data'!U2394)</f>
        <v>0</v>
      </c>
      <c r="I2394" s="591" t="e">
        <f>H2394/'Output Sheet'!$B$8</f>
        <v>#DIV/0!</v>
      </c>
      <c r="J2394" s="596"/>
      <c r="K2394" s="560"/>
      <c r="L2394" s="560"/>
      <c r="M2394" s="560"/>
      <c r="N2394" s="560"/>
      <c r="O2394" s="560"/>
      <c r="P2394" s="560"/>
      <c r="Q2394" s="560"/>
      <c r="R2394" s="560"/>
      <c r="S2394" s="560"/>
      <c r="T2394" s="560"/>
      <c r="U2394" s="560"/>
    </row>
    <row r="2395" spans="1:21">
      <c r="A2395" s="593">
        <f t="shared" si="222"/>
        <v>41374</v>
      </c>
      <c r="B2395" s="594">
        <v>41374.750138425923</v>
      </c>
      <c r="C2395" s="560">
        <f t="shared" si="223"/>
        <v>2013</v>
      </c>
      <c r="D2395" s="560">
        <f t="shared" si="224"/>
        <v>4</v>
      </c>
      <c r="E2395" s="560">
        <f t="shared" si="225"/>
        <v>10</v>
      </c>
      <c r="F2395" s="560">
        <f t="shared" si="226"/>
        <v>18</v>
      </c>
      <c r="G2395" s="595">
        <f t="shared" si="227"/>
        <v>4</v>
      </c>
      <c r="H2395" s="590">
        <f>CHOOSE('Output Sheet'!$B$4,'8760 Data'!J2395,'8760 Data'!K2395,'8760 Data'!L2395,'8760 Data'!M2395,'8760 Data'!N2395,'8760 Data'!O2395,'8760 Data'!P2395,'8760 Data'!Q2395,'8760 Data'!R2395,'8760 Data'!S2395,'8760 Data'!T2395,'8760 Data'!U2395)</f>
        <v>0</v>
      </c>
      <c r="I2395" s="591" t="e">
        <f>H2395/'Output Sheet'!$B$8</f>
        <v>#DIV/0!</v>
      </c>
      <c r="J2395" s="596"/>
      <c r="K2395" s="560"/>
      <c r="L2395" s="560"/>
      <c r="M2395" s="560"/>
      <c r="N2395" s="560"/>
      <c r="O2395" s="560"/>
      <c r="P2395" s="560"/>
      <c r="Q2395" s="560"/>
      <c r="R2395" s="560"/>
      <c r="S2395" s="560"/>
      <c r="T2395" s="560"/>
      <c r="U2395" s="560"/>
    </row>
    <row r="2396" spans="1:21">
      <c r="A2396" s="593">
        <f t="shared" si="222"/>
        <v>41374</v>
      </c>
      <c r="B2396" s="594">
        <v>41374.79180515046</v>
      </c>
      <c r="C2396" s="560">
        <f t="shared" si="223"/>
        <v>2013</v>
      </c>
      <c r="D2396" s="560">
        <f t="shared" si="224"/>
        <v>4</v>
      </c>
      <c r="E2396" s="560">
        <f t="shared" si="225"/>
        <v>10</v>
      </c>
      <c r="F2396" s="560">
        <f t="shared" si="226"/>
        <v>19</v>
      </c>
      <c r="G2396" s="595">
        <f t="shared" si="227"/>
        <v>4</v>
      </c>
      <c r="H2396" s="590">
        <f>CHOOSE('Output Sheet'!$B$4,'8760 Data'!J2396,'8760 Data'!K2396,'8760 Data'!L2396,'8760 Data'!M2396,'8760 Data'!N2396,'8760 Data'!O2396,'8760 Data'!P2396,'8760 Data'!Q2396,'8760 Data'!R2396,'8760 Data'!S2396,'8760 Data'!T2396,'8760 Data'!U2396)</f>
        <v>0</v>
      </c>
      <c r="I2396" s="591" t="e">
        <f>H2396/'Output Sheet'!$B$8</f>
        <v>#DIV/0!</v>
      </c>
      <c r="J2396" s="596"/>
      <c r="K2396" s="560"/>
      <c r="L2396" s="560"/>
      <c r="M2396" s="560"/>
      <c r="N2396" s="560"/>
      <c r="O2396" s="560"/>
      <c r="P2396" s="560"/>
      <c r="Q2396" s="560"/>
      <c r="R2396" s="560"/>
      <c r="S2396" s="560"/>
      <c r="T2396" s="560"/>
      <c r="U2396" s="560"/>
    </row>
    <row r="2397" spans="1:21">
      <c r="A2397" s="593">
        <f t="shared" si="222"/>
        <v>41374</v>
      </c>
      <c r="B2397" s="594">
        <v>41374.833471874997</v>
      </c>
      <c r="C2397" s="560">
        <f t="shared" si="223"/>
        <v>2013</v>
      </c>
      <c r="D2397" s="560">
        <f t="shared" si="224"/>
        <v>4</v>
      </c>
      <c r="E2397" s="560">
        <f t="shared" si="225"/>
        <v>10</v>
      </c>
      <c r="F2397" s="560">
        <f t="shared" si="226"/>
        <v>20</v>
      </c>
      <c r="G2397" s="595">
        <f t="shared" si="227"/>
        <v>4</v>
      </c>
      <c r="H2397" s="590">
        <f>CHOOSE('Output Sheet'!$B$4,'8760 Data'!J2397,'8760 Data'!K2397,'8760 Data'!L2397,'8760 Data'!M2397,'8760 Data'!N2397,'8760 Data'!O2397,'8760 Data'!P2397,'8760 Data'!Q2397,'8760 Data'!R2397,'8760 Data'!S2397,'8760 Data'!T2397,'8760 Data'!U2397)</f>
        <v>0</v>
      </c>
      <c r="I2397" s="591" t="e">
        <f>H2397/'Output Sheet'!$B$8</f>
        <v>#DIV/0!</v>
      </c>
      <c r="J2397" s="596"/>
      <c r="K2397" s="560"/>
      <c r="L2397" s="560"/>
      <c r="M2397" s="560"/>
      <c r="N2397" s="560"/>
      <c r="O2397" s="560"/>
      <c r="P2397" s="560"/>
      <c r="Q2397" s="560"/>
      <c r="R2397" s="560"/>
      <c r="S2397" s="560"/>
      <c r="T2397" s="560"/>
      <c r="U2397" s="560"/>
    </row>
    <row r="2398" spans="1:21">
      <c r="A2398" s="593">
        <f t="shared" si="222"/>
        <v>41374</v>
      </c>
      <c r="B2398" s="594">
        <v>41374.875138599535</v>
      </c>
      <c r="C2398" s="560">
        <f t="shared" si="223"/>
        <v>2013</v>
      </c>
      <c r="D2398" s="560">
        <f t="shared" si="224"/>
        <v>4</v>
      </c>
      <c r="E2398" s="560">
        <f t="shared" si="225"/>
        <v>10</v>
      </c>
      <c r="F2398" s="560">
        <f t="shared" si="226"/>
        <v>21</v>
      </c>
      <c r="G2398" s="595">
        <f t="shared" si="227"/>
        <v>4</v>
      </c>
      <c r="H2398" s="590">
        <f>CHOOSE('Output Sheet'!$B$4,'8760 Data'!J2398,'8760 Data'!K2398,'8760 Data'!L2398,'8760 Data'!M2398,'8760 Data'!N2398,'8760 Data'!O2398,'8760 Data'!P2398,'8760 Data'!Q2398,'8760 Data'!R2398,'8760 Data'!S2398,'8760 Data'!T2398,'8760 Data'!U2398)</f>
        <v>0</v>
      </c>
      <c r="I2398" s="591" t="e">
        <f>H2398/'Output Sheet'!$B$8</f>
        <v>#DIV/0!</v>
      </c>
      <c r="J2398" s="596"/>
      <c r="K2398" s="560"/>
      <c r="L2398" s="560"/>
      <c r="M2398" s="560"/>
      <c r="N2398" s="560"/>
      <c r="O2398" s="560"/>
      <c r="P2398" s="560"/>
      <c r="Q2398" s="560"/>
      <c r="R2398" s="560"/>
      <c r="S2398" s="560"/>
      <c r="T2398" s="560"/>
      <c r="U2398" s="560"/>
    </row>
    <row r="2399" spans="1:21">
      <c r="A2399" s="593">
        <f t="shared" si="222"/>
        <v>41374</v>
      </c>
      <c r="B2399" s="594">
        <v>41374.916805324072</v>
      </c>
      <c r="C2399" s="560">
        <f t="shared" si="223"/>
        <v>2013</v>
      </c>
      <c r="D2399" s="560">
        <f t="shared" si="224"/>
        <v>4</v>
      </c>
      <c r="E2399" s="560">
        <f t="shared" si="225"/>
        <v>10</v>
      </c>
      <c r="F2399" s="560">
        <f t="shared" si="226"/>
        <v>22</v>
      </c>
      <c r="G2399" s="595">
        <f t="shared" si="227"/>
        <v>4</v>
      </c>
      <c r="H2399" s="590">
        <f>CHOOSE('Output Sheet'!$B$4,'8760 Data'!J2399,'8760 Data'!K2399,'8760 Data'!L2399,'8760 Data'!M2399,'8760 Data'!N2399,'8760 Data'!O2399,'8760 Data'!P2399,'8760 Data'!Q2399,'8760 Data'!R2399,'8760 Data'!S2399,'8760 Data'!T2399,'8760 Data'!U2399)</f>
        <v>0</v>
      </c>
      <c r="I2399" s="591" t="e">
        <f>H2399/'Output Sheet'!$B$8</f>
        <v>#DIV/0!</v>
      </c>
      <c r="J2399" s="596"/>
      <c r="K2399" s="560"/>
      <c r="L2399" s="560"/>
      <c r="M2399" s="560"/>
      <c r="N2399" s="560"/>
      <c r="O2399" s="560"/>
      <c r="P2399" s="560"/>
      <c r="Q2399" s="560"/>
      <c r="R2399" s="560"/>
      <c r="S2399" s="560"/>
      <c r="T2399" s="560"/>
      <c r="U2399" s="560"/>
    </row>
    <row r="2400" spans="1:21">
      <c r="A2400" s="593">
        <f t="shared" si="222"/>
        <v>41374</v>
      </c>
      <c r="B2400" s="594">
        <v>41374.958472048609</v>
      </c>
      <c r="C2400" s="560">
        <f t="shared" si="223"/>
        <v>2013</v>
      </c>
      <c r="D2400" s="560">
        <f t="shared" si="224"/>
        <v>4</v>
      </c>
      <c r="E2400" s="560">
        <f t="shared" si="225"/>
        <v>10</v>
      </c>
      <c r="F2400" s="560">
        <f t="shared" si="226"/>
        <v>23</v>
      </c>
      <c r="G2400" s="595">
        <f t="shared" si="227"/>
        <v>4</v>
      </c>
      <c r="H2400" s="590">
        <f>CHOOSE('Output Sheet'!$B$4,'8760 Data'!J2400,'8760 Data'!K2400,'8760 Data'!L2400,'8760 Data'!M2400,'8760 Data'!N2400,'8760 Data'!O2400,'8760 Data'!P2400,'8760 Data'!Q2400,'8760 Data'!R2400,'8760 Data'!S2400,'8760 Data'!T2400,'8760 Data'!U2400)</f>
        <v>0</v>
      </c>
      <c r="I2400" s="591" t="e">
        <f>H2400/'Output Sheet'!$B$8</f>
        <v>#DIV/0!</v>
      </c>
      <c r="J2400" s="596"/>
      <c r="K2400" s="560"/>
      <c r="L2400" s="560"/>
      <c r="M2400" s="560"/>
      <c r="N2400" s="560"/>
      <c r="O2400" s="560"/>
      <c r="P2400" s="560"/>
      <c r="Q2400" s="560"/>
      <c r="R2400" s="560"/>
      <c r="S2400" s="560"/>
      <c r="T2400" s="560"/>
      <c r="U2400" s="560"/>
    </row>
    <row r="2401" spans="1:21">
      <c r="A2401" s="593">
        <f t="shared" si="222"/>
        <v>41375</v>
      </c>
      <c r="B2401" s="594">
        <v>41375.000138773146</v>
      </c>
      <c r="C2401" s="560">
        <f t="shared" si="223"/>
        <v>2013</v>
      </c>
      <c r="D2401" s="560">
        <f t="shared" si="224"/>
        <v>4</v>
      </c>
      <c r="E2401" s="560">
        <f t="shared" si="225"/>
        <v>11</v>
      </c>
      <c r="F2401" s="560">
        <f t="shared" si="226"/>
        <v>24</v>
      </c>
      <c r="G2401" s="595">
        <f t="shared" si="227"/>
        <v>5</v>
      </c>
      <c r="H2401" s="590">
        <f>CHOOSE('Output Sheet'!$B$4,'8760 Data'!J2401,'8760 Data'!K2401,'8760 Data'!L2401,'8760 Data'!M2401,'8760 Data'!N2401,'8760 Data'!O2401,'8760 Data'!P2401,'8760 Data'!Q2401,'8760 Data'!R2401,'8760 Data'!S2401,'8760 Data'!T2401,'8760 Data'!U2401)</f>
        <v>0</v>
      </c>
      <c r="I2401" s="591" t="e">
        <f>H2401/'Output Sheet'!$B$8</f>
        <v>#DIV/0!</v>
      </c>
      <c r="J2401" s="596"/>
      <c r="K2401" s="560"/>
      <c r="L2401" s="560"/>
      <c r="M2401" s="560"/>
      <c r="N2401" s="560"/>
      <c r="O2401" s="560"/>
      <c r="P2401" s="560"/>
      <c r="Q2401" s="560"/>
      <c r="R2401" s="560"/>
      <c r="S2401" s="560"/>
      <c r="T2401" s="560"/>
      <c r="U2401" s="560"/>
    </row>
    <row r="2402" spans="1:21">
      <c r="A2402" s="593">
        <f t="shared" si="222"/>
        <v>41375</v>
      </c>
      <c r="B2402" s="594">
        <v>41375.041805497684</v>
      </c>
      <c r="C2402" s="560">
        <f t="shared" si="223"/>
        <v>2013</v>
      </c>
      <c r="D2402" s="560">
        <f t="shared" si="224"/>
        <v>4</v>
      </c>
      <c r="E2402" s="560">
        <f t="shared" si="225"/>
        <v>11</v>
      </c>
      <c r="F2402" s="560">
        <f t="shared" si="226"/>
        <v>1</v>
      </c>
      <c r="G2402" s="595">
        <f t="shared" si="227"/>
        <v>5</v>
      </c>
      <c r="H2402" s="590">
        <f>CHOOSE('Output Sheet'!$B$4,'8760 Data'!J2402,'8760 Data'!K2402,'8760 Data'!L2402,'8760 Data'!M2402,'8760 Data'!N2402,'8760 Data'!O2402,'8760 Data'!P2402,'8760 Data'!Q2402,'8760 Data'!R2402,'8760 Data'!S2402,'8760 Data'!T2402,'8760 Data'!U2402)</f>
        <v>0</v>
      </c>
      <c r="I2402" s="591" t="e">
        <f>H2402/'Output Sheet'!$B$8</f>
        <v>#DIV/0!</v>
      </c>
      <c r="J2402" s="596"/>
      <c r="K2402" s="560"/>
      <c r="L2402" s="560"/>
      <c r="M2402" s="560"/>
      <c r="N2402" s="560"/>
      <c r="O2402" s="560"/>
      <c r="P2402" s="560"/>
      <c r="Q2402" s="560"/>
      <c r="R2402" s="560"/>
      <c r="S2402" s="560"/>
      <c r="T2402" s="560"/>
      <c r="U2402" s="560"/>
    </row>
    <row r="2403" spans="1:21">
      <c r="A2403" s="593">
        <f t="shared" si="222"/>
        <v>41375</v>
      </c>
      <c r="B2403" s="594">
        <v>41375.083472222221</v>
      </c>
      <c r="C2403" s="560">
        <f t="shared" si="223"/>
        <v>2013</v>
      </c>
      <c r="D2403" s="560">
        <f t="shared" si="224"/>
        <v>4</v>
      </c>
      <c r="E2403" s="560">
        <f t="shared" si="225"/>
        <v>11</v>
      </c>
      <c r="F2403" s="560">
        <f t="shared" si="226"/>
        <v>2</v>
      </c>
      <c r="G2403" s="595">
        <f t="shared" si="227"/>
        <v>5</v>
      </c>
      <c r="H2403" s="590">
        <f>CHOOSE('Output Sheet'!$B$4,'8760 Data'!J2403,'8760 Data'!K2403,'8760 Data'!L2403,'8760 Data'!M2403,'8760 Data'!N2403,'8760 Data'!O2403,'8760 Data'!P2403,'8760 Data'!Q2403,'8760 Data'!R2403,'8760 Data'!S2403,'8760 Data'!T2403,'8760 Data'!U2403)</f>
        <v>0</v>
      </c>
      <c r="I2403" s="591" t="e">
        <f>H2403/'Output Sheet'!$B$8</f>
        <v>#DIV/0!</v>
      </c>
      <c r="J2403" s="596"/>
      <c r="K2403" s="560"/>
      <c r="L2403" s="560"/>
      <c r="M2403" s="560"/>
      <c r="N2403" s="560"/>
      <c r="O2403" s="560"/>
      <c r="P2403" s="560"/>
      <c r="Q2403" s="560"/>
      <c r="R2403" s="560"/>
      <c r="S2403" s="560"/>
      <c r="T2403" s="560"/>
      <c r="U2403" s="560"/>
    </row>
    <row r="2404" spans="1:21">
      <c r="A2404" s="593">
        <f t="shared" si="222"/>
        <v>41375</v>
      </c>
      <c r="B2404" s="594">
        <v>41375.125138946758</v>
      </c>
      <c r="C2404" s="560">
        <f t="shared" si="223"/>
        <v>2013</v>
      </c>
      <c r="D2404" s="560">
        <f t="shared" si="224"/>
        <v>4</v>
      </c>
      <c r="E2404" s="560">
        <f t="shared" si="225"/>
        <v>11</v>
      </c>
      <c r="F2404" s="560">
        <f t="shared" si="226"/>
        <v>3</v>
      </c>
      <c r="G2404" s="595">
        <f t="shared" si="227"/>
        <v>5</v>
      </c>
      <c r="H2404" s="590">
        <f>CHOOSE('Output Sheet'!$B$4,'8760 Data'!J2404,'8760 Data'!K2404,'8760 Data'!L2404,'8760 Data'!M2404,'8760 Data'!N2404,'8760 Data'!O2404,'8760 Data'!P2404,'8760 Data'!Q2404,'8760 Data'!R2404,'8760 Data'!S2404,'8760 Data'!T2404,'8760 Data'!U2404)</f>
        <v>0</v>
      </c>
      <c r="I2404" s="591" t="e">
        <f>H2404/'Output Sheet'!$B$8</f>
        <v>#DIV/0!</v>
      </c>
      <c r="J2404" s="596"/>
      <c r="K2404" s="560"/>
      <c r="L2404" s="560"/>
      <c r="M2404" s="560"/>
      <c r="N2404" s="560"/>
      <c r="O2404" s="560"/>
      <c r="P2404" s="560"/>
      <c r="Q2404" s="560"/>
      <c r="R2404" s="560"/>
      <c r="S2404" s="560"/>
      <c r="T2404" s="560"/>
      <c r="U2404" s="560"/>
    </row>
    <row r="2405" spans="1:21">
      <c r="A2405" s="593">
        <f t="shared" si="222"/>
        <v>41375</v>
      </c>
      <c r="B2405" s="594">
        <v>41375.166805671295</v>
      </c>
      <c r="C2405" s="560">
        <f t="shared" si="223"/>
        <v>2013</v>
      </c>
      <c r="D2405" s="560">
        <f t="shared" si="224"/>
        <v>4</v>
      </c>
      <c r="E2405" s="560">
        <f t="shared" si="225"/>
        <v>11</v>
      </c>
      <c r="F2405" s="560">
        <f t="shared" si="226"/>
        <v>4</v>
      </c>
      <c r="G2405" s="595">
        <f t="shared" si="227"/>
        <v>5</v>
      </c>
      <c r="H2405" s="590">
        <f>CHOOSE('Output Sheet'!$B$4,'8760 Data'!J2405,'8760 Data'!K2405,'8760 Data'!L2405,'8760 Data'!M2405,'8760 Data'!N2405,'8760 Data'!O2405,'8760 Data'!P2405,'8760 Data'!Q2405,'8760 Data'!R2405,'8760 Data'!S2405,'8760 Data'!T2405,'8760 Data'!U2405)</f>
        <v>0</v>
      </c>
      <c r="I2405" s="591" t="e">
        <f>H2405/'Output Sheet'!$B$8</f>
        <v>#DIV/0!</v>
      </c>
      <c r="J2405" s="596"/>
      <c r="K2405" s="560"/>
      <c r="L2405" s="560"/>
      <c r="M2405" s="560"/>
      <c r="N2405" s="560"/>
      <c r="O2405" s="560"/>
      <c r="P2405" s="560"/>
      <c r="Q2405" s="560"/>
      <c r="R2405" s="560"/>
      <c r="S2405" s="560"/>
      <c r="T2405" s="560"/>
      <c r="U2405" s="560"/>
    </row>
    <row r="2406" spans="1:21">
      <c r="A2406" s="593">
        <f t="shared" si="222"/>
        <v>41375</v>
      </c>
      <c r="B2406" s="594">
        <v>41375.208472395832</v>
      </c>
      <c r="C2406" s="560">
        <f t="shared" si="223"/>
        <v>2013</v>
      </c>
      <c r="D2406" s="560">
        <f t="shared" si="224"/>
        <v>4</v>
      </c>
      <c r="E2406" s="560">
        <f t="shared" si="225"/>
        <v>11</v>
      </c>
      <c r="F2406" s="560">
        <f t="shared" si="226"/>
        <v>5</v>
      </c>
      <c r="G2406" s="595">
        <f t="shared" si="227"/>
        <v>5</v>
      </c>
      <c r="H2406" s="590">
        <f>CHOOSE('Output Sheet'!$B$4,'8760 Data'!J2406,'8760 Data'!K2406,'8760 Data'!L2406,'8760 Data'!M2406,'8760 Data'!N2406,'8760 Data'!O2406,'8760 Data'!P2406,'8760 Data'!Q2406,'8760 Data'!R2406,'8760 Data'!S2406,'8760 Data'!T2406,'8760 Data'!U2406)</f>
        <v>0</v>
      </c>
      <c r="I2406" s="591" t="e">
        <f>H2406/'Output Sheet'!$B$8</f>
        <v>#DIV/0!</v>
      </c>
      <c r="J2406" s="596"/>
      <c r="K2406" s="560"/>
      <c r="L2406" s="560"/>
      <c r="M2406" s="560"/>
      <c r="N2406" s="560"/>
      <c r="O2406" s="560"/>
      <c r="P2406" s="560"/>
      <c r="Q2406" s="560"/>
      <c r="R2406" s="560"/>
      <c r="S2406" s="560"/>
      <c r="T2406" s="560"/>
      <c r="U2406" s="560"/>
    </row>
    <row r="2407" spans="1:21">
      <c r="A2407" s="593">
        <f t="shared" si="222"/>
        <v>41375</v>
      </c>
      <c r="B2407" s="594">
        <v>41375.25013912037</v>
      </c>
      <c r="C2407" s="560">
        <f t="shared" si="223"/>
        <v>2013</v>
      </c>
      <c r="D2407" s="560">
        <f t="shared" si="224"/>
        <v>4</v>
      </c>
      <c r="E2407" s="560">
        <f t="shared" si="225"/>
        <v>11</v>
      </c>
      <c r="F2407" s="560">
        <f t="shared" si="226"/>
        <v>6</v>
      </c>
      <c r="G2407" s="595">
        <f t="shared" si="227"/>
        <v>5</v>
      </c>
      <c r="H2407" s="590">
        <f>CHOOSE('Output Sheet'!$B$4,'8760 Data'!J2407,'8760 Data'!K2407,'8760 Data'!L2407,'8760 Data'!M2407,'8760 Data'!N2407,'8760 Data'!O2407,'8760 Data'!P2407,'8760 Data'!Q2407,'8760 Data'!R2407,'8760 Data'!S2407,'8760 Data'!T2407,'8760 Data'!U2407)</f>
        <v>0</v>
      </c>
      <c r="I2407" s="591" t="e">
        <f>H2407/'Output Sheet'!$B$8</f>
        <v>#DIV/0!</v>
      </c>
      <c r="J2407" s="596"/>
      <c r="K2407" s="560"/>
      <c r="L2407" s="560"/>
      <c r="M2407" s="560"/>
      <c r="N2407" s="560"/>
      <c r="O2407" s="560"/>
      <c r="P2407" s="560"/>
      <c r="Q2407" s="560"/>
      <c r="R2407" s="560"/>
      <c r="S2407" s="560"/>
      <c r="T2407" s="560"/>
      <c r="U2407" s="560"/>
    </row>
    <row r="2408" spans="1:21">
      <c r="A2408" s="593">
        <f t="shared" si="222"/>
        <v>41375</v>
      </c>
      <c r="B2408" s="594">
        <v>41375.291805844907</v>
      </c>
      <c r="C2408" s="560">
        <f t="shared" si="223"/>
        <v>2013</v>
      </c>
      <c r="D2408" s="560">
        <f t="shared" si="224"/>
        <v>4</v>
      </c>
      <c r="E2408" s="560">
        <f t="shared" si="225"/>
        <v>11</v>
      </c>
      <c r="F2408" s="560">
        <f t="shared" si="226"/>
        <v>7</v>
      </c>
      <c r="G2408" s="595">
        <f t="shared" si="227"/>
        <v>5</v>
      </c>
      <c r="H2408" s="590">
        <f>CHOOSE('Output Sheet'!$B$4,'8760 Data'!J2408,'8760 Data'!K2408,'8760 Data'!L2408,'8760 Data'!M2408,'8760 Data'!N2408,'8760 Data'!O2408,'8760 Data'!P2408,'8760 Data'!Q2408,'8760 Data'!R2408,'8760 Data'!S2408,'8760 Data'!T2408,'8760 Data'!U2408)</f>
        <v>0</v>
      </c>
      <c r="I2408" s="591" t="e">
        <f>H2408/'Output Sheet'!$B$8</f>
        <v>#DIV/0!</v>
      </c>
      <c r="J2408" s="596"/>
      <c r="K2408" s="560"/>
      <c r="L2408" s="560"/>
      <c r="M2408" s="560"/>
      <c r="N2408" s="560"/>
      <c r="O2408" s="560"/>
      <c r="P2408" s="560"/>
      <c r="Q2408" s="560"/>
      <c r="R2408" s="560"/>
      <c r="S2408" s="560"/>
      <c r="T2408" s="560"/>
      <c r="U2408" s="560"/>
    </row>
    <row r="2409" spans="1:21">
      <c r="A2409" s="593">
        <f t="shared" si="222"/>
        <v>41375</v>
      </c>
      <c r="B2409" s="594">
        <v>41375.333472569444</v>
      </c>
      <c r="C2409" s="560">
        <f t="shared" si="223"/>
        <v>2013</v>
      </c>
      <c r="D2409" s="560">
        <f t="shared" si="224"/>
        <v>4</v>
      </c>
      <c r="E2409" s="560">
        <f t="shared" si="225"/>
        <v>11</v>
      </c>
      <c r="F2409" s="560">
        <f t="shared" si="226"/>
        <v>8</v>
      </c>
      <c r="G2409" s="595">
        <f t="shared" si="227"/>
        <v>5</v>
      </c>
      <c r="H2409" s="590">
        <f>CHOOSE('Output Sheet'!$B$4,'8760 Data'!J2409,'8760 Data'!K2409,'8760 Data'!L2409,'8760 Data'!M2409,'8760 Data'!N2409,'8760 Data'!O2409,'8760 Data'!P2409,'8760 Data'!Q2409,'8760 Data'!R2409,'8760 Data'!S2409,'8760 Data'!T2409,'8760 Data'!U2409)</f>
        <v>0</v>
      </c>
      <c r="I2409" s="591" t="e">
        <f>H2409/'Output Sheet'!$B$8</f>
        <v>#DIV/0!</v>
      </c>
      <c r="J2409" s="596"/>
      <c r="K2409" s="560"/>
      <c r="L2409" s="560"/>
      <c r="M2409" s="560"/>
      <c r="N2409" s="560"/>
      <c r="O2409" s="560"/>
      <c r="P2409" s="560"/>
      <c r="Q2409" s="560"/>
      <c r="R2409" s="560"/>
      <c r="S2409" s="560"/>
      <c r="T2409" s="560"/>
      <c r="U2409" s="560"/>
    </row>
    <row r="2410" spans="1:21">
      <c r="A2410" s="593">
        <f t="shared" si="222"/>
        <v>41375</v>
      </c>
      <c r="B2410" s="594">
        <v>41375.375139293981</v>
      </c>
      <c r="C2410" s="560">
        <f t="shared" si="223"/>
        <v>2013</v>
      </c>
      <c r="D2410" s="560">
        <f t="shared" si="224"/>
        <v>4</v>
      </c>
      <c r="E2410" s="560">
        <f t="shared" si="225"/>
        <v>11</v>
      </c>
      <c r="F2410" s="560">
        <f t="shared" si="226"/>
        <v>9</v>
      </c>
      <c r="G2410" s="595">
        <f t="shared" si="227"/>
        <v>5</v>
      </c>
      <c r="H2410" s="590">
        <f>CHOOSE('Output Sheet'!$B$4,'8760 Data'!J2410,'8760 Data'!K2410,'8760 Data'!L2410,'8760 Data'!M2410,'8760 Data'!N2410,'8760 Data'!O2410,'8760 Data'!P2410,'8760 Data'!Q2410,'8760 Data'!R2410,'8760 Data'!S2410,'8760 Data'!T2410,'8760 Data'!U2410)</f>
        <v>0</v>
      </c>
      <c r="I2410" s="591" t="e">
        <f>H2410/'Output Sheet'!$B$8</f>
        <v>#DIV/0!</v>
      </c>
      <c r="J2410" s="596"/>
      <c r="K2410" s="560"/>
      <c r="L2410" s="560"/>
      <c r="M2410" s="560"/>
      <c r="N2410" s="560"/>
      <c r="O2410" s="560"/>
      <c r="P2410" s="560"/>
      <c r="Q2410" s="560"/>
      <c r="R2410" s="560"/>
      <c r="S2410" s="560"/>
      <c r="T2410" s="560"/>
      <c r="U2410" s="560"/>
    </row>
    <row r="2411" spans="1:21">
      <c r="A2411" s="593">
        <f t="shared" si="222"/>
        <v>41375</v>
      </c>
      <c r="B2411" s="594">
        <v>41375.416806018518</v>
      </c>
      <c r="C2411" s="560">
        <f t="shared" si="223"/>
        <v>2013</v>
      </c>
      <c r="D2411" s="560">
        <f t="shared" si="224"/>
        <v>4</v>
      </c>
      <c r="E2411" s="560">
        <f t="shared" si="225"/>
        <v>11</v>
      </c>
      <c r="F2411" s="560">
        <f t="shared" si="226"/>
        <v>10</v>
      </c>
      <c r="G2411" s="595">
        <f t="shared" si="227"/>
        <v>5</v>
      </c>
      <c r="H2411" s="590">
        <f>CHOOSE('Output Sheet'!$B$4,'8760 Data'!J2411,'8760 Data'!K2411,'8760 Data'!L2411,'8760 Data'!M2411,'8760 Data'!N2411,'8760 Data'!O2411,'8760 Data'!P2411,'8760 Data'!Q2411,'8760 Data'!R2411,'8760 Data'!S2411,'8760 Data'!T2411,'8760 Data'!U2411)</f>
        <v>0</v>
      </c>
      <c r="I2411" s="591" t="e">
        <f>H2411/'Output Sheet'!$B$8</f>
        <v>#DIV/0!</v>
      </c>
      <c r="J2411" s="596"/>
      <c r="K2411" s="560"/>
      <c r="L2411" s="560"/>
      <c r="M2411" s="560"/>
      <c r="N2411" s="560"/>
      <c r="O2411" s="560"/>
      <c r="P2411" s="560"/>
      <c r="Q2411" s="560"/>
      <c r="R2411" s="560"/>
      <c r="S2411" s="560"/>
      <c r="T2411" s="560"/>
      <c r="U2411" s="560"/>
    </row>
    <row r="2412" spans="1:21">
      <c r="A2412" s="593">
        <f t="shared" si="222"/>
        <v>41375</v>
      </c>
      <c r="B2412" s="594">
        <v>41375.458472743056</v>
      </c>
      <c r="C2412" s="560">
        <f t="shared" si="223"/>
        <v>2013</v>
      </c>
      <c r="D2412" s="560">
        <f t="shared" si="224"/>
        <v>4</v>
      </c>
      <c r="E2412" s="560">
        <f t="shared" si="225"/>
        <v>11</v>
      </c>
      <c r="F2412" s="560">
        <f t="shared" si="226"/>
        <v>11</v>
      </c>
      <c r="G2412" s="595">
        <f t="shared" si="227"/>
        <v>5</v>
      </c>
      <c r="H2412" s="590">
        <f>CHOOSE('Output Sheet'!$B$4,'8760 Data'!J2412,'8760 Data'!K2412,'8760 Data'!L2412,'8760 Data'!M2412,'8760 Data'!N2412,'8760 Data'!O2412,'8760 Data'!P2412,'8760 Data'!Q2412,'8760 Data'!R2412,'8760 Data'!S2412,'8760 Data'!T2412,'8760 Data'!U2412)</f>
        <v>0</v>
      </c>
      <c r="I2412" s="591" t="e">
        <f>H2412/'Output Sheet'!$B$8</f>
        <v>#DIV/0!</v>
      </c>
      <c r="J2412" s="596"/>
      <c r="K2412" s="560"/>
      <c r="L2412" s="560"/>
      <c r="M2412" s="560"/>
      <c r="N2412" s="560"/>
      <c r="O2412" s="560"/>
      <c r="P2412" s="560"/>
      <c r="Q2412" s="560"/>
      <c r="R2412" s="560"/>
      <c r="S2412" s="560"/>
      <c r="T2412" s="560"/>
      <c r="U2412" s="560"/>
    </row>
    <row r="2413" spans="1:21">
      <c r="A2413" s="593">
        <f t="shared" si="222"/>
        <v>41375</v>
      </c>
      <c r="B2413" s="594">
        <v>41375.500139467593</v>
      </c>
      <c r="C2413" s="560">
        <f t="shared" si="223"/>
        <v>2013</v>
      </c>
      <c r="D2413" s="560">
        <f t="shared" si="224"/>
        <v>4</v>
      </c>
      <c r="E2413" s="560">
        <f t="shared" si="225"/>
        <v>11</v>
      </c>
      <c r="F2413" s="560">
        <f t="shared" si="226"/>
        <v>12</v>
      </c>
      <c r="G2413" s="595">
        <f t="shared" si="227"/>
        <v>5</v>
      </c>
      <c r="H2413" s="590">
        <f>CHOOSE('Output Sheet'!$B$4,'8760 Data'!J2413,'8760 Data'!K2413,'8760 Data'!L2413,'8760 Data'!M2413,'8760 Data'!N2413,'8760 Data'!O2413,'8760 Data'!P2413,'8760 Data'!Q2413,'8760 Data'!R2413,'8760 Data'!S2413,'8760 Data'!T2413,'8760 Data'!U2413)</f>
        <v>0</v>
      </c>
      <c r="I2413" s="591" t="e">
        <f>H2413/'Output Sheet'!$B$8</f>
        <v>#DIV/0!</v>
      </c>
      <c r="J2413" s="596"/>
      <c r="K2413" s="560"/>
      <c r="L2413" s="560"/>
      <c r="M2413" s="560"/>
      <c r="N2413" s="560"/>
      <c r="O2413" s="560"/>
      <c r="P2413" s="560"/>
      <c r="Q2413" s="560"/>
      <c r="R2413" s="560"/>
      <c r="S2413" s="560"/>
      <c r="T2413" s="560"/>
      <c r="U2413" s="560"/>
    </row>
    <row r="2414" spans="1:21">
      <c r="A2414" s="593">
        <f t="shared" si="222"/>
        <v>41375</v>
      </c>
      <c r="B2414" s="594">
        <v>41375.54180619213</v>
      </c>
      <c r="C2414" s="560">
        <f t="shared" si="223"/>
        <v>2013</v>
      </c>
      <c r="D2414" s="560">
        <f t="shared" si="224"/>
        <v>4</v>
      </c>
      <c r="E2414" s="560">
        <f t="shared" si="225"/>
        <v>11</v>
      </c>
      <c r="F2414" s="560">
        <f t="shared" si="226"/>
        <v>13</v>
      </c>
      <c r="G2414" s="595">
        <f t="shared" si="227"/>
        <v>5</v>
      </c>
      <c r="H2414" s="590">
        <f>CHOOSE('Output Sheet'!$B$4,'8760 Data'!J2414,'8760 Data'!K2414,'8760 Data'!L2414,'8760 Data'!M2414,'8760 Data'!N2414,'8760 Data'!O2414,'8760 Data'!P2414,'8760 Data'!Q2414,'8760 Data'!R2414,'8760 Data'!S2414,'8760 Data'!T2414,'8760 Data'!U2414)</f>
        <v>0</v>
      </c>
      <c r="I2414" s="591" t="e">
        <f>H2414/'Output Sheet'!$B$8</f>
        <v>#DIV/0!</v>
      </c>
      <c r="J2414" s="596"/>
      <c r="K2414" s="560"/>
      <c r="L2414" s="560"/>
      <c r="M2414" s="560"/>
      <c r="N2414" s="560"/>
      <c r="O2414" s="560"/>
      <c r="P2414" s="560"/>
      <c r="Q2414" s="560"/>
      <c r="R2414" s="560"/>
      <c r="S2414" s="560"/>
      <c r="T2414" s="560"/>
      <c r="U2414" s="560"/>
    </row>
    <row r="2415" spans="1:21">
      <c r="A2415" s="593">
        <f t="shared" si="222"/>
        <v>41375</v>
      </c>
      <c r="B2415" s="594">
        <v>41375.583472916667</v>
      </c>
      <c r="C2415" s="560">
        <f t="shared" si="223"/>
        <v>2013</v>
      </c>
      <c r="D2415" s="560">
        <f t="shared" si="224"/>
        <v>4</v>
      </c>
      <c r="E2415" s="560">
        <f t="shared" si="225"/>
        <v>11</v>
      </c>
      <c r="F2415" s="560">
        <f t="shared" si="226"/>
        <v>14</v>
      </c>
      <c r="G2415" s="595">
        <f t="shared" si="227"/>
        <v>5</v>
      </c>
      <c r="H2415" s="590">
        <f>CHOOSE('Output Sheet'!$B$4,'8760 Data'!J2415,'8760 Data'!K2415,'8760 Data'!L2415,'8760 Data'!M2415,'8760 Data'!N2415,'8760 Data'!O2415,'8760 Data'!P2415,'8760 Data'!Q2415,'8760 Data'!R2415,'8760 Data'!S2415,'8760 Data'!T2415,'8760 Data'!U2415)</f>
        <v>0</v>
      </c>
      <c r="I2415" s="591" t="e">
        <f>H2415/'Output Sheet'!$B$8</f>
        <v>#DIV/0!</v>
      </c>
      <c r="J2415" s="596"/>
      <c r="K2415" s="560"/>
      <c r="L2415" s="560"/>
      <c r="M2415" s="560"/>
      <c r="N2415" s="560"/>
      <c r="O2415" s="560"/>
      <c r="P2415" s="560"/>
      <c r="Q2415" s="560"/>
      <c r="R2415" s="560"/>
      <c r="S2415" s="560"/>
      <c r="T2415" s="560"/>
      <c r="U2415" s="560"/>
    </row>
    <row r="2416" spans="1:21">
      <c r="A2416" s="593">
        <f t="shared" si="222"/>
        <v>41375</v>
      </c>
      <c r="B2416" s="594">
        <v>41375.625139641204</v>
      </c>
      <c r="C2416" s="560">
        <f t="shared" si="223"/>
        <v>2013</v>
      </c>
      <c r="D2416" s="560">
        <f t="shared" si="224"/>
        <v>4</v>
      </c>
      <c r="E2416" s="560">
        <f t="shared" si="225"/>
        <v>11</v>
      </c>
      <c r="F2416" s="560">
        <f t="shared" si="226"/>
        <v>15</v>
      </c>
      <c r="G2416" s="595">
        <f t="shared" si="227"/>
        <v>5</v>
      </c>
      <c r="H2416" s="590">
        <f>CHOOSE('Output Sheet'!$B$4,'8760 Data'!J2416,'8760 Data'!K2416,'8760 Data'!L2416,'8760 Data'!M2416,'8760 Data'!N2416,'8760 Data'!O2416,'8760 Data'!P2416,'8760 Data'!Q2416,'8760 Data'!R2416,'8760 Data'!S2416,'8760 Data'!T2416,'8760 Data'!U2416)</f>
        <v>0</v>
      </c>
      <c r="I2416" s="591" t="e">
        <f>H2416/'Output Sheet'!$B$8</f>
        <v>#DIV/0!</v>
      </c>
      <c r="J2416" s="596"/>
      <c r="K2416" s="560"/>
      <c r="L2416" s="560"/>
      <c r="M2416" s="560"/>
      <c r="N2416" s="560"/>
      <c r="O2416" s="560"/>
      <c r="P2416" s="560"/>
      <c r="Q2416" s="560"/>
      <c r="R2416" s="560"/>
      <c r="S2416" s="560"/>
      <c r="T2416" s="560"/>
      <c r="U2416" s="560"/>
    </row>
    <row r="2417" spans="1:21">
      <c r="A2417" s="593">
        <f t="shared" si="222"/>
        <v>41375</v>
      </c>
      <c r="B2417" s="594">
        <v>41375.666806365742</v>
      </c>
      <c r="C2417" s="560">
        <f t="shared" si="223"/>
        <v>2013</v>
      </c>
      <c r="D2417" s="560">
        <f t="shared" si="224"/>
        <v>4</v>
      </c>
      <c r="E2417" s="560">
        <f t="shared" si="225"/>
        <v>11</v>
      </c>
      <c r="F2417" s="560">
        <f t="shared" si="226"/>
        <v>16</v>
      </c>
      <c r="G2417" s="595">
        <f t="shared" si="227"/>
        <v>5</v>
      </c>
      <c r="H2417" s="590">
        <f>CHOOSE('Output Sheet'!$B$4,'8760 Data'!J2417,'8760 Data'!K2417,'8760 Data'!L2417,'8760 Data'!M2417,'8760 Data'!N2417,'8760 Data'!O2417,'8760 Data'!P2417,'8760 Data'!Q2417,'8760 Data'!R2417,'8760 Data'!S2417,'8760 Data'!T2417,'8760 Data'!U2417)</f>
        <v>0</v>
      </c>
      <c r="I2417" s="591" t="e">
        <f>H2417/'Output Sheet'!$B$8</f>
        <v>#DIV/0!</v>
      </c>
      <c r="J2417" s="596"/>
      <c r="K2417" s="560"/>
      <c r="L2417" s="560"/>
      <c r="M2417" s="560"/>
      <c r="N2417" s="560"/>
      <c r="O2417" s="560"/>
      <c r="P2417" s="560"/>
      <c r="Q2417" s="560"/>
      <c r="R2417" s="560"/>
      <c r="S2417" s="560"/>
      <c r="T2417" s="560"/>
      <c r="U2417" s="560"/>
    </row>
    <row r="2418" spans="1:21">
      <c r="A2418" s="593">
        <f t="shared" si="222"/>
        <v>41375</v>
      </c>
      <c r="B2418" s="594">
        <v>41375.708473090279</v>
      </c>
      <c r="C2418" s="560">
        <f t="shared" si="223"/>
        <v>2013</v>
      </c>
      <c r="D2418" s="560">
        <f t="shared" si="224"/>
        <v>4</v>
      </c>
      <c r="E2418" s="560">
        <f t="shared" si="225"/>
        <v>11</v>
      </c>
      <c r="F2418" s="560">
        <f t="shared" si="226"/>
        <v>17</v>
      </c>
      <c r="G2418" s="595">
        <f t="shared" si="227"/>
        <v>5</v>
      </c>
      <c r="H2418" s="590">
        <f>CHOOSE('Output Sheet'!$B$4,'8760 Data'!J2418,'8760 Data'!K2418,'8760 Data'!L2418,'8760 Data'!M2418,'8760 Data'!N2418,'8760 Data'!O2418,'8760 Data'!P2418,'8760 Data'!Q2418,'8760 Data'!R2418,'8760 Data'!S2418,'8760 Data'!T2418,'8760 Data'!U2418)</f>
        <v>0</v>
      </c>
      <c r="I2418" s="591" t="e">
        <f>H2418/'Output Sheet'!$B$8</f>
        <v>#DIV/0!</v>
      </c>
      <c r="J2418" s="596"/>
      <c r="K2418" s="560"/>
      <c r="L2418" s="560"/>
      <c r="M2418" s="560"/>
      <c r="N2418" s="560"/>
      <c r="O2418" s="560"/>
      <c r="P2418" s="560"/>
      <c r="Q2418" s="560"/>
      <c r="R2418" s="560"/>
      <c r="S2418" s="560"/>
      <c r="T2418" s="560"/>
      <c r="U2418" s="560"/>
    </row>
    <row r="2419" spans="1:21">
      <c r="A2419" s="593">
        <f t="shared" si="222"/>
        <v>41375</v>
      </c>
      <c r="B2419" s="594">
        <v>41375.750139814816</v>
      </c>
      <c r="C2419" s="560">
        <f t="shared" si="223"/>
        <v>2013</v>
      </c>
      <c r="D2419" s="560">
        <f t="shared" si="224"/>
        <v>4</v>
      </c>
      <c r="E2419" s="560">
        <f t="shared" si="225"/>
        <v>11</v>
      </c>
      <c r="F2419" s="560">
        <f t="shared" si="226"/>
        <v>18</v>
      </c>
      <c r="G2419" s="595">
        <f t="shared" si="227"/>
        <v>5</v>
      </c>
      <c r="H2419" s="590">
        <f>CHOOSE('Output Sheet'!$B$4,'8760 Data'!J2419,'8760 Data'!K2419,'8760 Data'!L2419,'8760 Data'!M2419,'8760 Data'!N2419,'8760 Data'!O2419,'8760 Data'!P2419,'8760 Data'!Q2419,'8760 Data'!R2419,'8760 Data'!S2419,'8760 Data'!T2419,'8760 Data'!U2419)</f>
        <v>0</v>
      </c>
      <c r="I2419" s="591" t="e">
        <f>H2419/'Output Sheet'!$B$8</f>
        <v>#DIV/0!</v>
      </c>
      <c r="J2419" s="596"/>
      <c r="K2419" s="560"/>
      <c r="L2419" s="560"/>
      <c r="M2419" s="560"/>
      <c r="N2419" s="560"/>
      <c r="O2419" s="560"/>
      <c r="P2419" s="560"/>
      <c r="Q2419" s="560"/>
      <c r="R2419" s="560"/>
      <c r="S2419" s="560"/>
      <c r="T2419" s="560"/>
      <c r="U2419" s="560"/>
    </row>
    <row r="2420" spans="1:21">
      <c r="A2420" s="593">
        <f t="shared" si="222"/>
        <v>41375</v>
      </c>
      <c r="B2420" s="594">
        <v>41375.791806539353</v>
      </c>
      <c r="C2420" s="560">
        <f t="shared" si="223"/>
        <v>2013</v>
      </c>
      <c r="D2420" s="560">
        <f t="shared" si="224"/>
        <v>4</v>
      </c>
      <c r="E2420" s="560">
        <f t="shared" si="225"/>
        <v>11</v>
      </c>
      <c r="F2420" s="560">
        <f t="shared" si="226"/>
        <v>19</v>
      </c>
      <c r="G2420" s="595">
        <f t="shared" si="227"/>
        <v>5</v>
      </c>
      <c r="H2420" s="590">
        <f>CHOOSE('Output Sheet'!$B$4,'8760 Data'!J2420,'8760 Data'!K2420,'8760 Data'!L2420,'8760 Data'!M2420,'8760 Data'!N2420,'8760 Data'!O2420,'8760 Data'!P2420,'8760 Data'!Q2420,'8760 Data'!R2420,'8760 Data'!S2420,'8760 Data'!T2420,'8760 Data'!U2420)</f>
        <v>0</v>
      </c>
      <c r="I2420" s="591" t="e">
        <f>H2420/'Output Sheet'!$B$8</f>
        <v>#DIV/0!</v>
      </c>
      <c r="J2420" s="596"/>
      <c r="K2420" s="560"/>
      <c r="L2420" s="560"/>
      <c r="M2420" s="560"/>
      <c r="N2420" s="560"/>
      <c r="O2420" s="560"/>
      <c r="P2420" s="560"/>
      <c r="Q2420" s="560"/>
      <c r="R2420" s="560"/>
      <c r="S2420" s="560"/>
      <c r="T2420" s="560"/>
      <c r="U2420" s="560"/>
    </row>
    <row r="2421" spans="1:21">
      <c r="A2421" s="593">
        <f t="shared" si="222"/>
        <v>41375</v>
      </c>
      <c r="B2421" s="594">
        <v>41375.83347326389</v>
      </c>
      <c r="C2421" s="560">
        <f t="shared" si="223"/>
        <v>2013</v>
      </c>
      <c r="D2421" s="560">
        <f t="shared" si="224"/>
        <v>4</v>
      </c>
      <c r="E2421" s="560">
        <f t="shared" si="225"/>
        <v>11</v>
      </c>
      <c r="F2421" s="560">
        <f t="shared" si="226"/>
        <v>20</v>
      </c>
      <c r="G2421" s="595">
        <f t="shared" si="227"/>
        <v>5</v>
      </c>
      <c r="H2421" s="590">
        <f>CHOOSE('Output Sheet'!$B$4,'8760 Data'!J2421,'8760 Data'!K2421,'8760 Data'!L2421,'8760 Data'!M2421,'8760 Data'!N2421,'8760 Data'!O2421,'8760 Data'!P2421,'8760 Data'!Q2421,'8760 Data'!R2421,'8760 Data'!S2421,'8760 Data'!T2421,'8760 Data'!U2421)</f>
        <v>0</v>
      </c>
      <c r="I2421" s="591" t="e">
        <f>H2421/'Output Sheet'!$B$8</f>
        <v>#DIV/0!</v>
      </c>
      <c r="J2421" s="596"/>
      <c r="K2421" s="560"/>
      <c r="L2421" s="560"/>
      <c r="M2421" s="560"/>
      <c r="N2421" s="560"/>
      <c r="O2421" s="560"/>
      <c r="P2421" s="560"/>
      <c r="Q2421" s="560"/>
      <c r="R2421" s="560"/>
      <c r="S2421" s="560"/>
      <c r="T2421" s="560"/>
      <c r="U2421" s="560"/>
    </row>
    <row r="2422" spans="1:21">
      <c r="A2422" s="593">
        <f t="shared" si="222"/>
        <v>41375</v>
      </c>
      <c r="B2422" s="594">
        <v>41375.875139988428</v>
      </c>
      <c r="C2422" s="560">
        <f t="shared" si="223"/>
        <v>2013</v>
      </c>
      <c r="D2422" s="560">
        <f t="shared" si="224"/>
        <v>4</v>
      </c>
      <c r="E2422" s="560">
        <f t="shared" si="225"/>
        <v>11</v>
      </c>
      <c r="F2422" s="560">
        <f t="shared" si="226"/>
        <v>21</v>
      </c>
      <c r="G2422" s="595">
        <f t="shared" si="227"/>
        <v>5</v>
      </c>
      <c r="H2422" s="590">
        <f>CHOOSE('Output Sheet'!$B$4,'8760 Data'!J2422,'8760 Data'!K2422,'8760 Data'!L2422,'8760 Data'!M2422,'8760 Data'!N2422,'8760 Data'!O2422,'8760 Data'!P2422,'8760 Data'!Q2422,'8760 Data'!R2422,'8760 Data'!S2422,'8760 Data'!T2422,'8760 Data'!U2422)</f>
        <v>0</v>
      </c>
      <c r="I2422" s="591" t="e">
        <f>H2422/'Output Sheet'!$B$8</f>
        <v>#DIV/0!</v>
      </c>
      <c r="J2422" s="596"/>
      <c r="K2422" s="560"/>
      <c r="L2422" s="560"/>
      <c r="M2422" s="560"/>
      <c r="N2422" s="560"/>
      <c r="O2422" s="560"/>
      <c r="P2422" s="560"/>
      <c r="Q2422" s="560"/>
      <c r="R2422" s="560"/>
      <c r="S2422" s="560"/>
      <c r="T2422" s="560"/>
      <c r="U2422" s="560"/>
    </row>
    <row r="2423" spans="1:21">
      <c r="A2423" s="593">
        <f t="shared" si="222"/>
        <v>41375</v>
      </c>
      <c r="B2423" s="594">
        <v>41375.916806712965</v>
      </c>
      <c r="C2423" s="560">
        <f t="shared" si="223"/>
        <v>2013</v>
      </c>
      <c r="D2423" s="560">
        <f t="shared" si="224"/>
        <v>4</v>
      </c>
      <c r="E2423" s="560">
        <f t="shared" si="225"/>
        <v>11</v>
      </c>
      <c r="F2423" s="560">
        <f t="shared" si="226"/>
        <v>22</v>
      </c>
      <c r="G2423" s="595">
        <f t="shared" si="227"/>
        <v>5</v>
      </c>
      <c r="H2423" s="590">
        <f>CHOOSE('Output Sheet'!$B$4,'8760 Data'!J2423,'8760 Data'!K2423,'8760 Data'!L2423,'8760 Data'!M2423,'8760 Data'!N2423,'8760 Data'!O2423,'8760 Data'!P2423,'8760 Data'!Q2423,'8760 Data'!R2423,'8760 Data'!S2423,'8760 Data'!T2423,'8760 Data'!U2423)</f>
        <v>0</v>
      </c>
      <c r="I2423" s="591" t="e">
        <f>H2423/'Output Sheet'!$B$8</f>
        <v>#DIV/0!</v>
      </c>
      <c r="J2423" s="596"/>
      <c r="K2423" s="560"/>
      <c r="L2423" s="560"/>
      <c r="M2423" s="560"/>
      <c r="N2423" s="560"/>
      <c r="O2423" s="560"/>
      <c r="P2423" s="560"/>
      <c r="Q2423" s="560"/>
      <c r="R2423" s="560"/>
      <c r="S2423" s="560"/>
      <c r="T2423" s="560"/>
      <c r="U2423" s="560"/>
    </row>
    <row r="2424" spans="1:21">
      <c r="A2424" s="593">
        <f t="shared" si="222"/>
        <v>41375</v>
      </c>
      <c r="B2424" s="594">
        <v>41375.958473437502</v>
      </c>
      <c r="C2424" s="560">
        <f t="shared" si="223"/>
        <v>2013</v>
      </c>
      <c r="D2424" s="560">
        <f t="shared" si="224"/>
        <v>4</v>
      </c>
      <c r="E2424" s="560">
        <f t="shared" si="225"/>
        <v>11</v>
      </c>
      <c r="F2424" s="560">
        <f t="shared" si="226"/>
        <v>23</v>
      </c>
      <c r="G2424" s="595">
        <f t="shared" si="227"/>
        <v>5</v>
      </c>
      <c r="H2424" s="590">
        <f>CHOOSE('Output Sheet'!$B$4,'8760 Data'!J2424,'8760 Data'!K2424,'8760 Data'!L2424,'8760 Data'!M2424,'8760 Data'!N2424,'8760 Data'!O2424,'8760 Data'!P2424,'8760 Data'!Q2424,'8760 Data'!R2424,'8760 Data'!S2424,'8760 Data'!T2424,'8760 Data'!U2424)</f>
        <v>0</v>
      </c>
      <c r="I2424" s="591" t="e">
        <f>H2424/'Output Sheet'!$B$8</f>
        <v>#DIV/0!</v>
      </c>
      <c r="J2424" s="596"/>
      <c r="K2424" s="560"/>
      <c r="L2424" s="560"/>
      <c r="M2424" s="560"/>
      <c r="N2424" s="560"/>
      <c r="O2424" s="560"/>
      <c r="P2424" s="560"/>
      <c r="Q2424" s="560"/>
      <c r="R2424" s="560"/>
      <c r="S2424" s="560"/>
      <c r="T2424" s="560"/>
      <c r="U2424" s="560"/>
    </row>
    <row r="2425" spans="1:21">
      <c r="A2425" s="593">
        <f t="shared" si="222"/>
        <v>41376</v>
      </c>
      <c r="B2425" s="594">
        <v>41376.000140162039</v>
      </c>
      <c r="C2425" s="560">
        <f t="shared" si="223"/>
        <v>2013</v>
      </c>
      <c r="D2425" s="560">
        <f t="shared" si="224"/>
        <v>4</v>
      </c>
      <c r="E2425" s="560">
        <f t="shared" si="225"/>
        <v>12</v>
      </c>
      <c r="F2425" s="560">
        <f t="shared" si="226"/>
        <v>24</v>
      </c>
      <c r="G2425" s="595">
        <f t="shared" si="227"/>
        <v>6</v>
      </c>
      <c r="H2425" s="590">
        <f>CHOOSE('Output Sheet'!$B$4,'8760 Data'!J2425,'8760 Data'!K2425,'8760 Data'!L2425,'8760 Data'!M2425,'8760 Data'!N2425,'8760 Data'!O2425,'8760 Data'!P2425,'8760 Data'!Q2425,'8760 Data'!R2425,'8760 Data'!S2425,'8760 Data'!T2425,'8760 Data'!U2425)</f>
        <v>0</v>
      </c>
      <c r="I2425" s="591" t="e">
        <f>H2425/'Output Sheet'!$B$8</f>
        <v>#DIV/0!</v>
      </c>
      <c r="J2425" s="596"/>
      <c r="K2425" s="560"/>
      <c r="L2425" s="560"/>
      <c r="M2425" s="560"/>
      <c r="N2425" s="560"/>
      <c r="O2425" s="560"/>
      <c r="P2425" s="560"/>
      <c r="Q2425" s="560"/>
      <c r="R2425" s="560"/>
      <c r="S2425" s="560"/>
      <c r="T2425" s="560"/>
      <c r="U2425" s="560"/>
    </row>
    <row r="2426" spans="1:21">
      <c r="A2426" s="593">
        <f t="shared" si="222"/>
        <v>41376</v>
      </c>
      <c r="B2426" s="594">
        <v>41376.041806886577</v>
      </c>
      <c r="C2426" s="560">
        <f t="shared" si="223"/>
        <v>2013</v>
      </c>
      <c r="D2426" s="560">
        <f t="shared" si="224"/>
        <v>4</v>
      </c>
      <c r="E2426" s="560">
        <f t="shared" si="225"/>
        <v>12</v>
      </c>
      <c r="F2426" s="560">
        <f t="shared" si="226"/>
        <v>1</v>
      </c>
      <c r="G2426" s="595">
        <f t="shared" si="227"/>
        <v>6</v>
      </c>
      <c r="H2426" s="590">
        <f>CHOOSE('Output Sheet'!$B$4,'8760 Data'!J2426,'8760 Data'!K2426,'8760 Data'!L2426,'8760 Data'!M2426,'8760 Data'!N2426,'8760 Data'!O2426,'8760 Data'!P2426,'8760 Data'!Q2426,'8760 Data'!R2426,'8760 Data'!S2426,'8760 Data'!T2426,'8760 Data'!U2426)</f>
        <v>0</v>
      </c>
      <c r="I2426" s="591" t="e">
        <f>H2426/'Output Sheet'!$B$8</f>
        <v>#DIV/0!</v>
      </c>
      <c r="J2426" s="596"/>
      <c r="K2426" s="560"/>
      <c r="L2426" s="560"/>
      <c r="M2426" s="560"/>
      <c r="N2426" s="560"/>
      <c r="O2426" s="560"/>
      <c r="P2426" s="560"/>
      <c r="Q2426" s="560"/>
      <c r="R2426" s="560"/>
      <c r="S2426" s="560"/>
      <c r="T2426" s="560"/>
      <c r="U2426" s="560"/>
    </row>
    <row r="2427" spans="1:21">
      <c r="A2427" s="593">
        <f t="shared" si="222"/>
        <v>41376</v>
      </c>
      <c r="B2427" s="594">
        <v>41376.083473611114</v>
      </c>
      <c r="C2427" s="560">
        <f t="shared" si="223"/>
        <v>2013</v>
      </c>
      <c r="D2427" s="560">
        <f t="shared" si="224"/>
        <v>4</v>
      </c>
      <c r="E2427" s="560">
        <f t="shared" si="225"/>
        <v>12</v>
      </c>
      <c r="F2427" s="560">
        <f t="shared" si="226"/>
        <v>2</v>
      </c>
      <c r="G2427" s="595">
        <f t="shared" si="227"/>
        <v>6</v>
      </c>
      <c r="H2427" s="590">
        <f>CHOOSE('Output Sheet'!$B$4,'8760 Data'!J2427,'8760 Data'!K2427,'8760 Data'!L2427,'8760 Data'!M2427,'8760 Data'!N2427,'8760 Data'!O2427,'8760 Data'!P2427,'8760 Data'!Q2427,'8760 Data'!R2427,'8760 Data'!S2427,'8760 Data'!T2427,'8760 Data'!U2427)</f>
        <v>0</v>
      </c>
      <c r="I2427" s="591" t="e">
        <f>H2427/'Output Sheet'!$B$8</f>
        <v>#DIV/0!</v>
      </c>
      <c r="J2427" s="596"/>
      <c r="K2427" s="560"/>
      <c r="L2427" s="560"/>
      <c r="M2427" s="560"/>
      <c r="N2427" s="560"/>
      <c r="O2427" s="560"/>
      <c r="P2427" s="560"/>
      <c r="Q2427" s="560"/>
      <c r="R2427" s="560"/>
      <c r="S2427" s="560"/>
      <c r="T2427" s="560"/>
      <c r="U2427" s="560"/>
    </row>
    <row r="2428" spans="1:21">
      <c r="A2428" s="593">
        <f t="shared" si="222"/>
        <v>41376</v>
      </c>
      <c r="B2428" s="594">
        <v>41376.125140335651</v>
      </c>
      <c r="C2428" s="560">
        <f t="shared" si="223"/>
        <v>2013</v>
      </c>
      <c r="D2428" s="560">
        <f t="shared" si="224"/>
        <v>4</v>
      </c>
      <c r="E2428" s="560">
        <f t="shared" si="225"/>
        <v>12</v>
      </c>
      <c r="F2428" s="560">
        <f t="shared" si="226"/>
        <v>3</v>
      </c>
      <c r="G2428" s="595">
        <f t="shared" si="227"/>
        <v>6</v>
      </c>
      <c r="H2428" s="590">
        <f>CHOOSE('Output Sheet'!$B$4,'8760 Data'!J2428,'8760 Data'!K2428,'8760 Data'!L2428,'8760 Data'!M2428,'8760 Data'!N2428,'8760 Data'!O2428,'8760 Data'!P2428,'8760 Data'!Q2428,'8760 Data'!R2428,'8760 Data'!S2428,'8760 Data'!T2428,'8760 Data'!U2428)</f>
        <v>0</v>
      </c>
      <c r="I2428" s="591" t="e">
        <f>H2428/'Output Sheet'!$B$8</f>
        <v>#DIV/0!</v>
      </c>
      <c r="J2428" s="596"/>
      <c r="K2428" s="560"/>
      <c r="L2428" s="560"/>
      <c r="M2428" s="560"/>
      <c r="N2428" s="560"/>
      <c r="O2428" s="560"/>
      <c r="P2428" s="560"/>
      <c r="Q2428" s="560"/>
      <c r="R2428" s="560"/>
      <c r="S2428" s="560"/>
      <c r="T2428" s="560"/>
      <c r="U2428" s="560"/>
    </row>
    <row r="2429" spans="1:21">
      <c r="A2429" s="593">
        <f t="shared" si="222"/>
        <v>41376</v>
      </c>
      <c r="B2429" s="594">
        <v>41376.166807060188</v>
      </c>
      <c r="C2429" s="560">
        <f t="shared" si="223"/>
        <v>2013</v>
      </c>
      <c r="D2429" s="560">
        <f t="shared" si="224"/>
        <v>4</v>
      </c>
      <c r="E2429" s="560">
        <f t="shared" si="225"/>
        <v>12</v>
      </c>
      <c r="F2429" s="560">
        <f t="shared" si="226"/>
        <v>4</v>
      </c>
      <c r="G2429" s="595">
        <f t="shared" si="227"/>
        <v>6</v>
      </c>
      <c r="H2429" s="590">
        <f>CHOOSE('Output Sheet'!$B$4,'8760 Data'!J2429,'8760 Data'!K2429,'8760 Data'!L2429,'8760 Data'!M2429,'8760 Data'!N2429,'8760 Data'!O2429,'8760 Data'!P2429,'8760 Data'!Q2429,'8760 Data'!R2429,'8760 Data'!S2429,'8760 Data'!T2429,'8760 Data'!U2429)</f>
        <v>0</v>
      </c>
      <c r="I2429" s="591" t="e">
        <f>H2429/'Output Sheet'!$B$8</f>
        <v>#DIV/0!</v>
      </c>
      <c r="J2429" s="596"/>
      <c r="K2429" s="560"/>
      <c r="L2429" s="560"/>
      <c r="M2429" s="560"/>
      <c r="N2429" s="560"/>
      <c r="O2429" s="560"/>
      <c r="P2429" s="560"/>
      <c r="Q2429" s="560"/>
      <c r="R2429" s="560"/>
      <c r="S2429" s="560"/>
      <c r="T2429" s="560"/>
      <c r="U2429" s="560"/>
    </row>
    <row r="2430" spans="1:21">
      <c r="A2430" s="593">
        <f t="shared" si="222"/>
        <v>41376</v>
      </c>
      <c r="B2430" s="594">
        <v>41376.208473784725</v>
      </c>
      <c r="C2430" s="560">
        <f t="shared" si="223"/>
        <v>2013</v>
      </c>
      <c r="D2430" s="560">
        <f t="shared" si="224"/>
        <v>4</v>
      </c>
      <c r="E2430" s="560">
        <f t="shared" si="225"/>
        <v>12</v>
      </c>
      <c r="F2430" s="560">
        <f t="shared" si="226"/>
        <v>5</v>
      </c>
      <c r="G2430" s="595">
        <f t="shared" si="227"/>
        <v>6</v>
      </c>
      <c r="H2430" s="590">
        <f>CHOOSE('Output Sheet'!$B$4,'8760 Data'!J2430,'8760 Data'!K2430,'8760 Data'!L2430,'8760 Data'!M2430,'8760 Data'!N2430,'8760 Data'!O2430,'8760 Data'!P2430,'8760 Data'!Q2430,'8760 Data'!R2430,'8760 Data'!S2430,'8760 Data'!T2430,'8760 Data'!U2430)</f>
        <v>0</v>
      </c>
      <c r="I2430" s="591" t="e">
        <f>H2430/'Output Sheet'!$B$8</f>
        <v>#DIV/0!</v>
      </c>
      <c r="J2430" s="596"/>
      <c r="K2430" s="560"/>
      <c r="L2430" s="560"/>
      <c r="M2430" s="560"/>
      <c r="N2430" s="560"/>
      <c r="O2430" s="560"/>
      <c r="P2430" s="560"/>
      <c r="Q2430" s="560"/>
      <c r="R2430" s="560"/>
      <c r="S2430" s="560"/>
      <c r="T2430" s="560"/>
      <c r="U2430" s="560"/>
    </row>
    <row r="2431" spans="1:21">
      <c r="A2431" s="593">
        <f t="shared" si="222"/>
        <v>41376</v>
      </c>
      <c r="B2431" s="594">
        <v>41376.250140509263</v>
      </c>
      <c r="C2431" s="560">
        <f t="shared" si="223"/>
        <v>2013</v>
      </c>
      <c r="D2431" s="560">
        <f t="shared" si="224"/>
        <v>4</v>
      </c>
      <c r="E2431" s="560">
        <f t="shared" si="225"/>
        <v>12</v>
      </c>
      <c r="F2431" s="560">
        <f t="shared" si="226"/>
        <v>6</v>
      </c>
      <c r="G2431" s="595">
        <f t="shared" si="227"/>
        <v>6</v>
      </c>
      <c r="H2431" s="590">
        <f>CHOOSE('Output Sheet'!$B$4,'8760 Data'!J2431,'8760 Data'!K2431,'8760 Data'!L2431,'8760 Data'!M2431,'8760 Data'!N2431,'8760 Data'!O2431,'8760 Data'!P2431,'8760 Data'!Q2431,'8760 Data'!R2431,'8760 Data'!S2431,'8760 Data'!T2431,'8760 Data'!U2431)</f>
        <v>0</v>
      </c>
      <c r="I2431" s="591" t="e">
        <f>H2431/'Output Sheet'!$B$8</f>
        <v>#DIV/0!</v>
      </c>
      <c r="J2431" s="596"/>
      <c r="K2431" s="560"/>
      <c r="L2431" s="560"/>
      <c r="M2431" s="560"/>
      <c r="N2431" s="560"/>
      <c r="O2431" s="560"/>
      <c r="P2431" s="560"/>
      <c r="Q2431" s="560"/>
      <c r="R2431" s="560"/>
      <c r="S2431" s="560"/>
      <c r="T2431" s="560"/>
      <c r="U2431" s="560"/>
    </row>
    <row r="2432" spans="1:21">
      <c r="A2432" s="593">
        <f t="shared" si="222"/>
        <v>41376</v>
      </c>
      <c r="B2432" s="594">
        <v>41376.2918072338</v>
      </c>
      <c r="C2432" s="560">
        <f t="shared" si="223"/>
        <v>2013</v>
      </c>
      <c r="D2432" s="560">
        <f t="shared" si="224"/>
        <v>4</v>
      </c>
      <c r="E2432" s="560">
        <f t="shared" si="225"/>
        <v>12</v>
      </c>
      <c r="F2432" s="560">
        <f t="shared" si="226"/>
        <v>7</v>
      </c>
      <c r="G2432" s="595">
        <f t="shared" si="227"/>
        <v>6</v>
      </c>
      <c r="H2432" s="590">
        <f>CHOOSE('Output Sheet'!$B$4,'8760 Data'!J2432,'8760 Data'!K2432,'8760 Data'!L2432,'8760 Data'!M2432,'8760 Data'!N2432,'8760 Data'!O2432,'8760 Data'!P2432,'8760 Data'!Q2432,'8760 Data'!R2432,'8760 Data'!S2432,'8760 Data'!T2432,'8760 Data'!U2432)</f>
        <v>0</v>
      </c>
      <c r="I2432" s="591" t="e">
        <f>H2432/'Output Sheet'!$B$8</f>
        <v>#DIV/0!</v>
      </c>
      <c r="J2432" s="596"/>
      <c r="K2432" s="560"/>
      <c r="L2432" s="560"/>
      <c r="M2432" s="560"/>
      <c r="N2432" s="560"/>
      <c r="O2432" s="560"/>
      <c r="P2432" s="560"/>
      <c r="Q2432" s="560"/>
      <c r="R2432" s="560"/>
      <c r="S2432" s="560"/>
      <c r="T2432" s="560"/>
      <c r="U2432" s="560"/>
    </row>
    <row r="2433" spans="1:21">
      <c r="A2433" s="593">
        <f t="shared" si="222"/>
        <v>41376</v>
      </c>
      <c r="B2433" s="594">
        <v>41376.33347395833</v>
      </c>
      <c r="C2433" s="560">
        <f t="shared" si="223"/>
        <v>2013</v>
      </c>
      <c r="D2433" s="560">
        <f t="shared" si="224"/>
        <v>4</v>
      </c>
      <c r="E2433" s="560">
        <f t="shared" si="225"/>
        <v>12</v>
      </c>
      <c r="F2433" s="560">
        <f t="shared" si="226"/>
        <v>8</v>
      </c>
      <c r="G2433" s="595">
        <f t="shared" si="227"/>
        <v>6</v>
      </c>
      <c r="H2433" s="590">
        <f>CHOOSE('Output Sheet'!$B$4,'8760 Data'!J2433,'8760 Data'!K2433,'8760 Data'!L2433,'8760 Data'!M2433,'8760 Data'!N2433,'8760 Data'!O2433,'8760 Data'!P2433,'8760 Data'!Q2433,'8760 Data'!R2433,'8760 Data'!S2433,'8760 Data'!T2433,'8760 Data'!U2433)</f>
        <v>0</v>
      </c>
      <c r="I2433" s="591" t="e">
        <f>H2433/'Output Sheet'!$B$8</f>
        <v>#DIV/0!</v>
      </c>
      <c r="J2433" s="596"/>
      <c r="K2433" s="560"/>
      <c r="L2433" s="560"/>
      <c r="M2433" s="560"/>
      <c r="N2433" s="560"/>
      <c r="O2433" s="560"/>
      <c r="P2433" s="560"/>
      <c r="Q2433" s="560"/>
      <c r="R2433" s="560"/>
      <c r="S2433" s="560"/>
      <c r="T2433" s="560"/>
      <c r="U2433" s="560"/>
    </row>
    <row r="2434" spans="1:21">
      <c r="A2434" s="593">
        <f t="shared" si="222"/>
        <v>41376</v>
      </c>
      <c r="B2434" s="594">
        <v>41376.375140682867</v>
      </c>
      <c r="C2434" s="560">
        <f t="shared" si="223"/>
        <v>2013</v>
      </c>
      <c r="D2434" s="560">
        <f t="shared" si="224"/>
        <v>4</v>
      </c>
      <c r="E2434" s="560">
        <f t="shared" si="225"/>
        <v>12</v>
      </c>
      <c r="F2434" s="560">
        <f t="shared" si="226"/>
        <v>9</v>
      </c>
      <c r="G2434" s="595">
        <f t="shared" si="227"/>
        <v>6</v>
      </c>
      <c r="H2434" s="590">
        <f>CHOOSE('Output Sheet'!$B$4,'8760 Data'!J2434,'8760 Data'!K2434,'8760 Data'!L2434,'8760 Data'!M2434,'8760 Data'!N2434,'8760 Data'!O2434,'8760 Data'!P2434,'8760 Data'!Q2434,'8760 Data'!R2434,'8760 Data'!S2434,'8760 Data'!T2434,'8760 Data'!U2434)</f>
        <v>0</v>
      </c>
      <c r="I2434" s="591" t="e">
        <f>H2434/'Output Sheet'!$B$8</f>
        <v>#DIV/0!</v>
      </c>
      <c r="J2434" s="596"/>
      <c r="K2434" s="560"/>
      <c r="L2434" s="560"/>
      <c r="M2434" s="560"/>
      <c r="N2434" s="560"/>
      <c r="O2434" s="560"/>
      <c r="P2434" s="560"/>
      <c r="Q2434" s="560"/>
      <c r="R2434" s="560"/>
      <c r="S2434" s="560"/>
      <c r="T2434" s="560"/>
      <c r="U2434" s="560"/>
    </row>
    <row r="2435" spans="1:21">
      <c r="A2435" s="593">
        <f t="shared" ref="A2435:A2498" si="228">DATE(C2435,D2435,E2435)</f>
        <v>41376</v>
      </c>
      <c r="B2435" s="594">
        <v>41376.416807407404</v>
      </c>
      <c r="C2435" s="560">
        <f t="shared" ref="C2435:C2498" si="229">YEAR(B2435)</f>
        <v>2013</v>
      </c>
      <c r="D2435" s="560">
        <f t="shared" ref="D2435:D2498" si="230">MONTH(B2435)</f>
        <v>4</v>
      </c>
      <c r="E2435" s="560">
        <f t="shared" ref="E2435:E2498" si="231">DAY(B2435)</f>
        <v>12</v>
      </c>
      <c r="F2435" s="560">
        <f t="shared" ref="F2435:F2498" si="232">IF(HOUR(B2435)&lt;&gt;0,HOUR(B2435),24)</f>
        <v>10</v>
      </c>
      <c r="G2435" s="595">
        <f t="shared" ref="G2435:G2498" si="233">WEEKDAY(B2435,1)</f>
        <v>6</v>
      </c>
      <c r="H2435" s="590">
        <f>CHOOSE('Output Sheet'!$B$4,'8760 Data'!J2435,'8760 Data'!K2435,'8760 Data'!L2435,'8760 Data'!M2435,'8760 Data'!N2435,'8760 Data'!O2435,'8760 Data'!P2435,'8760 Data'!Q2435,'8760 Data'!R2435,'8760 Data'!S2435,'8760 Data'!T2435,'8760 Data'!U2435)</f>
        <v>0</v>
      </c>
      <c r="I2435" s="591" t="e">
        <f>H2435/'Output Sheet'!$B$8</f>
        <v>#DIV/0!</v>
      </c>
      <c r="J2435" s="596"/>
      <c r="K2435" s="560"/>
      <c r="L2435" s="560"/>
      <c r="M2435" s="560"/>
      <c r="N2435" s="560"/>
      <c r="O2435" s="560"/>
      <c r="P2435" s="560"/>
      <c r="Q2435" s="560"/>
      <c r="R2435" s="560"/>
      <c r="S2435" s="560"/>
      <c r="T2435" s="560"/>
      <c r="U2435" s="560"/>
    </row>
    <row r="2436" spans="1:21">
      <c r="A2436" s="593">
        <f t="shared" si="228"/>
        <v>41376</v>
      </c>
      <c r="B2436" s="594">
        <v>41376.458474131941</v>
      </c>
      <c r="C2436" s="560">
        <f t="shared" si="229"/>
        <v>2013</v>
      </c>
      <c r="D2436" s="560">
        <f t="shared" si="230"/>
        <v>4</v>
      </c>
      <c r="E2436" s="560">
        <f t="shared" si="231"/>
        <v>12</v>
      </c>
      <c r="F2436" s="560">
        <f t="shared" si="232"/>
        <v>11</v>
      </c>
      <c r="G2436" s="595">
        <f t="shared" si="233"/>
        <v>6</v>
      </c>
      <c r="H2436" s="590">
        <f>CHOOSE('Output Sheet'!$B$4,'8760 Data'!J2436,'8760 Data'!K2436,'8760 Data'!L2436,'8760 Data'!M2436,'8760 Data'!N2436,'8760 Data'!O2436,'8760 Data'!P2436,'8760 Data'!Q2436,'8760 Data'!R2436,'8760 Data'!S2436,'8760 Data'!T2436,'8760 Data'!U2436)</f>
        <v>0</v>
      </c>
      <c r="I2436" s="591" t="e">
        <f>H2436/'Output Sheet'!$B$8</f>
        <v>#DIV/0!</v>
      </c>
      <c r="J2436" s="596"/>
      <c r="K2436" s="560"/>
      <c r="L2436" s="560"/>
      <c r="M2436" s="560"/>
      <c r="N2436" s="560"/>
      <c r="O2436" s="560"/>
      <c r="P2436" s="560"/>
      <c r="Q2436" s="560"/>
      <c r="R2436" s="560"/>
      <c r="S2436" s="560"/>
      <c r="T2436" s="560"/>
      <c r="U2436" s="560"/>
    </row>
    <row r="2437" spans="1:21">
      <c r="A2437" s="593">
        <f t="shared" si="228"/>
        <v>41376</v>
      </c>
      <c r="B2437" s="594">
        <v>41376.500140856479</v>
      </c>
      <c r="C2437" s="560">
        <f t="shared" si="229"/>
        <v>2013</v>
      </c>
      <c r="D2437" s="560">
        <f t="shared" si="230"/>
        <v>4</v>
      </c>
      <c r="E2437" s="560">
        <f t="shared" si="231"/>
        <v>12</v>
      </c>
      <c r="F2437" s="560">
        <f t="shared" si="232"/>
        <v>12</v>
      </c>
      <c r="G2437" s="595">
        <f t="shared" si="233"/>
        <v>6</v>
      </c>
      <c r="H2437" s="590">
        <f>CHOOSE('Output Sheet'!$B$4,'8760 Data'!J2437,'8760 Data'!K2437,'8760 Data'!L2437,'8760 Data'!M2437,'8760 Data'!N2437,'8760 Data'!O2437,'8760 Data'!P2437,'8760 Data'!Q2437,'8760 Data'!R2437,'8760 Data'!S2437,'8760 Data'!T2437,'8760 Data'!U2437)</f>
        <v>0</v>
      </c>
      <c r="I2437" s="591" t="e">
        <f>H2437/'Output Sheet'!$B$8</f>
        <v>#DIV/0!</v>
      </c>
      <c r="J2437" s="596"/>
      <c r="K2437" s="560"/>
      <c r="L2437" s="560"/>
      <c r="M2437" s="560"/>
      <c r="N2437" s="560"/>
      <c r="O2437" s="560"/>
      <c r="P2437" s="560"/>
      <c r="Q2437" s="560"/>
      <c r="R2437" s="560"/>
      <c r="S2437" s="560"/>
      <c r="T2437" s="560"/>
      <c r="U2437" s="560"/>
    </row>
    <row r="2438" spans="1:21">
      <c r="A2438" s="593">
        <f t="shared" si="228"/>
        <v>41376</v>
      </c>
      <c r="B2438" s="594">
        <v>41376.541807581016</v>
      </c>
      <c r="C2438" s="560">
        <f t="shared" si="229"/>
        <v>2013</v>
      </c>
      <c r="D2438" s="560">
        <f t="shared" si="230"/>
        <v>4</v>
      </c>
      <c r="E2438" s="560">
        <f t="shared" si="231"/>
        <v>12</v>
      </c>
      <c r="F2438" s="560">
        <f t="shared" si="232"/>
        <v>13</v>
      </c>
      <c r="G2438" s="595">
        <f t="shared" si="233"/>
        <v>6</v>
      </c>
      <c r="H2438" s="590">
        <f>CHOOSE('Output Sheet'!$B$4,'8760 Data'!J2438,'8760 Data'!K2438,'8760 Data'!L2438,'8760 Data'!M2438,'8760 Data'!N2438,'8760 Data'!O2438,'8760 Data'!P2438,'8760 Data'!Q2438,'8760 Data'!R2438,'8760 Data'!S2438,'8760 Data'!T2438,'8760 Data'!U2438)</f>
        <v>0</v>
      </c>
      <c r="I2438" s="591" t="e">
        <f>H2438/'Output Sheet'!$B$8</f>
        <v>#DIV/0!</v>
      </c>
      <c r="J2438" s="596"/>
      <c r="K2438" s="560"/>
      <c r="L2438" s="560"/>
      <c r="M2438" s="560"/>
      <c r="N2438" s="560"/>
      <c r="O2438" s="560"/>
      <c r="P2438" s="560"/>
      <c r="Q2438" s="560"/>
      <c r="R2438" s="560"/>
      <c r="S2438" s="560"/>
      <c r="T2438" s="560"/>
      <c r="U2438" s="560"/>
    </row>
    <row r="2439" spans="1:21">
      <c r="A2439" s="593">
        <f t="shared" si="228"/>
        <v>41376</v>
      </c>
      <c r="B2439" s="594">
        <v>41376.583474305553</v>
      </c>
      <c r="C2439" s="560">
        <f t="shared" si="229"/>
        <v>2013</v>
      </c>
      <c r="D2439" s="560">
        <f t="shared" si="230"/>
        <v>4</v>
      </c>
      <c r="E2439" s="560">
        <f t="shared" si="231"/>
        <v>12</v>
      </c>
      <c r="F2439" s="560">
        <f t="shared" si="232"/>
        <v>14</v>
      </c>
      <c r="G2439" s="595">
        <f t="shared" si="233"/>
        <v>6</v>
      </c>
      <c r="H2439" s="590">
        <f>CHOOSE('Output Sheet'!$B$4,'8760 Data'!J2439,'8760 Data'!K2439,'8760 Data'!L2439,'8760 Data'!M2439,'8760 Data'!N2439,'8760 Data'!O2439,'8760 Data'!P2439,'8760 Data'!Q2439,'8760 Data'!R2439,'8760 Data'!S2439,'8760 Data'!T2439,'8760 Data'!U2439)</f>
        <v>0</v>
      </c>
      <c r="I2439" s="591" t="e">
        <f>H2439/'Output Sheet'!$B$8</f>
        <v>#DIV/0!</v>
      </c>
      <c r="J2439" s="596"/>
      <c r="K2439" s="560"/>
      <c r="L2439" s="560"/>
      <c r="M2439" s="560"/>
      <c r="N2439" s="560"/>
      <c r="O2439" s="560"/>
      <c r="P2439" s="560"/>
      <c r="Q2439" s="560"/>
      <c r="R2439" s="560"/>
      <c r="S2439" s="560"/>
      <c r="T2439" s="560"/>
      <c r="U2439" s="560"/>
    </row>
    <row r="2440" spans="1:21">
      <c r="A2440" s="593">
        <f t="shared" si="228"/>
        <v>41376</v>
      </c>
      <c r="B2440" s="594">
        <v>41376.62514103009</v>
      </c>
      <c r="C2440" s="560">
        <f t="shared" si="229"/>
        <v>2013</v>
      </c>
      <c r="D2440" s="560">
        <f t="shared" si="230"/>
        <v>4</v>
      </c>
      <c r="E2440" s="560">
        <f t="shared" si="231"/>
        <v>12</v>
      </c>
      <c r="F2440" s="560">
        <f t="shared" si="232"/>
        <v>15</v>
      </c>
      <c r="G2440" s="595">
        <f t="shared" si="233"/>
        <v>6</v>
      </c>
      <c r="H2440" s="590">
        <f>CHOOSE('Output Sheet'!$B$4,'8760 Data'!J2440,'8760 Data'!K2440,'8760 Data'!L2440,'8760 Data'!M2440,'8760 Data'!N2440,'8760 Data'!O2440,'8760 Data'!P2440,'8760 Data'!Q2440,'8760 Data'!R2440,'8760 Data'!S2440,'8760 Data'!T2440,'8760 Data'!U2440)</f>
        <v>0</v>
      </c>
      <c r="I2440" s="591" t="e">
        <f>H2440/'Output Sheet'!$B$8</f>
        <v>#DIV/0!</v>
      </c>
      <c r="J2440" s="596"/>
      <c r="K2440" s="560"/>
      <c r="L2440" s="560"/>
      <c r="M2440" s="560"/>
      <c r="N2440" s="560"/>
      <c r="O2440" s="560"/>
      <c r="P2440" s="560"/>
      <c r="Q2440" s="560"/>
      <c r="R2440" s="560"/>
      <c r="S2440" s="560"/>
      <c r="T2440" s="560"/>
      <c r="U2440" s="560"/>
    </row>
    <row r="2441" spans="1:21">
      <c r="A2441" s="593">
        <f t="shared" si="228"/>
        <v>41376</v>
      </c>
      <c r="B2441" s="594">
        <v>41376.666807754627</v>
      </c>
      <c r="C2441" s="560">
        <f t="shared" si="229"/>
        <v>2013</v>
      </c>
      <c r="D2441" s="560">
        <f t="shared" si="230"/>
        <v>4</v>
      </c>
      <c r="E2441" s="560">
        <f t="shared" si="231"/>
        <v>12</v>
      </c>
      <c r="F2441" s="560">
        <f t="shared" si="232"/>
        <v>16</v>
      </c>
      <c r="G2441" s="595">
        <f t="shared" si="233"/>
        <v>6</v>
      </c>
      <c r="H2441" s="590">
        <f>CHOOSE('Output Sheet'!$B$4,'8760 Data'!J2441,'8760 Data'!K2441,'8760 Data'!L2441,'8760 Data'!M2441,'8760 Data'!N2441,'8760 Data'!O2441,'8760 Data'!P2441,'8760 Data'!Q2441,'8760 Data'!R2441,'8760 Data'!S2441,'8760 Data'!T2441,'8760 Data'!U2441)</f>
        <v>0</v>
      </c>
      <c r="I2441" s="591" t="e">
        <f>H2441/'Output Sheet'!$B$8</f>
        <v>#DIV/0!</v>
      </c>
      <c r="J2441" s="596"/>
      <c r="K2441" s="560"/>
      <c r="L2441" s="560"/>
      <c r="M2441" s="560"/>
      <c r="N2441" s="560"/>
      <c r="O2441" s="560"/>
      <c r="P2441" s="560"/>
      <c r="Q2441" s="560"/>
      <c r="R2441" s="560"/>
      <c r="S2441" s="560"/>
      <c r="T2441" s="560"/>
      <c r="U2441" s="560"/>
    </row>
    <row r="2442" spans="1:21">
      <c r="A2442" s="593">
        <f t="shared" si="228"/>
        <v>41376</v>
      </c>
      <c r="B2442" s="594">
        <v>41376.708474479165</v>
      </c>
      <c r="C2442" s="560">
        <f t="shared" si="229"/>
        <v>2013</v>
      </c>
      <c r="D2442" s="560">
        <f t="shared" si="230"/>
        <v>4</v>
      </c>
      <c r="E2442" s="560">
        <f t="shared" si="231"/>
        <v>12</v>
      </c>
      <c r="F2442" s="560">
        <f t="shared" si="232"/>
        <v>17</v>
      </c>
      <c r="G2442" s="595">
        <f t="shared" si="233"/>
        <v>6</v>
      </c>
      <c r="H2442" s="590">
        <f>CHOOSE('Output Sheet'!$B$4,'8760 Data'!J2442,'8760 Data'!K2442,'8760 Data'!L2442,'8760 Data'!M2442,'8760 Data'!N2442,'8760 Data'!O2442,'8760 Data'!P2442,'8760 Data'!Q2442,'8760 Data'!R2442,'8760 Data'!S2442,'8760 Data'!T2442,'8760 Data'!U2442)</f>
        <v>0</v>
      </c>
      <c r="I2442" s="591" t="e">
        <f>H2442/'Output Sheet'!$B$8</f>
        <v>#DIV/0!</v>
      </c>
      <c r="J2442" s="596"/>
      <c r="K2442" s="560"/>
      <c r="L2442" s="560"/>
      <c r="M2442" s="560"/>
      <c r="N2442" s="560"/>
      <c r="O2442" s="560"/>
      <c r="P2442" s="560"/>
      <c r="Q2442" s="560"/>
      <c r="R2442" s="560"/>
      <c r="S2442" s="560"/>
      <c r="T2442" s="560"/>
      <c r="U2442" s="560"/>
    </row>
    <row r="2443" spans="1:21">
      <c r="A2443" s="593">
        <f t="shared" si="228"/>
        <v>41376</v>
      </c>
      <c r="B2443" s="594">
        <v>41376.750141203702</v>
      </c>
      <c r="C2443" s="560">
        <f t="shared" si="229"/>
        <v>2013</v>
      </c>
      <c r="D2443" s="560">
        <f t="shared" si="230"/>
        <v>4</v>
      </c>
      <c r="E2443" s="560">
        <f t="shared" si="231"/>
        <v>12</v>
      </c>
      <c r="F2443" s="560">
        <f t="shared" si="232"/>
        <v>18</v>
      </c>
      <c r="G2443" s="595">
        <f t="shared" si="233"/>
        <v>6</v>
      </c>
      <c r="H2443" s="590">
        <f>CHOOSE('Output Sheet'!$B$4,'8760 Data'!J2443,'8760 Data'!K2443,'8760 Data'!L2443,'8760 Data'!M2443,'8760 Data'!N2443,'8760 Data'!O2443,'8760 Data'!P2443,'8760 Data'!Q2443,'8760 Data'!R2443,'8760 Data'!S2443,'8760 Data'!T2443,'8760 Data'!U2443)</f>
        <v>0</v>
      </c>
      <c r="I2443" s="591" t="e">
        <f>H2443/'Output Sheet'!$B$8</f>
        <v>#DIV/0!</v>
      </c>
      <c r="J2443" s="596"/>
      <c r="K2443" s="560"/>
      <c r="L2443" s="560"/>
      <c r="M2443" s="560"/>
      <c r="N2443" s="560"/>
      <c r="O2443" s="560"/>
      <c r="P2443" s="560"/>
      <c r="Q2443" s="560"/>
      <c r="R2443" s="560"/>
      <c r="S2443" s="560"/>
      <c r="T2443" s="560"/>
      <c r="U2443" s="560"/>
    </row>
    <row r="2444" spans="1:21">
      <c r="A2444" s="593">
        <f t="shared" si="228"/>
        <v>41376</v>
      </c>
      <c r="B2444" s="594">
        <v>41376.791807928239</v>
      </c>
      <c r="C2444" s="560">
        <f t="shared" si="229"/>
        <v>2013</v>
      </c>
      <c r="D2444" s="560">
        <f t="shared" si="230"/>
        <v>4</v>
      </c>
      <c r="E2444" s="560">
        <f t="shared" si="231"/>
        <v>12</v>
      </c>
      <c r="F2444" s="560">
        <f t="shared" si="232"/>
        <v>19</v>
      </c>
      <c r="G2444" s="595">
        <f t="shared" si="233"/>
        <v>6</v>
      </c>
      <c r="H2444" s="590">
        <f>CHOOSE('Output Sheet'!$B$4,'8760 Data'!J2444,'8760 Data'!K2444,'8760 Data'!L2444,'8760 Data'!M2444,'8760 Data'!N2444,'8760 Data'!O2444,'8760 Data'!P2444,'8760 Data'!Q2444,'8760 Data'!R2444,'8760 Data'!S2444,'8760 Data'!T2444,'8760 Data'!U2444)</f>
        <v>0</v>
      </c>
      <c r="I2444" s="591" t="e">
        <f>H2444/'Output Sheet'!$B$8</f>
        <v>#DIV/0!</v>
      </c>
      <c r="J2444" s="596"/>
      <c r="K2444" s="560"/>
      <c r="L2444" s="560"/>
      <c r="M2444" s="560"/>
      <c r="N2444" s="560"/>
      <c r="O2444" s="560"/>
      <c r="P2444" s="560"/>
      <c r="Q2444" s="560"/>
      <c r="R2444" s="560"/>
      <c r="S2444" s="560"/>
      <c r="T2444" s="560"/>
      <c r="U2444" s="560"/>
    </row>
    <row r="2445" spans="1:21">
      <c r="A2445" s="593">
        <f t="shared" si="228"/>
        <v>41376</v>
      </c>
      <c r="B2445" s="594">
        <v>41376.833474652776</v>
      </c>
      <c r="C2445" s="560">
        <f t="shared" si="229"/>
        <v>2013</v>
      </c>
      <c r="D2445" s="560">
        <f t="shared" si="230"/>
        <v>4</v>
      </c>
      <c r="E2445" s="560">
        <f t="shared" si="231"/>
        <v>12</v>
      </c>
      <c r="F2445" s="560">
        <f t="shared" si="232"/>
        <v>20</v>
      </c>
      <c r="G2445" s="595">
        <f t="shared" si="233"/>
        <v>6</v>
      </c>
      <c r="H2445" s="590">
        <f>CHOOSE('Output Sheet'!$B$4,'8760 Data'!J2445,'8760 Data'!K2445,'8760 Data'!L2445,'8760 Data'!M2445,'8760 Data'!N2445,'8760 Data'!O2445,'8760 Data'!P2445,'8760 Data'!Q2445,'8760 Data'!R2445,'8760 Data'!S2445,'8760 Data'!T2445,'8760 Data'!U2445)</f>
        <v>0</v>
      </c>
      <c r="I2445" s="591" t="e">
        <f>H2445/'Output Sheet'!$B$8</f>
        <v>#DIV/0!</v>
      </c>
      <c r="J2445" s="596"/>
      <c r="K2445" s="560"/>
      <c r="L2445" s="560"/>
      <c r="M2445" s="560"/>
      <c r="N2445" s="560"/>
      <c r="O2445" s="560"/>
      <c r="P2445" s="560"/>
      <c r="Q2445" s="560"/>
      <c r="R2445" s="560"/>
      <c r="S2445" s="560"/>
      <c r="T2445" s="560"/>
      <c r="U2445" s="560"/>
    </row>
    <row r="2446" spans="1:21">
      <c r="A2446" s="593">
        <f t="shared" si="228"/>
        <v>41376</v>
      </c>
      <c r="B2446" s="594">
        <v>41376.875141377313</v>
      </c>
      <c r="C2446" s="560">
        <f t="shared" si="229"/>
        <v>2013</v>
      </c>
      <c r="D2446" s="560">
        <f t="shared" si="230"/>
        <v>4</v>
      </c>
      <c r="E2446" s="560">
        <f t="shared" si="231"/>
        <v>12</v>
      </c>
      <c r="F2446" s="560">
        <f t="shared" si="232"/>
        <v>21</v>
      </c>
      <c r="G2446" s="595">
        <f t="shared" si="233"/>
        <v>6</v>
      </c>
      <c r="H2446" s="590">
        <f>CHOOSE('Output Sheet'!$B$4,'8760 Data'!J2446,'8760 Data'!K2446,'8760 Data'!L2446,'8760 Data'!M2446,'8760 Data'!N2446,'8760 Data'!O2446,'8760 Data'!P2446,'8760 Data'!Q2446,'8760 Data'!R2446,'8760 Data'!S2446,'8760 Data'!T2446,'8760 Data'!U2446)</f>
        <v>0</v>
      </c>
      <c r="I2446" s="591" t="e">
        <f>H2446/'Output Sheet'!$B$8</f>
        <v>#DIV/0!</v>
      </c>
      <c r="J2446" s="596"/>
      <c r="K2446" s="560"/>
      <c r="L2446" s="560"/>
      <c r="M2446" s="560"/>
      <c r="N2446" s="560"/>
      <c r="O2446" s="560"/>
      <c r="P2446" s="560"/>
      <c r="Q2446" s="560"/>
      <c r="R2446" s="560"/>
      <c r="S2446" s="560"/>
      <c r="T2446" s="560"/>
      <c r="U2446" s="560"/>
    </row>
    <row r="2447" spans="1:21">
      <c r="A2447" s="593">
        <f t="shared" si="228"/>
        <v>41376</v>
      </c>
      <c r="B2447" s="594">
        <v>41376.916808101851</v>
      </c>
      <c r="C2447" s="560">
        <f t="shared" si="229"/>
        <v>2013</v>
      </c>
      <c r="D2447" s="560">
        <f t="shared" si="230"/>
        <v>4</v>
      </c>
      <c r="E2447" s="560">
        <f t="shared" si="231"/>
        <v>12</v>
      </c>
      <c r="F2447" s="560">
        <f t="shared" si="232"/>
        <v>22</v>
      </c>
      <c r="G2447" s="595">
        <f t="shared" si="233"/>
        <v>6</v>
      </c>
      <c r="H2447" s="590">
        <f>CHOOSE('Output Sheet'!$B$4,'8760 Data'!J2447,'8760 Data'!K2447,'8760 Data'!L2447,'8760 Data'!M2447,'8760 Data'!N2447,'8760 Data'!O2447,'8760 Data'!P2447,'8760 Data'!Q2447,'8760 Data'!R2447,'8760 Data'!S2447,'8760 Data'!T2447,'8760 Data'!U2447)</f>
        <v>0</v>
      </c>
      <c r="I2447" s="591" t="e">
        <f>H2447/'Output Sheet'!$B$8</f>
        <v>#DIV/0!</v>
      </c>
      <c r="J2447" s="596"/>
      <c r="K2447" s="560"/>
      <c r="L2447" s="560"/>
      <c r="M2447" s="560"/>
      <c r="N2447" s="560"/>
      <c r="O2447" s="560"/>
      <c r="P2447" s="560"/>
      <c r="Q2447" s="560"/>
      <c r="R2447" s="560"/>
      <c r="S2447" s="560"/>
      <c r="T2447" s="560"/>
      <c r="U2447" s="560"/>
    </row>
    <row r="2448" spans="1:21">
      <c r="A2448" s="593">
        <f t="shared" si="228"/>
        <v>41376</v>
      </c>
      <c r="B2448" s="594">
        <v>41376.958474826388</v>
      </c>
      <c r="C2448" s="560">
        <f t="shared" si="229"/>
        <v>2013</v>
      </c>
      <c r="D2448" s="560">
        <f t="shared" si="230"/>
        <v>4</v>
      </c>
      <c r="E2448" s="560">
        <f t="shared" si="231"/>
        <v>12</v>
      </c>
      <c r="F2448" s="560">
        <f t="shared" si="232"/>
        <v>23</v>
      </c>
      <c r="G2448" s="595">
        <f t="shared" si="233"/>
        <v>6</v>
      </c>
      <c r="H2448" s="590">
        <f>CHOOSE('Output Sheet'!$B$4,'8760 Data'!J2448,'8760 Data'!K2448,'8760 Data'!L2448,'8760 Data'!M2448,'8760 Data'!N2448,'8760 Data'!O2448,'8760 Data'!P2448,'8760 Data'!Q2448,'8760 Data'!R2448,'8760 Data'!S2448,'8760 Data'!T2448,'8760 Data'!U2448)</f>
        <v>0</v>
      </c>
      <c r="I2448" s="591" t="e">
        <f>H2448/'Output Sheet'!$B$8</f>
        <v>#DIV/0!</v>
      </c>
      <c r="J2448" s="596"/>
      <c r="K2448" s="560"/>
      <c r="L2448" s="560"/>
      <c r="M2448" s="560"/>
      <c r="N2448" s="560"/>
      <c r="O2448" s="560"/>
      <c r="P2448" s="560"/>
      <c r="Q2448" s="560"/>
      <c r="R2448" s="560"/>
      <c r="S2448" s="560"/>
      <c r="T2448" s="560"/>
      <c r="U2448" s="560"/>
    </row>
    <row r="2449" spans="1:21">
      <c r="A2449" s="593">
        <f t="shared" si="228"/>
        <v>41377</v>
      </c>
      <c r="B2449" s="594">
        <v>41377.000141550925</v>
      </c>
      <c r="C2449" s="560">
        <f t="shared" si="229"/>
        <v>2013</v>
      </c>
      <c r="D2449" s="560">
        <f t="shared" si="230"/>
        <v>4</v>
      </c>
      <c r="E2449" s="560">
        <f t="shared" si="231"/>
        <v>13</v>
      </c>
      <c r="F2449" s="560">
        <f t="shared" si="232"/>
        <v>24</v>
      </c>
      <c r="G2449" s="595">
        <f t="shared" si="233"/>
        <v>7</v>
      </c>
      <c r="H2449" s="590">
        <f>CHOOSE('Output Sheet'!$B$4,'8760 Data'!J2449,'8760 Data'!K2449,'8760 Data'!L2449,'8760 Data'!M2449,'8760 Data'!N2449,'8760 Data'!O2449,'8760 Data'!P2449,'8760 Data'!Q2449,'8760 Data'!R2449,'8760 Data'!S2449,'8760 Data'!T2449,'8760 Data'!U2449)</f>
        <v>0</v>
      </c>
      <c r="I2449" s="591" t="e">
        <f>H2449/'Output Sheet'!$B$8</f>
        <v>#DIV/0!</v>
      </c>
      <c r="J2449" s="596"/>
      <c r="K2449" s="560"/>
      <c r="L2449" s="560"/>
      <c r="M2449" s="560"/>
      <c r="N2449" s="560"/>
      <c r="O2449" s="560"/>
      <c r="P2449" s="560"/>
      <c r="Q2449" s="560"/>
      <c r="R2449" s="560"/>
      <c r="S2449" s="560"/>
      <c r="T2449" s="560"/>
      <c r="U2449" s="560"/>
    </row>
    <row r="2450" spans="1:21">
      <c r="A2450" s="593">
        <f t="shared" si="228"/>
        <v>41377</v>
      </c>
      <c r="B2450" s="594">
        <v>41377.041808275462</v>
      </c>
      <c r="C2450" s="560">
        <f t="shared" si="229"/>
        <v>2013</v>
      </c>
      <c r="D2450" s="560">
        <f t="shared" si="230"/>
        <v>4</v>
      </c>
      <c r="E2450" s="560">
        <f t="shared" si="231"/>
        <v>13</v>
      </c>
      <c r="F2450" s="560">
        <f t="shared" si="232"/>
        <v>1</v>
      </c>
      <c r="G2450" s="595">
        <f t="shared" si="233"/>
        <v>7</v>
      </c>
      <c r="H2450" s="590">
        <f>CHOOSE('Output Sheet'!$B$4,'8760 Data'!J2450,'8760 Data'!K2450,'8760 Data'!L2450,'8760 Data'!M2450,'8760 Data'!N2450,'8760 Data'!O2450,'8760 Data'!P2450,'8760 Data'!Q2450,'8760 Data'!R2450,'8760 Data'!S2450,'8760 Data'!T2450,'8760 Data'!U2450)</f>
        <v>0</v>
      </c>
      <c r="I2450" s="591" t="e">
        <f>H2450/'Output Sheet'!$B$8</f>
        <v>#DIV/0!</v>
      </c>
      <c r="J2450" s="596"/>
      <c r="K2450" s="560"/>
      <c r="L2450" s="560"/>
      <c r="M2450" s="560"/>
      <c r="N2450" s="560"/>
      <c r="O2450" s="560"/>
      <c r="P2450" s="560"/>
      <c r="Q2450" s="560"/>
      <c r="R2450" s="560"/>
      <c r="S2450" s="560"/>
      <c r="T2450" s="560"/>
      <c r="U2450" s="560"/>
    </row>
    <row r="2451" spans="1:21">
      <c r="A2451" s="593">
        <f t="shared" si="228"/>
        <v>41377</v>
      </c>
      <c r="B2451" s="594">
        <v>41377.083474999999</v>
      </c>
      <c r="C2451" s="560">
        <f t="shared" si="229"/>
        <v>2013</v>
      </c>
      <c r="D2451" s="560">
        <f t="shared" si="230"/>
        <v>4</v>
      </c>
      <c r="E2451" s="560">
        <f t="shared" si="231"/>
        <v>13</v>
      </c>
      <c r="F2451" s="560">
        <f t="shared" si="232"/>
        <v>2</v>
      </c>
      <c r="G2451" s="595">
        <f t="shared" si="233"/>
        <v>7</v>
      </c>
      <c r="H2451" s="590">
        <f>CHOOSE('Output Sheet'!$B$4,'8760 Data'!J2451,'8760 Data'!K2451,'8760 Data'!L2451,'8760 Data'!M2451,'8760 Data'!N2451,'8760 Data'!O2451,'8760 Data'!P2451,'8760 Data'!Q2451,'8760 Data'!R2451,'8760 Data'!S2451,'8760 Data'!T2451,'8760 Data'!U2451)</f>
        <v>0</v>
      </c>
      <c r="I2451" s="591" t="e">
        <f>H2451/'Output Sheet'!$B$8</f>
        <v>#DIV/0!</v>
      </c>
      <c r="J2451" s="596"/>
      <c r="K2451" s="560"/>
      <c r="L2451" s="560"/>
      <c r="M2451" s="560"/>
      <c r="N2451" s="560"/>
      <c r="O2451" s="560"/>
      <c r="P2451" s="560"/>
      <c r="Q2451" s="560"/>
      <c r="R2451" s="560"/>
      <c r="S2451" s="560"/>
      <c r="T2451" s="560"/>
      <c r="U2451" s="560"/>
    </row>
    <row r="2452" spans="1:21">
      <c r="A2452" s="593">
        <f t="shared" si="228"/>
        <v>41377</v>
      </c>
      <c r="B2452" s="594">
        <v>41377.125141724537</v>
      </c>
      <c r="C2452" s="560">
        <f t="shared" si="229"/>
        <v>2013</v>
      </c>
      <c r="D2452" s="560">
        <f t="shared" si="230"/>
        <v>4</v>
      </c>
      <c r="E2452" s="560">
        <f t="shared" si="231"/>
        <v>13</v>
      </c>
      <c r="F2452" s="560">
        <f t="shared" si="232"/>
        <v>3</v>
      </c>
      <c r="G2452" s="595">
        <f t="shared" si="233"/>
        <v>7</v>
      </c>
      <c r="H2452" s="590">
        <f>CHOOSE('Output Sheet'!$B$4,'8760 Data'!J2452,'8760 Data'!K2452,'8760 Data'!L2452,'8760 Data'!M2452,'8760 Data'!N2452,'8760 Data'!O2452,'8760 Data'!P2452,'8760 Data'!Q2452,'8760 Data'!R2452,'8760 Data'!S2452,'8760 Data'!T2452,'8760 Data'!U2452)</f>
        <v>0</v>
      </c>
      <c r="I2452" s="591" t="e">
        <f>H2452/'Output Sheet'!$B$8</f>
        <v>#DIV/0!</v>
      </c>
      <c r="J2452" s="596"/>
      <c r="K2452" s="560"/>
      <c r="L2452" s="560"/>
      <c r="M2452" s="560"/>
      <c r="N2452" s="560"/>
      <c r="O2452" s="560"/>
      <c r="P2452" s="560"/>
      <c r="Q2452" s="560"/>
      <c r="R2452" s="560"/>
      <c r="S2452" s="560"/>
      <c r="T2452" s="560"/>
      <c r="U2452" s="560"/>
    </row>
    <row r="2453" spans="1:21">
      <c r="A2453" s="593">
        <f t="shared" si="228"/>
        <v>41377</v>
      </c>
      <c r="B2453" s="594">
        <v>41377.166808449074</v>
      </c>
      <c r="C2453" s="560">
        <f t="shared" si="229"/>
        <v>2013</v>
      </c>
      <c r="D2453" s="560">
        <f t="shared" si="230"/>
        <v>4</v>
      </c>
      <c r="E2453" s="560">
        <f t="shared" si="231"/>
        <v>13</v>
      </c>
      <c r="F2453" s="560">
        <f t="shared" si="232"/>
        <v>4</v>
      </c>
      <c r="G2453" s="595">
        <f t="shared" si="233"/>
        <v>7</v>
      </c>
      <c r="H2453" s="590">
        <f>CHOOSE('Output Sheet'!$B$4,'8760 Data'!J2453,'8760 Data'!K2453,'8760 Data'!L2453,'8760 Data'!M2453,'8760 Data'!N2453,'8760 Data'!O2453,'8760 Data'!P2453,'8760 Data'!Q2453,'8760 Data'!R2453,'8760 Data'!S2453,'8760 Data'!T2453,'8760 Data'!U2453)</f>
        <v>0</v>
      </c>
      <c r="I2453" s="591" t="e">
        <f>H2453/'Output Sheet'!$B$8</f>
        <v>#DIV/0!</v>
      </c>
      <c r="J2453" s="596"/>
      <c r="K2453" s="560"/>
      <c r="L2453" s="560"/>
      <c r="M2453" s="560"/>
      <c r="N2453" s="560"/>
      <c r="O2453" s="560"/>
      <c r="P2453" s="560"/>
      <c r="Q2453" s="560"/>
      <c r="R2453" s="560"/>
      <c r="S2453" s="560"/>
      <c r="T2453" s="560"/>
      <c r="U2453" s="560"/>
    </row>
    <row r="2454" spans="1:21">
      <c r="A2454" s="593">
        <f t="shared" si="228"/>
        <v>41377</v>
      </c>
      <c r="B2454" s="594">
        <v>41377.208475173611</v>
      </c>
      <c r="C2454" s="560">
        <f t="shared" si="229"/>
        <v>2013</v>
      </c>
      <c r="D2454" s="560">
        <f t="shared" si="230"/>
        <v>4</v>
      </c>
      <c r="E2454" s="560">
        <f t="shared" si="231"/>
        <v>13</v>
      </c>
      <c r="F2454" s="560">
        <f t="shared" si="232"/>
        <v>5</v>
      </c>
      <c r="G2454" s="595">
        <f t="shared" si="233"/>
        <v>7</v>
      </c>
      <c r="H2454" s="590">
        <f>CHOOSE('Output Sheet'!$B$4,'8760 Data'!J2454,'8760 Data'!K2454,'8760 Data'!L2454,'8760 Data'!M2454,'8760 Data'!N2454,'8760 Data'!O2454,'8760 Data'!P2454,'8760 Data'!Q2454,'8760 Data'!R2454,'8760 Data'!S2454,'8760 Data'!T2454,'8760 Data'!U2454)</f>
        <v>0</v>
      </c>
      <c r="I2454" s="591" t="e">
        <f>H2454/'Output Sheet'!$B$8</f>
        <v>#DIV/0!</v>
      </c>
      <c r="J2454" s="596"/>
      <c r="K2454" s="560"/>
      <c r="L2454" s="560"/>
      <c r="M2454" s="560"/>
      <c r="N2454" s="560"/>
      <c r="O2454" s="560"/>
      <c r="P2454" s="560"/>
      <c r="Q2454" s="560"/>
      <c r="R2454" s="560"/>
      <c r="S2454" s="560"/>
      <c r="T2454" s="560"/>
      <c r="U2454" s="560"/>
    </row>
    <row r="2455" spans="1:21">
      <c r="A2455" s="593">
        <f t="shared" si="228"/>
        <v>41377</v>
      </c>
      <c r="B2455" s="594">
        <v>41377.250141898148</v>
      </c>
      <c r="C2455" s="560">
        <f t="shared" si="229"/>
        <v>2013</v>
      </c>
      <c r="D2455" s="560">
        <f t="shared" si="230"/>
        <v>4</v>
      </c>
      <c r="E2455" s="560">
        <f t="shared" si="231"/>
        <v>13</v>
      </c>
      <c r="F2455" s="560">
        <f t="shared" si="232"/>
        <v>6</v>
      </c>
      <c r="G2455" s="595">
        <f t="shared" si="233"/>
        <v>7</v>
      </c>
      <c r="H2455" s="590">
        <f>CHOOSE('Output Sheet'!$B$4,'8760 Data'!J2455,'8760 Data'!K2455,'8760 Data'!L2455,'8760 Data'!M2455,'8760 Data'!N2455,'8760 Data'!O2455,'8760 Data'!P2455,'8760 Data'!Q2455,'8760 Data'!R2455,'8760 Data'!S2455,'8760 Data'!T2455,'8760 Data'!U2455)</f>
        <v>0</v>
      </c>
      <c r="I2455" s="591" t="e">
        <f>H2455/'Output Sheet'!$B$8</f>
        <v>#DIV/0!</v>
      </c>
      <c r="J2455" s="596"/>
      <c r="K2455" s="560"/>
      <c r="L2455" s="560"/>
      <c r="M2455" s="560"/>
      <c r="N2455" s="560"/>
      <c r="O2455" s="560"/>
      <c r="P2455" s="560"/>
      <c r="Q2455" s="560"/>
      <c r="R2455" s="560"/>
      <c r="S2455" s="560"/>
      <c r="T2455" s="560"/>
      <c r="U2455" s="560"/>
    </row>
    <row r="2456" spans="1:21">
      <c r="A2456" s="593">
        <f t="shared" si="228"/>
        <v>41377</v>
      </c>
      <c r="B2456" s="594">
        <v>41377.291808622685</v>
      </c>
      <c r="C2456" s="560">
        <f t="shared" si="229"/>
        <v>2013</v>
      </c>
      <c r="D2456" s="560">
        <f t="shared" si="230"/>
        <v>4</v>
      </c>
      <c r="E2456" s="560">
        <f t="shared" si="231"/>
        <v>13</v>
      </c>
      <c r="F2456" s="560">
        <f t="shared" si="232"/>
        <v>7</v>
      </c>
      <c r="G2456" s="595">
        <f t="shared" si="233"/>
        <v>7</v>
      </c>
      <c r="H2456" s="590">
        <f>CHOOSE('Output Sheet'!$B$4,'8760 Data'!J2456,'8760 Data'!K2456,'8760 Data'!L2456,'8760 Data'!M2456,'8760 Data'!N2456,'8760 Data'!O2456,'8760 Data'!P2456,'8760 Data'!Q2456,'8760 Data'!R2456,'8760 Data'!S2456,'8760 Data'!T2456,'8760 Data'!U2456)</f>
        <v>0</v>
      </c>
      <c r="I2456" s="591" t="e">
        <f>H2456/'Output Sheet'!$B$8</f>
        <v>#DIV/0!</v>
      </c>
      <c r="J2456" s="596"/>
      <c r="K2456" s="560"/>
      <c r="L2456" s="560"/>
      <c r="M2456" s="560"/>
      <c r="N2456" s="560"/>
      <c r="O2456" s="560"/>
      <c r="P2456" s="560"/>
      <c r="Q2456" s="560"/>
      <c r="R2456" s="560"/>
      <c r="S2456" s="560"/>
      <c r="T2456" s="560"/>
      <c r="U2456" s="560"/>
    </row>
    <row r="2457" spans="1:21">
      <c r="A2457" s="593">
        <f t="shared" si="228"/>
        <v>41377</v>
      </c>
      <c r="B2457" s="594">
        <v>41377.333475347223</v>
      </c>
      <c r="C2457" s="560">
        <f t="shared" si="229"/>
        <v>2013</v>
      </c>
      <c r="D2457" s="560">
        <f t="shared" si="230"/>
        <v>4</v>
      </c>
      <c r="E2457" s="560">
        <f t="shared" si="231"/>
        <v>13</v>
      </c>
      <c r="F2457" s="560">
        <f t="shared" si="232"/>
        <v>8</v>
      </c>
      <c r="G2457" s="595">
        <f t="shared" si="233"/>
        <v>7</v>
      </c>
      <c r="H2457" s="590">
        <f>CHOOSE('Output Sheet'!$B$4,'8760 Data'!J2457,'8760 Data'!K2457,'8760 Data'!L2457,'8760 Data'!M2457,'8760 Data'!N2457,'8760 Data'!O2457,'8760 Data'!P2457,'8760 Data'!Q2457,'8760 Data'!R2457,'8760 Data'!S2457,'8760 Data'!T2457,'8760 Data'!U2457)</f>
        <v>0</v>
      </c>
      <c r="I2457" s="591" t="e">
        <f>H2457/'Output Sheet'!$B$8</f>
        <v>#DIV/0!</v>
      </c>
      <c r="J2457" s="596"/>
      <c r="K2457" s="560"/>
      <c r="L2457" s="560"/>
      <c r="M2457" s="560"/>
      <c r="N2457" s="560"/>
      <c r="O2457" s="560"/>
      <c r="P2457" s="560"/>
      <c r="Q2457" s="560"/>
      <c r="R2457" s="560"/>
      <c r="S2457" s="560"/>
      <c r="T2457" s="560"/>
      <c r="U2457" s="560"/>
    </row>
    <row r="2458" spans="1:21">
      <c r="A2458" s="593">
        <f t="shared" si="228"/>
        <v>41377</v>
      </c>
      <c r="B2458" s="594">
        <v>41377.37514207176</v>
      </c>
      <c r="C2458" s="560">
        <f t="shared" si="229"/>
        <v>2013</v>
      </c>
      <c r="D2458" s="560">
        <f t="shared" si="230"/>
        <v>4</v>
      </c>
      <c r="E2458" s="560">
        <f t="shared" si="231"/>
        <v>13</v>
      </c>
      <c r="F2458" s="560">
        <f t="shared" si="232"/>
        <v>9</v>
      </c>
      <c r="G2458" s="595">
        <f t="shared" si="233"/>
        <v>7</v>
      </c>
      <c r="H2458" s="590">
        <f>CHOOSE('Output Sheet'!$B$4,'8760 Data'!J2458,'8760 Data'!K2458,'8760 Data'!L2458,'8760 Data'!M2458,'8760 Data'!N2458,'8760 Data'!O2458,'8760 Data'!P2458,'8760 Data'!Q2458,'8760 Data'!R2458,'8760 Data'!S2458,'8760 Data'!T2458,'8760 Data'!U2458)</f>
        <v>0</v>
      </c>
      <c r="I2458" s="591" t="e">
        <f>H2458/'Output Sheet'!$B$8</f>
        <v>#DIV/0!</v>
      </c>
      <c r="J2458" s="596"/>
      <c r="K2458" s="560"/>
      <c r="L2458" s="560"/>
      <c r="M2458" s="560"/>
      <c r="N2458" s="560"/>
      <c r="O2458" s="560"/>
      <c r="P2458" s="560"/>
      <c r="Q2458" s="560"/>
      <c r="R2458" s="560"/>
      <c r="S2458" s="560"/>
      <c r="T2458" s="560"/>
      <c r="U2458" s="560"/>
    </row>
    <row r="2459" spans="1:21">
      <c r="A2459" s="593">
        <f t="shared" si="228"/>
        <v>41377</v>
      </c>
      <c r="B2459" s="594">
        <v>41377.416808796297</v>
      </c>
      <c r="C2459" s="560">
        <f t="shared" si="229"/>
        <v>2013</v>
      </c>
      <c r="D2459" s="560">
        <f t="shared" si="230"/>
        <v>4</v>
      </c>
      <c r="E2459" s="560">
        <f t="shared" si="231"/>
        <v>13</v>
      </c>
      <c r="F2459" s="560">
        <f t="shared" si="232"/>
        <v>10</v>
      </c>
      <c r="G2459" s="595">
        <f t="shared" si="233"/>
        <v>7</v>
      </c>
      <c r="H2459" s="590">
        <f>CHOOSE('Output Sheet'!$B$4,'8760 Data'!J2459,'8760 Data'!K2459,'8760 Data'!L2459,'8760 Data'!M2459,'8760 Data'!N2459,'8760 Data'!O2459,'8760 Data'!P2459,'8760 Data'!Q2459,'8760 Data'!R2459,'8760 Data'!S2459,'8760 Data'!T2459,'8760 Data'!U2459)</f>
        <v>0</v>
      </c>
      <c r="I2459" s="591" t="e">
        <f>H2459/'Output Sheet'!$B$8</f>
        <v>#DIV/0!</v>
      </c>
      <c r="J2459" s="596"/>
      <c r="K2459" s="560"/>
      <c r="L2459" s="560"/>
      <c r="M2459" s="560"/>
      <c r="N2459" s="560"/>
      <c r="O2459" s="560"/>
      <c r="P2459" s="560"/>
      <c r="Q2459" s="560"/>
      <c r="R2459" s="560"/>
      <c r="S2459" s="560"/>
      <c r="T2459" s="560"/>
      <c r="U2459" s="560"/>
    </row>
    <row r="2460" spans="1:21">
      <c r="A2460" s="593">
        <f t="shared" si="228"/>
        <v>41377</v>
      </c>
      <c r="B2460" s="594">
        <v>41377.458475520834</v>
      </c>
      <c r="C2460" s="560">
        <f t="shared" si="229"/>
        <v>2013</v>
      </c>
      <c r="D2460" s="560">
        <f t="shared" si="230"/>
        <v>4</v>
      </c>
      <c r="E2460" s="560">
        <f t="shared" si="231"/>
        <v>13</v>
      </c>
      <c r="F2460" s="560">
        <f t="shared" si="232"/>
        <v>11</v>
      </c>
      <c r="G2460" s="595">
        <f t="shared" si="233"/>
        <v>7</v>
      </c>
      <c r="H2460" s="590">
        <f>CHOOSE('Output Sheet'!$B$4,'8760 Data'!J2460,'8760 Data'!K2460,'8760 Data'!L2460,'8760 Data'!M2460,'8760 Data'!N2460,'8760 Data'!O2460,'8760 Data'!P2460,'8760 Data'!Q2460,'8760 Data'!R2460,'8760 Data'!S2460,'8760 Data'!T2460,'8760 Data'!U2460)</f>
        <v>0</v>
      </c>
      <c r="I2460" s="591" t="e">
        <f>H2460/'Output Sheet'!$B$8</f>
        <v>#DIV/0!</v>
      </c>
      <c r="J2460" s="596"/>
      <c r="K2460" s="560"/>
      <c r="L2460" s="560"/>
      <c r="M2460" s="560"/>
      <c r="N2460" s="560"/>
      <c r="O2460" s="560"/>
      <c r="P2460" s="560"/>
      <c r="Q2460" s="560"/>
      <c r="R2460" s="560"/>
      <c r="S2460" s="560"/>
      <c r="T2460" s="560"/>
      <c r="U2460" s="560"/>
    </row>
    <row r="2461" spans="1:21">
      <c r="A2461" s="593">
        <f t="shared" si="228"/>
        <v>41377</v>
      </c>
      <c r="B2461" s="594">
        <v>41377.500142245372</v>
      </c>
      <c r="C2461" s="560">
        <f t="shared" si="229"/>
        <v>2013</v>
      </c>
      <c r="D2461" s="560">
        <f t="shared" si="230"/>
        <v>4</v>
      </c>
      <c r="E2461" s="560">
        <f t="shared" si="231"/>
        <v>13</v>
      </c>
      <c r="F2461" s="560">
        <f t="shared" si="232"/>
        <v>12</v>
      </c>
      <c r="G2461" s="595">
        <f t="shared" si="233"/>
        <v>7</v>
      </c>
      <c r="H2461" s="590">
        <f>CHOOSE('Output Sheet'!$B$4,'8760 Data'!J2461,'8760 Data'!K2461,'8760 Data'!L2461,'8760 Data'!M2461,'8760 Data'!N2461,'8760 Data'!O2461,'8760 Data'!P2461,'8760 Data'!Q2461,'8760 Data'!R2461,'8760 Data'!S2461,'8760 Data'!T2461,'8760 Data'!U2461)</f>
        <v>0</v>
      </c>
      <c r="I2461" s="591" t="e">
        <f>H2461/'Output Sheet'!$B$8</f>
        <v>#DIV/0!</v>
      </c>
      <c r="J2461" s="596"/>
      <c r="K2461" s="560"/>
      <c r="L2461" s="560"/>
      <c r="M2461" s="560"/>
      <c r="N2461" s="560"/>
      <c r="O2461" s="560"/>
      <c r="P2461" s="560"/>
      <c r="Q2461" s="560"/>
      <c r="R2461" s="560"/>
      <c r="S2461" s="560"/>
      <c r="T2461" s="560"/>
      <c r="U2461" s="560"/>
    </row>
    <row r="2462" spans="1:21">
      <c r="A2462" s="593">
        <f t="shared" si="228"/>
        <v>41377</v>
      </c>
      <c r="B2462" s="594">
        <v>41377.541808969909</v>
      </c>
      <c r="C2462" s="560">
        <f t="shared" si="229"/>
        <v>2013</v>
      </c>
      <c r="D2462" s="560">
        <f t="shared" si="230"/>
        <v>4</v>
      </c>
      <c r="E2462" s="560">
        <f t="shared" si="231"/>
        <v>13</v>
      </c>
      <c r="F2462" s="560">
        <f t="shared" si="232"/>
        <v>13</v>
      </c>
      <c r="G2462" s="595">
        <f t="shared" si="233"/>
        <v>7</v>
      </c>
      <c r="H2462" s="590">
        <f>CHOOSE('Output Sheet'!$B$4,'8760 Data'!J2462,'8760 Data'!K2462,'8760 Data'!L2462,'8760 Data'!M2462,'8760 Data'!N2462,'8760 Data'!O2462,'8760 Data'!P2462,'8760 Data'!Q2462,'8760 Data'!R2462,'8760 Data'!S2462,'8760 Data'!T2462,'8760 Data'!U2462)</f>
        <v>0</v>
      </c>
      <c r="I2462" s="591" t="e">
        <f>H2462/'Output Sheet'!$B$8</f>
        <v>#DIV/0!</v>
      </c>
      <c r="J2462" s="596"/>
      <c r="K2462" s="560"/>
      <c r="L2462" s="560"/>
      <c r="M2462" s="560"/>
      <c r="N2462" s="560"/>
      <c r="O2462" s="560"/>
      <c r="P2462" s="560"/>
      <c r="Q2462" s="560"/>
      <c r="R2462" s="560"/>
      <c r="S2462" s="560"/>
      <c r="T2462" s="560"/>
      <c r="U2462" s="560"/>
    </row>
    <row r="2463" spans="1:21">
      <c r="A2463" s="593">
        <f t="shared" si="228"/>
        <v>41377</v>
      </c>
      <c r="B2463" s="594">
        <v>41377.583475694446</v>
      </c>
      <c r="C2463" s="560">
        <f t="shared" si="229"/>
        <v>2013</v>
      </c>
      <c r="D2463" s="560">
        <f t="shared" si="230"/>
        <v>4</v>
      </c>
      <c r="E2463" s="560">
        <f t="shared" si="231"/>
        <v>13</v>
      </c>
      <c r="F2463" s="560">
        <f t="shared" si="232"/>
        <v>14</v>
      </c>
      <c r="G2463" s="595">
        <f t="shared" si="233"/>
        <v>7</v>
      </c>
      <c r="H2463" s="590">
        <f>CHOOSE('Output Sheet'!$B$4,'8760 Data'!J2463,'8760 Data'!K2463,'8760 Data'!L2463,'8760 Data'!M2463,'8760 Data'!N2463,'8760 Data'!O2463,'8760 Data'!P2463,'8760 Data'!Q2463,'8760 Data'!R2463,'8760 Data'!S2463,'8760 Data'!T2463,'8760 Data'!U2463)</f>
        <v>0</v>
      </c>
      <c r="I2463" s="591" t="e">
        <f>H2463/'Output Sheet'!$B$8</f>
        <v>#DIV/0!</v>
      </c>
      <c r="J2463" s="596"/>
      <c r="K2463" s="560"/>
      <c r="L2463" s="560"/>
      <c r="M2463" s="560"/>
      <c r="N2463" s="560"/>
      <c r="O2463" s="560"/>
      <c r="P2463" s="560"/>
      <c r="Q2463" s="560"/>
      <c r="R2463" s="560"/>
      <c r="S2463" s="560"/>
      <c r="T2463" s="560"/>
      <c r="U2463" s="560"/>
    </row>
    <row r="2464" spans="1:21">
      <c r="A2464" s="593">
        <f t="shared" si="228"/>
        <v>41377</v>
      </c>
      <c r="B2464" s="594">
        <v>41377.625142418983</v>
      </c>
      <c r="C2464" s="560">
        <f t="shared" si="229"/>
        <v>2013</v>
      </c>
      <c r="D2464" s="560">
        <f t="shared" si="230"/>
        <v>4</v>
      </c>
      <c r="E2464" s="560">
        <f t="shared" si="231"/>
        <v>13</v>
      </c>
      <c r="F2464" s="560">
        <f t="shared" si="232"/>
        <v>15</v>
      </c>
      <c r="G2464" s="595">
        <f t="shared" si="233"/>
        <v>7</v>
      </c>
      <c r="H2464" s="590">
        <f>CHOOSE('Output Sheet'!$B$4,'8760 Data'!J2464,'8760 Data'!K2464,'8760 Data'!L2464,'8760 Data'!M2464,'8760 Data'!N2464,'8760 Data'!O2464,'8760 Data'!P2464,'8760 Data'!Q2464,'8760 Data'!R2464,'8760 Data'!S2464,'8760 Data'!T2464,'8760 Data'!U2464)</f>
        <v>0</v>
      </c>
      <c r="I2464" s="591" t="e">
        <f>H2464/'Output Sheet'!$B$8</f>
        <v>#DIV/0!</v>
      </c>
      <c r="J2464" s="596"/>
      <c r="K2464" s="560"/>
      <c r="L2464" s="560"/>
      <c r="M2464" s="560"/>
      <c r="N2464" s="560"/>
      <c r="O2464" s="560"/>
      <c r="P2464" s="560"/>
      <c r="Q2464" s="560"/>
      <c r="R2464" s="560"/>
      <c r="S2464" s="560"/>
      <c r="T2464" s="560"/>
      <c r="U2464" s="560"/>
    </row>
    <row r="2465" spans="1:21">
      <c r="A2465" s="593">
        <f t="shared" si="228"/>
        <v>41377</v>
      </c>
      <c r="B2465" s="594">
        <v>41377.66680914352</v>
      </c>
      <c r="C2465" s="560">
        <f t="shared" si="229"/>
        <v>2013</v>
      </c>
      <c r="D2465" s="560">
        <f t="shared" si="230"/>
        <v>4</v>
      </c>
      <c r="E2465" s="560">
        <f t="shared" si="231"/>
        <v>13</v>
      </c>
      <c r="F2465" s="560">
        <f t="shared" si="232"/>
        <v>16</v>
      </c>
      <c r="G2465" s="595">
        <f t="shared" si="233"/>
        <v>7</v>
      </c>
      <c r="H2465" s="590">
        <f>CHOOSE('Output Sheet'!$B$4,'8760 Data'!J2465,'8760 Data'!K2465,'8760 Data'!L2465,'8760 Data'!M2465,'8760 Data'!N2465,'8760 Data'!O2465,'8760 Data'!P2465,'8760 Data'!Q2465,'8760 Data'!R2465,'8760 Data'!S2465,'8760 Data'!T2465,'8760 Data'!U2465)</f>
        <v>0</v>
      </c>
      <c r="I2465" s="591" t="e">
        <f>H2465/'Output Sheet'!$B$8</f>
        <v>#DIV/0!</v>
      </c>
      <c r="J2465" s="596"/>
      <c r="K2465" s="560"/>
      <c r="L2465" s="560"/>
      <c r="M2465" s="560"/>
      <c r="N2465" s="560"/>
      <c r="O2465" s="560"/>
      <c r="P2465" s="560"/>
      <c r="Q2465" s="560"/>
      <c r="R2465" s="560"/>
      <c r="S2465" s="560"/>
      <c r="T2465" s="560"/>
      <c r="U2465" s="560"/>
    </row>
    <row r="2466" spans="1:21">
      <c r="A2466" s="593">
        <f t="shared" si="228"/>
        <v>41377</v>
      </c>
      <c r="B2466" s="594">
        <v>41377.708475868058</v>
      </c>
      <c r="C2466" s="560">
        <f t="shared" si="229"/>
        <v>2013</v>
      </c>
      <c r="D2466" s="560">
        <f t="shared" si="230"/>
        <v>4</v>
      </c>
      <c r="E2466" s="560">
        <f t="shared" si="231"/>
        <v>13</v>
      </c>
      <c r="F2466" s="560">
        <f t="shared" si="232"/>
        <v>17</v>
      </c>
      <c r="G2466" s="595">
        <f t="shared" si="233"/>
        <v>7</v>
      </c>
      <c r="H2466" s="590">
        <f>CHOOSE('Output Sheet'!$B$4,'8760 Data'!J2466,'8760 Data'!K2466,'8760 Data'!L2466,'8760 Data'!M2466,'8760 Data'!N2466,'8760 Data'!O2466,'8760 Data'!P2466,'8760 Data'!Q2466,'8760 Data'!R2466,'8760 Data'!S2466,'8760 Data'!T2466,'8760 Data'!U2466)</f>
        <v>0</v>
      </c>
      <c r="I2466" s="591" t="e">
        <f>H2466/'Output Sheet'!$B$8</f>
        <v>#DIV/0!</v>
      </c>
      <c r="J2466" s="596"/>
      <c r="K2466" s="560"/>
      <c r="L2466" s="560"/>
      <c r="M2466" s="560"/>
      <c r="N2466" s="560"/>
      <c r="O2466" s="560"/>
      <c r="P2466" s="560"/>
      <c r="Q2466" s="560"/>
      <c r="R2466" s="560"/>
      <c r="S2466" s="560"/>
      <c r="T2466" s="560"/>
      <c r="U2466" s="560"/>
    </row>
    <row r="2467" spans="1:21">
      <c r="A2467" s="593">
        <f t="shared" si="228"/>
        <v>41377</v>
      </c>
      <c r="B2467" s="594">
        <v>41377.750142592595</v>
      </c>
      <c r="C2467" s="560">
        <f t="shared" si="229"/>
        <v>2013</v>
      </c>
      <c r="D2467" s="560">
        <f t="shared" si="230"/>
        <v>4</v>
      </c>
      <c r="E2467" s="560">
        <f t="shared" si="231"/>
        <v>13</v>
      </c>
      <c r="F2467" s="560">
        <f t="shared" si="232"/>
        <v>18</v>
      </c>
      <c r="G2467" s="595">
        <f t="shared" si="233"/>
        <v>7</v>
      </c>
      <c r="H2467" s="590">
        <f>CHOOSE('Output Sheet'!$B$4,'8760 Data'!J2467,'8760 Data'!K2467,'8760 Data'!L2467,'8760 Data'!M2467,'8760 Data'!N2467,'8760 Data'!O2467,'8760 Data'!P2467,'8760 Data'!Q2467,'8760 Data'!R2467,'8760 Data'!S2467,'8760 Data'!T2467,'8760 Data'!U2467)</f>
        <v>0</v>
      </c>
      <c r="I2467" s="591" t="e">
        <f>H2467/'Output Sheet'!$B$8</f>
        <v>#DIV/0!</v>
      </c>
      <c r="J2467" s="596"/>
      <c r="K2467" s="560"/>
      <c r="L2467" s="560"/>
      <c r="M2467" s="560"/>
      <c r="N2467" s="560"/>
      <c r="O2467" s="560"/>
      <c r="P2467" s="560"/>
      <c r="Q2467" s="560"/>
      <c r="R2467" s="560"/>
      <c r="S2467" s="560"/>
      <c r="T2467" s="560"/>
      <c r="U2467" s="560"/>
    </row>
    <row r="2468" spans="1:21">
      <c r="A2468" s="593">
        <f t="shared" si="228"/>
        <v>41377</v>
      </c>
      <c r="B2468" s="594">
        <v>41377.791809317132</v>
      </c>
      <c r="C2468" s="560">
        <f t="shared" si="229"/>
        <v>2013</v>
      </c>
      <c r="D2468" s="560">
        <f t="shared" si="230"/>
        <v>4</v>
      </c>
      <c r="E2468" s="560">
        <f t="shared" si="231"/>
        <v>13</v>
      </c>
      <c r="F2468" s="560">
        <f t="shared" si="232"/>
        <v>19</v>
      </c>
      <c r="G2468" s="595">
        <f t="shared" si="233"/>
        <v>7</v>
      </c>
      <c r="H2468" s="590">
        <f>CHOOSE('Output Sheet'!$B$4,'8760 Data'!J2468,'8760 Data'!K2468,'8760 Data'!L2468,'8760 Data'!M2468,'8760 Data'!N2468,'8760 Data'!O2468,'8760 Data'!P2468,'8760 Data'!Q2468,'8760 Data'!R2468,'8760 Data'!S2468,'8760 Data'!T2468,'8760 Data'!U2468)</f>
        <v>0</v>
      </c>
      <c r="I2468" s="591" t="e">
        <f>H2468/'Output Sheet'!$B$8</f>
        <v>#DIV/0!</v>
      </c>
      <c r="J2468" s="596"/>
      <c r="K2468" s="560"/>
      <c r="L2468" s="560"/>
      <c r="M2468" s="560"/>
      <c r="N2468" s="560"/>
      <c r="O2468" s="560"/>
      <c r="P2468" s="560"/>
      <c r="Q2468" s="560"/>
      <c r="R2468" s="560"/>
      <c r="S2468" s="560"/>
      <c r="T2468" s="560"/>
      <c r="U2468" s="560"/>
    </row>
    <row r="2469" spans="1:21">
      <c r="A2469" s="593">
        <f t="shared" si="228"/>
        <v>41377</v>
      </c>
      <c r="B2469" s="594">
        <v>41377.833476041669</v>
      </c>
      <c r="C2469" s="560">
        <f t="shared" si="229"/>
        <v>2013</v>
      </c>
      <c r="D2469" s="560">
        <f t="shared" si="230"/>
        <v>4</v>
      </c>
      <c r="E2469" s="560">
        <f t="shared" si="231"/>
        <v>13</v>
      </c>
      <c r="F2469" s="560">
        <f t="shared" si="232"/>
        <v>20</v>
      </c>
      <c r="G2469" s="595">
        <f t="shared" si="233"/>
        <v>7</v>
      </c>
      <c r="H2469" s="590">
        <f>CHOOSE('Output Sheet'!$B$4,'8760 Data'!J2469,'8760 Data'!K2469,'8760 Data'!L2469,'8760 Data'!M2469,'8760 Data'!N2469,'8760 Data'!O2469,'8760 Data'!P2469,'8760 Data'!Q2469,'8760 Data'!R2469,'8760 Data'!S2469,'8760 Data'!T2469,'8760 Data'!U2469)</f>
        <v>0</v>
      </c>
      <c r="I2469" s="591" t="e">
        <f>H2469/'Output Sheet'!$B$8</f>
        <v>#DIV/0!</v>
      </c>
      <c r="J2469" s="596"/>
      <c r="K2469" s="560"/>
      <c r="L2469" s="560"/>
      <c r="M2469" s="560"/>
      <c r="N2469" s="560"/>
      <c r="O2469" s="560"/>
      <c r="P2469" s="560"/>
      <c r="Q2469" s="560"/>
      <c r="R2469" s="560"/>
      <c r="S2469" s="560"/>
      <c r="T2469" s="560"/>
      <c r="U2469" s="560"/>
    </row>
    <row r="2470" spans="1:21">
      <c r="A2470" s="593">
        <f t="shared" si="228"/>
        <v>41377</v>
      </c>
      <c r="B2470" s="594">
        <v>41377.875142766206</v>
      </c>
      <c r="C2470" s="560">
        <f t="shared" si="229"/>
        <v>2013</v>
      </c>
      <c r="D2470" s="560">
        <f t="shared" si="230"/>
        <v>4</v>
      </c>
      <c r="E2470" s="560">
        <f t="shared" si="231"/>
        <v>13</v>
      </c>
      <c r="F2470" s="560">
        <f t="shared" si="232"/>
        <v>21</v>
      </c>
      <c r="G2470" s="595">
        <f t="shared" si="233"/>
        <v>7</v>
      </c>
      <c r="H2470" s="590">
        <f>CHOOSE('Output Sheet'!$B$4,'8760 Data'!J2470,'8760 Data'!K2470,'8760 Data'!L2470,'8760 Data'!M2470,'8760 Data'!N2470,'8760 Data'!O2470,'8760 Data'!P2470,'8760 Data'!Q2470,'8760 Data'!R2470,'8760 Data'!S2470,'8760 Data'!T2470,'8760 Data'!U2470)</f>
        <v>0</v>
      </c>
      <c r="I2470" s="591" t="e">
        <f>H2470/'Output Sheet'!$B$8</f>
        <v>#DIV/0!</v>
      </c>
      <c r="J2470" s="596"/>
      <c r="K2470" s="560"/>
      <c r="L2470" s="560"/>
      <c r="M2470" s="560"/>
      <c r="N2470" s="560"/>
      <c r="O2470" s="560"/>
      <c r="P2470" s="560"/>
      <c r="Q2470" s="560"/>
      <c r="R2470" s="560"/>
      <c r="S2470" s="560"/>
      <c r="T2470" s="560"/>
      <c r="U2470" s="560"/>
    </row>
    <row r="2471" spans="1:21">
      <c r="A2471" s="593">
        <f t="shared" si="228"/>
        <v>41377</v>
      </c>
      <c r="B2471" s="594">
        <v>41377.916809490744</v>
      </c>
      <c r="C2471" s="560">
        <f t="shared" si="229"/>
        <v>2013</v>
      </c>
      <c r="D2471" s="560">
        <f t="shared" si="230"/>
        <v>4</v>
      </c>
      <c r="E2471" s="560">
        <f t="shared" si="231"/>
        <v>13</v>
      </c>
      <c r="F2471" s="560">
        <f t="shared" si="232"/>
        <v>22</v>
      </c>
      <c r="G2471" s="595">
        <f t="shared" si="233"/>
        <v>7</v>
      </c>
      <c r="H2471" s="590">
        <f>CHOOSE('Output Sheet'!$B$4,'8760 Data'!J2471,'8760 Data'!K2471,'8760 Data'!L2471,'8760 Data'!M2471,'8760 Data'!N2471,'8760 Data'!O2471,'8760 Data'!P2471,'8760 Data'!Q2471,'8760 Data'!R2471,'8760 Data'!S2471,'8760 Data'!T2471,'8760 Data'!U2471)</f>
        <v>0</v>
      </c>
      <c r="I2471" s="591" t="e">
        <f>H2471/'Output Sheet'!$B$8</f>
        <v>#DIV/0!</v>
      </c>
      <c r="J2471" s="596"/>
      <c r="K2471" s="560"/>
      <c r="L2471" s="560"/>
      <c r="M2471" s="560"/>
      <c r="N2471" s="560"/>
      <c r="O2471" s="560"/>
      <c r="P2471" s="560"/>
      <c r="Q2471" s="560"/>
      <c r="R2471" s="560"/>
      <c r="S2471" s="560"/>
      <c r="T2471" s="560"/>
      <c r="U2471" s="560"/>
    </row>
    <row r="2472" spans="1:21">
      <c r="A2472" s="593">
        <f t="shared" si="228"/>
        <v>41377</v>
      </c>
      <c r="B2472" s="594">
        <v>41377.958476215281</v>
      </c>
      <c r="C2472" s="560">
        <f t="shared" si="229"/>
        <v>2013</v>
      </c>
      <c r="D2472" s="560">
        <f t="shared" si="230"/>
        <v>4</v>
      </c>
      <c r="E2472" s="560">
        <f t="shared" si="231"/>
        <v>13</v>
      </c>
      <c r="F2472" s="560">
        <f t="shared" si="232"/>
        <v>23</v>
      </c>
      <c r="G2472" s="595">
        <f t="shared" si="233"/>
        <v>7</v>
      </c>
      <c r="H2472" s="590">
        <f>CHOOSE('Output Sheet'!$B$4,'8760 Data'!J2472,'8760 Data'!K2472,'8760 Data'!L2472,'8760 Data'!M2472,'8760 Data'!N2472,'8760 Data'!O2472,'8760 Data'!P2472,'8760 Data'!Q2472,'8760 Data'!R2472,'8760 Data'!S2472,'8760 Data'!T2472,'8760 Data'!U2472)</f>
        <v>0</v>
      </c>
      <c r="I2472" s="591" t="e">
        <f>H2472/'Output Sheet'!$B$8</f>
        <v>#DIV/0!</v>
      </c>
      <c r="J2472" s="596"/>
      <c r="K2472" s="560"/>
      <c r="L2472" s="560"/>
      <c r="M2472" s="560"/>
      <c r="N2472" s="560"/>
      <c r="O2472" s="560"/>
      <c r="P2472" s="560"/>
      <c r="Q2472" s="560"/>
      <c r="R2472" s="560"/>
      <c r="S2472" s="560"/>
      <c r="T2472" s="560"/>
      <c r="U2472" s="560"/>
    </row>
    <row r="2473" spans="1:21">
      <c r="A2473" s="593">
        <f t="shared" si="228"/>
        <v>41378</v>
      </c>
      <c r="B2473" s="594">
        <v>41378.000142939818</v>
      </c>
      <c r="C2473" s="560">
        <f t="shared" si="229"/>
        <v>2013</v>
      </c>
      <c r="D2473" s="560">
        <f t="shared" si="230"/>
        <v>4</v>
      </c>
      <c r="E2473" s="560">
        <f t="shared" si="231"/>
        <v>14</v>
      </c>
      <c r="F2473" s="560">
        <f t="shared" si="232"/>
        <v>24</v>
      </c>
      <c r="G2473" s="595">
        <f t="shared" si="233"/>
        <v>1</v>
      </c>
      <c r="H2473" s="590">
        <f>CHOOSE('Output Sheet'!$B$4,'8760 Data'!J2473,'8760 Data'!K2473,'8760 Data'!L2473,'8760 Data'!M2473,'8760 Data'!N2473,'8760 Data'!O2473,'8760 Data'!P2473,'8760 Data'!Q2473,'8760 Data'!R2473,'8760 Data'!S2473,'8760 Data'!T2473,'8760 Data'!U2473)</f>
        <v>0</v>
      </c>
      <c r="I2473" s="591" t="e">
        <f>H2473/'Output Sheet'!$B$8</f>
        <v>#DIV/0!</v>
      </c>
      <c r="J2473" s="596"/>
      <c r="K2473" s="560"/>
      <c r="L2473" s="560"/>
      <c r="M2473" s="560"/>
      <c r="N2473" s="560"/>
      <c r="O2473" s="560"/>
      <c r="P2473" s="560"/>
      <c r="Q2473" s="560"/>
      <c r="R2473" s="560"/>
      <c r="S2473" s="560"/>
      <c r="T2473" s="560"/>
      <c r="U2473" s="560"/>
    </row>
    <row r="2474" spans="1:21">
      <c r="A2474" s="593">
        <f t="shared" si="228"/>
        <v>41378</v>
      </c>
      <c r="B2474" s="594">
        <v>41378.041809664355</v>
      </c>
      <c r="C2474" s="560">
        <f t="shared" si="229"/>
        <v>2013</v>
      </c>
      <c r="D2474" s="560">
        <f t="shared" si="230"/>
        <v>4</v>
      </c>
      <c r="E2474" s="560">
        <f t="shared" si="231"/>
        <v>14</v>
      </c>
      <c r="F2474" s="560">
        <f t="shared" si="232"/>
        <v>1</v>
      </c>
      <c r="G2474" s="595">
        <f t="shared" si="233"/>
        <v>1</v>
      </c>
      <c r="H2474" s="590">
        <f>CHOOSE('Output Sheet'!$B$4,'8760 Data'!J2474,'8760 Data'!K2474,'8760 Data'!L2474,'8760 Data'!M2474,'8760 Data'!N2474,'8760 Data'!O2474,'8760 Data'!P2474,'8760 Data'!Q2474,'8760 Data'!R2474,'8760 Data'!S2474,'8760 Data'!T2474,'8760 Data'!U2474)</f>
        <v>0</v>
      </c>
      <c r="I2474" s="591" t="e">
        <f>H2474/'Output Sheet'!$B$8</f>
        <v>#DIV/0!</v>
      </c>
      <c r="J2474" s="596"/>
      <c r="K2474" s="560"/>
      <c r="L2474" s="560"/>
      <c r="M2474" s="560"/>
      <c r="N2474" s="560"/>
      <c r="O2474" s="560"/>
      <c r="P2474" s="560"/>
      <c r="Q2474" s="560"/>
      <c r="R2474" s="560"/>
      <c r="S2474" s="560"/>
      <c r="T2474" s="560"/>
      <c r="U2474" s="560"/>
    </row>
    <row r="2475" spans="1:21">
      <c r="A2475" s="593">
        <f t="shared" si="228"/>
        <v>41378</v>
      </c>
      <c r="B2475" s="594">
        <v>41378.083476388892</v>
      </c>
      <c r="C2475" s="560">
        <f t="shared" si="229"/>
        <v>2013</v>
      </c>
      <c r="D2475" s="560">
        <f t="shared" si="230"/>
        <v>4</v>
      </c>
      <c r="E2475" s="560">
        <f t="shared" si="231"/>
        <v>14</v>
      </c>
      <c r="F2475" s="560">
        <f t="shared" si="232"/>
        <v>2</v>
      </c>
      <c r="G2475" s="595">
        <f t="shared" si="233"/>
        <v>1</v>
      </c>
      <c r="H2475" s="590">
        <f>CHOOSE('Output Sheet'!$B$4,'8760 Data'!J2475,'8760 Data'!K2475,'8760 Data'!L2475,'8760 Data'!M2475,'8760 Data'!N2475,'8760 Data'!O2475,'8760 Data'!P2475,'8760 Data'!Q2475,'8760 Data'!R2475,'8760 Data'!S2475,'8760 Data'!T2475,'8760 Data'!U2475)</f>
        <v>0</v>
      </c>
      <c r="I2475" s="591" t="e">
        <f>H2475/'Output Sheet'!$B$8</f>
        <v>#DIV/0!</v>
      </c>
      <c r="J2475" s="596"/>
      <c r="K2475" s="560"/>
      <c r="L2475" s="560"/>
      <c r="M2475" s="560"/>
      <c r="N2475" s="560"/>
      <c r="O2475" s="560"/>
      <c r="P2475" s="560"/>
      <c r="Q2475" s="560"/>
      <c r="R2475" s="560"/>
      <c r="S2475" s="560"/>
      <c r="T2475" s="560"/>
      <c r="U2475" s="560"/>
    </row>
    <row r="2476" spans="1:21">
      <c r="A2476" s="593">
        <f t="shared" si="228"/>
        <v>41378</v>
      </c>
      <c r="B2476" s="594">
        <v>41378.125143113422</v>
      </c>
      <c r="C2476" s="560">
        <f t="shared" si="229"/>
        <v>2013</v>
      </c>
      <c r="D2476" s="560">
        <f t="shared" si="230"/>
        <v>4</v>
      </c>
      <c r="E2476" s="560">
        <f t="shared" si="231"/>
        <v>14</v>
      </c>
      <c r="F2476" s="560">
        <f t="shared" si="232"/>
        <v>3</v>
      </c>
      <c r="G2476" s="595">
        <f t="shared" si="233"/>
        <v>1</v>
      </c>
      <c r="H2476" s="590">
        <f>CHOOSE('Output Sheet'!$B$4,'8760 Data'!J2476,'8760 Data'!K2476,'8760 Data'!L2476,'8760 Data'!M2476,'8760 Data'!N2476,'8760 Data'!O2476,'8760 Data'!P2476,'8760 Data'!Q2476,'8760 Data'!R2476,'8760 Data'!S2476,'8760 Data'!T2476,'8760 Data'!U2476)</f>
        <v>0</v>
      </c>
      <c r="I2476" s="591" t="e">
        <f>H2476/'Output Sheet'!$B$8</f>
        <v>#DIV/0!</v>
      </c>
      <c r="J2476" s="596"/>
      <c r="K2476" s="560"/>
      <c r="L2476" s="560"/>
      <c r="M2476" s="560"/>
      <c r="N2476" s="560"/>
      <c r="O2476" s="560"/>
      <c r="P2476" s="560"/>
      <c r="Q2476" s="560"/>
      <c r="R2476" s="560"/>
      <c r="S2476" s="560"/>
      <c r="T2476" s="560"/>
      <c r="U2476" s="560"/>
    </row>
    <row r="2477" spans="1:21">
      <c r="A2477" s="593">
        <f t="shared" si="228"/>
        <v>41378</v>
      </c>
      <c r="B2477" s="594">
        <v>41378.16680983796</v>
      </c>
      <c r="C2477" s="560">
        <f t="shared" si="229"/>
        <v>2013</v>
      </c>
      <c r="D2477" s="560">
        <f t="shared" si="230"/>
        <v>4</v>
      </c>
      <c r="E2477" s="560">
        <f t="shared" si="231"/>
        <v>14</v>
      </c>
      <c r="F2477" s="560">
        <f t="shared" si="232"/>
        <v>4</v>
      </c>
      <c r="G2477" s="595">
        <f t="shared" si="233"/>
        <v>1</v>
      </c>
      <c r="H2477" s="590">
        <f>CHOOSE('Output Sheet'!$B$4,'8760 Data'!J2477,'8760 Data'!K2477,'8760 Data'!L2477,'8760 Data'!M2477,'8760 Data'!N2477,'8760 Data'!O2477,'8760 Data'!P2477,'8760 Data'!Q2477,'8760 Data'!R2477,'8760 Data'!S2477,'8760 Data'!T2477,'8760 Data'!U2477)</f>
        <v>0</v>
      </c>
      <c r="I2477" s="591" t="e">
        <f>H2477/'Output Sheet'!$B$8</f>
        <v>#DIV/0!</v>
      </c>
      <c r="J2477" s="596"/>
      <c r="K2477" s="560"/>
      <c r="L2477" s="560"/>
      <c r="M2477" s="560"/>
      <c r="N2477" s="560"/>
      <c r="O2477" s="560"/>
      <c r="P2477" s="560"/>
      <c r="Q2477" s="560"/>
      <c r="R2477" s="560"/>
      <c r="S2477" s="560"/>
      <c r="T2477" s="560"/>
      <c r="U2477" s="560"/>
    </row>
    <row r="2478" spans="1:21">
      <c r="A2478" s="593">
        <f t="shared" si="228"/>
        <v>41378</v>
      </c>
      <c r="B2478" s="594">
        <v>41378.208476562497</v>
      </c>
      <c r="C2478" s="560">
        <f t="shared" si="229"/>
        <v>2013</v>
      </c>
      <c r="D2478" s="560">
        <f t="shared" si="230"/>
        <v>4</v>
      </c>
      <c r="E2478" s="560">
        <f t="shared" si="231"/>
        <v>14</v>
      </c>
      <c r="F2478" s="560">
        <f t="shared" si="232"/>
        <v>5</v>
      </c>
      <c r="G2478" s="595">
        <f t="shared" si="233"/>
        <v>1</v>
      </c>
      <c r="H2478" s="590">
        <f>CHOOSE('Output Sheet'!$B$4,'8760 Data'!J2478,'8760 Data'!K2478,'8760 Data'!L2478,'8760 Data'!M2478,'8760 Data'!N2478,'8760 Data'!O2478,'8760 Data'!P2478,'8760 Data'!Q2478,'8760 Data'!R2478,'8760 Data'!S2478,'8760 Data'!T2478,'8760 Data'!U2478)</f>
        <v>0</v>
      </c>
      <c r="I2478" s="591" t="e">
        <f>H2478/'Output Sheet'!$B$8</f>
        <v>#DIV/0!</v>
      </c>
      <c r="J2478" s="596"/>
      <c r="K2478" s="560"/>
      <c r="L2478" s="560"/>
      <c r="M2478" s="560"/>
      <c r="N2478" s="560"/>
      <c r="O2478" s="560"/>
      <c r="P2478" s="560"/>
      <c r="Q2478" s="560"/>
      <c r="R2478" s="560"/>
      <c r="S2478" s="560"/>
      <c r="T2478" s="560"/>
      <c r="U2478" s="560"/>
    </row>
    <row r="2479" spans="1:21">
      <c r="A2479" s="593">
        <f t="shared" si="228"/>
        <v>41378</v>
      </c>
      <c r="B2479" s="594">
        <v>41378.250143287034</v>
      </c>
      <c r="C2479" s="560">
        <f t="shared" si="229"/>
        <v>2013</v>
      </c>
      <c r="D2479" s="560">
        <f t="shared" si="230"/>
        <v>4</v>
      </c>
      <c r="E2479" s="560">
        <f t="shared" si="231"/>
        <v>14</v>
      </c>
      <c r="F2479" s="560">
        <f t="shared" si="232"/>
        <v>6</v>
      </c>
      <c r="G2479" s="595">
        <f t="shared" si="233"/>
        <v>1</v>
      </c>
      <c r="H2479" s="590">
        <f>CHOOSE('Output Sheet'!$B$4,'8760 Data'!J2479,'8760 Data'!K2479,'8760 Data'!L2479,'8760 Data'!M2479,'8760 Data'!N2479,'8760 Data'!O2479,'8760 Data'!P2479,'8760 Data'!Q2479,'8760 Data'!R2479,'8760 Data'!S2479,'8760 Data'!T2479,'8760 Data'!U2479)</f>
        <v>0</v>
      </c>
      <c r="I2479" s="591" t="e">
        <f>H2479/'Output Sheet'!$B$8</f>
        <v>#DIV/0!</v>
      </c>
      <c r="J2479" s="596"/>
      <c r="K2479" s="560"/>
      <c r="L2479" s="560"/>
      <c r="M2479" s="560"/>
      <c r="N2479" s="560"/>
      <c r="O2479" s="560"/>
      <c r="P2479" s="560"/>
      <c r="Q2479" s="560"/>
      <c r="R2479" s="560"/>
      <c r="S2479" s="560"/>
      <c r="T2479" s="560"/>
      <c r="U2479" s="560"/>
    </row>
    <row r="2480" spans="1:21">
      <c r="A2480" s="593">
        <f t="shared" si="228"/>
        <v>41378</v>
      </c>
      <c r="B2480" s="594">
        <v>41378.291810011571</v>
      </c>
      <c r="C2480" s="560">
        <f t="shared" si="229"/>
        <v>2013</v>
      </c>
      <c r="D2480" s="560">
        <f t="shared" si="230"/>
        <v>4</v>
      </c>
      <c r="E2480" s="560">
        <f t="shared" si="231"/>
        <v>14</v>
      </c>
      <c r="F2480" s="560">
        <f t="shared" si="232"/>
        <v>7</v>
      </c>
      <c r="G2480" s="595">
        <f t="shared" si="233"/>
        <v>1</v>
      </c>
      <c r="H2480" s="590">
        <f>CHOOSE('Output Sheet'!$B$4,'8760 Data'!J2480,'8760 Data'!K2480,'8760 Data'!L2480,'8760 Data'!M2480,'8760 Data'!N2480,'8760 Data'!O2480,'8760 Data'!P2480,'8760 Data'!Q2480,'8760 Data'!R2480,'8760 Data'!S2480,'8760 Data'!T2480,'8760 Data'!U2480)</f>
        <v>0</v>
      </c>
      <c r="I2480" s="591" t="e">
        <f>H2480/'Output Sheet'!$B$8</f>
        <v>#DIV/0!</v>
      </c>
      <c r="J2480" s="596"/>
      <c r="K2480" s="560"/>
      <c r="L2480" s="560"/>
      <c r="M2480" s="560"/>
      <c r="N2480" s="560"/>
      <c r="O2480" s="560"/>
      <c r="P2480" s="560"/>
      <c r="Q2480" s="560"/>
      <c r="R2480" s="560"/>
      <c r="S2480" s="560"/>
      <c r="T2480" s="560"/>
      <c r="U2480" s="560"/>
    </row>
    <row r="2481" spans="1:21">
      <c r="A2481" s="593">
        <f t="shared" si="228"/>
        <v>41378</v>
      </c>
      <c r="B2481" s="594">
        <v>41378.333476736108</v>
      </c>
      <c r="C2481" s="560">
        <f t="shared" si="229"/>
        <v>2013</v>
      </c>
      <c r="D2481" s="560">
        <f t="shared" si="230"/>
        <v>4</v>
      </c>
      <c r="E2481" s="560">
        <f t="shared" si="231"/>
        <v>14</v>
      </c>
      <c r="F2481" s="560">
        <f t="shared" si="232"/>
        <v>8</v>
      </c>
      <c r="G2481" s="595">
        <f t="shared" si="233"/>
        <v>1</v>
      </c>
      <c r="H2481" s="590">
        <f>CHOOSE('Output Sheet'!$B$4,'8760 Data'!J2481,'8760 Data'!K2481,'8760 Data'!L2481,'8760 Data'!M2481,'8760 Data'!N2481,'8760 Data'!O2481,'8760 Data'!P2481,'8760 Data'!Q2481,'8760 Data'!R2481,'8760 Data'!S2481,'8760 Data'!T2481,'8760 Data'!U2481)</f>
        <v>0</v>
      </c>
      <c r="I2481" s="591" t="e">
        <f>H2481/'Output Sheet'!$B$8</f>
        <v>#DIV/0!</v>
      </c>
      <c r="J2481" s="596"/>
      <c r="K2481" s="560"/>
      <c r="L2481" s="560"/>
      <c r="M2481" s="560"/>
      <c r="N2481" s="560"/>
      <c r="O2481" s="560"/>
      <c r="P2481" s="560"/>
      <c r="Q2481" s="560"/>
      <c r="R2481" s="560"/>
      <c r="S2481" s="560"/>
      <c r="T2481" s="560"/>
      <c r="U2481" s="560"/>
    </row>
    <row r="2482" spans="1:21">
      <c r="A2482" s="593">
        <f t="shared" si="228"/>
        <v>41378</v>
      </c>
      <c r="B2482" s="594">
        <v>41378.375143460646</v>
      </c>
      <c r="C2482" s="560">
        <f t="shared" si="229"/>
        <v>2013</v>
      </c>
      <c r="D2482" s="560">
        <f t="shared" si="230"/>
        <v>4</v>
      </c>
      <c r="E2482" s="560">
        <f t="shared" si="231"/>
        <v>14</v>
      </c>
      <c r="F2482" s="560">
        <f t="shared" si="232"/>
        <v>9</v>
      </c>
      <c r="G2482" s="595">
        <f t="shared" si="233"/>
        <v>1</v>
      </c>
      <c r="H2482" s="590">
        <f>CHOOSE('Output Sheet'!$B$4,'8760 Data'!J2482,'8760 Data'!K2482,'8760 Data'!L2482,'8760 Data'!M2482,'8760 Data'!N2482,'8760 Data'!O2482,'8760 Data'!P2482,'8760 Data'!Q2482,'8760 Data'!R2482,'8760 Data'!S2482,'8760 Data'!T2482,'8760 Data'!U2482)</f>
        <v>0</v>
      </c>
      <c r="I2482" s="591" t="e">
        <f>H2482/'Output Sheet'!$B$8</f>
        <v>#DIV/0!</v>
      </c>
      <c r="J2482" s="596"/>
      <c r="K2482" s="560"/>
      <c r="L2482" s="560"/>
      <c r="M2482" s="560"/>
      <c r="N2482" s="560"/>
      <c r="O2482" s="560"/>
      <c r="P2482" s="560"/>
      <c r="Q2482" s="560"/>
      <c r="R2482" s="560"/>
      <c r="S2482" s="560"/>
      <c r="T2482" s="560"/>
      <c r="U2482" s="560"/>
    </row>
    <row r="2483" spans="1:21">
      <c r="A2483" s="593">
        <f t="shared" si="228"/>
        <v>41378</v>
      </c>
      <c r="B2483" s="594">
        <v>41378.416810185183</v>
      </c>
      <c r="C2483" s="560">
        <f t="shared" si="229"/>
        <v>2013</v>
      </c>
      <c r="D2483" s="560">
        <f t="shared" si="230"/>
        <v>4</v>
      </c>
      <c r="E2483" s="560">
        <f t="shared" si="231"/>
        <v>14</v>
      </c>
      <c r="F2483" s="560">
        <f t="shared" si="232"/>
        <v>10</v>
      </c>
      <c r="G2483" s="595">
        <f t="shared" si="233"/>
        <v>1</v>
      </c>
      <c r="H2483" s="590">
        <f>CHOOSE('Output Sheet'!$B$4,'8760 Data'!J2483,'8760 Data'!K2483,'8760 Data'!L2483,'8760 Data'!M2483,'8760 Data'!N2483,'8760 Data'!O2483,'8760 Data'!P2483,'8760 Data'!Q2483,'8760 Data'!R2483,'8760 Data'!S2483,'8760 Data'!T2483,'8760 Data'!U2483)</f>
        <v>0</v>
      </c>
      <c r="I2483" s="591" t="e">
        <f>H2483/'Output Sheet'!$B$8</f>
        <v>#DIV/0!</v>
      </c>
      <c r="J2483" s="596"/>
      <c r="K2483" s="560"/>
      <c r="L2483" s="560"/>
      <c r="M2483" s="560"/>
      <c r="N2483" s="560"/>
      <c r="O2483" s="560"/>
      <c r="P2483" s="560"/>
      <c r="Q2483" s="560"/>
      <c r="R2483" s="560"/>
      <c r="S2483" s="560"/>
      <c r="T2483" s="560"/>
      <c r="U2483" s="560"/>
    </row>
    <row r="2484" spans="1:21">
      <c r="A2484" s="593">
        <f t="shared" si="228"/>
        <v>41378</v>
      </c>
      <c r="B2484" s="594">
        <v>41378.45847690972</v>
      </c>
      <c r="C2484" s="560">
        <f t="shared" si="229"/>
        <v>2013</v>
      </c>
      <c r="D2484" s="560">
        <f t="shared" si="230"/>
        <v>4</v>
      </c>
      <c r="E2484" s="560">
        <f t="shared" si="231"/>
        <v>14</v>
      </c>
      <c r="F2484" s="560">
        <f t="shared" si="232"/>
        <v>11</v>
      </c>
      <c r="G2484" s="595">
        <f t="shared" si="233"/>
        <v>1</v>
      </c>
      <c r="H2484" s="590">
        <f>CHOOSE('Output Sheet'!$B$4,'8760 Data'!J2484,'8760 Data'!K2484,'8760 Data'!L2484,'8760 Data'!M2484,'8760 Data'!N2484,'8760 Data'!O2484,'8760 Data'!P2484,'8760 Data'!Q2484,'8760 Data'!R2484,'8760 Data'!S2484,'8760 Data'!T2484,'8760 Data'!U2484)</f>
        <v>0</v>
      </c>
      <c r="I2484" s="591" t="e">
        <f>H2484/'Output Sheet'!$B$8</f>
        <v>#DIV/0!</v>
      </c>
      <c r="J2484" s="596"/>
      <c r="K2484" s="560"/>
      <c r="L2484" s="560"/>
      <c r="M2484" s="560"/>
      <c r="N2484" s="560"/>
      <c r="O2484" s="560"/>
      <c r="P2484" s="560"/>
      <c r="Q2484" s="560"/>
      <c r="R2484" s="560"/>
      <c r="S2484" s="560"/>
      <c r="T2484" s="560"/>
      <c r="U2484" s="560"/>
    </row>
    <row r="2485" spans="1:21">
      <c r="A2485" s="593">
        <f t="shared" si="228"/>
        <v>41378</v>
      </c>
      <c r="B2485" s="594">
        <v>41378.500143634257</v>
      </c>
      <c r="C2485" s="560">
        <f t="shared" si="229"/>
        <v>2013</v>
      </c>
      <c r="D2485" s="560">
        <f t="shared" si="230"/>
        <v>4</v>
      </c>
      <c r="E2485" s="560">
        <f t="shared" si="231"/>
        <v>14</v>
      </c>
      <c r="F2485" s="560">
        <f t="shared" si="232"/>
        <v>12</v>
      </c>
      <c r="G2485" s="595">
        <f t="shared" si="233"/>
        <v>1</v>
      </c>
      <c r="H2485" s="590">
        <f>CHOOSE('Output Sheet'!$B$4,'8760 Data'!J2485,'8760 Data'!K2485,'8760 Data'!L2485,'8760 Data'!M2485,'8760 Data'!N2485,'8760 Data'!O2485,'8760 Data'!P2485,'8760 Data'!Q2485,'8760 Data'!R2485,'8760 Data'!S2485,'8760 Data'!T2485,'8760 Data'!U2485)</f>
        <v>0</v>
      </c>
      <c r="I2485" s="591" t="e">
        <f>H2485/'Output Sheet'!$B$8</f>
        <v>#DIV/0!</v>
      </c>
      <c r="J2485" s="596"/>
      <c r="K2485" s="560"/>
      <c r="L2485" s="560"/>
      <c r="M2485" s="560"/>
      <c r="N2485" s="560"/>
      <c r="O2485" s="560"/>
      <c r="P2485" s="560"/>
      <c r="Q2485" s="560"/>
      <c r="R2485" s="560"/>
      <c r="S2485" s="560"/>
      <c r="T2485" s="560"/>
      <c r="U2485" s="560"/>
    </row>
    <row r="2486" spans="1:21">
      <c r="A2486" s="593">
        <f t="shared" si="228"/>
        <v>41378</v>
      </c>
      <c r="B2486" s="594">
        <v>41378.541810358794</v>
      </c>
      <c r="C2486" s="560">
        <f t="shared" si="229"/>
        <v>2013</v>
      </c>
      <c r="D2486" s="560">
        <f t="shared" si="230"/>
        <v>4</v>
      </c>
      <c r="E2486" s="560">
        <f t="shared" si="231"/>
        <v>14</v>
      </c>
      <c r="F2486" s="560">
        <f t="shared" si="232"/>
        <v>13</v>
      </c>
      <c r="G2486" s="595">
        <f t="shared" si="233"/>
        <v>1</v>
      </c>
      <c r="H2486" s="590">
        <f>CHOOSE('Output Sheet'!$B$4,'8760 Data'!J2486,'8760 Data'!K2486,'8760 Data'!L2486,'8760 Data'!M2486,'8760 Data'!N2486,'8760 Data'!O2486,'8760 Data'!P2486,'8760 Data'!Q2486,'8760 Data'!R2486,'8760 Data'!S2486,'8760 Data'!T2486,'8760 Data'!U2486)</f>
        <v>0</v>
      </c>
      <c r="I2486" s="591" t="e">
        <f>H2486/'Output Sheet'!$B$8</f>
        <v>#DIV/0!</v>
      </c>
      <c r="J2486" s="596"/>
      <c r="K2486" s="560"/>
      <c r="L2486" s="560"/>
      <c r="M2486" s="560"/>
      <c r="N2486" s="560"/>
      <c r="O2486" s="560"/>
      <c r="P2486" s="560"/>
      <c r="Q2486" s="560"/>
      <c r="R2486" s="560"/>
      <c r="S2486" s="560"/>
      <c r="T2486" s="560"/>
      <c r="U2486" s="560"/>
    </row>
    <row r="2487" spans="1:21">
      <c r="A2487" s="593">
        <f t="shared" si="228"/>
        <v>41378</v>
      </c>
      <c r="B2487" s="594">
        <v>41378.583477083332</v>
      </c>
      <c r="C2487" s="560">
        <f t="shared" si="229"/>
        <v>2013</v>
      </c>
      <c r="D2487" s="560">
        <f t="shared" si="230"/>
        <v>4</v>
      </c>
      <c r="E2487" s="560">
        <f t="shared" si="231"/>
        <v>14</v>
      </c>
      <c r="F2487" s="560">
        <f t="shared" si="232"/>
        <v>14</v>
      </c>
      <c r="G2487" s="595">
        <f t="shared" si="233"/>
        <v>1</v>
      </c>
      <c r="H2487" s="590">
        <f>CHOOSE('Output Sheet'!$B$4,'8760 Data'!J2487,'8760 Data'!K2487,'8760 Data'!L2487,'8760 Data'!M2487,'8760 Data'!N2487,'8760 Data'!O2487,'8760 Data'!P2487,'8760 Data'!Q2487,'8760 Data'!R2487,'8760 Data'!S2487,'8760 Data'!T2487,'8760 Data'!U2487)</f>
        <v>0</v>
      </c>
      <c r="I2487" s="591" t="e">
        <f>H2487/'Output Sheet'!$B$8</f>
        <v>#DIV/0!</v>
      </c>
      <c r="J2487" s="596"/>
      <c r="K2487" s="560"/>
      <c r="L2487" s="560"/>
      <c r="M2487" s="560"/>
      <c r="N2487" s="560"/>
      <c r="O2487" s="560"/>
      <c r="P2487" s="560"/>
      <c r="Q2487" s="560"/>
      <c r="R2487" s="560"/>
      <c r="S2487" s="560"/>
      <c r="T2487" s="560"/>
      <c r="U2487" s="560"/>
    </row>
    <row r="2488" spans="1:21">
      <c r="A2488" s="593">
        <f t="shared" si="228"/>
        <v>41378</v>
      </c>
      <c r="B2488" s="594">
        <v>41378.625143807869</v>
      </c>
      <c r="C2488" s="560">
        <f t="shared" si="229"/>
        <v>2013</v>
      </c>
      <c r="D2488" s="560">
        <f t="shared" si="230"/>
        <v>4</v>
      </c>
      <c r="E2488" s="560">
        <f t="shared" si="231"/>
        <v>14</v>
      </c>
      <c r="F2488" s="560">
        <f t="shared" si="232"/>
        <v>15</v>
      </c>
      <c r="G2488" s="595">
        <f t="shared" si="233"/>
        <v>1</v>
      </c>
      <c r="H2488" s="590">
        <f>CHOOSE('Output Sheet'!$B$4,'8760 Data'!J2488,'8760 Data'!K2488,'8760 Data'!L2488,'8760 Data'!M2488,'8760 Data'!N2488,'8760 Data'!O2488,'8760 Data'!P2488,'8760 Data'!Q2488,'8760 Data'!R2488,'8760 Data'!S2488,'8760 Data'!T2488,'8760 Data'!U2488)</f>
        <v>0</v>
      </c>
      <c r="I2488" s="591" t="e">
        <f>H2488/'Output Sheet'!$B$8</f>
        <v>#DIV/0!</v>
      </c>
      <c r="J2488" s="596"/>
      <c r="K2488" s="560"/>
      <c r="L2488" s="560"/>
      <c r="M2488" s="560"/>
      <c r="N2488" s="560"/>
      <c r="O2488" s="560"/>
      <c r="P2488" s="560"/>
      <c r="Q2488" s="560"/>
      <c r="R2488" s="560"/>
      <c r="S2488" s="560"/>
      <c r="T2488" s="560"/>
      <c r="U2488" s="560"/>
    </row>
    <row r="2489" spans="1:21">
      <c r="A2489" s="593">
        <f t="shared" si="228"/>
        <v>41378</v>
      </c>
      <c r="B2489" s="594">
        <v>41378.666810532406</v>
      </c>
      <c r="C2489" s="560">
        <f t="shared" si="229"/>
        <v>2013</v>
      </c>
      <c r="D2489" s="560">
        <f t="shared" si="230"/>
        <v>4</v>
      </c>
      <c r="E2489" s="560">
        <f t="shared" si="231"/>
        <v>14</v>
      </c>
      <c r="F2489" s="560">
        <f t="shared" si="232"/>
        <v>16</v>
      </c>
      <c r="G2489" s="595">
        <f t="shared" si="233"/>
        <v>1</v>
      </c>
      <c r="H2489" s="590">
        <f>CHOOSE('Output Sheet'!$B$4,'8760 Data'!J2489,'8760 Data'!K2489,'8760 Data'!L2489,'8760 Data'!M2489,'8760 Data'!N2489,'8760 Data'!O2489,'8760 Data'!P2489,'8760 Data'!Q2489,'8760 Data'!R2489,'8760 Data'!S2489,'8760 Data'!T2489,'8760 Data'!U2489)</f>
        <v>0</v>
      </c>
      <c r="I2489" s="591" t="e">
        <f>H2489/'Output Sheet'!$B$8</f>
        <v>#DIV/0!</v>
      </c>
      <c r="J2489" s="596"/>
      <c r="K2489" s="560"/>
      <c r="L2489" s="560"/>
      <c r="M2489" s="560"/>
      <c r="N2489" s="560"/>
      <c r="O2489" s="560"/>
      <c r="P2489" s="560"/>
      <c r="Q2489" s="560"/>
      <c r="R2489" s="560"/>
      <c r="S2489" s="560"/>
      <c r="T2489" s="560"/>
      <c r="U2489" s="560"/>
    </row>
    <row r="2490" spans="1:21">
      <c r="A2490" s="593">
        <f t="shared" si="228"/>
        <v>41378</v>
      </c>
      <c r="B2490" s="594">
        <v>41378.708477256943</v>
      </c>
      <c r="C2490" s="560">
        <f t="shared" si="229"/>
        <v>2013</v>
      </c>
      <c r="D2490" s="560">
        <f t="shared" si="230"/>
        <v>4</v>
      </c>
      <c r="E2490" s="560">
        <f t="shared" si="231"/>
        <v>14</v>
      </c>
      <c r="F2490" s="560">
        <f t="shared" si="232"/>
        <v>17</v>
      </c>
      <c r="G2490" s="595">
        <f t="shared" si="233"/>
        <v>1</v>
      </c>
      <c r="H2490" s="590">
        <f>CHOOSE('Output Sheet'!$B$4,'8760 Data'!J2490,'8760 Data'!K2490,'8760 Data'!L2490,'8760 Data'!M2490,'8760 Data'!N2490,'8760 Data'!O2490,'8760 Data'!P2490,'8760 Data'!Q2490,'8760 Data'!R2490,'8760 Data'!S2490,'8760 Data'!T2490,'8760 Data'!U2490)</f>
        <v>0</v>
      </c>
      <c r="I2490" s="591" t="e">
        <f>H2490/'Output Sheet'!$B$8</f>
        <v>#DIV/0!</v>
      </c>
      <c r="J2490" s="596"/>
      <c r="K2490" s="560"/>
      <c r="L2490" s="560"/>
      <c r="M2490" s="560"/>
      <c r="N2490" s="560"/>
      <c r="O2490" s="560"/>
      <c r="P2490" s="560"/>
      <c r="Q2490" s="560"/>
      <c r="R2490" s="560"/>
      <c r="S2490" s="560"/>
      <c r="T2490" s="560"/>
      <c r="U2490" s="560"/>
    </row>
    <row r="2491" spans="1:21">
      <c r="A2491" s="593">
        <f t="shared" si="228"/>
        <v>41378</v>
      </c>
      <c r="B2491" s="594">
        <v>41378.750143981481</v>
      </c>
      <c r="C2491" s="560">
        <f t="shared" si="229"/>
        <v>2013</v>
      </c>
      <c r="D2491" s="560">
        <f t="shared" si="230"/>
        <v>4</v>
      </c>
      <c r="E2491" s="560">
        <f t="shared" si="231"/>
        <v>14</v>
      </c>
      <c r="F2491" s="560">
        <f t="shared" si="232"/>
        <v>18</v>
      </c>
      <c r="G2491" s="595">
        <f t="shared" si="233"/>
        <v>1</v>
      </c>
      <c r="H2491" s="590">
        <f>CHOOSE('Output Sheet'!$B$4,'8760 Data'!J2491,'8760 Data'!K2491,'8760 Data'!L2491,'8760 Data'!M2491,'8760 Data'!N2491,'8760 Data'!O2491,'8760 Data'!P2491,'8760 Data'!Q2491,'8760 Data'!R2491,'8760 Data'!S2491,'8760 Data'!T2491,'8760 Data'!U2491)</f>
        <v>0</v>
      </c>
      <c r="I2491" s="591" t="e">
        <f>H2491/'Output Sheet'!$B$8</f>
        <v>#DIV/0!</v>
      </c>
      <c r="J2491" s="596"/>
      <c r="K2491" s="560"/>
      <c r="L2491" s="560"/>
      <c r="M2491" s="560"/>
      <c r="N2491" s="560"/>
      <c r="O2491" s="560"/>
      <c r="P2491" s="560"/>
      <c r="Q2491" s="560"/>
      <c r="R2491" s="560"/>
      <c r="S2491" s="560"/>
      <c r="T2491" s="560"/>
      <c r="U2491" s="560"/>
    </row>
    <row r="2492" spans="1:21">
      <c r="A2492" s="593">
        <f t="shared" si="228"/>
        <v>41378</v>
      </c>
      <c r="B2492" s="594">
        <v>41378.791810706018</v>
      </c>
      <c r="C2492" s="560">
        <f t="shared" si="229"/>
        <v>2013</v>
      </c>
      <c r="D2492" s="560">
        <f t="shared" si="230"/>
        <v>4</v>
      </c>
      <c r="E2492" s="560">
        <f t="shared" si="231"/>
        <v>14</v>
      </c>
      <c r="F2492" s="560">
        <f t="shared" si="232"/>
        <v>19</v>
      </c>
      <c r="G2492" s="595">
        <f t="shared" si="233"/>
        <v>1</v>
      </c>
      <c r="H2492" s="590">
        <f>CHOOSE('Output Sheet'!$B$4,'8760 Data'!J2492,'8760 Data'!K2492,'8760 Data'!L2492,'8760 Data'!M2492,'8760 Data'!N2492,'8760 Data'!O2492,'8760 Data'!P2492,'8760 Data'!Q2492,'8760 Data'!R2492,'8760 Data'!S2492,'8760 Data'!T2492,'8760 Data'!U2492)</f>
        <v>0</v>
      </c>
      <c r="I2492" s="591" t="e">
        <f>H2492/'Output Sheet'!$B$8</f>
        <v>#DIV/0!</v>
      </c>
      <c r="J2492" s="596"/>
      <c r="K2492" s="560"/>
      <c r="L2492" s="560"/>
      <c r="M2492" s="560"/>
      <c r="N2492" s="560"/>
      <c r="O2492" s="560"/>
      <c r="P2492" s="560"/>
      <c r="Q2492" s="560"/>
      <c r="R2492" s="560"/>
      <c r="S2492" s="560"/>
      <c r="T2492" s="560"/>
      <c r="U2492" s="560"/>
    </row>
    <row r="2493" spans="1:21">
      <c r="A2493" s="593">
        <f t="shared" si="228"/>
        <v>41378</v>
      </c>
      <c r="B2493" s="594">
        <v>41378.833477430555</v>
      </c>
      <c r="C2493" s="560">
        <f t="shared" si="229"/>
        <v>2013</v>
      </c>
      <c r="D2493" s="560">
        <f t="shared" si="230"/>
        <v>4</v>
      </c>
      <c r="E2493" s="560">
        <f t="shared" si="231"/>
        <v>14</v>
      </c>
      <c r="F2493" s="560">
        <f t="shared" si="232"/>
        <v>20</v>
      </c>
      <c r="G2493" s="595">
        <f t="shared" si="233"/>
        <v>1</v>
      </c>
      <c r="H2493" s="590">
        <f>CHOOSE('Output Sheet'!$B$4,'8760 Data'!J2493,'8760 Data'!K2493,'8760 Data'!L2493,'8760 Data'!M2493,'8760 Data'!N2493,'8760 Data'!O2493,'8760 Data'!P2493,'8760 Data'!Q2493,'8760 Data'!R2493,'8760 Data'!S2493,'8760 Data'!T2493,'8760 Data'!U2493)</f>
        <v>0</v>
      </c>
      <c r="I2493" s="591" t="e">
        <f>H2493/'Output Sheet'!$B$8</f>
        <v>#DIV/0!</v>
      </c>
      <c r="J2493" s="596"/>
      <c r="K2493" s="560"/>
      <c r="L2493" s="560"/>
      <c r="M2493" s="560"/>
      <c r="N2493" s="560"/>
      <c r="O2493" s="560"/>
      <c r="P2493" s="560"/>
      <c r="Q2493" s="560"/>
      <c r="R2493" s="560"/>
      <c r="S2493" s="560"/>
      <c r="T2493" s="560"/>
      <c r="U2493" s="560"/>
    </row>
    <row r="2494" spans="1:21">
      <c r="A2494" s="593">
        <f t="shared" si="228"/>
        <v>41378</v>
      </c>
      <c r="B2494" s="594">
        <v>41378.875144155092</v>
      </c>
      <c r="C2494" s="560">
        <f t="shared" si="229"/>
        <v>2013</v>
      </c>
      <c r="D2494" s="560">
        <f t="shared" si="230"/>
        <v>4</v>
      </c>
      <c r="E2494" s="560">
        <f t="shared" si="231"/>
        <v>14</v>
      </c>
      <c r="F2494" s="560">
        <f t="shared" si="232"/>
        <v>21</v>
      </c>
      <c r="G2494" s="595">
        <f t="shared" si="233"/>
        <v>1</v>
      </c>
      <c r="H2494" s="590">
        <f>CHOOSE('Output Sheet'!$B$4,'8760 Data'!J2494,'8760 Data'!K2494,'8760 Data'!L2494,'8760 Data'!M2494,'8760 Data'!N2494,'8760 Data'!O2494,'8760 Data'!P2494,'8760 Data'!Q2494,'8760 Data'!R2494,'8760 Data'!S2494,'8760 Data'!T2494,'8760 Data'!U2494)</f>
        <v>0</v>
      </c>
      <c r="I2494" s="591" t="e">
        <f>H2494/'Output Sheet'!$B$8</f>
        <v>#DIV/0!</v>
      </c>
      <c r="J2494" s="596"/>
      <c r="K2494" s="560"/>
      <c r="L2494" s="560"/>
      <c r="M2494" s="560"/>
      <c r="N2494" s="560"/>
      <c r="O2494" s="560"/>
      <c r="P2494" s="560"/>
      <c r="Q2494" s="560"/>
      <c r="R2494" s="560"/>
      <c r="S2494" s="560"/>
      <c r="T2494" s="560"/>
      <c r="U2494" s="560"/>
    </row>
    <row r="2495" spans="1:21">
      <c r="A2495" s="593">
        <f t="shared" si="228"/>
        <v>41378</v>
      </c>
      <c r="B2495" s="594">
        <v>41378.916810879629</v>
      </c>
      <c r="C2495" s="560">
        <f t="shared" si="229"/>
        <v>2013</v>
      </c>
      <c r="D2495" s="560">
        <f t="shared" si="230"/>
        <v>4</v>
      </c>
      <c r="E2495" s="560">
        <f t="shared" si="231"/>
        <v>14</v>
      </c>
      <c r="F2495" s="560">
        <f t="shared" si="232"/>
        <v>22</v>
      </c>
      <c r="G2495" s="595">
        <f t="shared" si="233"/>
        <v>1</v>
      </c>
      <c r="H2495" s="590">
        <f>CHOOSE('Output Sheet'!$B$4,'8760 Data'!J2495,'8760 Data'!K2495,'8760 Data'!L2495,'8760 Data'!M2495,'8760 Data'!N2495,'8760 Data'!O2495,'8760 Data'!P2495,'8760 Data'!Q2495,'8760 Data'!R2495,'8760 Data'!S2495,'8760 Data'!T2495,'8760 Data'!U2495)</f>
        <v>0</v>
      </c>
      <c r="I2495" s="591" t="e">
        <f>H2495/'Output Sheet'!$B$8</f>
        <v>#DIV/0!</v>
      </c>
      <c r="J2495" s="596"/>
      <c r="K2495" s="560"/>
      <c r="L2495" s="560"/>
      <c r="M2495" s="560"/>
      <c r="N2495" s="560"/>
      <c r="O2495" s="560"/>
      <c r="P2495" s="560"/>
      <c r="Q2495" s="560"/>
      <c r="R2495" s="560"/>
      <c r="S2495" s="560"/>
      <c r="T2495" s="560"/>
      <c r="U2495" s="560"/>
    </row>
    <row r="2496" spans="1:21">
      <c r="A2496" s="593">
        <f t="shared" si="228"/>
        <v>41378</v>
      </c>
      <c r="B2496" s="594">
        <v>41378.958477604167</v>
      </c>
      <c r="C2496" s="560">
        <f t="shared" si="229"/>
        <v>2013</v>
      </c>
      <c r="D2496" s="560">
        <f t="shared" si="230"/>
        <v>4</v>
      </c>
      <c r="E2496" s="560">
        <f t="shared" si="231"/>
        <v>14</v>
      </c>
      <c r="F2496" s="560">
        <f t="shared" si="232"/>
        <v>23</v>
      </c>
      <c r="G2496" s="595">
        <f t="shared" si="233"/>
        <v>1</v>
      </c>
      <c r="H2496" s="590">
        <f>CHOOSE('Output Sheet'!$B$4,'8760 Data'!J2496,'8760 Data'!K2496,'8760 Data'!L2496,'8760 Data'!M2496,'8760 Data'!N2496,'8760 Data'!O2496,'8760 Data'!P2496,'8760 Data'!Q2496,'8760 Data'!R2496,'8760 Data'!S2496,'8760 Data'!T2496,'8760 Data'!U2496)</f>
        <v>0</v>
      </c>
      <c r="I2496" s="591" t="e">
        <f>H2496/'Output Sheet'!$B$8</f>
        <v>#DIV/0!</v>
      </c>
      <c r="J2496" s="596"/>
      <c r="K2496" s="560"/>
      <c r="L2496" s="560"/>
      <c r="M2496" s="560"/>
      <c r="N2496" s="560"/>
      <c r="O2496" s="560"/>
      <c r="P2496" s="560"/>
      <c r="Q2496" s="560"/>
      <c r="R2496" s="560"/>
      <c r="S2496" s="560"/>
      <c r="T2496" s="560"/>
      <c r="U2496" s="560"/>
    </row>
    <row r="2497" spans="1:21">
      <c r="A2497" s="593">
        <f t="shared" si="228"/>
        <v>41379</v>
      </c>
      <c r="B2497" s="594">
        <v>41379.000144328704</v>
      </c>
      <c r="C2497" s="560">
        <f t="shared" si="229"/>
        <v>2013</v>
      </c>
      <c r="D2497" s="560">
        <f t="shared" si="230"/>
        <v>4</v>
      </c>
      <c r="E2497" s="560">
        <f t="shared" si="231"/>
        <v>15</v>
      </c>
      <c r="F2497" s="560">
        <f t="shared" si="232"/>
        <v>24</v>
      </c>
      <c r="G2497" s="595">
        <f t="shared" si="233"/>
        <v>2</v>
      </c>
      <c r="H2497" s="590">
        <f>CHOOSE('Output Sheet'!$B$4,'8760 Data'!J2497,'8760 Data'!K2497,'8760 Data'!L2497,'8760 Data'!M2497,'8760 Data'!N2497,'8760 Data'!O2497,'8760 Data'!P2497,'8760 Data'!Q2497,'8760 Data'!R2497,'8760 Data'!S2497,'8760 Data'!T2497,'8760 Data'!U2497)</f>
        <v>0</v>
      </c>
      <c r="I2497" s="591" t="e">
        <f>H2497/'Output Sheet'!$B$8</f>
        <v>#DIV/0!</v>
      </c>
      <c r="J2497" s="596"/>
      <c r="K2497" s="560"/>
      <c r="L2497" s="560"/>
      <c r="M2497" s="560"/>
      <c r="N2497" s="560"/>
      <c r="O2497" s="560"/>
      <c r="P2497" s="560"/>
      <c r="Q2497" s="560"/>
      <c r="R2497" s="560"/>
      <c r="S2497" s="560"/>
      <c r="T2497" s="560"/>
      <c r="U2497" s="560"/>
    </row>
    <row r="2498" spans="1:21">
      <c r="A2498" s="593">
        <f t="shared" si="228"/>
        <v>41379</v>
      </c>
      <c r="B2498" s="594">
        <v>41379.041811053241</v>
      </c>
      <c r="C2498" s="560">
        <f t="shared" si="229"/>
        <v>2013</v>
      </c>
      <c r="D2498" s="560">
        <f t="shared" si="230"/>
        <v>4</v>
      </c>
      <c r="E2498" s="560">
        <f t="shared" si="231"/>
        <v>15</v>
      </c>
      <c r="F2498" s="560">
        <f t="shared" si="232"/>
        <v>1</v>
      </c>
      <c r="G2498" s="595">
        <f t="shared" si="233"/>
        <v>2</v>
      </c>
      <c r="H2498" s="590">
        <f>CHOOSE('Output Sheet'!$B$4,'8760 Data'!J2498,'8760 Data'!K2498,'8760 Data'!L2498,'8760 Data'!M2498,'8760 Data'!N2498,'8760 Data'!O2498,'8760 Data'!P2498,'8760 Data'!Q2498,'8760 Data'!R2498,'8760 Data'!S2498,'8760 Data'!T2498,'8760 Data'!U2498)</f>
        <v>0</v>
      </c>
      <c r="I2498" s="591" t="e">
        <f>H2498/'Output Sheet'!$B$8</f>
        <v>#DIV/0!</v>
      </c>
      <c r="J2498" s="596"/>
      <c r="K2498" s="560"/>
      <c r="L2498" s="560"/>
      <c r="M2498" s="560"/>
      <c r="N2498" s="560"/>
      <c r="O2498" s="560"/>
      <c r="P2498" s="560"/>
      <c r="Q2498" s="560"/>
      <c r="R2498" s="560"/>
      <c r="S2498" s="560"/>
      <c r="T2498" s="560"/>
      <c r="U2498" s="560"/>
    </row>
    <row r="2499" spans="1:21">
      <c r="A2499" s="593">
        <f t="shared" ref="A2499:A2562" si="234">DATE(C2499,D2499,E2499)</f>
        <v>41379</v>
      </c>
      <c r="B2499" s="594">
        <v>41379.083477777778</v>
      </c>
      <c r="C2499" s="560">
        <f t="shared" ref="C2499:C2562" si="235">YEAR(B2499)</f>
        <v>2013</v>
      </c>
      <c r="D2499" s="560">
        <f t="shared" ref="D2499:D2562" si="236">MONTH(B2499)</f>
        <v>4</v>
      </c>
      <c r="E2499" s="560">
        <f t="shared" ref="E2499:E2562" si="237">DAY(B2499)</f>
        <v>15</v>
      </c>
      <c r="F2499" s="560">
        <f t="shared" ref="F2499:F2562" si="238">IF(HOUR(B2499)&lt;&gt;0,HOUR(B2499),24)</f>
        <v>2</v>
      </c>
      <c r="G2499" s="595">
        <f t="shared" ref="G2499:G2562" si="239">WEEKDAY(B2499,1)</f>
        <v>2</v>
      </c>
      <c r="H2499" s="590">
        <f>CHOOSE('Output Sheet'!$B$4,'8760 Data'!J2499,'8760 Data'!K2499,'8760 Data'!L2499,'8760 Data'!M2499,'8760 Data'!N2499,'8760 Data'!O2499,'8760 Data'!P2499,'8760 Data'!Q2499,'8760 Data'!R2499,'8760 Data'!S2499,'8760 Data'!T2499,'8760 Data'!U2499)</f>
        <v>0</v>
      </c>
      <c r="I2499" s="591" t="e">
        <f>H2499/'Output Sheet'!$B$8</f>
        <v>#DIV/0!</v>
      </c>
      <c r="J2499" s="596"/>
      <c r="K2499" s="560"/>
      <c r="L2499" s="560"/>
      <c r="M2499" s="560"/>
      <c r="N2499" s="560"/>
      <c r="O2499" s="560"/>
      <c r="P2499" s="560"/>
      <c r="Q2499" s="560"/>
      <c r="R2499" s="560"/>
      <c r="S2499" s="560"/>
      <c r="T2499" s="560"/>
      <c r="U2499" s="560"/>
    </row>
    <row r="2500" spans="1:21">
      <c r="A2500" s="593">
        <f t="shared" si="234"/>
        <v>41379</v>
      </c>
      <c r="B2500" s="594">
        <v>41379.125144502315</v>
      </c>
      <c r="C2500" s="560">
        <f t="shared" si="235"/>
        <v>2013</v>
      </c>
      <c r="D2500" s="560">
        <f t="shared" si="236"/>
        <v>4</v>
      </c>
      <c r="E2500" s="560">
        <f t="shared" si="237"/>
        <v>15</v>
      </c>
      <c r="F2500" s="560">
        <f t="shared" si="238"/>
        <v>3</v>
      </c>
      <c r="G2500" s="595">
        <f t="shared" si="239"/>
        <v>2</v>
      </c>
      <c r="H2500" s="590">
        <f>CHOOSE('Output Sheet'!$B$4,'8760 Data'!J2500,'8760 Data'!K2500,'8760 Data'!L2500,'8760 Data'!M2500,'8760 Data'!N2500,'8760 Data'!O2500,'8760 Data'!P2500,'8760 Data'!Q2500,'8760 Data'!R2500,'8760 Data'!S2500,'8760 Data'!T2500,'8760 Data'!U2500)</f>
        <v>0</v>
      </c>
      <c r="I2500" s="591" t="e">
        <f>H2500/'Output Sheet'!$B$8</f>
        <v>#DIV/0!</v>
      </c>
      <c r="J2500" s="596"/>
      <c r="K2500" s="560"/>
      <c r="L2500" s="560"/>
      <c r="M2500" s="560"/>
      <c r="N2500" s="560"/>
      <c r="O2500" s="560"/>
      <c r="P2500" s="560"/>
      <c r="Q2500" s="560"/>
      <c r="R2500" s="560"/>
      <c r="S2500" s="560"/>
      <c r="T2500" s="560"/>
      <c r="U2500" s="560"/>
    </row>
    <row r="2501" spans="1:21">
      <c r="A2501" s="593">
        <f t="shared" si="234"/>
        <v>41379</v>
      </c>
      <c r="B2501" s="594">
        <v>41379.166811226853</v>
      </c>
      <c r="C2501" s="560">
        <f t="shared" si="235"/>
        <v>2013</v>
      </c>
      <c r="D2501" s="560">
        <f t="shared" si="236"/>
        <v>4</v>
      </c>
      <c r="E2501" s="560">
        <f t="shared" si="237"/>
        <v>15</v>
      </c>
      <c r="F2501" s="560">
        <f t="shared" si="238"/>
        <v>4</v>
      </c>
      <c r="G2501" s="595">
        <f t="shared" si="239"/>
        <v>2</v>
      </c>
      <c r="H2501" s="590">
        <f>CHOOSE('Output Sheet'!$B$4,'8760 Data'!J2501,'8760 Data'!K2501,'8760 Data'!L2501,'8760 Data'!M2501,'8760 Data'!N2501,'8760 Data'!O2501,'8760 Data'!P2501,'8760 Data'!Q2501,'8760 Data'!R2501,'8760 Data'!S2501,'8760 Data'!T2501,'8760 Data'!U2501)</f>
        <v>0</v>
      </c>
      <c r="I2501" s="591" t="e">
        <f>H2501/'Output Sheet'!$B$8</f>
        <v>#DIV/0!</v>
      </c>
      <c r="J2501" s="596"/>
      <c r="K2501" s="560"/>
      <c r="L2501" s="560"/>
      <c r="M2501" s="560"/>
      <c r="N2501" s="560"/>
      <c r="O2501" s="560"/>
      <c r="P2501" s="560"/>
      <c r="Q2501" s="560"/>
      <c r="R2501" s="560"/>
      <c r="S2501" s="560"/>
      <c r="T2501" s="560"/>
      <c r="U2501" s="560"/>
    </row>
    <row r="2502" spans="1:21">
      <c r="A2502" s="593">
        <f t="shared" si="234"/>
        <v>41379</v>
      </c>
      <c r="B2502" s="594">
        <v>41379.20847795139</v>
      </c>
      <c r="C2502" s="560">
        <f t="shared" si="235"/>
        <v>2013</v>
      </c>
      <c r="D2502" s="560">
        <f t="shared" si="236"/>
        <v>4</v>
      </c>
      <c r="E2502" s="560">
        <f t="shared" si="237"/>
        <v>15</v>
      </c>
      <c r="F2502" s="560">
        <f t="shared" si="238"/>
        <v>5</v>
      </c>
      <c r="G2502" s="595">
        <f t="shared" si="239"/>
        <v>2</v>
      </c>
      <c r="H2502" s="590">
        <f>CHOOSE('Output Sheet'!$B$4,'8760 Data'!J2502,'8760 Data'!K2502,'8760 Data'!L2502,'8760 Data'!M2502,'8760 Data'!N2502,'8760 Data'!O2502,'8760 Data'!P2502,'8760 Data'!Q2502,'8760 Data'!R2502,'8760 Data'!S2502,'8760 Data'!T2502,'8760 Data'!U2502)</f>
        <v>0</v>
      </c>
      <c r="I2502" s="591" t="e">
        <f>H2502/'Output Sheet'!$B$8</f>
        <v>#DIV/0!</v>
      </c>
      <c r="J2502" s="596"/>
      <c r="K2502" s="560"/>
      <c r="L2502" s="560"/>
      <c r="M2502" s="560"/>
      <c r="N2502" s="560"/>
      <c r="O2502" s="560"/>
      <c r="P2502" s="560"/>
      <c r="Q2502" s="560"/>
      <c r="R2502" s="560"/>
      <c r="S2502" s="560"/>
      <c r="T2502" s="560"/>
      <c r="U2502" s="560"/>
    </row>
    <row r="2503" spans="1:21">
      <c r="A2503" s="593">
        <f t="shared" si="234"/>
        <v>41379</v>
      </c>
      <c r="B2503" s="594">
        <v>41379.250144675927</v>
      </c>
      <c r="C2503" s="560">
        <f t="shared" si="235"/>
        <v>2013</v>
      </c>
      <c r="D2503" s="560">
        <f t="shared" si="236"/>
        <v>4</v>
      </c>
      <c r="E2503" s="560">
        <f t="shared" si="237"/>
        <v>15</v>
      </c>
      <c r="F2503" s="560">
        <f t="shared" si="238"/>
        <v>6</v>
      </c>
      <c r="G2503" s="595">
        <f t="shared" si="239"/>
        <v>2</v>
      </c>
      <c r="H2503" s="590">
        <f>CHOOSE('Output Sheet'!$B$4,'8760 Data'!J2503,'8760 Data'!K2503,'8760 Data'!L2503,'8760 Data'!M2503,'8760 Data'!N2503,'8760 Data'!O2503,'8760 Data'!P2503,'8760 Data'!Q2503,'8760 Data'!R2503,'8760 Data'!S2503,'8760 Data'!T2503,'8760 Data'!U2503)</f>
        <v>0</v>
      </c>
      <c r="I2503" s="591" t="e">
        <f>H2503/'Output Sheet'!$B$8</f>
        <v>#DIV/0!</v>
      </c>
      <c r="J2503" s="596"/>
      <c r="K2503" s="560"/>
      <c r="L2503" s="560"/>
      <c r="M2503" s="560"/>
      <c r="N2503" s="560"/>
      <c r="O2503" s="560"/>
      <c r="P2503" s="560"/>
      <c r="Q2503" s="560"/>
      <c r="R2503" s="560"/>
      <c r="S2503" s="560"/>
      <c r="T2503" s="560"/>
      <c r="U2503" s="560"/>
    </row>
    <row r="2504" spans="1:21">
      <c r="A2504" s="593">
        <f t="shared" si="234"/>
        <v>41379</v>
      </c>
      <c r="B2504" s="594">
        <v>41379.291811400464</v>
      </c>
      <c r="C2504" s="560">
        <f t="shared" si="235"/>
        <v>2013</v>
      </c>
      <c r="D2504" s="560">
        <f t="shared" si="236"/>
        <v>4</v>
      </c>
      <c r="E2504" s="560">
        <f t="shared" si="237"/>
        <v>15</v>
      </c>
      <c r="F2504" s="560">
        <f t="shared" si="238"/>
        <v>7</v>
      </c>
      <c r="G2504" s="595">
        <f t="shared" si="239"/>
        <v>2</v>
      </c>
      <c r="H2504" s="590">
        <f>CHOOSE('Output Sheet'!$B$4,'8760 Data'!J2504,'8760 Data'!K2504,'8760 Data'!L2504,'8760 Data'!M2504,'8760 Data'!N2504,'8760 Data'!O2504,'8760 Data'!P2504,'8760 Data'!Q2504,'8760 Data'!R2504,'8760 Data'!S2504,'8760 Data'!T2504,'8760 Data'!U2504)</f>
        <v>0</v>
      </c>
      <c r="I2504" s="591" t="e">
        <f>H2504/'Output Sheet'!$B$8</f>
        <v>#DIV/0!</v>
      </c>
      <c r="J2504" s="596"/>
      <c r="K2504" s="560"/>
      <c r="L2504" s="560"/>
      <c r="M2504" s="560"/>
      <c r="N2504" s="560"/>
      <c r="O2504" s="560"/>
      <c r="P2504" s="560"/>
      <c r="Q2504" s="560"/>
      <c r="R2504" s="560"/>
      <c r="S2504" s="560"/>
      <c r="T2504" s="560"/>
      <c r="U2504" s="560"/>
    </row>
    <row r="2505" spans="1:21">
      <c r="A2505" s="593">
        <f t="shared" si="234"/>
        <v>41379</v>
      </c>
      <c r="B2505" s="594">
        <v>41379.333478125001</v>
      </c>
      <c r="C2505" s="560">
        <f t="shared" si="235"/>
        <v>2013</v>
      </c>
      <c r="D2505" s="560">
        <f t="shared" si="236"/>
        <v>4</v>
      </c>
      <c r="E2505" s="560">
        <f t="shared" si="237"/>
        <v>15</v>
      </c>
      <c r="F2505" s="560">
        <f t="shared" si="238"/>
        <v>8</v>
      </c>
      <c r="G2505" s="595">
        <f t="shared" si="239"/>
        <v>2</v>
      </c>
      <c r="H2505" s="590">
        <f>CHOOSE('Output Sheet'!$B$4,'8760 Data'!J2505,'8760 Data'!K2505,'8760 Data'!L2505,'8760 Data'!M2505,'8760 Data'!N2505,'8760 Data'!O2505,'8760 Data'!P2505,'8760 Data'!Q2505,'8760 Data'!R2505,'8760 Data'!S2505,'8760 Data'!T2505,'8760 Data'!U2505)</f>
        <v>0</v>
      </c>
      <c r="I2505" s="591" t="e">
        <f>H2505/'Output Sheet'!$B$8</f>
        <v>#DIV/0!</v>
      </c>
      <c r="J2505" s="596"/>
      <c r="K2505" s="560"/>
      <c r="L2505" s="560"/>
      <c r="M2505" s="560"/>
      <c r="N2505" s="560"/>
      <c r="O2505" s="560"/>
      <c r="P2505" s="560"/>
      <c r="Q2505" s="560"/>
      <c r="R2505" s="560"/>
      <c r="S2505" s="560"/>
      <c r="T2505" s="560"/>
      <c r="U2505" s="560"/>
    </row>
    <row r="2506" spans="1:21">
      <c r="A2506" s="593">
        <f t="shared" si="234"/>
        <v>41379</v>
      </c>
      <c r="B2506" s="594">
        <v>41379.375144849539</v>
      </c>
      <c r="C2506" s="560">
        <f t="shared" si="235"/>
        <v>2013</v>
      </c>
      <c r="D2506" s="560">
        <f t="shared" si="236"/>
        <v>4</v>
      </c>
      <c r="E2506" s="560">
        <f t="shared" si="237"/>
        <v>15</v>
      </c>
      <c r="F2506" s="560">
        <f t="shared" si="238"/>
        <v>9</v>
      </c>
      <c r="G2506" s="595">
        <f t="shared" si="239"/>
        <v>2</v>
      </c>
      <c r="H2506" s="590">
        <f>CHOOSE('Output Sheet'!$B$4,'8760 Data'!J2506,'8760 Data'!K2506,'8760 Data'!L2506,'8760 Data'!M2506,'8760 Data'!N2506,'8760 Data'!O2506,'8760 Data'!P2506,'8760 Data'!Q2506,'8760 Data'!R2506,'8760 Data'!S2506,'8760 Data'!T2506,'8760 Data'!U2506)</f>
        <v>0</v>
      </c>
      <c r="I2506" s="591" t="e">
        <f>H2506/'Output Sheet'!$B$8</f>
        <v>#DIV/0!</v>
      </c>
      <c r="J2506" s="596"/>
      <c r="K2506" s="560"/>
      <c r="L2506" s="560"/>
      <c r="M2506" s="560"/>
      <c r="N2506" s="560"/>
      <c r="O2506" s="560"/>
      <c r="P2506" s="560"/>
      <c r="Q2506" s="560"/>
      <c r="R2506" s="560"/>
      <c r="S2506" s="560"/>
      <c r="T2506" s="560"/>
      <c r="U2506" s="560"/>
    </row>
    <row r="2507" spans="1:21">
      <c r="A2507" s="593">
        <f t="shared" si="234"/>
        <v>41379</v>
      </c>
      <c r="B2507" s="594">
        <v>41379.416811574076</v>
      </c>
      <c r="C2507" s="560">
        <f t="shared" si="235"/>
        <v>2013</v>
      </c>
      <c r="D2507" s="560">
        <f t="shared" si="236"/>
        <v>4</v>
      </c>
      <c r="E2507" s="560">
        <f t="shared" si="237"/>
        <v>15</v>
      </c>
      <c r="F2507" s="560">
        <f t="shared" si="238"/>
        <v>10</v>
      </c>
      <c r="G2507" s="595">
        <f t="shared" si="239"/>
        <v>2</v>
      </c>
      <c r="H2507" s="590">
        <f>CHOOSE('Output Sheet'!$B$4,'8760 Data'!J2507,'8760 Data'!K2507,'8760 Data'!L2507,'8760 Data'!M2507,'8760 Data'!N2507,'8760 Data'!O2507,'8760 Data'!P2507,'8760 Data'!Q2507,'8760 Data'!R2507,'8760 Data'!S2507,'8760 Data'!T2507,'8760 Data'!U2507)</f>
        <v>0</v>
      </c>
      <c r="I2507" s="591" t="e">
        <f>H2507/'Output Sheet'!$B$8</f>
        <v>#DIV/0!</v>
      </c>
      <c r="J2507" s="596"/>
      <c r="K2507" s="560"/>
      <c r="L2507" s="560"/>
      <c r="M2507" s="560"/>
      <c r="N2507" s="560"/>
      <c r="O2507" s="560"/>
      <c r="P2507" s="560"/>
      <c r="Q2507" s="560"/>
      <c r="R2507" s="560"/>
      <c r="S2507" s="560"/>
      <c r="T2507" s="560"/>
      <c r="U2507" s="560"/>
    </row>
    <row r="2508" spans="1:21">
      <c r="A2508" s="593">
        <f t="shared" si="234"/>
        <v>41379</v>
      </c>
      <c r="B2508" s="594">
        <v>41379.458478298613</v>
      </c>
      <c r="C2508" s="560">
        <f t="shared" si="235"/>
        <v>2013</v>
      </c>
      <c r="D2508" s="560">
        <f t="shared" si="236"/>
        <v>4</v>
      </c>
      <c r="E2508" s="560">
        <f t="shared" si="237"/>
        <v>15</v>
      </c>
      <c r="F2508" s="560">
        <f t="shared" si="238"/>
        <v>11</v>
      </c>
      <c r="G2508" s="595">
        <f t="shared" si="239"/>
        <v>2</v>
      </c>
      <c r="H2508" s="590">
        <f>CHOOSE('Output Sheet'!$B$4,'8760 Data'!J2508,'8760 Data'!K2508,'8760 Data'!L2508,'8760 Data'!M2508,'8760 Data'!N2508,'8760 Data'!O2508,'8760 Data'!P2508,'8760 Data'!Q2508,'8760 Data'!R2508,'8760 Data'!S2508,'8760 Data'!T2508,'8760 Data'!U2508)</f>
        <v>0</v>
      </c>
      <c r="I2508" s="591" t="e">
        <f>H2508/'Output Sheet'!$B$8</f>
        <v>#DIV/0!</v>
      </c>
      <c r="J2508" s="596"/>
      <c r="K2508" s="560"/>
      <c r="L2508" s="560"/>
      <c r="M2508" s="560"/>
      <c r="N2508" s="560"/>
      <c r="O2508" s="560"/>
      <c r="P2508" s="560"/>
      <c r="Q2508" s="560"/>
      <c r="R2508" s="560"/>
      <c r="S2508" s="560"/>
      <c r="T2508" s="560"/>
      <c r="U2508" s="560"/>
    </row>
    <row r="2509" spans="1:21">
      <c r="A2509" s="593">
        <f t="shared" si="234"/>
        <v>41379</v>
      </c>
      <c r="B2509" s="594">
        <v>41379.50014502315</v>
      </c>
      <c r="C2509" s="560">
        <f t="shared" si="235"/>
        <v>2013</v>
      </c>
      <c r="D2509" s="560">
        <f t="shared" si="236"/>
        <v>4</v>
      </c>
      <c r="E2509" s="560">
        <f t="shared" si="237"/>
        <v>15</v>
      </c>
      <c r="F2509" s="560">
        <f t="shared" si="238"/>
        <v>12</v>
      </c>
      <c r="G2509" s="595">
        <f t="shared" si="239"/>
        <v>2</v>
      </c>
      <c r="H2509" s="590">
        <f>CHOOSE('Output Sheet'!$B$4,'8760 Data'!J2509,'8760 Data'!K2509,'8760 Data'!L2509,'8760 Data'!M2509,'8760 Data'!N2509,'8760 Data'!O2509,'8760 Data'!P2509,'8760 Data'!Q2509,'8760 Data'!R2509,'8760 Data'!S2509,'8760 Data'!T2509,'8760 Data'!U2509)</f>
        <v>0</v>
      </c>
      <c r="I2509" s="591" t="e">
        <f>H2509/'Output Sheet'!$B$8</f>
        <v>#DIV/0!</v>
      </c>
      <c r="J2509" s="596"/>
      <c r="K2509" s="560"/>
      <c r="L2509" s="560"/>
      <c r="M2509" s="560"/>
      <c r="N2509" s="560"/>
      <c r="O2509" s="560"/>
      <c r="P2509" s="560"/>
      <c r="Q2509" s="560"/>
      <c r="R2509" s="560"/>
      <c r="S2509" s="560"/>
      <c r="T2509" s="560"/>
      <c r="U2509" s="560"/>
    </row>
    <row r="2510" spans="1:21">
      <c r="A2510" s="593">
        <f t="shared" si="234"/>
        <v>41379</v>
      </c>
      <c r="B2510" s="594">
        <v>41379.541811747687</v>
      </c>
      <c r="C2510" s="560">
        <f t="shared" si="235"/>
        <v>2013</v>
      </c>
      <c r="D2510" s="560">
        <f t="shared" si="236"/>
        <v>4</v>
      </c>
      <c r="E2510" s="560">
        <f t="shared" si="237"/>
        <v>15</v>
      </c>
      <c r="F2510" s="560">
        <f t="shared" si="238"/>
        <v>13</v>
      </c>
      <c r="G2510" s="595">
        <f t="shared" si="239"/>
        <v>2</v>
      </c>
      <c r="H2510" s="590">
        <f>CHOOSE('Output Sheet'!$B$4,'8760 Data'!J2510,'8760 Data'!K2510,'8760 Data'!L2510,'8760 Data'!M2510,'8760 Data'!N2510,'8760 Data'!O2510,'8760 Data'!P2510,'8760 Data'!Q2510,'8760 Data'!R2510,'8760 Data'!S2510,'8760 Data'!T2510,'8760 Data'!U2510)</f>
        <v>0</v>
      </c>
      <c r="I2510" s="591" t="e">
        <f>H2510/'Output Sheet'!$B$8</f>
        <v>#DIV/0!</v>
      </c>
      <c r="J2510" s="596"/>
      <c r="K2510" s="560"/>
      <c r="L2510" s="560"/>
      <c r="M2510" s="560"/>
      <c r="N2510" s="560"/>
      <c r="O2510" s="560"/>
      <c r="P2510" s="560"/>
      <c r="Q2510" s="560"/>
      <c r="R2510" s="560"/>
      <c r="S2510" s="560"/>
      <c r="T2510" s="560"/>
      <c r="U2510" s="560"/>
    </row>
    <row r="2511" spans="1:21">
      <c r="A2511" s="593">
        <f t="shared" si="234"/>
        <v>41379</v>
      </c>
      <c r="B2511" s="594">
        <v>41379.583478472225</v>
      </c>
      <c r="C2511" s="560">
        <f t="shared" si="235"/>
        <v>2013</v>
      </c>
      <c r="D2511" s="560">
        <f t="shared" si="236"/>
        <v>4</v>
      </c>
      <c r="E2511" s="560">
        <f t="shared" si="237"/>
        <v>15</v>
      </c>
      <c r="F2511" s="560">
        <f t="shared" si="238"/>
        <v>14</v>
      </c>
      <c r="G2511" s="595">
        <f t="shared" si="239"/>
        <v>2</v>
      </c>
      <c r="H2511" s="590">
        <f>CHOOSE('Output Sheet'!$B$4,'8760 Data'!J2511,'8760 Data'!K2511,'8760 Data'!L2511,'8760 Data'!M2511,'8760 Data'!N2511,'8760 Data'!O2511,'8760 Data'!P2511,'8760 Data'!Q2511,'8760 Data'!R2511,'8760 Data'!S2511,'8760 Data'!T2511,'8760 Data'!U2511)</f>
        <v>0</v>
      </c>
      <c r="I2511" s="591" t="e">
        <f>H2511/'Output Sheet'!$B$8</f>
        <v>#DIV/0!</v>
      </c>
      <c r="J2511" s="596"/>
      <c r="K2511" s="560"/>
      <c r="L2511" s="560"/>
      <c r="M2511" s="560"/>
      <c r="N2511" s="560"/>
      <c r="O2511" s="560"/>
      <c r="P2511" s="560"/>
      <c r="Q2511" s="560"/>
      <c r="R2511" s="560"/>
      <c r="S2511" s="560"/>
      <c r="T2511" s="560"/>
      <c r="U2511" s="560"/>
    </row>
    <row r="2512" spans="1:21">
      <c r="A2512" s="593">
        <f t="shared" si="234"/>
        <v>41379</v>
      </c>
      <c r="B2512" s="594">
        <v>41379.625145196762</v>
      </c>
      <c r="C2512" s="560">
        <f t="shared" si="235"/>
        <v>2013</v>
      </c>
      <c r="D2512" s="560">
        <f t="shared" si="236"/>
        <v>4</v>
      </c>
      <c r="E2512" s="560">
        <f t="shared" si="237"/>
        <v>15</v>
      </c>
      <c r="F2512" s="560">
        <f t="shared" si="238"/>
        <v>15</v>
      </c>
      <c r="G2512" s="595">
        <f t="shared" si="239"/>
        <v>2</v>
      </c>
      <c r="H2512" s="590">
        <f>CHOOSE('Output Sheet'!$B$4,'8760 Data'!J2512,'8760 Data'!K2512,'8760 Data'!L2512,'8760 Data'!M2512,'8760 Data'!N2512,'8760 Data'!O2512,'8760 Data'!P2512,'8760 Data'!Q2512,'8760 Data'!R2512,'8760 Data'!S2512,'8760 Data'!T2512,'8760 Data'!U2512)</f>
        <v>0</v>
      </c>
      <c r="I2512" s="591" t="e">
        <f>H2512/'Output Sheet'!$B$8</f>
        <v>#DIV/0!</v>
      </c>
      <c r="J2512" s="596"/>
      <c r="K2512" s="560"/>
      <c r="L2512" s="560"/>
      <c r="M2512" s="560"/>
      <c r="N2512" s="560"/>
      <c r="O2512" s="560"/>
      <c r="P2512" s="560"/>
      <c r="Q2512" s="560"/>
      <c r="R2512" s="560"/>
      <c r="S2512" s="560"/>
      <c r="T2512" s="560"/>
      <c r="U2512" s="560"/>
    </row>
    <row r="2513" spans="1:21">
      <c r="A2513" s="593">
        <f t="shared" si="234"/>
        <v>41379</v>
      </c>
      <c r="B2513" s="594">
        <v>41379.666811921299</v>
      </c>
      <c r="C2513" s="560">
        <f t="shared" si="235"/>
        <v>2013</v>
      </c>
      <c r="D2513" s="560">
        <f t="shared" si="236"/>
        <v>4</v>
      </c>
      <c r="E2513" s="560">
        <f t="shared" si="237"/>
        <v>15</v>
      </c>
      <c r="F2513" s="560">
        <f t="shared" si="238"/>
        <v>16</v>
      </c>
      <c r="G2513" s="595">
        <f t="shared" si="239"/>
        <v>2</v>
      </c>
      <c r="H2513" s="590">
        <f>CHOOSE('Output Sheet'!$B$4,'8760 Data'!J2513,'8760 Data'!K2513,'8760 Data'!L2513,'8760 Data'!M2513,'8760 Data'!N2513,'8760 Data'!O2513,'8760 Data'!P2513,'8760 Data'!Q2513,'8760 Data'!R2513,'8760 Data'!S2513,'8760 Data'!T2513,'8760 Data'!U2513)</f>
        <v>0</v>
      </c>
      <c r="I2513" s="591" t="e">
        <f>H2513/'Output Sheet'!$B$8</f>
        <v>#DIV/0!</v>
      </c>
      <c r="J2513" s="596"/>
      <c r="K2513" s="560"/>
      <c r="L2513" s="560"/>
      <c r="M2513" s="560"/>
      <c r="N2513" s="560"/>
      <c r="O2513" s="560"/>
      <c r="P2513" s="560"/>
      <c r="Q2513" s="560"/>
      <c r="R2513" s="560"/>
      <c r="S2513" s="560"/>
      <c r="T2513" s="560"/>
      <c r="U2513" s="560"/>
    </row>
    <row r="2514" spans="1:21">
      <c r="A2514" s="593">
        <f t="shared" si="234"/>
        <v>41379</v>
      </c>
      <c r="B2514" s="594">
        <v>41379.708478645836</v>
      </c>
      <c r="C2514" s="560">
        <f t="shared" si="235"/>
        <v>2013</v>
      </c>
      <c r="D2514" s="560">
        <f t="shared" si="236"/>
        <v>4</v>
      </c>
      <c r="E2514" s="560">
        <f t="shared" si="237"/>
        <v>15</v>
      </c>
      <c r="F2514" s="560">
        <f t="shared" si="238"/>
        <v>17</v>
      </c>
      <c r="G2514" s="595">
        <f t="shared" si="239"/>
        <v>2</v>
      </c>
      <c r="H2514" s="590">
        <f>CHOOSE('Output Sheet'!$B$4,'8760 Data'!J2514,'8760 Data'!K2514,'8760 Data'!L2514,'8760 Data'!M2514,'8760 Data'!N2514,'8760 Data'!O2514,'8760 Data'!P2514,'8760 Data'!Q2514,'8760 Data'!R2514,'8760 Data'!S2514,'8760 Data'!T2514,'8760 Data'!U2514)</f>
        <v>0</v>
      </c>
      <c r="I2514" s="591" t="e">
        <f>H2514/'Output Sheet'!$B$8</f>
        <v>#DIV/0!</v>
      </c>
      <c r="J2514" s="596"/>
      <c r="K2514" s="560"/>
      <c r="L2514" s="560"/>
      <c r="M2514" s="560"/>
      <c r="N2514" s="560"/>
      <c r="O2514" s="560"/>
      <c r="P2514" s="560"/>
      <c r="Q2514" s="560"/>
      <c r="R2514" s="560"/>
      <c r="S2514" s="560"/>
      <c r="T2514" s="560"/>
      <c r="U2514" s="560"/>
    </row>
    <row r="2515" spans="1:21">
      <c r="A2515" s="593">
        <f t="shared" si="234"/>
        <v>41379</v>
      </c>
      <c r="B2515" s="594">
        <v>41379.750145370374</v>
      </c>
      <c r="C2515" s="560">
        <f t="shared" si="235"/>
        <v>2013</v>
      </c>
      <c r="D2515" s="560">
        <f t="shared" si="236"/>
        <v>4</v>
      </c>
      <c r="E2515" s="560">
        <f t="shared" si="237"/>
        <v>15</v>
      </c>
      <c r="F2515" s="560">
        <f t="shared" si="238"/>
        <v>18</v>
      </c>
      <c r="G2515" s="595">
        <f t="shared" si="239"/>
        <v>2</v>
      </c>
      <c r="H2515" s="590">
        <f>CHOOSE('Output Sheet'!$B$4,'8760 Data'!J2515,'8760 Data'!K2515,'8760 Data'!L2515,'8760 Data'!M2515,'8760 Data'!N2515,'8760 Data'!O2515,'8760 Data'!P2515,'8760 Data'!Q2515,'8760 Data'!R2515,'8760 Data'!S2515,'8760 Data'!T2515,'8760 Data'!U2515)</f>
        <v>0</v>
      </c>
      <c r="I2515" s="591" t="e">
        <f>H2515/'Output Sheet'!$B$8</f>
        <v>#DIV/0!</v>
      </c>
      <c r="J2515" s="596"/>
      <c r="K2515" s="560"/>
      <c r="L2515" s="560"/>
      <c r="M2515" s="560"/>
      <c r="N2515" s="560"/>
      <c r="O2515" s="560"/>
      <c r="P2515" s="560"/>
      <c r="Q2515" s="560"/>
      <c r="R2515" s="560"/>
      <c r="S2515" s="560"/>
      <c r="T2515" s="560"/>
      <c r="U2515" s="560"/>
    </row>
    <row r="2516" spans="1:21">
      <c r="A2516" s="593">
        <f t="shared" si="234"/>
        <v>41379</v>
      </c>
      <c r="B2516" s="594">
        <v>41379.791812094911</v>
      </c>
      <c r="C2516" s="560">
        <f t="shared" si="235"/>
        <v>2013</v>
      </c>
      <c r="D2516" s="560">
        <f t="shared" si="236"/>
        <v>4</v>
      </c>
      <c r="E2516" s="560">
        <f t="shared" si="237"/>
        <v>15</v>
      </c>
      <c r="F2516" s="560">
        <f t="shared" si="238"/>
        <v>19</v>
      </c>
      <c r="G2516" s="595">
        <f t="shared" si="239"/>
        <v>2</v>
      </c>
      <c r="H2516" s="590">
        <f>CHOOSE('Output Sheet'!$B$4,'8760 Data'!J2516,'8760 Data'!K2516,'8760 Data'!L2516,'8760 Data'!M2516,'8760 Data'!N2516,'8760 Data'!O2516,'8760 Data'!P2516,'8760 Data'!Q2516,'8760 Data'!R2516,'8760 Data'!S2516,'8760 Data'!T2516,'8760 Data'!U2516)</f>
        <v>0</v>
      </c>
      <c r="I2516" s="591" t="e">
        <f>H2516/'Output Sheet'!$B$8</f>
        <v>#DIV/0!</v>
      </c>
      <c r="J2516" s="596"/>
      <c r="K2516" s="560"/>
      <c r="L2516" s="560"/>
      <c r="M2516" s="560"/>
      <c r="N2516" s="560"/>
      <c r="O2516" s="560"/>
      <c r="P2516" s="560"/>
      <c r="Q2516" s="560"/>
      <c r="R2516" s="560"/>
      <c r="S2516" s="560"/>
      <c r="T2516" s="560"/>
      <c r="U2516" s="560"/>
    </row>
    <row r="2517" spans="1:21">
      <c r="A2517" s="593">
        <f t="shared" si="234"/>
        <v>41379</v>
      </c>
      <c r="B2517" s="594">
        <v>41379.833478819448</v>
      </c>
      <c r="C2517" s="560">
        <f t="shared" si="235"/>
        <v>2013</v>
      </c>
      <c r="D2517" s="560">
        <f t="shared" si="236"/>
        <v>4</v>
      </c>
      <c r="E2517" s="560">
        <f t="shared" si="237"/>
        <v>15</v>
      </c>
      <c r="F2517" s="560">
        <f t="shared" si="238"/>
        <v>20</v>
      </c>
      <c r="G2517" s="595">
        <f t="shared" si="239"/>
        <v>2</v>
      </c>
      <c r="H2517" s="590">
        <f>CHOOSE('Output Sheet'!$B$4,'8760 Data'!J2517,'8760 Data'!K2517,'8760 Data'!L2517,'8760 Data'!M2517,'8760 Data'!N2517,'8760 Data'!O2517,'8760 Data'!P2517,'8760 Data'!Q2517,'8760 Data'!R2517,'8760 Data'!S2517,'8760 Data'!T2517,'8760 Data'!U2517)</f>
        <v>0</v>
      </c>
      <c r="I2517" s="591" t="e">
        <f>H2517/'Output Sheet'!$B$8</f>
        <v>#DIV/0!</v>
      </c>
      <c r="J2517" s="596"/>
      <c r="K2517" s="560"/>
      <c r="L2517" s="560"/>
      <c r="M2517" s="560"/>
      <c r="N2517" s="560"/>
      <c r="O2517" s="560"/>
      <c r="P2517" s="560"/>
      <c r="Q2517" s="560"/>
      <c r="R2517" s="560"/>
      <c r="S2517" s="560"/>
      <c r="T2517" s="560"/>
      <c r="U2517" s="560"/>
    </row>
    <row r="2518" spans="1:21">
      <c r="A2518" s="593">
        <f t="shared" si="234"/>
        <v>41379</v>
      </c>
      <c r="B2518" s="594">
        <v>41379.875145543978</v>
      </c>
      <c r="C2518" s="560">
        <f t="shared" si="235"/>
        <v>2013</v>
      </c>
      <c r="D2518" s="560">
        <f t="shared" si="236"/>
        <v>4</v>
      </c>
      <c r="E2518" s="560">
        <f t="shared" si="237"/>
        <v>15</v>
      </c>
      <c r="F2518" s="560">
        <f t="shared" si="238"/>
        <v>21</v>
      </c>
      <c r="G2518" s="595">
        <f t="shared" si="239"/>
        <v>2</v>
      </c>
      <c r="H2518" s="590">
        <f>CHOOSE('Output Sheet'!$B$4,'8760 Data'!J2518,'8760 Data'!K2518,'8760 Data'!L2518,'8760 Data'!M2518,'8760 Data'!N2518,'8760 Data'!O2518,'8760 Data'!P2518,'8760 Data'!Q2518,'8760 Data'!R2518,'8760 Data'!S2518,'8760 Data'!T2518,'8760 Data'!U2518)</f>
        <v>0</v>
      </c>
      <c r="I2518" s="591" t="e">
        <f>H2518/'Output Sheet'!$B$8</f>
        <v>#DIV/0!</v>
      </c>
      <c r="J2518" s="596"/>
      <c r="K2518" s="560"/>
      <c r="L2518" s="560"/>
      <c r="M2518" s="560"/>
      <c r="N2518" s="560"/>
      <c r="O2518" s="560"/>
      <c r="P2518" s="560"/>
      <c r="Q2518" s="560"/>
      <c r="R2518" s="560"/>
      <c r="S2518" s="560"/>
      <c r="T2518" s="560"/>
      <c r="U2518" s="560"/>
    </row>
    <row r="2519" spans="1:21">
      <c r="A2519" s="593">
        <f t="shared" si="234"/>
        <v>41379</v>
      </c>
      <c r="B2519" s="594">
        <v>41379.916812268515</v>
      </c>
      <c r="C2519" s="560">
        <f t="shared" si="235"/>
        <v>2013</v>
      </c>
      <c r="D2519" s="560">
        <f t="shared" si="236"/>
        <v>4</v>
      </c>
      <c r="E2519" s="560">
        <f t="shared" si="237"/>
        <v>15</v>
      </c>
      <c r="F2519" s="560">
        <f t="shared" si="238"/>
        <v>22</v>
      </c>
      <c r="G2519" s="595">
        <f t="shared" si="239"/>
        <v>2</v>
      </c>
      <c r="H2519" s="590">
        <f>CHOOSE('Output Sheet'!$B$4,'8760 Data'!J2519,'8760 Data'!K2519,'8760 Data'!L2519,'8760 Data'!M2519,'8760 Data'!N2519,'8760 Data'!O2519,'8760 Data'!P2519,'8760 Data'!Q2519,'8760 Data'!R2519,'8760 Data'!S2519,'8760 Data'!T2519,'8760 Data'!U2519)</f>
        <v>0</v>
      </c>
      <c r="I2519" s="591" t="e">
        <f>H2519/'Output Sheet'!$B$8</f>
        <v>#DIV/0!</v>
      </c>
      <c r="J2519" s="596"/>
      <c r="K2519" s="560"/>
      <c r="L2519" s="560"/>
      <c r="M2519" s="560"/>
      <c r="N2519" s="560"/>
      <c r="O2519" s="560"/>
      <c r="P2519" s="560"/>
      <c r="Q2519" s="560"/>
      <c r="R2519" s="560"/>
      <c r="S2519" s="560"/>
      <c r="T2519" s="560"/>
      <c r="U2519" s="560"/>
    </row>
    <row r="2520" spans="1:21">
      <c r="A2520" s="593">
        <f t="shared" si="234"/>
        <v>41379</v>
      </c>
      <c r="B2520" s="594">
        <v>41379.958478993052</v>
      </c>
      <c r="C2520" s="560">
        <f t="shared" si="235"/>
        <v>2013</v>
      </c>
      <c r="D2520" s="560">
        <f t="shared" si="236"/>
        <v>4</v>
      </c>
      <c r="E2520" s="560">
        <f t="shared" si="237"/>
        <v>15</v>
      </c>
      <c r="F2520" s="560">
        <f t="shared" si="238"/>
        <v>23</v>
      </c>
      <c r="G2520" s="595">
        <f t="shared" si="239"/>
        <v>2</v>
      </c>
      <c r="H2520" s="590">
        <f>CHOOSE('Output Sheet'!$B$4,'8760 Data'!J2520,'8760 Data'!K2520,'8760 Data'!L2520,'8760 Data'!M2520,'8760 Data'!N2520,'8760 Data'!O2520,'8760 Data'!P2520,'8760 Data'!Q2520,'8760 Data'!R2520,'8760 Data'!S2520,'8760 Data'!T2520,'8760 Data'!U2520)</f>
        <v>0</v>
      </c>
      <c r="I2520" s="591" t="e">
        <f>H2520/'Output Sheet'!$B$8</f>
        <v>#DIV/0!</v>
      </c>
      <c r="J2520" s="596"/>
      <c r="K2520" s="560"/>
      <c r="L2520" s="560"/>
      <c r="M2520" s="560"/>
      <c r="N2520" s="560"/>
      <c r="O2520" s="560"/>
      <c r="P2520" s="560"/>
      <c r="Q2520" s="560"/>
      <c r="R2520" s="560"/>
      <c r="S2520" s="560"/>
      <c r="T2520" s="560"/>
      <c r="U2520" s="560"/>
    </row>
    <row r="2521" spans="1:21">
      <c r="A2521" s="593">
        <f t="shared" si="234"/>
        <v>41380</v>
      </c>
      <c r="B2521" s="594">
        <v>41380.000145717589</v>
      </c>
      <c r="C2521" s="560">
        <f t="shared" si="235"/>
        <v>2013</v>
      </c>
      <c r="D2521" s="560">
        <f t="shared" si="236"/>
        <v>4</v>
      </c>
      <c r="E2521" s="560">
        <f t="shared" si="237"/>
        <v>16</v>
      </c>
      <c r="F2521" s="560">
        <f t="shared" si="238"/>
        <v>24</v>
      </c>
      <c r="G2521" s="595">
        <f t="shared" si="239"/>
        <v>3</v>
      </c>
      <c r="H2521" s="590">
        <f>CHOOSE('Output Sheet'!$B$4,'8760 Data'!J2521,'8760 Data'!K2521,'8760 Data'!L2521,'8760 Data'!M2521,'8760 Data'!N2521,'8760 Data'!O2521,'8760 Data'!P2521,'8760 Data'!Q2521,'8760 Data'!R2521,'8760 Data'!S2521,'8760 Data'!T2521,'8760 Data'!U2521)</f>
        <v>0</v>
      </c>
      <c r="I2521" s="591" t="e">
        <f>H2521/'Output Sheet'!$B$8</f>
        <v>#DIV/0!</v>
      </c>
      <c r="J2521" s="596"/>
      <c r="K2521" s="560"/>
      <c r="L2521" s="560"/>
      <c r="M2521" s="560"/>
      <c r="N2521" s="560"/>
      <c r="O2521" s="560"/>
      <c r="P2521" s="560"/>
      <c r="Q2521" s="560"/>
      <c r="R2521" s="560"/>
      <c r="S2521" s="560"/>
      <c r="T2521" s="560"/>
      <c r="U2521" s="560"/>
    </row>
    <row r="2522" spans="1:21">
      <c r="A2522" s="593">
        <f t="shared" si="234"/>
        <v>41380</v>
      </c>
      <c r="B2522" s="594">
        <v>41380.041812442127</v>
      </c>
      <c r="C2522" s="560">
        <f t="shared" si="235"/>
        <v>2013</v>
      </c>
      <c r="D2522" s="560">
        <f t="shared" si="236"/>
        <v>4</v>
      </c>
      <c r="E2522" s="560">
        <f t="shared" si="237"/>
        <v>16</v>
      </c>
      <c r="F2522" s="560">
        <f t="shared" si="238"/>
        <v>1</v>
      </c>
      <c r="G2522" s="595">
        <f t="shared" si="239"/>
        <v>3</v>
      </c>
      <c r="H2522" s="590">
        <f>CHOOSE('Output Sheet'!$B$4,'8760 Data'!J2522,'8760 Data'!K2522,'8760 Data'!L2522,'8760 Data'!M2522,'8760 Data'!N2522,'8760 Data'!O2522,'8760 Data'!P2522,'8760 Data'!Q2522,'8760 Data'!R2522,'8760 Data'!S2522,'8760 Data'!T2522,'8760 Data'!U2522)</f>
        <v>0</v>
      </c>
      <c r="I2522" s="591" t="e">
        <f>H2522/'Output Sheet'!$B$8</f>
        <v>#DIV/0!</v>
      </c>
      <c r="J2522" s="596"/>
      <c r="K2522" s="560"/>
      <c r="L2522" s="560"/>
      <c r="M2522" s="560"/>
      <c r="N2522" s="560"/>
      <c r="O2522" s="560"/>
      <c r="P2522" s="560"/>
      <c r="Q2522" s="560"/>
      <c r="R2522" s="560"/>
      <c r="S2522" s="560"/>
      <c r="T2522" s="560"/>
      <c r="U2522" s="560"/>
    </row>
    <row r="2523" spans="1:21">
      <c r="A2523" s="593">
        <f t="shared" si="234"/>
        <v>41380</v>
      </c>
      <c r="B2523" s="594">
        <v>41380.083479166664</v>
      </c>
      <c r="C2523" s="560">
        <f t="shared" si="235"/>
        <v>2013</v>
      </c>
      <c r="D2523" s="560">
        <f t="shared" si="236"/>
        <v>4</v>
      </c>
      <c r="E2523" s="560">
        <f t="shared" si="237"/>
        <v>16</v>
      </c>
      <c r="F2523" s="560">
        <f t="shared" si="238"/>
        <v>2</v>
      </c>
      <c r="G2523" s="595">
        <f t="shared" si="239"/>
        <v>3</v>
      </c>
      <c r="H2523" s="590">
        <f>CHOOSE('Output Sheet'!$B$4,'8760 Data'!J2523,'8760 Data'!K2523,'8760 Data'!L2523,'8760 Data'!M2523,'8760 Data'!N2523,'8760 Data'!O2523,'8760 Data'!P2523,'8760 Data'!Q2523,'8760 Data'!R2523,'8760 Data'!S2523,'8760 Data'!T2523,'8760 Data'!U2523)</f>
        <v>0</v>
      </c>
      <c r="I2523" s="591" t="e">
        <f>H2523/'Output Sheet'!$B$8</f>
        <v>#DIV/0!</v>
      </c>
      <c r="J2523" s="596"/>
      <c r="K2523" s="560"/>
      <c r="L2523" s="560"/>
      <c r="M2523" s="560"/>
      <c r="N2523" s="560"/>
      <c r="O2523" s="560"/>
      <c r="P2523" s="560"/>
      <c r="Q2523" s="560"/>
      <c r="R2523" s="560"/>
      <c r="S2523" s="560"/>
      <c r="T2523" s="560"/>
      <c r="U2523" s="560"/>
    </row>
    <row r="2524" spans="1:21">
      <c r="A2524" s="593">
        <f t="shared" si="234"/>
        <v>41380</v>
      </c>
      <c r="B2524" s="594">
        <v>41380.125145891201</v>
      </c>
      <c r="C2524" s="560">
        <f t="shared" si="235"/>
        <v>2013</v>
      </c>
      <c r="D2524" s="560">
        <f t="shared" si="236"/>
        <v>4</v>
      </c>
      <c r="E2524" s="560">
        <f t="shared" si="237"/>
        <v>16</v>
      </c>
      <c r="F2524" s="560">
        <f t="shared" si="238"/>
        <v>3</v>
      </c>
      <c r="G2524" s="595">
        <f t="shared" si="239"/>
        <v>3</v>
      </c>
      <c r="H2524" s="590">
        <f>CHOOSE('Output Sheet'!$B$4,'8760 Data'!J2524,'8760 Data'!K2524,'8760 Data'!L2524,'8760 Data'!M2524,'8760 Data'!N2524,'8760 Data'!O2524,'8760 Data'!P2524,'8760 Data'!Q2524,'8760 Data'!R2524,'8760 Data'!S2524,'8760 Data'!T2524,'8760 Data'!U2524)</f>
        <v>0</v>
      </c>
      <c r="I2524" s="591" t="e">
        <f>H2524/'Output Sheet'!$B$8</f>
        <v>#DIV/0!</v>
      </c>
      <c r="J2524" s="596"/>
      <c r="K2524" s="560"/>
      <c r="L2524" s="560"/>
      <c r="M2524" s="560"/>
      <c r="N2524" s="560"/>
      <c r="O2524" s="560"/>
      <c r="P2524" s="560"/>
      <c r="Q2524" s="560"/>
      <c r="R2524" s="560"/>
      <c r="S2524" s="560"/>
      <c r="T2524" s="560"/>
      <c r="U2524" s="560"/>
    </row>
    <row r="2525" spans="1:21">
      <c r="A2525" s="593">
        <f t="shared" si="234"/>
        <v>41380</v>
      </c>
      <c r="B2525" s="594">
        <v>41380.166812615738</v>
      </c>
      <c r="C2525" s="560">
        <f t="shared" si="235"/>
        <v>2013</v>
      </c>
      <c r="D2525" s="560">
        <f t="shared" si="236"/>
        <v>4</v>
      </c>
      <c r="E2525" s="560">
        <f t="shared" si="237"/>
        <v>16</v>
      </c>
      <c r="F2525" s="560">
        <f t="shared" si="238"/>
        <v>4</v>
      </c>
      <c r="G2525" s="595">
        <f t="shared" si="239"/>
        <v>3</v>
      </c>
      <c r="H2525" s="590">
        <f>CHOOSE('Output Sheet'!$B$4,'8760 Data'!J2525,'8760 Data'!K2525,'8760 Data'!L2525,'8760 Data'!M2525,'8760 Data'!N2525,'8760 Data'!O2525,'8760 Data'!P2525,'8760 Data'!Q2525,'8760 Data'!R2525,'8760 Data'!S2525,'8760 Data'!T2525,'8760 Data'!U2525)</f>
        <v>0</v>
      </c>
      <c r="I2525" s="591" t="e">
        <f>H2525/'Output Sheet'!$B$8</f>
        <v>#DIV/0!</v>
      </c>
      <c r="J2525" s="596"/>
      <c r="K2525" s="560"/>
      <c r="L2525" s="560"/>
      <c r="M2525" s="560"/>
      <c r="N2525" s="560"/>
      <c r="O2525" s="560"/>
      <c r="P2525" s="560"/>
      <c r="Q2525" s="560"/>
      <c r="R2525" s="560"/>
      <c r="S2525" s="560"/>
      <c r="T2525" s="560"/>
      <c r="U2525" s="560"/>
    </row>
    <row r="2526" spans="1:21">
      <c r="A2526" s="593">
        <f t="shared" si="234"/>
        <v>41380</v>
      </c>
      <c r="B2526" s="594">
        <v>41380.208479340276</v>
      </c>
      <c r="C2526" s="560">
        <f t="shared" si="235"/>
        <v>2013</v>
      </c>
      <c r="D2526" s="560">
        <f t="shared" si="236"/>
        <v>4</v>
      </c>
      <c r="E2526" s="560">
        <f t="shared" si="237"/>
        <v>16</v>
      </c>
      <c r="F2526" s="560">
        <f t="shared" si="238"/>
        <v>5</v>
      </c>
      <c r="G2526" s="595">
        <f t="shared" si="239"/>
        <v>3</v>
      </c>
      <c r="H2526" s="590">
        <f>CHOOSE('Output Sheet'!$B$4,'8760 Data'!J2526,'8760 Data'!K2526,'8760 Data'!L2526,'8760 Data'!M2526,'8760 Data'!N2526,'8760 Data'!O2526,'8760 Data'!P2526,'8760 Data'!Q2526,'8760 Data'!R2526,'8760 Data'!S2526,'8760 Data'!T2526,'8760 Data'!U2526)</f>
        <v>0</v>
      </c>
      <c r="I2526" s="591" t="e">
        <f>H2526/'Output Sheet'!$B$8</f>
        <v>#DIV/0!</v>
      </c>
      <c r="J2526" s="596"/>
      <c r="K2526" s="560"/>
      <c r="L2526" s="560"/>
      <c r="M2526" s="560"/>
      <c r="N2526" s="560"/>
      <c r="O2526" s="560"/>
      <c r="P2526" s="560"/>
      <c r="Q2526" s="560"/>
      <c r="R2526" s="560"/>
      <c r="S2526" s="560"/>
      <c r="T2526" s="560"/>
      <c r="U2526" s="560"/>
    </row>
    <row r="2527" spans="1:21">
      <c r="A2527" s="593">
        <f t="shared" si="234"/>
        <v>41380</v>
      </c>
      <c r="B2527" s="594">
        <v>41380.250146064813</v>
      </c>
      <c r="C2527" s="560">
        <f t="shared" si="235"/>
        <v>2013</v>
      </c>
      <c r="D2527" s="560">
        <f t="shared" si="236"/>
        <v>4</v>
      </c>
      <c r="E2527" s="560">
        <f t="shared" si="237"/>
        <v>16</v>
      </c>
      <c r="F2527" s="560">
        <f t="shared" si="238"/>
        <v>6</v>
      </c>
      <c r="G2527" s="595">
        <f t="shared" si="239"/>
        <v>3</v>
      </c>
      <c r="H2527" s="590">
        <f>CHOOSE('Output Sheet'!$B$4,'8760 Data'!J2527,'8760 Data'!K2527,'8760 Data'!L2527,'8760 Data'!M2527,'8760 Data'!N2527,'8760 Data'!O2527,'8760 Data'!P2527,'8760 Data'!Q2527,'8760 Data'!R2527,'8760 Data'!S2527,'8760 Data'!T2527,'8760 Data'!U2527)</f>
        <v>0</v>
      </c>
      <c r="I2527" s="591" t="e">
        <f>H2527/'Output Sheet'!$B$8</f>
        <v>#DIV/0!</v>
      </c>
      <c r="J2527" s="596"/>
      <c r="K2527" s="560"/>
      <c r="L2527" s="560"/>
      <c r="M2527" s="560"/>
      <c r="N2527" s="560"/>
      <c r="O2527" s="560"/>
      <c r="P2527" s="560"/>
      <c r="Q2527" s="560"/>
      <c r="R2527" s="560"/>
      <c r="S2527" s="560"/>
      <c r="T2527" s="560"/>
      <c r="U2527" s="560"/>
    </row>
    <row r="2528" spans="1:21">
      <c r="A2528" s="593">
        <f t="shared" si="234"/>
        <v>41380</v>
      </c>
      <c r="B2528" s="594">
        <v>41380.29181278935</v>
      </c>
      <c r="C2528" s="560">
        <f t="shared" si="235"/>
        <v>2013</v>
      </c>
      <c r="D2528" s="560">
        <f t="shared" si="236"/>
        <v>4</v>
      </c>
      <c r="E2528" s="560">
        <f t="shared" si="237"/>
        <v>16</v>
      </c>
      <c r="F2528" s="560">
        <f t="shared" si="238"/>
        <v>7</v>
      </c>
      <c r="G2528" s="595">
        <f t="shared" si="239"/>
        <v>3</v>
      </c>
      <c r="H2528" s="590">
        <f>CHOOSE('Output Sheet'!$B$4,'8760 Data'!J2528,'8760 Data'!K2528,'8760 Data'!L2528,'8760 Data'!M2528,'8760 Data'!N2528,'8760 Data'!O2528,'8760 Data'!P2528,'8760 Data'!Q2528,'8760 Data'!R2528,'8760 Data'!S2528,'8760 Data'!T2528,'8760 Data'!U2528)</f>
        <v>0</v>
      </c>
      <c r="I2528" s="591" t="e">
        <f>H2528/'Output Sheet'!$B$8</f>
        <v>#DIV/0!</v>
      </c>
      <c r="J2528" s="596"/>
      <c r="K2528" s="560"/>
      <c r="L2528" s="560"/>
      <c r="M2528" s="560"/>
      <c r="N2528" s="560"/>
      <c r="O2528" s="560"/>
      <c r="P2528" s="560"/>
      <c r="Q2528" s="560"/>
      <c r="R2528" s="560"/>
      <c r="S2528" s="560"/>
      <c r="T2528" s="560"/>
      <c r="U2528" s="560"/>
    </row>
    <row r="2529" spans="1:21">
      <c r="A2529" s="593">
        <f t="shared" si="234"/>
        <v>41380</v>
      </c>
      <c r="B2529" s="594">
        <v>41380.333479513887</v>
      </c>
      <c r="C2529" s="560">
        <f t="shared" si="235"/>
        <v>2013</v>
      </c>
      <c r="D2529" s="560">
        <f t="shared" si="236"/>
        <v>4</v>
      </c>
      <c r="E2529" s="560">
        <f t="shared" si="237"/>
        <v>16</v>
      </c>
      <c r="F2529" s="560">
        <f t="shared" si="238"/>
        <v>8</v>
      </c>
      <c r="G2529" s="595">
        <f t="shared" si="239"/>
        <v>3</v>
      </c>
      <c r="H2529" s="590">
        <f>CHOOSE('Output Sheet'!$B$4,'8760 Data'!J2529,'8760 Data'!K2529,'8760 Data'!L2529,'8760 Data'!M2529,'8760 Data'!N2529,'8760 Data'!O2529,'8760 Data'!P2529,'8760 Data'!Q2529,'8760 Data'!R2529,'8760 Data'!S2529,'8760 Data'!T2529,'8760 Data'!U2529)</f>
        <v>0</v>
      </c>
      <c r="I2529" s="591" t="e">
        <f>H2529/'Output Sheet'!$B$8</f>
        <v>#DIV/0!</v>
      </c>
      <c r="J2529" s="596"/>
      <c r="K2529" s="560"/>
      <c r="L2529" s="560"/>
      <c r="M2529" s="560"/>
      <c r="N2529" s="560"/>
      <c r="O2529" s="560"/>
      <c r="P2529" s="560"/>
      <c r="Q2529" s="560"/>
      <c r="R2529" s="560"/>
      <c r="S2529" s="560"/>
      <c r="T2529" s="560"/>
      <c r="U2529" s="560"/>
    </row>
    <row r="2530" spans="1:21">
      <c r="A2530" s="593">
        <f t="shared" si="234"/>
        <v>41380</v>
      </c>
      <c r="B2530" s="594">
        <v>41380.375146238424</v>
      </c>
      <c r="C2530" s="560">
        <f t="shared" si="235"/>
        <v>2013</v>
      </c>
      <c r="D2530" s="560">
        <f t="shared" si="236"/>
        <v>4</v>
      </c>
      <c r="E2530" s="560">
        <f t="shared" si="237"/>
        <v>16</v>
      </c>
      <c r="F2530" s="560">
        <f t="shared" si="238"/>
        <v>9</v>
      </c>
      <c r="G2530" s="595">
        <f t="shared" si="239"/>
        <v>3</v>
      </c>
      <c r="H2530" s="590">
        <f>CHOOSE('Output Sheet'!$B$4,'8760 Data'!J2530,'8760 Data'!K2530,'8760 Data'!L2530,'8760 Data'!M2530,'8760 Data'!N2530,'8760 Data'!O2530,'8760 Data'!P2530,'8760 Data'!Q2530,'8760 Data'!R2530,'8760 Data'!S2530,'8760 Data'!T2530,'8760 Data'!U2530)</f>
        <v>0</v>
      </c>
      <c r="I2530" s="591" t="e">
        <f>H2530/'Output Sheet'!$B$8</f>
        <v>#DIV/0!</v>
      </c>
      <c r="J2530" s="596"/>
      <c r="K2530" s="560"/>
      <c r="L2530" s="560"/>
      <c r="M2530" s="560"/>
      <c r="N2530" s="560"/>
      <c r="O2530" s="560"/>
      <c r="P2530" s="560"/>
      <c r="Q2530" s="560"/>
      <c r="R2530" s="560"/>
      <c r="S2530" s="560"/>
      <c r="T2530" s="560"/>
      <c r="U2530" s="560"/>
    </row>
    <row r="2531" spans="1:21">
      <c r="A2531" s="593">
        <f t="shared" si="234"/>
        <v>41380</v>
      </c>
      <c r="B2531" s="594">
        <v>41380.416812962962</v>
      </c>
      <c r="C2531" s="560">
        <f t="shared" si="235"/>
        <v>2013</v>
      </c>
      <c r="D2531" s="560">
        <f t="shared" si="236"/>
        <v>4</v>
      </c>
      <c r="E2531" s="560">
        <f t="shared" si="237"/>
        <v>16</v>
      </c>
      <c r="F2531" s="560">
        <f t="shared" si="238"/>
        <v>10</v>
      </c>
      <c r="G2531" s="595">
        <f t="shared" si="239"/>
        <v>3</v>
      </c>
      <c r="H2531" s="590">
        <f>CHOOSE('Output Sheet'!$B$4,'8760 Data'!J2531,'8760 Data'!K2531,'8760 Data'!L2531,'8760 Data'!M2531,'8760 Data'!N2531,'8760 Data'!O2531,'8760 Data'!P2531,'8760 Data'!Q2531,'8760 Data'!R2531,'8760 Data'!S2531,'8760 Data'!T2531,'8760 Data'!U2531)</f>
        <v>0</v>
      </c>
      <c r="I2531" s="591" t="e">
        <f>H2531/'Output Sheet'!$B$8</f>
        <v>#DIV/0!</v>
      </c>
      <c r="J2531" s="596"/>
      <c r="K2531" s="560"/>
      <c r="L2531" s="560"/>
      <c r="M2531" s="560"/>
      <c r="N2531" s="560"/>
      <c r="O2531" s="560"/>
      <c r="P2531" s="560"/>
      <c r="Q2531" s="560"/>
      <c r="R2531" s="560"/>
      <c r="S2531" s="560"/>
      <c r="T2531" s="560"/>
      <c r="U2531" s="560"/>
    </row>
    <row r="2532" spans="1:21">
      <c r="A2532" s="593">
        <f t="shared" si="234"/>
        <v>41380</v>
      </c>
      <c r="B2532" s="594">
        <v>41380.458479687499</v>
      </c>
      <c r="C2532" s="560">
        <f t="shared" si="235"/>
        <v>2013</v>
      </c>
      <c r="D2532" s="560">
        <f t="shared" si="236"/>
        <v>4</v>
      </c>
      <c r="E2532" s="560">
        <f t="shared" si="237"/>
        <v>16</v>
      </c>
      <c r="F2532" s="560">
        <f t="shared" si="238"/>
        <v>11</v>
      </c>
      <c r="G2532" s="595">
        <f t="shared" si="239"/>
        <v>3</v>
      </c>
      <c r="H2532" s="590">
        <f>CHOOSE('Output Sheet'!$B$4,'8760 Data'!J2532,'8760 Data'!K2532,'8760 Data'!L2532,'8760 Data'!M2532,'8760 Data'!N2532,'8760 Data'!O2532,'8760 Data'!P2532,'8760 Data'!Q2532,'8760 Data'!R2532,'8760 Data'!S2532,'8760 Data'!T2532,'8760 Data'!U2532)</f>
        <v>0</v>
      </c>
      <c r="I2532" s="591" t="e">
        <f>H2532/'Output Sheet'!$B$8</f>
        <v>#DIV/0!</v>
      </c>
      <c r="J2532" s="596"/>
      <c r="K2532" s="560"/>
      <c r="L2532" s="560"/>
      <c r="M2532" s="560"/>
      <c r="N2532" s="560"/>
      <c r="O2532" s="560"/>
      <c r="P2532" s="560"/>
      <c r="Q2532" s="560"/>
      <c r="R2532" s="560"/>
      <c r="S2532" s="560"/>
      <c r="T2532" s="560"/>
      <c r="U2532" s="560"/>
    </row>
    <row r="2533" spans="1:21">
      <c r="A2533" s="593">
        <f t="shared" si="234"/>
        <v>41380</v>
      </c>
      <c r="B2533" s="594">
        <v>41380.500146412036</v>
      </c>
      <c r="C2533" s="560">
        <f t="shared" si="235"/>
        <v>2013</v>
      </c>
      <c r="D2533" s="560">
        <f t="shared" si="236"/>
        <v>4</v>
      </c>
      <c r="E2533" s="560">
        <f t="shared" si="237"/>
        <v>16</v>
      </c>
      <c r="F2533" s="560">
        <f t="shared" si="238"/>
        <v>12</v>
      </c>
      <c r="G2533" s="595">
        <f t="shared" si="239"/>
        <v>3</v>
      </c>
      <c r="H2533" s="590">
        <f>CHOOSE('Output Sheet'!$B$4,'8760 Data'!J2533,'8760 Data'!K2533,'8760 Data'!L2533,'8760 Data'!M2533,'8760 Data'!N2533,'8760 Data'!O2533,'8760 Data'!P2533,'8760 Data'!Q2533,'8760 Data'!R2533,'8760 Data'!S2533,'8760 Data'!T2533,'8760 Data'!U2533)</f>
        <v>0</v>
      </c>
      <c r="I2533" s="591" t="e">
        <f>H2533/'Output Sheet'!$B$8</f>
        <v>#DIV/0!</v>
      </c>
      <c r="J2533" s="596"/>
      <c r="K2533" s="560"/>
      <c r="L2533" s="560"/>
      <c r="M2533" s="560"/>
      <c r="N2533" s="560"/>
      <c r="O2533" s="560"/>
      <c r="P2533" s="560"/>
      <c r="Q2533" s="560"/>
      <c r="R2533" s="560"/>
      <c r="S2533" s="560"/>
      <c r="T2533" s="560"/>
      <c r="U2533" s="560"/>
    </row>
    <row r="2534" spans="1:21">
      <c r="A2534" s="593">
        <f t="shared" si="234"/>
        <v>41380</v>
      </c>
      <c r="B2534" s="594">
        <v>41380.541813136573</v>
      </c>
      <c r="C2534" s="560">
        <f t="shared" si="235"/>
        <v>2013</v>
      </c>
      <c r="D2534" s="560">
        <f t="shared" si="236"/>
        <v>4</v>
      </c>
      <c r="E2534" s="560">
        <f t="shared" si="237"/>
        <v>16</v>
      </c>
      <c r="F2534" s="560">
        <f t="shared" si="238"/>
        <v>13</v>
      </c>
      <c r="G2534" s="595">
        <f t="shared" si="239"/>
        <v>3</v>
      </c>
      <c r="H2534" s="590">
        <f>CHOOSE('Output Sheet'!$B$4,'8760 Data'!J2534,'8760 Data'!K2534,'8760 Data'!L2534,'8760 Data'!M2534,'8760 Data'!N2534,'8760 Data'!O2534,'8760 Data'!P2534,'8760 Data'!Q2534,'8760 Data'!R2534,'8760 Data'!S2534,'8760 Data'!T2534,'8760 Data'!U2534)</f>
        <v>0</v>
      </c>
      <c r="I2534" s="591" t="e">
        <f>H2534/'Output Sheet'!$B$8</f>
        <v>#DIV/0!</v>
      </c>
      <c r="J2534" s="596"/>
      <c r="K2534" s="560"/>
      <c r="L2534" s="560"/>
      <c r="M2534" s="560"/>
      <c r="N2534" s="560"/>
      <c r="O2534" s="560"/>
      <c r="P2534" s="560"/>
      <c r="Q2534" s="560"/>
      <c r="R2534" s="560"/>
      <c r="S2534" s="560"/>
      <c r="T2534" s="560"/>
      <c r="U2534" s="560"/>
    </row>
    <row r="2535" spans="1:21">
      <c r="A2535" s="593">
        <f t="shared" si="234"/>
        <v>41380</v>
      </c>
      <c r="B2535" s="594">
        <v>41380.58347986111</v>
      </c>
      <c r="C2535" s="560">
        <f t="shared" si="235"/>
        <v>2013</v>
      </c>
      <c r="D2535" s="560">
        <f t="shared" si="236"/>
        <v>4</v>
      </c>
      <c r="E2535" s="560">
        <f t="shared" si="237"/>
        <v>16</v>
      </c>
      <c r="F2535" s="560">
        <f t="shared" si="238"/>
        <v>14</v>
      </c>
      <c r="G2535" s="595">
        <f t="shared" si="239"/>
        <v>3</v>
      </c>
      <c r="H2535" s="590">
        <f>CHOOSE('Output Sheet'!$B$4,'8760 Data'!J2535,'8760 Data'!K2535,'8760 Data'!L2535,'8760 Data'!M2535,'8760 Data'!N2535,'8760 Data'!O2535,'8760 Data'!P2535,'8760 Data'!Q2535,'8760 Data'!R2535,'8760 Data'!S2535,'8760 Data'!T2535,'8760 Data'!U2535)</f>
        <v>0</v>
      </c>
      <c r="I2535" s="591" t="e">
        <f>H2535/'Output Sheet'!$B$8</f>
        <v>#DIV/0!</v>
      </c>
      <c r="J2535" s="596"/>
      <c r="K2535" s="560"/>
      <c r="L2535" s="560"/>
      <c r="M2535" s="560"/>
      <c r="N2535" s="560"/>
      <c r="O2535" s="560"/>
      <c r="P2535" s="560"/>
      <c r="Q2535" s="560"/>
      <c r="R2535" s="560"/>
      <c r="S2535" s="560"/>
      <c r="T2535" s="560"/>
      <c r="U2535" s="560"/>
    </row>
    <row r="2536" spans="1:21">
      <c r="A2536" s="593">
        <f t="shared" si="234"/>
        <v>41380</v>
      </c>
      <c r="B2536" s="594">
        <v>41380.625146585648</v>
      </c>
      <c r="C2536" s="560">
        <f t="shared" si="235"/>
        <v>2013</v>
      </c>
      <c r="D2536" s="560">
        <f t="shared" si="236"/>
        <v>4</v>
      </c>
      <c r="E2536" s="560">
        <f t="shared" si="237"/>
        <v>16</v>
      </c>
      <c r="F2536" s="560">
        <f t="shared" si="238"/>
        <v>15</v>
      </c>
      <c r="G2536" s="595">
        <f t="shared" si="239"/>
        <v>3</v>
      </c>
      <c r="H2536" s="590">
        <f>CHOOSE('Output Sheet'!$B$4,'8760 Data'!J2536,'8760 Data'!K2536,'8760 Data'!L2536,'8760 Data'!M2536,'8760 Data'!N2536,'8760 Data'!O2536,'8760 Data'!P2536,'8760 Data'!Q2536,'8760 Data'!R2536,'8760 Data'!S2536,'8760 Data'!T2536,'8760 Data'!U2536)</f>
        <v>0</v>
      </c>
      <c r="I2536" s="591" t="e">
        <f>H2536/'Output Sheet'!$B$8</f>
        <v>#DIV/0!</v>
      </c>
      <c r="J2536" s="596"/>
      <c r="K2536" s="560"/>
      <c r="L2536" s="560"/>
      <c r="M2536" s="560"/>
      <c r="N2536" s="560"/>
      <c r="O2536" s="560"/>
      <c r="P2536" s="560"/>
      <c r="Q2536" s="560"/>
      <c r="R2536" s="560"/>
      <c r="S2536" s="560"/>
      <c r="T2536" s="560"/>
      <c r="U2536" s="560"/>
    </row>
    <row r="2537" spans="1:21">
      <c r="A2537" s="593">
        <f t="shared" si="234"/>
        <v>41380</v>
      </c>
      <c r="B2537" s="594">
        <v>41380.666813310185</v>
      </c>
      <c r="C2537" s="560">
        <f t="shared" si="235"/>
        <v>2013</v>
      </c>
      <c r="D2537" s="560">
        <f t="shared" si="236"/>
        <v>4</v>
      </c>
      <c r="E2537" s="560">
        <f t="shared" si="237"/>
        <v>16</v>
      </c>
      <c r="F2537" s="560">
        <f t="shared" si="238"/>
        <v>16</v>
      </c>
      <c r="G2537" s="595">
        <f t="shared" si="239"/>
        <v>3</v>
      </c>
      <c r="H2537" s="590">
        <f>CHOOSE('Output Sheet'!$B$4,'8760 Data'!J2537,'8760 Data'!K2537,'8760 Data'!L2537,'8760 Data'!M2537,'8760 Data'!N2537,'8760 Data'!O2537,'8760 Data'!P2537,'8760 Data'!Q2537,'8760 Data'!R2537,'8760 Data'!S2537,'8760 Data'!T2537,'8760 Data'!U2537)</f>
        <v>0</v>
      </c>
      <c r="I2537" s="591" t="e">
        <f>H2537/'Output Sheet'!$B$8</f>
        <v>#DIV/0!</v>
      </c>
      <c r="J2537" s="596"/>
      <c r="K2537" s="560"/>
      <c r="L2537" s="560"/>
      <c r="M2537" s="560"/>
      <c r="N2537" s="560"/>
      <c r="O2537" s="560"/>
      <c r="P2537" s="560"/>
      <c r="Q2537" s="560"/>
      <c r="R2537" s="560"/>
      <c r="S2537" s="560"/>
      <c r="T2537" s="560"/>
      <c r="U2537" s="560"/>
    </row>
    <row r="2538" spans="1:21">
      <c r="A2538" s="593">
        <f t="shared" si="234"/>
        <v>41380</v>
      </c>
      <c r="B2538" s="594">
        <v>41380.708480034722</v>
      </c>
      <c r="C2538" s="560">
        <f t="shared" si="235"/>
        <v>2013</v>
      </c>
      <c r="D2538" s="560">
        <f t="shared" si="236"/>
        <v>4</v>
      </c>
      <c r="E2538" s="560">
        <f t="shared" si="237"/>
        <v>16</v>
      </c>
      <c r="F2538" s="560">
        <f t="shared" si="238"/>
        <v>17</v>
      </c>
      <c r="G2538" s="595">
        <f t="shared" si="239"/>
        <v>3</v>
      </c>
      <c r="H2538" s="590">
        <f>CHOOSE('Output Sheet'!$B$4,'8760 Data'!J2538,'8760 Data'!K2538,'8760 Data'!L2538,'8760 Data'!M2538,'8760 Data'!N2538,'8760 Data'!O2538,'8760 Data'!P2538,'8760 Data'!Q2538,'8760 Data'!R2538,'8760 Data'!S2538,'8760 Data'!T2538,'8760 Data'!U2538)</f>
        <v>0</v>
      </c>
      <c r="I2538" s="591" t="e">
        <f>H2538/'Output Sheet'!$B$8</f>
        <v>#DIV/0!</v>
      </c>
      <c r="J2538" s="596"/>
      <c r="K2538" s="560"/>
      <c r="L2538" s="560"/>
      <c r="M2538" s="560"/>
      <c r="N2538" s="560"/>
      <c r="O2538" s="560"/>
      <c r="P2538" s="560"/>
      <c r="Q2538" s="560"/>
      <c r="R2538" s="560"/>
      <c r="S2538" s="560"/>
      <c r="T2538" s="560"/>
      <c r="U2538" s="560"/>
    </row>
    <row r="2539" spans="1:21">
      <c r="A2539" s="593">
        <f t="shared" si="234"/>
        <v>41380</v>
      </c>
      <c r="B2539" s="594">
        <v>41380.750146759259</v>
      </c>
      <c r="C2539" s="560">
        <f t="shared" si="235"/>
        <v>2013</v>
      </c>
      <c r="D2539" s="560">
        <f t="shared" si="236"/>
        <v>4</v>
      </c>
      <c r="E2539" s="560">
        <f t="shared" si="237"/>
        <v>16</v>
      </c>
      <c r="F2539" s="560">
        <f t="shared" si="238"/>
        <v>18</v>
      </c>
      <c r="G2539" s="595">
        <f t="shared" si="239"/>
        <v>3</v>
      </c>
      <c r="H2539" s="590">
        <f>CHOOSE('Output Sheet'!$B$4,'8760 Data'!J2539,'8760 Data'!K2539,'8760 Data'!L2539,'8760 Data'!M2539,'8760 Data'!N2539,'8760 Data'!O2539,'8760 Data'!P2539,'8760 Data'!Q2539,'8760 Data'!R2539,'8760 Data'!S2539,'8760 Data'!T2539,'8760 Data'!U2539)</f>
        <v>0</v>
      </c>
      <c r="I2539" s="591" t="e">
        <f>H2539/'Output Sheet'!$B$8</f>
        <v>#DIV/0!</v>
      </c>
      <c r="J2539" s="596"/>
      <c r="K2539" s="560"/>
      <c r="L2539" s="560"/>
      <c r="M2539" s="560"/>
      <c r="N2539" s="560"/>
      <c r="O2539" s="560"/>
      <c r="P2539" s="560"/>
      <c r="Q2539" s="560"/>
      <c r="R2539" s="560"/>
      <c r="S2539" s="560"/>
      <c r="T2539" s="560"/>
      <c r="U2539" s="560"/>
    </row>
    <row r="2540" spans="1:21">
      <c r="A2540" s="593">
        <f t="shared" si="234"/>
        <v>41380</v>
      </c>
      <c r="B2540" s="594">
        <v>41380.791813483796</v>
      </c>
      <c r="C2540" s="560">
        <f t="shared" si="235"/>
        <v>2013</v>
      </c>
      <c r="D2540" s="560">
        <f t="shared" si="236"/>
        <v>4</v>
      </c>
      <c r="E2540" s="560">
        <f t="shared" si="237"/>
        <v>16</v>
      </c>
      <c r="F2540" s="560">
        <f t="shared" si="238"/>
        <v>19</v>
      </c>
      <c r="G2540" s="595">
        <f t="shared" si="239"/>
        <v>3</v>
      </c>
      <c r="H2540" s="590">
        <f>CHOOSE('Output Sheet'!$B$4,'8760 Data'!J2540,'8760 Data'!K2540,'8760 Data'!L2540,'8760 Data'!M2540,'8760 Data'!N2540,'8760 Data'!O2540,'8760 Data'!P2540,'8760 Data'!Q2540,'8760 Data'!R2540,'8760 Data'!S2540,'8760 Data'!T2540,'8760 Data'!U2540)</f>
        <v>0</v>
      </c>
      <c r="I2540" s="591" t="e">
        <f>H2540/'Output Sheet'!$B$8</f>
        <v>#DIV/0!</v>
      </c>
      <c r="J2540" s="596"/>
      <c r="K2540" s="560"/>
      <c r="L2540" s="560"/>
      <c r="M2540" s="560"/>
      <c r="N2540" s="560"/>
      <c r="O2540" s="560"/>
      <c r="P2540" s="560"/>
      <c r="Q2540" s="560"/>
      <c r="R2540" s="560"/>
      <c r="S2540" s="560"/>
      <c r="T2540" s="560"/>
      <c r="U2540" s="560"/>
    </row>
    <row r="2541" spans="1:21">
      <c r="A2541" s="593">
        <f t="shared" si="234"/>
        <v>41380</v>
      </c>
      <c r="B2541" s="594">
        <v>41380.833480208334</v>
      </c>
      <c r="C2541" s="560">
        <f t="shared" si="235"/>
        <v>2013</v>
      </c>
      <c r="D2541" s="560">
        <f t="shared" si="236"/>
        <v>4</v>
      </c>
      <c r="E2541" s="560">
        <f t="shared" si="237"/>
        <v>16</v>
      </c>
      <c r="F2541" s="560">
        <f t="shared" si="238"/>
        <v>20</v>
      </c>
      <c r="G2541" s="595">
        <f t="shared" si="239"/>
        <v>3</v>
      </c>
      <c r="H2541" s="590">
        <f>CHOOSE('Output Sheet'!$B$4,'8760 Data'!J2541,'8760 Data'!K2541,'8760 Data'!L2541,'8760 Data'!M2541,'8760 Data'!N2541,'8760 Data'!O2541,'8760 Data'!P2541,'8760 Data'!Q2541,'8760 Data'!R2541,'8760 Data'!S2541,'8760 Data'!T2541,'8760 Data'!U2541)</f>
        <v>0</v>
      </c>
      <c r="I2541" s="591" t="e">
        <f>H2541/'Output Sheet'!$B$8</f>
        <v>#DIV/0!</v>
      </c>
      <c r="J2541" s="596"/>
      <c r="K2541" s="560"/>
      <c r="L2541" s="560"/>
      <c r="M2541" s="560"/>
      <c r="N2541" s="560"/>
      <c r="O2541" s="560"/>
      <c r="P2541" s="560"/>
      <c r="Q2541" s="560"/>
      <c r="R2541" s="560"/>
      <c r="S2541" s="560"/>
      <c r="T2541" s="560"/>
      <c r="U2541" s="560"/>
    </row>
    <row r="2542" spans="1:21">
      <c r="A2542" s="593">
        <f t="shared" si="234"/>
        <v>41380</v>
      </c>
      <c r="B2542" s="594">
        <v>41380.875146932871</v>
      </c>
      <c r="C2542" s="560">
        <f t="shared" si="235"/>
        <v>2013</v>
      </c>
      <c r="D2542" s="560">
        <f t="shared" si="236"/>
        <v>4</v>
      </c>
      <c r="E2542" s="560">
        <f t="shared" si="237"/>
        <v>16</v>
      </c>
      <c r="F2542" s="560">
        <f t="shared" si="238"/>
        <v>21</v>
      </c>
      <c r="G2542" s="595">
        <f t="shared" si="239"/>
        <v>3</v>
      </c>
      <c r="H2542" s="590">
        <f>CHOOSE('Output Sheet'!$B$4,'8760 Data'!J2542,'8760 Data'!K2542,'8760 Data'!L2542,'8760 Data'!M2542,'8760 Data'!N2542,'8760 Data'!O2542,'8760 Data'!P2542,'8760 Data'!Q2542,'8760 Data'!R2542,'8760 Data'!S2542,'8760 Data'!T2542,'8760 Data'!U2542)</f>
        <v>0</v>
      </c>
      <c r="I2542" s="591" t="e">
        <f>H2542/'Output Sheet'!$B$8</f>
        <v>#DIV/0!</v>
      </c>
      <c r="J2542" s="596"/>
      <c r="K2542" s="560"/>
      <c r="L2542" s="560"/>
      <c r="M2542" s="560"/>
      <c r="N2542" s="560"/>
      <c r="O2542" s="560"/>
      <c r="P2542" s="560"/>
      <c r="Q2542" s="560"/>
      <c r="R2542" s="560"/>
      <c r="S2542" s="560"/>
      <c r="T2542" s="560"/>
      <c r="U2542" s="560"/>
    </row>
    <row r="2543" spans="1:21">
      <c r="A2543" s="593">
        <f t="shared" si="234"/>
        <v>41380</v>
      </c>
      <c r="B2543" s="594">
        <v>41380.916813657408</v>
      </c>
      <c r="C2543" s="560">
        <f t="shared" si="235"/>
        <v>2013</v>
      </c>
      <c r="D2543" s="560">
        <f t="shared" si="236"/>
        <v>4</v>
      </c>
      <c r="E2543" s="560">
        <f t="shared" si="237"/>
        <v>16</v>
      </c>
      <c r="F2543" s="560">
        <f t="shared" si="238"/>
        <v>22</v>
      </c>
      <c r="G2543" s="595">
        <f t="shared" si="239"/>
        <v>3</v>
      </c>
      <c r="H2543" s="590">
        <f>CHOOSE('Output Sheet'!$B$4,'8760 Data'!J2543,'8760 Data'!K2543,'8760 Data'!L2543,'8760 Data'!M2543,'8760 Data'!N2543,'8760 Data'!O2543,'8760 Data'!P2543,'8760 Data'!Q2543,'8760 Data'!R2543,'8760 Data'!S2543,'8760 Data'!T2543,'8760 Data'!U2543)</f>
        <v>0</v>
      </c>
      <c r="I2543" s="591" t="e">
        <f>H2543/'Output Sheet'!$B$8</f>
        <v>#DIV/0!</v>
      </c>
      <c r="J2543" s="596"/>
      <c r="K2543" s="560"/>
      <c r="L2543" s="560"/>
      <c r="M2543" s="560"/>
      <c r="N2543" s="560"/>
      <c r="O2543" s="560"/>
      <c r="P2543" s="560"/>
      <c r="Q2543" s="560"/>
      <c r="R2543" s="560"/>
      <c r="S2543" s="560"/>
      <c r="T2543" s="560"/>
      <c r="U2543" s="560"/>
    </row>
    <row r="2544" spans="1:21">
      <c r="A2544" s="593">
        <f t="shared" si="234"/>
        <v>41380</v>
      </c>
      <c r="B2544" s="594">
        <v>41380.958480381945</v>
      </c>
      <c r="C2544" s="560">
        <f t="shared" si="235"/>
        <v>2013</v>
      </c>
      <c r="D2544" s="560">
        <f t="shared" si="236"/>
        <v>4</v>
      </c>
      <c r="E2544" s="560">
        <f t="shared" si="237"/>
        <v>16</v>
      </c>
      <c r="F2544" s="560">
        <f t="shared" si="238"/>
        <v>23</v>
      </c>
      <c r="G2544" s="595">
        <f t="shared" si="239"/>
        <v>3</v>
      </c>
      <c r="H2544" s="590">
        <f>CHOOSE('Output Sheet'!$B$4,'8760 Data'!J2544,'8760 Data'!K2544,'8760 Data'!L2544,'8760 Data'!M2544,'8760 Data'!N2544,'8760 Data'!O2544,'8760 Data'!P2544,'8760 Data'!Q2544,'8760 Data'!R2544,'8760 Data'!S2544,'8760 Data'!T2544,'8760 Data'!U2544)</f>
        <v>0</v>
      </c>
      <c r="I2544" s="591" t="e">
        <f>H2544/'Output Sheet'!$B$8</f>
        <v>#DIV/0!</v>
      </c>
      <c r="J2544" s="596"/>
      <c r="K2544" s="560"/>
      <c r="L2544" s="560"/>
      <c r="M2544" s="560"/>
      <c r="N2544" s="560"/>
      <c r="O2544" s="560"/>
      <c r="P2544" s="560"/>
      <c r="Q2544" s="560"/>
      <c r="R2544" s="560"/>
      <c r="S2544" s="560"/>
      <c r="T2544" s="560"/>
      <c r="U2544" s="560"/>
    </row>
    <row r="2545" spans="1:21">
      <c r="A2545" s="593">
        <f t="shared" si="234"/>
        <v>41381</v>
      </c>
      <c r="B2545" s="594">
        <v>41381.000147106482</v>
      </c>
      <c r="C2545" s="560">
        <f t="shared" si="235"/>
        <v>2013</v>
      </c>
      <c r="D2545" s="560">
        <f t="shared" si="236"/>
        <v>4</v>
      </c>
      <c r="E2545" s="560">
        <f t="shared" si="237"/>
        <v>17</v>
      </c>
      <c r="F2545" s="560">
        <f t="shared" si="238"/>
        <v>24</v>
      </c>
      <c r="G2545" s="595">
        <f t="shared" si="239"/>
        <v>4</v>
      </c>
      <c r="H2545" s="590">
        <f>CHOOSE('Output Sheet'!$B$4,'8760 Data'!J2545,'8760 Data'!K2545,'8760 Data'!L2545,'8760 Data'!M2545,'8760 Data'!N2545,'8760 Data'!O2545,'8760 Data'!P2545,'8760 Data'!Q2545,'8760 Data'!R2545,'8760 Data'!S2545,'8760 Data'!T2545,'8760 Data'!U2545)</f>
        <v>0</v>
      </c>
      <c r="I2545" s="591" t="e">
        <f>H2545/'Output Sheet'!$B$8</f>
        <v>#DIV/0!</v>
      </c>
      <c r="J2545" s="596"/>
      <c r="K2545" s="560"/>
      <c r="L2545" s="560"/>
      <c r="M2545" s="560"/>
      <c r="N2545" s="560"/>
      <c r="O2545" s="560"/>
      <c r="P2545" s="560"/>
      <c r="Q2545" s="560"/>
      <c r="R2545" s="560"/>
      <c r="S2545" s="560"/>
      <c r="T2545" s="560"/>
      <c r="U2545" s="560"/>
    </row>
    <row r="2546" spans="1:21">
      <c r="A2546" s="593">
        <f t="shared" si="234"/>
        <v>41381</v>
      </c>
      <c r="B2546" s="594">
        <v>41381.04181383102</v>
      </c>
      <c r="C2546" s="560">
        <f t="shared" si="235"/>
        <v>2013</v>
      </c>
      <c r="D2546" s="560">
        <f t="shared" si="236"/>
        <v>4</v>
      </c>
      <c r="E2546" s="560">
        <f t="shared" si="237"/>
        <v>17</v>
      </c>
      <c r="F2546" s="560">
        <f t="shared" si="238"/>
        <v>1</v>
      </c>
      <c r="G2546" s="595">
        <f t="shared" si="239"/>
        <v>4</v>
      </c>
      <c r="H2546" s="590">
        <f>CHOOSE('Output Sheet'!$B$4,'8760 Data'!J2546,'8760 Data'!K2546,'8760 Data'!L2546,'8760 Data'!M2546,'8760 Data'!N2546,'8760 Data'!O2546,'8760 Data'!P2546,'8760 Data'!Q2546,'8760 Data'!R2546,'8760 Data'!S2546,'8760 Data'!T2546,'8760 Data'!U2546)</f>
        <v>0</v>
      </c>
      <c r="I2546" s="591" t="e">
        <f>H2546/'Output Sheet'!$B$8</f>
        <v>#DIV/0!</v>
      </c>
      <c r="J2546" s="596"/>
      <c r="K2546" s="560"/>
      <c r="L2546" s="560"/>
      <c r="M2546" s="560"/>
      <c r="N2546" s="560"/>
      <c r="O2546" s="560"/>
      <c r="P2546" s="560"/>
      <c r="Q2546" s="560"/>
      <c r="R2546" s="560"/>
      <c r="S2546" s="560"/>
      <c r="T2546" s="560"/>
      <c r="U2546" s="560"/>
    </row>
    <row r="2547" spans="1:21">
      <c r="A2547" s="593">
        <f t="shared" si="234"/>
        <v>41381</v>
      </c>
      <c r="B2547" s="594">
        <v>41381.083480555557</v>
      </c>
      <c r="C2547" s="560">
        <f t="shared" si="235"/>
        <v>2013</v>
      </c>
      <c r="D2547" s="560">
        <f t="shared" si="236"/>
        <v>4</v>
      </c>
      <c r="E2547" s="560">
        <f t="shared" si="237"/>
        <v>17</v>
      </c>
      <c r="F2547" s="560">
        <f t="shared" si="238"/>
        <v>2</v>
      </c>
      <c r="G2547" s="595">
        <f t="shared" si="239"/>
        <v>4</v>
      </c>
      <c r="H2547" s="590">
        <f>CHOOSE('Output Sheet'!$B$4,'8760 Data'!J2547,'8760 Data'!K2547,'8760 Data'!L2547,'8760 Data'!M2547,'8760 Data'!N2547,'8760 Data'!O2547,'8760 Data'!P2547,'8760 Data'!Q2547,'8760 Data'!R2547,'8760 Data'!S2547,'8760 Data'!T2547,'8760 Data'!U2547)</f>
        <v>0</v>
      </c>
      <c r="I2547" s="591" t="e">
        <f>H2547/'Output Sheet'!$B$8</f>
        <v>#DIV/0!</v>
      </c>
      <c r="J2547" s="596"/>
      <c r="K2547" s="560"/>
      <c r="L2547" s="560"/>
      <c r="M2547" s="560"/>
      <c r="N2547" s="560"/>
      <c r="O2547" s="560"/>
      <c r="P2547" s="560"/>
      <c r="Q2547" s="560"/>
      <c r="R2547" s="560"/>
      <c r="S2547" s="560"/>
      <c r="T2547" s="560"/>
      <c r="U2547" s="560"/>
    </row>
    <row r="2548" spans="1:21">
      <c r="A2548" s="593">
        <f t="shared" si="234"/>
        <v>41381</v>
      </c>
      <c r="B2548" s="594">
        <v>41381.125147280094</v>
      </c>
      <c r="C2548" s="560">
        <f t="shared" si="235"/>
        <v>2013</v>
      </c>
      <c r="D2548" s="560">
        <f t="shared" si="236"/>
        <v>4</v>
      </c>
      <c r="E2548" s="560">
        <f t="shared" si="237"/>
        <v>17</v>
      </c>
      <c r="F2548" s="560">
        <f t="shared" si="238"/>
        <v>3</v>
      </c>
      <c r="G2548" s="595">
        <f t="shared" si="239"/>
        <v>4</v>
      </c>
      <c r="H2548" s="590">
        <f>CHOOSE('Output Sheet'!$B$4,'8760 Data'!J2548,'8760 Data'!K2548,'8760 Data'!L2548,'8760 Data'!M2548,'8760 Data'!N2548,'8760 Data'!O2548,'8760 Data'!P2548,'8760 Data'!Q2548,'8760 Data'!R2548,'8760 Data'!S2548,'8760 Data'!T2548,'8760 Data'!U2548)</f>
        <v>0</v>
      </c>
      <c r="I2548" s="591" t="e">
        <f>H2548/'Output Sheet'!$B$8</f>
        <v>#DIV/0!</v>
      </c>
      <c r="J2548" s="596"/>
      <c r="K2548" s="560"/>
      <c r="L2548" s="560"/>
      <c r="M2548" s="560"/>
      <c r="N2548" s="560"/>
      <c r="O2548" s="560"/>
      <c r="P2548" s="560"/>
      <c r="Q2548" s="560"/>
      <c r="R2548" s="560"/>
      <c r="S2548" s="560"/>
      <c r="T2548" s="560"/>
      <c r="U2548" s="560"/>
    </row>
    <row r="2549" spans="1:21">
      <c r="A2549" s="593">
        <f t="shared" si="234"/>
        <v>41381</v>
      </c>
      <c r="B2549" s="594">
        <v>41381.166814004631</v>
      </c>
      <c r="C2549" s="560">
        <f t="shared" si="235"/>
        <v>2013</v>
      </c>
      <c r="D2549" s="560">
        <f t="shared" si="236"/>
        <v>4</v>
      </c>
      <c r="E2549" s="560">
        <f t="shared" si="237"/>
        <v>17</v>
      </c>
      <c r="F2549" s="560">
        <f t="shared" si="238"/>
        <v>4</v>
      </c>
      <c r="G2549" s="595">
        <f t="shared" si="239"/>
        <v>4</v>
      </c>
      <c r="H2549" s="590">
        <f>CHOOSE('Output Sheet'!$B$4,'8760 Data'!J2549,'8760 Data'!K2549,'8760 Data'!L2549,'8760 Data'!M2549,'8760 Data'!N2549,'8760 Data'!O2549,'8760 Data'!P2549,'8760 Data'!Q2549,'8760 Data'!R2549,'8760 Data'!S2549,'8760 Data'!T2549,'8760 Data'!U2549)</f>
        <v>0</v>
      </c>
      <c r="I2549" s="591" t="e">
        <f>H2549/'Output Sheet'!$B$8</f>
        <v>#DIV/0!</v>
      </c>
      <c r="J2549" s="596"/>
      <c r="K2549" s="560"/>
      <c r="L2549" s="560"/>
      <c r="M2549" s="560"/>
      <c r="N2549" s="560"/>
      <c r="O2549" s="560"/>
      <c r="P2549" s="560"/>
      <c r="Q2549" s="560"/>
      <c r="R2549" s="560"/>
      <c r="S2549" s="560"/>
      <c r="T2549" s="560"/>
      <c r="U2549" s="560"/>
    </row>
    <row r="2550" spans="1:21">
      <c r="A2550" s="593">
        <f t="shared" si="234"/>
        <v>41381</v>
      </c>
      <c r="B2550" s="594">
        <v>41381.208480729169</v>
      </c>
      <c r="C2550" s="560">
        <f t="shared" si="235"/>
        <v>2013</v>
      </c>
      <c r="D2550" s="560">
        <f t="shared" si="236"/>
        <v>4</v>
      </c>
      <c r="E2550" s="560">
        <f t="shared" si="237"/>
        <v>17</v>
      </c>
      <c r="F2550" s="560">
        <f t="shared" si="238"/>
        <v>5</v>
      </c>
      <c r="G2550" s="595">
        <f t="shared" si="239"/>
        <v>4</v>
      </c>
      <c r="H2550" s="590">
        <f>CHOOSE('Output Sheet'!$B$4,'8760 Data'!J2550,'8760 Data'!K2550,'8760 Data'!L2550,'8760 Data'!M2550,'8760 Data'!N2550,'8760 Data'!O2550,'8760 Data'!P2550,'8760 Data'!Q2550,'8760 Data'!R2550,'8760 Data'!S2550,'8760 Data'!T2550,'8760 Data'!U2550)</f>
        <v>0</v>
      </c>
      <c r="I2550" s="591" t="e">
        <f>H2550/'Output Sheet'!$B$8</f>
        <v>#DIV/0!</v>
      </c>
      <c r="J2550" s="596"/>
      <c r="K2550" s="560"/>
      <c r="L2550" s="560"/>
      <c r="M2550" s="560"/>
      <c r="N2550" s="560"/>
      <c r="O2550" s="560"/>
      <c r="P2550" s="560"/>
      <c r="Q2550" s="560"/>
      <c r="R2550" s="560"/>
      <c r="S2550" s="560"/>
      <c r="T2550" s="560"/>
      <c r="U2550" s="560"/>
    </row>
    <row r="2551" spans="1:21">
      <c r="A2551" s="593">
        <f t="shared" si="234"/>
        <v>41381</v>
      </c>
      <c r="B2551" s="594">
        <v>41381.250147453706</v>
      </c>
      <c r="C2551" s="560">
        <f t="shared" si="235"/>
        <v>2013</v>
      </c>
      <c r="D2551" s="560">
        <f t="shared" si="236"/>
        <v>4</v>
      </c>
      <c r="E2551" s="560">
        <f t="shared" si="237"/>
        <v>17</v>
      </c>
      <c r="F2551" s="560">
        <f t="shared" si="238"/>
        <v>6</v>
      </c>
      <c r="G2551" s="595">
        <f t="shared" si="239"/>
        <v>4</v>
      </c>
      <c r="H2551" s="590">
        <f>CHOOSE('Output Sheet'!$B$4,'8760 Data'!J2551,'8760 Data'!K2551,'8760 Data'!L2551,'8760 Data'!M2551,'8760 Data'!N2551,'8760 Data'!O2551,'8760 Data'!P2551,'8760 Data'!Q2551,'8760 Data'!R2551,'8760 Data'!S2551,'8760 Data'!T2551,'8760 Data'!U2551)</f>
        <v>0</v>
      </c>
      <c r="I2551" s="591" t="e">
        <f>H2551/'Output Sheet'!$B$8</f>
        <v>#DIV/0!</v>
      </c>
      <c r="J2551" s="596"/>
      <c r="K2551" s="560"/>
      <c r="L2551" s="560"/>
      <c r="M2551" s="560"/>
      <c r="N2551" s="560"/>
      <c r="O2551" s="560"/>
      <c r="P2551" s="560"/>
      <c r="Q2551" s="560"/>
      <c r="R2551" s="560"/>
      <c r="S2551" s="560"/>
      <c r="T2551" s="560"/>
      <c r="U2551" s="560"/>
    </row>
    <row r="2552" spans="1:21">
      <c r="A2552" s="593">
        <f t="shared" si="234"/>
        <v>41381</v>
      </c>
      <c r="B2552" s="594">
        <v>41381.291814178243</v>
      </c>
      <c r="C2552" s="560">
        <f t="shared" si="235"/>
        <v>2013</v>
      </c>
      <c r="D2552" s="560">
        <f t="shared" si="236"/>
        <v>4</v>
      </c>
      <c r="E2552" s="560">
        <f t="shared" si="237"/>
        <v>17</v>
      </c>
      <c r="F2552" s="560">
        <f t="shared" si="238"/>
        <v>7</v>
      </c>
      <c r="G2552" s="595">
        <f t="shared" si="239"/>
        <v>4</v>
      </c>
      <c r="H2552" s="590">
        <f>CHOOSE('Output Sheet'!$B$4,'8760 Data'!J2552,'8760 Data'!K2552,'8760 Data'!L2552,'8760 Data'!M2552,'8760 Data'!N2552,'8760 Data'!O2552,'8760 Data'!P2552,'8760 Data'!Q2552,'8760 Data'!R2552,'8760 Data'!S2552,'8760 Data'!T2552,'8760 Data'!U2552)</f>
        <v>0</v>
      </c>
      <c r="I2552" s="591" t="e">
        <f>H2552/'Output Sheet'!$B$8</f>
        <v>#DIV/0!</v>
      </c>
      <c r="J2552" s="596"/>
      <c r="K2552" s="560"/>
      <c r="L2552" s="560"/>
      <c r="M2552" s="560"/>
      <c r="N2552" s="560"/>
      <c r="O2552" s="560"/>
      <c r="P2552" s="560"/>
      <c r="Q2552" s="560"/>
      <c r="R2552" s="560"/>
      <c r="S2552" s="560"/>
      <c r="T2552" s="560"/>
      <c r="U2552" s="560"/>
    </row>
    <row r="2553" spans="1:21">
      <c r="A2553" s="593">
        <f t="shared" si="234"/>
        <v>41381</v>
      </c>
      <c r="B2553" s="594">
        <v>41381.33348090278</v>
      </c>
      <c r="C2553" s="560">
        <f t="shared" si="235"/>
        <v>2013</v>
      </c>
      <c r="D2553" s="560">
        <f t="shared" si="236"/>
        <v>4</v>
      </c>
      <c r="E2553" s="560">
        <f t="shared" si="237"/>
        <v>17</v>
      </c>
      <c r="F2553" s="560">
        <f t="shared" si="238"/>
        <v>8</v>
      </c>
      <c r="G2553" s="595">
        <f t="shared" si="239"/>
        <v>4</v>
      </c>
      <c r="H2553" s="590">
        <f>CHOOSE('Output Sheet'!$B$4,'8760 Data'!J2553,'8760 Data'!K2553,'8760 Data'!L2553,'8760 Data'!M2553,'8760 Data'!N2553,'8760 Data'!O2553,'8760 Data'!P2553,'8760 Data'!Q2553,'8760 Data'!R2553,'8760 Data'!S2553,'8760 Data'!T2553,'8760 Data'!U2553)</f>
        <v>0</v>
      </c>
      <c r="I2553" s="591" t="e">
        <f>H2553/'Output Sheet'!$B$8</f>
        <v>#DIV/0!</v>
      </c>
      <c r="J2553" s="596"/>
      <c r="K2553" s="560"/>
      <c r="L2553" s="560"/>
      <c r="M2553" s="560"/>
      <c r="N2553" s="560"/>
      <c r="O2553" s="560"/>
      <c r="P2553" s="560"/>
      <c r="Q2553" s="560"/>
      <c r="R2553" s="560"/>
      <c r="S2553" s="560"/>
      <c r="T2553" s="560"/>
      <c r="U2553" s="560"/>
    </row>
    <row r="2554" spans="1:21">
      <c r="A2554" s="593">
        <f t="shared" si="234"/>
        <v>41381</v>
      </c>
      <c r="B2554" s="594">
        <v>41381.375147627317</v>
      </c>
      <c r="C2554" s="560">
        <f t="shared" si="235"/>
        <v>2013</v>
      </c>
      <c r="D2554" s="560">
        <f t="shared" si="236"/>
        <v>4</v>
      </c>
      <c r="E2554" s="560">
        <f t="shared" si="237"/>
        <v>17</v>
      </c>
      <c r="F2554" s="560">
        <f t="shared" si="238"/>
        <v>9</v>
      </c>
      <c r="G2554" s="595">
        <f t="shared" si="239"/>
        <v>4</v>
      </c>
      <c r="H2554" s="590">
        <f>CHOOSE('Output Sheet'!$B$4,'8760 Data'!J2554,'8760 Data'!K2554,'8760 Data'!L2554,'8760 Data'!M2554,'8760 Data'!N2554,'8760 Data'!O2554,'8760 Data'!P2554,'8760 Data'!Q2554,'8760 Data'!R2554,'8760 Data'!S2554,'8760 Data'!T2554,'8760 Data'!U2554)</f>
        <v>0</v>
      </c>
      <c r="I2554" s="591" t="e">
        <f>H2554/'Output Sheet'!$B$8</f>
        <v>#DIV/0!</v>
      </c>
      <c r="J2554" s="596"/>
      <c r="K2554" s="560"/>
      <c r="L2554" s="560"/>
      <c r="M2554" s="560"/>
      <c r="N2554" s="560"/>
      <c r="O2554" s="560"/>
      <c r="P2554" s="560"/>
      <c r="Q2554" s="560"/>
      <c r="R2554" s="560"/>
      <c r="S2554" s="560"/>
      <c r="T2554" s="560"/>
      <c r="U2554" s="560"/>
    </row>
    <row r="2555" spans="1:21">
      <c r="A2555" s="593">
        <f t="shared" si="234"/>
        <v>41381</v>
      </c>
      <c r="B2555" s="594">
        <v>41381.416814351855</v>
      </c>
      <c r="C2555" s="560">
        <f t="shared" si="235"/>
        <v>2013</v>
      </c>
      <c r="D2555" s="560">
        <f t="shared" si="236"/>
        <v>4</v>
      </c>
      <c r="E2555" s="560">
        <f t="shared" si="237"/>
        <v>17</v>
      </c>
      <c r="F2555" s="560">
        <f t="shared" si="238"/>
        <v>10</v>
      </c>
      <c r="G2555" s="595">
        <f t="shared" si="239"/>
        <v>4</v>
      </c>
      <c r="H2555" s="590">
        <f>CHOOSE('Output Sheet'!$B$4,'8760 Data'!J2555,'8760 Data'!K2555,'8760 Data'!L2555,'8760 Data'!M2555,'8760 Data'!N2555,'8760 Data'!O2555,'8760 Data'!P2555,'8760 Data'!Q2555,'8760 Data'!R2555,'8760 Data'!S2555,'8760 Data'!T2555,'8760 Data'!U2555)</f>
        <v>0</v>
      </c>
      <c r="I2555" s="591" t="e">
        <f>H2555/'Output Sheet'!$B$8</f>
        <v>#DIV/0!</v>
      </c>
      <c r="J2555" s="596"/>
      <c r="K2555" s="560"/>
      <c r="L2555" s="560"/>
      <c r="M2555" s="560"/>
      <c r="N2555" s="560"/>
      <c r="O2555" s="560"/>
      <c r="P2555" s="560"/>
      <c r="Q2555" s="560"/>
      <c r="R2555" s="560"/>
      <c r="S2555" s="560"/>
      <c r="T2555" s="560"/>
      <c r="U2555" s="560"/>
    </row>
    <row r="2556" spans="1:21">
      <c r="A2556" s="593">
        <f t="shared" si="234"/>
        <v>41381</v>
      </c>
      <c r="B2556" s="594">
        <v>41381.458481076392</v>
      </c>
      <c r="C2556" s="560">
        <f t="shared" si="235"/>
        <v>2013</v>
      </c>
      <c r="D2556" s="560">
        <f t="shared" si="236"/>
        <v>4</v>
      </c>
      <c r="E2556" s="560">
        <f t="shared" si="237"/>
        <v>17</v>
      </c>
      <c r="F2556" s="560">
        <f t="shared" si="238"/>
        <v>11</v>
      </c>
      <c r="G2556" s="595">
        <f t="shared" si="239"/>
        <v>4</v>
      </c>
      <c r="H2556" s="590">
        <f>CHOOSE('Output Sheet'!$B$4,'8760 Data'!J2556,'8760 Data'!K2556,'8760 Data'!L2556,'8760 Data'!M2556,'8760 Data'!N2556,'8760 Data'!O2556,'8760 Data'!P2556,'8760 Data'!Q2556,'8760 Data'!R2556,'8760 Data'!S2556,'8760 Data'!T2556,'8760 Data'!U2556)</f>
        <v>0</v>
      </c>
      <c r="I2556" s="591" t="e">
        <f>H2556/'Output Sheet'!$B$8</f>
        <v>#DIV/0!</v>
      </c>
      <c r="J2556" s="596"/>
      <c r="K2556" s="560"/>
      <c r="L2556" s="560"/>
      <c r="M2556" s="560"/>
      <c r="N2556" s="560"/>
      <c r="O2556" s="560"/>
      <c r="P2556" s="560"/>
      <c r="Q2556" s="560"/>
      <c r="R2556" s="560"/>
      <c r="S2556" s="560"/>
      <c r="T2556" s="560"/>
      <c r="U2556" s="560"/>
    </row>
    <row r="2557" spans="1:21">
      <c r="A2557" s="593">
        <f t="shared" si="234"/>
        <v>41381</v>
      </c>
      <c r="B2557" s="594">
        <v>41381.500147800929</v>
      </c>
      <c r="C2557" s="560">
        <f t="shared" si="235"/>
        <v>2013</v>
      </c>
      <c r="D2557" s="560">
        <f t="shared" si="236"/>
        <v>4</v>
      </c>
      <c r="E2557" s="560">
        <f t="shared" si="237"/>
        <v>17</v>
      </c>
      <c r="F2557" s="560">
        <f t="shared" si="238"/>
        <v>12</v>
      </c>
      <c r="G2557" s="595">
        <f t="shared" si="239"/>
        <v>4</v>
      </c>
      <c r="H2557" s="590">
        <f>CHOOSE('Output Sheet'!$B$4,'8760 Data'!J2557,'8760 Data'!K2557,'8760 Data'!L2557,'8760 Data'!M2557,'8760 Data'!N2557,'8760 Data'!O2557,'8760 Data'!P2557,'8760 Data'!Q2557,'8760 Data'!R2557,'8760 Data'!S2557,'8760 Data'!T2557,'8760 Data'!U2557)</f>
        <v>0</v>
      </c>
      <c r="I2557" s="591" t="e">
        <f>H2557/'Output Sheet'!$B$8</f>
        <v>#DIV/0!</v>
      </c>
      <c r="J2557" s="596"/>
      <c r="K2557" s="560"/>
      <c r="L2557" s="560"/>
      <c r="M2557" s="560"/>
      <c r="N2557" s="560"/>
      <c r="O2557" s="560"/>
      <c r="P2557" s="560"/>
      <c r="Q2557" s="560"/>
      <c r="R2557" s="560"/>
      <c r="S2557" s="560"/>
      <c r="T2557" s="560"/>
      <c r="U2557" s="560"/>
    </row>
    <row r="2558" spans="1:21">
      <c r="A2558" s="593">
        <f t="shared" si="234"/>
        <v>41381</v>
      </c>
      <c r="B2558" s="594">
        <v>41381.541814525466</v>
      </c>
      <c r="C2558" s="560">
        <f t="shared" si="235"/>
        <v>2013</v>
      </c>
      <c r="D2558" s="560">
        <f t="shared" si="236"/>
        <v>4</v>
      </c>
      <c r="E2558" s="560">
        <f t="shared" si="237"/>
        <v>17</v>
      </c>
      <c r="F2558" s="560">
        <f t="shared" si="238"/>
        <v>13</v>
      </c>
      <c r="G2558" s="595">
        <f t="shared" si="239"/>
        <v>4</v>
      </c>
      <c r="H2558" s="590">
        <f>CHOOSE('Output Sheet'!$B$4,'8760 Data'!J2558,'8760 Data'!K2558,'8760 Data'!L2558,'8760 Data'!M2558,'8760 Data'!N2558,'8760 Data'!O2558,'8760 Data'!P2558,'8760 Data'!Q2558,'8760 Data'!R2558,'8760 Data'!S2558,'8760 Data'!T2558,'8760 Data'!U2558)</f>
        <v>0</v>
      </c>
      <c r="I2558" s="591" t="e">
        <f>H2558/'Output Sheet'!$B$8</f>
        <v>#DIV/0!</v>
      </c>
      <c r="J2558" s="596"/>
      <c r="K2558" s="560"/>
      <c r="L2558" s="560"/>
      <c r="M2558" s="560"/>
      <c r="N2558" s="560"/>
      <c r="O2558" s="560"/>
      <c r="P2558" s="560"/>
      <c r="Q2558" s="560"/>
      <c r="R2558" s="560"/>
      <c r="S2558" s="560"/>
      <c r="T2558" s="560"/>
      <c r="U2558" s="560"/>
    </row>
    <row r="2559" spans="1:21">
      <c r="A2559" s="593">
        <f t="shared" si="234"/>
        <v>41381</v>
      </c>
      <c r="B2559" s="594">
        <v>41381.583481250003</v>
      </c>
      <c r="C2559" s="560">
        <f t="shared" si="235"/>
        <v>2013</v>
      </c>
      <c r="D2559" s="560">
        <f t="shared" si="236"/>
        <v>4</v>
      </c>
      <c r="E2559" s="560">
        <f t="shared" si="237"/>
        <v>17</v>
      </c>
      <c r="F2559" s="560">
        <f t="shared" si="238"/>
        <v>14</v>
      </c>
      <c r="G2559" s="595">
        <f t="shared" si="239"/>
        <v>4</v>
      </c>
      <c r="H2559" s="590">
        <f>CHOOSE('Output Sheet'!$B$4,'8760 Data'!J2559,'8760 Data'!K2559,'8760 Data'!L2559,'8760 Data'!M2559,'8760 Data'!N2559,'8760 Data'!O2559,'8760 Data'!P2559,'8760 Data'!Q2559,'8760 Data'!R2559,'8760 Data'!S2559,'8760 Data'!T2559,'8760 Data'!U2559)</f>
        <v>0</v>
      </c>
      <c r="I2559" s="591" t="e">
        <f>H2559/'Output Sheet'!$B$8</f>
        <v>#DIV/0!</v>
      </c>
      <c r="J2559" s="596"/>
      <c r="K2559" s="560"/>
      <c r="L2559" s="560"/>
      <c r="M2559" s="560"/>
      <c r="N2559" s="560"/>
      <c r="O2559" s="560"/>
      <c r="P2559" s="560"/>
      <c r="Q2559" s="560"/>
      <c r="R2559" s="560"/>
      <c r="S2559" s="560"/>
      <c r="T2559" s="560"/>
      <c r="U2559" s="560"/>
    </row>
    <row r="2560" spans="1:21">
      <c r="A2560" s="593">
        <f t="shared" si="234"/>
        <v>41381</v>
      </c>
      <c r="B2560" s="594">
        <v>41381.625147974541</v>
      </c>
      <c r="C2560" s="560">
        <f t="shared" si="235"/>
        <v>2013</v>
      </c>
      <c r="D2560" s="560">
        <f t="shared" si="236"/>
        <v>4</v>
      </c>
      <c r="E2560" s="560">
        <f t="shared" si="237"/>
        <v>17</v>
      </c>
      <c r="F2560" s="560">
        <f t="shared" si="238"/>
        <v>15</v>
      </c>
      <c r="G2560" s="595">
        <f t="shared" si="239"/>
        <v>4</v>
      </c>
      <c r="H2560" s="590">
        <f>CHOOSE('Output Sheet'!$B$4,'8760 Data'!J2560,'8760 Data'!K2560,'8760 Data'!L2560,'8760 Data'!M2560,'8760 Data'!N2560,'8760 Data'!O2560,'8760 Data'!P2560,'8760 Data'!Q2560,'8760 Data'!R2560,'8760 Data'!S2560,'8760 Data'!T2560,'8760 Data'!U2560)</f>
        <v>0</v>
      </c>
      <c r="I2560" s="591" t="e">
        <f>H2560/'Output Sheet'!$B$8</f>
        <v>#DIV/0!</v>
      </c>
      <c r="J2560" s="596"/>
      <c r="K2560" s="560"/>
      <c r="L2560" s="560"/>
      <c r="M2560" s="560"/>
      <c r="N2560" s="560"/>
      <c r="O2560" s="560"/>
      <c r="P2560" s="560"/>
      <c r="Q2560" s="560"/>
      <c r="R2560" s="560"/>
      <c r="S2560" s="560"/>
      <c r="T2560" s="560"/>
      <c r="U2560" s="560"/>
    </row>
    <row r="2561" spans="1:21">
      <c r="A2561" s="593">
        <f t="shared" si="234"/>
        <v>41381</v>
      </c>
      <c r="B2561" s="594">
        <v>41381.666814699071</v>
      </c>
      <c r="C2561" s="560">
        <f t="shared" si="235"/>
        <v>2013</v>
      </c>
      <c r="D2561" s="560">
        <f t="shared" si="236"/>
        <v>4</v>
      </c>
      <c r="E2561" s="560">
        <f t="shared" si="237"/>
        <v>17</v>
      </c>
      <c r="F2561" s="560">
        <f t="shared" si="238"/>
        <v>16</v>
      </c>
      <c r="G2561" s="595">
        <f t="shared" si="239"/>
        <v>4</v>
      </c>
      <c r="H2561" s="590">
        <f>CHOOSE('Output Sheet'!$B$4,'8760 Data'!J2561,'8760 Data'!K2561,'8760 Data'!L2561,'8760 Data'!M2561,'8760 Data'!N2561,'8760 Data'!O2561,'8760 Data'!P2561,'8760 Data'!Q2561,'8760 Data'!R2561,'8760 Data'!S2561,'8760 Data'!T2561,'8760 Data'!U2561)</f>
        <v>0</v>
      </c>
      <c r="I2561" s="591" t="e">
        <f>H2561/'Output Sheet'!$B$8</f>
        <v>#DIV/0!</v>
      </c>
      <c r="J2561" s="596"/>
      <c r="K2561" s="560"/>
      <c r="L2561" s="560"/>
      <c r="M2561" s="560"/>
      <c r="N2561" s="560"/>
      <c r="O2561" s="560"/>
      <c r="P2561" s="560"/>
      <c r="Q2561" s="560"/>
      <c r="R2561" s="560"/>
      <c r="S2561" s="560"/>
      <c r="T2561" s="560"/>
      <c r="U2561" s="560"/>
    </row>
    <row r="2562" spans="1:21">
      <c r="A2562" s="593">
        <f t="shared" si="234"/>
        <v>41381</v>
      </c>
      <c r="B2562" s="594">
        <v>41381.708481423608</v>
      </c>
      <c r="C2562" s="560">
        <f t="shared" si="235"/>
        <v>2013</v>
      </c>
      <c r="D2562" s="560">
        <f t="shared" si="236"/>
        <v>4</v>
      </c>
      <c r="E2562" s="560">
        <f t="shared" si="237"/>
        <v>17</v>
      </c>
      <c r="F2562" s="560">
        <f t="shared" si="238"/>
        <v>17</v>
      </c>
      <c r="G2562" s="595">
        <f t="shared" si="239"/>
        <v>4</v>
      </c>
      <c r="H2562" s="590">
        <f>CHOOSE('Output Sheet'!$B$4,'8760 Data'!J2562,'8760 Data'!K2562,'8760 Data'!L2562,'8760 Data'!M2562,'8760 Data'!N2562,'8760 Data'!O2562,'8760 Data'!P2562,'8760 Data'!Q2562,'8760 Data'!R2562,'8760 Data'!S2562,'8760 Data'!T2562,'8760 Data'!U2562)</f>
        <v>0</v>
      </c>
      <c r="I2562" s="591" t="e">
        <f>H2562/'Output Sheet'!$B$8</f>
        <v>#DIV/0!</v>
      </c>
      <c r="J2562" s="596"/>
      <c r="K2562" s="560"/>
      <c r="L2562" s="560"/>
      <c r="M2562" s="560"/>
      <c r="N2562" s="560"/>
      <c r="O2562" s="560"/>
      <c r="P2562" s="560"/>
      <c r="Q2562" s="560"/>
      <c r="R2562" s="560"/>
      <c r="S2562" s="560"/>
      <c r="T2562" s="560"/>
      <c r="U2562" s="560"/>
    </row>
    <row r="2563" spans="1:21">
      <c r="A2563" s="593">
        <f t="shared" ref="A2563:A2626" si="240">DATE(C2563,D2563,E2563)</f>
        <v>41381</v>
      </c>
      <c r="B2563" s="594">
        <v>41381.750148148145</v>
      </c>
      <c r="C2563" s="560">
        <f t="shared" ref="C2563:C2626" si="241">YEAR(B2563)</f>
        <v>2013</v>
      </c>
      <c r="D2563" s="560">
        <f t="shared" ref="D2563:D2626" si="242">MONTH(B2563)</f>
        <v>4</v>
      </c>
      <c r="E2563" s="560">
        <f t="shared" ref="E2563:E2626" si="243">DAY(B2563)</f>
        <v>17</v>
      </c>
      <c r="F2563" s="560">
        <f t="shared" ref="F2563:F2626" si="244">IF(HOUR(B2563)&lt;&gt;0,HOUR(B2563),24)</f>
        <v>18</v>
      </c>
      <c r="G2563" s="595">
        <f t="shared" ref="G2563:G2626" si="245">WEEKDAY(B2563,1)</f>
        <v>4</v>
      </c>
      <c r="H2563" s="590">
        <f>CHOOSE('Output Sheet'!$B$4,'8760 Data'!J2563,'8760 Data'!K2563,'8760 Data'!L2563,'8760 Data'!M2563,'8760 Data'!N2563,'8760 Data'!O2563,'8760 Data'!P2563,'8760 Data'!Q2563,'8760 Data'!R2563,'8760 Data'!S2563,'8760 Data'!T2563,'8760 Data'!U2563)</f>
        <v>0</v>
      </c>
      <c r="I2563" s="591" t="e">
        <f>H2563/'Output Sheet'!$B$8</f>
        <v>#DIV/0!</v>
      </c>
      <c r="J2563" s="596"/>
      <c r="K2563" s="560"/>
      <c r="L2563" s="560"/>
      <c r="M2563" s="560"/>
      <c r="N2563" s="560"/>
      <c r="O2563" s="560"/>
      <c r="P2563" s="560"/>
      <c r="Q2563" s="560"/>
      <c r="R2563" s="560"/>
      <c r="S2563" s="560"/>
      <c r="T2563" s="560"/>
      <c r="U2563" s="560"/>
    </row>
    <row r="2564" spans="1:21">
      <c r="A2564" s="593">
        <f t="shared" si="240"/>
        <v>41381</v>
      </c>
      <c r="B2564" s="594">
        <v>41381.791814872682</v>
      </c>
      <c r="C2564" s="560">
        <f t="shared" si="241"/>
        <v>2013</v>
      </c>
      <c r="D2564" s="560">
        <f t="shared" si="242"/>
        <v>4</v>
      </c>
      <c r="E2564" s="560">
        <f t="shared" si="243"/>
        <v>17</v>
      </c>
      <c r="F2564" s="560">
        <f t="shared" si="244"/>
        <v>19</v>
      </c>
      <c r="G2564" s="595">
        <f t="shared" si="245"/>
        <v>4</v>
      </c>
      <c r="H2564" s="590">
        <f>CHOOSE('Output Sheet'!$B$4,'8760 Data'!J2564,'8760 Data'!K2564,'8760 Data'!L2564,'8760 Data'!M2564,'8760 Data'!N2564,'8760 Data'!O2564,'8760 Data'!P2564,'8760 Data'!Q2564,'8760 Data'!R2564,'8760 Data'!S2564,'8760 Data'!T2564,'8760 Data'!U2564)</f>
        <v>0</v>
      </c>
      <c r="I2564" s="591" t="e">
        <f>H2564/'Output Sheet'!$B$8</f>
        <v>#DIV/0!</v>
      </c>
      <c r="J2564" s="596"/>
      <c r="K2564" s="560"/>
      <c r="L2564" s="560"/>
      <c r="M2564" s="560"/>
      <c r="N2564" s="560"/>
      <c r="O2564" s="560"/>
      <c r="P2564" s="560"/>
      <c r="Q2564" s="560"/>
      <c r="R2564" s="560"/>
      <c r="S2564" s="560"/>
      <c r="T2564" s="560"/>
      <c r="U2564" s="560"/>
    </row>
    <row r="2565" spans="1:21">
      <c r="A2565" s="593">
        <f t="shared" si="240"/>
        <v>41381</v>
      </c>
      <c r="B2565" s="594">
        <v>41381.833481597219</v>
      </c>
      <c r="C2565" s="560">
        <f t="shared" si="241"/>
        <v>2013</v>
      </c>
      <c r="D2565" s="560">
        <f t="shared" si="242"/>
        <v>4</v>
      </c>
      <c r="E2565" s="560">
        <f t="shared" si="243"/>
        <v>17</v>
      </c>
      <c r="F2565" s="560">
        <f t="shared" si="244"/>
        <v>20</v>
      </c>
      <c r="G2565" s="595">
        <f t="shared" si="245"/>
        <v>4</v>
      </c>
      <c r="H2565" s="590">
        <f>CHOOSE('Output Sheet'!$B$4,'8760 Data'!J2565,'8760 Data'!K2565,'8760 Data'!L2565,'8760 Data'!M2565,'8760 Data'!N2565,'8760 Data'!O2565,'8760 Data'!P2565,'8760 Data'!Q2565,'8760 Data'!R2565,'8760 Data'!S2565,'8760 Data'!T2565,'8760 Data'!U2565)</f>
        <v>0</v>
      </c>
      <c r="I2565" s="591" t="e">
        <f>H2565/'Output Sheet'!$B$8</f>
        <v>#DIV/0!</v>
      </c>
      <c r="J2565" s="596"/>
      <c r="K2565" s="560"/>
      <c r="L2565" s="560"/>
      <c r="M2565" s="560"/>
      <c r="N2565" s="560"/>
      <c r="O2565" s="560"/>
      <c r="P2565" s="560"/>
      <c r="Q2565" s="560"/>
      <c r="R2565" s="560"/>
      <c r="S2565" s="560"/>
      <c r="T2565" s="560"/>
      <c r="U2565" s="560"/>
    </row>
    <row r="2566" spans="1:21">
      <c r="A2566" s="593">
        <f t="shared" si="240"/>
        <v>41381</v>
      </c>
      <c r="B2566" s="594">
        <v>41381.875148321757</v>
      </c>
      <c r="C2566" s="560">
        <f t="shared" si="241"/>
        <v>2013</v>
      </c>
      <c r="D2566" s="560">
        <f t="shared" si="242"/>
        <v>4</v>
      </c>
      <c r="E2566" s="560">
        <f t="shared" si="243"/>
        <v>17</v>
      </c>
      <c r="F2566" s="560">
        <f t="shared" si="244"/>
        <v>21</v>
      </c>
      <c r="G2566" s="595">
        <f t="shared" si="245"/>
        <v>4</v>
      </c>
      <c r="H2566" s="590">
        <f>CHOOSE('Output Sheet'!$B$4,'8760 Data'!J2566,'8760 Data'!K2566,'8760 Data'!L2566,'8760 Data'!M2566,'8760 Data'!N2566,'8760 Data'!O2566,'8760 Data'!P2566,'8760 Data'!Q2566,'8760 Data'!R2566,'8760 Data'!S2566,'8760 Data'!T2566,'8760 Data'!U2566)</f>
        <v>0</v>
      </c>
      <c r="I2566" s="591" t="e">
        <f>H2566/'Output Sheet'!$B$8</f>
        <v>#DIV/0!</v>
      </c>
      <c r="J2566" s="596"/>
      <c r="K2566" s="560"/>
      <c r="L2566" s="560"/>
      <c r="M2566" s="560"/>
      <c r="N2566" s="560"/>
      <c r="O2566" s="560"/>
      <c r="P2566" s="560"/>
      <c r="Q2566" s="560"/>
      <c r="R2566" s="560"/>
      <c r="S2566" s="560"/>
      <c r="T2566" s="560"/>
      <c r="U2566" s="560"/>
    </row>
    <row r="2567" spans="1:21">
      <c r="A2567" s="593">
        <f t="shared" si="240"/>
        <v>41381</v>
      </c>
      <c r="B2567" s="594">
        <v>41381.916815046294</v>
      </c>
      <c r="C2567" s="560">
        <f t="shared" si="241"/>
        <v>2013</v>
      </c>
      <c r="D2567" s="560">
        <f t="shared" si="242"/>
        <v>4</v>
      </c>
      <c r="E2567" s="560">
        <f t="shared" si="243"/>
        <v>17</v>
      </c>
      <c r="F2567" s="560">
        <f t="shared" si="244"/>
        <v>22</v>
      </c>
      <c r="G2567" s="595">
        <f t="shared" si="245"/>
        <v>4</v>
      </c>
      <c r="H2567" s="590">
        <f>CHOOSE('Output Sheet'!$B$4,'8760 Data'!J2567,'8760 Data'!K2567,'8760 Data'!L2567,'8760 Data'!M2567,'8760 Data'!N2567,'8760 Data'!O2567,'8760 Data'!P2567,'8760 Data'!Q2567,'8760 Data'!R2567,'8760 Data'!S2567,'8760 Data'!T2567,'8760 Data'!U2567)</f>
        <v>0</v>
      </c>
      <c r="I2567" s="591" t="e">
        <f>H2567/'Output Sheet'!$B$8</f>
        <v>#DIV/0!</v>
      </c>
      <c r="J2567" s="596"/>
      <c r="K2567" s="560"/>
      <c r="L2567" s="560"/>
      <c r="M2567" s="560"/>
      <c r="N2567" s="560"/>
      <c r="O2567" s="560"/>
      <c r="P2567" s="560"/>
      <c r="Q2567" s="560"/>
      <c r="R2567" s="560"/>
      <c r="S2567" s="560"/>
      <c r="T2567" s="560"/>
      <c r="U2567" s="560"/>
    </row>
    <row r="2568" spans="1:21">
      <c r="A2568" s="593">
        <f t="shared" si="240"/>
        <v>41381</v>
      </c>
      <c r="B2568" s="594">
        <v>41381.958481770831</v>
      </c>
      <c r="C2568" s="560">
        <f t="shared" si="241"/>
        <v>2013</v>
      </c>
      <c r="D2568" s="560">
        <f t="shared" si="242"/>
        <v>4</v>
      </c>
      <c r="E2568" s="560">
        <f t="shared" si="243"/>
        <v>17</v>
      </c>
      <c r="F2568" s="560">
        <f t="shared" si="244"/>
        <v>23</v>
      </c>
      <c r="G2568" s="595">
        <f t="shared" si="245"/>
        <v>4</v>
      </c>
      <c r="H2568" s="590">
        <f>CHOOSE('Output Sheet'!$B$4,'8760 Data'!J2568,'8760 Data'!K2568,'8760 Data'!L2568,'8760 Data'!M2568,'8760 Data'!N2568,'8760 Data'!O2568,'8760 Data'!P2568,'8760 Data'!Q2568,'8760 Data'!R2568,'8760 Data'!S2568,'8760 Data'!T2568,'8760 Data'!U2568)</f>
        <v>0</v>
      </c>
      <c r="I2568" s="591" t="e">
        <f>H2568/'Output Sheet'!$B$8</f>
        <v>#DIV/0!</v>
      </c>
      <c r="J2568" s="596"/>
      <c r="K2568" s="560"/>
      <c r="L2568" s="560"/>
      <c r="M2568" s="560"/>
      <c r="N2568" s="560"/>
      <c r="O2568" s="560"/>
      <c r="P2568" s="560"/>
      <c r="Q2568" s="560"/>
      <c r="R2568" s="560"/>
      <c r="S2568" s="560"/>
      <c r="T2568" s="560"/>
      <c r="U2568" s="560"/>
    </row>
    <row r="2569" spans="1:21">
      <c r="A2569" s="593">
        <f t="shared" si="240"/>
        <v>41382</v>
      </c>
      <c r="B2569" s="594">
        <v>41382.000148495368</v>
      </c>
      <c r="C2569" s="560">
        <f t="shared" si="241"/>
        <v>2013</v>
      </c>
      <c r="D2569" s="560">
        <f t="shared" si="242"/>
        <v>4</v>
      </c>
      <c r="E2569" s="560">
        <f t="shared" si="243"/>
        <v>18</v>
      </c>
      <c r="F2569" s="560">
        <f t="shared" si="244"/>
        <v>24</v>
      </c>
      <c r="G2569" s="595">
        <f t="shared" si="245"/>
        <v>5</v>
      </c>
      <c r="H2569" s="590">
        <f>CHOOSE('Output Sheet'!$B$4,'8760 Data'!J2569,'8760 Data'!K2569,'8760 Data'!L2569,'8760 Data'!M2569,'8760 Data'!N2569,'8760 Data'!O2569,'8760 Data'!P2569,'8760 Data'!Q2569,'8760 Data'!R2569,'8760 Data'!S2569,'8760 Data'!T2569,'8760 Data'!U2569)</f>
        <v>0</v>
      </c>
      <c r="I2569" s="591" t="e">
        <f>H2569/'Output Sheet'!$B$8</f>
        <v>#DIV/0!</v>
      </c>
      <c r="J2569" s="596"/>
      <c r="K2569" s="560"/>
      <c r="L2569" s="560"/>
      <c r="M2569" s="560"/>
      <c r="N2569" s="560"/>
      <c r="O2569" s="560"/>
      <c r="P2569" s="560"/>
      <c r="Q2569" s="560"/>
      <c r="R2569" s="560"/>
      <c r="S2569" s="560"/>
      <c r="T2569" s="560"/>
      <c r="U2569" s="560"/>
    </row>
    <row r="2570" spans="1:21">
      <c r="A2570" s="593">
        <f t="shared" si="240"/>
        <v>41382</v>
      </c>
      <c r="B2570" s="594">
        <v>41382.041815219905</v>
      </c>
      <c r="C2570" s="560">
        <f t="shared" si="241"/>
        <v>2013</v>
      </c>
      <c r="D2570" s="560">
        <f t="shared" si="242"/>
        <v>4</v>
      </c>
      <c r="E2570" s="560">
        <f t="shared" si="243"/>
        <v>18</v>
      </c>
      <c r="F2570" s="560">
        <f t="shared" si="244"/>
        <v>1</v>
      </c>
      <c r="G2570" s="595">
        <f t="shared" si="245"/>
        <v>5</v>
      </c>
      <c r="H2570" s="590">
        <f>CHOOSE('Output Sheet'!$B$4,'8760 Data'!J2570,'8760 Data'!K2570,'8760 Data'!L2570,'8760 Data'!M2570,'8760 Data'!N2570,'8760 Data'!O2570,'8760 Data'!P2570,'8760 Data'!Q2570,'8760 Data'!R2570,'8760 Data'!S2570,'8760 Data'!T2570,'8760 Data'!U2570)</f>
        <v>0</v>
      </c>
      <c r="I2570" s="591" t="e">
        <f>H2570/'Output Sheet'!$B$8</f>
        <v>#DIV/0!</v>
      </c>
      <c r="J2570" s="596"/>
      <c r="K2570" s="560"/>
      <c r="L2570" s="560"/>
      <c r="M2570" s="560"/>
      <c r="N2570" s="560"/>
      <c r="O2570" s="560"/>
      <c r="P2570" s="560"/>
      <c r="Q2570" s="560"/>
      <c r="R2570" s="560"/>
      <c r="S2570" s="560"/>
      <c r="T2570" s="560"/>
      <c r="U2570" s="560"/>
    </row>
    <row r="2571" spans="1:21">
      <c r="A2571" s="593">
        <f t="shared" si="240"/>
        <v>41382</v>
      </c>
      <c r="B2571" s="594">
        <v>41382.083481944443</v>
      </c>
      <c r="C2571" s="560">
        <f t="shared" si="241"/>
        <v>2013</v>
      </c>
      <c r="D2571" s="560">
        <f t="shared" si="242"/>
        <v>4</v>
      </c>
      <c r="E2571" s="560">
        <f t="shared" si="243"/>
        <v>18</v>
      </c>
      <c r="F2571" s="560">
        <f t="shared" si="244"/>
        <v>2</v>
      </c>
      <c r="G2571" s="595">
        <f t="shared" si="245"/>
        <v>5</v>
      </c>
      <c r="H2571" s="590">
        <f>CHOOSE('Output Sheet'!$B$4,'8760 Data'!J2571,'8760 Data'!K2571,'8760 Data'!L2571,'8760 Data'!M2571,'8760 Data'!N2571,'8760 Data'!O2571,'8760 Data'!P2571,'8760 Data'!Q2571,'8760 Data'!R2571,'8760 Data'!S2571,'8760 Data'!T2571,'8760 Data'!U2571)</f>
        <v>0</v>
      </c>
      <c r="I2571" s="591" t="e">
        <f>H2571/'Output Sheet'!$B$8</f>
        <v>#DIV/0!</v>
      </c>
      <c r="J2571" s="596"/>
      <c r="K2571" s="560"/>
      <c r="L2571" s="560"/>
      <c r="M2571" s="560"/>
      <c r="N2571" s="560"/>
      <c r="O2571" s="560"/>
      <c r="P2571" s="560"/>
      <c r="Q2571" s="560"/>
      <c r="R2571" s="560"/>
      <c r="S2571" s="560"/>
      <c r="T2571" s="560"/>
      <c r="U2571" s="560"/>
    </row>
    <row r="2572" spans="1:21">
      <c r="A2572" s="593">
        <f t="shared" si="240"/>
        <v>41382</v>
      </c>
      <c r="B2572" s="594">
        <v>41382.12514866898</v>
      </c>
      <c r="C2572" s="560">
        <f t="shared" si="241"/>
        <v>2013</v>
      </c>
      <c r="D2572" s="560">
        <f t="shared" si="242"/>
        <v>4</v>
      </c>
      <c r="E2572" s="560">
        <f t="shared" si="243"/>
        <v>18</v>
      </c>
      <c r="F2572" s="560">
        <f t="shared" si="244"/>
        <v>3</v>
      </c>
      <c r="G2572" s="595">
        <f t="shared" si="245"/>
        <v>5</v>
      </c>
      <c r="H2572" s="590">
        <f>CHOOSE('Output Sheet'!$B$4,'8760 Data'!J2572,'8760 Data'!K2572,'8760 Data'!L2572,'8760 Data'!M2572,'8760 Data'!N2572,'8760 Data'!O2572,'8760 Data'!P2572,'8760 Data'!Q2572,'8760 Data'!R2572,'8760 Data'!S2572,'8760 Data'!T2572,'8760 Data'!U2572)</f>
        <v>0</v>
      </c>
      <c r="I2572" s="591" t="e">
        <f>H2572/'Output Sheet'!$B$8</f>
        <v>#DIV/0!</v>
      </c>
      <c r="J2572" s="596"/>
      <c r="K2572" s="560"/>
      <c r="L2572" s="560"/>
      <c r="M2572" s="560"/>
      <c r="N2572" s="560"/>
      <c r="O2572" s="560"/>
      <c r="P2572" s="560"/>
      <c r="Q2572" s="560"/>
      <c r="R2572" s="560"/>
      <c r="S2572" s="560"/>
      <c r="T2572" s="560"/>
      <c r="U2572" s="560"/>
    </row>
    <row r="2573" spans="1:21">
      <c r="A2573" s="593">
        <f t="shared" si="240"/>
        <v>41382</v>
      </c>
      <c r="B2573" s="594">
        <v>41382.166815393517</v>
      </c>
      <c r="C2573" s="560">
        <f t="shared" si="241"/>
        <v>2013</v>
      </c>
      <c r="D2573" s="560">
        <f t="shared" si="242"/>
        <v>4</v>
      </c>
      <c r="E2573" s="560">
        <f t="shared" si="243"/>
        <v>18</v>
      </c>
      <c r="F2573" s="560">
        <f t="shared" si="244"/>
        <v>4</v>
      </c>
      <c r="G2573" s="595">
        <f t="shared" si="245"/>
        <v>5</v>
      </c>
      <c r="H2573" s="590">
        <f>CHOOSE('Output Sheet'!$B$4,'8760 Data'!J2573,'8760 Data'!K2573,'8760 Data'!L2573,'8760 Data'!M2573,'8760 Data'!N2573,'8760 Data'!O2573,'8760 Data'!P2573,'8760 Data'!Q2573,'8760 Data'!R2573,'8760 Data'!S2573,'8760 Data'!T2573,'8760 Data'!U2573)</f>
        <v>0</v>
      </c>
      <c r="I2573" s="591" t="e">
        <f>H2573/'Output Sheet'!$B$8</f>
        <v>#DIV/0!</v>
      </c>
      <c r="J2573" s="596"/>
      <c r="K2573" s="560"/>
      <c r="L2573" s="560"/>
      <c r="M2573" s="560"/>
      <c r="N2573" s="560"/>
      <c r="O2573" s="560"/>
      <c r="P2573" s="560"/>
      <c r="Q2573" s="560"/>
      <c r="R2573" s="560"/>
      <c r="S2573" s="560"/>
      <c r="T2573" s="560"/>
      <c r="U2573" s="560"/>
    </row>
    <row r="2574" spans="1:21">
      <c r="A2574" s="593">
        <f t="shared" si="240"/>
        <v>41382</v>
      </c>
      <c r="B2574" s="594">
        <v>41382.208482118054</v>
      </c>
      <c r="C2574" s="560">
        <f t="shared" si="241"/>
        <v>2013</v>
      </c>
      <c r="D2574" s="560">
        <f t="shared" si="242"/>
        <v>4</v>
      </c>
      <c r="E2574" s="560">
        <f t="shared" si="243"/>
        <v>18</v>
      </c>
      <c r="F2574" s="560">
        <f t="shared" si="244"/>
        <v>5</v>
      </c>
      <c r="G2574" s="595">
        <f t="shared" si="245"/>
        <v>5</v>
      </c>
      <c r="H2574" s="590">
        <f>CHOOSE('Output Sheet'!$B$4,'8760 Data'!J2574,'8760 Data'!K2574,'8760 Data'!L2574,'8760 Data'!M2574,'8760 Data'!N2574,'8760 Data'!O2574,'8760 Data'!P2574,'8760 Data'!Q2574,'8760 Data'!R2574,'8760 Data'!S2574,'8760 Data'!T2574,'8760 Data'!U2574)</f>
        <v>0</v>
      </c>
      <c r="I2574" s="591" t="e">
        <f>H2574/'Output Sheet'!$B$8</f>
        <v>#DIV/0!</v>
      </c>
      <c r="J2574" s="596"/>
      <c r="K2574" s="560"/>
      <c r="L2574" s="560"/>
      <c r="M2574" s="560"/>
      <c r="N2574" s="560"/>
      <c r="O2574" s="560"/>
      <c r="P2574" s="560"/>
      <c r="Q2574" s="560"/>
      <c r="R2574" s="560"/>
      <c r="S2574" s="560"/>
      <c r="T2574" s="560"/>
      <c r="U2574" s="560"/>
    </row>
    <row r="2575" spans="1:21">
      <c r="A2575" s="593">
        <f t="shared" si="240"/>
        <v>41382</v>
      </c>
      <c r="B2575" s="594">
        <v>41382.250148842591</v>
      </c>
      <c r="C2575" s="560">
        <f t="shared" si="241"/>
        <v>2013</v>
      </c>
      <c r="D2575" s="560">
        <f t="shared" si="242"/>
        <v>4</v>
      </c>
      <c r="E2575" s="560">
        <f t="shared" si="243"/>
        <v>18</v>
      </c>
      <c r="F2575" s="560">
        <f t="shared" si="244"/>
        <v>6</v>
      </c>
      <c r="G2575" s="595">
        <f t="shared" si="245"/>
        <v>5</v>
      </c>
      <c r="H2575" s="590">
        <f>CHOOSE('Output Sheet'!$B$4,'8760 Data'!J2575,'8760 Data'!K2575,'8760 Data'!L2575,'8760 Data'!M2575,'8760 Data'!N2575,'8760 Data'!O2575,'8760 Data'!P2575,'8760 Data'!Q2575,'8760 Data'!R2575,'8760 Data'!S2575,'8760 Data'!T2575,'8760 Data'!U2575)</f>
        <v>0</v>
      </c>
      <c r="I2575" s="591" t="e">
        <f>H2575/'Output Sheet'!$B$8</f>
        <v>#DIV/0!</v>
      </c>
      <c r="J2575" s="596"/>
      <c r="K2575" s="560"/>
      <c r="L2575" s="560"/>
      <c r="M2575" s="560"/>
      <c r="N2575" s="560"/>
      <c r="O2575" s="560"/>
      <c r="P2575" s="560"/>
      <c r="Q2575" s="560"/>
      <c r="R2575" s="560"/>
      <c r="S2575" s="560"/>
      <c r="T2575" s="560"/>
      <c r="U2575" s="560"/>
    </row>
    <row r="2576" spans="1:21">
      <c r="A2576" s="593">
        <f t="shared" si="240"/>
        <v>41382</v>
      </c>
      <c r="B2576" s="594">
        <v>41382.291815567129</v>
      </c>
      <c r="C2576" s="560">
        <f t="shared" si="241"/>
        <v>2013</v>
      </c>
      <c r="D2576" s="560">
        <f t="shared" si="242"/>
        <v>4</v>
      </c>
      <c r="E2576" s="560">
        <f t="shared" si="243"/>
        <v>18</v>
      </c>
      <c r="F2576" s="560">
        <f t="shared" si="244"/>
        <v>7</v>
      </c>
      <c r="G2576" s="595">
        <f t="shared" si="245"/>
        <v>5</v>
      </c>
      <c r="H2576" s="590">
        <f>CHOOSE('Output Sheet'!$B$4,'8760 Data'!J2576,'8760 Data'!K2576,'8760 Data'!L2576,'8760 Data'!M2576,'8760 Data'!N2576,'8760 Data'!O2576,'8760 Data'!P2576,'8760 Data'!Q2576,'8760 Data'!R2576,'8760 Data'!S2576,'8760 Data'!T2576,'8760 Data'!U2576)</f>
        <v>0</v>
      </c>
      <c r="I2576" s="591" t="e">
        <f>H2576/'Output Sheet'!$B$8</f>
        <v>#DIV/0!</v>
      </c>
      <c r="J2576" s="596"/>
      <c r="K2576" s="560"/>
      <c r="L2576" s="560"/>
      <c r="M2576" s="560"/>
      <c r="N2576" s="560"/>
      <c r="O2576" s="560"/>
      <c r="P2576" s="560"/>
      <c r="Q2576" s="560"/>
      <c r="R2576" s="560"/>
      <c r="S2576" s="560"/>
      <c r="T2576" s="560"/>
      <c r="U2576" s="560"/>
    </row>
    <row r="2577" spans="1:21">
      <c r="A2577" s="593">
        <f t="shared" si="240"/>
        <v>41382</v>
      </c>
      <c r="B2577" s="594">
        <v>41382.333482291666</v>
      </c>
      <c r="C2577" s="560">
        <f t="shared" si="241"/>
        <v>2013</v>
      </c>
      <c r="D2577" s="560">
        <f t="shared" si="242"/>
        <v>4</v>
      </c>
      <c r="E2577" s="560">
        <f t="shared" si="243"/>
        <v>18</v>
      </c>
      <c r="F2577" s="560">
        <f t="shared" si="244"/>
        <v>8</v>
      </c>
      <c r="G2577" s="595">
        <f t="shared" si="245"/>
        <v>5</v>
      </c>
      <c r="H2577" s="590">
        <f>CHOOSE('Output Sheet'!$B$4,'8760 Data'!J2577,'8760 Data'!K2577,'8760 Data'!L2577,'8760 Data'!M2577,'8760 Data'!N2577,'8760 Data'!O2577,'8760 Data'!P2577,'8760 Data'!Q2577,'8760 Data'!R2577,'8760 Data'!S2577,'8760 Data'!T2577,'8760 Data'!U2577)</f>
        <v>0</v>
      </c>
      <c r="I2577" s="591" t="e">
        <f>H2577/'Output Sheet'!$B$8</f>
        <v>#DIV/0!</v>
      </c>
      <c r="J2577" s="596"/>
      <c r="K2577" s="560"/>
      <c r="L2577" s="560"/>
      <c r="M2577" s="560"/>
      <c r="N2577" s="560"/>
      <c r="O2577" s="560"/>
      <c r="P2577" s="560"/>
      <c r="Q2577" s="560"/>
      <c r="R2577" s="560"/>
      <c r="S2577" s="560"/>
      <c r="T2577" s="560"/>
      <c r="U2577" s="560"/>
    </row>
    <row r="2578" spans="1:21">
      <c r="A2578" s="593">
        <f t="shared" si="240"/>
        <v>41382</v>
      </c>
      <c r="B2578" s="594">
        <v>41382.375149016203</v>
      </c>
      <c r="C2578" s="560">
        <f t="shared" si="241"/>
        <v>2013</v>
      </c>
      <c r="D2578" s="560">
        <f t="shared" si="242"/>
        <v>4</v>
      </c>
      <c r="E2578" s="560">
        <f t="shared" si="243"/>
        <v>18</v>
      </c>
      <c r="F2578" s="560">
        <f t="shared" si="244"/>
        <v>9</v>
      </c>
      <c r="G2578" s="595">
        <f t="shared" si="245"/>
        <v>5</v>
      </c>
      <c r="H2578" s="590">
        <f>CHOOSE('Output Sheet'!$B$4,'8760 Data'!J2578,'8760 Data'!K2578,'8760 Data'!L2578,'8760 Data'!M2578,'8760 Data'!N2578,'8760 Data'!O2578,'8760 Data'!P2578,'8760 Data'!Q2578,'8760 Data'!R2578,'8760 Data'!S2578,'8760 Data'!T2578,'8760 Data'!U2578)</f>
        <v>0</v>
      </c>
      <c r="I2578" s="591" t="e">
        <f>H2578/'Output Sheet'!$B$8</f>
        <v>#DIV/0!</v>
      </c>
      <c r="J2578" s="596"/>
      <c r="K2578" s="560"/>
      <c r="L2578" s="560"/>
      <c r="M2578" s="560"/>
      <c r="N2578" s="560"/>
      <c r="O2578" s="560"/>
      <c r="P2578" s="560"/>
      <c r="Q2578" s="560"/>
      <c r="R2578" s="560"/>
      <c r="S2578" s="560"/>
      <c r="T2578" s="560"/>
      <c r="U2578" s="560"/>
    </row>
    <row r="2579" spans="1:21">
      <c r="A2579" s="593">
        <f t="shared" si="240"/>
        <v>41382</v>
      </c>
      <c r="B2579" s="594">
        <v>41382.41681574074</v>
      </c>
      <c r="C2579" s="560">
        <f t="shared" si="241"/>
        <v>2013</v>
      </c>
      <c r="D2579" s="560">
        <f t="shared" si="242"/>
        <v>4</v>
      </c>
      <c r="E2579" s="560">
        <f t="shared" si="243"/>
        <v>18</v>
      </c>
      <c r="F2579" s="560">
        <f t="shared" si="244"/>
        <v>10</v>
      </c>
      <c r="G2579" s="595">
        <f t="shared" si="245"/>
        <v>5</v>
      </c>
      <c r="H2579" s="590">
        <f>CHOOSE('Output Sheet'!$B$4,'8760 Data'!J2579,'8760 Data'!K2579,'8760 Data'!L2579,'8760 Data'!M2579,'8760 Data'!N2579,'8760 Data'!O2579,'8760 Data'!P2579,'8760 Data'!Q2579,'8760 Data'!R2579,'8760 Data'!S2579,'8760 Data'!T2579,'8760 Data'!U2579)</f>
        <v>0</v>
      </c>
      <c r="I2579" s="591" t="e">
        <f>H2579/'Output Sheet'!$B$8</f>
        <v>#DIV/0!</v>
      </c>
      <c r="J2579" s="596"/>
      <c r="K2579" s="560"/>
      <c r="L2579" s="560"/>
      <c r="M2579" s="560"/>
      <c r="N2579" s="560"/>
      <c r="O2579" s="560"/>
      <c r="P2579" s="560"/>
      <c r="Q2579" s="560"/>
      <c r="R2579" s="560"/>
      <c r="S2579" s="560"/>
      <c r="T2579" s="560"/>
      <c r="U2579" s="560"/>
    </row>
    <row r="2580" spans="1:21">
      <c r="A2580" s="593">
        <f t="shared" si="240"/>
        <v>41382</v>
      </c>
      <c r="B2580" s="594">
        <v>41382.458482465277</v>
      </c>
      <c r="C2580" s="560">
        <f t="shared" si="241"/>
        <v>2013</v>
      </c>
      <c r="D2580" s="560">
        <f t="shared" si="242"/>
        <v>4</v>
      </c>
      <c r="E2580" s="560">
        <f t="shared" si="243"/>
        <v>18</v>
      </c>
      <c r="F2580" s="560">
        <f t="shared" si="244"/>
        <v>11</v>
      </c>
      <c r="G2580" s="595">
        <f t="shared" si="245"/>
        <v>5</v>
      </c>
      <c r="H2580" s="590">
        <f>CHOOSE('Output Sheet'!$B$4,'8760 Data'!J2580,'8760 Data'!K2580,'8760 Data'!L2580,'8760 Data'!M2580,'8760 Data'!N2580,'8760 Data'!O2580,'8760 Data'!P2580,'8760 Data'!Q2580,'8760 Data'!R2580,'8760 Data'!S2580,'8760 Data'!T2580,'8760 Data'!U2580)</f>
        <v>0</v>
      </c>
      <c r="I2580" s="591" t="e">
        <f>H2580/'Output Sheet'!$B$8</f>
        <v>#DIV/0!</v>
      </c>
      <c r="J2580" s="596"/>
      <c r="K2580" s="560"/>
      <c r="L2580" s="560"/>
      <c r="M2580" s="560"/>
      <c r="N2580" s="560"/>
      <c r="O2580" s="560"/>
      <c r="P2580" s="560"/>
      <c r="Q2580" s="560"/>
      <c r="R2580" s="560"/>
      <c r="S2580" s="560"/>
      <c r="T2580" s="560"/>
      <c r="U2580" s="560"/>
    </row>
    <row r="2581" spans="1:21">
      <c r="A2581" s="593">
        <f t="shared" si="240"/>
        <v>41382</v>
      </c>
      <c r="B2581" s="594">
        <v>41382.500149189815</v>
      </c>
      <c r="C2581" s="560">
        <f t="shared" si="241"/>
        <v>2013</v>
      </c>
      <c r="D2581" s="560">
        <f t="shared" si="242"/>
        <v>4</v>
      </c>
      <c r="E2581" s="560">
        <f t="shared" si="243"/>
        <v>18</v>
      </c>
      <c r="F2581" s="560">
        <f t="shared" si="244"/>
        <v>12</v>
      </c>
      <c r="G2581" s="595">
        <f t="shared" si="245"/>
        <v>5</v>
      </c>
      <c r="H2581" s="590">
        <f>CHOOSE('Output Sheet'!$B$4,'8760 Data'!J2581,'8760 Data'!K2581,'8760 Data'!L2581,'8760 Data'!M2581,'8760 Data'!N2581,'8760 Data'!O2581,'8760 Data'!P2581,'8760 Data'!Q2581,'8760 Data'!R2581,'8760 Data'!S2581,'8760 Data'!T2581,'8760 Data'!U2581)</f>
        <v>0</v>
      </c>
      <c r="I2581" s="591" t="e">
        <f>H2581/'Output Sheet'!$B$8</f>
        <v>#DIV/0!</v>
      </c>
      <c r="J2581" s="596"/>
      <c r="K2581" s="560"/>
      <c r="L2581" s="560"/>
      <c r="M2581" s="560"/>
      <c r="N2581" s="560"/>
      <c r="O2581" s="560"/>
      <c r="P2581" s="560"/>
      <c r="Q2581" s="560"/>
      <c r="R2581" s="560"/>
      <c r="S2581" s="560"/>
      <c r="T2581" s="560"/>
      <c r="U2581" s="560"/>
    </row>
    <row r="2582" spans="1:21">
      <c r="A2582" s="593">
        <f t="shared" si="240"/>
        <v>41382</v>
      </c>
      <c r="B2582" s="594">
        <v>41382.541815914352</v>
      </c>
      <c r="C2582" s="560">
        <f t="shared" si="241"/>
        <v>2013</v>
      </c>
      <c r="D2582" s="560">
        <f t="shared" si="242"/>
        <v>4</v>
      </c>
      <c r="E2582" s="560">
        <f t="shared" si="243"/>
        <v>18</v>
      </c>
      <c r="F2582" s="560">
        <f t="shared" si="244"/>
        <v>13</v>
      </c>
      <c r="G2582" s="595">
        <f t="shared" si="245"/>
        <v>5</v>
      </c>
      <c r="H2582" s="590">
        <f>CHOOSE('Output Sheet'!$B$4,'8760 Data'!J2582,'8760 Data'!K2582,'8760 Data'!L2582,'8760 Data'!M2582,'8760 Data'!N2582,'8760 Data'!O2582,'8760 Data'!P2582,'8760 Data'!Q2582,'8760 Data'!R2582,'8760 Data'!S2582,'8760 Data'!T2582,'8760 Data'!U2582)</f>
        <v>0</v>
      </c>
      <c r="I2582" s="591" t="e">
        <f>H2582/'Output Sheet'!$B$8</f>
        <v>#DIV/0!</v>
      </c>
      <c r="J2582" s="596"/>
      <c r="K2582" s="560"/>
      <c r="L2582" s="560"/>
      <c r="M2582" s="560"/>
      <c r="N2582" s="560"/>
      <c r="O2582" s="560"/>
      <c r="P2582" s="560"/>
      <c r="Q2582" s="560"/>
      <c r="R2582" s="560"/>
      <c r="S2582" s="560"/>
      <c r="T2582" s="560"/>
      <c r="U2582" s="560"/>
    </row>
    <row r="2583" spans="1:21">
      <c r="A2583" s="593">
        <f t="shared" si="240"/>
        <v>41382</v>
      </c>
      <c r="B2583" s="594">
        <v>41382.583482638889</v>
      </c>
      <c r="C2583" s="560">
        <f t="shared" si="241"/>
        <v>2013</v>
      </c>
      <c r="D2583" s="560">
        <f t="shared" si="242"/>
        <v>4</v>
      </c>
      <c r="E2583" s="560">
        <f t="shared" si="243"/>
        <v>18</v>
      </c>
      <c r="F2583" s="560">
        <f t="shared" si="244"/>
        <v>14</v>
      </c>
      <c r="G2583" s="595">
        <f t="shared" si="245"/>
        <v>5</v>
      </c>
      <c r="H2583" s="590">
        <f>CHOOSE('Output Sheet'!$B$4,'8760 Data'!J2583,'8760 Data'!K2583,'8760 Data'!L2583,'8760 Data'!M2583,'8760 Data'!N2583,'8760 Data'!O2583,'8760 Data'!P2583,'8760 Data'!Q2583,'8760 Data'!R2583,'8760 Data'!S2583,'8760 Data'!T2583,'8760 Data'!U2583)</f>
        <v>0</v>
      </c>
      <c r="I2583" s="591" t="e">
        <f>H2583/'Output Sheet'!$B$8</f>
        <v>#DIV/0!</v>
      </c>
      <c r="J2583" s="596"/>
      <c r="K2583" s="560"/>
      <c r="L2583" s="560"/>
      <c r="M2583" s="560"/>
      <c r="N2583" s="560"/>
      <c r="O2583" s="560"/>
      <c r="P2583" s="560"/>
      <c r="Q2583" s="560"/>
      <c r="R2583" s="560"/>
      <c r="S2583" s="560"/>
      <c r="T2583" s="560"/>
      <c r="U2583" s="560"/>
    </row>
    <row r="2584" spans="1:21">
      <c r="A2584" s="593">
        <f t="shared" si="240"/>
        <v>41382</v>
      </c>
      <c r="B2584" s="594">
        <v>41382.625149363426</v>
      </c>
      <c r="C2584" s="560">
        <f t="shared" si="241"/>
        <v>2013</v>
      </c>
      <c r="D2584" s="560">
        <f t="shared" si="242"/>
        <v>4</v>
      </c>
      <c r="E2584" s="560">
        <f t="shared" si="243"/>
        <v>18</v>
      </c>
      <c r="F2584" s="560">
        <f t="shared" si="244"/>
        <v>15</v>
      </c>
      <c r="G2584" s="595">
        <f t="shared" si="245"/>
        <v>5</v>
      </c>
      <c r="H2584" s="590">
        <f>CHOOSE('Output Sheet'!$B$4,'8760 Data'!J2584,'8760 Data'!K2584,'8760 Data'!L2584,'8760 Data'!M2584,'8760 Data'!N2584,'8760 Data'!O2584,'8760 Data'!P2584,'8760 Data'!Q2584,'8760 Data'!R2584,'8760 Data'!S2584,'8760 Data'!T2584,'8760 Data'!U2584)</f>
        <v>0</v>
      </c>
      <c r="I2584" s="591" t="e">
        <f>H2584/'Output Sheet'!$B$8</f>
        <v>#DIV/0!</v>
      </c>
      <c r="J2584" s="596"/>
      <c r="K2584" s="560"/>
      <c r="L2584" s="560"/>
      <c r="M2584" s="560"/>
      <c r="N2584" s="560"/>
      <c r="O2584" s="560"/>
      <c r="P2584" s="560"/>
      <c r="Q2584" s="560"/>
      <c r="R2584" s="560"/>
      <c r="S2584" s="560"/>
      <c r="T2584" s="560"/>
      <c r="U2584" s="560"/>
    </row>
    <row r="2585" spans="1:21">
      <c r="A2585" s="593">
        <f t="shared" si="240"/>
        <v>41382</v>
      </c>
      <c r="B2585" s="594">
        <v>41382.666816087964</v>
      </c>
      <c r="C2585" s="560">
        <f t="shared" si="241"/>
        <v>2013</v>
      </c>
      <c r="D2585" s="560">
        <f t="shared" si="242"/>
        <v>4</v>
      </c>
      <c r="E2585" s="560">
        <f t="shared" si="243"/>
        <v>18</v>
      </c>
      <c r="F2585" s="560">
        <f t="shared" si="244"/>
        <v>16</v>
      </c>
      <c r="G2585" s="595">
        <f t="shared" si="245"/>
        <v>5</v>
      </c>
      <c r="H2585" s="590">
        <f>CHOOSE('Output Sheet'!$B$4,'8760 Data'!J2585,'8760 Data'!K2585,'8760 Data'!L2585,'8760 Data'!M2585,'8760 Data'!N2585,'8760 Data'!O2585,'8760 Data'!P2585,'8760 Data'!Q2585,'8760 Data'!R2585,'8760 Data'!S2585,'8760 Data'!T2585,'8760 Data'!U2585)</f>
        <v>0</v>
      </c>
      <c r="I2585" s="591" t="e">
        <f>H2585/'Output Sheet'!$B$8</f>
        <v>#DIV/0!</v>
      </c>
      <c r="J2585" s="596"/>
      <c r="K2585" s="560"/>
      <c r="L2585" s="560"/>
      <c r="M2585" s="560"/>
      <c r="N2585" s="560"/>
      <c r="O2585" s="560"/>
      <c r="P2585" s="560"/>
      <c r="Q2585" s="560"/>
      <c r="R2585" s="560"/>
      <c r="S2585" s="560"/>
      <c r="T2585" s="560"/>
      <c r="U2585" s="560"/>
    </row>
    <row r="2586" spans="1:21">
      <c r="A2586" s="593">
        <f t="shared" si="240"/>
        <v>41382</v>
      </c>
      <c r="B2586" s="594">
        <v>41382.708482812501</v>
      </c>
      <c r="C2586" s="560">
        <f t="shared" si="241"/>
        <v>2013</v>
      </c>
      <c r="D2586" s="560">
        <f t="shared" si="242"/>
        <v>4</v>
      </c>
      <c r="E2586" s="560">
        <f t="shared" si="243"/>
        <v>18</v>
      </c>
      <c r="F2586" s="560">
        <f t="shared" si="244"/>
        <v>17</v>
      </c>
      <c r="G2586" s="595">
        <f t="shared" si="245"/>
        <v>5</v>
      </c>
      <c r="H2586" s="590">
        <f>CHOOSE('Output Sheet'!$B$4,'8760 Data'!J2586,'8760 Data'!K2586,'8760 Data'!L2586,'8760 Data'!M2586,'8760 Data'!N2586,'8760 Data'!O2586,'8760 Data'!P2586,'8760 Data'!Q2586,'8760 Data'!R2586,'8760 Data'!S2586,'8760 Data'!T2586,'8760 Data'!U2586)</f>
        <v>0</v>
      </c>
      <c r="I2586" s="591" t="e">
        <f>H2586/'Output Sheet'!$B$8</f>
        <v>#DIV/0!</v>
      </c>
      <c r="J2586" s="596"/>
      <c r="K2586" s="560"/>
      <c r="L2586" s="560"/>
      <c r="M2586" s="560"/>
      <c r="N2586" s="560"/>
      <c r="O2586" s="560"/>
      <c r="P2586" s="560"/>
      <c r="Q2586" s="560"/>
      <c r="R2586" s="560"/>
      <c r="S2586" s="560"/>
      <c r="T2586" s="560"/>
      <c r="U2586" s="560"/>
    </row>
    <row r="2587" spans="1:21">
      <c r="A2587" s="593">
        <f t="shared" si="240"/>
        <v>41382</v>
      </c>
      <c r="B2587" s="594">
        <v>41382.750149537038</v>
      </c>
      <c r="C2587" s="560">
        <f t="shared" si="241"/>
        <v>2013</v>
      </c>
      <c r="D2587" s="560">
        <f t="shared" si="242"/>
        <v>4</v>
      </c>
      <c r="E2587" s="560">
        <f t="shared" si="243"/>
        <v>18</v>
      </c>
      <c r="F2587" s="560">
        <f t="shared" si="244"/>
        <v>18</v>
      </c>
      <c r="G2587" s="595">
        <f t="shared" si="245"/>
        <v>5</v>
      </c>
      <c r="H2587" s="590">
        <f>CHOOSE('Output Sheet'!$B$4,'8760 Data'!J2587,'8760 Data'!K2587,'8760 Data'!L2587,'8760 Data'!M2587,'8760 Data'!N2587,'8760 Data'!O2587,'8760 Data'!P2587,'8760 Data'!Q2587,'8760 Data'!R2587,'8760 Data'!S2587,'8760 Data'!T2587,'8760 Data'!U2587)</f>
        <v>0</v>
      </c>
      <c r="I2587" s="591" t="e">
        <f>H2587/'Output Sheet'!$B$8</f>
        <v>#DIV/0!</v>
      </c>
      <c r="J2587" s="596"/>
      <c r="K2587" s="560"/>
      <c r="L2587" s="560"/>
      <c r="M2587" s="560"/>
      <c r="N2587" s="560"/>
      <c r="O2587" s="560"/>
      <c r="P2587" s="560"/>
      <c r="Q2587" s="560"/>
      <c r="R2587" s="560"/>
      <c r="S2587" s="560"/>
      <c r="T2587" s="560"/>
      <c r="U2587" s="560"/>
    </row>
    <row r="2588" spans="1:21">
      <c r="A2588" s="593">
        <f t="shared" si="240"/>
        <v>41382</v>
      </c>
      <c r="B2588" s="594">
        <v>41382.791816261575</v>
      </c>
      <c r="C2588" s="560">
        <f t="shared" si="241"/>
        <v>2013</v>
      </c>
      <c r="D2588" s="560">
        <f t="shared" si="242"/>
        <v>4</v>
      </c>
      <c r="E2588" s="560">
        <f t="shared" si="243"/>
        <v>18</v>
      </c>
      <c r="F2588" s="560">
        <f t="shared" si="244"/>
        <v>19</v>
      </c>
      <c r="G2588" s="595">
        <f t="shared" si="245"/>
        <v>5</v>
      </c>
      <c r="H2588" s="590">
        <f>CHOOSE('Output Sheet'!$B$4,'8760 Data'!J2588,'8760 Data'!K2588,'8760 Data'!L2588,'8760 Data'!M2588,'8760 Data'!N2588,'8760 Data'!O2588,'8760 Data'!P2588,'8760 Data'!Q2588,'8760 Data'!R2588,'8760 Data'!S2588,'8760 Data'!T2588,'8760 Data'!U2588)</f>
        <v>0</v>
      </c>
      <c r="I2588" s="591" t="e">
        <f>H2588/'Output Sheet'!$B$8</f>
        <v>#DIV/0!</v>
      </c>
      <c r="J2588" s="596"/>
      <c r="K2588" s="560"/>
      <c r="L2588" s="560"/>
      <c r="M2588" s="560"/>
      <c r="N2588" s="560"/>
      <c r="O2588" s="560"/>
      <c r="P2588" s="560"/>
      <c r="Q2588" s="560"/>
      <c r="R2588" s="560"/>
      <c r="S2588" s="560"/>
      <c r="T2588" s="560"/>
      <c r="U2588" s="560"/>
    </row>
    <row r="2589" spans="1:21">
      <c r="A2589" s="593">
        <f t="shared" si="240"/>
        <v>41382</v>
      </c>
      <c r="B2589" s="594">
        <v>41382.833482986112</v>
      </c>
      <c r="C2589" s="560">
        <f t="shared" si="241"/>
        <v>2013</v>
      </c>
      <c r="D2589" s="560">
        <f t="shared" si="242"/>
        <v>4</v>
      </c>
      <c r="E2589" s="560">
        <f t="shared" si="243"/>
        <v>18</v>
      </c>
      <c r="F2589" s="560">
        <f t="shared" si="244"/>
        <v>20</v>
      </c>
      <c r="G2589" s="595">
        <f t="shared" si="245"/>
        <v>5</v>
      </c>
      <c r="H2589" s="590">
        <f>CHOOSE('Output Sheet'!$B$4,'8760 Data'!J2589,'8760 Data'!K2589,'8760 Data'!L2589,'8760 Data'!M2589,'8760 Data'!N2589,'8760 Data'!O2589,'8760 Data'!P2589,'8760 Data'!Q2589,'8760 Data'!R2589,'8760 Data'!S2589,'8760 Data'!T2589,'8760 Data'!U2589)</f>
        <v>0</v>
      </c>
      <c r="I2589" s="591" t="e">
        <f>H2589/'Output Sheet'!$B$8</f>
        <v>#DIV/0!</v>
      </c>
      <c r="J2589" s="596"/>
      <c r="K2589" s="560"/>
      <c r="L2589" s="560"/>
      <c r="M2589" s="560"/>
      <c r="N2589" s="560"/>
      <c r="O2589" s="560"/>
      <c r="P2589" s="560"/>
      <c r="Q2589" s="560"/>
      <c r="R2589" s="560"/>
      <c r="S2589" s="560"/>
      <c r="T2589" s="560"/>
      <c r="U2589" s="560"/>
    </row>
    <row r="2590" spans="1:21">
      <c r="A2590" s="593">
        <f t="shared" si="240"/>
        <v>41382</v>
      </c>
      <c r="B2590" s="594">
        <v>41382.87514971065</v>
      </c>
      <c r="C2590" s="560">
        <f t="shared" si="241"/>
        <v>2013</v>
      </c>
      <c r="D2590" s="560">
        <f t="shared" si="242"/>
        <v>4</v>
      </c>
      <c r="E2590" s="560">
        <f t="shared" si="243"/>
        <v>18</v>
      </c>
      <c r="F2590" s="560">
        <f t="shared" si="244"/>
        <v>21</v>
      </c>
      <c r="G2590" s="595">
        <f t="shared" si="245"/>
        <v>5</v>
      </c>
      <c r="H2590" s="590">
        <f>CHOOSE('Output Sheet'!$B$4,'8760 Data'!J2590,'8760 Data'!K2590,'8760 Data'!L2590,'8760 Data'!M2590,'8760 Data'!N2590,'8760 Data'!O2590,'8760 Data'!P2590,'8760 Data'!Q2590,'8760 Data'!R2590,'8760 Data'!S2590,'8760 Data'!T2590,'8760 Data'!U2590)</f>
        <v>0</v>
      </c>
      <c r="I2590" s="591" t="e">
        <f>H2590/'Output Sheet'!$B$8</f>
        <v>#DIV/0!</v>
      </c>
      <c r="J2590" s="596"/>
      <c r="K2590" s="560"/>
      <c r="L2590" s="560"/>
      <c r="M2590" s="560"/>
      <c r="N2590" s="560"/>
      <c r="O2590" s="560"/>
      <c r="P2590" s="560"/>
      <c r="Q2590" s="560"/>
      <c r="R2590" s="560"/>
      <c r="S2590" s="560"/>
      <c r="T2590" s="560"/>
      <c r="U2590" s="560"/>
    </row>
    <row r="2591" spans="1:21">
      <c r="A2591" s="593">
        <f t="shared" si="240"/>
        <v>41382</v>
      </c>
      <c r="B2591" s="594">
        <v>41382.916816435187</v>
      </c>
      <c r="C2591" s="560">
        <f t="shared" si="241"/>
        <v>2013</v>
      </c>
      <c r="D2591" s="560">
        <f t="shared" si="242"/>
        <v>4</v>
      </c>
      <c r="E2591" s="560">
        <f t="shared" si="243"/>
        <v>18</v>
      </c>
      <c r="F2591" s="560">
        <f t="shared" si="244"/>
        <v>22</v>
      </c>
      <c r="G2591" s="595">
        <f t="shared" si="245"/>
        <v>5</v>
      </c>
      <c r="H2591" s="590">
        <f>CHOOSE('Output Sheet'!$B$4,'8760 Data'!J2591,'8760 Data'!K2591,'8760 Data'!L2591,'8760 Data'!M2591,'8760 Data'!N2591,'8760 Data'!O2591,'8760 Data'!P2591,'8760 Data'!Q2591,'8760 Data'!R2591,'8760 Data'!S2591,'8760 Data'!T2591,'8760 Data'!U2591)</f>
        <v>0</v>
      </c>
      <c r="I2591" s="591" t="e">
        <f>H2591/'Output Sheet'!$B$8</f>
        <v>#DIV/0!</v>
      </c>
      <c r="J2591" s="596"/>
      <c r="K2591" s="560"/>
      <c r="L2591" s="560"/>
      <c r="M2591" s="560"/>
      <c r="N2591" s="560"/>
      <c r="O2591" s="560"/>
      <c r="P2591" s="560"/>
      <c r="Q2591" s="560"/>
      <c r="R2591" s="560"/>
      <c r="S2591" s="560"/>
      <c r="T2591" s="560"/>
      <c r="U2591" s="560"/>
    </row>
    <row r="2592" spans="1:21">
      <c r="A2592" s="593">
        <f t="shared" si="240"/>
        <v>41382</v>
      </c>
      <c r="B2592" s="594">
        <v>41382.958483159724</v>
      </c>
      <c r="C2592" s="560">
        <f t="shared" si="241"/>
        <v>2013</v>
      </c>
      <c r="D2592" s="560">
        <f t="shared" si="242"/>
        <v>4</v>
      </c>
      <c r="E2592" s="560">
        <f t="shared" si="243"/>
        <v>18</v>
      </c>
      <c r="F2592" s="560">
        <f t="shared" si="244"/>
        <v>23</v>
      </c>
      <c r="G2592" s="595">
        <f t="shared" si="245"/>
        <v>5</v>
      </c>
      <c r="H2592" s="590">
        <f>CHOOSE('Output Sheet'!$B$4,'8760 Data'!J2592,'8760 Data'!K2592,'8760 Data'!L2592,'8760 Data'!M2592,'8760 Data'!N2592,'8760 Data'!O2592,'8760 Data'!P2592,'8760 Data'!Q2592,'8760 Data'!R2592,'8760 Data'!S2592,'8760 Data'!T2592,'8760 Data'!U2592)</f>
        <v>0</v>
      </c>
      <c r="I2592" s="591" t="e">
        <f>H2592/'Output Sheet'!$B$8</f>
        <v>#DIV/0!</v>
      </c>
      <c r="J2592" s="596"/>
      <c r="K2592" s="560"/>
      <c r="L2592" s="560"/>
      <c r="M2592" s="560"/>
      <c r="N2592" s="560"/>
      <c r="O2592" s="560"/>
      <c r="P2592" s="560"/>
      <c r="Q2592" s="560"/>
      <c r="R2592" s="560"/>
      <c r="S2592" s="560"/>
      <c r="T2592" s="560"/>
      <c r="U2592" s="560"/>
    </row>
    <row r="2593" spans="1:21">
      <c r="A2593" s="593">
        <f t="shared" si="240"/>
        <v>41383</v>
      </c>
      <c r="B2593" s="594">
        <v>41383.000149884261</v>
      </c>
      <c r="C2593" s="560">
        <f t="shared" si="241"/>
        <v>2013</v>
      </c>
      <c r="D2593" s="560">
        <f t="shared" si="242"/>
        <v>4</v>
      </c>
      <c r="E2593" s="560">
        <f t="shared" si="243"/>
        <v>19</v>
      </c>
      <c r="F2593" s="560">
        <f t="shared" si="244"/>
        <v>24</v>
      </c>
      <c r="G2593" s="595">
        <f t="shared" si="245"/>
        <v>6</v>
      </c>
      <c r="H2593" s="590">
        <f>CHOOSE('Output Sheet'!$B$4,'8760 Data'!J2593,'8760 Data'!K2593,'8760 Data'!L2593,'8760 Data'!M2593,'8760 Data'!N2593,'8760 Data'!O2593,'8760 Data'!P2593,'8760 Data'!Q2593,'8760 Data'!R2593,'8760 Data'!S2593,'8760 Data'!T2593,'8760 Data'!U2593)</f>
        <v>0</v>
      </c>
      <c r="I2593" s="591" t="e">
        <f>H2593/'Output Sheet'!$B$8</f>
        <v>#DIV/0!</v>
      </c>
      <c r="J2593" s="596"/>
      <c r="K2593" s="560"/>
      <c r="L2593" s="560"/>
      <c r="M2593" s="560"/>
      <c r="N2593" s="560"/>
      <c r="O2593" s="560"/>
      <c r="P2593" s="560"/>
      <c r="Q2593" s="560"/>
      <c r="R2593" s="560"/>
      <c r="S2593" s="560"/>
      <c r="T2593" s="560"/>
      <c r="U2593" s="560"/>
    </row>
    <row r="2594" spans="1:21">
      <c r="A2594" s="593">
        <f t="shared" si="240"/>
        <v>41383</v>
      </c>
      <c r="B2594" s="594">
        <v>41383.041816608798</v>
      </c>
      <c r="C2594" s="560">
        <f t="shared" si="241"/>
        <v>2013</v>
      </c>
      <c r="D2594" s="560">
        <f t="shared" si="242"/>
        <v>4</v>
      </c>
      <c r="E2594" s="560">
        <f t="shared" si="243"/>
        <v>19</v>
      </c>
      <c r="F2594" s="560">
        <f t="shared" si="244"/>
        <v>1</v>
      </c>
      <c r="G2594" s="595">
        <f t="shared" si="245"/>
        <v>6</v>
      </c>
      <c r="H2594" s="590">
        <f>CHOOSE('Output Sheet'!$B$4,'8760 Data'!J2594,'8760 Data'!K2594,'8760 Data'!L2594,'8760 Data'!M2594,'8760 Data'!N2594,'8760 Data'!O2594,'8760 Data'!P2594,'8760 Data'!Q2594,'8760 Data'!R2594,'8760 Data'!S2594,'8760 Data'!T2594,'8760 Data'!U2594)</f>
        <v>0</v>
      </c>
      <c r="I2594" s="591" t="e">
        <f>H2594/'Output Sheet'!$B$8</f>
        <v>#DIV/0!</v>
      </c>
      <c r="J2594" s="596"/>
      <c r="K2594" s="560"/>
      <c r="L2594" s="560"/>
      <c r="M2594" s="560"/>
      <c r="N2594" s="560"/>
      <c r="O2594" s="560"/>
      <c r="P2594" s="560"/>
      <c r="Q2594" s="560"/>
      <c r="R2594" s="560"/>
      <c r="S2594" s="560"/>
      <c r="T2594" s="560"/>
      <c r="U2594" s="560"/>
    </row>
    <row r="2595" spans="1:21">
      <c r="A2595" s="593">
        <f t="shared" si="240"/>
        <v>41383</v>
      </c>
      <c r="B2595" s="594">
        <v>41383.083483333336</v>
      </c>
      <c r="C2595" s="560">
        <f t="shared" si="241"/>
        <v>2013</v>
      </c>
      <c r="D2595" s="560">
        <f t="shared" si="242"/>
        <v>4</v>
      </c>
      <c r="E2595" s="560">
        <f t="shared" si="243"/>
        <v>19</v>
      </c>
      <c r="F2595" s="560">
        <f t="shared" si="244"/>
        <v>2</v>
      </c>
      <c r="G2595" s="595">
        <f t="shared" si="245"/>
        <v>6</v>
      </c>
      <c r="H2595" s="590">
        <f>CHOOSE('Output Sheet'!$B$4,'8760 Data'!J2595,'8760 Data'!K2595,'8760 Data'!L2595,'8760 Data'!M2595,'8760 Data'!N2595,'8760 Data'!O2595,'8760 Data'!P2595,'8760 Data'!Q2595,'8760 Data'!R2595,'8760 Data'!S2595,'8760 Data'!T2595,'8760 Data'!U2595)</f>
        <v>0</v>
      </c>
      <c r="I2595" s="591" t="e">
        <f>H2595/'Output Sheet'!$B$8</f>
        <v>#DIV/0!</v>
      </c>
      <c r="J2595" s="596"/>
      <c r="K2595" s="560"/>
      <c r="L2595" s="560"/>
      <c r="M2595" s="560"/>
      <c r="N2595" s="560"/>
      <c r="O2595" s="560"/>
      <c r="P2595" s="560"/>
      <c r="Q2595" s="560"/>
      <c r="R2595" s="560"/>
      <c r="S2595" s="560"/>
      <c r="T2595" s="560"/>
      <c r="U2595" s="560"/>
    </row>
    <row r="2596" spans="1:21">
      <c r="A2596" s="593">
        <f t="shared" si="240"/>
        <v>41383</v>
      </c>
      <c r="B2596" s="594">
        <v>41383.125150057873</v>
      </c>
      <c r="C2596" s="560">
        <f t="shared" si="241"/>
        <v>2013</v>
      </c>
      <c r="D2596" s="560">
        <f t="shared" si="242"/>
        <v>4</v>
      </c>
      <c r="E2596" s="560">
        <f t="shared" si="243"/>
        <v>19</v>
      </c>
      <c r="F2596" s="560">
        <f t="shared" si="244"/>
        <v>3</v>
      </c>
      <c r="G2596" s="595">
        <f t="shared" si="245"/>
        <v>6</v>
      </c>
      <c r="H2596" s="590">
        <f>CHOOSE('Output Sheet'!$B$4,'8760 Data'!J2596,'8760 Data'!K2596,'8760 Data'!L2596,'8760 Data'!M2596,'8760 Data'!N2596,'8760 Data'!O2596,'8760 Data'!P2596,'8760 Data'!Q2596,'8760 Data'!R2596,'8760 Data'!S2596,'8760 Data'!T2596,'8760 Data'!U2596)</f>
        <v>0</v>
      </c>
      <c r="I2596" s="591" t="e">
        <f>H2596/'Output Sheet'!$B$8</f>
        <v>#DIV/0!</v>
      </c>
      <c r="J2596" s="596"/>
      <c r="K2596" s="560"/>
      <c r="L2596" s="560"/>
      <c r="M2596" s="560"/>
      <c r="N2596" s="560"/>
      <c r="O2596" s="560"/>
      <c r="P2596" s="560"/>
      <c r="Q2596" s="560"/>
      <c r="R2596" s="560"/>
      <c r="S2596" s="560"/>
      <c r="T2596" s="560"/>
      <c r="U2596" s="560"/>
    </row>
    <row r="2597" spans="1:21">
      <c r="A2597" s="593">
        <f t="shared" si="240"/>
        <v>41383</v>
      </c>
      <c r="B2597" s="594">
        <v>41383.16681678241</v>
      </c>
      <c r="C2597" s="560">
        <f t="shared" si="241"/>
        <v>2013</v>
      </c>
      <c r="D2597" s="560">
        <f t="shared" si="242"/>
        <v>4</v>
      </c>
      <c r="E2597" s="560">
        <f t="shared" si="243"/>
        <v>19</v>
      </c>
      <c r="F2597" s="560">
        <f t="shared" si="244"/>
        <v>4</v>
      </c>
      <c r="G2597" s="595">
        <f t="shared" si="245"/>
        <v>6</v>
      </c>
      <c r="H2597" s="590">
        <f>CHOOSE('Output Sheet'!$B$4,'8760 Data'!J2597,'8760 Data'!K2597,'8760 Data'!L2597,'8760 Data'!M2597,'8760 Data'!N2597,'8760 Data'!O2597,'8760 Data'!P2597,'8760 Data'!Q2597,'8760 Data'!R2597,'8760 Data'!S2597,'8760 Data'!T2597,'8760 Data'!U2597)</f>
        <v>0</v>
      </c>
      <c r="I2597" s="591" t="e">
        <f>H2597/'Output Sheet'!$B$8</f>
        <v>#DIV/0!</v>
      </c>
      <c r="J2597" s="596"/>
      <c r="K2597" s="560"/>
      <c r="L2597" s="560"/>
      <c r="M2597" s="560"/>
      <c r="N2597" s="560"/>
      <c r="O2597" s="560"/>
      <c r="P2597" s="560"/>
      <c r="Q2597" s="560"/>
      <c r="R2597" s="560"/>
      <c r="S2597" s="560"/>
      <c r="T2597" s="560"/>
      <c r="U2597" s="560"/>
    </row>
    <row r="2598" spans="1:21">
      <c r="A2598" s="593">
        <f t="shared" si="240"/>
        <v>41383</v>
      </c>
      <c r="B2598" s="594">
        <v>41383.208483506947</v>
      </c>
      <c r="C2598" s="560">
        <f t="shared" si="241"/>
        <v>2013</v>
      </c>
      <c r="D2598" s="560">
        <f t="shared" si="242"/>
        <v>4</v>
      </c>
      <c r="E2598" s="560">
        <f t="shared" si="243"/>
        <v>19</v>
      </c>
      <c r="F2598" s="560">
        <f t="shared" si="244"/>
        <v>5</v>
      </c>
      <c r="G2598" s="595">
        <f t="shared" si="245"/>
        <v>6</v>
      </c>
      <c r="H2598" s="590">
        <f>CHOOSE('Output Sheet'!$B$4,'8760 Data'!J2598,'8760 Data'!K2598,'8760 Data'!L2598,'8760 Data'!M2598,'8760 Data'!N2598,'8760 Data'!O2598,'8760 Data'!P2598,'8760 Data'!Q2598,'8760 Data'!R2598,'8760 Data'!S2598,'8760 Data'!T2598,'8760 Data'!U2598)</f>
        <v>0</v>
      </c>
      <c r="I2598" s="591" t="e">
        <f>H2598/'Output Sheet'!$B$8</f>
        <v>#DIV/0!</v>
      </c>
      <c r="J2598" s="596"/>
      <c r="K2598" s="560"/>
      <c r="L2598" s="560"/>
      <c r="M2598" s="560"/>
      <c r="N2598" s="560"/>
      <c r="O2598" s="560"/>
      <c r="P2598" s="560"/>
      <c r="Q2598" s="560"/>
      <c r="R2598" s="560"/>
      <c r="S2598" s="560"/>
      <c r="T2598" s="560"/>
      <c r="U2598" s="560"/>
    </row>
    <row r="2599" spans="1:21">
      <c r="A2599" s="593">
        <f t="shared" si="240"/>
        <v>41383</v>
      </c>
      <c r="B2599" s="594">
        <v>41383.250150231484</v>
      </c>
      <c r="C2599" s="560">
        <f t="shared" si="241"/>
        <v>2013</v>
      </c>
      <c r="D2599" s="560">
        <f t="shared" si="242"/>
        <v>4</v>
      </c>
      <c r="E2599" s="560">
        <f t="shared" si="243"/>
        <v>19</v>
      </c>
      <c r="F2599" s="560">
        <f t="shared" si="244"/>
        <v>6</v>
      </c>
      <c r="G2599" s="595">
        <f t="shared" si="245"/>
        <v>6</v>
      </c>
      <c r="H2599" s="590">
        <f>CHOOSE('Output Sheet'!$B$4,'8760 Data'!J2599,'8760 Data'!K2599,'8760 Data'!L2599,'8760 Data'!M2599,'8760 Data'!N2599,'8760 Data'!O2599,'8760 Data'!P2599,'8760 Data'!Q2599,'8760 Data'!R2599,'8760 Data'!S2599,'8760 Data'!T2599,'8760 Data'!U2599)</f>
        <v>0</v>
      </c>
      <c r="I2599" s="591" t="e">
        <f>H2599/'Output Sheet'!$B$8</f>
        <v>#DIV/0!</v>
      </c>
      <c r="J2599" s="596"/>
      <c r="K2599" s="560"/>
      <c r="L2599" s="560"/>
      <c r="M2599" s="560"/>
      <c r="N2599" s="560"/>
      <c r="O2599" s="560"/>
      <c r="P2599" s="560"/>
      <c r="Q2599" s="560"/>
      <c r="R2599" s="560"/>
      <c r="S2599" s="560"/>
      <c r="T2599" s="560"/>
      <c r="U2599" s="560"/>
    </row>
    <row r="2600" spans="1:21">
      <c r="A2600" s="593">
        <f t="shared" si="240"/>
        <v>41383</v>
      </c>
      <c r="B2600" s="594">
        <v>41383.291816956022</v>
      </c>
      <c r="C2600" s="560">
        <f t="shared" si="241"/>
        <v>2013</v>
      </c>
      <c r="D2600" s="560">
        <f t="shared" si="242"/>
        <v>4</v>
      </c>
      <c r="E2600" s="560">
        <f t="shared" si="243"/>
        <v>19</v>
      </c>
      <c r="F2600" s="560">
        <f t="shared" si="244"/>
        <v>7</v>
      </c>
      <c r="G2600" s="595">
        <f t="shared" si="245"/>
        <v>6</v>
      </c>
      <c r="H2600" s="590">
        <f>CHOOSE('Output Sheet'!$B$4,'8760 Data'!J2600,'8760 Data'!K2600,'8760 Data'!L2600,'8760 Data'!M2600,'8760 Data'!N2600,'8760 Data'!O2600,'8760 Data'!P2600,'8760 Data'!Q2600,'8760 Data'!R2600,'8760 Data'!S2600,'8760 Data'!T2600,'8760 Data'!U2600)</f>
        <v>0</v>
      </c>
      <c r="I2600" s="591" t="e">
        <f>H2600/'Output Sheet'!$B$8</f>
        <v>#DIV/0!</v>
      </c>
      <c r="J2600" s="596"/>
      <c r="K2600" s="560"/>
      <c r="L2600" s="560"/>
      <c r="M2600" s="560"/>
      <c r="N2600" s="560"/>
      <c r="O2600" s="560"/>
      <c r="P2600" s="560"/>
      <c r="Q2600" s="560"/>
      <c r="R2600" s="560"/>
      <c r="S2600" s="560"/>
      <c r="T2600" s="560"/>
      <c r="U2600" s="560"/>
    </row>
    <row r="2601" spans="1:21">
      <c r="A2601" s="593">
        <f t="shared" si="240"/>
        <v>41383</v>
      </c>
      <c r="B2601" s="594">
        <v>41383.333483680559</v>
      </c>
      <c r="C2601" s="560">
        <f t="shared" si="241"/>
        <v>2013</v>
      </c>
      <c r="D2601" s="560">
        <f t="shared" si="242"/>
        <v>4</v>
      </c>
      <c r="E2601" s="560">
        <f t="shared" si="243"/>
        <v>19</v>
      </c>
      <c r="F2601" s="560">
        <f t="shared" si="244"/>
        <v>8</v>
      </c>
      <c r="G2601" s="595">
        <f t="shared" si="245"/>
        <v>6</v>
      </c>
      <c r="H2601" s="590">
        <f>CHOOSE('Output Sheet'!$B$4,'8760 Data'!J2601,'8760 Data'!K2601,'8760 Data'!L2601,'8760 Data'!M2601,'8760 Data'!N2601,'8760 Data'!O2601,'8760 Data'!P2601,'8760 Data'!Q2601,'8760 Data'!R2601,'8760 Data'!S2601,'8760 Data'!T2601,'8760 Data'!U2601)</f>
        <v>0</v>
      </c>
      <c r="I2601" s="591" t="e">
        <f>H2601/'Output Sheet'!$B$8</f>
        <v>#DIV/0!</v>
      </c>
      <c r="J2601" s="596"/>
      <c r="K2601" s="560"/>
      <c r="L2601" s="560"/>
      <c r="M2601" s="560"/>
      <c r="N2601" s="560"/>
      <c r="O2601" s="560"/>
      <c r="P2601" s="560"/>
      <c r="Q2601" s="560"/>
      <c r="R2601" s="560"/>
      <c r="S2601" s="560"/>
      <c r="T2601" s="560"/>
      <c r="U2601" s="560"/>
    </row>
    <row r="2602" spans="1:21">
      <c r="A2602" s="593">
        <f t="shared" si="240"/>
        <v>41383</v>
      </c>
      <c r="B2602" s="594">
        <v>41383.375150405096</v>
      </c>
      <c r="C2602" s="560">
        <f t="shared" si="241"/>
        <v>2013</v>
      </c>
      <c r="D2602" s="560">
        <f t="shared" si="242"/>
        <v>4</v>
      </c>
      <c r="E2602" s="560">
        <f t="shared" si="243"/>
        <v>19</v>
      </c>
      <c r="F2602" s="560">
        <f t="shared" si="244"/>
        <v>9</v>
      </c>
      <c r="G2602" s="595">
        <f t="shared" si="245"/>
        <v>6</v>
      </c>
      <c r="H2602" s="590">
        <f>CHOOSE('Output Sheet'!$B$4,'8760 Data'!J2602,'8760 Data'!K2602,'8760 Data'!L2602,'8760 Data'!M2602,'8760 Data'!N2602,'8760 Data'!O2602,'8760 Data'!P2602,'8760 Data'!Q2602,'8760 Data'!R2602,'8760 Data'!S2602,'8760 Data'!T2602,'8760 Data'!U2602)</f>
        <v>0</v>
      </c>
      <c r="I2602" s="591" t="e">
        <f>H2602/'Output Sheet'!$B$8</f>
        <v>#DIV/0!</v>
      </c>
      <c r="J2602" s="596"/>
      <c r="K2602" s="560"/>
      <c r="L2602" s="560"/>
      <c r="M2602" s="560"/>
      <c r="N2602" s="560"/>
      <c r="O2602" s="560"/>
      <c r="P2602" s="560"/>
      <c r="Q2602" s="560"/>
      <c r="R2602" s="560"/>
      <c r="S2602" s="560"/>
      <c r="T2602" s="560"/>
      <c r="U2602" s="560"/>
    </row>
    <row r="2603" spans="1:21">
      <c r="A2603" s="593">
        <f t="shared" si="240"/>
        <v>41383</v>
      </c>
      <c r="B2603" s="594">
        <v>41383.416817129626</v>
      </c>
      <c r="C2603" s="560">
        <f t="shared" si="241"/>
        <v>2013</v>
      </c>
      <c r="D2603" s="560">
        <f t="shared" si="242"/>
        <v>4</v>
      </c>
      <c r="E2603" s="560">
        <f t="shared" si="243"/>
        <v>19</v>
      </c>
      <c r="F2603" s="560">
        <f t="shared" si="244"/>
        <v>10</v>
      </c>
      <c r="G2603" s="595">
        <f t="shared" si="245"/>
        <v>6</v>
      </c>
      <c r="H2603" s="590">
        <f>CHOOSE('Output Sheet'!$B$4,'8760 Data'!J2603,'8760 Data'!K2603,'8760 Data'!L2603,'8760 Data'!M2603,'8760 Data'!N2603,'8760 Data'!O2603,'8760 Data'!P2603,'8760 Data'!Q2603,'8760 Data'!R2603,'8760 Data'!S2603,'8760 Data'!T2603,'8760 Data'!U2603)</f>
        <v>0</v>
      </c>
      <c r="I2603" s="591" t="e">
        <f>H2603/'Output Sheet'!$B$8</f>
        <v>#DIV/0!</v>
      </c>
      <c r="J2603" s="596"/>
      <c r="K2603" s="560"/>
      <c r="L2603" s="560"/>
      <c r="M2603" s="560"/>
      <c r="N2603" s="560"/>
      <c r="O2603" s="560"/>
      <c r="P2603" s="560"/>
      <c r="Q2603" s="560"/>
      <c r="R2603" s="560"/>
      <c r="S2603" s="560"/>
      <c r="T2603" s="560"/>
      <c r="U2603" s="560"/>
    </row>
    <row r="2604" spans="1:21">
      <c r="A2604" s="593">
        <f t="shared" si="240"/>
        <v>41383</v>
      </c>
      <c r="B2604" s="594">
        <v>41383.458483854163</v>
      </c>
      <c r="C2604" s="560">
        <f t="shared" si="241"/>
        <v>2013</v>
      </c>
      <c r="D2604" s="560">
        <f t="shared" si="242"/>
        <v>4</v>
      </c>
      <c r="E2604" s="560">
        <f t="shared" si="243"/>
        <v>19</v>
      </c>
      <c r="F2604" s="560">
        <f t="shared" si="244"/>
        <v>11</v>
      </c>
      <c r="G2604" s="595">
        <f t="shared" si="245"/>
        <v>6</v>
      </c>
      <c r="H2604" s="590">
        <f>CHOOSE('Output Sheet'!$B$4,'8760 Data'!J2604,'8760 Data'!K2604,'8760 Data'!L2604,'8760 Data'!M2604,'8760 Data'!N2604,'8760 Data'!O2604,'8760 Data'!P2604,'8760 Data'!Q2604,'8760 Data'!R2604,'8760 Data'!S2604,'8760 Data'!T2604,'8760 Data'!U2604)</f>
        <v>0</v>
      </c>
      <c r="I2604" s="591" t="e">
        <f>H2604/'Output Sheet'!$B$8</f>
        <v>#DIV/0!</v>
      </c>
      <c r="J2604" s="596"/>
      <c r="K2604" s="560"/>
      <c r="L2604" s="560"/>
      <c r="M2604" s="560"/>
      <c r="N2604" s="560"/>
      <c r="O2604" s="560"/>
      <c r="P2604" s="560"/>
      <c r="Q2604" s="560"/>
      <c r="R2604" s="560"/>
      <c r="S2604" s="560"/>
      <c r="T2604" s="560"/>
      <c r="U2604" s="560"/>
    </row>
    <row r="2605" spans="1:21">
      <c r="A2605" s="593">
        <f t="shared" si="240"/>
        <v>41383</v>
      </c>
      <c r="B2605" s="594">
        <v>41383.5001505787</v>
      </c>
      <c r="C2605" s="560">
        <f t="shared" si="241"/>
        <v>2013</v>
      </c>
      <c r="D2605" s="560">
        <f t="shared" si="242"/>
        <v>4</v>
      </c>
      <c r="E2605" s="560">
        <f t="shared" si="243"/>
        <v>19</v>
      </c>
      <c r="F2605" s="560">
        <f t="shared" si="244"/>
        <v>12</v>
      </c>
      <c r="G2605" s="595">
        <f t="shared" si="245"/>
        <v>6</v>
      </c>
      <c r="H2605" s="590">
        <f>CHOOSE('Output Sheet'!$B$4,'8760 Data'!J2605,'8760 Data'!K2605,'8760 Data'!L2605,'8760 Data'!M2605,'8760 Data'!N2605,'8760 Data'!O2605,'8760 Data'!P2605,'8760 Data'!Q2605,'8760 Data'!R2605,'8760 Data'!S2605,'8760 Data'!T2605,'8760 Data'!U2605)</f>
        <v>0</v>
      </c>
      <c r="I2605" s="591" t="e">
        <f>H2605/'Output Sheet'!$B$8</f>
        <v>#DIV/0!</v>
      </c>
      <c r="J2605" s="596"/>
      <c r="K2605" s="560"/>
      <c r="L2605" s="560"/>
      <c r="M2605" s="560"/>
      <c r="N2605" s="560"/>
      <c r="O2605" s="560"/>
      <c r="P2605" s="560"/>
      <c r="Q2605" s="560"/>
      <c r="R2605" s="560"/>
      <c r="S2605" s="560"/>
      <c r="T2605" s="560"/>
      <c r="U2605" s="560"/>
    </row>
    <row r="2606" spans="1:21">
      <c r="A2606" s="593">
        <f t="shared" si="240"/>
        <v>41383</v>
      </c>
      <c r="B2606" s="594">
        <v>41383.541817303238</v>
      </c>
      <c r="C2606" s="560">
        <f t="shared" si="241"/>
        <v>2013</v>
      </c>
      <c r="D2606" s="560">
        <f t="shared" si="242"/>
        <v>4</v>
      </c>
      <c r="E2606" s="560">
        <f t="shared" si="243"/>
        <v>19</v>
      </c>
      <c r="F2606" s="560">
        <f t="shared" si="244"/>
        <v>13</v>
      </c>
      <c r="G2606" s="595">
        <f t="shared" si="245"/>
        <v>6</v>
      </c>
      <c r="H2606" s="590">
        <f>CHOOSE('Output Sheet'!$B$4,'8760 Data'!J2606,'8760 Data'!K2606,'8760 Data'!L2606,'8760 Data'!M2606,'8760 Data'!N2606,'8760 Data'!O2606,'8760 Data'!P2606,'8760 Data'!Q2606,'8760 Data'!R2606,'8760 Data'!S2606,'8760 Data'!T2606,'8760 Data'!U2606)</f>
        <v>0</v>
      </c>
      <c r="I2606" s="591" t="e">
        <f>H2606/'Output Sheet'!$B$8</f>
        <v>#DIV/0!</v>
      </c>
      <c r="J2606" s="596"/>
      <c r="K2606" s="560"/>
      <c r="L2606" s="560"/>
      <c r="M2606" s="560"/>
      <c r="N2606" s="560"/>
      <c r="O2606" s="560"/>
      <c r="P2606" s="560"/>
      <c r="Q2606" s="560"/>
      <c r="R2606" s="560"/>
      <c r="S2606" s="560"/>
      <c r="T2606" s="560"/>
      <c r="U2606" s="560"/>
    </row>
    <row r="2607" spans="1:21">
      <c r="A2607" s="593">
        <f t="shared" si="240"/>
        <v>41383</v>
      </c>
      <c r="B2607" s="594">
        <v>41383.583484027775</v>
      </c>
      <c r="C2607" s="560">
        <f t="shared" si="241"/>
        <v>2013</v>
      </c>
      <c r="D2607" s="560">
        <f t="shared" si="242"/>
        <v>4</v>
      </c>
      <c r="E2607" s="560">
        <f t="shared" si="243"/>
        <v>19</v>
      </c>
      <c r="F2607" s="560">
        <f t="shared" si="244"/>
        <v>14</v>
      </c>
      <c r="G2607" s="595">
        <f t="shared" si="245"/>
        <v>6</v>
      </c>
      <c r="H2607" s="590">
        <f>CHOOSE('Output Sheet'!$B$4,'8760 Data'!J2607,'8760 Data'!K2607,'8760 Data'!L2607,'8760 Data'!M2607,'8760 Data'!N2607,'8760 Data'!O2607,'8760 Data'!P2607,'8760 Data'!Q2607,'8760 Data'!R2607,'8760 Data'!S2607,'8760 Data'!T2607,'8760 Data'!U2607)</f>
        <v>0</v>
      </c>
      <c r="I2607" s="591" t="e">
        <f>H2607/'Output Sheet'!$B$8</f>
        <v>#DIV/0!</v>
      </c>
      <c r="J2607" s="596"/>
      <c r="K2607" s="560"/>
      <c r="L2607" s="560"/>
      <c r="M2607" s="560"/>
      <c r="N2607" s="560"/>
      <c r="O2607" s="560"/>
      <c r="P2607" s="560"/>
      <c r="Q2607" s="560"/>
      <c r="R2607" s="560"/>
      <c r="S2607" s="560"/>
      <c r="T2607" s="560"/>
      <c r="U2607" s="560"/>
    </row>
    <row r="2608" spans="1:21">
      <c r="A2608" s="593">
        <f t="shared" si="240"/>
        <v>41383</v>
      </c>
      <c r="B2608" s="594">
        <v>41383.625150752312</v>
      </c>
      <c r="C2608" s="560">
        <f t="shared" si="241"/>
        <v>2013</v>
      </c>
      <c r="D2608" s="560">
        <f t="shared" si="242"/>
        <v>4</v>
      </c>
      <c r="E2608" s="560">
        <f t="shared" si="243"/>
        <v>19</v>
      </c>
      <c r="F2608" s="560">
        <f t="shared" si="244"/>
        <v>15</v>
      </c>
      <c r="G2608" s="595">
        <f t="shared" si="245"/>
        <v>6</v>
      </c>
      <c r="H2608" s="590">
        <f>CHOOSE('Output Sheet'!$B$4,'8760 Data'!J2608,'8760 Data'!K2608,'8760 Data'!L2608,'8760 Data'!M2608,'8760 Data'!N2608,'8760 Data'!O2608,'8760 Data'!P2608,'8760 Data'!Q2608,'8760 Data'!R2608,'8760 Data'!S2608,'8760 Data'!T2608,'8760 Data'!U2608)</f>
        <v>0</v>
      </c>
      <c r="I2608" s="591" t="e">
        <f>H2608/'Output Sheet'!$B$8</f>
        <v>#DIV/0!</v>
      </c>
      <c r="J2608" s="596"/>
      <c r="K2608" s="560"/>
      <c r="L2608" s="560"/>
      <c r="M2608" s="560"/>
      <c r="N2608" s="560"/>
      <c r="O2608" s="560"/>
      <c r="P2608" s="560"/>
      <c r="Q2608" s="560"/>
      <c r="R2608" s="560"/>
      <c r="S2608" s="560"/>
      <c r="T2608" s="560"/>
      <c r="U2608" s="560"/>
    </row>
    <row r="2609" spans="1:21">
      <c r="A2609" s="593">
        <f t="shared" si="240"/>
        <v>41383</v>
      </c>
      <c r="B2609" s="594">
        <v>41383.666817476849</v>
      </c>
      <c r="C2609" s="560">
        <f t="shared" si="241"/>
        <v>2013</v>
      </c>
      <c r="D2609" s="560">
        <f t="shared" si="242"/>
        <v>4</v>
      </c>
      <c r="E2609" s="560">
        <f t="shared" si="243"/>
        <v>19</v>
      </c>
      <c r="F2609" s="560">
        <f t="shared" si="244"/>
        <v>16</v>
      </c>
      <c r="G2609" s="595">
        <f t="shared" si="245"/>
        <v>6</v>
      </c>
      <c r="H2609" s="590">
        <f>CHOOSE('Output Sheet'!$B$4,'8760 Data'!J2609,'8760 Data'!K2609,'8760 Data'!L2609,'8760 Data'!M2609,'8760 Data'!N2609,'8760 Data'!O2609,'8760 Data'!P2609,'8760 Data'!Q2609,'8760 Data'!R2609,'8760 Data'!S2609,'8760 Data'!T2609,'8760 Data'!U2609)</f>
        <v>0</v>
      </c>
      <c r="I2609" s="591" t="e">
        <f>H2609/'Output Sheet'!$B$8</f>
        <v>#DIV/0!</v>
      </c>
      <c r="J2609" s="596"/>
      <c r="K2609" s="560"/>
      <c r="L2609" s="560"/>
      <c r="M2609" s="560"/>
      <c r="N2609" s="560"/>
      <c r="O2609" s="560"/>
      <c r="P2609" s="560"/>
      <c r="Q2609" s="560"/>
      <c r="R2609" s="560"/>
      <c r="S2609" s="560"/>
      <c r="T2609" s="560"/>
      <c r="U2609" s="560"/>
    </row>
    <row r="2610" spans="1:21">
      <c r="A2610" s="593">
        <f t="shared" si="240"/>
        <v>41383</v>
      </c>
      <c r="B2610" s="594">
        <v>41383.708484201386</v>
      </c>
      <c r="C2610" s="560">
        <f t="shared" si="241"/>
        <v>2013</v>
      </c>
      <c r="D2610" s="560">
        <f t="shared" si="242"/>
        <v>4</v>
      </c>
      <c r="E2610" s="560">
        <f t="shared" si="243"/>
        <v>19</v>
      </c>
      <c r="F2610" s="560">
        <f t="shared" si="244"/>
        <v>17</v>
      </c>
      <c r="G2610" s="595">
        <f t="shared" si="245"/>
        <v>6</v>
      </c>
      <c r="H2610" s="590">
        <f>CHOOSE('Output Sheet'!$B$4,'8760 Data'!J2610,'8760 Data'!K2610,'8760 Data'!L2610,'8760 Data'!M2610,'8760 Data'!N2610,'8760 Data'!O2610,'8760 Data'!P2610,'8760 Data'!Q2610,'8760 Data'!R2610,'8760 Data'!S2610,'8760 Data'!T2610,'8760 Data'!U2610)</f>
        <v>0</v>
      </c>
      <c r="I2610" s="591" t="e">
        <f>H2610/'Output Sheet'!$B$8</f>
        <v>#DIV/0!</v>
      </c>
      <c r="J2610" s="596"/>
      <c r="K2610" s="560"/>
      <c r="L2610" s="560"/>
      <c r="M2610" s="560"/>
      <c r="N2610" s="560"/>
      <c r="O2610" s="560"/>
      <c r="P2610" s="560"/>
      <c r="Q2610" s="560"/>
      <c r="R2610" s="560"/>
      <c r="S2610" s="560"/>
      <c r="T2610" s="560"/>
      <c r="U2610" s="560"/>
    </row>
    <row r="2611" spans="1:21">
      <c r="A2611" s="593">
        <f t="shared" si="240"/>
        <v>41383</v>
      </c>
      <c r="B2611" s="594">
        <v>41383.750150925924</v>
      </c>
      <c r="C2611" s="560">
        <f t="shared" si="241"/>
        <v>2013</v>
      </c>
      <c r="D2611" s="560">
        <f t="shared" si="242"/>
        <v>4</v>
      </c>
      <c r="E2611" s="560">
        <f t="shared" si="243"/>
        <v>19</v>
      </c>
      <c r="F2611" s="560">
        <f t="shared" si="244"/>
        <v>18</v>
      </c>
      <c r="G2611" s="595">
        <f t="shared" si="245"/>
        <v>6</v>
      </c>
      <c r="H2611" s="590">
        <f>CHOOSE('Output Sheet'!$B$4,'8760 Data'!J2611,'8760 Data'!K2611,'8760 Data'!L2611,'8760 Data'!M2611,'8760 Data'!N2611,'8760 Data'!O2611,'8760 Data'!P2611,'8760 Data'!Q2611,'8760 Data'!R2611,'8760 Data'!S2611,'8760 Data'!T2611,'8760 Data'!U2611)</f>
        <v>0</v>
      </c>
      <c r="I2611" s="591" t="e">
        <f>H2611/'Output Sheet'!$B$8</f>
        <v>#DIV/0!</v>
      </c>
      <c r="J2611" s="596"/>
      <c r="K2611" s="560"/>
      <c r="L2611" s="560"/>
      <c r="M2611" s="560"/>
      <c r="N2611" s="560"/>
      <c r="O2611" s="560"/>
      <c r="P2611" s="560"/>
      <c r="Q2611" s="560"/>
      <c r="R2611" s="560"/>
      <c r="S2611" s="560"/>
      <c r="T2611" s="560"/>
      <c r="U2611" s="560"/>
    </row>
    <row r="2612" spans="1:21">
      <c r="A2612" s="593">
        <f t="shared" si="240"/>
        <v>41383</v>
      </c>
      <c r="B2612" s="594">
        <v>41383.791817650461</v>
      </c>
      <c r="C2612" s="560">
        <f t="shared" si="241"/>
        <v>2013</v>
      </c>
      <c r="D2612" s="560">
        <f t="shared" si="242"/>
        <v>4</v>
      </c>
      <c r="E2612" s="560">
        <f t="shared" si="243"/>
        <v>19</v>
      </c>
      <c r="F2612" s="560">
        <f t="shared" si="244"/>
        <v>19</v>
      </c>
      <c r="G2612" s="595">
        <f t="shared" si="245"/>
        <v>6</v>
      </c>
      <c r="H2612" s="590">
        <f>CHOOSE('Output Sheet'!$B$4,'8760 Data'!J2612,'8760 Data'!K2612,'8760 Data'!L2612,'8760 Data'!M2612,'8760 Data'!N2612,'8760 Data'!O2612,'8760 Data'!P2612,'8760 Data'!Q2612,'8760 Data'!R2612,'8760 Data'!S2612,'8760 Data'!T2612,'8760 Data'!U2612)</f>
        <v>0</v>
      </c>
      <c r="I2612" s="591" t="e">
        <f>H2612/'Output Sheet'!$B$8</f>
        <v>#DIV/0!</v>
      </c>
      <c r="J2612" s="596"/>
      <c r="K2612" s="560"/>
      <c r="L2612" s="560"/>
      <c r="M2612" s="560"/>
      <c r="N2612" s="560"/>
      <c r="O2612" s="560"/>
      <c r="P2612" s="560"/>
      <c r="Q2612" s="560"/>
      <c r="R2612" s="560"/>
      <c r="S2612" s="560"/>
      <c r="T2612" s="560"/>
      <c r="U2612" s="560"/>
    </row>
    <row r="2613" spans="1:21">
      <c r="A2613" s="593">
        <f t="shared" si="240"/>
        <v>41383</v>
      </c>
      <c r="B2613" s="594">
        <v>41383.833484374998</v>
      </c>
      <c r="C2613" s="560">
        <f t="shared" si="241"/>
        <v>2013</v>
      </c>
      <c r="D2613" s="560">
        <f t="shared" si="242"/>
        <v>4</v>
      </c>
      <c r="E2613" s="560">
        <f t="shared" si="243"/>
        <v>19</v>
      </c>
      <c r="F2613" s="560">
        <f t="shared" si="244"/>
        <v>20</v>
      </c>
      <c r="G2613" s="595">
        <f t="shared" si="245"/>
        <v>6</v>
      </c>
      <c r="H2613" s="590">
        <f>CHOOSE('Output Sheet'!$B$4,'8760 Data'!J2613,'8760 Data'!K2613,'8760 Data'!L2613,'8760 Data'!M2613,'8760 Data'!N2613,'8760 Data'!O2613,'8760 Data'!P2613,'8760 Data'!Q2613,'8760 Data'!R2613,'8760 Data'!S2613,'8760 Data'!T2613,'8760 Data'!U2613)</f>
        <v>0</v>
      </c>
      <c r="I2613" s="591" t="e">
        <f>H2613/'Output Sheet'!$B$8</f>
        <v>#DIV/0!</v>
      </c>
      <c r="J2613" s="596"/>
      <c r="K2613" s="560"/>
      <c r="L2613" s="560"/>
      <c r="M2613" s="560"/>
      <c r="N2613" s="560"/>
      <c r="O2613" s="560"/>
      <c r="P2613" s="560"/>
      <c r="Q2613" s="560"/>
      <c r="R2613" s="560"/>
      <c r="S2613" s="560"/>
      <c r="T2613" s="560"/>
      <c r="U2613" s="560"/>
    </row>
    <row r="2614" spans="1:21">
      <c r="A2614" s="593">
        <f t="shared" si="240"/>
        <v>41383</v>
      </c>
      <c r="B2614" s="594">
        <v>41383.875151099535</v>
      </c>
      <c r="C2614" s="560">
        <f t="shared" si="241"/>
        <v>2013</v>
      </c>
      <c r="D2614" s="560">
        <f t="shared" si="242"/>
        <v>4</v>
      </c>
      <c r="E2614" s="560">
        <f t="shared" si="243"/>
        <v>19</v>
      </c>
      <c r="F2614" s="560">
        <f t="shared" si="244"/>
        <v>21</v>
      </c>
      <c r="G2614" s="595">
        <f t="shared" si="245"/>
        <v>6</v>
      </c>
      <c r="H2614" s="590">
        <f>CHOOSE('Output Sheet'!$B$4,'8760 Data'!J2614,'8760 Data'!K2614,'8760 Data'!L2614,'8760 Data'!M2614,'8760 Data'!N2614,'8760 Data'!O2614,'8760 Data'!P2614,'8760 Data'!Q2614,'8760 Data'!R2614,'8760 Data'!S2614,'8760 Data'!T2614,'8760 Data'!U2614)</f>
        <v>0</v>
      </c>
      <c r="I2614" s="591" t="e">
        <f>H2614/'Output Sheet'!$B$8</f>
        <v>#DIV/0!</v>
      </c>
      <c r="J2614" s="596"/>
      <c r="K2614" s="560"/>
      <c r="L2614" s="560"/>
      <c r="M2614" s="560"/>
      <c r="N2614" s="560"/>
      <c r="O2614" s="560"/>
      <c r="P2614" s="560"/>
      <c r="Q2614" s="560"/>
      <c r="R2614" s="560"/>
      <c r="S2614" s="560"/>
      <c r="T2614" s="560"/>
      <c r="U2614" s="560"/>
    </row>
    <row r="2615" spans="1:21">
      <c r="A2615" s="593">
        <f t="shared" si="240"/>
        <v>41383</v>
      </c>
      <c r="B2615" s="594">
        <v>41383.916817824072</v>
      </c>
      <c r="C2615" s="560">
        <f t="shared" si="241"/>
        <v>2013</v>
      </c>
      <c r="D2615" s="560">
        <f t="shared" si="242"/>
        <v>4</v>
      </c>
      <c r="E2615" s="560">
        <f t="shared" si="243"/>
        <v>19</v>
      </c>
      <c r="F2615" s="560">
        <f t="shared" si="244"/>
        <v>22</v>
      </c>
      <c r="G2615" s="595">
        <f t="shared" si="245"/>
        <v>6</v>
      </c>
      <c r="H2615" s="590">
        <f>CHOOSE('Output Sheet'!$B$4,'8760 Data'!J2615,'8760 Data'!K2615,'8760 Data'!L2615,'8760 Data'!M2615,'8760 Data'!N2615,'8760 Data'!O2615,'8760 Data'!P2615,'8760 Data'!Q2615,'8760 Data'!R2615,'8760 Data'!S2615,'8760 Data'!T2615,'8760 Data'!U2615)</f>
        <v>0</v>
      </c>
      <c r="I2615" s="591" t="e">
        <f>H2615/'Output Sheet'!$B$8</f>
        <v>#DIV/0!</v>
      </c>
      <c r="J2615" s="596"/>
      <c r="K2615" s="560"/>
      <c r="L2615" s="560"/>
      <c r="M2615" s="560"/>
      <c r="N2615" s="560"/>
      <c r="O2615" s="560"/>
      <c r="P2615" s="560"/>
      <c r="Q2615" s="560"/>
      <c r="R2615" s="560"/>
      <c r="S2615" s="560"/>
      <c r="T2615" s="560"/>
      <c r="U2615" s="560"/>
    </row>
    <row r="2616" spans="1:21">
      <c r="A2616" s="593">
        <f t="shared" si="240"/>
        <v>41383</v>
      </c>
      <c r="B2616" s="594">
        <v>41383.95848454861</v>
      </c>
      <c r="C2616" s="560">
        <f t="shared" si="241"/>
        <v>2013</v>
      </c>
      <c r="D2616" s="560">
        <f t="shared" si="242"/>
        <v>4</v>
      </c>
      <c r="E2616" s="560">
        <f t="shared" si="243"/>
        <v>19</v>
      </c>
      <c r="F2616" s="560">
        <f t="shared" si="244"/>
        <v>23</v>
      </c>
      <c r="G2616" s="595">
        <f t="shared" si="245"/>
        <v>6</v>
      </c>
      <c r="H2616" s="590">
        <f>CHOOSE('Output Sheet'!$B$4,'8760 Data'!J2616,'8760 Data'!K2616,'8760 Data'!L2616,'8760 Data'!M2616,'8760 Data'!N2616,'8760 Data'!O2616,'8760 Data'!P2616,'8760 Data'!Q2616,'8760 Data'!R2616,'8760 Data'!S2616,'8760 Data'!T2616,'8760 Data'!U2616)</f>
        <v>0</v>
      </c>
      <c r="I2616" s="591" t="e">
        <f>H2616/'Output Sheet'!$B$8</f>
        <v>#DIV/0!</v>
      </c>
      <c r="J2616" s="596"/>
      <c r="K2616" s="560"/>
      <c r="L2616" s="560"/>
      <c r="M2616" s="560"/>
      <c r="N2616" s="560"/>
      <c r="O2616" s="560"/>
      <c r="P2616" s="560"/>
      <c r="Q2616" s="560"/>
      <c r="R2616" s="560"/>
      <c r="S2616" s="560"/>
      <c r="T2616" s="560"/>
      <c r="U2616" s="560"/>
    </row>
    <row r="2617" spans="1:21">
      <c r="A2617" s="593">
        <f t="shared" si="240"/>
        <v>41384</v>
      </c>
      <c r="B2617" s="594">
        <v>41384.000151273147</v>
      </c>
      <c r="C2617" s="560">
        <f t="shared" si="241"/>
        <v>2013</v>
      </c>
      <c r="D2617" s="560">
        <f t="shared" si="242"/>
        <v>4</v>
      </c>
      <c r="E2617" s="560">
        <f t="shared" si="243"/>
        <v>20</v>
      </c>
      <c r="F2617" s="560">
        <f t="shared" si="244"/>
        <v>24</v>
      </c>
      <c r="G2617" s="595">
        <f t="shared" si="245"/>
        <v>7</v>
      </c>
      <c r="H2617" s="590">
        <f>CHOOSE('Output Sheet'!$B$4,'8760 Data'!J2617,'8760 Data'!K2617,'8760 Data'!L2617,'8760 Data'!M2617,'8760 Data'!N2617,'8760 Data'!O2617,'8760 Data'!P2617,'8760 Data'!Q2617,'8760 Data'!R2617,'8760 Data'!S2617,'8760 Data'!T2617,'8760 Data'!U2617)</f>
        <v>0</v>
      </c>
      <c r="I2617" s="591" t="e">
        <f>H2617/'Output Sheet'!$B$8</f>
        <v>#DIV/0!</v>
      </c>
      <c r="J2617" s="596"/>
      <c r="K2617" s="560"/>
      <c r="L2617" s="560"/>
      <c r="M2617" s="560"/>
      <c r="N2617" s="560"/>
      <c r="O2617" s="560"/>
      <c r="P2617" s="560"/>
      <c r="Q2617" s="560"/>
      <c r="R2617" s="560"/>
      <c r="S2617" s="560"/>
      <c r="T2617" s="560"/>
      <c r="U2617" s="560"/>
    </row>
    <row r="2618" spans="1:21">
      <c r="A2618" s="593">
        <f t="shared" si="240"/>
        <v>41384</v>
      </c>
      <c r="B2618" s="594">
        <v>41384.041817997684</v>
      </c>
      <c r="C2618" s="560">
        <f t="shared" si="241"/>
        <v>2013</v>
      </c>
      <c r="D2618" s="560">
        <f t="shared" si="242"/>
        <v>4</v>
      </c>
      <c r="E2618" s="560">
        <f t="shared" si="243"/>
        <v>20</v>
      </c>
      <c r="F2618" s="560">
        <f t="shared" si="244"/>
        <v>1</v>
      </c>
      <c r="G2618" s="595">
        <f t="shared" si="245"/>
        <v>7</v>
      </c>
      <c r="H2618" s="590">
        <f>CHOOSE('Output Sheet'!$B$4,'8760 Data'!J2618,'8760 Data'!K2618,'8760 Data'!L2618,'8760 Data'!M2618,'8760 Data'!N2618,'8760 Data'!O2618,'8760 Data'!P2618,'8760 Data'!Q2618,'8760 Data'!R2618,'8760 Data'!S2618,'8760 Data'!T2618,'8760 Data'!U2618)</f>
        <v>0</v>
      </c>
      <c r="I2618" s="591" t="e">
        <f>H2618/'Output Sheet'!$B$8</f>
        <v>#DIV/0!</v>
      </c>
      <c r="J2618" s="596"/>
      <c r="K2618" s="560"/>
      <c r="L2618" s="560"/>
      <c r="M2618" s="560"/>
      <c r="N2618" s="560"/>
      <c r="O2618" s="560"/>
      <c r="P2618" s="560"/>
      <c r="Q2618" s="560"/>
      <c r="R2618" s="560"/>
      <c r="S2618" s="560"/>
      <c r="T2618" s="560"/>
      <c r="U2618" s="560"/>
    </row>
    <row r="2619" spans="1:21">
      <c r="A2619" s="593">
        <f t="shared" si="240"/>
        <v>41384</v>
      </c>
      <c r="B2619" s="594">
        <v>41384.083484722221</v>
      </c>
      <c r="C2619" s="560">
        <f t="shared" si="241"/>
        <v>2013</v>
      </c>
      <c r="D2619" s="560">
        <f t="shared" si="242"/>
        <v>4</v>
      </c>
      <c r="E2619" s="560">
        <f t="shared" si="243"/>
        <v>20</v>
      </c>
      <c r="F2619" s="560">
        <f t="shared" si="244"/>
        <v>2</v>
      </c>
      <c r="G2619" s="595">
        <f t="shared" si="245"/>
        <v>7</v>
      </c>
      <c r="H2619" s="590">
        <f>CHOOSE('Output Sheet'!$B$4,'8760 Data'!J2619,'8760 Data'!K2619,'8760 Data'!L2619,'8760 Data'!M2619,'8760 Data'!N2619,'8760 Data'!O2619,'8760 Data'!P2619,'8760 Data'!Q2619,'8760 Data'!R2619,'8760 Data'!S2619,'8760 Data'!T2619,'8760 Data'!U2619)</f>
        <v>0</v>
      </c>
      <c r="I2619" s="591" t="e">
        <f>H2619/'Output Sheet'!$B$8</f>
        <v>#DIV/0!</v>
      </c>
      <c r="J2619" s="596"/>
      <c r="K2619" s="560"/>
      <c r="L2619" s="560"/>
      <c r="M2619" s="560"/>
      <c r="N2619" s="560"/>
      <c r="O2619" s="560"/>
      <c r="P2619" s="560"/>
      <c r="Q2619" s="560"/>
      <c r="R2619" s="560"/>
      <c r="S2619" s="560"/>
      <c r="T2619" s="560"/>
      <c r="U2619" s="560"/>
    </row>
    <row r="2620" spans="1:21">
      <c r="A2620" s="593">
        <f t="shared" si="240"/>
        <v>41384</v>
      </c>
      <c r="B2620" s="594">
        <v>41384.125151446759</v>
      </c>
      <c r="C2620" s="560">
        <f t="shared" si="241"/>
        <v>2013</v>
      </c>
      <c r="D2620" s="560">
        <f t="shared" si="242"/>
        <v>4</v>
      </c>
      <c r="E2620" s="560">
        <f t="shared" si="243"/>
        <v>20</v>
      </c>
      <c r="F2620" s="560">
        <f t="shared" si="244"/>
        <v>3</v>
      </c>
      <c r="G2620" s="595">
        <f t="shared" si="245"/>
        <v>7</v>
      </c>
      <c r="H2620" s="590">
        <f>CHOOSE('Output Sheet'!$B$4,'8760 Data'!J2620,'8760 Data'!K2620,'8760 Data'!L2620,'8760 Data'!M2620,'8760 Data'!N2620,'8760 Data'!O2620,'8760 Data'!P2620,'8760 Data'!Q2620,'8760 Data'!R2620,'8760 Data'!S2620,'8760 Data'!T2620,'8760 Data'!U2620)</f>
        <v>0</v>
      </c>
      <c r="I2620" s="591" t="e">
        <f>H2620/'Output Sheet'!$B$8</f>
        <v>#DIV/0!</v>
      </c>
      <c r="J2620" s="596"/>
      <c r="K2620" s="560"/>
      <c r="L2620" s="560"/>
      <c r="M2620" s="560"/>
      <c r="N2620" s="560"/>
      <c r="O2620" s="560"/>
      <c r="P2620" s="560"/>
      <c r="Q2620" s="560"/>
      <c r="R2620" s="560"/>
      <c r="S2620" s="560"/>
      <c r="T2620" s="560"/>
      <c r="U2620" s="560"/>
    </row>
    <row r="2621" spans="1:21">
      <c r="A2621" s="593">
        <f t="shared" si="240"/>
        <v>41384</v>
      </c>
      <c r="B2621" s="594">
        <v>41384.166818171296</v>
      </c>
      <c r="C2621" s="560">
        <f t="shared" si="241"/>
        <v>2013</v>
      </c>
      <c r="D2621" s="560">
        <f t="shared" si="242"/>
        <v>4</v>
      </c>
      <c r="E2621" s="560">
        <f t="shared" si="243"/>
        <v>20</v>
      </c>
      <c r="F2621" s="560">
        <f t="shared" si="244"/>
        <v>4</v>
      </c>
      <c r="G2621" s="595">
        <f t="shared" si="245"/>
        <v>7</v>
      </c>
      <c r="H2621" s="590">
        <f>CHOOSE('Output Sheet'!$B$4,'8760 Data'!J2621,'8760 Data'!K2621,'8760 Data'!L2621,'8760 Data'!M2621,'8760 Data'!N2621,'8760 Data'!O2621,'8760 Data'!P2621,'8760 Data'!Q2621,'8760 Data'!R2621,'8760 Data'!S2621,'8760 Data'!T2621,'8760 Data'!U2621)</f>
        <v>0</v>
      </c>
      <c r="I2621" s="591" t="e">
        <f>H2621/'Output Sheet'!$B$8</f>
        <v>#DIV/0!</v>
      </c>
      <c r="J2621" s="596"/>
      <c r="K2621" s="560"/>
      <c r="L2621" s="560"/>
      <c r="M2621" s="560"/>
      <c r="N2621" s="560"/>
      <c r="O2621" s="560"/>
      <c r="P2621" s="560"/>
      <c r="Q2621" s="560"/>
      <c r="R2621" s="560"/>
      <c r="S2621" s="560"/>
      <c r="T2621" s="560"/>
      <c r="U2621" s="560"/>
    </row>
    <row r="2622" spans="1:21">
      <c r="A2622" s="593">
        <f t="shared" si="240"/>
        <v>41384</v>
      </c>
      <c r="B2622" s="594">
        <v>41384.208484895833</v>
      </c>
      <c r="C2622" s="560">
        <f t="shared" si="241"/>
        <v>2013</v>
      </c>
      <c r="D2622" s="560">
        <f t="shared" si="242"/>
        <v>4</v>
      </c>
      <c r="E2622" s="560">
        <f t="shared" si="243"/>
        <v>20</v>
      </c>
      <c r="F2622" s="560">
        <f t="shared" si="244"/>
        <v>5</v>
      </c>
      <c r="G2622" s="595">
        <f t="shared" si="245"/>
        <v>7</v>
      </c>
      <c r="H2622" s="590">
        <f>CHOOSE('Output Sheet'!$B$4,'8760 Data'!J2622,'8760 Data'!K2622,'8760 Data'!L2622,'8760 Data'!M2622,'8760 Data'!N2622,'8760 Data'!O2622,'8760 Data'!P2622,'8760 Data'!Q2622,'8760 Data'!R2622,'8760 Data'!S2622,'8760 Data'!T2622,'8760 Data'!U2622)</f>
        <v>0</v>
      </c>
      <c r="I2622" s="591" t="e">
        <f>H2622/'Output Sheet'!$B$8</f>
        <v>#DIV/0!</v>
      </c>
      <c r="J2622" s="596"/>
      <c r="K2622" s="560"/>
      <c r="L2622" s="560"/>
      <c r="M2622" s="560"/>
      <c r="N2622" s="560"/>
      <c r="O2622" s="560"/>
      <c r="P2622" s="560"/>
      <c r="Q2622" s="560"/>
      <c r="R2622" s="560"/>
      <c r="S2622" s="560"/>
      <c r="T2622" s="560"/>
      <c r="U2622" s="560"/>
    </row>
    <row r="2623" spans="1:21">
      <c r="A2623" s="593">
        <f t="shared" si="240"/>
        <v>41384</v>
      </c>
      <c r="B2623" s="594">
        <v>41384.25015162037</v>
      </c>
      <c r="C2623" s="560">
        <f t="shared" si="241"/>
        <v>2013</v>
      </c>
      <c r="D2623" s="560">
        <f t="shared" si="242"/>
        <v>4</v>
      </c>
      <c r="E2623" s="560">
        <f t="shared" si="243"/>
        <v>20</v>
      </c>
      <c r="F2623" s="560">
        <f t="shared" si="244"/>
        <v>6</v>
      </c>
      <c r="G2623" s="595">
        <f t="shared" si="245"/>
        <v>7</v>
      </c>
      <c r="H2623" s="590">
        <f>CHOOSE('Output Sheet'!$B$4,'8760 Data'!J2623,'8760 Data'!K2623,'8760 Data'!L2623,'8760 Data'!M2623,'8760 Data'!N2623,'8760 Data'!O2623,'8760 Data'!P2623,'8760 Data'!Q2623,'8760 Data'!R2623,'8760 Data'!S2623,'8760 Data'!T2623,'8760 Data'!U2623)</f>
        <v>0</v>
      </c>
      <c r="I2623" s="591" t="e">
        <f>H2623/'Output Sheet'!$B$8</f>
        <v>#DIV/0!</v>
      </c>
      <c r="J2623" s="596"/>
      <c r="K2623" s="560"/>
      <c r="L2623" s="560"/>
      <c r="M2623" s="560"/>
      <c r="N2623" s="560"/>
      <c r="O2623" s="560"/>
      <c r="P2623" s="560"/>
      <c r="Q2623" s="560"/>
      <c r="R2623" s="560"/>
      <c r="S2623" s="560"/>
      <c r="T2623" s="560"/>
      <c r="U2623" s="560"/>
    </row>
    <row r="2624" spans="1:21">
      <c r="A2624" s="593">
        <f t="shared" si="240"/>
        <v>41384</v>
      </c>
      <c r="B2624" s="594">
        <v>41384.291818344907</v>
      </c>
      <c r="C2624" s="560">
        <f t="shared" si="241"/>
        <v>2013</v>
      </c>
      <c r="D2624" s="560">
        <f t="shared" si="242"/>
        <v>4</v>
      </c>
      <c r="E2624" s="560">
        <f t="shared" si="243"/>
        <v>20</v>
      </c>
      <c r="F2624" s="560">
        <f t="shared" si="244"/>
        <v>7</v>
      </c>
      <c r="G2624" s="595">
        <f t="shared" si="245"/>
        <v>7</v>
      </c>
      <c r="H2624" s="590">
        <f>CHOOSE('Output Sheet'!$B$4,'8760 Data'!J2624,'8760 Data'!K2624,'8760 Data'!L2624,'8760 Data'!M2624,'8760 Data'!N2624,'8760 Data'!O2624,'8760 Data'!P2624,'8760 Data'!Q2624,'8760 Data'!R2624,'8760 Data'!S2624,'8760 Data'!T2624,'8760 Data'!U2624)</f>
        <v>0</v>
      </c>
      <c r="I2624" s="591" t="e">
        <f>H2624/'Output Sheet'!$B$8</f>
        <v>#DIV/0!</v>
      </c>
      <c r="J2624" s="596"/>
      <c r="K2624" s="560"/>
      <c r="L2624" s="560"/>
      <c r="M2624" s="560"/>
      <c r="N2624" s="560"/>
      <c r="O2624" s="560"/>
      <c r="P2624" s="560"/>
      <c r="Q2624" s="560"/>
      <c r="R2624" s="560"/>
      <c r="S2624" s="560"/>
      <c r="T2624" s="560"/>
      <c r="U2624" s="560"/>
    </row>
    <row r="2625" spans="1:21">
      <c r="A2625" s="593">
        <f t="shared" si="240"/>
        <v>41384</v>
      </c>
      <c r="B2625" s="594">
        <v>41384.333485069445</v>
      </c>
      <c r="C2625" s="560">
        <f t="shared" si="241"/>
        <v>2013</v>
      </c>
      <c r="D2625" s="560">
        <f t="shared" si="242"/>
        <v>4</v>
      </c>
      <c r="E2625" s="560">
        <f t="shared" si="243"/>
        <v>20</v>
      </c>
      <c r="F2625" s="560">
        <f t="shared" si="244"/>
        <v>8</v>
      </c>
      <c r="G2625" s="595">
        <f t="shared" si="245"/>
        <v>7</v>
      </c>
      <c r="H2625" s="590">
        <f>CHOOSE('Output Sheet'!$B$4,'8760 Data'!J2625,'8760 Data'!K2625,'8760 Data'!L2625,'8760 Data'!M2625,'8760 Data'!N2625,'8760 Data'!O2625,'8760 Data'!P2625,'8760 Data'!Q2625,'8760 Data'!R2625,'8760 Data'!S2625,'8760 Data'!T2625,'8760 Data'!U2625)</f>
        <v>0</v>
      </c>
      <c r="I2625" s="591" t="e">
        <f>H2625/'Output Sheet'!$B$8</f>
        <v>#DIV/0!</v>
      </c>
      <c r="J2625" s="596"/>
      <c r="K2625" s="560"/>
      <c r="L2625" s="560"/>
      <c r="M2625" s="560"/>
      <c r="N2625" s="560"/>
      <c r="O2625" s="560"/>
      <c r="P2625" s="560"/>
      <c r="Q2625" s="560"/>
      <c r="R2625" s="560"/>
      <c r="S2625" s="560"/>
      <c r="T2625" s="560"/>
      <c r="U2625" s="560"/>
    </row>
    <row r="2626" spans="1:21">
      <c r="A2626" s="593">
        <f t="shared" si="240"/>
        <v>41384</v>
      </c>
      <c r="B2626" s="594">
        <v>41384.375151793982</v>
      </c>
      <c r="C2626" s="560">
        <f t="shared" si="241"/>
        <v>2013</v>
      </c>
      <c r="D2626" s="560">
        <f t="shared" si="242"/>
        <v>4</v>
      </c>
      <c r="E2626" s="560">
        <f t="shared" si="243"/>
        <v>20</v>
      </c>
      <c r="F2626" s="560">
        <f t="shared" si="244"/>
        <v>9</v>
      </c>
      <c r="G2626" s="595">
        <f t="shared" si="245"/>
        <v>7</v>
      </c>
      <c r="H2626" s="590">
        <f>CHOOSE('Output Sheet'!$B$4,'8760 Data'!J2626,'8760 Data'!K2626,'8760 Data'!L2626,'8760 Data'!M2626,'8760 Data'!N2626,'8760 Data'!O2626,'8760 Data'!P2626,'8760 Data'!Q2626,'8760 Data'!R2626,'8760 Data'!S2626,'8760 Data'!T2626,'8760 Data'!U2626)</f>
        <v>0</v>
      </c>
      <c r="I2626" s="591" t="e">
        <f>H2626/'Output Sheet'!$B$8</f>
        <v>#DIV/0!</v>
      </c>
      <c r="J2626" s="596"/>
      <c r="K2626" s="560"/>
      <c r="L2626" s="560"/>
      <c r="M2626" s="560"/>
      <c r="N2626" s="560"/>
      <c r="O2626" s="560"/>
      <c r="P2626" s="560"/>
      <c r="Q2626" s="560"/>
      <c r="R2626" s="560"/>
      <c r="S2626" s="560"/>
      <c r="T2626" s="560"/>
      <c r="U2626" s="560"/>
    </row>
    <row r="2627" spans="1:21">
      <c r="A2627" s="593">
        <f t="shared" ref="A2627:A2690" si="246">DATE(C2627,D2627,E2627)</f>
        <v>41384</v>
      </c>
      <c r="B2627" s="594">
        <v>41384.416818518519</v>
      </c>
      <c r="C2627" s="560">
        <f t="shared" ref="C2627:C2690" si="247">YEAR(B2627)</f>
        <v>2013</v>
      </c>
      <c r="D2627" s="560">
        <f t="shared" ref="D2627:D2690" si="248">MONTH(B2627)</f>
        <v>4</v>
      </c>
      <c r="E2627" s="560">
        <f t="shared" ref="E2627:E2690" si="249">DAY(B2627)</f>
        <v>20</v>
      </c>
      <c r="F2627" s="560">
        <f t="shared" ref="F2627:F2690" si="250">IF(HOUR(B2627)&lt;&gt;0,HOUR(B2627),24)</f>
        <v>10</v>
      </c>
      <c r="G2627" s="595">
        <f t="shared" ref="G2627:G2690" si="251">WEEKDAY(B2627,1)</f>
        <v>7</v>
      </c>
      <c r="H2627" s="590">
        <f>CHOOSE('Output Sheet'!$B$4,'8760 Data'!J2627,'8760 Data'!K2627,'8760 Data'!L2627,'8760 Data'!M2627,'8760 Data'!N2627,'8760 Data'!O2627,'8760 Data'!P2627,'8760 Data'!Q2627,'8760 Data'!R2627,'8760 Data'!S2627,'8760 Data'!T2627,'8760 Data'!U2627)</f>
        <v>0</v>
      </c>
      <c r="I2627" s="591" t="e">
        <f>H2627/'Output Sheet'!$B$8</f>
        <v>#DIV/0!</v>
      </c>
      <c r="J2627" s="596"/>
      <c r="K2627" s="560"/>
      <c r="L2627" s="560"/>
      <c r="M2627" s="560"/>
      <c r="N2627" s="560"/>
      <c r="O2627" s="560"/>
      <c r="P2627" s="560"/>
      <c r="Q2627" s="560"/>
      <c r="R2627" s="560"/>
      <c r="S2627" s="560"/>
      <c r="T2627" s="560"/>
      <c r="U2627" s="560"/>
    </row>
    <row r="2628" spans="1:21">
      <c r="A2628" s="593">
        <f t="shared" si="246"/>
        <v>41384</v>
      </c>
      <c r="B2628" s="594">
        <v>41384.458485243056</v>
      </c>
      <c r="C2628" s="560">
        <f t="shared" si="247"/>
        <v>2013</v>
      </c>
      <c r="D2628" s="560">
        <f t="shared" si="248"/>
        <v>4</v>
      </c>
      <c r="E2628" s="560">
        <f t="shared" si="249"/>
        <v>20</v>
      </c>
      <c r="F2628" s="560">
        <f t="shared" si="250"/>
        <v>11</v>
      </c>
      <c r="G2628" s="595">
        <f t="shared" si="251"/>
        <v>7</v>
      </c>
      <c r="H2628" s="590">
        <f>CHOOSE('Output Sheet'!$B$4,'8760 Data'!J2628,'8760 Data'!K2628,'8760 Data'!L2628,'8760 Data'!M2628,'8760 Data'!N2628,'8760 Data'!O2628,'8760 Data'!P2628,'8760 Data'!Q2628,'8760 Data'!R2628,'8760 Data'!S2628,'8760 Data'!T2628,'8760 Data'!U2628)</f>
        <v>0</v>
      </c>
      <c r="I2628" s="591" t="e">
        <f>H2628/'Output Sheet'!$B$8</f>
        <v>#DIV/0!</v>
      </c>
      <c r="J2628" s="596"/>
      <c r="K2628" s="560"/>
      <c r="L2628" s="560"/>
      <c r="M2628" s="560"/>
      <c r="N2628" s="560"/>
      <c r="O2628" s="560"/>
      <c r="P2628" s="560"/>
      <c r="Q2628" s="560"/>
      <c r="R2628" s="560"/>
      <c r="S2628" s="560"/>
      <c r="T2628" s="560"/>
      <c r="U2628" s="560"/>
    </row>
    <row r="2629" spans="1:21">
      <c r="A2629" s="593">
        <f t="shared" si="246"/>
        <v>41384</v>
      </c>
      <c r="B2629" s="594">
        <v>41384.500151967593</v>
      </c>
      <c r="C2629" s="560">
        <f t="shared" si="247"/>
        <v>2013</v>
      </c>
      <c r="D2629" s="560">
        <f t="shared" si="248"/>
        <v>4</v>
      </c>
      <c r="E2629" s="560">
        <f t="shared" si="249"/>
        <v>20</v>
      </c>
      <c r="F2629" s="560">
        <f t="shared" si="250"/>
        <v>12</v>
      </c>
      <c r="G2629" s="595">
        <f t="shared" si="251"/>
        <v>7</v>
      </c>
      <c r="H2629" s="590">
        <f>CHOOSE('Output Sheet'!$B$4,'8760 Data'!J2629,'8760 Data'!K2629,'8760 Data'!L2629,'8760 Data'!M2629,'8760 Data'!N2629,'8760 Data'!O2629,'8760 Data'!P2629,'8760 Data'!Q2629,'8760 Data'!R2629,'8760 Data'!S2629,'8760 Data'!T2629,'8760 Data'!U2629)</f>
        <v>0</v>
      </c>
      <c r="I2629" s="591" t="e">
        <f>H2629/'Output Sheet'!$B$8</f>
        <v>#DIV/0!</v>
      </c>
      <c r="J2629" s="596"/>
      <c r="K2629" s="560"/>
      <c r="L2629" s="560"/>
      <c r="M2629" s="560"/>
      <c r="N2629" s="560"/>
      <c r="O2629" s="560"/>
      <c r="P2629" s="560"/>
      <c r="Q2629" s="560"/>
      <c r="R2629" s="560"/>
      <c r="S2629" s="560"/>
      <c r="T2629" s="560"/>
      <c r="U2629" s="560"/>
    </row>
    <row r="2630" spans="1:21">
      <c r="A2630" s="593">
        <f t="shared" si="246"/>
        <v>41384</v>
      </c>
      <c r="B2630" s="594">
        <v>41384.541818692131</v>
      </c>
      <c r="C2630" s="560">
        <f t="shared" si="247"/>
        <v>2013</v>
      </c>
      <c r="D2630" s="560">
        <f t="shared" si="248"/>
        <v>4</v>
      </c>
      <c r="E2630" s="560">
        <f t="shared" si="249"/>
        <v>20</v>
      </c>
      <c r="F2630" s="560">
        <f t="shared" si="250"/>
        <v>13</v>
      </c>
      <c r="G2630" s="595">
        <f t="shared" si="251"/>
        <v>7</v>
      </c>
      <c r="H2630" s="590">
        <f>CHOOSE('Output Sheet'!$B$4,'8760 Data'!J2630,'8760 Data'!K2630,'8760 Data'!L2630,'8760 Data'!M2630,'8760 Data'!N2630,'8760 Data'!O2630,'8760 Data'!P2630,'8760 Data'!Q2630,'8760 Data'!R2630,'8760 Data'!S2630,'8760 Data'!T2630,'8760 Data'!U2630)</f>
        <v>0</v>
      </c>
      <c r="I2630" s="591" t="e">
        <f>H2630/'Output Sheet'!$B$8</f>
        <v>#DIV/0!</v>
      </c>
      <c r="J2630" s="596"/>
      <c r="K2630" s="560"/>
      <c r="L2630" s="560"/>
      <c r="M2630" s="560"/>
      <c r="N2630" s="560"/>
      <c r="O2630" s="560"/>
      <c r="P2630" s="560"/>
      <c r="Q2630" s="560"/>
      <c r="R2630" s="560"/>
      <c r="S2630" s="560"/>
      <c r="T2630" s="560"/>
      <c r="U2630" s="560"/>
    </row>
    <row r="2631" spans="1:21">
      <c r="A2631" s="593">
        <f t="shared" si="246"/>
        <v>41384</v>
      </c>
      <c r="B2631" s="594">
        <v>41384.583485416668</v>
      </c>
      <c r="C2631" s="560">
        <f t="shared" si="247"/>
        <v>2013</v>
      </c>
      <c r="D2631" s="560">
        <f t="shared" si="248"/>
        <v>4</v>
      </c>
      <c r="E2631" s="560">
        <f t="shared" si="249"/>
        <v>20</v>
      </c>
      <c r="F2631" s="560">
        <f t="shared" si="250"/>
        <v>14</v>
      </c>
      <c r="G2631" s="595">
        <f t="shared" si="251"/>
        <v>7</v>
      </c>
      <c r="H2631" s="590">
        <f>CHOOSE('Output Sheet'!$B$4,'8760 Data'!J2631,'8760 Data'!K2631,'8760 Data'!L2631,'8760 Data'!M2631,'8760 Data'!N2631,'8760 Data'!O2631,'8760 Data'!P2631,'8760 Data'!Q2631,'8760 Data'!R2631,'8760 Data'!S2631,'8760 Data'!T2631,'8760 Data'!U2631)</f>
        <v>0</v>
      </c>
      <c r="I2631" s="591" t="e">
        <f>H2631/'Output Sheet'!$B$8</f>
        <v>#DIV/0!</v>
      </c>
      <c r="J2631" s="596"/>
      <c r="K2631" s="560"/>
      <c r="L2631" s="560"/>
      <c r="M2631" s="560"/>
      <c r="N2631" s="560"/>
      <c r="O2631" s="560"/>
      <c r="P2631" s="560"/>
      <c r="Q2631" s="560"/>
      <c r="R2631" s="560"/>
      <c r="S2631" s="560"/>
      <c r="T2631" s="560"/>
      <c r="U2631" s="560"/>
    </row>
    <row r="2632" spans="1:21">
      <c r="A2632" s="593">
        <f t="shared" si="246"/>
        <v>41384</v>
      </c>
      <c r="B2632" s="594">
        <v>41384.625152141205</v>
      </c>
      <c r="C2632" s="560">
        <f t="shared" si="247"/>
        <v>2013</v>
      </c>
      <c r="D2632" s="560">
        <f t="shared" si="248"/>
        <v>4</v>
      </c>
      <c r="E2632" s="560">
        <f t="shared" si="249"/>
        <v>20</v>
      </c>
      <c r="F2632" s="560">
        <f t="shared" si="250"/>
        <v>15</v>
      </c>
      <c r="G2632" s="595">
        <f t="shared" si="251"/>
        <v>7</v>
      </c>
      <c r="H2632" s="590">
        <f>CHOOSE('Output Sheet'!$B$4,'8760 Data'!J2632,'8760 Data'!K2632,'8760 Data'!L2632,'8760 Data'!M2632,'8760 Data'!N2632,'8760 Data'!O2632,'8760 Data'!P2632,'8760 Data'!Q2632,'8760 Data'!R2632,'8760 Data'!S2632,'8760 Data'!T2632,'8760 Data'!U2632)</f>
        <v>0</v>
      </c>
      <c r="I2632" s="591" t="e">
        <f>H2632/'Output Sheet'!$B$8</f>
        <v>#DIV/0!</v>
      </c>
      <c r="J2632" s="596"/>
      <c r="K2632" s="560"/>
      <c r="L2632" s="560"/>
      <c r="M2632" s="560"/>
      <c r="N2632" s="560"/>
      <c r="O2632" s="560"/>
      <c r="P2632" s="560"/>
      <c r="Q2632" s="560"/>
      <c r="R2632" s="560"/>
      <c r="S2632" s="560"/>
      <c r="T2632" s="560"/>
      <c r="U2632" s="560"/>
    </row>
    <row r="2633" spans="1:21">
      <c r="A2633" s="593">
        <f t="shared" si="246"/>
        <v>41384</v>
      </c>
      <c r="B2633" s="594">
        <v>41384.666818865742</v>
      </c>
      <c r="C2633" s="560">
        <f t="shared" si="247"/>
        <v>2013</v>
      </c>
      <c r="D2633" s="560">
        <f t="shared" si="248"/>
        <v>4</v>
      </c>
      <c r="E2633" s="560">
        <f t="shared" si="249"/>
        <v>20</v>
      </c>
      <c r="F2633" s="560">
        <f t="shared" si="250"/>
        <v>16</v>
      </c>
      <c r="G2633" s="595">
        <f t="shared" si="251"/>
        <v>7</v>
      </c>
      <c r="H2633" s="590">
        <f>CHOOSE('Output Sheet'!$B$4,'8760 Data'!J2633,'8760 Data'!K2633,'8760 Data'!L2633,'8760 Data'!M2633,'8760 Data'!N2633,'8760 Data'!O2633,'8760 Data'!P2633,'8760 Data'!Q2633,'8760 Data'!R2633,'8760 Data'!S2633,'8760 Data'!T2633,'8760 Data'!U2633)</f>
        <v>0</v>
      </c>
      <c r="I2633" s="591" t="e">
        <f>H2633/'Output Sheet'!$B$8</f>
        <v>#DIV/0!</v>
      </c>
      <c r="J2633" s="596"/>
      <c r="K2633" s="560"/>
      <c r="L2633" s="560"/>
      <c r="M2633" s="560"/>
      <c r="N2633" s="560"/>
      <c r="O2633" s="560"/>
      <c r="P2633" s="560"/>
      <c r="Q2633" s="560"/>
      <c r="R2633" s="560"/>
      <c r="S2633" s="560"/>
      <c r="T2633" s="560"/>
      <c r="U2633" s="560"/>
    </row>
    <row r="2634" spans="1:21">
      <c r="A2634" s="593">
        <f t="shared" si="246"/>
        <v>41384</v>
      </c>
      <c r="B2634" s="594">
        <v>41384.708485590279</v>
      </c>
      <c r="C2634" s="560">
        <f t="shared" si="247"/>
        <v>2013</v>
      </c>
      <c r="D2634" s="560">
        <f t="shared" si="248"/>
        <v>4</v>
      </c>
      <c r="E2634" s="560">
        <f t="shared" si="249"/>
        <v>20</v>
      </c>
      <c r="F2634" s="560">
        <f t="shared" si="250"/>
        <v>17</v>
      </c>
      <c r="G2634" s="595">
        <f t="shared" si="251"/>
        <v>7</v>
      </c>
      <c r="H2634" s="590">
        <f>CHOOSE('Output Sheet'!$B$4,'8760 Data'!J2634,'8760 Data'!K2634,'8760 Data'!L2634,'8760 Data'!M2634,'8760 Data'!N2634,'8760 Data'!O2634,'8760 Data'!P2634,'8760 Data'!Q2634,'8760 Data'!R2634,'8760 Data'!S2634,'8760 Data'!T2634,'8760 Data'!U2634)</f>
        <v>0</v>
      </c>
      <c r="I2634" s="591" t="e">
        <f>H2634/'Output Sheet'!$B$8</f>
        <v>#DIV/0!</v>
      </c>
      <c r="J2634" s="596"/>
      <c r="K2634" s="560"/>
      <c r="L2634" s="560"/>
      <c r="M2634" s="560"/>
      <c r="N2634" s="560"/>
      <c r="O2634" s="560"/>
      <c r="P2634" s="560"/>
      <c r="Q2634" s="560"/>
      <c r="R2634" s="560"/>
      <c r="S2634" s="560"/>
      <c r="T2634" s="560"/>
      <c r="U2634" s="560"/>
    </row>
    <row r="2635" spans="1:21">
      <c r="A2635" s="593">
        <f t="shared" si="246"/>
        <v>41384</v>
      </c>
      <c r="B2635" s="594">
        <v>41384.750152314817</v>
      </c>
      <c r="C2635" s="560">
        <f t="shared" si="247"/>
        <v>2013</v>
      </c>
      <c r="D2635" s="560">
        <f t="shared" si="248"/>
        <v>4</v>
      </c>
      <c r="E2635" s="560">
        <f t="shared" si="249"/>
        <v>20</v>
      </c>
      <c r="F2635" s="560">
        <f t="shared" si="250"/>
        <v>18</v>
      </c>
      <c r="G2635" s="595">
        <f t="shared" si="251"/>
        <v>7</v>
      </c>
      <c r="H2635" s="590">
        <f>CHOOSE('Output Sheet'!$B$4,'8760 Data'!J2635,'8760 Data'!K2635,'8760 Data'!L2635,'8760 Data'!M2635,'8760 Data'!N2635,'8760 Data'!O2635,'8760 Data'!P2635,'8760 Data'!Q2635,'8760 Data'!R2635,'8760 Data'!S2635,'8760 Data'!T2635,'8760 Data'!U2635)</f>
        <v>0</v>
      </c>
      <c r="I2635" s="591" t="e">
        <f>H2635/'Output Sheet'!$B$8</f>
        <v>#DIV/0!</v>
      </c>
      <c r="J2635" s="596"/>
      <c r="K2635" s="560"/>
      <c r="L2635" s="560"/>
      <c r="M2635" s="560"/>
      <c r="N2635" s="560"/>
      <c r="O2635" s="560"/>
      <c r="P2635" s="560"/>
      <c r="Q2635" s="560"/>
      <c r="R2635" s="560"/>
      <c r="S2635" s="560"/>
      <c r="T2635" s="560"/>
      <c r="U2635" s="560"/>
    </row>
    <row r="2636" spans="1:21">
      <c r="A2636" s="593">
        <f t="shared" si="246"/>
        <v>41384</v>
      </c>
      <c r="B2636" s="594">
        <v>41384.791819039354</v>
      </c>
      <c r="C2636" s="560">
        <f t="shared" si="247"/>
        <v>2013</v>
      </c>
      <c r="D2636" s="560">
        <f t="shared" si="248"/>
        <v>4</v>
      </c>
      <c r="E2636" s="560">
        <f t="shared" si="249"/>
        <v>20</v>
      </c>
      <c r="F2636" s="560">
        <f t="shared" si="250"/>
        <v>19</v>
      </c>
      <c r="G2636" s="595">
        <f t="shared" si="251"/>
        <v>7</v>
      </c>
      <c r="H2636" s="590">
        <f>CHOOSE('Output Sheet'!$B$4,'8760 Data'!J2636,'8760 Data'!K2636,'8760 Data'!L2636,'8760 Data'!M2636,'8760 Data'!N2636,'8760 Data'!O2636,'8760 Data'!P2636,'8760 Data'!Q2636,'8760 Data'!R2636,'8760 Data'!S2636,'8760 Data'!T2636,'8760 Data'!U2636)</f>
        <v>0</v>
      </c>
      <c r="I2636" s="591" t="e">
        <f>H2636/'Output Sheet'!$B$8</f>
        <v>#DIV/0!</v>
      </c>
      <c r="J2636" s="596"/>
      <c r="K2636" s="560"/>
      <c r="L2636" s="560"/>
      <c r="M2636" s="560"/>
      <c r="N2636" s="560"/>
      <c r="O2636" s="560"/>
      <c r="P2636" s="560"/>
      <c r="Q2636" s="560"/>
      <c r="R2636" s="560"/>
      <c r="S2636" s="560"/>
      <c r="T2636" s="560"/>
      <c r="U2636" s="560"/>
    </row>
    <row r="2637" spans="1:21">
      <c r="A2637" s="593">
        <f t="shared" si="246"/>
        <v>41384</v>
      </c>
      <c r="B2637" s="594">
        <v>41384.833485763891</v>
      </c>
      <c r="C2637" s="560">
        <f t="shared" si="247"/>
        <v>2013</v>
      </c>
      <c r="D2637" s="560">
        <f t="shared" si="248"/>
        <v>4</v>
      </c>
      <c r="E2637" s="560">
        <f t="shared" si="249"/>
        <v>20</v>
      </c>
      <c r="F2637" s="560">
        <f t="shared" si="250"/>
        <v>20</v>
      </c>
      <c r="G2637" s="595">
        <f t="shared" si="251"/>
        <v>7</v>
      </c>
      <c r="H2637" s="590">
        <f>CHOOSE('Output Sheet'!$B$4,'8760 Data'!J2637,'8760 Data'!K2637,'8760 Data'!L2637,'8760 Data'!M2637,'8760 Data'!N2637,'8760 Data'!O2637,'8760 Data'!P2637,'8760 Data'!Q2637,'8760 Data'!R2637,'8760 Data'!S2637,'8760 Data'!T2637,'8760 Data'!U2637)</f>
        <v>0</v>
      </c>
      <c r="I2637" s="591" t="e">
        <f>H2637/'Output Sheet'!$B$8</f>
        <v>#DIV/0!</v>
      </c>
      <c r="J2637" s="596"/>
      <c r="K2637" s="560"/>
      <c r="L2637" s="560"/>
      <c r="M2637" s="560"/>
      <c r="N2637" s="560"/>
      <c r="O2637" s="560"/>
      <c r="P2637" s="560"/>
      <c r="Q2637" s="560"/>
      <c r="R2637" s="560"/>
      <c r="S2637" s="560"/>
      <c r="T2637" s="560"/>
      <c r="U2637" s="560"/>
    </row>
    <row r="2638" spans="1:21">
      <c r="A2638" s="593">
        <f t="shared" si="246"/>
        <v>41384</v>
      </c>
      <c r="B2638" s="594">
        <v>41384.875152488428</v>
      </c>
      <c r="C2638" s="560">
        <f t="shared" si="247"/>
        <v>2013</v>
      </c>
      <c r="D2638" s="560">
        <f t="shared" si="248"/>
        <v>4</v>
      </c>
      <c r="E2638" s="560">
        <f t="shared" si="249"/>
        <v>20</v>
      </c>
      <c r="F2638" s="560">
        <f t="shared" si="250"/>
        <v>21</v>
      </c>
      <c r="G2638" s="595">
        <f t="shared" si="251"/>
        <v>7</v>
      </c>
      <c r="H2638" s="590">
        <f>CHOOSE('Output Sheet'!$B$4,'8760 Data'!J2638,'8760 Data'!K2638,'8760 Data'!L2638,'8760 Data'!M2638,'8760 Data'!N2638,'8760 Data'!O2638,'8760 Data'!P2638,'8760 Data'!Q2638,'8760 Data'!R2638,'8760 Data'!S2638,'8760 Data'!T2638,'8760 Data'!U2638)</f>
        <v>0</v>
      </c>
      <c r="I2638" s="591" t="e">
        <f>H2638/'Output Sheet'!$B$8</f>
        <v>#DIV/0!</v>
      </c>
      <c r="J2638" s="596"/>
      <c r="K2638" s="560"/>
      <c r="L2638" s="560"/>
      <c r="M2638" s="560"/>
      <c r="N2638" s="560"/>
      <c r="O2638" s="560"/>
      <c r="P2638" s="560"/>
      <c r="Q2638" s="560"/>
      <c r="R2638" s="560"/>
      <c r="S2638" s="560"/>
      <c r="T2638" s="560"/>
      <c r="U2638" s="560"/>
    </row>
    <row r="2639" spans="1:21">
      <c r="A2639" s="593">
        <f t="shared" si="246"/>
        <v>41384</v>
      </c>
      <c r="B2639" s="594">
        <v>41384.916819212965</v>
      </c>
      <c r="C2639" s="560">
        <f t="shared" si="247"/>
        <v>2013</v>
      </c>
      <c r="D2639" s="560">
        <f t="shared" si="248"/>
        <v>4</v>
      </c>
      <c r="E2639" s="560">
        <f t="shared" si="249"/>
        <v>20</v>
      </c>
      <c r="F2639" s="560">
        <f t="shared" si="250"/>
        <v>22</v>
      </c>
      <c r="G2639" s="595">
        <f t="shared" si="251"/>
        <v>7</v>
      </c>
      <c r="H2639" s="590">
        <f>CHOOSE('Output Sheet'!$B$4,'8760 Data'!J2639,'8760 Data'!K2639,'8760 Data'!L2639,'8760 Data'!M2639,'8760 Data'!N2639,'8760 Data'!O2639,'8760 Data'!P2639,'8760 Data'!Q2639,'8760 Data'!R2639,'8760 Data'!S2639,'8760 Data'!T2639,'8760 Data'!U2639)</f>
        <v>0</v>
      </c>
      <c r="I2639" s="591" t="e">
        <f>H2639/'Output Sheet'!$B$8</f>
        <v>#DIV/0!</v>
      </c>
      <c r="J2639" s="596"/>
      <c r="K2639" s="560"/>
      <c r="L2639" s="560"/>
      <c r="M2639" s="560"/>
      <c r="N2639" s="560"/>
      <c r="O2639" s="560"/>
      <c r="P2639" s="560"/>
      <c r="Q2639" s="560"/>
      <c r="R2639" s="560"/>
      <c r="S2639" s="560"/>
      <c r="T2639" s="560"/>
      <c r="U2639" s="560"/>
    </row>
    <row r="2640" spans="1:21">
      <c r="A2640" s="593">
        <f t="shared" si="246"/>
        <v>41384</v>
      </c>
      <c r="B2640" s="594">
        <v>41384.958485937503</v>
      </c>
      <c r="C2640" s="560">
        <f t="shared" si="247"/>
        <v>2013</v>
      </c>
      <c r="D2640" s="560">
        <f t="shared" si="248"/>
        <v>4</v>
      </c>
      <c r="E2640" s="560">
        <f t="shared" si="249"/>
        <v>20</v>
      </c>
      <c r="F2640" s="560">
        <f t="shared" si="250"/>
        <v>23</v>
      </c>
      <c r="G2640" s="595">
        <f t="shared" si="251"/>
        <v>7</v>
      </c>
      <c r="H2640" s="590">
        <f>CHOOSE('Output Sheet'!$B$4,'8760 Data'!J2640,'8760 Data'!K2640,'8760 Data'!L2640,'8760 Data'!M2640,'8760 Data'!N2640,'8760 Data'!O2640,'8760 Data'!P2640,'8760 Data'!Q2640,'8760 Data'!R2640,'8760 Data'!S2640,'8760 Data'!T2640,'8760 Data'!U2640)</f>
        <v>0</v>
      </c>
      <c r="I2640" s="591" t="e">
        <f>H2640/'Output Sheet'!$B$8</f>
        <v>#DIV/0!</v>
      </c>
      <c r="J2640" s="596"/>
      <c r="K2640" s="560"/>
      <c r="L2640" s="560"/>
      <c r="M2640" s="560"/>
      <c r="N2640" s="560"/>
      <c r="O2640" s="560"/>
      <c r="P2640" s="560"/>
      <c r="Q2640" s="560"/>
      <c r="R2640" s="560"/>
      <c r="S2640" s="560"/>
      <c r="T2640" s="560"/>
      <c r="U2640" s="560"/>
    </row>
    <row r="2641" spans="1:21">
      <c r="A2641" s="593">
        <f t="shared" si="246"/>
        <v>41385</v>
      </c>
      <c r="B2641" s="594">
        <v>41385.00015266204</v>
      </c>
      <c r="C2641" s="560">
        <f t="shared" si="247"/>
        <v>2013</v>
      </c>
      <c r="D2641" s="560">
        <f t="shared" si="248"/>
        <v>4</v>
      </c>
      <c r="E2641" s="560">
        <f t="shared" si="249"/>
        <v>21</v>
      </c>
      <c r="F2641" s="560">
        <f t="shared" si="250"/>
        <v>24</v>
      </c>
      <c r="G2641" s="595">
        <f t="shared" si="251"/>
        <v>1</v>
      </c>
      <c r="H2641" s="590">
        <f>CHOOSE('Output Sheet'!$B$4,'8760 Data'!J2641,'8760 Data'!K2641,'8760 Data'!L2641,'8760 Data'!M2641,'8760 Data'!N2641,'8760 Data'!O2641,'8760 Data'!P2641,'8760 Data'!Q2641,'8760 Data'!R2641,'8760 Data'!S2641,'8760 Data'!T2641,'8760 Data'!U2641)</f>
        <v>0</v>
      </c>
      <c r="I2641" s="591" t="e">
        <f>H2641/'Output Sheet'!$B$8</f>
        <v>#DIV/0!</v>
      </c>
      <c r="J2641" s="596"/>
      <c r="K2641" s="560"/>
      <c r="L2641" s="560"/>
      <c r="M2641" s="560"/>
      <c r="N2641" s="560"/>
      <c r="O2641" s="560"/>
      <c r="P2641" s="560"/>
      <c r="Q2641" s="560"/>
      <c r="R2641" s="560"/>
      <c r="S2641" s="560"/>
      <c r="T2641" s="560"/>
      <c r="U2641" s="560"/>
    </row>
    <row r="2642" spans="1:21">
      <c r="A2642" s="593">
        <f t="shared" si="246"/>
        <v>41385</v>
      </c>
      <c r="B2642" s="594">
        <v>41385.041819386577</v>
      </c>
      <c r="C2642" s="560">
        <f t="shared" si="247"/>
        <v>2013</v>
      </c>
      <c r="D2642" s="560">
        <f t="shared" si="248"/>
        <v>4</v>
      </c>
      <c r="E2642" s="560">
        <f t="shared" si="249"/>
        <v>21</v>
      </c>
      <c r="F2642" s="560">
        <f t="shared" si="250"/>
        <v>1</v>
      </c>
      <c r="G2642" s="595">
        <f t="shared" si="251"/>
        <v>1</v>
      </c>
      <c r="H2642" s="590">
        <f>CHOOSE('Output Sheet'!$B$4,'8760 Data'!J2642,'8760 Data'!K2642,'8760 Data'!L2642,'8760 Data'!M2642,'8760 Data'!N2642,'8760 Data'!O2642,'8760 Data'!P2642,'8760 Data'!Q2642,'8760 Data'!R2642,'8760 Data'!S2642,'8760 Data'!T2642,'8760 Data'!U2642)</f>
        <v>0</v>
      </c>
      <c r="I2642" s="591" t="e">
        <f>H2642/'Output Sheet'!$B$8</f>
        <v>#DIV/0!</v>
      </c>
      <c r="J2642" s="596"/>
      <c r="K2642" s="560"/>
      <c r="L2642" s="560"/>
      <c r="M2642" s="560"/>
      <c r="N2642" s="560"/>
      <c r="O2642" s="560"/>
      <c r="P2642" s="560"/>
      <c r="Q2642" s="560"/>
      <c r="R2642" s="560"/>
      <c r="S2642" s="560"/>
      <c r="T2642" s="560"/>
      <c r="U2642" s="560"/>
    </row>
    <row r="2643" spans="1:21">
      <c r="A2643" s="593">
        <f t="shared" si="246"/>
        <v>41385</v>
      </c>
      <c r="B2643" s="594">
        <v>41385.083486111114</v>
      </c>
      <c r="C2643" s="560">
        <f t="shared" si="247"/>
        <v>2013</v>
      </c>
      <c r="D2643" s="560">
        <f t="shared" si="248"/>
        <v>4</v>
      </c>
      <c r="E2643" s="560">
        <f t="shared" si="249"/>
        <v>21</v>
      </c>
      <c r="F2643" s="560">
        <f t="shared" si="250"/>
        <v>2</v>
      </c>
      <c r="G2643" s="595">
        <f t="shared" si="251"/>
        <v>1</v>
      </c>
      <c r="H2643" s="590">
        <f>CHOOSE('Output Sheet'!$B$4,'8760 Data'!J2643,'8760 Data'!K2643,'8760 Data'!L2643,'8760 Data'!M2643,'8760 Data'!N2643,'8760 Data'!O2643,'8760 Data'!P2643,'8760 Data'!Q2643,'8760 Data'!R2643,'8760 Data'!S2643,'8760 Data'!T2643,'8760 Data'!U2643)</f>
        <v>0</v>
      </c>
      <c r="I2643" s="591" t="e">
        <f>H2643/'Output Sheet'!$B$8</f>
        <v>#DIV/0!</v>
      </c>
      <c r="J2643" s="596"/>
      <c r="K2643" s="560"/>
      <c r="L2643" s="560"/>
      <c r="M2643" s="560"/>
      <c r="N2643" s="560"/>
      <c r="O2643" s="560"/>
      <c r="P2643" s="560"/>
      <c r="Q2643" s="560"/>
      <c r="R2643" s="560"/>
      <c r="S2643" s="560"/>
      <c r="T2643" s="560"/>
      <c r="U2643" s="560"/>
    </row>
    <row r="2644" spans="1:21">
      <c r="A2644" s="593">
        <f t="shared" si="246"/>
        <v>41385</v>
      </c>
      <c r="B2644" s="594">
        <v>41385.125152835652</v>
      </c>
      <c r="C2644" s="560">
        <f t="shared" si="247"/>
        <v>2013</v>
      </c>
      <c r="D2644" s="560">
        <f t="shared" si="248"/>
        <v>4</v>
      </c>
      <c r="E2644" s="560">
        <f t="shared" si="249"/>
        <v>21</v>
      </c>
      <c r="F2644" s="560">
        <f t="shared" si="250"/>
        <v>3</v>
      </c>
      <c r="G2644" s="595">
        <f t="shared" si="251"/>
        <v>1</v>
      </c>
      <c r="H2644" s="590">
        <f>CHOOSE('Output Sheet'!$B$4,'8760 Data'!J2644,'8760 Data'!K2644,'8760 Data'!L2644,'8760 Data'!M2644,'8760 Data'!N2644,'8760 Data'!O2644,'8760 Data'!P2644,'8760 Data'!Q2644,'8760 Data'!R2644,'8760 Data'!S2644,'8760 Data'!T2644,'8760 Data'!U2644)</f>
        <v>0</v>
      </c>
      <c r="I2644" s="591" t="e">
        <f>H2644/'Output Sheet'!$B$8</f>
        <v>#DIV/0!</v>
      </c>
      <c r="J2644" s="596"/>
      <c r="K2644" s="560"/>
      <c r="L2644" s="560"/>
      <c r="M2644" s="560"/>
      <c r="N2644" s="560"/>
      <c r="O2644" s="560"/>
      <c r="P2644" s="560"/>
      <c r="Q2644" s="560"/>
      <c r="R2644" s="560"/>
      <c r="S2644" s="560"/>
      <c r="T2644" s="560"/>
      <c r="U2644" s="560"/>
    </row>
    <row r="2645" spans="1:21">
      <c r="A2645" s="593">
        <f t="shared" si="246"/>
        <v>41385</v>
      </c>
      <c r="B2645" s="594">
        <v>41385.166819560189</v>
      </c>
      <c r="C2645" s="560">
        <f t="shared" si="247"/>
        <v>2013</v>
      </c>
      <c r="D2645" s="560">
        <f t="shared" si="248"/>
        <v>4</v>
      </c>
      <c r="E2645" s="560">
        <f t="shared" si="249"/>
        <v>21</v>
      </c>
      <c r="F2645" s="560">
        <f t="shared" si="250"/>
        <v>4</v>
      </c>
      <c r="G2645" s="595">
        <f t="shared" si="251"/>
        <v>1</v>
      </c>
      <c r="H2645" s="590">
        <f>CHOOSE('Output Sheet'!$B$4,'8760 Data'!J2645,'8760 Data'!K2645,'8760 Data'!L2645,'8760 Data'!M2645,'8760 Data'!N2645,'8760 Data'!O2645,'8760 Data'!P2645,'8760 Data'!Q2645,'8760 Data'!R2645,'8760 Data'!S2645,'8760 Data'!T2645,'8760 Data'!U2645)</f>
        <v>0</v>
      </c>
      <c r="I2645" s="591" t="e">
        <f>H2645/'Output Sheet'!$B$8</f>
        <v>#DIV/0!</v>
      </c>
      <c r="J2645" s="596"/>
      <c r="K2645" s="560"/>
      <c r="L2645" s="560"/>
      <c r="M2645" s="560"/>
      <c r="N2645" s="560"/>
      <c r="O2645" s="560"/>
      <c r="P2645" s="560"/>
      <c r="Q2645" s="560"/>
      <c r="R2645" s="560"/>
      <c r="S2645" s="560"/>
      <c r="T2645" s="560"/>
      <c r="U2645" s="560"/>
    </row>
    <row r="2646" spans="1:21">
      <c r="A2646" s="593">
        <f t="shared" si="246"/>
        <v>41385</v>
      </c>
      <c r="B2646" s="594">
        <v>41385.208486284719</v>
      </c>
      <c r="C2646" s="560">
        <f t="shared" si="247"/>
        <v>2013</v>
      </c>
      <c r="D2646" s="560">
        <f t="shared" si="248"/>
        <v>4</v>
      </c>
      <c r="E2646" s="560">
        <f t="shared" si="249"/>
        <v>21</v>
      </c>
      <c r="F2646" s="560">
        <f t="shared" si="250"/>
        <v>5</v>
      </c>
      <c r="G2646" s="595">
        <f t="shared" si="251"/>
        <v>1</v>
      </c>
      <c r="H2646" s="590">
        <f>CHOOSE('Output Sheet'!$B$4,'8760 Data'!J2646,'8760 Data'!K2646,'8760 Data'!L2646,'8760 Data'!M2646,'8760 Data'!N2646,'8760 Data'!O2646,'8760 Data'!P2646,'8760 Data'!Q2646,'8760 Data'!R2646,'8760 Data'!S2646,'8760 Data'!T2646,'8760 Data'!U2646)</f>
        <v>0</v>
      </c>
      <c r="I2646" s="591" t="e">
        <f>H2646/'Output Sheet'!$B$8</f>
        <v>#DIV/0!</v>
      </c>
      <c r="J2646" s="596"/>
      <c r="K2646" s="560"/>
      <c r="L2646" s="560"/>
      <c r="M2646" s="560"/>
      <c r="N2646" s="560"/>
      <c r="O2646" s="560"/>
      <c r="P2646" s="560"/>
      <c r="Q2646" s="560"/>
      <c r="R2646" s="560"/>
      <c r="S2646" s="560"/>
      <c r="T2646" s="560"/>
      <c r="U2646" s="560"/>
    </row>
    <row r="2647" spans="1:21">
      <c r="A2647" s="593">
        <f t="shared" si="246"/>
        <v>41385</v>
      </c>
      <c r="B2647" s="594">
        <v>41385.250153009256</v>
      </c>
      <c r="C2647" s="560">
        <f t="shared" si="247"/>
        <v>2013</v>
      </c>
      <c r="D2647" s="560">
        <f t="shared" si="248"/>
        <v>4</v>
      </c>
      <c r="E2647" s="560">
        <f t="shared" si="249"/>
        <v>21</v>
      </c>
      <c r="F2647" s="560">
        <f t="shared" si="250"/>
        <v>6</v>
      </c>
      <c r="G2647" s="595">
        <f t="shared" si="251"/>
        <v>1</v>
      </c>
      <c r="H2647" s="590">
        <f>CHOOSE('Output Sheet'!$B$4,'8760 Data'!J2647,'8760 Data'!K2647,'8760 Data'!L2647,'8760 Data'!M2647,'8760 Data'!N2647,'8760 Data'!O2647,'8760 Data'!P2647,'8760 Data'!Q2647,'8760 Data'!R2647,'8760 Data'!S2647,'8760 Data'!T2647,'8760 Data'!U2647)</f>
        <v>0</v>
      </c>
      <c r="I2647" s="591" t="e">
        <f>H2647/'Output Sheet'!$B$8</f>
        <v>#DIV/0!</v>
      </c>
      <c r="J2647" s="596"/>
      <c r="K2647" s="560"/>
      <c r="L2647" s="560"/>
      <c r="M2647" s="560"/>
      <c r="N2647" s="560"/>
      <c r="O2647" s="560"/>
      <c r="P2647" s="560"/>
      <c r="Q2647" s="560"/>
      <c r="R2647" s="560"/>
      <c r="S2647" s="560"/>
      <c r="T2647" s="560"/>
      <c r="U2647" s="560"/>
    </row>
    <row r="2648" spans="1:21">
      <c r="A2648" s="593">
        <f t="shared" si="246"/>
        <v>41385</v>
      </c>
      <c r="B2648" s="594">
        <v>41385.291819733793</v>
      </c>
      <c r="C2648" s="560">
        <f t="shared" si="247"/>
        <v>2013</v>
      </c>
      <c r="D2648" s="560">
        <f t="shared" si="248"/>
        <v>4</v>
      </c>
      <c r="E2648" s="560">
        <f t="shared" si="249"/>
        <v>21</v>
      </c>
      <c r="F2648" s="560">
        <f t="shared" si="250"/>
        <v>7</v>
      </c>
      <c r="G2648" s="595">
        <f t="shared" si="251"/>
        <v>1</v>
      </c>
      <c r="H2648" s="590">
        <f>CHOOSE('Output Sheet'!$B$4,'8760 Data'!J2648,'8760 Data'!K2648,'8760 Data'!L2648,'8760 Data'!M2648,'8760 Data'!N2648,'8760 Data'!O2648,'8760 Data'!P2648,'8760 Data'!Q2648,'8760 Data'!R2648,'8760 Data'!S2648,'8760 Data'!T2648,'8760 Data'!U2648)</f>
        <v>0</v>
      </c>
      <c r="I2648" s="591" t="e">
        <f>H2648/'Output Sheet'!$B$8</f>
        <v>#DIV/0!</v>
      </c>
      <c r="J2648" s="596"/>
      <c r="K2648" s="560"/>
      <c r="L2648" s="560"/>
      <c r="M2648" s="560"/>
      <c r="N2648" s="560"/>
      <c r="O2648" s="560"/>
      <c r="P2648" s="560"/>
      <c r="Q2648" s="560"/>
      <c r="R2648" s="560"/>
      <c r="S2648" s="560"/>
      <c r="T2648" s="560"/>
      <c r="U2648" s="560"/>
    </row>
    <row r="2649" spans="1:21">
      <c r="A2649" s="593">
        <f t="shared" si="246"/>
        <v>41385</v>
      </c>
      <c r="B2649" s="594">
        <v>41385.33348645833</v>
      </c>
      <c r="C2649" s="560">
        <f t="shared" si="247"/>
        <v>2013</v>
      </c>
      <c r="D2649" s="560">
        <f t="shared" si="248"/>
        <v>4</v>
      </c>
      <c r="E2649" s="560">
        <f t="shared" si="249"/>
        <v>21</v>
      </c>
      <c r="F2649" s="560">
        <f t="shared" si="250"/>
        <v>8</v>
      </c>
      <c r="G2649" s="595">
        <f t="shared" si="251"/>
        <v>1</v>
      </c>
      <c r="H2649" s="590">
        <f>CHOOSE('Output Sheet'!$B$4,'8760 Data'!J2649,'8760 Data'!K2649,'8760 Data'!L2649,'8760 Data'!M2649,'8760 Data'!N2649,'8760 Data'!O2649,'8760 Data'!P2649,'8760 Data'!Q2649,'8760 Data'!R2649,'8760 Data'!S2649,'8760 Data'!T2649,'8760 Data'!U2649)</f>
        <v>0</v>
      </c>
      <c r="I2649" s="591" t="e">
        <f>H2649/'Output Sheet'!$B$8</f>
        <v>#DIV/0!</v>
      </c>
      <c r="J2649" s="596"/>
      <c r="K2649" s="560"/>
      <c r="L2649" s="560"/>
      <c r="M2649" s="560"/>
      <c r="N2649" s="560"/>
      <c r="O2649" s="560"/>
      <c r="P2649" s="560"/>
      <c r="Q2649" s="560"/>
      <c r="R2649" s="560"/>
      <c r="S2649" s="560"/>
      <c r="T2649" s="560"/>
      <c r="U2649" s="560"/>
    </row>
    <row r="2650" spans="1:21">
      <c r="A2650" s="593">
        <f t="shared" si="246"/>
        <v>41385</v>
      </c>
      <c r="B2650" s="594">
        <v>41385.375153182868</v>
      </c>
      <c r="C2650" s="560">
        <f t="shared" si="247"/>
        <v>2013</v>
      </c>
      <c r="D2650" s="560">
        <f t="shared" si="248"/>
        <v>4</v>
      </c>
      <c r="E2650" s="560">
        <f t="shared" si="249"/>
        <v>21</v>
      </c>
      <c r="F2650" s="560">
        <f t="shared" si="250"/>
        <v>9</v>
      </c>
      <c r="G2650" s="595">
        <f t="shared" si="251"/>
        <v>1</v>
      </c>
      <c r="H2650" s="590">
        <f>CHOOSE('Output Sheet'!$B$4,'8760 Data'!J2650,'8760 Data'!K2650,'8760 Data'!L2650,'8760 Data'!M2650,'8760 Data'!N2650,'8760 Data'!O2650,'8760 Data'!P2650,'8760 Data'!Q2650,'8760 Data'!R2650,'8760 Data'!S2650,'8760 Data'!T2650,'8760 Data'!U2650)</f>
        <v>0</v>
      </c>
      <c r="I2650" s="591" t="e">
        <f>H2650/'Output Sheet'!$B$8</f>
        <v>#DIV/0!</v>
      </c>
      <c r="J2650" s="596"/>
      <c r="K2650" s="560"/>
      <c r="L2650" s="560"/>
      <c r="M2650" s="560"/>
      <c r="N2650" s="560"/>
      <c r="O2650" s="560"/>
      <c r="P2650" s="560"/>
      <c r="Q2650" s="560"/>
      <c r="R2650" s="560"/>
      <c r="S2650" s="560"/>
      <c r="T2650" s="560"/>
      <c r="U2650" s="560"/>
    </row>
    <row r="2651" spans="1:21">
      <c r="A2651" s="593">
        <f t="shared" si="246"/>
        <v>41385</v>
      </c>
      <c r="B2651" s="594">
        <v>41385.416819907405</v>
      </c>
      <c r="C2651" s="560">
        <f t="shared" si="247"/>
        <v>2013</v>
      </c>
      <c r="D2651" s="560">
        <f t="shared" si="248"/>
        <v>4</v>
      </c>
      <c r="E2651" s="560">
        <f t="shared" si="249"/>
        <v>21</v>
      </c>
      <c r="F2651" s="560">
        <f t="shared" si="250"/>
        <v>10</v>
      </c>
      <c r="G2651" s="595">
        <f t="shared" si="251"/>
        <v>1</v>
      </c>
      <c r="H2651" s="590">
        <f>CHOOSE('Output Sheet'!$B$4,'8760 Data'!J2651,'8760 Data'!K2651,'8760 Data'!L2651,'8760 Data'!M2651,'8760 Data'!N2651,'8760 Data'!O2651,'8760 Data'!P2651,'8760 Data'!Q2651,'8760 Data'!R2651,'8760 Data'!S2651,'8760 Data'!T2651,'8760 Data'!U2651)</f>
        <v>0</v>
      </c>
      <c r="I2651" s="591" t="e">
        <f>H2651/'Output Sheet'!$B$8</f>
        <v>#DIV/0!</v>
      </c>
      <c r="J2651" s="596"/>
      <c r="K2651" s="560"/>
      <c r="L2651" s="560"/>
      <c r="M2651" s="560"/>
      <c r="N2651" s="560"/>
      <c r="O2651" s="560"/>
      <c r="P2651" s="560"/>
      <c r="Q2651" s="560"/>
      <c r="R2651" s="560"/>
      <c r="S2651" s="560"/>
      <c r="T2651" s="560"/>
      <c r="U2651" s="560"/>
    </row>
    <row r="2652" spans="1:21">
      <c r="A2652" s="593">
        <f t="shared" si="246"/>
        <v>41385</v>
      </c>
      <c r="B2652" s="594">
        <v>41385.458486631942</v>
      </c>
      <c r="C2652" s="560">
        <f t="shared" si="247"/>
        <v>2013</v>
      </c>
      <c r="D2652" s="560">
        <f t="shared" si="248"/>
        <v>4</v>
      </c>
      <c r="E2652" s="560">
        <f t="shared" si="249"/>
        <v>21</v>
      </c>
      <c r="F2652" s="560">
        <f t="shared" si="250"/>
        <v>11</v>
      </c>
      <c r="G2652" s="595">
        <f t="shared" si="251"/>
        <v>1</v>
      </c>
      <c r="H2652" s="590">
        <f>CHOOSE('Output Sheet'!$B$4,'8760 Data'!J2652,'8760 Data'!K2652,'8760 Data'!L2652,'8760 Data'!M2652,'8760 Data'!N2652,'8760 Data'!O2652,'8760 Data'!P2652,'8760 Data'!Q2652,'8760 Data'!R2652,'8760 Data'!S2652,'8760 Data'!T2652,'8760 Data'!U2652)</f>
        <v>0</v>
      </c>
      <c r="I2652" s="591" t="e">
        <f>H2652/'Output Sheet'!$B$8</f>
        <v>#DIV/0!</v>
      </c>
      <c r="J2652" s="596"/>
      <c r="K2652" s="560"/>
      <c r="L2652" s="560"/>
      <c r="M2652" s="560"/>
      <c r="N2652" s="560"/>
      <c r="O2652" s="560"/>
      <c r="P2652" s="560"/>
      <c r="Q2652" s="560"/>
      <c r="R2652" s="560"/>
      <c r="S2652" s="560"/>
      <c r="T2652" s="560"/>
      <c r="U2652" s="560"/>
    </row>
    <row r="2653" spans="1:21">
      <c r="A2653" s="593">
        <f t="shared" si="246"/>
        <v>41385</v>
      </c>
      <c r="B2653" s="594">
        <v>41385.500153356479</v>
      </c>
      <c r="C2653" s="560">
        <f t="shared" si="247"/>
        <v>2013</v>
      </c>
      <c r="D2653" s="560">
        <f t="shared" si="248"/>
        <v>4</v>
      </c>
      <c r="E2653" s="560">
        <f t="shared" si="249"/>
        <v>21</v>
      </c>
      <c r="F2653" s="560">
        <f t="shared" si="250"/>
        <v>12</v>
      </c>
      <c r="G2653" s="595">
        <f t="shared" si="251"/>
        <v>1</v>
      </c>
      <c r="H2653" s="590">
        <f>CHOOSE('Output Sheet'!$B$4,'8760 Data'!J2653,'8760 Data'!K2653,'8760 Data'!L2653,'8760 Data'!M2653,'8760 Data'!N2653,'8760 Data'!O2653,'8760 Data'!P2653,'8760 Data'!Q2653,'8760 Data'!R2653,'8760 Data'!S2653,'8760 Data'!T2653,'8760 Data'!U2653)</f>
        <v>0</v>
      </c>
      <c r="I2653" s="591" t="e">
        <f>H2653/'Output Sheet'!$B$8</f>
        <v>#DIV/0!</v>
      </c>
      <c r="J2653" s="596"/>
      <c r="K2653" s="560"/>
      <c r="L2653" s="560"/>
      <c r="M2653" s="560"/>
      <c r="N2653" s="560"/>
      <c r="O2653" s="560"/>
      <c r="P2653" s="560"/>
      <c r="Q2653" s="560"/>
      <c r="R2653" s="560"/>
      <c r="S2653" s="560"/>
      <c r="T2653" s="560"/>
      <c r="U2653" s="560"/>
    </row>
    <row r="2654" spans="1:21">
      <c r="A2654" s="593">
        <f t="shared" si="246"/>
        <v>41385</v>
      </c>
      <c r="B2654" s="594">
        <v>41385.541820081016</v>
      </c>
      <c r="C2654" s="560">
        <f t="shared" si="247"/>
        <v>2013</v>
      </c>
      <c r="D2654" s="560">
        <f t="shared" si="248"/>
        <v>4</v>
      </c>
      <c r="E2654" s="560">
        <f t="shared" si="249"/>
        <v>21</v>
      </c>
      <c r="F2654" s="560">
        <f t="shared" si="250"/>
        <v>13</v>
      </c>
      <c r="G2654" s="595">
        <f t="shared" si="251"/>
        <v>1</v>
      </c>
      <c r="H2654" s="590">
        <f>CHOOSE('Output Sheet'!$B$4,'8760 Data'!J2654,'8760 Data'!K2654,'8760 Data'!L2654,'8760 Data'!M2654,'8760 Data'!N2654,'8760 Data'!O2654,'8760 Data'!P2654,'8760 Data'!Q2654,'8760 Data'!R2654,'8760 Data'!S2654,'8760 Data'!T2654,'8760 Data'!U2654)</f>
        <v>0</v>
      </c>
      <c r="I2654" s="591" t="e">
        <f>H2654/'Output Sheet'!$B$8</f>
        <v>#DIV/0!</v>
      </c>
      <c r="J2654" s="596"/>
      <c r="K2654" s="560"/>
      <c r="L2654" s="560"/>
      <c r="M2654" s="560"/>
      <c r="N2654" s="560"/>
      <c r="O2654" s="560"/>
      <c r="P2654" s="560"/>
      <c r="Q2654" s="560"/>
      <c r="R2654" s="560"/>
      <c r="S2654" s="560"/>
      <c r="T2654" s="560"/>
      <c r="U2654" s="560"/>
    </row>
    <row r="2655" spans="1:21">
      <c r="A2655" s="593">
        <f t="shared" si="246"/>
        <v>41385</v>
      </c>
      <c r="B2655" s="594">
        <v>41385.583486805554</v>
      </c>
      <c r="C2655" s="560">
        <f t="shared" si="247"/>
        <v>2013</v>
      </c>
      <c r="D2655" s="560">
        <f t="shared" si="248"/>
        <v>4</v>
      </c>
      <c r="E2655" s="560">
        <f t="shared" si="249"/>
        <v>21</v>
      </c>
      <c r="F2655" s="560">
        <f t="shared" si="250"/>
        <v>14</v>
      </c>
      <c r="G2655" s="595">
        <f t="shared" si="251"/>
        <v>1</v>
      </c>
      <c r="H2655" s="590">
        <f>CHOOSE('Output Sheet'!$B$4,'8760 Data'!J2655,'8760 Data'!K2655,'8760 Data'!L2655,'8760 Data'!M2655,'8760 Data'!N2655,'8760 Data'!O2655,'8760 Data'!P2655,'8760 Data'!Q2655,'8760 Data'!R2655,'8760 Data'!S2655,'8760 Data'!T2655,'8760 Data'!U2655)</f>
        <v>0</v>
      </c>
      <c r="I2655" s="591" t="e">
        <f>H2655/'Output Sheet'!$B$8</f>
        <v>#DIV/0!</v>
      </c>
      <c r="J2655" s="596"/>
      <c r="K2655" s="560"/>
      <c r="L2655" s="560"/>
      <c r="M2655" s="560"/>
      <c r="N2655" s="560"/>
      <c r="O2655" s="560"/>
      <c r="P2655" s="560"/>
      <c r="Q2655" s="560"/>
      <c r="R2655" s="560"/>
      <c r="S2655" s="560"/>
      <c r="T2655" s="560"/>
      <c r="U2655" s="560"/>
    </row>
    <row r="2656" spans="1:21">
      <c r="A2656" s="593">
        <f t="shared" si="246"/>
        <v>41385</v>
      </c>
      <c r="B2656" s="594">
        <v>41385.625153530091</v>
      </c>
      <c r="C2656" s="560">
        <f t="shared" si="247"/>
        <v>2013</v>
      </c>
      <c r="D2656" s="560">
        <f t="shared" si="248"/>
        <v>4</v>
      </c>
      <c r="E2656" s="560">
        <f t="shared" si="249"/>
        <v>21</v>
      </c>
      <c r="F2656" s="560">
        <f t="shared" si="250"/>
        <v>15</v>
      </c>
      <c r="G2656" s="595">
        <f t="shared" si="251"/>
        <v>1</v>
      </c>
      <c r="H2656" s="590">
        <f>CHOOSE('Output Sheet'!$B$4,'8760 Data'!J2656,'8760 Data'!K2656,'8760 Data'!L2656,'8760 Data'!M2656,'8760 Data'!N2656,'8760 Data'!O2656,'8760 Data'!P2656,'8760 Data'!Q2656,'8760 Data'!R2656,'8760 Data'!S2656,'8760 Data'!T2656,'8760 Data'!U2656)</f>
        <v>0</v>
      </c>
      <c r="I2656" s="591" t="e">
        <f>H2656/'Output Sheet'!$B$8</f>
        <v>#DIV/0!</v>
      </c>
      <c r="J2656" s="596"/>
      <c r="K2656" s="560"/>
      <c r="L2656" s="560"/>
      <c r="M2656" s="560"/>
      <c r="N2656" s="560"/>
      <c r="O2656" s="560"/>
      <c r="P2656" s="560"/>
      <c r="Q2656" s="560"/>
      <c r="R2656" s="560"/>
      <c r="S2656" s="560"/>
      <c r="T2656" s="560"/>
      <c r="U2656" s="560"/>
    </row>
    <row r="2657" spans="1:21">
      <c r="A2657" s="593">
        <f t="shared" si="246"/>
        <v>41385</v>
      </c>
      <c r="B2657" s="594">
        <v>41385.666820254628</v>
      </c>
      <c r="C2657" s="560">
        <f t="shared" si="247"/>
        <v>2013</v>
      </c>
      <c r="D2657" s="560">
        <f t="shared" si="248"/>
        <v>4</v>
      </c>
      <c r="E2657" s="560">
        <f t="shared" si="249"/>
        <v>21</v>
      </c>
      <c r="F2657" s="560">
        <f t="shared" si="250"/>
        <v>16</v>
      </c>
      <c r="G2657" s="595">
        <f t="shared" si="251"/>
        <v>1</v>
      </c>
      <c r="H2657" s="590">
        <f>CHOOSE('Output Sheet'!$B$4,'8760 Data'!J2657,'8760 Data'!K2657,'8760 Data'!L2657,'8760 Data'!M2657,'8760 Data'!N2657,'8760 Data'!O2657,'8760 Data'!P2657,'8760 Data'!Q2657,'8760 Data'!R2657,'8760 Data'!S2657,'8760 Data'!T2657,'8760 Data'!U2657)</f>
        <v>0</v>
      </c>
      <c r="I2657" s="591" t="e">
        <f>H2657/'Output Sheet'!$B$8</f>
        <v>#DIV/0!</v>
      </c>
      <c r="J2657" s="596"/>
      <c r="K2657" s="560"/>
      <c r="L2657" s="560"/>
      <c r="M2657" s="560"/>
      <c r="N2657" s="560"/>
      <c r="O2657" s="560"/>
      <c r="P2657" s="560"/>
      <c r="Q2657" s="560"/>
      <c r="R2657" s="560"/>
      <c r="S2657" s="560"/>
      <c r="T2657" s="560"/>
      <c r="U2657" s="560"/>
    </row>
    <row r="2658" spans="1:21">
      <c r="A2658" s="593">
        <f t="shared" si="246"/>
        <v>41385</v>
      </c>
      <c r="B2658" s="594">
        <v>41385.708486979165</v>
      </c>
      <c r="C2658" s="560">
        <f t="shared" si="247"/>
        <v>2013</v>
      </c>
      <c r="D2658" s="560">
        <f t="shared" si="248"/>
        <v>4</v>
      </c>
      <c r="E2658" s="560">
        <f t="shared" si="249"/>
        <v>21</v>
      </c>
      <c r="F2658" s="560">
        <f t="shared" si="250"/>
        <v>17</v>
      </c>
      <c r="G2658" s="595">
        <f t="shared" si="251"/>
        <v>1</v>
      </c>
      <c r="H2658" s="590">
        <f>CHOOSE('Output Sheet'!$B$4,'8760 Data'!J2658,'8760 Data'!K2658,'8760 Data'!L2658,'8760 Data'!M2658,'8760 Data'!N2658,'8760 Data'!O2658,'8760 Data'!P2658,'8760 Data'!Q2658,'8760 Data'!R2658,'8760 Data'!S2658,'8760 Data'!T2658,'8760 Data'!U2658)</f>
        <v>0</v>
      </c>
      <c r="I2658" s="591" t="e">
        <f>H2658/'Output Sheet'!$B$8</f>
        <v>#DIV/0!</v>
      </c>
      <c r="J2658" s="596"/>
      <c r="K2658" s="560"/>
      <c r="L2658" s="560"/>
      <c r="M2658" s="560"/>
      <c r="N2658" s="560"/>
      <c r="O2658" s="560"/>
      <c r="P2658" s="560"/>
      <c r="Q2658" s="560"/>
      <c r="R2658" s="560"/>
      <c r="S2658" s="560"/>
      <c r="T2658" s="560"/>
      <c r="U2658" s="560"/>
    </row>
    <row r="2659" spans="1:21">
      <c r="A2659" s="593">
        <f t="shared" si="246"/>
        <v>41385</v>
      </c>
      <c r="B2659" s="594">
        <v>41385.750153703702</v>
      </c>
      <c r="C2659" s="560">
        <f t="shared" si="247"/>
        <v>2013</v>
      </c>
      <c r="D2659" s="560">
        <f t="shared" si="248"/>
        <v>4</v>
      </c>
      <c r="E2659" s="560">
        <f t="shared" si="249"/>
        <v>21</v>
      </c>
      <c r="F2659" s="560">
        <f t="shared" si="250"/>
        <v>18</v>
      </c>
      <c r="G2659" s="595">
        <f t="shared" si="251"/>
        <v>1</v>
      </c>
      <c r="H2659" s="590">
        <f>CHOOSE('Output Sheet'!$B$4,'8760 Data'!J2659,'8760 Data'!K2659,'8760 Data'!L2659,'8760 Data'!M2659,'8760 Data'!N2659,'8760 Data'!O2659,'8760 Data'!P2659,'8760 Data'!Q2659,'8760 Data'!R2659,'8760 Data'!S2659,'8760 Data'!T2659,'8760 Data'!U2659)</f>
        <v>0</v>
      </c>
      <c r="I2659" s="591" t="e">
        <f>H2659/'Output Sheet'!$B$8</f>
        <v>#DIV/0!</v>
      </c>
      <c r="J2659" s="596"/>
      <c r="K2659" s="560"/>
      <c r="L2659" s="560"/>
      <c r="M2659" s="560"/>
      <c r="N2659" s="560"/>
      <c r="O2659" s="560"/>
      <c r="P2659" s="560"/>
      <c r="Q2659" s="560"/>
      <c r="R2659" s="560"/>
      <c r="S2659" s="560"/>
      <c r="T2659" s="560"/>
      <c r="U2659" s="560"/>
    </row>
    <row r="2660" spans="1:21">
      <c r="A2660" s="593">
        <f t="shared" si="246"/>
        <v>41385</v>
      </c>
      <c r="B2660" s="594">
        <v>41385.79182042824</v>
      </c>
      <c r="C2660" s="560">
        <f t="shared" si="247"/>
        <v>2013</v>
      </c>
      <c r="D2660" s="560">
        <f t="shared" si="248"/>
        <v>4</v>
      </c>
      <c r="E2660" s="560">
        <f t="shared" si="249"/>
        <v>21</v>
      </c>
      <c r="F2660" s="560">
        <f t="shared" si="250"/>
        <v>19</v>
      </c>
      <c r="G2660" s="595">
        <f t="shared" si="251"/>
        <v>1</v>
      </c>
      <c r="H2660" s="590">
        <f>CHOOSE('Output Sheet'!$B$4,'8760 Data'!J2660,'8760 Data'!K2660,'8760 Data'!L2660,'8760 Data'!M2660,'8760 Data'!N2660,'8760 Data'!O2660,'8760 Data'!P2660,'8760 Data'!Q2660,'8760 Data'!R2660,'8760 Data'!S2660,'8760 Data'!T2660,'8760 Data'!U2660)</f>
        <v>0</v>
      </c>
      <c r="I2660" s="591" t="e">
        <f>H2660/'Output Sheet'!$B$8</f>
        <v>#DIV/0!</v>
      </c>
      <c r="J2660" s="596"/>
      <c r="K2660" s="560"/>
      <c r="L2660" s="560"/>
      <c r="M2660" s="560"/>
      <c r="N2660" s="560"/>
      <c r="O2660" s="560"/>
      <c r="P2660" s="560"/>
      <c r="Q2660" s="560"/>
      <c r="R2660" s="560"/>
      <c r="S2660" s="560"/>
      <c r="T2660" s="560"/>
      <c r="U2660" s="560"/>
    </row>
    <row r="2661" spans="1:21">
      <c r="A2661" s="593">
        <f t="shared" si="246"/>
        <v>41385</v>
      </c>
      <c r="B2661" s="594">
        <v>41385.833487152777</v>
      </c>
      <c r="C2661" s="560">
        <f t="shared" si="247"/>
        <v>2013</v>
      </c>
      <c r="D2661" s="560">
        <f t="shared" si="248"/>
        <v>4</v>
      </c>
      <c r="E2661" s="560">
        <f t="shared" si="249"/>
        <v>21</v>
      </c>
      <c r="F2661" s="560">
        <f t="shared" si="250"/>
        <v>20</v>
      </c>
      <c r="G2661" s="595">
        <f t="shared" si="251"/>
        <v>1</v>
      </c>
      <c r="H2661" s="590">
        <f>CHOOSE('Output Sheet'!$B$4,'8760 Data'!J2661,'8760 Data'!K2661,'8760 Data'!L2661,'8760 Data'!M2661,'8760 Data'!N2661,'8760 Data'!O2661,'8760 Data'!P2661,'8760 Data'!Q2661,'8760 Data'!R2661,'8760 Data'!S2661,'8760 Data'!T2661,'8760 Data'!U2661)</f>
        <v>0</v>
      </c>
      <c r="I2661" s="591" t="e">
        <f>H2661/'Output Sheet'!$B$8</f>
        <v>#DIV/0!</v>
      </c>
      <c r="J2661" s="596"/>
      <c r="K2661" s="560"/>
      <c r="L2661" s="560"/>
      <c r="M2661" s="560"/>
      <c r="N2661" s="560"/>
      <c r="O2661" s="560"/>
      <c r="P2661" s="560"/>
      <c r="Q2661" s="560"/>
      <c r="R2661" s="560"/>
      <c r="S2661" s="560"/>
      <c r="T2661" s="560"/>
      <c r="U2661" s="560"/>
    </row>
    <row r="2662" spans="1:21">
      <c r="A2662" s="593">
        <f t="shared" si="246"/>
        <v>41385</v>
      </c>
      <c r="B2662" s="594">
        <v>41385.875153877314</v>
      </c>
      <c r="C2662" s="560">
        <f t="shared" si="247"/>
        <v>2013</v>
      </c>
      <c r="D2662" s="560">
        <f t="shared" si="248"/>
        <v>4</v>
      </c>
      <c r="E2662" s="560">
        <f t="shared" si="249"/>
        <v>21</v>
      </c>
      <c r="F2662" s="560">
        <f t="shared" si="250"/>
        <v>21</v>
      </c>
      <c r="G2662" s="595">
        <f t="shared" si="251"/>
        <v>1</v>
      </c>
      <c r="H2662" s="590">
        <f>CHOOSE('Output Sheet'!$B$4,'8760 Data'!J2662,'8760 Data'!K2662,'8760 Data'!L2662,'8760 Data'!M2662,'8760 Data'!N2662,'8760 Data'!O2662,'8760 Data'!P2662,'8760 Data'!Q2662,'8760 Data'!R2662,'8760 Data'!S2662,'8760 Data'!T2662,'8760 Data'!U2662)</f>
        <v>0</v>
      </c>
      <c r="I2662" s="591" t="e">
        <f>H2662/'Output Sheet'!$B$8</f>
        <v>#DIV/0!</v>
      </c>
      <c r="J2662" s="596"/>
      <c r="K2662" s="560"/>
      <c r="L2662" s="560"/>
      <c r="M2662" s="560"/>
      <c r="N2662" s="560"/>
      <c r="O2662" s="560"/>
      <c r="P2662" s="560"/>
      <c r="Q2662" s="560"/>
      <c r="R2662" s="560"/>
      <c r="S2662" s="560"/>
      <c r="T2662" s="560"/>
      <c r="U2662" s="560"/>
    </row>
    <row r="2663" spans="1:21">
      <c r="A2663" s="593">
        <f t="shared" si="246"/>
        <v>41385</v>
      </c>
      <c r="B2663" s="594">
        <v>41385.916820601851</v>
      </c>
      <c r="C2663" s="560">
        <f t="shared" si="247"/>
        <v>2013</v>
      </c>
      <c r="D2663" s="560">
        <f t="shared" si="248"/>
        <v>4</v>
      </c>
      <c r="E2663" s="560">
        <f t="shared" si="249"/>
        <v>21</v>
      </c>
      <c r="F2663" s="560">
        <f t="shared" si="250"/>
        <v>22</v>
      </c>
      <c r="G2663" s="595">
        <f t="shared" si="251"/>
        <v>1</v>
      </c>
      <c r="H2663" s="590">
        <f>CHOOSE('Output Sheet'!$B$4,'8760 Data'!J2663,'8760 Data'!K2663,'8760 Data'!L2663,'8760 Data'!M2663,'8760 Data'!N2663,'8760 Data'!O2663,'8760 Data'!P2663,'8760 Data'!Q2663,'8760 Data'!R2663,'8760 Data'!S2663,'8760 Data'!T2663,'8760 Data'!U2663)</f>
        <v>0</v>
      </c>
      <c r="I2663" s="591" t="e">
        <f>H2663/'Output Sheet'!$B$8</f>
        <v>#DIV/0!</v>
      </c>
      <c r="J2663" s="596"/>
      <c r="K2663" s="560"/>
      <c r="L2663" s="560"/>
      <c r="M2663" s="560"/>
      <c r="N2663" s="560"/>
      <c r="O2663" s="560"/>
      <c r="P2663" s="560"/>
      <c r="Q2663" s="560"/>
      <c r="R2663" s="560"/>
      <c r="S2663" s="560"/>
      <c r="T2663" s="560"/>
      <c r="U2663" s="560"/>
    </row>
    <row r="2664" spans="1:21">
      <c r="A2664" s="593">
        <f t="shared" si="246"/>
        <v>41385</v>
      </c>
      <c r="B2664" s="594">
        <v>41385.958487326388</v>
      </c>
      <c r="C2664" s="560">
        <f t="shared" si="247"/>
        <v>2013</v>
      </c>
      <c r="D2664" s="560">
        <f t="shared" si="248"/>
        <v>4</v>
      </c>
      <c r="E2664" s="560">
        <f t="shared" si="249"/>
        <v>21</v>
      </c>
      <c r="F2664" s="560">
        <f t="shared" si="250"/>
        <v>23</v>
      </c>
      <c r="G2664" s="595">
        <f t="shared" si="251"/>
        <v>1</v>
      </c>
      <c r="H2664" s="590">
        <f>CHOOSE('Output Sheet'!$B$4,'8760 Data'!J2664,'8760 Data'!K2664,'8760 Data'!L2664,'8760 Data'!M2664,'8760 Data'!N2664,'8760 Data'!O2664,'8760 Data'!P2664,'8760 Data'!Q2664,'8760 Data'!R2664,'8760 Data'!S2664,'8760 Data'!T2664,'8760 Data'!U2664)</f>
        <v>0</v>
      </c>
      <c r="I2664" s="591" t="e">
        <f>H2664/'Output Sheet'!$B$8</f>
        <v>#DIV/0!</v>
      </c>
      <c r="J2664" s="596"/>
      <c r="K2664" s="560"/>
      <c r="L2664" s="560"/>
      <c r="M2664" s="560"/>
      <c r="N2664" s="560"/>
      <c r="O2664" s="560"/>
      <c r="P2664" s="560"/>
      <c r="Q2664" s="560"/>
      <c r="R2664" s="560"/>
      <c r="S2664" s="560"/>
      <c r="T2664" s="560"/>
      <c r="U2664" s="560"/>
    </row>
    <row r="2665" spans="1:21">
      <c r="A2665" s="593">
        <f t="shared" si="246"/>
        <v>41386</v>
      </c>
      <c r="B2665" s="594">
        <v>41386.000154050926</v>
      </c>
      <c r="C2665" s="560">
        <f t="shared" si="247"/>
        <v>2013</v>
      </c>
      <c r="D2665" s="560">
        <f t="shared" si="248"/>
        <v>4</v>
      </c>
      <c r="E2665" s="560">
        <f t="shared" si="249"/>
        <v>22</v>
      </c>
      <c r="F2665" s="560">
        <f t="shared" si="250"/>
        <v>24</v>
      </c>
      <c r="G2665" s="595">
        <f t="shared" si="251"/>
        <v>2</v>
      </c>
      <c r="H2665" s="590">
        <f>CHOOSE('Output Sheet'!$B$4,'8760 Data'!J2665,'8760 Data'!K2665,'8760 Data'!L2665,'8760 Data'!M2665,'8760 Data'!N2665,'8760 Data'!O2665,'8760 Data'!P2665,'8760 Data'!Q2665,'8760 Data'!R2665,'8760 Data'!S2665,'8760 Data'!T2665,'8760 Data'!U2665)</f>
        <v>0</v>
      </c>
      <c r="I2665" s="591" t="e">
        <f>H2665/'Output Sheet'!$B$8</f>
        <v>#DIV/0!</v>
      </c>
      <c r="J2665" s="596"/>
      <c r="K2665" s="560"/>
      <c r="L2665" s="560"/>
      <c r="M2665" s="560"/>
      <c r="N2665" s="560"/>
      <c r="O2665" s="560"/>
      <c r="P2665" s="560"/>
      <c r="Q2665" s="560"/>
      <c r="R2665" s="560"/>
      <c r="S2665" s="560"/>
      <c r="T2665" s="560"/>
      <c r="U2665" s="560"/>
    </row>
    <row r="2666" spans="1:21">
      <c r="A2666" s="593">
        <f t="shared" si="246"/>
        <v>41386</v>
      </c>
      <c r="B2666" s="594">
        <v>41386.041820775463</v>
      </c>
      <c r="C2666" s="560">
        <f t="shared" si="247"/>
        <v>2013</v>
      </c>
      <c r="D2666" s="560">
        <f t="shared" si="248"/>
        <v>4</v>
      </c>
      <c r="E2666" s="560">
        <f t="shared" si="249"/>
        <v>22</v>
      </c>
      <c r="F2666" s="560">
        <f t="shared" si="250"/>
        <v>1</v>
      </c>
      <c r="G2666" s="595">
        <f t="shared" si="251"/>
        <v>2</v>
      </c>
      <c r="H2666" s="590">
        <f>CHOOSE('Output Sheet'!$B$4,'8760 Data'!J2666,'8760 Data'!K2666,'8760 Data'!L2666,'8760 Data'!M2666,'8760 Data'!N2666,'8760 Data'!O2666,'8760 Data'!P2666,'8760 Data'!Q2666,'8760 Data'!R2666,'8760 Data'!S2666,'8760 Data'!T2666,'8760 Data'!U2666)</f>
        <v>0</v>
      </c>
      <c r="I2666" s="591" t="e">
        <f>H2666/'Output Sheet'!$B$8</f>
        <v>#DIV/0!</v>
      </c>
      <c r="J2666" s="596"/>
      <c r="K2666" s="560"/>
      <c r="L2666" s="560"/>
      <c r="M2666" s="560"/>
      <c r="N2666" s="560"/>
      <c r="O2666" s="560"/>
      <c r="P2666" s="560"/>
      <c r="Q2666" s="560"/>
      <c r="R2666" s="560"/>
      <c r="S2666" s="560"/>
      <c r="T2666" s="560"/>
      <c r="U2666" s="560"/>
    </row>
    <row r="2667" spans="1:21">
      <c r="A2667" s="593">
        <f t="shared" si="246"/>
        <v>41386</v>
      </c>
      <c r="B2667" s="594">
        <v>41386.0834875</v>
      </c>
      <c r="C2667" s="560">
        <f t="shared" si="247"/>
        <v>2013</v>
      </c>
      <c r="D2667" s="560">
        <f t="shared" si="248"/>
        <v>4</v>
      </c>
      <c r="E2667" s="560">
        <f t="shared" si="249"/>
        <v>22</v>
      </c>
      <c r="F2667" s="560">
        <f t="shared" si="250"/>
        <v>2</v>
      </c>
      <c r="G2667" s="595">
        <f t="shared" si="251"/>
        <v>2</v>
      </c>
      <c r="H2667" s="590">
        <f>CHOOSE('Output Sheet'!$B$4,'8760 Data'!J2667,'8760 Data'!K2667,'8760 Data'!L2667,'8760 Data'!M2667,'8760 Data'!N2667,'8760 Data'!O2667,'8760 Data'!P2667,'8760 Data'!Q2667,'8760 Data'!R2667,'8760 Data'!S2667,'8760 Data'!T2667,'8760 Data'!U2667)</f>
        <v>0</v>
      </c>
      <c r="I2667" s="591" t="e">
        <f>H2667/'Output Sheet'!$B$8</f>
        <v>#DIV/0!</v>
      </c>
      <c r="J2667" s="596"/>
      <c r="K2667" s="560"/>
      <c r="L2667" s="560"/>
      <c r="M2667" s="560"/>
      <c r="N2667" s="560"/>
      <c r="O2667" s="560"/>
      <c r="P2667" s="560"/>
      <c r="Q2667" s="560"/>
      <c r="R2667" s="560"/>
      <c r="S2667" s="560"/>
      <c r="T2667" s="560"/>
      <c r="U2667" s="560"/>
    </row>
    <row r="2668" spans="1:21">
      <c r="A2668" s="593">
        <f t="shared" si="246"/>
        <v>41386</v>
      </c>
      <c r="B2668" s="594">
        <v>41386.125154224537</v>
      </c>
      <c r="C2668" s="560">
        <f t="shared" si="247"/>
        <v>2013</v>
      </c>
      <c r="D2668" s="560">
        <f t="shared" si="248"/>
        <v>4</v>
      </c>
      <c r="E2668" s="560">
        <f t="shared" si="249"/>
        <v>22</v>
      </c>
      <c r="F2668" s="560">
        <f t="shared" si="250"/>
        <v>3</v>
      </c>
      <c r="G2668" s="595">
        <f t="shared" si="251"/>
        <v>2</v>
      </c>
      <c r="H2668" s="590">
        <f>CHOOSE('Output Sheet'!$B$4,'8760 Data'!J2668,'8760 Data'!K2668,'8760 Data'!L2668,'8760 Data'!M2668,'8760 Data'!N2668,'8760 Data'!O2668,'8760 Data'!P2668,'8760 Data'!Q2668,'8760 Data'!R2668,'8760 Data'!S2668,'8760 Data'!T2668,'8760 Data'!U2668)</f>
        <v>0</v>
      </c>
      <c r="I2668" s="591" t="e">
        <f>H2668/'Output Sheet'!$B$8</f>
        <v>#DIV/0!</v>
      </c>
      <c r="J2668" s="596"/>
      <c r="K2668" s="560"/>
      <c r="L2668" s="560"/>
      <c r="M2668" s="560"/>
      <c r="N2668" s="560"/>
      <c r="O2668" s="560"/>
      <c r="P2668" s="560"/>
      <c r="Q2668" s="560"/>
      <c r="R2668" s="560"/>
      <c r="S2668" s="560"/>
      <c r="T2668" s="560"/>
      <c r="U2668" s="560"/>
    </row>
    <row r="2669" spans="1:21">
      <c r="A2669" s="593">
        <f t="shared" si="246"/>
        <v>41386</v>
      </c>
      <c r="B2669" s="594">
        <v>41386.166820949074</v>
      </c>
      <c r="C2669" s="560">
        <f t="shared" si="247"/>
        <v>2013</v>
      </c>
      <c r="D2669" s="560">
        <f t="shared" si="248"/>
        <v>4</v>
      </c>
      <c r="E2669" s="560">
        <f t="shared" si="249"/>
        <v>22</v>
      </c>
      <c r="F2669" s="560">
        <f t="shared" si="250"/>
        <v>4</v>
      </c>
      <c r="G2669" s="595">
        <f t="shared" si="251"/>
        <v>2</v>
      </c>
      <c r="H2669" s="590">
        <f>CHOOSE('Output Sheet'!$B$4,'8760 Data'!J2669,'8760 Data'!K2669,'8760 Data'!L2669,'8760 Data'!M2669,'8760 Data'!N2669,'8760 Data'!O2669,'8760 Data'!P2669,'8760 Data'!Q2669,'8760 Data'!R2669,'8760 Data'!S2669,'8760 Data'!T2669,'8760 Data'!U2669)</f>
        <v>0</v>
      </c>
      <c r="I2669" s="591" t="e">
        <f>H2669/'Output Sheet'!$B$8</f>
        <v>#DIV/0!</v>
      </c>
      <c r="J2669" s="596"/>
      <c r="K2669" s="560"/>
      <c r="L2669" s="560"/>
      <c r="M2669" s="560"/>
      <c r="N2669" s="560"/>
      <c r="O2669" s="560"/>
      <c r="P2669" s="560"/>
      <c r="Q2669" s="560"/>
      <c r="R2669" s="560"/>
      <c r="S2669" s="560"/>
      <c r="T2669" s="560"/>
      <c r="U2669" s="560"/>
    </row>
    <row r="2670" spans="1:21">
      <c r="A2670" s="593">
        <f t="shared" si="246"/>
        <v>41386</v>
      </c>
      <c r="B2670" s="594">
        <v>41386.208487673612</v>
      </c>
      <c r="C2670" s="560">
        <f t="shared" si="247"/>
        <v>2013</v>
      </c>
      <c r="D2670" s="560">
        <f t="shared" si="248"/>
        <v>4</v>
      </c>
      <c r="E2670" s="560">
        <f t="shared" si="249"/>
        <v>22</v>
      </c>
      <c r="F2670" s="560">
        <f t="shared" si="250"/>
        <v>5</v>
      </c>
      <c r="G2670" s="595">
        <f t="shared" si="251"/>
        <v>2</v>
      </c>
      <c r="H2670" s="590">
        <f>CHOOSE('Output Sheet'!$B$4,'8760 Data'!J2670,'8760 Data'!K2670,'8760 Data'!L2670,'8760 Data'!M2670,'8760 Data'!N2670,'8760 Data'!O2670,'8760 Data'!P2670,'8760 Data'!Q2670,'8760 Data'!R2670,'8760 Data'!S2670,'8760 Data'!T2670,'8760 Data'!U2670)</f>
        <v>0</v>
      </c>
      <c r="I2670" s="591" t="e">
        <f>H2670/'Output Sheet'!$B$8</f>
        <v>#DIV/0!</v>
      </c>
      <c r="J2670" s="596"/>
      <c r="K2670" s="560"/>
      <c r="L2670" s="560"/>
      <c r="M2670" s="560"/>
      <c r="N2670" s="560"/>
      <c r="O2670" s="560"/>
      <c r="P2670" s="560"/>
      <c r="Q2670" s="560"/>
      <c r="R2670" s="560"/>
      <c r="S2670" s="560"/>
      <c r="T2670" s="560"/>
      <c r="U2670" s="560"/>
    </row>
    <row r="2671" spans="1:21">
      <c r="A2671" s="593">
        <f t="shared" si="246"/>
        <v>41386</v>
      </c>
      <c r="B2671" s="594">
        <v>41386.250154398149</v>
      </c>
      <c r="C2671" s="560">
        <f t="shared" si="247"/>
        <v>2013</v>
      </c>
      <c r="D2671" s="560">
        <f t="shared" si="248"/>
        <v>4</v>
      </c>
      <c r="E2671" s="560">
        <f t="shared" si="249"/>
        <v>22</v>
      </c>
      <c r="F2671" s="560">
        <f t="shared" si="250"/>
        <v>6</v>
      </c>
      <c r="G2671" s="595">
        <f t="shared" si="251"/>
        <v>2</v>
      </c>
      <c r="H2671" s="590">
        <f>CHOOSE('Output Sheet'!$B$4,'8760 Data'!J2671,'8760 Data'!K2671,'8760 Data'!L2671,'8760 Data'!M2671,'8760 Data'!N2671,'8760 Data'!O2671,'8760 Data'!P2671,'8760 Data'!Q2671,'8760 Data'!R2671,'8760 Data'!S2671,'8760 Data'!T2671,'8760 Data'!U2671)</f>
        <v>0</v>
      </c>
      <c r="I2671" s="591" t="e">
        <f>H2671/'Output Sheet'!$B$8</f>
        <v>#DIV/0!</v>
      </c>
      <c r="J2671" s="596"/>
      <c r="K2671" s="560"/>
      <c r="L2671" s="560"/>
      <c r="M2671" s="560"/>
      <c r="N2671" s="560"/>
      <c r="O2671" s="560"/>
      <c r="P2671" s="560"/>
      <c r="Q2671" s="560"/>
      <c r="R2671" s="560"/>
      <c r="S2671" s="560"/>
      <c r="T2671" s="560"/>
      <c r="U2671" s="560"/>
    </row>
    <row r="2672" spans="1:21">
      <c r="A2672" s="593">
        <f t="shared" si="246"/>
        <v>41386</v>
      </c>
      <c r="B2672" s="594">
        <v>41386.291821122686</v>
      </c>
      <c r="C2672" s="560">
        <f t="shared" si="247"/>
        <v>2013</v>
      </c>
      <c r="D2672" s="560">
        <f t="shared" si="248"/>
        <v>4</v>
      </c>
      <c r="E2672" s="560">
        <f t="shared" si="249"/>
        <v>22</v>
      </c>
      <c r="F2672" s="560">
        <f t="shared" si="250"/>
        <v>7</v>
      </c>
      <c r="G2672" s="595">
        <f t="shared" si="251"/>
        <v>2</v>
      </c>
      <c r="H2672" s="590">
        <f>CHOOSE('Output Sheet'!$B$4,'8760 Data'!J2672,'8760 Data'!K2672,'8760 Data'!L2672,'8760 Data'!M2672,'8760 Data'!N2672,'8760 Data'!O2672,'8760 Data'!P2672,'8760 Data'!Q2672,'8760 Data'!R2672,'8760 Data'!S2672,'8760 Data'!T2672,'8760 Data'!U2672)</f>
        <v>0</v>
      </c>
      <c r="I2672" s="591" t="e">
        <f>H2672/'Output Sheet'!$B$8</f>
        <v>#DIV/0!</v>
      </c>
      <c r="J2672" s="596"/>
      <c r="K2672" s="560"/>
      <c r="L2672" s="560"/>
      <c r="M2672" s="560"/>
      <c r="N2672" s="560"/>
      <c r="O2672" s="560"/>
      <c r="P2672" s="560"/>
      <c r="Q2672" s="560"/>
      <c r="R2672" s="560"/>
      <c r="S2672" s="560"/>
      <c r="T2672" s="560"/>
      <c r="U2672" s="560"/>
    </row>
    <row r="2673" spans="1:21">
      <c r="A2673" s="593">
        <f t="shared" si="246"/>
        <v>41386</v>
      </c>
      <c r="B2673" s="594">
        <v>41386.333487847223</v>
      </c>
      <c r="C2673" s="560">
        <f t="shared" si="247"/>
        <v>2013</v>
      </c>
      <c r="D2673" s="560">
        <f t="shared" si="248"/>
        <v>4</v>
      </c>
      <c r="E2673" s="560">
        <f t="shared" si="249"/>
        <v>22</v>
      </c>
      <c r="F2673" s="560">
        <f t="shared" si="250"/>
        <v>8</v>
      </c>
      <c r="G2673" s="595">
        <f t="shared" si="251"/>
        <v>2</v>
      </c>
      <c r="H2673" s="590">
        <f>CHOOSE('Output Sheet'!$B$4,'8760 Data'!J2673,'8760 Data'!K2673,'8760 Data'!L2673,'8760 Data'!M2673,'8760 Data'!N2673,'8760 Data'!O2673,'8760 Data'!P2673,'8760 Data'!Q2673,'8760 Data'!R2673,'8760 Data'!S2673,'8760 Data'!T2673,'8760 Data'!U2673)</f>
        <v>0</v>
      </c>
      <c r="I2673" s="591" t="e">
        <f>H2673/'Output Sheet'!$B$8</f>
        <v>#DIV/0!</v>
      </c>
      <c r="J2673" s="596"/>
      <c r="K2673" s="560"/>
      <c r="L2673" s="560"/>
      <c r="M2673" s="560"/>
      <c r="N2673" s="560"/>
      <c r="O2673" s="560"/>
      <c r="P2673" s="560"/>
      <c r="Q2673" s="560"/>
      <c r="R2673" s="560"/>
      <c r="S2673" s="560"/>
      <c r="T2673" s="560"/>
      <c r="U2673" s="560"/>
    </row>
    <row r="2674" spans="1:21">
      <c r="A2674" s="593">
        <f t="shared" si="246"/>
        <v>41386</v>
      </c>
      <c r="B2674" s="594">
        <v>41386.375154571761</v>
      </c>
      <c r="C2674" s="560">
        <f t="shared" si="247"/>
        <v>2013</v>
      </c>
      <c r="D2674" s="560">
        <f t="shared" si="248"/>
        <v>4</v>
      </c>
      <c r="E2674" s="560">
        <f t="shared" si="249"/>
        <v>22</v>
      </c>
      <c r="F2674" s="560">
        <f t="shared" si="250"/>
        <v>9</v>
      </c>
      <c r="G2674" s="595">
        <f t="shared" si="251"/>
        <v>2</v>
      </c>
      <c r="H2674" s="590">
        <f>CHOOSE('Output Sheet'!$B$4,'8760 Data'!J2674,'8760 Data'!K2674,'8760 Data'!L2674,'8760 Data'!M2674,'8760 Data'!N2674,'8760 Data'!O2674,'8760 Data'!P2674,'8760 Data'!Q2674,'8760 Data'!R2674,'8760 Data'!S2674,'8760 Data'!T2674,'8760 Data'!U2674)</f>
        <v>0</v>
      </c>
      <c r="I2674" s="591" t="e">
        <f>H2674/'Output Sheet'!$B$8</f>
        <v>#DIV/0!</v>
      </c>
      <c r="J2674" s="596"/>
      <c r="K2674" s="560"/>
      <c r="L2674" s="560"/>
      <c r="M2674" s="560"/>
      <c r="N2674" s="560"/>
      <c r="O2674" s="560"/>
      <c r="P2674" s="560"/>
      <c r="Q2674" s="560"/>
      <c r="R2674" s="560"/>
      <c r="S2674" s="560"/>
      <c r="T2674" s="560"/>
      <c r="U2674" s="560"/>
    </row>
    <row r="2675" spans="1:21">
      <c r="A2675" s="593">
        <f t="shared" si="246"/>
        <v>41386</v>
      </c>
      <c r="B2675" s="594">
        <v>41386.416821296298</v>
      </c>
      <c r="C2675" s="560">
        <f t="shared" si="247"/>
        <v>2013</v>
      </c>
      <c r="D2675" s="560">
        <f t="shared" si="248"/>
        <v>4</v>
      </c>
      <c r="E2675" s="560">
        <f t="shared" si="249"/>
        <v>22</v>
      </c>
      <c r="F2675" s="560">
        <f t="shared" si="250"/>
        <v>10</v>
      </c>
      <c r="G2675" s="595">
        <f t="shared" si="251"/>
        <v>2</v>
      </c>
      <c r="H2675" s="590">
        <f>CHOOSE('Output Sheet'!$B$4,'8760 Data'!J2675,'8760 Data'!K2675,'8760 Data'!L2675,'8760 Data'!M2675,'8760 Data'!N2675,'8760 Data'!O2675,'8760 Data'!P2675,'8760 Data'!Q2675,'8760 Data'!R2675,'8760 Data'!S2675,'8760 Data'!T2675,'8760 Data'!U2675)</f>
        <v>0</v>
      </c>
      <c r="I2675" s="591" t="e">
        <f>H2675/'Output Sheet'!$B$8</f>
        <v>#DIV/0!</v>
      </c>
      <c r="J2675" s="596"/>
      <c r="K2675" s="560"/>
      <c r="L2675" s="560"/>
      <c r="M2675" s="560"/>
      <c r="N2675" s="560"/>
      <c r="O2675" s="560"/>
      <c r="P2675" s="560"/>
      <c r="Q2675" s="560"/>
      <c r="R2675" s="560"/>
      <c r="S2675" s="560"/>
      <c r="T2675" s="560"/>
      <c r="U2675" s="560"/>
    </row>
    <row r="2676" spans="1:21">
      <c r="A2676" s="593">
        <f t="shared" si="246"/>
        <v>41386</v>
      </c>
      <c r="B2676" s="594">
        <v>41386.458488020835</v>
      </c>
      <c r="C2676" s="560">
        <f t="shared" si="247"/>
        <v>2013</v>
      </c>
      <c r="D2676" s="560">
        <f t="shared" si="248"/>
        <v>4</v>
      </c>
      <c r="E2676" s="560">
        <f t="shared" si="249"/>
        <v>22</v>
      </c>
      <c r="F2676" s="560">
        <f t="shared" si="250"/>
        <v>11</v>
      </c>
      <c r="G2676" s="595">
        <f t="shared" si="251"/>
        <v>2</v>
      </c>
      <c r="H2676" s="590">
        <f>CHOOSE('Output Sheet'!$B$4,'8760 Data'!J2676,'8760 Data'!K2676,'8760 Data'!L2676,'8760 Data'!M2676,'8760 Data'!N2676,'8760 Data'!O2676,'8760 Data'!P2676,'8760 Data'!Q2676,'8760 Data'!R2676,'8760 Data'!S2676,'8760 Data'!T2676,'8760 Data'!U2676)</f>
        <v>0</v>
      </c>
      <c r="I2676" s="591" t="e">
        <f>H2676/'Output Sheet'!$B$8</f>
        <v>#DIV/0!</v>
      </c>
      <c r="J2676" s="596"/>
      <c r="K2676" s="560"/>
      <c r="L2676" s="560"/>
      <c r="M2676" s="560"/>
      <c r="N2676" s="560"/>
      <c r="O2676" s="560"/>
      <c r="P2676" s="560"/>
      <c r="Q2676" s="560"/>
      <c r="R2676" s="560"/>
      <c r="S2676" s="560"/>
      <c r="T2676" s="560"/>
      <c r="U2676" s="560"/>
    </row>
    <row r="2677" spans="1:21">
      <c r="A2677" s="593">
        <f t="shared" si="246"/>
        <v>41386</v>
      </c>
      <c r="B2677" s="594">
        <v>41386.500154745372</v>
      </c>
      <c r="C2677" s="560">
        <f t="shared" si="247"/>
        <v>2013</v>
      </c>
      <c r="D2677" s="560">
        <f t="shared" si="248"/>
        <v>4</v>
      </c>
      <c r="E2677" s="560">
        <f t="shared" si="249"/>
        <v>22</v>
      </c>
      <c r="F2677" s="560">
        <f t="shared" si="250"/>
        <v>12</v>
      </c>
      <c r="G2677" s="595">
        <f t="shared" si="251"/>
        <v>2</v>
      </c>
      <c r="H2677" s="590">
        <f>CHOOSE('Output Sheet'!$B$4,'8760 Data'!J2677,'8760 Data'!K2677,'8760 Data'!L2677,'8760 Data'!M2677,'8760 Data'!N2677,'8760 Data'!O2677,'8760 Data'!P2677,'8760 Data'!Q2677,'8760 Data'!R2677,'8760 Data'!S2677,'8760 Data'!T2677,'8760 Data'!U2677)</f>
        <v>0</v>
      </c>
      <c r="I2677" s="591" t="e">
        <f>H2677/'Output Sheet'!$B$8</f>
        <v>#DIV/0!</v>
      </c>
      <c r="J2677" s="596"/>
      <c r="K2677" s="560"/>
      <c r="L2677" s="560"/>
      <c r="M2677" s="560"/>
      <c r="N2677" s="560"/>
      <c r="O2677" s="560"/>
      <c r="P2677" s="560"/>
      <c r="Q2677" s="560"/>
      <c r="R2677" s="560"/>
      <c r="S2677" s="560"/>
      <c r="T2677" s="560"/>
      <c r="U2677" s="560"/>
    </row>
    <row r="2678" spans="1:21">
      <c r="A2678" s="593">
        <f t="shared" si="246"/>
        <v>41386</v>
      </c>
      <c r="B2678" s="594">
        <v>41386.541821469909</v>
      </c>
      <c r="C2678" s="560">
        <f t="shared" si="247"/>
        <v>2013</v>
      </c>
      <c r="D2678" s="560">
        <f t="shared" si="248"/>
        <v>4</v>
      </c>
      <c r="E2678" s="560">
        <f t="shared" si="249"/>
        <v>22</v>
      </c>
      <c r="F2678" s="560">
        <f t="shared" si="250"/>
        <v>13</v>
      </c>
      <c r="G2678" s="595">
        <f t="shared" si="251"/>
        <v>2</v>
      </c>
      <c r="H2678" s="590">
        <f>CHOOSE('Output Sheet'!$B$4,'8760 Data'!J2678,'8760 Data'!K2678,'8760 Data'!L2678,'8760 Data'!M2678,'8760 Data'!N2678,'8760 Data'!O2678,'8760 Data'!P2678,'8760 Data'!Q2678,'8760 Data'!R2678,'8760 Data'!S2678,'8760 Data'!T2678,'8760 Data'!U2678)</f>
        <v>0</v>
      </c>
      <c r="I2678" s="591" t="e">
        <f>H2678/'Output Sheet'!$B$8</f>
        <v>#DIV/0!</v>
      </c>
      <c r="J2678" s="596"/>
      <c r="K2678" s="560"/>
      <c r="L2678" s="560"/>
      <c r="M2678" s="560"/>
      <c r="N2678" s="560"/>
      <c r="O2678" s="560"/>
      <c r="P2678" s="560"/>
      <c r="Q2678" s="560"/>
      <c r="R2678" s="560"/>
      <c r="S2678" s="560"/>
      <c r="T2678" s="560"/>
      <c r="U2678" s="560"/>
    </row>
    <row r="2679" spans="1:21">
      <c r="A2679" s="593">
        <f t="shared" si="246"/>
        <v>41386</v>
      </c>
      <c r="B2679" s="594">
        <v>41386.583488194447</v>
      </c>
      <c r="C2679" s="560">
        <f t="shared" si="247"/>
        <v>2013</v>
      </c>
      <c r="D2679" s="560">
        <f t="shared" si="248"/>
        <v>4</v>
      </c>
      <c r="E2679" s="560">
        <f t="shared" si="249"/>
        <v>22</v>
      </c>
      <c r="F2679" s="560">
        <f t="shared" si="250"/>
        <v>14</v>
      </c>
      <c r="G2679" s="595">
        <f t="shared" si="251"/>
        <v>2</v>
      </c>
      <c r="H2679" s="590">
        <f>CHOOSE('Output Sheet'!$B$4,'8760 Data'!J2679,'8760 Data'!K2679,'8760 Data'!L2679,'8760 Data'!M2679,'8760 Data'!N2679,'8760 Data'!O2679,'8760 Data'!P2679,'8760 Data'!Q2679,'8760 Data'!R2679,'8760 Data'!S2679,'8760 Data'!T2679,'8760 Data'!U2679)</f>
        <v>0</v>
      </c>
      <c r="I2679" s="591" t="e">
        <f>H2679/'Output Sheet'!$B$8</f>
        <v>#DIV/0!</v>
      </c>
      <c r="J2679" s="596"/>
      <c r="K2679" s="560"/>
      <c r="L2679" s="560"/>
      <c r="M2679" s="560"/>
      <c r="N2679" s="560"/>
      <c r="O2679" s="560"/>
      <c r="P2679" s="560"/>
      <c r="Q2679" s="560"/>
      <c r="R2679" s="560"/>
      <c r="S2679" s="560"/>
      <c r="T2679" s="560"/>
      <c r="U2679" s="560"/>
    </row>
    <row r="2680" spans="1:21">
      <c r="A2680" s="593">
        <f t="shared" si="246"/>
        <v>41386</v>
      </c>
      <c r="B2680" s="594">
        <v>41386.625154918984</v>
      </c>
      <c r="C2680" s="560">
        <f t="shared" si="247"/>
        <v>2013</v>
      </c>
      <c r="D2680" s="560">
        <f t="shared" si="248"/>
        <v>4</v>
      </c>
      <c r="E2680" s="560">
        <f t="shared" si="249"/>
        <v>22</v>
      </c>
      <c r="F2680" s="560">
        <f t="shared" si="250"/>
        <v>15</v>
      </c>
      <c r="G2680" s="595">
        <f t="shared" si="251"/>
        <v>2</v>
      </c>
      <c r="H2680" s="590">
        <f>CHOOSE('Output Sheet'!$B$4,'8760 Data'!J2680,'8760 Data'!K2680,'8760 Data'!L2680,'8760 Data'!M2680,'8760 Data'!N2680,'8760 Data'!O2680,'8760 Data'!P2680,'8760 Data'!Q2680,'8760 Data'!R2680,'8760 Data'!S2680,'8760 Data'!T2680,'8760 Data'!U2680)</f>
        <v>0</v>
      </c>
      <c r="I2680" s="591" t="e">
        <f>H2680/'Output Sheet'!$B$8</f>
        <v>#DIV/0!</v>
      </c>
      <c r="J2680" s="596"/>
      <c r="K2680" s="560"/>
      <c r="L2680" s="560"/>
      <c r="M2680" s="560"/>
      <c r="N2680" s="560"/>
      <c r="O2680" s="560"/>
      <c r="P2680" s="560"/>
      <c r="Q2680" s="560"/>
      <c r="R2680" s="560"/>
      <c r="S2680" s="560"/>
      <c r="T2680" s="560"/>
      <c r="U2680" s="560"/>
    </row>
    <row r="2681" spans="1:21">
      <c r="A2681" s="593">
        <f t="shared" si="246"/>
        <v>41386</v>
      </c>
      <c r="B2681" s="594">
        <v>41386.666821643521</v>
      </c>
      <c r="C2681" s="560">
        <f t="shared" si="247"/>
        <v>2013</v>
      </c>
      <c r="D2681" s="560">
        <f t="shared" si="248"/>
        <v>4</v>
      </c>
      <c r="E2681" s="560">
        <f t="shared" si="249"/>
        <v>22</v>
      </c>
      <c r="F2681" s="560">
        <f t="shared" si="250"/>
        <v>16</v>
      </c>
      <c r="G2681" s="595">
        <f t="shared" si="251"/>
        <v>2</v>
      </c>
      <c r="H2681" s="590">
        <f>CHOOSE('Output Sheet'!$B$4,'8760 Data'!J2681,'8760 Data'!K2681,'8760 Data'!L2681,'8760 Data'!M2681,'8760 Data'!N2681,'8760 Data'!O2681,'8760 Data'!P2681,'8760 Data'!Q2681,'8760 Data'!R2681,'8760 Data'!S2681,'8760 Data'!T2681,'8760 Data'!U2681)</f>
        <v>0</v>
      </c>
      <c r="I2681" s="591" t="e">
        <f>H2681/'Output Sheet'!$B$8</f>
        <v>#DIV/0!</v>
      </c>
      <c r="J2681" s="596"/>
      <c r="K2681" s="560"/>
      <c r="L2681" s="560"/>
      <c r="M2681" s="560"/>
      <c r="N2681" s="560"/>
      <c r="O2681" s="560"/>
      <c r="P2681" s="560"/>
      <c r="Q2681" s="560"/>
      <c r="R2681" s="560"/>
      <c r="S2681" s="560"/>
      <c r="T2681" s="560"/>
      <c r="U2681" s="560"/>
    </row>
    <row r="2682" spans="1:21">
      <c r="A2682" s="593">
        <f t="shared" si="246"/>
        <v>41386</v>
      </c>
      <c r="B2682" s="594">
        <v>41386.708488368058</v>
      </c>
      <c r="C2682" s="560">
        <f t="shared" si="247"/>
        <v>2013</v>
      </c>
      <c r="D2682" s="560">
        <f t="shared" si="248"/>
        <v>4</v>
      </c>
      <c r="E2682" s="560">
        <f t="shared" si="249"/>
        <v>22</v>
      </c>
      <c r="F2682" s="560">
        <f t="shared" si="250"/>
        <v>17</v>
      </c>
      <c r="G2682" s="595">
        <f t="shared" si="251"/>
        <v>2</v>
      </c>
      <c r="H2682" s="590">
        <f>CHOOSE('Output Sheet'!$B$4,'8760 Data'!J2682,'8760 Data'!K2682,'8760 Data'!L2682,'8760 Data'!M2682,'8760 Data'!N2682,'8760 Data'!O2682,'8760 Data'!P2682,'8760 Data'!Q2682,'8760 Data'!R2682,'8760 Data'!S2682,'8760 Data'!T2682,'8760 Data'!U2682)</f>
        <v>0</v>
      </c>
      <c r="I2682" s="591" t="e">
        <f>H2682/'Output Sheet'!$B$8</f>
        <v>#DIV/0!</v>
      </c>
      <c r="J2682" s="596"/>
      <c r="K2682" s="560"/>
      <c r="L2682" s="560"/>
      <c r="M2682" s="560"/>
      <c r="N2682" s="560"/>
      <c r="O2682" s="560"/>
      <c r="P2682" s="560"/>
      <c r="Q2682" s="560"/>
      <c r="R2682" s="560"/>
      <c r="S2682" s="560"/>
      <c r="T2682" s="560"/>
      <c r="U2682" s="560"/>
    </row>
    <row r="2683" spans="1:21">
      <c r="A2683" s="593">
        <f t="shared" si="246"/>
        <v>41386</v>
      </c>
      <c r="B2683" s="594">
        <v>41386.750155092595</v>
      </c>
      <c r="C2683" s="560">
        <f t="shared" si="247"/>
        <v>2013</v>
      </c>
      <c r="D2683" s="560">
        <f t="shared" si="248"/>
        <v>4</v>
      </c>
      <c r="E2683" s="560">
        <f t="shared" si="249"/>
        <v>22</v>
      </c>
      <c r="F2683" s="560">
        <f t="shared" si="250"/>
        <v>18</v>
      </c>
      <c r="G2683" s="595">
        <f t="shared" si="251"/>
        <v>2</v>
      </c>
      <c r="H2683" s="590">
        <f>CHOOSE('Output Sheet'!$B$4,'8760 Data'!J2683,'8760 Data'!K2683,'8760 Data'!L2683,'8760 Data'!M2683,'8760 Data'!N2683,'8760 Data'!O2683,'8760 Data'!P2683,'8760 Data'!Q2683,'8760 Data'!R2683,'8760 Data'!S2683,'8760 Data'!T2683,'8760 Data'!U2683)</f>
        <v>0</v>
      </c>
      <c r="I2683" s="591" t="e">
        <f>H2683/'Output Sheet'!$B$8</f>
        <v>#DIV/0!</v>
      </c>
      <c r="J2683" s="596"/>
      <c r="K2683" s="560"/>
      <c r="L2683" s="560"/>
      <c r="M2683" s="560"/>
      <c r="N2683" s="560"/>
      <c r="O2683" s="560"/>
      <c r="P2683" s="560"/>
      <c r="Q2683" s="560"/>
      <c r="R2683" s="560"/>
      <c r="S2683" s="560"/>
      <c r="T2683" s="560"/>
      <c r="U2683" s="560"/>
    </row>
    <row r="2684" spans="1:21">
      <c r="A2684" s="593">
        <f t="shared" si="246"/>
        <v>41386</v>
      </c>
      <c r="B2684" s="594">
        <v>41386.791821817133</v>
      </c>
      <c r="C2684" s="560">
        <f t="shared" si="247"/>
        <v>2013</v>
      </c>
      <c r="D2684" s="560">
        <f t="shared" si="248"/>
        <v>4</v>
      </c>
      <c r="E2684" s="560">
        <f t="shared" si="249"/>
        <v>22</v>
      </c>
      <c r="F2684" s="560">
        <f t="shared" si="250"/>
        <v>19</v>
      </c>
      <c r="G2684" s="595">
        <f t="shared" si="251"/>
        <v>2</v>
      </c>
      <c r="H2684" s="590">
        <f>CHOOSE('Output Sheet'!$B$4,'8760 Data'!J2684,'8760 Data'!K2684,'8760 Data'!L2684,'8760 Data'!M2684,'8760 Data'!N2684,'8760 Data'!O2684,'8760 Data'!P2684,'8760 Data'!Q2684,'8760 Data'!R2684,'8760 Data'!S2684,'8760 Data'!T2684,'8760 Data'!U2684)</f>
        <v>0</v>
      </c>
      <c r="I2684" s="591" t="e">
        <f>H2684/'Output Sheet'!$B$8</f>
        <v>#DIV/0!</v>
      </c>
      <c r="J2684" s="596"/>
      <c r="K2684" s="560"/>
      <c r="L2684" s="560"/>
      <c r="M2684" s="560"/>
      <c r="N2684" s="560"/>
      <c r="O2684" s="560"/>
      <c r="P2684" s="560"/>
      <c r="Q2684" s="560"/>
      <c r="R2684" s="560"/>
      <c r="S2684" s="560"/>
      <c r="T2684" s="560"/>
      <c r="U2684" s="560"/>
    </row>
    <row r="2685" spans="1:21">
      <c r="A2685" s="593">
        <f t="shared" si="246"/>
        <v>41386</v>
      </c>
      <c r="B2685" s="594">
        <v>41386.83348854167</v>
      </c>
      <c r="C2685" s="560">
        <f t="shared" si="247"/>
        <v>2013</v>
      </c>
      <c r="D2685" s="560">
        <f t="shared" si="248"/>
        <v>4</v>
      </c>
      <c r="E2685" s="560">
        <f t="shared" si="249"/>
        <v>22</v>
      </c>
      <c r="F2685" s="560">
        <f t="shared" si="250"/>
        <v>20</v>
      </c>
      <c r="G2685" s="595">
        <f t="shared" si="251"/>
        <v>2</v>
      </c>
      <c r="H2685" s="590">
        <f>CHOOSE('Output Sheet'!$B$4,'8760 Data'!J2685,'8760 Data'!K2685,'8760 Data'!L2685,'8760 Data'!M2685,'8760 Data'!N2685,'8760 Data'!O2685,'8760 Data'!P2685,'8760 Data'!Q2685,'8760 Data'!R2685,'8760 Data'!S2685,'8760 Data'!T2685,'8760 Data'!U2685)</f>
        <v>0</v>
      </c>
      <c r="I2685" s="591" t="e">
        <f>H2685/'Output Sheet'!$B$8</f>
        <v>#DIV/0!</v>
      </c>
      <c r="J2685" s="596"/>
      <c r="K2685" s="560"/>
      <c r="L2685" s="560"/>
      <c r="M2685" s="560"/>
      <c r="N2685" s="560"/>
      <c r="O2685" s="560"/>
      <c r="P2685" s="560"/>
      <c r="Q2685" s="560"/>
      <c r="R2685" s="560"/>
      <c r="S2685" s="560"/>
      <c r="T2685" s="560"/>
      <c r="U2685" s="560"/>
    </row>
    <row r="2686" spans="1:21">
      <c r="A2686" s="593">
        <f t="shared" si="246"/>
        <v>41386</v>
      </c>
      <c r="B2686" s="594">
        <v>41386.875155266207</v>
      </c>
      <c r="C2686" s="560">
        <f t="shared" si="247"/>
        <v>2013</v>
      </c>
      <c r="D2686" s="560">
        <f t="shared" si="248"/>
        <v>4</v>
      </c>
      <c r="E2686" s="560">
        <f t="shared" si="249"/>
        <v>22</v>
      </c>
      <c r="F2686" s="560">
        <f t="shared" si="250"/>
        <v>21</v>
      </c>
      <c r="G2686" s="595">
        <f t="shared" si="251"/>
        <v>2</v>
      </c>
      <c r="H2686" s="590">
        <f>CHOOSE('Output Sheet'!$B$4,'8760 Data'!J2686,'8760 Data'!K2686,'8760 Data'!L2686,'8760 Data'!M2686,'8760 Data'!N2686,'8760 Data'!O2686,'8760 Data'!P2686,'8760 Data'!Q2686,'8760 Data'!R2686,'8760 Data'!S2686,'8760 Data'!T2686,'8760 Data'!U2686)</f>
        <v>0</v>
      </c>
      <c r="I2686" s="591" t="e">
        <f>H2686/'Output Sheet'!$B$8</f>
        <v>#DIV/0!</v>
      </c>
      <c r="J2686" s="596"/>
      <c r="K2686" s="560"/>
      <c r="L2686" s="560"/>
      <c r="M2686" s="560"/>
      <c r="N2686" s="560"/>
      <c r="O2686" s="560"/>
      <c r="P2686" s="560"/>
      <c r="Q2686" s="560"/>
      <c r="R2686" s="560"/>
      <c r="S2686" s="560"/>
      <c r="T2686" s="560"/>
      <c r="U2686" s="560"/>
    </row>
    <row r="2687" spans="1:21">
      <c r="A2687" s="593">
        <f t="shared" si="246"/>
        <v>41386</v>
      </c>
      <c r="B2687" s="594">
        <v>41386.916821990744</v>
      </c>
      <c r="C2687" s="560">
        <f t="shared" si="247"/>
        <v>2013</v>
      </c>
      <c r="D2687" s="560">
        <f t="shared" si="248"/>
        <v>4</v>
      </c>
      <c r="E2687" s="560">
        <f t="shared" si="249"/>
        <v>22</v>
      </c>
      <c r="F2687" s="560">
        <f t="shared" si="250"/>
        <v>22</v>
      </c>
      <c r="G2687" s="595">
        <f t="shared" si="251"/>
        <v>2</v>
      </c>
      <c r="H2687" s="590">
        <f>CHOOSE('Output Sheet'!$B$4,'8760 Data'!J2687,'8760 Data'!K2687,'8760 Data'!L2687,'8760 Data'!M2687,'8760 Data'!N2687,'8760 Data'!O2687,'8760 Data'!P2687,'8760 Data'!Q2687,'8760 Data'!R2687,'8760 Data'!S2687,'8760 Data'!T2687,'8760 Data'!U2687)</f>
        <v>0</v>
      </c>
      <c r="I2687" s="591" t="e">
        <f>H2687/'Output Sheet'!$B$8</f>
        <v>#DIV/0!</v>
      </c>
      <c r="J2687" s="596"/>
      <c r="K2687" s="560"/>
      <c r="L2687" s="560"/>
      <c r="M2687" s="560"/>
      <c r="N2687" s="560"/>
      <c r="O2687" s="560"/>
      <c r="P2687" s="560"/>
      <c r="Q2687" s="560"/>
      <c r="R2687" s="560"/>
      <c r="S2687" s="560"/>
      <c r="T2687" s="560"/>
      <c r="U2687" s="560"/>
    </row>
    <row r="2688" spans="1:21">
      <c r="A2688" s="593">
        <f t="shared" si="246"/>
        <v>41386</v>
      </c>
      <c r="B2688" s="594">
        <v>41386.958488715274</v>
      </c>
      <c r="C2688" s="560">
        <f t="shared" si="247"/>
        <v>2013</v>
      </c>
      <c r="D2688" s="560">
        <f t="shared" si="248"/>
        <v>4</v>
      </c>
      <c r="E2688" s="560">
        <f t="shared" si="249"/>
        <v>22</v>
      </c>
      <c r="F2688" s="560">
        <f t="shared" si="250"/>
        <v>23</v>
      </c>
      <c r="G2688" s="595">
        <f t="shared" si="251"/>
        <v>2</v>
      </c>
      <c r="H2688" s="590">
        <f>CHOOSE('Output Sheet'!$B$4,'8760 Data'!J2688,'8760 Data'!K2688,'8760 Data'!L2688,'8760 Data'!M2688,'8760 Data'!N2688,'8760 Data'!O2688,'8760 Data'!P2688,'8760 Data'!Q2688,'8760 Data'!R2688,'8760 Data'!S2688,'8760 Data'!T2688,'8760 Data'!U2688)</f>
        <v>0</v>
      </c>
      <c r="I2688" s="591" t="e">
        <f>H2688/'Output Sheet'!$B$8</f>
        <v>#DIV/0!</v>
      </c>
      <c r="J2688" s="596"/>
      <c r="K2688" s="560"/>
      <c r="L2688" s="560"/>
      <c r="M2688" s="560"/>
      <c r="N2688" s="560"/>
      <c r="O2688" s="560"/>
      <c r="P2688" s="560"/>
      <c r="Q2688" s="560"/>
      <c r="R2688" s="560"/>
      <c r="S2688" s="560"/>
      <c r="T2688" s="560"/>
      <c r="U2688" s="560"/>
    </row>
    <row r="2689" spans="1:21">
      <c r="A2689" s="593">
        <f t="shared" si="246"/>
        <v>41387</v>
      </c>
      <c r="B2689" s="594">
        <v>41387.000155439811</v>
      </c>
      <c r="C2689" s="560">
        <f t="shared" si="247"/>
        <v>2013</v>
      </c>
      <c r="D2689" s="560">
        <f t="shared" si="248"/>
        <v>4</v>
      </c>
      <c r="E2689" s="560">
        <f t="shared" si="249"/>
        <v>23</v>
      </c>
      <c r="F2689" s="560">
        <f t="shared" si="250"/>
        <v>24</v>
      </c>
      <c r="G2689" s="595">
        <f t="shared" si="251"/>
        <v>3</v>
      </c>
      <c r="H2689" s="590">
        <f>CHOOSE('Output Sheet'!$B$4,'8760 Data'!J2689,'8760 Data'!K2689,'8760 Data'!L2689,'8760 Data'!M2689,'8760 Data'!N2689,'8760 Data'!O2689,'8760 Data'!P2689,'8760 Data'!Q2689,'8760 Data'!R2689,'8760 Data'!S2689,'8760 Data'!T2689,'8760 Data'!U2689)</f>
        <v>0</v>
      </c>
      <c r="I2689" s="591" t="e">
        <f>H2689/'Output Sheet'!$B$8</f>
        <v>#DIV/0!</v>
      </c>
      <c r="J2689" s="596"/>
      <c r="K2689" s="560"/>
      <c r="L2689" s="560"/>
      <c r="M2689" s="560"/>
      <c r="N2689" s="560"/>
      <c r="O2689" s="560"/>
      <c r="P2689" s="560"/>
      <c r="Q2689" s="560"/>
      <c r="R2689" s="560"/>
      <c r="S2689" s="560"/>
      <c r="T2689" s="560"/>
      <c r="U2689" s="560"/>
    </row>
    <row r="2690" spans="1:21">
      <c r="A2690" s="593">
        <f t="shared" si="246"/>
        <v>41387</v>
      </c>
      <c r="B2690" s="594">
        <v>41387.041822164349</v>
      </c>
      <c r="C2690" s="560">
        <f t="shared" si="247"/>
        <v>2013</v>
      </c>
      <c r="D2690" s="560">
        <f t="shared" si="248"/>
        <v>4</v>
      </c>
      <c r="E2690" s="560">
        <f t="shared" si="249"/>
        <v>23</v>
      </c>
      <c r="F2690" s="560">
        <f t="shared" si="250"/>
        <v>1</v>
      </c>
      <c r="G2690" s="595">
        <f t="shared" si="251"/>
        <v>3</v>
      </c>
      <c r="H2690" s="590">
        <f>CHOOSE('Output Sheet'!$B$4,'8760 Data'!J2690,'8760 Data'!K2690,'8760 Data'!L2690,'8760 Data'!M2690,'8760 Data'!N2690,'8760 Data'!O2690,'8760 Data'!P2690,'8760 Data'!Q2690,'8760 Data'!R2690,'8760 Data'!S2690,'8760 Data'!T2690,'8760 Data'!U2690)</f>
        <v>0</v>
      </c>
      <c r="I2690" s="591" t="e">
        <f>H2690/'Output Sheet'!$B$8</f>
        <v>#DIV/0!</v>
      </c>
      <c r="J2690" s="596"/>
      <c r="K2690" s="560"/>
      <c r="L2690" s="560"/>
      <c r="M2690" s="560"/>
      <c r="N2690" s="560"/>
      <c r="O2690" s="560"/>
      <c r="P2690" s="560"/>
      <c r="Q2690" s="560"/>
      <c r="R2690" s="560"/>
      <c r="S2690" s="560"/>
      <c r="T2690" s="560"/>
      <c r="U2690" s="560"/>
    </row>
    <row r="2691" spans="1:21">
      <c r="A2691" s="593">
        <f t="shared" ref="A2691:A2754" si="252">DATE(C2691,D2691,E2691)</f>
        <v>41387</v>
      </c>
      <c r="B2691" s="594">
        <v>41387.083488888886</v>
      </c>
      <c r="C2691" s="560">
        <f t="shared" ref="C2691:C2754" si="253">YEAR(B2691)</f>
        <v>2013</v>
      </c>
      <c r="D2691" s="560">
        <f t="shared" ref="D2691:D2754" si="254">MONTH(B2691)</f>
        <v>4</v>
      </c>
      <c r="E2691" s="560">
        <f t="shared" ref="E2691:E2754" si="255">DAY(B2691)</f>
        <v>23</v>
      </c>
      <c r="F2691" s="560">
        <f t="shared" ref="F2691:F2754" si="256">IF(HOUR(B2691)&lt;&gt;0,HOUR(B2691),24)</f>
        <v>2</v>
      </c>
      <c r="G2691" s="595">
        <f t="shared" ref="G2691:G2754" si="257">WEEKDAY(B2691,1)</f>
        <v>3</v>
      </c>
      <c r="H2691" s="590">
        <f>CHOOSE('Output Sheet'!$B$4,'8760 Data'!J2691,'8760 Data'!K2691,'8760 Data'!L2691,'8760 Data'!M2691,'8760 Data'!N2691,'8760 Data'!O2691,'8760 Data'!P2691,'8760 Data'!Q2691,'8760 Data'!R2691,'8760 Data'!S2691,'8760 Data'!T2691,'8760 Data'!U2691)</f>
        <v>0</v>
      </c>
      <c r="I2691" s="591" t="e">
        <f>H2691/'Output Sheet'!$B$8</f>
        <v>#DIV/0!</v>
      </c>
      <c r="J2691" s="596"/>
      <c r="K2691" s="560"/>
      <c r="L2691" s="560"/>
      <c r="M2691" s="560"/>
      <c r="N2691" s="560"/>
      <c r="O2691" s="560"/>
      <c r="P2691" s="560"/>
      <c r="Q2691" s="560"/>
      <c r="R2691" s="560"/>
      <c r="S2691" s="560"/>
      <c r="T2691" s="560"/>
      <c r="U2691" s="560"/>
    </row>
    <row r="2692" spans="1:21">
      <c r="A2692" s="593">
        <f t="shared" si="252"/>
        <v>41387</v>
      </c>
      <c r="B2692" s="594">
        <v>41387.125155613423</v>
      </c>
      <c r="C2692" s="560">
        <f t="shared" si="253"/>
        <v>2013</v>
      </c>
      <c r="D2692" s="560">
        <f t="shared" si="254"/>
        <v>4</v>
      </c>
      <c r="E2692" s="560">
        <f t="shared" si="255"/>
        <v>23</v>
      </c>
      <c r="F2692" s="560">
        <f t="shared" si="256"/>
        <v>3</v>
      </c>
      <c r="G2692" s="595">
        <f t="shared" si="257"/>
        <v>3</v>
      </c>
      <c r="H2692" s="590">
        <f>CHOOSE('Output Sheet'!$B$4,'8760 Data'!J2692,'8760 Data'!K2692,'8760 Data'!L2692,'8760 Data'!M2692,'8760 Data'!N2692,'8760 Data'!O2692,'8760 Data'!P2692,'8760 Data'!Q2692,'8760 Data'!R2692,'8760 Data'!S2692,'8760 Data'!T2692,'8760 Data'!U2692)</f>
        <v>0</v>
      </c>
      <c r="I2692" s="591" t="e">
        <f>H2692/'Output Sheet'!$B$8</f>
        <v>#DIV/0!</v>
      </c>
      <c r="J2692" s="596"/>
      <c r="K2692" s="560"/>
      <c r="L2692" s="560"/>
      <c r="M2692" s="560"/>
      <c r="N2692" s="560"/>
      <c r="O2692" s="560"/>
      <c r="P2692" s="560"/>
      <c r="Q2692" s="560"/>
      <c r="R2692" s="560"/>
      <c r="S2692" s="560"/>
      <c r="T2692" s="560"/>
      <c r="U2692" s="560"/>
    </row>
    <row r="2693" spans="1:21">
      <c r="A2693" s="593">
        <f t="shared" si="252"/>
        <v>41387</v>
      </c>
      <c r="B2693" s="594">
        <v>41387.16682233796</v>
      </c>
      <c r="C2693" s="560">
        <f t="shared" si="253"/>
        <v>2013</v>
      </c>
      <c r="D2693" s="560">
        <f t="shared" si="254"/>
        <v>4</v>
      </c>
      <c r="E2693" s="560">
        <f t="shared" si="255"/>
        <v>23</v>
      </c>
      <c r="F2693" s="560">
        <f t="shared" si="256"/>
        <v>4</v>
      </c>
      <c r="G2693" s="595">
        <f t="shared" si="257"/>
        <v>3</v>
      </c>
      <c r="H2693" s="590">
        <f>CHOOSE('Output Sheet'!$B$4,'8760 Data'!J2693,'8760 Data'!K2693,'8760 Data'!L2693,'8760 Data'!M2693,'8760 Data'!N2693,'8760 Data'!O2693,'8760 Data'!P2693,'8760 Data'!Q2693,'8760 Data'!R2693,'8760 Data'!S2693,'8760 Data'!T2693,'8760 Data'!U2693)</f>
        <v>0</v>
      </c>
      <c r="I2693" s="591" t="e">
        <f>H2693/'Output Sheet'!$B$8</f>
        <v>#DIV/0!</v>
      </c>
      <c r="J2693" s="596"/>
      <c r="K2693" s="560"/>
      <c r="L2693" s="560"/>
      <c r="M2693" s="560"/>
      <c r="N2693" s="560"/>
      <c r="O2693" s="560"/>
      <c r="P2693" s="560"/>
      <c r="Q2693" s="560"/>
      <c r="R2693" s="560"/>
      <c r="S2693" s="560"/>
      <c r="T2693" s="560"/>
      <c r="U2693" s="560"/>
    </row>
    <row r="2694" spans="1:21">
      <c r="A2694" s="593">
        <f t="shared" si="252"/>
        <v>41387</v>
      </c>
      <c r="B2694" s="594">
        <v>41387.208489062497</v>
      </c>
      <c r="C2694" s="560">
        <f t="shared" si="253"/>
        <v>2013</v>
      </c>
      <c r="D2694" s="560">
        <f t="shared" si="254"/>
        <v>4</v>
      </c>
      <c r="E2694" s="560">
        <f t="shared" si="255"/>
        <v>23</v>
      </c>
      <c r="F2694" s="560">
        <f t="shared" si="256"/>
        <v>5</v>
      </c>
      <c r="G2694" s="595">
        <f t="shared" si="257"/>
        <v>3</v>
      </c>
      <c r="H2694" s="590">
        <f>CHOOSE('Output Sheet'!$B$4,'8760 Data'!J2694,'8760 Data'!K2694,'8760 Data'!L2694,'8760 Data'!M2694,'8760 Data'!N2694,'8760 Data'!O2694,'8760 Data'!P2694,'8760 Data'!Q2694,'8760 Data'!R2694,'8760 Data'!S2694,'8760 Data'!T2694,'8760 Data'!U2694)</f>
        <v>0</v>
      </c>
      <c r="I2694" s="591" t="e">
        <f>H2694/'Output Sheet'!$B$8</f>
        <v>#DIV/0!</v>
      </c>
      <c r="J2694" s="596"/>
      <c r="K2694" s="560"/>
      <c r="L2694" s="560"/>
      <c r="M2694" s="560"/>
      <c r="N2694" s="560"/>
      <c r="O2694" s="560"/>
      <c r="P2694" s="560"/>
      <c r="Q2694" s="560"/>
      <c r="R2694" s="560"/>
      <c r="S2694" s="560"/>
      <c r="T2694" s="560"/>
      <c r="U2694" s="560"/>
    </row>
    <row r="2695" spans="1:21">
      <c r="A2695" s="593">
        <f t="shared" si="252"/>
        <v>41387</v>
      </c>
      <c r="B2695" s="594">
        <v>41387.250155787035</v>
      </c>
      <c r="C2695" s="560">
        <f t="shared" si="253"/>
        <v>2013</v>
      </c>
      <c r="D2695" s="560">
        <f t="shared" si="254"/>
        <v>4</v>
      </c>
      <c r="E2695" s="560">
        <f t="shared" si="255"/>
        <v>23</v>
      </c>
      <c r="F2695" s="560">
        <f t="shared" si="256"/>
        <v>6</v>
      </c>
      <c r="G2695" s="595">
        <f t="shared" si="257"/>
        <v>3</v>
      </c>
      <c r="H2695" s="590">
        <f>CHOOSE('Output Sheet'!$B$4,'8760 Data'!J2695,'8760 Data'!K2695,'8760 Data'!L2695,'8760 Data'!M2695,'8760 Data'!N2695,'8760 Data'!O2695,'8760 Data'!P2695,'8760 Data'!Q2695,'8760 Data'!R2695,'8760 Data'!S2695,'8760 Data'!T2695,'8760 Data'!U2695)</f>
        <v>0</v>
      </c>
      <c r="I2695" s="591" t="e">
        <f>H2695/'Output Sheet'!$B$8</f>
        <v>#DIV/0!</v>
      </c>
      <c r="J2695" s="596"/>
      <c r="K2695" s="560"/>
      <c r="L2695" s="560"/>
      <c r="M2695" s="560"/>
      <c r="N2695" s="560"/>
      <c r="O2695" s="560"/>
      <c r="P2695" s="560"/>
      <c r="Q2695" s="560"/>
      <c r="R2695" s="560"/>
      <c r="S2695" s="560"/>
      <c r="T2695" s="560"/>
      <c r="U2695" s="560"/>
    </row>
    <row r="2696" spans="1:21">
      <c r="A2696" s="593">
        <f t="shared" si="252"/>
        <v>41387</v>
      </c>
      <c r="B2696" s="594">
        <v>41387.291822511572</v>
      </c>
      <c r="C2696" s="560">
        <f t="shared" si="253"/>
        <v>2013</v>
      </c>
      <c r="D2696" s="560">
        <f t="shared" si="254"/>
        <v>4</v>
      </c>
      <c r="E2696" s="560">
        <f t="shared" si="255"/>
        <v>23</v>
      </c>
      <c r="F2696" s="560">
        <f t="shared" si="256"/>
        <v>7</v>
      </c>
      <c r="G2696" s="595">
        <f t="shared" si="257"/>
        <v>3</v>
      </c>
      <c r="H2696" s="590">
        <f>CHOOSE('Output Sheet'!$B$4,'8760 Data'!J2696,'8760 Data'!K2696,'8760 Data'!L2696,'8760 Data'!M2696,'8760 Data'!N2696,'8760 Data'!O2696,'8760 Data'!P2696,'8760 Data'!Q2696,'8760 Data'!R2696,'8760 Data'!S2696,'8760 Data'!T2696,'8760 Data'!U2696)</f>
        <v>0</v>
      </c>
      <c r="I2696" s="591" t="e">
        <f>H2696/'Output Sheet'!$B$8</f>
        <v>#DIV/0!</v>
      </c>
      <c r="J2696" s="596"/>
      <c r="K2696" s="560"/>
      <c r="L2696" s="560"/>
      <c r="M2696" s="560"/>
      <c r="N2696" s="560"/>
      <c r="O2696" s="560"/>
      <c r="P2696" s="560"/>
      <c r="Q2696" s="560"/>
      <c r="R2696" s="560"/>
      <c r="S2696" s="560"/>
      <c r="T2696" s="560"/>
      <c r="U2696" s="560"/>
    </row>
    <row r="2697" spans="1:21">
      <c r="A2697" s="593">
        <f t="shared" si="252"/>
        <v>41387</v>
      </c>
      <c r="B2697" s="594">
        <v>41387.333489236109</v>
      </c>
      <c r="C2697" s="560">
        <f t="shared" si="253"/>
        <v>2013</v>
      </c>
      <c r="D2697" s="560">
        <f t="shared" si="254"/>
        <v>4</v>
      </c>
      <c r="E2697" s="560">
        <f t="shared" si="255"/>
        <v>23</v>
      </c>
      <c r="F2697" s="560">
        <f t="shared" si="256"/>
        <v>8</v>
      </c>
      <c r="G2697" s="595">
        <f t="shared" si="257"/>
        <v>3</v>
      </c>
      <c r="H2697" s="590">
        <f>CHOOSE('Output Sheet'!$B$4,'8760 Data'!J2697,'8760 Data'!K2697,'8760 Data'!L2697,'8760 Data'!M2697,'8760 Data'!N2697,'8760 Data'!O2697,'8760 Data'!P2697,'8760 Data'!Q2697,'8760 Data'!R2697,'8760 Data'!S2697,'8760 Data'!T2697,'8760 Data'!U2697)</f>
        <v>0</v>
      </c>
      <c r="I2697" s="591" t="e">
        <f>H2697/'Output Sheet'!$B$8</f>
        <v>#DIV/0!</v>
      </c>
      <c r="J2697" s="596"/>
      <c r="K2697" s="560"/>
      <c r="L2697" s="560"/>
      <c r="M2697" s="560"/>
      <c r="N2697" s="560"/>
      <c r="O2697" s="560"/>
      <c r="P2697" s="560"/>
      <c r="Q2697" s="560"/>
      <c r="R2697" s="560"/>
      <c r="S2697" s="560"/>
      <c r="T2697" s="560"/>
      <c r="U2697" s="560"/>
    </row>
    <row r="2698" spans="1:21">
      <c r="A2698" s="593">
        <f t="shared" si="252"/>
        <v>41387</v>
      </c>
      <c r="B2698" s="594">
        <v>41387.375155960646</v>
      </c>
      <c r="C2698" s="560">
        <f t="shared" si="253"/>
        <v>2013</v>
      </c>
      <c r="D2698" s="560">
        <f t="shared" si="254"/>
        <v>4</v>
      </c>
      <c r="E2698" s="560">
        <f t="shared" si="255"/>
        <v>23</v>
      </c>
      <c r="F2698" s="560">
        <f t="shared" si="256"/>
        <v>9</v>
      </c>
      <c r="G2698" s="595">
        <f t="shared" si="257"/>
        <v>3</v>
      </c>
      <c r="H2698" s="590">
        <f>CHOOSE('Output Sheet'!$B$4,'8760 Data'!J2698,'8760 Data'!K2698,'8760 Data'!L2698,'8760 Data'!M2698,'8760 Data'!N2698,'8760 Data'!O2698,'8760 Data'!P2698,'8760 Data'!Q2698,'8760 Data'!R2698,'8760 Data'!S2698,'8760 Data'!T2698,'8760 Data'!U2698)</f>
        <v>0</v>
      </c>
      <c r="I2698" s="591" t="e">
        <f>H2698/'Output Sheet'!$B$8</f>
        <v>#DIV/0!</v>
      </c>
      <c r="J2698" s="596"/>
      <c r="K2698" s="560"/>
      <c r="L2698" s="560"/>
      <c r="M2698" s="560"/>
      <c r="N2698" s="560"/>
      <c r="O2698" s="560"/>
      <c r="P2698" s="560"/>
      <c r="Q2698" s="560"/>
      <c r="R2698" s="560"/>
      <c r="S2698" s="560"/>
      <c r="T2698" s="560"/>
      <c r="U2698" s="560"/>
    </row>
    <row r="2699" spans="1:21">
      <c r="A2699" s="593">
        <f t="shared" si="252"/>
        <v>41387</v>
      </c>
      <c r="B2699" s="594">
        <v>41387.416822685183</v>
      </c>
      <c r="C2699" s="560">
        <f t="shared" si="253"/>
        <v>2013</v>
      </c>
      <c r="D2699" s="560">
        <f t="shared" si="254"/>
        <v>4</v>
      </c>
      <c r="E2699" s="560">
        <f t="shared" si="255"/>
        <v>23</v>
      </c>
      <c r="F2699" s="560">
        <f t="shared" si="256"/>
        <v>10</v>
      </c>
      <c r="G2699" s="595">
        <f t="shared" si="257"/>
        <v>3</v>
      </c>
      <c r="H2699" s="590">
        <f>CHOOSE('Output Sheet'!$B$4,'8760 Data'!J2699,'8760 Data'!K2699,'8760 Data'!L2699,'8760 Data'!M2699,'8760 Data'!N2699,'8760 Data'!O2699,'8760 Data'!P2699,'8760 Data'!Q2699,'8760 Data'!R2699,'8760 Data'!S2699,'8760 Data'!T2699,'8760 Data'!U2699)</f>
        <v>0</v>
      </c>
      <c r="I2699" s="591" t="e">
        <f>H2699/'Output Sheet'!$B$8</f>
        <v>#DIV/0!</v>
      </c>
      <c r="J2699" s="596"/>
      <c r="K2699" s="560"/>
      <c r="L2699" s="560"/>
      <c r="M2699" s="560"/>
      <c r="N2699" s="560"/>
      <c r="O2699" s="560"/>
      <c r="P2699" s="560"/>
      <c r="Q2699" s="560"/>
      <c r="R2699" s="560"/>
      <c r="S2699" s="560"/>
      <c r="T2699" s="560"/>
      <c r="U2699" s="560"/>
    </row>
    <row r="2700" spans="1:21">
      <c r="A2700" s="593">
        <f t="shared" si="252"/>
        <v>41387</v>
      </c>
      <c r="B2700" s="594">
        <v>41387.458489409721</v>
      </c>
      <c r="C2700" s="560">
        <f t="shared" si="253"/>
        <v>2013</v>
      </c>
      <c r="D2700" s="560">
        <f t="shared" si="254"/>
        <v>4</v>
      </c>
      <c r="E2700" s="560">
        <f t="shared" si="255"/>
        <v>23</v>
      </c>
      <c r="F2700" s="560">
        <f t="shared" si="256"/>
        <v>11</v>
      </c>
      <c r="G2700" s="595">
        <f t="shared" si="257"/>
        <v>3</v>
      </c>
      <c r="H2700" s="590">
        <f>CHOOSE('Output Sheet'!$B$4,'8760 Data'!J2700,'8760 Data'!K2700,'8760 Data'!L2700,'8760 Data'!M2700,'8760 Data'!N2700,'8760 Data'!O2700,'8760 Data'!P2700,'8760 Data'!Q2700,'8760 Data'!R2700,'8760 Data'!S2700,'8760 Data'!T2700,'8760 Data'!U2700)</f>
        <v>0</v>
      </c>
      <c r="I2700" s="591" t="e">
        <f>H2700/'Output Sheet'!$B$8</f>
        <v>#DIV/0!</v>
      </c>
      <c r="J2700" s="596"/>
      <c r="K2700" s="560"/>
      <c r="L2700" s="560"/>
      <c r="M2700" s="560"/>
      <c r="N2700" s="560"/>
      <c r="O2700" s="560"/>
      <c r="P2700" s="560"/>
      <c r="Q2700" s="560"/>
      <c r="R2700" s="560"/>
      <c r="S2700" s="560"/>
      <c r="T2700" s="560"/>
      <c r="U2700" s="560"/>
    </row>
    <row r="2701" spans="1:21">
      <c r="A2701" s="593">
        <f t="shared" si="252"/>
        <v>41387</v>
      </c>
      <c r="B2701" s="594">
        <v>41387.500156134258</v>
      </c>
      <c r="C2701" s="560">
        <f t="shared" si="253"/>
        <v>2013</v>
      </c>
      <c r="D2701" s="560">
        <f t="shared" si="254"/>
        <v>4</v>
      </c>
      <c r="E2701" s="560">
        <f t="shared" si="255"/>
        <v>23</v>
      </c>
      <c r="F2701" s="560">
        <f t="shared" si="256"/>
        <v>12</v>
      </c>
      <c r="G2701" s="595">
        <f t="shared" si="257"/>
        <v>3</v>
      </c>
      <c r="H2701" s="590">
        <f>CHOOSE('Output Sheet'!$B$4,'8760 Data'!J2701,'8760 Data'!K2701,'8760 Data'!L2701,'8760 Data'!M2701,'8760 Data'!N2701,'8760 Data'!O2701,'8760 Data'!P2701,'8760 Data'!Q2701,'8760 Data'!R2701,'8760 Data'!S2701,'8760 Data'!T2701,'8760 Data'!U2701)</f>
        <v>0</v>
      </c>
      <c r="I2701" s="591" t="e">
        <f>H2701/'Output Sheet'!$B$8</f>
        <v>#DIV/0!</v>
      </c>
      <c r="J2701" s="596"/>
      <c r="K2701" s="560"/>
      <c r="L2701" s="560"/>
      <c r="M2701" s="560"/>
      <c r="N2701" s="560"/>
      <c r="O2701" s="560"/>
      <c r="P2701" s="560"/>
      <c r="Q2701" s="560"/>
      <c r="R2701" s="560"/>
      <c r="S2701" s="560"/>
      <c r="T2701" s="560"/>
      <c r="U2701" s="560"/>
    </row>
    <row r="2702" spans="1:21">
      <c r="A2702" s="593">
        <f t="shared" si="252"/>
        <v>41387</v>
      </c>
      <c r="B2702" s="594">
        <v>41387.541822858795</v>
      </c>
      <c r="C2702" s="560">
        <f t="shared" si="253"/>
        <v>2013</v>
      </c>
      <c r="D2702" s="560">
        <f t="shared" si="254"/>
        <v>4</v>
      </c>
      <c r="E2702" s="560">
        <f t="shared" si="255"/>
        <v>23</v>
      </c>
      <c r="F2702" s="560">
        <f t="shared" si="256"/>
        <v>13</v>
      </c>
      <c r="G2702" s="595">
        <f t="shared" si="257"/>
        <v>3</v>
      </c>
      <c r="H2702" s="590">
        <f>CHOOSE('Output Sheet'!$B$4,'8760 Data'!J2702,'8760 Data'!K2702,'8760 Data'!L2702,'8760 Data'!M2702,'8760 Data'!N2702,'8760 Data'!O2702,'8760 Data'!P2702,'8760 Data'!Q2702,'8760 Data'!R2702,'8760 Data'!S2702,'8760 Data'!T2702,'8760 Data'!U2702)</f>
        <v>0</v>
      </c>
      <c r="I2702" s="591" t="e">
        <f>H2702/'Output Sheet'!$B$8</f>
        <v>#DIV/0!</v>
      </c>
      <c r="J2702" s="596"/>
      <c r="K2702" s="560"/>
      <c r="L2702" s="560"/>
      <c r="M2702" s="560"/>
      <c r="N2702" s="560"/>
      <c r="O2702" s="560"/>
      <c r="P2702" s="560"/>
      <c r="Q2702" s="560"/>
      <c r="R2702" s="560"/>
      <c r="S2702" s="560"/>
      <c r="T2702" s="560"/>
      <c r="U2702" s="560"/>
    </row>
    <row r="2703" spans="1:21">
      <c r="A2703" s="593">
        <f t="shared" si="252"/>
        <v>41387</v>
      </c>
      <c r="B2703" s="594">
        <v>41387.583489583332</v>
      </c>
      <c r="C2703" s="560">
        <f t="shared" si="253"/>
        <v>2013</v>
      </c>
      <c r="D2703" s="560">
        <f t="shared" si="254"/>
        <v>4</v>
      </c>
      <c r="E2703" s="560">
        <f t="shared" si="255"/>
        <v>23</v>
      </c>
      <c r="F2703" s="560">
        <f t="shared" si="256"/>
        <v>14</v>
      </c>
      <c r="G2703" s="595">
        <f t="shared" si="257"/>
        <v>3</v>
      </c>
      <c r="H2703" s="590">
        <f>CHOOSE('Output Sheet'!$B$4,'8760 Data'!J2703,'8760 Data'!K2703,'8760 Data'!L2703,'8760 Data'!M2703,'8760 Data'!N2703,'8760 Data'!O2703,'8760 Data'!P2703,'8760 Data'!Q2703,'8760 Data'!R2703,'8760 Data'!S2703,'8760 Data'!T2703,'8760 Data'!U2703)</f>
        <v>0</v>
      </c>
      <c r="I2703" s="591" t="e">
        <f>H2703/'Output Sheet'!$B$8</f>
        <v>#DIV/0!</v>
      </c>
      <c r="J2703" s="596"/>
      <c r="K2703" s="560"/>
      <c r="L2703" s="560"/>
      <c r="M2703" s="560"/>
      <c r="N2703" s="560"/>
      <c r="O2703" s="560"/>
      <c r="P2703" s="560"/>
      <c r="Q2703" s="560"/>
      <c r="R2703" s="560"/>
      <c r="S2703" s="560"/>
      <c r="T2703" s="560"/>
      <c r="U2703" s="560"/>
    </row>
    <row r="2704" spans="1:21">
      <c r="A2704" s="593">
        <f t="shared" si="252"/>
        <v>41387</v>
      </c>
      <c r="B2704" s="594">
        <v>41387.625156307869</v>
      </c>
      <c r="C2704" s="560">
        <f t="shared" si="253"/>
        <v>2013</v>
      </c>
      <c r="D2704" s="560">
        <f t="shared" si="254"/>
        <v>4</v>
      </c>
      <c r="E2704" s="560">
        <f t="shared" si="255"/>
        <v>23</v>
      </c>
      <c r="F2704" s="560">
        <f t="shared" si="256"/>
        <v>15</v>
      </c>
      <c r="G2704" s="595">
        <f t="shared" si="257"/>
        <v>3</v>
      </c>
      <c r="H2704" s="590">
        <f>CHOOSE('Output Sheet'!$B$4,'8760 Data'!J2704,'8760 Data'!K2704,'8760 Data'!L2704,'8760 Data'!M2704,'8760 Data'!N2704,'8760 Data'!O2704,'8760 Data'!P2704,'8760 Data'!Q2704,'8760 Data'!R2704,'8760 Data'!S2704,'8760 Data'!T2704,'8760 Data'!U2704)</f>
        <v>0</v>
      </c>
      <c r="I2704" s="591" t="e">
        <f>H2704/'Output Sheet'!$B$8</f>
        <v>#DIV/0!</v>
      </c>
      <c r="J2704" s="596"/>
      <c r="K2704" s="560"/>
      <c r="L2704" s="560"/>
      <c r="M2704" s="560"/>
      <c r="N2704" s="560"/>
      <c r="O2704" s="560"/>
      <c r="P2704" s="560"/>
      <c r="Q2704" s="560"/>
      <c r="R2704" s="560"/>
      <c r="S2704" s="560"/>
      <c r="T2704" s="560"/>
      <c r="U2704" s="560"/>
    </row>
    <row r="2705" spans="1:21">
      <c r="A2705" s="593">
        <f t="shared" si="252"/>
        <v>41387</v>
      </c>
      <c r="B2705" s="594">
        <v>41387.666823032407</v>
      </c>
      <c r="C2705" s="560">
        <f t="shared" si="253"/>
        <v>2013</v>
      </c>
      <c r="D2705" s="560">
        <f t="shared" si="254"/>
        <v>4</v>
      </c>
      <c r="E2705" s="560">
        <f t="shared" si="255"/>
        <v>23</v>
      </c>
      <c r="F2705" s="560">
        <f t="shared" si="256"/>
        <v>16</v>
      </c>
      <c r="G2705" s="595">
        <f t="shared" si="257"/>
        <v>3</v>
      </c>
      <c r="H2705" s="590">
        <f>CHOOSE('Output Sheet'!$B$4,'8760 Data'!J2705,'8760 Data'!K2705,'8760 Data'!L2705,'8760 Data'!M2705,'8760 Data'!N2705,'8760 Data'!O2705,'8760 Data'!P2705,'8760 Data'!Q2705,'8760 Data'!R2705,'8760 Data'!S2705,'8760 Data'!T2705,'8760 Data'!U2705)</f>
        <v>0</v>
      </c>
      <c r="I2705" s="591" t="e">
        <f>H2705/'Output Sheet'!$B$8</f>
        <v>#DIV/0!</v>
      </c>
      <c r="J2705" s="596"/>
      <c r="K2705" s="560"/>
      <c r="L2705" s="560"/>
      <c r="M2705" s="560"/>
      <c r="N2705" s="560"/>
      <c r="O2705" s="560"/>
      <c r="P2705" s="560"/>
      <c r="Q2705" s="560"/>
      <c r="R2705" s="560"/>
      <c r="S2705" s="560"/>
      <c r="T2705" s="560"/>
      <c r="U2705" s="560"/>
    </row>
    <row r="2706" spans="1:21">
      <c r="A2706" s="593">
        <f t="shared" si="252"/>
        <v>41387</v>
      </c>
      <c r="B2706" s="594">
        <v>41387.708489756944</v>
      </c>
      <c r="C2706" s="560">
        <f t="shared" si="253"/>
        <v>2013</v>
      </c>
      <c r="D2706" s="560">
        <f t="shared" si="254"/>
        <v>4</v>
      </c>
      <c r="E2706" s="560">
        <f t="shared" si="255"/>
        <v>23</v>
      </c>
      <c r="F2706" s="560">
        <f t="shared" si="256"/>
        <v>17</v>
      </c>
      <c r="G2706" s="595">
        <f t="shared" si="257"/>
        <v>3</v>
      </c>
      <c r="H2706" s="590">
        <f>CHOOSE('Output Sheet'!$B$4,'8760 Data'!J2706,'8760 Data'!K2706,'8760 Data'!L2706,'8760 Data'!M2706,'8760 Data'!N2706,'8760 Data'!O2706,'8760 Data'!P2706,'8760 Data'!Q2706,'8760 Data'!R2706,'8760 Data'!S2706,'8760 Data'!T2706,'8760 Data'!U2706)</f>
        <v>0</v>
      </c>
      <c r="I2706" s="591" t="e">
        <f>H2706/'Output Sheet'!$B$8</f>
        <v>#DIV/0!</v>
      </c>
      <c r="J2706" s="596"/>
      <c r="K2706" s="560"/>
      <c r="L2706" s="560"/>
      <c r="M2706" s="560"/>
      <c r="N2706" s="560"/>
      <c r="O2706" s="560"/>
      <c r="P2706" s="560"/>
      <c r="Q2706" s="560"/>
      <c r="R2706" s="560"/>
      <c r="S2706" s="560"/>
      <c r="T2706" s="560"/>
      <c r="U2706" s="560"/>
    </row>
    <row r="2707" spans="1:21">
      <c r="A2707" s="593">
        <f t="shared" si="252"/>
        <v>41387</v>
      </c>
      <c r="B2707" s="594">
        <v>41387.750156481481</v>
      </c>
      <c r="C2707" s="560">
        <f t="shared" si="253"/>
        <v>2013</v>
      </c>
      <c r="D2707" s="560">
        <f t="shared" si="254"/>
        <v>4</v>
      </c>
      <c r="E2707" s="560">
        <f t="shared" si="255"/>
        <v>23</v>
      </c>
      <c r="F2707" s="560">
        <f t="shared" si="256"/>
        <v>18</v>
      </c>
      <c r="G2707" s="595">
        <f t="shared" si="257"/>
        <v>3</v>
      </c>
      <c r="H2707" s="590">
        <f>CHOOSE('Output Sheet'!$B$4,'8760 Data'!J2707,'8760 Data'!K2707,'8760 Data'!L2707,'8760 Data'!M2707,'8760 Data'!N2707,'8760 Data'!O2707,'8760 Data'!P2707,'8760 Data'!Q2707,'8760 Data'!R2707,'8760 Data'!S2707,'8760 Data'!T2707,'8760 Data'!U2707)</f>
        <v>0</v>
      </c>
      <c r="I2707" s="591" t="e">
        <f>H2707/'Output Sheet'!$B$8</f>
        <v>#DIV/0!</v>
      </c>
      <c r="J2707" s="596"/>
      <c r="K2707" s="560"/>
      <c r="L2707" s="560"/>
      <c r="M2707" s="560"/>
      <c r="N2707" s="560"/>
      <c r="O2707" s="560"/>
      <c r="P2707" s="560"/>
      <c r="Q2707" s="560"/>
      <c r="R2707" s="560"/>
      <c r="S2707" s="560"/>
      <c r="T2707" s="560"/>
      <c r="U2707" s="560"/>
    </row>
    <row r="2708" spans="1:21">
      <c r="A2708" s="593">
        <f t="shared" si="252"/>
        <v>41387</v>
      </c>
      <c r="B2708" s="594">
        <v>41387.791823206018</v>
      </c>
      <c r="C2708" s="560">
        <f t="shared" si="253"/>
        <v>2013</v>
      </c>
      <c r="D2708" s="560">
        <f t="shared" si="254"/>
        <v>4</v>
      </c>
      <c r="E2708" s="560">
        <f t="shared" si="255"/>
        <v>23</v>
      </c>
      <c r="F2708" s="560">
        <f t="shared" si="256"/>
        <v>19</v>
      </c>
      <c r="G2708" s="595">
        <f t="shared" si="257"/>
        <v>3</v>
      </c>
      <c r="H2708" s="590">
        <f>CHOOSE('Output Sheet'!$B$4,'8760 Data'!J2708,'8760 Data'!K2708,'8760 Data'!L2708,'8760 Data'!M2708,'8760 Data'!N2708,'8760 Data'!O2708,'8760 Data'!P2708,'8760 Data'!Q2708,'8760 Data'!R2708,'8760 Data'!S2708,'8760 Data'!T2708,'8760 Data'!U2708)</f>
        <v>0</v>
      </c>
      <c r="I2708" s="591" t="e">
        <f>H2708/'Output Sheet'!$B$8</f>
        <v>#DIV/0!</v>
      </c>
      <c r="J2708" s="596"/>
      <c r="K2708" s="560"/>
      <c r="L2708" s="560"/>
      <c r="M2708" s="560"/>
      <c r="N2708" s="560"/>
      <c r="O2708" s="560"/>
      <c r="P2708" s="560"/>
      <c r="Q2708" s="560"/>
      <c r="R2708" s="560"/>
      <c r="S2708" s="560"/>
      <c r="T2708" s="560"/>
      <c r="U2708" s="560"/>
    </row>
    <row r="2709" spans="1:21">
      <c r="A2709" s="593">
        <f t="shared" si="252"/>
        <v>41387</v>
      </c>
      <c r="B2709" s="594">
        <v>41387.833489930556</v>
      </c>
      <c r="C2709" s="560">
        <f t="shared" si="253"/>
        <v>2013</v>
      </c>
      <c r="D2709" s="560">
        <f t="shared" si="254"/>
        <v>4</v>
      </c>
      <c r="E2709" s="560">
        <f t="shared" si="255"/>
        <v>23</v>
      </c>
      <c r="F2709" s="560">
        <f t="shared" si="256"/>
        <v>20</v>
      </c>
      <c r="G2709" s="595">
        <f t="shared" si="257"/>
        <v>3</v>
      </c>
      <c r="H2709" s="590">
        <f>CHOOSE('Output Sheet'!$B$4,'8760 Data'!J2709,'8760 Data'!K2709,'8760 Data'!L2709,'8760 Data'!M2709,'8760 Data'!N2709,'8760 Data'!O2709,'8760 Data'!P2709,'8760 Data'!Q2709,'8760 Data'!R2709,'8760 Data'!S2709,'8760 Data'!T2709,'8760 Data'!U2709)</f>
        <v>0</v>
      </c>
      <c r="I2709" s="591" t="e">
        <f>H2709/'Output Sheet'!$B$8</f>
        <v>#DIV/0!</v>
      </c>
      <c r="J2709" s="596"/>
      <c r="K2709" s="560"/>
      <c r="L2709" s="560"/>
      <c r="M2709" s="560"/>
      <c r="N2709" s="560"/>
      <c r="O2709" s="560"/>
      <c r="P2709" s="560"/>
      <c r="Q2709" s="560"/>
      <c r="R2709" s="560"/>
      <c r="S2709" s="560"/>
      <c r="T2709" s="560"/>
      <c r="U2709" s="560"/>
    </row>
    <row r="2710" spans="1:21">
      <c r="A2710" s="593">
        <f t="shared" si="252"/>
        <v>41387</v>
      </c>
      <c r="B2710" s="594">
        <v>41387.875156655093</v>
      </c>
      <c r="C2710" s="560">
        <f t="shared" si="253"/>
        <v>2013</v>
      </c>
      <c r="D2710" s="560">
        <f t="shared" si="254"/>
        <v>4</v>
      </c>
      <c r="E2710" s="560">
        <f t="shared" si="255"/>
        <v>23</v>
      </c>
      <c r="F2710" s="560">
        <f t="shared" si="256"/>
        <v>21</v>
      </c>
      <c r="G2710" s="595">
        <f t="shared" si="257"/>
        <v>3</v>
      </c>
      <c r="H2710" s="590">
        <f>CHOOSE('Output Sheet'!$B$4,'8760 Data'!J2710,'8760 Data'!K2710,'8760 Data'!L2710,'8760 Data'!M2710,'8760 Data'!N2710,'8760 Data'!O2710,'8760 Data'!P2710,'8760 Data'!Q2710,'8760 Data'!R2710,'8760 Data'!S2710,'8760 Data'!T2710,'8760 Data'!U2710)</f>
        <v>0</v>
      </c>
      <c r="I2710" s="591" t="e">
        <f>H2710/'Output Sheet'!$B$8</f>
        <v>#DIV/0!</v>
      </c>
      <c r="J2710" s="596"/>
      <c r="K2710" s="560"/>
      <c r="L2710" s="560"/>
      <c r="M2710" s="560"/>
      <c r="N2710" s="560"/>
      <c r="O2710" s="560"/>
      <c r="P2710" s="560"/>
      <c r="Q2710" s="560"/>
      <c r="R2710" s="560"/>
      <c r="S2710" s="560"/>
      <c r="T2710" s="560"/>
      <c r="U2710" s="560"/>
    </row>
    <row r="2711" spans="1:21">
      <c r="A2711" s="593">
        <f t="shared" si="252"/>
        <v>41387</v>
      </c>
      <c r="B2711" s="594">
        <v>41387.91682337963</v>
      </c>
      <c r="C2711" s="560">
        <f t="shared" si="253"/>
        <v>2013</v>
      </c>
      <c r="D2711" s="560">
        <f t="shared" si="254"/>
        <v>4</v>
      </c>
      <c r="E2711" s="560">
        <f t="shared" si="255"/>
        <v>23</v>
      </c>
      <c r="F2711" s="560">
        <f t="shared" si="256"/>
        <v>22</v>
      </c>
      <c r="G2711" s="595">
        <f t="shared" si="257"/>
        <v>3</v>
      </c>
      <c r="H2711" s="590">
        <f>CHOOSE('Output Sheet'!$B$4,'8760 Data'!J2711,'8760 Data'!K2711,'8760 Data'!L2711,'8760 Data'!M2711,'8760 Data'!N2711,'8760 Data'!O2711,'8760 Data'!P2711,'8760 Data'!Q2711,'8760 Data'!R2711,'8760 Data'!S2711,'8760 Data'!T2711,'8760 Data'!U2711)</f>
        <v>0</v>
      </c>
      <c r="I2711" s="591" t="e">
        <f>H2711/'Output Sheet'!$B$8</f>
        <v>#DIV/0!</v>
      </c>
      <c r="J2711" s="596"/>
      <c r="K2711" s="560"/>
      <c r="L2711" s="560"/>
      <c r="M2711" s="560"/>
      <c r="N2711" s="560"/>
      <c r="O2711" s="560"/>
      <c r="P2711" s="560"/>
      <c r="Q2711" s="560"/>
      <c r="R2711" s="560"/>
      <c r="S2711" s="560"/>
      <c r="T2711" s="560"/>
      <c r="U2711" s="560"/>
    </row>
    <row r="2712" spans="1:21">
      <c r="A2712" s="593">
        <f t="shared" si="252"/>
        <v>41387</v>
      </c>
      <c r="B2712" s="594">
        <v>41387.958490104167</v>
      </c>
      <c r="C2712" s="560">
        <f t="shared" si="253"/>
        <v>2013</v>
      </c>
      <c r="D2712" s="560">
        <f t="shared" si="254"/>
        <v>4</v>
      </c>
      <c r="E2712" s="560">
        <f t="shared" si="255"/>
        <v>23</v>
      </c>
      <c r="F2712" s="560">
        <f t="shared" si="256"/>
        <v>23</v>
      </c>
      <c r="G2712" s="595">
        <f t="shared" si="257"/>
        <v>3</v>
      </c>
      <c r="H2712" s="590">
        <f>CHOOSE('Output Sheet'!$B$4,'8760 Data'!J2712,'8760 Data'!K2712,'8760 Data'!L2712,'8760 Data'!M2712,'8760 Data'!N2712,'8760 Data'!O2712,'8760 Data'!P2712,'8760 Data'!Q2712,'8760 Data'!R2712,'8760 Data'!S2712,'8760 Data'!T2712,'8760 Data'!U2712)</f>
        <v>0</v>
      </c>
      <c r="I2712" s="591" t="e">
        <f>H2712/'Output Sheet'!$B$8</f>
        <v>#DIV/0!</v>
      </c>
      <c r="J2712" s="596"/>
      <c r="K2712" s="560"/>
      <c r="L2712" s="560"/>
      <c r="M2712" s="560"/>
      <c r="N2712" s="560"/>
      <c r="O2712" s="560"/>
      <c r="P2712" s="560"/>
      <c r="Q2712" s="560"/>
      <c r="R2712" s="560"/>
      <c r="S2712" s="560"/>
      <c r="T2712" s="560"/>
      <c r="U2712" s="560"/>
    </row>
    <row r="2713" spans="1:21">
      <c r="A2713" s="593">
        <f t="shared" si="252"/>
        <v>41388</v>
      </c>
      <c r="B2713" s="594">
        <v>41388.000156828704</v>
      </c>
      <c r="C2713" s="560">
        <f t="shared" si="253"/>
        <v>2013</v>
      </c>
      <c r="D2713" s="560">
        <f t="shared" si="254"/>
        <v>4</v>
      </c>
      <c r="E2713" s="560">
        <f t="shared" si="255"/>
        <v>24</v>
      </c>
      <c r="F2713" s="560">
        <f t="shared" si="256"/>
        <v>24</v>
      </c>
      <c r="G2713" s="595">
        <f t="shared" si="257"/>
        <v>4</v>
      </c>
      <c r="H2713" s="590">
        <f>CHOOSE('Output Sheet'!$B$4,'8760 Data'!J2713,'8760 Data'!K2713,'8760 Data'!L2713,'8760 Data'!M2713,'8760 Data'!N2713,'8760 Data'!O2713,'8760 Data'!P2713,'8760 Data'!Q2713,'8760 Data'!R2713,'8760 Data'!S2713,'8760 Data'!T2713,'8760 Data'!U2713)</f>
        <v>0</v>
      </c>
      <c r="I2713" s="591" t="e">
        <f>H2713/'Output Sheet'!$B$8</f>
        <v>#DIV/0!</v>
      </c>
      <c r="J2713" s="596"/>
      <c r="K2713" s="560"/>
      <c r="L2713" s="560"/>
      <c r="M2713" s="560"/>
      <c r="N2713" s="560"/>
      <c r="O2713" s="560"/>
      <c r="P2713" s="560"/>
      <c r="Q2713" s="560"/>
      <c r="R2713" s="560"/>
      <c r="S2713" s="560"/>
      <c r="T2713" s="560"/>
      <c r="U2713" s="560"/>
    </row>
    <row r="2714" spans="1:21">
      <c r="A2714" s="593">
        <f t="shared" si="252"/>
        <v>41388</v>
      </c>
      <c r="B2714" s="594">
        <v>41388.041823553242</v>
      </c>
      <c r="C2714" s="560">
        <f t="shared" si="253"/>
        <v>2013</v>
      </c>
      <c r="D2714" s="560">
        <f t="shared" si="254"/>
        <v>4</v>
      </c>
      <c r="E2714" s="560">
        <f t="shared" si="255"/>
        <v>24</v>
      </c>
      <c r="F2714" s="560">
        <f t="shared" si="256"/>
        <v>1</v>
      </c>
      <c r="G2714" s="595">
        <f t="shared" si="257"/>
        <v>4</v>
      </c>
      <c r="H2714" s="590">
        <f>CHOOSE('Output Sheet'!$B$4,'8760 Data'!J2714,'8760 Data'!K2714,'8760 Data'!L2714,'8760 Data'!M2714,'8760 Data'!N2714,'8760 Data'!O2714,'8760 Data'!P2714,'8760 Data'!Q2714,'8760 Data'!R2714,'8760 Data'!S2714,'8760 Data'!T2714,'8760 Data'!U2714)</f>
        <v>0</v>
      </c>
      <c r="I2714" s="591" t="e">
        <f>H2714/'Output Sheet'!$B$8</f>
        <v>#DIV/0!</v>
      </c>
      <c r="J2714" s="596"/>
      <c r="K2714" s="560"/>
      <c r="L2714" s="560"/>
      <c r="M2714" s="560"/>
      <c r="N2714" s="560"/>
      <c r="O2714" s="560"/>
      <c r="P2714" s="560"/>
      <c r="Q2714" s="560"/>
      <c r="R2714" s="560"/>
      <c r="S2714" s="560"/>
      <c r="T2714" s="560"/>
      <c r="U2714" s="560"/>
    </row>
    <row r="2715" spans="1:21">
      <c r="A2715" s="593">
        <f t="shared" si="252"/>
        <v>41388</v>
      </c>
      <c r="B2715" s="594">
        <v>41388.083490277779</v>
      </c>
      <c r="C2715" s="560">
        <f t="shared" si="253"/>
        <v>2013</v>
      </c>
      <c r="D2715" s="560">
        <f t="shared" si="254"/>
        <v>4</v>
      </c>
      <c r="E2715" s="560">
        <f t="shared" si="255"/>
        <v>24</v>
      </c>
      <c r="F2715" s="560">
        <f t="shared" si="256"/>
        <v>2</v>
      </c>
      <c r="G2715" s="595">
        <f t="shared" si="257"/>
        <v>4</v>
      </c>
      <c r="H2715" s="590">
        <f>CHOOSE('Output Sheet'!$B$4,'8760 Data'!J2715,'8760 Data'!K2715,'8760 Data'!L2715,'8760 Data'!M2715,'8760 Data'!N2715,'8760 Data'!O2715,'8760 Data'!P2715,'8760 Data'!Q2715,'8760 Data'!R2715,'8760 Data'!S2715,'8760 Data'!T2715,'8760 Data'!U2715)</f>
        <v>0</v>
      </c>
      <c r="I2715" s="591" t="e">
        <f>H2715/'Output Sheet'!$B$8</f>
        <v>#DIV/0!</v>
      </c>
      <c r="J2715" s="596"/>
      <c r="K2715" s="560"/>
      <c r="L2715" s="560"/>
      <c r="M2715" s="560"/>
      <c r="N2715" s="560"/>
      <c r="O2715" s="560"/>
      <c r="P2715" s="560"/>
      <c r="Q2715" s="560"/>
      <c r="R2715" s="560"/>
      <c r="S2715" s="560"/>
      <c r="T2715" s="560"/>
      <c r="U2715" s="560"/>
    </row>
    <row r="2716" spans="1:21">
      <c r="A2716" s="593">
        <f t="shared" si="252"/>
        <v>41388</v>
      </c>
      <c r="B2716" s="594">
        <v>41388.125157002316</v>
      </c>
      <c r="C2716" s="560">
        <f t="shared" si="253"/>
        <v>2013</v>
      </c>
      <c r="D2716" s="560">
        <f t="shared" si="254"/>
        <v>4</v>
      </c>
      <c r="E2716" s="560">
        <f t="shared" si="255"/>
        <v>24</v>
      </c>
      <c r="F2716" s="560">
        <f t="shared" si="256"/>
        <v>3</v>
      </c>
      <c r="G2716" s="595">
        <f t="shared" si="257"/>
        <v>4</v>
      </c>
      <c r="H2716" s="590">
        <f>CHOOSE('Output Sheet'!$B$4,'8760 Data'!J2716,'8760 Data'!K2716,'8760 Data'!L2716,'8760 Data'!M2716,'8760 Data'!N2716,'8760 Data'!O2716,'8760 Data'!P2716,'8760 Data'!Q2716,'8760 Data'!R2716,'8760 Data'!S2716,'8760 Data'!T2716,'8760 Data'!U2716)</f>
        <v>0</v>
      </c>
      <c r="I2716" s="591" t="e">
        <f>H2716/'Output Sheet'!$B$8</f>
        <v>#DIV/0!</v>
      </c>
      <c r="J2716" s="596"/>
      <c r="K2716" s="560"/>
      <c r="L2716" s="560"/>
      <c r="M2716" s="560"/>
      <c r="N2716" s="560"/>
      <c r="O2716" s="560"/>
      <c r="P2716" s="560"/>
      <c r="Q2716" s="560"/>
      <c r="R2716" s="560"/>
      <c r="S2716" s="560"/>
      <c r="T2716" s="560"/>
      <c r="U2716" s="560"/>
    </row>
    <row r="2717" spans="1:21">
      <c r="A2717" s="593">
        <f t="shared" si="252"/>
        <v>41388</v>
      </c>
      <c r="B2717" s="594">
        <v>41388.166823726853</v>
      </c>
      <c r="C2717" s="560">
        <f t="shared" si="253"/>
        <v>2013</v>
      </c>
      <c r="D2717" s="560">
        <f t="shared" si="254"/>
        <v>4</v>
      </c>
      <c r="E2717" s="560">
        <f t="shared" si="255"/>
        <v>24</v>
      </c>
      <c r="F2717" s="560">
        <f t="shared" si="256"/>
        <v>4</v>
      </c>
      <c r="G2717" s="595">
        <f t="shared" si="257"/>
        <v>4</v>
      </c>
      <c r="H2717" s="590">
        <f>CHOOSE('Output Sheet'!$B$4,'8760 Data'!J2717,'8760 Data'!K2717,'8760 Data'!L2717,'8760 Data'!M2717,'8760 Data'!N2717,'8760 Data'!O2717,'8760 Data'!P2717,'8760 Data'!Q2717,'8760 Data'!R2717,'8760 Data'!S2717,'8760 Data'!T2717,'8760 Data'!U2717)</f>
        <v>0</v>
      </c>
      <c r="I2717" s="591" t="e">
        <f>H2717/'Output Sheet'!$B$8</f>
        <v>#DIV/0!</v>
      </c>
      <c r="J2717" s="596"/>
      <c r="K2717" s="560"/>
      <c r="L2717" s="560"/>
      <c r="M2717" s="560"/>
      <c r="N2717" s="560"/>
      <c r="O2717" s="560"/>
      <c r="P2717" s="560"/>
      <c r="Q2717" s="560"/>
      <c r="R2717" s="560"/>
      <c r="S2717" s="560"/>
      <c r="T2717" s="560"/>
      <c r="U2717" s="560"/>
    </row>
    <row r="2718" spans="1:21">
      <c r="A2718" s="593">
        <f t="shared" si="252"/>
        <v>41388</v>
      </c>
      <c r="B2718" s="594">
        <v>41388.20849045139</v>
      </c>
      <c r="C2718" s="560">
        <f t="shared" si="253"/>
        <v>2013</v>
      </c>
      <c r="D2718" s="560">
        <f t="shared" si="254"/>
        <v>4</v>
      </c>
      <c r="E2718" s="560">
        <f t="shared" si="255"/>
        <v>24</v>
      </c>
      <c r="F2718" s="560">
        <f t="shared" si="256"/>
        <v>5</v>
      </c>
      <c r="G2718" s="595">
        <f t="shared" si="257"/>
        <v>4</v>
      </c>
      <c r="H2718" s="590">
        <f>CHOOSE('Output Sheet'!$B$4,'8760 Data'!J2718,'8760 Data'!K2718,'8760 Data'!L2718,'8760 Data'!M2718,'8760 Data'!N2718,'8760 Data'!O2718,'8760 Data'!P2718,'8760 Data'!Q2718,'8760 Data'!R2718,'8760 Data'!S2718,'8760 Data'!T2718,'8760 Data'!U2718)</f>
        <v>0</v>
      </c>
      <c r="I2718" s="591" t="e">
        <f>H2718/'Output Sheet'!$B$8</f>
        <v>#DIV/0!</v>
      </c>
      <c r="J2718" s="596"/>
      <c r="K2718" s="560"/>
      <c r="L2718" s="560"/>
      <c r="M2718" s="560"/>
      <c r="N2718" s="560"/>
      <c r="O2718" s="560"/>
      <c r="P2718" s="560"/>
      <c r="Q2718" s="560"/>
      <c r="R2718" s="560"/>
      <c r="S2718" s="560"/>
      <c r="T2718" s="560"/>
      <c r="U2718" s="560"/>
    </row>
    <row r="2719" spans="1:21">
      <c r="A2719" s="593">
        <f t="shared" si="252"/>
        <v>41388</v>
      </c>
      <c r="B2719" s="594">
        <v>41388.250157175928</v>
      </c>
      <c r="C2719" s="560">
        <f t="shared" si="253"/>
        <v>2013</v>
      </c>
      <c r="D2719" s="560">
        <f t="shared" si="254"/>
        <v>4</v>
      </c>
      <c r="E2719" s="560">
        <f t="shared" si="255"/>
        <v>24</v>
      </c>
      <c r="F2719" s="560">
        <f t="shared" si="256"/>
        <v>6</v>
      </c>
      <c r="G2719" s="595">
        <f t="shared" si="257"/>
        <v>4</v>
      </c>
      <c r="H2719" s="590">
        <f>CHOOSE('Output Sheet'!$B$4,'8760 Data'!J2719,'8760 Data'!K2719,'8760 Data'!L2719,'8760 Data'!M2719,'8760 Data'!N2719,'8760 Data'!O2719,'8760 Data'!P2719,'8760 Data'!Q2719,'8760 Data'!R2719,'8760 Data'!S2719,'8760 Data'!T2719,'8760 Data'!U2719)</f>
        <v>0</v>
      </c>
      <c r="I2719" s="591" t="e">
        <f>H2719/'Output Sheet'!$B$8</f>
        <v>#DIV/0!</v>
      </c>
      <c r="J2719" s="596"/>
      <c r="K2719" s="560"/>
      <c r="L2719" s="560"/>
      <c r="M2719" s="560"/>
      <c r="N2719" s="560"/>
      <c r="O2719" s="560"/>
      <c r="P2719" s="560"/>
      <c r="Q2719" s="560"/>
      <c r="R2719" s="560"/>
      <c r="S2719" s="560"/>
      <c r="T2719" s="560"/>
      <c r="U2719" s="560"/>
    </row>
    <row r="2720" spans="1:21">
      <c r="A2720" s="593">
        <f t="shared" si="252"/>
        <v>41388</v>
      </c>
      <c r="B2720" s="594">
        <v>41388.291823900465</v>
      </c>
      <c r="C2720" s="560">
        <f t="shared" si="253"/>
        <v>2013</v>
      </c>
      <c r="D2720" s="560">
        <f t="shared" si="254"/>
        <v>4</v>
      </c>
      <c r="E2720" s="560">
        <f t="shared" si="255"/>
        <v>24</v>
      </c>
      <c r="F2720" s="560">
        <f t="shared" si="256"/>
        <v>7</v>
      </c>
      <c r="G2720" s="595">
        <f t="shared" si="257"/>
        <v>4</v>
      </c>
      <c r="H2720" s="590">
        <f>CHOOSE('Output Sheet'!$B$4,'8760 Data'!J2720,'8760 Data'!K2720,'8760 Data'!L2720,'8760 Data'!M2720,'8760 Data'!N2720,'8760 Data'!O2720,'8760 Data'!P2720,'8760 Data'!Q2720,'8760 Data'!R2720,'8760 Data'!S2720,'8760 Data'!T2720,'8760 Data'!U2720)</f>
        <v>0</v>
      </c>
      <c r="I2720" s="591" t="e">
        <f>H2720/'Output Sheet'!$B$8</f>
        <v>#DIV/0!</v>
      </c>
      <c r="J2720" s="596"/>
      <c r="K2720" s="560"/>
      <c r="L2720" s="560"/>
      <c r="M2720" s="560"/>
      <c r="N2720" s="560"/>
      <c r="O2720" s="560"/>
      <c r="P2720" s="560"/>
      <c r="Q2720" s="560"/>
      <c r="R2720" s="560"/>
      <c r="S2720" s="560"/>
      <c r="T2720" s="560"/>
      <c r="U2720" s="560"/>
    </row>
    <row r="2721" spans="1:21">
      <c r="A2721" s="593">
        <f t="shared" si="252"/>
        <v>41388</v>
      </c>
      <c r="B2721" s="594">
        <v>41388.333490625002</v>
      </c>
      <c r="C2721" s="560">
        <f t="shared" si="253"/>
        <v>2013</v>
      </c>
      <c r="D2721" s="560">
        <f t="shared" si="254"/>
        <v>4</v>
      </c>
      <c r="E2721" s="560">
        <f t="shared" si="255"/>
        <v>24</v>
      </c>
      <c r="F2721" s="560">
        <f t="shared" si="256"/>
        <v>8</v>
      </c>
      <c r="G2721" s="595">
        <f t="shared" si="257"/>
        <v>4</v>
      </c>
      <c r="H2721" s="590">
        <f>CHOOSE('Output Sheet'!$B$4,'8760 Data'!J2721,'8760 Data'!K2721,'8760 Data'!L2721,'8760 Data'!M2721,'8760 Data'!N2721,'8760 Data'!O2721,'8760 Data'!P2721,'8760 Data'!Q2721,'8760 Data'!R2721,'8760 Data'!S2721,'8760 Data'!T2721,'8760 Data'!U2721)</f>
        <v>0</v>
      </c>
      <c r="I2721" s="591" t="e">
        <f>H2721/'Output Sheet'!$B$8</f>
        <v>#DIV/0!</v>
      </c>
      <c r="J2721" s="596"/>
      <c r="K2721" s="560"/>
      <c r="L2721" s="560"/>
      <c r="M2721" s="560"/>
      <c r="N2721" s="560"/>
      <c r="O2721" s="560"/>
      <c r="P2721" s="560"/>
      <c r="Q2721" s="560"/>
      <c r="R2721" s="560"/>
      <c r="S2721" s="560"/>
      <c r="T2721" s="560"/>
      <c r="U2721" s="560"/>
    </row>
    <row r="2722" spans="1:21">
      <c r="A2722" s="593">
        <f t="shared" si="252"/>
        <v>41388</v>
      </c>
      <c r="B2722" s="594">
        <v>41388.375157349539</v>
      </c>
      <c r="C2722" s="560">
        <f t="shared" si="253"/>
        <v>2013</v>
      </c>
      <c r="D2722" s="560">
        <f t="shared" si="254"/>
        <v>4</v>
      </c>
      <c r="E2722" s="560">
        <f t="shared" si="255"/>
        <v>24</v>
      </c>
      <c r="F2722" s="560">
        <f t="shared" si="256"/>
        <v>9</v>
      </c>
      <c r="G2722" s="595">
        <f t="shared" si="257"/>
        <v>4</v>
      </c>
      <c r="H2722" s="590">
        <f>CHOOSE('Output Sheet'!$B$4,'8760 Data'!J2722,'8760 Data'!K2722,'8760 Data'!L2722,'8760 Data'!M2722,'8760 Data'!N2722,'8760 Data'!O2722,'8760 Data'!P2722,'8760 Data'!Q2722,'8760 Data'!R2722,'8760 Data'!S2722,'8760 Data'!T2722,'8760 Data'!U2722)</f>
        <v>0</v>
      </c>
      <c r="I2722" s="591" t="e">
        <f>H2722/'Output Sheet'!$B$8</f>
        <v>#DIV/0!</v>
      </c>
      <c r="J2722" s="596"/>
      <c r="K2722" s="560"/>
      <c r="L2722" s="560"/>
      <c r="M2722" s="560"/>
      <c r="N2722" s="560"/>
      <c r="O2722" s="560"/>
      <c r="P2722" s="560"/>
      <c r="Q2722" s="560"/>
      <c r="R2722" s="560"/>
      <c r="S2722" s="560"/>
      <c r="T2722" s="560"/>
      <c r="U2722" s="560"/>
    </row>
    <row r="2723" spans="1:21">
      <c r="A2723" s="593">
        <f t="shared" si="252"/>
        <v>41388</v>
      </c>
      <c r="B2723" s="594">
        <v>41388.416824074076</v>
      </c>
      <c r="C2723" s="560">
        <f t="shared" si="253"/>
        <v>2013</v>
      </c>
      <c r="D2723" s="560">
        <f t="shared" si="254"/>
        <v>4</v>
      </c>
      <c r="E2723" s="560">
        <f t="shared" si="255"/>
        <v>24</v>
      </c>
      <c r="F2723" s="560">
        <f t="shared" si="256"/>
        <v>10</v>
      </c>
      <c r="G2723" s="595">
        <f t="shared" si="257"/>
        <v>4</v>
      </c>
      <c r="H2723" s="590">
        <f>CHOOSE('Output Sheet'!$B$4,'8760 Data'!J2723,'8760 Data'!K2723,'8760 Data'!L2723,'8760 Data'!M2723,'8760 Data'!N2723,'8760 Data'!O2723,'8760 Data'!P2723,'8760 Data'!Q2723,'8760 Data'!R2723,'8760 Data'!S2723,'8760 Data'!T2723,'8760 Data'!U2723)</f>
        <v>0</v>
      </c>
      <c r="I2723" s="591" t="e">
        <f>H2723/'Output Sheet'!$B$8</f>
        <v>#DIV/0!</v>
      </c>
      <c r="J2723" s="596"/>
      <c r="K2723" s="560"/>
      <c r="L2723" s="560"/>
      <c r="M2723" s="560"/>
      <c r="N2723" s="560"/>
      <c r="O2723" s="560"/>
      <c r="P2723" s="560"/>
      <c r="Q2723" s="560"/>
      <c r="R2723" s="560"/>
      <c r="S2723" s="560"/>
      <c r="T2723" s="560"/>
      <c r="U2723" s="560"/>
    </row>
    <row r="2724" spans="1:21">
      <c r="A2724" s="593">
        <f t="shared" si="252"/>
        <v>41388</v>
      </c>
      <c r="B2724" s="594">
        <v>41388.458490798614</v>
      </c>
      <c r="C2724" s="560">
        <f t="shared" si="253"/>
        <v>2013</v>
      </c>
      <c r="D2724" s="560">
        <f t="shared" si="254"/>
        <v>4</v>
      </c>
      <c r="E2724" s="560">
        <f t="shared" si="255"/>
        <v>24</v>
      </c>
      <c r="F2724" s="560">
        <f t="shared" si="256"/>
        <v>11</v>
      </c>
      <c r="G2724" s="595">
        <f t="shared" si="257"/>
        <v>4</v>
      </c>
      <c r="H2724" s="590">
        <f>CHOOSE('Output Sheet'!$B$4,'8760 Data'!J2724,'8760 Data'!K2724,'8760 Data'!L2724,'8760 Data'!M2724,'8760 Data'!N2724,'8760 Data'!O2724,'8760 Data'!P2724,'8760 Data'!Q2724,'8760 Data'!R2724,'8760 Data'!S2724,'8760 Data'!T2724,'8760 Data'!U2724)</f>
        <v>0</v>
      </c>
      <c r="I2724" s="591" t="e">
        <f>H2724/'Output Sheet'!$B$8</f>
        <v>#DIV/0!</v>
      </c>
      <c r="J2724" s="596"/>
      <c r="K2724" s="560"/>
      <c r="L2724" s="560"/>
      <c r="M2724" s="560"/>
      <c r="N2724" s="560"/>
      <c r="O2724" s="560"/>
      <c r="P2724" s="560"/>
      <c r="Q2724" s="560"/>
      <c r="R2724" s="560"/>
      <c r="S2724" s="560"/>
      <c r="T2724" s="560"/>
      <c r="U2724" s="560"/>
    </row>
    <row r="2725" spans="1:21">
      <c r="A2725" s="593">
        <f t="shared" si="252"/>
        <v>41388</v>
      </c>
      <c r="B2725" s="594">
        <v>41388.500157523151</v>
      </c>
      <c r="C2725" s="560">
        <f t="shared" si="253"/>
        <v>2013</v>
      </c>
      <c r="D2725" s="560">
        <f t="shared" si="254"/>
        <v>4</v>
      </c>
      <c r="E2725" s="560">
        <f t="shared" si="255"/>
        <v>24</v>
      </c>
      <c r="F2725" s="560">
        <f t="shared" si="256"/>
        <v>12</v>
      </c>
      <c r="G2725" s="595">
        <f t="shared" si="257"/>
        <v>4</v>
      </c>
      <c r="H2725" s="590">
        <f>CHOOSE('Output Sheet'!$B$4,'8760 Data'!J2725,'8760 Data'!K2725,'8760 Data'!L2725,'8760 Data'!M2725,'8760 Data'!N2725,'8760 Data'!O2725,'8760 Data'!P2725,'8760 Data'!Q2725,'8760 Data'!R2725,'8760 Data'!S2725,'8760 Data'!T2725,'8760 Data'!U2725)</f>
        <v>0</v>
      </c>
      <c r="I2725" s="591" t="e">
        <f>H2725/'Output Sheet'!$B$8</f>
        <v>#DIV/0!</v>
      </c>
      <c r="J2725" s="596"/>
      <c r="K2725" s="560"/>
      <c r="L2725" s="560"/>
      <c r="M2725" s="560"/>
      <c r="N2725" s="560"/>
      <c r="O2725" s="560"/>
      <c r="P2725" s="560"/>
      <c r="Q2725" s="560"/>
      <c r="R2725" s="560"/>
      <c r="S2725" s="560"/>
      <c r="T2725" s="560"/>
      <c r="U2725" s="560"/>
    </row>
    <row r="2726" spans="1:21">
      <c r="A2726" s="593">
        <f t="shared" si="252"/>
        <v>41388</v>
      </c>
      <c r="B2726" s="594">
        <v>41388.541824247688</v>
      </c>
      <c r="C2726" s="560">
        <f t="shared" si="253"/>
        <v>2013</v>
      </c>
      <c r="D2726" s="560">
        <f t="shared" si="254"/>
        <v>4</v>
      </c>
      <c r="E2726" s="560">
        <f t="shared" si="255"/>
        <v>24</v>
      </c>
      <c r="F2726" s="560">
        <f t="shared" si="256"/>
        <v>13</v>
      </c>
      <c r="G2726" s="595">
        <f t="shared" si="257"/>
        <v>4</v>
      </c>
      <c r="H2726" s="590">
        <f>CHOOSE('Output Sheet'!$B$4,'8760 Data'!J2726,'8760 Data'!K2726,'8760 Data'!L2726,'8760 Data'!M2726,'8760 Data'!N2726,'8760 Data'!O2726,'8760 Data'!P2726,'8760 Data'!Q2726,'8760 Data'!R2726,'8760 Data'!S2726,'8760 Data'!T2726,'8760 Data'!U2726)</f>
        <v>0</v>
      </c>
      <c r="I2726" s="591" t="e">
        <f>H2726/'Output Sheet'!$B$8</f>
        <v>#DIV/0!</v>
      </c>
      <c r="J2726" s="596"/>
      <c r="K2726" s="560"/>
      <c r="L2726" s="560"/>
      <c r="M2726" s="560"/>
      <c r="N2726" s="560"/>
      <c r="O2726" s="560"/>
      <c r="P2726" s="560"/>
      <c r="Q2726" s="560"/>
      <c r="R2726" s="560"/>
      <c r="S2726" s="560"/>
      <c r="T2726" s="560"/>
      <c r="U2726" s="560"/>
    </row>
    <row r="2727" spans="1:21">
      <c r="A2727" s="593">
        <f t="shared" si="252"/>
        <v>41388</v>
      </c>
      <c r="B2727" s="594">
        <v>41388.583490972225</v>
      </c>
      <c r="C2727" s="560">
        <f t="shared" si="253"/>
        <v>2013</v>
      </c>
      <c r="D2727" s="560">
        <f t="shared" si="254"/>
        <v>4</v>
      </c>
      <c r="E2727" s="560">
        <f t="shared" si="255"/>
        <v>24</v>
      </c>
      <c r="F2727" s="560">
        <f t="shared" si="256"/>
        <v>14</v>
      </c>
      <c r="G2727" s="595">
        <f t="shared" si="257"/>
        <v>4</v>
      </c>
      <c r="H2727" s="590">
        <f>CHOOSE('Output Sheet'!$B$4,'8760 Data'!J2727,'8760 Data'!K2727,'8760 Data'!L2727,'8760 Data'!M2727,'8760 Data'!N2727,'8760 Data'!O2727,'8760 Data'!P2727,'8760 Data'!Q2727,'8760 Data'!R2727,'8760 Data'!S2727,'8760 Data'!T2727,'8760 Data'!U2727)</f>
        <v>0</v>
      </c>
      <c r="I2727" s="591" t="e">
        <f>H2727/'Output Sheet'!$B$8</f>
        <v>#DIV/0!</v>
      </c>
      <c r="J2727" s="596"/>
      <c r="K2727" s="560"/>
      <c r="L2727" s="560"/>
      <c r="M2727" s="560"/>
      <c r="N2727" s="560"/>
      <c r="O2727" s="560"/>
      <c r="P2727" s="560"/>
      <c r="Q2727" s="560"/>
      <c r="R2727" s="560"/>
      <c r="S2727" s="560"/>
      <c r="T2727" s="560"/>
      <c r="U2727" s="560"/>
    </row>
    <row r="2728" spans="1:21">
      <c r="A2728" s="593">
        <f t="shared" si="252"/>
        <v>41388</v>
      </c>
      <c r="B2728" s="594">
        <v>41388.625157696762</v>
      </c>
      <c r="C2728" s="560">
        <f t="shared" si="253"/>
        <v>2013</v>
      </c>
      <c r="D2728" s="560">
        <f t="shared" si="254"/>
        <v>4</v>
      </c>
      <c r="E2728" s="560">
        <f t="shared" si="255"/>
        <v>24</v>
      </c>
      <c r="F2728" s="560">
        <f t="shared" si="256"/>
        <v>15</v>
      </c>
      <c r="G2728" s="595">
        <f t="shared" si="257"/>
        <v>4</v>
      </c>
      <c r="H2728" s="590">
        <f>CHOOSE('Output Sheet'!$B$4,'8760 Data'!J2728,'8760 Data'!K2728,'8760 Data'!L2728,'8760 Data'!M2728,'8760 Data'!N2728,'8760 Data'!O2728,'8760 Data'!P2728,'8760 Data'!Q2728,'8760 Data'!R2728,'8760 Data'!S2728,'8760 Data'!T2728,'8760 Data'!U2728)</f>
        <v>0</v>
      </c>
      <c r="I2728" s="591" t="e">
        <f>H2728/'Output Sheet'!$B$8</f>
        <v>#DIV/0!</v>
      </c>
      <c r="J2728" s="596"/>
      <c r="K2728" s="560"/>
      <c r="L2728" s="560"/>
      <c r="M2728" s="560"/>
      <c r="N2728" s="560"/>
      <c r="O2728" s="560"/>
      <c r="P2728" s="560"/>
      <c r="Q2728" s="560"/>
      <c r="R2728" s="560"/>
      <c r="S2728" s="560"/>
      <c r="T2728" s="560"/>
      <c r="U2728" s="560"/>
    </row>
    <row r="2729" spans="1:21">
      <c r="A2729" s="593">
        <f t="shared" si="252"/>
        <v>41388</v>
      </c>
      <c r="B2729" s="594">
        <v>41388.6668244213</v>
      </c>
      <c r="C2729" s="560">
        <f t="shared" si="253"/>
        <v>2013</v>
      </c>
      <c r="D2729" s="560">
        <f t="shared" si="254"/>
        <v>4</v>
      </c>
      <c r="E2729" s="560">
        <f t="shared" si="255"/>
        <v>24</v>
      </c>
      <c r="F2729" s="560">
        <f t="shared" si="256"/>
        <v>16</v>
      </c>
      <c r="G2729" s="595">
        <f t="shared" si="257"/>
        <v>4</v>
      </c>
      <c r="H2729" s="590">
        <f>CHOOSE('Output Sheet'!$B$4,'8760 Data'!J2729,'8760 Data'!K2729,'8760 Data'!L2729,'8760 Data'!M2729,'8760 Data'!N2729,'8760 Data'!O2729,'8760 Data'!P2729,'8760 Data'!Q2729,'8760 Data'!R2729,'8760 Data'!S2729,'8760 Data'!T2729,'8760 Data'!U2729)</f>
        <v>0</v>
      </c>
      <c r="I2729" s="591" t="e">
        <f>H2729/'Output Sheet'!$B$8</f>
        <v>#DIV/0!</v>
      </c>
      <c r="J2729" s="596"/>
      <c r="K2729" s="560"/>
      <c r="L2729" s="560"/>
      <c r="M2729" s="560"/>
      <c r="N2729" s="560"/>
      <c r="O2729" s="560"/>
      <c r="P2729" s="560"/>
      <c r="Q2729" s="560"/>
      <c r="R2729" s="560"/>
      <c r="S2729" s="560"/>
      <c r="T2729" s="560"/>
      <c r="U2729" s="560"/>
    </row>
    <row r="2730" spans="1:21">
      <c r="A2730" s="593">
        <f t="shared" si="252"/>
        <v>41388</v>
      </c>
      <c r="B2730" s="594">
        <v>41388.708491145837</v>
      </c>
      <c r="C2730" s="560">
        <f t="shared" si="253"/>
        <v>2013</v>
      </c>
      <c r="D2730" s="560">
        <f t="shared" si="254"/>
        <v>4</v>
      </c>
      <c r="E2730" s="560">
        <f t="shared" si="255"/>
        <v>24</v>
      </c>
      <c r="F2730" s="560">
        <f t="shared" si="256"/>
        <v>17</v>
      </c>
      <c r="G2730" s="595">
        <f t="shared" si="257"/>
        <v>4</v>
      </c>
      <c r="H2730" s="590">
        <f>CHOOSE('Output Sheet'!$B$4,'8760 Data'!J2730,'8760 Data'!K2730,'8760 Data'!L2730,'8760 Data'!M2730,'8760 Data'!N2730,'8760 Data'!O2730,'8760 Data'!P2730,'8760 Data'!Q2730,'8760 Data'!R2730,'8760 Data'!S2730,'8760 Data'!T2730,'8760 Data'!U2730)</f>
        <v>0</v>
      </c>
      <c r="I2730" s="591" t="e">
        <f>H2730/'Output Sheet'!$B$8</f>
        <v>#DIV/0!</v>
      </c>
      <c r="J2730" s="596"/>
      <c r="K2730" s="560"/>
      <c r="L2730" s="560"/>
      <c r="M2730" s="560"/>
      <c r="N2730" s="560"/>
      <c r="O2730" s="560"/>
      <c r="P2730" s="560"/>
      <c r="Q2730" s="560"/>
      <c r="R2730" s="560"/>
      <c r="S2730" s="560"/>
      <c r="T2730" s="560"/>
      <c r="U2730" s="560"/>
    </row>
    <row r="2731" spans="1:21">
      <c r="A2731" s="593">
        <f t="shared" si="252"/>
        <v>41388</v>
      </c>
      <c r="B2731" s="594">
        <v>41388.750157870367</v>
      </c>
      <c r="C2731" s="560">
        <f t="shared" si="253"/>
        <v>2013</v>
      </c>
      <c r="D2731" s="560">
        <f t="shared" si="254"/>
        <v>4</v>
      </c>
      <c r="E2731" s="560">
        <f t="shared" si="255"/>
        <v>24</v>
      </c>
      <c r="F2731" s="560">
        <f t="shared" si="256"/>
        <v>18</v>
      </c>
      <c r="G2731" s="595">
        <f t="shared" si="257"/>
        <v>4</v>
      </c>
      <c r="H2731" s="590">
        <f>CHOOSE('Output Sheet'!$B$4,'8760 Data'!J2731,'8760 Data'!K2731,'8760 Data'!L2731,'8760 Data'!M2731,'8760 Data'!N2731,'8760 Data'!O2731,'8760 Data'!P2731,'8760 Data'!Q2731,'8760 Data'!R2731,'8760 Data'!S2731,'8760 Data'!T2731,'8760 Data'!U2731)</f>
        <v>0</v>
      </c>
      <c r="I2731" s="591" t="e">
        <f>H2731/'Output Sheet'!$B$8</f>
        <v>#DIV/0!</v>
      </c>
      <c r="J2731" s="596"/>
      <c r="K2731" s="560"/>
      <c r="L2731" s="560"/>
      <c r="M2731" s="560"/>
      <c r="N2731" s="560"/>
      <c r="O2731" s="560"/>
      <c r="P2731" s="560"/>
      <c r="Q2731" s="560"/>
      <c r="R2731" s="560"/>
      <c r="S2731" s="560"/>
      <c r="T2731" s="560"/>
      <c r="U2731" s="560"/>
    </row>
    <row r="2732" spans="1:21">
      <c r="A2732" s="593">
        <f t="shared" si="252"/>
        <v>41388</v>
      </c>
      <c r="B2732" s="594">
        <v>41388.791824594904</v>
      </c>
      <c r="C2732" s="560">
        <f t="shared" si="253"/>
        <v>2013</v>
      </c>
      <c r="D2732" s="560">
        <f t="shared" si="254"/>
        <v>4</v>
      </c>
      <c r="E2732" s="560">
        <f t="shared" si="255"/>
        <v>24</v>
      </c>
      <c r="F2732" s="560">
        <f t="shared" si="256"/>
        <v>19</v>
      </c>
      <c r="G2732" s="595">
        <f t="shared" si="257"/>
        <v>4</v>
      </c>
      <c r="H2732" s="590">
        <f>CHOOSE('Output Sheet'!$B$4,'8760 Data'!J2732,'8760 Data'!K2732,'8760 Data'!L2732,'8760 Data'!M2732,'8760 Data'!N2732,'8760 Data'!O2732,'8760 Data'!P2732,'8760 Data'!Q2732,'8760 Data'!R2732,'8760 Data'!S2732,'8760 Data'!T2732,'8760 Data'!U2732)</f>
        <v>0</v>
      </c>
      <c r="I2732" s="591" t="e">
        <f>H2732/'Output Sheet'!$B$8</f>
        <v>#DIV/0!</v>
      </c>
      <c r="J2732" s="596"/>
      <c r="K2732" s="560"/>
      <c r="L2732" s="560"/>
      <c r="M2732" s="560"/>
      <c r="N2732" s="560"/>
      <c r="O2732" s="560"/>
      <c r="P2732" s="560"/>
      <c r="Q2732" s="560"/>
      <c r="R2732" s="560"/>
      <c r="S2732" s="560"/>
      <c r="T2732" s="560"/>
      <c r="U2732" s="560"/>
    </row>
    <row r="2733" spans="1:21">
      <c r="A2733" s="593">
        <f t="shared" si="252"/>
        <v>41388</v>
      </c>
      <c r="B2733" s="594">
        <v>41388.833491319441</v>
      </c>
      <c r="C2733" s="560">
        <f t="shared" si="253"/>
        <v>2013</v>
      </c>
      <c r="D2733" s="560">
        <f t="shared" si="254"/>
        <v>4</v>
      </c>
      <c r="E2733" s="560">
        <f t="shared" si="255"/>
        <v>24</v>
      </c>
      <c r="F2733" s="560">
        <f t="shared" si="256"/>
        <v>20</v>
      </c>
      <c r="G2733" s="595">
        <f t="shared" si="257"/>
        <v>4</v>
      </c>
      <c r="H2733" s="590">
        <f>CHOOSE('Output Sheet'!$B$4,'8760 Data'!J2733,'8760 Data'!K2733,'8760 Data'!L2733,'8760 Data'!M2733,'8760 Data'!N2733,'8760 Data'!O2733,'8760 Data'!P2733,'8760 Data'!Q2733,'8760 Data'!R2733,'8760 Data'!S2733,'8760 Data'!T2733,'8760 Data'!U2733)</f>
        <v>0</v>
      </c>
      <c r="I2733" s="591" t="e">
        <f>H2733/'Output Sheet'!$B$8</f>
        <v>#DIV/0!</v>
      </c>
      <c r="J2733" s="596"/>
      <c r="K2733" s="560"/>
      <c r="L2733" s="560"/>
      <c r="M2733" s="560"/>
      <c r="N2733" s="560"/>
      <c r="O2733" s="560"/>
      <c r="P2733" s="560"/>
      <c r="Q2733" s="560"/>
      <c r="R2733" s="560"/>
      <c r="S2733" s="560"/>
      <c r="T2733" s="560"/>
      <c r="U2733" s="560"/>
    </row>
    <row r="2734" spans="1:21">
      <c r="A2734" s="593">
        <f t="shared" si="252"/>
        <v>41388</v>
      </c>
      <c r="B2734" s="594">
        <v>41388.875158043978</v>
      </c>
      <c r="C2734" s="560">
        <f t="shared" si="253"/>
        <v>2013</v>
      </c>
      <c r="D2734" s="560">
        <f t="shared" si="254"/>
        <v>4</v>
      </c>
      <c r="E2734" s="560">
        <f t="shared" si="255"/>
        <v>24</v>
      </c>
      <c r="F2734" s="560">
        <f t="shared" si="256"/>
        <v>21</v>
      </c>
      <c r="G2734" s="595">
        <f t="shared" si="257"/>
        <v>4</v>
      </c>
      <c r="H2734" s="590">
        <f>CHOOSE('Output Sheet'!$B$4,'8760 Data'!J2734,'8760 Data'!K2734,'8760 Data'!L2734,'8760 Data'!M2734,'8760 Data'!N2734,'8760 Data'!O2734,'8760 Data'!P2734,'8760 Data'!Q2734,'8760 Data'!R2734,'8760 Data'!S2734,'8760 Data'!T2734,'8760 Data'!U2734)</f>
        <v>0</v>
      </c>
      <c r="I2734" s="591" t="e">
        <f>H2734/'Output Sheet'!$B$8</f>
        <v>#DIV/0!</v>
      </c>
      <c r="J2734" s="596"/>
      <c r="K2734" s="560"/>
      <c r="L2734" s="560"/>
      <c r="M2734" s="560"/>
      <c r="N2734" s="560"/>
      <c r="O2734" s="560"/>
      <c r="P2734" s="560"/>
      <c r="Q2734" s="560"/>
      <c r="R2734" s="560"/>
      <c r="S2734" s="560"/>
      <c r="T2734" s="560"/>
      <c r="U2734" s="560"/>
    </row>
    <row r="2735" spans="1:21">
      <c r="A2735" s="593">
        <f t="shared" si="252"/>
        <v>41388</v>
      </c>
      <c r="B2735" s="594">
        <v>41388.916824768516</v>
      </c>
      <c r="C2735" s="560">
        <f t="shared" si="253"/>
        <v>2013</v>
      </c>
      <c r="D2735" s="560">
        <f t="shared" si="254"/>
        <v>4</v>
      </c>
      <c r="E2735" s="560">
        <f t="shared" si="255"/>
        <v>24</v>
      </c>
      <c r="F2735" s="560">
        <f t="shared" si="256"/>
        <v>22</v>
      </c>
      <c r="G2735" s="595">
        <f t="shared" si="257"/>
        <v>4</v>
      </c>
      <c r="H2735" s="590">
        <f>CHOOSE('Output Sheet'!$B$4,'8760 Data'!J2735,'8760 Data'!K2735,'8760 Data'!L2735,'8760 Data'!M2735,'8760 Data'!N2735,'8760 Data'!O2735,'8760 Data'!P2735,'8760 Data'!Q2735,'8760 Data'!R2735,'8760 Data'!S2735,'8760 Data'!T2735,'8760 Data'!U2735)</f>
        <v>0</v>
      </c>
      <c r="I2735" s="591" t="e">
        <f>H2735/'Output Sheet'!$B$8</f>
        <v>#DIV/0!</v>
      </c>
      <c r="J2735" s="596"/>
      <c r="K2735" s="560"/>
      <c r="L2735" s="560"/>
      <c r="M2735" s="560"/>
      <c r="N2735" s="560"/>
      <c r="O2735" s="560"/>
      <c r="P2735" s="560"/>
      <c r="Q2735" s="560"/>
      <c r="R2735" s="560"/>
      <c r="S2735" s="560"/>
      <c r="T2735" s="560"/>
      <c r="U2735" s="560"/>
    </row>
    <row r="2736" spans="1:21">
      <c r="A2736" s="593">
        <f t="shared" si="252"/>
        <v>41388</v>
      </c>
      <c r="B2736" s="594">
        <v>41388.958491493053</v>
      </c>
      <c r="C2736" s="560">
        <f t="shared" si="253"/>
        <v>2013</v>
      </c>
      <c r="D2736" s="560">
        <f t="shared" si="254"/>
        <v>4</v>
      </c>
      <c r="E2736" s="560">
        <f t="shared" si="255"/>
        <v>24</v>
      </c>
      <c r="F2736" s="560">
        <f t="shared" si="256"/>
        <v>23</v>
      </c>
      <c r="G2736" s="595">
        <f t="shared" si="257"/>
        <v>4</v>
      </c>
      <c r="H2736" s="590">
        <f>CHOOSE('Output Sheet'!$B$4,'8760 Data'!J2736,'8760 Data'!K2736,'8760 Data'!L2736,'8760 Data'!M2736,'8760 Data'!N2736,'8760 Data'!O2736,'8760 Data'!P2736,'8760 Data'!Q2736,'8760 Data'!R2736,'8760 Data'!S2736,'8760 Data'!T2736,'8760 Data'!U2736)</f>
        <v>0</v>
      </c>
      <c r="I2736" s="591" t="e">
        <f>H2736/'Output Sheet'!$B$8</f>
        <v>#DIV/0!</v>
      </c>
      <c r="J2736" s="596"/>
      <c r="K2736" s="560"/>
      <c r="L2736" s="560"/>
      <c r="M2736" s="560"/>
      <c r="N2736" s="560"/>
      <c r="O2736" s="560"/>
      <c r="P2736" s="560"/>
      <c r="Q2736" s="560"/>
      <c r="R2736" s="560"/>
      <c r="S2736" s="560"/>
      <c r="T2736" s="560"/>
      <c r="U2736" s="560"/>
    </row>
    <row r="2737" spans="1:21">
      <c r="A2737" s="593">
        <f t="shared" si="252"/>
        <v>41389</v>
      </c>
      <c r="B2737" s="594">
        <v>41389.00015821759</v>
      </c>
      <c r="C2737" s="560">
        <f t="shared" si="253"/>
        <v>2013</v>
      </c>
      <c r="D2737" s="560">
        <f t="shared" si="254"/>
        <v>4</v>
      </c>
      <c r="E2737" s="560">
        <f t="shared" si="255"/>
        <v>25</v>
      </c>
      <c r="F2737" s="560">
        <f t="shared" si="256"/>
        <v>24</v>
      </c>
      <c r="G2737" s="595">
        <f t="shared" si="257"/>
        <v>5</v>
      </c>
      <c r="H2737" s="590">
        <f>CHOOSE('Output Sheet'!$B$4,'8760 Data'!J2737,'8760 Data'!K2737,'8760 Data'!L2737,'8760 Data'!M2737,'8760 Data'!N2737,'8760 Data'!O2737,'8760 Data'!P2737,'8760 Data'!Q2737,'8760 Data'!R2737,'8760 Data'!S2737,'8760 Data'!T2737,'8760 Data'!U2737)</f>
        <v>0</v>
      </c>
      <c r="I2737" s="591" t="e">
        <f>H2737/'Output Sheet'!$B$8</f>
        <v>#DIV/0!</v>
      </c>
      <c r="J2737" s="596"/>
      <c r="K2737" s="560"/>
      <c r="L2737" s="560"/>
      <c r="M2737" s="560"/>
      <c r="N2737" s="560"/>
      <c r="O2737" s="560"/>
      <c r="P2737" s="560"/>
      <c r="Q2737" s="560"/>
      <c r="R2737" s="560"/>
      <c r="S2737" s="560"/>
      <c r="T2737" s="560"/>
      <c r="U2737" s="560"/>
    </row>
    <row r="2738" spans="1:21">
      <c r="A2738" s="593">
        <f t="shared" si="252"/>
        <v>41389</v>
      </c>
      <c r="B2738" s="594">
        <v>41389.041824942127</v>
      </c>
      <c r="C2738" s="560">
        <f t="shared" si="253"/>
        <v>2013</v>
      </c>
      <c r="D2738" s="560">
        <f t="shared" si="254"/>
        <v>4</v>
      </c>
      <c r="E2738" s="560">
        <f t="shared" si="255"/>
        <v>25</v>
      </c>
      <c r="F2738" s="560">
        <f t="shared" si="256"/>
        <v>1</v>
      </c>
      <c r="G2738" s="595">
        <f t="shared" si="257"/>
        <v>5</v>
      </c>
      <c r="H2738" s="590">
        <f>CHOOSE('Output Sheet'!$B$4,'8760 Data'!J2738,'8760 Data'!K2738,'8760 Data'!L2738,'8760 Data'!M2738,'8760 Data'!N2738,'8760 Data'!O2738,'8760 Data'!P2738,'8760 Data'!Q2738,'8760 Data'!R2738,'8760 Data'!S2738,'8760 Data'!T2738,'8760 Data'!U2738)</f>
        <v>0</v>
      </c>
      <c r="I2738" s="591" t="e">
        <f>H2738/'Output Sheet'!$B$8</f>
        <v>#DIV/0!</v>
      </c>
      <c r="J2738" s="596"/>
      <c r="K2738" s="560"/>
      <c r="L2738" s="560"/>
      <c r="M2738" s="560"/>
      <c r="N2738" s="560"/>
      <c r="O2738" s="560"/>
      <c r="P2738" s="560"/>
      <c r="Q2738" s="560"/>
      <c r="R2738" s="560"/>
      <c r="S2738" s="560"/>
      <c r="T2738" s="560"/>
      <c r="U2738" s="560"/>
    </row>
    <row r="2739" spans="1:21">
      <c r="A2739" s="593">
        <f t="shared" si="252"/>
        <v>41389</v>
      </c>
      <c r="B2739" s="594">
        <v>41389.083491666664</v>
      </c>
      <c r="C2739" s="560">
        <f t="shared" si="253"/>
        <v>2013</v>
      </c>
      <c r="D2739" s="560">
        <f t="shared" si="254"/>
        <v>4</v>
      </c>
      <c r="E2739" s="560">
        <f t="shared" si="255"/>
        <v>25</v>
      </c>
      <c r="F2739" s="560">
        <f t="shared" si="256"/>
        <v>2</v>
      </c>
      <c r="G2739" s="595">
        <f t="shared" si="257"/>
        <v>5</v>
      </c>
      <c r="H2739" s="590">
        <f>CHOOSE('Output Sheet'!$B$4,'8760 Data'!J2739,'8760 Data'!K2739,'8760 Data'!L2739,'8760 Data'!M2739,'8760 Data'!N2739,'8760 Data'!O2739,'8760 Data'!P2739,'8760 Data'!Q2739,'8760 Data'!R2739,'8760 Data'!S2739,'8760 Data'!T2739,'8760 Data'!U2739)</f>
        <v>0</v>
      </c>
      <c r="I2739" s="591" t="e">
        <f>H2739/'Output Sheet'!$B$8</f>
        <v>#DIV/0!</v>
      </c>
      <c r="J2739" s="596"/>
      <c r="K2739" s="560"/>
      <c r="L2739" s="560"/>
      <c r="M2739" s="560"/>
      <c r="N2739" s="560"/>
      <c r="O2739" s="560"/>
      <c r="P2739" s="560"/>
      <c r="Q2739" s="560"/>
      <c r="R2739" s="560"/>
      <c r="S2739" s="560"/>
      <c r="T2739" s="560"/>
      <c r="U2739" s="560"/>
    </row>
    <row r="2740" spans="1:21">
      <c r="A2740" s="593">
        <f t="shared" si="252"/>
        <v>41389</v>
      </c>
      <c r="B2740" s="594">
        <v>41389.125158391202</v>
      </c>
      <c r="C2740" s="560">
        <f t="shared" si="253"/>
        <v>2013</v>
      </c>
      <c r="D2740" s="560">
        <f t="shared" si="254"/>
        <v>4</v>
      </c>
      <c r="E2740" s="560">
        <f t="shared" si="255"/>
        <v>25</v>
      </c>
      <c r="F2740" s="560">
        <f t="shared" si="256"/>
        <v>3</v>
      </c>
      <c r="G2740" s="595">
        <f t="shared" si="257"/>
        <v>5</v>
      </c>
      <c r="H2740" s="590">
        <f>CHOOSE('Output Sheet'!$B$4,'8760 Data'!J2740,'8760 Data'!K2740,'8760 Data'!L2740,'8760 Data'!M2740,'8760 Data'!N2740,'8760 Data'!O2740,'8760 Data'!P2740,'8760 Data'!Q2740,'8760 Data'!R2740,'8760 Data'!S2740,'8760 Data'!T2740,'8760 Data'!U2740)</f>
        <v>0</v>
      </c>
      <c r="I2740" s="591" t="e">
        <f>H2740/'Output Sheet'!$B$8</f>
        <v>#DIV/0!</v>
      </c>
      <c r="J2740" s="596"/>
      <c r="K2740" s="560"/>
      <c r="L2740" s="560"/>
      <c r="M2740" s="560"/>
      <c r="N2740" s="560"/>
      <c r="O2740" s="560"/>
      <c r="P2740" s="560"/>
      <c r="Q2740" s="560"/>
      <c r="R2740" s="560"/>
      <c r="S2740" s="560"/>
      <c r="T2740" s="560"/>
      <c r="U2740" s="560"/>
    </row>
    <row r="2741" spans="1:21">
      <c r="A2741" s="593">
        <f t="shared" si="252"/>
        <v>41389</v>
      </c>
      <c r="B2741" s="594">
        <v>41389.166825115739</v>
      </c>
      <c r="C2741" s="560">
        <f t="shared" si="253"/>
        <v>2013</v>
      </c>
      <c r="D2741" s="560">
        <f t="shared" si="254"/>
        <v>4</v>
      </c>
      <c r="E2741" s="560">
        <f t="shared" si="255"/>
        <v>25</v>
      </c>
      <c r="F2741" s="560">
        <f t="shared" si="256"/>
        <v>4</v>
      </c>
      <c r="G2741" s="595">
        <f t="shared" si="257"/>
        <v>5</v>
      </c>
      <c r="H2741" s="590">
        <f>CHOOSE('Output Sheet'!$B$4,'8760 Data'!J2741,'8760 Data'!K2741,'8760 Data'!L2741,'8760 Data'!M2741,'8760 Data'!N2741,'8760 Data'!O2741,'8760 Data'!P2741,'8760 Data'!Q2741,'8760 Data'!R2741,'8760 Data'!S2741,'8760 Data'!T2741,'8760 Data'!U2741)</f>
        <v>0</v>
      </c>
      <c r="I2741" s="591" t="e">
        <f>H2741/'Output Sheet'!$B$8</f>
        <v>#DIV/0!</v>
      </c>
      <c r="J2741" s="596"/>
      <c r="K2741" s="560"/>
      <c r="L2741" s="560"/>
      <c r="M2741" s="560"/>
      <c r="N2741" s="560"/>
      <c r="O2741" s="560"/>
      <c r="P2741" s="560"/>
      <c r="Q2741" s="560"/>
      <c r="R2741" s="560"/>
      <c r="S2741" s="560"/>
      <c r="T2741" s="560"/>
      <c r="U2741" s="560"/>
    </row>
    <row r="2742" spans="1:21">
      <c r="A2742" s="593">
        <f t="shared" si="252"/>
        <v>41389</v>
      </c>
      <c r="B2742" s="594">
        <v>41389.208491840276</v>
      </c>
      <c r="C2742" s="560">
        <f t="shared" si="253"/>
        <v>2013</v>
      </c>
      <c r="D2742" s="560">
        <f t="shared" si="254"/>
        <v>4</v>
      </c>
      <c r="E2742" s="560">
        <f t="shared" si="255"/>
        <v>25</v>
      </c>
      <c r="F2742" s="560">
        <f t="shared" si="256"/>
        <v>5</v>
      </c>
      <c r="G2742" s="595">
        <f t="shared" si="257"/>
        <v>5</v>
      </c>
      <c r="H2742" s="590">
        <f>CHOOSE('Output Sheet'!$B$4,'8760 Data'!J2742,'8760 Data'!K2742,'8760 Data'!L2742,'8760 Data'!M2742,'8760 Data'!N2742,'8760 Data'!O2742,'8760 Data'!P2742,'8760 Data'!Q2742,'8760 Data'!R2742,'8760 Data'!S2742,'8760 Data'!T2742,'8760 Data'!U2742)</f>
        <v>0</v>
      </c>
      <c r="I2742" s="591" t="e">
        <f>H2742/'Output Sheet'!$B$8</f>
        <v>#DIV/0!</v>
      </c>
      <c r="J2742" s="596"/>
      <c r="K2742" s="560"/>
      <c r="L2742" s="560"/>
      <c r="M2742" s="560"/>
      <c r="N2742" s="560"/>
      <c r="O2742" s="560"/>
      <c r="P2742" s="560"/>
      <c r="Q2742" s="560"/>
      <c r="R2742" s="560"/>
      <c r="S2742" s="560"/>
      <c r="T2742" s="560"/>
      <c r="U2742" s="560"/>
    </row>
    <row r="2743" spans="1:21">
      <c r="A2743" s="593">
        <f t="shared" si="252"/>
        <v>41389</v>
      </c>
      <c r="B2743" s="594">
        <v>41389.250158564813</v>
      </c>
      <c r="C2743" s="560">
        <f t="shared" si="253"/>
        <v>2013</v>
      </c>
      <c r="D2743" s="560">
        <f t="shared" si="254"/>
        <v>4</v>
      </c>
      <c r="E2743" s="560">
        <f t="shared" si="255"/>
        <v>25</v>
      </c>
      <c r="F2743" s="560">
        <f t="shared" si="256"/>
        <v>6</v>
      </c>
      <c r="G2743" s="595">
        <f t="shared" si="257"/>
        <v>5</v>
      </c>
      <c r="H2743" s="590">
        <f>CHOOSE('Output Sheet'!$B$4,'8760 Data'!J2743,'8760 Data'!K2743,'8760 Data'!L2743,'8760 Data'!M2743,'8760 Data'!N2743,'8760 Data'!O2743,'8760 Data'!P2743,'8760 Data'!Q2743,'8760 Data'!R2743,'8760 Data'!S2743,'8760 Data'!T2743,'8760 Data'!U2743)</f>
        <v>0</v>
      </c>
      <c r="I2743" s="591" t="e">
        <f>H2743/'Output Sheet'!$B$8</f>
        <v>#DIV/0!</v>
      </c>
      <c r="J2743" s="596"/>
      <c r="K2743" s="560"/>
      <c r="L2743" s="560"/>
      <c r="M2743" s="560"/>
      <c r="N2743" s="560"/>
      <c r="O2743" s="560"/>
      <c r="P2743" s="560"/>
      <c r="Q2743" s="560"/>
      <c r="R2743" s="560"/>
      <c r="S2743" s="560"/>
      <c r="T2743" s="560"/>
      <c r="U2743" s="560"/>
    </row>
    <row r="2744" spans="1:21">
      <c r="A2744" s="593">
        <f t="shared" si="252"/>
        <v>41389</v>
      </c>
      <c r="B2744" s="594">
        <v>41389.291825289351</v>
      </c>
      <c r="C2744" s="560">
        <f t="shared" si="253"/>
        <v>2013</v>
      </c>
      <c r="D2744" s="560">
        <f t="shared" si="254"/>
        <v>4</v>
      </c>
      <c r="E2744" s="560">
        <f t="shared" si="255"/>
        <v>25</v>
      </c>
      <c r="F2744" s="560">
        <f t="shared" si="256"/>
        <v>7</v>
      </c>
      <c r="G2744" s="595">
        <f t="shared" si="257"/>
        <v>5</v>
      </c>
      <c r="H2744" s="590">
        <f>CHOOSE('Output Sheet'!$B$4,'8760 Data'!J2744,'8760 Data'!K2744,'8760 Data'!L2744,'8760 Data'!M2744,'8760 Data'!N2744,'8760 Data'!O2744,'8760 Data'!P2744,'8760 Data'!Q2744,'8760 Data'!R2744,'8760 Data'!S2744,'8760 Data'!T2744,'8760 Data'!U2744)</f>
        <v>0</v>
      </c>
      <c r="I2744" s="591" t="e">
        <f>H2744/'Output Sheet'!$B$8</f>
        <v>#DIV/0!</v>
      </c>
      <c r="J2744" s="596"/>
      <c r="K2744" s="560"/>
      <c r="L2744" s="560"/>
      <c r="M2744" s="560"/>
      <c r="N2744" s="560"/>
      <c r="O2744" s="560"/>
      <c r="P2744" s="560"/>
      <c r="Q2744" s="560"/>
      <c r="R2744" s="560"/>
      <c r="S2744" s="560"/>
      <c r="T2744" s="560"/>
      <c r="U2744" s="560"/>
    </row>
    <row r="2745" spans="1:21">
      <c r="A2745" s="593">
        <f t="shared" si="252"/>
        <v>41389</v>
      </c>
      <c r="B2745" s="594">
        <v>41389.333492013888</v>
      </c>
      <c r="C2745" s="560">
        <f t="shared" si="253"/>
        <v>2013</v>
      </c>
      <c r="D2745" s="560">
        <f t="shared" si="254"/>
        <v>4</v>
      </c>
      <c r="E2745" s="560">
        <f t="shared" si="255"/>
        <v>25</v>
      </c>
      <c r="F2745" s="560">
        <f t="shared" si="256"/>
        <v>8</v>
      </c>
      <c r="G2745" s="595">
        <f t="shared" si="257"/>
        <v>5</v>
      </c>
      <c r="H2745" s="590">
        <f>CHOOSE('Output Sheet'!$B$4,'8760 Data'!J2745,'8760 Data'!K2745,'8760 Data'!L2745,'8760 Data'!M2745,'8760 Data'!N2745,'8760 Data'!O2745,'8760 Data'!P2745,'8760 Data'!Q2745,'8760 Data'!R2745,'8760 Data'!S2745,'8760 Data'!T2745,'8760 Data'!U2745)</f>
        <v>0</v>
      </c>
      <c r="I2745" s="591" t="e">
        <f>H2745/'Output Sheet'!$B$8</f>
        <v>#DIV/0!</v>
      </c>
      <c r="J2745" s="596"/>
      <c r="K2745" s="560"/>
      <c r="L2745" s="560"/>
      <c r="M2745" s="560"/>
      <c r="N2745" s="560"/>
      <c r="O2745" s="560"/>
      <c r="P2745" s="560"/>
      <c r="Q2745" s="560"/>
      <c r="R2745" s="560"/>
      <c r="S2745" s="560"/>
      <c r="T2745" s="560"/>
      <c r="U2745" s="560"/>
    </row>
    <row r="2746" spans="1:21">
      <c r="A2746" s="593">
        <f t="shared" si="252"/>
        <v>41389</v>
      </c>
      <c r="B2746" s="594">
        <v>41389.375158738425</v>
      </c>
      <c r="C2746" s="560">
        <f t="shared" si="253"/>
        <v>2013</v>
      </c>
      <c r="D2746" s="560">
        <f t="shared" si="254"/>
        <v>4</v>
      </c>
      <c r="E2746" s="560">
        <f t="shared" si="255"/>
        <v>25</v>
      </c>
      <c r="F2746" s="560">
        <f t="shared" si="256"/>
        <v>9</v>
      </c>
      <c r="G2746" s="595">
        <f t="shared" si="257"/>
        <v>5</v>
      </c>
      <c r="H2746" s="590">
        <f>CHOOSE('Output Sheet'!$B$4,'8760 Data'!J2746,'8760 Data'!K2746,'8760 Data'!L2746,'8760 Data'!M2746,'8760 Data'!N2746,'8760 Data'!O2746,'8760 Data'!P2746,'8760 Data'!Q2746,'8760 Data'!R2746,'8760 Data'!S2746,'8760 Data'!T2746,'8760 Data'!U2746)</f>
        <v>0</v>
      </c>
      <c r="I2746" s="591" t="e">
        <f>H2746/'Output Sheet'!$B$8</f>
        <v>#DIV/0!</v>
      </c>
      <c r="J2746" s="596"/>
      <c r="K2746" s="560"/>
      <c r="L2746" s="560"/>
      <c r="M2746" s="560"/>
      <c r="N2746" s="560"/>
      <c r="O2746" s="560"/>
      <c r="P2746" s="560"/>
      <c r="Q2746" s="560"/>
      <c r="R2746" s="560"/>
      <c r="S2746" s="560"/>
      <c r="T2746" s="560"/>
      <c r="U2746" s="560"/>
    </row>
    <row r="2747" spans="1:21">
      <c r="A2747" s="593">
        <f t="shared" si="252"/>
        <v>41389</v>
      </c>
      <c r="B2747" s="594">
        <v>41389.416825462962</v>
      </c>
      <c r="C2747" s="560">
        <f t="shared" si="253"/>
        <v>2013</v>
      </c>
      <c r="D2747" s="560">
        <f t="shared" si="254"/>
        <v>4</v>
      </c>
      <c r="E2747" s="560">
        <f t="shared" si="255"/>
        <v>25</v>
      </c>
      <c r="F2747" s="560">
        <f t="shared" si="256"/>
        <v>10</v>
      </c>
      <c r="G2747" s="595">
        <f t="shared" si="257"/>
        <v>5</v>
      </c>
      <c r="H2747" s="590">
        <f>CHOOSE('Output Sheet'!$B$4,'8760 Data'!J2747,'8760 Data'!K2747,'8760 Data'!L2747,'8760 Data'!M2747,'8760 Data'!N2747,'8760 Data'!O2747,'8760 Data'!P2747,'8760 Data'!Q2747,'8760 Data'!R2747,'8760 Data'!S2747,'8760 Data'!T2747,'8760 Data'!U2747)</f>
        <v>0</v>
      </c>
      <c r="I2747" s="591" t="e">
        <f>H2747/'Output Sheet'!$B$8</f>
        <v>#DIV/0!</v>
      </c>
      <c r="J2747" s="596"/>
      <c r="K2747" s="560"/>
      <c r="L2747" s="560"/>
      <c r="M2747" s="560"/>
      <c r="N2747" s="560"/>
      <c r="O2747" s="560"/>
      <c r="P2747" s="560"/>
      <c r="Q2747" s="560"/>
      <c r="R2747" s="560"/>
      <c r="S2747" s="560"/>
      <c r="T2747" s="560"/>
      <c r="U2747" s="560"/>
    </row>
    <row r="2748" spans="1:21">
      <c r="A2748" s="593">
        <f t="shared" si="252"/>
        <v>41389</v>
      </c>
      <c r="B2748" s="594">
        <v>41389.458492187499</v>
      </c>
      <c r="C2748" s="560">
        <f t="shared" si="253"/>
        <v>2013</v>
      </c>
      <c r="D2748" s="560">
        <f t="shared" si="254"/>
        <v>4</v>
      </c>
      <c r="E2748" s="560">
        <f t="shared" si="255"/>
        <v>25</v>
      </c>
      <c r="F2748" s="560">
        <f t="shared" si="256"/>
        <v>11</v>
      </c>
      <c r="G2748" s="595">
        <f t="shared" si="257"/>
        <v>5</v>
      </c>
      <c r="H2748" s="590">
        <f>CHOOSE('Output Sheet'!$B$4,'8760 Data'!J2748,'8760 Data'!K2748,'8760 Data'!L2748,'8760 Data'!M2748,'8760 Data'!N2748,'8760 Data'!O2748,'8760 Data'!P2748,'8760 Data'!Q2748,'8760 Data'!R2748,'8760 Data'!S2748,'8760 Data'!T2748,'8760 Data'!U2748)</f>
        <v>0</v>
      </c>
      <c r="I2748" s="591" t="e">
        <f>H2748/'Output Sheet'!$B$8</f>
        <v>#DIV/0!</v>
      </c>
      <c r="J2748" s="596"/>
      <c r="K2748" s="560"/>
      <c r="L2748" s="560"/>
      <c r="M2748" s="560"/>
      <c r="N2748" s="560"/>
      <c r="O2748" s="560"/>
      <c r="P2748" s="560"/>
      <c r="Q2748" s="560"/>
      <c r="R2748" s="560"/>
      <c r="S2748" s="560"/>
      <c r="T2748" s="560"/>
      <c r="U2748" s="560"/>
    </row>
    <row r="2749" spans="1:21">
      <c r="A2749" s="593">
        <f t="shared" si="252"/>
        <v>41389</v>
      </c>
      <c r="B2749" s="594">
        <v>41389.500158912037</v>
      </c>
      <c r="C2749" s="560">
        <f t="shared" si="253"/>
        <v>2013</v>
      </c>
      <c r="D2749" s="560">
        <f t="shared" si="254"/>
        <v>4</v>
      </c>
      <c r="E2749" s="560">
        <f t="shared" si="255"/>
        <v>25</v>
      </c>
      <c r="F2749" s="560">
        <f t="shared" si="256"/>
        <v>12</v>
      </c>
      <c r="G2749" s="595">
        <f t="shared" si="257"/>
        <v>5</v>
      </c>
      <c r="H2749" s="590">
        <f>CHOOSE('Output Sheet'!$B$4,'8760 Data'!J2749,'8760 Data'!K2749,'8760 Data'!L2749,'8760 Data'!M2749,'8760 Data'!N2749,'8760 Data'!O2749,'8760 Data'!P2749,'8760 Data'!Q2749,'8760 Data'!R2749,'8760 Data'!S2749,'8760 Data'!T2749,'8760 Data'!U2749)</f>
        <v>0</v>
      </c>
      <c r="I2749" s="591" t="e">
        <f>H2749/'Output Sheet'!$B$8</f>
        <v>#DIV/0!</v>
      </c>
      <c r="J2749" s="596"/>
      <c r="K2749" s="560"/>
      <c r="L2749" s="560"/>
      <c r="M2749" s="560"/>
      <c r="N2749" s="560"/>
      <c r="O2749" s="560"/>
      <c r="P2749" s="560"/>
      <c r="Q2749" s="560"/>
      <c r="R2749" s="560"/>
      <c r="S2749" s="560"/>
      <c r="T2749" s="560"/>
      <c r="U2749" s="560"/>
    </row>
    <row r="2750" spans="1:21">
      <c r="A2750" s="593">
        <f t="shared" si="252"/>
        <v>41389</v>
      </c>
      <c r="B2750" s="594">
        <v>41389.541825636574</v>
      </c>
      <c r="C2750" s="560">
        <f t="shared" si="253"/>
        <v>2013</v>
      </c>
      <c r="D2750" s="560">
        <f t="shared" si="254"/>
        <v>4</v>
      </c>
      <c r="E2750" s="560">
        <f t="shared" si="255"/>
        <v>25</v>
      </c>
      <c r="F2750" s="560">
        <f t="shared" si="256"/>
        <v>13</v>
      </c>
      <c r="G2750" s="595">
        <f t="shared" si="257"/>
        <v>5</v>
      </c>
      <c r="H2750" s="590">
        <f>CHOOSE('Output Sheet'!$B$4,'8760 Data'!J2750,'8760 Data'!K2750,'8760 Data'!L2750,'8760 Data'!M2750,'8760 Data'!N2750,'8760 Data'!O2750,'8760 Data'!P2750,'8760 Data'!Q2750,'8760 Data'!R2750,'8760 Data'!S2750,'8760 Data'!T2750,'8760 Data'!U2750)</f>
        <v>0</v>
      </c>
      <c r="I2750" s="591" t="e">
        <f>H2750/'Output Sheet'!$B$8</f>
        <v>#DIV/0!</v>
      </c>
      <c r="J2750" s="596"/>
      <c r="K2750" s="560"/>
      <c r="L2750" s="560"/>
      <c r="M2750" s="560"/>
      <c r="N2750" s="560"/>
      <c r="O2750" s="560"/>
      <c r="P2750" s="560"/>
      <c r="Q2750" s="560"/>
      <c r="R2750" s="560"/>
      <c r="S2750" s="560"/>
      <c r="T2750" s="560"/>
      <c r="U2750" s="560"/>
    </row>
    <row r="2751" spans="1:21">
      <c r="A2751" s="593">
        <f t="shared" si="252"/>
        <v>41389</v>
      </c>
      <c r="B2751" s="594">
        <v>41389.583492361111</v>
      </c>
      <c r="C2751" s="560">
        <f t="shared" si="253"/>
        <v>2013</v>
      </c>
      <c r="D2751" s="560">
        <f t="shared" si="254"/>
        <v>4</v>
      </c>
      <c r="E2751" s="560">
        <f t="shared" si="255"/>
        <v>25</v>
      </c>
      <c r="F2751" s="560">
        <f t="shared" si="256"/>
        <v>14</v>
      </c>
      <c r="G2751" s="595">
        <f t="shared" si="257"/>
        <v>5</v>
      </c>
      <c r="H2751" s="590">
        <f>CHOOSE('Output Sheet'!$B$4,'8760 Data'!J2751,'8760 Data'!K2751,'8760 Data'!L2751,'8760 Data'!M2751,'8760 Data'!N2751,'8760 Data'!O2751,'8760 Data'!P2751,'8760 Data'!Q2751,'8760 Data'!R2751,'8760 Data'!S2751,'8760 Data'!T2751,'8760 Data'!U2751)</f>
        <v>0</v>
      </c>
      <c r="I2751" s="591" t="e">
        <f>H2751/'Output Sheet'!$B$8</f>
        <v>#DIV/0!</v>
      </c>
      <c r="J2751" s="596"/>
      <c r="K2751" s="560"/>
      <c r="L2751" s="560"/>
      <c r="M2751" s="560"/>
      <c r="N2751" s="560"/>
      <c r="O2751" s="560"/>
      <c r="P2751" s="560"/>
      <c r="Q2751" s="560"/>
      <c r="R2751" s="560"/>
      <c r="S2751" s="560"/>
      <c r="T2751" s="560"/>
      <c r="U2751" s="560"/>
    </row>
    <row r="2752" spans="1:21">
      <c r="A2752" s="593">
        <f t="shared" si="252"/>
        <v>41389</v>
      </c>
      <c r="B2752" s="594">
        <v>41389.625159085648</v>
      </c>
      <c r="C2752" s="560">
        <f t="shared" si="253"/>
        <v>2013</v>
      </c>
      <c r="D2752" s="560">
        <f t="shared" si="254"/>
        <v>4</v>
      </c>
      <c r="E2752" s="560">
        <f t="shared" si="255"/>
        <v>25</v>
      </c>
      <c r="F2752" s="560">
        <f t="shared" si="256"/>
        <v>15</v>
      </c>
      <c r="G2752" s="595">
        <f t="shared" si="257"/>
        <v>5</v>
      </c>
      <c r="H2752" s="590">
        <f>CHOOSE('Output Sheet'!$B$4,'8760 Data'!J2752,'8760 Data'!K2752,'8760 Data'!L2752,'8760 Data'!M2752,'8760 Data'!N2752,'8760 Data'!O2752,'8760 Data'!P2752,'8760 Data'!Q2752,'8760 Data'!R2752,'8760 Data'!S2752,'8760 Data'!T2752,'8760 Data'!U2752)</f>
        <v>0</v>
      </c>
      <c r="I2752" s="591" t="e">
        <f>H2752/'Output Sheet'!$B$8</f>
        <v>#DIV/0!</v>
      </c>
      <c r="J2752" s="596"/>
      <c r="K2752" s="560"/>
      <c r="L2752" s="560"/>
      <c r="M2752" s="560"/>
      <c r="N2752" s="560"/>
      <c r="O2752" s="560"/>
      <c r="P2752" s="560"/>
      <c r="Q2752" s="560"/>
      <c r="R2752" s="560"/>
      <c r="S2752" s="560"/>
      <c r="T2752" s="560"/>
      <c r="U2752" s="560"/>
    </row>
    <row r="2753" spans="1:21">
      <c r="A2753" s="593">
        <f t="shared" si="252"/>
        <v>41389</v>
      </c>
      <c r="B2753" s="594">
        <v>41389.666825810185</v>
      </c>
      <c r="C2753" s="560">
        <f t="shared" si="253"/>
        <v>2013</v>
      </c>
      <c r="D2753" s="560">
        <f t="shared" si="254"/>
        <v>4</v>
      </c>
      <c r="E2753" s="560">
        <f t="shared" si="255"/>
        <v>25</v>
      </c>
      <c r="F2753" s="560">
        <f t="shared" si="256"/>
        <v>16</v>
      </c>
      <c r="G2753" s="595">
        <f t="shared" si="257"/>
        <v>5</v>
      </c>
      <c r="H2753" s="590">
        <f>CHOOSE('Output Sheet'!$B$4,'8760 Data'!J2753,'8760 Data'!K2753,'8760 Data'!L2753,'8760 Data'!M2753,'8760 Data'!N2753,'8760 Data'!O2753,'8760 Data'!P2753,'8760 Data'!Q2753,'8760 Data'!R2753,'8760 Data'!S2753,'8760 Data'!T2753,'8760 Data'!U2753)</f>
        <v>0</v>
      </c>
      <c r="I2753" s="591" t="e">
        <f>H2753/'Output Sheet'!$B$8</f>
        <v>#DIV/0!</v>
      </c>
      <c r="J2753" s="596"/>
      <c r="K2753" s="560"/>
      <c r="L2753" s="560"/>
      <c r="M2753" s="560"/>
      <c r="N2753" s="560"/>
      <c r="O2753" s="560"/>
      <c r="P2753" s="560"/>
      <c r="Q2753" s="560"/>
      <c r="R2753" s="560"/>
      <c r="S2753" s="560"/>
      <c r="T2753" s="560"/>
      <c r="U2753" s="560"/>
    </row>
    <row r="2754" spans="1:21">
      <c r="A2754" s="593">
        <f t="shared" si="252"/>
        <v>41389</v>
      </c>
      <c r="B2754" s="594">
        <v>41389.708492534723</v>
      </c>
      <c r="C2754" s="560">
        <f t="shared" si="253"/>
        <v>2013</v>
      </c>
      <c r="D2754" s="560">
        <f t="shared" si="254"/>
        <v>4</v>
      </c>
      <c r="E2754" s="560">
        <f t="shared" si="255"/>
        <v>25</v>
      </c>
      <c r="F2754" s="560">
        <f t="shared" si="256"/>
        <v>17</v>
      </c>
      <c r="G2754" s="595">
        <f t="shared" si="257"/>
        <v>5</v>
      </c>
      <c r="H2754" s="590">
        <f>CHOOSE('Output Sheet'!$B$4,'8760 Data'!J2754,'8760 Data'!K2754,'8760 Data'!L2754,'8760 Data'!M2754,'8760 Data'!N2754,'8760 Data'!O2754,'8760 Data'!P2754,'8760 Data'!Q2754,'8760 Data'!R2754,'8760 Data'!S2754,'8760 Data'!T2754,'8760 Data'!U2754)</f>
        <v>0</v>
      </c>
      <c r="I2754" s="591" t="e">
        <f>H2754/'Output Sheet'!$B$8</f>
        <v>#DIV/0!</v>
      </c>
      <c r="J2754" s="596"/>
      <c r="K2754" s="560"/>
      <c r="L2754" s="560"/>
      <c r="M2754" s="560"/>
      <c r="N2754" s="560"/>
      <c r="O2754" s="560"/>
      <c r="P2754" s="560"/>
      <c r="Q2754" s="560"/>
      <c r="R2754" s="560"/>
      <c r="S2754" s="560"/>
      <c r="T2754" s="560"/>
      <c r="U2754" s="560"/>
    </row>
    <row r="2755" spans="1:21">
      <c r="A2755" s="593">
        <f t="shared" ref="A2755:A2818" si="258">DATE(C2755,D2755,E2755)</f>
        <v>41389</v>
      </c>
      <c r="B2755" s="594">
        <v>41389.75015925926</v>
      </c>
      <c r="C2755" s="560">
        <f t="shared" ref="C2755:C2818" si="259">YEAR(B2755)</f>
        <v>2013</v>
      </c>
      <c r="D2755" s="560">
        <f t="shared" ref="D2755:D2818" si="260">MONTH(B2755)</f>
        <v>4</v>
      </c>
      <c r="E2755" s="560">
        <f t="shared" ref="E2755:E2818" si="261">DAY(B2755)</f>
        <v>25</v>
      </c>
      <c r="F2755" s="560">
        <f t="shared" ref="F2755:F2818" si="262">IF(HOUR(B2755)&lt;&gt;0,HOUR(B2755),24)</f>
        <v>18</v>
      </c>
      <c r="G2755" s="595">
        <f t="shared" ref="G2755:G2818" si="263">WEEKDAY(B2755,1)</f>
        <v>5</v>
      </c>
      <c r="H2755" s="590">
        <f>CHOOSE('Output Sheet'!$B$4,'8760 Data'!J2755,'8760 Data'!K2755,'8760 Data'!L2755,'8760 Data'!M2755,'8760 Data'!N2755,'8760 Data'!O2755,'8760 Data'!P2755,'8760 Data'!Q2755,'8760 Data'!R2755,'8760 Data'!S2755,'8760 Data'!T2755,'8760 Data'!U2755)</f>
        <v>0</v>
      </c>
      <c r="I2755" s="591" t="e">
        <f>H2755/'Output Sheet'!$B$8</f>
        <v>#DIV/0!</v>
      </c>
      <c r="J2755" s="596"/>
      <c r="K2755" s="560"/>
      <c r="L2755" s="560"/>
      <c r="M2755" s="560"/>
      <c r="N2755" s="560"/>
      <c r="O2755" s="560"/>
      <c r="P2755" s="560"/>
      <c r="Q2755" s="560"/>
      <c r="R2755" s="560"/>
      <c r="S2755" s="560"/>
      <c r="T2755" s="560"/>
      <c r="U2755" s="560"/>
    </row>
    <row r="2756" spans="1:21">
      <c r="A2756" s="593">
        <f t="shared" si="258"/>
        <v>41389</v>
      </c>
      <c r="B2756" s="594">
        <v>41389.791825983797</v>
      </c>
      <c r="C2756" s="560">
        <f t="shared" si="259"/>
        <v>2013</v>
      </c>
      <c r="D2756" s="560">
        <f t="shared" si="260"/>
        <v>4</v>
      </c>
      <c r="E2756" s="560">
        <f t="shared" si="261"/>
        <v>25</v>
      </c>
      <c r="F2756" s="560">
        <f t="shared" si="262"/>
        <v>19</v>
      </c>
      <c r="G2756" s="595">
        <f t="shared" si="263"/>
        <v>5</v>
      </c>
      <c r="H2756" s="590">
        <f>CHOOSE('Output Sheet'!$B$4,'8760 Data'!J2756,'8760 Data'!K2756,'8760 Data'!L2756,'8760 Data'!M2756,'8760 Data'!N2756,'8760 Data'!O2756,'8760 Data'!P2756,'8760 Data'!Q2756,'8760 Data'!R2756,'8760 Data'!S2756,'8760 Data'!T2756,'8760 Data'!U2756)</f>
        <v>0</v>
      </c>
      <c r="I2756" s="591" t="e">
        <f>H2756/'Output Sheet'!$B$8</f>
        <v>#DIV/0!</v>
      </c>
      <c r="J2756" s="596"/>
      <c r="K2756" s="560"/>
      <c r="L2756" s="560"/>
      <c r="M2756" s="560"/>
      <c r="N2756" s="560"/>
      <c r="O2756" s="560"/>
      <c r="P2756" s="560"/>
      <c r="Q2756" s="560"/>
      <c r="R2756" s="560"/>
      <c r="S2756" s="560"/>
      <c r="T2756" s="560"/>
      <c r="U2756" s="560"/>
    </row>
    <row r="2757" spans="1:21">
      <c r="A2757" s="593">
        <f t="shared" si="258"/>
        <v>41389</v>
      </c>
      <c r="B2757" s="594">
        <v>41389.833492708334</v>
      </c>
      <c r="C2757" s="560">
        <f t="shared" si="259"/>
        <v>2013</v>
      </c>
      <c r="D2757" s="560">
        <f t="shared" si="260"/>
        <v>4</v>
      </c>
      <c r="E2757" s="560">
        <f t="shared" si="261"/>
        <v>25</v>
      </c>
      <c r="F2757" s="560">
        <f t="shared" si="262"/>
        <v>20</v>
      </c>
      <c r="G2757" s="595">
        <f t="shared" si="263"/>
        <v>5</v>
      </c>
      <c r="H2757" s="590">
        <f>CHOOSE('Output Sheet'!$B$4,'8760 Data'!J2757,'8760 Data'!K2757,'8760 Data'!L2757,'8760 Data'!M2757,'8760 Data'!N2757,'8760 Data'!O2757,'8760 Data'!P2757,'8760 Data'!Q2757,'8760 Data'!R2757,'8760 Data'!S2757,'8760 Data'!T2757,'8760 Data'!U2757)</f>
        <v>0</v>
      </c>
      <c r="I2757" s="591" t="e">
        <f>H2757/'Output Sheet'!$B$8</f>
        <v>#DIV/0!</v>
      </c>
      <c r="J2757" s="596"/>
      <c r="K2757" s="560"/>
      <c r="L2757" s="560"/>
      <c r="M2757" s="560"/>
      <c r="N2757" s="560"/>
      <c r="O2757" s="560"/>
      <c r="P2757" s="560"/>
      <c r="Q2757" s="560"/>
      <c r="R2757" s="560"/>
      <c r="S2757" s="560"/>
      <c r="T2757" s="560"/>
      <c r="U2757" s="560"/>
    </row>
    <row r="2758" spans="1:21">
      <c r="A2758" s="593">
        <f t="shared" si="258"/>
        <v>41389</v>
      </c>
      <c r="B2758" s="594">
        <v>41389.875159432871</v>
      </c>
      <c r="C2758" s="560">
        <f t="shared" si="259"/>
        <v>2013</v>
      </c>
      <c r="D2758" s="560">
        <f t="shared" si="260"/>
        <v>4</v>
      </c>
      <c r="E2758" s="560">
        <f t="shared" si="261"/>
        <v>25</v>
      </c>
      <c r="F2758" s="560">
        <f t="shared" si="262"/>
        <v>21</v>
      </c>
      <c r="G2758" s="595">
        <f t="shared" si="263"/>
        <v>5</v>
      </c>
      <c r="H2758" s="590">
        <f>CHOOSE('Output Sheet'!$B$4,'8760 Data'!J2758,'8760 Data'!K2758,'8760 Data'!L2758,'8760 Data'!M2758,'8760 Data'!N2758,'8760 Data'!O2758,'8760 Data'!P2758,'8760 Data'!Q2758,'8760 Data'!R2758,'8760 Data'!S2758,'8760 Data'!T2758,'8760 Data'!U2758)</f>
        <v>0</v>
      </c>
      <c r="I2758" s="591" t="e">
        <f>H2758/'Output Sheet'!$B$8</f>
        <v>#DIV/0!</v>
      </c>
      <c r="J2758" s="596"/>
      <c r="K2758" s="560"/>
      <c r="L2758" s="560"/>
      <c r="M2758" s="560"/>
      <c r="N2758" s="560"/>
      <c r="O2758" s="560"/>
      <c r="P2758" s="560"/>
      <c r="Q2758" s="560"/>
      <c r="R2758" s="560"/>
      <c r="S2758" s="560"/>
      <c r="T2758" s="560"/>
      <c r="U2758" s="560"/>
    </row>
    <row r="2759" spans="1:21">
      <c r="A2759" s="593">
        <f t="shared" si="258"/>
        <v>41389</v>
      </c>
      <c r="B2759" s="594">
        <v>41389.916826157409</v>
      </c>
      <c r="C2759" s="560">
        <f t="shared" si="259"/>
        <v>2013</v>
      </c>
      <c r="D2759" s="560">
        <f t="shared" si="260"/>
        <v>4</v>
      </c>
      <c r="E2759" s="560">
        <f t="shared" si="261"/>
        <v>25</v>
      </c>
      <c r="F2759" s="560">
        <f t="shared" si="262"/>
        <v>22</v>
      </c>
      <c r="G2759" s="595">
        <f t="shared" si="263"/>
        <v>5</v>
      </c>
      <c r="H2759" s="590">
        <f>CHOOSE('Output Sheet'!$B$4,'8760 Data'!J2759,'8760 Data'!K2759,'8760 Data'!L2759,'8760 Data'!M2759,'8760 Data'!N2759,'8760 Data'!O2759,'8760 Data'!P2759,'8760 Data'!Q2759,'8760 Data'!R2759,'8760 Data'!S2759,'8760 Data'!T2759,'8760 Data'!U2759)</f>
        <v>0</v>
      </c>
      <c r="I2759" s="591" t="e">
        <f>H2759/'Output Sheet'!$B$8</f>
        <v>#DIV/0!</v>
      </c>
      <c r="J2759" s="596"/>
      <c r="K2759" s="560"/>
      <c r="L2759" s="560"/>
      <c r="M2759" s="560"/>
      <c r="N2759" s="560"/>
      <c r="O2759" s="560"/>
      <c r="P2759" s="560"/>
      <c r="Q2759" s="560"/>
      <c r="R2759" s="560"/>
      <c r="S2759" s="560"/>
      <c r="T2759" s="560"/>
      <c r="U2759" s="560"/>
    </row>
    <row r="2760" spans="1:21">
      <c r="A2760" s="593">
        <f t="shared" si="258"/>
        <v>41389</v>
      </c>
      <c r="B2760" s="594">
        <v>41389.958492881946</v>
      </c>
      <c r="C2760" s="560">
        <f t="shared" si="259"/>
        <v>2013</v>
      </c>
      <c r="D2760" s="560">
        <f t="shared" si="260"/>
        <v>4</v>
      </c>
      <c r="E2760" s="560">
        <f t="shared" si="261"/>
        <v>25</v>
      </c>
      <c r="F2760" s="560">
        <f t="shared" si="262"/>
        <v>23</v>
      </c>
      <c r="G2760" s="595">
        <f t="shared" si="263"/>
        <v>5</v>
      </c>
      <c r="H2760" s="590">
        <f>CHOOSE('Output Sheet'!$B$4,'8760 Data'!J2760,'8760 Data'!K2760,'8760 Data'!L2760,'8760 Data'!M2760,'8760 Data'!N2760,'8760 Data'!O2760,'8760 Data'!P2760,'8760 Data'!Q2760,'8760 Data'!R2760,'8760 Data'!S2760,'8760 Data'!T2760,'8760 Data'!U2760)</f>
        <v>0</v>
      </c>
      <c r="I2760" s="591" t="e">
        <f>H2760/'Output Sheet'!$B$8</f>
        <v>#DIV/0!</v>
      </c>
      <c r="J2760" s="596"/>
      <c r="K2760" s="560"/>
      <c r="L2760" s="560"/>
      <c r="M2760" s="560"/>
      <c r="N2760" s="560"/>
      <c r="O2760" s="560"/>
      <c r="P2760" s="560"/>
      <c r="Q2760" s="560"/>
      <c r="R2760" s="560"/>
      <c r="S2760" s="560"/>
      <c r="T2760" s="560"/>
      <c r="U2760" s="560"/>
    </row>
    <row r="2761" spans="1:21">
      <c r="A2761" s="593">
        <f t="shared" si="258"/>
        <v>41390</v>
      </c>
      <c r="B2761" s="594">
        <v>41390.000159606483</v>
      </c>
      <c r="C2761" s="560">
        <f t="shared" si="259"/>
        <v>2013</v>
      </c>
      <c r="D2761" s="560">
        <f t="shared" si="260"/>
        <v>4</v>
      </c>
      <c r="E2761" s="560">
        <f t="shared" si="261"/>
        <v>26</v>
      </c>
      <c r="F2761" s="560">
        <f t="shared" si="262"/>
        <v>24</v>
      </c>
      <c r="G2761" s="595">
        <f t="shared" si="263"/>
        <v>6</v>
      </c>
      <c r="H2761" s="590">
        <f>CHOOSE('Output Sheet'!$B$4,'8760 Data'!J2761,'8760 Data'!K2761,'8760 Data'!L2761,'8760 Data'!M2761,'8760 Data'!N2761,'8760 Data'!O2761,'8760 Data'!P2761,'8760 Data'!Q2761,'8760 Data'!R2761,'8760 Data'!S2761,'8760 Data'!T2761,'8760 Data'!U2761)</f>
        <v>0</v>
      </c>
      <c r="I2761" s="591" t="e">
        <f>H2761/'Output Sheet'!$B$8</f>
        <v>#DIV/0!</v>
      </c>
      <c r="J2761" s="596"/>
      <c r="K2761" s="560"/>
      <c r="L2761" s="560"/>
      <c r="M2761" s="560"/>
      <c r="N2761" s="560"/>
      <c r="O2761" s="560"/>
      <c r="P2761" s="560"/>
      <c r="Q2761" s="560"/>
      <c r="R2761" s="560"/>
      <c r="S2761" s="560"/>
      <c r="T2761" s="560"/>
      <c r="U2761" s="560"/>
    </row>
    <row r="2762" spans="1:21">
      <c r="A2762" s="593">
        <f t="shared" si="258"/>
        <v>41390</v>
      </c>
      <c r="B2762" s="594">
        <v>41390.04182633102</v>
      </c>
      <c r="C2762" s="560">
        <f t="shared" si="259"/>
        <v>2013</v>
      </c>
      <c r="D2762" s="560">
        <f t="shared" si="260"/>
        <v>4</v>
      </c>
      <c r="E2762" s="560">
        <f t="shared" si="261"/>
        <v>26</v>
      </c>
      <c r="F2762" s="560">
        <f t="shared" si="262"/>
        <v>1</v>
      </c>
      <c r="G2762" s="595">
        <f t="shared" si="263"/>
        <v>6</v>
      </c>
      <c r="H2762" s="590">
        <f>CHOOSE('Output Sheet'!$B$4,'8760 Data'!J2762,'8760 Data'!K2762,'8760 Data'!L2762,'8760 Data'!M2762,'8760 Data'!N2762,'8760 Data'!O2762,'8760 Data'!P2762,'8760 Data'!Q2762,'8760 Data'!R2762,'8760 Data'!S2762,'8760 Data'!T2762,'8760 Data'!U2762)</f>
        <v>0</v>
      </c>
      <c r="I2762" s="591" t="e">
        <f>H2762/'Output Sheet'!$B$8</f>
        <v>#DIV/0!</v>
      </c>
      <c r="J2762" s="596"/>
      <c r="K2762" s="560"/>
      <c r="L2762" s="560"/>
      <c r="M2762" s="560"/>
      <c r="N2762" s="560"/>
      <c r="O2762" s="560"/>
      <c r="P2762" s="560"/>
      <c r="Q2762" s="560"/>
      <c r="R2762" s="560"/>
      <c r="S2762" s="560"/>
      <c r="T2762" s="560"/>
      <c r="U2762" s="560"/>
    </row>
    <row r="2763" spans="1:21">
      <c r="A2763" s="593">
        <f t="shared" si="258"/>
        <v>41390</v>
      </c>
      <c r="B2763" s="594">
        <v>41390.083493055557</v>
      </c>
      <c r="C2763" s="560">
        <f t="shared" si="259"/>
        <v>2013</v>
      </c>
      <c r="D2763" s="560">
        <f t="shared" si="260"/>
        <v>4</v>
      </c>
      <c r="E2763" s="560">
        <f t="shared" si="261"/>
        <v>26</v>
      </c>
      <c r="F2763" s="560">
        <f t="shared" si="262"/>
        <v>2</v>
      </c>
      <c r="G2763" s="595">
        <f t="shared" si="263"/>
        <v>6</v>
      </c>
      <c r="H2763" s="590">
        <f>CHOOSE('Output Sheet'!$B$4,'8760 Data'!J2763,'8760 Data'!K2763,'8760 Data'!L2763,'8760 Data'!M2763,'8760 Data'!N2763,'8760 Data'!O2763,'8760 Data'!P2763,'8760 Data'!Q2763,'8760 Data'!R2763,'8760 Data'!S2763,'8760 Data'!T2763,'8760 Data'!U2763)</f>
        <v>0</v>
      </c>
      <c r="I2763" s="591" t="e">
        <f>H2763/'Output Sheet'!$B$8</f>
        <v>#DIV/0!</v>
      </c>
      <c r="J2763" s="596"/>
      <c r="K2763" s="560"/>
      <c r="L2763" s="560"/>
      <c r="M2763" s="560"/>
      <c r="N2763" s="560"/>
      <c r="O2763" s="560"/>
      <c r="P2763" s="560"/>
      <c r="Q2763" s="560"/>
      <c r="R2763" s="560"/>
      <c r="S2763" s="560"/>
      <c r="T2763" s="560"/>
      <c r="U2763" s="560"/>
    </row>
    <row r="2764" spans="1:21">
      <c r="A2764" s="593">
        <f t="shared" si="258"/>
        <v>41390</v>
      </c>
      <c r="B2764" s="594">
        <v>41390.125159780095</v>
      </c>
      <c r="C2764" s="560">
        <f t="shared" si="259"/>
        <v>2013</v>
      </c>
      <c r="D2764" s="560">
        <f t="shared" si="260"/>
        <v>4</v>
      </c>
      <c r="E2764" s="560">
        <f t="shared" si="261"/>
        <v>26</v>
      </c>
      <c r="F2764" s="560">
        <f t="shared" si="262"/>
        <v>3</v>
      </c>
      <c r="G2764" s="595">
        <f t="shared" si="263"/>
        <v>6</v>
      </c>
      <c r="H2764" s="590">
        <f>CHOOSE('Output Sheet'!$B$4,'8760 Data'!J2764,'8760 Data'!K2764,'8760 Data'!L2764,'8760 Data'!M2764,'8760 Data'!N2764,'8760 Data'!O2764,'8760 Data'!P2764,'8760 Data'!Q2764,'8760 Data'!R2764,'8760 Data'!S2764,'8760 Data'!T2764,'8760 Data'!U2764)</f>
        <v>0</v>
      </c>
      <c r="I2764" s="591" t="e">
        <f>H2764/'Output Sheet'!$B$8</f>
        <v>#DIV/0!</v>
      </c>
      <c r="J2764" s="596"/>
      <c r="K2764" s="560"/>
      <c r="L2764" s="560"/>
      <c r="M2764" s="560"/>
      <c r="N2764" s="560"/>
      <c r="O2764" s="560"/>
      <c r="P2764" s="560"/>
      <c r="Q2764" s="560"/>
      <c r="R2764" s="560"/>
      <c r="S2764" s="560"/>
      <c r="T2764" s="560"/>
      <c r="U2764" s="560"/>
    </row>
    <row r="2765" spans="1:21">
      <c r="A2765" s="593">
        <f t="shared" si="258"/>
        <v>41390</v>
      </c>
      <c r="B2765" s="594">
        <v>41390.166826504632</v>
      </c>
      <c r="C2765" s="560">
        <f t="shared" si="259"/>
        <v>2013</v>
      </c>
      <c r="D2765" s="560">
        <f t="shared" si="260"/>
        <v>4</v>
      </c>
      <c r="E2765" s="560">
        <f t="shared" si="261"/>
        <v>26</v>
      </c>
      <c r="F2765" s="560">
        <f t="shared" si="262"/>
        <v>4</v>
      </c>
      <c r="G2765" s="595">
        <f t="shared" si="263"/>
        <v>6</v>
      </c>
      <c r="H2765" s="590">
        <f>CHOOSE('Output Sheet'!$B$4,'8760 Data'!J2765,'8760 Data'!K2765,'8760 Data'!L2765,'8760 Data'!M2765,'8760 Data'!N2765,'8760 Data'!O2765,'8760 Data'!P2765,'8760 Data'!Q2765,'8760 Data'!R2765,'8760 Data'!S2765,'8760 Data'!T2765,'8760 Data'!U2765)</f>
        <v>0</v>
      </c>
      <c r="I2765" s="591" t="e">
        <f>H2765/'Output Sheet'!$B$8</f>
        <v>#DIV/0!</v>
      </c>
      <c r="J2765" s="596"/>
      <c r="K2765" s="560"/>
      <c r="L2765" s="560"/>
      <c r="M2765" s="560"/>
      <c r="N2765" s="560"/>
      <c r="O2765" s="560"/>
      <c r="P2765" s="560"/>
      <c r="Q2765" s="560"/>
      <c r="R2765" s="560"/>
      <c r="S2765" s="560"/>
      <c r="T2765" s="560"/>
      <c r="U2765" s="560"/>
    </row>
    <row r="2766" spans="1:21">
      <c r="A2766" s="593">
        <f t="shared" si="258"/>
        <v>41390</v>
      </c>
      <c r="B2766" s="594">
        <v>41390.208493229169</v>
      </c>
      <c r="C2766" s="560">
        <f t="shared" si="259"/>
        <v>2013</v>
      </c>
      <c r="D2766" s="560">
        <f t="shared" si="260"/>
        <v>4</v>
      </c>
      <c r="E2766" s="560">
        <f t="shared" si="261"/>
        <v>26</v>
      </c>
      <c r="F2766" s="560">
        <f t="shared" si="262"/>
        <v>5</v>
      </c>
      <c r="G2766" s="595">
        <f t="shared" si="263"/>
        <v>6</v>
      </c>
      <c r="H2766" s="590">
        <f>CHOOSE('Output Sheet'!$B$4,'8760 Data'!J2766,'8760 Data'!K2766,'8760 Data'!L2766,'8760 Data'!M2766,'8760 Data'!N2766,'8760 Data'!O2766,'8760 Data'!P2766,'8760 Data'!Q2766,'8760 Data'!R2766,'8760 Data'!S2766,'8760 Data'!T2766,'8760 Data'!U2766)</f>
        <v>0</v>
      </c>
      <c r="I2766" s="591" t="e">
        <f>H2766/'Output Sheet'!$B$8</f>
        <v>#DIV/0!</v>
      </c>
      <c r="J2766" s="596"/>
      <c r="K2766" s="560"/>
      <c r="L2766" s="560"/>
      <c r="M2766" s="560"/>
      <c r="N2766" s="560"/>
      <c r="O2766" s="560"/>
      <c r="P2766" s="560"/>
      <c r="Q2766" s="560"/>
      <c r="R2766" s="560"/>
      <c r="S2766" s="560"/>
      <c r="T2766" s="560"/>
      <c r="U2766" s="560"/>
    </row>
    <row r="2767" spans="1:21">
      <c r="A2767" s="593">
        <f t="shared" si="258"/>
        <v>41390</v>
      </c>
      <c r="B2767" s="594">
        <v>41390.250159953706</v>
      </c>
      <c r="C2767" s="560">
        <f t="shared" si="259"/>
        <v>2013</v>
      </c>
      <c r="D2767" s="560">
        <f t="shared" si="260"/>
        <v>4</v>
      </c>
      <c r="E2767" s="560">
        <f t="shared" si="261"/>
        <v>26</v>
      </c>
      <c r="F2767" s="560">
        <f t="shared" si="262"/>
        <v>6</v>
      </c>
      <c r="G2767" s="595">
        <f t="shared" si="263"/>
        <v>6</v>
      </c>
      <c r="H2767" s="590">
        <f>CHOOSE('Output Sheet'!$B$4,'8760 Data'!J2767,'8760 Data'!K2767,'8760 Data'!L2767,'8760 Data'!M2767,'8760 Data'!N2767,'8760 Data'!O2767,'8760 Data'!P2767,'8760 Data'!Q2767,'8760 Data'!R2767,'8760 Data'!S2767,'8760 Data'!T2767,'8760 Data'!U2767)</f>
        <v>0</v>
      </c>
      <c r="I2767" s="591" t="e">
        <f>H2767/'Output Sheet'!$B$8</f>
        <v>#DIV/0!</v>
      </c>
      <c r="J2767" s="596"/>
      <c r="K2767" s="560"/>
      <c r="L2767" s="560"/>
      <c r="M2767" s="560"/>
      <c r="N2767" s="560"/>
      <c r="O2767" s="560"/>
      <c r="P2767" s="560"/>
      <c r="Q2767" s="560"/>
      <c r="R2767" s="560"/>
      <c r="S2767" s="560"/>
      <c r="T2767" s="560"/>
      <c r="U2767" s="560"/>
    </row>
    <row r="2768" spans="1:21">
      <c r="A2768" s="593">
        <f t="shared" si="258"/>
        <v>41390</v>
      </c>
      <c r="B2768" s="594">
        <v>41390.291826678244</v>
      </c>
      <c r="C2768" s="560">
        <f t="shared" si="259"/>
        <v>2013</v>
      </c>
      <c r="D2768" s="560">
        <f t="shared" si="260"/>
        <v>4</v>
      </c>
      <c r="E2768" s="560">
        <f t="shared" si="261"/>
        <v>26</v>
      </c>
      <c r="F2768" s="560">
        <f t="shared" si="262"/>
        <v>7</v>
      </c>
      <c r="G2768" s="595">
        <f t="shared" si="263"/>
        <v>6</v>
      </c>
      <c r="H2768" s="590">
        <f>CHOOSE('Output Sheet'!$B$4,'8760 Data'!J2768,'8760 Data'!K2768,'8760 Data'!L2768,'8760 Data'!M2768,'8760 Data'!N2768,'8760 Data'!O2768,'8760 Data'!P2768,'8760 Data'!Q2768,'8760 Data'!R2768,'8760 Data'!S2768,'8760 Data'!T2768,'8760 Data'!U2768)</f>
        <v>0</v>
      </c>
      <c r="I2768" s="591" t="e">
        <f>H2768/'Output Sheet'!$B$8</f>
        <v>#DIV/0!</v>
      </c>
      <c r="J2768" s="596"/>
      <c r="K2768" s="560"/>
      <c r="L2768" s="560"/>
      <c r="M2768" s="560"/>
      <c r="N2768" s="560"/>
      <c r="O2768" s="560"/>
      <c r="P2768" s="560"/>
      <c r="Q2768" s="560"/>
      <c r="R2768" s="560"/>
      <c r="S2768" s="560"/>
      <c r="T2768" s="560"/>
      <c r="U2768" s="560"/>
    </row>
    <row r="2769" spans="1:21">
      <c r="A2769" s="593">
        <f t="shared" si="258"/>
        <v>41390</v>
      </c>
      <c r="B2769" s="594">
        <v>41390.333493402781</v>
      </c>
      <c r="C2769" s="560">
        <f t="shared" si="259"/>
        <v>2013</v>
      </c>
      <c r="D2769" s="560">
        <f t="shared" si="260"/>
        <v>4</v>
      </c>
      <c r="E2769" s="560">
        <f t="shared" si="261"/>
        <v>26</v>
      </c>
      <c r="F2769" s="560">
        <f t="shared" si="262"/>
        <v>8</v>
      </c>
      <c r="G2769" s="595">
        <f t="shared" si="263"/>
        <v>6</v>
      </c>
      <c r="H2769" s="590">
        <f>CHOOSE('Output Sheet'!$B$4,'8760 Data'!J2769,'8760 Data'!K2769,'8760 Data'!L2769,'8760 Data'!M2769,'8760 Data'!N2769,'8760 Data'!O2769,'8760 Data'!P2769,'8760 Data'!Q2769,'8760 Data'!R2769,'8760 Data'!S2769,'8760 Data'!T2769,'8760 Data'!U2769)</f>
        <v>0</v>
      </c>
      <c r="I2769" s="591" t="e">
        <f>H2769/'Output Sheet'!$B$8</f>
        <v>#DIV/0!</v>
      </c>
      <c r="J2769" s="596"/>
      <c r="K2769" s="560"/>
      <c r="L2769" s="560"/>
      <c r="M2769" s="560"/>
      <c r="N2769" s="560"/>
      <c r="O2769" s="560"/>
      <c r="P2769" s="560"/>
      <c r="Q2769" s="560"/>
      <c r="R2769" s="560"/>
      <c r="S2769" s="560"/>
      <c r="T2769" s="560"/>
      <c r="U2769" s="560"/>
    </row>
    <row r="2770" spans="1:21">
      <c r="A2770" s="593">
        <f t="shared" si="258"/>
        <v>41390</v>
      </c>
      <c r="B2770" s="594">
        <v>41390.375160127318</v>
      </c>
      <c r="C2770" s="560">
        <f t="shared" si="259"/>
        <v>2013</v>
      </c>
      <c r="D2770" s="560">
        <f t="shared" si="260"/>
        <v>4</v>
      </c>
      <c r="E2770" s="560">
        <f t="shared" si="261"/>
        <v>26</v>
      </c>
      <c r="F2770" s="560">
        <f t="shared" si="262"/>
        <v>9</v>
      </c>
      <c r="G2770" s="595">
        <f t="shared" si="263"/>
        <v>6</v>
      </c>
      <c r="H2770" s="590">
        <f>CHOOSE('Output Sheet'!$B$4,'8760 Data'!J2770,'8760 Data'!K2770,'8760 Data'!L2770,'8760 Data'!M2770,'8760 Data'!N2770,'8760 Data'!O2770,'8760 Data'!P2770,'8760 Data'!Q2770,'8760 Data'!R2770,'8760 Data'!S2770,'8760 Data'!T2770,'8760 Data'!U2770)</f>
        <v>0</v>
      </c>
      <c r="I2770" s="591" t="e">
        <f>H2770/'Output Sheet'!$B$8</f>
        <v>#DIV/0!</v>
      </c>
      <c r="J2770" s="596"/>
      <c r="K2770" s="560"/>
      <c r="L2770" s="560"/>
      <c r="M2770" s="560"/>
      <c r="N2770" s="560"/>
      <c r="O2770" s="560"/>
      <c r="P2770" s="560"/>
      <c r="Q2770" s="560"/>
      <c r="R2770" s="560"/>
      <c r="S2770" s="560"/>
      <c r="T2770" s="560"/>
      <c r="U2770" s="560"/>
    </row>
    <row r="2771" spans="1:21">
      <c r="A2771" s="593">
        <f t="shared" si="258"/>
        <v>41390</v>
      </c>
      <c r="B2771" s="594">
        <v>41390.416826851855</v>
      </c>
      <c r="C2771" s="560">
        <f t="shared" si="259"/>
        <v>2013</v>
      </c>
      <c r="D2771" s="560">
        <f t="shared" si="260"/>
        <v>4</v>
      </c>
      <c r="E2771" s="560">
        <f t="shared" si="261"/>
        <v>26</v>
      </c>
      <c r="F2771" s="560">
        <f t="shared" si="262"/>
        <v>10</v>
      </c>
      <c r="G2771" s="595">
        <f t="shared" si="263"/>
        <v>6</v>
      </c>
      <c r="H2771" s="590">
        <f>CHOOSE('Output Sheet'!$B$4,'8760 Data'!J2771,'8760 Data'!K2771,'8760 Data'!L2771,'8760 Data'!M2771,'8760 Data'!N2771,'8760 Data'!O2771,'8760 Data'!P2771,'8760 Data'!Q2771,'8760 Data'!R2771,'8760 Data'!S2771,'8760 Data'!T2771,'8760 Data'!U2771)</f>
        <v>0</v>
      </c>
      <c r="I2771" s="591" t="e">
        <f>H2771/'Output Sheet'!$B$8</f>
        <v>#DIV/0!</v>
      </c>
      <c r="J2771" s="596"/>
      <c r="K2771" s="560"/>
      <c r="L2771" s="560"/>
      <c r="M2771" s="560"/>
      <c r="N2771" s="560"/>
      <c r="O2771" s="560"/>
      <c r="P2771" s="560"/>
      <c r="Q2771" s="560"/>
      <c r="R2771" s="560"/>
      <c r="S2771" s="560"/>
      <c r="T2771" s="560"/>
      <c r="U2771" s="560"/>
    </row>
    <row r="2772" spans="1:21">
      <c r="A2772" s="593">
        <f t="shared" si="258"/>
        <v>41390</v>
      </c>
      <c r="B2772" s="594">
        <v>41390.458493576392</v>
      </c>
      <c r="C2772" s="560">
        <f t="shared" si="259"/>
        <v>2013</v>
      </c>
      <c r="D2772" s="560">
        <f t="shared" si="260"/>
        <v>4</v>
      </c>
      <c r="E2772" s="560">
        <f t="shared" si="261"/>
        <v>26</v>
      </c>
      <c r="F2772" s="560">
        <f t="shared" si="262"/>
        <v>11</v>
      </c>
      <c r="G2772" s="595">
        <f t="shared" si="263"/>
        <v>6</v>
      </c>
      <c r="H2772" s="590">
        <f>CHOOSE('Output Sheet'!$B$4,'8760 Data'!J2772,'8760 Data'!K2772,'8760 Data'!L2772,'8760 Data'!M2772,'8760 Data'!N2772,'8760 Data'!O2772,'8760 Data'!P2772,'8760 Data'!Q2772,'8760 Data'!R2772,'8760 Data'!S2772,'8760 Data'!T2772,'8760 Data'!U2772)</f>
        <v>0</v>
      </c>
      <c r="I2772" s="591" t="e">
        <f>H2772/'Output Sheet'!$B$8</f>
        <v>#DIV/0!</v>
      </c>
      <c r="J2772" s="596"/>
      <c r="K2772" s="560"/>
      <c r="L2772" s="560"/>
      <c r="M2772" s="560"/>
      <c r="N2772" s="560"/>
      <c r="O2772" s="560"/>
      <c r="P2772" s="560"/>
      <c r="Q2772" s="560"/>
      <c r="R2772" s="560"/>
      <c r="S2772" s="560"/>
      <c r="T2772" s="560"/>
      <c r="U2772" s="560"/>
    </row>
    <row r="2773" spans="1:21">
      <c r="A2773" s="593">
        <f t="shared" si="258"/>
        <v>41390</v>
      </c>
      <c r="B2773" s="594">
        <v>41390.500160300922</v>
      </c>
      <c r="C2773" s="560">
        <f t="shared" si="259"/>
        <v>2013</v>
      </c>
      <c r="D2773" s="560">
        <f t="shared" si="260"/>
        <v>4</v>
      </c>
      <c r="E2773" s="560">
        <f t="shared" si="261"/>
        <v>26</v>
      </c>
      <c r="F2773" s="560">
        <f t="shared" si="262"/>
        <v>12</v>
      </c>
      <c r="G2773" s="595">
        <f t="shared" si="263"/>
        <v>6</v>
      </c>
      <c r="H2773" s="590">
        <f>CHOOSE('Output Sheet'!$B$4,'8760 Data'!J2773,'8760 Data'!K2773,'8760 Data'!L2773,'8760 Data'!M2773,'8760 Data'!N2773,'8760 Data'!O2773,'8760 Data'!P2773,'8760 Data'!Q2773,'8760 Data'!R2773,'8760 Data'!S2773,'8760 Data'!T2773,'8760 Data'!U2773)</f>
        <v>0</v>
      </c>
      <c r="I2773" s="591" t="e">
        <f>H2773/'Output Sheet'!$B$8</f>
        <v>#DIV/0!</v>
      </c>
      <c r="J2773" s="596"/>
      <c r="K2773" s="560"/>
      <c r="L2773" s="560"/>
      <c r="M2773" s="560"/>
      <c r="N2773" s="560"/>
      <c r="O2773" s="560"/>
      <c r="P2773" s="560"/>
      <c r="Q2773" s="560"/>
      <c r="R2773" s="560"/>
      <c r="S2773" s="560"/>
      <c r="T2773" s="560"/>
      <c r="U2773" s="560"/>
    </row>
    <row r="2774" spans="1:21">
      <c r="A2774" s="593">
        <f t="shared" si="258"/>
        <v>41390</v>
      </c>
      <c r="B2774" s="594">
        <v>41390.541827025459</v>
      </c>
      <c r="C2774" s="560">
        <f t="shared" si="259"/>
        <v>2013</v>
      </c>
      <c r="D2774" s="560">
        <f t="shared" si="260"/>
        <v>4</v>
      </c>
      <c r="E2774" s="560">
        <f t="shared" si="261"/>
        <v>26</v>
      </c>
      <c r="F2774" s="560">
        <f t="shared" si="262"/>
        <v>13</v>
      </c>
      <c r="G2774" s="595">
        <f t="shared" si="263"/>
        <v>6</v>
      </c>
      <c r="H2774" s="590">
        <f>CHOOSE('Output Sheet'!$B$4,'8760 Data'!J2774,'8760 Data'!K2774,'8760 Data'!L2774,'8760 Data'!M2774,'8760 Data'!N2774,'8760 Data'!O2774,'8760 Data'!P2774,'8760 Data'!Q2774,'8760 Data'!R2774,'8760 Data'!S2774,'8760 Data'!T2774,'8760 Data'!U2774)</f>
        <v>0</v>
      </c>
      <c r="I2774" s="591" t="e">
        <f>H2774/'Output Sheet'!$B$8</f>
        <v>#DIV/0!</v>
      </c>
      <c r="J2774" s="596"/>
      <c r="K2774" s="560"/>
      <c r="L2774" s="560"/>
      <c r="M2774" s="560"/>
      <c r="N2774" s="560"/>
      <c r="O2774" s="560"/>
      <c r="P2774" s="560"/>
      <c r="Q2774" s="560"/>
      <c r="R2774" s="560"/>
      <c r="S2774" s="560"/>
      <c r="T2774" s="560"/>
      <c r="U2774" s="560"/>
    </row>
    <row r="2775" spans="1:21">
      <c r="A2775" s="593">
        <f t="shared" si="258"/>
        <v>41390</v>
      </c>
      <c r="B2775" s="594">
        <v>41390.583493749997</v>
      </c>
      <c r="C2775" s="560">
        <f t="shared" si="259"/>
        <v>2013</v>
      </c>
      <c r="D2775" s="560">
        <f t="shared" si="260"/>
        <v>4</v>
      </c>
      <c r="E2775" s="560">
        <f t="shared" si="261"/>
        <v>26</v>
      </c>
      <c r="F2775" s="560">
        <f t="shared" si="262"/>
        <v>14</v>
      </c>
      <c r="G2775" s="595">
        <f t="shared" si="263"/>
        <v>6</v>
      </c>
      <c r="H2775" s="590">
        <f>CHOOSE('Output Sheet'!$B$4,'8760 Data'!J2775,'8760 Data'!K2775,'8760 Data'!L2775,'8760 Data'!M2775,'8760 Data'!N2775,'8760 Data'!O2775,'8760 Data'!P2775,'8760 Data'!Q2775,'8760 Data'!R2775,'8760 Data'!S2775,'8760 Data'!T2775,'8760 Data'!U2775)</f>
        <v>0</v>
      </c>
      <c r="I2775" s="591" t="e">
        <f>H2775/'Output Sheet'!$B$8</f>
        <v>#DIV/0!</v>
      </c>
      <c r="J2775" s="596"/>
      <c r="K2775" s="560"/>
      <c r="L2775" s="560"/>
      <c r="M2775" s="560"/>
      <c r="N2775" s="560"/>
      <c r="O2775" s="560"/>
      <c r="P2775" s="560"/>
      <c r="Q2775" s="560"/>
      <c r="R2775" s="560"/>
      <c r="S2775" s="560"/>
      <c r="T2775" s="560"/>
      <c r="U2775" s="560"/>
    </row>
    <row r="2776" spans="1:21">
      <c r="A2776" s="593">
        <f t="shared" si="258"/>
        <v>41390</v>
      </c>
      <c r="B2776" s="594">
        <v>41390.625160474534</v>
      </c>
      <c r="C2776" s="560">
        <f t="shared" si="259"/>
        <v>2013</v>
      </c>
      <c r="D2776" s="560">
        <f t="shared" si="260"/>
        <v>4</v>
      </c>
      <c r="E2776" s="560">
        <f t="shared" si="261"/>
        <v>26</v>
      </c>
      <c r="F2776" s="560">
        <f t="shared" si="262"/>
        <v>15</v>
      </c>
      <c r="G2776" s="595">
        <f t="shared" si="263"/>
        <v>6</v>
      </c>
      <c r="H2776" s="590">
        <f>CHOOSE('Output Sheet'!$B$4,'8760 Data'!J2776,'8760 Data'!K2776,'8760 Data'!L2776,'8760 Data'!M2776,'8760 Data'!N2776,'8760 Data'!O2776,'8760 Data'!P2776,'8760 Data'!Q2776,'8760 Data'!R2776,'8760 Data'!S2776,'8760 Data'!T2776,'8760 Data'!U2776)</f>
        <v>0</v>
      </c>
      <c r="I2776" s="591" t="e">
        <f>H2776/'Output Sheet'!$B$8</f>
        <v>#DIV/0!</v>
      </c>
      <c r="J2776" s="596"/>
      <c r="K2776" s="560"/>
      <c r="L2776" s="560"/>
      <c r="M2776" s="560"/>
      <c r="N2776" s="560"/>
      <c r="O2776" s="560"/>
      <c r="P2776" s="560"/>
      <c r="Q2776" s="560"/>
      <c r="R2776" s="560"/>
      <c r="S2776" s="560"/>
      <c r="T2776" s="560"/>
      <c r="U2776" s="560"/>
    </row>
    <row r="2777" spans="1:21">
      <c r="A2777" s="593">
        <f t="shared" si="258"/>
        <v>41390</v>
      </c>
      <c r="B2777" s="594">
        <v>41390.666827199071</v>
      </c>
      <c r="C2777" s="560">
        <f t="shared" si="259"/>
        <v>2013</v>
      </c>
      <c r="D2777" s="560">
        <f t="shared" si="260"/>
        <v>4</v>
      </c>
      <c r="E2777" s="560">
        <f t="shared" si="261"/>
        <v>26</v>
      </c>
      <c r="F2777" s="560">
        <f t="shared" si="262"/>
        <v>16</v>
      </c>
      <c r="G2777" s="595">
        <f t="shared" si="263"/>
        <v>6</v>
      </c>
      <c r="H2777" s="590">
        <f>CHOOSE('Output Sheet'!$B$4,'8760 Data'!J2777,'8760 Data'!K2777,'8760 Data'!L2777,'8760 Data'!M2777,'8760 Data'!N2777,'8760 Data'!O2777,'8760 Data'!P2777,'8760 Data'!Q2777,'8760 Data'!R2777,'8760 Data'!S2777,'8760 Data'!T2777,'8760 Data'!U2777)</f>
        <v>0</v>
      </c>
      <c r="I2777" s="591" t="e">
        <f>H2777/'Output Sheet'!$B$8</f>
        <v>#DIV/0!</v>
      </c>
      <c r="J2777" s="596"/>
      <c r="K2777" s="560"/>
      <c r="L2777" s="560"/>
      <c r="M2777" s="560"/>
      <c r="N2777" s="560"/>
      <c r="O2777" s="560"/>
      <c r="P2777" s="560"/>
      <c r="Q2777" s="560"/>
      <c r="R2777" s="560"/>
      <c r="S2777" s="560"/>
      <c r="T2777" s="560"/>
      <c r="U2777" s="560"/>
    </row>
    <row r="2778" spans="1:21">
      <c r="A2778" s="593">
        <f t="shared" si="258"/>
        <v>41390</v>
      </c>
      <c r="B2778" s="594">
        <v>41390.708493923608</v>
      </c>
      <c r="C2778" s="560">
        <f t="shared" si="259"/>
        <v>2013</v>
      </c>
      <c r="D2778" s="560">
        <f t="shared" si="260"/>
        <v>4</v>
      </c>
      <c r="E2778" s="560">
        <f t="shared" si="261"/>
        <v>26</v>
      </c>
      <c r="F2778" s="560">
        <f t="shared" si="262"/>
        <v>17</v>
      </c>
      <c r="G2778" s="595">
        <f t="shared" si="263"/>
        <v>6</v>
      </c>
      <c r="H2778" s="590">
        <f>CHOOSE('Output Sheet'!$B$4,'8760 Data'!J2778,'8760 Data'!K2778,'8760 Data'!L2778,'8760 Data'!M2778,'8760 Data'!N2778,'8760 Data'!O2778,'8760 Data'!P2778,'8760 Data'!Q2778,'8760 Data'!R2778,'8760 Data'!S2778,'8760 Data'!T2778,'8760 Data'!U2778)</f>
        <v>0</v>
      </c>
      <c r="I2778" s="591" t="e">
        <f>H2778/'Output Sheet'!$B$8</f>
        <v>#DIV/0!</v>
      </c>
      <c r="J2778" s="596"/>
      <c r="K2778" s="560"/>
      <c r="L2778" s="560"/>
      <c r="M2778" s="560"/>
      <c r="N2778" s="560"/>
      <c r="O2778" s="560"/>
      <c r="P2778" s="560"/>
      <c r="Q2778" s="560"/>
      <c r="R2778" s="560"/>
      <c r="S2778" s="560"/>
      <c r="T2778" s="560"/>
      <c r="U2778" s="560"/>
    </row>
    <row r="2779" spans="1:21">
      <c r="A2779" s="593">
        <f t="shared" si="258"/>
        <v>41390</v>
      </c>
      <c r="B2779" s="594">
        <v>41390.750160648146</v>
      </c>
      <c r="C2779" s="560">
        <f t="shared" si="259"/>
        <v>2013</v>
      </c>
      <c r="D2779" s="560">
        <f t="shared" si="260"/>
        <v>4</v>
      </c>
      <c r="E2779" s="560">
        <f t="shared" si="261"/>
        <v>26</v>
      </c>
      <c r="F2779" s="560">
        <f t="shared" si="262"/>
        <v>18</v>
      </c>
      <c r="G2779" s="595">
        <f t="shared" si="263"/>
        <v>6</v>
      </c>
      <c r="H2779" s="590">
        <f>CHOOSE('Output Sheet'!$B$4,'8760 Data'!J2779,'8760 Data'!K2779,'8760 Data'!L2779,'8760 Data'!M2779,'8760 Data'!N2779,'8760 Data'!O2779,'8760 Data'!P2779,'8760 Data'!Q2779,'8760 Data'!R2779,'8760 Data'!S2779,'8760 Data'!T2779,'8760 Data'!U2779)</f>
        <v>0</v>
      </c>
      <c r="I2779" s="591" t="e">
        <f>H2779/'Output Sheet'!$B$8</f>
        <v>#DIV/0!</v>
      </c>
      <c r="J2779" s="596"/>
      <c r="K2779" s="560"/>
      <c r="L2779" s="560"/>
      <c r="M2779" s="560"/>
      <c r="N2779" s="560"/>
      <c r="O2779" s="560"/>
      <c r="P2779" s="560"/>
      <c r="Q2779" s="560"/>
      <c r="R2779" s="560"/>
      <c r="S2779" s="560"/>
      <c r="T2779" s="560"/>
      <c r="U2779" s="560"/>
    </row>
    <row r="2780" spans="1:21">
      <c r="A2780" s="593">
        <f t="shared" si="258"/>
        <v>41390</v>
      </c>
      <c r="B2780" s="594">
        <v>41390.791827372683</v>
      </c>
      <c r="C2780" s="560">
        <f t="shared" si="259"/>
        <v>2013</v>
      </c>
      <c r="D2780" s="560">
        <f t="shared" si="260"/>
        <v>4</v>
      </c>
      <c r="E2780" s="560">
        <f t="shared" si="261"/>
        <v>26</v>
      </c>
      <c r="F2780" s="560">
        <f t="shared" si="262"/>
        <v>19</v>
      </c>
      <c r="G2780" s="595">
        <f t="shared" si="263"/>
        <v>6</v>
      </c>
      <c r="H2780" s="590">
        <f>CHOOSE('Output Sheet'!$B$4,'8760 Data'!J2780,'8760 Data'!K2780,'8760 Data'!L2780,'8760 Data'!M2780,'8760 Data'!N2780,'8760 Data'!O2780,'8760 Data'!P2780,'8760 Data'!Q2780,'8760 Data'!R2780,'8760 Data'!S2780,'8760 Data'!T2780,'8760 Data'!U2780)</f>
        <v>0</v>
      </c>
      <c r="I2780" s="591" t="e">
        <f>H2780/'Output Sheet'!$B$8</f>
        <v>#DIV/0!</v>
      </c>
      <c r="J2780" s="596"/>
      <c r="K2780" s="560"/>
      <c r="L2780" s="560"/>
      <c r="M2780" s="560"/>
      <c r="N2780" s="560"/>
      <c r="O2780" s="560"/>
      <c r="P2780" s="560"/>
      <c r="Q2780" s="560"/>
      <c r="R2780" s="560"/>
      <c r="S2780" s="560"/>
      <c r="T2780" s="560"/>
      <c r="U2780" s="560"/>
    </row>
    <row r="2781" spans="1:21">
      <c r="A2781" s="593">
        <f t="shared" si="258"/>
        <v>41390</v>
      </c>
      <c r="B2781" s="594">
        <v>41390.83349409722</v>
      </c>
      <c r="C2781" s="560">
        <f t="shared" si="259"/>
        <v>2013</v>
      </c>
      <c r="D2781" s="560">
        <f t="shared" si="260"/>
        <v>4</v>
      </c>
      <c r="E2781" s="560">
        <f t="shared" si="261"/>
        <v>26</v>
      </c>
      <c r="F2781" s="560">
        <f t="shared" si="262"/>
        <v>20</v>
      </c>
      <c r="G2781" s="595">
        <f t="shared" si="263"/>
        <v>6</v>
      </c>
      <c r="H2781" s="590">
        <f>CHOOSE('Output Sheet'!$B$4,'8760 Data'!J2781,'8760 Data'!K2781,'8760 Data'!L2781,'8760 Data'!M2781,'8760 Data'!N2781,'8760 Data'!O2781,'8760 Data'!P2781,'8760 Data'!Q2781,'8760 Data'!R2781,'8760 Data'!S2781,'8760 Data'!T2781,'8760 Data'!U2781)</f>
        <v>0</v>
      </c>
      <c r="I2781" s="591" t="e">
        <f>H2781/'Output Sheet'!$B$8</f>
        <v>#DIV/0!</v>
      </c>
      <c r="J2781" s="596"/>
      <c r="K2781" s="560"/>
      <c r="L2781" s="560"/>
      <c r="M2781" s="560"/>
      <c r="N2781" s="560"/>
      <c r="O2781" s="560"/>
      <c r="P2781" s="560"/>
      <c r="Q2781" s="560"/>
      <c r="R2781" s="560"/>
      <c r="S2781" s="560"/>
      <c r="T2781" s="560"/>
      <c r="U2781" s="560"/>
    </row>
    <row r="2782" spans="1:21">
      <c r="A2782" s="593">
        <f t="shared" si="258"/>
        <v>41390</v>
      </c>
      <c r="B2782" s="594">
        <v>41390.875160821757</v>
      </c>
      <c r="C2782" s="560">
        <f t="shared" si="259"/>
        <v>2013</v>
      </c>
      <c r="D2782" s="560">
        <f t="shared" si="260"/>
        <v>4</v>
      </c>
      <c r="E2782" s="560">
        <f t="shared" si="261"/>
        <v>26</v>
      </c>
      <c r="F2782" s="560">
        <f t="shared" si="262"/>
        <v>21</v>
      </c>
      <c r="G2782" s="595">
        <f t="shared" si="263"/>
        <v>6</v>
      </c>
      <c r="H2782" s="590">
        <f>CHOOSE('Output Sheet'!$B$4,'8760 Data'!J2782,'8760 Data'!K2782,'8760 Data'!L2782,'8760 Data'!M2782,'8760 Data'!N2782,'8760 Data'!O2782,'8760 Data'!P2782,'8760 Data'!Q2782,'8760 Data'!R2782,'8760 Data'!S2782,'8760 Data'!T2782,'8760 Data'!U2782)</f>
        <v>0</v>
      </c>
      <c r="I2782" s="591" t="e">
        <f>H2782/'Output Sheet'!$B$8</f>
        <v>#DIV/0!</v>
      </c>
      <c r="J2782" s="596"/>
      <c r="K2782" s="560"/>
      <c r="L2782" s="560"/>
      <c r="M2782" s="560"/>
      <c r="N2782" s="560"/>
      <c r="O2782" s="560"/>
      <c r="P2782" s="560"/>
      <c r="Q2782" s="560"/>
      <c r="R2782" s="560"/>
      <c r="S2782" s="560"/>
      <c r="T2782" s="560"/>
      <c r="U2782" s="560"/>
    </row>
    <row r="2783" spans="1:21">
      <c r="A2783" s="593">
        <f t="shared" si="258"/>
        <v>41390</v>
      </c>
      <c r="B2783" s="594">
        <v>41390.916827546294</v>
      </c>
      <c r="C2783" s="560">
        <f t="shared" si="259"/>
        <v>2013</v>
      </c>
      <c r="D2783" s="560">
        <f t="shared" si="260"/>
        <v>4</v>
      </c>
      <c r="E2783" s="560">
        <f t="shared" si="261"/>
        <v>26</v>
      </c>
      <c r="F2783" s="560">
        <f t="shared" si="262"/>
        <v>22</v>
      </c>
      <c r="G2783" s="595">
        <f t="shared" si="263"/>
        <v>6</v>
      </c>
      <c r="H2783" s="590">
        <f>CHOOSE('Output Sheet'!$B$4,'8760 Data'!J2783,'8760 Data'!K2783,'8760 Data'!L2783,'8760 Data'!M2783,'8760 Data'!N2783,'8760 Data'!O2783,'8760 Data'!P2783,'8760 Data'!Q2783,'8760 Data'!R2783,'8760 Data'!S2783,'8760 Data'!T2783,'8760 Data'!U2783)</f>
        <v>0</v>
      </c>
      <c r="I2783" s="591" t="e">
        <f>H2783/'Output Sheet'!$B$8</f>
        <v>#DIV/0!</v>
      </c>
      <c r="J2783" s="596"/>
      <c r="K2783" s="560"/>
      <c r="L2783" s="560"/>
      <c r="M2783" s="560"/>
      <c r="N2783" s="560"/>
      <c r="O2783" s="560"/>
      <c r="P2783" s="560"/>
      <c r="Q2783" s="560"/>
      <c r="R2783" s="560"/>
      <c r="S2783" s="560"/>
      <c r="T2783" s="560"/>
      <c r="U2783" s="560"/>
    </row>
    <row r="2784" spans="1:21">
      <c r="A2784" s="593">
        <f t="shared" si="258"/>
        <v>41390</v>
      </c>
      <c r="B2784" s="594">
        <v>41390.958494270832</v>
      </c>
      <c r="C2784" s="560">
        <f t="shared" si="259"/>
        <v>2013</v>
      </c>
      <c r="D2784" s="560">
        <f t="shared" si="260"/>
        <v>4</v>
      </c>
      <c r="E2784" s="560">
        <f t="shared" si="261"/>
        <v>26</v>
      </c>
      <c r="F2784" s="560">
        <f t="shared" si="262"/>
        <v>23</v>
      </c>
      <c r="G2784" s="595">
        <f t="shared" si="263"/>
        <v>6</v>
      </c>
      <c r="H2784" s="590">
        <f>CHOOSE('Output Sheet'!$B$4,'8760 Data'!J2784,'8760 Data'!K2784,'8760 Data'!L2784,'8760 Data'!M2784,'8760 Data'!N2784,'8760 Data'!O2784,'8760 Data'!P2784,'8760 Data'!Q2784,'8760 Data'!R2784,'8760 Data'!S2784,'8760 Data'!T2784,'8760 Data'!U2784)</f>
        <v>0</v>
      </c>
      <c r="I2784" s="591" t="e">
        <f>H2784/'Output Sheet'!$B$8</f>
        <v>#DIV/0!</v>
      </c>
      <c r="J2784" s="596"/>
      <c r="K2784" s="560"/>
      <c r="L2784" s="560"/>
      <c r="M2784" s="560"/>
      <c r="N2784" s="560"/>
      <c r="O2784" s="560"/>
      <c r="P2784" s="560"/>
      <c r="Q2784" s="560"/>
      <c r="R2784" s="560"/>
      <c r="S2784" s="560"/>
      <c r="T2784" s="560"/>
      <c r="U2784" s="560"/>
    </row>
    <row r="2785" spans="1:21">
      <c r="A2785" s="593">
        <f t="shared" si="258"/>
        <v>41391</v>
      </c>
      <c r="B2785" s="594">
        <v>41391.000160995369</v>
      </c>
      <c r="C2785" s="560">
        <f t="shared" si="259"/>
        <v>2013</v>
      </c>
      <c r="D2785" s="560">
        <f t="shared" si="260"/>
        <v>4</v>
      </c>
      <c r="E2785" s="560">
        <f t="shared" si="261"/>
        <v>27</v>
      </c>
      <c r="F2785" s="560">
        <f t="shared" si="262"/>
        <v>24</v>
      </c>
      <c r="G2785" s="595">
        <f t="shared" si="263"/>
        <v>7</v>
      </c>
      <c r="H2785" s="590">
        <f>CHOOSE('Output Sheet'!$B$4,'8760 Data'!J2785,'8760 Data'!K2785,'8760 Data'!L2785,'8760 Data'!M2785,'8760 Data'!N2785,'8760 Data'!O2785,'8760 Data'!P2785,'8760 Data'!Q2785,'8760 Data'!R2785,'8760 Data'!S2785,'8760 Data'!T2785,'8760 Data'!U2785)</f>
        <v>0</v>
      </c>
      <c r="I2785" s="591" t="e">
        <f>H2785/'Output Sheet'!$B$8</f>
        <v>#DIV/0!</v>
      </c>
      <c r="J2785" s="596"/>
      <c r="K2785" s="560"/>
      <c r="L2785" s="560"/>
      <c r="M2785" s="560"/>
      <c r="N2785" s="560"/>
      <c r="O2785" s="560"/>
      <c r="P2785" s="560"/>
      <c r="Q2785" s="560"/>
      <c r="R2785" s="560"/>
      <c r="S2785" s="560"/>
      <c r="T2785" s="560"/>
      <c r="U2785" s="560"/>
    </row>
    <row r="2786" spans="1:21">
      <c r="A2786" s="593">
        <f t="shared" si="258"/>
        <v>41391</v>
      </c>
      <c r="B2786" s="594">
        <v>41391.041827719906</v>
      </c>
      <c r="C2786" s="560">
        <f t="shared" si="259"/>
        <v>2013</v>
      </c>
      <c r="D2786" s="560">
        <f t="shared" si="260"/>
        <v>4</v>
      </c>
      <c r="E2786" s="560">
        <f t="shared" si="261"/>
        <v>27</v>
      </c>
      <c r="F2786" s="560">
        <f t="shared" si="262"/>
        <v>1</v>
      </c>
      <c r="G2786" s="595">
        <f t="shared" si="263"/>
        <v>7</v>
      </c>
      <c r="H2786" s="590">
        <f>CHOOSE('Output Sheet'!$B$4,'8760 Data'!J2786,'8760 Data'!K2786,'8760 Data'!L2786,'8760 Data'!M2786,'8760 Data'!N2786,'8760 Data'!O2786,'8760 Data'!P2786,'8760 Data'!Q2786,'8760 Data'!R2786,'8760 Data'!S2786,'8760 Data'!T2786,'8760 Data'!U2786)</f>
        <v>0</v>
      </c>
      <c r="I2786" s="591" t="e">
        <f>H2786/'Output Sheet'!$B$8</f>
        <v>#DIV/0!</v>
      </c>
      <c r="J2786" s="596"/>
      <c r="K2786" s="560"/>
      <c r="L2786" s="560"/>
      <c r="M2786" s="560"/>
      <c r="N2786" s="560"/>
      <c r="O2786" s="560"/>
      <c r="P2786" s="560"/>
      <c r="Q2786" s="560"/>
      <c r="R2786" s="560"/>
      <c r="S2786" s="560"/>
      <c r="T2786" s="560"/>
      <c r="U2786" s="560"/>
    </row>
    <row r="2787" spans="1:21">
      <c r="A2787" s="593">
        <f t="shared" si="258"/>
        <v>41391</v>
      </c>
      <c r="B2787" s="594">
        <v>41391.083494444443</v>
      </c>
      <c r="C2787" s="560">
        <f t="shared" si="259"/>
        <v>2013</v>
      </c>
      <c r="D2787" s="560">
        <f t="shared" si="260"/>
        <v>4</v>
      </c>
      <c r="E2787" s="560">
        <f t="shared" si="261"/>
        <v>27</v>
      </c>
      <c r="F2787" s="560">
        <f t="shared" si="262"/>
        <v>2</v>
      </c>
      <c r="G2787" s="595">
        <f t="shared" si="263"/>
        <v>7</v>
      </c>
      <c r="H2787" s="590">
        <f>CHOOSE('Output Sheet'!$B$4,'8760 Data'!J2787,'8760 Data'!K2787,'8760 Data'!L2787,'8760 Data'!M2787,'8760 Data'!N2787,'8760 Data'!O2787,'8760 Data'!P2787,'8760 Data'!Q2787,'8760 Data'!R2787,'8760 Data'!S2787,'8760 Data'!T2787,'8760 Data'!U2787)</f>
        <v>0</v>
      </c>
      <c r="I2787" s="591" t="e">
        <f>H2787/'Output Sheet'!$B$8</f>
        <v>#DIV/0!</v>
      </c>
      <c r="J2787" s="596"/>
      <c r="K2787" s="560"/>
      <c r="L2787" s="560"/>
      <c r="M2787" s="560"/>
      <c r="N2787" s="560"/>
      <c r="O2787" s="560"/>
      <c r="P2787" s="560"/>
      <c r="Q2787" s="560"/>
      <c r="R2787" s="560"/>
      <c r="S2787" s="560"/>
      <c r="T2787" s="560"/>
      <c r="U2787" s="560"/>
    </row>
    <row r="2788" spans="1:21">
      <c r="A2788" s="593">
        <f t="shared" si="258"/>
        <v>41391</v>
      </c>
      <c r="B2788" s="594">
        <v>41391.12516116898</v>
      </c>
      <c r="C2788" s="560">
        <f t="shared" si="259"/>
        <v>2013</v>
      </c>
      <c r="D2788" s="560">
        <f t="shared" si="260"/>
        <v>4</v>
      </c>
      <c r="E2788" s="560">
        <f t="shared" si="261"/>
        <v>27</v>
      </c>
      <c r="F2788" s="560">
        <f t="shared" si="262"/>
        <v>3</v>
      </c>
      <c r="G2788" s="595">
        <f t="shared" si="263"/>
        <v>7</v>
      </c>
      <c r="H2788" s="590">
        <f>CHOOSE('Output Sheet'!$B$4,'8760 Data'!J2788,'8760 Data'!K2788,'8760 Data'!L2788,'8760 Data'!M2788,'8760 Data'!N2788,'8760 Data'!O2788,'8760 Data'!P2788,'8760 Data'!Q2788,'8760 Data'!R2788,'8760 Data'!S2788,'8760 Data'!T2788,'8760 Data'!U2788)</f>
        <v>0</v>
      </c>
      <c r="I2788" s="591" t="e">
        <f>H2788/'Output Sheet'!$B$8</f>
        <v>#DIV/0!</v>
      </c>
      <c r="J2788" s="596"/>
      <c r="K2788" s="560"/>
      <c r="L2788" s="560"/>
      <c r="M2788" s="560"/>
      <c r="N2788" s="560"/>
      <c r="O2788" s="560"/>
      <c r="P2788" s="560"/>
      <c r="Q2788" s="560"/>
      <c r="R2788" s="560"/>
      <c r="S2788" s="560"/>
      <c r="T2788" s="560"/>
      <c r="U2788" s="560"/>
    </row>
    <row r="2789" spans="1:21">
      <c r="A2789" s="593">
        <f t="shared" si="258"/>
        <v>41391</v>
      </c>
      <c r="B2789" s="594">
        <v>41391.166827893518</v>
      </c>
      <c r="C2789" s="560">
        <f t="shared" si="259"/>
        <v>2013</v>
      </c>
      <c r="D2789" s="560">
        <f t="shared" si="260"/>
        <v>4</v>
      </c>
      <c r="E2789" s="560">
        <f t="shared" si="261"/>
        <v>27</v>
      </c>
      <c r="F2789" s="560">
        <f t="shared" si="262"/>
        <v>4</v>
      </c>
      <c r="G2789" s="595">
        <f t="shared" si="263"/>
        <v>7</v>
      </c>
      <c r="H2789" s="590">
        <f>CHOOSE('Output Sheet'!$B$4,'8760 Data'!J2789,'8760 Data'!K2789,'8760 Data'!L2789,'8760 Data'!M2789,'8760 Data'!N2789,'8760 Data'!O2789,'8760 Data'!P2789,'8760 Data'!Q2789,'8760 Data'!R2789,'8760 Data'!S2789,'8760 Data'!T2789,'8760 Data'!U2789)</f>
        <v>0</v>
      </c>
      <c r="I2789" s="591" t="e">
        <f>H2789/'Output Sheet'!$B$8</f>
        <v>#DIV/0!</v>
      </c>
      <c r="J2789" s="596"/>
      <c r="K2789" s="560"/>
      <c r="L2789" s="560"/>
      <c r="M2789" s="560"/>
      <c r="N2789" s="560"/>
      <c r="O2789" s="560"/>
      <c r="P2789" s="560"/>
      <c r="Q2789" s="560"/>
      <c r="R2789" s="560"/>
      <c r="S2789" s="560"/>
      <c r="T2789" s="560"/>
      <c r="U2789" s="560"/>
    </row>
    <row r="2790" spans="1:21">
      <c r="A2790" s="593">
        <f t="shared" si="258"/>
        <v>41391</v>
      </c>
      <c r="B2790" s="594">
        <v>41391.208494618055</v>
      </c>
      <c r="C2790" s="560">
        <f t="shared" si="259"/>
        <v>2013</v>
      </c>
      <c r="D2790" s="560">
        <f t="shared" si="260"/>
        <v>4</v>
      </c>
      <c r="E2790" s="560">
        <f t="shared" si="261"/>
        <v>27</v>
      </c>
      <c r="F2790" s="560">
        <f t="shared" si="262"/>
        <v>5</v>
      </c>
      <c r="G2790" s="595">
        <f t="shared" si="263"/>
        <v>7</v>
      </c>
      <c r="H2790" s="590">
        <f>CHOOSE('Output Sheet'!$B$4,'8760 Data'!J2790,'8760 Data'!K2790,'8760 Data'!L2790,'8760 Data'!M2790,'8760 Data'!N2790,'8760 Data'!O2790,'8760 Data'!P2790,'8760 Data'!Q2790,'8760 Data'!R2790,'8760 Data'!S2790,'8760 Data'!T2790,'8760 Data'!U2790)</f>
        <v>0</v>
      </c>
      <c r="I2790" s="591" t="e">
        <f>H2790/'Output Sheet'!$B$8</f>
        <v>#DIV/0!</v>
      </c>
      <c r="J2790" s="596"/>
      <c r="K2790" s="560"/>
      <c r="L2790" s="560"/>
      <c r="M2790" s="560"/>
      <c r="N2790" s="560"/>
      <c r="O2790" s="560"/>
      <c r="P2790" s="560"/>
      <c r="Q2790" s="560"/>
      <c r="R2790" s="560"/>
      <c r="S2790" s="560"/>
      <c r="T2790" s="560"/>
      <c r="U2790" s="560"/>
    </row>
    <row r="2791" spans="1:21">
      <c r="A2791" s="593">
        <f t="shared" si="258"/>
        <v>41391</v>
      </c>
      <c r="B2791" s="594">
        <v>41391.250161342592</v>
      </c>
      <c r="C2791" s="560">
        <f t="shared" si="259"/>
        <v>2013</v>
      </c>
      <c r="D2791" s="560">
        <f t="shared" si="260"/>
        <v>4</v>
      </c>
      <c r="E2791" s="560">
        <f t="shared" si="261"/>
        <v>27</v>
      </c>
      <c r="F2791" s="560">
        <f t="shared" si="262"/>
        <v>6</v>
      </c>
      <c r="G2791" s="595">
        <f t="shared" si="263"/>
        <v>7</v>
      </c>
      <c r="H2791" s="590">
        <f>CHOOSE('Output Sheet'!$B$4,'8760 Data'!J2791,'8760 Data'!K2791,'8760 Data'!L2791,'8760 Data'!M2791,'8760 Data'!N2791,'8760 Data'!O2791,'8760 Data'!P2791,'8760 Data'!Q2791,'8760 Data'!R2791,'8760 Data'!S2791,'8760 Data'!T2791,'8760 Data'!U2791)</f>
        <v>0</v>
      </c>
      <c r="I2791" s="591" t="e">
        <f>H2791/'Output Sheet'!$B$8</f>
        <v>#DIV/0!</v>
      </c>
      <c r="J2791" s="596"/>
      <c r="K2791" s="560"/>
      <c r="L2791" s="560"/>
      <c r="M2791" s="560"/>
      <c r="N2791" s="560"/>
      <c r="O2791" s="560"/>
      <c r="P2791" s="560"/>
      <c r="Q2791" s="560"/>
      <c r="R2791" s="560"/>
      <c r="S2791" s="560"/>
      <c r="T2791" s="560"/>
      <c r="U2791" s="560"/>
    </row>
    <row r="2792" spans="1:21">
      <c r="A2792" s="593">
        <f t="shared" si="258"/>
        <v>41391</v>
      </c>
      <c r="B2792" s="594">
        <v>41391.291828067129</v>
      </c>
      <c r="C2792" s="560">
        <f t="shared" si="259"/>
        <v>2013</v>
      </c>
      <c r="D2792" s="560">
        <f t="shared" si="260"/>
        <v>4</v>
      </c>
      <c r="E2792" s="560">
        <f t="shared" si="261"/>
        <v>27</v>
      </c>
      <c r="F2792" s="560">
        <f t="shared" si="262"/>
        <v>7</v>
      </c>
      <c r="G2792" s="595">
        <f t="shared" si="263"/>
        <v>7</v>
      </c>
      <c r="H2792" s="590">
        <f>CHOOSE('Output Sheet'!$B$4,'8760 Data'!J2792,'8760 Data'!K2792,'8760 Data'!L2792,'8760 Data'!M2792,'8760 Data'!N2792,'8760 Data'!O2792,'8760 Data'!P2792,'8760 Data'!Q2792,'8760 Data'!R2792,'8760 Data'!S2792,'8760 Data'!T2792,'8760 Data'!U2792)</f>
        <v>0</v>
      </c>
      <c r="I2792" s="591" t="e">
        <f>H2792/'Output Sheet'!$B$8</f>
        <v>#DIV/0!</v>
      </c>
      <c r="J2792" s="596"/>
      <c r="K2792" s="560"/>
      <c r="L2792" s="560"/>
      <c r="M2792" s="560"/>
      <c r="N2792" s="560"/>
      <c r="O2792" s="560"/>
      <c r="P2792" s="560"/>
      <c r="Q2792" s="560"/>
      <c r="R2792" s="560"/>
      <c r="S2792" s="560"/>
      <c r="T2792" s="560"/>
      <c r="U2792" s="560"/>
    </row>
    <row r="2793" spans="1:21">
      <c r="A2793" s="593">
        <f t="shared" si="258"/>
        <v>41391</v>
      </c>
      <c r="B2793" s="594">
        <v>41391.333494791666</v>
      </c>
      <c r="C2793" s="560">
        <f t="shared" si="259"/>
        <v>2013</v>
      </c>
      <c r="D2793" s="560">
        <f t="shared" si="260"/>
        <v>4</v>
      </c>
      <c r="E2793" s="560">
        <f t="shared" si="261"/>
        <v>27</v>
      </c>
      <c r="F2793" s="560">
        <f t="shared" si="262"/>
        <v>8</v>
      </c>
      <c r="G2793" s="595">
        <f t="shared" si="263"/>
        <v>7</v>
      </c>
      <c r="H2793" s="590">
        <f>CHOOSE('Output Sheet'!$B$4,'8760 Data'!J2793,'8760 Data'!K2793,'8760 Data'!L2793,'8760 Data'!M2793,'8760 Data'!N2793,'8760 Data'!O2793,'8760 Data'!P2793,'8760 Data'!Q2793,'8760 Data'!R2793,'8760 Data'!S2793,'8760 Data'!T2793,'8760 Data'!U2793)</f>
        <v>0</v>
      </c>
      <c r="I2793" s="591" t="e">
        <f>H2793/'Output Sheet'!$B$8</f>
        <v>#DIV/0!</v>
      </c>
      <c r="J2793" s="596"/>
      <c r="K2793" s="560"/>
      <c r="L2793" s="560"/>
      <c r="M2793" s="560"/>
      <c r="N2793" s="560"/>
      <c r="O2793" s="560"/>
      <c r="P2793" s="560"/>
      <c r="Q2793" s="560"/>
      <c r="R2793" s="560"/>
      <c r="S2793" s="560"/>
      <c r="T2793" s="560"/>
      <c r="U2793" s="560"/>
    </row>
    <row r="2794" spans="1:21">
      <c r="A2794" s="593">
        <f t="shared" si="258"/>
        <v>41391</v>
      </c>
      <c r="B2794" s="594">
        <v>41391.375161516204</v>
      </c>
      <c r="C2794" s="560">
        <f t="shared" si="259"/>
        <v>2013</v>
      </c>
      <c r="D2794" s="560">
        <f t="shared" si="260"/>
        <v>4</v>
      </c>
      <c r="E2794" s="560">
        <f t="shared" si="261"/>
        <v>27</v>
      </c>
      <c r="F2794" s="560">
        <f t="shared" si="262"/>
        <v>9</v>
      </c>
      <c r="G2794" s="595">
        <f t="shared" si="263"/>
        <v>7</v>
      </c>
      <c r="H2794" s="590">
        <f>CHOOSE('Output Sheet'!$B$4,'8760 Data'!J2794,'8760 Data'!K2794,'8760 Data'!L2794,'8760 Data'!M2794,'8760 Data'!N2794,'8760 Data'!O2794,'8760 Data'!P2794,'8760 Data'!Q2794,'8760 Data'!R2794,'8760 Data'!S2794,'8760 Data'!T2794,'8760 Data'!U2794)</f>
        <v>0</v>
      </c>
      <c r="I2794" s="591" t="e">
        <f>H2794/'Output Sheet'!$B$8</f>
        <v>#DIV/0!</v>
      </c>
      <c r="J2794" s="596"/>
      <c r="K2794" s="560"/>
      <c r="L2794" s="560"/>
      <c r="M2794" s="560"/>
      <c r="N2794" s="560"/>
      <c r="O2794" s="560"/>
      <c r="P2794" s="560"/>
      <c r="Q2794" s="560"/>
      <c r="R2794" s="560"/>
      <c r="S2794" s="560"/>
      <c r="T2794" s="560"/>
      <c r="U2794" s="560"/>
    </row>
    <row r="2795" spans="1:21">
      <c r="A2795" s="593">
        <f t="shared" si="258"/>
        <v>41391</v>
      </c>
      <c r="B2795" s="594">
        <v>41391.416828240741</v>
      </c>
      <c r="C2795" s="560">
        <f t="shared" si="259"/>
        <v>2013</v>
      </c>
      <c r="D2795" s="560">
        <f t="shared" si="260"/>
        <v>4</v>
      </c>
      <c r="E2795" s="560">
        <f t="shared" si="261"/>
        <v>27</v>
      </c>
      <c r="F2795" s="560">
        <f t="shared" si="262"/>
        <v>10</v>
      </c>
      <c r="G2795" s="595">
        <f t="shared" si="263"/>
        <v>7</v>
      </c>
      <c r="H2795" s="590">
        <f>CHOOSE('Output Sheet'!$B$4,'8760 Data'!J2795,'8760 Data'!K2795,'8760 Data'!L2795,'8760 Data'!M2795,'8760 Data'!N2795,'8760 Data'!O2795,'8760 Data'!P2795,'8760 Data'!Q2795,'8760 Data'!R2795,'8760 Data'!S2795,'8760 Data'!T2795,'8760 Data'!U2795)</f>
        <v>0</v>
      </c>
      <c r="I2795" s="591" t="e">
        <f>H2795/'Output Sheet'!$B$8</f>
        <v>#DIV/0!</v>
      </c>
      <c r="J2795" s="596"/>
      <c r="K2795" s="560"/>
      <c r="L2795" s="560"/>
      <c r="M2795" s="560"/>
      <c r="N2795" s="560"/>
      <c r="O2795" s="560"/>
      <c r="P2795" s="560"/>
      <c r="Q2795" s="560"/>
      <c r="R2795" s="560"/>
      <c r="S2795" s="560"/>
      <c r="T2795" s="560"/>
      <c r="U2795" s="560"/>
    </row>
    <row r="2796" spans="1:21">
      <c r="A2796" s="593">
        <f t="shared" si="258"/>
        <v>41391</v>
      </c>
      <c r="B2796" s="594">
        <v>41391.458494965278</v>
      </c>
      <c r="C2796" s="560">
        <f t="shared" si="259"/>
        <v>2013</v>
      </c>
      <c r="D2796" s="560">
        <f t="shared" si="260"/>
        <v>4</v>
      </c>
      <c r="E2796" s="560">
        <f t="shared" si="261"/>
        <v>27</v>
      </c>
      <c r="F2796" s="560">
        <f t="shared" si="262"/>
        <v>11</v>
      </c>
      <c r="G2796" s="595">
        <f t="shared" si="263"/>
        <v>7</v>
      </c>
      <c r="H2796" s="590">
        <f>CHOOSE('Output Sheet'!$B$4,'8760 Data'!J2796,'8760 Data'!K2796,'8760 Data'!L2796,'8760 Data'!M2796,'8760 Data'!N2796,'8760 Data'!O2796,'8760 Data'!P2796,'8760 Data'!Q2796,'8760 Data'!R2796,'8760 Data'!S2796,'8760 Data'!T2796,'8760 Data'!U2796)</f>
        <v>0</v>
      </c>
      <c r="I2796" s="591" t="e">
        <f>H2796/'Output Sheet'!$B$8</f>
        <v>#DIV/0!</v>
      </c>
      <c r="J2796" s="596"/>
      <c r="K2796" s="560"/>
      <c r="L2796" s="560"/>
      <c r="M2796" s="560"/>
      <c r="N2796" s="560"/>
      <c r="O2796" s="560"/>
      <c r="P2796" s="560"/>
      <c r="Q2796" s="560"/>
      <c r="R2796" s="560"/>
      <c r="S2796" s="560"/>
      <c r="T2796" s="560"/>
      <c r="U2796" s="560"/>
    </row>
    <row r="2797" spans="1:21">
      <c r="A2797" s="593">
        <f t="shared" si="258"/>
        <v>41391</v>
      </c>
      <c r="B2797" s="594">
        <v>41391.500161689815</v>
      </c>
      <c r="C2797" s="560">
        <f t="shared" si="259"/>
        <v>2013</v>
      </c>
      <c r="D2797" s="560">
        <f t="shared" si="260"/>
        <v>4</v>
      </c>
      <c r="E2797" s="560">
        <f t="shared" si="261"/>
        <v>27</v>
      </c>
      <c r="F2797" s="560">
        <f t="shared" si="262"/>
        <v>12</v>
      </c>
      <c r="G2797" s="595">
        <f t="shared" si="263"/>
        <v>7</v>
      </c>
      <c r="H2797" s="590">
        <f>CHOOSE('Output Sheet'!$B$4,'8760 Data'!J2797,'8760 Data'!K2797,'8760 Data'!L2797,'8760 Data'!M2797,'8760 Data'!N2797,'8760 Data'!O2797,'8760 Data'!P2797,'8760 Data'!Q2797,'8760 Data'!R2797,'8760 Data'!S2797,'8760 Data'!T2797,'8760 Data'!U2797)</f>
        <v>0</v>
      </c>
      <c r="I2797" s="591" t="e">
        <f>H2797/'Output Sheet'!$B$8</f>
        <v>#DIV/0!</v>
      </c>
      <c r="J2797" s="596"/>
      <c r="K2797" s="560"/>
      <c r="L2797" s="560"/>
      <c r="M2797" s="560"/>
      <c r="N2797" s="560"/>
      <c r="O2797" s="560"/>
      <c r="P2797" s="560"/>
      <c r="Q2797" s="560"/>
      <c r="R2797" s="560"/>
      <c r="S2797" s="560"/>
      <c r="T2797" s="560"/>
      <c r="U2797" s="560"/>
    </row>
    <row r="2798" spans="1:21">
      <c r="A2798" s="593">
        <f t="shared" si="258"/>
        <v>41391</v>
      </c>
      <c r="B2798" s="594">
        <v>41391.541828414352</v>
      </c>
      <c r="C2798" s="560">
        <f t="shared" si="259"/>
        <v>2013</v>
      </c>
      <c r="D2798" s="560">
        <f t="shared" si="260"/>
        <v>4</v>
      </c>
      <c r="E2798" s="560">
        <f t="shared" si="261"/>
        <v>27</v>
      </c>
      <c r="F2798" s="560">
        <f t="shared" si="262"/>
        <v>13</v>
      </c>
      <c r="G2798" s="595">
        <f t="shared" si="263"/>
        <v>7</v>
      </c>
      <c r="H2798" s="590">
        <f>CHOOSE('Output Sheet'!$B$4,'8760 Data'!J2798,'8760 Data'!K2798,'8760 Data'!L2798,'8760 Data'!M2798,'8760 Data'!N2798,'8760 Data'!O2798,'8760 Data'!P2798,'8760 Data'!Q2798,'8760 Data'!R2798,'8760 Data'!S2798,'8760 Data'!T2798,'8760 Data'!U2798)</f>
        <v>0</v>
      </c>
      <c r="I2798" s="591" t="e">
        <f>H2798/'Output Sheet'!$B$8</f>
        <v>#DIV/0!</v>
      </c>
      <c r="J2798" s="596"/>
      <c r="K2798" s="560"/>
      <c r="L2798" s="560"/>
      <c r="M2798" s="560"/>
      <c r="N2798" s="560"/>
      <c r="O2798" s="560"/>
      <c r="P2798" s="560"/>
      <c r="Q2798" s="560"/>
      <c r="R2798" s="560"/>
      <c r="S2798" s="560"/>
      <c r="T2798" s="560"/>
      <c r="U2798" s="560"/>
    </row>
    <row r="2799" spans="1:21">
      <c r="A2799" s="593">
        <f t="shared" si="258"/>
        <v>41391</v>
      </c>
      <c r="B2799" s="594">
        <v>41391.58349513889</v>
      </c>
      <c r="C2799" s="560">
        <f t="shared" si="259"/>
        <v>2013</v>
      </c>
      <c r="D2799" s="560">
        <f t="shared" si="260"/>
        <v>4</v>
      </c>
      <c r="E2799" s="560">
        <f t="shared" si="261"/>
        <v>27</v>
      </c>
      <c r="F2799" s="560">
        <f t="shared" si="262"/>
        <v>14</v>
      </c>
      <c r="G2799" s="595">
        <f t="shared" si="263"/>
        <v>7</v>
      </c>
      <c r="H2799" s="590">
        <f>CHOOSE('Output Sheet'!$B$4,'8760 Data'!J2799,'8760 Data'!K2799,'8760 Data'!L2799,'8760 Data'!M2799,'8760 Data'!N2799,'8760 Data'!O2799,'8760 Data'!P2799,'8760 Data'!Q2799,'8760 Data'!R2799,'8760 Data'!S2799,'8760 Data'!T2799,'8760 Data'!U2799)</f>
        <v>0</v>
      </c>
      <c r="I2799" s="591" t="e">
        <f>H2799/'Output Sheet'!$B$8</f>
        <v>#DIV/0!</v>
      </c>
      <c r="J2799" s="596"/>
      <c r="K2799" s="560"/>
      <c r="L2799" s="560"/>
      <c r="M2799" s="560"/>
      <c r="N2799" s="560"/>
      <c r="O2799" s="560"/>
      <c r="P2799" s="560"/>
      <c r="Q2799" s="560"/>
      <c r="R2799" s="560"/>
      <c r="S2799" s="560"/>
      <c r="T2799" s="560"/>
      <c r="U2799" s="560"/>
    </row>
    <row r="2800" spans="1:21">
      <c r="A2800" s="593">
        <f t="shared" si="258"/>
        <v>41391</v>
      </c>
      <c r="B2800" s="594">
        <v>41391.625161863427</v>
      </c>
      <c r="C2800" s="560">
        <f t="shared" si="259"/>
        <v>2013</v>
      </c>
      <c r="D2800" s="560">
        <f t="shared" si="260"/>
        <v>4</v>
      </c>
      <c r="E2800" s="560">
        <f t="shared" si="261"/>
        <v>27</v>
      </c>
      <c r="F2800" s="560">
        <f t="shared" si="262"/>
        <v>15</v>
      </c>
      <c r="G2800" s="595">
        <f t="shared" si="263"/>
        <v>7</v>
      </c>
      <c r="H2800" s="590">
        <f>CHOOSE('Output Sheet'!$B$4,'8760 Data'!J2800,'8760 Data'!K2800,'8760 Data'!L2800,'8760 Data'!M2800,'8760 Data'!N2800,'8760 Data'!O2800,'8760 Data'!P2800,'8760 Data'!Q2800,'8760 Data'!R2800,'8760 Data'!S2800,'8760 Data'!T2800,'8760 Data'!U2800)</f>
        <v>0</v>
      </c>
      <c r="I2800" s="591" t="e">
        <f>H2800/'Output Sheet'!$B$8</f>
        <v>#DIV/0!</v>
      </c>
      <c r="J2800" s="596"/>
      <c r="K2800" s="560"/>
      <c r="L2800" s="560"/>
      <c r="M2800" s="560"/>
      <c r="N2800" s="560"/>
      <c r="O2800" s="560"/>
      <c r="P2800" s="560"/>
      <c r="Q2800" s="560"/>
      <c r="R2800" s="560"/>
      <c r="S2800" s="560"/>
      <c r="T2800" s="560"/>
      <c r="U2800" s="560"/>
    </row>
    <row r="2801" spans="1:21">
      <c r="A2801" s="593">
        <f t="shared" si="258"/>
        <v>41391</v>
      </c>
      <c r="B2801" s="594">
        <v>41391.666828587964</v>
      </c>
      <c r="C2801" s="560">
        <f t="shared" si="259"/>
        <v>2013</v>
      </c>
      <c r="D2801" s="560">
        <f t="shared" si="260"/>
        <v>4</v>
      </c>
      <c r="E2801" s="560">
        <f t="shared" si="261"/>
        <v>27</v>
      </c>
      <c r="F2801" s="560">
        <f t="shared" si="262"/>
        <v>16</v>
      </c>
      <c r="G2801" s="595">
        <f t="shared" si="263"/>
        <v>7</v>
      </c>
      <c r="H2801" s="590">
        <f>CHOOSE('Output Sheet'!$B$4,'8760 Data'!J2801,'8760 Data'!K2801,'8760 Data'!L2801,'8760 Data'!M2801,'8760 Data'!N2801,'8760 Data'!O2801,'8760 Data'!P2801,'8760 Data'!Q2801,'8760 Data'!R2801,'8760 Data'!S2801,'8760 Data'!T2801,'8760 Data'!U2801)</f>
        <v>0</v>
      </c>
      <c r="I2801" s="591" t="e">
        <f>H2801/'Output Sheet'!$B$8</f>
        <v>#DIV/0!</v>
      </c>
      <c r="J2801" s="596"/>
      <c r="K2801" s="560"/>
      <c r="L2801" s="560"/>
      <c r="M2801" s="560"/>
      <c r="N2801" s="560"/>
      <c r="O2801" s="560"/>
      <c r="P2801" s="560"/>
      <c r="Q2801" s="560"/>
      <c r="R2801" s="560"/>
      <c r="S2801" s="560"/>
      <c r="T2801" s="560"/>
      <c r="U2801" s="560"/>
    </row>
    <row r="2802" spans="1:21">
      <c r="A2802" s="593">
        <f t="shared" si="258"/>
        <v>41391</v>
      </c>
      <c r="B2802" s="594">
        <v>41391.708495312501</v>
      </c>
      <c r="C2802" s="560">
        <f t="shared" si="259"/>
        <v>2013</v>
      </c>
      <c r="D2802" s="560">
        <f t="shared" si="260"/>
        <v>4</v>
      </c>
      <c r="E2802" s="560">
        <f t="shared" si="261"/>
        <v>27</v>
      </c>
      <c r="F2802" s="560">
        <f t="shared" si="262"/>
        <v>17</v>
      </c>
      <c r="G2802" s="595">
        <f t="shared" si="263"/>
        <v>7</v>
      </c>
      <c r="H2802" s="590">
        <f>CHOOSE('Output Sheet'!$B$4,'8760 Data'!J2802,'8760 Data'!K2802,'8760 Data'!L2802,'8760 Data'!M2802,'8760 Data'!N2802,'8760 Data'!O2802,'8760 Data'!P2802,'8760 Data'!Q2802,'8760 Data'!R2802,'8760 Data'!S2802,'8760 Data'!T2802,'8760 Data'!U2802)</f>
        <v>0</v>
      </c>
      <c r="I2802" s="591" t="e">
        <f>H2802/'Output Sheet'!$B$8</f>
        <v>#DIV/0!</v>
      </c>
      <c r="J2802" s="596"/>
      <c r="K2802" s="560"/>
      <c r="L2802" s="560"/>
      <c r="M2802" s="560"/>
      <c r="N2802" s="560"/>
      <c r="O2802" s="560"/>
      <c r="P2802" s="560"/>
      <c r="Q2802" s="560"/>
      <c r="R2802" s="560"/>
      <c r="S2802" s="560"/>
      <c r="T2802" s="560"/>
      <c r="U2802" s="560"/>
    </row>
    <row r="2803" spans="1:21">
      <c r="A2803" s="593">
        <f t="shared" si="258"/>
        <v>41391</v>
      </c>
      <c r="B2803" s="594">
        <v>41391.750162037039</v>
      </c>
      <c r="C2803" s="560">
        <f t="shared" si="259"/>
        <v>2013</v>
      </c>
      <c r="D2803" s="560">
        <f t="shared" si="260"/>
        <v>4</v>
      </c>
      <c r="E2803" s="560">
        <f t="shared" si="261"/>
        <v>27</v>
      </c>
      <c r="F2803" s="560">
        <f t="shared" si="262"/>
        <v>18</v>
      </c>
      <c r="G2803" s="595">
        <f t="shared" si="263"/>
        <v>7</v>
      </c>
      <c r="H2803" s="590">
        <f>CHOOSE('Output Sheet'!$B$4,'8760 Data'!J2803,'8760 Data'!K2803,'8760 Data'!L2803,'8760 Data'!M2803,'8760 Data'!N2803,'8760 Data'!O2803,'8760 Data'!P2803,'8760 Data'!Q2803,'8760 Data'!R2803,'8760 Data'!S2803,'8760 Data'!T2803,'8760 Data'!U2803)</f>
        <v>0</v>
      </c>
      <c r="I2803" s="591" t="e">
        <f>H2803/'Output Sheet'!$B$8</f>
        <v>#DIV/0!</v>
      </c>
      <c r="J2803" s="596"/>
      <c r="K2803" s="560"/>
      <c r="L2803" s="560"/>
      <c r="M2803" s="560"/>
      <c r="N2803" s="560"/>
      <c r="O2803" s="560"/>
      <c r="P2803" s="560"/>
      <c r="Q2803" s="560"/>
      <c r="R2803" s="560"/>
      <c r="S2803" s="560"/>
      <c r="T2803" s="560"/>
      <c r="U2803" s="560"/>
    </row>
    <row r="2804" spans="1:21">
      <c r="A2804" s="593">
        <f t="shared" si="258"/>
        <v>41391</v>
      </c>
      <c r="B2804" s="594">
        <v>41391.791828761576</v>
      </c>
      <c r="C2804" s="560">
        <f t="shared" si="259"/>
        <v>2013</v>
      </c>
      <c r="D2804" s="560">
        <f t="shared" si="260"/>
        <v>4</v>
      </c>
      <c r="E2804" s="560">
        <f t="shared" si="261"/>
        <v>27</v>
      </c>
      <c r="F2804" s="560">
        <f t="shared" si="262"/>
        <v>19</v>
      </c>
      <c r="G2804" s="595">
        <f t="shared" si="263"/>
        <v>7</v>
      </c>
      <c r="H2804" s="590">
        <f>CHOOSE('Output Sheet'!$B$4,'8760 Data'!J2804,'8760 Data'!K2804,'8760 Data'!L2804,'8760 Data'!M2804,'8760 Data'!N2804,'8760 Data'!O2804,'8760 Data'!P2804,'8760 Data'!Q2804,'8760 Data'!R2804,'8760 Data'!S2804,'8760 Data'!T2804,'8760 Data'!U2804)</f>
        <v>0</v>
      </c>
      <c r="I2804" s="591" t="e">
        <f>H2804/'Output Sheet'!$B$8</f>
        <v>#DIV/0!</v>
      </c>
      <c r="J2804" s="596"/>
      <c r="K2804" s="560"/>
      <c r="L2804" s="560"/>
      <c r="M2804" s="560"/>
      <c r="N2804" s="560"/>
      <c r="O2804" s="560"/>
      <c r="P2804" s="560"/>
      <c r="Q2804" s="560"/>
      <c r="R2804" s="560"/>
      <c r="S2804" s="560"/>
      <c r="T2804" s="560"/>
      <c r="U2804" s="560"/>
    </row>
    <row r="2805" spans="1:21">
      <c r="A2805" s="593">
        <f t="shared" si="258"/>
        <v>41391</v>
      </c>
      <c r="B2805" s="594">
        <v>41391.833495486113</v>
      </c>
      <c r="C2805" s="560">
        <f t="shared" si="259"/>
        <v>2013</v>
      </c>
      <c r="D2805" s="560">
        <f t="shared" si="260"/>
        <v>4</v>
      </c>
      <c r="E2805" s="560">
        <f t="shared" si="261"/>
        <v>27</v>
      </c>
      <c r="F2805" s="560">
        <f t="shared" si="262"/>
        <v>20</v>
      </c>
      <c r="G2805" s="595">
        <f t="shared" si="263"/>
        <v>7</v>
      </c>
      <c r="H2805" s="590">
        <f>CHOOSE('Output Sheet'!$B$4,'8760 Data'!J2805,'8760 Data'!K2805,'8760 Data'!L2805,'8760 Data'!M2805,'8760 Data'!N2805,'8760 Data'!O2805,'8760 Data'!P2805,'8760 Data'!Q2805,'8760 Data'!R2805,'8760 Data'!S2805,'8760 Data'!T2805,'8760 Data'!U2805)</f>
        <v>0</v>
      </c>
      <c r="I2805" s="591" t="e">
        <f>H2805/'Output Sheet'!$B$8</f>
        <v>#DIV/0!</v>
      </c>
      <c r="J2805" s="596"/>
      <c r="K2805" s="560"/>
      <c r="L2805" s="560"/>
      <c r="M2805" s="560"/>
      <c r="N2805" s="560"/>
      <c r="O2805" s="560"/>
      <c r="P2805" s="560"/>
      <c r="Q2805" s="560"/>
      <c r="R2805" s="560"/>
      <c r="S2805" s="560"/>
      <c r="T2805" s="560"/>
      <c r="U2805" s="560"/>
    </row>
    <row r="2806" spans="1:21">
      <c r="A2806" s="593">
        <f t="shared" si="258"/>
        <v>41391</v>
      </c>
      <c r="B2806" s="594">
        <v>41391.87516221065</v>
      </c>
      <c r="C2806" s="560">
        <f t="shared" si="259"/>
        <v>2013</v>
      </c>
      <c r="D2806" s="560">
        <f t="shared" si="260"/>
        <v>4</v>
      </c>
      <c r="E2806" s="560">
        <f t="shared" si="261"/>
        <v>27</v>
      </c>
      <c r="F2806" s="560">
        <f t="shared" si="262"/>
        <v>21</v>
      </c>
      <c r="G2806" s="595">
        <f t="shared" si="263"/>
        <v>7</v>
      </c>
      <c r="H2806" s="590">
        <f>CHOOSE('Output Sheet'!$B$4,'8760 Data'!J2806,'8760 Data'!K2806,'8760 Data'!L2806,'8760 Data'!M2806,'8760 Data'!N2806,'8760 Data'!O2806,'8760 Data'!P2806,'8760 Data'!Q2806,'8760 Data'!R2806,'8760 Data'!S2806,'8760 Data'!T2806,'8760 Data'!U2806)</f>
        <v>0</v>
      </c>
      <c r="I2806" s="591" t="e">
        <f>H2806/'Output Sheet'!$B$8</f>
        <v>#DIV/0!</v>
      </c>
      <c r="J2806" s="596"/>
      <c r="K2806" s="560"/>
      <c r="L2806" s="560"/>
      <c r="M2806" s="560"/>
      <c r="N2806" s="560"/>
      <c r="O2806" s="560"/>
      <c r="P2806" s="560"/>
      <c r="Q2806" s="560"/>
      <c r="R2806" s="560"/>
      <c r="S2806" s="560"/>
      <c r="T2806" s="560"/>
      <c r="U2806" s="560"/>
    </row>
    <row r="2807" spans="1:21">
      <c r="A2807" s="593">
        <f t="shared" si="258"/>
        <v>41391</v>
      </c>
      <c r="B2807" s="594">
        <v>41391.916828935187</v>
      </c>
      <c r="C2807" s="560">
        <f t="shared" si="259"/>
        <v>2013</v>
      </c>
      <c r="D2807" s="560">
        <f t="shared" si="260"/>
        <v>4</v>
      </c>
      <c r="E2807" s="560">
        <f t="shared" si="261"/>
        <v>27</v>
      </c>
      <c r="F2807" s="560">
        <f t="shared" si="262"/>
        <v>22</v>
      </c>
      <c r="G2807" s="595">
        <f t="shared" si="263"/>
        <v>7</v>
      </c>
      <c r="H2807" s="590">
        <f>CHOOSE('Output Sheet'!$B$4,'8760 Data'!J2807,'8760 Data'!K2807,'8760 Data'!L2807,'8760 Data'!M2807,'8760 Data'!N2807,'8760 Data'!O2807,'8760 Data'!P2807,'8760 Data'!Q2807,'8760 Data'!R2807,'8760 Data'!S2807,'8760 Data'!T2807,'8760 Data'!U2807)</f>
        <v>0</v>
      </c>
      <c r="I2807" s="591" t="e">
        <f>H2807/'Output Sheet'!$B$8</f>
        <v>#DIV/0!</v>
      </c>
      <c r="J2807" s="596"/>
      <c r="K2807" s="560"/>
      <c r="L2807" s="560"/>
      <c r="M2807" s="560"/>
      <c r="N2807" s="560"/>
      <c r="O2807" s="560"/>
      <c r="P2807" s="560"/>
      <c r="Q2807" s="560"/>
      <c r="R2807" s="560"/>
      <c r="S2807" s="560"/>
      <c r="T2807" s="560"/>
      <c r="U2807" s="560"/>
    </row>
    <row r="2808" spans="1:21">
      <c r="A2808" s="593">
        <f t="shared" si="258"/>
        <v>41391</v>
      </c>
      <c r="B2808" s="594">
        <v>41391.958495659725</v>
      </c>
      <c r="C2808" s="560">
        <f t="shared" si="259"/>
        <v>2013</v>
      </c>
      <c r="D2808" s="560">
        <f t="shared" si="260"/>
        <v>4</v>
      </c>
      <c r="E2808" s="560">
        <f t="shared" si="261"/>
        <v>27</v>
      </c>
      <c r="F2808" s="560">
        <f t="shared" si="262"/>
        <v>23</v>
      </c>
      <c r="G2808" s="595">
        <f t="shared" si="263"/>
        <v>7</v>
      </c>
      <c r="H2808" s="590">
        <f>CHOOSE('Output Sheet'!$B$4,'8760 Data'!J2808,'8760 Data'!K2808,'8760 Data'!L2808,'8760 Data'!M2808,'8760 Data'!N2808,'8760 Data'!O2808,'8760 Data'!P2808,'8760 Data'!Q2808,'8760 Data'!R2808,'8760 Data'!S2808,'8760 Data'!T2808,'8760 Data'!U2808)</f>
        <v>0</v>
      </c>
      <c r="I2808" s="591" t="e">
        <f>H2808/'Output Sheet'!$B$8</f>
        <v>#DIV/0!</v>
      </c>
      <c r="J2808" s="596"/>
      <c r="K2808" s="560"/>
      <c r="L2808" s="560"/>
      <c r="M2808" s="560"/>
      <c r="N2808" s="560"/>
      <c r="O2808" s="560"/>
      <c r="P2808" s="560"/>
      <c r="Q2808" s="560"/>
      <c r="R2808" s="560"/>
      <c r="S2808" s="560"/>
      <c r="T2808" s="560"/>
      <c r="U2808" s="560"/>
    </row>
    <row r="2809" spans="1:21">
      <c r="A2809" s="593">
        <f t="shared" si="258"/>
        <v>41392</v>
      </c>
      <c r="B2809" s="594">
        <v>41392.000162384262</v>
      </c>
      <c r="C2809" s="560">
        <f t="shared" si="259"/>
        <v>2013</v>
      </c>
      <c r="D2809" s="560">
        <f t="shared" si="260"/>
        <v>4</v>
      </c>
      <c r="E2809" s="560">
        <f t="shared" si="261"/>
        <v>28</v>
      </c>
      <c r="F2809" s="560">
        <f t="shared" si="262"/>
        <v>24</v>
      </c>
      <c r="G2809" s="595">
        <f t="shared" si="263"/>
        <v>1</v>
      </c>
      <c r="H2809" s="590">
        <f>CHOOSE('Output Sheet'!$B$4,'8760 Data'!J2809,'8760 Data'!K2809,'8760 Data'!L2809,'8760 Data'!M2809,'8760 Data'!N2809,'8760 Data'!O2809,'8760 Data'!P2809,'8760 Data'!Q2809,'8760 Data'!R2809,'8760 Data'!S2809,'8760 Data'!T2809,'8760 Data'!U2809)</f>
        <v>0</v>
      </c>
      <c r="I2809" s="591" t="e">
        <f>H2809/'Output Sheet'!$B$8</f>
        <v>#DIV/0!</v>
      </c>
      <c r="J2809" s="596"/>
      <c r="K2809" s="560"/>
      <c r="L2809" s="560"/>
      <c r="M2809" s="560"/>
      <c r="N2809" s="560"/>
      <c r="O2809" s="560"/>
      <c r="P2809" s="560"/>
      <c r="Q2809" s="560"/>
      <c r="R2809" s="560"/>
      <c r="S2809" s="560"/>
      <c r="T2809" s="560"/>
      <c r="U2809" s="560"/>
    </row>
    <row r="2810" spans="1:21">
      <c r="A2810" s="593">
        <f t="shared" si="258"/>
        <v>41392</v>
      </c>
      <c r="B2810" s="594">
        <v>41392.041829108799</v>
      </c>
      <c r="C2810" s="560">
        <f t="shared" si="259"/>
        <v>2013</v>
      </c>
      <c r="D2810" s="560">
        <f t="shared" si="260"/>
        <v>4</v>
      </c>
      <c r="E2810" s="560">
        <f t="shared" si="261"/>
        <v>28</v>
      </c>
      <c r="F2810" s="560">
        <f t="shared" si="262"/>
        <v>1</v>
      </c>
      <c r="G2810" s="595">
        <f t="shared" si="263"/>
        <v>1</v>
      </c>
      <c r="H2810" s="590">
        <f>CHOOSE('Output Sheet'!$B$4,'8760 Data'!J2810,'8760 Data'!K2810,'8760 Data'!L2810,'8760 Data'!M2810,'8760 Data'!N2810,'8760 Data'!O2810,'8760 Data'!P2810,'8760 Data'!Q2810,'8760 Data'!R2810,'8760 Data'!S2810,'8760 Data'!T2810,'8760 Data'!U2810)</f>
        <v>0</v>
      </c>
      <c r="I2810" s="591" t="e">
        <f>H2810/'Output Sheet'!$B$8</f>
        <v>#DIV/0!</v>
      </c>
      <c r="J2810" s="596"/>
      <c r="K2810" s="560"/>
      <c r="L2810" s="560"/>
      <c r="M2810" s="560"/>
      <c r="N2810" s="560"/>
      <c r="O2810" s="560"/>
      <c r="P2810" s="560"/>
      <c r="Q2810" s="560"/>
      <c r="R2810" s="560"/>
      <c r="S2810" s="560"/>
      <c r="T2810" s="560"/>
      <c r="U2810" s="560"/>
    </row>
    <row r="2811" spans="1:21">
      <c r="A2811" s="593">
        <f t="shared" si="258"/>
        <v>41392</v>
      </c>
      <c r="B2811" s="594">
        <v>41392.083495833336</v>
      </c>
      <c r="C2811" s="560">
        <f t="shared" si="259"/>
        <v>2013</v>
      </c>
      <c r="D2811" s="560">
        <f t="shared" si="260"/>
        <v>4</v>
      </c>
      <c r="E2811" s="560">
        <f t="shared" si="261"/>
        <v>28</v>
      </c>
      <c r="F2811" s="560">
        <f t="shared" si="262"/>
        <v>2</v>
      </c>
      <c r="G2811" s="595">
        <f t="shared" si="263"/>
        <v>1</v>
      </c>
      <c r="H2811" s="590">
        <f>CHOOSE('Output Sheet'!$B$4,'8760 Data'!J2811,'8760 Data'!K2811,'8760 Data'!L2811,'8760 Data'!M2811,'8760 Data'!N2811,'8760 Data'!O2811,'8760 Data'!P2811,'8760 Data'!Q2811,'8760 Data'!R2811,'8760 Data'!S2811,'8760 Data'!T2811,'8760 Data'!U2811)</f>
        <v>0</v>
      </c>
      <c r="I2811" s="591" t="e">
        <f>H2811/'Output Sheet'!$B$8</f>
        <v>#DIV/0!</v>
      </c>
      <c r="J2811" s="596"/>
      <c r="K2811" s="560"/>
      <c r="L2811" s="560"/>
      <c r="M2811" s="560"/>
      <c r="N2811" s="560"/>
      <c r="O2811" s="560"/>
      <c r="P2811" s="560"/>
      <c r="Q2811" s="560"/>
      <c r="R2811" s="560"/>
      <c r="S2811" s="560"/>
      <c r="T2811" s="560"/>
      <c r="U2811" s="560"/>
    </row>
    <row r="2812" spans="1:21">
      <c r="A2812" s="593">
        <f t="shared" si="258"/>
        <v>41392</v>
      </c>
      <c r="B2812" s="594">
        <v>41392.125162557873</v>
      </c>
      <c r="C2812" s="560">
        <f t="shared" si="259"/>
        <v>2013</v>
      </c>
      <c r="D2812" s="560">
        <f t="shared" si="260"/>
        <v>4</v>
      </c>
      <c r="E2812" s="560">
        <f t="shared" si="261"/>
        <v>28</v>
      </c>
      <c r="F2812" s="560">
        <f t="shared" si="262"/>
        <v>3</v>
      </c>
      <c r="G2812" s="595">
        <f t="shared" si="263"/>
        <v>1</v>
      </c>
      <c r="H2812" s="590">
        <f>CHOOSE('Output Sheet'!$B$4,'8760 Data'!J2812,'8760 Data'!K2812,'8760 Data'!L2812,'8760 Data'!M2812,'8760 Data'!N2812,'8760 Data'!O2812,'8760 Data'!P2812,'8760 Data'!Q2812,'8760 Data'!R2812,'8760 Data'!S2812,'8760 Data'!T2812,'8760 Data'!U2812)</f>
        <v>0</v>
      </c>
      <c r="I2812" s="591" t="e">
        <f>H2812/'Output Sheet'!$B$8</f>
        <v>#DIV/0!</v>
      </c>
      <c r="J2812" s="596"/>
      <c r="K2812" s="560"/>
      <c r="L2812" s="560"/>
      <c r="M2812" s="560"/>
      <c r="N2812" s="560"/>
      <c r="O2812" s="560"/>
      <c r="P2812" s="560"/>
      <c r="Q2812" s="560"/>
      <c r="R2812" s="560"/>
      <c r="S2812" s="560"/>
      <c r="T2812" s="560"/>
      <c r="U2812" s="560"/>
    </row>
    <row r="2813" spans="1:21">
      <c r="A2813" s="593">
        <f t="shared" si="258"/>
        <v>41392</v>
      </c>
      <c r="B2813" s="594">
        <v>41392.166829282411</v>
      </c>
      <c r="C2813" s="560">
        <f t="shared" si="259"/>
        <v>2013</v>
      </c>
      <c r="D2813" s="560">
        <f t="shared" si="260"/>
        <v>4</v>
      </c>
      <c r="E2813" s="560">
        <f t="shared" si="261"/>
        <v>28</v>
      </c>
      <c r="F2813" s="560">
        <f t="shared" si="262"/>
        <v>4</v>
      </c>
      <c r="G2813" s="595">
        <f t="shared" si="263"/>
        <v>1</v>
      </c>
      <c r="H2813" s="590">
        <f>CHOOSE('Output Sheet'!$B$4,'8760 Data'!J2813,'8760 Data'!K2813,'8760 Data'!L2813,'8760 Data'!M2813,'8760 Data'!N2813,'8760 Data'!O2813,'8760 Data'!P2813,'8760 Data'!Q2813,'8760 Data'!R2813,'8760 Data'!S2813,'8760 Data'!T2813,'8760 Data'!U2813)</f>
        <v>0</v>
      </c>
      <c r="I2813" s="591" t="e">
        <f>H2813/'Output Sheet'!$B$8</f>
        <v>#DIV/0!</v>
      </c>
      <c r="J2813" s="596"/>
      <c r="K2813" s="560"/>
      <c r="L2813" s="560"/>
      <c r="M2813" s="560"/>
      <c r="N2813" s="560"/>
      <c r="O2813" s="560"/>
      <c r="P2813" s="560"/>
      <c r="Q2813" s="560"/>
      <c r="R2813" s="560"/>
      <c r="S2813" s="560"/>
      <c r="T2813" s="560"/>
      <c r="U2813" s="560"/>
    </row>
    <row r="2814" spans="1:21">
      <c r="A2814" s="593">
        <f t="shared" si="258"/>
        <v>41392</v>
      </c>
      <c r="B2814" s="594">
        <v>41392.208496006948</v>
      </c>
      <c r="C2814" s="560">
        <f t="shared" si="259"/>
        <v>2013</v>
      </c>
      <c r="D2814" s="560">
        <f t="shared" si="260"/>
        <v>4</v>
      </c>
      <c r="E2814" s="560">
        <f t="shared" si="261"/>
        <v>28</v>
      </c>
      <c r="F2814" s="560">
        <f t="shared" si="262"/>
        <v>5</v>
      </c>
      <c r="G2814" s="595">
        <f t="shared" si="263"/>
        <v>1</v>
      </c>
      <c r="H2814" s="590">
        <f>CHOOSE('Output Sheet'!$B$4,'8760 Data'!J2814,'8760 Data'!K2814,'8760 Data'!L2814,'8760 Data'!M2814,'8760 Data'!N2814,'8760 Data'!O2814,'8760 Data'!P2814,'8760 Data'!Q2814,'8760 Data'!R2814,'8760 Data'!S2814,'8760 Data'!T2814,'8760 Data'!U2814)</f>
        <v>0</v>
      </c>
      <c r="I2814" s="591" t="e">
        <f>H2814/'Output Sheet'!$B$8</f>
        <v>#DIV/0!</v>
      </c>
      <c r="J2814" s="596"/>
      <c r="K2814" s="560"/>
      <c r="L2814" s="560"/>
      <c r="M2814" s="560"/>
      <c r="N2814" s="560"/>
      <c r="O2814" s="560"/>
      <c r="P2814" s="560"/>
      <c r="Q2814" s="560"/>
      <c r="R2814" s="560"/>
      <c r="S2814" s="560"/>
      <c r="T2814" s="560"/>
      <c r="U2814" s="560"/>
    </row>
    <row r="2815" spans="1:21">
      <c r="A2815" s="593">
        <f t="shared" si="258"/>
        <v>41392</v>
      </c>
      <c r="B2815" s="594">
        <v>41392.250162731485</v>
      </c>
      <c r="C2815" s="560">
        <f t="shared" si="259"/>
        <v>2013</v>
      </c>
      <c r="D2815" s="560">
        <f t="shared" si="260"/>
        <v>4</v>
      </c>
      <c r="E2815" s="560">
        <f t="shared" si="261"/>
        <v>28</v>
      </c>
      <c r="F2815" s="560">
        <f t="shared" si="262"/>
        <v>6</v>
      </c>
      <c r="G2815" s="595">
        <f t="shared" si="263"/>
        <v>1</v>
      </c>
      <c r="H2815" s="590">
        <f>CHOOSE('Output Sheet'!$B$4,'8760 Data'!J2815,'8760 Data'!K2815,'8760 Data'!L2815,'8760 Data'!M2815,'8760 Data'!N2815,'8760 Data'!O2815,'8760 Data'!P2815,'8760 Data'!Q2815,'8760 Data'!R2815,'8760 Data'!S2815,'8760 Data'!T2815,'8760 Data'!U2815)</f>
        <v>0</v>
      </c>
      <c r="I2815" s="591" t="e">
        <f>H2815/'Output Sheet'!$B$8</f>
        <v>#DIV/0!</v>
      </c>
      <c r="J2815" s="596"/>
      <c r="K2815" s="560"/>
      <c r="L2815" s="560"/>
      <c r="M2815" s="560"/>
      <c r="N2815" s="560"/>
      <c r="O2815" s="560"/>
      <c r="P2815" s="560"/>
      <c r="Q2815" s="560"/>
      <c r="R2815" s="560"/>
      <c r="S2815" s="560"/>
      <c r="T2815" s="560"/>
      <c r="U2815" s="560"/>
    </row>
    <row r="2816" spans="1:21">
      <c r="A2816" s="593">
        <f t="shared" si="258"/>
        <v>41392</v>
      </c>
      <c r="B2816" s="594">
        <v>41392.291829456015</v>
      </c>
      <c r="C2816" s="560">
        <f t="shared" si="259"/>
        <v>2013</v>
      </c>
      <c r="D2816" s="560">
        <f t="shared" si="260"/>
        <v>4</v>
      </c>
      <c r="E2816" s="560">
        <f t="shared" si="261"/>
        <v>28</v>
      </c>
      <c r="F2816" s="560">
        <f t="shared" si="262"/>
        <v>7</v>
      </c>
      <c r="G2816" s="595">
        <f t="shared" si="263"/>
        <v>1</v>
      </c>
      <c r="H2816" s="590">
        <f>CHOOSE('Output Sheet'!$B$4,'8760 Data'!J2816,'8760 Data'!K2816,'8760 Data'!L2816,'8760 Data'!M2816,'8760 Data'!N2816,'8760 Data'!O2816,'8760 Data'!P2816,'8760 Data'!Q2816,'8760 Data'!R2816,'8760 Data'!S2816,'8760 Data'!T2816,'8760 Data'!U2816)</f>
        <v>0</v>
      </c>
      <c r="I2816" s="591" t="e">
        <f>H2816/'Output Sheet'!$B$8</f>
        <v>#DIV/0!</v>
      </c>
      <c r="J2816" s="596"/>
      <c r="K2816" s="560"/>
      <c r="L2816" s="560"/>
      <c r="M2816" s="560"/>
      <c r="N2816" s="560"/>
      <c r="O2816" s="560"/>
      <c r="P2816" s="560"/>
      <c r="Q2816" s="560"/>
      <c r="R2816" s="560"/>
      <c r="S2816" s="560"/>
      <c r="T2816" s="560"/>
      <c r="U2816" s="560"/>
    </row>
    <row r="2817" spans="1:21">
      <c r="A2817" s="593">
        <f t="shared" si="258"/>
        <v>41392</v>
      </c>
      <c r="B2817" s="594">
        <v>41392.333496180552</v>
      </c>
      <c r="C2817" s="560">
        <f t="shared" si="259"/>
        <v>2013</v>
      </c>
      <c r="D2817" s="560">
        <f t="shared" si="260"/>
        <v>4</v>
      </c>
      <c r="E2817" s="560">
        <f t="shared" si="261"/>
        <v>28</v>
      </c>
      <c r="F2817" s="560">
        <f t="shared" si="262"/>
        <v>8</v>
      </c>
      <c r="G2817" s="595">
        <f t="shared" si="263"/>
        <v>1</v>
      </c>
      <c r="H2817" s="590">
        <f>CHOOSE('Output Sheet'!$B$4,'8760 Data'!J2817,'8760 Data'!K2817,'8760 Data'!L2817,'8760 Data'!M2817,'8760 Data'!N2817,'8760 Data'!O2817,'8760 Data'!P2817,'8760 Data'!Q2817,'8760 Data'!R2817,'8760 Data'!S2817,'8760 Data'!T2817,'8760 Data'!U2817)</f>
        <v>0</v>
      </c>
      <c r="I2817" s="591" t="e">
        <f>H2817/'Output Sheet'!$B$8</f>
        <v>#DIV/0!</v>
      </c>
      <c r="J2817" s="596"/>
      <c r="K2817" s="560"/>
      <c r="L2817" s="560"/>
      <c r="M2817" s="560"/>
      <c r="N2817" s="560"/>
      <c r="O2817" s="560"/>
      <c r="P2817" s="560"/>
      <c r="Q2817" s="560"/>
      <c r="R2817" s="560"/>
      <c r="S2817" s="560"/>
      <c r="T2817" s="560"/>
      <c r="U2817" s="560"/>
    </row>
    <row r="2818" spans="1:21">
      <c r="A2818" s="593">
        <f t="shared" si="258"/>
        <v>41392</v>
      </c>
      <c r="B2818" s="594">
        <v>41392.375162905089</v>
      </c>
      <c r="C2818" s="560">
        <f t="shared" si="259"/>
        <v>2013</v>
      </c>
      <c r="D2818" s="560">
        <f t="shared" si="260"/>
        <v>4</v>
      </c>
      <c r="E2818" s="560">
        <f t="shared" si="261"/>
        <v>28</v>
      </c>
      <c r="F2818" s="560">
        <f t="shared" si="262"/>
        <v>9</v>
      </c>
      <c r="G2818" s="595">
        <f t="shared" si="263"/>
        <v>1</v>
      </c>
      <c r="H2818" s="590">
        <f>CHOOSE('Output Sheet'!$B$4,'8760 Data'!J2818,'8760 Data'!K2818,'8760 Data'!L2818,'8760 Data'!M2818,'8760 Data'!N2818,'8760 Data'!O2818,'8760 Data'!P2818,'8760 Data'!Q2818,'8760 Data'!R2818,'8760 Data'!S2818,'8760 Data'!T2818,'8760 Data'!U2818)</f>
        <v>0</v>
      </c>
      <c r="I2818" s="591" t="e">
        <f>H2818/'Output Sheet'!$B$8</f>
        <v>#DIV/0!</v>
      </c>
      <c r="J2818" s="596"/>
      <c r="K2818" s="560"/>
      <c r="L2818" s="560"/>
      <c r="M2818" s="560"/>
      <c r="N2818" s="560"/>
      <c r="O2818" s="560"/>
      <c r="P2818" s="560"/>
      <c r="Q2818" s="560"/>
      <c r="R2818" s="560"/>
      <c r="S2818" s="560"/>
      <c r="T2818" s="560"/>
      <c r="U2818" s="560"/>
    </row>
    <row r="2819" spans="1:21">
      <c r="A2819" s="593">
        <f t="shared" ref="A2819:A2882" si="264">DATE(C2819,D2819,E2819)</f>
        <v>41392</v>
      </c>
      <c r="B2819" s="594">
        <v>41392.416829629627</v>
      </c>
      <c r="C2819" s="560">
        <f t="shared" ref="C2819:C2882" si="265">YEAR(B2819)</f>
        <v>2013</v>
      </c>
      <c r="D2819" s="560">
        <f t="shared" ref="D2819:D2882" si="266">MONTH(B2819)</f>
        <v>4</v>
      </c>
      <c r="E2819" s="560">
        <f t="shared" ref="E2819:E2882" si="267">DAY(B2819)</f>
        <v>28</v>
      </c>
      <c r="F2819" s="560">
        <f t="shared" ref="F2819:F2882" si="268">IF(HOUR(B2819)&lt;&gt;0,HOUR(B2819),24)</f>
        <v>10</v>
      </c>
      <c r="G2819" s="595">
        <f t="shared" ref="G2819:G2882" si="269">WEEKDAY(B2819,1)</f>
        <v>1</v>
      </c>
      <c r="H2819" s="590">
        <f>CHOOSE('Output Sheet'!$B$4,'8760 Data'!J2819,'8760 Data'!K2819,'8760 Data'!L2819,'8760 Data'!M2819,'8760 Data'!N2819,'8760 Data'!O2819,'8760 Data'!P2819,'8760 Data'!Q2819,'8760 Data'!R2819,'8760 Data'!S2819,'8760 Data'!T2819,'8760 Data'!U2819)</f>
        <v>0</v>
      </c>
      <c r="I2819" s="591" t="e">
        <f>H2819/'Output Sheet'!$B$8</f>
        <v>#DIV/0!</v>
      </c>
      <c r="J2819" s="596"/>
      <c r="K2819" s="560"/>
      <c r="L2819" s="560"/>
      <c r="M2819" s="560"/>
      <c r="N2819" s="560"/>
      <c r="O2819" s="560"/>
      <c r="P2819" s="560"/>
      <c r="Q2819" s="560"/>
      <c r="R2819" s="560"/>
      <c r="S2819" s="560"/>
      <c r="T2819" s="560"/>
      <c r="U2819" s="560"/>
    </row>
    <row r="2820" spans="1:21">
      <c r="A2820" s="593">
        <f t="shared" si="264"/>
        <v>41392</v>
      </c>
      <c r="B2820" s="594">
        <v>41392.458496354164</v>
      </c>
      <c r="C2820" s="560">
        <f t="shared" si="265"/>
        <v>2013</v>
      </c>
      <c r="D2820" s="560">
        <f t="shared" si="266"/>
        <v>4</v>
      </c>
      <c r="E2820" s="560">
        <f t="shared" si="267"/>
        <v>28</v>
      </c>
      <c r="F2820" s="560">
        <f t="shared" si="268"/>
        <v>11</v>
      </c>
      <c r="G2820" s="595">
        <f t="shared" si="269"/>
        <v>1</v>
      </c>
      <c r="H2820" s="590">
        <f>CHOOSE('Output Sheet'!$B$4,'8760 Data'!J2820,'8760 Data'!K2820,'8760 Data'!L2820,'8760 Data'!M2820,'8760 Data'!N2820,'8760 Data'!O2820,'8760 Data'!P2820,'8760 Data'!Q2820,'8760 Data'!R2820,'8760 Data'!S2820,'8760 Data'!T2820,'8760 Data'!U2820)</f>
        <v>0</v>
      </c>
      <c r="I2820" s="591" t="e">
        <f>H2820/'Output Sheet'!$B$8</f>
        <v>#DIV/0!</v>
      </c>
      <c r="J2820" s="596"/>
      <c r="K2820" s="560"/>
      <c r="L2820" s="560"/>
      <c r="M2820" s="560"/>
      <c r="N2820" s="560"/>
      <c r="O2820" s="560"/>
      <c r="P2820" s="560"/>
      <c r="Q2820" s="560"/>
      <c r="R2820" s="560"/>
      <c r="S2820" s="560"/>
      <c r="T2820" s="560"/>
      <c r="U2820" s="560"/>
    </row>
    <row r="2821" spans="1:21">
      <c r="A2821" s="593">
        <f t="shared" si="264"/>
        <v>41392</v>
      </c>
      <c r="B2821" s="594">
        <v>41392.500163078701</v>
      </c>
      <c r="C2821" s="560">
        <f t="shared" si="265"/>
        <v>2013</v>
      </c>
      <c r="D2821" s="560">
        <f t="shared" si="266"/>
        <v>4</v>
      </c>
      <c r="E2821" s="560">
        <f t="shared" si="267"/>
        <v>28</v>
      </c>
      <c r="F2821" s="560">
        <f t="shared" si="268"/>
        <v>12</v>
      </c>
      <c r="G2821" s="595">
        <f t="shared" si="269"/>
        <v>1</v>
      </c>
      <c r="H2821" s="590">
        <f>CHOOSE('Output Sheet'!$B$4,'8760 Data'!J2821,'8760 Data'!K2821,'8760 Data'!L2821,'8760 Data'!M2821,'8760 Data'!N2821,'8760 Data'!O2821,'8760 Data'!P2821,'8760 Data'!Q2821,'8760 Data'!R2821,'8760 Data'!S2821,'8760 Data'!T2821,'8760 Data'!U2821)</f>
        <v>0</v>
      </c>
      <c r="I2821" s="591" t="e">
        <f>H2821/'Output Sheet'!$B$8</f>
        <v>#DIV/0!</v>
      </c>
      <c r="J2821" s="596"/>
      <c r="K2821" s="560"/>
      <c r="L2821" s="560"/>
      <c r="M2821" s="560"/>
      <c r="N2821" s="560"/>
      <c r="O2821" s="560"/>
      <c r="P2821" s="560"/>
      <c r="Q2821" s="560"/>
      <c r="R2821" s="560"/>
      <c r="S2821" s="560"/>
      <c r="T2821" s="560"/>
      <c r="U2821" s="560"/>
    </row>
    <row r="2822" spans="1:21">
      <c r="A2822" s="593">
        <f t="shared" si="264"/>
        <v>41392</v>
      </c>
      <c r="B2822" s="594">
        <v>41392.541829803238</v>
      </c>
      <c r="C2822" s="560">
        <f t="shared" si="265"/>
        <v>2013</v>
      </c>
      <c r="D2822" s="560">
        <f t="shared" si="266"/>
        <v>4</v>
      </c>
      <c r="E2822" s="560">
        <f t="shared" si="267"/>
        <v>28</v>
      </c>
      <c r="F2822" s="560">
        <f t="shared" si="268"/>
        <v>13</v>
      </c>
      <c r="G2822" s="595">
        <f t="shared" si="269"/>
        <v>1</v>
      </c>
      <c r="H2822" s="590">
        <f>CHOOSE('Output Sheet'!$B$4,'8760 Data'!J2822,'8760 Data'!K2822,'8760 Data'!L2822,'8760 Data'!M2822,'8760 Data'!N2822,'8760 Data'!O2822,'8760 Data'!P2822,'8760 Data'!Q2822,'8760 Data'!R2822,'8760 Data'!S2822,'8760 Data'!T2822,'8760 Data'!U2822)</f>
        <v>0</v>
      </c>
      <c r="I2822" s="591" t="e">
        <f>H2822/'Output Sheet'!$B$8</f>
        <v>#DIV/0!</v>
      </c>
      <c r="J2822" s="596"/>
      <c r="K2822" s="560"/>
      <c r="L2822" s="560"/>
      <c r="M2822" s="560"/>
      <c r="N2822" s="560"/>
      <c r="O2822" s="560"/>
      <c r="P2822" s="560"/>
      <c r="Q2822" s="560"/>
      <c r="R2822" s="560"/>
      <c r="S2822" s="560"/>
      <c r="T2822" s="560"/>
      <c r="U2822" s="560"/>
    </row>
    <row r="2823" spans="1:21">
      <c r="A2823" s="593">
        <f t="shared" si="264"/>
        <v>41392</v>
      </c>
      <c r="B2823" s="594">
        <v>41392.583496527775</v>
      </c>
      <c r="C2823" s="560">
        <f t="shared" si="265"/>
        <v>2013</v>
      </c>
      <c r="D2823" s="560">
        <f t="shared" si="266"/>
        <v>4</v>
      </c>
      <c r="E2823" s="560">
        <f t="shared" si="267"/>
        <v>28</v>
      </c>
      <c r="F2823" s="560">
        <f t="shared" si="268"/>
        <v>14</v>
      </c>
      <c r="G2823" s="595">
        <f t="shared" si="269"/>
        <v>1</v>
      </c>
      <c r="H2823" s="590">
        <f>CHOOSE('Output Sheet'!$B$4,'8760 Data'!J2823,'8760 Data'!K2823,'8760 Data'!L2823,'8760 Data'!M2823,'8760 Data'!N2823,'8760 Data'!O2823,'8760 Data'!P2823,'8760 Data'!Q2823,'8760 Data'!R2823,'8760 Data'!S2823,'8760 Data'!T2823,'8760 Data'!U2823)</f>
        <v>0</v>
      </c>
      <c r="I2823" s="591" t="e">
        <f>H2823/'Output Sheet'!$B$8</f>
        <v>#DIV/0!</v>
      </c>
      <c r="J2823" s="596"/>
      <c r="K2823" s="560"/>
      <c r="L2823" s="560"/>
      <c r="M2823" s="560"/>
      <c r="N2823" s="560"/>
      <c r="O2823" s="560"/>
      <c r="P2823" s="560"/>
      <c r="Q2823" s="560"/>
      <c r="R2823" s="560"/>
      <c r="S2823" s="560"/>
      <c r="T2823" s="560"/>
      <c r="U2823" s="560"/>
    </row>
    <row r="2824" spans="1:21">
      <c r="A2824" s="593">
        <f t="shared" si="264"/>
        <v>41392</v>
      </c>
      <c r="B2824" s="594">
        <v>41392.625163252313</v>
      </c>
      <c r="C2824" s="560">
        <f t="shared" si="265"/>
        <v>2013</v>
      </c>
      <c r="D2824" s="560">
        <f t="shared" si="266"/>
        <v>4</v>
      </c>
      <c r="E2824" s="560">
        <f t="shared" si="267"/>
        <v>28</v>
      </c>
      <c r="F2824" s="560">
        <f t="shared" si="268"/>
        <v>15</v>
      </c>
      <c r="G2824" s="595">
        <f t="shared" si="269"/>
        <v>1</v>
      </c>
      <c r="H2824" s="590">
        <f>CHOOSE('Output Sheet'!$B$4,'8760 Data'!J2824,'8760 Data'!K2824,'8760 Data'!L2824,'8760 Data'!M2824,'8760 Data'!N2824,'8760 Data'!O2824,'8760 Data'!P2824,'8760 Data'!Q2824,'8760 Data'!R2824,'8760 Data'!S2824,'8760 Data'!T2824,'8760 Data'!U2824)</f>
        <v>0</v>
      </c>
      <c r="I2824" s="591" t="e">
        <f>H2824/'Output Sheet'!$B$8</f>
        <v>#DIV/0!</v>
      </c>
      <c r="J2824" s="596"/>
      <c r="K2824" s="560"/>
      <c r="L2824" s="560"/>
      <c r="M2824" s="560"/>
      <c r="N2824" s="560"/>
      <c r="O2824" s="560"/>
      <c r="P2824" s="560"/>
      <c r="Q2824" s="560"/>
      <c r="R2824" s="560"/>
      <c r="S2824" s="560"/>
      <c r="T2824" s="560"/>
      <c r="U2824" s="560"/>
    </row>
    <row r="2825" spans="1:21">
      <c r="A2825" s="593">
        <f t="shared" si="264"/>
        <v>41392</v>
      </c>
      <c r="B2825" s="594">
        <v>41392.66682997685</v>
      </c>
      <c r="C2825" s="560">
        <f t="shared" si="265"/>
        <v>2013</v>
      </c>
      <c r="D2825" s="560">
        <f t="shared" si="266"/>
        <v>4</v>
      </c>
      <c r="E2825" s="560">
        <f t="shared" si="267"/>
        <v>28</v>
      </c>
      <c r="F2825" s="560">
        <f t="shared" si="268"/>
        <v>16</v>
      </c>
      <c r="G2825" s="595">
        <f t="shared" si="269"/>
        <v>1</v>
      </c>
      <c r="H2825" s="590">
        <f>CHOOSE('Output Sheet'!$B$4,'8760 Data'!J2825,'8760 Data'!K2825,'8760 Data'!L2825,'8760 Data'!M2825,'8760 Data'!N2825,'8760 Data'!O2825,'8760 Data'!P2825,'8760 Data'!Q2825,'8760 Data'!R2825,'8760 Data'!S2825,'8760 Data'!T2825,'8760 Data'!U2825)</f>
        <v>0</v>
      </c>
      <c r="I2825" s="591" t="e">
        <f>H2825/'Output Sheet'!$B$8</f>
        <v>#DIV/0!</v>
      </c>
      <c r="J2825" s="596"/>
      <c r="K2825" s="560"/>
      <c r="L2825" s="560"/>
      <c r="M2825" s="560"/>
      <c r="N2825" s="560"/>
      <c r="O2825" s="560"/>
      <c r="P2825" s="560"/>
      <c r="Q2825" s="560"/>
      <c r="R2825" s="560"/>
      <c r="S2825" s="560"/>
      <c r="T2825" s="560"/>
      <c r="U2825" s="560"/>
    </row>
    <row r="2826" spans="1:21">
      <c r="A2826" s="593">
        <f t="shared" si="264"/>
        <v>41392</v>
      </c>
      <c r="B2826" s="594">
        <v>41392.708496701387</v>
      </c>
      <c r="C2826" s="560">
        <f t="shared" si="265"/>
        <v>2013</v>
      </c>
      <c r="D2826" s="560">
        <f t="shared" si="266"/>
        <v>4</v>
      </c>
      <c r="E2826" s="560">
        <f t="shared" si="267"/>
        <v>28</v>
      </c>
      <c r="F2826" s="560">
        <f t="shared" si="268"/>
        <v>17</v>
      </c>
      <c r="G2826" s="595">
        <f t="shared" si="269"/>
        <v>1</v>
      </c>
      <c r="H2826" s="590">
        <f>CHOOSE('Output Sheet'!$B$4,'8760 Data'!J2826,'8760 Data'!K2826,'8760 Data'!L2826,'8760 Data'!M2826,'8760 Data'!N2826,'8760 Data'!O2826,'8760 Data'!P2826,'8760 Data'!Q2826,'8760 Data'!R2826,'8760 Data'!S2826,'8760 Data'!T2826,'8760 Data'!U2826)</f>
        <v>0</v>
      </c>
      <c r="I2826" s="591" t="e">
        <f>H2826/'Output Sheet'!$B$8</f>
        <v>#DIV/0!</v>
      </c>
      <c r="J2826" s="596"/>
      <c r="K2826" s="560"/>
      <c r="L2826" s="560"/>
      <c r="M2826" s="560"/>
      <c r="N2826" s="560"/>
      <c r="O2826" s="560"/>
      <c r="P2826" s="560"/>
      <c r="Q2826" s="560"/>
      <c r="R2826" s="560"/>
      <c r="S2826" s="560"/>
      <c r="T2826" s="560"/>
      <c r="U2826" s="560"/>
    </row>
    <row r="2827" spans="1:21">
      <c r="A2827" s="593">
        <f t="shared" si="264"/>
        <v>41392</v>
      </c>
      <c r="B2827" s="594">
        <v>41392.750163425924</v>
      </c>
      <c r="C2827" s="560">
        <f t="shared" si="265"/>
        <v>2013</v>
      </c>
      <c r="D2827" s="560">
        <f t="shared" si="266"/>
        <v>4</v>
      </c>
      <c r="E2827" s="560">
        <f t="shared" si="267"/>
        <v>28</v>
      </c>
      <c r="F2827" s="560">
        <f t="shared" si="268"/>
        <v>18</v>
      </c>
      <c r="G2827" s="595">
        <f t="shared" si="269"/>
        <v>1</v>
      </c>
      <c r="H2827" s="590">
        <f>CHOOSE('Output Sheet'!$B$4,'8760 Data'!J2827,'8760 Data'!K2827,'8760 Data'!L2827,'8760 Data'!M2827,'8760 Data'!N2827,'8760 Data'!O2827,'8760 Data'!P2827,'8760 Data'!Q2827,'8760 Data'!R2827,'8760 Data'!S2827,'8760 Data'!T2827,'8760 Data'!U2827)</f>
        <v>0</v>
      </c>
      <c r="I2827" s="591" t="e">
        <f>H2827/'Output Sheet'!$B$8</f>
        <v>#DIV/0!</v>
      </c>
      <c r="J2827" s="596"/>
      <c r="K2827" s="560"/>
      <c r="L2827" s="560"/>
      <c r="M2827" s="560"/>
      <c r="N2827" s="560"/>
      <c r="O2827" s="560"/>
      <c r="P2827" s="560"/>
      <c r="Q2827" s="560"/>
      <c r="R2827" s="560"/>
      <c r="S2827" s="560"/>
      <c r="T2827" s="560"/>
      <c r="U2827" s="560"/>
    </row>
    <row r="2828" spans="1:21">
      <c r="A2828" s="593">
        <f t="shared" si="264"/>
        <v>41392</v>
      </c>
      <c r="B2828" s="594">
        <v>41392.791830150461</v>
      </c>
      <c r="C2828" s="560">
        <f t="shared" si="265"/>
        <v>2013</v>
      </c>
      <c r="D2828" s="560">
        <f t="shared" si="266"/>
        <v>4</v>
      </c>
      <c r="E2828" s="560">
        <f t="shared" si="267"/>
        <v>28</v>
      </c>
      <c r="F2828" s="560">
        <f t="shared" si="268"/>
        <v>19</v>
      </c>
      <c r="G2828" s="595">
        <f t="shared" si="269"/>
        <v>1</v>
      </c>
      <c r="H2828" s="590">
        <f>CHOOSE('Output Sheet'!$B$4,'8760 Data'!J2828,'8760 Data'!K2828,'8760 Data'!L2828,'8760 Data'!M2828,'8760 Data'!N2828,'8760 Data'!O2828,'8760 Data'!P2828,'8760 Data'!Q2828,'8760 Data'!R2828,'8760 Data'!S2828,'8760 Data'!T2828,'8760 Data'!U2828)</f>
        <v>0</v>
      </c>
      <c r="I2828" s="591" t="e">
        <f>H2828/'Output Sheet'!$B$8</f>
        <v>#DIV/0!</v>
      </c>
      <c r="J2828" s="596"/>
      <c r="K2828" s="560"/>
      <c r="L2828" s="560"/>
      <c r="M2828" s="560"/>
      <c r="N2828" s="560"/>
      <c r="O2828" s="560"/>
      <c r="P2828" s="560"/>
      <c r="Q2828" s="560"/>
      <c r="R2828" s="560"/>
      <c r="S2828" s="560"/>
      <c r="T2828" s="560"/>
      <c r="U2828" s="560"/>
    </row>
    <row r="2829" spans="1:21">
      <c r="A2829" s="593">
        <f t="shared" si="264"/>
        <v>41392</v>
      </c>
      <c r="B2829" s="594">
        <v>41392.833496874999</v>
      </c>
      <c r="C2829" s="560">
        <f t="shared" si="265"/>
        <v>2013</v>
      </c>
      <c r="D2829" s="560">
        <f t="shared" si="266"/>
        <v>4</v>
      </c>
      <c r="E2829" s="560">
        <f t="shared" si="267"/>
        <v>28</v>
      </c>
      <c r="F2829" s="560">
        <f t="shared" si="268"/>
        <v>20</v>
      </c>
      <c r="G2829" s="595">
        <f t="shared" si="269"/>
        <v>1</v>
      </c>
      <c r="H2829" s="590">
        <f>CHOOSE('Output Sheet'!$B$4,'8760 Data'!J2829,'8760 Data'!K2829,'8760 Data'!L2829,'8760 Data'!M2829,'8760 Data'!N2829,'8760 Data'!O2829,'8760 Data'!P2829,'8760 Data'!Q2829,'8760 Data'!R2829,'8760 Data'!S2829,'8760 Data'!T2829,'8760 Data'!U2829)</f>
        <v>0</v>
      </c>
      <c r="I2829" s="591" t="e">
        <f>H2829/'Output Sheet'!$B$8</f>
        <v>#DIV/0!</v>
      </c>
      <c r="J2829" s="596"/>
      <c r="K2829" s="560"/>
      <c r="L2829" s="560"/>
      <c r="M2829" s="560"/>
      <c r="N2829" s="560"/>
      <c r="O2829" s="560"/>
      <c r="P2829" s="560"/>
      <c r="Q2829" s="560"/>
      <c r="R2829" s="560"/>
      <c r="S2829" s="560"/>
      <c r="T2829" s="560"/>
      <c r="U2829" s="560"/>
    </row>
    <row r="2830" spans="1:21">
      <c r="A2830" s="593">
        <f t="shared" si="264"/>
        <v>41392</v>
      </c>
      <c r="B2830" s="594">
        <v>41392.875163599536</v>
      </c>
      <c r="C2830" s="560">
        <f t="shared" si="265"/>
        <v>2013</v>
      </c>
      <c r="D2830" s="560">
        <f t="shared" si="266"/>
        <v>4</v>
      </c>
      <c r="E2830" s="560">
        <f t="shared" si="267"/>
        <v>28</v>
      </c>
      <c r="F2830" s="560">
        <f t="shared" si="268"/>
        <v>21</v>
      </c>
      <c r="G2830" s="595">
        <f t="shared" si="269"/>
        <v>1</v>
      </c>
      <c r="H2830" s="590">
        <f>CHOOSE('Output Sheet'!$B$4,'8760 Data'!J2830,'8760 Data'!K2830,'8760 Data'!L2830,'8760 Data'!M2830,'8760 Data'!N2830,'8760 Data'!O2830,'8760 Data'!P2830,'8760 Data'!Q2830,'8760 Data'!R2830,'8760 Data'!S2830,'8760 Data'!T2830,'8760 Data'!U2830)</f>
        <v>0</v>
      </c>
      <c r="I2830" s="591" t="e">
        <f>H2830/'Output Sheet'!$B$8</f>
        <v>#DIV/0!</v>
      </c>
      <c r="J2830" s="596"/>
      <c r="K2830" s="560"/>
      <c r="L2830" s="560"/>
      <c r="M2830" s="560"/>
      <c r="N2830" s="560"/>
      <c r="O2830" s="560"/>
      <c r="P2830" s="560"/>
      <c r="Q2830" s="560"/>
      <c r="R2830" s="560"/>
      <c r="S2830" s="560"/>
      <c r="T2830" s="560"/>
      <c r="U2830" s="560"/>
    </row>
    <row r="2831" spans="1:21">
      <c r="A2831" s="593">
        <f t="shared" si="264"/>
        <v>41392</v>
      </c>
      <c r="B2831" s="594">
        <v>41392.916830324073</v>
      </c>
      <c r="C2831" s="560">
        <f t="shared" si="265"/>
        <v>2013</v>
      </c>
      <c r="D2831" s="560">
        <f t="shared" si="266"/>
        <v>4</v>
      </c>
      <c r="E2831" s="560">
        <f t="shared" si="267"/>
        <v>28</v>
      </c>
      <c r="F2831" s="560">
        <f t="shared" si="268"/>
        <v>22</v>
      </c>
      <c r="G2831" s="595">
        <f t="shared" si="269"/>
        <v>1</v>
      </c>
      <c r="H2831" s="590">
        <f>CHOOSE('Output Sheet'!$B$4,'8760 Data'!J2831,'8760 Data'!K2831,'8760 Data'!L2831,'8760 Data'!M2831,'8760 Data'!N2831,'8760 Data'!O2831,'8760 Data'!P2831,'8760 Data'!Q2831,'8760 Data'!R2831,'8760 Data'!S2831,'8760 Data'!T2831,'8760 Data'!U2831)</f>
        <v>0</v>
      </c>
      <c r="I2831" s="591" t="e">
        <f>H2831/'Output Sheet'!$B$8</f>
        <v>#DIV/0!</v>
      </c>
      <c r="J2831" s="596"/>
      <c r="K2831" s="560"/>
      <c r="L2831" s="560"/>
      <c r="M2831" s="560"/>
      <c r="N2831" s="560"/>
      <c r="O2831" s="560"/>
      <c r="P2831" s="560"/>
      <c r="Q2831" s="560"/>
      <c r="R2831" s="560"/>
      <c r="S2831" s="560"/>
      <c r="T2831" s="560"/>
      <c r="U2831" s="560"/>
    </row>
    <row r="2832" spans="1:21">
      <c r="A2832" s="593">
        <f t="shared" si="264"/>
        <v>41392</v>
      </c>
      <c r="B2832" s="594">
        <v>41392.95849704861</v>
      </c>
      <c r="C2832" s="560">
        <f t="shared" si="265"/>
        <v>2013</v>
      </c>
      <c r="D2832" s="560">
        <f t="shared" si="266"/>
        <v>4</v>
      </c>
      <c r="E2832" s="560">
        <f t="shared" si="267"/>
        <v>28</v>
      </c>
      <c r="F2832" s="560">
        <f t="shared" si="268"/>
        <v>23</v>
      </c>
      <c r="G2832" s="595">
        <f t="shared" si="269"/>
        <v>1</v>
      </c>
      <c r="H2832" s="590">
        <f>CHOOSE('Output Sheet'!$B$4,'8760 Data'!J2832,'8760 Data'!K2832,'8760 Data'!L2832,'8760 Data'!M2832,'8760 Data'!N2832,'8760 Data'!O2832,'8760 Data'!P2832,'8760 Data'!Q2832,'8760 Data'!R2832,'8760 Data'!S2832,'8760 Data'!T2832,'8760 Data'!U2832)</f>
        <v>0</v>
      </c>
      <c r="I2832" s="591" t="e">
        <f>H2832/'Output Sheet'!$B$8</f>
        <v>#DIV/0!</v>
      </c>
      <c r="J2832" s="596"/>
      <c r="K2832" s="560"/>
      <c r="L2832" s="560"/>
      <c r="M2832" s="560"/>
      <c r="N2832" s="560"/>
      <c r="O2832" s="560"/>
      <c r="P2832" s="560"/>
      <c r="Q2832" s="560"/>
      <c r="R2832" s="560"/>
      <c r="S2832" s="560"/>
      <c r="T2832" s="560"/>
      <c r="U2832" s="560"/>
    </row>
    <row r="2833" spans="1:21">
      <c r="A2833" s="593">
        <f t="shared" si="264"/>
        <v>41393</v>
      </c>
      <c r="B2833" s="594">
        <v>41393.000163773148</v>
      </c>
      <c r="C2833" s="560">
        <f t="shared" si="265"/>
        <v>2013</v>
      </c>
      <c r="D2833" s="560">
        <f t="shared" si="266"/>
        <v>4</v>
      </c>
      <c r="E2833" s="560">
        <f t="shared" si="267"/>
        <v>29</v>
      </c>
      <c r="F2833" s="560">
        <f t="shared" si="268"/>
        <v>24</v>
      </c>
      <c r="G2833" s="595">
        <f t="shared" si="269"/>
        <v>2</v>
      </c>
      <c r="H2833" s="590">
        <f>CHOOSE('Output Sheet'!$B$4,'8760 Data'!J2833,'8760 Data'!K2833,'8760 Data'!L2833,'8760 Data'!M2833,'8760 Data'!N2833,'8760 Data'!O2833,'8760 Data'!P2833,'8760 Data'!Q2833,'8760 Data'!R2833,'8760 Data'!S2833,'8760 Data'!T2833,'8760 Data'!U2833)</f>
        <v>0</v>
      </c>
      <c r="I2833" s="591" t="e">
        <f>H2833/'Output Sheet'!$B$8</f>
        <v>#DIV/0!</v>
      </c>
      <c r="J2833" s="596"/>
      <c r="K2833" s="560"/>
      <c r="L2833" s="560"/>
      <c r="M2833" s="560"/>
      <c r="N2833" s="560"/>
      <c r="O2833" s="560"/>
      <c r="P2833" s="560"/>
      <c r="Q2833" s="560"/>
      <c r="R2833" s="560"/>
      <c r="S2833" s="560"/>
      <c r="T2833" s="560"/>
      <c r="U2833" s="560"/>
    </row>
    <row r="2834" spans="1:21">
      <c r="A2834" s="593">
        <f t="shared" si="264"/>
        <v>41393</v>
      </c>
      <c r="B2834" s="594">
        <v>41393.041830497685</v>
      </c>
      <c r="C2834" s="560">
        <f t="shared" si="265"/>
        <v>2013</v>
      </c>
      <c r="D2834" s="560">
        <f t="shared" si="266"/>
        <v>4</v>
      </c>
      <c r="E2834" s="560">
        <f t="shared" si="267"/>
        <v>29</v>
      </c>
      <c r="F2834" s="560">
        <f t="shared" si="268"/>
        <v>1</v>
      </c>
      <c r="G2834" s="595">
        <f t="shared" si="269"/>
        <v>2</v>
      </c>
      <c r="H2834" s="590">
        <f>CHOOSE('Output Sheet'!$B$4,'8760 Data'!J2834,'8760 Data'!K2834,'8760 Data'!L2834,'8760 Data'!M2834,'8760 Data'!N2834,'8760 Data'!O2834,'8760 Data'!P2834,'8760 Data'!Q2834,'8760 Data'!R2834,'8760 Data'!S2834,'8760 Data'!T2834,'8760 Data'!U2834)</f>
        <v>0</v>
      </c>
      <c r="I2834" s="591" t="e">
        <f>H2834/'Output Sheet'!$B$8</f>
        <v>#DIV/0!</v>
      </c>
      <c r="J2834" s="596"/>
      <c r="K2834" s="560"/>
      <c r="L2834" s="560"/>
      <c r="M2834" s="560"/>
      <c r="N2834" s="560"/>
      <c r="O2834" s="560"/>
      <c r="P2834" s="560"/>
      <c r="Q2834" s="560"/>
      <c r="R2834" s="560"/>
      <c r="S2834" s="560"/>
      <c r="T2834" s="560"/>
      <c r="U2834" s="560"/>
    </row>
    <row r="2835" spans="1:21">
      <c r="A2835" s="593">
        <f t="shared" si="264"/>
        <v>41393</v>
      </c>
      <c r="B2835" s="594">
        <v>41393.083497222222</v>
      </c>
      <c r="C2835" s="560">
        <f t="shared" si="265"/>
        <v>2013</v>
      </c>
      <c r="D2835" s="560">
        <f t="shared" si="266"/>
        <v>4</v>
      </c>
      <c r="E2835" s="560">
        <f t="shared" si="267"/>
        <v>29</v>
      </c>
      <c r="F2835" s="560">
        <f t="shared" si="268"/>
        <v>2</v>
      </c>
      <c r="G2835" s="595">
        <f t="shared" si="269"/>
        <v>2</v>
      </c>
      <c r="H2835" s="590">
        <f>CHOOSE('Output Sheet'!$B$4,'8760 Data'!J2835,'8760 Data'!K2835,'8760 Data'!L2835,'8760 Data'!M2835,'8760 Data'!N2835,'8760 Data'!O2835,'8760 Data'!P2835,'8760 Data'!Q2835,'8760 Data'!R2835,'8760 Data'!S2835,'8760 Data'!T2835,'8760 Data'!U2835)</f>
        <v>0</v>
      </c>
      <c r="I2835" s="591" t="e">
        <f>H2835/'Output Sheet'!$B$8</f>
        <v>#DIV/0!</v>
      </c>
      <c r="J2835" s="596"/>
      <c r="K2835" s="560"/>
      <c r="L2835" s="560"/>
      <c r="M2835" s="560"/>
      <c r="N2835" s="560"/>
      <c r="O2835" s="560"/>
      <c r="P2835" s="560"/>
      <c r="Q2835" s="560"/>
      <c r="R2835" s="560"/>
      <c r="S2835" s="560"/>
      <c r="T2835" s="560"/>
      <c r="U2835" s="560"/>
    </row>
    <row r="2836" spans="1:21">
      <c r="A2836" s="593">
        <f t="shared" si="264"/>
        <v>41393</v>
      </c>
      <c r="B2836" s="594">
        <v>41393.125163946759</v>
      </c>
      <c r="C2836" s="560">
        <f t="shared" si="265"/>
        <v>2013</v>
      </c>
      <c r="D2836" s="560">
        <f t="shared" si="266"/>
        <v>4</v>
      </c>
      <c r="E2836" s="560">
        <f t="shared" si="267"/>
        <v>29</v>
      </c>
      <c r="F2836" s="560">
        <f t="shared" si="268"/>
        <v>3</v>
      </c>
      <c r="G2836" s="595">
        <f t="shared" si="269"/>
        <v>2</v>
      </c>
      <c r="H2836" s="590">
        <f>CHOOSE('Output Sheet'!$B$4,'8760 Data'!J2836,'8760 Data'!K2836,'8760 Data'!L2836,'8760 Data'!M2836,'8760 Data'!N2836,'8760 Data'!O2836,'8760 Data'!P2836,'8760 Data'!Q2836,'8760 Data'!R2836,'8760 Data'!S2836,'8760 Data'!T2836,'8760 Data'!U2836)</f>
        <v>0</v>
      </c>
      <c r="I2836" s="591" t="e">
        <f>H2836/'Output Sheet'!$B$8</f>
        <v>#DIV/0!</v>
      </c>
      <c r="J2836" s="596"/>
      <c r="K2836" s="560"/>
      <c r="L2836" s="560"/>
      <c r="M2836" s="560"/>
      <c r="N2836" s="560"/>
      <c r="O2836" s="560"/>
      <c r="P2836" s="560"/>
      <c r="Q2836" s="560"/>
      <c r="R2836" s="560"/>
      <c r="S2836" s="560"/>
      <c r="T2836" s="560"/>
      <c r="U2836" s="560"/>
    </row>
    <row r="2837" spans="1:21">
      <c r="A2837" s="593">
        <f t="shared" si="264"/>
        <v>41393</v>
      </c>
      <c r="B2837" s="594">
        <v>41393.166830671296</v>
      </c>
      <c r="C2837" s="560">
        <f t="shared" si="265"/>
        <v>2013</v>
      </c>
      <c r="D2837" s="560">
        <f t="shared" si="266"/>
        <v>4</v>
      </c>
      <c r="E2837" s="560">
        <f t="shared" si="267"/>
        <v>29</v>
      </c>
      <c r="F2837" s="560">
        <f t="shared" si="268"/>
        <v>4</v>
      </c>
      <c r="G2837" s="595">
        <f t="shared" si="269"/>
        <v>2</v>
      </c>
      <c r="H2837" s="590">
        <f>CHOOSE('Output Sheet'!$B$4,'8760 Data'!J2837,'8760 Data'!K2837,'8760 Data'!L2837,'8760 Data'!M2837,'8760 Data'!N2837,'8760 Data'!O2837,'8760 Data'!P2837,'8760 Data'!Q2837,'8760 Data'!R2837,'8760 Data'!S2837,'8760 Data'!T2837,'8760 Data'!U2837)</f>
        <v>0</v>
      </c>
      <c r="I2837" s="591" t="e">
        <f>H2837/'Output Sheet'!$B$8</f>
        <v>#DIV/0!</v>
      </c>
      <c r="J2837" s="596"/>
      <c r="K2837" s="560"/>
      <c r="L2837" s="560"/>
      <c r="M2837" s="560"/>
      <c r="N2837" s="560"/>
      <c r="O2837" s="560"/>
      <c r="P2837" s="560"/>
      <c r="Q2837" s="560"/>
      <c r="R2837" s="560"/>
      <c r="S2837" s="560"/>
      <c r="T2837" s="560"/>
      <c r="U2837" s="560"/>
    </row>
    <row r="2838" spans="1:21">
      <c r="A2838" s="593">
        <f t="shared" si="264"/>
        <v>41393</v>
      </c>
      <c r="B2838" s="594">
        <v>41393.208497395834</v>
      </c>
      <c r="C2838" s="560">
        <f t="shared" si="265"/>
        <v>2013</v>
      </c>
      <c r="D2838" s="560">
        <f t="shared" si="266"/>
        <v>4</v>
      </c>
      <c r="E2838" s="560">
        <f t="shared" si="267"/>
        <v>29</v>
      </c>
      <c r="F2838" s="560">
        <f t="shared" si="268"/>
        <v>5</v>
      </c>
      <c r="G2838" s="595">
        <f t="shared" si="269"/>
        <v>2</v>
      </c>
      <c r="H2838" s="590">
        <f>CHOOSE('Output Sheet'!$B$4,'8760 Data'!J2838,'8760 Data'!K2838,'8760 Data'!L2838,'8760 Data'!M2838,'8760 Data'!N2838,'8760 Data'!O2838,'8760 Data'!P2838,'8760 Data'!Q2838,'8760 Data'!R2838,'8760 Data'!S2838,'8760 Data'!T2838,'8760 Data'!U2838)</f>
        <v>0</v>
      </c>
      <c r="I2838" s="591" t="e">
        <f>H2838/'Output Sheet'!$B$8</f>
        <v>#DIV/0!</v>
      </c>
      <c r="J2838" s="596"/>
      <c r="K2838" s="560"/>
      <c r="L2838" s="560"/>
      <c r="M2838" s="560"/>
      <c r="N2838" s="560"/>
      <c r="O2838" s="560"/>
      <c r="P2838" s="560"/>
      <c r="Q2838" s="560"/>
      <c r="R2838" s="560"/>
      <c r="S2838" s="560"/>
      <c r="T2838" s="560"/>
      <c r="U2838" s="560"/>
    </row>
    <row r="2839" spans="1:21">
      <c r="A2839" s="593">
        <f t="shared" si="264"/>
        <v>41393</v>
      </c>
      <c r="B2839" s="594">
        <v>41393.250164120371</v>
      </c>
      <c r="C2839" s="560">
        <f t="shared" si="265"/>
        <v>2013</v>
      </c>
      <c r="D2839" s="560">
        <f t="shared" si="266"/>
        <v>4</v>
      </c>
      <c r="E2839" s="560">
        <f t="shared" si="267"/>
        <v>29</v>
      </c>
      <c r="F2839" s="560">
        <f t="shared" si="268"/>
        <v>6</v>
      </c>
      <c r="G2839" s="595">
        <f t="shared" si="269"/>
        <v>2</v>
      </c>
      <c r="H2839" s="590">
        <f>CHOOSE('Output Sheet'!$B$4,'8760 Data'!J2839,'8760 Data'!K2839,'8760 Data'!L2839,'8760 Data'!M2839,'8760 Data'!N2839,'8760 Data'!O2839,'8760 Data'!P2839,'8760 Data'!Q2839,'8760 Data'!R2839,'8760 Data'!S2839,'8760 Data'!T2839,'8760 Data'!U2839)</f>
        <v>0</v>
      </c>
      <c r="I2839" s="591" t="e">
        <f>H2839/'Output Sheet'!$B$8</f>
        <v>#DIV/0!</v>
      </c>
      <c r="J2839" s="596"/>
      <c r="K2839" s="560"/>
      <c r="L2839" s="560"/>
      <c r="M2839" s="560"/>
      <c r="N2839" s="560"/>
      <c r="O2839" s="560"/>
      <c r="P2839" s="560"/>
      <c r="Q2839" s="560"/>
      <c r="R2839" s="560"/>
      <c r="S2839" s="560"/>
      <c r="T2839" s="560"/>
      <c r="U2839" s="560"/>
    </row>
    <row r="2840" spans="1:21">
      <c r="A2840" s="593">
        <f t="shared" si="264"/>
        <v>41393</v>
      </c>
      <c r="B2840" s="594">
        <v>41393.291830844908</v>
      </c>
      <c r="C2840" s="560">
        <f t="shared" si="265"/>
        <v>2013</v>
      </c>
      <c r="D2840" s="560">
        <f t="shared" si="266"/>
        <v>4</v>
      </c>
      <c r="E2840" s="560">
        <f t="shared" si="267"/>
        <v>29</v>
      </c>
      <c r="F2840" s="560">
        <f t="shared" si="268"/>
        <v>7</v>
      </c>
      <c r="G2840" s="595">
        <f t="shared" si="269"/>
        <v>2</v>
      </c>
      <c r="H2840" s="590">
        <f>CHOOSE('Output Sheet'!$B$4,'8760 Data'!J2840,'8760 Data'!K2840,'8760 Data'!L2840,'8760 Data'!M2840,'8760 Data'!N2840,'8760 Data'!O2840,'8760 Data'!P2840,'8760 Data'!Q2840,'8760 Data'!R2840,'8760 Data'!S2840,'8760 Data'!T2840,'8760 Data'!U2840)</f>
        <v>0</v>
      </c>
      <c r="I2840" s="591" t="e">
        <f>H2840/'Output Sheet'!$B$8</f>
        <v>#DIV/0!</v>
      </c>
      <c r="J2840" s="596"/>
      <c r="K2840" s="560"/>
      <c r="L2840" s="560"/>
      <c r="M2840" s="560"/>
      <c r="N2840" s="560"/>
      <c r="O2840" s="560"/>
      <c r="P2840" s="560"/>
      <c r="Q2840" s="560"/>
      <c r="R2840" s="560"/>
      <c r="S2840" s="560"/>
      <c r="T2840" s="560"/>
      <c r="U2840" s="560"/>
    </row>
    <row r="2841" spans="1:21">
      <c r="A2841" s="593">
        <f t="shared" si="264"/>
        <v>41393</v>
      </c>
      <c r="B2841" s="594">
        <v>41393.333497569445</v>
      </c>
      <c r="C2841" s="560">
        <f t="shared" si="265"/>
        <v>2013</v>
      </c>
      <c r="D2841" s="560">
        <f t="shared" si="266"/>
        <v>4</v>
      </c>
      <c r="E2841" s="560">
        <f t="shared" si="267"/>
        <v>29</v>
      </c>
      <c r="F2841" s="560">
        <f t="shared" si="268"/>
        <v>8</v>
      </c>
      <c r="G2841" s="595">
        <f t="shared" si="269"/>
        <v>2</v>
      </c>
      <c r="H2841" s="590">
        <f>CHOOSE('Output Sheet'!$B$4,'8760 Data'!J2841,'8760 Data'!K2841,'8760 Data'!L2841,'8760 Data'!M2841,'8760 Data'!N2841,'8760 Data'!O2841,'8760 Data'!P2841,'8760 Data'!Q2841,'8760 Data'!R2841,'8760 Data'!S2841,'8760 Data'!T2841,'8760 Data'!U2841)</f>
        <v>0</v>
      </c>
      <c r="I2841" s="591" t="e">
        <f>H2841/'Output Sheet'!$B$8</f>
        <v>#DIV/0!</v>
      </c>
      <c r="J2841" s="596"/>
      <c r="K2841" s="560"/>
      <c r="L2841" s="560"/>
      <c r="M2841" s="560"/>
      <c r="N2841" s="560"/>
      <c r="O2841" s="560"/>
      <c r="P2841" s="560"/>
      <c r="Q2841" s="560"/>
      <c r="R2841" s="560"/>
      <c r="S2841" s="560"/>
      <c r="T2841" s="560"/>
      <c r="U2841" s="560"/>
    </row>
    <row r="2842" spans="1:21">
      <c r="A2842" s="593">
        <f t="shared" si="264"/>
        <v>41393</v>
      </c>
      <c r="B2842" s="594">
        <v>41393.375164293982</v>
      </c>
      <c r="C2842" s="560">
        <f t="shared" si="265"/>
        <v>2013</v>
      </c>
      <c r="D2842" s="560">
        <f t="shared" si="266"/>
        <v>4</v>
      </c>
      <c r="E2842" s="560">
        <f t="shared" si="267"/>
        <v>29</v>
      </c>
      <c r="F2842" s="560">
        <f t="shared" si="268"/>
        <v>9</v>
      </c>
      <c r="G2842" s="595">
        <f t="shared" si="269"/>
        <v>2</v>
      </c>
      <c r="H2842" s="590">
        <f>CHOOSE('Output Sheet'!$B$4,'8760 Data'!J2842,'8760 Data'!K2842,'8760 Data'!L2842,'8760 Data'!M2842,'8760 Data'!N2842,'8760 Data'!O2842,'8760 Data'!P2842,'8760 Data'!Q2842,'8760 Data'!R2842,'8760 Data'!S2842,'8760 Data'!T2842,'8760 Data'!U2842)</f>
        <v>0</v>
      </c>
      <c r="I2842" s="591" t="e">
        <f>H2842/'Output Sheet'!$B$8</f>
        <v>#DIV/0!</v>
      </c>
      <c r="J2842" s="596"/>
      <c r="K2842" s="560"/>
      <c r="L2842" s="560"/>
      <c r="M2842" s="560"/>
      <c r="N2842" s="560"/>
      <c r="O2842" s="560"/>
      <c r="P2842" s="560"/>
      <c r="Q2842" s="560"/>
      <c r="R2842" s="560"/>
      <c r="S2842" s="560"/>
      <c r="T2842" s="560"/>
      <c r="U2842" s="560"/>
    </row>
    <row r="2843" spans="1:21">
      <c r="A2843" s="593">
        <f t="shared" si="264"/>
        <v>41393</v>
      </c>
      <c r="B2843" s="594">
        <v>41393.41683101852</v>
      </c>
      <c r="C2843" s="560">
        <f t="shared" si="265"/>
        <v>2013</v>
      </c>
      <c r="D2843" s="560">
        <f t="shared" si="266"/>
        <v>4</v>
      </c>
      <c r="E2843" s="560">
        <f t="shared" si="267"/>
        <v>29</v>
      </c>
      <c r="F2843" s="560">
        <f t="shared" si="268"/>
        <v>10</v>
      </c>
      <c r="G2843" s="595">
        <f t="shared" si="269"/>
        <v>2</v>
      </c>
      <c r="H2843" s="590">
        <f>CHOOSE('Output Sheet'!$B$4,'8760 Data'!J2843,'8760 Data'!K2843,'8760 Data'!L2843,'8760 Data'!M2843,'8760 Data'!N2843,'8760 Data'!O2843,'8760 Data'!P2843,'8760 Data'!Q2843,'8760 Data'!R2843,'8760 Data'!S2843,'8760 Data'!T2843,'8760 Data'!U2843)</f>
        <v>0</v>
      </c>
      <c r="I2843" s="591" t="e">
        <f>H2843/'Output Sheet'!$B$8</f>
        <v>#DIV/0!</v>
      </c>
      <c r="J2843" s="596"/>
      <c r="K2843" s="560"/>
      <c r="L2843" s="560"/>
      <c r="M2843" s="560"/>
      <c r="N2843" s="560"/>
      <c r="O2843" s="560"/>
      <c r="P2843" s="560"/>
      <c r="Q2843" s="560"/>
      <c r="R2843" s="560"/>
      <c r="S2843" s="560"/>
      <c r="T2843" s="560"/>
      <c r="U2843" s="560"/>
    </row>
    <row r="2844" spans="1:21">
      <c r="A2844" s="593">
        <f t="shared" si="264"/>
        <v>41393</v>
      </c>
      <c r="B2844" s="594">
        <v>41393.458497743057</v>
      </c>
      <c r="C2844" s="560">
        <f t="shared" si="265"/>
        <v>2013</v>
      </c>
      <c r="D2844" s="560">
        <f t="shared" si="266"/>
        <v>4</v>
      </c>
      <c r="E2844" s="560">
        <f t="shared" si="267"/>
        <v>29</v>
      </c>
      <c r="F2844" s="560">
        <f t="shared" si="268"/>
        <v>11</v>
      </c>
      <c r="G2844" s="595">
        <f t="shared" si="269"/>
        <v>2</v>
      </c>
      <c r="H2844" s="590">
        <f>CHOOSE('Output Sheet'!$B$4,'8760 Data'!J2844,'8760 Data'!K2844,'8760 Data'!L2844,'8760 Data'!M2844,'8760 Data'!N2844,'8760 Data'!O2844,'8760 Data'!P2844,'8760 Data'!Q2844,'8760 Data'!R2844,'8760 Data'!S2844,'8760 Data'!T2844,'8760 Data'!U2844)</f>
        <v>0</v>
      </c>
      <c r="I2844" s="591" t="e">
        <f>H2844/'Output Sheet'!$B$8</f>
        <v>#DIV/0!</v>
      </c>
      <c r="J2844" s="596"/>
      <c r="K2844" s="560"/>
      <c r="L2844" s="560"/>
      <c r="M2844" s="560"/>
      <c r="N2844" s="560"/>
      <c r="O2844" s="560"/>
      <c r="P2844" s="560"/>
      <c r="Q2844" s="560"/>
      <c r="R2844" s="560"/>
      <c r="S2844" s="560"/>
      <c r="T2844" s="560"/>
      <c r="U2844" s="560"/>
    </row>
    <row r="2845" spans="1:21">
      <c r="A2845" s="593">
        <f t="shared" si="264"/>
        <v>41393</v>
      </c>
      <c r="B2845" s="594">
        <v>41393.500164467594</v>
      </c>
      <c r="C2845" s="560">
        <f t="shared" si="265"/>
        <v>2013</v>
      </c>
      <c r="D2845" s="560">
        <f t="shared" si="266"/>
        <v>4</v>
      </c>
      <c r="E2845" s="560">
        <f t="shared" si="267"/>
        <v>29</v>
      </c>
      <c r="F2845" s="560">
        <f t="shared" si="268"/>
        <v>12</v>
      </c>
      <c r="G2845" s="595">
        <f t="shared" si="269"/>
        <v>2</v>
      </c>
      <c r="H2845" s="590">
        <f>CHOOSE('Output Sheet'!$B$4,'8760 Data'!J2845,'8760 Data'!K2845,'8760 Data'!L2845,'8760 Data'!M2845,'8760 Data'!N2845,'8760 Data'!O2845,'8760 Data'!P2845,'8760 Data'!Q2845,'8760 Data'!R2845,'8760 Data'!S2845,'8760 Data'!T2845,'8760 Data'!U2845)</f>
        <v>0</v>
      </c>
      <c r="I2845" s="591" t="e">
        <f>H2845/'Output Sheet'!$B$8</f>
        <v>#DIV/0!</v>
      </c>
      <c r="J2845" s="596"/>
      <c r="K2845" s="560"/>
      <c r="L2845" s="560"/>
      <c r="M2845" s="560"/>
      <c r="N2845" s="560"/>
      <c r="O2845" s="560"/>
      <c r="P2845" s="560"/>
      <c r="Q2845" s="560"/>
      <c r="R2845" s="560"/>
      <c r="S2845" s="560"/>
      <c r="T2845" s="560"/>
      <c r="U2845" s="560"/>
    </row>
    <row r="2846" spans="1:21">
      <c r="A2846" s="593">
        <f t="shared" si="264"/>
        <v>41393</v>
      </c>
      <c r="B2846" s="594">
        <v>41393.541831192131</v>
      </c>
      <c r="C2846" s="560">
        <f t="shared" si="265"/>
        <v>2013</v>
      </c>
      <c r="D2846" s="560">
        <f t="shared" si="266"/>
        <v>4</v>
      </c>
      <c r="E2846" s="560">
        <f t="shared" si="267"/>
        <v>29</v>
      </c>
      <c r="F2846" s="560">
        <f t="shared" si="268"/>
        <v>13</v>
      </c>
      <c r="G2846" s="595">
        <f t="shared" si="269"/>
        <v>2</v>
      </c>
      <c r="H2846" s="590">
        <f>CHOOSE('Output Sheet'!$B$4,'8760 Data'!J2846,'8760 Data'!K2846,'8760 Data'!L2846,'8760 Data'!M2846,'8760 Data'!N2846,'8760 Data'!O2846,'8760 Data'!P2846,'8760 Data'!Q2846,'8760 Data'!R2846,'8760 Data'!S2846,'8760 Data'!T2846,'8760 Data'!U2846)</f>
        <v>0</v>
      </c>
      <c r="I2846" s="591" t="e">
        <f>H2846/'Output Sheet'!$B$8</f>
        <v>#DIV/0!</v>
      </c>
      <c r="J2846" s="596"/>
      <c r="K2846" s="560"/>
      <c r="L2846" s="560"/>
      <c r="M2846" s="560"/>
      <c r="N2846" s="560"/>
      <c r="O2846" s="560"/>
      <c r="P2846" s="560"/>
      <c r="Q2846" s="560"/>
      <c r="R2846" s="560"/>
      <c r="S2846" s="560"/>
      <c r="T2846" s="560"/>
      <c r="U2846" s="560"/>
    </row>
    <row r="2847" spans="1:21">
      <c r="A2847" s="593">
        <f t="shared" si="264"/>
        <v>41393</v>
      </c>
      <c r="B2847" s="594">
        <v>41393.583497916668</v>
      </c>
      <c r="C2847" s="560">
        <f t="shared" si="265"/>
        <v>2013</v>
      </c>
      <c r="D2847" s="560">
        <f t="shared" si="266"/>
        <v>4</v>
      </c>
      <c r="E2847" s="560">
        <f t="shared" si="267"/>
        <v>29</v>
      </c>
      <c r="F2847" s="560">
        <f t="shared" si="268"/>
        <v>14</v>
      </c>
      <c r="G2847" s="595">
        <f t="shared" si="269"/>
        <v>2</v>
      </c>
      <c r="H2847" s="590">
        <f>CHOOSE('Output Sheet'!$B$4,'8760 Data'!J2847,'8760 Data'!K2847,'8760 Data'!L2847,'8760 Data'!M2847,'8760 Data'!N2847,'8760 Data'!O2847,'8760 Data'!P2847,'8760 Data'!Q2847,'8760 Data'!R2847,'8760 Data'!S2847,'8760 Data'!T2847,'8760 Data'!U2847)</f>
        <v>0</v>
      </c>
      <c r="I2847" s="591" t="e">
        <f>H2847/'Output Sheet'!$B$8</f>
        <v>#DIV/0!</v>
      </c>
      <c r="J2847" s="596"/>
      <c r="K2847" s="560"/>
      <c r="L2847" s="560"/>
      <c r="M2847" s="560"/>
      <c r="N2847" s="560"/>
      <c r="O2847" s="560"/>
      <c r="P2847" s="560"/>
      <c r="Q2847" s="560"/>
      <c r="R2847" s="560"/>
      <c r="S2847" s="560"/>
      <c r="T2847" s="560"/>
      <c r="U2847" s="560"/>
    </row>
    <row r="2848" spans="1:21">
      <c r="A2848" s="593">
        <f t="shared" si="264"/>
        <v>41393</v>
      </c>
      <c r="B2848" s="594">
        <v>41393.625164641206</v>
      </c>
      <c r="C2848" s="560">
        <f t="shared" si="265"/>
        <v>2013</v>
      </c>
      <c r="D2848" s="560">
        <f t="shared" si="266"/>
        <v>4</v>
      </c>
      <c r="E2848" s="560">
        <f t="shared" si="267"/>
        <v>29</v>
      </c>
      <c r="F2848" s="560">
        <f t="shared" si="268"/>
        <v>15</v>
      </c>
      <c r="G2848" s="595">
        <f t="shared" si="269"/>
        <v>2</v>
      </c>
      <c r="H2848" s="590">
        <f>CHOOSE('Output Sheet'!$B$4,'8760 Data'!J2848,'8760 Data'!K2848,'8760 Data'!L2848,'8760 Data'!M2848,'8760 Data'!N2848,'8760 Data'!O2848,'8760 Data'!P2848,'8760 Data'!Q2848,'8760 Data'!R2848,'8760 Data'!S2848,'8760 Data'!T2848,'8760 Data'!U2848)</f>
        <v>0</v>
      </c>
      <c r="I2848" s="591" t="e">
        <f>H2848/'Output Sheet'!$B$8</f>
        <v>#DIV/0!</v>
      </c>
      <c r="J2848" s="596"/>
      <c r="K2848" s="560"/>
      <c r="L2848" s="560"/>
      <c r="M2848" s="560"/>
      <c r="N2848" s="560"/>
      <c r="O2848" s="560"/>
      <c r="P2848" s="560"/>
      <c r="Q2848" s="560"/>
      <c r="R2848" s="560"/>
      <c r="S2848" s="560"/>
      <c r="T2848" s="560"/>
      <c r="U2848" s="560"/>
    </row>
    <row r="2849" spans="1:21">
      <c r="A2849" s="593">
        <f t="shared" si="264"/>
        <v>41393</v>
      </c>
      <c r="B2849" s="594">
        <v>41393.666831365743</v>
      </c>
      <c r="C2849" s="560">
        <f t="shared" si="265"/>
        <v>2013</v>
      </c>
      <c r="D2849" s="560">
        <f t="shared" si="266"/>
        <v>4</v>
      </c>
      <c r="E2849" s="560">
        <f t="shared" si="267"/>
        <v>29</v>
      </c>
      <c r="F2849" s="560">
        <f t="shared" si="268"/>
        <v>16</v>
      </c>
      <c r="G2849" s="595">
        <f t="shared" si="269"/>
        <v>2</v>
      </c>
      <c r="H2849" s="590">
        <f>CHOOSE('Output Sheet'!$B$4,'8760 Data'!J2849,'8760 Data'!K2849,'8760 Data'!L2849,'8760 Data'!M2849,'8760 Data'!N2849,'8760 Data'!O2849,'8760 Data'!P2849,'8760 Data'!Q2849,'8760 Data'!R2849,'8760 Data'!S2849,'8760 Data'!T2849,'8760 Data'!U2849)</f>
        <v>0</v>
      </c>
      <c r="I2849" s="591" t="e">
        <f>H2849/'Output Sheet'!$B$8</f>
        <v>#DIV/0!</v>
      </c>
      <c r="J2849" s="596"/>
      <c r="K2849" s="560"/>
      <c r="L2849" s="560"/>
      <c r="M2849" s="560"/>
      <c r="N2849" s="560"/>
      <c r="O2849" s="560"/>
      <c r="P2849" s="560"/>
      <c r="Q2849" s="560"/>
      <c r="R2849" s="560"/>
      <c r="S2849" s="560"/>
      <c r="T2849" s="560"/>
      <c r="U2849" s="560"/>
    </row>
    <row r="2850" spans="1:21">
      <c r="A2850" s="593">
        <f t="shared" si="264"/>
        <v>41393</v>
      </c>
      <c r="B2850" s="594">
        <v>41393.70849809028</v>
      </c>
      <c r="C2850" s="560">
        <f t="shared" si="265"/>
        <v>2013</v>
      </c>
      <c r="D2850" s="560">
        <f t="shared" si="266"/>
        <v>4</v>
      </c>
      <c r="E2850" s="560">
        <f t="shared" si="267"/>
        <v>29</v>
      </c>
      <c r="F2850" s="560">
        <f t="shared" si="268"/>
        <v>17</v>
      </c>
      <c r="G2850" s="595">
        <f t="shared" si="269"/>
        <v>2</v>
      </c>
      <c r="H2850" s="590">
        <f>CHOOSE('Output Sheet'!$B$4,'8760 Data'!J2850,'8760 Data'!K2850,'8760 Data'!L2850,'8760 Data'!M2850,'8760 Data'!N2850,'8760 Data'!O2850,'8760 Data'!P2850,'8760 Data'!Q2850,'8760 Data'!R2850,'8760 Data'!S2850,'8760 Data'!T2850,'8760 Data'!U2850)</f>
        <v>0</v>
      </c>
      <c r="I2850" s="591" t="e">
        <f>H2850/'Output Sheet'!$B$8</f>
        <v>#DIV/0!</v>
      </c>
      <c r="J2850" s="596"/>
      <c r="K2850" s="560"/>
      <c r="L2850" s="560"/>
      <c r="M2850" s="560"/>
      <c r="N2850" s="560"/>
      <c r="O2850" s="560"/>
      <c r="P2850" s="560"/>
      <c r="Q2850" s="560"/>
      <c r="R2850" s="560"/>
      <c r="S2850" s="560"/>
      <c r="T2850" s="560"/>
      <c r="U2850" s="560"/>
    </row>
    <row r="2851" spans="1:21">
      <c r="A2851" s="593">
        <f t="shared" si="264"/>
        <v>41393</v>
      </c>
      <c r="B2851" s="594">
        <v>41393.750164814817</v>
      </c>
      <c r="C2851" s="560">
        <f t="shared" si="265"/>
        <v>2013</v>
      </c>
      <c r="D2851" s="560">
        <f t="shared" si="266"/>
        <v>4</v>
      </c>
      <c r="E2851" s="560">
        <f t="shared" si="267"/>
        <v>29</v>
      </c>
      <c r="F2851" s="560">
        <f t="shared" si="268"/>
        <v>18</v>
      </c>
      <c r="G2851" s="595">
        <f t="shared" si="269"/>
        <v>2</v>
      </c>
      <c r="H2851" s="590">
        <f>CHOOSE('Output Sheet'!$B$4,'8760 Data'!J2851,'8760 Data'!K2851,'8760 Data'!L2851,'8760 Data'!M2851,'8760 Data'!N2851,'8760 Data'!O2851,'8760 Data'!P2851,'8760 Data'!Q2851,'8760 Data'!R2851,'8760 Data'!S2851,'8760 Data'!T2851,'8760 Data'!U2851)</f>
        <v>0</v>
      </c>
      <c r="I2851" s="591" t="e">
        <f>H2851/'Output Sheet'!$B$8</f>
        <v>#DIV/0!</v>
      </c>
      <c r="J2851" s="596"/>
      <c r="K2851" s="560"/>
      <c r="L2851" s="560"/>
      <c r="M2851" s="560"/>
      <c r="N2851" s="560"/>
      <c r="O2851" s="560"/>
      <c r="P2851" s="560"/>
      <c r="Q2851" s="560"/>
      <c r="R2851" s="560"/>
      <c r="S2851" s="560"/>
      <c r="T2851" s="560"/>
      <c r="U2851" s="560"/>
    </row>
    <row r="2852" spans="1:21">
      <c r="A2852" s="593">
        <f t="shared" si="264"/>
        <v>41393</v>
      </c>
      <c r="B2852" s="594">
        <v>41393.791831539354</v>
      </c>
      <c r="C2852" s="560">
        <f t="shared" si="265"/>
        <v>2013</v>
      </c>
      <c r="D2852" s="560">
        <f t="shared" si="266"/>
        <v>4</v>
      </c>
      <c r="E2852" s="560">
        <f t="shared" si="267"/>
        <v>29</v>
      </c>
      <c r="F2852" s="560">
        <f t="shared" si="268"/>
        <v>19</v>
      </c>
      <c r="G2852" s="595">
        <f t="shared" si="269"/>
        <v>2</v>
      </c>
      <c r="H2852" s="590">
        <f>CHOOSE('Output Sheet'!$B$4,'8760 Data'!J2852,'8760 Data'!K2852,'8760 Data'!L2852,'8760 Data'!M2852,'8760 Data'!N2852,'8760 Data'!O2852,'8760 Data'!P2852,'8760 Data'!Q2852,'8760 Data'!R2852,'8760 Data'!S2852,'8760 Data'!T2852,'8760 Data'!U2852)</f>
        <v>0</v>
      </c>
      <c r="I2852" s="591" t="e">
        <f>H2852/'Output Sheet'!$B$8</f>
        <v>#DIV/0!</v>
      </c>
      <c r="J2852" s="596"/>
      <c r="K2852" s="560"/>
      <c r="L2852" s="560"/>
      <c r="M2852" s="560"/>
      <c r="N2852" s="560"/>
      <c r="O2852" s="560"/>
      <c r="P2852" s="560"/>
      <c r="Q2852" s="560"/>
      <c r="R2852" s="560"/>
      <c r="S2852" s="560"/>
      <c r="T2852" s="560"/>
      <c r="U2852" s="560"/>
    </row>
    <row r="2853" spans="1:21">
      <c r="A2853" s="593">
        <f t="shared" si="264"/>
        <v>41393</v>
      </c>
      <c r="B2853" s="594">
        <v>41393.833498263892</v>
      </c>
      <c r="C2853" s="560">
        <f t="shared" si="265"/>
        <v>2013</v>
      </c>
      <c r="D2853" s="560">
        <f t="shared" si="266"/>
        <v>4</v>
      </c>
      <c r="E2853" s="560">
        <f t="shared" si="267"/>
        <v>29</v>
      </c>
      <c r="F2853" s="560">
        <f t="shared" si="268"/>
        <v>20</v>
      </c>
      <c r="G2853" s="595">
        <f t="shared" si="269"/>
        <v>2</v>
      </c>
      <c r="H2853" s="590">
        <f>CHOOSE('Output Sheet'!$B$4,'8760 Data'!J2853,'8760 Data'!K2853,'8760 Data'!L2853,'8760 Data'!M2853,'8760 Data'!N2853,'8760 Data'!O2853,'8760 Data'!P2853,'8760 Data'!Q2853,'8760 Data'!R2853,'8760 Data'!S2853,'8760 Data'!T2853,'8760 Data'!U2853)</f>
        <v>0</v>
      </c>
      <c r="I2853" s="591" t="e">
        <f>H2853/'Output Sheet'!$B$8</f>
        <v>#DIV/0!</v>
      </c>
      <c r="J2853" s="596"/>
      <c r="K2853" s="560"/>
      <c r="L2853" s="560"/>
      <c r="M2853" s="560"/>
      <c r="N2853" s="560"/>
      <c r="O2853" s="560"/>
      <c r="P2853" s="560"/>
      <c r="Q2853" s="560"/>
      <c r="R2853" s="560"/>
      <c r="S2853" s="560"/>
      <c r="T2853" s="560"/>
      <c r="U2853" s="560"/>
    </row>
    <row r="2854" spans="1:21">
      <c r="A2854" s="593">
        <f t="shared" si="264"/>
        <v>41393</v>
      </c>
      <c r="B2854" s="594">
        <v>41393.875164988429</v>
      </c>
      <c r="C2854" s="560">
        <f t="shared" si="265"/>
        <v>2013</v>
      </c>
      <c r="D2854" s="560">
        <f t="shared" si="266"/>
        <v>4</v>
      </c>
      <c r="E2854" s="560">
        <f t="shared" si="267"/>
        <v>29</v>
      </c>
      <c r="F2854" s="560">
        <f t="shared" si="268"/>
        <v>21</v>
      </c>
      <c r="G2854" s="595">
        <f t="shared" si="269"/>
        <v>2</v>
      </c>
      <c r="H2854" s="590">
        <f>CHOOSE('Output Sheet'!$B$4,'8760 Data'!J2854,'8760 Data'!K2854,'8760 Data'!L2854,'8760 Data'!M2854,'8760 Data'!N2854,'8760 Data'!O2854,'8760 Data'!P2854,'8760 Data'!Q2854,'8760 Data'!R2854,'8760 Data'!S2854,'8760 Data'!T2854,'8760 Data'!U2854)</f>
        <v>0</v>
      </c>
      <c r="I2854" s="591" t="e">
        <f>H2854/'Output Sheet'!$B$8</f>
        <v>#DIV/0!</v>
      </c>
      <c r="J2854" s="596"/>
      <c r="K2854" s="560"/>
      <c r="L2854" s="560"/>
      <c r="M2854" s="560"/>
      <c r="N2854" s="560"/>
      <c r="O2854" s="560"/>
      <c r="P2854" s="560"/>
      <c r="Q2854" s="560"/>
      <c r="R2854" s="560"/>
      <c r="S2854" s="560"/>
      <c r="T2854" s="560"/>
      <c r="U2854" s="560"/>
    </row>
    <row r="2855" spans="1:21">
      <c r="A2855" s="593">
        <f t="shared" si="264"/>
        <v>41393</v>
      </c>
      <c r="B2855" s="594">
        <v>41393.916831712966</v>
      </c>
      <c r="C2855" s="560">
        <f t="shared" si="265"/>
        <v>2013</v>
      </c>
      <c r="D2855" s="560">
        <f t="shared" si="266"/>
        <v>4</v>
      </c>
      <c r="E2855" s="560">
        <f t="shared" si="267"/>
        <v>29</v>
      </c>
      <c r="F2855" s="560">
        <f t="shared" si="268"/>
        <v>22</v>
      </c>
      <c r="G2855" s="595">
        <f t="shared" si="269"/>
        <v>2</v>
      </c>
      <c r="H2855" s="590">
        <f>CHOOSE('Output Sheet'!$B$4,'8760 Data'!J2855,'8760 Data'!K2855,'8760 Data'!L2855,'8760 Data'!M2855,'8760 Data'!N2855,'8760 Data'!O2855,'8760 Data'!P2855,'8760 Data'!Q2855,'8760 Data'!R2855,'8760 Data'!S2855,'8760 Data'!T2855,'8760 Data'!U2855)</f>
        <v>0</v>
      </c>
      <c r="I2855" s="591" t="e">
        <f>H2855/'Output Sheet'!$B$8</f>
        <v>#DIV/0!</v>
      </c>
      <c r="J2855" s="596"/>
      <c r="K2855" s="560"/>
      <c r="L2855" s="560"/>
      <c r="M2855" s="560"/>
      <c r="N2855" s="560"/>
      <c r="O2855" s="560"/>
      <c r="P2855" s="560"/>
      <c r="Q2855" s="560"/>
      <c r="R2855" s="560"/>
      <c r="S2855" s="560"/>
      <c r="T2855" s="560"/>
      <c r="U2855" s="560"/>
    </row>
    <row r="2856" spans="1:21">
      <c r="A2856" s="593">
        <f t="shared" si="264"/>
        <v>41393</v>
      </c>
      <c r="B2856" s="594">
        <v>41393.958498437503</v>
      </c>
      <c r="C2856" s="560">
        <f t="shared" si="265"/>
        <v>2013</v>
      </c>
      <c r="D2856" s="560">
        <f t="shared" si="266"/>
        <v>4</v>
      </c>
      <c r="E2856" s="560">
        <f t="shared" si="267"/>
        <v>29</v>
      </c>
      <c r="F2856" s="560">
        <f t="shared" si="268"/>
        <v>23</v>
      </c>
      <c r="G2856" s="595">
        <f t="shared" si="269"/>
        <v>2</v>
      </c>
      <c r="H2856" s="590">
        <f>CHOOSE('Output Sheet'!$B$4,'8760 Data'!J2856,'8760 Data'!K2856,'8760 Data'!L2856,'8760 Data'!M2856,'8760 Data'!N2856,'8760 Data'!O2856,'8760 Data'!P2856,'8760 Data'!Q2856,'8760 Data'!R2856,'8760 Data'!S2856,'8760 Data'!T2856,'8760 Data'!U2856)</f>
        <v>0</v>
      </c>
      <c r="I2856" s="591" t="e">
        <f>H2856/'Output Sheet'!$B$8</f>
        <v>#DIV/0!</v>
      </c>
      <c r="J2856" s="596"/>
      <c r="K2856" s="560"/>
      <c r="L2856" s="560"/>
      <c r="M2856" s="560"/>
      <c r="N2856" s="560"/>
      <c r="O2856" s="560"/>
      <c r="P2856" s="560"/>
      <c r="Q2856" s="560"/>
      <c r="R2856" s="560"/>
      <c r="S2856" s="560"/>
      <c r="T2856" s="560"/>
      <c r="U2856" s="560"/>
    </row>
    <row r="2857" spans="1:21">
      <c r="A2857" s="593">
        <f t="shared" si="264"/>
        <v>41394</v>
      </c>
      <c r="B2857" s="594">
        <v>41394.000165162041</v>
      </c>
      <c r="C2857" s="560">
        <f t="shared" si="265"/>
        <v>2013</v>
      </c>
      <c r="D2857" s="560">
        <f t="shared" si="266"/>
        <v>4</v>
      </c>
      <c r="E2857" s="560">
        <f t="shared" si="267"/>
        <v>30</v>
      </c>
      <c r="F2857" s="560">
        <f t="shared" si="268"/>
        <v>24</v>
      </c>
      <c r="G2857" s="595">
        <f t="shared" si="269"/>
        <v>3</v>
      </c>
      <c r="H2857" s="590">
        <f>CHOOSE('Output Sheet'!$B$4,'8760 Data'!J2857,'8760 Data'!K2857,'8760 Data'!L2857,'8760 Data'!M2857,'8760 Data'!N2857,'8760 Data'!O2857,'8760 Data'!P2857,'8760 Data'!Q2857,'8760 Data'!R2857,'8760 Data'!S2857,'8760 Data'!T2857,'8760 Data'!U2857)</f>
        <v>0</v>
      </c>
      <c r="I2857" s="591" t="e">
        <f>H2857/'Output Sheet'!$B$8</f>
        <v>#DIV/0!</v>
      </c>
      <c r="J2857" s="596"/>
      <c r="K2857" s="560"/>
      <c r="L2857" s="560"/>
      <c r="M2857" s="560"/>
      <c r="N2857" s="560"/>
      <c r="O2857" s="560"/>
      <c r="P2857" s="560"/>
      <c r="Q2857" s="560"/>
      <c r="R2857" s="560"/>
      <c r="S2857" s="560"/>
      <c r="T2857" s="560"/>
      <c r="U2857" s="560"/>
    </row>
    <row r="2858" spans="1:21">
      <c r="A2858" s="593">
        <f t="shared" si="264"/>
        <v>41394</v>
      </c>
      <c r="B2858" s="594">
        <v>41394.04183188657</v>
      </c>
      <c r="C2858" s="560">
        <f t="shared" si="265"/>
        <v>2013</v>
      </c>
      <c r="D2858" s="560">
        <f t="shared" si="266"/>
        <v>4</v>
      </c>
      <c r="E2858" s="560">
        <f t="shared" si="267"/>
        <v>30</v>
      </c>
      <c r="F2858" s="560">
        <f t="shared" si="268"/>
        <v>1</v>
      </c>
      <c r="G2858" s="595">
        <f t="shared" si="269"/>
        <v>3</v>
      </c>
      <c r="H2858" s="590">
        <f>CHOOSE('Output Sheet'!$B$4,'8760 Data'!J2858,'8760 Data'!K2858,'8760 Data'!L2858,'8760 Data'!M2858,'8760 Data'!N2858,'8760 Data'!O2858,'8760 Data'!P2858,'8760 Data'!Q2858,'8760 Data'!R2858,'8760 Data'!S2858,'8760 Data'!T2858,'8760 Data'!U2858)</f>
        <v>0</v>
      </c>
      <c r="I2858" s="591" t="e">
        <f>H2858/'Output Sheet'!$B$8</f>
        <v>#DIV/0!</v>
      </c>
      <c r="J2858" s="596"/>
      <c r="K2858" s="560"/>
      <c r="L2858" s="560"/>
      <c r="M2858" s="560"/>
      <c r="N2858" s="560"/>
      <c r="O2858" s="560"/>
      <c r="P2858" s="560"/>
      <c r="Q2858" s="560"/>
      <c r="R2858" s="560"/>
      <c r="S2858" s="560"/>
      <c r="T2858" s="560"/>
      <c r="U2858" s="560"/>
    </row>
    <row r="2859" spans="1:21">
      <c r="A2859" s="593">
        <f t="shared" si="264"/>
        <v>41394</v>
      </c>
      <c r="B2859" s="594">
        <v>41394.083498611108</v>
      </c>
      <c r="C2859" s="560">
        <f t="shared" si="265"/>
        <v>2013</v>
      </c>
      <c r="D2859" s="560">
        <f t="shared" si="266"/>
        <v>4</v>
      </c>
      <c r="E2859" s="560">
        <f t="shared" si="267"/>
        <v>30</v>
      </c>
      <c r="F2859" s="560">
        <f t="shared" si="268"/>
        <v>2</v>
      </c>
      <c r="G2859" s="595">
        <f t="shared" si="269"/>
        <v>3</v>
      </c>
      <c r="H2859" s="590">
        <f>CHOOSE('Output Sheet'!$B$4,'8760 Data'!J2859,'8760 Data'!K2859,'8760 Data'!L2859,'8760 Data'!M2859,'8760 Data'!N2859,'8760 Data'!O2859,'8760 Data'!P2859,'8760 Data'!Q2859,'8760 Data'!R2859,'8760 Data'!S2859,'8760 Data'!T2859,'8760 Data'!U2859)</f>
        <v>0</v>
      </c>
      <c r="I2859" s="591" t="e">
        <f>H2859/'Output Sheet'!$B$8</f>
        <v>#DIV/0!</v>
      </c>
      <c r="J2859" s="596"/>
      <c r="K2859" s="560"/>
      <c r="L2859" s="560"/>
      <c r="M2859" s="560"/>
      <c r="N2859" s="560"/>
      <c r="O2859" s="560"/>
      <c r="P2859" s="560"/>
      <c r="Q2859" s="560"/>
      <c r="R2859" s="560"/>
      <c r="S2859" s="560"/>
      <c r="T2859" s="560"/>
      <c r="U2859" s="560"/>
    </row>
    <row r="2860" spans="1:21">
      <c r="A2860" s="593">
        <f t="shared" si="264"/>
        <v>41394</v>
      </c>
      <c r="B2860" s="594">
        <v>41394.125165335645</v>
      </c>
      <c r="C2860" s="560">
        <f t="shared" si="265"/>
        <v>2013</v>
      </c>
      <c r="D2860" s="560">
        <f t="shared" si="266"/>
        <v>4</v>
      </c>
      <c r="E2860" s="560">
        <f t="shared" si="267"/>
        <v>30</v>
      </c>
      <c r="F2860" s="560">
        <f t="shared" si="268"/>
        <v>3</v>
      </c>
      <c r="G2860" s="595">
        <f t="shared" si="269"/>
        <v>3</v>
      </c>
      <c r="H2860" s="590">
        <f>CHOOSE('Output Sheet'!$B$4,'8760 Data'!J2860,'8760 Data'!K2860,'8760 Data'!L2860,'8760 Data'!M2860,'8760 Data'!N2860,'8760 Data'!O2860,'8760 Data'!P2860,'8760 Data'!Q2860,'8760 Data'!R2860,'8760 Data'!S2860,'8760 Data'!T2860,'8760 Data'!U2860)</f>
        <v>0</v>
      </c>
      <c r="I2860" s="591" t="e">
        <f>H2860/'Output Sheet'!$B$8</f>
        <v>#DIV/0!</v>
      </c>
      <c r="J2860" s="596"/>
      <c r="K2860" s="560"/>
      <c r="L2860" s="560"/>
      <c r="M2860" s="560"/>
      <c r="N2860" s="560"/>
      <c r="O2860" s="560"/>
      <c r="P2860" s="560"/>
      <c r="Q2860" s="560"/>
      <c r="R2860" s="560"/>
      <c r="S2860" s="560"/>
      <c r="T2860" s="560"/>
      <c r="U2860" s="560"/>
    </row>
    <row r="2861" spans="1:21">
      <c r="A2861" s="593">
        <f t="shared" si="264"/>
        <v>41394</v>
      </c>
      <c r="B2861" s="594">
        <v>41394.166832060182</v>
      </c>
      <c r="C2861" s="560">
        <f t="shared" si="265"/>
        <v>2013</v>
      </c>
      <c r="D2861" s="560">
        <f t="shared" si="266"/>
        <v>4</v>
      </c>
      <c r="E2861" s="560">
        <f t="shared" si="267"/>
        <v>30</v>
      </c>
      <c r="F2861" s="560">
        <f t="shared" si="268"/>
        <v>4</v>
      </c>
      <c r="G2861" s="595">
        <f t="shared" si="269"/>
        <v>3</v>
      </c>
      <c r="H2861" s="590">
        <f>CHOOSE('Output Sheet'!$B$4,'8760 Data'!J2861,'8760 Data'!K2861,'8760 Data'!L2861,'8760 Data'!M2861,'8760 Data'!N2861,'8760 Data'!O2861,'8760 Data'!P2861,'8760 Data'!Q2861,'8760 Data'!R2861,'8760 Data'!S2861,'8760 Data'!T2861,'8760 Data'!U2861)</f>
        <v>0</v>
      </c>
      <c r="I2861" s="591" t="e">
        <f>H2861/'Output Sheet'!$B$8</f>
        <v>#DIV/0!</v>
      </c>
      <c r="J2861" s="596"/>
      <c r="K2861" s="560"/>
      <c r="L2861" s="560"/>
      <c r="M2861" s="560"/>
      <c r="N2861" s="560"/>
      <c r="O2861" s="560"/>
      <c r="P2861" s="560"/>
      <c r="Q2861" s="560"/>
      <c r="R2861" s="560"/>
      <c r="S2861" s="560"/>
      <c r="T2861" s="560"/>
      <c r="U2861" s="560"/>
    </row>
    <row r="2862" spans="1:21">
      <c r="A2862" s="593">
        <f t="shared" si="264"/>
        <v>41394</v>
      </c>
      <c r="B2862" s="594">
        <v>41394.208498784719</v>
      </c>
      <c r="C2862" s="560">
        <f t="shared" si="265"/>
        <v>2013</v>
      </c>
      <c r="D2862" s="560">
        <f t="shared" si="266"/>
        <v>4</v>
      </c>
      <c r="E2862" s="560">
        <f t="shared" si="267"/>
        <v>30</v>
      </c>
      <c r="F2862" s="560">
        <f t="shared" si="268"/>
        <v>5</v>
      </c>
      <c r="G2862" s="595">
        <f t="shared" si="269"/>
        <v>3</v>
      </c>
      <c r="H2862" s="590">
        <f>CHOOSE('Output Sheet'!$B$4,'8760 Data'!J2862,'8760 Data'!K2862,'8760 Data'!L2862,'8760 Data'!M2862,'8760 Data'!N2862,'8760 Data'!O2862,'8760 Data'!P2862,'8760 Data'!Q2862,'8760 Data'!R2862,'8760 Data'!S2862,'8760 Data'!T2862,'8760 Data'!U2862)</f>
        <v>0</v>
      </c>
      <c r="I2862" s="591" t="e">
        <f>H2862/'Output Sheet'!$B$8</f>
        <v>#DIV/0!</v>
      </c>
      <c r="J2862" s="596"/>
      <c r="K2862" s="560"/>
      <c r="L2862" s="560"/>
      <c r="M2862" s="560"/>
      <c r="N2862" s="560"/>
      <c r="O2862" s="560"/>
      <c r="P2862" s="560"/>
      <c r="Q2862" s="560"/>
      <c r="R2862" s="560"/>
      <c r="S2862" s="560"/>
      <c r="T2862" s="560"/>
      <c r="U2862" s="560"/>
    </row>
    <row r="2863" spans="1:21">
      <c r="A2863" s="593">
        <f t="shared" si="264"/>
        <v>41394</v>
      </c>
      <c r="B2863" s="594">
        <v>41394.250165509256</v>
      </c>
      <c r="C2863" s="560">
        <f t="shared" si="265"/>
        <v>2013</v>
      </c>
      <c r="D2863" s="560">
        <f t="shared" si="266"/>
        <v>4</v>
      </c>
      <c r="E2863" s="560">
        <f t="shared" si="267"/>
        <v>30</v>
      </c>
      <c r="F2863" s="560">
        <f t="shared" si="268"/>
        <v>6</v>
      </c>
      <c r="G2863" s="595">
        <f t="shared" si="269"/>
        <v>3</v>
      </c>
      <c r="H2863" s="590">
        <f>CHOOSE('Output Sheet'!$B$4,'8760 Data'!J2863,'8760 Data'!K2863,'8760 Data'!L2863,'8760 Data'!M2863,'8760 Data'!N2863,'8760 Data'!O2863,'8760 Data'!P2863,'8760 Data'!Q2863,'8760 Data'!R2863,'8760 Data'!S2863,'8760 Data'!T2863,'8760 Data'!U2863)</f>
        <v>0</v>
      </c>
      <c r="I2863" s="591" t="e">
        <f>H2863/'Output Sheet'!$B$8</f>
        <v>#DIV/0!</v>
      </c>
      <c r="J2863" s="596"/>
      <c r="K2863" s="560"/>
      <c r="L2863" s="560"/>
      <c r="M2863" s="560"/>
      <c r="N2863" s="560"/>
      <c r="O2863" s="560"/>
      <c r="P2863" s="560"/>
      <c r="Q2863" s="560"/>
      <c r="R2863" s="560"/>
      <c r="S2863" s="560"/>
      <c r="T2863" s="560"/>
      <c r="U2863" s="560"/>
    </row>
    <row r="2864" spans="1:21">
      <c r="A2864" s="593">
        <f t="shared" si="264"/>
        <v>41394</v>
      </c>
      <c r="B2864" s="594">
        <v>41394.291832233794</v>
      </c>
      <c r="C2864" s="560">
        <f t="shared" si="265"/>
        <v>2013</v>
      </c>
      <c r="D2864" s="560">
        <f t="shared" si="266"/>
        <v>4</v>
      </c>
      <c r="E2864" s="560">
        <f t="shared" si="267"/>
        <v>30</v>
      </c>
      <c r="F2864" s="560">
        <f t="shared" si="268"/>
        <v>7</v>
      </c>
      <c r="G2864" s="595">
        <f t="shared" si="269"/>
        <v>3</v>
      </c>
      <c r="H2864" s="590">
        <f>CHOOSE('Output Sheet'!$B$4,'8760 Data'!J2864,'8760 Data'!K2864,'8760 Data'!L2864,'8760 Data'!M2864,'8760 Data'!N2864,'8760 Data'!O2864,'8760 Data'!P2864,'8760 Data'!Q2864,'8760 Data'!R2864,'8760 Data'!S2864,'8760 Data'!T2864,'8760 Data'!U2864)</f>
        <v>0</v>
      </c>
      <c r="I2864" s="591" t="e">
        <f>H2864/'Output Sheet'!$B$8</f>
        <v>#DIV/0!</v>
      </c>
      <c r="J2864" s="596"/>
      <c r="K2864" s="560"/>
      <c r="L2864" s="560"/>
      <c r="M2864" s="560"/>
      <c r="N2864" s="560"/>
      <c r="O2864" s="560"/>
      <c r="P2864" s="560"/>
      <c r="Q2864" s="560"/>
      <c r="R2864" s="560"/>
      <c r="S2864" s="560"/>
      <c r="T2864" s="560"/>
      <c r="U2864" s="560"/>
    </row>
    <row r="2865" spans="1:21">
      <c r="A2865" s="593">
        <f t="shared" si="264"/>
        <v>41394</v>
      </c>
      <c r="B2865" s="594">
        <v>41394.333498958331</v>
      </c>
      <c r="C2865" s="560">
        <f t="shared" si="265"/>
        <v>2013</v>
      </c>
      <c r="D2865" s="560">
        <f t="shared" si="266"/>
        <v>4</v>
      </c>
      <c r="E2865" s="560">
        <f t="shared" si="267"/>
        <v>30</v>
      </c>
      <c r="F2865" s="560">
        <f t="shared" si="268"/>
        <v>8</v>
      </c>
      <c r="G2865" s="595">
        <f t="shared" si="269"/>
        <v>3</v>
      </c>
      <c r="H2865" s="590">
        <f>CHOOSE('Output Sheet'!$B$4,'8760 Data'!J2865,'8760 Data'!K2865,'8760 Data'!L2865,'8760 Data'!M2865,'8760 Data'!N2865,'8760 Data'!O2865,'8760 Data'!P2865,'8760 Data'!Q2865,'8760 Data'!R2865,'8760 Data'!S2865,'8760 Data'!T2865,'8760 Data'!U2865)</f>
        <v>0</v>
      </c>
      <c r="I2865" s="591" t="e">
        <f>H2865/'Output Sheet'!$B$8</f>
        <v>#DIV/0!</v>
      </c>
      <c r="J2865" s="596"/>
      <c r="K2865" s="560"/>
      <c r="L2865" s="560"/>
      <c r="M2865" s="560"/>
      <c r="N2865" s="560"/>
      <c r="O2865" s="560"/>
      <c r="P2865" s="560"/>
      <c r="Q2865" s="560"/>
      <c r="R2865" s="560"/>
      <c r="S2865" s="560"/>
      <c r="T2865" s="560"/>
      <c r="U2865" s="560"/>
    </row>
    <row r="2866" spans="1:21">
      <c r="A2866" s="593">
        <f t="shared" si="264"/>
        <v>41394</v>
      </c>
      <c r="B2866" s="594">
        <v>41394.375165682868</v>
      </c>
      <c r="C2866" s="560">
        <f t="shared" si="265"/>
        <v>2013</v>
      </c>
      <c r="D2866" s="560">
        <f t="shared" si="266"/>
        <v>4</v>
      </c>
      <c r="E2866" s="560">
        <f t="shared" si="267"/>
        <v>30</v>
      </c>
      <c r="F2866" s="560">
        <f t="shared" si="268"/>
        <v>9</v>
      </c>
      <c r="G2866" s="595">
        <f t="shared" si="269"/>
        <v>3</v>
      </c>
      <c r="H2866" s="590">
        <f>CHOOSE('Output Sheet'!$B$4,'8760 Data'!J2866,'8760 Data'!K2866,'8760 Data'!L2866,'8760 Data'!M2866,'8760 Data'!N2866,'8760 Data'!O2866,'8760 Data'!P2866,'8760 Data'!Q2866,'8760 Data'!R2866,'8760 Data'!S2866,'8760 Data'!T2866,'8760 Data'!U2866)</f>
        <v>0</v>
      </c>
      <c r="I2866" s="591" t="e">
        <f>H2866/'Output Sheet'!$B$8</f>
        <v>#DIV/0!</v>
      </c>
      <c r="J2866" s="596"/>
      <c r="K2866" s="560"/>
      <c r="L2866" s="560"/>
      <c r="M2866" s="560"/>
      <c r="N2866" s="560"/>
      <c r="O2866" s="560"/>
      <c r="P2866" s="560"/>
      <c r="Q2866" s="560"/>
      <c r="R2866" s="560"/>
      <c r="S2866" s="560"/>
      <c r="T2866" s="560"/>
      <c r="U2866" s="560"/>
    </row>
    <row r="2867" spans="1:21">
      <c r="A2867" s="593">
        <f t="shared" si="264"/>
        <v>41394</v>
      </c>
      <c r="B2867" s="594">
        <v>41394.416832407405</v>
      </c>
      <c r="C2867" s="560">
        <f t="shared" si="265"/>
        <v>2013</v>
      </c>
      <c r="D2867" s="560">
        <f t="shared" si="266"/>
        <v>4</v>
      </c>
      <c r="E2867" s="560">
        <f t="shared" si="267"/>
        <v>30</v>
      </c>
      <c r="F2867" s="560">
        <f t="shared" si="268"/>
        <v>10</v>
      </c>
      <c r="G2867" s="595">
        <f t="shared" si="269"/>
        <v>3</v>
      </c>
      <c r="H2867" s="590">
        <f>CHOOSE('Output Sheet'!$B$4,'8760 Data'!J2867,'8760 Data'!K2867,'8760 Data'!L2867,'8760 Data'!M2867,'8760 Data'!N2867,'8760 Data'!O2867,'8760 Data'!P2867,'8760 Data'!Q2867,'8760 Data'!R2867,'8760 Data'!S2867,'8760 Data'!T2867,'8760 Data'!U2867)</f>
        <v>0</v>
      </c>
      <c r="I2867" s="591" t="e">
        <f>H2867/'Output Sheet'!$B$8</f>
        <v>#DIV/0!</v>
      </c>
      <c r="J2867" s="596"/>
      <c r="K2867" s="560"/>
      <c r="L2867" s="560"/>
      <c r="M2867" s="560"/>
      <c r="N2867" s="560"/>
      <c r="O2867" s="560"/>
      <c r="P2867" s="560"/>
      <c r="Q2867" s="560"/>
      <c r="R2867" s="560"/>
      <c r="S2867" s="560"/>
      <c r="T2867" s="560"/>
      <c r="U2867" s="560"/>
    </row>
    <row r="2868" spans="1:21">
      <c r="A2868" s="593">
        <f t="shared" si="264"/>
        <v>41394</v>
      </c>
      <c r="B2868" s="594">
        <v>41394.458499131943</v>
      </c>
      <c r="C2868" s="560">
        <f t="shared" si="265"/>
        <v>2013</v>
      </c>
      <c r="D2868" s="560">
        <f t="shared" si="266"/>
        <v>4</v>
      </c>
      <c r="E2868" s="560">
        <f t="shared" si="267"/>
        <v>30</v>
      </c>
      <c r="F2868" s="560">
        <f t="shared" si="268"/>
        <v>11</v>
      </c>
      <c r="G2868" s="595">
        <f t="shared" si="269"/>
        <v>3</v>
      </c>
      <c r="H2868" s="590">
        <f>CHOOSE('Output Sheet'!$B$4,'8760 Data'!J2868,'8760 Data'!K2868,'8760 Data'!L2868,'8760 Data'!M2868,'8760 Data'!N2868,'8760 Data'!O2868,'8760 Data'!P2868,'8760 Data'!Q2868,'8760 Data'!R2868,'8760 Data'!S2868,'8760 Data'!T2868,'8760 Data'!U2868)</f>
        <v>0</v>
      </c>
      <c r="I2868" s="591" t="e">
        <f>H2868/'Output Sheet'!$B$8</f>
        <v>#DIV/0!</v>
      </c>
      <c r="J2868" s="596"/>
      <c r="K2868" s="560"/>
      <c r="L2868" s="560"/>
      <c r="M2868" s="560"/>
      <c r="N2868" s="560"/>
      <c r="O2868" s="560"/>
      <c r="P2868" s="560"/>
      <c r="Q2868" s="560"/>
      <c r="R2868" s="560"/>
      <c r="S2868" s="560"/>
      <c r="T2868" s="560"/>
      <c r="U2868" s="560"/>
    </row>
    <row r="2869" spans="1:21">
      <c r="A2869" s="593">
        <f t="shared" si="264"/>
        <v>41394</v>
      </c>
      <c r="B2869" s="594">
        <v>41394.50016585648</v>
      </c>
      <c r="C2869" s="560">
        <f t="shared" si="265"/>
        <v>2013</v>
      </c>
      <c r="D2869" s="560">
        <f t="shared" si="266"/>
        <v>4</v>
      </c>
      <c r="E2869" s="560">
        <f t="shared" si="267"/>
        <v>30</v>
      </c>
      <c r="F2869" s="560">
        <f t="shared" si="268"/>
        <v>12</v>
      </c>
      <c r="G2869" s="595">
        <f t="shared" si="269"/>
        <v>3</v>
      </c>
      <c r="H2869" s="590">
        <f>CHOOSE('Output Sheet'!$B$4,'8760 Data'!J2869,'8760 Data'!K2869,'8760 Data'!L2869,'8760 Data'!M2869,'8760 Data'!N2869,'8760 Data'!O2869,'8760 Data'!P2869,'8760 Data'!Q2869,'8760 Data'!R2869,'8760 Data'!S2869,'8760 Data'!T2869,'8760 Data'!U2869)</f>
        <v>0</v>
      </c>
      <c r="I2869" s="591" t="e">
        <f>H2869/'Output Sheet'!$B$8</f>
        <v>#DIV/0!</v>
      </c>
      <c r="J2869" s="596"/>
      <c r="K2869" s="560"/>
      <c r="L2869" s="560"/>
      <c r="M2869" s="560"/>
      <c r="N2869" s="560"/>
      <c r="O2869" s="560"/>
      <c r="P2869" s="560"/>
      <c r="Q2869" s="560"/>
      <c r="R2869" s="560"/>
      <c r="S2869" s="560"/>
      <c r="T2869" s="560"/>
      <c r="U2869" s="560"/>
    </row>
    <row r="2870" spans="1:21">
      <c r="A2870" s="593">
        <f t="shared" si="264"/>
        <v>41394</v>
      </c>
      <c r="B2870" s="594">
        <v>41394.541832581017</v>
      </c>
      <c r="C2870" s="560">
        <f t="shared" si="265"/>
        <v>2013</v>
      </c>
      <c r="D2870" s="560">
        <f t="shared" si="266"/>
        <v>4</v>
      </c>
      <c r="E2870" s="560">
        <f t="shared" si="267"/>
        <v>30</v>
      </c>
      <c r="F2870" s="560">
        <f t="shared" si="268"/>
        <v>13</v>
      </c>
      <c r="G2870" s="595">
        <f t="shared" si="269"/>
        <v>3</v>
      </c>
      <c r="H2870" s="590">
        <f>CHOOSE('Output Sheet'!$B$4,'8760 Data'!J2870,'8760 Data'!K2870,'8760 Data'!L2870,'8760 Data'!M2870,'8760 Data'!N2870,'8760 Data'!O2870,'8760 Data'!P2870,'8760 Data'!Q2870,'8760 Data'!R2870,'8760 Data'!S2870,'8760 Data'!T2870,'8760 Data'!U2870)</f>
        <v>0</v>
      </c>
      <c r="I2870" s="591" t="e">
        <f>H2870/'Output Sheet'!$B$8</f>
        <v>#DIV/0!</v>
      </c>
      <c r="J2870" s="596"/>
      <c r="K2870" s="560"/>
      <c r="L2870" s="560"/>
      <c r="M2870" s="560"/>
      <c r="N2870" s="560"/>
      <c r="O2870" s="560"/>
      <c r="P2870" s="560"/>
      <c r="Q2870" s="560"/>
      <c r="R2870" s="560"/>
      <c r="S2870" s="560"/>
      <c r="T2870" s="560"/>
      <c r="U2870" s="560"/>
    </row>
    <row r="2871" spans="1:21">
      <c r="A2871" s="593">
        <f t="shared" si="264"/>
        <v>41394</v>
      </c>
      <c r="B2871" s="594">
        <v>41394.583499305554</v>
      </c>
      <c r="C2871" s="560">
        <f t="shared" si="265"/>
        <v>2013</v>
      </c>
      <c r="D2871" s="560">
        <f t="shared" si="266"/>
        <v>4</v>
      </c>
      <c r="E2871" s="560">
        <f t="shared" si="267"/>
        <v>30</v>
      </c>
      <c r="F2871" s="560">
        <f t="shared" si="268"/>
        <v>14</v>
      </c>
      <c r="G2871" s="595">
        <f t="shared" si="269"/>
        <v>3</v>
      </c>
      <c r="H2871" s="590">
        <f>CHOOSE('Output Sheet'!$B$4,'8760 Data'!J2871,'8760 Data'!K2871,'8760 Data'!L2871,'8760 Data'!M2871,'8760 Data'!N2871,'8760 Data'!O2871,'8760 Data'!P2871,'8760 Data'!Q2871,'8760 Data'!R2871,'8760 Data'!S2871,'8760 Data'!T2871,'8760 Data'!U2871)</f>
        <v>0</v>
      </c>
      <c r="I2871" s="591" t="e">
        <f>H2871/'Output Sheet'!$B$8</f>
        <v>#DIV/0!</v>
      </c>
      <c r="J2871" s="596"/>
      <c r="K2871" s="560"/>
      <c r="L2871" s="560"/>
      <c r="M2871" s="560"/>
      <c r="N2871" s="560"/>
      <c r="O2871" s="560"/>
      <c r="P2871" s="560"/>
      <c r="Q2871" s="560"/>
      <c r="R2871" s="560"/>
      <c r="S2871" s="560"/>
      <c r="T2871" s="560"/>
      <c r="U2871" s="560"/>
    </row>
    <row r="2872" spans="1:21">
      <c r="A2872" s="593">
        <f t="shared" si="264"/>
        <v>41394</v>
      </c>
      <c r="B2872" s="594">
        <v>41394.625166030091</v>
      </c>
      <c r="C2872" s="560">
        <f t="shared" si="265"/>
        <v>2013</v>
      </c>
      <c r="D2872" s="560">
        <f t="shared" si="266"/>
        <v>4</v>
      </c>
      <c r="E2872" s="560">
        <f t="shared" si="267"/>
        <v>30</v>
      </c>
      <c r="F2872" s="560">
        <f t="shared" si="268"/>
        <v>15</v>
      </c>
      <c r="G2872" s="595">
        <f t="shared" si="269"/>
        <v>3</v>
      </c>
      <c r="H2872" s="590">
        <f>CHOOSE('Output Sheet'!$B$4,'8760 Data'!J2872,'8760 Data'!K2872,'8760 Data'!L2872,'8760 Data'!M2872,'8760 Data'!N2872,'8760 Data'!O2872,'8760 Data'!P2872,'8760 Data'!Q2872,'8760 Data'!R2872,'8760 Data'!S2872,'8760 Data'!T2872,'8760 Data'!U2872)</f>
        <v>0</v>
      </c>
      <c r="I2872" s="591" t="e">
        <f>H2872/'Output Sheet'!$B$8</f>
        <v>#DIV/0!</v>
      </c>
      <c r="J2872" s="596"/>
      <c r="K2872" s="560"/>
      <c r="L2872" s="560"/>
      <c r="M2872" s="560"/>
      <c r="N2872" s="560"/>
      <c r="O2872" s="560"/>
      <c r="P2872" s="560"/>
      <c r="Q2872" s="560"/>
      <c r="R2872" s="560"/>
      <c r="S2872" s="560"/>
      <c r="T2872" s="560"/>
      <c r="U2872" s="560"/>
    </row>
    <row r="2873" spans="1:21">
      <c r="A2873" s="593">
        <f t="shared" si="264"/>
        <v>41394</v>
      </c>
      <c r="B2873" s="594">
        <v>41394.666832754629</v>
      </c>
      <c r="C2873" s="560">
        <f t="shared" si="265"/>
        <v>2013</v>
      </c>
      <c r="D2873" s="560">
        <f t="shared" si="266"/>
        <v>4</v>
      </c>
      <c r="E2873" s="560">
        <f t="shared" si="267"/>
        <v>30</v>
      </c>
      <c r="F2873" s="560">
        <f t="shared" si="268"/>
        <v>16</v>
      </c>
      <c r="G2873" s="595">
        <f t="shared" si="269"/>
        <v>3</v>
      </c>
      <c r="H2873" s="590">
        <f>CHOOSE('Output Sheet'!$B$4,'8760 Data'!J2873,'8760 Data'!K2873,'8760 Data'!L2873,'8760 Data'!M2873,'8760 Data'!N2873,'8760 Data'!O2873,'8760 Data'!P2873,'8760 Data'!Q2873,'8760 Data'!R2873,'8760 Data'!S2873,'8760 Data'!T2873,'8760 Data'!U2873)</f>
        <v>0</v>
      </c>
      <c r="I2873" s="591" t="e">
        <f>H2873/'Output Sheet'!$B$8</f>
        <v>#DIV/0!</v>
      </c>
      <c r="J2873" s="596"/>
      <c r="K2873" s="560"/>
      <c r="L2873" s="560"/>
      <c r="M2873" s="560"/>
      <c r="N2873" s="560"/>
      <c r="O2873" s="560"/>
      <c r="P2873" s="560"/>
      <c r="Q2873" s="560"/>
      <c r="R2873" s="560"/>
      <c r="S2873" s="560"/>
      <c r="T2873" s="560"/>
      <c r="U2873" s="560"/>
    </row>
    <row r="2874" spans="1:21">
      <c r="A2874" s="593">
        <f t="shared" si="264"/>
        <v>41394</v>
      </c>
      <c r="B2874" s="594">
        <v>41394.708499479166</v>
      </c>
      <c r="C2874" s="560">
        <f t="shared" si="265"/>
        <v>2013</v>
      </c>
      <c r="D2874" s="560">
        <f t="shared" si="266"/>
        <v>4</v>
      </c>
      <c r="E2874" s="560">
        <f t="shared" si="267"/>
        <v>30</v>
      </c>
      <c r="F2874" s="560">
        <f t="shared" si="268"/>
        <v>17</v>
      </c>
      <c r="G2874" s="595">
        <f t="shared" si="269"/>
        <v>3</v>
      </c>
      <c r="H2874" s="590">
        <f>CHOOSE('Output Sheet'!$B$4,'8760 Data'!J2874,'8760 Data'!K2874,'8760 Data'!L2874,'8760 Data'!M2874,'8760 Data'!N2874,'8760 Data'!O2874,'8760 Data'!P2874,'8760 Data'!Q2874,'8760 Data'!R2874,'8760 Data'!S2874,'8760 Data'!T2874,'8760 Data'!U2874)</f>
        <v>0</v>
      </c>
      <c r="I2874" s="591" t="e">
        <f>H2874/'Output Sheet'!$B$8</f>
        <v>#DIV/0!</v>
      </c>
      <c r="J2874" s="596"/>
      <c r="K2874" s="560"/>
      <c r="L2874" s="560"/>
      <c r="M2874" s="560"/>
      <c r="N2874" s="560"/>
      <c r="O2874" s="560"/>
      <c r="P2874" s="560"/>
      <c r="Q2874" s="560"/>
      <c r="R2874" s="560"/>
      <c r="S2874" s="560"/>
      <c r="T2874" s="560"/>
      <c r="U2874" s="560"/>
    </row>
    <row r="2875" spans="1:21">
      <c r="A2875" s="593">
        <f t="shared" si="264"/>
        <v>41394</v>
      </c>
      <c r="B2875" s="594">
        <v>41394.750166203703</v>
      </c>
      <c r="C2875" s="560">
        <f t="shared" si="265"/>
        <v>2013</v>
      </c>
      <c r="D2875" s="560">
        <f t="shared" si="266"/>
        <v>4</v>
      </c>
      <c r="E2875" s="560">
        <f t="shared" si="267"/>
        <v>30</v>
      </c>
      <c r="F2875" s="560">
        <f t="shared" si="268"/>
        <v>18</v>
      </c>
      <c r="G2875" s="595">
        <f t="shared" si="269"/>
        <v>3</v>
      </c>
      <c r="H2875" s="590">
        <f>CHOOSE('Output Sheet'!$B$4,'8760 Data'!J2875,'8760 Data'!K2875,'8760 Data'!L2875,'8760 Data'!M2875,'8760 Data'!N2875,'8760 Data'!O2875,'8760 Data'!P2875,'8760 Data'!Q2875,'8760 Data'!R2875,'8760 Data'!S2875,'8760 Data'!T2875,'8760 Data'!U2875)</f>
        <v>0</v>
      </c>
      <c r="I2875" s="591" t="e">
        <f>H2875/'Output Sheet'!$B$8</f>
        <v>#DIV/0!</v>
      </c>
      <c r="J2875" s="596"/>
      <c r="K2875" s="560"/>
      <c r="L2875" s="560"/>
      <c r="M2875" s="560"/>
      <c r="N2875" s="560"/>
      <c r="O2875" s="560"/>
      <c r="P2875" s="560"/>
      <c r="Q2875" s="560"/>
      <c r="R2875" s="560"/>
      <c r="S2875" s="560"/>
      <c r="T2875" s="560"/>
      <c r="U2875" s="560"/>
    </row>
    <row r="2876" spans="1:21">
      <c r="A2876" s="593">
        <f t="shared" si="264"/>
        <v>41394</v>
      </c>
      <c r="B2876" s="594">
        <v>41394.79183292824</v>
      </c>
      <c r="C2876" s="560">
        <f t="shared" si="265"/>
        <v>2013</v>
      </c>
      <c r="D2876" s="560">
        <f t="shared" si="266"/>
        <v>4</v>
      </c>
      <c r="E2876" s="560">
        <f t="shared" si="267"/>
        <v>30</v>
      </c>
      <c r="F2876" s="560">
        <f t="shared" si="268"/>
        <v>19</v>
      </c>
      <c r="G2876" s="595">
        <f t="shared" si="269"/>
        <v>3</v>
      </c>
      <c r="H2876" s="590">
        <f>CHOOSE('Output Sheet'!$B$4,'8760 Data'!J2876,'8760 Data'!K2876,'8760 Data'!L2876,'8760 Data'!M2876,'8760 Data'!N2876,'8760 Data'!O2876,'8760 Data'!P2876,'8760 Data'!Q2876,'8760 Data'!R2876,'8760 Data'!S2876,'8760 Data'!T2876,'8760 Data'!U2876)</f>
        <v>0</v>
      </c>
      <c r="I2876" s="591" t="e">
        <f>H2876/'Output Sheet'!$B$8</f>
        <v>#DIV/0!</v>
      </c>
      <c r="J2876" s="596"/>
      <c r="K2876" s="560"/>
      <c r="L2876" s="560"/>
      <c r="M2876" s="560"/>
      <c r="N2876" s="560"/>
      <c r="O2876" s="560"/>
      <c r="P2876" s="560"/>
      <c r="Q2876" s="560"/>
      <c r="R2876" s="560"/>
      <c r="S2876" s="560"/>
      <c r="T2876" s="560"/>
      <c r="U2876" s="560"/>
    </row>
    <row r="2877" spans="1:21">
      <c r="A2877" s="593">
        <f t="shared" si="264"/>
        <v>41394</v>
      </c>
      <c r="B2877" s="594">
        <v>41394.833499652777</v>
      </c>
      <c r="C2877" s="560">
        <f t="shared" si="265"/>
        <v>2013</v>
      </c>
      <c r="D2877" s="560">
        <f t="shared" si="266"/>
        <v>4</v>
      </c>
      <c r="E2877" s="560">
        <f t="shared" si="267"/>
        <v>30</v>
      </c>
      <c r="F2877" s="560">
        <f t="shared" si="268"/>
        <v>20</v>
      </c>
      <c r="G2877" s="595">
        <f t="shared" si="269"/>
        <v>3</v>
      </c>
      <c r="H2877" s="590">
        <f>CHOOSE('Output Sheet'!$B$4,'8760 Data'!J2877,'8760 Data'!K2877,'8760 Data'!L2877,'8760 Data'!M2877,'8760 Data'!N2877,'8760 Data'!O2877,'8760 Data'!P2877,'8760 Data'!Q2877,'8760 Data'!R2877,'8760 Data'!S2877,'8760 Data'!T2877,'8760 Data'!U2877)</f>
        <v>0</v>
      </c>
      <c r="I2877" s="591" t="e">
        <f>H2877/'Output Sheet'!$B$8</f>
        <v>#DIV/0!</v>
      </c>
      <c r="J2877" s="596"/>
      <c r="K2877" s="560"/>
      <c r="L2877" s="560"/>
      <c r="M2877" s="560"/>
      <c r="N2877" s="560"/>
      <c r="O2877" s="560"/>
      <c r="P2877" s="560"/>
      <c r="Q2877" s="560"/>
      <c r="R2877" s="560"/>
      <c r="S2877" s="560"/>
      <c r="T2877" s="560"/>
      <c r="U2877" s="560"/>
    </row>
    <row r="2878" spans="1:21">
      <c r="A2878" s="593">
        <f t="shared" si="264"/>
        <v>41394</v>
      </c>
      <c r="B2878" s="594">
        <v>41394.875166377315</v>
      </c>
      <c r="C2878" s="560">
        <f t="shared" si="265"/>
        <v>2013</v>
      </c>
      <c r="D2878" s="560">
        <f t="shared" si="266"/>
        <v>4</v>
      </c>
      <c r="E2878" s="560">
        <f t="shared" si="267"/>
        <v>30</v>
      </c>
      <c r="F2878" s="560">
        <f t="shared" si="268"/>
        <v>21</v>
      </c>
      <c r="G2878" s="595">
        <f t="shared" si="269"/>
        <v>3</v>
      </c>
      <c r="H2878" s="590">
        <f>CHOOSE('Output Sheet'!$B$4,'8760 Data'!J2878,'8760 Data'!K2878,'8760 Data'!L2878,'8760 Data'!M2878,'8760 Data'!N2878,'8760 Data'!O2878,'8760 Data'!P2878,'8760 Data'!Q2878,'8760 Data'!R2878,'8760 Data'!S2878,'8760 Data'!T2878,'8760 Data'!U2878)</f>
        <v>0</v>
      </c>
      <c r="I2878" s="591" t="e">
        <f>H2878/'Output Sheet'!$B$8</f>
        <v>#DIV/0!</v>
      </c>
      <c r="J2878" s="596"/>
      <c r="K2878" s="560"/>
      <c r="L2878" s="560"/>
      <c r="M2878" s="560"/>
      <c r="N2878" s="560"/>
      <c r="O2878" s="560"/>
      <c r="P2878" s="560"/>
      <c r="Q2878" s="560"/>
      <c r="R2878" s="560"/>
      <c r="S2878" s="560"/>
      <c r="T2878" s="560"/>
      <c r="U2878" s="560"/>
    </row>
    <row r="2879" spans="1:21">
      <c r="A2879" s="593">
        <f t="shared" si="264"/>
        <v>41394</v>
      </c>
      <c r="B2879" s="594">
        <v>41394.916833101852</v>
      </c>
      <c r="C2879" s="560">
        <f t="shared" si="265"/>
        <v>2013</v>
      </c>
      <c r="D2879" s="560">
        <f t="shared" si="266"/>
        <v>4</v>
      </c>
      <c r="E2879" s="560">
        <f t="shared" si="267"/>
        <v>30</v>
      </c>
      <c r="F2879" s="560">
        <f t="shared" si="268"/>
        <v>22</v>
      </c>
      <c r="G2879" s="595">
        <f t="shared" si="269"/>
        <v>3</v>
      </c>
      <c r="H2879" s="590">
        <f>CHOOSE('Output Sheet'!$B$4,'8760 Data'!J2879,'8760 Data'!K2879,'8760 Data'!L2879,'8760 Data'!M2879,'8760 Data'!N2879,'8760 Data'!O2879,'8760 Data'!P2879,'8760 Data'!Q2879,'8760 Data'!R2879,'8760 Data'!S2879,'8760 Data'!T2879,'8760 Data'!U2879)</f>
        <v>0</v>
      </c>
      <c r="I2879" s="591" t="e">
        <f>H2879/'Output Sheet'!$B$8</f>
        <v>#DIV/0!</v>
      </c>
      <c r="J2879" s="596"/>
      <c r="K2879" s="560"/>
      <c r="L2879" s="560"/>
      <c r="M2879" s="560"/>
      <c r="N2879" s="560"/>
      <c r="O2879" s="560"/>
      <c r="P2879" s="560"/>
      <c r="Q2879" s="560"/>
      <c r="R2879" s="560"/>
      <c r="S2879" s="560"/>
      <c r="T2879" s="560"/>
      <c r="U2879" s="560"/>
    </row>
    <row r="2880" spans="1:21">
      <c r="A2880" s="593">
        <f t="shared" si="264"/>
        <v>41394</v>
      </c>
      <c r="B2880" s="594">
        <v>41394.958499826389</v>
      </c>
      <c r="C2880" s="560">
        <f t="shared" si="265"/>
        <v>2013</v>
      </c>
      <c r="D2880" s="560">
        <f t="shared" si="266"/>
        <v>4</v>
      </c>
      <c r="E2880" s="560">
        <f t="shared" si="267"/>
        <v>30</v>
      </c>
      <c r="F2880" s="560">
        <f t="shared" si="268"/>
        <v>23</v>
      </c>
      <c r="G2880" s="595">
        <f t="shared" si="269"/>
        <v>3</v>
      </c>
      <c r="H2880" s="590">
        <f>CHOOSE('Output Sheet'!$B$4,'8760 Data'!J2880,'8760 Data'!K2880,'8760 Data'!L2880,'8760 Data'!M2880,'8760 Data'!N2880,'8760 Data'!O2880,'8760 Data'!P2880,'8760 Data'!Q2880,'8760 Data'!R2880,'8760 Data'!S2880,'8760 Data'!T2880,'8760 Data'!U2880)</f>
        <v>0</v>
      </c>
      <c r="I2880" s="591" t="e">
        <f>H2880/'Output Sheet'!$B$8</f>
        <v>#DIV/0!</v>
      </c>
      <c r="J2880" s="596"/>
      <c r="K2880" s="560"/>
      <c r="L2880" s="560"/>
      <c r="M2880" s="560"/>
      <c r="N2880" s="560"/>
      <c r="O2880" s="560"/>
      <c r="P2880" s="560"/>
      <c r="Q2880" s="560"/>
      <c r="R2880" s="560"/>
      <c r="S2880" s="560"/>
      <c r="T2880" s="560"/>
      <c r="U2880" s="560"/>
    </row>
    <row r="2881" spans="1:21">
      <c r="A2881" s="593">
        <f t="shared" si="264"/>
        <v>41395</v>
      </c>
      <c r="B2881" s="594">
        <v>41395.000166550926</v>
      </c>
      <c r="C2881" s="560">
        <f t="shared" si="265"/>
        <v>2013</v>
      </c>
      <c r="D2881" s="560">
        <f t="shared" si="266"/>
        <v>5</v>
      </c>
      <c r="E2881" s="560">
        <f t="shared" si="267"/>
        <v>1</v>
      </c>
      <c r="F2881" s="560">
        <f t="shared" si="268"/>
        <v>24</v>
      </c>
      <c r="G2881" s="595">
        <f t="shared" si="269"/>
        <v>4</v>
      </c>
      <c r="H2881" s="590">
        <f>CHOOSE('Output Sheet'!$B$4,'8760 Data'!J2881,'8760 Data'!K2881,'8760 Data'!L2881,'8760 Data'!M2881,'8760 Data'!N2881,'8760 Data'!O2881,'8760 Data'!P2881,'8760 Data'!Q2881,'8760 Data'!R2881,'8760 Data'!S2881,'8760 Data'!T2881,'8760 Data'!U2881)</f>
        <v>0</v>
      </c>
      <c r="I2881" s="591" t="e">
        <f>H2881/'Output Sheet'!$B$8</f>
        <v>#DIV/0!</v>
      </c>
      <c r="J2881" s="596"/>
      <c r="K2881" s="560"/>
      <c r="L2881" s="560"/>
      <c r="M2881" s="560"/>
      <c r="N2881" s="560"/>
      <c r="O2881" s="560"/>
      <c r="P2881" s="560"/>
      <c r="Q2881" s="560"/>
      <c r="R2881" s="560"/>
      <c r="S2881" s="560"/>
      <c r="T2881" s="560"/>
      <c r="U2881" s="560"/>
    </row>
    <row r="2882" spans="1:21">
      <c r="A2882" s="593">
        <f t="shared" si="264"/>
        <v>41395</v>
      </c>
      <c r="B2882" s="594">
        <v>41395.041833275463</v>
      </c>
      <c r="C2882" s="560">
        <f t="shared" si="265"/>
        <v>2013</v>
      </c>
      <c r="D2882" s="560">
        <f t="shared" si="266"/>
        <v>5</v>
      </c>
      <c r="E2882" s="560">
        <f t="shared" si="267"/>
        <v>1</v>
      </c>
      <c r="F2882" s="560">
        <f t="shared" si="268"/>
        <v>1</v>
      </c>
      <c r="G2882" s="595">
        <f t="shared" si="269"/>
        <v>4</v>
      </c>
      <c r="H2882" s="590">
        <f>CHOOSE('Output Sheet'!$B$4,'8760 Data'!J2882,'8760 Data'!K2882,'8760 Data'!L2882,'8760 Data'!M2882,'8760 Data'!N2882,'8760 Data'!O2882,'8760 Data'!P2882,'8760 Data'!Q2882,'8760 Data'!R2882,'8760 Data'!S2882,'8760 Data'!T2882,'8760 Data'!U2882)</f>
        <v>0</v>
      </c>
      <c r="I2882" s="591" t="e">
        <f>H2882/'Output Sheet'!$B$8</f>
        <v>#DIV/0!</v>
      </c>
      <c r="J2882" s="596"/>
      <c r="K2882" s="560"/>
      <c r="L2882" s="560"/>
      <c r="M2882" s="560"/>
      <c r="N2882" s="560"/>
      <c r="O2882" s="560"/>
      <c r="P2882" s="560"/>
      <c r="Q2882" s="560"/>
      <c r="R2882" s="560"/>
      <c r="S2882" s="560"/>
      <c r="T2882" s="560"/>
      <c r="U2882" s="560"/>
    </row>
    <row r="2883" spans="1:21">
      <c r="A2883" s="593">
        <f t="shared" ref="A2883:A2946" si="270">DATE(C2883,D2883,E2883)</f>
        <v>41395</v>
      </c>
      <c r="B2883" s="594">
        <v>41395.083500000001</v>
      </c>
      <c r="C2883" s="560">
        <f t="shared" ref="C2883:C2946" si="271">YEAR(B2883)</f>
        <v>2013</v>
      </c>
      <c r="D2883" s="560">
        <f t="shared" ref="D2883:D2946" si="272">MONTH(B2883)</f>
        <v>5</v>
      </c>
      <c r="E2883" s="560">
        <f t="shared" ref="E2883:E2946" si="273">DAY(B2883)</f>
        <v>1</v>
      </c>
      <c r="F2883" s="560">
        <f t="shared" ref="F2883:F2946" si="274">IF(HOUR(B2883)&lt;&gt;0,HOUR(B2883),24)</f>
        <v>2</v>
      </c>
      <c r="G2883" s="595">
        <f t="shared" ref="G2883:G2946" si="275">WEEKDAY(B2883,1)</f>
        <v>4</v>
      </c>
      <c r="H2883" s="590">
        <f>CHOOSE('Output Sheet'!$B$4,'8760 Data'!J2883,'8760 Data'!K2883,'8760 Data'!L2883,'8760 Data'!M2883,'8760 Data'!N2883,'8760 Data'!O2883,'8760 Data'!P2883,'8760 Data'!Q2883,'8760 Data'!R2883,'8760 Data'!S2883,'8760 Data'!T2883,'8760 Data'!U2883)</f>
        <v>0</v>
      </c>
      <c r="I2883" s="591" t="e">
        <f>H2883/'Output Sheet'!$B$8</f>
        <v>#DIV/0!</v>
      </c>
      <c r="J2883" s="596"/>
      <c r="K2883" s="560"/>
      <c r="L2883" s="560"/>
      <c r="M2883" s="560"/>
      <c r="N2883" s="560"/>
      <c r="O2883" s="560"/>
      <c r="P2883" s="560"/>
      <c r="Q2883" s="560"/>
      <c r="R2883" s="560"/>
      <c r="S2883" s="560"/>
      <c r="T2883" s="560"/>
      <c r="U2883" s="560"/>
    </row>
    <row r="2884" spans="1:21">
      <c r="A2884" s="593">
        <f t="shared" si="270"/>
        <v>41395</v>
      </c>
      <c r="B2884" s="594">
        <v>41395.125166724538</v>
      </c>
      <c r="C2884" s="560">
        <f t="shared" si="271"/>
        <v>2013</v>
      </c>
      <c r="D2884" s="560">
        <f t="shared" si="272"/>
        <v>5</v>
      </c>
      <c r="E2884" s="560">
        <f t="shared" si="273"/>
        <v>1</v>
      </c>
      <c r="F2884" s="560">
        <f t="shared" si="274"/>
        <v>3</v>
      </c>
      <c r="G2884" s="595">
        <f t="shared" si="275"/>
        <v>4</v>
      </c>
      <c r="H2884" s="590">
        <f>CHOOSE('Output Sheet'!$B$4,'8760 Data'!J2884,'8760 Data'!K2884,'8760 Data'!L2884,'8760 Data'!M2884,'8760 Data'!N2884,'8760 Data'!O2884,'8760 Data'!P2884,'8760 Data'!Q2884,'8760 Data'!R2884,'8760 Data'!S2884,'8760 Data'!T2884,'8760 Data'!U2884)</f>
        <v>0</v>
      </c>
      <c r="I2884" s="591" t="e">
        <f>H2884/'Output Sheet'!$B$8</f>
        <v>#DIV/0!</v>
      </c>
      <c r="J2884" s="596"/>
      <c r="K2884" s="560"/>
      <c r="L2884" s="560"/>
      <c r="M2884" s="560"/>
      <c r="N2884" s="560"/>
      <c r="O2884" s="560"/>
      <c r="P2884" s="560"/>
      <c r="Q2884" s="560"/>
      <c r="R2884" s="560"/>
      <c r="S2884" s="560"/>
      <c r="T2884" s="560"/>
      <c r="U2884" s="560"/>
    </row>
    <row r="2885" spans="1:21">
      <c r="A2885" s="593">
        <f t="shared" si="270"/>
        <v>41395</v>
      </c>
      <c r="B2885" s="594">
        <v>41395.166833449075</v>
      </c>
      <c r="C2885" s="560">
        <f t="shared" si="271"/>
        <v>2013</v>
      </c>
      <c r="D2885" s="560">
        <f t="shared" si="272"/>
        <v>5</v>
      </c>
      <c r="E2885" s="560">
        <f t="shared" si="273"/>
        <v>1</v>
      </c>
      <c r="F2885" s="560">
        <f t="shared" si="274"/>
        <v>4</v>
      </c>
      <c r="G2885" s="595">
        <f t="shared" si="275"/>
        <v>4</v>
      </c>
      <c r="H2885" s="590">
        <f>CHOOSE('Output Sheet'!$B$4,'8760 Data'!J2885,'8760 Data'!K2885,'8760 Data'!L2885,'8760 Data'!M2885,'8760 Data'!N2885,'8760 Data'!O2885,'8760 Data'!P2885,'8760 Data'!Q2885,'8760 Data'!R2885,'8760 Data'!S2885,'8760 Data'!T2885,'8760 Data'!U2885)</f>
        <v>0</v>
      </c>
      <c r="I2885" s="591" t="e">
        <f>H2885/'Output Sheet'!$B$8</f>
        <v>#DIV/0!</v>
      </c>
      <c r="J2885" s="596"/>
      <c r="K2885" s="560"/>
      <c r="L2885" s="560"/>
      <c r="M2885" s="560"/>
      <c r="N2885" s="560"/>
      <c r="O2885" s="560"/>
      <c r="P2885" s="560"/>
      <c r="Q2885" s="560"/>
      <c r="R2885" s="560"/>
      <c r="S2885" s="560"/>
      <c r="T2885" s="560"/>
      <c r="U2885" s="560"/>
    </row>
    <row r="2886" spans="1:21">
      <c r="A2886" s="593">
        <f t="shared" si="270"/>
        <v>41395</v>
      </c>
      <c r="B2886" s="594">
        <v>41395.208500173612</v>
      </c>
      <c r="C2886" s="560">
        <f t="shared" si="271"/>
        <v>2013</v>
      </c>
      <c r="D2886" s="560">
        <f t="shared" si="272"/>
        <v>5</v>
      </c>
      <c r="E2886" s="560">
        <f t="shared" si="273"/>
        <v>1</v>
      </c>
      <c r="F2886" s="560">
        <f t="shared" si="274"/>
        <v>5</v>
      </c>
      <c r="G2886" s="595">
        <f t="shared" si="275"/>
        <v>4</v>
      </c>
      <c r="H2886" s="590">
        <f>CHOOSE('Output Sheet'!$B$4,'8760 Data'!J2886,'8760 Data'!K2886,'8760 Data'!L2886,'8760 Data'!M2886,'8760 Data'!N2886,'8760 Data'!O2886,'8760 Data'!P2886,'8760 Data'!Q2886,'8760 Data'!R2886,'8760 Data'!S2886,'8760 Data'!T2886,'8760 Data'!U2886)</f>
        <v>0</v>
      </c>
      <c r="I2886" s="591" t="e">
        <f>H2886/'Output Sheet'!$B$8</f>
        <v>#DIV/0!</v>
      </c>
      <c r="J2886" s="596"/>
      <c r="K2886" s="560"/>
      <c r="L2886" s="560"/>
      <c r="M2886" s="560"/>
      <c r="N2886" s="560"/>
      <c r="O2886" s="560"/>
      <c r="P2886" s="560"/>
      <c r="Q2886" s="560"/>
      <c r="R2886" s="560"/>
      <c r="S2886" s="560"/>
      <c r="T2886" s="560"/>
      <c r="U2886" s="560"/>
    </row>
    <row r="2887" spans="1:21">
      <c r="A2887" s="593">
        <f t="shared" si="270"/>
        <v>41395</v>
      </c>
      <c r="B2887" s="594">
        <v>41395.250166898149</v>
      </c>
      <c r="C2887" s="560">
        <f t="shared" si="271"/>
        <v>2013</v>
      </c>
      <c r="D2887" s="560">
        <f t="shared" si="272"/>
        <v>5</v>
      </c>
      <c r="E2887" s="560">
        <f t="shared" si="273"/>
        <v>1</v>
      </c>
      <c r="F2887" s="560">
        <f t="shared" si="274"/>
        <v>6</v>
      </c>
      <c r="G2887" s="595">
        <f t="shared" si="275"/>
        <v>4</v>
      </c>
      <c r="H2887" s="590">
        <f>CHOOSE('Output Sheet'!$B$4,'8760 Data'!J2887,'8760 Data'!K2887,'8760 Data'!L2887,'8760 Data'!M2887,'8760 Data'!N2887,'8760 Data'!O2887,'8760 Data'!P2887,'8760 Data'!Q2887,'8760 Data'!R2887,'8760 Data'!S2887,'8760 Data'!T2887,'8760 Data'!U2887)</f>
        <v>0</v>
      </c>
      <c r="I2887" s="591" t="e">
        <f>H2887/'Output Sheet'!$B$8</f>
        <v>#DIV/0!</v>
      </c>
      <c r="J2887" s="596"/>
      <c r="K2887" s="560"/>
      <c r="L2887" s="560"/>
      <c r="M2887" s="560"/>
      <c r="N2887" s="560"/>
      <c r="O2887" s="560"/>
      <c r="P2887" s="560"/>
      <c r="Q2887" s="560"/>
      <c r="R2887" s="560"/>
      <c r="S2887" s="560"/>
      <c r="T2887" s="560"/>
      <c r="U2887" s="560"/>
    </row>
    <row r="2888" spans="1:21">
      <c r="A2888" s="593">
        <f t="shared" si="270"/>
        <v>41395</v>
      </c>
      <c r="B2888" s="594">
        <v>41395.291833622687</v>
      </c>
      <c r="C2888" s="560">
        <f t="shared" si="271"/>
        <v>2013</v>
      </c>
      <c r="D2888" s="560">
        <f t="shared" si="272"/>
        <v>5</v>
      </c>
      <c r="E2888" s="560">
        <f t="shared" si="273"/>
        <v>1</v>
      </c>
      <c r="F2888" s="560">
        <f t="shared" si="274"/>
        <v>7</v>
      </c>
      <c r="G2888" s="595">
        <f t="shared" si="275"/>
        <v>4</v>
      </c>
      <c r="H2888" s="590">
        <f>CHOOSE('Output Sheet'!$B$4,'8760 Data'!J2888,'8760 Data'!K2888,'8760 Data'!L2888,'8760 Data'!M2888,'8760 Data'!N2888,'8760 Data'!O2888,'8760 Data'!P2888,'8760 Data'!Q2888,'8760 Data'!R2888,'8760 Data'!S2888,'8760 Data'!T2888,'8760 Data'!U2888)</f>
        <v>0</v>
      </c>
      <c r="I2888" s="591" t="e">
        <f>H2888/'Output Sheet'!$B$8</f>
        <v>#DIV/0!</v>
      </c>
      <c r="J2888" s="596"/>
      <c r="K2888" s="560"/>
      <c r="L2888" s="560"/>
      <c r="M2888" s="560"/>
      <c r="N2888" s="560"/>
      <c r="O2888" s="560"/>
      <c r="P2888" s="560"/>
      <c r="Q2888" s="560"/>
      <c r="R2888" s="560"/>
      <c r="S2888" s="560"/>
      <c r="T2888" s="560"/>
      <c r="U2888" s="560"/>
    </row>
    <row r="2889" spans="1:21">
      <c r="A2889" s="593">
        <f t="shared" si="270"/>
        <v>41395</v>
      </c>
      <c r="B2889" s="594">
        <v>41395.333500347224</v>
      </c>
      <c r="C2889" s="560">
        <f t="shared" si="271"/>
        <v>2013</v>
      </c>
      <c r="D2889" s="560">
        <f t="shared" si="272"/>
        <v>5</v>
      </c>
      <c r="E2889" s="560">
        <f t="shared" si="273"/>
        <v>1</v>
      </c>
      <c r="F2889" s="560">
        <f t="shared" si="274"/>
        <v>8</v>
      </c>
      <c r="G2889" s="595">
        <f t="shared" si="275"/>
        <v>4</v>
      </c>
      <c r="H2889" s="590">
        <f>CHOOSE('Output Sheet'!$B$4,'8760 Data'!J2889,'8760 Data'!K2889,'8760 Data'!L2889,'8760 Data'!M2889,'8760 Data'!N2889,'8760 Data'!O2889,'8760 Data'!P2889,'8760 Data'!Q2889,'8760 Data'!R2889,'8760 Data'!S2889,'8760 Data'!T2889,'8760 Data'!U2889)</f>
        <v>0</v>
      </c>
      <c r="I2889" s="591" t="e">
        <f>H2889/'Output Sheet'!$B$8</f>
        <v>#DIV/0!</v>
      </c>
      <c r="J2889" s="596"/>
      <c r="K2889" s="560"/>
      <c r="L2889" s="560"/>
      <c r="M2889" s="560"/>
      <c r="N2889" s="560"/>
      <c r="O2889" s="560"/>
      <c r="P2889" s="560"/>
      <c r="Q2889" s="560"/>
      <c r="R2889" s="560"/>
      <c r="S2889" s="560"/>
      <c r="T2889" s="560"/>
      <c r="U2889" s="560"/>
    </row>
    <row r="2890" spans="1:21">
      <c r="A2890" s="593">
        <f t="shared" si="270"/>
        <v>41395</v>
      </c>
      <c r="B2890" s="594">
        <v>41395.375167071761</v>
      </c>
      <c r="C2890" s="560">
        <f t="shared" si="271"/>
        <v>2013</v>
      </c>
      <c r="D2890" s="560">
        <f t="shared" si="272"/>
        <v>5</v>
      </c>
      <c r="E2890" s="560">
        <f t="shared" si="273"/>
        <v>1</v>
      </c>
      <c r="F2890" s="560">
        <f t="shared" si="274"/>
        <v>9</v>
      </c>
      <c r="G2890" s="595">
        <f t="shared" si="275"/>
        <v>4</v>
      </c>
      <c r="H2890" s="590">
        <f>CHOOSE('Output Sheet'!$B$4,'8760 Data'!J2890,'8760 Data'!K2890,'8760 Data'!L2890,'8760 Data'!M2890,'8760 Data'!N2890,'8760 Data'!O2890,'8760 Data'!P2890,'8760 Data'!Q2890,'8760 Data'!R2890,'8760 Data'!S2890,'8760 Data'!T2890,'8760 Data'!U2890)</f>
        <v>0</v>
      </c>
      <c r="I2890" s="591" t="e">
        <f>H2890/'Output Sheet'!$B$8</f>
        <v>#DIV/0!</v>
      </c>
      <c r="J2890" s="596"/>
      <c r="K2890" s="560"/>
      <c r="L2890" s="560"/>
      <c r="M2890" s="560"/>
      <c r="N2890" s="560"/>
      <c r="O2890" s="560"/>
      <c r="P2890" s="560"/>
      <c r="Q2890" s="560"/>
      <c r="R2890" s="560"/>
      <c r="S2890" s="560"/>
      <c r="T2890" s="560"/>
      <c r="U2890" s="560"/>
    </row>
    <row r="2891" spans="1:21">
      <c r="A2891" s="593">
        <f t="shared" si="270"/>
        <v>41395</v>
      </c>
      <c r="B2891" s="594">
        <v>41395.416833796298</v>
      </c>
      <c r="C2891" s="560">
        <f t="shared" si="271"/>
        <v>2013</v>
      </c>
      <c r="D2891" s="560">
        <f t="shared" si="272"/>
        <v>5</v>
      </c>
      <c r="E2891" s="560">
        <f t="shared" si="273"/>
        <v>1</v>
      </c>
      <c r="F2891" s="560">
        <f t="shared" si="274"/>
        <v>10</v>
      </c>
      <c r="G2891" s="595">
        <f t="shared" si="275"/>
        <v>4</v>
      </c>
      <c r="H2891" s="590">
        <f>CHOOSE('Output Sheet'!$B$4,'8760 Data'!J2891,'8760 Data'!K2891,'8760 Data'!L2891,'8760 Data'!M2891,'8760 Data'!N2891,'8760 Data'!O2891,'8760 Data'!P2891,'8760 Data'!Q2891,'8760 Data'!R2891,'8760 Data'!S2891,'8760 Data'!T2891,'8760 Data'!U2891)</f>
        <v>0</v>
      </c>
      <c r="I2891" s="591" t="e">
        <f>H2891/'Output Sheet'!$B$8</f>
        <v>#DIV/0!</v>
      </c>
      <c r="J2891" s="596"/>
      <c r="K2891" s="560"/>
      <c r="L2891" s="560"/>
      <c r="M2891" s="560"/>
      <c r="N2891" s="560"/>
      <c r="O2891" s="560"/>
      <c r="P2891" s="560"/>
      <c r="Q2891" s="560"/>
      <c r="R2891" s="560"/>
      <c r="S2891" s="560"/>
      <c r="T2891" s="560"/>
      <c r="U2891" s="560"/>
    </row>
    <row r="2892" spans="1:21">
      <c r="A2892" s="593">
        <f t="shared" si="270"/>
        <v>41395</v>
      </c>
      <c r="B2892" s="594">
        <v>41395.458500520836</v>
      </c>
      <c r="C2892" s="560">
        <f t="shared" si="271"/>
        <v>2013</v>
      </c>
      <c r="D2892" s="560">
        <f t="shared" si="272"/>
        <v>5</v>
      </c>
      <c r="E2892" s="560">
        <f t="shared" si="273"/>
        <v>1</v>
      </c>
      <c r="F2892" s="560">
        <f t="shared" si="274"/>
        <v>11</v>
      </c>
      <c r="G2892" s="595">
        <f t="shared" si="275"/>
        <v>4</v>
      </c>
      <c r="H2892" s="590">
        <f>CHOOSE('Output Sheet'!$B$4,'8760 Data'!J2892,'8760 Data'!K2892,'8760 Data'!L2892,'8760 Data'!M2892,'8760 Data'!N2892,'8760 Data'!O2892,'8760 Data'!P2892,'8760 Data'!Q2892,'8760 Data'!R2892,'8760 Data'!S2892,'8760 Data'!T2892,'8760 Data'!U2892)</f>
        <v>0</v>
      </c>
      <c r="I2892" s="591" t="e">
        <f>H2892/'Output Sheet'!$B$8</f>
        <v>#DIV/0!</v>
      </c>
      <c r="J2892" s="596"/>
      <c r="K2892" s="560"/>
      <c r="L2892" s="560"/>
      <c r="M2892" s="560"/>
      <c r="N2892" s="560"/>
      <c r="O2892" s="560"/>
      <c r="P2892" s="560"/>
      <c r="Q2892" s="560"/>
      <c r="R2892" s="560"/>
      <c r="S2892" s="560"/>
      <c r="T2892" s="560"/>
      <c r="U2892" s="560"/>
    </row>
    <row r="2893" spans="1:21">
      <c r="A2893" s="593">
        <f t="shared" si="270"/>
        <v>41395</v>
      </c>
      <c r="B2893" s="594">
        <v>41395.500167245373</v>
      </c>
      <c r="C2893" s="560">
        <f t="shared" si="271"/>
        <v>2013</v>
      </c>
      <c r="D2893" s="560">
        <f t="shared" si="272"/>
        <v>5</v>
      </c>
      <c r="E2893" s="560">
        <f t="shared" si="273"/>
        <v>1</v>
      </c>
      <c r="F2893" s="560">
        <f t="shared" si="274"/>
        <v>12</v>
      </c>
      <c r="G2893" s="595">
        <f t="shared" si="275"/>
        <v>4</v>
      </c>
      <c r="H2893" s="590">
        <f>CHOOSE('Output Sheet'!$B$4,'8760 Data'!J2893,'8760 Data'!K2893,'8760 Data'!L2893,'8760 Data'!M2893,'8760 Data'!N2893,'8760 Data'!O2893,'8760 Data'!P2893,'8760 Data'!Q2893,'8760 Data'!R2893,'8760 Data'!S2893,'8760 Data'!T2893,'8760 Data'!U2893)</f>
        <v>0</v>
      </c>
      <c r="I2893" s="591" t="e">
        <f>H2893/'Output Sheet'!$B$8</f>
        <v>#DIV/0!</v>
      </c>
      <c r="J2893" s="596"/>
      <c r="K2893" s="560"/>
      <c r="L2893" s="560"/>
      <c r="M2893" s="560"/>
      <c r="N2893" s="560"/>
      <c r="O2893" s="560"/>
      <c r="P2893" s="560"/>
      <c r="Q2893" s="560"/>
      <c r="R2893" s="560"/>
      <c r="S2893" s="560"/>
      <c r="T2893" s="560"/>
      <c r="U2893" s="560"/>
    </row>
    <row r="2894" spans="1:21">
      <c r="A2894" s="593">
        <f t="shared" si="270"/>
        <v>41395</v>
      </c>
      <c r="B2894" s="594">
        <v>41395.54183396991</v>
      </c>
      <c r="C2894" s="560">
        <f t="shared" si="271"/>
        <v>2013</v>
      </c>
      <c r="D2894" s="560">
        <f t="shared" si="272"/>
        <v>5</v>
      </c>
      <c r="E2894" s="560">
        <f t="shared" si="273"/>
        <v>1</v>
      </c>
      <c r="F2894" s="560">
        <f t="shared" si="274"/>
        <v>13</v>
      </c>
      <c r="G2894" s="595">
        <f t="shared" si="275"/>
        <v>4</v>
      </c>
      <c r="H2894" s="590">
        <f>CHOOSE('Output Sheet'!$B$4,'8760 Data'!J2894,'8760 Data'!K2894,'8760 Data'!L2894,'8760 Data'!M2894,'8760 Data'!N2894,'8760 Data'!O2894,'8760 Data'!P2894,'8760 Data'!Q2894,'8760 Data'!R2894,'8760 Data'!S2894,'8760 Data'!T2894,'8760 Data'!U2894)</f>
        <v>0</v>
      </c>
      <c r="I2894" s="591" t="e">
        <f>H2894/'Output Sheet'!$B$8</f>
        <v>#DIV/0!</v>
      </c>
      <c r="J2894" s="596"/>
      <c r="K2894" s="560"/>
      <c r="L2894" s="560"/>
      <c r="M2894" s="560"/>
      <c r="N2894" s="560"/>
      <c r="O2894" s="560"/>
      <c r="P2894" s="560"/>
      <c r="Q2894" s="560"/>
      <c r="R2894" s="560"/>
      <c r="S2894" s="560"/>
      <c r="T2894" s="560"/>
      <c r="U2894" s="560"/>
    </row>
    <row r="2895" spans="1:21">
      <c r="A2895" s="593">
        <f t="shared" si="270"/>
        <v>41395</v>
      </c>
      <c r="B2895" s="594">
        <v>41395.583500694447</v>
      </c>
      <c r="C2895" s="560">
        <f t="shared" si="271"/>
        <v>2013</v>
      </c>
      <c r="D2895" s="560">
        <f t="shared" si="272"/>
        <v>5</v>
      </c>
      <c r="E2895" s="560">
        <f t="shared" si="273"/>
        <v>1</v>
      </c>
      <c r="F2895" s="560">
        <f t="shared" si="274"/>
        <v>14</v>
      </c>
      <c r="G2895" s="595">
        <f t="shared" si="275"/>
        <v>4</v>
      </c>
      <c r="H2895" s="590">
        <f>CHOOSE('Output Sheet'!$B$4,'8760 Data'!J2895,'8760 Data'!K2895,'8760 Data'!L2895,'8760 Data'!M2895,'8760 Data'!N2895,'8760 Data'!O2895,'8760 Data'!P2895,'8760 Data'!Q2895,'8760 Data'!R2895,'8760 Data'!S2895,'8760 Data'!T2895,'8760 Data'!U2895)</f>
        <v>0</v>
      </c>
      <c r="I2895" s="591" t="e">
        <f>H2895/'Output Sheet'!$B$8</f>
        <v>#DIV/0!</v>
      </c>
      <c r="J2895" s="596"/>
      <c r="K2895" s="560"/>
      <c r="L2895" s="560"/>
      <c r="M2895" s="560"/>
      <c r="N2895" s="560"/>
      <c r="O2895" s="560"/>
      <c r="P2895" s="560"/>
      <c r="Q2895" s="560"/>
      <c r="R2895" s="560"/>
      <c r="S2895" s="560"/>
      <c r="T2895" s="560"/>
      <c r="U2895" s="560"/>
    </row>
    <row r="2896" spans="1:21">
      <c r="A2896" s="593">
        <f t="shared" si="270"/>
        <v>41395</v>
      </c>
      <c r="B2896" s="594">
        <v>41395.625167418984</v>
      </c>
      <c r="C2896" s="560">
        <f t="shared" si="271"/>
        <v>2013</v>
      </c>
      <c r="D2896" s="560">
        <f t="shared" si="272"/>
        <v>5</v>
      </c>
      <c r="E2896" s="560">
        <f t="shared" si="273"/>
        <v>1</v>
      </c>
      <c r="F2896" s="560">
        <f t="shared" si="274"/>
        <v>15</v>
      </c>
      <c r="G2896" s="595">
        <f t="shared" si="275"/>
        <v>4</v>
      </c>
      <c r="H2896" s="590">
        <f>CHOOSE('Output Sheet'!$B$4,'8760 Data'!J2896,'8760 Data'!K2896,'8760 Data'!L2896,'8760 Data'!M2896,'8760 Data'!N2896,'8760 Data'!O2896,'8760 Data'!P2896,'8760 Data'!Q2896,'8760 Data'!R2896,'8760 Data'!S2896,'8760 Data'!T2896,'8760 Data'!U2896)</f>
        <v>0</v>
      </c>
      <c r="I2896" s="591" t="e">
        <f>H2896/'Output Sheet'!$B$8</f>
        <v>#DIV/0!</v>
      </c>
      <c r="J2896" s="596"/>
      <c r="K2896" s="560"/>
      <c r="L2896" s="560"/>
      <c r="M2896" s="560"/>
      <c r="N2896" s="560"/>
      <c r="O2896" s="560"/>
      <c r="P2896" s="560"/>
      <c r="Q2896" s="560"/>
      <c r="R2896" s="560"/>
      <c r="S2896" s="560"/>
      <c r="T2896" s="560"/>
      <c r="U2896" s="560"/>
    </row>
    <row r="2897" spans="1:21">
      <c r="A2897" s="593">
        <f t="shared" si="270"/>
        <v>41395</v>
      </c>
      <c r="B2897" s="594">
        <v>41395.666834143522</v>
      </c>
      <c r="C2897" s="560">
        <f t="shared" si="271"/>
        <v>2013</v>
      </c>
      <c r="D2897" s="560">
        <f t="shared" si="272"/>
        <v>5</v>
      </c>
      <c r="E2897" s="560">
        <f t="shared" si="273"/>
        <v>1</v>
      </c>
      <c r="F2897" s="560">
        <f t="shared" si="274"/>
        <v>16</v>
      </c>
      <c r="G2897" s="595">
        <f t="shared" si="275"/>
        <v>4</v>
      </c>
      <c r="H2897" s="590">
        <f>CHOOSE('Output Sheet'!$B$4,'8760 Data'!J2897,'8760 Data'!K2897,'8760 Data'!L2897,'8760 Data'!M2897,'8760 Data'!N2897,'8760 Data'!O2897,'8760 Data'!P2897,'8760 Data'!Q2897,'8760 Data'!R2897,'8760 Data'!S2897,'8760 Data'!T2897,'8760 Data'!U2897)</f>
        <v>0</v>
      </c>
      <c r="I2897" s="591" t="e">
        <f>H2897/'Output Sheet'!$B$8</f>
        <v>#DIV/0!</v>
      </c>
      <c r="J2897" s="596"/>
      <c r="K2897" s="560"/>
      <c r="L2897" s="560"/>
      <c r="M2897" s="560"/>
      <c r="N2897" s="560"/>
      <c r="O2897" s="560"/>
      <c r="P2897" s="560"/>
      <c r="Q2897" s="560"/>
      <c r="R2897" s="560"/>
      <c r="S2897" s="560"/>
      <c r="T2897" s="560"/>
      <c r="U2897" s="560"/>
    </row>
    <row r="2898" spans="1:21">
      <c r="A2898" s="593">
        <f t="shared" si="270"/>
        <v>41395</v>
      </c>
      <c r="B2898" s="594">
        <v>41395.708500868059</v>
      </c>
      <c r="C2898" s="560">
        <f t="shared" si="271"/>
        <v>2013</v>
      </c>
      <c r="D2898" s="560">
        <f t="shared" si="272"/>
        <v>5</v>
      </c>
      <c r="E2898" s="560">
        <f t="shared" si="273"/>
        <v>1</v>
      </c>
      <c r="F2898" s="560">
        <f t="shared" si="274"/>
        <v>17</v>
      </c>
      <c r="G2898" s="595">
        <f t="shared" si="275"/>
        <v>4</v>
      </c>
      <c r="H2898" s="590">
        <f>CHOOSE('Output Sheet'!$B$4,'8760 Data'!J2898,'8760 Data'!K2898,'8760 Data'!L2898,'8760 Data'!M2898,'8760 Data'!N2898,'8760 Data'!O2898,'8760 Data'!P2898,'8760 Data'!Q2898,'8760 Data'!R2898,'8760 Data'!S2898,'8760 Data'!T2898,'8760 Data'!U2898)</f>
        <v>0</v>
      </c>
      <c r="I2898" s="591" t="e">
        <f>H2898/'Output Sheet'!$B$8</f>
        <v>#DIV/0!</v>
      </c>
      <c r="J2898" s="596"/>
      <c r="K2898" s="560"/>
      <c r="L2898" s="560"/>
      <c r="M2898" s="560"/>
      <c r="N2898" s="560"/>
      <c r="O2898" s="560"/>
      <c r="P2898" s="560"/>
      <c r="Q2898" s="560"/>
      <c r="R2898" s="560"/>
      <c r="S2898" s="560"/>
      <c r="T2898" s="560"/>
      <c r="U2898" s="560"/>
    </row>
    <row r="2899" spans="1:21">
      <c r="A2899" s="593">
        <f t="shared" si="270"/>
        <v>41395</v>
      </c>
      <c r="B2899" s="594">
        <v>41395.750167592596</v>
      </c>
      <c r="C2899" s="560">
        <f t="shared" si="271"/>
        <v>2013</v>
      </c>
      <c r="D2899" s="560">
        <f t="shared" si="272"/>
        <v>5</v>
      </c>
      <c r="E2899" s="560">
        <f t="shared" si="273"/>
        <v>1</v>
      </c>
      <c r="F2899" s="560">
        <f t="shared" si="274"/>
        <v>18</v>
      </c>
      <c r="G2899" s="595">
        <f t="shared" si="275"/>
        <v>4</v>
      </c>
      <c r="H2899" s="590">
        <f>CHOOSE('Output Sheet'!$B$4,'8760 Data'!J2899,'8760 Data'!K2899,'8760 Data'!L2899,'8760 Data'!M2899,'8760 Data'!N2899,'8760 Data'!O2899,'8760 Data'!P2899,'8760 Data'!Q2899,'8760 Data'!R2899,'8760 Data'!S2899,'8760 Data'!T2899,'8760 Data'!U2899)</f>
        <v>0</v>
      </c>
      <c r="I2899" s="591" t="e">
        <f>H2899/'Output Sheet'!$B$8</f>
        <v>#DIV/0!</v>
      </c>
      <c r="J2899" s="596"/>
      <c r="K2899" s="560"/>
      <c r="L2899" s="560"/>
      <c r="M2899" s="560"/>
      <c r="N2899" s="560"/>
      <c r="O2899" s="560"/>
      <c r="P2899" s="560"/>
      <c r="Q2899" s="560"/>
      <c r="R2899" s="560"/>
      <c r="S2899" s="560"/>
      <c r="T2899" s="560"/>
      <c r="U2899" s="560"/>
    </row>
    <row r="2900" spans="1:21">
      <c r="A2900" s="593">
        <f t="shared" si="270"/>
        <v>41395</v>
      </c>
      <c r="B2900" s="594">
        <v>41395.791834317133</v>
      </c>
      <c r="C2900" s="560">
        <f t="shared" si="271"/>
        <v>2013</v>
      </c>
      <c r="D2900" s="560">
        <f t="shared" si="272"/>
        <v>5</v>
      </c>
      <c r="E2900" s="560">
        <f t="shared" si="273"/>
        <v>1</v>
      </c>
      <c r="F2900" s="560">
        <f t="shared" si="274"/>
        <v>19</v>
      </c>
      <c r="G2900" s="595">
        <f t="shared" si="275"/>
        <v>4</v>
      </c>
      <c r="H2900" s="590">
        <f>CHOOSE('Output Sheet'!$B$4,'8760 Data'!J2900,'8760 Data'!K2900,'8760 Data'!L2900,'8760 Data'!M2900,'8760 Data'!N2900,'8760 Data'!O2900,'8760 Data'!P2900,'8760 Data'!Q2900,'8760 Data'!R2900,'8760 Data'!S2900,'8760 Data'!T2900,'8760 Data'!U2900)</f>
        <v>0</v>
      </c>
      <c r="I2900" s="591" t="e">
        <f>H2900/'Output Sheet'!$B$8</f>
        <v>#DIV/0!</v>
      </c>
      <c r="J2900" s="596"/>
      <c r="K2900" s="560"/>
      <c r="L2900" s="560"/>
      <c r="M2900" s="560"/>
      <c r="N2900" s="560"/>
      <c r="O2900" s="560"/>
      <c r="P2900" s="560"/>
      <c r="Q2900" s="560"/>
      <c r="R2900" s="560"/>
      <c r="S2900" s="560"/>
      <c r="T2900" s="560"/>
      <c r="U2900" s="560"/>
    </row>
    <row r="2901" spans="1:21">
      <c r="A2901" s="593">
        <f t="shared" si="270"/>
        <v>41395</v>
      </c>
      <c r="B2901" s="594">
        <v>41395.833501041663</v>
      </c>
      <c r="C2901" s="560">
        <f t="shared" si="271"/>
        <v>2013</v>
      </c>
      <c r="D2901" s="560">
        <f t="shared" si="272"/>
        <v>5</v>
      </c>
      <c r="E2901" s="560">
        <f t="shared" si="273"/>
        <v>1</v>
      </c>
      <c r="F2901" s="560">
        <f t="shared" si="274"/>
        <v>20</v>
      </c>
      <c r="G2901" s="595">
        <f t="shared" si="275"/>
        <v>4</v>
      </c>
      <c r="H2901" s="590">
        <f>CHOOSE('Output Sheet'!$B$4,'8760 Data'!J2901,'8760 Data'!K2901,'8760 Data'!L2901,'8760 Data'!M2901,'8760 Data'!N2901,'8760 Data'!O2901,'8760 Data'!P2901,'8760 Data'!Q2901,'8760 Data'!R2901,'8760 Data'!S2901,'8760 Data'!T2901,'8760 Data'!U2901)</f>
        <v>0</v>
      </c>
      <c r="I2901" s="591" t="e">
        <f>H2901/'Output Sheet'!$B$8</f>
        <v>#DIV/0!</v>
      </c>
      <c r="J2901" s="596"/>
      <c r="K2901" s="560"/>
      <c r="L2901" s="560"/>
      <c r="M2901" s="560"/>
      <c r="N2901" s="560"/>
      <c r="O2901" s="560"/>
      <c r="P2901" s="560"/>
      <c r="Q2901" s="560"/>
      <c r="R2901" s="560"/>
      <c r="S2901" s="560"/>
      <c r="T2901" s="560"/>
      <c r="U2901" s="560"/>
    </row>
    <row r="2902" spans="1:21">
      <c r="A2902" s="593">
        <f t="shared" si="270"/>
        <v>41395</v>
      </c>
      <c r="B2902" s="594">
        <v>41395.8751677662</v>
      </c>
      <c r="C2902" s="560">
        <f t="shared" si="271"/>
        <v>2013</v>
      </c>
      <c r="D2902" s="560">
        <f t="shared" si="272"/>
        <v>5</v>
      </c>
      <c r="E2902" s="560">
        <f t="shared" si="273"/>
        <v>1</v>
      </c>
      <c r="F2902" s="560">
        <f t="shared" si="274"/>
        <v>21</v>
      </c>
      <c r="G2902" s="595">
        <f t="shared" si="275"/>
        <v>4</v>
      </c>
      <c r="H2902" s="590">
        <f>CHOOSE('Output Sheet'!$B$4,'8760 Data'!J2902,'8760 Data'!K2902,'8760 Data'!L2902,'8760 Data'!M2902,'8760 Data'!N2902,'8760 Data'!O2902,'8760 Data'!P2902,'8760 Data'!Q2902,'8760 Data'!R2902,'8760 Data'!S2902,'8760 Data'!T2902,'8760 Data'!U2902)</f>
        <v>0</v>
      </c>
      <c r="I2902" s="591" t="e">
        <f>H2902/'Output Sheet'!$B$8</f>
        <v>#DIV/0!</v>
      </c>
      <c r="J2902" s="596"/>
      <c r="K2902" s="560"/>
      <c r="L2902" s="560"/>
      <c r="M2902" s="560"/>
      <c r="N2902" s="560"/>
      <c r="O2902" s="560"/>
      <c r="P2902" s="560"/>
      <c r="Q2902" s="560"/>
      <c r="R2902" s="560"/>
      <c r="S2902" s="560"/>
      <c r="T2902" s="560"/>
      <c r="U2902" s="560"/>
    </row>
    <row r="2903" spans="1:21">
      <c r="A2903" s="593">
        <f t="shared" si="270"/>
        <v>41395</v>
      </c>
      <c r="B2903" s="594">
        <v>41395.916834490738</v>
      </c>
      <c r="C2903" s="560">
        <f t="shared" si="271"/>
        <v>2013</v>
      </c>
      <c r="D2903" s="560">
        <f t="shared" si="272"/>
        <v>5</v>
      </c>
      <c r="E2903" s="560">
        <f t="shared" si="273"/>
        <v>1</v>
      </c>
      <c r="F2903" s="560">
        <f t="shared" si="274"/>
        <v>22</v>
      </c>
      <c r="G2903" s="595">
        <f t="shared" si="275"/>
        <v>4</v>
      </c>
      <c r="H2903" s="590">
        <f>CHOOSE('Output Sheet'!$B$4,'8760 Data'!J2903,'8760 Data'!K2903,'8760 Data'!L2903,'8760 Data'!M2903,'8760 Data'!N2903,'8760 Data'!O2903,'8760 Data'!P2903,'8760 Data'!Q2903,'8760 Data'!R2903,'8760 Data'!S2903,'8760 Data'!T2903,'8760 Data'!U2903)</f>
        <v>0</v>
      </c>
      <c r="I2903" s="591" t="e">
        <f>H2903/'Output Sheet'!$B$8</f>
        <v>#DIV/0!</v>
      </c>
      <c r="J2903" s="596"/>
      <c r="K2903" s="560"/>
      <c r="L2903" s="560"/>
      <c r="M2903" s="560"/>
      <c r="N2903" s="560"/>
      <c r="O2903" s="560"/>
      <c r="P2903" s="560"/>
      <c r="Q2903" s="560"/>
      <c r="R2903" s="560"/>
      <c r="S2903" s="560"/>
      <c r="T2903" s="560"/>
      <c r="U2903" s="560"/>
    </row>
    <row r="2904" spans="1:21">
      <c r="A2904" s="593">
        <f t="shared" si="270"/>
        <v>41395</v>
      </c>
      <c r="B2904" s="594">
        <v>41395.958501215275</v>
      </c>
      <c r="C2904" s="560">
        <f t="shared" si="271"/>
        <v>2013</v>
      </c>
      <c r="D2904" s="560">
        <f t="shared" si="272"/>
        <v>5</v>
      </c>
      <c r="E2904" s="560">
        <f t="shared" si="273"/>
        <v>1</v>
      </c>
      <c r="F2904" s="560">
        <f t="shared" si="274"/>
        <v>23</v>
      </c>
      <c r="G2904" s="595">
        <f t="shared" si="275"/>
        <v>4</v>
      </c>
      <c r="H2904" s="590">
        <f>CHOOSE('Output Sheet'!$B$4,'8760 Data'!J2904,'8760 Data'!K2904,'8760 Data'!L2904,'8760 Data'!M2904,'8760 Data'!N2904,'8760 Data'!O2904,'8760 Data'!P2904,'8760 Data'!Q2904,'8760 Data'!R2904,'8760 Data'!S2904,'8760 Data'!T2904,'8760 Data'!U2904)</f>
        <v>0</v>
      </c>
      <c r="I2904" s="591" t="e">
        <f>H2904/'Output Sheet'!$B$8</f>
        <v>#DIV/0!</v>
      </c>
      <c r="J2904" s="596"/>
      <c r="K2904" s="560"/>
      <c r="L2904" s="560"/>
      <c r="M2904" s="560"/>
      <c r="N2904" s="560"/>
      <c r="O2904" s="560"/>
      <c r="P2904" s="560"/>
      <c r="Q2904" s="560"/>
      <c r="R2904" s="560"/>
      <c r="S2904" s="560"/>
      <c r="T2904" s="560"/>
      <c r="U2904" s="560"/>
    </row>
    <row r="2905" spans="1:21">
      <c r="A2905" s="593">
        <f t="shared" si="270"/>
        <v>41396</v>
      </c>
      <c r="B2905" s="594">
        <v>41396.000167939812</v>
      </c>
      <c r="C2905" s="560">
        <f t="shared" si="271"/>
        <v>2013</v>
      </c>
      <c r="D2905" s="560">
        <f t="shared" si="272"/>
        <v>5</v>
      </c>
      <c r="E2905" s="560">
        <f t="shared" si="273"/>
        <v>2</v>
      </c>
      <c r="F2905" s="560">
        <f t="shared" si="274"/>
        <v>24</v>
      </c>
      <c r="G2905" s="595">
        <f t="shared" si="275"/>
        <v>5</v>
      </c>
      <c r="H2905" s="590">
        <f>CHOOSE('Output Sheet'!$B$4,'8760 Data'!J2905,'8760 Data'!K2905,'8760 Data'!L2905,'8760 Data'!M2905,'8760 Data'!N2905,'8760 Data'!O2905,'8760 Data'!P2905,'8760 Data'!Q2905,'8760 Data'!R2905,'8760 Data'!S2905,'8760 Data'!T2905,'8760 Data'!U2905)</f>
        <v>0</v>
      </c>
      <c r="I2905" s="591" t="e">
        <f>H2905/'Output Sheet'!$B$8</f>
        <v>#DIV/0!</v>
      </c>
      <c r="J2905" s="596"/>
      <c r="K2905" s="560"/>
      <c r="L2905" s="560"/>
      <c r="M2905" s="560"/>
      <c r="N2905" s="560"/>
      <c r="O2905" s="560"/>
      <c r="P2905" s="560"/>
      <c r="Q2905" s="560"/>
      <c r="R2905" s="560"/>
      <c r="S2905" s="560"/>
      <c r="T2905" s="560"/>
      <c r="U2905" s="560"/>
    </row>
    <row r="2906" spans="1:21">
      <c r="A2906" s="593">
        <f t="shared" si="270"/>
        <v>41396</v>
      </c>
      <c r="B2906" s="594">
        <v>41396.041834664349</v>
      </c>
      <c r="C2906" s="560">
        <f t="shared" si="271"/>
        <v>2013</v>
      </c>
      <c r="D2906" s="560">
        <f t="shared" si="272"/>
        <v>5</v>
      </c>
      <c r="E2906" s="560">
        <f t="shared" si="273"/>
        <v>2</v>
      </c>
      <c r="F2906" s="560">
        <f t="shared" si="274"/>
        <v>1</v>
      </c>
      <c r="G2906" s="595">
        <f t="shared" si="275"/>
        <v>5</v>
      </c>
      <c r="H2906" s="590">
        <f>CHOOSE('Output Sheet'!$B$4,'8760 Data'!J2906,'8760 Data'!K2906,'8760 Data'!L2906,'8760 Data'!M2906,'8760 Data'!N2906,'8760 Data'!O2906,'8760 Data'!P2906,'8760 Data'!Q2906,'8760 Data'!R2906,'8760 Data'!S2906,'8760 Data'!T2906,'8760 Data'!U2906)</f>
        <v>0</v>
      </c>
      <c r="I2906" s="591" t="e">
        <f>H2906/'Output Sheet'!$B$8</f>
        <v>#DIV/0!</v>
      </c>
      <c r="J2906" s="596"/>
      <c r="K2906" s="560"/>
      <c r="L2906" s="560"/>
      <c r="M2906" s="560"/>
      <c r="N2906" s="560"/>
      <c r="O2906" s="560"/>
      <c r="P2906" s="560"/>
      <c r="Q2906" s="560"/>
      <c r="R2906" s="560"/>
      <c r="S2906" s="560"/>
      <c r="T2906" s="560"/>
      <c r="U2906" s="560"/>
    </row>
    <row r="2907" spans="1:21">
      <c r="A2907" s="593">
        <f t="shared" si="270"/>
        <v>41396</v>
      </c>
      <c r="B2907" s="594">
        <v>41396.083501388886</v>
      </c>
      <c r="C2907" s="560">
        <f t="shared" si="271"/>
        <v>2013</v>
      </c>
      <c r="D2907" s="560">
        <f t="shared" si="272"/>
        <v>5</v>
      </c>
      <c r="E2907" s="560">
        <f t="shared" si="273"/>
        <v>2</v>
      </c>
      <c r="F2907" s="560">
        <f t="shared" si="274"/>
        <v>2</v>
      </c>
      <c r="G2907" s="595">
        <f t="shared" si="275"/>
        <v>5</v>
      </c>
      <c r="H2907" s="590">
        <f>CHOOSE('Output Sheet'!$B$4,'8760 Data'!J2907,'8760 Data'!K2907,'8760 Data'!L2907,'8760 Data'!M2907,'8760 Data'!N2907,'8760 Data'!O2907,'8760 Data'!P2907,'8760 Data'!Q2907,'8760 Data'!R2907,'8760 Data'!S2907,'8760 Data'!T2907,'8760 Data'!U2907)</f>
        <v>0</v>
      </c>
      <c r="I2907" s="591" t="e">
        <f>H2907/'Output Sheet'!$B$8</f>
        <v>#DIV/0!</v>
      </c>
      <c r="J2907" s="596"/>
      <c r="K2907" s="560"/>
      <c r="L2907" s="560"/>
      <c r="M2907" s="560"/>
      <c r="N2907" s="560"/>
      <c r="O2907" s="560"/>
      <c r="P2907" s="560"/>
      <c r="Q2907" s="560"/>
      <c r="R2907" s="560"/>
      <c r="S2907" s="560"/>
      <c r="T2907" s="560"/>
      <c r="U2907" s="560"/>
    </row>
    <row r="2908" spans="1:21">
      <c r="A2908" s="593">
        <f t="shared" si="270"/>
        <v>41396</v>
      </c>
      <c r="B2908" s="594">
        <v>41396.125168113424</v>
      </c>
      <c r="C2908" s="560">
        <f t="shared" si="271"/>
        <v>2013</v>
      </c>
      <c r="D2908" s="560">
        <f t="shared" si="272"/>
        <v>5</v>
      </c>
      <c r="E2908" s="560">
        <f t="shared" si="273"/>
        <v>2</v>
      </c>
      <c r="F2908" s="560">
        <f t="shared" si="274"/>
        <v>3</v>
      </c>
      <c r="G2908" s="595">
        <f t="shared" si="275"/>
        <v>5</v>
      </c>
      <c r="H2908" s="590">
        <f>CHOOSE('Output Sheet'!$B$4,'8760 Data'!J2908,'8760 Data'!K2908,'8760 Data'!L2908,'8760 Data'!M2908,'8760 Data'!N2908,'8760 Data'!O2908,'8760 Data'!P2908,'8760 Data'!Q2908,'8760 Data'!R2908,'8760 Data'!S2908,'8760 Data'!T2908,'8760 Data'!U2908)</f>
        <v>0</v>
      </c>
      <c r="I2908" s="591" t="e">
        <f>H2908/'Output Sheet'!$B$8</f>
        <v>#DIV/0!</v>
      </c>
      <c r="J2908" s="596"/>
      <c r="K2908" s="560"/>
      <c r="L2908" s="560"/>
      <c r="M2908" s="560"/>
      <c r="N2908" s="560"/>
      <c r="O2908" s="560"/>
      <c r="P2908" s="560"/>
      <c r="Q2908" s="560"/>
      <c r="R2908" s="560"/>
      <c r="S2908" s="560"/>
      <c r="T2908" s="560"/>
      <c r="U2908" s="560"/>
    </row>
    <row r="2909" spans="1:21">
      <c r="A2909" s="593">
        <f t="shared" si="270"/>
        <v>41396</v>
      </c>
      <c r="B2909" s="594">
        <v>41396.166834837961</v>
      </c>
      <c r="C2909" s="560">
        <f t="shared" si="271"/>
        <v>2013</v>
      </c>
      <c r="D2909" s="560">
        <f t="shared" si="272"/>
        <v>5</v>
      </c>
      <c r="E2909" s="560">
        <f t="shared" si="273"/>
        <v>2</v>
      </c>
      <c r="F2909" s="560">
        <f t="shared" si="274"/>
        <v>4</v>
      </c>
      <c r="G2909" s="595">
        <f t="shared" si="275"/>
        <v>5</v>
      </c>
      <c r="H2909" s="590">
        <f>CHOOSE('Output Sheet'!$B$4,'8760 Data'!J2909,'8760 Data'!K2909,'8760 Data'!L2909,'8760 Data'!M2909,'8760 Data'!N2909,'8760 Data'!O2909,'8760 Data'!P2909,'8760 Data'!Q2909,'8760 Data'!R2909,'8760 Data'!S2909,'8760 Data'!T2909,'8760 Data'!U2909)</f>
        <v>0</v>
      </c>
      <c r="I2909" s="591" t="e">
        <f>H2909/'Output Sheet'!$B$8</f>
        <v>#DIV/0!</v>
      </c>
      <c r="J2909" s="596"/>
      <c r="K2909" s="560"/>
      <c r="L2909" s="560"/>
      <c r="M2909" s="560"/>
      <c r="N2909" s="560"/>
      <c r="O2909" s="560"/>
      <c r="P2909" s="560"/>
      <c r="Q2909" s="560"/>
      <c r="R2909" s="560"/>
      <c r="S2909" s="560"/>
      <c r="T2909" s="560"/>
      <c r="U2909" s="560"/>
    </row>
    <row r="2910" spans="1:21">
      <c r="A2910" s="593">
        <f t="shared" si="270"/>
        <v>41396</v>
      </c>
      <c r="B2910" s="594">
        <v>41396.208501562498</v>
      </c>
      <c r="C2910" s="560">
        <f t="shared" si="271"/>
        <v>2013</v>
      </c>
      <c r="D2910" s="560">
        <f t="shared" si="272"/>
        <v>5</v>
      </c>
      <c r="E2910" s="560">
        <f t="shared" si="273"/>
        <v>2</v>
      </c>
      <c r="F2910" s="560">
        <f t="shared" si="274"/>
        <v>5</v>
      </c>
      <c r="G2910" s="595">
        <f t="shared" si="275"/>
        <v>5</v>
      </c>
      <c r="H2910" s="590">
        <f>CHOOSE('Output Sheet'!$B$4,'8760 Data'!J2910,'8760 Data'!K2910,'8760 Data'!L2910,'8760 Data'!M2910,'8760 Data'!N2910,'8760 Data'!O2910,'8760 Data'!P2910,'8760 Data'!Q2910,'8760 Data'!R2910,'8760 Data'!S2910,'8760 Data'!T2910,'8760 Data'!U2910)</f>
        <v>0</v>
      </c>
      <c r="I2910" s="591" t="e">
        <f>H2910/'Output Sheet'!$B$8</f>
        <v>#DIV/0!</v>
      </c>
      <c r="J2910" s="596"/>
      <c r="K2910" s="560"/>
      <c r="L2910" s="560"/>
      <c r="M2910" s="560"/>
      <c r="N2910" s="560"/>
      <c r="O2910" s="560"/>
      <c r="P2910" s="560"/>
      <c r="Q2910" s="560"/>
      <c r="R2910" s="560"/>
      <c r="S2910" s="560"/>
      <c r="T2910" s="560"/>
      <c r="U2910" s="560"/>
    </row>
    <row r="2911" spans="1:21">
      <c r="A2911" s="593">
        <f t="shared" si="270"/>
        <v>41396</v>
      </c>
      <c r="B2911" s="594">
        <v>41396.250168287035</v>
      </c>
      <c r="C2911" s="560">
        <f t="shared" si="271"/>
        <v>2013</v>
      </c>
      <c r="D2911" s="560">
        <f t="shared" si="272"/>
        <v>5</v>
      </c>
      <c r="E2911" s="560">
        <f t="shared" si="273"/>
        <v>2</v>
      </c>
      <c r="F2911" s="560">
        <f t="shared" si="274"/>
        <v>6</v>
      </c>
      <c r="G2911" s="595">
        <f t="shared" si="275"/>
        <v>5</v>
      </c>
      <c r="H2911" s="590">
        <f>CHOOSE('Output Sheet'!$B$4,'8760 Data'!J2911,'8760 Data'!K2911,'8760 Data'!L2911,'8760 Data'!M2911,'8760 Data'!N2911,'8760 Data'!O2911,'8760 Data'!P2911,'8760 Data'!Q2911,'8760 Data'!R2911,'8760 Data'!S2911,'8760 Data'!T2911,'8760 Data'!U2911)</f>
        <v>0</v>
      </c>
      <c r="I2911" s="591" t="e">
        <f>H2911/'Output Sheet'!$B$8</f>
        <v>#DIV/0!</v>
      </c>
      <c r="J2911" s="596"/>
      <c r="K2911" s="560"/>
      <c r="L2911" s="560"/>
      <c r="M2911" s="560"/>
      <c r="N2911" s="560"/>
      <c r="O2911" s="560"/>
      <c r="P2911" s="560"/>
      <c r="Q2911" s="560"/>
      <c r="R2911" s="560"/>
      <c r="S2911" s="560"/>
      <c r="T2911" s="560"/>
      <c r="U2911" s="560"/>
    </row>
    <row r="2912" spans="1:21">
      <c r="A2912" s="593">
        <f t="shared" si="270"/>
        <v>41396</v>
      </c>
      <c r="B2912" s="594">
        <v>41396.291835011572</v>
      </c>
      <c r="C2912" s="560">
        <f t="shared" si="271"/>
        <v>2013</v>
      </c>
      <c r="D2912" s="560">
        <f t="shared" si="272"/>
        <v>5</v>
      </c>
      <c r="E2912" s="560">
        <f t="shared" si="273"/>
        <v>2</v>
      </c>
      <c r="F2912" s="560">
        <f t="shared" si="274"/>
        <v>7</v>
      </c>
      <c r="G2912" s="595">
        <f t="shared" si="275"/>
        <v>5</v>
      </c>
      <c r="H2912" s="590">
        <f>CHOOSE('Output Sheet'!$B$4,'8760 Data'!J2912,'8760 Data'!K2912,'8760 Data'!L2912,'8760 Data'!M2912,'8760 Data'!N2912,'8760 Data'!O2912,'8760 Data'!P2912,'8760 Data'!Q2912,'8760 Data'!R2912,'8760 Data'!S2912,'8760 Data'!T2912,'8760 Data'!U2912)</f>
        <v>0</v>
      </c>
      <c r="I2912" s="591" t="e">
        <f>H2912/'Output Sheet'!$B$8</f>
        <v>#DIV/0!</v>
      </c>
      <c r="J2912" s="596"/>
      <c r="K2912" s="560"/>
      <c r="L2912" s="560"/>
      <c r="M2912" s="560"/>
      <c r="N2912" s="560"/>
      <c r="O2912" s="560"/>
      <c r="P2912" s="560"/>
      <c r="Q2912" s="560"/>
      <c r="R2912" s="560"/>
      <c r="S2912" s="560"/>
      <c r="T2912" s="560"/>
      <c r="U2912" s="560"/>
    </row>
    <row r="2913" spans="1:21">
      <c r="A2913" s="593">
        <f t="shared" si="270"/>
        <v>41396</v>
      </c>
      <c r="B2913" s="594">
        <v>41396.33350173611</v>
      </c>
      <c r="C2913" s="560">
        <f t="shared" si="271"/>
        <v>2013</v>
      </c>
      <c r="D2913" s="560">
        <f t="shared" si="272"/>
        <v>5</v>
      </c>
      <c r="E2913" s="560">
        <f t="shared" si="273"/>
        <v>2</v>
      </c>
      <c r="F2913" s="560">
        <f t="shared" si="274"/>
        <v>8</v>
      </c>
      <c r="G2913" s="595">
        <f t="shared" si="275"/>
        <v>5</v>
      </c>
      <c r="H2913" s="590">
        <f>CHOOSE('Output Sheet'!$B$4,'8760 Data'!J2913,'8760 Data'!K2913,'8760 Data'!L2913,'8760 Data'!M2913,'8760 Data'!N2913,'8760 Data'!O2913,'8760 Data'!P2913,'8760 Data'!Q2913,'8760 Data'!R2913,'8760 Data'!S2913,'8760 Data'!T2913,'8760 Data'!U2913)</f>
        <v>0</v>
      </c>
      <c r="I2913" s="591" t="e">
        <f>H2913/'Output Sheet'!$B$8</f>
        <v>#DIV/0!</v>
      </c>
      <c r="J2913" s="596"/>
      <c r="K2913" s="560"/>
      <c r="L2913" s="560"/>
      <c r="M2913" s="560"/>
      <c r="N2913" s="560"/>
      <c r="O2913" s="560"/>
      <c r="P2913" s="560"/>
      <c r="Q2913" s="560"/>
      <c r="R2913" s="560"/>
      <c r="S2913" s="560"/>
      <c r="T2913" s="560"/>
      <c r="U2913" s="560"/>
    </row>
    <row r="2914" spans="1:21">
      <c r="A2914" s="593">
        <f t="shared" si="270"/>
        <v>41396</v>
      </c>
      <c r="B2914" s="594">
        <v>41396.375168460647</v>
      </c>
      <c r="C2914" s="560">
        <f t="shared" si="271"/>
        <v>2013</v>
      </c>
      <c r="D2914" s="560">
        <f t="shared" si="272"/>
        <v>5</v>
      </c>
      <c r="E2914" s="560">
        <f t="shared" si="273"/>
        <v>2</v>
      </c>
      <c r="F2914" s="560">
        <f t="shared" si="274"/>
        <v>9</v>
      </c>
      <c r="G2914" s="595">
        <f t="shared" si="275"/>
        <v>5</v>
      </c>
      <c r="H2914" s="590">
        <f>CHOOSE('Output Sheet'!$B$4,'8760 Data'!J2914,'8760 Data'!K2914,'8760 Data'!L2914,'8760 Data'!M2914,'8760 Data'!N2914,'8760 Data'!O2914,'8760 Data'!P2914,'8760 Data'!Q2914,'8760 Data'!R2914,'8760 Data'!S2914,'8760 Data'!T2914,'8760 Data'!U2914)</f>
        <v>0</v>
      </c>
      <c r="I2914" s="591" t="e">
        <f>H2914/'Output Sheet'!$B$8</f>
        <v>#DIV/0!</v>
      </c>
      <c r="J2914" s="596"/>
      <c r="K2914" s="560"/>
      <c r="L2914" s="560"/>
      <c r="M2914" s="560"/>
      <c r="N2914" s="560"/>
      <c r="O2914" s="560"/>
      <c r="P2914" s="560"/>
      <c r="Q2914" s="560"/>
      <c r="R2914" s="560"/>
      <c r="S2914" s="560"/>
      <c r="T2914" s="560"/>
      <c r="U2914" s="560"/>
    </row>
    <row r="2915" spans="1:21">
      <c r="A2915" s="593">
        <f t="shared" si="270"/>
        <v>41396</v>
      </c>
      <c r="B2915" s="594">
        <v>41396.416835185184</v>
      </c>
      <c r="C2915" s="560">
        <f t="shared" si="271"/>
        <v>2013</v>
      </c>
      <c r="D2915" s="560">
        <f t="shared" si="272"/>
        <v>5</v>
      </c>
      <c r="E2915" s="560">
        <f t="shared" si="273"/>
        <v>2</v>
      </c>
      <c r="F2915" s="560">
        <f t="shared" si="274"/>
        <v>10</v>
      </c>
      <c r="G2915" s="595">
        <f t="shared" si="275"/>
        <v>5</v>
      </c>
      <c r="H2915" s="590">
        <f>CHOOSE('Output Sheet'!$B$4,'8760 Data'!J2915,'8760 Data'!K2915,'8760 Data'!L2915,'8760 Data'!M2915,'8760 Data'!N2915,'8760 Data'!O2915,'8760 Data'!P2915,'8760 Data'!Q2915,'8760 Data'!R2915,'8760 Data'!S2915,'8760 Data'!T2915,'8760 Data'!U2915)</f>
        <v>0</v>
      </c>
      <c r="I2915" s="591" t="e">
        <f>H2915/'Output Sheet'!$B$8</f>
        <v>#DIV/0!</v>
      </c>
      <c r="J2915" s="596"/>
      <c r="K2915" s="560"/>
      <c r="L2915" s="560"/>
      <c r="M2915" s="560"/>
      <c r="N2915" s="560"/>
      <c r="O2915" s="560"/>
      <c r="P2915" s="560"/>
      <c r="Q2915" s="560"/>
      <c r="R2915" s="560"/>
      <c r="S2915" s="560"/>
      <c r="T2915" s="560"/>
      <c r="U2915" s="560"/>
    </row>
    <row r="2916" spans="1:21">
      <c r="A2916" s="593">
        <f t="shared" si="270"/>
        <v>41396</v>
      </c>
      <c r="B2916" s="594">
        <v>41396.458501909721</v>
      </c>
      <c r="C2916" s="560">
        <f t="shared" si="271"/>
        <v>2013</v>
      </c>
      <c r="D2916" s="560">
        <f t="shared" si="272"/>
        <v>5</v>
      </c>
      <c r="E2916" s="560">
        <f t="shared" si="273"/>
        <v>2</v>
      </c>
      <c r="F2916" s="560">
        <f t="shared" si="274"/>
        <v>11</v>
      </c>
      <c r="G2916" s="595">
        <f t="shared" si="275"/>
        <v>5</v>
      </c>
      <c r="H2916" s="590">
        <f>CHOOSE('Output Sheet'!$B$4,'8760 Data'!J2916,'8760 Data'!K2916,'8760 Data'!L2916,'8760 Data'!M2916,'8760 Data'!N2916,'8760 Data'!O2916,'8760 Data'!P2916,'8760 Data'!Q2916,'8760 Data'!R2916,'8760 Data'!S2916,'8760 Data'!T2916,'8760 Data'!U2916)</f>
        <v>0</v>
      </c>
      <c r="I2916" s="591" t="e">
        <f>H2916/'Output Sheet'!$B$8</f>
        <v>#DIV/0!</v>
      </c>
      <c r="J2916" s="596"/>
      <c r="K2916" s="560"/>
      <c r="L2916" s="560"/>
      <c r="M2916" s="560"/>
      <c r="N2916" s="560"/>
      <c r="O2916" s="560"/>
      <c r="P2916" s="560"/>
      <c r="Q2916" s="560"/>
      <c r="R2916" s="560"/>
      <c r="S2916" s="560"/>
      <c r="T2916" s="560"/>
      <c r="U2916" s="560"/>
    </row>
    <row r="2917" spans="1:21">
      <c r="A2917" s="593">
        <f t="shared" si="270"/>
        <v>41396</v>
      </c>
      <c r="B2917" s="594">
        <v>41396.500168634258</v>
      </c>
      <c r="C2917" s="560">
        <f t="shared" si="271"/>
        <v>2013</v>
      </c>
      <c r="D2917" s="560">
        <f t="shared" si="272"/>
        <v>5</v>
      </c>
      <c r="E2917" s="560">
        <f t="shared" si="273"/>
        <v>2</v>
      </c>
      <c r="F2917" s="560">
        <f t="shared" si="274"/>
        <v>12</v>
      </c>
      <c r="G2917" s="595">
        <f t="shared" si="275"/>
        <v>5</v>
      </c>
      <c r="H2917" s="590">
        <f>CHOOSE('Output Sheet'!$B$4,'8760 Data'!J2917,'8760 Data'!K2917,'8760 Data'!L2917,'8760 Data'!M2917,'8760 Data'!N2917,'8760 Data'!O2917,'8760 Data'!P2917,'8760 Data'!Q2917,'8760 Data'!R2917,'8760 Data'!S2917,'8760 Data'!T2917,'8760 Data'!U2917)</f>
        <v>0</v>
      </c>
      <c r="I2917" s="591" t="e">
        <f>H2917/'Output Sheet'!$B$8</f>
        <v>#DIV/0!</v>
      </c>
      <c r="J2917" s="596"/>
      <c r="K2917" s="560"/>
      <c r="L2917" s="560"/>
      <c r="M2917" s="560"/>
      <c r="N2917" s="560"/>
      <c r="O2917" s="560"/>
      <c r="P2917" s="560"/>
      <c r="Q2917" s="560"/>
      <c r="R2917" s="560"/>
      <c r="S2917" s="560"/>
      <c r="T2917" s="560"/>
      <c r="U2917" s="560"/>
    </row>
    <row r="2918" spans="1:21">
      <c r="A2918" s="593">
        <f t="shared" si="270"/>
        <v>41396</v>
      </c>
      <c r="B2918" s="594">
        <v>41396.541835358796</v>
      </c>
      <c r="C2918" s="560">
        <f t="shared" si="271"/>
        <v>2013</v>
      </c>
      <c r="D2918" s="560">
        <f t="shared" si="272"/>
        <v>5</v>
      </c>
      <c r="E2918" s="560">
        <f t="shared" si="273"/>
        <v>2</v>
      </c>
      <c r="F2918" s="560">
        <f t="shared" si="274"/>
        <v>13</v>
      </c>
      <c r="G2918" s="595">
        <f t="shared" si="275"/>
        <v>5</v>
      </c>
      <c r="H2918" s="590">
        <f>CHOOSE('Output Sheet'!$B$4,'8760 Data'!J2918,'8760 Data'!K2918,'8760 Data'!L2918,'8760 Data'!M2918,'8760 Data'!N2918,'8760 Data'!O2918,'8760 Data'!P2918,'8760 Data'!Q2918,'8760 Data'!R2918,'8760 Data'!S2918,'8760 Data'!T2918,'8760 Data'!U2918)</f>
        <v>0</v>
      </c>
      <c r="I2918" s="591" t="e">
        <f>H2918/'Output Sheet'!$B$8</f>
        <v>#DIV/0!</v>
      </c>
      <c r="J2918" s="596"/>
      <c r="K2918" s="560"/>
      <c r="L2918" s="560"/>
      <c r="M2918" s="560"/>
      <c r="N2918" s="560"/>
      <c r="O2918" s="560"/>
      <c r="P2918" s="560"/>
      <c r="Q2918" s="560"/>
      <c r="R2918" s="560"/>
      <c r="S2918" s="560"/>
      <c r="T2918" s="560"/>
      <c r="U2918" s="560"/>
    </row>
    <row r="2919" spans="1:21">
      <c r="A2919" s="593">
        <f t="shared" si="270"/>
        <v>41396</v>
      </c>
      <c r="B2919" s="594">
        <v>41396.583502083333</v>
      </c>
      <c r="C2919" s="560">
        <f t="shared" si="271"/>
        <v>2013</v>
      </c>
      <c r="D2919" s="560">
        <f t="shared" si="272"/>
        <v>5</v>
      </c>
      <c r="E2919" s="560">
        <f t="shared" si="273"/>
        <v>2</v>
      </c>
      <c r="F2919" s="560">
        <f t="shared" si="274"/>
        <v>14</v>
      </c>
      <c r="G2919" s="595">
        <f t="shared" si="275"/>
        <v>5</v>
      </c>
      <c r="H2919" s="590">
        <f>CHOOSE('Output Sheet'!$B$4,'8760 Data'!J2919,'8760 Data'!K2919,'8760 Data'!L2919,'8760 Data'!M2919,'8760 Data'!N2919,'8760 Data'!O2919,'8760 Data'!P2919,'8760 Data'!Q2919,'8760 Data'!R2919,'8760 Data'!S2919,'8760 Data'!T2919,'8760 Data'!U2919)</f>
        <v>0</v>
      </c>
      <c r="I2919" s="591" t="e">
        <f>H2919/'Output Sheet'!$B$8</f>
        <v>#DIV/0!</v>
      </c>
      <c r="J2919" s="596"/>
      <c r="K2919" s="560"/>
      <c r="L2919" s="560"/>
      <c r="M2919" s="560"/>
      <c r="N2919" s="560"/>
      <c r="O2919" s="560"/>
      <c r="P2919" s="560"/>
      <c r="Q2919" s="560"/>
      <c r="R2919" s="560"/>
      <c r="S2919" s="560"/>
      <c r="T2919" s="560"/>
      <c r="U2919" s="560"/>
    </row>
    <row r="2920" spans="1:21">
      <c r="A2920" s="593">
        <f t="shared" si="270"/>
        <v>41396</v>
      </c>
      <c r="B2920" s="594">
        <v>41396.62516880787</v>
      </c>
      <c r="C2920" s="560">
        <f t="shared" si="271"/>
        <v>2013</v>
      </c>
      <c r="D2920" s="560">
        <f t="shared" si="272"/>
        <v>5</v>
      </c>
      <c r="E2920" s="560">
        <f t="shared" si="273"/>
        <v>2</v>
      </c>
      <c r="F2920" s="560">
        <f t="shared" si="274"/>
        <v>15</v>
      </c>
      <c r="G2920" s="595">
        <f t="shared" si="275"/>
        <v>5</v>
      </c>
      <c r="H2920" s="590">
        <f>CHOOSE('Output Sheet'!$B$4,'8760 Data'!J2920,'8760 Data'!K2920,'8760 Data'!L2920,'8760 Data'!M2920,'8760 Data'!N2920,'8760 Data'!O2920,'8760 Data'!P2920,'8760 Data'!Q2920,'8760 Data'!R2920,'8760 Data'!S2920,'8760 Data'!T2920,'8760 Data'!U2920)</f>
        <v>0</v>
      </c>
      <c r="I2920" s="591" t="e">
        <f>H2920/'Output Sheet'!$B$8</f>
        <v>#DIV/0!</v>
      </c>
      <c r="J2920" s="596"/>
      <c r="K2920" s="560"/>
      <c r="L2920" s="560"/>
      <c r="M2920" s="560"/>
      <c r="N2920" s="560"/>
      <c r="O2920" s="560"/>
      <c r="P2920" s="560"/>
      <c r="Q2920" s="560"/>
      <c r="R2920" s="560"/>
      <c r="S2920" s="560"/>
      <c r="T2920" s="560"/>
      <c r="U2920" s="560"/>
    </row>
    <row r="2921" spans="1:21">
      <c r="A2921" s="593">
        <f t="shared" si="270"/>
        <v>41396</v>
      </c>
      <c r="B2921" s="594">
        <v>41396.666835532407</v>
      </c>
      <c r="C2921" s="560">
        <f t="shared" si="271"/>
        <v>2013</v>
      </c>
      <c r="D2921" s="560">
        <f t="shared" si="272"/>
        <v>5</v>
      </c>
      <c r="E2921" s="560">
        <f t="shared" si="273"/>
        <v>2</v>
      </c>
      <c r="F2921" s="560">
        <f t="shared" si="274"/>
        <v>16</v>
      </c>
      <c r="G2921" s="595">
        <f t="shared" si="275"/>
        <v>5</v>
      </c>
      <c r="H2921" s="590">
        <f>CHOOSE('Output Sheet'!$B$4,'8760 Data'!J2921,'8760 Data'!K2921,'8760 Data'!L2921,'8760 Data'!M2921,'8760 Data'!N2921,'8760 Data'!O2921,'8760 Data'!P2921,'8760 Data'!Q2921,'8760 Data'!R2921,'8760 Data'!S2921,'8760 Data'!T2921,'8760 Data'!U2921)</f>
        <v>0</v>
      </c>
      <c r="I2921" s="591" t="e">
        <f>H2921/'Output Sheet'!$B$8</f>
        <v>#DIV/0!</v>
      </c>
      <c r="J2921" s="596"/>
      <c r="K2921" s="560"/>
      <c r="L2921" s="560"/>
      <c r="M2921" s="560"/>
      <c r="N2921" s="560"/>
      <c r="O2921" s="560"/>
      <c r="P2921" s="560"/>
      <c r="Q2921" s="560"/>
      <c r="R2921" s="560"/>
      <c r="S2921" s="560"/>
      <c r="T2921" s="560"/>
      <c r="U2921" s="560"/>
    </row>
    <row r="2922" spans="1:21">
      <c r="A2922" s="593">
        <f t="shared" si="270"/>
        <v>41396</v>
      </c>
      <c r="B2922" s="594">
        <v>41396.708502256944</v>
      </c>
      <c r="C2922" s="560">
        <f t="shared" si="271"/>
        <v>2013</v>
      </c>
      <c r="D2922" s="560">
        <f t="shared" si="272"/>
        <v>5</v>
      </c>
      <c r="E2922" s="560">
        <f t="shared" si="273"/>
        <v>2</v>
      </c>
      <c r="F2922" s="560">
        <f t="shared" si="274"/>
        <v>17</v>
      </c>
      <c r="G2922" s="595">
        <f t="shared" si="275"/>
        <v>5</v>
      </c>
      <c r="H2922" s="590">
        <f>CHOOSE('Output Sheet'!$B$4,'8760 Data'!J2922,'8760 Data'!K2922,'8760 Data'!L2922,'8760 Data'!M2922,'8760 Data'!N2922,'8760 Data'!O2922,'8760 Data'!P2922,'8760 Data'!Q2922,'8760 Data'!R2922,'8760 Data'!S2922,'8760 Data'!T2922,'8760 Data'!U2922)</f>
        <v>0</v>
      </c>
      <c r="I2922" s="591" t="e">
        <f>H2922/'Output Sheet'!$B$8</f>
        <v>#DIV/0!</v>
      </c>
      <c r="J2922" s="596"/>
      <c r="K2922" s="560"/>
      <c r="L2922" s="560"/>
      <c r="M2922" s="560"/>
      <c r="N2922" s="560"/>
      <c r="O2922" s="560"/>
      <c r="P2922" s="560"/>
      <c r="Q2922" s="560"/>
      <c r="R2922" s="560"/>
      <c r="S2922" s="560"/>
      <c r="T2922" s="560"/>
      <c r="U2922" s="560"/>
    </row>
    <row r="2923" spans="1:21">
      <c r="A2923" s="593">
        <f t="shared" si="270"/>
        <v>41396</v>
      </c>
      <c r="B2923" s="594">
        <v>41396.750168981482</v>
      </c>
      <c r="C2923" s="560">
        <f t="shared" si="271"/>
        <v>2013</v>
      </c>
      <c r="D2923" s="560">
        <f t="shared" si="272"/>
        <v>5</v>
      </c>
      <c r="E2923" s="560">
        <f t="shared" si="273"/>
        <v>2</v>
      </c>
      <c r="F2923" s="560">
        <f t="shared" si="274"/>
        <v>18</v>
      </c>
      <c r="G2923" s="595">
        <f t="shared" si="275"/>
        <v>5</v>
      </c>
      <c r="H2923" s="590">
        <f>CHOOSE('Output Sheet'!$B$4,'8760 Data'!J2923,'8760 Data'!K2923,'8760 Data'!L2923,'8760 Data'!M2923,'8760 Data'!N2923,'8760 Data'!O2923,'8760 Data'!P2923,'8760 Data'!Q2923,'8760 Data'!R2923,'8760 Data'!S2923,'8760 Data'!T2923,'8760 Data'!U2923)</f>
        <v>0</v>
      </c>
      <c r="I2923" s="591" t="e">
        <f>H2923/'Output Sheet'!$B$8</f>
        <v>#DIV/0!</v>
      </c>
      <c r="J2923" s="596"/>
      <c r="K2923" s="560"/>
      <c r="L2923" s="560"/>
      <c r="M2923" s="560"/>
      <c r="N2923" s="560"/>
      <c r="O2923" s="560"/>
      <c r="P2923" s="560"/>
      <c r="Q2923" s="560"/>
      <c r="R2923" s="560"/>
      <c r="S2923" s="560"/>
      <c r="T2923" s="560"/>
      <c r="U2923" s="560"/>
    </row>
    <row r="2924" spans="1:21">
      <c r="A2924" s="593">
        <f t="shared" si="270"/>
        <v>41396</v>
      </c>
      <c r="B2924" s="594">
        <v>41396.791835706019</v>
      </c>
      <c r="C2924" s="560">
        <f t="shared" si="271"/>
        <v>2013</v>
      </c>
      <c r="D2924" s="560">
        <f t="shared" si="272"/>
        <v>5</v>
      </c>
      <c r="E2924" s="560">
        <f t="shared" si="273"/>
        <v>2</v>
      </c>
      <c r="F2924" s="560">
        <f t="shared" si="274"/>
        <v>19</v>
      </c>
      <c r="G2924" s="595">
        <f t="shared" si="275"/>
        <v>5</v>
      </c>
      <c r="H2924" s="590">
        <f>CHOOSE('Output Sheet'!$B$4,'8760 Data'!J2924,'8760 Data'!K2924,'8760 Data'!L2924,'8760 Data'!M2924,'8760 Data'!N2924,'8760 Data'!O2924,'8760 Data'!P2924,'8760 Data'!Q2924,'8760 Data'!R2924,'8760 Data'!S2924,'8760 Data'!T2924,'8760 Data'!U2924)</f>
        <v>0</v>
      </c>
      <c r="I2924" s="591" t="e">
        <f>H2924/'Output Sheet'!$B$8</f>
        <v>#DIV/0!</v>
      </c>
      <c r="J2924" s="596"/>
      <c r="K2924" s="560"/>
      <c r="L2924" s="560"/>
      <c r="M2924" s="560"/>
      <c r="N2924" s="560"/>
      <c r="O2924" s="560"/>
      <c r="P2924" s="560"/>
      <c r="Q2924" s="560"/>
      <c r="R2924" s="560"/>
      <c r="S2924" s="560"/>
      <c r="T2924" s="560"/>
      <c r="U2924" s="560"/>
    </row>
    <row r="2925" spans="1:21">
      <c r="A2925" s="593">
        <f t="shared" si="270"/>
        <v>41396</v>
      </c>
      <c r="B2925" s="594">
        <v>41396.833502430556</v>
      </c>
      <c r="C2925" s="560">
        <f t="shared" si="271"/>
        <v>2013</v>
      </c>
      <c r="D2925" s="560">
        <f t="shared" si="272"/>
        <v>5</v>
      </c>
      <c r="E2925" s="560">
        <f t="shared" si="273"/>
        <v>2</v>
      </c>
      <c r="F2925" s="560">
        <f t="shared" si="274"/>
        <v>20</v>
      </c>
      <c r="G2925" s="595">
        <f t="shared" si="275"/>
        <v>5</v>
      </c>
      <c r="H2925" s="590">
        <f>CHOOSE('Output Sheet'!$B$4,'8760 Data'!J2925,'8760 Data'!K2925,'8760 Data'!L2925,'8760 Data'!M2925,'8760 Data'!N2925,'8760 Data'!O2925,'8760 Data'!P2925,'8760 Data'!Q2925,'8760 Data'!R2925,'8760 Data'!S2925,'8760 Data'!T2925,'8760 Data'!U2925)</f>
        <v>0</v>
      </c>
      <c r="I2925" s="591" t="e">
        <f>H2925/'Output Sheet'!$B$8</f>
        <v>#DIV/0!</v>
      </c>
      <c r="J2925" s="596"/>
      <c r="K2925" s="560"/>
      <c r="L2925" s="560"/>
      <c r="M2925" s="560"/>
      <c r="N2925" s="560"/>
      <c r="O2925" s="560"/>
      <c r="P2925" s="560"/>
      <c r="Q2925" s="560"/>
      <c r="R2925" s="560"/>
      <c r="S2925" s="560"/>
      <c r="T2925" s="560"/>
      <c r="U2925" s="560"/>
    </row>
    <row r="2926" spans="1:21">
      <c r="A2926" s="593">
        <f t="shared" si="270"/>
        <v>41396</v>
      </c>
      <c r="B2926" s="594">
        <v>41396.875169155093</v>
      </c>
      <c r="C2926" s="560">
        <f t="shared" si="271"/>
        <v>2013</v>
      </c>
      <c r="D2926" s="560">
        <f t="shared" si="272"/>
        <v>5</v>
      </c>
      <c r="E2926" s="560">
        <f t="shared" si="273"/>
        <v>2</v>
      </c>
      <c r="F2926" s="560">
        <f t="shared" si="274"/>
        <v>21</v>
      </c>
      <c r="G2926" s="595">
        <f t="shared" si="275"/>
        <v>5</v>
      </c>
      <c r="H2926" s="590">
        <f>CHOOSE('Output Sheet'!$B$4,'8760 Data'!J2926,'8760 Data'!K2926,'8760 Data'!L2926,'8760 Data'!M2926,'8760 Data'!N2926,'8760 Data'!O2926,'8760 Data'!P2926,'8760 Data'!Q2926,'8760 Data'!R2926,'8760 Data'!S2926,'8760 Data'!T2926,'8760 Data'!U2926)</f>
        <v>0</v>
      </c>
      <c r="I2926" s="591" t="e">
        <f>H2926/'Output Sheet'!$B$8</f>
        <v>#DIV/0!</v>
      </c>
      <c r="J2926" s="596"/>
      <c r="K2926" s="560"/>
      <c r="L2926" s="560"/>
      <c r="M2926" s="560"/>
      <c r="N2926" s="560"/>
      <c r="O2926" s="560"/>
      <c r="P2926" s="560"/>
      <c r="Q2926" s="560"/>
      <c r="R2926" s="560"/>
      <c r="S2926" s="560"/>
      <c r="T2926" s="560"/>
      <c r="U2926" s="560"/>
    </row>
    <row r="2927" spans="1:21">
      <c r="A2927" s="593">
        <f t="shared" si="270"/>
        <v>41396</v>
      </c>
      <c r="B2927" s="594">
        <v>41396.916835879631</v>
      </c>
      <c r="C2927" s="560">
        <f t="shared" si="271"/>
        <v>2013</v>
      </c>
      <c r="D2927" s="560">
        <f t="shared" si="272"/>
        <v>5</v>
      </c>
      <c r="E2927" s="560">
        <f t="shared" si="273"/>
        <v>2</v>
      </c>
      <c r="F2927" s="560">
        <f t="shared" si="274"/>
        <v>22</v>
      </c>
      <c r="G2927" s="595">
        <f t="shared" si="275"/>
        <v>5</v>
      </c>
      <c r="H2927" s="590">
        <f>CHOOSE('Output Sheet'!$B$4,'8760 Data'!J2927,'8760 Data'!K2927,'8760 Data'!L2927,'8760 Data'!M2927,'8760 Data'!N2927,'8760 Data'!O2927,'8760 Data'!P2927,'8760 Data'!Q2927,'8760 Data'!R2927,'8760 Data'!S2927,'8760 Data'!T2927,'8760 Data'!U2927)</f>
        <v>0</v>
      </c>
      <c r="I2927" s="591" t="e">
        <f>H2927/'Output Sheet'!$B$8</f>
        <v>#DIV/0!</v>
      </c>
      <c r="J2927" s="596"/>
      <c r="K2927" s="560"/>
      <c r="L2927" s="560"/>
      <c r="M2927" s="560"/>
      <c r="N2927" s="560"/>
      <c r="O2927" s="560"/>
      <c r="P2927" s="560"/>
      <c r="Q2927" s="560"/>
      <c r="R2927" s="560"/>
      <c r="S2927" s="560"/>
      <c r="T2927" s="560"/>
      <c r="U2927" s="560"/>
    </row>
    <row r="2928" spans="1:21">
      <c r="A2928" s="593">
        <f t="shared" si="270"/>
        <v>41396</v>
      </c>
      <c r="B2928" s="594">
        <v>41396.958502604168</v>
      </c>
      <c r="C2928" s="560">
        <f t="shared" si="271"/>
        <v>2013</v>
      </c>
      <c r="D2928" s="560">
        <f t="shared" si="272"/>
        <v>5</v>
      </c>
      <c r="E2928" s="560">
        <f t="shared" si="273"/>
        <v>2</v>
      </c>
      <c r="F2928" s="560">
        <f t="shared" si="274"/>
        <v>23</v>
      </c>
      <c r="G2928" s="595">
        <f t="shared" si="275"/>
        <v>5</v>
      </c>
      <c r="H2928" s="590">
        <f>CHOOSE('Output Sheet'!$B$4,'8760 Data'!J2928,'8760 Data'!K2928,'8760 Data'!L2928,'8760 Data'!M2928,'8760 Data'!N2928,'8760 Data'!O2928,'8760 Data'!P2928,'8760 Data'!Q2928,'8760 Data'!R2928,'8760 Data'!S2928,'8760 Data'!T2928,'8760 Data'!U2928)</f>
        <v>0</v>
      </c>
      <c r="I2928" s="591" t="e">
        <f>H2928/'Output Sheet'!$B$8</f>
        <v>#DIV/0!</v>
      </c>
      <c r="J2928" s="596"/>
      <c r="K2928" s="560"/>
      <c r="L2928" s="560"/>
      <c r="M2928" s="560"/>
      <c r="N2928" s="560"/>
      <c r="O2928" s="560"/>
      <c r="P2928" s="560"/>
      <c r="Q2928" s="560"/>
      <c r="R2928" s="560"/>
      <c r="S2928" s="560"/>
      <c r="T2928" s="560"/>
      <c r="U2928" s="560"/>
    </row>
    <row r="2929" spans="1:21">
      <c r="A2929" s="593">
        <f t="shared" si="270"/>
        <v>41397</v>
      </c>
      <c r="B2929" s="594">
        <v>41397.000169328705</v>
      </c>
      <c r="C2929" s="560">
        <f t="shared" si="271"/>
        <v>2013</v>
      </c>
      <c r="D2929" s="560">
        <f t="shared" si="272"/>
        <v>5</v>
      </c>
      <c r="E2929" s="560">
        <f t="shared" si="273"/>
        <v>3</v>
      </c>
      <c r="F2929" s="560">
        <f t="shared" si="274"/>
        <v>24</v>
      </c>
      <c r="G2929" s="595">
        <f t="shared" si="275"/>
        <v>6</v>
      </c>
      <c r="H2929" s="590">
        <f>CHOOSE('Output Sheet'!$B$4,'8760 Data'!J2929,'8760 Data'!K2929,'8760 Data'!L2929,'8760 Data'!M2929,'8760 Data'!N2929,'8760 Data'!O2929,'8760 Data'!P2929,'8760 Data'!Q2929,'8760 Data'!R2929,'8760 Data'!S2929,'8760 Data'!T2929,'8760 Data'!U2929)</f>
        <v>0</v>
      </c>
      <c r="I2929" s="591" t="e">
        <f>H2929/'Output Sheet'!$B$8</f>
        <v>#DIV/0!</v>
      </c>
      <c r="J2929" s="596"/>
      <c r="K2929" s="560"/>
      <c r="L2929" s="560"/>
      <c r="M2929" s="560"/>
      <c r="N2929" s="560"/>
      <c r="O2929" s="560"/>
      <c r="P2929" s="560"/>
      <c r="Q2929" s="560"/>
      <c r="R2929" s="560"/>
      <c r="S2929" s="560"/>
      <c r="T2929" s="560"/>
      <c r="U2929" s="560"/>
    </row>
    <row r="2930" spans="1:21">
      <c r="A2930" s="593">
        <f t="shared" si="270"/>
        <v>41397</v>
      </c>
      <c r="B2930" s="594">
        <v>41397.041836053242</v>
      </c>
      <c r="C2930" s="560">
        <f t="shared" si="271"/>
        <v>2013</v>
      </c>
      <c r="D2930" s="560">
        <f t="shared" si="272"/>
        <v>5</v>
      </c>
      <c r="E2930" s="560">
        <f t="shared" si="273"/>
        <v>3</v>
      </c>
      <c r="F2930" s="560">
        <f t="shared" si="274"/>
        <v>1</v>
      </c>
      <c r="G2930" s="595">
        <f t="shared" si="275"/>
        <v>6</v>
      </c>
      <c r="H2930" s="590">
        <f>CHOOSE('Output Sheet'!$B$4,'8760 Data'!J2930,'8760 Data'!K2930,'8760 Data'!L2930,'8760 Data'!M2930,'8760 Data'!N2930,'8760 Data'!O2930,'8760 Data'!P2930,'8760 Data'!Q2930,'8760 Data'!R2930,'8760 Data'!S2930,'8760 Data'!T2930,'8760 Data'!U2930)</f>
        <v>0</v>
      </c>
      <c r="I2930" s="591" t="e">
        <f>H2930/'Output Sheet'!$B$8</f>
        <v>#DIV/0!</v>
      </c>
      <c r="J2930" s="596"/>
      <c r="K2930" s="560"/>
      <c r="L2930" s="560"/>
      <c r="M2930" s="560"/>
      <c r="N2930" s="560"/>
      <c r="O2930" s="560"/>
      <c r="P2930" s="560"/>
      <c r="Q2930" s="560"/>
      <c r="R2930" s="560"/>
      <c r="S2930" s="560"/>
      <c r="T2930" s="560"/>
      <c r="U2930" s="560"/>
    </row>
    <row r="2931" spans="1:21">
      <c r="A2931" s="593">
        <f t="shared" si="270"/>
        <v>41397</v>
      </c>
      <c r="B2931" s="594">
        <v>41397.083502777779</v>
      </c>
      <c r="C2931" s="560">
        <f t="shared" si="271"/>
        <v>2013</v>
      </c>
      <c r="D2931" s="560">
        <f t="shared" si="272"/>
        <v>5</v>
      </c>
      <c r="E2931" s="560">
        <f t="shared" si="273"/>
        <v>3</v>
      </c>
      <c r="F2931" s="560">
        <f t="shared" si="274"/>
        <v>2</v>
      </c>
      <c r="G2931" s="595">
        <f t="shared" si="275"/>
        <v>6</v>
      </c>
      <c r="H2931" s="590">
        <f>CHOOSE('Output Sheet'!$B$4,'8760 Data'!J2931,'8760 Data'!K2931,'8760 Data'!L2931,'8760 Data'!M2931,'8760 Data'!N2931,'8760 Data'!O2931,'8760 Data'!P2931,'8760 Data'!Q2931,'8760 Data'!R2931,'8760 Data'!S2931,'8760 Data'!T2931,'8760 Data'!U2931)</f>
        <v>0</v>
      </c>
      <c r="I2931" s="591" t="e">
        <f>H2931/'Output Sheet'!$B$8</f>
        <v>#DIV/0!</v>
      </c>
      <c r="J2931" s="596"/>
      <c r="K2931" s="560"/>
      <c r="L2931" s="560"/>
      <c r="M2931" s="560"/>
      <c r="N2931" s="560"/>
      <c r="O2931" s="560"/>
      <c r="P2931" s="560"/>
      <c r="Q2931" s="560"/>
      <c r="R2931" s="560"/>
      <c r="S2931" s="560"/>
      <c r="T2931" s="560"/>
      <c r="U2931" s="560"/>
    </row>
    <row r="2932" spans="1:21">
      <c r="A2932" s="593">
        <f t="shared" si="270"/>
        <v>41397</v>
      </c>
      <c r="B2932" s="594">
        <v>41397.125169502317</v>
      </c>
      <c r="C2932" s="560">
        <f t="shared" si="271"/>
        <v>2013</v>
      </c>
      <c r="D2932" s="560">
        <f t="shared" si="272"/>
        <v>5</v>
      </c>
      <c r="E2932" s="560">
        <f t="shared" si="273"/>
        <v>3</v>
      </c>
      <c r="F2932" s="560">
        <f t="shared" si="274"/>
        <v>3</v>
      </c>
      <c r="G2932" s="595">
        <f t="shared" si="275"/>
        <v>6</v>
      </c>
      <c r="H2932" s="590">
        <f>CHOOSE('Output Sheet'!$B$4,'8760 Data'!J2932,'8760 Data'!K2932,'8760 Data'!L2932,'8760 Data'!M2932,'8760 Data'!N2932,'8760 Data'!O2932,'8760 Data'!P2932,'8760 Data'!Q2932,'8760 Data'!R2932,'8760 Data'!S2932,'8760 Data'!T2932,'8760 Data'!U2932)</f>
        <v>0</v>
      </c>
      <c r="I2932" s="591" t="e">
        <f>H2932/'Output Sheet'!$B$8</f>
        <v>#DIV/0!</v>
      </c>
      <c r="J2932" s="596"/>
      <c r="K2932" s="560"/>
      <c r="L2932" s="560"/>
      <c r="M2932" s="560"/>
      <c r="N2932" s="560"/>
      <c r="O2932" s="560"/>
      <c r="P2932" s="560"/>
      <c r="Q2932" s="560"/>
      <c r="R2932" s="560"/>
      <c r="S2932" s="560"/>
      <c r="T2932" s="560"/>
      <c r="U2932" s="560"/>
    </row>
    <row r="2933" spans="1:21">
      <c r="A2933" s="593">
        <f t="shared" si="270"/>
        <v>41397</v>
      </c>
      <c r="B2933" s="594">
        <v>41397.166836226854</v>
      </c>
      <c r="C2933" s="560">
        <f t="shared" si="271"/>
        <v>2013</v>
      </c>
      <c r="D2933" s="560">
        <f t="shared" si="272"/>
        <v>5</v>
      </c>
      <c r="E2933" s="560">
        <f t="shared" si="273"/>
        <v>3</v>
      </c>
      <c r="F2933" s="560">
        <f t="shared" si="274"/>
        <v>4</v>
      </c>
      <c r="G2933" s="595">
        <f t="shared" si="275"/>
        <v>6</v>
      </c>
      <c r="H2933" s="590">
        <f>CHOOSE('Output Sheet'!$B$4,'8760 Data'!J2933,'8760 Data'!K2933,'8760 Data'!L2933,'8760 Data'!M2933,'8760 Data'!N2933,'8760 Data'!O2933,'8760 Data'!P2933,'8760 Data'!Q2933,'8760 Data'!R2933,'8760 Data'!S2933,'8760 Data'!T2933,'8760 Data'!U2933)</f>
        <v>0</v>
      </c>
      <c r="I2933" s="591" t="e">
        <f>H2933/'Output Sheet'!$B$8</f>
        <v>#DIV/0!</v>
      </c>
      <c r="J2933" s="596"/>
      <c r="K2933" s="560"/>
      <c r="L2933" s="560"/>
      <c r="M2933" s="560"/>
      <c r="N2933" s="560"/>
      <c r="O2933" s="560"/>
      <c r="P2933" s="560"/>
      <c r="Q2933" s="560"/>
      <c r="R2933" s="560"/>
      <c r="S2933" s="560"/>
      <c r="T2933" s="560"/>
      <c r="U2933" s="560"/>
    </row>
    <row r="2934" spans="1:21">
      <c r="A2934" s="593">
        <f t="shared" si="270"/>
        <v>41397</v>
      </c>
      <c r="B2934" s="594">
        <v>41397.208502951391</v>
      </c>
      <c r="C2934" s="560">
        <f t="shared" si="271"/>
        <v>2013</v>
      </c>
      <c r="D2934" s="560">
        <f t="shared" si="272"/>
        <v>5</v>
      </c>
      <c r="E2934" s="560">
        <f t="shared" si="273"/>
        <v>3</v>
      </c>
      <c r="F2934" s="560">
        <f t="shared" si="274"/>
        <v>5</v>
      </c>
      <c r="G2934" s="595">
        <f t="shared" si="275"/>
        <v>6</v>
      </c>
      <c r="H2934" s="590">
        <f>CHOOSE('Output Sheet'!$B$4,'8760 Data'!J2934,'8760 Data'!K2934,'8760 Data'!L2934,'8760 Data'!M2934,'8760 Data'!N2934,'8760 Data'!O2934,'8760 Data'!P2934,'8760 Data'!Q2934,'8760 Data'!R2934,'8760 Data'!S2934,'8760 Data'!T2934,'8760 Data'!U2934)</f>
        <v>0</v>
      </c>
      <c r="I2934" s="591" t="e">
        <f>H2934/'Output Sheet'!$B$8</f>
        <v>#DIV/0!</v>
      </c>
      <c r="J2934" s="596"/>
      <c r="K2934" s="560"/>
      <c r="L2934" s="560"/>
      <c r="M2934" s="560"/>
      <c r="N2934" s="560"/>
      <c r="O2934" s="560"/>
      <c r="P2934" s="560"/>
      <c r="Q2934" s="560"/>
      <c r="R2934" s="560"/>
      <c r="S2934" s="560"/>
      <c r="T2934" s="560"/>
      <c r="U2934" s="560"/>
    </row>
    <row r="2935" spans="1:21">
      <c r="A2935" s="593">
        <f t="shared" si="270"/>
        <v>41397</v>
      </c>
      <c r="B2935" s="594">
        <v>41397.250169675928</v>
      </c>
      <c r="C2935" s="560">
        <f t="shared" si="271"/>
        <v>2013</v>
      </c>
      <c r="D2935" s="560">
        <f t="shared" si="272"/>
        <v>5</v>
      </c>
      <c r="E2935" s="560">
        <f t="shared" si="273"/>
        <v>3</v>
      </c>
      <c r="F2935" s="560">
        <f t="shared" si="274"/>
        <v>6</v>
      </c>
      <c r="G2935" s="595">
        <f t="shared" si="275"/>
        <v>6</v>
      </c>
      <c r="H2935" s="590">
        <f>CHOOSE('Output Sheet'!$B$4,'8760 Data'!J2935,'8760 Data'!K2935,'8760 Data'!L2935,'8760 Data'!M2935,'8760 Data'!N2935,'8760 Data'!O2935,'8760 Data'!P2935,'8760 Data'!Q2935,'8760 Data'!R2935,'8760 Data'!S2935,'8760 Data'!T2935,'8760 Data'!U2935)</f>
        <v>0</v>
      </c>
      <c r="I2935" s="591" t="e">
        <f>H2935/'Output Sheet'!$B$8</f>
        <v>#DIV/0!</v>
      </c>
      <c r="J2935" s="596"/>
      <c r="K2935" s="560"/>
      <c r="L2935" s="560"/>
      <c r="M2935" s="560"/>
      <c r="N2935" s="560"/>
      <c r="O2935" s="560"/>
      <c r="P2935" s="560"/>
      <c r="Q2935" s="560"/>
      <c r="R2935" s="560"/>
      <c r="S2935" s="560"/>
      <c r="T2935" s="560"/>
      <c r="U2935" s="560"/>
    </row>
    <row r="2936" spans="1:21">
      <c r="A2936" s="593">
        <f t="shared" si="270"/>
        <v>41397</v>
      </c>
      <c r="B2936" s="594">
        <v>41397.291836400465</v>
      </c>
      <c r="C2936" s="560">
        <f t="shared" si="271"/>
        <v>2013</v>
      </c>
      <c r="D2936" s="560">
        <f t="shared" si="272"/>
        <v>5</v>
      </c>
      <c r="E2936" s="560">
        <f t="shared" si="273"/>
        <v>3</v>
      </c>
      <c r="F2936" s="560">
        <f t="shared" si="274"/>
        <v>7</v>
      </c>
      <c r="G2936" s="595">
        <f t="shared" si="275"/>
        <v>6</v>
      </c>
      <c r="H2936" s="590">
        <f>CHOOSE('Output Sheet'!$B$4,'8760 Data'!J2936,'8760 Data'!K2936,'8760 Data'!L2936,'8760 Data'!M2936,'8760 Data'!N2936,'8760 Data'!O2936,'8760 Data'!P2936,'8760 Data'!Q2936,'8760 Data'!R2936,'8760 Data'!S2936,'8760 Data'!T2936,'8760 Data'!U2936)</f>
        <v>0</v>
      </c>
      <c r="I2936" s="591" t="e">
        <f>H2936/'Output Sheet'!$B$8</f>
        <v>#DIV/0!</v>
      </c>
      <c r="J2936" s="596"/>
      <c r="K2936" s="560"/>
      <c r="L2936" s="560"/>
      <c r="M2936" s="560"/>
      <c r="N2936" s="560"/>
      <c r="O2936" s="560"/>
      <c r="P2936" s="560"/>
      <c r="Q2936" s="560"/>
      <c r="R2936" s="560"/>
      <c r="S2936" s="560"/>
      <c r="T2936" s="560"/>
      <c r="U2936" s="560"/>
    </row>
    <row r="2937" spans="1:21">
      <c r="A2937" s="593">
        <f t="shared" si="270"/>
        <v>41397</v>
      </c>
      <c r="B2937" s="594">
        <v>41397.333503125003</v>
      </c>
      <c r="C2937" s="560">
        <f t="shared" si="271"/>
        <v>2013</v>
      </c>
      <c r="D2937" s="560">
        <f t="shared" si="272"/>
        <v>5</v>
      </c>
      <c r="E2937" s="560">
        <f t="shared" si="273"/>
        <v>3</v>
      </c>
      <c r="F2937" s="560">
        <f t="shared" si="274"/>
        <v>8</v>
      </c>
      <c r="G2937" s="595">
        <f t="shared" si="275"/>
        <v>6</v>
      </c>
      <c r="H2937" s="590">
        <f>CHOOSE('Output Sheet'!$B$4,'8760 Data'!J2937,'8760 Data'!K2937,'8760 Data'!L2937,'8760 Data'!M2937,'8760 Data'!N2937,'8760 Data'!O2937,'8760 Data'!P2937,'8760 Data'!Q2937,'8760 Data'!R2937,'8760 Data'!S2937,'8760 Data'!T2937,'8760 Data'!U2937)</f>
        <v>0</v>
      </c>
      <c r="I2937" s="591" t="e">
        <f>H2937/'Output Sheet'!$B$8</f>
        <v>#DIV/0!</v>
      </c>
      <c r="J2937" s="596"/>
      <c r="K2937" s="560"/>
      <c r="L2937" s="560"/>
      <c r="M2937" s="560"/>
      <c r="N2937" s="560"/>
      <c r="O2937" s="560"/>
      <c r="P2937" s="560"/>
      <c r="Q2937" s="560"/>
      <c r="R2937" s="560"/>
      <c r="S2937" s="560"/>
      <c r="T2937" s="560"/>
      <c r="U2937" s="560"/>
    </row>
    <row r="2938" spans="1:21">
      <c r="A2938" s="593">
        <f t="shared" si="270"/>
        <v>41397</v>
      </c>
      <c r="B2938" s="594">
        <v>41397.37516984954</v>
      </c>
      <c r="C2938" s="560">
        <f t="shared" si="271"/>
        <v>2013</v>
      </c>
      <c r="D2938" s="560">
        <f t="shared" si="272"/>
        <v>5</v>
      </c>
      <c r="E2938" s="560">
        <f t="shared" si="273"/>
        <v>3</v>
      </c>
      <c r="F2938" s="560">
        <f t="shared" si="274"/>
        <v>9</v>
      </c>
      <c r="G2938" s="595">
        <f t="shared" si="275"/>
        <v>6</v>
      </c>
      <c r="H2938" s="590">
        <f>CHOOSE('Output Sheet'!$B$4,'8760 Data'!J2938,'8760 Data'!K2938,'8760 Data'!L2938,'8760 Data'!M2938,'8760 Data'!N2938,'8760 Data'!O2938,'8760 Data'!P2938,'8760 Data'!Q2938,'8760 Data'!R2938,'8760 Data'!S2938,'8760 Data'!T2938,'8760 Data'!U2938)</f>
        <v>0</v>
      </c>
      <c r="I2938" s="591" t="e">
        <f>H2938/'Output Sheet'!$B$8</f>
        <v>#DIV/0!</v>
      </c>
      <c r="J2938" s="596"/>
      <c r="K2938" s="560"/>
      <c r="L2938" s="560"/>
      <c r="M2938" s="560"/>
      <c r="N2938" s="560"/>
      <c r="O2938" s="560"/>
      <c r="P2938" s="560"/>
      <c r="Q2938" s="560"/>
      <c r="R2938" s="560"/>
      <c r="S2938" s="560"/>
      <c r="T2938" s="560"/>
      <c r="U2938" s="560"/>
    </row>
    <row r="2939" spans="1:21">
      <c r="A2939" s="593">
        <f t="shared" si="270"/>
        <v>41397</v>
      </c>
      <c r="B2939" s="594">
        <v>41397.416836574077</v>
      </c>
      <c r="C2939" s="560">
        <f t="shared" si="271"/>
        <v>2013</v>
      </c>
      <c r="D2939" s="560">
        <f t="shared" si="272"/>
        <v>5</v>
      </c>
      <c r="E2939" s="560">
        <f t="shared" si="273"/>
        <v>3</v>
      </c>
      <c r="F2939" s="560">
        <f t="shared" si="274"/>
        <v>10</v>
      </c>
      <c r="G2939" s="595">
        <f t="shared" si="275"/>
        <v>6</v>
      </c>
      <c r="H2939" s="590">
        <f>CHOOSE('Output Sheet'!$B$4,'8760 Data'!J2939,'8760 Data'!K2939,'8760 Data'!L2939,'8760 Data'!M2939,'8760 Data'!N2939,'8760 Data'!O2939,'8760 Data'!P2939,'8760 Data'!Q2939,'8760 Data'!R2939,'8760 Data'!S2939,'8760 Data'!T2939,'8760 Data'!U2939)</f>
        <v>0</v>
      </c>
      <c r="I2939" s="591" t="e">
        <f>H2939/'Output Sheet'!$B$8</f>
        <v>#DIV/0!</v>
      </c>
      <c r="J2939" s="596"/>
      <c r="K2939" s="560"/>
      <c r="L2939" s="560"/>
      <c r="M2939" s="560"/>
      <c r="N2939" s="560"/>
      <c r="O2939" s="560"/>
      <c r="P2939" s="560"/>
      <c r="Q2939" s="560"/>
      <c r="R2939" s="560"/>
      <c r="S2939" s="560"/>
      <c r="T2939" s="560"/>
      <c r="U2939" s="560"/>
    </row>
    <row r="2940" spans="1:21">
      <c r="A2940" s="593">
        <f t="shared" si="270"/>
        <v>41397</v>
      </c>
      <c r="B2940" s="594">
        <v>41397.458503298614</v>
      </c>
      <c r="C2940" s="560">
        <f t="shared" si="271"/>
        <v>2013</v>
      </c>
      <c r="D2940" s="560">
        <f t="shared" si="272"/>
        <v>5</v>
      </c>
      <c r="E2940" s="560">
        <f t="shared" si="273"/>
        <v>3</v>
      </c>
      <c r="F2940" s="560">
        <f t="shared" si="274"/>
        <v>11</v>
      </c>
      <c r="G2940" s="595">
        <f t="shared" si="275"/>
        <v>6</v>
      </c>
      <c r="H2940" s="590">
        <f>CHOOSE('Output Sheet'!$B$4,'8760 Data'!J2940,'8760 Data'!K2940,'8760 Data'!L2940,'8760 Data'!M2940,'8760 Data'!N2940,'8760 Data'!O2940,'8760 Data'!P2940,'8760 Data'!Q2940,'8760 Data'!R2940,'8760 Data'!S2940,'8760 Data'!T2940,'8760 Data'!U2940)</f>
        <v>0</v>
      </c>
      <c r="I2940" s="591" t="e">
        <f>H2940/'Output Sheet'!$B$8</f>
        <v>#DIV/0!</v>
      </c>
      <c r="J2940" s="596"/>
      <c r="K2940" s="560"/>
      <c r="L2940" s="560"/>
      <c r="M2940" s="560"/>
      <c r="N2940" s="560"/>
      <c r="O2940" s="560"/>
      <c r="P2940" s="560"/>
      <c r="Q2940" s="560"/>
      <c r="R2940" s="560"/>
      <c r="S2940" s="560"/>
      <c r="T2940" s="560"/>
      <c r="U2940" s="560"/>
    </row>
    <row r="2941" spans="1:21">
      <c r="A2941" s="593">
        <f t="shared" si="270"/>
        <v>41397</v>
      </c>
      <c r="B2941" s="594">
        <v>41397.500170023151</v>
      </c>
      <c r="C2941" s="560">
        <f t="shared" si="271"/>
        <v>2013</v>
      </c>
      <c r="D2941" s="560">
        <f t="shared" si="272"/>
        <v>5</v>
      </c>
      <c r="E2941" s="560">
        <f t="shared" si="273"/>
        <v>3</v>
      </c>
      <c r="F2941" s="560">
        <f t="shared" si="274"/>
        <v>12</v>
      </c>
      <c r="G2941" s="595">
        <f t="shared" si="275"/>
        <v>6</v>
      </c>
      <c r="H2941" s="590">
        <f>CHOOSE('Output Sheet'!$B$4,'8760 Data'!J2941,'8760 Data'!K2941,'8760 Data'!L2941,'8760 Data'!M2941,'8760 Data'!N2941,'8760 Data'!O2941,'8760 Data'!P2941,'8760 Data'!Q2941,'8760 Data'!R2941,'8760 Data'!S2941,'8760 Data'!T2941,'8760 Data'!U2941)</f>
        <v>0</v>
      </c>
      <c r="I2941" s="591" t="e">
        <f>H2941/'Output Sheet'!$B$8</f>
        <v>#DIV/0!</v>
      </c>
      <c r="J2941" s="596"/>
      <c r="K2941" s="560"/>
      <c r="L2941" s="560"/>
      <c r="M2941" s="560"/>
      <c r="N2941" s="560"/>
      <c r="O2941" s="560"/>
      <c r="P2941" s="560"/>
      <c r="Q2941" s="560"/>
      <c r="R2941" s="560"/>
      <c r="S2941" s="560"/>
      <c r="T2941" s="560"/>
      <c r="U2941" s="560"/>
    </row>
    <row r="2942" spans="1:21">
      <c r="A2942" s="593">
        <f t="shared" si="270"/>
        <v>41397</v>
      </c>
      <c r="B2942" s="594">
        <v>41397.541836747689</v>
      </c>
      <c r="C2942" s="560">
        <f t="shared" si="271"/>
        <v>2013</v>
      </c>
      <c r="D2942" s="560">
        <f t="shared" si="272"/>
        <v>5</v>
      </c>
      <c r="E2942" s="560">
        <f t="shared" si="273"/>
        <v>3</v>
      </c>
      <c r="F2942" s="560">
        <f t="shared" si="274"/>
        <v>13</v>
      </c>
      <c r="G2942" s="595">
        <f t="shared" si="275"/>
        <v>6</v>
      </c>
      <c r="H2942" s="590">
        <f>CHOOSE('Output Sheet'!$B$4,'8760 Data'!J2942,'8760 Data'!K2942,'8760 Data'!L2942,'8760 Data'!M2942,'8760 Data'!N2942,'8760 Data'!O2942,'8760 Data'!P2942,'8760 Data'!Q2942,'8760 Data'!R2942,'8760 Data'!S2942,'8760 Data'!T2942,'8760 Data'!U2942)</f>
        <v>0</v>
      </c>
      <c r="I2942" s="591" t="e">
        <f>H2942/'Output Sheet'!$B$8</f>
        <v>#DIV/0!</v>
      </c>
      <c r="J2942" s="596"/>
      <c r="K2942" s="560"/>
      <c r="L2942" s="560"/>
      <c r="M2942" s="560"/>
      <c r="N2942" s="560"/>
      <c r="O2942" s="560"/>
      <c r="P2942" s="560"/>
      <c r="Q2942" s="560"/>
      <c r="R2942" s="560"/>
      <c r="S2942" s="560"/>
      <c r="T2942" s="560"/>
      <c r="U2942" s="560"/>
    </row>
    <row r="2943" spans="1:21">
      <c r="A2943" s="593">
        <f t="shared" si="270"/>
        <v>41397</v>
      </c>
      <c r="B2943" s="594">
        <v>41397.583503472219</v>
      </c>
      <c r="C2943" s="560">
        <f t="shared" si="271"/>
        <v>2013</v>
      </c>
      <c r="D2943" s="560">
        <f t="shared" si="272"/>
        <v>5</v>
      </c>
      <c r="E2943" s="560">
        <f t="shared" si="273"/>
        <v>3</v>
      </c>
      <c r="F2943" s="560">
        <f t="shared" si="274"/>
        <v>14</v>
      </c>
      <c r="G2943" s="595">
        <f t="shared" si="275"/>
        <v>6</v>
      </c>
      <c r="H2943" s="590">
        <f>CHOOSE('Output Sheet'!$B$4,'8760 Data'!J2943,'8760 Data'!K2943,'8760 Data'!L2943,'8760 Data'!M2943,'8760 Data'!N2943,'8760 Data'!O2943,'8760 Data'!P2943,'8760 Data'!Q2943,'8760 Data'!R2943,'8760 Data'!S2943,'8760 Data'!T2943,'8760 Data'!U2943)</f>
        <v>0</v>
      </c>
      <c r="I2943" s="591" t="e">
        <f>H2943/'Output Sheet'!$B$8</f>
        <v>#DIV/0!</v>
      </c>
      <c r="J2943" s="596"/>
      <c r="K2943" s="560"/>
      <c r="L2943" s="560"/>
      <c r="M2943" s="560"/>
      <c r="N2943" s="560"/>
      <c r="O2943" s="560"/>
      <c r="P2943" s="560"/>
      <c r="Q2943" s="560"/>
      <c r="R2943" s="560"/>
      <c r="S2943" s="560"/>
      <c r="T2943" s="560"/>
      <c r="U2943" s="560"/>
    </row>
    <row r="2944" spans="1:21">
      <c r="A2944" s="593">
        <f t="shared" si="270"/>
        <v>41397</v>
      </c>
      <c r="B2944" s="594">
        <v>41397.625170196756</v>
      </c>
      <c r="C2944" s="560">
        <f t="shared" si="271"/>
        <v>2013</v>
      </c>
      <c r="D2944" s="560">
        <f t="shared" si="272"/>
        <v>5</v>
      </c>
      <c r="E2944" s="560">
        <f t="shared" si="273"/>
        <v>3</v>
      </c>
      <c r="F2944" s="560">
        <f t="shared" si="274"/>
        <v>15</v>
      </c>
      <c r="G2944" s="595">
        <f t="shared" si="275"/>
        <v>6</v>
      </c>
      <c r="H2944" s="590">
        <f>CHOOSE('Output Sheet'!$B$4,'8760 Data'!J2944,'8760 Data'!K2944,'8760 Data'!L2944,'8760 Data'!M2944,'8760 Data'!N2944,'8760 Data'!O2944,'8760 Data'!P2944,'8760 Data'!Q2944,'8760 Data'!R2944,'8760 Data'!S2944,'8760 Data'!T2944,'8760 Data'!U2944)</f>
        <v>0</v>
      </c>
      <c r="I2944" s="591" t="e">
        <f>H2944/'Output Sheet'!$B$8</f>
        <v>#DIV/0!</v>
      </c>
      <c r="J2944" s="596"/>
      <c r="K2944" s="560"/>
      <c r="L2944" s="560"/>
      <c r="M2944" s="560"/>
      <c r="N2944" s="560"/>
      <c r="O2944" s="560"/>
      <c r="P2944" s="560"/>
      <c r="Q2944" s="560"/>
      <c r="R2944" s="560"/>
      <c r="S2944" s="560"/>
      <c r="T2944" s="560"/>
      <c r="U2944" s="560"/>
    </row>
    <row r="2945" spans="1:21">
      <c r="A2945" s="593">
        <f t="shared" si="270"/>
        <v>41397</v>
      </c>
      <c r="B2945" s="594">
        <v>41397.666836921293</v>
      </c>
      <c r="C2945" s="560">
        <f t="shared" si="271"/>
        <v>2013</v>
      </c>
      <c r="D2945" s="560">
        <f t="shared" si="272"/>
        <v>5</v>
      </c>
      <c r="E2945" s="560">
        <f t="shared" si="273"/>
        <v>3</v>
      </c>
      <c r="F2945" s="560">
        <f t="shared" si="274"/>
        <v>16</v>
      </c>
      <c r="G2945" s="595">
        <f t="shared" si="275"/>
        <v>6</v>
      </c>
      <c r="H2945" s="590">
        <f>CHOOSE('Output Sheet'!$B$4,'8760 Data'!J2945,'8760 Data'!K2945,'8760 Data'!L2945,'8760 Data'!M2945,'8760 Data'!N2945,'8760 Data'!O2945,'8760 Data'!P2945,'8760 Data'!Q2945,'8760 Data'!R2945,'8760 Data'!S2945,'8760 Data'!T2945,'8760 Data'!U2945)</f>
        <v>0</v>
      </c>
      <c r="I2945" s="591" t="e">
        <f>H2945/'Output Sheet'!$B$8</f>
        <v>#DIV/0!</v>
      </c>
      <c r="J2945" s="596"/>
      <c r="K2945" s="560"/>
      <c r="L2945" s="560"/>
      <c r="M2945" s="560"/>
      <c r="N2945" s="560"/>
      <c r="O2945" s="560"/>
      <c r="P2945" s="560"/>
      <c r="Q2945" s="560"/>
      <c r="R2945" s="560"/>
      <c r="S2945" s="560"/>
      <c r="T2945" s="560"/>
      <c r="U2945" s="560"/>
    </row>
    <row r="2946" spans="1:21">
      <c r="A2946" s="593">
        <f t="shared" si="270"/>
        <v>41397</v>
      </c>
      <c r="B2946" s="594">
        <v>41397.70850364583</v>
      </c>
      <c r="C2946" s="560">
        <f t="shared" si="271"/>
        <v>2013</v>
      </c>
      <c r="D2946" s="560">
        <f t="shared" si="272"/>
        <v>5</v>
      </c>
      <c r="E2946" s="560">
        <f t="shared" si="273"/>
        <v>3</v>
      </c>
      <c r="F2946" s="560">
        <f t="shared" si="274"/>
        <v>17</v>
      </c>
      <c r="G2946" s="595">
        <f t="shared" si="275"/>
        <v>6</v>
      </c>
      <c r="H2946" s="590">
        <f>CHOOSE('Output Sheet'!$B$4,'8760 Data'!J2946,'8760 Data'!K2946,'8760 Data'!L2946,'8760 Data'!M2946,'8760 Data'!N2946,'8760 Data'!O2946,'8760 Data'!P2946,'8760 Data'!Q2946,'8760 Data'!R2946,'8760 Data'!S2946,'8760 Data'!T2946,'8760 Data'!U2946)</f>
        <v>0</v>
      </c>
      <c r="I2946" s="591" t="e">
        <f>H2946/'Output Sheet'!$B$8</f>
        <v>#DIV/0!</v>
      </c>
      <c r="J2946" s="596"/>
      <c r="K2946" s="560"/>
      <c r="L2946" s="560"/>
      <c r="M2946" s="560"/>
      <c r="N2946" s="560"/>
      <c r="O2946" s="560"/>
      <c r="P2946" s="560"/>
      <c r="Q2946" s="560"/>
      <c r="R2946" s="560"/>
      <c r="S2946" s="560"/>
      <c r="T2946" s="560"/>
      <c r="U2946" s="560"/>
    </row>
    <row r="2947" spans="1:21">
      <c r="A2947" s="593">
        <f t="shared" ref="A2947:A3010" si="276">DATE(C2947,D2947,E2947)</f>
        <v>41397</v>
      </c>
      <c r="B2947" s="594">
        <v>41397.750170370367</v>
      </c>
      <c r="C2947" s="560">
        <f t="shared" ref="C2947:C3010" si="277">YEAR(B2947)</f>
        <v>2013</v>
      </c>
      <c r="D2947" s="560">
        <f t="shared" ref="D2947:D3010" si="278">MONTH(B2947)</f>
        <v>5</v>
      </c>
      <c r="E2947" s="560">
        <f t="shared" ref="E2947:E3010" si="279">DAY(B2947)</f>
        <v>3</v>
      </c>
      <c r="F2947" s="560">
        <f t="shared" ref="F2947:F3010" si="280">IF(HOUR(B2947)&lt;&gt;0,HOUR(B2947),24)</f>
        <v>18</v>
      </c>
      <c r="G2947" s="595">
        <f t="shared" ref="G2947:G3010" si="281">WEEKDAY(B2947,1)</f>
        <v>6</v>
      </c>
      <c r="H2947" s="590">
        <f>CHOOSE('Output Sheet'!$B$4,'8760 Data'!J2947,'8760 Data'!K2947,'8760 Data'!L2947,'8760 Data'!M2947,'8760 Data'!N2947,'8760 Data'!O2947,'8760 Data'!P2947,'8760 Data'!Q2947,'8760 Data'!R2947,'8760 Data'!S2947,'8760 Data'!T2947,'8760 Data'!U2947)</f>
        <v>0</v>
      </c>
      <c r="I2947" s="591" t="e">
        <f>H2947/'Output Sheet'!$B$8</f>
        <v>#DIV/0!</v>
      </c>
      <c r="J2947" s="596"/>
      <c r="K2947" s="560"/>
      <c r="L2947" s="560"/>
      <c r="M2947" s="560"/>
      <c r="N2947" s="560"/>
      <c r="O2947" s="560"/>
      <c r="P2947" s="560"/>
      <c r="Q2947" s="560"/>
      <c r="R2947" s="560"/>
      <c r="S2947" s="560"/>
      <c r="T2947" s="560"/>
      <c r="U2947" s="560"/>
    </row>
    <row r="2948" spans="1:21">
      <c r="A2948" s="593">
        <f t="shared" si="276"/>
        <v>41397</v>
      </c>
      <c r="B2948" s="594">
        <v>41397.791837094905</v>
      </c>
      <c r="C2948" s="560">
        <f t="shared" si="277"/>
        <v>2013</v>
      </c>
      <c r="D2948" s="560">
        <f t="shared" si="278"/>
        <v>5</v>
      </c>
      <c r="E2948" s="560">
        <f t="shared" si="279"/>
        <v>3</v>
      </c>
      <c r="F2948" s="560">
        <f t="shared" si="280"/>
        <v>19</v>
      </c>
      <c r="G2948" s="595">
        <f t="shared" si="281"/>
        <v>6</v>
      </c>
      <c r="H2948" s="590">
        <f>CHOOSE('Output Sheet'!$B$4,'8760 Data'!J2948,'8760 Data'!K2948,'8760 Data'!L2948,'8760 Data'!M2948,'8760 Data'!N2948,'8760 Data'!O2948,'8760 Data'!P2948,'8760 Data'!Q2948,'8760 Data'!R2948,'8760 Data'!S2948,'8760 Data'!T2948,'8760 Data'!U2948)</f>
        <v>0</v>
      </c>
      <c r="I2948" s="591" t="e">
        <f>H2948/'Output Sheet'!$B$8</f>
        <v>#DIV/0!</v>
      </c>
      <c r="J2948" s="596"/>
      <c r="K2948" s="560"/>
      <c r="L2948" s="560"/>
      <c r="M2948" s="560"/>
      <c r="N2948" s="560"/>
      <c r="O2948" s="560"/>
      <c r="P2948" s="560"/>
      <c r="Q2948" s="560"/>
      <c r="R2948" s="560"/>
      <c r="S2948" s="560"/>
      <c r="T2948" s="560"/>
      <c r="U2948" s="560"/>
    </row>
    <row r="2949" spans="1:21">
      <c r="A2949" s="593">
        <f t="shared" si="276"/>
        <v>41397</v>
      </c>
      <c r="B2949" s="594">
        <v>41397.833503819442</v>
      </c>
      <c r="C2949" s="560">
        <f t="shared" si="277"/>
        <v>2013</v>
      </c>
      <c r="D2949" s="560">
        <f t="shared" si="278"/>
        <v>5</v>
      </c>
      <c r="E2949" s="560">
        <f t="shared" si="279"/>
        <v>3</v>
      </c>
      <c r="F2949" s="560">
        <f t="shared" si="280"/>
        <v>20</v>
      </c>
      <c r="G2949" s="595">
        <f t="shared" si="281"/>
        <v>6</v>
      </c>
      <c r="H2949" s="590">
        <f>CHOOSE('Output Sheet'!$B$4,'8760 Data'!J2949,'8760 Data'!K2949,'8760 Data'!L2949,'8760 Data'!M2949,'8760 Data'!N2949,'8760 Data'!O2949,'8760 Data'!P2949,'8760 Data'!Q2949,'8760 Data'!R2949,'8760 Data'!S2949,'8760 Data'!T2949,'8760 Data'!U2949)</f>
        <v>0</v>
      </c>
      <c r="I2949" s="591" t="e">
        <f>H2949/'Output Sheet'!$B$8</f>
        <v>#DIV/0!</v>
      </c>
      <c r="J2949" s="596"/>
      <c r="K2949" s="560"/>
      <c r="L2949" s="560"/>
      <c r="M2949" s="560"/>
      <c r="N2949" s="560"/>
      <c r="O2949" s="560"/>
      <c r="P2949" s="560"/>
      <c r="Q2949" s="560"/>
      <c r="R2949" s="560"/>
      <c r="S2949" s="560"/>
      <c r="T2949" s="560"/>
      <c r="U2949" s="560"/>
    </row>
    <row r="2950" spans="1:21">
      <c r="A2950" s="593">
        <f t="shared" si="276"/>
        <v>41397</v>
      </c>
      <c r="B2950" s="594">
        <v>41397.875170543979</v>
      </c>
      <c r="C2950" s="560">
        <f t="shared" si="277"/>
        <v>2013</v>
      </c>
      <c r="D2950" s="560">
        <f t="shared" si="278"/>
        <v>5</v>
      </c>
      <c r="E2950" s="560">
        <f t="shared" si="279"/>
        <v>3</v>
      </c>
      <c r="F2950" s="560">
        <f t="shared" si="280"/>
        <v>21</v>
      </c>
      <c r="G2950" s="595">
        <f t="shared" si="281"/>
        <v>6</v>
      </c>
      <c r="H2950" s="590">
        <f>CHOOSE('Output Sheet'!$B$4,'8760 Data'!J2950,'8760 Data'!K2950,'8760 Data'!L2950,'8760 Data'!M2950,'8760 Data'!N2950,'8760 Data'!O2950,'8760 Data'!P2950,'8760 Data'!Q2950,'8760 Data'!R2950,'8760 Data'!S2950,'8760 Data'!T2950,'8760 Data'!U2950)</f>
        <v>0</v>
      </c>
      <c r="I2950" s="591" t="e">
        <f>H2950/'Output Sheet'!$B$8</f>
        <v>#DIV/0!</v>
      </c>
      <c r="J2950" s="596"/>
      <c r="K2950" s="560"/>
      <c r="L2950" s="560"/>
      <c r="M2950" s="560"/>
      <c r="N2950" s="560"/>
      <c r="O2950" s="560"/>
      <c r="P2950" s="560"/>
      <c r="Q2950" s="560"/>
      <c r="R2950" s="560"/>
      <c r="S2950" s="560"/>
      <c r="T2950" s="560"/>
      <c r="U2950" s="560"/>
    </row>
    <row r="2951" spans="1:21">
      <c r="A2951" s="593">
        <f t="shared" si="276"/>
        <v>41397</v>
      </c>
      <c r="B2951" s="594">
        <v>41397.916837268516</v>
      </c>
      <c r="C2951" s="560">
        <f t="shared" si="277"/>
        <v>2013</v>
      </c>
      <c r="D2951" s="560">
        <f t="shared" si="278"/>
        <v>5</v>
      </c>
      <c r="E2951" s="560">
        <f t="shared" si="279"/>
        <v>3</v>
      </c>
      <c r="F2951" s="560">
        <f t="shared" si="280"/>
        <v>22</v>
      </c>
      <c r="G2951" s="595">
        <f t="shared" si="281"/>
        <v>6</v>
      </c>
      <c r="H2951" s="590">
        <f>CHOOSE('Output Sheet'!$B$4,'8760 Data'!J2951,'8760 Data'!K2951,'8760 Data'!L2951,'8760 Data'!M2951,'8760 Data'!N2951,'8760 Data'!O2951,'8760 Data'!P2951,'8760 Data'!Q2951,'8760 Data'!R2951,'8760 Data'!S2951,'8760 Data'!T2951,'8760 Data'!U2951)</f>
        <v>0</v>
      </c>
      <c r="I2951" s="591" t="e">
        <f>H2951/'Output Sheet'!$B$8</f>
        <v>#DIV/0!</v>
      </c>
      <c r="J2951" s="596"/>
      <c r="K2951" s="560"/>
      <c r="L2951" s="560"/>
      <c r="M2951" s="560"/>
      <c r="N2951" s="560"/>
      <c r="O2951" s="560"/>
      <c r="P2951" s="560"/>
      <c r="Q2951" s="560"/>
      <c r="R2951" s="560"/>
      <c r="S2951" s="560"/>
      <c r="T2951" s="560"/>
      <c r="U2951" s="560"/>
    </row>
    <row r="2952" spans="1:21">
      <c r="A2952" s="593">
        <f t="shared" si="276"/>
        <v>41397</v>
      </c>
      <c r="B2952" s="594">
        <v>41397.958503993053</v>
      </c>
      <c r="C2952" s="560">
        <f t="shared" si="277"/>
        <v>2013</v>
      </c>
      <c r="D2952" s="560">
        <f t="shared" si="278"/>
        <v>5</v>
      </c>
      <c r="E2952" s="560">
        <f t="shared" si="279"/>
        <v>3</v>
      </c>
      <c r="F2952" s="560">
        <f t="shared" si="280"/>
        <v>23</v>
      </c>
      <c r="G2952" s="595">
        <f t="shared" si="281"/>
        <v>6</v>
      </c>
      <c r="H2952" s="590">
        <f>CHOOSE('Output Sheet'!$B$4,'8760 Data'!J2952,'8760 Data'!K2952,'8760 Data'!L2952,'8760 Data'!M2952,'8760 Data'!N2952,'8760 Data'!O2952,'8760 Data'!P2952,'8760 Data'!Q2952,'8760 Data'!R2952,'8760 Data'!S2952,'8760 Data'!T2952,'8760 Data'!U2952)</f>
        <v>0</v>
      </c>
      <c r="I2952" s="591" t="e">
        <f>H2952/'Output Sheet'!$B$8</f>
        <v>#DIV/0!</v>
      </c>
      <c r="J2952" s="596"/>
      <c r="K2952" s="560"/>
      <c r="L2952" s="560"/>
      <c r="M2952" s="560"/>
      <c r="N2952" s="560"/>
      <c r="O2952" s="560"/>
      <c r="P2952" s="560"/>
      <c r="Q2952" s="560"/>
      <c r="R2952" s="560"/>
      <c r="S2952" s="560"/>
      <c r="T2952" s="560"/>
      <c r="U2952" s="560"/>
    </row>
    <row r="2953" spans="1:21">
      <c r="A2953" s="593">
        <f t="shared" si="276"/>
        <v>41398</v>
      </c>
      <c r="B2953" s="594">
        <v>41398.000170717591</v>
      </c>
      <c r="C2953" s="560">
        <f t="shared" si="277"/>
        <v>2013</v>
      </c>
      <c r="D2953" s="560">
        <f t="shared" si="278"/>
        <v>5</v>
      </c>
      <c r="E2953" s="560">
        <f t="shared" si="279"/>
        <v>4</v>
      </c>
      <c r="F2953" s="560">
        <f t="shared" si="280"/>
        <v>24</v>
      </c>
      <c r="G2953" s="595">
        <f t="shared" si="281"/>
        <v>7</v>
      </c>
      <c r="H2953" s="590">
        <f>CHOOSE('Output Sheet'!$B$4,'8760 Data'!J2953,'8760 Data'!K2953,'8760 Data'!L2953,'8760 Data'!M2953,'8760 Data'!N2953,'8760 Data'!O2953,'8760 Data'!P2953,'8760 Data'!Q2953,'8760 Data'!R2953,'8760 Data'!S2953,'8760 Data'!T2953,'8760 Data'!U2953)</f>
        <v>0</v>
      </c>
      <c r="I2953" s="591" t="e">
        <f>H2953/'Output Sheet'!$B$8</f>
        <v>#DIV/0!</v>
      </c>
      <c r="J2953" s="596"/>
      <c r="K2953" s="560"/>
      <c r="L2953" s="560"/>
      <c r="M2953" s="560"/>
      <c r="N2953" s="560"/>
      <c r="O2953" s="560"/>
      <c r="P2953" s="560"/>
      <c r="Q2953" s="560"/>
      <c r="R2953" s="560"/>
      <c r="S2953" s="560"/>
      <c r="T2953" s="560"/>
      <c r="U2953" s="560"/>
    </row>
    <row r="2954" spans="1:21">
      <c r="A2954" s="593">
        <f t="shared" si="276"/>
        <v>41398</v>
      </c>
      <c r="B2954" s="594">
        <v>41398.041837442128</v>
      </c>
      <c r="C2954" s="560">
        <f t="shared" si="277"/>
        <v>2013</v>
      </c>
      <c r="D2954" s="560">
        <f t="shared" si="278"/>
        <v>5</v>
      </c>
      <c r="E2954" s="560">
        <f t="shared" si="279"/>
        <v>4</v>
      </c>
      <c r="F2954" s="560">
        <f t="shared" si="280"/>
        <v>1</v>
      </c>
      <c r="G2954" s="595">
        <f t="shared" si="281"/>
        <v>7</v>
      </c>
      <c r="H2954" s="590">
        <f>CHOOSE('Output Sheet'!$B$4,'8760 Data'!J2954,'8760 Data'!K2954,'8760 Data'!L2954,'8760 Data'!M2954,'8760 Data'!N2954,'8760 Data'!O2954,'8760 Data'!P2954,'8760 Data'!Q2954,'8760 Data'!R2954,'8760 Data'!S2954,'8760 Data'!T2954,'8760 Data'!U2954)</f>
        <v>0</v>
      </c>
      <c r="I2954" s="591" t="e">
        <f>H2954/'Output Sheet'!$B$8</f>
        <v>#DIV/0!</v>
      </c>
      <c r="J2954" s="596"/>
      <c r="K2954" s="560"/>
      <c r="L2954" s="560"/>
      <c r="M2954" s="560"/>
      <c r="N2954" s="560"/>
      <c r="O2954" s="560"/>
      <c r="P2954" s="560"/>
      <c r="Q2954" s="560"/>
      <c r="R2954" s="560"/>
      <c r="S2954" s="560"/>
      <c r="T2954" s="560"/>
      <c r="U2954" s="560"/>
    </row>
    <row r="2955" spans="1:21">
      <c r="A2955" s="593">
        <f t="shared" si="276"/>
        <v>41398</v>
      </c>
      <c r="B2955" s="594">
        <v>41398.083504166665</v>
      </c>
      <c r="C2955" s="560">
        <f t="shared" si="277"/>
        <v>2013</v>
      </c>
      <c r="D2955" s="560">
        <f t="shared" si="278"/>
        <v>5</v>
      </c>
      <c r="E2955" s="560">
        <f t="shared" si="279"/>
        <v>4</v>
      </c>
      <c r="F2955" s="560">
        <f t="shared" si="280"/>
        <v>2</v>
      </c>
      <c r="G2955" s="595">
        <f t="shared" si="281"/>
        <v>7</v>
      </c>
      <c r="H2955" s="590">
        <f>CHOOSE('Output Sheet'!$B$4,'8760 Data'!J2955,'8760 Data'!K2955,'8760 Data'!L2955,'8760 Data'!M2955,'8760 Data'!N2955,'8760 Data'!O2955,'8760 Data'!P2955,'8760 Data'!Q2955,'8760 Data'!R2955,'8760 Data'!S2955,'8760 Data'!T2955,'8760 Data'!U2955)</f>
        <v>0</v>
      </c>
      <c r="I2955" s="591" t="e">
        <f>H2955/'Output Sheet'!$B$8</f>
        <v>#DIV/0!</v>
      </c>
      <c r="J2955" s="596"/>
      <c r="K2955" s="560"/>
      <c r="L2955" s="560"/>
      <c r="M2955" s="560"/>
      <c r="N2955" s="560"/>
      <c r="O2955" s="560"/>
      <c r="P2955" s="560"/>
      <c r="Q2955" s="560"/>
      <c r="R2955" s="560"/>
      <c r="S2955" s="560"/>
      <c r="T2955" s="560"/>
      <c r="U2955" s="560"/>
    </row>
    <row r="2956" spans="1:21">
      <c r="A2956" s="593">
        <f t="shared" si="276"/>
        <v>41398</v>
      </c>
      <c r="B2956" s="594">
        <v>41398.125170891202</v>
      </c>
      <c r="C2956" s="560">
        <f t="shared" si="277"/>
        <v>2013</v>
      </c>
      <c r="D2956" s="560">
        <f t="shared" si="278"/>
        <v>5</v>
      </c>
      <c r="E2956" s="560">
        <f t="shared" si="279"/>
        <v>4</v>
      </c>
      <c r="F2956" s="560">
        <f t="shared" si="280"/>
        <v>3</v>
      </c>
      <c r="G2956" s="595">
        <f t="shared" si="281"/>
        <v>7</v>
      </c>
      <c r="H2956" s="590">
        <f>CHOOSE('Output Sheet'!$B$4,'8760 Data'!J2956,'8760 Data'!K2956,'8760 Data'!L2956,'8760 Data'!M2956,'8760 Data'!N2956,'8760 Data'!O2956,'8760 Data'!P2956,'8760 Data'!Q2956,'8760 Data'!R2956,'8760 Data'!S2956,'8760 Data'!T2956,'8760 Data'!U2956)</f>
        <v>0</v>
      </c>
      <c r="I2956" s="591" t="e">
        <f>H2956/'Output Sheet'!$B$8</f>
        <v>#DIV/0!</v>
      </c>
      <c r="J2956" s="596"/>
      <c r="K2956" s="560"/>
      <c r="L2956" s="560"/>
      <c r="M2956" s="560"/>
      <c r="N2956" s="560"/>
      <c r="O2956" s="560"/>
      <c r="P2956" s="560"/>
      <c r="Q2956" s="560"/>
      <c r="R2956" s="560"/>
      <c r="S2956" s="560"/>
      <c r="T2956" s="560"/>
      <c r="U2956" s="560"/>
    </row>
    <row r="2957" spans="1:21">
      <c r="A2957" s="593">
        <f t="shared" si="276"/>
        <v>41398</v>
      </c>
      <c r="B2957" s="594">
        <v>41398.166837615739</v>
      </c>
      <c r="C2957" s="560">
        <f t="shared" si="277"/>
        <v>2013</v>
      </c>
      <c r="D2957" s="560">
        <f t="shared" si="278"/>
        <v>5</v>
      </c>
      <c r="E2957" s="560">
        <f t="shared" si="279"/>
        <v>4</v>
      </c>
      <c r="F2957" s="560">
        <f t="shared" si="280"/>
        <v>4</v>
      </c>
      <c r="G2957" s="595">
        <f t="shared" si="281"/>
        <v>7</v>
      </c>
      <c r="H2957" s="590">
        <f>CHOOSE('Output Sheet'!$B$4,'8760 Data'!J2957,'8760 Data'!K2957,'8760 Data'!L2957,'8760 Data'!M2957,'8760 Data'!N2957,'8760 Data'!O2957,'8760 Data'!P2957,'8760 Data'!Q2957,'8760 Data'!R2957,'8760 Data'!S2957,'8760 Data'!T2957,'8760 Data'!U2957)</f>
        <v>0</v>
      </c>
      <c r="I2957" s="591" t="e">
        <f>H2957/'Output Sheet'!$B$8</f>
        <v>#DIV/0!</v>
      </c>
      <c r="J2957" s="596"/>
      <c r="K2957" s="560"/>
      <c r="L2957" s="560"/>
      <c r="M2957" s="560"/>
      <c r="N2957" s="560"/>
      <c r="O2957" s="560"/>
      <c r="P2957" s="560"/>
      <c r="Q2957" s="560"/>
      <c r="R2957" s="560"/>
      <c r="S2957" s="560"/>
      <c r="T2957" s="560"/>
      <c r="U2957" s="560"/>
    </row>
    <row r="2958" spans="1:21">
      <c r="A2958" s="593">
        <f t="shared" si="276"/>
        <v>41398</v>
      </c>
      <c r="B2958" s="594">
        <v>41398.208504340277</v>
      </c>
      <c r="C2958" s="560">
        <f t="shared" si="277"/>
        <v>2013</v>
      </c>
      <c r="D2958" s="560">
        <f t="shared" si="278"/>
        <v>5</v>
      </c>
      <c r="E2958" s="560">
        <f t="shared" si="279"/>
        <v>4</v>
      </c>
      <c r="F2958" s="560">
        <f t="shared" si="280"/>
        <v>5</v>
      </c>
      <c r="G2958" s="595">
        <f t="shared" si="281"/>
        <v>7</v>
      </c>
      <c r="H2958" s="590">
        <f>CHOOSE('Output Sheet'!$B$4,'8760 Data'!J2958,'8760 Data'!K2958,'8760 Data'!L2958,'8760 Data'!M2958,'8760 Data'!N2958,'8760 Data'!O2958,'8760 Data'!P2958,'8760 Data'!Q2958,'8760 Data'!R2958,'8760 Data'!S2958,'8760 Data'!T2958,'8760 Data'!U2958)</f>
        <v>0</v>
      </c>
      <c r="I2958" s="591" t="e">
        <f>H2958/'Output Sheet'!$B$8</f>
        <v>#DIV/0!</v>
      </c>
      <c r="J2958" s="596"/>
      <c r="K2958" s="560"/>
      <c r="L2958" s="560"/>
      <c r="M2958" s="560"/>
      <c r="N2958" s="560"/>
      <c r="O2958" s="560"/>
      <c r="P2958" s="560"/>
      <c r="Q2958" s="560"/>
      <c r="R2958" s="560"/>
      <c r="S2958" s="560"/>
      <c r="T2958" s="560"/>
      <c r="U2958" s="560"/>
    </row>
    <row r="2959" spans="1:21">
      <c r="A2959" s="593">
        <f t="shared" si="276"/>
        <v>41398</v>
      </c>
      <c r="B2959" s="594">
        <v>41398.250171064814</v>
      </c>
      <c r="C2959" s="560">
        <f t="shared" si="277"/>
        <v>2013</v>
      </c>
      <c r="D2959" s="560">
        <f t="shared" si="278"/>
        <v>5</v>
      </c>
      <c r="E2959" s="560">
        <f t="shared" si="279"/>
        <v>4</v>
      </c>
      <c r="F2959" s="560">
        <f t="shared" si="280"/>
        <v>6</v>
      </c>
      <c r="G2959" s="595">
        <f t="shared" si="281"/>
        <v>7</v>
      </c>
      <c r="H2959" s="590">
        <f>CHOOSE('Output Sheet'!$B$4,'8760 Data'!J2959,'8760 Data'!K2959,'8760 Data'!L2959,'8760 Data'!M2959,'8760 Data'!N2959,'8760 Data'!O2959,'8760 Data'!P2959,'8760 Data'!Q2959,'8760 Data'!R2959,'8760 Data'!S2959,'8760 Data'!T2959,'8760 Data'!U2959)</f>
        <v>0</v>
      </c>
      <c r="I2959" s="591" t="e">
        <f>H2959/'Output Sheet'!$B$8</f>
        <v>#DIV/0!</v>
      </c>
      <c r="J2959" s="596"/>
      <c r="K2959" s="560"/>
      <c r="L2959" s="560"/>
      <c r="M2959" s="560"/>
      <c r="N2959" s="560"/>
      <c r="O2959" s="560"/>
      <c r="P2959" s="560"/>
      <c r="Q2959" s="560"/>
      <c r="R2959" s="560"/>
      <c r="S2959" s="560"/>
      <c r="T2959" s="560"/>
      <c r="U2959" s="560"/>
    </row>
    <row r="2960" spans="1:21">
      <c r="A2960" s="593">
        <f t="shared" si="276"/>
        <v>41398</v>
      </c>
      <c r="B2960" s="594">
        <v>41398.291837789351</v>
      </c>
      <c r="C2960" s="560">
        <f t="shared" si="277"/>
        <v>2013</v>
      </c>
      <c r="D2960" s="560">
        <f t="shared" si="278"/>
        <v>5</v>
      </c>
      <c r="E2960" s="560">
        <f t="shared" si="279"/>
        <v>4</v>
      </c>
      <c r="F2960" s="560">
        <f t="shared" si="280"/>
        <v>7</v>
      </c>
      <c r="G2960" s="595">
        <f t="shared" si="281"/>
        <v>7</v>
      </c>
      <c r="H2960" s="590">
        <f>CHOOSE('Output Sheet'!$B$4,'8760 Data'!J2960,'8760 Data'!K2960,'8760 Data'!L2960,'8760 Data'!M2960,'8760 Data'!N2960,'8760 Data'!O2960,'8760 Data'!P2960,'8760 Data'!Q2960,'8760 Data'!R2960,'8760 Data'!S2960,'8760 Data'!T2960,'8760 Data'!U2960)</f>
        <v>0</v>
      </c>
      <c r="I2960" s="591" t="e">
        <f>H2960/'Output Sheet'!$B$8</f>
        <v>#DIV/0!</v>
      </c>
      <c r="J2960" s="596"/>
      <c r="K2960" s="560"/>
      <c r="L2960" s="560"/>
      <c r="M2960" s="560"/>
      <c r="N2960" s="560"/>
      <c r="O2960" s="560"/>
      <c r="P2960" s="560"/>
      <c r="Q2960" s="560"/>
      <c r="R2960" s="560"/>
      <c r="S2960" s="560"/>
      <c r="T2960" s="560"/>
      <c r="U2960" s="560"/>
    </row>
    <row r="2961" spans="1:21">
      <c r="A2961" s="593">
        <f t="shared" si="276"/>
        <v>41398</v>
      </c>
      <c r="B2961" s="594">
        <v>41398.333504513888</v>
      </c>
      <c r="C2961" s="560">
        <f t="shared" si="277"/>
        <v>2013</v>
      </c>
      <c r="D2961" s="560">
        <f t="shared" si="278"/>
        <v>5</v>
      </c>
      <c r="E2961" s="560">
        <f t="shared" si="279"/>
        <v>4</v>
      </c>
      <c r="F2961" s="560">
        <f t="shared" si="280"/>
        <v>8</v>
      </c>
      <c r="G2961" s="595">
        <f t="shared" si="281"/>
        <v>7</v>
      </c>
      <c r="H2961" s="590">
        <f>CHOOSE('Output Sheet'!$B$4,'8760 Data'!J2961,'8760 Data'!K2961,'8760 Data'!L2961,'8760 Data'!M2961,'8760 Data'!N2961,'8760 Data'!O2961,'8760 Data'!P2961,'8760 Data'!Q2961,'8760 Data'!R2961,'8760 Data'!S2961,'8760 Data'!T2961,'8760 Data'!U2961)</f>
        <v>0</v>
      </c>
      <c r="I2961" s="591" t="e">
        <f>H2961/'Output Sheet'!$B$8</f>
        <v>#DIV/0!</v>
      </c>
      <c r="J2961" s="596"/>
      <c r="K2961" s="560"/>
      <c r="L2961" s="560"/>
      <c r="M2961" s="560"/>
      <c r="N2961" s="560"/>
      <c r="O2961" s="560"/>
      <c r="P2961" s="560"/>
      <c r="Q2961" s="560"/>
      <c r="R2961" s="560"/>
      <c r="S2961" s="560"/>
      <c r="T2961" s="560"/>
      <c r="U2961" s="560"/>
    </row>
    <row r="2962" spans="1:21">
      <c r="A2962" s="593">
        <f t="shared" si="276"/>
        <v>41398</v>
      </c>
      <c r="B2962" s="594">
        <v>41398.375171238426</v>
      </c>
      <c r="C2962" s="560">
        <f t="shared" si="277"/>
        <v>2013</v>
      </c>
      <c r="D2962" s="560">
        <f t="shared" si="278"/>
        <v>5</v>
      </c>
      <c r="E2962" s="560">
        <f t="shared" si="279"/>
        <v>4</v>
      </c>
      <c r="F2962" s="560">
        <f t="shared" si="280"/>
        <v>9</v>
      </c>
      <c r="G2962" s="595">
        <f t="shared" si="281"/>
        <v>7</v>
      </c>
      <c r="H2962" s="590">
        <f>CHOOSE('Output Sheet'!$B$4,'8760 Data'!J2962,'8760 Data'!K2962,'8760 Data'!L2962,'8760 Data'!M2962,'8760 Data'!N2962,'8760 Data'!O2962,'8760 Data'!P2962,'8760 Data'!Q2962,'8760 Data'!R2962,'8760 Data'!S2962,'8760 Data'!T2962,'8760 Data'!U2962)</f>
        <v>0</v>
      </c>
      <c r="I2962" s="591" t="e">
        <f>H2962/'Output Sheet'!$B$8</f>
        <v>#DIV/0!</v>
      </c>
      <c r="J2962" s="596"/>
      <c r="K2962" s="560"/>
      <c r="L2962" s="560"/>
      <c r="M2962" s="560"/>
      <c r="N2962" s="560"/>
      <c r="O2962" s="560"/>
      <c r="P2962" s="560"/>
      <c r="Q2962" s="560"/>
      <c r="R2962" s="560"/>
      <c r="S2962" s="560"/>
      <c r="T2962" s="560"/>
      <c r="U2962" s="560"/>
    </row>
    <row r="2963" spans="1:21">
      <c r="A2963" s="593">
        <f t="shared" si="276"/>
        <v>41398</v>
      </c>
      <c r="B2963" s="594">
        <v>41398.416837962963</v>
      </c>
      <c r="C2963" s="560">
        <f t="shared" si="277"/>
        <v>2013</v>
      </c>
      <c r="D2963" s="560">
        <f t="shared" si="278"/>
        <v>5</v>
      </c>
      <c r="E2963" s="560">
        <f t="shared" si="279"/>
        <v>4</v>
      </c>
      <c r="F2963" s="560">
        <f t="shared" si="280"/>
        <v>10</v>
      </c>
      <c r="G2963" s="595">
        <f t="shared" si="281"/>
        <v>7</v>
      </c>
      <c r="H2963" s="590">
        <f>CHOOSE('Output Sheet'!$B$4,'8760 Data'!J2963,'8760 Data'!K2963,'8760 Data'!L2963,'8760 Data'!M2963,'8760 Data'!N2963,'8760 Data'!O2963,'8760 Data'!P2963,'8760 Data'!Q2963,'8760 Data'!R2963,'8760 Data'!S2963,'8760 Data'!T2963,'8760 Data'!U2963)</f>
        <v>0</v>
      </c>
      <c r="I2963" s="591" t="e">
        <f>H2963/'Output Sheet'!$B$8</f>
        <v>#DIV/0!</v>
      </c>
      <c r="J2963" s="596"/>
      <c r="K2963" s="560"/>
      <c r="L2963" s="560"/>
      <c r="M2963" s="560"/>
      <c r="N2963" s="560"/>
      <c r="O2963" s="560"/>
      <c r="P2963" s="560"/>
      <c r="Q2963" s="560"/>
      <c r="R2963" s="560"/>
      <c r="S2963" s="560"/>
      <c r="T2963" s="560"/>
      <c r="U2963" s="560"/>
    </row>
    <row r="2964" spans="1:21">
      <c r="A2964" s="593">
        <f t="shared" si="276"/>
        <v>41398</v>
      </c>
      <c r="B2964" s="594">
        <v>41398.4585046875</v>
      </c>
      <c r="C2964" s="560">
        <f t="shared" si="277"/>
        <v>2013</v>
      </c>
      <c r="D2964" s="560">
        <f t="shared" si="278"/>
        <v>5</v>
      </c>
      <c r="E2964" s="560">
        <f t="shared" si="279"/>
        <v>4</v>
      </c>
      <c r="F2964" s="560">
        <f t="shared" si="280"/>
        <v>11</v>
      </c>
      <c r="G2964" s="595">
        <f t="shared" si="281"/>
        <v>7</v>
      </c>
      <c r="H2964" s="590">
        <f>CHOOSE('Output Sheet'!$B$4,'8760 Data'!J2964,'8760 Data'!K2964,'8760 Data'!L2964,'8760 Data'!M2964,'8760 Data'!N2964,'8760 Data'!O2964,'8760 Data'!P2964,'8760 Data'!Q2964,'8760 Data'!R2964,'8760 Data'!S2964,'8760 Data'!T2964,'8760 Data'!U2964)</f>
        <v>0</v>
      </c>
      <c r="I2964" s="591" t="e">
        <f>H2964/'Output Sheet'!$B$8</f>
        <v>#DIV/0!</v>
      </c>
      <c r="J2964" s="596"/>
      <c r="K2964" s="560"/>
      <c r="L2964" s="560"/>
      <c r="M2964" s="560"/>
      <c r="N2964" s="560"/>
      <c r="O2964" s="560"/>
      <c r="P2964" s="560"/>
      <c r="Q2964" s="560"/>
      <c r="R2964" s="560"/>
      <c r="S2964" s="560"/>
      <c r="T2964" s="560"/>
      <c r="U2964" s="560"/>
    </row>
    <row r="2965" spans="1:21">
      <c r="A2965" s="593">
        <f t="shared" si="276"/>
        <v>41398</v>
      </c>
      <c r="B2965" s="594">
        <v>41398.500171412037</v>
      </c>
      <c r="C2965" s="560">
        <f t="shared" si="277"/>
        <v>2013</v>
      </c>
      <c r="D2965" s="560">
        <f t="shared" si="278"/>
        <v>5</v>
      </c>
      <c r="E2965" s="560">
        <f t="shared" si="279"/>
        <v>4</v>
      </c>
      <c r="F2965" s="560">
        <f t="shared" si="280"/>
        <v>12</v>
      </c>
      <c r="G2965" s="595">
        <f t="shared" si="281"/>
        <v>7</v>
      </c>
      <c r="H2965" s="590">
        <f>CHOOSE('Output Sheet'!$B$4,'8760 Data'!J2965,'8760 Data'!K2965,'8760 Data'!L2965,'8760 Data'!M2965,'8760 Data'!N2965,'8760 Data'!O2965,'8760 Data'!P2965,'8760 Data'!Q2965,'8760 Data'!R2965,'8760 Data'!S2965,'8760 Data'!T2965,'8760 Data'!U2965)</f>
        <v>0</v>
      </c>
      <c r="I2965" s="591" t="e">
        <f>H2965/'Output Sheet'!$B$8</f>
        <v>#DIV/0!</v>
      </c>
      <c r="J2965" s="596"/>
      <c r="K2965" s="560"/>
      <c r="L2965" s="560"/>
      <c r="M2965" s="560"/>
      <c r="N2965" s="560"/>
      <c r="O2965" s="560"/>
      <c r="P2965" s="560"/>
      <c r="Q2965" s="560"/>
      <c r="R2965" s="560"/>
      <c r="S2965" s="560"/>
      <c r="T2965" s="560"/>
      <c r="U2965" s="560"/>
    </row>
    <row r="2966" spans="1:21">
      <c r="A2966" s="593">
        <f t="shared" si="276"/>
        <v>41398</v>
      </c>
      <c r="B2966" s="594">
        <v>41398.541838136574</v>
      </c>
      <c r="C2966" s="560">
        <f t="shared" si="277"/>
        <v>2013</v>
      </c>
      <c r="D2966" s="560">
        <f t="shared" si="278"/>
        <v>5</v>
      </c>
      <c r="E2966" s="560">
        <f t="shared" si="279"/>
        <v>4</v>
      </c>
      <c r="F2966" s="560">
        <f t="shared" si="280"/>
        <v>13</v>
      </c>
      <c r="G2966" s="595">
        <f t="shared" si="281"/>
        <v>7</v>
      </c>
      <c r="H2966" s="590">
        <f>CHOOSE('Output Sheet'!$B$4,'8760 Data'!J2966,'8760 Data'!K2966,'8760 Data'!L2966,'8760 Data'!M2966,'8760 Data'!N2966,'8760 Data'!O2966,'8760 Data'!P2966,'8760 Data'!Q2966,'8760 Data'!R2966,'8760 Data'!S2966,'8760 Data'!T2966,'8760 Data'!U2966)</f>
        <v>0</v>
      </c>
      <c r="I2966" s="591" t="e">
        <f>H2966/'Output Sheet'!$B$8</f>
        <v>#DIV/0!</v>
      </c>
      <c r="J2966" s="596"/>
      <c r="K2966" s="560"/>
      <c r="L2966" s="560"/>
      <c r="M2966" s="560"/>
      <c r="N2966" s="560"/>
      <c r="O2966" s="560"/>
      <c r="P2966" s="560"/>
      <c r="Q2966" s="560"/>
      <c r="R2966" s="560"/>
      <c r="S2966" s="560"/>
      <c r="T2966" s="560"/>
      <c r="U2966" s="560"/>
    </row>
    <row r="2967" spans="1:21">
      <c r="A2967" s="593">
        <f t="shared" si="276"/>
        <v>41398</v>
      </c>
      <c r="B2967" s="594">
        <v>41398.583504861112</v>
      </c>
      <c r="C2967" s="560">
        <f t="shared" si="277"/>
        <v>2013</v>
      </c>
      <c r="D2967" s="560">
        <f t="shared" si="278"/>
        <v>5</v>
      </c>
      <c r="E2967" s="560">
        <f t="shared" si="279"/>
        <v>4</v>
      </c>
      <c r="F2967" s="560">
        <f t="shared" si="280"/>
        <v>14</v>
      </c>
      <c r="G2967" s="595">
        <f t="shared" si="281"/>
        <v>7</v>
      </c>
      <c r="H2967" s="590">
        <f>CHOOSE('Output Sheet'!$B$4,'8760 Data'!J2967,'8760 Data'!K2967,'8760 Data'!L2967,'8760 Data'!M2967,'8760 Data'!N2967,'8760 Data'!O2967,'8760 Data'!P2967,'8760 Data'!Q2967,'8760 Data'!R2967,'8760 Data'!S2967,'8760 Data'!T2967,'8760 Data'!U2967)</f>
        <v>0</v>
      </c>
      <c r="I2967" s="591" t="e">
        <f>H2967/'Output Sheet'!$B$8</f>
        <v>#DIV/0!</v>
      </c>
      <c r="J2967" s="596"/>
      <c r="K2967" s="560"/>
      <c r="L2967" s="560"/>
      <c r="M2967" s="560"/>
      <c r="N2967" s="560"/>
      <c r="O2967" s="560"/>
      <c r="P2967" s="560"/>
      <c r="Q2967" s="560"/>
      <c r="R2967" s="560"/>
      <c r="S2967" s="560"/>
      <c r="T2967" s="560"/>
      <c r="U2967" s="560"/>
    </row>
    <row r="2968" spans="1:21">
      <c r="A2968" s="593">
        <f t="shared" si="276"/>
        <v>41398</v>
      </c>
      <c r="B2968" s="594">
        <v>41398.625171585649</v>
      </c>
      <c r="C2968" s="560">
        <f t="shared" si="277"/>
        <v>2013</v>
      </c>
      <c r="D2968" s="560">
        <f t="shared" si="278"/>
        <v>5</v>
      </c>
      <c r="E2968" s="560">
        <f t="shared" si="279"/>
        <v>4</v>
      </c>
      <c r="F2968" s="560">
        <f t="shared" si="280"/>
        <v>15</v>
      </c>
      <c r="G2968" s="595">
        <f t="shared" si="281"/>
        <v>7</v>
      </c>
      <c r="H2968" s="590">
        <f>CHOOSE('Output Sheet'!$B$4,'8760 Data'!J2968,'8760 Data'!K2968,'8760 Data'!L2968,'8760 Data'!M2968,'8760 Data'!N2968,'8760 Data'!O2968,'8760 Data'!P2968,'8760 Data'!Q2968,'8760 Data'!R2968,'8760 Data'!S2968,'8760 Data'!T2968,'8760 Data'!U2968)</f>
        <v>0</v>
      </c>
      <c r="I2968" s="591" t="e">
        <f>H2968/'Output Sheet'!$B$8</f>
        <v>#DIV/0!</v>
      </c>
      <c r="J2968" s="596"/>
      <c r="K2968" s="560"/>
      <c r="L2968" s="560"/>
      <c r="M2968" s="560"/>
      <c r="N2968" s="560"/>
      <c r="O2968" s="560"/>
      <c r="P2968" s="560"/>
      <c r="Q2968" s="560"/>
      <c r="R2968" s="560"/>
      <c r="S2968" s="560"/>
      <c r="T2968" s="560"/>
      <c r="U2968" s="560"/>
    </row>
    <row r="2969" spans="1:21">
      <c r="A2969" s="593">
        <f t="shared" si="276"/>
        <v>41398</v>
      </c>
      <c r="B2969" s="594">
        <v>41398.666838310186</v>
      </c>
      <c r="C2969" s="560">
        <f t="shared" si="277"/>
        <v>2013</v>
      </c>
      <c r="D2969" s="560">
        <f t="shared" si="278"/>
        <v>5</v>
      </c>
      <c r="E2969" s="560">
        <f t="shared" si="279"/>
        <v>4</v>
      </c>
      <c r="F2969" s="560">
        <f t="shared" si="280"/>
        <v>16</v>
      </c>
      <c r="G2969" s="595">
        <f t="shared" si="281"/>
        <v>7</v>
      </c>
      <c r="H2969" s="590">
        <f>CHOOSE('Output Sheet'!$B$4,'8760 Data'!J2969,'8760 Data'!K2969,'8760 Data'!L2969,'8760 Data'!M2969,'8760 Data'!N2969,'8760 Data'!O2969,'8760 Data'!P2969,'8760 Data'!Q2969,'8760 Data'!R2969,'8760 Data'!S2969,'8760 Data'!T2969,'8760 Data'!U2969)</f>
        <v>0</v>
      </c>
      <c r="I2969" s="591" t="e">
        <f>H2969/'Output Sheet'!$B$8</f>
        <v>#DIV/0!</v>
      </c>
      <c r="J2969" s="596"/>
      <c r="K2969" s="560"/>
      <c r="L2969" s="560"/>
      <c r="M2969" s="560"/>
      <c r="N2969" s="560"/>
      <c r="O2969" s="560"/>
      <c r="P2969" s="560"/>
      <c r="Q2969" s="560"/>
      <c r="R2969" s="560"/>
      <c r="S2969" s="560"/>
      <c r="T2969" s="560"/>
      <c r="U2969" s="560"/>
    </row>
    <row r="2970" spans="1:21">
      <c r="A2970" s="593">
        <f t="shared" si="276"/>
        <v>41398</v>
      </c>
      <c r="B2970" s="594">
        <v>41398.708505034723</v>
      </c>
      <c r="C2970" s="560">
        <f t="shared" si="277"/>
        <v>2013</v>
      </c>
      <c r="D2970" s="560">
        <f t="shared" si="278"/>
        <v>5</v>
      </c>
      <c r="E2970" s="560">
        <f t="shared" si="279"/>
        <v>4</v>
      </c>
      <c r="F2970" s="560">
        <f t="shared" si="280"/>
        <v>17</v>
      </c>
      <c r="G2970" s="595">
        <f t="shared" si="281"/>
        <v>7</v>
      </c>
      <c r="H2970" s="590">
        <f>CHOOSE('Output Sheet'!$B$4,'8760 Data'!J2970,'8760 Data'!K2970,'8760 Data'!L2970,'8760 Data'!M2970,'8760 Data'!N2970,'8760 Data'!O2970,'8760 Data'!P2970,'8760 Data'!Q2970,'8760 Data'!R2970,'8760 Data'!S2970,'8760 Data'!T2970,'8760 Data'!U2970)</f>
        <v>0</v>
      </c>
      <c r="I2970" s="591" t="e">
        <f>H2970/'Output Sheet'!$B$8</f>
        <v>#DIV/0!</v>
      </c>
      <c r="J2970" s="596"/>
      <c r="K2970" s="560"/>
      <c r="L2970" s="560"/>
      <c r="M2970" s="560"/>
      <c r="N2970" s="560"/>
      <c r="O2970" s="560"/>
      <c r="P2970" s="560"/>
      <c r="Q2970" s="560"/>
      <c r="R2970" s="560"/>
      <c r="S2970" s="560"/>
      <c r="T2970" s="560"/>
      <c r="U2970" s="560"/>
    </row>
    <row r="2971" spans="1:21">
      <c r="A2971" s="593">
        <f t="shared" si="276"/>
        <v>41398</v>
      </c>
      <c r="B2971" s="594">
        <v>41398.75017175926</v>
      </c>
      <c r="C2971" s="560">
        <f t="shared" si="277"/>
        <v>2013</v>
      </c>
      <c r="D2971" s="560">
        <f t="shared" si="278"/>
        <v>5</v>
      </c>
      <c r="E2971" s="560">
        <f t="shared" si="279"/>
        <v>4</v>
      </c>
      <c r="F2971" s="560">
        <f t="shared" si="280"/>
        <v>18</v>
      </c>
      <c r="G2971" s="595">
        <f t="shared" si="281"/>
        <v>7</v>
      </c>
      <c r="H2971" s="590">
        <f>CHOOSE('Output Sheet'!$B$4,'8760 Data'!J2971,'8760 Data'!K2971,'8760 Data'!L2971,'8760 Data'!M2971,'8760 Data'!N2971,'8760 Data'!O2971,'8760 Data'!P2971,'8760 Data'!Q2971,'8760 Data'!R2971,'8760 Data'!S2971,'8760 Data'!T2971,'8760 Data'!U2971)</f>
        <v>0</v>
      </c>
      <c r="I2971" s="591" t="e">
        <f>H2971/'Output Sheet'!$B$8</f>
        <v>#DIV/0!</v>
      </c>
      <c r="J2971" s="596"/>
      <c r="K2971" s="560"/>
      <c r="L2971" s="560"/>
      <c r="M2971" s="560"/>
      <c r="N2971" s="560"/>
      <c r="O2971" s="560"/>
      <c r="P2971" s="560"/>
      <c r="Q2971" s="560"/>
      <c r="R2971" s="560"/>
      <c r="S2971" s="560"/>
      <c r="T2971" s="560"/>
      <c r="U2971" s="560"/>
    </row>
    <row r="2972" spans="1:21">
      <c r="A2972" s="593">
        <f t="shared" si="276"/>
        <v>41398</v>
      </c>
      <c r="B2972" s="594">
        <v>41398.791838483798</v>
      </c>
      <c r="C2972" s="560">
        <f t="shared" si="277"/>
        <v>2013</v>
      </c>
      <c r="D2972" s="560">
        <f t="shared" si="278"/>
        <v>5</v>
      </c>
      <c r="E2972" s="560">
        <f t="shared" si="279"/>
        <v>4</v>
      </c>
      <c r="F2972" s="560">
        <f t="shared" si="280"/>
        <v>19</v>
      </c>
      <c r="G2972" s="595">
        <f t="shared" si="281"/>
        <v>7</v>
      </c>
      <c r="H2972" s="590">
        <f>CHOOSE('Output Sheet'!$B$4,'8760 Data'!J2972,'8760 Data'!K2972,'8760 Data'!L2972,'8760 Data'!M2972,'8760 Data'!N2972,'8760 Data'!O2972,'8760 Data'!P2972,'8760 Data'!Q2972,'8760 Data'!R2972,'8760 Data'!S2972,'8760 Data'!T2972,'8760 Data'!U2972)</f>
        <v>0</v>
      </c>
      <c r="I2972" s="591" t="e">
        <f>H2972/'Output Sheet'!$B$8</f>
        <v>#DIV/0!</v>
      </c>
      <c r="J2972" s="596"/>
      <c r="K2972" s="560"/>
      <c r="L2972" s="560"/>
      <c r="M2972" s="560"/>
      <c r="N2972" s="560"/>
      <c r="O2972" s="560"/>
      <c r="P2972" s="560"/>
      <c r="Q2972" s="560"/>
      <c r="R2972" s="560"/>
      <c r="S2972" s="560"/>
      <c r="T2972" s="560"/>
      <c r="U2972" s="560"/>
    </row>
    <row r="2973" spans="1:21">
      <c r="A2973" s="593">
        <f t="shared" si="276"/>
        <v>41398</v>
      </c>
      <c r="B2973" s="594">
        <v>41398.833505208335</v>
      </c>
      <c r="C2973" s="560">
        <f t="shared" si="277"/>
        <v>2013</v>
      </c>
      <c r="D2973" s="560">
        <f t="shared" si="278"/>
        <v>5</v>
      </c>
      <c r="E2973" s="560">
        <f t="shared" si="279"/>
        <v>4</v>
      </c>
      <c r="F2973" s="560">
        <f t="shared" si="280"/>
        <v>20</v>
      </c>
      <c r="G2973" s="595">
        <f t="shared" si="281"/>
        <v>7</v>
      </c>
      <c r="H2973" s="590">
        <f>CHOOSE('Output Sheet'!$B$4,'8760 Data'!J2973,'8760 Data'!K2973,'8760 Data'!L2973,'8760 Data'!M2973,'8760 Data'!N2973,'8760 Data'!O2973,'8760 Data'!P2973,'8760 Data'!Q2973,'8760 Data'!R2973,'8760 Data'!S2973,'8760 Data'!T2973,'8760 Data'!U2973)</f>
        <v>0</v>
      </c>
      <c r="I2973" s="591" t="e">
        <f>H2973/'Output Sheet'!$B$8</f>
        <v>#DIV/0!</v>
      </c>
      <c r="J2973" s="596"/>
      <c r="K2973" s="560"/>
      <c r="L2973" s="560"/>
      <c r="M2973" s="560"/>
      <c r="N2973" s="560"/>
      <c r="O2973" s="560"/>
      <c r="P2973" s="560"/>
      <c r="Q2973" s="560"/>
      <c r="R2973" s="560"/>
      <c r="S2973" s="560"/>
      <c r="T2973" s="560"/>
      <c r="U2973" s="560"/>
    </row>
    <row r="2974" spans="1:21">
      <c r="A2974" s="593">
        <f t="shared" si="276"/>
        <v>41398</v>
      </c>
      <c r="B2974" s="594">
        <v>41398.875171932872</v>
      </c>
      <c r="C2974" s="560">
        <f t="shared" si="277"/>
        <v>2013</v>
      </c>
      <c r="D2974" s="560">
        <f t="shared" si="278"/>
        <v>5</v>
      </c>
      <c r="E2974" s="560">
        <f t="shared" si="279"/>
        <v>4</v>
      </c>
      <c r="F2974" s="560">
        <f t="shared" si="280"/>
        <v>21</v>
      </c>
      <c r="G2974" s="595">
        <f t="shared" si="281"/>
        <v>7</v>
      </c>
      <c r="H2974" s="590">
        <f>CHOOSE('Output Sheet'!$B$4,'8760 Data'!J2974,'8760 Data'!K2974,'8760 Data'!L2974,'8760 Data'!M2974,'8760 Data'!N2974,'8760 Data'!O2974,'8760 Data'!P2974,'8760 Data'!Q2974,'8760 Data'!R2974,'8760 Data'!S2974,'8760 Data'!T2974,'8760 Data'!U2974)</f>
        <v>0</v>
      </c>
      <c r="I2974" s="591" t="e">
        <f>H2974/'Output Sheet'!$B$8</f>
        <v>#DIV/0!</v>
      </c>
      <c r="J2974" s="596"/>
      <c r="K2974" s="560"/>
      <c r="L2974" s="560"/>
      <c r="M2974" s="560"/>
      <c r="N2974" s="560"/>
      <c r="O2974" s="560"/>
      <c r="P2974" s="560"/>
      <c r="Q2974" s="560"/>
      <c r="R2974" s="560"/>
      <c r="S2974" s="560"/>
      <c r="T2974" s="560"/>
      <c r="U2974" s="560"/>
    </row>
    <row r="2975" spans="1:21">
      <c r="A2975" s="593">
        <f t="shared" si="276"/>
        <v>41398</v>
      </c>
      <c r="B2975" s="594">
        <v>41398.916838657409</v>
      </c>
      <c r="C2975" s="560">
        <f t="shared" si="277"/>
        <v>2013</v>
      </c>
      <c r="D2975" s="560">
        <f t="shared" si="278"/>
        <v>5</v>
      </c>
      <c r="E2975" s="560">
        <f t="shared" si="279"/>
        <v>4</v>
      </c>
      <c r="F2975" s="560">
        <f t="shared" si="280"/>
        <v>22</v>
      </c>
      <c r="G2975" s="595">
        <f t="shared" si="281"/>
        <v>7</v>
      </c>
      <c r="H2975" s="590">
        <f>CHOOSE('Output Sheet'!$B$4,'8760 Data'!J2975,'8760 Data'!K2975,'8760 Data'!L2975,'8760 Data'!M2975,'8760 Data'!N2975,'8760 Data'!O2975,'8760 Data'!P2975,'8760 Data'!Q2975,'8760 Data'!R2975,'8760 Data'!S2975,'8760 Data'!T2975,'8760 Data'!U2975)</f>
        <v>0</v>
      </c>
      <c r="I2975" s="591" t="e">
        <f>H2975/'Output Sheet'!$B$8</f>
        <v>#DIV/0!</v>
      </c>
      <c r="J2975" s="596"/>
      <c r="K2975" s="560"/>
      <c r="L2975" s="560"/>
      <c r="M2975" s="560"/>
      <c r="N2975" s="560"/>
      <c r="O2975" s="560"/>
      <c r="P2975" s="560"/>
      <c r="Q2975" s="560"/>
      <c r="R2975" s="560"/>
      <c r="S2975" s="560"/>
      <c r="T2975" s="560"/>
      <c r="U2975" s="560"/>
    </row>
    <row r="2976" spans="1:21">
      <c r="A2976" s="593">
        <f t="shared" si="276"/>
        <v>41398</v>
      </c>
      <c r="B2976" s="594">
        <v>41398.958505381946</v>
      </c>
      <c r="C2976" s="560">
        <f t="shared" si="277"/>
        <v>2013</v>
      </c>
      <c r="D2976" s="560">
        <f t="shared" si="278"/>
        <v>5</v>
      </c>
      <c r="E2976" s="560">
        <f t="shared" si="279"/>
        <v>4</v>
      </c>
      <c r="F2976" s="560">
        <f t="shared" si="280"/>
        <v>23</v>
      </c>
      <c r="G2976" s="595">
        <f t="shared" si="281"/>
        <v>7</v>
      </c>
      <c r="H2976" s="590">
        <f>CHOOSE('Output Sheet'!$B$4,'8760 Data'!J2976,'8760 Data'!K2976,'8760 Data'!L2976,'8760 Data'!M2976,'8760 Data'!N2976,'8760 Data'!O2976,'8760 Data'!P2976,'8760 Data'!Q2976,'8760 Data'!R2976,'8760 Data'!S2976,'8760 Data'!T2976,'8760 Data'!U2976)</f>
        <v>0</v>
      </c>
      <c r="I2976" s="591" t="e">
        <f>H2976/'Output Sheet'!$B$8</f>
        <v>#DIV/0!</v>
      </c>
      <c r="J2976" s="596"/>
      <c r="K2976" s="560"/>
      <c r="L2976" s="560"/>
      <c r="M2976" s="560"/>
      <c r="N2976" s="560"/>
      <c r="O2976" s="560"/>
      <c r="P2976" s="560"/>
      <c r="Q2976" s="560"/>
      <c r="R2976" s="560"/>
      <c r="S2976" s="560"/>
      <c r="T2976" s="560"/>
      <c r="U2976" s="560"/>
    </row>
    <row r="2977" spans="1:21">
      <c r="A2977" s="593">
        <f t="shared" si="276"/>
        <v>41399</v>
      </c>
      <c r="B2977" s="594">
        <v>41399.000172106484</v>
      </c>
      <c r="C2977" s="560">
        <f t="shared" si="277"/>
        <v>2013</v>
      </c>
      <c r="D2977" s="560">
        <f t="shared" si="278"/>
        <v>5</v>
      </c>
      <c r="E2977" s="560">
        <f t="shared" si="279"/>
        <v>5</v>
      </c>
      <c r="F2977" s="560">
        <f t="shared" si="280"/>
        <v>24</v>
      </c>
      <c r="G2977" s="595">
        <f t="shared" si="281"/>
        <v>1</v>
      </c>
      <c r="H2977" s="590">
        <f>CHOOSE('Output Sheet'!$B$4,'8760 Data'!J2977,'8760 Data'!K2977,'8760 Data'!L2977,'8760 Data'!M2977,'8760 Data'!N2977,'8760 Data'!O2977,'8760 Data'!P2977,'8760 Data'!Q2977,'8760 Data'!R2977,'8760 Data'!S2977,'8760 Data'!T2977,'8760 Data'!U2977)</f>
        <v>0</v>
      </c>
      <c r="I2977" s="591" t="e">
        <f>H2977/'Output Sheet'!$B$8</f>
        <v>#DIV/0!</v>
      </c>
      <c r="J2977" s="596"/>
      <c r="K2977" s="560"/>
      <c r="L2977" s="560"/>
      <c r="M2977" s="560"/>
      <c r="N2977" s="560"/>
      <c r="O2977" s="560"/>
      <c r="P2977" s="560"/>
      <c r="Q2977" s="560"/>
      <c r="R2977" s="560"/>
      <c r="S2977" s="560"/>
      <c r="T2977" s="560"/>
      <c r="U2977" s="560"/>
    </row>
    <row r="2978" spans="1:21">
      <c r="A2978" s="593">
        <f t="shared" si="276"/>
        <v>41399</v>
      </c>
      <c r="B2978" s="594">
        <v>41399.041838831021</v>
      </c>
      <c r="C2978" s="560">
        <f t="shared" si="277"/>
        <v>2013</v>
      </c>
      <c r="D2978" s="560">
        <f t="shared" si="278"/>
        <v>5</v>
      </c>
      <c r="E2978" s="560">
        <f t="shared" si="279"/>
        <v>5</v>
      </c>
      <c r="F2978" s="560">
        <f t="shared" si="280"/>
        <v>1</v>
      </c>
      <c r="G2978" s="595">
        <f t="shared" si="281"/>
        <v>1</v>
      </c>
      <c r="H2978" s="590">
        <f>CHOOSE('Output Sheet'!$B$4,'8760 Data'!J2978,'8760 Data'!K2978,'8760 Data'!L2978,'8760 Data'!M2978,'8760 Data'!N2978,'8760 Data'!O2978,'8760 Data'!P2978,'8760 Data'!Q2978,'8760 Data'!R2978,'8760 Data'!S2978,'8760 Data'!T2978,'8760 Data'!U2978)</f>
        <v>0</v>
      </c>
      <c r="I2978" s="591" t="e">
        <f>H2978/'Output Sheet'!$B$8</f>
        <v>#DIV/0!</v>
      </c>
      <c r="J2978" s="596"/>
      <c r="K2978" s="560"/>
      <c r="L2978" s="560"/>
      <c r="M2978" s="560"/>
      <c r="N2978" s="560"/>
      <c r="O2978" s="560"/>
      <c r="P2978" s="560"/>
      <c r="Q2978" s="560"/>
      <c r="R2978" s="560"/>
      <c r="S2978" s="560"/>
      <c r="T2978" s="560"/>
      <c r="U2978" s="560"/>
    </row>
    <row r="2979" spans="1:21">
      <c r="A2979" s="593">
        <f t="shared" si="276"/>
        <v>41399</v>
      </c>
      <c r="B2979" s="594">
        <v>41399.083505555558</v>
      </c>
      <c r="C2979" s="560">
        <f t="shared" si="277"/>
        <v>2013</v>
      </c>
      <c r="D2979" s="560">
        <f t="shared" si="278"/>
        <v>5</v>
      </c>
      <c r="E2979" s="560">
        <f t="shared" si="279"/>
        <v>5</v>
      </c>
      <c r="F2979" s="560">
        <f t="shared" si="280"/>
        <v>2</v>
      </c>
      <c r="G2979" s="595">
        <f t="shared" si="281"/>
        <v>1</v>
      </c>
      <c r="H2979" s="590">
        <f>CHOOSE('Output Sheet'!$B$4,'8760 Data'!J2979,'8760 Data'!K2979,'8760 Data'!L2979,'8760 Data'!M2979,'8760 Data'!N2979,'8760 Data'!O2979,'8760 Data'!P2979,'8760 Data'!Q2979,'8760 Data'!R2979,'8760 Data'!S2979,'8760 Data'!T2979,'8760 Data'!U2979)</f>
        <v>0</v>
      </c>
      <c r="I2979" s="591" t="e">
        <f>H2979/'Output Sheet'!$B$8</f>
        <v>#DIV/0!</v>
      </c>
      <c r="J2979" s="596"/>
      <c r="K2979" s="560"/>
      <c r="L2979" s="560"/>
      <c r="M2979" s="560"/>
      <c r="N2979" s="560"/>
      <c r="O2979" s="560"/>
      <c r="P2979" s="560"/>
      <c r="Q2979" s="560"/>
      <c r="R2979" s="560"/>
      <c r="S2979" s="560"/>
      <c r="T2979" s="560"/>
      <c r="U2979" s="560"/>
    </row>
    <row r="2980" spans="1:21">
      <c r="A2980" s="593">
        <f t="shared" si="276"/>
        <v>41399</v>
      </c>
      <c r="B2980" s="594">
        <v>41399.125172280095</v>
      </c>
      <c r="C2980" s="560">
        <f t="shared" si="277"/>
        <v>2013</v>
      </c>
      <c r="D2980" s="560">
        <f t="shared" si="278"/>
        <v>5</v>
      </c>
      <c r="E2980" s="560">
        <f t="shared" si="279"/>
        <v>5</v>
      </c>
      <c r="F2980" s="560">
        <f t="shared" si="280"/>
        <v>3</v>
      </c>
      <c r="G2980" s="595">
        <f t="shared" si="281"/>
        <v>1</v>
      </c>
      <c r="H2980" s="590">
        <f>CHOOSE('Output Sheet'!$B$4,'8760 Data'!J2980,'8760 Data'!K2980,'8760 Data'!L2980,'8760 Data'!M2980,'8760 Data'!N2980,'8760 Data'!O2980,'8760 Data'!P2980,'8760 Data'!Q2980,'8760 Data'!R2980,'8760 Data'!S2980,'8760 Data'!T2980,'8760 Data'!U2980)</f>
        <v>0</v>
      </c>
      <c r="I2980" s="591" t="e">
        <f>H2980/'Output Sheet'!$B$8</f>
        <v>#DIV/0!</v>
      </c>
      <c r="J2980" s="596"/>
      <c r="K2980" s="560"/>
      <c r="L2980" s="560"/>
      <c r="M2980" s="560"/>
      <c r="N2980" s="560"/>
      <c r="O2980" s="560"/>
      <c r="P2980" s="560"/>
      <c r="Q2980" s="560"/>
      <c r="R2980" s="560"/>
      <c r="S2980" s="560"/>
      <c r="T2980" s="560"/>
      <c r="U2980" s="560"/>
    </row>
    <row r="2981" spans="1:21">
      <c r="A2981" s="593">
        <f t="shared" si="276"/>
        <v>41399</v>
      </c>
      <c r="B2981" s="594">
        <v>41399.166839004632</v>
      </c>
      <c r="C2981" s="560">
        <f t="shared" si="277"/>
        <v>2013</v>
      </c>
      <c r="D2981" s="560">
        <f t="shared" si="278"/>
        <v>5</v>
      </c>
      <c r="E2981" s="560">
        <f t="shared" si="279"/>
        <v>5</v>
      </c>
      <c r="F2981" s="560">
        <f t="shared" si="280"/>
        <v>4</v>
      </c>
      <c r="G2981" s="595">
        <f t="shared" si="281"/>
        <v>1</v>
      </c>
      <c r="H2981" s="590">
        <f>CHOOSE('Output Sheet'!$B$4,'8760 Data'!J2981,'8760 Data'!K2981,'8760 Data'!L2981,'8760 Data'!M2981,'8760 Data'!N2981,'8760 Data'!O2981,'8760 Data'!P2981,'8760 Data'!Q2981,'8760 Data'!R2981,'8760 Data'!S2981,'8760 Data'!T2981,'8760 Data'!U2981)</f>
        <v>0</v>
      </c>
      <c r="I2981" s="591" t="e">
        <f>H2981/'Output Sheet'!$B$8</f>
        <v>#DIV/0!</v>
      </c>
      <c r="J2981" s="596"/>
      <c r="K2981" s="560"/>
      <c r="L2981" s="560"/>
      <c r="M2981" s="560"/>
      <c r="N2981" s="560"/>
      <c r="O2981" s="560"/>
      <c r="P2981" s="560"/>
      <c r="Q2981" s="560"/>
      <c r="R2981" s="560"/>
      <c r="S2981" s="560"/>
      <c r="T2981" s="560"/>
      <c r="U2981" s="560"/>
    </row>
    <row r="2982" spans="1:21">
      <c r="A2982" s="593">
        <f t="shared" si="276"/>
        <v>41399</v>
      </c>
      <c r="B2982" s="594">
        <v>41399.20850572917</v>
      </c>
      <c r="C2982" s="560">
        <f t="shared" si="277"/>
        <v>2013</v>
      </c>
      <c r="D2982" s="560">
        <f t="shared" si="278"/>
        <v>5</v>
      </c>
      <c r="E2982" s="560">
        <f t="shared" si="279"/>
        <v>5</v>
      </c>
      <c r="F2982" s="560">
        <f t="shared" si="280"/>
        <v>5</v>
      </c>
      <c r="G2982" s="595">
        <f t="shared" si="281"/>
        <v>1</v>
      </c>
      <c r="H2982" s="590">
        <f>CHOOSE('Output Sheet'!$B$4,'8760 Data'!J2982,'8760 Data'!K2982,'8760 Data'!L2982,'8760 Data'!M2982,'8760 Data'!N2982,'8760 Data'!O2982,'8760 Data'!P2982,'8760 Data'!Q2982,'8760 Data'!R2982,'8760 Data'!S2982,'8760 Data'!T2982,'8760 Data'!U2982)</f>
        <v>0</v>
      </c>
      <c r="I2982" s="591" t="e">
        <f>H2982/'Output Sheet'!$B$8</f>
        <v>#DIV/0!</v>
      </c>
      <c r="J2982" s="596"/>
      <c r="K2982" s="560"/>
      <c r="L2982" s="560"/>
      <c r="M2982" s="560"/>
      <c r="N2982" s="560"/>
      <c r="O2982" s="560"/>
      <c r="P2982" s="560"/>
      <c r="Q2982" s="560"/>
      <c r="R2982" s="560"/>
      <c r="S2982" s="560"/>
      <c r="T2982" s="560"/>
      <c r="U2982" s="560"/>
    </row>
    <row r="2983" spans="1:21">
      <c r="A2983" s="593">
        <f t="shared" si="276"/>
        <v>41399</v>
      </c>
      <c r="B2983" s="594">
        <v>41399.250172453707</v>
      </c>
      <c r="C2983" s="560">
        <f t="shared" si="277"/>
        <v>2013</v>
      </c>
      <c r="D2983" s="560">
        <f t="shared" si="278"/>
        <v>5</v>
      </c>
      <c r="E2983" s="560">
        <f t="shared" si="279"/>
        <v>5</v>
      </c>
      <c r="F2983" s="560">
        <f t="shared" si="280"/>
        <v>6</v>
      </c>
      <c r="G2983" s="595">
        <f t="shared" si="281"/>
        <v>1</v>
      </c>
      <c r="H2983" s="590">
        <f>CHOOSE('Output Sheet'!$B$4,'8760 Data'!J2983,'8760 Data'!K2983,'8760 Data'!L2983,'8760 Data'!M2983,'8760 Data'!N2983,'8760 Data'!O2983,'8760 Data'!P2983,'8760 Data'!Q2983,'8760 Data'!R2983,'8760 Data'!S2983,'8760 Data'!T2983,'8760 Data'!U2983)</f>
        <v>0</v>
      </c>
      <c r="I2983" s="591" t="e">
        <f>H2983/'Output Sheet'!$B$8</f>
        <v>#DIV/0!</v>
      </c>
      <c r="J2983" s="596"/>
      <c r="K2983" s="560"/>
      <c r="L2983" s="560"/>
      <c r="M2983" s="560"/>
      <c r="N2983" s="560"/>
      <c r="O2983" s="560"/>
      <c r="P2983" s="560"/>
      <c r="Q2983" s="560"/>
      <c r="R2983" s="560"/>
      <c r="S2983" s="560"/>
      <c r="T2983" s="560"/>
      <c r="U2983" s="560"/>
    </row>
    <row r="2984" spans="1:21">
      <c r="A2984" s="593">
        <f t="shared" si="276"/>
        <v>41399</v>
      </c>
      <c r="B2984" s="594">
        <v>41399.291839178244</v>
      </c>
      <c r="C2984" s="560">
        <f t="shared" si="277"/>
        <v>2013</v>
      </c>
      <c r="D2984" s="560">
        <f t="shared" si="278"/>
        <v>5</v>
      </c>
      <c r="E2984" s="560">
        <f t="shared" si="279"/>
        <v>5</v>
      </c>
      <c r="F2984" s="560">
        <f t="shared" si="280"/>
        <v>7</v>
      </c>
      <c r="G2984" s="595">
        <f t="shared" si="281"/>
        <v>1</v>
      </c>
      <c r="H2984" s="590">
        <f>CHOOSE('Output Sheet'!$B$4,'8760 Data'!J2984,'8760 Data'!K2984,'8760 Data'!L2984,'8760 Data'!M2984,'8760 Data'!N2984,'8760 Data'!O2984,'8760 Data'!P2984,'8760 Data'!Q2984,'8760 Data'!R2984,'8760 Data'!S2984,'8760 Data'!T2984,'8760 Data'!U2984)</f>
        <v>0</v>
      </c>
      <c r="I2984" s="591" t="e">
        <f>H2984/'Output Sheet'!$B$8</f>
        <v>#DIV/0!</v>
      </c>
      <c r="J2984" s="596"/>
      <c r="K2984" s="560"/>
      <c r="L2984" s="560"/>
      <c r="M2984" s="560"/>
      <c r="N2984" s="560"/>
      <c r="O2984" s="560"/>
      <c r="P2984" s="560"/>
      <c r="Q2984" s="560"/>
      <c r="R2984" s="560"/>
      <c r="S2984" s="560"/>
      <c r="T2984" s="560"/>
      <c r="U2984" s="560"/>
    </row>
    <row r="2985" spans="1:21">
      <c r="A2985" s="593">
        <f t="shared" si="276"/>
        <v>41399</v>
      </c>
      <c r="B2985" s="594">
        <v>41399.333505902781</v>
      </c>
      <c r="C2985" s="560">
        <f t="shared" si="277"/>
        <v>2013</v>
      </c>
      <c r="D2985" s="560">
        <f t="shared" si="278"/>
        <v>5</v>
      </c>
      <c r="E2985" s="560">
        <f t="shared" si="279"/>
        <v>5</v>
      </c>
      <c r="F2985" s="560">
        <f t="shared" si="280"/>
        <v>8</v>
      </c>
      <c r="G2985" s="595">
        <f t="shared" si="281"/>
        <v>1</v>
      </c>
      <c r="H2985" s="590">
        <f>CHOOSE('Output Sheet'!$B$4,'8760 Data'!J2985,'8760 Data'!K2985,'8760 Data'!L2985,'8760 Data'!M2985,'8760 Data'!N2985,'8760 Data'!O2985,'8760 Data'!P2985,'8760 Data'!Q2985,'8760 Data'!R2985,'8760 Data'!S2985,'8760 Data'!T2985,'8760 Data'!U2985)</f>
        <v>0</v>
      </c>
      <c r="I2985" s="591" t="e">
        <f>H2985/'Output Sheet'!$B$8</f>
        <v>#DIV/0!</v>
      </c>
      <c r="J2985" s="596"/>
      <c r="K2985" s="560"/>
      <c r="L2985" s="560"/>
      <c r="M2985" s="560"/>
      <c r="N2985" s="560"/>
      <c r="O2985" s="560"/>
      <c r="P2985" s="560"/>
      <c r="Q2985" s="560"/>
      <c r="R2985" s="560"/>
      <c r="S2985" s="560"/>
      <c r="T2985" s="560"/>
      <c r="U2985" s="560"/>
    </row>
    <row r="2986" spans="1:21">
      <c r="A2986" s="593">
        <f t="shared" si="276"/>
        <v>41399</v>
      </c>
      <c r="B2986" s="594">
        <v>41399.375172627311</v>
      </c>
      <c r="C2986" s="560">
        <f t="shared" si="277"/>
        <v>2013</v>
      </c>
      <c r="D2986" s="560">
        <f t="shared" si="278"/>
        <v>5</v>
      </c>
      <c r="E2986" s="560">
        <f t="shared" si="279"/>
        <v>5</v>
      </c>
      <c r="F2986" s="560">
        <f t="shared" si="280"/>
        <v>9</v>
      </c>
      <c r="G2986" s="595">
        <f t="shared" si="281"/>
        <v>1</v>
      </c>
      <c r="H2986" s="590">
        <f>CHOOSE('Output Sheet'!$B$4,'8760 Data'!J2986,'8760 Data'!K2986,'8760 Data'!L2986,'8760 Data'!M2986,'8760 Data'!N2986,'8760 Data'!O2986,'8760 Data'!P2986,'8760 Data'!Q2986,'8760 Data'!R2986,'8760 Data'!S2986,'8760 Data'!T2986,'8760 Data'!U2986)</f>
        <v>0</v>
      </c>
      <c r="I2986" s="591" t="e">
        <f>H2986/'Output Sheet'!$B$8</f>
        <v>#DIV/0!</v>
      </c>
      <c r="J2986" s="596"/>
      <c r="K2986" s="560"/>
      <c r="L2986" s="560"/>
      <c r="M2986" s="560"/>
      <c r="N2986" s="560"/>
      <c r="O2986" s="560"/>
      <c r="P2986" s="560"/>
      <c r="Q2986" s="560"/>
      <c r="R2986" s="560"/>
      <c r="S2986" s="560"/>
      <c r="T2986" s="560"/>
      <c r="U2986" s="560"/>
    </row>
    <row r="2987" spans="1:21">
      <c r="A2987" s="593">
        <f t="shared" si="276"/>
        <v>41399</v>
      </c>
      <c r="B2987" s="594">
        <v>41399.416839351848</v>
      </c>
      <c r="C2987" s="560">
        <f t="shared" si="277"/>
        <v>2013</v>
      </c>
      <c r="D2987" s="560">
        <f t="shared" si="278"/>
        <v>5</v>
      </c>
      <c r="E2987" s="560">
        <f t="shared" si="279"/>
        <v>5</v>
      </c>
      <c r="F2987" s="560">
        <f t="shared" si="280"/>
        <v>10</v>
      </c>
      <c r="G2987" s="595">
        <f t="shared" si="281"/>
        <v>1</v>
      </c>
      <c r="H2987" s="590">
        <f>CHOOSE('Output Sheet'!$B$4,'8760 Data'!J2987,'8760 Data'!K2987,'8760 Data'!L2987,'8760 Data'!M2987,'8760 Data'!N2987,'8760 Data'!O2987,'8760 Data'!P2987,'8760 Data'!Q2987,'8760 Data'!R2987,'8760 Data'!S2987,'8760 Data'!T2987,'8760 Data'!U2987)</f>
        <v>0</v>
      </c>
      <c r="I2987" s="591" t="e">
        <f>H2987/'Output Sheet'!$B$8</f>
        <v>#DIV/0!</v>
      </c>
      <c r="J2987" s="596"/>
      <c r="K2987" s="560"/>
      <c r="L2987" s="560"/>
      <c r="M2987" s="560"/>
      <c r="N2987" s="560"/>
      <c r="O2987" s="560"/>
      <c r="P2987" s="560"/>
      <c r="Q2987" s="560"/>
      <c r="R2987" s="560"/>
      <c r="S2987" s="560"/>
      <c r="T2987" s="560"/>
      <c r="U2987" s="560"/>
    </row>
    <row r="2988" spans="1:21">
      <c r="A2988" s="593">
        <f t="shared" si="276"/>
        <v>41399</v>
      </c>
      <c r="B2988" s="594">
        <v>41399.458506076386</v>
      </c>
      <c r="C2988" s="560">
        <f t="shared" si="277"/>
        <v>2013</v>
      </c>
      <c r="D2988" s="560">
        <f t="shared" si="278"/>
        <v>5</v>
      </c>
      <c r="E2988" s="560">
        <f t="shared" si="279"/>
        <v>5</v>
      </c>
      <c r="F2988" s="560">
        <f t="shared" si="280"/>
        <v>11</v>
      </c>
      <c r="G2988" s="595">
        <f t="shared" si="281"/>
        <v>1</v>
      </c>
      <c r="H2988" s="590">
        <f>CHOOSE('Output Sheet'!$B$4,'8760 Data'!J2988,'8760 Data'!K2988,'8760 Data'!L2988,'8760 Data'!M2988,'8760 Data'!N2988,'8760 Data'!O2988,'8760 Data'!P2988,'8760 Data'!Q2988,'8760 Data'!R2988,'8760 Data'!S2988,'8760 Data'!T2988,'8760 Data'!U2988)</f>
        <v>0</v>
      </c>
      <c r="I2988" s="591" t="e">
        <f>H2988/'Output Sheet'!$B$8</f>
        <v>#DIV/0!</v>
      </c>
      <c r="J2988" s="596"/>
      <c r="K2988" s="560"/>
      <c r="L2988" s="560"/>
      <c r="M2988" s="560"/>
      <c r="N2988" s="560"/>
      <c r="O2988" s="560"/>
      <c r="P2988" s="560"/>
      <c r="Q2988" s="560"/>
      <c r="R2988" s="560"/>
      <c r="S2988" s="560"/>
      <c r="T2988" s="560"/>
      <c r="U2988" s="560"/>
    </row>
    <row r="2989" spans="1:21">
      <c r="A2989" s="593">
        <f t="shared" si="276"/>
        <v>41399</v>
      </c>
      <c r="B2989" s="594">
        <v>41399.500172800923</v>
      </c>
      <c r="C2989" s="560">
        <f t="shared" si="277"/>
        <v>2013</v>
      </c>
      <c r="D2989" s="560">
        <f t="shared" si="278"/>
        <v>5</v>
      </c>
      <c r="E2989" s="560">
        <f t="shared" si="279"/>
        <v>5</v>
      </c>
      <c r="F2989" s="560">
        <f t="shared" si="280"/>
        <v>12</v>
      </c>
      <c r="G2989" s="595">
        <f t="shared" si="281"/>
        <v>1</v>
      </c>
      <c r="H2989" s="590">
        <f>CHOOSE('Output Sheet'!$B$4,'8760 Data'!J2989,'8760 Data'!K2989,'8760 Data'!L2989,'8760 Data'!M2989,'8760 Data'!N2989,'8760 Data'!O2989,'8760 Data'!P2989,'8760 Data'!Q2989,'8760 Data'!R2989,'8760 Data'!S2989,'8760 Data'!T2989,'8760 Data'!U2989)</f>
        <v>0</v>
      </c>
      <c r="I2989" s="591" t="e">
        <f>H2989/'Output Sheet'!$B$8</f>
        <v>#DIV/0!</v>
      </c>
      <c r="J2989" s="596"/>
      <c r="K2989" s="560"/>
      <c r="L2989" s="560"/>
      <c r="M2989" s="560"/>
      <c r="N2989" s="560"/>
      <c r="O2989" s="560"/>
      <c r="P2989" s="560"/>
      <c r="Q2989" s="560"/>
      <c r="R2989" s="560"/>
      <c r="S2989" s="560"/>
      <c r="T2989" s="560"/>
      <c r="U2989" s="560"/>
    </row>
    <row r="2990" spans="1:21">
      <c r="A2990" s="593">
        <f t="shared" si="276"/>
        <v>41399</v>
      </c>
      <c r="B2990" s="594">
        <v>41399.54183952546</v>
      </c>
      <c r="C2990" s="560">
        <f t="shared" si="277"/>
        <v>2013</v>
      </c>
      <c r="D2990" s="560">
        <f t="shared" si="278"/>
        <v>5</v>
      </c>
      <c r="E2990" s="560">
        <f t="shared" si="279"/>
        <v>5</v>
      </c>
      <c r="F2990" s="560">
        <f t="shared" si="280"/>
        <v>13</v>
      </c>
      <c r="G2990" s="595">
        <f t="shared" si="281"/>
        <v>1</v>
      </c>
      <c r="H2990" s="590">
        <f>CHOOSE('Output Sheet'!$B$4,'8760 Data'!J2990,'8760 Data'!K2990,'8760 Data'!L2990,'8760 Data'!M2990,'8760 Data'!N2990,'8760 Data'!O2990,'8760 Data'!P2990,'8760 Data'!Q2990,'8760 Data'!R2990,'8760 Data'!S2990,'8760 Data'!T2990,'8760 Data'!U2990)</f>
        <v>0</v>
      </c>
      <c r="I2990" s="591" t="e">
        <f>H2990/'Output Sheet'!$B$8</f>
        <v>#DIV/0!</v>
      </c>
      <c r="J2990" s="596"/>
      <c r="K2990" s="560"/>
      <c r="L2990" s="560"/>
      <c r="M2990" s="560"/>
      <c r="N2990" s="560"/>
      <c r="O2990" s="560"/>
      <c r="P2990" s="560"/>
      <c r="Q2990" s="560"/>
      <c r="R2990" s="560"/>
      <c r="S2990" s="560"/>
      <c r="T2990" s="560"/>
      <c r="U2990" s="560"/>
    </row>
    <row r="2991" spans="1:21">
      <c r="A2991" s="593">
        <f t="shared" si="276"/>
        <v>41399</v>
      </c>
      <c r="B2991" s="594">
        <v>41399.583506249997</v>
      </c>
      <c r="C2991" s="560">
        <f t="shared" si="277"/>
        <v>2013</v>
      </c>
      <c r="D2991" s="560">
        <f t="shared" si="278"/>
        <v>5</v>
      </c>
      <c r="E2991" s="560">
        <f t="shared" si="279"/>
        <v>5</v>
      </c>
      <c r="F2991" s="560">
        <f t="shared" si="280"/>
        <v>14</v>
      </c>
      <c r="G2991" s="595">
        <f t="shared" si="281"/>
        <v>1</v>
      </c>
      <c r="H2991" s="590">
        <f>CHOOSE('Output Sheet'!$B$4,'8760 Data'!J2991,'8760 Data'!K2991,'8760 Data'!L2991,'8760 Data'!M2991,'8760 Data'!N2991,'8760 Data'!O2991,'8760 Data'!P2991,'8760 Data'!Q2991,'8760 Data'!R2991,'8760 Data'!S2991,'8760 Data'!T2991,'8760 Data'!U2991)</f>
        <v>0</v>
      </c>
      <c r="I2991" s="591" t="e">
        <f>H2991/'Output Sheet'!$B$8</f>
        <v>#DIV/0!</v>
      </c>
      <c r="J2991" s="596"/>
      <c r="K2991" s="560"/>
      <c r="L2991" s="560"/>
      <c r="M2991" s="560"/>
      <c r="N2991" s="560"/>
      <c r="O2991" s="560"/>
      <c r="P2991" s="560"/>
      <c r="Q2991" s="560"/>
      <c r="R2991" s="560"/>
      <c r="S2991" s="560"/>
      <c r="T2991" s="560"/>
      <c r="U2991" s="560"/>
    </row>
    <row r="2992" spans="1:21">
      <c r="A2992" s="593">
        <f t="shared" si="276"/>
        <v>41399</v>
      </c>
      <c r="B2992" s="594">
        <v>41399.625172974535</v>
      </c>
      <c r="C2992" s="560">
        <f t="shared" si="277"/>
        <v>2013</v>
      </c>
      <c r="D2992" s="560">
        <f t="shared" si="278"/>
        <v>5</v>
      </c>
      <c r="E2992" s="560">
        <f t="shared" si="279"/>
        <v>5</v>
      </c>
      <c r="F2992" s="560">
        <f t="shared" si="280"/>
        <v>15</v>
      </c>
      <c r="G2992" s="595">
        <f t="shared" si="281"/>
        <v>1</v>
      </c>
      <c r="H2992" s="590">
        <f>CHOOSE('Output Sheet'!$B$4,'8760 Data'!J2992,'8760 Data'!K2992,'8760 Data'!L2992,'8760 Data'!M2992,'8760 Data'!N2992,'8760 Data'!O2992,'8760 Data'!P2992,'8760 Data'!Q2992,'8760 Data'!R2992,'8760 Data'!S2992,'8760 Data'!T2992,'8760 Data'!U2992)</f>
        <v>0</v>
      </c>
      <c r="I2992" s="591" t="e">
        <f>H2992/'Output Sheet'!$B$8</f>
        <v>#DIV/0!</v>
      </c>
      <c r="J2992" s="596"/>
      <c r="K2992" s="560"/>
      <c r="L2992" s="560"/>
      <c r="M2992" s="560"/>
      <c r="N2992" s="560"/>
      <c r="O2992" s="560"/>
      <c r="P2992" s="560"/>
      <c r="Q2992" s="560"/>
      <c r="R2992" s="560"/>
      <c r="S2992" s="560"/>
      <c r="T2992" s="560"/>
      <c r="U2992" s="560"/>
    </row>
    <row r="2993" spans="1:21">
      <c r="A2993" s="593">
        <f t="shared" si="276"/>
        <v>41399</v>
      </c>
      <c r="B2993" s="594">
        <v>41399.666839699072</v>
      </c>
      <c r="C2993" s="560">
        <f t="shared" si="277"/>
        <v>2013</v>
      </c>
      <c r="D2993" s="560">
        <f t="shared" si="278"/>
        <v>5</v>
      </c>
      <c r="E2993" s="560">
        <f t="shared" si="279"/>
        <v>5</v>
      </c>
      <c r="F2993" s="560">
        <f t="shared" si="280"/>
        <v>16</v>
      </c>
      <c r="G2993" s="595">
        <f t="shared" si="281"/>
        <v>1</v>
      </c>
      <c r="H2993" s="590">
        <f>CHOOSE('Output Sheet'!$B$4,'8760 Data'!J2993,'8760 Data'!K2993,'8760 Data'!L2993,'8760 Data'!M2993,'8760 Data'!N2993,'8760 Data'!O2993,'8760 Data'!P2993,'8760 Data'!Q2993,'8760 Data'!R2993,'8760 Data'!S2993,'8760 Data'!T2993,'8760 Data'!U2993)</f>
        <v>0</v>
      </c>
      <c r="I2993" s="591" t="e">
        <f>H2993/'Output Sheet'!$B$8</f>
        <v>#DIV/0!</v>
      </c>
      <c r="J2993" s="596"/>
      <c r="K2993" s="560"/>
      <c r="L2993" s="560"/>
      <c r="M2993" s="560"/>
      <c r="N2993" s="560"/>
      <c r="O2993" s="560"/>
      <c r="P2993" s="560"/>
      <c r="Q2993" s="560"/>
      <c r="R2993" s="560"/>
      <c r="S2993" s="560"/>
      <c r="T2993" s="560"/>
      <c r="U2993" s="560"/>
    </row>
    <row r="2994" spans="1:21">
      <c r="A2994" s="593">
        <f t="shared" si="276"/>
        <v>41399</v>
      </c>
      <c r="B2994" s="594">
        <v>41399.708506423609</v>
      </c>
      <c r="C2994" s="560">
        <f t="shared" si="277"/>
        <v>2013</v>
      </c>
      <c r="D2994" s="560">
        <f t="shared" si="278"/>
        <v>5</v>
      </c>
      <c r="E2994" s="560">
        <f t="shared" si="279"/>
        <v>5</v>
      </c>
      <c r="F2994" s="560">
        <f t="shared" si="280"/>
        <v>17</v>
      </c>
      <c r="G2994" s="595">
        <f t="shared" si="281"/>
        <v>1</v>
      </c>
      <c r="H2994" s="590">
        <f>CHOOSE('Output Sheet'!$B$4,'8760 Data'!J2994,'8760 Data'!K2994,'8760 Data'!L2994,'8760 Data'!M2994,'8760 Data'!N2994,'8760 Data'!O2994,'8760 Data'!P2994,'8760 Data'!Q2994,'8760 Data'!R2994,'8760 Data'!S2994,'8760 Data'!T2994,'8760 Data'!U2994)</f>
        <v>0</v>
      </c>
      <c r="I2994" s="591" t="e">
        <f>H2994/'Output Sheet'!$B$8</f>
        <v>#DIV/0!</v>
      </c>
      <c r="J2994" s="596"/>
      <c r="K2994" s="560"/>
      <c r="L2994" s="560"/>
      <c r="M2994" s="560"/>
      <c r="N2994" s="560"/>
      <c r="O2994" s="560"/>
      <c r="P2994" s="560"/>
      <c r="Q2994" s="560"/>
      <c r="R2994" s="560"/>
      <c r="S2994" s="560"/>
      <c r="T2994" s="560"/>
      <c r="U2994" s="560"/>
    </row>
    <row r="2995" spans="1:21">
      <c r="A2995" s="593">
        <f t="shared" si="276"/>
        <v>41399</v>
      </c>
      <c r="B2995" s="594">
        <v>41399.750173148146</v>
      </c>
      <c r="C2995" s="560">
        <f t="shared" si="277"/>
        <v>2013</v>
      </c>
      <c r="D2995" s="560">
        <f t="shared" si="278"/>
        <v>5</v>
      </c>
      <c r="E2995" s="560">
        <f t="shared" si="279"/>
        <v>5</v>
      </c>
      <c r="F2995" s="560">
        <f t="shared" si="280"/>
        <v>18</v>
      </c>
      <c r="G2995" s="595">
        <f t="shared" si="281"/>
        <v>1</v>
      </c>
      <c r="H2995" s="590">
        <f>CHOOSE('Output Sheet'!$B$4,'8760 Data'!J2995,'8760 Data'!K2995,'8760 Data'!L2995,'8760 Data'!M2995,'8760 Data'!N2995,'8760 Data'!O2995,'8760 Data'!P2995,'8760 Data'!Q2995,'8760 Data'!R2995,'8760 Data'!S2995,'8760 Data'!T2995,'8760 Data'!U2995)</f>
        <v>0</v>
      </c>
      <c r="I2995" s="591" t="e">
        <f>H2995/'Output Sheet'!$B$8</f>
        <v>#DIV/0!</v>
      </c>
      <c r="J2995" s="596"/>
      <c r="K2995" s="560"/>
      <c r="L2995" s="560"/>
      <c r="M2995" s="560"/>
      <c r="N2995" s="560"/>
      <c r="O2995" s="560"/>
      <c r="P2995" s="560"/>
      <c r="Q2995" s="560"/>
      <c r="R2995" s="560"/>
      <c r="S2995" s="560"/>
      <c r="T2995" s="560"/>
      <c r="U2995" s="560"/>
    </row>
    <row r="2996" spans="1:21">
      <c r="A2996" s="593">
        <f t="shared" si="276"/>
        <v>41399</v>
      </c>
      <c r="B2996" s="594">
        <v>41399.791839872683</v>
      </c>
      <c r="C2996" s="560">
        <f t="shared" si="277"/>
        <v>2013</v>
      </c>
      <c r="D2996" s="560">
        <f t="shared" si="278"/>
        <v>5</v>
      </c>
      <c r="E2996" s="560">
        <f t="shared" si="279"/>
        <v>5</v>
      </c>
      <c r="F2996" s="560">
        <f t="shared" si="280"/>
        <v>19</v>
      </c>
      <c r="G2996" s="595">
        <f t="shared" si="281"/>
        <v>1</v>
      </c>
      <c r="H2996" s="590">
        <f>CHOOSE('Output Sheet'!$B$4,'8760 Data'!J2996,'8760 Data'!K2996,'8760 Data'!L2996,'8760 Data'!M2996,'8760 Data'!N2996,'8760 Data'!O2996,'8760 Data'!P2996,'8760 Data'!Q2996,'8760 Data'!R2996,'8760 Data'!S2996,'8760 Data'!T2996,'8760 Data'!U2996)</f>
        <v>0</v>
      </c>
      <c r="I2996" s="591" t="e">
        <f>H2996/'Output Sheet'!$B$8</f>
        <v>#DIV/0!</v>
      </c>
      <c r="J2996" s="596"/>
      <c r="K2996" s="560"/>
      <c r="L2996" s="560"/>
      <c r="M2996" s="560"/>
      <c r="N2996" s="560"/>
      <c r="O2996" s="560"/>
      <c r="P2996" s="560"/>
      <c r="Q2996" s="560"/>
      <c r="R2996" s="560"/>
      <c r="S2996" s="560"/>
      <c r="T2996" s="560"/>
      <c r="U2996" s="560"/>
    </row>
    <row r="2997" spans="1:21">
      <c r="A2997" s="593">
        <f t="shared" si="276"/>
        <v>41399</v>
      </c>
      <c r="B2997" s="594">
        <v>41399.833506597221</v>
      </c>
      <c r="C2997" s="560">
        <f t="shared" si="277"/>
        <v>2013</v>
      </c>
      <c r="D2997" s="560">
        <f t="shared" si="278"/>
        <v>5</v>
      </c>
      <c r="E2997" s="560">
        <f t="shared" si="279"/>
        <v>5</v>
      </c>
      <c r="F2997" s="560">
        <f t="shared" si="280"/>
        <v>20</v>
      </c>
      <c r="G2997" s="595">
        <f t="shared" si="281"/>
        <v>1</v>
      </c>
      <c r="H2997" s="590">
        <f>CHOOSE('Output Sheet'!$B$4,'8760 Data'!J2997,'8760 Data'!K2997,'8760 Data'!L2997,'8760 Data'!M2997,'8760 Data'!N2997,'8760 Data'!O2997,'8760 Data'!P2997,'8760 Data'!Q2997,'8760 Data'!R2997,'8760 Data'!S2997,'8760 Data'!T2997,'8760 Data'!U2997)</f>
        <v>0</v>
      </c>
      <c r="I2997" s="591" t="e">
        <f>H2997/'Output Sheet'!$B$8</f>
        <v>#DIV/0!</v>
      </c>
      <c r="J2997" s="596"/>
      <c r="K2997" s="560"/>
      <c r="L2997" s="560"/>
      <c r="M2997" s="560"/>
      <c r="N2997" s="560"/>
      <c r="O2997" s="560"/>
      <c r="P2997" s="560"/>
      <c r="Q2997" s="560"/>
      <c r="R2997" s="560"/>
      <c r="S2997" s="560"/>
      <c r="T2997" s="560"/>
      <c r="U2997" s="560"/>
    </row>
    <row r="2998" spans="1:21">
      <c r="A2998" s="593">
        <f t="shared" si="276"/>
        <v>41399</v>
      </c>
      <c r="B2998" s="594">
        <v>41399.875173321758</v>
      </c>
      <c r="C2998" s="560">
        <f t="shared" si="277"/>
        <v>2013</v>
      </c>
      <c r="D2998" s="560">
        <f t="shared" si="278"/>
        <v>5</v>
      </c>
      <c r="E2998" s="560">
        <f t="shared" si="279"/>
        <v>5</v>
      </c>
      <c r="F2998" s="560">
        <f t="shared" si="280"/>
        <v>21</v>
      </c>
      <c r="G2998" s="595">
        <f t="shared" si="281"/>
        <v>1</v>
      </c>
      <c r="H2998" s="590">
        <f>CHOOSE('Output Sheet'!$B$4,'8760 Data'!J2998,'8760 Data'!K2998,'8760 Data'!L2998,'8760 Data'!M2998,'8760 Data'!N2998,'8760 Data'!O2998,'8760 Data'!P2998,'8760 Data'!Q2998,'8760 Data'!R2998,'8760 Data'!S2998,'8760 Data'!T2998,'8760 Data'!U2998)</f>
        <v>0</v>
      </c>
      <c r="I2998" s="591" t="e">
        <f>H2998/'Output Sheet'!$B$8</f>
        <v>#DIV/0!</v>
      </c>
      <c r="J2998" s="596"/>
      <c r="K2998" s="560"/>
      <c r="L2998" s="560"/>
      <c r="M2998" s="560"/>
      <c r="N2998" s="560"/>
      <c r="O2998" s="560"/>
      <c r="P2998" s="560"/>
      <c r="Q2998" s="560"/>
      <c r="R2998" s="560"/>
      <c r="S2998" s="560"/>
      <c r="T2998" s="560"/>
      <c r="U2998" s="560"/>
    </row>
    <row r="2999" spans="1:21">
      <c r="A2999" s="593">
        <f t="shared" si="276"/>
        <v>41399</v>
      </c>
      <c r="B2999" s="594">
        <v>41399.916840046295</v>
      </c>
      <c r="C2999" s="560">
        <f t="shared" si="277"/>
        <v>2013</v>
      </c>
      <c r="D2999" s="560">
        <f t="shared" si="278"/>
        <v>5</v>
      </c>
      <c r="E2999" s="560">
        <f t="shared" si="279"/>
        <v>5</v>
      </c>
      <c r="F2999" s="560">
        <f t="shared" si="280"/>
        <v>22</v>
      </c>
      <c r="G2999" s="595">
        <f t="shared" si="281"/>
        <v>1</v>
      </c>
      <c r="H2999" s="590">
        <f>CHOOSE('Output Sheet'!$B$4,'8760 Data'!J2999,'8760 Data'!K2999,'8760 Data'!L2999,'8760 Data'!M2999,'8760 Data'!N2999,'8760 Data'!O2999,'8760 Data'!P2999,'8760 Data'!Q2999,'8760 Data'!R2999,'8760 Data'!S2999,'8760 Data'!T2999,'8760 Data'!U2999)</f>
        <v>0</v>
      </c>
      <c r="I2999" s="591" t="e">
        <f>H2999/'Output Sheet'!$B$8</f>
        <v>#DIV/0!</v>
      </c>
      <c r="J2999" s="596"/>
      <c r="K2999" s="560"/>
      <c r="L2999" s="560"/>
      <c r="M2999" s="560"/>
      <c r="N2999" s="560"/>
      <c r="O2999" s="560"/>
      <c r="P2999" s="560"/>
      <c r="Q2999" s="560"/>
      <c r="R2999" s="560"/>
      <c r="S2999" s="560"/>
      <c r="T2999" s="560"/>
      <c r="U2999" s="560"/>
    </row>
    <row r="3000" spans="1:21">
      <c r="A3000" s="593">
        <f t="shared" si="276"/>
        <v>41399</v>
      </c>
      <c r="B3000" s="594">
        <v>41399.958506770832</v>
      </c>
      <c r="C3000" s="560">
        <f t="shared" si="277"/>
        <v>2013</v>
      </c>
      <c r="D3000" s="560">
        <f t="shared" si="278"/>
        <v>5</v>
      </c>
      <c r="E3000" s="560">
        <f t="shared" si="279"/>
        <v>5</v>
      </c>
      <c r="F3000" s="560">
        <f t="shared" si="280"/>
        <v>23</v>
      </c>
      <c r="G3000" s="595">
        <f t="shared" si="281"/>
        <v>1</v>
      </c>
      <c r="H3000" s="590">
        <f>CHOOSE('Output Sheet'!$B$4,'8760 Data'!J3000,'8760 Data'!K3000,'8760 Data'!L3000,'8760 Data'!M3000,'8760 Data'!N3000,'8760 Data'!O3000,'8760 Data'!P3000,'8760 Data'!Q3000,'8760 Data'!R3000,'8760 Data'!S3000,'8760 Data'!T3000,'8760 Data'!U3000)</f>
        <v>0</v>
      </c>
      <c r="I3000" s="591" t="e">
        <f>H3000/'Output Sheet'!$B$8</f>
        <v>#DIV/0!</v>
      </c>
      <c r="J3000" s="596"/>
      <c r="K3000" s="560"/>
      <c r="L3000" s="560"/>
      <c r="M3000" s="560"/>
      <c r="N3000" s="560"/>
      <c r="O3000" s="560"/>
      <c r="P3000" s="560"/>
      <c r="Q3000" s="560"/>
      <c r="R3000" s="560"/>
      <c r="S3000" s="560"/>
      <c r="T3000" s="560"/>
      <c r="U3000" s="560"/>
    </row>
    <row r="3001" spans="1:21">
      <c r="A3001" s="593">
        <f t="shared" si="276"/>
        <v>41400</v>
      </c>
      <c r="B3001" s="594">
        <v>41400.000173495369</v>
      </c>
      <c r="C3001" s="560">
        <f t="shared" si="277"/>
        <v>2013</v>
      </c>
      <c r="D3001" s="560">
        <f t="shared" si="278"/>
        <v>5</v>
      </c>
      <c r="E3001" s="560">
        <f t="shared" si="279"/>
        <v>6</v>
      </c>
      <c r="F3001" s="560">
        <f t="shared" si="280"/>
        <v>24</v>
      </c>
      <c r="G3001" s="595">
        <f t="shared" si="281"/>
        <v>2</v>
      </c>
      <c r="H3001" s="590">
        <f>CHOOSE('Output Sheet'!$B$4,'8760 Data'!J3001,'8760 Data'!K3001,'8760 Data'!L3001,'8760 Data'!M3001,'8760 Data'!N3001,'8760 Data'!O3001,'8760 Data'!P3001,'8760 Data'!Q3001,'8760 Data'!R3001,'8760 Data'!S3001,'8760 Data'!T3001,'8760 Data'!U3001)</f>
        <v>0</v>
      </c>
      <c r="I3001" s="591" t="e">
        <f>H3001/'Output Sheet'!$B$8</f>
        <v>#DIV/0!</v>
      </c>
      <c r="J3001" s="596"/>
      <c r="K3001" s="560"/>
      <c r="L3001" s="560"/>
      <c r="M3001" s="560"/>
      <c r="N3001" s="560"/>
      <c r="O3001" s="560"/>
      <c r="P3001" s="560"/>
      <c r="Q3001" s="560"/>
      <c r="R3001" s="560"/>
      <c r="S3001" s="560"/>
      <c r="T3001" s="560"/>
      <c r="U3001" s="560"/>
    </row>
    <row r="3002" spans="1:21">
      <c r="A3002" s="593">
        <f t="shared" si="276"/>
        <v>41400</v>
      </c>
      <c r="B3002" s="594">
        <v>41400.041840219907</v>
      </c>
      <c r="C3002" s="560">
        <f t="shared" si="277"/>
        <v>2013</v>
      </c>
      <c r="D3002" s="560">
        <f t="shared" si="278"/>
        <v>5</v>
      </c>
      <c r="E3002" s="560">
        <f t="shared" si="279"/>
        <v>6</v>
      </c>
      <c r="F3002" s="560">
        <f t="shared" si="280"/>
        <v>1</v>
      </c>
      <c r="G3002" s="595">
        <f t="shared" si="281"/>
        <v>2</v>
      </c>
      <c r="H3002" s="590">
        <f>CHOOSE('Output Sheet'!$B$4,'8760 Data'!J3002,'8760 Data'!K3002,'8760 Data'!L3002,'8760 Data'!M3002,'8760 Data'!N3002,'8760 Data'!O3002,'8760 Data'!P3002,'8760 Data'!Q3002,'8760 Data'!R3002,'8760 Data'!S3002,'8760 Data'!T3002,'8760 Data'!U3002)</f>
        <v>0</v>
      </c>
      <c r="I3002" s="591" t="e">
        <f>H3002/'Output Sheet'!$B$8</f>
        <v>#DIV/0!</v>
      </c>
      <c r="J3002" s="596"/>
      <c r="K3002" s="560"/>
      <c r="L3002" s="560"/>
      <c r="M3002" s="560"/>
      <c r="N3002" s="560"/>
      <c r="O3002" s="560"/>
      <c r="P3002" s="560"/>
      <c r="Q3002" s="560"/>
      <c r="R3002" s="560"/>
      <c r="S3002" s="560"/>
      <c r="T3002" s="560"/>
      <c r="U3002" s="560"/>
    </row>
    <row r="3003" spans="1:21">
      <c r="A3003" s="593">
        <f t="shared" si="276"/>
        <v>41400</v>
      </c>
      <c r="B3003" s="594">
        <v>41400.083506944444</v>
      </c>
      <c r="C3003" s="560">
        <f t="shared" si="277"/>
        <v>2013</v>
      </c>
      <c r="D3003" s="560">
        <f t="shared" si="278"/>
        <v>5</v>
      </c>
      <c r="E3003" s="560">
        <f t="shared" si="279"/>
        <v>6</v>
      </c>
      <c r="F3003" s="560">
        <f t="shared" si="280"/>
        <v>2</v>
      </c>
      <c r="G3003" s="595">
        <f t="shared" si="281"/>
        <v>2</v>
      </c>
      <c r="H3003" s="590">
        <f>CHOOSE('Output Sheet'!$B$4,'8760 Data'!J3003,'8760 Data'!K3003,'8760 Data'!L3003,'8760 Data'!M3003,'8760 Data'!N3003,'8760 Data'!O3003,'8760 Data'!P3003,'8760 Data'!Q3003,'8760 Data'!R3003,'8760 Data'!S3003,'8760 Data'!T3003,'8760 Data'!U3003)</f>
        <v>0</v>
      </c>
      <c r="I3003" s="591" t="e">
        <f>H3003/'Output Sheet'!$B$8</f>
        <v>#DIV/0!</v>
      </c>
      <c r="J3003" s="596"/>
      <c r="K3003" s="560"/>
      <c r="L3003" s="560"/>
      <c r="M3003" s="560"/>
      <c r="N3003" s="560"/>
      <c r="O3003" s="560"/>
      <c r="P3003" s="560"/>
      <c r="Q3003" s="560"/>
      <c r="R3003" s="560"/>
      <c r="S3003" s="560"/>
      <c r="T3003" s="560"/>
      <c r="U3003" s="560"/>
    </row>
    <row r="3004" spans="1:21">
      <c r="A3004" s="593">
        <f t="shared" si="276"/>
        <v>41400</v>
      </c>
      <c r="B3004" s="594">
        <v>41400.125173668981</v>
      </c>
      <c r="C3004" s="560">
        <f t="shared" si="277"/>
        <v>2013</v>
      </c>
      <c r="D3004" s="560">
        <f t="shared" si="278"/>
        <v>5</v>
      </c>
      <c r="E3004" s="560">
        <f t="shared" si="279"/>
        <v>6</v>
      </c>
      <c r="F3004" s="560">
        <f t="shared" si="280"/>
        <v>3</v>
      </c>
      <c r="G3004" s="595">
        <f t="shared" si="281"/>
        <v>2</v>
      </c>
      <c r="H3004" s="590">
        <f>CHOOSE('Output Sheet'!$B$4,'8760 Data'!J3004,'8760 Data'!K3004,'8760 Data'!L3004,'8760 Data'!M3004,'8760 Data'!N3004,'8760 Data'!O3004,'8760 Data'!P3004,'8760 Data'!Q3004,'8760 Data'!R3004,'8760 Data'!S3004,'8760 Data'!T3004,'8760 Data'!U3004)</f>
        <v>0</v>
      </c>
      <c r="I3004" s="591" t="e">
        <f>H3004/'Output Sheet'!$B$8</f>
        <v>#DIV/0!</v>
      </c>
      <c r="J3004" s="596"/>
      <c r="K3004" s="560"/>
      <c r="L3004" s="560"/>
      <c r="M3004" s="560"/>
      <c r="N3004" s="560"/>
      <c r="O3004" s="560"/>
      <c r="P3004" s="560"/>
      <c r="Q3004" s="560"/>
      <c r="R3004" s="560"/>
      <c r="S3004" s="560"/>
      <c r="T3004" s="560"/>
      <c r="U3004" s="560"/>
    </row>
    <row r="3005" spans="1:21">
      <c r="A3005" s="593">
        <f t="shared" si="276"/>
        <v>41400</v>
      </c>
      <c r="B3005" s="594">
        <v>41400.166840393518</v>
      </c>
      <c r="C3005" s="560">
        <f t="shared" si="277"/>
        <v>2013</v>
      </c>
      <c r="D3005" s="560">
        <f t="shared" si="278"/>
        <v>5</v>
      </c>
      <c r="E3005" s="560">
        <f t="shared" si="279"/>
        <v>6</v>
      </c>
      <c r="F3005" s="560">
        <f t="shared" si="280"/>
        <v>4</v>
      </c>
      <c r="G3005" s="595">
        <f t="shared" si="281"/>
        <v>2</v>
      </c>
      <c r="H3005" s="590">
        <f>CHOOSE('Output Sheet'!$B$4,'8760 Data'!J3005,'8760 Data'!K3005,'8760 Data'!L3005,'8760 Data'!M3005,'8760 Data'!N3005,'8760 Data'!O3005,'8760 Data'!P3005,'8760 Data'!Q3005,'8760 Data'!R3005,'8760 Data'!S3005,'8760 Data'!T3005,'8760 Data'!U3005)</f>
        <v>0</v>
      </c>
      <c r="I3005" s="591" t="e">
        <f>H3005/'Output Sheet'!$B$8</f>
        <v>#DIV/0!</v>
      </c>
      <c r="J3005" s="596"/>
      <c r="K3005" s="560"/>
      <c r="L3005" s="560"/>
      <c r="M3005" s="560"/>
      <c r="N3005" s="560"/>
      <c r="O3005" s="560"/>
      <c r="P3005" s="560"/>
      <c r="Q3005" s="560"/>
      <c r="R3005" s="560"/>
      <c r="S3005" s="560"/>
      <c r="T3005" s="560"/>
      <c r="U3005" s="560"/>
    </row>
    <row r="3006" spans="1:21">
      <c r="A3006" s="593">
        <f t="shared" si="276"/>
        <v>41400</v>
      </c>
      <c r="B3006" s="594">
        <v>41400.208507118055</v>
      </c>
      <c r="C3006" s="560">
        <f t="shared" si="277"/>
        <v>2013</v>
      </c>
      <c r="D3006" s="560">
        <f t="shared" si="278"/>
        <v>5</v>
      </c>
      <c r="E3006" s="560">
        <f t="shared" si="279"/>
        <v>6</v>
      </c>
      <c r="F3006" s="560">
        <f t="shared" si="280"/>
        <v>5</v>
      </c>
      <c r="G3006" s="595">
        <f t="shared" si="281"/>
        <v>2</v>
      </c>
      <c r="H3006" s="590">
        <f>CHOOSE('Output Sheet'!$B$4,'8760 Data'!J3006,'8760 Data'!K3006,'8760 Data'!L3006,'8760 Data'!M3006,'8760 Data'!N3006,'8760 Data'!O3006,'8760 Data'!P3006,'8760 Data'!Q3006,'8760 Data'!R3006,'8760 Data'!S3006,'8760 Data'!T3006,'8760 Data'!U3006)</f>
        <v>0</v>
      </c>
      <c r="I3006" s="591" t="e">
        <f>H3006/'Output Sheet'!$B$8</f>
        <v>#DIV/0!</v>
      </c>
      <c r="J3006" s="596"/>
      <c r="K3006" s="560"/>
      <c r="L3006" s="560"/>
      <c r="M3006" s="560"/>
      <c r="N3006" s="560"/>
      <c r="O3006" s="560"/>
      <c r="P3006" s="560"/>
      <c r="Q3006" s="560"/>
      <c r="R3006" s="560"/>
      <c r="S3006" s="560"/>
      <c r="T3006" s="560"/>
      <c r="U3006" s="560"/>
    </row>
    <row r="3007" spans="1:21">
      <c r="A3007" s="593">
        <f t="shared" si="276"/>
        <v>41400</v>
      </c>
      <c r="B3007" s="594">
        <v>41400.250173842593</v>
      </c>
      <c r="C3007" s="560">
        <f t="shared" si="277"/>
        <v>2013</v>
      </c>
      <c r="D3007" s="560">
        <f t="shared" si="278"/>
        <v>5</v>
      </c>
      <c r="E3007" s="560">
        <f t="shared" si="279"/>
        <v>6</v>
      </c>
      <c r="F3007" s="560">
        <f t="shared" si="280"/>
        <v>6</v>
      </c>
      <c r="G3007" s="595">
        <f t="shared" si="281"/>
        <v>2</v>
      </c>
      <c r="H3007" s="590">
        <f>CHOOSE('Output Sheet'!$B$4,'8760 Data'!J3007,'8760 Data'!K3007,'8760 Data'!L3007,'8760 Data'!M3007,'8760 Data'!N3007,'8760 Data'!O3007,'8760 Data'!P3007,'8760 Data'!Q3007,'8760 Data'!R3007,'8760 Data'!S3007,'8760 Data'!T3007,'8760 Data'!U3007)</f>
        <v>0</v>
      </c>
      <c r="I3007" s="591" t="e">
        <f>H3007/'Output Sheet'!$B$8</f>
        <v>#DIV/0!</v>
      </c>
      <c r="J3007" s="596"/>
      <c r="K3007" s="560"/>
      <c r="L3007" s="560"/>
      <c r="M3007" s="560"/>
      <c r="N3007" s="560"/>
      <c r="O3007" s="560"/>
      <c r="P3007" s="560"/>
      <c r="Q3007" s="560"/>
      <c r="R3007" s="560"/>
      <c r="S3007" s="560"/>
      <c r="T3007" s="560"/>
      <c r="U3007" s="560"/>
    </row>
    <row r="3008" spans="1:21">
      <c r="A3008" s="593">
        <f t="shared" si="276"/>
        <v>41400</v>
      </c>
      <c r="B3008" s="594">
        <v>41400.29184056713</v>
      </c>
      <c r="C3008" s="560">
        <f t="shared" si="277"/>
        <v>2013</v>
      </c>
      <c r="D3008" s="560">
        <f t="shared" si="278"/>
        <v>5</v>
      </c>
      <c r="E3008" s="560">
        <f t="shared" si="279"/>
        <v>6</v>
      </c>
      <c r="F3008" s="560">
        <f t="shared" si="280"/>
        <v>7</v>
      </c>
      <c r="G3008" s="595">
        <f t="shared" si="281"/>
        <v>2</v>
      </c>
      <c r="H3008" s="590">
        <f>CHOOSE('Output Sheet'!$B$4,'8760 Data'!J3008,'8760 Data'!K3008,'8760 Data'!L3008,'8760 Data'!M3008,'8760 Data'!N3008,'8760 Data'!O3008,'8760 Data'!P3008,'8760 Data'!Q3008,'8760 Data'!R3008,'8760 Data'!S3008,'8760 Data'!T3008,'8760 Data'!U3008)</f>
        <v>0</v>
      </c>
      <c r="I3008" s="591" t="e">
        <f>H3008/'Output Sheet'!$B$8</f>
        <v>#DIV/0!</v>
      </c>
      <c r="J3008" s="596"/>
      <c r="K3008" s="560"/>
      <c r="L3008" s="560"/>
      <c r="M3008" s="560"/>
      <c r="N3008" s="560"/>
      <c r="O3008" s="560"/>
      <c r="P3008" s="560"/>
      <c r="Q3008" s="560"/>
      <c r="R3008" s="560"/>
      <c r="S3008" s="560"/>
      <c r="T3008" s="560"/>
      <c r="U3008" s="560"/>
    </row>
    <row r="3009" spans="1:21">
      <c r="A3009" s="593">
        <f t="shared" si="276"/>
        <v>41400</v>
      </c>
      <c r="B3009" s="594">
        <v>41400.333507291667</v>
      </c>
      <c r="C3009" s="560">
        <f t="shared" si="277"/>
        <v>2013</v>
      </c>
      <c r="D3009" s="560">
        <f t="shared" si="278"/>
        <v>5</v>
      </c>
      <c r="E3009" s="560">
        <f t="shared" si="279"/>
        <v>6</v>
      </c>
      <c r="F3009" s="560">
        <f t="shared" si="280"/>
        <v>8</v>
      </c>
      <c r="G3009" s="595">
        <f t="shared" si="281"/>
        <v>2</v>
      </c>
      <c r="H3009" s="590">
        <f>CHOOSE('Output Sheet'!$B$4,'8760 Data'!J3009,'8760 Data'!K3009,'8760 Data'!L3009,'8760 Data'!M3009,'8760 Data'!N3009,'8760 Data'!O3009,'8760 Data'!P3009,'8760 Data'!Q3009,'8760 Data'!R3009,'8760 Data'!S3009,'8760 Data'!T3009,'8760 Data'!U3009)</f>
        <v>0</v>
      </c>
      <c r="I3009" s="591" t="e">
        <f>H3009/'Output Sheet'!$B$8</f>
        <v>#DIV/0!</v>
      </c>
      <c r="J3009" s="596"/>
      <c r="K3009" s="560"/>
      <c r="L3009" s="560"/>
      <c r="M3009" s="560"/>
      <c r="N3009" s="560"/>
      <c r="O3009" s="560"/>
      <c r="P3009" s="560"/>
      <c r="Q3009" s="560"/>
      <c r="R3009" s="560"/>
      <c r="S3009" s="560"/>
      <c r="T3009" s="560"/>
      <c r="U3009" s="560"/>
    </row>
    <row r="3010" spans="1:21">
      <c r="A3010" s="593">
        <f t="shared" si="276"/>
        <v>41400</v>
      </c>
      <c r="B3010" s="594">
        <v>41400.375174016204</v>
      </c>
      <c r="C3010" s="560">
        <f t="shared" si="277"/>
        <v>2013</v>
      </c>
      <c r="D3010" s="560">
        <f t="shared" si="278"/>
        <v>5</v>
      </c>
      <c r="E3010" s="560">
        <f t="shared" si="279"/>
        <v>6</v>
      </c>
      <c r="F3010" s="560">
        <f t="shared" si="280"/>
        <v>9</v>
      </c>
      <c r="G3010" s="595">
        <f t="shared" si="281"/>
        <v>2</v>
      </c>
      <c r="H3010" s="590">
        <f>CHOOSE('Output Sheet'!$B$4,'8760 Data'!J3010,'8760 Data'!K3010,'8760 Data'!L3010,'8760 Data'!M3010,'8760 Data'!N3010,'8760 Data'!O3010,'8760 Data'!P3010,'8760 Data'!Q3010,'8760 Data'!R3010,'8760 Data'!S3010,'8760 Data'!T3010,'8760 Data'!U3010)</f>
        <v>0</v>
      </c>
      <c r="I3010" s="591" t="e">
        <f>H3010/'Output Sheet'!$B$8</f>
        <v>#DIV/0!</v>
      </c>
      <c r="J3010" s="596"/>
      <c r="K3010" s="560"/>
      <c r="L3010" s="560"/>
      <c r="M3010" s="560"/>
      <c r="N3010" s="560"/>
      <c r="O3010" s="560"/>
      <c r="P3010" s="560"/>
      <c r="Q3010" s="560"/>
      <c r="R3010" s="560"/>
      <c r="S3010" s="560"/>
      <c r="T3010" s="560"/>
      <c r="U3010" s="560"/>
    </row>
    <row r="3011" spans="1:21">
      <c r="A3011" s="593">
        <f t="shared" ref="A3011:A3074" si="282">DATE(C3011,D3011,E3011)</f>
        <v>41400</v>
      </c>
      <c r="B3011" s="594">
        <v>41400.416840740741</v>
      </c>
      <c r="C3011" s="560">
        <f t="shared" ref="C3011:C3074" si="283">YEAR(B3011)</f>
        <v>2013</v>
      </c>
      <c r="D3011" s="560">
        <f t="shared" ref="D3011:D3074" si="284">MONTH(B3011)</f>
        <v>5</v>
      </c>
      <c r="E3011" s="560">
        <f t="shared" ref="E3011:E3074" si="285">DAY(B3011)</f>
        <v>6</v>
      </c>
      <c r="F3011" s="560">
        <f t="shared" ref="F3011:F3074" si="286">IF(HOUR(B3011)&lt;&gt;0,HOUR(B3011),24)</f>
        <v>10</v>
      </c>
      <c r="G3011" s="595">
        <f t="shared" ref="G3011:G3074" si="287">WEEKDAY(B3011,1)</f>
        <v>2</v>
      </c>
      <c r="H3011" s="590">
        <f>CHOOSE('Output Sheet'!$B$4,'8760 Data'!J3011,'8760 Data'!K3011,'8760 Data'!L3011,'8760 Data'!M3011,'8760 Data'!N3011,'8760 Data'!O3011,'8760 Data'!P3011,'8760 Data'!Q3011,'8760 Data'!R3011,'8760 Data'!S3011,'8760 Data'!T3011,'8760 Data'!U3011)</f>
        <v>0</v>
      </c>
      <c r="I3011" s="591" t="e">
        <f>H3011/'Output Sheet'!$B$8</f>
        <v>#DIV/0!</v>
      </c>
      <c r="J3011" s="596"/>
      <c r="K3011" s="560"/>
      <c r="L3011" s="560"/>
      <c r="M3011" s="560"/>
      <c r="N3011" s="560"/>
      <c r="O3011" s="560"/>
      <c r="P3011" s="560"/>
      <c r="Q3011" s="560"/>
      <c r="R3011" s="560"/>
      <c r="S3011" s="560"/>
      <c r="T3011" s="560"/>
      <c r="U3011" s="560"/>
    </row>
    <row r="3012" spans="1:21">
      <c r="A3012" s="593">
        <f t="shared" si="282"/>
        <v>41400</v>
      </c>
      <c r="B3012" s="594">
        <v>41400.458507465279</v>
      </c>
      <c r="C3012" s="560">
        <f t="shared" si="283"/>
        <v>2013</v>
      </c>
      <c r="D3012" s="560">
        <f t="shared" si="284"/>
        <v>5</v>
      </c>
      <c r="E3012" s="560">
        <f t="shared" si="285"/>
        <v>6</v>
      </c>
      <c r="F3012" s="560">
        <f t="shared" si="286"/>
        <v>11</v>
      </c>
      <c r="G3012" s="595">
        <f t="shared" si="287"/>
        <v>2</v>
      </c>
      <c r="H3012" s="590">
        <f>CHOOSE('Output Sheet'!$B$4,'8760 Data'!J3012,'8760 Data'!K3012,'8760 Data'!L3012,'8760 Data'!M3012,'8760 Data'!N3012,'8760 Data'!O3012,'8760 Data'!P3012,'8760 Data'!Q3012,'8760 Data'!R3012,'8760 Data'!S3012,'8760 Data'!T3012,'8760 Data'!U3012)</f>
        <v>0</v>
      </c>
      <c r="I3012" s="591" t="e">
        <f>H3012/'Output Sheet'!$B$8</f>
        <v>#DIV/0!</v>
      </c>
      <c r="J3012" s="596"/>
      <c r="K3012" s="560"/>
      <c r="L3012" s="560"/>
      <c r="M3012" s="560"/>
      <c r="N3012" s="560"/>
      <c r="O3012" s="560"/>
      <c r="P3012" s="560"/>
      <c r="Q3012" s="560"/>
      <c r="R3012" s="560"/>
      <c r="S3012" s="560"/>
      <c r="T3012" s="560"/>
      <c r="U3012" s="560"/>
    </row>
    <row r="3013" spans="1:21">
      <c r="A3013" s="593">
        <f t="shared" si="282"/>
        <v>41400</v>
      </c>
      <c r="B3013" s="594">
        <v>41400.500174189816</v>
      </c>
      <c r="C3013" s="560">
        <f t="shared" si="283"/>
        <v>2013</v>
      </c>
      <c r="D3013" s="560">
        <f t="shared" si="284"/>
        <v>5</v>
      </c>
      <c r="E3013" s="560">
        <f t="shared" si="285"/>
        <v>6</v>
      </c>
      <c r="F3013" s="560">
        <f t="shared" si="286"/>
        <v>12</v>
      </c>
      <c r="G3013" s="595">
        <f t="shared" si="287"/>
        <v>2</v>
      </c>
      <c r="H3013" s="590">
        <f>CHOOSE('Output Sheet'!$B$4,'8760 Data'!J3013,'8760 Data'!K3013,'8760 Data'!L3013,'8760 Data'!M3013,'8760 Data'!N3013,'8760 Data'!O3013,'8760 Data'!P3013,'8760 Data'!Q3013,'8760 Data'!R3013,'8760 Data'!S3013,'8760 Data'!T3013,'8760 Data'!U3013)</f>
        <v>0</v>
      </c>
      <c r="I3013" s="591" t="e">
        <f>H3013/'Output Sheet'!$B$8</f>
        <v>#DIV/0!</v>
      </c>
      <c r="J3013" s="596"/>
      <c r="K3013" s="560"/>
      <c r="L3013" s="560"/>
      <c r="M3013" s="560"/>
      <c r="N3013" s="560"/>
      <c r="O3013" s="560"/>
      <c r="P3013" s="560"/>
      <c r="Q3013" s="560"/>
      <c r="R3013" s="560"/>
      <c r="S3013" s="560"/>
      <c r="T3013" s="560"/>
      <c r="U3013" s="560"/>
    </row>
    <row r="3014" spans="1:21">
      <c r="A3014" s="593">
        <f t="shared" si="282"/>
        <v>41400</v>
      </c>
      <c r="B3014" s="594">
        <v>41400.541840914353</v>
      </c>
      <c r="C3014" s="560">
        <f t="shared" si="283"/>
        <v>2013</v>
      </c>
      <c r="D3014" s="560">
        <f t="shared" si="284"/>
        <v>5</v>
      </c>
      <c r="E3014" s="560">
        <f t="shared" si="285"/>
        <v>6</v>
      </c>
      <c r="F3014" s="560">
        <f t="shared" si="286"/>
        <v>13</v>
      </c>
      <c r="G3014" s="595">
        <f t="shared" si="287"/>
        <v>2</v>
      </c>
      <c r="H3014" s="590">
        <f>CHOOSE('Output Sheet'!$B$4,'8760 Data'!J3014,'8760 Data'!K3014,'8760 Data'!L3014,'8760 Data'!M3014,'8760 Data'!N3014,'8760 Data'!O3014,'8760 Data'!P3014,'8760 Data'!Q3014,'8760 Data'!R3014,'8760 Data'!S3014,'8760 Data'!T3014,'8760 Data'!U3014)</f>
        <v>0</v>
      </c>
      <c r="I3014" s="591" t="e">
        <f>H3014/'Output Sheet'!$B$8</f>
        <v>#DIV/0!</v>
      </c>
      <c r="J3014" s="596"/>
      <c r="K3014" s="560"/>
      <c r="L3014" s="560"/>
      <c r="M3014" s="560"/>
      <c r="N3014" s="560"/>
      <c r="O3014" s="560"/>
      <c r="P3014" s="560"/>
      <c r="Q3014" s="560"/>
      <c r="R3014" s="560"/>
      <c r="S3014" s="560"/>
      <c r="T3014" s="560"/>
      <c r="U3014" s="560"/>
    </row>
    <row r="3015" spans="1:21">
      <c r="A3015" s="593">
        <f t="shared" si="282"/>
        <v>41400</v>
      </c>
      <c r="B3015" s="594">
        <v>41400.58350763889</v>
      </c>
      <c r="C3015" s="560">
        <f t="shared" si="283"/>
        <v>2013</v>
      </c>
      <c r="D3015" s="560">
        <f t="shared" si="284"/>
        <v>5</v>
      </c>
      <c r="E3015" s="560">
        <f t="shared" si="285"/>
        <v>6</v>
      </c>
      <c r="F3015" s="560">
        <f t="shared" si="286"/>
        <v>14</v>
      </c>
      <c r="G3015" s="595">
        <f t="shared" si="287"/>
        <v>2</v>
      </c>
      <c r="H3015" s="590">
        <f>CHOOSE('Output Sheet'!$B$4,'8760 Data'!J3015,'8760 Data'!K3015,'8760 Data'!L3015,'8760 Data'!M3015,'8760 Data'!N3015,'8760 Data'!O3015,'8760 Data'!P3015,'8760 Data'!Q3015,'8760 Data'!R3015,'8760 Data'!S3015,'8760 Data'!T3015,'8760 Data'!U3015)</f>
        <v>0</v>
      </c>
      <c r="I3015" s="591" t="e">
        <f>H3015/'Output Sheet'!$B$8</f>
        <v>#DIV/0!</v>
      </c>
      <c r="J3015" s="596"/>
      <c r="K3015" s="560"/>
      <c r="L3015" s="560"/>
      <c r="M3015" s="560"/>
      <c r="N3015" s="560"/>
      <c r="O3015" s="560"/>
      <c r="P3015" s="560"/>
      <c r="Q3015" s="560"/>
      <c r="R3015" s="560"/>
      <c r="S3015" s="560"/>
      <c r="T3015" s="560"/>
      <c r="U3015" s="560"/>
    </row>
    <row r="3016" spans="1:21">
      <c r="A3016" s="593">
        <f t="shared" si="282"/>
        <v>41400</v>
      </c>
      <c r="B3016" s="594">
        <v>41400.625174363428</v>
      </c>
      <c r="C3016" s="560">
        <f t="shared" si="283"/>
        <v>2013</v>
      </c>
      <c r="D3016" s="560">
        <f t="shared" si="284"/>
        <v>5</v>
      </c>
      <c r="E3016" s="560">
        <f t="shared" si="285"/>
        <v>6</v>
      </c>
      <c r="F3016" s="560">
        <f t="shared" si="286"/>
        <v>15</v>
      </c>
      <c r="G3016" s="595">
        <f t="shared" si="287"/>
        <v>2</v>
      </c>
      <c r="H3016" s="590">
        <f>CHOOSE('Output Sheet'!$B$4,'8760 Data'!J3016,'8760 Data'!K3016,'8760 Data'!L3016,'8760 Data'!M3016,'8760 Data'!N3016,'8760 Data'!O3016,'8760 Data'!P3016,'8760 Data'!Q3016,'8760 Data'!R3016,'8760 Data'!S3016,'8760 Data'!T3016,'8760 Data'!U3016)</f>
        <v>0</v>
      </c>
      <c r="I3016" s="591" t="e">
        <f>H3016/'Output Sheet'!$B$8</f>
        <v>#DIV/0!</v>
      </c>
      <c r="J3016" s="596"/>
      <c r="K3016" s="560"/>
      <c r="L3016" s="560"/>
      <c r="M3016" s="560"/>
      <c r="N3016" s="560"/>
      <c r="O3016" s="560"/>
      <c r="P3016" s="560"/>
      <c r="Q3016" s="560"/>
      <c r="R3016" s="560"/>
      <c r="S3016" s="560"/>
      <c r="T3016" s="560"/>
      <c r="U3016" s="560"/>
    </row>
    <row r="3017" spans="1:21">
      <c r="A3017" s="593">
        <f t="shared" si="282"/>
        <v>41400</v>
      </c>
      <c r="B3017" s="594">
        <v>41400.666841087965</v>
      </c>
      <c r="C3017" s="560">
        <f t="shared" si="283"/>
        <v>2013</v>
      </c>
      <c r="D3017" s="560">
        <f t="shared" si="284"/>
        <v>5</v>
      </c>
      <c r="E3017" s="560">
        <f t="shared" si="285"/>
        <v>6</v>
      </c>
      <c r="F3017" s="560">
        <f t="shared" si="286"/>
        <v>16</v>
      </c>
      <c r="G3017" s="595">
        <f t="shared" si="287"/>
        <v>2</v>
      </c>
      <c r="H3017" s="590">
        <f>CHOOSE('Output Sheet'!$B$4,'8760 Data'!J3017,'8760 Data'!K3017,'8760 Data'!L3017,'8760 Data'!M3017,'8760 Data'!N3017,'8760 Data'!O3017,'8760 Data'!P3017,'8760 Data'!Q3017,'8760 Data'!R3017,'8760 Data'!S3017,'8760 Data'!T3017,'8760 Data'!U3017)</f>
        <v>0</v>
      </c>
      <c r="I3017" s="591" t="e">
        <f>H3017/'Output Sheet'!$B$8</f>
        <v>#DIV/0!</v>
      </c>
      <c r="J3017" s="596"/>
      <c r="K3017" s="560"/>
      <c r="L3017" s="560"/>
      <c r="M3017" s="560"/>
      <c r="N3017" s="560"/>
      <c r="O3017" s="560"/>
      <c r="P3017" s="560"/>
      <c r="Q3017" s="560"/>
      <c r="R3017" s="560"/>
      <c r="S3017" s="560"/>
      <c r="T3017" s="560"/>
      <c r="U3017" s="560"/>
    </row>
    <row r="3018" spans="1:21">
      <c r="A3018" s="593">
        <f t="shared" si="282"/>
        <v>41400</v>
      </c>
      <c r="B3018" s="594">
        <v>41400.708507812502</v>
      </c>
      <c r="C3018" s="560">
        <f t="shared" si="283"/>
        <v>2013</v>
      </c>
      <c r="D3018" s="560">
        <f t="shared" si="284"/>
        <v>5</v>
      </c>
      <c r="E3018" s="560">
        <f t="shared" si="285"/>
        <v>6</v>
      </c>
      <c r="F3018" s="560">
        <f t="shared" si="286"/>
        <v>17</v>
      </c>
      <c r="G3018" s="595">
        <f t="shared" si="287"/>
        <v>2</v>
      </c>
      <c r="H3018" s="590">
        <f>CHOOSE('Output Sheet'!$B$4,'8760 Data'!J3018,'8760 Data'!K3018,'8760 Data'!L3018,'8760 Data'!M3018,'8760 Data'!N3018,'8760 Data'!O3018,'8760 Data'!P3018,'8760 Data'!Q3018,'8760 Data'!R3018,'8760 Data'!S3018,'8760 Data'!T3018,'8760 Data'!U3018)</f>
        <v>0</v>
      </c>
      <c r="I3018" s="591" t="e">
        <f>H3018/'Output Sheet'!$B$8</f>
        <v>#DIV/0!</v>
      </c>
      <c r="J3018" s="596"/>
      <c r="K3018" s="560"/>
      <c r="L3018" s="560"/>
      <c r="M3018" s="560"/>
      <c r="N3018" s="560"/>
      <c r="O3018" s="560"/>
      <c r="P3018" s="560"/>
      <c r="Q3018" s="560"/>
      <c r="R3018" s="560"/>
      <c r="S3018" s="560"/>
      <c r="T3018" s="560"/>
      <c r="U3018" s="560"/>
    </row>
    <row r="3019" spans="1:21">
      <c r="A3019" s="593">
        <f t="shared" si="282"/>
        <v>41400</v>
      </c>
      <c r="B3019" s="594">
        <v>41400.750174537039</v>
      </c>
      <c r="C3019" s="560">
        <f t="shared" si="283"/>
        <v>2013</v>
      </c>
      <c r="D3019" s="560">
        <f t="shared" si="284"/>
        <v>5</v>
      </c>
      <c r="E3019" s="560">
        <f t="shared" si="285"/>
        <v>6</v>
      </c>
      <c r="F3019" s="560">
        <f t="shared" si="286"/>
        <v>18</v>
      </c>
      <c r="G3019" s="595">
        <f t="shared" si="287"/>
        <v>2</v>
      </c>
      <c r="H3019" s="590">
        <f>CHOOSE('Output Sheet'!$B$4,'8760 Data'!J3019,'8760 Data'!K3019,'8760 Data'!L3019,'8760 Data'!M3019,'8760 Data'!N3019,'8760 Data'!O3019,'8760 Data'!P3019,'8760 Data'!Q3019,'8760 Data'!R3019,'8760 Data'!S3019,'8760 Data'!T3019,'8760 Data'!U3019)</f>
        <v>0</v>
      </c>
      <c r="I3019" s="591" t="e">
        <f>H3019/'Output Sheet'!$B$8</f>
        <v>#DIV/0!</v>
      </c>
      <c r="J3019" s="596"/>
      <c r="K3019" s="560"/>
      <c r="L3019" s="560"/>
      <c r="M3019" s="560"/>
      <c r="N3019" s="560"/>
      <c r="O3019" s="560"/>
      <c r="P3019" s="560"/>
      <c r="Q3019" s="560"/>
      <c r="R3019" s="560"/>
      <c r="S3019" s="560"/>
      <c r="T3019" s="560"/>
      <c r="U3019" s="560"/>
    </row>
    <row r="3020" spans="1:21">
      <c r="A3020" s="593">
        <f t="shared" si="282"/>
        <v>41400</v>
      </c>
      <c r="B3020" s="594">
        <v>41400.791841261576</v>
      </c>
      <c r="C3020" s="560">
        <f t="shared" si="283"/>
        <v>2013</v>
      </c>
      <c r="D3020" s="560">
        <f t="shared" si="284"/>
        <v>5</v>
      </c>
      <c r="E3020" s="560">
        <f t="shared" si="285"/>
        <v>6</v>
      </c>
      <c r="F3020" s="560">
        <f t="shared" si="286"/>
        <v>19</v>
      </c>
      <c r="G3020" s="595">
        <f t="shared" si="287"/>
        <v>2</v>
      </c>
      <c r="H3020" s="590">
        <f>CHOOSE('Output Sheet'!$B$4,'8760 Data'!J3020,'8760 Data'!K3020,'8760 Data'!L3020,'8760 Data'!M3020,'8760 Data'!N3020,'8760 Data'!O3020,'8760 Data'!P3020,'8760 Data'!Q3020,'8760 Data'!R3020,'8760 Data'!S3020,'8760 Data'!T3020,'8760 Data'!U3020)</f>
        <v>0</v>
      </c>
      <c r="I3020" s="591" t="e">
        <f>H3020/'Output Sheet'!$B$8</f>
        <v>#DIV/0!</v>
      </c>
      <c r="J3020" s="596"/>
      <c r="K3020" s="560"/>
      <c r="L3020" s="560"/>
      <c r="M3020" s="560"/>
      <c r="N3020" s="560"/>
      <c r="O3020" s="560"/>
      <c r="P3020" s="560"/>
      <c r="Q3020" s="560"/>
      <c r="R3020" s="560"/>
      <c r="S3020" s="560"/>
      <c r="T3020" s="560"/>
      <c r="U3020" s="560"/>
    </row>
    <row r="3021" spans="1:21">
      <c r="A3021" s="593">
        <f t="shared" si="282"/>
        <v>41400</v>
      </c>
      <c r="B3021" s="594">
        <v>41400.833507986114</v>
      </c>
      <c r="C3021" s="560">
        <f t="shared" si="283"/>
        <v>2013</v>
      </c>
      <c r="D3021" s="560">
        <f t="shared" si="284"/>
        <v>5</v>
      </c>
      <c r="E3021" s="560">
        <f t="shared" si="285"/>
        <v>6</v>
      </c>
      <c r="F3021" s="560">
        <f t="shared" si="286"/>
        <v>20</v>
      </c>
      <c r="G3021" s="595">
        <f t="shared" si="287"/>
        <v>2</v>
      </c>
      <c r="H3021" s="590">
        <f>CHOOSE('Output Sheet'!$B$4,'8760 Data'!J3021,'8760 Data'!K3021,'8760 Data'!L3021,'8760 Data'!M3021,'8760 Data'!N3021,'8760 Data'!O3021,'8760 Data'!P3021,'8760 Data'!Q3021,'8760 Data'!R3021,'8760 Data'!S3021,'8760 Data'!T3021,'8760 Data'!U3021)</f>
        <v>0</v>
      </c>
      <c r="I3021" s="591" t="e">
        <f>H3021/'Output Sheet'!$B$8</f>
        <v>#DIV/0!</v>
      </c>
      <c r="J3021" s="596"/>
      <c r="K3021" s="560"/>
      <c r="L3021" s="560"/>
      <c r="M3021" s="560"/>
      <c r="N3021" s="560"/>
      <c r="O3021" s="560"/>
      <c r="P3021" s="560"/>
      <c r="Q3021" s="560"/>
      <c r="R3021" s="560"/>
      <c r="S3021" s="560"/>
      <c r="T3021" s="560"/>
      <c r="U3021" s="560"/>
    </row>
    <row r="3022" spans="1:21">
      <c r="A3022" s="593">
        <f t="shared" si="282"/>
        <v>41400</v>
      </c>
      <c r="B3022" s="594">
        <v>41400.875174710651</v>
      </c>
      <c r="C3022" s="560">
        <f t="shared" si="283"/>
        <v>2013</v>
      </c>
      <c r="D3022" s="560">
        <f t="shared" si="284"/>
        <v>5</v>
      </c>
      <c r="E3022" s="560">
        <f t="shared" si="285"/>
        <v>6</v>
      </c>
      <c r="F3022" s="560">
        <f t="shared" si="286"/>
        <v>21</v>
      </c>
      <c r="G3022" s="595">
        <f t="shared" si="287"/>
        <v>2</v>
      </c>
      <c r="H3022" s="590">
        <f>CHOOSE('Output Sheet'!$B$4,'8760 Data'!J3022,'8760 Data'!K3022,'8760 Data'!L3022,'8760 Data'!M3022,'8760 Data'!N3022,'8760 Data'!O3022,'8760 Data'!P3022,'8760 Data'!Q3022,'8760 Data'!R3022,'8760 Data'!S3022,'8760 Data'!T3022,'8760 Data'!U3022)</f>
        <v>0</v>
      </c>
      <c r="I3022" s="591" t="e">
        <f>H3022/'Output Sheet'!$B$8</f>
        <v>#DIV/0!</v>
      </c>
      <c r="J3022" s="596"/>
      <c r="K3022" s="560"/>
      <c r="L3022" s="560"/>
      <c r="M3022" s="560"/>
      <c r="N3022" s="560"/>
      <c r="O3022" s="560"/>
      <c r="P3022" s="560"/>
      <c r="Q3022" s="560"/>
      <c r="R3022" s="560"/>
      <c r="S3022" s="560"/>
      <c r="T3022" s="560"/>
      <c r="U3022" s="560"/>
    </row>
    <row r="3023" spans="1:21">
      <c r="A3023" s="593">
        <f t="shared" si="282"/>
        <v>41400</v>
      </c>
      <c r="B3023" s="594">
        <v>41400.916841435188</v>
      </c>
      <c r="C3023" s="560">
        <f t="shared" si="283"/>
        <v>2013</v>
      </c>
      <c r="D3023" s="560">
        <f t="shared" si="284"/>
        <v>5</v>
      </c>
      <c r="E3023" s="560">
        <f t="shared" si="285"/>
        <v>6</v>
      </c>
      <c r="F3023" s="560">
        <f t="shared" si="286"/>
        <v>22</v>
      </c>
      <c r="G3023" s="595">
        <f t="shared" si="287"/>
        <v>2</v>
      </c>
      <c r="H3023" s="590">
        <f>CHOOSE('Output Sheet'!$B$4,'8760 Data'!J3023,'8760 Data'!K3023,'8760 Data'!L3023,'8760 Data'!M3023,'8760 Data'!N3023,'8760 Data'!O3023,'8760 Data'!P3023,'8760 Data'!Q3023,'8760 Data'!R3023,'8760 Data'!S3023,'8760 Data'!T3023,'8760 Data'!U3023)</f>
        <v>0</v>
      </c>
      <c r="I3023" s="591" t="e">
        <f>H3023/'Output Sheet'!$B$8</f>
        <v>#DIV/0!</v>
      </c>
      <c r="J3023" s="596"/>
      <c r="K3023" s="560"/>
      <c r="L3023" s="560"/>
      <c r="M3023" s="560"/>
      <c r="N3023" s="560"/>
      <c r="O3023" s="560"/>
      <c r="P3023" s="560"/>
      <c r="Q3023" s="560"/>
      <c r="R3023" s="560"/>
      <c r="S3023" s="560"/>
      <c r="T3023" s="560"/>
      <c r="U3023" s="560"/>
    </row>
    <row r="3024" spans="1:21">
      <c r="A3024" s="593">
        <f t="shared" si="282"/>
        <v>41400</v>
      </c>
      <c r="B3024" s="594">
        <v>41400.958508159725</v>
      </c>
      <c r="C3024" s="560">
        <f t="shared" si="283"/>
        <v>2013</v>
      </c>
      <c r="D3024" s="560">
        <f t="shared" si="284"/>
        <v>5</v>
      </c>
      <c r="E3024" s="560">
        <f t="shared" si="285"/>
        <v>6</v>
      </c>
      <c r="F3024" s="560">
        <f t="shared" si="286"/>
        <v>23</v>
      </c>
      <c r="G3024" s="595">
        <f t="shared" si="287"/>
        <v>2</v>
      </c>
      <c r="H3024" s="590">
        <f>CHOOSE('Output Sheet'!$B$4,'8760 Data'!J3024,'8760 Data'!K3024,'8760 Data'!L3024,'8760 Data'!M3024,'8760 Data'!N3024,'8760 Data'!O3024,'8760 Data'!P3024,'8760 Data'!Q3024,'8760 Data'!R3024,'8760 Data'!S3024,'8760 Data'!T3024,'8760 Data'!U3024)</f>
        <v>0</v>
      </c>
      <c r="I3024" s="591" t="e">
        <f>H3024/'Output Sheet'!$B$8</f>
        <v>#DIV/0!</v>
      </c>
      <c r="J3024" s="596"/>
      <c r="K3024" s="560"/>
      <c r="L3024" s="560"/>
      <c r="M3024" s="560"/>
      <c r="N3024" s="560"/>
      <c r="O3024" s="560"/>
      <c r="P3024" s="560"/>
      <c r="Q3024" s="560"/>
      <c r="R3024" s="560"/>
      <c r="S3024" s="560"/>
      <c r="T3024" s="560"/>
      <c r="U3024" s="560"/>
    </row>
    <row r="3025" spans="1:21">
      <c r="A3025" s="593">
        <f t="shared" si="282"/>
        <v>41401</v>
      </c>
      <c r="B3025" s="594">
        <v>41401.000174884262</v>
      </c>
      <c r="C3025" s="560">
        <f t="shared" si="283"/>
        <v>2013</v>
      </c>
      <c r="D3025" s="560">
        <f t="shared" si="284"/>
        <v>5</v>
      </c>
      <c r="E3025" s="560">
        <f t="shared" si="285"/>
        <v>7</v>
      </c>
      <c r="F3025" s="560">
        <f t="shared" si="286"/>
        <v>24</v>
      </c>
      <c r="G3025" s="595">
        <f t="shared" si="287"/>
        <v>3</v>
      </c>
      <c r="H3025" s="590">
        <f>CHOOSE('Output Sheet'!$B$4,'8760 Data'!J3025,'8760 Data'!K3025,'8760 Data'!L3025,'8760 Data'!M3025,'8760 Data'!N3025,'8760 Data'!O3025,'8760 Data'!P3025,'8760 Data'!Q3025,'8760 Data'!R3025,'8760 Data'!S3025,'8760 Data'!T3025,'8760 Data'!U3025)</f>
        <v>0</v>
      </c>
      <c r="I3025" s="591" t="e">
        <f>H3025/'Output Sheet'!$B$8</f>
        <v>#DIV/0!</v>
      </c>
      <c r="J3025" s="596"/>
      <c r="K3025" s="560"/>
      <c r="L3025" s="560"/>
      <c r="M3025" s="560"/>
      <c r="N3025" s="560"/>
      <c r="O3025" s="560"/>
      <c r="P3025" s="560"/>
      <c r="Q3025" s="560"/>
      <c r="R3025" s="560"/>
      <c r="S3025" s="560"/>
      <c r="T3025" s="560"/>
      <c r="U3025" s="560"/>
    </row>
    <row r="3026" spans="1:21">
      <c r="A3026" s="593">
        <f t="shared" si="282"/>
        <v>41401</v>
      </c>
      <c r="B3026" s="594">
        <v>41401.0418416088</v>
      </c>
      <c r="C3026" s="560">
        <f t="shared" si="283"/>
        <v>2013</v>
      </c>
      <c r="D3026" s="560">
        <f t="shared" si="284"/>
        <v>5</v>
      </c>
      <c r="E3026" s="560">
        <f t="shared" si="285"/>
        <v>7</v>
      </c>
      <c r="F3026" s="560">
        <f t="shared" si="286"/>
        <v>1</v>
      </c>
      <c r="G3026" s="595">
        <f t="shared" si="287"/>
        <v>3</v>
      </c>
      <c r="H3026" s="590">
        <f>CHOOSE('Output Sheet'!$B$4,'8760 Data'!J3026,'8760 Data'!K3026,'8760 Data'!L3026,'8760 Data'!M3026,'8760 Data'!N3026,'8760 Data'!O3026,'8760 Data'!P3026,'8760 Data'!Q3026,'8760 Data'!R3026,'8760 Data'!S3026,'8760 Data'!T3026,'8760 Data'!U3026)</f>
        <v>0</v>
      </c>
      <c r="I3026" s="591" t="e">
        <f>H3026/'Output Sheet'!$B$8</f>
        <v>#DIV/0!</v>
      </c>
      <c r="J3026" s="596"/>
      <c r="K3026" s="560"/>
      <c r="L3026" s="560"/>
      <c r="M3026" s="560"/>
      <c r="N3026" s="560"/>
      <c r="O3026" s="560"/>
      <c r="P3026" s="560"/>
      <c r="Q3026" s="560"/>
      <c r="R3026" s="560"/>
      <c r="S3026" s="560"/>
      <c r="T3026" s="560"/>
      <c r="U3026" s="560"/>
    </row>
    <row r="3027" spans="1:21">
      <c r="A3027" s="593">
        <f t="shared" si="282"/>
        <v>41401</v>
      </c>
      <c r="B3027" s="594">
        <v>41401.083508333337</v>
      </c>
      <c r="C3027" s="560">
        <f t="shared" si="283"/>
        <v>2013</v>
      </c>
      <c r="D3027" s="560">
        <f t="shared" si="284"/>
        <v>5</v>
      </c>
      <c r="E3027" s="560">
        <f t="shared" si="285"/>
        <v>7</v>
      </c>
      <c r="F3027" s="560">
        <f t="shared" si="286"/>
        <v>2</v>
      </c>
      <c r="G3027" s="595">
        <f t="shared" si="287"/>
        <v>3</v>
      </c>
      <c r="H3027" s="590">
        <f>CHOOSE('Output Sheet'!$B$4,'8760 Data'!J3027,'8760 Data'!K3027,'8760 Data'!L3027,'8760 Data'!M3027,'8760 Data'!N3027,'8760 Data'!O3027,'8760 Data'!P3027,'8760 Data'!Q3027,'8760 Data'!R3027,'8760 Data'!S3027,'8760 Data'!T3027,'8760 Data'!U3027)</f>
        <v>0</v>
      </c>
      <c r="I3027" s="591" t="e">
        <f>H3027/'Output Sheet'!$B$8</f>
        <v>#DIV/0!</v>
      </c>
      <c r="J3027" s="596"/>
      <c r="K3027" s="560"/>
      <c r="L3027" s="560"/>
      <c r="M3027" s="560"/>
      <c r="N3027" s="560"/>
      <c r="O3027" s="560"/>
      <c r="P3027" s="560"/>
      <c r="Q3027" s="560"/>
      <c r="R3027" s="560"/>
      <c r="S3027" s="560"/>
      <c r="T3027" s="560"/>
      <c r="U3027" s="560"/>
    </row>
    <row r="3028" spans="1:21">
      <c r="A3028" s="593">
        <f t="shared" si="282"/>
        <v>41401</v>
      </c>
      <c r="B3028" s="594">
        <v>41401.125175057867</v>
      </c>
      <c r="C3028" s="560">
        <f t="shared" si="283"/>
        <v>2013</v>
      </c>
      <c r="D3028" s="560">
        <f t="shared" si="284"/>
        <v>5</v>
      </c>
      <c r="E3028" s="560">
        <f t="shared" si="285"/>
        <v>7</v>
      </c>
      <c r="F3028" s="560">
        <f t="shared" si="286"/>
        <v>3</v>
      </c>
      <c r="G3028" s="595">
        <f t="shared" si="287"/>
        <v>3</v>
      </c>
      <c r="H3028" s="590">
        <f>CHOOSE('Output Sheet'!$B$4,'8760 Data'!J3028,'8760 Data'!K3028,'8760 Data'!L3028,'8760 Data'!M3028,'8760 Data'!N3028,'8760 Data'!O3028,'8760 Data'!P3028,'8760 Data'!Q3028,'8760 Data'!R3028,'8760 Data'!S3028,'8760 Data'!T3028,'8760 Data'!U3028)</f>
        <v>0</v>
      </c>
      <c r="I3028" s="591" t="e">
        <f>H3028/'Output Sheet'!$B$8</f>
        <v>#DIV/0!</v>
      </c>
      <c r="J3028" s="596"/>
      <c r="K3028" s="560"/>
      <c r="L3028" s="560"/>
      <c r="M3028" s="560"/>
      <c r="N3028" s="560"/>
      <c r="O3028" s="560"/>
      <c r="P3028" s="560"/>
      <c r="Q3028" s="560"/>
      <c r="R3028" s="560"/>
      <c r="S3028" s="560"/>
      <c r="T3028" s="560"/>
      <c r="U3028" s="560"/>
    </row>
    <row r="3029" spans="1:21">
      <c r="A3029" s="593">
        <f t="shared" si="282"/>
        <v>41401</v>
      </c>
      <c r="B3029" s="594">
        <v>41401.166841782404</v>
      </c>
      <c r="C3029" s="560">
        <f t="shared" si="283"/>
        <v>2013</v>
      </c>
      <c r="D3029" s="560">
        <f t="shared" si="284"/>
        <v>5</v>
      </c>
      <c r="E3029" s="560">
        <f t="shared" si="285"/>
        <v>7</v>
      </c>
      <c r="F3029" s="560">
        <f t="shared" si="286"/>
        <v>4</v>
      </c>
      <c r="G3029" s="595">
        <f t="shared" si="287"/>
        <v>3</v>
      </c>
      <c r="H3029" s="590">
        <f>CHOOSE('Output Sheet'!$B$4,'8760 Data'!J3029,'8760 Data'!K3029,'8760 Data'!L3029,'8760 Data'!M3029,'8760 Data'!N3029,'8760 Data'!O3029,'8760 Data'!P3029,'8760 Data'!Q3029,'8760 Data'!R3029,'8760 Data'!S3029,'8760 Data'!T3029,'8760 Data'!U3029)</f>
        <v>0</v>
      </c>
      <c r="I3029" s="591" t="e">
        <f>H3029/'Output Sheet'!$B$8</f>
        <v>#DIV/0!</v>
      </c>
      <c r="J3029" s="596"/>
      <c r="K3029" s="560"/>
      <c r="L3029" s="560"/>
      <c r="M3029" s="560"/>
      <c r="N3029" s="560"/>
      <c r="O3029" s="560"/>
      <c r="P3029" s="560"/>
      <c r="Q3029" s="560"/>
      <c r="R3029" s="560"/>
      <c r="S3029" s="560"/>
      <c r="T3029" s="560"/>
      <c r="U3029" s="560"/>
    </row>
    <row r="3030" spans="1:21">
      <c r="A3030" s="593">
        <f t="shared" si="282"/>
        <v>41401</v>
      </c>
      <c r="B3030" s="594">
        <v>41401.208508506941</v>
      </c>
      <c r="C3030" s="560">
        <f t="shared" si="283"/>
        <v>2013</v>
      </c>
      <c r="D3030" s="560">
        <f t="shared" si="284"/>
        <v>5</v>
      </c>
      <c r="E3030" s="560">
        <f t="shared" si="285"/>
        <v>7</v>
      </c>
      <c r="F3030" s="560">
        <f t="shared" si="286"/>
        <v>5</v>
      </c>
      <c r="G3030" s="595">
        <f t="shared" si="287"/>
        <v>3</v>
      </c>
      <c r="H3030" s="590">
        <f>CHOOSE('Output Sheet'!$B$4,'8760 Data'!J3030,'8760 Data'!K3030,'8760 Data'!L3030,'8760 Data'!M3030,'8760 Data'!N3030,'8760 Data'!O3030,'8760 Data'!P3030,'8760 Data'!Q3030,'8760 Data'!R3030,'8760 Data'!S3030,'8760 Data'!T3030,'8760 Data'!U3030)</f>
        <v>0</v>
      </c>
      <c r="I3030" s="591" t="e">
        <f>H3030/'Output Sheet'!$B$8</f>
        <v>#DIV/0!</v>
      </c>
      <c r="J3030" s="596"/>
      <c r="K3030" s="560"/>
      <c r="L3030" s="560"/>
      <c r="M3030" s="560"/>
      <c r="N3030" s="560"/>
      <c r="O3030" s="560"/>
      <c r="P3030" s="560"/>
      <c r="Q3030" s="560"/>
      <c r="R3030" s="560"/>
      <c r="S3030" s="560"/>
      <c r="T3030" s="560"/>
      <c r="U3030" s="560"/>
    </row>
    <row r="3031" spans="1:21">
      <c r="A3031" s="593">
        <f t="shared" si="282"/>
        <v>41401</v>
      </c>
      <c r="B3031" s="594">
        <v>41401.250175231478</v>
      </c>
      <c r="C3031" s="560">
        <f t="shared" si="283"/>
        <v>2013</v>
      </c>
      <c r="D3031" s="560">
        <f t="shared" si="284"/>
        <v>5</v>
      </c>
      <c r="E3031" s="560">
        <f t="shared" si="285"/>
        <v>7</v>
      </c>
      <c r="F3031" s="560">
        <f t="shared" si="286"/>
        <v>6</v>
      </c>
      <c r="G3031" s="595">
        <f t="shared" si="287"/>
        <v>3</v>
      </c>
      <c r="H3031" s="590">
        <f>CHOOSE('Output Sheet'!$B$4,'8760 Data'!J3031,'8760 Data'!K3031,'8760 Data'!L3031,'8760 Data'!M3031,'8760 Data'!N3031,'8760 Data'!O3031,'8760 Data'!P3031,'8760 Data'!Q3031,'8760 Data'!R3031,'8760 Data'!S3031,'8760 Data'!T3031,'8760 Data'!U3031)</f>
        <v>0</v>
      </c>
      <c r="I3031" s="591" t="e">
        <f>H3031/'Output Sheet'!$B$8</f>
        <v>#DIV/0!</v>
      </c>
      <c r="J3031" s="596"/>
      <c r="K3031" s="560"/>
      <c r="L3031" s="560"/>
      <c r="M3031" s="560"/>
      <c r="N3031" s="560"/>
      <c r="O3031" s="560"/>
      <c r="P3031" s="560"/>
      <c r="Q3031" s="560"/>
      <c r="R3031" s="560"/>
      <c r="S3031" s="560"/>
      <c r="T3031" s="560"/>
      <c r="U3031" s="560"/>
    </row>
    <row r="3032" spans="1:21">
      <c r="A3032" s="593">
        <f t="shared" si="282"/>
        <v>41401</v>
      </c>
      <c r="B3032" s="594">
        <v>41401.291841956016</v>
      </c>
      <c r="C3032" s="560">
        <f t="shared" si="283"/>
        <v>2013</v>
      </c>
      <c r="D3032" s="560">
        <f t="shared" si="284"/>
        <v>5</v>
      </c>
      <c r="E3032" s="560">
        <f t="shared" si="285"/>
        <v>7</v>
      </c>
      <c r="F3032" s="560">
        <f t="shared" si="286"/>
        <v>7</v>
      </c>
      <c r="G3032" s="595">
        <f t="shared" si="287"/>
        <v>3</v>
      </c>
      <c r="H3032" s="590">
        <f>CHOOSE('Output Sheet'!$B$4,'8760 Data'!J3032,'8760 Data'!K3032,'8760 Data'!L3032,'8760 Data'!M3032,'8760 Data'!N3032,'8760 Data'!O3032,'8760 Data'!P3032,'8760 Data'!Q3032,'8760 Data'!R3032,'8760 Data'!S3032,'8760 Data'!T3032,'8760 Data'!U3032)</f>
        <v>0</v>
      </c>
      <c r="I3032" s="591" t="e">
        <f>H3032/'Output Sheet'!$B$8</f>
        <v>#DIV/0!</v>
      </c>
      <c r="J3032" s="596"/>
      <c r="K3032" s="560"/>
      <c r="L3032" s="560"/>
      <c r="M3032" s="560"/>
      <c r="N3032" s="560"/>
      <c r="O3032" s="560"/>
      <c r="P3032" s="560"/>
      <c r="Q3032" s="560"/>
      <c r="R3032" s="560"/>
      <c r="S3032" s="560"/>
      <c r="T3032" s="560"/>
      <c r="U3032" s="560"/>
    </row>
    <row r="3033" spans="1:21">
      <c r="A3033" s="593">
        <f t="shared" si="282"/>
        <v>41401</v>
      </c>
      <c r="B3033" s="594">
        <v>41401.333508680553</v>
      </c>
      <c r="C3033" s="560">
        <f t="shared" si="283"/>
        <v>2013</v>
      </c>
      <c r="D3033" s="560">
        <f t="shared" si="284"/>
        <v>5</v>
      </c>
      <c r="E3033" s="560">
        <f t="shared" si="285"/>
        <v>7</v>
      </c>
      <c r="F3033" s="560">
        <f t="shared" si="286"/>
        <v>8</v>
      </c>
      <c r="G3033" s="595">
        <f t="shared" si="287"/>
        <v>3</v>
      </c>
      <c r="H3033" s="590">
        <f>CHOOSE('Output Sheet'!$B$4,'8760 Data'!J3033,'8760 Data'!K3033,'8760 Data'!L3033,'8760 Data'!M3033,'8760 Data'!N3033,'8760 Data'!O3033,'8760 Data'!P3033,'8760 Data'!Q3033,'8760 Data'!R3033,'8760 Data'!S3033,'8760 Data'!T3033,'8760 Data'!U3033)</f>
        <v>0</v>
      </c>
      <c r="I3033" s="591" t="e">
        <f>H3033/'Output Sheet'!$B$8</f>
        <v>#DIV/0!</v>
      </c>
      <c r="J3033" s="596"/>
      <c r="K3033" s="560"/>
      <c r="L3033" s="560"/>
      <c r="M3033" s="560"/>
      <c r="N3033" s="560"/>
      <c r="O3033" s="560"/>
      <c r="P3033" s="560"/>
      <c r="Q3033" s="560"/>
      <c r="R3033" s="560"/>
      <c r="S3033" s="560"/>
      <c r="T3033" s="560"/>
      <c r="U3033" s="560"/>
    </row>
    <row r="3034" spans="1:21">
      <c r="A3034" s="593">
        <f t="shared" si="282"/>
        <v>41401</v>
      </c>
      <c r="B3034" s="594">
        <v>41401.37517540509</v>
      </c>
      <c r="C3034" s="560">
        <f t="shared" si="283"/>
        <v>2013</v>
      </c>
      <c r="D3034" s="560">
        <f t="shared" si="284"/>
        <v>5</v>
      </c>
      <c r="E3034" s="560">
        <f t="shared" si="285"/>
        <v>7</v>
      </c>
      <c r="F3034" s="560">
        <f t="shared" si="286"/>
        <v>9</v>
      </c>
      <c r="G3034" s="595">
        <f t="shared" si="287"/>
        <v>3</v>
      </c>
      <c r="H3034" s="590">
        <f>CHOOSE('Output Sheet'!$B$4,'8760 Data'!J3034,'8760 Data'!K3034,'8760 Data'!L3034,'8760 Data'!M3034,'8760 Data'!N3034,'8760 Data'!O3034,'8760 Data'!P3034,'8760 Data'!Q3034,'8760 Data'!R3034,'8760 Data'!S3034,'8760 Data'!T3034,'8760 Data'!U3034)</f>
        <v>0</v>
      </c>
      <c r="I3034" s="591" t="e">
        <f>H3034/'Output Sheet'!$B$8</f>
        <v>#DIV/0!</v>
      </c>
      <c r="J3034" s="596"/>
      <c r="K3034" s="560"/>
      <c r="L3034" s="560"/>
      <c r="M3034" s="560"/>
      <c r="N3034" s="560"/>
      <c r="O3034" s="560"/>
      <c r="P3034" s="560"/>
      <c r="Q3034" s="560"/>
      <c r="R3034" s="560"/>
      <c r="S3034" s="560"/>
      <c r="T3034" s="560"/>
      <c r="U3034" s="560"/>
    </row>
    <row r="3035" spans="1:21">
      <c r="A3035" s="593">
        <f t="shared" si="282"/>
        <v>41401</v>
      </c>
      <c r="B3035" s="594">
        <v>41401.416842129627</v>
      </c>
      <c r="C3035" s="560">
        <f t="shared" si="283"/>
        <v>2013</v>
      </c>
      <c r="D3035" s="560">
        <f t="shared" si="284"/>
        <v>5</v>
      </c>
      <c r="E3035" s="560">
        <f t="shared" si="285"/>
        <v>7</v>
      </c>
      <c r="F3035" s="560">
        <f t="shared" si="286"/>
        <v>10</v>
      </c>
      <c r="G3035" s="595">
        <f t="shared" si="287"/>
        <v>3</v>
      </c>
      <c r="H3035" s="590">
        <f>CHOOSE('Output Sheet'!$B$4,'8760 Data'!J3035,'8760 Data'!K3035,'8760 Data'!L3035,'8760 Data'!M3035,'8760 Data'!N3035,'8760 Data'!O3035,'8760 Data'!P3035,'8760 Data'!Q3035,'8760 Data'!R3035,'8760 Data'!S3035,'8760 Data'!T3035,'8760 Data'!U3035)</f>
        <v>0</v>
      </c>
      <c r="I3035" s="591" t="e">
        <f>H3035/'Output Sheet'!$B$8</f>
        <v>#DIV/0!</v>
      </c>
      <c r="J3035" s="596"/>
      <c r="K3035" s="560"/>
      <c r="L3035" s="560"/>
      <c r="M3035" s="560"/>
      <c r="N3035" s="560"/>
      <c r="O3035" s="560"/>
      <c r="P3035" s="560"/>
      <c r="Q3035" s="560"/>
      <c r="R3035" s="560"/>
      <c r="S3035" s="560"/>
      <c r="T3035" s="560"/>
      <c r="U3035" s="560"/>
    </row>
    <row r="3036" spans="1:21">
      <c r="A3036" s="593">
        <f t="shared" si="282"/>
        <v>41401</v>
      </c>
      <c r="B3036" s="594">
        <v>41401.458508854164</v>
      </c>
      <c r="C3036" s="560">
        <f t="shared" si="283"/>
        <v>2013</v>
      </c>
      <c r="D3036" s="560">
        <f t="shared" si="284"/>
        <v>5</v>
      </c>
      <c r="E3036" s="560">
        <f t="shared" si="285"/>
        <v>7</v>
      </c>
      <c r="F3036" s="560">
        <f t="shared" si="286"/>
        <v>11</v>
      </c>
      <c r="G3036" s="595">
        <f t="shared" si="287"/>
        <v>3</v>
      </c>
      <c r="H3036" s="590">
        <f>CHOOSE('Output Sheet'!$B$4,'8760 Data'!J3036,'8760 Data'!K3036,'8760 Data'!L3036,'8760 Data'!M3036,'8760 Data'!N3036,'8760 Data'!O3036,'8760 Data'!P3036,'8760 Data'!Q3036,'8760 Data'!R3036,'8760 Data'!S3036,'8760 Data'!T3036,'8760 Data'!U3036)</f>
        <v>0</v>
      </c>
      <c r="I3036" s="591" t="e">
        <f>H3036/'Output Sheet'!$B$8</f>
        <v>#DIV/0!</v>
      </c>
      <c r="J3036" s="596"/>
      <c r="K3036" s="560"/>
      <c r="L3036" s="560"/>
      <c r="M3036" s="560"/>
      <c r="N3036" s="560"/>
      <c r="O3036" s="560"/>
      <c r="P3036" s="560"/>
      <c r="Q3036" s="560"/>
      <c r="R3036" s="560"/>
      <c r="S3036" s="560"/>
      <c r="T3036" s="560"/>
      <c r="U3036" s="560"/>
    </row>
    <row r="3037" spans="1:21">
      <c r="A3037" s="593">
        <f t="shared" si="282"/>
        <v>41401</v>
      </c>
      <c r="B3037" s="594">
        <v>41401.500175578702</v>
      </c>
      <c r="C3037" s="560">
        <f t="shared" si="283"/>
        <v>2013</v>
      </c>
      <c r="D3037" s="560">
        <f t="shared" si="284"/>
        <v>5</v>
      </c>
      <c r="E3037" s="560">
        <f t="shared" si="285"/>
        <v>7</v>
      </c>
      <c r="F3037" s="560">
        <f t="shared" si="286"/>
        <v>12</v>
      </c>
      <c r="G3037" s="595">
        <f t="shared" si="287"/>
        <v>3</v>
      </c>
      <c r="H3037" s="590">
        <f>CHOOSE('Output Sheet'!$B$4,'8760 Data'!J3037,'8760 Data'!K3037,'8760 Data'!L3037,'8760 Data'!M3037,'8760 Data'!N3037,'8760 Data'!O3037,'8760 Data'!P3037,'8760 Data'!Q3037,'8760 Data'!R3037,'8760 Data'!S3037,'8760 Data'!T3037,'8760 Data'!U3037)</f>
        <v>0</v>
      </c>
      <c r="I3037" s="591" t="e">
        <f>H3037/'Output Sheet'!$B$8</f>
        <v>#DIV/0!</v>
      </c>
      <c r="J3037" s="596"/>
      <c r="K3037" s="560"/>
      <c r="L3037" s="560"/>
      <c r="M3037" s="560"/>
      <c r="N3037" s="560"/>
      <c r="O3037" s="560"/>
      <c r="P3037" s="560"/>
      <c r="Q3037" s="560"/>
      <c r="R3037" s="560"/>
      <c r="S3037" s="560"/>
      <c r="T3037" s="560"/>
      <c r="U3037" s="560"/>
    </row>
    <row r="3038" spans="1:21">
      <c r="A3038" s="593">
        <f t="shared" si="282"/>
        <v>41401</v>
      </c>
      <c r="B3038" s="594">
        <v>41401.541842303239</v>
      </c>
      <c r="C3038" s="560">
        <f t="shared" si="283"/>
        <v>2013</v>
      </c>
      <c r="D3038" s="560">
        <f t="shared" si="284"/>
        <v>5</v>
      </c>
      <c r="E3038" s="560">
        <f t="shared" si="285"/>
        <v>7</v>
      </c>
      <c r="F3038" s="560">
        <f t="shared" si="286"/>
        <v>13</v>
      </c>
      <c r="G3038" s="595">
        <f t="shared" si="287"/>
        <v>3</v>
      </c>
      <c r="H3038" s="590">
        <f>CHOOSE('Output Sheet'!$B$4,'8760 Data'!J3038,'8760 Data'!K3038,'8760 Data'!L3038,'8760 Data'!M3038,'8760 Data'!N3038,'8760 Data'!O3038,'8760 Data'!P3038,'8760 Data'!Q3038,'8760 Data'!R3038,'8760 Data'!S3038,'8760 Data'!T3038,'8760 Data'!U3038)</f>
        <v>0</v>
      </c>
      <c r="I3038" s="591" t="e">
        <f>H3038/'Output Sheet'!$B$8</f>
        <v>#DIV/0!</v>
      </c>
      <c r="J3038" s="596"/>
      <c r="K3038" s="560"/>
      <c r="L3038" s="560"/>
      <c r="M3038" s="560"/>
      <c r="N3038" s="560"/>
      <c r="O3038" s="560"/>
      <c r="P3038" s="560"/>
      <c r="Q3038" s="560"/>
      <c r="R3038" s="560"/>
      <c r="S3038" s="560"/>
      <c r="T3038" s="560"/>
      <c r="U3038" s="560"/>
    </row>
    <row r="3039" spans="1:21">
      <c r="A3039" s="593">
        <f t="shared" si="282"/>
        <v>41401</v>
      </c>
      <c r="B3039" s="594">
        <v>41401.583509027776</v>
      </c>
      <c r="C3039" s="560">
        <f t="shared" si="283"/>
        <v>2013</v>
      </c>
      <c r="D3039" s="560">
        <f t="shared" si="284"/>
        <v>5</v>
      </c>
      <c r="E3039" s="560">
        <f t="shared" si="285"/>
        <v>7</v>
      </c>
      <c r="F3039" s="560">
        <f t="shared" si="286"/>
        <v>14</v>
      </c>
      <c r="G3039" s="595">
        <f t="shared" si="287"/>
        <v>3</v>
      </c>
      <c r="H3039" s="590">
        <f>CHOOSE('Output Sheet'!$B$4,'8760 Data'!J3039,'8760 Data'!K3039,'8760 Data'!L3039,'8760 Data'!M3039,'8760 Data'!N3039,'8760 Data'!O3039,'8760 Data'!P3039,'8760 Data'!Q3039,'8760 Data'!R3039,'8760 Data'!S3039,'8760 Data'!T3039,'8760 Data'!U3039)</f>
        <v>0</v>
      </c>
      <c r="I3039" s="591" t="e">
        <f>H3039/'Output Sheet'!$B$8</f>
        <v>#DIV/0!</v>
      </c>
      <c r="J3039" s="596"/>
      <c r="K3039" s="560"/>
      <c r="L3039" s="560"/>
      <c r="M3039" s="560"/>
      <c r="N3039" s="560"/>
      <c r="O3039" s="560"/>
      <c r="P3039" s="560"/>
      <c r="Q3039" s="560"/>
      <c r="R3039" s="560"/>
      <c r="S3039" s="560"/>
      <c r="T3039" s="560"/>
      <c r="U3039" s="560"/>
    </row>
    <row r="3040" spans="1:21">
      <c r="A3040" s="593">
        <f t="shared" si="282"/>
        <v>41401</v>
      </c>
      <c r="B3040" s="594">
        <v>41401.625175752313</v>
      </c>
      <c r="C3040" s="560">
        <f t="shared" si="283"/>
        <v>2013</v>
      </c>
      <c r="D3040" s="560">
        <f t="shared" si="284"/>
        <v>5</v>
      </c>
      <c r="E3040" s="560">
        <f t="shared" si="285"/>
        <v>7</v>
      </c>
      <c r="F3040" s="560">
        <f t="shared" si="286"/>
        <v>15</v>
      </c>
      <c r="G3040" s="595">
        <f t="shared" si="287"/>
        <v>3</v>
      </c>
      <c r="H3040" s="590">
        <f>CHOOSE('Output Sheet'!$B$4,'8760 Data'!J3040,'8760 Data'!K3040,'8760 Data'!L3040,'8760 Data'!M3040,'8760 Data'!N3040,'8760 Data'!O3040,'8760 Data'!P3040,'8760 Data'!Q3040,'8760 Data'!R3040,'8760 Data'!S3040,'8760 Data'!T3040,'8760 Data'!U3040)</f>
        <v>0</v>
      </c>
      <c r="I3040" s="591" t="e">
        <f>H3040/'Output Sheet'!$B$8</f>
        <v>#DIV/0!</v>
      </c>
      <c r="J3040" s="596"/>
      <c r="K3040" s="560"/>
      <c r="L3040" s="560"/>
      <c r="M3040" s="560"/>
      <c r="N3040" s="560"/>
      <c r="O3040" s="560"/>
      <c r="P3040" s="560"/>
      <c r="Q3040" s="560"/>
      <c r="R3040" s="560"/>
      <c r="S3040" s="560"/>
      <c r="T3040" s="560"/>
      <c r="U3040" s="560"/>
    </row>
    <row r="3041" spans="1:21">
      <c r="A3041" s="593">
        <f t="shared" si="282"/>
        <v>41401</v>
      </c>
      <c r="B3041" s="594">
        <v>41401.66684247685</v>
      </c>
      <c r="C3041" s="560">
        <f t="shared" si="283"/>
        <v>2013</v>
      </c>
      <c r="D3041" s="560">
        <f t="shared" si="284"/>
        <v>5</v>
      </c>
      <c r="E3041" s="560">
        <f t="shared" si="285"/>
        <v>7</v>
      </c>
      <c r="F3041" s="560">
        <f t="shared" si="286"/>
        <v>16</v>
      </c>
      <c r="G3041" s="595">
        <f t="shared" si="287"/>
        <v>3</v>
      </c>
      <c r="H3041" s="590">
        <f>CHOOSE('Output Sheet'!$B$4,'8760 Data'!J3041,'8760 Data'!K3041,'8760 Data'!L3041,'8760 Data'!M3041,'8760 Data'!N3041,'8760 Data'!O3041,'8760 Data'!P3041,'8760 Data'!Q3041,'8760 Data'!R3041,'8760 Data'!S3041,'8760 Data'!T3041,'8760 Data'!U3041)</f>
        <v>0</v>
      </c>
      <c r="I3041" s="591" t="e">
        <f>H3041/'Output Sheet'!$B$8</f>
        <v>#DIV/0!</v>
      </c>
      <c r="J3041" s="596"/>
      <c r="K3041" s="560"/>
      <c r="L3041" s="560"/>
      <c r="M3041" s="560"/>
      <c r="N3041" s="560"/>
      <c r="O3041" s="560"/>
      <c r="P3041" s="560"/>
      <c r="Q3041" s="560"/>
      <c r="R3041" s="560"/>
      <c r="S3041" s="560"/>
      <c r="T3041" s="560"/>
      <c r="U3041" s="560"/>
    </row>
    <row r="3042" spans="1:21">
      <c r="A3042" s="593">
        <f t="shared" si="282"/>
        <v>41401</v>
      </c>
      <c r="B3042" s="594">
        <v>41401.708509201388</v>
      </c>
      <c r="C3042" s="560">
        <f t="shared" si="283"/>
        <v>2013</v>
      </c>
      <c r="D3042" s="560">
        <f t="shared" si="284"/>
        <v>5</v>
      </c>
      <c r="E3042" s="560">
        <f t="shared" si="285"/>
        <v>7</v>
      </c>
      <c r="F3042" s="560">
        <f t="shared" si="286"/>
        <v>17</v>
      </c>
      <c r="G3042" s="595">
        <f t="shared" si="287"/>
        <v>3</v>
      </c>
      <c r="H3042" s="590">
        <f>CHOOSE('Output Sheet'!$B$4,'8760 Data'!J3042,'8760 Data'!K3042,'8760 Data'!L3042,'8760 Data'!M3042,'8760 Data'!N3042,'8760 Data'!O3042,'8760 Data'!P3042,'8760 Data'!Q3042,'8760 Data'!R3042,'8760 Data'!S3042,'8760 Data'!T3042,'8760 Data'!U3042)</f>
        <v>0</v>
      </c>
      <c r="I3042" s="591" t="e">
        <f>H3042/'Output Sheet'!$B$8</f>
        <v>#DIV/0!</v>
      </c>
      <c r="J3042" s="596"/>
      <c r="K3042" s="560"/>
      <c r="L3042" s="560"/>
      <c r="M3042" s="560"/>
      <c r="N3042" s="560"/>
      <c r="O3042" s="560"/>
      <c r="P3042" s="560"/>
      <c r="Q3042" s="560"/>
      <c r="R3042" s="560"/>
      <c r="S3042" s="560"/>
      <c r="T3042" s="560"/>
      <c r="U3042" s="560"/>
    </row>
    <row r="3043" spans="1:21">
      <c r="A3043" s="593">
        <f t="shared" si="282"/>
        <v>41401</v>
      </c>
      <c r="B3043" s="594">
        <v>41401.750175925925</v>
      </c>
      <c r="C3043" s="560">
        <f t="shared" si="283"/>
        <v>2013</v>
      </c>
      <c r="D3043" s="560">
        <f t="shared" si="284"/>
        <v>5</v>
      </c>
      <c r="E3043" s="560">
        <f t="shared" si="285"/>
        <v>7</v>
      </c>
      <c r="F3043" s="560">
        <f t="shared" si="286"/>
        <v>18</v>
      </c>
      <c r="G3043" s="595">
        <f t="shared" si="287"/>
        <v>3</v>
      </c>
      <c r="H3043" s="590">
        <f>CHOOSE('Output Sheet'!$B$4,'8760 Data'!J3043,'8760 Data'!K3043,'8760 Data'!L3043,'8760 Data'!M3043,'8760 Data'!N3043,'8760 Data'!O3043,'8760 Data'!P3043,'8760 Data'!Q3043,'8760 Data'!R3043,'8760 Data'!S3043,'8760 Data'!T3043,'8760 Data'!U3043)</f>
        <v>0</v>
      </c>
      <c r="I3043" s="591" t="e">
        <f>H3043/'Output Sheet'!$B$8</f>
        <v>#DIV/0!</v>
      </c>
      <c r="J3043" s="596"/>
      <c r="K3043" s="560"/>
      <c r="L3043" s="560"/>
      <c r="M3043" s="560"/>
      <c r="N3043" s="560"/>
      <c r="O3043" s="560"/>
      <c r="P3043" s="560"/>
      <c r="Q3043" s="560"/>
      <c r="R3043" s="560"/>
      <c r="S3043" s="560"/>
      <c r="T3043" s="560"/>
      <c r="U3043" s="560"/>
    </row>
    <row r="3044" spans="1:21">
      <c r="A3044" s="593">
        <f t="shared" si="282"/>
        <v>41401</v>
      </c>
      <c r="B3044" s="594">
        <v>41401.791842650462</v>
      </c>
      <c r="C3044" s="560">
        <f t="shared" si="283"/>
        <v>2013</v>
      </c>
      <c r="D3044" s="560">
        <f t="shared" si="284"/>
        <v>5</v>
      </c>
      <c r="E3044" s="560">
        <f t="shared" si="285"/>
        <v>7</v>
      </c>
      <c r="F3044" s="560">
        <f t="shared" si="286"/>
        <v>19</v>
      </c>
      <c r="G3044" s="595">
        <f t="shared" si="287"/>
        <v>3</v>
      </c>
      <c r="H3044" s="590">
        <f>CHOOSE('Output Sheet'!$B$4,'8760 Data'!J3044,'8760 Data'!K3044,'8760 Data'!L3044,'8760 Data'!M3044,'8760 Data'!N3044,'8760 Data'!O3044,'8760 Data'!P3044,'8760 Data'!Q3044,'8760 Data'!R3044,'8760 Data'!S3044,'8760 Data'!T3044,'8760 Data'!U3044)</f>
        <v>0</v>
      </c>
      <c r="I3044" s="591" t="e">
        <f>H3044/'Output Sheet'!$B$8</f>
        <v>#DIV/0!</v>
      </c>
      <c r="J3044" s="596"/>
      <c r="K3044" s="560"/>
      <c r="L3044" s="560"/>
      <c r="M3044" s="560"/>
      <c r="N3044" s="560"/>
      <c r="O3044" s="560"/>
      <c r="P3044" s="560"/>
      <c r="Q3044" s="560"/>
      <c r="R3044" s="560"/>
      <c r="S3044" s="560"/>
      <c r="T3044" s="560"/>
      <c r="U3044" s="560"/>
    </row>
    <row r="3045" spans="1:21">
      <c r="A3045" s="593">
        <f t="shared" si="282"/>
        <v>41401</v>
      </c>
      <c r="B3045" s="594">
        <v>41401.833509374999</v>
      </c>
      <c r="C3045" s="560">
        <f t="shared" si="283"/>
        <v>2013</v>
      </c>
      <c r="D3045" s="560">
        <f t="shared" si="284"/>
        <v>5</v>
      </c>
      <c r="E3045" s="560">
        <f t="shared" si="285"/>
        <v>7</v>
      </c>
      <c r="F3045" s="560">
        <f t="shared" si="286"/>
        <v>20</v>
      </c>
      <c r="G3045" s="595">
        <f t="shared" si="287"/>
        <v>3</v>
      </c>
      <c r="H3045" s="590">
        <f>CHOOSE('Output Sheet'!$B$4,'8760 Data'!J3045,'8760 Data'!K3045,'8760 Data'!L3045,'8760 Data'!M3045,'8760 Data'!N3045,'8760 Data'!O3045,'8760 Data'!P3045,'8760 Data'!Q3045,'8760 Data'!R3045,'8760 Data'!S3045,'8760 Data'!T3045,'8760 Data'!U3045)</f>
        <v>0</v>
      </c>
      <c r="I3045" s="591" t="e">
        <f>H3045/'Output Sheet'!$B$8</f>
        <v>#DIV/0!</v>
      </c>
      <c r="J3045" s="596"/>
      <c r="K3045" s="560"/>
      <c r="L3045" s="560"/>
      <c r="M3045" s="560"/>
      <c r="N3045" s="560"/>
      <c r="O3045" s="560"/>
      <c r="P3045" s="560"/>
      <c r="Q3045" s="560"/>
      <c r="R3045" s="560"/>
      <c r="S3045" s="560"/>
      <c r="T3045" s="560"/>
      <c r="U3045" s="560"/>
    </row>
    <row r="3046" spans="1:21">
      <c r="A3046" s="593">
        <f t="shared" si="282"/>
        <v>41401</v>
      </c>
      <c r="B3046" s="594">
        <v>41401.875176099536</v>
      </c>
      <c r="C3046" s="560">
        <f t="shared" si="283"/>
        <v>2013</v>
      </c>
      <c r="D3046" s="560">
        <f t="shared" si="284"/>
        <v>5</v>
      </c>
      <c r="E3046" s="560">
        <f t="shared" si="285"/>
        <v>7</v>
      </c>
      <c r="F3046" s="560">
        <f t="shared" si="286"/>
        <v>21</v>
      </c>
      <c r="G3046" s="595">
        <f t="shared" si="287"/>
        <v>3</v>
      </c>
      <c r="H3046" s="590">
        <f>CHOOSE('Output Sheet'!$B$4,'8760 Data'!J3046,'8760 Data'!K3046,'8760 Data'!L3046,'8760 Data'!M3046,'8760 Data'!N3046,'8760 Data'!O3046,'8760 Data'!P3046,'8760 Data'!Q3046,'8760 Data'!R3046,'8760 Data'!S3046,'8760 Data'!T3046,'8760 Data'!U3046)</f>
        <v>0</v>
      </c>
      <c r="I3046" s="591" t="e">
        <f>H3046/'Output Sheet'!$B$8</f>
        <v>#DIV/0!</v>
      </c>
      <c r="J3046" s="596"/>
      <c r="K3046" s="560"/>
      <c r="L3046" s="560"/>
      <c r="M3046" s="560"/>
      <c r="N3046" s="560"/>
      <c r="O3046" s="560"/>
      <c r="P3046" s="560"/>
      <c r="Q3046" s="560"/>
      <c r="R3046" s="560"/>
      <c r="S3046" s="560"/>
      <c r="T3046" s="560"/>
      <c r="U3046" s="560"/>
    </row>
    <row r="3047" spans="1:21">
      <c r="A3047" s="593">
        <f t="shared" si="282"/>
        <v>41401</v>
      </c>
      <c r="B3047" s="594">
        <v>41401.916842824074</v>
      </c>
      <c r="C3047" s="560">
        <f t="shared" si="283"/>
        <v>2013</v>
      </c>
      <c r="D3047" s="560">
        <f t="shared" si="284"/>
        <v>5</v>
      </c>
      <c r="E3047" s="560">
        <f t="shared" si="285"/>
        <v>7</v>
      </c>
      <c r="F3047" s="560">
        <f t="shared" si="286"/>
        <v>22</v>
      </c>
      <c r="G3047" s="595">
        <f t="shared" si="287"/>
        <v>3</v>
      </c>
      <c r="H3047" s="590">
        <f>CHOOSE('Output Sheet'!$B$4,'8760 Data'!J3047,'8760 Data'!K3047,'8760 Data'!L3047,'8760 Data'!M3047,'8760 Data'!N3047,'8760 Data'!O3047,'8760 Data'!P3047,'8760 Data'!Q3047,'8760 Data'!R3047,'8760 Data'!S3047,'8760 Data'!T3047,'8760 Data'!U3047)</f>
        <v>0</v>
      </c>
      <c r="I3047" s="591" t="e">
        <f>H3047/'Output Sheet'!$B$8</f>
        <v>#DIV/0!</v>
      </c>
      <c r="J3047" s="596"/>
      <c r="K3047" s="560"/>
      <c r="L3047" s="560"/>
      <c r="M3047" s="560"/>
      <c r="N3047" s="560"/>
      <c r="O3047" s="560"/>
      <c r="P3047" s="560"/>
      <c r="Q3047" s="560"/>
      <c r="R3047" s="560"/>
      <c r="S3047" s="560"/>
      <c r="T3047" s="560"/>
      <c r="U3047" s="560"/>
    </row>
    <row r="3048" spans="1:21">
      <c r="A3048" s="593">
        <f t="shared" si="282"/>
        <v>41401</v>
      </c>
      <c r="B3048" s="594">
        <v>41401.958509548611</v>
      </c>
      <c r="C3048" s="560">
        <f t="shared" si="283"/>
        <v>2013</v>
      </c>
      <c r="D3048" s="560">
        <f t="shared" si="284"/>
        <v>5</v>
      </c>
      <c r="E3048" s="560">
        <f t="shared" si="285"/>
        <v>7</v>
      </c>
      <c r="F3048" s="560">
        <f t="shared" si="286"/>
        <v>23</v>
      </c>
      <c r="G3048" s="595">
        <f t="shared" si="287"/>
        <v>3</v>
      </c>
      <c r="H3048" s="590">
        <f>CHOOSE('Output Sheet'!$B$4,'8760 Data'!J3048,'8760 Data'!K3048,'8760 Data'!L3048,'8760 Data'!M3048,'8760 Data'!N3048,'8760 Data'!O3048,'8760 Data'!P3048,'8760 Data'!Q3048,'8760 Data'!R3048,'8760 Data'!S3048,'8760 Data'!T3048,'8760 Data'!U3048)</f>
        <v>0</v>
      </c>
      <c r="I3048" s="591" t="e">
        <f>H3048/'Output Sheet'!$B$8</f>
        <v>#DIV/0!</v>
      </c>
      <c r="J3048" s="596"/>
      <c r="K3048" s="560"/>
      <c r="L3048" s="560"/>
      <c r="M3048" s="560"/>
      <c r="N3048" s="560"/>
      <c r="O3048" s="560"/>
      <c r="P3048" s="560"/>
      <c r="Q3048" s="560"/>
      <c r="R3048" s="560"/>
      <c r="S3048" s="560"/>
      <c r="T3048" s="560"/>
      <c r="U3048" s="560"/>
    </row>
    <row r="3049" spans="1:21">
      <c r="A3049" s="593">
        <f t="shared" si="282"/>
        <v>41402</v>
      </c>
      <c r="B3049" s="594">
        <v>41402.000176273148</v>
      </c>
      <c r="C3049" s="560">
        <f t="shared" si="283"/>
        <v>2013</v>
      </c>
      <c r="D3049" s="560">
        <f t="shared" si="284"/>
        <v>5</v>
      </c>
      <c r="E3049" s="560">
        <f t="shared" si="285"/>
        <v>8</v>
      </c>
      <c r="F3049" s="560">
        <f t="shared" si="286"/>
        <v>24</v>
      </c>
      <c r="G3049" s="595">
        <f t="shared" si="287"/>
        <v>4</v>
      </c>
      <c r="H3049" s="590">
        <f>CHOOSE('Output Sheet'!$B$4,'8760 Data'!J3049,'8760 Data'!K3049,'8760 Data'!L3049,'8760 Data'!M3049,'8760 Data'!N3049,'8760 Data'!O3049,'8760 Data'!P3049,'8760 Data'!Q3049,'8760 Data'!R3049,'8760 Data'!S3049,'8760 Data'!T3049,'8760 Data'!U3049)</f>
        <v>0</v>
      </c>
      <c r="I3049" s="591" t="e">
        <f>H3049/'Output Sheet'!$B$8</f>
        <v>#DIV/0!</v>
      </c>
      <c r="J3049" s="596"/>
      <c r="K3049" s="560"/>
      <c r="L3049" s="560"/>
      <c r="M3049" s="560"/>
      <c r="N3049" s="560"/>
      <c r="O3049" s="560"/>
      <c r="P3049" s="560"/>
      <c r="Q3049" s="560"/>
      <c r="R3049" s="560"/>
      <c r="S3049" s="560"/>
      <c r="T3049" s="560"/>
      <c r="U3049" s="560"/>
    </row>
    <row r="3050" spans="1:21">
      <c r="A3050" s="593">
        <f t="shared" si="282"/>
        <v>41402</v>
      </c>
      <c r="B3050" s="594">
        <v>41402.041842997685</v>
      </c>
      <c r="C3050" s="560">
        <f t="shared" si="283"/>
        <v>2013</v>
      </c>
      <c r="D3050" s="560">
        <f t="shared" si="284"/>
        <v>5</v>
      </c>
      <c r="E3050" s="560">
        <f t="shared" si="285"/>
        <v>8</v>
      </c>
      <c r="F3050" s="560">
        <f t="shared" si="286"/>
        <v>1</v>
      </c>
      <c r="G3050" s="595">
        <f t="shared" si="287"/>
        <v>4</v>
      </c>
      <c r="H3050" s="590">
        <f>CHOOSE('Output Sheet'!$B$4,'8760 Data'!J3050,'8760 Data'!K3050,'8760 Data'!L3050,'8760 Data'!M3050,'8760 Data'!N3050,'8760 Data'!O3050,'8760 Data'!P3050,'8760 Data'!Q3050,'8760 Data'!R3050,'8760 Data'!S3050,'8760 Data'!T3050,'8760 Data'!U3050)</f>
        <v>0</v>
      </c>
      <c r="I3050" s="591" t="e">
        <f>H3050/'Output Sheet'!$B$8</f>
        <v>#DIV/0!</v>
      </c>
      <c r="J3050" s="596"/>
      <c r="K3050" s="560"/>
      <c r="L3050" s="560"/>
      <c r="M3050" s="560"/>
      <c r="N3050" s="560"/>
      <c r="O3050" s="560"/>
      <c r="P3050" s="560"/>
      <c r="Q3050" s="560"/>
      <c r="R3050" s="560"/>
      <c r="S3050" s="560"/>
      <c r="T3050" s="560"/>
      <c r="U3050" s="560"/>
    </row>
    <row r="3051" spans="1:21">
      <c r="A3051" s="593">
        <f t="shared" si="282"/>
        <v>41402</v>
      </c>
      <c r="B3051" s="594">
        <v>41402.083509722223</v>
      </c>
      <c r="C3051" s="560">
        <f t="shared" si="283"/>
        <v>2013</v>
      </c>
      <c r="D3051" s="560">
        <f t="shared" si="284"/>
        <v>5</v>
      </c>
      <c r="E3051" s="560">
        <f t="shared" si="285"/>
        <v>8</v>
      </c>
      <c r="F3051" s="560">
        <f t="shared" si="286"/>
        <v>2</v>
      </c>
      <c r="G3051" s="595">
        <f t="shared" si="287"/>
        <v>4</v>
      </c>
      <c r="H3051" s="590">
        <f>CHOOSE('Output Sheet'!$B$4,'8760 Data'!J3051,'8760 Data'!K3051,'8760 Data'!L3051,'8760 Data'!M3051,'8760 Data'!N3051,'8760 Data'!O3051,'8760 Data'!P3051,'8760 Data'!Q3051,'8760 Data'!R3051,'8760 Data'!S3051,'8760 Data'!T3051,'8760 Data'!U3051)</f>
        <v>0</v>
      </c>
      <c r="I3051" s="591" t="e">
        <f>H3051/'Output Sheet'!$B$8</f>
        <v>#DIV/0!</v>
      </c>
      <c r="J3051" s="596"/>
      <c r="K3051" s="560"/>
      <c r="L3051" s="560"/>
      <c r="M3051" s="560"/>
      <c r="N3051" s="560"/>
      <c r="O3051" s="560"/>
      <c r="P3051" s="560"/>
      <c r="Q3051" s="560"/>
      <c r="R3051" s="560"/>
      <c r="S3051" s="560"/>
      <c r="T3051" s="560"/>
      <c r="U3051" s="560"/>
    </row>
    <row r="3052" spans="1:21">
      <c r="A3052" s="593">
        <f t="shared" si="282"/>
        <v>41402</v>
      </c>
      <c r="B3052" s="594">
        <v>41402.12517644676</v>
      </c>
      <c r="C3052" s="560">
        <f t="shared" si="283"/>
        <v>2013</v>
      </c>
      <c r="D3052" s="560">
        <f t="shared" si="284"/>
        <v>5</v>
      </c>
      <c r="E3052" s="560">
        <f t="shared" si="285"/>
        <v>8</v>
      </c>
      <c r="F3052" s="560">
        <f t="shared" si="286"/>
        <v>3</v>
      </c>
      <c r="G3052" s="595">
        <f t="shared" si="287"/>
        <v>4</v>
      </c>
      <c r="H3052" s="590">
        <f>CHOOSE('Output Sheet'!$B$4,'8760 Data'!J3052,'8760 Data'!K3052,'8760 Data'!L3052,'8760 Data'!M3052,'8760 Data'!N3052,'8760 Data'!O3052,'8760 Data'!P3052,'8760 Data'!Q3052,'8760 Data'!R3052,'8760 Data'!S3052,'8760 Data'!T3052,'8760 Data'!U3052)</f>
        <v>0</v>
      </c>
      <c r="I3052" s="591" t="e">
        <f>H3052/'Output Sheet'!$B$8</f>
        <v>#DIV/0!</v>
      </c>
      <c r="J3052" s="596"/>
      <c r="K3052" s="560"/>
      <c r="L3052" s="560"/>
      <c r="M3052" s="560"/>
      <c r="N3052" s="560"/>
      <c r="O3052" s="560"/>
      <c r="P3052" s="560"/>
      <c r="Q3052" s="560"/>
      <c r="R3052" s="560"/>
      <c r="S3052" s="560"/>
      <c r="T3052" s="560"/>
      <c r="U3052" s="560"/>
    </row>
    <row r="3053" spans="1:21">
      <c r="A3053" s="593">
        <f t="shared" si="282"/>
        <v>41402</v>
      </c>
      <c r="B3053" s="594">
        <v>41402.166843171297</v>
      </c>
      <c r="C3053" s="560">
        <f t="shared" si="283"/>
        <v>2013</v>
      </c>
      <c r="D3053" s="560">
        <f t="shared" si="284"/>
        <v>5</v>
      </c>
      <c r="E3053" s="560">
        <f t="shared" si="285"/>
        <v>8</v>
      </c>
      <c r="F3053" s="560">
        <f t="shared" si="286"/>
        <v>4</v>
      </c>
      <c r="G3053" s="595">
        <f t="shared" si="287"/>
        <v>4</v>
      </c>
      <c r="H3053" s="590">
        <f>CHOOSE('Output Sheet'!$B$4,'8760 Data'!J3053,'8760 Data'!K3053,'8760 Data'!L3053,'8760 Data'!M3053,'8760 Data'!N3053,'8760 Data'!O3053,'8760 Data'!P3053,'8760 Data'!Q3053,'8760 Data'!R3053,'8760 Data'!S3053,'8760 Data'!T3053,'8760 Data'!U3053)</f>
        <v>0</v>
      </c>
      <c r="I3053" s="591" t="e">
        <f>H3053/'Output Sheet'!$B$8</f>
        <v>#DIV/0!</v>
      </c>
      <c r="J3053" s="596"/>
      <c r="K3053" s="560"/>
      <c r="L3053" s="560"/>
      <c r="M3053" s="560"/>
      <c r="N3053" s="560"/>
      <c r="O3053" s="560"/>
      <c r="P3053" s="560"/>
      <c r="Q3053" s="560"/>
      <c r="R3053" s="560"/>
      <c r="S3053" s="560"/>
      <c r="T3053" s="560"/>
      <c r="U3053" s="560"/>
    </row>
    <row r="3054" spans="1:21">
      <c r="A3054" s="593">
        <f t="shared" si="282"/>
        <v>41402</v>
      </c>
      <c r="B3054" s="594">
        <v>41402.208509895834</v>
      </c>
      <c r="C3054" s="560">
        <f t="shared" si="283"/>
        <v>2013</v>
      </c>
      <c r="D3054" s="560">
        <f t="shared" si="284"/>
        <v>5</v>
      </c>
      <c r="E3054" s="560">
        <f t="shared" si="285"/>
        <v>8</v>
      </c>
      <c r="F3054" s="560">
        <f t="shared" si="286"/>
        <v>5</v>
      </c>
      <c r="G3054" s="595">
        <f t="shared" si="287"/>
        <v>4</v>
      </c>
      <c r="H3054" s="590">
        <f>CHOOSE('Output Sheet'!$B$4,'8760 Data'!J3054,'8760 Data'!K3054,'8760 Data'!L3054,'8760 Data'!M3054,'8760 Data'!N3054,'8760 Data'!O3054,'8760 Data'!P3054,'8760 Data'!Q3054,'8760 Data'!R3054,'8760 Data'!S3054,'8760 Data'!T3054,'8760 Data'!U3054)</f>
        <v>0</v>
      </c>
      <c r="I3054" s="591" t="e">
        <f>H3054/'Output Sheet'!$B$8</f>
        <v>#DIV/0!</v>
      </c>
      <c r="J3054" s="596"/>
      <c r="K3054" s="560"/>
      <c r="L3054" s="560"/>
      <c r="M3054" s="560"/>
      <c r="N3054" s="560"/>
      <c r="O3054" s="560"/>
      <c r="P3054" s="560"/>
      <c r="Q3054" s="560"/>
      <c r="R3054" s="560"/>
      <c r="S3054" s="560"/>
      <c r="T3054" s="560"/>
      <c r="U3054" s="560"/>
    </row>
    <row r="3055" spans="1:21">
      <c r="A3055" s="593">
        <f t="shared" si="282"/>
        <v>41402</v>
      </c>
      <c r="B3055" s="594">
        <v>41402.250176620371</v>
      </c>
      <c r="C3055" s="560">
        <f t="shared" si="283"/>
        <v>2013</v>
      </c>
      <c r="D3055" s="560">
        <f t="shared" si="284"/>
        <v>5</v>
      </c>
      <c r="E3055" s="560">
        <f t="shared" si="285"/>
        <v>8</v>
      </c>
      <c r="F3055" s="560">
        <f t="shared" si="286"/>
        <v>6</v>
      </c>
      <c r="G3055" s="595">
        <f t="shared" si="287"/>
        <v>4</v>
      </c>
      <c r="H3055" s="590">
        <f>CHOOSE('Output Sheet'!$B$4,'8760 Data'!J3055,'8760 Data'!K3055,'8760 Data'!L3055,'8760 Data'!M3055,'8760 Data'!N3055,'8760 Data'!O3055,'8760 Data'!P3055,'8760 Data'!Q3055,'8760 Data'!R3055,'8760 Data'!S3055,'8760 Data'!T3055,'8760 Data'!U3055)</f>
        <v>0</v>
      </c>
      <c r="I3055" s="591" t="e">
        <f>H3055/'Output Sheet'!$B$8</f>
        <v>#DIV/0!</v>
      </c>
      <c r="J3055" s="596"/>
      <c r="K3055" s="560"/>
      <c r="L3055" s="560"/>
      <c r="M3055" s="560"/>
      <c r="N3055" s="560"/>
      <c r="O3055" s="560"/>
      <c r="P3055" s="560"/>
      <c r="Q3055" s="560"/>
      <c r="R3055" s="560"/>
      <c r="S3055" s="560"/>
      <c r="T3055" s="560"/>
      <c r="U3055" s="560"/>
    </row>
    <row r="3056" spans="1:21">
      <c r="A3056" s="593">
        <f t="shared" si="282"/>
        <v>41402</v>
      </c>
      <c r="B3056" s="594">
        <v>41402.291843344909</v>
      </c>
      <c r="C3056" s="560">
        <f t="shared" si="283"/>
        <v>2013</v>
      </c>
      <c r="D3056" s="560">
        <f t="shared" si="284"/>
        <v>5</v>
      </c>
      <c r="E3056" s="560">
        <f t="shared" si="285"/>
        <v>8</v>
      </c>
      <c r="F3056" s="560">
        <f t="shared" si="286"/>
        <v>7</v>
      </c>
      <c r="G3056" s="595">
        <f t="shared" si="287"/>
        <v>4</v>
      </c>
      <c r="H3056" s="590">
        <f>CHOOSE('Output Sheet'!$B$4,'8760 Data'!J3056,'8760 Data'!K3056,'8760 Data'!L3056,'8760 Data'!M3056,'8760 Data'!N3056,'8760 Data'!O3056,'8760 Data'!P3056,'8760 Data'!Q3056,'8760 Data'!R3056,'8760 Data'!S3056,'8760 Data'!T3056,'8760 Data'!U3056)</f>
        <v>0</v>
      </c>
      <c r="I3056" s="591" t="e">
        <f>H3056/'Output Sheet'!$B$8</f>
        <v>#DIV/0!</v>
      </c>
      <c r="J3056" s="596"/>
      <c r="K3056" s="560"/>
      <c r="L3056" s="560"/>
      <c r="M3056" s="560"/>
      <c r="N3056" s="560"/>
      <c r="O3056" s="560"/>
      <c r="P3056" s="560"/>
      <c r="Q3056" s="560"/>
      <c r="R3056" s="560"/>
      <c r="S3056" s="560"/>
      <c r="T3056" s="560"/>
      <c r="U3056" s="560"/>
    </row>
    <row r="3057" spans="1:21">
      <c r="A3057" s="593">
        <f t="shared" si="282"/>
        <v>41402</v>
      </c>
      <c r="B3057" s="594">
        <v>41402.333510069446</v>
      </c>
      <c r="C3057" s="560">
        <f t="shared" si="283"/>
        <v>2013</v>
      </c>
      <c r="D3057" s="560">
        <f t="shared" si="284"/>
        <v>5</v>
      </c>
      <c r="E3057" s="560">
        <f t="shared" si="285"/>
        <v>8</v>
      </c>
      <c r="F3057" s="560">
        <f t="shared" si="286"/>
        <v>8</v>
      </c>
      <c r="G3057" s="595">
        <f t="shared" si="287"/>
        <v>4</v>
      </c>
      <c r="H3057" s="590">
        <f>CHOOSE('Output Sheet'!$B$4,'8760 Data'!J3057,'8760 Data'!K3057,'8760 Data'!L3057,'8760 Data'!M3057,'8760 Data'!N3057,'8760 Data'!O3057,'8760 Data'!P3057,'8760 Data'!Q3057,'8760 Data'!R3057,'8760 Data'!S3057,'8760 Data'!T3057,'8760 Data'!U3057)</f>
        <v>0</v>
      </c>
      <c r="I3057" s="591" t="e">
        <f>H3057/'Output Sheet'!$B$8</f>
        <v>#DIV/0!</v>
      </c>
      <c r="J3057" s="596"/>
      <c r="K3057" s="560"/>
      <c r="L3057" s="560"/>
      <c r="M3057" s="560"/>
      <c r="N3057" s="560"/>
      <c r="O3057" s="560"/>
      <c r="P3057" s="560"/>
      <c r="Q3057" s="560"/>
      <c r="R3057" s="560"/>
      <c r="S3057" s="560"/>
      <c r="T3057" s="560"/>
      <c r="U3057" s="560"/>
    </row>
    <row r="3058" spans="1:21">
      <c r="A3058" s="593">
        <f t="shared" si="282"/>
        <v>41402</v>
      </c>
      <c r="B3058" s="594">
        <v>41402.375176793983</v>
      </c>
      <c r="C3058" s="560">
        <f t="shared" si="283"/>
        <v>2013</v>
      </c>
      <c r="D3058" s="560">
        <f t="shared" si="284"/>
        <v>5</v>
      </c>
      <c r="E3058" s="560">
        <f t="shared" si="285"/>
        <v>8</v>
      </c>
      <c r="F3058" s="560">
        <f t="shared" si="286"/>
        <v>9</v>
      </c>
      <c r="G3058" s="595">
        <f t="shared" si="287"/>
        <v>4</v>
      </c>
      <c r="H3058" s="590">
        <f>CHOOSE('Output Sheet'!$B$4,'8760 Data'!J3058,'8760 Data'!K3058,'8760 Data'!L3058,'8760 Data'!M3058,'8760 Data'!N3058,'8760 Data'!O3058,'8760 Data'!P3058,'8760 Data'!Q3058,'8760 Data'!R3058,'8760 Data'!S3058,'8760 Data'!T3058,'8760 Data'!U3058)</f>
        <v>0</v>
      </c>
      <c r="I3058" s="591" t="e">
        <f>H3058/'Output Sheet'!$B$8</f>
        <v>#DIV/0!</v>
      </c>
      <c r="J3058" s="596"/>
      <c r="K3058" s="560"/>
      <c r="L3058" s="560"/>
      <c r="M3058" s="560"/>
      <c r="N3058" s="560"/>
      <c r="O3058" s="560"/>
      <c r="P3058" s="560"/>
      <c r="Q3058" s="560"/>
      <c r="R3058" s="560"/>
      <c r="S3058" s="560"/>
      <c r="T3058" s="560"/>
      <c r="U3058" s="560"/>
    </row>
    <row r="3059" spans="1:21">
      <c r="A3059" s="593">
        <f t="shared" si="282"/>
        <v>41402</v>
      </c>
      <c r="B3059" s="594">
        <v>41402.41684351852</v>
      </c>
      <c r="C3059" s="560">
        <f t="shared" si="283"/>
        <v>2013</v>
      </c>
      <c r="D3059" s="560">
        <f t="shared" si="284"/>
        <v>5</v>
      </c>
      <c r="E3059" s="560">
        <f t="shared" si="285"/>
        <v>8</v>
      </c>
      <c r="F3059" s="560">
        <f t="shared" si="286"/>
        <v>10</v>
      </c>
      <c r="G3059" s="595">
        <f t="shared" si="287"/>
        <v>4</v>
      </c>
      <c r="H3059" s="590">
        <f>CHOOSE('Output Sheet'!$B$4,'8760 Data'!J3059,'8760 Data'!K3059,'8760 Data'!L3059,'8760 Data'!M3059,'8760 Data'!N3059,'8760 Data'!O3059,'8760 Data'!P3059,'8760 Data'!Q3059,'8760 Data'!R3059,'8760 Data'!S3059,'8760 Data'!T3059,'8760 Data'!U3059)</f>
        <v>0</v>
      </c>
      <c r="I3059" s="591" t="e">
        <f>H3059/'Output Sheet'!$B$8</f>
        <v>#DIV/0!</v>
      </c>
      <c r="J3059" s="596"/>
      <c r="K3059" s="560"/>
      <c r="L3059" s="560"/>
      <c r="M3059" s="560"/>
      <c r="N3059" s="560"/>
      <c r="O3059" s="560"/>
      <c r="P3059" s="560"/>
      <c r="Q3059" s="560"/>
      <c r="R3059" s="560"/>
      <c r="S3059" s="560"/>
      <c r="T3059" s="560"/>
      <c r="U3059" s="560"/>
    </row>
    <row r="3060" spans="1:21">
      <c r="A3060" s="593">
        <f t="shared" si="282"/>
        <v>41402</v>
      </c>
      <c r="B3060" s="594">
        <v>41402.458510243057</v>
      </c>
      <c r="C3060" s="560">
        <f t="shared" si="283"/>
        <v>2013</v>
      </c>
      <c r="D3060" s="560">
        <f t="shared" si="284"/>
        <v>5</v>
      </c>
      <c r="E3060" s="560">
        <f t="shared" si="285"/>
        <v>8</v>
      </c>
      <c r="F3060" s="560">
        <f t="shared" si="286"/>
        <v>11</v>
      </c>
      <c r="G3060" s="595">
        <f t="shared" si="287"/>
        <v>4</v>
      </c>
      <c r="H3060" s="590">
        <f>CHOOSE('Output Sheet'!$B$4,'8760 Data'!J3060,'8760 Data'!K3060,'8760 Data'!L3060,'8760 Data'!M3060,'8760 Data'!N3060,'8760 Data'!O3060,'8760 Data'!P3060,'8760 Data'!Q3060,'8760 Data'!R3060,'8760 Data'!S3060,'8760 Data'!T3060,'8760 Data'!U3060)</f>
        <v>0</v>
      </c>
      <c r="I3060" s="591" t="e">
        <f>H3060/'Output Sheet'!$B$8</f>
        <v>#DIV/0!</v>
      </c>
      <c r="J3060" s="596"/>
      <c r="K3060" s="560"/>
      <c r="L3060" s="560"/>
      <c r="M3060" s="560"/>
      <c r="N3060" s="560"/>
      <c r="O3060" s="560"/>
      <c r="P3060" s="560"/>
      <c r="Q3060" s="560"/>
      <c r="R3060" s="560"/>
      <c r="S3060" s="560"/>
      <c r="T3060" s="560"/>
      <c r="U3060" s="560"/>
    </row>
    <row r="3061" spans="1:21">
      <c r="A3061" s="593">
        <f t="shared" si="282"/>
        <v>41402</v>
      </c>
      <c r="B3061" s="594">
        <v>41402.500176967595</v>
      </c>
      <c r="C3061" s="560">
        <f t="shared" si="283"/>
        <v>2013</v>
      </c>
      <c r="D3061" s="560">
        <f t="shared" si="284"/>
        <v>5</v>
      </c>
      <c r="E3061" s="560">
        <f t="shared" si="285"/>
        <v>8</v>
      </c>
      <c r="F3061" s="560">
        <f t="shared" si="286"/>
        <v>12</v>
      </c>
      <c r="G3061" s="595">
        <f t="shared" si="287"/>
        <v>4</v>
      </c>
      <c r="H3061" s="590">
        <f>CHOOSE('Output Sheet'!$B$4,'8760 Data'!J3061,'8760 Data'!K3061,'8760 Data'!L3061,'8760 Data'!M3061,'8760 Data'!N3061,'8760 Data'!O3061,'8760 Data'!P3061,'8760 Data'!Q3061,'8760 Data'!R3061,'8760 Data'!S3061,'8760 Data'!T3061,'8760 Data'!U3061)</f>
        <v>0</v>
      </c>
      <c r="I3061" s="591" t="e">
        <f>H3061/'Output Sheet'!$B$8</f>
        <v>#DIV/0!</v>
      </c>
      <c r="J3061" s="596"/>
      <c r="K3061" s="560"/>
      <c r="L3061" s="560"/>
      <c r="M3061" s="560"/>
      <c r="N3061" s="560"/>
      <c r="O3061" s="560"/>
      <c r="P3061" s="560"/>
      <c r="Q3061" s="560"/>
      <c r="R3061" s="560"/>
      <c r="S3061" s="560"/>
      <c r="T3061" s="560"/>
      <c r="U3061" s="560"/>
    </row>
    <row r="3062" spans="1:21">
      <c r="A3062" s="593">
        <f t="shared" si="282"/>
        <v>41402</v>
      </c>
      <c r="B3062" s="594">
        <v>41402.541843692132</v>
      </c>
      <c r="C3062" s="560">
        <f t="shared" si="283"/>
        <v>2013</v>
      </c>
      <c r="D3062" s="560">
        <f t="shared" si="284"/>
        <v>5</v>
      </c>
      <c r="E3062" s="560">
        <f t="shared" si="285"/>
        <v>8</v>
      </c>
      <c r="F3062" s="560">
        <f t="shared" si="286"/>
        <v>13</v>
      </c>
      <c r="G3062" s="595">
        <f t="shared" si="287"/>
        <v>4</v>
      </c>
      <c r="H3062" s="590">
        <f>CHOOSE('Output Sheet'!$B$4,'8760 Data'!J3062,'8760 Data'!K3062,'8760 Data'!L3062,'8760 Data'!M3062,'8760 Data'!N3062,'8760 Data'!O3062,'8760 Data'!P3062,'8760 Data'!Q3062,'8760 Data'!R3062,'8760 Data'!S3062,'8760 Data'!T3062,'8760 Data'!U3062)</f>
        <v>0</v>
      </c>
      <c r="I3062" s="591" t="e">
        <f>H3062/'Output Sheet'!$B$8</f>
        <v>#DIV/0!</v>
      </c>
      <c r="J3062" s="596"/>
      <c r="K3062" s="560"/>
      <c r="L3062" s="560"/>
      <c r="M3062" s="560"/>
      <c r="N3062" s="560"/>
      <c r="O3062" s="560"/>
      <c r="P3062" s="560"/>
      <c r="Q3062" s="560"/>
      <c r="R3062" s="560"/>
      <c r="S3062" s="560"/>
      <c r="T3062" s="560"/>
      <c r="U3062" s="560"/>
    </row>
    <row r="3063" spans="1:21">
      <c r="A3063" s="593">
        <f t="shared" si="282"/>
        <v>41402</v>
      </c>
      <c r="B3063" s="594">
        <v>41402.583510416669</v>
      </c>
      <c r="C3063" s="560">
        <f t="shared" si="283"/>
        <v>2013</v>
      </c>
      <c r="D3063" s="560">
        <f t="shared" si="284"/>
        <v>5</v>
      </c>
      <c r="E3063" s="560">
        <f t="shared" si="285"/>
        <v>8</v>
      </c>
      <c r="F3063" s="560">
        <f t="shared" si="286"/>
        <v>14</v>
      </c>
      <c r="G3063" s="595">
        <f t="shared" si="287"/>
        <v>4</v>
      </c>
      <c r="H3063" s="590">
        <f>CHOOSE('Output Sheet'!$B$4,'8760 Data'!J3063,'8760 Data'!K3063,'8760 Data'!L3063,'8760 Data'!M3063,'8760 Data'!N3063,'8760 Data'!O3063,'8760 Data'!P3063,'8760 Data'!Q3063,'8760 Data'!R3063,'8760 Data'!S3063,'8760 Data'!T3063,'8760 Data'!U3063)</f>
        <v>0</v>
      </c>
      <c r="I3063" s="591" t="e">
        <f>H3063/'Output Sheet'!$B$8</f>
        <v>#DIV/0!</v>
      </c>
      <c r="J3063" s="596"/>
      <c r="K3063" s="560"/>
      <c r="L3063" s="560"/>
      <c r="M3063" s="560"/>
      <c r="N3063" s="560"/>
      <c r="O3063" s="560"/>
      <c r="P3063" s="560"/>
      <c r="Q3063" s="560"/>
      <c r="R3063" s="560"/>
      <c r="S3063" s="560"/>
      <c r="T3063" s="560"/>
      <c r="U3063" s="560"/>
    </row>
    <row r="3064" spans="1:21">
      <c r="A3064" s="593">
        <f t="shared" si="282"/>
        <v>41402</v>
      </c>
      <c r="B3064" s="594">
        <v>41402.625177141206</v>
      </c>
      <c r="C3064" s="560">
        <f t="shared" si="283"/>
        <v>2013</v>
      </c>
      <c r="D3064" s="560">
        <f t="shared" si="284"/>
        <v>5</v>
      </c>
      <c r="E3064" s="560">
        <f t="shared" si="285"/>
        <v>8</v>
      </c>
      <c r="F3064" s="560">
        <f t="shared" si="286"/>
        <v>15</v>
      </c>
      <c r="G3064" s="595">
        <f t="shared" si="287"/>
        <v>4</v>
      </c>
      <c r="H3064" s="590">
        <f>CHOOSE('Output Sheet'!$B$4,'8760 Data'!J3064,'8760 Data'!K3064,'8760 Data'!L3064,'8760 Data'!M3064,'8760 Data'!N3064,'8760 Data'!O3064,'8760 Data'!P3064,'8760 Data'!Q3064,'8760 Data'!R3064,'8760 Data'!S3064,'8760 Data'!T3064,'8760 Data'!U3064)</f>
        <v>0</v>
      </c>
      <c r="I3064" s="591" t="e">
        <f>H3064/'Output Sheet'!$B$8</f>
        <v>#DIV/0!</v>
      </c>
      <c r="J3064" s="596"/>
      <c r="K3064" s="560"/>
      <c r="L3064" s="560"/>
      <c r="M3064" s="560"/>
      <c r="N3064" s="560"/>
      <c r="O3064" s="560"/>
      <c r="P3064" s="560"/>
      <c r="Q3064" s="560"/>
      <c r="R3064" s="560"/>
      <c r="S3064" s="560"/>
      <c r="T3064" s="560"/>
      <c r="U3064" s="560"/>
    </row>
    <row r="3065" spans="1:21">
      <c r="A3065" s="593">
        <f t="shared" si="282"/>
        <v>41402</v>
      </c>
      <c r="B3065" s="594">
        <v>41402.666843865743</v>
      </c>
      <c r="C3065" s="560">
        <f t="shared" si="283"/>
        <v>2013</v>
      </c>
      <c r="D3065" s="560">
        <f t="shared" si="284"/>
        <v>5</v>
      </c>
      <c r="E3065" s="560">
        <f t="shared" si="285"/>
        <v>8</v>
      </c>
      <c r="F3065" s="560">
        <f t="shared" si="286"/>
        <v>16</v>
      </c>
      <c r="G3065" s="595">
        <f t="shared" si="287"/>
        <v>4</v>
      </c>
      <c r="H3065" s="590">
        <f>CHOOSE('Output Sheet'!$B$4,'8760 Data'!J3065,'8760 Data'!K3065,'8760 Data'!L3065,'8760 Data'!M3065,'8760 Data'!N3065,'8760 Data'!O3065,'8760 Data'!P3065,'8760 Data'!Q3065,'8760 Data'!R3065,'8760 Data'!S3065,'8760 Data'!T3065,'8760 Data'!U3065)</f>
        <v>0</v>
      </c>
      <c r="I3065" s="591" t="e">
        <f>H3065/'Output Sheet'!$B$8</f>
        <v>#DIV/0!</v>
      </c>
      <c r="J3065" s="596"/>
      <c r="K3065" s="560"/>
      <c r="L3065" s="560"/>
      <c r="M3065" s="560"/>
      <c r="N3065" s="560"/>
      <c r="O3065" s="560"/>
      <c r="P3065" s="560"/>
      <c r="Q3065" s="560"/>
      <c r="R3065" s="560"/>
      <c r="S3065" s="560"/>
      <c r="T3065" s="560"/>
      <c r="U3065" s="560"/>
    </row>
    <row r="3066" spans="1:21">
      <c r="A3066" s="593">
        <f t="shared" si="282"/>
        <v>41402</v>
      </c>
      <c r="B3066" s="594">
        <v>41402.708510590281</v>
      </c>
      <c r="C3066" s="560">
        <f t="shared" si="283"/>
        <v>2013</v>
      </c>
      <c r="D3066" s="560">
        <f t="shared" si="284"/>
        <v>5</v>
      </c>
      <c r="E3066" s="560">
        <f t="shared" si="285"/>
        <v>8</v>
      </c>
      <c r="F3066" s="560">
        <f t="shared" si="286"/>
        <v>17</v>
      </c>
      <c r="G3066" s="595">
        <f t="shared" si="287"/>
        <v>4</v>
      </c>
      <c r="H3066" s="590">
        <f>CHOOSE('Output Sheet'!$B$4,'8760 Data'!J3066,'8760 Data'!K3066,'8760 Data'!L3066,'8760 Data'!M3066,'8760 Data'!N3066,'8760 Data'!O3066,'8760 Data'!P3066,'8760 Data'!Q3066,'8760 Data'!R3066,'8760 Data'!S3066,'8760 Data'!T3066,'8760 Data'!U3066)</f>
        <v>0</v>
      </c>
      <c r="I3066" s="591" t="e">
        <f>H3066/'Output Sheet'!$B$8</f>
        <v>#DIV/0!</v>
      </c>
      <c r="J3066" s="596"/>
      <c r="K3066" s="560"/>
      <c r="L3066" s="560"/>
      <c r="M3066" s="560"/>
      <c r="N3066" s="560"/>
      <c r="O3066" s="560"/>
      <c r="P3066" s="560"/>
      <c r="Q3066" s="560"/>
      <c r="R3066" s="560"/>
      <c r="S3066" s="560"/>
      <c r="T3066" s="560"/>
      <c r="U3066" s="560"/>
    </row>
    <row r="3067" spans="1:21">
      <c r="A3067" s="593">
        <f t="shared" si="282"/>
        <v>41402</v>
      </c>
      <c r="B3067" s="594">
        <v>41402.750177314818</v>
      </c>
      <c r="C3067" s="560">
        <f t="shared" si="283"/>
        <v>2013</v>
      </c>
      <c r="D3067" s="560">
        <f t="shared" si="284"/>
        <v>5</v>
      </c>
      <c r="E3067" s="560">
        <f t="shared" si="285"/>
        <v>8</v>
      </c>
      <c r="F3067" s="560">
        <f t="shared" si="286"/>
        <v>18</v>
      </c>
      <c r="G3067" s="595">
        <f t="shared" si="287"/>
        <v>4</v>
      </c>
      <c r="H3067" s="590">
        <f>CHOOSE('Output Sheet'!$B$4,'8760 Data'!J3067,'8760 Data'!K3067,'8760 Data'!L3067,'8760 Data'!M3067,'8760 Data'!N3067,'8760 Data'!O3067,'8760 Data'!P3067,'8760 Data'!Q3067,'8760 Data'!R3067,'8760 Data'!S3067,'8760 Data'!T3067,'8760 Data'!U3067)</f>
        <v>0</v>
      </c>
      <c r="I3067" s="591" t="e">
        <f>H3067/'Output Sheet'!$B$8</f>
        <v>#DIV/0!</v>
      </c>
      <c r="J3067" s="596"/>
      <c r="K3067" s="560"/>
      <c r="L3067" s="560"/>
      <c r="M3067" s="560"/>
      <c r="N3067" s="560"/>
      <c r="O3067" s="560"/>
      <c r="P3067" s="560"/>
      <c r="Q3067" s="560"/>
      <c r="R3067" s="560"/>
      <c r="S3067" s="560"/>
      <c r="T3067" s="560"/>
      <c r="U3067" s="560"/>
    </row>
    <row r="3068" spans="1:21">
      <c r="A3068" s="593">
        <f t="shared" si="282"/>
        <v>41402</v>
      </c>
      <c r="B3068" s="594">
        <v>41402.791844039355</v>
      </c>
      <c r="C3068" s="560">
        <f t="shared" si="283"/>
        <v>2013</v>
      </c>
      <c r="D3068" s="560">
        <f t="shared" si="284"/>
        <v>5</v>
      </c>
      <c r="E3068" s="560">
        <f t="shared" si="285"/>
        <v>8</v>
      </c>
      <c r="F3068" s="560">
        <f t="shared" si="286"/>
        <v>19</v>
      </c>
      <c r="G3068" s="595">
        <f t="shared" si="287"/>
        <v>4</v>
      </c>
      <c r="H3068" s="590">
        <f>CHOOSE('Output Sheet'!$B$4,'8760 Data'!J3068,'8760 Data'!K3068,'8760 Data'!L3068,'8760 Data'!M3068,'8760 Data'!N3068,'8760 Data'!O3068,'8760 Data'!P3068,'8760 Data'!Q3068,'8760 Data'!R3068,'8760 Data'!S3068,'8760 Data'!T3068,'8760 Data'!U3068)</f>
        <v>0</v>
      </c>
      <c r="I3068" s="591" t="e">
        <f>H3068/'Output Sheet'!$B$8</f>
        <v>#DIV/0!</v>
      </c>
      <c r="J3068" s="596"/>
      <c r="K3068" s="560"/>
      <c r="L3068" s="560"/>
      <c r="M3068" s="560"/>
      <c r="N3068" s="560"/>
      <c r="O3068" s="560"/>
      <c r="P3068" s="560"/>
      <c r="Q3068" s="560"/>
      <c r="R3068" s="560"/>
      <c r="S3068" s="560"/>
      <c r="T3068" s="560"/>
      <c r="U3068" s="560"/>
    </row>
    <row r="3069" spans="1:21">
      <c r="A3069" s="593">
        <f t="shared" si="282"/>
        <v>41402</v>
      </c>
      <c r="B3069" s="594">
        <v>41402.833510763892</v>
      </c>
      <c r="C3069" s="560">
        <f t="shared" si="283"/>
        <v>2013</v>
      </c>
      <c r="D3069" s="560">
        <f t="shared" si="284"/>
        <v>5</v>
      </c>
      <c r="E3069" s="560">
        <f t="shared" si="285"/>
        <v>8</v>
      </c>
      <c r="F3069" s="560">
        <f t="shared" si="286"/>
        <v>20</v>
      </c>
      <c r="G3069" s="595">
        <f t="shared" si="287"/>
        <v>4</v>
      </c>
      <c r="H3069" s="590">
        <f>CHOOSE('Output Sheet'!$B$4,'8760 Data'!J3069,'8760 Data'!K3069,'8760 Data'!L3069,'8760 Data'!M3069,'8760 Data'!N3069,'8760 Data'!O3069,'8760 Data'!P3069,'8760 Data'!Q3069,'8760 Data'!R3069,'8760 Data'!S3069,'8760 Data'!T3069,'8760 Data'!U3069)</f>
        <v>0</v>
      </c>
      <c r="I3069" s="591" t="e">
        <f>H3069/'Output Sheet'!$B$8</f>
        <v>#DIV/0!</v>
      </c>
      <c r="J3069" s="596"/>
      <c r="K3069" s="560"/>
      <c r="L3069" s="560"/>
      <c r="M3069" s="560"/>
      <c r="N3069" s="560"/>
      <c r="O3069" s="560"/>
      <c r="P3069" s="560"/>
      <c r="Q3069" s="560"/>
      <c r="R3069" s="560"/>
      <c r="S3069" s="560"/>
      <c r="T3069" s="560"/>
      <c r="U3069" s="560"/>
    </row>
    <row r="3070" spans="1:21">
      <c r="A3070" s="593">
        <f t="shared" si="282"/>
        <v>41402</v>
      </c>
      <c r="B3070" s="594">
        <v>41402.875177488429</v>
      </c>
      <c r="C3070" s="560">
        <f t="shared" si="283"/>
        <v>2013</v>
      </c>
      <c r="D3070" s="560">
        <f t="shared" si="284"/>
        <v>5</v>
      </c>
      <c r="E3070" s="560">
        <f t="shared" si="285"/>
        <v>8</v>
      </c>
      <c r="F3070" s="560">
        <f t="shared" si="286"/>
        <v>21</v>
      </c>
      <c r="G3070" s="595">
        <f t="shared" si="287"/>
        <v>4</v>
      </c>
      <c r="H3070" s="590">
        <f>CHOOSE('Output Sheet'!$B$4,'8760 Data'!J3070,'8760 Data'!K3070,'8760 Data'!L3070,'8760 Data'!M3070,'8760 Data'!N3070,'8760 Data'!O3070,'8760 Data'!P3070,'8760 Data'!Q3070,'8760 Data'!R3070,'8760 Data'!S3070,'8760 Data'!T3070,'8760 Data'!U3070)</f>
        <v>0</v>
      </c>
      <c r="I3070" s="591" t="e">
        <f>H3070/'Output Sheet'!$B$8</f>
        <v>#DIV/0!</v>
      </c>
      <c r="J3070" s="596"/>
      <c r="K3070" s="560"/>
      <c r="L3070" s="560"/>
      <c r="M3070" s="560"/>
      <c r="N3070" s="560"/>
      <c r="O3070" s="560"/>
      <c r="P3070" s="560"/>
      <c r="Q3070" s="560"/>
      <c r="R3070" s="560"/>
      <c r="S3070" s="560"/>
      <c r="T3070" s="560"/>
      <c r="U3070" s="560"/>
    </row>
    <row r="3071" spans="1:21">
      <c r="A3071" s="593">
        <f t="shared" si="282"/>
        <v>41402</v>
      </c>
      <c r="B3071" s="594">
        <v>41402.916844212959</v>
      </c>
      <c r="C3071" s="560">
        <f t="shared" si="283"/>
        <v>2013</v>
      </c>
      <c r="D3071" s="560">
        <f t="shared" si="284"/>
        <v>5</v>
      </c>
      <c r="E3071" s="560">
        <f t="shared" si="285"/>
        <v>8</v>
      </c>
      <c r="F3071" s="560">
        <f t="shared" si="286"/>
        <v>22</v>
      </c>
      <c r="G3071" s="595">
        <f t="shared" si="287"/>
        <v>4</v>
      </c>
      <c r="H3071" s="590">
        <f>CHOOSE('Output Sheet'!$B$4,'8760 Data'!J3071,'8760 Data'!K3071,'8760 Data'!L3071,'8760 Data'!M3071,'8760 Data'!N3071,'8760 Data'!O3071,'8760 Data'!P3071,'8760 Data'!Q3071,'8760 Data'!R3071,'8760 Data'!S3071,'8760 Data'!T3071,'8760 Data'!U3071)</f>
        <v>0</v>
      </c>
      <c r="I3071" s="591" t="e">
        <f>H3071/'Output Sheet'!$B$8</f>
        <v>#DIV/0!</v>
      </c>
      <c r="J3071" s="596"/>
      <c r="K3071" s="560"/>
      <c r="L3071" s="560"/>
      <c r="M3071" s="560"/>
      <c r="N3071" s="560"/>
      <c r="O3071" s="560"/>
      <c r="P3071" s="560"/>
      <c r="Q3071" s="560"/>
      <c r="R3071" s="560"/>
      <c r="S3071" s="560"/>
      <c r="T3071" s="560"/>
      <c r="U3071" s="560"/>
    </row>
    <row r="3072" spans="1:21">
      <c r="A3072" s="593">
        <f t="shared" si="282"/>
        <v>41402</v>
      </c>
      <c r="B3072" s="594">
        <v>41402.958510937497</v>
      </c>
      <c r="C3072" s="560">
        <f t="shared" si="283"/>
        <v>2013</v>
      </c>
      <c r="D3072" s="560">
        <f t="shared" si="284"/>
        <v>5</v>
      </c>
      <c r="E3072" s="560">
        <f t="shared" si="285"/>
        <v>8</v>
      </c>
      <c r="F3072" s="560">
        <f t="shared" si="286"/>
        <v>23</v>
      </c>
      <c r="G3072" s="595">
        <f t="shared" si="287"/>
        <v>4</v>
      </c>
      <c r="H3072" s="590">
        <f>CHOOSE('Output Sheet'!$B$4,'8760 Data'!J3072,'8760 Data'!K3072,'8760 Data'!L3072,'8760 Data'!M3072,'8760 Data'!N3072,'8760 Data'!O3072,'8760 Data'!P3072,'8760 Data'!Q3072,'8760 Data'!R3072,'8760 Data'!S3072,'8760 Data'!T3072,'8760 Data'!U3072)</f>
        <v>0</v>
      </c>
      <c r="I3072" s="591" t="e">
        <f>H3072/'Output Sheet'!$B$8</f>
        <v>#DIV/0!</v>
      </c>
      <c r="J3072" s="596"/>
      <c r="K3072" s="560"/>
      <c r="L3072" s="560"/>
      <c r="M3072" s="560"/>
      <c r="N3072" s="560"/>
      <c r="O3072" s="560"/>
      <c r="P3072" s="560"/>
      <c r="Q3072" s="560"/>
      <c r="R3072" s="560"/>
      <c r="S3072" s="560"/>
      <c r="T3072" s="560"/>
      <c r="U3072" s="560"/>
    </row>
    <row r="3073" spans="1:21">
      <c r="A3073" s="593">
        <f t="shared" si="282"/>
        <v>41403</v>
      </c>
      <c r="B3073" s="594">
        <v>41403.000177662034</v>
      </c>
      <c r="C3073" s="560">
        <f t="shared" si="283"/>
        <v>2013</v>
      </c>
      <c r="D3073" s="560">
        <f t="shared" si="284"/>
        <v>5</v>
      </c>
      <c r="E3073" s="560">
        <f t="shared" si="285"/>
        <v>9</v>
      </c>
      <c r="F3073" s="560">
        <f t="shared" si="286"/>
        <v>24</v>
      </c>
      <c r="G3073" s="595">
        <f t="shared" si="287"/>
        <v>5</v>
      </c>
      <c r="H3073" s="590">
        <f>CHOOSE('Output Sheet'!$B$4,'8760 Data'!J3073,'8760 Data'!K3073,'8760 Data'!L3073,'8760 Data'!M3073,'8760 Data'!N3073,'8760 Data'!O3073,'8760 Data'!P3073,'8760 Data'!Q3073,'8760 Data'!R3073,'8760 Data'!S3073,'8760 Data'!T3073,'8760 Data'!U3073)</f>
        <v>0</v>
      </c>
      <c r="I3073" s="591" t="e">
        <f>H3073/'Output Sheet'!$B$8</f>
        <v>#DIV/0!</v>
      </c>
      <c r="J3073" s="596"/>
      <c r="K3073" s="560"/>
      <c r="L3073" s="560"/>
      <c r="M3073" s="560"/>
      <c r="N3073" s="560"/>
      <c r="O3073" s="560"/>
      <c r="P3073" s="560"/>
      <c r="Q3073" s="560"/>
      <c r="R3073" s="560"/>
      <c r="S3073" s="560"/>
      <c r="T3073" s="560"/>
      <c r="U3073" s="560"/>
    </row>
    <row r="3074" spans="1:21">
      <c r="A3074" s="593">
        <f t="shared" si="282"/>
        <v>41403</v>
      </c>
      <c r="B3074" s="594">
        <v>41403.041844386571</v>
      </c>
      <c r="C3074" s="560">
        <f t="shared" si="283"/>
        <v>2013</v>
      </c>
      <c r="D3074" s="560">
        <f t="shared" si="284"/>
        <v>5</v>
      </c>
      <c r="E3074" s="560">
        <f t="shared" si="285"/>
        <v>9</v>
      </c>
      <c r="F3074" s="560">
        <f t="shared" si="286"/>
        <v>1</v>
      </c>
      <c r="G3074" s="595">
        <f t="shared" si="287"/>
        <v>5</v>
      </c>
      <c r="H3074" s="590">
        <f>CHOOSE('Output Sheet'!$B$4,'8760 Data'!J3074,'8760 Data'!K3074,'8760 Data'!L3074,'8760 Data'!M3074,'8760 Data'!N3074,'8760 Data'!O3074,'8760 Data'!P3074,'8760 Data'!Q3074,'8760 Data'!R3074,'8760 Data'!S3074,'8760 Data'!T3074,'8760 Data'!U3074)</f>
        <v>0</v>
      </c>
      <c r="I3074" s="591" t="e">
        <f>H3074/'Output Sheet'!$B$8</f>
        <v>#DIV/0!</v>
      </c>
      <c r="J3074" s="596"/>
      <c r="K3074" s="560"/>
      <c r="L3074" s="560"/>
      <c r="M3074" s="560"/>
      <c r="N3074" s="560"/>
      <c r="O3074" s="560"/>
      <c r="P3074" s="560"/>
      <c r="Q3074" s="560"/>
      <c r="R3074" s="560"/>
      <c r="S3074" s="560"/>
      <c r="T3074" s="560"/>
      <c r="U3074" s="560"/>
    </row>
    <row r="3075" spans="1:21">
      <c r="A3075" s="593">
        <f t="shared" ref="A3075:A3138" si="288">DATE(C3075,D3075,E3075)</f>
        <v>41403</v>
      </c>
      <c r="B3075" s="594">
        <v>41403.083511111108</v>
      </c>
      <c r="C3075" s="560">
        <f t="shared" ref="C3075:C3138" si="289">YEAR(B3075)</f>
        <v>2013</v>
      </c>
      <c r="D3075" s="560">
        <f t="shared" ref="D3075:D3138" si="290">MONTH(B3075)</f>
        <v>5</v>
      </c>
      <c r="E3075" s="560">
        <f t="shared" ref="E3075:E3138" si="291">DAY(B3075)</f>
        <v>9</v>
      </c>
      <c r="F3075" s="560">
        <f t="shared" ref="F3075:F3138" si="292">IF(HOUR(B3075)&lt;&gt;0,HOUR(B3075),24)</f>
        <v>2</v>
      </c>
      <c r="G3075" s="595">
        <f t="shared" ref="G3075:G3138" si="293">WEEKDAY(B3075,1)</f>
        <v>5</v>
      </c>
      <c r="H3075" s="590">
        <f>CHOOSE('Output Sheet'!$B$4,'8760 Data'!J3075,'8760 Data'!K3075,'8760 Data'!L3075,'8760 Data'!M3075,'8760 Data'!N3075,'8760 Data'!O3075,'8760 Data'!P3075,'8760 Data'!Q3075,'8760 Data'!R3075,'8760 Data'!S3075,'8760 Data'!T3075,'8760 Data'!U3075)</f>
        <v>0</v>
      </c>
      <c r="I3075" s="591" t="e">
        <f>H3075/'Output Sheet'!$B$8</f>
        <v>#DIV/0!</v>
      </c>
      <c r="J3075" s="596"/>
      <c r="K3075" s="560"/>
      <c r="L3075" s="560"/>
      <c r="M3075" s="560"/>
      <c r="N3075" s="560"/>
      <c r="O3075" s="560"/>
      <c r="P3075" s="560"/>
      <c r="Q3075" s="560"/>
      <c r="R3075" s="560"/>
      <c r="S3075" s="560"/>
      <c r="T3075" s="560"/>
      <c r="U3075" s="560"/>
    </row>
    <row r="3076" spans="1:21">
      <c r="A3076" s="593">
        <f t="shared" si="288"/>
        <v>41403</v>
      </c>
      <c r="B3076" s="594">
        <v>41403.125177835645</v>
      </c>
      <c r="C3076" s="560">
        <f t="shared" si="289"/>
        <v>2013</v>
      </c>
      <c r="D3076" s="560">
        <f t="shared" si="290"/>
        <v>5</v>
      </c>
      <c r="E3076" s="560">
        <f t="shared" si="291"/>
        <v>9</v>
      </c>
      <c r="F3076" s="560">
        <f t="shared" si="292"/>
        <v>3</v>
      </c>
      <c r="G3076" s="595">
        <f t="shared" si="293"/>
        <v>5</v>
      </c>
      <c r="H3076" s="590">
        <f>CHOOSE('Output Sheet'!$B$4,'8760 Data'!J3076,'8760 Data'!K3076,'8760 Data'!L3076,'8760 Data'!M3076,'8760 Data'!N3076,'8760 Data'!O3076,'8760 Data'!P3076,'8760 Data'!Q3076,'8760 Data'!R3076,'8760 Data'!S3076,'8760 Data'!T3076,'8760 Data'!U3076)</f>
        <v>0</v>
      </c>
      <c r="I3076" s="591" t="e">
        <f>H3076/'Output Sheet'!$B$8</f>
        <v>#DIV/0!</v>
      </c>
      <c r="J3076" s="596"/>
      <c r="K3076" s="560"/>
      <c r="L3076" s="560"/>
      <c r="M3076" s="560"/>
      <c r="N3076" s="560"/>
      <c r="O3076" s="560"/>
      <c r="P3076" s="560"/>
      <c r="Q3076" s="560"/>
      <c r="R3076" s="560"/>
      <c r="S3076" s="560"/>
      <c r="T3076" s="560"/>
      <c r="U3076" s="560"/>
    </row>
    <row r="3077" spans="1:21">
      <c r="A3077" s="593">
        <f t="shared" si="288"/>
        <v>41403</v>
      </c>
      <c r="B3077" s="594">
        <v>41403.166844560183</v>
      </c>
      <c r="C3077" s="560">
        <f t="shared" si="289"/>
        <v>2013</v>
      </c>
      <c r="D3077" s="560">
        <f t="shared" si="290"/>
        <v>5</v>
      </c>
      <c r="E3077" s="560">
        <f t="shared" si="291"/>
        <v>9</v>
      </c>
      <c r="F3077" s="560">
        <f t="shared" si="292"/>
        <v>4</v>
      </c>
      <c r="G3077" s="595">
        <f t="shared" si="293"/>
        <v>5</v>
      </c>
      <c r="H3077" s="590">
        <f>CHOOSE('Output Sheet'!$B$4,'8760 Data'!J3077,'8760 Data'!K3077,'8760 Data'!L3077,'8760 Data'!M3077,'8760 Data'!N3077,'8760 Data'!O3077,'8760 Data'!P3077,'8760 Data'!Q3077,'8760 Data'!R3077,'8760 Data'!S3077,'8760 Data'!T3077,'8760 Data'!U3077)</f>
        <v>0</v>
      </c>
      <c r="I3077" s="591" t="e">
        <f>H3077/'Output Sheet'!$B$8</f>
        <v>#DIV/0!</v>
      </c>
      <c r="J3077" s="596"/>
      <c r="K3077" s="560"/>
      <c r="L3077" s="560"/>
      <c r="M3077" s="560"/>
      <c r="N3077" s="560"/>
      <c r="O3077" s="560"/>
      <c r="P3077" s="560"/>
      <c r="Q3077" s="560"/>
      <c r="R3077" s="560"/>
      <c r="S3077" s="560"/>
      <c r="T3077" s="560"/>
      <c r="U3077" s="560"/>
    </row>
    <row r="3078" spans="1:21">
      <c r="A3078" s="593">
        <f t="shared" si="288"/>
        <v>41403</v>
      </c>
      <c r="B3078" s="594">
        <v>41403.20851128472</v>
      </c>
      <c r="C3078" s="560">
        <f t="shared" si="289"/>
        <v>2013</v>
      </c>
      <c r="D3078" s="560">
        <f t="shared" si="290"/>
        <v>5</v>
      </c>
      <c r="E3078" s="560">
        <f t="shared" si="291"/>
        <v>9</v>
      </c>
      <c r="F3078" s="560">
        <f t="shared" si="292"/>
        <v>5</v>
      </c>
      <c r="G3078" s="595">
        <f t="shared" si="293"/>
        <v>5</v>
      </c>
      <c r="H3078" s="590">
        <f>CHOOSE('Output Sheet'!$B$4,'8760 Data'!J3078,'8760 Data'!K3078,'8760 Data'!L3078,'8760 Data'!M3078,'8760 Data'!N3078,'8760 Data'!O3078,'8760 Data'!P3078,'8760 Data'!Q3078,'8760 Data'!R3078,'8760 Data'!S3078,'8760 Data'!T3078,'8760 Data'!U3078)</f>
        <v>0</v>
      </c>
      <c r="I3078" s="591" t="e">
        <f>H3078/'Output Sheet'!$B$8</f>
        <v>#DIV/0!</v>
      </c>
      <c r="J3078" s="596"/>
      <c r="K3078" s="560"/>
      <c r="L3078" s="560"/>
      <c r="M3078" s="560"/>
      <c r="N3078" s="560"/>
      <c r="O3078" s="560"/>
      <c r="P3078" s="560"/>
      <c r="Q3078" s="560"/>
      <c r="R3078" s="560"/>
      <c r="S3078" s="560"/>
      <c r="T3078" s="560"/>
      <c r="U3078" s="560"/>
    </row>
    <row r="3079" spans="1:21">
      <c r="A3079" s="593">
        <f t="shared" si="288"/>
        <v>41403</v>
      </c>
      <c r="B3079" s="594">
        <v>41403.250178009257</v>
      </c>
      <c r="C3079" s="560">
        <f t="shared" si="289"/>
        <v>2013</v>
      </c>
      <c r="D3079" s="560">
        <f t="shared" si="290"/>
        <v>5</v>
      </c>
      <c r="E3079" s="560">
        <f t="shared" si="291"/>
        <v>9</v>
      </c>
      <c r="F3079" s="560">
        <f t="shared" si="292"/>
        <v>6</v>
      </c>
      <c r="G3079" s="595">
        <f t="shared" si="293"/>
        <v>5</v>
      </c>
      <c r="H3079" s="590">
        <f>CHOOSE('Output Sheet'!$B$4,'8760 Data'!J3079,'8760 Data'!K3079,'8760 Data'!L3079,'8760 Data'!M3079,'8760 Data'!N3079,'8760 Data'!O3079,'8760 Data'!P3079,'8760 Data'!Q3079,'8760 Data'!R3079,'8760 Data'!S3079,'8760 Data'!T3079,'8760 Data'!U3079)</f>
        <v>0</v>
      </c>
      <c r="I3079" s="591" t="e">
        <f>H3079/'Output Sheet'!$B$8</f>
        <v>#DIV/0!</v>
      </c>
      <c r="J3079" s="596"/>
      <c r="K3079" s="560"/>
      <c r="L3079" s="560"/>
      <c r="M3079" s="560"/>
      <c r="N3079" s="560"/>
      <c r="O3079" s="560"/>
      <c r="P3079" s="560"/>
      <c r="Q3079" s="560"/>
      <c r="R3079" s="560"/>
      <c r="S3079" s="560"/>
      <c r="T3079" s="560"/>
      <c r="U3079" s="560"/>
    </row>
    <row r="3080" spans="1:21">
      <c r="A3080" s="593">
        <f t="shared" si="288"/>
        <v>41403</v>
      </c>
      <c r="B3080" s="594">
        <v>41403.291844733794</v>
      </c>
      <c r="C3080" s="560">
        <f t="shared" si="289"/>
        <v>2013</v>
      </c>
      <c r="D3080" s="560">
        <f t="shared" si="290"/>
        <v>5</v>
      </c>
      <c r="E3080" s="560">
        <f t="shared" si="291"/>
        <v>9</v>
      </c>
      <c r="F3080" s="560">
        <f t="shared" si="292"/>
        <v>7</v>
      </c>
      <c r="G3080" s="595">
        <f t="shared" si="293"/>
        <v>5</v>
      </c>
      <c r="H3080" s="590">
        <f>CHOOSE('Output Sheet'!$B$4,'8760 Data'!J3080,'8760 Data'!K3080,'8760 Data'!L3080,'8760 Data'!M3080,'8760 Data'!N3080,'8760 Data'!O3080,'8760 Data'!P3080,'8760 Data'!Q3080,'8760 Data'!R3080,'8760 Data'!S3080,'8760 Data'!T3080,'8760 Data'!U3080)</f>
        <v>0</v>
      </c>
      <c r="I3080" s="591" t="e">
        <f>H3080/'Output Sheet'!$B$8</f>
        <v>#DIV/0!</v>
      </c>
      <c r="J3080" s="596"/>
      <c r="K3080" s="560"/>
      <c r="L3080" s="560"/>
      <c r="M3080" s="560"/>
      <c r="N3080" s="560"/>
      <c r="O3080" s="560"/>
      <c r="P3080" s="560"/>
      <c r="Q3080" s="560"/>
      <c r="R3080" s="560"/>
      <c r="S3080" s="560"/>
      <c r="T3080" s="560"/>
      <c r="U3080" s="560"/>
    </row>
    <row r="3081" spans="1:21">
      <c r="A3081" s="593">
        <f t="shared" si="288"/>
        <v>41403</v>
      </c>
      <c r="B3081" s="594">
        <v>41403.333511458331</v>
      </c>
      <c r="C3081" s="560">
        <f t="shared" si="289"/>
        <v>2013</v>
      </c>
      <c r="D3081" s="560">
        <f t="shared" si="290"/>
        <v>5</v>
      </c>
      <c r="E3081" s="560">
        <f t="shared" si="291"/>
        <v>9</v>
      </c>
      <c r="F3081" s="560">
        <f t="shared" si="292"/>
        <v>8</v>
      </c>
      <c r="G3081" s="595">
        <f t="shared" si="293"/>
        <v>5</v>
      </c>
      <c r="H3081" s="590">
        <f>CHOOSE('Output Sheet'!$B$4,'8760 Data'!J3081,'8760 Data'!K3081,'8760 Data'!L3081,'8760 Data'!M3081,'8760 Data'!N3081,'8760 Data'!O3081,'8760 Data'!P3081,'8760 Data'!Q3081,'8760 Data'!R3081,'8760 Data'!S3081,'8760 Data'!T3081,'8760 Data'!U3081)</f>
        <v>0</v>
      </c>
      <c r="I3081" s="591" t="e">
        <f>H3081/'Output Sheet'!$B$8</f>
        <v>#DIV/0!</v>
      </c>
      <c r="J3081" s="596"/>
      <c r="K3081" s="560"/>
      <c r="L3081" s="560"/>
      <c r="M3081" s="560"/>
      <c r="N3081" s="560"/>
      <c r="O3081" s="560"/>
      <c r="P3081" s="560"/>
      <c r="Q3081" s="560"/>
      <c r="R3081" s="560"/>
      <c r="S3081" s="560"/>
      <c r="T3081" s="560"/>
      <c r="U3081" s="560"/>
    </row>
    <row r="3082" spans="1:21">
      <c r="A3082" s="593">
        <f t="shared" si="288"/>
        <v>41403</v>
      </c>
      <c r="B3082" s="594">
        <v>41403.375178182869</v>
      </c>
      <c r="C3082" s="560">
        <f t="shared" si="289"/>
        <v>2013</v>
      </c>
      <c r="D3082" s="560">
        <f t="shared" si="290"/>
        <v>5</v>
      </c>
      <c r="E3082" s="560">
        <f t="shared" si="291"/>
        <v>9</v>
      </c>
      <c r="F3082" s="560">
        <f t="shared" si="292"/>
        <v>9</v>
      </c>
      <c r="G3082" s="595">
        <f t="shared" si="293"/>
        <v>5</v>
      </c>
      <c r="H3082" s="590">
        <f>CHOOSE('Output Sheet'!$B$4,'8760 Data'!J3082,'8760 Data'!K3082,'8760 Data'!L3082,'8760 Data'!M3082,'8760 Data'!N3082,'8760 Data'!O3082,'8760 Data'!P3082,'8760 Data'!Q3082,'8760 Data'!R3082,'8760 Data'!S3082,'8760 Data'!T3082,'8760 Data'!U3082)</f>
        <v>0</v>
      </c>
      <c r="I3082" s="591" t="e">
        <f>H3082/'Output Sheet'!$B$8</f>
        <v>#DIV/0!</v>
      </c>
      <c r="J3082" s="596"/>
      <c r="K3082" s="560"/>
      <c r="L3082" s="560"/>
      <c r="M3082" s="560"/>
      <c r="N3082" s="560"/>
      <c r="O3082" s="560"/>
      <c r="P3082" s="560"/>
      <c r="Q3082" s="560"/>
      <c r="R3082" s="560"/>
      <c r="S3082" s="560"/>
      <c r="T3082" s="560"/>
      <c r="U3082" s="560"/>
    </row>
    <row r="3083" spans="1:21">
      <c r="A3083" s="593">
        <f t="shared" si="288"/>
        <v>41403</v>
      </c>
      <c r="B3083" s="594">
        <v>41403.416844907406</v>
      </c>
      <c r="C3083" s="560">
        <f t="shared" si="289"/>
        <v>2013</v>
      </c>
      <c r="D3083" s="560">
        <f t="shared" si="290"/>
        <v>5</v>
      </c>
      <c r="E3083" s="560">
        <f t="shared" si="291"/>
        <v>9</v>
      </c>
      <c r="F3083" s="560">
        <f t="shared" si="292"/>
        <v>10</v>
      </c>
      <c r="G3083" s="595">
        <f t="shared" si="293"/>
        <v>5</v>
      </c>
      <c r="H3083" s="590">
        <f>CHOOSE('Output Sheet'!$B$4,'8760 Data'!J3083,'8760 Data'!K3083,'8760 Data'!L3083,'8760 Data'!M3083,'8760 Data'!N3083,'8760 Data'!O3083,'8760 Data'!P3083,'8760 Data'!Q3083,'8760 Data'!R3083,'8760 Data'!S3083,'8760 Data'!T3083,'8760 Data'!U3083)</f>
        <v>0</v>
      </c>
      <c r="I3083" s="591" t="e">
        <f>H3083/'Output Sheet'!$B$8</f>
        <v>#DIV/0!</v>
      </c>
      <c r="J3083" s="596"/>
      <c r="K3083" s="560"/>
      <c r="L3083" s="560"/>
      <c r="M3083" s="560"/>
      <c r="N3083" s="560"/>
      <c r="O3083" s="560"/>
      <c r="P3083" s="560"/>
      <c r="Q3083" s="560"/>
      <c r="R3083" s="560"/>
      <c r="S3083" s="560"/>
      <c r="T3083" s="560"/>
      <c r="U3083" s="560"/>
    </row>
    <row r="3084" spans="1:21">
      <c r="A3084" s="593">
        <f t="shared" si="288"/>
        <v>41403</v>
      </c>
      <c r="B3084" s="594">
        <v>41403.458511631943</v>
      </c>
      <c r="C3084" s="560">
        <f t="shared" si="289"/>
        <v>2013</v>
      </c>
      <c r="D3084" s="560">
        <f t="shared" si="290"/>
        <v>5</v>
      </c>
      <c r="E3084" s="560">
        <f t="shared" si="291"/>
        <v>9</v>
      </c>
      <c r="F3084" s="560">
        <f t="shared" si="292"/>
        <v>11</v>
      </c>
      <c r="G3084" s="595">
        <f t="shared" si="293"/>
        <v>5</v>
      </c>
      <c r="H3084" s="590">
        <f>CHOOSE('Output Sheet'!$B$4,'8760 Data'!J3084,'8760 Data'!K3084,'8760 Data'!L3084,'8760 Data'!M3084,'8760 Data'!N3084,'8760 Data'!O3084,'8760 Data'!P3084,'8760 Data'!Q3084,'8760 Data'!R3084,'8760 Data'!S3084,'8760 Data'!T3084,'8760 Data'!U3084)</f>
        <v>0</v>
      </c>
      <c r="I3084" s="591" t="e">
        <f>H3084/'Output Sheet'!$B$8</f>
        <v>#DIV/0!</v>
      </c>
      <c r="J3084" s="596"/>
      <c r="K3084" s="560"/>
      <c r="L3084" s="560"/>
      <c r="M3084" s="560"/>
      <c r="N3084" s="560"/>
      <c r="O3084" s="560"/>
      <c r="P3084" s="560"/>
      <c r="Q3084" s="560"/>
      <c r="R3084" s="560"/>
      <c r="S3084" s="560"/>
      <c r="T3084" s="560"/>
      <c r="U3084" s="560"/>
    </row>
    <row r="3085" spans="1:21">
      <c r="A3085" s="593">
        <f t="shared" si="288"/>
        <v>41403</v>
      </c>
      <c r="B3085" s="594">
        <v>41403.50017835648</v>
      </c>
      <c r="C3085" s="560">
        <f t="shared" si="289"/>
        <v>2013</v>
      </c>
      <c r="D3085" s="560">
        <f t="shared" si="290"/>
        <v>5</v>
      </c>
      <c r="E3085" s="560">
        <f t="shared" si="291"/>
        <v>9</v>
      </c>
      <c r="F3085" s="560">
        <f t="shared" si="292"/>
        <v>12</v>
      </c>
      <c r="G3085" s="595">
        <f t="shared" si="293"/>
        <v>5</v>
      </c>
      <c r="H3085" s="590">
        <f>CHOOSE('Output Sheet'!$B$4,'8760 Data'!J3085,'8760 Data'!K3085,'8760 Data'!L3085,'8760 Data'!M3085,'8760 Data'!N3085,'8760 Data'!O3085,'8760 Data'!P3085,'8760 Data'!Q3085,'8760 Data'!R3085,'8760 Data'!S3085,'8760 Data'!T3085,'8760 Data'!U3085)</f>
        <v>0</v>
      </c>
      <c r="I3085" s="591" t="e">
        <f>H3085/'Output Sheet'!$B$8</f>
        <v>#DIV/0!</v>
      </c>
      <c r="J3085" s="596"/>
      <c r="K3085" s="560"/>
      <c r="L3085" s="560"/>
      <c r="M3085" s="560"/>
      <c r="N3085" s="560"/>
      <c r="O3085" s="560"/>
      <c r="P3085" s="560"/>
      <c r="Q3085" s="560"/>
      <c r="R3085" s="560"/>
      <c r="S3085" s="560"/>
      <c r="T3085" s="560"/>
      <c r="U3085" s="560"/>
    </row>
    <row r="3086" spans="1:21">
      <c r="A3086" s="593">
        <f t="shared" si="288"/>
        <v>41403</v>
      </c>
      <c r="B3086" s="594">
        <v>41403.541845081018</v>
      </c>
      <c r="C3086" s="560">
        <f t="shared" si="289"/>
        <v>2013</v>
      </c>
      <c r="D3086" s="560">
        <f t="shared" si="290"/>
        <v>5</v>
      </c>
      <c r="E3086" s="560">
        <f t="shared" si="291"/>
        <v>9</v>
      </c>
      <c r="F3086" s="560">
        <f t="shared" si="292"/>
        <v>13</v>
      </c>
      <c r="G3086" s="595">
        <f t="shared" si="293"/>
        <v>5</v>
      </c>
      <c r="H3086" s="590">
        <f>CHOOSE('Output Sheet'!$B$4,'8760 Data'!J3086,'8760 Data'!K3086,'8760 Data'!L3086,'8760 Data'!M3086,'8760 Data'!N3086,'8760 Data'!O3086,'8760 Data'!P3086,'8760 Data'!Q3086,'8760 Data'!R3086,'8760 Data'!S3086,'8760 Data'!T3086,'8760 Data'!U3086)</f>
        <v>0</v>
      </c>
      <c r="I3086" s="591" t="e">
        <f>H3086/'Output Sheet'!$B$8</f>
        <v>#DIV/0!</v>
      </c>
      <c r="J3086" s="596"/>
      <c r="K3086" s="560"/>
      <c r="L3086" s="560"/>
      <c r="M3086" s="560"/>
      <c r="N3086" s="560"/>
      <c r="O3086" s="560"/>
      <c r="P3086" s="560"/>
      <c r="Q3086" s="560"/>
      <c r="R3086" s="560"/>
      <c r="S3086" s="560"/>
      <c r="T3086" s="560"/>
      <c r="U3086" s="560"/>
    </row>
    <row r="3087" spans="1:21">
      <c r="A3087" s="593">
        <f t="shared" si="288"/>
        <v>41403</v>
      </c>
      <c r="B3087" s="594">
        <v>41403.583511805555</v>
      </c>
      <c r="C3087" s="560">
        <f t="shared" si="289"/>
        <v>2013</v>
      </c>
      <c r="D3087" s="560">
        <f t="shared" si="290"/>
        <v>5</v>
      </c>
      <c r="E3087" s="560">
        <f t="shared" si="291"/>
        <v>9</v>
      </c>
      <c r="F3087" s="560">
        <f t="shared" si="292"/>
        <v>14</v>
      </c>
      <c r="G3087" s="595">
        <f t="shared" si="293"/>
        <v>5</v>
      </c>
      <c r="H3087" s="590">
        <f>CHOOSE('Output Sheet'!$B$4,'8760 Data'!J3087,'8760 Data'!K3087,'8760 Data'!L3087,'8760 Data'!M3087,'8760 Data'!N3087,'8760 Data'!O3087,'8760 Data'!P3087,'8760 Data'!Q3087,'8760 Data'!R3087,'8760 Data'!S3087,'8760 Data'!T3087,'8760 Data'!U3087)</f>
        <v>0</v>
      </c>
      <c r="I3087" s="591" t="e">
        <f>H3087/'Output Sheet'!$B$8</f>
        <v>#DIV/0!</v>
      </c>
      <c r="J3087" s="596"/>
      <c r="K3087" s="560"/>
      <c r="L3087" s="560"/>
      <c r="M3087" s="560"/>
      <c r="N3087" s="560"/>
      <c r="O3087" s="560"/>
      <c r="P3087" s="560"/>
      <c r="Q3087" s="560"/>
      <c r="R3087" s="560"/>
      <c r="S3087" s="560"/>
      <c r="T3087" s="560"/>
      <c r="U3087" s="560"/>
    </row>
    <row r="3088" spans="1:21">
      <c r="A3088" s="593">
        <f t="shared" si="288"/>
        <v>41403</v>
      </c>
      <c r="B3088" s="594">
        <v>41403.625178530092</v>
      </c>
      <c r="C3088" s="560">
        <f t="shared" si="289"/>
        <v>2013</v>
      </c>
      <c r="D3088" s="560">
        <f t="shared" si="290"/>
        <v>5</v>
      </c>
      <c r="E3088" s="560">
        <f t="shared" si="291"/>
        <v>9</v>
      </c>
      <c r="F3088" s="560">
        <f t="shared" si="292"/>
        <v>15</v>
      </c>
      <c r="G3088" s="595">
        <f t="shared" si="293"/>
        <v>5</v>
      </c>
      <c r="H3088" s="590">
        <f>CHOOSE('Output Sheet'!$B$4,'8760 Data'!J3088,'8760 Data'!K3088,'8760 Data'!L3088,'8760 Data'!M3088,'8760 Data'!N3088,'8760 Data'!O3088,'8760 Data'!P3088,'8760 Data'!Q3088,'8760 Data'!R3088,'8760 Data'!S3088,'8760 Data'!T3088,'8760 Data'!U3088)</f>
        <v>0</v>
      </c>
      <c r="I3088" s="591" t="e">
        <f>H3088/'Output Sheet'!$B$8</f>
        <v>#DIV/0!</v>
      </c>
      <c r="J3088" s="596"/>
      <c r="K3088" s="560"/>
      <c r="L3088" s="560"/>
      <c r="M3088" s="560"/>
      <c r="N3088" s="560"/>
      <c r="O3088" s="560"/>
      <c r="P3088" s="560"/>
      <c r="Q3088" s="560"/>
      <c r="R3088" s="560"/>
      <c r="S3088" s="560"/>
      <c r="T3088" s="560"/>
      <c r="U3088" s="560"/>
    </row>
    <row r="3089" spans="1:21">
      <c r="A3089" s="593">
        <f t="shared" si="288"/>
        <v>41403</v>
      </c>
      <c r="B3089" s="594">
        <v>41403.666845254629</v>
      </c>
      <c r="C3089" s="560">
        <f t="shared" si="289"/>
        <v>2013</v>
      </c>
      <c r="D3089" s="560">
        <f t="shared" si="290"/>
        <v>5</v>
      </c>
      <c r="E3089" s="560">
        <f t="shared" si="291"/>
        <v>9</v>
      </c>
      <c r="F3089" s="560">
        <f t="shared" si="292"/>
        <v>16</v>
      </c>
      <c r="G3089" s="595">
        <f t="shared" si="293"/>
        <v>5</v>
      </c>
      <c r="H3089" s="590">
        <f>CHOOSE('Output Sheet'!$B$4,'8760 Data'!J3089,'8760 Data'!K3089,'8760 Data'!L3089,'8760 Data'!M3089,'8760 Data'!N3089,'8760 Data'!O3089,'8760 Data'!P3089,'8760 Data'!Q3089,'8760 Data'!R3089,'8760 Data'!S3089,'8760 Data'!T3089,'8760 Data'!U3089)</f>
        <v>0</v>
      </c>
      <c r="I3089" s="591" t="e">
        <f>H3089/'Output Sheet'!$B$8</f>
        <v>#DIV/0!</v>
      </c>
      <c r="J3089" s="596"/>
      <c r="K3089" s="560"/>
      <c r="L3089" s="560"/>
      <c r="M3089" s="560"/>
      <c r="N3089" s="560"/>
      <c r="O3089" s="560"/>
      <c r="P3089" s="560"/>
      <c r="Q3089" s="560"/>
      <c r="R3089" s="560"/>
      <c r="S3089" s="560"/>
      <c r="T3089" s="560"/>
      <c r="U3089" s="560"/>
    </row>
    <row r="3090" spans="1:21">
      <c r="A3090" s="593">
        <f t="shared" si="288"/>
        <v>41403</v>
      </c>
      <c r="B3090" s="594">
        <v>41403.708511979166</v>
      </c>
      <c r="C3090" s="560">
        <f t="shared" si="289"/>
        <v>2013</v>
      </c>
      <c r="D3090" s="560">
        <f t="shared" si="290"/>
        <v>5</v>
      </c>
      <c r="E3090" s="560">
        <f t="shared" si="291"/>
        <v>9</v>
      </c>
      <c r="F3090" s="560">
        <f t="shared" si="292"/>
        <v>17</v>
      </c>
      <c r="G3090" s="595">
        <f t="shared" si="293"/>
        <v>5</v>
      </c>
      <c r="H3090" s="590">
        <f>CHOOSE('Output Sheet'!$B$4,'8760 Data'!J3090,'8760 Data'!K3090,'8760 Data'!L3090,'8760 Data'!M3090,'8760 Data'!N3090,'8760 Data'!O3090,'8760 Data'!P3090,'8760 Data'!Q3090,'8760 Data'!R3090,'8760 Data'!S3090,'8760 Data'!T3090,'8760 Data'!U3090)</f>
        <v>0</v>
      </c>
      <c r="I3090" s="591" t="e">
        <f>H3090/'Output Sheet'!$B$8</f>
        <v>#DIV/0!</v>
      </c>
      <c r="J3090" s="596"/>
      <c r="K3090" s="560"/>
      <c r="L3090" s="560"/>
      <c r="M3090" s="560"/>
      <c r="N3090" s="560"/>
      <c r="O3090" s="560"/>
      <c r="P3090" s="560"/>
      <c r="Q3090" s="560"/>
      <c r="R3090" s="560"/>
      <c r="S3090" s="560"/>
      <c r="T3090" s="560"/>
      <c r="U3090" s="560"/>
    </row>
    <row r="3091" spans="1:21">
      <c r="A3091" s="593">
        <f t="shared" si="288"/>
        <v>41403</v>
      </c>
      <c r="B3091" s="594">
        <v>41403.750178703704</v>
      </c>
      <c r="C3091" s="560">
        <f t="shared" si="289"/>
        <v>2013</v>
      </c>
      <c r="D3091" s="560">
        <f t="shared" si="290"/>
        <v>5</v>
      </c>
      <c r="E3091" s="560">
        <f t="shared" si="291"/>
        <v>9</v>
      </c>
      <c r="F3091" s="560">
        <f t="shared" si="292"/>
        <v>18</v>
      </c>
      <c r="G3091" s="595">
        <f t="shared" si="293"/>
        <v>5</v>
      </c>
      <c r="H3091" s="590">
        <f>CHOOSE('Output Sheet'!$B$4,'8760 Data'!J3091,'8760 Data'!K3091,'8760 Data'!L3091,'8760 Data'!M3091,'8760 Data'!N3091,'8760 Data'!O3091,'8760 Data'!P3091,'8760 Data'!Q3091,'8760 Data'!R3091,'8760 Data'!S3091,'8760 Data'!T3091,'8760 Data'!U3091)</f>
        <v>0</v>
      </c>
      <c r="I3091" s="591" t="e">
        <f>H3091/'Output Sheet'!$B$8</f>
        <v>#DIV/0!</v>
      </c>
      <c r="J3091" s="596"/>
      <c r="K3091" s="560"/>
      <c r="L3091" s="560"/>
      <c r="M3091" s="560"/>
      <c r="N3091" s="560"/>
      <c r="O3091" s="560"/>
      <c r="P3091" s="560"/>
      <c r="Q3091" s="560"/>
      <c r="R3091" s="560"/>
      <c r="S3091" s="560"/>
      <c r="T3091" s="560"/>
      <c r="U3091" s="560"/>
    </row>
    <row r="3092" spans="1:21">
      <c r="A3092" s="593">
        <f t="shared" si="288"/>
        <v>41403</v>
      </c>
      <c r="B3092" s="594">
        <v>41403.791845428241</v>
      </c>
      <c r="C3092" s="560">
        <f t="shared" si="289"/>
        <v>2013</v>
      </c>
      <c r="D3092" s="560">
        <f t="shared" si="290"/>
        <v>5</v>
      </c>
      <c r="E3092" s="560">
        <f t="shared" si="291"/>
        <v>9</v>
      </c>
      <c r="F3092" s="560">
        <f t="shared" si="292"/>
        <v>19</v>
      </c>
      <c r="G3092" s="595">
        <f t="shared" si="293"/>
        <v>5</v>
      </c>
      <c r="H3092" s="590">
        <f>CHOOSE('Output Sheet'!$B$4,'8760 Data'!J3092,'8760 Data'!K3092,'8760 Data'!L3092,'8760 Data'!M3092,'8760 Data'!N3092,'8760 Data'!O3092,'8760 Data'!P3092,'8760 Data'!Q3092,'8760 Data'!R3092,'8760 Data'!S3092,'8760 Data'!T3092,'8760 Data'!U3092)</f>
        <v>0</v>
      </c>
      <c r="I3092" s="591" t="e">
        <f>H3092/'Output Sheet'!$B$8</f>
        <v>#DIV/0!</v>
      </c>
      <c r="J3092" s="596"/>
      <c r="K3092" s="560"/>
      <c r="L3092" s="560"/>
      <c r="M3092" s="560"/>
      <c r="N3092" s="560"/>
      <c r="O3092" s="560"/>
      <c r="P3092" s="560"/>
      <c r="Q3092" s="560"/>
      <c r="R3092" s="560"/>
      <c r="S3092" s="560"/>
      <c r="T3092" s="560"/>
      <c r="U3092" s="560"/>
    </row>
    <row r="3093" spans="1:21">
      <c r="A3093" s="593">
        <f t="shared" si="288"/>
        <v>41403</v>
      </c>
      <c r="B3093" s="594">
        <v>41403.833512152778</v>
      </c>
      <c r="C3093" s="560">
        <f t="shared" si="289"/>
        <v>2013</v>
      </c>
      <c r="D3093" s="560">
        <f t="shared" si="290"/>
        <v>5</v>
      </c>
      <c r="E3093" s="560">
        <f t="shared" si="291"/>
        <v>9</v>
      </c>
      <c r="F3093" s="560">
        <f t="shared" si="292"/>
        <v>20</v>
      </c>
      <c r="G3093" s="595">
        <f t="shared" si="293"/>
        <v>5</v>
      </c>
      <c r="H3093" s="590">
        <f>CHOOSE('Output Sheet'!$B$4,'8760 Data'!J3093,'8760 Data'!K3093,'8760 Data'!L3093,'8760 Data'!M3093,'8760 Data'!N3093,'8760 Data'!O3093,'8760 Data'!P3093,'8760 Data'!Q3093,'8760 Data'!R3093,'8760 Data'!S3093,'8760 Data'!T3093,'8760 Data'!U3093)</f>
        <v>0</v>
      </c>
      <c r="I3093" s="591" t="e">
        <f>H3093/'Output Sheet'!$B$8</f>
        <v>#DIV/0!</v>
      </c>
      <c r="J3093" s="596"/>
      <c r="K3093" s="560"/>
      <c r="L3093" s="560"/>
      <c r="M3093" s="560"/>
      <c r="N3093" s="560"/>
      <c r="O3093" s="560"/>
      <c r="P3093" s="560"/>
      <c r="Q3093" s="560"/>
      <c r="R3093" s="560"/>
      <c r="S3093" s="560"/>
      <c r="T3093" s="560"/>
      <c r="U3093" s="560"/>
    </row>
    <row r="3094" spans="1:21">
      <c r="A3094" s="593">
        <f t="shared" si="288"/>
        <v>41403</v>
      </c>
      <c r="B3094" s="594">
        <v>41403.875178877315</v>
      </c>
      <c r="C3094" s="560">
        <f t="shared" si="289"/>
        <v>2013</v>
      </c>
      <c r="D3094" s="560">
        <f t="shared" si="290"/>
        <v>5</v>
      </c>
      <c r="E3094" s="560">
        <f t="shared" si="291"/>
        <v>9</v>
      </c>
      <c r="F3094" s="560">
        <f t="shared" si="292"/>
        <v>21</v>
      </c>
      <c r="G3094" s="595">
        <f t="shared" si="293"/>
        <v>5</v>
      </c>
      <c r="H3094" s="590">
        <f>CHOOSE('Output Sheet'!$B$4,'8760 Data'!J3094,'8760 Data'!K3094,'8760 Data'!L3094,'8760 Data'!M3094,'8760 Data'!N3094,'8760 Data'!O3094,'8760 Data'!P3094,'8760 Data'!Q3094,'8760 Data'!R3094,'8760 Data'!S3094,'8760 Data'!T3094,'8760 Data'!U3094)</f>
        <v>0</v>
      </c>
      <c r="I3094" s="591" t="e">
        <f>H3094/'Output Sheet'!$B$8</f>
        <v>#DIV/0!</v>
      </c>
      <c r="J3094" s="596"/>
      <c r="K3094" s="560"/>
      <c r="L3094" s="560"/>
      <c r="M3094" s="560"/>
      <c r="N3094" s="560"/>
      <c r="O3094" s="560"/>
      <c r="P3094" s="560"/>
      <c r="Q3094" s="560"/>
      <c r="R3094" s="560"/>
      <c r="S3094" s="560"/>
      <c r="T3094" s="560"/>
      <c r="U3094" s="560"/>
    </row>
    <row r="3095" spans="1:21">
      <c r="A3095" s="593">
        <f t="shared" si="288"/>
        <v>41403</v>
      </c>
      <c r="B3095" s="594">
        <v>41403.916845601852</v>
      </c>
      <c r="C3095" s="560">
        <f t="shared" si="289"/>
        <v>2013</v>
      </c>
      <c r="D3095" s="560">
        <f t="shared" si="290"/>
        <v>5</v>
      </c>
      <c r="E3095" s="560">
        <f t="shared" si="291"/>
        <v>9</v>
      </c>
      <c r="F3095" s="560">
        <f t="shared" si="292"/>
        <v>22</v>
      </c>
      <c r="G3095" s="595">
        <f t="shared" si="293"/>
        <v>5</v>
      </c>
      <c r="H3095" s="590">
        <f>CHOOSE('Output Sheet'!$B$4,'8760 Data'!J3095,'8760 Data'!K3095,'8760 Data'!L3095,'8760 Data'!M3095,'8760 Data'!N3095,'8760 Data'!O3095,'8760 Data'!P3095,'8760 Data'!Q3095,'8760 Data'!R3095,'8760 Data'!S3095,'8760 Data'!T3095,'8760 Data'!U3095)</f>
        <v>0</v>
      </c>
      <c r="I3095" s="591" t="e">
        <f>H3095/'Output Sheet'!$B$8</f>
        <v>#DIV/0!</v>
      </c>
      <c r="J3095" s="596"/>
      <c r="K3095" s="560"/>
      <c r="L3095" s="560"/>
      <c r="M3095" s="560"/>
      <c r="N3095" s="560"/>
      <c r="O3095" s="560"/>
      <c r="P3095" s="560"/>
      <c r="Q3095" s="560"/>
      <c r="R3095" s="560"/>
      <c r="S3095" s="560"/>
      <c r="T3095" s="560"/>
      <c r="U3095" s="560"/>
    </row>
    <row r="3096" spans="1:21">
      <c r="A3096" s="593">
        <f t="shared" si="288"/>
        <v>41403</v>
      </c>
      <c r="B3096" s="594">
        <v>41403.95851232639</v>
      </c>
      <c r="C3096" s="560">
        <f t="shared" si="289"/>
        <v>2013</v>
      </c>
      <c r="D3096" s="560">
        <f t="shared" si="290"/>
        <v>5</v>
      </c>
      <c r="E3096" s="560">
        <f t="shared" si="291"/>
        <v>9</v>
      </c>
      <c r="F3096" s="560">
        <f t="shared" si="292"/>
        <v>23</v>
      </c>
      <c r="G3096" s="595">
        <f t="shared" si="293"/>
        <v>5</v>
      </c>
      <c r="H3096" s="590">
        <f>CHOOSE('Output Sheet'!$B$4,'8760 Data'!J3096,'8760 Data'!K3096,'8760 Data'!L3096,'8760 Data'!M3096,'8760 Data'!N3096,'8760 Data'!O3096,'8760 Data'!P3096,'8760 Data'!Q3096,'8760 Data'!R3096,'8760 Data'!S3096,'8760 Data'!T3096,'8760 Data'!U3096)</f>
        <v>0</v>
      </c>
      <c r="I3096" s="591" t="e">
        <f>H3096/'Output Sheet'!$B$8</f>
        <v>#DIV/0!</v>
      </c>
      <c r="J3096" s="596"/>
      <c r="K3096" s="560"/>
      <c r="L3096" s="560"/>
      <c r="M3096" s="560"/>
      <c r="N3096" s="560"/>
      <c r="O3096" s="560"/>
      <c r="P3096" s="560"/>
      <c r="Q3096" s="560"/>
      <c r="R3096" s="560"/>
      <c r="S3096" s="560"/>
      <c r="T3096" s="560"/>
      <c r="U3096" s="560"/>
    </row>
    <row r="3097" spans="1:21">
      <c r="A3097" s="593">
        <f t="shared" si="288"/>
        <v>41404</v>
      </c>
      <c r="B3097" s="594">
        <v>41404.000179050927</v>
      </c>
      <c r="C3097" s="560">
        <f t="shared" si="289"/>
        <v>2013</v>
      </c>
      <c r="D3097" s="560">
        <f t="shared" si="290"/>
        <v>5</v>
      </c>
      <c r="E3097" s="560">
        <f t="shared" si="291"/>
        <v>10</v>
      </c>
      <c r="F3097" s="560">
        <f t="shared" si="292"/>
        <v>24</v>
      </c>
      <c r="G3097" s="595">
        <f t="shared" si="293"/>
        <v>6</v>
      </c>
      <c r="H3097" s="590">
        <f>CHOOSE('Output Sheet'!$B$4,'8760 Data'!J3097,'8760 Data'!K3097,'8760 Data'!L3097,'8760 Data'!M3097,'8760 Data'!N3097,'8760 Data'!O3097,'8760 Data'!P3097,'8760 Data'!Q3097,'8760 Data'!R3097,'8760 Data'!S3097,'8760 Data'!T3097,'8760 Data'!U3097)</f>
        <v>0</v>
      </c>
      <c r="I3097" s="591" t="e">
        <f>H3097/'Output Sheet'!$B$8</f>
        <v>#DIV/0!</v>
      </c>
      <c r="J3097" s="596"/>
      <c r="K3097" s="560"/>
      <c r="L3097" s="560"/>
      <c r="M3097" s="560"/>
      <c r="N3097" s="560"/>
      <c r="O3097" s="560"/>
      <c r="P3097" s="560"/>
      <c r="Q3097" s="560"/>
      <c r="R3097" s="560"/>
      <c r="S3097" s="560"/>
      <c r="T3097" s="560"/>
      <c r="U3097" s="560"/>
    </row>
    <row r="3098" spans="1:21">
      <c r="A3098" s="593">
        <f t="shared" si="288"/>
        <v>41404</v>
      </c>
      <c r="B3098" s="594">
        <v>41404.041845775464</v>
      </c>
      <c r="C3098" s="560">
        <f t="shared" si="289"/>
        <v>2013</v>
      </c>
      <c r="D3098" s="560">
        <f t="shared" si="290"/>
        <v>5</v>
      </c>
      <c r="E3098" s="560">
        <f t="shared" si="291"/>
        <v>10</v>
      </c>
      <c r="F3098" s="560">
        <f t="shared" si="292"/>
        <v>1</v>
      </c>
      <c r="G3098" s="595">
        <f t="shared" si="293"/>
        <v>6</v>
      </c>
      <c r="H3098" s="590">
        <f>CHOOSE('Output Sheet'!$B$4,'8760 Data'!J3098,'8760 Data'!K3098,'8760 Data'!L3098,'8760 Data'!M3098,'8760 Data'!N3098,'8760 Data'!O3098,'8760 Data'!P3098,'8760 Data'!Q3098,'8760 Data'!R3098,'8760 Data'!S3098,'8760 Data'!T3098,'8760 Data'!U3098)</f>
        <v>0</v>
      </c>
      <c r="I3098" s="591" t="e">
        <f>H3098/'Output Sheet'!$B$8</f>
        <v>#DIV/0!</v>
      </c>
      <c r="J3098" s="596"/>
      <c r="K3098" s="560"/>
      <c r="L3098" s="560"/>
      <c r="M3098" s="560"/>
      <c r="N3098" s="560"/>
      <c r="O3098" s="560"/>
      <c r="P3098" s="560"/>
      <c r="Q3098" s="560"/>
      <c r="R3098" s="560"/>
      <c r="S3098" s="560"/>
      <c r="T3098" s="560"/>
      <c r="U3098" s="560"/>
    </row>
    <row r="3099" spans="1:21">
      <c r="A3099" s="593">
        <f t="shared" si="288"/>
        <v>41404</v>
      </c>
      <c r="B3099" s="594">
        <v>41404.083512500001</v>
      </c>
      <c r="C3099" s="560">
        <f t="shared" si="289"/>
        <v>2013</v>
      </c>
      <c r="D3099" s="560">
        <f t="shared" si="290"/>
        <v>5</v>
      </c>
      <c r="E3099" s="560">
        <f t="shared" si="291"/>
        <v>10</v>
      </c>
      <c r="F3099" s="560">
        <f t="shared" si="292"/>
        <v>2</v>
      </c>
      <c r="G3099" s="595">
        <f t="shared" si="293"/>
        <v>6</v>
      </c>
      <c r="H3099" s="590">
        <f>CHOOSE('Output Sheet'!$B$4,'8760 Data'!J3099,'8760 Data'!K3099,'8760 Data'!L3099,'8760 Data'!M3099,'8760 Data'!N3099,'8760 Data'!O3099,'8760 Data'!P3099,'8760 Data'!Q3099,'8760 Data'!R3099,'8760 Data'!S3099,'8760 Data'!T3099,'8760 Data'!U3099)</f>
        <v>0</v>
      </c>
      <c r="I3099" s="591" t="e">
        <f>H3099/'Output Sheet'!$B$8</f>
        <v>#DIV/0!</v>
      </c>
      <c r="J3099" s="596"/>
      <c r="K3099" s="560"/>
      <c r="L3099" s="560"/>
      <c r="M3099" s="560"/>
      <c r="N3099" s="560"/>
      <c r="O3099" s="560"/>
      <c r="P3099" s="560"/>
      <c r="Q3099" s="560"/>
      <c r="R3099" s="560"/>
      <c r="S3099" s="560"/>
      <c r="T3099" s="560"/>
      <c r="U3099" s="560"/>
    </row>
    <row r="3100" spans="1:21">
      <c r="A3100" s="593">
        <f t="shared" si="288"/>
        <v>41404</v>
      </c>
      <c r="B3100" s="594">
        <v>41404.125179224538</v>
      </c>
      <c r="C3100" s="560">
        <f t="shared" si="289"/>
        <v>2013</v>
      </c>
      <c r="D3100" s="560">
        <f t="shared" si="290"/>
        <v>5</v>
      </c>
      <c r="E3100" s="560">
        <f t="shared" si="291"/>
        <v>10</v>
      </c>
      <c r="F3100" s="560">
        <f t="shared" si="292"/>
        <v>3</v>
      </c>
      <c r="G3100" s="595">
        <f t="shared" si="293"/>
        <v>6</v>
      </c>
      <c r="H3100" s="590">
        <f>CHOOSE('Output Sheet'!$B$4,'8760 Data'!J3100,'8760 Data'!K3100,'8760 Data'!L3100,'8760 Data'!M3100,'8760 Data'!N3100,'8760 Data'!O3100,'8760 Data'!P3100,'8760 Data'!Q3100,'8760 Data'!R3100,'8760 Data'!S3100,'8760 Data'!T3100,'8760 Data'!U3100)</f>
        <v>0</v>
      </c>
      <c r="I3100" s="591" t="e">
        <f>H3100/'Output Sheet'!$B$8</f>
        <v>#DIV/0!</v>
      </c>
      <c r="J3100" s="596"/>
      <c r="K3100" s="560"/>
      <c r="L3100" s="560"/>
      <c r="M3100" s="560"/>
      <c r="N3100" s="560"/>
      <c r="O3100" s="560"/>
      <c r="P3100" s="560"/>
      <c r="Q3100" s="560"/>
      <c r="R3100" s="560"/>
      <c r="S3100" s="560"/>
      <c r="T3100" s="560"/>
      <c r="U3100" s="560"/>
    </row>
    <row r="3101" spans="1:21">
      <c r="A3101" s="593">
        <f t="shared" si="288"/>
        <v>41404</v>
      </c>
      <c r="B3101" s="594">
        <v>41404.166845949076</v>
      </c>
      <c r="C3101" s="560">
        <f t="shared" si="289"/>
        <v>2013</v>
      </c>
      <c r="D3101" s="560">
        <f t="shared" si="290"/>
        <v>5</v>
      </c>
      <c r="E3101" s="560">
        <f t="shared" si="291"/>
        <v>10</v>
      </c>
      <c r="F3101" s="560">
        <f t="shared" si="292"/>
        <v>4</v>
      </c>
      <c r="G3101" s="595">
        <f t="shared" si="293"/>
        <v>6</v>
      </c>
      <c r="H3101" s="590">
        <f>CHOOSE('Output Sheet'!$B$4,'8760 Data'!J3101,'8760 Data'!K3101,'8760 Data'!L3101,'8760 Data'!M3101,'8760 Data'!N3101,'8760 Data'!O3101,'8760 Data'!P3101,'8760 Data'!Q3101,'8760 Data'!R3101,'8760 Data'!S3101,'8760 Data'!T3101,'8760 Data'!U3101)</f>
        <v>0</v>
      </c>
      <c r="I3101" s="591" t="e">
        <f>H3101/'Output Sheet'!$B$8</f>
        <v>#DIV/0!</v>
      </c>
      <c r="J3101" s="596"/>
      <c r="K3101" s="560"/>
      <c r="L3101" s="560"/>
      <c r="M3101" s="560"/>
      <c r="N3101" s="560"/>
      <c r="O3101" s="560"/>
      <c r="P3101" s="560"/>
      <c r="Q3101" s="560"/>
      <c r="R3101" s="560"/>
      <c r="S3101" s="560"/>
      <c r="T3101" s="560"/>
      <c r="U3101" s="560"/>
    </row>
    <row r="3102" spans="1:21">
      <c r="A3102" s="593">
        <f t="shared" si="288"/>
        <v>41404</v>
      </c>
      <c r="B3102" s="594">
        <v>41404.208512673613</v>
      </c>
      <c r="C3102" s="560">
        <f t="shared" si="289"/>
        <v>2013</v>
      </c>
      <c r="D3102" s="560">
        <f t="shared" si="290"/>
        <v>5</v>
      </c>
      <c r="E3102" s="560">
        <f t="shared" si="291"/>
        <v>10</v>
      </c>
      <c r="F3102" s="560">
        <f t="shared" si="292"/>
        <v>5</v>
      </c>
      <c r="G3102" s="595">
        <f t="shared" si="293"/>
        <v>6</v>
      </c>
      <c r="H3102" s="590">
        <f>CHOOSE('Output Sheet'!$B$4,'8760 Data'!J3102,'8760 Data'!K3102,'8760 Data'!L3102,'8760 Data'!M3102,'8760 Data'!N3102,'8760 Data'!O3102,'8760 Data'!P3102,'8760 Data'!Q3102,'8760 Data'!R3102,'8760 Data'!S3102,'8760 Data'!T3102,'8760 Data'!U3102)</f>
        <v>0</v>
      </c>
      <c r="I3102" s="591" t="e">
        <f>H3102/'Output Sheet'!$B$8</f>
        <v>#DIV/0!</v>
      </c>
      <c r="J3102" s="596"/>
      <c r="K3102" s="560"/>
      <c r="L3102" s="560"/>
      <c r="M3102" s="560"/>
      <c r="N3102" s="560"/>
      <c r="O3102" s="560"/>
      <c r="P3102" s="560"/>
      <c r="Q3102" s="560"/>
      <c r="R3102" s="560"/>
      <c r="S3102" s="560"/>
      <c r="T3102" s="560"/>
      <c r="U3102" s="560"/>
    </row>
    <row r="3103" spans="1:21">
      <c r="A3103" s="593">
        <f t="shared" si="288"/>
        <v>41404</v>
      </c>
      <c r="B3103" s="594">
        <v>41404.25017939815</v>
      </c>
      <c r="C3103" s="560">
        <f t="shared" si="289"/>
        <v>2013</v>
      </c>
      <c r="D3103" s="560">
        <f t="shared" si="290"/>
        <v>5</v>
      </c>
      <c r="E3103" s="560">
        <f t="shared" si="291"/>
        <v>10</v>
      </c>
      <c r="F3103" s="560">
        <f t="shared" si="292"/>
        <v>6</v>
      </c>
      <c r="G3103" s="595">
        <f t="shared" si="293"/>
        <v>6</v>
      </c>
      <c r="H3103" s="590">
        <f>CHOOSE('Output Sheet'!$B$4,'8760 Data'!J3103,'8760 Data'!K3103,'8760 Data'!L3103,'8760 Data'!M3103,'8760 Data'!N3103,'8760 Data'!O3103,'8760 Data'!P3103,'8760 Data'!Q3103,'8760 Data'!R3103,'8760 Data'!S3103,'8760 Data'!T3103,'8760 Data'!U3103)</f>
        <v>0</v>
      </c>
      <c r="I3103" s="591" t="e">
        <f>H3103/'Output Sheet'!$B$8</f>
        <v>#DIV/0!</v>
      </c>
      <c r="J3103" s="596"/>
      <c r="K3103" s="560"/>
      <c r="L3103" s="560"/>
      <c r="M3103" s="560"/>
      <c r="N3103" s="560"/>
      <c r="O3103" s="560"/>
      <c r="P3103" s="560"/>
      <c r="Q3103" s="560"/>
      <c r="R3103" s="560"/>
      <c r="S3103" s="560"/>
      <c r="T3103" s="560"/>
      <c r="U3103" s="560"/>
    </row>
    <row r="3104" spans="1:21">
      <c r="A3104" s="593">
        <f t="shared" si="288"/>
        <v>41404</v>
      </c>
      <c r="B3104" s="594">
        <v>41404.291846122687</v>
      </c>
      <c r="C3104" s="560">
        <f t="shared" si="289"/>
        <v>2013</v>
      </c>
      <c r="D3104" s="560">
        <f t="shared" si="290"/>
        <v>5</v>
      </c>
      <c r="E3104" s="560">
        <f t="shared" si="291"/>
        <v>10</v>
      </c>
      <c r="F3104" s="560">
        <f t="shared" si="292"/>
        <v>7</v>
      </c>
      <c r="G3104" s="595">
        <f t="shared" si="293"/>
        <v>6</v>
      </c>
      <c r="H3104" s="590">
        <f>CHOOSE('Output Sheet'!$B$4,'8760 Data'!J3104,'8760 Data'!K3104,'8760 Data'!L3104,'8760 Data'!M3104,'8760 Data'!N3104,'8760 Data'!O3104,'8760 Data'!P3104,'8760 Data'!Q3104,'8760 Data'!R3104,'8760 Data'!S3104,'8760 Data'!T3104,'8760 Data'!U3104)</f>
        <v>0</v>
      </c>
      <c r="I3104" s="591" t="e">
        <f>H3104/'Output Sheet'!$B$8</f>
        <v>#DIV/0!</v>
      </c>
      <c r="J3104" s="596"/>
      <c r="K3104" s="560"/>
      <c r="L3104" s="560"/>
      <c r="M3104" s="560"/>
      <c r="N3104" s="560"/>
      <c r="O3104" s="560"/>
      <c r="P3104" s="560"/>
      <c r="Q3104" s="560"/>
      <c r="R3104" s="560"/>
      <c r="S3104" s="560"/>
      <c r="T3104" s="560"/>
      <c r="U3104" s="560"/>
    </row>
    <row r="3105" spans="1:21">
      <c r="A3105" s="593">
        <f t="shared" si="288"/>
        <v>41404</v>
      </c>
      <c r="B3105" s="594">
        <v>41404.333512847224</v>
      </c>
      <c r="C3105" s="560">
        <f t="shared" si="289"/>
        <v>2013</v>
      </c>
      <c r="D3105" s="560">
        <f t="shared" si="290"/>
        <v>5</v>
      </c>
      <c r="E3105" s="560">
        <f t="shared" si="291"/>
        <v>10</v>
      </c>
      <c r="F3105" s="560">
        <f t="shared" si="292"/>
        <v>8</v>
      </c>
      <c r="G3105" s="595">
        <f t="shared" si="293"/>
        <v>6</v>
      </c>
      <c r="H3105" s="590">
        <f>CHOOSE('Output Sheet'!$B$4,'8760 Data'!J3105,'8760 Data'!K3105,'8760 Data'!L3105,'8760 Data'!M3105,'8760 Data'!N3105,'8760 Data'!O3105,'8760 Data'!P3105,'8760 Data'!Q3105,'8760 Data'!R3105,'8760 Data'!S3105,'8760 Data'!T3105,'8760 Data'!U3105)</f>
        <v>0</v>
      </c>
      <c r="I3105" s="591" t="e">
        <f>H3105/'Output Sheet'!$B$8</f>
        <v>#DIV/0!</v>
      </c>
      <c r="J3105" s="596"/>
      <c r="K3105" s="560"/>
      <c r="L3105" s="560"/>
      <c r="M3105" s="560"/>
      <c r="N3105" s="560"/>
      <c r="O3105" s="560"/>
      <c r="P3105" s="560"/>
      <c r="Q3105" s="560"/>
      <c r="R3105" s="560"/>
      <c r="S3105" s="560"/>
      <c r="T3105" s="560"/>
      <c r="U3105" s="560"/>
    </row>
    <row r="3106" spans="1:21">
      <c r="A3106" s="593">
        <f t="shared" si="288"/>
        <v>41404</v>
      </c>
      <c r="B3106" s="594">
        <v>41404.375179571762</v>
      </c>
      <c r="C3106" s="560">
        <f t="shared" si="289"/>
        <v>2013</v>
      </c>
      <c r="D3106" s="560">
        <f t="shared" si="290"/>
        <v>5</v>
      </c>
      <c r="E3106" s="560">
        <f t="shared" si="291"/>
        <v>10</v>
      </c>
      <c r="F3106" s="560">
        <f t="shared" si="292"/>
        <v>9</v>
      </c>
      <c r="G3106" s="595">
        <f t="shared" si="293"/>
        <v>6</v>
      </c>
      <c r="H3106" s="590">
        <f>CHOOSE('Output Sheet'!$B$4,'8760 Data'!J3106,'8760 Data'!K3106,'8760 Data'!L3106,'8760 Data'!M3106,'8760 Data'!N3106,'8760 Data'!O3106,'8760 Data'!P3106,'8760 Data'!Q3106,'8760 Data'!R3106,'8760 Data'!S3106,'8760 Data'!T3106,'8760 Data'!U3106)</f>
        <v>0</v>
      </c>
      <c r="I3106" s="591" t="e">
        <f>H3106/'Output Sheet'!$B$8</f>
        <v>#DIV/0!</v>
      </c>
      <c r="J3106" s="596"/>
      <c r="K3106" s="560"/>
      <c r="L3106" s="560"/>
      <c r="M3106" s="560"/>
      <c r="N3106" s="560"/>
      <c r="O3106" s="560"/>
      <c r="P3106" s="560"/>
      <c r="Q3106" s="560"/>
      <c r="R3106" s="560"/>
      <c r="S3106" s="560"/>
      <c r="T3106" s="560"/>
      <c r="U3106" s="560"/>
    </row>
    <row r="3107" spans="1:21">
      <c r="A3107" s="593">
        <f t="shared" si="288"/>
        <v>41404</v>
      </c>
      <c r="B3107" s="594">
        <v>41404.416846296299</v>
      </c>
      <c r="C3107" s="560">
        <f t="shared" si="289"/>
        <v>2013</v>
      </c>
      <c r="D3107" s="560">
        <f t="shared" si="290"/>
        <v>5</v>
      </c>
      <c r="E3107" s="560">
        <f t="shared" si="291"/>
        <v>10</v>
      </c>
      <c r="F3107" s="560">
        <f t="shared" si="292"/>
        <v>10</v>
      </c>
      <c r="G3107" s="595">
        <f t="shared" si="293"/>
        <v>6</v>
      </c>
      <c r="H3107" s="590">
        <f>CHOOSE('Output Sheet'!$B$4,'8760 Data'!J3107,'8760 Data'!K3107,'8760 Data'!L3107,'8760 Data'!M3107,'8760 Data'!N3107,'8760 Data'!O3107,'8760 Data'!P3107,'8760 Data'!Q3107,'8760 Data'!R3107,'8760 Data'!S3107,'8760 Data'!T3107,'8760 Data'!U3107)</f>
        <v>0</v>
      </c>
      <c r="I3107" s="591" t="e">
        <f>H3107/'Output Sheet'!$B$8</f>
        <v>#DIV/0!</v>
      </c>
      <c r="J3107" s="596"/>
      <c r="K3107" s="560"/>
      <c r="L3107" s="560"/>
      <c r="M3107" s="560"/>
      <c r="N3107" s="560"/>
      <c r="O3107" s="560"/>
      <c r="P3107" s="560"/>
      <c r="Q3107" s="560"/>
      <c r="R3107" s="560"/>
      <c r="S3107" s="560"/>
      <c r="T3107" s="560"/>
      <c r="U3107" s="560"/>
    </row>
    <row r="3108" spans="1:21">
      <c r="A3108" s="593">
        <f t="shared" si="288"/>
        <v>41404</v>
      </c>
      <c r="B3108" s="594">
        <v>41404.458513020836</v>
      </c>
      <c r="C3108" s="560">
        <f t="shared" si="289"/>
        <v>2013</v>
      </c>
      <c r="D3108" s="560">
        <f t="shared" si="290"/>
        <v>5</v>
      </c>
      <c r="E3108" s="560">
        <f t="shared" si="291"/>
        <v>10</v>
      </c>
      <c r="F3108" s="560">
        <f t="shared" si="292"/>
        <v>11</v>
      </c>
      <c r="G3108" s="595">
        <f t="shared" si="293"/>
        <v>6</v>
      </c>
      <c r="H3108" s="590">
        <f>CHOOSE('Output Sheet'!$B$4,'8760 Data'!J3108,'8760 Data'!K3108,'8760 Data'!L3108,'8760 Data'!M3108,'8760 Data'!N3108,'8760 Data'!O3108,'8760 Data'!P3108,'8760 Data'!Q3108,'8760 Data'!R3108,'8760 Data'!S3108,'8760 Data'!T3108,'8760 Data'!U3108)</f>
        <v>0</v>
      </c>
      <c r="I3108" s="591" t="e">
        <f>H3108/'Output Sheet'!$B$8</f>
        <v>#DIV/0!</v>
      </c>
      <c r="J3108" s="596"/>
      <c r="K3108" s="560"/>
      <c r="L3108" s="560"/>
      <c r="M3108" s="560"/>
      <c r="N3108" s="560"/>
      <c r="O3108" s="560"/>
      <c r="P3108" s="560"/>
      <c r="Q3108" s="560"/>
      <c r="R3108" s="560"/>
      <c r="S3108" s="560"/>
      <c r="T3108" s="560"/>
      <c r="U3108" s="560"/>
    </row>
    <row r="3109" spans="1:21">
      <c r="A3109" s="593">
        <f t="shared" si="288"/>
        <v>41404</v>
      </c>
      <c r="B3109" s="594">
        <v>41404.500179745373</v>
      </c>
      <c r="C3109" s="560">
        <f t="shared" si="289"/>
        <v>2013</v>
      </c>
      <c r="D3109" s="560">
        <f t="shared" si="290"/>
        <v>5</v>
      </c>
      <c r="E3109" s="560">
        <f t="shared" si="291"/>
        <v>10</v>
      </c>
      <c r="F3109" s="560">
        <f t="shared" si="292"/>
        <v>12</v>
      </c>
      <c r="G3109" s="595">
        <f t="shared" si="293"/>
        <v>6</v>
      </c>
      <c r="H3109" s="590">
        <f>CHOOSE('Output Sheet'!$B$4,'8760 Data'!J3109,'8760 Data'!K3109,'8760 Data'!L3109,'8760 Data'!M3109,'8760 Data'!N3109,'8760 Data'!O3109,'8760 Data'!P3109,'8760 Data'!Q3109,'8760 Data'!R3109,'8760 Data'!S3109,'8760 Data'!T3109,'8760 Data'!U3109)</f>
        <v>0</v>
      </c>
      <c r="I3109" s="591" t="e">
        <f>H3109/'Output Sheet'!$B$8</f>
        <v>#DIV/0!</v>
      </c>
      <c r="J3109" s="596"/>
      <c r="K3109" s="560"/>
      <c r="L3109" s="560"/>
      <c r="M3109" s="560"/>
      <c r="N3109" s="560"/>
      <c r="O3109" s="560"/>
      <c r="P3109" s="560"/>
      <c r="Q3109" s="560"/>
      <c r="R3109" s="560"/>
      <c r="S3109" s="560"/>
      <c r="T3109" s="560"/>
      <c r="U3109" s="560"/>
    </row>
    <row r="3110" spans="1:21">
      <c r="A3110" s="593">
        <f t="shared" si="288"/>
        <v>41404</v>
      </c>
      <c r="B3110" s="594">
        <v>41404.541846469911</v>
      </c>
      <c r="C3110" s="560">
        <f t="shared" si="289"/>
        <v>2013</v>
      </c>
      <c r="D3110" s="560">
        <f t="shared" si="290"/>
        <v>5</v>
      </c>
      <c r="E3110" s="560">
        <f t="shared" si="291"/>
        <v>10</v>
      </c>
      <c r="F3110" s="560">
        <f t="shared" si="292"/>
        <v>13</v>
      </c>
      <c r="G3110" s="595">
        <f t="shared" si="293"/>
        <v>6</v>
      </c>
      <c r="H3110" s="590">
        <f>CHOOSE('Output Sheet'!$B$4,'8760 Data'!J3110,'8760 Data'!K3110,'8760 Data'!L3110,'8760 Data'!M3110,'8760 Data'!N3110,'8760 Data'!O3110,'8760 Data'!P3110,'8760 Data'!Q3110,'8760 Data'!R3110,'8760 Data'!S3110,'8760 Data'!T3110,'8760 Data'!U3110)</f>
        <v>0</v>
      </c>
      <c r="I3110" s="591" t="e">
        <f>H3110/'Output Sheet'!$B$8</f>
        <v>#DIV/0!</v>
      </c>
      <c r="J3110" s="596"/>
      <c r="K3110" s="560"/>
      <c r="L3110" s="560"/>
      <c r="M3110" s="560"/>
      <c r="N3110" s="560"/>
      <c r="O3110" s="560"/>
      <c r="P3110" s="560"/>
      <c r="Q3110" s="560"/>
      <c r="R3110" s="560"/>
      <c r="S3110" s="560"/>
      <c r="T3110" s="560"/>
      <c r="U3110" s="560"/>
    </row>
    <row r="3111" spans="1:21">
      <c r="A3111" s="593">
        <f t="shared" si="288"/>
        <v>41404</v>
      </c>
      <c r="B3111" s="594">
        <v>41404.583513194448</v>
      </c>
      <c r="C3111" s="560">
        <f t="shared" si="289"/>
        <v>2013</v>
      </c>
      <c r="D3111" s="560">
        <f t="shared" si="290"/>
        <v>5</v>
      </c>
      <c r="E3111" s="560">
        <f t="shared" si="291"/>
        <v>10</v>
      </c>
      <c r="F3111" s="560">
        <f t="shared" si="292"/>
        <v>14</v>
      </c>
      <c r="G3111" s="595">
        <f t="shared" si="293"/>
        <v>6</v>
      </c>
      <c r="H3111" s="590">
        <f>CHOOSE('Output Sheet'!$B$4,'8760 Data'!J3111,'8760 Data'!K3111,'8760 Data'!L3111,'8760 Data'!M3111,'8760 Data'!N3111,'8760 Data'!O3111,'8760 Data'!P3111,'8760 Data'!Q3111,'8760 Data'!R3111,'8760 Data'!S3111,'8760 Data'!T3111,'8760 Data'!U3111)</f>
        <v>0</v>
      </c>
      <c r="I3111" s="591" t="e">
        <f>H3111/'Output Sheet'!$B$8</f>
        <v>#DIV/0!</v>
      </c>
      <c r="J3111" s="596"/>
      <c r="K3111" s="560"/>
      <c r="L3111" s="560"/>
      <c r="M3111" s="560"/>
      <c r="N3111" s="560"/>
      <c r="O3111" s="560"/>
      <c r="P3111" s="560"/>
      <c r="Q3111" s="560"/>
      <c r="R3111" s="560"/>
      <c r="S3111" s="560"/>
      <c r="T3111" s="560"/>
      <c r="U3111" s="560"/>
    </row>
    <row r="3112" spans="1:21">
      <c r="A3112" s="593">
        <f t="shared" si="288"/>
        <v>41404</v>
      </c>
      <c r="B3112" s="594">
        <v>41404.625179918985</v>
      </c>
      <c r="C3112" s="560">
        <f t="shared" si="289"/>
        <v>2013</v>
      </c>
      <c r="D3112" s="560">
        <f t="shared" si="290"/>
        <v>5</v>
      </c>
      <c r="E3112" s="560">
        <f t="shared" si="291"/>
        <v>10</v>
      </c>
      <c r="F3112" s="560">
        <f t="shared" si="292"/>
        <v>15</v>
      </c>
      <c r="G3112" s="595">
        <f t="shared" si="293"/>
        <v>6</v>
      </c>
      <c r="H3112" s="590">
        <f>CHOOSE('Output Sheet'!$B$4,'8760 Data'!J3112,'8760 Data'!K3112,'8760 Data'!L3112,'8760 Data'!M3112,'8760 Data'!N3112,'8760 Data'!O3112,'8760 Data'!P3112,'8760 Data'!Q3112,'8760 Data'!R3112,'8760 Data'!S3112,'8760 Data'!T3112,'8760 Data'!U3112)</f>
        <v>0</v>
      </c>
      <c r="I3112" s="591" t="e">
        <f>H3112/'Output Sheet'!$B$8</f>
        <v>#DIV/0!</v>
      </c>
      <c r="J3112" s="596"/>
      <c r="K3112" s="560"/>
      <c r="L3112" s="560"/>
      <c r="M3112" s="560"/>
      <c r="N3112" s="560"/>
      <c r="O3112" s="560"/>
      <c r="P3112" s="560"/>
      <c r="Q3112" s="560"/>
      <c r="R3112" s="560"/>
      <c r="S3112" s="560"/>
      <c r="T3112" s="560"/>
      <c r="U3112" s="560"/>
    </row>
    <row r="3113" spans="1:21">
      <c r="A3113" s="593">
        <f t="shared" si="288"/>
        <v>41404</v>
      </c>
      <c r="B3113" s="594">
        <v>41404.666846643522</v>
      </c>
      <c r="C3113" s="560">
        <f t="shared" si="289"/>
        <v>2013</v>
      </c>
      <c r="D3113" s="560">
        <f t="shared" si="290"/>
        <v>5</v>
      </c>
      <c r="E3113" s="560">
        <f t="shared" si="291"/>
        <v>10</v>
      </c>
      <c r="F3113" s="560">
        <f t="shared" si="292"/>
        <v>16</v>
      </c>
      <c r="G3113" s="595">
        <f t="shared" si="293"/>
        <v>6</v>
      </c>
      <c r="H3113" s="590">
        <f>CHOOSE('Output Sheet'!$B$4,'8760 Data'!J3113,'8760 Data'!K3113,'8760 Data'!L3113,'8760 Data'!M3113,'8760 Data'!N3113,'8760 Data'!O3113,'8760 Data'!P3113,'8760 Data'!Q3113,'8760 Data'!R3113,'8760 Data'!S3113,'8760 Data'!T3113,'8760 Data'!U3113)</f>
        <v>0</v>
      </c>
      <c r="I3113" s="591" t="e">
        <f>H3113/'Output Sheet'!$B$8</f>
        <v>#DIV/0!</v>
      </c>
      <c r="J3113" s="596"/>
      <c r="K3113" s="560"/>
      <c r="L3113" s="560"/>
      <c r="M3113" s="560"/>
      <c r="N3113" s="560"/>
      <c r="O3113" s="560"/>
      <c r="P3113" s="560"/>
      <c r="Q3113" s="560"/>
      <c r="R3113" s="560"/>
      <c r="S3113" s="560"/>
      <c r="T3113" s="560"/>
      <c r="U3113" s="560"/>
    </row>
    <row r="3114" spans="1:21">
      <c r="A3114" s="593">
        <f t="shared" si="288"/>
        <v>41404</v>
      </c>
      <c r="B3114" s="594">
        <v>41404.708513368052</v>
      </c>
      <c r="C3114" s="560">
        <f t="shared" si="289"/>
        <v>2013</v>
      </c>
      <c r="D3114" s="560">
        <f t="shared" si="290"/>
        <v>5</v>
      </c>
      <c r="E3114" s="560">
        <f t="shared" si="291"/>
        <v>10</v>
      </c>
      <c r="F3114" s="560">
        <f t="shared" si="292"/>
        <v>17</v>
      </c>
      <c r="G3114" s="595">
        <f t="shared" si="293"/>
        <v>6</v>
      </c>
      <c r="H3114" s="590">
        <f>CHOOSE('Output Sheet'!$B$4,'8760 Data'!J3114,'8760 Data'!K3114,'8760 Data'!L3114,'8760 Data'!M3114,'8760 Data'!N3114,'8760 Data'!O3114,'8760 Data'!P3114,'8760 Data'!Q3114,'8760 Data'!R3114,'8760 Data'!S3114,'8760 Data'!T3114,'8760 Data'!U3114)</f>
        <v>0</v>
      </c>
      <c r="I3114" s="591" t="e">
        <f>H3114/'Output Sheet'!$B$8</f>
        <v>#DIV/0!</v>
      </c>
      <c r="J3114" s="596"/>
      <c r="K3114" s="560"/>
      <c r="L3114" s="560"/>
      <c r="M3114" s="560"/>
      <c r="N3114" s="560"/>
      <c r="O3114" s="560"/>
      <c r="P3114" s="560"/>
      <c r="Q3114" s="560"/>
      <c r="R3114" s="560"/>
      <c r="S3114" s="560"/>
      <c r="T3114" s="560"/>
      <c r="U3114" s="560"/>
    </row>
    <row r="3115" spans="1:21">
      <c r="A3115" s="593">
        <f t="shared" si="288"/>
        <v>41404</v>
      </c>
      <c r="B3115" s="594">
        <v>41404.750180092589</v>
      </c>
      <c r="C3115" s="560">
        <f t="shared" si="289"/>
        <v>2013</v>
      </c>
      <c r="D3115" s="560">
        <f t="shared" si="290"/>
        <v>5</v>
      </c>
      <c r="E3115" s="560">
        <f t="shared" si="291"/>
        <v>10</v>
      </c>
      <c r="F3115" s="560">
        <f t="shared" si="292"/>
        <v>18</v>
      </c>
      <c r="G3115" s="595">
        <f t="shared" si="293"/>
        <v>6</v>
      </c>
      <c r="H3115" s="590">
        <f>CHOOSE('Output Sheet'!$B$4,'8760 Data'!J3115,'8760 Data'!K3115,'8760 Data'!L3115,'8760 Data'!M3115,'8760 Data'!N3115,'8760 Data'!O3115,'8760 Data'!P3115,'8760 Data'!Q3115,'8760 Data'!R3115,'8760 Data'!S3115,'8760 Data'!T3115,'8760 Data'!U3115)</f>
        <v>0</v>
      </c>
      <c r="I3115" s="591" t="e">
        <f>H3115/'Output Sheet'!$B$8</f>
        <v>#DIV/0!</v>
      </c>
      <c r="J3115" s="596"/>
      <c r="K3115" s="560"/>
      <c r="L3115" s="560"/>
      <c r="M3115" s="560"/>
      <c r="N3115" s="560"/>
      <c r="O3115" s="560"/>
      <c r="P3115" s="560"/>
      <c r="Q3115" s="560"/>
      <c r="R3115" s="560"/>
      <c r="S3115" s="560"/>
      <c r="T3115" s="560"/>
      <c r="U3115" s="560"/>
    </row>
    <row r="3116" spans="1:21">
      <c r="A3116" s="593">
        <f t="shared" si="288"/>
        <v>41404</v>
      </c>
      <c r="B3116" s="594">
        <v>41404.791846817126</v>
      </c>
      <c r="C3116" s="560">
        <f t="shared" si="289"/>
        <v>2013</v>
      </c>
      <c r="D3116" s="560">
        <f t="shared" si="290"/>
        <v>5</v>
      </c>
      <c r="E3116" s="560">
        <f t="shared" si="291"/>
        <v>10</v>
      </c>
      <c r="F3116" s="560">
        <f t="shared" si="292"/>
        <v>19</v>
      </c>
      <c r="G3116" s="595">
        <f t="shared" si="293"/>
        <v>6</v>
      </c>
      <c r="H3116" s="590">
        <f>CHOOSE('Output Sheet'!$B$4,'8760 Data'!J3116,'8760 Data'!K3116,'8760 Data'!L3116,'8760 Data'!M3116,'8760 Data'!N3116,'8760 Data'!O3116,'8760 Data'!P3116,'8760 Data'!Q3116,'8760 Data'!R3116,'8760 Data'!S3116,'8760 Data'!T3116,'8760 Data'!U3116)</f>
        <v>0</v>
      </c>
      <c r="I3116" s="591" t="e">
        <f>H3116/'Output Sheet'!$B$8</f>
        <v>#DIV/0!</v>
      </c>
      <c r="J3116" s="596"/>
      <c r="K3116" s="560"/>
      <c r="L3116" s="560"/>
      <c r="M3116" s="560"/>
      <c r="N3116" s="560"/>
      <c r="O3116" s="560"/>
      <c r="P3116" s="560"/>
      <c r="Q3116" s="560"/>
      <c r="R3116" s="560"/>
      <c r="S3116" s="560"/>
      <c r="T3116" s="560"/>
      <c r="U3116" s="560"/>
    </row>
    <row r="3117" spans="1:21">
      <c r="A3117" s="593">
        <f t="shared" si="288"/>
        <v>41404</v>
      </c>
      <c r="B3117" s="594">
        <v>41404.833513541664</v>
      </c>
      <c r="C3117" s="560">
        <f t="shared" si="289"/>
        <v>2013</v>
      </c>
      <c r="D3117" s="560">
        <f t="shared" si="290"/>
        <v>5</v>
      </c>
      <c r="E3117" s="560">
        <f t="shared" si="291"/>
        <v>10</v>
      </c>
      <c r="F3117" s="560">
        <f t="shared" si="292"/>
        <v>20</v>
      </c>
      <c r="G3117" s="595">
        <f t="shared" si="293"/>
        <v>6</v>
      </c>
      <c r="H3117" s="590">
        <f>CHOOSE('Output Sheet'!$B$4,'8760 Data'!J3117,'8760 Data'!K3117,'8760 Data'!L3117,'8760 Data'!M3117,'8760 Data'!N3117,'8760 Data'!O3117,'8760 Data'!P3117,'8760 Data'!Q3117,'8760 Data'!R3117,'8760 Data'!S3117,'8760 Data'!T3117,'8760 Data'!U3117)</f>
        <v>0</v>
      </c>
      <c r="I3117" s="591" t="e">
        <f>H3117/'Output Sheet'!$B$8</f>
        <v>#DIV/0!</v>
      </c>
      <c r="J3117" s="596"/>
      <c r="K3117" s="560"/>
      <c r="L3117" s="560"/>
      <c r="M3117" s="560"/>
      <c r="N3117" s="560"/>
      <c r="O3117" s="560"/>
      <c r="P3117" s="560"/>
      <c r="Q3117" s="560"/>
      <c r="R3117" s="560"/>
      <c r="S3117" s="560"/>
      <c r="T3117" s="560"/>
      <c r="U3117" s="560"/>
    </row>
    <row r="3118" spans="1:21">
      <c r="A3118" s="593">
        <f t="shared" si="288"/>
        <v>41404</v>
      </c>
      <c r="B3118" s="594">
        <v>41404.875180266201</v>
      </c>
      <c r="C3118" s="560">
        <f t="shared" si="289"/>
        <v>2013</v>
      </c>
      <c r="D3118" s="560">
        <f t="shared" si="290"/>
        <v>5</v>
      </c>
      <c r="E3118" s="560">
        <f t="shared" si="291"/>
        <v>10</v>
      </c>
      <c r="F3118" s="560">
        <f t="shared" si="292"/>
        <v>21</v>
      </c>
      <c r="G3118" s="595">
        <f t="shared" si="293"/>
        <v>6</v>
      </c>
      <c r="H3118" s="590">
        <f>CHOOSE('Output Sheet'!$B$4,'8760 Data'!J3118,'8760 Data'!K3118,'8760 Data'!L3118,'8760 Data'!M3118,'8760 Data'!N3118,'8760 Data'!O3118,'8760 Data'!P3118,'8760 Data'!Q3118,'8760 Data'!R3118,'8760 Data'!S3118,'8760 Data'!T3118,'8760 Data'!U3118)</f>
        <v>0</v>
      </c>
      <c r="I3118" s="591" t="e">
        <f>H3118/'Output Sheet'!$B$8</f>
        <v>#DIV/0!</v>
      </c>
      <c r="J3118" s="596"/>
      <c r="K3118" s="560"/>
      <c r="L3118" s="560"/>
      <c r="M3118" s="560"/>
      <c r="N3118" s="560"/>
      <c r="O3118" s="560"/>
      <c r="P3118" s="560"/>
      <c r="Q3118" s="560"/>
      <c r="R3118" s="560"/>
      <c r="S3118" s="560"/>
      <c r="T3118" s="560"/>
      <c r="U3118" s="560"/>
    </row>
    <row r="3119" spans="1:21">
      <c r="A3119" s="593">
        <f t="shared" si="288"/>
        <v>41404</v>
      </c>
      <c r="B3119" s="594">
        <v>41404.916846990738</v>
      </c>
      <c r="C3119" s="560">
        <f t="shared" si="289"/>
        <v>2013</v>
      </c>
      <c r="D3119" s="560">
        <f t="shared" si="290"/>
        <v>5</v>
      </c>
      <c r="E3119" s="560">
        <f t="shared" si="291"/>
        <v>10</v>
      </c>
      <c r="F3119" s="560">
        <f t="shared" si="292"/>
        <v>22</v>
      </c>
      <c r="G3119" s="595">
        <f t="shared" si="293"/>
        <v>6</v>
      </c>
      <c r="H3119" s="590">
        <f>CHOOSE('Output Sheet'!$B$4,'8760 Data'!J3119,'8760 Data'!K3119,'8760 Data'!L3119,'8760 Data'!M3119,'8760 Data'!N3119,'8760 Data'!O3119,'8760 Data'!P3119,'8760 Data'!Q3119,'8760 Data'!R3119,'8760 Data'!S3119,'8760 Data'!T3119,'8760 Data'!U3119)</f>
        <v>0</v>
      </c>
      <c r="I3119" s="591" t="e">
        <f>H3119/'Output Sheet'!$B$8</f>
        <v>#DIV/0!</v>
      </c>
      <c r="J3119" s="596"/>
      <c r="K3119" s="560"/>
      <c r="L3119" s="560"/>
      <c r="M3119" s="560"/>
      <c r="N3119" s="560"/>
      <c r="O3119" s="560"/>
      <c r="P3119" s="560"/>
      <c r="Q3119" s="560"/>
      <c r="R3119" s="560"/>
      <c r="S3119" s="560"/>
      <c r="T3119" s="560"/>
      <c r="U3119" s="560"/>
    </row>
    <row r="3120" spans="1:21">
      <c r="A3120" s="593">
        <f t="shared" si="288"/>
        <v>41404</v>
      </c>
      <c r="B3120" s="594">
        <v>41404.958513715275</v>
      </c>
      <c r="C3120" s="560">
        <f t="shared" si="289"/>
        <v>2013</v>
      </c>
      <c r="D3120" s="560">
        <f t="shared" si="290"/>
        <v>5</v>
      </c>
      <c r="E3120" s="560">
        <f t="shared" si="291"/>
        <v>10</v>
      </c>
      <c r="F3120" s="560">
        <f t="shared" si="292"/>
        <v>23</v>
      </c>
      <c r="G3120" s="595">
        <f t="shared" si="293"/>
        <v>6</v>
      </c>
      <c r="H3120" s="590">
        <f>CHOOSE('Output Sheet'!$B$4,'8760 Data'!J3120,'8760 Data'!K3120,'8760 Data'!L3120,'8760 Data'!M3120,'8760 Data'!N3120,'8760 Data'!O3120,'8760 Data'!P3120,'8760 Data'!Q3120,'8760 Data'!R3120,'8760 Data'!S3120,'8760 Data'!T3120,'8760 Data'!U3120)</f>
        <v>0</v>
      </c>
      <c r="I3120" s="591" t="e">
        <f>H3120/'Output Sheet'!$B$8</f>
        <v>#DIV/0!</v>
      </c>
      <c r="J3120" s="596"/>
      <c r="K3120" s="560"/>
      <c r="L3120" s="560"/>
      <c r="M3120" s="560"/>
      <c r="N3120" s="560"/>
      <c r="O3120" s="560"/>
      <c r="P3120" s="560"/>
      <c r="Q3120" s="560"/>
      <c r="R3120" s="560"/>
      <c r="S3120" s="560"/>
      <c r="T3120" s="560"/>
      <c r="U3120" s="560"/>
    </row>
    <row r="3121" spans="1:21">
      <c r="A3121" s="593">
        <f t="shared" si="288"/>
        <v>41405</v>
      </c>
      <c r="B3121" s="594">
        <v>41405.000180439813</v>
      </c>
      <c r="C3121" s="560">
        <f t="shared" si="289"/>
        <v>2013</v>
      </c>
      <c r="D3121" s="560">
        <f t="shared" si="290"/>
        <v>5</v>
      </c>
      <c r="E3121" s="560">
        <f t="shared" si="291"/>
        <v>11</v>
      </c>
      <c r="F3121" s="560">
        <f t="shared" si="292"/>
        <v>24</v>
      </c>
      <c r="G3121" s="595">
        <f t="shared" si="293"/>
        <v>7</v>
      </c>
      <c r="H3121" s="590">
        <f>CHOOSE('Output Sheet'!$B$4,'8760 Data'!J3121,'8760 Data'!K3121,'8760 Data'!L3121,'8760 Data'!M3121,'8760 Data'!N3121,'8760 Data'!O3121,'8760 Data'!P3121,'8760 Data'!Q3121,'8760 Data'!R3121,'8760 Data'!S3121,'8760 Data'!T3121,'8760 Data'!U3121)</f>
        <v>0</v>
      </c>
      <c r="I3121" s="591" t="e">
        <f>H3121/'Output Sheet'!$B$8</f>
        <v>#DIV/0!</v>
      </c>
      <c r="J3121" s="596"/>
      <c r="K3121" s="560"/>
      <c r="L3121" s="560"/>
      <c r="M3121" s="560"/>
      <c r="N3121" s="560"/>
      <c r="O3121" s="560"/>
      <c r="P3121" s="560"/>
      <c r="Q3121" s="560"/>
      <c r="R3121" s="560"/>
      <c r="S3121" s="560"/>
      <c r="T3121" s="560"/>
      <c r="U3121" s="560"/>
    </row>
    <row r="3122" spans="1:21">
      <c r="A3122" s="593">
        <f t="shared" si="288"/>
        <v>41405</v>
      </c>
      <c r="B3122" s="594">
        <v>41405.04184716435</v>
      </c>
      <c r="C3122" s="560">
        <f t="shared" si="289"/>
        <v>2013</v>
      </c>
      <c r="D3122" s="560">
        <f t="shared" si="290"/>
        <v>5</v>
      </c>
      <c r="E3122" s="560">
        <f t="shared" si="291"/>
        <v>11</v>
      </c>
      <c r="F3122" s="560">
        <f t="shared" si="292"/>
        <v>1</v>
      </c>
      <c r="G3122" s="595">
        <f t="shared" si="293"/>
        <v>7</v>
      </c>
      <c r="H3122" s="590">
        <f>CHOOSE('Output Sheet'!$B$4,'8760 Data'!J3122,'8760 Data'!K3122,'8760 Data'!L3122,'8760 Data'!M3122,'8760 Data'!N3122,'8760 Data'!O3122,'8760 Data'!P3122,'8760 Data'!Q3122,'8760 Data'!R3122,'8760 Data'!S3122,'8760 Data'!T3122,'8760 Data'!U3122)</f>
        <v>0</v>
      </c>
      <c r="I3122" s="591" t="e">
        <f>H3122/'Output Sheet'!$B$8</f>
        <v>#DIV/0!</v>
      </c>
      <c r="J3122" s="596"/>
      <c r="K3122" s="560"/>
      <c r="L3122" s="560"/>
      <c r="M3122" s="560"/>
      <c r="N3122" s="560"/>
      <c r="O3122" s="560"/>
      <c r="P3122" s="560"/>
      <c r="Q3122" s="560"/>
      <c r="R3122" s="560"/>
      <c r="S3122" s="560"/>
      <c r="T3122" s="560"/>
      <c r="U3122" s="560"/>
    </row>
    <row r="3123" spans="1:21">
      <c r="A3123" s="593">
        <f t="shared" si="288"/>
        <v>41405</v>
      </c>
      <c r="B3123" s="594">
        <v>41405.083513888887</v>
      </c>
      <c r="C3123" s="560">
        <f t="shared" si="289"/>
        <v>2013</v>
      </c>
      <c r="D3123" s="560">
        <f t="shared" si="290"/>
        <v>5</v>
      </c>
      <c r="E3123" s="560">
        <f t="shared" si="291"/>
        <v>11</v>
      </c>
      <c r="F3123" s="560">
        <f t="shared" si="292"/>
        <v>2</v>
      </c>
      <c r="G3123" s="595">
        <f t="shared" si="293"/>
        <v>7</v>
      </c>
      <c r="H3123" s="590">
        <f>CHOOSE('Output Sheet'!$B$4,'8760 Data'!J3123,'8760 Data'!K3123,'8760 Data'!L3123,'8760 Data'!M3123,'8760 Data'!N3123,'8760 Data'!O3123,'8760 Data'!P3123,'8760 Data'!Q3123,'8760 Data'!R3123,'8760 Data'!S3123,'8760 Data'!T3123,'8760 Data'!U3123)</f>
        <v>0</v>
      </c>
      <c r="I3123" s="591" t="e">
        <f>H3123/'Output Sheet'!$B$8</f>
        <v>#DIV/0!</v>
      </c>
      <c r="J3123" s="596"/>
      <c r="K3123" s="560"/>
      <c r="L3123" s="560"/>
      <c r="M3123" s="560"/>
      <c r="N3123" s="560"/>
      <c r="O3123" s="560"/>
      <c r="P3123" s="560"/>
      <c r="Q3123" s="560"/>
      <c r="R3123" s="560"/>
      <c r="S3123" s="560"/>
      <c r="T3123" s="560"/>
      <c r="U3123" s="560"/>
    </row>
    <row r="3124" spans="1:21">
      <c r="A3124" s="593">
        <f t="shared" si="288"/>
        <v>41405</v>
      </c>
      <c r="B3124" s="594">
        <v>41405.125180613424</v>
      </c>
      <c r="C3124" s="560">
        <f t="shared" si="289"/>
        <v>2013</v>
      </c>
      <c r="D3124" s="560">
        <f t="shared" si="290"/>
        <v>5</v>
      </c>
      <c r="E3124" s="560">
        <f t="shared" si="291"/>
        <v>11</v>
      </c>
      <c r="F3124" s="560">
        <f t="shared" si="292"/>
        <v>3</v>
      </c>
      <c r="G3124" s="595">
        <f t="shared" si="293"/>
        <v>7</v>
      </c>
      <c r="H3124" s="590">
        <f>CHOOSE('Output Sheet'!$B$4,'8760 Data'!J3124,'8760 Data'!K3124,'8760 Data'!L3124,'8760 Data'!M3124,'8760 Data'!N3124,'8760 Data'!O3124,'8760 Data'!P3124,'8760 Data'!Q3124,'8760 Data'!R3124,'8760 Data'!S3124,'8760 Data'!T3124,'8760 Data'!U3124)</f>
        <v>0</v>
      </c>
      <c r="I3124" s="591" t="e">
        <f>H3124/'Output Sheet'!$B$8</f>
        <v>#DIV/0!</v>
      </c>
      <c r="J3124" s="596"/>
      <c r="K3124" s="560"/>
      <c r="L3124" s="560"/>
      <c r="M3124" s="560"/>
      <c r="N3124" s="560"/>
      <c r="O3124" s="560"/>
      <c r="P3124" s="560"/>
      <c r="Q3124" s="560"/>
      <c r="R3124" s="560"/>
      <c r="S3124" s="560"/>
      <c r="T3124" s="560"/>
      <c r="U3124" s="560"/>
    </row>
    <row r="3125" spans="1:21">
      <c r="A3125" s="593">
        <f t="shared" si="288"/>
        <v>41405</v>
      </c>
      <c r="B3125" s="594">
        <v>41405.166847337961</v>
      </c>
      <c r="C3125" s="560">
        <f t="shared" si="289"/>
        <v>2013</v>
      </c>
      <c r="D3125" s="560">
        <f t="shared" si="290"/>
        <v>5</v>
      </c>
      <c r="E3125" s="560">
        <f t="shared" si="291"/>
        <v>11</v>
      </c>
      <c r="F3125" s="560">
        <f t="shared" si="292"/>
        <v>4</v>
      </c>
      <c r="G3125" s="595">
        <f t="shared" si="293"/>
        <v>7</v>
      </c>
      <c r="H3125" s="590">
        <f>CHOOSE('Output Sheet'!$B$4,'8760 Data'!J3125,'8760 Data'!K3125,'8760 Data'!L3125,'8760 Data'!M3125,'8760 Data'!N3125,'8760 Data'!O3125,'8760 Data'!P3125,'8760 Data'!Q3125,'8760 Data'!R3125,'8760 Data'!S3125,'8760 Data'!T3125,'8760 Data'!U3125)</f>
        <v>0</v>
      </c>
      <c r="I3125" s="591" t="e">
        <f>H3125/'Output Sheet'!$B$8</f>
        <v>#DIV/0!</v>
      </c>
      <c r="J3125" s="596"/>
      <c r="K3125" s="560"/>
      <c r="L3125" s="560"/>
      <c r="M3125" s="560"/>
      <c r="N3125" s="560"/>
      <c r="O3125" s="560"/>
      <c r="P3125" s="560"/>
      <c r="Q3125" s="560"/>
      <c r="R3125" s="560"/>
      <c r="S3125" s="560"/>
      <c r="T3125" s="560"/>
      <c r="U3125" s="560"/>
    </row>
    <row r="3126" spans="1:21">
      <c r="A3126" s="593">
        <f t="shared" si="288"/>
        <v>41405</v>
      </c>
      <c r="B3126" s="594">
        <v>41405.208514062499</v>
      </c>
      <c r="C3126" s="560">
        <f t="shared" si="289"/>
        <v>2013</v>
      </c>
      <c r="D3126" s="560">
        <f t="shared" si="290"/>
        <v>5</v>
      </c>
      <c r="E3126" s="560">
        <f t="shared" si="291"/>
        <v>11</v>
      </c>
      <c r="F3126" s="560">
        <f t="shared" si="292"/>
        <v>5</v>
      </c>
      <c r="G3126" s="595">
        <f t="shared" si="293"/>
        <v>7</v>
      </c>
      <c r="H3126" s="590">
        <f>CHOOSE('Output Sheet'!$B$4,'8760 Data'!J3126,'8760 Data'!K3126,'8760 Data'!L3126,'8760 Data'!M3126,'8760 Data'!N3126,'8760 Data'!O3126,'8760 Data'!P3126,'8760 Data'!Q3126,'8760 Data'!R3126,'8760 Data'!S3126,'8760 Data'!T3126,'8760 Data'!U3126)</f>
        <v>0</v>
      </c>
      <c r="I3126" s="591" t="e">
        <f>H3126/'Output Sheet'!$B$8</f>
        <v>#DIV/0!</v>
      </c>
      <c r="J3126" s="596"/>
      <c r="K3126" s="560"/>
      <c r="L3126" s="560"/>
      <c r="M3126" s="560"/>
      <c r="N3126" s="560"/>
      <c r="O3126" s="560"/>
      <c r="P3126" s="560"/>
      <c r="Q3126" s="560"/>
      <c r="R3126" s="560"/>
      <c r="S3126" s="560"/>
      <c r="T3126" s="560"/>
      <c r="U3126" s="560"/>
    </row>
    <row r="3127" spans="1:21">
      <c r="A3127" s="593">
        <f t="shared" si="288"/>
        <v>41405</v>
      </c>
      <c r="B3127" s="594">
        <v>41405.250180787036</v>
      </c>
      <c r="C3127" s="560">
        <f t="shared" si="289"/>
        <v>2013</v>
      </c>
      <c r="D3127" s="560">
        <f t="shared" si="290"/>
        <v>5</v>
      </c>
      <c r="E3127" s="560">
        <f t="shared" si="291"/>
        <v>11</v>
      </c>
      <c r="F3127" s="560">
        <f t="shared" si="292"/>
        <v>6</v>
      </c>
      <c r="G3127" s="595">
        <f t="shared" si="293"/>
        <v>7</v>
      </c>
      <c r="H3127" s="590">
        <f>CHOOSE('Output Sheet'!$B$4,'8760 Data'!J3127,'8760 Data'!K3127,'8760 Data'!L3127,'8760 Data'!M3127,'8760 Data'!N3127,'8760 Data'!O3127,'8760 Data'!P3127,'8760 Data'!Q3127,'8760 Data'!R3127,'8760 Data'!S3127,'8760 Data'!T3127,'8760 Data'!U3127)</f>
        <v>0</v>
      </c>
      <c r="I3127" s="591" t="e">
        <f>H3127/'Output Sheet'!$B$8</f>
        <v>#DIV/0!</v>
      </c>
      <c r="J3127" s="596"/>
      <c r="K3127" s="560"/>
      <c r="L3127" s="560"/>
      <c r="M3127" s="560"/>
      <c r="N3127" s="560"/>
      <c r="O3127" s="560"/>
      <c r="P3127" s="560"/>
      <c r="Q3127" s="560"/>
      <c r="R3127" s="560"/>
      <c r="S3127" s="560"/>
      <c r="T3127" s="560"/>
      <c r="U3127" s="560"/>
    </row>
    <row r="3128" spans="1:21">
      <c r="A3128" s="593">
        <f t="shared" si="288"/>
        <v>41405</v>
      </c>
      <c r="B3128" s="594">
        <v>41405.291847511573</v>
      </c>
      <c r="C3128" s="560">
        <f t="shared" si="289"/>
        <v>2013</v>
      </c>
      <c r="D3128" s="560">
        <f t="shared" si="290"/>
        <v>5</v>
      </c>
      <c r="E3128" s="560">
        <f t="shared" si="291"/>
        <v>11</v>
      </c>
      <c r="F3128" s="560">
        <f t="shared" si="292"/>
        <v>7</v>
      </c>
      <c r="G3128" s="595">
        <f t="shared" si="293"/>
        <v>7</v>
      </c>
      <c r="H3128" s="590">
        <f>CHOOSE('Output Sheet'!$B$4,'8760 Data'!J3128,'8760 Data'!K3128,'8760 Data'!L3128,'8760 Data'!M3128,'8760 Data'!N3128,'8760 Data'!O3128,'8760 Data'!P3128,'8760 Data'!Q3128,'8760 Data'!R3128,'8760 Data'!S3128,'8760 Data'!T3128,'8760 Data'!U3128)</f>
        <v>0</v>
      </c>
      <c r="I3128" s="591" t="e">
        <f>H3128/'Output Sheet'!$B$8</f>
        <v>#DIV/0!</v>
      </c>
      <c r="J3128" s="596"/>
      <c r="K3128" s="560"/>
      <c r="L3128" s="560"/>
      <c r="M3128" s="560"/>
      <c r="N3128" s="560"/>
      <c r="O3128" s="560"/>
      <c r="P3128" s="560"/>
      <c r="Q3128" s="560"/>
      <c r="R3128" s="560"/>
      <c r="S3128" s="560"/>
      <c r="T3128" s="560"/>
      <c r="U3128" s="560"/>
    </row>
    <row r="3129" spans="1:21">
      <c r="A3129" s="593">
        <f t="shared" si="288"/>
        <v>41405</v>
      </c>
      <c r="B3129" s="594">
        <v>41405.33351423611</v>
      </c>
      <c r="C3129" s="560">
        <f t="shared" si="289"/>
        <v>2013</v>
      </c>
      <c r="D3129" s="560">
        <f t="shared" si="290"/>
        <v>5</v>
      </c>
      <c r="E3129" s="560">
        <f t="shared" si="291"/>
        <v>11</v>
      </c>
      <c r="F3129" s="560">
        <f t="shared" si="292"/>
        <v>8</v>
      </c>
      <c r="G3129" s="595">
        <f t="shared" si="293"/>
        <v>7</v>
      </c>
      <c r="H3129" s="590">
        <f>CHOOSE('Output Sheet'!$B$4,'8760 Data'!J3129,'8760 Data'!K3129,'8760 Data'!L3129,'8760 Data'!M3129,'8760 Data'!N3129,'8760 Data'!O3129,'8760 Data'!P3129,'8760 Data'!Q3129,'8760 Data'!R3129,'8760 Data'!S3129,'8760 Data'!T3129,'8760 Data'!U3129)</f>
        <v>0</v>
      </c>
      <c r="I3129" s="591" t="e">
        <f>H3129/'Output Sheet'!$B$8</f>
        <v>#DIV/0!</v>
      </c>
      <c r="J3129" s="596"/>
      <c r="K3129" s="560"/>
      <c r="L3129" s="560"/>
      <c r="M3129" s="560"/>
      <c r="N3129" s="560"/>
      <c r="O3129" s="560"/>
      <c r="P3129" s="560"/>
      <c r="Q3129" s="560"/>
      <c r="R3129" s="560"/>
      <c r="S3129" s="560"/>
      <c r="T3129" s="560"/>
      <c r="U3129" s="560"/>
    </row>
    <row r="3130" spans="1:21">
      <c r="A3130" s="593">
        <f t="shared" si="288"/>
        <v>41405</v>
      </c>
      <c r="B3130" s="594">
        <v>41405.375180960647</v>
      </c>
      <c r="C3130" s="560">
        <f t="shared" si="289"/>
        <v>2013</v>
      </c>
      <c r="D3130" s="560">
        <f t="shared" si="290"/>
        <v>5</v>
      </c>
      <c r="E3130" s="560">
        <f t="shared" si="291"/>
        <v>11</v>
      </c>
      <c r="F3130" s="560">
        <f t="shared" si="292"/>
        <v>9</v>
      </c>
      <c r="G3130" s="595">
        <f t="shared" si="293"/>
        <v>7</v>
      </c>
      <c r="H3130" s="590">
        <f>CHOOSE('Output Sheet'!$B$4,'8760 Data'!J3130,'8760 Data'!K3130,'8760 Data'!L3130,'8760 Data'!M3130,'8760 Data'!N3130,'8760 Data'!O3130,'8760 Data'!P3130,'8760 Data'!Q3130,'8760 Data'!R3130,'8760 Data'!S3130,'8760 Data'!T3130,'8760 Data'!U3130)</f>
        <v>0</v>
      </c>
      <c r="I3130" s="591" t="e">
        <f>H3130/'Output Sheet'!$B$8</f>
        <v>#DIV/0!</v>
      </c>
      <c r="J3130" s="596"/>
      <c r="K3130" s="560"/>
      <c r="L3130" s="560"/>
      <c r="M3130" s="560"/>
      <c r="N3130" s="560"/>
      <c r="O3130" s="560"/>
      <c r="P3130" s="560"/>
      <c r="Q3130" s="560"/>
      <c r="R3130" s="560"/>
      <c r="S3130" s="560"/>
      <c r="T3130" s="560"/>
      <c r="U3130" s="560"/>
    </row>
    <row r="3131" spans="1:21">
      <c r="A3131" s="593">
        <f t="shared" si="288"/>
        <v>41405</v>
      </c>
      <c r="B3131" s="594">
        <v>41405.416847685185</v>
      </c>
      <c r="C3131" s="560">
        <f t="shared" si="289"/>
        <v>2013</v>
      </c>
      <c r="D3131" s="560">
        <f t="shared" si="290"/>
        <v>5</v>
      </c>
      <c r="E3131" s="560">
        <f t="shared" si="291"/>
        <v>11</v>
      </c>
      <c r="F3131" s="560">
        <f t="shared" si="292"/>
        <v>10</v>
      </c>
      <c r="G3131" s="595">
        <f t="shared" si="293"/>
        <v>7</v>
      </c>
      <c r="H3131" s="590">
        <f>CHOOSE('Output Sheet'!$B$4,'8760 Data'!J3131,'8760 Data'!K3131,'8760 Data'!L3131,'8760 Data'!M3131,'8760 Data'!N3131,'8760 Data'!O3131,'8760 Data'!P3131,'8760 Data'!Q3131,'8760 Data'!R3131,'8760 Data'!S3131,'8760 Data'!T3131,'8760 Data'!U3131)</f>
        <v>0</v>
      </c>
      <c r="I3131" s="591" t="e">
        <f>H3131/'Output Sheet'!$B$8</f>
        <v>#DIV/0!</v>
      </c>
      <c r="J3131" s="596"/>
      <c r="K3131" s="560"/>
      <c r="L3131" s="560"/>
      <c r="M3131" s="560"/>
      <c r="N3131" s="560"/>
      <c r="O3131" s="560"/>
      <c r="P3131" s="560"/>
      <c r="Q3131" s="560"/>
      <c r="R3131" s="560"/>
      <c r="S3131" s="560"/>
      <c r="T3131" s="560"/>
      <c r="U3131" s="560"/>
    </row>
    <row r="3132" spans="1:21">
      <c r="A3132" s="593">
        <f t="shared" si="288"/>
        <v>41405</v>
      </c>
      <c r="B3132" s="594">
        <v>41405.458514409722</v>
      </c>
      <c r="C3132" s="560">
        <f t="shared" si="289"/>
        <v>2013</v>
      </c>
      <c r="D3132" s="560">
        <f t="shared" si="290"/>
        <v>5</v>
      </c>
      <c r="E3132" s="560">
        <f t="shared" si="291"/>
        <v>11</v>
      </c>
      <c r="F3132" s="560">
        <f t="shared" si="292"/>
        <v>11</v>
      </c>
      <c r="G3132" s="595">
        <f t="shared" si="293"/>
        <v>7</v>
      </c>
      <c r="H3132" s="590">
        <f>CHOOSE('Output Sheet'!$B$4,'8760 Data'!J3132,'8760 Data'!K3132,'8760 Data'!L3132,'8760 Data'!M3132,'8760 Data'!N3132,'8760 Data'!O3132,'8760 Data'!P3132,'8760 Data'!Q3132,'8760 Data'!R3132,'8760 Data'!S3132,'8760 Data'!T3132,'8760 Data'!U3132)</f>
        <v>0</v>
      </c>
      <c r="I3132" s="591" t="e">
        <f>H3132/'Output Sheet'!$B$8</f>
        <v>#DIV/0!</v>
      </c>
      <c r="J3132" s="596"/>
      <c r="K3132" s="560"/>
      <c r="L3132" s="560"/>
      <c r="M3132" s="560"/>
      <c r="N3132" s="560"/>
      <c r="O3132" s="560"/>
      <c r="P3132" s="560"/>
      <c r="Q3132" s="560"/>
      <c r="R3132" s="560"/>
      <c r="S3132" s="560"/>
      <c r="T3132" s="560"/>
      <c r="U3132" s="560"/>
    </row>
    <row r="3133" spans="1:21">
      <c r="A3133" s="593">
        <f t="shared" si="288"/>
        <v>41405</v>
      </c>
      <c r="B3133" s="594">
        <v>41405.500181134259</v>
      </c>
      <c r="C3133" s="560">
        <f t="shared" si="289"/>
        <v>2013</v>
      </c>
      <c r="D3133" s="560">
        <f t="shared" si="290"/>
        <v>5</v>
      </c>
      <c r="E3133" s="560">
        <f t="shared" si="291"/>
        <v>11</v>
      </c>
      <c r="F3133" s="560">
        <f t="shared" si="292"/>
        <v>12</v>
      </c>
      <c r="G3133" s="595">
        <f t="shared" si="293"/>
        <v>7</v>
      </c>
      <c r="H3133" s="590">
        <f>CHOOSE('Output Sheet'!$B$4,'8760 Data'!J3133,'8760 Data'!K3133,'8760 Data'!L3133,'8760 Data'!M3133,'8760 Data'!N3133,'8760 Data'!O3133,'8760 Data'!P3133,'8760 Data'!Q3133,'8760 Data'!R3133,'8760 Data'!S3133,'8760 Data'!T3133,'8760 Data'!U3133)</f>
        <v>0</v>
      </c>
      <c r="I3133" s="591" t="e">
        <f>H3133/'Output Sheet'!$B$8</f>
        <v>#DIV/0!</v>
      </c>
      <c r="J3133" s="596"/>
      <c r="K3133" s="560"/>
      <c r="L3133" s="560"/>
      <c r="M3133" s="560"/>
      <c r="N3133" s="560"/>
      <c r="O3133" s="560"/>
      <c r="P3133" s="560"/>
      <c r="Q3133" s="560"/>
      <c r="R3133" s="560"/>
      <c r="S3133" s="560"/>
      <c r="T3133" s="560"/>
      <c r="U3133" s="560"/>
    </row>
    <row r="3134" spans="1:21">
      <c r="A3134" s="593">
        <f t="shared" si="288"/>
        <v>41405</v>
      </c>
      <c r="B3134" s="594">
        <v>41405.541847858796</v>
      </c>
      <c r="C3134" s="560">
        <f t="shared" si="289"/>
        <v>2013</v>
      </c>
      <c r="D3134" s="560">
        <f t="shared" si="290"/>
        <v>5</v>
      </c>
      <c r="E3134" s="560">
        <f t="shared" si="291"/>
        <v>11</v>
      </c>
      <c r="F3134" s="560">
        <f t="shared" si="292"/>
        <v>13</v>
      </c>
      <c r="G3134" s="595">
        <f t="shared" si="293"/>
        <v>7</v>
      </c>
      <c r="H3134" s="590">
        <f>CHOOSE('Output Sheet'!$B$4,'8760 Data'!J3134,'8760 Data'!K3134,'8760 Data'!L3134,'8760 Data'!M3134,'8760 Data'!N3134,'8760 Data'!O3134,'8760 Data'!P3134,'8760 Data'!Q3134,'8760 Data'!R3134,'8760 Data'!S3134,'8760 Data'!T3134,'8760 Data'!U3134)</f>
        <v>0</v>
      </c>
      <c r="I3134" s="591" t="e">
        <f>H3134/'Output Sheet'!$B$8</f>
        <v>#DIV/0!</v>
      </c>
      <c r="J3134" s="596"/>
      <c r="K3134" s="560"/>
      <c r="L3134" s="560"/>
      <c r="M3134" s="560"/>
      <c r="N3134" s="560"/>
      <c r="O3134" s="560"/>
      <c r="P3134" s="560"/>
      <c r="Q3134" s="560"/>
      <c r="R3134" s="560"/>
      <c r="S3134" s="560"/>
      <c r="T3134" s="560"/>
      <c r="U3134" s="560"/>
    </row>
    <row r="3135" spans="1:21">
      <c r="A3135" s="593">
        <f t="shared" si="288"/>
        <v>41405</v>
      </c>
      <c r="B3135" s="594">
        <v>41405.583514583333</v>
      </c>
      <c r="C3135" s="560">
        <f t="shared" si="289"/>
        <v>2013</v>
      </c>
      <c r="D3135" s="560">
        <f t="shared" si="290"/>
        <v>5</v>
      </c>
      <c r="E3135" s="560">
        <f t="shared" si="291"/>
        <v>11</v>
      </c>
      <c r="F3135" s="560">
        <f t="shared" si="292"/>
        <v>14</v>
      </c>
      <c r="G3135" s="595">
        <f t="shared" si="293"/>
        <v>7</v>
      </c>
      <c r="H3135" s="590">
        <f>CHOOSE('Output Sheet'!$B$4,'8760 Data'!J3135,'8760 Data'!K3135,'8760 Data'!L3135,'8760 Data'!M3135,'8760 Data'!N3135,'8760 Data'!O3135,'8760 Data'!P3135,'8760 Data'!Q3135,'8760 Data'!R3135,'8760 Data'!S3135,'8760 Data'!T3135,'8760 Data'!U3135)</f>
        <v>0</v>
      </c>
      <c r="I3135" s="591" t="e">
        <f>H3135/'Output Sheet'!$B$8</f>
        <v>#DIV/0!</v>
      </c>
      <c r="J3135" s="596"/>
      <c r="K3135" s="560"/>
      <c r="L3135" s="560"/>
      <c r="M3135" s="560"/>
      <c r="N3135" s="560"/>
      <c r="O3135" s="560"/>
      <c r="P3135" s="560"/>
      <c r="Q3135" s="560"/>
      <c r="R3135" s="560"/>
      <c r="S3135" s="560"/>
      <c r="T3135" s="560"/>
      <c r="U3135" s="560"/>
    </row>
    <row r="3136" spans="1:21">
      <c r="A3136" s="593">
        <f t="shared" si="288"/>
        <v>41405</v>
      </c>
      <c r="B3136" s="594">
        <v>41405.625181307871</v>
      </c>
      <c r="C3136" s="560">
        <f t="shared" si="289"/>
        <v>2013</v>
      </c>
      <c r="D3136" s="560">
        <f t="shared" si="290"/>
        <v>5</v>
      </c>
      <c r="E3136" s="560">
        <f t="shared" si="291"/>
        <v>11</v>
      </c>
      <c r="F3136" s="560">
        <f t="shared" si="292"/>
        <v>15</v>
      </c>
      <c r="G3136" s="595">
        <f t="shared" si="293"/>
        <v>7</v>
      </c>
      <c r="H3136" s="590">
        <f>CHOOSE('Output Sheet'!$B$4,'8760 Data'!J3136,'8760 Data'!K3136,'8760 Data'!L3136,'8760 Data'!M3136,'8760 Data'!N3136,'8760 Data'!O3136,'8760 Data'!P3136,'8760 Data'!Q3136,'8760 Data'!R3136,'8760 Data'!S3136,'8760 Data'!T3136,'8760 Data'!U3136)</f>
        <v>0</v>
      </c>
      <c r="I3136" s="591" t="e">
        <f>H3136/'Output Sheet'!$B$8</f>
        <v>#DIV/0!</v>
      </c>
      <c r="J3136" s="596"/>
      <c r="K3136" s="560"/>
      <c r="L3136" s="560"/>
      <c r="M3136" s="560"/>
      <c r="N3136" s="560"/>
      <c r="O3136" s="560"/>
      <c r="P3136" s="560"/>
      <c r="Q3136" s="560"/>
      <c r="R3136" s="560"/>
      <c r="S3136" s="560"/>
      <c r="T3136" s="560"/>
      <c r="U3136" s="560"/>
    </row>
    <row r="3137" spans="1:21">
      <c r="A3137" s="593">
        <f t="shared" si="288"/>
        <v>41405</v>
      </c>
      <c r="B3137" s="594">
        <v>41405.666848032408</v>
      </c>
      <c r="C3137" s="560">
        <f t="shared" si="289"/>
        <v>2013</v>
      </c>
      <c r="D3137" s="560">
        <f t="shared" si="290"/>
        <v>5</v>
      </c>
      <c r="E3137" s="560">
        <f t="shared" si="291"/>
        <v>11</v>
      </c>
      <c r="F3137" s="560">
        <f t="shared" si="292"/>
        <v>16</v>
      </c>
      <c r="G3137" s="595">
        <f t="shared" si="293"/>
        <v>7</v>
      </c>
      <c r="H3137" s="590">
        <f>CHOOSE('Output Sheet'!$B$4,'8760 Data'!J3137,'8760 Data'!K3137,'8760 Data'!L3137,'8760 Data'!M3137,'8760 Data'!N3137,'8760 Data'!O3137,'8760 Data'!P3137,'8760 Data'!Q3137,'8760 Data'!R3137,'8760 Data'!S3137,'8760 Data'!T3137,'8760 Data'!U3137)</f>
        <v>0</v>
      </c>
      <c r="I3137" s="591" t="e">
        <f>H3137/'Output Sheet'!$B$8</f>
        <v>#DIV/0!</v>
      </c>
      <c r="J3137" s="596"/>
      <c r="K3137" s="560"/>
      <c r="L3137" s="560"/>
      <c r="M3137" s="560"/>
      <c r="N3137" s="560"/>
      <c r="O3137" s="560"/>
      <c r="P3137" s="560"/>
      <c r="Q3137" s="560"/>
      <c r="R3137" s="560"/>
      <c r="S3137" s="560"/>
      <c r="T3137" s="560"/>
      <c r="U3137" s="560"/>
    </row>
    <row r="3138" spans="1:21">
      <c r="A3138" s="593">
        <f t="shared" si="288"/>
        <v>41405</v>
      </c>
      <c r="B3138" s="594">
        <v>41405.708514756945</v>
      </c>
      <c r="C3138" s="560">
        <f t="shared" si="289"/>
        <v>2013</v>
      </c>
      <c r="D3138" s="560">
        <f t="shared" si="290"/>
        <v>5</v>
      </c>
      <c r="E3138" s="560">
        <f t="shared" si="291"/>
        <v>11</v>
      </c>
      <c r="F3138" s="560">
        <f t="shared" si="292"/>
        <v>17</v>
      </c>
      <c r="G3138" s="595">
        <f t="shared" si="293"/>
        <v>7</v>
      </c>
      <c r="H3138" s="590">
        <f>CHOOSE('Output Sheet'!$B$4,'8760 Data'!J3138,'8760 Data'!K3138,'8760 Data'!L3138,'8760 Data'!M3138,'8760 Data'!N3138,'8760 Data'!O3138,'8760 Data'!P3138,'8760 Data'!Q3138,'8760 Data'!R3138,'8760 Data'!S3138,'8760 Data'!T3138,'8760 Data'!U3138)</f>
        <v>0</v>
      </c>
      <c r="I3138" s="591" t="e">
        <f>H3138/'Output Sheet'!$B$8</f>
        <v>#DIV/0!</v>
      </c>
      <c r="J3138" s="596"/>
      <c r="K3138" s="560"/>
      <c r="L3138" s="560"/>
      <c r="M3138" s="560"/>
      <c r="N3138" s="560"/>
      <c r="O3138" s="560"/>
      <c r="P3138" s="560"/>
      <c r="Q3138" s="560"/>
      <c r="R3138" s="560"/>
      <c r="S3138" s="560"/>
      <c r="T3138" s="560"/>
      <c r="U3138" s="560"/>
    </row>
    <row r="3139" spans="1:21">
      <c r="A3139" s="593">
        <f t="shared" ref="A3139:A3202" si="294">DATE(C3139,D3139,E3139)</f>
        <v>41405</v>
      </c>
      <c r="B3139" s="594">
        <v>41405.750181481482</v>
      </c>
      <c r="C3139" s="560">
        <f t="shared" ref="C3139:C3202" si="295">YEAR(B3139)</f>
        <v>2013</v>
      </c>
      <c r="D3139" s="560">
        <f t="shared" ref="D3139:D3202" si="296">MONTH(B3139)</f>
        <v>5</v>
      </c>
      <c r="E3139" s="560">
        <f t="shared" ref="E3139:E3202" si="297">DAY(B3139)</f>
        <v>11</v>
      </c>
      <c r="F3139" s="560">
        <f t="shared" ref="F3139:F3202" si="298">IF(HOUR(B3139)&lt;&gt;0,HOUR(B3139),24)</f>
        <v>18</v>
      </c>
      <c r="G3139" s="595">
        <f t="shared" ref="G3139:G3202" si="299">WEEKDAY(B3139,1)</f>
        <v>7</v>
      </c>
      <c r="H3139" s="590">
        <f>CHOOSE('Output Sheet'!$B$4,'8760 Data'!J3139,'8760 Data'!K3139,'8760 Data'!L3139,'8760 Data'!M3139,'8760 Data'!N3139,'8760 Data'!O3139,'8760 Data'!P3139,'8760 Data'!Q3139,'8760 Data'!R3139,'8760 Data'!S3139,'8760 Data'!T3139,'8760 Data'!U3139)</f>
        <v>0</v>
      </c>
      <c r="I3139" s="591" t="e">
        <f>H3139/'Output Sheet'!$B$8</f>
        <v>#DIV/0!</v>
      </c>
      <c r="J3139" s="596"/>
      <c r="K3139" s="560"/>
      <c r="L3139" s="560"/>
      <c r="M3139" s="560"/>
      <c r="N3139" s="560"/>
      <c r="O3139" s="560"/>
      <c r="P3139" s="560"/>
      <c r="Q3139" s="560"/>
      <c r="R3139" s="560"/>
      <c r="S3139" s="560"/>
      <c r="T3139" s="560"/>
      <c r="U3139" s="560"/>
    </row>
    <row r="3140" spans="1:21">
      <c r="A3140" s="593">
        <f t="shared" si="294"/>
        <v>41405</v>
      </c>
      <c r="B3140" s="594">
        <v>41405.791848206019</v>
      </c>
      <c r="C3140" s="560">
        <f t="shared" si="295"/>
        <v>2013</v>
      </c>
      <c r="D3140" s="560">
        <f t="shared" si="296"/>
        <v>5</v>
      </c>
      <c r="E3140" s="560">
        <f t="shared" si="297"/>
        <v>11</v>
      </c>
      <c r="F3140" s="560">
        <f t="shared" si="298"/>
        <v>19</v>
      </c>
      <c r="G3140" s="595">
        <f t="shared" si="299"/>
        <v>7</v>
      </c>
      <c r="H3140" s="590">
        <f>CHOOSE('Output Sheet'!$B$4,'8760 Data'!J3140,'8760 Data'!K3140,'8760 Data'!L3140,'8760 Data'!M3140,'8760 Data'!N3140,'8760 Data'!O3140,'8760 Data'!P3140,'8760 Data'!Q3140,'8760 Data'!R3140,'8760 Data'!S3140,'8760 Data'!T3140,'8760 Data'!U3140)</f>
        <v>0</v>
      </c>
      <c r="I3140" s="591" t="e">
        <f>H3140/'Output Sheet'!$B$8</f>
        <v>#DIV/0!</v>
      </c>
      <c r="J3140" s="596"/>
      <c r="K3140" s="560"/>
      <c r="L3140" s="560"/>
      <c r="M3140" s="560"/>
      <c r="N3140" s="560"/>
      <c r="O3140" s="560"/>
      <c r="P3140" s="560"/>
      <c r="Q3140" s="560"/>
      <c r="R3140" s="560"/>
      <c r="S3140" s="560"/>
      <c r="T3140" s="560"/>
      <c r="U3140" s="560"/>
    </row>
    <row r="3141" spans="1:21">
      <c r="A3141" s="593">
        <f t="shared" si="294"/>
        <v>41405</v>
      </c>
      <c r="B3141" s="594">
        <v>41405.833514930557</v>
      </c>
      <c r="C3141" s="560">
        <f t="shared" si="295"/>
        <v>2013</v>
      </c>
      <c r="D3141" s="560">
        <f t="shared" si="296"/>
        <v>5</v>
      </c>
      <c r="E3141" s="560">
        <f t="shared" si="297"/>
        <v>11</v>
      </c>
      <c r="F3141" s="560">
        <f t="shared" si="298"/>
        <v>20</v>
      </c>
      <c r="G3141" s="595">
        <f t="shared" si="299"/>
        <v>7</v>
      </c>
      <c r="H3141" s="590">
        <f>CHOOSE('Output Sheet'!$B$4,'8760 Data'!J3141,'8760 Data'!K3141,'8760 Data'!L3141,'8760 Data'!M3141,'8760 Data'!N3141,'8760 Data'!O3141,'8760 Data'!P3141,'8760 Data'!Q3141,'8760 Data'!R3141,'8760 Data'!S3141,'8760 Data'!T3141,'8760 Data'!U3141)</f>
        <v>0</v>
      </c>
      <c r="I3141" s="591" t="e">
        <f>H3141/'Output Sheet'!$B$8</f>
        <v>#DIV/0!</v>
      </c>
      <c r="J3141" s="596"/>
      <c r="K3141" s="560"/>
      <c r="L3141" s="560"/>
      <c r="M3141" s="560"/>
      <c r="N3141" s="560"/>
      <c r="O3141" s="560"/>
      <c r="P3141" s="560"/>
      <c r="Q3141" s="560"/>
      <c r="R3141" s="560"/>
      <c r="S3141" s="560"/>
      <c r="T3141" s="560"/>
      <c r="U3141" s="560"/>
    </row>
    <row r="3142" spans="1:21">
      <c r="A3142" s="593">
        <f t="shared" si="294"/>
        <v>41405</v>
      </c>
      <c r="B3142" s="594">
        <v>41405.875181655094</v>
      </c>
      <c r="C3142" s="560">
        <f t="shared" si="295"/>
        <v>2013</v>
      </c>
      <c r="D3142" s="560">
        <f t="shared" si="296"/>
        <v>5</v>
      </c>
      <c r="E3142" s="560">
        <f t="shared" si="297"/>
        <v>11</v>
      </c>
      <c r="F3142" s="560">
        <f t="shared" si="298"/>
        <v>21</v>
      </c>
      <c r="G3142" s="595">
        <f t="shared" si="299"/>
        <v>7</v>
      </c>
      <c r="H3142" s="590">
        <f>CHOOSE('Output Sheet'!$B$4,'8760 Data'!J3142,'8760 Data'!K3142,'8760 Data'!L3142,'8760 Data'!M3142,'8760 Data'!N3142,'8760 Data'!O3142,'8760 Data'!P3142,'8760 Data'!Q3142,'8760 Data'!R3142,'8760 Data'!S3142,'8760 Data'!T3142,'8760 Data'!U3142)</f>
        <v>0</v>
      </c>
      <c r="I3142" s="591" t="e">
        <f>H3142/'Output Sheet'!$B$8</f>
        <v>#DIV/0!</v>
      </c>
      <c r="J3142" s="596"/>
      <c r="K3142" s="560"/>
      <c r="L3142" s="560"/>
      <c r="M3142" s="560"/>
      <c r="N3142" s="560"/>
      <c r="O3142" s="560"/>
      <c r="P3142" s="560"/>
      <c r="Q3142" s="560"/>
      <c r="R3142" s="560"/>
      <c r="S3142" s="560"/>
      <c r="T3142" s="560"/>
      <c r="U3142" s="560"/>
    </row>
    <row r="3143" spans="1:21">
      <c r="A3143" s="593">
        <f t="shared" si="294"/>
        <v>41405</v>
      </c>
      <c r="B3143" s="594">
        <v>41405.916848379631</v>
      </c>
      <c r="C3143" s="560">
        <f t="shared" si="295"/>
        <v>2013</v>
      </c>
      <c r="D3143" s="560">
        <f t="shared" si="296"/>
        <v>5</v>
      </c>
      <c r="E3143" s="560">
        <f t="shared" si="297"/>
        <v>11</v>
      </c>
      <c r="F3143" s="560">
        <f t="shared" si="298"/>
        <v>22</v>
      </c>
      <c r="G3143" s="595">
        <f t="shared" si="299"/>
        <v>7</v>
      </c>
      <c r="H3143" s="590">
        <f>CHOOSE('Output Sheet'!$B$4,'8760 Data'!J3143,'8760 Data'!K3143,'8760 Data'!L3143,'8760 Data'!M3143,'8760 Data'!N3143,'8760 Data'!O3143,'8760 Data'!P3143,'8760 Data'!Q3143,'8760 Data'!R3143,'8760 Data'!S3143,'8760 Data'!T3143,'8760 Data'!U3143)</f>
        <v>0</v>
      </c>
      <c r="I3143" s="591" t="e">
        <f>H3143/'Output Sheet'!$B$8</f>
        <v>#DIV/0!</v>
      </c>
      <c r="J3143" s="596"/>
      <c r="K3143" s="560"/>
      <c r="L3143" s="560"/>
      <c r="M3143" s="560"/>
      <c r="N3143" s="560"/>
      <c r="O3143" s="560"/>
      <c r="P3143" s="560"/>
      <c r="Q3143" s="560"/>
      <c r="R3143" s="560"/>
      <c r="S3143" s="560"/>
      <c r="T3143" s="560"/>
      <c r="U3143" s="560"/>
    </row>
    <row r="3144" spans="1:21">
      <c r="A3144" s="593">
        <f t="shared" si="294"/>
        <v>41405</v>
      </c>
      <c r="B3144" s="594">
        <v>41405.958515104168</v>
      </c>
      <c r="C3144" s="560">
        <f t="shared" si="295"/>
        <v>2013</v>
      </c>
      <c r="D3144" s="560">
        <f t="shared" si="296"/>
        <v>5</v>
      </c>
      <c r="E3144" s="560">
        <f t="shared" si="297"/>
        <v>11</v>
      </c>
      <c r="F3144" s="560">
        <f t="shared" si="298"/>
        <v>23</v>
      </c>
      <c r="G3144" s="595">
        <f t="shared" si="299"/>
        <v>7</v>
      </c>
      <c r="H3144" s="590">
        <f>CHOOSE('Output Sheet'!$B$4,'8760 Data'!J3144,'8760 Data'!K3144,'8760 Data'!L3144,'8760 Data'!M3144,'8760 Data'!N3144,'8760 Data'!O3144,'8760 Data'!P3144,'8760 Data'!Q3144,'8760 Data'!R3144,'8760 Data'!S3144,'8760 Data'!T3144,'8760 Data'!U3144)</f>
        <v>0</v>
      </c>
      <c r="I3144" s="591" t="e">
        <f>H3144/'Output Sheet'!$B$8</f>
        <v>#DIV/0!</v>
      </c>
      <c r="J3144" s="596"/>
      <c r="K3144" s="560"/>
      <c r="L3144" s="560"/>
      <c r="M3144" s="560"/>
      <c r="N3144" s="560"/>
      <c r="O3144" s="560"/>
      <c r="P3144" s="560"/>
      <c r="Q3144" s="560"/>
      <c r="R3144" s="560"/>
      <c r="S3144" s="560"/>
      <c r="T3144" s="560"/>
      <c r="U3144" s="560"/>
    </row>
    <row r="3145" spans="1:21">
      <c r="A3145" s="593">
        <f t="shared" si="294"/>
        <v>41406</v>
      </c>
      <c r="B3145" s="594">
        <v>41406.000181828706</v>
      </c>
      <c r="C3145" s="560">
        <f t="shared" si="295"/>
        <v>2013</v>
      </c>
      <c r="D3145" s="560">
        <f t="shared" si="296"/>
        <v>5</v>
      </c>
      <c r="E3145" s="560">
        <f t="shared" si="297"/>
        <v>12</v>
      </c>
      <c r="F3145" s="560">
        <f t="shared" si="298"/>
        <v>24</v>
      </c>
      <c r="G3145" s="595">
        <f t="shared" si="299"/>
        <v>1</v>
      </c>
      <c r="H3145" s="590">
        <f>CHOOSE('Output Sheet'!$B$4,'8760 Data'!J3145,'8760 Data'!K3145,'8760 Data'!L3145,'8760 Data'!M3145,'8760 Data'!N3145,'8760 Data'!O3145,'8760 Data'!P3145,'8760 Data'!Q3145,'8760 Data'!R3145,'8760 Data'!S3145,'8760 Data'!T3145,'8760 Data'!U3145)</f>
        <v>0</v>
      </c>
      <c r="I3145" s="591" t="e">
        <f>H3145/'Output Sheet'!$B$8</f>
        <v>#DIV/0!</v>
      </c>
      <c r="J3145" s="596"/>
      <c r="K3145" s="560"/>
      <c r="L3145" s="560"/>
      <c r="M3145" s="560"/>
      <c r="N3145" s="560"/>
      <c r="O3145" s="560"/>
      <c r="P3145" s="560"/>
      <c r="Q3145" s="560"/>
      <c r="R3145" s="560"/>
      <c r="S3145" s="560"/>
      <c r="T3145" s="560"/>
      <c r="U3145" s="560"/>
    </row>
    <row r="3146" spans="1:21">
      <c r="A3146" s="593">
        <f t="shared" si="294"/>
        <v>41406</v>
      </c>
      <c r="B3146" s="594">
        <v>41406.041848553243</v>
      </c>
      <c r="C3146" s="560">
        <f t="shared" si="295"/>
        <v>2013</v>
      </c>
      <c r="D3146" s="560">
        <f t="shared" si="296"/>
        <v>5</v>
      </c>
      <c r="E3146" s="560">
        <f t="shared" si="297"/>
        <v>12</v>
      </c>
      <c r="F3146" s="560">
        <f t="shared" si="298"/>
        <v>1</v>
      </c>
      <c r="G3146" s="595">
        <f t="shared" si="299"/>
        <v>1</v>
      </c>
      <c r="H3146" s="590">
        <f>CHOOSE('Output Sheet'!$B$4,'8760 Data'!J3146,'8760 Data'!K3146,'8760 Data'!L3146,'8760 Data'!M3146,'8760 Data'!N3146,'8760 Data'!O3146,'8760 Data'!P3146,'8760 Data'!Q3146,'8760 Data'!R3146,'8760 Data'!S3146,'8760 Data'!T3146,'8760 Data'!U3146)</f>
        <v>0</v>
      </c>
      <c r="I3146" s="591" t="e">
        <f>H3146/'Output Sheet'!$B$8</f>
        <v>#DIV/0!</v>
      </c>
      <c r="J3146" s="596"/>
      <c r="K3146" s="560"/>
      <c r="L3146" s="560"/>
      <c r="M3146" s="560"/>
      <c r="N3146" s="560"/>
      <c r="O3146" s="560"/>
      <c r="P3146" s="560"/>
      <c r="Q3146" s="560"/>
      <c r="R3146" s="560"/>
      <c r="S3146" s="560"/>
      <c r="T3146" s="560"/>
      <c r="U3146" s="560"/>
    </row>
    <row r="3147" spans="1:21">
      <c r="A3147" s="593">
        <f t="shared" si="294"/>
        <v>41406</v>
      </c>
      <c r="B3147" s="594">
        <v>41406.08351527778</v>
      </c>
      <c r="C3147" s="560">
        <f t="shared" si="295"/>
        <v>2013</v>
      </c>
      <c r="D3147" s="560">
        <f t="shared" si="296"/>
        <v>5</v>
      </c>
      <c r="E3147" s="560">
        <f t="shared" si="297"/>
        <v>12</v>
      </c>
      <c r="F3147" s="560">
        <f t="shared" si="298"/>
        <v>2</v>
      </c>
      <c r="G3147" s="595">
        <f t="shared" si="299"/>
        <v>1</v>
      </c>
      <c r="H3147" s="590">
        <f>CHOOSE('Output Sheet'!$B$4,'8760 Data'!J3147,'8760 Data'!K3147,'8760 Data'!L3147,'8760 Data'!M3147,'8760 Data'!N3147,'8760 Data'!O3147,'8760 Data'!P3147,'8760 Data'!Q3147,'8760 Data'!R3147,'8760 Data'!S3147,'8760 Data'!T3147,'8760 Data'!U3147)</f>
        <v>0</v>
      </c>
      <c r="I3147" s="591" t="e">
        <f>H3147/'Output Sheet'!$B$8</f>
        <v>#DIV/0!</v>
      </c>
      <c r="J3147" s="596"/>
      <c r="K3147" s="560"/>
      <c r="L3147" s="560"/>
      <c r="M3147" s="560"/>
      <c r="N3147" s="560"/>
      <c r="O3147" s="560"/>
      <c r="P3147" s="560"/>
      <c r="Q3147" s="560"/>
      <c r="R3147" s="560"/>
      <c r="S3147" s="560"/>
      <c r="T3147" s="560"/>
      <c r="U3147" s="560"/>
    </row>
    <row r="3148" spans="1:21">
      <c r="A3148" s="593">
        <f t="shared" si="294"/>
        <v>41406</v>
      </c>
      <c r="B3148" s="594">
        <v>41406.125182002317</v>
      </c>
      <c r="C3148" s="560">
        <f t="shared" si="295"/>
        <v>2013</v>
      </c>
      <c r="D3148" s="560">
        <f t="shared" si="296"/>
        <v>5</v>
      </c>
      <c r="E3148" s="560">
        <f t="shared" si="297"/>
        <v>12</v>
      </c>
      <c r="F3148" s="560">
        <f t="shared" si="298"/>
        <v>3</v>
      </c>
      <c r="G3148" s="595">
        <f t="shared" si="299"/>
        <v>1</v>
      </c>
      <c r="H3148" s="590">
        <f>CHOOSE('Output Sheet'!$B$4,'8760 Data'!J3148,'8760 Data'!K3148,'8760 Data'!L3148,'8760 Data'!M3148,'8760 Data'!N3148,'8760 Data'!O3148,'8760 Data'!P3148,'8760 Data'!Q3148,'8760 Data'!R3148,'8760 Data'!S3148,'8760 Data'!T3148,'8760 Data'!U3148)</f>
        <v>0</v>
      </c>
      <c r="I3148" s="591" t="e">
        <f>H3148/'Output Sheet'!$B$8</f>
        <v>#DIV/0!</v>
      </c>
      <c r="J3148" s="596"/>
      <c r="K3148" s="560"/>
      <c r="L3148" s="560"/>
      <c r="M3148" s="560"/>
      <c r="N3148" s="560"/>
      <c r="O3148" s="560"/>
      <c r="P3148" s="560"/>
      <c r="Q3148" s="560"/>
      <c r="R3148" s="560"/>
      <c r="S3148" s="560"/>
      <c r="T3148" s="560"/>
      <c r="U3148" s="560"/>
    </row>
    <row r="3149" spans="1:21">
      <c r="A3149" s="593">
        <f t="shared" si="294"/>
        <v>41406</v>
      </c>
      <c r="B3149" s="594">
        <v>41406.166848726854</v>
      </c>
      <c r="C3149" s="560">
        <f t="shared" si="295"/>
        <v>2013</v>
      </c>
      <c r="D3149" s="560">
        <f t="shared" si="296"/>
        <v>5</v>
      </c>
      <c r="E3149" s="560">
        <f t="shared" si="297"/>
        <v>12</v>
      </c>
      <c r="F3149" s="560">
        <f t="shared" si="298"/>
        <v>4</v>
      </c>
      <c r="G3149" s="595">
        <f t="shared" si="299"/>
        <v>1</v>
      </c>
      <c r="H3149" s="590">
        <f>CHOOSE('Output Sheet'!$B$4,'8760 Data'!J3149,'8760 Data'!K3149,'8760 Data'!L3149,'8760 Data'!M3149,'8760 Data'!N3149,'8760 Data'!O3149,'8760 Data'!P3149,'8760 Data'!Q3149,'8760 Data'!R3149,'8760 Data'!S3149,'8760 Data'!T3149,'8760 Data'!U3149)</f>
        <v>0</v>
      </c>
      <c r="I3149" s="591" t="e">
        <f>H3149/'Output Sheet'!$B$8</f>
        <v>#DIV/0!</v>
      </c>
      <c r="J3149" s="596"/>
      <c r="K3149" s="560"/>
      <c r="L3149" s="560"/>
      <c r="M3149" s="560"/>
      <c r="N3149" s="560"/>
      <c r="O3149" s="560"/>
      <c r="P3149" s="560"/>
      <c r="Q3149" s="560"/>
      <c r="R3149" s="560"/>
      <c r="S3149" s="560"/>
      <c r="T3149" s="560"/>
      <c r="U3149" s="560"/>
    </row>
    <row r="3150" spans="1:21">
      <c r="A3150" s="593">
        <f t="shared" si="294"/>
        <v>41406</v>
      </c>
      <c r="B3150" s="594">
        <v>41406.208515451392</v>
      </c>
      <c r="C3150" s="560">
        <f t="shared" si="295"/>
        <v>2013</v>
      </c>
      <c r="D3150" s="560">
        <f t="shared" si="296"/>
        <v>5</v>
      </c>
      <c r="E3150" s="560">
        <f t="shared" si="297"/>
        <v>12</v>
      </c>
      <c r="F3150" s="560">
        <f t="shared" si="298"/>
        <v>5</v>
      </c>
      <c r="G3150" s="595">
        <f t="shared" si="299"/>
        <v>1</v>
      </c>
      <c r="H3150" s="590">
        <f>CHOOSE('Output Sheet'!$B$4,'8760 Data'!J3150,'8760 Data'!K3150,'8760 Data'!L3150,'8760 Data'!M3150,'8760 Data'!N3150,'8760 Data'!O3150,'8760 Data'!P3150,'8760 Data'!Q3150,'8760 Data'!R3150,'8760 Data'!S3150,'8760 Data'!T3150,'8760 Data'!U3150)</f>
        <v>0</v>
      </c>
      <c r="I3150" s="591" t="e">
        <f>H3150/'Output Sheet'!$B$8</f>
        <v>#DIV/0!</v>
      </c>
      <c r="J3150" s="596"/>
      <c r="K3150" s="560"/>
      <c r="L3150" s="560"/>
      <c r="M3150" s="560"/>
      <c r="N3150" s="560"/>
      <c r="O3150" s="560"/>
      <c r="P3150" s="560"/>
      <c r="Q3150" s="560"/>
      <c r="R3150" s="560"/>
      <c r="S3150" s="560"/>
      <c r="T3150" s="560"/>
      <c r="U3150" s="560"/>
    </row>
    <row r="3151" spans="1:21">
      <c r="A3151" s="593">
        <f t="shared" si="294"/>
        <v>41406</v>
      </c>
      <c r="B3151" s="594">
        <v>41406.250182175929</v>
      </c>
      <c r="C3151" s="560">
        <f t="shared" si="295"/>
        <v>2013</v>
      </c>
      <c r="D3151" s="560">
        <f t="shared" si="296"/>
        <v>5</v>
      </c>
      <c r="E3151" s="560">
        <f t="shared" si="297"/>
        <v>12</v>
      </c>
      <c r="F3151" s="560">
        <f t="shared" si="298"/>
        <v>6</v>
      </c>
      <c r="G3151" s="595">
        <f t="shared" si="299"/>
        <v>1</v>
      </c>
      <c r="H3151" s="590">
        <f>CHOOSE('Output Sheet'!$B$4,'8760 Data'!J3151,'8760 Data'!K3151,'8760 Data'!L3151,'8760 Data'!M3151,'8760 Data'!N3151,'8760 Data'!O3151,'8760 Data'!P3151,'8760 Data'!Q3151,'8760 Data'!R3151,'8760 Data'!S3151,'8760 Data'!T3151,'8760 Data'!U3151)</f>
        <v>0</v>
      </c>
      <c r="I3151" s="591" t="e">
        <f>H3151/'Output Sheet'!$B$8</f>
        <v>#DIV/0!</v>
      </c>
      <c r="J3151" s="596"/>
      <c r="K3151" s="560"/>
      <c r="L3151" s="560"/>
      <c r="M3151" s="560"/>
      <c r="N3151" s="560"/>
      <c r="O3151" s="560"/>
      <c r="P3151" s="560"/>
      <c r="Q3151" s="560"/>
      <c r="R3151" s="560"/>
      <c r="S3151" s="560"/>
      <c r="T3151" s="560"/>
      <c r="U3151" s="560"/>
    </row>
    <row r="3152" spans="1:21">
      <c r="A3152" s="593">
        <f t="shared" si="294"/>
        <v>41406</v>
      </c>
      <c r="B3152" s="594">
        <v>41406.291848900466</v>
      </c>
      <c r="C3152" s="560">
        <f t="shared" si="295"/>
        <v>2013</v>
      </c>
      <c r="D3152" s="560">
        <f t="shared" si="296"/>
        <v>5</v>
      </c>
      <c r="E3152" s="560">
        <f t="shared" si="297"/>
        <v>12</v>
      </c>
      <c r="F3152" s="560">
        <f t="shared" si="298"/>
        <v>7</v>
      </c>
      <c r="G3152" s="595">
        <f t="shared" si="299"/>
        <v>1</v>
      </c>
      <c r="H3152" s="590">
        <f>CHOOSE('Output Sheet'!$B$4,'8760 Data'!J3152,'8760 Data'!K3152,'8760 Data'!L3152,'8760 Data'!M3152,'8760 Data'!N3152,'8760 Data'!O3152,'8760 Data'!P3152,'8760 Data'!Q3152,'8760 Data'!R3152,'8760 Data'!S3152,'8760 Data'!T3152,'8760 Data'!U3152)</f>
        <v>0</v>
      </c>
      <c r="I3152" s="591" t="e">
        <f>H3152/'Output Sheet'!$B$8</f>
        <v>#DIV/0!</v>
      </c>
      <c r="J3152" s="596"/>
      <c r="K3152" s="560"/>
      <c r="L3152" s="560"/>
      <c r="M3152" s="560"/>
      <c r="N3152" s="560"/>
      <c r="O3152" s="560"/>
      <c r="P3152" s="560"/>
      <c r="Q3152" s="560"/>
      <c r="R3152" s="560"/>
      <c r="S3152" s="560"/>
      <c r="T3152" s="560"/>
      <c r="U3152" s="560"/>
    </row>
    <row r="3153" spans="1:21">
      <c r="A3153" s="593">
        <f t="shared" si="294"/>
        <v>41406</v>
      </c>
      <c r="B3153" s="594">
        <v>41406.333515625003</v>
      </c>
      <c r="C3153" s="560">
        <f t="shared" si="295"/>
        <v>2013</v>
      </c>
      <c r="D3153" s="560">
        <f t="shared" si="296"/>
        <v>5</v>
      </c>
      <c r="E3153" s="560">
        <f t="shared" si="297"/>
        <v>12</v>
      </c>
      <c r="F3153" s="560">
        <f t="shared" si="298"/>
        <v>8</v>
      </c>
      <c r="G3153" s="595">
        <f t="shared" si="299"/>
        <v>1</v>
      </c>
      <c r="H3153" s="590">
        <f>CHOOSE('Output Sheet'!$B$4,'8760 Data'!J3153,'8760 Data'!K3153,'8760 Data'!L3153,'8760 Data'!M3153,'8760 Data'!N3153,'8760 Data'!O3153,'8760 Data'!P3153,'8760 Data'!Q3153,'8760 Data'!R3153,'8760 Data'!S3153,'8760 Data'!T3153,'8760 Data'!U3153)</f>
        <v>0</v>
      </c>
      <c r="I3153" s="591" t="e">
        <f>H3153/'Output Sheet'!$B$8</f>
        <v>#DIV/0!</v>
      </c>
      <c r="J3153" s="596"/>
      <c r="K3153" s="560"/>
      <c r="L3153" s="560"/>
      <c r="M3153" s="560"/>
      <c r="N3153" s="560"/>
      <c r="O3153" s="560"/>
      <c r="P3153" s="560"/>
      <c r="Q3153" s="560"/>
      <c r="R3153" s="560"/>
      <c r="S3153" s="560"/>
      <c r="T3153" s="560"/>
      <c r="U3153" s="560"/>
    </row>
    <row r="3154" spans="1:21">
      <c r="A3154" s="593">
        <f t="shared" si="294"/>
        <v>41406</v>
      </c>
      <c r="B3154" s="594">
        <v>41406.37518234954</v>
      </c>
      <c r="C3154" s="560">
        <f t="shared" si="295"/>
        <v>2013</v>
      </c>
      <c r="D3154" s="560">
        <f t="shared" si="296"/>
        <v>5</v>
      </c>
      <c r="E3154" s="560">
        <f t="shared" si="297"/>
        <v>12</v>
      </c>
      <c r="F3154" s="560">
        <f t="shared" si="298"/>
        <v>9</v>
      </c>
      <c r="G3154" s="595">
        <f t="shared" si="299"/>
        <v>1</v>
      </c>
      <c r="H3154" s="590">
        <f>CHOOSE('Output Sheet'!$B$4,'8760 Data'!J3154,'8760 Data'!K3154,'8760 Data'!L3154,'8760 Data'!M3154,'8760 Data'!N3154,'8760 Data'!O3154,'8760 Data'!P3154,'8760 Data'!Q3154,'8760 Data'!R3154,'8760 Data'!S3154,'8760 Data'!T3154,'8760 Data'!U3154)</f>
        <v>0</v>
      </c>
      <c r="I3154" s="591" t="e">
        <f>H3154/'Output Sheet'!$B$8</f>
        <v>#DIV/0!</v>
      </c>
      <c r="J3154" s="596"/>
      <c r="K3154" s="560"/>
      <c r="L3154" s="560"/>
      <c r="M3154" s="560"/>
      <c r="N3154" s="560"/>
      <c r="O3154" s="560"/>
      <c r="P3154" s="560"/>
      <c r="Q3154" s="560"/>
      <c r="R3154" s="560"/>
      <c r="S3154" s="560"/>
      <c r="T3154" s="560"/>
      <c r="U3154" s="560"/>
    </row>
    <row r="3155" spans="1:21">
      <c r="A3155" s="593">
        <f t="shared" si="294"/>
        <v>41406</v>
      </c>
      <c r="B3155" s="594">
        <v>41406.416849074078</v>
      </c>
      <c r="C3155" s="560">
        <f t="shared" si="295"/>
        <v>2013</v>
      </c>
      <c r="D3155" s="560">
        <f t="shared" si="296"/>
        <v>5</v>
      </c>
      <c r="E3155" s="560">
        <f t="shared" si="297"/>
        <v>12</v>
      </c>
      <c r="F3155" s="560">
        <f t="shared" si="298"/>
        <v>10</v>
      </c>
      <c r="G3155" s="595">
        <f t="shared" si="299"/>
        <v>1</v>
      </c>
      <c r="H3155" s="590">
        <f>CHOOSE('Output Sheet'!$B$4,'8760 Data'!J3155,'8760 Data'!K3155,'8760 Data'!L3155,'8760 Data'!M3155,'8760 Data'!N3155,'8760 Data'!O3155,'8760 Data'!P3155,'8760 Data'!Q3155,'8760 Data'!R3155,'8760 Data'!S3155,'8760 Data'!T3155,'8760 Data'!U3155)</f>
        <v>0</v>
      </c>
      <c r="I3155" s="591" t="e">
        <f>H3155/'Output Sheet'!$B$8</f>
        <v>#DIV/0!</v>
      </c>
      <c r="J3155" s="596"/>
      <c r="K3155" s="560"/>
      <c r="L3155" s="560"/>
      <c r="M3155" s="560"/>
      <c r="N3155" s="560"/>
      <c r="O3155" s="560"/>
      <c r="P3155" s="560"/>
      <c r="Q3155" s="560"/>
      <c r="R3155" s="560"/>
      <c r="S3155" s="560"/>
      <c r="T3155" s="560"/>
      <c r="U3155" s="560"/>
    </row>
    <row r="3156" spans="1:21">
      <c r="A3156" s="593">
        <f t="shared" si="294"/>
        <v>41406</v>
      </c>
      <c r="B3156" s="594">
        <v>41406.458515798608</v>
      </c>
      <c r="C3156" s="560">
        <f t="shared" si="295"/>
        <v>2013</v>
      </c>
      <c r="D3156" s="560">
        <f t="shared" si="296"/>
        <v>5</v>
      </c>
      <c r="E3156" s="560">
        <f t="shared" si="297"/>
        <v>12</v>
      </c>
      <c r="F3156" s="560">
        <f t="shared" si="298"/>
        <v>11</v>
      </c>
      <c r="G3156" s="595">
        <f t="shared" si="299"/>
        <v>1</v>
      </c>
      <c r="H3156" s="590">
        <f>CHOOSE('Output Sheet'!$B$4,'8760 Data'!J3156,'8760 Data'!K3156,'8760 Data'!L3156,'8760 Data'!M3156,'8760 Data'!N3156,'8760 Data'!O3156,'8760 Data'!P3156,'8760 Data'!Q3156,'8760 Data'!R3156,'8760 Data'!S3156,'8760 Data'!T3156,'8760 Data'!U3156)</f>
        <v>0</v>
      </c>
      <c r="I3156" s="591" t="e">
        <f>H3156/'Output Sheet'!$B$8</f>
        <v>#DIV/0!</v>
      </c>
      <c r="J3156" s="596"/>
      <c r="K3156" s="560"/>
      <c r="L3156" s="560"/>
      <c r="M3156" s="560"/>
      <c r="N3156" s="560"/>
      <c r="O3156" s="560"/>
      <c r="P3156" s="560"/>
      <c r="Q3156" s="560"/>
      <c r="R3156" s="560"/>
      <c r="S3156" s="560"/>
      <c r="T3156" s="560"/>
      <c r="U3156" s="560"/>
    </row>
    <row r="3157" spans="1:21">
      <c r="A3157" s="593">
        <f t="shared" si="294"/>
        <v>41406</v>
      </c>
      <c r="B3157" s="594">
        <v>41406.500182523145</v>
      </c>
      <c r="C3157" s="560">
        <f t="shared" si="295"/>
        <v>2013</v>
      </c>
      <c r="D3157" s="560">
        <f t="shared" si="296"/>
        <v>5</v>
      </c>
      <c r="E3157" s="560">
        <f t="shared" si="297"/>
        <v>12</v>
      </c>
      <c r="F3157" s="560">
        <f t="shared" si="298"/>
        <v>12</v>
      </c>
      <c r="G3157" s="595">
        <f t="shared" si="299"/>
        <v>1</v>
      </c>
      <c r="H3157" s="590">
        <f>CHOOSE('Output Sheet'!$B$4,'8760 Data'!J3157,'8760 Data'!K3157,'8760 Data'!L3157,'8760 Data'!M3157,'8760 Data'!N3157,'8760 Data'!O3157,'8760 Data'!P3157,'8760 Data'!Q3157,'8760 Data'!R3157,'8760 Data'!S3157,'8760 Data'!T3157,'8760 Data'!U3157)</f>
        <v>0</v>
      </c>
      <c r="I3157" s="591" t="e">
        <f>H3157/'Output Sheet'!$B$8</f>
        <v>#DIV/0!</v>
      </c>
      <c r="J3157" s="596"/>
      <c r="K3157" s="560"/>
      <c r="L3157" s="560"/>
      <c r="M3157" s="560"/>
      <c r="N3157" s="560"/>
      <c r="O3157" s="560"/>
      <c r="P3157" s="560"/>
      <c r="Q3157" s="560"/>
      <c r="R3157" s="560"/>
      <c r="S3157" s="560"/>
      <c r="T3157" s="560"/>
      <c r="U3157" s="560"/>
    </row>
    <row r="3158" spans="1:21">
      <c r="A3158" s="593">
        <f t="shared" si="294"/>
        <v>41406</v>
      </c>
      <c r="B3158" s="594">
        <v>41406.541849247682</v>
      </c>
      <c r="C3158" s="560">
        <f t="shared" si="295"/>
        <v>2013</v>
      </c>
      <c r="D3158" s="560">
        <f t="shared" si="296"/>
        <v>5</v>
      </c>
      <c r="E3158" s="560">
        <f t="shared" si="297"/>
        <v>12</v>
      </c>
      <c r="F3158" s="560">
        <f t="shared" si="298"/>
        <v>13</v>
      </c>
      <c r="G3158" s="595">
        <f t="shared" si="299"/>
        <v>1</v>
      </c>
      <c r="H3158" s="590">
        <f>CHOOSE('Output Sheet'!$B$4,'8760 Data'!J3158,'8760 Data'!K3158,'8760 Data'!L3158,'8760 Data'!M3158,'8760 Data'!N3158,'8760 Data'!O3158,'8760 Data'!P3158,'8760 Data'!Q3158,'8760 Data'!R3158,'8760 Data'!S3158,'8760 Data'!T3158,'8760 Data'!U3158)</f>
        <v>0</v>
      </c>
      <c r="I3158" s="591" t="e">
        <f>H3158/'Output Sheet'!$B$8</f>
        <v>#DIV/0!</v>
      </c>
      <c r="J3158" s="596"/>
      <c r="K3158" s="560"/>
      <c r="L3158" s="560"/>
      <c r="M3158" s="560"/>
      <c r="N3158" s="560"/>
      <c r="O3158" s="560"/>
      <c r="P3158" s="560"/>
      <c r="Q3158" s="560"/>
      <c r="R3158" s="560"/>
      <c r="S3158" s="560"/>
      <c r="T3158" s="560"/>
      <c r="U3158" s="560"/>
    </row>
    <row r="3159" spans="1:21">
      <c r="A3159" s="593">
        <f t="shared" si="294"/>
        <v>41406</v>
      </c>
      <c r="B3159" s="594">
        <v>41406.583515972219</v>
      </c>
      <c r="C3159" s="560">
        <f t="shared" si="295"/>
        <v>2013</v>
      </c>
      <c r="D3159" s="560">
        <f t="shared" si="296"/>
        <v>5</v>
      </c>
      <c r="E3159" s="560">
        <f t="shared" si="297"/>
        <v>12</v>
      </c>
      <c r="F3159" s="560">
        <f t="shared" si="298"/>
        <v>14</v>
      </c>
      <c r="G3159" s="595">
        <f t="shared" si="299"/>
        <v>1</v>
      </c>
      <c r="H3159" s="590">
        <f>CHOOSE('Output Sheet'!$B$4,'8760 Data'!J3159,'8760 Data'!K3159,'8760 Data'!L3159,'8760 Data'!M3159,'8760 Data'!N3159,'8760 Data'!O3159,'8760 Data'!P3159,'8760 Data'!Q3159,'8760 Data'!R3159,'8760 Data'!S3159,'8760 Data'!T3159,'8760 Data'!U3159)</f>
        <v>0</v>
      </c>
      <c r="I3159" s="591" t="e">
        <f>H3159/'Output Sheet'!$B$8</f>
        <v>#DIV/0!</v>
      </c>
      <c r="J3159" s="596"/>
      <c r="K3159" s="560"/>
      <c r="L3159" s="560"/>
      <c r="M3159" s="560"/>
      <c r="N3159" s="560"/>
      <c r="O3159" s="560"/>
      <c r="P3159" s="560"/>
      <c r="Q3159" s="560"/>
      <c r="R3159" s="560"/>
      <c r="S3159" s="560"/>
      <c r="T3159" s="560"/>
      <c r="U3159" s="560"/>
    </row>
    <row r="3160" spans="1:21">
      <c r="A3160" s="593">
        <f t="shared" si="294"/>
        <v>41406</v>
      </c>
      <c r="B3160" s="594">
        <v>41406.625182696756</v>
      </c>
      <c r="C3160" s="560">
        <f t="shared" si="295"/>
        <v>2013</v>
      </c>
      <c r="D3160" s="560">
        <f t="shared" si="296"/>
        <v>5</v>
      </c>
      <c r="E3160" s="560">
        <f t="shared" si="297"/>
        <v>12</v>
      </c>
      <c r="F3160" s="560">
        <f t="shared" si="298"/>
        <v>15</v>
      </c>
      <c r="G3160" s="595">
        <f t="shared" si="299"/>
        <v>1</v>
      </c>
      <c r="H3160" s="590">
        <f>CHOOSE('Output Sheet'!$B$4,'8760 Data'!J3160,'8760 Data'!K3160,'8760 Data'!L3160,'8760 Data'!M3160,'8760 Data'!N3160,'8760 Data'!O3160,'8760 Data'!P3160,'8760 Data'!Q3160,'8760 Data'!R3160,'8760 Data'!S3160,'8760 Data'!T3160,'8760 Data'!U3160)</f>
        <v>0</v>
      </c>
      <c r="I3160" s="591" t="e">
        <f>H3160/'Output Sheet'!$B$8</f>
        <v>#DIV/0!</v>
      </c>
      <c r="J3160" s="596"/>
      <c r="K3160" s="560"/>
      <c r="L3160" s="560"/>
      <c r="M3160" s="560"/>
      <c r="N3160" s="560"/>
      <c r="O3160" s="560"/>
      <c r="P3160" s="560"/>
      <c r="Q3160" s="560"/>
      <c r="R3160" s="560"/>
      <c r="S3160" s="560"/>
      <c r="T3160" s="560"/>
      <c r="U3160" s="560"/>
    </row>
    <row r="3161" spans="1:21">
      <c r="A3161" s="593">
        <f t="shared" si="294"/>
        <v>41406</v>
      </c>
      <c r="B3161" s="594">
        <v>41406.666849421294</v>
      </c>
      <c r="C3161" s="560">
        <f t="shared" si="295"/>
        <v>2013</v>
      </c>
      <c r="D3161" s="560">
        <f t="shared" si="296"/>
        <v>5</v>
      </c>
      <c r="E3161" s="560">
        <f t="shared" si="297"/>
        <v>12</v>
      </c>
      <c r="F3161" s="560">
        <f t="shared" si="298"/>
        <v>16</v>
      </c>
      <c r="G3161" s="595">
        <f t="shared" si="299"/>
        <v>1</v>
      </c>
      <c r="H3161" s="590">
        <f>CHOOSE('Output Sheet'!$B$4,'8760 Data'!J3161,'8760 Data'!K3161,'8760 Data'!L3161,'8760 Data'!M3161,'8760 Data'!N3161,'8760 Data'!O3161,'8760 Data'!P3161,'8760 Data'!Q3161,'8760 Data'!R3161,'8760 Data'!S3161,'8760 Data'!T3161,'8760 Data'!U3161)</f>
        <v>0</v>
      </c>
      <c r="I3161" s="591" t="e">
        <f>H3161/'Output Sheet'!$B$8</f>
        <v>#DIV/0!</v>
      </c>
      <c r="J3161" s="596"/>
      <c r="K3161" s="560"/>
      <c r="L3161" s="560"/>
      <c r="M3161" s="560"/>
      <c r="N3161" s="560"/>
      <c r="O3161" s="560"/>
      <c r="P3161" s="560"/>
      <c r="Q3161" s="560"/>
      <c r="R3161" s="560"/>
      <c r="S3161" s="560"/>
      <c r="T3161" s="560"/>
      <c r="U3161" s="560"/>
    </row>
    <row r="3162" spans="1:21">
      <c r="A3162" s="593">
        <f t="shared" si="294"/>
        <v>41406</v>
      </c>
      <c r="B3162" s="594">
        <v>41406.708516145831</v>
      </c>
      <c r="C3162" s="560">
        <f t="shared" si="295"/>
        <v>2013</v>
      </c>
      <c r="D3162" s="560">
        <f t="shared" si="296"/>
        <v>5</v>
      </c>
      <c r="E3162" s="560">
        <f t="shared" si="297"/>
        <v>12</v>
      </c>
      <c r="F3162" s="560">
        <f t="shared" si="298"/>
        <v>17</v>
      </c>
      <c r="G3162" s="595">
        <f t="shared" si="299"/>
        <v>1</v>
      </c>
      <c r="H3162" s="590">
        <f>CHOOSE('Output Sheet'!$B$4,'8760 Data'!J3162,'8760 Data'!K3162,'8760 Data'!L3162,'8760 Data'!M3162,'8760 Data'!N3162,'8760 Data'!O3162,'8760 Data'!P3162,'8760 Data'!Q3162,'8760 Data'!R3162,'8760 Data'!S3162,'8760 Data'!T3162,'8760 Data'!U3162)</f>
        <v>0</v>
      </c>
      <c r="I3162" s="591" t="e">
        <f>H3162/'Output Sheet'!$B$8</f>
        <v>#DIV/0!</v>
      </c>
      <c r="J3162" s="596"/>
      <c r="K3162" s="560"/>
      <c r="L3162" s="560"/>
      <c r="M3162" s="560"/>
      <c r="N3162" s="560"/>
      <c r="O3162" s="560"/>
      <c r="P3162" s="560"/>
      <c r="Q3162" s="560"/>
      <c r="R3162" s="560"/>
      <c r="S3162" s="560"/>
      <c r="T3162" s="560"/>
      <c r="U3162" s="560"/>
    </row>
    <row r="3163" spans="1:21">
      <c r="A3163" s="593">
        <f t="shared" si="294"/>
        <v>41406</v>
      </c>
      <c r="B3163" s="594">
        <v>41406.750182870368</v>
      </c>
      <c r="C3163" s="560">
        <f t="shared" si="295"/>
        <v>2013</v>
      </c>
      <c r="D3163" s="560">
        <f t="shared" si="296"/>
        <v>5</v>
      </c>
      <c r="E3163" s="560">
        <f t="shared" si="297"/>
        <v>12</v>
      </c>
      <c r="F3163" s="560">
        <f t="shared" si="298"/>
        <v>18</v>
      </c>
      <c r="G3163" s="595">
        <f t="shared" si="299"/>
        <v>1</v>
      </c>
      <c r="H3163" s="590">
        <f>CHOOSE('Output Sheet'!$B$4,'8760 Data'!J3163,'8760 Data'!K3163,'8760 Data'!L3163,'8760 Data'!M3163,'8760 Data'!N3163,'8760 Data'!O3163,'8760 Data'!P3163,'8760 Data'!Q3163,'8760 Data'!R3163,'8760 Data'!S3163,'8760 Data'!T3163,'8760 Data'!U3163)</f>
        <v>0</v>
      </c>
      <c r="I3163" s="591" t="e">
        <f>H3163/'Output Sheet'!$B$8</f>
        <v>#DIV/0!</v>
      </c>
      <c r="J3163" s="596"/>
      <c r="K3163" s="560"/>
      <c r="L3163" s="560"/>
      <c r="M3163" s="560"/>
      <c r="N3163" s="560"/>
      <c r="O3163" s="560"/>
      <c r="P3163" s="560"/>
      <c r="Q3163" s="560"/>
      <c r="R3163" s="560"/>
      <c r="S3163" s="560"/>
      <c r="T3163" s="560"/>
      <c r="U3163" s="560"/>
    </row>
    <row r="3164" spans="1:21">
      <c r="A3164" s="593">
        <f t="shared" si="294"/>
        <v>41406</v>
      </c>
      <c r="B3164" s="594">
        <v>41406.791849594905</v>
      </c>
      <c r="C3164" s="560">
        <f t="shared" si="295"/>
        <v>2013</v>
      </c>
      <c r="D3164" s="560">
        <f t="shared" si="296"/>
        <v>5</v>
      </c>
      <c r="E3164" s="560">
        <f t="shared" si="297"/>
        <v>12</v>
      </c>
      <c r="F3164" s="560">
        <f t="shared" si="298"/>
        <v>19</v>
      </c>
      <c r="G3164" s="595">
        <f t="shared" si="299"/>
        <v>1</v>
      </c>
      <c r="H3164" s="590">
        <f>CHOOSE('Output Sheet'!$B$4,'8760 Data'!J3164,'8760 Data'!K3164,'8760 Data'!L3164,'8760 Data'!M3164,'8760 Data'!N3164,'8760 Data'!O3164,'8760 Data'!P3164,'8760 Data'!Q3164,'8760 Data'!R3164,'8760 Data'!S3164,'8760 Data'!T3164,'8760 Data'!U3164)</f>
        <v>0</v>
      </c>
      <c r="I3164" s="591" t="e">
        <f>H3164/'Output Sheet'!$B$8</f>
        <v>#DIV/0!</v>
      </c>
      <c r="J3164" s="596"/>
      <c r="K3164" s="560"/>
      <c r="L3164" s="560"/>
      <c r="M3164" s="560"/>
      <c r="N3164" s="560"/>
      <c r="O3164" s="560"/>
      <c r="P3164" s="560"/>
      <c r="Q3164" s="560"/>
      <c r="R3164" s="560"/>
      <c r="S3164" s="560"/>
      <c r="T3164" s="560"/>
      <c r="U3164" s="560"/>
    </row>
    <row r="3165" spans="1:21">
      <c r="A3165" s="593">
        <f t="shared" si="294"/>
        <v>41406</v>
      </c>
      <c r="B3165" s="594">
        <v>41406.833516319442</v>
      </c>
      <c r="C3165" s="560">
        <f t="shared" si="295"/>
        <v>2013</v>
      </c>
      <c r="D3165" s="560">
        <f t="shared" si="296"/>
        <v>5</v>
      </c>
      <c r="E3165" s="560">
        <f t="shared" si="297"/>
        <v>12</v>
      </c>
      <c r="F3165" s="560">
        <f t="shared" si="298"/>
        <v>20</v>
      </c>
      <c r="G3165" s="595">
        <f t="shared" si="299"/>
        <v>1</v>
      </c>
      <c r="H3165" s="590">
        <f>CHOOSE('Output Sheet'!$B$4,'8760 Data'!J3165,'8760 Data'!K3165,'8760 Data'!L3165,'8760 Data'!M3165,'8760 Data'!N3165,'8760 Data'!O3165,'8760 Data'!P3165,'8760 Data'!Q3165,'8760 Data'!R3165,'8760 Data'!S3165,'8760 Data'!T3165,'8760 Data'!U3165)</f>
        <v>0</v>
      </c>
      <c r="I3165" s="591" t="e">
        <f>H3165/'Output Sheet'!$B$8</f>
        <v>#DIV/0!</v>
      </c>
      <c r="J3165" s="596"/>
      <c r="K3165" s="560"/>
      <c r="L3165" s="560"/>
      <c r="M3165" s="560"/>
      <c r="N3165" s="560"/>
      <c r="O3165" s="560"/>
      <c r="P3165" s="560"/>
      <c r="Q3165" s="560"/>
      <c r="R3165" s="560"/>
      <c r="S3165" s="560"/>
      <c r="T3165" s="560"/>
      <c r="U3165" s="560"/>
    </row>
    <row r="3166" spans="1:21">
      <c r="A3166" s="593">
        <f t="shared" si="294"/>
        <v>41406</v>
      </c>
      <c r="B3166" s="594">
        <v>41406.87518304398</v>
      </c>
      <c r="C3166" s="560">
        <f t="shared" si="295"/>
        <v>2013</v>
      </c>
      <c r="D3166" s="560">
        <f t="shared" si="296"/>
        <v>5</v>
      </c>
      <c r="E3166" s="560">
        <f t="shared" si="297"/>
        <v>12</v>
      </c>
      <c r="F3166" s="560">
        <f t="shared" si="298"/>
        <v>21</v>
      </c>
      <c r="G3166" s="595">
        <f t="shared" si="299"/>
        <v>1</v>
      </c>
      <c r="H3166" s="590">
        <f>CHOOSE('Output Sheet'!$B$4,'8760 Data'!J3166,'8760 Data'!K3166,'8760 Data'!L3166,'8760 Data'!M3166,'8760 Data'!N3166,'8760 Data'!O3166,'8760 Data'!P3166,'8760 Data'!Q3166,'8760 Data'!R3166,'8760 Data'!S3166,'8760 Data'!T3166,'8760 Data'!U3166)</f>
        <v>0</v>
      </c>
      <c r="I3166" s="591" t="e">
        <f>H3166/'Output Sheet'!$B$8</f>
        <v>#DIV/0!</v>
      </c>
      <c r="J3166" s="596"/>
      <c r="K3166" s="560"/>
      <c r="L3166" s="560"/>
      <c r="M3166" s="560"/>
      <c r="N3166" s="560"/>
      <c r="O3166" s="560"/>
      <c r="P3166" s="560"/>
      <c r="Q3166" s="560"/>
      <c r="R3166" s="560"/>
      <c r="S3166" s="560"/>
      <c r="T3166" s="560"/>
      <c r="U3166" s="560"/>
    </row>
    <row r="3167" spans="1:21">
      <c r="A3167" s="593">
        <f t="shared" si="294"/>
        <v>41406</v>
      </c>
      <c r="B3167" s="594">
        <v>41406.916849768517</v>
      </c>
      <c r="C3167" s="560">
        <f t="shared" si="295"/>
        <v>2013</v>
      </c>
      <c r="D3167" s="560">
        <f t="shared" si="296"/>
        <v>5</v>
      </c>
      <c r="E3167" s="560">
        <f t="shared" si="297"/>
        <v>12</v>
      </c>
      <c r="F3167" s="560">
        <f t="shared" si="298"/>
        <v>22</v>
      </c>
      <c r="G3167" s="595">
        <f t="shared" si="299"/>
        <v>1</v>
      </c>
      <c r="H3167" s="590">
        <f>CHOOSE('Output Sheet'!$B$4,'8760 Data'!J3167,'8760 Data'!K3167,'8760 Data'!L3167,'8760 Data'!M3167,'8760 Data'!N3167,'8760 Data'!O3167,'8760 Data'!P3167,'8760 Data'!Q3167,'8760 Data'!R3167,'8760 Data'!S3167,'8760 Data'!T3167,'8760 Data'!U3167)</f>
        <v>0</v>
      </c>
      <c r="I3167" s="591" t="e">
        <f>H3167/'Output Sheet'!$B$8</f>
        <v>#DIV/0!</v>
      </c>
      <c r="J3167" s="596"/>
      <c r="K3167" s="560"/>
      <c r="L3167" s="560"/>
      <c r="M3167" s="560"/>
      <c r="N3167" s="560"/>
      <c r="O3167" s="560"/>
      <c r="P3167" s="560"/>
      <c r="Q3167" s="560"/>
      <c r="R3167" s="560"/>
      <c r="S3167" s="560"/>
      <c r="T3167" s="560"/>
      <c r="U3167" s="560"/>
    </row>
    <row r="3168" spans="1:21">
      <c r="A3168" s="593">
        <f t="shared" si="294"/>
        <v>41406</v>
      </c>
      <c r="B3168" s="594">
        <v>41406.958516493054</v>
      </c>
      <c r="C3168" s="560">
        <f t="shared" si="295"/>
        <v>2013</v>
      </c>
      <c r="D3168" s="560">
        <f t="shared" si="296"/>
        <v>5</v>
      </c>
      <c r="E3168" s="560">
        <f t="shared" si="297"/>
        <v>12</v>
      </c>
      <c r="F3168" s="560">
        <f t="shared" si="298"/>
        <v>23</v>
      </c>
      <c r="G3168" s="595">
        <f t="shared" si="299"/>
        <v>1</v>
      </c>
      <c r="H3168" s="590">
        <f>CHOOSE('Output Sheet'!$B$4,'8760 Data'!J3168,'8760 Data'!K3168,'8760 Data'!L3168,'8760 Data'!M3168,'8760 Data'!N3168,'8760 Data'!O3168,'8760 Data'!P3168,'8760 Data'!Q3168,'8760 Data'!R3168,'8760 Data'!S3168,'8760 Data'!T3168,'8760 Data'!U3168)</f>
        <v>0</v>
      </c>
      <c r="I3168" s="591" t="e">
        <f>H3168/'Output Sheet'!$B$8</f>
        <v>#DIV/0!</v>
      </c>
      <c r="J3168" s="596"/>
      <c r="K3168" s="560"/>
      <c r="L3168" s="560"/>
      <c r="M3168" s="560"/>
      <c r="N3168" s="560"/>
      <c r="O3168" s="560"/>
      <c r="P3168" s="560"/>
      <c r="Q3168" s="560"/>
      <c r="R3168" s="560"/>
      <c r="S3168" s="560"/>
      <c r="T3168" s="560"/>
      <c r="U3168" s="560"/>
    </row>
    <row r="3169" spans="1:21">
      <c r="A3169" s="593">
        <f t="shared" si="294"/>
        <v>41407</v>
      </c>
      <c r="B3169" s="594">
        <v>41407.000183217591</v>
      </c>
      <c r="C3169" s="560">
        <f t="shared" si="295"/>
        <v>2013</v>
      </c>
      <c r="D3169" s="560">
        <f t="shared" si="296"/>
        <v>5</v>
      </c>
      <c r="E3169" s="560">
        <f t="shared" si="297"/>
        <v>13</v>
      </c>
      <c r="F3169" s="560">
        <f t="shared" si="298"/>
        <v>24</v>
      </c>
      <c r="G3169" s="595">
        <f t="shared" si="299"/>
        <v>2</v>
      </c>
      <c r="H3169" s="590">
        <f>CHOOSE('Output Sheet'!$B$4,'8760 Data'!J3169,'8760 Data'!K3169,'8760 Data'!L3169,'8760 Data'!M3169,'8760 Data'!N3169,'8760 Data'!O3169,'8760 Data'!P3169,'8760 Data'!Q3169,'8760 Data'!R3169,'8760 Data'!S3169,'8760 Data'!T3169,'8760 Data'!U3169)</f>
        <v>0</v>
      </c>
      <c r="I3169" s="591" t="e">
        <f>H3169/'Output Sheet'!$B$8</f>
        <v>#DIV/0!</v>
      </c>
      <c r="J3169" s="596"/>
      <c r="K3169" s="560"/>
      <c r="L3169" s="560"/>
      <c r="M3169" s="560"/>
      <c r="N3169" s="560"/>
      <c r="O3169" s="560"/>
      <c r="P3169" s="560"/>
      <c r="Q3169" s="560"/>
      <c r="R3169" s="560"/>
      <c r="S3169" s="560"/>
      <c r="T3169" s="560"/>
      <c r="U3169" s="560"/>
    </row>
    <row r="3170" spans="1:21">
      <c r="A3170" s="593">
        <f t="shared" si="294"/>
        <v>41407</v>
      </c>
      <c r="B3170" s="594">
        <v>41407.041849942128</v>
      </c>
      <c r="C3170" s="560">
        <f t="shared" si="295"/>
        <v>2013</v>
      </c>
      <c r="D3170" s="560">
        <f t="shared" si="296"/>
        <v>5</v>
      </c>
      <c r="E3170" s="560">
        <f t="shared" si="297"/>
        <v>13</v>
      </c>
      <c r="F3170" s="560">
        <f t="shared" si="298"/>
        <v>1</v>
      </c>
      <c r="G3170" s="595">
        <f t="shared" si="299"/>
        <v>2</v>
      </c>
      <c r="H3170" s="590">
        <f>CHOOSE('Output Sheet'!$B$4,'8760 Data'!J3170,'8760 Data'!K3170,'8760 Data'!L3170,'8760 Data'!M3170,'8760 Data'!N3170,'8760 Data'!O3170,'8760 Data'!P3170,'8760 Data'!Q3170,'8760 Data'!R3170,'8760 Data'!S3170,'8760 Data'!T3170,'8760 Data'!U3170)</f>
        <v>0</v>
      </c>
      <c r="I3170" s="591" t="e">
        <f>H3170/'Output Sheet'!$B$8</f>
        <v>#DIV/0!</v>
      </c>
      <c r="J3170" s="596"/>
      <c r="K3170" s="560"/>
      <c r="L3170" s="560"/>
      <c r="M3170" s="560"/>
      <c r="N3170" s="560"/>
      <c r="O3170" s="560"/>
      <c r="P3170" s="560"/>
      <c r="Q3170" s="560"/>
      <c r="R3170" s="560"/>
      <c r="S3170" s="560"/>
      <c r="T3170" s="560"/>
      <c r="U3170" s="560"/>
    </row>
    <row r="3171" spans="1:21">
      <c r="A3171" s="593">
        <f t="shared" si="294"/>
        <v>41407</v>
      </c>
      <c r="B3171" s="594">
        <v>41407.083516666666</v>
      </c>
      <c r="C3171" s="560">
        <f t="shared" si="295"/>
        <v>2013</v>
      </c>
      <c r="D3171" s="560">
        <f t="shared" si="296"/>
        <v>5</v>
      </c>
      <c r="E3171" s="560">
        <f t="shared" si="297"/>
        <v>13</v>
      </c>
      <c r="F3171" s="560">
        <f t="shared" si="298"/>
        <v>2</v>
      </c>
      <c r="G3171" s="595">
        <f t="shared" si="299"/>
        <v>2</v>
      </c>
      <c r="H3171" s="590">
        <f>CHOOSE('Output Sheet'!$B$4,'8760 Data'!J3171,'8760 Data'!K3171,'8760 Data'!L3171,'8760 Data'!M3171,'8760 Data'!N3171,'8760 Data'!O3171,'8760 Data'!P3171,'8760 Data'!Q3171,'8760 Data'!R3171,'8760 Data'!S3171,'8760 Data'!T3171,'8760 Data'!U3171)</f>
        <v>0</v>
      </c>
      <c r="I3171" s="591" t="e">
        <f>H3171/'Output Sheet'!$B$8</f>
        <v>#DIV/0!</v>
      </c>
      <c r="J3171" s="596"/>
      <c r="K3171" s="560"/>
      <c r="L3171" s="560"/>
      <c r="M3171" s="560"/>
      <c r="N3171" s="560"/>
      <c r="O3171" s="560"/>
      <c r="P3171" s="560"/>
      <c r="Q3171" s="560"/>
      <c r="R3171" s="560"/>
      <c r="S3171" s="560"/>
      <c r="T3171" s="560"/>
      <c r="U3171" s="560"/>
    </row>
    <row r="3172" spans="1:21">
      <c r="A3172" s="593">
        <f t="shared" si="294"/>
        <v>41407</v>
      </c>
      <c r="B3172" s="594">
        <v>41407.125183391203</v>
      </c>
      <c r="C3172" s="560">
        <f t="shared" si="295"/>
        <v>2013</v>
      </c>
      <c r="D3172" s="560">
        <f t="shared" si="296"/>
        <v>5</v>
      </c>
      <c r="E3172" s="560">
        <f t="shared" si="297"/>
        <v>13</v>
      </c>
      <c r="F3172" s="560">
        <f t="shared" si="298"/>
        <v>3</v>
      </c>
      <c r="G3172" s="595">
        <f t="shared" si="299"/>
        <v>2</v>
      </c>
      <c r="H3172" s="590">
        <f>CHOOSE('Output Sheet'!$B$4,'8760 Data'!J3172,'8760 Data'!K3172,'8760 Data'!L3172,'8760 Data'!M3172,'8760 Data'!N3172,'8760 Data'!O3172,'8760 Data'!P3172,'8760 Data'!Q3172,'8760 Data'!R3172,'8760 Data'!S3172,'8760 Data'!T3172,'8760 Data'!U3172)</f>
        <v>0</v>
      </c>
      <c r="I3172" s="591" t="e">
        <f>H3172/'Output Sheet'!$B$8</f>
        <v>#DIV/0!</v>
      </c>
      <c r="J3172" s="596"/>
      <c r="K3172" s="560"/>
      <c r="L3172" s="560"/>
      <c r="M3172" s="560"/>
      <c r="N3172" s="560"/>
      <c r="O3172" s="560"/>
      <c r="P3172" s="560"/>
      <c r="Q3172" s="560"/>
      <c r="R3172" s="560"/>
      <c r="S3172" s="560"/>
      <c r="T3172" s="560"/>
      <c r="U3172" s="560"/>
    </row>
    <row r="3173" spans="1:21">
      <c r="A3173" s="593">
        <f t="shared" si="294"/>
        <v>41407</v>
      </c>
      <c r="B3173" s="594">
        <v>41407.16685011574</v>
      </c>
      <c r="C3173" s="560">
        <f t="shared" si="295"/>
        <v>2013</v>
      </c>
      <c r="D3173" s="560">
        <f t="shared" si="296"/>
        <v>5</v>
      </c>
      <c r="E3173" s="560">
        <f t="shared" si="297"/>
        <v>13</v>
      </c>
      <c r="F3173" s="560">
        <f t="shared" si="298"/>
        <v>4</v>
      </c>
      <c r="G3173" s="595">
        <f t="shared" si="299"/>
        <v>2</v>
      </c>
      <c r="H3173" s="590">
        <f>CHOOSE('Output Sheet'!$B$4,'8760 Data'!J3173,'8760 Data'!K3173,'8760 Data'!L3173,'8760 Data'!M3173,'8760 Data'!N3173,'8760 Data'!O3173,'8760 Data'!P3173,'8760 Data'!Q3173,'8760 Data'!R3173,'8760 Data'!S3173,'8760 Data'!T3173,'8760 Data'!U3173)</f>
        <v>0</v>
      </c>
      <c r="I3173" s="591" t="e">
        <f>H3173/'Output Sheet'!$B$8</f>
        <v>#DIV/0!</v>
      </c>
      <c r="J3173" s="596"/>
      <c r="K3173" s="560"/>
      <c r="L3173" s="560"/>
      <c r="M3173" s="560"/>
      <c r="N3173" s="560"/>
      <c r="O3173" s="560"/>
      <c r="P3173" s="560"/>
      <c r="Q3173" s="560"/>
      <c r="R3173" s="560"/>
      <c r="S3173" s="560"/>
      <c r="T3173" s="560"/>
      <c r="U3173" s="560"/>
    </row>
    <row r="3174" spans="1:21">
      <c r="A3174" s="593">
        <f t="shared" si="294"/>
        <v>41407</v>
      </c>
      <c r="B3174" s="594">
        <v>41407.208516840277</v>
      </c>
      <c r="C3174" s="560">
        <f t="shared" si="295"/>
        <v>2013</v>
      </c>
      <c r="D3174" s="560">
        <f t="shared" si="296"/>
        <v>5</v>
      </c>
      <c r="E3174" s="560">
        <f t="shared" si="297"/>
        <v>13</v>
      </c>
      <c r="F3174" s="560">
        <f t="shared" si="298"/>
        <v>5</v>
      </c>
      <c r="G3174" s="595">
        <f t="shared" si="299"/>
        <v>2</v>
      </c>
      <c r="H3174" s="590">
        <f>CHOOSE('Output Sheet'!$B$4,'8760 Data'!J3174,'8760 Data'!K3174,'8760 Data'!L3174,'8760 Data'!M3174,'8760 Data'!N3174,'8760 Data'!O3174,'8760 Data'!P3174,'8760 Data'!Q3174,'8760 Data'!R3174,'8760 Data'!S3174,'8760 Data'!T3174,'8760 Data'!U3174)</f>
        <v>0</v>
      </c>
      <c r="I3174" s="591" t="e">
        <f>H3174/'Output Sheet'!$B$8</f>
        <v>#DIV/0!</v>
      </c>
      <c r="J3174" s="596"/>
      <c r="K3174" s="560"/>
      <c r="L3174" s="560"/>
      <c r="M3174" s="560"/>
      <c r="N3174" s="560"/>
      <c r="O3174" s="560"/>
      <c r="P3174" s="560"/>
      <c r="Q3174" s="560"/>
      <c r="R3174" s="560"/>
      <c r="S3174" s="560"/>
      <c r="T3174" s="560"/>
      <c r="U3174" s="560"/>
    </row>
    <row r="3175" spans="1:21">
      <c r="A3175" s="593">
        <f t="shared" si="294"/>
        <v>41407</v>
      </c>
      <c r="B3175" s="594">
        <v>41407.250183564815</v>
      </c>
      <c r="C3175" s="560">
        <f t="shared" si="295"/>
        <v>2013</v>
      </c>
      <c r="D3175" s="560">
        <f t="shared" si="296"/>
        <v>5</v>
      </c>
      <c r="E3175" s="560">
        <f t="shared" si="297"/>
        <v>13</v>
      </c>
      <c r="F3175" s="560">
        <f t="shared" si="298"/>
        <v>6</v>
      </c>
      <c r="G3175" s="595">
        <f t="shared" si="299"/>
        <v>2</v>
      </c>
      <c r="H3175" s="590">
        <f>CHOOSE('Output Sheet'!$B$4,'8760 Data'!J3175,'8760 Data'!K3175,'8760 Data'!L3175,'8760 Data'!M3175,'8760 Data'!N3175,'8760 Data'!O3175,'8760 Data'!P3175,'8760 Data'!Q3175,'8760 Data'!R3175,'8760 Data'!S3175,'8760 Data'!T3175,'8760 Data'!U3175)</f>
        <v>0</v>
      </c>
      <c r="I3175" s="591" t="e">
        <f>H3175/'Output Sheet'!$B$8</f>
        <v>#DIV/0!</v>
      </c>
      <c r="J3175" s="596"/>
      <c r="K3175" s="560"/>
      <c r="L3175" s="560"/>
      <c r="M3175" s="560"/>
      <c r="N3175" s="560"/>
      <c r="O3175" s="560"/>
      <c r="P3175" s="560"/>
      <c r="Q3175" s="560"/>
      <c r="R3175" s="560"/>
      <c r="S3175" s="560"/>
      <c r="T3175" s="560"/>
      <c r="U3175" s="560"/>
    </row>
    <row r="3176" spans="1:21">
      <c r="A3176" s="593">
        <f t="shared" si="294"/>
        <v>41407</v>
      </c>
      <c r="B3176" s="594">
        <v>41407.291850289352</v>
      </c>
      <c r="C3176" s="560">
        <f t="shared" si="295"/>
        <v>2013</v>
      </c>
      <c r="D3176" s="560">
        <f t="shared" si="296"/>
        <v>5</v>
      </c>
      <c r="E3176" s="560">
        <f t="shared" si="297"/>
        <v>13</v>
      </c>
      <c r="F3176" s="560">
        <f t="shared" si="298"/>
        <v>7</v>
      </c>
      <c r="G3176" s="595">
        <f t="shared" si="299"/>
        <v>2</v>
      </c>
      <c r="H3176" s="590">
        <f>CHOOSE('Output Sheet'!$B$4,'8760 Data'!J3176,'8760 Data'!K3176,'8760 Data'!L3176,'8760 Data'!M3176,'8760 Data'!N3176,'8760 Data'!O3176,'8760 Data'!P3176,'8760 Data'!Q3176,'8760 Data'!R3176,'8760 Data'!S3176,'8760 Data'!T3176,'8760 Data'!U3176)</f>
        <v>0</v>
      </c>
      <c r="I3176" s="591" t="e">
        <f>H3176/'Output Sheet'!$B$8</f>
        <v>#DIV/0!</v>
      </c>
      <c r="J3176" s="596"/>
      <c r="K3176" s="560"/>
      <c r="L3176" s="560"/>
      <c r="M3176" s="560"/>
      <c r="N3176" s="560"/>
      <c r="O3176" s="560"/>
      <c r="P3176" s="560"/>
      <c r="Q3176" s="560"/>
      <c r="R3176" s="560"/>
      <c r="S3176" s="560"/>
      <c r="T3176" s="560"/>
      <c r="U3176" s="560"/>
    </row>
    <row r="3177" spans="1:21">
      <c r="A3177" s="593">
        <f t="shared" si="294"/>
        <v>41407</v>
      </c>
      <c r="B3177" s="594">
        <v>41407.333517013889</v>
      </c>
      <c r="C3177" s="560">
        <f t="shared" si="295"/>
        <v>2013</v>
      </c>
      <c r="D3177" s="560">
        <f t="shared" si="296"/>
        <v>5</v>
      </c>
      <c r="E3177" s="560">
        <f t="shared" si="297"/>
        <v>13</v>
      </c>
      <c r="F3177" s="560">
        <f t="shared" si="298"/>
        <v>8</v>
      </c>
      <c r="G3177" s="595">
        <f t="shared" si="299"/>
        <v>2</v>
      </c>
      <c r="H3177" s="590">
        <f>CHOOSE('Output Sheet'!$B$4,'8760 Data'!J3177,'8760 Data'!K3177,'8760 Data'!L3177,'8760 Data'!M3177,'8760 Data'!N3177,'8760 Data'!O3177,'8760 Data'!P3177,'8760 Data'!Q3177,'8760 Data'!R3177,'8760 Data'!S3177,'8760 Data'!T3177,'8760 Data'!U3177)</f>
        <v>0</v>
      </c>
      <c r="I3177" s="591" t="e">
        <f>H3177/'Output Sheet'!$B$8</f>
        <v>#DIV/0!</v>
      </c>
      <c r="J3177" s="596"/>
      <c r="K3177" s="560"/>
      <c r="L3177" s="560"/>
      <c r="M3177" s="560"/>
      <c r="N3177" s="560"/>
      <c r="O3177" s="560"/>
      <c r="P3177" s="560"/>
      <c r="Q3177" s="560"/>
      <c r="R3177" s="560"/>
      <c r="S3177" s="560"/>
      <c r="T3177" s="560"/>
      <c r="U3177" s="560"/>
    </row>
    <row r="3178" spans="1:21">
      <c r="A3178" s="593">
        <f t="shared" si="294"/>
        <v>41407</v>
      </c>
      <c r="B3178" s="594">
        <v>41407.375183738426</v>
      </c>
      <c r="C3178" s="560">
        <f t="shared" si="295"/>
        <v>2013</v>
      </c>
      <c r="D3178" s="560">
        <f t="shared" si="296"/>
        <v>5</v>
      </c>
      <c r="E3178" s="560">
        <f t="shared" si="297"/>
        <v>13</v>
      </c>
      <c r="F3178" s="560">
        <f t="shared" si="298"/>
        <v>9</v>
      </c>
      <c r="G3178" s="595">
        <f t="shared" si="299"/>
        <v>2</v>
      </c>
      <c r="H3178" s="590">
        <f>CHOOSE('Output Sheet'!$B$4,'8760 Data'!J3178,'8760 Data'!K3178,'8760 Data'!L3178,'8760 Data'!M3178,'8760 Data'!N3178,'8760 Data'!O3178,'8760 Data'!P3178,'8760 Data'!Q3178,'8760 Data'!R3178,'8760 Data'!S3178,'8760 Data'!T3178,'8760 Data'!U3178)</f>
        <v>0</v>
      </c>
      <c r="I3178" s="591" t="e">
        <f>H3178/'Output Sheet'!$B$8</f>
        <v>#DIV/0!</v>
      </c>
      <c r="J3178" s="596"/>
      <c r="K3178" s="560"/>
      <c r="L3178" s="560"/>
      <c r="M3178" s="560"/>
      <c r="N3178" s="560"/>
      <c r="O3178" s="560"/>
      <c r="P3178" s="560"/>
      <c r="Q3178" s="560"/>
      <c r="R3178" s="560"/>
      <c r="S3178" s="560"/>
      <c r="T3178" s="560"/>
      <c r="U3178" s="560"/>
    </row>
    <row r="3179" spans="1:21">
      <c r="A3179" s="593">
        <f t="shared" si="294"/>
        <v>41407</v>
      </c>
      <c r="B3179" s="594">
        <v>41407.416850462963</v>
      </c>
      <c r="C3179" s="560">
        <f t="shared" si="295"/>
        <v>2013</v>
      </c>
      <c r="D3179" s="560">
        <f t="shared" si="296"/>
        <v>5</v>
      </c>
      <c r="E3179" s="560">
        <f t="shared" si="297"/>
        <v>13</v>
      </c>
      <c r="F3179" s="560">
        <f t="shared" si="298"/>
        <v>10</v>
      </c>
      <c r="G3179" s="595">
        <f t="shared" si="299"/>
        <v>2</v>
      </c>
      <c r="H3179" s="590">
        <f>CHOOSE('Output Sheet'!$B$4,'8760 Data'!J3179,'8760 Data'!K3179,'8760 Data'!L3179,'8760 Data'!M3179,'8760 Data'!N3179,'8760 Data'!O3179,'8760 Data'!P3179,'8760 Data'!Q3179,'8760 Data'!R3179,'8760 Data'!S3179,'8760 Data'!T3179,'8760 Data'!U3179)</f>
        <v>0</v>
      </c>
      <c r="I3179" s="591" t="e">
        <f>H3179/'Output Sheet'!$B$8</f>
        <v>#DIV/0!</v>
      </c>
      <c r="J3179" s="596"/>
      <c r="K3179" s="560"/>
      <c r="L3179" s="560"/>
      <c r="M3179" s="560"/>
      <c r="N3179" s="560"/>
      <c r="O3179" s="560"/>
      <c r="P3179" s="560"/>
      <c r="Q3179" s="560"/>
      <c r="R3179" s="560"/>
      <c r="S3179" s="560"/>
      <c r="T3179" s="560"/>
      <c r="U3179" s="560"/>
    </row>
    <row r="3180" spans="1:21">
      <c r="A3180" s="593">
        <f t="shared" si="294"/>
        <v>41407</v>
      </c>
      <c r="B3180" s="594">
        <v>41407.458517187501</v>
      </c>
      <c r="C3180" s="560">
        <f t="shared" si="295"/>
        <v>2013</v>
      </c>
      <c r="D3180" s="560">
        <f t="shared" si="296"/>
        <v>5</v>
      </c>
      <c r="E3180" s="560">
        <f t="shared" si="297"/>
        <v>13</v>
      </c>
      <c r="F3180" s="560">
        <f t="shared" si="298"/>
        <v>11</v>
      </c>
      <c r="G3180" s="595">
        <f t="shared" si="299"/>
        <v>2</v>
      </c>
      <c r="H3180" s="590">
        <f>CHOOSE('Output Sheet'!$B$4,'8760 Data'!J3180,'8760 Data'!K3180,'8760 Data'!L3180,'8760 Data'!M3180,'8760 Data'!N3180,'8760 Data'!O3180,'8760 Data'!P3180,'8760 Data'!Q3180,'8760 Data'!R3180,'8760 Data'!S3180,'8760 Data'!T3180,'8760 Data'!U3180)</f>
        <v>0</v>
      </c>
      <c r="I3180" s="591" t="e">
        <f>H3180/'Output Sheet'!$B$8</f>
        <v>#DIV/0!</v>
      </c>
      <c r="J3180" s="596"/>
      <c r="K3180" s="560"/>
      <c r="L3180" s="560"/>
      <c r="M3180" s="560"/>
      <c r="N3180" s="560"/>
      <c r="O3180" s="560"/>
      <c r="P3180" s="560"/>
      <c r="Q3180" s="560"/>
      <c r="R3180" s="560"/>
      <c r="S3180" s="560"/>
      <c r="T3180" s="560"/>
      <c r="U3180" s="560"/>
    </row>
    <row r="3181" spans="1:21">
      <c r="A3181" s="593">
        <f t="shared" si="294"/>
        <v>41407</v>
      </c>
      <c r="B3181" s="594">
        <v>41407.500183912038</v>
      </c>
      <c r="C3181" s="560">
        <f t="shared" si="295"/>
        <v>2013</v>
      </c>
      <c r="D3181" s="560">
        <f t="shared" si="296"/>
        <v>5</v>
      </c>
      <c r="E3181" s="560">
        <f t="shared" si="297"/>
        <v>13</v>
      </c>
      <c r="F3181" s="560">
        <f t="shared" si="298"/>
        <v>12</v>
      </c>
      <c r="G3181" s="595">
        <f t="shared" si="299"/>
        <v>2</v>
      </c>
      <c r="H3181" s="590">
        <f>CHOOSE('Output Sheet'!$B$4,'8760 Data'!J3181,'8760 Data'!K3181,'8760 Data'!L3181,'8760 Data'!M3181,'8760 Data'!N3181,'8760 Data'!O3181,'8760 Data'!P3181,'8760 Data'!Q3181,'8760 Data'!R3181,'8760 Data'!S3181,'8760 Data'!T3181,'8760 Data'!U3181)</f>
        <v>0</v>
      </c>
      <c r="I3181" s="591" t="e">
        <f>H3181/'Output Sheet'!$B$8</f>
        <v>#DIV/0!</v>
      </c>
      <c r="J3181" s="596"/>
      <c r="K3181" s="560"/>
      <c r="L3181" s="560"/>
      <c r="M3181" s="560"/>
      <c r="N3181" s="560"/>
      <c r="O3181" s="560"/>
      <c r="P3181" s="560"/>
      <c r="Q3181" s="560"/>
      <c r="R3181" s="560"/>
      <c r="S3181" s="560"/>
      <c r="T3181" s="560"/>
      <c r="U3181" s="560"/>
    </row>
    <row r="3182" spans="1:21">
      <c r="A3182" s="593">
        <f t="shared" si="294"/>
        <v>41407</v>
      </c>
      <c r="B3182" s="594">
        <v>41407.541850636575</v>
      </c>
      <c r="C3182" s="560">
        <f t="shared" si="295"/>
        <v>2013</v>
      </c>
      <c r="D3182" s="560">
        <f t="shared" si="296"/>
        <v>5</v>
      </c>
      <c r="E3182" s="560">
        <f t="shared" si="297"/>
        <v>13</v>
      </c>
      <c r="F3182" s="560">
        <f t="shared" si="298"/>
        <v>13</v>
      </c>
      <c r="G3182" s="595">
        <f t="shared" si="299"/>
        <v>2</v>
      </c>
      <c r="H3182" s="590">
        <f>CHOOSE('Output Sheet'!$B$4,'8760 Data'!J3182,'8760 Data'!K3182,'8760 Data'!L3182,'8760 Data'!M3182,'8760 Data'!N3182,'8760 Data'!O3182,'8760 Data'!P3182,'8760 Data'!Q3182,'8760 Data'!R3182,'8760 Data'!S3182,'8760 Data'!T3182,'8760 Data'!U3182)</f>
        <v>0</v>
      </c>
      <c r="I3182" s="591" t="e">
        <f>H3182/'Output Sheet'!$B$8</f>
        <v>#DIV/0!</v>
      </c>
      <c r="J3182" s="596"/>
      <c r="K3182" s="560"/>
      <c r="L3182" s="560"/>
      <c r="M3182" s="560"/>
      <c r="N3182" s="560"/>
      <c r="O3182" s="560"/>
      <c r="P3182" s="560"/>
      <c r="Q3182" s="560"/>
      <c r="R3182" s="560"/>
      <c r="S3182" s="560"/>
      <c r="T3182" s="560"/>
      <c r="U3182" s="560"/>
    </row>
    <row r="3183" spans="1:21">
      <c r="A3183" s="593">
        <f t="shared" si="294"/>
        <v>41407</v>
      </c>
      <c r="B3183" s="594">
        <v>41407.583517361112</v>
      </c>
      <c r="C3183" s="560">
        <f t="shared" si="295"/>
        <v>2013</v>
      </c>
      <c r="D3183" s="560">
        <f t="shared" si="296"/>
        <v>5</v>
      </c>
      <c r="E3183" s="560">
        <f t="shared" si="297"/>
        <v>13</v>
      </c>
      <c r="F3183" s="560">
        <f t="shared" si="298"/>
        <v>14</v>
      </c>
      <c r="G3183" s="595">
        <f t="shared" si="299"/>
        <v>2</v>
      </c>
      <c r="H3183" s="590">
        <f>CHOOSE('Output Sheet'!$B$4,'8760 Data'!J3183,'8760 Data'!K3183,'8760 Data'!L3183,'8760 Data'!M3183,'8760 Data'!N3183,'8760 Data'!O3183,'8760 Data'!P3183,'8760 Data'!Q3183,'8760 Data'!R3183,'8760 Data'!S3183,'8760 Data'!T3183,'8760 Data'!U3183)</f>
        <v>0</v>
      </c>
      <c r="I3183" s="591" t="e">
        <f>H3183/'Output Sheet'!$B$8</f>
        <v>#DIV/0!</v>
      </c>
      <c r="J3183" s="596"/>
      <c r="K3183" s="560"/>
      <c r="L3183" s="560"/>
      <c r="M3183" s="560"/>
      <c r="N3183" s="560"/>
      <c r="O3183" s="560"/>
      <c r="P3183" s="560"/>
      <c r="Q3183" s="560"/>
      <c r="R3183" s="560"/>
      <c r="S3183" s="560"/>
      <c r="T3183" s="560"/>
      <c r="U3183" s="560"/>
    </row>
    <row r="3184" spans="1:21">
      <c r="A3184" s="593">
        <f t="shared" si="294"/>
        <v>41407</v>
      </c>
      <c r="B3184" s="594">
        <v>41407.625184085649</v>
      </c>
      <c r="C3184" s="560">
        <f t="shared" si="295"/>
        <v>2013</v>
      </c>
      <c r="D3184" s="560">
        <f t="shared" si="296"/>
        <v>5</v>
      </c>
      <c r="E3184" s="560">
        <f t="shared" si="297"/>
        <v>13</v>
      </c>
      <c r="F3184" s="560">
        <f t="shared" si="298"/>
        <v>15</v>
      </c>
      <c r="G3184" s="595">
        <f t="shared" si="299"/>
        <v>2</v>
      </c>
      <c r="H3184" s="590">
        <f>CHOOSE('Output Sheet'!$B$4,'8760 Data'!J3184,'8760 Data'!K3184,'8760 Data'!L3184,'8760 Data'!M3184,'8760 Data'!N3184,'8760 Data'!O3184,'8760 Data'!P3184,'8760 Data'!Q3184,'8760 Data'!R3184,'8760 Data'!S3184,'8760 Data'!T3184,'8760 Data'!U3184)</f>
        <v>0</v>
      </c>
      <c r="I3184" s="591" t="e">
        <f>H3184/'Output Sheet'!$B$8</f>
        <v>#DIV/0!</v>
      </c>
      <c r="J3184" s="596"/>
      <c r="K3184" s="560"/>
      <c r="L3184" s="560"/>
      <c r="M3184" s="560"/>
      <c r="N3184" s="560"/>
      <c r="O3184" s="560"/>
      <c r="P3184" s="560"/>
      <c r="Q3184" s="560"/>
      <c r="R3184" s="560"/>
      <c r="S3184" s="560"/>
      <c r="T3184" s="560"/>
      <c r="U3184" s="560"/>
    </row>
    <row r="3185" spans="1:21">
      <c r="A3185" s="593">
        <f t="shared" si="294"/>
        <v>41407</v>
      </c>
      <c r="B3185" s="594">
        <v>41407.666850810187</v>
      </c>
      <c r="C3185" s="560">
        <f t="shared" si="295"/>
        <v>2013</v>
      </c>
      <c r="D3185" s="560">
        <f t="shared" si="296"/>
        <v>5</v>
      </c>
      <c r="E3185" s="560">
        <f t="shared" si="297"/>
        <v>13</v>
      </c>
      <c r="F3185" s="560">
        <f t="shared" si="298"/>
        <v>16</v>
      </c>
      <c r="G3185" s="595">
        <f t="shared" si="299"/>
        <v>2</v>
      </c>
      <c r="H3185" s="590">
        <f>CHOOSE('Output Sheet'!$B$4,'8760 Data'!J3185,'8760 Data'!K3185,'8760 Data'!L3185,'8760 Data'!M3185,'8760 Data'!N3185,'8760 Data'!O3185,'8760 Data'!P3185,'8760 Data'!Q3185,'8760 Data'!R3185,'8760 Data'!S3185,'8760 Data'!T3185,'8760 Data'!U3185)</f>
        <v>0</v>
      </c>
      <c r="I3185" s="591" t="e">
        <f>H3185/'Output Sheet'!$B$8</f>
        <v>#DIV/0!</v>
      </c>
      <c r="J3185" s="596"/>
      <c r="K3185" s="560"/>
      <c r="L3185" s="560"/>
      <c r="M3185" s="560"/>
      <c r="N3185" s="560"/>
      <c r="O3185" s="560"/>
      <c r="P3185" s="560"/>
      <c r="Q3185" s="560"/>
      <c r="R3185" s="560"/>
      <c r="S3185" s="560"/>
      <c r="T3185" s="560"/>
      <c r="U3185" s="560"/>
    </row>
    <row r="3186" spans="1:21">
      <c r="A3186" s="593">
        <f t="shared" si="294"/>
        <v>41407</v>
      </c>
      <c r="B3186" s="594">
        <v>41407.708517534724</v>
      </c>
      <c r="C3186" s="560">
        <f t="shared" si="295"/>
        <v>2013</v>
      </c>
      <c r="D3186" s="560">
        <f t="shared" si="296"/>
        <v>5</v>
      </c>
      <c r="E3186" s="560">
        <f t="shared" si="297"/>
        <v>13</v>
      </c>
      <c r="F3186" s="560">
        <f t="shared" si="298"/>
        <v>17</v>
      </c>
      <c r="G3186" s="595">
        <f t="shared" si="299"/>
        <v>2</v>
      </c>
      <c r="H3186" s="590">
        <f>CHOOSE('Output Sheet'!$B$4,'8760 Data'!J3186,'8760 Data'!K3186,'8760 Data'!L3186,'8760 Data'!M3186,'8760 Data'!N3186,'8760 Data'!O3186,'8760 Data'!P3186,'8760 Data'!Q3186,'8760 Data'!R3186,'8760 Data'!S3186,'8760 Data'!T3186,'8760 Data'!U3186)</f>
        <v>0</v>
      </c>
      <c r="I3186" s="591" t="e">
        <f>H3186/'Output Sheet'!$B$8</f>
        <v>#DIV/0!</v>
      </c>
      <c r="J3186" s="596"/>
      <c r="K3186" s="560"/>
      <c r="L3186" s="560"/>
      <c r="M3186" s="560"/>
      <c r="N3186" s="560"/>
      <c r="O3186" s="560"/>
      <c r="P3186" s="560"/>
      <c r="Q3186" s="560"/>
      <c r="R3186" s="560"/>
      <c r="S3186" s="560"/>
      <c r="T3186" s="560"/>
      <c r="U3186" s="560"/>
    </row>
    <row r="3187" spans="1:21">
      <c r="A3187" s="593">
        <f t="shared" si="294"/>
        <v>41407</v>
      </c>
      <c r="B3187" s="594">
        <v>41407.750184259261</v>
      </c>
      <c r="C3187" s="560">
        <f t="shared" si="295"/>
        <v>2013</v>
      </c>
      <c r="D3187" s="560">
        <f t="shared" si="296"/>
        <v>5</v>
      </c>
      <c r="E3187" s="560">
        <f t="shared" si="297"/>
        <v>13</v>
      </c>
      <c r="F3187" s="560">
        <f t="shared" si="298"/>
        <v>18</v>
      </c>
      <c r="G3187" s="595">
        <f t="shared" si="299"/>
        <v>2</v>
      </c>
      <c r="H3187" s="590">
        <f>CHOOSE('Output Sheet'!$B$4,'8760 Data'!J3187,'8760 Data'!K3187,'8760 Data'!L3187,'8760 Data'!M3187,'8760 Data'!N3187,'8760 Data'!O3187,'8760 Data'!P3187,'8760 Data'!Q3187,'8760 Data'!R3187,'8760 Data'!S3187,'8760 Data'!T3187,'8760 Data'!U3187)</f>
        <v>0</v>
      </c>
      <c r="I3187" s="591" t="e">
        <f>H3187/'Output Sheet'!$B$8</f>
        <v>#DIV/0!</v>
      </c>
      <c r="J3187" s="596"/>
      <c r="K3187" s="560"/>
      <c r="L3187" s="560"/>
      <c r="M3187" s="560"/>
      <c r="N3187" s="560"/>
      <c r="O3187" s="560"/>
      <c r="P3187" s="560"/>
      <c r="Q3187" s="560"/>
      <c r="R3187" s="560"/>
      <c r="S3187" s="560"/>
      <c r="T3187" s="560"/>
      <c r="U3187" s="560"/>
    </row>
    <row r="3188" spans="1:21">
      <c r="A3188" s="593">
        <f t="shared" si="294"/>
        <v>41407</v>
      </c>
      <c r="B3188" s="594">
        <v>41407.791850983798</v>
      </c>
      <c r="C3188" s="560">
        <f t="shared" si="295"/>
        <v>2013</v>
      </c>
      <c r="D3188" s="560">
        <f t="shared" si="296"/>
        <v>5</v>
      </c>
      <c r="E3188" s="560">
        <f t="shared" si="297"/>
        <v>13</v>
      </c>
      <c r="F3188" s="560">
        <f t="shared" si="298"/>
        <v>19</v>
      </c>
      <c r="G3188" s="595">
        <f t="shared" si="299"/>
        <v>2</v>
      </c>
      <c r="H3188" s="590">
        <f>CHOOSE('Output Sheet'!$B$4,'8760 Data'!J3188,'8760 Data'!K3188,'8760 Data'!L3188,'8760 Data'!M3188,'8760 Data'!N3188,'8760 Data'!O3188,'8760 Data'!P3188,'8760 Data'!Q3188,'8760 Data'!R3188,'8760 Data'!S3188,'8760 Data'!T3188,'8760 Data'!U3188)</f>
        <v>0</v>
      </c>
      <c r="I3188" s="591" t="e">
        <f>H3188/'Output Sheet'!$B$8</f>
        <v>#DIV/0!</v>
      </c>
      <c r="J3188" s="596"/>
      <c r="K3188" s="560"/>
      <c r="L3188" s="560"/>
      <c r="M3188" s="560"/>
      <c r="N3188" s="560"/>
      <c r="O3188" s="560"/>
      <c r="P3188" s="560"/>
      <c r="Q3188" s="560"/>
      <c r="R3188" s="560"/>
      <c r="S3188" s="560"/>
      <c r="T3188" s="560"/>
      <c r="U3188" s="560"/>
    </row>
    <row r="3189" spans="1:21">
      <c r="A3189" s="593">
        <f t="shared" si="294"/>
        <v>41407</v>
      </c>
      <c r="B3189" s="594">
        <v>41407.833517708335</v>
      </c>
      <c r="C3189" s="560">
        <f t="shared" si="295"/>
        <v>2013</v>
      </c>
      <c r="D3189" s="560">
        <f t="shared" si="296"/>
        <v>5</v>
      </c>
      <c r="E3189" s="560">
        <f t="shared" si="297"/>
        <v>13</v>
      </c>
      <c r="F3189" s="560">
        <f t="shared" si="298"/>
        <v>20</v>
      </c>
      <c r="G3189" s="595">
        <f t="shared" si="299"/>
        <v>2</v>
      </c>
      <c r="H3189" s="590">
        <f>CHOOSE('Output Sheet'!$B$4,'8760 Data'!J3189,'8760 Data'!K3189,'8760 Data'!L3189,'8760 Data'!M3189,'8760 Data'!N3189,'8760 Data'!O3189,'8760 Data'!P3189,'8760 Data'!Q3189,'8760 Data'!R3189,'8760 Data'!S3189,'8760 Data'!T3189,'8760 Data'!U3189)</f>
        <v>0</v>
      </c>
      <c r="I3189" s="591" t="e">
        <f>H3189/'Output Sheet'!$B$8</f>
        <v>#DIV/0!</v>
      </c>
      <c r="J3189" s="596"/>
      <c r="K3189" s="560"/>
      <c r="L3189" s="560"/>
      <c r="M3189" s="560"/>
      <c r="N3189" s="560"/>
      <c r="O3189" s="560"/>
      <c r="P3189" s="560"/>
      <c r="Q3189" s="560"/>
      <c r="R3189" s="560"/>
      <c r="S3189" s="560"/>
      <c r="T3189" s="560"/>
      <c r="U3189" s="560"/>
    </row>
    <row r="3190" spans="1:21">
      <c r="A3190" s="593">
        <f t="shared" si="294"/>
        <v>41407</v>
      </c>
      <c r="B3190" s="594">
        <v>41407.875184432873</v>
      </c>
      <c r="C3190" s="560">
        <f t="shared" si="295"/>
        <v>2013</v>
      </c>
      <c r="D3190" s="560">
        <f t="shared" si="296"/>
        <v>5</v>
      </c>
      <c r="E3190" s="560">
        <f t="shared" si="297"/>
        <v>13</v>
      </c>
      <c r="F3190" s="560">
        <f t="shared" si="298"/>
        <v>21</v>
      </c>
      <c r="G3190" s="595">
        <f t="shared" si="299"/>
        <v>2</v>
      </c>
      <c r="H3190" s="590">
        <f>CHOOSE('Output Sheet'!$B$4,'8760 Data'!J3190,'8760 Data'!K3190,'8760 Data'!L3190,'8760 Data'!M3190,'8760 Data'!N3190,'8760 Data'!O3190,'8760 Data'!P3190,'8760 Data'!Q3190,'8760 Data'!R3190,'8760 Data'!S3190,'8760 Data'!T3190,'8760 Data'!U3190)</f>
        <v>0</v>
      </c>
      <c r="I3190" s="591" t="e">
        <f>H3190/'Output Sheet'!$B$8</f>
        <v>#DIV/0!</v>
      </c>
      <c r="J3190" s="596"/>
      <c r="K3190" s="560"/>
      <c r="L3190" s="560"/>
      <c r="M3190" s="560"/>
      <c r="N3190" s="560"/>
      <c r="O3190" s="560"/>
      <c r="P3190" s="560"/>
      <c r="Q3190" s="560"/>
      <c r="R3190" s="560"/>
      <c r="S3190" s="560"/>
      <c r="T3190" s="560"/>
      <c r="U3190" s="560"/>
    </row>
    <row r="3191" spans="1:21">
      <c r="A3191" s="593">
        <f t="shared" si="294"/>
        <v>41407</v>
      </c>
      <c r="B3191" s="594">
        <v>41407.91685115741</v>
      </c>
      <c r="C3191" s="560">
        <f t="shared" si="295"/>
        <v>2013</v>
      </c>
      <c r="D3191" s="560">
        <f t="shared" si="296"/>
        <v>5</v>
      </c>
      <c r="E3191" s="560">
        <f t="shared" si="297"/>
        <v>13</v>
      </c>
      <c r="F3191" s="560">
        <f t="shared" si="298"/>
        <v>22</v>
      </c>
      <c r="G3191" s="595">
        <f t="shared" si="299"/>
        <v>2</v>
      </c>
      <c r="H3191" s="590">
        <f>CHOOSE('Output Sheet'!$B$4,'8760 Data'!J3191,'8760 Data'!K3191,'8760 Data'!L3191,'8760 Data'!M3191,'8760 Data'!N3191,'8760 Data'!O3191,'8760 Data'!P3191,'8760 Data'!Q3191,'8760 Data'!R3191,'8760 Data'!S3191,'8760 Data'!T3191,'8760 Data'!U3191)</f>
        <v>0</v>
      </c>
      <c r="I3191" s="591" t="e">
        <f>H3191/'Output Sheet'!$B$8</f>
        <v>#DIV/0!</v>
      </c>
      <c r="J3191" s="596"/>
      <c r="K3191" s="560"/>
      <c r="L3191" s="560"/>
      <c r="M3191" s="560"/>
      <c r="N3191" s="560"/>
      <c r="O3191" s="560"/>
      <c r="P3191" s="560"/>
      <c r="Q3191" s="560"/>
      <c r="R3191" s="560"/>
      <c r="S3191" s="560"/>
      <c r="T3191" s="560"/>
      <c r="U3191" s="560"/>
    </row>
    <row r="3192" spans="1:21">
      <c r="A3192" s="593">
        <f t="shared" si="294"/>
        <v>41407</v>
      </c>
      <c r="B3192" s="594">
        <v>41407.958517881947</v>
      </c>
      <c r="C3192" s="560">
        <f t="shared" si="295"/>
        <v>2013</v>
      </c>
      <c r="D3192" s="560">
        <f t="shared" si="296"/>
        <v>5</v>
      </c>
      <c r="E3192" s="560">
        <f t="shared" si="297"/>
        <v>13</v>
      </c>
      <c r="F3192" s="560">
        <f t="shared" si="298"/>
        <v>23</v>
      </c>
      <c r="G3192" s="595">
        <f t="shared" si="299"/>
        <v>2</v>
      </c>
      <c r="H3192" s="590">
        <f>CHOOSE('Output Sheet'!$B$4,'8760 Data'!J3192,'8760 Data'!K3192,'8760 Data'!L3192,'8760 Data'!M3192,'8760 Data'!N3192,'8760 Data'!O3192,'8760 Data'!P3192,'8760 Data'!Q3192,'8760 Data'!R3192,'8760 Data'!S3192,'8760 Data'!T3192,'8760 Data'!U3192)</f>
        <v>0</v>
      </c>
      <c r="I3192" s="591" t="e">
        <f>H3192/'Output Sheet'!$B$8</f>
        <v>#DIV/0!</v>
      </c>
      <c r="J3192" s="596"/>
      <c r="K3192" s="560"/>
      <c r="L3192" s="560"/>
      <c r="M3192" s="560"/>
      <c r="N3192" s="560"/>
      <c r="O3192" s="560"/>
      <c r="P3192" s="560"/>
      <c r="Q3192" s="560"/>
      <c r="R3192" s="560"/>
      <c r="S3192" s="560"/>
      <c r="T3192" s="560"/>
      <c r="U3192" s="560"/>
    </row>
    <row r="3193" spans="1:21">
      <c r="A3193" s="593">
        <f t="shared" si="294"/>
        <v>41408</v>
      </c>
      <c r="B3193" s="594">
        <v>41408.000184606484</v>
      </c>
      <c r="C3193" s="560">
        <f t="shared" si="295"/>
        <v>2013</v>
      </c>
      <c r="D3193" s="560">
        <f t="shared" si="296"/>
        <v>5</v>
      </c>
      <c r="E3193" s="560">
        <f t="shared" si="297"/>
        <v>14</v>
      </c>
      <c r="F3193" s="560">
        <f t="shared" si="298"/>
        <v>24</v>
      </c>
      <c r="G3193" s="595">
        <f t="shared" si="299"/>
        <v>3</v>
      </c>
      <c r="H3193" s="590">
        <f>CHOOSE('Output Sheet'!$B$4,'8760 Data'!J3193,'8760 Data'!K3193,'8760 Data'!L3193,'8760 Data'!M3193,'8760 Data'!N3193,'8760 Data'!O3193,'8760 Data'!P3193,'8760 Data'!Q3193,'8760 Data'!R3193,'8760 Data'!S3193,'8760 Data'!T3193,'8760 Data'!U3193)</f>
        <v>0</v>
      </c>
      <c r="I3193" s="591" t="e">
        <f>H3193/'Output Sheet'!$B$8</f>
        <v>#DIV/0!</v>
      </c>
      <c r="J3193" s="596"/>
      <c r="K3193" s="560"/>
      <c r="L3193" s="560"/>
      <c r="M3193" s="560"/>
      <c r="N3193" s="560"/>
      <c r="O3193" s="560"/>
      <c r="P3193" s="560"/>
      <c r="Q3193" s="560"/>
      <c r="R3193" s="560"/>
      <c r="S3193" s="560"/>
      <c r="T3193" s="560"/>
      <c r="U3193" s="560"/>
    </row>
    <row r="3194" spans="1:21">
      <c r="A3194" s="593">
        <f t="shared" si="294"/>
        <v>41408</v>
      </c>
      <c r="B3194" s="594">
        <v>41408.041851331021</v>
      </c>
      <c r="C3194" s="560">
        <f t="shared" si="295"/>
        <v>2013</v>
      </c>
      <c r="D3194" s="560">
        <f t="shared" si="296"/>
        <v>5</v>
      </c>
      <c r="E3194" s="560">
        <f t="shared" si="297"/>
        <v>14</v>
      </c>
      <c r="F3194" s="560">
        <f t="shared" si="298"/>
        <v>1</v>
      </c>
      <c r="G3194" s="595">
        <f t="shared" si="299"/>
        <v>3</v>
      </c>
      <c r="H3194" s="590">
        <f>CHOOSE('Output Sheet'!$B$4,'8760 Data'!J3194,'8760 Data'!K3194,'8760 Data'!L3194,'8760 Data'!M3194,'8760 Data'!N3194,'8760 Data'!O3194,'8760 Data'!P3194,'8760 Data'!Q3194,'8760 Data'!R3194,'8760 Data'!S3194,'8760 Data'!T3194,'8760 Data'!U3194)</f>
        <v>0</v>
      </c>
      <c r="I3194" s="591" t="e">
        <f>H3194/'Output Sheet'!$B$8</f>
        <v>#DIV/0!</v>
      </c>
      <c r="J3194" s="596"/>
      <c r="K3194" s="560"/>
      <c r="L3194" s="560"/>
      <c r="M3194" s="560"/>
      <c r="N3194" s="560"/>
      <c r="O3194" s="560"/>
      <c r="P3194" s="560"/>
      <c r="Q3194" s="560"/>
      <c r="R3194" s="560"/>
      <c r="S3194" s="560"/>
      <c r="T3194" s="560"/>
      <c r="U3194" s="560"/>
    </row>
    <row r="3195" spans="1:21">
      <c r="A3195" s="593">
        <f t="shared" si="294"/>
        <v>41408</v>
      </c>
      <c r="B3195" s="594">
        <v>41408.083518055559</v>
      </c>
      <c r="C3195" s="560">
        <f t="shared" si="295"/>
        <v>2013</v>
      </c>
      <c r="D3195" s="560">
        <f t="shared" si="296"/>
        <v>5</v>
      </c>
      <c r="E3195" s="560">
        <f t="shared" si="297"/>
        <v>14</v>
      </c>
      <c r="F3195" s="560">
        <f t="shared" si="298"/>
        <v>2</v>
      </c>
      <c r="G3195" s="595">
        <f t="shared" si="299"/>
        <v>3</v>
      </c>
      <c r="H3195" s="590">
        <f>CHOOSE('Output Sheet'!$B$4,'8760 Data'!J3195,'8760 Data'!K3195,'8760 Data'!L3195,'8760 Data'!M3195,'8760 Data'!N3195,'8760 Data'!O3195,'8760 Data'!P3195,'8760 Data'!Q3195,'8760 Data'!R3195,'8760 Data'!S3195,'8760 Data'!T3195,'8760 Data'!U3195)</f>
        <v>0</v>
      </c>
      <c r="I3195" s="591" t="e">
        <f>H3195/'Output Sheet'!$B$8</f>
        <v>#DIV/0!</v>
      </c>
      <c r="J3195" s="596"/>
      <c r="K3195" s="560"/>
      <c r="L3195" s="560"/>
      <c r="M3195" s="560"/>
      <c r="N3195" s="560"/>
      <c r="O3195" s="560"/>
      <c r="P3195" s="560"/>
      <c r="Q3195" s="560"/>
      <c r="R3195" s="560"/>
      <c r="S3195" s="560"/>
      <c r="T3195" s="560"/>
      <c r="U3195" s="560"/>
    </row>
    <row r="3196" spans="1:21">
      <c r="A3196" s="593">
        <f t="shared" si="294"/>
        <v>41408</v>
      </c>
      <c r="B3196" s="594">
        <v>41408.125184780096</v>
      </c>
      <c r="C3196" s="560">
        <f t="shared" si="295"/>
        <v>2013</v>
      </c>
      <c r="D3196" s="560">
        <f t="shared" si="296"/>
        <v>5</v>
      </c>
      <c r="E3196" s="560">
        <f t="shared" si="297"/>
        <v>14</v>
      </c>
      <c r="F3196" s="560">
        <f t="shared" si="298"/>
        <v>3</v>
      </c>
      <c r="G3196" s="595">
        <f t="shared" si="299"/>
        <v>3</v>
      </c>
      <c r="H3196" s="590">
        <f>CHOOSE('Output Sheet'!$B$4,'8760 Data'!J3196,'8760 Data'!K3196,'8760 Data'!L3196,'8760 Data'!M3196,'8760 Data'!N3196,'8760 Data'!O3196,'8760 Data'!P3196,'8760 Data'!Q3196,'8760 Data'!R3196,'8760 Data'!S3196,'8760 Data'!T3196,'8760 Data'!U3196)</f>
        <v>0</v>
      </c>
      <c r="I3196" s="591" t="e">
        <f>H3196/'Output Sheet'!$B$8</f>
        <v>#DIV/0!</v>
      </c>
      <c r="J3196" s="596"/>
      <c r="K3196" s="560"/>
      <c r="L3196" s="560"/>
      <c r="M3196" s="560"/>
      <c r="N3196" s="560"/>
      <c r="O3196" s="560"/>
      <c r="P3196" s="560"/>
      <c r="Q3196" s="560"/>
      <c r="R3196" s="560"/>
      <c r="S3196" s="560"/>
      <c r="T3196" s="560"/>
      <c r="U3196" s="560"/>
    </row>
    <row r="3197" spans="1:21">
      <c r="A3197" s="593">
        <f t="shared" si="294"/>
        <v>41408</v>
      </c>
      <c r="B3197" s="594">
        <v>41408.166851504633</v>
      </c>
      <c r="C3197" s="560">
        <f t="shared" si="295"/>
        <v>2013</v>
      </c>
      <c r="D3197" s="560">
        <f t="shared" si="296"/>
        <v>5</v>
      </c>
      <c r="E3197" s="560">
        <f t="shared" si="297"/>
        <v>14</v>
      </c>
      <c r="F3197" s="560">
        <f t="shared" si="298"/>
        <v>4</v>
      </c>
      <c r="G3197" s="595">
        <f t="shared" si="299"/>
        <v>3</v>
      </c>
      <c r="H3197" s="590">
        <f>CHOOSE('Output Sheet'!$B$4,'8760 Data'!J3197,'8760 Data'!K3197,'8760 Data'!L3197,'8760 Data'!M3197,'8760 Data'!N3197,'8760 Data'!O3197,'8760 Data'!P3197,'8760 Data'!Q3197,'8760 Data'!R3197,'8760 Data'!S3197,'8760 Data'!T3197,'8760 Data'!U3197)</f>
        <v>0</v>
      </c>
      <c r="I3197" s="591" t="e">
        <f>H3197/'Output Sheet'!$B$8</f>
        <v>#DIV/0!</v>
      </c>
      <c r="J3197" s="596"/>
      <c r="K3197" s="560"/>
      <c r="L3197" s="560"/>
      <c r="M3197" s="560"/>
      <c r="N3197" s="560"/>
      <c r="O3197" s="560"/>
      <c r="P3197" s="560"/>
      <c r="Q3197" s="560"/>
      <c r="R3197" s="560"/>
      <c r="S3197" s="560"/>
      <c r="T3197" s="560"/>
      <c r="U3197" s="560"/>
    </row>
    <row r="3198" spans="1:21">
      <c r="A3198" s="593">
        <f t="shared" si="294"/>
        <v>41408</v>
      </c>
      <c r="B3198" s="594">
        <v>41408.208518229163</v>
      </c>
      <c r="C3198" s="560">
        <f t="shared" si="295"/>
        <v>2013</v>
      </c>
      <c r="D3198" s="560">
        <f t="shared" si="296"/>
        <v>5</v>
      </c>
      <c r="E3198" s="560">
        <f t="shared" si="297"/>
        <v>14</v>
      </c>
      <c r="F3198" s="560">
        <f t="shared" si="298"/>
        <v>5</v>
      </c>
      <c r="G3198" s="595">
        <f t="shared" si="299"/>
        <v>3</v>
      </c>
      <c r="H3198" s="590">
        <f>CHOOSE('Output Sheet'!$B$4,'8760 Data'!J3198,'8760 Data'!K3198,'8760 Data'!L3198,'8760 Data'!M3198,'8760 Data'!N3198,'8760 Data'!O3198,'8760 Data'!P3198,'8760 Data'!Q3198,'8760 Data'!R3198,'8760 Data'!S3198,'8760 Data'!T3198,'8760 Data'!U3198)</f>
        <v>0</v>
      </c>
      <c r="I3198" s="591" t="e">
        <f>H3198/'Output Sheet'!$B$8</f>
        <v>#DIV/0!</v>
      </c>
      <c r="J3198" s="596"/>
      <c r="K3198" s="560"/>
      <c r="L3198" s="560"/>
      <c r="M3198" s="560"/>
      <c r="N3198" s="560"/>
      <c r="O3198" s="560"/>
      <c r="P3198" s="560"/>
      <c r="Q3198" s="560"/>
      <c r="R3198" s="560"/>
      <c r="S3198" s="560"/>
      <c r="T3198" s="560"/>
      <c r="U3198" s="560"/>
    </row>
    <row r="3199" spans="1:21">
      <c r="A3199" s="593">
        <f t="shared" si="294"/>
        <v>41408</v>
      </c>
      <c r="B3199" s="594">
        <v>41408.2501849537</v>
      </c>
      <c r="C3199" s="560">
        <f t="shared" si="295"/>
        <v>2013</v>
      </c>
      <c r="D3199" s="560">
        <f t="shared" si="296"/>
        <v>5</v>
      </c>
      <c r="E3199" s="560">
        <f t="shared" si="297"/>
        <v>14</v>
      </c>
      <c r="F3199" s="560">
        <f t="shared" si="298"/>
        <v>6</v>
      </c>
      <c r="G3199" s="595">
        <f t="shared" si="299"/>
        <v>3</v>
      </c>
      <c r="H3199" s="590">
        <f>CHOOSE('Output Sheet'!$B$4,'8760 Data'!J3199,'8760 Data'!K3199,'8760 Data'!L3199,'8760 Data'!M3199,'8760 Data'!N3199,'8760 Data'!O3199,'8760 Data'!P3199,'8760 Data'!Q3199,'8760 Data'!R3199,'8760 Data'!S3199,'8760 Data'!T3199,'8760 Data'!U3199)</f>
        <v>0</v>
      </c>
      <c r="I3199" s="591" t="e">
        <f>H3199/'Output Sheet'!$B$8</f>
        <v>#DIV/0!</v>
      </c>
      <c r="J3199" s="596"/>
      <c r="K3199" s="560"/>
      <c r="L3199" s="560"/>
      <c r="M3199" s="560"/>
      <c r="N3199" s="560"/>
      <c r="O3199" s="560"/>
      <c r="P3199" s="560"/>
      <c r="Q3199" s="560"/>
      <c r="R3199" s="560"/>
      <c r="S3199" s="560"/>
      <c r="T3199" s="560"/>
      <c r="U3199" s="560"/>
    </row>
    <row r="3200" spans="1:21">
      <c r="A3200" s="593">
        <f t="shared" si="294"/>
        <v>41408</v>
      </c>
      <c r="B3200" s="594">
        <v>41408.291851678237</v>
      </c>
      <c r="C3200" s="560">
        <f t="shared" si="295"/>
        <v>2013</v>
      </c>
      <c r="D3200" s="560">
        <f t="shared" si="296"/>
        <v>5</v>
      </c>
      <c r="E3200" s="560">
        <f t="shared" si="297"/>
        <v>14</v>
      </c>
      <c r="F3200" s="560">
        <f t="shared" si="298"/>
        <v>7</v>
      </c>
      <c r="G3200" s="595">
        <f t="shared" si="299"/>
        <v>3</v>
      </c>
      <c r="H3200" s="590">
        <f>CHOOSE('Output Sheet'!$B$4,'8760 Data'!J3200,'8760 Data'!K3200,'8760 Data'!L3200,'8760 Data'!M3200,'8760 Data'!N3200,'8760 Data'!O3200,'8760 Data'!P3200,'8760 Data'!Q3200,'8760 Data'!R3200,'8760 Data'!S3200,'8760 Data'!T3200,'8760 Data'!U3200)</f>
        <v>0</v>
      </c>
      <c r="I3200" s="591" t="e">
        <f>H3200/'Output Sheet'!$B$8</f>
        <v>#DIV/0!</v>
      </c>
      <c r="J3200" s="596"/>
      <c r="K3200" s="560"/>
      <c r="L3200" s="560"/>
      <c r="M3200" s="560"/>
      <c r="N3200" s="560"/>
      <c r="O3200" s="560"/>
      <c r="P3200" s="560"/>
      <c r="Q3200" s="560"/>
      <c r="R3200" s="560"/>
      <c r="S3200" s="560"/>
      <c r="T3200" s="560"/>
      <c r="U3200" s="560"/>
    </row>
    <row r="3201" spans="1:21">
      <c r="A3201" s="593">
        <f t="shared" si="294"/>
        <v>41408</v>
      </c>
      <c r="B3201" s="594">
        <v>41408.333518402775</v>
      </c>
      <c r="C3201" s="560">
        <f t="shared" si="295"/>
        <v>2013</v>
      </c>
      <c r="D3201" s="560">
        <f t="shared" si="296"/>
        <v>5</v>
      </c>
      <c r="E3201" s="560">
        <f t="shared" si="297"/>
        <v>14</v>
      </c>
      <c r="F3201" s="560">
        <f t="shared" si="298"/>
        <v>8</v>
      </c>
      <c r="G3201" s="595">
        <f t="shared" si="299"/>
        <v>3</v>
      </c>
      <c r="H3201" s="590">
        <f>CHOOSE('Output Sheet'!$B$4,'8760 Data'!J3201,'8760 Data'!K3201,'8760 Data'!L3201,'8760 Data'!M3201,'8760 Data'!N3201,'8760 Data'!O3201,'8760 Data'!P3201,'8760 Data'!Q3201,'8760 Data'!R3201,'8760 Data'!S3201,'8760 Data'!T3201,'8760 Data'!U3201)</f>
        <v>0</v>
      </c>
      <c r="I3201" s="591" t="e">
        <f>H3201/'Output Sheet'!$B$8</f>
        <v>#DIV/0!</v>
      </c>
      <c r="J3201" s="596"/>
      <c r="K3201" s="560"/>
      <c r="L3201" s="560"/>
      <c r="M3201" s="560"/>
      <c r="N3201" s="560"/>
      <c r="O3201" s="560"/>
      <c r="P3201" s="560"/>
      <c r="Q3201" s="560"/>
      <c r="R3201" s="560"/>
      <c r="S3201" s="560"/>
      <c r="T3201" s="560"/>
      <c r="U3201" s="560"/>
    </row>
    <row r="3202" spans="1:21">
      <c r="A3202" s="593">
        <f t="shared" si="294"/>
        <v>41408</v>
      </c>
      <c r="B3202" s="594">
        <v>41408.375185127312</v>
      </c>
      <c r="C3202" s="560">
        <f t="shared" si="295"/>
        <v>2013</v>
      </c>
      <c r="D3202" s="560">
        <f t="shared" si="296"/>
        <v>5</v>
      </c>
      <c r="E3202" s="560">
        <f t="shared" si="297"/>
        <v>14</v>
      </c>
      <c r="F3202" s="560">
        <f t="shared" si="298"/>
        <v>9</v>
      </c>
      <c r="G3202" s="595">
        <f t="shared" si="299"/>
        <v>3</v>
      </c>
      <c r="H3202" s="590">
        <f>CHOOSE('Output Sheet'!$B$4,'8760 Data'!J3202,'8760 Data'!K3202,'8760 Data'!L3202,'8760 Data'!M3202,'8760 Data'!N3202,'8760 Data'!O3202,'8760 Data'!P3202,'8760 Data'!Q3202,'8760 Data'!R3202,'8760 Data'!S3202,'8760 Data'!T3202,'8760 Data'!U3202)</f>
        <v>0</v>
      </c>
      <c r="I3202" s="591" t="e">
        <f>H3202/'Output Sheet'!$B$8</f>
        <v>#DIV/0!</v>
      </c>
      <c r="J3202" s="596"/>
      <c r="K3202" s="560"/>
      <c r="L3202" s="560"/>
      <c r="M3202" s="560"/>
      <c r="N3202" s="560"/>
      <c r="O3202" s="560"/>
      <c r="P3202" s="560"/>
      <c r="Q3202" s="560"/>
      <c r="R3202" s="560"/>
      <c r="S3202" s="560"/>
      <c r="T3202" s="560"/>
      <c r="U3202" s="560"/>
    </row>
    <row r="3203" spans="1:21">
      <c r="A3203" s="593">
        <f t="shared" ref="A3203:A3266" si="300">DATE(C3203,D3203,E3203)</f>
        <v>41408</v>
      </c>
      <c r="B3203" s="594">
        <v>41408.416851851849</v>
      </c>
      <c r="C3203" s="560">
        <f t="shared" ref="C3203:C3266" si="301">YEAR(B3203)</f>
        <v>2013</v>
      </c>
      <c r="D3203" s="560">
        <f t="shared" ref="D3203:D3266" si="302">MONTH(B3203)</f>
        <v>5</v>
      </c>
      <c r="E3203" s="560">
        <f t="shared" ref="E3203:E3266" si="303">DAY(B3203)</f>
        <v>14</v>
      </c>
      <c r="F3203" s="560">
        <f t="shared" ref="F3203:F3266" si="304">IF(HOUR(B3203)&lt;&gt;0,HOUR(B3203),24)</f>
        <v>10</v>
      </c>
      <c r="G3203" s="595">
        <f t="shared" ref="G3203:G3266" si="305">WEEKDAY(B3203,1)</f>
        <v>3</v>
      </c>
      <c r="H3203" s="590">
        <f>CHOOSE('Output Sheet'!$B$4,'8760 Data'!J3203,'8760 Data'!K3203,'8760 Data'!L3203,'8760 Data'!M3203,'8760 Data'!N3203,'8760 Data'!O3203,'8760 Data'!P3203,'8760 Data'!Q3203,'8760 Data'!R3203,'8760 Data'!S3203,'8760 Data'!T3203,'8760 Data'!U3203)</f>
        <v>0</v>
      </c>
      <c r="I3203" s="591" t="e">
        <f>H3203/'Output Sheet'!$B$8</f>
        <v>#DIV/0!</v>
      </c>
      <c r="J3203" s="596"/>
      <c r="K3203" s="560"/>
      <c r="L3203" s="560"/>
      <c r="M3203" s="560"/>
      <c r="N3203" s="560"/>
      <c r="O3203" s="560"/>
      <c r="P3203" s="560"/>
      <c r="Q3203" s="560"/>
      <c r="R3203" s="560"/>
      <c r="S3203" s="560"/>
      <c r="T3203" s="560"/>
      <c r="U3203" s="560"/>
    </row>
    <row r="3204" spans="1:21">
      <c r="A3204" s="593">
        <f t="shared" si="300"/>
        <v>41408</v>
      </c>
      <c r="B3204" s="594">
        <v>41408.458518576386</v>
      </c>
      <c r="C3204" s="560">
        <f t="shared" si="301"/>
        <v>2013</v>
      </c>
      <c r="D3204" s="560">
        <f t="shared" si="302"/>
        <v>5</v>
      </c>
      <c r="E3204" s="560">
        <f t="shared" si="303"/>
        <v>14</v>
      </c>
      <c r="F3204" s="560">
        <f t="shared" si="304"/>
        <v>11</v>
      </c>
      <c r="G3204" s="595">
        <f t="shared" si="305"/>
        <v>3</v>
      </c>
      <c r="H3204" s="590">
        <f>CHOOSE('Output Sheet'!$B$4,'8760 Data'!J3204,'8760 Data'!K3204,'8760 Data'!L3204,'8760 Data'!M3204,'8760 Data'!N3204,'8760 Data'!O3204,'8760 Data'!P3204,'8760 Data'!Q3204,'8760 Data'!R3204,'8760 Data'!S3204,'8760 Data'!T3204,'8760 Data'!U3204)</f>
        <v>0</v>
      </c>
      <c r="I3204" s="591" t="e">
        <f>H3204/'Output Sheet'!$B$8</f>
        <v>#DIV/0!</v>
      </c>
      <c r="J3204" s="596"/>
      <c r="K3204" s="560"/>
      <c r="L3204" s="560"/>
      <c r="M3204" s="560"/>
      <c r="N3204" s="560"/>
      <c r="O3204" s="560"/>
      <c r="P3204" s="560"/>
      <c r="Q3204" s="560"/>
      <c r="R3204" s="560"/>
      <c r="S3204" s="560"/>
      <c r="T3204" s="560"/>
      <c r="U3204" s="560"/>
    </row>
    <row r="3205" spans="1:21">
      <c r="A3205" s="593">
        <f t="shared" si="300"/>
        <v>41408</v>
      </c>
      <c r="B3205" s="594">
        <v>41408.500185300923</v>
      </c>
      <c r="C3205" s="560">
        <f t="shared" si="301"/>
        <v>2013</v>
      </c>
      <c r="D3205" s="560">
        <f t="shared" si="302"/>
        <v>5</v>
      </c>
      <c r="E3205" s="560">
        <f t="shared" si="303"/>
        <v>14</v>
      </c>
      <c r="F3205" s="560">
        <f t="shared" si="304"/>
        <v>12</v>
      </c>
      <c r="G3205" s="595">
        <f t="shared" si="305"/>
        <v>3</v>
      </c>
      <c r="H3205" s="590">
        <f>CHOOSE('Output Sheet'!$B$4,'8760 Data'!J3205,'8760 Data'!K3205,'8760 Data'!L3205,'8760 Data'!M3205,'8760 Data'!N3205,'8760 Data'!O3205,'8760 Data'!P3205,'8760 Data'!Q3205,'8760 Data'!R3205,'8760 Data'!S3205,'8760 Data'!T3205,'8760 Data'!U3205)</f>
        <v>0</v>
      </c>
      <c r="I3205" s="591" t="e">
        <f>H3205/'Output Sheet'!$B$8</f>
        <v>#DIV/0!</v>
      </c>
      <c r="J3205" s="596"/>
      <c r="K3205" s="560"/>
      <c r="L3205" s="560"/>
      <c r="M3205" s="560"/>
      <c r="N3205" s="560"/>
      <c r="O3205" s="560"/>
      <c r="P3205" s="560"/>
      <c r="Q3205" s="560"/>
      <c r="R3205" s="560"/>
      <c r="S3205" s="560"/>
      <c r="T3205" s="560"/>
      <c r="U3205" s="560"/>
    </row>
    <row r="3206" spans="1:21">
      <c r="A3206" s="593">
        <f t="shared" si="300"/>
        <v>41408</v>
      </c>
      <c r="B3206" s="594">
        <v>41408.541852025461</v>
      </c>
      <c r="C3206" s="560">
        <f t="shared" si="301"/>
        <v>2013</v>
      </c>
      <c r="D3206" s="560">
        <f t="shared" si="302"/>
        <v>5</v>
      </c>
      <c r="E3206" s="560">
        <f t="shared" si="303"/>
        <v>14</v>
      </c>
      <c r="F3206" s="560">
        <f t="shared" si="304"/>
        <v>13</v>
      </c>
      <c r="G3206" s="595">
        <f t="shared" si="305"/>
        <v>3</v>
      </c>
      <c r="H3206" s="590">
        <f>CHOOSE('Output Sheet'!$B$4,'8760 Data'!J3206,'8760 Data'!K3206,'8760 Data'!L3206,'8760 Data'!M3206,'8760 Data'!N3206,'8760 Data'!O3206,'8760 Data'!P3206,'8760 Data'!Q3206,'8760 Data'!R3206,'8760 Data'!S3206,'8760 Data'!T3206,'8760 Data'!U3206)</f>
        <v>0</v>
      </c>
      <c r="I3206" s="591" t="e">
        <f>H3206/'Output Sheet'!$B$8</f>
        <v>#DIV/0!</v>
      </c>
      <c r="J3206" s="596"/>
      <c r="K3206" s="560"/>
      <c r="L3206" s="560"/>
      <c r="M3206" s="560"/>
      <c r="N3206" s="560"/>
      <c r="O3206" s="560"/>
      <c r="P3206" s="560"/>
      <c r="Q3206" s="560"/>
      <c r="R3206" s="560"/>
      <c r="S3206" s="560"/>
      <c r="T3206" s="560"/>
      <c r="U3206" s="560"/>
    </row>
    <row r="3207" spans="1:21">
      <c r="A3207" s="593">
        <f t="shared" si="300"/>
        <v>41408</v>
      </c>
      <c r="B3207" s="594">
        <v>41408.583518749998</v>
      </c>
      <c r="C3207" s="560">
        <f t="shared" si="301"/>
        <v>2013</v>
      </c>
      <c r="D3207" s="560">
        <f t="shared" si="302"/>
        <v>5</v>
      </c>
      <c r="E3207" s="560">
        <f t="shared" si="303"/>
        <v>14</v>
      </c>
      <c r="F3207" s="560">
        <f t="shared" si="304"/>
        <v>14</v>
      </c>
      <c r="G3207" s="595">
        <f t="shared" si="305"/>
        <v>3</v>
      </c>
      <c r="H3207" s="590">
        <f>CHOOSE('Output Sheet'!$B$4,'8760 Data'!J3207,'8760 Data'!K3207,'8760 Data'!L3207,'8760 Data'!M3207,'8760 Data'!N3207,'8760 Data'!O3207,'8760 Data'!P3207,'8760 Data'!Q3207,'8760 Data'!R3207,'8760 Data'!S3207,'8760 Data'!T3207,'8760 Data'!U3207)</f>
        <v>0</v>
      </c>
      <c r="I3207" s="591" t="e">
        <f>H3207/'Output Sheet'!$B$8</f>
        <v>#DIV/0!</v>
      </c>
      <c r="J3207" s="596"/>
      <c r="K3207" s="560"/>
      <c r="L3207" s="560"/>
      <c r="M3207" s="560"/>
      <c r="N3207" s="560"/>
      <c r="O3207" s="560"/>
      <c r="P3207" s="560"/>
      <c r="Q3207" s="560"/>
      <c r="R3207" s="560"/>
      <c r="S3207" s="560"/>
      <c r="T3207" s="560"/>
      <c r="U3207" s="560"/>
    </row>
    <row r="3208" spans="1:21">
      <c r="A3208" s="593">
        <f t="shared" si="300"/>
        <v>41408</v>
      </c>
      <c r="B3208" s="594">
        <v>41408.625185474535</v>
      </c>
      <c r="C3208" s="560">
        <f t="shared" si="301"/>
        <v>2013</v>
      </c>
      <c r="D3208" s="560">
        <f t="shared" si="302"/>
        <v>5</v>
      </c>
      <c r="E3208" s="560">
        <f t="shared" si="303"/>
        <v>14</v>
      </c>
      <c r="F3208" s="560">
        <f t="shared" si="304"/>
        <v>15</v>
      </c>
      <c r="G3208" s="595">
        <f t="shared" si="305"/>
        <v>3</v>
      </c>
      <c r="H3208" s="590">
        <f>CHOOSE('Output Sheet'!$B$4,'8760 Data'!J3208,'8760 Data'!K3208,'8760 Data'!L3208,'8760 Data'!M3208,'8760 Data'!N3208,'8760 Data'!O3208,'8760 Data'!P3208,'8760 Data'!Q3208,'8760 Data'!R3208,'8760 Data'!S3208,'8760 Data'!T3208,'8760 Data'!U3208)</f>
        <v>0</v>
      </c>
      <c r="I3208" s="591" t="e">
        <f>H3208/'Output Sheet'!$B$8</f>
        <v>#DIV/0!</v>
      </c>
      <c r="J3208" s="596"/>
      <c r="K3208" s="560"/>
      <c r="L3208" s="560"/>
      <c r="M3208" s="560"/>
      <c r="N3208" s="560"/>
      <c r="O3208" s="560"/>
      <c r="P3208" s="560"/>
      <c r="Q3208" s="560"/>
      <c r="R3208" s="560"/>
      <c r="S3208" s="560"/>
      <c r="T3208" s="560"/>
      <c r="U3208" s="560"/>
    </row>
    <row r="3209" spans="1:21">
      <c r="A3209" s="593">
        <f t="shared" si="300"/>
        <v>41408</v>
      </c>
      <c r="B3209" s="594">
        <v>41408.666852199072</v>
      </c>
      <c r="C3209" s="560">
        <f t="shared" si="301"/>
        <v>2013</v>
      </c>
      <c r="D3209" s="560">
        <f t="shared" si="302"/>
        <v>5</v>
      </c>
      <c r="E3209" s="560">
        <f t="shared" si="303"/>
        <v>14</v>
      </c>
      <c r="F3209" s="560">
        <f t="shared" si="304"/>
        <v>16</v>
      </c>
      <c r="G3209" s="595">
        <f t="shared" si="305"/>
        <v>3</v>
      </c>
      <c r="H3209" s="590">
        <f>CHOOSE('Output Sheet'!$B$4,'8760 Data'!J3209,'8760 Data'!K3209,'8760 Data'!L3209,'8760 Data'!M3209,'8760 Data'!N3209,'8760 Data'!O3209,'8760 Data'!P3209,'8760 Data'!Q3209,'8760 Data'!R3209,'8760 Data'!S3209,'8760 Data'!T3209,'8760 Data'!U3209)</f>
        <v>0</v>
      </c>
      <c r="I3209" s="591" t="e">
        <f>H3209/'Output Sheet'!$B$8</f>
        <v>#DIV/0!</v>
      </c>
      <c r="J3209" s="596"/>
      <c r="K3209" s="560"/>
      <c r="L3209" s="560"/>
      <c r="M3209" s="560"/>
      <c r="N3209" s="560"/>
      <c r="O3209" s="560"/>
      <c r="P3209" s="560"/>
      <c r="Q3209" s="560"/>
      <c r="R3209" s="560"/>
      <c r="S3209" s="560"/>
      <c r="T3209" s="560"/>
      <c r="U3209" s="560"/>
    </row>
    <row r="3210" spans="1:21">
      <c r="A3210" s="593">
        <f t="shared" si="300"/>
        <v>41408</v>
      </c>
      <c r="B3210" s="594">
        <v>41408.70851892361</v>
      </c>
      <c r="C3210" s="560">
        <f t="shared" si="301"/>
        <v>2013</v>
      </c>
      <c r="D3210" s="560">
        <f t="shared" si="302"/>
        <v>5</v>
      </c>
      <c r="E3210" s="560">
        <f t="shared" si="303"/>
        <v>14</v>
      </c>
      <c r="F3210" s="560">
        <f t="shared" si="304"/>
        <v>17</v>
      </c>
      <c r="G3210" s="595">
        <f t="shared" si="305"/>
        <v>3</v>
      </c>
      <c r="H3210" s="590">
        <f>CHOOSE('Output Sheet'!$B$4,'8760 Data'!J3210,'8760 Data'!K3210,'8760 Data'!L3210,'8760 Data'!M3210,'8760 Data'!N3210,'8760 Data'!O3210,'8760 Data'!P3210,'8760 Data'!Q3210,'8760 Data'!R3210,'8760 Data'!S3210,'8760 Data'!T3210,'8760 Data'!U3210)</f>
        <v>0</v>
      </c>
      <c r="I3210" s="591" t="e">
        <f>H3210/'Output Sheet'!$B$8</f>
        <v>#DIV/0!</v>
      </c>
      <c r="J3210" s="596"/>
      <c r="K3210" s="560"/>
      <c r="L3210" s="560"/>
      <c r="M3210" s="560"/>
      <c r="N3210" s="560"/>
      <c r="O3210" s="560"/>
      <c r="P3210" s="560"/>
      <c r="Q3210" s="560"/>
      <c r="R3210" s="560"/>
      <c r="S3210" s="560"/>
      <c r="T3210" s="560"/>
      <c r="U3210" s="560"/>
    </row>
    <row r="3211" spans="1:21">
      <c r="A3211" s="593">
        <f t="shared" si="300"/>
        <v>41408</v>
      </c>
      <c r="B3211" s="594">
        <v>41408.750185648147</v>
      </c>
      <c r="C3211" s="560">
        <f t="shared" si="301"/>
        <v>2013</v>
      </c>
      <c r="D3211" s="560">
        <f t="shared" si="302"/>
        <v>5</v>
      </c>
      <c r="E3211" s="560">
        <f t="shared" si="303"/>
        <v>14</v>
      </c>
      <c r="F3211" s="560">
        <f t="shared" si="304"/>
        <v>18</v>
      </c>
      <c r="G3211" s="595">
        <f t="shared" si="305"/>
        <v>3</v>
      </c>
      <c r="H3211" s="590">
        <f>CHOOSE('Output Sheet'!$B$4,'8760 Data'!J3211,'8760 Data'!K3211,'8760 Data'!L3211,'8760 Data'!M3211,'8760 Data'!N3211,'8760 Data'!O3211,'8760 Data'!P3211,'8760 Data'!Q3211,'8760 Data'!R3211,'8760 Data'!S3211,'8760 Data'!T3211,'8760 Data'!U3211)</f>
        <v>0</v>
      </c>
      <c r="I3211" s="591" t="e">
        <f>H3211/'Output Sheet'!$B$8</f>
        <v>#DIV/0!</v>
      </c>
      <c r="J3211" s="596"/>
      <c r="K3211" s="560"/>
      <c r="L3211" s="560"/>
      <c r="M3211" s="560"/>
      <c r="N3211" s="560"/>
      <c r="O3211" s="560"/>
      <c r="P3211" s="560"/>
      <c r="Q3211" s="560"/>
      <c r="R3211" s="560"/>
      <c r="S3211" s="560"/>
      <c r="T3211" s="560"/>
      <c r="U3211" s="560"/>
    </row>
    <row r="3212" spans="1:21">
      <c r="A3212" s="593">
        <f t="shared" si="300"/>
        <v>41408</v>
      </c>
      <c r="B3212" s="594">
        <v>41408.791852372684</v>
      </c>
      <c r="C3212" s="560">
        <f t="shared" si="301"/>
        <v>2013</v>
      </c>
      <c r="D3212" s="560">
        <f t="shared" si="302"/>
        <v>5</v>
      </c>
      <c r="E3212" s="560">
        <f t="shared" si="303"/>
        <v>14</v>
      </c>
      <c r="F3212" s="560">
        <f t="shared" si="304"/>
        <v>19</v>
      </c>
      <c r="G3212" s="595">
        <f t="shared" si="305"/>
        <v>3</v>
      </c>
      <c r="H3212" s="590">
        <f>CHOOSE('Output Sheet'!$B$4,'8760 Data'!J3212,'8760 Data'!K3212,'8760 Data'!L3212,'8760 Data'!M3212,'8760 Data'!N3212,'8760 Data'!O3212,'8760 Data'!P3212,'8760 Data'!Q3212,'8760 Data'!R3212,'8760 Data'!S3212,'8760 Data'!T3212,'8760 Data'!U3212)</f>
        <v>0</v>
      </c>
      <c r="I3212" s="591" t="e">
        <f>H3212/'Output Sheet'!$B$8</f>
        <v>#DIV/0!</v>
      </c>
      <c r="J3212" s="596"/>
      <c r="K3212" s="560"/>
      <c r="L3212" s="560"/>
      <c r="M3212" s="560"/>
      <c r="N3212" s="560"/>
      <c r="O3212" s="560"/>
      <c r="P3212" s="560"/>
      <c r="Q3212" s="560"/>
      <c r="R3212" s="560"/>
      <c r="S3212" s="560"/>
      <c r="T3212" s="560"/>
      <c r="U3212" s="560"/>
    </row>
    <row r="3213" spans="1:21">
      <c r="A3213" s="593">
        <f t="shared" si="300"/>
        <v>41408</v>
      </c>
      <c r="B3213" s="594">
        <v>41408.833519097221</v>
      </c>
      <c r="C3213" s="560">
        <f t="shared" si="301"/>
        <v>2013</v>
      </c>
      <c r="D3213" s="560">
        <f t="shared" si="302"/>
        <v>5</v>
      </c>
      <c r="E3213" s="560">
        <f t="shared" si="303"/>
        <v>14</v>
      </c>
      <c r="F3213" s="560">
        <f t="shared" si="304"/>
        <v>20</v>
      </c>
      <c r="G3213" s="595">
        <f t="shared" si="305"/>
        <v>3</v>
      </c>
      <c r="H3213" s="590">
        <f>CHOOSE('Output Sheet'!$B$4,'8760 Data'!J3213,'8760 Data'!K3213,'8760 Data'!L3213,'8760 Data'!M3213,'8760 Data'!N3213,'8760 Data'!O3213,'8760 Data'!P3213,'8760 Data'!Q3213,'8760 Data'!R3213,'8760 Data'!S3213,'8760 Data'!T3213,'8760 Data'!U3213)</f>
        <v>0</v>
      </c>
      <c r="I3213" s="591" t="e">
        <f>H3213/'Output Sheet'!$B$8</f>
        <v>#DIV/0!</v>
      </c>
      <c r="J3213" s="596"/>
      <c r="K3213" s="560"/>
      <c r="L3213" s="560"/>
      <c r="M3213" s="560"/>
      <c r="N3213" s="560"/>
      <c r="O3213" s="560"/>
      <c r="P3213" s="560"/>
      <c r="Q3213" s="560"/>
      <c r="R3213" s="560"/>
      <c r="S3213" s="560"/>
      <c r="T3213" s="560"/>
      <c r="U3213" s="560"/>
    </row>
    <row r="3214" spans="1:21">
      <c r="A3214" s="593">
        <f t="shared" si="300"/>
        <v>41408</v>
      </c>
      <c r="B3214" s="594">
        <v>41408.875185821758</v>
      </c>
      <c r="C3214" s="560">
        <f t="shared" si="301"/>
        <v>2013</v>
      </c>
      <c r="D3214" s="560">
        <f t="shared" si="302"/>
        <v>5</v>
      </c>
      <c r="E3214" s="560">
        <f t="shared" si="303"/>
        <v>14</v>
      </c>
      <c r="F3214" s="560">
        <f t="shared" si="304"/>
        <v>21</v>
      </c>
      <c r="G3214" s="595">
        <f t="shared" si="305"/>
        <v>3</v>
      </c>
      <c r="H3214" s="590">
        <f>CHOOSE('Output Sheet'!$B$4,'8760 Data'!J3214,'8760 Data'!K3214,'8760 Data'!L3214,'8760 Data'!M3214,'8760 Data'!N3214,'8760 Data'!O3214,'8760 Data'!P3214,'8760 Data'!Q3214,'8760 Data'!R3214,'8760 Data'!S3214,'8760 Data'!T3214,'8760 Data'!U3214)</f>
        <v>0</v>
      </c>
      <c r="I3214" s="591" t="e">
        <f>H3214/'Output Sheet'!$B$8</f>
        <v>#DIV/0!</v>
      </c>
      <c r="J3214" s="596"/>
      <c r="K3214" s="560"/>
      <c r="L3214" s="560"/>
      <c r="M3214" s="560"/>
      <c r="N3214" s="560"/>
      <c r="O3214" s="560"/>
      <c r="P3214" s="560"/>
      <c r="Q3214" s="560"/>
      <c r="R3214" s="560"/>
      <c r="S3214" s="560"/>
      <c r="T3214" s="560"/>
      <c r="U3214" s="560"/>
    </row>
    <row r="3215" spans="1:21">
      <c r="A3215" s="593">
        <f t="shared" si="300"/>
        <v>41408</v>
      </c>
      <c r="B3215" s="594">
        <v>41408.916852546296</v>
      </c>
      <c r="C3215" s="560">
        <f t="shared" si="301"/>
        <v>2013</v>
      </c>
      <c r="D3215" s="560">
        <f t="shared" si="302"/>
        <v>5</v>
      </c>
      <c r="E3215" s="560">
        <f t="shared" si="303"/>
        <v>14</v>
      </c>
      <c r="F3215" s="560">
        <f t="shared" si="304"/>
        <v>22</v>
      </c>
      <c r="G3215" s="595">
        <f t="shared" si="305"/>
        <v>3</v>
      </c>
      <c r="H3215" s="590">
        <f>CHOOSE('Output Sheet'!$B$4,'8760 Data'!J3215,'8760 Data'!K3215,'8760 Data'!L3215,'8760 Data'!M3215,'8760 Data'!N3215,'8760 Data'!O3215,'8760 Data'!P3215,'8760 Data'!Q3215,'8760 Data'!R3215,'8760 Data'!S3215,'8760 Data'!T3215,'8760 Data'!U3215)</f>
        <v>0</v>
      </c>
      <c r="I3215" s="591" t="e">
        <f>H3215/'Output Sheet'!$B$8</f>
        <v>#DIV/0!</v>
      </c>
      <c r="J3215" s="596"/>
      <c r="K3215" s="560"/>
      <c r="L3215" s="560"/>
      <c r="M3215" s="560"/>
      <c r="N3215" s="560"/>
      <c r="O3215" s="560"/>
      <c r="P3215" s="560"/>
      <c r="Q3215" s="560"/>
      <c r="R3215" s="560"/>
      <c r="S3215" s="560"/>
      <c r="T3215" s="560"/>
      <c r="U3215" s="560"/>
    </row>
    <row r="3216" spans="1:21">
      <c r="A3216" s="593">
        <f t="shared" si="300"/>
        <v>41408</v>
      </c>
      <c r="B3216" s="594">
        <v>41408.958519270833</v>
      </c>
      <c r="C3216" s="560">
        <f t="shared" si="301"/>
        <v>2013</v>
      </c>
      <c r="D3216" s="560">
        <f t="shared" si="302"/>
        <v>5</v>
      </c>
      <c r="E3216" s="560">
        <f t="shared" si="303"/>
        <v>14</v>
      </c>
      <c r="F3216" s="560">
        <f t="shared" si="304"/>
        <v>23</v>
      </c>
      <c r="G3216" s="595">
        <f t="shared" si="305"/>
        <v>3</v>
      </c>
      <c r="H3216" s="590">
        <f>CHOOSE('Output Sheet'!$B$4,'8760 Data'!J3216,'8760 Data'!K3216,'8760 Data'!L3216,'8760 Data'!M3216,'8760 Data'!N3216,'8760 Data'!O3216,'8760 Data'!P3216,'8760 Data'!Q3216,'8760 Data'!R3216,'8760 Data'!S3216,'8760 Data'!T3216,'8760 Data'!U3216)</f>
        <v>0</v>
      </c>
      <c r="I3216" s="591" t="e">
        <f>H3216/'Output Sheet'!$B$8</f>
        <v>#DIV/0!</v>
      </c>
      <c r="J3216" s="596"/>
      <c r="K3216" s="560"/>
      <c r="L3216" s="560"/>
      <c r="M3216" s="560"/>
      <c r="N3216" s="560"/>
      <c r="O3216" s="560"/>
      <c r="P3216" s="560"/>
      <c r="Q3216" s="560"/>
      <c r="R3216" s="560"/>
      <c r="S3216" s="560"/>
      <c r="T3216" s="560"/>
      <c r="U3216" s="560"/>
    </row>
    <row r="3217" spans="1:21">
      <c r="A3217" s="593">
        <f t="shared" si="300"/>
        <v>41409</v>
      </c>
      <c r="B3217" s="594">
        <v>41409.00018599537</v>
      </c>
      <c r="C3217" s="560">
        <f t="shared" si="301"/>
        <v>2013</v>
      </c>
      <c r="D3217" s="560">
        <f t="shared" si="302"/>
        <v>5</v>
      </c>
      <c r="E3217" s="560">
        <f t="shared" si="303"/>
        <v>15</v>
      </c>
      <c r="F3217" s="560">
        <f t="shared" si="304"/>
        <v>24</v>
      </c>
      <c r="G3217" s="595">
        <f t="shared" si="305"/>
        <v>4</v>
      </c>
      <c r="H3217" s="590">
        <f>CHOOSE('Output Sheet'!$B$4,'8760 Data'!J3217,'8760 Data'!K3217,'8760 Data'!L3217,'8760 Data'!M3217,'8760 Data'!N3217,'8760 Data'!O3217,'8760 Data'!P3217,'8760 Data'!Q3217,'8760 Data'!R3217,'8760 Data'!S3217,'8760 Data'!T3217,'8760 Data'!U3217)</f>
        <v>0</v>
      </c>
      <c r="I3217" s="591" t="e">
        <f>H3217/'Output Sheet'!$B$8</f>
        <v>#DIV/0!</v>
      </c>
      <c r="J3217" s="596"/>
      <c r="K3217" s="560"/>
      <c r="L3217" s="560"/>
      <c r="M3217" s="560"/>
      <c r="N3217" s="560"/>
      <c r="O3217" s="560"/>
      <c r="P3217" s="560"/>
      <c r="Q3217" s="560"/>
      <c r="R3217" s="560"/>
      <c r="S3217" s="560"/>
      <c r="T3217" s="560"/>
      <c r="U3217" s="560"/>
    </row>
    <row r="3218" spans="1:21">
      <c r="A3218" s="593">
        <f t="shared" si="300"/>
        <v>41409</v>
      </c>
      <c r="B3218" s="594">
        <v>41409.041852719907</v>
      </c>
      <c r="C3218" s="560">
        <f t="shared" si="301"/>
        <v>2013</v>
      </c>
      <c r="D3218" s="560">
        <f t="shared" si="302"/>
        <v>5</v>
      </c>
      <c r="E3218" s="560">
        <f t="shared" si="303"/>
        <v>15</v>
      </c>
      <c r="F3218" s="560">
        <f t="shared" si="304"/>
        <v>1</v>
      </c>
      <c r="G3218" s="595">
        <f t="shared" si="305"/>
        <v>4</v>
      </c>
      <c r="H3218" s="590">
        <f>CHOOSE('Output Sheet'!$B$4,'8760 Data'!J3218,'8760 Data'!K3218,'8760 Data'!L3218,'8760 Data'!M3218,'8760 Data'!N3218,'8760 Data'!O3218,'8760 Data'!P3218,'8760 Data'!Q3218,'8760 Data'!R3218,'8760 Data'!S3218,'8760 Data'!T3218,'8760 Data'!U3218)</f>
        <v>0</v>
      </c>
      <c r="I3218" s="591" t="e">
        <f>H3218/'Output Sheet'!$B$8</f>
        <v>#DIV/0!</v>
      </c>
      <c r="J3218" s="596"/>
      <c r="K3218" s="560"/>
      <c r="L3218" s="560"/>
      <c r="M3218" s="560"/>
      <c r="N3218" s="560"/>
      <c r="O3218" s="560"/>
      <c r="P3218" s="560"/>
      <c r="Q3218" s="560"/>
      <c r="R3218" s="560"/>
      <c r="S3218" s="560"/>
      <c r="T3218" s="560"/>
      <c r="U3218" s="560"/>
    </row>
    <row r="3219" spans="1:21">
      <c r="A3219" s="593">
        <f t="shared" si="300"/>
        <v>41409</v>
      </c>
      <c r="B3219" s="594">
        <v>41409.083519444444</v>
      </c>
      <c r="C3219" s="560">
        <f t="shared" si="301"/>
        <v>2013</v>
      </c>
      <c r="D3219" s="560">
        <f t="shared" si="302"/>
        <v>5</v>
      </c>
      <c r="E3219" s="560">
        <f t="shared" si="303"/>
        <v>15</v>
      </c>
      <c r="F3219" s="560">
        <f t="shared" si="304"/>
        <v>2</v>
      </c>
      <c r="G3219" s="595">
        <f t="shared" si="305"/>
        <v>4</v>
      </c>
      <c r="H3219" s="590">
        <f>CHOOSE('Output Sheet'!$B$4,'8760 Data'!J3219,'8760 Data'!K3219,'8760 Data'!L3219,'8760 Data'!M3219,'8760 Data'!N3219,'8760 Data'!O3219,'8760 Data'!P3219,'8760 Data'!Q3219,'8760 Data'!R3219,'8760 Data'!S3219,'8760 Data'!T3219,'8760 Data'!U3219)</f>
        <v>0</v>
      </c>
      <c r="I3219" s="591" t="e">
        <f>H3219/'Output Sheet'!$B$8</f>
        <v>#DIV/0!</v>
      </c>
      <c r="J3219" s="596"/>
      <c r="K3219" s="560"/>
      <c r="L3219" s="560"/>
      <c r="M3219" s="560"/>
      <c r="N3219" s="560"/>
      <c r="O3219" s="560"/>
      <c r="P3219" s="560"/>
      <c r="Q3219" s="560"/>
      <c r="R3219" s="560"/>
      <c r="S3219" s="560"/>
      <c r="T3219" s="560"/>
      <c r="U3219" s="560"/>
    </row>
    <row r="3220" spans="1:21">
      <c r="A3220" s="593">
        <f t="shared" si="300"/>
        <v>41409</v>
      </c>
      <c r="B3220" s="594">
        <v>41409.125186168982</v>
      </c>
      <c r="C3220" s="560">
        <f t="shared" si="301"/>
        <v>2013</v>
      </c>
      <c r="D3220" s="560">
        <f t="shared" si="302"/>
        <v>5</v>
      </c>
      <c r="E3220" s="560">
        <f t="shared" si="303"/>
        <v>15</v>
      </c>
      <c r="F3220" s="560">
        <f t="shared" si="304"/>
        <v>3</v>
      </c>
      <c r="G3220" s="595">
        <f t="shared" si="305"/>
        <v>4</v>
      </c>
      <c r="H3220" s="590">
        <f>CHOOSE('Output Sheet'!$B$4,'8760 Data'!J3220,'8760 Data'!K3220,'8760 Data'!L3220,'8760 Data'!M3220,'8760 Data'!N3220,'8760 Data'!O3220,'8760 Data'!P3220,'8760 Data'!Q3220,'8760 Data'!R3220,'8760 Data'!S3220,'8760 Data'!T3220,'8760 Data'!U3220)</f>
        <v>0</v>
      </c>
      <c r="I3220" s="591" t="e">
        <f>H3220/'Output Sheet'!$B$8</f>
        <v>#DIV/0!</v>
      </c>
      <c r="J3220" s="596"/>
      <c r="K3220" s="560"/>
      <c r="L3220" s="560"/>
      <c r="M3220" s="560"/>
      <c r="N3220" s="560"/>
      <c r="O3220" s="560"/>
      <c r="P3220" s="560"/>
      <c r="Q3220" s="560"/>
      <c r="R3220" s="560"/>
      <c r="S3220" s="560"/>
      <c r="T3220" s="560"/>
      <c r="U3220" s="560"/>
    </row>
    <row r="3221" spans="1:21">
      <c r="A3221" s="593">
        <f t="shared" si="300"/>
        <v>41409</v>
      </c>
      <c r="B3221" s="594">
        <v>41409.166852893519</v>
      </c>
      <c r="C3221" s="560">
        <f t="shared" si="301"/>
        <v>2013</v>
      </c>
      <c r="D3221" s="560">
        <f t="shared" si="302"/>
        <v>5</v>
      </c>
      <c r="E3221" s="560">
        <f t="shared" si="303"/>
        <v>15</v>
      </c>
      <c r="F3221" s="560">
        <f t="shared" si="304"/>
        <v>4</v>
      </c>
      <c r="G3221" s="595">
        <f t="shared" si="305"/>
        <v>4</v>
      </c>
      <c r="H3221" s="590">
        <f>CHOOSE('Output Sheet'!$B$4,'8760 Data'!J3221,'8760 Data'!K3221,'8760 Data'!L3221,'8760 Data'!M3221,'8760 Data'!N3221,'8760 Data'!O3221,'8760 Data'!P3221,'8760 Data'!Q3221,'8760 Data'!R3221,'8760 Data'!S3221,'8760 Data'!T3221,'8760 Data'!U3221)</f>
        <v>0</v>
      </c>
      <c r="I3221" s="591" t="e">
        <f>H3221/'Output Sheet'!$B$8</f>
        <v>#DIV/0!</v>
      </c>
      <c r="J3221" s="596"/>
      <c r="K3221" s="560"/>
      <c r="L3221" s="560"/>
      <c r="M3221" s="560"/>
      <c r="N3221" s="560"/>
      <c r="O3221" s="560"/>
      <c r="P3221" s="560"/>
      <c r="Q3221" s="560"/>
      <c r="R3221" s="560"/>
      <c r="S3221" s="560"/>
      <c r="T3221" s="560"/>
      <c r="U3221" s="560"/>
    </row>
    <row r="3222" spans="1:21">
      <c r="A3222" s="593">
        <f t="shared" si="300"/>
        <v>41409</v>
      </c>
      <c r="B3222" s="594">
        <v>41409.208519618056</v>
      </c>
      <c r="C3222" s="560">
        <f t="shared" si="301"/>
        <v>2013</v>
      </c>
      <c r="D3222" s="560">
        <f t="shared" si="302"/>
        <v>5</v>
      </c>
      <c r="E3222" s="560">
        <f t="shared" si="303"/>
        <v>15</v>
      </c>
      <c r="F3222" s="560">
        <f t="shared" si="304"/>
        <v>5</v>
      </c>
      <c r="G3222" s="595">
        <f t="shared" si="305"/>
        <v>4</v>
      </c>
      <c r="H3222" s="590">
        <f>CHOOSE('Output Sheet'!$B$4,'8760 Data'!J3222,'8760 Data'!K3222,'8760 Data'!L3222,'8760 Data'!M3222,'8760 Data'!N3222,'8760 Data'!O3222,'8760 Data'!P3222,'8760 Data'!Q3222,'8760 Data'!R3222,'8760 Data'!S3222,'8760 Data'!T3222,'8760 Data'!U3222)</f>
        <v>0</v>
      </c>
      <c r="I3222" s="591" t="e">
        <f>H3222/'Output Sheet'!$B$8</f>
        <v>#DIV/0!</v>
      </c>
      <c r="J3222" s="596"/>
      <c r="K3222" s="560"/>
      <c r="L3222" s="560"/>
      <c r="M3222" s="560"/>
      <c r="N3222" s="560"/>
      <c r="O3222" s="560"/>
      <c r="P3222" s="560"/>
      <c r="Q3222" s="560"/>
      <c r="R3222" s="560"/>
      <c r="S3222" s="560"/>
      <c r="T3222" s="560"/>
      <c r="U3222" s="560"/>
    </row>
    <row r="3223" spans="1:21">
      <c r="A3223" s="593">
        <f t="shared" si="300"/>
        <v>41409</v>
      </c>
      <c r="B3223" s="594">
        <v>41409.250186342593</v>
      </c>
      <c r="C3223" s="560">
        <f t="shared" si="301"/>
        <v>2013</v>
      </c>
      <c r="D3223" s="560">
        <f t="shared" si="302"/>
        <v>5</v>
      </c>
      <c r="E3223" s="560">
        <f t="shared" si="303"/>
        <v>15</v>
      </c>
      <c r="F3223" s="560">
        <f t="shared" si="304"/>
        <v>6</v>
      </c>
      <c r="G3223" s="595">
        <f t="shared" si="305"/>
        <v>4</v>
      </c>
      <c r="H3223" s="590">
        <f>CHOOSE('Output Sheet'!$B$4,'8760 Data'!J3223,'8760 Data'!K3223,'8760 Data'!L3223,'8760 Data'!M3223,'8760 Data'!N3223,'8760 Data'!O3223,'8760 Data'!P3223,'8760 Data'!Q3223,'8760 Data'!R3223,'8760 Data'!S3223,'8760 Data'!T3223,'8760 Data'!U3223)</f>
        <v>0</v>
      </c>
      <c r="I3223" s="591" t="e">
        <f>H3223/'Output Sheet'!$B$8</f>
        <v>#DIV/0!</v>
      </c>
      <c r="J3223" s="596"/>
      <c r="K3223" s="560"/>
      <c r="L3223" s="560"/>
      <c r="M3223" s="560"/>
      <c r="N3223" s="560"/>
      <c r="O3223" s="560"/>
      <c r="P3223" s="560"/>
      <c r="Q3223" s="560"/>
      <c r="R3223" s="560"/>
      <c r="S3223" s="560"/>
      <c r="T3223" s="560"/>
      <c r="U3223" s="560"/>
    </row>
    <row r="3224" spans="1:21">
      <c r="A3224" s="593">
        <f t="shared" si="300"/>
        <v>41409</v>
      </c>
      <c r="B3224" s="594">
        <v>41409.29185306713</v>
      </c>
      <c r="C3224" s="560">
        <f t="shared" si="301"/>
        <v>2013</v>
      </c>
      <c r="D3224" s="560">
        <f t="shared" si="302"/>
        <v>5</v>
      </c>
      <c r="E3224" s="560">
        <f t="shared" si="303"/>
        <v>15</v>
      </c>
      <c r="F3224" s="560">
        <f t="shared" si="304"/>
        <v>7</v>
      </c>
      <c r="G3224" s="595">
        <f t="shared" si="305"/>
        <v>4</v>
      </c>
      <c r="H3224" s="590">
        <f>CHOOSE('Output Sheet'!$B$4,'8760 Data'!J3224,'8760 Data'!K3224,'8760 Data'!L3224,'8760 Data'!M3224,'8760 Data'!N3224,'8760 Data'!O3224,'8760 Data'!P3224,'8760 Data'!Q3224,'8760 Data'!R3224,'8760 Data'!S3224,'8760 Data'!T3224,'8760 Data'!U3224)</f>
        <v>0</v>
      </c>
      <c r="I3224" s="591" t="e">
        <f>H3224/'Output Sheet'!$B$8</f>
        <v>#DIV/0!</v>
      </c>
      <c r="J3224" s="596"/>
      <c r="K3224" s="560"/>
      <c r="L3224" s="560"/>
      <c r="M3224" s="560"/>
      <c r="N3224" s="560"/>
      <c r="O3224" s="560"/>
      <c r="P3224" s="560"/>
      <c r="Q3224" s="560"/>
      <c r="R3224" s="560"/>
      <c r="S3224" s="560"/>
      <c r="T3224" s="560"/>
      <c r="U3224" s="560"/>
    </row>
    <row r="3225" spans="1:21">
      <c r="A3225" s="593">
        <f t="shared" si="300"/>
        <v>41409</v>
      </c>
      <c r="B3225" s="594">
        <v>41409.333519791668</v>
      </c>
      <c r="C3225" s="560">
        <f t="shared" si="301"/>
        <v>2013</v>
      </c>
      <c r="D3225" s="560">
        <f t="shared" si="302"/>
        <v>5</v>
      </c>
      <c r="E3225" s="560">
        <f t="shared" si="303"/>
        <v>15</v>
      </c>
      <c r="F3225" s="560">
        <f t="shared" si="304"/>
        <v>8</v>
      </c>
      <c r="G3225" s="595">
        <f t="shared" si="305"/>
        <v>4</v>
      </c>
      <c r="H3225" s="590">
        <f>CHOOSE('Output Sheet'!$B$4,'8760 Data'!J3225,'8760 Data'!K3225,'8760 Data'!L3225,'8760 Data'!M3225,'8760 Data'!N3225,'8760 Data'!O3225,'8760 Data'!P3225,'8760 Data'!Q3225,'8760 Data'!R3225,'8760 Data'!S3225,'8760 Data'!T3225,'8760 Data'!U3225)</f>
        <v>0</v>
      </c>
      <c r="I3225" s="591" t="e">
        <f>H3225/'Output Sheet'!$B$8</f>
        <v>#DIV/0!</v>
      </c>
      <c r="J3225" s="596"/>
      <c r="K3225" s="560"/>
      <c r="L3225" s="560"/>
      <c r="M3225" s="560"/>
      <c r="N3225" s="560"/>
      <c r="O3225" s="560"/>
      <c r="P3225" s="560"/>
      <c r="Q3225" s="560"/>
      <c r="R3225" s="560"/>
      <c r="S3225" s="560"/>
      <c r="T3225" s="560"/>
      <c r="U3225" s="560"/>
    </row>
    <row r="3226" spans="1:21">
      <c r="A3226" s="593">
        <f t="shared" si="300"/>
        <v>41409</v>
      </c>
      <c r="B3226" s="594">
        <v>41409.375186516205</v>
      </c>
      <c r="C3226" s="560">
        <f t="shared" si="301"/>
        <v>2013</v>
      </c>
      <c r="D3226" s="560">
        <f t="shared" si="302"/>
        <v>5</v>
      </c>
      <c r="E3226" s="560">
        <f t="shared" si="303"/>
        <v>15</v>
      </c>
      <c r="F3226" s="560">
        <f t="shared" si="304"/>
        <v>9</v>
      </c>
      <c r="G3226" s="595">
        <f t="shared" si="305"/>
        <v>4</v>
      </c>
      <c r="H3226" s="590">
        <f>CHOOSE('Output Sheet'!$B$4,'8760 Data'!J3226,'8760 Data'!K3226,'8760 Data'!L3226,'8760 Data'!M3226,'8760 Data'!N3226,'8760 Data'!O3226,'8760 Data'!P3226,'8760 Data'!Q3226,'8760 Data'!R3226,'8760 Data'!S3226,'8760 Data'!T3226,'8760 Data'!U3226)</f>
        <v>0</v>
      </c>
      <c r="I3226" s="591" t="e">
        <f>H3226/'Output Sheet'!$B$8</f>
        <v>#DIV/0!</v>
      </c>
      <c r="J3226" s="596"/>
      <c r="K3226" s="560"/>
      <c r="L3226" s="560"/>
      <c r="M3226" s="560"/>
      <c r="N3226" s="560"/>
      <c r="O3226" s="560"/>
      <c r="P3226" s="560"/>
      <c r="Q3226" s="560"/>
      <c r="R3226" s="560"/>
      <c r="S3226" s="560"/>
      <c r="T3226" s="560"/>
      <c r="U3226" s="560"/>
    </row>
    <row r="3227" spans="1:21">
      <c r="A3227" s="593">
        <f t="shared" si="300"/>
        <v>41409</v>
      </c>
      <c r="B3227" s="594">
        <v>41409.416853240742</v>
      </c>
      <c r="C3227" s="560">
        <f t="shared" si="301"/>
        <v>2013</v>
      </c>
      <c r="D3227" s="560">
        <f t="shared" si="302"/>
        <v>5</v>
      </c>
      <c r="E3227" s="560">
        <f t="shared" si="303"/>
        <v>15</v>
      </c>
      <c r="F3227" s="560">
        <f t="shared" si="304"/>
        <v>10</v>
      </c>
      <c r="G3227" s="595">
        <f t="shared" si="305"/>
        <v>4</v>
      </c>
      <c r="H3227" s="590">
        <f>CHOOSE('Output Sheet'!$B$4,'8760 Data'!J3227,'8760 Data'!K3227,'8760 Data'!L3227,'8760 Data'!M3227,'8760 Data'!N3227,'8760 Data'!O3227,'8760 Data'!P3227,'8760 Data'!Q3227,'8760 Data'!R3227,'8760 Data'!S3227,'8760 Data'!T3227,'8760 Data'!U3227)</f>
        <v>0</v>
      </c>
      <c r="I3227" s="591" t="e">
        <f>H3227/'Output Sheet'!$B$8</f>
        <v>#DIV/0!</v>
      </c>
      <c r="J3227" s="596"/>
      <c r="K3227" s="560"/>
      <c r="L3227" s="560"/>
      <c r="M3227" s="560"/>
      <c r="N3227" s="560"/>
      <c r="O3227" s="560"/>
      <c r="P3227" s="560"/>
      <c r="Q3227" s="560"/>
      <c r="R3227" s="560"/>
      <c r="S3227" s="560"/>
      <c r="T3227" s="560"/>
      <c r="U3227" s="560"/>
    </row>
    <row r="3228" spans="1:21">
      <c r="A3228" s="593">
        <f t="shared" si="300"/>
        <v>41409</v>
      </c>
      <c r="B3228" s="594">
        <v>41409.458519965279</v>
      </c>
      <c r="C3228" s="560">
        <f t="shared" si="301"/>
        <v>2013</v>
      </c>
      <c r="D3228" s="560">
        <f t="shared" si="302"/>
        <v>5</v>
      </c>
      <c r="E3228" s="560">
        <f t="shared" si="303"/>
        <v>15</v>
      </c>
      <c r="F3228" s="560">
        <f t="shared" si="304"/>
        <v>11</v>
      </c>
      <c r="G3228" s="595">
        <f t="shared" si="305"/>
        <v>4</v>
      </c>
      <c r="H3228" s="590">
        <f>CHOOSE('Output Sheet'!$B$4,'8760 Data'!J3228,'8760 Data'!K3228,'8760 Data'!L3228,'8760 Data'!M3228,'8760 Data'!N3228,'8760 Data'!O3228,'8760 Data'!P3228,'8760 Data'!Q3228,'8760 Data'!R3228,'8760 Data'!S3228,'8760 Data'!T3228,'8760 Data'!U3228)</f>
        <v>0</v>
      </c>
      <c r="I3228" s="591" t="e">
        <f>H3228/'Output Sheet'!$B$8</f>
        <v>#DIV/0!</v>
      </c>
      <c r="J3228" s="596"/>
      <c r="K3228" s="560"/>
      <c r="L3228" s="560"/>
      <c r="M3228" s="560"/>
      <c r="N3228" s="560"/>
      <c r="O3228" s="560"/>
      <c r="P3228" s="560"/>
      <c r="Q3228" s="560"/>
      <c r="R3228" s="560"/>
      <c r="S3228" s="560"/>
      <c r="T3228" s="560"/>
      <c r="U3228" s="560"/>
    </row>
    <row r="3229" spans="1:21">
      <c r="A3229" s="593">
        <f t="shared" si="300"/>
        <v>41409</v>
      </c>
      <c r="B3229" s="594">
        <v>41409.500186689816</v>
      </c>
      <c r="C3229" s="560">
        <f t="shared" si="301"/>
        <v>2013</v>
      </c>
      <c r="D3229" s="560">
        <f t="shared" si="302"/>
        <v>5</v>
      </c>
      <c r="E3229" s="560">
        <f t="shared" si="303"/>
        <v>15</v>
      </c>
      <c r="F3229" s="560">
        <f t="shared" si="304"/>
        <v>12</v>
      </c>
      <c r="G3229" s="595">
        <f t="shared" si="305"/>
        <v>4</v>
      </c>
      <c r="H3229" s="590">
        <f>CHOOSE('Output Sheet'!$B$4,'8760 Data'!J3229,'8760 Data'!K3229,'8760 Data'!L3229,'8760 Data'!M3229,'8760 Data'!N3229,'8760 Data'!O3229,'8760 Data'!P3229,'8760 Data'!Q3229,'8760 Data'!R3229,'8760 Data'!S3229,'8760 Data'!T3229,'8760 Data'!U3229)</f>
        <v>0</v>
      </c>
      <c r="I3229" s="591" t="e">
        <f>H3229/'Output Sheet'!$B$8</f>
        <v>#DIV/0!</v>
      </c>
      <c r="J3229" s="596"/>
      <c r="K3229" s="560"/>
      <c r="L3229" s="560"/>
      <c r="M3229" s="560"/>
      <c r="N3229" s="560"/>
      <c r="O3229" s="560"/>
      <c r="P3229" s="560"/>
      <c r="Q3229" s="560"/>
      <c r="R3229" s="560"/>
      <c r="S3229" s="560"/>
      <c r="T3229" s="560"/>
      <c r="U3229" s="560"/>
    </row>
    <row r="3230" spans="1:21">
      <c r="A3230" s="593">
        <f t="shared" si="300"/>
        <v>41409</v>
      </c>
      <c r="B3230" s="594">
        <v>41409.541853414354</v>
      </c>
      <c r="C3230" s="560">
        <f t="shared" si="301"/>
        <v>2013</v>
      </c>
      <c r="D3230" s="560">
        <f t="shared" si="302"/>
        <v>5</v>
      </c>
      <c r="E3230" s="560">
        <f t="shared" si="303"/>
        <v>15</v>
      </c>
      <c r="F3230" s="560">
        <f t="shared" si="304"/>
        <v>13</v>
      </c>
      <c r="G3230" s="595">
        <f t="shared" si="305"/>
        <v>4</v>
      </c>
      <c r="H3230" s="590">
        <f>CHOOSE('Output Sheet'!$B$4,'8760 Data'!J3230,'8760 Data'!K3230,'8760 Data'!L3230,'8760 Data'!M3230,'8760 Data'!N3230,'8760 Data'!O3230,'8760 Data'!P3230,'8760 Data'!Q3230,'8760 Data'!R3230,'8760 Data'!S3230,'8760 Data'!T3230,'8760 Data'!U3230)</f>
        <v>0</v>
      </c>
      <c r="I3230" s="591" t="e">
        <f>H3230/'Output Sheet'!$B$8</f>
        <v>#DIV/0!</v>
      </c>
      <c r="J3230" s="596"/>
      <c r="K3230" s="560"/>
      <c r="L3230" s="560"/>
      <c r="M3230" s="560"/>
      <c r="N3230" s="560"/>
      <c r="O3230" s="560"/>
      <c r="P3230" s="560"/>
      <c r="Q3230" s="560"/>
      <c r="R3230" s="560"/>
      <c r="S3230" s="560"/>
      <c r="T3230" s="560"/>
      <c r="U3230" s="560"/>
    </row>
    <row r="3231" spans="1:21">
      <c r="A3231" s="593">
        <f t="shared" si="300"/>
        <v>41409</v>
      </c>
      <c r="B3231" s="594">
        <v>41409.583520138891</v>
      </c>
      <c r="C3231" s="560">
        <f t="shared" si="301"/>
        <v>2013</v>
      </c>
      <c r="D3231" s="560">
        <f t="shared" si="302"/>
        <v>5</v>
      </c>
      <c r="E3231" s="560">
        <f t="shared" si="303"/>
        <v>15</v>
      </c>
      <c r="F3231" s="560">
        <f t="shared" si="304"/>
        <v>14</v>
      </c>
      <c r="G3231" s="595">
        <f t="shared" si="305"/>
        <v>4</v>
      </c>
      <c r="H3231" s="590">
        <f>CHOOSE('Output Sheet'!$B$4,'8760 Data'!J3231,'8760 Data'!K3231,'8760 Data'!L3231,'8760 Data'!M3231,'8760 Data'!N3231,'8760 Data'!O3231,'8760 Data'!P3231,'8760 Data'!Q3231,'8760 Data'!R3231,'8760 Data'!S3231,'8760 Data'!T3231,'8760 Data'!U3231)</f>
        <v>0</v>
      </c>
      <c r="I3231" s="591" t="e">
        <f>H3231/'Output Sheet'!$B$8</f>
        <v>#DIV/0!</v>
      </c>
      <c r="J3231" s="596"/>
      <c r="K3231" s="560"/>
      <c r="L3231" s="560"/>
      <c r="M3231" s="560"/>
      <c r="N3231" s="560"/>
      <c r="O3231" s="560"/>
      <c r="P3231" s="560"/>
      <c r="Q3231" s="560"/>
      <c r="R3231" s="560"/>
      <c r="S3231" s="560"/>
      <c r="T3231" s="560"/>
      <c r="U3231" s="560"/>
    </row>
    <row r="3232" spans="1:21">
      <c r="A3232" s="593">
        <f t="shared" si="300"/>
        <v>41409</v>
      </c>
      <c r="B3232" s="594">
        <v>41409.625186863428</v>
      </c>
      <c r="C3232" s="560">
        <f t="shared" si="301"/>
        <v>2013</v>
      </c>
      <c r="D3232" s="560">
        <f t="shared" si="302"/>
        <v>5</v>
      </c>
      <c r="E3232" s="560">
        <f t="shared" si="303"/>
        <v>15</v>
      </c>
      <c r="F3232" s="560">
        <f t="shared" si="304"/>
        <v>15</v>
      </c>
      <c r="G3232" s="595">
        <f t="shared" si="305"/>
        <v>4</v>
      </c>
      <c r="H3232" s="590">
        <f>CHOOSE('Output Sheet'!$B$4,'8760 Data'!J3232,'8760 Data'!K3232,'8760 Data'!L3232,'8760 Data'!M3232,'8760 Data'!N3232,'8760 Data'!O3232,'8760 Data'!P3232,'8760 Data'!Q3232,'8760 Data'!R3232,'8760 Data'!S3232,'8760 Data'!T3232,'8760 Data'!U3232)</f>
        <v>0</v>
      </c>
      <c r="I3232" s="591" t="e">
        <f>H3232/'Output Sheet'!$B$8</f>
        <v>#DIV/0!</v>
      </c>
      <c r="J3232" s="596"/>
      <c r="K3232" s="560"/>
      <c r="L3232" s="560"/>
      <c r="M3232" s="560"/>
      <c r="N3232" s="560"/>
      <c r="O3232" s="560"/>
      <c r="P3232" s="560"/>
      <c r="Q3232" s="560"/>
      <c r="R3232" s="560"/>
      <c r="S3232" s="560"/>
      <c r="T3232" s="560"/>
      <c r="U3232" s="560"/>
    </row>
    <row r="3233" spans="1:21">
      <c r="A3233" s="593">
        <f t="shared" si="300"/>
        <v>41409</v>
      </c>
      <c r="B3233" s="594">
        <v>41409.666853587965</v>
      </c>
      <c r="C3233" s="560">
        <f t="shared" si="301"/>
        <v>2013</v>
      </c>
      <c r="D3233" s="560">
        <f t="shared" si="302"/>
        <v>5</v>
      </c>
      <c r="E3233" s="560">
        <f t="shared" si="303"/>
        <v>15</v>
      </c>
      <c r="F3233" s="560">
        <f t="shared" si="304"/>
        <v>16</v>
      </c>
      <c r="G3233" s="595">
        <f t="shared" si="305"/>
        <v>4</v>
      </c>
      <c r="H3233" s="590">
        <f>CHOOSE('Output Sheet'!$B$4,'8760 Data'!J3233,'8760 Data'!K3233,'8760 Data'!L3233,'8760 Data'!M3233,'8760 Data'!N3233,'8760 Data'!O3233,'8760 Data'!P3233,'8760 Data'!Q3233,'8760 Data'!R3233,'8760 Data'!S3233,'8760 Data'!T3233,'8760 Data'!U3233)</f>
        <v>0</v>
      </c>
      <c r="I3233" s="591" t="e">
        <f>H3233/'Output Sheet'!$B$8</f>
        <v>#DIV/0!</v>
      </c>
      <c r="J3233" s="596"/>
      <c r="K3233" s="560"/>
      <c r="L3233" s="560"/>
      <c r="M3233" s="560"/>
      <c r="N3233" s="560"/>
      <c r="O3233" s="560"/>
      <c r="P3233" s="560"/>
      <c r="Q3233" s="560"/>
      <c r="R3233" s="560"/>
      <c r="S3233" s="560"/>
      <c r="T3233" s="560"/>
      <c r="U3233" s="560"/>
    </row>
    <row r="3234" spans="1:21">
      <c r="A3234" s="593">
        <f t="shared" si="300"/>
        <v>41409</v>
      </c>
      <c r="B3234" s="594">
        <v>41409.708520312503</v>
      </c>
      <c r="C3234" s="560">
        <f t="shared" si="301"/>
        <v>2013</v>
      </c>
      <c r="D3234" s="560">
        <f t="shared" si="302"/>
        <v>5</v>
      </c>
      <c r="E3234" s="560">
        <f t="shared" si="303"/>
        <v>15</v>
      </c>
      <c r="F3234" s="560">
        <f t="shared" si="304"/>
        <v>17</v>
      </c>
      <c r="G3234" s="595">
        <f t="shared" si="305"/>
        <v>4</v>
      </c>
      <c r="H3234" s="590">
        <f>CHOOSE('Output Sheet'!$B$4,'8760 Data'!J3234,'8760 Data'!K3234,'8760 Data'!L3234,'8760 Data'!M3234,'8760 Data'!N3234,'8760 Data'!O3234,'8760 Data'!P3234,'8760 Data'!Q3234,'8760 Data'!R3234,'8760 Data'!S3234,'8760 Data'!T3234,'8760 Data'!U3234)</f>
        <v>0</v>
      </c>
      <c r="I3234" s="591" t="e">
        <f>H3234/'Output Sheet'!$B$8</f>
        <v>#DIV/0!</v>
      </c>
      <c r="J3234" s="596"/>
      <c r="K3234" s="560"/>
      <c r="L3234" s="560"/>
      <c r="M3234" s="560"/>
      <c r="N3234" s="560"/>
      <c r="O3234" s="560"/>
      <c r="P3234" s="560"/>
      <c r="Q3234" s="560"/>
      <c r="R3234" s="560"/>
      <c r="S3234" s="560"/>
      <c r="T3234" s="560"/>
      <c r="U3234" s="560"/>
    </row>
    <row r="3235" spans="1:21">
      <c r="A3235" s="593">
        <f t="shared" si="300"/>
        <v>41409</v>
      </c>
      <c r="B3235" s="594">
        <v>41409.75018703704</v>
      </c>
      <c r="C3235" s="560">
        <f t="shared" si="301"/>
        <v>2013</v>
      </c>
      <c r="D3235" s="560">
        <f t="shared" si="302"/>
        <v>5</v>
      </c>
      <c r="E3235" s="560">
        <f t="shared" si="303"/>
        <v>15</v>
      </c>
      <c r="F3235" s="560">
        <f t="shared" si="304"/>
        <v>18</v>
      </c>
      <c r="G3235" s="595">
        <f t="shared" si="305"/>
        <v>4</v>
      </c>
      <c r="H3235" s="590">
        <f>CHOOSE('Output Sheet'!$B$4,'8760 Data'!J3235,'8760 Data'!K3235,'8760 Data'!L3235,'8760 Data'!M3235,'8760 Data'!N3235,'8760 Data'!O3235,'8760 Data'!P3235,'8760 Data'!Q3235,'8760 Data'!R3235,'8760 Data'!S3235,'8760 Data'!T3235,'8760 Data'!U3235)</f>
        <v>0</v>
      </c>
      <c r="I3235" s="591" t="e">
        <f>H3235/'Output Sheet'!$B$8</f>
        <v>#DIV/0!</v>
      </c>
      <c r="J3235" s="596"/>
      <c r="K3235" s="560"/>
      <c r="L3235" s="560"/>
      <c r="M3235" s="560"/>
      <c r="N3235" s="560"/>
      <c r="O3235" s="560"/>
      <c r="P3235" s="560"/>
      <c r="Q3235" s="560"/>
      <c r="R3235" s="560"/>
      <c r="S3235" s="560"/>
      <c r="T3235" s="560"/>
      <c r="U3235" s="560"/>
    </row>
    <row r="3236" spans="1:21">
      <c r="A3236" s="593">
        <f t="shared" si="300"/>
        <v>41409</v>
      </c>
      <c r="B3236" s="594">
        <v>41409.791853761577</v>
      </c>
      <c r="C3236" s="560">
        <f t="shared" si="301"/>
        <v>2013</v>
      </c>
      <c r="D3236" s="560">
        <f t="shared" si="302"/>
        <v>5</v>
      </c>
      <c r="E3236" s="560">
        <f t="shared" si="303"/>
        <v>15</v>
      </c>
      <c r="F3236" s="560">
        <f t="shared" si="304"/>
        <v>19</v>
      </c>
      <c r="G3236" s="595">
        <f t="shared" si="305"/>
        <v>4</v>
      </c>
      <c r="H3236" s="590">
        <f>CHOOSE('Output Sheet'!$B$4,'8760 Data'!J3236,'8760 Data'!K3236,'8760 Data'!L3236,'8760 Data'!M3236,'8760 Data'!N3236,'8760 Data'!O3236,'8760 Data'!P3236,'8760 Data'!Q3236,'8760 Data'!R3236,'8760 Data'!S3236,'8760 Data'!T3236,'8760 Data'!U3236)</f>
        <v>0</v>
      </c>
      <c r="I3236" s="591" t="e">
        <f>H3236/'Output Sheet'!$B$8</f>
        <v>#DIV/0!</v>
      </c>
      <c r="J3236" s="596"/>
      <c r="K3236" s="560"/>
      <c r="L3236" s="560"/>
      <c r="M3236" s="560"/>
      <c r="N3236" s="560"/>
      <c r="O3236" s="560"/>
      <c r="P3236" s="560"/>
      <c r="Q3236" s="560"/>
      <c r="R3236" s="560"/>
      <c r="S3236" s="560"/>
      <c r="T3236" s="560"/>
      <c r="U3236" s="560"/>
    </row>
    <row r="3237" spans="1:21">
      <c r="A3237" s="593">
        <f t="shared" si="300"/>
        <v>41409</v>
      </c>
      <c r="B3237" s="594">
        <v>41409.833520486114</v>
      </c>
      <c r="C3237" s="560">
        <f t="shared" si="301"/>
        <v>2013</v>
      </c>
      <c r="D3237" s="560">
        <f t="shared" si="302"/>
        <v>5</v>
      </c>
      <c r="E3237" s="560">
        <f t="shared" si="303"/>
        <v>15</v>
      </c>
      <c r="F3237" s="560">
        <f t="shared" si="304"/>
        <v>20</v>
      </c>
      <c r="G3237" s="595">
        <f t="shared" si="305"/>
        <v>4</v>
      </c>
      <c r="H3237" s="590">
        <f>CHOOSE('Output Sheet'!$B$4,'8760 Data'!J3237,'8760 Data'!K3237,'8760 Data'!L3237,'8760 Data'!M3237,'8760 Data'!N3237,'8760 Data'!O3237,'8760 Data'!P3237,'8760 Data'!Q3237,'8760 Data'!R3237,'8760 Data'!S3237,'8760 Data'!T3237,'8760 Data'!U3237)</f>
        <v>0</v>
      </c>
      <c r="I3237" s="591" t="e">
        <f>H3237/'Output Sheet'!$B$8</f>
        <v>#DIV/0!</v>
      </c>
      <c r="J3237" s="596"/>
      <c r="K3237" s="560"/>
      <c r="L3237" s="560"/>
      <c r="M3237" s="560"/>
      <c r="N3237" s="560"/>
      <c r="O3237" s="560"/>
      <c r="P3237" s="560"/>
      <c r="Q3237" s="560"/>
      <c r="R3237" s="560"/>
      <c r="S3237" s="560"/>
      <c r="T3237" s="560"/>
      <c r="U3237" s="560"/>
    </row>
    <row r="3238" spans="1:21">
      <c r="A3238" s="593">
        <f t="shared" si="300"/>
        <v>41409</v>
      </c>
      <c r="B3238" s="594">
        <v>41409.875187210651</v>
      </c>
      <c r="C3238" s="560">
        <f t="shared" si="301"/>
        <v>2013</v>
      </c>
      <c r="D3238" s="560">
        <f t="shared" si="302"/>
        <v>5</v>
      </c>
      <c r="E3238" s="560">
        <f t="shared" si="303"/>
        <v>15</v>
      </c>
      <c r="F3238" s="560">
        <f t="shared" si="304"/>
        <v>21</v>
      </c>
      <c r="G3238" s="595">
        <f t="shared" si="305"/>
        <v>4</v>
      </c>
      <c r="H3238" s="590">
        <f>CHOOSE('Output Sheet'!$B$4,'8760 Data'!J3238,'8760 Data'!K3238,'8760 Data'!L3238,'8760 Data'!M3238,'8760 Data'!N3238,'8760 Data'!O3238,'8760 Data'!P3238,'8760 Data'!Q3238,'8760 Data'!R3238,'8760 Data'!S3238,'8760 Data'!T3238,'8760 Data'!U3238)</f>
        <v>0</v>
      </c>
      <c r="I3238" s="591" t="e">
        <f>H3238/'Output Sheet'!$B$8</f>
        <v>#DIV/0!</v>
      </c>
      <c r="J3238" s="596"/>
      <c r="K3238" s="560"/>
      <c r="L3238" s="560"/>
      <c r="M3238" s="560"/>
      <c r="N3238" s="560"/>
      <c r="O3238" s="560"/>
      <c r="P3238" s="560"/>
      <c r="Q3238" s="560"/>
      <c r="R3238" s="560"/>
      <c r="S3238" s="560"/>
      <c r="T3238" s="560"/>
      <c r="U3238" s="560"/>
    </row>
    <row r="3239" spans="1:21">
      <c r="A3239" s="593">
        <f t="shared" si="300"/>
        <v>41409</v>
      </c>
      <c r="B3239" s="594">
        <v>41409.916853935189</v>
      </c>
      <c r="C3239" s="560">
        <f t="shared" si="301"/>
        <v>2013</v>
      </c>
      <c r="D3239" s="560">
        <f t="shared" si="302"/>
        <v>5</v>
      </c>
      <c r="E3239" s="560">
        <f t="shared" si="303"/>
        <v>15</v>
      </c>
      <c r="F3239" s="560">
        <f t="shared" si="304"/>
        <v>22</v>
      </c>
      <c r="G3239" s="595">
        <f t="shared" si="305"/>
        <v>4</v>
      </c>
      <c r="H3239" s="590">
        <f>CHOOSE('Output Sheet'!$B$4,'8760 Data'!J3239,'8760 Data'!K3239,'8760 Data'!L3239,'8760 Data'!M3239,'8760 Data'!N3239,'8760 Data'!O3239,'8760 Data'!P3239,'8760 Data'!Q3239,'8760 Data'!R3239,'8760 Data'!S3239,'8760 Data'!T3239,'8760 Data'!U3239)</f>
        <v>0</v>
      </c>
      <c r="I3239" s="591" t="e">
        <f>H3239/'Output Sheet'!$B$8</f>
        <v>#DIV/0!</v>
      </c>
      <c r="J3239" s="596"/>
      <c r="K3239" s="560"/>
      <c r="L3239" s="560"/>
      <c r="M3239" s="560"/>
      <c r="N3239" s="560"/>
      <c r="O3239" s="560"/>
      <c r="P3239" s="560"/>
      <c r="Q3239" s="560"/>
      <c r="R3239" s="560"/>
      <c r="S3239" s="560"/>
      <c r="T3239" s="560"/>
      <c r="U3239" s="560"/>
    </row>
    <row r="3240" spans="1:21">
      <c r="A3240" s="593">
        <f t="shared" si="300"/>
        <v>41409</v>
      </c>
      <c r="B3240" s="594">
        <v>41409.958520659726</v>
      </c>
      <c r="C3240" s="560">
        <f t="shared" si="301"/>
        <v>2013</v>
      </c>
      <c r="D3240" s="560">
        <f t="shared" si="302"/>
        <v>5</v>
      </c>
      <c r="E3240" s="560">
        <f t="shared" si="303"/>
        <v>15</v>
      </c>
      <c r="F3240" s="560">
        <f t="shared" si="304"/>
        <v>23</v>
      </c>
      <c r="G3240" s="595">
        <f t="shared" si="305"/>
        <v>4</v>
      </c>
      <c r="H3240" s="590">
        <f>CHOOSE('Output Sheet'!$B$4,'8760 Data'!J3240,'8760 Data'!K3240,'8760 Data'!L3240,'8760 Data'!M3240,'8760 Data'!N3240,'8760 Data'!O3240,'8760 Data'!P3240,'8760 Data'!Q3240,'8760 Data'!R3240,'8760 Data'!S3240,'8760 Data'!T3240,'8760 Data'!U3240)</f>
        <v>0</v>
      </c>
      <c r="I3240" s="591" t="e">
        <f>H3240/'Output Sheet'!$B$8</f>
        <v>#DIV/0!</v>
      </c>
      <c r="J3240" s="596"/>
      <c r="K3240" s="560"/>
      <c r="L3240" s="560"/>
      <c r="M3240" s="560"/>
      <c r="N3240" s="560"/>
      <c r="O3240" s="560"/>
      <c r="P3240" s="560"/>
      <c r="Q3240" s="560"/>
      <c r="R3240" s="560"/>
      <c r="S3240" s="560"/>
      <c r="T3240" s="560"/>
      <c r="U3240" s="560"/>
    </row>
    <row r="3241" spans="1:21">
      <c r="A3241" s="593">
        <f t="shared" si="300"/>
        <v>41410</v>
      </c>
      <c r="B3241" s="594">
        <v>41410.000187384256</v>
      </c>
      <c r="C3241" s="560">
        <f t="shared" si="301"/>
        <v>2013</v>
      </c>
      <c r="D3241" s="560">
        <f t="shared" si="302"/>
        <v>5</v>
      </c>
      <c r="E3241" s="560">
        <f t="shared" si="303"/>
        <v>16</v>
      </c>
      <c r="F3241" s="560">
        <f t="shared" si="304"/>
        <v>24</v>
      </c>
      <c r="G3241" s="595">
        <f t="shared" si="305"/>
        <v>5</v>
      </c>
      <c r="H3241" s="590">
        <f>CHOOSE('Output Sheet'!$B$4,'8760 Data'!J3241,'8760 Data'!K3241,'8760 Data'!L3241,'8760 Data'!M3241,'8760 Data'!N3241,'8760 Data'!O3241,'8760 Data'!P3241,'8760 Data'!Q3241,'8760 Data'!R3241,'8760 Data'!S3241,'8760 Data'!T3241,'8760 Data'!U3241)</f>
        <v>0</v>
      </c>
      <c r="I3241" s="591" t="e">
        <f>H3241/'Output Sheet'!$B$8</f>
        <v>#DIV/0!</v>
      </c>
      <c r="J3241" s="596"/>
      <c r="K3241" s="560"/>
      <c r="L3241" s="560"/>
      <c r="M3241" s="560"/>
      <c r="N3241" s="560"/>
      <c r="O3241" s="560"/>
      <c r="P3241" s="560"/>
      <c r="Q3241" s="560"/>
      <c r="R3241" s="560"/>
      <c r="S3241" s="560"/>
      <c r="T3241" s="560"/>
      <c r="U3241" s="560"/>
    </row>
    <row r="3242" spans="1:21">
      <c r="A3242" s="593">
        <f t="shared" si="300"/>
        <v>41410</v>
      </c>
      <c r="B3242" s="594">
        <v>41410.041854108793</v>
      </c>
      <c r="C3242" s="560">
        <f t="shared" si="301"/>
        <v>2013</v>
      </c>
      <c r="D3242" s="560">
        <f t="shared" si="302"/>
        <v>5</v>
      </c>
      <c r="E3242" s="560">
        <f t="shared" si="303"/>
        <v>16</v>
      </c>
      <c r="F3242" s="560">
        <f t="shared" si="304"/>
        <v>1</v>
      </c>
      <c r="G3242" s="595">
        <f t="shared" si="305"/>
        <v>5</v>
      </c>
      <c r="H3242" s="590">
        <f>CHOOSE('Output Sheet'!$B$4,'8760 Data'!J3242,'8760 Data'!K3242,'8760 Data'!L3242,'8760 Data'!M3242,'8760 Data'!N3242,'8760 Data'!O3242,'8760 Data'!P3242,'8760 Data'!Q3242,'8760 Data'!R3242,'8760 Data'!S3242,'8760 Data'!T3242,'8760 Data'!U3242)</f>
        <v>0</v>
      </c>
      <c r="I3242" s="591" t="e">
        <f>H3242/'Output Sheet'!$B$8</f>
        <v>#DIV/0!</v>
      </c>
      <c r="J3242" s="596"/>
      <c r="K3242" s="560"/>
      <c r="L3242" s="560"/>
      <c r="M3242" s="560"/>
      <c r="N3242" s="560"/>
      <c r="O3242" s="560"/>
      <c r="P3242" s="560"/>
      <c r="Q3242" s="560"/>
      <c r="R3242" s="560"/>
      <c r="S3242" s="560"/>
      <c r="T3242" s="560"/>
      <c r="U3242" s="560"/>
    </row>
    <row r="3243" spans="1:21">
      <c r="A3243" s="593">
        <f t="shared" si="300"/>
        <v>41410</v>
      </c>
      <c r="B3243" s="594">
        <v>41410.08352083333</v>
      </c>
      <c r="C3243" s="560">
        <f t="shared" si="301"/>
        <v>2013</v>
      </c>
      <c r="D3243" s="560">
        <f t="shared" si="302"/>
        <v>5</v>
      </c>
      <c r="E3243" s="560">
        <f t="shared" si="303"/>
        <v>16</v>
      </c>
      <c r="F3243" s="560">
        <f t="shared" si="304"/>
        <v>2</v>
      </c>
      <c r="G3243" s="595">
        <f t="shared" si="305"/>
        <v>5</v>
      </c>
      <c r="H3243" s="590">
        <f>CHOOSE('Output Sheet'!$B$4,'8760 Data'!J3243,'8760 Data'!K3243,'8760 Data'!L3243,'8760 Data'!M3243,'8760 Data'!N3243,'8760 Data'!O3243,'8760 Data'!P3243,'8760 Data'!Q3243,'8760 Data'!R3243,'8760 Data'!S3243,'8760 Data'!T3243,'8760 Data'!U3243)</f>
        <v>0</v>
      </c>
      <c r="I3243" s="591" t="e">
        <f>H3243/'Output Sheet'!$B$8</f>
        <v>#DIV/0!</v>
      </c>
      <c r="J3243" s="596"/>
      <c r="K3243" s="560"/>
      <c r="L3243" s="560"/>
      <c r="M3243" s="560"/>
      <c r="N3243" s="560"/>
      <c r="O3243" s="560"/>
      <c r="P3243" s="560"/>
      <c r="Q3243" s="560"/>
      <c r="R3243" s="560"/>
      <c r="S3243" s="560"/>
      <c r="T3243" s="560"/>
      <c r="U3243" s="560"/>
    </row>
    <row r="3244" spans="1:21">
      <c r="A3244" s="593">
        <f t="shared" si="300"/>
        <v>41410</v>
      </c>
      <c r="B3244" s="594">
        <v>41410.125187557867</v>
      </c>
      <c r="C3244" s="560">
        <f t="shared" si="301"/>
        <v>2013</v>
      </c>
      <c r="D3244" s="560">
        <f t="shared" si="302"/>
        <v>5</v>
      </c>
      <c r="E3244" s="560">
        <f t="shared" si="303"/>
        <v>16</v>
      </c>
      <c r="F3244" s="560">
        <f t="shared" si="304"/>
        <v>3</v>
      </c>
      <c r="G3244" s="595">
        <f t="shared" si="305"/>
        <v>5</v>
      </c>
      <c r="H3244" s="590">
        <f>CHOOSE('Output Sheet'!$B$4,'8760 Data'!J3244,'8760 Data'!K3244,'8760 Data'!L3244,'8760 Data'!M3244,'8760 Data'!N3244,'8760 Data'!O3244,'8760 Data'!P3244,'8760 Data'!Q3244,'8760 Data'!R3244,'8760 Data'!S3244,'8760 Data'!T3244,'8760 Data'!U3244)</f>
        <v>0</v>
      </c>
      <c r="I3244" s="591" t="e">
        <f>H3244/'Output Sheet'!$B$8</f>
        <v>#DIV/0!</v>
      </c>
      <c r="J3244" s="596"/>
      <c r="K3244" s="560"/>
      <c r="L3244" s="560"/>
      <c r="M3244" s="560"/>
      <c r="N3244" s="560"/>
      <c r="O3244" s="560"/>
      <c r="P3244" s="560"/>
      <c r="Q3244" s="560"/>
      <c r="R3244" s="560"/>
      <c r="S3244" s="560"/>
      <c r="T3244" s="560"/>
      <c r="U3244" s="560"/>
    </row>
    <row r="3245" spans="1:21">
      <c r="A3245" s="593">
        <f t="shared" si="300"/>
        <v>41410</v>
      </c>
      <c r="B3245" s="594">
        <v>41410.166854282405</v>
      </c>
      <c r="C3245" s="560">
        <f t="shared" si="301"/>
        <v>2013</v>
      </c>
      <c r="D3245" s="560">
        <f t="shared" si="302"/>
        <v>5</v>
      </c>
      <c r="E3245" s="560">
        <f t="shared" si="303"/>
        <v>16</v>
      </c>
      <c r="F3245" s="560">
        <f t="shared" si="304"/>
        <v>4</v>
      </c>
      <c r="G3245" s="595">
        <f t="shared" si="305"/>
        <v>5</v>
      </c>
      <c r="H3245" s="590">
        <f>CHOOSE('Output Sheet'!$B$4,'8760 Data'!J3245,'8760 Data'!K3245,'8760 Data'!L3245,'8760 Data'!M3245,'8760 Data'!N3245,'8760 Data'!O3245,'8760 Data'!P3245,'8760 Data'!Q3245,'8760 Data'!R3245,'8760 Data'!S3245,'8760 Data'!T3245,'8760 Data'!U3245)</f>
        <v>0</v>
      </c>
      <c r="I3245" s="591" t="e">
        <f>H3245/'Output Sheet'!$B$8</f>
        <v>#DIV/0!</v>
      </c>
      <c r="J3245" s="596"/>
      <c r="K3245" s="560"/>
      <c r="L3245" s="560"/>
      <c r="M3245" s="560"/>
      <c r="N3245" s="560"/>
      <c r="O3245" s="560"/>
      <c r="P3245" s="560"/>
      <c r="Q3245" s="560"/>
      <c r="R3245" s="560"/>
      <c r="S3245" s="560"/>
      <c r="T3245" s="560"/>
      <c r="U3245" s="560"/>
    </row>
    <row r="3246" spans="1:21">
      <c r="A3246" s="593">
        <f t="shared" si="300"/>
        <v>41410</v>
      </c>
      <c r="B3246" s="594">
        <v>41410.208521006942</v>
      </c>
      <c r="C3246" s="560">
        <f t="shared" si="301"/>
        <v>2013</v>
      </c>
      <c r="D3246" s="560">
        <f t="shared" si="302"/>
        <v>5</v>
      </c>
      <c r="E3246" s="560">
        <f t="shared" si="303"/>
        <v>16</v>
      </c>
      <c r="F3246" s="560">
        <f t="shared" si="304"/>
        <v>5</v>
      </c>
      <c r="G3246" s="595">
        <f t="shared" si="305"/>
        <v>5</v>
      </c>
      <c r="H3246" s="590">
        <f>CHOOSE('Output Sheet'!$B$4,'8760 Data'!J3246,'8760 Data'!K3246,'8760 Data'!L3246,'8760 Data'!M3246,'8760 Data'!N3246,'8760 Data'!O3246,'8760 Data'!P3246,'8760 Data'!Q3246,'8760 Data'!R3246,'8760 Data'!S3246,'8760 Data'!T3246,'8760 Data'!U3246)</f>
        <v>0</v>
      </c>
      <c r="I3246" s="591" t="e">
        <f>H3246/'Output Sheet'!$B$8</f>
        <v>#DIV/0!</v>
      </c>
      <c r="J3246" s="596"/>
      <c r="K3246" s="560"/>
      <c r="L3246" s="560"/>
      <c r="M3246" s="560"/>
      <c r="N3246" s="560"/>
      <c r="O3246" s="560"/>
      <c r="P3246" s="560"/>
      <c r="Q3246" s="560"/>
      <c r="R3246" s="560"/>
      <c r="S3246" s="560"/>
      <c r="T3246" s="560"/>
      <c r="U3246" s="560"/>
    </row>
    <row r="3247" spans="1:21">
      <c r="A3247" s="593">
        <f t="shared" si="300"/>
        <v>41410</v>
      </c>
      <c r="B3247" s="594">
        <v>41410.250187731479</v>
      </c>
      <c r="C3247" s="560">
        <f t="shared" si="301"/>
        <v>2013</v>
      </c>
      <c r="D3247" s="560">
        <f t="shared" si="302"/>
        <v>5</v>
      </c>
      <c r="E3247" s="560">
        <f t="shared" si="303"/>
        <v>16</v>
      </c>
      <c r="F3247" s="560">
        <f t="shared" si="304"/>
        <v>6</v>
      </c>
      <c r="G3247" s="595">
        <f t="shared" si="305"/>
        <v>5</v>
      </c>
      <c r="H3247" s="590">
        <f>CHOOSE('Output Sheet'!$B$4,'8760 Data'!J3247,'8760 Data'!K3247,'8760 Data'!L3247,'8760 Data'!M3247,'8760 Data'!N3247,'8760 Data'!O3247,'8760 Data'!P3247,'8760 Data'!Q3247,'8760 Data'!R3247,'8760 Data'!S3247,'8760 Data'!T3247,'8760 Data'!U3247)</f>
        <v>0</v>
      </c>
      <c r="I3247" s="591" t="e">
        <f>H3247/'Output Sheet'!$B$8</f>
        <v>#DIV/0!</v>
      </c>
      <c r="J3247" s="596"/>
      <c r="K3247" s="560"/>
      <c r="L3247" s="560"/>
      <c r="M3247" s="560"/>
      <c r="N3247" s="560"/>
      <c r="O3247" s="560"/>
      <c r="P3247" s="560"/>
      <c r="Q3247" s="560"/>
      <c r="R3247" s="560"/>
      <c r="S3247" s="560"/>
      <c r="T3247" s="560"/>
      <c r="U3247" s="560"/>
    </row>
    <row r="3248" spans="1:21">
      <c r="A3248" s="593">
        <f t="shared" si="300"/>
        <v>41410</v>
      </c>
      <c r="B3248" s="594">
        <v>41410.291854456016</v>
      </c>
      <c r="C3248" s="560">
        <f t="shared" si="301"/>
        <v>2013</v>
      </c>
      <c r="D3248" s="560">
        <f t="shared" si="302"/>
        <v>5</v>
      </c>
      <c r="E3248" s="560">
        <f t="shared" si="303"/>
        <v>16</v>
      </c>
      <c r="F3248" s="560">
        <f t="shared" si="304"/>
        <v>7</v>
      </c>
      <c r="G3248" s="595">
        <f t="shared" si="305"/>
        <v>5</v>
      </c>
      <c r="H3248" s="590">
        <f>CHOOSE('Output Sheet'!$B$4,'8760 Data'!J3248,'8760 Data'!K3248,'8760 Data'!L3248,'8760 Data'!M3248,'8760 Data'!N3248,'8760 Data'!O3248,'8760 Data'!P3248,'8760 Data'!Q3248,'8760 Data'!R3248,'8760 Data'!S3248,'8760 Data'!T3248,'8760 Data'!U3248)</f>
        <v>0</v>
      </c>
      <c r="I3248" s="591" t="e">
        <f>H3248/'Output Sheet'!$B$8</f>
        <v>#DIV/0!</v>
      </c>
      <c r="J3248" s="596"/>
      <c r="K3248" s="560"/>
      <c r="L3248" s="560"/>
      <c r="M3248" s="560"/>
      <c r="N3248" s="560"/>
      <c r="O3248" s="560"/>
      <c r="P3248" s="560"/>
      <c r="Q3248" s="560"/>
      <c r="R3248" s="560"/>
      <c r="S3248" s="560"/>
      <c r="T3248" s="560"/>
      <c r="U3248" s="560"/>
    </row>
    <row r="3249" spans="1:21">
      <c r="A3249" s="593">
        <f t="shared" si="300"/>
        <v>41410</v>
      </c>
      <c r="B3249" s="594">
        <v>41410.333521180553</v>
      </c>
      <c r="C3249" s="560">
        <f t="shared" si="301"/>
        <v>2013</v>
      </c>
      <c r="D3249" s="560">
        <f t="shared" si="302"/>
        <v>5</v>
      </c>
      <c r="E3249" s="560">
        <f t="shared" si="303"/>
        <v>16</v>
      </c>
      <c r="F3249" s="560">
        <f t="shared" si="304"/>
        <v>8</v>
      </c>
      <c r="G3249" s="595">
        <f t="shared" si="305"/>
        <v>5</v>
      </c>
      <c r="H3249" s="590">
        <f>CHOOSE('Output Sheet'!$B$4,'8760 Data'!J3249,'8760 Data'!K3249,'8760 Data'!L3249,'8760 Data'!M3249,'8760 Data'!N3249,'8760 Data'!O3249,'8760 Data'!P3249,'8760 Data'!Q3249,'8760 Data'!R3249,'8760 Data'!S3249,'8760 Data'!T3249,'8760 Data'!U3249)</f>
        <v>0</v>
      </c>
      <c r="I3249" s="591" t="e">
        <f>H3249/'Output Sheet'!$B$8</f>
        <v>#DIV/0!</v>
      </c>
      <c r="J3249" s="596"/>
      <c r="K3249" s="560"/>
      <c r="L3249" s="560"/>
      <c r="M3249" s="560"/>
      <c r="N3249" s="560"/>
      <c r="O3249" s="560"/>
      <c r="P3249" s="560"/>
      <c r="Q3249" s="560"/>
      <c r="R3249" s="560"/>
      <c r="S3249" s="560"/>
      <c r="T3249" s="560"/>
      <c r="U3249" s="560"/>
    </row>
    <row r="3250" spans="1:21">
      <c r="A3250" s="593">
        <f t="shared" si="300"/>
        <v>41410</v>
      </c>
      <c r="B3250" s="594">
        <v>41410.375187905091</v>
      </c>
      <c r="C3250" s="560">
        <f t="shared" si="301"/>
        <v>2013</v>
      </c>
      <c r="D3250" s="560">
        <f t="shared" si="302"/>
        <v>5</v>
      </c>
      <c r="E3250" s="560">
        <f t="shared" si="303"/>
        <v>16</v>
      </c>
      <c r="F3250" s="560">
        <f t="shared" si="304"/>
        <v>9</v>
      </c>
      <c r="G3250" s="595">
        <f t="shared" si="305"/>
        <v>5</v>
      </c>
      <c r="H3250" s="590">
        <f>CHOOSE('Output Sheet'!$B$4,'8760 Data'!J3250,'8760 Data'!K3250,'8760 Data'!L3250,'8760 Data'!M3250,'8760 Data'!N3250,'8760 Data'!O3250,'8760 Data'!P3250,'8760 Data'!Q3250,'8760 Data'!R3250,'8760 Data'!S3250,'8760 Data'!T3250,'8760 Data'!U3250)</f>
        <v>0</v>
      </c>
      <c r="I3250" s="591" t="e">
        <f>H3250/'Output Sheet'!$B$8</f>
        <v>#DIV/0!</v>
      </c>
      <c r="J3250" s="596"/>
      <c r="K3250" s="560"/>
      <c r="L3250" s="560"/>
      <c r="M3250" s="560"/>
      <c r="N3250" s="560"/>
      <c r="O3250" s="560"/>
      <c r="P3250" s="560"/>
      <c r="Q3250" s="560"/>
      <c r="R3250" s="560"/>
      <c r="S3250" s="560"/>
      <c r="T3250" s="560"/>
      <c r="U3250" s="560"/>
    </row>
    <row r="3251" spans="1:21">
      <c r="A3251" s="593">
        <f t="shared" si="300"/>
        <v>41410</v>
      </c>
      <c r="B3251" s="594">
        <v>41410.416854629628</v>
      </c>
      <c r="C3251" s="560">
        <f t="shared" si="301"/>
        <v>2013</v>
      </c>
      <c r="D3251" s="560">
        <f t="shared" si="302"/>
        <v>5</v>
      </c>
      <c r="E3251" s="560">
        <f t="shared" si="303"/>
        <v>16</v>
      </c>
      <c r="F3251" s="560">
        <f t="shared" si="304"/>
        <v>10</v>
      </c>
      <c r="G3251" s="595">
        <f t="shared" si="305"/>
        <v>5</v>
      </c>
      <c r="H3251" s="590">
        <f>CHOOSE('Output Sheet'!$B$4,'8760 Data'!J3251,'8760 Data'!K3251,'8760 Data'!L3251,'8760 Data'!M3251,'8760 Data'!N3251,'8760 Data'!O3251,'8760 Data'!P3251,'8760 Data'!Q3251,'8760 Data'!R3251,'8760 Data'!S3251,'8760 Data'!T3251,'8760 Data'!U3251)</f>
        <v>0</v>
      </c>
      <c r="I3251" s="591" t="e">
        <f>H3251/'Output Sheet'!$B$8</f>
        <v>#DIV/0!</v>
      </c>
      <c r="J3251" s="596"/>
      <c r="K3251" s="560"/>
      <c r="L3251" s="560"/>
      <c r="M3251" s="560"/>
      <c r="N3251" s="560"/>
      <c r="O3251" s="560"/>
      <c r="P3251" s="560"/>
      <c r="Q3251" s="560"/>
      <c r="R3251" s="560"/>
      <c r="S3251" s="560"/>
      <c r="T3251" s="560"/>
      <c r="U3251" s="560"/>
    </row>
    <row r="3252" spans="1:21">
      <c r="A3252" s="593">
        <f t="shared" si="300"/>
        <v>41410</v>
      </c>
      <c r="B3252" s="594">
        <v>41410.458521354165</v>
      </c>
      <c r="C3252" s="560">
        <f t="shared" si="301"/>
        <v>2013</v>
      </c>
      <c r="D3252" s="560">
        <f t="shared" si="302"/>
        <v>5</v>
      </c>
      <c r="E3252" s="560">
        <f t="shared" si="303"/>
        <v>16</v>
      </c>
      <c r="F3252" s="560">
        <f t="shared" si="304"/>
        <v>11</v>
      </c>
      <c r="G3252" s="595">
        <f t="shared" si="305"/>
        <v>5</v>
      </c>
      <c r="H3252" s="590">
        <f>CHOOSE('Output Sheet'!$B$4,'8760 Data'!J3252,'8760 Data'!K3252,'8760 Data'!L3252,'8760 Data'!M3252,'8760 Data'!N3252,'8760 Data'!O3252,'8760 Data'!P3252,'8760 Data'!Q3252,'8760 Data'!R3252,'8760 Data'!S3252,'8760 Data'!T3252,'8760 Data'!U3252)</f>
        <v>0</v>
      </c>
      <c r="I3252" s="591" t="e">
        <f>H3252/'Output Sheet'!$B$8</f>
        <v>#DIV/0!</v>
      </c>
      <c r="J3252" s="596"/>
      <c r="K3252" s="560"/>
      <c r="L3252" s="560"/>
      <c r="M3252" s="560"/>
      <c r="N3252" s="560"/>
      <c r="O3252" s="560"/>
      <c r="P3252" s="560"/>
      <c r="Q3252" s="560"/>
      <c r="R3252" s="560"/>
      <c r="S3252" s="560"/>
      <c r="T3252" s="560"/>
      <c r="U3252" s="560"/>
    </row>
    <row r="3253" spans="1:21">
      <c r="A3253" s="593">
        <f t="shared" si="300"/>
        <v>41410</v>
      </c>
      <c r="B3253" s="594">
        <v>41410.500188078702</v>
      </c>
      <c r="C3253" s="560">
        <f t="shared" si="301"/>
        <v>2013</v>
      </c>
      <c r="D3253" s="560">
        <f t="shared" si="302"/>
        <v>5</v>
      </c>
      <c r="E3253" s="560">
        <f t="shared" si="303"/>
        <v>16</v>
      </c>
      <c r="F3253" s="560">
        <f t="shared" si="304"/>
        <v>12</v>
      </c>
      <c r="G3253" s="595">
        <f t="shared" si="305"/>
        <v>5</v>
      </c>
      <c r="H3253" s="590">
        <f>CHOOSE('Output Sheet'!$B$4,'8760 Data'!J3253,'8760 Data'!K3253,'8760 Data'!L3253,'8760 Data'!M3253,'8760 Data'!N3253,'8760 Data'!O3253,'8760 Data'!P3253,'8760 Data'!Q3253,'8760 Data'!R3253,'8760 Data'!S3253,'8760 Data'!T3253,'8760 Data'!U3253)</f>
        <v>0</v>
      </c>
      <c r="I3253" s="591" t="e">
        <f>H3253/'Output Sheet'!$B$8</f>
        <v>#DIV/0!</v>
      </c>
      <c r="J3253" s="596"/>
      <c r="K3253" s="560"/>
      <c r="L3253" s="560"/>
      <c r="M3253" s="560"/>
      <c r="N3253" s="560"/>
      <c r="O3253" s="560"/>
      <c r="P3253" s="560"/>
      <c r="Q3253" s="560"/>
      <c r="R3253" s="560"/>
      <c r="S3253" s="560"/>
      <c r="T3253" s="560"/>
      <c r="U3253" s="560"/>
    </row>
    <row r="3254" spans="1:21">
      <c r="A3254" s="593">
        <f t="shared" si="300"/>
        <v>41410</v>
      </c>
      <c r="B3254" s="594">
        <v>41410.541854803239</v>
      </c>
      <c r="C3254" s="560">
        <f t="shared" si="301"/>
        <v>2013</v>
      </c>
      <c r="D3254" s="560">
        <f t="shared" si="302"/>
        <v>5</v>
      </c>
      <c r="E3254" s="560">
        <f t="shared" si="303"/>
        <v>16</v>
      </c>
      <c r="F3254" s="560">
        <f t="shared" si="304"/>
        <v>13</v>
      </c>
      <c r="G3254" s="595">
        <f t="shared" si="305"/>
        <v>5</v>
      </c>
      <c r="H3254" s="590">
        <f>CHOOSE('Output Sheet'!$B$4,'8760 Data'!J3254,'8760 Data'!K3254,'8760 Data'!L3254,'8760 Data'!M3254,'8760 Data'!N3254,'8760 Data'!O3254,'8760 Data'!P3254,'8760 Data'!Q3254,'8760 Data'!R3254,'8760 Data'!S3254,'8760 Data'!T3254,'8760 Data'!U3254)</f>
        <v>0</v>
      </c>
      <c r="I3254" s="591" t="e">
        <f>H3254/'Output Sheet'!$B$8</f>
        <v>#DIV/0!</v>
      </c>
      <c r="J3254" s="596"/>
      <c r="K3254" s="560"/>
      <c r="L3254" s="560"/>
      <c r="M3254" s="560"/>
      <c r="N3254" s="560"/>
      <c r="O3254" s="560"/>
      <c r="P3254" s="560"/>
      <c r="Q3254" s="560"/>
      <c r="R3254" s="560"/>
      <c r="S3254" s="560"/>
      <c r="T3254" s="560"/>
      <c r="U3254" s="560"/>
    </row>
    <row r="3255" spans="1:21">
      <c r="A3255" s="593">
        <f t="shared" si="300"/>
        <v>41410</v>
      </c>
      <c r="B3255" s="594">
        <v>41410.583521527777</v>
      </c>
      <c r="C3255" s="560">
        <f t="shared" si="301"/>
        <v>2013</v>
      </c>
      <c r="D3255" s="560">
        <f t="shared" si="302"/>
        <v>5</v>
      </c>
      <c r="E3255" s="560">
        <f t="shared" si="303"/>
        <v>16</v>
      </c>
      <c r="F3255" s="560">
        <f t="shared" si="304"/>
        <v>14</v>
      </c>
      <c r="G3255" s="595">
        <f t="shared" si="305"/>
        <v>5</v>
      </c>
      <c r="H3255" s="590">
        <f>CHOOSE('Output Sheet'!$B$4,'8760 Data'!J3255,'8760 Data'!K3255,'8760 Data'!L3255,'8760 Data'!M3255,'8760 Data'!N3255,'8760 Data'!O3255,'8760 Data'!P3255,'8760 Data'!Q3255,'8760 Data'!R3255,'8760 Data'!S3255,'8760 Data'!T3255,'8760 Data'!U3255)</f>
        <v>0</v>
      </c>
      <c r="I3255" s="591" t="e">
        <f>H3255/'Output Sheet'!$B$8</f>
        <v>#DIV/0!</v>
      </c>
      <c r="J3255" s="596"/>
      <c r="K3255" s="560"/>
      <c r="L3255" s="560"/>
      <c r="M3255" s="560"/>
      <c r="N3255" s="560"/>
      <c r="O3255" s="560"/>
      <c r="P3255" s="560"/>
      <c r="Q3255" s="560"/>
      <c r="R3255" s="560"/>
      <c r="S3255" s="560"/>
      <c r="T3255" s="560"/>
      <c r="U3255" s="560"/>
    </row>
    <row r="3256" spans="1:21">
      <c r="A3256" s="593">
        <f t="shared" si="300"/>
        <v>41410</v>
      </c>
      <c r="B3256" s="594">
        <v>41410.625188252314</v>
      </c>
      <c r="C3256" s="560">
        <f t="shared" si="301"/>
        <v>2013</v>
      </c>
      <c r="D3256" s="560">
        <f t="shared" si="302"/>
        <v>5</v>
      </c>
      <c r="E3256" s="560">
        <f t="shared" si="303"/>
        <v>16</v>
      </c>
      <c r="F3256" s="560">
        <f t="shared" si="304"/>
        <v>15</v>
      </c>
      <c r="G3256" s="595">
        <f t="shared" si="305"/>
        <v>5</v>
      </c>
      <c r="H3256" s="590">
        <f>CHOOSE('Output Sheet'!$B$4,'8760 Data'!J3256,'8760 Data'!K3256,'8760 Data'!L3256,'8760 Data'!M3256,'8760 Data'!N3256,'8760 Data'!O3256,'8760 Data'!P3256,'8760 Data'!Q3256,'8760 Data'!R3256,'8760 Data'!S3256,'8760 Data'!T3256,'8760 Data'!U3256)</f>
        <v>0</v>
      </c>
      <c r="I3256" s="591" t="e">
        <f>H3256/'Output Sheet'!$B$8</f>
        <v>#DIV/0!</v>
      </c>
      <c r="J3256" s="596"/>
      <c r="K3256" s="560"/>
      <c r="L3256" s="560"/>
      <c r="M3256" s="560"/>
      <c r="N3256" s="560"/>
      <c r="O3256" s="560"/>
      <c r="P3256" s="560"/>
      <c r="Q3256" s="560"/>
      <c r="R3256" s="560"/>
      <c r="S3256" s="560"/>
      <c r="T3256" s="560"/>
      <c r="U3256" s="560"/>
    </row>
    <row r="3257" spans="1:21">
      <c r="A3257" s="593">
        <f t="shared" si="300"/>
        <v>41410</v>
      </c>
      <c r="B3257" s="594">
        <v>41410.666854976851</v>
      </c>
      <c r="C3257" s="560">
        <f t="shared" si="301"/>
        <v>2013</v>
      </c>
      <c r="D3257" s="560">
        <f t="shared" si="302"/>
        <v>5</v>
      </c>
      <c r="E3257" s="560">
        <f t="shared" si="303"/>
        <v>16</v>
      </c>
      <c r="F3257" s="560">
        <f t="shared" si="304"/>
        <v>16</v>
      </c>
      <c r="G3257" s="595">
        <f t="shared" si="305"/>
        <v>5</v>
      </c>
      <c r="H3257" s="590">
        <f>CHOOSE('Output Sheet'!$B$4,'8760 Data'!J3257,'8760 Data'!K3257,'8760 Data'!L3257,'8760 Data'!M3257,'8760 Data'!N3257,'8760 Data'!O3257,'8760 Data'!P3257,'8760 Data'!Q3257,'8760 Data'!R3257,'8760 Data'!S3257,'8760 Data'!T3257,'8760 Data'!U3257)</f>
        <v>0</v>
      </c>
      <c r="I3257" s="591" t="e">
        <f>H3257/'Output Sheet'!$B$8</f>
        <v>#DIV/0!</v>
      </c>
      <c r="J3257" s="596"/>
      <c r="K3257" s="560"/>
      <c r="L3257" s="560"/>
      <c r="M3257" s="560"/>
      <c r="N3257" s="560"/>
      <c r="O3257" s="560"/>
      <c r="P3257" s="560"/>
      <c r="Q3257" s="560"/>
      <c r="R3257" s="560"/>
      <c r="S3257" s="560"/>
      <c r="T3257" s="560"/>
      <c r="U3257" s="560"/>
    </row>
    <row r="3258" spans="1:21">
      <c r="A3258" s="593">
        <f t="shared" si="300"/>
        <v>41410</v>
      </c>
      <c r="B3258" s="594">
        <v>41410.708521701388</v>
      </c>
      <c r="C3258" s="560">
        <f t="shared" si="301"/>
        <v>2013</v>
      </c>
      <c r="D3258" s="560">
        <f t="shared" si="302"/>
        <v>5</v>
      </c>
      <c r="E3258" s="560">
        <f t="shared" si="303"/>
        <v>16</v>
      </c>
      <c r="F3258" s="560">
        <f t="shared" si="304"/>
        <v>17</v>
      </c>
      <c r="G3258" s="595">
        <f t="shared" si="305"/>
        <v>5</v>
      </c>
      <c r="H3258" s="590">
        <f>CHOOSE('Output Sheet'!$B$4,'8760 Data'!J3258,'8760 Data'!K3258,'8760 Data'!L3258,'8760 Data'!M3258,'8760 Data'!N3258,'8760 Data'!O3258,'8760 Data'!P3258,'8760 Data'!Q3258,'8760 Data'!R3258,'8760 Data'!S3258,'8760 Data'!T3258,'8760 Data'!U3258)</f>
        <v>0</v>
      </c>
      <c r="I3258" s="591" t="e">
        <f>H3258/'Output Sheet'!$B$8</f>
        <v>#DIV/0!</v>
      </c>
      <c r="J3258" s="596"/>
      <c r="K3258" s="560"/>
      <c r="L3258" s="560"/>
      <c r="M3258" s="560"/>
      <c r="N3258" s="560"/>
      <c r="O3258" s="560"/>
      <c r="P3258" s="560"/>
      <c r="Q3258" s="560"/>
      <c r="R3258" s="560"/>
      <c r="S3258" s="560"/>
      <c r="T3258" s="560"/>
      <c r="U3258" s="560"/>
    </row>
    <row r="3259" spans="1:21">
      <c r="A3259" s="593">
        <f t="shared" si="300"/>
        <v>41410</v>
      </c>
      <c r="B3259" s="594">
        <v>41410.750188425925</v>
      </c>
      <c r="C3259" s="560">
        <f t="shared" si="301"/>
        <v>2013</v>
      </c>
      <c r="D3259" s="560">
        <f t="shared" si="302"/>
        <v>5</v>
      </c>
      <c r="E3259" s="560">
        <f t="shared" si="303"/>
        <v>16</v>
      </c>
      <c r="F3259" s="560">
        <f t="shared" si="304"/>
        <v>18</v>
      </c>
      <c r="G3259" s="595">
        <f t="shared" si="305"/>
        <v>5</v>
      </c>
      <c r="H3259" s="590">
        <f>CHOOSE('Output Sheet'!$B$4,'8760 Data'!J3259,'8760 Data'!K3259,'8760 Data'!L3259,'8760 Data'!M3259,'8760 Data'!N3259,'8760 Data'!O3259,'8760 Data'!P3259,'8760 Data'!Q3259,'8760 Data'!R3259,'8760 Data'!S3259,'8760 Data'!T3259,'8760 Data'!U3259)</f>
        <v>0</v>
      </c>
      <c r="I3259" s="591" t="e">
        <f>H3259/'Output Sheet'!$B$8</f>
        <v>#DIV/0!</v>
      </c>
      <c r="J3259" s="596"/>
      <c r="K3259" s="560"/>
      <c r="L3259" s="560"/>
      <c r="M3259" s="560"/>
      <c r="N3259" s="560"/>
      <c r="O3259" s="560"/>
      <c r="P3259" s="560"/>
      <c r="Q3259" s="560"/>
      <c r="R3259" s="560"/>
      <c r="S3259" s="560"/>
      <c r="T3259" s="560"/>
      <c r="U3259" s="560"/>
    </row>
    <row r="3260" spans="1:21">
      <c r="A3260" s="593">
        <f t="shared" si="300"/>
        <v>41410</v>
      </c>
      <c r="B3260" s="594">
        <v>41410.791855150463</v>
      </c>
      <c r="C3260" s="560">
        <f t="shared" si="301"/>
        <v>2013</v>
      </c>
      <c r="D3260" s="560">
        <f t="shared" si="302"/>
        <v>5</v>
      </c>
      <c r="E3260" s="560">
        <f t="shared" si="303"/>
        <v>16</v>
      </c>
      <c r="F3260" s="560">
        <f t="shared" si="304"/>
        <v>19</v>
      </c>
      <c r="G3260" s="595">
        <f t="shared" si="305"/>
        <v>5</v>
      </c>
      <c r="H3260" s="590">
        <f>CHOOSE('Output Sheet'!$B$4,'8760 Data'!J3260,'8760 Data'!K3260,'8760 Data'!L3260,'8760 Data'!M3260,'8760 Data'!N3260,'8760 Data'!O3260,'8760 Data'!P3260,'8760 Data'!Q3260,'8760 Data'!R3260,'8760 Data'!S3260,'8760 Data'!T3260,'8760 Data'!U3260)</f>
        <v>0</v>
      </c>
      <c r="I3260" s="591" t="e">
        <f>H3260/'Output Sheet'!$B$8</f>
        <v>#DIV/0!</v>
      </c>
      <c r="J3260" s="596"/>
      <c r="K3260" s="560"/>
      <c r="L3260" s="560"/>
      <c r="M3260" s="560"/>
      <c r="N3260" s="560"/>
      <c r="O3260" s="560"/>
      <c r="P3260" s="560"/>
      <c r="Q3260" s="560"/>
      <c r="R3260" s="560"/>
      <c r="S3260" s="560"/>
      <c r="T3260" s="560"/>
      <c r="U3260" s="560"/>
    </row>
    <row r="3261" spans="1:21">
      <c r="A3261" s="593">
        <f t="shared" si="300"/>
        <v>41410</v>
      </c>
      <c r="B3261" s="594">
        <v>41410.833521875</v>
      </c>
      <c r="C3261" s="560">
        <f t="shared" si="301"/>
        <v>2013</v>
      </c>
      <c r="D3261" s="560">
        <f t="shared" si="302"/>
        <v>5</v>
      </c>
      <c r="E3261" s="560">
        <f t="shared" si="303"/>
        <v>16</v>
      </c>
      <c r="F3261" s="560">
        <f t="shared" si="304"/>
        <v>20</v>
      </c>
      <c r="G3261" s="595">
        <f t="shared" si="305"/>
        <v>5</v>
      </c>
      <c r="H3261" s="590">
        <f>CHOOSE('Output Sheet'!$B$4,'8760 Data'!J3261,'8760 Data'!K3261,'8760 Data'!L3261,'8760 Data'!M3261,'8760 Data'!N3261,'8760 Data'!O3261,'8760 Data'!P3261,'8760 Data'!Q3261,'8760 Data'!R3261,'8760 Data'!S3261,'8760 Data'!T3261,'8760 Data'!U3261)</f>
        <v>0</v>
      </c>
      <c r="I3261" s="591" t="e">
        <f>H3261/'Output Sheet'!$B$8</f>
        <v>#DIV/0!</v>
      </c>
      <c r="J3261" s="596"/>
      <c r="K3261" s="560"/>
      <c r="L3261" s="560"/>
      <c r="M3261" s="560"/>
      <c r="N3261" s="560"/>
      <c r="O3261" s="560"/>
      <c r="P3261" s="560"/>
      <c r="Q3261" s="560"/>
      <c r="R3261" s="560"/>
      <c r="S3261" s="560"/>
      <c r="T3261" s="560"/>
      <c r="U3261" s="560"/>
    </row>
    <row r="3262" spans="1:21">
      <c r="A3262" s="593">
        <f t="shared" si="300"/>
        <v>41410</v>
      </c>
      <c r="B3262" s="594">
        <v>41410.875188599537</v>
      </c>
      <c r="C3262" s="560">
        <f t="shared" si="301"/>
        <v>2013</v>
      </c>
      <c r="D3262" s="560">
        <f t="shared" si="302"/>
        <v>5</v>
      </c>
      <c r="E3262" s="560">
        <f t="shared" si="303"/>
        <v>16</v>
      </c>
      <c r="F3262" s="560">
        <f t="shared" si="304"/>
        <v>21</v>
      </c>
      <c r="G3262" s="595">
        <f t="shared" si="305"/>
        <v>5</v>
      </c>
      <c r="H3262" s="590">
        <f>CHOOSE('Output Sheet'!$B$4,'8760 Data'!J3262,'8760 Data'!K3262,'8760 Data'!L3262,'8760 Data'!M3262,'8760 Data'!N3262,'8760 Data'!O3262,'8760 Data'!P3262,'8760 Data'!Q3262,'8760 Data'!R3262,'8760 Data'!S3262,'8760 Data'!T3262,'8760 Data'!U3262)</f>
        <v>0</v>
      </c>
      <c r="I3262" s="591" t="e">
        <f>H3262/'Output Sheet'!$B$8</f>
        <v>#DIV/0!</v>
      </c>
      <c r="J3262" s="596"/>
      <c r="K3262" s="560"/>
      <c r="L3262" s="560"/>
      <c r="M3262" s="560"/>
      <c r="N3262" s="560"/>
      <c r="O3262" s="560"/>
      <c r="P3262" s="560"/>
      <c r="Q3262" s="560"/>
      <c r="R3262" s="560"/>
      <c r="S3262" s="560"/>
      <c r="T3262" s="560"/>
      <c r="U3262" s="560"/>
    </row>
    <row r="3263" spans="1:21">
      <c r="A3263" s="593">
        <f t="shared" si="300"/>
        <v>41410</v>
      </c>
      <c r="B3263" s="594">
        <v>41410.916855324074</v>
      </c>
      <c r="C3263" s="560">
        <f t="shared" si="301"/>
        <v>2013</v>
      </c>
      <c r="D3263" s="560">
        <f t="shared" si="302"/>
        <v>5</v>
      </c>
      <c r="E3263" s="560">
        <f t="shared" si="303"/>
        <v>16</v>
      </c>
      <c r="F3263" s="560">
        <f t="shared" si="304"/>
        <v>22</v>
      </c>
      <c r="G3263" s="595">
        <f t="shared" si="305"/>
        <v>5</v>
      </c>
      <c r="H3263" s="590">
        <f>CHOOSE('Output Sheet'!$B$4,'8760 Data'!J3263,'8760 Data'!K3263,'8760 Data'!L3263,'8760 Data'!M3263,'8760 Data'!N3263,'8760 Data'!O3263,'8760 Data'!P3263,'8760 Data'!Q3263,'8760 Data'!R3263,'8760 Data'!S3263,'8760 Data'!T3263,'8760 Data'!U3263)</f>
        <v>0</v>
      </c>
      <c r="I3263" s="591" t="e">
        <f>H3263/'Output Sheet'!$B$8</f>
        <v>#DIV/0!</v>
      </c>
      <c r="J3263" s="596"/>
      <c r="K3263" s="560"/>
      <c r="L3263" s="560"/>
      <c r="M3263" s="560"/>
      <c r="N3263" s="560"/>
      <c r="O3263" s="560"/>
      <c r="P3263" s="560"/>
      <c r="Q3263" s="560"/>
      <c r="R3263" s="560"/>
      <c r="S3263" s="560"/>
      <c r="T3263" s="560"/>
      <c r="U3263" s="560"/>
    </row>
    <row r="3264" spans="1:21">
      <c r="A3264" s="593">
        <f t="shared" si="300"/>
        <v>41410</v>
      </c>
      <c r="B3264" s="594">
        <v>41410.958522048611</v>
      </c>
      <c r="C3264" s="560">
        <f t="shared" si="301"/>
        <v>2013</v>
      </c>
      <c r="D3264" s="560">
        <f t="shared" si="302"/>
        <v>5</v>
      </c>
      <c r="E3264" s="560">
        <f t="shared" si="303"/>
        <v>16</v>
      </c>
      <c r="F3264" s="560">
        <f t="shared" si="304"/>
        <v>23</v>
      </c>
      <c r="G3264" s="595">
        <f t="shared" si="305"/>
        <v>5</v>
      </c>
      <c r="H3264" s="590">
        <f>CHOOSE('Output Sheet'!$B$4,'8760 Data'!J3264,'8760 Data'!K3264,'8760 Data'!L3264,'8760 Data'!M3264,'8760 Data'!N3264,'8760 Data'!O3264,'8760 Data'!P3264,'8760 Data'!Q3264,'8760 Data'!R3264,'8760 Data'!S3264,'8760 Data'!T3264,'8760 Data'!U3264)</f>
        <v>0</v>
      </c>
      <c r="I3264" s="591" t="e">
        <f>H3264/'Output Sheet'!$B$8</f>
        <v>#DIV/0!</v>
      </c>
      <c r="J3264" s="596"/>
      <c r="K3264" s="560"/>
      <c r="L3264" s="560"/>
      <c r="M3264" s="560"/>
      <c r="N3264" s="560"/>
      <c r="O3264" s="560"/>
      <c r="P3264" s="560"/>
      <c r="Q3264" s="560"/>
      <c r="R3264" s="560"/>
      <c r="S3264" s="560"/>
      <c r="T3264" s="560"/>
      <c r="U3264" s="560"/>
    </row>
    <row r="3265" spans="1:21">
      <c r="A3265" s="593">
        <f t="shared" si="300"/>
        <v>41411</v>
      </c>
      <c r="B3265" s="594">
        <v>41411.000188773149</v>
      </c>
      <c r="C3265" s="560">
        <f t="shared" si="301"/>
        <v>2013</v>
      </c>
      <c r="D3265" s="560">
        <f t="shared" si="302"/>
        <v>5</v>
      </c>
      <c r="E3265" s="560">
        <f t="shared" si="303"/>
        <v>17</v>
      </c>
      <c r="F3265" s="560">
        <f t="shared" si="304"/>
        <v>24</v>
      </c>
      <c r="G3265" s="595">
        <f t="shared" si="305"/>
        <v>6</v>
      </c>
      <c r="H3265" s="590">
        <f>CHOOSE('Output Sheet'!$B$4,'8760 Data'!J3265,'8760 Data'!K3265,'8760 Data'!L3265,'8760 Data'!M3265,'8760 Data'!N3265,'8760 Data'!O3265,'8760 Data'!P3265,'8760 Data'!Q3265,'8760 Data'!R3265,'8760 Data'!S3265,'8760 Data'!T3265,'8760 Data'!U3265)</f>
        <v>0</v>
      </c>
      <c r="I3265" s="591" t="e">
        <f>H3265/'Output Sheet'!$B$8</f>
        <v>#DIV/0!</v>
      </c>
      <c r="J3265" s="596"/>
      <c r="K3265" s="560"/>
      <c r="L3265" s="560"/>
      <c r="M3265" s="560"/>
      <c r="N3265" s="560"/>
      <c r="O3265" s="560"/>
      <c r="P3265" s="560"/>
      <c r="Q3265" s="560"/>
      <c r="R3265" s="560"/>
      <c r="S3265" s="560"/>
      <c r="T3265" s="560"/>
      <c r="U3265" s="560"/>
    </row>
    <row r="3266" spans="1:21">
      <c r="A3266" s="593">
        <f t="shared" si="300"/>
        <v>41411</v>
      </c>
      <c r="B3266" s="594">
        <v>41411.041855497686</v>
      </c>
      <c r="C3266" s="560">
        <f t="shared" si="301"/>
        <v>2013</v>
      </c>
      <c r="D3266" s="560">
        <f t="shared" si="302"/>
        <v>5</v>
      </c>
      <c r="E3266" s="560">
        <f t="shared" si="303"/>
        <v>17</v>
      </c>
      <c r="F3266" s="560">
        <f t="shared" si="304"/>
        <v>1</v>
      </c>
      <c r="G3266" s="595">
        <f t="shared" si="305"/>
        <v>6</v>
      </c>
      <c r="H3266" s="590">
        <f>CHOOSE('Output Sheet'!$B$4,'8760 Data'!J3266,'8760 Data'!K3266,'8760 Data'!L3266,'8760 Data'!M3266,'8760 Data'!N3266,'8760 Data'!O3266,'8760 Data'!P3266,'8760 Data'!Q3266,'8760 Data'!R3266,'8760 Data'!S3266,'8760 Data'!T3266,'8760 Data'!U3266)</f>
        <v>0</v>
      </c>
      <c r="I3266" s="591" t="e">
        <f>H3266/'Output Sheet'!$B$8</f>
        <v>#DIV/0!</v>
      </c>
      <c r="J3266" s="596"/>
      <c r="K3266" s="560"/>
      <c r="L3266" s="560"/>
      <c r="M3266" s="560"/>
      <c r="N3266" s="560"/>
      <c r="O3266" s="560"/>
      <c r="P3266" s="560"/>
      <c r="Q3266" s="560"/>
      <c r="R3266" s="560"/>
      <c r="S3266" s="560"/>
      <c r="T3266" s="560"/>
      <c r="U3266" s="560"/>
    </row>
    <row r="3267" spans="1:21">
      <c r="A3267" s="593">
        <f t="shared" ref="A3267:A3330" si="306">DATE(C3267,D3267,E3267)</f>
        <v>41411</v>
      </c>
      <c r="B3267" s="594">
        <v>41411.083522222223</v>
      </c>
      <c r="C3267" s="560">
        <f t="shared" ref="C3267:C3330" si="307">YEAR(B3267)</f>
        <v>2013</v>
      </c>
      <c r="D3267" s="560">
        <f t="shared" ref="D3267:D3330" si="308">MONTH(B3267)</f>
        <v>5</v>
      </c>
      <c r="E3267" s="560">
        <f t="shared" ref="E3267:E3330" si="309">DAY(B3267)</f>
        <v>17</v>
      </c>
      <c r="F3267" s="560">
        <f t="shared" ref="F3267:F3330" si="310">IF(HOUR(B3267)&lt;&gt;0,HOUR(B3267),24)</f>
        <v>2</v>
      </c>
      <c r="G3267" s="595">
        <f t="shared" ref="G3267:G3330" si="311">WEEKDAY(B3267,1)</f>
        <v>6</v>
      </c>
      <c r="H3267" s="590">
        <f>CHOOSE('Output Sheet'!$B$4,'8760 Data'!J3267,'8760 Data'!K3267,'8760 Data'!L3267,'8760 Data'!M3267,'8760 Data'!N3267,'8760 Data'!O3267,'8760 Data'!P3267,'8760 Data'!Q3267,'8760 Data'!R3267,'8760 Data'!S3267,'8760 Data'!T3267,'8760 Data'!U3267)</f>
        <v>0</v>
      </c>
      <c r="I3267" s="591" t="e">
        <f>H3267/'Output Sheet'!$B$8</f>
        <v>#DIV/0!</v>
      </c>
      <c r="J3267" s="596"/>
      <c r="K3267" s="560"/>
      <c r="L3267" s="560"/>
      <c r="M3267" s="560"/>
      <c r="N3267" s="560"/>
      <c r="O3267" s="560"/>
      <c r="P3267" s="560"/>
      <c r="Q3267" s="560"/>
      <c r="R3267" s="560"/>
      <c r="S3267" s="560"/>
      <c r="T3267" s="560"/>
      <c r="U3267" s="560"/>
    </row>
    <row r="3268" spans="1:21">
      <c r="A3268" s="593">
        <f t="shared" si="306"/>
        <v>41411</v>
      </c>
      <c r="B3268" s="594">
        <v>41411.12518894676</v>
      </c>
      <c r="C3268" s="560">
        <f t="shared" si="307"/>
        <v>2013</v>
      </c>
      <c r="D3268" s="560">
        <f t="shared" si="308"/>
        <v>5</v>
      </c>
      <c r="E3268" s="560">
        <f t="shared" si="309"/>
        <v>17</v>
      </c>
      <c r="F3268" s="560">
        <f t="shared" si="310"/>
        <v>3</v>
      </c>
      <c r="G3268" s="595">
        <f t="shared" si="311"/>
        <v>6</v>
      </c>
      <c r="H3268" s="590">
        <f>CHOOSE('Output Sheet'!$B$4,'8760 Data'!J3268,'8760 Data'!K3268,'8760 Data'!L3268,'8760 Data'!M3268,'8760 Data'!N3268,'8760 Data'!O3268,'8760 Data'!P3268,'8760 Data'!Q3268,'8760 Data'!R3268,'8760 Data'!S3268,'8760 Data'!T3268,'8760 Data'!U3268)</f>
        <v>0</v>
      </c>
      <c r="I3268" s="591" t="e">
        <f>H3268/'Output Sheet'!$B$8</f>
        <v>#DIV/0!</v>
      </c>
      <c r="J3268" s="596"/>
      <c r="K3268" s="560"/>
      <c r="L3268" s="560"/>
      <c r="M3268" s="560"/>
      <c r="N3268" s="560"/>
      <c r="O3268" s="560"/>
      <c r="P3268" s="560"/>
      <c r="Q3268" s="560"/>
      <c r="R3268" s="560"/>
      <c r="S3268" s="560"/>
      <c r="T3268" s="560"/>
      <c r="U3268" s="560"/>
    </row>
    <row r="3269" spans="1:21">
      <c r="A3269" s="593">
        <f t="shared" si="306"/>
        <v>41411</v>
      </c>
      <c r="B3269" s="594">
        <v>41411.166855671298</v>
      </c>
      <c r="C3269" s="560">
        <f t="shared" si="307"/>
        <v>2013</v>
      </c>
      <c r="D3269" s="560">
        <f t="shared" si="308"/>
        <v>5</v>
      </c>
      <c r="E3269" s="560">
        <f t="shared" si="309"/>
        <v>17</v>
      </c>
      <c r="F3269" s="560">
        <f t="shared" si="310"/>
        <v>4</v>
      </c>
      <c r="G3269" s="595">
        <f t="shared" si="311"/>
        <v>6</v>
      </c>
      <c r="H3269" s="590">
        <f>CHOOSE('Output Sheet'!$B$4,'8760 Data'!J3269,'8760 Data'!K3269,'8760 Data'!L3269,'8760 Data'!M3269,'8760 Data'!N3269,'8760 Data'!O3269,'8760 Data'!P3269,'8760 Data'!Q3269,'8760 Data'!R3269,'8760 Data'!S3269,'8760 Data'!T3269,'8760 Data'!U3269)</f>
        <v>0</v>
      </c>
      <c r="I3269" s="591" t="e">
        <f>H3269/'Output Sheet'!$B$8</f>
        <v>#DIV/0!</v>
      </c>
      <c r="J3269" s="596"/>
      <c r="K3269" s="560"/>
      <c r="L3269" s="560"/>
      <c r="M3269" s="560"/>
      <c r="N3269" s="560"/>
      <c r="O3269" s="560"/>
      <c r="P3269" s="560"/>
      <c r="Q3269" s="560"/>
      <c r="R3269" s="560"/>
      <c r="S3269" s="560"/>
      <c r="T3269" s="560"/>
      <c r="U3269" s="560"/>
    </row>
    <row r="3270" spans="1:21">
      <c r="A3270" s="593">
        <f t="shared" si="306"/>
        <v>41411</v>
      </c>
      <c r="B3270" s="594">
        <v>41411.208522395835</v>
      </c>
      <c r="C3270" s="560">
        <f t="shared" si="307"/>
        <v>2013</v>
      </c>
      <c r="D3270" s="560">
        <f t="shared" si="308"/>
        <v>5</v>
      </c>
      <c r="E3270" s="560">
        <f t="shared" si="309"/>
        <v>17</v>
      </c>
      <c r="F3270" s="560">
        <f t="shared" si="310"/>
        <v>5</v>
      </c>
      <c r="G3270" s="595">
        <f t="shared" si="311"/>
        <v>6</v>
      </c>
      <c r="H3270" s="590">
        <f>CHOOSE('Output Sheet'!$B$4,'8760 Data'!J3270,'8760 Data'!K3270,'8760 Data'!L3270,'8760 Data'!M3270,'8760 Data'!N3270,'8760 Data'!O3270,'8760 Data'!P3270,'8760 Data'!Q3270,'8760 Data'!R3270,'8760 Data'!S3270,'8760 Data'!T3270,'8760 Data'!U3270)</f>
        <v>0</v>
      </c>
      <c r="I3270" s="591" t="e">
        <f>H3270/'Output Sheet'!$B$8</f>
        <v>#DIV/0!</v>
      </c>
      <c r="J3270" s="596"/>
      <c r="K3270" s="560"/>
      <c r="L3270" s="560"/>
      <c r="M3270" s="560"/>
      <c r="N3270" s="560"/>
      <c r="O3270" s="560"/>
      <c r="P3270" s="560"/>
      <c r="Q3270" s="560"/>
      <c r="R3270" s="560"/>
      <c r="S3270" s="560"/>
      <c r="T3270" s="560"/>
      <c r="U3270" s="560"/>
    </row>
    <row r="3271" spans="1:21">
      <c r="A3271" s="593">
        <f t="shared" si="306"/>
        <v>41411</v>
      </c>
      <c r="B3271" s="594">
        <v>41411.250189120372</v>
      </c>
      <c r="C3271" s="560">
        <f t="shared" si="307"/>
        <v>2013</v>
      </c>
      <c r="D3271" s="560">
        <f t="shared" si="308"/>
        <v>5</v>
      </c>
      <c r="E3271" s="560">
        <f t="shared" si="309"/>
        <v>17</v>
      </c>
      <c r="F3271" s="560">
        <f t="shared" si="310"/>
        <v>6</v>
      </c>
      <c r="G3271" s="595">
        <f t="shared" si="311"/>
        <v>6</v>
      </c>
      <c r="H3271" s="590">
        <f>CHOOSE('Output Sheet'!$B$4,'8760 Data'!J3271,'8760 Data'!K3271,'8760 Data'!L3271,'8760 Data'!M3271,'8760 Data'!N3271,'8760 Data'!O3271,'8760 Data'!P3271,'8760 Data'!Q3271,'8760 Data'!R3271,'8760 Data'!S3271,'8760 Data'!T3271,'8760 Data'!U3271)</f>
        <v>0</v>
      </c>
      <c r="I3271" s="591" t="e">
        <f>H3271/'Output Sheet'!$B$8</f>
        <v>#DIV/0!</v>
      </c>
      <c r="J3271" s="596"/>
      <c r="K3271" s="560"/>
      <c r="L3271" s="560"/>
      <c r="M3271" s="560"/>
      <c r="N3271" s="560"/>
      <c r="O3271" s="560"/>
      <c r="P3271" s="560"/>
      <c r="Q3271" s="560"/>
      <c r="R3271" s="560"/>
      <c r="S3271" s="560"/>
      <c r="T3271" s="560"/>
      <c r="U3271" s="560"/>
    </row>
    <row r="3272" spans="1:21">
      <c r="A3272" s="593">
        <f t="shared" si="306"/>
        <v>41411</v>
      </c>
      <c r="B3272" s="594">
        <v>41411.291855844909</v>
      </c>
      <c r="C3272" s="560">
        <f t="shared" si="307"/>
        <v>2013</v>
      </c>
      <c r="D3272" s="560">
        <f t="shared" si="308"/>
        <v>5</v>
      </c>
      <c r="E3272" s="560">
        <f t="shared" si="309"/>
        <v>17</v>
      </c>
      <c r="F3272" s="560">
        <f t="shared" si="310"/>
        <v>7</v>
      </c>
      <c r="G3272" s="595">
        <f t="shared" si="311"/>
        <v>6</v>
      </c>
      <c r="H3272" s="590">
        <f>CHOOSE('Output Sheet'!$B$4,'8760 Data'!J3272,'8760 Data'!K3272,'8760 Data'!L3272,'8760 Data'!M3272,'8760 Data'!N3272,'8760 Data'!O3272,'8760 Data'!P3272,'8760 Data'!Q3272,'8760 Data'!R3272,'8760 Data'!S3272,'8760 Data'!T3272,'8760 Data'!U3272)</f>
        <v>0</v>
      </c>
      <c r="I3272" s="591" t="e">
        <f>H3272/'Output Sheet'!$B$8</f>
        <v>#DIV/0!</v>
      </c>
      <c r="J3272" s="596"/>
      <c r="K3272" s="560"/>
      <c r="L3272" s="560"/>
      <c r="M3272" s="560"/>
      <c r="N3272" s="560"/>
      <c r="O3272" s="560"/>
      <c r="P3272" s="560"/>
      <c r="Q3272" s="560"/>
      <c r="R3272" s="560"/>
      <c r="S3272" s="560"/>
      <c r="T3272" s="560"/>
      <c r="U3272" s="560"/>
    </row>
    <row r="3273" spans="1:21">
      <c r="A3273" s="593">
        <f t="shared" si="306"/>
        <v>41411</v>
      </c>
      <c r="B3273" s="594">
        <v>41411.333522569446</v>
      </c>
      <c r="C3273" s="560">
        <f t="shared" si="307"/>
        <v>2013</v>
      </c>
      <c r="D3273" s="560">
        <f t="shared" si="308"/>
        <v>5</v>
      </c>
      <c r="E3273" s="560">
        <f t="shared" si="309"/>
        <v>17</v>
      </c>
      <c r="F3273" s="560">
        <f t="shared" si="310"/>
        <v>8</v>
      </c>
      <c r="G3273" s="595">
        <f t="shared" si="311"/>
        <v>6</v>
      </c>
      <c r="H3273" s="590">
        <f>CHOOSE('Output Sheet'!$B$4,'8760 Data'!J3273,'8760 Data'!K3273,'8760 Data'!L3273,'8760 Data'!M3273,'8760 Data'!N3273,'8760 Data'!O3273,'8760 Data'!P3273,'8760 Data'!Q3273,'8760 Data'!R3273,'8760 Data'!S3273,'8760 Data'!T3273,'8760 Data'!U3273)</f>
        <v>0</v>
      </c>
      <c r="I3273" s="591" t="e">
        <f>H3273/'Output Sheet'!$B$8</f>
        <v>#DIV/0!</v>
      </c>
      <c r="J3273" s="596"/>
      <c r="K3273" s="560"/>
      <c r="L3273" s="560"/>
      <c r="M3273" s="560"/>
      <c r="N3273" s="560"/>
      <c r="O3273" s="560"/>
      <c r="P3273" s="560"/>
      <c r="Q3273" s="560"/>
      <c r="R3273" s="560"/>
      <c r="S3273" s="560"/>
      <c r="T3273" s="560"/>
      <c r="U3273" s="560"/>
    </row>
    <row r="3274" spans="1:21">
      <c r="A3274" s="593">
        <f t="shared" si="306"/>
        <v>41411</v>
      </c>
      <c r="B3274" s="594">
        <v>41411.375189293984</v>
      </c>
      <c r="C3274" s="560">
        <f t="shared" si="307"/>
        <v>2013</v>
      </c>
      <c r="D3274" s="560">
        <f t="shared" si="308"/>
        <v>5</v>
      </c>
      <c r="E3274" s="560">
        <f t="shared" si="309"/>
        <v>17</v>
      </c>
      <c r="F3274" s="560">
        <f t="shared" si="310"/>
        <v>9</v>
      </c>
      <c r="G3274" s="595">
        <f t="shared" si="311"/>
        <v>6</v>
      </c>
      <c r="H3274" s="590">
        <f>CHOOSE('Output Sheet'!$B$4,'8760 Data'!J3274,'8760 Data'!K3274,'8760 Data'!L3274,'8760 Data'!M3274,'8760 Data'!N3274,'8760 Data'!O3274,'8760 Data'!P3274,'8760 Data'!Q3274,'8760 Data'!R3274,'8760 Data'!S3274,'8760 Data'!T3274,'8760 Data'!U3274)</f>
        <v>0</v>
      </c>
      <c r="I3274" s="591" t="e">
        <f>H3274/'Output Sheet'!$B$8</f>
        <v>#DIV/0!</v>
      </c>
      <c r="J3274" s="596"/>
      <c r="K3274" s="560"/>
      <c r="L3274" s="560"/>
      <c r="M3274" s="560"/>
      <c r="N3274" s="560"/>
      <c r="O3274" s="560"/>
      <c r="P3274" s="560"/>
      <c r="Q3274" s="560"/>
      <c r="R3274" s="560"/>
      <c r="S3274" s="560"/>
      <c r="T3274" s="560"/>
      <c r="U3274" s="560"/>
    </row>
    <row r="3275" spans="1:21">
      <c r="A3275" s="593">
        <f t="shared" si="306"/>
        <v>41411</v>
      </c>
      <c r="B3275" s="594">
        <v>41411.416856018521</v>
      </c>
      <c r="C3275" s="560">
        <f t="shared" si="307"/>
        <v>2013</v>
      </c>
      <c r="D3275" s="560">
        <f t="shared" si="308"/>
        <v>5</v>
      </c>
      <c r="E3275" s="560">
        <f t="shared" si="309"/>
        <v>17</v>
      </c>
      <c r="F3275" s="560">
        <f t="shared" si="310"/>
        <v>10</v>
      </c>
      <c r="G3275" s="595">
        <f t="shared" si="311"/>
        <v>6</v>
      </c>
      <c r="H3275" s="590">
        <f>CHOOSE('Output Sheet'!$B$4,'8760 Data'!J3275,'8760 Data'!K3275,'8760 Data'!L3275,'8760 Data'!M3275,'8760 Data'!N3275,'8760 Data'!O3275,'8760 Data'!P3275,'8760 Data'!Q3275,'8760 Data'!R3275,'8760 Data'!S3275,'8760 Data'!T3275,'8760 Data'!U3275)</f>
        <v>0</v>
      </c>
      <c r="I3275" s="591" t="e">
        <f>H3275/'Output Sheet'!$B$8</f>
        <v>#DIV/0!</v>
      </c>
      <c r="J3275" s="596"/>
      <c r="K3275" s="560"/>
      <c r="L3275" s="560"/>
      <c r="M3275" s="560"/>
      <c r="N3275" s="560"/>
      <c r="O3275" s="560"/>
      <c r="P3275" s="560"/>
      <c r="Q3275" s="560"/>
      <c r="R3275" s="560"/>
      <c r="S3275" s="560"/>
      <c r="T3275" s="560"/>
      <c r="U3275" s="560"/>
    </row>
    <row r="3276" spans="1:21">
      <c r="A3276" s="593">
        <f t="shared" si="306"/>
        <v>41411</v>
      </c>
      <c r="B3276" s="594">
        <v>41411.458522743058</v>
      </c>
      <c r="C3276" s="560">
        <f t="shared" si="307"/>
        <v>2013</v>
      </c>
      <c r="D3276" s="560">
        <f t="shared" si="308"/>
        <v>5</v>
      </c>
      <c r="E3276" s="560">
        <f t="shared" si="309"/>
        <v>17</v>
      </c>
      <c r="F3276" s="560">
        <f t="shared" si="310"/>
        <v>11</v>
      </c>
      <c r="G3276" s="595">
        <f t="shared" si="311"/>
        <v>6</v>
      </c>
      <c r="H3276" s="590">
        <f>CHOOSE('Output Sheet'!$B$4,'8760 Data'!J3276,'8760 Data'!K3276,'8760 Data'!L3276,'8760 Data'!M3276,'8760 Data'!N3276,'8760 Data'!O3276,'8760 Data'!P3276,'8760 Data'!Q3276,'8760 Data'!R3276,'8760 Data'!S3276,'8760 Data'!T3276,'8760 Data'!U3276)</f>
        <v>0</v>
      </c>
      <c r="I3276" s="591" t="e">
        <f>H3276/'Output Sheet'!$B$8</f>
        <v>#DIV/0!</v>
      </c>
      <c r="J3276" s="596"/>
      <c r="K3276" s="560"/>
      <c r="L3276" s="560"/>
      <c r="M3276" s="560"/>
      <c r="N3276" s="560"/>
      <c r="O3276" s="560"/>
      <c r="P3276" s="560"/>
      <c r="Q3276" s="560"/>
      <c r="R3276" s="560"/>
      <c r="S3276" s="560"/>
      <c r="T3276" s="560"/>
      <c r="U3276" s="560"/>
    </row>
    <row r="3277" spans="1:21">
      <c r="A3277" s="593">
        <f t="shared" si="306"/>
        <v>41411</v>
      </c>
      <c r="B3277" s="594">
        <v>41411.500189467595</v>
      </c>
      <c r="C3277" s="560">
        <f t="shared" si="307"/>
        <v>2013</v>
      </c>
      <c r="D3277" s="560">
        <f t="shared" si="308"/>
        <v>5</v>
      </c>
      <c r="E3277" s="560">
        <f t="shared" si="309"/>
        <v>17</v>
      </c>
      <c r="F3277" s="560">
        <f t="shared" si="310"/>
        <v>12</v>
      </c>
      <c r="G3277" s="595">
        <f t="shared" si="311"/>
        <v>6</v>
      </c>
      <c r="H3277" s="590">
        <f>CHOOSE('Output Sheet'!$B$4,'8760 Data'!J3277,'8760 Data'!K3277,'8760 Data'!L3277,'8760 Data'!M3277,'8760 Data'!N3277,'8760 Data'!O3277,'8760 Data'!P3277,'8760 Data'!Q3277,'8760 Data'!R3277,'8760 Data'!S3277,'8760 Data'!T3277,'8760 Data'!U3277)</f>
        <v>0</v>
      </c>
      <c r="I3277" s="591" t="e">
        <f>H3277/'Output Sheet'!$B$8</f>
        <v>#DIV/0!</v>
      </c>
      <c r="J3277" s="596"/>
      <c r="K3277" s="560"/>
      <c r="L3277" s="560"/>
      <c r="M3277" s="560"/>
      <c r="N3277" s="560"/>
      <c r="O3277" s="560"/>
      <c r="P3277" s="560"/>
      <c r="Q3277" s="560"/>
      <c r="R3277" s="560"/>
      <c r="S3277" s="560"/>
      <c r="T3277" s="560"/>
      <c r="U3277" s="560"/>
    </row>
    <row r="3278" spans="1:21">
      <c r="A3278" s="593">
        <f t="shared" si="306"/>
        <v>41411</v>
      </c>
      <c r="B3278" s="594">
        <v>41411.541856192132</v>
      </c>
      <c r="C3278" s="560">
        <f t="shared" si="307"/>
        <v>2013</v>
      </c>
      <c r="D3278" s="560">
        <f t="shared" si="308"/>
        <v>5</v>
      </c>
      <c r="E3278" s="560">
        <f t="shared" si="309"/>
        <v>17</v>
      </c>
      <c r="F3278" s="560">
        <f t="shared" si="310"/>
        <v>13</v>
      </c>
      <c r="G3278" s="595">
        <f t="shared" si="311"/>
        <v>6</v>
      </c>
      <c r="H3278" s="590">
        <f>CHOOSE('Output Sheet'!$B$4,'8760 Data'!J3278,'8760 Data'!K3278,'8760 Data'!L3278,'8760 Data'!M3278,'8760 Data'!N3278,'8760 Data'!O3278,'8760 Data'!P3278,'8760 Data'!Q3278,'8760 Data'!R3278,'8760 Data'!S3278,'8760 Data'!T3278,'8760 Data'!U3278)</f>
        <v>0</v>
      </c>
      <c r="I3278" s="591" t="e">
        <f>H3278/'Output Sheet'!$B$8</f>
        <v>#DIV/0!</v>
      </c>
      <c r="J3278" s="596"/>
      <c r="K3278" s="560"/>
      <c r="L3278" s="560"/>
      <c r="M3278" s="560"/>
      <c r="N3278" s="560"/>
      <c r="O3278" s="560"/>
      <c r="P3278" s="560"/>
      <c r="Q3278" s="560"/>
      <c r="R3278" s="560"/>
      <c r="S3278" s="560"/>
      <c r="T3278" s="560"/>
      <c r="U3278" s="560"/>
    </row>
    <row r="3279" spans="1:21">
      <c r="A3279" s="593">
        <f t="shared" si="306"/>
        <v>41411</v>
      </c>
      <c r="B3279" s="594">
        <v>41411.58352291667</v>
      </c>
      <c r="C3279" s="560">
        <f t="shared" si="307"/>
        <v>2013</v>
      </c>
      <c r="D3279" s="560">
        <f t="shared" si="308"/>
        <v>5</v>
      </c>
      <c r="E3279" s="560">
        <f t="shared" si="309"/>
        <v>17</v>
      </c>
      <c r="F3279" s="560">
        <f t="shared" si="310"/>
        <v>14</v>
      </c>
      <c r="G3279" s="595">
        <f t="shared" si="311"/>
        <v>6</v>
      </c>
      <c r="H3279" s="590">
        <f>CHOOSE('Output Sheet'!$B$4,'8760 Data'!J3279,'8760 Data'!K3279,'8760 Data'!L3279,'8760 Data'!M3279,'8760 Data'!N3279,'8760 Data'!O3279,'8760 Data'!P3279,'8760 Data'!Q3279,'8760 Data'!R3279,'8760 Data'!S3279,'8760 Data'!T3279,'8760 Data'!U3279)</f>
        <v>0</v>
      </c>
      <c r="I3279" s="591" t="e">
        <f>H3279/'Output Sheet'!$B$8</f>
        <v>#DIV/0!</v>
      </c>
      <c r="J3279" s="596"/>
      <c r="K3279" s="560"/>
      <c r="L3279" s="560"/>
      <c r="M3279" s="560"/>
      <c r="N3279" s="560"/>
      <c r="O3279" s="560"/>
      <c r="P3279" s="560"/>
      <c r="Q3279" s="560"/>
      <c r="R3279" s="560"/>
      <c r="S3279" s="560"/>
      <c r="T3279" s="560"/>
      <c r="U3279" s="560"/>
    </row>
    <row r="3280" spans="1:21">
      <c r="A3280" s="593">
        <f t="shared" si="306"/>
        <v>41411</v>
      </c>
      <c r="B3280" s="594">
        <v>41411.625189641207</v>
      </c>
      <c r="C3280" s="560">
        <f t="shared" si="307"/>
        <v>2013</v>
      </c>
      <c r="D3280" s="560">
        <f t="shared" si="308"/>
        <v>5</v>
      </c>
      <c r="E3280" s="560">
        <f t="shared" si="309"/>
        <v>17</v>
      </c>
      <c r="F3280" s="560">
        <f t="shared" si="310"/>
        <v>15</v>
      </c>
      <c r="G3280" s="595">
        <f t="shared" si="311"/>
        <v>6</v>
      </c>
      <c r="H3280" s="590">
        <f>CHOOSE('Output Sheet'!$B$4,'8760 Data'!J3280,'8760 Data'!K3280,'8760 Data'!L3280,'8760 Data'!M3280,'8760 Data'!N3280,'8760 Data'!O3280,'8760 Data'!P3280,'8760 Data'!Q3280,'8760 Data'!R3280,'8760 Data'!S3280,'8760 Data'!T3280,'8760 Data'!U3280)</f>
        <v>0</v>
      </c>
      <c r="I3280" s="591" t="e">
        <f>H3280/'Output Sheet'!$B$8</f>
        <v>#DIV/0!</v>
      </c>
      <c r="J3280" s="596"/>
      <c r="K3280" s="560"/>
      <c r="L3280" s="560"/>
      <c r="M3280" s="560"/>
      <c r="N3280" s="560"/>
      <c r="O3280" s="560"/>
      <c r="P3280" s="560"/>
      <c r="Q3280" s="560"/>
      <c r="R3280" s="560"/>
      <c r="S3280" s="560"/>
      <c r="T3280" s="560"/>
      <c r="U3280" s="560"/>
    </row>
    <row r="3281" spans="1:21">
      <c r="A3281" s="593">
        <f t="shared" si="306"/>
        <v>41411</v>
      </c>
      <c r="B3281" s="594">
        <v>41411.666856365744</v>
      </c>
      <c r="C3281" s="560">
        <f t="shared" si="307"/>
        <v>2013</v>
      </c>
      <c r="D3281" s="560">
        <f t="shared" si="308"/>
        <v>5</v>
      </c>
      <c r="E3281" s="560">
        <f t="shared" si="309"/>
        <v>17</v>
      </c>
      <c r="F3281" s="560">
        <f t="shared" si="310"/>
        <v>16</v>
      </c>
      <c r="G3281" s="595">
        <f t="shared" si="311"/>
        <v>6</v>
      </c>
      <c r="H3281" s="590">
        <f>CHOOSE('Output Sheet'!$B$4,'8760 Data'!J3281,'8760 Data'!K3281,'8760 Data'!L3281,'8760 Data'!M3281,'8760 Data'!N3281,'8760 Data'!O3281,'8760 Data'!P3281,'8760 Data'!Q3281,'8760 Data'!R3281,'8760 Data'!S3281,'8760 Data'!T3281,'8760 Data'!U3281)</f>
        <v>0</v>
      </c>
      <c r="I3281" s="591" t="e">
        <f>H3281/'Output Sheet'!$B$8</f>
        <v>#DIV/0!</v>
      </c>
      <c r="J3281" s="596"/>
      <c r="K3281" s="560"/>
      <c r="L3281" s="560"/>
      <c r="M3281" s="560"/>
      <c r="N3281" s="560"/>
      <c r="O3281" s="560"/>
      <c r="P3281" s="560"/>
      <c r="Q3281" s="560"/>
      <c r="R3281" s="560"/>
      <c r="S3281" s="560"/>
      <c r="T3281" s="560"/>
      <c r="U3281" s="560"/>
    </row>
    <row r="3282" spans="1:21">
      <c r="A3282" s="593">
        <f t="shared" si="306"/>
        <v>41411</v>
      </c>
      <c r="B3282" s="594">
        <v>41411.708523090281</v>
      </c>
      <c r="C3282" s="560">
        <f t="shared" si="307"/>
        <v>2013</v>
      </c>
      <c r="D3282" s="560">
        <f t="shared" si="308"/>
        <v>5</v>
      </c>
      <c r="E3282" s="560">
        <f t="shared" si="309"/>
        <v>17</v>
      </c>
      <c r="F3282" s="560">
        <f t="shared" si="310"/>
        <v>17</v>
      </c>
      <c r="G3282" s="595">
        <f t="shared" si="311"/>
        <v>6</v>
      </c>
      <c r="H3282" s="590">
        <f>CHOOSE('Output Sheet'!$B$4,'8760 Data'!J3282,'8760 Data'!K3282,'8760 Data'!L3282,'8760 Data'!M3282,'8760 Data'!N3282,'8760 Data'!O3282,'8760 Data'!P3282,'8760 Data'!Q3282,'8760 Data'!R3282,'8760 Data'!S3282,'8760 Data'!T3282,'8760 Data'!U3282)</f>
        <v>0</v>
      </c>
      <c r="I3282" s="591" t="e">
        <f>H3282/'Output Sheet'!$B$8</f>
        <v>#DIV/0!</v>
      </c>
      <c r="J3282" s="596"/>
      <c r="K3282" s="560"/>
      <c r="L3282" s="560"/>
      <c r="M3282" s="560"/>
      <c r="N3282" s="560"/>
      <c r="O3282" s="560"/>
      <c r="P3282" s="560"/>
      <c r="Q3282" s="560"/>
      <c r="R3282" s="560"/>
      <c r="S3282" s="560"/>
      <c r="T3282" s="560"/>
      <c r="U3282" s="560"/>
    </row>
    <row r="3283" spans="1:21">
      <c r="A3283" s="593">
        <f t="shared" si="306"/>
        <v>41411</v>
      </c>
      <c r="B3283" s="594">
        <v>41411.750189814818</v>
      </c>
      <c r="C3283" s="560">
        <f t="shared" si="307"/>
        <v>2013</v>
      </c>
      <c r="D3283" s="560">
        <f t="shared" si="308"/>
        <v>5</v>
      </c>
      <c r="E3283" s="560">
        <f t="shared" si="309"/>
        <v>17</v>
      </c>
      <c r="F3283" s="560">
        <f t="shared" si="310"/>
        <v>18</v>
      </c>
      <c r="G3283" s="595">
        <f t="shared" si="311"/>
        <v>6</v>
      </c>
      <c r="H3283" s="590">
        <f>CHOOSE('Output Sheet'!$B$4,'8760 Data'!J3283,'8760 Data'!K3283,'8760 Data'!L3283,'8760 Data'!M3283,'8760 Data'!N3283,'8760 Data'!O3283,'8760 Data'!P3283,'8760 Data'!Q3283,'8760 Data'!R3283,'8760 Data'!S3283,'8760 Data'!T3283,'8760 Data'!U3283)</f>
        <v>0</v>
      </c>
      <c r="I3283" s="591" t="e">
        <f>H3283/'Output Sheet'!$B$8</f>
        <v>#DIV/0!</v>
      </c>
      <c r="J3283" s="596"/>
      <c r="K3283" s="560"/>
      <c r="L3283" s="560"/>
      <c r="M3283" s="560"/>
      <c r="N3283" s="560"/>
      <c r="O3283" s="560"/>
      <c r="P3283" s="560"/>
      <c r="Q3283" s="560"/>
      <c r="R3283" s="560"/>
      <c r="S3283" s="560"/>
      <c r="T3283" s="560"/>
      <c r="U3283" s="560"/>
    </row>
    <row r="3284" spans="1:21">
      <c r="A3284" s="593">
        <f t="shared" si="306"/>
        <v>41411</v>
      </c>
      <c r="B3284" s="594">
        <v>41411.791856539348</v>
      </c>
      <c r="C3284" s="560">
        <f t="shared" si="307"/>
        <v>2013</v>
      </c>
      <c r="D3284" s="560">
        <f t="shared" si="308"/>
        <v>5</v>
      </c>
      <c r="E3284" s="560">
        <f t="shared" si="309"/>
        <v>17</v>
      </c>
      <c r="F3284" s="560">
        <f t="shared" si="310"/>
        <v>19</v>
      </c>
      <c r="G3284" s="595">
        <f t="shared" si="311"/>
        <v>6</v>
      </c>
      <c r="H3284" s="590">
        <f>CHOOSE('Output Sheet'!$B$4,'8760 Data'!J3284,'8760 Data'!K3284,'8760 Data'!L3284,'8760 Data'!M3284,'8760 Data'!N3284,'8760 Data'!O3284,'8760 Data'!P3284,'8760 Data'!Q3284,'8760 Data'!R3284,'8760 Data'!S3284,'8760 Data'!T3284,'8760 Data'!U3284)</f>
        <v>0</v>
      </c>
      <c r="I3284" s="591" t="e">
        <f>H3284/'Output Sheet'!$B$8</f>
        <v>#DIV/0!</v>
      </c>
      <c r="J3284" s="596"/>
      <c r="K3284" s="560"/>
      <c r="L3284" s="560"/>
      <c r="M3284" s="560"/>
      <c r="N3284" s="560"/>
      <c r="O3284" s="560"/>
      <c r="P3284" s="560"/>
      <c r="Q3284" s="560"/>
      <c r="R3284" s="560"/>
      <c r="S3284" s="560"/>
      <c r="T3284" s="560"/>
      <c r="U3284" s="560"/>
    </row>
    <row r="3285" spans="1:21">
      <c r="A3285" s="593">
        <f t="shared" si="306"/>
        <v>41411</v>
      </c>
      <c r="B3285" s="594">
        <v>41411.833523263886</v>
      </c>
      <c r="C3285" s="560">
        <f t="shared" si="307"/>
        <v>2013</v>
      </c>
      <c r="D3285" s="560">
        <f t="shared" si="308"/>
        <v>5</v>
      </c>
      <c r="E3285" s="560">
        <f t="shared" si="309"/>
        <v>17</v>
      </c>
      <c r="F3285" s="560">
        <f t="shared" si="310"/>
        <v>20</v>
      </c>
      <c r="G3285" s="595">
        <f t="shared" si="311"/>
        <v>6</v>
      </c>
      <c r="H3285" s="590">
        <f>CHOOSE('Output Sheet'!$B$4,'8760 Data'!J3285,'8760 Data'!K3285,'8760 Data'!L3285,'8760 Data'!M3285,'8760 Data'!N3285,'8760 Data'!O3285,'8760 Data'!P3285,'8760 Data'!Q3285,'8760 Data'!R3285,'8760 Data'!S3285,'8760 Data'!T3285,'8760 Data'!U3285)</f>
        <v>0</v>
      </c>
      <c r="I3285" s="591" t="e">
        <f>H3285/'Output Sheet'!$B$8</f>
        <v>#DIV/0!</v>
      </c>
      <c r="J3285" s="596"/>
      <c r="K3285" s="560"/>
      <c r="L3285" s="560"/>
      <c r="M3285" s="560"/>
      <c r="N3285" s="560"/>
      <c r="O3285" s="560"/>
      <c r="P3285" s="560"/>
      <c r="Q3285" s="560"/>
      <c r="R3285" s="560"/>
      <c r="S3285" s="560"/>
      <c r="T3285" s="560"/>
      <c r="U3285" s="560"/>
    </row>
    <row r="3286" spans="1:21">
      <c r="A3286" s="593">
        <f t="shared" si="306"/>
        <v>41411</v>
      </c>
      <c r="B3286" s="594">
        <v>41411.875189988423</v>
      </c>
      <c r="C3286" s="560">
        <f t="shared" si="307"/>
        <v>2013</v>
      </c>
      <c r="D3286" s="560">
        <f t="shared" si="308"/>
        <v>5</v>
      </c>
      <c r="E3286" s="560">
        <f t="shared" si="309"/>
        <v>17</v>
      </c>
      <c r="F3286" s="560">
        <f t="shared" si="310"/>
        <v>21</v>
      </c>
      <c r="G3286" s="595">
        <f t="shared" si="311"/>
        <v>6</v>
      </c>
      <c r="H3286" s="590">
        <f>CHOOSE('Output Sheet'!$B$4,'8760 Data'!J3286,'8760 Data'!K3286,'8760 Data'!L3286,'8760 Data'!M3286,'8760 Data'!N3286,'8760 Data'!O3286,'8760 Data'!P3286,'8760 Data'!Q3286,'8760 Data'!R3286,'8760 Data'!S3286,'8760 Data'!T3286,'8760 Data'!U3286)</f>
        <v>0</v>
      </c>
      <c r="I3286" s="591" t="e">
        <f>H3286/'Output Sheet'!$B$8</f>
        <v>#DIV/0!</v>
      </c>
      <c r="J3286" s="596"/>
      <c r="K3286" s="560"/>
      <c r="L3286" s="560"/>
      <c r="M3286" s="560"/>
      <c r="N3286" s="560"/>
      <c r="O3286" s="560"/>
      <c r="P3286" s="560"/>
      <c r="Q3286" s="560"/>
      <c r="R3286" s="560"/>
      <c r="S3286" s="560"/>
      <c r="T3286" s="560"/>
      <c r="U3286" s="560"/>
    </row>
    <row r="3287" spans="1:21">
      <c r="A3287" s="593">
        <f t="shared" si="306"/>
        <v>41411</v>
      </c>
      <c r="B3287" s="594">
        <v>41411.91685671296</v>
      </c>
      <c r="C3287" s="560">
        <f t="shared" si="307"/>
        <v>2013</v>
      </c>
      <c r="D3287" s="560">
        <f t="shared" si="308"/>
        <v>5</v>
      </c>
      <c r="E3287" s="560">
        <f t="shared" si="309"/>
        <v>17</v>
      </c>
      <c r="F3287" s="560">
        <f t="shared" si="310"/>
        <v>22</v>
      </c>
      <c r="G3287" s="595">
        <f t="shared" si="311"/>
        <v>6</v>
      </c>
      <c r="H3287" s="590">
        <f>CHOOSE('Output Sheet'!$B$4,'8760 Data'!J3287,'8760 Data'!K3287,'8760 Data'!L3287,'8760 Data'!M3287,'8760 Data'!N3287,'8760 Data'!O3287,'8760 Data'!P3287,'8760 Data'!Q3287,'8760 Data'!R3287,'8760 Data'!S3287,'8760 Data'!T3287,'8760 Data'!U3287)</f>
        <v>0</v>
      </c>
      <c r="I3287" s="591" t="e">
        <f>H3287/'Output Sheet'!$B$8</f>
        <v>#DIV/0!</v>
      </c>
      <c r="J3287" s="596"/>
      <c r="K3287" s="560"/>
      <c r="L3287" s="560"/>
      <c r="M3287" s="560"/>
      <c r="N3287" s="560"/>
      <c r="O3287" s="560"/>
      <c r="P3287" s="560"/>
      <c r="Q3287" s="560"/>
      <c r="R3287" s="560"/>
      <c r="S3287" s="560"/>
      <c r="T3287" s="560"/>
      <c r="U3287" s="560"/>
    </row>
    <row r="3288" spans="1:21">
      <c r="A3288" s="593">
        <f t="shared" si="306"/>
        <v>41411</v>
      </c>
      <c r="B3288" s="594">
        <v>41411.958523437497</v>
      </c>
      <c r="C3288" s="560">
        <f t="shared" si="307"/>
        <v>2013</v>
      </c>
      <c r="D3288" s="560">
        <f t="shared" si="308"/>
        <v>5</v>
      </c>
      <c r="E3288" s="560">
        <f t="shared" si="309"/>
        <v>17</v>
      </c>
      <c r="F3288" s="560">
        <f t="shared" si="310"/>
        <v>23</v>
      </c>
      <c r="G3288" s="595">
        <f t="shared" si="311"/>
        <v>6</v>
      </c>
      <c r="H3288" s="590">
        <f>CHOOSE('Output Sheet'!$B$4,'8760 Data'!J3288,'8760 Data'!K3288,'8760 Data'!L3288,'8760 Data'!M3288,'8760 Data'!N3288,'8760 Data'!O3288,'8760 Data'!P3288,'8760 Data'!Q3288,'8760 Data'!R3288,'8760 Data'!S3288,'8760 Data'!T3288,'8760 Data'!U3288)</f>
        <v>0</v>
      </c>
      <c r="I3288" s="591" t="e">
        <f>H3288/'Output Sheet'!$B$8</f>
        <v>#DIV/0!</v>
      </c>
      <c r="J3288" s="596"/>
      <c r="K3288" s="560"/>
      <c r="L3288" s="560"/>
      <c r="M3288" s="560"/>
      <c r="N3288" s="560"/>
      <c r="O3288" s="560"/>
      <c r="P3288" s="560"/>
      <c r="Q3288" s="560"/>
      <c r="R3288" s="560"/>
      <c r="S3288" s="560"/>
      <c r="T3288" s="560"/>
      <c r="U3288" s="560"/>
    </row>
    <row r="3289" spans="1:21">
      <c r="A3289" s="593">
        <f t="shared" si="306"/>
        <v>41412</v>
      </c>
      <c r="B3289" s="594">
        <v>41412.000190162034</v>
      </c>
      <c r="C3289" s="560">
        <f t="shared" si="307"/>
        <v>2013</v>
      </c>
      <c r="D3289" s="560">
        <f t="shared" si="308"/>
        <v>5</v>
      </c>
      <c r="E3289" s="560">
        <f t="shared" si="309"/>
        <v>18</v>
      </c>
      <c r="F3289" s="560">
        <f t="shared" si="310"/>
        <v>24</v>
      </c>
      <c r="G3289" s="595">
        <f t="shared" si="311"/>
        <v>7</v>
      </c>
      <c r="H3289" s="590">
        <f>CHOOSE('Output Sheet'!$B$4,'8760 Data'!J3289,'8760 Data'!K3289,'8760 Data'!L3289,'8760 Data'!M3289,'8760 Data'!N3289,'8760 Data'!O3289,'8760 Data'!P3289,'8760 Data'!Q3289,'8760 Data'!R3289,'8760 Data'!S3289,'8760 Data'!T3289,'8760 Data'!U3289)</f>
        <v>0</v>
      </c>
      <c r="I3289" s="591" t="e">
        <f>H3289/'Output Sheet'!$B$8</f>
        <v>#DIV/0!</v>
      </c>
      <c r="J3289" s="596"/>
      <c r="K3289" s="560"/>
      <c r="L3289" s="560"/>
      <c r="M3289" s="560"/>
      <c r="N3289" s="560"/>
      <c r="O3289" s="560"/>
      <c r="P3289" s="560"/>
      <c r="Q3289" s="560"/>
      <c r="R3289" s="560"/>
      <c r="S3289" s="560"/>
      <c r="T3289" s="560"/>
      <c r="U3289" s="560"/>
    </row>
    <row r="3290" spans="1:21">
      <c r="A3290" s="593">
        <f t="shared" si="306"/>
        <v>41412</v>
      </c>
      <c r="B3290" s="594">
        <v>41412.041856886572</v>
      </c>
      <c r="C3290" s="560">
        <f t="shared" si="307"/>
        <v>2013</v>
      </c>
      <c r="D3290" s="560">
        <f t="shared" si="308"/>
        <v>5</v>
      </c>
      <c r="E3290" s="560">
        <f t="shared" si="309"/>
        <v>18</v>
      </c>
      <c r="F3290" s="560">
        <f t="shared" si="310"/>
        <v>1</v>
      </c>
      <c r="G3290" s="595">
        <f t="shared" si="311"/>
        <v>7</v>
      </c>
      <c r="H3290" s="590">
        <f>CHOOSE('Output Sheet'!$B$4,'8760 Data'!J3290,'8760 Data'!K3290,'8760 Data'!L3290,'8760 Data'!M3290,'8760 Data'!N3290,'8760 Data'!O3290,'8760 Data'!P3290,'8760 Data'!Q3290,'8760 Data'!R3290,'8760 Data'!S3290,'8760 Data'!T3290,'8760 Data'!U3290)</f>
        <v>0</v>
      </c>
      <c r="I3290" s="591" t="e">
        <f>H3290/'Output Sheet'!$B$8</f>
        <v>#DIV/0!</v>
      </c>
      <c r="J3290" s="596"/>
      <c r="K3290" s="560"/>
      <c r="L3290" s="560"/>
      <c r="M3290" s="560"/>
      <c r="N3290" s="560"/>
      <c r="O3290" s="560"/>
      <c r="P3290" s="560"/>
      <c r="Q3290" s="560"/>
      <c r="R3290" s="560"/>
      <c r="S3290" s="560"/>
      <c r="T3290" s="560"/>
      <c r="U3290" s="560"/>
    </row>
    <row r="3291" spans="1:21">
      <c r="A3291" s="593">
        <f t="shared" si="306"/>
        <v>41412</v>
      </c>
      <c r="B3291" s="594">
        <v>41412.083523611109</v>
      </c>
      <c r="C3291" s="560">
        <f t="shared" si="307"/>
        <v>2013</v>
      </c>
      <c r="D3291" s="560">
        <f t="shared" si="308"/>
        <v>5</v>
      </c>
      <c r="E3291" s="560">
        <f t="shared" si="309"/>
        <v>18</v>
      </c>
      <c r="F3291" s="560">
        <f t="shared" si="310"/>
        <v>2</v>
      </c>
      <c r="G3291" s="595">
        <f t="shared" si="311"/>
        <v>7</v>
      </c>
      <c r="H3291" s="590">
        <f>CHOOSE('Output Sheet'!$B$4,'8760 Data'!J3291,'8760 Data'!K3291,'8760 Data'!L3291,'8760 Data'!M3291,'8760 Data'!N3291,'8760 Data'!O3291,'8760 Data'!P3291,'8760 Data'!Q3291,'8760 Data'!R3291,'8760 Data'!S3291,'8760 Data'!T3291,'8760 Data'!U3291)</f>
        <v>0</v>
      </c>
      <c r="I3291" s="591" t="e">
        <f>H3291/'Output Sheet'!$B$8</f>
        <v>#DIV/0!</v>
      </c>
      <c r="J3291" s="596"/>
      <c r="K3291" s="560"/>
      <c r="L3291" s="560"/>
      <c r="M3291" s="560"/>
      <c r="N3291" s="560"/>
      <c r="O3291" s="560"/>
      <c r="P3291" s="560"/>
      <c r="Q3291" s="560"/>
      <c r="R3291" s="560"/>
      <c r="S3291" s="560"/>
      <c r="T3291" s="560"/>
      <c r="U3291" s="560"/>
    </row>
    <row r="3292" spans="1:21">
      <c r="A3292" s="593">
        <f t="shared" si="306"/>
        <v>41412</v>
      </c>
      <c r="B3292" s="594">
        <v>41412.125190335646</v>
      </c>
      <c r="C3292" s="560">
        <f t="shared" si="307"/>
        <v>2013</v>
      </c>
      <c r="D3292" s="560">
        <f t="shared" si="308"/>
        <v>5</v>
      </c>
      <c r="E3292" s="560">
        <f t="shared" si="309"/>
        <v>18</v>
      </c>
      <c r="F3292" s="560">
        <f t="shared" si="310"/>
        <v>3</v>
      </c>
      <c r="G3292" s="595">
        <f t="shared" si="311"/>
        <v>7</v>
      </c>
      <c r="H3292" s="590">
        <f>CHOOSE('Output Sheet'!$B$4,'8760 Data'!J3292,'8760 Data'!K3292,'8760 Data'!L3292,'8760 Data'!M3292,'8760 Data'!N3292,'8760 Data'!O3292,'8760 Data'!P3292,'8760 Data'!Q3292,'8760 Data'!R3292,'8760 Data'!S3292,'8760 Data'!T3292,'8760 Data'!U3292)</f>
        <v>0</v>
      </c>
      <c r="I3292" s="591" t="e">
        <f>H3292/'Output Sheet'!$B$8</f>
        <v>#DIV/0!</v>
      </c>
      <c r="J3292" s="596"/>
      <c r="K3292" s="560"/>
      <c r="L3292" s="560"/>
      <c r="M3292" s="560"/>
      <c r="N3292" s="560"/>
      <c r="O3292" s="560"/>
      <c r="P3292" s="560"/>
      <c r="Q3292" s="560"/>
      <c r="R3292" s="560"/>
      <c r="S3292" s="560"/>
      <c r="T3292" s="560"/>
      <c r="U3292" s="560"/>
    </row>
    <row r="3293" spans="1:21">
      <c r="A3293" s="593">
        <f t="shared" si="306"/>
        <v>41412</v>
      </c>
      <c r="B3293" s="594">
        <v>41412.166857060183</v>
      </c>
      <c r="C3293" s="560">
        <f t="shared" si="307"/>
        <v>2013</v>
      </c>
      <c r="D3293" s="560">
        <f t="shared" si="308"/>
        <v>5</v>
      </c>
      <c r="E3293" s="560">
        <f t="shared" si="309"/>
        <v>18</v>
      </c>
      <c r="F3293" s="560">
        <f t="shared" si="310"/>
        <v>4</v>
      </c>
      <c r="G3293" s="595">
        <f t="shared" si="311"/>
        <v>7</v>
      </c>
      <c r="H3293" s="590">
        <f>CHOOSE('Output Sheet'!$B$4,'8760 Data'!J3293,'8760 Data'!K3293,'8760 Data'!L3293,'8760 Data'!M3293,'8760 Data'!N3293,'8760 Data'!O3293,'8760 Data'!P3293,'8760 Data'!Q3293,'8760 Data'!R3293,'8760 Data'!S3293,'8760 Data'!T3293,'8760 Data'!U3293)</f>
        <v>0</v>
      </c>
      <c r="I3293" s="591" t="e">
        <f>H3293/'Output Sheet'!$B$8</f>
        <v>#DIV/0!</v>
      </c>
      <c r="J3293" s="596"/>
      <c r="K3293" s="560"/>
      <c r="L3293" s="560"/>
      <c r="M3293" s="560"/>
      <c r="N3293" s="560"/>
      <c r="O3293" s="560"/>
      <c r="P3293" s="560"/>
      <c r="Q3293" s="560"/>
      <c r="R3293" s="560"/>
      <c r="S3293" s="560"/>
      <c r="T3293" s="560"/>
      <c r="U3293" s="560"/>
    </row>
    <row r="3294" spans="1:21">
      <c r="A3294" s="593">
        <f t="shared" si="306"/>
        <v>41412</v>
      </c>
      <c r="B3294" s="594">
        <v>41412.20852378472</v>
      </c>
      <c r="C3294" s="560">
        <f t="shared" si="307"/>
        <v>2013</v>
      </c>
      <c r="D3294" s="560">
        <f t="shared" si="308"/>
        <v>5</v>
      </c>
      <c r="E3294" s="560">
        <f t="shared" si="309"/>
        <v>18</v>
      </c>
      <c r="F3294" s="560">
        <f t="shared" si="310"/>
        <v>5</v>
      </c>
      <c r="G3294" s="595">
        <f t="shared" si="311"/>
        <v>7</v>
      </c>
      <c r="H3294" s="590">
        <f>CHOOSE('Output Sheet'!$B$4,'8760 Data'!J3294,'8760 Data'!K3294,'8760 Data'!L3294,'8760 Data'!M3294,'8760 Data'!N3294,'8760 Data'!O3294,'8760 Data'!P3294,'8760 Data'!Q3294,'8760 Data'!R3294,'8760 Data'!S3294,'8760 Data'!T3294,'8760 Data'!U3294)</f>
        <v>0</v>
      </c>
      <c r="I3294" s="591" t="e">
        <f>H3294/'Output Sheet'!$B$8</f>
        <v>#DIV/0!</v>
      </c>
      <c r="J3294" s="596"/>
      <c r="K3294" s="560"/>
      <c r="L3294" s="560"/>
      <c r="M3294" s="560"/>
      <c r="N3294" s="560"/>
      <c r="O3294" s="560"/>
      <c r="P3294" s="560"/>
      <c r="Q3294" s="560"/>
      <c r="R3294" s="560"/>
      <c r="S3294" s="560"/>
      <c r="T3294" s="560"/>
      <c r="U3294" s="560"/>
    </row>
    <row r="3295" spans="1:21">
      <c r="A3295" s="593">
        <f t="shared" si="306"/>
        <v>41412</v>
      </c>
      <c r="B3295" s="594">
        <v>41412.250190509258</v>
      </c>
      <c r="C3295" s="560">
        <f t="shared" si="307"/>
        <v>2013</v>
      </c>
      <c r="D3295" s="560">
        <f t="shared" si="308"/>
        <v>5</v>
      </c>
      <c r="E3295" s="560">
        <f t="shared" si="309"/>
        <v>18</v>
      </c>
      <c r="F3295" s="560">
        <f t="shared" si="310"/>
        <v>6</v>
      </c>
      <c r="G3295" s="595">
        <f t="shared" si="311"/>
        <v>7</v>
      </c>
      <c r="H3295" s="590">
        <f>CHOOSE('Output Sheet'!$B$4,'8760 Data'!J3295,'8760 Data'!K3295,'8760 Data'!L3295,'8760 Data'!M3295,'8760 Data'!N3295,'8760 Data'!O3295,'8760 Data'!P3295,'8760 Data'!Q3295,'8760 Data'!R3295,'8760 Data'!S3295,'8760 Data'!T3295,'8760 Data'!U3295)</f>
        <v>0</v>
      </c>
      <c r="I3295" s="591" t="e">
        <f>H3295/'Output Sheet'!$B$8</f>
        <v>#DIV/0!</v>
      </c>
      <c r="J3295" s="596"/>
      <c r="K3295" s="560"/>
      <c r="L3295" s="560"/>
      <c r="M3295" s="560"/>
      <c r="N3295" s="560"/>
      <c r="O3295" s="560"/>
      <c r="P3295" s="560"/>
      <c r="Q3295" s="560"/>
      <c r="R3295" s="560"/>
      <c r="S3295" s="560"/>
      <c r="T3295" s="560"/>
      <c r="U3295" s="560"/>
    </row>
    <row r="3296" spans="1:21">
      <c r="A3296" s="593">
        <f t="shared" si="306"/>
        <v>41412</v>
      </c>
      <c r="B3296" s="594">
        <v>41412.291857233795</v>
      </c>
      <c r="C3296" s="560">
        <f t="shared" si="307"/>
        <v>2013</v>
      </c>
      <c r="D3296" s="560">
        <f t="shared" si="308"/>
        <v>5</v>
      </c>
      <c r="E3296" s="560">
        <f t="shared" si="309"/>
        <v>18</v>
      </c>
      <c r="F3296" s="560">
        <f t="shared" si="310"/>
        <v>7</v>
      </c>
      <c r="G3296" s="595">
        <f t="shared" si="311"/>
        <v>7</v>
      </c>
      <c r="H3296" s="590">
        <f>CHOOSE('Output Sheet'!$B$4,'8760 Data'!J3296,'8760 Data'!K3296,'8760 Data'!L3296,'8760 Data'!M3296,'8760 Data'!N3296,'8760 Data'!O3296,'8760 Data'!P3296,'8760 Data'!Q3296,'8760 Data'!R3296,'8760 Data'!S3296,'8760 Data'!T3296,'8760 Data'!U3296)</f>
        <v>0</v>
      </c>
      <c r="I3296" s="591" t="e">
        <f>H3296/'Output Sheet'!$B$8</f>
        <v>#DIV/0!</v>
      </c>
      <c r="J3296" s="596"/>
      <c r="K3296" s="560"/>
      <c r="L3296" s="560"/>
      <c r="M3296" s="560"/>
      <c r="N3296" s="560"/>
      <c r="O3296" s="560"/>
      <c r="P3296" s="560"/>
      <c r="Q3296" s="560"/>
      <c r="R3296" s="560"/>
      <c r="S3296" s="560"/>
      <c r="T3296" s="560"/>
      <c r="U3296" s="560"/>
    </row>
    <row r="3297" spans="1:21">
      <c r="A3297" s="593">
        <f t="shared" si="306"/>
        <v>41412</v>
      </c>
      <c r="B3297" s="594">
        <v>41412.333523958332</v>
      </c>
      <c r="C3297" s="560">
        <f t="shared" si="307"/>
        <v>2013</v>
      </c>
      <c r="D3297" s="560">
        <f t="shared" si="308"/>
        <v>5</v>
      </c>
      <c r="E3297" s="560">
        <f t="shared" si="309"/>
        <v>18</v>
      </c>
      <c r="F3297" s="560">
        <f t="shared" si="310"/>
        <v>8</v>
      </c>
      <c r="G3297" s="595">
        <f t="shared" si="311"/>
        <v>7</v>
      </c>
      <c r="H3297" s="590">
        <f>CHOOSE('Output Sheet'!$B$4,'8760 Data'!J3297,'8760 Data'!K3297,'8760 Data'!L3297,'8760 Data'!M3297,'8760 Data'!N3297,'8760 Data'!O3297,'8760 Data'!P3297,'8760 Data'!Q3297,'8760 Data'!R3297,'8760 Data'!S3297,'8760 Data'!T3297,'8760 Data'!U3297)</f>
        <v>0</v>
      </c>
      <c r="I3297" s="591" t="e">
        <f>H3297/'Output Sheet'!$B$8</f>
        <v>#DIV/0!</v>
      </c>
      <c r="J3297" s="596"/>
      <c r="K3297" s="560"/>
      <c r="L3297" s="560"/>
      <c r="M3297" s="560"/>
      <c r="N3297" s="560"/>
      <c r="O3297" s="560"/>
      <c r="P3297" s="560"/>
      <c r="Q3297" s="560"/>
      <c r="R3297" s="560"/>
      <c r="S3297" s="560"/>
      <c r="T3297" s="560"/>
      <c r="U3297" s="560"/>
    </row>
    <row r="3298" spans="1:21">
      <c r="A3298" s="593">
        <f t="shared" si="306"/>
        <v>41412</v>
      </c>
      <c r="B3298" s="594">
        <v>41412.375190682869</v>
      </c>
      <c r="C3298" s="560">
        <f t="shared" si="307"/>
        <v>2013</v>
      </c>
      <c r="D3298" s="560">
        <f t="shared" si="308"/>
        <v>5</v>
      </c>
      <c r="E3298" s="560">
        <f t="shared" si="309"/>
        <v>18</v>
      </c>
      <c r="F3298" s="560">
        <f t="shared" si="310"/>
        <v>9</v>
      </c>
      <c r="G3298" s="595">
        <f t="shared" si="311"/>
        <v>7</v>
      </c>
      <c r="H3298" s="590">
        <f>CHOOSE('Output Sheet'!$B$4,'8760 Data'!J3298,'8760 Data'!K3298,'8760 Data'!L3298,'8760 Data'!M3298,'8760 Data'!N3298,'8760 Data'!O3298,'8760 Data'!P3298,'8760 Data'!Q3298,'8760 Data'!R3298,'8760 Data'!S3298,'8760 Data'!T3298,'8760 Data'!U3298)</f>
        <v>0</v>
      </c>
      <c r="I3298" s="591" t="e">
        <f>H3298/'Output Sheet'!$B$8</f>
        <v>#DIV/0!</v>
      </c>
      <c r="J3298" s="596"/>
      <c r="K3298" s="560"/>
      <c r="L3298" s="560"/>
      <c r="M3298" s="560"/>
      <c r="N3298" s="560"/>
      <c r="O3298" s="560"/>
      <c r="P3298" s="560"/>
      <c r="Q3298" s="560"/>
      <c r="R3298" s="560"/>
      <c r="S3298" s="560"/>
      <c r="T3298" s="560"/>
      <c r="U3298" s="560"/>
    </row>
    <row r="3299" spans="1:21">
      <c r="A3299" s="593">
        <f t="shared" si="306"/>
        <v>41412</v>
      </c>
      <c r="B3299" s="594">
        <v>41412.416857407406</v>
      </c>
      <c r="C3299" s="560">
        <f t="shared" si="307"/>
        <v>2013</v>
      </c>
      <c r="D3299" s="560">
        <f t="shared" si="308"/>
        <v>5</v>
      </c>
      <c r="E3299" s="560">
        <f t="shared" si="309"/>
        <v>18</v>
      </c>
      <c r="F3299" s="560">
        <f t="shared" si="310"/>
        <v>10</v>
      </c>
      <c r="G3299" s="595">
        <f t="shared" si="311"/>
        <v>7</v>
      </c>
      <c r="H3299" s="590">
        <f>CHOOSE('Output Sheet'!$B$4,'8760 Data'!J3299,'8760 Data'!K3299,'8760 Data'!L3299,'8760 Data'!M3299,'8760 Data'!N3299,'8760 Data'!O3299,'8760 Data'!P3299,'8760 Data'!Q3299,'8760 Data'!R3299,'8760 Data'!S3299,'8760 Data'!T3299,'8760 Data'!U3299)</f>
        <v>0</v>
      </c>
      <c r="I3299" s="591" t="e">
        <f>H3299/'Output Sheet'!$B$8</f>
        <v>#DIV/0!</v>
      </c>
      <c r="J3299" s="596"/>
      <c r="K3299" s="560"/>
      <c r="L3299" s="560"/>
      <c r="M3299" s="560"/>
      <c r="N3299" s="560"/>
      <c r="O3299" s="560"/>
      <c r="P3299" s="560"/>
      <c r="Q3299" s="560"/>
      <c r="R3299" s="560"/>
      <c r="S3299" s="560"/>
      <c r="T3299" s="560"/>
      <c r="U3299" s="560"/>
    </row>
    <row r="3300" spans="1:21">
      <c r="A3300" s="593">
        <f t="shared" si="306"/>
        <v>41412</v>
      </c>
      <c r="B3300" s="594">
        <v>41412.458524131944</v>
      </c>
      <c r="C3300" s="560">
        <f t="shared" si="307"/>
        <v>2013</v>
      </c>
      <c r="D3300" s="560">
        <f t="shared" si="308"/>
        <v>5</v>
      </c>
      <c r="E3300" s="560">
        <f t="shared" si="309"/>
        <v>18</v>
      </c>
      <c r="F3300" s="560">
        <f t="shared" si="310"/>
        <v>11</v>
      </c>
      <c r="G3300" s="595">
        <f t="shared" si="311"/>
        <v>7</v>
      </c>
      <c r="H3300" s="590">
        <f>CHOOSE('Output Sheet'!$B$4,'8760 Data'!J3300,'8760 Data'!K3300,'8760 Data'!L3300,'8760 Data'!M3300,'8760 Data'!N3300,'8760 Data'!O3300,'8760 Data'!P3300,'8760 Data'!Q3300,'8760 Data'!R3300,'8760 Data'!S3300,'8760 Data'!T3300,'8760 Data'!U3300)</f>
        <v>0</v>
      </c>
      <c r="I3300" s="591" t="e">
        <f>H3300/'Output Sheet'!$B$8</f>
        <v>#DIV/0!</v>
      </c>
      <c r="J3300" s="596"/>
      <c r="K3300" s="560"/>
      <c r="L3300" s="560"/>
      <c r="M3300" s="560"/>
      <c r="N3300" s="560"/>
      <c r="O3300" s="560"/>
      <c r="P3300" s="560"/>
      <c r="Q3300" s="560"/>
      <c r="R3300" s="560"/>
      <c r="S3300" s="560"/>
      <c r="T3300" s="560"/>
      <c r="U3300" s="560"/>
    </row>
    <row r="3301" spans="1:21">
      <c r="A3301" s="593">
        <f t="shared" si="306"/>
        <v>41412</v>
      </c>
      <c r="B3301" s="594">
        <v>41412.500190856481</v>
      </c>
      <c r="C3301" s="560">
        <f t="shared" si="307"/>
        <v>2013</v>
      </c>
      <c r="D3301" s="560">
        <f t="shared" si="308"/>
        <v>5</v>
      </c>
      <c r="E3301" s="560">
        <f t="shared" si="309"/>
        <v>18</v>
      </c>
      <c r="F3301" s="560">
        <f t="shared" si="310"/>
        <v>12</v>
      </c>
      <c r="G3301" s="595">
        <f t="shared" si="311"/>
        <v>7</v>
      </c>
      <c r="H3301" s="590">
        <f>CHOOSE('Output Sheet'!$B$4,'8760 Data'!J3301,'8760 Data'!K3301,'8760 Data'!L3301,'8760 Data'!M3301,'8760 Data'!N3301,'8760 Data'!O3301,'8760 Data'!P3301,'8760 Data'!Q3301,'8760 Data'!R3301,'8760 Data'!S3301,'8760 Data'!T3301,'8760 Data'!U3301)</f>
        <v>0</v>
      </c>
      <c r="I3301" s="591" t="e">
        <f>H3301/'Output Sheet'!$B$8</f>
        <v>#DIV/0!</v>
      </c>
      <c r="J3301" s="596"/>
      <c r="K3301" s="560"/>
      <c r="L3301" s="560"/>
      <c r="M3301" s="560"/>
      <c r="N3301" s="560"/>
      <c r="O3301" s="560"/>
      <c r="P3301" s="560"/>
      <c r="Q3301" s="560"/>
      <c r="R3301" s="560"/>
      <c r="S3301" s="560"/>
      <c r="T3301" s="560"/>
      <c r="U3301" s="560"/>
    </row>
    <row r="3302" spans="1:21">
      <c r="A3302" s="593">
        <f t="shared" si="306"/>
        <v>41412</v>
      </c>
      <c r="B3302" s="594">
        <v>41412.541857581018</v>
      </c>
      <c r="C3302" s="560">
        <f t="shared" si="307"/>
        <v>2013</v>
      </c>
      <c r="D3302" s="560">
        <f t="shared" si="308"/>
        <v>5</v>
      </c>
      <c r="E3302" s="560">
        <f t="shared" si="309"/>
        <v>18</v>
      </c>
      <c r="F3302" s="560">
        <f t="shared" si="310"/>
        <v>13</v>
      </c>
      <c r="G3302" s="595">
        <f t="shared" si="311"/>
        <v>7</v>
      </c>
      <c r="H3302" s="590">
        <f>CHOOSE('Output Sheet'!$B$4,'8760 Data'!J3302,'8760 Data'!K3302,'8760 Data'!L3302,'8760 Data'!M3302,'8760 Data'!N3302,'8760 Data'!O3302,'8760 Data'!P3302,'8760 Data'!Q3302,'8760 Data'!R3302,'8760 Data'!S3302,'8760 Data'!T3302,'8760 Data'!U3302)</f>
        <v>0</v>
      </c>
      <c r="I3302" s="591" t="e">
        <f>H3302/'Output Sheet'!$B$8</f>
        <v>#DIV/0!</v>
      </c>
      <c r="J3302" s="596"/>
      <c r="K3302" s="560"/>
      <c r="L3302" s="560"/>
      <c r="M3302" s="560"/>
      <c r="N3302" s="560"/>
      <c r="O3302" s="560"/>
      <c r="P3302" s="560"/>
      <c r="Q3302" s="560"/>
      <c r="R3302" s="560"/>
      <c r="S3302" s="560"/>
      <c r="T3302" s="560"/>
      <c r="U3302" s="560"/>
    </row>
    <row r="3303" spans="1:21">
      <c r="A3303" s="593">
        <f t="shared" si="306"/>
        <v>41412</v>
      </c>
      <c r="B3303" s="594">
        <v>41412.583524305555</v>
      </c>
      <c r="C3303" s="560">
        <f t="shared" si="307"/>
        <v>2013</v>
      </c>
      <c r="D3303" s="560">
        <f t="shared" si="308"/>
        <v>5</v>
      </c>
      <c r="E3303" s="560">
        <f t="shared" si="309"/>
        <v>18</v>
      </c>
      <c r="F3303" s="560">
        <f t="shared" si="310"/>
        <v>14</v>
      </c>
      <c r="G3303" s="595">
        <f t="shared" si="311"/>
        <v>7</v>
      </c>
      <c r="H3303" s="590">
        <f>CHOOSE('Output Sheet'!$B$4,'8760 Data'!J3303,'8760 Data'!K3303,'8760 Data'!L3303,'8760 Data'!M3303,'8760 Data'!N3303,'8760 Data'!O3303,'8760 Data'!P3303,'8760 Data'!Q3303,'8760 Data'!R3303,'8760 Data'!S3303,'8760 Data'!T3303,'8760 Data'!U3303)</f>
        <v>0</v>
      </c>
      <c r="I3303" s="591" t="e">
        <f>H3303/'Output Sheet'!$B$8</f>
        <v>#DIV/0!</v>
      </c>
      <c r="J3303" s="596"/>
      <c r="K3303" s="560"/>
      <c r="L3303" s="560"/>
      <c r="M3303" s="560"/>
      <c r="N3303" s="560"/>
      <c r="O3303" s="560"/>
      <c r="P3303" s="560"/>
      <c r="Q3303" s="560"/>
      <c r="R3303" s="560"/>
      <c r="S3303" s="560"/>
      <c r="T3303" s="560"/>
      <c r="U3303" s="560"/>
    </row>
    <row r="3304" spans="1:21">
      <c r="A3304" s="593">
        <f t="shared" si="306"/>
        <v>41412</v>
      </c>
      <c r="B3304" s="594">
        <v>41412.625191030093</v>
      </c>
      <c r="C3304" s="560">
        <f t="shared" si="307"/>
        <v>2013</v>
      </c>
      <c r="D3304" s="560">
        <f t="shared" si="308"/>
        <v>5</v>
      </c>
      <c r="E3304" s="560">
        <f t="shared" si="309"/>
        <v>18</v>
      </c>
      <c r="F3304" s="560">
        <f t="shared" si="310"/>
        <v>15</v>
      </c>
      <c r="G3304" s="595">
        <f t="shared" si="311"/>
        <v>7</v>
      </c>
      <c r="H3304" s="590">
        <f>CHOOSE('Output Sheet'!$B$4,'8760 Data'!J3304,'8760 Data'!K3304,'8760 Data'!L3304,'8760 Data'!M3304,'8760 Data'!N3304,'8760 Data'!O3304,'8760 Data'!P3304,'8760 Data'!Q3304,'8760 Data'!R3304,'8760 Data'!S3304,'8760 Data'!T3304,'8760 Data'!U3304)</f>
        <v>0</v>
      </c>
      <c r="I3304" s="591" t="e">
        <f>H3304/'Output Sheet'!$B$8</f>
        <v>#DIV/0!</v>
      </c>
      <c r="J3304" s="596"/>
      <c r="K3304" s="560"/>
      <c r="L3304" s="560"/>
      <c r="M3304" s="560"/>
      <c r="N3304" s="560"/>
      <c r="O3304" s="560"/>
      <c r="P3304" s="560"/>
      <c r="Q3304" s="560"/>
      <c r="R3304" s="560"/>
      <c r="S3304" s="560"/>
      <c r="T3304" s="560"/>
      <c r="U3304" s="560"/>
    </row>
    <row r="3305" spans="1:21">
      <c r="A3305" s="593">
        <f t="shared" si="306"/>
        <v>41412</v>
      </c>
      <c r="B3305" s="594">
        <v>41412.66685775463</v>
      </c>
      <c r="C3305" s="560">
        <f t="shared" si="307"/>
        <v>2013</v>
      </c>
      <c r="D3305" s="560">
        <f t="shared" si="308"/>
        <v>5</v>
      </c>
      <c r="E3305" s="560">
        <f t="shared" si="309"/>
        <v>18</v>
      </c>
      <c r="F3305" s="560">
        <f t="shared" si="310"/>
        <v>16</v>
      </c>
      <c r="G3305" s="595">
        <f t="shared" si="311"/>
        <v>7</v>
      </c>
      <c r="H3305" s="590">
        <f>CHOOSE('Output Sheet'!$B$4,'8760 Data'!J3305,'8760 Data'!K3305,'8760 Data'!L3305,'8760 Data'!M3305,'8760 Data'!N3305,'8760 Data'!O3305,'8760 Data'!P3305,'8760 Data'!Q3305,'8760 Data'!R3305,'8760 Data'!S3305,'8760 Data'!T3305,'8760 Data'!U3305)</f>
        <v>0</v>
      </c>
      <c r="I3305" s="591" t="e">
        <f>H3305/'Output Sheet'!$B$8</f>
        <v>#DIV/0!</v>
      </c>
      <c r="J3305" s="596"/>
      <c r="K3305" s="560"/>
      <c r="L3305" s="560"/>
      <c r="M3305" s="560"/>
      <c r="N3305" s="560"/>
      <c r="O3305" s="560"/>
      <c r="P3305" s="560"/>
      <c r="Q3305" s="560"/>
      <c r="R3305" s="560"/>
      <c r="S3305" s="560"/>
      <c r="T3305" s="560"/>
      <c r="U3305" s="560"/>
    </row>
    <row r="3306" spans="1:21">
      <c r="A3306" s="593">
        <f t="shared" si="306"/>
        <v>41412</v>
      </c>
      <c r="B3306" s="594">
        <v>41412.708524479167</v>
      </c>
      <c r="C3306" s="560">
        <f t="shared" si="307"/>
        <v>2013</v>
      </c>
      <c r="D3306" s="560">
        <f t="shared" si="308"/>
        <v>5</v>
      </c>
      <c r="E3306" s="560">
        <f t="shared" si="309"/>
        <v>18</v>
      </c>
      <c r="F3306" s="560">
        <f t="shared" si="310"/>
        <v>17</v>
      </c>
      <c r="G3306" s="595">
        <f t="shared" si="311"/>
        <v>7</v>
      </c>
      <c r="H3306" s="590">
        <f>CHOOSE('Output Sheet'!$B$4,'8760 Data'!J3306,'8760 Data'!K3306,'8760 Data'!L3306,'8760 Data'!M3306,'8760 Data'!N3306,'8760 Data'!O3306,'8760 Data'!P3306,'8760 Data'!Q3306,'8760 Data'!R3306,'8760 Data'!S3306,'8760 Data'!T3306,'8760 Data'!U3306)</f>
        <v>0</v>
      </c>
      <c r="I3306" s="591" t="e">
        <f>H3306/'Output Sheet'!$B$8</f>
        <v>#DIV/0!</v>
      </c>
      <c r="J3306" s="596"/>
      <c r="K3306" s="560"/>
      <c r="L3306" s="560"/>
      <c r="M3306" s="560"/>
      <c r="N3306" s="560"/>
      <c r="O3306" s="560"/>
      <c r="P3306" s="560"/>
      <c r="Q3306" s="560"/>
      <c r="R3306" s="560"/>
      <c r="S3306" s="560"/>
      <c r="T3306" s="560"/>
      <c r="U3306" s="560"/>
    </row>
    <row r="3307" spans="1:21">
      <c r="A3307" s="593">
        <f t="shared" si="306"/>
        <v>41412</v>
      </c>
      <c r="B3307" s="594">
        <v>41412.750191203704</v>
      </c>
      <c r="C3307" s="560">
        <f t="shared" si="307"/>
        <v>2013</v>
      </c>
      <c r="D3307" s="560">
        <f t="shared" si="308"/>
        <v>5</v>
      </c>
      <c r="E3307" s="560">
        <f t="shared" si="309"/>
        <v>18</v>
      </c>
      <c r="F3307" s="560">
        <f t="shared" si="310"/>
        <v>18</v>
      </c>
      <c r="G3307" s="595">
        <f t="shared" si="311"/>
        <v>7</v>
      </c>
      <c r="H3307" s="590">
        <f>CHOOSE('Output Sheet'!$B$4,'8760 Data'!J3307,'8760 Data'!K3307,'8760 Data'!L3307,'8760 Data'!M3307,'8760 Data'!N3307,'8760 Data'!O3307,'8760 Data'!P3307,'8760 Data'!Q3307,'8760 Data'!R3307,'8760 Data'!S3307,'8760 Data'!T3307,'8760 Data'!U3307)</f>
        <v>0</v>
      </c>
      <c r="I3307" s="591" t="e">
        <f>H3307/'Output Sheet'!$B$8</f>
        <v>#DIV/0!</v>
      </c>
      <c r="J3307" s="596"/>
      <c r="K3307" s="560"/>
      <c r="L3307" s="560"/>
      <c r="M3307" s="560"/>
      <c r="N3307" s="560"/>
      <c r="O3307" s="560"/>
      <c r="P3307" s="560"/>
      <c r="Q3307" s="560"/>
      <c r="R3307" s="560"/>
      <c r="S3307" s="560"/>
      <c r="T3307" s="560"/>
      <c r="U3307" s="560"/>
    </row>
    <row r="3308" spans="1:21">
      <c r="A3308" s="593">
        <f t="shared" si="306"/>
        <v>41412</v>
      </c>
      <c r="B3308" s="594">
        <v>41412.791857928241</v>
      </c>
      <c r="C3308" s="560">
        <f t="shared" si="307"/>
        <v>2013</v>
      </c>
      <c r="D3308" s="560">
        <f t="shared" si="308"/>
        <v>5</v>
      </c>
      <c r="E3308" s="560">
        <f t="shared" si="309"/>
        <v>18</v>
      </c>
      <c r="F3308" s="560">
        <f t="shared" si="310"/>
        <v>19</v>
      </c>
      <c r="G3308" s="595">
        <f t="shared" si="311"/>
        <v>7</v>
      </c>
      <c r="H3308" s="590">
        <f>CHOOSE('Output Sheet'!$B$4,'8760 Data'!J3308,'8760 Data'!K3308,'8760 Data'!L3308,'8760 Data'!M3308,'8760 Data'!N3308,'8760 Data'!O3308,'8760 Data'!P3308,'8760 Data'!Q3308,'8760 Data'!R3308,'8760 Data'!S3308,'8760 Data'!T3308,'8760 Data'!U3308)</f>
        <v>0</v>
      </c>
      <c r="I3308" s="591" t="e">
        <f>H3308/'Output Sheet'!$B$8</f>
        <v>#DIV/0!</v>
      </c>
      <c r="J3308" s="596"/>
      <c r="K3308" s="560"/>
      <c r="L3308" s="560"/>
      <c r="M3308" s="560"/>
      <c r="N3308" s="560"/>
      <c r="O3308" s="560"/>
      <c r="P3308" s="560"/>
      <c r="Q3308" s="560"/>
      <c r="R3308" s="560"/>
      <c r="S3308" s="560"/>
      <c r="T3308" s="560"/>
      <c r="U3308" s="560"/>
    </row>
    <row r="3309" spans="1:21">
      <c r="A3309" s="593">
        <f t="shared" si="306"/>
        <v>41412</v>
      </c>
      <c r="B3309" s="594">
        <v>41412.833524652779</v>
      </c>
      <c r="C3309" s="560">
        <f t="shared" si="307"/>
        <v>2013</v>
      </c>
      <c r="D3309" s="560">
        <f t="shared" si="308"/>
        <v>5</v>
      </c>
      <c r="E3309" s="560">
        <f t="shared" si="309"/>
        <v>18</v>
      </c>
      <c r="F3309" s="560">
        <f t="shared" si="310"/>
        <v>20</v>
      </c>
      <c r="G3309" s="595">
        <f t="shared" si="311"/>
        <v>7</v>
      </c>
      <c r="H3309" s="590">
        <f>CHOOSE('Output Sheet'!$B$4,'8760 Data'!J3309,'8760 Data'!K3309,'8760 Data'!L3309,'8760 Data'!M3309,'8760 Data'!N3309,'8760 Data'!O3309,'8760 Data'!P3309,'8760 Data'!Q3309,'8760 Data'!R3309,'8760 Data'!S3309,'8760 Data'!T3309,'8760 Data'!U3309)</f>
        <v>0</v>
      </c>
      <c r="I3309" s="591" t="e">
        <f>H3309/'Output Sheet'!$B$8</f>
        <v>#DIV/0!</v>
      </c>
      <c r="J3309" s="596"/>
      <c r="K3309" s="560"/>
      <c r="L3309" s="560"/>
      <c r="M3309" s="560"/>
      <c r="N3309" s="560"/>
      <c r="O3309" s="560"/>
      <c r="P3309" s="560"/>
      <c r="Q3309" s="560"/>
      <c r="R3309" s="560"/>
      <c r="S3309" s="560"/>
      <c r="T3309" s="560"/>
      <c r="U3309" s="560"/>
    </row>
    <row r="3310" spans="1:21">
      <c r="A3310" s="593">
        <f t="shared" si="306"/>
        <v>41412</v>
      </c>
      <c r="B3310" s="594">
        <v>41412.875191377316</v>
      </c>
      <c r="C3310" s="560">
        <f t="shared" si="307"/>
        <v>2013</v>
      </c>
      <c r="D3310" s="560">
        <f t="shared" si="308"/>
        <v>5</v>
      </c>
      <c r="E3310" s="560">
        <f t="shared" si="309"/>
        <v>18</v>
      </c>
      <c r="F3310" s="560">
        <f t="shared" si="310"/>
        <v>21</v>
      </c>
      <c r="G3310" s="595">
        <f t="shared" si="311"/>
        <v>7</v>
      </c>
      <c r="H3310" s="590">
        <f>CHOOSE('Output Sheet'!$B$4,'8760 Data'!J3310,'8760 Data'!K3310,'8760 Data'!L3310,'8760 Data'!M3310,'8760 Data'!N3310,'8760 Data'!O3310,'8760 Data'!P3310,'8760 Data'!Q3310,'8760 Data'!R3310,'8760 Data'!S3310,'8760 Data'!T3310,'8760 Data'!U3310)</f>
        <v>0</v>
      </c>
      <c r="I3310" s="591" t="e">
        <f>H3310/'Output Sheet'!$B$8</f>
        <v>#DIV/0!</v>
      </c>
      <c r="J3310" s="596"/>
      <c r="K3310" s="560"/>
      <c r="L3310" s="560"/>
      <c r="M3310" s="560"/>
      <c r="N3310" s="560"/>
      <c r="O3310" s="560"/>
      <c r="P3310" s="560"/>
      <c r="Q3310" s="560"/>
      <c r="R3310" s="560"/>
      <c r="S3310" s="560"/>
      <c r="T3310" s="560"/>
      <c r="U3310" s="560"/>
    </row>
    <row r="3311" spans="1:21">
      <c r="A3311" s="593">
        <f t="shared" si="306"/>
        <v>41412</v>
      </c>
      <c r="B3311" s="594">
        <v>41412.916858101853</v>
      </c>
      <c r="C3311" s="560">
        <f t="shared" si="307"/>
        <v>2013</v>
      </c>
      <c r="D3311" s="560">
        <f t="shared" si="308"/>
        <v>5</v>
      </c>
      <c r="E3311" s="560">
        <f t="shared" si="309"/>
        <v>18</v>
      </c>
      <c r="F3311" s="560">
        <f t="shared" si="310"/>
        <v>22</v>
      </c>
      <c r="G3311" s="595">
        <f t="shared" si="311"/>
        <v>7</v>
      </c>
      <c r="H3311" s="590">
        <f>CHOOSE('Output Sheet'!$B$4,'8760 Data'!J3311,'8760 Data'!K3311,'8760 Data'!L3311,'8760 Data'!M3311,'8760 Data'!N3311,'8760 Data'!O3311,'8760 Data'!P3311,'8760 Data'!Q3311,'8760 Data'!R3311,'8760 Data'!S3311,'8760 Data'!T3311,'8760 Data'!U3311)</f>
        <v>0</v>
      </c>
      <c r="I3311" s="591" t="e">
        <f>H3311/'Output Sheet'!$B$8</f>
        <v>#DIV/0!</v>
      </c>
      <c r="J3311" s="596"/>
      <c r="K3311" s="560"/>
      <c r="L3311" s="560"/>
      <c r="M3311" s="560"/>
      <c r="N3311" s="560"/>
      <c r="O3311" s="560"/>
      <c r="P3311" s="560"/>
      <c r="Q3311" s="560"/>
      <c r="R3311" s="560"/>
      <c r="S3311" s="560"/>
      <c r="T3311" s="560"/>
      <c r="U3311" s="560"/>
    </row>
    <row r="3312" spans="1:21">
      <c r="A3312" s="593">
        <f t="shared" si="306"/>
        <v>41412</v>
      </c>
      <c r="B3312" s="594">
        <v>41412.95852482639</v>
      </c>
      <c r="C3312" s="560">
        <f t="shared" si="307"/>
        <v>2013</v>
      </c>
      <c r="D3312" s="560">
        <f t="shared" si="308"/>
        <v>5</v>
      </c>
      <c r="E3312" s="560">
        <f t="shared" si="309"/>
        <v>18</v>
      </c>
      <c r="F3312" s="560">
        <f t="shared" si="310"/>
        <v>23</v>
      </c>
      <c r="G3312" s="595">
        <f t="shared" si="311"/>
        <v>7</v>
      </c>
      <c r="H3312" s="590">
        <f>CHOOSE('Output Sheet'!$B$4,'8760 Data'!J3312,'8760 Data'!K3312,'8760 Data'!L3312,'8760 Data'!M3312,'8760 Data'!N3312,'8760 Data'!O3312,'8760 Data'!P3312,'8760 Data'!Q3312,'8760 Data'!R3312,'8760 Data'!S3312,'8760 Data'!T3312,'8760 Data'!U3312)</f>
        <v>0</v>
      </c>
      <c r="I3312" s="591" t="e">
        <f>H3312/'Output Sheet'!$B$8</f>
        <v>#DIV/0!</v>
      </c>
      <c r="J3312" s="596"/>
      <c r="K3312" s="560"/>
      <c r="L3312" s="560"/>
      <c r="M3312" s="560"/>
      <c r="N3312" s="560"/>
      <c r="O3312" s="560"/>
      <c r="P3312" s="560"/>
      <c r="Q3312" s="560"/>
      <c r="R3312" s="560"/>
      <c r="S3312" s="560"/>
      <c r="T3312" s="560"/>
      <c r="U3312" s="560"/>
    </row>
    <row r="3313" spans="1:21">
      <c r="A3313" s="593">
        <f t="shared" si="306"/>
        <v>41413</v>
      </c>
      <c r="B3313" s="594">
        <v>41413.000191550927</v>
      </c>
      <c r="C3313" s="560">
        <f t="shared" si="307"/>
        <v>2013</v>
      </c>
      <c r="D3313" s="560">
        <f t="shared" si="308"/>
        <v>5</v>
      </c>
      <c r="E3313" s="560">
        <f t="shared" si="309"/>
        <v>19</v>
      </c>
      <c r="F3313" s="560">
        <f t="shared" si="310"/>
        <v>24</v>
      </c>
      <c r="G3313" s="595">
        <f t="shared" si="311"/>
        <v>1</v>
      </c>
      <c r="H3313" s="590">
        <f>CHOOSE('Output Sheet'!$B$4,'8760 Data'!J3313,'8760 Data'!K3313,'8760 Data'!L3313,'8760 Data'!M3313,'8760 Data'!N3313,'8760 Data'!O3313,'8760 Data'!P3313,'8760 Data'!Q3313,'8760 Data'!R3313,'8760 Data'!S3313,'8760 Data'!T3313,'8760 Data'!U3313)</f>
        <v>0</v>
      </c>
      <c r="I3313" s="591" t="e">
        <f>H3313/'Output Sheet'!$B$8</f>
        <v>#DIV/0!</v>
      </c>
      <c r="J3313" s="596"/>
      <c r="K3313" s="560"/>
      <c r="L3313" s="560"/>
      <c r="M3313" s="560"/>
      <c r="N3313" s="560"/>
      <c r="O3313" s="560"/>
      <c r="P3313" s="560"/>
      <c r="Q3313" s="560"/>
      <c r="R3313" s="560"/>
      <c r="S3313" s="560"/>
      <c r="T3313" s="560"/>
      <c r="U3313" s="560"/>
    </row>
    <row r="3314" spans="1:21">
      <c r="A3314" s="593">
        <f t="shared" si="306"/>
        <v>41413</v>
      </c>
      <c r="B3314" s="594">
        <v>41413.041858275465</v>
      </c>
      <c r="C3314" s="560">
        <f t="shared" si="307"/>
        <v>2013</v>
      </c>
      <c r="D3314" s="560">
        <f t="shared" si="308"/>
        <v>5</v>
      </c>
      <c r="E3314" s="560">
        <f t="shared" si="309"/>
        <v>19</v>
      </c>
      <c r="F3314" s="560">
        <f t="shared" si="310"/>
        <v>1</v>
      </c>
      <c r="G3314" s="595">
        <f t="shared" si="311"/>
        <v>1</v>
      </c>
      <c r="H3314" s="590">
        <f>CHOOSE('Output Sheet'!$B$4,'8760 Data'!J3314,'8760 Data'!K3314,'8760 Data'!L3314,'8760 Data'!M3314,'8760 Data'!N3314,'8760 Data'!O3314,'8760 Data'!P3314,'8760 Data'!Q3314,'8760 Data'!R3314,'8760 Data'!S3314,'8760 Data'!T3314,'8760 Data'!U3314)</f>
        <v>0</v>
      </c>
      <c r="I3314" s="591" t="e">
        <f>H3314/'Output Sheet'!$B$8</f>
        <v>#DIV/0!</v>
      </c>
      <c r="J3314" s="596"/>
      <c r="K3314" s="560"/>
      <c r="L3314" s="560"/>
      <c r="M3314" s="560"/>
      <c r="N3314" s="560"/>
      <c r="O3314" s="560"/>
      <c r="P3314" s="560"/>
      <c r="Q3314" s="560"/>
      <c r="R3314" s="560"/>
      <c r="S3314" s="560"/>
      <c r="T3314" s="560"/>
      <c r="U3314" s="560"/>
    </row>
    <row r="3315" spans="1:21">
      <c r="A3315" s="593">
        <f t="shared" si="306"/>
        <v>41413</v>
      </c>
      <c r="B3315" s="594">
        <v>41413.083525000002</v>
      </c>
      <c r="C3315" s="560">
        <f t="shared" si="307"/>
        <v>2013</v>
      </c>
      <c r="D3315" s="560">
        <f t="shared" si="308"/>
        <v>5</v>
      </c>
      <c r="E3315" s="560">
        <f t="shared" si="309"/>
        <v>19</v>
      </c>
      <c r="F3315" s="560">
        <f t="shared" si="310"/>
        <v>2</v>
      </c>
      <c r="G3315" s="595">
        <f t="shared" si="311"/>
        <v>1</v>
      </c>
      <c r="H3315" s="590">
        <f>CHOOSE('Output Sheet'!$B$4,'8760 Data'!J3315,'8760 Data'!K3315,'8760 Data'!L3315,'8760 Data'!M3315,'8760 Data'!N3315,'8760 Data'!O3315,'8760 Data'!P3315,'8760 Data'!Q3315,'8760 Data'!R3315,'8760 Data'!S3315,'8760 Data'!T3315,'8760 Data'!U3315)</f>
        <v>0</v>
      </c>
      <c r="I3315" s="591" t="e">
        <f>H3315/'Output Sheet'!$B$8</f>
        <v>#DIV/0!</v>
      </c>
      <c r="J3315" s="596"/>
      <c r="K3315" s="560"/>
      <c r="L3315" s="560"/>
      <c r="M3315" s="560"/>
      <c r="N3315" s="560"/>
      <c r="O3315" s="560"/>
      <c r="P3315" s="560"/>
      <c r="Q3315" s="560"/>
      <c r="R3315" s="560"/>
      <c r="S3315" s="560"/>
      <c r="T3315" s="560"/>
      <c r="U3315" s="560"/>
    </row>
    <row r="3316" spans="1:21">
      <c r="A3316" s="593">
        <f t="shared" si="306"/>
        <v>41413</v>
      </c>
      <c r="B3316" s="594">
        <v>41413.125191724539</v>
      </c>
      <c r="C3316" s="560">
        <f t="shared" si="307"/>
        <v>2013</v>
      </c>
      <c r="D3316" s="560">
        <f t="shared" si="308"/>
        <v>5</v>
      </c>
      <c r="E3316" s="560">
        <f t="shared" si="309"/>
        <v>19</v>
      </c>
      <c r="F3316" s="560">
        <f t="shared" si="310"/>
        <v>3</v>
      </c>
      <c r="G3316" s="595">
        <f t="shared" si="311"/>
        <v>1</v>
      </c>
      <c r="H3316" s="590">
        <f>CHOOSE('Output Sheet'!$B$4,'8760 Data'!J3316,'8760 Data'!K3316,'8760 Data'!L3316,'8760 Data'!M3316,'8760 Data'!N3316,'8760 Data'!O3316,'8760 Data'!P3316,'8760 Data'!Q3316,'8760 Data'!R3316,'8760 Data'!S3316,'8760 Data'!T3316,'8760 Data'!U3316)</f>
        <v>0</v>
      </c>
      <c r="I3316" s="591" t="e">
        <f>H3316/'Output Sheet'!$B$8</f>
        <v>#DIV/0!</v>
      </c>
      <c r="J3316" s="596"/>
      <c r="K3316" s="560"/>
      <c r="L3316" s="560"/>
      <c r="M3316" s="560"/>
      <c r="N3316" s="560"/>
      <c r="O3316" s="560"/>
      <c r="P3316" s="560"/>
      <c r="Q3316" s="560"/>
      <c r="R3316" s="560"/>
      <c r="S3316" s="560"/>
      <c r="T3316" s="560"/>
      <c r="U3316" s="560"/>
    </row>
    <row r="3317" spans="1:21">
      <c r="A3317" s="593">
        <f t="shared" si="306"/>
        <v>41413</v>
      </c>
      <c r="B3317" s="594">
        <v>41413.166858449076</v>
      </c>
      <c r="C3317" s="560">
        <f t="shared" si="307"/>
        <v>2013</v>
      </c>
      <c r="D3317" s="560">
        <f t="shared" si="308"/>
        <v>5</v>
      </c>
      <c r="E3317" s="560">
        <f t="shared" si="309"/>
        <v>19</v>
      </c>
      <c r="F3317" s="560">
        <f t="shared" si="310"/>
        <v>4</v>
      </c>
      <c r="G3317" s="595">
        <f t="shared" si="311"/>
        <v>1</v>
      </c>
      <c r="H3317" s="590">
        <f>CHOOSE('Output Sheet'!$B$4,'8760 Data'!J3317,'8760 Data'!K3317,'8760 Data'!L3317,'8760 Data'!M3317,'8760 Data'!N3317,'8760 Data'!O3317,'8760 Data'!P3317,'8760 Data'!Q3317,'8760 Data'!R3317,'8760 Data'!S3317,'8760 Data'!T3317,'8760 Data'!U3317)</f>
        <v>0</v>
      </c>
      <c r="I3317" s="591" t="e">
        <f>H3317/'Output Sheet'!$B$8</f>
        <v>#DIV/0!</v>
      </c>
      <c r="J3317" s="596"/>
      <c r="K3317" s="560"/>
      <c r="L3317" s="560"/>
      <c r="M3317" s="560"/>
      <c r="N3317" s="560"/>
      <c r="O3317" s="560"/>
      <c r="P3317" s="560"/>
      <c r="Q3317" s="560"/>
      <c r="R3317" s="560"/>
      <c r="S3317" s="560"/>
      <c r="T3317" s="560"/>
      <c r="U3317" s="560"/>
    </row>
    <row r="3318" spans="1:21">
      <c r="A3318" s="593">
        <f t="shared" si="306"/>
        <v>41413</v>
      </c>
      <c r="B3318" s="594">
        <v>41413.208525173613</v>
      </c>
      <c r="C3318" s="560">
        <f t="shared" si="307"/>
        <v>2013</v>
      </c>
      <c r="D3318" s="560">
        <f t="shared" si="308"/>
        <v>5</v>
      </c>
      <c r="E3318" s="560">
        <f t="shared" si="309"/>
        <v>19</v>
      </c>
      <c r="F3318" s="560">
        <f t="shared" si="310"/>
        <v>5</v>
      </c>
      <c r="G3318" s="595">
        <f t="shared" si="311"/>
        <v>1</v>
      </c>
      <c r="H3318" s="590">
        <f>CHOOSE('Output Sheet'!$B$4,'8760 Data'!J3318,'8760 Data'!K3318,'8760 Data'!L3318,'8760 Data'!M3318,'8760 Data'!N3318,'8760 Data'!O3318,'8760 Data'!P3318,'8760 Data'!Q3318,'8760 Data'!R3318,'8760 Data'!S3318,'8760 Data'!T3318,'8760 Data'!U3318)</f>
        <v>0</v>
      </c>
      <c r="I3318" s="591" t="e">
        <f>H3318/'Output Sheet'!$B$8</f>
        <v>#DIV/0!</v>
      </c>
      <c r="J3318" s="596"/>
      <c r="K3318" s="560"/>
      <c r="L3318" s="560"/>
      <c r="M3318" s="560"/>
      <c r="N3318" s="560"/>
      <c r="O3318" s="560"/>
      <c r="P3318" s="560"/>
      <c r="Q3318" s="560"/>
      <c r="R3318" s="560"/>
      <c r="S3318" s="560"/>
      <c r="T3318" s="560"/>
      <c r="U3318" s="560"/>
    </row>
    <row r="3319" spans="1:21">
      <c r="A3319" s="593">
        <f t="shared" si="306"/>
        <v>41413</v>
      </c>
      <c r="B3319" s="594">
        <v>41413.250191898151</v>
      </c>
      <c r="C3319" s="560">
        <f t="shared" si="307"/>
        <v>2013</v>
      </c>
      <c r="D3319" s="560">
        <f t="shared" si="308"/>
        <v>5</v>
      </c>
      <c r="E3319" s="560">
        <f t="shared" si="309"/>
        <v>19</v>
      </c>
      <c r="F3319" s="560">
        <f t="shared" si="310"/>
        <v>6</v>
      </c>
      <c r="G3319" s="595">
        <f t="shared" si="311"/>
        <v>1</v>
      </c>
      <c r="H3319" s="590">
        <f>CHOOSE('Output Sheet'!$B$4,'8760 Data'!J3319,'8760 Data'!K3319,'8760 Data'!L3319,'8760 Data'!M3319,'8760 Data'!N3319,'8760 Data'!O3319,'8760 Data'!P3319,'8760 Data'!Q3319,'8760 Data'!R3319,'8760 Data'!S3319,'8760 Data'!T3319,'8760 Data'!U3319)</f>
        <v>0</v>
      </c>
      <c r="I3319" s="591" t="e">
        <f>H3319/'Output Sheet'!$B$8</f>
        <v>#DIV/0!</v>
      </c>
      <c r="J3319" s="596"/>
      <c r="K3319" s="560"/>
      <c r="L3319" s="560"/>
      <c r="M3319" s="560"/>
      <c r="N3319" s="560"/>
      <c r="O3319" s="560"/>
      <c r="P3319" s="560"/>
      <c r="Q3319" s="560"/>
      <c r="R3319" s="560"/>
      <c r="S3319" s="560"/>
      <c r="T3319" s="560"/>
      <c r="U3319" s="560"/>
    </row>
    <row r="3320" spans="1:21">
      <c r="A3320" s="593">
        <f t="shared" si="306"/>
        <v>41413</v>
      </c>
      <c r="B3320" s="594">
        <v>41413.291858622688</v>
      </c>
      <c r="C3320" s="560">
        <f t="shared" si="307"/>
        <v>2013</v>
      </c>
      <c r="D3320" s="560">
        <f t="shared" si="308"/>
        <v>5</v>
      </c>
      <c r="E3320" s="560">
        <f t="shared" si="309"/>
        <v>19</v>
      </c>
      <c r="F3320" s="560">
        <f t="shared" si="310"/>
        <v>7</v>
      </c>
      <c r="G3320" s="595">
        <f t="shared" si="311"/>
        <v>1</v>
      </c>
      <c r="H3320" s="590">
        <f>CHOOSE('Output Sheet'!$B$4,'8760 Data'!J3320,'8760 Data'!K3320,'8760 Data'!L3320,'8760 Data'!M3320,'8760 Data'!N3320,'8760 Data'!O3320,'8760 Data'!P3320,'8760 Data'!Q3320,'8760 Data'!R3320,'8760 Data'!S3320,'8760 Data'!T3320,'8760 Data'!U3320)</f>
        <v>0</v>
      </c>
      <c r="I3320" s="591" t="e">
        <f>H3320/'Output Sheet'!$B$8</f>
        <v>#DIV/0!</v>
      </c>
      <c r="J3320" s="596"/>
      <c r="K3320" s="560"/>
      <c r="L3320" s="560"/>
      <c r="M3320" s="560"/>
      <c r="N3320" s="560"/>
      <c r="O3320" s="560"/>
      <c r="P3320" s="560"/>
      <c r="Q3320" s="560"/>
      <c r="R3320" s="560"/>
      <c r="S3320" s="560"/>
      <c r="T3320" s="560"/>
      <c r="U3320" s="560"/>
    </row>
    <row r="3321" spans="1:21">
      <c r="A3321" s="593">
        <f t="shared" si="306"/>
        <v>41413</v>
      </c>
      <c r="B3321" s="594">
        <v>41413.333525347225</v>
      </c>
      <c r="C3321" s="560">
        <f t="shared" si="307"/>
        <v>2013</v>
      </c>
      <c r="D3321" s="560">
        <f t="shared" si="308"/>
        <v>5</v>
      </c>
      <c r="E3321" s="560">
        <f t="shared" si="309"/>
        <v>19</v>
      </c>
      <c r="F3321" s="560">
        <f t="shared" si="310"/>
        <v>8</v>
      </c>
      <c r="G3321" s="595">
        <f t="shared" si="311"/>
        <v>1</v>
      </c>
      <c r="H3321" s="590">
        <f>CHOOSE('Output Sheet'!$B$4,'8760 Data'!J3321,'8760 Data'!K3321,'8760 Data'!L3321,'8760 Data'!M3321,'8760 Data'!N3321,'8760 Data'!O3321,'8760 Data'!P3321,'8760 Data'!Q3321,'8760 Data'!R3321,'8760 Data'!S3321,'8760 Data'!T3321,'8760 Data'!U3321)</f>
        <v>0</v>
      </c>
      <c r="I3321" s="591" t="e">
        <f>H3321/'Output Sheet'!$B$8</f>
        <v>#DIV/0!</v>
      </c>
      <c r="J3321" s="596"/>
      <c r="K3321" s="560"/>
      <c r="L3321" s="560"/>
      <c r="M3321" s="560"/>
      <c r="N3321" s="560"/>
      <c r="O3321" s="560"/>
      <c r="P3321" s="560"/>
      <c r="Q3321" s="560"/>
      <c r="R3321" s="560"/>
      <c r="S3321" s="560"/>
      <c r="T3321" s="560"/>
      <c r="U3321" s="560"/>
    </row>
    <row r="3322" spans="1:21">
      <c r="A3322" s="593">
        <f t="shared" si="306"/>
        <v>41413</v>
      </c>
      <c r="B3322" s="594">
        <v>41413.375192071762</v>
      </c>
      <c r="C3322" s="560">
        <f t="shared" si="307"/>
        <v>2013</v>
      </c>
      <c r="D3322" s="560">
        <f t="shared" si="308"/>
        <v>5</v>
      </c>
      <c r="E3322" s="560">
        <f t="shared" si="309"/>
        <v>19</v>
      </c>
      <c r="F3322" s="560">
        <f t="shared" si="310"/>
        <v>9</v>
      </c>
      <c r="G3322" s="595">
        <f t="shared" si="311"/>
        <v>1</v>
      </c>
      <c r="H3322" s="590">
        <f>CHOOSE('Output Sheet'!$B$4,'8760 Data'!J3322,'8760 Data'!K3322,'8760 Data'!L3322,'8760 Data'!M3322,'8760 Data'!N3322,'8760 Data'!O3322,'8760 Data'!P3322,'8760 Data'!Q3322,'8760 Data'!R3322,'8760 Data'!S3322,'8760 Data'!T3322,'8760 Data'!U3322)</f>
        <v>0</v>
      </c>
      <c r="I3322" s="591" t="e">
        <f>H3322/'Output Sheet'!$B$8</f>
        <v>#DIV/0!</v>
      </c>
      <c r="J3322" s="596"/>
      <c r="K3322" s="560"/>
      <c r="L3322" s="560"/>
      <c r="M3322" s="560"/>
      <c r="N3322" s="560"/>
      <c r="O3322" s="560"/>
      <c r="P3322" s="560"/>
      <c r="Q3322" s="560"/>
      <c r="R3322" s="560"/>
      <c r="S3322" s="560"/>
      <c r="T3322" s="560"/>
      <c r="U3322" s="560"/>
    </row>
    <row r="3323" spans="1:21">
      <c r="A3323" s="593">
        <f t="shared" si="306"/>
        <v>41413</v>
      </c>
      <c r="B3323" s="594">
        <v>41413.416858796299</v>
      </c>
      <c r="C3323" s="560">
        <f t="shared" si="307"/>
        <v>2013</v>
      </c>
      <c r="D3323" s="560">
        <f t="shared" si="308"/>
        <v>5</v>
      </c>
      <c r="E3323" s="560">
        <f t="shared" si="309"/>
        <v>19</v>
      </c>
      <c r="F3323" s="560">
        <f t="shared" si="310"/>
        <v>10</v>
      </c>
      <c r="G3323" s="595">
        <f t="shared" si="311"/>
        <v>1</v>
      </c>
      <c r="H3323" s="590">
        <f>CHOOSE('Output Sheet'!$B$4,'8760 Data'!J3323,'8760 Data'!K3323,'8760 Data'!L3323,'8760 Data'!M3323,'8760 Data'!N3323,'8760 Data'!O3323,'8760 Data'!P3323,'8760 Data'!Q3323,'8760 Data'!R3323,'8760 Data'!S3323,'8760 Data'!T3323,'8760 Data'!U3323)</f>
        <v>0</v>
      </c>
      <c r="I3323" s="591" t="e">
        <f>H3323/'Output Sheet'!$B$8</f>
        <v>#DIV/0!</v>
      </c>
      <c r="J3323" s="596"/>
      <c r="K3323" s="560"/>
      <c r="L3323" s="560"/>
      <c r="M3323" s="560"/>
      <c r="N3323" s="560"/>
      <c r="O3323" s="560"/>
      <c r="P3323" s="560"/>
      <c r="Q3323" s="560"/>
      <c r="R3323" s="560"/>
      <c r="S3323" s="560"/>
      <c r="T3323" s="560"/>
      <c r="U3323" s="560"/>
    </row>
    <row r="3324" spans="1:21">
      <c r="A3324" s="593">
        <f t="shared" si="306"/>
        <v>41413</v>
      </c>
      <c r="B3324" s="594">
        <v>41413.458525520837</v>
      </c>
      <c r="C3324" s="560">
        <f t="shared" si="307"/>
        <v>2013</v>
      </c>
      <c r="D3324" s="560">
        <f t="shared" si="308"/>
        <v>5</v>
      </c>
      <c r="E3324" s="560">
        <f t="shared" si="309"/>
        <v>19</v>
      </c>
      <c r="F3324" s="560">
        <f t="shared" si="310"/>
        <v>11</v>
      </c>
      <c r="G3324" s="595">
        <f t="shared" si="311"/>
        <v>1</v>
      </c>
      <c r="H3324" s="590">
        <f>CHOOSE('Output Sheet'!$B$4,'8760 Data'!J3324,'8760 Data'!K3324,'8760 Data'!L3324,'8760 Data'!M3324,'8760 Data'!N3324,'8760 Data'!O3324,'8760 Data'!P3324,'8760 Data'!Q3324,'8760 Data'!R3324,'8760 Data'!S3324,'8760 Data'!T3324,'8760 Data'!U3324)</f>
        <v>0</v>
      </c>
      <c r="I3324" s="591" t="e">
        <f>H3324/'Output Sheet'!$B$8</f>
        <v>#DIV/0!</v>
      </c>
      <c r="J3324" s="596"/>
      <c r="K3324" s="560"/>
      <c r="L3324" s="560"/>
      <c r="M3324" s="560"/>
      <c r="N3324" s="560"/>
      <c r="O3324" s="560"/>
      <c r="P3324" s="560"/>
      <c r="Q3324" s="560"/>
      <c r="R3324" s="560"/>
      <c r="S3324" s="560"/>
      <c r="T3324" s="560"/>
      <c r="U3324" s="560"/>
    </row>
    <row r="3325" spans="1:21">
      <c r="A3325" s="593">
        <f t="shared" si="306"/>
        <v>41413</v>
      </c>
      <c r="B3325" s="594">
        <v>41413.500192245374</v>
      </c>
      <c r="C3325" s="560">
        <f t="shared" si="307"/>
        <v>2013</v>
      </c>
      <c r="D3325" s="560">
        <f t="shared" si="308"/>
        <v>5</v>
      </c>
      <c r="E3325" s="560">
        <f t="shared" si="309"/>
        <v>19</v>
      </c>
      <c r="F3325" s="560">
        <f t="shared" si="310"/>
        <v>12</v>
      </c>
      <c r="G3325" s="595">
        <f t="shared" si="311"/>
        <v>1</v>
      </c>
      <c r="H3325" s="590">
        <f>CHOOSE('Output Sheet'!$B$4,'8760 Data'!J3325,'8760 Data'!K3325,'8760 Data'!L3325,'8760 Data'!M3325,'8760 Data'!N3325,'8760 Data'!O3325,'8760 Data'!P3325,'8760 Data'!Q3325,'8760 Data'!R3325,'8760 Data'!S3325,'8760 Data'!T3325,'8760 Data'!U3325)</f>
        <v>0</v>
      </c>
      <c r="I3325" s="591" t="e">
        <f>H3325/'Output Sheet'!$B$8</f>
        <v>#DIV/0!</v>
      </c>
      <c r="J3325" s="596"/>
      <c r="K3325" s="560"/>
      <c r="L3325" s="560"/>
      <c r="M3325" s="560"/>
      <c r="N3325" s="560"/>
      <c r="O3325" s="560"/>
      <c r="P3325" s="560"/>
      <c r="Q3325" s="560"/>
      <c r="R3325" s="560"/>
      <c r="S3325" s="560"/>
      <c r="T3325" s="560"/>
      <c r="U3325" s="560"/>
    </row>
    <row r="3326" spans="1:21">
      <c r="A3326" s="593">
        <f t="shared" si="306"/>
        <v>41413</v>
      </c>
      <c r="B3326" s="594">
        <v>41413.541858969904</v>
      </c>
      <c r="C3326" s="560">
        <f t="shared" si="307"/>
        <v>2013</v>
      </c>
      <c r="D3326" s="560">
        <f t="shared" si="308"/>
        <v>5</v>
      </c>
      <c r="E3326" s="560">
        <f t="shared" si="309"/>
        <v>19</v>
      </c>
      <c r="F3326" s="560">
        <f t="shared" si="310"/>
        <v>13</v>
      </c>
      <c r="G3326" s="595">
        <f t="shared" si="311"/>
        <v>1</v>
      </c>
      <c r="H3326" s="590">
        <f>CHOOSE('Output Sheet'!$B$4,'8760 Data'!J3326,'8760 Data'!K3326,'8760 Data'!L3326,'8760 Data'!M3326,'8760 Data'!N3326,'8760 Data'!O3326,'8760 Data'!P3326,'8760 Data'!Q3326,'8760 Data'!R3326,'8760 Data'!S3326,'8760 Data'!T3326,'8760 Data'!U3326)</f>
        <v>0</v>
      </c>
      <c r="I3326" s="591" t="e">
        <f>H3326/'Output Sheet'!$B$8</f>
        <v>#DIV/0!</v>
      </c>
      <c r="J3326" s="596"/>
      <c r="K3326" s="560"/>
      <c r="L3326" s="560"/>
      <c r="M3326" s="560"/>
      <c r="N3326" s="560"/>
      <c r="O3326" s="560"/>
      <c r="P3326" s="560"/>
      <c r="Q3326" s="560"/>
      <c r="R3326" s="560"/>
      <c r="S3326" s="560"/>
      <c r="T3326" s="560"/>
      <c r="U3326" s="560"/>
    </row>
    <row r="3327" spans="1:21">
      <c r="A3327" s="593">
        <f t="shared" si="306"/>
        <v>41413</v>
      </c>
      <c r="B3327" s="594">
        <v>41413.583525694441</v>
      </c>
      <c r="C3327" s="560">
        <f t="shared" si="307"/>
        <v>2013</v>
      </c>
      <c r="D3327" s="560">
        <f t="shared" si="308"/>
        <v>5</v>
      </c>
      <c r="E3327" s="560">
        <f t="shared" si="309"/>
        <v>19</v>
      </c>
      <c r="F3327" s="560">
        <f t="shared" si="310"/>
        <v>14</v>
      </c>
      <c r="G3327" s="595">
        <f t="shared" si="311"/>
        <v>1</v>
      </c>
      <c r="H3327" s="590">
        <f>CHOOSE('Output Sheet'!$B$4,'8760 Data'!J3327,'8760 Data'!K3327,'8760 Data'!L3327,'8760 Data'!M3327,'8760 Data'!N3327,'8760 Data'!O3327,'8760 Data'!P3327,'8760 Data'!Q3327,'8760 Data'!R3327,'8760 Data'!S3327,'8760 Data'!T3327,'8760 Data'!U3327)</f>
        <v>0</v>
      </c>
      <c r="I3327" s="591" t="e">
        <f>H3327/'Output Sheet'!$B$8</f>
        <v>#DIV/0!</v>
      </c>
      <c r="J3327" s="596"/>
      <c r="K3327" s="560"/>
      <c r="L3327" s="560"/>
      <c r="M3327" s="560"/>
      <c r="N3327" s="560"/>
      <c r="O3327" s="560"/>
      <c r="P3327" s="560"/>
      <c r="Q3327" s="560"/>
      <c r="R3327" s="560"/>
      <c r="S3327" s="560"/>
      <c r="T3327" s="560"/>
      <c r="U3327" s="560"/>
    </row>
    <row r="3328" spans="1:21">
      <c r="A3328" s="593">
        <f t="shared" si="306"/>
        <v>41413</v>
      </c>
      <c r="B3328" s="594">
        <v>41413.625192418978</v>
      </c>
      <c r="C3328" s="560">
        <f t="shared" si="307"/>
        <v>2013</v>
      </c>
      <c r="D3328" s="560">
        <f t="shared" si="308"/>
        <v>5</v>
      </c>
      <c r="E3328" s="560">
        <f t="shared" si="309"/>
        <v>19</v>
      </c>
      <c r="F3328" s="560">
        <f t="shared" si="310"/>
        <v>15</v>
      </c>
      <c r="G3328" s="595">
        <f t="shared" si="311"/>
        <v>1</v>
      </c>
      <c r="H3328" s="590">
        <f>CHOOSE('Output Sheet'!$B$4,'8760 Data'!J3328,'8760 Data'!K3328,'8760 Data'!L3328,'8760 Data'!M3328,'8760 Data'!N3328,'8760 Data'!O3328,'8760 Data'!P3328,'8760 Data'!Q3328,'8760 Data'!R3328,'8760 Data'!S3328,'8760 Data'!T3328,'8760 Data'!U3328)</f>
        <v>0</v>
      </c>
      <c r="I3328" s="591" t="e">
        <f>H3328/'Output Sheet'!$B$8</f>
        <v>#DIV/0!</v>
      </c>
      <c r="J3328" s="596"/>
      <c r="K3328" s="560"/>
      <c r="L3328" s="560"/>
      <c r="M3328" s="560"/>
      <c r="N3328" s="560"/>
      <c r="O3328" s="560"/>
      <c r="P3328" s="560"/>
      <c r="Q3328" s="560"/>
      <c r="R3328" s="560"/>
      <c r="S3328" s="560"/>
      <c r="T3328" s="560"/>
      <c r="U3328" s="560"/>
    </row>
    <row r="3329" spans="1:21">
      <c r="A3329" s="593">
        <f t="shared" si="306"/>
        <v>41413</v>
      </c>
      <c r="B3329" s="594">
        <v>41413.666859143515</v>
      </c>
      <c r="C3329" s="560">
        <f t="shared" si="307"/>
        <v>2013</v>
      </c>
      <c r="D3329" s="560">
        <f t="shared" si="308"/>
        <v>5</v>
      </c>
      <c r="E3329" s="560">
        <f t="shared" si="309"/>
        <v>19</v>
      </c>
      <c r="F3329" s="560">
        <f t="shared" si="310"/>
        <v>16</v>
      </c>
      <c r="G3329" s="595">
        <f t="shared" si="311"/>
        <v>1</v>
      </c>
      <c r="H3329" s="590">
        <f>CHOOSE('Output Sheet'!$B$4,'8760 Data'!J3329,'8760 Data'!K3329,'8760 Data'!L3329,'8760 Data'!M3329,'8760 Data'!N3329,'8760 Data'!O3329,'8760 Data'!P3329,'8760 Data'!Q3329,'8760 Data'!R3329,'8760 Data'!S3329,'8760 Data'!T3329,'8760 Data'!U3329)</f>
        <v>0</v>
      </c>
      <c r="I3329" s="591" t="e">
        <f>H3329/'Output Sheet'!$B$8</f>
        <v>#DIV/0!</v>
      </c>
      <c r="J3329" s="596"/>
      <c r="K3329" s="560"/>
      <c r="L3329" s="560"/>
      <c r="M3329" s="560"/>
      <c r="N3329" s="560"/>
      <c r="O3329" s="560"/>
      <c r="P3329" s="560"/>
      <c r="Q3329" s="560"/>
      <c r="R3329" s="560"/>
      <c r="S3329" s="560"/>
      <c r="T3329" s="560"/>
      <c r="U3329" s="560"/>
    </row>
    <row r="3330" spans="1:21">
      <c r="A3330" s="593">
        <f t="shared" si="306"/>
        <v>41413</v>
      </c>
      <c r="B3330" s="594">
        <v>41413.708525868053</v>
      </c>
      <c r="C3330" s="560">
        <f t="shared" si="307"/>
        <v>2013</v>
      </c>
      <c r="D3330" s="560">
        <f t="shared" si="308"/>
        <v>5</v>
      </c>
      <c r="E3330" s="560">
        <f t="shared" si="309"/>
        <v>19</v>
      </c>
      <c r="F3330" s="560">
        <f t="shared" si="310"/>
        <v>17</v>
      </c>
      <c r="G3330" s="595">
        <f t="shared" si="311"/>
        <v>1</v>
      </c>
      <c r="H3330" s="590">
        <f>CHOOSE('Output Sheet'!$B$4,'8760 Data'!J3330,'8760 Data'!K3330,'8760 Data'!L3330,'8760 Data'!M3330,'8760 Data'!N3330,'8760 Data'!O3330,'8760 Data'!P3330,'8760 Data'!Q3330,'8760 Data'!R3330,'8760 Data'!S3330,'8760 Data'!T3330,'8760 Data'!U3330)</f>
        <v>0</v>
      </c>
      <c r="I3330" s="591" t="e">
        <f>H3330/'Output Sheet'!$B$8</f>
        <v>#DIV/0!</v>
      </c>
      <c r="J3330" s="596"/>
      <c r="K3330" s="560"/>
      <c r="L3330" s="560"/>
      <c r="M3330" s="560"/>
      <c r="N3330" s="560"/>
      <c r="O3330" s="560"/>
      <c r="P3330" s="560"/>
      <c r="Q3330" s="560"/>
      <c r="R3330" s="560"/>
      <c r="S3330" s="560"/>
      <c r="T3330" s="560"/>
      <c r="U3330" s="560"/>
    </row>
    <row r="3331" spans="1:21">
      <c r="A3331" s="593">
        <f t="shared" ref="A3331:A3394" si="312">DATE(C3331,D3331,E3331)</f>
        <v>41413</v>
      </c>
      <c r="B3331" s="594">
        <v>41413.75019259259</v>
      </c>
      <c r="C3331" s="560">
        <f t="shared" ref="C3331:C3394" si="313">YEAR(B3331)</f>
        <v>2013</v>
      </c>
      <c r="D3331" s="560">
        <f t="shared" ref="D3331:D3394" si="314">MONTH(B3331)</f>
        <v>5</v>
      </c>
      <c r="E3331" s="560">
        <f t="shared" ref="E3331:E3394" si="315">DAY(B3331)</f>
        <v>19</v>
      </c>
      <c r="F3331" s="560">
        <f t="shared" ref="F3331:F3394" si="316">IF(HOUR(B3331)&lt;&gt;0,HOUR(B3331),24)</f>
        <v>18</v>
      </c>
      <c r="G3331" s="595">
        <f t="shared" ref="G3331:G3394" si="317">WEEKDAY(B3331,1)</f>
        <v>1</v>
      </c>
      <c r="H3331" s="590">
        <f>CHOOSE('Output Sheet'!$B$4,'8760 Data'!J3331,'8760 Data'!K3331,'8760 Data'!L3331,'8760 Data'!M3331,'8760 Data'!N3331,'8760 Data'!O3331,'8760 Data'!P3331,'8760 Data'!Q3331,'8760 Data'!R3331,'8760 Data'!S3331,'8760 Data'!T3331,'8760 Data'!U3331)</f>
        <v>0</v>
      </c>
      <c r="I3331" s="591" t="e">
        <f>H3331/'Output Sheet'!$B$8</f>
        <v>#DIV/0!</v>
      </c>
      <c r="J3331" s="596"/>
      <c r="K3331" s="560"/>
      <c r="L3331" s="560"/>
      <c r="M3331" s="560"/>
      <c r="N3331" s="560"/>
      <c r="O3331" s="560"/>
      <c r="P3331" s="560"/>
      <c r="Q3331" s="560"/>
      <c r="R3331" s="560"/>
      <c r="S3331" s="560"/>
      <c r="T3331" s="560"/>
      <c r="U3331" s="560"/>
    </row>
    <row r="3332" spans="1:21">
      <c r="A3332" s="593">
        <f t="shared" si="312"/>
        <v>41413</v>
      </c>
      <c r="B3332" s="594">
        <v>41413.791859317127</v>
      </c>
      <c r="C3332" s="560">
        <f t="shared" si="313"/>
        <v>2013</v>
      </c>
      <c r="D3332" s="560">
        <f t="shared" si="314"/>
        <v>5</v>
      </c>
      <c r="E3332" s="560">
        <f t="shared" si="315"/>
        <v>19</v>
      </c>
      <c r="F3332" s="560">
        <f t="shared" si="316"/>
        <v>19</v>
      </c>
      <c r="G3332" s="595">
        <f t="shared" si="317"/>
        <v>1</v>
      </c>
      <c r="H3332" s="590">
        <f>CHOOSE('Output Sheet'!$B$4,'8760 Data'!J3332,'8760 Data'!K3332,'8760 Data'!L3332,'8760 Data'!M3332,'8760 Data'!N3332,'8760 Data'!O3332,'8760 Data'!P3332,'8760 Data'!Q3332,'8760 Data'!R3332,'8760 Data'!S3332,'8760 Data'!T3332,'8760 Data'!U3332)</f>
        <v>0</v>
      </c>
      <c r="I3332" s="591" t="e">
        <f>H3332/'Output Sheet'!$B$8</f>
        <v>#DIV/0!</v>
      </c>
      <c r="J3332" s="596"/>
      <c r="K3332" s="560"/>
      <c r="L3332" s="560"/>
      <c r="M3332" s="560"/>
      <c r="N3332" s="560"/>
      <c r="O3332" s="560"/>
      <c r="P3332" s="560"/>
      <c r="Q3332" s="560"/>
      <c r="R3332" s="560"/>
      <c r="S3332" s="560"/>
      <c r="T3332" s="560"/>
      <c r="U3332" s="560"/>
    </row>
    <row r="3333" spans="1:21">
      <c r="A3333" s="593">
        <f t="shared" si="312"/>
        <v>41413</v>
      </c>
      <c r="B3333" s="594">
        <v>41413.833526041664</v>
      </c>
      <c r="C3333" s="560">
        <f t="shared" si="313"/>
        <v>2013</v>
      </c>
      <c r="D3333" s="560">
        <f t="shared" si="314"/>
        <v>5</v>
      </c>
      <c r="E3333" s="560">
        <f t="shared" si="315"/>
        <v>19</v>
      </c>
      <c r="F3333" s="560">
        <f t="shared" si="316"/>
        <v>20</v>
      </c>
      <c r="G3333" s="595">
        <f t="shared" si="317"/>
        <v>1</v>
      </c>
      <c r="H3333" s="590">
        <f>CHOOSE('Output Sheet'!$B$4,'8760 Data'!J3333,'8760 Data'!K3333,'8760 Data'!L3333,'8760 Data'!M3333,'8760 Data'!N3333,'8760 Data'!O3333,'8760 Data'!P3333,'8760 Data'!Q3333,'8760 Data'!R3333,'8760 Data'!S3333,'8760 Data'!T3333,'8760 Data'!U3333)</f>
        <v>0</v>
      </c>
      <c r="I3333" s="591" t="e">
        <f>H3333/'Output Sheet'!$B$8</f>
        <v>#DIV/0!</v>
      </c>
      <c r="J3333" s="596"/>
      <c r="K3333" s="560"/>
      <c r="L3333" s="560"/>
      <c r="M3333" s="560"/>
      <c r="N3333" s="560"/>
      <c r="O3333" s="560"/>
      <c r="P3333" s="560"/>
      <c r="Q3333" s="560"/>
      <c r="R3333" s="560"/>
      <c r="S3333" s="560"/>
      <c r="T3333" s="560"/>
      <c r="U3333" s="560"/>
    </row>
    <row r="3334" spans="1:21">
      <c r="A3334" s="593">
        <f t="shared" si="312"/>
        <v>41413</v>
      </c>
      <c r="B3334" s="594">
        <v>41413.875192766202</v>
      </c>
      <c r="C3334" s="560">
        <f t="shared" si="313"/>
        <v>2013</v>
      </c>
      <c r="D3334" s="560">
        <f t="shared" si="314"/>
        <v>5</v>
      </c>
      <c r="E3334" s="560">
        <f t="shared" si="315"/>
        <v>19</v>
      </c>
      <c r="F3334" s="560">
        <f t="shared" si="316"/>
        <v>21</v>
      </c>
      <c r="G3334" s="595">
        <f t="shared" si="317"/>
        <v>1</v>
      </c>
      <c r="H3334" s="590">
        <f>CHOOSE('Output Sheet'!$B$4,'8760 Data'!J3334,'8760 Data'!K3334,'8760 Data'!L3334,'8760 Data'!M3334,'8760 Data'!N3334,'8760 Data'!O3334,'8760 Data'!P3334,'8760 Data'!Q3334,'8760 Data'!R3334,'8760 Data'!S3334,'8760 Data'!T3334,'8760 Data'!U3334)</f>
        <v>0</v>
      </c>
      <c r="I3334" s="591" t="e">
        <f>H3334/'Output Sheet'!$B$8</f>
        <v>#DIV/0!</v>
      </c>
      <c r="J3334" s="596"/>
      <c r="K3334" s="560"/>
      <c r="L3334" s="560"/>
      <c r="M3334" s="560"/>
      <c r="N3334" s="560"/>
      <c r="O3334" s="560"/>
      <c r="P3334" s="560"/>
      <c r="Q3334" s="560"/>
      <c r="R3334" s="560"/>
      <c r="S3334" s="560"/>
      <c r="T3334" s="560"/>
      <c r="U3334" s="560"/>
    </row>
    <row r="3335" spans="1:21">
      <c r="A3335" s="593">
        <f t="shared" si="312"/>
        <v>41413</v>
      </c>
      <c r="B3335" s="594">
        <v>41413.916859490739</v>
      </c>
      <c r="C3335" s="560">
        <f t="shared" si="313"/>
        <v>2013</v>
      </c>
      <c r="D3335" s="560">
        <f t="shared" si="314"/>
        <v>5</v>
      </c>
      <c r="E3335" s="560">
        <f t="shared" si="315"/>
        <v>19</v>
      </c>
      <c r="F3335" s="560">
        <f t="shared" si="316"/>
        <v>22</v>
      </c>
      <c r="G3335" s="595">
        <f t="shared" si="317"/>
        <v>1</v>
      </c>
      <c r="H3335" s="590">
        <f>CHOOSE('Output Sheet'!$B$4,'8760 Data'!J3335,'8760 Data'!K3335,'8760 Data'!L3335,'8760 Data'!M3335,'8760 Data'!N3335,'8760 Data'!O3335,'8760 Data'!P3335,'8760 Data'!Q3335,'8760 Data'!R3335,'8760 Data'!S3335,'8760 Data'!T3335,'8760 Data'!U3335)</f>
        <v>0</v>
      </c>
      <c r="I3335" s="591" t="e">
        <f>H3335/'Output Sheet'!$B$8</f>
        <v>#DIV/0!</v>
      </c>
      <c r="J3335" s="596"/>
      <c r="K3335" s="560"/>
      <c r="L3335" s="560"/>
      <c r="M3335" s="560"/>
      <c r="N3335" s="560"/>
      <c r="O3335" s="560"/>
      <c r="P3335" s="560"/>
      <c r="Q3335" s="560"/>
      <c r="R3335" s="560"/>
      <c r="S3335" s="560"/>
      <c r="T3335" s="560"/>
      <c r="U3335" s="560"/>
    </row>
    <row r="3336" spans="1:21">
      <c r="A3336" s="593">
        <f t="shared" si="312"/>
        <v>41413</v>
      </c>
      <c r="B3336" s="594">
        <v>41413.958526215276</v>
      </c>
      <c r="C3336" s="560">
        <f t="shared" si="313"/>
        <v>2013</v>
      </c>
      <c r="D3336" s="560">
        <f t="shared" si="314"/>
        <v>5</v>
      </c>
      <c r="E3336" s="560">
        <f t="shared" si="315"/>
        <v>19</v>
      </c>
      <c r="F3336" s="560">
        <f t="shared" si="316"/>
        <v>23</v>
      </c>
      <c r="G3336" s="595">
        <f t="shared" si="317"/>
        <v>1</v>
      </c>
      <c r="H3336" s="590">
        <f>CHOOSE('Output Sheet'!$B$4,'8760 Data'!J3336,'8760 Data'!K3336,'8760 Data'!L3336,'8760 Data'!M3336,'8760 Data'!N3336,'8760 Data'!O3336,'8760 Data'!P3336,'8760 Data'!Q3336,'8760 Data'!R3336,'8760 Data'!S3336,'8760 Data'!T3336,'8760 Data'!U3336)</f>
        <v>0</v>
      </c>
      <c r="I3336" s="591" t="e">
        <f>H3336/'Output Sheet'!$B$8</f>
        <v>#DIV/0!</v>
      </c>
      <c r="J3336" s="596"/>
      <c r="K3336" s="560"/>
      <c r="L3336" s="560"/>
      <c r="M3336" s="560"/>
      <c r="N3336" s="560"/>
      <c r="O3336" s="560"/>
      <c r="P3336" s="560"/>
      <c r="Q3336" s="560"/>
      <c r="R3336" s="560"/>
      <c r="S3336" s="560"/>
      <c r="T3336" s="560"/>
      <c r="U3336" s="560"/>
    </row>
    <row r="3337" spans="1:21">
      <c r="A3337" s="593">
        <f t="shared" si="312"/>
        <v>41414</v>
      </c>
      <c r="B3337" s="594">
        <v>41414.000192939813</v>
      </c>
      <c r="C3337" s="560">
        <f t="shared" si="313"/>
        <v>2013</v>
      </c>
      <c r="D3337" s="560">
        <f t="shared" si="314"/>
        <v>5</v>
      </c>
      <c r="E3337" s="560">
        <f t="shared" si="315"/>
        <v>20</v>
      </c>
      <c r="F3337" s="560">
        <f t="shared" si="316"/>
        <v>24</v>
      </c>
      <c r="G3337" s="595">
        <f t="shared" si="317"/>
        <v>2</v>
      </c>
      <c r="H3337" s="590">
        <f>CHOOSE('Output Sheet'!$B$4,'8760 Data'!J3337,'8760 Data'!K3337,'8760 Data'!L3337,'8760 Data'!M3337,'8760 Data'!N3337,'8760 Data'!O3337,'8760 Data'!P3337,'8760 Data'!Q3337,'8760 Data'!R3337,'8760 Data'!S3337,'8760 Data'!T3337,'8760 Data'!U3337)</f>
        <v>0</v>
      </c>
      <c r="I3337" s="591" t="e">
        <f>H3337/'Output Sheet'!$B$8</f>
        <v>#DIV/0!</v>
      </c>
      <c r="J3337" s="596"/>
      <c r="K3337" s="560"/>
      <c r="L3337" s="560"/>
      <c r="M3337" s="560"/>
      <c r="N3337" s="560"/>
      <c r="O3337" s="560"/>
      <c r="P3337" s="560"/>
      <c r="Q3337" s="560"/>
      <c r="R3337" s="560"/>
      <c r="S3337" s="560"/>
      <c r="T3337" s="560"/>
      <c r="U3337" s="560"/>
    </row>
    <row r="3338" spans="1:21">
      <c r="A3338" s="593">
        <f t="shared" si="312"/>
        <v>41414</v>
      </c>
      <c r="B3338" s="594">
        <v>41414.04185966435</v>
      </c>
      <c r="C3338" s="560">
        <f t="shared" si="313"/>
        <v>2013</v>
      </c>
      <c r="D3338" s="560">
        <f t="shared" si="314"/>
        <v>5</v>
      </c>
      <c r="E3338" s="560">
        <f t="shared" si="315"/>
        <v>20</v>
      </c>
      <c r="F3338" s="560">
        <f t="shared" si="316"/>
        <v>1</v>
      </c>
      <c r="G3338" s="595">
        <f t="shared" si="317"/>
        <v>2</v>
      </c>
      <c r="H3338" s="590">
        <f>CHOOSE('Output Sheet'!$B$4,'8760 Data'!J3338,'8760 Data'!K3338,'8760 Data'!L3338,'8760 Data'!M3338,'8760 Data'!N3338,'8760 Data'!O3338,'8760 Data'!P3338,'8760 Data'!Q3338,'8760 Data'!R3338,'8760 Data'!S3338,'8760 Data'!T3338,'8760 Data'!U3338)</f>
        <v>0</v>
      </c>
      <c r="I3338" s="591" t="e">
        <f>H3338/'Output Sheet'!$B$8</f>
        <v>#DIV/0!</v>
      </c>
      <c r="J3338" s="596"/>
      <c r="K3338" s="560"/>
      <c r="L3338" s="560"/>
      <c r="M3338" s="560"/>
      <c r="N3338" s="560"/>
      <c r="O3338" s="560"/>
      <c r="P3338" s="560"/>
      <c r="Q3338" s="560"/>
      <c r="R3338" s="560"/>
      <c r="S3338" s="560"/>
      <c r="T3338" s="560"/>
      <c r="U3338" s="560"/>
    </row>
    <row r="3339" spans="1:21">
      <c r="A3339" s="593">
        <f t="shared" si="312"/>
        <v>41414</v>
      </c>
      <c r="B3339" s="594">
        <v>41414.083526388888</v>
      </c>
      <c r="C3339" s="560">
        <f t="shared" si="313"/>
        <v>2013</v>
      </c>
      <c r="D3339" s="560">
        <f t="shared" si="314"/>
        <v>5</v>
      </c>
      <c r="E3339" s="560">
        <f t="shared" si="315"/>
        <v>20</v>
      </c>
      <c r="F3339" s="560">
        <f t="shared" si="316"/>
        <v>2</v>
      </c>
      <c r="G3339" s="595">
        <f t="shared" si="317"/>
        <v>2</v>
      </c>
      <c r="H3339" s="590">
        <f>CHOOSE('Output Sheet'!$B$4,'8760 Data'!J3339,'8760 Data'!K3339,'8760 Data'!L3339,'8760 Data'!M3339,'8760 Data'!N3339,'8760 Data'!O3339,'8760 Data'!P3339,'8760 Data'!Q3339,'8760 Data'!R3339,'8760 Data'!S3339,'8760 Data'!T3339,'8760 Data'!U3339)</f>
        <v>0</v>
      </c>
      <c r="I3339" s="591" t="e">
        <f>H3339/'Output Sheet'!$B$8</f>
        <v>#DIV/0!</v>
      </c>
      <c r="J3339" s="596"/>
      <c r="K3339" s="560"/>
      <c r="L3339" s="560"/>
      <c r="M3339" s="560"/>
      <c r="N3339" s="560"/>
      <c r="O3339" s="560"/>
      <c r="P3339" s="560"/>
      <c r="Q3339" s="560"/>
      <c r="R3339" s="560"/>
      <c r="S3339" s="560"/>
      <c r="T3339" s="560"/>
      <c r="U3339" s="560"/>
    </row>
    <row r="3340" spans="1:21">
      <c r="A3340" s="593">
        <f t="shared" si="312"/>
        <v>41414</v>
      </c>
      <c r="B3340" s="594">
        <v>41414.125193113425</v>
      </c>
      <c r="C3340" s="560">
        <f t="shared" si="313"/>
        <v>2013</v>
      </c>
      <c r="D3340" s="560">
        <f t="shared" si="314"/>
        <v>5</v>
      </c>
      <c r="E3340" s="560">
        <f t="shared" si="315"/>
        <v>20</v>
      </c>
      <c r="F3340" s="560">
        <f t="shared" si="316"/>
        <v>3</v>
      </c>
      <c r="G3340" s="595">
        <f t="shared" si="317"/>
        <v>2</v>
      </c>
      <c r="H3340" s="590">
        <f>CHOOSE('Output Sheet'!$B$4,'8760 Data'!J3340,'8760 Data'!K3340,'8760 Data'!L3340,'8760 Data'!M3340,'8760 Data'!N3340,'8760 Data'!O3340,'8760 Data'!P3340,'8760 Data'!Q3340,'8760 Data'!R3340,'8760 Data'!S3340,'8760 Data'!T3340,'8760 Data'!U3340)</f>
        <v>0</v>
      </c>
      <c r="I3340" s="591" t="e">
        <f>H3340/'Output Sheet'!$B$8</f>
        <v>#DIV/0!</v>
      </c>
      <c r="J3340" s="596"/>
      <c r="K3340" s="560"/>
      <c r="L3340" s="560"/>
      <c r="M3340" s="560"/>
      <c r="N3340" s="560"/>
      <c r="O3340" s="560"/>
      <c r="P3340" s="560"/>
      <c r="Q3340" s="560"/>
      <c r="R3340" s="560"/>
      <c r="S3340" s="560"/>
      <c r="T3340" s="560"/>
      <c r="U3340" s="560"/>
    </row>
    <row r="3341" spans="1:21">
      <c r="A3341" s="593">
        <f t="shared" si="312"/>
        <v>41414</v>
      </c>
      <c r="B3341" s="594">
        <v>41414.166859837962</v>
      </c>
      <c r="C3341" s="560">
        <f t="shared" si="313"/>
        <v>2013</v>
      </c>
      <c r="D3341" s="560">
        <f t="shared" si="314"/>
        <v>5</v>
      </c>
      <c r="E3341" s="560">
        <f t="shared" si="315"/>
        <v>20</v>
      </c>
      <c r="F3341" s="560">
        <f t="shared" si="316"/>
        <v>4</v>
      </c>
      <c r="G3341" s="595">
        <f t="shared" si="317"/>
        <v>2</v>
      </c>
      <c r="H3341" s="590">
        <f>CHOOSE('Output Sheet'!$B$4,'8760 Data'!J3341,'8760 Data'!K3341,'8760 Data'!L3341,'8760 Data'!M3341,'8760 Data'!N3341,'8760 Data'!O3341,'8760 Data'!P3341,'8760 Data'!Q3341,'8760 Data'!R3341,'8760 Data'!S3341,'8760 Data'!T3341,'8760 Data'!U3341)</f>
        <v>0</v>
      </c>
      <c r="I3341" s="591" t="e">
        <f>H3341/'Output Sheet'!$B$8</f>
        <v>#DIV/0!</v>
      </c>
      <c r="J3341" s="596"/>
      <c r="K3341" s="560"/>
      <c r="L3341" s="560"/>
      <c r="M3341" s="560"/>
      <c r="N3341" s="560"/>
      <c r="O3341" s="560"/>
      <c r="P3341" s="560"/>
      <c r="Q3341" s="560"/>
      <c r="R3341" s="560"/>
      <c r="S3341" s="560"/>
      <c r="T3341" s="560"/>
      <c r="U3341" s="560"/>
    </row>
    <row r="3342" spans="1:21">
      <c r="A3342" s="593">
        <f t="shared" si="312"/>
        <v>41414</v>
      </c>
      <c r="B3342" s="594">
        <v>41414.208526562499</v>
      </c>
      <c r="C3342" s="560">
        <f t="shared" si="313"/>
        <v>2013</v>
      </c>
      <c r="D3342" s="560">
        <f t="shared" si="314"/>
        <v>5</v>
      </c>
      <c r="E3342" s="560">
        <f t="shared" si="315"/>
        <v>20</v>
      </c>
      <c r="F3342" s="560">
        <f t="shared" si="316"/>
        <v>5</v>
      </c>
      <c r="G3342" s="595">
        <f t="shared" si="317"/>
        <v>2</v>
      </c>
      <c r="H3342" s="590">
        <f>CHOOSE('Output Sheet'!$B$4,'8760 Data'!J3342,'8760 Data'!K3342,'8760 Data'!L3342,'8760 Data'!M3342,'8760 Data'!N3342,'8760 Data'!O3342,'8760 Data'!P3342,'8760 Data'!Q3342,'8760 Data'!R3342,'8760 Data'!S3342,'8760 Data'!T3342,'8760 Data'!U3342)</f>
        <v>0</v>
      </c>
      <c r="I3342" s="591" t="e">
        <f>H3342/'Output Sheet'!$B$8</f>
        <v>#DIV/0!</v>
      </c>
      <c r="J3342" s="596"/>
      <c r="K3342" s="560"/>
      <c r="L3342" s="560"/>
      <c r="M3342" s="560"/>
      <c r="N3342" s="560"/>
      <c r="O3342" s="560"/>
      <c r="P3342" s="560"/>
      <c r="Q3342" s="560"/>
      <c r="R3342" s="560"/>
      <c r="S3342" s="560"/>
      <c r="T3342" s="560"/>
      <c r="U3342" s="560"/>
    </row>
    <row r="3343" spans="1:21">
      <c r="A3343" s="593">
        <f t="shared" si="312"/>
        <v>41414</v>
      </c>
      <c r="B3343" s="594">
        <v>41414.250193287036</v>
      </c>
      <c r="C3343" s="560">
        <f t="shared" si="313"/>
        <v>2013</v>
      </c>
      <c r="D3343" s="560">
        <f t="shared" si="314"/>
        <v>5</v>
      </c>
      <c r="E3343" s="560">
        <f t="shared" si="315"/>
        <v>20</v>
      </c>
      <c r="F3343" s="560">
        <f t="shared" si="316"/>
        <v>6</v>
      </c>
      <c r="G3343" s="595">
        <f t="shared" si="317"/>
        <v>2</v>
      </c>
      <c r="H3343" s="590">
        <f>CHOOSE('Output Sheet'!$B$4,'8760 Data'!J3343,'8760 Data'!K3343,'8760 Data'!L3343,'8760 Data'!M3343,'8760 Data'!N3343,'8760 Data'!O3343,'8760 Data'!P3343,'8760 Data'!Q3343,'8760 Data'!R3343,'8760 Data'!S3343,'8760 Data'!T3343,'8760 Data'!U3343)</f>
        <v>0</v>
      </c>
      <c r="I3343" s="591" t="e">
        <f>H3343/'Output Sheet'!$B$8</f>
        <v>#DIV/0!</v>
      </c>
      <c r="J3343" s="596"/>
      <c r="K3343" s="560"/>
      <c r="L3343" s="560"/>
      <c r="M3343" s="560"/>
      <c r="N3343" s="560"/>
      <c r="O3343" s="560"/>
      <c r="P3343" s="560"/>
      <c r="Q3343" s="560"/>
      <c r="R3343" s="560"/>
      <c r="S3343" s="560"/>
      <c r="T3343" s="560"/>
      <c r="U3343" s="560"/>
    </row>
    <row r="3344" spans="1:21">
      <c r="A3344" s="593">
        <f t="shared" si="312"/>
        <v>41414</v>
      </c>
      <c r="B3344" s="594">
        <v>41414.291860011574</v>
      </c>
      <c r="C3344" s="560">
        <f t="shared" si="313"/>
        <v>2013</v>
      </c>
      <c r="D3344" s="560">
        <f t="shared" si="314"/>
        <v>5</v>
      </c>
      <c r="E3344" s="560">
        <f t="shared" si="315"/>
        <v>20</v>
      </c>
      <c r="F3344" s="560">
        <f t="shared" si="316"/>
        <v>7</v>
      </c>
      <c r="G3344" s="595">
        <f t="shared" si="317"/>
        <v>2</v>
      </c>
      <c r="H3344" s="590">
        <f>CHOOSE('Output Sheet'!$B$4,'8760 Data'!J3344,'8760 Data'!K3344,'8760 Data'!L3344,'8760 Data'!M3344,'8760 Data'!N3344,'8760 Data'!O3344,'8760 Data'!P3344,'8760 Data'!Q3344,'8760 Data'!R3344,'8760 Data'!S3344,'8760 Data'!T3344,'8760 Data'!U3344)</f>
        <v>0</v>
      </c>
      <c r="I3344" s="591" t="e">
        <f>H3344/'Output Sheet'!$B$8</f>
        <v>#DIV/0!</v>
      </c>
      <c r="J3344" s="596"/>
      <c r="K3344" s="560"/>
      <c r="L3344" s="560"/>
      <c r="M3344" s="560"/>
      <c r="N3344" s="560"/>
      <c r="O3344" s="560"/>
      <c r="P3344" s="560"/>
      <c r="Q3344" s="560"/>
      <c r="R3344" s="560"/>
      <c r="S3344" s="560"/>
      <c r="T3344" s="560"/>
      <c r="U3344" s="560"/>
    </row>
    <row r="3345" spans="1:21">
      <c r="A3345" s="593">
        <f t="shared" si="312"/>
        <v>41414</v>
      </c>
      <c r="B3345" s="594">
        <v>41414.333526736111</v>
      </c>
      <c r="C3345" s="560">
        <f t="shared" si="313"/>
        <v>2013</v>
      </c>
      <c r="D3345" s="560">
        <f t="shared" si="314"/>
        <v>5</v>
      </c>
      <c r="E3345" s="560">
        <f t="shared" si="315"/>
        <v>20</v>
      </c>
      <c r="F3345" s="560">
        <f t="shared" si="316"/>
        <v>8</v>
      </c>
      <c r="G3345" s="595">
        <f t="shared" si="317"/>
        <v>2</v>
      </c>
      <c r="H3345" s="590">
        <f>CHOOSE('Output Sheet'!$B$4,'8760 Data'!J3345,'8760 Data'!K3345,'8760 Data'!L3345,'8760 Data'!M3345,'8760 Data'!N3345,'8760 Data'!O3345,'8760 Data'!P3345,'8760 Data'!Q3345,'8760 Data'!R3345,'8760 Data'!S3345,'8760 Data'!T3345,'8760 Data'!U3345)</f>
        <v>0</v>
      </c>
      <c r="I3345" s="591" t="e">
        <f>H3345/'Output Sheet'!$B$8</f>
        <v>#DIV/0!</v>
      </c>
      <c r="J3345" s="596"/>
      <c r="K3345" s="560"/>
      <c r="L3345" s="560"/>
      <c r="M3345" s="560"/>
      <c r="N3345" s="560"/>
      <c r="O3345" s="560"/>
      <c r="P3345" s="560"/>
      <c r="Q3345" s="560"/>
      <c r="R3345" s="560"/>
      <c r="S3345" s="560"/>
      <c r="T3345" s="560"/>
      <c r="U3345" s="560"/>
    </row>
    <row r="3346" spans="1:21">
      <c r="A3346" s="593">
        <f t="shared" si="312"/>
        <v>41414</v>
      </c>
      <c r="B3346" s="594">
        <v>41414.375193460648</v>
      </c>
      <c r="C3346" s="560">
        <f t="shared" si="313"/>
        <v>2013</v>
      </c>
      <c r="D3346" s="560">
        <f t="shared" si="314"/>
        <v>5</v>
      </c>
      <c r="E3346" s="560">
        <f t="shared" si="315"/>
        <v>20</v>
      </c>
      <c r="F3346" s="560">
        <f t="shared" si="316"/>
        <v>9</v>
      </c>
      <c r="G3346" s="595">
        <f t="shared" si="317"/>
        <v>2</v>
      </c>
      <c r="H3346" s="590">
        <f>CHOOSE('Output Sheet'!$B$4,'8760 Data'!J3346,'8760 Data'!K3346,'8760 Data'!L3346,'8760 Data'!M3346,'8760 Data'!N3346,'8760 Data'!O3346,'8760 Data'!P3346,'8760 Data'!Q3346,'8760 Data'!R3346,'8760 Data'!S3346,'8760 Data'!T3346,'8760 Data'!U3346)</f>
        <v>0</v>
      </c>
      <c r="I3346" s="591" t="e">
        <f>H3346/'Output Sheet'!$B$8</f>
        <v>#DIV/0!</v>
      </c>
      <c r="J3346" s="596"/>
      <c r="K3346" s="560"/>
      <c r="L3346" s="560"/>
      <c r="M3346" s="560"/>
      <c r="N3346" s="560"/>
      <c r="O3346" s="560"/>
      <c r="P3346" s="560"/>
      <c r="Q3346" s="560"/>
      <c r="R3346" s="560"/>
      <c r="S3346" s="560"/>
      <c r="T3346" s="560"/>
      <c r="U3346" s="560"/>
    </row>
    <row r="3347" spans="1:21">
      <c r="A3347" s="593">
        <f t="shared" si="312"/>
        <v>41414</v>
      </c>
      <c r="B3347" s="594">
        <v>41414.416860185185</v>
      </c>
      <c r="C3347" s="560">
        <f t="shared" si="313"/>
        <v>2013</v>
      </c>
      <c r="D3347" s="560">
        <f t="shared" si="314"/>
        <v>5</v>
      </c>
      <c r="E3347" s="560">
        <f t="shared" si="315"/>
        <v>20</v>
      </c>
      <c r="F3347" s="560">
        <f t="shared" si="316"/>
        <v>10</v>
      </c>
      <c r="G3347" s="595">
        <f t="shared" si="317"/>
        <v>2</v>
      </c>
      <c r="H3347" s="590">
        <f>CHOOSE('Output Sheet'!$B$4,'8760 Data'!J3347,'8760 Data'!K3347,'8760 Data'!L3347,'8760 Data'!M3347,'8760 Data'!N3347,'8760 Data'!O3347,'8760 Data'!P3347,'8760 Data'!Q3347,'8760 Data'!R3347,'8760 Data'!S3347,'8760 Data'!T3347,'8760 Data'!U3347)</f>
        <v>0</v>
      </c>
      <c r="I3347" s="591" t="e">
        <f>H3347/'Output Sheet'!$B$8</f>
        <v>#DIV/0!</v>
      </c>
      <c r="J3347" s="596"/>
      <c r="K3347" s="560"/>
      <c r="L3347" s="560"/>
      <c r="M3347" s="560"/>
      <c r="N3347" s="560"/>
      <c r="O3347" s="560"/>
      <c r="P3347" s="560"/>
      <c r="Q3347" s="560"/>
      <c r="R3347" s="560"/>
      <c r="S3347" s="560"/>
      <c r="T3347" s="560"/>
      <c r="U3347" s="560"/>
    </row>
    <row r="3348" spans="1:21">
      <c r="A3348" s="593">
        <f t="shared" si="312"/>
        <v>41414</v>
      </c>
      <c r="B3348" s="594">
        <v>41414.458526909722</v>
      </c>
      <c r="C3348" s="560">
        <f t="shared" si="313"/>
        <v>2013</v>
      </c>
      <c r="D3348" s="560">
        <f t="shared" si="314"/>
        <v>5</v>
      </c>
      <c r="E3348" s="560">
        <f t="shared" si="315"/>
        <v>20</v>
      </c>
      <c r="F3348" s="560">
        <f t="shared" si="316"/>
        <v>11</v>
      </c>
      <c r="G3348" s="595">
        <f t="shared" si="317"/>
        <v>2</v>
      </c>
      <c r="H3348" s="590">
        <f>CHOOSE('Output Sheet'!$B$4,'8760 Data'!J3348,'8760 Data'!K3348,'8760 Data'!L3348,'8760 Data'!M3348,'8760 Data'!N3348,'8760 Data'!O3348,'8760 Data'!P3348,'8760 Data'!Q3348,'8760 Data'!R3348,'8760 Data'!S3348,'8760 Data'!T3348,'8760 Data'!U3348)</f>
        <v>0</v>
      </c>
      <c r="I3348" s="591" t="e">
        <f>H3348/'Output Sheet'!$B$8</f>
        <v>#DIV/0!</v>
      </c>
      <c r="J3348" s="596"/>
      <c r="K3348" s="560"/>
      <c r="L3348" s="560"/>
      <c r="M3348" s="560"/>
      <c r="N3348" s="560"/>
      <c r="O3348" s="560"/>
      <c r="P3348" s="560"/>
      <c r="Q3348" s="560"/>
      <c r="R3348" s="560"/>
      <c r="S3348" s="560"/>
      <c r="T3348" s="560"/>
      <c r="U3348" s="560"/>
    </row>
    <row r="3349" spans="1:21">
      <c r="A3349" s="593">
        <f t="shared" si="312"/>
        <v>41414</v>
      </c>
      <c r="B3349" s="594">
        <v>41414.50019363426</v>
      </c>
      <c r="C3349" s="560">
        <f t="shared" si="313"/>
        <v>2013</v>
      </c>
      <c r="D3349" s="560">
        <f t="shared" si="314"/>
        <v>5</v>
      </c>
      <c r="E3349" s="560">
        <f t="shared" si="315"/>
        <v>20</v>
      </c>
      <c r="F3349" s="560">
        <f t="shared" si="316"/>
        <v>12</v>
      </c>
      <c r="G3349" s="595">
        <f t="shared" si="317"/>
        <v>2</v>
      </c>
      <c r="H3349" s="590">
        <f>CHOOSE('Output Sheet'!$B$4,'8760 Data'!J3349,'8760 Data'!K3349,'8760 Data'!L3349,'8760 Data'!M3349,'8760 Data'!N3349,'8760 Data'!O3349,'8760 Data'!P3349,'8760 Data'!Q3349,'8760 Data'!R3349,'8760 Data'!S3349,'8760 Data'!T3349,'8760 Data'!U3349)</f>
        <v>0</v>
      </c>
      <c r="I3349" s="591" t="e">
        <f>H3349/'Output Sheet'!$B$8</f>
        <v>#DIV/0!</v>
      </c>
      <c r="J3349" s="596"/>
      <c r="K3349" s="560"/>
      <c r="L3349" s="560"/>
      <c r="M3349" s="560"/>
      <c r="N3349" s="560"/>
      <c r="O3349" s="560"/>
      <c r="P3349" s="560"/>
      <c r="Q3349" s="560"/>
      <c r="R3349" s="560"/>
      <c r="S3349" s="560"/>
      <c r="T3349" s="560"/>
      <c r="U3349" s="560"/>
    </row>
    <row r="3350" spans="1:21">
      <c r="A3350" s="593">
        <f t="shared" si="312"/>
        <v>41414</v>
      </c>
      <c r="B3350" s="594">
        <v>41414.541860358797</v>
      </c>
      <c r="C3350" s="560">
        <f t="shared" si="313"/>
        <v>2013</v>
      </c>
      <c r="D3350" s="560">
        <f t="shared" si="314"/>
        <v>5</v>
      </c>
      <c r="E3350" s="560">
        <f t="shared" si="315"/>
        <v>20</v>
      </c>
      <c r="F3350" s="560">
        <f t="shared" si="316"/>
        <v>13</v>
      </c>
      <c r="G3350" s="595">
        <f t="shared" si="317"/>
        <v>2</v>
      </c>
      <c r="H3350" s="590">
        <f>CHOOSE('Output Sheet'!$B$4,'8760 Data'!J3350,'8760 Data'!K3350,'8760 Data'!L3350,'8760 Data'!M3350,'8760 Data'!N3350,'8760 Data'!O3350,'8760 Data'!P3350,'8760 Data'!Q3350,'8760 Data'!R3350,'8760 Data'!S3350,'8760 Data'!T3350,'8760 Data'!U3350)</f>
        <v>0</v>
      </c>
      <c r="I3350" s="591" t="e">
        <f>H3350/'Output Sheet'!$B$8</f>
        <v>#DIV/0!</v>
      </c>
      <c r="J3350" s="596"/>
      <c r="K3350" s="560"/>
      <c r="L3350" s="560"/>
      <c r="M3350" s="560"/>
      <c r="N3350" s="560"/>
      <c r="O3350" s="560"/>
      <c r="P3350" s="560"/>
      <c r="Q3350" s="560"/>
      <c r="R3350" s="560"/>
      <c r="S3350" s="560"/>
      <c r="T3350" s="560"/>
      <c r="U3350" s="560"/>
    </row>
    <row r="3351" spans="1:21">
      <c r="A3351" s="593">
        <f t="shared" si="312"/>
        <v>41414</v>
      </c>
      <c r="B3351" s="594">
        <v>41414.583527083334</v>
      </c>
      <c r="C3351" s="560">
        <f t="shared" si="313"/>
        <v>2013</v>
      </c>
      <c r="D3351" s="560">
        <f t="shared" si="314"/>
        <v>5</v>
      </c>
      <c r="E3351" s="560">
        <f t="shared" si="315"/>
        <v>20</v>
      </c>
      <c r="F3351" s="560">
        <f t="shared" si="316"/>
        <v>14</v>
      </c>
      <c r="G3351" s="595">
        <f t="shared" si="317"/>
        <v>2</v>
      </c>
      <c r="H3351" s="590">
        <f>CHOOSE('Output Sheet'!$B$4,'8760 Data'!J3351,'8760 Data'!K3351,'8760 Data'!L3351,'8760 Data'!M3351,'8760 Data'!N3351,'8760 Data'!O3351,'8760 Data'!P3351,'8760 Data'!Q3351,'8760 Data'!R3351,'8760 Data'!S3351,'8760 Data'!T3351,'8760 Data'!U3351)</f>
        <v>0</v>
      </c>
      <c r="I3351" s="591" t="e">
        <f>H3351/'Output Sheet'!$B$8</f>
        <v>#DIV/0!</v>
      </c>
      <c r="J3351" s="596"/>
      <c r="K3351" s="560"/>
      <c r="L3351" s="560"/>
      <c r="M3351" s="560"/>
      <c r="N3351" s="560"/>
      <c r="O3351" s="560"/>
      <c r="P3351" s="560"/>
      <c r="Q3351" s="560"/>
      <c r="R3351" s="560"/>
      <c r="S3351" s="560"/>
      <c r="T3351" s="560"/>
      <c r="U3351" s="560"/>
    </row>
    <row r="3352" spans="1:21">
      <c r="A3352" s="593">
        <f t="shared" si="312"/>
        <v>41414</v>
      </c>
      <c r="B3352" s="594">
        <v>41414.625193807871</v>
      </c>
      <c r="C3352" s="560">
        <f t="shared" si="313"/>
        <v>2013</v>
      </c>
      <c r="D3352" s="560">
        <f t="shared" si="314"/>
        <v>5</v>
      </c>
      <c r="E3352" s="560">
        <f t="shared" si="315"/>
        <v>20</v>
      </c>
      <c r="F3352" s="560">
        <f t="shared" si="316"/>
        <v>15</v>
      </c>
      <c r="G3352" s="595">
        <f t="shared" si="317"/>
        <v>2</v>
      </c>
      <c r="H3352" s="590">
        <f>CHOOSE('Output Sheet'!$B$4,'8760 Data'!J3352,'8760 Data'!K3352,'8760 Data'!L3352,'8760 Data'!M3352,'8760 Data'!N3352,'8760 Data'!O3352,'8760 Data'!P3352,'8760 Data'!Q3352,'8760 Data'!R3352,'8760 Data'!S3352,'8760 Data'!T3352,'8760 Data'!U3352)</f>
        <v>0</v>
      </c>
      <c r="I3352" s="591" t="e">
        <f>H3352/'Output Sheet'!$B$8</f>
        <v>#DIV/0!</v>
      </c>
      <c r="J3352" s="596"/>
      <c r="K3352" s="560"/>
      <c r="L3352" s="560"/>
      <c r="M3352" s="560"/>
      <c r="N3352" s="560"/>
      <c r="O3352" s="560"/>
      <c r="P3352" s="560"/>
      <c r="Q3352" s="560"/>
      <c r="R3352" s="560"/>
      <c r="S3352" s="560"/>
      <c r="T3352" s="560"/>
      <c r="U3352" s="560"/>
    </row>
    <row r="3353" spans="1:21">
      <c r="A3353" s="593">
        <f t="shared" si="312"/>
        <v>41414</v>
      </c>
      <c r="B3353" s="594">
        <v>41414.666860532408</v>
      </c>
      <c r="C3353" s="560">
        <f t="shared" si="313"/>
        <v>2013</v>
      </c>
      <c r="D3353" s="560">
        <f t="shared" si="314"/>
        <v>5</v>
      </c>
      <c r="E3353" s="560">
        <f t="shared" si="315"/>
        <v>20</v>
      </c>
      <c r="F3353" s="560">
        <f t="shared" si="316"/>
        <v>16</v>
      </c>
      <c r="G3353" s="595">
        <f t="shared" si="317"/>
        <v>2</v>
      </c>
      <c r="H3353" s="590">
        <f>CHOOSE('Output Sheet'!$B$4,'8760 Data'!J3353,'8760 Data'!K3353,'8760 Data'!L3353,'8760 Data'!M3353,'8760 Data'!N3353,'8760 Data'!O3353,'8760 Data'!P3353,'8760 Data'!Q3353,'8760 Data'!R3353,'8760 Data'!S3353,'8760 Data'!T3353,'8760 Data'!U3353)</f>
        <v>0</v>
      </c>
      <c r="I3353" s="591" t="e">
        <f>H3353/'Output Sheet'!$B$8</f>
        <v>#DIV/0!</v>
      </c>
      <c r="J3353" s="596"/>
      <c r="K3353" s="560"/>
      <c r="L3353" s="560"/>
      <c r="M3353" s="560"/>
      <c r="N3353" s="560"/>
      <c r="O3353" s="560"/>
      <c r="P3353" s="560"/>
      <c r="Q3353" s="560"/>
      <c r="R3353" s="560"/>
      <c r="S3353" s="560"/>
      <c r="T3353" s="560"/>
      <c r="U3353" s="560"/>
    </row>
    <row r="3354" spans="1:21">
      <c r="A3354" s="593">
        <f t="shared" si="312"/>
        <v>41414</v>
      </c>
      <c r="B3354" s="594">
        <v>41414.708527256946</v>
      </c>
      <c r="C3354" s="560">
        <f t="shared" si="313"/>
        <v>2013</v>
      </c>
      <c r="D3354" s="560">
        <f t="shared" si="314"/>
        <v>5</v>
      </c>
      <c r="E3354" s="560">
        <f t="shared" si="315"/>
        <v>20</v>
      </c>
      <c r="F3354" s="560">
        <f t="shared" si="316"/>
        <v>17</v>
      </c>
      <c r="G3354" s="595">
        <f t="shared" si="317"/>
        <v>2</v>
      </c>
      <c r="H3354" s="590">
        <f>CHOOSE('Output Sheet'!$B$4,'8760 Data'!J3354,'8760 Data'!K3354,'8760 Data'!L3354,'8760 Data'!M3354,'8760 Data'!N3354,'8760 Data'!O3354,'8760 Data'!P3354,'8760 Data'!Q3354,'8760 Data'!R3354,'8760 Data'!S3354,'8760 Data'!T3354,'8760 Data'!U3354)</f>
        <v>0</v>
      </c>
      <c r="I3354" s="591" t="e">
        <f>H3354/'Output Sheet'!$B$8</f>
        <v>#DIV/0!</v>
      </c>
      <c r="J3354" s="596"/>
      <c r="K3354" s="560"/>
      <c r="L3354" s="560"/>
      <c r="M3354" s="560"/>
      <c r="N3354" s="560"/>
      <c r="O3354" s="560"/>
      <c r="P3354" s="560"/>
      <c r="Q3354" s="560"/>
      <c r="R3354" s="560"/>
      <c r="S3354" s="560"/>
      <c r="T3354" s="560"/>
      <c r="U3354" s="560"/>
    </row>
    <row r="3355" spans="1:21">
      <c r="A3355" s="593">
        <f t="shared" si="312"/>
        <v>41414</v>
      </c>
      <c r="B3355" s="594">
        <v>41414.750193981483</v>
      </c>
      <c r="C3355" s="560">
        <f t="shared" si="313"/>
        <v>2013</v>
      </c>
      <c r="D3355" s="560">
        <f t="shared" si="314"/>
        <v>5</v>
      </c>
      <c r="E3355" s="560">
        <f t="shared" si="315"/>
        <v>20</v>
      </c>
      <c r="F3355" s="560">
        <f t="shared" si="316"/>
        <v>18</v>
      </c>
      <c r="G3355" s="595">
        <f t="shared" si="317"/>
        <v>2</v>
      </c>
      <c r="H3355" s="590">
        <f>CHOOSE('Output Sheet'!$B$4,'8760 Data'!J3355,'8760 Data'!K3355,'8760 Data'!L3355,'8760 Data'!M3355,'8760 Data'!N3355,'8760 Data'!O3355,'8760 Data'!P3355,'8760 Data'!Q3355,'8760 Data'!R3355,'8760 Data'!S3355,'8760 Data'!T3355,'8760 Data'!U3355)</f>
        <v>0</v>
      </c>
      <c r="I3355" s="591" t="e">
        <f>H3355/'Output Sheet'!$B$8</f>
        <v>#DIV/0!</v>
      </c>
      <c r="J3355" s="596"/>
      <c r="K3355" s="560"/>
      <c r="L3355" s="560"/>
      <c r="M3355" s="560"/>
      <c r="N3355" s="560"/>
      <c r="O3355" s="560"/>
      <c r="P3355" s="560"/>
      <c r="Q3355" s="560"/>
      <c r="R3355" s="560"/>
      <c r="S3355" s="560"/>
      <c r="T3355" s="560"/>
      <c r="U3355" s="560"/>
    </row>
    <row r="3356" spans="1:21">
      <c r="A3356" s="593">
        <f t="shared" si="312"/>
        <v>41414</v>
      </c>
      <c r="B3356" s="594">
        <v>41414.79186070602</v>
      </c>
      <c r="C3356" s="560">
        <f t="shared" si="313"/>
        <v>2013</v>
      </c>
      <c r="D3356" s="560">
        <f t="shared" si="314"/>
        <v>5</v>
      </c>
      <c r="E3356" s="560">
        <f t="shared" si="315"/>
        <v>20</v>
      </c>
      <c r="F3356" s="560">
        <f t="shared" si="316"/>
        <v>19</v>
      </c>
      <c r="G3356" s="595">
        <f t="shared" si="317"/>
        <v>2</v>
      </c>
      <c r="H3356" s="590">
        <f>CHOOSE('Output Sheet'!$B$4,'8760 Data'!J3356,'8760 Data'!K3356,'8760 Data'!L3356,'8760 Data'!M3356,'8760 Data'!N3356,'8760 Data'!O3356,'8760 Data'!P3356,'8760 Data'!Q3356,'8760 Data'!R3356,'8760 Data'!S3356,'8760 Data'!T3356,'8760 Data'!U3356)</f>
        <v>0</v>
      </c>
      <c r="I3356" s="591" t="e">
        <f>H3356/'Output Sheet'!$B$8</f>
        <v>#DIV/0!</v>
      </c>
      <c r="J3356" s="596"/>
      <c r="K3356" s="560"/>
      <c r="L3356" s="560"/>
      <c r="M3356" s="560"/>
      <c r="N3356" s="560"/>
      <c r="O3356" s="560"/>
      <c r="P3356" s="560"/>
      <c r="Q3356" s="560"/>
      <c r="R3356" s="560"/>
      <c r="S3356" s="560"/>
      <c r="T3356" s="560"/>
      <c r="U3356" s="560"/>
    </row>
    <row r="3357" spans="1:21">
      <c r="A3357" s="593">
        <f t="shared" si="312"/>
        <v>41414</v>
      </c>
      <c r="B3357" s="594">
        <v>41414.833527430557</v>
      </c>
      <c r="C3357" s="560">
        <f t="shared" si="313"/>
        <v>2013</v>
      </c>
      <c r="D3357" s="560">
        <f t="shared" si="314"/>
        <v>5</v>
      </c>
      <c r="E3357" s="560">
        <f t="shared" si="315"/>
        <v>20</v>
      </c>
      <c r="F3357" s="560">
        <f t="shared" si="316"/>
        <v>20</v>
      </c>
      <c r="G3357" s="595">
        <f t="shared" si="317"/>
        <v>2</v>
      </c>
      <c r="H3357" s="590">
        <f>CHOOSE('Output Sheet'!$B$4,'8760 Data'!J3357,'8760 Data'!K3357,'8760 Data'!L3357,'8760 Data'!M3357,'8760 Data'!N3357,'8760 Data'!O3357,'8760 Data'!P3357,'8760 Data'!Q3357,'8760 Data'!R3357,'8760 Data'!S3357,'8760 Data'!T3357,'8760 Data'!U3357)</f>
        <v>0</v>
      </c>
      <c r="I3357" s="591" t="e">
        <f>H3357/'Output Sheet'!$B$8</f>
        <v>#DIV/0!</v>
      </c>
      <c r="J3357" s="596"/>
      <c r="K3357" s="560"/>
      <c r="L3357" s="560"/>
      <c r="M3357" s="560"/>
      <c r="N3357" s="560"/>
      <c r="O3357" s="560"/>
      <c r="P3357" s="560"/>
      <c r="Q3357" s="560"/>
      <c r="R3357" s="560"/>
      <c r="S3357" s="560"/>
      <c r="T3357" s="560"/>
      <c r="U3357" s="560"/>
    </row>
    <row r="3358" spans="1:21">
      <c r="A3358" s="593">
        <f t="shared" si="312"/>
        <v>41414</v>
      </c>
      <c r="B3358" s="594">
        <v>41414.875194155095</v>
      </c>
      <c r="C3358" s="560">
        <f t="shared" si="313"/>
        <v>2013</v>
      </c>
      <c r="D3358" s="560">
        <f t="shared" si="314"/>
        <v>5</v>
      </c>
      <c r="E3358" s="560">
        <f t="shared" si="315"/>
        <v>20</v>
      </c>
      <c r="F3358" s="560">
        <f t="shared" si="316"/>
        <v>21</v>
      </c>
      <c r="G3358" s="595">
        <f t="shared" si="317"/>
        <v>2</v>
      </c>
      <c r="H3358" s="590">
        <f>CHOOSE('Output Sheet'!$B$4,'8760 Data'!J3358,'8760 Data'!K3358,'8760 Data'!L3358,'8760 Data'!M3358,'8760 Data'!N3358,'8760 Data'!O3358,'8760 Data'!P3358,'8760 Data'!Q3358,'8760 Data'!R3358,'8760 Data'!S3358,'8760 Data'!T3358,'8760 Data'!U3358)</f>
        <v>0</v>
      </c>
      <c r="I3358" s="591" t="e">
        <f>H3358/'Output Sheet'!$B$8</f>
        <v>#DIV/0!</v>
      </c>
      <c r="J3358" s="596"/>
      <c r="K3358" s="560"/>
      <c r="L3358" s="560"/>
      <c r="M3358" s="560"/>
      <c r="N3358" s="560"/>
      <c r="O3358" s="560"/>
      <c r="P3358" s="560"/>
      <c r="Q3358" s="560"/>
      <c r="R3358" s="560"/>
      <c r="S3358" s="560"/>
      <c r="T3358" s="560"/>
      <c r="U3358" s="560"/>
    </row>
    <row r="3359" spans="1:21">
      <c r="A3359" s="593">
        <f t="shared" si="312"/>
        <v>41414</v>
      </c>
      <c r="B3359" s="594">
        <v>41414.916860879632</v>
      </c>
      <c r="C3359" s="560">
        <f t="shared" si="313"/>
        <v>2013</v>
      </c>
      <c r="D3359" s="560">
        <f t="shared" si="314"/>
        <v>5</v>
      </c>
      <c r="E3359" s="560">
        <f t="shared" si="315"/>
        <v>20</v>
      </c>
      <c r="F3359" s="560">
        <f t="shared" si="316"/>
        <v>22</v>
      </c>
      <c r="G3359" s="595">
        <f t="shared" si="317"/>
        <v>2</v>
      </c>
      <c r="H3359" s="590">
        <f>CHOOSE('Output Sheet'!$B$4,'8760 Data'!J3359,'8760 Data'!K3359,'8760 Data'!L3359,'8760 Data'!M3359,'8760 Data'!N3359,'8760 Data'!O3359,'8760 Data'!P3359,'8760 Data'!Q3359,'8760 Data'!R3359,'8760 Data'!S3359,'8760 Data'!T3359,'8760 Data'!U3359)</f>
        <v>0</v>
      </c>
      <c r="I3359" s="591" t="e">
        <f>H3359/'Output Sheet'!$B$8</f>
        <v>#DIV/0!</v>
      </c>
      <c r="J3359" s="596"/>
      <c r="K3359" s="560"/>
      <c r="L3359" s="560"/>
      <c r="M3359" s="560"/>
      <c r="N3359" s="560"/>
      <c r="O3359" s="560"/>
      <c r="P3359" s="560"/>
      <c r="Q3359" s="560"/>
      <c r="R3359" s="560"/>
      <c r="S3359" s="560"/>
      <c r="T3359" s="560"/>
      <c r="U3359" s="560"/>
    </row>
    <row r="3360" spans="1:21">
      <c r="A3360" s="593">
        <f t="shared" si="312"/>
        <v>41414</v>
      </c>
      <c r="B3360" s="594">
        <v>41414.958527604169</v>
      </c>
      <c r="C3360" s="560">
        <f t="shared" si="313"/>
        <v>2013</v>
      </c>
      <c r="D3360" s="560">
        <f t="shared" si="314"/>
        <v>5</v>
      </c>
      <c r="E3360" s="560">
        <f t="shared" si="315"/>
        <v>20</v>
      </c>
      <c r="F3360" s="560">
        <f t="shared" si="316"/>
        <v>23</v>
      </c>
      <c r="G3360" s="595">
        <f t="shared" si="317"/>
        <v>2</v>
      </c>
      <c r="H3360" s="590">
        <f>CHOOSE('Output Sheet'!$B$4,'8760 Data'!J3360,'8760 Data'!K3360,'8760 Data'!L3360,'8760 Data'!M3360,'8760 Data'!N3360,'8760 Data'!O3360,'8760 Data'!P3360,'8760 Data'!Q3360,'8760 Data'!R3360,'8760 Data'!S3360,'8760 Data'!T3360,'8760 Data'!U3360)</f>
        <v>0</v>
      </c>
      <c r="I3360" s="591" t="e">
        <f>H3360/'Output Sheet'!$B$8</f>
        <v>#DIV/0!</v>
      </c>
      <c r="J3360" s="596"/>
      <c r="K3360" s="560"/>
      <c r="L3360" s="560"/>
      <c r="M3360" s="560"/>
      <c r="N3360" s="560"/>
      <c r="O3360" s="560"/>
      <c r="P3360" s="560"/>
      <c r="Q3360" s="560"/>
      <c r="R3360" s="560"/>
      <c r="S3360" s="560"/>
      <c r="T3360" s="560"/>
      <c r="U3360" s="560"/>
    </row>
    <row r="3361" spans="1:21">
      <c r="A3361" s="593">
        <f t="shared" si="312"/>
        <v>41415</v>
      </c>
      <c r="B3361" s="594">
        <v>41415.000194328706</v>
      </c>
      <c r="C3361" s="560">
        <f t="shared" si="313"/>
        <v>2013</v>
      </c>
      <c r="D3361" s="560">
        <f t="shared" si="314"/>
        <v>5</v>
      </c>
      <c r="E3361" s="560">
        <f t="shared" si="315"/>
        <v>21</v>
      </c>
      <c r="F3361" s="560">
        <f t="shared" si="316"/>
        <v>24</v>
      </c>
      <c r="G3361" s="595">
        <f t="shared" si="317"/>
        <v>3</v>
      </c>
      <c r="H3361" s="590">
        <f>CHOOSE('Output Sheet'!$B$4,'8760 Data'!J3361,'8760 Data'!K3361,'8760 Data'!L3361,'8760 Data'!M3361,'8760 Data'!N3361,'8760 Data'!O3361,'8760 Data'!P3361,'8760 Data'!Q3361,'8760 Data'!R3361,'8760 Data'!S3361,'8760 Data'!T3361,'8760 Data'!U3361)</f>
        <v>0</v>
      </c>
      <c r="I3361" s="591" t="e">
        <f>H3361/'Output Sheet'!$B$8</f>
        <v>#DIV/0!</v>
      </c>
      <c r="J3361" s="596"/>
      <c r="K3361" s="560"/>
      <c r="L3361" s="560"/>
      <c r="M3361" s="560"/>
      <c r="N3361" s="560"/>
      <c r="O3361" s="560"/>
      <c r="P3361" s="560"/>
      <c r="Q3361" s="560"/>
      <c r="R3361" s="560"/>
      <c r="S3361" s="560"/>
      <c r="T3361" s="560"/>
      <c r="U3361" s="560"/>
    </row>
    <row r="3362" spans="1:21">
      <c r="A3362" s="593">
        <f t="shared" si="312"/>
        <v>41415</v>
      </c>
      <c r="B3362" s="594">
        <v>41415.041861053243</v>
      </c>
      <c r="C3362" s="560">
        <f t="shared" si="313"/>
        <v>2013</v>
      </c>
      <c r="D3362" s="560">
        <f t="shared" si="314"/>
        <v>5</v>
      </c>
      <c r="E3362" s="560">
        <f t="shared" si="315"/>
        <v>21</v>
      </c>
      <c r="F3362" s="560">
        <f t="shared" si="316"/>
        <v>1</v>
      </c>
      <c r="G3362" s="595">
        <f t="shared" si="317"/>
        <v>3</v>
      </c>
      <c r="H3362" s="590">
        <f>CHOOSE('Output Sheet'!$B$4,'8760 Data'!J3362,'8760 Data'!K3362,'8760 Data'!L3362,'8760 Data'!M3362,'8760 Data'!N3362,'8760 Data'!O3362,'8760 Data'!P3362,'8760 Data'!Q3362,'8760 Data'!R3362,'8760 Data'!S3362,'8760 Data'!T3362,'8760 Data'!U3362)</f>
        <v>0</v>
      </c>
      <c r="I3362" s="591" t="e">
        <f>H3362/'Output Sheet'!$B$8</f>
        <v>#DIV/0!</v>
      </c>
      <c r="J3362" s="596"/>
      <c r="K3362" s="560"/>
      <c r="L3362" s="560"/>
      <c r="M3362" s="560"/>
      <c r="N3362" s="560"/>
      <c r="O3362" s="560"/>
      <c r="P3362" s="560"/>
      <c r="Q3362" s="560"/>
      <c r="R3362" s="560"/>
      <c r="S3362" s="560"/>
      <c r="T3362" s="560"/>
      <c r="U3362" s="560"/>
    </row>
    <row r="3363" spans="1:21">
      <c r="A3363" s="593">
        <f t="shared" si="312"/>
        <v>41415</v>
      </c>
      <c r="B3363" s="594">
        <v>41415.083527777781</v>
      </c>
      <c r="C3363" s="560">
        <f t="shared" si="313"/>
        <v>2013</v>
      </c>
      <c r="D3363" s="560">
        <f t="shared" si="314"/>
        <v>5</v>
      </c>
      <c r="E3363" s="560">
        <f t="shared" si="315"/>
        <v>21</v>
      </c>
      <c r="F3363" s="560">
        <f t="shared" si="316"/>
        <v>2</v>
      </c>
      <c r="G3363" s="595">
        <f t="shared" si="317"/>
        <v>3</v>
      </c>
      <c r="H3363" s="590">
        <f>CHOOSE('Output Sheet'!$B$4,'8760 Data'!J3363,'8760 Data'!K3363,'8760 Data'!L3363,'8760 Data'!M3363,'8760 Data'!N3363,'8760 Data'!O3363,'8760 Data'!P3363,'8760 Data'!Q3363,'8760 Data'!R3363,'8760 Data'!S3363,'8760 Data'!T3363,'8760 Data'!U3363)</f>
        <v>0</v>
      </c>
      <c r="I3363" s="591" t="e">
        <f>H3363/'Output Sheet'!$B$8</f>
        <v>#DIV/0!</v>
      </c>
      <c r="J3363" s="596"/>
      <c r="K3363" s="560"/>
      <c r="L3363" s="560"/>
      <c r="M3363" s="560"/>
      <c r="N3363" s="560"/>
      <c r="O3363" s="560"/>
      <c r="P3363" s="560"/>
      <c r="Q3363" s="560"/>
      <c r="R3363" s="560"/>
      <c r="S3363" s="560"/>
      <c r="T3363" s="560"/>
      <c r="U3363" s="560"/>
    </row>
    <row r="3364" spans="1:21">
      <c r="A3364" s="593">
        <f t="shared" si="312"/>
        <v>41415</v>
      </c>
      <c r="B3364" s="594">
        <v>41415.125194502318</v>
      </c>
      <c r="C3364" s="560">
        <f t="shared" si="313"/>
        <v>2013</v>
      </c>
      <c r="D3364" s="560">
        <f t="shared" si="314"/>
        <v>5</v>
      </c>
      <c r="E3364" s="560">
        <f t="shared" si="315"/>
        <v>21</v>
      </c>
      <c r="F3364" s="560">
        <f t="shared" si="316"/>
        <v>3</v>
      </c>
      <c r="G3364" s="595">
        <f t="shared" si="317"/>
        <v>3</v>
      </c>
      <c r="H3364" s="590">
        <f>CHOOSE('Output Sheet'!$B$4,'8760 Data'!J3364,'8760 Data'!K3364,'8760 Data'!L3364,'8760 Data'!M3364,'8760 Data'!N3364,'8760 Data'!O3364,'8760 Data'!P3364,'8760 Data'!Q3364,'8760 Data'!R3364,'8760 Data'!S3364,'8760 Data'!T3364,'8760 Data'!U3364)</f>
        <v>0</v>
      </c>
      <c r="I3364" s="591" t="e">
        <f>H3364/'Output Sheet'!$B$8</f>
        <v>#DIV/0!</v>
      </c>
      <c r="J3364" s="596"/>
      <c r="K3364" s="560"/>
      <c r="L3364" s="560"/>
      <c r="M3364" s="560"/>
      <c r="N3364" s="560"/>
      <c r="O3364" s="560"/>
      <c r="P3364" s="560"/>
      <c r="Q3364" s="560"/>
      <c r="R3364" s="560"/>
      <c r="S3364" s="560"/>
      <c r="T3364" s="560"/>
      <c r="U3364" s="560"/>
    </row>
    <row r="3365" spans="1:21">
      <c r="A3365" s="593">
        <f t="shared" si="312"/>
        <v>41415</v>
      </c>
      <c r="B3365" s="594">
        <v>41415.166861226855</v>
      </c>
      <c r="C3365" s="560">
        <f t="shared" si="313"/>
        <v>2013</v>
      </c>
      <c r="D3365" s="560">
        <f t="shared" si="314"/>
        <v>5</v>
      </c>
      <c r="E3365" s="560">
        <f t="shared" si="315"/>
        <v>21</v>
      </c>
      <c r="F3365" s="560">
        <f t="shared" si="316"/>
        <v>4</v>
      </c>
      <c r="G3365" s="595">
        <f t="shared" si="317"/>
        <v>3</v>
      </c>
      <c r="H3365" s="590">
        <f>CHOOSE('Output Sheet'!$B$4,'8760 Data'!J3365,'8760 Data'!K3365,'8760 Data'!L3365,'8760 Data'!M3365,'8760 Data'!N3365,'8760 Data'!O3365,'8760 Data'!P3365,'8760 Data'!Q3365,'8760 Data'!R3365,'8760 Data'!S3365,'8760 Data'!T3365,'8760 Data'!U3365)</f>
        <v>0</v>
      </c>
      <c r="I3365" s="591" t="e">
        <f>H3365/'Output Sheet'!$B$8</f>
        <v>#DIV/0!</v>
      </c>
      <c r="J3365" s="596"/>
      <c r="K3365" s="560"/>
      <c r="L3365" s="560"/>
      <c r="M3365" s="560"/>
      <c r="N3365" s="560"/>
      <c r="O3365" s="560"/>
      <c r="P3365" s="560"/>
      <c r="Q3365" s="560"/>
      <c r="R3365" s="560"/>
      <c r="S3365" s="560"/>
      <c r="T3365" s="560"/>
      <c r="U3365" s="560"/>
    </row>
    <row r="3366" spans="1:21">
      <c r="A3366" s="593">
        <f t="shared" si="312"/>
        <v>41415</v>
      </c>
      <c r="B3366" s="594">
        <v>41415.208527951392</v>
      </c>
      <c r="C3366" s="560">
        <f t="shared" si="313"/>
        <v>2013</v>
      </c>
      <c r="D3366" s="560">
        <f t="shared" si="314"/>
        <v>5</v>
      </c>
      <c r="E3366" s="560">
        <f t="shared" si="315"/>
        <v>21</v>
      </c>
      <c r="F3366" s="560">
        <f t="shared" si="316"/>
        <v>5</v>
      </c>
      <c r="G3366" s="595">
        <f t="shared" si="317"/>
        <v>3</v>
      </c>
      <c r="H3366" s="590">
        <f>CHOOSE('Output Sheet'!$B$4,'8760 Data'!J3366,'8760 Data'!K3366,'8760 Data'!L3366,'8760 Data'!M3366,'8760 Data'!N3366,'8760 Data'!O3366,'8760 Data'!P3366,'8760 Data'!Q3366,'8760 Data'!R3366,'8760 Data'!S3366,'8760 Data'!T3366,'8760 Data'!U3366)</f>
        <v>0</v>
      </c>
      <c r="I3366" s="591" t="e">
        <f>H3366/'Output Sheet'!$B$8</f>
        <v>#DIV/0!</v>
      </c>
      <c r="J3366" s="596"/>
      <c r="K3366" s="560"/>
      <c r="L3366" s="560"/>
      <c r="M3366" s="560"/>
      <c r="N3366" s="560"/>
      <c r="O3366" s="560"/>
      <c r="P3366" s="560"/>
      <c r="Q3366" s="560"/>
      <c r="R3366" s="560"/>
      <c r="S3366" s="560"/>
      <c r="T3366" s="560"/>
      <c r="U3366" s="560"/>
    </row>
    <row r="3367" spans="1:21">
      <c r="A3367" s="593">
        <f t="shared" si="312"/>
        <v>41415</v>
      </c>
      <c r="B3367" s="594">
        <v>41415.250194675929</v>
      </c>
      <c r="C3367" s="560">
        <f t="shared" si="313"/>
        <v>2013</v>
      </c>
      <c r="D3367" s="560">
        <f t="shared" si="314"/>
        <v>5</v>
      </c>
      <c r="E3367" s="560">
        <f t="shared" si="315"/>
        <v>21</v>
      </c>
      <c r="F3367" s="560">
        <f t="shared" si="316"/>
        <v>6</v>
      </c>
      <c r="G3367" s="595">
        <f t="shared" si="317"/>
        <v>3</v>
      </c>
      <c r="H3367" s="590">
        <f>CHOOSE('Output Sheet'!$B$4,'8760 Data'!J3367,'8760 Data'!K3367,'8760 Data'!L3367,'8760 Data'!M3367,'8760 Data'!N3367,'8760 Data'!O3367,'8760 Data'!P3367,'8760 Data'!Q3367,'8760 Data'!R3367,'8760 Data'!S3367,'8760 Data'!T3367,'8760 Data'!U3367)</f>
        <v>0</v>
      </c>
      <c r="I3367" s="591" t="e">
        <f>H3367/'Output Sheet'!$B$8</f>
        <v>#DIV/0!</v>
      </c>
      <c r="J3367" s="596"/>
      <c r="K3367" s="560"/>
      <c r="L3367" s="560"/>
      <c r="M3367" s="560"/>
      <c r="N3367" s="560"/>
      <c r="O3367" s="560"/>
      <c r="P3367" s="560"/>
      <c r="Q3367" s="560"/>
      <c r="R3367" s="560"/>
      <c r="S3367" s="560"/>
      <c r="T3367" s="560"/>
      <c r="U3367" s="560"/>
    </row>
    <row r="3368" spans="1:21">
      <c r="A3368" s="593">
        <f t="shared" si="312"/>
        <v>41415</v>
      </c>
      <c r="B3368" s="594">
        <v>41415.291861400467</v>
      </c>
      <c r="C3368" s="560">
        <f t="shared" si="313"/>
        <v>2013</v>
      </c>
      <c r="D3368" s="560">
        <f t="shared" si="314"/>
        <v>5</v>
      </c>
      <c r="E3368" s="560">
        <f t="shared" si="315"/>
        <v>21</v>
      </c>
      <c r="F3368" s="560">
        <f t="shared" si="316"/>
        <v>7</v>
      </c>
      <c r="G3368" s="595">
        <f t="shared" si="317"/>
        <v>3</v>
      </c>
      <c r="H3368" s="590">
        <f>CHOOSE('Output Sheet'!$B$4,'8760 Data'!J3368,'8760 Data'!K3368,'8760 Data'!L3368,'8760 Data'!M3368,'8760 Data'!N3368,'8760 Data'!O3368,'8760 Data'!P3368,'8760 Data'!Q3368,'8760 Data'!R3368,'8760 Data'!S3368,'8760 Data'!T3368,'8760 Data'!U3368)</f>
        <v>0</v>
      </c>
      <c r="I3368" s="591" t="e">
        <f>H3368/'Output Sheet'!$B$8</f>
        <v>#DIV/0!</v>
      </c>
      <c r="J3368" s="596"/>
      <c r="K3368" s="560"/>
      <c r="L3368" s="560"/>
      <c r="M3368" s="560"/>
      <c r="N3368" s="560"/>
      <c r="O3368" s="560"/>
      <c r="P3368" s="560"/>
      <c r="Q3368" s="560"/>
      <c r="R3368" s="560"/>
      <c r="S3368" s="560"/>
      <c r="T3368" s="560"/>
      <c r="U3368" s="560"/>
    </row>
    <row r="3369" spans="1:21">
      <c r="A3369" s="593">
        <f t="shared" si="312"/>
        <v>41415</v>
      </c>
      <c r="B3369" s="594">
        <v>41415.333528124997</v>
      </c>
      <c r="C3369" s="560">
        <f t="shared" si="313"/>
        <v>2013</v>
      </c>
      <c r="D3369" s="560">
        <f t="shared" si="314"/>
        <v>5</v>
      </c>
      <c r="E3369" s="560">
        <f t="shared" si="315"/>
        <v>21</v>
      </c>
      <c r="F3369" s="560">
        <f t="shared" si="316"/>
        <v>8</v>
      </c>
      <c r="G3369" s="595">
        <f t="shared" si="317"/>
        <v>3</v>
      </c>
      <c r="H3369" s="590">
        <f>CHOOSE('Output Sheet'!$B$4,'8760 Data'!J3369,'8760 Data'!K3369,'8760 Data'!L3369,'8760 Data'!M3369,'8760 Data'!N3369,'8760 Data'!O3369,'8760 Data'!P3369,'8760 Data'!Q3369,'8760 Data'!R3369,'8760 Data'!S3369,'8760 Data'!T3369,'8760 Data'!U3369)</f>
        <v>0</v>
      </c>
      <c r="I3369" s="591" t="e">
        <f>H3369/'Output Sheet'!$B$8</f>
        <v>#DIV/0!</v>
      </c>
      <c r="J3369" s="596"/>
      <c r="K3369" s="560"/>
      <c r="L3369" s="560"/>
      <c r="M3369" s="560"/>
      <c r="N3369" s="560"/>
      <c r="O3369" s="560"/>
      <c r="P3369" s="560"/>
      <c r="Q3369" s="560"/>
      <c r="R3369" s="560"/>
      <c r="S3369" s="560"/>
      <c r="T3369" s="560"/>
      <c r="U3369" s="560"/>
    </row>
    <row r="3370" spans="1:21">
      <c r="A3370" s="593">
        <f t="shared" si="312"/>
        <v>41415</v>
      </c>
      <c r="B3370" s="594">
        <v>41415.375194849534</v>
      </c>
      <c r="C3370" s="560">
        <f t="shared" si="313"/>
        <v>2013</v>
      </c>
      <c r="D3370" s="560">
        <f t="shared" si="314"/>
        <v>5</v>
      </c>
      <c r="E3370" s="560">
        <f t="shared" si="315"/>
        <v>21</v>
      </c>
      <c r="F3370" s="560">
        <f t="shared" si="316"/>
        <v>9</v>
      </c>
      <c r="G3370" s="595">
        <f t="shared" si="317"/>
        <v>3</v>
      </c>
      <c r="H3370" s="590">
        <f>CHOOSE('Output Sheet'!$B$4,'8760 Data'!J3370,'8760 Data'!K3370,'8760 Data'!L3370,'8760 Data'!M3370,'8760 Data'!N3370,'8760 Data'!O3370,'8760 Data'!P3370,'8760 Data'!Q3370,'8760 Data'!R3370,'8760 Data'!S3370,'8760 Data'!T3370,'8760 Data'!U3370)</f>
        <v>0</v>
      </c>
      <c r="I3370" s="591" t="e">
        <f>H3370/'Output Sheet'!$B$8</f>
        <v>#DIV/0!</v>
      </c>
      <c r="J3370" s="596"/>
      <c r="K3370" s="560"/>
      <c r="L3370" s="560"/>
      <c r="M3370" s="560"/>
      <c r="N3370" s="560"/>
      <c r="O3370" s="560"/>
      <c r="P3370" s="560"/>
      <c r="Q3370" s="560"/>
      <c r="R3370" s="560"/>
      <c r="S3370" s="560"/>
      <c r="T3370" s="560"/>
      <c r="U3370" s="560"/>
    </row>
    <row r="3371" spans="1:21">
      <c r="A3371" s="593">
        <f t="shared" si="312"/>
        <v>41415</v>
      </c>
      <c r="B3371" s="594">
        <v>41415.416861574071</v>
      </c>
      <c r="C3371" s="560">
        <f t="shared" si="313"/>
        <v>2013</v>
      </c>
      <c r="D3371" s="560">
        <f t="shared" si="314"/>
        <v>5</v>
      </c>
      <c r="E3371" s="560">
        <f t="shared" si="315"/>
        <v>21</v>
      </c>
      <c r="F3371" s="560">
        <f t="shared" si="316"/>
        <v>10</v>
      </c>
      <c r="G3371" s="595">
        <f t="shared" si="317"/>
        <v>3</v>
      </c>
      <c r="H3371" s="590">
        <f>CHOOSE('Output Sheet'!$B$4,'8760 Data'!J3371,'8760 Data'!K3371,'8760 Data'!L3371,'8760 Data'!M3371,'8760 Data'!N3371,'8760 Data'!O3371,'8760 Data'!P3371,'8760 Data'!Q3371,'8760 Data'!R3371,'8760 Data'!S3371,'8760 Data'!T3371,'8760 Data'!U3371)</f>
        <v>0</v>
      </c>
      <c r="I3371" s="591" t="e">
        <f>H3371/'Output Sheet'!$B$8</f>
        <v>#DIV/0!</v>
      </c>
      <c r="J3371" s="596"/>
      <c r="K3371" s="560"/>
      <c r="L3371" s="560"/>
      <c r="M3371" s="560"/>
      <c r="N3371" s="560"/>
      <c r="O3371" s="560"/>
      <c r="P3371" s="560"/>
      <c r="Q3371" s="560"/>
      <c r="R3371" s="560"/>
      <c r="S3371" s="560"/>
      <c r="T3371" s="560"/>
      <c r="U3371" s="560"/>
    </row>
    <row r="3372" spans="1:21">
      <c r="A3372" s="593">
        <f t="shared" si="312"/>
        <v>41415</v>
      </c>
      <c r="B3372" s="594">
        <v>41415.458528298608</v>
      </c>
      <c r="C3372" s="560">
        <f t="shared" si="313"/>
        <v>2013</v>
      </c>
      <c r="D3372" s="560">
        <f t="shared" si="314"/>
        <v>5</v>
      </c>
      <c r="E3372" s="560">
        <f t="shared" si="315"/>
        <v>21</v>
      </c>
      <c r="F3372" s="560">
        <f t="shared" si="316"/>
        <v>11</v>
      </c>
      <c r="G3372" s="595">
        <f t="shared" si="317"/>
        <v>3</v>
      </c>
      <c r="H3372" s="590">
        <f>CHOOSE('Output Sheet'!$B$4,'8760 Data'!J3372,'8760 Data'!K3372,'8760 Data'!L3372,'8760 Data'!M3372,'8760 Data'!N3372,'8760 Data'!O3372,'8760 Data'!P3372,'8760 Data'!Q3372,'8760 Data'!R3372,'8760 Data'!S3372,'8760 Data'!T3372,'8760 Data'!U3372)</f>
        <v>0</v>
      </c>
      <c r="I3372" s="591" t="e">
        <f>H3372/'Output Sheet'!$B$8</f>
        <v>#DIV/0!</v>
      </c>
      <c r="J3372" s="596"/>
      <c r="K3372" s="560"/>
      <c r="L3372" s="560"/>
      <c r="M3372" s="560"/>
      <c r="N3372" s="560"/>
      <c r="O3372" s="560"/>
      <c r="P3372" s="560"/>
      <c r="Q3372" s="560"/>
      <c r="R3372" s="560"/>
      <c r="S3372" s="560"/>
      <c r="T3372" s="560"/>
      <c r="U3372" s="560"/>
    </row>
    <row r="3373" spans="1:21">
      <c r="A3373" s="593">
        <f t="shared" si="312"/>
        <v>41415</v>
      </c>
      <c r="B3373" s="594">
        <v>41415.500195023145</v>
      </c>
      <c r="C3373" s="560">
        <f t="shared" si="313"/>
        <v>2013</v>
      </c>
      <c r="D3373" s="560">
        <f t="shared" si="314"/>
        <v>5</v>
      </c>
      <c r="E3373" s="560">
        <f t="shared" si="315"/>
        <v>21</v>
      </c>
      <c r="F3373" s="560">
        <f t="shared" si="316"/>
        <v>12</v>
      </c>
      <c r="G3373" s="595">
        <f t="shared" si="317"/>
        <v>3</v>
      </c>
      <c r="H3373" s="590">
        <f>CHOOSE('Output Sheet'!$B$4,'8760 Data'!J3373,'8760 Data'!K3373,'8760 Data'!L3373,'8760 Data'!M3373,'8760 Data'!N3373,'8760 Data'!O3373,'8760 Data'!P3373,'8760 Data'!Q3373,'8760 Data'!R3373,'8760 Data'!S3373,'8760 Data'!T3373,'8760 Data'!U3373)</f>
        <v>0</v>
      </c>
      <c r="I3373" s="591" t="e">
        <f>H3373/'Output Sheet'!$B$8</f>
        <v>#DIV/0!</v>
      </c>
      <c r="J3373" s="596"/>
      <c r="K3373" s="560"/>
      <c r="L3373" s="560"/>
      <c r="M3373" s="560"/>
      <c r="N3373" s="560"/>
      <c r="O3373" s="560"/>
      <c r="P3373" s="560"/>
      <c r="Q3373" s="560"/>
      <c r="R3373" s="560"/>
      <c r="S3373" s="560"/>
      <c r="T3373" s="560"/>
      <c r="U3373" s="560"/>
    </row>
    <row r="3374" spans="1:21">
      <c r="A3374" s="593">
        <f t="shared" si="312"/>
        <v>41415</v>
      </c>
      <c r="B3374" s="594">
        <v>41415.541861747683</v>
      </c>
      <c r="C3374" s="560">
        <f t="shared" si="313"/>
        <v>2013</v>
      </c>
      <c r="D3374" s="560">
        <f t="shared" si="314"/>
        <v>5</v>
      </c>
      <c r="E3374" s="560">
        <f t="shared" si="315"/>
        <v>21</v>
      </c>
      <c r="F3374" s="560">
        <f t="shared" si="316"/>
        <v>13</v>
      </c>
      <c r="G3374" s="595">
        <f t="shared" si="317"/>
        <v>3</v>
      </c>
      <c r="H3374" s="590">
        <f>CHOOSE('Output Sheet'!$B$4,'8760 Data'!J3374,'8760 Data'!K3374,'8760 Data'!L3374,'8760 Data'!M3374,'8760 Data'!N3374,'8760 Data'!O3374,'8760 Data'!P3374,'8760 Data'!Q3374,'8760 Data'!R3374,'8760 Data'!S3374,'8760 Data'!T3374,'8760 Data'!U3374)</f>
        <v>0</v>
      </c>
      <c r="I3374" s="591" t="e">
        <f>H3374/'Output Sheet'!$B$8</f>
        <v>#DIV/0!</v>
      </c>
      <c r="J3374" s="596"/>
      <c r="K3374" s="560"/>
      <c r="L3374" s="560"/>
      <c r="M3374" s="560"/>
      <c r="N3374" s="560"/>
      <c r="O3374" s="560"/>
      <c r="P3374" s="560"/>
      <c r="Q3374" s="560"/>
      <c r="R3374" s="560"/>
      <c r="S3374" s="560"/>
      <c r="T3374" s="560"/>
      <c r="U3374" s="560"/>
    </row>
    <row r="3375" spans="1:21">
      <c r="A3375" s="593">
        <f t="shared" si="312"/>
        <v>41415</v>
      </c>
      <c r="B3375" s="594">
        <v>41415.58352847222</v>
      </c>
      <c r="C3375" s="560">
        <f t="shared" si="313"/>
        <v>2013</v>
      </c>
      <c r="D3375" s="560">
        <f t="shared" si="314"/>
        <v>5</v>
      </c>
      <c r="E3375" s="560">
        <f t="shared" si="315"/>
        <v>21</v>
      </c>
      <c r="F3375" s="560">
        <f t="shared" si="316"/>
        <v>14</v>
      </c>
      <c r="G3375" s="595">
        <f t="shared" si="317"/>
        <v>3</v>
      </c>
      <c r="H3375" s="590">
        <f>CHOOSE('Output Sheet'!$B$4,'8760 Data'!J3375,'8760 Data'!K3375,'8760 Data'!L3375,'8760 Data'!M3375,'8760 Data'!N3375,'8760 Data'!O3375,'8760 Data'!P3375,'8760 Data'!Q3375,'8760 Data'!R3375,'8760 Data'!S3375,'8760 Data'!T3375,'8760 Data'!U3375)</f>
        <v>0</v>
      </c>
      <c r="I3375" s="591" t="e">
        <f>H3375/'Output Sheet'!$B$8</f>
        <v>#DIV/0!</v>
      </c>
      <c r="J3375" s="596"/>
      <c r="K3375" s="560"/>
      <c r="L3375" s="560"/>
      <c r="M3375" s="560"/>
      <c r="N3375" s="560"/>
      <c r="O3375" s="560"/>
      <c r="P3375" s="560"/>
      <c r="Q3375" s="560"/>
      <c r="R3375" s="560"/>
      <c r="S3375" s="560"/>
      <c r="T3375" s="560"/>
      <c r="U3375" s="560"/>
    </row>
    <row r="3376" spans="1:21">
      <c r="A3376" s="593">
        <f t="shared" si="312"/>
        <v>41415</v>
      </c>
      <c r="B3376" s="594">
        <v>41415.625195196757</v>
      </c>
      <c r="C3376" s="560">
        <f t="shared" si="313"/>
        <v>2013</v>
      </c>
      <c r="D3376" s="560">
        <f t="shared" si="314"/>
        <v>5</v>
      </c>
      <c r="E3376" s="560">
        <f t="shared" si="315"/>
        <v>21</v>
      </c>
      <c r="F3376" s="560">
        <f t="shared" si="316"/>
        <v>15</v>
      </c>
      <c r="G3376" s="595">
        <f t="shared" si="317"/>
        <v>3</v>
      </c>
      <c r="H3376" s="590">
        <f>CHOOSE('Output Sheet'!$B$4,'8760 Data'!J3376,'8760 Data'!K3376,'8760 Data'!L3376,'8760 Data'!M3376,'8760 Data'!N3376,'8760 Data'!O3376,'8760 Data'!P3376,'8760 Data'!Q3376,'8760 Data'!R3376,'8760 Data'!S3376,'8760 Data'!T3376,'8760 Data'!U3376)</f>
        <v>0</v>
      </c>
      <c r="I3376" s="591" t="e">
        <f>H3376/'Output Sheet'!$B$8</f>
        <v>#DIV/0!</v>
      </c>
      <c r="J3376" s="596"/>
      <c r="K3376" s="560"/>
      <c r="L3376" s="560"/>
      <c r="M3376" s="560"/>
      <c r="N3376" s="560"/>
      <c r="O3376" s="560"/>
      <c r="P3376" s="560"/>
      <c r="Q3376" s="560"/>
      <c r="R3376" s="560"/>
      <c r="S3376" s="560"/>
      <c r="T3376" s="560"/>
      <c r="U3376" s="560"/>
    </row>
    <row r="3377" spans="1:21">
      <c r="A3377" s="593">
        <f t="shared" si="312"/>
        <v>41415</v>
      </c>
      <c r="B3377" s="594">
        <v>41415.666861921294</v>
      </c>
      <c r="C3377" s="560">
        <f t="shared" si="313"/>
        <v>2013</v>
      </c>
      <c r="D3377" s="560">
        <f t="shared" si="314"/>
        <v>5</v>
      </c>
      <c r="E3377" s="560">
        <f t="shared" si="315"/>
        <v>21</v>
      </c>
      <c r="F3377" s="560">
        <f t="shared" si="316"/>
        <v>16</v>
      </c>
      <c r="G3377" s="595">
        <f t="shared" si="317"/>
        <v>3</v>
      </c>
      <c r="H3377" s="590">
        <f>CHOOSE('Output Sheet'!$B$4,'8760 Data'!J3377,'8760 Data'!K3377,'8760 Data'!L3377,'8760 Data'!M3377,'8760 Data'!N3377,'8760 Data'!O3377,'8760 Data'!P3377,'8760 Data'!Q3377,'8760 Data'!R3377,'8760 Data'!S3377,'8760 Data'!T3377,'8760 Data'!U3377)</f>
        <v>0</v>
      </c>
      <c r="I3377" s="591" t="e">
        <f>H3377/'Output Sheet'!$B$8</f>
        <v>#DIV/0!</v>
      </c>
      <c r="J3377" s="596"/>
      <c r="K3377" s="560"/>
      <c r="L3377" s="560"/>
      <c r="M3377" s="560"/>
      <c r="N3377" s="560"/>
      <c r="O3377" s="560"/>
      <c r="P3377" s="560"/>
      <c r="Q3377" s="560"/>
      <c r="R3377" s="560"/>
      <c r="S3377" s="560"/>
      <c r="T3377" s="560"/>
      <c r="U3377" s="560"/>
    </row>
    <row r="3378" spans="1:21">
      <c r="A3378" s="593">
        <f t="shared" si="312"/>
        <v>41415</v>
      </c>
      <c r="B3378" s="594">
        <v>41415.708528645831</v>
      </c>
      <c r="C3378" s="560">
        <f t="shared" si="313"/>
        <v>2013</v>
      </c>
      <c r="D3378" s="560">
        <f t="shared" si="314"/>
        <v>5</v>
      </c>
      <c r="E3378" s="560">
        <f t="shared" si="315"/>
        <v>21</v>
      </c>
      <c r="F3378" s="560">
        <f t="shared" si="316"/>
        <v>17</v>
      </c>
      <c r="G3378" s="595">
        <f t="shared" si="317"/>
        <v>3</v>
      </c>
      <c r="H3378" s="590">
        <f>CHOOSE('Output Sheet'!$B$4,'8760 Data'!J3378,'8760 Data'!K3378,'8760 Data'!L3378,'8760 Data'!M3378,'8760 Data'!N3378,'8760 Data'!O3378,'8760 Data'!P3378,'8760 Data'!Q3378,'8760 Data'!R3378,'8760 Data'!S3378,'8760 Data'!T3378,'8760 Data'!U3378)</f>
        <v>0</v>
      </c>
      <c r="I3378" s="591" t="e">
        <f>H3378/'Output Sheet'!$B$8</f>
        <v>#DIV/0!</v>
      </c>
      <c r="J3378" s="596"/>
      <c r="K3378" s="560"/>
      <c r="L3378" s="560"/>
      <c r="M3378" s="560"/>
      <c r="N3378" s="560"/>
      <c r="O3378" s="560"/>
      <c r="P3378" s="560"/>
      <c r="Q3378" s="560"/>
      <c r="R3378" s="560"/>
      <c r="S3378" s="560"/>
      <c r="T3378" s="560"/>
      <c r="U3378" s="560"/>
    </row>
    <row r="3379" spans="1:21">
      <c r="A3379" s="593">
        <f t="shared" si="312"/>
        <v>41415</v>
      </c>
      <c r="B3379" s="594">
        <v>41415.750195370369</v>
      </c>
      <c r="C3379" s="560">
        <f t="shared" si="313"/>
        <v>2013</v>
      </c>
      <c r="D3379" s="560">
        <f t="shared" si="314"/>
        <v>5</v>
      </c>
      <c r="E3379" s="560">
        <f t="shared" si="315"/>
        <v>21</v>
      </c>
      <c r="F3379" s="560">
        <f t="shared" si="316"/>
        <v>18</v>
      </c>
      <c r="G3379" s="595">
        <f t="shared" si="317"/>
        <v>3</v>
      </c>
      <c r="H3379" s="590">
        <f>CHOOSE('Output Sheet'!$B$4,'8760 Data'!J3379,'8760 Data'!K3379,'8760 Data'!L3379,'8760 Data'!M3379,'8760 Data'!N3379,'8760 Data'!O3379,'8760 Data'!P3379,'8760 Data'!Q3379,'8760 Data'!R3379,'8760 Data'!S3379,'8760 Data'!T3379,'8760 Data'!U3379)</f>
        <v>0</v>
      </c>
      <c r="I3379" s="591" t="e">
        <f>H3379/'Output Sheet'!$B$8</f>
        <v>#DIV/0!</v>
      </c>
      <c r="J3379" s="596"/>
      <c r="K3379" s="560"/>
      <c r="L3379" s="560"/>
      <c r="M3379" s="560"/>
      <c r="N3379" s="560"/>
      <c r="O3379" s="560"/>
      <c r="P3379" s="560"/>
      <c r="Q3379" s="560"/>
      <c r="R3379" s="560"/>
      <c r="S3379" s="560"/>
      <c r="T3379" s="560"/>
      <c r="U3379" s="560"/>
    </row>
    <row r="3380" spans="1:21">
      <c r="A3380" s="593">
        <f t="shared" si="312"/>
        <v>41415</v>
      </c>
      <c r="B3380" s="594">
        <v>41415.791862094906</v>
      </c>
      <c r="C3380" s="560">
        <f t="shared" si="313"/>
        <v>2013</v>
      </c>
      <c r="D3380" s="560">
        <f t="shared" si="314"/>
        <v>5</v>
      </c>
      <c r="E3380" s="560">
        <f t="shared" si="315"/>
        <v>21</v>
      </c>
      <c r="F3380" s="560">
        <f t="shared" si="316"/>
        <v>19</v>
      </c>
      <c r="G3380" s="595">
        <f t="shared" si="317"/>
        <v>3</v>
      </c>
      <c r="H3380" s="590">
        <f>CHOOSE('Output Sheet'!$B$4,'8760 Data'!J3380,'8760 Data'!K3380,'8760 Data'!L3380,'8760 Data'!M3380,'8760 Data'!N3380,'8760 Data'!O3380,'8760 Data'!P3380,'8760 Data'!Q3380,'8760 Data'!R3380,'8760 Data'!S3380,'8760 Data'!T3380,'8760 Data'!U3380)</f>
        <v>0</v>
      </c>
      <c r="I3380" s="591" t="e">
        <f>H3380/'Output Sheet'!$B$8</f>
        <v>#DIV/0!</v>
      </c>
      <c r="J3380" s="596"/>
      <c r="K3380" s="560"/>
      <c r="L3380" s="560"/>
      <c r="M3380" s="560"/>
      <c r="N3380" s="560"/>
      <c r="O3380" s="560"/>
      <c r="P3380" s="560"/>
      <c r="Q3380" s="560"/>
      <c r="R3380" s="560"/>
      <c r="S3380" s="560"/>
      <c r="T3380" s="560"/>
      <c r="U3380" s="560"/>
    </row>
    <row r="3381" spans="1:21">
      <c r="A3381" s="593">
        <f t="shared" si="312"/>
        <v>41415</v>
      </c>
      <c r="B3381" s="594">
        <v>41415.833528819443</v>
      </c>
      <c r="C3381" s="560">
        <f t="shared" si="313"/>
        <v>2013</v>
      </c>
      <c r="D3381" s="560">
        <f t="shared" si="314"/>
        <v>5</v>
      </c>
      <c r="E3381" s="560">
        <f t="shared" si="315"/>
        <v>21</v>
      </c>
      <c r="F3381" s="560">
        <f t="shared" si="316"/>
        <v>20</v>
      </c>
      <c r="G3381" s="595">
        <f t="shared" si="317"/>
        <v>3</v>
      </c>
      <c r="H3381" s="590">
        <f>CHOOSE('Output Sheet'!$B$4,'8760 Data'!J3381,'8760 Data'!K3381,'8760 Data'!L3381,'8760 Data'!M3381,'8760 Data'!N3381,'8760 Data'!O3381,'8760 Data'!P3381,'8760 Data'!Q3381,'8760 Data'!R3381,'8760 Data'!S3381,'8760 Data'!T3381,'8760 Data'!U3381)</f>
        <v>0</v>
      </c>
      <c r="I3381" s="591" t="e">
        <f>H3381/'Output Sheet'!$B$8</f>
        <v>#DIV/0!</v>
      </c>
      <c r="J3381" s="596"/>
      <c r="K3381" s="560"/>
      <c r="L3381" s="560"/>
      <c r="M3381" s="560"/>
      <c r="N3381" s="560"/>
      <c r="O3381" s="560"/>
      <c r="P3381" s="560"/>
      <c r="Q3381" s="560"/>
      <c r="R3381" s="560"/>
      <c r="S3381" s="560"/>
      <c r="T3381" s="560"/>
      <c r="U3381" s="560"/>
    </row>
    <row r="3382" spans="1:21">
      <c r="A3382" s="593">
        <f t="shared" si="312"/>
        <v>41415</v>
      </c>
      <c r="B3382" s="594">
        <v>41415.87519554398</v>
      </c>
      <c r="C3382" s="560">
        <f t="shared" si="313"/>
        <v>2013</v>
      </c>
      <c r="D3382" s="560">
        <f t="shared" si="314"/>
        <v>5</v>
      </c>
      <c r="E3382" s="560">
        <f t="shared" si="315"/>
        <v>21</v>
      </c>
      <c r="F3382" s="560">
        <f t="shared" si="316"/>
        <v>21</v>
      </c>
      <c r="G3382" s="595">
        <f t="shared" si="317"/>
        <v>3</v>
      </c>
      <c r="H3382" s="590">
        <f>CHOOSE('Output Sheet'!$B$4,'8760 Data'!J3382,'8760 Data'!K3382,'8760 Data'!L3382,'8760 Data'!M3382,'8760 Data'!N3382,'8760 Data'!O3382,'8760 Data'!P3382,'8760 Data'!Q3382,'8760 Data'!R3382,'8760 Data'!S3382,'8760 Data'!T3382,'8760 Data'!U3382)</f>
        <v>0</v>
      </c>
      <c r="I3382" s="591" t="e">
        <f>H3382/'Output Sheet'!$B$8</f>
        <v>#DIV/0!</v>
      </c>
      <c r="J3382" s="596"/>
      <c r="K3382" s="560"/>
      <c r="L3382" s="560"/>
      <c r="M3382" s="560"/>
      <c r="N3382" s="560"/>
      <c r="O3382" s="560"/>
      <c r="P3382" s="560"/>
      <c r="Q3382" s="560"/>
      <c r="R3382" s="560"/>
      <c r="S3382" s="560"/>
      <c r="T3382" s="560"/>
      <c r="U3382" s="560"/>
    </row>
    <row r="3383" spans="1:21">
      <c r="A3383" s="593">
        <f t="shared" si="312"/>
        <v>41415</v>
      </c>
      <c r="B3383" s="594">
        <v>41415.916862268517</v>
      </c>
      <c r="C3383" s="560">
        <f t="shared" si="313"/>
        <v>2013</v>
      </c>
      <c r="D3383" s="560">
        <f t="shared" si="314"/>
        <v>5</v>
      </c>
      <c r="E3383" s="560">
        <f t="shared" si="315"/>
        <v>21</v>
      </c>
      <c r="F3383" s="560">
        <f t="shared" si="316"/>
        <v>22</v>
      </c>
      <c r="G3383" s="595">
        <f t="shared" si="317"/>
        <v>3</v>
      </c>
      <c r="H3383" s="590">
        <f>CHOOSE('Output Sheet'!$B$4,'8760 Data'!J3383,'8760 Data'!K3383,'8760 Data'!L3383,'8760 Data'!M3383,'8760 Data'!N3383,'8760 Data'!O3383,'8760 Data'!P3383,'8760 Data'!Q3383,'8760 Data'!R3383,'8760 Data'!S3383,'8760 Data'!T3383,'8760 Data'!U3383)</f>
        <v>0</v>
      </c>
      <c r="I3383" s="591" t="e">
        <f>H3383/'Output Sheet'!$B$8</f>
        <v>#DIV/0!</v>
      </c>
      <c r="J3383" s="596"/>
      <c r="K3383" s="560"/>
      <c r="L3383" s="560"/>
      <c r="M3383" s="560"/>
      <c r="N3383" s="560"/>
      <c r="O3383" s="560"/>
      <c r="P3383" s="560"/>
      <c r="Q3383" s="560"/>
      <c r="R3383" s="560"/>
      <c r="S3383" s="560"/>
      <c r="T3383" s="560"/>
      <c r="U3383" s="560"/>
    </row>
    <row r="3384" spans="1:21">
      <c r="A3384" s="593">
        <f t="shared" si="312"/>
        <v>41415</v>
      </c>
      <c r="B3384" s="594">
        <v>41415.958528993055</v>
      </c>
      <c r="C3384" s="560">
        <f t="shared" si="313"/>
        <v>2013</v>
      </c>
      <c r="D3384" s="560">
        <f t="shared" si="314"/>
        <v>5</v>
      </c>
      <c r="E3384" s="560">
        <f t="shared" si="315"/>
        <v>21</v>
      </c>
      <c r="F3384" s="560">
        <f t="shared" si="316"/>
        <v>23</v>
      </c>
      <c r="G3384" s="595">
        <f t="shared" si="317"/>
        <v>3</v>
      </c>
      <c r="H3384" s="590">
        <f>CHOOSE('Output Sheet'!$B$4,'8760 Data'!J3384,'8760 Data'!K3384,'8760 Data'!L3384,'8760 Data'!M3384,'8760 Data'!N3384,'8760 Data'!O3384,'8760 Data'!P3384,'8760 Data'!Q3384,'8760 Data'!R3384,'8760 Data'!S3384,'8760 Data'!T3384,'8760 Data'!U3384)</f>
        <v>0</v>
      </c>
      <c r="I3384" s="591" t="e">
        <f>H3384/'Output Sheet'!$B$8</f>
        <v>#DIV/0!</v>
      </c>
      <c r="J3384" s="596"/>
      <c r="K3384" s="560"/>
      <c r="L3384" s="560"/>
      <c r="M3384" s="560"/>
      <c r="N3384" s="560"/>
      <c r="O3384" s="560"/>
      <c r="P3384" s="560"/>
      <c r="Q3384" s="560"/>
      <c r="R3384" s="560"/>
      <c r="S3384" s="560"/>
      <c r="T3384" s="560"/>
      <c r="U3384" s="560"/>
    </row>
    <row r="3385" spans="1:21">
      <c r="A3385" s="593">
        <f t="shared" si="312"/>
        <v>41416</v>
      </c>
      <c r="B3385" s="594">
        <v>41416.000195717592</v>
      </c>
      <c r="C3385" s="560">
        <f t="shared" si="313"/>
        <v>2013</v>
      </c>
      <c r="D3385" s="560">
        <f t="shared" si="314"/>
        <v>5</v>
      </c>
      <c r="E3385" s="560">
        <f t="shared" si="315"/>
        <v>22</v>
      </c>
      <c r="F3385" s="560">
        <f t="shared" si="316"/>
        <v>24</v>
      </c>
      <c r="G3385" s="595">
        <f t="shared" si="317"/>
        <v>4</v>
      </c>
      <c r="H3385" s="590">
        <f>CHOOSE('Output Sheet'!$B$4,'8760 Data'!J3385,'8760 Data'!K3385,'8760 Data'!L3385,'8760 Data'!M3385,'8760 Data'!N3385,'8760 Data'!O3385,'8760 Data'!P3385,'8760 Data'!Q3385,'8760 Data'!R3385,'8760 Data'!S3385,'8760 Data'!T3385,'8760 Data'!U3385)</f>
        <v>0</v>
      </c>
      <c r="I3385" s="591" t="e">
        <f>H3385/'Output Sheet'!$B$8</f>
        <v>#DIV/0!</v>
      </c>
      <c r="J3385" s="596"/>
      <c r="K3385" s="560"/>
      <c r="L3385" s="560"/>
      <c r="M3385" s="560"/>
      <c r="N3385" s="560"/>
      <c r="O3385" s="560"/>
      <c r="P3385" s="560"/>
      <c r="Q3385" s="560"/>
      <c r="R3385" s="560"/>
      <c r="S3385" s="560"/>
      <c r="T3385" s="560"/>
      <c r="U3385" s="560"/>
    </row>
    <row r="3386" spans="1:21">
      <c r="A3386" s="593">
        <f t="shared" si="312"/>
        <v>41416</v>
      </c>
      <c r="B3386" s="594">
        <v>41416.041862442129</v>
      </c>
      <c r="C3386" s="560">
        <f t="shared" si="313"/>
        <v>2013</v>
      </c>
      <c r="D3386" s="560">
        <f t="shared" si="314"/>
        <v>5</v>
      </c>
      <c r="E3386" s="560">
        <f t="shared" si="315"/>
        <v>22</v>
      </c>
      <c r="F3386" s="560">
        <f t="shared" si="316"/>
        <v>1</v>
      </c>
      <c r="G3386" s="595">
        <f t="shared" si="317"/>
        <v>4</v>
      </c>
      <c r="H3386" s="590">
        <f>CHOOSE('Output Sheet'!$B$4,'8760 Data'!J3386,'8760 Data'!K3386,'8760 Data'!L3386,'8760 Data'!M3386,'8760 Data'!N3386,'8760 Data'!O3386,'8760 Data'!P3386,'8760 Data'!Q3386,'8760 Data'!R3386,'8760 Data'!S3386,'8760 Data'!T3386,'8760 Data'!U3386)</f>
        <v>0</v>
      </c>
      <c r="I3386" s="591" t="e">
        <f>H3386/'Output Sheet'!$B$8</f>
        <v>#DIV/0!</v>
      </c>
      <c r="J3386" s="596"/>
      <c r="K3386" s="560"/>
      <c r="L3386" s="560"/>
      <c r="M3386" s="560"/>
      <c r="N3386" s="560"/>
      <c r="O3386" s="560"/>
      <c r="P3386" s="560"/>
      <c r="Q3386" s="560"/>
      <c r="R3386" s="560"/>
      <c r="S3386" s="560"/>
      <c r="T3386" s="560"/>
      <c r="U3386" s="560"/>
    </row>
    <row r="3387" spans="1:21">
      <c r="A3387" s="593">
        <f t="shared" si="312"/>
        <v>41416</v>
      </c>
      <c r="B3387" s="594">
        <v>41416.083529166666</v>
      </c>
      <c r="C3387" s="560">
        <f t="shared" si="313"/>
        <v>2013</v>
      </c>
      <c r="D3387" s="560">
        <f t="shared" si="314"/>
        <v>5</v>
      </c>
      <c r="E3387" s="560">
        <f t="shared" si="315"/>
        <v>22</v>
      </c>
      <c r="F3387" s="560">
        <f t="shared" si="316"/>
        <v>2</v>
      </c>
      <c r="G3387" s="595">
        <f t="shared" si="317"/>
        <v>4</v>
      </c>
      <c r="H3387" s="590">
        <f>CHOOSE('Output Sheet'!$B$4,'8760 Data'!J3387,'8760 Data'!K3387,'8760 Data'!L3387,'8760 Data'!M3387,'8760 Data'!N3387,'8760 Data'!O3387,'8760 Data'!P3387,'8760 Data'!Q3387,'8760 Data'!R3387,'8760 Data'!S3387,'8760 Data'!T3387,'8760 Data'!U3387)</f>
        <v>0</v>
      </c>
      <c r="I3387" s="591" t="e">
        <f>H3387/'Output Sheet'!$B$8</f>
        <v>#DIV/0!</v>
      </c>
      <c r="J3387" s="596"/>
      <c r="K3387" s="560"/>
      <c r="L3387" s="560"/>
      <c r="M3387" s="560"/>
      <c r="N3387" s="560"/>
      <c r="O3387" s="560"/>
      <c r="P3387" s="560"/>
      <c r="Q3387" s="560"/>
      <c r="R3387" s="560"/>
      <c r="S3387" s="560"/>
      <c r="T3387" s="560"/>
      <c r="U3387" s="560"/>
    </row>
    <row r="3388" spans="1:21">
      <c r="A3388" s="593">
        <f t="shared" si="312"/>
        <v>41416</v>
      </c>
      <c r="B3388" s="594">
        <v>41416.125195891203</v>
      </c>
      <c r="C3388" s="560">
        <f t="shared" si="313"/>
        <v>2013</v>
      </c>
      <c r="D3388" s="560">
        <f t="shared" si="314"/>
        <v>5</v>
      </c>
      <c r="E3388" s="560">
        <f t="shared" si="315"/>
        <v>22</v>
      </c>
      <c r="F3388" s="560">
        <f t="shared" si="316"/>
        <v>3</v>
      </c>
      <c r="G3388" s="595">
        <f t="shared" si="317"/>
        <v>4</v>
      </c>
      <c r="H3388" s="590">
        <f>CHOOSE('Output Sheet'!$B$4,'8760 Data'!J3388,'8760 Data'!K3388,'8760 Data'!L3388,'8760 Data'!M3388,'8760 Data'!N3388,'8760 Data'!O3388,'8760 Data'!P3388,'8760 Data'!Q3388,'8760 Data'!R3388,'8760 Data'!S3388,'8760 Data'!T3388,'8760 Data'!U3388)</f>
        <v>0</v>
      </c>
      <c r="I3388" s="591" t="e">
        <f>H3388/'Output Sheet'!$B$8</f>
        <v>#DIV/0!</v>
      </c>
      <c r="J3388" s="596"/>
      <c r="K3388" s="560"/>
      <c r="L3388" s="560"/>
      <c r="M3388" s="560"/>
      <c r="N3388" s="560"/>
      <c r="O3388" s="560"/>
      <c r="P3388" s="560"/>
      <c r="Q3388" s="560"/>
      <c r="R3388" s="560"/>
      <c r="S3388" s="560"/>
      <c r="T3388" s="560"/>
      <c r="U3388" s="560"/>
    </row>
    <row r="3389" spans="1:21">
      <c r="A3389" s="593">
        <f t="shared" si="312"/>
        <v>41416</v>
      </c>
      <c r="B3389" s="594">
        <v>41416.166862615741</v>
      </c>
      <c r="C3389" s="560">
        <f t="shared" si="313"/>
        <v>2013</v>
      </c>
      <c r="D3389" s="560">
        <f t="shared" si="314"/>
        <v>5</v>
      </c>
      <c r="E3389" s="560">
        <f t="shared" si="315"/>
        <v>22</v>
      </c>
      <c r="F3389" s="560">
        <f t="shared" si="316"/>
        <v>4</v>
      </c>
      <c r="G3389" s="595">
        <f t="shared" si="317"/>
        <v>4</v>
      </c>
      <c r="H3389" s="590">
        <f>CHOOSE('Output Sheet'!$B$4,'8760 Data'!J3389,'8760 Data'!K3389,'8760 Data'!L3389,'8760 Data'!M3389,'8760 Data'!N3389,'8760 Data'!O3389,'8760 Data'!P3389,'8760 Data'!Q3389,'8760 Data'!R3389,'8760 Data'!S3389,'8760 Data'!T3389,'8760 Data'!U3389)</f>
        <v>0</v>
      </c>
      <c r="I3389" s="591" t="e">
        <f>H3389/'Output Sheet'!$B$8</f>
        <v>#DIV/0!</v>
      </c>
      <c r="J3389" s="596"/>
      <c r="K3389" s="560"/>
      <c r="L3389" s="560"/>
      <c r="M3389" s="560"/>
      <c r="N3389" s="560"/>
      <c r="O3389" s="560"/>
      <c r="P3389" s="560"/>
      <c r="Q3389" s="560"/>
      <c r="R3389" s="560"/>
      <c r="S3389" s="560"/>
      <c r="T3389" s="560"/>
      <c r="U3389" s="560"/>
    </row>
    <row r="3390" spans="1:21">
      <c r="A3390" s="593">
        <f t="shared" si="312"/>
        <v>41416</v>
      </c>
      <c r="B3390" s="594">
        <v>41416.208529340278</v>
      </c>
      <c r="C3390" s="560">
        <f t="shared" si="313"/>
        <v>2013</v>
      </c>
      <c r="D3390" s="560">
        <f t="shared" si="314"/>
        <v>5</v>
      </c>
      <c r="E3390" s="560">
        <f t="shared" si="315"/>
        <v>22</v>
      </c>
      <c r="F3390" s="560">
        <f t="shared" si="316"/>
        <v>5</v>
      </c>
      <c r="G3390" s="595">
        <f t="shared" si="317"/>
        <v>4</v>
      </c>
      <c r="H3390" s="590">
        <f>CHOOSE('Output Sheet'!$B$4,'8760 Data'!J3390,'8760 Data'!K3390,'8760 Data'!L3390,'8760 Data'!M3390,'8760 Data'!N3390,'8760 Data'!O3390,'8760 Data'!P3390,'8760 Data'!Q3390,'8760 Data'!R3390,'8760 Data'!S3390,'8760 Data'!T3390,'8760 Data'!U3390)</f>
        <v>0</v>
      </c>
      <c r="I3390" s="591" t="e">
        <f>H3390/'Output Sheet'!$B$8</f>
        <v>#DIV/0!</v>
      </c>
      <c r="J3390" s="596"/>
      <c r="K3390" s="560"/>
      <c r="L3390" s="560"/>
      <c r="M3390" s="560"/>
      <c r="N3390" s="560"/>
      <c r="O3390" s="560"/>
      <c r="P3390" s="560"/>
      <c r="Q3390" s="560"/>
      <c r="R3390" s="560"/>
      <c r="S3390" s="560"/>
      <c r="T3390" s="560"/>
      <c r="U3390" s="560"/>
    </row>
    <row r="3391" spans="1:21">
      <c r="A3391" s="593">
        <f t="shared" si="312"/>
        <v>41416</v>
      </c>
      <c r="B3391" s="594">
        <v>41416.250196064815</v>
      </c>
      <c r="C3391" s="560">
        <f t="shared" si="313"/>
        <v>2013</v>
      </c>
      <c r="D3391" s="560">
        <f t="shared" si="314"/>
        <v>5</v>
      </c>
      <c r="E3391" s="560">
        <f t="shared" si="315"/>
        <v>22</v>
      </c>
      <c r="F3391" s="560">
        <f t="shared" si="316"/>
        <v>6</v>
      </c>
      <c r="G3391" s="595">
        <f t="shared" si="317"/>
        <v>4</v>
      </c>
      <c r="H3391" s="590">
        <f>CHOOSE('Output Sheet'!$B$4,'8760 Data'!J3391,'8760 Data'!K3391,'8760 Data'!L3391,'8760 Data'!M3391,'8760 Data'!N3391,'8760 Data'!O3391,'8760 Data'!P3391,'8760 Data'!Q3391,'8760 Data'!R3391,'8760 Data'!S3391,'8760 Data'!T3391,'8760 Data'!U3391)</f>
        <v>0</v>
      </c>
      <c r="I3391" s="591" t="e">
        <f>H3391/'Output Sheet'!$B$8</f>
        <v>#DIV/0!</v>
      </c>
      <c r="J3391" s="596"/>
      <c r="K3391" s="560"/>
      <c r="L3391" s="560"/>
      <c r="M3391" s="560"/>
      <c r="N3391" s="560"/>
      <c r="O3391" s="560"/>
      <c r="P3391" s="560"/>
      <c r="Q3391" s="560"/>
      <c r="R3391" s="560"/>
      <c r="S3391" s="560"/>
      <c r="T3391" s="560"/>
      <c r="U3391" s="560"/>
    </row>
    <row r="3392" spans="1:21">
      <c r="A3392" s="593">
        <f t="shared" si="312"/>
        <v>41416</v>
      </c>
      <c r="B3392" s="594">
        <v>41416.291862789352</v>
      </c>
      <c r="C3392" s="560">
        <f t="shared" si="313"/>
        <v>2013</v>
      </c>
      <c r="D3392" s="560">
        <f t="shared" si="314"/>
        <v>5</v>
      </c>
      <c r="E3392" s="560">
        <f t="shared" si="315"/>
        <v>22</v>
      </c>
      <c r="F3392" s="560">
        <f t="shared" si="316"/>
        <v>7</v>
      </c>
      <c r="G3392" s="595">
        <f t="shared" si="317"/>
        <v>4</v>
      </c>
      <c r="H3392" s="590">
        <f>CHOOSE('Output Sheet'!$B$4,'8760 Data'!J3392,'8760 Data'!K3392,'8760 Data'!L3392,'8760 Data'!M3392,'8760 Data'!N3392,'8760 Data'!O3392,'8760 Data'!P3392,'8760 Data'!Q3392,'8760 Data'!R3392,'8760 Data'!S3392,'8760 Data'!T3392,'8760 Data'!U3392)</f>
        <v>0</v>
      </c>
      <c r="I3392" s="591" t="e">
        <f>H3392/'Output Sheet'!$B$8</f>
        <v>#DIV/0!</v>
      </c>
      <c r="J3392" s="596"/>
      <c r="K3392" s="560"/>
      <c r="L3392" s="560"/>
      <c r="M3392" s="560"/>
      <c r="N3392" s="560"/>
      <c r="O3392" s="560"/>
      <c r="P3392" s="560"/>
      <c r="Q3392" s="560"/>
      <c r="R3392" s="560"/>
      <c r="S3392" s="560"/>
      <c r="T3392" s="560"/>
      <c r="U3392" s="560"/>
    </row>
    <row r="3393" spans="1:21">
      <c r="A3393" s="593">
        <f t="shared" si="312"/>
        <v>41416</v>
      </c>
      <c r="B3393" s="594">
        <v>41416.33352951389</v>
      </c>
      <c r="C3393" s="560">
        <f t="shared" si="313"/>
        <v>2013</v>
      </c>
      <c r="D3393" s="560">
        <f t="shared" si="314"/>
        <v>5</v>
      </c>
      <c r="E3393" s="560">
        <f t="shared" si="315"/>
        <v>22</v>
      </c>
      <c r="F3393" s="560">
        <f t="shared" si="316"/>
        <v>8</v>
      </c>
      <c r="G3393" s="595">
        <f t="shared" si="317"/>
        <v>4</v>
      </c>
      <c r="H3393" s="590">
        <f>CHOOSE('Output Sheet'!$B$4,'8760 Data'!J3393,'8760 Data'!K3393,'8760 Data'!L3393,'8760 Data'!M3393,'8760 Data'!N3393,'8760 Data'!O3393,'8760 Data'!P3393,'8760 Data'!Q3393,'8760 Data'!R3393,'8760 Data'!S3393,'8760 Data'!T3393,'8760 Data'!U3393)</f>
        <v>0</v>
      </c>
      <c r="I3393" s="591" t="e">
        <f>H3393/'Output Sheet'!$B$8</f>
        <v>#DIV/0!</v>
      </c>
      <c r="J3393" s="596"/>
      <c r="K3393" s="560"/>
      <c r="L3393" s="560"/>
      <c r="M3393" s="560"/>
      <c r="N3393" s="560"/>
      <c r="O3393" s="560"/>
      <c r="P3393" s="560"/>
      <c r="Q3393" s="560"/>
      <c r="R3393" s="560"/>
      <c r="S3393" s="560"/>
      <c r="T3393" s="560"/>
      <c r="U3393" s="560"/>
    </row>
    <row r="3394" spans="1:21">
      <c r="A3394" s="593">
        <f t="shared" si="312"/>
        <v>41416</v>
      </c>
      <c r="B3394" s="594">
        <v>41416.375196238427</v>
      </c>
      <c r="C3394" s="560">
        <f t="shared" si="313"/>
        <v>2013</v>
      </c>
      <c r="D3394" s="560">
        <f t="shared" si="314"/>
        <v>5</v>
      </c>
      <c r="E3394" s="560">
        <f t="shared" si="315"/>
        <v>22</v>
      </c>
      <c r="F3394" s="560">
        <f t="shared" si="316"/>
        <v>9</v>
      </c>
      <c r="G3394" s="595">
        <f t="shared" si="317"/>
        <v>4</v>
      </c>
      <c r="H3394" s="590">
        <f>CHOOSE('Output Sheet'!$B$4,'8760 Data'!J3394,'8760 Data'!K3394,'8760 Data'!L3394,'8760 Data'!M3394,'8760 Data'!N3394,'8760 Data'!O3394,'8760 Data'!P3394,'8760 Data'!Q3394,'8760 Data'!R3394,'8760 Data'!S3394,'8760 Data'!T3394,'8760 Data'!U3394)</f>
        <v>0</v>
      </c>
      <c r="I3394" s="591" t="e">
        <f>H3394/'Output Sheet'!$B$8</f>
        <v>#DIV/0!</v>
      </c>
      <c r="J3394" s="596"/>
      <c r="K3394" s="560"/>
      <c r="L3394" s="560"/>
      <c r="M3394" s="560"/>
      <c r="N3394" s="560"/>
      <c r="O3394" s="560"/>
      <c r="P3394" s="560"/>
      <c r="Q3394" s="560"/>
      <c r="R3394" s="560"/>
      <c r="S3394" s="560"/>
      <c r="T3394" s="560"/>
      <c r="U3394" s="560"/>
    </row>
    <row r="3395" spans="1:21">
      <c r="A3395" s="593">
        <f t="shared" ref="A3395:A3458" si="318">DATE(C3395,D3395,E3395)</f>
        <v>41416</v>
      </c>
      <c r="B3395" s="594">
        <v>41416.416862962964</v>
      </c>
      <c r="C3395" s="560">
        <f t="shared" ref="C3395:C3458" si="319">YEAR(B3395)</f>
        <v>2013</v>
      </c>
      <c r="D3395" s="560">
        <f t="shared" ref="D3395:D3458" si="320">MONTH(B3395)</f>
        <v>5</v>
      </c>
      <c r="E3395" s="560">
        <f t="shared" ref="E3395:E3458" si="321">DAY(B3395)</f>
        <v>22</v>
      </c>
      <c r="F3395" s="560">
        <f t="shared" ref="F3395:F3458" si="322">IF(HOUR(B3395)&lt;&gt;0,HOUR(B3395),24)</f>
        <v>10</v>
      </c>
      <c r="G3395" s="595">
        <f t="shared" ref="G3395:G3458" si="323">WEEKDAY(B3395,1)</f>
        <v>4</v>
      </c>
      <c r="H3395" s="590">
        <f>CHOOSE('Output Sheet'!$B$4,'8760 Data'!J3395,'8760 Data'!K3395,'8760 Data'!L3395,'8760 Data'!M3395,'8760 Data'!N3395,'8760 Data'!O3395,'8760 Data'!P3395,'8760 Data'!Q3395,'8760 Data'!R3395,'8760 Data'!S3395,'8760 Data'!T3395,'8760 Data'!U3395)</f>
        <v>0</v>
      </c>
      <c r="I3395" s="591" t="e">
        <f>H3395/'Output Sheet'!$B$8</f>
        <v>#DIV/0!</v>
      </c>
      <c r="J3395" s="596"/>
      <c r="K3395" s="560"/>
      <c r="L3395" s="560"/>
      <c r="M3395" s="560"/>
      <c r="N3395" s="560"/>
      <c r="O3395" s="560"/>
      <c r="P3395" s="560"/>
      <c r="Q3395" s="560"/>
      <c r="R3395" s="560"/>
      <c r="S3395" s="560"/>
      <c r="T3395" s="560"/>
      <c r="U3395" s="560"/>
    </row>
    <row r="3396" spans="1:21">
      <c r="A3396" s="593">
        <f t="shared" si="318"/>
        <v>41416</v>
      </c>
      <c r="B3396" s="594">
        <v>41416.458529687501</v>
      </c>
      <c r="C3396" s="560">
        <f t="shared" si="319"/>
        <v>2013</v>
      </c>
      <c r="D3396" s="560">
        <f t="shared" si="320"/>
        <v>5</v>
      </c>
      <c r="E3396" s="560">
        <f t="shared" si="321"/>
        <v>22</v>
      </c>
      <c r="F3396" s="560">
        <f t="shared" si="322"/>
        <v>11</v>
      </c>
      <c r="G3396" s="595">
        <f t="shared" si="323"/>
        <v>4</v>
      </c>
      <c r="H3396" s="590">
        <f>CHOOSE('Output Sheet'!$B$4,'8760 Data'!J3396,'8760 Data'!K3396,'8760 Data'!L3396,'8760 Data'!M3396,'8760 Data'!N3396,'8760 Data'!O3396,'8760 Data'!P3396,'8760 Data'!Q3396,'8760 Data'!R3396,'8760 Data'!S3396,'8760 Data'!T3396,'8760 Data'!U3396)</f>
        <v>0</v>
      </c>
      <c r="I3396" s="591" t="e">
        <f>H3396/'Output Sheet'!$B$8</f>
        <v>#DIV/0!</v>
      </c>
      <c r="J3396" s="596"/>
      <c r="K3396" s="560"/>
      <c r="L3396" s="560"/>
      <c r="M3396" s="560"/>
      <c r="N3396" s="560"/>
      <c r="O3396" s="560"/>
      <c r="P3396" s="560"/>
      <c r="Q3396" s="560"/>
      <c r="R3396" s="560"/>
      <c r="S3396" s="560"/>
      <c r="T3396" s="560"/>
      <c r="U3396" s="560"/>
    </row>
    <row r="3397" spans="1:21">
      <c r="A3397" s="593">
        <f t="shared" si="318"/>
        <v>41416</v>
      </c>
      <c r="B3397" s="594">
        <v>41416.500196412038</v>
      </c>
      <c r="C3397" s="560">
        <f t="shared" si="319"/>
        <v>2013</v>
      </c>
      <c r="D3397" s="560">
        <f t="shared" si="320"/>
        <v>5</v>
      </c>
      <c r="E3397" s="560">
        <f t="shared" si="321"/>
        <v>22</v>
      </c>
      <c r="F3397" s="560">
        <f t="shared" si="322"/>
        <v>12</v>
      </c>
      <c r="G3397" s="595">
        <f t="shared" si="323"/>
        <v>4</v>
      </c>
      <c r="H3397" s="590">
        <f>CHOOSE('Output Sheet'!$B$4,'8760 Data'!J3397,'8760 Data'!K3397,'8760 Data'!L3397,'8760 Data'!M3397,'8760 Data'!N3397,'8760 Data'!O3397,'8760 Data'!P3397,'8760 Data'!Q3397,'8760 Data'!R3397,'8760 Data'!S3397,'8760 Data'!T3397,'8760 Data'!U3397)</f>
        <v>0</v>
      </c>
      <c r="I3397" s="591" t="e">
        <f>H3397/'Output Sheet'!$B$8</f>
        <v>#DIV/0!</v>
      </c>
      <c r="J3397" s="596"/>
      <c r="K3397" s="560"/>
      <c r="L3397" s="560"/>
      <c r="M3397" s="560"/>
      <c r="N3397" s="560"/>
      <c r="O3397" s="560"/>
      <c r="P3397" s="560"/>
      <c r="Q3397" s="560"/>
      <c r="R3397" s="560"/>
      <c r="S3397" s="560"/>
      <c r="T3397" s="560"/>
      <c r="U3397" s="560"/>
    </row>
    <row r="3398" spans="1:21">
      <c r="A3398" s="593">
        <f t="shared" si="318"/>
        <v>41416</v>
      </c>
      <c r="B3398" s="594">
        <v>41416.541863136576</v>
      </c>
      <c r="C3398" s="560">
        <f t="shared" si="319"/>
        <v>2013</v>
      </c>
      <c r="D3398" s="560">
        <f t="shared" si="320"/>
        <v>5</v>
      </c>
      <c r="E3398" s="560">
        <f t="shared" si="321"/>
        <v>22</v>
      </c>
      <c r="F3398" s="560">
        <f t="shared" si="322"/>
        <v>13</v>
      </c>
      <c r="G3398" s="595">
        <f t="shared" si="323"/>
        <v>4</v>
      </c>
      <c r="H3398" s="590">
        <f>CHOOSE('Output Sheet'!$B$4,'8760 Data'!J3398,'8760 Data'!K3398,'8760 Data'!L3398,'8760 Data'!M3398,'8760 Data'!N3398,'8760 Data'!O3398,'8760 Data'!P3398,'8760 Data'!Q3398,'8760 Data'!R3398,'8760 Data'!S3398,'8760 Data'!T3398,'8760 Data'!U3398)</f>
        <v>0</v>
      </c>
      <c r="I3398" s="591" t="e">
        <f>H3398/'Output Sheet'!$B$8</f>
        <v>#DIV/0!</v>
      </c>
      <c r="J3398" s="596"/>
      <c r="K3398" s="560"/>
      <c r="L3398" s="560"/>
      <c r="M3398" s="560"/>
      <c r="N3398" s="560"/>
      <c r="O3398" s="560"/>
      <c r="P3398" s="560"/>
      <c r="Q3398" s="560"/>
      <c r="R3398" s="560"/>
      <c r="S3398" s="560"/>
      <c r="T3398" s="560"/>
      <c r="U3398" s="560"/>
    </row>
    <row r="3399" spans="1:21">
      <c r="A3399" s="593">
        <f t="shared" si="318"/>
        <v>41416</v>
      </c>
      <c r="B3399" s="594">
        <v>41416.583529861113</v>
      </c>
      <c r="C3399" s="560">
        <f t="shared" si="319"/>
        <v>2013</v>
      </c>
      <c r="D3399" s="560">
        <f t="shared" si="320"/>
        <v>5</v>
      </c>
      <c r="E3399" s="560">
        <f t="shared" si="321"/>
        <v>22</v>
      </c>
      <c r="F3399" s="560">
        <f t="shared" si="322"/>
        <v>14</v>
      </c>
      <c r="G3399" s="595">
        <f t="shared" si="323"/>
        <v>4</v>
      </c>
      <c r="H3399" s="590">
        <f>CHOOSE('Output Sheet'!$B$4,'8760 Data'!J3399,'8760 Data'!K3399,'8760 Data'!L3399,'8760 Data'!M3399,'8760 Data'!N3399,'8760 Data'!O3399,'8760 Data'!P3399,'8760 Data'!Q3399,'8760 Data'!R3399,'8760 Data'!S3399,'8760 Data'!T3399,'8760 Data'!U3399)</f>
        <v>0</v>
      </c>
      <c r="I3399" s="591" t="e">
        <f>H3399/'Output Sheet'!$B$8</f>
        <v>#DIV/0!</v>
      </c>
      <c r="J3399" s="596"/>
      <c r="K3399" s="560"/>
      <c r="L3399" s="560"/>
      <c r="M3399" s="560"/>
      <c r="N3399" s="560"/>
      <c r="O3399" s="560"/>
      <c r="P3399" s="560"/>
      <c r="Q3399" s="560"/>
      <c r="R3399" s="560"/>
      <c r="S3399" s="560"/>
      <c r="T3399" s="560"/>
      <c r="U3399" s="560"/>
    </row>
    <row r="3400" spans="1:21">
      <c r="A3400" s="593">
        <f t="shared" si="318"/>
        <v>41416</v>
      </c>
      <c r="B3400" s="594">
        <v>41416.62519658565</v>
      </c>
      <c r="C3400" s="560">
        <f t="shared" si="319"/>
        <v>2013</v>
      </c>
      <c r="D3400" s="560">
        <f t="shared" si="320"/>
        <v>5</v>
      </c>
      <c r="E3400" s="560">
        <f t="shared" si="321"/>
        <v>22</v>
      </c>
      <c r="F3400" s="560">
        <f t="shared" si="322"/>
        <v>15</v>
      </c>
      <c r="G3400" s="595">
        <f t="shared" si="323"/>
        <v>4</v>
      </c>
      <c r="H3400" s="590">
        <f>CHOOSE('Output Sheet'!$B$4,'8760 Data'!J3400,'8760 Data'!K3400,'8760 Data'!L3400,'8760 Data'!M3400,'8760 Data'!N3400,'8760 Data'!O3400,'8760 Data'!P3400,'8760 Data'!Q3400,'8760 Data'!R3400,'8760 Data'!S3400,'8760 Data'!T3400,'8760 Data'!U3400)</f>
        <v>0</v>
      </c>
      <c r="I3400" s="591" t="e">
        <f>H3400/'Output Sheet'!$B$8</f>
        <v>#DIV/0!</v>
      </c>
      <c r="J3400" s="596"/>
      <c r="K3400" s="560"/>
      <c r="L3400" s="560"/>
      <c r="M3400" s="560"/>
      <c r="N3400" s="560"/>
      <c r="O3400" s="560"/>
      <c r="P3400" s="560"/>
      <c r="Q3400" s="560"/>
      <c r="R3400" s="560"/>
      <c r="S3400" s="560"/>
      <c r="T3400" s="560"/>
      <c r="U3400" s="560"/>
    </row>
    <row r="3401" spans="1:21">
      <c r="A3401" s="593">
        <f t="shared" si="318"/>
        <v>41416</v>
      </c>
      <c r="B3401" s="594">
        <v>41416.666863310187</v>
      </c>
      <c r="C3401" s="560">
        <f t="shared" si="319"/>
        <v>2013</v>
      </c>
      <c r="D3401" s="560">
        <f t="shared" si="320"/>
        <v>5</v>
      </c>
      <c r="E3401" s="560">
        <f t="shared" si="321"/>
        <v>22</v>
      </c>
      <c r="F3401" s="560">
        <f t="shared" si="322"/>
        <v>16</v>
      </c>
      <c r="G3401" s="595">
        <f t="shared" si="323"/>
        <v>4</v>
      </c>
      <c r="H3401" s="590">
        <f>CHOOSE('Output Sheet'!$B$4,'8760 Data'!J3401,'8760 Data'!K3401,'8760 Data'!L3401,'8760 Data'!M3401,'8760 Data'!N3401,'8760 Data'!O3401,'8760 Data'!P3401,'8760 Data'!Q3401,'8760 Data'!R3401,'8760 Data'!S3401,'8760 Data'!T3401,'8760 Data'!U3401)</f>
        <v>0</v>
      </c>
      <c r="I3401" s="591" t="e">
        <f>H3401/'Output Sheet'!$B$8</f>
        <v>#DIV/0!</v>
      </c>
      <c r="J3401" s="596"/>
      <c r="K3401" s="560"/>
      <c r="L3401" s="560"/>
      <c r="M3401" s="560"/>
      <c r="N3401" s="560"/>
      <c r="O3401" s="560"/>
      <c r="P3401" s="560"/>
      <c r="Q3401" s="560"/>
      <c r="R3401" s="560"/>
      <c r="S3401" s="560"/>
      <c r="T3401" s="560"/>
      <c r="U3401" s="560"/>
    </row>
    <row r="3402" spans="1:21">
      <c r="A3402" s="593">
        <f t="shared" si="318"/>
        <v>41416</v>
      </c>
      <c r="B3402" s="594">
        <v>41416.708530034724</v>
      </c>
      <c r="C3402" s="560">
        <f t="shared" si="319"/>
        <v>2013</v>
      </c>
      <c r="D3402" s="560">
        <f t="shared" si="320"/>
        <v>5</v>
      </c>
      <c r="E3402" s="560">
        <f t="shared" si="321"/>
        <v>22</v>
      </c>
      <c r="F3402" s="560">
        <f t="shared" si="322"/>
        <v>17</v>
      </c>
      <c r="G3402" s="595">
        <f t="shared" si="323"/>
        <v>4</v>
      </c>
      <c r="H3402" s="590">
        <f>CHOOSE('Output Sheet'!$B$4,'8760 Data'!J3402,'8760 Data'!K3402,'8760 Data'!L3402,'8760 Data'!M3402,'8760 Data'!N3402,'8760 Data'!O3402,'8760 Data'!P3402,'8760 Data'!Q3402,'8760 Data'!R3402,'8760 Data'!S3402,'8760 Data'!T3402,'8760 Data'!U3402)</f>
        <v>0</v>
      </c>
      <c r="I3402" s="591" t="e">
        <f>H3402/'Output Sheet'!$B$8</f>
        <v>#DIV/0!</v>
      </c>
      <c r="J3402" s="596"/>
      <c r="K3402" s="560"/>
      <c r="L3402" s="560"/>
      <c r="M3402" s="560"/>
      <c r="N3402" s="560"/>
      <c r="O3402" s="560"/>
      <c r="P3402" s="560"/>
      <c r="Q3402" s="560"/>
      <c r="R3402" s="560"/>
      <c r="S3402" s="560"/>
      <c r="T3402" s="560"/>
      <c r="U3402" s="560"/>
    </row>
    <row r="3403" spans="1:21">
      <c r="A3403" s="593">
        <f t="shared" si="318"/>
        <v>41416</v>
      </c>
      <c r="B3403" s="594">
        <v>41416.750196759262</v>
      </c>
      <c r="C3403" s="560">
        <f t="shared" si="319"/>
        <v>2013</v>
      </c>
      <c r="D3403" s="560">
        <f t="shared" si="320"/>
        <v>5</v>
      </c>
      <c r="E3403" s="560">
        <f t="shared" si="321"/>
        <v>22</v>
      </c>
      <c r="F3403" s="560">
        <f t="shared" si="322"/>
        <v>18</v>
      </c>
      <c r="G3403" s="595">
        <f t="shared" si="323"/>
        <v>4</v>
      </c>
      <c r="H3403" s="590">
        <f>CHOOSE('Output Sheet'!$B$4,'8760 Data'!J3403,'8760 Data'!K3403,'8760 Data'!L3403,'8760 Data'!M3403,'8760 Data'!N3403,'8760 Data'!O3403,'8760 Data'!P3403,'8760 Data'!Q3403,'8760 Data'!R3403,'8760 Data'!S3403,'8760 Data'!T3403,'8760 Data'!U3403)</f>
        <v>0</v>
      </c>
      <c r="I3403" s="591" t="e">
        <f>H3403/'Output Sheet'!$B$8</f>
        <v>#DIV/0!</v>
      </c>
      <c r="J3403" s="596"/>
      <c r="K3403" s="560"/>
      <c r="L3403" s="560"/>
      <c r="M3403" s="560"/>
      <c r="N3403" s="560"/>
      <c r="O3403" s="560"/>
      <c r="P3403" s="560"/>
      <c r="Q3403" s="560"/>
      <c r="R3403" s="560"/>
      <c r="S3403" s="560"/>
      <c r="T3403" s="560"/>
      <c r="U3403" s="560"/>
    </row>
    <row r="3404" spans="1:21">
      <c r="A3404" s="593">
        <f t="shared" si="318"/>
        <v>41416</v>
      </c>
      <c r="B3404" s="594">
        <v>41416.791863483799</v>
      </c>
      <c r="C3404" s="560">
        <f t="shared" si="319"/>
        <v>2013</v>
      </c>
      <c r="D3404" s="560">
        <f t="shared" si="320"/>
        <v>5</v>
      </c>
      <c r="E3404" s="560">
        <f t="shared" si="321"/>
        <v>22</v>
      </c>
      <c r="F3404" s="560">
        <f t="shared" si="322"/>
        <v>19</v>
      </c>
      <c r="G3404" s="595">
        <f t="shared" si="323"/>
        <v>4</v>
      </c>
      <c r="H3404" s="590">
        <f>CHOOSE('Output Sheet'!$B$4,'8760 Data'!J3404,'8760 Data'!K3404,'8760 Data'!L3404,'8760 Data'!M3404,'8760 Data'!N3404,'8760 Data'!O3404,'8760 Data'!P3404,'8760 Data'!Q3404,'8760 Data'!R3404,'8760 Data'!S3404,'8760 Data'!T3404,'8760 Data'!U3404)</f>
        <v>0</v>
      </c>
      <c r="I3404" s="591" t="e">
        <f>H3404/'Output Sheet'!$B$8</f>
        <v>#DIV/0!</v>
      </c>
      <c r="J3404" s="596"/>
      <c r="K3404" s="560"/>
      <c r="L3404" s="560"/>
      <c r="M3404" s="560"/>
      <c r="N3404" s="560"/>
      <c r="O3404" s="560"/>
      <c r="P3404" s="560"/>
      <c r="Q3404" s="560"/>
      <c r="R3404" s="560"/>
      <c r="S3404" s="560"/>
      <c r="T3404" s="560"/>
      <c r="U3404" s="560"/>
    </row>
    <row r="3405" spans="1:21">
      <c r="A3405" s="593">
        <f t="shared" si="318"/>
        <v>41416</v>
      </c>
      <c r="B3405" s="594">
        <v>41416.833530208336</v>
      </c>
      <c r="C3405" s="560">
        <f t="shared" si="319"/>
        <v>2013</v>
      </c>
      <c r="D3405" s="560">
        <f t="shared" si="320"/>
        <v>5</v>
      </c>
      <c r="E3405" s="560">
        <f t="shared" si="321"/>
        <v>22</v>
      </c>
      <c r="F3405" s="560">
        <f t="shared" si="322"/>
        <v>20</v>
      </c>
      <c r="G3405" s="595">
        <f t="shared" si="323"/>
        <v>4</v>
      </c>
      <c r="H3405" s="590">
        <f>CHOOSE('Output Sheet'!$B$4,'8760 Data'!J3405,'8760 Data'!K3405,'8760 Data'!L3405,'8760 Data'!M3405,'8760 Data'!N3405,'8760 Data'!O3405,'8760 Data'!P3405,'8760 Data'!Q3405,'8760 Data'!R3405,'8760 Data'!S3405,'8760 Data'!T3405,'8760 Data'!U3405)</f>
        <v>0</v>
      </c>
      <c r="I3405" s="591" t="e">
        <f>H3405/'Output Sheet'!$B$8</f>
        <v>#DIV/0!</v>
      </c>
      <c r="J3405" s="596"/>
      <c r="K3405" s="560"/>
      <c r="L3405" s="560"/>
      <c r="M3405" s="560"/>
      <c r="N3405" s="560"/>
      <c r="O3405" s="560"/>
      <c r="P3405" s="560"/>
      <c r="Q3405" s="560"/>
      <c r="R3405" s="560"/>
      <c r="S3405" s="560"/>
      <c r="T3405" s="560"/>
      <c r="U3405" s="560"/>
    </row>
    <row r="3406" spans="1:21">
      <c r="A3406" s="593">
        <f t="shared" si="318"/>
        <v>41416</v>
      </c>
      <c r="B3406" s="594">
        <v>41416.875196932873</v>
      </c>
      <c r="C3406" s="560">
        <f t="shared" si="319"/>
        <v>2013</v>
      </c>
      <c r="D3406" s="560">
        <f t="shared" si="320"/>
        <v>5</v>
      </c>
      <c r="E3406" s="560">
        <f t="shared" si="321"/>
        <v>22</v>
      </c>
      <c r="F3406" s="560">
        <f t="shared" si="322"/>
        <v>21</v>
      </c>
      <c r="G3406" s="595">
        <f t="shared" si="323"/>
        <v>4</v>
      </c>
      <c r="H3406" s="590">
        <f>CHOOSE('Output Sheet'!$B$4,'8760 Data'!J3406,'8760 Data'!K3406,'8760 Data'!L3406,'8760 Data'!M3406,'8760 Data'!N3406,'8760 Data'!O3406,'8760 Data'!P3406,'8760 Data'!Q3406,'8760 Data'!R3406,'8760 Data'!S3406,'8760 Data'!T3406,'8760 Data'!U3406)</f>
        <v>0</v>
      </c>
      <c r="I3406" s="591" t="e">
        <f>H3406/'Output Sheet'!$B$8</f>
        <v>#DIV/0!</v>
      </c>
      <c r="J3406" s="596"/>
      <c r="K3406" s="560"/>
      <c r="L3406" s="560"/>
      <c r="M3406" s="560"/>
      <c r="N3406" s="560"/>
      <c r="O3406" s="560"/>
      <c r="P3406" s="560"/>
      <c r="Q3406" s="560"/>
      <c r="R3406" s="560"/>
      <c r="S3406" s="560"/>
      <c r="T3406" s="560"/>
      <c r="U3406" s="560"/>
    </row>
    <row r="3407" spans="1:21">
      <c r="A3407" s="593">
        <f t="shared" si="318"/>
        <v>41416</v>
      </c>
      <c r="B3407" s="594">
        <v>41416.91686365741</v>
      </c>
      <c r="C3407" s="560">
        <f t="shared" si="319"/>
        <v>2013</v>
      </c>
      <c r="D3407" s="560">
        <f t="shared" si="320"/>
        <v>5</v>
      </c>
      <c r="E3407" s="560">
        <f t="shared" si="321"/>
        <v>22</v>
      </c>
      <c r="F3407" s="560">
        <f t="shared" si="322"/>
        <v>22</v>
      </c>
      <c r="G3407" s="595">
        <f t="shared" si="323"/>
        <v>4</v>
      </c>
      <c r="H3407" s="590">
        <f>CHOOSE('Output Sheet'!$B$4,'8760 Data'!J3407,'8760 Data'!K3407,'8760 Data'!L3407,'8760 Data'!M3407,'8760 Data'!N3407,'8760 Data'!O3407,'8760 Data'!P3407,'8760 Data'!Q3407,'8760 Data'!R3407,'8760 Data'!S3407,'8760 Data'!T3407,'8760 Data'!U3407)</f>
        <v>0</v>
      </c>
      <c r="I3407" s="591" t="e">
        <f>H3407/'Output Sheet'!$B$8</f>
        <v>#DIV/0!</v>
      </c>
      <c r="J3407" s="596"/>
      <c r="K3407" s="560"/>
      <c r="L3407" s="560"/>
      <c r="M3407" s="560"/>
      <c r="N3407" s="560"/>
      <c r="O3407" s="560"/>
      <c r="P3407" s="560"/>
      <c r="Q3407" s="560"/>
      <c r="R3407" s="560"/>
      <c r="S3407" s="560"/>
      <c r="T3407" s="560"/>
      <c r="U3407" s="560"/>
    </row>
    <row r="3408" spans="1:21">
      <c r="A3408" s="593">
        <f t="shared" si="318"/>
        <v>41416</v>
      </c>
      <c r="B3408" s="594">
        <v>41416.958530381948</v>
      </c>
      <c r="C3408" s="560">
        <f t="shared" si="319"/>
        <v>2013</v>
      </c>
      <c r="D3408" s="560">
        <f t="shared" si="320"/>
        <v>5</v>
      </c>
      <c r="E3408" s="560">
        <f t="shared" si="321"/>
        <v>22</v>
      </c>
      <c r="F3408" s="560">
        <f t="shared" si="322"/>
        <v>23</v>
      </c>
      <c r="G3408" s="595">
        <f t="shared" si="323"/>
        <v>4</v>
      </c>
      <c r="H3408" s="590">
        <f>CHOOSE('Output Sheet'!$B$4,'8760 Data'!J3408,'8760 Data'!K3408,'8760 Data'!L3408,'8760 Data'!M3408,'8760 Data'!N3408,'8760 Data'!O3408,'8760 Data'!P3408,'8760 Data'!Q3408,'8760 Data'!R3408,'8760 Data'!S3408,'8760 Data'!T3408,'8760 Data'!U3408)</f>
        <v>0</v>
      </c>
      <c r="I3408" s="591" t="e">
        <f>H3408/'Output Sheet'!$B$8</f>
        <v>#DIV/0!</v>
      </c>
      <c r="J3408" s="596"/>
      <c r="K3408" s="560"/>
      <c r="L3408" s="560"/>
      <c r="M3408" s="560"/>
      <c r="N3408" s="560"/>
      <c r="O3408" s="560"/>
      <c r="P3408" s="560"/>
      <c r="Q3408" s="560"/>
      <c r="R3408" s="560"/>
      <c r="S3408" s="560"/>
      <c r="T3408" s="560"/>
      <c r="U3408" s="560"/>
    </row>
    <row r="3409" spans="1:21">
      <c r="A3409" s="593">
        <f t="shared" si="318"/>
        <v>41417</v>
      </c>
      <c r="B3409" s="594">
        <v>41417.000197106485</v>
      </c>
      <c r="C3409" s="560">
        <f t="shared" si="319"/>
        <v>2013</v>
      </c>
      <c r="D3409" s="560">
        <f t="shared" si="320"/>
        <v>5</v>
      </c>
      <c r="E3409" s="560">
        <f t="shared" si="321"/>
        <v>23</v>
      </c>
      <c r="F3409" s="560">
        <f t="shared" si="322"/>
        <v>24</v>
      </c>
      <c r="G3409" s="595">
        <f t="shared" si="323"/>
        <v>5</v>
      </c>
      <c r="H3409" s="590">
        <f>CHOOSE('Output Sheet'!$B$4,'8760 Data'!J3409,'8760 Data'!K3409,'8760 Data'!L3409,'8760 Data'!M3409,'8760 Data'!N3409,'8760 Data'!O3409,'8760 Data'!P3409,'8760 Data'!Q3409,'8760 Data'!R3409,'8760 Data'!S3409,'8760 Data'!T3409,'8760 Data'!U3409)</f>
        <v>0</v>
      </c>
      <c r="I3409" s="591" t="e">
        <f>H3409/'Output Sheet'!$B$8</f>
        <v>#DIV/0!</v>
      </c>
      <c r="J3409" s="596"/>
      <c r="K3409" s="560"/>
      <c r="L3409" s="560"/>
      <c r="M3409" s="560"/>
      <c r="N3409" s="560"/>
      <c r="O3409" s="560"/>
      <c r="P3409" s="560"/>
      <c r="Q3409" s="560"/>
      <c r="R3409" s="560"/>
      <c r="S3409" s="560"/>
      <c r="T3409" s="560"/>
      <c r="U3409" s="560"/>
    </row>
    <row r="3410" spans="1:21">
      <c r="A3410" s="593">
        <f t="shared" si="318"/>
        <v>41417</v>
      </c>
      <c r="B3410" s="594">
        <v>41417.041863831022</v>
      </c>
      <c r="C3410" s="560">
        <f t="shared" si="319"/>
        <v>2013</v>
      </c>
      <c r="D3410" s="560">
        <f t="shared" si="320"/>
        <v>5</v>
      </c>
      <c r="E3410" s="560">
        <f t="shared" si="321"/>
        <v>23</v>
      </c>
      <c r="F3410" s="560">
        <f t="shared" si="322"/>
        <v>1</v>
      </c>
      <c r="G3410" s="595">
        <f t="shared" si="323"/>
        <v>5</v>
      </c>
      <c r="H3410" s="590">
        <f>CHOOSE('Output Sheet'!$B$4,'8760 Data'!J3410,'8760 Data'!K3410,'8760 Data'!L3410,'8760 Data'!M3410,'8760 Data'!N3410,'8760 Data'!O3410,'8760 Data'!P3410,'8760 Data'!Q3410,'8760 Data'!R3410,'8760 Data'!S3410,'8760 Data'!T3410,'8760 Data'!U3410)</f>
        <v>0</v>
      </c>
      <c r="I3410" s="591" t="e">
        <f>H3410/'Output Sheet'!$B$8</f>
        <v>#DIV/0!</v>
      </c>
      <c r="J3410" s="596"/>
      <c r="K3410" s="560"/>
      <c r="L3410" s="560"/>
      <c r="M3410" s="560"/>
      <c r="N3410" s="560"/>
      <c r="O3410" s="560"/>
      <c r="P3410" s="560"/>
      <c r="Q3410" s="560"/>
      <c r="R3410" s="560"/>
      <c r="S3410" s="560"/>
      <c r="T3410" s="560"/>
      <c r="U3410" s="560"/>
    </row>
    <row r="3411" spans="1:21">
      <c r="A3411" s="593">
        <f t="shared" si="318"/>
        <v>41417</v>
      </c>
      <c r="B3411" s="594">
        <v>41417.083530555552</v>
      </c>
      <c r="C3411" s="560">
        <f t="shared" si="319"/>
        <v>2013</v>
      </c>
      <c r="D3411" s="560">
        <f t="shared" si="320"/>
        <v>5</v>
      </c>
      <c r="E3411" s="560">
        <f t="shared" si="321"/>
        <v>23</v>
      </c>
      <c r="F3411" s="560">
        <f t="shared" si="322"/>
        <v>2</v>
      </c>
      <c r="G3411" s="595">
        <f t="shared" si="323"/>
        <v>5</v>
      </c>
      <c r="H3411" s="590">
        <f>CHOOSE('Output Sheet'!$B$4,'8760 Data'!J3411,'8760 Data'!K3411,'8760 Data'!L3411,'8760 Data'!M3411,'8760 Data'!N3411,'8760 Data'!O3411,'8760 Data'!P3411,'8760 Data'!Q3411,'8760 Data'!R3411,'8760 Data'!S3411,'8760 Data'!T3411,'8760 Data'!U3411)</f>
        <v>0</v>
      </c>
      <c r="I3411" s="591" t="e">
        <f>H3411/'Output Sheet'!$B$8</f>
        <v>#DIV/0!</v>
      </c>
      <c r="J3411" s="596"/>
      <c r="K3411" s="560"/>
      <c r="L3411" s="560"/>
      <c r="M3411" s="560"/>
      <c r="N3411" s="560"/>
      <c r="O3411" s="560"/>
      <c r="P3411" s="560"/>
      <c r="Q3411" s="560"/>
      <c r="R3411" s="560"/>
      <c r="S3411" s="560"/>
      <c r="T3411" s="560"/>
      <c r="U3411" s="560"/>
    </row>
    <row r="3412" spans="1:21">
      <c r="A3412" s="593">
        <f t="shared" si="318"/>
        <v>41417</v>
      </c>
      <c r="B3412" s="594">
        <v>41417.125197280089</v>
      </c>
      <c r="C3412" s="560">
        <f t="shared" si="319"/>
        <v>2013</v>
      </c>
      <c r="D3412" s="560">
        <f t="shared" si="320"/>
        <v>5</v>
      </c>
      <c r="E3412" s="560">
        <f t="shared" si="321"/>
        <v>23</v>
      </c>
      <c r="F3412" s="560">
        <f t="shared" si="322"/>
        <v>3</v>
      </c>
      <c r="G3412" s="595">
        <f t="shared" si="323"/>
        <v>5</v>
      </c>
      <c r="H3412" s="590">
        <f>CHOOSE('Output Sheet'!$B$4,'8760 Data'!J3412,'8760 Data'!K3412,'8760 Data'!L3412,'8760 Data'!M3412,'8760 Data'!N3412,'8760 Data'!O3412,'8760 Data'!P3412,'8760 Data'!Q3412,'8760 Data'!R3412,'8760 Data'!S3412,'8760 Data'!T3412,'8760 Data'!U3412)</f>
        <v>0</v>
      </c>
      <c r="I3412" s="591" t="e">
        <f>H3412/'Output Sheet'!$B$8</f>
        <v>#DIV/0!</v>
      </c>
      <c r="J3412" s="596"/>
      <c r="K3412" s="560"/>
      <c r="L3412" s="560"/>
      <c r="M3412" s="560"/>
      <c r="N3412" s="560"/>
      <c r="O3412" s="560"/>
      <c r="P3412" s="560"/>
      <c r="Q3412" s="560"/>
      <c r="R3412" s="560"/>
      <c r="S3412" s="560"/>
      <c r="T3412" s="560"/>
      <c r="U3412" s="560"/>
    </row>
    <row r="3413" spans="1:21">
      <c r="A3413" s="593">
        <f t="shared" si="318"/>
        <v>41417</v>
      </c>
      <c r="B3413" s="594">
        <v>41417.166864004626</v>
      </c>
      <c r="C3413" s="560">
        <f t="shared" si="319"/>
        <v>2013</v>
      </c>
      <c r="D3413" s="560">
        <f t="shared" si="320"/>
        <v>5</v>
      </c>
      <c r="E3413" s="560">
        <f t="shared" si="321"/>
        <v>23</v>
      </c>
      <c r="F3413" s="560">
        <f t="shared" si="322"/>
        <v>4</v>
      </c>
      <c r="G3413" s="595">
        <f t="shared" si="323"/>
        <v>5</v>
      </c>
      <c r="H3413" s="590">
        <f>CHOOSE('Output Sheet'!$B$4,'8760 Data'!J3413,'8760 Data'!K3413,'8760 Data'!L3413,'8760 Data'!M3413,'8760 Data'!N3413,'8760 Data'!O3413,'8760 Data'!P3413,'8760 Data'!Q3413,'8760 Data'!R3413,'8760 Data'!S3413,'8760 Data'!T3413,'8760 Data'!U3413)</f>
        <v>0</v>
      </c>
      <c r="I3413" s="591" t="e">
        <f>H3413/'Output Sheet'!$B$8</f>
        <v>#DIV/0!</v>
      </c>
      <c r="J3413" s="596"/>
      <c r="K3413" s="560"/>
      <c r="L3413" s="560"/>
      <c r="M3413" s="560"/>
      <c r="N3413" s="560"/>
      <c r="O3413" s="560"/>
      <c r="P3413" s="560"/>
      <c r="Q3413" s="560"/>
      <c r="R3413" s="560"/>
      <c r="S3413" s="560"/>
      <c r="T3413" s="560"/>
      <c r="U3413" s="560"/>
    </row>
    <row r="3414" spans="1:21">
      <c r="A3414" s="593">
        <f t="shared" si="318"/>
        <v>41417</v>
      </c>
      <c r="B3414" s="594">
        <v>41417.208530729164</v>
      </c>
      <c r="C3414" s="560">
        <f t="shared" si="319"/>
        <v>2013</v>
      </c>
      <c r="D3414" s="560">
        <f t="shared" si="320"/>
        <v>5</v>
      </c>
      <c r="E3414" s="560">
        <f t="shared" si="321"/>
        <v>23</v>
      </c>
      <c r="F3414" s="560">
        <f t="shared" si="322"/>
        <v>5</v>
      </c>
      <c r="G3414" s="595">
        <f t="shared" si="323"/>
        <v>5</v>
      </c>
      <c r="H3414" s="590">
        <f>CHOOSE('Output Sheet'!$B$4,'8760 Data'!J3414,'8760 Data'!K3414,'8760 Data'!L3414,'8760 Data'!M3414,'8760 Data'!N3414,'8760 Data'!O3414,'8760 Data'!P3414,'8760 Data'!Q3414,'8760 Data'!R3414,'8760 Data'!S3414,'8760 Data'!T3414,'8760 Data'!U3414)</f>
        <v>0</v>
      </c>
      <c r="I3414" s="591" t="e">
        <f>H3414/'Output Sheet'!$B$8</f>
        <v>#DIV/0!</v>
      </c>
      <c r="J3414" s="596"/>
      <c r="K3414" s="560"/>
      <c r="L3414" s="560"/>
      <c r="M3414" s="560"/>
      <c r="N3414" s="560"/>
      <c r="O3414" s="560"/>
      <c r="P3414" s="560"/>
      <c r="Q3414" s="560"/>
      <c r="R3414" s="560"/>
      <c r="S3414" s="560"/>
      <c r="T3414" s="560"/>
      <c r="U3414" s="560"/>
    </row>
    <row r="3415" spans="1:21">
      <c r="A3415" s="593">
        <f t="shared" si="318"/>
        <v>41417</v>
      </c>
      <c r="B3415" s="594">
        <v>41417.250197453701</v>
      </c>
      <c r="C3415" s="560">
        <f t="shared" si="319"/>
        <v>2013</v>
      </c>
      <c r="D3415" s="560">
        <f t="shared" si="320"/>
        <v>5</v>
      </c>
      <c r="E3415" s="560">
        <f t="shared" si="321"/>
        <v>23</v>
      </c>
      <c r="F3415" s="560">
        <f t="shared" si="322"/>
        <v>6</v>
      </c>
      <c r="G3415" s="595">
        <f t="shared" si="323"/>
        <v>5</v>
      </c>
      <c r="H3415" s="590">
        <f>CHOOSE('Output Sheet'!$B$4,'8760 Data'!J3415,'8760 Data'!K3415,'8760 Data'!L3415,'8760 Data'!M3415,'8760 Data'!N3415,'8760 Data'!O3415,'8760 Data'!P3415,'8760 Data'!Q3415,'8760 Data'!R3415,'8760 Data'!S3415,'8760 Data'!T3415,'8760 Data'!U3415)</f>
        <v>0</v>
      </c>
      <c r="I3415" s="591" t="e">
        <f>H3415/'Output Sheet'!$B$8</f>
        <v>#DIV/0!</v>
      </c>
      <c r="J3415" s="596"/>
      <c r="K3415" s="560"/>
      <c r="L3415" s="560"/>
      <c r="M3415" s="560"/>
      <c r="N3415" s="560"/>
      <c r="O3415" s="560"/>
      <c r="P3415" s="560"/>
      <c r="Q3415" s="560"/>
      <c r="R3415" s="560"/>
      <c r="S3415" s="560"/>
      <c r="T3415" s="560"/>
      <c r="U3415" s="560"/>
    </row>
    <row r="3416" spans="1:21">
      <c r="A3416" s="593">
        <f t="shared" si="318"/>
        <v>41417</v>
      </c>
      <c r="B3416" s="594">
        <v>41417.291864178238</v>
      </c>
      <c r="C3416" s="560">
        <f t="shared" si="319"/>
        <v>2013</v>
      </c>
      <c r="D3416" s="560">
        <f t="shared" si="320"/>
        <v>5</v>
      </c>
      <c r="E3416" s="560">
        <f t="shared" si="321"/>
        <v>23</v>
      </c>
      <c r="F3416" s="560">
        <f t="shared" si="322"/>
        <v>7</v>
      </c>
      <c r="G3416" s="595">
        <f t="shared" si="323"/>
        <v>5</v>
      </c>
      <c r="H3416" s="590">
        <f>CHOOSE('Output Sheet'!$B$4,'8760 Data'!J3416,'8760 Data'!K3416,'8760 Data'!L3416,'8760 Data'!M3416,'8760 Data'!N3416,'8760 Data'!O3416,'8760 Data'!P3416,'8760 Data'!Q3416,'8760 Data'!R3416,'8760 Data'!S3416,'8760 Data'!T3416,'8760 Data'!U3416)</f>
        <v>0</v>
      </c>
      <c r="I3416" s="591" t="e">
        <f>H3416/'Output Sheet'!$B$8</f>
        <v>#DIV/0!</v>
      </c>
      <c r="J3416" s="596"/>
      <c r="K3416" s="560"/>
      <c r="L3416" s="560"/>
      <c r="M3416" s="560"/>
      <c r="N3416" s="560"/>
      <c r="O3416" s="560"/>
      <c r="P3416" s="560"/>
      <c r="Q3416" s="560"/>
      <c r="R3416" s="560"/>
      <c r="S3416" s="560"/>
      <c r="T3416" s="560"/>
      <c r="U3416" s="560"/>
    </row>
    <row r="3417" spans="1:21">
      <c r="A3417" s="593">
        <f t="shared" si="318"/>
        <v>41417</v>
      </c>
      <c r="B3417" s="594">
        <v>41417.333530902775</v>
      </c>
      <c r="C3417" s="560">
        <f t="shared" si="319"/>
        <v>2013</v>
      </c>
      <c r="D3417" s="560">
        <f t="shared" si="320"/>
        <v>5</v>
      </c>
      <c r="E3417" s="560">
        <f t="shared" si="321"/>
        <v>23</v>
      </c>
      <c r="F3417" s="560">
        <f t="shared" si="322"/>
        <v>8</v>
      </c>
      <c r="G3417" s="595">
        <f t="shared" si="323"/>
        <v>5</v>
      </c>
      <c r="H3417" s="590">
        <f>CHOOSE('Output Sheet'!$B$4,'8760 Data'!J3417,'8760 Data'!K3417,'8760 Data'!L3417,'8760 Data'!M3417,'8760 Data'!N3417,'8760 Data'!O3417,'8760 Data'!P3417,'8760 Data'!Q3417,'8760 Data'!R3417,'8760 Data'!S3417,'8760 Data'!T3417,'8760 Data'!U3417)</f>
        <v>0</v>
      </c>
      <c r="I3417" s="591" t="e">
        <f>H3417/'Output Sheet'!$B$8</f>
        <v>#DIV/0!</v>
      </c>
      <c r="J3417" s="596"/>
      <c r="K3417" s="560"/>
      <c r="L3417" s="560"/>
      <c r="M3417" s="560"/>
      <c r="N3417" s="560"/>
      <c r="O3417" s="560"/>
      <c r="P3417" s="560"/>
      <c r="Q3417" s="560"/>
      <c r="R3417" s="560"/>
      <c r="S3417" s="560"/>
      <c r="T3417" s="560"/>
      <c r="U3417" s="560"/>
    </row>
    <row r="3418" spans="1:21">
      <c r="A3418" s="593">
        <f t="shared" si="318"/>
        <v>41417</v>
      </c>
      <c r="B3418" s="594">
        <v>41417.375197627312</v>
      </c>
      <c r="C3418" s="560">
        <f t="shared" si="319"/>
        <v>2013</v>
      </c>
      <c r="D3418" s="560">
        <f t="shared" si="320"/>
        <v>5</v>
      </c>
      <c r="E3418" s="560">
        <f t="shared" si="321"/>
        <v>23</v>
      </c>
      <c r="F3418" s="560">
        <f t="shared" si="322"/>
        <v>9</v>
      </c>
      <c r="G3418" s="595">
        <f t="shared" si="323"/>
        <v>5</v>
      </c>
      <c r="H3418" s="590">
        <f>CHOOSE('Output Sheet'!$B$4,'8760 Data'!J3418,'8760 Data'!K3418,'8760 Data'!L3418,'8760 Data'!M3418,'8760 Data'!N3418,'8760 Data'!O3418,'8760 Data'!P3418,'8760 Data'!Q3418,'8760 Data'!R3418,'8760 Data'!S3418,'8760 Data'!T3418,'8760 Data'!U3418)</f>
        <v>0</v>
      </c>
      <c r="I3418" s="591" t="e">
        <f>H3418/'Output Sheet'!$B$8</f>
        <v>#DIV/0!</v>
      </c>
      <c r="J3418" s="596"/>
      <c r="K3418" s="560"/>
      <c r="L3418" s="560"/>
      <c r="M3418" s="560"/>
      <c r="N3418" s="560"/>
      <c r="O3418" s="560"/>
      <c r="P3418" s="560"/>
      <c r="Q3418" s="560"/>
      <c r="R3418" s="560"/>
      <c r="S3418" s="560"/>
      <c r="T3418" s="560"/>
      <c r="U3418" s="560"/>
    </row>
    <row r="3419" spans="1:21">
      <c r="A3419" s="593">
        <f t="shared" si="318"/>
        <v>41417</v>
      </c>
      <c r="B3419" s="594">
        <v>41417.41686435185</v>
      </c>
      <c r="C3419" s="560">
        <f t="shared" si="319"/>
        <v>2013</v>
      </c>
      <c r="D3419" s="560">
        <f t="shared" si="320"/>
        <v>5</v>
      </c>
      <c r="E3419" s="560">
        <f t="shared" si="321"/>
        <v>23</v>
      </c>
      <c r="F3419" s="560">
        <f t="shared" si="322"/>
        <v>10</v>
      </c>
      <c r="G3419" s="595">
        <f t="shared" si="323"/>
        <v>5</v>
      </c>
      <c r="H3419" s="590">
        <f>CHOOSE('Output Sheet'!$B$4,'8760 Data'!J3419,'8760 Data'!K3419,'8760 Data'!L3419,'8760 Data'!M3419,'8760 Data'!N3419,'8760 Data'!O3419,'8760 Data'!P3419,'8760 Data'!Q3419,'8760 Data'!R3419,'8760 Data'!S3419,'8760 Data'!T3419,'8760 Data'!U3419)</f>
        <v>0</v>
      </c>
      <c r="I3419" s="591" t="e">
        <f>H3419/'Output Sheet'!$B$8</f>
        <v>#DIV/0!</v>
      </c>
      <c r="J3419" s="596"/>
      <c r="K3419" s="560"/>
      <c r="L3419" s="560"/>
      <c r="M3419" s="560"/>
      <c r="N3419" s="560"/>
      <c r="O3419" s="560"/>
      <c r="P3419" s="560"/>
      <c r="Q3419" s="560"/>
      <c r="R3419" s="560"/>
      <c r="S3419" s="560"/>
      <c r="T3419" s="560"/>
      <c r="U3419" s="560"/>
    </row>
    <row r="3420" spans="1:21">
      <c r="A3420" s="593">
        <f t="shared" si="318"/>
        <v>41417</v>
      </c>
      <c r="B3420" s="594">
        <v>41417.458531076387</v>
      </c>
      <c r="C3420" s="560">
        <f t="shared" si="319"/>
        <v>2013</v>
      </c>
      <c r="D3420" s="560">
        <f t="shared" si="320"/>
        <v>5</v>
      </c>
      <c r="E3420" s="560">
        <f t="shared" si="321"/>
        <v>23</v>
      </c>
      <c r="F3420" s="560">
        <f t="shared" si="322"/>
        <v>11</v>
      </c>
      <c r="G3420" s="595">
        <f t="shared" si="323"/>
        <v>5</v>
      </c>
      <c r="H3420" s="590">
        <f>CHOOSE('Output Sheet'!$B$4,'8760 Data'!J3420,'8760 Data'!K3420,'8760 Data'!L3420,'8760 Data'!M3420,'8760 Data'!N3420,'8760 Data'!O3420,'8760 Data'!P3420,'8760 Data'!Q3420,'8760 Data'!R3420,'8760 Data'!S3420,'8760 Data'!T3420,'8760 Data'!U3420)</f>
        <v>0</v>
      </c>
      <c r="I3420" s="591" t="e">
        <f>H3420/'Output Sheet'!$B$8</f>
        <v>#DIV/0!</v>
      </c>
      <c r="J3420" s="596"/>
      <c r="K3420" s="560"/>
      <c r="L3420" s="560"/>
      <c r="M3420" s="560"/>
      <c r="N3420" s="560"/>
      <c r="O3420" s="560"/>
      <c r="P3420" s="560"/>
      <c r="Q3420" s="560"/>
      <c r="R3420" s="560"/>
      <c r="S3420" s="560"/>
      <c r="T3420" s="560"/>
      <c r="U3420" s="560"/>
    </row>
    <row r="3421" spans="1:21">
      <c r="A3421" s="593">
        <f t="shared" si="318"/>
        <v>41417</v>
      </c>
      <c r="B3421" s="594">
        <v>41417.500197800924</v>
      </c>
      <c r="C3421" s="560">
        <f t="shared" si="319"/>
        <v>2013</v>
      </c>
      <c r="D3421" s="560">
        <f t="shared" si="320"/>
        <v>5</v>
      </c>
      <c r="E3421" s="560">
        <f t="shared" si="321"/>
        <v>23</v>
      </c>
      <c r="F3421" s="560">
        <f t="shared" si="322"/>
        <v>12</v>
      </c>
      <c r="G3421" s="595">
        <f t="shared" si="323"/>
        <v>5</v>
      </c>
      <c r="H3421" s="590">
        <f>CHOOSE('Output Sheet'!$B$4,'8760 Data'!J3421,'8760 Data'!K3421,'8760 Data'!L3421,'8760 Data'!M3421,'8760 Data'!N3421,'8760 Data'!O3421,'8760 Data'!P3421,'8760 Data'!Q3421,'8760 Data'!R3421,'8760 Data'!S3421,'8760 Data'!T3421,'8760 Data'!U3421)</f>
        <v>0</v>
      </c>
      <c r="I3421" s="591" t="e">
        <f>H3421/'Output Sheet'!$B$8</f>
        <v>#DIV/0!</v>
      </c>
      <c r="J3421" s="596"/>
      <c r="K3421" s="560"/>
      <c r="L3421" s="560"/>
      <c r="M3421" s="560"/>
      <c r="N3421" s="560"/>
      <c r="O3421" s="560"/>
      <c r="P3421" s="560"/>
      <c r="Q3421" s="560"/>
      <c r="R3421" s="560"/>
      <c r="S3421" s="560"/>
      <c r="T3421" s="560"/>
      <c r="U3421" s="560"/>
    </row>
    <row r="3422" spans="1:21">
      <c r="A3422" s="593">
        <f t="shared" si="318"/>
        <v>41417</v>
      </c>
      <c r="B3422" s="594">
        <v>41417.541864525461</v>
      </c>
      <c r="C3422" s="560">
        <f t="shared" si="319"/>
        <v>2013</v>
      </c>
      <c r="D3422" s="560">
        <f t="shared" si="320"/>
        <v>5</v>
      </c>
      <c r="E3422" s="560">
        <f t="shared" si="321"/>
        <v>23</v>
      </c>
      <c r="F3422" s="560">
        <f t="shared" si="322"/>
        <v>13</v>
      </c>
      <c r="G3422" s="595">
        <f t="shared" si="323"/>
        <v>5</v>
      </c>
      <c r="H3422" s="590">
        <f>CHOOSE('Output Sheet'!$B$4,'8760 Data'!J3422,'8760 Data'!K3422,'8760 Data'!L3422,'8760 Data'!M3422,'8760 Data'!N3422,'8760 Data'!O3422,'8760 Data'!P3422,'8760 Data'!Q3422,'8760 Data'!R3422,'8760 Data'!S3422,'8760 Data'!T3422,'8760 Data'!U3422)</f>
        <v>0</v>
      </c>
      <c r="I3422" s="591" t="e">
        <f>H3422/'Output Sheet'!$B$8</f>
        <v>#DIV/0!</v>
      </c>
      <c r="J3422" s="596"/>
      <c r="K3422" s="560"/>
      <c r="L3422" s="560"/>
      <c r="M3422" s="560"/>
      <c r="N3422" s="560"/>
      <c r="O3422" s="560"/>
      <c r="P3422" s="560"/>
      <c r="Q3422" s="560"/>
      <c r="R3422" s="560"/>
      <c r="S3422" s="560"/>
      <c r="T3422" s="560"/>
      <c r="U3422" s="560"/>
    </row>
    <row r="3423" spans="1:21">
      <c r="A3423" s="593">
        <f t="shared" si="318"/>
        <v>41417</v>
      </c>
      <c r="B3423" s="594">
        <v>41417.583531249998</v>
      </c>
      <c r="C3423" s="560">
        <f t="shared" si="319"/>
        <v>2013</v>
      </c>
      <c r="D3423" s="560">
        <f t="shared" si="320"/>
        <v>5</v>
      </c>
      <c r="E3423" s="560">
        <f t="shared" si="321"/>
        <v>23</v>
      </c>
      <c r="F3423" s="560">
        <f t="shared" si="322"/>
        <v>14</v>
      </c>
      <c r="G3423" s="595">
        <f t="shared" si="323"/>
        <v>5</v>
      </c>
      <c r="H3423" s="590">
        <f>CHOOSE('Output Sheet'!$B$4,'8760 Data'!J3423,'8760 Data'!K3423,'8760 Data'!L3423,'8760 Data'!M3423,'8760 Data'!N3423,'8760 Data'!O3423,'8760 Data'!P3423,'8760 Data'!Q3423,'8760 Data'!R3423,'8760 Data'!S3423,'8760 Data'!T3423,'8760 Data'!U3423)</f>
        <v>0</v>
      </c>
      <c r="I3423" s="591" t="e">
        <f>H3423/'Output Sheet'!$B$8</f>
        <v>#DIV/0!</v>
      </c>
      <c r="J3423" s="596"/>
      <c r="K3423" s="560"/>
      <c r="L3423" s="560"/>
      <c r="M3423" s="560"/>
      <c r="N3423" s="560"/>
      <c r="O3423" s="560"/>
      <c r="P3423" s="560"/>
      <c r="Q3423" s="560"/>
      <c r="R3423" s="560"/>
      <c r="S3423" s="560"/>
      <c r="T3423" s="560"/>
      <c r="U3423" s="560"/>
    </row>
    <row r="3424" spans="1:21">
      <c r="A3424" s="593">
        <f t="shared" si="318"/>
        <v>41417</v>
      </c>
      <c r="B3424" s="594">
        <v>41417.625197974536</v>
      </c>
      <c r="C3424" s="560">
        <f t="shared" si="319"/>
        <v>2013</v>
      </c>
      <c r="D3424" s="560">
        <f t="shared" si="320"/>
        <v>5</v>
      </c>
      <c r="E3424" s="560">
        <f t="shared" si="321"/>
        <v>23</v>
      </c>
      <c r="F3424" s="560">
        <f t="shared" si="322"/>
        <v>15</v>
      </c>
      <c r="G3424" s="595">
        <f t="shared" si="323"/>
        <v>5</v>
      </c>
      <c r="H3424" s="590">
        <f>CHOOSE('Output Sheet'!$B$4,'8760 Data'!J3424,'8760 Data'!K3424,'8760 Data'!L3424,'8760 Data'!M3424,'8760 Data'!N3424,'8760 Data'!O3424,'8760 Data'!P3424,'8760 Data'!Q3424,'8760 Data'!R3424,'8760 Data'!S3424,'8760 Data'!T3424,'8760 Data'!U3424)</f>
        <v>0</v>
      </c>
      <c r="I3424" s="591" t="e">
        <f>H3424/'Output Sheet'!$B$8</f>
        <v>#DIV/0!</v>
      </c>
      <c r="J3424" s="596"/>
      <c r="K3424" s="560"/>
      <c r="L3424" s="560"/>
      <c r="M3424" s="560"/>
      <c r="N3424" s="560"/>
      <c r="O3424" s="560"/>
      <c r="P3424" s="560"/>
      <c r="Q3424" s="560"/>
      <c r="R3424" s="560"/>
      <c r="S3424" s="560"/>
      <c r="T3424" s="560"/>
      <c r="U3424" s="560"/>
    </row>
    <row r="3425" spans="1:21">
      <c r="A3425" s="593">
        <f t="shared" si="318"/>
        <v>41417</v>
      </c>
      <c r="B3425" s="594">
        <v>41417.666864699073</v>
      </c>
      <c r="C3425" s="560">
        <f t="shared" si="319"/>
        <v>2013</v>
      </c>
      <c r="D3425" s="560">
        <f t="shared" si="320"/>
        <v>5</v>
      </c>
      <c r="E3425" s="560">
        <f t="shared" si="321"/>
        <v>23</v>
      </c>
      <c r="F3425" s="560">
        <f t="shared" si="322"/>
        <v>16</v>
      </c>
      <c r="G3425" s="595">
        <f t="shared" si="323"/>
        <v>5</v>
      </c>
      <c r="H3425" s="590">
        <f>CHOOSE('Output Sheet'!$B$4,'8760 Data'!J3425,'8760 Data'!K3425,'8760 Data'!L3425,'8760 Data'!M3425,'8760 Data'!N3425,'8760 Data'!O3425,'8760 Data'!P3425,'8760 Data'!Q3425,'8760 Data'!R3425,'8760 Data'!S3425,'8760 Data'!T3425,'8760 Data'!U3425)</f>
        <v>0</v>
      </c>
      <c r="I3425" s="591" t="e">
        <f>H3425/'Output Sheet'!$B$8</f>
        <v>#DIV/0!</v>
      </c>
      <c r="J3425" s="596"/>
      <c r="K3425" s="560"/>
      <c r="L3425" s="560"/>
      <c r="M3425" s="560"/>
      <c r="N3425" s="560"/>
      <c r="O3425" s="560"/>
      <c r="P3425" s="560"/>
      <c r="Q3425" s="560"/>
      <c r="R3425" s="560"/>
      <c r="S3425" s="560"/>
      <c r="T3425" s="560"/>
      <c r="U3425" s="560"/>
    </row>
    <row r="3426" spans="1:21">
      <c r="A3426" s="593">
        <f t="shared" si="318"/>
        <v>41417</v>
      </c>
      <c r="B3426" s="594">
        <v>41417.70853142361</v>
      </c>
      <c r="C3426" s="560">
        <f t="shared" si="319"/>
        <v>2013</v>
      </c>
      <c r="D3426" s="560">
        <f t="shared" si="320"/>
        <v>5</v>
      </c>
      <c r="E3426" s="560">
        <f t="shared" si="321"/>
        <v>23</v>
      </c>
      <c r="F3426" s="560">
        <f t="shared" si="322"/>
        <v>17</v>
      </c>
      <c r="G3426" s="595">
        <f t="shared" si="323"/>
        <v>5</v>
      </c>
      <c r="H3426" s="590">
        <f>CHOOSE('Output Sheet'!$B$4,'8760 Data'!J3426,'8760 Data'!K3426,'8760 Data'!L3426,'8760 Data'!M3426,'8760 Data'!N3426,'8760 Data'!O3426,'8760 Data'!P3426,'8760 Data'!Q3426,'8760 Data'!R3426,'8760 Data'!S3426,'8760 Data'!T3426,'8760 Data'!U3426)</f>
        <v>0</v>
      </c>
      <c r="I3426" s="591" t="e">
        <f>H3426/'Output Sheet'!$B$8</f>
        <v>#DIV/0!</v>
      </c>
      <c r="J3426" s="596"/>
      <c r="K3426" s="560"/>
      <c r="L3426" s="560"/>
      <c r="M3426" s="560"/>
      <c r="N3426" s="560"/>
      <c r="O3426" s="560"/>
      <c r="P3426" s="560"/>
      <c r="Q3426" s="560"/>
      <c r="R3426" s="560"/>
      <c r="S3426" s="560"/>
      <c r="T3426" s="560"/>
      <c r="U3426" s="560"/>
    </row>
    <row r="3427" spans="1:21">
      <c r="A3427" s="593">
        <f t="shared" si="318"/>
        <v>41417</v>
      </c>
      <c r="B3427" s="594">
        <v>41417.750198148147</v>
      </c>
      <c r="C3427" s="560">
        <f t="shared" si="319"/>
        <v>2013</v>
      </c>
      <c r="D3427" s="560">
        <f t="shared" si="320"/>
        <v>5</v>
      </c>
      <c r="E3427" s="560">
        <f t="shared" si="321"/>
        <v>23</v>
      </c>
      <c r="F3427" s="560">
        <f t="shared" si="322"/>
        <v>18</v>
      </c>
      <c r="G3427" s="595">
        <f t="shared" si="323"/>
        <v>5</v>
      </c>
      <c r="H3427" s="590">
        <f>CHOOSE('Output Sheet'!$B$4,'8760 Data'!J3427,'8760 Data'!K3427,'8760 Data'!L3427,'8760 Data'!M3427,'8760 Data'!N3427,'8760 Data'!O3427,'8760 Data'!P3427,'8760 Data'!Q3427,'8760 Data'!R3427,'8760 Data'!S3427,'8760 Data'!T3427,'8760 Data'!U3427)</f>
        <v>0</v>
      </c>
      <c r="I3427" s="591" t="e">
        <f>H3427/'Output Sheet'!$B$8</f>
        <v>#DIV/0!</v>
      </c>
      <c r="J3427" s="596"/>
      <c r="K3427" s="560"/>
      <c r="L3427" s="560"/>
      <c r="M3427" s="560"/>
      <c r="N3427" s="560"/>
      <c r="O3427" s="560"/>
      <c r="P3427" s="560"/>
      <c r="Q3427" s="560"/>
      <c r="R3427" s="560"/>
      <c r="S3427" s="560"/>
      <c r="T3427" s="560"/>
      <c r="U3427" s="560"/>
    </row>
    <row r="3428" spans="1:21">
      <c r="A3428" s="593">
        <f t="shared" si="318"/>
        <v>41417</v>
      </c>
      <c r="B3428" s="594">
        <v>41417.791864872685</v>
      </c>
      <c r="C3428" s="560">
        <f t="shared" si="319"/>
        <v>2013</v>
      </c>
      <c r="D3428" s="560">
        <f t="shared" si="320"/>
        <v>5</v>
      </c>
      <c r="E3428" s="560">
        <f t="shared" si="321"/>
        <v>23</v>
      </c>
      <c r="F3428" s="560">
        <f t="shared" si="322"/>
        <v>19</v>
      </c>
      <c r="G3428" s="595">
        <f t="shared" si="323"/>
        <v>5</v>
      </c>
      <c r="H3428" s="590">
        <f>CHOOSE('Output Sheet'!$B$4,'8760 Data'!J3428,'8760 Data'!K3428,'8760 Data'!L3428,'8760 Data'!M3428,'8760 Data'!N3428,'8760 Data'!O3428,'8760 Data'!P3428,'8760 Data'!Q3428,'8760 Data'!R3428,'8760 Data'!S3428,'8760 Data'!T3428,'8760 Data'!U3428)</f>
        <v>0</v>
      </c>
      <c r="I3428" s="591" t="e">
        <f>H3428/'Output Sheet'!$B$8</f>
        <v>#DIV/0!</v>
      </c>
      <c r="J3428" s="596"/>
      <c r="K3428" s="560"/>
      <c r="L3428" s="560"/>
      <c r="M3428" s="560"/>
      <c r="N3428" s="560"/>
      <c r="O3428" s="560"/>
      <c r="P3428" s="560"/>
      <c r="Q3428" s="560"/>
      <c r="R3428" s="560"/>
      <c r="S3428" s="560"/>
      <c r="T3428" s="560"/>
      <c r="U3428" s="560"/>
    </row>
    <row r="3429" spans="1:21">
      <c r="A3429" s="593">
        <f t="shared" si="318"/>
        <v>41417</v>
      </c>
      <c r="B3429" s="594">
        <v>41417.833531597222</v>
      </c>
      <c r="C3429" s="560">
        <f t="shared" si="319"/>
        <v>2013</v>
      </c>
      <c r="D3429" s="560">
        <f t="shared" si="320"/>
        <v>5</v>
      </c>
      <c r="E3429" s="560">
        <f t="shared" si="321"/>
        <v>23</v>
      </c>
      <c r="F3429" s="560">
        <f t="shared" si="322"/>
        <v>20</v>
      </c>
      <c r="G3429" s="595">
        <f t="shared" si="323"/>
        <v>5</v>
      </c>
      <c r="H3429" s="590">
        <f>CHOOSE('Output Sheet'!$B$4,'8760 Data'!J3429,'8760 Data'!K3429,'8760 Data'!L3429,'8760 Data'!M3429,'8760 Data'!N3429,'8760 Data'!O3429,'8760 Data'!P3429,'8760 Data'!Q3429,'8760 Data'!R3429,'8760 Data'!S3429,'8760 Data'!T3429,'8760 Data'!U3429)</f>
        <v>0</v>
      </c>
      <c r="I3429" s="591" t="e">
        <f>H3429/'Output Sheet'!$B$8</f>
        <v>#DIV/0!</v>
      </c>
      <c r="J3429" s="596"/>
      <c r="K3429" s="560"/>
      <c r="L3429" s="560"/>
      <c r="M3429" s="560"/>
      <c r="N3429" s="560"/>
      <c r="O3429" s="560"/>
      <c r="P3429" s="560"/>
      <c r="Q3429" s="560"/>
      <c r="R3429" s="560"/>
      <c r="S3429" s="560"/>
      <c r="T3429" s="560"/>
      <c r="U3429" s="560"/>
    </row>
    <row r="3430" spans="1:21">
      <c r="A3430" s="593">
        <f t="shared" si="318"/>
        <v>41417</v>
      </c>
      <c r="B3430" s="594">
        <v>41417.875198321759</v>
      </c>
      <c r="C3430" s="560">
        <f t="shared" si="319"/>
        <v>2013</v>
      </c>
      <c r="D3430" s="560">
        <f t="shared" si="320"/>
        <v>5</v>
      </c>
      <c r="E3430" s="560">
        <f t="shared" si="321"/>
        <v>23</v>
      </c>
      <c r="F3430" s="560">
        <f t="shared" si="322"/>
        <v>21</v>
      </c>
      <c r="G3430" s="595">
        <f t="shared" si="323"/>
        <v>5</v>
      </c>
      <c r="H3430" s="590">
        <f>CHOOSE('Output Sheet'!$B$4,'8760 Data'!J3430,'8760 Data'!K3430,'8760 Data'!L3430,'8760 Data'!M3430,'8760 Data'!N3430,'8760 Data'!O3430,'8760 Data'!P3430,'8760 Data'!Q3430,'8760 Data'!R3430,'8760 Data'!S3430,'8760 Data'!T3430,'8760 Data'!U3430)</f>
        <v>0</v>
      </c>
      <c r="I3430" s="591" t="e">
        <f>H3430/'Output Sheet'!$B$8</f>
        <v>#DIV/0!</v>
      </c>
      <c r="J3430" s="596"/>
      <c r="K3430" s="560"/>
      <c r="L3430" s="560"/>
      <c r="M3430" s="560"/>
      <c r="N3430" s="560"/>
      <c r="O3430" s="560"/>
      <c r="P3430" s="560"/>
      <c r="Q3430" s="560"/>
      <c r="R3430" s="560"/>
      <c r="S3430" s="560"/>
      <c r="T3430" s="560"/>
      <c r="U3430" s="560"/>
    </row>
    <row r="3431" spans="1:21">
      <c r="A3431" s="593">
        <f t="shared" si="318"/>
        <v>41417</v>
      </c>
      <c r="B3431" s="594">
        <v>41417.916865046296</v>
      </c>
      <c r="C3431" s="560">
        <f t="shared" si="319"/>
        <v>2013</v>
      </c>
      <c r="D3431" s="560">
        <f t="shared" si="320"/>
        <v>5</v>
      </c>
      <c r="E3431" s="560">
        <f t="shared" si="321"/>
        <v>23</v>
      </c>
      <c r="F3431" s="560">
        <f t="shared" si="322"/>
        <v>22</v>
      </c>
      <c r="G3431" s="595">
        <f t="shared" si="323"/>
        <v>5</v>
      </c>
      <c r="H3431" s="590">
        <f>CHOOSE('Output Sheet'!$B$4,'8760 Data'!J3431,'8760 Data'!K3431,'8760 Data'!L3431,'8760 Data'!M3431,'8760 Data'!N3431,'8760 Data'!O3431,'8760 Data'!P3431,'8760 Data'!Q3431,'8760 Data'!R3431,'8760 Data'!S3431,'8760 Data'!T3431,'8760 Data'!U3431)</f>
        <v>0</v>
      </c>
      <c r="I3431" s="591" t="e">
        <f>H3431/'Output Sheet'!$B$8</f>
        <v>#DIV/0!</v>
      </c>
      <c r="J3431" s="596"/>
      <c r="K3431" s="560"/>
      <c r="L3431" s="560"/>
      <c r="M3431" s="560"/>
      <c r="N3431" s="560"/>
      <c r="O3431" s="560"/>
      <c r="P3431" s="560"/>
      <c r="Q3431" s="560"/>
      <c r="R3431" s="560"/>
      <c r="S3431" s="560"/>
      <c r="T3431" s="560"/>
      <c r="U3431" s="560"/>
    </row>
    <row r="3432" spans="1:21">
      <c r="A3432" s="593">
        <f t="shared" si="318"/>
        <v>41417</v>
      </c>
      <c r="B3432" s="594">
        <v>41417.958531770833</v>
      </c>
      <c r="C3432" s="560">
        <f t="shared" si="319"/>
        <v>2013</v>
      </c>
      <c r="D3432" s="560">
        <f t="shared" si="320"/>
        <v>5</v>
      </c>
      <c r="E3432" s="560">
        <f t="shared" si="321"/>
        <v>23</v>
      </c>
      <c r="F3432" s="560">
        <f t="shared" si="322"/>
        <v>23</v>
      </c>
      <c r="G3432" s="595">
        <f t="shared" si="323"/>
        <v>5</v>
      </c>
      <c r="H3432" s="590">
        <f>CHOOSE('Output Sheet'!$B$4,'8760 Data'!J3432,'8760 Data'!K3432,'8760 Data'!L3432,'8760 Data'!M3432,'8760 Data'!N3432,'8760 Data'!O3432,'8760 Data'!P3432,'8760 Data'!Q3432,'8760 Data'!R3432,'8760 Data'!S3432,'8760 Data'!T3432,'8760 Data'!U3432)</f>
        <v>0</v>
      </c>
      <c r="I3432" s="591" t="e">
        <f>H3432/'Output Sheet'!$B$8</f>
        <v>#DIV/0!</v>
      </c>
      <c r="J3432" s="596"/>
      <c r="K3432" s="560"/>
      <c r="L3432" s="560"/>
      <c r="M3432" s="560"/>
      <c r="N3432" s="560"/>
      <c r="O3432" s="560"/>
      <c r="P3432" s="560"/>
      <c r="Q3432" s="560"/>
      <c r="R3432" s="560"/>
      <c r="S3432" s="560"/>
      <c r="T3432" s="560"/>
      <c r="U3432" s="560"/>
    </row>
    <row r="3433" spans="1:21">
      <c r="A3433" s="593">
        <f t="shared" si="318"/>
        <v>41418</v>
      </c>
      <c r="B3433" s="594">
        <v>41418.000198495371</v>
      </c>
      <c r="C3433" s="560">
        <f t="shared" si="319"/>
        <v>2013</v>
      </c>
      <c r="D3433" s="560">
        <f t="shared" si="320"/>
        <v>5</v>
      </c>
      <c r="E3433" s="560">
        <f t="shared" si="321"/>
        <v>24</v>
      </c>
      <c r="F3433" s="560">
        <f t="shared" si="322"/>
        <v>24</v>
      </c>
      <c r="G3433" s="595">
        <f t="shared" si="323"/>
        <v>6</v>
      </c>
      <c r="H3433" s="590">
        <f>CHOOSE('Output Sheet'!$B$4,'8760 Data'!J3433,'8760 Data'!K3433,'8760 Data'!L3433,'8760 Data'!M3433,'8760 Data'!N3433,'8760 Data'!O3433,'8760 Data'!P3433,'8760 Data'!Q3433,'8760 Data'!R3433,'8760 Data'!S3433,'8760 Data'!T3433,'8760 Data'!U3433)</f>
        <v>0</v>
      </c>
      <c r="I3433" s="591" t="e">
        <f>H3433/'Output Sheet'!$B$8</f>
        <v>#DIV/0!</v>
      </c>
      <c r="J3433" s="596"/>
      <c r="K3433" s="560"/>
      <c r="L3433" s="560"/>
      <c r="M3433" s="560"/>
      <c r="N3433" s="560"/>
      <c r="O3433" s="560"/>
      <c r="P3433" s="560"/>
      <c r="Q3433" s="560"/>
      <c r="R3433" s="560"/>
      <c r="S3433" s="560"/>
      <c r="T3433" s="560"/>
      <c r="U3433" s="560"/>
    </row>
    <row r="3434" spans="1:21">
      <c r="A3434" s="593">
        <f t="shared" si="318"/>
        <v>41418</v>
      </c>
      <c r="B3434" s="594">
        <v>41418.041865219908</v>
      </c>
      <c r="C3434" s="560">
        <f t="shared" si="319"/>
        <v>2013</v>
      </c>
      <c r="D3434" s="560">
        <f t="shared" si="320"/>
        <v>5</v>
      </c>
      <c r="E3434" s="560">
        <f t="shared" si="321"/>
        <v>24</v>
      </c>
      <c r="F3434" s="560">
        <f t="shared" si="322"/>
        <v>1</v>
      </c>
      <c r="G3434" s="595">
        <f t="shared" si="323"/>
        <v>6</v>
      </c>
      <c r="H3434" s="590">
        <f>CHOOSE('Output Sheet'!$B$4,'8760 Data'!J3434,'8760 Data'!K3434,'8760 Data'!L3434,'8760 Data'!M3434,'8760 Data'!N3434,'8760 Data'!O3434,'8760 Data'!P3434,'8760 Data'!Q3434,'8760 Data'!R3434,'8760 Data'!S3434,'8760 Data'!T3434,'8760 Data'!U3434)</f>
        <v>0</v>
      </c>
      <c r="I3434" s="591" t="e">
        <f>H3434/'Output Sheet'!$B$8</f>
        <v>#DIV/0!</v>
      </c>
      <c r="J3434" s="596"/>
      <c r="K3434" s="560"/>
      <c r="L3434" s="560"/>
      <c r="M3434" s="560"/>
      <c r="N3434" s="560"/>
      <c r="O3434" s="560"/>
      <c r="P3434" s="560"/>
      <c r="Q3434" s="560"/>
      <c r="R3434" s="560"/>
      <c r="S3434" s="560"/>
      <c r="T3434" s="560"/>
      <c r="U3434" s="560"/>
    </row>
    <row r="3435" spans="1:21">
      <c r="A3435" s="593">
        <f t="shared" si="318"/>
        <v>41418</v>
      </c>
      <c r="B3435" s="594">
        <v>41418.083531944445</v>
      </c>
      <c r="C3435" s="560">
        <f t="shared" si="319"/>
        <v>2013</v>
      </c>
      <c r="D3435" s="560">
        <f t="shared" si="320"/>
        <v>5</v>
      </c>
      <c r="E3435" s="560">
        <f t="shared" si="321"/>
        <v>24</v>
      </c>
      <c r="F3435" s="560">
        <f t="shared" si="322"/>
        <v>2</v>
      </c>
      <c r="G3435" s="595">
        <f t="shared" si="323"/>
        <v>6</v>
      </c>
      <c r="H3435" s="590">
        <f>CHOOSE('Output Sheet'!$B$4,'8760 Data'!J3435,'8760 Data'!K3435,'8760 Data'!L3435,'8760 Data'!M3435,'8760 Data'!N3435,'8760 Data'!O3435,'8760 Data'!P3435,'8760 Data'!Q3435,'8760 Data'!R3435,'8760 Data'!S3435,'8760 Data'!T3435,'8760 Data'!U3435)</f>
        <v>0</v>
      </c>
      <c r="I3435" s="591" t="e">
        <f>H3435/'Output Sheet'!$B$8</f>
        <v>#DIV/0!</v>
      </c>
      <c r="J3435" s="596"/>
      <c r="K3435" s="560"/>
      <c r="L3435" s="560"/>
      <c r="M3435" s="560"/>
      <c r="N3435" s="560"/>
      <c r="O3435" s="560"/>
      <c r="P3435" s="560"/>
      <c r="Q3435" s="560"/>
      <c r="R3435" s="560"/>
      <c r="S3435" s="560"/>
      <c r="T3435" s="560"/>
      <c r="U3435" s="560"/>
    </row>
    <row r="3436" spans="1:21">
      <c r="A3436" s="593">
        <f t="shared" si="318"/>
        <v>41418</v>
      </c>
      <c r="B3436" s="594">
        <v>41418.125198668982</v>
      </c>
      <c r="C3436" s="560">
        <f t="shared" si="319"/>
        <v>2013</v>
      </c>
      <c r="D3436" s="560">
        <f t="shared" si="320"/>
        <v>5</v>
      </c>
      <c r="E3436" s="560">
        <f t="shared" si="321"/>
        <v>24</v>
      </c>
      <c r="F3436" s="560">
        <f t="shared" si="322"/>
        <v>3</v>
      </c>
      <c r="G3436" s="595">
        <f t="shared" si="323"/>
        <v>6</v>
      </c>
      <c r="H3436" s="590">
        <f>CHOOSE('Output Sheet'!$B$4,'8760 Data'!J3436,'8760 Data'!K3436,'8760 Data'!L3436,'8760 Data'!M3436,'8760 Data'!N3436,'8760 Data'!O3436,'8760 Data'!P3436,'8760 Data'!Q3436,'8760 Data'!R3436,'8760 Data'!S3436,'8760 Data'!T3436,'8760 Data'!U3436)</f>
        <v>0</v>
      </c>
      <c r="I3436" s="591" t="e">
        <f>H3436/'Output Sheet'!$B$8</f>
        <v>#DIV/0!</v>
      </c>
      <c r="J3436" s="596"/>
      <c r="K3436" s="560"/>
      <c r="L3436" s="560"/>
      <c r="M3436" s="560"/>
      <c r="N3436" s="560"/>
      <c r="O3436" s="560"/>
      <c r="P3436" s="560"/>
      <c r="Q3436" s="560"/>
      <c r="R3436" s="560"/>
      <c r="S3436" s="560"/>
      <c r="T3436" s="560"/>
      <c r="U3436" s="560"/>
    </row>
    <row r="3437" spans="1:21">
      <c r="A3437" s="593">
        <f t="shared" si="318"/>
        <v>41418</v>
      </c>
      <c r="B3437" s="594">
        <v>41418.166865393519</v>
      </c>
      <c r="C3437" s="560">
        <f t="shared" si="319"/>
        <v>2013</v>
      </c>
      <c r="D3437" s="560">
        <f t="shared" si="320"/>
        <v>5</v>
      </c>
      <c r="E3437" s="560">
        <f t="shared" si="321"/>
        <v>24</v>
      </c>
      <c r="F3437" s="560">
        <f t="shared" si="322"/>
        <v>4</v>
      </c>
      <c r="G3437" s="595">
        <f t="shared" si="323"/>
        <v>6</v>
      </c>
      <c r="H3437" s="590">
        <f>CHOOSE('Output Sheet'!$B$4,'8760 Data'!J3437,'8760 Data'!K3437,'8760 Data'!L3437,'8760 Data'!M3437,'8760 Data'!N3437,'8760 Data'!O3437,'8760 Data'!P3437,'8760 Data'!Q3437,'8760 Data'!R3437,'8760 Data'!S3437,'8760 Data'!T3437,'8760 Data'!U3437)</f>
        <v>0</v>
      </c>
      <c r="I3437" s="591" t="e">
        <f>H3437/'Output Sheet'!$B$8</f>
        <v>#DIV/0!</v>
      </c>
      <c r="J3437" s="596"/>
      <c r="K3437" s="560"/>
      <c r="L3437" s="560"/>
      <c r="M3437" s="560"/>
      <c r="N3437" s="560"/>
      <c r="O3437" s="560"/>
      <c r="P3437" s="560"/>
      <c r="Q3437" s="560"/>
      <c r="R3437" s="560"/>
      <c r="S3437" s="560"/>
      <c r="T3437" s="560"/>
      <c r="U3437" s="560"/>
    </row>
    <row r="3438" spans="1:21">
      <c r="A3438" s="593">
        <f t="shared" si="318"/>
        <v>41418</v>
      </c>
      <c r="B3438" s="594">
        <v>41418.208532118057</v>
      </c>
      <c r="C3438" s="560">
        <f t="shared" si="319"/>
        <v>2013</v>
      </c>
      <c r="D3438" s="560">
        <f t="shared" si="320"/>
        <v>5</v>
      </c>
      <c r="E3438" s="560">
        <f t="shared" si="321"/>
        <v>24</v>
      </c>
      <c r="F3438" s="560">
        <f t="shared" si="322"/>
        <v>5</v>
      </c>
      <c r="G3438" s="595">
        <f t="shared" si="323"/>
        <v>6</v>
      </c>
      <c r="H3438" s="590">
        <f>CHOOSE('Output Sheet'!$B$4,'8760 Data'!J3438,'8760 Data'!K3438,'8760 Data'!L3438,'8760 Data'!M3438,'8760 Data'!N3438,'8760 Data'!O3438,'8760 Data'!P3438,'8760 Data'!Q3438,'8760 Data'!R3438,'8760 Data'!S3438,'8760 Data'!T3438,'8760 Data'!U3438)</f>
        <v>0</v>
      </c>
      <c r="I3438" s="591" t="e">
        <f>H3438/'Output Sheet'!$B$8</f>
        <v>#DIV/0!</v>
      </c>
      <c r="J3438" s="596"/>
      <c r="K3438" s="560"/>
      <c r="L3438" s="560"/>
      <c r="M3438" s="560"/>
      <c r="N3438" s="560"/>
      <c r="O3438" s="560"/>
      <c r="P3438" s="560"/>
      <c r="Q3438" s="560"/>
      <c r="R3438" s="560"/>
      <c r="S3438" s="560"/>
      <c r="T3438" s="560"/>
      <c r="U3438" s="560"/>
    </row>
    <row r="3439" spans="1:21">
      <c r="A3439" s="593">
        <f t="shared" si="318"/>
        <v>41418</v>
      </c>
      <c r="B3439" s="594">
        <v>41418.250198842594</v>
      </c>
      <c r="C3439" s="560">
        <f t="shared" si="319"/>
        <v>2013</v>
      </c>
      <c r="D3439" s="560">
        <f t="shared" si="320"/>
        <v>5</v>
      </c>
      <c r="E3439" s="560">
        <f t="shared" si="321"/>
        <v>24</v>
      </c>
      <c r="F3439" s="560">
        <f t="shared" si="322"/>
        <v>6</v>
      </c>
      <c r="G3439" s="595">
        <f t="shared" si="323"/>
        <v>6</v>
      </c>
      <c r="H3439" s="590">
        <f>CHOOSE('Output Sheet'!$B$4,'8760 Data'!J3439,'8760 Data'!K3439,'8760 Data'!L3439,'8760 Data'!M3439,'8760 Data'!N3439,'8760 Data'!O3439,'8760 Data'!P3439,'8760 Data'!Q3439,'8760 Data'!R3439,'8760 Data'!S3439,'8760 Data'!T3439,'8760 Data'!U3439)</f>
        <v>0</v>
      </c>
      <c r="I3439" s="591" t="e">
        <f>H3439/'Output Sheet'!$B$8</f>
        <v>#DIV/0!</v>
      </c>
      <c r="J3439" s="596"/>
      <c r="K3439" s="560"/>
      <c r="L3439" s="560"/>
      <c r="M3439" s="560"/>
      <c r="N3439" s="560"/>
      <c r="O3439" s="560"/>
      <c r="P3439" s="560"/>
      <c r="Q3439" s="560"/>
      <c r="R3439" s="560"/>
      <c r="S3439" s="560"/>
      <c r="T3439" s="560"/>
      <c r="U3439" s="560"/>
    </row>
    <row r="3440" spans="1:21">
      <c r="A3440" s="593">
        <f t="shared" si="318"/>
        <v>41418</v>
      </c>
      <c r="B3440" s="594">
        <v>41418.291865567131</v>
      </c>
      <c r="C3440" s="560">
        <f t="shared" si="319"/>
        <v>2013</v>
      </c>
      <c r="D3440" s="560">
        <f t="shared" si="320"/>
        <v>5</v>
      </c>
      <c r="E3440" s="560">
        <f t="shared" si="321"/>
        <v>24</v>
      </c>
      <c r="F3440" s="560">
        <f t="shared" si="322"/>
        <v>7</v>
      </c>
      <c r="G3440" s="595">
        <f t="shared" si="323"/>
        <v>6</v>
      </c>
      <c r="H3440" s="590">
        <f>CHOOSE('Output Sheet'!$B$4,'8760 Data'!J3440,'8760 Data'!K3440,'8760 Data'!L3440,'8760 Data'!M3440,'8760 Data'!N3440,'8760 Data'!O3440,'8760 Data'!P3440,'8760 Data'!Q3440,'8760 Data'!R3440,'8760 Data'!S3440,'8760 Data'!T3440,'8760 Data'!U3440)</f>
        <v>0</v>
      </c>
      <c r="I3440" s="591" t="e">
        <f>H3440/'Output Sheet'!$B$8</f>
        <v>#DIV/0!</v>
      </c>
      <c r="J3440" s="596"/>
      <c r="K3440" s="560"/>
      <c r="L3440" s="560"/>
      <c r="M3440" s="560"/>
      <c r="N3440" s="560"/>
      <c r="O3440" s="560"/>
      <c r="P3440" s="560"/>
      <c r="Q3440" s="560"/>
      <c r="R3440" s="560"/>
      <c r="S3440" s="560"/>
      <c r="T3440" s="560"/>
      <c r="U3440" s="560"/>
    </row>
    <row r="3441" spans="1:21">
      <c r="A3441" s="593">
        <f t="shared" si="318"/>
        <v>41418</v>
      </c>
      <c r="B3441" s="594">
        <v>41418.333532291668</v>
      </c>
      <c r="C3441" s="560">
        <f t="shared" si="319"/>
        <v>2013</v>
      </c>
      <c r="D3441" s="560">
        <f t="shared" si="320"/>
        <v>5</v>
      </c>
      <c r="E3441" s="560">
        <f t="shared" si="321"/>
        <v>24</v>
      </c>
      <c r="F3441" s="560">
        <f t="shared" si="322"/>
        <v>8</v>
      </c>
      <c r="G3441" s="595">
        <f t="shared" si="323"/>
        <v>6</v>
      </c>
      <c r="H3441" s="590">
        <f>CHOOSE('Output Sheet'!$B$4,'8760 Data'!J3441,'8760 Data'!K3441,'8760 Data'!L3441,'8760 Data'!M3441,'8760 Data'!N3441,'8760 Data'!O3441,'8760 Data'!P3441,'8760 Data'!Q3441,'8760 Data'!R3441,'8760 Data'!S3441,'8760 Data'!T3441,'8760 Data'!U3441)</f>
        <v>0</v>
      </c>
      <c r="I3441" s="591" t="e">
        <f>H3441/'Output Sheet'!$B$8</f>
        <v>#DIV/0!</v>
      </c>
      <c r="J3441" s="596"/>
      <c r="K3441" s="560"/>
      <c r="L3441" s="560"/>
      <c r="M3441" s="560"/>
      <c r="N3441" s="560"/>
      <c r="O3441" s="560"/>
      <c r="P3441" s="560"/>
      <c r="Q3441" s="560"/>
      <c r="R3441" s="560"/>
      <c r="S3441" s="560"/>
      <c r="T3441" s="560"/>
      <c r="U3441" s="560"/>
    </row>
    <row r="3442" spans="1:21">
      <c r="A3442" s="593">
        <f t="shared" si="318"/>
        <v>41418</v>
      </c>
      <c r="B3442" s="594">
        <v>41418.375199016205</v>
      </c>
      <c r="C3442" s="560">
        <f t="shared" si="319"/>
        <v>2013</v>
      </c>
      <c r="D3442" s="560">
        <f t="shared" si="320"/>
        <v>5</v>
      </c>
      <c r="E3442" s="560">
        <f t="shared" si="321"/>
        <v>24</v>
      </c>
      <c r="F3442" s="560">
        <f t="shared" si="322"/>
        <v>9</v>
      </c>
      <c r="G3442" s="595">
        <f t="shared" si="323"/>
        <v>6</v>
      </c>
      <c r="H3442" s="590">
        <f>CHOOSE('Output Sheet'!$B$4,'8760 Data'!J3442,'8760 Data'!K3442,'8760 Data'!L3442,'8760 Data'!M3442,'8760 Data'!N3442,'8760 Data'!O3442,'8760 Data'!P3442,'8760 Data'!Q3442,'8760 Data'!R3442,'8760 Data'!S3442,'8760 Data'!T3442,'8760 Data'!U3442)</f>
        <v>0</v>
      </c>
      <c r="I3442" s="591" t="e">
        <f>H3442/'Output Sheet'!$B$8</f>
        <v>#DIV/0!</v>
      </c>
      <c r="J3442" s="596"/>
      <c r="K3442" s="560"/>
      <c r="L3442" s="560"/>
      <c r="M3442" s="560"/>
      <c r="N3442" s="560"/>
      <c r="O3442" s="560"/>
      <c r="P3442" s="560"/>
      <c r="Q3442" s="560"/>
      <c r="R3442" s="560"/>
      <c r="S3442" s="560"/>
      <c r="T3442" s="560"/>
      <c r="U3442" s="560"/>
    </row>
    <row r="3443" spans="1:21">
      <c r="A3443" s="593">
        <f t="shared" si="318"/>
        <v>41418</v>
      </c>
      <c r="B3443" s="594">
        <v>41418.416865740743</v>
      </c>
      <c r="C3443" s="560">
        <f t="shared" si="319"/>
        <v>2013</v>
      </c>
      <c r="D3443" s="560">
        <f t="shared" si="320"/>
        <v>5</v>
      </c>
      <c r="E3443" s="560">
        <f t="shared" si="321"/>
        <v>24</v>
      </c>
      <c r="F3443" s="560">
        <f t="shared" si="322"/>
        <v>10</v>
      </c>
      <c r="G3443" s="595">
        <f t="shared" si="323"/>
        <v>6</v>
      </c>
      <c r="H3443" s="590">
        <f>CHOOSE('Output Sheet'!$B$4,'8760 Data'!J3443,'8760 Data'!K3443,'8760 Data'!L3443,'8760 Data'!M3443,'8760 Data'!N3443,'8760 Data'!O3443,'8760 Data'!P3443,'8760 Data'!Q3443,'8760 Data'!R3443,'8760 Data'!S3443,'8760 Data'!T3443,'8760 Data'!U3443)</f>
        <v>0</v>
      </c>
      <c r="I3443" s="591" t="e">
        <f>H3443/'Output Sheet'!$B$8</f>
        <v>#DIV/0!</v>
      </c>
      <c r="J3443" s="596"/>
      <c r="K3443" s="560"/>
      <c r="L3443" s="560"/>
      <c r="M3443" s="560"/>
      <c r="N3443" s="560"/>
      <c r="O3443" s="560"/>
      <c r="P3443" s="560"/>
      <c r="Q3443" s="560"/>
      <c r="R3443" s="560"/>
      <c r="S3443" s="560"/>
      <c r="T3443" s="560"/>
      <c r="U3443" s="560"/>
    </row>
    <row r="3444" spans="1:21">
      <c r="A3444" s="593">
        <f t="shared" si="318"/>
        <v>41418</v>
      </c>
      <c r="B3444" s="594">
        <v>41418.45853246528</v>
      </c>
      <c r="C3444" s="560">
        <f t="shared" si="319"/>
        <v>2013</v>
      </c>
      <c r="D3444" s="560">
        <f t="shared" si="320"/>
        <v>5</v>
      </c>
      <c r="E3444" s="560">
        <f t="shared" si="321"/>
        <v>24</v>
      </c>
      <c r="F3444" s="560">
        <f t="shared" si="322"/>
        <v>11</v>
      </c>
      <c r="G3444" s="595">
        <f t="shared" si="323"/>
        <v>6</v>
      </c>
      <c r="H3444" s="590">
        <f>CHOOSE('Output Sheet'!$B$4,'8760 Data'!J3444,'8760 Data'!K3444,'8760 Data'!L3444,'8760 Data'!M3444,'8760 Data'!N3444,'8760 Data'!O3444,'8760 Data'!P3444,'8760 Data'!Q3444,'8760 Data'!R3444,'8760 Data'!S3444,'8760 Data'!T3444,'8760 Data'!U3444)</f>
        <v>0</v>
      </c>
      <c r="I3444" s="591" t="e">
        <f>H3444/'Output Sheet'!$B$8</f>
        <v>#DIV/0!</v>
      </c>
      <c r="J3444" s="596"/>
      <c r="K3444" s="560"/>
      <c r="L3444" s="560"/>
      <c r="M3444" s="560"/>
      <c r="N3444" s="560"/>
      <c r="O3444" s="560"/>
      <c r="P3444" s="560"/>
      <c r="Q3444" s="560"/>
      <c r="R3444" s="560"/>
      <c r="S3444" s="560"/>
      <c r="T3444" s="560"/>
      <c r="U3444" s="560"/>
    </row>
    <row r="3445" spans="1:21">
      <c r="A3445" s="593">
        <f t="shared" si="318"/>
        <v>41418</v>
      </c>
      <c r="B3445" s="594">
        <v>41418.500199189817</v>
      </c>
      <c r="C3445" s="560">
        <f t="shared" si="319"/>
        <v>2013</v>
      </c>
      <c r="D3445" s="560">
        <f t="shared" si="320"/>
        <v>5</v>
      </c>
      <c r="E3445" s="560">
        <f t="shared" si="321"/>
        <v>24</v>
      </c>
      <c r="F3445" s="560">
        <f t="shared" si="322"/>
        <v>12</v>
      </c>
      <c r="G3445" s="595">
        <f t="shared" si="323"/>
        <v>6</v>
      </c>
      <c r="H3445" s="590">
        <f>CHOOSE('Output Sheet'!$B$4,'8760 Data'!J3445,'8760 Data'!K3445,'8760 Data'!L3445,'8760 Data'!M3445,'8760 Data'!N3445,'8760 Data'!O3445,'8760 Data'!P3445,'8760 Data'!Q3445,'8760 Data'!R3445,'8760 Data'!S3445,'8760 Data'!T3445,'8760 Data'!U3445)</f>
        <v>0</v>
      </c>
      <c r="I3445" s="591" t="e">
        <f>H3445/'Output Sheet'!$B$8</f>
        <v>#DIV/0!</v>
      </c>
      <c r="J3445" s="596"/>
      <c r="K3445" s="560"/>
      <c r="L3445" s="560"/>
      <c r="M3445" s="560"/>
      <c r="N3445" s="560"/>
      <c r="O3445" s="560"/>
      <c r="P3445" s="560"/>
      <c r="Q3445" s="560"/>
      <c r="R3445" s="560"/>
      <c r="S3445" s="560"/>
      <c r="T3445" s="560"/>
      <c r="U3445" s="560"/>
    </row>
    <row r="3446" spans="1:21">
      <c r="A3446" s="593">
        <f t="shared" si="318"/>
        <v>41418</v>
      </c>
      <c r="B3446" s="594">
        <v>41418.541865914354</v>
      </c>
      <c r="C3446" s="560">
        <f t="shared" si="319"/>
        <v>2013</v>
      </c>
      <c r="D3446" s="560">
        <f t="shared" si="320"/>
        <v>5</v>
      </c>
      <c r="E3446" s="560">
        <f t="shared" si="321"/>
        <v>24</v>
      </c>
      <c r="F3446" s="560">
        <f t="shared" si="322"/>
        <v>13</v>
      </c>
      <c r="G3446" s="595">
        <f t="shared" si="323"/>
        <v>6</v>
      </c>
      <c r="H3446" s="590">
        <f>CHOOSE('Output Sheet'!$B$4,'8760 Data'!J3446,'8760 Data'!K3446,'8760 Data'!L3446,'8760 Data'!M3446,'8760 Data'!N3446,'8760 Data'!O3446,'8760 Data'!P3446,'8760 Data'!Q3446,'8760 Data'!R3446,'8760 Data'!S3446,'8760 Data'!T3446,'8760 Data'!U3446)</f>
        <v>0</v>
      </c>
      <c r="I3446" s="591" t="e">
        <f>H3446/'Output Sheet'!$B$8</f>
        <v>#DIV/0!</v>
      </c>
      <c r="J3446" s="596"/>
      <c r="K3446" s="560"/>
      <c r="L3446" s="560"/>
      <c r="M3446" s="560"/>
      <c r="N3446" s="560"/>
      <c r="O3446" s="560"/>
      <c r="P3446" s="560"/>
      <c r="Q3446" s="560"/>
      <c r="R3446" s="560"/>
      <c r="S3446" s="560"/>
      <c r="T3446" s="560"/>
      <c r="U3446" s="560"/>
    </row>
    <row r="3447" spans="1:21">
      <c r="A3447" s="593">
        <f t="shared" si="318"/>
        <v>41418</v>
      </c>
      <c r="B3447" s="594">
        <v>41418.583532638891</v>
      </c>
      <c r="C3447" s="560">
        <f t="shared" si="319"/>
        <v>2013</v>
      </c>
      <c r="D3447" s="560">
        <f t="shared" si="320"/>
        <v>5</v>
      </c>
      <c r="E3447" s="560">
        <f t="shared" si="321"/>
        <v>24</v>
      </c>
      <c r="F3447" s="560">
        <f t="shared" si="322"/>
        <v>14</v>
      </c>
      <c r="G3447" s="595">
        <f t="shared" si="323"/>
        <v>6</v>
      </c>
      <c r="H3447" s="590">
        <f>CHOOSE('Output Sheet'!$B$4,'8760 Data'!J3447,'8760 Data'!K3447,'8760 Data'!L3447,'8760 Data'!M3447,'8760 Data'!N3447,'8760 Data'!O3447,'8760 Data'!P3447,'8760 Data'!Q3447,'8760 Data'!R3447,'8760 Data'!S3447,'8760 Data'!T3447,'8760 Data'!U3447)</f>
        <v>0</v>
      </c>
      <c r="I3447" s="591" t="e">
        <f>H3447/'Output Sheet'!$B$8</f>
        <v>#DIV/0!</v>
      </c>
      <c r="J3447" s="596"/>
      <c r="K3447" s="560"/>
      <c r="L3447" s="560"/>
      <c r="M3447" s="560"/>
      <c r="N3447" s="560"/>
      <c r="O3447" s="560"/>
      <c r="P3447" s="560"/>
      <c r="Q3447" s="560"/>
      <c r="R3447" s="560"/>
      <c r="S3447" s="560"/>
      <c r="T3447" s="560"/>
      <c r="U3447" s="560"/>
    </row>
    <row r="3448" spans="1:21">
      <c r="A3448" s="593">
        <f t="shared" si="318"/>
        <v>41418</v>
      </c>
      <c r="B3448" s="594">
        <v>41418.625199363429</v>
      </c>
      <c r="C3448" s="560">
        <f t="shared" si="319"/>
        <v>2013</v>
      </c>
      <c r="D3448" s="560">
        <f t="shared" si="320"/>
        <v>5</v>
      </c>
      <c r="E3448" s="560">
        <f t="shared" si="321"/>
        <v>24</v>
      </c>
      <c r="F3448" s="560">
        <f t="shared" si="322"/>
        <v>15</v>
      </c>
      <c r="G3448" s="595">
        <f t="shared" si="323"/>
        <v>6</v>
      </c>
      <c r="H3448" s="590">
        <f>CHOOSE('Output Sheet'!$B$4,'8760 Data'!J3448,'8760 Data'!K3448,'8760 Data'!L3448,'8760 Data'!M3448,'8760 Data'!N3448,'8760 Data'!O3448,'8760 Data'!P3448,'8760 Data'!Q3448,'8760 Data'!R3448,'8760 Data'!S3448,'8760 Data'!T3448,'8760 Data'!U3448)</f>
        <v>0</v>
      </c>
      <c r="I3448" s="591" t="e">
        <f>H3448/'Output Sheet'!$B$8</f>
        <v>#DIV/0!</v>
      </c>
      <c r="J3448" s="596"/>
      <c r="K3448" s="560"/>
      <c r="L3448" s="560"/>
      <c r="M3448" s="560"/>
      <c r="N3448" s="560"/>
      <c r="O3448" s="560"/>
      <c r="P3448" s="560"/>
      <c r="Q3448" s="560"/>
      <c r="R3448" s="560"/>
      <c r="S3448" s="560"/>
      <c r="T3448" s="560"/>
      <c r="U3448" s="560"/>
    </row>
    <row r="3449" spans="1:21">
      <c r="A3449" s="593">
        <f t="shared" si="318"/>
        <v>41418</v>
      </c>
      <c r="B3449" s="594">
        <v>41418.666866087966</v>
      </c>
      <c r="C3449" s="560">
        <f t="shared" si="319"/>
        <v>2013</v>
      </c>
      <c r="D3449" s="560">
        <f t="shared" si="320"/>
        <v>5</v>
      </c>
      <c r="E3449" s="560">
        <f t="shared" si="321"/>
        <v>24</v>
      </c>
      <c r="F3449" s="560">
        <f t="shared" si="322"/>
        <v>16</v>
      </c>
      <c r="G3449" s="595">
        <f t="shared" si="323"/>
        <v>6</v>
      </c>
      <c r="H3449" s="590">
        <f>CHOOSE('Output Sheet'!$B$4,'8760 Data'!J3449,'8760 Data'!K3449,'8760 Data'!L3449,'8760 Data'!M3449,'8760 Data'!N3449,'8760 Data'!O3449,'8760 Data'!P3449,'8760 Data'!Q3449,'8760 Data'!R3449,'8760 Data'!S3449,'8760 Data'!T3449,'8760 Data'!U3449)</f>
        <v>0</v>
      </c>
      <c r="I3449" s="591" t="e">
        <f>H3449/'Output Sheet'!$B$8</f>
        <v>#DIV/0!</v>
      </c>
      <c r="J3449" s="596"/>
      <c r="K3449" s="560"/>
      <c r="L3449" s="560"/>
      <c r="M3449" s="560"/>
      <c r="N3449" s="560"/>
      <c r="O3449" s="560"/>
      <c r="P3449" s="560"/>
      <c r="Q3449" s="560"/>
      <c r="R3449" s="560"/>
      <c r="S3449" s="560"/>
      <c r="T3449" s="560"/>
      <c r="U3449" s="560"/>
    </row>
    <row r="3450" spans="1:21">
      <c r="A3450" s="593">
        <f t="shared" si="318"/>
        <v>41418</v>
      </c>
      <c r="B3450" s="594">
        <v>41418.708532812503</v>
      </c>
      <c r="C3450" s="560">
        <f t="shared" si="319"/>
        <v>2013</v>
      </c>
      <c r="D3450" s="560">
        <f t="shared" si="320"/>
        <v>5</v>
      </c>
      <c r="E3450" s="560">
        <f t="shared" si="321"/>
        <v>24</v>
      </c>
      <c r="F3450" s="560">
        <f t="shared" si="322"/>
        <v>17</v>
      </c>
      <c r="G3450" s="595">
        <f t="shared" si="323"/>
        <v>6</v>
      </c>
      <c r="H3450" s="590">
        <f>CHOOSE('Output Sheet'!$B$4,'8760 Data'!J3450,'8760 Data'!K3450,'8760 Data'!L3450,'8760 Data'!M3450,'8760 Data'!N3450,'8760 Data'!O3450,'8760 Data'!P3450,'8760 Data'!Q3450,'8760 Data'!R3450,'8760 Data'!S3450,'8760 Data'!T3450,'8760 Data'!U3450)</f>
        <v>0</v>
      </c>
      <c r="I3450" s="591" t="e">
        <f>H3450/'Output Sheet'!$B$8</f>
        <v>#DIV/0!</v>
      </c>
      <c r="J3450" s="596"/>
      <c r="K3450" s="560"/>
      <c r="L3450" s="560"/>
      <c r="M3450" s="560"/>
      <c r="N3450" s="560"/>
      <c r="O3450" s="560"/>
      <c r="P3450" s="560"/>
      <c r="Q3450" s="560"/>
      <c r="R3450" s="560"/>
      <c r="S3450" s="560"/>
      <c r="T3450" s="560"/>
      <c r="U3450" s="560"/>
    </row>
    <row r="3451" spans="1:21">
      <c r="A3451" s="593">
        <f t="shared" si="318"/>
        <v>41418</v>
      </c>
      <c r="B3451" s="594">
        <v>41418.75019953704</v>
      </c>
      <c r="C3451" s="560">
        <f t="shared" si="319"/>
        <v>2013</v>
      </c>
      <c r="D3451" s="560">
        <f t="shared" si="320"/>
        <v>5</v>
      </c>
      <c r="E3451" s="560">
        <f t="shared" si="321"/>
        <v>24</v>
      </c>
      <c r="F3451" s="560">
        <f t="shared" si="322"/>
        <v>18</v>
      </c>
      <c r="G3451" s="595">
        <f t="shared" si="323"/>
        <v>6</v>
      </c>
      <c r="H3451" s="590">
        <f>CHOOSE('Output Sheet'!$B$4,'8760 Data'!J3451,'8760 Data'!K3451,'8760 Data'!L3451,'8760 Data'!M3451,'8760 Data'!N3451,'8760 Data'!O3451,'8760 Data'!P3451,'8760 Data'!Q3451,'8760 Data'!R3451,'8760 Data'!S3451,'8760 Data'!T3451,'8760 Data'!U3451)</f>
        <v>0</v>
      </c>
      <c r="I3451" s="591" t="e">
        <f>H3451/'Output Sheet'!$B$8</f>
        <v>#DIV/0!</v>
      </c>
      <c r="J3451" s="596"/>
      <c r="K3451" s="560"/>
      <c r="L3451" s="560"/>
      <c r="M3451" s="560"/>
      <c r="N3451" s="560"/>
      <c r="O3451" s="560"/>
      <c r="P3451" s="560"/>
      <c r="Q3451" s="560"/>
      <c r="R3451" s="560"/>
      <c r="S3451" s="560"/>
      <c r="T3451" s="560"/>
      <c r="U3451" s="560"/>
    </row>
    <row r="3452" spans="1:21">
      <c r="A3452" s="593">
        <f t="shared" si="318"/>
        <v>41418</v>
      </c>
      <c r="B3452" s="594">
        <v>41418.791866261578</v>
      </c>
      <c r="C3452" s="560">
        <f t="shared" si="319"/>
        <v>2013</v>
      </c>
      <c r="D3452" s="560">
        <f t="shared" si="320"/>
        <v>5</v>
      </c>
      <c r="E3452" s="560">
        <f t="shared" si="321"/>
        <v>24</v>
      </c>
      <c r="F3452" s="560">
        <f t="shared" si="322"/>
        <v>19</v>
      </c>
      <c r="G3452" s="595">
        <f t="shared" si="323"/>
        <v>6</v>
      </c>
      <c r="H3452" s="590">
        <f>CHOOSE('Output Sheet'!$B$4,'8760 Data'!J3452,'8760 Data'!K3452,'8760 Data'!L3452,'8760 Data'!M3452,'8760 Data'!N3452,'8760 Data'!O3452,'8760 Data'!P3452,'8760 Data'!Q3452,'8760 Data'!R3452,'8760 Data'!S3452,'8760 Data'!T3452,'8760 Data'!U3452)</f>
        <v>0</v>
      </c>
      <c r="I3452" s="591" t="e">
        <f>H3452/'Output Sheet'!$B$8</f>
        <v>#DIV/0!</v>
      </c>
      <c r="J3452" s="596"/>
      <c r="K3452" s="560"/>
      <c r="L3452" s="560"/>
      <c r="M3452" s="560"/>
      <c r="N3452" s="560"/>
      <c r="O3452" s="560"/>
      <c r="P3452" s="560"/>
      <c r="Q3452" s="560"/>
      <c r="R3452" s="560"/>
      <c r="S3452" s="560"/>
      <c r="T3452" s="560"/>
      <c r="U3452" s="560"/>
    </row>
    <row r="3453" spans="1:21">
      <c r="A3453" s="593">
        <f t="shared" si="318"/>
        <v>41418</v>
      </c>
      <c r="B3453" s="594">
        <v>41418.833532986115</v>
      </c>
      <c r="C3453" s="560">
        <f t="shared" si="319"/>
        <v>2013</v>
      </c>
      <c r="D3453" s="560">
        <f t="shared" si="320"/>
        <v>5</v>
      </c>
      <c r="E3453" s="560">
        <f t="shared" si="321"/>
        <v>24</v>
      </c>
      <c r="F3453" s="560">
        <f t="shared" si="322"/>
        <v>20</v>
      </c>
      <c r="G3453" s="595">
        <f t="shared" si="323"/>
        <v>6</v>
      </c>
      <c r="H3453" s="590">
        <f>CHOOSE('Output Sheet'!$B$4,'8760 Data'!J3453,'8760 Data'!K3453,'8760 Data'!L3453,'8760 Data'!M3453,'8760 Data'!N3453,'8760 Data'!O3453,'8760 Data'!P3453,'8760 Data'!Q3453,'8760 Data'!R3453,'8760 Data'!S3453,'8760 Data'!T3453,'8760 Data'!U3453)</f>
        <v>0</v>
      </c>
      <c r="I3453" s="591" t="e">
        <f>H3453/'Output Sheet'!$B$8</f>
        <v>#DIV/0!</v>
      </c>
      <c r="J3453" s="596"/>
      <c r="K3453" s="560"/>
      <c r="L3453" s="560"/>
      <c r="M3453" s="560"/>
      <c r="N3453" s="560"/>
      <c r="O3453" s="560"/>
      <c r="P3453" s="560"/>
      <c r="Q3453" s="560"/>
      <c r="R3453" s="560"/>
      <c r="S3453" s="560"/>
      <c r="T3453" s="560"/>
      <c r="U3453" s="560"/>
    </row>
    <row r="3454" spans="1:21">
      <c r="A3454" s="593">
        <f t="shared" si="318"/>
        <v>41418</v>
      </c>
      <c r="B3454" s="594">
        <v>41418.875199710645</v>
      </c>
      <c r="C3454" s="560">
        <f t="shared" si="319"/>
        <v>2013</v>
      </c>
      <c r="D3454" s="560">
        <f t="shared" si="320"/>
        <v>5</v>
      </c>
      <c r="E3454" s="560">
        <f t="shared" si="321"/>
        <v>24</v>
      </c>
      <c r="F3454" s="560">
        <f t="shared" si="322"/>
        <v>21</v>
      </c>
      <c r="G3454" s="595">
        <f t="shared" si="323"/>
        <v>6</v>
      </c>
      <c r="H3454" s="590">
        <f>CHOOSE('Output Sheet'!$B$4,'8760 Data'!J3454,'8760 Data'!K3454,'8760 Data'!L3454,'8760 Data'!M3454,'8760 Data'!N3454,'8760 Data'!O3454,'8760 Data'!P3454,'8760 Data'!Q3454,'8760 Data'!R3454,'8760 Data'!S3454,'8760 Data'!T3454,'8760 Data'!U3454)</f>
        <v>0</v>
      </c>
      <c r="I3454" s="591" t="e">
        <f>H3454/'Output Sheet'!$B$8</f>
        <v>#DIV/0!</v>
      </c>
      <c r="J3454" s="596"/>
      <c r="K3454" s="560"/>
      <c r="L3454" s="560"/>
      <c r="M3454" s="560"/>
      <c r="N3454" s="560"/>
      <c r="O3454" s="560"/>
      <c r="P3454" s="560"/>
      <c r="Q3454" s="560"/>
      <c r="R3454" s="560"/>
      <c r="S3454" s="560"/>
      <c r="T3454" s="560"/>
      <c r="U3454" s="560"/>
    </row>
    <row r="3455" spans="1:21">
      <c r="A3455" s="593">
        <f t="shared" si="318"/>
        <v>41418</v>
      </c>
      <c r="B3455" s="594">
        <v>41418.916866435182</v>
      </c>
      <c r="C3455" s="560">
        <f t="shared" si="319"/>
        <v>2013</v>
      </c>
      <c r="D3455" s="560">
        <f t="shared" si="320"/>
        <v>5</v>
      </c>
      <c r="E3455" s="560">
        <f t="shared" si="321"/>
        <v>24</v>
      </c>
      <c r="F3455" s="560">
        <f t="shared" si="322"/>
        <v>22</v>
      </c>
      <c r="G3455" s="595">
        <f t="shared" si="323"/>
        <v>6</v>
      </c>
      <c r="H3455" s="590">
        <f>CHOOSE('Output Sheet'!$B$4,'8760 Data'!J3455,'8760 Data'!K3455,'8760 Data'!L3455,'8760 Data'!M3455,'8760 Data'!N3455,'8760 Data'!O3455,'8760 Data'!P3455,'8760 Data'!Q3455,'8760 Data'!R3455,'8760 Data'!S3455,'8760 Data'!T3455,'8760 Data'!U3455)</f>
        <v>0</v>
      </c>
      <c r="I3455" s="591" t="e">
        <f>H3455/'Output Sheet'!$B$8</f>
        <v>#DIV/0!</v>
      </c>
      <c r="J3455" s="596"/>
      <c r="K3455" s="560"/>
      <c r="L3455" s="560"/>
      <c r="M3455" s="560"/>
      <c r="N3455" s="560"/>
      <c r="O3455" s="560"/>
      <c r="P3455" s="560"/>
      <c r="Q3455" s="560"/>
      <c r="R3455" s="560"/>
      <c r="S3455" s="560"/>
      <c r="T3455" s="560"/>
      <c r="U3455" s="560"/>
    </row>
    <row r="3456" spans="1:21">
      <c r="A3456" s="593">
        <f t="shared" si="318"/>
        <v>41418</v>
      </c>
      <c r="B3456" s="594">
        <v>41418.958533159719</v>
      </c>
      <c r="C3456" s="560">
        <f t="shared" si="319"/>
        <v>2013</v>
      </c>
      <c r="D3456" s="560">
        <f t="shared" si="320"/>
        <v>5</v>
      </c>
      <c r="E3456" s="560">
        <f t="shared" si="321"/>
        <v>24</v>
      </c>
      <c r="F3456" s="560">
        <f t="shared" si="322"/>
        <v>23</v>
      </c>
      <c r="G3456" s="595">
        <f t="shared" si="323"/>
        <v>6</v>
      </c>
      <c r="H3456" s="590">
        <f>CHOOSE('Output Sheet'!$B$4,'8760 Data'!J3456,'8760 Data'!K3456,'8760 Data'!L3456,'8760 Data'!M3456,'8760 Data'!N3456,'8760 Data'!O3456,'8760 Data'!P3456,'8760 Data'!Q3456,'8760 Data'!R3456,'8760 Data'!S3456,'8760 Data'!T3456,'8760 Data'!U3456)</f>
        <v>0</v>
      </c>
      <c r="I3456" s="591" t="e">
        <f>H3456/'Output Sheet'!$B$8</f>
        <v>#DIV/0!</v>
      </c>
      <c r="J3456" s="596"/>
      <c r="K3456" s="560"/>
      <c r="L3456" s="560"/>
      <c r="M3456" s="560"/>
      <c r="N3456" s="560"/>
      <c r="O3456" s="560"/>
      <c r="P3456" s="560"/>
      <c r="Q3456" s="560"/>
      <c r="R3456" s="560"/>
      <c r="S3456" s="560"/>
      <c r="T3456" s="560"/>
      <c r="U3456" s="560"/>
    </row>
    <row r="3457" spans="1:21">
      <c r="A3457" s="593">
        <f t="shared" si="318"/>
        <v>41419</v>
      </c>
      <c r="B3457" s="594">
        <v>41419.000199884256</v>
      </c>
      <c r="C3457" s="560">
        <f t="shared" si="319"/>
        <v>2013</v>
      </c>
      <c r="D3457" s="560">
        <f t="shared" si="320"/>
        <v>5</v>
      </c>
      <c r="E3457" s="560">
        <f t="shared" si="321"/>
        <v>25</v>
      </c>
      <c r="F3457" s="560">
        <f t="shared" si="322"/>
        <v>24</v>
      </c>
      <c r="G3457" s="595">
        <f t="shared" si="323"/>
        <v>7</v>
      </c>
      <c r="H3457" s="590">
        <f>CHOOSE('Output Sheet'!$B$4,'8760 Data'!J3457,'8760 Data'!K3457,'8760 Data'!L3457,'8760 Data'!M3457,'8760 Data'!N3457,'8760 Data'!O3457,'8760 Data'!P3457,'8760 Data'!Q3457,'8760 Data'!R3457,'8760 Data'!S3457,'8760 Data'!T3457,'8760 Data'!U3457)</f>
        <v>0</v>
      </c>
      <c r="I3457" s="591" t="e">
        <f>H3457/'Output Sheet'!$B$8</f>
        <v>#DIV/0!</v>
      </c>
      <c r="J3457" s="596"/>
      <c r="K3457" s="560"/>
      <c r="L3457" s="560"/>
      <c r="M3457" s="560"/>
      <c r="N3457" s="560"/>
      <c r="O3457" s="560"/>
      <c r="P3457" s="560"/>
      <c r="Q3457" s="560"/>
      <c r="R3457" s="560"/>
      <c r="S3457" s="560"/>
      <c r="T3457" s="560"/>
      <c r="U3457" s="560"/>
    </row>
    <row r="3458" spans="1:21">
      <c r="A3458" s="593">
        <f t="shared" si="318"/>
        <v>41419</v>
      </c>
      <c r="B3458" s="594">
        <v>41419.041866608793</v>
      </c>
      <c r="C3458" s="560">
        <f t="shared" si="319"/>
        <v>2013</v>
      </c>
      <c r="D3458" s="560">
        <f t="shared" si="320"/>
        <v>5</v>
      </c>
      <c r="E3458" s="560">
        <f t="shared" si="321"/>
        <v>25</v>
      </c>
      <c r="F3458" s="560">
        <f t="shared" si="322"/>
        <v>1</v>
      </c>
      <c r="G3458" s="595">
        <f t="shared" si="323"/>
        <v>7</v>
      </c>
      <c r="H3458" s="590">
        <f>CHOOSE('Output Sheet'!$B$4,'8760 Data'!J3458,'8760 Data'!K3458,'8760 Data'!L3458,'8760 Data'!M3458,'8760 Data'!N3458,'8760 Data'!O3458,'8760 Data'!P3458,'8760 Data'!Q3458,'8760 Data'!R3458,'8760 Data'!S3458,'8760 Data'!T3458,'8760 Data'!U3458)</f>
        <v>0</v>
      </c>
      <c r="I3458" s="591" t="e">
        <f>H3458/'Output Sheet'!$B$8</f>
        <v>#DIV/0!</v>
      </c>
      <c r="J3458" s="596"/>
      <c r="K3458" s="560"/>
      <c r="L3458" s="560"/>
      <c r="M3458" s="560"/>
      <c r="N3458" s="560"/>
      <c r="O3458" s="560"/>
      <c r="P3458" s="560"/>
      <c r="Q3458" s="560"/>
      <c r="R3458" s="560"/>
      <c r="S3458" s="560"/>
      <c r="T3458" s="560"/>
      <c r="U3458" s="560"/>
    </row>
    <row r="3459" spans="1:21">
      <c r="A3459" s="593">
        <f t="shared" ref="A3459:A3522" si="324">DATE(C3459,D3459,E3459)</f>
        <v>41419</v>
      </c>
      <c r="B3459" s="594">
        <v>41419.083533333331</v>
      </c>
      <c r="C3459" s="560">
        <f t="shared" ref="C3459:C3522" si="325">YEAR(B3459)</f>
        <v>2013</v>
      </c>
      <c r="D3459" s="560">
        <f t="shared" ref="D3459:D3522" si="326">MONTH(B3459)</f>
        <v>5</v>
      </c>
      <c r="E3459" s="560">
        <f t="shared" ref="E3459:E3522" si="327">DAY(B3459)</f>
        <v>25</v>
      </c>
      <c r="F3459" s="560">
        <f t="shared" ref="F3459:F3522" si="328">IF(HOUR(B3459)&lt;&gt;0,HOUR(B3459),24)</f>
        <v>2</v>
      </c>
      <c r="G3459" s="595">
        <f t="shared" ref="G3459:G3522" si="329">WEEKDAY(B3459,1)</f>
        <v>7</v>
      </c>
      <c r="H3459" s="590">
        <f>CHOOSE('Output Sheet'!$B$4,'8760 Data'!J3459,'8760 Data'!K3459,'8760 Data'!L3459,'8760 Data'!M3459,'8760 Data'!N3459,'8760 Data'!O3459,'8760 Data'!P3459,'8760 Data'!Q3459,'8760 Data'!R3459,'8760 Data'!S3459,'8760 Data'!T3459,'8760 Data'!U3459)</f>
        <v>0</v>
      </c>
      <c r="I3459" s="591" t="e">
        <f>H3459/'Output Sheet'!$B$8</f>
        <v>#DIV/0!</v>
      </c>
      <c r="J3459" s="596"/>
      <c r="K3459" s="560"/>
      <c r="L3459" s="560"/>
      <c r="M3459" s="560"/>
      <c r="N3459" s="560"/>
      <c r="O3459" s="560"/>
      <c r="P3459" s="560"/>
      <c r="Q3459" s="560"/>
      <c r="R3459" s="560"/>
      <c r="S3459" s="560"/>
      <c r="T3459" s="560"/>
      <c r="U3459" s="560"/>
    </row>
    <row r="3460" spans="1:21">
      <c r="A3460" s="593">
        <f t="shared" si="324"/>
        <v>41419</v>
      </c>
      <c r="B3460" s="594">
        <v>41419.125200057868</v>
      </c>
      <c r="C3460" s="560">
        <f t="shared" si="325"/>
        <v>2013</v>
      </c>
      <c r="D3460" s="560">
        <f t="shared" si="326"/>
        <v>5</v>
      </c>
      <c r="E3460" s="560">
        <f t="shared" si="327"/>
        <v>25</v>
      </c>
      <c r="F3460" s="560">
        <f t="shared" si="328"/>
        <v>3</v>
      </c>
      <c r="G3460" s="595">
        <f t="shared" si="329"/>
        <v>7</v>
      </c>
      <c r="H3460" s="590">
        <f>CHOOSE('Output Sheet'!$B$4,'8760 Data'!J3460,'8760 Data'!K3460,'8760 Data'!L3460,'8760 Data'!M3460,'8760 Data'!N3460,'8760 Data'!O3460,'8760 Data'!P3460,'8760 Data'!Q3460,'8760 Data'!R3460,'8760 Data'!S3460,'8760 Data'!T3460,'8760 Data'!U3460)</f>
        <v>0</v>
      </c>
      <c r="I3460" s="591" t="e">
        <f>H3460/'Output Sheet'!$B$8</f>
        <v>#DIV/0!</v>
      </c>
      <c r="J3460" s="596"/>
      <c r="K3460" s="560"/>
      <c r="L3460" s="560"/>
      <c r="M3460" s="560"/>
      <c r="N3460" s="560"/>
      <c r="O3460" s="560"/>
      <c r="P3460" s="560"/>
      <c r="Q3460" s="560"/>
      <c r="R3460" s="560"/>
      <c r="S3460" s="560"/>
      <c r="T3460" s="560"/>
      <c r="U3460" s="560"/>
    </row>
    <row r="3461" spans="1:21">
      <c r="A3461" s="593">
        <f t="shared" si="324"/>
        <v>41419</v>
      </c>
      <c r="B3461" s="594">
        <v>41419.166866782405</v>
      </c>
      <c r="C3461" s="560">
        <f t="shared" si="325"/>
        <v>2013</v>
      </c>
      <c r="D3461" s="560">
        <f t="shared" si="326"/>
        <v>5</v>
      </c>
      <c r="E3461" s="560">
        <f t="shared" si="327"/>
        <v>25</v>
      </c>
      <c r="F3461" s="560">
        <f t="shared" si="328"/>
        <v>4</v>
      </c>
      <c r="G3461" s="595">
        <f t="shared" si="329"/>
        <v>7</v>
      </c>
      <c r="H3461" s="590">
        <f>CHOOSE('Output Sheet'!$B$4,'8760 Data'!J3461,'8760 Data'!K3461,'8760 Data'!L3461,'8760 Data'!M3461,'8760 Data'!N3461,'8760 Data'!O3461,'8760 Data'!P3461,'8760 Data'!Q3461,'8760 Data'!R3461,'8760 Data'!S3461,'8760 Data'!T3461,'8760 Data'!U3461)</f>
        <v>0</v>
      </c>
      <c r="I3461" s="591" t="e">
        <f>H3461/'Output Sheet'!$B$8</f>
        <v>#DIV/0!</v>
      </c>
      <c r="J3461" s="596"/>
      <c r="K3461" s="560"/>
      <c r="L3461" s="560"/>
      <c r="M3461" s="560"/>
      <c r="N3461" s="560"/>
      <c r="O3461" s="560"/>
      <c r="P3461" s="560"/>
      <c r="Q3461" s="560"/>
      <c r="R3461" s="560"/>
      <c r="S3461" s="560"/>
      <c r="T3461" s="560"/>
      <c r="U3461" s="560"/>
    </row>
    <row r="3462" spans="1:21">
      <c r="A3462" s="593">
        <f t="shared" si="324"/>
        <v>41419</v>
      </c>
      <c r="B3462" s="594">
        <v>41419.208533506942</v>
      </c>
      <c r="C3462" s="560">
        <f t="shared" si="325"/>
        <v>2013</v>
      </c>
      <c r="D3462" s="560">
        <f t="shared" si="326"/>
        <v>5</v>
      </c>
      <c r="E3462" s="560">
        <f t="shared" si="327"/>
        <v>25</v>
      </c>
      <c r="F3462" s="560">
        <f t="shared" si="328"/>
        <v>5</v>
      </c>
      <c r="G3462" s="595">
        <f t="shared" si="329"/>
        <v>7</v>
      </c>
      <c r="H3462" s="590">
        <f>CHOOSE('Output Sheet'!$B$4,'8760 Data'!J3462,'8760 Data'!K3462,'8760 Data'!L3462,'8760 Data'!M3462,'8760 Data'!N3462,'8760 Data'!O3462,'8760 Data'!P3462,'8760 Data'!Q3462,'8760 Data'!R3462,'8760 Data'!S3462,'8760 Data'!T3462,'8760 Data'!U3462)</f>
        <v>0</v>
      </c>
      <c r="I3462" s="591" t="e">
        <f>H3462/'Output Sheet'!$B$8</f>
        <v>#DIV/0!</v>
      </c>
      <c r="J3462" s="596"/>
      <c r="K3462" s="560"/>
      <c r="L3462" s="560"/>
      <c r="M3462" s="560"/>
      <c r="N3462" s="560"/>
      <c r="O3462" s="560"/>
      <c r="P3462" s="560"/>
      <c r="Q3462" s="560"/>
      <c r="R3462" s="560"/>
      <c r="S3462" s="560"/>
      <c r="T3462" s="560"/>
      <c r="U3462" s="560"/>
    </row>
    <row r="3463" spans="1:21">
      <c r="A3463" s="593">
        <f t="shared" si="324"/>
        <v>41419</v>
      </c>
      <c r="B3463" s="594">
        <v>41419.25020023148</v>
      </c>
      <c r="C3463" s="560">
        <f t="shared" si="325"/>
        <v>2013</v>
      </c>
      <c r="D3463" s="560">
        <f t="shared" si="326"/>
        <v>5</v>
      </c>
      <c r="E3463" s="560">
        <f t="shared" si="327"/>
        <v>25</v>
      </c>
      <c r="F3463" s="560">
        <f t="shared" si="328"/>
        <v>6</v>
      </c>
      <c r="G3463" s="595">
        <f t="shared" si="329"/>
        <v>7</v>
      </c>
      <c r="H3463" s="590">
        <f>CHOOSE('Output Sheet'!$B$4,'8760 Data'!J3463,'8760 Data'!K3463,'8760 Data'!L3463,'8760 Data'!M3463,'8760 Data'!N3463,'8760 Data'!O3463,'8760 Data'!P3463,'8760 Data'!Q3463,'8760 Data'!R3463,'8760 Data'!S3463,'8760 Data'!T3463,'8760 Data'!U3463)</f>
        <v>0</v>
      </c>
      <c r="I3463" s="591" t="e">
        <f>H3463/'Output Sheet'!$B$8</f>
        <v>#DIV/0!</v>
      </c>
      <c r="J3463" s="596"/>
      <c r="K3463" s="560"/>
      <c r="L3463" s="560"/>
      <c r="M3463" s="560"/>
      <c r="N3463" s="560"/>
      <c r="O3463" s="560"/>
      <c r="P3463" s="560"/>
      <c r="Q3463" s="560"/>
      <c r="R3463" s="560"/>
      <c r="S3463" s="560"/>
      <c r="T3463" s="560"/>
      <c r="U3463" s="560"/>
    </row>
    <row r="3464" spans="1:21">
      <c r="A3464" s="593">
        <f t="shared" si="324"/>
        <v>41419</v>
      </c>
      <c r="B3464" s="594">
        <v>41419.291866956017</v>
      </c>
      <c r="C3464" s="560">
        <f t="shared" si="325"/>
        <v>2013</v>
      </c>
      <c r="D3464" s="560">
        <f t="shared" si="326"/>
        <v>5</v>
      </c>
      <c r="E3464" s="560">
        <f t="shared" si="327"/>
        <v>25</v>
      </c>
      <c r="F3464" s="560">
        <f t="shared" si="328"/>
        <v>7</v>
      </c>
      <c r="G3464" s="595">
        <f t="shared" si="329"/>
        <v>7</v>
      </c>
      <c r="H3464" s="590">
        <f>CHOOSE('Output Sheet'!$B$4,'8760 Data'!J3464,'8760 Data'!K3464,'8760 Data'!L3464,'8760 Data'!M3464,'8760 Data'!N3464,'8760 Data'!O3464,'8760 Data'!P3464,'8760 Data'!Q3464,'8760 Data'!R3464,'8760 Data'!S3464,'8760 Data'!T3464,'8760 Data'!U3464)</f>
        <v>0</v>
      </c>
      <c r="I3464" s="591" t="e">
        <f>H3464/'Output Sheet'!$B$8</f>
        <v>#DIV/0!</v>
      </c>
      <c r="J3464" s="596"/>
      <c r="K3464" s="560"/>
      <c r="L3464" s="560"/>
      <c r="M3464" s="560"/>
      <c r="N3464" s="560"/>
      <c r="O3464" s="560"/>
      <c r="P3464" s="560"/>
      <c r="Q3464" s="560"/>
      <c r="R3464" s="560"/>
      <c r="S3464" s="560"/>
      <c r="T3464" s="560"/>
      <c r="U3464" s="560"/>
    </row>
    <row r="3465" spans="1:21">
      <c r="A3465" s="593">
        <f t="shared" si="324"/>
        <v>41419</v>
      </c>
      <c r="B3465" s="594">
        <v>41419.333533680554</v>
      </c>
      <c r="C3465" s="560">
        <f t="shared" si="325"/>
        <v>2013</v>
      </c>
      <c r="D3465" s="560">
        <f t="shared" si="326"/>
        <v>5</v>
      </c>
      <c r="E3465" s="560">
        <f t="shared" si="327"/>
        <v>25</v>
      </c>
      <c r="F3465" s="560">
        <f t="shared" si="328"/>
        <v>8</v>
      </c>
      <c r="G3465" s="595">
        <f t="shared" si="329"/>
        <v>7</v>
      </c>
      <c r="H3465" s="590">
        <f>CHOOSE('Output Sheet'!$B$4,'8760 Data'!J3465,'8760 Data'!K3465,'8760 Data'!L3465,'8760 Data'!M3465,'8760 Data'!N3465,'8760 Data'!O3465,'8760 Data'!P3465,'8760 Data'!Q3465,'8760 Data'!R3465,'8760 Data'!S3465,'8760 Data'!T3465,'8760 Data'!U3465)</f>
        <v>0</v>
      </c>
      <c r="I3465" s="591" t="e">
        <f>H3465/'Output Sheet'!$B$8</f>
        <v>#DIV/0!</v>
      </c>
      <c r="J3465" s="596"/>
      <c r="K3465" s="560"/>
      <c r="L3465" s="560"/>
      <c r="M3465" s="560"/>
      <c r="N3465" s="560"/>
      <c r="O3465" s="560"/>
      <c r="P3465" s="560"/>
      <c r="Q3465" s="560"/>
      <c r="R3465" s="560"/>
      <c r="S3465" s="560"/>
      <c r="T3465" s="560"/>
      <c r="U3465" s="560"/>
    </row>
    <row r="3466" spans="1:21">
      <c r="A3466" s="593">
        <f t="shared" si="324"/>
        <v>41419</v>
      </c>
      <c r="B3466" s="594">
        <v>41419.375200405091</v>
      </c>
      <c r="C3466" s="560">
        <f t="shared" si="325"/>
        <v>2013</v>
      </c>
      <c r="D3466" s="560">
        <f t="shared" si="326"/>
        <v>5</v>
      </c>
      <c r="E3466" s="560">
        <f t="shared" si="327"/>
        <v>25</v>
      </c>
      <c r="F3466" s="560">
        <f t="shared" si="328"/>
        <v>9</v>
      </c>
      <c r="G3466" s="595">
        <f t="shared" si="329"/>
        <v>7</v>
      </c>
      <c r="H3466" s="590">
        <f>CHOOSE('Output Sheet'!$B$4,'8760 Data'!J3466,'8760 Data'!K3466,'8760 Data'!L3466,'8760 Data'!M3466,'8760 Data'!N3466,'8760 Data'!O3466,'8760 Data'!P3466,'8760 Data'!Q3466,'8760 Data'!R3466,'8760 Data'!S3466,'8760 Data'!T3466,'8760 Data'!U3466)</f>
        <v>0</v>
      </c>
      <c r="I3466" s="591" t="e">
        <f>H3466/'Output Sheet'!$B$8</f>
        <v>#DIV/0!</v>
      </c>
      <c r="J3466" s="596"/>
      <c r="K3466" s="560"/>
      <c r="L3466" s="560"/>
      <c r="M3466" s="560"/>
      <c r="N3466" s="560"/>
      <c r="O3466" s="560"/>
      <c r="P3466" s="560"/>
      <c r="Q3466" s="560"/>
      <c r="R3466" s="560"/>
      <c r="S3466" s="560"/>
      <c r="T3466" s="560"/>
      <c r="U3466" s="560"/>
    </row>
    <row r="3467" spans="1:21">
      <c r="A3467" s="593">
        <f t="shared" si="324"/>
        <v>41419</v>
      </c>
      <c r="B3467" s="594">
        <v>41419.416867129628</v>
      </c>
      <c r="C3467" s="560">
        <f t="shared" si="325"/>
        <v>2013</v>
      </c>
      <c r="D3467" s="560">
        <f t="shared" si="326"/>
        <v>5</v>
      </c>
      <c r="E3467" s="560">
        <f t="shared" si="327"/>
        <v>25</v>
      </c>
      <c r="F3467" s="560">
        <f t="shared" si="328"/>
        <v>10</v>
      </c>
      <c r="G3467" s="595">
        <f t="shared" si="329"/>
        <v>7</v>
      </c>
      <c r="H3467" s="590">
        <f>CHOOSE('Output Sheet'!$B$4,'8760 Data'!J3467,'8760 Data'!K3467,'8760 Data'!L3467,'8760 Data'!M3467,'8760 Data'!N3467,'8760 Data'!O3467,'8760 Data'!P3467,'8760 Data'!Q3467,'8760 Data'!R3467,'8760 Data'!S3467,'8760 Data'!T3467,'8760 Data'!U3467)</f>
        <v>0</v>
      </c>
      <c r="I3467" s="591" t="e">
        <f>H3467/'Output Sheet'!$B$8</f>
        <v>#DIV/0!</v>
      </c>
      <c r="J3467" s="596"/>
      <c r="K3467" s="560"/>
      <c r="L3467" s="560"/>
      <c r="M3467" s="560"/>
      <c r="N3467" s="560"/>
      <c r="O3467" s="560"/>
      <c r="P3467" s="560"/>
      <c r="Q3467" s="560"/>
      <c r="R3467" s="560"/>
      <c r="S3467" s="560"/>
      <c r="T3467" s="560"/>
      <c r="U3467" s="560"/>
    </row>
    <row r="3468" spans="1:21">
      <c r="A3468" s="593">
        <f t="shared" si="324"/>
        <v>41419</v>
      </c>
      <c r="B3468" s="594">
        <v>41419.458533854166</v>
      </c>
      <c r="C3468" s="560">
        <f t="shared" si="325"/>
        <v>2013</v>
      </c>
      <c r="D3468" s="560">
        <f t="shared" si="326"/>
        <v>5</v>
      </c>
      <c r="E3468" s="560">
        <f t="shared" si="327"/>
        <v>25</v>
      </c>
      <c r="F3468" s="560">
        <f t="shared" si="328"/>
        <v>11</v>
      </c>
      <c r="G3468" s="595">
        <f t="shared" si="329"/>
        <v>7</v>
      </c>
      <c r="H3468" s="590">
        <f>CHOOSE('Output Sheet'!$B$4,'8760 Data'!J3468,'8760 Data'!K3468,'8760 Data'!L3468,'8760 Data'!M3468,'8760 Data'!N3468,'8760 Data'!O3468,'8760 Data'!P3468,'8760 Data'!Q3468,'8760 Data'!R3468,'8760 Data'!S3468,'8760 Data'!T3468,'8760 Data'!U3468)</f>
        <v>0</v>
      </c>
      <c r="I3468" s="591" t="e">
        <f>H3468/'Output Sheet'!$B$8</f>
        <v>#DIV/0!</v>
      </c>
      <c r="J3468" s="596"/>
      <c r="K3468" s="560"/>
      <c r="L3468" s="560"/>
      <c r="M3468" s="560"/>
      <c r="N3468" s="560"/>
      <c r="O3468" s="560"/>
      <c r="P3468" s="560"/>
      <c r="Q3468" s="560"/>
      <c r="R3468" s="560"/>
      <c r="S3468" s="560"/>
      <c r="T3468" s="560"/>
      <c r="U3468" s="560"/>
    </row>
    <row r="3469" spans="1:21">
      <c r="A3469" s="593">
        <f t="shared" si="324"/>
        <v>41419</v>
      </c>
      <c r="B3469" s="594">
        <v>41419.500200578703</v>
      </c>
      <c r="C3469" s="560">
        <f t="shared" si="325"/>
        <v>2013</v>
      </c>
      <c r="D3469" s="560">
        <f t="shared" si="326"/>
        <v>5</v>
      </c>
      <c r="E3469" s="560">
        <f t="shared" si="327"/>
        <v>25</v>
      </c>
      <c r="F3469" s="560">
        <f t="shared" si="328"/>
        <v>12</v>
      </c>
      <c r="G3469" s="595">
        <f t="shared" si="329"/>
        <v>7</v>
      </c>
      <c r="H3469" s="590">
        <f>CHOOSE('Output Sheet'!$B$4,'8760 Data'!J3469,'8760 Data'!K3469,'8760 Data'!L3469,'8760 Data'!M3469,'8760 Data'!N3469,'8760 Data'!O3469,'8760 Data'!P3469,'8760 Data'!Q3469,'8760 Data'!R3469,'8760 Data'!S3469,'8760 Data'!T3469,'8760 Data'!U3469)</f>
        <v>0</v>
      </c>
      <c r="I3469" s="591" t="e">
        <f>H3469/'Output Sheet'!$B$8</f>
        <v>#DIV/0!</v>
      </c>
      <c r="J3469" s="596"/>
      <c r="K3469" s="560"/>
      <c r="L3469" s="560"/>
      <c r="M3469" s="560"/>
      <c r="N3469" s="560"/>
      <c r="O3469" s="560"/>
      <c r="P3469" s="560"/>
      <c r="Q3469" s="560"/>
      <c r="R3469" s="560"/>
      <c r="S3469" s="560"/>
      <c r="T3469" s="560"/>
      <c r="U3469" s="560"/>
    </row>
    <row r="3470" spans="1:21">
      <c r="A3470" s="593">
        <f t="shared" si="324"/>
        <v>41419</v>
      </c>
      <c r="B3470" s="594">
        <v>41419.54186730324</v>
      </c>
      <c r="C3470" s="560">
        <f t="shared" si="325"/>
        <v>2013</v>
      </c>
      <c r="D3470" s="560">
        <f t="shared" si="326"/>
        <v>5</v>
      </c>
      <c r="E3470" s="560">
        <f t="shared" si="327"/>
        <v>25</v>
      </c>
      <c r="F3470" s="560">
        <f t="shared" si="328"/>
        <v>13</v>
      </c>
      <c r="G3470" s="595">
        <f t="shared" si="329"/>
        <v>7</v>
      </c>
      <c r="H3470" s="590">
        <f>CHOOSE('Output Sheet'!$B$4,'8760 Data'!J3470,'8760 Data'!K3470,'8760 Data'!L3470,'8760 Data'!M3470,'8760 Data'!N3470,'8760 Data'!O3470,'8760 Data'!P3470,'8760 Data'!Q3470,'8760 Data'!R3470,'8760 Data'!S3470,'8760 Data'!T3470,'8760 Data'!U3470)</f>
        <v>0</v>
      </c>
      <c r="I3470" s="591" t="e">
        <f>H3470/'Output Sheet'!$B$8</f>
        <v>#DIV/0!</v>
      </c>
      <c r="J3470" s="596"/>
      <c r="K3470" s="560"/>
      <c r="L3470" s="560"/>
      <c r="M3470" s="560"/>
      <c r="N3470" s="560"/>
      <c r="O3470" s="560"/>
      <c r="P3470" s="560"/>
      <c r="Q3470" s="560"/>
      <c r="R3470" s="560"/>
      <c r="S3470" s="560"/>
      <c r="T3470" s="560"/>
      <c r="U3470" s="560"/>
    </row>
    <row r="3471" spans="1:21">
      <c r="A3471" s="593">
        <f t="shared" si="324"/>
        <v>41419</v>
      </c>
      <c r="B3471" s="594">
        <v>41419.583534027777</v>
      </c>
      <c r="C3471" s="560">
        <f t="shared" si="325"/>
        <v>2013</v>
      </c>
      <c r="D3471" s="560">
        <f t="shared" si="326"/>
        <v>5</v>
      </c>
      <c r="E3471" s="560">
        <f t="shared" si="327"/>
        <v>25</v>
      </c>
      <c r="F3471" s="560">
        <f t="shared" si="328"/>
        <v>14</v>
      </c>
      <c r="G3471" s="595">
        <f t="shared" si="329"/>
        <v>7</v>
      </c>
      <c r="H3471" s="590">
        <f>CHOOSE('Output Sheet'!$B$4,'8760 Data'!J3471,'8760 Data'!K3471,'8760 Data'!L3471,'8760 Data'!M3471,'8760 Data'!N3471,'8760 Data'!O3471,'8760 Data'!P3471,'8760 Data'!Q3471,'8760 Data'!R3471,'8760 Data'!S3471,'8760 Data'!T3471,'8760 Data'!U3471)</f>
        <v>0</v>
      </c>
      <c r="I3471" s="591" t="e">
        <f>H3471/'Output Sheet'!$B$8</f>
        <v>#DIV/0!</v>
      </c>
      <c r="J3471" s="596"/>
      <c r="K3471" s="560"/>
      <c r="L3471" s="560"/>
      <c r="M3471" s="560"/>
      <c r="N3471" s="560"/>
      <c r="O3471" s="560"/>
      <c r="P3471" s="560"/>
      <c r="Q3471" s="560"/>
      <c r="R3471" s="560"/>
      <c r="S3471" s="560"/>
      <c r="T3471" s="560"/>
      <c r="U3471" s="560"/>
    </row>
    <row r="3472" spans="1:21">
      <c r="A3472" s="593">
        <f t="shared" si="324"/>
        <v>41419</v>
      </c>
      <c r="B3472" s="594">
        <v>41419.625200752314</v>
      </c>
      <c r="C3472" s="560">
        <f t="shared" si="325"/>
        <v>2013</v>
      </c>
      <c r="D3472" s="560">
        <f t="shared" si="326"/>
        <v>5</v>
      </c>
      <c r="E3472" s="560">
        <f t="shared" si="327"/>
        <v>25</v>
      </c>
      <c r="F3472" s="560">
        <f t="shared" si="328"/>
        <v>15</v>
      </c>
      <c r="G3472" s="595">
        <f t="shared" si="329"/>
        <v>7</v>
      </c>
      <c r="H3472" s="590">
        <f>CHOOSE('Output Sheet'!$B$4,'8760 Data'!J3472,'8760 Data'!K3472,'8760 Data'!L3472,'8760 Data'!M3472,'8760 Data'!N3472,'8760 Data'!O3472,'8760 Data'!P3472,'8760 Data'!Q3472,'8760 Data'!R3472,'8760 Data'!S3472,'8760 Data'!T3472,'8760 Data'!U3472)</f>
        <v>0</v>
      </c>
      <c r="I3472" s="591" t="e">
        <f>H3472/'Output Sheet'!$B$8</f>
        <v>#DIV/0!</v>
      </c>
      <c r="J3472" s="596"/>
      <c r="K3472" s="560"/>
      <c r="L3472" s="560"/>
      <c r="M3472" s="560"/>
      <c r="N3472" s="560"/>
      <c r="O3472" s="560"/>
      <c r="P3472" s="560"/>
      <c r="Q3472" s="560"/>
      <c r="R3472" s="560"/>
      <c r="S3472" s="560"/>
      <c r="T3472" s="560"/>
      <c r="U3472" s="560"/>
    </row>
    <row r="3473" spans="1:21">
      <c r="A3473" s="593">
        <f t="shared" si="324"/>
        <v>41419</v>
      </c>
      <c r="B3473" s="594">
        <v>41419.666867476852</v>
      </c>
      <c r="C3473" s="560">
        <f t="shared" si="325"/>
        <v>2013</v>
      </c>
      <c r="D3473" s="560">
        <f t="shared" si="326"/>
        <v>5</v>
      </c>
      <c r="E3473" s="560">
        <f t="shared" si="327"/>
        <v>25</v>
      </c>
      <c r="F3473" s="560">
        <f t="shared" si="328"/>
        <v>16</v>
      </c>
      <c r="G3473" s="595">
        <f t="shared" si="329"/>
        <v>7</v>
      </c>
      <c r="H3473" s="590">
        <f>CHOOSE('Output Sheet'!$B$4,'8760 Data'!J3473,'8760 Data'!K3473,'8760 Data'!L3473,'8760 Data'!M3473,'8760 Data'!N3473,'8760 Data'!O3473,'8760 Data'!P3473,'8760 Data'!Q3473,'8760 Data'!R3473,'8760 Data'!S3473,'8760 Data'!T3473,'8760 Data'!U3473)</f>
        <v>0</v>
      </c>
      <c r="I3473" s="591" t="e">
        <f>H3473/'Output Sheet'!$B$8</f>
        <v>#DIV/0!</v>
      </c>
      <c r="J3473" s="596"/>
      <c r="K3473" s="560"/>
      <c r="L3473" s="560"/>
      <c r="M3473" s="560"/>
      <c r="N3473" s="560"/>
      <c r="O3473" s="560"/>
      <c r="P3473" s="560"/>
      <c r="Q3473" s="560"/>
      <c r="R3473" s="560"/>
      <c r="S3473" s="560"/>
      <c r="T3473" s="560"/>
      <c r="U3473" s="560"/>
    </row>
    <row r="3474" spans="1:21">
      <c r="A3474" s="593">
        <f t="shared" si="324"/>
        <v>41419</v>
      </c>
      <c r="B3474" s="594">
        <v>41419.708534201389</v>
      </c>
      <c r="C3474" s="560">
        <f t="shared" si="325"/>
        <v>2013</v>
      </c>
      <c r="D3474" s="560">
        <f t="shared" si="326"/>
        <v>5</v>
      </c>
      <c r="E3474" s="560">
        <f t="shared" si="327"/>
        <v>25</v>
      </c>
      <c r="F3474" s="560">
        <f t="shared" si="328"/>
        <v>17</v>
      </c>
      <c r="G3474" s="595">
        <f t="shared" si="329"/>
        <v>7</v>
      </c>
      <c r="H3474" s="590">
        <f>CHOOSE('Output Sheet'!$B$4,'8760 Data'!J3474,'8760 Data'!K3474,'8760 Data'!L3474,'8760 Data'!M3474,'8760 Data'!N3474,'8760 Data'!O3474,'8760 Data'!P3474,'8760 Data'!Q3474,'8760 Data'!R3474,'8760 Data'!S3474,'8760 Data'!T3474,'8760 Data'!U3474)</f>
        <v>0</v>
      </c>
      <c r="I3474" s="591" t="e">
        <f>H3474/'Output Sheet'!$B$8</f>
        <v>#DIV/0!</v>
      </c>
      <c r="J3474" s="596"/>
      <c r="K3474" s="560"/>
      <c r="L3474" s="560"/>
      <c r="M3474" s="560"/>
      <c r="N3474" s="560"/>
      <c r="O3474" s="560"/>
      <c r="P3474" s="560"/>
      <c r="Q3474" s="560"/>
      <c r="R3474" s="560"/>
      <c r="S3474" s="560"/>
      <c r="T3474" s="560"/>
      <c r="U3474" s="560"/>
    </row>
    <row r="3475" spans="1:21">
      <c r="A3475" s="593">
        <f t="shared" si="324"/>
        <v>41419</v>
      </c>
      <c r="B3475" s="594">
        <v>41419.750200925926</v>
      </c>
      <c r="C3475" s="560">
        <f t="shared" si="325"/>
        <v>2013</v>
      </c>
      <c r="D3475" s="560">
        <f t="shared" si="326"/>
        <v>5</v>
      </c>
      <c r="E3475" s="560">
        <f t="shared" si="327"/>
        <v>25</v>
      </c>
      <c r="F3475" s="560">
        <f t="shared" si="328"/>
        <v>18</v>
      </c>
      <c r="G3475" s="595">
        <f t="shared" si="329"/>
        <v>7</v>
      </c>
      <c r="H3475" s="590">
        <f>CHOOSE('Output Sheet'!$B$4,'8760 Data'!J3475,'8760 Data'!K3475,'8760 Data'!L3475,'8760 Data'!M3475,'8760 Data'!N3475,'8760 Data'!O3475,'8760 Data'!P3475,'8760 Data'!Q3475,'8760 Data'!R3475,'8760 Data'!S3475,'8760 Data'!T3475,'8760 Data'!U3475)</f>
        <v>0</v>
      </c>
      <c r="I3475" s="591" t="e">
        <f>H3475/'Output Sheet'!$B$8</f>
        <v>#DIV/0!</v>
      </c>
      <c r="J3475" s="596"/>
      <c r="K3475" s="560"/>
      <c r="L3475" s="560"/>
      <c r="M3475" s="560"/>
      <c r="N3475" s="560"/>
      <c r="O3475" s="560"/>
      <c r="P3475" s="560"/>
      <c r="Q3475" s="560"/>
      <c r="R3475" s="560"/>
      <c r="S3475" s="560"/>
      <c r="T3475" s="560"/>
      <c r="U3475" s="560"/>
    </row>
    <row r="3476" spans="1:21">
      <c r="A3476" s="593">
        <f t="shared" si="324"/>
        <v>41419</v>
      </c>
      <c r="B3476" s="594">
        <v>41419.791867650463</v>
      </c>
      <c r="C3476" s="560">
        <f t="shared" si="325"/>
        <v>2013</v>
      </c>
      <c r="D3476" s="560">
        <f t="shared" si="326"/>
        <v>5</v>
      </c>
      <c r="E3476" s="560">
        <f t="shared" si="327"/>
        <v>25</v>
      </c>
      <c r="F3476" s="560">
        <f t="shared" si="328"/>
        <v>19</v>
      </c>
      <c r="G3476" s="595">
        <f t="shared" si="329"/>
        <v>7</v>
      </c>
      <c r="H3476" s="590">
        <f>CHOOSE('Output Sheet'!$B$4,'8760 Data'!J3476,'8760 Data'!K3476,'8760 Data'!L3476,'8760 Data'!M3476,'8760 Data'!N3476,'8760 Data'!O3476,'8760 Data'!P3476,'8760 Data'!Q3476,'8760 Data'!R3476,'8760 Data'!S3476,'8760 Data'!T3476,'8760 Data'!U3476)</f>
        <v>0</v>
      </c>
      <c r="I3476" s="591" t="e">
        <f>H3476/'Output Sheet'!$B$8</f>
        <v>#DIV/0!</v>
      </c>
      <c r="J3476" s="596"/>
      <c r="K3476" s="560"/>
      <c r="L3476" s="560"/>
      <c r="M3476" s="560"/>
      <c r="N3476" s="560"/>
      <c r="O3476" s="560"/>
      <c r="P3476" s="560"/>
      <c r="Q3476" s="560"/>
      <c r="R3476" s="560"/>
      <c r="S3476" s="560"/>
      <c r="T3476" s="560"/>
      <c r="U3476" s="560"/>
    </row>
    <row r="3477" spans="1:21">
      <c r="A3477" s="593">
        <f t="shared" si="324"/>
        <v>41419</v>
      </c>
      <c r="B3477" s="594">
        <v>41419.833534375</v>
      </c>
      <c r="C3477" s="560">
        <f t="shared" si="325"/>
        <v>2013</v>
      </c>
      <c r="D3477" s="560">
        <f t="shared" si="326"/>
        <v>5</v>
      </c>
      <c r="E3477" s="560">
        <f t="shared" si="327"/>
        <v>25</v>
      </c>
      <c r="F3477" s="560">
        <f t="shared" si="328"/>
        <v>20</v>
      </c>
      <c r="G3477" s="595">
        <f t="shared" si="329"/>
        <v>7</v>
      </c>
      <c r="H3477" s="590">
        <f>CHOOSE('Output Sheet'!$B$4,'8760 Data'!J3477,'8760 Data'!K3477,'8760 Data'!L3477,'8760 Data'!M3477,'8760 Data'!N3477,'8760 Data'!O3477,'8760 Data'!P3477,'8760 Data'!Q3477,'8760 Data'!R3477,'8760 Data'!S3477,'8760 Data'!T3477,'8760 Data'!U3477)</f>
        <v>0</v>
      </c>
      <c r="I3477" s="591" t="e">
        <f>H3477/'Output Sheet'!$B$8</f>
        <v>#DIV/0!</v>
      </c>
      <c r="J3477" s="596"/>
      <c r="K3477" s="560"/>
      <c r="L3477" s="560"/>
      <c r="M3477" s="560"/>
      <c r="N3477" s="560"/>
      <c r="O3477" s="560"/>
      <c r="P3477" s="560"/>
      <c r="Q3477" s="560"/>
      <c r="R3477" s="560"/>
      <c r="S3477" s="560"/>
      <c r="T3477" s="560"/>
      <c r="U3477" s="560"/>
    </row>
    <row r="3478" spans="1:21">
      <c r="A3478" s="593">
        <f t="shared" si="324"/>
        <v>41419</v>
      </c>
      <c r="B3478" s="594">
        <v>41419.875201099538</v>
      </c>
      <c r="C3478" s="560">
        <f t="shared" si="325"/>
        <v>2013</v>
      </c>
      <c r="D3478" s="560">
        <f t="shared" si="326"/>
        <v>5</v>
      </c>
      <c r="E3478" s="560">
        <f t="shared" si="327"/>
        <v>25</v>
      </c>
      <c r="F3478" s="560">
        <f t="shared" si="328"/>
        <v>21</v>
      </c>
      <c r="G3478" s="595">
        <f t="shared" si="329"/>
        <v>7</v>
      </c>
      <c r="H3478" s="590">
        <f>CHOOSE('Output Sheet'!$B$4,'8760 Data'!J3478,'8760 Data'!K3478,'8760 Data'!L3478,'8760 Data'!M3478,'8760 Data'!N3478,'8760 Data'!O3478,'8760 Data'!P3478,'8760 Data'!Q3478,'8760 Data'!R3478,'8760 Data'!S3478,'8760 Data'!T3478,'8760 Data'!U3478)</f>
        <v>0</v>
      </c>
      <c r="I3478" s="591" t="e">
        <f>H3478/'Output Sheet'!$B$8</f>
        <v>#DIV/0!</v>
      </c>
      <c r="J3478" s="596"/>
      <c r="K3478" s="560"/>
      <c r="L3478" s="560"/>
      <c r="M3478" s="560"/>
      <c r="N3478" s="560"/>
      <c r="O3478" s="560"/>
      <c r="P3478" s="560"/>
      <c r="Q3478" s="560"/>
      <c r="R3478" s="560"/>
      <c r="S3478" s="560"/>
      <c r="T3478" s="560"/>
      <c r="U3478" s="560"/>
    </row>
    <row r="3479" spans="1:21">
      <c r="A3479" s="593">
        <f t="shared" si="324"/>
        <v>41419</v>
      </c>
      <c r="B3479" s="594">
        <v>41419.916867824075</v>
      </c>
      <c r="C3479" s="560">
        <f t="shared" si="325"/>
        <v>2013</v>
      </c>
      <c r="D3479" s="560">
        <f t="shared" si="326"/>
        <v>5</v>
      </c>
      <c r="E3479" s="560">
        <f t="shared" si="327"/>
        <v>25</v>
      </c>
      <c r="F3479" s="560">
        <f t="shared" si="328"/>
        <v>22</v>
      </c>
      <c r="G3479" s="595">
        <f t="shared" si="329"/>
        <v>7</v>
      </c>
      <c r="H3479" s="590">
        <f>CHOOSE('Output Sheet'!$B$4,'8760 Data'!J3479,'8760 Data'!K3479,'8760 Data'!L3479,'8760 Data'!M3479,'8760 Data'!N3479,'8760 Data'!O3479,'8760 Data'!P3479,'8760 Data'!Q3479,'8760 Data'!R3479,'8760 Data'!S3479,'8760 Data'!T3479,'8760 Data'!U3479)</f>
        <v>0</v>
      </c>
      <c r="I3479" s="591" t="e">
        <f>H3479/'Output Sheet'!$B$8</f>
        <v>#DIV/0!</v>
      </c>
      <c r="J3479" s="596"/>
      <c r="K3479" s="560"/>
      <c r="L3479" s="560"/>
      <c r="M3479" s="560"/>
      <c r="N3479" s="560"/>
      <c r="O3479" s="560"/>
      <c r="P3479" s="560"/>
      <c r="Q3479" s="560"/>
      <c r="R3479" s="560"/>
      <c r="S3479" s="560"/>
      <c r="T3479" s="560"/>
      <c r="U3479" s="560"/>
    </row>
    <row r="3480" spans="1:21">
      <c r="A3480" s="593">
        <f t="shared" si="324"/>
        <v>41419</v>
      </c>
      <c r="B3480" s="594">
        <v>41419.958534548612</v>
      </c>
      <c r="C3480" s="560">
        <f t="shared" si="325"/>
        <v>2013</v>
      </c>
      <c r="D3480" s="560">
        <f t="shared" si="326"/>
        <v>5</v>
      </c>
      <c r="E3480" s="560">
        <f t="shared" si="327"/>
        <v>25</v>
      </c>
      <c r="F3480" s="560">
        <f t="shared" si="328"/>
        <v>23</v>
      </c>
      <c r="G3480" s="595">
        <f t="shared" si="329"/>
        <v>7</v>
      </c>
      <c r="H3480" s="590">
        <f>CHOOSE('Output Sheet'!$B$4,'8760 Data'!J3480,'8760 Data'!K3480,'8760 Data'!L3480,'8760 Data'!M3480,'8760 Data'!N3480,'8760 Data'!O3480,'8760 Data'!P3480,'8760 Data'!Q3480,'8760 Data'!R3480,'8760 Data'!S3480,'8760 Data'!T3480,'8760 Data'!U3480)</f>
        <v>0</v>
      </c>
      <c r="I3480" s="591" t="e">
        <f>H3480/'Output Sheet'!$B$8</f>
        <v>#DIV/0!</v>
      </c>
      <c r="J3480" s="596"/>
      <c r="K3480" s="560"/>
      <c r="L3480" s="560"/>
      <c r="M3480" s="560"/>
      <c r="N3480" s="560"/>
      <c r="O3480" s="560"/>
      <c r="P3480" s="560"/>
      <c r="Q3480" s="560"/>
      <c r="R3480" s="560"/>
      <c r="S3480" s="560"/>
      <c r="T3480" s="560"/>
      <c r="U3480" s="560"/>
    </row>
    <row r="3481" spans="1:21">
      <c r="A3481" s="593">
        <f t="shared" si="324"/>
        <v>41420</v>
      </c>
      <c r="B3481" s="594">
        <v>41420.000201273149</v>
      </c>
      <c r="C3481" s="560">
        <f t="shared" si="325"/>
        <v>2013</v>
      </c>
      <c r="D3481" s="560">
        <f t="shared" si="326"/>
        <v>5</v>
      </c>
      <c r="E3481" s="560">
        <f t="shared" si="327"/>
        <v>26</v>
      </c>
      <c r="F3481" s="560">
        <f t="shared" si="328"/>
        <v>24</v>
      </c>
      <c r="G3481" s="595">
        <f t="shared" si="329"/>
        <v>1</v>
      </c>
      <c r="H3481" s="590">
        <f>CHOOSE('Output Sheet'!$B$4,'8760 Data'!J3481,'8760 Data'!K3481,'8760 Data'!L3481,'8760 Data'!M3481,'8760 Data'!N3481,'8760 Data'!O3481,'8760 Data'!P3481,'8760 Data'!Q3481,'8760 Data'!R3481,'8760 Data'!S3481,'8760 Data'!T3481,'8760 Data'!U3481)</f>
        <v>0</v>
      </c>
      <c r="I3481" s="591" t="e">
        <f>H3481/'Output Sheet'!$B$8</f>
        <v>#DIV/0!</v>
      </c>
      <c r="J3481" s="596"/>
      <c r="K3481" s="560"/>
      <c r="L3481" s="560"/>
      <c r="M3481" s="560"/>
      <c r="N3481" s="560"/>
      <c r="O3481" s="560"/>
      <c r="P3481" s="560"/>
      <c r="Q3481" s="560"/>
      <c r="R3481" s="560"/>
      <c r="S3481" s="560"/>
      <c r="T3481" s="560"/>
      <c r="U3481" s="560"/>
    </row>
    <row r="3482" spans="1:21">
      <c r="A3482" s="593">
        <f t="shared" si="324"/>
        <v>41420</v>
      </c>
      <c r="B3482" s="594">
        <v>41420.041867997686</v>
      </c>
      <c r="C3482" s="560">
        <f t="shared" si="325"/>
        <v>2013</v>
      </c>
      <c r="D3482" s="560">
        <f t="shared" si="326"/>
        <v>5</v>
      </c>
      <c r="E3482" s="560">
        <f t="shared" si="327"/>
        <v>26</v>
      </c>
      <c r="F3482" s="560">
        <f t="shared" si="328"/>
        <v>1</v>
      </c>
      <c r="G3482" s="595">
        <f t="shared" si="329"/>
        <v>1</v>
      </c>
      <c r="H3482" s="590">
        <f>CHOOSE('Output Sheet'!$B$4,'8760 Data'!J3482,'8760 Data'!K3482,'8760 Data'!L3482,'8760 Data'!M3482,'8760 Data'!N3482,'8760 Data'!O3482,'8760 Data'!P3482,'8760 Data'!Q3482,'8760 Data'!R3482,'8760 Data'!S3482,'8760 Data'!T3482,'8760 Data'!U3482)</f>
        <v>0</v>
      </c>
      <c r="I3482" s="591" t="e">
        <f>H3482/'Output Sheet'!$B$8</f>
        <v>#DIV/0!</v>
      </c>
      <c r="J3482" s="596"/>
      <c r="K3482" s="560"/>
      <c r="L3482" s="560"/>
      <c r="M3482" s="560"/>
      <c r="N3482" s="560"/>
      <c r="O3482" s="560"/>
      <c r="P3482" s="560"/>
      <c r="Q3482" s="560"/>
      <c r="R3482" s="560"/>
      <c r="S3482" s="560"/>
      <c r="T3482" s="560"/>
      <c r="U3482" s="560"/>
    </row>
    <row r="3483" spans="1:21">
      <c r="A3483" s="593">
        <f t="shared" si="324"/>
        <v>41420</v>
      </c>
      <c r="B3483" s="594">
        <v>41420.083534722224</v>
      </c>
      <c r="C3483" s="560">
        <f t="shared" si="325"/>
        <v>2013</v>
      </c>
      <c r="D3483" s="560">
        <f t="shared" si="326"/>
        <v>5</v>
      </c>
      <c r="E3483" s="560">
        <f t="shared" si="327"/>
        <v>26</v>
      </c>
      <c r="F3483" s="560">
        <f t="shared" si="328"/>
        <v>2</v>
      </c>
      <c r="G3483" s="595">
        <f t="shared" si="329"/>
        <v>1</v>
      </c>
      <c r="H3483" s="590">
        <f>CHOOSE('Output Sheet'!$B$4,'8760 Data'!J3483,'8760 Data'!K3483,'8760 Data'!L3483,'8760 Data'!M3483,'8760 Data'!N3483,'8760 Data'!O3483,'8760 Data'!P3483,'8760 Data'!Q3483,'8760 Data'!R3483,'8760 Data'!S3483,'8760 Data'!T3483,'8760 Data'!U3483)</f>
        <v>0</v>
      </c>
      <c r="I3483" s="591" t="e">
        <f>H3483/'Output Sheet'!$B$8</f>
        <v>#DIV/0!</v>
      </c>
      <c r="J3483" s="596"/>
      <c r="K3483" s="560"/>
      <c r="L3483" s="560"/>
      <c r="M3483" s="560"/>
      <c r="N3483" s="560"/>
      <c r="O3483" s="560"/>
      <c r="P3483" s="560"/>
      <c r="Q3483" s="560"/>
      <c r="R3483" s="560"/>
      <c r="S3483" s="560"/>
      <c r="T3483" s="560"/>
      <c r="U3483" s="560"/>
    </row>
    <row r="3484" spans="1:21">
      <c r="A3484" s="593">
        <f t="shared" si="324"/>
        <v>41420</v>
      </c>
      <c r="B3484" s="594">
        <v>41420.125201446761</v>
      </c>
      <c r="C3484" s="560">
        <f t="shared" si="325"/>
        <v>2013</v>
      </c>
      <c r="D3484" s="560">
        <f t="shared" si="326"/>
        <v>5</v>
      </c>
      <c r="E3484" s="560">
        <f t="shared" si="327"/>
        <v>26</v>
      </c>
      <c r="F3484" s="560">
        <f t="shared" si="328"/>
        <v>3</v>
      </c>
      <c r="G3484" s="595">
        <f t="shared" si="329"/>
        <v>1</v>
      </c>
      <c r="H3484" s="590">
        <f>CHOOSE('Output Sheet'!$B$4,'8760 Data'!J3484,'8760 Data'!K3484,'8760 Data'!L3484,'8760 Data'!M3484,'8760 Data'!N3484,'8760 Data'!O3484,'8760 Data'!P3484,'8760 Data'!Q3484,'8760 Data'!R3484,'8760 Data'!S3484,'8760 Data'!T3484,'8760 Data'!U3484)</f>
        <v>0</v>
      </c>
      <c r="I3484" s="591" t="e">
        <f>H3484/'Output Sheet'!$B$8</f>
        <v>#DIV/0!</v>
      </c>
      <c r="J3484" s="596"/>
      <c r="K3484" s="560"/>
      <c r="L3484" s="560"/>
      <c r="M3484" s="560"/>
      <c r="N3484" s="560"/>
      <c r="O3484" s="560"/>
      <c r="P3484" s="560"/>
      <c r="Q3484" s="560"/>
      <c r="R3484" s="560"/>
      <c r="S3484" s="560"/>
      <c r="T3484" s="560"/>
      <c r="U3484" s="560"/>
    </row>
    <row r="3485" spans="1:21">
      <c r="A3485" s="593">
        <f t="shared" si="324"/>
        <v>41420</v>
      </c>
      <c r="B3485" s="594">
        <v>41420.166868171298</v>
      </c>
      <c r="C3485" s="560">
        <f t="shared" si="325"/>
        <v>2013</v>
      </c>
      <c r="D3485" s="560">
        <f t="shared" si="326"/>
        <v>5</v>
      </c>
      <c r="E3485" s="560">
        <f t="shared" si="327"/>
        <v>26</v>
      </c>
      <c r="F3485" s="560">
        <f t="shared" si="328"/>
        <v>4</v>
      </c>
      <c r="G3485" s="595">
        <f t="shared" si="329"/>
        <v>1</v>
      </c>
      <c r="H3485" s="590">
        <f>CHOOSE('Output Sheet'!$B$4,'8760 Data'!J3485,'8760 Data'!K3485,'8760 Data'!L3485,'8760 Data'!M3485,'8760 Data'!N3485,'8760 Data'!O3485,'8760 Data'!P3485,'8760 Data'!Q3485,'8760 Data'!R3485,'8760 Data'!S3485,'8760 Data'!T3485,'8760 Data'!U3485)</f>
        <v>0</v>
      </c>
      <c r="I3485" s="591" t="e">
        <f>H3485/'Output Sheet'!$B$8</f>
        <v>#DIV/0!</v>
      </c>
      <c r="J3485" s="596"/>
      <c r="K3485" s="560"/>
      <c r="L3485" s="560"/>
      <c r="M3485" s="560"/>
      <c r="N3485" s="560"/>
      <c r="O3485" s="560"/>
      <c r="P3485" s="560"/>
      <c r="Q3485" s="560"/>
      <c r="R3485" s="560"/>
      <c r="S3485" s="560"/>
      <c r="T3485" s="560"/>
      <c r="U3485" s="560"/>
    </row>
    <row r="3486" spans="1:21">
      <c r="A3486" s="593">
        <f t="shared" si="324"/>
        <v>41420</v>
      </c>
      <c r="B3486" s="594">
        <v>41420.208534895835</v>
      </c>
      <c r="C3486" s="560">
        <f t="shared" si="325"/>
        <v>2013</v>
      </c>
      <c r="D3486" s="560">
        <f t="shared" si="326"/>
        <v>5</v>
      </c>
      <c r="E3486" s="560">
        <f t="shared" si="327"/>
        <v>26</v>
      </c>
      <c r="F3486" s="560">
        <f t="shared" si="328"/>
        <v>5</v>
      </c>
      <c r="G3486" s="595">
        <f t="shared" si="329"/>
        <v>1</v>
      </c>
      <c r="H3486" s="590">
        <f>CHOOSE('Output Sheet'!$B$4,'8760 Data'!J3486,'8760 Data'!K3486,'8760 Data'!L3486,'8760 Data'!M3486,'8760 Data'!N3486,'8760 Data'!O3486,'8760 Data'!P3486,'8760 Data'!Q3486,'8760 Data'!R3486,'8760 Data'!S3486,'8760 Data'!T3486,'8760 Data'!U3486)</f>
        <v>0</v>
      </c>
      <c r="I3486" s="591" t="e">
        <f>H3486/'Output Sheet'!$B$8</f>
        <v>#DIV/0!</v>
      </c>
      <c r="J3486" s="596"/>
      <c r="K3486" s="560"/>
      <c r="L3486" s="560"/>
      <c r="M3486" s="560"/>
      <c r="N3486" s="560"/>
      <c r="O3486" s="560"/>
      <c r="P3486" s="560"/>
      <c r="Q3486" s="560"/>
      <c r="R3486" s="560"/>
      <c r="S3486" s="560"/>
      <c r="T3486" s="560"/>
      <c r="U3486" s="560"/>
    </row>
    <row r="3487" spans="1:21">
      <c r="A3487" s="593">
        <f t="shared" si="324"/>
        <v>41420</v>
      </c>
      <c r="B3487" s="594">
        <v>41420.250201620373</v>
      </c>
      <c r="C3487" s="560">
        <f t="shared" si="325"/>
        <v>2013</v>
      </c>
      <c r="D3487" s="560">
        <f t="shared" si="326"/>
        <v>5</v>
      </c>
      <c r="E3487" s="560">
        <f t="shared" si="327"/>
        <v>26</v>
      </c>
      <c r="F3487" s="560">
        <f t="shared" si="328"/>
        <v>6</v>
      </c>
      <c r="G3487" s="595">
        <f t="shared" si="329"/>
        <v>1</v>
      </c>
      <c r="H3487" s="590">
        <f>CHOOSE('Output Sheet'!$B$4,'8760 Data'!J3487,'8760 Data'!K3487,'8760 Data'!L3487,'8760 Data'!M3487,'8760 Data'!N3487,'8760 Data'!O3487,'8760 Data'!P3487,'8760 Data'!Q3487,'8760 Data'!R3487,'8760 Data'!S3487,'8760 Data'!T3487,'8760 Data'!U3487)</f>
        <v>0</v>
      </c>
      <c r="I3487" s="591" t="e">
        <f>H3487/'Output Sheet'!$B$8</f>
        <v>#DIV/0!</v>
      </c>
      <c r="J3487" s="596"/>
      <c r="K3487" s="560"/>
      <c r="L3487" s="560"/>
      <c r="M3487" s="560"/>
      <c r="N3487" s="560"/>
      <c r="O3487" s="560"/>
      <c r="P3487" s="560"/>
      <c r="Q3487" s="560"/>
      <c r="R3487" s="560"/>
      <c r="S3487" s="560"/>
      <c r="T3487" s="560"/>
      <c r="U3487" s="560"/>
    </row>
    <row r="3488" spans="1:21">
      <c r="A3488" s="593">
        <f t="shared" si="324"/>
        <v>41420</v>
      </c>
      <c r="B3488" s="594">
        <v>41420.29186834491</v>
      </c>
      <c r="C3488" s="560">
        <f t="shared" si="325"/>
        <v>2013</v>
      </c>
      <c r="D3488" s="560">
        <f t="shared" si="326"/>
        <v>5</v>
      </c>
      <c r="E3488" s="560">
        <f t="shared" si="327"/>
        <v>26</v>
      </c>
      <c r="F3488" s="560">
        <f t="shared" si="328"/>
        <v>7</v>
      </c>
      <c r="G3488" s="595">
        <f t="shared" si="329"/>
        <v>1</v>
      </c>
      <c r="H3488" s="590">
        <f>CHOOSE('Output Sheet'!$B$4,'8760 Data'!J3488,'8760 Data'!K3488,'8760 Data'!L3488,'8760 Data'!M3488,'8760 Data'!N3488,'8760 Data'!O3488,'8760 Data'!P3488,'8760 Data'!Q3488,'8760 Data'!R3488,'8760 Data'!S3488,'8760 Data'!T3488,'8760 Data'!U3488)</f>
        <v>0</v>
      </c>
      <c r="I3488" s="591" t="e">
        <f>H3488/'Output Sheet'!$B$8</f>
        <v>#DIV/0!</v>
      </c>
      <c r="J3488" s="596"/>
      <c r="K3488" s="560"/>
      <c r="L3488" s="560"/>
      <c r="M3488" s="560"/>
      <c r="N3488" s="560"/>
      <c r="O3488" s="560"/>
      <c r="P3488" s="560"/>
      <c r="Q3488" s="560"/>
      <c r="R3488" s="560"/>
      <c r="S3488" s="560"/>
      <c r="T3488" s="560"/>
      <c r="U3488" s="560"/>
    </row>
    <row r="3489" spans="1:21">
      <c r="A3489" s="593">
        <f t="shared" si="324"/>
        <v>41420</v>
      </c>
      <c r="B3489" s="594">
        <v>41420.333535069447</v>
      </c>
      <c r="C3489" s="560">
        <f t="shared" si="325"/>
        <v>2013</v>
      </c>
      <c r="D3489" s="560">
        <f t="shared" si="326"/>
        <v>5</v>
      </c>
      <c r="E3489" s="560">
        <f t="shared" si="327"/>
        <v>26</v>
      </c>
      <c r="F3489" s="560">
        <f t="shared" si="328"/>
        <v>8</v>
      </c>
      <c r="G3489" s="595">
        <f t="shared" si="329"/>
        <v>1</v>
      </c>
      <c r="H3489" s="590">
        <f>CHOOSE('Output Sheet'!$B$4,'8760 Data'!J3489,'8760 Data'!K3489,'8760 Data'!L3489,'8760 Data'!M3489,'8760 Data'!N3489,'8760 Data'!O3489,'8760 Data'!P3489,'8760 Data'!Q3489,'8760 Data'!R3489,'8760 Data'!S3489,'8760 Data'!T3489,'8760 Data'!U3489)</f>
        <v>0</v>
      </c>
      <c r="I3489" s="591" t="e">
        <f>H3489/'Output Sheet'!$B$8</f>
        <v>#DIV/0!</v>
      </c>
      <c r="J3489" s="596"/>
      <c r="K3489" s="560"/>
      <c r="L3489" s="560"/>
      <c r="M3489" s="560"/>
      <c r="N3489" s="560"/>
      <c r="O3489" s="560"/>
      <c r="P3489" s="560"/>
      <c r="Q3489" s="560"/>
      <c r="R3489" s="560"/>
      <c r="S3489" s="560"/>
      <c r="T3489" s="560"/>
      <c r="U3489" s="560"/>
    </row>
    <row r="3490" spans="1:21">
      <c r="A3490" s="593">
        <f t="shared" si="324"/>
        <v>41420</v>
      </c>
      <c r="B3490" s="594">
        <v>41420.375201793984</v>
      </c>
      <c r="C3490" s="560">
        <f t="shared" si="325"/>
        <v>2013</v>
      </c>
      <c r="D3490" s="560">
        <f t="shared" si="326"/>
        <v>5</v>
      </c>
      <c r="E3490" s="560">
        <f t="shared" si="327"/>
        <v>26</v>
      </c>
      <c r="F3490" s="560">
        <f t="shared" si="328"/>
        <v>9</v>
      </c>
      <c r="G3490" s="595">
        <f t="shared" si="329"/>
        <v>1</v>
      </c>
      <c r="H3490" s="590">
        <f>CHOOSE('Output Sheet'!$B$4,'8760 Data'!J3490,'8760 Data'!K3490,'8760 Data'!L3490,'8760 Data'!M3490,'8760 Data'!N3490,'8760 Data'!O3490,'8760 Data'!P3490,'8760 Data'!Q3490,'8760 Data'!R3490,'8760 Data'!S3490,'8760 Data'!T3490,'8760 Data'!U3490)</f>
        <v>0</v>
      </c>
      <c r="I3490" s="591" t="e">
        <f>H3490/'Output Sheet'!$B$8</f>
        <v>#DIV/0!</v>
      </c>
      <c r="J3490" s="596"/>
      <c r="K3490" s="560"/>
      <c r="L3490" s="560"/>
      <c r="M3490" s="560"/>
      <c r="N3490" s="560"/>
      <c r="O3490" s="560"/>
      <c r="P3490" s="560"/>
      <c r="Q3490" s="560"/>
      <c r="R3490" s="560"/>
      <c r="S3490" s="560"/>
      <c r="T3490" s="560"/>
      <c r="U3490" s="560"/>
    </row>
    <row r="3491" spans="1:21">
      <c r="A3491" s="593">
        <f t="shared" si="324"/>
        <v>41420</v>
      </c>
      <c r="B3491" s="594">
        <v>41420.416868518521</v>
      </c>
      <c r="C3491" s="560">
        <f t="shared" si="325"/>
        <v>2013</v>
      </c>
      <c r="D3491" s="560">
        <f t="shared" si="326"/>
        <v>5</v>
      </c>
      <c r="E3491" s="560">
        <f t="shared" si="327"/>
        <v>26</v>
      </c>
      <c r="F3491" s="560">
        <f t="shared" si="328"/>
        <v>10</v>
      </c>
      <c r="G3491" s="595">
        <f t="shared" si="329"/>
        <v>1</v>
      </c>
      <c r="H3491" s="590">
        <f>CHOOSE('Output Sheet'!$B$4,'8760 Data'!J3491,'8760 Data'!K3491,'8760 Data'!L3491,'8760 Data'!M3491,'8760 Data'!N3491,'8760 Data'!O3491,'8760 Data'!P3491,'8760 Data'!Q3491,'8760 Data'!R3491,'8760 Data'!S3491,'8760 Data'!T3491,'8760 Data'!U3491)</f>
        <v>0</v>
      </c>
      <c r="I3491" s="591" t="e">
        <f>H3491/'Output Sheet'!$B$8</f>
        <v>#DIV/0!</v>
      </c>
      <c r="J3491" s="596"/>
      <c r="K3491" s="560"/>
      <c r="L3491" s="560"/>
      <c r="M3491" s="560"/>
      <c r="N3491" s="560"/>
      <c r="O3491" s="560"/>
      <c r="P3491" s="560"/>
      <c r="Q3491" s="560"/>
      <c r="R3491" s="560"/>
      <c r="S3491" s="560"/>
      <c r="T3491" s="560"/>
      <c r="U3491" s="560"/>
    </row>
    <row r="3492" spans="1:21">
      <c r="A3492" s="593">
        <f t="shared" si="324"/>
        <v>41420</v>
      </c>
      <c r="B3492" s="594">
        <v>41420.458535243059</v>
      </c>
      <c r="C3492" s="560">
        <f t="shared" si="325"/>
        <v>2013</v>
      </c>
      <c r="D3492" s="560">
        <f t="shared" si="326"/>
        <v>5</v>
      </c>
      <c r="E3492" s="560">
        <f t="shared" si="327"/>
        <v>26</v>
      </c>
      <c r="F3492" s="560">
        <f t="shared" si="328"/>
        <v>11</v>
      </c>
      <c r="G3492" s="595">
        <f t="shared" si="329"/>
        <v>1</v>
      </c>
      <c r="H3492" s="590">
        <f>CHOOSE('Output Sheet'!$B$4,'8760 Data'!J3492,'8760 Data'!K3492,'8760 Data'!L3492,'8760 Data'!M3492,'8760 Data'!N3492,'8760 Data'!O3492,'8760 Data'!P3492,'8760 Data'!Q3492,'8760 Data'!R3492,'8760 Data'!S3492,'8760 Data'!T3492,'8760 Data'!U3492)</f>
        <v>0</v>
      </c>
      <c r="I3492" s="591" t="e">
        <f>H3492/'Output Sheet'!$B$8</f>
        <v>#DIV/0!</v>
      </c>
      <c r="J3492" s="596"/>
      <c r="K3492" s="560"/>
      <c r="L3492" s="560"/>
      <c r="M3492" s="560"/>
      <c r="N3492" s="560"/>
      <c r="O3492" s="560"/>
      <c r="P3492" s="560"/>
      <c r="Q3492" s="560"/>
      <c r="R3492" s="560"/>
      <c r="S3492" s="560"/>
      <c r="T3492" s="560"/>
      <c r="U3492" s="560"/>
    </row>
    <row r="3493" spans="1:21">
      <c r="A3493" s="593">
        <f t="shared" si="324"/>
        <v>41420</v>
      </c>
      <c r="B3493" s="594">
        <v>41420.500201967596</v>
      </c>
      <c r="C3493" s="560">
        <f t="shared" si="325"/>
        <v>2013</v>
      </c>
      <c r="D3493" s="560">
        <f t="shared" si="326"/>
        <v>5</v>
      </c>
      <c r="E3493" s="560">
        <f t="shared" si="327"/>
        <v>26</v>
      </c>
      <c r="F3493" s="560">
        <f t="shared" si="328"/>
        <v>12</v>
      </c>
      <c r="G3493" s="595">
        <f t="shared" si="329"/>
        <v>1</v>
      </c>
      <c r="H3493" s="590">
        <f>CHOOSE('Output Sheet'!$B$4,'8760 Data'!J3493,'8760 Data'!K3493,'8760 Data'!L3493,'8760 Data'!M3493,'8760 Data'!N3493,'8760 Data'!O3493,'8760 Data'!P3493,'8760 Data'!Q3493,'8760 Data'!R3493,'8760 Data'!S3493,'8760 Data'!T3493,'8760 Data'!U3493)</f>
        <v>0</v>
      </c>
      <c r="I3493" s="591" t="e">
        <f>H3493/'Output Sheet'!$B$8</f>
        <v>#DIV/0!</v>
      </c>
      <c r="J3493" s="596"/>
      <c r="K3493" s="560"/>
      <c r="L3493" s="560"/>
      <c r="M3493" s="560"/>
      <c r="N3493" s="560"/>
      <c r="O3493" s="560"/>
      <c r="P3493" s="560"/>
      <c r="Q3493" s="560"/>
      <c r="R3493" s="560"/>
      <c r="S3493" s="560"/>
      <c r="T3493" s="560"/>
      <c r="U3493" s="560"/>
    </row>
    <row r="3494" spans="1:21">
      <c r="A3494" s="593">
        <f t="shared" si="324"/>
        <v>41420</v>
      </c>
      <c r="B3494" s="594">
        <v>41420.541868692133</v>
      </c>
      <c r="C3494" s="560">
        <f t="shared" si="325"/>
        <v>2013</v>
      </c>
      <c r="D3494" s="560">
        <f t="shared" si="326"/>
        <v>5</v>
      </c>
      <c r="E3494" s="560">
        <f t="shared" si="327"/>
        <v>26</v>
      </c>
      <c r="F3494" s="560">
        <f t="shared" si="328"/>
        <v>13</v>
      </c>
      <c r="G3494" s="595">
        <f t="shared" si="329"/>
        <v>1</v>
      </c>
      <c r="H3494" s="590">
        <f>CHOOSE('Output Sheet'!$B$4,'8760 Data'!J3494,'8760 Data'!K3494,'8760 Data'!L3494,'8760 Data'!M3494,'8760 Data'!N3494,'8760 Data'!O3494,'8760 Data'!P3494,'8760 Data'!Q3494,'8760 Data'!R3494,'8760 Data'!S3494,'8760 Data'!T3494,'8760 Data'!U3494)</f>
        <v>0</v>
      </c>
      <c r="I3494" s="591" t="e">
        <f>H3494/'Output Sheet'!$B$8</f>
        <v>#DIV/0!</v>
      </c>
      <c r="J3494" s="596"/>
      <c r="K3494" s="560"/>
      <c r="L3494" s="560"/>
      <c r="M3494" s="560"/>
      <c r="N3494" s="560"/>
      <c r="O3494" s="560"/>
      <c r="P3494" s="560"/>
      <c r="Q3494" s="560"/>
      <c r="R3494" s="560"/>
      <c r="S3494" s="560"/>
      <c r="T3494" s="560"/>
      <c r="U3494" s="560"/>
    </row>
    <row r="3495" spans="1:21">
      <c r="A3495" s="593">
        <f t="shared" si="324"/>
        <v>41420</v>
      </c>
      <c r="B3495" s="594">
        <v>41420.58353541667</v>
      </c>
      <c r="C3495" s="560">
        <f t="shared" si="325"/>
        <v>2013</v>
      </c>
      <c r="D3495" s="560">
        <f t="shared" si="326"/>
        <v>5</v>
      </c>
      <c r="E3495" s="560">
        <f t="shared" si="327"/>
        <v>26</v>
      </c>
      <c r="F3495" s="560">
        <f t="shared" si="328"/>
        <v>14</v>
      </c>
      <c r="G3495" s="595">
        <f t="shared" si="329"/>
        <v>1</v>
      </c>
      <c r="H3495" s="590">
        <f>CHOOSE('Output Sheet'!$B$4,'8760 Data'!J3495,'8760 Data'!K3495,'8760 Data'!L3495,'8760 Data'!M3495,'8760 Data'!N3495,'8760 Data'!O3495,'8760 Data'!P3495,'8760 Data'!Q3495,'8760 Data'!R3495,'8760 Data'!S3495,'8760 Data'!T3495,'8760 Data'!U3495)</f>
        <v>0</v>
      </c>
      <c r="I3495" s="591" t="e">
        <f>H3495/'Output Sheet'!$B$8</f>
        <v>#DIV/0!</v>
      </c>
      <c r="J3495" s="596"/>
      <c r="K3495" s="560"/>
      <c r="L3495" s="560"/>
      <c r="M3495" s="560"/>
      <c r="N3495" s="560"/>
      <c r="O3495" s="560"/>
      <c r="P3495" s="560"/>
      <c r="Q3495" s="560"/>
      <c r="R3495" s="560"/>
      <c r="S3495" s="560"/>
      <c r="T3495" s="560"/>
      <c r="U3495" s="560"/>
    </row>
    <row r="3496" spans="1:21">
      <c r="A3496" s="593">
        <f t="shared" si="324"/>
        <v>41420</v>
      </c>
      <c r="B3496" s="594">
        <v>41420.6252021412</v>
      </c>
      <c r="C3496" s="560">
        <f t="shared" si="325"/>
        <v>2013</v>
      </c>
      <c r="D3496" s="560">
        <f t="shared" si="326"/>
        <v>5</v>
      </c>
      <c r="E3496" s="560">
        <f t="shared" si="327"/>
        <v>26</v>
      </c>
      <c r="F3496" s="560">
        <f t="shared" si="328"/>
        <v>15</v>
      </c>
      <c r="G3496" s="595">
        <f t="shared" si="329"/>
        <v>1</v>
      </c>
      <c r="H3496" s="590">
        <f>CHOOSE('Output Sheet'!$B$4,'8760 Data'!J3496,'8760 Data'!K3496,'8760 Data'!L3496,'8760 Data'!M3496,'8760 Data'!N3496,'8760 Data'!O3496,'8760 Data'!P3496,'8760 Data'!Q3496,'8760 Data'!R3496,'8760 Data'!S3496,'8760 Data'!T3496,'8760 Data'!U3496)</f>
        <v>0</v>
      </c>
      <c r="I3496" s="591" t="e">
        <f>H3496/'Output Sheet'!$B$8</f>
        <v>#DIV/0!</v>
      </c>
      <c r="J3496" s="596"/>
      <c r="K3496" s="560"/>
      <c r="L3496" s="560"/>
      <c r="M3496" s="560"/>
      <c r="N3496" s="560"/>
      <c r="O3496" s="560"/>
      <c r="P3496" s="560"/>
      <c r="Q3496" s="560"/>
      <c r="R3496" s="560"/>
      <c r="S3496" s="560"/>
      <c r="T3496" s="560"/>
      <c r="U3496" s="560"/>
    </row>
    <row r="3497" spans="1:21">
      <c r="A3497" s="593">
        <f t="shared" si="324"/>
        <v>41420</v>
      </c>
      <c r="B3497" s="594">
        <v>41420.666868865737</v>
      </c>
      <c r="C3497" s="560">
        <f t="shared" si="325"/>
        <v>2013</v>
      </c>
      <c r="D3497" s="560">
        <f t="shared" si="326"/>
        <v>5</v>
      </c>
      <c r="E3497" s="560">
        <f t="shared" si="327"/>
        <v>26</v>
      </c>
      <c r="F3497" s="560">
        <f t="shared" si="328"/>
        <v>16</v>
      </c>
      <c r="G3497" s="595">
        <f t="shared" si="329"/>
        <v>1</v>
      </c>
      <c r="H3497" s="590">
        <f>CHOOSE('Output Sheet'!$B$4,'8760 Data'!J3497,'8760 Data'!K3497,'8760 Data'!L3497,'8760 Data'!M3497,'8760 Data'!N3497,'8760 Data'!O3497,'8760 Data'!P3497,'8760 Data'!Q3497,'8760 Data'!R3497,'8760 Data'!S3497,'8760 Data'!T3497,'8760 Data'!U3497)</f>
        <v>0</v>
      </c>
      <c r="I3497" s="591" t="e">
        <f>H3497/'Output Sheet'!$B$8</f>
        <v>#DIV/0!</v>
      </c>
      <c r="J3497" s="596"/>
      <c r="K3497" s="560"/>
      <c r="L3497" s="560"/>
      <c r="M3497" s="560"/>
      <c r="N3497" s="560"/>
      <c r="O3497" s="560"/>
      <c r="P3497" s="560"/>
      <c r="Q3497" s="560"/>
      <c r="R3497" s="560"/>
      <c r="S3497" s="560"/>
      <c r="T3497" s="560"/>
      <c r="U3497" s="560"/>
    </row>
    <row r="3498" spans="1:21">
      <c r="A3498" s="593">
        <f t="shared" si="324"/>
        <v>41420</v>
      </c>
      <c r="B3498" s="594">
        <v>41420.708535590275</v>
      </c>
      <c r="C3498" s="560">
        <f t="shared" si="325"/>
        <v>2013</v>
      </c>
      <c r="D3498" s="560">
        <f t="shared" si="326"/>
        <v>5</v>
      </c>
      <c r="E3498" s="560">
        <f t="shared" si="327"/>
        <v>26</v>
      </c>
      <c r="F3498" s="560">
        <f t="shared" si="328"/>
        <v>17</v>
      </c>
      <c r="G3498" s="595">
        <f t="shared" si="329"/>
        <v>1</v>
      </c>
      <c r="H3498" s="590">
        <f>CHOOSE('Output Sheet'!$B$4,'8760 Data'!J3498,'8760 Data'!K3498,'8760 Data'!L3498,'8760 Data'!M3498,'8760 Data'!N3498,'8760 Data'!O3498,'8760 Data'!P3498,'8760 Data'!Q3498,'8760 Data'!R3498,'8760 Data'!S3498,'8760 Data'!T3498,'8760 Data'!U3498)</f>
        <v>0</v>
      </c>
      <c r="I3498" s="591" t="e">
        <f>H3498/'Output Sheet'!$B$8</f>
        <v>#DIV/0!</v>
      </c>
      <c r="J3498" s="596"/>
      <c r="K3498" s="560"/>
      <c r="L3498" s="560"/>
      <c r="M3498" s="560"/>
      <c r="N3498" s="560"/>
      <c r="O3498" s="560"/>
      <c r="P3498" s="560"/>
      <c r="Q3498" s="560"/>
      <c r="R3498" s="560"/>
      <c r="S3498" s="560"/>
      <c r="T3498" s="560"/>
      <c r="U3498" s="560"/>
    </row>
    <row r="3499" spans="1:21">
      <c r="A3499" s="593">
        <f t="shared" si="324"/>
        <v>41420</v>
      </c>
      <c r="B3499" s="594">
        <v>41420.750202314812</v>
      </c>
      <c r="C3499" s="560">
        <f t="shared" si="325"/>
        <v>2013</v>
      </c>
      <c r="D3499" s="560">
        <f t="shared" si="326"/>
        <v>5</v>
      </c>
      <c r="E3499" s="560">
        <f t="shared" si="327"/>
        <v>26</v>
      </c>
      <c r="F3499" s="560">
        <f t="shared" si="328"/>
        <v>18</v>
      </c>
      <c r="G3499" s="595">
        <f t="shared" si="329"/>
        <v>1</v>
      </c>
      <c r="H3499" s="590">
        <f>CHOOSE('Output Sheet'!$B$4,'8760 Data'!J3499,'8760 Data'!K3499,'8760 Data'!L3499,'8760 Data'!M3499,'8760 Data'!N3499,'8760 Data'!O3499,'8760 Data'!P3499,'8760 Data'!Q3499,'8760 Data'!R3499,'8760 Data'!S3499,'8760 Data'!T3499,'8760 Data'!U3499)</f>
        <v>0</v>
      </c>
      <c r="I3499" s="591" t="e">
        <f>H3499/'Output Sheet'!$B$8</f>
        <v>#DIV/0!</v>
      </c>
      <c r="J3499" s="596"/>
      <c r="K3499" s="560"/>
      <c r="L3499" s="560"/>
      <c r="M3499" s="560"/>
      <c r="N3499" s="560"/>
      <c r="O3499" s="560"/>
      <c r="P3499" s="560"/>
      <c r="Q3499" s="560"/>
      <c r="R3499" s="560"/>
      <c r="S3499" s="560"/>
      <c r="T3499" s="560"/>
      <c r="U3499" s="560"/>
    </row>
    <row r="3500" spans="1:21">
      <c r="A3500" s="593">
        <f t="shared" si="324"/>
        <v>41420</v>
      </c>
      <c r="B3500" s="594">
        <v>41420.791869039349</v>
      </c>
      <c r="C3500" s="560">
        <f t="shared" si="325"/>
        <v>2013</v>
      </c>
      <c r="D3500" s="560">
        <f t="shared" si="326"/>
        <v>5</v>
      </c>
      <c r="E3500" s="560">
        <f t="shared" si="327"/>
        <v>26</v>
      </c>
      <c r="F3500" s="560">
        <f t="shared" si="328"/>
        <v>19</v>
      </c>
      <c r="G3500" s="595">
        <f t="shared" si="329"/>
        <v>1</v>
      </c>
      <c r="H3500" s="590">
        <f>CHOOSE('Output Sheet'!$B$4,'8760 Data'!J3500,'8760 Data'!K3500,'8760 Data'!L3500,'8760 Data'!M3500,'8760 Data'!N3500,'8760 Data'!O3500,'8760 Data'!P3500,'8760 Data'!Q3500,'8760 Data'!R3500,'8760 Data'!S3500,'8760 Data'!T3500,'8760 Data'!U3500)</f>
        <v>0</v>
      </c>
      <c r="I3500" s="591" t="e">
        <f>H3500/'Output Sheet'!$B$8</f>
        <v>#DIV/0!</v>
      </c>
      <c r="J3500" s="596"/>
      <c r="K3500" s="560"/>
      <c r="L3500" s="560"/>
      <c r="M3500" s="560"/>
      <c r="N3500" s="560"/>
      <c r="O3500" s="560"/>
      <c r="P3500" s="560"/>
      <c r="Q3500" s="560"/>
      <c r="R3500" s="560"/>
      <c r="S3500" s="560"/>
      <c r="T3500" s="560"/>
      <c r="U3500" s="560"/>
    </row>
    <row r="3501" spans="1:21">
      <c r="A3501" s="593">
        <f t="shared" si="324"/>
        <v>41420</v>
      </c>
      <c r="B3501" s="594">
        <v>41420.833535763886</v>
      </c>
      <c r="C3501" s="560">
        <f t="shared" si="325"/>
        <v>2013</v>
      </c>
      <c r="D3501" s="560">
        <f t="shared" si="326"/>
        <v>5</v>
      </c>
      <c r="E3501" s="560">
        <f t="shared" si="327"/>
        <v>26</v>
      </c>
      <c r="F3501" s="560">
        <f t="shared" si="328"/>
        <v>20</v>
      </c>
      <c r="G3501" s="595">
        <f t="shared" si="329"/>
        <v>1</v>
      </c>
      <c r="H3501" s="590">
        <f>CHOOSE('Output Sheet'!$B$4,'8760 Data'!J3501,'8760 Data'!K3501,'8760 Data'!L3501,'8760 Data'!M3501,'8760 Data'!N3501,'8760 Data'!O3501,'8760 Data'!P3501,'8760 Data'!Q3501,'8760 Data'!R3501,'8760 Data'!S3501,'8760 Data'!T3501,'8760 Data'!U3501)</f>
        <v>0</v>
      </c>
      <c r="I3501" s="591" t="e">
        <f>H3501/'Output Sheet'!$B$8</f>
        <v>#DIV/0!</v>
      </c>
      <c r="J3501" s="596"/>
      <c r="K3501" s="560"/>
      <c r="L3501" s="560"/>
      <c r="M3501" s="560"/>
      <c r="N3501" s="560"/>
      <c r="O3501" s="560"/>
      <c r="P3501" s="560"/>
      <c r="Q3501" s="560"/>
      <c r="R3501" s="560"/>
      <c r="S3501" s="560"/>
      <c r="T3501" s="560"/>
      <c r="U3501" s="560"/>
    </row>
    <row r="3502" spans="1:21">
      <c r="A3502" s="593">
        <f t="shared" si="324"/>
        <v>41420</v>
      </c>
      <c r="B3502" s="594">
        <v>41420.875202488423</v>
      </c>
      <c r="C3502" s="560">
        <f t="shared" si="325"/>
        <v>2013</v>
      </c>
      <c r="D3502" s="560">
        <f t="shared" si="326"/>
        <v>5</v>
      </c>
      <c r="E3502" s="560">
        <f t="shared" si="327"/>
        <v>26</v>
      </c>
      <c r="F3502" s="560">
        <f t="shared" si="328"/>
        <v>21</v>
      </c>
      <c r="G3502" s="595">
        <f t="shared" si="329"/>
        <v>1</v>
      </c>
      <c r="H3502" s="590">
        <f>CHOOSE('Output Sheet'!$B$4,'8760 Data'!J3502,'8760 Data'!K3502,'8760 Data'!L3502,'8760 Data'!M3502,'8760 Data'!N3502,'8760 Data'!O3502,'8760 Data'!P3502,'8760 Data'!Q3502,'8760 Data'!R3502,'8760 Data'!S3502,'8760 Data'!T3502,'8760 Data'!U3502)</f>
        <v>0</v>
      </c>
      <c r="I3502" s="591" t="e">
        <f>H3502/'Output Sheet'!$B$8</f>
        <v>#DIV/0!</v>
      </c>
      <c r="J3502" s="596"/>
      <c r="K3502" s="560"/>
      <c r="L3502" s="560"/>
      <c r="M3502" s="560"/>
      <c r="N3502" s="560"/>
      <c r="O3502" s="560"/>
      <c r="P3502" s="560"/>
      <c r="Q3502" s="560"/>
      <c r="R3502" s="560"/>
      <c r="S3502" s="560"/>
      <c r="T3502" s="560"/>
      <c r="U3502" s="560"/>
    </row>
    <row r="3503" spans="1:21">
      <c r="A3503" s="593">
        <f t="shared" si="324"/>
        <v>41420</v>
      </c>
      <c r="B3503" s="594">
        <v>41420.916869212961</v>
      </c>
      <c r="C3503" s="560">
        <f t="shared" si="325"/>
        <v>2013</v>
      </c>
      <c r="D3503" s="560">
        <f t="shared" si="326"/>
        <v>5</v>
      </c>
      <c r="E3503" s="560">
        <f t="shared" si="327"/>
        <v>26</v>
      </c>
      <c r="F3503" s="560">
        <f t="shared" si="328"/>
        <v>22</v>
      </c>
      <c r="G3503" s="595">
        <f t="shared" si="329"/>
        <v>1</v>
      </c>
      <c r="H3503" s="590">
        <f>CHOOSE('Output Sheet'!$B$4,'8760 Data'!J3503,'8760 Data'!K3503,'8760 Data'!L3503,'8760 Data'!M3503,'8760 Data'!N3503,'8760 Data'!O3503,'8760 Data'!P3503,'8760 Data'!Q3503,'8760 Data'!R3503,'8760 Data'!S3503,'8760 Data'!T3503,'8760 Data'!U3503)</f>
        <v>0</v>
      </c>
      <c r="I3503" s="591" t="e">
        <f>H3503/'Output Sheet'!$B$8</f>
        <v>#DIV/0!</v>
      </c>
      <c r="J3503" s="596"/>
      <c r="K3503" s="560"/>
      <c r="L3503" s="560"/>
      <c r="M3503" s="560"/>
      <c r="N3503" s="560"/>
      <c r="O3503" s="560"/>
      <c r="P3503" s="560"/>
      <c r="Q3503" s="560"/>
      <c r="R3503" s="560"/>
      <c r="S3503" s="560"/>
      <c r="T3503" s="560"/>
      <c r="U3503" s="560"/>
    </row>
    <row r="3504" spans="1:21">
      <c r="A3504" s="593">
        <f t="shared" si="324"/>
        <v>41420</v>
      </c>
      <c r="B3504" s="594">
        <v>41420.958535937498</v>
      </c>
      <c r="C3504" s="560">
        <f t="shared" si="325"/>
        <v>2013</v>
      </c>
      <c r="D3504" s="560">
        <f t="shared" si="326"/>
        <v>5</v>
      </c>
      <c r="E3504" s="560">
        <f t="shared" si="327"/>
        <v>26</v>
      </c>
      <c r="F3504" s="560">
        <f t="shared" si="328"/>
        <v>23</v>
      </c>
      <c r="G3504" s="595">
        <f t="shared" si="329"/>
        <v>1</v>
      </c>
      <c r="H3504" s="590">
        <f>CHOOSE('Output Sheet'!$B$4,'8760 Data'!J3504,'8760 Data'!K3504,'8760 Data'!L3504,'8760 Data'!M3504,'8760 Data'!N3504,'8760 Data'!O3504,'8760 Data'!P3504,'8760 Data'!Q3504,'8760 Data'!R3504,'8760 Data'!S3504,'8760 Data'!T3504,'8760 Data'!U3504)</f>
        <v>0</v>
      </c>
      <c r="I3504" s="591" t="e">
        <f>H3504/'Output Sheet'!$B$8</f>
        <v>#DIV/0!</v>
      </c>
      <c r="J3504" s="596"/>
      <c r="K3504" s="560"/>
      <c r="L3504" s="560"/>
      <c r="M3504" s="560"/>
      <c r="N3504" s="560"/>
      <c r="O3504" s="560"/>
      <c r="P3504" s="560"/>
      <c r="Q3504" s="560"/>
      <c r="R3504" s="560"/>
      <c r="S3504" s="560"/>
      <c r="T3504" s="560"/>
      <c r="U3504" s="560"/>
    </row>
    <row r="3505" spans="1:21">
      <c r="A3505" s="593">
        <f t="shared" si="324"/>
        <v>41421</v>
      </c>
      <c r="B3505" s="594">
        <v>41421.000202662035</v>
      </c>
      <c r="C3505" s="560">
        <f t="shared" si="325"/>
        <v>2013</v>
      </c>
      <c r="D3505" s="560">
        <f t="shared" si="326"/>
        <v>5</v>
      </c>
      <c r="E3505" s="560">
        <f t="shared" si="327"/>
        <v>27</v>
      </c>
      <c r="F3505" s="560">
        <f t="shared" si="328"/>
        <v>24</v>
      </c>
      <c r="G3505" s="595">
        <f t="shared" si="329"/>
        <v>2</v>
      </c>
      <c r="H3505" s="590">
        <f>CHOOSE('Output Sheet'!$B$4,'8760 Data'!J3505,'8760 Data'!K3505,'8760 Data'!L3505,'8760 Data'!M3505,'8760 Data'!N3505,'8760 Data'!O3505,'8760 Data'!P3505,'8760 Data'!Q3505,'8760 Data'!R3505,'8760 Data'!S3505,'8760 Data'!T3505,'8760 Data'!U3505)</f>
        <v>0</v>
      </c>
      <c r="I3505" s="591" t="e">
        <f>H3505/'Output Sheet'!$B$8</f>
        <v>#DIV/0!</v>
      </c>
      <c r="J3505" s="596"/>
      <c r="K3505" s="560"/>
      <c r="L3505" s="560"/>
      <c r="M3505" s="560"/>
      <c r="N3505" s="560"/>
      <c r="O3505" s="560"/>
      <c r="P3505" s="560"/>
      <c r="Q3505" s="560"/>
      <c r="R3505" s="560"/>
      <c r="S3505" s="560"/>
      <c r="T3505" s="560"/>
      <c r="U3505" s="560"/>
    </row>
    <row r="3506" spans="1:21">
      <c r="A3506" s="593">
        <f t="shared" si="324"/>
        <v>41421</v>
      </c>
      <c r="B3506" s="594">
        <v>41421.041869386572</v>
      </c>
      <c r="C3506" s="560">
        <f t="shared" si="325"/>
        <v>2013</v>
      </c>
      <c r="D3506" s="560">
        <f t="shared" si="326"/>
        <v>5</v>
      </c>
      <c r="E3506" s="560">
        <f t="shared" si="327"/>
        <v>27</v>
      </c>
      <c r="F3506" s="560">
        <f t="shared" si="328"/>
        <v>1</v>
      </c>
      <c r="G3506" s="595">
        <f t="shared" si="329"/>
        <v>2</v>
      </c>
      <c r="H3506" s="590">
        <f>CHOOSE('Output Sheet'!$B$4,'8760 Data'!J3506,'8760 Data'!K3506,'8760 Data'!L3506,'8760 Data'!M3506,'8760 Data'!N3506,'8760 Data'!O3506,'8760 Data'!P3506,'8760 Data'!Q3506,'8760 Data'!R3506,'8760 Data'!S3506,'8760 Data'!T3506,'8760 Data'!U3506)</f>
        <v>0</v>
      </c>
      <c r="I3506" s="591" t="e">
        <f>H3506/'Output Sheet'!$B$8</f>
        <v>#DIV/0!</v>
      </c>
      <c r="J3506" s="596"/>
      <c r="K3506" s="560"/>
      <c r="L3506" s="560"/>
      <c r="M3506" s="560"/>
      <c r="N3506" s="560"/>
      <c r="O3506" s="560"/>
      <c r="P3506" s="560"/>
      <c r="Q3506" s="560"/>
      <c r="R3506" s="560"/>
      <c r="S3506" s="560"/>
      <c r="T3506" s="560"/>
      <c r="U3506" s="560"/>
    </row>
    <row r="3507" spans="1:21">
      <c r="A3507" s="593">
        <f t="shared" si="324"/>
        <v>41421</v>
      </c>
      <c r="B3507" s="594">
        <v>41421.083536111109</v>
      </c>
      <c r="C3507" s="560">
        <f t="shared" si="325"/>
        <v>2013</v>
      </c>
      <c r="D3507" s="560">
        <f t="shared" si="326"/>
        <v>5</v>
      </c>
      <c r="E3507" s="560">
        <f t="shared" si="327"/>
        <v>27</v>
      </c>
      <c r="F3507" s="560">
        <f t="shared" si="328"/>
        <v>2</v>
      </c>
      <c r="G3507" s="595">
        <f t="shared" si="329"/>
        <v>2</v>
      </c>
      <c r="H3507" s="590">
        <f>CHOOSE('Output Sheet'!$B$4,'8760 Data'!J3507,'8760 Data'!K3507,'8760 Data'!L3507,'8760 Data'!M3507,'8760 Data'!N3507,'8760 Data'!O3507,'8760 Data'!P3507,'8760 Data'!Q3507,'8760 Data'!R3507,'8760 Data'!S3507,'8760 Data'!T3507,'8760 Data'!U3507)</f>
        <v>0</v>
      </c>
      <c r="I3507" s="591" t="e">
        <f>H3507/'Output Sheet'!$B$8</f>
        <v>#DIV/0!</v>
      </c>
      <c r="J3507" s="596"/>
      <c r="K3507" s="560"/>
      <c r="L3507" s="560"/>
      <c r="M3507" s="560"/>
      <c r="N3507" s="560"/>
      <c r="O3507" s="560"/>
      <c r="P3507" s="560"/>
      <c r="Q3507" s="560"/>
      <c r="R3507" s="560"/>
      <c r="S3507" s="560"/>
      <c r="T3507" s="560"/>
      <c r="U3507" s="560"/>
    </row>
    <row r="3508" spans="1:21">
      <c r="A3508" s="593">
        <f t="shared" si="324"/>
        <v>41421</v>
      </c>
      <c r="B3508" s="594">
        <v>41421.125202835647</v>
      </c>
      <c r="C3508" s="560">
        <f t="shared" si="325"/>
        <v>2013</v>
      </c>
      <c r="D3508" s="560">
        <f t="shared" si="326"/>
        <v>5</v>
      </c>
      <c r="E3508" s="560">
        <f t="shared" si="327"/>
        <v>27</v>
      </c>
      <c r="F3508" s="560">
        <f t="shared" si="328"/>
        <v>3</v>
      </c>
      <c r="G3508" s="595">
        <f t="shared" si="329"/>
        <v>2</v>
      </c>
      <c r="H3508" s="590">
        <f>CHOOSE('Output Sheet'!$B$4,'8760 Data'!J3508,'8760 Data'!K3508,'8760 Data'!L3508,'8760 Data'!M3508,'8760 Data'!N3508,'8760 Data'!O3508,'8760 Data'!P3508,'8760 Data'!Q3508,'8760 Data'!R3508,'8760 Data'!S3508,'8760 Data'!T3508,'8760 Data'!U3508)</f>
        <v>0</v>
      </c>
      <c r="I3508" s="591" t="e">
        <f>H3508/'Output Sheet'!$B$8</f>
        <v>#DIV/0!</v>
      </c>
      <c r="J3508" s="596"/>
      <c r="K3508" s="560"/>
      <c r="L3508" s="560"/>
      <c r="M3508" s="560"/>
      <c r="N3508" s="560"/>
      <c r="O3508" s="560"/>
      <c r="P3508" s="560"/>
      <c r="Q3508" s="560"/>
      <c r="R3508" s="560"/>
      <c r="S3508" s="560"/>
      <c r="T3508" s="560"/>
      <c r="U3508" s="560"/>
    </row>
    <row r="3509" spans="1:21">
      <c r="A3509" s="593">
        <f t="shared" si="324"/>
        <v>41421</v>
      </c>
      <c r="B3509" s="594">
        <v>41421.166869560184</v>
      </c>
      <c r="C3509" s="560">
        <f t="shared" si="325"/>
        <v>2013</v>
      </c>
      <c r="D3509" s="560">
        <f t="shared" si="326"/>
        <v>5</v>
      </c>
      <c r="E3509" s="560">
        <f t="shared" si="327"/>
        <v>27</v>
      </c>
      <c r="F3509" s="560">
        <f t="shared" si="328"/>
        <v>4</v>
      </c>
      <c r="G3509" s="595">
        <f t="shared" si="329"/>
        <v>2</v>
      </c>
      <c r="H3509" s="590">
        <f>CHOOSE('Output Sheet'!$B$4,'8760 Data'!J3509,'8760 Data'!K3509,'8760 Data'!L3509,'8760 Data'!M3509,'8760 Data'!N3509,'8760 Data'!O3509,'8760 Data'!P3509,'8760 Data'!Q3509,'8760 Data'!R3509,'8760 Data'!S3509,'8760 Data'!T3509,'8760 Data'!U3509)</f>
        <v>0</v>
      </c>
      <c r="I3509" s="591" t="e">
        <f>H3509/'Output Sheet'!$B$8</f>
        <v>#DIV/0!</v>
      </c>
      <c r="J3509" s="596"/>
      <c r="K3509" s="560"/>
      <c r="L3509" s="560"/>
      <c r="M3509" s="560"/>
      <c r="N3509" s="560"/>
      <c r="O3509" s="560"/>
      <c r="P3509" s="560"/>
      <c r="Q3509" s="560"/>
      <c r="R3509" s="560"/>
      <c r="S3509" s="560"/>
      <c r="T3509" s="560"/>
      <c r="U3509" s="560"/>
    </row>
    <row r="3510" spans="1:21">
      <c r="A3510" s="593">
        <f t="shared" si="324"/>
        <v>41421</v>
      </c>
      <c r="B3510" s="594">
        <v>41421.208536284721</v>
      </c>
      <c r="C3510" s="560">
        <f t="shared" si="325"/>
        <v>2013</v>
      </c>
      <c r="D3510" s="560">
        <f t="shared" si="326"/>
        <v>5</v>
      </c>
      <c r="E3510" s="560">
        <f t="shared" si="327"/>
        <v>27</v>
      </c>
      <c r="F3510" s="560">
        <f t="shared" si="328"/>
        <v>5</v>
      </c>
      <c r="G3510" s="595">
        <f t="shared" si="329"/>
        <v>2</v>
      </c>
      <c r="H3510" s="590">
        <f>CHOOSE('Output Sheet'!$B$4,'8760 Data'!J3510,'8760 Data'!K3510,'8760 Data'!L3510,'8760 Data'!M3510,'8760 Data'!N3510,'8760 Data'!O3510,'8760 Data'!P3510,'8760 Data'!Q3510,'8760 Data'!R3510,'8760 Data'!S3510,'8760 Data'!T3510,'8760 Data'!U3510)</f>
        <v>0</v>
      </c>
      <c r="I3510" s="591" t="e">
        <f>H3510/'Output Sheet'!$B$8</f>
        <v>#DIV/0!</v>
      </c>
      <c r="J3510" s="596"/>
      <c r="K3510" s="560"/>
      <c r="L3510" s="560"/>
      <c r="M3510" s="560"/>
      <c r="N3510" s="560"/>
      <c r="O3510" s="560"/>
      <c r="P3510" s="560"/>
      <c r="Q3510" s="560"/>
      <c r="R3510" s="560"/>
      <c r="S3510" s="560"/>
      <c r="T3510" s="560"/>
      <c r="U3510" s="560"/>
    </row>
    <row r="3511" spans="1:21">
      <c r="A3511" s="593">
        <f t="shared" si="324"/>
        <v>41421</v>
      </c>
      <c r="B3511" s="594">
        <v>41421.250203009258</v>
      </c>
      <c r="C3511" s="560">
        <f t="shared" si="325"/>
        <v>2013</v>
      </c>
      <c r="D3511" s="560">
        <f t="shared" si="326"/>
        <v>5</v>
      </c>
      <c r="E3511" s="560">
        <f t="shared" si="327"/>
        <v>27</v>
      </c>
      <c r="F3511" s="560">
        <f t="shared" si="328"/>
        <v>6</v>
      </c>
      <c r="G3511" s="595">
        <f t="shared" si="329"/>
        <v>2</v>
      </c>
      <c r="H3511" s="590">
        <f>CHOOSE('Output Sheet'!$B$4,'8760 Data'!J3511,'8760 Data'!K3511,'8760 Data'!L3511,'8760 Data'!M3511,'8760 Data'!N3511,'8760 Data'!O3511,'8760 Data'!P3511,'8760 Data'!Q3511,'8760 Data'!R3511,'8760 Data'!S3511,'8760 Data'!T3511,'8760 Data'!U3511)</f>
        <v>0</v>
      </c>
      <c r="I3511" s="591" t="e">
        <f>H3511/'Output Sheet'!$B$8</f>
        <v>#DIV/0!</v>
      </c>
      <c r="J3511" s="596"/>
      <c r="K3511" s="560"/>
      <c r="L3511" s="560"/>
      <c r="M3511" s="560"/>
      <c r="N3511" s="560"/>
      <c r="O3511" s="560"/>
      <c r="P3511" s="560"/>
      <c r="Q3511" s="560"/>
      <c r="R3511" s="560"/>
      <c r="S3511" s="560"/>
      <c r="T3511" s="560"/>
      <c r="U3511" s="560"/>
    </row>
    <row r="3512" spans="1:21">
      <c r="A3512" s="593">
        <f t="shared" si="324"/>
        <v>41421</v>
      </c>
      <c r="B3512" s="594">
        <v>41421.291869733795</v>
      </c>
      <c r="C3512" s="560">
        <f t="shared" si="325"/>
        <v>2013</v>
      </c>
      <c r="D3512" s="560">
        <f t="shared" si="326"/>
        <v>5</v>
      </c>
      <c r="E3512" s="560">
        <f t="shared" si="327"/>
        <v>27</v>
      </c>
      <c r="F3512" s="560">
        <f t="shared" si="328"/>
        <v>7</v>
      </c>
      <c r="G3512" s="595">
        <f t="shared" si="329"/>
        <v>2</v>
      </c>
      <c r="H3512" s="590">
        <f>CHOOSE('Output Sheet'!$B$4,'8760 Data'!J3512,'8760 Data'!K3512,'8760 Data'!L3512,'8760 Data'!M3512,'8760 Data'!N3512,'8760 Data'!O3512,'8760 Data'!P3512,'8760 Data'!Q3512,'8760 Data'!R3512,'8760 Data'!S3512,'8760 Data'!T3512,'8760 Data'!U3512)</f>
        <v>0</v>
      </c>
      <c r="I3512" s="591" t="e">
        <f>H3512/'Output Sheet'!$B$8</f>
        <v>#DIV/0!</v>
      </c>
      <c r="J3512" s="596"/>
      <c r="K3512" s="560"/>
      <c r="L3512" s="560"/>
      <c r="M3512" s="560"/>
      <c r="N3512" s="560"/>
      <c r="O3512" s="560"/>
      <c r="P3512" s="560"/>
      <c r="Q3512" s="560"/>
      <c r="R3512" s="560"/>
      <c r="S3512" s="560"/>
      <c r="T3512" s="560"/>
      <c r="U3512" s="560"/>
    </row>
    <row r="3513" spans="1:21">
      <c r="A3513" s="593">
        <f t="shared" si="324"/>
        <v>41421</v>
      </c>
      <c r="B3513" s="594">
        <v>41421.333536458333</v>
      </c>
      <c r="C3513" s="560">
        <f t="shared" si="325"/>
        <v>2013</v>
      </c>
      <c r="D3513" s="560">
        <f t="shared" si="326"/>
        <v>5</v>
      </c>
      <c r="E3513" s="560">
        <f t="shared" si="327"/>
        <v>27</v>
      </c>
      <c r="F3513" s="560">
        <f t="shared" si="328"/>
        <v>8</v>
      </c>
      <c r="G3513" s="595">
        <f t="shared" si="329"/>
        <v>2</v>
      </c>
      <c r="H3513" s="590">
        <f>CHOOSE('Output Sheet'!$B$4,'8760 Data'!J3513,'8760 Data'!K3513,'8760 Data'!L3513,'8760 Data'!M3513,'8760 Data'!N3513,'8760 Data'!O3513,'8760 Data'!P3513,'8760 Data'!Q3513,'8760 Data'!R3513,'8760 Data'!S3513,'8760 Data'!T3513,'8760 Data'!U3513)</f>
        <v>0</v>
      </c>
      <c r="I3513" s="591" t="e">
        <f>H3513/'Output Sheet'!$B$8</f>
        <v>#DIV/0!</v>
      </c>
      <c r="J3513" s="596"/>
      <c r="K3513" s="560"/>
      <c r="L3513" s="560"/>
      <c r="M3513" s="560"/>
      <c r="N3513" s="560"/>
      <c r="O3513" s="560"/>
      <c r="P3513" s="560"/>
      <c r="Q3513" s="560"/>
      <c r="R3513" s="560"/>
      <c r="S3513" s="560"/>
      <c r="T3513" s="560"/>
      <c r="U3513" s="560"/>
    </row>
    <row r="3514" spans="1:21">
      <c r="A3514" s="593">
        <f t="shared" si="324"/>
        <v>41421</v>
      </c>
      <c r="B3514" s="594">
        <v>41421.37520318287</v>
      </c>
      <c r="C3514" s="560">
        <f t="shared" si="325"/>
        <v>2013</v>
      </c>
      <c r="D3514" s="560">
        <f t="shared" si="326"/>
        <v>5</v>
      </c>
      <c r="E3514" s="560">
        <f t="shared" si="327"/>
        <v>27</v>
      </c>
      <c r="F3514" s="560">
        <f t="shared" si="328"/>
        <v>9</v>
      </c>
      <c r="G3514" s="595">
        <f t="shared" si="329"/>
        <v>2</v>
      </c>
      <c r="H3514" s="590">
        <f>CHOOSE('Output Sheet'!$B$4,'8760 Data'!J3514,'8760 Data'!K3514,'8760 Data'!L3514,'8760 Data'!M3514,'8760 Data'!N3514,'8760 Data'!O3514,'8760 Data'!P3514,'8760 Data'!Q3514,'8760 Data'!R3514,'8760 Data'!S3514,'8760 Data'!T3514,'8760 Data'!U3514)</f>
        <v>0</v>
      </c>
      <c r="I3514" s="591" t="e">
        <f>H3514/'Output Sheet'!$B$8</f>
        <v>#DIV/0!</v>
      </c>
      <c r="J3514" s="596"/>
      <c r="K3514" s="560"/>
      <c r="L3514" s="560"/>
      <c r="M3514" s="560"/>
      <c r="N3514" s="560"/>
      <c r="O3514" s="560"/>
      <c r="P3514" s="560"/>
      <c r="Q3514" s="560"/>
      <c r="R3514" s="560"/>
      <c r="S3514" s="560"/>
      <c r="T3514" s="560"/>
      <c r="U3514" s="560"/>
    </row>
    <row r="3515" spans="1:21">
      <c r="A3515" s="593">
        <f t="shared" si="324"/>
        <v>41421</v>
      </c>
      <c r="B3515" s="594">
        <v>41421.416869907407</v>
      </c>
      <c r="C3515" s="560">
        <f t="shared" si="325"/>
        <v>2013</v>
      </c>
      <c r="D3515" s="560">
        <f t="shared" si="326"/>
        <v>5</v>
      </c>
      <c r="E3515" s="560">
        <f t="shared" si="327"/>
        <v>27</v>
      </c>
      <c r="F3515" s="560">
        <f t="shared" si="328"/>
        <v>10</v>
      </c>
      <c r="G3515" s="595">
        <f t="shared" si="329"/>
        <v>2</v>
      </c>
      <c r="H3515" s="590">
        <f>CHOOSE('Output Sheet'!$B$4,'8760 Data'!J3515,'8760 Data'!K3515,'8760 Data'!L3515,'8760 Data'!M3515,'8760 Data'!N3515,'8760 Data'!O3515,'8760 Data'!P3515,'8760 Data'!Q3515,'8760 Data'!R3515,'8760 Data'!S3515,'8760 Data'!T3515,'8760 Data'!U3515)</f>
        <v>0</v>
      </c>
      <c r="I3515" s="591" t="e">
        <f>H3515/'Output Sheet'!$B$8</f>
        <v>#DIV/0!</v>
      </c>
      <c r="J3515" s="596"/>
      <c r="K3515" s="560"/>
      <c r="L3515" s="560"/>
      <c r="M3515" s="560"/>
      <c r="N3515" s="560"/>
      <c r="O3515" s="560"/>
      <c r="P3515" s="560"/>
      <c r="Q3515" s="560"/>
      <c r="R3515" s="560"/>
      <c r="S3515" s="560"/>
      <c r="T3515" s="560"/>
      <c r="U3515" s="560"/>
    </row>
    <row r="3516" spans="1:21">
      <c r="A3516" s="593">
        <f t="shared" si="324"/>
        <v>41421</v>
      </c>
      <c r="B3516" s="594">
        <v>41421.458536631944</v>
      </c>
      <c r="C3516" s="560">
        <f t="shared" si="325"/>
        <v>2013</v>
      </c>
      <c r="D3516" s="560">
        <f t="shared" si="326"/>
        <v>5</v>
      </c>
      <c r="E3516" s="560">
        <f t="shared" si="327"/>
        <v>27</v>
      </c>
      <c r="F3516" s="560">
        <f t="shared" si="328"/>
        <v>11</v>
      </c>
      <c r="G3516" s="595">
        <f t="shared" si="329"/>
        <v>2</v>
      </c>
      <c r="H3516" s="590">
        <f>CHOOSE('Output Sheet'!$B$4,'8760 Data'!J3516,'8760 Data'!K3516,'8760 Data'!L3516,'8760 Data'!M3516,'8760 Data'!N3516,'8760 Data'!O3516,'8760 Data'!P3516,'8760 Data'!Q3516,'8760 Data'!R3516,'8760 Data'!S3516,'8760 Data'!T3516,'8760 Data'!U3516)</f>
        <v>0</v>
      </c>
      <c r="I3516" s="591" t="e">
        <f>H3516/'Output Sheet'!$B$8</f>
        <v>#DIV/0!</v>
      </c>
      <c r="J3516" s="596"/>
      <c r="K3516" s="560"/>
      <c r="L3516" s="560"/>
      <c r="M3516" s="560"/>
      <c r="N3516" s="560"/>
      <c r="O3516" s="560"/>
      <c r="P3516" s="560"/>
      <c r="Q3516" s="560"/>
      <c r="R3516" s="560"/>
      <c r="S3516" s="560"/>
      <c r="T3516" s="560"/>
      <c r="U3516" s="560"/>
    </row>
    <row r="3517" spans="1:21">
      <c r="A3517" s="593">
        <f t="shared" si="324"/>
        <v>41421</v>
      </c>
      <c r="B3517" s="594">
        <v>41421.500203356482</v>
      </c>
      <c r="C3517" s="560">
        <f t="shared" si="325"/>
        <v>2013</v>
      </c>
      <c r="D3517" s="560">
        <f t="shared" si="326"/>
        <v>5</v>
      </c>
      <c r="E3517" s="560">
        <f t="shared" si="327"/>
        <v>27</v>
      </c>
      <c r="F3517" s="560">
        <f t="shared" si="328"/>
        <v>12</v>
      </c>
      <c r="G3517" s="595">
        <f t="shared" si="329"/>
        <v>2</v>
      </c>
      <c r="H3517" s="590">
        <f>CHOOSE('Output Sheet'!$B$4,'8760 Data'!J3517,'8760 Data'!K3517,'8760 Data'!L3517,'8760 Data'!M3517,'8760 Data'!N3517,'8760 Data'!O3517,'8760 Data'!P3517,'8760 Data'!Q3517,'8760 Data'!R3517,'8760 Data'!S3517,'8760 Data'!T3517,'8760 Data'!U3517)</f>
        <v>0</v>
      </c>
      <c r="I3517" s="591" t="e">
        <f>H3517/'Output Sheet'!$B$8</f>
        <v>#DIV/0!</v>
      </c>
      <c r="J3517" s="596"/>
      <c r="K3517" s="560"/>
      <c r="L3517" s="560"/>
      <c r="M3517" s="560"/>
      <c r="N3517" s="560"/>
      <c r="O3517" s="560"/>
      <c r="P3517" s="560"/>
      <c r="Q3517" s="560"/>
      <c r="R3517" s="560"/>
      <c r="S3517" s="560"/>
      <c r="T3517" s="560"/>
      <c r="U3517" s="560"/>
    </row>
    <row r="3518" spans="1:21">
      <c r="A3518" s="593">
        <f t="shared" si="324"/>
        <v>41421</v>
      </c>
      <c r="B3518" s="594">
        <v>41421.541870081019</v>
      </c>
      <c r="C3518" s="560">
        <f t="shared" si="325"/>
        <v>2013</v>
      </c>
      <c r="D3518" s="560">
        <f t="shared" si="326"/>
        <v>5</v>
      </c>
      <c r="E3518" s="560">
        <f t="shared" si="327"/>
        <v>27</v>
      </c>
      <c r="F3518" s="560">
        <f t="shared" si="328"/>
        <v>13</v>
      </c>
      <c r="G3518" s="595">
        <f t="shared" si="329"/>
        <v>2</v>
      </c>
      <c r="H3518" s="590">
        <f>CHOOSE('Output Sheet'!$B$4,'8760 Data'!J3518,'8760 Data'!K3518,'8760 Data'!L3518,'8760 Data'!M3518,'8760 Data'!N3518,'8760 Data'!O3518,'8760 Data'!P3518,'8760 Data'!Q3518,'8760 Data'!R3518,'8760 Data'!S3518,'8760 Data'!T3518,'8760 Data'!U3518)</f>
        <v>0</v>
      </c>
      <c r="I3518" s="591" t="e">
        <f>H3518/'Output Sheet'!$B$8</f>
        <v>#DIV/0!</v>
      </c>
      <c r="J3518" s="596"/>
      <c r="K3518" s="560"/>
      <c r="L3518" s="560"/>
      <c r="M3518" s="560"/>
      <c r="N3518" s="560"/>
      <c r="O3518" s="560"/>
      <c r="P3518" s="560"/>
      <c r="Q3518" s="560"/>
      <c r="R3518" s="560"/>
      <c r="S3518" s="560"/>
      <c r="T3518" s="560"/>
      <c r="U3518" s="560"/>
    </row>
    <row r="3519" spans="1:21">
      <c r="A3519" s="593">
        <f t="shared" si="324"/>
        <v>41421</v>
      </c>
      <c r="B3519" s="594">
        <v>41421.583536805556</v>
      </c>
      <c r="C3519" s="560">
        <f t="shared" si="325"/>
        <v>2013</v>
      </c>
      <c r="D3519" s="560">
        <f t="shared" si="326"/>
        <v>5</v>
      </c>
      <c r="E3519" s="560">
        <f t="shared" si="327"/>
        <v>27</v>
      </c>
      <c r="F3519" s="560">
        <f t="shared" si="328"/>
        <v>14</v>
      </c>
      <c r="G3519" s="595">
        <f t="shared" si="329"/>
        <v>2</v>
      </c>
      <c r="H3519" s="590">
        <f>CHOOSE('Output Sheet'!$B$4,'8760 Data'!J3519,'8760 Data'!K3519,'8760 Data'!L3519,'8760 Data'!M3519,'8760 Data'!N3519,'8760 Data'!O3519,'8760 Data'!P3519,'8760 Data'!Q3519,'8760 Data'!R3519,'8760 Data'!S3519,'8760 Data'!T3519,'8760 Data'!U3519)</f>
        <v>0</v>
      </c>
      <c r="I3519" s="591" t="e">
        <f>H3519/'Output Sheet'!$B$8</f>
        <v>#DIV/0!</v>
      </c>
      <c r="J3519" s="596"/>
      <c r="K3519" s="560"/>
      <c r="L3519" s="560"/>
      <c r="M3519" s="560"/>
      <c r="N3519" s="560"/>
      <c r="O3519" s="560"/>
      <c r="P3519" s="560"/>
      <c r="Q3519" s="560"/>
      <c r="R3519" s="560"/>
      <c r="S3519" s="560"/>
      <c r="T3519" s="560"/>
      <c r="U3519" s="560"/>
    </row>
    <row r="3520" spans="1:21">
      <c r="A3520" s="593">
        <f t="shared" si="324"/>
        <v>41421</v>
      </c>
      <c r="B3520" s="594">
        <v>41421.625203530093</v>
      </c>
      <c r="C3520" s="560">
        <f t="shared" si="325"/>
        <v>2013</v>
      </c>
      <c r="D3520" s="560">
        <f t="shared" si="326"/>
        <v>5</v>
      </c>
      <c r="E3520" s="560">
        <f t="shared" si="327"/>
        <v>27</v>
      </c>
      <c r="F3520" s="560">
        <f t="shared" si="328"/>
        <v>15</v>
      </c>
      <c r="G3520" s="595">
        <f t="shared" si="329"/>
        <v>2</v>
      </c>
      <c r="H3520" s="590">
        <f>CHOOSE('Output Sheet'!$B$4,'8760 Data'!J3520,'8760 Data'!K3520,'8760 Data'!L3520,'8760 Data'!M3520,'8760 Data'!N3520,'8760 Data'!O3520,'8760 Data'!P3520,'8760 Data'!Q3520,'8760 Data'!R3520,'8760 Data'!S3520,'8760 Data'!T3520,'8760 Data'!U3520)</f>
        <v>0</v>
      </c>
      <c r="I3520" s="591" t="e">
        <f>H3520/'Output Sheet'!$B$8</f>
        <v>#DIV/0!</v>
      </c>
      <c r="J3520" s="596"/>
      <c r="K3520" s="560"/>
      <c r="L3520" s="560"/>
      <c r="M3520" s="560"/>
      <c r="N3520" s="560"/>
      <c r="O3520" s="560"/>
      <c r="P3520" s="560"/>
      <c r="Q3520" s="560"/>
      <c r="R3520" s="560"/>
      <c r="S3520" s="560"/>
      <c r="T3520" s="560"/>
      <c r="U3520" s="560"/>
    </row>
    <row r="3521" spans="1:21">
      <c r="A3521" s="593">
        <f t="shared" si="324"/>
        <v>41421</v>
      </c>
      <c r="B3521" s="594">
        <v>41421.66687025463</v>
      </c>
      <c r="C3521" s="560">
        <f t="shared" si="325"/>
        <v>2013</v>
      </c>
      <c r="D3521" s="560">
        <f t="shared" si="326"/>
        <v>5</v>
      </c>
      <c r="E3521" s="560">
        <f t="shared" si="327"/>
        <v>27</v>
      </c>
      <c r="F3521" s="560">
        <f t="shared" si="328"/>
        <v>16</v>
      </c>
      <c r="G3521" s="595">
        <f t="shared" si="329"/>
        <v>2</v>
      </c>
      <c r="H3521" s="590">
        <f>CHOOSE('Output Sheet'!$B$4,'8760 Data'!J3521,'8760 Data'!K3521,'8760 Data'!L3521,'8760 Data'!M3521,'8760 Data'!N3521,'8760 Data'!O3521,'8760 Data'!P3521,'8760 Data'!Q3521,'8760 Data'!R3521,'8760 Data'!S3521,'8760 Data'!T3521,'8760 Data'!U3521)</f>
        <v>0</v>
      </c>
      <c r="I3521" s="591" t="e">
        <f>H3521/'Output Sheet'!$B$8</f>
        <v>#DIV/0!</v>
      </c>
      <c r="J3521" s="596"/>
      <c r="K3521" s="560"/>
      <c r="L3521" s="560"/>
      <c r="M3521" s="560"/>
      <c r="N3521" s="560"/>
      <c r="O3521" s="560"/>
      <c r="P3521" s="560"/>
      <c r="Q3521" s="560"/>
      <c r="R3521" s="560"/>
      <c r="S3521" s="560"/>
      <c r="T3521" s="560"/>
      <c r="U3521" s="560"/>
    </row>
    <row r="3522" spans="1:21">
      <c r="A3522" s="593">
        <f t="shared" si="324"/>
        <v>41421</v>
      </c>
      <c r="B3522" s="594">
        <v>41421.708536979168</v>
      </c>
      <c r="C3522" s="560">
        <f t="shared" si="325"/>
        <v>2013</v>
      </c>
      <c r="D3522" s="560">
        <f t="shared" si="326"/>
        <v>5</v>
      </c>
      <c r="E3522" s="560">
        <f t="shared" si="327"/>
        <v>27</v>
      </c>
      <c r="F3522" s="560">
        <f t="shared" si="328"/>
        <v>17</v>
      </c>
      <c r="G3522" s="595">
        <f t="shared" si="329"/>
        <v>2</v>
      </c>
      <c r="H3522" s="590">
        <f>CHOOSE('Output Sheet'!$B$4,'8760 Data'!J3522,'8760 Data'!K3522,'8760 Data'!L3522,'8760 Data'!M3522,'8760 Data'!N3522,'8760 Data'!O3522,'8760 Data'!P3522,'8760 Data'!Q3522,'8760 Data'!R3522,'8760 Data'!S3522,'8760 Data'!T3522,'8760 Data'!U3522)</f>
        <v>0</v>
      </c>
      <c r="I3522" s="591" t="e">
        <f>H3522/'Output Sheet'!$B$8</f>
        <v>#DIV/0!</v>
      </c>
      <c r="J3522" s="596"/>
      <c r="K3522" s="560"/>
      <c r="L3522" s="560"/>
      <c r="M3522" s="560"/>
      <c r="N3522" s="560"/>
      <c r="O3522" s="560"/>
      <c r="P3522" s="560"/>
      <c r="Q3522" s="560"/>
      <c r="R3522" s="560"/>
      <c r="S3522" s="560"/>
      <c r="T3522" s="560"/>
      <c r="U3522" s="560"/>
    </row>
    <row r="3523" spans="1:21">
      <c r="A3523" s="593">
        <f t="shared" ref="A3523:A3586" si="330">DATE(C3523,D3523,E3523)</f>
        <v>41421</v>
      </c>
      <c r="B3523" s="594">
        <v>41421.750203703705</v>
      </c>
      <c r="C3523" s="560">
        <f t="shared" ref="C3523:C3586" si="331">YEAR(B3523)</f>
        <v>2013</v>
      </c>
      <c r="D3523" s="560">
        <f t="shared" ref="D3523:D3586" si="332">MONTH(B3523)</f>
        <v>5</v>
      </c>
      <c r="E3523" s="560">
        <f t="shared" ref="E3523:E3586" si="333">DAY(B3523)</f>
        <v>27</v>
      </c>
      <c r="F3523" s="560">
        <f t="shared" ref="F3523:F3586" si="334">IF(HOUR(B3523)&lt;&gt;0,HOUR(B3523),24)</f>
        <v>18</v>
      </c>
      <c r="G3523" s="595">
        <f t="shared" ref="G3523:G3586" si="335">WEEKDAY(B3523,1)</f>
        <v>2</v>
      </c>
      <c r="H3523" s="590">
        <f>CHOOSE('Output Sheet'!$B$4,'8760 Data'!J3523,'8760 Data'!K3523,'8760 Data'!L3523,'8760 Data'!M3523,'8760 Data'!N3523,'8760 Data'!O3523,'8760 Data'!P3523,'8760 Data'!Q3523,'8760 Data'!R3523,'8760 Data'!S3523,'8760 Data'!T3523,'8760 Data'!U3523)</f>
        <v>0</v>
      </c>
      <c r="I3523" s="591" t="e">
        <f>H3523/'Output Sheet'!$B$8</f>
        <v>#DIV/0!</v>
      </c>
      <c r="J3523" s="596"/>
      <c r="K3523" s="560"/>
      <c r="L3523" s="560"/>
      <c r="M3523" s="560"/>
      <c r="N3523" s="560"/>
      <c r="O3523" s="560"/>
      <c r="P3523" s="560"/>
      <c r="Q3523" s="560"/>
      <c r="R3523" s="560"/>
      <c r="S3523" s="560"/>
      <c r="T3523" s="560"/>
      <c r="U3523" s="560"/>
    </row>
    <row r="3524" spans="1:21">
      <c r="A3524" s="593">
        <f t="shared" si="330"/>
        <v>41421</v>
      </c>
      <c r="B3524" s="594">
        <v>41421.791870428242</v>
      </c>
      <c r="C3524" s="560">
        <f t="shared" si="331"/>
        <v>2013</v>
      </c>
      <c r="D3524" s="560">
        <f t="shared" si="332"/>
        <v>5</v>
      </c>
      <c r="E3524" s="560">
        <f t="shared" si="333"/>
        <v>27</v>
      </c>
      <c r="F3524" s="560">
        <f t="shared" si="334"/>
        <v>19</v>
      </c>
      <c r="G3524" s="595">
        <f t="shared" si="335"/>
        <v>2</v>
      </c>
      <c r="H3524" s="590">
        <f>CHOOSE('Output Sheet'!$B$4,'8760 Data'!J3524,'8760 Data'!K3524,'8760 Data'!L3524,'8760 Data'!M3524,'8760 Data'!N3524,'8760 Data'!O3524,'8760 Data'!P3524,'8760 Data'!Q3524,'8760 Data'!R3524,'8760 Data'!S3524,'8760 Data'!T3524,'8760 Data'!U3524)</f>
        <v>0</v>
      </c>
      <c r="I3524" s="591" t="e">
        <f>H3524/'Output Sheet'!$B$8</f>
        <v>#DIV/0!</v>
      </c>
      <c r="J3524" s="596"/>
      <c r="K3524" s="560"/>
      <c r="L3524" s="560"/>
      <c r="M3524" s="560"/>
      <c r="N3524" s="560"/>
      <c r="O3524" s="560"/>
      <c r="P3524" s="560"/>
      <c r="Q3524" s="560"/>
      <c r="R3524" s="560"/>
      <c r="S3524" s="560"/>
      <c r="T3524" s="560"/>
      <c r="U3524" s="560"/>
    </row>
    <row r="3525" spans="1:21">
      <c r="A3525" s="593">
        <f t="shared" si="330"/>
        <v>41421</v>
      </c>
      <c r="B3525" s="594">
        <v>41421.833537152779</v>
      </c>
      <c r="C3525" s="560">
        <f t="shared" si="331"/>
        <v>2013</v>
      </c>
      <c r="D3525" s="560">
        <f t="shared" si="332"/>
        <v>5</v>
      </c>
      <c r="E3525" s="560">
        <f t="shared" si="333"/>
        <v>27</v>
      </c>
      <c r="F3525" s="560">
        <f t="shared" si="334"/>
        <v>20</v>
      </c>
      <c r="G3525" s="595">
        <f t="shared" si="335"/>
        <v>2</v>
      </c>
      <c r="H3525" s="590">
        <f>CHOOSE('Output Sheet'!$B$4,'8760 Data'!J3525,'8760 Data'!K3525,'8760 Data'!L3525,'8760 Data'!M3525,'8760 Data'!N3525,'8760 Data'!O3525,'8760 Data'!P3525,'8760 Data'!Q3525,'8760 Data'!R3525,'8760 Data'!S3525,'8760 Data'!T3525,'8760 Data'!U3525)</f>
        <v>0</v>
      </c>
      <c r="I3525" s="591" t="e">
        <f>H3525/'Output Sheet'!$B$8</f>
        <v>#DIV/0!</v>
      </c>
      <c r="J3525" s="596"/>
      <c r="K3525" s="560"/>
      <c r="L3525" s="560"/>
      <c r="M3525" s="560"/>
      <c r="N3525" s="560"/>
      <c r="O3525" s="560"/>
      <c r="P3525" s="560"/>
      <c r="Q3525" s="560"/>
      <c r="R3525" s="560"/>
      <c r="S3525" s="560"/>
      <c r="T3525" s="560"/>
      <c r="U3525" s="560"/>
    </row>
    <row r="3526" spans="1:21">
      <c r="A3526" s="593">
        <f t="shared" si="330"/>
        <v>41421</v>
      </c>
      <c r="B3526" s="594">
        <v>41421.875203877316</v>
      </c>
      <c r="C3526" s="560">
        <f t="shared" si="331"/>
        <v>2013</v>
      </c>
      <c r="D3526" s="560">
        <f t="shared" si="332"/>
        <v>5</v>
      </c>
      <c r="E3526" s="560">
        <f t="shared" si="333"/>
        <v>27</v>
      </c>
      <c r="F3526" s="560">
        <f t="shared" si="334"/>
        <v>21</v>
      </c>
      <c r="G3526" s="595">
        <f t="shared" si="335"/>
        <v>2</v>
      </c>
      <c r="H3526" s="590">
        <f>CHOOSE('Output Sheet'!$B$4,'8760 Data'!J3526,'8760 Data'!K3526,'8760 Data'!L3526,'8760 Data'!M3526,'8760 Data'!N3526,'8760 Data'!O3526,'8760 Data'!P3526,'8760 Data'!Q3526,'8760 Data'!R3526,'8760 Data'!S3526,'8760 Data'!T3526,'8760 Data'!U3526)</f>
        <v>0</v>
      </c>
      <c r="I3526" s="591" t="e">
        <f>H3526/'Output Sheet'!$B$8</f>
        <v>#DIV/0!</v>
      </c>
      <c r="J3526" s="596"/>
      <c r="K3526" s="560"/>
      <c r="L3526" s="560"/>
      <c r="M3526" s="560"/>
      <c r="N3526" s="560"/>
      <c r="O3526" s="560"/>
      <c r="P3526" s="560"/>
      <c r="Q3526" s="560"/>
      <c r="R3526" s="560"/>
      <c r="S3526" s="560"/>
      <c r="T3526" s="560"/>
      <c r="U3526" s="560"/>
    </row>
    <row r="3527" spans="1:21">
      <c r="A3527" s="593">
        <f t="shared" si="330"/>
        <v>41421</v>
      </c>
      <c r="B3527" s="594">
        <v>41421.916870601854</v>
      </c>
      <c r="C3527" s="560">
        <f t="shared" si="331"/>
        <v>2013</v>
      </c>
      <c r="D3527" s="560">
        <f t="shared" si="332"/>
        <v>5</v>
      </c>
      <c r="E3527" s="560">
        <f t="shared" si="333"/>
        <v>27</v>
      </c>
      <c r="F3527" s="560">
        <f t="shared" si="334"/>
        <v>22</v>
      </c>
      <c r="G3527" s="595">
        <f t="shared" si="335"/>
        <v>2</v>
      </c>
      <c r="H3527" s="590">
        <f>CHOOSE('Output Sheet'!$B$4,'8760 Data'!J3527,'8760 Data'!K3527,'8760 Data'!L3527,'8760 Data'!M3527,'8760 Data'!N3527,'8760 Data'!O3527,'8760 Data'!P3527,'8760 Data'!Q3527,'8760 Data'!R3527,'8760 Data'!S3527,'8760 Data'!T3527,'8760 Data'!U3527)</f>
        <v>0</v>
      </c>
      <c r="I3527" s="591" t="e">
        <f>H3527/'Output Sheet'!$B$8</f>
        <v>#DIV/0!</v>
      </c>
      <c r="J3527" s="596"/>
      <c r="K3527" s="560"/>
      <c r="L3527" s="560"/>
      <c r="M3527" s="560"/>
      <c r="N3527" s="560"/>
      <c r="O3527" s="560"/>
      <c r="P3527" s="560"/>
      <c r="Q3527" s="560"/>
      <c r="R3527" s="560"/>
      <c r="S3527" s="560"/>
      <c r="T3527" s="560"/>
      <c r="U3527" s="560"/>
    </row>
    <row r="3528" spans="1:21">
      <c r="A3528" s="593">
        <f t="shared" si="330"/>
        <v>41421</v>
      </c>
      <c r="B3528" s="594">
        <v>41421.958537326391</v>
      </c>
      <c r="C3528" s="560">
        <f t="shared" si="331"/>
        <v>2013</v>
      </c>
      <c r="D3528" s="560">
        <f t="shared" si="332"/>
        <v>5</v>
      </c>
      <c r="E3528" s="560">
        <f t="shared" si="333"/>
        <v>27</v>
      </c>
      <c r="F3528" s="560">
        <f t="shared" si="334"/>
        <v>23</v>
      </c>
      <c r="G3528" s="595">
        <f t="shared" si="335"/>
        <v>2</v>
      </c>
      <c r="H3528" s="590">
        <f>CHOOSE('Output Sheet'!$B$4,'8760 Data'!J3528,'8760 Data'!K3528,'8760 Data'!L3528,'8760 Data'!M3528,'8760 Data'!N3528,'8760 Data'!O3528,'8760 Data'!P3528,'8760 Data'!Q3528,'8760 Data'!R3528,'8760 Data'!S3528,'8760 Data'!T3528,'8760 Data'!U3528)</f>
        <v>0</v>
      </c>
      <c r="I3528" s="591" t="e">
        <f>H3528/'Output Sheet'!$B$8</f>
        <v>#DIV/0!</v>
      </c>
      <c r="J3528" s="596"/>
      <c r="K3528" s="560"/>
      <c r="L3528" s="560"/>
      <c r="M3528" s="560"/>
      <c r="N3528" s="560"/>
      <c r="O3528" s="560"/>
      <c r="P3528" s="560"/>
      <c r="Q3528" s="560"/>
      <c r="R3528" s="560"/>
      <c r="S3528" s="560"/>
      <c r="T3528" s="560"/>
      <c r="U3528" s="560"/>
    </row>
    <row r="3529" spans="1:21">
      <c r="A3529" s="593">
        <f t="shared" si="330"/>
        <v>41422</v>
      </c>
      <c r="B3529" s="594">
        <v>41422.000204050928</v>
      </c>
      <c r="C3529" s="560">
        <f t="shared" si="331"/>
        <v>2013</v>
      </c>
      <c r="D3529" s="560">
        <f t="shared" si="332"/>
        <v>5</v>
      </c>
      <c r="E3529" s="560">
        <f t="shared" si="333"/>
        <v>28</v>
      </c>
      <c r="F3529" s="560">
        <f t="shared" si="334"/>
        <v>24</v>
      </c>
      <c r="G3529" s="595">
        <f t="shared" si="335"/>
        <v>3</v>
      </c>
      <c r="H3529" s="590">
        <f>CHOOSE('Output Sheet'!$B$4,'8760 Data'!J3529,'8760 Data'!K3529,'8760 Data'!L3529,'8760 Data'!M3529,'8760 Data'!N3529,'8760 Data'!O3529,'8760 Data'!P3529,'8760 Data'!Q3529,'8760 Data'!R3529,'8760 Data'!S3529,'8760 Data'!T3529,'8760 Data'!U3529)</f>
        <v>0</v>
      </c>
      <c r="I3529" s="591" t="e">
        <f>H3529/'Output Sheet'!$B$8</f>
        <v>#DIV/0!</v>
      </c>
      <c r="J3529" s="596"/>
      <c r="K3529" s="560"/>
      <c r="L3529" s="560"/>
      <c r="M3529" s="560"/>
      <c r="N3529" s="560"/>
      <c r="O3529" s="560"/>
      <c r="P3529" s="560"/>
      <c r="Q3529" s="560"/>
      <c r="R3529" s="560"/>
      <c r="S3529" s="560"/>
      <c r="T3529" s="560"/>
      <c r="U3529" s="560"/>
    </row>
    <row r="3530" spans="1:21">
      <c r="A3530" s="593">
        <f t="shared" si="330"/>
        <v>41422</v>
      </c>
      <c r="B3530" s="594">
        <v>41422.041870775465</v>
      </c>
      <c r="C3530" s="560">
        <f t="shared" si="331"/>
        <v>2013</v>
      </c>
      <c r="D3530" s="560">
        <f t="shared" si="332"/>
        <v>5</v>
      </c>
      <c r="E3530" s="560">
        <f t="shared" si="333"/>
        <v>28</v>
      </c>
      <c r="F3530" s="560">
        <f t="shared" si="334"/>
        <v>1</v>
      </c>
      <c r="G3530" s="595">
        <f t="shared" si="335"/>
        <v>3</v>
      </c>
      <c r="H3530" s="590">
        <f>CHOOSE('Output Sheet'!$B$4,'8760 Data'!J3530,'8760 Data'!K3530,'8760 Data'!L3530,'8760 Data'!M3530,'8760 Data'!N3530,'8760 Data'!O3530,'8760 Data'!P3530,'8760 Data'!Q3530,'8760 Data'!R3530,'8760 Data'!S3530,'8760 Data'!T3530,'8760 Data'!U3530)</f>
        <v>0</v>
      </c>
      <c r="I3530" s="591" t="e">
        <f>H3530/'Output Sheet'!$B$8</f>
        <v>#DIV/0!</v>
      </c>
      <c r="J3530" s="596"/>
      <c r="K3530" s="560"/>
      <c r="L3530" s="560"/>
      <c r="M3530" s="560"/>
      <c r="N3530" s="560"/>
      <c r="O3530" s="560"/>
      <c r="P3530" s="560"/>
      <c r="Q3530" s="560"/>
      <c r="R3530" s="560"/>
      <c r="S3530" s="560"/>
      <c r="T3530" s="560"/>
      <c r="U3530" s="560"/>
    </row>
    <row r="3531" spans="1:21">
      <c r="A3531" s="593">
        <f t="shared" si="330"/>
        <v>41422</v>
      </c>
      <c r="B3531" s="594">
        <v>41422.083537500002</v>
      </c>
      <c r="C3531" s="560">
        <f t="shared" si="331"/>
        <v>2013</v>
      </c>
      <c r="D3531" s="560">
        <f t="shared" si="332"/>
        <v>5</v>
      </c>
      <c r="E3531" s="560">
        <f t="shared" si="333"/>
        <v>28</v>
      </c>
      <c r="F3531" s="560">
        <f t="shared" si="334"/>
        <v>2</v>
      </c>
      <c r="G3531" s="595">
        <f t="shared" si="335"/>
        <v>3</v>
      </c>
      <c r="H3531" s="590">
        <f>CHOOSE('Output Sheet'!$B$4,'8760 Data'!J3531,'8760 Data'!K3531,'8760 Data'!L3531,'8760 Data'!M3531,'8760 Data'!N3531,'8760 Data'!O3531,'8760 Data'!P3531,'8760 Data'!Q3531,'8760 Data'!R3531,'8760 Data'!S3531,'8760 Data'!T3531,'8760 Data'!U3531)</f>
        <v>0</v>
      </c>
      <c r="I3531" s="591" t="e">
        <f>H3531/'Output Sheet'!$B$8</f>
        <v>#DIV/0!</v>
      </c>
      <c r="J3531" s="596"/>
      <c r="K3531" s="560"/>
      <c r="L3531" s="560"/>
      <c r="M3531" s="560"/>
      <c r="N3531" s="560"/>
      <c r="O3531" s="560"/>
      <c r="P3531" s="560"/>
      <c r="Q3531" s="560"/>
      <c r="R3531" s="560"/>
      <c r="S3531" s="560"/>
      <c r="T3531" s="560"/>
      <c r="U3531" s="560"/>
    </row>
    <row r="3532" spans="1:21">
      <c r="A3532" s="593">
        <f t="shared" si="330"/>
        <v>41422</v>
      </c>
      <c r="B3532" s="594">
        <v>41422.12520422454</v>
      </c>
      <c r="C3532" s="560">
        <f t="shared" si="331"/>
        <v>2013</v>
      </c>
      <c r="D3532" s="560">
        <f t="shared" si="332"/>
        <v>5</v>
      </c>
      <c r="E3532" s="560">
        <f t="shared" si="333"/>
        <v>28</v>
      </c>
      <c r="F3532" s="560">
        <f t="shared" si="334"/>
        <v>3</v>
      </c>
      <c r="G3532" s="595">
        <f t="shared" si="335"/>
        <v>3</v>
      </c>
      <c r="H3532" s="590">
        <f>CHOOSE('Output Sheet'!$B$4,'8760 Data'!J3532,'8760 Data'!K3532,'8760 Data'!L3532,'8760 Data'!M3532,'8760 Data'!N3532,'8760 Data'!O3532,'8760 Data'!P3532,'8760 Data'!Q3532,'8760 Data'!R3532,'8760 Data'!S3532,'8760 Data'!T3532,'8760 Data'!U3532)</f>
        <v>0</v>
      </c>
      <c r="I3532" s="591" t="e">
        <f>H3532/'Output Sheet'!$B$8</f>
        <v>#DIV/0!</v>
      </c>
      <c r="J3532" s="596"/>
      <c r="K3532" s="560"/>
      <c r="L3532" s="560"/>
      <c r="M3532" s="560"/>
      <c r="N3532" s="560"/>
      <c r="O3532" s="560"/>
      <c r="P3532" s="560"/>
      <c r="Q3532" s="560"/>
      <c r="R3532" s="560"/>
      <c r="S3532" s="560"/>
      <c r="T3532" s="560"/>
      <c r="U3532" s="560"/>
    </row>
    <row r="3533" spans="1:21">
      <c r="A3533" s="593">
        <f t="shared" si="330"/>
        <v>41422</v>
      </c>
      <c r="B3533" s="594">
        <v>41422.166870949077</v>
      </c>
      <c r="C3533" s="560">
        <f t="shared" si="331"/>
        <v>2013</v>
      </c>
      <c r="D3533" s="560">
        <f t="shared" si="332"/>
        <v>5</v>
      </c>
      <c r="E3533" s="560">
        <f t="shared" si="333"/>
        <v>28</v>
      </c>
      <c r="F3533" s="560">
        <f t="shared" si="334"/>
        <v>4</v>
      </c>
      <c r="G3533" s="595">
        <f t="shared" si="335"/>
        <v>3</v>
      </c>
      <c r="H3533" s="590">
        <f>CHOOSE('Output Sheet'!$B$4,'8760 Data'!J3533,'8760 Data'!K3533,'8760 Data'!L3533,'8760 Data'!M3533,'8760 Data'!N3533,'8760 Data'!O3533,'8760 Data'!P3533,'8760 Data'!Q3533,'8760 Data'!R3533,'8760 Data'!S3533,'8760 Data'!T3533,'8760 Data'!U3533)</f>
        <v>0</v>
      </c>
      <c r="I3533" s="591" t="e">
        <f>H3533/'Output Sheet'!$B$8</f>
        <v>#DIV/0!</v>
      </c>
      <c r="J3533" s="596"/>
      <c r="K3533" s="560"/>
      <c r="L3533" s="560"/>
      <c r="M3533" s="560"/>
      <c r="N3533" s="560"/>
      <c r="O3533" s="560"/>
      <c r="P3533" s="560"/>
      <c r="Q3533" s="560"/>
      <c r="R3533" s="560"/>
      <c r="S3533" s="560"/>
      <c r="T3533" s="560"/>
      <c r="U3533" s="560"/>
    </row>
    <row r="3534" spans="1:21">
      <c r="A3534" s="593">
        <f t="shared" si="330"/>
        <v>41422</v>
      </c>
      <c r="B3534" s="594">
        <v>41422.208537673614</v>
      </c>
      <c r="C3534" s="560">
        <f t="shared" si="331"/>
        <v>2013</v>
      </c>
      <c r="D3534" s="560">
        <f t="shared" si="332"/>
        <v>5</v>
      </c>
      <c r="E3534" s="560">
        <f t="shared" si="333"/>
        <v>28</v>
      </c>
      <c r="F3534" s="560">
        <f t="shared" si="334"/>
        <v>5</v>
      </c>
      <c r="G3534" s="595">
        <f t="shared" si="335"/>
        <v>3</v>
      </c>
      <c r="H3534" s="590">
        <f>CHOOSE('Output Sheet'!$B$4,'8760 Data'!J3534,'8760 Data'!K3534,'8760 Data'!L3534,'8760 Data'!M3534,'8760 Data'!N3534,'8760 Data'!O3534,'8760 Data'!P3534,'8760 Data'!Q3534,'8760 Data'!R3534,'8760 Data'!S3534,'8760 Data'!T3534,'8760 Data'!U3534)</f>
        <v>0</v>
      </c>
      <c r="I3534" s="591" t="e">
        <f>H3534/'Output Sheet'!$B$8</f>
        <v>#DIV/0!</v>
      </c>
      <c r="J3534" s="596"/>
      <c r="K3534" s="560"/>
      <c r="L3534" s="560"/>
      <c r="M3534" s="560"/>
      <c r="N3534" s="560"/>
      <c r="O3534" s="560"/>
      <c r="P3534" s="560"/>
      <c r="Q3534" s="560"/>
      <c r="R3534" s="560"/>
      <c r="S3534" s="560"/>
      <c r="T3534" s="560"/>
      <c r="U3534" s="560"/>
    </row>
    <row r="3535" spans="1:21">
      <c r="A3535" s="593">
        <f t="shared" si="330"/>
        <v>41422</v>
      </c>
      <c r="B3535" s="594">
        <v>41422.250204398151</v>
      </c>
      <c r="C3535" s="560">
        <f t="shared" si="331"/>
        <v>2013</v>
      </c>
      <c r="D3535" s="560">
        <f t="shared" si="332"/>
        <v>5</v>
      </c>
      <c r="E3535" s="560">
        <f t="shared" si="333"/>
        <v>28</v>
      </c>
      <c r="F3535" s="560">
        <f t="shared" si="334"/>
        <v>6</v>
      </c>
      <c r="G3535" s="595">
        <f t="shared" si="335"/>
        <v>3</v>
      </c>
      <c r="H3535" s="590">
        <f>CHOOSE('Output Sheet'!$B$4,'8760 Data'!J3535,'8760 Data'!K3535,'8760 Data'!L3535,'8760 Data'!M3535,'8760 Data'!N3535,'8760 Data'!O3535,'8760 Data'!P3535,'8760 Data'!Q3535,'8760 Data'!R3535,'8760 Data'!S3535,'8760 Data'!T3535,'8760 Data'!U3535)</f>
        <v>0</v>
      </c>
      <c r="I3535" s="591" t="e">
        <f>H3535/'Output Sheet'!$B$8</f>
        <v>#DIV/0!</v>
      </c>
      <c r="J3535" s="596"/>
      <c r="K3535" s="560"/>
      <c r="L3535" s="560"/>
      <c r="M3535" s="560"/>
      <c r="N3535" s="560"/>
      <c r="O3535" s="560"/>
      <c r="P3535" s="560"/>
      <c r="Q3535" s="560"/>
      <c r="R3535" s="560"/>
      <c r="S3535" s="560"/>
      <c r="T3535" s="560"/>
      <c r="U3535" s="560"/>
    </row>
    <row r="3536" spans="1:21">
      <c r="A3536" s="593">
        <f t="shared" si="330"/>
        <v>41422</v>
      </c>
      <c r="B3536" s="594">
        <v>41422.291871122688</v>
      </c>
      <c r="C3536" s="560">
        <f t="shared" si="331"/>
        <v>2013</v>
      </c>
      <c r="D3536" s="560">
        <f t="shared" si="332"/>
        <v>5</v>
      </c>
      <c r="E3536" s="560">
        <f t="shared" si="333"/>
        <v>28</v>
      </c>
      <c r="F3536" s="560">
        <f t="shared" si="334"/>
        <v>7</v>
      </c>
      <c r="G3536" s="595">
        <f t="shared" si="335"/>
        <v>3</v>
      </c>
      <c r="H3536" s="590">
        <f>CHOOSE('Output Sheet'!$B$4,'8760 Data'!J3536,'8760 Data'!K3536,'8760 Data'!L3536,'8760 Data'!M3536,'8760 Data'!N3536,'8760 Data'!O3536,'8760 Data'!P3536,'8760 Data'!Q3536,'8760 Data'!R3536,'8760 Data'!S3536,'8760 Data'!T3536,'8760 Data'!U3536)</f>
        <v>0</v>
      </c>
      <c r="I3536" s="591" t="e">
        <f>H3536/'Output Sheet'!$B$8</f>
        <v>#DIV/0!</v>
      </c>
      <c r="J3536" s="596"/>
      <c r="K3536" s="560"/>
      <c r="L3536" s="560"/>
      <c r="M3536" s="560"/>
      <c r="N3536" s="560"/>
      <c r="O3536" s="560"/>
      <c r="P3536" s="560"/>
      <c r="Q3536" s="560"/>
      <c r="R3536" s="560"/>
      <c r="S3536" s="560"/>
      <c r="T3536" s="560"/>
      <c r="U3536" s="560"/>
    </row>
    <row r="3537" spans="1:21">
      <c r="A3537" s="593">
        <f t="shared" si="330"/>
        <v>41422</v>
      </c>
      <c r="B3537" s="594">
        <v>41422.333537847226</v>
      </c>
      <c r="C3537" s="560">
        <f t="shared" si="331"/>
        <v>2013</v>
      </c>
      <c r="D3537" s="560">
        <f t="shared" si="332"/>
        <v>5</v>
      </c>
      <c r="E3537" s="560">
        <f t="shared" si="333"/>
        <v>28</v>
      </c>
      <c r="F3537" s="560">
        <f t="shared" si="334"/>
        <v>8</v>
      </c>
      <c r="G3537" s="595">
        <f t="shared" si="335"/>
        <v>3</v>
      </c>
      <c r="H3537" s="590">
        <f>CHOOSE('Output Sheet'!$B$4,'8760 Data'!J3537,'8760 Data'!K3537,'8760 Data'!L3537,'8760 Data'!M3537,'8760 Data'!N3537,'8760 Data'!O3537,'8760 Data'!P3537,'8760 Data'!Q3537,'8760 Data'!R3537,'8760 Data'!S3537,'8760 Data'!T3537,'8760 Data'!U3537)</f>
        <v>0</v>
      </c>
      <c r="I3537" s="591" t="e">
        <f>H3537/'Output Sheet'!$B$8</f>
        <v>#DIV/0!</v>
      </c>
      <c r="J3537" s="596"/>
      <c r="K3537" s="560"/>
      <c r="L3537" s="560"/>
      <c r="M3537" s="560"/>
      <c r="N3537" s="560"/>
      <c r="O3537" s="560"/>
      <c r="P3537" s="560"/>
      <c r="Q3537" s="560"/>
      <c r="R3537" s="560"/>
      <c r="S3537" s="560"/>
      <c r="T3537" s="560"/>
      <c r="U3537" s="560"/>
    </row>
    <row r="3538" spans="1:21">
      <c r="A3538" s="593">
        <f t="shared" si="330"/>
        <v>41422</v>
      </c>
      <c r="B3538" s="594">
        <v>41422.375204571763</v>
      </c>
      <c r="C3538" s="560">
        <f t="shared" si="331"/>
        <v>2013</v>
      </c>
      <c r="D3538" s="560">
        <f t="shared" si="332"/>
        <v>5</v>
      </c>
      <c r="E3538" s="560">
        <f t="shared" si="333"/>
        <v>28</v>
      </c>
      <c r="F3538" s="560">
        <f t="shared" si="334"/>
        <v>9</v>
      </c>
      <c r="G3538" s="595">
        <f t="shared" si="335"/>
        <v>3</v>
      </c>
      <c r="H3538" s="590">
        <f>CHOOSE('Output Sheet'!$B$4,'8760 Data'!J3538,'8760 Data'!K3538,'8760 Data'!L3538,'8760 Data'!M3538,'8760 Data'!N3538,'8760 Data'!O3538,'8760 Data'!P3538,'8760 Data'!Q3538,'8760 Data'!R3538,'8760 Data'!S3538,'8760 Data'!T3538,'8760 Data'!U3538)</f>
        <v>0</v>
      </c>
      <c r="I3538" s="591" t="e">
        <f>H3538/'Output Sheet'!$B$8</f>
        <v>#DIV/0!</v>
      </c>
      <c r="J3538" s="596"/>
      <c r="K3538" s="560"/>
      <c r="L3538" s="560"/>
      <c r="M3538" s="560"/>
      <c r="N3538" s="560"/>
      <c r="O3538" s="560"/>
      <c r="P3538" s="560"/>
      <c r="Q3538" s="560"/>
      <c r="R3538" s="560"/>
      <c r="S3538" s="560"/>
      <c r="T3538" s="560"/>
      <c r="U3538" s="560"/>
    </row>
    <row r="3539" spans="1:21">
      <c r="A3539" s="593">
        <f t="shared" si="330"/>
        <v>41422</v>
      </c>
      <c r="B3539" s="594">
        <v>41422.416871296293</v>
      </c>
      <c r="C3539" s="560">
        <f t="shared" si="331"/>
        <v>2013</v>
      </c>
      <c r="D3539" s="560">
        <f t="shared" si="332"/>
        <v>5</v>
      </c>
      <c r="E3539" s="560">
        <f t="shared" si="333"/>
        <v>28</v>
      </c>
      <c r="F3539" s="560">
        <f t="shared" si="334"/>
        <v>10</v>
      </c>
      <c r="G3539" s="595">
        <f t="shared" si="335"/>
        <v>3</v>
      </c>
      <c r="H3539" s="590">
        <f>CHOOSE('Output Sheet'!$B$4,'8760 Data'!J3539,'8760 Data'!K3539,'8760 Data'!L3539,'8760 Data'!M3539,'8760 Data'!N3539,'8760 Data'!O3539,'8760 Data'!P3539,'8760 Data'!Q3539,'8760 Data'!R3539,'8760 Data'!S3539,'8760 Data'!T3539,'8760 Data'!U3539)</f>
        <v>0</v>
      </c>
      <c r="I3539" s="591" t="e">
        <f>H3539/'Output Sheet'!$B$8</f>
        <v>#DIV/0!</v>
      </c>
      <c r="J3539" s="596"/>
      <c r="K3539" s="560"/>
      <c r="L3539" s="560"/>
      <c r="M3539" s="560"/>
      <c r="N3539" s="560"/>
      <c r="O3539" s="560"/>
      <c r="P3539" s="560"/>
      <c r="Q3539" s="560"/>
      <c r="R3539" s="560"/>
      <c r="S3539" s="560"/>
      <c r="T3539" s="560"/>
      <c r="U3539" s="560"/>
    </row>
    <row r="3540" spans="1:21">
      <c r="A3540" s="593">
        <f t="shared" si="330"/>
        <v>41422</v>
      </c>
      <c r="B3540" s="594">
        <v>41422.45853802083</v>
      </c>
      <c r="C3540" s="560">
        <f t="shared" si="331"/>
        <v>2013</v>
      </c>
      <c r="D3540" s="560">
        <f t="shared" si="332"/>
        <v>5</v>
      </c>
      <c r="E3540" s="560">
        <f t="shared" si="333"/>
        <v>28</v>
      </c>
      <c r="F3540" s="560">
        <f t="shared" si="334"/>
        <v>11</v>
      </c>
      <c r="G3540" s="595">
        <f t="shared" si="335"/>
        <v>3</v>
      </c>
      <c r="H3540" s="590">
        <f>CHOOSE('Output Sheet'!$B$4,'8760 Data'!J3540,'8760 Data'!K3540,'8760 Data'!L3540,'8760 Data'!M3540,'8760 Data'!N3540,'8760 Data'!O3540,'8760 Data'!P3540,'8760 Data'!Q3540,'8760 Data'!R3540,'8760 Data'!S3540,'8760 Data'!T3540,'8760 Data'!U3540)</f>
        <v>0</v>
      </c>
      <c r="I3540" s="591" t="e">
        <f>H3540/'Output Sheet'!$B$8</f>
        <v>#DIV/0!</v>
      </c>
      <c r="J3540" s="596"/>
      <c r="K3540" s="560"/>
      <c r="L3540" s="560"/>
      <c r="M3540" s="560"/>
      <c r="N3540" s="560"/>
      <c r="O3540" s="560"/>
      <c r="P3540" s="560"/>
      <c r="Q3540" s="560"/>
      <c r="R3540" s="560"/>
      <c r="S3540" s="560"/>
      <c r="T3540" s="560"/>
      <c r="U3540" s="560"/>
    </row>
    <row r="3541" spans="1:21">
      <c r="A3541" s="593">
        <f t="shared" si="330"/>
        <v>41422</v>
      </c>
      <c r="B3541" s="594">
        <v>41422.500204745367</v>
      </c>
      <c r="C3541" s="560">
        <f t="shared" si="331"/>
        <v>2013</v>
      </c>
      <c r="D3541" s="560">
        <f t="shared" si="332"/>
        <v>5</v>
      </c>
      <c r="E3541" s="560">
        <f t="shared" si="333"/>
        <v>28</v>
      </c>
      <c r="F3541" s="560">
        <f t="shared" si="334"/>
        <v>12</v>
      </c>
      <c r="G3541" s="595">
        <f t="shared" si="335"/>
        <v>3</v>
      </c>
      <c r="H3541" s="590">
        <f>CHOOSE('Output Sheet'!$B$4,'8760 Data'!J3541,'8760 Data'!K3541,'8760 Data'!L3541,'8760 Data'!M3541,'8760 Data'!N3541,'8760 Data'!O3541,'8760 Data'!P3541,'8760 Data'!Q3541,'8760 Data'!R3541,'8760 Data'!S3541,'8760 Data'!T3541,'8760 Data'!U3541)</f>
        <v>0</v>
      </c>
      <c r="I3541" s="591" t="e">
        <f>H3541/'Output Sheet'!$B$8</f>
        <v>#DIV/0!</v>
      </c>
      <c r="J3541" s="596"/>
      <c r="K3541" s="560"/>
      <c r="L3541" s="560"/>
      <c r="M3541" s="560"/>
      <c r="N3541" s="560"/>
      <c r="O3541" s="560"/>
      <c r="P3541" s="560"/>
      <c r="Q3541" s="560"/>
      <c r="R3541" s="560"/>
      <c r="S3541" s="560"/>
      <c r="T3541" s="560"/>
      <c r="U3541" s="560"/>
    </row>
    <row r="3542" spans="1:21">
      <c r="A3542" s="593">
        <f t="shared" si="330"/>
        <v>41422</v>
      </c>
      <c r="B3542" s="594">
        <v>41422.541871469904</v>
      </c>
      <c r="C3542" s="560">
        <f t="shared" si="331"/>
        <v>2013</v>
      </c>
      <c r="D3542" s="560">
        <f t="shared" si="332"/>
        <v>5</v>
      </c>
      <c r="E3542" s="560">
        <f t="shared" si="333"/>
        <v>28</v>
      </c>
      <c r="F3542" s="560">
        <f t="shared" si="334"/>
        <v>13</v>
      </c>
      <c r="G3542" s="595">
        <f t="shared" si="335"/>
        <v>3</v>
      </c>
      <c r="H3542" s="590">
        <f>CHOOSE('Output Sheet'!$B$4,'8760 Data'!J3542,'8760 Data'!K3542,'8760 Data'!L3542,'8760 Data'!M3542,'8760 Data'!N3542,'8760 Data'!O3542,'8760 Data'!P3542,'8760 Data'!Q3542,'8760 Data'!R3542,'8760 Data'!S3542,'8760 Data'!T3542,'8760 Data'!U3542)</f>
        <v>0</v>
      </c>
      <c r="I3542" s="591" t="e">
        <f>H3542/'Output Sheet'!$B$8</f>
        <v>#DIV/0!</v>
      </c>
      <c r="J3542" s="596"/>
      <c r="K3542" s="560"/>
      <c r="L3542" s="560"/>
      <c r="M3542" s="560"/>
      <c r="N3542" s="560"/>
      <c r="O3542" s="560"/>
      <c r="P3542" s="560"/>
      <c r="Q3542" s="560"/>
      <c r="R3542" s="560"/>
      <c r="S3542" s="560"/>
      <c r="T3542" s="560"/>
      <c r="U3542" s="560"/>
    </row>
    <row r="3543" spans="1:21">
      <c r="A3543" s="593">
        <f t="shared" si="330"/>
        <v>41422</v>
      </c>
      <c r="B3543" s="594">
        <v>41422.583538194442</v>
      </c>
      <c r="C3543" s="560">
        <f t="shared" si="331"/>
        <v>2013</v>
      </c>
      <c r="D3543" s="560">
        <f t="shared" si="332"/>
        <v>5</v>
      </c>
      <c r="E3543" s="560">
        <f t="shared" si="333"/>
        <v>28</v>
      </c>
      <c r="F3543" s="560">
        <f t="shared" si="334"/>
        <v>14</v>
      </c>
      <c r="G3543" s="595">
        <f t="shared" si="335"/>
        <v>3</v>
      </c>
      <c r="H3543" s="590">
        <f>CHOOSE('Output Sheet'!$B$4,'8760 Data'!J3543,'8760 Data'!K3543,'8760 Data'!L3543,'8760 Data'!M3543,'8760 Data'!N3543,'8760 Data'!O3543,'8760 Data'!P3543,'8760 Data'!Q3543,'8760 Data'!R3543,'8760 Data'!S3543,'8760 Data'!T3543,'8760 Data'!U3543)</f>
        <v>0</v>
      </c>
      <c r="I3543" s="591" t="e">
        <f>H3543/'Output Sheet'!$B$8</f>
        <v>#DIV/0!</v>
      </c>
      <c r="J3543" s="596"/>
      <c r="K3543" s="560"/>
      <c r="L3543" s="560"/>
      <c r="M3543" s="560"/>
      <c r="N3543" s="560"/>
      <c r="O3543" s="560"/>
      <c r="P3543" s="560"/>
      <c r="Q3543" s="560"/>
      <c r="R3543" s="560"/>
      <c r="S3543" s="560"/>
      <c r="T3543" s="560"/>
      <c r="U3543" s="560"/>
    </row>
    <row r="3544" spans="1:21">
      <c r="A3544" s="593">
        <f t="shared" si="330"/>
        <v>41422</v>
      </c>
      <c r="B3544" s="594">
        <v>41422.625204918979</v>
      </c>
      <c r="C3544" s="560">
        <f t="shared" si="331"/>
        <v>2013</v>
      </c>
      <c r="D3544" s="560">
        <f t="shared" si="332"/>
        <v>5</v>
      </c>
      <c r="E3544" s="560">
        <f t="shared" si="333"/>
        <v>28</v>
      </c>
      <c r="F3544" s="560">
        <f t="shared" si="334"/>
        <v>15</v>
      </c>
      <c r="G3544" s="595">
        <f t="shared" si="335"/>
        <v>3</v>
      </c>
      <c r="H3544" s="590">
        <f>CHOOSE('Output Sheet'!$B$4,'8760 Data'!J3544,'8760 Data'!K3544,'8760 Data'!L3544,'8760 Data'!M3544,'8760 Data'!N3544,'8760 Data'!O3544,'8760 Data'!P3544,'8760 Data'!Q3544,'8760 Data'!R3544,'8760 Data'!S3544,'8760 Data'!T3544,'8760 Data'!U3544)</f>
        <v>0</v>
      </c>
      <c r="I3544" s="591" t="e">
        <f>H3544/'Output Sheet'!$B$8</f>
        <v>#DIV/0!</v>
      </c>
      <c r="J3544" s="596"/>
      <c r="K3544" s="560"/>
      <c r="L3544" s="560"/>
      <c r="M3544" s="560"/>
      <c r="N3544" s="560"/>
      <c r="O3544" s="560"/>
      <c r="P3544" s="560"/>
      <c r="Q3544" s="560"/>
      <c r="R3544" s="560"/>
      <c r="S3544" s="560"/>
      <c r="T3544" s="560"/>
      <c r="U3544" s="560"/>
    </row>
    <row r="3545" spans="1:21">
      <c r="A3545" s="593">
        <f t="shared" si="330"/>
        <v>41422</v>
      </c>
      <c r="B3545" s="594">
        <v>41422.666871643516</v>
      </c>
      <c r="C3545" s="560">
        <f t="shared" si="331"/>
        <v>2013</v>
      </c>
      <c r="D3545" s="560">
        <f t="shared" si="332"/>
        <v>5</v>
      </c>
      <c r="E3545" s="560">
        <f t="shared" si="333"/>
        <v>28</v>
      </c>
      <c r="F3545" s="560">
        <f t="shared" si="334"/>
        <v>16</v>
      </c>
      <c r="G3545" s="595">
        <f t="shared" si="335"/>
        <v>3</v>
      </c>
      <c r="H3545" s="590">
        <f>CHOOSE('Output Sheet'!$B$4,'8760 Data'!J3545,'8760 Data'!K3545,'8760 Data'!L3545,'8760 Data'!M3545,'8760 Data'!N3545,'8760 Data'!O3545,'8760 Data'!P3545,'8760 Data'!Q3545,'8760 Data'!R3545,'8760 Data'!S3545,'8760 Data'!T3545,'8760 Data'!U3545)</f>
        <v>0</v>
      </c>
      <c r="I3545" s="591" t="e">
        <f>H3545/'Output Sheet'!$B$8</f>
        <v>#DIV/0!</v>
      </c>
      <c r="J3545" s="596"/>
      <c r="K3545" s="560"/>
      <c r="L3545" s="560"/>
      <c r="M3545" s="560"/>
      <c r="N3545" s="560"/>
      <c r="O3545" s="560"/>
      <c r="P3545" s="560"/>
      <c r="Q3545" s="560"/>
      <c r="R3545" s="560"/>
      <c r="S3545" s="560"/>
      <c r="T3545" s="560"/>
      <c r="U3545" s="560"/>
    </row>
    <row r="3546" spans="1:21">
      <c r="A3546" s="593">
        <f t="shared" si="330"/>
        <v>41422</v>
      </c>
      <c r="B3546" s="594">
        <v>41422.708538368053</v>
      </c>
      <c r="C3546" s="560">
        <f t="shared" si="331"/>
        <v>2013</v>
      </c>
      <c r="D3546" s="560">
        <f t="shared" si="332"/>
        <v>5</v>
      </c>
      <c r="E3546" s="560">
        <f t="shared" si="333"/>
        <v>28</v>
      </c>
      <c r="F3546" s="560">
        <f t="shared" si="334"/>
        <v>17</v>
      </c>
      <c r="G3546" s="595">
        <f t="shared" si="335"/>
        <v>3</v>
      </c>
      <c r="H3546" s="590">
        <f>CHOOSE('Output Sheet'!$B$4,'8760 Data'!J3546,'8760 Data'!K3546,'8760 Data'!L3546,'8760 Data'!M3546,'8760 Data'!N3546,'8760 Data'!O3546,'8760 Data'!P3546,'8760 Data'!Q3546,'8760 Data'!R3546,'8760 Data'!S3546,'8760 Data'!T3546,'8760 Data'!U3546)</f>
        <v>0</v>
      </c>
      <c r="I3546" s="591" t="e">
        <f>H3546/'Output Sheet'!$B$8</f>
        <v>#DIV/0!</v>
      </c>
      <c r="J3546" s="596"/>
      <c r="K3546" s="560"/>
      <c r="L3546" s="560"/>
      <c r="M3546" s="560"/>
      <c r="N3546" s="560"/>
      <c r="O3546" s="560"/>
      <c r="P3546" s="560"/>
      <c r="Q3546" s="560"/>
      <c r="R3546" s="560"/>
      <c r="S3546" s="560"/>
      <c r="T3546" s="560"/>
      <c r="U3546" s="560"/>
    </row>
    <row r="3547" spans="1:21">
      <c r="A3547" s="593">
        <f t="shared" si="330"/>
        <v>41422</v>
      </c>
      <c r="B3547" s="594">
        <v>41422.75020509259</v>
      </c>
      <c r="C3547" s="560">
        <f t="shared" si="331"/>
        <v>2013</v>
      </c>
      <c r="D3547" s="560">
        <f t="shared" si="332"/>
        <v>5</v>
      </c>
      <c r="E3547" s="560">
        <f t="shared" si="333"/>
        <v>28</v>
      </c>
      <c r="F3547" s="560">
        <f t="shared" si="334"/>
        <v>18</v>
      </c>
      <c r="G3547" s="595">
        <f t="shared" si="335"/>
        <v>3</v>
      </c>
      <c r="H3547" s="590">
        <f>CHOOSE('Output Sheet'!$B$4,'8760 Data'!J3547,'8760 Data'!K3547,'8760 Data'!L3547,'8760 Data'!M3547,'8760 Data'!N3547,'8760 Data'!O3547,'8760 Data'!P3547,'8760 Data'!Q3547,'8760 Data'!R3547,'8760 Data'!S3547,'8760 Data'!T3547,'8760 Data'!U3547)</f>
        <v>0</v>
      </c>
      <c r="I3547" s="591" t="e">
        <f>H3547/'Output Sheet'!$B$8</f>
        <v>#DIV/0!</v>
      </c>
      <c r="J3547" s="596"/>
      <c r="K3547" s="560"/>
      <c r="L3547" s="560"/>
      <c r="M3547" s="560"/>
      <c r="N3547" s="560"/>
      <c r="O3547" s="560"/>
      <c r="P3547" s="560"/>
      <c r="Q3547" s="560"/>
      <c r="R3547" s="560"/>
      <c r="S3547" s="560"/>
      <c r="T3547" s="560"/>
      <c r="U3547" s="560"/>
    </row>
    <row r="3548" spans="1:21">
      <c r="A3548" s="593">
        <f t="shared" si="330"/>
        <v>41422</v>
      </c>
      <c r="B3548" s="594">
        <v>41422.791871817128</v>
      </c>
      <c r="C3548" s="560">
        <f t="shared" si="331"/>
        <v>2013</v>
      </c>
      <c r="D3548" s="560">
        <f t="shared" si="332"/>
        <v>5</v>
      </c>
      <c r="E3548" s="560">
        <f t="shared" si="333"/>
        <v>28</v>
      </c>
      <c r="F3548" s="560">
        <f t="shared" si="334"/>
        <v>19</v>
      </c>
      <c r="G3548" s="595">
        <f t="shared" si="335"/>
        <v>3</v>
      </c>
      <c r="H3548" s="590">
        <f>CHOOSE('Output Sheet'!$B$4,'8760 Data'!J3548,'8760 Data'!K3548,'8760 Data'!L3548,'8760 Data'!M3548,'8760 Data'!N3548,'8760 Data'!O3548,'8760 Data'!P3548,'8760 Data'!Q3548,'8760 Data'!R3548,'8760 Data'!S3548,'8760 Data'!T3548,'8760 Data'!U3548)</f>
        <v>0</v>
      </c>
      <c r="I3548" s="591" t="e">
        <f>H3548/'Output Sheet'!$B$8</f>
        <v>#DIV/0!</v>
      </c>
      <c r="J3548" s="596"/>
      <c r="K3548" s="560"/>
      <c r="L3548" s="560"/>
      <c r="M3548" s="560"/>
      <c r="N3548" s="560"/>
      <c r="O3548" s="560"/>
      <c r="P3548" s="560"/>
      <c r="Q3548" s="560"/>
      <c r="R3548" s="560"/>
      <c r="S3548" s="560"/>
      <c r="T3548" s="560"/>
      <c r="U3548" s="560"/>
    </row>
    <row r="3549" spans="1:21">
      <c r="A3549" s="593">
        <f t="shared" si="330"/>
        <v>41422</v>
      </c>
      <c r="B3549" s="594">
        <v>41422.833538541665</v>
      </c>
      <c r="C3549" s="560">
        <f t="shared" si="331"/>
        <v>2013</v>
      </c>
      <c r="D3549" s="560">
        <f t="shared" si="332"/>
        <v>5</v>
      </c>
      <c r="E3549" s="560">
        <f t="shared" si="333"/>
        <v>28</v>
      </c>
      <c r="F3549" s="560">
        <f t="shared" si="334"/>
        <v>20</v>
      </c>
      <c r="G3549" s="595">
        <f t="shared" si="335"/>
        <v>3</v>
      </c>
      <c r="H3549" s="590">
        <f>CHOOSE('Output Sheet'!$B$4,'8760 Data'!J3549,'8760 Data'!K3549,'8760 Data'!L3549,'8760 Data'!M3549,'8760 Data'!N3549,'8760 Data'!O3549,'8760 Data'!P3549,'8760 Data'!Q3549,'8760 Data'!R3549,'8760 Data'!S3549,'8760 Data'!T3549,'8760 Data'!U3549)</f>
        <v>0</v>
      </c>
      <c r="I3549" s="591" t="e">
        <f>H3549/'Output Sheet'!$B$8</f>
        <v>#DIV/0!</v>
      </c>
      <c r="J3549" s="596"/>
      <c r="K3549" s="560"/>
      <c r="L3549" s="560"/>
      <c r="M3549" s="560"/>
      <c r="N3549" s="560"/>
      <c r="O3549" s="560"/>
      <c r="P3549" s="560"/>
      <c r="Q3549" s="560"/>
      <c r="R3549" s="560"/>
      <c r="S3549" s="560"/>
      <c r="T3549" s="560"/>
      <c r="U3549" s="560"/>
    </row>
    <row r="3550" spans="1:21">
      <c r="A3550" s="593">
        <f t="shared" si="330"/>
        <v>41422</v>
      </c>
      <c r="B3550" s="594">
        <v>41422.875205266202</v>
      </c>
      <c r="C3550" s="560">
        <f t="shared" si="331"/>
        <v>2013</v>
      </c>
      <c r="D3550" s="560">
        <f t="shared" si="332"/>
        <v>5</v>
      </c>
      <c r="E3550" s="560">
        <f t="shared" si="333"/>
        <v>28</v>
      </c>
      <c r="F3550" s="560">
        <f t="shared" si="334"/>
        <v>21</v>
      </c>
      <c r="G3550" s="595">
        <f t="shared" si="335"/>
        <v>3</v>
      </c>
      <c r="H3550" s="590">
        <f>CHOOSE('Output Sheet'!$B$4,'8760 Data'!J3550,'8760 Data'!K3550,'8760 Data'!L3550,'8760 Data'!M3550,'8760 Data'!N3550,'8760 Data'!O3550,'8760 Data'!P3550,'8760 Data'!Q3550,'8760 Data'!R3550,'8760 Data'!S3550,'8760 Data'!T3550,'8760 Data'!U3550)</f>
        <v>0</v>
      </c>
      <c r="I3550" s="591" t="e">
        <f>H3550/'Output Sheet'!$B$8</f>
        <v>#DIV/0!</v>
      </c>
      <c r="J3550" s="596"/>
      <c r="K3550" s="560"/>
      <c r="L3550" s="560"/>
      <c r="M3550" s="560"/>
      <c r="N3550" s="560"/>
      <c r="O3550" s="560"/>
      <c r="P3550" s="560"/>
      <c r="Q3550" s="560"/>
      <c r="R3550" s="560"/>
      <c r="S3550" s="560"/>
      <c r="T3550" s="560"/>
      <c r="U3550" s="560"/>
    </row>
    <row r="3551" spans="1:21">
      <c r="A3551" s="593">
        <f t="shared" si="330"/>
        <v>41422</v>
      </c>
      <c r="B3551" s="594">
        <v>41422.916871990739</v>
      </c>
      <c r="C3551" s="560">
        <f t="shared" si="331"/>
        <v>2013</v>
      </c>
      <c r="D3551" s="560">
        <f t="shared" si="332"/>
        <v>5</v>
      </c>
      <c r="E3551" s="560">
        <f t="shared" si="333"/>
        <v>28</v>
      </c>
      <c r="F3551" s="560">
        <f t="shared" si="334"/>
        <v>22</v>
      </c>
      <c r="G3551" s="595">
        <f t="shared" si="335"/>
        <v>3</v>
      </c>
      <c r="H3551" s="590">
        <f>CHOOSE('Output Sheet'!$B$4,'8760 Data'!J3551,'8760 Data'!K3551,'8760 Data'!L3551,'8760 Data'!M3551,'8760 Data'!N3551,'8760 Data'!O3551,'8760 Data'!P3551,'8760 Data'!Q3551,'8760 Data'!R3551,'8760 Data'!S3551,'8760 Data'!T3551,'8760 Data'!U3551)</f>
        <v>0</v>
      </c>
      <c r="I3551" s="591" t="e">
        <f>H3551/'Output Sheet'!$B$8</f>
        <v>#DIV/0!</v>
      </c>
      <c r="J3551" s="596"/>
      <c r="K3551" s="560"/>
      <c r="L3551" s="560"/>
      <c r="M3551" s="560"/>
      <c r="N3551" s="560"/>
      <c r="O3551" s="560"/>
      <c r="P3551" s="560"/>
      <c r="Q3551" s="560"/>
      <c r="R3551" s="560"/>
      <c r="S3551" s="560"/>
      <c r="T3551" s="560"/>
      <c r="U3551" s="560"/>
    </row>
    <row r="3552" spans="1:21">
      <c r="A3552" s="593">
        <f t="shared" si="330"/>
        <v>41422</v>
      </c>
      <c r="B3552" s="594">
        <v>41422.958538715277</v>
      </c>
      <c r="C3552" s="560">
        <f t="shared" si="331"/>
        <v>2013</v>
      </c>
      <c r="D3552" s="560">
        <f t="shared" si="332"/>
        <v>5</v>
      </c>
      <c r="E3552" s="560">
        <f t="shared" si="333"/>
        <v>28</v>
      </c>
      <c r="F3552" s="560">
        <f t="shared" si="334"/>
        <v>23</v>
      </c>
      <c r="G3552" s="595">
        <f t="shared" si="335"/>
        <v>3</v>
      </c>
      <c r="H3552" s="590">
        <f>CHOOSE('Output Sheet'!$B$4,'8760 Data'!J3552,'8760 Data'!K3552,'8760 Data'!L3552,'8760 Data'!M3552,'8760 Data'!N3552,'8760 Data'!O3552,'8760 Data'!P3552,'8760 Data'!Q3552,'8760 Data'!R3552,'8760 Data'!S3552,'8760 Data'!T3552,'8760 Data'!U3552)</f>
        <v>0</v>
      </c>
      <c r="I3552" s="591" t="e">
        <f>H3552/'Output Sheet'!$B$8</f>
        <v>#DIV/0!</v>
      </c>
      <c r="J3552" s="596"/>
      <c r="K3552" s="560"/>
      <c r="L3552" s="560"/>
      <c r="M3552" s="560"/>
      <c r="N3552" s="560"/>
      <c r="O3552" s="560"/>
      <c r="P3552" s="560"/>
      <c r="Q3552" s="560"/>
      <c r="R3552" s="560"/>
      <c r="S3552" s="560"/>
      <c r="T3552" s="560"/>
      <c r="U3552" s="560"/>
    </row>
    <row r="3553" spans="1:21">
      <c r="A3553" s="593">
        <f t="shared" si="330"/>
        <v>41423</v>
      </c>
      <c r="B3553" s="594">
        <v>41423.000205439814</v>
      </c>
      <c r="C3553" s="560">
        <f t="shared" si="331"/>
        <v>2013</v>
      </c>
      <c r="D3553" s="560">
        <f t="shared" si="332"/>
        <v>5</v>
      </c>
      <c r="E3553" s="560">
        <f t="shared" si="333"/>
        <v>29</v>
      </c>
      <c r="F3553" s="560">
        <f t="shared" si="334"/>
        <v>24</v>
      </c>
      <c r="G3553" s="595">
        <f t="shared" si="335"/>
        <v>4</v>
      </c>
      <c r="H3553" s="590">
        <f>CHOOSE('Output Sheet'!$B$4,'8760 Data'!J3553,'8760 Data'!K3553,'8760 Data'!L3553,'8760 Data'!M3553,'8760 Data'!N3553,'8760 Data'!O3553,'8760 Data'!P3553,'8760 Data'!Q3553,'8760 Data'!R3553,'8760 Data'!S3553,'8760 Data'!T3553,'8760 Data'!U3553)</f>
        <v>0</v>
      </c>
      <c r="I3553" s="591" t="e">
        <f>H3553/'Output Sheet'!$B$8</f>
        <v>#DIV/0!</v>
      </c>
      <c r="J3553" s="596"/>
      <c r="K3553" s="560"/>
      <c r="L3553" s="560"/>
      <c r="M3553" s="560"/>
      <c r="N3553" s="560"/>
      <c r="O3553" s="560"/>
      <c r="P3553" s="560"/>
      <c r="Q3553" s="560"/>
      <c r="R3553" s="560"/>
      <c r="S3553" s="560"/>
      <c r="T3553" s="560"/>
      <c r="U3553" s="560"/>
    </row>
    <row r="3554" spans="1:21">
      <c r="A3554" s="593">
        <f t="shared" si="330"/>
        <v>41423</v>
      </c>
      <c r="B3554" s="594">
        <v>41423.041872164351</v>
      </c>
      <c r="C3554" s="560">
        <f t="shared" si="331"/>
        <v>2013</v>
      </c>
      <c r="D3554" s="560">
        <f t="shared" si="332"/>
        <v>5</v>
      </c>
      <c r="E3554" s="560">
        <f t="shared" si="333"/>
        <v>29</v>
      </c>
      <c r="F3554" s="560">
        <f t="shared" si="334"/>
        <v>1</v>
      </c>
      <c r="G3554" s="595">
        <f t="shared" si="335"/>
        <v>4</v>
      </c>
      <c r="H3554" s="590">
        <f>CHOOSE('Output Sheet'!$B$4,'8760 Data'!J3554,'8760 Data'!K3554,'8760 Data'!L3554,'8760 Data'!M3554,'8760 Data'!N3554,'8760 Data'!O3554,'8760 Data'!P3554,'8760 Data'!Q3554,'8760 Data'!R3554,'8760 Data'!S3554,'8760 Data'!T3554,'8760 Data'!U3554)</f>
        <v>0</v>
      </c>
      <c r="I3554" s="591" t="e">
        <f>H3554/'Output Sheet'!$B$8</f>
        <v>#DIV/0!</v>
      </c>
      <c r="J3554" s="596"/>
      <c r="K3554" s="560"/>
      <c r="L3554" s="560"/>
      <c r="M3554" s="560"/>
      <c r="N3554" s="560"/>
      <c r="O3554" s="560"/>
      <c r="P3554" s="560"/>
      <c r="Q3554" s="560"/>
      <c r="R3554" s="560"/>
      <c r="S3554" s="560"/>
      <c r="T3554" s="560"/>
      <c r="U3554" s="560"/>
    </row>
    <row r="3555" spans="1:21">
      <c r="A3555" s="593">
        <f t="shared" si="330"/>
        <v>41423</v>
      </c>
      <c r="B3555" s="594">
        <v>41423.083538888888</v>
      </c>
      <c r="C3555" s="560">
        <f t="shared" si="331"/>
        <v>2013</v>
      </c>
      <c r="D3555" s="560">
        <f t="shared" si="332"/>
        <v>5</v>
      </c>
      <c r="E3555" s="560">
        <f t="shared" si="333"/>
        <v>29</v>
      </c>
      <c r="F3555" s="560">
        <f t="shared" si="334"/>
        <v>2</v>
      </c>
      <c r="G3555" s="595">
        <f t="shared" si="335"/>
        <v>4</v>
      </c>
      <c r="H3555" s="590">
        <f>CHOOSE('Output Sheet'!$B$4,'8760 Data'!J3555,'8760 Data'!K3555,'8760 Data'!L3555,'8760 Data'!M3555,'8760 Data'!N3555,'8760 Data'!O3555,'8760 Data'!P3555,'8760 Data'!Q3555,'8760 Data'!R3555,'8760 Data'!S3555,'8760 Data'!T3555,'8760 Data'!U3555)</f>
        <v>0</v>
      </c>
      <c r="I3555" s="591" t="e">
        <f>H3555/'Output Sheet'!$B$8</f>
        <v>#DIV/0!</v>
      </c>
      <c r="J3555" s="596"/>
      <c r="K3555" s="560"/>
      <c r="L3555" s="560"/>
      <c r="M3555" s="560"/>
      <c r="N3555" s="560"/>
      <c r="O3555" s="560"/>
      <c r="P3555" s="560"/>
      <c r="Q3555" s="560"/>
      <c r="R3555" s="560"/>
      <c r="S3555" s="560"/>
      <c r="T3555" s="560"/>
      <c r="U3555" s="560"/>
    </row>
    <row r="3556" spans="1:21">
      <c r="A3556" s="593">
        <f t="shared" si="330"/>
        <v>41423</v>
      </c>
      <c r="B3556" s="594">
        <v>41423.125205613425</v>
      </c>
      <c r="C3556" s="560">
        <f t="shared" si="331"/>
        <v>2013</v>
      </c>
      <c r="D3556" s="560">
        <f t="shared" si="332"/>
        <v>5</v>
      </c>
      <c r="E3556" s="560">
        <f t="shared" si="333"/>
        <v>29</v>
      </c>
      <c r="F3556" s="560">
        <f t="shared" si="334"/>
        <v>3</v>
      </c>
      <c r="G3556" s="595">
        <f t="shared" si="335"/>
        <v>4</v>
      </c>
      <c r="H3556" s="590">
        <f>CHOOSE('Output Sheet'!$B$4,'8760 Data'!J3556,'8760 Data'!K3556,'8760 Data'!L3556,'8760 Data'!M3556,'8760 Data'!N3556,'8760 Data'!O3556,'8760 Data'!P3556,'8760 Data'!Q3556,'8760 Data'!R3556,'8760 Data'!S3556,'8760 Data'!T3556,'8760 Data'!U3556)</f>
        <v>0</v>
      </c>
      <c r="I3556" s="591" t="e">
        <f>H3556/'Output Sheet'!$B$8</f>
        <v>#DIV/0!</v>
      </c>
      <c r="J3556" s="596"/>
      <c r="K3556" s="560"/>
      <c r="L3556" s="560"/>
      <c r="M3556" s="560"/>
      <c r="N3556" s="560"/>
      <c r="O3556" s="560"/>
      <c r="P3556" s="560"/>
      <c r="Q3556" s="560"/>
      <c r="R3556" s="560"/>
      <c r="S3556" s="560"/>
      <c r="T3556" s="560"/>
      <c r="U3556" s="560"/>
    </row>
    <row r="3557" spans="1:21">
      <c r="A3557" s="593">
        <f t="shared" si="330"/>
        <v>41423</v>
      </c>
      <c r="B3557" s="594">
        <v>41423.166872337963</v>
      </c>
      <c r="C3557" s="560">
        <f t="shared" si="331"/>
        <v>2013</v>
      </c>
      <c r="D3557" s="560">
        <f t="shared" si="332"/>
        <v>5</v>
      </c>
      <c r="E3557" s="560">
        <f t="shared" si="333"/>
        <v>29</v>
      </c>
      <c r="F3557" s="560">
        <f t="shared" si="334"/>
        <v>4</v>
      </c>
      <c r="G3557" s="595">
        <f t="shared" si="335"/>
        <v>4</v>
      </c>
      <c r="H3557" s="590">
        <f>CHOOSE('Output Sheet'!$B$4,'8760 Data'!J3557,'8760 Data'!K3557,'8760 Data'!L3557,'8760 Data'!M3557,'8760 Data'!N3557,'8760 Data'!O3557,'8760 Data'!P3557,'8760 Data'!Q3557,'8760 Data'!R3557,'8760 Data'!S3557,'8760 Data'!T3557,'8760 Data'!U3557)</f>
        <v>0</v>
      </c>
      <c r="I3557" s="591" t="e">
        <f>H3557/'Output Sheet'!$B$8</f>
        <v>#DIV/0!</v>
      </c>
      <c r="J3557" s="596"/>
      <c r="K3557" s="560"/>
      <c r="L3557" s="560"/>
      <c r="M3557" s="560"/>
      <c r="N3557" s="560"/>
      <c r="O3557" s="560"/>
      <c r="P3557" s="560"/>
      <c r="Q3557" s="560"/>
      <c r="R3557" s="560"/>
      <c r="S3557" s="560"/>
      <c r="T3557" s="560"/>
      <c r="U3557" s="560"/>
    </row>
    <row r="3558" spans="1:21">
      <c r="A3558" s="593">
        <f t="shared" si="330"/>
        <v>41423</v>
      </c>
      <c r="B3558" s="594">
        <v>41423.2085390625</v>
      </c>
      <c r="C3558" s="560">
        <f t="shared" si="331"/>
        <v>2013</v>
      </c>
      <c r="D3558" s="560">
        <f t="shared" si="332"/>
        <v>5</v>
      </c>
      <c r="E3558" s="560">
        <f t="shared" si="333"/>
        <v>29</v>
      </c>
      <c r="F3558" s="560">
        <f t="shared" si="334"/>
        <v>5</v>
      </c>
      <c r="G3558" s="595">
        <f t="shared" si="335"/>
        <v>4</v>
      </c>
      <c r="H3558" s="590">
        <f>CHOOSE('Output Sheet'!$B$4,'8760 Data'!J3558,'8760 Data'!K3558,'8760 Data'!L3558,'8760 Data'!M3558,'8760 Data'!N3558,'8760 Data'!O3558,'8760 Data'!P3558,'8760 Data'!Q3558,'8760 Data'!R3558,'8760 Data'!S3558,'8760 Data'!T3558,'8760 Data'!U3558)</f>
        <v>0</v>
      </c>
      <c r="I3558" s="591" t="e">
        <f>H3558/'Output Sheet'!$B$8</f>
        <v>#DIV/0!</v>
      </c>
      <c r="J3558" s="596"/>
      <c r="K3558" s="560"/>
      <c r="L3558" s="560"/>
      <c r="M3558" s="560"/>
      <c r="N3558" s="560"/>
      <c r="O3558" s="560"/>
      <c r="P3558" s="560"/>
      <c r="Q3558" s="560"/>
      <c r="R3558" s="560"/>
      <c r="S3558" s="560"/>
      <c r="T3558" s="560"/>
      <c r="U3558" s="560"/>
    </row>
    <row r="3559" spans="1:21">
      <c r="A3559" s="593">
        <f t="shared" si="330"/>
        <v>41423</v>
      </c>
      <c r="B3559" s="594">
        <v>41423.250205787037</v>
      </c>
      <c r="C3559" s="560">
        <f t="shared" si="331"/>
        <v>2013</v>
      </c>
      <c r="D3559" s="560">
        <f t="shared" si="332"/>
        <v>5</v>
      </c>
      <c r="E3559" s="560">
        <f t="shared" si="333"/>
        <v>29</v>
      </c>
      <c r="F3559" s="560">
        <f t="shared" si="334"/>
        <v>6</v>
      </c>
      <c r="G3559" s="595">
        <f t="shared" si="335"/>
        <v>4</v>
      </c>
      <c r="H3559" s="590">
        <f>CHOOSE('Output Sheet'!$B$4,'8760 Data'!J3559,'8760 Data'!K3559,'8760 Data'!L3559,'8760 Data'!M3559,'8760 Data'!N3559,'8760 Data'!O3559,'8760 Data'!P3559,'8760 Data'!Q3559,'8760 Data'!R3559,'8760 Data'!S3559,'8760 Data'!T3559,'8760 Data'!U3559)</f>
        <v>0</v>
      </c>
      <c r="I3559" s="591" t="e">
        <f>H3559/'Output Sheet'!$B$8</f>
        <v>#DIV/0!</v>
      </c>
      <c r="J3559" s="596"/>
      <c r="K3559" s="560"/>
      <c r="L3559" s="560"/>
      <c r="M3559" s="560"/>
      <c r="N3559" s="560"/>
      <c r="O3559" s="560"/>
      <c r="P3559" s="560"/>
      <c r="Q3559" s="560"/>
      <c r="R3559" s="560"/>
      <c r="S3559" s="560"/>
      <c r="T3559" s="560"/>
      <c r="U3559" s="560"/>
    </row>
    <row r="3560" spans="1:21">
      <c r="A3560" s="593">
        <f t="shared" si="330"/>
        <v>41423</v>
      </c>
      <c r="B3560" s="594">
        <v>41423.291872511574</v>
      </c>
      <c r="C3560" s="560">
        <f t="shared" si="331"/>
        <v>2013</v>
      </c>
      <c r="D3560" s="560">
        <f t="shared" si="332"/>
        <v>5</v>
      </c>
      <c r="E3560" s="560">
        <f t="shared" si="333"/>
        <v>29</v>
      </c>
      <c r="F3560" s="560">
        <f t="shared" si="334"/>
        <v>7</v>
      </c>
      <c r="G3560" s="595">
        <f t="shared" si="335"/>
        <v>4</v>
      </c>
      <c r="H3560" s="590">
        <f>CHOOSE('Output Sheet'!$B$4,'8760 Data'!J3560,'8760 Data'!K3560,'8760 Data'!L3560,'8760 Data'!M3560,'8760 Data'!N3560,'8760 Data'!O3560,'8760 Data'!P3560,'8760 Data'!Q3560,'8760 Data'!R3560,'8760 Data'!S3560,'8760 Data'!T3560,'8760 Data'!U3560)</f>
        <v>0</v>
      </c>
      <c r="I3560" s="591" t="e">
        <f>H3560/'Output Sheet'!$B$8</f>
        <v>#DIV/0!</v>
      </c>
      <c r="J3560" s="596"/>
      <c r="K3560" s="560"/>
      <c r="L3560" s="560"/>
      <c r="M3560" s="560"/>
      <c r="N3560" s="560"/>
      <c r="O3560" s="560"/>
      <c r="P3560" s="560"/>
      <c r="Q3560" s="560"/>
      <c r="R3560" s="560"/>
      <c r="S3560" s="560"/>
      <c r="T3560" s="560"/>
      <c r="U3560" s="560"/>
    </row>
    <row r="3561" spans="1:21">
      <c r="A3561" s="593">
        <f t="shared" si="330"/>
        <v>41423</v>
      </c>
      <c r="B3561" s="594">
        <v>41423.333539236111</v>
      </c>
      <c r="C3561" s="560">
        <f t="shared" si="331"/>
        <v>2013</v>
      </c>
      <c r="D3561" s="560">
        <f t="shared" si="332"/>
        <v>5</v>
      </c>
      <c r="E3561" s="560">
        <f t="shared" si="333"/>
        <v>29</v>
      </c>
      <c r="F3561" s="560">
        <f t="shared" si="334"/>
        <v>8</v>
      </c>
      <c r="G3561" s="595">
        <f t="shared" si="335"/>
        <v>4</v>
      </c>
      <c r="H3561" s="590">
        <f>CHOOSE('Output Sheet'!$B$4,'8760 Data'!J3561,'8760 Data'!K3561,'8760 Data'!L3561,'8760 Data'!M3561,'8760 Data'!N3561,'8760 Data'!O3561,'8760 Data'!P3561,'8760 Data'!Q3561,'8760 Data'!R3561,'8760 Data'!S3561,'8760 Data'!T3561,'8760 Data'!U3561)</f>
        <v>0</v>
      </c>
      <c r="I3561" s="591" t="e">
        <f>H3561/'Output Sheet'!$B$8</f>
        <v>#DIV/0!</v>
      </c>
      <c r="J3561" s="596"/>
      <c r="K3561" s="560"/>
      <c r="L3561" s="560"/>
      <c r="M3561" s="560"/>
      <c r="N3561" s="560"/>
      <c r="O3561" s="560"/>
      <c r="P3561" s="560"/>
      <c r="Q3561" s="560"/>
      <c r="R3561" s="560"/>
      <c r="S3561" s="560"/>
      <c r="T3561" s="560"/>
      <c r="U3561" s="560"/>
    </row>
    <row r="3562" spans="1:21">
      <c r="A3562" s="593">
        <f t="shared" si="330"/>
        <v>41423</v>
      </c>
      <c r="B3562" s="594">
        <v>41423.375205960649</v>
      </c>
      <c r="C3562" s="560">
        <f t="shared" si="331"/>
        <v>2013</v>
      </c>
      <c r="D3562" s="560">
        <f t="shared" si="332"/>
        <v>5</v>
      </c>
      <c r="E3562" s="560">
        <f t="shared" si="333"/>
        <v>29</v>
      </c>
      <c r="F3562" s="560">
        <f t="shared" si="334"/>
        <v>9</v>
      </c>
      <c r="G3562" s="595">
        <f t="shared" si="335"/>
        <v>4</v>
      </c>
      <c r="H3562" s="590">
        <f>CHOOSE('Output Sheet'!$B$4,'8760 Data'!J3562,'8760 Data'!K3562,'8760 Data'!L3562,'8760 Data'!M3562,'8760 Data'!N3562,'8760 Data'!O3562,'8760 Data'!P3562,'8760 Data'!Q3562,'8760 Data'!R3562,'8760 Data'!S3562,'8760 Data'!T3562,'8760 Data'!U3562)</f>
        <v>0</v>
      </c>
      <c r="I3562" s="591" t="e">
        <f>H3562/'Output Sheet'!$B$8</f>
        <v>#DIV/0!</v>
      </c>
      <c r="J3562" s="596"/>
      <c r="K3562" s="560"/>
      <c r="L3562" s="560"/>
      <c r="M3562" s="560"/>
      <c r="N3562" s="560"/>
      <c r="O3562" s="560"/>
      <c r="P3562" s="560"/>
      <c r="Q3562" s="560"/>
      <c r="R3562" s="560"/>
      <c r="S3562" s="560"/>
      <c r="T3562" s="560"/>
      <c r="U3562" s="560"/>
    </row>
    <row r="3563" spans="1:21">
      <c r="A3563" s="593">
        <f t="shared" si="330"/>
        <v>41423</v>
      </c>
      <c r="B3563" s="594">
        <v>41423.416872685186</v>
      </c>
      <c r="C3563" s="560">
        <f t="shared" si="331"/>
        <v>2013</v>
      </c>
      <c r="D3563" s="560">
        <f t="shared" si="332"/>
        <v>5</v>
      </c>
      <c r="E3563" s="560">
        <f t="shared" si="333"/>
        <v>29</v>
      </c>
      <c r="F3563" s="560">
        <f t="shared" si="334"/>
        <v>10</v>
      </c>
      <c r="G3563" s="595">
        <f t="shared" si="335"/>
        <v>4</v>
      </c>
      <c r="H3563" s="590">
        <f>CHOOSE('Output Sheet'!$B$4,'8760 Data'!J3563,'8760 Data'!K3563,'8760 Data'!L3563,'8760 Data'!M3563,'8760 Data'!N3563,'8760 Data'!O3563,'8760 Data'!P3563,'8760 Data'!Q3563,'8760 Data'!R3563,'8760 Data'!S3563,'8760 Data'!T3563,'8760 Data'!U3563)</f>
        <v>0</v>
      </c>
      <c r="I3563" s="591" t="e">
        <f>H3563/'Output Sheet'!$B$8</f>
        <v>#DIV/0!</v>
      </c>
      <c r="J3563" s="596"/>
      <c r="K3563" s="560"/>
      <c r="L3563" s="560"/>
      <c r="M3563" s="560"/>
      <c r="N3563" s="560"/>
      <c r="O3563" s="560"/>
      <c r="P3563" s="560"/>
      <c r="Q3563" s="560"/>
      <c r="R3563" s="560"/>
      <c r="S3563" s="560"/>
      <c r="T3563" s="560"/>
      <c r="U3563" s="560"/>
    </row>
    <row r="3564" spans="1:21">
      <c r="A3564" s="593">
        <f t="shared" si="330"/>
        <v>41423</v>
      </c>
      <c r="B3564" s="594">
        <v>41423.458539409723</v>
      </c>
      <c r="C3564" s="560">
        <f t="shared" si="331"/>
        <v>2013</v>
      </c>
      <c r="D3564" s="560">
        <f t="shared" si="332"/>
        <v>5</v>
      </c>
      <c r="E3564" s="560">
        <f t="shared" si="333"/>
        <v>29</v>
      </c>
      <c r="F3564" s="560">
        <f t="shared" si="334"/>
        <v>11</v>
      </c>
      <c r="G3564" s="595">
        <f t="shared" si="335"/>
        <v>4</v>
      </c>
      <c r="H3564" s="590">
        <f>CHOOSE('Output Sheet'!$B$4,'8760 Data'!J3564,'8760 Data'!K3564,'8760 Data'!L3564,'8760 Data'!M3564,'8760 Data'!N3564,'8760 Data'!O3564,'8760 Data'!P3564,'8760 Data'!Q3564,'8760 Data'!R3564,'8760 Data'!S3564,'8760 Data'!T3564,'8760 Data'!U3564)</f>
        <v>0</v>
      </c>
      <c r="I3564" s="591" t="e">
        <f>H3564/'Output Sheet'!$B$8</f>
        <v>#DIV/0!</v>
      </c>
      <c r="J3564" s="596"/>
      <c r="K3564" s="560"/>
      <c r="L3564" s="560"/>
      <c r="M3564" s="560"/>
      <c r="N3564" s="560"/>
      <c r="O3564" s="560"/>
      <c r="P3564" s="560"/>
      <c r="Q3564" s="560"/>
      <c r="R3564" s="560"/>
      <c r="S3564" s="560"/>
      <c r="T3564" s="560"/>
      <c r="U3564" s="560"/>
    </row>
    <row r="3565" spans="1:21">
      <c r="A3565" s="593">
        <f t="shared" si="330"/>
        <v>41423</v>
      </c>
      <c r="B3565" s="594">
        <v>41423.50020613426</v>
      </c>
      <c r="C3565" s="560">
        <f t="shared" si="331"/>
        <v>2013</v>
      </c>
      <c r="D3565" s="560">
        <f t="shared" si="332"/>
        <v>5</v>
      </c>
      <c r="E3565" s="560">
        <f t="shared" si="333"/>
        <v>29</v>
      </c>
      <c r="F3565" s="560">
        <f t="shared" si="334"/>
        <v>12</v>
      </c>
      <c r="G3565" s="595">
        <f t="shared" si="335"/>
        <v>4</v>
      </c>
      <c r="H3565" s="590">
        <f>CHOOSE('Output Sheet'!$B$4,'8760 Data'!J3565,'8760 Data'!K3565,'8760 Data'!L3565,'8760 Data'!M3565,'8760 Data'!N3565,'8760 Data'!O3565,'8760 Data'!P3565,'8760 Data'!Q3565,'8760 Data'!R3565,'8760 Data'!S3565,'8760 Data'!T3565,'8760 Data'!U3565)</f>
        <v>0</v>
      </c>
      <c r="I3565" s="591" t="e">
        <f>H3565/'Output Sheet'!$B$8</f>
        <v>#DIV/0!</v>
      </c>
      <c r="J3565" s="596"/>
      <c r="K3565" s="560"/>
      <c r="L3565" s="560"/>
      <c r="M3565" s="560"/>
      <c r="N3565" s="560"/>
      <c r="O3565" s="560"/>
      <c r="P3565" s="560"/>
      <c r="Q3565" s="560"/>
      <c r="R3565" s="560"/>
      <c r="S3565" s="560"/>
      <c r="T3565" s="560"/>
      <c r="U3565" s="560"/>
    </row>
    <row r="3566" spans="1:21">
      <c r="A3566" s="593">
        <f t="shared" si="330"/>
        <v>41423</v>
      </c>
      <c r="B3566" s="594">
        <v>41423.541872858797</v>
      </c>
      <c r="C3566" s="560">
        <f t="shared" si="331"/>
        <v>2013</v>
      </c>
      <c r="D3566" s="560">
        <f t="shared" si="332"/>
        <v>5</v>
      </c>
      <c r="E3566" s="560">
        <f t="shared" si="333"/>
        <v>29</v>
      </c>
      <c r="F3566" s="560">
        <f t="shared" si="334"/>
        <v>13</v>
      </c>
      <c r="G3566" s="595">
        <f t="shared" si="335"/>
        <v>4</v>
      </c>
      <c r="H3566" s="590">
        <f>CHOOSE('Output Sheet'!$B$4,'8760 Data'!J3566,'8760 Data'!K3566,'8760 Data'!L3566,'8760 Data'!M3566,'8760 Data'!N3566,'8760 Data'!O3566,'8760 Data'!P3566,'8760 Data'!Q3566,'8760 Data'!R3566,'8760 Data'!S3566,'8760 Data'!T3566,'8760 Data'!U3566)</f>
        <v>0</v>
      </c>
      <c r="I3566" s="591" t="e">
        <f>H3566/'Output Sheet'!$B$8</f>
        <v>#DIV/0!</v>
      </c>
      <c r="J3566" s="596"/>
      <c r="K3566" s="560"/>
      <c r="L3566" s="560"/>
      <c r="M3566" s="560"/>
      <c r="N3566" s="560"/>
      <c r="O3566" s="560"/>
      <c r="P3566" s="560"/>
      <c r="Q3566" s="560"/>
      <c r="R3566" s="560"/>
      <c r="S3566" s="560"/>
      <c r="T3566" s="560"/>
      <c r="U3566" s="560"/>
    </row>
    <row r="3567" spans="1:21">
      <c r="A3567" s="593">
        <f t="shared" si="330"/>
        <v>41423</v>
      </c>
      <c r="B3567" s="594">
        <v>41423.583539583335</v>
      </c>
      <c r="C3567" s="560">
        <f t="shared" si="331"/>
        <v>2013</v>
      </c>
      <c r="D3567" s="560">
        <f t="shared" si="332"/>
        <v>5</v>
      </c>
      <c r="E3567" s="560">
        <f t="shared" si="333"/>
        <v>29</v>
      </c>
      <c r="F3567" s="560">
        <f t="shared" si="334"/>
        <v>14</v>
      </c>
      <c r="G3567" s="595">
        <f t="shared" si="335"/>
        <v>4</v>
      </c>
      <c r="H3567" s="590">
        <f>CHOOSE('Output Sheet'!$B$4,'8760 Data'!J3567,'8760 Data'!K3567,'8760 Data'!L3567,'8760 Data'!M3567,'8760 Data'!N3567,'8760 Data'!O3567,'8760 Data'!P3567,'8760 Data'!Q3567,'8760 Data'!R3567,'8760 Data'!S3567,'8760 Data'!T3567,'8760 Data'!U3567)</f>
        <v>0</v>
      </c>
      <c r="I3567" s="591" t="e">
        <f>H3567/'Output Sheet'!$B$8</f>
        <v>#DIV/0!</v>
      </c>
      <c r="J3567" s="596"/>
      <c r="K3567" s="560"/>
      <c r="L3567" s="560"/>
      <c r="M3567" s="560"/>
      <c r="N3567" s="560"/>
      <c r="O3567" s="560"/>
      <c r="P3567" s="560"/>
      <c r="Q3567" s="560"/>
      <c r="R3567" s="560"/>
      <c r="S3567" s="560"/>
      <c r="T3567" s="560"/>
      <c r="U3567" s="560"/>
    </row>
    <row r="3568" spans="1:21">
      <c r="A3568" s="593">
        <f t="shared" si="330"/>
        <v>41423</v>
      </c>
      <c r="B3568" s="594">
        <v>41423.625206307872</v>
      </c>
      <c r="C3568" s="560">
        <f t="shared" si="331"/>
        <v>2013</v>
      </c>
      <c r="D3568" s="560">
        <f t="shared" si="332"/>
        <v>5</v>
      </c>
      <c r="E3568" s="560">
        <f t="shared" si="333"/>
        <v>29</v>
      </c>
      <c r="F3568" s="560">
        <f t="shared" si="334"/>
        <v>15</v>
      </c>
      <c r="G3568" s="595">
        <f t="shared" si="335"/>
        <v>4</v>
      </c>
      <c r="H3568" s="590">
        <f>CHOOSE('Output Sheet'!$B$4,'8760 Data'!J3568,'8760 Data'!K3568,'8760 Data'!L3568,'8760 Data'!M3568,'8760 Data'!N3568,'8760 Data'!O3568,'8760 Data'!P3568,'8760 Data'!Q3568,'8760 Data'!R3568,'8760 Data'!S3568,'8760 Data'!T3568,'8760 Data'!U3568)</f>
        <v>0</v>
      </c>
      <c r="I3568" s="591" t="e">
        <f>H3568/'Output Sheet'!$B$8</f>
        <v>#DIV/0!</v>
      </c>
      <c r="J3568" s="596"/>
      <c r="K3568" s="560"/>
      <c r="L3568" s="560"/>
      <c r="M3568" s="560"/>
      <c r="N3568" s="560"/>
      <c r="O3568" s="560"/>
      <c r="P3568" s="560"/>
      <c r="Q3568" s="560"/>
      <c r="R3568" s="560"/>
      <c r="S3568" s="560"/>
      <c r="T3568" s="560"/>
      <c r="U3568" s="560"/>
    </row>
    <row r="3569" spans="1:21">
      <c r="A3569" s="593">
        <f t="shared" si="330"/>
        <v>41423</v>
      </c>
      <c r="B3569" s="594">
        <v>41423.666873032409</v>
      </c>
      <c r="C3569" s="560">
        <f t="shared" si="331"/>
        <v>2013</v>
      </c>
      <c r="D3569" s="560">
        <f t="shared" si="332"/>
        <v>5</v>
      </c>
      <c r="E3569" s="560">
        <f t="shared" si="333"/>
        <v>29</v>
      </c>
      <c r="F3569" s="560">
        <f t="shared" si="334"/>
        <v>16</v>
      </c>
      <c r="G3569" s="595">
        <f t="shared" si="335"/>
        <v>4</v>
      </c>
      <c r="H3569" s="590">
        <f>CHOOSE('Output Sheet'!$B$4,'8760 Data'!J3569,'8760 Data'!K3569,'8760 Data'!L3569,'8760 Data'!M3569,'8760 Data'!N3569,'8760 Data'!O3569,'8760 Data'!P3569,'8760 Data'!Q3569,'8760 Data'!R3569,'8760 Data'!S3569,'8760 Data'!T3569,'8760 Data'!U3569)</f>
        <v>0</v>
      </c>
      <c r="I3569" s="591" t="e">
        <f>H3569/'Output Sheet'!$B$8</f>
        <v>#DIV/0!</v>
      </c>
      <c r="J3569" s="596"/>
      <c r="K3569" s="560"/>
      <c r="L3569" s="560"/>
      <c r="M3569" s="560"/>
      <c r="N3569" s="560"/>
      <c r="O3569" s="560"/>
      <c r="P3569" s="560"/>
      <c r="Q3569" s="560"/>
      <c r="R3569" s="560"/>
      <c r="S3569" s="560"/>
      <c r="T3569" s="560"/>
      <c r="U3569" s="560"/>
    </row>
    <row r="3570" spans="1:21">
      <c r="A3570" s="593">
        <f t="shared" si="330"/>
        <v>41423</v>
      </c>
      <c r="B3570" s="594">
        <v>41423.708539756946</v>
      </c>
      <c r="C3570" s="560">
        <f t="shared" si="331"/>
        <v>2013</v>
      </c>
      <c r="D3570" s="560">
        <f t="shared" si="332"/>
        <v>5</v>
      </c>
      <c r="E3570" s="560">
        <f t="shared" si="333"/>
        <v>29</v>
      </c>
      <c r="F3570" s="560">
        <f t="shared" si="334"/>
        <v>17</v>
      </c>
      <c r="G3570" s="595">
        <f t="shared" si="335"/>
        <v>4</v>
      </c>
      <c r="H3570" s="590">
        <f>CHOOSE('Output Sheet'!$B$4,'8760 Data'!J3570,'8760 Data'!K3570,'8760 Data'!L3570,'8760 Data'!M3570,'8760 Data'!N3570,'8760 Data'!O3570,'8760 Data'!P3570,'8760 Data'!Q3570,'8760 Data'!R3570,'8760 Data'!S3570,'8760 Data'!T3570,'8760 Data'!U3570)</f>
        <v>0</v>
      </c>
      <c r="I3570" s="591" t="e">
        <f>H3570/'Output Sheet'!$B$8</f>
        <v>#DIV/0!</v>
      </c>
      <c r="J3570" s="596"/>
      <c r="K3570" s="560"/>
      <c r="L3570" s="560"/>
      <c r="M3570" s="560"/>
      <c r="N3570" s="560"/>
      <c r="O3570" s="560"/>
      <c r="P3570" s="560"/>
      <c r="Q3570" s="560"/>
      <c r="R3570" s="560"/>
      <c r="S3570" s="560"/>
      <c r="T3570" s="560"/>
      <c r="U3570" s="560"/>
    </row>
    <row r="3571" spans="1:21">
      <c r="A3571" s="593">
        <f t="shared" si="330"/>
        <v>41423</v>
      </c>
      <c r="B3571" s="594">
        <v>41423.750206481483</v>
      </c>
      <c r="C3571" s="560">
        <f t="shared" si="331"/>
        <v>2013</v>
      </c>
      <c r="D3571" s="560">
        <f t="shared" si="332"/>
        <v>5</v>
      </c>
      <c r="E3571" s="560">
        <f t="shared" si="333"/>
        <v>29</v>
      </c>
      <c r="F3571" s="560">
        <f t="shared" si="334"/>
        <v>18</v>
      </c>
      <c r="G3571" s="595">
        <f t="shared" si="335"/>
        <v>4</v>
      </c>
      <c r="H3571" s="590">
        <f>CHOOSE('Output Sheet'!$B$4,'8760 Data'!J3571,'8760 Data'!K3571,'8760 Data'!L3571,'8760 Data'!M3571,'8760 Data'!N3571,'8760 Data'!O3571,'8760 Data'!P3571,'8760 Data'!Q3571,'8760 Data'!R3571,'8760 Data'!S3571,'8760 Data'!T3571,'8760 Data'!U3571)</f>
        <v>0</v>
      </c>
      <c r="I3571" s="591" t="e">
        <f>H3571/'Output Sheet'!$B$8</f>
        <v>#DIV/0!</v>
      </c>
      <c r="J3571" s="596"/>
      <c r="K3571" s="560"/>
      <c r="L3571" s="560"/>
      <c r="M3571" s="560"/>
      <c r="N3571" s="560"/>
      <c r="O3571" s="560"/>
      <c r="P3571" s="560"/>
      <c r="Q3571" s="560"/>
      <c r="R3571" s="560"/>
      <c r="S3571" s="560"/>
      <c r="T3571" s="560"/>
      <c r="U3571" s="560"/>
    </row>
    <row r="3572" spans="1:21">
      <c r="A3572" s="593">
        <f t="shared" si="330"/>
        <v>41423</v>
      </c>
      <c r="B3572" s="594">
        <v>41423.791873206021</v>
      </c>
      <c r="C3572" s="560">
        <f t="shared" si="331"/>
        <v>2013</v>
      </c>
      <c r="D3572" s="560">
        <f t="shared" si="332"/>
        <v>5</v>
      </c>
      <c r="E3572" s="560">
        <f t="shared" si="333"/>
        <v>29</v>
      </c>
      <c r="F3572" s="560">
        <f t="shared" si="334"/>
        <v>19</v>
      </c>
      <c r="G3572" s="595">
        <f t="shared" si="335"/>
        <v>4</v>
      </c>
      <c r="H3572" s="590">
        <f>CHOOSE('Output Sheet'!$B$4,'8760 Data'!J3572,'8760 Data'!K3572,'8760 Data'!L3572,'8760 Data'!M3572,'8760 Data'!N3572,'8760 Data'!O3572,'8760 Data'!P3572,'8760 Data'!Q3572,'8760 Data'!R3572,'8760 Data'!S3572,'8760 Data'!T3572,'8760 Data'!U3572)</f>
        <v>0</v>
      </c>
      <c r="I3572" s="591" t="e">
        <f>H3572/'Output Sheet'!$B$8</f>
        <v>#DIV/0!</v>
      </c>
      <c r="J3572" s="596"/>
      <c r="K3572" s="560"/>
      <c r="L3572" s="560"/>
      <c r="M3572" s="560"/>
      <c r="N3572" s="560"/>
      <c r="O3572" s="560"/>
      <c r="P3572" s="560"/>
      <c r="Q3572" s="560"/>
      <c r="R3572" s="560"/>
      <c r="S3572" s="560"/>
      <c r="T3572" s="560"/>
      <c r="U3572" s="560"/>
    </row>
    <row r="3573" spans="1:21">
      <c r="A3573" s="593">
        <f t="shared" si="330"/>
        <v>41423</v>
      </c>
      <c r="B3573" s="594">
        <v>41423.833539930558</v>
      </c>
      <c r="C3573" s="560">
        <f t="shared" si="331"/>
        <v>2013</v>
      </c>
      <c r="D3573" s="560">
        <f t="shared" si="332"/>
        <v>5</v>
      </c>
      <c r="E3573" s="560">
        <f t="shared" si="333"/>
        <v>29</v>
      </c>
      <c r="F3573" s="560">
        <f t="shared" si="334"/>
        <v>20</v>
      </c>
      <c r="G3573" s="595">
        <f t="shared" si="335"/>
        <v>4</v>
      </c>
      <c r="H3573" s="590">
        <f>CHOOSE('Output Sheet'!$B$4,'8760 Data'!J3573,'8760 Data'!K3573,'8760 Data'!L3573,'8760 Data'!M3573,'8760 Data'!N3573,'8760 Data'!O3573,'8760 Data'!P3573,'8760 Data'!Q3573,'8760 Data'!R3573,'8760 Data'!S3573,'8760 Data'!T3573,'8760 Data'!U3573)</f>
        <v>0</v>
      </c>
      <c r="I3573" s="591" t="e">
        <f>H3573/'Output Sheet'!$B$8</f>
        <v>#DIV/0!</v>
      </c>
      <c r="J3573" s="596"/>
      <c r="K3573" s="560"/>
      <c r="L3573" s="560"/>
      <c r="M3573" s="560"/>
      <c r="N3573" s="560"/>
      <c r="O3573" s="560"/>
      <c r="P3573" s="560"/>
      <c r="Q3573" s="560"/>
      <c r="R3573" s="560"/>
      <c r="S3573" s="560"/>
      <c r="T3573" s="560"/>
      <c r="U3573" s="560"/>
    </row>
    <row r="3574" spans="1:21">
      <c r="A3574" s="593">
        <f t="shared" si="330"/>
        <v>41423</v>
      </c>
      <c r="B3574" s="594">
        <v>41423.875206655095</v>
      </c>
      <c r="C3574" s="560">
        <f t="shared" si="331"/>
        <v>2013</v>
      </c>
      <c r="D3574" s="560">
        <f t="shared" si="332"/>
        <v>5</v>
      </c>
      <c r="E3574" s="560">
        <f t="shared" si="333"/>
        <v>29</v>
      </c>
      <c r="F3574" s="560">
        <f t="shared" si="334"/>
        <v>21</v>
      </c>
      <c r="G3574" s="595">
        <f t="shared" si="335"/>
        <v>4</v>
      </c>
      <c r="H3574" s="590">
        <f>CHOOSE('Output Sheet'!$B$4,'8760 Data'!J3574,'8760 Data'!K3574,'8760 Data'!L3574,'8760 Data'!M3574,'8760 Data'!N3574,'8760 Data'!O3574,'8760 Data'!P3574,'8760 Data'!Q3574,'8760 Data'!R3574,'8760 Data'!S3574,'8760 Data'!T3574,'8760 Data'!U3574)</f>
        <v>0</v>
      </c>
      <c r="I3574" s="591" t="e">
        <f>H3574/'Output Sheet'!$B$8</f>
        <v>#DIV/0!</v>
      </c>
      <c r="J3574" s="596"/>
      <c r="K3574" s="560"/>
      <c r="L3574" s="560"/>
      <c r="M3574" s="560"/>
      <c r="N3574" s="560"/>
      <c r="O3574" s="560"/>
      <c r="P3574" s="560"/>
      <c r="Q3574" s="560"/>
      <c r="R3574" s="560"/>
      <c r="S3574" s="560"/>
      <c r="T3574" s="560"/>
      <c r="U3574" s="560"/>
    </row>
    <row r="3575" spans="1:21">
      <c r="A3575" s="593">
        <f t="shared" si="330"/>
        <v>41423</v>
      </c>
      <c r="B3575" s="594">
        <v>41423.916873379632</v>
      </c>
      <c r="C3575" s="560">
        <f t="shared" si="331"/>
        <v>2013</v>
      </c>
      <c r="D3575" s="560">
        <f t="shared" si="332"/>
        <v>5</v>
      </c>
      <c r="E3575" s="560">
        <f t="shared" si="333"/>
        <v>29</v>
      </c>
      <c r="F3575" s="560">
        <f t="shared" si="334"/>
        <v>22</v>
      </c>
      <c r="G3575" s="595">
        <f t="shared" si="335"/>
        <v>4</v>
      </c>
      <c r="H3575" s="590">
        <f>CHOOSE('Output Sheet'!$B$4,'8760 Data'!J3575,'8760 Data'!K3575,'8760 Data'!L3575,'8760 Data'!M3575,'8760 Data'!N3575,'8760 Data'!O3575,'8760 Data'!P3575,'8760 Data'!Q3575,'8760 Data'!R3575,'8760 Data'!S3575,'8760 Data'!T3575,'8760 Data'!U3575)</f>
        <v>0</v>
      </c>
      <c r="I3575" s="591" t="e">
        <f>H3575/'Output Sheet'!$B$8</f>
        <v>#DIV/0!</v>
      </c>
      <c r="J3575" s="596"/>
      <c r="K3575" s="560"/>
      <c r="L3575" s="560"/>
      <c r="M3575" s="560"/>
      <c r="N3575" s="560"/>
      <c r="O3575" s="560"/>
      <c r="P3575" s="560"/>
      <c r="Q3575" s="560"/>
      <c r="R3575" s="560"/>
      <c r="S3575" s="560"/>
      <c r="T3575" s="560"/>
      <c r="U3575" s="560"/>
    </row>
    <row r="3576" spans="1:21">
      <c r="A3576" s="593">
        <f t="shared" si="330"/>
        <v>41423</v>
      </c>
      <c r="B3576" s="594">
        <v>41423.95854010417</v>
      </c>
      <c r="C3576" s="560">
        <f t="shared" si="331"/>
        <v>2013</v>
      </c>
      <c r="D3576" s="560">
        <f t="shared" si="332"/>
        <v>5</v>
      </c>
      <c r="E3576" s="560">
        <f t="shared" si="333"/>
        <v>29</v>
      </c>
      <c r="F3576" s="560">
        <f t="shared" si="334"/>
        <v>23</v>
      </c>
      <c r="G3576" s="595">
        <f t="shared" si="335"/>
        <v>4</v>
      </c>
      <c r="H3576" s="590">
        <f>CHOOSE('Output Sheet'!$B$4,'8760 Data'!J3576,'8760 Data'!K3576,'8760 Data'!L3576,'8760 Data'!M3576,'8760 Data'!N3576,'8760 Data'!O3576,'8760 Data'!P3576,'8760 Data'!Q3576,'8760 Data'!R3576,'8760 Data'!S3576,'8760 Data'!T3576,'8760 Data'!U3576)</f>
        <v>0</v>
      </c>
      <c r="I3576" s="591" t="e">
        <f>H3576/'Output Sheet'!$B$8</f>
        <v>#DIV/0!</v>
      </c>
      <c r="J3576" s="596"/>
      <c r="K3576" s="560"/>
      <c r="L3576" s="560"/>
      <c r="M3576" s="560"/>
      <c r="N3576" s="560"/>
      <c r="O3576" s="560"/>
      <c r="P3576" s="560"/>
      <c r="Q3576" s="560"/>
      <c r="R3576" s="560"/>
      <c r="S3576" s="560"/>
      <c r="T3576" s="560"/>
      <c r="U3576" s="560"/>
    </row>
    <row r="3577" spans="1:21">
      <c r="A3577" s="593">
        <f t="shared" si="330"/>
        <v>41424</v>
      </c>
      <c r="B3577" s="594">
        <v>41424.000206828707</v>
      </c>
      <c r="C3577" s="560">
        <f t="shared" si="331"/>
        <v>2013</v>
      </c>
      <c r="D3577" s="560">
        <f t="shared" si="332"/>
        <v>5</v>
      </c>
      <c r="E3577" s="560">
        <f t="shared" si="333"/>
        <v>30</v>
      </c>
      <c r="F3577" s="560">
        <f t="shared" si="334"/>
        <v>24</v>
      </c>
      <c r="G3577" s="595">
        <f t="shared" si="335"/>
        <v>5</v>
      </c>
      <c r="H3577" s="590">
        <f>CHOOSE('Output Sheet'!$B$4,'8760 Data'!J3577,'8760 Data'!K3577,'8760 Data'!L3577,'8760 Data'!M3577,'8760 Data'!N3577,'8760 Data'!O3577,'8760 Data'!P3577,'8760 Data'!Q3577,'8760 Data'!R3577,'8760 Data'!S3577,'8760 Data'!T3577,'8760 Data'!U3577)</f>
        <v>0</v>
      </c>
      <c r="I3577" s="591" t="e">
        <f>H3577/'Output Sheet'!$B$8</f>
        <v>#DIV/0!</v>
      </c>
      <c r="J3577" s="596"/>
      <c r="K3577" s="560"/>
      <c r="L3577" s="560"/>
      <c r="M3577" s="560"/>
      <c r="N3577" s="560"/>
      <c r="O3577" s="560"/>
      <c r="P3577" s="560"/>
      <c r="Q3577" s="560"/>
      <c r="R3577" s="560"/>
      <c r="S3577" s="560"/>
      <c r="T3577" s="560"/>
      <c r="U3577" s="560"/>
    </row>
    <row r="3578" spans="1:21">
      <c r="A3578" s="593">
        <f t="shared" si="330"/>
        <v>41424</v>
      </c>
      <c r="B3578" s="594">
        <v>41424.041873553244</v>
      </c>
      <c r="C3578" s="560">
        <f t="shared" si="331"/>
        <v>2013</v>
      </c>
      <c r="D3578" s="560">
        <f t="shared" si="332"/>
        <v>5</v>
      </c>
      <c r="E3578" s="560">
        <f t="shared" si="333"/>
        <v>30</v>
      </c>
      <c r="F3578" s="560">
        <f t="shared" si="334"/>
        <v>1</v>
      </c>
      <c r="G3578" s="595">
        <f t="shared" si="335"/>
        <v>5</v>
      </c>
      <c r="H3578" s="590">
        <f>CHOOSE('Output Sheet'!$B$4,'8760 Data'!J3578,'8760 Data'!K3578,'8760 Data'!L3578,'8760 Data'!M3578,'8760 Data'!N3578,'8760 Data'!O3578,'8760 Data'!P3578,'8760 Data'!Q3578,'8760 Data'!R3578,'8760 Data'!S3578,'8760 Data'!T3578,'8760 Data'!U3578)</f>
        <v>0</v>
      </c>
      <c r="I3578" s="591" t="e">
        <f>H3578/'Output Sheet'!$B$8</f>
        <v>#DIV/0!</v>
      </c>
      <c r="J3578" s="596"/>
      <c r="K3578" s="560"/>
      <c r="L3578" s="560"/>
      <c r="M3578" s="560"/>
      <c r="N3578" s="560"/>
      <c r="O3578" s="560"/>
      <c r="P3578" s="560"/>
      <c r="Q3578" s="560"/>
      <c r="R3578" s="560"/>
      <c r="S3578" s="560"/>
      <c r="T3578" s="560"/>
      <c r="U3578" s="560"/>
    </row>
    <row r="3579" spans="1:21">
      <c r="A3579" s="593">
        <f t="shared" si="330"/>
        <v>41424</v>
      </c>
      <c r="B3579" s="594">
        <v>41424.083540277781</v>
      </c>
      <c r="C3579" s="560">
        <f t="shared" si="331"/>
        <v>2013</v>
      </c>
      <c r="D3579" s="560">
        <f t="shared" si="332"/>
        <v>5</v>
      </c>
      <c r="E3579" s="560">
        <f t="shared" si="333"/>
        <v>30</v>
      </c>
      <c r="F3579" s="560">
        <f t="shared" si="334"/>
        <v>2</v>
      </c>
      <c r="G3579" s="595">
        <f t="shared" si="335"/>
        <v>5</v>
      </c>
      <c r="H3579" s="590">
        <f>CHOOSE('Output Sheet'!$B$4,'8760 Data'!J3579,'8760 Data'!K3579,'8760 Data'!L3579,'8760 Data'!M3579,'8760 Data'!N3579,'8760 Data'!O3579,'8760 Data'!P3579,'8760 Data'!Q3579,'8760 Data'!R3579,'8760 Data'!S3579,'8760 Data'!T3579,'8760 Data'!U3579)</f>
        <v>0</v>
      </c>
      <c r="I3579" s="591" t="e">
        <f>H3579/'Output Sheet'!$B$8</f>
        <v>#DIV/0!</v>
      </c>
      <c r="J3579" s="596"/>
      <c r="K3579" s="560"/>
      <c r="L3579" s="560"/>
      <c r="M3579" s="560"/>
      <c r="N3579" s="560"/>
      <c r="O3579" s="560"/>
      <c r="P3579" s="560"/>
      <c r="Q3579" s="560"/>
      <c r="R3579" s="560"/>
      <c r="S3579" s="560"/>
      <c r="T3579" s="560"/>
      <c r="U3579" s="560"/>
    </row>
    <row r="3580" spans="1:21">
      <c r="A3580" s="593">
        <f t="shared" si="330"/>
        <v>41424</v>
      </c>
      <c r="B3580" s="594">
        <v>41424.125207002318</v>
      </c>
      <c r="C3580" s="560">
        <f t="shared" si="331"/>
        <v>2013</v>
      </c>
      <c r="D3580" s="560">
        <f t="shared" si="332"/>
        <v>5</v>
      </c>
      <c r="E3580" s="560">
        <f t="shared" si="333"/>
        <v>30</v>
      </c>
      <c r="F3580" s="560">
        <f t="shared" si="334"/>
        <v>3</v>
      </c>
      <c r="G3580" s="595">
        <f t="shared" si="335"/>
        <v>5</v>
      </c>
      <c r="H3580" s="590">
        <f>CHOOSE('Output Sheet'!$B$4,'8760 Data'!J3580,'8760 Data'!K3580,'8760 Data'!L3580,'8760 Data'!M3580,'8760 Data'!N3580,'8760 Data'!O3580,'8760 Data'!P3580,'8760 Data'!Q3580,'8760 Data'!R3580,'8760 Data'!S3580,'8760 Data'!T3580,'8760 Data'!U3580)</f>
        <v>0</v>
      </c>
      <c r="I3580" s="591" t="e">
        <f>H3580/'Output Sheet'!$B$8</f>
        <v>#DIV/0!</v>
      </c>
      <c r="J3580" s="596"/>
      <c r="K3580" s="560"/>
      <c r="L3580" s="560"/>
      <c r="M3580" s="560"/>
      <c r="N3580" s="560"/>
      <c r="O3580" s="560"/>
      <c r="P3580" s="560"/>
      <c r="Q3580" s="560"/>
      <c r="R3580" s="560"/>
      <c r="S3580" s="560"/>
      <c r="T3580" s="560"/>
      <c r="U3580" s="560"/>
    </row>
    <row r="3581" spans="1:21">
      <c r="A3581" s="593">
        <f t="shared" si="330"/>
        <v>41424</v>
      </c>
      <c r="B3581" s="594">
        <v>41424.166873726848</v>
      </c>
      <c r="C3581" s="560">
        <f t="shared" si="331"/>
        <v>2013</v>
      </c>
      <c r="D3581" s="560">
        <f t="shared" si="332"/>
        <v>5</v>
      </c>
      <c r="E3581" s="560">
        <f t="shared" si="333"/>
        <v>30</v>
      </c>
      <c r="F3581" s="560">
        <f t="shared" si="334"/>
        <v>4</v>
      </c>
      <c r="G3581" s="595">
        <f t="shared" si="335"/>
        <v>5</v>
      </c>
      <c r="H3581" s="590">
        <f>CHOOSE('Output Sheet'!$B$4,'8760 Data'!J3581,'8760 Data'!K3581,'8760 Data'!L3581,'8760 Data'!M3581,'8760 Data'!N3581,'8760 Data'!O3581,'8760 Data'!P3581,'8760 Data'!Q3581,'8760 Data'!R3581,'8760 Data'!S3581,'8760 Data'!T3581,'8760 Data'!U3581)</f>
        <v>0</v>
      </c>
      <c r="I3581" s="591" t="e">
        <f>H3581/'Output Sheet'!$B$8</f>
        <v>#DIV/0!</v>
      </c>
      <c r="J3581" s="596"/>
      <c r="K3581" s="560"/>
      <c r="L3581" s="560"/>
      <c r="M3581" s="560"/>
      <c r="N3581" s="560"/>
      <c r="O3581" s="560"/>
      <c r="P3581" s="560"/>
      <c r="Q3581" s="560"/>
      <c r="R3581" s="560"/>
      <c r="S3581" s="560"/>
      <c r="T3581" s="560"/>
      <c r="U3581" s="560"/>
    </row>
    <row r="3582" spans="1:21">
      <c r="A3582" s="593">
        <f t="shared" si="330"/>
        <v>41424</v>
      </c>
      <c r="B3582" s="594">
        <v>41424.208540451385</v>
      </c>
      <c r="C3582" s="560">
        <f t="shared" si="331"/>
        <v>2013</v>
      </c>
      <c r="D3582" s="560">
        <f t="shared" si="332"/>
        <v>5</v>
      </c>
      <c r="E3582" s="560">
        <f t="shared" si="333"/>
        <v>30</v>
      </c>
      <c r="F3582" s="560">
        <f t="shared" si="334"/>
        <v>5</v>
      </c>
      <c r="G3582" s="595">
        <f t="shared" si="335"/>
        <v>5</v>
      </c>
      <c r="H3582" s="590">
        <f>CHOOSE('Output Sheet'!$B$4,'8760 Data'!J3582,'8760 Data'!K3582,'8760 Data'!L3582,'8760 Data'!M3582,'8760 Data'!N3582,'8760 Data'!O3582,'8760 Data'!P3582,'8760 Data'!Q3582,'8760 Data'!R3582,'8760 Data'!S3582,'8760 Data'!T3582,'8760 Data'!U3582)</f>
        <v>0</v>
      </c>
      <c r="I3582" s="591" t="e">
        <f>H3582/'Output Sheet'!$B$8</f>
        <v>#DIV/0!</v>
      </c>
      <c r="J3582" s="596"/>
      <c r="K3582" s="560"/>
      <c r="L3582" s="560"/>
      <c r="M3582" s="560"/>
      <c r="N3582" s="560"/>
      <c r="O3582" s="560"/>
      <c r="P3582" s="560"/>
      <c r="Q3582" s="560"/>
      <c r="R3582" s="560"/>
      <c r="S3582" s="560"/>
      <c r="T3582" s="560"/>
      <c r="U3582" s="560"/>
    </row>
    <row r="3583" spans="1:21">
      <c r="A3583" s="593">
        <f t="shared" si="330"/>
        <v>41424</v>
      </c>
      <c r="B3583" s="594">
        <v>41424.250207175923</v>
      </c>
      <c r="C3583" s="560">
        <f t="shared" si="331"/>
        <v>2013</v>
      </c>
      <c r="D3583" s="560">
        <f t="shared" si="332"/>
        <v>5</v>
      </c>
      <c r="E3583" s="560">
        <f t="shared" si="333"/>
        <v>30</v>
      </c>
      <c r="F3583" s="560">
        <f t="shared" si="334"/>
        <v>6</v>
      </c>
      <c r="G3583" s="595">
        <f t="shared" si="335"/>
        <v>5</v>
      </c>
      <c r="H3583" s="590">
        <f>CHOOSE('Output Sheet'!$B$4,'8760 Data'!J3583,'8760 Data'!K3583,'8760 Data'!L3583,'8760 Data'!M3583,'8760 Data'!N3583,'8760 Data'!O3583,'8760 Data'!P3583,'8760 Data'!Q3583,'8760 Data'!R3583,'8760 Data'!S3583,'8760 Data'!T3583,'8760 Data'!U3583)</f>
        <v>0</v>
      </c>
      <c r="I3583" s="591" t="e">
        <f>H3583/'Output Sheet'!$B$8</f>
        <v>#DIV/0!</v>
      </c>
      <c r="J3583" s="596"/>
      <c r="K3583" s="560"/>
      <c r="L3583" s="560"/>
      <c r="M3583" s="560"/>
      <c r="N3583" s="560"/>
      <c r="O3583" s="560"/>
      <c r="P3583" s="560"/>
      <c r="Q3583" s="560"/>
      <c r="R3583" s="560"/>
      <c r="S3583" s="560"/>
      <c r="T3583" s="560"/>
      <c r="U3583" s="560"/>
    </row>
    <row r="3584" spans="1:21">
      <c r="A3584" s="593">
        <f t="shared" si="330"/>
        <v>41424</v>
      </c>
      <c r="B3584" s="594">
        <v>41424.29187390046</v>
      </c>
      <c r="C3584" s="560">
        <f t="shared" si="331"/>
        <v>2013</v>
      </c>
      <c r="D3584" s="560">
        <f t="shared" si="332"/>
        <v>5</v>
      </c>
      <c r="E3584" s="560">
        <f t="shared" si="333"/>
        <v>30</v>
      </c>
      <c r="F3584" s="560">
        <f t="shared" si="334"/>
        <v>7</v>
      </c>
      <c r="G3584" s="595">
        <f t="shared" si="335"/>
        <v>5</v>
      </c>
      <c r="H3584" s="590">
        <f>CHOOSE('Output Sheet'!$B$4,'8760 Data'!J3584,'8760 Data'!K3584,'8760 Data'!L3584,'8760 Data'!M3584,'8760 Data'!N3584,'8760 Data'!O3584,'8760 Data'!P3584,'8760 Data'!Q3584,'8760 Data'!R3584,'8760 Data'!S3584,'8760 Data'!T3584,'8760 Data'!U3584)</f>
        <v>0</v>
      </c>
      <c r="I3584" s="591" t="e">
        <f>H3584/'Output Sheet'!$B$8</f>
        <v>#DIV/0!</v>
      </c>
      <c r="J3584" s="596"/>
      <c r="K3584" s="560"/>
      <c r="L3584" s="560"/>
      <c r="M3584" s="560"/>
      <c r="N3584" s="560"/>
      <c r="O3584" s="560"/>
      <c r="P3584" s="560"/>
      <c r="Q3584" s="560"/>
      <c r="R3584" s="560"/>
      <c r="S3584" s="560"/>
      <c r="T3584" s="560"/>
      <c r="U3584" s="560"/>
    </row>
    <row r="3585" spans="1:21">
      <c r="A3585" s="593">
        <f t="shared" si="330"/>
        <v>41424</v>
      </c>
      <c r="B3585" s="594">
        <v>41424.333540624997</v>
      </c>
      <c r="C3585" s="560">
        <f t="shared" si="331"/>
        <v>2013</v>
      </c>
      <c r="D3585" s="560">
        <f t="shared" si="332"/>
        <v>5</v>
      </c>
      <c r="E3585" s="560">
        <f t="shared" si="333"/>
        <v>30</v>
      </c>
      <c r="F3585" s="560">
        <f t="shared" si="334"/>
        <v>8</v>
      </c>
      <c r="G3585" s="595">
        <f t="shared" si="335"/>
        <v>5</v>
      </c>
      <c r="H3585" s="590">
        <f>CHOOSE('Output Sheet'!$B$4,'8760 Data'!J3585,'8760 Data'!K3585,'8760 Data'!L3585,'8760 Data'!M3585,'8760 Data'!N3585,'8760 Data'!O3585,'8760 Data'!P3585,'8760 Data'!Q3585,'8760 Data'!R3585,'8760 Data'!S3585,'8760 Data'!T3585,'8760 Data'!U3585)</f>
        <v>0</v>
      </c>
      <c r="I3585" s="591" t="e">
        <f>H3585/'Output Sheet'!$B$8</f>
        <v>#DIV/0!</v>
      </c>
      <c r="J3585" s="596"/>
      <c r="K3585" s="560"/>
      <c r="L3585" s="560"/>
      <c r="M3585" s="560"/>
      <c r="N3585" s="560"/>
      <c r="O3585" s="560"/>
      <c r="P3585" s="560"/>
      <c r="Q3585" s="560"/>
      <c r="R3585" s="560"/>
      <c r="S3585" s="560"/>
      <c r="T3585" s="560"/>
      <c r="U3585" s="560"/>
    </row>
    <row r="3586" spans="1:21">
      <c r="A3586" s="593">
        <f t="shared" si="330"/>
        <v>41424</v>
      </c>
      <c r="B3586" s="594">
        <v>41424.375207349534</v>
      </c>
      <c r="C3586" s="560">
        <f t="shared" si="331"/>
        <v>2013</v>
      </c>
      <c r="D3586" s="560">
        <f t="shared" si="332"/>
        <v>5</v>
      </c>
      <c r="E3586" s="560">
        <f t="shared" si="333"/>
        <v>30</v>
      </c>
      <c r="F3586" s="560">
        <f t="shared" si="334"/>
        <v>9</v>
      </c>
      <c r="G3586" s="595">
        <f t="shared" si="335"/>
        <v>5</v>
      </c>
      <c r="H3586" s="590">
        <f>CHOOSE('Output Sheet'!$B$4,'8760 Data'!J3586,'8760 Data'!K3586,'8760 Data'!L3586,'8760 Data'!M3586,'8760 Data'!N3586,'8760 Data'!O3586,'8760 Data'!P3586,'8760 Data'!Q3586,'8760 Data'!R3586,'8760 Data'!S3586,'8760 Data'!T3586,'8760 Data'!U3586)</f>
        <v>0</v>
      </c>
      <c r="I3586" s="591" t="e">
        <f>H3586/'Output Sheet'!$B$8</f>
        <v>#DIV/0!</v>
      </c>
      <c r="J3586" s="596"/>
      <c r="K3586" s="560"/>
      <c r="L3586" s="560"/>
      <c r="M3586" s="560"/>
      <c r="N3586" s="560"/>
      <c r="O3586" s="560"/>
      <c r="P3586" s="560"/>
      <c r="Q3586" s="560"/>
      <c r="R3586" s="560"/>
      <c r="S3586" s="560"/>
      <c r="T3586" s="560"/>
      <c r="U3586" s="560"/>
    </row>
    <row r="3587" spans="1:21">
      <c r="A3587" s="593">
        <f t="shared" ref="A3587:A3650" si="336">DATE(C3587,D3587,E3587)</f>
        <v>41424</v>
      </c>
      <c r="B3587" s="594">
        <v>41424.416874074072</v>
      </c>
      <c r="C3587" s="560">
        <f t="shared" ref="C3587:C3650" si="337">YEAR(B3587)</f>
        <v>2013</v>
      </c>
      <c r="D3587" s="560">
        <f t="shared" ref="D3587:D3650" si="338">MONTH(B3587)</f>
        <v>5</v>
      </c>
      <c r="E3587" s="560">
        <f t="shared" ref="E3587:E3650" si="339">DAY(B3587)</f>
        <v>30</v>
      </c>
      <c r="F3587" s="560">
        <f t="shared" ref="F3587:F3650" si="340">IF(HOUR(B3587)&lt;&gt;0,HOUR(B3587),24)</f>
        <v>10</v>
      </c>
      <c r="G3587" s="595">
        <f t="shared" ref="G3587:G3650" si="341">WEEKDAY(B3587,1)</f>
        <v>5</v>
      </c>
      <c r="H3587" s="590">
        <f>CHOOSE('Output Sheet'!$B$4,'8760 Data'!J3587,'8760 Data'!K3587,'8760 Data'!L3587,'8760 Data'!M3587,'8760 Data'!N3587,'8760 Data'!O3587,'8760 Data'!P3587,'8760 Data'!Q3587,'8760 Data'!R3587,'8760 Data'!S3587,'8760 Data'!T3587,'8760 Data'!U3587)</f>
        <v>0</v>
      </c>
      <c r="I3587" s="591" t="e">
        <f>H3587/'Output Sheet'!$B$8</f>
        <v>#DIV/0!</v>
      </c>
      <c r="J3587" s="596"/>
      <c r="K3587" s="560"/>
      <c r="L3587" s="560"/>
      <c r="M3587" s="560"/>
      <c r="N3587" s="560"/>
      <c r="O3587" s="560"/>
      <c r="P3587" s="560"/>
      <c r="Q3587" s="560"/>
      <c r="R3587" s="560"/>
      <c r="S3587" s="560"/>
      <c r="T3587" s="560"/>
      <c r="U3587" s="560"/>
    </row>
    <row r="3588" spans="1:21">
      <c r="A3588" s="593">
        <f t="shared" si="336"/>
        <v>41424</v>
      </c>
      <c r="B3588" s="594">
        <v>41424.458540798609</v>
      </c>
      <c r="C3588" s="560">
        <f t="shared" si="337"/>
        <v>2013</v>
      </c>
      <c r="D3588" s="560">
        <f t="shared" si="338"/>
        <v>5</v>
      </c>
      <c r="E3588" s="560">
        <f t="shared" si="339"/>
        <v>30</v>
      </c>
      <c r="F3588" s="560">
        <f t="shared" si="340"/>
        <v>11</v>
      </c>
      <c r="G3588" s="595">
        <f t="shared" si="341"/>
        <v>5</v>
      </c>
      <c r="H3588" s="590">
        <f>CHOOSE('Output Sheet'!$B$4,'8760 Data'!J3588,'8760 Data'!K3588,'8760 Data'!L3588,'8760 Data'!M3588,'8760 Data'!N3588,'8760 Data'!O3588,'8760 Data'!P3588,'8760 Data'!Q3588,'8760 Data'!R3588,'8760 Data'!S3588,'8760 Data'!T3588,'8760 Data'!U3588)</f>
        <v>0</v>
      </c>
      <c r="I3588" s="591" t="e">
        <f>H3588/'Output Sheet'!$B$8</f>
        <v>#DIV/0!</v>
      </c>
      <c r="J3588" s="596"/>
      <c r="K3588" s="560"/>
      <c r="L3588" s="560"/>
      <c r="M3588" s="560"/>
      <c r="N3588" s="560"/>
      <c r="O3588" s="560"/>
      <c r="P3588" s="560"/>
      <c r="Q3588" s="560"/>
      <c r="R3588" s="560"/>
      <c r="S3588" s="560"/>
      <c r="T3588" s="560"/>
      <c r="U3588" s="560"/>
    </row>
    <row r="3589" spans="1:21">
      <c r="A3589" s="593">
        <f t="shared" si="336"/>
        <v>41424</v>
      </c>
      <c r="B3589" s="594">
        <v>41424.500207523146</v>
      </c>
      <c r="C3589" s="560">
        <f t="shared" si="337"/>
        <v>2013</v>
      </c>
      <c r="D3589" s="560">
        <f t="shared" si="338"/>
        <v>5</v>
      </c>
      <c r="E3589" s="560">
        <f t="shared" si="339"/>
        <v>30</v>
      </c>
      <c r="F3589" s="560">
        <f t="shared" si="340"/>
        <v>12</v>
      </c>
      <c r="G3589" s="595">
        <f t="shared" si="341"/>
        <v>5</v>
      </c>
      <c r="H3589" s="590">
        <f>CHOOSE('Output Sheet'!$B$4,'8760 Data'!J3589,'8760 Data'!K3589,'8760 Data'!L3589,'8760 Data'!M3589,'8760 Data'!N3589,'8760 Data'!O3589,'8760 Data'!P3589,'8760 Data'!Q3589,'8760 Data'!R3589,'8760 Data'!S3589,'8760 Data'!T3589,'8760 Data'!U3589)</f>
        <v>0</v>
      </c>
      <c r="I3589" s="591" t="e">
        <f>H3589/'Output Sheet'!$B$8</f>
        <v>#DIV/0!</v>
      </c>
      <c r="J3589" s="596"/>
      <c r="K3589" s="560"/>
      <c r="L3589" s="560"/>
      <c r="M3589" s="560"/>
      <c r="N3589" s="560"/>
      <c r="O3589" s="560"/>
      <c r="P3589" s="560"/>
      <c r="Q3589" s="560"/>
      <c r="R3589" s="560"/>
      <c r="S3589" s="560"/>
      <c r="T3589" s="560"/>
      <c r="U3589" s="560"/>
    </row>
    <row r="3590" spans="1:21">
      <c r="A3590" s="593">
        <f t="shared" si="336"/>
        <v>41424</v>
      </c>
      <c r="B3590" s="594">
        <v>41424.541874247683</v>
      </c>
      <c r="C3590" s="560">
        <f t="shared" si="337"/>
        <v>2013</v>
      </c>
      <c r="D3590" s="560">
        <f t="shared" si="338"/>
        <v>5</v>
      </c>
      <c r="E3590" s="560">
        <f t="shared" si="339"/>
        <v>30</v>
      </c>
      <c r="F3590" s="560">
        <f t="shared" si="340"/>
        <v>13</v>
      </c>
      <c r="G3590" s="595">
        <f t="shared" si="341"/>
        <v>5</v>
      </c>
      <c r="H3590" s="590">
        <f>CHOOSE('Output Sheet'!$B$4,'8760 Data'!J3590,'8760 Data'!K3590,'8760 Data'!L3590,'8760 Data'!M3590,'8760 Data'!N3590,'8760 Data'!O3590,'8760 Data'!P3590,'8760 Data'!Q3590,'8760 Data'!R3590,'8760 Data'!S3590,'8760 Data'!T3590,'8760 Data'!U3590)</f>
        <v>0</v>
      </c>
      <c r="I3590" s="591" t="e">
        <f>H3590/'Output Sheet'!$B$8</f>
        <v>#DIV/0!</v>
      </c>
      <c r="J3590" s="596"/>
      <c r="K3590" s="560"/>
      <c r="L3590" s="560"/>
      <c r="M3590" s="560"/>
      <c r="N3590" s="560"/>
      <c r="O3590" s="560"/>
      <c r="P3590" s="560"/>
      <c r="Q3590" s="560"/>
      <c r="R3590" s="560"/>
      <c r="S3590" s="560"/>
      <c r="T3590" s="560"/>
      <c r="U3590" s="560"/>
    </row>
    <row r="3591" spans="1:21">
      <c r="A3591" s="593">
        <f t="shared" si="336"/>
        <v>41424</v>
      </c>
      <c r="B3591" s="594">
        <v>41424.58354097222</v>
      </c>
      <c r="C3591" s="560">
        <f t="shared" si="337"/>
        <v>2013</v>
      </c>
      <c r="D3591" s="560">
        <f t="shared" si="338"/>
        <v>5</v>
      </c>
      <c r="E3591" s="560">
        <f t="shared" si="339"/>
        <v>30</v>
      </c>
      <c r="F3591" s="560">
        <f t="shared" si="340"/>
        <v>14</v>
      </c>
      <c r="G3591" s="595">
        <f t="shared" si="341"/>
        <v>5</v>
      </c>
      <c r="H3591" s="590">
        <f>CHOOSE('Output Sheet'!$B$4,'8760 Data'!J3591,'8760 Data'!K3591,'8760 Data'!L3591,'8760 Data'!M3591,'8760 Data'!N3591,'8760 Data'!O3591,'8760 Data'!P3591,'8760 Data'!Q3591,'8760 Data'!R3591,'8760 Data'!S3591,'8760 Data'!T3591,'8760 Data'!U3591)</f>
        <v>0</v>
      </c>
      <c r="I3591" s="591" t="e">
        <f>H3591/'Output Sheet'!$B$8</f>
        <v>#DIV/0!</v>
      </c>
      <c r="J3591" s="596"/>
      <c r="K3591" s="560"/>
      <c r="L3591" s="560"/>
      <c r="M3591" s="560"/>
      <c r="N3591" s="560"/>
      <c r="O3591" s="560"/>
      <c r="P3591" s="560"/>
      <c r="Q3591" s="560"/>
      <c r="R3591" s="560"/>
      <c r="S3591" s="560"/>
      <c r="T3591" s="560"/>
      <c r="U3591" s="560"/>
    </row>
    <row r="3592" spans="1:21">
      <c r="A3592" s="593">
        <f t="shared" si="336"/>
        <v>41424</v>
      </c>
      <c r="B3592" s="594">
        <v>41424.625207696758</v>
      </c>
      <c r="C3592" s="560">
        <f t="shared" si="337"/>
        <v>2013</v>
      </c>
      <c r="D3592" s="560">
        <f t="shared" si="338"/>
        <v>5</v>
      </c>
      <c r="E3592" s="560">
        <f t="shared" si="339"/>
        <v>30</v>
      </c>
      <c r="F3592" s="560">
        <f t="shared" si="340"/>
        <v>15</v>
      </c>
      <c r="G3592" s="595">
        <f t="shared" si="341"/>
        <v>5</v>
      </c>
      <c r="H3592" s="590">
        <f>CHOOSE('Output Sheet'!$B$4,'8760 Data'!J3592,'8760 Data'!K3592,'8760 Data'!L3592,'8760 Data'!M3592,'8760 Data'!N3592,'8760 Data'!O3592,'8760 Data'!P3592,'8760 Data'!Q3592,'8760 Data'!R3592,'8760 Data'!S3592,'8760 Data'!T3592,'8760 Data'!U3592)</f>
        <v>0</v>
      </c>
      <c r="I3592" s="591" t="e">
        <f>H3592/'Output Sheet'!$B$8</f>
        <v>#DIV/0!</v>
      </c>
      <c r="J3592" s="596"/>
      <c r="K3592" s="560"/>
      <c r="L3592" s="560"/>
      <c r="M3592" s="560"/>
      <c r="N3592" s="560"/>
      <c r="O3592" s="560"/>
      <c r="P3592" s="560"/>
      <c r="Q3592" s="560"/>
      <c r="R3592" s="560"/>
      <c r="S3592" s="560"/>
      <c r="T3592" s="560"/>
      <c r="U3592" s="560"/>
    </row>
    <row r="3593" spans="1:21">
      <c r="A3593" s="593">
        <f t="shared" si="336"/>
        <v>41424</v>
      </c>
      <c r="B3593" s="594">
        <v>41424.666874421295</v>
      </c>
      <c r="C3593" s="560">
        <f t="shared" si="337"/>
        <v>2013</v>
      </c>
      <c r="D3593" s="560">
        <f t="shared" si="338"/>
        <v>5</v>
      </c>
      <c r="E3593" s="560">
        <f t="shared" si="339"/>
        <v>30</v>
      </c>
      <c r="F3593" s="560">
        <f t="shared" si="340"/>
        <v>16</v>
      </c>
      <c r="G3593" s="595">
        <f t="shared" si="341"/>
        <v>5</v>
      </c>
      <c r="H3593" s="590">
        <f>CHOOSE('Output Sheet'!$B$4,'8760 Data'!J3593,'8760 Data'!K3593,'8760 Data'!L3593,'8760 Data'!M3593,'8760 Data'!N3593,'8760 Data'!O3593,'8760 Data'!P3593,'8760 Data'!Q3593,'8760 Data'!R3593,'8760 Data'!S3593,'8760 Data'!T3593,'8760 Data'!U3593)</f>
        <v>0</v>
      </c>
      <c r="I3593" s="591" t="e">
        <f>H3593/'Output Sheet'!$B$8</f>
        <v>#DIV/0!</v>
      </c>
      <c r="J3593" s="596"/>
      <c r="K3593" s="560"/>
      <c r="L3593" s="560"/>
      <c r="M3593" s="560"/>
      <c r="N3593" s="560"/>
      <c r="O3593" s="560"/>
      <c r="P3593" s="560"/>
      <c r="Q3593" s="560"/>
      <c r="R3593" s="560"/>
      <c r="S3593" s="560"/>
      <c r="T3593" s="560"/>
      <c r="U3593" s="560"/>
    </row>
    <row r="3594" spans="1:21">
      <c r="A3594" s="593">
        <f t="shared" si="336"/>
        <v>41424</v>
      </c>
      <c r="B3594" s="594">
        <v>41424.708541145832</v>
      </c>
      <c r="C3594" s="560">
        <f t="shared" si="337"/>
        <v>2013</v>
      </c>
      <c r="D3594" s="560">
        <f t="shared" si="338"/>
        <v>5</v>
      </c>
      <c r="E3594" s="560">
        <f t="shared" si="339"/>
        <v>30</v>
      </c>
      <c r="F3594" s="560">
        <f t="shared" si="340"/>
        <v>17</v>
      </c>
      <c r="G3594" s="595">
        <f t="shared" si="341"/>
        <v>5</v>
      </c>
      <c r="H3594" s="590">
        <f>CHOOSE('Output Sheet'!$B$4,'8760 Data'!J3594,'8760 Data'!K3594,'8760 Data'!L3594,'8760 Data'!M3594,'8760 Data'!N3594,'8760 Data'!O3594,'8760 Data'!P3594,'8760 Data'!Q3594,'8760 Data'!R3594,'8760 Data'!S3594,'8760 Data'!T3594,'8760 Data'!U3594)</f>
        <v>0</v>
      </c>
      <c r="I3594" s="591" t="e">
        <f>H3594/'Output Sheet'!$B$8</f>
        <v>#DIV/0!</v>
      </c>
      <c r="J3594" s="596"/>
      <c r="K3594" s="560"/>
      <c r="L3594" s="560"/>
      <c r="M3594" s="560"/>
      <c r="N3594" s="560"/>
      <c r="O3594" s="560"/>
      <c r="P3594" s="560"/>
      <c r="Q3594" s="560"/>
      <c r="R3594" s="560"/>
      <c r="S3594" s="560"/>
      <c r="T3594" s="560"/>
      <c r="U3594" s="560"/>
    </row>
    <row r="3595" spans="1:21">
      <c r="A3595" s="593">
        <f t="shared" si="336"/>
        <v>41424</v>
      </c>
      <c r="B3595" s="594">
        <v>41424.750207870369</v>
      </c>
      <c r="C3595" s="560">
        <f t="shared" si="337"/>
        <v>2013</v>
      </c>
      <c r="D3595" s="560">
        <f t="shared" si="338"/>
        <v>5</v>
      </c>
      <c r="E3595" s="560">
        <f t="shared" si="339"/>
        <v>30</v>
      </c>
      <c r="F3595" s="560">
        <f t="shared" si="340"/>
        <v>18</v>
      </c>
      <c r="G3595" s="595">
        <f t="shared" si="341"/>
        <v>5</v>
      </c>
      <c r="H3595" s="590">
        <f>CHOOSE('Output Sheet'!$B$4,'8760 Data'!J3595,'8760 Data'!K3595,'8760 Data'!L3595,'8760 Data'!M3595,'8760 Data'!N3595,'8760 Data'!O3595,'8760 Data'!P3595,'8760 Data'!Q3595,'8760 Data'!R3595,'8760 Data'!S3595,'8760 Data'!T3595,'8760 Data'!U3595)</f>
        <v>0</v>
      </c>
      <c r="I3595" s="591" t="e">
        <f>H3595/'Output Sheet'!$B$8</f>
        <v>#DIV/0!</v>
      </c>
      <c r="J3595" s="596"/>
      <c r="K3595" s="560"/>
      <c r="L3595" s="560"/>
      <c r="M3595" s="560"/>
      <c r="N3595" s="560"/>
      <c r="O3595" s="560"/>
      <c r="P3595" s="560"/>
      <c r="Q3595" s="560"/>
      <c r="R3595" s="560"/>
      <c r="S3595" s="560"/>
      <c r="T3595" s="560"/>
      <c r="U3595" s="560"/>
    </row>
    <row r="3596" spans="1:21">
      <c r="A3596" s="593">
        <f t="shared" si="336"/>
        <v>41424</v>
      </c>
      <c r="B3596" s="594">
        <v>41424.791874594906</v>
      </c>
      <c r="C3596" s="560">
        <f t="shared" si="337"/>
        <v>2013</v>
      </c>
      <c r="D3596" s="560">
        <f t="shared" si="338"/>
        <v>5</v>
      </c>
      <c r="E3596" s="560">
        <f t="shared" si="339"/>
        <v>30</v>
      </c>
      <c r="F3596" s="560">
        <f t="shared" si="340"/>
        <v>19</v>
      </c>
      <c r="G3596" s="595">
        <f t="shared" si="341"/>
        <v>5</v>
      </c>
      <c r="H3596" s="590">
        <f>CHOOSE('Output Sheet'!$B$4,'8760 Data'!J3596,'8760 Data'!K3596,'8760 Data'!L3596,'8760 Data'!M3596,'8760 Data'!N3596,'8760 Data'!O3596,'8760 Data'!P3596,'8760 Data'!Q3596,'8760 Data'!R3596,'8760 Data'!S3596,'8760 Data'!T3596,'8760 Data'!U3596)</f>
        <v>0</v>
      </c>
      <c r="I3596" s="591" t="e">
        <f>H3596/'Output Sheet'!$B$8</f>
        <v>#DIV/0!</v>
      </c>
      <c r="J3596" s="596"/>
      <c r="K3596" s="560"/>
      <c r="L3596" s="560"/>
      <c r="M3596" s="560"/>
      <c r="N3596" s="560"/>
      <c r="O3596" s="560"/>
      <c r="P3596" s="560"/>
      <c r="Q3596" s="560"/>
      <c r="R3596" s="560"/>
      <c r="S3596" s="560"/>
      <c r="T3596" s="560"/>
      <c r="U3596" s="560"/>
    </row>
    <row r="3597" spans="1:21">
      <c r="A3597" s="593">
        <f t="shared" si="336"/>
        <v>41424</v>
      </c>
      <c r="B3597" s="594">
        <v>41424.833541319444</v>
      </c>
      <c r="C3597" s="560">
        <f t="shared" si="337"/>
        <v>2013</v>
      </c>
      <c r="D3597" s="560">
        <f t="shared" si="338"/>
        <v>5</v>
      </c>
      <c r="E3597" s="560">
        <f t="shared" si="339"/>
        <v>30</v>
      </c>
      <c r="F3597" s="560">
        <f t="shared" si="340"/>
        <v>20</v>
      </c>
      <c r="G3597" s="595">
        <f t="shared" si="341"/>
        <v>5</v>
      </c>
      <c r="H3597" s="590">
        <f>CHOOSE('Output Sheet'!$B$4,'8760 Data'!J3597,'8760 Data'!K3597,'8760 Data'!L3597,'8760 Data'!M3597,'8760 Data'!N3597,'8760 Data'!O3597,'8760 Data'!P3597,'8760 Data'!Q3597,'8760 Data'!R3597,'8760 Data'!S3597,'8760 Data'!T3597,'8760 Data'!U3597)</f>
        <v>0</v>
      </c>
      <c r="I3597" s="591" t="e">
        <f>H3597/'Output Sheet'!$B$8</f>
        <v>#DIV/0!</v>
      </c>
      <c r="J3597" s="596"/>
      <c r="K3597" s="560"/>
      <c r="L3597" s="560"/>
      <c r="M3597" s="560"/>
      <c r="N3597" s="560"/>
      <c r="O3597" s="560"/>
      <c r="P3597" s="560"/>
      <c r="Q3597" s="560"/>
      <c r="R3597" s="560"/>
      <c r="S3597" s="560"/>
      <c r="T3597" s="560"/>
      <c r="U3597" s="560"/>
    </row>
    <row r="3598" spans="1:21">
      <c r="A3598" s="593">
        <f t="shared" si="336"/>
        <v>41424</v>
      </c>
      <c r="B3598" s="594">
        <v>41424.875208043981</v>
      </c>
      <c r="C3598" s="560">
        <f t="shared" si="337"/>
        <v>2013</v>
      </c>
      <c r="D3598" s="560">
        <f t="shared" si="338"/>
        <v>5</v>
      </c>
      <c r="E3598" s="560">
        <f t="shared" si="339"/>
        <v>30</v>
      </c>
      <c r="F3598" s="560">
        <f t="shared" si="340"/>
        <v>21</v>
      </c>
      <c r="G3598" s="595">
        <f t="shared" si="341"/>
        <v>5</v>
      </c>
      <c r="H3598" s="590">
        <f>CHOOSE('Output Sheet'!$B$4,'8760 Data'!J3598,'8760 Data'!K3598,'8760 Data'!L3598,'8760 Data'!M3598,'8760 Data'!N3598,'8760 Data'!O3598,'8760 Data'!P3598,'8760 Data'!Q3598,'8760 Data'!R3598,'8760 Data'!S3598,'8760 Data'!T3598,'8760 Data'!U3598)</f>
        <v>0</v>
      </c>
      <c r="I3598" s="591" t="e">
        <f>H3598/'Output Sheet'!$B$8</f>
        <v>#DIV/0!</v>
      </c>
      <c r="J3598" s="596"/>
      <c r="K3598" s="560"/>
      <c r="L3598" s="560"/>
      <c r="M3598" s="560"/>
      <c r="N3598" s="560"/>
      <c r="O3598" s="560"/>
      <c r="P3598" s="560"/>
      <c r="Q3598" s="560"/>
      <c r="R3598" s="560"/>
      <c r="S3598" s="560"/>
      <c r="T3598" s="560"/>
      <c r="U3598" s="560"/>
    </row>
    <row r="3599" spans="1:21">
      <c r="A3599" s="593">
        <f t="shared" si="336"/>
        <v>41424</v>
      </c>
      <c r="B3599" s="594">
        <v>41424.916874768518</v>
      </c>
      <c r="C3599" s="560">
        <f t="shared" si="337"/>
        <v>2013</v>
      </c>
      <c r="D3599" s="560">
        <f t="shared" si="338"/>
        <v>5</v>
      </c>
      <c r="E3599" s="560">
        <f t="shared" si="339"/>
        <v>30</v>
      </c>
      <c r="F3599" s="560">
        <f t="shared" si="340"/>
        <v>22</v>
      </c>
      <c r="G3599" s="595">
        <f t="shared" si="341"/>
        <v>5</v>
      </c>
      <c r="H3599" s="590">
        <f>CHOOSE('Output Sheet'!$B$4,'8760 Data'!J3599,'8760 Data'!K3599,'8760 Data'!L3599,'8760 Data'!M3599,'8760 Data'!N3599,'8760 Data'!O3599,'8760 Data'!P3599,'8760 Data'!Q3599,'8760 Data'!R3599,'8760 Data'!S3599,'8760 Data'!T3599,'8760 Data'!U3599)</f>
        <v>0</v>
      </c>
      <c r="I3599" s="591" t="e">
        <f>H3599/'Output Sheet'!$B$8</f>
        <v>#DIV/0!</v>
      </c>
      <c r="J3599" s="596"/>
      <c r="K3599" s="560"/>
      <c r="L3599" s="560"/>
      <c r="M3599" s="560"/>
      <c r="N3599" s="560"/>
      <c r="O3599" s="560"/>
      <c r="P3599" s="560"/>
      <c r="Q3599" s="560"/>
      <c r="R3599" s="560"/>
      <c r="S3599" s="560"/>
      <c r="T3599" s="560"/>
      <c r="U3599" s="560"/>
    </row>
    <row r="3600" spans="1:21">
      <c r="A3600" s="593">
        <f t="shared" si="336"/>
        <v>41424</v>
      </c>
      <c r="B3600" s="594">
        <v>41424.958541493055</v>
      </c>
      <c r="C3600" s="560">
        <f t="shared" si="337"/>
        <v>2013</v>
      </c>
      <c r="D3600" s="560">
        <f t="shared" si="338"/>
        <v>5</v>
      </c>
      <c r="E3600" s="560">
        <f t="shared" si="339"/>
        <v>30</v>
      </c>
      <c r="F3600" s="560">
        <f t="shared" si="340"/>
        <v>23</v>
      </c>
      <c r="G3600" s="595">
        <f t="shared" si="341"/>
        <v>5</v>
      </c>
      <c r="H3600" s="590">
        <f>CHOOSE('Output Sheet'!$B$4,'8760 Data'!J3600,'8760 Data'!K3600,'8760 Data'!L3600,'8760 Data'!M3600,'8760 Data'!N3600,'8760 Data'!O3600,'8760 Data'!P3600,'8760 Data'!Q3600,'8760 Data'!R3600,'8760 Data'!S3600,'8760 Data'!T3600,'8760 Data'!U3600)</f>
        <v>0</v>
      </c>
      <c r="I3600" s="591" t="e">
        <f>H3600/'Output Sheet'!$B$8</f>
        <v>#DIV/0!</v>
      </c>
      <c r="J3600" s="596"/>
      <c r="K3600" s="560"/>
      <c r="L3600" s="560"/>
      <c r="M3600" s="560"/>
      <c r="N3600" s="560"/>
      <c r="O3600" s="560"/>
      <c r="P3600" s="560"/>
      <c r="Q3600" s="560"/>
      <c r="R3600" s="560"/>
      <c r="S3600" s="560"/>
      <c r="T3600" s="560"/>
      <c r="U3600" s="560"/>
    </row>
    <row r="3601" spans="1:21">
      <c r="A3601" s="593">
        <f t="shared" si="336"/>
        <v>41425</v>
      </c>
      <c r="B3601" s="594">
        <v>41425.000208217592</v>
      </c>
      <c r="C3601" s="560">
        <f t="shared" si="337"/>
        <v>2013</v>
      </c>
      <c r="D3601" s="560">
        <f t="shared" si="338"/>
        <v>5</v>
      </c>
      <c r="E3601" s="560">
        <f t="shared" si="339"/>
        <v>31</v>
      </c>
      <c r="F3601" s="560">
        <f t="shared" si="340"/>
        <v>24</v>
      </c>
      <c r="G3601" s="595">
        <f t="shared" si="341"/>
        <v>6</v>
      </c>
      <c r="H3601" s="590">
        <f>CHOOSE('Output Sheet'!$B$4,'8760 Data'!J3601,'8760 Data'!K3601,'8760 Data'!L3601,'8760 Data'!M3601,'8760 Data'!N3601,'8760 Data'!O3601,'8760 Data'!P3601,'8760 Data'!Q3601,'8760 Data'!R3601,'8760 Data'!S3601,'8760 Data'!T3601,'8760 Data'!U3601)</f>
        <v>0</v>
      </c>
      <c r="I3601" s="591" t="e">
        <f>H3601/'Output Sheet'!$B$8</f>
        <v>#DIV/0!</v>
      </c>
      <c r="J3601" s="596"/>
      <c r="K3601" s="560"/>
      <c r="L3601" s="560"/>
      <c r="M3601" s="560"/>
      <c r="N3601" s="560"/>
      <c r="O3601" s="560"/>
      <c r="P3601" s="560"/>
      <c r="Q3601" s="560"/>
      <c r="R3601" s="560"/>
      <c r="S3601" s="560"/>
      <c r="T3601" s="560"/>
      <c r="U3601" s="560"/>
    </row>
    <row r="3602" spans="1:21">
      <c r="A3602" s="593">
        <f t="shared" si="336"/>
        <v>41425</v>
      </c>
      <c r="B3602" s="594">
        <v>41425.04187494213</v>
      </c>
      <c r="C3602" s="560">
        <f t="shared" si="337"/>
        <v>2013</v>
      </c>
      <c r="D3602" s="560">
        <f t="shared" si="338"/>
        <v>5</v>
      </c>
      <c r="E3602" s="560">
        <f t="shared" si="339"/>
        <v>31</v>
      </c>
      <c r="F3602" s="560">
        <f t="shared" si="340"/>
        <v>1</v>
      </c>
      <c r="G3602" s="595">
        <f t="shared" si="341"/>
        <v>6</v>
      </c>
      <c r="H3602" s="590">
        <f>CHOOSE('Output Sheet'!$B$4,'8760 Data'!J3602,'8760 Data'!K3602,'8760 Data'!L3602,'8760 Data'!M3602,'8760 Data'!N3602,'8760 Data'!O3602,'8760 Data'!P3602,'8760 Data'!Q3602,'8760 Data'!R3602,'8760 Data'!S3602,'8760 Data'!T3602,'8760 Data'!U3602)</f>
        <v>0</v>
      </c>
      <c r="I3602" s="591" t="e">
        <f>H3602/'Output Sheet'!$B$8</f>
        <v>#DIV/0!</v>
      </c>
      <c r="J3602" s="596"/>
      <c r="K3602" s="560"/>
      <c r="L3602" s="560"/>
      <c r="M3602" s="560"/>
      <c r="N3602" s="560"/>
      <c r="O3602" s="560"/>
      <c r="P3602" s="560"/>
      <c r="Q3602" s="560"/>
      <c r="R3602" s="560"/>
      <c r="S3602" s="560"/>
      <c r="T3602" s="560"/>
      <c r="U3602" s="560"/>
    </row>
    <row r="3603" spans="1:21">
      <c r="A3603" s="593">
        <f t="shared" si="336"/>
        <v>41425</v>
      </c>
      <c r="B3603" s="594">
        <v>41425.083541666667</v>
      </c>
      <c r="C3603" s="560">
        <f t="shared" si="337"/>
        <v>2013</v>
      </c>
      <c r="D3603" s="560">
        <f t="shared" si="338"/>
        <v>5</v>
      </c>
      <c r="E3603" s="560">
        <f t="shared" si="339"/>
        <v>31</v>
      </c>
      <c r="F3603" s="560">
        <f t="shared" si="340"/>
        <v>2</v>
      </c>
      <c r="G3603" s="595">
        <f t="shared" si="341"/>
        <v>6</v>
      </c>
      <c r="H3603" s="590">
        <f>CHOOSE('Output Sheet'!$B$4,'8760 Data'!J3603,'8760 Data'!K3603,'8760 Data'!L3603,'8760 Data'!M3603,'8760 Data'!N3603,'8760 Data'!O3603,'8760 Data'!P3603,'8760 Data'!Q3603,'8760 Data'!R3603,'8760 Data'!S3603,'8760 Data'!T3603,'8760 Data'!U3603)</f>
        <v>0</v>
      </c>
      <c r="I3603" s="591" t="e">
        <f>H3603/'Output Sheet'!$B$8</f>
        <v>#DIV/0!</v>
      </c>
      <c r="J3603" s="596"/>
      <c r="K3603" s="560"/>
      <c r="L3603" s="560"/>
      <c r="M3603" s="560"/>
      <c r="N3603" s="560"/>
      <c r="O3603" s="560"/>
      <c r="P3603" s="560"/>
      <c r="Q3603" s="560"/>
      <c r="R3603" s="560"/>
      <c r="S3603" s="560"/>
      <c r="T3603" s="560"/>
      <c r="U3603" s="560"/>
    </row>
    <row r="3604" spans="1:21">
      <c r="A3604" s="593">
        <f t="shared" si="336"/>
        <v>41425</v>
      </c>
      <c r="B3604" s="594">
        <v>41425.125208391204</v>
      </c>
      <c r="C3604" s="560">
        <f t="shared" si="337"/>
        <v>2013</v>
      </c>
      <c r="D3604" s="560">
        <f t="shared" si="338"/>
        <v>5</v>
      </c>
      <c r="E3604" s="560">
        <f t="shared" si="339"/>
        <v>31</v>
      </c>
      <c r="F3604" s="560">
        <f t="shared" si="340"/>
        <v>3</v>
      </c>
      <c r="G3604" s="595">
        <f t="shared" si="341"/>
        <v>6</v>
      </c>
      <c r="H3604" s="590">
        <f>CHOOSE('Output Sheet'!$B$4,'8760 Data'!J3604,'8760 Data'!K3604,'8760 Data'!L3604,'8760 Data'!M3604,'8760 Data'!N3604,'8760 Data'!O3604,'8760 Data'!P3604,'8760 Data'!Q3604,'8760 Data'!R3604,'8760 Data'!S3604,'8760 Data'!T3604,'8760 Data'!U3604)</f>
        <v>0</v>
      </c>
      <c r="I3604" s="591" t="e">
        <f>H3604/'Output Sheet'!$B$8</f>
        <v>#DIV/0!</v>
      </c>
      <c r="J3604" s="596"/>
      <c r="K3604" s="560"/>
      <c r="L3604" s="560"/>
      <c r="M3604" s="560"/>
      <c r="N3604" s="560"/>
      <c r="O3604" s="560"/>
      <c r="P3604" s="560"/>
      <c r="Q3604" s="560"/>
      <c r="R3604" s="560"/>
      <c r="S3604" s="560"/>
      <c r="T3604" s="560"/>
      <c r="U3604" s="560"/>
    </row>
    <row r="3605" spans="1:21">
      <c r="A3605" s="593">
        <f t="shared" si="336"/>
        <v>41425</v>
      </c>
      <c r="B3605" s="594">
        <v>41425.166875115741</v>
      </c>
      <c r="C3605" s="560">
        <f t="shared" si="337"/>
        <v>2013</v>
      </c>
      <c r="D3605" s="560">
        <f t="shared" si="338"/>
        <v>5</v>
      </c>
      <c r="E3605" s="560">
        <f t="shared" si="339"/>
        <v>31</v>
      </c>
      <c r="F3605" s="560">
        <f t="shared" si="340"/>
        <v>4</v>
      </c>
      <c r="G3605" s="595">
        <f t="shared" si="341"/>
        <v>6</v>
      </c>
      <c r="H3605" s="590">
        <f>CHOOSE('Output Sheet'!$B$4,'8760 Data'!J3605,'8760 Data'!K3605,'8760 Data'!L3605,'8760 Data'!M3605,'8760 Data'!N3605,'8760 Data'!O3605,'8760 Data'!P3605,'8760 Data'!Q3605,'8760 Data'!R3605,'8760 Data'!S3605,'8760 Data'!T3605,'8760 Data'!U3605)</f>
        <v>0</v>
      </c>
      <c r="I3605" s="591" t="e">
        <f>H3605/'Output Sheet'!$B$8</f>
        <v>#DIV/0!</v>
      </c>
      <c r="J3605" s="596"/>
      <c r="K3605" s="560"/>
      <c r="L3605" s="560"/>
      <c r="M3605" s="560"/>
      <c r="N3605" s="560"/>
      <c r="O3605" s="560"/>
      <c r="P3605" s="560"/>
      <c r="Q3605" s="560"/>
      <c r="R3605" s="560"/>
      <c r="S3605" s="560"/>
      <c r="T3605" s="560"/>
      <c r="U3605" s="560"/>
    </row>
    <row r="3606" spans="1:21">
      <c r="A3606" s="593">
        <f t="shared" si="336"/>
        <v>41425</v>
      </c>
      <c r="B3606" s="594">
        <v>41425.208541840278</v>
      </c>
      <c r="C3606" s="560">
        <f t="shared" si="337"/>
        <v>2013</v>
      </c>
      <c r="D3606" s="560">
        <f t="shared" si="338"/>
        <v>5</v>
      </c>
      <c r="E3606" s="560">
        <f t="shared" si="339"/>
        <v>31</v>
      </c>
      <c r="F3606" s="560">
        <f t="shared" si="340"/>
        <v>5</v>
      </c>
      <c r="G3606" s="595">
        <f t="shared" si="341"/>
        <v>6</v>
      </c>
      <c r="H3606" s="590">
        <f>CHOOSE('Output Sheet'!$B$4,'8760 Data'!J3606,'8760 Data'!K3606,'8760 Data'!L3606,'8760 Data'!M3606,'8760 Data'!N3606,'8760 Data'!O3606,'8760 Data'!P3606,'8760 Data'!Q3606,'8760 Data'!R3606,'8760 Data'!S3606,'8760 Data'!T3606,'8760 Data'!U3606)</f>
        <v>0</v>
      </c>
      <c r="I3606" s="591" t="e">
        <f>H3606/'Output Sheet'!$B$8</f>
        <v>#DIV/0!</v>
      </c>
      <c r="J3606" s="596"/>
      <c r="K3606" s="560"/>
      <c r="L3606" s="560"/>
      <c r="M3606" s="560"/>
      <c r="N3606" s="560"/>
      <c r="O3606" s="560"/>
      <c r="P3606" s="560"/>
      <c r="Q3606" s="560"/>
      <c r="R3606" s="560"/>
      <c r="S3606" s="560"/>
      <c r="T3606" s="560"/>
      <c r="U3606" s="560"/>
    </row>
    <row r="3607" spans="1:21">
      <c r="A3607" s="593">
        <f t="shared" si="336"/>
        <v>41425</v>
      </c>
      <c r="B3607" s="594">
        <v>41425.250208564816</v>
      </c>
      <c r="C3607" s="560">
        <f t="shared" si="337"/>
        <v>2013</v>
      </c>
      <c r="D3607" s="560">
        <f t="shared" si="338"/>
        <v>5</v>
      </c>
      <c r="E3607" s="560">
        <f t="shared" si="339"/>
        <v>31</v>
      </c>
      <c r="F3607" s="560">
        <f t="shared" si="340"/>
        <v>6</v>
      </c>
      <c r="G3607" s="595">
        <f t="shared" si="341"/>
        <v>6</v>
      </c>
      <c r="H3607" s="590">
        <f>CHOOSE('Output Sheet'!$B$4,'8760 Data'!J3607,'8760 Data'!K3607,'8760 Data'!L3607,'8760 Data'!M3607,'8760 Data'!N3607,'8760 Data'!O3607,'8760 Data'!P3607,'8760 Data'!Q3607,'8760 Data'!R3607,'8760 Data'!S3607,'8760 Data'!T3607,'8760 Data'!U3607)</f>
        <v>0</v>
      </c>
      <c r="I3607" s="591" t="e">
        <f>H3607/'Output Sheet'!$B$8</f>
        <v>#DIV/0!</v>
      </c>
      <c r="J3607" s="596"/>
      <c r="K3607" s="560"/>
      <c r="L3607" s="560"/>
      <c r="M3607" s="560"/>
      <c r="N3607" s="560"/>
      <c r="O3607" s="560"/>
      <c r="P3607" s="560"/>
      <c r="Q3607" s="560"/>
      <c r="R3607" s="560"/>
      <c r="S3607" s="560"/>
      <c r="T3607" s="560"/>
      <c r="U3607" s="560"/>
    </row>
    <row r="3608" spans="1:21">
      <c r="A3608" s="593">
        <f t="shared" si="336"/>
        <v>41425</v>
      </c>
      <c r="B3608" s="594">
        <v>41425.291875289353</v>
      </c>
      <c r="C3608" s="560">
        <f t="shared" si="337"/>
        <v>2013</v>
      </c>
      <c r="D3608" s="560">
        <f t="shared" si="338"/>
        <v>5</v>
      </c>
      <c r="E3608" s="560">
        <f t="shared" si="339"/>
        <v>31</v>
      </c>
      <c r="F3608" s="560">
        <f t="shared" si="340"/>
        <v>7</v>
      </c>
      <c r="G3608" s="595">
        <f t="shared" si="341"/>
        <v>6</v>
      </c>
      <c r="H3608" s="590">
        <f>CHOOSE('Output Sheet'!$B$4,'8760 Data'!J3608,'8760 Data'!K3608,'8760 Data'!L3608,'8760 Data'!M3608,'8760 Data'!N3608,'8760 Data'!O3608,'8760 Data'!P3608,'8760 Data'!Q3608,'8760 Data'!R3608,'8760 Data'!S3608,'8760 Data'!T3608,'8760 Data'!U3608)</f>
        <v>0</v>
      </c>
      <c r="I3608" s="591" t="e">
        <f>H3608/'Output Sheet'!$B$8</f>
        <v>#DIV/0!</v>
      </c>
      <c r="J3608" s="596"/>
      <c r="K3608" s="560"/>
      <c r="L3608" s="560"/>
      <c r="M3608" s="560"/>
      <c r="N3608" s="560"/>
      <c r="O3608" s="560"/>
      <c r="P3608" s="560"/>
      <c r="Q3608" s="560"/>
      <c r="R3608" s="560"/>
      <c r="S3608" s="560"/>
      <c r="T3608" s="560"/>
      <c r="U3608" s="560"/>
    </row>
    <row r="3609" spans="1:21">
      <c r="A3609" s="593">
        <f t="shared" si="336"/>
        <v>41425</v>
      </c>
      <c r="B3609" s="594">
        <v>41425.33354201389</v>
      </c>
      <c r="C3609" s="560">
        <f t="shared" si="337"/>
        <v>2013</v>
      </c>
      <c r="D3609" s="560">
        <f t="shared" si="338"/>
        <v>5</v>
      </c>
      <c r="E3609" s="560">
        <f t="shared" si="339"/>
        <v>31</v>
      </c>
      <c r="F3609" s="560">
        <f t="shared" si="340"/>
        <v>8</v>
      </c>
      <c r="G3609" s="595">
        <f t="shared" si="341"/>
        <v>6</v>
      </c>
      <c r="H3609" s="590">
        <f>CHOOSE('Output Sheet'!$B$4,'8760 Data'!J3609,'8760 Data'!K3609,'8760 Data'!L3609,'8760 Data'!M3609,'8760 Data'!N3609,'8760 Data'!O3609,'8760 Data'!P3609,'8760 Data'!Q3609,'8760 Data'!R3609,'8760 Data'!S3609,'8760 Data'!T3609,'8760 Data'!U3609)</f>
        <v>0</v>
      </c>
      <c r="I3609" s="591" t="e">
        <f>H3609/'Output Sheet'!$B$8</f>
        <v>#DIV/0!</v>
      </c>
      <c r="J3609" s="596"/>
      <c r="K3609" s="560"/>
      <c r="L3609" s="560"/>
      <c r="M3609" s="560"/>
      <c r="N3609" s="560"/>
      <c r="O3609" s="560"/>
      <c r="P3609" s="560"/>
      <c r="Q3609" s="560"/>
      <c r="R3609" s="560"/>
      <c r="S3609" s="560"/>
      <c r="T3609" s="560"/>
      <c r="U3609" s="560"/>
    </row>
    <row r="3610" spans="1:21">
      <c r="A3610" s="593">
        <f t="shared" si="336"/>
        <v>41425</v>
      </c>
      <c r="B3610" s="594">
        <v>41425.375208738427</v>
      </c>
      <c r="C3610" s="560">
        <f t="shared" si="337"/>
        <v>2013</v>
      </c>
      <c r="D3610" s="560">
        <f t="shared" si="338"/>
        <v>5</v>
      </c>
      <c r="E3610" s="560">
        <f t="shared" si="339"/>
        <v>31</v>
      </c>
      <c r="F3610" s="560">
        <f t="shared" si="340"/>
        <v>9</v>
      </c>
      <c r="G3610" s="595">
        <f t="shared" si="341"/>
        <v>6</v>
      </c>
      <c r="H3610" s="590">
        <f>CHOOSE('Output Sheet'!$B$4,'8760 Data'!J3610,'8760 Data'!K3610,'8760 Data'!L3610,'8760 Data'!M3610,'8760 Data'!N3610,'8760 Data'!O3610,'8760 Data'!P3610,'8760 Data'!Q3610,'8760 Data'!R3610,'8760 Data'!S3610,'8760 Data'!T3610,'8760 Data'!U3610)</f>
        <v>0</v>
      </c>
      <c r="I3610" s="591" t="e">
        <f>H3610/'Output Sheet'!$B$8</f>
        <v>#DIV/0!</v>
      </c>
      <c r="J3610" s="596"/>
      <c r="K3610" s="560"/>
      <c r="L3610" s="560"/>
      <c r="M3610" s="560"/>
      <c r="N3610" s="560"/>
      <c r="O3610" s="560"/>
      <c r="P3610" s="560"/>
      <c r="Q3610" s="560"/>
      <c r="R3610" s="560"/>
      <c r="S3610" s="560"/>
      <c r="T3610" s="560"/>
      <c r="U3610" s="560"/>
    </row>
    <row r="3611" spans="1:21">
      <c r="A3611" s="593">
        <f t="shared" si="336"/>
        <v>41425</v>
      </c>
      <c r="B3611" s="594">
        <v>41425.416875462965</v>
      </c>
      <c r="C3611" s="560">
        <f t="shared" si="337"/>
        <v>2013</v>
      </c>
      <c r="D3611" s="560">
        <f t="shared" si="338"/>
        <v>5</v>
      </c>
      <c r="E3611" s="560">
        <f t="shared" si="339"/>
        <v>31</v>
      </c>
      <c r="F3611" s="560">
        <f t="shared" si="340"/>
        <v>10</v>
      </c>
      <c r="G3611" s="595">
        <f t="shared" si="341"/>
        <v>6</v>
      </c>
      <c r="H3611" s="590">
        <f>CHOOSE('Output Sheet'!$B$4,'8760 Data'!J3611,'8760 Data'!K3611,'8760 Data'!L3611,'8760 Data'!M3611,'8760 Data'!N3611,'8760 Data'!O3611,'8760 Data'!P3611,'8760 Data'!Q3611,'8760 Data'!R3611,'8760 Data'!S3611,'8760 Data'!T3611,'8760 Data'!U3611)</f>
        <v>0</v>
      </c>
      <c r="I3611" s="591" t="e">
        <f>H3611/'Output Sheet'!$B$8</f>
        <v>#DIV/0!</v>
      </c>
      <c r="J3611" s="596"/>
      <c r="K3611" s="560"/>
      <c r="L3611" s="560"/>
      <c r="M3611" s="560"/>
      <c r="N3611" s="560"/>
      <c r="O3611" s="560"/>
      <c r="P3611" s="560"/>
      <c r="Q3611" s="560"/>
      <c r="R3611" s="560"/>
      <c r="S3611" s="560"/>
      <c r="T3611" s="560"/>
      <c r="U3611" s="560"/>
    </row>
    <row r="3612" spans="1:21">
      <c r="A3612" s="593">
        <f t="shared" si="336"/>
        <v>41425</v>
      </c>
      <c r="B3612" s="594">
        <v>41425.458542187502</v>
      </c>
      <c r="C3612" s="560">
        <f t="shared" si="337"/>
        <v>2013</v>
      </c>
      <c r="D3612" s="560">
        <f t="shared" si="338"/>
        <v>5</v>
      </c>
      <c r="E3612" s="560">
        <f t="shared" si="339"/>
        <v>31</v>
      </c>
      <c r="F3612" s="560">
        <f t="shared" si="340"/>
        <v>11</v>
      </c>
      <c r="G3612" s="595">
        <f t="shared" si="341"/>
        <v>6</v>
      </c>
      <c r="H3612" s="590">
        <f>CHOOSE('Output Sheet'!$B$4,'8760 Data'!J3612,'8760 Data'!K3612,'8760 Data'!L3612,'8760 Data'!M3612,'8760 Data'!N3612,'8760 Data'!O3612,'8760 Data'!P3612,'8760 Data'!Q3612,'8760 Data'!R3612,'8760 Data'!S3612,'8760 Data'!T3612,'8760 Data'!U3612)</f>
        <v>0</v>
      </c>
      <c r="I3612" s="591" t="e">
        <f>H3612/'Output Sheet'!$B$8</f>
        <v>#DIV/0!</v>
      </c>
      <c r="J3612" s="596"/>
      <c r="K3612" s="560"/>
      <c r="L3612" s="560"/>
      <c r="M3612" s="560"/>
      <c r="N3612" s="560"/>
      <c r="O3612" s="560"/>
      <c r="P3612" s="560"/>
      <c r="Q3612" s="560"/>
      <c r="R3612" s="560"/>
      <c r="S3612" s="560"/>
      <c r="T3612" s="560"/>
      <c r="U3612" s="560"/>
    </row>
    <row r="3613" spans="1:21">
      <c r="A3613" s="593">
        <f t="shared" si="336"/>
        <v>41425</v>
      </c>
      <c r="B3613" s="594">
        <v>41425.500208912039</v>
      </c>
      <c r="C3613" s="560">
        <f t="shared" si="337"/>
        <v>2013</v>
      </c>
      <c r="D3613" s="560">
        <f t="shared" si="338"/>
        <v>5</v>
      </c>
      <c r="E3613" s="560">
        <f t="shared" si="339"/>
        <v>31</v>
      </c>
      <c r="F3613" s="560">
        <f t="shared" si="340"/>
        <v>12</v>
      </c>
      <c r="G3613" s="595">
        <f t="shared" si="341"/>
        <v>6</v>
      </c>
      <c r="H3613" s="590">
        <f>CHOOSE('Output Sheet'!$B$4,'8760 Data'!J3613,'8760 Data'!K3613,'8760 Data'!L3613,'8760 Data'!M3613,'8760 Data'!N3613,'8760 Data'!O3613,'8760 Data'!P3613,'8760 Data'!Q3613,'8760 Data'!R3613,'8760 Data'!S3613,'8760 Data'!T3613,'8760 Data'!U3613)</f>
        <v>0</v>
      </c>
      <c r="I3613" s="591" t="e">
        <f>H3613/'Output Sheet'!$B$8</f>
        <v>#DIV/0!</v>
      </c>
      <c r="J3613" s="596"/>
      <c r="K3613" s="560"/>
      <c r="L3613" s="560"/>
      <c r="M3613" s="560"/>
      <c r="N3613" s="560"/>
      <c r="O3613" s="560"/>
      <c r="P3613" s="560"/>
      <c r="Q3613" s="560"/>
      <c r="R3613" s="560"/>
      <c r="S3613" s="560"/>
      <c r="T3613" s="560"/>
      <c r="U3613" s="560"/>
    </row>
    <row r="3614" spans="1:21">
      <c r="A3614" s="593">
        <f t="shared" si="336"/>
        <v>41425</v>
      </c>
      <c r="B3614" s="594">
        <v>41425.541875636576</v>
      </c>
      <c r="C3614" s="560">
        <f t="shared" si="337"/>
        <v>2013</v>
      </c>
      <c r="D3614" s="560">
        <f t="shared" si="338"/>
        <v>5</v>
      </c>
      <c r="E3614" s="560">
        <f t="shared" si="339"/>
        <v>31</v>
      </c>
      <c r="F3614" s="560">
        <f t="shared" si="340"/>
        <v>13</v>
      </c>
      <c r="G3614" s="595">
        <f t="shared" si="341"/>
        <v>6</v>
      </c>
      <c r="H3614" s="590">
        <f>CHOOSE('Output Sheet'!$B$4,'8760 Data'!J3614,'8760 Data'!K3614,'8760 Data'!L3614,'8760 Data'!M3614,'8760 Data'!N3614,'8760 Data'!O3614,'8760 Data'!P3614,'8760 Data'!Q3614,'8760 Data'!R3614,'8760 Data'!S3614,'8760 Data'!T3614,'8760 Data'!U3614)</f>
        <v>0</v>
      </c>
      <c r="I3614" s="591" t="e">
        <f>H3614/'Output Sheet'!$B$8</f>
        <v>#DIV/0!</v>
      </c>
      <c r="J3614" s="596"/>
      <c r="K3614" s="560"/>
      <c r="L3614" s="560"/>
      <c r="M3614" s="560"/>
      <c r="N3614" s="560"/>
      <c r="O3614" s="560"/>
      <c r="P3614" s="560"/>
      <c r="Q3614" s="560"/>
      <c r="R3614" s="560"/>
      <c r="S3614" s="560"/>
      <c r="T3614" s="560"/>
      <c r="U3614" s="560"/>
    </row>
    <row r="3615" spans="1:21">
      <c r="A3615" s="593">
        <f t="shared" si="336"/>
        <v>41425</v>
      </c>
      <c r="B3615" s="594">
        <v>41425.583542361113</v>
      </c>
      <c r="C3615" s="560">
        <f t="shared" si="337"/>
        <v>2013</v>
      </c>
      <c r="D3615" s="560">
        <f t="shared" si="338"/>
        <v>5</v>
      </c>
      <c r="E3615" s="560">
        <f t="shared" si="339"/>
        <v>31</v>
      </c>
      <c r="F3615" s="560">
        <f t="shared" si="340"/>
        <v>14</v>
      </c>
      <c r="G3615" s="595">
        <f t="shared" si="341"/>
        <v>6</v>
      </c>
      <c r="H3615" s="590">
        <f>CHOOSE('Output Sheet'!$B$4,'8760 Data'!J3615,'8760 Data'!K3615,'8760 Data'!L3615,'8760 Data'!M3615,'8760 Data'!N3615,'8760 Data'!O3615,'8760 Data'!P3615,'8760 Data'!Q3615,'8760 Data'!R3615,'8760 Data'!S3615,'8760 Data'!T3615,'8760 Data'!U3615)</f>
        <v>0</v>
      </c>
      <c r="I3615" s="591" t="e">
        <f>H3615/'Output Sheet'!$B$8</f>
        <v>#DIV/0!</v>
      </c>
      <c r="J3615" s="596"/>
      <c r="K3615" s="560"/>
      <c r="L3615" s="560"/>
      <c r="M3615" s="560"/>
      <c r="N3615" s="560"/>
      <c r="O3615" s="560"/>
      <c r="P3615" s="560"/>
      <c r="Q3615" s="560"/>
      <c r="R3615" s="560"/>
      <c r="S3615" s="560"/>
      <c r="T3615" s="560"/>
      <c r="U3615" s="560"/>
    </row>
    <row r="3616" spans="1:21">
      <c r="A3616" s="593">
        <f t="shared" si="336"/>
        <v>41425</v>
      </c>
      <c r="B3616" s="594">
        <v>41425.625209085651</v>
      </c>
      <c r="C3616" s="560">
        <f t="shared" si="337"/>
        <v>2013</v>
      </c>
      <c r="D3616" s="560">
        <f t="shared" si="338"/>
        <v>5</v>
      </c>
      <c r="E3616" s="560">
        <f t="shared" si="339"/>
        <v>31</v>
      </c>
      <c r="F3616" s="560">
        <f t="shared" si="340"/>
        <v>15</v>
      </c>
      <c r="G3616" s="595">
        <f t="shared" si="341"/>
        <v>6</v>
      </c>
      <c r="H3616" s="590">
        <f>CHOOSE('Output Sheet'!$B$4,'8760 Data'!J3616,'8760 Data'!K3616,'8760 Data'!L3616,'8760 Data'!M3616,'8760 Data'!N3616,'8760 Data'!O3616,'8760 Data'!P3616,'8760 Data'!Q3616,'8760 Data'!R3616,'8760 Data'!S3616,'8760 Data'!T3616,'8760 Data'!U3616)</f>
        <v>0</v>
      </c>
      <c r="I3616" s="591" t="e">
        <f>H3616/'Output Sheet'!$B$8</f>
        <v>#DIV/0!</v>
      </c>
      <c r="J3616" s="596"/>
      <c r="K3616" s="560"/>
      <c r="L3616" s="560"/>
      <c r="M3616" s="560"/>
      <c r="N3616" s="560"/>
      <c r="O3616" s="560"/>
      <c r="P3616" s="560"/>
      <c r="Q3616" s="560"/>
      <c r="R3616" s="560"/>
      <c r="S3616" s="560"/>
      <c r="T3616" s="560"/>
      <c r="U3616" s="560"/>
    </row>
    <row r="3617" spans="1:21">
      <c r="A3617" s="593">
        <f t="shared" si="336"/>
        <v>41425</v>
      </c>
      <c r="B3617" s="594">
        <v>41425.666875810188</v>
      </c>
      <c r="C3617" s="560">
        <f t="shared" si="337"/>
        <v>2013</v>
      </c>
      <c r="D3617" s="560">
        <f t="shared" si="338"/>
        <v>5</v>
      </c>
      <c r="E3617" s="560">
        <f t="shared" si="339"/>
        <v>31</v>
      </c>
      <c r="F3617" s="560">
        <f t="shared" si="340"/>
        <v>16</v>
      </c>
      <c r="G3617" s="595">
        <f t="shared" si="341"/>
        <v>6</v>
      </c>
      <c r="H3617" s="590">
        <f>CHOOSE('Output Sheet'!$B$4,'8760 Data'!J3617,'8760 Data'!K3617,'8760 Data'!L3617,'8760 Data'!M3617,'8760 Data'!N3617,'8760 Data'!O3617,'8760 Data'!P3617,'8760 Data'!Q3617,'8760 Data'!R3617,'8760 Data'!S3617,'8760 Data'!T3617,'8760 Data'!U3617)</f>
        <v>0</v>
      </c>
      <c r="I3617" s="591" t="e">
        <f>H3617/'Output Sheet'!$B$8</f>
        <v>#DIV/0!</v>
      </c>
      <c r="J3617" s="596"/>
      <c r="K3617" s="560"/>
      <c r="L3617" s="560"/>
      <c r="M3617" s="560"/>
      <c r="N3617" s="560"/>
      <c r="O3617" s="560"/>
      <c r="P3617" s="560"/>
      <c r="Q3617" s="560"/>
      <c r="R3617" s="560"/>
      <c r="S3617" s="560"/>
      <c r="T3617" s="560"/>
      <c r="U3617" s="560"/>
    </row>
    <row r="3618" spans="1:21">
      <c r="A3618" s="593">
        <f t="shared" si="336"/>
        <v>41425</v>
      </c>
      <c r="B3618" s="594">
        <v>41425.708542534725</v>
      </c>
      <c r="C3618" s="560">
        <f t="shared" si="337"/>
        <v>2013</v>
      </c>
      <c r="D3618" s="560">
        <f t="shared" si="338"/>
        <v>5</v>
      </c>
      <c r="E3618" s="560">
        <f t="shared" si="339"/>
        <v>31</v>
      </c>
      <c r="F3618" s="560">
        <f t="shared" si="340"/>
        <v>17</v>
      </c>
      <c r="G3618" s="595">
        <f t="shared" si="341"/>
        <v>6</v>
      </c>
      <c r="H3618" s="590">
        <f>CHOOSE('Output Sheet'!$B$4,'8760 Data'!J3618,'8760 Data'!K3618,'8760 Data'!L3618,'8760 Data'!M3618,'8760 Data'!N3618,'8760 Data'!O3618,'8760 Data'!P3618,'8760 Data'!Q3618,'8760 Data'!R3618,'8760 Data'!S3618,'8760 Data'!T3618,'8760 Data'!U3618)</f>
        <v>0</v>
      </c>
      <c r="I3618" s="591" t="e">
        <f>H3618/'Output Sheet'!$B$8</f>
        <v>#DIV/0!</v>
      </c>
      <c r="J3618" s="596"/>
      <c r="K3618" s="560"/>
      <c r="L3618" s="560"/>
      <c r="M3618" s="560"/>
      <c r="N3618" s="560"/>
      <c r="O3618" s="560"/>
      <c r="P3618" s="560"/>
      <c r="Q3618" s="560"/>
      <c r="R3618" s="560"/>
      <c r="S3618" s="560"/>
      <c r="T3618" s="560"/>
      <c r="U3618" s="560"/>
    </row>
    <row r="3619" spans="1:21">
      <c r="A3619" s="593">
        <f t="shared" si="336"/>
        <v>41425</v>
      </c>
      <c r="B3619" s="594">
        <v>41425.750209259262</v>
      </c>
      <c r="C3619" s="560">
        <f t="shared" si="337"/>
        <v>2013</v>
      </c>
      <c r="D3619" s="560">
        <f t="shared" si="338"/>
        <v>5</v>
      </c>
      <c r="E3619" s="560">
        <f t="shared" si="339"/>
        <v>31</v>
      </c>
      <c r="F3619" s="560">
        <f t="shared" si="340"/>
        <v>18</v>
      </c>
      <c r="G3619" s="595">
        <f t="shared" si="341"/>
        <v>6</v>
      </c>
      <c r="H3619" s="590">
        <f>CHOOSE('Output Sheet'!$B$4,'8760 Data'!J3619,'8760 Data'!K3619,'8760 Data'!L3619,'8760 Data'!M3619,'8760 Data'!N3619,'8760 Data'!O3619,'8760 Data'!P3619,'8760 Data'!Q3619,'8760 Data'!R3619,'8760 Data'!S3619,'8760 Data'!T3619,'8760 Data'!U3619)</f>
        <v>0</v>
      </c>
      <c r="I3619" s="591" t="e">
        <f>H3619/'Output Sheet'!$B$8</f>
        <v>#DIV/0!</v>
      </c>
      <c r="J3619" s="596"/>
      <c r="K3619" s="560"/>
      <c r="L3619" s="560"/>
      <c r="M3619" s="560"/>
      <c r="N3619" s="560"/>
      <c r="O3619" s="560"/>
      <c r="P3619" s="560"/>
      <c r="Q3619" s="560"/>
      <c r="R3619" s="560"/>
      <c r="S3619" s="560"/>
      <c r="T3619" s="560"/>
      <c r="U3619" s="560"/>
    </row>
    <row r="3620" spans="1:21">
      <c r="A3620" s="593">
        <f t="shared" si="336"/>
        <v>41425</v>
      </c>
      <c r="B3620" s="594">
        <v>41425.791875983799</v>
      </c>
      <c r="C3620" s="560">
        <f t="shared" si="337"/>
        <v>2013</v>
      </c>
      <c r="D3620" s="560">
        <f t="shared" si="338"/>
        <v>5</v>
      </c>
      <c r="E3620" s="560">
        <f t="shared" si="339"/>
        <v>31</v>
      </c>
      <c r="F3620" s="560">
        <f t="shared" si="340"/>
        <v>19</v>
      </c>
      <c r="G3620" s="595">
        <f t="shared" si="341"/>
        <v>6</v>
      </c>
      <c r="H3620" s="590">
        <f>CHOOSE('Output Sheet'!$B$4,'8760 Data'!J3620,'8760 Data'!K3620,'8760 Data'!L3620,'8760 Data'!M3620,'8760 Data'!N3620,'8760 Data'!O3620,'8760 Data'!P3620,'8760 Data'!Q3620,'8760 Data'!R3620,'8760 Data'!S3620,'8760 Data'!T3620,'8760 Data'!U3620)</f>
        <v>0</v>
      </c>
      <c r="I3620" s="591" t="e">
        <f>H3620/'Output Sheet'!$B$8</f>
        <v>#DIV/0!</v>
      </c>
      <c r="J3620" s="596"/>
      <c r="K3620" s="560"/>
      <c r="L3620" s="560"/>
      <c r="M3620" s="560"/>
      <c r="N3620" s="560"/>
      <c r="O3620" s="560"/>
      <c r="P3620" s="560"/>
      <c r="Q3620" s="560"/>
      <c r="R3620" s="560"/>
      <c r="S3620" s="560"/>
      <c r="T3620" s="560"/>
      <c r="U3620" s="560"/>
    </row>
    <row r="3621" spans="1:21">
      <c r="A3621" s="593">
        <f t="shared" si="336"/>
        <v>41425</v>
      </c>
      <c r="B3621" s="594">
        <v>41425.833542708337</v>
      </c>
      <c r="C3621" s="560">
        <f t="shared" si="337"/>
        <v>2013</v>
      </c>
      <c r="D3621" s="560">
        <f t="shared" si="338"/>
        <v>5</v>
      </c>
      <c r="E3621" s="560">
        <f t="shared" si="339"/>
        <v>31</v>
      </c>
      <c r="F3621" s="560">
        <f t="shared" si="340"/>
        <v>20</v>
      </c>
      <c r="G3621" s="595">
        <f t="shared" si="341"/>
        <v>6</v>
      </c>
      <c r="H3621" s="590">
        <f>CHOOSE('Output Sheet'!$B$4,'8760 Data'!J3621,'8760 Data'!K3621,'8760 Data'!L3621,'8760 Data'!M3621,'8760 Data'!N3621,'8760 Data'!O3621,'8760 Data'!P3621,'8760 Data'!Q3621,'8760 Data'!R3621,'8760 Data'!S3621,'8760 Data'!T3621,'8760 Data'!U3621)</f>
        <v>0</v>
      </c>
      <c r="I3621" s="591" t="e">
        <f>H3621/'Output Sheet'!$B$8</f>
        <v>#DIV/0!</v>
      </c>
      <c r="J3621" s="596"/>
      <c r="K3621" s="560"/>
      <c r="L3621" s="560"/>
      <c r="M3621" s="560"/>
      <c r="N3621" s="560"/>
      <c r="O3621" s="560"/>
      <c r="P3621" s="560"/>
      <c r="Q3621" s="560"/>
      <c r="R3621" s="560"/>
      <c r="S3621" s="560"/>
      <c r="T3621" s="560"/>
      <c r="U3621" s="560"/>
    </row>
    <row r="3622" spans="1:21">
      <c r="A3622" s="593">
        <f t="shared" si="336"/>
        <v>41425</v>
      </c>
      <c r="B3622" s="594">
        <v>41425.875209432874</v>
      </c>
      <c r="C3622" s="560">
        <f t="shared" si="337"/>
        <v>2013</v>
      </c>
      <c r="D3622" s="560">
        <f t="shared" si="338"/>
        <v>5</v>
      </c>
      <c r="E3622" s="560">
        <f t="shared" si="339"/>
        <v>31</v>
      </c>
      <c r="F3622" s="560">
        <f t="shared" si="340"/>
        <v>21</v>
      </c>
      <c r="G3622" s="595">
        <f t="shared" si="341"/>
        <v>6</v>
      </c>
      <c r="H3622" s="590">
        <f>CHOOSE('Output Sheet'!$B$4,'8760 Data'!J3622,'8760 Data'!K3622,'8760 Data'!L3622,'8760 Data'!M3622,'8760 Data'!N3622,'8760 Data'!O3622,'8760 Data'!P3622,'8760 Data'!Q3622,'8760 Data'!R3622,'8760 Data'!S3622,'8760 Data'!T3622,'8760 Data'!U3622)</f>
        <v>0</v>
      </c>
      <c r="I3622" s="591" t="e">
        <f>H3622/'Output Sheet'!$B$8</f>
        <v>#DIV/0!</v>
      </c>
      <c r="J3622" s="596"/>
      <c r="K3622" s="560"/>
      <c r="L3622" s="560"/>
      <c r="M3622" s="560"/>
      <c r="N3622" s="560"/>
      <c r="O3622" s="560"/>
      <c r="P3622" s="560"/>
      <c r="Q3622" s="560"/>
      <c r="R3622" s="560"/>
      <c r="S3622" s="560"/>
      <c r="T3622" s="560"/>
      <c r="U3622" s="560"/>
    </row>
    <row r="3623" spans="1:21">
      <c r="A3623" s="593">
        <f t="shared" si="336"/>
        <v>41425</v>
      </c>
      <c r="B3623" s="594">
        <v>41425.916876157411</v>
      </c>
      <c r="C3623" s="560">
        <f t="shared" si="337"/>
        <v>2013</v>
      </c>
      <c r="D3623" s="560">
        <f t="shared" si="338"/>
        <v>5</v>
      </c>
      <c r="E3623" s="560">
        <f t="shared" si="339"/>
        <v>31</v>
      </c>
      <c r="F3623" s="560">
        <f t="shared" si="340"/>
        <v>22</v>
      </c>
      <c r="G3623" s="595">
        <f t="shared" si="341"/>
        <v>6</v>
      </c>
      <c r="H3623" s="590">
        <f>CHOOSE('Output Sheet'!$B$4,'8760 Data'!J3623,'8760 Data'!K3623,'8760 Data'!L3623,'8760 Data'!M3623,'8760 Data'!N3623,'8760 Data'!O3623,'8760 Data'!P3623,'8760 Data'!Q3623,'8760 Data'!R3623,'8760 Data'!S3623,'8760 Data'!T3623,'8760 Data'!U3623)</f>
        <v>0</v>
      </c>
      <c r="I3623" s="591" t="e">
        <f>H3623/'Output Sheet'!$B$8</f>
        <v>#DIV/0!</v>
      </c>
      <c r="J3623" s="596"/>
      <c r="K3623" s="560"/>
      <c r="L3623" s="560"/>
      <c r="M3623" s="560"/>
      <c r="N3623" s="560"/>
      <c r="O3623" s="560"/>
      <c r="P3623" s="560"/>
      <c r="Q3623" s="560"/>
      <c r="R3623" s="560"/>
      <c r="S3623" s="560"/>
      <c r="T3623" s="560"/>
      <c r="U3623" s="560"/>
    </row>
    <row r="3624" spans="1:21">
      <c r="A3624" s="593">
        <f t="shared" si="336"/>
        <v>41425</v>
      </c>
      <c r="B3624" s="594">
        <v>41425.958542881941</v>
      </c>
      <c r="C3624" s="560">
        <f t="shared" si="337"/>
        <v>2013</v>
      </c>
      <c r="D3624" s="560">
        <f t="shared" si="338"/>
        <v>5</v>
      </c>
      <c r="E3624" s="560">
        <f t="shared" si="339"/>
        <v>31</v>
      </c>
      <c r="F3624" s="560">
        <f t="shared" si="340"/>
        <v>23</v>
      </c>
      <c r="G3624" s="595">
        <f t="shared" si="341"/>
        <v>6</v>
      </c>
      <c r="H3624" s="590">
        <f>CHOOSE('Output Sheet'!$B$4,'8760 Data'!J3624,'8760 Data'!K3624,'8760 Data'!L3624,'8760 Data'!M3624,'8760 Data'!N3624,'8760 Data'!O3624,'8760 Data'!P3624,'8760 Data'!Q3624,'8760 Data'!R3624,'8760 Data'!S3624,'8760 Data'!T3624,'8760 Data'!U3624)</f>
        <v>0</v>
      </c>
      <c r="I3624" s="591" t="e">
        <f>H3624/'Output Sheet'!$B$8</f>
        <v>#DIV/0!</v>
      </c>
      <c r="J3624" s="596"/>
      <c r="K3624" s="560"/>
      <c r="L3624" s="560"/>
      <c r="M3624" s="560"/>
      <c r="N3624" s="560"/>
      <c r="O3624" s="560"/>
      <c r="P3624" s="560"/>
      <c r="Q3624" s="560"/>
      <c r="R3624" s="560"/>
      <c r="S3624" s="560"/>
      <c r="T3624" s="560"/>
      <c r="U3624" s="560"/>
    </row>
    <row r="3625" spans="1:21">
      <c r="A3625" s="593">
        <f t="shared" si="336"/>
        <v>41426</v>
      </c>
      <c r="B3625" s="594">
        <v>41426.000209606478</v>
      </c>
      <c r="C3625" s="560">
        <f t="shared" si="337"/>
        <v>2013</v>
      </c>
      <c r="D3625" s="560">
        <f t="shared" si="338"/>
        <v>6</v>
      </c>
      <c r="E3625" s="560">
        <f t="shared" si="339"/>
        <v>1</v>
      </c>
      <c r="F3625" s="560">
        <f t="shared" si="340"/>
        <v>24</v>
      </c>
      <c r="G3625" s="595">
        <f t="shared" si="341"/>
        <v>7</v>
      </c>
      <c r="H3625" s="590">
        <f>CHOOSE('Output Sheet'!$B$4,'8760 Data'!J3625,'8760 Data'!K3625,'8760 Data'!L3625,'8760 Data'!M3625,'8760 Data'!N3625,'8760 Data'!O3625,'8760 Data'!P3625,'8760 Data'!Q3625,'8760 Data'!R3625,'8760 Data'!S3625,'8760 Data'!T3625,'8760 Data'!U3625)</f>
        <v>0</v>
      </c>
      <c r="I3625" s="591" t="e">
        <f>H3625/'Output Sheet'!$B$8</f>
        <v>#DIV/0!</v>
      </c>
      <c r="J3625" s="596"/>
      <c r="K3625" s="560"/>
      <c r="L3625" s="560"/>
      <c r="M3625" s="560"/>
      <c r="N3625" s="560"/>
      <c r="O3625" s="560"/>
      <c r="P3625" s="560"/>
      <c r="Q3625" s="560"/>
      <c r="R3625" s="560"/>
      <c r="S3625" s="560"/>
      <c r="T3625" s="560"/>
      <c r="U3625" s="560"/>
    </row>
    <row r="3626" spans="1:21">
      <c r="A3626" s="593">
        <f t="shared" si="336"/>
        <v>41426</v>
      </c>
      <c r="B3626" s="594">
        <v>41426.041876331015</v>
      </c>
      <c r="C3626" s="560">
        <f t="shared" si="337"/>
        <v>2013</v>
      </c>
      <c r="D3626" s="560">
        <f t="shared" si="338"/>
        <v>6</v>
      </c>
      <c r="E3626" s="560">
        <f t="shared" si="339"/>
        <v>1</v>
      </c>
      <c r="F3626" s="560">
        <f t="shared" si="340"/>
        <v>1</v>
      </c>
      <c r="G3626" s="595">
        <f t="shared" si="341"/>
        <v>7</v>
      </c>
      <c r="H3626" s="590">
        <f>CHOOSE('Output Sheet'!$B$4,'8760 Data'!J3626,'8760 Data'!K3626,'8760 Data'!L3626,'8760 Data'!M3626,'8760 Data'!N3626,'8760 Data'!O3626,'8760 Data'!P3626,'8760 Data'!Q3626,'8760 Data'!R3626,'8760 Data'!S3626,'8760 Data'!T3626,'8760 Data'!U3626)</f>
        <v>0</v>
      </c>
      <c r="I3626" s="591" t="e">
        <f>H3626/'Output Sheet'!$B$8</f>
        <v>#DIV/0!</v>
      </c>
      <c r="J3626" s="596"/>
      <c r="K3626" s="560"/>
      <c r="L3626" s="560"/>
      <c r="M3626" s="560"/>
      <c r="N3626" s="560"/>
      <c r="O3626" s="560"/>
      <c r="P3626" s="560"/>
      <c r="Q3626" s="560"/>
      <c r="R3626" s="560"/>
      <c r="S3626" s="560"/>
      <c r="T3626" s="560"/>
      <c r="U3626" s="560"/>
    </row>
    <row r="3627" spans="1:21">
      <c r="A3627" s="593">
        <f t="shared" si="336"/>
        <v>41426</v>
      </c>
      <c r="B3627" s="594">
        <v>41426.083543055553</v>
      </c>
      <c r="C3627" s="560">
        <f t="shared" si="337"/>
        <v>2013</v>
      </c>
      <c r="D3627" s="560">
        <f t="shared" si="338"/>
        <v>6</v>
      </c>
      <c r="E3627" s="560">
        <f t="shared" si="339"/>
        <v>1</v>
      </c>
      <c r="F3627" s="560">
        <f t="shared" si="340"/>
        <v>2</v>
      </c>
      <c r="G3627" s="595">
        <f t="shared" si="341"/>
        <v>7</v>
      </c>
      <c r="H3627" s="590">
        <f>CHOOSE('Output Sheet'!$B$4,'8760 Data'!J3627,'8760 Data'!K3627,'8760 Data'!L3627,'8760 Data'!M3627,'8760 Data'!N3627,'8760 Data'!O3627,'8760 Data'!P3627,'8760 Data'!Q3627,'8760 Data'!R3627,'8760 Data'!S3627,'8760 Data'!T3627,'8760 Data'!U3627)</f>
        <v>0</v>
      </c>
      <c r="I3627" s="591" t="e">
        <f>H3627/'Output Sheet'!$B$8</f>
        <v>#DIV/0!</v>
      </c>
      <c r="J3627" s="596"/>
      <c r="K3627" s="560"/>
      <c r="L3627" s="560"/>
      <c r="M3627" s="560"/>
      <c r="N3627" s="560"/>
      <c r="O3627" s="560"/>
      <c r="P3627" s="560"/>
      <c r="Q3627" s="560"/>
      <c r="R3627" s="560"/>
      <c r="S3627" s="560"/>
      <c r="T3627" s="560"/>
      <c r="U3627" s="560"/>
    </row>
    <row r="3628" spans="1:21">
      <c r="A3628" s="593">
        <f t="shared" si="336"/>
        <v>41426</v>
      </c>
      <c r="B3628" s="594">
        <v>41426.12520978009</v>
      </c>
      <c r="C3628" s="560">
        <f t="shared" si="337"/>
        <v>2013</v>
      </c>
      <c r="D3628" s="560">
        <f t="shared" si="338"/>
        <v>6</v>
      </c>
      <c r="E3628" s="560">
        <f t="shared" si="339"/>
        <v>1</v>
      </c>
      <c r="F3628" s="560">
        <f t="shared" si="340"/>
        <v>3</v>
      </c>
      <c r="G3628" s="595">
        <f t="shared" si="341"/>
        <v>7</v>
      </c>
      <c r="H3628" s="590">
        <f>CHOOSE('Output Sheet'!$B$4,'8760 Data'!J3628,'8760 Data'!K3628,'8760 Data'!L3628,'8760 Data'!M3628,'8760 Data'!N3628,'8760 Data'!O3628,'8760 Data'!P3628,'8760 Data'!Q3628,'8760 Data'!R3628,'8760 Data'!S3628,'8760 Data'!T3628,'8760 Data'!U3628)</f>
        <v>0</v>
      </c>
      <c r="I3628" s="591" t="e">
        <f>H3628/'Output Sheet'!$B$8</f>
        <v>#DIV/0!</v>
      </c>
      <c r="J3628" s="596"/>
      <c r="K3628" s="560"/>
      <c r="L3628" s="560"/>
      <c r="M3628" s="560"/>
      <c r="N3628" s="560"/>
      <c r="O3628" s="560"/>
      <c r="P3628" s="560"/>
      <c r="Q3628" s="560"/>
      <c r="R3628" s="560"/>
      <c r="S3628" s="560"/>
      <c r="T3628" s="560"/>
      <c r="U3628" s="560"/>
    </row>
    <row r="3629" spans="1:21">
      <c r="A3629" s="593">
        <f t="shared" si="336"/>
        <v>41426</v>
      </c>
      <c r="B3629" s="594">
        <v>41426.166876504627</v>
      </c>
      <c r="C3629" s="560">
        <f t="shared" si="337"/>
        <v>2013</v>
      </c>
      <c r="D3629" s="560">
        <f t="shared" si="338"/>
        <v>6</v>
      </c>
      <c r="E3629" s="560">
        <f t="shared" si="339"/>
        <v>1</v>
      </c>
      <c r="F3629" s="560">
        <f t="shared" si="340"/>
        <v>4</v>
      </c>
      <c r="G3629" s="595">
        <f t="shared" si="341"/>
        <v>7</v>
      </c>
      <c r="H3629" s="590">
        <f>CHOOSE('Output Sheet'!$B$4,'8760 Data'!J3629,'8760 Data'!K3629,'8760 Data'!L3629,'8760 Data'!M3629,'8760 Data'!N3629,'8760 Data'!O3629,'8760 Data'!P3629,'8760 Data'!Q3629,'8760 Data'!R3629,'8760 Data'!S3629,'8760 Data'!T3629,'8760 Data'!U3629)</f>
        <v>0</v>
      </c>
      <c r="I3629" s="591" t="e">
        <f>H3629/'Output Sheet'!$B$8</f>
        <v>#DIV/0!</v>
      </c>
      <c r="J3629" s="596"/>
      <c r="K3629" s="560"/>
      <c r="L3629" s="560"/>
      <c r="M3629" s="560"/>
      <c r="N3629" s="560"/>
      <c r="O3629" s="560"/>
      <c r="P3629" s="560"/>
      <c r="Q3629" s="560"/>
      <c r="R3629" s="560"/>
      <c r="S3629" s="560"/>
      <c r="T3629" s="560"/>
      <c r="U3629" s="560"/>
    </row>
    <row r="3630" spans="1:21">
      <c r="A3630" s="593">
        <f t="shared" si="336"/>
        <v>41426</v>
      </c>
      <c r="B3630" s="594">
        <v>41426.208543229164</v>
      </c>
      <c r="C3630" s="560">
        <f t="shared" si="337"/>
        <v>2013</v>
      </c>
      <c r="D3630" s="560">
        <f t="shared" si="338"/>
        <v>6</v>
      </c>
      <c r="E3630" s="560">
        <f t="shared" si="339"/>
        <v>1</v>
      </c>
      <c r="F3630" s="560">
        <f t="shared" si="340"/>
        <v>5</v>
      </c>
      <c r="G3630" s="595">
        <f t="shared" si="341"/>
        <v>7</v>
      </c>
      <c r="H3630" s="590">
        <f>CHOOSE('Output Sheet'!$B$4,'8760 Data'!J3630,'8760 Data'!K3630,'8760 Data'!L3630,'8760 Data'!M3630,'8760 Data'!N3630,'8760 Data'!O3630,'8760 Data'!P3630,'8760 Data'!Q3630,'8760 Data'!R3630,'8760 Data'!S3630,'8760 Data'!T3630,'8760 Data'!U3630)</f>
        <v>0</v>
      </c>
      <c r="I3630" s="591" t="e">
        <f>H3630/'Output Sheet'!$B$8</f>
        <v>#DIV/0!</v>
      </c>
      <c r="J3630" s="596"/>
      <c r="K3630" s="560"/>
      <c r="L3630" s="560"/>
      <c r="M3630" s="560"/>
      <c r="N3630" s="560"/>
      <c r="O3630" s="560"/>
      <c r="P3630" s="560"/>
      <c r="Q3630" s="560"/>
      <c r="R3630" s="560"/>
      <c r="S3630" s="560"/>
      <c r="T3630" s="560"/>
      <c r="U3630" s="560"/>
    </row>
    <row r="3631" spans="1:21">
      <c r="A3631" s="593">
        <f t="shared" si="336"/>
        <v>41426</v>
      </c>
      <c r="B3631" s="594">
        <v>41426.250209953701</v>
      </c>
      <c r="C3631" s="560">
        <f t="shared" si="337"/>
        <v>2013</v>
      </c>
      <c r="D3631" s="560">
        <f t="shared" si="338"/>
        <v>6</v>
      </c>
      <c r="E3631" s="560">
        <f t="shared" si="339"/>
        <v>1</v>
      </c>
      <c r="F3631" s="560">
        <f t="shared" si="340"/>
        <v>6</v>
      </c>
      <c r="G3631" s="595">
        <f t="shared" si="341"/>
        <v>7</v>
      </c>
      <c r="H3631" s="590">
        <f>CHOOSE('Output Sheet'!$B$4,'8760 Data'!J3631,'8760 Data'!K3631,'8760 Data'!L3631,'8760 Data'!M3631,'8760 Data'!N3631,'8760 Data'!O3631,'8760 Data'!P3631,'8760 Data'!Q3631,'8760 Data'!R3631,'8760 Data'!S3631,'8760 Data'!T3631,'8760 Data'!U3631)</f>
        <v>0</v>
      </c>
      <c r="I3631" s="591" t="e">
        <f>H3631/'Output Sheet'!$B$8</f>
        <v>#DIV/0!</v>
      </c>
      <c r="J3631" s="596"/>
      <c r="K3631" s="560"/>
      <c r="L3631" s="560"/>
      <c r="M3631" s="560"/>
      <c r="N3631" s="560"/>
      <c r="O3631" s="560"/>
      <c r="P3631" s="560"/>
      <c r="Q3631" s="560"/>
      <c r="R3631" s="560"/>
      <c r="S3631" s="560"/>
      <c r="T3631" s="560"/>
      <c r="U3631" s="560"/>
    </row>
    <row r="3632" spans="1:21">
      <c r="A3632" s="593">
        <f t="shared" si="336"/>
        <v>41426</v>
      </c>
      <c r="B3632" s="594">
        <v>41426.291876678239</v>
      </c>
      <c r="C3632" s="560">
        <f t="shared" si="337"/>
        <v>2013</v>
      </c>
      <c r="D3632" s="560">
        <f t="shared" si="338"/>
        <v>6</v>
      </c>
      <c r="E3632" s="560">
        <f t="shared" si="339"/>
        <v>1</v>
      </c>
      <c r="F3632" s="560">
        <f t="shared" si="340"/>
        <v>7</v>
      </c>
      <c r="G3632" s="595">
        <f t="shared" si="341"/>
        <v>7</v>
      </c>
      <c r="H3632" s="590">
        <f>CHOOSE('Output Sheet'!$B$4,'8760 Data'!J3632,'8760 Data'!K3632,'8760 Data'!L3632,'8760 Data'!M3632,'8760 Data'!N3632,'8760 Data'!O3632,'8760 Data'!P3632,'8760 Data'!Q3632,'8760 Data'!R3632,'8760 Data'!S3632,'8760 Data'!T3632,'8760 Data'!U3632)</f>
        <v>0</v>
      </c>
      <c r="I3632" s="591" t="e">
        <f>H3632/'Output Sheet'!$B$8</f>
        <v>#DIV/0!</v>
      </c>
      <c r="J3632" s="596"/>
      <c r="K3632" s="560"/>
      <c r="L3632" s="560"/>
      <c r="M3632" s="560"/>
      <c r="N3632" s="560"/>
      <c r="O3632" s="560"/>
      <c r="P3632" s="560"/>
      <c r="Q3632" s="560"/>
      <c r="R3632" s="560"/>
      <c r="S3632" s="560"/>
      <c r="T3632" s="560"/>
      <c r="U3632" s="560"/>
    </row>
    <row r="3633" spans="1:21">
      <c r="A3633" s="593">
        <f t="shared" si="336"/>
        <v>41426</v>
      </c>
      <c r="B3633" s="594">
        <v>41426.333543402776</v>
      </c>
      <c r="C3633" s="560">
        <f t="shared" si="337"/>
        <v>2013</v>
      </c>
      <c r="D3633" s="560">
        <f t="shared" si="338"/>
        <v>6</v>
      </c>
      <c r="E3633" s="560">
        <f t="shared" si="339"/>
        <v>1</v>
      </c>
      <c r="F3633" s="560">
        <f t="shared" si="340"/>
        <v>8</v>
      </c>
      <c r="G3633" s="595">
        <f t="shared" si="341"/>
        <v>7</v>
      </c>
      <c r="H3633" s="590">
        <f>CHOOSE('Output Sheet'!$B$4,'8760 Data'!J3633,'8760 Data'!K3633,'8760 Data'!L3633,'8760 Data'!M3633,'8760 Data'!N3633,'8760 Data'!O3633,'8760 Data'!P3633,'8760 Data'!Q3633,'8760 Data'!R3633,'8760 Data'!S3633,'8760 Data'!T3633,'8760 Data'!U3633)</f>
        <v>0</v>
      </c>
      <c r="I3633" s="591" t="e">
        <f>H3633/'Output Sheet'!$B$8</f>
        <v>#DIV/0!</v>
      </c>
      <c r="J3633" s="596"/>
      <c r="K3633" s="560"/>
      <c r="L3633" s="560"/>
      <c r="M3633" s="560"/>
      <c r="N3633" s="560"/>
      <c r="O3633" s="560"/>
      <c r="P3633" s="560"/>
      <c r="Q3633" s="560"/>
      <c r="R3633" s="560"/>
      <c r="S3633" s="560"/>
      <c r="T3633" s="560"/>
      <c r="U3633" s="560"/>
    </row>
    <row r="3634" spans="1:21">
      <c r="A3634" s="593">
        <f t="shared" si="336"/>
        <v>41426</v>
      </c>
      <c r="B3634" s="594">
        <v>41426.375210127313</v>
      </c>
      <c r="C3634" s="560">
        <f t="shared" si="337"/>
        <v>2013</v>
      </c>
      <c r="D3634" s="560">
        <f t="shared" si="338"/>
        <v>6</v>
      </c>
      <c r="E3634" s="560">
        <f t="shared" si="339"/>
        <v>1</v>
      </c>
      <c r="F3634" s="560">
        <f t="shared" si="340"/>
        <v>9</v>
      </c>
      <c r="G3634" s="595">
        <f t="shared" si="341"/>
        <v>7</v>
      </c>
      <c r="H3634" s="590">
        <f>CHOOSE('Output Sheet'!$B$4,'8760 Data'!J3634,'8760 Data'!K3634,'8760 Data'!L3634,'8760 Data'!M3634,'8760 Data'!N3634,'8760 Data'!O3634,'8760 Data'!P3634,'8760 Data'!Q3634,'8760 Data'!R3634,'8760 Data'!S3634,'8760 Data'!T3634,'8760 Data'!U3634)</f>
        <v>0</v>
      </c>
      <c r="I3634" s="591" t="e">
        <f>H3634/'Output Sheet'!$B$8</f>
        <v>#DIV/0!</v>
      </c>
      <c r="J3634" s="596"/>
      <c r="K3634" s="560"/>
      <c r="L3634" s="560"/>
      <c r="M3634" s="560"/>
      <c r="N3634" s="560"/>
      <c r="O3634" s="560"/>
      <c r="P3634" s="560"/>
      <c r="Q3634" s="560"/>
      <c r="R3634" s="560"/>
      <c r="S3634" s="560"/>
      <c r="T3634" s="560"/>
      <c r="U3634" s="560"/>
    </row>
    <row r="3635" spans="1:21">
      <c r="A3635" s="593">
        <f t="shared" si="336"/>
        <v>41426</v>
      </c>
      <c r="B3635" s="594">
        <v>41426.41687685185</v>
      </c>
      <c r="C3635" s="560">
        <f t="shared" si="337"/>
        <v>2013</v>
      </c>
      <c r="D3635" s="560">
        <f t="shared" si="338"/>
        <v>6</v>
      </c>
      <c r="E3635" s="560">
        <f t="shared" si="339"/>
        <v>1</v>
      </c>
      <c r="F3635" s="560">
        <f t="shared" si="340"/>
        <v>10</v>
      </c>
      <c r="G3635" s="595">
        <f t="shared" si="341"/>
        <v>7</v>
      </c>
      <c r="H3635" s="590">
        <f>CHOOSE('Output Sheet'!$B$4,'8760 Data'!J3635,'8760 Data'!K3635,'8760 Data'!L3635,'8760 Data'!M3635,'8760 Data'!N3635,'8760 Data'!O3635,'8760 Data'!P3635,'8760 Data'!Q3635,'8760 Data'!R3635,'8760 Data'!S3635,'8760 Data'!T3635,'8760 Data'!U3635)</f>
        <v>0</v>
      </c>
      <c r="I3635" s="591" t="e">
        <f>H3635/'Output Sheet'!$B$8</f>
        <v>#DIV/0!</v>
      </c>
      <c r="J3635" s="596"/>
      <c r="K3635" s="560"/>
      <c r="L3635" s="560"/>
      <c r="M3635" s="560"/>
      <c r="N3635" s="560"/>
      <c r="O3635" s="560"/>
      <c r="P3635" s="560"/>
      <c r="Q3635" s="560"/>
      <c r="R3635" s="560"/>
      <c r="S3635" s="560"/>
      <c r="T3635" s="560"/>
      <c r="U3635" s="560"/>
    </row>
    <row r="3636" spans="1:21">
      <c r="A3636" s="593">
        <f t="shared" si="336"/>
        <v>41426</v>
      </c>
      <c r="B3636" s="594">
        <v>41426.458543576387</v>
      </c>
      <c r="C3636" s="560">
        <f t="shared" si="337"/>
        <v>2013</v>
      </c>
      <c r="D3636" s="560">
        <f t="shared" si="338"/>
        <v>6</v>
      </c>
      <c r="E3636" s="560">
        <f t="shared" si="339"/>
        <v>1</v>
      </c>
      <c r="F3636" s="560">
        <f t="shared" si="340"/>
        <v>11</v>
      </c>
      <c r="G3636" s="595">
        <f t="shared" si="341"/>
        <v>7</v>
      </c>
      <c r="H3636" s="590">
        <f>CHOOSE('Output Sheet'!$B$4,'8760 Data'!J3636,'8760 Data'!K3636,'8760 Data'!L3636,'8760 Data'!M3636,'8760 Data'!N3636,'8760 Data'!O3636,'8760 Data'!P3636,'8760 Data'!Q3636,'8760 Data'!R3636,'8760 Data'!S3636,'8760 Data'!T3636,'8760 Data'!U3636)</f>
        <v>0</v>
      </c>
      <c r="I3636" s="591" t="e">
        <f>H3636/'Output Sheet'!$B$8</f>
        <v>#DIV/0!</v>
      </c>
      <c r="J3636" s="596"/>
      <c r="K3636" s="560"/>
      <c r="L3636" s="560"/>
      <c r="M3636" s="560"/>
      <c r="N3636" s="560"/>
      <c r="O3636" s="560"/>
      <c r="P3636" s="560"/>
      <c r="Q3636" s="560"/>
      <c r="R3636" s="560"/>
      <c r="S3636" s="560"/>
      <c r="T3636" s="560"/>
      <c r="U3636" s="560"/>
    </row>
    <row r="3637" spans="1:21">
      <c r="A3637" s="593">
        <f t="shared" si="336"/>
        <v>41426</v>
      </c>
      <c r="B3637" s="594">
        <v>41426.500210300925</v>
      </c>
      <c r="C3637" s="560">
        <f t="shared" si="337"/>
        <v>2013</v>
      </c>
      <c r="D3637" s="560">
        <f t="shared" si="338"/>
        <v>6</v>
      </c>
      <c r="E3637" s="560">
        <f t="shared" si="339"/>
        <v>1</v>
      </c>
      <c r="F3637" s="560">
        <f t="shared" si="340"/>
        <v>12</v>
      </c>
      <c r="G3637" s="595">
        <f t="shared" si="341"/>
        <v>7</v>
      </c>
      <c r="H3637" s="590">
        <f>CHOOSE('Output Sheet'!$B$4,'8760 Data'!J3637,'8760 Data'!K3637,'8760 Data'!L3637,'8760 Data'!M3637,'8760 Data'!N3637,'8760 Data'!O3637,'8760 Data'!P3637,'8760 Data'!Q3637,'8760 Data'!R3637,'8760 Data'!S3637,'8760 Data'!T3637,'8760 Data'!U3637)</f>
        <v>0</v>
      </c>
      <c r="I3637" s="591" t="e">
        <f>H3637/'Output Sheet'!$B$8</f>
        <v>#DIV/0!</v>
      </c>
      <c r="J3637" s="596"/>
      <c r="K3637" s="560"/>
      <c r="L3637" s="560"/>
      <c r="M3637" s="560"/>
      <c r="N3637" s="560"/>
      <c r="O3637" s="560"/>
      <c r="P3637" s="560"/>
      <c r="Q3637" s="560"/>
      <c r="R3637" s="560"/>
      <c r="S3637" s="560"/>
      <c r="T3637" s="560"/>
      <c r="U3637" s="560"/>
    </row>
    <row r="3638" spans="1:21">
      <c r="A3638" s="593">
        <f t="shared" si="336"/>
        <v>41426</v>
      </c>
      <c r="B3638" s="594">
        <v>41426.541877025462</v>
      </c>
      <c r="C3638" s="560">
        <f t="shared" si="337"/>
        <v>2013</v>
      </c>
      <c r="D3638" s="560">
        <f t="shared" si="338"/>
        <v>6</v>
      </c>
      <c r="E3638" s="560">
        <f t="shared" si="339"/>
        <v>1</v>
      </c>
      <c r="F3638" s="560">
        <f t="shared" si="340"/>
        <v>13</v>
      </c>
      <c r="G3638" s="595">
        <f t="shared" si="341"/>
        <v>7</v>
      </c>
      <c r="H3638" s="590">
        <f>CHOOSE('Output Sheet'!$B$4,'8760 Data'!J3638,'8760 Data'!K3638,'8760 Data'!L3638,'8760 Data'!M3638,'8760 Data'!N3638,'8760 Data'!O3638,'8760 Data'!P3638,'8760 Data'!Q3638,'8760 Data'!R3638,'8760 Data'!S3638,'8760 Data'!T3638,'8760 Data'!U3638)</f>
        <v>0</v>
      </c>
      <c r="I3638" s="591" t="e">
        <f>H3638/'Output Sheet'!$B$8</f>
        <v>#DIV/0!</v>
      </c>
      <c r="J3638" s="596"/>
      <c r="K3638" s="560"/>
      <c r="L3638" s="560"/>
      <c r="M3638" s="560"/>
      <c r="N3638" s="560"/>
      <c r="O3638" s="560"/>
      <c r="P3638" s="560"/>
      <c r="Q3638" s="560"/>
      <c r="R3638" s="560"/>
      <c r="S3638" s="560"/>
      <c r="T3638" s="560"/>
      <c r="U3638" s="560"/>
    </row>
    <row r="3639" spans="1:21">
      <c r="A3639" s="593">
        <f t="shared" si="336"/>
        <v>41426</v>
      </c>
      <c r="B3639" s="594">
        <v>41426.583543749999</v>
      </c>
      <c r="C3639" s="560">
        <f t="shared" si="337"/>
        <v>2013</v>
      </c>
      <c r="D3639" s="560">
        <f t="shared" si="338"/>
        <v>6</v>
      </c>
      <c r="E3639" s="560">
        <f t="shared" si="339"/>
        <v>1</v>
      </c>
      <c r="F3639" s="560">
        <f t="shared" si="340"/>
        <v>14</v>
      </c>
      <c r="G3639" s="595">
        <f t="shared" si="341"/>
        <v>7</v>
      </c>
      <c r="H3639" s="590">
        <f>CHOOSE('Output Sheet'!$B$4,'8760 Data'!J3639,'8760 Data'!K3639,'8760 Data'!L3639,'8760 Data'!M3639,'8760 Data'!N3639,'8760 Data'!O3639,'8760 Data'!P3639,'8760 Data'!Q3639,'8760 Data'!R3639,'8760 Data'!S3639,'8760 Data'!T3639,'8760 Data'!U3639)</f>
        <v>0</v>
      </c>
      <c r="I3639" s="591" t="e">
        <f>H3639/'Output Sheet'!$B$8</f>
        <v>#DIV/0!</v>
      </c>
      <c r="J3639" s="596"/>
      <c r="K3639" s="560"/>
      <c r="L3639" s="560"/>
      <c r="M3639" s="560"/>
      <c r="N3639" s="560"/>
      <c r="O3639" s="560"/>
      <c r="P3639" s="560"/>
      <c r="Q3639" s="560"/>
      <c r="R3639" s="560"/>
      <c r="S3639" s="560"/>
      <c r="T3639" s="560"/>
      <c r="U3639" s="560"/>
    </row>
    <row r="3640" spans="1:21">
      <c r="A3640" s="593">
        <f t="shared" si="336"/>
        <v>41426</v>
      </c>
      <c r="B3640" s="594">
        <v>41426.625210474536</v>
      </c>
      <c r="C3640" s="560">
        <f t="shared" si="337"/>
        <v>2013</v>
      </c>
      <c r="D3640" s="560">
        <f t="shared" si="338"/>
        <v>6</v>
      </c>
      <c r="E3640" s="560">
        <f t="shared" si="339"/>
        <v>1</v>
      </c>
      <c r="F3640" s="560">
        <f t="shared" si="340"/>
        <v>15</v>
      </c>
      <c r="G3640" s="595">
        <f t="shared" si="341"/>
        <v>7</v>
      </c>
      <c r="H3640" s="590">
        <f>CHOOSE('Output Sheet'!$B$4,'8760 Data'!J3640,'8760 Data'!K3640,'8760 Data'!L3640,'8760 Data'!M3640,'8760 Data'!N3640,'8760 Data'!O3640,'8760 Data'!P3640,'8760 Data'!Q3640,'8760 Data'!R3640,'8760 Data'!S3640,'8760 Data'!T3640,'8760 Data'!U3640)</f>
        <v>0</v>
      </c>
      <c r="I3640" s="591" t="e">
        <f>H3640/'Output Sheet'!$B$8</f>
        <v>#DIV/0!</v>
      </c>
      <c r="J3640" s="596"/>
      <c r="K3640" s="560"/>
      <c r="L3640" s="560"/>
      <c r="M3640" s="560"/>
      <c r="N3640" s="560"/>
      <c r="O3640" s="560"/>
      <c r="P3640" s="560"/>
      <c r="Q3640" s="560"/>
      <c r="R3640" s="560"/>
      <c r="S3640" s="560"/>
      <c r="T3640" s="560"/>
      <c r="U3640" s="560"/>
    </row>
    <row r="3641" spans="1:21">
      <c r="A3641" s="593">
        <f t="shared" si="336"/>
        <v>41426</v>
      </c>
      <c r="B3641" s="594">
        <v>41426.666877199073</v>
      </c>
      <c r="C3641" s="560">
        <f t="shared" si="337"/>
        <v>2013</v>
      </c>
      <c r="D3641" s="560">
        <f t="shared" si="338"/>
        <v>6</v>
      </c>
      <c r="E3641" s="560">
        <f t="shared" si="339"/>
        <v>1</v>
      </c>
      <c r="F3641" s="560">
        <f t="shared" si="340"/>
        <v>16</v>
      </c>
      <c r="G3641" s="595">
        <f t="shared" si="341"/>
        <v>7</v>
      </c>
      <c r="H3641" s="590">
        <f>CHOOSE('Output Sheet'!$B$4,'8760 Data'!J3641,'8760 Data'!K3641,'8760 Data'!L3641,'8760 Data'!M3641,'8760 Data'!N3641,'8760 Data'!O3641,'8760 Data'!P3641,'8760 Data'!Q3641,'8760 Data'!R3641,'8760 Data'!S3641,'8760 Data'!T3641,'8760 Data'!U3641)</f>
        <v>0</v>
      </c>
      <c r="I3641" s="591" t="e">
        <f>H3641/'Output Sheet'!$B$8</f>
        <v>#DIV/0!</v>
      </c>
      <c r="J3641" s="596"/>
      <c r="K3641" s="560"/>
      <c r="L3641" s="560"/>
      <c r="M3641" s="560"/>
      <c r="N3641" s="560"/>
      <c r="O3641" s="560"/>
      <c r="P3641" s="560"/>
      <c r="Q3641" s="560"/>
      <c r="R3641" s="560"/>
      <c r="S3641" s="560"/>
      <c r="T3641" s="560"/>
      <c r="U3641" s="560"/>
    </row>
    <row r="3642" spans="1:21">
      <c r="A3642" s="593">
        <f t="shared" si="336"/>
        <v>41426</v>
      </c>
      <c r="B3642" s="594">
        <v>41426.708543923611</v>
      </c>
      <c r="C3642" s="560">
        <f t="shared" si="337"/>
        <v>2013</v>
      </c>
      <c r="D3642" s="560">
        <f t="shared" si="338"/>
        <v>6</v>
      </c>
      <c r="E3642" s="560">
        <f t="shared" si="339"/>
        <v>1</v>
      </c>
      <c r="F3642" s="560">
        <f t="shared" si="340"/>
        <v>17</v>
      </c>
      <c r="G3642" s="595">
        <f t="shared" si="341"/>
        <v>7</v>
      </c>
      <c r="H3642" s="590">
        <f>CHOOSE('Output Sheet'!$B$4,'8760 Data'!J3642,'8760 Data'!K3642,'8760 Data'!L3642,'8760 Data'!M3642,'8760 Data'!N3642,'8760 Data'!O3642,'8760 Data'!P3642,'8760 Data'!Q3642,'8760 Data'!R3642,'8760 Data'!S3642,'8760 Data'!T3642,'8760 Data'!U3642)</f>
        <v>0</v>
      </c>
      <c r="I3642" s="591" t="e">
        <f>H3642/'Output Sheet'!$B$8</f>
        <v>#DIV/0!</v>
      </c>
      <c r="J3642" s="596"/>
      <c r="K3642" s="560"/>
      <c r="L3642" s="560"/>
      <c r="M3642" s="560"/>
      <c r="N3642" s="560"/>
      <c r="O3642" s="560"/>
      <c r="P3642" s="560"/>
      <c r="Q3642" s="560"/>
      <c r="R3642" s="560"/>
      <c r="S3642" s="560"/>
      <c r="T3642" s="560"/>
      <c r="U3642" s="560"/>
    </row>
    <row r="3643" spans="1:21">
      <c r="A3643" s="593">
        <f t="shared" si="336"/>
        <v>41426</v>
      </c>
      <c r="B3643" s="594">
        <v>41426.750210648148</v>
      </c>
      <c r="C3643" s="560">
        <f t="shared" si="337"/>
        <v>2013</v>
      </c>
      <c r="D3643" s="560">
        <f t="shared" si="338"/>
        <v>6</v>
      </c>
      <c r="E3643" s="560">
        <f t="shared" si="339"/>
        <v>1</v>
      </c>
      <c r="F3643" s="560">
        <f t="shared" si="340"/>
        <v>18</v>
      </c>
      <c r="G3643" s="595">
        <f t="shared" si="341"/>
        <v>7</v>
      </c>
      <c r="H3643" s="590">
        <f>CHOOSE('Output Sheet'!$B$4,'8760 Data'!J3643,'8760 Data'!K3643,'8760 Data'!L3643,'8760 Data'!M3643,'8760 Data'!N3643,'8760 Data'!O3643,'8760 Data'!P3643,'8760 Data'!Q3643,'8760 Data'!R3643,'8760 Data'!S3643,'8760 Data'!T3643,'8760 Data'!U3643)</f>
        <v>0</v>
      </c>
      <c r="I3643" s="591" t="e">
        <f>H3643/'Output Sheet'!$B$8</f>
        <v>#DIV/0!</v>
      </c>
      <c r="J3643" s="596"/>
      <c r="K3643" s="560"/>
      <c r="L3643" s="560"/>
      <c r="M3643" s="560"/>
      <c r="N3643" s="560"/>
      <c r="O3643" s="560"/>
      <c r="P3643" s="560"/>
      <c r="Q3643" s="560"/>
      <c r="R3643" s="560"/>
      <c r="S3643" s="560"/>
      <c r="T3643" s="560"/>
      <c r="U3643" s="560"/>
    </row>
    <row r="3644" spans="1:21">
      <c r="A3644" s="593">
        <f t="shared" si="336"/>
        <v>41426</v>
      </c>
      <c r="B3644" s="594">
        <v>41426.791877372685</v>
      </c>
      <c r="C3644" s="560">
        <f t="shared" si="337"/>
        <v>2013</v>
      </c>
      <c r="D3644" s="560">
        <f t="shared" si="338"/>
        <v>6</v>
      </c>
      <c r="E3644" s="560">
        <f t="shared" si="339"/>
        <v>1</v>
      </c>
      <c r="F3644" s="560">
        <f t="shared" si="340"/>
        <v>19</v>
      </c>
      <c r="G3644" s="595">
        <f t="shared" si="341"/>
        <v>7</v>
      </c>
      <c r="H3644" s="590">
        <f>CHOOSE('Output Sheet'!$B$4,'8760 Data'!J3644,'8760 Data'!K3644,'8760 Data'!L3644,'8760 Data'!M3644,'8760 Data'!N3644,'8760 Data'!O3644,'8760 Data'!P3644,'8760 Data'!Q3644,'8760 Data'!R3644,'8760 Data'!S3644,'8760 Data'!T3644,'8760 Data'!U3644)</f>
        <v>0</v>
      </c>
      <c r="I3644" s="591" t="e">
        <f>H3644/'Output Sheet'!$B$8</f>
        <v>#DIV/0!</v>
      </c>
      <c r="J3644" s="596"/>
      <c r="K3644" s="560"/>
      <c r="L3644" s="560"/>
      <c r="M3644" s="560"/>
      <c r="N3644" s="560"/>
      <c r="O3644" s="560"/>
      <c r="P3644" s="560"/>
      <c r="Q3644" s="560"/>
      <c r="R3644" s="560"/>
      <c r="S3644" s="560"/>
      <c r="T3644" s="560"/>
      <c r="U3644" s="560"/>
    </row>
    <row r="3645" spans="1:21">
      <c r="A3645" s="593">
        <f t="shared" si="336"/>
        <v>41426</v>
      </c>
      <c r="B3645" s="594">
        <v>41426.833544097222</v>
      </c>
      <c r="C3645" s="560">
        <f t="shared" si="337"/>
        <v>2013</v>
      </c>
      <c r="D3645" s="560">
        <f t="shared" si="338"/>
        <v>6</v>
      </c>
      <c r="E3645" s="560">
        <f t="shared" si="339"/>
        <v>1</v>
      </c>
      <c r="F3645" s="560">
        <f t="shared" si="340"/>
        <v>20</v>
      </c>
      <c r="G3645" s="595">
        <f t="shared" si="341"/>
        <v>7</v>
      </c>
      <c r="H3645" s="590">
        <f>CHOOSE('Output Sheet'!$B$4,'8760 Data'!J3645,'8760 Data'!K3645,'8760 Data'!L3645,'8760 Data'!M3645,'8760 Data'!N3645,'8760 Data'!O3645,'8760 Data'!P3645,'8760 Data'!Q3645,'8760 Data'!R3645,'8760 Data'!S3645,'8760 Data'!T3645,'8760 Data'!U3645)</f>
        <v>0</v>
      </c>
      <c r="I3645" s="591" t="e">
        <f>H3645/'Output Sheet'!$B$8</f>
        <v>#DIV/0!</v>
      </c>
      <c r="J3645" s="596"/>
      <c r="K3645" s="560"/>
      <c r="L3645" s="560"/>
      <c r="M3645" s="560"/>
      <c r="N3645" s="560"/>
      <c r="O3645" s="560"/>
      <c r="P3645" s="560"/>
      <c r="Q3645" s="560"/>
      <c r="R3645" s="560"/>
      <c r="S3645" s="560"/>
      <c r="T3645" s="560"/>
      <c r="U3645" s="560"/>
    </row>
    <row r="3646" spans="1:21">
      <c r="A3646" s="593">
        <f t="shared" si="336"/>
        <v>41426</v>
      </c>
      <c r="B3646" s="594">
        <v>41426.87521082176</v>
      </c>
      <c r="C3646" s="560">
        <f t="shared" si="337"/>
        <v>2013</v>
      </c>
      <c r="D3646" s="560">
        <f t="shared" si="338"/>
        <v>6</v>
      </c>
      <c r="E3646" s="560">
        <f t="shared" si="339"/>
        <v>1</v>
      </c>
      <c r="F3646" s="560">
        <f t="shared" si="340"/>
        <v>21</v>
      </c>
      <c r="G3646" s="595">
        <f t="shared" si="341"/>
        <v>7</v>
      </c>
      <c r="H3646" s="590">
        <f>CHOOSE('Output Sheet'!$B$4,'8760 Data'!J3646,'8760 Data'!K3646,'8760 Data'!L3646,'8760 Data'!M3646,'8760 Data'!N3646,'8760 Data'!O3646,'8760 Data'!P3646,'8760 Data'!Q3646,'8760 Data'!R3646,'8760 Data'!S3646,'8760 Data'!T3646,'8760 Data'!U3646)</f>
        <v>0</v>
      </c>
      <c r="I3646" s="591" t="e">
        <f>H3646/'Output Sheet'!$B$8</f>
        <v>#DIV/0!</v>
      </c>
      <c r="J3646" s="596"/>
      <c r="K3646" s="560"/>
      <c r="L3646" s="560"/>
      <c r="M3646" s="560"/>
      <c r="N3646" s="560"/>
      <c r="O3646" s="560"/>
      <c r="P3646" s="560"/>
      <c r="Q3646" s="560"/>
      <c r="R3646" s="560"/>
      <c r="S3646" s="560"/>
      <c r="T3646" s="560"/>
      <c r="U3646" s="560"/>
    </row>
    <row r="3647" spans="1:21">
      <c r="A3647" s="593">
        <f t="shared" si="336"/>
        <v>41426</v>
      </c>
      <c r="B3647" s="594">
        <v>41426.916877546297</v>
      </c>
      <c r="C3647" s="560">
        <f t="shared" si="337"/>
        <v>2013</v>
      </c>
      <c r="D3647" s="560">
        <f t="shared" si="338"/>
        <v>6</v>
      </c>
      <c r="E3647" s="560">
        <f t="shared" si="339"/>
        <v>1</v>
      </c>
      <c r="F3647" s="560">
        <f t="shared" si="340"/>
        <v>22</v>
      </c>
      <c r="G3647" s="595">
        <f t="shared" si="341"/>
        <v>7</v>
      </c>
      <c r="H3647" s="590">
        <f>CHOOSE('Output Sheet'!$B$4,'8760 Data'!J3647,'8760 Data'!K3647,'8760 Data'!L3647,'8760 Data'!M3647,'8760 Data'!N3647,'8760 Data'!O3647,'8760 Data'!P3647,'8760 Data'!Q3647,'8760 Data'!R3647,'8760 Data'!S3647,'8760 Data'!T3647,'8760 Data'!U3647)</f>
        <v>0</v>
      </c>
      <c r="I3647" s="591" t="e">
        <f>H3647/'Output Sheet'!$B$8</f>
        <v>#DIV/0!</v>
      </c>
      <c r="J3647" s="596"/>
      <c r="K3647" s="560"/>
      <c r="L3647" s="560"/>
      <c r="M3647" s="560"/>
      <c r="N3647" s="560"/>
      <c r="O3647" s="560"/>
      <c r="P3647" s="560"/>
      <c r="Q3647" s="560"/>
      <c r="R3647" s="560"/>
      <c r="S3647" s="560"/>
      <c r="T3647" s="560"/>
      <c r="U3647" s="560"/>
    </row>
    <row r="3648" spans="1:21">
      <c r="A3648" s="593">
        <f t="shared" si="336"/>
        <v>41426</v>
      </c>
      <c r="B3648" s="594">
        <v>41426.958544270834</v>
      </c>
      <c r="C3648" s="560">
        <f t="shared" si="337"/>
        <v>2013</v>
      </c>
      <c r="D3648" s="560">
        <f t="shared" si="338"/>
        <v>6</v>
      </c>
      <c r="E3648" s="560">
        <f t="shared" si="339"/>
        <v>1</v>
      </c>
      <c r="F3648" s="560">
        <f t="shared" si="340"/>
        <v>23</v>
      </c>
      <c r="G3648" s="595">
        <f t="shared" si="341"/>
        <v>7</v>
      </c>
      <c r="H3648" s="590">
        <f>CHOOSE('Output Sheet'!$B$4,'8760 Data'!J3648,'8760 Data'!K3648,'8760 Data'!L3648,'8760 Data'!M3648,'8760 Data'!N3648,'8760 Data'!O3648,'8760 Data'!P3648,'8760 Data'!Q3648,'8760 Data'!R3648,'8760 Data'!S3648,'8760 Data'!T3648,'8760 Data'!U3648)</f>
        <v>0</v>
      </c>
      <c r="I3648" s="591" t="e">
        <f>H3648/'Output Sheet'!$B$8</f>
        <v>#DIV/0!</v>
      </c>
      <c r="J3648" s="596"/>
      <c r="K3648" s="560"/>
      <c r="L3648" s="560"/>
      <c r="M3648" s="560"/>
      <c r="N3648" s="560"/>
      <c r="O3648" s="560"/>
      <c r="P3648" s="560"/>
      <c r="Q3648" s="560"/>
      <c r="R3648" s="560"/>
      <c r="S3648" s="560"/>
      <c r="T3648" s="560"/>
      <c r="U3648" s="560"/>
    </row>
    <row r="3649" spans="1:21">
      <c r="A3649" s="593">
        <f t="shared" si="336"/>
        <v>41427</v>
      </c>
      <c r="B3649" s="594">
        <v>41427.000210995371</v>
      </c>
      <c r="C3649" s="560">
        <f t="shared" si="337"/>
        <v>2013</v>
      </c>
      <c r="D3649" s="560">
        <f t="shared" si="338"/>
        <v>6</v>
      </c>
      <c r="E3649" s="560">
        <f t="shared" si="339"/>
        <v>2</v>
      </c>
      <c r="F3649" s="560">
        <f t="shared" si="340"/>
        <v>24</v>
      </c>
      <c r="G3649" s="595">
        <f t="shared" si="341"/>
        <v>1</v>
      </c>
      <c r="H3649" s="590">
        <f>CHOOSE('Output Sheet'!$B$4,'8760 Data'!J3649,'8760 Data'!K3649,'8760 Data'!L3649,'8760 Data'!M3649,'8760 Data'!N3649,'8760 Data'!O3649,'8760 Data'!P3649,'8760 Data'!Q3649,'8760 Data'!R3649,'8760 Data'!S3649,'8760 Data'!T3649,'8760 Data'!U3649)</f>
        <v>0</v>
      </c>
      <c r="I3649" s="591" t="e">
        <f>H3649/'Output Sheet'!$B$8</f>
        <v>#DIV/0!</v>
      </c>
      <c r="J3649" s="596"/>
      <c r="K3649" s="560"/>
      <c r="L3649" s="560"/>
      <c r="M3649" s="560"/>
      <c r="N3649" s="560"/>
      <c r="O3649" s="560"/>
      <c r="P3649" s="560"/>
      <c r="Q3649" s="560"/>
      <c r="R3649" s="560"/>
      <c r="S3649" s="560"/>
      <c r="T3649" s="560"/>
      <c r="U3649" s="560"/>
    </row>
    <row r="3650" spans="1:21">
      <c r="A3650" s="593">
        <f t="shared" si="336"/>
        <v>41427</v>
      </c>
      <c r="B3650" s="594">
        <v>41427.041877719908</v>
      </c>
      <c r="C3650" s="560">
        <f t="shared" si="337"/>
        <v>2013</v>
      </c>
      <c r="D3650" s="560">
        <f t="shared" si="338"/>
        <v>6</v>
      </c>
      <c r="E3650" s="560">
        <f t="shared" si="339"/>
        <v>2</v>
      </c>
      <c r="F3650" s="560">
        <f t="shared" si="340"/>
        <v>1</v>
      </c>
      <c r="G3650" s="595">
        <f t="shared" si="341"/>
        <v>1</v>
      </c>
      <c r="H3650" s="590">
        <f>CHOOSE('Output Sheet'!$B$4,'8760 Data'!J3650,'8760 Data'!K3650,'8760 Data'!L3650,'8760 Data'!M3650,'8760 Data'!N3650,'8760 Data'!O3650,'8760 Data'!P3650,'8760 Data'!Q3650,'8760 Data'!R3650,'8760 Data'!S3650,'8760 Data'!T3650,'8760 Data'!U3650)</f>
        <v>0</v>
      </c>
      <c r="I3650" s="591" t="e">
        <f>H3650/'Output Sheet'!$B$8</f>
        <v>#DIV/0!</v>
      </c>
      <c r="J3650" s="596"/>
      <c r="K3650" s="560"/>
      <c r="L3650" s="560"/>
      <c r="M3650" s="560"/>
      <c r="N3650" s="560"/>
      <c r="O3650" s="560"/>
      <c r="P3650" s="560"/>
      <c r="Q3650" s="560"/>
      <c r="R3650" s="560"/>
      <c r="S3650" s="560"/>
      <c r="T3650" s="560"/>
      <c r="U3650" s="560"/>
    </row>
    <row r="3651" spans="1:21">
      <c r="A3651" s="593">
        <f t="shared" ref="A3651:A3714" si="342">DATE(C3651,D3651,E3651)</f>
        <v>41427</v>
      </c>
      <c r="B3651" s="594">
        <v>41427.083544444446</v>
      </c>
      <c r="C3651" s="560">
        <f t="shared" ref="C3651:C3714" si="343">YEAR(B3651)</f>
        <v>2013</v>
      </c>
      <c r="D3651" s="560">
        <f t="shared" ref="D3651:D3714" si="344">MONTH(B3651)</f>
        <v>6</v>
      </c>
      <c r="E3651" s="560">
        <f t="shared" ref="E3651:E3714" si="345">DAY(B3651)</f>
        <v>2</v>
      </c>
      <c r="F3651" s="560">
        <f t="shared" ref="F3651:F3714" si="346">IF(HOUR(B3651)&lt;&gt;0,HOUR(B3651),24)</f>
        <v>2</v>
      </c>
      <c r="G3651" s="595">
        <f t="shared" ref="G3651:G3714" si="347">WEEKDAY(B3651,1)</f>
        <v>1</v>
      </c>
      <c r="H3651" s="590">
        <f>CHOOSE('Output Sheet'!$B$4,'8760 Data'!J3651,'8760 Data'!K3651,'8760 Data'!L3651,'8760 Data'!M3651,'8760 Data'!N3651,'8760 Data'!O3651,'8760 Data'!P3651,'8760 Data'!Q3651,'8760 Data'!R3651,'8760 Data'!S3651,'8760 Data'!T3651,'8760 Data'!U3651)</f>
        <v>0</v>
      </c>
      <c r="I3651" s="591" t="e">
        <f>H3651/'Output Sheet'!$B$8</f>
        <v>#DIV/0!</v>
      </c>
      <c r="J3651" s="596"/>
      <c r="K3651" s="560"/>
      <c r="L3651" s="560"/>
      <c r="M3651" s="560"/>
      <c r="N3651" s="560"/>
      <c r="O3651" s="560"/>
      <c r="P3651" s="560"/>
      <c r="Q3651" s="560"/>
      <c r="R3651" s="560"/>
      <c r="S3651" s="560"/>
      <c r="T3651" s="560"/>
      <c r="U3651" s="560"/>
    </row>
    <row r="3652" spans="1:21">
      <c r="A3652" s="593">
        <f t="shared" si="342"/>
        <v>41427</v>
      </c>
      <c r="B3652" s="594">
        <v>41427.125211168983</v>
      </c>
      <c r="C3652" s="560">
        <f t="shared" si="343"/>
        <v>2013</v>
      </c>
      <c r="D3652" s="560">
        <f t="shared" si="344"/>
        <v>6</v>
      </c>
      <c r="E3652" s="560">
        <f t="shared" si="345"/>
        <v>2</v>
      </c>
      <c r="F3652" s="560">
        <f t="shared" si="346"/>
        <v>3</v>
      </c>
      <c r="G3652" s="595">
        <f t="shared" si="347"/>
        <v>1</v>
      </c>
      <c r="H3652" s="590">
        <f>CHOOSE('Output Sheet'!$B$4,'8760 Data'!J3652,'8760 Data'!K3652,'8760 Data'!L3652,'8760 Data'!M3652,'8760 Data'!N3652,'8760 Data'!O3652,'8760 Data'!P3652,'8760 Data'!Q3652,'8760 Data'!R3652,'8760 Data'!S3652,'8760 Data'!T3652,'8760 Data'!U3652)</f>
        <v>0</v>
      </c>
      <c r="I3652" s="591" t="e">
        <f>H3652/'Output Sheet'!$B$8</f>
        <v>#DIV/0!</v>
      </c>
      <c r="J3652" s="596"/>
      <c r="K3652" s="560"/>
      <c r="L3652" s="560"/>
      <c r="M3652" s="560"/>
      <c r="N3652" s="560"/>
      <c r="O3652" s="560"/>
      <c r="P3652" s="560"/>
      <c r="Q3652" s="560"/>
      <c r="R3652" s="560"/>
      <c r="S3652" s="560"/>
      <c r="T3652" s="560"/>
      <c r="U3652" s="560"/>
    </row>
    <row r="3653" spans="1:21">
      <c r="A3653" s="593">
        <f t="shared" si="342"/>
        <v>41427</v>
      </c>
      <c r="B3653" s="594">
        <v>41427.16687789352</v>
      </c>
      <c r="C3653" s="560">
        <f t="shared" si="343"/>
        <v>2013</v>
      </c>
      <c r="D3653" s="560">
        <f t="shared" si="344"/>
        <v>6</v>
      </c>
      <c r="E3653" s="560">
        <f t="shared" si="345"/>
        <v>2</v>
      </c>
      <c r="F3653" s="560">
        <f t="shared" si="346"/>
        <v>4</v>
      </c>
      <c r="G3653" s="595">
        <f t="shared" si="347"/>
        <v>1</v>
      </c>
      <c r="H3653" s="590">
        <f>CHOOSE('Output Sheet'!$B$4,'8760 Data'!J3653,'8760 Data'!K3653,'8760 Data'!L3653,'8760 Data'!M3653,'8760 Data'!N3653,'8760 Data'!O3653,'8760 Data'!P3653,'8760 Data'!Q3653,'8760 Data'!R3653,'8760 Data'!S3653,'8760 Data'!T3653,'8760 Data'!U3653)</f>
        <v>0</v>
      </c>
      <c r="I3653" s="591" t="e">
        <f>H3653/'Output Sheet'!$B$8</f>
        <v>#DIV/0!</v>
      </c>
      <c r="J3653" s="596"/>
      <c r="K3653" s="560"/>
      <c r="L3653" s="560"/>
      <c r="M3653" s="560"/>
      <c r="N3653" s="560"/>
      <c r="O3653" s="560"/>
      <c r="P3653" s="560"/>
      <c r="Q3653" s="560"/>
      <c r="R3653" s="560"/>
      <c r="S3653" s="560"/>
      <c r="T3653" s="560"/>
      <c r="U3653" s="560"/>
    </row>
    <row r="3654" spans="1:21">
      <c r="A3654" s="593">
        <f t="shared" si="342"/>
        <v>41427</v>
      </c>
      <c r="B3654" s="594">
        <v>41427.208544618057</v>
      </c>
      <c r="C3654" s="560">
        <f t="shared" si="343"/>
        <v>2013</v>
      </c>
      <c r="D3654" s="560">
        <f t="shared" si="344"/>
        <v>6</v>
      </c>
      <c r="E3654" s="560">
        <f t="shared" si="345"/>
        <v>2</v>
      </c>
      <c r="F3654" s="560">
        <f t="shared" si="346"/>
        <v>5</v>
      </c>
      <c r="G3654" s="595">
        <f t="shared" si="347"/>
        <v>1</v>
      </c>
      <c r="H3654" s="590">
        <f>CHOOSE('Output Sheet'!$B$4,'8760 Data'!J3654,'8760 Data'!K3654,'8760 Data'!L3654,'8760 Data'!M3654,'8760 Data'!N3654,'8760 Data'!O3654,'8760 Data'!P3654,'8760 Data'!Q3654,'8760 Data'!R3654,'8760 Data'!S3654,'8760 Data'!T3654,'8760 Data'!U3654)</f>
        <v>0</v>
      </c>
      <c r="I3654" s="591" t="e">
        <f>H3654/'Output Sheet'!$B$8</f>
        <v>#DIV/0!</v>
      </c>
      <c r="J3654" s="596"/>
      <c r="K3654" s="560"/>
      <c r="L3654" s="560"/>
      <c r="M3654" s="560"/>
      <c r="N3654" s="560"/>
      <c r="O3654" s="560"/>
      <c r="P3654" s="560"/>
      <c r="Q3654" s="560"/>
      <c r="R3654" s="560"/>
      <c r="S3654" s="560"/>
      <c r="T3654" s="560"/>
      <c r="U3654" s="560"/>
    </row>
    <row r="3655" spans="1:21">
      <c r="A3655" s="593">
        <f t="shared" si="342"/>
        <v>41427</v>
      </c>
      <c r="B3655" s="594">
        <v>41427.250211342594</v>
      </c>
      <c r="C3655" s="560">
        <f t="shared" si="343"/>
        <v>2013</v>
      </c>
      <c r="D3655" s="560">
        <f t="shared" si="344"/>
        <v>6</v>
      </c>
      <c r="E3655" s="560">
        <f t="shared" si="345"/>
        <v>2</v>
      </c>
      <c r="F3655" s="560">
        <f t="shared" si="346"/>
        <v>6</v>
      </c>
      <c r="G3655" s="595">
        <f t="shared" si="347"/>
        <v>1</v>
      </c>
      <c r="H3655" s="590">
        <f>CHOOSE('Output Sheet'!$B$4,'8760 Data'!J3655,'8760 Data'!K3655,'8760 Data'!L3655,'8760 Data'!M3655,'8760 Data'!N3655,'8760 Data'!O3655,'8760 Data'!P3655,'8760 Data'!Q3655,'8760 Data'!R3655,'8760 Data'!S3655,'8760 Data'!T3655,'8760 Data'!U3655)</f>
        <v>0</v>
      </c>
      <c r="I3655" s="591" t="e">
        <f>H3655/'Output Sheet'!$B$8</f>
        <v>#DIV/0!</v>
      </c>
      <c r="J3655" s="596"/>
      <c r="K3655" s="560"/>
      <c r="L3655" s="560"/>
      <c r="M3655" s="560"/>
      <c r="N3655" s="560"/>
      <c r="O3655" s="560"/>
      <c r="P3655" s="560"/>
      <c r="Q3655" s="560"/>
      <c r="R3655" s="560"/>
      <c r="S3655" s="560"/>
      <c r="T3655" s="560"/>
      <c r="U3655" s="560"/>
    </row>
    <row r="3656" spans="1:21">
      <c r="A3656" s="593">
        <f t="shared" si="342"/>
        <v>41427</v>
      </c>
      <c r="B3656" s="594">
        <v>41427.291878067132</v>
      </c>
      <c r="C3656" s="560">
        <f t="shared" si="343"/>
        <v>2013</v>
      </c>
      <c r="D3656" s="560">
        <f t="shared" si="344"/>
        <v>6</v>
      </c>
      <c r="E3656" s="560">
        <f t="shared" si="345"/>
        <v>2</v>
      </c>
      <c r="F3656" s="560">
        <f t="shared" si="346"/>
        <v>7</v>
      </c>
      <c r="G3656" s="595">
        <f t="shared" si="347"/>
        <v>1</v>
      </c>
      <c r="H3656" s="590">
        <f>CHOOSE('Output Sheet'!$B$4,'8760 Data'!J3656,'8760 Data'!K3656,'8760 Data'!L3656,'8760 Data'!M3656,'8760 Data'!N3656,'8760 Data'!O3656,'8760 Data'!P3656,'8760 Data'!Q3656,'8760 Data'!R3656,'8760 Data'!S3656,'8760 Data'!T3656,'8760 Data'!U3656)</f>
        <v>0</v>
      </c>
      <c r="I3656" s="591" t="e">
        <f>H3656/'Output Sheet'!$B$8</f>
        <v>#DIV/0!</v>
      </c>
      <c r="J3656" s="596"/>
      <c r="K3656" s="560"/>
      <c r="L3656" s="560"/>
      <c r="M3656" s="560"/>
      <c r="N3656" s="560"/>
      <c r="O3656" s="560"/>
      <c r="P3656" s="560"/>
      <c r="Q3656" s="560"/>
      <c r="R3656" s="560"/>
      <c r="S3656" s="560"/>
      <c r="T3656" s="560"/>
      <c r="U3656" s="560"/>
    </row>
    <row r="3657" spans="1:21">
      <c r="A3657" s="593">
        <f t="shared" si="342"/>
        <v>41427</v>
      </c>
      <c r="B3657" s="594">
        <v>41427.333544791669</v>
      </c>
      <c r="C3657" s="560">
        <f t="shared" si="343"/>
        <v>2013</v>
      </c>
      <c r="D3657" s="560">
        <f t="shared" si="344"/>
        <v>6</v>
      </c>
      <c r="E3657" s="560">
        <f t="shared" si="345"/>
        <v>2</v>
      </c>
      <c r="F3657" s="560">
        <f t="shared" si="346"/>
        <v>8</v>
      </c>
      <c r="G3657" s="595">
        <f t="shared" si="347"/>
        <v>1</v>
      </c>
      <c r="H3657" s="590">
        <f>CHOOSE('Output Sheet'!$B$4,'8760 Data'!J3657,'8760 Data'!K3657,'8760 Data'!L3657,'8760 Data'!M3657,'8760 Data'!N3657,'8760 Data'!O3657,'8760 Data'!P3657,'8760 Data'!Q3657,'8760 Data'!R3657,'8760 Data'!S3657,'8760 Data'!T3657,'8760 Data'!U3657)</f>
        <v>0</v>
      </c>
      <c r="I3657" s="591" t="e">
        <f>H3657/'Output Sheet'!$B$8</f>
        <v>#DIV/0!</v>
      </c>
      <c r="J3657" s="596"/>
      <c r="K3657" s="560"/>
      <c r="L3657" s="560"/>
      <c r="M3657" s="560"/>
      <c r="N3657" s="560"/>
      <c r="O3657" s="560"/>
      <c r="P3657" s="560"/>
      <c r="Q3657" s="560"/>
      <c r="R3657" s="560"/>
      <c r="S3657" s="560"/>
      <c r="T3657" s="560"/>
      <c r="U3657" s="560"/>
    </row>
    <row r="3658" spans="1:21">
      <c r="A3658" s="593">
        <f t="shared" si="342"/>
        <v>41427</v>
      </c>
      <c r="B3658" s="594">
        <v>41427.375211516206</v>
      </c>
      <c r="C3658" s="560">
        <f t="shared" si="343"/>
        <v>2013</v>
      </c>
      <c r="D3658" s="560">
        <f t="shared" si="344"/>
        <v>6</v>
      </c>
      <c r="E3658" s="560">
        <f t="shared" si="345"/>
        <v>2</v>
      </c>
      <c r="F3658" s="560">
        <f t="shared" si="346"/>
        <v>9</v>
      </c>
      <c r="G3658" s="595">
        <f t="shared" si="347"/>
        <v>1</v>
      </c>
      <c r="H3658" s="590">
        <f>CHOOSE('Output Sheet'!$B$4,'8760 Data'!J3658,'8760 Data'!K3658,'8760 Data'!L3658,'8760 Data'!M3658,'8760 Data'!N3658,'8760 Data'!O3658,'8760 Data'!P3658,'8760 Data'!Q3658,'8760 Data'!R3658,'8760 Data'!S3658,'8760 Data'!T3658,'8760 Data'!U3658)</f>
        <v>0</v>
      </c>
      <c r="I3658" s="591" t="e">
        <f>H3658/'Output Sheet'!$B$8</f>
        <v>#DIV/0!</v>
      </c>
      <c r="J3658" s="596"/>
      <c r="K3658" s="560"/>
      <c r="L3658" s="560"/>
      <c r="M3658" s="560"/>
      <c r="N3658" s="560"/>
      <c r="O3658" s="560"/>
      <c r="P3658" s="560"/>
      <c r="Q3658" s="560"/>
      <c r="R3658" s="560"/>
      <c r="S3658" s="560"/>
      <c r="T3658" s="560"/>
      <c r="U3658" s="560"/>
    </row>
    <row r="3659" spans="1:21">
      <c r="A3659" s="593">
        <f t="shared" si="342"/>
        <v>41427</v>
      </c>
      <c r="B3659" s="594">
        <v>41427.416878240743</v>
      </c>
      <c r="C3659" s="560">
        <f t="shared" si="343"/>
        <v>2013</v>
      </c>
      <c r="D3659" s="560">
        <f t="shared" si="344"/>
        <v>6</v>
      </c>
      <c r="E3659" s="560">
        <f t="shared" si="345"/>
        <v>2</v>
      </c>
      <c r="F3659" s="560">
        <f t="shared" si="346"/>
        <v>10</v>
      </c>
      <c r="G3659" s="595">
        <f t="shared" si="347"/>
        <v>1</v>
      </c>
      <c r="H3659" s="590">
        <f>CHOOSE('Output Sheet'!$B$4,'8760 Data'!J3659,'8760 Data'!K3659,'8760 Data'!L3659,'8760 Data'!M3659,'8760 Data'!N3659,'8760 Data'!O3659,'8760 Data'!P3659,'8760 Data'!Q3659,'8760 Data'!R3659,'8760 Data'!S3659,'8760 Data'!T3659,'8760 Data'!U3659)</f>
        <v>0</v>
      </c>
      <c r="I3659" s="591" t="e">
        <f>H3659/'Output Sheet'!$B$8</f>
        <v>#DIV/0!</v>
      </c>
      <c r="J3659" s="596"/>
      <c r="K3659" s="560"/>
      <c r="L3659" s="560"/>
      <c r="M3659" s="560"/>
      <c r="N3659" s="560"/>
      <c r="O3659" s="560"/>
      <c r="P3659" s="560"/>
      <c r="Q3659" s="560"/>
      <c r="R3659" s="560"/>
      <c r="S3659" s="560"/>
      <c r="T3659" s="560"/>
      <c r="U3659" s="560"/>
    </row>
    <row r="3660" spans="1:21">
      <c r="A3660" s="593">
        <f t="shared" si="342"/>
        <v>41427</v>
      </c>
      <c r="B3660" s="594">
        <v>41427.45854496528</v>
      </c>
      <c r="C3660" s="560">
        <f t="shared" si="343"/>
        <v>2013</v>
      </c>
      <c r="D3660" s="560">
        <f t="shared" si="344"/>
        <v>6</v>
      </c>
      <c r="E3660" s="560">
        <f t="shared" si="345"/>
        <v>2</v>
      </c>
      <c r="F3660" s="560">
        <f t="shared" si="346"/>
        <v>11</v>
      </c>
      <c r="G3660" s="595">
        <f t="shared" si="347"/>
        <v>1</v>
      </c>
      <c r="H3660" s="590">
        <f>CHOOSE('Output Sheet'!$B$4,'8760 Data'!J3660,'8760 Data'!K3660,'8760 Data'!L3660,'8760 Data'!M3660,'8760 Data'!N3660,'8760 Data'!O3660,'8760 Data'!P3660,'8760 Data'!Q3660,'8760 Data'!R3660,'8760 Data'!S3660,'8760 Data'!T3660,'8760 Data'!U3660)</f>
        <v>0</v>
      </c>
      <c r="I3660" s="591" t="e">
        <f>H3660/'Output Sheet'!$B$8</f>
        <v>#DIV/0!</v>
      </c>
      <c r="J3660" s="596"/>
      <c r="K3660" s="560"/>
      <c r="L3660" s="560"/>
      <c r="M3660" s="560"/>
      <c r="N3660" s="560"/>
      <c r="O3660" s="560"/>
      <c r="P3660" s="560"/>
      <c r="Q3660" s="560"/>
      <c r="R3660" s="560"/>
      <c r="S3660" s="560"/>
      <c r="T3660" s="560"/>
      <c r="U3660" s="560"/>
    </row>
    <row r="3661" spans="1:21">
      <c r="A3661" s="593">
        <f t="shared" si="342"/>
        <v>41427</v>
      </c>
      <c r="B3661" s="594">
        <v>41427.500211689818</v>
      </c>
      <c r="C3661" s="560">
        <f t="shared" si="343"/>
        <v>2013</v>
      </c>
      <c r="D3661" s="560">
        <f t="shared" si="344"/>
        <v>6</v>
      </c>
      <c r="E3661" s="560">
        <f t="shared" si="345"/>
        <v>2</v>
      </c>
      <c r="F3661" s="560">
        <f t="shared" si="346"/>
        <v>12</v>
      </c>
      <c r="G3661" s="595">
        <f t="shared" si="347"/>
        <v>1</v>
      </c>
      <c r="H3661" s="590">
        <f>CHOOSE('Output Sheet'!$B$4,'8760 Data'!J3661,'8760 Data'!K3661,'8760 Data'!L3661,'8760 Data'!M3661,'8760 Data'!N3661,'8760 Data'!O3661,'8760 Data'!P3661,'8760 Data'!Q3661,'8760 Data'!R3661,'8760 Data'!S3661,'8760 Data'!T3661,'8760 Data'!U3661)</f>
        <v>0</v>
      </c>
      <c r="I3661" s="591" t="e">
        <f>H3661/'Output Sheet'!$B$8</f>
        <v>#DIV/0!</v>
      </c>
      <c r="J3661" s="596"/>
      <c r="K3661" s="560"/>
      <c r="L3661" s="560"/>
      <c r="M3661" s="560"/>
      <c r="N3661" s="560"/>
      <c r="O3661" s="560"/>
      <c r="P3661" s="560"/>
      <c r="Q3661" s="560"/>
      <c r="R3661" s="560"/>
      <c r="S3661" s="560"/>
      <c r="T3661" s="560"/>
      <c r="U3661" s="560"/>
    </row>
    <row r="3662" spans="1:21">
      <c r="A3662" s="593">
        <f t="shared" si="342"/>
        <v>41427</v>
      </c>
      <c r="B3662" s="594">
        <v>41427.541878414355</v>
      </c>
      <c r="C3662" s="560">
        <f t="shared" si="343"/>
        <v>2013</v>
      </c>
      <c r="D3662" s="560">
        <f t="shared" si="344"/>
        <v>6</v>
      </c>
      <c r="E3662" s="560">
        <f t="shared" si="345"/>
        <v>2</v>
      </c>
      <c r="F3662" s="560">
        <f t="shared" si="346"/>
        <v>13</v>
      </c>
      <c r="G3662" s="595">
        <f t="shared" si="347"/>
        <v>1</v>
      </c>
      <c r="H3662" s="590">
        <f>CHOOSE('Output Sheet'!$B$4,'8760 Data'!J3662,'8760 Data'!K3662,'8760 Data'!L3662,'8760 Data'!M3662,'8760 Data'!N3662,'8760 Data'!O3662,'8760 Data'!P3662,'8760 Data'!Q3662,'8760 Data'!R3662,'8760 Data'!S3662,'8760 Data'!T3662,'8760 Data'!U3662)</f>
        <v>0</v>
      </c>
      <c r="I3662" s="591" t="e">
        <f>H3662/'Output Sheet'!$B$8</f>
        <v>#DIV/0!</v>
      </c>
      <c r="J3662" s="596"/>
      <c r="K3662" s="560"/>
      <c r="L3662" s="560"/>
      <c r="M3662" s="560"/>
      <c r="N3662" s="560"/>
      <c r="O3662" s="560"/>
      <c r="P3662" s="560"/>
      <c r="Q3662" s="560"/>
      <c r="R3662" s="560"/>
      <c r="S3662" s="560"/>
      <c r="T3662" s="560"/>
      <c r="U3662" s="560"/>
    </row>
    <row r="3663" spans="1:21">
      <c r="A3663" s="593">
        <f t="shared" si="342"/>
        <v>41427</v>
      </c>
      <c r="B3663" s="594">
        <v>41427.583545138892</v>
      </c>
      <c r="C3663" s="560">
        <f t="shared" si="343"/>
        <v>2013</v>
      </c>
      <c r="D3663" s="560">
        <f t="shared" si="344"/>
        <v>6</v>
      </c>
      <c r="E3663" s="560">
        <f t="shared" si="345"/>
        <v>2</v>
      </c>
      <c r="F3663" s="560">
        <f t="shared" si="346"/>
        <v>14</v>
      </c>
      <c r="G3663" s="595">
        <f t="shared" si="347"/>
        <v>1</v>
      </c>
      <c r="H3663" s="590">
        <f>CHOOSE('Output Sheet'!$B$4,'8760 Data'!J3663,'8760 Data'!K3663,'8760 Data'!L3663,'8760 Data'!M3663,'8760 Data'!N3663,'8760 Data'!O3663,'8760 Data'!P3663,'8760 Data'!Q3663,'8760 Data'!R3663,'8760 Data'!S3663,'8760 Data'!T3663,'8760 Data'!U3663)</f>
        <v>0</v>
      </c>
      <c r="I3663" s="591" t="e">
        <f>H3663/'Output Sheet'!$B$8</f>
        <v>#DIV/0!</v>
      </c>
      <c r="J3663" s="596"/>
      <c r="K3663" s="560"/>
      <c r="L3663" s="560"/>
      <c r="M3663" s="560"/>
      <c r="N3663" s="560"/>
      <c r="O3663" s="560"/>
      <c r="P3663" s="560"/>
      <c r="Q3663" s="560"/>
      <c r="R3663" s="560"/>
      <c r="S3663" s="560"/>
      <c r="T3663" s="560"/>
      <c r="U3663" s="560"/>
    </row>
    <row r="3664" spans="1:21">
      <c r="A3664" s="593">
        <f t="shared" si="342"/>
        <v>41427</v>
      </c>
      <c r="B3664" s="594">
        <v>41427.625211863429</v>
      </c>
      <c r="C3664" s="560">
        <f t="shared" si="343"/>
        <v>2013</v>
      </c>
      <c r="D3664" s="560">
        <f t="shared" si="344"/>
        <v>6</v>
      </c>
      <c r="E3664" s="560">
        <f t="shared" si="345"/>
        <v>2</v>
      </c>
      <c r="F3664" s="560">
        <f t="shared" si="346"/>
        <v>15</v>
      </c>
      <c r="G3664" s="595">
        <f t="shared" si="347"/>
        <v>1</v>
      </c>
      <c r="H3664" s="590">
        <f>CHOOSE('Output Sheet'!$B$4,'8760 Data'!J3664,'8760 Data'!K3664,'8760 Data'!L3664,'8760 Data'!M3664,'8760 Data'!N3664,'8760 Data'!O3664,'8760 Data'!P3664,'8760 Data'!Q3664,'8760 Data'!R3664,'8760 Data'!S3664,'8760 Data'!T3664,'8760 Data'!U3664)</f>
        <v>0</v>
      </c>
      <c r="I3664" s="591" t="e">
        <f>H3664/'Output Sheet'!$B$8</f>
        <v>#DIV/0!</v>
      </c>
      <c r="J3664" s="596"/>
      <c r="K3664" s="560"/>
      <c r="L3664" s="560"/>
      <c r="M3664" s="560"/>
      <c r="N3664" s="560"/>
      <c r="O3664" s="560"/>
      <c r="P3664" s="560"/>
      <c r="Q3664" s="560"/>
      <c r="R3664" s="560"/>
      <c r="S3664" s="560"/>
      <c r="T3664" s="560"/>
      <c r="U3664" s="560"/>
    </row>
    <row r="3665" spans="1:21">
      <c r="A3665" s="593">
        <f t="shared" si="342"/>
        <v>41427</v>
      </c>
      <c r="B3665" s="594">
        <v>41427.666878587966</v>
      </c>
      <c r="C3665" s="560">
        <f t="shared" si="343"/>
        <v>2013</v>
      </c>
      <c r="D3665" s="560">
        <f t="shared" si="344"/>
        <v>6</v>
      </c>
      <c r="E3665" s="560">
        <f t="shared" si="345"/>
        <v>2</v>
      </c>
      <c r="F3665" s="560">
        <f t="shared" si="346"/>
        <v>16</v>
      </c>
      <c r="G3665" s="595">
        <f t="shared" si="347"/>
        <v>1</v>
      </c>
      <c r="H3665" s="590">
        <f>CHOOSE('Output Sheet'!$B$4,'8760 Data'!J3665,'8760 Data'!K3665,'8760 Data'!L3665,'8760 Data'!M3665,'8760 Data'!N3665,'8760 Data'!O3665,'8760 Data'!P3665,'8760 Data'!Q3665,'8760 Data'!R3665,'8760 Data'!S3665,'8760 Data'!T3665,'8760 Data'!U3665)</f>
        <v>0</v>
      </c>
      <c r="I3665" s="591" t="e">
        <f>H3665/'Output Sheet'!$B$8</f>
        <v>#DIV/0!</v>
      </c>
      <c r="J3665" s="596"/>
      <c r="K3665" s="560"/>
      <c r="L3665" s="560"/>
      <c r="M3665" s="560"/>
      <c r="N3665" s="560"/>
      <c r="O3665" s="560"/>
      <c r="P3665" s="560"/>
      <c r="Q3665" s="560"/>
      <c r="R3665" s="560"/>
      <c r="S3665" s="560"/>
      <c r="T3665" s="560"/>
      <c r="U3665" s="560"/>
    </row>
    <row r="3666" spans="1:21">
      <c r="A3666" s="593">
        <f t="shared" si="342"/>
        <v>41427</v>
      </c>
      <c r="B3666" s="594">
        <v>41427.708545312496</v>
      </c>
      <c r="C3666" s="560">
        <f t="shared" si="343"/>
        <v>2013</v>
      </c>
      <c r="D3666" s="560">
        <f t="shared" si="344"/>
        <v>6</v>
      </c>
      <c r="E3666" s="560">
        <f t="shared" si="345"/>
        <v>2</v>
      </c>
      <c r="F3666" s="560">
        <f t="shared" si="346"/>
        <v>17</v>
      </c>
      <c r="G3666" s="595">
        <f t="shared" si="347"/>
        <v>1</v>
      </c>
      <c r="H3666" s="590">
        <f>CHOOSE('Output Sheet'!$B$4,'8760 Data'!J3666,'8760 Data'!K3666,'8760 Data'!L3666,'8760 Data'!M3666,'8760 Data'!N3666,'8760 Data'!O3666,'8760 Data'!P3666,'8760 Data'!Q3666,'8760 Data'!R3666,'8760 Data'!S3666,'8760 Data'!T3666,'8760 Data'!U3666)</f>
        <v>0</v>
      </c>
      <c r="I3666" s="591" t="e">
        <f>H3666/'Output Sheet'!$B$8</f>
        <v>#DIV/0!</v>
      </c>
      <c r="J3666" s="596"/>
      <c r="K3666" s="560"/>
      <c r="L3666" s="560"/>
      <c r="M3666" s="560"/>
      <c r="N3666" s="560"/>
      <c r="O3666" s="560"/>
      <c r="P3666" s="560"/>
      <c r="Q3666" s="560"/>
      <c r="R3666" s="560"/>
      <c r="S3666" s="560"/>
      <c r="T3666" s="560"/>
      <c r="U3666" s="560"/>
    </row>
    <row r="3667" spans="1:21">
      <c r="A3667" s="593">
        <f t="shared" si="342"/>
        <v>41427</v>
      </c>
      <c r="B3667" s="594">
        <v>41427.750212037034</v>
      </c>
      <c r="C3667" s="560">
        <f t="shared" si="343"/>
        <v>2013</v>
      </c>
      <c r="D3667" s="560">
        <f t="shared" si="344"/>
        <v>6</v>
      </c>
      <c r="E3667" s="560">
        <f t="shared" si="345"/>
        <v>2</v>
      </c>
      <c r="F3667" s="560">
        <f t="shared" si="346"/>
        <v>18</v>
      </c>
      <c r="G3667" s="595">
        <f t="shared" si="347"/>
        <v>1</v>
      </c>
      <c r="H3667" s="590">
        <f>CHOOSE('Output Sheet'!$B$4,'8760 Data'!J3667,'8760 Data'!K3667,'8760 Data'!L3667,'8760 Data'!M3667,'8760 Data'!N3667,'8760 Data'!O3667,'8760 Data'!P3667,'8760 Data'!Q3667,'8760 Data'!R3667,'8760 Data'!S3667,'8760 Data'!T3667,'8760 Data'!U3667)</f>
        <v>0</v>
      </c>
      <c r="I3667" s="591" t="e">
        <f>H3667/'Output Sheet'!$B$8</f>
        <v>#DIV/0!</v>
      </c>
      <c r="J3667" s="596"/>
      <c r="K3667" s="560"/>
      <c r="L3667" s="560"/>
      <c r="M3667" s="560"/>
      <c r="N3667" s="560"/>
      <c r="O3667" s="560"/>
      <c r="P3667" s="560"/>
      <c r="Q3667" s="560"/>
      <c r="R3667" s="560"/>
      <c r="S3667" s="560"/>
      <c r="T3667" s="560"/>
      <c r="U3667" s="560"/>
    </row>
    <row r="3668" spans="1:21">
      <c r="A3668" s="593">
        <f t="shared" si="342"/>
        <v>41427</v>
      </c>
      <c r="B3668" s="594">
        <v>41427.791878761571</v>
      </c>
      <c r="C3668" s="560">
        <f t="shared" si="343"/>
        <v>2013</v>
      </c>
      <c r="D3668" s="560">
        <f t="shared" si="344"/>
        <v>6</v>
      </c>
      <c r="E3668" s="560">
        <f t="shared" si="345"/>
        <v>2</v>
      </c>
      <c r="F3668" s="560">
        <f t="shared" si="346"/>
        <v>19</v>
      </c>
      <c r="G3668" s="595">
        <f t="shared" si="347"/>
        <v>1</v>
      </c>
      <c r="H3668" s="590">
        <f>CHOOSE('Output Sheet'!$B$4,'8760 Data'!J3668,'8760 Data'!K3668,'8760 Data'!L3668,'8760 Data'!M3668,'8760 Data'!N3668,'8760 Data'!O3668,'8760 Data'!P3668,'8760 Data'!Q3668,'8760 Data'!R3668,'8760 Data'!S3668,'8760 Data'!T3668,'8760 Data'!U3668)</f>
        <v>0</v>
      </c>
      <c r="I3668" s="591" t="e">
        <f>H3668/'Output Sheet'!$B$8</f>
        <v>#DIV/0!</v>
      </c>
      <c r="J3668" s="596"/>
      <c r="K3668" s="560"/>
      <c r="L3668" s="560"/>
      <c r="M3668" s="560"/>
      <c r="N3668" s="560"/>
      <c r="O3668" s="560"/>
      <c r="P3668" s="560"/>
      <c r="Q3668" s="560"/>
      <c r="R3668" s="560"/>
      <c r="S3668" s="560"/>
      <c r="T3668" s="560"/>
      <c r="U3668" s="560"/>
    </row>
    <row r="3669" spans="1:21">
      <c r="A3669" s="593">
        <f t="shared" si="342"/>
        <v>41427</v>
      </c>
      <c r="B3669" s="594">
        <v>41427.833545486108</v>
      </c>
      <c r="C3669" s="560">
        <f t="shared" si="343"/>
        <v>2013</v>
      </c>
      <c r="D3669" s="560">
        <f t="shared" si="344"/>
        <v>6</v>
      </c>
      <c r="E3669" s="560">
        <f t="shared" si="345"/>
        <v>2</v>
      </c>
      <c r="F3669" s="560">
        <f t="shared" si="346"/>
        <v>20</v>
      </c>
      <c r="G3669" s="595">
        <f t="shared" si="347"/>
        <v>1</v>
      </c>
      <c r="H3669" s="590">
        <f>CHOOSE('Output Sheet'!$B$4,'8760 Data'!J3669,'8760 Data'!K3669,'8760 Data'!L3669,'8760 Data'!M3669,'8760 Data'!N3669,'8760 Data'!O3669,'8760 Data'!P3669,'8760 Data'!Q3669,'8760 Data'!R3669,'8760 Data'!S3669,'8760 Data'!T3669,'8760 Data'!U3669)</f>
        <v>0</v>
      </c>
      <c r="I3669" s="591" t="e">
        <f>H3669/'Output Sheet'!$B$8</f>
        <v>#DIV/0!</v>
      </c>
      <c r="J3669" s="596"/>
      <c r="K3669" s="560"/>
      <c r="L3669" s="560"/>
      <c r="M3669" s="560"/>
      <c r="N3669" s="560"/>
      <c r="O3669" s="560"/>
      <c r="P3669" s="560"/>
      <c r="Q3669" s="560"/>
      <c r="R3669" s="560"/>
      <c r="S3669" s="560"/>
      <c r="T3669" s="560"/>
      <c r="U3669" s="560"/>
    </row>
    <row r="3670" spans="1:21">
      <c r="A3670" s="593">
        <f t="shared" si="342"/>
        <v>41427</v>
      </c>
      <c r="B3670" s="594">
        <v>41427.875212210645</v>
      </c>
      <c r="C3670" s="560">
        <f t="shared" si="343"/>
        <v>2013</v>
      </c>
      <c r="D3670" s="560">
        <f t="shared" si="344"/>
        <v>6</v>
      </c>
      <c r="E3670" s="560">
        <f t="shared" si="345"/>
        <v>2</v>
      </c>
      <c r="F3670" s="560">
        <f t="shared" si="346"/>
        <v>21</v>
      </c>
      <c r="G3670" s="595">
        <f t="shared" si="347"/>
        <v>1</v>
      </c>
      <c r="H3670" s="590">
        <f>CHOOSE('Output Sheet'!$B$4,'8760 Data'!J3670,'8760 Data'!K3670,'8760 Data'!L3670,'8760 Data'!M3670,'8760 Data'!N3670,'8760 Data'!O3670,'8760 Data'!P3670,'8760 Data'!Q3670,'8760 Data'!R3670,'8760 Data'!S3670,'8760 Data'!T3670,'8760 Data'!U3670)</f>
        <v>0</v>
      </c>
      <c r="I3670" s="591" t="e">
        <f>H3670/'Output Sheet'!$B$8</f>
        <v>#DIV/0!</v>
      </c>
      <c r="J3670" s="596"/>
      <c r="K3670" s="560"/>
      <c r="L3670" s="560"/>
      <c r="M3670" s="560"/>
      <c r="N3670" s="560"/>
      <c r="O3670" s="560"/>
      <c r="P3670" s="560"/>
      <c r="Q3670" s="560"/>
      <c r="R3670" s="560"/>
      <c r="S3670" s="560"/>
      <c r="T3670" s="560"/>
      <c r="U3670" s="560"/>
    </row>
    <row r="3671" spans="1:21">
      <c r="A3671" s="593">
        <f t="shared" si="342"/>
        <v>41427</v>
      </c>
      <c r="B3671" s="594">
        <v>41427.916878935182</v>
      </c>
      <c r="C3671" s="560">
        <f t="shared" si="343"/>
        <v>2013</v>
      </c>
      <c r="D3671" s="560">
        <f t="shared" si="344"/>
        <v>6</v>
      </c>
      <c r="E3671" s="560">
        <f t="shared" si="345"/>
        <v>2</v>
      </c>
      <c r="F3671" s="560">
        <f t="shared" si="346"/>
        <v>22</v>
      </c>
      <c r="G3671" s="595">
        <f t="shared" si="347"/>
        <v>1</v>
      </c>
      <c r="H3671" s="590">
        <f>CHOOSE('Output Sheet'!$B$4,'8760 Data'!J3671,'8760 Data'!K3671,'8760 Data'!L3671,'8760 Data'!M3671,'8760 Data'!N3671,'8760 Data'!O3671,'8760 Data'!P3671,'8760 Data'!Q3671,'8760 Data'!R3671,'8760 Data'!S3671,'8760 Data'!T3671,'8760 Data'!U3671)</f>
        <v>0</v>
      </c>
      <c r="I3671" s="591" t="e">
        <f>H3671/'Output Sheet'!$B$8</f>
        <v>#DIV/0!</v>
      </c>
      <c r="J3671" s="596"/>
      <c r="K3671" s="560"/>
      <c r="L3671" s="560"/>
      <c r="M3671" s="560"/>
      <c r="N3671" s="560"/>
      <c r="O3671" s="560"/>
      <c r="P3671" s="560"/>
      <c r="Q3671" s="560"/>
      <c r="R3671" s="560"/>
      <c r="S3671" s="560"/>
      <c r="T3671" s="560"/>
      <c r="U3671" s="560"/>
    </row>
    <row r="3672" spans="1:21">
      <c r="A3672" s="593">
        <f t="shared" si="342"/>
        <v>41427</v>
      </c>
      <c r="B3672" s="594">
        <v>41427.95854565972</v>
      </c>
      <c r="C3672" s="560">
        <f t="shared" si="343"/>
        <v>2013</v>
      </c>
      <c r="D3672" s="560">
        <f t="shared" si="344"/>
        <v>6</v>
      </c>
      <c r="E3672" s="560">
        <f t="shared" si="345"/>
        <v>2</v>
      </c>
      <c r="F3672" s="560">
        <f t="shared" si="346"/>
        <v>23</v>
      </c>
      <c r="G3672" s="595">
        <f t="shared" si="347"/>
        <v>1</v>
      </c>
      <c r="H3672" s="590">
        <f>CHOOSE('Output Sheet'!$B$4,'8760 Data'!J3672,'8760 Data'!K3672,'8760 Data'!L3672,'8760 Data'!M3672,'8760 Data'!N3672,'8760 Data'!O3672,'8760 Data'!P3672,'8760 Data'!Q3672,'8760 Data'!R3672,'8760 Data'!S3672,'8760 Data'!T3672,'8760 Data'!U3672)</f>
        <v>0</v>
      </c>
      <c r="I3672" s="591" t="e">
        <f>H3672/'Output Sheet'!$B$8</f>
        <v>#DIV/0!</v>
      </c>
      <c r="J3672" s="596"/>
      <c r="K3672" s="560"/>
      <c r="L3672" s="560"/>
      <c r="M3672" s="560"/>
      <c r="N3672" s="560"/>
      <c r="O3672" s="560"/>
      <c r="P3672" s="560"/>
      <c r="Q3672" s="560"/>
      <c r="R3672" s="560"/>
      <c r="S3672" s="560"/>
      <c r="T3672" s="560"/>
      <c r="U3672" s="560"/>
    </row>
    <row r="3673" spans="1:21">
      <c r="A3673" s="593">
        <f t="shared" si="342"/>
        <v>41428</v>
      </c>
      <c r="B3673" s="594">
        <v>41428.000212384257</v>
      </c>
      <c r="C3673" s="560">
        <f t="shared" si="343"/>
        <v>2013</v>
      </c>
      <c r="D3673" s="560">
        <f t="shared" si="344"/>
        <v>6</v>
      </c>
      <c r="E3673" s="560">
        <f t="shared" si="345"/>
        <v>3</v>
      </c>
      <c r="F3673" s="560">
        <f t="shared" si="346"/>
        <v>24</v>
      </c>
      <c r="G3673" s="595">
        <f t="shared" si="347"/>
        <v>2</v>
      </c>
      <c r="H3673" s="590">
        <f>CHOOSE('Output Sheet'!$B$4,'8760 Data'!J3673,'8760 Data'!K3673,'8760 Data'!L3673,'8760 Data'!M3673,'8760 Data'!N3673,'8760 Data'!O3673,'8760 Data'!P3673,'8760 Data'!Q3673,'8760 Data'!R3673,'8760 Data'!S3673,'8760 Data'!T3673,'8760 Data'!U3673)</f>
        <v>0</v>
      </c>
      <c r="I3673" s="591" t="e">
        <f>H3673/'Output Sheet'!$B$8</f>
        <v>#DIV/0!</v>
      </c>
      <c r="J3673" s="596"/>
      <c r="K3673" s="560"/>
      <c r="L3673" s="560"/>
      <c r="M3673" s="560"/>
      <c r="N3673" s="560"/>
      <c r="O3673" s="560"/>
      <c r="P3673" s="560"/>
      <c r="Q3673" s="560"/>
      <c r="R3673" s="560"/>
      <c r="S3673" s="560"/>
      <c r="T3673" s="560"/>
      <c r="U3673" s="560"/>
    </row>
    <row r="3674" spans="1:21">
      <c r="A3674" s="593">
        <f t="shared" si="342"/>
        <v>41428</v>
      </c>
      <c r="B3674" s="594">
        <v>41428.041879108794</v>
      </c>
      <c r="C3674" s="560">
        <f t="shared" si="343"/>
        <v>2013</v>
      </c>
      <c r="D3674" s="560">
        <f t="shared" si="344"/>
        <v>6</v>
      </c>
      <c r="E3674" s="560">
        <f t="shared" si="345"/>
        <v>3</v>
      </c>
      <c r="F3674" s="560">
        <f t="shared" si="346"/>
        <v>1</v>
      </c>
      <c r="G3674" s="595">
        <f t="shared" si="347"/>
        <v>2</v>
      </c>
      <c r="H3674" s="590">
        <f>CHOOSE('Output Sheet'!$B$4,'8760 Data'!J3674,'8760 Data'!K3674,'8760 Data'!L3674,'8760 Data'!M3674,'8760 Data'!N3674,'8760 Data'!O3674,'8760 Data'!P3674,'8760 Data'!Q3674,'8760 Data'!R3674,'8760 Data'!S3674,'8760 Data'!T3674,'8760 Data'!U3674)</f>
        <v>0</v>
      </c>
      <c r="I3674" s="591" t="e">
        <f>H3674/'Output Sheet'!$B$8</f>
        <v>#DIV/0!</v>
      </c>
      <c r="J3674" s="596"/>
      <c r="K3674" s="560"/>
      <c r="L3674" s="560"/>
      <c r="M3674" s="560"/>
      <c r="N3674" s="560"/>
      <c r="O3674" s="560"/>
      <c r="P3674" s="560"/>
      <c r="Q3674" s="560"/>
      <c r="R3674" s="560"/>
      <c r="S3674" s="560"/>
      <c r="T3674" s="560"/>
      <c r="U3674" s="560"/>
    </row>
    <row r="3675" spans="1:21">
      <c r="A3675" s="593">
        <f t="shared" si="342"/>
        <v>41428</v>
      </c>
      <c r="B3675" s="594">
        <v>41428.083545833331</v>
      </c>
      <c r="C3675" s="560">
        <f t="shared" si="343"/>
        <v>2013</v>
      </c>
      <c r="D3675" s="560">
        <f t="shared" si="344"/>
        <v>6</v>
      </c>
      <c r="E3675" s="560">
        <f t="shared" si="345"/>
        <v>3</v>
      </c>
      <c r="F3675" s="560">
        <f t="shared" si="346"/>
        <v>2</v>
      </c>
      <c r="G3675" s="595">
        <f t="shared" si="347"/>
        <v>2</v>
      </c>
      <c r="H3675" s="590">
        <f>CHOOSE('Output Sheet'!$B$4,'8760 Data'!J3675,'8760 Data'!K3675,'8760 Data'!L3675,'8760 Data'!M3675,'8760 Data'!N3675,'8760 Data'!O3675,'8760 Data'!P3675,'8760 Data'!Q3675,'8760 Data'!R3675,'8760 Data'!S3675,'8760 Data'!T3675,'8760 Data'!U3675)</f>
        <v>0</v>
      </c>
      <c r="I3675" s="591" t="e">
        <f>H3675/'Output Sheet'!$B$8</f>
        <v>#DIV/0!</v>
      </c>
      <c r="J3675" s="596"/>
      <c r="K3675" s="560"/>
      <c r="L3675" s="560"/>
      <c r="M3675" s="560"/>
      <c r="N3675" s="560"/>
      <c r="O3675" s="560"/>
      <c r="P3675" s="560"/>
      <c r="Q3675" s="560"/>
      <c r="R3675" s="560"/>
      <c r="S3675" s="560"/>
      <c r="T3675" s="560"/>
      <c r="U3675" s="560"/>
    </row>
    <row r="3676" spans="1:21">
      <c r="A3676" s="593">
        <f t="shared" si="342"/>
        <v>41428</v>
      </c>
      <c r="B3676" s="594">
        <v>41428.125212557869</v>
      </c>
      <c r="C3676" s="560">
        <f t="shared" si="343"/>
        <v>2013</v>
      </c>
      <c r="D3676" s="560">
        <f t="shared" si="344"/>
        <v>6</v>
      </c>
      <c r="E3676" s="560">
        <f t="shared" si="345"/>
        <v>3</v>
      </c>
      <c r="F3676" s="560">
        <f t="shared" si="346"/>
        <v>3</v>
      </c>
      <c r="G3676" s="595">
        <f t="shared" si="347"/>
        <v>2</v>
      </c>
      <c r="H3676" s="590">
        <f>CHOOSE('Output Sheet'!$B$4,'8760 Data'!J3676,'8760 Data'!K3676,'8760 Data'!L3676,'8760 Data'!M3676,'8760 Data'!N3676,'8760 Data'!O3676,'8760 Data'!P3676,'8760 Data'!Q3676,'8760 Data'!R3676,'8760 Data'!S3676,'8760 Data'!T3676,'8760 Data'!U3676)</f>
        <v>0</v>
      </c>
      <c r="I3676" s="591" t="e">
        <f>H3676/'Output Sheet'!$B$8</f>
        <v>#DIV/0!</v>
      </c>
      <c r="J3676" s="596"/>
      <c r="K3676" s="560"/>
      <c r="L3676" s="560"/>
      <c r="M3676" s="560"/>
      <c r="N3676" s="560"/>
      <c r="O3676" s="560"/>
      <c r="P3676" s="560"/>
      <c r="Q3676" s="560"/>
      <c r="R3676" s="560"/>
      <c r="S3676" s="560"/>
      <c r="T3676" s="560"/>
      <c r="U3676" s="560"/>
    </row>
    <row r="3677" spans="1:21">
      <c r="A3677" s="593">
        <f t="shared" si="342"/>
        <v>41428</v>
      </c>
      <c r="B3677" s="594">
        <v>41428.166879282406</v>
      </c>
      <c r="C3677" s="560">
        <f t="shared" si="343"/>
        <v>2013</v>
      </c>
      <c r="D3677" s="560">
        <f t="shared" si="344"/>
        <v>6</v>
      </c>
      <c r="E3677" s="560">
        <f t="shared" si="345"/>
        <v>3</v>
      </c>
      <c r="F3677" s="560">
        <f t="shared" si="346"/>
        <v>4</v>
      </c>
      <c r="G3677" s="595">
        <f t="shared" si="347"/>
        <v>2</v>
      </c>
      <c r="H3677" s="590">
        <f>CHOOSE('Output Sheet'!$B$4,'8760 Data'!J3677,'8760 Data'!K3677,'8760 Data'!L3677,'8760 Data'!M3677,'8760 Data'!N3677,'8760 Data'!O3677,'8760 Data'!P3677,'8760 Data'!Q3677,'8760 Data'!R3677,'8760 Data'!S3677,'8760 Data'!T3677,'8760 Data'!U3677)</f>
        <v>0</v>
      </c>
      <c r="I3677" s="591" t="e">
        <f>H3677/'Output Sheet'!$B$8</f>
        <v>#DIV/0!</v>
      </c>
      <c r="J3677" s="596"/>
      <c r="K3677" s="560"/>
      <c r="L3677" s="560"/>
      <c r="M3677" s="560"/>
      <c r="N3677" s="560"/>
      <c r="O3677" s="560"/>
      <c r="P3677" s="560"/>
      <c r="Q3677" s="560"/>
      <c r="R3677" s="560"/>
      <c r="S3677" s="560"/>
      <c r="T3677" s="560"/>
      <c r="U3677" s="560"/>
    </row>
    <row r="3678" spans="1:21">
      <c r="A3678" s="593">
        <f t="shared" si="342"/>
        <v>41428</v>
      </c>
      <c r="B3678" s="594">
        <v>41428.208546006943</v>
      </c>
      <c r="C3678" s="560">
        <f t="shared" si="343"/>
        <v>2013</v>
      </c>
      <c r="D3678" s="560">
        <f t="shared" si="344"/>
        <v>6</v>
      </c>
      <c r="E3678" s="560">
        <f t="shared" si="345"/>
        <v>3</v>
      </c>
      <c r="F3678" s="560">
        <f t="shared" si="346"/>
        <v>5</v>
      </c>
      <c r="G3678" s="595">
        <f t="shared" si="347"/>
        <v>2</v>
      </c>
      <c r="H3678" s="590">
        <f>CHOOSE('Output Sheet'!$B$4,'8760 Data'!J3678,'8760 Data'!K3678,'8760 Data'!L3678,'8760 Data'!M3678,'8760 Data'!N3678,'8760 Data'!O3678,'8760 Data'!P3678,'8760 Data'!Q3678,'8760 Data'!R3678,'8760 Data'!S3678,'8760 Data'!T3678,'8760 Data'!U3678)</f>
        <v>0</v>
      </c>
      <c r="I3678" s="591" t="e">
        <f>H3678/'Output Sheet'!$B$8</f>
        <v>#DIV/0!</v>
      </c>
      <c r="J3678" s="596"/>
      <c r="K3678" s="560"/>
      <c r="L3678" s="560"/>
      <c r="M3678" s="560"/>
      <c r="N3678" s="560"/>
      <c r="O3678" s="560"/>
      <c r="P3678" s="560"/>
      <c r="Q3678" s="560"/>
      <c r="R3678" s="560"/>
      <c r="S3678" s="560"/>
      <c r="T3678" s="560"/>
      <c r="U3678" s="560"/>
    </row>
    <row r="3679" spans="1:21">
      <c r="A3679" s="593">
        <f t="shared" si="342"/>
        <v>41428</v>
      </c>
      <c r="B3679" s="594">
        <v>41428.25021273148</v>
      </c>
      <c r="C3679" s="560">
        <f t="shared" si="343"/>
        <v>2013</v>
      </c>
      <c r="D3679" s="560">
        <f t="shared" si="344"/>
        <v>6</v>
      </c>
      <c r="E3679" s="560">
        <f t="shared" si="345"/>
        <v>3</v>
      </c>
      <c r="F3679" s="560">
        <f t="shared" si="346"/>
        <v>6</v>
      </c>
      <c r="G3679" s="595">
        <f t="shared" si="347"/>
        <v>2</v>
      </c>
      <c r="H3679" s="590">
        <f>CHOOSE('Output Sheet'!$B$4,'8760 Data'!J3679,'8760 Data'!K3679,'8760 Data'!L3679,'8760 Data'!M3679,'8760 Data'!N3679,'8760 Data'!O3679,'8760 Data'!P3679,'8760 Data'!Q3679,'8760 Data'!R3679,'8760 Data'!S3679,'8760 Data'!T3679,'8760 Data'!U3679)</f>
        <v>0</v>
      </c>
      <c r="I3679" s="591" t="e">
        <f>H3679/'Output Sheet'!$B$8</f>
        <v>#DIV/0!</v>
      </c>
      <c r="J3679" s="596"/>
      <c r="K3679" s="560"/>
      <c r="L3679" s="560"/>
      <c r="M3679" s="560"/>
      <c r="N3679" s="560"/>
      <c r="O3679" s="560"/>
      <c r="P3679" s="560"/>
      <c r="Q3679" s="560"/>
      <c r="R3679" s="560"/>
      <c r="S3679" s="560"/>
      <c r="T3679" s="560"/>
      <c r="U3679" s="560"/>
    </row>
    <row r="3680" spans="1:21">
      <c r="A3680" s="593">
        <f t="shared" si="342"/>
        <v>41428</v>
      </c>
      <c r="B3680" s="594">
        <v>41428.291879456017</v>
      </c>
      <c r="C3680" s="560">
        <f t="shared" si="343"/>
        <v>2013</v>
      </c>
      <c r="D3680" s="560">
        <f t="shared" si="344"/>
        <v>6</v>
      </c>
      <c r="E3680" s="560">
        <f t="shared" si="345"/>
        <v>3</v>
      </c>
      <c r="F3680" s="560">
        <f t="shared" si="346"/>
        <v>7</v>
      </c>
      <c r="G3680" s="595">
        <f t="shared" si="347"/>
        <v>2</v>
      </c>
      <c r="H3680" s="590">
        <f>CHOOSE('Output Sheet'!$B$4,'8760 Data'!J3680,'8760 Data'!K3680,'8760 Data'!L3680,'8760 Data'!M3680,'8760 Data'!N3680,'8760 Data'!O3680,'8760 Data'!P3680,'8760 Data'!Q3680,'8760 Data'!R3680,'8760 Data'!S3680,'8760 Data'!T3680,'8760 Data'!U3680)</f>
        <v>0</v>
      </c>
      <c r="I3680" s="591" t="e">
        <f>H3680/'Output Sheet'!$B$8</f>
        <v>#DIV/0!</v>
      </c>
      <c r="J3680" s="596"/>
      <c r="K3680" s="560"/>
      <c r="L3680" s="560"/>
      <c r="M3680" s="560"/>
      <c r="N3680" s="560"/>
      <c r="O3680" s="560"/>
      <c r="P3680" s="560"/>
      <c r="Q3680" s="560"/>
      <c r="R3680" s="560"/>
      <c r="S3680" s="560"/>
      <c r="T3680" s="560"/>
      <c r="U3680" s="560"/>
    </row>
    <row r="3681" spans="1:21">
      <c r="A3681" s="593">
        <f t="shared" si="342"/>
        <v>41428</v>
      </c>
      <c r="B3681" s="594">
        <v>41428.333546180555</v>
      </c>
      <c r="C3681" s="560">
        <f t="shared" si="343"/>
        <v>2013</v>
      </c>
      <c r="D3681" s="560">
        <f t="shared" si="344"/>
        <v>6</v>
      </c>
      <c r="E3681" s="560">
        <f t="shared" si="345"/>
        <v>3</v>
      </c>
      <c r="F3681" s="560">
        <f t="shared" si="346"/>
        <v>8</v>
      </c>
      <c r="G3681" s="595">
        <f t="shared" si="347"/>
        <v>2</v>
      </c>
      <c r="H3681" s="590">
        <f>CHOOSE('Output Sheet'!$B$4,'8760 Data'!J3681,'8760 Data'!K3681,'8760 Data'!L3681,'8760 Data'!M3681,'8760 Data'!N3681,'8760 Data'!O3681,'8760 Data'!P3681,'8760 Data'!Q3681,'8760 Data'!R3681,'8760 Data'!S3681,'8760 Data'!T3681,'8760 Data'!U3681)</f>
        <v>0</v>
      </c>
      <c r="I3681" s="591" t="e">
        <f>H3681/'Output Sheet'!$B$8</f>
        <v>#DIV/0!</v>
      </c>
      <c r="J3681" s="596"/>
      <c r="K3681" s="560"/>
      <c r="L3681" s="560"/>
      <c r="M3681" s="560"/>
      <c r="N3681" s="560"/>
      <c r="O3681" s="560"/>
      <c r="P3681" s="560"/>
      <c r="Q3681" s="560"/>
      <c r="R3681" s="560"/>
      <c r="S3681" s="560"/>
      <c r="T3681" s="560"/>
      <c r="U3681" s="560"/>
    </row>
    <row r="3682" spans="1:21">
      <c r="A3682" s="593">
        <f t="shared" si="342"/>
        <v>41428</v>
      </c>
      <c r="B3682" s="594">
        <v>41428.375212905092</v>
      </c>
      <c r="C3682" s="560">
        <f t="shared" si="343"/>
        <v>2013</v>
      </c>
      <c r="D3682" s="560">
        <f t="shared" si="344"/>
        <v>6</v>
      </c>
      <c r="E3682" s="560">
        <f t="shared" si="345"/>
        <v>3</v>
      </c>
      <c r="F3682" s="560">
        <f t="shared" si="346"/>
        <v>9</v>
      </c>
      <c r="G3682" s="595">
        <f t="shared" si="347"/>
        <v>2</v>
      </c>
      <c r="H3682" s="590">
        <f>CHOOSE('Output Sheet'!$B$4,'8760 Data'!J3682,'8760 Data'!K3682,'8760 Data'!L3682,'8760 Data'!M3682,'8760 Data'!N3682,'8760 Data'!O3682,'8760 Data'!P3682,'8760 Data'!Q3682,'8760 Data'!R3682,'8760 Data'!S3682,'8760 Data'!T3682,'8760 Data'!U3682)</f>
        <v>0</v>
      </c>
      <c r="I3682" s="591" t="e">
        <f>H3682/'Output Sheet'!$B$8</f>
        <v>#DIV/0!</v>
      </c>
      <c r="J3682" s="596"/>
      <c r="K3682" s="560"/>
      <c r="L3682" s="560"/>
      <c r="M3682" s="560"/>
      <c r="N3682" s="560"/>
      <c r="O3682" s="560"/>
      <c r="P3682" s="560"/>
      <c r="Q3682" s="560"/>
      <c r="R3682" s="560"/>
      <c r="S3682" s="560"/>
      <c r="T3682" s="560"/>
      <c r="U3682" s="560"/>
    </row>
    <row r="3683" spans="1:21">
      <c r="A3683" s="593">
        <f t="shared" si="342"/>
        <v>41428</v>
      </c>
      <c r="B3683" s="594">
        <v>41428.416879629629</v>
      </c>
      <c r="C3683" s="560">
        <f t="shared" si="343"/>
        <v>2013</v>
      </c>
      <c r="D3683" s="560">
        <f t="shared" si="344"/>
        <v>6</v>
      </c>
      <c r="E3683" s="560">
        <f t="shared" si="345"/>
        <v>3</v>
      </c>
      <c r="F3683" s="560">
        <f t="shared" si="346"/>
        <v>10</v>
      </c>
      <c r="G3683" s="595">
        <f t="shared" si="347"/>
        <v>2</v>
      </c>
      <c r="H3683" s="590">
        <f>CHOOSE('Output Sheet'!$B$4,'8760 Data'!J3683,'8760 Data'!K3683,'8760 Data'!L3683,'8760 Data'!M3683,'8760 Data'!N3683,'8760 Data'!O3683,'8760 Data'!P3683,'8760 Data'!Q3683,'8760 Data'!R3683,'8760 Data'!S3683,'8760 Data'!T3683,'8760 Data'!U3683)</f>
        <v>0</v>
      </c>
      <c r="I3683" s="591" t="e">
        <f>H3683/'Output Sheet'!$B$8</f>
        <v>#DIV/0!</v>
      </c>
      <c r="J3683" s="596"/>
      <c r="K3683" s="560"/>
      <c r="L3683" s="560"/>
      <c r="M3683" s="560"/>
      <c r="N3683" s="560"/>
      <c r="O3683" s="560"/>
      <c r="P3683" s="560"/>
      <c r="Q3683" s="560"/>
      <c r="R3683" s="560"/>
      <c r="S3683" s="560"/>
      <c r="T3683" s="560"/>
      <c r="U3683" s="560"/>
    </row>
    <row r="3684" spans="1:21">
      <c r="A3684" s="593">
        <f t="shared" si="342"/>
        <v>41428</v>
      </c>
      <c r="B3684" s="594">
        <v>41428.458546354166</v>
      </c>
      <c r="C3684" s="560">
        <f t="shared" si="343"/>
        <v>2013</v>
      </c>
      <c r="D3684" s="560">
        <f t="shared" si="344"/>
        <v>6</v>
      </c>
      <c r="E3684" s="560">
        <f t="shared" si="345"/>
        <v>3</v>
      </c>
      <c r="F3684" s="560">
        <f t="shared" si="346"/>
        <v>11</v>
      </c>
      <c r="G3684" s="595">
        <f t="shared" si="347"/>
        <v>2</v>
      </c>
      <c r="H3684" s="590">
        <f>CHOOSE('Output Sheet'!$B$4,'8760 Data'!J3684,'8760 Data'!K3684,'8760 Data'!L3684,'8760 Data'!M3684,'8760 Data'!N3684,'8760 Data'!O3684,'8760 Data'!P3684,'8760 Data'!Q3684,'8760 Data'!R3684,'8760 Data'!S3684,'8760 Data'!T3684,'8760 Data'!U3684)</f>
        <v>0</v>
      </c>
      <c r="I3684" s="591" t="e">
        <f>H3684/'Output Sheet'!$B$8</f>
        <v>#DIV/0!</v>
      </c>
      <c r="J3684" s="596"/>
      <c r="K3684" s="560"/>
      <c r="L3684" s="560"/>
      <c r="M3684" s="560"/>
      <c r="N3684" s="560"/>
      <c r="O3684" s="560"/>
      <c r="P3684" s="560"/>
      <c r="Q3684" s="560"/>
      <c r="R3684" s="560"/>
      <c r="S3684" s="560"/>
      <c r="T3684" s="560"/>
      <c r="U3684" s="560"/>
    </row>
    <row r="3685" spans="1:21">
      <c r="A3685" s="593">
        <f t="shared" si="342"/>
        <v>41428</v>
      </c>
      <c r="B3685" s="594">
        <v>41428.500213078703</v>
      </c>
      <c r="C3685" s="560">
        <f t="shared" si="343"/>
        <v>2013</v>
      </c>
      <c r="D3685" s="560">
        <f t="shared" si="344"/>
        <v>6</v>
      </c>
      <c r="E3685" s="560">
        <f t="shared" si="345"/>
        <v>3</v>
      </c>
      <c r="F3685" s="560">
        <f t="shared" si="346"/>
        <v>12</v>
      </c>
      <c r="G3685" s="595">
        <f t="shared" si="347"/>
        <v>2</v>
      </c>
      <c r="H3685" s="590">
        <f>CHOOSE('Output Sheet'!$B$4,'8760 Data'!J3685,'8760 Data'!K3685,'8760 Data'!L3685,'8760 Data'!M3685,'8760 Data'!N3685,'8760 Data'!O3685,'8760 Data'!P3685,'8760 Data'!Q3685,'8760 Data'!R3685,'8760 Data'!S3685,'8760 Data'!T3685,'8760 Data'!U3685)</f>
        <v>0</v>
      </c>
      <c r="I3685" s="591" t="e">
        <f>H3685/'Output Sheet'!$B$8</f>
        <v>#DIV/0!</v>
      </c>
      <c r="J3685" s="596"/>
      <c r="K3685" s="560"/>
      <c r="L3685" s="560"/>
      <c r="M3685" s="560"/>
      <c r="N3685" s="560"/>
      <c r="O3685" s="560"/>
      <c r="P3685" s="560"/>
      <c r="Q3685" s="560"/>
      <c r="R3685" s="560"/>
      <c r="S3685" s="560"/>
      <c r="T3685" s="560"/>
      <c r="U3685" s="560"/>
    </row>
    <row r="3686" spans="1:21">
      <c r="A3686" s="593">
        <f t="shared" si="342"/>
        <v>41428</v>
      </c>
      <c r="B3686" s="594">
        <v>41428.541879803241</v>
      </c>
      <c r="C3686" s="560">
        <f t="shared" si="343"/>
        <v>2013</v>
      </c>
      <c r="D3686" s="560">
        <f t="shared" si="344"/>
        <v>6</v>
      </c>
      <c r="E3686" s="560">
        <f t="shared" si="345"/>
        <v>3</v>
      </c>
      <c r="F3686" s="560">
        <f t="shared" si="346"/>
        <v>13</v>
      </c>
      <c r="G3686" s="595">
        <f t="shared" si="347"/>
        <v>2</v>
      </c>
      <c r="H3686" s="590">
        <f>CHOOSE('Output Sheet'!$B$4,'8760 Data'!J3686,'8760 Data'!K3686,'8760 Data'!L3686,'8760 Data'!M3686,'8760 Data'!N3686,'8760 Data'!O3686,'8760 Data'!P3686,'8760 Data'!Q3686,'8760 Data'!R3686,'8760 Data'!S3686,'8760 Data'!T3686,'8760 Data'!U3686)</f>
        <v>0</v>
      </c>
      <c r="I3686" s="591" t="e">
        <f>H3686/'Output Sheet'!$B$8</f>
        <v>#DIV/0!</v>
      </c>
      <c r="J3686" s="596"/>
      <c r="K3686" s="560"/>
      <c r="L3686" s="560"/>
      <c r="M3686" s="560"/>
      <c r="N3686" s="560"/>
      <c r="O3686" s="560"/>
      <c r="P3686" s="560"/>
      <c r="Q3686" s="560"/>
      <c r="R3686" s="560"/>
      <c r="S3686" s="560"/>
      <c r="T3686" s="560"/>
      <c r="U3686" s="560"/>
    </row>
    <row r="3687" spans="1:21">
      <c r="A3687" s="593">
        <f t="shared" si="342"/>
        <v>41428</v>
      </c>
      <c r="B3687" s="594">
        <v>41428.583546527778</v>
      </c>
      <c r="C3687" s="560">
        <f t="shared" si="343"/>
        <v>2013</v>
      </c>
      <c r="D3687" s="560">
        <f t="shared" si="344"/>
        <v>6</v>
      </c>
      <c r="E3687" s="560">
        <f t="shared" si="345"/>
        <v>3</v>
      </c>
      <c r="F3687" s="560">
        <f t="shared" si="346"/>
        <v>14</v>
      </c>
      <c r="G3687" s="595">
        <f t="shared" si="347"/>
        <v>2</v>
      </c>
      <c r="H3687" s="590">
        <f>CHOOSE('Output Sheet'!$B$4,'8760 Data'!J3687,'8760 Data'!K3687,'8760 Data'!L3687,'8760 Data'!M3687,'8760 Data'!N3687,'8760 Data'!O3687,'8760 Data'!P3687,'8760 Data'!Q3687,'8760 Data'!R3687,'8760 Data'!S3687,'8760 Data'!T3687,'8760 Data'!U3687)</f>
        <v>0</v>
      </c>
      <c r="I3687" s="591" t="e">
        <f>H3687/'Output Sheet'!$B$8</f>
        <v>#DIV/0!</v>
      </c>
      <c r="J3687" s="596"/>
      <c r="K3687" s="560"/>
      <c r="L3687" s="560"/>
      <c r="M3687" s="560"/>
      <c r="N3687" s="560"/>
      <c r="O3687" s="560"/>
      <c r="P3687" s="560"/>
      <c r="Q3687" s="560"/>
      <c r="R3687" s="560"/>
      <c r="S3687" s="560"/>
      <c r="T3687" s="560"/>
      <c r="U3687" s="560"/>
    </row>
    <row r="3688" spans="1:21">
      <c r="A3688" s="593">
        <f t="shared" si="342"/>
        <v>41428</v>
      </c>
      <c r="B3688" s="594">
        <v>41428.625213252315</v>
      </c>
      <c r="C3688" s="560">
        <f t="shared" si="343"/>
        <v>2013</v>
      </c>
      <c r="D3688" s="560">
        <f t="shared" si="344"/>
        <v>6</v>
      </c>
      <c r="E3688" s="560">
        <f t="shared" si="345"/>
        <v>3</v>
      </c>
      <c r="F3688" s="560">
        <f t="shared" si="346"/>
        <v>15</v>
      </c>
      <c r="G3688" s="595">
        <f t="shared" si="347"/>
        <v>2</v>
      </c>
      <c r="H3688" s="590">
        <f>CHOOSE('Output Sheet'!$B$4,'8760 Data'!J3688,'8760 Data'!K3688,'8760 Data'!L3688,'8760 Data'!M3688,'8760 Data'!N3688,'8760 Data'!O3688,'8760 Data'!P3688,'8760 Data'!Q3688,'8760 Data'!R3688,'8760 Data'!S3688,'8760 Data'!T3688,'8760 Data'!U3688)</f>
        <v>0</v>
      </c>
      <c r="I3688" s="591" t="e">
        <f>H3688/'Output Sheet'!$B$8</f>
        <v>#DIV/0!</v>
      </c>
      <c r="J3688" s="596"/>
      <c r="K3688" s="560"/>
      <c r="L3688" s="560"/>
      <c r="M3688" s="560"/>
      <c r="N3688" s="560"/>
      <c r="O3688" s="560"/>
      <c r="P3688" s="560"/>
      <c r="Q3688" s="560"/>
      <c r="R3688" s="560"/>
      <c r="S3688" s="560"/>
      <c r="T3688" s="560"/>
      <c r="U3688" s="560"/>
    </row>
    <row r="3689" spans="1:21">
      <c r="A3689" s="593">
        <f t="shared" si="342"/>
        <v>41428</v>
      </c>
      <c r="B3689" s="594">
        <v>41428.666879976852</v>
      </c>
      <c r="C3689" s="560">
        <f t="shared" si="343"/>
        <v>2013</v>
      </c>
      <c r="D3689" s="560">
        <f t="shared" si="344"/>
        <v>6</v>
      </c>
      <c r="E3689" s="560">
        <f t="shared" si="345"/>
        <v>3</v>
      </c>
      <c r="F3689" s="560">
        <f t="shared" si="346"/>
        <v>16</v>
      </c>
      <c r="G3689" s="595">
        <f t="shared" si="347"/>
        <v>2</v>
      </c>
      <c r="H3689" s="590">
        <f>CHOOSE('Output Sheet'!$B$4,'8760 Data'!J3689,'8760 Data'!K3689,'8760 Data'!L3689,'8760 Data'!M3689,'8760 Data'!N3689,'8760 Data'!O3689,'8760 Data'!P3689,'8760 Data'!Q3689,'8760 Data'!R3689,'8760 Data'!S3689,'8760 Data'!T3689,'8760 Data'!U3689)</f>
        <v>0</v>
      </c>
      <c r="I3689" s="591" t="e">
        <f>H3689/'Output Sheet'!$B$8</f>
        <v>#DIV/0!</v>
      </c>
      <c r="J3689" s="596"/>
      <c r="K3689" s="560"/>
      <c r="L3689" s="560"/>
      <c r="M3689" s="560"/>
      <c r="N3689" s="560"/>
      <c r="O3689" s="560"/>
      <c r="P3689" s="560"/>
      <c r="Q3689" s="560"/>
      <c r="R3689" s="560"/>
      <c r="S3689" s="560"/>
      <c r="T3689" s="560"/>
      <c r="U3689" s="560"/>
    </row>
    <row r="3690" spans="1:21">
      <c r="A3690" s="593">
        <f t="shared" si="342"/>
        <v>41428</v>
      </c>
      <c r="B3690" s="594">
        <v>41428.708546701389</v>
      </c>
      <c r="C3690" s="560">
        <f t="shared" si="343"/>
        <v>2013</v>
      </c>
      <c r="D3690" s="560">
        <f t="shared" si="344"/>
        <v>6</v>
      </c>
      <c r="E3690" s="560">
        <f t="shared" si="345"/>
        <v>3</v>
      </c>
      <c r="F3690" s="560">
        <f t="shared" si="346"/>
        <v>17</v>
      </c>
      <c r="G3690" s="595">
        <f t="shared" si="347"/>
        <v>2</v>
      </c>
      <c r="H3690" s="590">
        <f>CHOOSE('Output Sheet'!$B$4,'8760 Data'!J3690,'8760 Data'!K3690,'8760 Data'!L3690,'8760 Data'!M3690,'8760 Data'!N3690,'8760 Data'!O3690,'8760 Data'!P3690,'8760 Data'!Q3690,'8760 Data'!R3690,'8760 Data'!S3690,'8760 Data'!T3690,'8760 Data'!U3690)</f>
        <v>0</v>
      </c>
      <c r="I3690" s="591" t="e">
        <f>H3690/'Output Sheet'!$B$8</f>
        <v>#DIV/0!</v>
      </c>
      <c r="J3690" s="596"/>
      <c r="K3690" s="560"/>
      <c r="L3690" s="560"/>
      <c r="M3690" s="560"/>
      <c r="N3690" s="560"/>
      <c r="O3690" s="560"/>
      <c r="P3690" s="560"/>
      <c r="Q3690" s="560"/>
      <c r="R3690" s="560"/>
      <c r="S3690" s="560"/>
      <c r="T3690" s="560"/>
      <c r="U3690" s="560"/>
    </row>
    <row r="3691" spans="1:21">
      <c r="A3691" s="593">
        <f t="shared" si="342"/>
        <v>41428</v>
      </c>
      <c r="B3691" s="594">
        <v>41428.750213425927</v>
      </c>
      <c r="C3691" s="560">
        <f t="shared" si="343"/>
        <v>2013</v>
      </c>
      <c r="D3691" s="560">
        <f t="shared" si="344"/>
        <v>6</v>
      </c>
      <c r="E3691" s="560">
        <f t="shared" si="345"/>
        <v>3</v>
      </c>
      <c r="F3691" s="560">
        <f t="shared" si="346"/>
        <v>18</v>
      </c>
      <c r="G3691" s="595">
        <f t="shared" si="347"/>
        <v>2</v>
      </c>
      <c r="H3691" s="590">
        <f>CHOOSE('Output Sheet'!$B$4,'8760 Data'!J3691,'8760 Data'!K3691,'8760 Data'!L3691,'8760 Data'!M3691,'8760 Data'!N3691,'8760 Data'!O3691,'8760 Data'!P3691,'8760 Data'!Q3691,'8760 Data'!R3691,'8760 Data'!S3691,'8760 Data'!T3691,'8760 Data'!U3691)</f>
        <v>0</v>
      </c>
      <c r="I3691" s="591" t="e">
        <f>H3691/'Output Sheet'!$B$8</f>
        <v>#DIV/0!</v>
      </c>
      <c r="J3691" s="596"/>
      <c r="K3691" s="560"/>
      <c r="L3691" s="560"/>
      <c r="M3691" s="560"/>
      <c r="N3691" s="560"/>
      <c r="O3691" s="560"/>
      <c r="P3691" s="560"/>
      <c r="Q3691" s="560"/>
      <c r="R3691" s="560"/>
      <c r="S3691" s="560"/>
      <c r="T3691" s="560"/>
      <c r="U3691" s="560"/>
    </row>
    <row r="3692" spans="1:21">
      <c r="A3692" s="593">
        <f t="shared" si="342"/>
        <v>41428</v>
      </c>
      <c r="B3692" s="594">
        <v>41428.791880150464</v>
      </c>
      <c r="C3692" s="560">
        <f t="shared" si="343"/>
        <v>2013</v>
      </c>
      <c r="D3692" s="560">
        <f t="shared" si="344"/>
        <v>6</v>
      </c>
      <c r="E3692" s="560">
        <f t="shared" si="345"/>
        <v>3</v>
      </c>
      <c r="F3692" s="560">
        <f t="shared" si="346"/>
        <v>19</v>
      </c>
      <c r="G3692" s="595">
        <f t="shared" si="347"/>
        <v>2</v>
      </c>
      <c r="H3692" s="590">
        <f>CHOOSE('Output Sheet'!$B$4,'8760 Data'!J3692,'8760 Data'!K3692,'8760 Data'!L3692,'8760 Data'!M3692,'8760 Data'!N3692,'8760 Data'!O3692,'8760 Data'!P3692,'8760 Data'!Q3692,'8760 Data'!R3692,'8760 Data'!S3692,'8760 Data'!T3692,'8760 Data'!U3692)</f>
        <v>0</v>
      </c>
      <c r="I3692" s="591" t="e">
        <f>H3692/'Output Sheet'!$B$8</f>
        <v>#DIV/0!</v>
      </c>
      <c r="J3692" s="596"/>
      <c r="K3692" s="560"/>
      <c r="L3692" s="560"/>
      <c r="M3692" s="560"/>
      <c r="N3692" s="560"/>
      <c r="O3692" s="560"/>
      <c r="P3692" s="560"/>
      <c r="Q3692" s="560"/>
      <c r="R3692" s="560"/>
      <c r="S3692" s="560"/>
      <c r="T3692" s="560"/>
      <c r="U3692" s="560"/>
    </row>
    <row r="3693" spans="1:21">
      <c r="A3693" s="593">
        <f t="shared" si="342"/>
        <v>41428</v>
      </c>
      <c r="B3693" s="594">
        <v>41428.833546875001</v>
      </c>
      <c r="C3693" s="560">
        <f t="shared" si="343"/>
        <v>2013</v>
      </c>
      <c r="D3693" s="560">
        <f t="shared" si="344"/>
        <v>6</v>
      </c>
      <c r="E3693" s="560">
        <f t="shared" si="345"/>
        <v>3</v>
      </c>
      <c r="F3693" s="560">
        <f t="shared" si="346"/>
        <v>20</v>
      </c>
      <c r="G3693" s="595">
        <f t="shared" si="347"/>
        <v>2</v>
      </c>
      <c r="H3693" s="590">
        <f>CHOOSE('Output Sheet'!$B$4,'8760 Data'!J3693,'8760 Data'!K3693,'8760 Data'!L3693,'8760 Data'!M3693,'8760 Data'!N3693,'8760 Data'!O3693,'8760 Data'!P3693,'8760 Data'!Q3693,'8760 Data'!R3693,'8760 Data'!S3693,'8760 Data'!T3693,'8760 Data'!U3693)</f>
        <v>0</v>
      </c>
      <c r="I3693" s="591" t="e">
        <f>H3693/'Output Sheet'!$B$8</f>
        <v>#DIV/0!</v>
      </c>
      <c r="J3693" s="596"/>
      <c r="K3693" s="560"/>
      <c r="L3693" s="560"/>
      <c r="M3693" s="560"/>
      <c r="N3693" s="560"/>
      <c r="O3693" s="560"/>
      <c r="P3693" s="560"/>
      <c r="Q3693" s="560"/>
      <c r="R3693" s="560"/>
      <c r="S3693" s="560"/>
      <c r="T3693" s="560"/>
      <c r="U3693" s="560"/>
    </row>
    <row r="3694" spans="1:21">
      <c r="A3694" s="593">
        <f t="shared" si="342"/>
        <v>41428</v>
      </c>
      <c r="B3694" s="594">
        <v>41428.875213599538</v>
      </c>
      <c r="C3694" s="560">
        <f t="shared" si="343"/>
        <v>2013</v>
      </c>
      <c r="D3694" s="560">
        <f t="shared" si="344"/>
        <v>6</v>
      </c>
      <c r="E3694" s="560">
        <f t="shared" si="345"/>
        <v>3</v>
      </c>
      <c r="F3694" s="560">
        <f t="shared" si="346"/>
        <v>21</v>
      </c>
      <c r="G3694" s="595">
        <f t="shared" si="347"/>
        <v>2</v>
      </c>
      <c r="H3694" s="590">
        <f>CHOOSE('Output Sheet'!$B$4,'8760 Data'!J3694,'8760 Data'!K3694,'8760 Data'!L3694,'8760 Data'!M3694,'8760 Data'!N3694,'8760 Data'!O3694,'8760 Data'!P3694,'8760 Data'!Q3694,'8760 Data'!R3694,'8760 Data'!S3694,'8760 Data'!T3694,'8760 Data'!U3694)</f>
        <v>0</v>
      </c>
      <c r="I3694" s="591" t="e">
        <f>H3694/'Output Sheet'!$B$8</f>
        <v>#DIV/0!</v>
      </c>
      <c r="J3694" s="596"/>
      <c r="K3694" s="560"/>
      <c r="L3694" s="560"/>
      <c r="M3694" s="560"/>
      <c r="N3694" s="560"/>
      <c r="O3694" s="560"/>
      <c r="P3694" s="560"/>
      <c r="Q3694" s="560"/>
      <c r="R3694" s="560"/>
      <c r="S3694" s="560"/>
      <c r="T3694" s="560"/>
      <c r="U3694" s="560"/>
    </row>
    <row r="3695" spans="1:21">
      <c r="A3695" s="593">
        <f t="shared" si="342"/>
        <v>41428</v>
      </c>
      <c r="B3695" s="594">
        <v>41428.916880324075</v>
      </c>
      <c r="C3695" s="560">
        <f t="shared" si="343"/>
        <v>2013</v>
      </c>
      <c r="D3695" s="560">
        <f t="shared" si="344"/>
        <v>6</v>
      </c>
      <c r="E3695" s="560">
        <f t="shared" si="345"/>
        <v>3</v>
      </c>
      <c r="F3695" s="560">
        <f t="shared" si="346"/>
        <v>22</v>
      </c>
      <c r="G3695" s="595">
        <f t="shared" si="347"/>
        <v>2</v>
      </c>
      <c r="H3695" s="590">
        <f>CHOOSE('Output Sheet'!$B$4,'8760 Data'!J3695,'8760 Data'!K3695,'8760 Data'!L3695,'8760 Data'!M3695,'8760 Data'!N3695,'8760 Data'!O3695,'8760 Data'!P3695,'8760 Data'!Q3695,'8760 Data'!R3695,'8760 Data'!S3695,'8760 Data'!T3695,'8760 Data'!U3695)</f>
        <v>0</v>
      </c>
      <c r="I3695" s="591" t="e">
        <f>H3695/'Output Sheet'!$B$8</f>
        <v>#DIV/0!</v>
      </c>
      <c r="J3695" s="596"/>
      <c r="K3695" s="560"/>
      <c r="L3695" s="560"/>
      <c r="M3695" s="560"/>
      <c r="N3695" s="560"/>
      <c r="O3695" s="560"/>
      <c r="P3695" s="560"/>
      <c r="Q3695" s="560"/>
      <c r="R3695" s="560"/>
      <c r="S3695" s="560"/>
      <c r="T3695" s="560"/>
      <c r="U3695" s="560"/>
    </row>
    <row r="3696" spans="1:21">
      <c r="A3696" s="593">
        <f t="shared" si="342"/>
        <v>41428</v>
      </c>
      <c r="B3696" s="594">
        <v>41428.958547048613</v>
      </c>
      <c r="C3696" s="560">
        <f t="shared" si="343"/>
        <v>2013</v>
      </c>
      <c r="D3696" s="560">
        <f t="shared" si="344"/>
        <v>6</v>
      </c>
      <c r="E3696" s="560">
        <f t="shared" si="345"/>
        <v>3</v>
      </c>
      <c r="F3696" s="560">
        <f t="shared" si="346"/>
        <v>23</v>
      </c>
      <c r="G3696" s="595">
        <f t="shared" si="347"/>
        <v>2</v>
      </c>
      <c r="H3696" s="590">
        <f>CHOOSE('Output Sheet'!$B$4,'8760 Data'!J3696,'8760 Data'!K3696,'8760 Data'!L3696,'8760 Data'!M3696,'8760 Data'!N3696,'8760 Data'!O3696,'8760 Data'!P3696,'8760 Data'!Q3696,'8760 Data'!R3696,'8760 Data'!S3696,'8760 Data'!T3696,'8760 Data'!U3696)</f>
        <v>0</v>
      </c>
      <c r="I3696" s="591" t="e">
        <f>H3696/'Output Sheet'!$B$8</f>
        <v>#DIV/0!</v>
      </c>
      <c r="J3696" s="596"/>
      <c r="K3696" s="560"/>
      <c r="L3696" s="560"/>
      <c r="M3696" s="560"/>
      <c r="N3696" s="560"/>
      <c r="O3696" s="560"/>
      <c r="P3696" s="560"/>
      <c r="Q3696" s="560"/>
      <c r="R3696" s="560"/>
      <c r="S3696" s="560"/>
      <c r="T3696" s="560"/>
      <c r="U3696" s="560"/>
    </row>
    <row r="3697" spans="1:21">
      <c r="A3697" s="593">
        <f t="shared" si="342"/>
        <v>41429</v>
      </c>
      <c r="B3697" s="594">
        <v>41429.00021377315</v>
      </c>
      <c r="C3697" s="560">
        <f t="shared" si="343"/>
        <v>2013</v>
      </c>
      <c r="D3697" s="560">
        <f t="shared" si="344"/>
        <v>6</v>
      </c>
      <c r="E3697" s="560">
        <f t="shared" si="345"/>
        <v>4</v>
      </c>
      <c r="F3697" s="560">
        <f t="shared" si="346"/>
        <v>24</v>
      </c>
      <c r="G3697" s="595">
        <f t="shared" si="347"/>
        <v>3</v>
      </c>
      <c r="H3697" s="590">
        <f>CHOOSE('Output Sheet'!$B$4,'8760 Data'!J3697,'8760 Data'!K3697,'8760 Data'!L3697,'8760 Data'!M3697,'8760 Data'!N3697,'8760 Data'!O3697,'8760 Data'!P3697,'8760 Data'!Q3697,'8760 Data'!R3697,'8760 Data'!S3697,'8760 Data'!T3697,'8760 Data'!U3697)</f>
        <v>0</v>
      </c>
      <c r="I3697" s="591" t="e">
        <f>H3697/'Output Sheet'!$B$8</f>
        <v>#DIV/0!</v>
      </c>
      <c r="J3697" s="596"/>
      <c r="K3697" s="560"/>
      <c r="L3697" s="560"/>
      <c r="M3697" s="560"/>
      <c r="N3697" s="560"/>
      <c r="O3697" s="560"/>
      <c r="P3697" s="560"/>
      <c r="Q3697" s="560"/>
      <c r="R3697" s="560"/>
      <c r="S3697" s="560"/>
      <c r="T3697" s="560"/>
      <c r="U3697" s="560"/>
    </row>
    <row r="3698" spans="1:21">
      <c r="A3698" s="593">
        <f t="shared" si="342"/>
        <v>41429</v>
      </c>
      <c r="B3698" s="594">
        <v>41429.041880497687</v>
      </c>
      <c r="C3698" s="560">
        <f t="shared" si="343"/>
        <v>2013</v>
      </c>
      <c r="D3698" s="560">
        <f t="shared" si="344"/>
        <v>6</v>
      </c>
      <c r="E3698" s="560">
        <f t="shared" si="345"/>
        <v>4</v>
      </c>
      <c r="F3698" s="560">
        <f t="shared" si="346"/>
        <v>1</v>
      </c>
      <c r="G3698" s="595">
        <f t="shared" si="347"/>
        <v>3</v>
      </c>
      <c r="H3698" s="590">
        <f>CHOOSE('Output Sheet'!$B$4,'8760 Data'!J3698,'8760 Data'!K3698,'8760 Data'!L3698,'8760 Data'!M3698,'8760 Data'!N3698,'8760 Data'!O3698,'8760 Data'!P3698,'8760 Data'!Q3698,'8760 Data'!R3698,'8760 Data'!S3698,'8760 Data'!T3698,'8760 Data'!U3698)</f>
        <v>0</v>
      </c>
      <c r="I3698" s="591" t="e">
        <f>H3698/'Output Sheet'!$B$8</f>
        <v>#DIV/0!</v>
      </c>
      <c r="J3698" s="596"/>
      <c r="K3698" s="560"/>
      <c r="L3698" s="560"/>
      <c r="M3698" s="560"/>
      <c r="N3698" s="560"/>
      <c r="O3698" s="560"/>
      <c r="P3698" s="560"/>
      <c r="Q3698" s="560"/>
      <c r="R3698" s="560"/>
      <c r="S3698" s="560"/>
      <c r="T3698" s="560"/>
      <c r="U3698" s="560"/>
    </row>
    <row r="3699" spans="1:21">
      <c r="A3699" s="593">
        <f t="shared" si="342"/>
        <v>41429</v>
      </c>
      <c r="B3699" s="594">
        <v>41429.083547222224</v>
      </c>
      <c r="C3699" s="560">
        <f t="shared" si="343"/>
        <v>2013</v>
      </c>
      <c r="D3699" s="560">
        <f t="shared" si="344"/>
        <v>6</v>
      </c>
      <c r="E3699" s="560">
        <f t="shared" si="345"/>
        <v>4</v>
      </c>
      <c r="F3699" s="560">
        <f t="shared" si="346"/>
        <v>2</v>
      </c>
      <c r="G3699" s="595">
        <f t="shared" si="347"/>
        <v>3</v>
      </c>
      <c r="H3699" s="590">
        <f>CHOOSE('Output Sheet'!$B$4,'8760 Data'!J3699,'8760 Data'!K3699,'8760 Data'!L3699,'8760 Data'!M3699,'8760 Data'!N3699,'8760 Data'!O3699,'8760 Data'!P3699,'8760 Data'!Q3699,'8760 Data'!R3699,'8760 Data'!S3699,'8760 Data'!T3699,'8760 Data'!U3699)</f>
        <v>0</v>
      </c>
      <c r="I3699" s="591" t="e">
        <f>H3699/'Output Sheet'!$B$8</f>
        <v>#DIV/0!</v>
      </c>
      <c r="J3699" s="596"/>
      <c r="K3699" s="560"/>
      <c r="L3699" s="560"/>
      <c r="M3699" s="560"/>
      <c r="N3699" s="560"/>
      <c r="O3699" s="560"/>
      <c r="P3699" s="560"/>
      <c r="Q3699" s="560"/>
      <c r="R3699" s="560"/>
      <c r="S3699" s="560"/>
      <c r="T3699" s="560"/>
      <c r="U3699" s="560"/>
    </row>
    <row r="3700" spans="1:21">
      <c r="A3700" s="593">
        <f t="shared" si="342"/>
        <v>41429</v>
      </c>
      <c r="B3700" s="594">
        <v>41429.125213946762</v>
      </c>
      <c r="C3700" s="560">
        <f t="shared" si="343"/>
        <v>2013</v>
      </c>
      <c r="D3700" s="560">
        <f t="shared" si="344"/>
        <v>6</v>
      </c>
      <c r="E3700" s="560">
        <f t="shared" si="345"/>
        <v>4</v>
      </c>
      <c r="F3700" s="560">
        <f t="shared" si="346"/>
        <v>3</v>
      </c>
      <c r="G3700" s="595">
        <f t="shared" si="347"/>
        <v>3</v>
      </c>
      <c r="H3700" s="590">
        <f>CHOOSE('Output Sheet'!$B$4,'8760 Data'!J3700,'8760 Data'!K3700,'8760 Data'!L3700,'8760 Data'!M3700,'8760 Data'!N3700,'8760 Data'!O3700,'8760 Data'!P3700,'8760 Data'!Q3700,'8760 Data'!R3700,'8760 Data'!S3700,'8760 Data'!T3700,'8760 Data'!U3700)</f>
        <v>0</v>
      </c>
      <c r="I3700" s="591" t="e">
        <f>H3700/'Output Sheet'!$B$8</f>
        <v>#DIV/0!</v>
      </c>
      <c r="J3700" s="596"/>
      <c r="K3700" s="560"/>
      <c r="L3700" s="560"/>
      <c r="M3700" s="560"/>
      <c r="N3700" s="560"/>
      <c r="O3700" s="560"/>
      <c r="P3700" s="560"/>
      <c r="Q3700" s="560"/>
      <c r="R3700" s="560"/>
      <c r="S3700" s="560"/>
      <c r="T3700" s="560"/>
      <c r="U3700" s="560"/>
    </row>
    <row r="3701" spans="1:21">
      <c r="A3701" s="593">
        <f t="shared" si="342"/>
        <v>41429</v>
      </c>
      <c r="B3701" s="594">
        <v>41429.166880671299</v>
      </c>
      <c r="C3701" s="560">
        <f t="shared" si="343"/>
        <v>2013</v>
      </c>
      <c r="D3701" s="560">
        <f t="shared" si="344"/>
        <v>6</v>
      </c>
      <c r="E3701" s="560">
        <f t="shared" si="345"/>
        <v>4</v>
      </c>
      <c r="F3701" s="560">
        <f t="shared" si="346"/>
        <v>4</v>
      </c>
      <c r="G3701" s="595">
        <f t="shared" si="347"/>
        <v>3</v>
      </c>
      <c r="H3701" s="590">
        <f>CHOOSE('Output Sheet'!$B$4,'8760 Data'!J3701,'8760 Data'!K3701,'8760 Data'!L3701,'8760 Data'!M3701,'8760 Data'!N3701,'8760 Data'!O3701,'8760 Data'!P3701,'8760 Data'!Q3701,'8760 Data'!R3701,'8760 Data'!S3701,'8760 Data'!T3701,'8760 Data'!U3701)</f>
        <v>0</v>
      </c>
      <c r="I3701" s="591" t="e">
        <f>H3701/'Output Sheet'!$B$8</f>
        <v>#DIV/0!</v>
      </c>
      <c r="J3701" s="596"/>
      <c r="K3701" s="560"/>
      <c r="L3701" s="560"/>
      <c r="M3701" s="560"/>
      <c r="N3701" s="560"/>
      <c r="O3701" s="560"/>
      <c r="P3701" s="560"/>
      <c r="Q3701" s="560"/>
      <c r="R3701" s="560"/>
      <c r="S3701" s="560"/>
      <c r="T3701" s="560"/>
      <c r="U3701" s="560"/>
    </row>
    <row r="3702" spans="1:21">
      <c r="A3702" s="593">
        <f t="shared" si="342"/>
        <v>41429</v>
      </c>
      <c r="B3702" s="594">
        <v>41429.208547395836</v>
      </c>
      <c r="C3702" s="560">
        <f t="shared" si="343"/>
        <v>2013</v>
      </c>
      <c r="D3702" s="560">
        <f t="shared" si="344"/>
        <v>6</v>
      </c>
      <c r="E3702" s="560">
        <f t="shared" si="345"/>
        <v>4</v>
      </c>
      <c r="F3702" s="560">
        <f t="shared" si="346"/>
        <v>5</v>
      </c>
      <c r="G3702" s="595">
        <f t="shared" si="347"/>
        <v>3</v>
      </c>
      <c r="H3702" s="590">
        <f>CHOOSE('Output Sheet'!$B$4,'8760 Data'!J3702,'8760 Data'!K3702,'8760 Data'!L3702,'8760 Data'!M3702,'8760 Data'!N3702,'8760 Data'!O3702,'8760 Data'!P3702,'8760 Data'!Q3702,'8760 Data'!R3702,'8760 Data'!S3702,'8760 Data'!T3702,'8760 Data'!U3702)</f>
        <v>0</v>
      </c>
      <c r="I3702" s="591" t="e">
        <f>H3702/'Output Sheet'!$B$8</f>
        <v>#DIV/0!</v>
      </c>
      <c r="J3702" s="596"/>
      <c r="K3702" s="560"/>
      <c r="L3702" s="560"/>
      <c r="M3702" s="560"/>
      <c r="N3702" s="560"/>
      <c r="O3702" s="560"/>
      <c r="P3702" s="560"/>
      <c r="Q3702" s="560"/>
      <c r="R3702" s="560"/>
      <c r="S3702" s="560"/>
      <c r="T3702" s="560"/>
      <c r="U3702" s="560"/>
    </row>
    <row r="3703" spans="1:21">
      <c r="A3703" s="593">
        <f t="shared" si="342"/>
        <v>41429</v>
      </c>
      <c r="B3703" s="594">
        <v>41429.250214120373</v>
      </c>
      <c r="C3703" s="560">
        <f t="shared" si="343"/>
        <v>2013</v>
      </c>
      <c r="D3703" s="560">
        <f t="shared" si="344"/>
        <v>6</v>
      </c>
      <c r="E3703" s="560">
        <f t="shared" si="345"/>
        <v>4</v>
      </c>
      <c r="F3703" s="560">
        <f t="shared" si="346"/>
        <v>6</v>
      </c>
      <c r="G3703" s="595">
        <f t="shared" si="347"/>
        <v>3</v>
      </c>
      <c r="H3703" s="590">
        <f>CHOOSE('Output Sheet'!$B$4,'8760 Data'!J3703,'8760 Data'!K3703,'8760 Data'!L3703,'8760 Data'!M3703,'8760 Data'!N3703,'8760 Data'!O3703,'8760 Data'!P3703,'8760 Data'!Q3703,'8760 Data'!R3703,'8760 Data'!S3703,'8760 Data'!T3703,'8760 Data'!U3703)</f>
        <v>0</v>
      </c>
      <c r="I3703" s="591" t="e">
        <f>H3703/'Output Sheet'!$B$8</f>
        <v>#DIV/0!</v>
      </c>
      <c r="J3703" s="596"/>
      <c r="K3703" s="560"/>
      <c r="L3703" s="560"/>
      <c r="M3703" s="560"/>
      <c r="N3703" s="560"/>
      <c r="O3703" s="560"/>
      <c r="P3703" s="560"/>
      <c r="Q3703" s="560"/>
      <c r="R3703" s="560"/>
      <c r="S3703" s="560"/>
      <c r="T3703" s="560"/>
      <c r="U3703" s="560"/>
    </row>
    <row r="3704" spans="1:21">
      <c r="A3704" s="593">
        <f t="shared" si="342"/>
        <v>41429</v>
      </c>
      <c r="B3704" s="594">
        <v>41429.29188084491</v>
      </c>
      <c r="C3704" s="560">
        <f t="shared" si="343"/>
        <v>2013</v>
      </c>
      <c r="D3704" s="560">
        <f t="shared" si="344"/>
        <v>6</v>
      </c>
      <c r="E3704" s="560">
        <f t="shared" si="345"/>
        <v>4</v>
      </c>
      <c r="F3704" s="560">
        <f t="shared" si="346"/>
        <v>7</v>
      </c>
      <c r="G3704" s="595">
        <f t="shared" si="347"/>
        <v>3</v>
      </c>
      <c r="H3704" s="590">
        <f>CHOOSE('Output Sheet'!$B$4,'8760 Data'!J3704,'8760 Data'!K3704,'8760 Data'!L3704,'8760 Data'!M3704,'8760 Data'!N3704,'8760 Data'!O3704,'8760 Data'!P3704,'8760 Data'!Q3704,'8760 Data'!R3704,'8760 Data'!S3704,'8760 Data'!T3704,'8760 Data'!U3704)</f>
        <v>0</v>
      </c>
      <c r="I3704" s="591" t="e">
        <f>H3704/'Output Sheet'!$B$8</f>
        <v>#DIV/0!</v>
      </c>
      <c r="J3704" s="596"/>
      <c r="K3704" s="560"/>
      <c r="L3704" s="560"/>
      <c r="M3704" s="560"/>
      <c r="N3704" s="560"/>
      <c r="O3704" s="560"/>
      <c r="P3704" s="560"/>
      <c r="Q3704" s="560"/>
      <c r="R3704" s="560"/>
      <c r="S3704" s="560"/>
      <c r="T3704" s="560"/>
      <c r="U3704" s="560"/>
    </row>
    <row r="3705" spans="1:21">
      <c r="A3705" s="593">
        <f t="shared" si="342"/>
        <v>41429</v>
      </c>
      <c r="B3705" s="594">
        <v>41429.333547569448</v>
      </c>
      <c r="C3705" s="560">
        <f t="shared" si="343"/>
        <v>2013</v>
      </c>
      <c r="D3705" s="560">
        <f t="shared" si="344"/>
        <v>6</v>
      </c>
      <c r="E3705" s="560">
        <f t="shared" si="345"/>
        <v>4</v>
      </c>
      <c r="F3705" s="560">
        <f t="shared" si="346"/>
        <v>8</v>
      </c>
      <c r="G3705" s="595">
        <f t="shared" si="347"/>
        <v>3</v>
      </c>
      <c r="H3705" s="590">
        <f>CHOOSE('Output Sheet'!$B$4,'8760 Data'!J3705,'8760 Data'!K3705,'8760 Data'!L3705,'8760 Data'!M3705,'8760 Data'!N3705,'8760 Data'!O3705,'8760 Data'!P3705,'8760 Data'!Q3705,'8760 Data'!R3705,'8760 Data'!S3705,'8760 Data'!T3705,'8760 Data'!U3705)</f>
        <v>0</v>
      </c>
      <c r="I3705" s="591" t="e">
        <f>H3705/'Output Sheet'!$B$8</f>
        <v>#DIV/0!</v>
      </c>
      <c r="J3705" s="596"/>
      <c r="K3705" s="560"/>
      <c r="L3705" s="560"/>
      <c r="M3705" s="560"/>
      <c r="N3705" s="560"/>
      <c r="O3705" s="560"/>
      <c r="P3705" s="560"/>
      <c r="Q3705" s="560"/>
      <c r="R3705" s="560"/>
      <c r="S3705" s="560"/>
      <c r="T3705" s="560"/>
      <c r="U3705" s="560"/>
    </row>
    <row r="3706" spans="1:21">
      <c r="A3706" s="593">
        <f t="shared" si="342"/>
        <v>41429</v>
      </c>
      <c r="B3706" s="594">
        <v>41429.375214293985</v>
      </c>
      <c r="C3706" s="560">
        <f t="shared" si="343"/>
        <v>2013</v>
      </c>
      <c r="D3706" s="560">
        <f t="shared" si="344"/>
        <v>6</v>
      </c>
      <c r="E3706" s="560">
        <f t="shared" si="345"/>
        <v>4</v>
      </c>
      <c r="F3706" s="560">
        <f t="shared" si="346"/>
        <v>9</v>
      </c>
      <c r="G3706" s="595">
        <f t="shared" si="347"/>
        <v>3</v>
      </c>
      <c r="H3706" s="590">
        <f>CHOOSE('Output Sheet'!$B$4,'8760 Data'!J3706,'8760 Data'!K3706,'8760 Data'!L3706,'8760 Data'!M3706,'8760 Data'!N3706,'8760 Data'!O3706,'8760 Data'!P3706,'8760 Data'!Q3706,'8760 Data'!R3706,'8760 Data'!S3706,'8760 Data'!T3706,'8760 Data'!U3706)</f>
        <v>0</v>
      </c>
      <c r="I3706" s="591" t="e">
        <f>H3706/'Output Sheet'!$B$8</f>
        <v>#DIV/0!</v>
      </c>
      <c r="J3706" s="596"/>
      <c r="K3706" s="560"/>
      <c r="L3706" s="560"/>
      <c r="M3706" s="560"/>
      <c r="N3706" s="560"/>
      <c r="O3706" s="560"/>
      <c r="P3706" s="560"/>
      <c r="Q3706" s="560"/>
      <c r="R3706" s="560"/>
      <c r="S3706" s="560"/>
      <c r="T3706" s="560"/>
      <c r="U3706" s="560"/>
    </row>
    <row r="3707" spans="1:21">
      <c r="A3707" s="593">
        <f t="shared" si="342"/>
        <v>41429</v>
      </c>
      <c r="B3707" s="594">
        <v>41429.416881018522</v>
      </c>
      <c r="C3707" s="560">
        <f t="shared" si="343"/>
        <v>2013</v>
      </c>
      <c r="D3707" s="560">
        <f t="shared" si="344"/>
        <v>6</v>
      </c>
      <c r="E3707" s="560">
        <f t="shared" si="345"/>
        <v>4</v>
      </c>
      <c r="F3707" s="560">
        <f t="shared" si="346"/>
        <v>10</v>
      </c>
      <c r="G3707" s="595">
        <f t="shared" si="347"/>
        <v>3</v>
      </c>
      <c r="H3707" s="590">
        <f>CHOOSE('Output Sheet'!$B$4,'8760 Data'!J3707,'8760 Data'!K3707,'8760 Data'!L3707,'8760 Data'!M3707,'8760 Data'!N3707,'8760 Data'!O3707,'8760 Data'!P3707,'8760 Data'!Q3707,'8760 Data'!R3707,'8760 Data'!S3707,'8760 Data'!T3707,'8760 Data'!U3707)</f>
        <v>0</v>
      </c>
      <c r="I3707" s="591" t="e">
        <f>H3707/'Output Sheet'!$B$8</f>
        <v>#DIV/0!</v>
      </c>
      <c r="J3707" s="596"/>
      <c r="K3707" s="560"/>
      <c r="L3707" s="560"/>
      <c r="M3707" s="560"/>
      <c r="N3707" s="560"/>
      <c r="O3707" s="560"/>
      <c r="P3707" s="560"/>
      <c r="Q3707" s="560"/>
      <c r="R3707" s="560"/>
      <c r="S3707" s="560"/>
      <c r="T3707" s="560"/>
      <c r="U3707" s="560"/>
    </row>
    <row r="3708" spans="1:21">
      <c r="A3708" s="593">
        <f t="shared" si="342"/>
        <v>41429</v>
      </c>
      <c r="B3708" s="594">
        <v>41429.458547743059</v>
      </c>
      <c r="C3708" s="560">
        <f t="shared" si="343"/>
        <v>2013</v>
      </c>
      <c r="D3708" s="560">
        <f t="shared" si="344"/>
        <v>6</v>
      </c>
      <c r="E3708" s="560">
        <f t="shared" si="345"/>
        <v>4</v>
      </c>
      <c r="F3708" s="560">
        <f t="shared" si="346"/>
        <v>11</v>
      </c>
      <c r="G3708" s="595">
        <f t="shared" si="347"/>
        <v>3</v>
      </c>
      <c r="H3708" s="590">
        <f>CHOOSE('Output Sheet'!$B$4,'8760 Data'!J3708,'8760 Data'!K3708,'8760 Data'!L3708,'8760 Data'!M3708,'8760 Data'!N3708,'8760 Data'!O3708,'8760 Data'!P3708,'8760 Data'!Q3708,'8760 Data'!R3708,'8760 Data'!S3708,'8760 Data'!T3708,'8760 Data'!U3708)</f>
        <v>0</v>
      </c>
      <c r="I3708" s="591" t="e">
        <f>H3708/'Output Sheet'!$B$8</f>
        <v>#DIV/0!</v>
      </c>
      <c r="J3708" s="596"/>
      <c r="K3708" s="560"/>
      <c r="L3708" s="560"/>
      <c r="M3708" s="560"/>
      <c r="N3708" s="560"/>
      <c r="O3708" s="560"/>
      <c r="P3708" s="560"/>
      <c r="Q3708" s="560"/>
      <c r="R3708" s="560"/>
      <c r="S3708" s="560"/>
      <c r="T3708" s="560"/>
      <c r="U3708" s="560"/>
    </row>
    <row r="3709" spans="1:21">
      <c r="A3709" s="593">
        <f t="shared" si="342"/>
        <v>41429</v>
      </c>
      <c r="B3709" s="594">
        <v>41429.500214467589</v>
      </c>
      <c r="C3709" s="560">
        <f t="shared" si="343"/>
        <v>2013</v>
      </c>
      <c r="D3709" s="560">
        <f t="shared" si="344"/>
        <v>6</v>
      </c>
      <c r="E3709" s="560">
        <f t="shared" si="345"/>
        <v>4</v>
      </c>
      <c r="F3709" s="560">
        <f t="shared" si="346"/>
        <v>12</v>
      </c>
      <c r="G3709" s="595">
        <f t="shared" si="347"/>
        <v>3</v>
      </c>
      <c r="H3709" s="590">
        <f>CHOOSE('Output Sheet'!$B$4,'8760 Data'!J3709,'8760 Data'!K3709,'8760 Data'!L3709,'8760 Data'!M3709,'8760 Data'!N3709,'8760 Data'!O3709,'8760 Data'!P3709,'8760 Data'!Q3709,'8760 Data'!R3709,'8760 Data'!S3709,'8760 Data'!T3709,'8760 Data'!U3709)</f>
        <v>0</v>
      </c>
      <c r="I3709" s="591" t="e">
        <f>H3709/'Output Sheet'!$B$8</f>
        <v>#DIV/0!</v>
      </c>
      <c r="J3709" s="596"/>
      <c r="K3709" s="560"/>
      <c r="L3709" s="560"/>
      <c r="M3709" s="560"/>
      <c r="N3709" s="560"/>
      <c r="O3709" s="560"/>
      <c r="P3709" s="560"/>
      <c r="Q3709" s="560"/>
      <c r="R3709" s="560"/>
      <c r="S3709" s="560"/>
      <c r="T3709" s="560"/>
      <c r="U3709" s="560"/>
    </row>
    <row r="3710" spans="1:21">
      <c r="A3710" s="593">
        <f t="shared" si="342"/>
        <v>41429</v>
      </c>
      <c r="B3710" s="594">
        <v>41429.541881192126</v>
      </c>
      <c r="C3710" s="560">
        <f t="shared" si="343"/>
        <v>2013</v>
      </c>
      <c r="D3710" s="560">
        <f t="shared" si="344"/>
        <v>6</v>
      </c>
      <c r="E3710" s="560">
        <f t="shared" si="345"/>
        <v>4</v>
      </c>
      <c r="F3710" s="560">
        <f t="shared" si="346"/>
        <v>13</v>
      </c>
      <c r="G3710" s="595">
        <f t="shared" si="347"/>
        <v>3</v>
      </c>
      <c r="H3710" s="590">
        <f>CHOOSE('Output Sheet'!$B$4,'8760 Data'!J3710,'8760 Data'!K3710,'8760 Data'!L3710,'8760 Data'!M3710,'8760 Data'!N3710,'8760 Data'!O3710,'8760 Data'!P3710,'8760 Data'!Q3710,'8760 Data'!R3710,'8760 Data'!S3710,'8760 Data'!T3710,'8760 Data'!U3710)</f>
        <v>0</v>
      </c>
      <c r="I3710" s="591" t="e">
        <f>H3710/'Output Sheet'!$B$8</f>
        <v>#DIV/0!</v>
      </c>
      <c r="J3710" s="596"/>
      <c r="K3710" s="560"/>
      <c r="L3710" s="560"/>
      <c r="M3710" s="560"/>
      <c r="N3710" s="560"/>
      <c r="O3710" s="560"/>
      <c r="P3710" s="560"/>
      <c r="Q3710" s="560"/>
      <c r="R3710" s="560"/>
      <c r="S3710" s="560"/>
      <c r="T3710" s="560"/>
      <c r="U3710" s="560"/>
    </row>
    <row r="3711" spans="1:21">
      <c r="A3711" s="593">
        <f t="shared" si="342"/>
        <v>41429</v>
      </c>
      <c r="B3711" s="594">
        <v>41429.583547916664</v>
      </c>
      <c r="C3711" s="560">
        <f t="shared" si="343"/>
        <v>2013</v>
      </c>
      <c r="D3711" s="560">
        <f t="shared" si="344"/>
        <v>6</v>
      </c>
      <c r="E3711" s="560">
        <f t="shared" si="345"/>
        <v>4</v>
      </c>
      <c r="F3711" s="560">
        <f t="shared" si="346"/>
        <v>14</v>
      </c>
      <c r="G3711" s="595">
        <f t="shared" si="347"/>
        <v>3</v>
      </c>
      <c r="H3711" s="590">
        <f>CHOOSE('Output Sheet'!$B$4,'8760 Data'!J3711,'8760 Data'!K3711,'8760 Data'!L3711,'8760 Data'!M3711,'8760 Data'!N3711,'8760 Data'!O3711,'8760 Data'!P3711,'8760 Data'!Q3711,'8760 Data'!R3711,'8760 Data'!S3711,'8760 Data'!T3711,'8760 Data'!U3711)</f>
        <v>0</v>
      </c>
      <c r="I3711" s="591" t="e">
        <f>H3711/'Output Sheet'!$B$8</f>
        <v>#DIV/0!</v>
      </c>
      <c r="J3711" s="596"/>
      <c r="K3711" s="560"/>
      <c r="L3711" s="560"/>
      <c r="M3711" s="560"/>
      <c r="N3711" s="560"/>
      <c r="O3711" s="560"/>
      <c r="P3711" s="560"/>
      <c r="Q3711" s="560"/>
      <c r="R3711" s="560"/>
      <c r="S3711" s="560"/>
      <c r="T3711" s="560"/>
      <c r="U3711" s="560"/>
    </row>
    <row r="3712" spans="1:21">
      <c r="A3712" s="593">
        <f t="shared" si="342"/>
        <v>41429</v>
      </c>
      <c r="B3712" s="594">
        <v>41429.625214641201</v>
      </c>
      <c r="C3712" s="560">
        <f t="shared" si="343"/>
        <v>2013</v>
      </c>
      <c r="D3712" s="560">
        <f t="shared" si="344"/>
        <v>6</v>
      </c>
      <c r="E3712" s="560">
        <f t="shared" si="345"/>
        <v>4</v>
      </c>
      <c r="F3712" s="560">
        <f t="shared" si="346"/>
        <v>15</v>
      </c>
      <c r="G3712" s="595">
        <f t="shared" si="347"/>
        <v>3</v>
      </c>
      <c r="H3712" s="590">
        <f>CHOOSE('Output Sheet'!$B$4,'8760 Data'!J3712,'8760 Data'!K3712,'8760 Data'!L3712,'8760 Data'!M3712,'8760 Data'!N3712,'8760 Data'!O3712,'8760 Data'!P3712,'8760 Data'!Q3712,'8760 Data'!R3712,'8760 Data'!S3712,'8760 Data'!T3712,'8760 Data'!U3712)</f>
        <v>0</v>
      </c>
      <c r="I3712" s="591" t="e">
        <f>H3712/'Output Sheet'!$B$8</f>
        <v>#DIV/0!</v>
      </c>
      <c r="J3712" s="596"/>
      <c r="K3712" s="560"/>
      <c r="L3712" s="560"/>
      <c r="M3712" s="560"/>
      <c r="N3712" s="560"/>
      <c r="O3712" s="560"/>
      <c r="P3712" s="560"/>
      <c r="Q3712" s="560"/>
      <c r="R3712" s="560"/>
      <c r="S3712" s="560"/>
      <c r="T3712" s="560"/>
      <c r="U3712" s="560"/>
    </row>
    <row r="3713" spans="1:21">
      <c r="A3713" s="593">
        <f t="shared" si="342"/>
        <v>41429</v>
      </c>
      <c r="B3713" s="594">
        <v>41429.666881365738</v>
      </c>
      <c r="C3713" s="560">
        <f t="shared" si="343"/>
        <v>2013</v>
      </c>
      <c r="D3713" s="560">
        <f t="shared" si="344"/>
        <v>6</v>
      </c>
      <c r="E3713" s="560">
        <f t="shared" si="345"/>
        <v>4</v>
      </c>
      <c r="F3713" s="560">
        <f t="shared" si="346"/>
        <v>16</v>
      </c>
      <c r="G3713" s="595">
        <f t="shared" si="347"/>
        <v>3</v>
      </c>
      <c r="H3713" s="590">
        <f>CHOOSE('Output Sheet'!$B$4,'8760 Data'!J3713,'8760 Data'!K3713,'8760 Data'!L3713,'8760 Data'!M3713,'8760 Data'!N3713,'8760 Data'!O3713,'8760 Data'!P3713,'8760 Data'!Q3713,'8760 Data'!R3713,'8760 Data'!S3713,'8760 Data'!T3713,'8760 Data'!U3713)</f>
        <v>0</v>
      </c>
      <c r="I3713" s="591" t="e">
        <f>H3713/'Output Sheet'!$B$8</f>
        <v>#DIV/0!</v>
      </c>
      <c r="J3713" s="596"/>
      <c r="K3713" s="560"/>
      <c r="L3713" s="560"/>
      <c r="M3713" s="560"/>
      <c r="N3713" s="560"/>
      <c r="O3713" s="560"/>
      <c r="P3713" s="560"/>
      <c r="Q3713" s="560"/>
      <c r="R3713" s="560"/>
      <c r="S3713" s="560"/>
      <c r="T3713" s="560"/>
      <c r="U3713" s="560"/>
    </row>
    <row r="3714" spans="1:21">
      <c r="A3714" s="593">
        <f t="shared" si="342"/>
        <v>41429</v>
      </c>
      <c r="B3714" s="594">
        <v>41429.708548090275</v>
      </c>
      <c r="C3714" s="560">
        <f t="shared" si="343"/>
        <v>2013</v>
      </c>
      <c r="D3714" s="560">
        <f t="shared" si="344"/>
        <v>6</v>
      </c>
      <c r="E3714" s="560">
        <f t="shared" si="345"/>
        <v>4</v>
      </c>
      <c r="F3714" s="560">
        <f t="shared" si="346"/>
        <v>17</v>
      </c>
      <c r="G3714" s="595">
        <f t="shared" si="347"/>
        <v>3</v>
      </c>
      <c r="H3714" s="590">
        <f>CHOOSE('Output Sheet'!$B$4,'8760 Data'!J3714,'8760 Data'!K3714,'8760 Data'!L3714,'8760 Data'!M3714,'8760 Data'!N3714,'8760 Data'!O3714,'8760 Data'!P3714,'8760 Data'!Q3714,'8760 Data'!R3714,'8760 Data'!S3714,'8760 Data'!T3714,'8760 Data'!U3714)</f>
        <v>0</v>
      </c>
      <c r="I3714" s="591" t="e">
        <f>H3714/'Output Sheet'!$B$8</f>
        <v>#DIV/0!</v>
      </c>
      <c r="J3714" s="596"/>
      <c r="K3714" s="560"/>
      <c r="L3714" s="560"/>
      <c r="M3714" s="560"/>
      <c r="N3714" s="560"/>
      <c r="O3714" s="560"/>
      <c r="P3714" s="560"/>
      <c r="Q3714" s="560"/>
      <c r="R3714" s="560"/>
      <c r="S3714" s="560"/>
      <c r="T3714" s="560"/>
      <c r="U3714" s="560"/>
    </row>
    <row r="3715" spans="1:21">
      <c r="A3715" s="593">
        <f t="shared" ref="A3715:A3778" si="348">DATE(C3715,D3715,E3715)</f>
        <v>41429</v>
      </c>
      <c r="B3715" s="594">
        <v>41429.750214814812</v>
      </c>
      <c r="C3715" s="560">
        <f t="shared" ref="C3715:C3778" si="349">YEAR(B3715)</f>
        <v>2013</v>
      </c>
      <c r="D3715" s="560">
        <f t="shared" ref="D3715:D3778" si="350">MONTH(B3715)</f>
        <v>6</v>
      </c>
      <c r="E3715" s="560">
        <f t="shared" ref="E3715:E3778" si="351">DAY(B3715)</f>
        <v>4</v>
      </c>
      <c r="F3715" s="560">
        <f t="shared" ref="F3715:F3778" si="352">IF(HOUR(B3715)&lt;&gt;0,HOUR(B3715),24)</f>
        <v>18</v>
      </c>
      <c r="G3715" s="595">
        <f t="shared" ref="G3715:G3778" si="353">WEEKDAY(B3715,1)</f>
        <v>3</v>
      </c>
      <c r="H3715" s="590">
        <f>CHOOSE('Output Sheet'!$B$4,'8760 Data'!J3715,'8760 Data'!K3715,'8760 Data'!L3715,'8760 Data'!M3715,'8760 Data'!N3715,'8760 Data'!O3715,'8760 Data'!P3715,'8760 Data'!Q3715,'8760 Data'!R3715,'8760 Data'!S3715,'8760 Data'!T3715,'8760 Data'!U3715)</f>
        <v>0</v>
      </c>
      <c r="I3715" s="591" t="e">
        <f>H3715/'Output Sheet'!$B$8</f>
        <v>#DIV/0!</v>
      </c>
      <c r="J3715" s="596"/>
      <c r="K3715" s="560"/>
      <c r="L3715" s="560"/>
      <c r="M3715" s="560"/>
      <c r="N3715" s="560"/>
      <c r="O3715" s="560"/>
      <c r="P3715" s="560"/>
      <c r="Q3715" s="560"/>
      <c r="R3715" s="560"/>
      <c r="S3715" s="560"/>
      <c r="T3715" s="560"/>
      <c r="U3715" s="560"/>
    </row>
    <row r="3716" spans="1:21">
      <c r="A3716" s="593">
        <f t="shared" si="348"/>
        <v>41429</v>
      </c>
      <c r="B3716" s="594">
        <v>41429.79188153935</v>
      </c>
      <c r="C3716" s="560">
        <f t="shared" si="349"/>
        <v>2013</v>
      </c>
      <c r="D3716" s="560">
        <f t="shared" si="350"/>
        <v>6</v>
      </c>
      <c r="E3716" s="560">
        <f t="shared" si="351"/>
        <v>4</v>
      </c>
      <c r="F3716" s="560">
        <f t="shared" si="352"/>
        <v>19</v>
      </c>
      <c r="G3716" s="595">
        <f t="shared" si="353"/>
        <v>3</v>
      </c>
      <c r="H3716" s="590">
        <f>CHOOSE('Output Sheet'!$B$4,'8760 Data'!J3716,'8760 Data'!K3716,'8760 Data'!L3716,'8760 Data'!M3716,'8760 Data'!N3716,'8760 Data'!O3716,'8760 Data'!P3716,'8760 Data'!Q3716,'8760 Data'!R3716,'8760 Data'!S3716,'8760 Data'!T3716,'8760 Data'!U3716)</f>
        <v>0</v>
      </c>
      <c r="I3716" s="591" t="e">
        <f>H3716/'Output Sheet'!$B$8</f>
        <v>#DIV/0!</v>
      </c>
      <c r="J3716" s="596"/>
      <c r="K3716" s="560"/>
      <c r="L3716" s="560"/>
      <c r="M3716" s="560"/>
      <c r="N3716" s="560"/>
      <c r="O3716" s="560"/>
      <c r="P3716" s="560"/>
      <c r="Q3716" s="560"/>
      <c r="R3716" s="560"/>
      <c r="S3716" s="560"/>
      <c r="T3716" s="560"/>
      <c r="U3716" s="560"/>
    </row>
    <row r="3717" spans="1:21">
      <c r="A3717" s="593">
        <f t="shared" si="348"/>
        <v>41429</v>
      </c>
      <c r="B3717" s="594">
        <v>41429.833548263887</v>
      </c>
      <c r="C3717" s="560">
        <f t="shared" si="349"/>
        <v>2013</v>
      </c>
      <c r="D3717" s="560">
        <f t="shared" si="350"/>
        <v>6</v>
      </c>
      <c r="E3717" s="560">
        <f t="shared" si="351"/>
        <v>4</v>
      </c>
      <c r="F3717" s="560">
        <f t="shared" si="352"/>
        <v>20</v>
      </c>
      <c r="G3717" s="595">
        <f t="shared" si="353"/>
        <v>3</v>
      </c>
      <c r="H3717" s="590">
        <f>CHOOSE('Output Sheet'!$B$4,'8760 Data'!J3717,'8760 Data'!K3717,'8760 Data'!L3717,'8760 Data'!M3717,'8760 Data'!N3717,'8760 Data'!O3717,'8760 Data'!P3717,'8760 Data'!Q3717,'8760 Data'!R3717,'8760 Data'!S3717,'8760 Data'!T3717,'8760 Data'!U3717)</f>
        <v>0</v>
      </c>
      <c r="I3717" s="591" t="e">
        <f>H3717/'Output Sheet'!$B$8</f>
        <v>#DIV/0!</v>
      </c>
      <c r="J3717" s="596"/>
      <c r="K3717" s="560"/>
      <c r="L3717" s="560"/>
      <c r="M3717" s="560"/>
      <c r="N3717" s="560"/>
      <c r="O3717" s="560"/>
      <c r="P3717" s="560"/>
      <c r="Q3717" s="560"/>
      <c r="R3717" s="560"/>
      <c r="S3717" s="560"/>
      <c r="T3717" s="560"/>
      <c r="U3717" s="560"/>
    </row>
    <row r="3718" spans="1:21">
      <c r="A3718" s="593">
        <f t="shared" si="348"/>
        <v>41429</v>
      </c>
      <c r="B3718" s="594">
        <v>41429.875214988424</v>
      </c>
      <c r="C3718" s="560">
        <f t="shared" si="349"/>
        <v>2013</v>
      </c>
      <c r="D3718" s="560">
        <f t="shared" si="350"/>
        <v>6</v>
      </c>
      <c r="E3718" s="560">
        <f t="shared" si="351"/>
        <v>4</v>
      </c>
      <c r="F3718" s="560">
        <f t="shared" si="352"/>
        <v>21</v>
      </c>
      <c r="G3718" s="595">
        <f t="shared" si="353"/>
        <v>3</v>
      </c>
      <c r="H3718" s="590">
        <f>CHOOSE('Output Sheet'!$B$4,'8760 Data'!J3718,'8760 Data'!K3718,'8760 Data'!L3718,'8760 Data'!M3718,'8760 Data'!N3718,'8760 Data'!O3718,'8760 Data'!P3718,'8760 Data'!Q3718,'8760 Data'!R3718,'8760 Data'!S3718,'8760 Data'!T3718,'8760 Data'!U3718)</f>
        <v>0</v>
      </c>
      <c r="I3718" s="591" t="e">
        <f>H3718/'Output Sheet'!$B$8</f>
        <v>#DIV/0!</v>
      </c>
      <c r="J3718" s="596"/>
      <c r="K3718" s="560"/>
      <c r="L3718" s="560"/>
      <c r="M3718" s="560"/>
      <c r="N3718" s="560"/>
      <c r="O3718" s="560"/>
      <c r="P3718" s="560"/>
      <c r="Q3718" s="560"/>
      <c r="R3718" s="560"/>
      <c r="S3718" s="560"/>
      <c r="T3718" s="560"/>
      <c r="U3718" s="560"/>
    </row>
    <row r="3719" spans="1:21">
      <c r="A3719" s="593">
        <f t="shared" si="348"/>
        <v>41429</v>
      </c>
      <c r="B3719" s="594">
        <v>41429.916881712961</v>
      </c>
      <c r="C3719" s="560">
        <f t="shared" si="349"/>
        <v>2013</v>
      </c>
      <c r="D3719" s="560">
        <f t="shared" si="350"/>
        <v>6</v>
      </c>
      <c r="E3719" s="560">
        <f t="shared" si="351"/>
        <v>4</v>
      </c>
      <c r="F3719" s="560">
        <f t="shared" si="352"/>
        <v>22</v>
      </c>
      <c r="G3719" s="595">
        <f t="shared" si="353"/>
        <v>3</v>
      </c>
      <c r="H3719" s="590">
        <f>CHOOSE('Output Sheet'!$B$4,'8760 Data'!J3719,'8760 Data'!K3719,'8760 Data'!L3719,'8760 Data'!M3719,'8760 Data'!N3719,'8760 Data'!O3719,'8760 Data'!P3719,'8760 Data'!Q3719,'8760 Data'!R3719,'8760 Data'!S3719,'8760 Data'!T3719,'8760 Data'!U3719)</f>
        <v>0</v>
      </c>
      <c r="I3719" s="591" t="e">
        <f>H3719/'Output Sheet'!$B$8</f>
        <v>#DIV/0!</v>
      </c>
      <c r="J3719" s="596"/>
      <c r="K3719" s="560"/>
      <c r="L3719" s="560"/>
      <c r="M3719" s="560"/>
      <c r="N3719" s="560"/>
      <c r="O3719" s="560"/>
      <c r="P3719" s="560"/>
      <c r="Q3719" s="560"/>
      <c r="R3719" s="560"/>
      <c r="S3719" s="560"/>
      <c r="T3719" s="560"/>
      <c r="U3719" s="560"/>
    </row>
    <row r="3720" spans="1:21">
      <c r="A3720" s="593">
        <f t="shared" si="348"/>
        <v>41429</v>
      </c>
      <c r="B3720" s="594">
        <v>41429.958548437498</v>
      </c>
      <c r="C3720" s="560">
        <f t="shared" si="349"/>
        <v>2013</v>
      </c>
      <c r="D3720" s="560">
        <f t="shared" si="350"/>
        <v>6</v>
      </c>
      <c r="E3720" s="560">
        <f t="shared" si="351"/>
        <v>4</v>
      </c>
      <c r="F3720" s="560">
        <f t="shared" si="352"/>
        <v>23</v>
      </c>
      <c r="G3720" s="595">
        <f t="shared" si="353"/>
        <v>3</v>
      </c>
      <c r="H3720" s="590">
        <f>CHOOSE('Output Sheet'!$B$4,'8760 Data'!J3720,'8760 Data'!K3720,'8760 Data'!L3720,'8760 Data'!M3720,'8760 Data'!N3720,'8760 Data'!O3720,'8760 Data'!P3720,'8760 Data'!Q3720,'8760 Data'!R3720,'8760 Data'!S3720,'8760 Data'!T3720,'8760 Data'!U3720)</f>
        <v>0</v>
      </c>
      <c r="I3720" s="591" t="e">
        <f>H3720/'Output Sheet'!$B$8</f>
        <v>#DIV/0!</v>
      </c>
      <c r="J3720" s="596"/>
      <c r="K3720" s="560"/>
      <c r="L3720" s="560"/>
      <c r="M3720" s="560"/>
      <c r="N3720" s="560"/>
      <c r="O3720" s="560"/>
      <c r="P3720" s="560"/>
      <c r="Q3720" s="560"/>
      <c r="R3720" s="560"/>
      <c r="S3720" s="560"/>
      <c r="T3720" s="560"/>
      <c r="U3720" s="560"/>
    </row>
    <row r="3721" spans="1:21">
      <c r="A3721" s="593">
        <f t="shared" si="348"/>
        <v>41430</v>
      </c>
      <c r="B3721" s="594">
        <v>41430.000215162036</v>
      </c>
      <c r="C3721" s="560">
        <f t="shared" si="349"/>
        <v>2013</v>
      </c>
      <c r="D3721" s="560">
        <f t="shared" si="350"/>
        <v>6</v>
      </c>
      <c r="E3721" s="560">
        <f t="shared" si="351"/>
        <v>5</v>
      </c>
      <c r="F3721" s="560">
        <f t="shared" si="352"/>
        <v>24</v>
      </c>
      <c r="G3721" s="595">
        <f t="shared" si="353"/>
        <v>4</v>
      </c>
      <c r="H3721" s="590">
        <f>CHOOSE('Output Sheet'!$B$4,'8760 Data'!J3721,'8760 Data'!K3721,'8760 Data'!L3721,'8760 Data'!M3721,'8760 Data'!N3721,'8760 Data'!O3721,'8760 Data'!P3721,'8760 Data'!Q3721,'8760 Data'!R3721,'8760 Data'!S3721,'8760 Data'!T3721,'8760 Data'!U3721)</f>
        <v>0</v>
      </c>
      <c r="I3721" s="591" t="e">
        <f>H3721/'Output Sheet'!$B$8</f>
        <v>#DIV/0!</v>
      </c>
      <c r="J3721" s="596"/>
      <c r="K3721" s="560"/>
      <c r="L3721" s="560"/>
      <c r="M3721" s="560"/>
      <c r="N3721" s="560"/>
      <c r="O3721" s="560"/>
      <c r="P3721" s="560"/>
      <c r="Q3721" s="560"/>
      <c r="R3721" s="560"/>
      <c r="S3721" s="560"/>
      <c r="T3721" s="560"/>
      <c r="U3721" s="560"/>
    </row>
    <row r="3722" spans="1:21">
      <c r="A3722" s="593">
        <f t="shared" si="348"/>
        <v>41430</v>
      </c>
      <c r="B3722" s="594">
        <v>41430.041881886573</v>
      </c>
      <c r="C3722" s="560">
        <f t="shared" si="349"/>
        <v>2013</v>
      </c>
      <c r="D3722" s="560">
        <f t="shared" si="350"/>
        <v>6</v>
      </c>
      <c r="E3722" s="560">
        <f t="shared" si="351"/>
        <v>5</v>
      </c>
      <c r="F3722" s="560">
        <f t="shared" si="352"/>
        <v>1</v>
      </c>
      <c r="G3722" s="595">
        <f t="shared" si="353"/>
        <v>4</v>
      </c>
      <c r="H3722" s="590">
        <f>CHOOSE('Output Sheet'!$B$4,'8760 Data'!J3722,'8760 Data'!K3722,'8760 Data'!L3722,'8760 Data'!M3722,'8760 Data'!N3722,'8760 Data'!O3722,'8760 Data'!P3722,'8760 Data'!Q3722,'8760 Data'!R3722,'8760 Data'!S3722,'8760 Data'!T3722,'8760 Data'!U3722)</f>
        <v>0</v>
      </c>
      <c r="I3722" s="591" t="e">
        <f>H3722/'Output Sheet'!$B$8</f>
        <v>#DIV/0!</v>
      </c>
      <c r="J3722" s="596"/>
      <c r="K3722" s="560"/>
      <c r="L3722" s="560"/>
      <c r="M3722" s="560"/>
      <c r="N3722" s="560"/>
      <c r="O3722" s="560"/>
      <c r="P3722" s="560"/>
      <c r="Q3722" s="560"/>
      <c r="R3722" s="560"/>
      <c r="S3722" s="560"/>
      <c r="T3722" s="560"/>
      <c r="U3722" s="560"/>
    </row>
    <row r="3723" spans="1:21">
      <c r="A3723" s="593">
        <f t="shared" si="348"/>
        <v>41430</v>
      </c>
      <c r="B3723" s="594">
        <v>41430.08354861111</v>
      </c>
      <c r="C3723" s="560">
        <f t="shared" si="349"/>
        <v>2013</v>
      </c>
      <c r="D3723" s="560">
        <f t="shared" si="350"/>
        <v>6</v>
      </c>
      <c r="E3723" s="560">
        <f t="shared" si="351"/>
        <v>5</v>
      </c>
      <c r="F3723" s="560">
        <f t="shared" si="352"/>
        <v>2</v>
      </c>
      <c r="G3723" s="595">
        <f t="shared" si="353"/>
        <v>4</v>
      </c>
      <c r="H3723" s="590">
        <f>CHOOSE('Output Sheet'!$B$4,'8760 Data'!J3723,'8760 Data'!K3723,'8760 Data'!L3723,'8760 Data'!M3723,'8760 Data'!N3723,'8760 Data'!O3723,'8760 Data'!P3723,'8760 Data'!Q3723,'8760 Data'!R3723,'8760 Data'!S3723,'8760 Data'!T3723,'8760 Data'!U3723)</f>
        <v>0</v>
      </c>
      <c r="I3723" s="591" t="e">
        <f>H3723/'Output Sheet'!$B$8</f>
        <v>#DIV/0!</v>
      </c>
      <c r="J3723" s="596"/>
      <c r="K3723" s="560"/>
      <c r="L3723" s="560"/>
      <c r="M3723" s="560"/>
      <c r="N3723" s="560"/>
      <c r="O3723" s="560"/>
      <c r="P3723" s="560"/>
      <c r="Q3723" s="560"/>
      <c r="R3723" s="560"/>
      <c r="S3723" s="560"/>
      <c r="T3723" s="560"/>
      <c r="U3723" s="560"/>
    </row>
    <row r="3724" spans="1:21">
      <c r="A3724" s="593">
        <f t="shared" si="348"/>
        <v>41430</v>
      </c>
      <c r="B3724" s="594">
        <v>41430.125215335647</v>
      </c>
      <c r="C3724" s="560">
        <f t="shared" si="349"/>
        <v>2013</v>
      </c>
      <c r="D3724" s="560">
        <f t="shared" si="350"/>
        <v>6</v>
      </c>
      <c r="E3724" s="560">
        <f t="shared" si="351"/>
        <v>5</v>
      </c>
      <c r="F3724" s="560">
        <f t="shared" si="352"/>
        <v>3</v>
      </c>
      <c r="G3724" s="595">
        <f t="shared" si="353"/>
        <v>4</v>
      </c>
      <c r="H3724" s="590">
        <f>CHOOSE('Output Sheet'!$B$4,'8760 Data'!J3724,'8760 Data'!K3724,'8760 Data'!L3724,'8760 Data'!M3724,'8760 Data'!N3724,'8760 Data'!O3724,'8760 Data'!P3724,'8760 Data'!Q3724,'8760 Data'!R3724,'8760 Data'!S3724,'8760 Data'!T3724,'8760 Data'!U3724)</f>
        <v>0</v>
      </c>
      <c r="I3724" s="591" t="e">
        <f>H3724/'Output Sheet'!$B$8</f>
        <v>#DIV/0!</v>
      </c>
      <c r="J3724" s="596"/>
      <c r="K3724" s="560"/>
      <c r="L3724" s="560"/>
      <c r="M3724" s="560"/>
      <c r="N3724" s="560"/>
      <c r="O3724" s="560"/>
      <c r="P3724" s="560"/>
      <c r="Q3724" s="560"/>
      <c r="R3724" s="560"/>
      <c r="S3724" s="560"/>
      <c r="T3724" s="560"/>
      <c r="U3724" s="560"/>
    </row>
    <row r="3725" spans="1:21">
      <c r="A3725" s="593">
        <f t="shared" si="348"/>
        <v>41430</v>
      </c>
      <c r="B3725" s="594">
        <v>41430.166882060184</v>
      </c>
      <c r="C3725" s="560">
        <f t="shared" si="349"/>
        <v>2013</v>
      </c>
      <c r="D3725" s="560">
        <f t="shared" si="350"/>
        <v>6</v>
      </c>
      <c r="E3725" s="560">
        <f t="shared" si="351"/>
        <v>5</v>
      </c>
      <c r="F3725" s="560">
        <f t="shared" si="352"/>
        <v>4</v>
      </c>
      <c r="G3725" s="595">
        <f t="shared" si="353"/>
        <v>4</v>
      </c>
      <c r="H3725" s="590">
        <f>CHOOSE('Output Sheet'!$B$4,'8760 Data'!J3725,'8760 Data'!K3725,'8760 Data'!L3725,'8760 Data'!M3725,'8760 Data'!N3725,'8760 Data'!O3725,'8760 Data'!P3725,'8760 Data'!Q3725,'8760 Data'!R3725,'8760 Data'!S3725,'8760 Data'!T3725,'8760 Data'!U3725)</f>
        <v>0</v>
      </c>
      <c r="I3725" s="591" t="e">
        <f>H3725/'Output Sheet'!$B$8</f>
        <v>#DIV/0!</v>
      </c>
      <c r="J3725" s="596"/>
      <c r="K3725" s="560"/>
      <c r="L3725" s="560"/>
      <c r="M3725" s="560"/>
      <c r="N3725" s="560"/>
      <c r="O3725" s="560"/>
      <c r="P3725" s="560"/>
      <c r="Q3725" s="560"/>
      <c r="R3725" s="560"/>
      <c r="S3725" s="560"/>
      <c r="T3725" s="560"/>
      <c r="U3725" s="560"/>
    </row>
    <row r="3726" spans="1:21">
      <c r="A3726" s="593">
        <f t="shared" si="348"/>
        <v>41430</v>
      </c>
      <c r="B3726" s="594">
        <v>41430.208548784722</v>
      </c>
      <c r="C3726" s="560">
        <f t="shared" si="349"/>
        <v>2013</v>
      </c>
      <c r="D3726" s="560">
        <f t="shared" si="350"/>
        <v>6</v>
      </c>
      <c r="E3726" s="560">
        <f t="shared" si="351"/>
        <v>5</v>
      </c>
      <c r="F3726" s="560">
        <f t="shared" si="352"/>
        <v>5</v>
      </c>
      <c r="G3726" s="595">
        <f t="shared" si="353"/>
        <v>4</v>
      </c>
      <c r="H3726" s="590">
        <f>CHOOSE('Output Sheet'!$B$4,'8760 Data'!J3726,'8760 Data'!K3726,'8760 Data'!L3726,'8760 Data'!M3726,'8760 Data'!N3726,'8760 Data'!O3726,'8760 Data'!P3726,'8760 Data'!Q3726,'8760 Data'!R3726,'8760 Data'!S3726,'8760 Data'!T3726,'8760 Data'!U3726)</f>
        <v>0</v>
      </c>
      <c r="I3726" s="591" t="e">
        <f>H3726/'Output Sheet'!$B$8</f>
        <v>#DIV/0!</v>
      </c>
      <c r="J3726" s="596"/>
      <c r="K3726" s="560"/>
      <c r="L3726" s="560"/>
      <c r="M3726" s="560"/>
      <c r="N3726" s="560"/>
      <c r="O3726" s="560"/>
      <c r="P3726" s="560"/>
      <c r="Q3726" s="560"/>
      <c r="R3726" s="560"/>
      <c r="S3726" s="560"/>
      <c r="T3726" s="560"/>
      <c r="U3726" s="560"/>
    </row>
    <row r="3727" spans="1:21">
      <c r="A3727" s="593">
        <f t="shared" si="348"/>
        <v>41430</v>
      </c>
      <c r="B3727" s="594">
        <v>41430.250215509259</v>
      </c>
      <c r="C3727" s="560">
        <f t="shared" si="349"/>
        <v>2013</v>
      </c>
      <c r="D3727" s="560">
        <f t="shared" si="350"/>
        <v>6</v>
      </c>
      <c r="E3727" s="560">
        <f t="shared" si="351"/>
        <v>5</v>
      </c>
      <c r="F3727" s="560">
        <f t="shared" si="352"/>
        <v>6</v>
      </c>
      <c r="G3727" s="595">
        <f t="shared" si="353"/>
        <v>4</v>
      </c>
      <c r="H3727" s="590">
        <f>CHOOSE('Output Sheet'!$B$4,'8760 Data'!J3727,'8760 Data'!K3727,'8760 Data'!L3727,'8760 Data'!M3727,'8760 Data'!N3727,'8760 Data'!O3727,'8760 Data'!P3727,'8760 Data'!Q3727,'8760 Data'!R3727,'8760 Data'!S3727,'8760 Data'!T3727,'8760 Data'!U3727)</f>
        <v>0</v>
      </c>
      <c r="I3727" s="591" t="e">
        <f>H3727/'Output Sheet'!$B$8</f>
        <v>#DIV/0!</v>
      </c>
      <c r="J3727" s="596"/>
      <c r="K3727" s="560"/>
      <c r="L3727" s="560"/>
      <c r="M3727" s="560"/>
      <c r="N3727" s="560"/>
      <c r="O3727" s="560"/>
      <c r="P3727" s="560"/>
      <c r="Q3727" s="560"/>
      <c r="R3727" s="560"/>
      <c r="S3727" s="560"/>
      <c r="T3727" s="560"/>
      <c r="U3727" s="560"/>
    </row>
    <row r="3728" spans="1:21">
      <c r="A3728" s="593">
        <f t="shared" si="348"/>
        <v>41430</v>
      </c>
      <c r="B3728" s="594">
        <v>41430.291882233796</v>
      </c>
      <c r="C3728" s="560">
        <f t="shared" si="349"/>
        <v>2013</v>
      </c>
      <c r="D3728" s="560">
        <f t="shared" si="350"/>
        <v>6</v>
      </c>
      <c r="E3728" s="560">
        <f t="shared" si="351"/>
        <v>5</v>
      </c>
      <c r="F3728" s="560">
        <f t="shared" si="352"/>
        <v>7</v>
      </c>
      <c r="G3728" s="595">
        <f t="shared" si="353"/>
        <v>4</v>
      </c>
      <c r="H3728" s="590">
        <f>CHOOSE('Output Sheet'!$B$4,'8760 Data'!J3728,'8760 Data'!K3728,'8760 Data'!L3728,'8760 Data'!M3728,'8760 Data'!N3728,'8760 Data'!O3728,'8760 Data'!P3728,'8760 Data'!Q3728,'8760 Data'!R3728,'8760 Data'!S3728,'8760 Data'!T3728,'8760 Data'!U3728)</f>
        <v>0</v>
      </c>
      <c r="I3728" s="591" t="e">
        <f>H3728/'Output Sheet'!$B$8</f>
        <v>#DIV/0!</v>
      </c>
      <c r="J3728" s="596"/>
      <c r="K3728" s="560"/>
      <c r="L3728" s="560"/>
      <c r="M3728" s="560"/>
      <c r="N3728" s="560"/>
      <c r="O3728" s="560"/>
      <c r="P3728" s="560"/>
      <c r="Q3728" s="560"/>
      <c r="R3728" s="560"/>
      <c r="S3728" s="560"/>
      <c r="T3728" s="560"/>
      <c r="U3728" s="560"/>
    </row>
    <row r="3729" spans="1:21">
      <c r="A3729" s="593">
        <f t="shared" si="348"/>
        <v>41430</v>
      </c>
      <c r="B3729" s="594">
        <v>41430.333548958333</v>
      </c>
      <c r="C3729" s="560">
        <f t="shared" si="349"/>
        <v>2013</v>
      </c>
      <c r="D3729" s="560">
        <f t="shared" si="350"/>
        <v>6</v>
      </c>
      <c r="E3729" s="560">
        <f t="shared" si="351"/>
        <v>5</v>
      </c>
      <c r="F3729" s="560">
        <f t="shared" si="352"/>
        <v>8</v>
      </c>
      <c r="G3729" s="595">
        <f t="shared" si="353"/>
        <v>4</v>
      </c>
      <c r="H3729" s="590">
        <f>CHOOSE('Output Sheet'!$B$4,'8760 Data'!J3729,'8760 Data'!K3729,'8760 Data'!L3729,'8760 Data'!M3729,'8760 Data'!N3729,'8760 Data'!O3729,'8760 Data'!P3729,'8760 Data'!Q3729,'8760 Data'!R3729,'8760 Data'!S3729,'8760 Data'!T3729,'8760 Data'!U3729)</f>
        <v>0</v>
      </c>
      <c r="I3729" s="591" t="e">
        <f>H3729/'Output Sheet'!$B$8</f>
        <v>#DIV/0!</v>
      </c>
      <c r="J3729" s="596"/>
      <c r="K3729" s="560"/>
      <c r="L3729" s="560"/>
      <c r="M3729" s="560"/>
      <c r="N3729" s="560"/>
      <c r="O3729" s="560"/>
      <c r="P3729" s="560"/>
      <c r="Q3729" s="560"/>
      <c r="R3729" s="560"/>
      <c r="S3729" s="560"/>
      <c r="T3729" s="560"/>
      <c r="U3729" s="560"/>
    </row>
    <row r="3730" spans="1:21">
      <c r="A3730" s="593">
        <f t="shared" si="348"/>
        <v>41430</v>
      </c>
      <c r="B3730" s="594">
        <v>41430.37521568287</v>
      </c>
      <c r="C3730" s="560">
        <f t="shared" si="349"/>
        <v>2013</v>
      </c>
      <c r="D3730" s="560">
        <f t="shared" si="350"/>
        <v>6</v>
      </c>
      <c r="E3730" s="560">
        <f t="shared" si="351"/>
        <v>5</v>
      </c>
      <c r="F3730" s="560">
        <f t="shared" si="352"/>
        <v>9</v>
      </c>
      <c r="G3730" s="595">
        <f t="shared" si="353"/>
        <v>4</v>
      </c>
      <c r="H3730" s="590">
        <f>CHOOSE('Output Sheet'!$B$4,'8760 Data'!J3730,'8760 Data'!K3730,'8760 Data'!L3730,'8760 Data'!M3730,'8760 Data'!N3730,'8760 Data'!O3730,'8760 Data'!P3730,'8760 Data'!Q3730,'8760 Data'!R3730,'8760 Data'!S3730,'8760 Data'!T3730,'8760 Data'!U3730)</f>
        <v>0</v>
      </c>
      <c r="I3730" s="591" t="e">
        <f>H3730/'Output Sheet'!$B$8</f>
        <v>#DIV/0!</v>
      </c>
      <c r="J3730" s="596"/>
      <c r="K3730" s="560"/>
      <c r="L3730" s="560"/>
      <c r="M3730" s="560"/>
      <c r="N3730" s="560"/>
      <c r="O3730" s="560"/>
      <c r="P3730" s="560"/>
      <c r="Q3730" s="560"/>
      <c r="R3730" s="560"/>
      <c r="S3730" s="560"/>
      <c r="T3730" s="560"/>
      <c r="U3730" s="560"/>
    </row>
    <row r="3731" spans="1:21">
      <c r="A3731" s="593">
        <f t="shared" si="348"/>
        <v>41430</v>
      </c>
      <c r="B3731" s="594">
        <v>41430.416882407408</v>
      </c>
      <c r="C3731" s="560">
        <f t="shared" si="349"/>
        <v>2013</v>
      </c>
      <c r="D3731" s="560">
        <f t="shared" si="350"/>
        <v>6</v>
      </c>
      <c r="E3731" s="560">
        <f t="shared" si="351"/>
        <v>5</v>
      </c>
      <c r="F3731" s="560">
        <f t="shared" si="352"/>
        <v>10</v>
      </c>
      <c r="G3731" s="595">
        <f t="shared" si="353"/>
        <v>4</v>
      </c>
      <c r="H3731" s="590">
        <f>CHOOSE('Output Sheet'!$B$4,'8760 Data'!J3731,'8760 Data'!K3731,'8760 Data'!L3731,'8760 Data'!M3731,'8760 Data'!N3731,'8760 Data'!O3731,'8760 Data'!P3731,'8760 Data'!Q3731,'8760 Data'!R3731,'8760 Data'!S3731,'8760 Data'!T3731,'8760 Data'!U3731)</f>
        <v>0</v>
      </c>
      <c r="I3731" s="591" t="e">
        <f>H3731/'Output Sheet'!$B$8</f>
        <v>#DIV/0!</v>
      </c>
      <c r="J3731" s="596"/>
      <c r="K3731" s="560"/>
      <c r="L3731" s="560"/>
      <c r="M3731" s="560"/>
      <c r="N3731" s="560"/>
      <c r="O3731" s="560"/>
      <c r="P3731" s="560"/>
      <c r="Q3731" s="560"/>
      <c r="R3731" s="560"/>
      <c r="S3731" s="560"/>
      <c r="T3731" s="560"/>
      <c r="U3731" s="560"/>
    </row>
    <row r="3732" spans="1:21">
      <c r="A3732" s="593">
        <f t="shared" si="348"/>
        <v>41430</v>
      </c>
      <c r="B3732" s="594">
        <v>41430.458549131945</v>
      </c>
      <c r="C3732" s="560">
        <f t="shared" si="349"/>
        <v>2013</v>
      </c>
      <c r="D3732" s="560">
        <f t="shared" si="350"/>
        <v>6</v>
      </c>
      <c r="E3732" s="560">
        <f t="shared" si="351"/>
        <v>5</v>
      </c>
      <c r="F3732" s="560">
        <f t="shared" si="352"/>
        <v>11</v>
      </c>
      <c r="G3732" s="595">
        <f t="shared" si="353"/>
        <v>4</v>
      </c>
      <c r="H3732" s="590">
        <f>CHOOSE('Output Sheet'!$B$4,'8760 Data'!J3732,'8760 Data'!K3732,'8760 Data'!L3732,'8760 Data'!M3732,'8760 Data'!N3732,'8760 Data'!O3732,'8760 Data'!P3732,'8760 Data'!Q3732,'8760 Data'!R3732,'8760 Data'!S3732,'8760 Data'!T3732,'8760 Data'!U3732)</f>
        <v>0</v>
      </c>
      <c r="I3732" s="591" t="e">
        <f>H3732/'Output Sheet'!$B$8</f>
        <v>#DIV/0!</v>
      </c>
      <c r="J3732" s="596"/>
      <c r="K3732" s="560"/>
      <c r="L3732" s="560"/>
      <c r="M3732" s="560"/>
      <c r="N3732" s="560"/>
      <c r="O3732" s="560"/>
      <c r="P3732" s="560"/>
      <c r="Q3732" s="560"/>
      <c r="R3732" s="560"/>
      <c r="S3732" s="560"/>
      <c r="T3732" s="560"/>
      <c r="U3732" s="560"/>
    </row>
    <row r="3733" spans="1:21">
      <c r="A3733" s="593">
        <f t="shared" si="348"/>
        <v>41430</v>
      </c>
      <c r="B3733" s="594">
        <v>41430.500215856482</v>
      </c>
      <c r="C3733" s="560">
        <f t="shared" si="349"/>
        <v>2013</v>
      </c>
      <c r="D3733" s="560">
        <f t="shared" si="350"/>
        <v>6</v>
      </c>
      <c r="E3733" s="560">
        <f t="shared" si="351"/>
        <v>5</v>
      </c>
      <c r="F3733" s="560">
        <f t="shared" si="352"/>
        <v>12</v>
      </c>
      <c r="G3733" s="595">
        <f t="shared" si="353"/>
        <v>4</v>
      </c>
      <c r="H3733" s="590">
        <f>CHOOSE('Output Sheet'!$B$4,'8760 Data'!J3733,'8760 Data'!K3733,'8760 Data'!L3733,'8760 Data'!M3733,'8760 Data'!N3733,'8760 Data'!O3733,'8760 Data'!P3733,'8760 Data'!Q3733,'8760 Data'!R3733,'8760 Data'!S3733,'8760 Data'!T3733,'8760 Data'!U3733)</f>
        <v>0</v>
      </c>
      <c r="I3733" s="591" t="e">
        <f>H3733/'Output Sheet'!$B$8</f>
        <v>#DIV/0!</v>
      </c>
      <c r="J3733" s="596"/>
      <c r="K3733" s="560"/>
      <c r="L3733" s="560"/>
      <c r="M3733" s="560"/>
      <c r="N3733" s="560"/>
      <c r="O3733" s="560"/>
      <c r="P3733" s="560"/>
      <c r="Q3733" s="560"/>
      <c r="R3733" s="560"/>
      <c r="S3733" s="560"/>
      <c r="T3733" s="560"/>
      <c r="U3733" s="560"/>
    </row>
    <row r="3734" spans="1:21">
      <c r="A3734" s="593">
        <f t="shared" si="348"/>
        <v>41430</v>
      </c>
      <c r="B3734" s="594">
        <v>41430.541882581019</v>
      </c>
      <c r="C3734" s="560">
        <f t="shared" si="349"/>
        <v>2013</v>
      </c>
      <c r="D3734" s="560">
        <f t="shared" si="350"/>
        <v>6</v>
      </c>
      <c r="E3734" s="560">
        <f t="shared" si="351"/>
        <v>5</v>
      </c>
      <c r="F3734" s="560">
        <f t="shared" si="352"/>
        <v>13</v>
      </c>
      <c r="G3734" s="595">
        <f t="shared" si="353"/>
        <v>4</v>
      </c>
      <c r="H3734" s="590">
        <f>CHOOSE('Output Sheet'!$B$4,'8760 Data'!J3734,'8760 Data'!K3734,'8760 Data'!L3734,'8760 Data'!M3734,'8760 Data'!N3734,'8760 Data'!O3734,'8760 Data'!P3734,'8760 Data'!Q3734,'8760 Data'!R3734,'8760 Data'!S3734,'8760 Data'!T3734,'8760 Data'!U3734)</f>
        <v>0</v>
      </c>
      <c r="I3734" s="591" t="e">
        <f>H3734/'Output Sheet'!$B$8</f>
        <v>#DIV/0!</v>
      </c>
      <c r="J3734" s="596"/>
      <c r="K3734" s="560"/>
      <c r="L3734" s="560"/>
      <c r="M3734" s="560"/>
      <c r="N3734" s="560"/>
      <c r="O3734" s="560"/>
      <c r="P3734" s="560"/>
      <c r="Q3734" s="560"/>
      <c r="R3734" s="560"/>
      <c r="S3734" s="560"/>
      <c r="T3734" s="560"/>
      <c r="U3734" s="560"/>
    </row>
    <row r="3735" spans="1:21">
      <c r="A3735" s="593">
        <f t="shared" si="348"/>
        <v>41430</v>
      </c>
      <c r="B3735" s="594">
        <v>41430.583549305557</v>
      </c>
      <c r="C3735" s="560">
        <f t="shared" si="349"/>
        <v>2013</v>
      </c>
      <c r="D3735" s="560">
        <f t="shared" si="350"/>
        <v>6</v>
      </c>
      <c r="E3735" s="560">
        <f t="shared" si="351"/>
        <v>5</v>
      </c>
      <c r="F3735" s="560">
        <f t="shared" si="352"/>
        <v>14</v>
      </c>
      <c r="G3735" s="595">
        <f t="shared" si="353"/>
        <v>4</v>
      </c>
      <c r="H3735" s="590">
        <f>CHOOSE('Output Sheet'!$B$4,'8760 Data'!J3735,'8760 Data'!K3735,'8760 Data'!L3735,'8760 Data'!M3735,'8760 Data'!N3735,'8760 Data'!O3735,'8760 Data'!P3735,'8760 Data'!Q3735,'8760 Data'!R3735,'8760 Data'!S3735,'8760 Data'!T3735,'8760 Data'!U3735)</f>
        <v>0</v>
      </c>
      <c r="I3735" s="591" t="e">
        <f>H3735/'Output Sheet'!$B$8</f>
        <v>#DIV/0!</v>
      </c>
      <c r="J3735" s="596"/>
      <c r="K3735" s="560"/>
      <c r="L3735" s="560"/>
      <c r="M3735" s="560"/>
      <c r="N3735" s="560"/>
      <c r="O3735" s="560"/>
      <c r="P3735" s="560"/>
      <c r="Q3735" s="560"/>
      <c r="R3735" s="560"/>
      <c r="S3735" s="560"/>
      <c r="T3735" s="560"/>
      <c r="U3735" s="560"/>
    </row>
    <row r="3736" spans="1:21">
      <c r="A3736" s="593">
        <f t="shared" si="348"/>
        <v>41430</v>
      </c>
      <c r="B3736" s="594">
        <v>41430.625216030094</v>
      </c>
      <c r="C3736" s="560">
        <f t="shared" si="349"/>
        <v>2013</v>
      </c>
      <c r="D3736" s="560">
        <f t="shared" si="350"/>
        <v>6</v>
      </c>
      <c r="E3736" s="560">
        <f t="shared" si="351"/>
        <v>5</v>
      </c>
      <c r="F3736" s="560">
        <f t="shared" si="352"/>
        <v>15</v>
      </c>
      <c r="G3736" s="595">
        <f t="shared" si="353"/>
        <v>4</v>
      </c>
      <c r="H3736" s="590">
        <f>CHOOSE('Output Sheet'!$B$4,'8760 Data'!J3736,'8760 Data'!K3736,'8760 Data'!L3736,'8760 Data'!M3736,'8760 Data'!N3736,'8760 Data'!O3736,'8760 Data'!P3736,'8760 Data'!Q3736,'8760 Data'!R3736,'8760 Data'!S3736,'8760 Data'!T3736,'8760 Data'!U3736)</f>
        <v>0</v>
      </c>
      <c r="I3736" s="591" t="e">
        <f>H3736/'Output Sheet'!$B$8</f>
        <v>#DIV/0!</v>
      </c>
      <c r="J3736" s="596"/>
      <c r="K3736" s="560"/>
      <c r="L3736" s="560"/>
      <c r="M3736" s="560"/>
      <c r="N3736" s="560"/>
      <c r="O3736" s="560"/>
      <c r="P3736" s="560"/>
      <c r="Q3736" s="560"/>
      <c r="R3736" s="560"/>
      <c r="S3736" s="560"/>
      <c r="T3736" s="560"/>
      <c r="U3736" s="560"/>
    </row>
    <row r="3737" spans="1:21">
      <c r="A3737" s="593">
        <f t="shared" si="348"/>
        <v>41430</v>
      </c>
      <c r="B3737" s="594">
        <v>41430.666882754631</v>
      </c>
      <c r="C3737" s="560">
        <f t="shared" si="349"/>
        <v>2013</v>
      </c>
      <c r="D3737" s="560">
        <f t="shared" si="350"/>
        <v>6</v>
      </c>
      <c r="E3737" s="560">
        <f t="shared" si="351"/>
        <v>5</v>
      </c>
      <c r="F3737" s="560">
        <f t="shared" si="352"/>
        <v>16</v>
      </c>
      <c r="G3737" s="595">
        <f t="shared" si="353"/>
        <v>4</v>
      </c>
      <c r="H3737" s="590">
        <f>CHOOSE('Output Sheet'!$B$4,'8760 Data'!J3737,'8760 Data'!K3737,'8760 Data'!L3737,'8760 Data'!M3737,'8760 Data'!N3737,'8760 Data'!O3737,'8760 Data'!P3737,'8760 Data'!Q3737,'8760 Data'!R3737,'8760 Data'!S3737,'8760 Data'!T3737,'8760 Data'!U3737)</f>
        <v>0</v>
      </c>
      <c r="I3737" s="591" t="e">
        <f>H3737/'Output Sheet'!$B$8</f>
        <v>#DIV/0!</v>
      </c>
      <c r="J3737" s="596"/>
      <c r="K3737" s="560"/>
      <c r="L3737" s="560"/>
      <c r="M3737" s="560"/>
      <c r="N3737" s="560"/>
      <c r="O3737" s="560"/>
      <c r="P3737" s="560"/>
      <c r="Q3737" s="560"/>
      <c r="R3737" s="560"/>
      <c r="S3737" s="560"/>
      <c r="T3737" s="560"/>
      <c r="U3737" s="560"/>
    </row>
    <row r="3738" spans="1:21">
      <c r="A3738" s="593">
        <f t="shared" si="348"/>
        <v>41430</v>
      </c>
      <c r="B3738" s="594">
        <v>41430.708549479168</v>
      </c>
      <c r="C3738" s="560">
        <f t="shared" si="349"/>
        <v>2013</v>
      </c>
      <c r="D3738" s="560">
        <f t="shared" si="350"/>
        <v>6</v>
      </c>
      <c r="E3738" s="560">
        <f t="shared" si="351"/>
        <v>5</v>
      </c>
      <c r="F3738" s="560">
        <f t="shared" si="352"/>
        <v>17</v>
      </c>
      <c r="G3738" s="595">
        <f t="shared" si="353"/>
        <v>4</v>
      </c>
      <c r="H3738" s="590">
        <f>CHOOSE('Output Sheet'!$B$4,'8760 Data'!J3738,'8760 Data'!K3738,'8760 Data'!L3738,'8760 Data'!M3738,'8760 Data'!N3738,'8760 Data'!O3738,'8760 Data'!P3738,'8760 Data'!Q3738,'8760 Data'!R3738,'8760 Data'!S3738,'8760 Data'!T3738,'8760 Data'!U3738)</f>
        <v>0</v>
      </c>
      <c r="I3738" s="591" t="e">
        <f>H3738/'Output Sheet'!$B$8</f>
        <v>#DIV/0!</v>
      </c>
      <c r="J3738" s="596"/>
      <c r="K3738" s="560"/>
      <c r="L3738" s="560"/>
      <c r="M3738" s="560"/>
      <c r="N3738" s="560"/>
      <c r="O3738" s="560"/>
      <c r="P3738" s="560"/>
      <c r="Q3738" s="560"/>
      <c r="R3738" s="560"/>
      <c r="S3738" s="560"/>
      <c r="T3738" s="560"/>
      <c r="U3738" s="560"/>
    </row>
    <row r="3739" spans="1:21">
      <c r="A3739" s="593">
        <f t="shared" si="348"/>
        <v>41430</v>
      </c>
      <c r="B3739" s="594">
        <v>41430.750216203705</v>
      </c>
      <c r="C3739" s="560">
        <f t="shared" si="349"/>
        <v>2013</v>
      </c>
      <c r="D3739" s="560">
        <f t="shared" si="350"/>
        <v>6</v>
      </c>
      <c r="E3739" s="560">
        <f t="shared" si="351"/>
        <v>5</v>
      </c>
      <c r="F3739" s="560">
        <f t="shared" si="352"/>
        <v>18</v>
      </c>
      <c r="G3739" s="595">
        <f t="shared" si="353"/>
        <v>4</v>
      </c>
      <c r="H3739" s="590">
        <f>CHOOSE('Output Sheet'!$B$4,'8760 Data'!J3739,'8760 Data'!K3739,'8760 Data'!L3739,'8760 Data'!M3739,'8760 Data'!N3739,'8760 Data'!O3739,'8760 Data'!P3739,'8760 Data'!Q3739,'8760 Data'!R3739,'8760 Data'!S3739,'8760 Data'!T3739,'8760 Data'!U3739)</f>
        <v>0</v>
      </c>
      <c r="I3739" s="591" t="e">
        <f>H3739/'Output Sheet'!$B$8</f>
        <v>#DIV/0!</v>
      </c>
      <c r="J3739" s="596"/>
      <c r="K3739" s="560"/>
      <c r="L3739" s="560"/>
      <c r="M3739" s="560"/>
      <c r="N3739" s="560"/>
      <c r="O3739" s="560"/>
      <c r="P3739" s="560"/>
      <c r="Q3739" s="560"/>
      <c r="R3739" s="560"/>
      <c r="S3739" s="560"/>
      <c r="T3739" s="560"/>
      <c r="U3739" s="560"/>
    </row>
    <row r="3740" spans="1:21">
      <c r="A3740" s="593">
        <f t="shared" si="348"/>
        <v>41430</v>
      </c>
      <c r="B3740" s="594">
        <v>41430.791882928243</v>
      </c>
      <c r="C3740" s="560">
        <f t="shared" si="349"/>
        <v>2013</v>
      </c>
      <c r="D3740" s="560">
        <f t="shared" si="350"/>
        <v>6</v>
      </c>
      <c r="E3740" s="560">
        <f t="shared" si="351"/>
        <v>5</v>
      </c>
      <c r="F3740" s="560">
        <f t="shared" si="352"/>
        <v>19</v>
      </c>
      <c r="G3740" s="595">
        <f t="shared" si="353"/>
        <v>4</v>
      </c>
      <c r="H3740" s="590">
        <f>CHOOSE('Output Sheet'!$B$4,'8760 Data'!J3740,'8760 Data'!K3740,'8760 Data'!L3740,'8760 Data'!M3740,'8760 Data'!N3740,'8760 Data'!O3740,'8760 Data'!P3740,'8760 Data'!Q3740,'8760 Data'!R3740,'8760 Data'!S3740,'8760 Data'!T3740,'8760 Data'!U3740)</f>
        <v>0</v>
      </c>
      <c r="I3740" s="591" t="e">
        <f>H3740/'Output Sheet'!$B$8</f>
        <v>#DIV/0!</v>
      </c>
      <c r="J3740" s="596"/>
      <c r="K3740" s="560"/>
      <c r="L3740" s="560"/>
      <c r="M3740" s="560"/>
      <c r="N3740" s="560"/>
      <c r="O3740" s="560"/>
      <c r="P3740" s="560"/>
      <c r="Q3740" s="560"/>
      <c r="R3740" s="560"/>
      <c r="S3740" s="560"/>
      <c r="T3740" s="560"/>
      <c r="U3740" s="560"/>
    </row>
    <row r="3741" spans="1:21">
      <c r="A3741" s="593">
        <f t="shared" si="348"/>
        <v>41430</v>
      </c>
      <c r="B3741" s="594">
        <v>41430.83354965278</v>
      </c>
      <c r="C3741" s="560">
        <f t="shared" si="349"/>
        <v>2013</v>
      </c>
      <c r="D3741" s="560">
        <f t="shared" si="350"/>
        <v>6</v>
      </c>
      <c r="E3741" s="560">
        <f t="shared" si="351"/>
        <v>5</v>
      </c>
      <c r="F3741" s="560">
        <f t="shared" si="352"/>
        <v>20</v>
      </c>
      <c r="G3741" s="595">
        <f t="shared" si="353"/>
        <v>4</v>
      </c>
      <c r="H3741" s="590">
        <f>CHOOSE('Output Sheet'!$B$4,'8760 Data'!J3741,'8760 Data'!K3741,'8760 Data'!L3741,'8760 Data'!M3741,'8760 Data'!N3741,'8760 Data'!O3741,'8760 Data'!P3741,'8760 Data'!Q3741,'8760 Data'!R3741,'8760 Data'!S3741,'8760 Data'!T3741,'8760 Data'!U3741)</f>
        <v>0</v>
      </c>
      <c r="I3741" s="591" t="e">
        <f>H3741/'Output Sheet'!$B$8</f>
        <v>#DIV/0!</v>
      </c>
      <c r="J3741" s="596"/>
      <c r="K3741" s="560"/>
      <c r="L3741" s="560"/>
      <c r="M3741" s="560"/>
      <c r="N3741" s="560"/>
      <c r="O3741" s="560"/>
      <c r="P3741" s="560"/>
      <c r="Q3741" s="560"/>
      <c r="R3741" s="560"/>
      <c r="S3741" s="560"/>
      <c r="T3741" s="560"/>
      <c r="U3741" s="560"/>
    </row>
    <row r="3742" spans="1:21">
      <c r="A3742" s="593">
        <f t="shared" si="348"/>
        <v>41430</v>
      </c>
      <c r="B3742" s="594">
        <v>41430.875216377317</v>
      </c>
      <c r="C3742" s="560">
        <f t="shared" si="349"/>
        <v>2013</v>
      </c>
      <c r="D3742" s="560">
        <f t="shared" si="350"/>
        <v>6</v>
      </c>
      <c r="E3742" s="560">
        <f t="shared" si="351"/>
        <v>5</v>
      </c>
      <c r="F3742" s="560">
        <f t="shared" si="352"/>
        <v>21</v>
      </c>
      <c r="G3742" s="595">
        <f t="shared" si="353"/>
        <v>4</v>
      </c>
      <c r="H3742" s="590">
        <f>CHOOSE('Output Sheet'!$B$4,'8760 Data'!J3742,'8760 Data'!K3742,'8760 Data'!L3742,'8760 Data'!M3742,'8760 Data'!N3742,'8760 Data'!O3742,'8760 Data'!P3742,'8760 Data'!Q3742,'8760 Data'!R3742,'8760 Data'!S3742,'8760 Data'!T3742,'8760 Data'!U3742)</f>
        <v>0</v>
      </c>
      <c r="I3742" s="591" t="e">
        <f>H3742/'Output Sheet'!$B$8</f>
        <v>#DIV/0!</v>
      </c>
      <c r="J3742" s="596"/>
      <c r="K3742" s="560"/>
      <c r="L3742" s="560"/>
      <c r="M3742" s="560"/>
      <c r="N3742" s="560"/>
      <c r="O3742" s="560"/>
      <c r="P3742" s="560"/>
      <c r="Q3742" s="560"/>
      <c r="R3742" s="560"/>
      <c r="S3742" s="560"/>
      <c r="T3742" s="560"/>
      <c r="U3742" s="560"/>
    </row>
    <row r="3743" spans="1:21">
      <c r="A3743" s="593">
        <f t="shared" si="348"/>
        <v>41430</v>
      </c>
      <c r="B3743" s="594">
        <v>41430.916883101854</v>
      </c>
      <c r="C3743" s="560">
        <f t="shared" si="349"/>
        <v>2013</v>
      </c>
      <c r="D3743" s="560">
        <f t="shared" si="350"/>
        <v>6</v>
      </c>
      <c r="E3743" s="560">
        <f t="shared" si="351"/>
        <v>5</v>
      </c>
      <c r="F3743" s="560">
        <f t="shared" si="352"/>
        <v>22</v>
      </c>
      <c r="G3743" s="595">
        <f t="shared" si="353"/>
        <v>4</v>
      </c>
      <c r="H3743" s="590">
        <f>CHOOSE('Output Sheet'!$B$4,'8760 Data'!J3743,'8760 Data'!K3743,'8760 Data'!L3743,'8760 Data'!M3743,'8760 Data'!N3743,'8760 Data'!O3743,'8760 Data'!P3743,'8760 Data'!Q3743,'8760 Data'!R3743,'8760 Data'!S3743,'8760 Data'!T3743,'8760 Data'!U3743)</f>
        <v>0</v>
      </c>
      <c r="I3743" s="591" t="e">
        <f>H3743/'Output Sheet'!$B$8</f>
        <v>#DIV/0!</v>
      </c>
      <c r="J3743" s="596"/>
      <c r="K3743" s="560"/>
      <c r="L3743" s="560"/>
      <c r="M3743" s="560"/>
      <c r="N3743" s="560"/>
      <c r="O3743" s="560"/>
      <c r="P3743" s="560"/>
      <c r="Q3743" s="560"/>
      <c r="R3743" s="560"/>
      <c r="S3743" s="560"/>
      <c r="T3743" s="560"/>
      <c r="U3743" s="560"/>
    </row>
    <row r="3744" spans="1:21">
      <c r="A3744" s="593">
        <f t="shared" si="348"/>
        <v>41430</v>
      </c>
      <c r="B3744" s="594">
        <v>41430.958549826391</v>
      </c>
      <c r="C3744" s="560">
        <f t="shared" si="349"/>
        <v>2013</v>
      </c>
      <c r="D3744" s="560">
        <f t="shared" si="350"/>
        <v>6</v>
      </c>
      <c r="E3744" s="560">
        <f t="shared" si="351"/>
        <v>5</v>
      </c>
      <c r="F3744" s="560">
        <f t="shared" si="352"/>
        <v>23</v>
      </c>
      <c r="G3744" s="595">
        <f t="shared" si="353"/>
        <v>4</v>
      </c>
      <c r="H3744" s="590">
        <f>CHOOSE('Output Sheet'!$B$4,'8760 Data'!J3744,'8760 Data'!K3744,'8760 Data'!L3744,'8760 Data'!M3744,'8760 Data'!N3744,'8760 Data'!O3744,'8760 Data'!P3744,'8760 Data'!Q3744,'8760 Data'!R3744,'8760 Data'!S3744,'8760 Data'!T3744,'8760 Data'!U3744)</f>
        <v>0</v>
      </c>
      <c r="I3744" s="591" t="e">
        <f>H3744/'Output Sheet'!$B$8</f>
        <v>#DIV/0!</v>
      </c>
      <c r="J3744" s="596"/>
      <c r="K3744" s="560"/>
      <c r="L3744" s="560"/>
      <c r="M3744" s="560"/>
      <c r="N3744" s="560"/>
      <c r="O3744" s="560"/>
      <c r="P3744" s="560"/>
      <c r="Q3744" s="560"/>
      <c r="R3744" s="560"/>
      <c r="S3744" s="560"/>
      <c r="T3744" s="560"/>
      <c r="U3744" s="560"/>
    </row>
    <row r="3745" spans="1:21">
      <c r="A3745" s="593">
        <f t="shared" si="348"/>
        <v>41431</v>
      </c>
      <c r="B3745" s="594">
        <v>41431.000216550929</v>
      </c>
      <c r="C3745" s="560">
        <f t="shared" si="349"/>
        <v>2013</v>
      </c>
      <c r="D3745" s="560">
        <f t="shared" si="350"/>
        <v>6</v>
      </c>
      <c r="E3745" s="560">
        <f t="shared" si="351"/>
        <v>6</v>
      </c>
      <c r="F3745" s="560">
        <f t="shared" si="352"/>
        <v>24</v>
      </c>
      <c r="G3745" s="595">
        <f t="shared" si="353"/>
        <v>5</v>
      </c>
      <c r="H3745" s="590">
        <f>CHOOSE('Output Sheet'!$B$4,'8760 Data'!J3745,'8760 Data'!K3745,'8760 Data'!L3745,'8760 Data'!M3745,'8760 Data'!N3745,'8760 Data'!O3745,'8760 Data'!P3745,'8760 Data'!Q3745,'8760 Data'!R3745,'8760 Data'!S3745,'8760 Data'!T3745,'8760 Data'!U3745)</f>
        <v>0</v>
      </c>
      <c r="I3745" s="591" t="e">
        <f>H3745/'Output Sheet'!$B$8</f>
        <v>#DIV/0!</v>
      </c>
      <c r="J3745" s="596"/>
      <c r="K3745" s="560"/>
      <c r="L3745" s="560"/>
      <c r="M3745" s="560"/>
      <c r="N3745" s="560"/>
      <c r="O3745" s="560"/>
      <c r="P3745" s="560"/>
      <c r="Q3745" s="560"/>
      <c r="R3745" s="560"/>
      <c r="S3745" s="560"/>
      <c r="T3745" s="560"/>
      <c r="U3745" s="560"/>
    </row>
    <row r="3746" spans="1:21">
      <c r="A3746" s="593">
        <f t="shared" si="348"/>
        <v>41431</v>
      </c>
      <c r="B3746" s="594">
        <v>41431.041883275466</v>
      </c>
      <c r="C3746" s="560">
        <f t="shared" si="349"/>
        <v>2013</v>
      </c>
      <c r="D3746" s="560">
        <f t="shared" si="350"/>
        <v>6</v>
      </c>
      <c r="E3746" s="560">
        <f t="shared" si="351"/>
        <v>6</v>
      </c>
      <c r="F3746" s="560">
        <f t="shared" si="352"/>
        <v>1</v>
      </c>
      <c r="G3746" s="595">
        <f t="shared" si="353"/>
        <v>5</v>
      </c>
      <c r="H3746" s="590">
        <f>CHOOSE('Output Sheet'!$B$4,'8760 Data'!J3746,'8760 Data'!K3746,'8760 Data'!L3746,'8760 Data'!M3746,'8760 Data'!N3746,'8760 Data'!O3746,'8760 Data'!P3746,'8760 Data'!Q3746,'8760 Data'!R3746,'8760 Data'!S3746,'8760 Data'!T3746,'8760 Data'!U3746)</f>
        <v>0</v>
      </c>
      <c r="I3746" s="591" t="e">
        <f>H3746/'Output Sheet'!$B$8</f>
        <v>#DIV/0!</v>
      </c>
      <c r="J3746" s="596"/>
      <c r="K3746" s="560"/>
      <c r="L3746" s="560"/>
      <c r="M3746" s="560"/>
      <c r="N3746" s="560"/>
      <c r="O3746" s="560"/>
      <c r="P3746" s="560"/>
      <c r="Q3746" s="560"/>
      <c r="R3746" s="560"/>
      <c r="S3746" s="560"/>
      <c r="T3746" s="560"/>
      <c r="U3746" s="560"/>
    </row>
    <row r="3747" spans="1:21">
      <c r="A3747" s="593">
        <f t="shared" si="348"/>
        <v>41431</v>
      </c>
      <c r="B3747" s="594">
        <v>41431.083550000003</v>
      </c>
      <c r="C3747" s="560">
        <f t="shared" si="349"/>
        <v>2013</v>
      </c>
      <c r="D3747" s="560">
        <f t="shared" si="350"/>
        <v>6</v>
      </c>
      <c r="E3747" s="560">
        <f t="shared" si="351"/>
        <v>6</v>
      </c>
      <c r="F3747" s="560">
        <f t="shared" si="352"/>
        <v>2</v>
      </c>
      <c r="G3747" s="595">
        <f t="shared" si="353"/>
        <v>5</v>
      </c>
      <c r="H3747" s="590">
        <f>CHOOSE('Output Sheet'!$B$4,'8760 Data'!J3747,'8760 Data'!K3747,'8760 Data'!L3747,'8760 Data'!M3747,'8760 Data'!N3747,'8760 Data'!O3747,'8760 Data'!P3747,'8760 Data'!Q3747,'8760 Data'!R3747,'8760 Data'!S3747,'8760 Data'!T3747,'8760 Data'!U3747)</f>
        <v>0</v>
      </c>
      <c r="I3747" s="591" t="e">
        <f>H3747/'Output Sheet'!$B$8</f>
        <v>#DIV/0!</v>
      </c>
      <c r="J3747" s="596"/>
      <c r="K3747" s="560"/>
      <c r="L3747" s="560"/>
      <c r="M3747" s="560"/>
      <c r="N3747" s="560"/>
      <c r="O3747" s="560"/>
      <c r="P3747" s="560"/>
      <c r="Q3747" s="560"/>
      <c r="R3747" s="560"/>
      <c r="S3747" s="560"/>
      <c r="T3747" s="560"/>
      <c r="U3747" s="560"/>
    </row>
    <row r="3748" spans="1:21">
      <c r="A3748" s="593">
        <f t="shared" si="348"/>
        <v>41431</v>
      </c>
      <c r="B3748" s="594">
        <v>41431.12521672454</v>
      </c>
      <c r="C3748" s="560">
        <f t="shared" si="349"/>
        <v>2013</v>
      </c>
      <c r="D3748" s="560">
        <f t="shared" si="350"/>
        <v>6</v>
      </c>
      <c r="E3748" s="560">
        <f t="shared" si="351"/>
        <v>6</v>
      </c>
      <c r="F3748" s="560">
        <f t="shared" si="352"/>
        <v>3</v>
      </c>
      <c r="G3748" s="595">
        <f t="shared" si="353"/>
        <v>5</v>
      </c>
      <c r="H3748" s="590">
        <f>CHOOSE('Output Sheet'!$B$4,'8760 Data'!J3748,'8760 Data'!K3748,'8760 Data'!L3748,'8760 Data'!M3748,'8760 Data'!N3748,'8760 Data'!O3748,'8760 Data'!P3748,'8760 Data'!Q3748,'8760 Data'!R3748,'8760 Data'!S3748,'8760 Data'!T3748,'8760 Data'!U3748)</f>
        <v>0</v>
      </c>
      <c r="I3748" s="591" t="e">
        <f>H3748/'Output Sheet'!$B$8</f>
        <v>#DIV/0!</v>
      </c>
      <c r="J3748" s="596"/>
      <c r="K3748" s="560"/>
      <c r="L3748" s="560"/>
      <c r="M3748" s="560"/>
      <c r="N3748" s="560"/>
      <c r="O3748" s="560"/>
      <c r="P3748" s="560"/>
      <c r="Q3748" s="560"/>
      <c r="R3748" s="560"/>
      <c r="S3748" s="560"/>
      <c r="T3748" s="560"/>
      <c r="U3748" s="560"/>
    </row>
    <row r="3749" spans="1:21">
      <c r="A3749" s="593">
        <f t="shared" si="348"/>
        <v>41431</v>
      </c>
      <c r="B3749" s="594">
        <v>41431.166883449077</v>
      </c>
      <c r="C3749" s="560">
        <f t="shared" si="349"/>
        <v>2013</v>
      </c>
      <c r="D3749" s="560">
        <f t="shared" si="350"/>
        <v>6</v>
      </c>
      <c r="E3749" s="560">
        <f t="shared" si="351"/>
        <v>6</v>
      </c>
      <c r="F3749" s="560">
        <f t="shared" si="352"/>
        <v>4</v>
      </c>
      <c r="G3749" s="595">
        <f t="shared" si="353"/>
        <v>5</v>
      </c>
      <c r="H3749" s="590">
        <f>CHOOSE('Output Sheet'!$B$4,'8760 Data'!J3749,'8760 Data'!K3749,'8760 Data'!L3749,'8760 Data'!M3749,'8760 Data'!N3749,'8760 Data'!O3749,'8760 Data'!P3749,'8760 Data'!Q3749,'8760 Data'!R3749,'8760 Data'!S3749,'8760 Data'!T3749,'8760 Data'!U3749)</f>
        <v>0</v>
      </c>
      <c r="I3749" s="591" t="e">
        <f>H3749/'Output Sheet'!$B$8</f>
        <v>#DIV/0!</v>
      </c>
      <c r="J3749" s="596"/>
      <c r="K3749" s="560"/>
      <c r="L3749" s="560"/>
      <c r="M3749" s="560"/>
      <c r="N3749" s="560"/>
      <c r="O3749" s="560"/>
      <c r="P3749" s="560"/>
      <c r="Q3749" s="560"/>
      <c r="R3749" s="560"/>
      <c r="S3749" s="560"/>
      <c r="T3749" s="560"/>
      <c r="U3749" s="560"/>
    </row>
    <row r="3750" spans="1:21">
      <c r="A3750" s="593">
        <f t="shared" si="348"/>
        <v>41431</v>
      </c>
      <c r="B3750" s="594">
        <v>41431.208550173615</v>
      </c>
      <c r="C3750" s="560">
        <f t="shared" si="349"/>
        <v>2013</v>
      </c>
      <c r="D3750" s="560">
        <f t="shared" si="350"/>
        <v>6</v>
      </c>
      <c r="E3750" s="560">
        <f t="shared" si="351"/>
        <v>6</v>
      </c>
      <c r="F3750" s="560">
        <f t="shared" si="352"/>
        <v>5</v>
      </c>
      <c r="G3750" s="595">
        <f t="shared" si="353"/>
        <v>5</v>
      </c>
      <c r="H3750" s="590">
        <f>CHOOSE('Output Sheet'!$B$4,'8760 Data'!J3750,'8760 Data'!K3750,'8760 Data'!L3750,'8760 Data'!M3750,'8760 Data'!N3750,'8760 Data'!O3750,'8760 Data'!P3750,'8760 Data'!Q3750,'8760 Data'!R3750,'8760 Data'!S3750,'8760 Data'!T3750,'8760 Data'!U3750)</f>
        <v>0</v>
      </c>
      <c r="I3750" s="591" t="e">
        <f>H3750/'Output Sheet'!$B$8</f>
        <v>#DIV/0!</v>
      </c>
      <c r="J3750" s="596"/>
      <c r="K3750" s="560"/>
      <c r="L3750" s="560"/>
      <c r="M3750" s="560"/>
      <c r="N3750" s="560"/>
      <c r="O3750" s="560"/>
      <c r="P3750" s="560"/>
      <c r="Q3750" s="560"/>
      <c r="R3750" s="560"/>
      <c r="S3750" s="560"/>
      <c r="T3750" s="560"/>
      <c r="U3750" s="560"/>
    </row>
    <row r="3751" spans="1:21">
      <c r="A3751" s="593">
        <f t="shared" si="348"/>
        <v>41431</v>
      </c>
      <c r="B3751" s="594">
        <v>41431.250216898145</v>
      </c>
      <c r="C3751" s="560">
        <f t="shared" si="349"/>
        <v>2013</v>
      </c>
      <c r="D3751" s="560">
        <f t="shared" si="350"/>
        <v>6</v>
      </c>
      <c r="E3751" s="560">
        <f t="shared" si="351"/>
        <v>6</v>
      </c>
      <c r="F3751" s="560">
        <f t="shared" si="352"/>
        <v>6</v>
      </c>
      <c r="G3751" s="595">
        <f t="shared" si="353"/>
        <v>5</v>
      </c>
      <c r="H3751" s="590">
        <f>CHOOSE('Output Sheet'!$B$4,'8760 Data'!J3751,'8760 Data'!K3751,'8760 Data'!L3751,'8760 Data'!M3751,'8760 Data'!N3751,'8760 Data'!O3751,'8760 Data'!P3751,'8760 Data'!Q3751,'8760 Data'!R3751,'8760 Data'!S3751,'8760 Data'!T3751,'8760 Data'!U3751)</f>
        <v>0</v>
      </c>
      <c r="I3751" s="591" t="e">
        <f>H3751/'Output Sheet'!$B$8</f>
        <v>#DIV/0!</v>
      </c>
      <c r="J3751" s="596"/>
      <c r="K3751" s="560"/>
      <c r="L3751" s="560"/>
      <c r="M3751" s="560"/>
      <c r="N3751" s="560"/>
      <c r="O3751" s="560"/>
      <c r="P3751" s="560"/>
      <c r="Q3751" s="560"/>
      <c r="R3751" s="560"/>
      <c r="S3751" s="560"/>
      <c r="T3751" s="560"/>
      <c r="U3751" s="560"/>
    </row>
    <row r="3752" spans="1:21">
      <c r="A3752" s="593">
        <f t="shared" si="348"/>
        <v>41431</v>
      </c>
      <c r="B3752" s="594">
        <v>41431.291883622682</v>
      </c>
      <c r="C3752" s="560">
        <f t="shared" si="349"/>
        <v>2013</v>
      </c>
      <c r="D3752" s="560">
        <f t="shared" si="350"/>
        <v>6</v>
      </c>
      <c r="E3752" s="560">
        <f t="shared" si="351"/>
        <v>6</v>
      </c>
      <c r="F3752" s="560">
        <f t="shared" si="352"/>
        <v>7</v>
      </c>
      <c r="G3752" s="595">
        <f t="shared" si="353"/>
        <v>5</v>
      </c>
      <c r="H3752" s="590">
        <f>CHOOSE('Output Sheet'!$B$4,'8760 Data'!J3752,'8760 Data'!K3752,'8760 Data'!L3752,'8760 Data'!M3752,'8760 Data'!N3752,'8760 Data'!O3752,'8760 Data'!P3752,'8760 Data'!Q3752,'8760 Data'!R3752,'8760 Data'!S3752,'8760 Data'!T3752,'8760 Data'!U3752)</f>
        <v>0</v>
      </c>
      <c r="I3752" s="591" t="e">
        <f>H3752/'Output Sheet'!$B$8</f>
        <v>#DIV/0!</v>
      </c>
      <c r="J3752" s="596"/>
      <c r="K3752" s="560"/>
      <c r="L3752" s="560"/>
      <c r="M3752" s="560"/>
      <c r="N3752" s="560"/>
      <c r="O3752" s="560"/>
      <c r="P3752" s="560"/>
      <c r="Q3752" s="560"/>
      <c r="R3752" s="560"/>
      <c r="S3752" s="560"/>
      <c r="T3752" s="560"/>
      <c r="U3752" s="560"/>
    </row>
    <row r="3753" spans="1:21">
      <c r="A3753" s="593">
        <f t="shared" si="348"/>
        <v>41431</v>
      </c>
      <c r="B3753" s="594">
        <v>41431.333550347219</v>
      </c>
      <c r="C3753" s="560">
        <f t="shared" si="349"/>
        <v>2013</v>
      </c>
      <c r="D3753" s="560">
        <f t="shared" si="350"/>
        <v>6</v>
      </c>
      <c r="E3753" s="560">
        <f t="shared" si="351"/>
        <v>6</v>
      </c>
      <c r="F3753" s="560">
        <f t="shared" si="352"/>
        <v>8</v>
      </c>
      <c r="G3753" s="595">
        <f t="shared" si="353"/>
        <v>5</v>
      </c>
      <c r="H3753" s="590">
        <f>CHOOSE('Output Sheet'!$B$4,'8760 Data'!J3753,'8760 Data'!K3753,'8760 Data'!L3753,'8760 Data'!M3753,'8760 Data'!N3753,'8760 Data'!O3753,'8760 Data'!P3753,'8760 Data'!Q3753,'8760 Data'!R3753,'8760 Data'!S3753,'8760 Data'!T3753,'8760 Data'!U3753)</f>
        <v>0</v>
      </c>
      <c r="I3753" s="591" t="e">
        <f>H3753/'Output Sheet'!$B$8</f>
        <v>#DIV/0!</v>
      </c>
      <c r="J3753" s="596"/>
      <c r="K3753" s="560"/>
      <c r="L3753" s="560"/>
      <c r="M3753" s="560"/>
      <c r="N3753" s="560"/>
      <c r="O3753" s="560"/>
      <c r="P3753" s="560"/>
      <c r="Q3753" s="560"/>
      <c r="R3753" s="560"/>
      <c r="S3753" s="560"/>
      <c r="T3753" s="560"/>
      <c r="U3753" s="560"/>
    </row>
    <row r="3754" spans="1:21">
      <c r="A3754" s="593">
        <f t="shared" si="348"/>
        <v>41431</v>
      </c>
      <c r="B3754" s="594">
        <v>41431.375217071756</v>
      </c>
      <c r="C3754" s="560">
        <f t="shared" si="349"/>
        <v>2013</v>
      </c>
      <c r="D3754" s="560">
        <f t="shared" si="350"/>
        <v>6</v>
      </c>
      <c r="E3754" s="560">
        <f t="shared" si="351"/>
        <v>6</v>
      </c>
      <c r="F3754" s="560">
        <f t="shared" si="352"/>
        <v>9</v>
      </c>
      <c r="G3754" s="595">
        <f t="shared" si="353"/>
        <v>5</v>
      </c>
      <c r="H3754" s="590">
        <f>CHOOSE('Output Sheet'!$B$4,'8760 Data'!J3754,'8760 Data'!K3754,'8760 Data'!L3754,'8760 Data'!M3754,'8760 Data'!N3754,'8760 Data'!O3754,'8760 Data'!P3754,'8760 Data'!Q3754,'8760 Data'!R3754,'8760 Data'!S3754,'8760 Data'!T3754,'8760 Data'!U3754)</f>
        <v>0</v>
      </c>
      <c r="I3754" s="591" t="e">
        <f>H3754/'Output Sheet'!$B$8</f>
        <v>#DIV/0!</v>
      </c>
      <c r="J3754" s="596"/>
      <c r="K3754" s="560"/>
      <c r="L3754" s="560"/>
      <c r="M3754" s="560"/>
      <c r="N3754" s="560"/>
      <c r="O3754" s="560"/>
      <c r="P3754" s="560"/>
      <c r="Q3754" s="560"/>
      <c r="R3754" s="560"/>
      <c r="S3754" s="560"/>
      <c r="T3754" s="560"/>
      <c r="U3754" s="560"/>
    </row>
    <row r="3755" spans="1:21">
      <c r="A3755" s="593">
        <f t="shared" si="348"/>
        <v>41431</v>
      </c>
      <c r="B3755" s="594">
        <v>41431.416883796293</v>
      </c>
      <c r="C3755" s="560">
        <f t="shared" si="349"/>
        <v>2013</v>
      </c>
      <c r="D3755" s="560">
        <f t="shared" si="350"/>
        <v>6</v>
      </c>
      <c r="E3755" s="560">
        <f t="shared" si="351"/>
        <v>6</v>
      </c>
      <c r="F3755" s="560">
        <f t="shared" si="352"/>
        <v>10</v>
      </c>
      <c r="G3755" s="595">
        <f t="shared" si="353"/>
        <v>5</v>
      </c>
      <c r="H3755" s="590">
        <f>CHOOSE('Output Sheet'!$B$4,'8760 Data'!J3755,'8760 Data'!K3755,'8760 Data'!L3755,'8760 Data'!M3755,'8760 Data'!N3755,'8760 Data'!O3755,'8760 Data'!P3755,'8760 Data'!Q3755,'8760 Data'!R3755,'8760 Data'!S3755,'8760 Data'!T3755,'8760 Data'!U3755)</f>
        <v>0</v>
      </c>
      <c r="I3755" s="591" t="e">
        <f>H3755/'Output Sheet'!$B$8</f>
        <v>#DIV/0!</v>
      </c>
      <c r="J3755" s="596"/>
      <c r="K3755" s="560"/>
      <c r="L3755" s="560"/>
      <c r="M3755" s="560"/>
      <c r="N3755" s="560"/>
      <c r="O3755" s="560"/>
      <c r="P3755" s="560"/>
      <c r="Q3755" s="560"/>
      <c r="R3755" s="560"/>
      <c r="S3755" s="560"/>
      <c r="T3755" s="560"/>
      <c r="U3755" s="560"/>
    </row>
    <row r="3756" spans="1:21">
      <c r="A3756" s="593">
        <f t="shared" si="348"/>
        <v>41431</v>
      </c>
      <c r="B3756" s="594">
        <v>41431.458550520831</v>
      </c>
      <c r="C3756" s="560">
        <f t="shared" si="349"/>
        <v>2013</v>
      </c>
      <c r="D3756" s="560">
        <f t="shared" si="350"/>
        <v>6</v>
      </c>
      <c r="E3756" s="560">
        <f t="shared" si="351"/>
        <v>6</v>
      </c>
      <c r="F3756" s="560">
        <f t="shared" si="352"/>
        <v>11</v>
      </c>
      <c r="G3756" s="595">
        <f t="shared" si="353"/>
        <v>5</v>
      </c>
      <c r="H3756" s="590">
        <f>CHOOSE('Output Sheet'!$B$4,'8760 Data'!J3756,'8760 Data'!K3756,'8760 Data'!L3756,'8760 Data'!M3756,'8760 Data'!N3756,'8760 Data'!O3756,'8760 Data'!P3756,'8760 Data'!Q3756,'8760 Data'!R3756,'8760 Data'!S3756,'8760 Data'!T3756,'8760 Data'!U3756)</f>
        <v>0</v>
      </c>
      <c r="I3756" s="591" t="e">
        <f>H3756/'Output Sheet'!$B$8</f>
        <v>#DIV/0!</v>
      </c>
      <c r="J3756" s="596"/>
      <c r="K3756" s="560"/>
      <c r="L3756" s="560"/>
      <c r="M3756" s="560"/>
      <c r="N3756" s="560"/>
      <c r="O3756" s="560"/>
      <c r="P3756" s="560"/>
      <c r="Q3756" s="560"/>
      <c r="R3756" s="560"/>
      <c r="S3756" s="560"/>
      <c r="T3756" s="560"/>
      <c r="U3756" s="560"/>
    </row>
    <row r="3757" spans="1:21">
      <c r="A3757" s="593">
        <f t="shared" si="348"/>
        <v>41431</v>
      </c>
      <c r="B3757" s="594">
        <v>41431.500217245368</v>
      </c>
      <c r="C3757" s="560">
        <f t="shared" si="349"/>
        <v>2013</v>
      </c>
      <c r="D3757" s="560">
        <f t="shared" si="350"/>
        <v>6</v>
      </c>
      <c r="E3757" s="560">
        <f t="shared" si="351"/>
        <v>6</v>
      </c>
      <c r="F3757" s="560">
        <f t="shared" si="352"/>
        <v>12</v>
      </c>
      <c r="G3757" s="595">
        <f t="shared" si="353"/>
        <v>5</v>
      </c>
      <c r="H3757" s="590">
        <f>CHOOSE('Output Sheet'!$B$4,'8760 Data'!J3757,'8760 Data'!K3757,'8760 Data'!L3757,'8760 Data'!M3757,'8760 Data'!N3757,'8760 Data'!O3757,'8760 Data'!P3757,'8760 Data'!Q3757,'8760 Data'!R3757,'8760 Data'!S3757,'8760 Data'!T3757,'8760 Data'!U3757)</f>
        <v>0</v>
      </c>
      <c r="I3757" s="591" t="e">
        <f>H3757/'Output Sheet'!$B$8</f>
        <v>#DIV/0!</v>
      </c>
      <c r="J3757" s="596"/>
      <c r="K3757" s="560"/>
      <c r="L3757" s="560"/>
      <c r="M3757" s="560"/>
      <c r="N3757" s="560"/>
      <c r="O3757" s="560"/>
      <c r="P3757" s="560"/>
      <c r="Q3757" s="560"/>
      <c r="R3757" s="560"/>
      <c r="S3757" s="560"/>
      <c r="T3757" s="560"/>
      <c r="U3757" s="560"/>
    </row>
    <row r="3758" spans="1:21">
      <c r="A3758" s="593">
        <f t="shared" si="348"/>
        <v>41431</v>
      </c>
      <c r="B3758" s="594">
        <v>41431.541883969905</v>
      </c>
      <c r="C3758" s="560">
        <f t="shared" si="349"/>
        <v>2013</v>
      </c>
      <c r="D3758" s="560">
        <f t="shared" si="350"/>
        <v>6</v>
      </c>
      <c r="E3758" s="560">
        <f t="shared" si="351"/>
        <v>6</v>
      </c>
      <c r="F3758" s="560">
        <f t="shared" si="352"/>
        <v>13</v>
      </c>
      <c r="G3758" s="595">
        <f t="shared" si="353"/>
        <v>5</v>
      </c>
      <c r="H3758" s="590">
        <f>CHOOSE('Output Sheet'!$B$4,'8760 Data'!J3758,'8760 Data'!K3758,'8760 Data'!L3758,'8760 Data'!M3758,'8760 Data'!N3758,'8760 Data'!O3758,'8760 Data'!P3758,'8760 Data'!Q3758,'8760 Data'!R3758,'8760 Data'!S3758,'8760 Data'!T3758,'8760 Data'!U3758)</f>
        <v>0</v>
      </c>
      <c r="I3758" s="591" t="e">
        <f>H3758/'Output Sheet'!$B$8</f>
        <v>#DIV/0!</v>
      </c>
      <c r="J3758" s="596"/>
      <c r="K3758" s="560"/>
      <c r="L3758" s="560"/>
      <c r="M3758" s="560"/>
      <c r="N3758" s="560"/>
      <c r="O3758" s="560"/>
      <c r="P3758" s="560"/>
      <c r="Q3758" s="560"/>
      <c r="R3758" s="560"/>
      <c r="S3758" s="560"/>
      <c r="T3758" s="560"/>
      <c r="U3758" s="560"/>
    </row>
    <row r="3759" spans="1:21">
      <c r="A3759" s="593">
        <f t="shared" si="348"/>
        <v>41431</v>
      </c>
      <c r="B3759" s="594">
        <v>41431.583550694442</v>
      </c>
      <c r="C3759" s="560">
        <f t="shared" si="349"/>
        <v>2013</v>
      </c>
      <c r="D3759" s="560">
        <f t="shared" si="350"/>
        <v>6</v>
      </c>
      <c r="E3759" s="560">
        <f t="shared" si="351"/>
        <v>6</v>
      </c>
      <c r="F3759" s="560">
        <f t="shared" si="352"/>
        <v>14</v>
      </c>
      <c r="G3759" s="595">
        <f t="shared" si="353"/>
        <v>5</v>
      </c>
      <c r="H3759" s="590">
        <f>CHOOSE('Output Sheet'!$B$4,'8760 Data'!J3759,'8760 Data'!K3759,'8760 Data'!L3759,'8760 Data'!M3759,'8760 Data'!N3759,'8760 Data'!O3759,'8760 Data'!P3759,'8760 Data'!Q3759,'8760 Data'!R3759,'8760 Data'!S3759,'8760 Data'!T3759,'8760 Data'!U3759)</f>
        <v>0</v>
      </c>
      <c r="I3759" s="591" t="e">
        <f>H3759/'Output Sheet'!$B$8</f>
        <v>#DIV/0!</v>
      </c>
      <c r="J3759" s="596"/>
      <c r="K3759" s="560"/>
      <c r="L3759" s="560"/>
      <c r="M3759" s="560"/>
      <c r="N3759" s="560"/>
      <c r="O3759" s="560"/>
      <c r="P3759" s="560"/>
      <c r="Q3759" s="560"/>
      <c r="R3759" s="560"/>
      <c r="S3759" s="560"/>
      <c r="T3759" s="560"/>
      <c r="U3759" s="560"/>
    </row>
    <row r="3760" spans="1:21">
      <c r="A3760" s="593">
        <f t="shared" si="348"/>
        <v>41431</v>
      </c>
      <c r="B3760" s="594">
        <v>41431.625217418979</v>
      </c>
      <c r="C3760" s="560">
        <f t="shared" si="349"/>
        <v>2013</v>
      </c>
      <c r="D3760" s="560">
        <f t="shared" si="350"/>
        <v>6</v>
      </c>
      <c r="E3760" s="560">
        <f t="shared" si="351"/>
        <v>6</v>
      </c>
      <c r="F3760" s="560">
        <f t="shared" si="352"/>
        <v>15</v>
      </c>
      <c r="G3760" s="595">
        <f t="shared" si="353"/>
        <v>5</v>
      </c>
      <c r="H3760" s="590">
        <f>CHOOSE('Output Sheet'!$B$4,'8760 Data'!J3760,'8760 Data'!K3760,'8760 Data'!L3760,'8760 Data'!M3760,'8760 Data'!N3760,'8760 Data'!O3760,'8760 Data'!P3760,'8760 Data'!Q3760,'8760 Data'!R3760,'8760 Data'!S3760,'8760 Data'!T3760,'8760 Data'!U3760)</f>
        <v>0</v>
      </c>
      <c r="I3760" s="591" t="e">
        <f>H3760/'Output Sheet'!$B$8</f>
        <v>#DIV/0!</v>
      </c>
      <c r="J3760" s="596"/>
      <c r="K3760" s="560"/>
      <c r="L3760" s="560"/>
      <c r="M3760" s="560"/>
      <c r="N3760" s="560"/>
      <c r="O3760" s="560"/>
      <c r="P3760" s="560"/>
      <c r="Q3760" s="560"/>
      <c r="R3760" s="560"/>
      <c r="S3760" s="560"/>
      <c r="T3760" s="560"/>
      <c r="U3760" s="560"/>
    </row>
    <row r="3761" spans="1:21">
      <c r="A3761" s="593">
        <f t="shared" si="348"/>
        <v>41431</v>
      </c>
      <c r="B3761" s="594">
        <v>41431.666884143517</v>
      </c>
      <c r="C3761" s="560">
        <f t="shared" si="349"/>
        <v>2013</v>
      </c>
      <c r="D3761" s="560">
        <f t="shared" si="350"/>
        <v>6</v>
      </c>
      <c r="E3761" s="560">
        <f t="shared" si="351"/>
        <v>6</v>
      </c>
      <c r="F3761" s="560">
        <f t="shared" si="352"/>
        <v>16</v>
      </c>
      <c r="G3761" s="595">
        <f t="shared" si="353"/>
        <v>5</v>
      </c>
      <c r="H3761" s="590">
        <f>CHOOSE('Output Sheet'!$B$4,'8760 Data'!J3761,'8760 Data'!K3761,'8760 Data'!L3761,'8760 Data'!M3761,'8760 Data'!N3761,'8760 Data'!O3761,'8760 Data'!P3761,'8760 Data'!Q3761,'8760 Data'!R3761,'8760 Data'!S3761,'8760 Data'!T3761,'8760 Data'!U3761)</f>
        <v>0</v>
      </c>
      <c r="I3761" s="591" t="e">
        <f>H3761/'Output Sheet'!$B$8</f>
        <v>#DIV/0!</v>
      </c>
      <c r="J3761" s="596"/>
      <c r="K3761" s="560"/>
      <c r="L3761" s="560"/>
      <c r="M3761" s="560"/>
      <c r="N3761" s="560"/>
      <c r="O3761" s="560"/>
      <c r="P3761" s="560"/>
      <c r="Q3761" s="560"/>
      <c r="R3761" s="560"/>
      <c r="S3761" s="560"/>
      <c r="T3761" s="560"/>
      <c r="U3761" s="560"/>
    </row>
    <row r="3762" spans="1:21">
      <c r="A3762" s="593">
        <f t="shared" si="348"/>
        <v>41431</v>
      </c>
      <c r="B3762" s="594">
        <v>41431.708550868054</v>
      </c>
      <c r="C3762" s="560">
        <f t="shared" si="349"/>
        <v>2013</v>
      </c>
      <c r="D3762" s="560">
        <f t="shared" si="350"/>
        <v>6</v>
      </c>
      <c r="E3762" s="560">
        <f t="shared" si="351"/>
        <v>6</v>
      </c>
      <c r="F3762" s="560">
        <f t="shared" si="352"/>
        <v>17</v>
      </c>
      <c r="G3762" s="595">
        <f t="shared" si="353"/>
        <v>5</v>
      </c>
      <c r="H3762" s="590">
        <f>CHOOSE('Output Sheet'!$B$4,'8760 Data'!J3762,'8760 Data'!K3762,'8760 Data'!L3762,'8760 Data'!M3762,'8760 Data'!N3762,'8760 Data'!O3762,'8760 Data'!P3762,'8760 Data'!Q3762,'8760 Data'!R3762,'8760 Data'!S3762,'8760 Data'!T3762,'8760 Data'!U3762)</f>
        <v>0</v>
      </c>
      <c r="I3762" s="591" t="e">
        <f>H3762/'Output Sheet'!$B$8</f>
        <v>#DIV/0!</v>
      </c>
      <c r="J3762" s="596"/>
      <c r="K3762" s="560"/>
      <c r="L3762" s="560"/>
      <c r="M3762" s="560"/>
      <c r="N3762" s="560"/>
      <c r="O3762" s="560"/>
      <c r="P3762" s="560"/>
      <c r="Q3762" s="560"/>
      <c r="R3762" s="560"/>
      <c r="S3762" s="560"/>
      <c r="T3762" s="560"/>
      <c r="U3762" s="560"/>
    </row>
    <row r="3763" spans="1:21">
      <c r="A3763" s="593">
        <f t="shared" si="348"/>
        <v>41431</v>
      </c>
      <c r="B3763" s="594">
        <v>41431.750217592591</v>
      </c>
      <c r="C3763" s="560">
        <f t="shared" si="349"/>
        <v>2013</v>
      </c>
      <c r="D3763" s="560">
        <f t="shared" si="350"/>
        <v>6</v>
      </c>
      <c r="E3763" s="560">
        <f t="shared" si="351"/>
        <v>6</v>
      </c>
      <c r="F3763" s="560">
        <f t="shared" si="352"/>
        <v>18</v>
      </c>
      <c r="G3763" s="595">
        <f t="shared" si="353"/>
        <v>5</v>
      </c>
      <c r="H3763" s="590">
        <f>CHOOSE('Output Sheet'!$B$4,'8760 Data'!J3763,'8760 Data'!K3763,'8760 Data'!L3763,'8760 Data'!M3763,'8760 Data'!N3763,'8760 Data'!O3763,'8760 Data'!P3763,'8760 Data'!Q3763,'8760 Data'!R3763,'8760 Data'!S3763,'8760 Data'!T3763,'8760 Data'!U3763)</f>
        <v>0</v>
      </c>
      <c r="I3763" s="591" t="e">
        <f>H3763/'Output Sheet'!$B$8</f>
        <v>#DIV/0!</v>
      </c>
      <c r="J3763" s="596"/>
      <c r="K3763" s="560"/>
      <c r="L3763" s="560"/>
      <c r="M3763" s="560"/>
      <c r="N3763" s="560"/>
      <c r="O3763" s="560"/>
      <c r="P3763" s="560"/>
      <c r="Q3763" s="560"/>
      <c r="R3763" s="560"/>
      <c r="S3763" s="560"/>
      <c r="T3763" s="560"/>
      <c r="U3763" s="560"/>
    </row>
    <row r="3764" spans="1:21">
      <c r="A3764" s="593">
        <f t="shared" si="348"/>
        <v>41431</v>
      </c>
      <c r="B3764" s="594">
        <v>41431.791884317128</v>
      </c>
      <c r="C3764" s="560">
        <f t="shared" si="349"/>
        <v>2013</v>
      </c>
      <c r="D3764" s="560">
        <f t="shared" si="350"/>
        <v>6</v>
      </c>
      <c r="E3764" s="560">
        <f t="shared" si="351"/>
        <v>6</v>
      </c>
      <c r="F3764" s="560">
        <f t="shared" si="352"/>
        <v>19</v>
      </c>
      <c r="G3764" s="595">
        <f t="shared" si="353"/>
        <v>5</v>
      </c>
      <c r="H3764" s="590">
        <f>CHOOSE('Output Sheet'!$B$4,'8760 Data'!J3764,'8760 Data'!K3764,'8760 Data'!L3764,'8760 Data'!M3764,'8760 Data'!N3764,'8760 Data'!O3764,'8760 Data'!P3764,'8760 Data'!Q3764,'8760 Data'!R3764,'8760 Data'!S3764,'8760 Data'!T3764,'8760 Data'!U3764)</f>
        <v>0</v>
      </c>
      <c r="I3764" s="591" t="e">
        <f>H3764/'Output Sheet'!$B$8</f>
        <v>#DIV/0!</v>
      </c>
      <c r="J3764" s="596"/>
      <c r="K3764" s="560"/>
      <c r="L3764" s="560"/>
      <c r="M3764" s="560"/>
      <c r="N3764" s="560"/>
      <c r="O3764" s="560"/>
      <c r="P3764" s="560"/>
      <c r="Q3764" s="560"/>
      <c r="R3764" s="560"/>
      <c r="S3764" s="560"/>
      <c r="T3764" s="560"/>
      <c r="U3764" s="560"/>
    </row>
    <row r="3765" spans="1:21">
      <c r="A3765" s="593">
        <f t="shared" si="348"/>
        <v>41431</v>
      </c>
      <c r="B3765" s="594">
        <v>41431.833551041665</v>
      </c>
      <c r="C3765" s="560">
        <f t="shared" si="349"/>
        <v>2013</v>
      </c>
      <c r="D3765" s="560">
        <f t="shared" si="350"/>
        <v>6</v>
      </c>
      <c r="E3765" s="560">
        <f t="shared" si="351"/>
        <v>6</v>
      </c>
      <c r="F3765" s="560">
        <f t="shared" si="352"/>
        <v>20</v>
      </c>
      <c r="G3765" s="595">
        <f t="shared" si="353"/>
        <v>5</v>
      </c>
      <c r="H3765" s="590">
        <f>CHOOSE('Output Sheet'!$B$4,'8760 Data'!J3765,'8760 Data'!K3765,'8760 Data'!L3765,'8760 Data'!M3765,'8760 Data'!N3765,'8760 Data'!O3765,'8760 Data'!P3765,'8760 Data'!Q3765,'8760 Data'!R3765,'8760 Data'!S3765,'8760 Data'!T3765,'8760 Data'!U3765)</f>
        <v>0</v>
      </c>
      <c r="I3765" s="591" t="e">
        <f>H3765/'Output Sheet'!$B$8</f>
        <v>#DIV/0!</v>
      </c>
      <c r="J3765" s="596"/>
      <c r="K3765" s="560"/>
      <c r="L3765" s="560"/>
      <c r="M3765" s="560"/>
      <c r="N3765" s="560"/>
      <c r="O3765" s="560"/>
      <c r="P3765" s="560"/>
      <c r="Q3765" s="560"/>
      <c r="R3765" s="560"/>
      <c r="S3765" s="560"/>
      <c r="T3765" s="560"/>
      <c r="U3765" s="560"/>
    </row>
    <row r="3766" spans="1:21">
      <c r="A3766" s="593">
        <f t="shared" si="348"/>
        <v>41431</v>
      </c>
      <c r="B3766" s="594">
        <v>41431.875217766203</v>
      </c>
      <c r="C3766" s="560">
        <f t="shared" si="349"/>
        <v>2013</v>
      </c>
      <c r="D3766" s="560">
        <f t="shared" si="350"/>
        <v>6</v>
      </c>
      <c r="E3766" s="560">
        <f t="shared" si="351"/>
        <v>6</v>
      </c>
      <c r="F3766" s="560">
        <f t="shared" si="352"/>
        <v>21</v>
      </c>
      <c r="G3766" s="595">
        <f t="shared" si="353"/>
        <v>5</v>
      </c>
      <c r="H3766" s="590">
        <f>CHOOSE('Output Sheet'!$B$4,'8760 Data'!J3766,'8760 Data'!K3766,'8760 Data'!L3766,'8760 Data'!M3766,'8760 Data'!N3766,'8760 Data'!O3766,'8760 Data'!P3766,'8760 Data'!Q3766,'8760 Data'!R3766,'8760 Data'!S3766,'8760 Data'!T3766,'8760 Data'!U3766)</f>
        <v>0</v>
      </c>
      <c r="I3766" s="591" t="e">
        <f>H3766/'Output Sheet'!$B$8</f>
        <v>#DIV/0!</v>
      </c>
      <c r="J3766" s="596"/>
      <c r="K3766" s="560"/>
      <c r="L3766" s="560"/>
      <c r="M3766" s="560"/>
      <c r="N3766" s="560"/>
      <c r="O3766" s="560"/>
      <c r="P3766" s="560"/>
      <c r="Q3766" s="560"/>
      <c r="R3766" s="560"/>
      <c r="S3766" s="560"/>
      <c r="T3766" s="560"/>
      <c r="U3766" s="560"/>
    </row>
    <row r="3767" spans="1:21">
      <c r="A3767" s="593">
        <f t="shared" si="348"/>
        <v>41431</v>
      </c>
      <c r="B3767" s="594">
        <v>41431.91688449074</v>
      </c>
      <c r="C3767" s="560">
        <f t="shared" si="349"/>
        <v>2013</v>
      </c>
      <c r="D3767" s="560">
        <f t="shared" si="350"/>
        <v>6</v>
      </c>
      <c r="E3767" s="560">
        <f t="shared" si="351"/>
        <v>6</v>
      </c>
      <c r="F3767" s="560">
        <f t="shared" si="352"/>
        <v>22</v>
      </c>
      <c r="G3767" s="595">
        <f t="shared" si="353"/>
        <v>5</v>
      </c>
      <c r="H3767" s="590">
        <f>CHOOSE('Output Sheet'!$B$4,'8760 Data'!J3767,'8760 Data'!K3767,'8760 Data'!L3767,'8760 Data'!M3767,'8760 Data'!N3767,'8760 Data'!O3767,'8760 Data'!P3767,'8760 Data'!Q3767,'8760 Data'!R3767,'8760 Data'!S3767,'8760 Data'!T3767,'8760 Data'!U3767)</f>
        <v>0</v>
      </c>
      <c r="I3767" s="591" t="e">
        <f>H3767/'Output Sheet'!$B$8</f>
        <v>#DIV/0!</v>
      </c>
      <c r="J3767" s="596"/>
      <c r="K3767" s="560"/>
      <c r="L3767" s="560"/>
      <c r="M3767" s="560"/>
      <c r="N3767" s="560"/>
      <c r="O3767" s="560"/>
      <c r="P3767" s="560"/>
      <c r="Q3767" s="560"/>
      <c r="R3767" s="560"/>
      <c r="S3767" s="560"/>
      <c r="T3767" s="560"/>
      <c r="U3767" s="560"/>
    </row>
    <row r="3768" spans="1:21">
      <c r="A3768" s="593">
        <f t="shared" si="348"/>
        <v>41431</v>
      </c>
      <c r="B3768" s="594">
        <v>41431.958551215277</v>
      </c>
      <c r="C3768" s="560">
        <f t="shared" si="349"/>
        <v>2013</v>
      </c>
      <c r="D3768" s="560">
        <f t="shared" si="350"/>
        <v>6</v>
      </c>
      <c r="E3768" s="560">
        <f t="shared" si="351"/>
        <v>6</v>
      </c>
      <c r="F3768" s="560">
        <f t="shared" si="352"/>
        <v>23</v>
      </c>
      <c r="G3768" s="595">
        <f t="shared" si="353"/>
        <v>5</v>
      </c>
      <c r="H3768" s="590">
        <f>CHOOSE('Output Sheet'!$B$4,'8760 Data'!J3768,'8760 Data'!K3768,'8760 Data'!L3768,'8760 Data'!M3768,'8760 Data'!N3768,'8760 Data'!O3768,'8760 Data'!P3768,'8760 Data'!Q3768,'8760 Data'!R3768,'8760 Data'!S3768,'8760 Data'!T3768,'8760 Data'!U3768)</f>
        <v>0</v>
      </c>
      <c r="I3768" s="591" t="e">
        <f>H3768/'Output Sheet'!$B$8</f>
        <v>#DIV/0!</v>
      </c>
      <c r="J3768" s="596"/>
      <c r="K3768" s="560"/>
      <c r="L3768" s="560"/>
      <c r="M3768" s="560"/>
      <c r="N3768" s="560"/>
      <c r="O3768" s="560"/>
      <c r="P3768" s="560"/>
      <c r="Q3768" s="560"/>
      <c r="R3768" s="560"/>
      <c r="S3768" s="560"/>
      <c r="T3768" s="560"/>
      <c r="U3768" s="560"/>
    </row>
    <row r="3769" spans="1:21">
      <c r="A3769" s="593">
        <f t="shared" si="348"/>
        <v>41432</v>
      </c>
      <c r="B3769" s="594">
        <v>41432.000217939814</v>
      </c>
      <c r="C3769" s="560">
        <f t="shared" si="349"/>
        <v>2013</v>
      </c>
      <c r="D3769" s="560">
        <f t="shared" si="350"/>
        <v>6</v>
      </c>
      <c r="E3769" s="560">
        <f t="shared" si="351"/>
        <v>7</v>
      </c>
      <c r="F3769" s="560">
        <f t="shared" si="352"/>
        <v>24</v>
      </c>
      <c r="G3769" s="595">
        <f t="shared" si="353"/>
        <v>6</v>
      </c>
      <c r="H3769" s="590">
        <f>CHOOSE('Output Sheet'!$B$4,'8760 Data'!J3769,'8760 Data'!K3769,'8760 Data'!L3769,'8760 Data'!M3769,'8760 Data'!N3769,'8760 Data'!O3769,'8760 Data'!P3769,'8760 Data'!Q3769,'8760 Data'!R3769,'8760 Data'!S3769,'8760 Data'!T3769,'8760 Data'!U3769)</f>
        <v>0</v>
      </c>
      <c r="I3769" s="591" t="e">
        <f>H3769/'Output Sheet'!$B$8</f>
        <v>#DIV/0!</v>
      </c>
      <c r="J3769" s="596"/>
      <c r="K3769" s="560"/>
      <c r="L3769" s="560"/>
      <c r="M3769" s="560"/>
      <c r="N3769" s="560"/>
      <c r="O3769" s="560"/>
      <c r="P3769" s="560"/>
      <c r="Q3769" s="560"/>
      <c r="R3769" s="560"/>
      <c r="S3769" s="560"/>
      <c r="T3769" s="560"/>
      <c r="U3769" s="560"/>
    </row>
    <row r="3770" spans="1:21">
      <c r="A3770" s="593">
        <f t="shared" si="348"/>
        <v>41432</v>
      </c>
      <c r="B3770" s="594">
        <v>41432.041884664352</v>
      </c>
      <c r="C3770" s="560">
        <f t="shared" si="349"/>
        <v>2013</v>
      </c>
      <c r="D3770" s="560">
        <f t="shared" si="350"/>
        <v>6</v>
      </c>
      <c r="E3770" s="560">
        <f t="shared" si="351"/>
        <v>7</v>
      </c>
      <c r="F3770" s="560">
        <f t="shared" si="352"/>
        <v>1</v>
      </c>
      <c r="G3770" s="595">
        <f t="shared" si="353"/>
        <v>6</v>
      </c>
      <c r="H3770" s="590">
        <f>CHOOSE('Output Sheet'!$B$4,'8760 Data'!J3770,'8760 Data'!K3770,'8760 Data'!L3770,'8760 Data'!M3770,'8760 Data'!N3770,'8760 Data'!O3770,'8760 Data'!P3770,'8760 Data'!Q3770,'8760 Data'!R3770,'8760 Data'!S3770,'8760 Data'!T3770,'8760 Data'!U3770)</f>
        <v>0</v>
      </c>
      <c r="I3770" s="591" t="e">
        <f>H3770/'Output Sheet'!$B$8</f>
        <v>#DIV/0!</v>
      </c>
      <c r="J3770" s="596"/>
      <c r="K3770" s="560"/>
      <c r="L3770" s="560"/>
      <c r="M3770" s="560"/>
      <c r="N3770" s="560"/>
      <c r="O3770" s="560"/>
      <c r="P3770" s="560"/>
      <c r="Q3770" s="560"/>
      <c r="R3770" s="560"/>
      <c r="S3770" s="560"/>
      <c r="T3770" s="560"/>
      <c r="U3770" s="560"/>
    </row>
    <row r="3771" spans="1:21">
      <c r="A3771" s="593">
        <f t="shared" si="348"/>
        <v>41432</v>
      </c>
      <c r="B3771" s="594">
        <v>41432.083551388889</v>
      </c>
      <c r="C3771" s="560">
        <f t="shared" si="349"/>
        <v>2013</v>
      </c>
      <c r="D3771" s="560">
        <f t="shared" si="350"/>
        <v>6</v>
      </c>
      <c r="E3771" s="560">
        <f t="shared" si="351"/>
        <v>7</v>
      </c>
      <c r="F3771" s="560">
        <f t="shared" si="352"/>
        <v>2</v>
      </c>
      <c r="G3771" s="595">
        <f t="shared" si="353"/>
        <v>6</v>
      </c>
      <c r="H3771" s="590">
        <f>CHOOSE('Output Sheet'!$B$4,'8760 Data'!J3771,'8760 Data'!K3771,'8760 Data'!L3771,'8760 Data'!M3771,'8760 Data'!N3771,'8760 Data'!O3771,'8760 Data'!P3771,'8760 Data'!Q3771,'8760 Data'!R3771,'8760 Data'!S3771,'8760 Data'!T3771,'8760 Data'!U3771)</f>
        <v>0</v>
      </c>
      <c r="I3771" s="591" t="e">
        <f>H3771/'Output Sheet'!$B$8</f>
        <v>#DIV/0!</v>
      </c>
      <c r="J3771" s="596"/>
      <c r="K3771" s="560"/>
      <c r="L3771" s="560"/>
      <c r="M3771" s="560"/>
      <c r="N3771" s="560"/>
      <c r="O3771" s="560"/>
      <c r="P3771" s="560"/>
      <c r="Q3771" s="560"/>
      <c r="R3771" s="560"/>
      <c r="S3771" s="560"/>
      <c r="T3771" s="560"/>
      <c r="U3771" s="560"/>
    </row>
    <row r="3772" spans="1:21">
      <c r="A3772" s="593">
        <f t="shared" si="348"/>
        <v>41432</v>
      </c>
      <c r="B3772" s="594">
        <v>41432.125218113426</v>
      </c>
      <c r="C3772" s="560">
        <f t="shared" si="349"/>
        <v>2013</v>
      </c>
      <c r="D3772" s="560">
        <f t="shared" si="350"/>
        <v>6</v>
      </c>
      <c r="E3772" s="560">
        <f t="shared" si="351"/>
        <v>7</v>
      </c>
      <c r="F3772" s="560">
        <f t="shared" si="352"/>
        <v>3</v>
      </c>
      <c r="G3772" s="595">
        <f t="shared" si="353"/>
        <v>6</v>
      </c>
      <c r="H3772" s="590">
        <f>CHOOSE('Output Sheet'!$B$4,'8760 Data'!J3772,'8760 Data'!K3772,'8760 Data'!L3772,'8760 Data'!M3772,'8760 Data'!N3772,'8760 Data'!O3772,'8760 Data'!P3772,'8760 Data'!Q3772,'8760 Data'!R3772,'8760 Data'!S3772,'8760 Data'!T3772,'8760 Data'!U3772)</f>
        <v>0</v>
      </c>
      <c r="I3772" s="591" t="e">
        <f>H3772/'Output Sheet'!$B$8</f>
        <v>#DIV/0!</v>
      </c>
      <c r="J3772" s="596"/>
      <c r="K3772" s="560"/>
      <c r="L3772" s="560"/>
      <c r="M3772" s="560"/>
      <c r="N3772" s="560"/>
      <c r="O3772" s="560"/>
      <c r="P3772" s="560"/>
      <c r="Q3772" s="560"/>
      <c r="R3772" s="560"/>
      <c r="S3772" s="560"/>
      <c r="T3772" s="560"/>
      <c r="U3772" s="560"/>
    </row>
    <row r="3773" spans="1:21">
      <c r="A3773" s="593">
        <f t="shared" si="348"/>
        <v>41432</v>
      </c>
      <c r="B3773" s="594">
        <v>41432.166884837963</v>
      </c>
      <c r="C3773" s="560">
        <f t="shared" si="349"/>
        <v>2013</v>
      </c>
      <c r="D3773" s="560">
        <f t="shared" si="350"/>
        <v>6</v>
      </c>
      <c r="E3773" s="560">
        <f t="shared" si="351"/>
        <v>7</v>
      </c>
      <c r="F3773" s="560">
        <f t="shared" si="352"/>
        <v>4</v>
      </c>
      <c r="G3773" s="595">
        <f t="shared" si="353"/>
        <v>6</v>
      </c>
      <c r="H3773" s="590">
        <f>CHOOSE('Output Sheet'!$B$4,'8760 Data'!J3773,'8760 Data'!K3773,'8760 Data'!L3773,'8760 Data'!M3773,'8760 Data'!N3773,'8760 Data'!O3773,'8760 Data'!P3773,'8760 Data'!Q3773,'8760 Data'!R3773,'8760 Data'!S3773,'8760 Data'!T3773,'8760 Data'!U3773)</f>
        <v>0</v>
      </c>
      <c r="I3773" s="591" t="e">
        <f>H3773/'Output Sheet'!$B$8</f>
        <v>#DIV/0!</v>
      </c>
      <c r="J3773" s="596"/>
      <c r="K3773" s="560"/>
      <c r="L3773" s="560"/>
      <c r="M3773" s="560"/>
      <c r="N3773" s="560"/>
      <c r="O3773" s="560"/>
      <c r="P3773" s="560"/>
      <c r="Q3773" s="560"/>
      <c r="R3773" s="560"/>
      <c r="S3773" s="560"/>
      <c r="T3773" s="560"/>
      <c r="U3773" s="560"/>
    </row>
    <row r="3774" spans="1:21">
      <c r="A3774" s="593">
        <f t="shared" si="348"/>
        <v>41432</v>
      </c>
      <c r="B3774" s="594">
        <v>41432.2085515625</v>
      </c>
      <c r="C3774" s="560">
        <f t="shared" si="349"/>
        <v>2013</v>
      </c>
      <c r="D3774" s="560">
        <f t="shared" si="350"/>
        <v>6</v>
      </c>
      <c r="E3774" s="560">
        <f t="shared" si="351"/>
        <v>7</v>
      </c>
      <c r="F3774" s="560">
        <f t="shared" si="352"/>
        <v>5</v>
      </c>
      <c r="G3774" s="595">
        <f t="shared" si="353"/>
        <v>6</v>
      </c>
      <c r="H3774" s="590">
        <f>CHOOSE('Output Sheet'!$B$4,'8760 Data'!J3774,'8760 Data'!K3774,'8760 Data'!L3774,'8760 Data'!M3774,'8760 Data'!N3774,'8760 Data'!O3774,'8760 Data'!P3774,'8760 Data'!Q3774,'8760 Data'!R3774,'8760 Data'!S3774,'8760 Data'!T3774,'8760 Data'!U3774)</f>
        <v>0</v>
      </c>
      <c r="I3774" s="591" t="e">
        <f>H3774/'Output Sheet'!$B$8</f>
        <v>#DIV/0!</v>
      </c>
      <c r="J3774" s="596"/>
      <c r="K3774" s="560"/>
      <c r="L3774" s="560"/>
      <c r="M3774" s="560"/>
      <c r="N3774" s="560"/>
      <c r="O3774" s="560"/>
      <c r="P3774" s="560"/>
      <c r="Q3774" s="560"/>
      <c r="R3774" s="560"/>
      <c r="S3774" s="560"/>
      <c r="T3774" s="560"/>
      <c r="U3774" s="560"/>
    </row>
    <row r="3775" spans="1:21">
      <c r="A3775" s="593">
        <f t="shared" si="348"/>
        <v>41432</v>
      </c>
      <c r="B3775" s="594">
        <v>41432.250218287038</v>
      </c>
      <c r="C3775" s="560">
        <f t="shared" si="349"/>
        <v>2013</v>
      </c>
      <c r="D3775" s="560">
        <f t="shared" si="350"/>
        <v>6</v>
      </c>
      <c r="E3775" s="560">
        <f t="shared" si="351"/>
        <v>7</v>
      </c>
      <c r="F3775" s="560">
        <f t="shared" si="352"/>
        <v>6</v>
      </c>
      <c r="G3775" s="595">
        <f t="shared" si="353"/>
        <v>6</v>
      </c>
      <c r="H3775" s="590">
        <f>CHOOSE('Output Sheet'!$B$4,'8760 Data'!J3775,'8760 Data'!K3775,'8760 Data'!L3775,'8760 Data'!M3775,'8760 Data'!N3775,'8760 Data'!O3775,'8760 Data'!P3775,'8760 Data'!Q3775,'8760 Data'!R3775,'8760 Data'!S3775,'8760 Data'!T3775,'8760 Data'!U3775)</f>
        <v>0</v>
      </c>
      <c r="I3775" s="591" t="e">
        <f>H3775/'Output Sheet'!$B$8</f>
        <v>#DIV/0!</v>
      </c>
      <c r="J3775" s="596"/>
      <c r="K3775" s="560"/>
      <c r="L3775" s="560"/>
      <c r="M3775" s="560"/>
      <c r="N3775" s="560"/>
      <c r="O3775" s="560"/>
      <c r="P3775" s="560"/>
      <c r="Q3775" s="560"/>
      <c r="R3775" s="560"/>
      <c r="S3775" s="560"/>
      <c r="T3775" s="560"/>
      <c r="U3775" s="560"/>
    </row>
    <row r="3776" spans="1:21">
      <c r="A3776" s="593">
        <f t="shared" si="348"/>
        <v>41432</v>
      </c>
      <c r="B3776" s="594">
        <v>41432.291885011575</v>
      </c>
      <c r="C3776" s="560">
        <f t="shared" si="349"/>
        <v>2013</v>
      </c>
      <c r="D3776" s="560">
        <f t="shared" si="350"/>
        <v>6</v>
      </c>
      <c r="E3776" s="560">
        <f t="shared" si="351"/>
        <v>7</v>
      </c>
      <c r="F3776" s="560">
        <f t="shared" si="352"/>
        <v>7</v>
      </c>
      <c r="G3776" s="595">
        <f t="shared" si="353"/>
        <v>6</v>
      </c>
      <c r="H3776" s="590">
        <f>CHOOSE('Output Sheet'!$B$4,'8760 Data'!J3776,'8760 Data'!K3776,'8760 Data'!L3776,'8760 Data'!M3776,'8760 Data'!N3776,'8760 Data'!O3776,'8760 Data'!P3776,'8760 Data'!Q3776,'8760 Data'!R3776,'8760 Data'!S3776,'8760 Data'!T3776,'8760 Data'!U3776)</f>
        <v>0</v>
      </c>
      <c r="I3776" s="591" t="e">
        <f>H3776/'Output Sheet'!$B$8</f>
        <v>#DIV/0!</v>
      </c>
      <c r="J3776" s="596"/>
      <c r="K3776" s="560"/>
      <c r="L3776" s="560"/>
      <c r="M3776" s="560"/>
      <c r="N3776" s="560"/>
      <c r="O3776" s="560"/>
      <c r="P3776" s="560"/>
      <c r="Q3776" s="560"/>
      <c r="R3776" s="560"/>
      <c r="S3776" s="560"/>
      <c r="T3776" s="560"/>
      <c r="U3776" s="560"/>
    </row>
    <row r="3777" spans="1:21">
      <c r="A3777" s="593">
        <f t="shared" si="348"/>
        <v>41432</v>
      </c>
      <c r="B3777" s="594">
        <v>41432.333551736112</v>
      </c>
      <c r="C3777" s="560">
        <f t="shared" si="349"/>
        <v>2013</v>
      </c>
      <c r="D3777" s="560">
        <f t="shared" si="350"/>
        <v>6</v>
      </c>
      <c r="E3777" s="560">
        <f t="shared" si="351"/>
        <v>7</v>
      </c>
      <c r="F3777" s="560">
        <f t="shared" si="352"/>
        <v>8</v>
      </c>
      <c r="G3777" s="595">
        <f t="shared" si="353"/>
        <v>6</v>
      </c>
      <c r="H3777" s="590">
        <f>CHOOSE('Output Sheet'!$B$4,'8760 Data'!J3777,'8760 Data'!K3777,'8760 Data'!L3777,'8760 Data'!M3777,'8760 Data'!N3777,'8760 Data'!O3777,'8760 Data'!P3777,'8760 Data'!Q3777,'8760 Data'!R3777,'8760 Data'!S3777,'8760 Data'!T3777,'8760 Data'!U3777)</f>
        <v>0</v>
      </c>
      <c r="I3777" s="591" t="e">
        <f>H3777/'Output Sheet'!$B$8</f>
        <v>#DIV/0!</v>
      </c>
      <c r="J3777" s="596"/>
      <c r="K3777" s="560"/>
      <c r="L3777" s="560"/>
      <c r="M3777" s="560"/>
      <c r="N3777" s="560"/>
      <c r="O3777" s="560"/>
      <c r="P3777" s="560"/>
      <c r="Q3777" s="560"/>
      <c r="R3777" s="560"/>
      <c r="S3777" s="560"/>
      <c r="T3777" s="560"/>
      <c r="U3777" s="560"/>
    </row>
    <row r="3778" spans="1:21">
      <c r="A3778" s="593">
        <f t="shared" si="348"/>
        <v>41432</v>
      </c>
      <c r="B3778" s="594">
        <v>41432.375218460649</v>
      </c>
      <c r="C3778" s="560">
        <f t="shared" si="349"/>
        <v>2013</v>
      </c>
      <c r="D3778" s="560">
        <f t="shared" si="350"/>
        <v>6</v>
      </c>
      <c r="E3778" s="560">
        <f t="shared" si="351"/>
        <v>7</v>
      </c>
      <c r="F3778" s="560">
        <f t="shared" si="352"/>
        <v>9</v>
      </c>
      <c r="G3778" s="595">
        <f t="shared" si="353"/>
        <v>6</v>
      </c>
      <c r="H3778" s="590">
        <f>CHOOSE('Output Sheet'!$B$4,'8760 Data'!J3778,'8760 Data'!K3778,'8760 Data'!L3778,'8760 Data'!M3778,'8760 Data'!N3778,'8760 Data'!O3778,'8760 Data'!P3778,'8760 Data'!Q3778,'8760 Data'!R3778,'8760 Data'!S3778,'8760 Data'!T3778,'8760 Data'!U3778)</f>
        <v>0</v>
      </c>
      <c r="I3778" s="591" t="e">
        <f>H3778/'Output Sheet'!$B$8</f>
        <v>#DIV/0!</v>
      </c>
      <c r="J3778" s="596"/>
      <c r="K3778" s="560"/>
      <c r="L3778" s="560"/>
      <c r="M3778" s="560"/>
      <c r="N3778" s="560"/>
      <c r="O3778" s="560"/>
      <c r="P3778" s="560"/>
      <c r="Q3778" s="560"/>
      <c r="R3778" s="560"/>
      <c r="S3778" s="560"/>
      <c r="T3778" s="560"/>
      <c r="U3778" s="560"/>
    </row>
    <row r="3779" spans="1:21">
      <c r="A3779" s="593">
        <f t="shared" ref="A3779:A3842" si="354">DATE(C3779,D3779,E3779)</f>
        <v>41432</v>
      </c>
      <c r="B3779" s="594">
        <v>41432.416885185186</v>
      </c>
      <c r="C3779" s="560">
        <f t="shared" ref="C3779:C3842" si="355">YEAR(B3779)</f>
        <v>2013</v>
      </c>
      <c r="D3779" s="560">
        <f t="shared" ref="D3779:D3842" si="356">MONTH(B3779)</f>
        <v>6</v>
      </c>
      <c r="E3779" s="560">
        <f t="shared" ref="E3779:E3842" si="357">DAY(B3779)</f>
        <v>7</v>
      </c>
      <c r="F3779" s="560">
        <f t="shared" ref="F3779:F3842" si="358">IF(HOUR(B3779)&lt;&gt;0,HOUR(B3779),24)</f>
        <v>10</v>
      </c>
      <c r="G3779" s="595">
        <f t="shared" ref="G3779:G3842" si="359">WEEKDAY(B3779,1)</f>
        <v>6</v>
      </c>
      <c r="H3779" s="590">
        <f>CHOOSE('Output Sheet'!$B$4,'8760 Data'!J3779,'8760 Data'!K3779,'8760 Data'!L3779,'8760 Data'!M3779,'8760 Data'!N3779,'8760 Data'!O3779,'8760 Data'!P3779,'8760 Data'!Q3779,'8760 Data'!R3779,'8760 Data'!S3779,'8760 Data'!T3779,'8760 Data'!U3779)</f>
        <v>0</v>
      </c>
      <c r="I3779" s="591" t="e">
        <f>H3779/'Output Sheet'!$B$8</f>
        <v>#DIV/0!</v>
      </c>
      <c r="J3779" s="596"/>
      <c r="K3779" s="560"/>
      <c r="L3779" s="560"/>
      <c r="M3779" s="560"/>
      <c r="N3779" s="560"/>
      <c r="O3779" s="560"/>
      <c r="P3779" s="560"/>
      <c r="Q3779" s="560"/>
      <c r="R3779" s="560"/>
      <c r="S3779" s="560"/>
      <c r="T3779" s="560"/>
      <c r="U3779" s="560"/>
    </row>
    <row r="3780" spans="1:21">
      <c r="A3780" s="593">
        <f t="shared" si="354"/>
        <v>41432</v>
      </c>
      <c r="B3780" s="594">
        <v>41432.458551909724</v>
      </c>
      <c r="C3780" s="560">
        <f t="shared" si="355"/>
        <v>2013</v>
      </c>
      <c r="D3780" s="560">
        <f t="shared" si="356"/>
        <v>6</v>
      </c>
      <c r="E3780" s="560">
        <f t="shared" si="357"/>
        <v>7</v>
      </c>
      <c r="F3780" s="560">
        <f t="shared" si="358"/>
        <v>11</v>
      </c>
      <c r="G3780" s="595">
        <f t="shared" si="359"/>
        <v>6</v>
      </c>
      <c r="H3780" s="590">
        <f>CHOOSE('Output Sheet'!$B$4,'8760 Data'!J3780,'8760 Data'!K3780,'8760 Data'!L3780,'8760 Data'!M3780,'8760 Data'!N3780,'8760 Data'!O3780,'8760 Data'!P3780,'8760 Data'!Q3780,'8760 Data'!R3780,'8760 Data'!S3780,'8760 Data'!T3780,'8760 Data'!U3780)</f>
        <v>0</v>
      </c>
      <c r="I3780" s="591" t="e">
        <f>H3780/'Output Sheet'!$B$8</f>
        <v>#DIV/0!</v>
      </c>
      <c r="J3780" s="596"/>
      <c r="K3780" s="560"/>
      <c r="L3780" s="560"/>
      <c r="M3780" s="560"/>
      <c r="N3780" s="560"/>
      <c r="O3780" s="560"/>
      <c r="P3780" s="560"/>
      <c r="Q3780" s="560"/>
      <c r="R3780" s="560"/>
      <c r="S3780" s="560"/>
      <c r="T3780" s="560"/>
      <c r="U3780" s="560"/>
    </row>
    <row r="3781" spans="1:21">
      <c r="A3781" s="593">
        <f t="shared" si="354"/>
        <v>41432</v>
      </c>
      <c r="B3781" s="594">
        <v>41432.500218634261</v>
      </c>
      <c r="C3781" s="560">
        <f t="shared" si="355"/>
        <v>2013</v>
      </c>
      <c r="D3781" s="560">
        <f t="shared" si="356"/>
        <v>6</v>
      </c>
      <c r="E3781" s="560">
        <f t="shared" si="357"/>
        <v>7</v>
      </c>
      <c r="F3781" s="560">
        <f t="shared" si="358"/>
        <v>12</v>
      </c>
      <c r="G3781" s="595">
        <f t="shared" si="359"/>
        <v>6</v>
      </c>
      <c r="H3781" s="590">
        <f>CHOOSE('Output Sheet'!$B$4,'8760 Data'!J3781,'8760 Data'!K3781,'8760 Data'!L3781,'8760 Data'!M3781,'8760 Data'!N3781,'8760 Data'!O3781,'8760 Data'!P3781,'8760 Data'!Q3781,'8760 Data'!R3781,'8760 Data'!S3781,'8760 Data'!T3781,'8760 Data'!U3781)</f>
        <v>0</v>
      </c>
      <c r="I3781" s="591" t="e">
        <f>H3781/'Output Sheet'!$B$8</f>
        <v>#DIV/0!</v>
      </c>
      <c r="J3781" s="596"/>
      <c r="K3781" s="560"/>
      <c r="L3781" s="560"/>
      <c r="M3781" s="560"/>
      <c r="N3781" s="560"/>
      <c r="O3781" s="560"/>
      <c r="P3781" s="560"/>
      <c r="Q3781" s="560"/>
      <c r="R3781" s="560"/>
      <c r="S3781" s="560"/>
      <c r="T3781" s="560"/>
      <c r="U3781" s="560"/>
    </row>
    <row r="3782" spans="1:21">
      <c r="A3782" s="593">
        <f t="shared" si="354"/>
        <v>41432</v>
      </c>
      <c r="B3782" s="594">
        <v>41432.541885358798</v>
      </c>
      <c r="C3782" s="560">
        <f t="shared" si="355"/>
        <v>2013</v>
      </c>
      <c r="D3782" s="560">
        <f t="shared" si="356"/>
        <v>6</v>
      </c>
      <c r="E3782" s="560">
        <f t="shared" si="357"/>
        <v>7</v>
      </c>
      <c r="F3782" s="560">
        <f t="shared" si="358"/>
        <v>13</v>
      </c>
      <c r="G3782" s="595">
        <f t="shared" si="359"/>
        <v>6</v>
      </c>
      <c r="H3782" s="590">
        <f>CHOOSE('Output Sheet'!$B$4,'8760 Data'!J3782,'8760 Data'!K3782,'8760 Data'!L3782,'8760 Data'!M3782,'8760 Data'!N3782,'8760 Data'!O3782,'8760 Data'!P3782,'8760 Data'!Q3782,'8760 Data'!R3782,'8760 Data'!S3782,'8760 Data'!T3782,'8760 Data'!U3782)</f>
        <v>0</v>
      </c>
      <c r="I3782" s="591" t="e">
        <f>H3782/'Output Sheet'!$B$8</f>
        <v>#DIV/0!</v>
      </c>
      <c r="J3782" s="596"/>
      <c r="K3782" s="560"/>
      <c r="L3782" s="560"/>
      <c r="M3782" s="560"/>
      <c r="N3782" s="560"/>
      <c r="O3782" s="560"/>
      <c r="P3782" s="560"/>
      <c r="Q3782" s="560"/>
      <c r="R3782" s="560"/>
      <c r="S3782" s="560"/>
      <c r="T3782" s="560"/>
      <c r="U3782" s="560"/>
    </row>
    <row r="3783" spans="1:21">
      <c r="A3783" s="593">
        <f t="shared" si="354"/>
        <v>41432</v>
      </c>
      <c r="B3783" s="594">
        <v>41432.583552083335</v>
      </c>
      <c r="C3783" s="560">
        <f t="shared" si="355"/>
        <v>2013</v>
      </c>
      <c r="D3783" s="560">
        <f t="shared" si="356"/>
        <v>6</v>
      </c>
      <c r="E3783" s="560">
        <f t="shared" si="357"/>
        <v>7</v>
      </c>
      <c r="F3783" s="560">
        <f t="shared" si="358"/>
        <v>14</v>
      </c>
      <c r="G3783" s="595">
        <f t="shared" si="359"/>
        <v>6</v>
      </c>
      <c r="H3783" s="590">
        <f>CHOOSE('Output Sheet'!$B$4,'8760 Data'!J3783,'8760 Data'!K3783,'8760 Data'!L3783,'8760 Data'!M3783,'8760 Data'!N3783,'8760 Data'!O3783,'8760 Data'!P3783,'8760 Data'!Q3783,'8760 Data'!R3783,'8760 Data'!S3783,'8760 Data'!T3783,'8760 Data'!U3783)</f>
        <v>0</v>
      </c>
      <c r="I3783" s="591" t="e">
        <f>H3783/'Output Sheet'!$B$8</f>
        <v>#DIV/0!</v>
      </c>
      <c r="J3783" s="596"/>
      <c r="K3783" s="560"/>
      <c r="L3783" s="560"/>
      <c r="M3783" s="560"/>
      <c r="N3783" s="560"/>
      <c r="O3783" s="560"/>
      <c r="P3783" s="560"/>
      <c r="Q3783" s="560"/>
      <c r="R3783" s="560"/>
      <c r="S3783" s="560"/>
      <c r="T3783" s="560"/>
      <c r="U3783" s="560"/>
    </row>
    <row r="3784" spans="1:21">
      <c r="A3784" s="593">
        <f t="shared" si="354"/>
        <v>41432</v>
      </c>
      <c r="B3784" s="594">
        <v>41432.625218807872</v>
      </c>
      <c r="C3784" s="560">
        <f t="shared" si="355"/>
        <v>2013</v>
      </c>
      <c r="D3784" s="560">
        <f t="shared" si="356"/>
        <v>6</v>
      </c>
      <c r="E3784" s="560">
        <f t="shared" si="357"/>
        <v>7</v>
      </c>
      <c r="F3784" s="560">
        <f t="shared" si="358"/>
        <v>15</v>
      </c>
      <c r="G3784" s="595">
        <f t="shared" si="359"/>
        <v>6</v>
      </c>
      <c r="H3784" s="590">
        <f>CHOOSE('Output Sheet'!$B$4,'8760 Data'!J3784,'8760 Data'!K3784,'8760 Data'!L3784,'8760 Data'!M3784,'8760 Data'!N3784,'8760 Data'!O3784,'8760 Data'!P3784,'8760 Data'!Q3784,'8760 Data'!R3784,'8760 Data'!S3784,'8760 Data'!T3784,'8760 Data'!U3784)</f>
        <v>0</v>
      </c>
      <c r="I3784" s="591" t="e">
        <f>H3784/'Output Sheet'!$B$8</f>
        <v>#DIV/0!</v>
      </c>
      <c r="J3784" s="596"/>
      <c r="K3784" s="560"/>
      <c r="L3784" s="560"/>
      <c r="M3784" s="560"/>
      <c r="N3784" s="560"/>
      <c r="O3784" s="560"/>
      <c r="P3784" s="560"/>
      <c r="Q3784" s="560"/>
      <c r="R3784" s="560"/>
      <c r="S3784" s="560"/>
      <c r="T3784" s="560"/>
      <c r="U3784" s="560"/>
    </row>
    <row r="3785" spans="1:21">
      <c r="A3785" s="593">
        <f t="shared" si="354"/>
        <v>41432</v>
      </c>
      <c r="B3785" s="594">
        <v>41432.66688553241</v>
      </c>
      <c r="C3785" s="560">
        <f t="shared" si="355"/>
        <v>2013</v>
      </c>
      <c r="D3785" s="560">
        <f t="shared" si="356"/>
        <v>6</v>
      </c>
      <c r="E3785" s="560">
        <f t="shared" si="357"/>
        <v>7</v>
      </c>
      <c r="F3785" s="560">
        <f t="shared" si="358"/>
        <v>16</v>
      </c>
      <c r="G3785" s="595">
        <f t="shared" si="359"/>
        <v>6</v>
      </c>
      <c r="H3785" s="590">
        <f>CHOOSE('Output Sheet'!$B$4,'8760 Data'!J3785,'8760 Data'!K3785,'8760 Data'!L3785,'8760 Data'!M3785,'8760 Data'!N3785,'8760 Data'!O3785,'8760 Data'!P3785,'8760 Data'!Q3785,'8760 Data'!R3785,'8760 Data'!S3785,'8760 Data'!T3785,'8760 Data'!U3785)</f>
        <v>0</v>
      </c>
      <c r="I3785" s="591" t="e">
        <f>H3785/'Output Sheet'!$B$8</f>
        <v>#DIV/0!</v>
      </c>
      <c r="J3785" s="596"/>
      <c r="K3785" s="560"/>
      <c r="L3785" s="560"/>
      <c r="M3785" s="560"/>
      <c r="N3785" s="560"/>
      <c r="O3785" s="560"/>
      <c r="P3785" s="560"/>
      <c r="Q3785" s="560"/>
      <c r="R3785" s="560"/>
      <c r="S3785" s="560"/>
      <c r="T3785" s="560"/>
      <c r="U3785" s="560"/>
    </row>
    <row r="3786" spans="1:21">
      <c r="A3786" s="593">
        <f t="shared" si="354"/>
        <v>41432</v>
      </c>
      <c r="B3786" s="594">
        <v>41432.708552256947</v>
      </c>
      <c r="C3786" s="560">
        <f t="shared" si="355"/>
        <v>2013</v>
      </c>
      <c r="D3786" s="560">
        <f t="shared" si="356"/>
        <v>6</v>
      </c>
      <c r="E3786" s="560">
        <f t="shared" si="357"/>
        <v>7</v>
      </c>
      <c r="F3786" s="560">
        <f t="shared" si="358"/>
        <v>17</v>
      </c>
      <c r="G3786" s="595">
        <f t="shared" si="359"/>
        <v>6</v>
      </c>
      <c r="H3786" s="590">
        <f>CHOOSE('Output Sheet'!$B$4,'8760 Data'!J3786,'8760 Data'!K3786,'8760 Data'!L3786,'8760 Data'!M3786,'8760 Data'!N3786,'8760 Data'!O3786,'8760 Data'!P3786,'8760 Data'!Q3786,'8760 Data'!R3786,'8760 Data'!S3786,'8760 Data'!T3786,'8760 Data'!U3786)</f>
        <v>0</v>
      </c>
      <c r="I3786" s="591" t="e">
        <f>H3786/'Output Sheet'!$B$8</f>
        <v>#DIV/0!</v>
      </c>
      <c r="J3786" s="596"/>
      <c r="K3786" s="560"/>
      <c r="L3786" s="560"/>
      <c r="M3786" s="560"/>
      <c r="N3786" s="560"/>
      <c r="O3786" s="560"/>
      <c r="P3786" s="560"/>
      <c r="Q3786" s="560"/>
      <c r="R3786" s="560"/>
      <c r="S3786" s="560"/>
      <c r="T3786" s="560"/>
      <c r="U3786" s="560"/>
    </row>
    <row r="3787" spans="1:21">
      <c r="A3787" s="593">
        <f t="shared" si="354"/>
        <v>41432</v>
      </c>
      <c r="B3787" s="594">
        <v>41432.750218981484</v>
      </c>
      <c r="C3787" s="560">
        <f t="shared" si="355"/>
        <v>2013</v>
      </c>
      <c r="D3787" s="560">
        <f t="shared" si="356"/>
        <v>6</v>
      </c>
      <c r="E3787" s="560">
        <f t="shared" si="357"/>
        <v>7</v>
      </c>
      <c r="F3787" s="560">
        <f t="shared" si="358"/>
        <v>18</v>
      </c>
      <c r="G3787" s="595">
        <f t="shared" si="359"/>
        <v>6</v>
      </c>
      <c r="H3787" s="590">
        <f>CHOOSE('Output Sheet'!$B$4,'8760 Data'!J3787,'8760 Data'!K3787,'8760 Data'!L3787,'8760 Data'!M3787,'8760 Data'!N3787,'8760 Data'!O3787,'8760 Data'!P3787,'8760 Data'!Q3787,'8760 Data'!R3787,'8760 Data'!S3787,'8760 Data'!T3787,'8760 Data'!U3787)</f>
        <v>0</v>
      </c>
      <c r="I3787" s="591" t="e">
        <f>H3787/'Output Sheet'!$B$8</f>
        <v>#DIV/0!</v>
      </c>
      <c r="J3787" s="596"/>
      <c r="K3787" s="560"/>
      <c r="L3787" s="560"/>
      <c r="M3787" s="560"/>
      <c r="N3787" s="560"/>
      <c r="O3787" s="560"/>
      <c r="P3787" s="560"/>
      <c r="Q3787" s="560"/>
      <c r="R3787" s="560"/>
      <c r="S3787" s="560"/>
      <c r="T3787" s="560"/>
      <c r="U3787" s="560"/>
    </row>
    <row r="3788" spans="1:21">
      <c r="A3788" s="593">
        <f t="shared" si="354"/>
        <v>41432</v>
      </c>
      <c r="B3788" s="594">
        <v>41432.791885706021</v>
      </c>
      <c r="C3788" s="560">
        <f t="shared" si="355"/>
        <v>2013</v>
      </c>
      <c r="D3788" s="560">
        <f t="shared" si="356"/>
        <v>6</v>
      </c>
      <c r="E3788" s="560">
        <f t="shared" si="357"/>
        <v>7</v>
      </c>
      <c r="F3788" s="560">
        <f t="shared" si="358"/>
        <v>19</v>
      </c>
      <c r="G3788" s="595">
        <f t="shared" si="359"/>
        <v>6</v>
      </c>
      <c r="H3788" s="590">
        <f>CHOOSE('Output Sheet'!$B$4,'8760 Data'!J3788,'8760 Data'!K3788,'8760 Data'!L3788,'8760 Data'!M3788,'8760 Data'!N3788,'8760 Data'!O3788,'8760 Data'!P3788,'8760 Data'!Q3788,'8760 Data'!R3788,'8760 Data'!S3788,'8760 Data'!T3788,'8760 Data'!U3788)</f>
        <v>0</v>
      </c>
      <c r="I3788" s="591" t="e">
        <f>H3788/'Output Sheet'!$B$8</f>
        <v>#DIV/0!</v>
      </c>
      <c r="J3788" s="596"/>
      <c r="K3788" s="560"/>
      <c r="L3788" s="560"/>
      <c r="M3788" s="560"/>
      <c r="N3788" s="560"/>
      <c r="O3788" s="560"/>
      <c r="P3788" s="560"/>
      <c r="Q3788" s="560"/>
      <c r="R3788" s="560"/>
      <c r="S3788" s="560"/>
      <c r="T3788" s="560"/>
      <c r="U3788" s="560"/>
    </row>
    <row r="3789" spans="1:21">
      <c r="A3789" s="593">
        <f t="shared" si="354"/>
        <v>41432</v>
      </c>
      <c r="B3789" s="594">
        <v>41432.833552430558</v>
      </c>
      <c r="C3789" s="560">
        <f t="shared" si="355"/>
        <v>2013</v>
      </c>
      <c r="D3789" s="560">
        <f t="shared" si="356"/>
        <v>6</v>
      </c>
      <c r="E3789" s="560">
        <f t="shared" si="357"/>
        <v>7</v>
      </c>
      <c r="F3789" s="560">
        <f t="shared" si="358"/>
        <v>20</v>
      </c>
      <c r="G3789" s="595">
        <f t="shared" si="359"/>
        <v>6</v>
      </c>
      <c r="H3789" s="590">
        <f>CHOOSE('Output Sheet'!$B$4,'8760 Data'!J3789,'8760 Data'!K3789,'8760 Data'!L3789,'8760 Data'!M3789,'8760 Data'!N3789,'8760 Data'!O3789,'8760 Data'!P3789,'8760 Data'!Q3789,'8760 Data'!R3789,'8760 Data'!S3789,'8760 Data'!T3789,'8760 Data'!U3789)</f>
        <v>0</v>
      </c>
      <c r="I3789" s="591" t="e">
        <f>H3789/'Output Sheet'!$B$8</f>
        <v>#DIV/0!</v>
      </c>
      <c r="J3789" s="596"/>
      <c r="K3789" s="560"/>
      <c r="L3789" s="560"/>
      <c r="M3789" s="560"/>
      <c r="N3789" s="560"/>
      <c r="O3789" s="560"/>
      <c r="P3789" s="560"/>
      <c r="Q3789" s="560"/>
      <c r="R3789" s="560"/>
      <c r="S3789" s="560"/>
      <c r="T3789" s="560"/>
      <c r="U3789" s="560"/>
    </row>
    <row r="3790" spans="1:21">
      <c r="A3790" s="593">
        <f t="shared" si="354"/>
        <v>41432</v>
      </c>
      <c r="B3790" s="594">
        <v>41432.875219155096</v>
      </c>
      <c r="C3790" s="560">
        <f t="shared" si="355"/>
        <v>2013</v>
      </c>
      <c r="D3790" s="560">
        <f t="shared" si="356"/>
        <v>6</v>
      </c>
      <c r="E3790" s="560">
        <f t="shared" si="357"/>
        <v>7</v>
      </c>
      <c r="F3790" s="560">
        <f t="shared" si="358"/>
        <v>21</v>
      </c>
      <c r="G3790" s="595">
        <f t="shared" si="359"/>
        <v>6</v>
      </c>
      <c r="H3790" s="590">
        <f>CHOOSE('Output Sheet'!$B$4,'8760 Data'!J3790,'8760 Data'!K3790,'8760 Data'!L3790,'8760 Data'!M3790,'8760 Data'!N3790,'8760 Data'!O3790,'8760 Data'!P3790,'8760 Data'!Q3790,'8760 Data'!R3790,'8760 Data'!S3790,'8760 Data'!T3790,'8760 Data'!U3790)</f>
        <v>0</v>
      </c>
      <c r="I3790" s="591" t="e">
        <f>H3790/'Output Sheet'!$B$8</f>
        <v>#DIV/0!</v>
      </c>
      <c r="J3790" s="596"/>
      <c r="K3790" s="560"/>
      <c r="L3790" s="560"/>
      <c r="M3790" s="560"/>
      <c r="N3790" s="560"/>
      <c r="O3790" s="560"/>
      <c r="P3790" s="560"/>
      <c r="Q3790" s="560"/>
      <c r="R3790" s="560"/>
      <c r="S3790" s="560"/>
      <c r="T3790" s="560"/>
      <c r="U3790" s="560"/>
    </row>
    <row r="3791" spans="1:21">
      <c r="A3791" s="593">
        <f t="shared" si="354"/>
        <v>41432</v>
      </c>
      <c r="B3791" s="594">
        <v>41432.916885879633</v>
      </c>
      <c r="C3791" s="560">
        <f t="shared" si="355"/>
        <v>2013</v>
      </c>
      <c r="D3791" s="560">
        <f t="shared" si="356"/>
        <v>6</v>
      </c>
      <c r="E3791" s="560">
        <f t="shared" si="357"/>
        <v>7</v>
      </c>
      <c r="F3791" s="560">
        <f t="shared" si="358"/>
        <v>22</v>
      </c>
      <c r="G3791" s="595">
        <f t="shared" si="359"/>
        <v>6</v>
      </c>
      <c r="H3791" s="590">
        <f>CHOOSE('Output Sheet'!$B$4,'8760 Data'!J3791,'8760 Data'!K3791,'8760 Data'!L3791,'8760 Data'!M3791,'8760 Data'!N3791,'8760 Data'!O3791,'8760 Data'!P3791,'8760 Data'!Q3791,'8760 Data'!R3791,'8760 Data'!S3791,'8760 Data'!T3791,'8760 Data'!U3791)</f>
        <v>0</v>
      </c>
      <c r="I3791" s="591" t="e">
        <f>H3791/'Output Sheet'!$B$8</f>
        <v>#DIV/0!</v>
      </c>
      <c r="J3791" s="596"/>
      <c r="K3791" s="560"/>
      <c r="L3791" s="560"/>
      <c r="M3791" s="560"/>
      <c r="N3791" s="560"/>
      <c r="O3791" s="560"/>
      <c r="P3791" s="560"/>
      <c r="Q3791" s="560"/>
      <c r="R3791" s="560"/>
      <c r="S3791" s="560"/>
      <c r="T3791" s="560"/>
      <c r="U3791" s="560"/>
    </row>
    <row r="3792" spans="1:21">
      <c r="A3792" s="593">
        <f t="shared" si="354"/>
        <v>41432</v>
      </c>
      <c r="B3792" s="594">
        <v>41432.95855260417</v>
      </c>
      <c r="C3792" s="560">
        <f t="shared" si="355"/>
        <v>2013</v>
      </c>
      <c r="D3792" s="560">
        <f t="shared" si="356"/>
        <v>6</v>
      </c>
      <c r="E3792" s="560">
        <f t="shared" si="357"/>
        <v>7</v>
      </c>
      <c r="F3792" s="560">
        <f t="shared" si="358"/>
        <v>23</v>
      </c>
      <c r="G3792" s="595">
        <f t="shared" si="359"/>
        <v>6</v>
      </c>
      <c r="H3792" s="590">
        <f>CHOOSE('Output Sheet'!$B$4,'8760 Data'!J3792,'8760 Data'!K3792,'8760 Data'!L3792,'8760 Data'!M3792,'8760 Data'!N3792,'8760 Data'!O3792,'8760 Data'!P3792,'8760 Data'!Q3792,'8760 Data'!R3792,'8760 Data'!S3792,'8760 Data'!T3792,'8760 Data'!U3792)</f>
        <v>0</v>
      </c>
      <c r="I3792" s="591" t="e">
        <f>H3792/'Output Sheet'!$B$8</f>
        <v>#DIV/0!</v>
      </c>
      <c r="J3792" s="596"/>
      <c r="K3792" s="560"/>
      <c r="L3792" s="560"/>
      <c r="M3792" s="560"/>
      <c r="N3792" s="560"/>
      <c r="O3792" s="560"/>
      <c r="P3792" s="560"/>
      <c r="Q3792" s="560"/>
      <c r="R3792" s="560"/>
      <c r="S3792" s="560"/>
      <c r="T3792" s="560"/>
      <c r="U3792" s="560"/>
    </row>
    <row r="3793" spans="1:21">
      <c r="A3793" s="593">
        <f t="shared" si="354"/>
        <v>41433</v>
      </c>
      <c r="B3793" s="594">
        <v>41433.000219328707</v>
      </c>
      <c r="C3793" s="560">
        <f t="shared" si="355"/>
        <v>2013</v>
      </c>
      <c r="D3793" s="560">
        <f t="shared" si="356"/>
        <v>6</v>
      </c>
      <c r="E3793" s="560">
        <f t="shared" si="357"/>
        <v>8</v>
      </c>
      <c r="F3793" s="560">
        <f t="shared" si="358"/>
        <v>24</v>
      </c>
      <c r="G3793" s="595">
        <f t="shared" si="359"/>
        <v>7</v>
      </c>
      <c r="H3793" s="590">
        <f>CHOOSE('Output Sheet'!$B$4,'8760 Data'!J3793,'8760 Data'!K3793,'8760 Data'!L3793,'8760 Data'!M3793,'8760 Data'!N3793,'8760 Data'!O3793,'8760 Data'!P3793,'8760 Data'!Q3793,'8760 Data'!R3793,'8760 Data'!S3793,'8760 Data'!T3793,'8760 Data'!U3793)</f>
        <v>0</v>
      </c>
      <c r="I3793" s="591" t="e">
        <f>H3793/'Output Sheet'!$B$8</f>
        <v>#DIV/0!</v>
      </c>
      <c r="J3793" s="596"/>
      <c r="K3793" s="560"/>
      <c r="L3793" s="560"/>
      <c r="M3793" s="560"/>
      <c r="N3793" s="560"/>
      <c r="O3793" s="560"/>
      <c r="P3793" s="560"/>
      <c r="Q3793" s="560"/>
      <c r="R3793" s="560"/>
      <c r="S3793" s="560"/>
      <c r="T3793" s="560"/>
      <c r="U3793" s="560"/>
    </row>
    <row r="3794" spans="1:21">
      <c r="A3794" s="593">
        <f t="shared" si="354"/>
        <v>41433</v>
      </c>
      <c r="B3794" s="594">
        <v>41433.041886053237</v>
      </c>
      <c r="C3794" s="560">
        <f t="shared" si="355"/>
        <v>2013</v>
      </c>
      <c r="D3794" s="560">
        <f t="shared" si="356"/>
        <v>6</v>
      </c>
      <c r="E3794" s="560">
        <f t="shared" si="357"/>
        <v>8</v>
      </c>
      <c r="F3794" s="560">
        <f t="shared" si="358"/>
        <v>1</v>
      </c>
      <c r="G3794" s="595">
        <f t="shared" si="359"/>
        <v>7</v>
      </c>
      <c r="H3794" s="590">
        <f>CHOOSE('Output Sheet'!$B$4,'8760 Data'!J3794,'8760 Data'!K3794,'8760 Data'!L3794,'8760 Data'!M3794,'8760 Data'!N3794,'8760 Data'!O3794,'8760 Data'!P3794,'8760 Data'!Q3794,'8760 Data'!R3794,'8760 Data'!S3794,'8760 Data'!T3794,'8760 Data'!U3794)</f>
        <v>0</v>
      </c>
      <c r="I3794" s="591" t="e">
        <f>H3794/'Output Sheet'!$B$8</f>
        <v>#DIV/0!</v>
      </c>
      <c r="J3794" s="596"/>
      <c r="K3794" s="560"/>
      <c r="L3794" s="560"/>
      <c r="M3794" s="560"/>
      <c r="N3794" s="560"/>
      <c r="O3794" s="560"/>
      <c r="P3794" s="560"/>
      <c r="Q3794" s="560"/>
      <c r="R3794" s="560"/>
      <c r="S3794" s="560"/>
      <c r="T3794" s="560"/>
      <c r="U3794" s="560"/>
    </row>
    <row r="3795" spans="1:21">
      <c r="A3795" s="593">
        <f t="shared" si="354"/>
        <v>41433</v>
      </c>
      <c r="B3795" s="594">
        <v>41433.083552777774</v>
      </c>
      <c r="C3795" s="560">
        <f t="shared" si="355"/>
        <v>2013</v>
      </c>
      <c r="D3795" s="560">
        <f t="shared" si="356"/>
        <v>6</v>
      </c>
      <c r="E3795" s="560">
        <f t="shared" si="357"/>
        <v>8</v>
      </c>
      <c r="F3795" s="560">
        <f t="shared" si="358"/>
        <v>2</v>
      </c>
      <c r="G3795" s="595">
        <f t="shared" si="359"/>
        <v>7</v>
      </c>
      <c r="H3795" s="590">
        <f>CHOOSE('Output Sheet'!$B$4,'8760 Data'!J3795,'8760 Data'!K3795,'8760 Data'!L3795,'8760 Data'!M3795,'8760 Data'!N3795,'8760 Data'!O3795,'8760 Data'!P3795,'8760 Data'!Q3795,'8760 Data'!R3795,'8760 Data'!S3795,'8760 Data'!T3795,'8760 Data'!U3795)</f>
        <v>0</v>
      </c>
      <c r="I3795" s="591" t="e">
        <f>H3795/'Output Sheet'!$B$8</f>
        <v>#DIV/0!</v>
      </c>
      <c r="J3795" s="596"/>
      <c r="K3795" s="560"/>
      <c r="L3795" s="560"/>
      <c r="M3795" s="560"/>
      <c r="N3795" s="560"/>
      <c r="O3795" s="560"/>
      <c r="P3795" s="560"/>
      <c r="Q3795" s="560"/>
      <c r="R3795" s="560"/>
      <c r="S3795" s="560"/>
      <c r="T3795" s="560"/>
      <c r="U3795" s="560"/>
    </row>
    <row r="3796" spans="1:21">
      <c r="A3796" s="593">
        <f t="shared" si="354"/>
        <v>41433</v>
      </c>
      <c r="B3796" s="594">
        <v>41433.125219502312</v>
      </c>
      <c r="C3796" s="560">
        <f t="shared" si="355"/>
        <v>2013</v>
      </c>
      <c r="D3796" s="560">
        <f t="shared" si="356"/>
        <v>6</v>
      </c>
      <c r="E3796" s="560">
        <f t="shared" si="357"/>
        <v>8</v>
      </c>
      <c r="F3796" s="560">
        <f t="shared" si="358"/>
        <v>3</v>
      </c>
      <c r="G3796" s="595">
        <f t="shared" si="359"/>
        <v>7</v>
      </c>
      <c r="H3796" s="590">
        <f>CHOOSE('Output Sheet'!$B$4,'8760 Data'!J3796,'8760 Data'!K3796,'8760 Data'!L3796,'8760 Data'!M3796,'8760 Data'!N3796,'8760 Data'!O3796,'8760 Data'!P3796,'8760 Data'!Q3796,'8760 Data'!R3796,'8760 Data'!S3796,'8760 Data'!T3796,'8760 Data'!U3796)</f>
        <v>0</v>
      </c>
      <c r="I3796" s="591" t="e">
        <f>H3796/'Output Sheet'!$B$8</f>
        <v>#DIV/0!</v>
      </c>
      <c r="J3796" s="596"/>
      <c r="K3796" s="560"/>
      <c r="L3796" s="560"/>
      <c r="M3796" s="560"/>
      <c r="N3796" s="560"/>
      <c r="O3796" s="560"/>
      <c r="P3796" s="560"/>
      <c r="Q3796" s="560"/>
      <c r="R3796" s="560"/>
      <c r="S3796" s="560"/>
      <c r="T3796" s="560"/>
      <c r="U3796" s="560"/>
    </row>
    <row r="3797" spans="1:21">
      <c r="A3797" s="593">
        <f t="shared" si="354"/>
        <v>41433</v>
      </c>
      <c r="B3797" s="594">
        <v>41433.166886226849</v>
      </c>
      <c r="C3797" s="560">
        <f t="shared" si="355"/>
        <v>2013</v>
      </c>
      <c r="D3797" s="560">
        <f t="shared" si="356"/>
        <v>6</v>
      </c>
      <c r="E3797" s="560">
        <f t="shared" si="357"/>
        <v>8</v>
      </c>
      <c r="F3797" s="560">
        <f t="shared" si="358"/>
        <v>4</v>
      </c>
      <c r="G3797" s="595">
        <f t="shared" si="359"/>
        <v>7</v>
      </c>
      <c r="H3797" s="590">
        <f>CHOOSE('Output Sheet'!$B$4,'8760 Data'!J3797,'8760 Data'!K3797,'8760 Data'!L3797,'8760 Data'!M3797,'8760 Data'!N3797,'8760 Data'!O3797,'8760 Data'!P3797,'8760 Data'!Q3797,'8760 Data'!R3797,'8760 Data'!S3797,'8760 Data'!T3797,'8760 Data'!U3797)</f>
        <v>0</v>
      </c>
      <c r="I3797" s="591" t="e">
        <f>H3797/'Output Sheet'!$B$8</f>
        <v>#DIV/0!</v>
      </c>
      <c r="J3797" s="596"/>
      <c r="K3797" s="560"/>
      <c r="L3797" s="560"/>
      <c r="M3797" s="560"/>
      <c r="N3797" s="560"/>
      <c r="O3797" s="560"/>
      <c r="P3797" s="560"/>
      <c r="Q3797" s="560"/>
      <c r="R3797" s="560"/>
      <c r="S3797" s="560"/>
      <c r="T3797" s="560"/>
      <c r="U3797" s="560"/>
    </row>
    <row r="3798" spans="1:21">
      <c r="A3798" s="593">
        <f t="shared" si="354"/>
        <v>41433</v>
      </c>
      <c r="B3798" s="594">
        <v>41433.208552951386</v>
      </c>
      <c r="C3798" s="560">
        <f t="shared" si="355"/>
        <v>2013</v>
      </c>
      <c r="D3798" s="560">
        <f t="shared" si="356"/>
        <v>6</v>
      </c>
      <c r="E3798" s="560">
        <f t="shared" si="357"/>
        <v>8</v>
      </c>
      <c r="F3798" s="560">
        <f t="shared" si="358"/>
        <v>5</v>
      </c>
      <c r="G3798" s="595">
        <f t="shared" si="359"/>
        <v>7</v>
      </c>
      <c r="H3798" s="590">
        <f>CHOOSE('Output Sheet'!$B$4,'8760 Data'!J3798,'8760 Data'!K3798,'8760 Data'!L3798,'8760 Data'!M3798,'8760 Data'!N3798,'8760 Data'!O3798,'8760 Data'!P3798,'8760 Data'!Q3798,'8760 Data'!R3798,'8760 Data'!S3798,'8760 Data'!T3798,'8760 Data'!U3798)</f>
        <v>0</v>
      </c>
      <c r="I3798" s="591" t="e">
        <f>H3798/'Output Sheet'!$B$8</f>
        <v>#DIV/0!</v>
      </c>
      <c r="J3798" s="596"/>
      <c r="K3798" s="560"/>
      <c r="L3798" s="560"/>
      <c r="M3798" s="560"/>
      <c r="N3798" s="560"/>
      <c r="O3798" s="560"/>
      <c r="P3798" s="560"/>
      <c r="Q3798" s="560"/>
      <c r="R3798" s="560"/>
      <c r="S3798" s="560"/>
      <c r="T3798" s="560"/>
      <c r="U3798" s="560"/>
    </row>
    <row r="3799" spans="1:21">
      <c r="A3799" s="593">
        <f t="shared" si="354"/>
        <v>41433</v>
      </c>
      <c r="B3799" s="594">
        <v>41433.250219675923</v>
      </c>
      <c r="C3799" s="560">
        <f t="shared" si="355"/>
        <v>2013</v>
      </c>
      <c r="D3799" s="560">
        <f t="shared" si="356"/>
        <v>6</v>
      </c>
      <c r="E3799" s="560">
        <f t="shared" si="357"/>
        <v>8</v>
      </c>
      <c r="F3799" s="560">
        <f t="shared" si="358"/>
        <v>6</v>
      </c>
      <c r="G3799" s="595">
        <f t="shared" si="359"/>
        <v>7</v>
      </c>
      <c r="H3799" s="590">
        <f>CHOOSE('Output Sheet'!$B$4,'8760 Data'!J3799,'8760 Data'!K3799,'8760 Data'!L3799,'8760 Data'!M3799,'8760 Data'!N3799,'8760 Data'!O3799,'8760 Data'!P3799,'8760 Data'!Q3799,'8760 Data'!R3799,'8760 Data'!S3799,'8760 Data'!T3799,'8760 Data'!U3799)</f>
        <v>0</v>
      </c>
      <c r="I3799" s="591" t="e">
        <f>H3799/'Output Sheet'!$B$8</f>
        <v>#DIV/0!</v>
      </c>
      <c r="J3799" s="596"/>
      <c r="K3799" s="560"/>
      <c r="L3799" s="560"/>
      <c r="M3799" s="560"/>
      <c r="N3799" s="560"/>
      <c r="O3799" s="560"/>
      <c r="P3799" s="560"/>
      <c r="Q3799" s="560"/>
      <c r="R3799" s="560"/>
      <c r="S3799" s="560"/>
      <c r="T3799" s="560"/>
      <c r="U3799" s="560"/>
    </row>
    <row r="3800" spans="1:21">
      <c r="A3800" s="593">
        <f t="shared" si="354"/>
        <v>41433</v>
      </c>
      <c r="B3800" s="594">
        <v>41433.29188640046</v>
      </c>
      <c r="C3800" s="560">
        <f t="shared" si="355"/>
        <v>2013</v>
      </c>
      <c r="D3800" s="560">
        <f t="shared" si="356"/>
        <v>6</v>
      </c>
      <c r="E3800" s="560">
        <f t="shared" si="357"/>
        <v>8</v>
      </c>
      <c r="F3800" s="560">
        <f t="shared" si="358"/>
        <v>7</v>
      </c>
      <c r="G3800" s="595">
        <f t="shared" si="359"/>
        <v>7</v>
      </c>
      <c r="H3800" s="590">
        <f>CHOOSE('Output Sheet'!$B$4,'8760 Data'!J3800,'8760 Data'!K3800,'8760 Data'!L3800,'8760 Data'!M3800,'8760 Data'!N3800,'8760 Data'!O3800,'8760 Data'!P3800,'8760 Data'!Q3800,'8760 Data'!R3800,'8760 Data'!S3800,'8760 Data'!T3800,'8760 Data'!U3800)</f>
        <v>0</v>
      </c>
      <c r="I3800" s="591" t="e">
        <f>H3800/'Output Sheet'!$B$8</f>
        <v>#DIV/0!</v>
      </c>
      <c r="J3800" s="596"/>
      <c r="K3800" s="560"/>
      <c r="L3800" s="560"/>
      <c r="M3800" s="560"/>
      <c r="N3800" s="560"/>
      <c r="O3800" s="560"/>
      <c r="P3800" s="560"/>
      <c r="Q3800" s="560"/>
      <c r="R3800" s="560"/>
      <c r="S3800" s="560"/>
      <c r="T3800" s="560"/>
      <c r="U3800" s="560"/>
    </row>
    <row r="3801" spans="1:21">
      <c r="A3801" s="593">
        <f t="shared" si="354"/>
        <v>41433</v>
      </c>
      <c r="B3801" s="594">
        <v>41433.333553124998</v>
      </c>
      <c r="C3801" s="560">
        <f t="shared" si="355"/>
        <v>2013</v>
      </c>
      <c r="D3801" s="560">
        <f t="shared" si="356"/>
        <v>6</v>
      </c>
      <c r="E3801" s="560">
        <f t="shared" si="357"/>
        <v>8</v>
      </c>
      <c r="F3801" s="560">
        <f t="shared" si="358"/>
        <v>8</v>
      </c>
      <c r="G3801" s="595">
        <f t="shared" si="359"/>
        <v>7</v>
      </c>
      <c r="H3801" s="590">
        <f>CHOOSE('Output Sheet'!$B$4,'8760 Data'!J3801,'8760 Data'!K3801,'8760 Data'!L3801,'8760 Data'!M3801,'8760 Data'!N3801,'8760 Data'!O3801,'8760 Data'!P3801,'8760 Data'!Q3801,'8760 Data'!R3801,'8760 Data'!S3801,'8760 Data'!T3801,'8760 Data'!U3801)</f>
        <v>0</v>
      </c>
      <c r="I3801" s="591" t="e">
        <f>H3801/'Output Sheet'!$B$8</f>
        <v>#DIV/0!</v>
      </c>
      <c r="J3801" s="596"/>
      <c r="K3801" s="560"/>
      <c r="L3801" s="560"/>
      <c r="M3801" s="560"/>
      <c r="N3801" s="560"/>
      <c r="O3801" s="560"/>
      <c r="P3801" s="560"/>
      <c r="Q3801" s="560"/>
      <c r="R3801" s="560"/>
      <c r="S3801" s="560"/>
      <c r="T3801" s="560"/>
      <c r="U3801" s="560"/>
    </row>
    <row r="3802" spans="1:21">
      <c r="A3802" s="593">
        <f t="shared" si="354"/>
        <v>41433</v>
      </c>
      <c r="B3802" s="594">
        <v>41433.375219849535</v>
      </c>
      <c r="C3802" s="560">
        <f t="shared" si="355"/>
        <v>2013</v>
      </c>
      <c r="D3802" s="560">
        <f t="shared" si="356"/>
        <v>6</v>
      </c>
      <c r="E3802" s="560">
        <f t="shared" si="357"/>
        <v>8</v>
      </c>
      <c r="F3802" s="560">
        <f t="shared" si="358"/>
        <v>9</v>
      </c>
      <c r="G3802" s="595">
        <f t="shared" si="359"/>
        <v>7</v>
      </c>
      <c r="H3802" s="590">
        <f>CHOOSE('Output Sheet'!$B$4,'8760 Data'!J3802,'8760 Data'!K3802,'8760 Data'!L3802,'8760 Data'!M3802,'8760 Data'!N3802,'8760 Data'!O3802,'8760 Data'!P3802,'8760 Data'!Q3802,'8760 Data'!R3802,'8760 Data'!S3802,'8760 Data'!T3802,'8760 Data'!U3802)</f>
        <v>0</v>
      </c>
      <c r="I3802" s="591" t="e">
        <f>H3802/'Output Sheet'!$B$8</f>
        <v>#DIV/0!</v>
      </c>
      <c r="J3802" s="596"/>
      <c r="K3802" s="560"/>
      <c r="L3802" s="560"/>
      <c r="M3802" s="560"/>
      <c r="N3802" s="560"/>
      <c r="O3802" s="560"/>
      <c r="P3802" s="560"/>
      <c r="Q3802" s="560"/>
      <c r="R3802" s="560"/>
      <c r="S3802" s="560"/>
      <c r="T3802" s="560"/>
      <c r="U3802" s="560"/>
    </row>
    <row r="3803" spans="1:21">
      <c r="A3803" s="593">
        <f t="shared" si="354"/>
        <v>41433</v>
      </c>
      <c r="B3803" s="594">
        <v>41433.416886574072</v>
      </c>
      <c r="C3803" s="560">
        <f t="shared" si="355"/>
        <v>2013</v>
      </c>
      <c r="D3803" s="560">
        <f t="shared" si="356"/>
        <v>6</v>
      </c>
      <c r="E3803" s="560">
        <f t="shared" si="357"/>
        <v>8</v>
      </c>
      <c r="F3803" s="560">
        <f t="shared" si="358"/>
        <v>10</v>
      </c>
      <c r="G3803" s="595">
        <f t="shared" si="359"/>
        <v>7</v>
      </c>
      <c r="H3803" s="590">
        <f>CHOOSE('Output Sheet'!$B$4,'8760 Data'!J3803,'8760 Data'!K3803,'8760 Data'!L3803,'8760 Data'!M3803,'8760 Data'!N3803,'8760 Data'!O3803,'8760 Data'!P3803,'8760 Data'!Q3803,'8760 Data'!R3803,'8760 Data'!S3803,'8760 Data'!T3803,'8760 Data'!U3803)</f>
        <v>0</v>
      </c>
      <c r="I3803" s="591" t="e">
        <f>H3803/'Output Sheet'!$B$8</f>
        <v>#DIV/0!</v>
      </c>
      <c r="J3803" s="596"/>
      <c r="K3803" s="560"/>
      <c r="L3803" s="560"/>
      <c r="M3803" s="560"/>
      <c r="N3803" s="560"/>
      <c r="O3803" s="560"/>
      <c r="P3803" s="560"/>
      <c r="Q3803" s="560"/>
      <c r="R3803" s="560"/>
      <c r="S3803" s="560"/>
      <c r="T3803" s="560"/>
      <c r="U3803" s="560"/>
    </row>
    <row r="3804" spans="1:21">
      <c r="A3804" s="593">
        <f t="shared" si="354"/>
        <v>41433</v>
      </c>
      <c r="B3804" s="594">
        <v>41433.458553298609</v>
      </c>
      <c r="C3804" s="560">
        <f t="shared" si="355"/>
        <v>2013</v>
      </c>
      <c r="D3804" s="560">
        <f t="shared" si="356"/>
        <v>6</v>
      </c>
      <c r="E3804" s="560">
        <f t="shared" si="357"/>
        <v>8</v>
      </c>
      <c r="F3804" s="560">
        <f t="shared" si="358"/>
        <v>11</v>
      </c>
      <c r="G3804" s="595">
        <f t="shared" si="359"/>
        <v>7</v>
      </c>
      <c r="H3804" s="590">
        <f>CHOOSE('Output Sheet'!$B$4,'8760 Data'!J3804,'8760 Data'!K3804,'8760 Data'!L3804,'8760 Data'!M3804,'8760 Data'!N3804,'8760 Data'!O3804,'8760 Data'!P3804,'8760 Data'!Q3804,'8760 Data'!R3804,'8760 Data'!S3804,'8760 Data'!T3804,'8760 Data'!U3804)</f>
        <v>0</v>
      </c>
      <c r="I3804" s="591" t="e">
        <f>H3804/'Output Sheet'!$B$8</f>
        <v>#DIV/0!</v>
      </c>
      <c r="J3804" s="596"/>
      <c r="K3804" s="560"/>
      <c r="L3804" s="560"/>
      <c r="M3804" s="560"/>
      <c r="N3804" s="560"/>
      <c r="O3804" s="560"/>
      <c r="P3804" s="560"/>
      <c r="Q3804" s="560"/>
      <c r="R3804" s="560"/>
      <c r="S3804" s="560"/>
      <c r="T3804" s="560"/>
      <c r="U3804" s="560"/>
    </row>
    <row r="3805" spans="1:21">
      <c r="A3805" s="593">
        <f t="shared" si="354"/>
        <v>41433</v>
      </c>
      <c r="B3805" s="594">
        <v>41433.500220023147</v>
      </c>
      <c r="C3805" s="560">
        <f t="shared" si="355"/>
        <v>2013</v>
      </c>
      <c r="D3805" s="560">
        <f t="shared" si="356"/>
        <v>6</v>
      </c>
      <c r="E3805" s="560">
        <f t="shared" si="357"/>
        <v>8</v>
      </c>
      <c r="F3805" s="560">
        <f t="shared" si="358"/>
        <v>12</v>
      </c>
      <c r="G3805" s="595">
        <f t="shared" si="359"/>
        <v>7</v>
      </c>
      <c r="H3805" s="590">
        <f>CHOOSE('Output Sheet'!$B$4,'8760 Data'!J3805,'8760 Data'!K3805,'8760 Data'!L3805,'8760 Data'!M3805,'8760 Data'!N3805,'8760 Data'!O3805,'8760 Data'!P3805,'8760 Data'!Q3805,'8760 Data'!R3805,'8760 Data'!S3805,'8760 Data'!T3805,'8760 Data'!U3805)</f>
        <v>0</v>
      </c>
      <c r="I3805" s="591" t="e">
        <f>H3805/'Output Sheet'!$B$8</f>
        <v>#DIV/0!</v>
      </c>
      <c r="J3805" s="596"/>
      <c r="K3805" s="560"/>
      <c r="L3805" s="560"/>
      <c r="M3805" s="560"/>
      <c r="N3805" s="560"/>
      <c r="O3805" s="560"/>
      <c r="P3805" s="560"/>
      <c r="Q3805" s="560"/>
      <c r="R3805" s="560"/>
      <c r="S3805" s="560"/>
      <c r="T3805" s="560"/>
      <c r="U3805" s="560"/>
    </row>
    <row r="3806" spans="1:21">
      <c r="A3806" s="593">
        <f t="shared" si="354"/>
        <v>41433</v>
      </c>
      <c r="B3806" s="594">
        <v>41433.541886747684</v>
      </c>
      <c r="C3806" s="560">
        <f t="shared" si="355"/>
        <v>2013</v>
      </c>
      <c r="D3806" s="560">
        <f t="shared" si="356"/>
        <v>6</v>
      </c>
      <c r="E3806" s="560">
        <f t="shared" si="357"/>
        <v>8</v>
      </c>
      <c r="F3806" s="560">
        <f t="shared" si="358"/>
        <v>13</v>
      </c>
      <c r="G3806" s="595">
        <f t="shared" si="359"/>
        <v>7</v>
      </c>
      <c r="H3806" s="590">
        <f>CHOOSE('Output Sheet'!$B$4,'8760 Data'!J3806,'8760 Data'!K3806,'8760 Data'!L3806,'8760 Data'!M3806,'8760 Data'!N3806,'8760 Data'!O3806,'8760 Data'!P3806,'8760 Data'!Q3806,'8760 Data'!R3806,'8760 Data'!S3806,'8760 Data'!T3806,'8760 Data'!U3806)</f>
        <v>0</v>
      </c>
      <c r="I3806" s="591" t="e">
        <f>H3806/'Output Sheet'!$B$8</f>
        <v>#DIV/0!</v>
      </c>
      <c r="J3806" s="596"/>
      <c r="K3806" s="560"/>
      <c r="L3806" s="560"/>
      <c r="M3806" s="560"/>
      <c r="N3806" s="560"/>
      <c r="O3806" s="560"/>
      <c r="P3806" s="560"/>
      <c r="Q3806" s="560"/>
      <c r="R3806" s="560"/>
      <c r="S3806" s="560"/>
      <c r="T3806" s="560"/>
      <c r="U3806" s="560"/>
    </row>
    <row r="3807" spans="1:21">
      <c r="A3807" s="593">
        <f t="shared" si="354"/>
        <v>41433</v>
      </c>
      <c r="B3807" s="594">
        <v>41433.583553472221</v>
      </c>
      <c r="C3807" s="560">
        <f t="shared" si="355"/>
        <v>2013</v>
      </c>
      <c r="D3807" s="560">
        <f t="shared" si="356"/>
        <v>6</v>
      </c>
      <c r="E3807" s="560">
        <f t="shared" si="357"/>
        <v>8</v>
      </c>
      <c r="F3807" s="560">
        <f t="shared" si="358"/>
        <v>14</v>
      </c>
      <c r="G3807" s="595">
        <f t="shared" si="359"/>
        <v>7</v>
      </c>
      <c r="H3807" s="590">
        <f>CHOOSE('Output Sheet'!$B$4,'8760 Data'!J3807,'8760 Data'!K3807,'8760 Data'!L3807,'8760 Data'!M3807,'8760 Data'!N3807,'8760 Data'!O3807,'8760 Data'!P3807,'8760 Data'!Q3807,'8760 Data'!R3807,'8760 Data'!S3807,'8760 Data'!T3807,'8760 Data'!U3807)</f>
        <v>0</v>
      </c>
      <c r="I3807" s="591" t="e">
        <f>H3807/'Output Sheet'!$B$8</f>
        <v>#DIV/0!</v>
      </c>
      <c r="J3807" s="596"/>
      <c r="K3807" s="560"/>
      <c r="L3807" s="560"/>
      <c r="M3807" s="560"/>
      <c r="N3807" s="560"/>
      <c r="O3807" s="560"/>
      <c r="P3807" s="560"/>
      <c r="Q3807" s="560"/>
      <c r="R3807" s="560"/>
      <c r="S3807" s="560"/>
      <c r="T3807" s="560"/>
      <c r="U3807" s="560"/>
    </row>
    <row r="3808" spans="1:21">
      <c r="A3808" s="593">
        <f t="shared" si="354"/>
        <v>41433</v>
      </c>
      <c r="B3808" s="594">
        <v>41433.625220196758</v>
      </c>
      <c r="C3808" s="560">
        <f t="shared" si="355"/>
        <v>2013</v>
      </c>
      <c r="D3808" s="560">
        <f t="shared" si="356"/>
        <v>6</v>
      </c>
      <c r="E3808" s="560">
        <f t="shared" si="357"/>
        <v>8</v>
      </c>
      <c r="F3808" s="560">
        <f t="shared" si="358"/>
        <v>15</v>
      </c>
      <c r="G3808" s="595">
        <f t="shared" si="359"/>
        <v>7</v>
      </c>
      <c r="H3808" s="590">
        <f>CHOOSE('Output Sheet'!$B$4,'8760 Data'!J3808,'8760 Data'!K3808,'8760 Data'!L3808,'8760 Data'!M3808,'8760 Data'!N3808,'8760 Data'!O3808,'8760 Data'!P3808,'8760 Data'!Q3808,'8760 Data'!R3808,'8760 Data'!S3808,'8760 Data'!T3808,'8760 Data'!U3808)</f>
        <v>0</v>
      </c>
      <c r="I3808" s="591" t="e">
        <f>H3808/'Output Sheet'!$B$8</f>
        <v>#DIV/0!</v>
      </c>
      <c r="J3808" s="596"/>
      <c r="K3808" s="560"/>
      <c r="L3808" s="560"/>
      <c r="M3808" s="560"/>
      <c r="N3808" s="560"/>
      <c r="O3808" s="560"/>
      <c r="P3808" s="560"/>
      <c r="Q3808" s="560"/>
      <c r="R3808" s="560"/>
      <c r="S3808" s="560"/>
      <c r="T3808" s="560"/>
      <c r="U3808" s="560"/>
    </row>
    <row r="3809" spans="1:21">
      <c r="A3809" s="593">
        <f t="shared" si="354"/>
        <v>41433</v>
      </c>
      <c r="B3809" s="594">
        <v>41433.666886921295</v>
      </c>
      <c r="C3809" s="560">
        <f t="shared" si="355"/>
        <v>2013</v>
      </c>
      <c r="D3809" s="560">
        <f t="shared" si="356"/>
        <v>6</v>
      </c>
      <c r="E3809" s="560">
        <f t="shared" si="357"/>
        <v>8</v>
      </c>
      <c r="F3809" s="560">
        <f t="shared" si="358"/>
        <v>16</v>
      </c>
      <c r="G3809" s="595">
        <f t="shared" si="359"/>
        <v>7</v>
      </c>
      <c r="H3809" s="590">
        <f>CHOOSE('Output Sheet'!$B$4,'8760 Data'!J3809,'8760 Data'!K3809,'8760 Data'!L3809,'8760 Data'!M3809,'8760 Data'!N3809,'8760 Data'!O3809,'8760 Data'!P3809,'8760 Data'!Q3809,'8760 Data'!R3809,'8760 Data'!S3809,'8760 Data'!T3809,'8760 Data'!U3809)</f>
        <v>0</v>
      </c>
      <c r="I3809" s="591" t="e">
        <f>H3809/'Output Sheet'!$B$8</f>
        <v>#DIV/0!</v>
      </c>
      <c r="J3809" s="596"/>
      <c r="K3809" s="560"/>
      <c r="L3809" s="560"/>
      <c r="M3809" s="560"/>
      <c r="N3809" s="560"/>
      <c r="O3809" s="560"/>
      <c r="P3809" s="560"/>
      <c r="Q3809" s="560"/>
      <c r="R3809" s="560"/>
      <c r="S3809" s="560"/>
      <c r="T3809" s="560"/>
      <c r="U3809" s="560"/>
    </row>
    <row r="3810" spans="1:21">
      <c r="A3810" s="593">
        <f t="shared" si="354"/>
        <v>41433</v>
      </c>
      <c r="B3810" s="594">
        <v>41433.708553645833</v>
      </c>
      <c r="C3810" s="560">
        <f t="shared" si="355"/>
        <v>2013</v>
      </c>
      <c r="D3810" s="560">
        <f t="shared" si="356"/>
        <v>6</v>
      </c>
      <c r="E3810" s="560">
        <f t="shared" si="357"/>
        <v>8</v>
      </c>
      <c r="F3810" s="560">
        <f t="shared" si="358"/>
        <v>17</v>
      </c>
      <c r="G3810" s="595">
        <f t="shared" si="359"/>
        <v>7</v>
      </c>
      <c r="H3810" s="590">
        <f>CHOOSE('Output Sheet'!$B$4,'8760 Data'!J3810,'8760 Data'!K3810,'8760 Data'!L3810,'8760 Data'!M3810,'8760 Data'!N3810,'8760 Data'!O3810,'8760 Data'!P3810,'8760 Data'!Q3810,'8760 Data'!R3810,'8760 Data'!S3810,'8760 Data'!T3810,'8760 Data'!U3810)</f>
        <v>0</v>
      </c>
      <c r="I3810" s="591" t="e">
        <f>H3810/'Output Sheet'!$B$8</f>
        <v>#DIV/0!</v>
      </c>
      <c r="J3810" s="596"/>
      <c r="K3810" s="560"/>
      <c r="L3810" s="560"/>
      <c r="M3810" s="560"/>
      <c r="N3810" s="560"/>
      <c r="O3810" s="560"/>
      <c r="P3810" s="560"/>
      <c r="Q3810" s="560"/>
      <c r="R3810" s="560"/>
      <c r="S3810" s="560"/>
      <c r="T3810" s="560"/>
      <c r="U3810" s="560"/>
    </row>
    <row r="3811" spans="1:21">
      <c r="A3811" s="593">
        <f t="shared" si="354"/>
        <v>41433</v>
      </c>
      <c r="B3811" s="594">
        <v>41433.75022037037</v>
      </c>
      <c r="C3811" s="560">
        <f t="shared" si="355"/>
        <v>2013</v>
      </c>
      <c r="D3811" s="560">
        <f t="shared" si="356"/>
        <v>6</v>
      </c>
      <c r="E3811" s="560">
        <f t="shared" si="357"/>
        <v>8</v>
      </c>
      <c r="F3811" s="560">
        <f t="shared" si="358"/>
        <v>18</v>
      </c>
      <c r="G3811" s="595">
        <f t="shared" si="359"/>
        <v>7</v>
      </c>
      <c r="H3811" s="590">
        <f>CHOOSE('Output Sheet'!$B$4,'8760 Data'!J3811,'8760 Data'!K3811,'8760 Data'!L3811,'8760 Data'!M3811,'8760 Data'!N3811,'8760 Data'!O3811,'8760 Data'!P3811,'8760 Data'!Q3811,'8760 Data'!R3811,'8760 Data'!S3811,'8760 Data'!T3811,'8760 Data'!U3811)</f>
        <v>0</v>
      </c>
      <c r="I3811" s="591" t="e">
        <f>H3811/'Output Sheet'!$B$8</f>
        <v>#DIV/0!</v>
      </c>
      <c r="J3811" s="596"/>
      <c r="K3811" s="560"/>
      <c r="L3811" s="560"/>
      <c r="M3811" s="560"/>
      <c r="N3811" s="560"/>
      <c r="O3811" s="560"/>
      <c r="P3811" s="560"/>
      <c r="Q3811" s="560"/>
      <c r="R3811" s="560"/>
      <c r="S3811" s="560"/>
      <c r="T3811" s="560"/>
      <c r="U3811" s="560"/>
    </row>
    <row r="3812" spans="1:21">
      <c r="A3812" s="593">
        <f t="shared" si="354"/>
        <v>41433</v>
      </c>
      <c r="B3812" s="594">
        <v>41433.791887094907</v>
      </c>
      <c r="C3812" s="560">
        <f t="shared" si="355"/>
        <v>2013</v>
      </c>
      <c r="D3812" s="560">
        <f t="shared" si="356"/>
        <v>6</v>
      </c>
      <c r="E3812" s="560">
        <f t="shared" si="357"/>
        <v>8</v>
      </c>
      <c r="F3812" s="560">
        <f t="shared" si="358"/>
        <v>19</v>
      </c>
      <c r="G3812" s="595">
        <f t="shared" si="359"/>
        <v>7</v>
      </c>
      <c r="H3812" s="590">
        <f>CHOOSE('Output Sheet'!$B$4,'8760 Data'!J3812,'8760 Data'!K3812,'8760 Data'!L3812,'8760 Data'!M3812,'8760 Data'!N3812,'8760 Data'!O3812,'8760 Data'!P3812,'8760 Data'!Q3812,'8760 Data'!R3812,'8760 Data'!S3812,'8760 Data'!T3812,'8760 Data'!U3812)</f>
        <v>0</v>
      </c>
      <c r="I3812" s="591" t="e">
        <f>H3812/'Output Sheet'!$B$8</f>
        <v>#DIV/0!</v>
      </c>
      <c r="J3812" s="596"/>
      <c r="K3812" s="560"/>
      <c r="L3812" s="560"/>
      <c r="M3812" s="560"/>
      <c r="N3812" s="560"/>
      <c r="O3812" s="560"/>
      <c r="P3812" s="560"/>
      <c r="Q3812" s="560"/>
      <c r="R3812" s="560"/>
      <c r="S3812" s="560"/>
      <c r="T3812" s="560"/>
      <c r="U3812" s="560"/>
    </row>
    <row r="3813" spans="1:21">
      <c r="A3813" s="593">
        <f t="shared" si="354"/>
        <v>41433</v>
      </c>
      <c r="B3813" s="594">
        <v>41433.833553819444</v>
      </c>
      <c r="C3813" s="560">
        <f t="shared" si="355"/>
        <v>2013</v>
      </c>
      <c r="D3813" s="560">
        <f t="shared" si="356"/>
        <v>6</v>
      </c>
      <c r="E3813" s="560">
        <f t="shared" si="357"/>
        <v>8</v>
      </c>
      <c r="F3813" s="560">
        <f t="shared" si="358"/>
        <v>20</v>
      </c>
      <c r="G3813" s="595">
        <f t="shared" si="359"/>
        <v>7</v>
      </c>
      <c r="H3813" s="590">
        <f>CHOOSE('Output Sheet'!$B$4,'8760 Data'!J3813,'8760 Data'!K3813,'8760 Data'!L3813,'8760 Data'!M3813,'8760 Data'!N3813,'8760 Data'!O3813,'8760 Data'!P3813,'8760 Data'!Q3813,'8760 Data'!R3813,'8760 Data'!S3813,'8760 Data'!T3813,'8760 Data'!U3813)</f>
        <v>0</v>
      </c>
      <c r="I3813" s="591" t="e">
        <f>H3813/'Output Sheet'!$B$8</f>
        <v>#DIV/0!</v>
      </c>
      <c r="J3813" s="596"/>
      <c r="K3813" s="560"/>
      <c r="L3813" s="560"/>
      <c r="M3813" s="560"/>
      <c r="N3813" s="560"/>
      <c r="O3813" s="560"/>
      <c r="P3813" s="560"/>
      <c r="Q3813" s="560"/>
      <c r="R3813" s="560"/>
      <c r="S3813" s="560"/>
      <c r="T3813" s="560"/>
      <c r="U3813" s="560"/>
    </row>
    <row r="3814" spans="1:21">
      <c r="A3814" s="593">
        <f t="shared" si="354"/>
        <v>41433</v>
      </c>
      <c r="B3814" s="594">
        <v>41433.875220543981</v>
      </c>
      <c r="C3814" s="560">
        <f t="shared" si="355"/>
        <v>2013</v>
      </c>
      <c r="D3814" s="560">
        <f t="shared" si="356"/>
        <v>6</v>
      </c>
      <c r="E3814" s="560">
        <f t="shared" si="357"/>
        <v>8</v>
      </c>
      <c r="F3814" s="560">
        <f t="shared" si="358"/>
        <v>21</v>
      </c>
      <c r="G3814" s="595">
        <f t="shared" si="359"/>
        <v>7</v>
      </c>
      <c r="H3814" s="590">
        <f>CHOOSE('Output Sheet'!$B$4,'8760 Data'!J3814,'8760 Data'!K3814,'8760 Data'!L3814,'8760 Data'!M3814,'8760 Data'!N3814,'8760 Data'!O3814,'8760 Data'!P3814,'8760 Data'!Q3814,'8760 Data'!R3814,'8760 Data'!S3814,'8760 Data'!T3814,'8760 Data'!U3814)</f>
        <v>0</v>
      </c>
      <c r="I3814" s="591" t="e">
        <f>H3814/'Output Sheet'!$B$8</f>
        <v>#DIV/0!</v>
      </c>
      <c r="J3814" s="596"/>
      <c r="K3814" s="560"/>
      <c r="L3814" s="560"/>
      <c r="M3814" s="560"/>
      <c r="N3814" s="560"/>
      <c r="O3814" s="560"/>
      <c r="P3814" s="560"/>
      <c r="Q3814" s="560"/>
      <c r="R3814" s="560"/>
      <c r="S3814" s="560"/>
      <c r="T3814" s="560"/>
      <c r="U3814" s="560"/>
    </row>
    <row r="3815" spans="1:21">
      <c r="A3815" s="593">
        <f t="shared" si="354"/>
        <v>41433</v>
      </c>
      <c r="B3815" s="594">
        <v>41433.916887268519</v>
      </c>
      <c r="C3815" s="560">
        <f t="shared" si="355"/>
        <v>2013</v>
      </c>
      <c r="D3815" s="560">
        <f t="shared" si="356"/>
        <v>6</v>
      </c>
      <c r="E3815" s="560">
        <f t="shared" si="357"/>
        <v>8</v>
      </c>
      <c r="F3815" s="560">
        <f t="shared" si="358"/>
        <v>22</v>
      </c>
      <c r="G3815" s="595">
        <f t="shared" si="359"/>
        <v>7</v>
      </c>
      <c r="H3815" s="590">
        <f>CHOOSE('Output Sheet'!$B$4,'8760 Data'!J3815,'8760 Data'!K3815,'8760 Data'!L3815,'8760 Data'!M3815,'8760 Data'!N3815,'8760 Data'!O3815,'8760 Data'!P3815,'8760 Data'!Q3815,'8760 Data'!R3815,'8760 Data'!S3815,'8760 Data'!T3815,'8760 Data'!U3815)</f>
        <v>0</v>
      </c>
      <c r="I3815" s="591" t="e">
        <f>H3815/'Output Sheet'!$B$8</f>
        <v>#DIV/0!</v>
      </c>
      <c r="J3815" s="596"/>
      <c r="K3815" s="560"/>
      <c r="L3815" s="560"/>
      <c r="M3815" s="560"/>
      <c r="N3815" s="560"/>
      <c r="O3815" s="560"/>
      <c r="P3815" s="560"/>
      <c r="Q3815" s="560"/>
      <c r="R3815" s="560"/>
      <c r="S3815" s="560"/>
      <c r="T3815" s="560"/>
      <c r="U3815" s="560"/>
    </row>
    <row r="3816" spans="1:21">
      <c r="A3816" s="593">
        <f t="shared" si="354"/>
        <v>41433</v>
      </c>
      <c r="B3816" s="594">
        <v>41433.958553993056</v>
      </c>
      <c r="C3816" s="560">
        <f t="shared" si="355"/>
        <v>2013</v>
      </c>
      <c r="D3816" s="560">
        <f t="shared" si="356"/>
        <v>6</v>
      </c>
      <c r="E3816" s="560">
        <f t="shared" si="357"/>
        <v>8</v>
      </c>
      <c r="F3816" s="560">
        <f t="shared" si="358"/>
        <v>23</v>
      </c>
      <c r="G3816" s="595">
        <f t="shared" si="359"/>
        <v>7</v>
      </c>
      <c r="H3816" s="590">
        <f>CHOOSE('Output Sheet'!$B$4,'8760 Data'!J3816,'8760 Data'!K3816,'8760 Data'!L3816,'8760 Data'!M3816,'8760 Data'!N3816,'8760 Data'!O3816,'8760 Data'!P3816,'8760 Data'!Q3816,'8760 Data'!R3816,'8760 Data'!S3816,'8760 Data'!T3816,'8760 Data'!U3816)</f>
        <v>0</v>
      </c>
      <c r="I3816" s="591" t="e">
        <f>H3816/'Output Sheet'!$B$8</f>
        <v>#DIV/0!</v>
      </c>
      <c r="J3816" s="596"/>
      <c r="K3816" s="560"/>
      <c r="L3816" s="560"/>
      <c r="M3816" s="560"/>
      <c r="N3816" s="560"/>
      <c r="O3816" s="560"/>
      <c r="P3816" s="560"/>
      <c r="Q3816" s="560"/>
      <c r="R3816" s="560"/>
      <c r="S3816" s="560"/>
      <c r="T3816" s="560"/>
      <c r="U3816" s="560"/>
    </row>
    <row r="3817" spans="1:21">
      <c r="A3817" s="593">
        <f t="shared" si="354"/>
        <v>41434</v>
      </c>
      <c r="B3817" s="594">
        <v>41434.000220717593</v>
      </c>
      <c r="C3817" s="560">
        <f t="shared" si="355"/>
        <v>2013</v>
      </c>
      <c r="D3817" s="560">
        <f t="shared" si="356"/>
        <v>6</v>
      </c>
      <c r="E3817" s="560">
        <f t="shared" si="357"/>
        <v>9</v>
      </c>
      <c r="F3817" s="560">
        <f t="shared" si="358"/>
        <v>24</v>
      </c>
      <c r="G3817" s="595">
        <f t="shared" si="359"/>
        <v>1</v>
      </c>
      <c r="H3817" s="590">
        <f>CHOOSE('Output Sheet'!$B$4,'8760 Data'!J3817,'8760 Data'!K3817,'8760 Data'!L3817,'8760 Data'!M3817,'8760 Data'!N3817,'8760 Data'!O3817,'8760 Data'!P3817,'8760 Data'!Q3817,'8760 Data'!R3817,'8760 Data'!S3817,'8760 Data'!T3817,'8760 Data'!U3817)</f>
        <v>0</v>
      </c>
      <c r="I3817" s="591" t="e">
        <f>H3817/'Output Sheet'!$B$8</f>
        <v>#DIV/0!</v>
      </c>
      <c r="J3817" s="596"/>
      <c r="K3817" s="560"/>
      <c r="L3817" s="560"/>
      <c r="M3817" s="560"/>
      <c r="N3817" s="560"/>
      <c r="O3817" s="560"/>
      <c r="P3817" s="560"/>
      <c r="Q3817" s="560"/>
      <c r="R3817" s="560"/>
      <c r="S3817" s="560"/>
      <c r="T3817" s="560"/>
      <c r="U3817" s="560"/>
    </row>
    <row r="3818" spans="1:21">
      <c r="A3818" s="593">
        <f t="shared" si="354"/>
        <v>41434</v>
      </c>
      <c r="B3818" s="594">
        <v>41434.04188744213</v>
      </c>
      <c r="C3818" s="560">
        <f t="shared" si="355"/>
        <v>2013</v>
      </c>
      <c r="D3818" s="560">
        <f t="shared" si="356"/>
        <v>6</v>
      </c>
      <c r="E3818" s="560">
        <f t="shared" si="357"/>
        <v>9</v>
      </c>
      <c r="F3818" s="560">
        <f t="shared" si="358"/>
        <v>1</v>
      </c>
      <c r="G3818" s="595">
        <f t="shared" si="359"/>
        <v>1</v>
      </c>
      <c r="H3818" s="590">
        <f>CHOOSE('Output Sheet'!$B$4,'8760 Data'!J3818,'8760 Data'!K3818,'8760 Data'!L3818,'8760 Data'!M3818,'8760 Data'!N3818,'8760 Data'!O3818,'8760 Data'!P3818,'8760 Data'!Q3818,'8760 Data'!R3818,'8760 Data'!S3818,'8760 Data'!T3818,'8760 Data'!U3818)</f>
        <v>0</v>
      </c>
      <c r="I3818" s="591" t="e">
        <f>H3818/'Output Sheet'!$B$8</f>
        <v>#DIV/0!</v>
      </c>
      <c r="J3818" s="596"/>
      <c r="K3818" s="560"/>
      <c r="L3818" s="560"/>
      <c r="M3818" s="560"/>
      <c r="N3818" s="560"/>
      <c r="O3818" s="560"/>
      <c r="P3818" s="560"/>
      <c r="Q3818" s="560"/>
      <c r="R3818" s="560"/>
      <c r="S3818" s="560"/>
      <c r="T3818" s="560"/>
      <c r="U3818" s="560"/>
    </row>
    <row r="3819" spans="1:21">
      <c r="A3819" s="593">
        <f t="shared" si="354"/>
        <v>41434</v>
      </c>
      <c r="B3819" s="594">
        <v>41434.083554166667</v>
      </c>
      <c r="C3819" s="560">
        <f t="shared" si="355"/>
        <v>2013</v>
      </c>
      <c r="D3819" s="560">
        <f t="shared" si="356"/>
        <v>6</v>
      </c>
      <c r="E3819" s="560">
        <f t="shared" si="357"/>
        <v>9</v>
      </c>
      <c r="F3819" s="560">
        <f t="shared" si="358"/>
        <v>2</v>
      </c>
      <c r="G3819" s="595">
        <f t="shared" si="359"/>
        <v>1</v>
      </c>
      <c r="H3819" s="590">
        <f>CHOOSE('Output Sheet'!$B$4,'8760 Data'!J3819,'8760 Data'!K3819,'8760 Data'!L3819,'8760 Data'!M3819,'8760 Data'!N3819,'8760 Data'!O3819,'8760 Data'!P3819,'8760 Data'!Q3819,'8760 Data'!R3819,'8760 Data'!S3819,'8760 Data'!T3819,'8760 Data'!U3819)</f>
        <v>0</v>
      </c>
      <c r="I3819" s="591" t="e">
        <f>H3819/'Output Sheet'!$B$8</f>
        <v>#DIV/0!</v>
      </c>
      <c r="J3819" s="596"/>
      <c r="K3819" s="560"/>
      <c r="L3819" s="560"/>
      <c r="M3819" s="560"/>
      <c r="N3819" s="560"/>
      <c r="O3819" s="560"/>
      <c r="P3819" s="560"/>
      <c r="Q3819" s="560"/>
      <c r="R3819" s="560"/>
      <c r="S3819" s="560"/>
      <c r="T3819" s="560"/>
      <c r="U3819" s="560"/>
    </row>
    <row r="3820" spans="1:21">
      <c r="A3820" s="593">
        <f t="shared" si="354"/>
        <v>41434</v>
      </c>
      <c r="B3820" s="594">
        <v>41434.125220891205</v>
      </c>
      <c r="C3820" s="560">
        <f t="shared" si="355"/>
        <v>2013</v>
      </c>
      <c r="D3820" s="560">
        <f t="shared" si="356"/>
        <v>6</v>
      </c>
      <c r="E3820" s="560">
        <f t="shared" si="357"/>
        <v>9</v>
      </c>
      <c r="F3820" s="560">
        <f t="shared" si="358"/>
        <v>3</v>
      </c>
      <c r="G3820" s="595">
        <f t="shared" si="359"/>
        <v>1</v>
      </c>
      <c r="H3820" s="590">
        <f>CHOOSE('Output Sheet'!$B$4,'8760 Data'!J3820,'8760 Data'!K3820,'8760 Data'!L3820,'8760 Data'!M3820,'8760 Data'!N3820,'8760 Data'!O3820,'8760 Data'!P3820,'8760 Data'!Q3820,'8760 Data'!R3820,'8760 Data'!S3820,'8760 Data'!T3820,'8760 Data'!U3820)</f>
        <v>0</v>
      </c>
      <c r="I3820" s="591" t="e">
        <f>H3820/'Output Sheet'!$B$8</f>
        <v>#DIV/0!</v>
      </c>
      <c r="J3820" s="596"/>
      <c r="K3820" s="560"/>
      <c r="L3820" s="560"/>
      <c r="M3820" s="560"/>
      <c r="N3820" s="560"/>
      <c r="O3820" s="560"/>
      <c r="P3820" s="560"/>
      <c r="Q3820" s="560"/>
      <c r="R3820" s="560"/>
      <c r="S3820" s="560"/>
      <c r="T3820" s="560"/>
      <c r="U3820" s="560"/>
    </row>
    <row r="3821" spans="1:21">
      <c r="A3821" s="593">
        <f t="shared" si="354"/>
        <v>41434</v>
      </c>
      <c r="B3821" s="594">
        <v>41434.166887615742</v>
      </c>
      <c r="C3821" s="560">
        <f t="shared" si="355"/>
        <v>2013</v>
      </c>
      <c r="D3821" s="560">
        <f t="shared" si="356"/>
        <v>6</v>
      </c>
      <c r="E3821" s="560">
        <f t="shared" si="357"/>
        <v>9</v>
      </c>
      <c r="F3821" s="560">
        <f t="shared" si="358"/>
        <v>4</v>
      </c>
      <c r="G3821" s="595">
        <f t="shared" si="359"/>
        <v>1</v>
      </c>
      <c r="H3821" s="590">
        <f>CHOOSE('Output Sheet'!$B$4,'8760 Data'!J3821,'8760 Data'!K3821,'8760 Data'!L3821,'8760 Data'!M3821,'8760 Data'!N3821,'8760 Data'!O3821,'8760 Data'!P3821,'8760 Data'!Q3821,'8760 Data'!R3821,'8760 Data'!S3821,'8760 Data'!T3821,'8760 Data'!U3821)</f>
        <v>0</v>
      </c>
      <c r="I3821" s="591" t="e">
        <f>H3821/'Output Sheet'!$B$8</f>
        <v>#DIV/0!</v>
      </c>
      <c r="J3821" s="596"/>
      <c r="K3821" s="560"/>
      <c r="L3821" s="560"/>
      <c r="M3821" s="560"/>
      <c r="N3821" s="560"/>
      <c r="O3821" s="560"/>
      <c r="P3821" s="560"/>
      <c r="Q3821" s="560"/>
      <c r="R3821" s="560"/>
      <c r="S3821" s="560"/>
      <c r="T3821" s="560"/>
      <c r="U3821" s="560"/>
    </row>
    <row r="3822" spans="1:21">
      <c r="A3822" s="593">
        <f t="shared" si="354"/>
        <v>41434</v>
      </c>
      <c r="B3822" s="594">
        <v>41434.208554340279</v>
      </c>
      <c r="C3822" s="560">
        <f t="shared" si="355"/>
        <v>2013</v>
      </c>
      <c r="D3822" s="560">
        <f t="shared" si="356"/>
        <v>6</v>
      </c>
      <c r="E3822" s="560">
        <f t="shared" si="357"/>
        <v>9</v>
      </c>
      <c r="F3822" s="560">
        <f t="shared" si="358"/>
        <v>5</v>
      </c>
      <c r="G3822" s="595">
        <f t="shared" si="359"/>
        <v>1</v>
      </c>
      <c r="H3822" s="590">
        <f>CHOOSE('Output Sheet'!$B$4,'8760 Data'!J3822,'8760 Data'!K3822,'8760 Data'!L3822,'8760 Data'!M3822,'8760 Data'!N3822,'8760 Data'!O3822,'8760 Data'!P3822,'8760 Data'!Q3822,'8760 Data'!R3822,'8760 Data'!S3822,'8760 Data'!T3822,'8760 Data'!U3822)</f>
        <v>0</v>
      </c>
      <c r="I3822" s="591" t="e">
        <f>H3822/'Output Sheet'!$B$8</f>
        <v>#DIV/0!</v>
      </c>
      <c r="J3822" s="596"/>
      <c r="K3822" s="560"/>
      <c r="L3822" s="560"/>
      <c r="M3822" s="560"/>
      <c r="N3822" s="560"/>
      <c r="O3822" s="560"/>
      <c r="P3822" s="560"/>
      <c r="Q3822" s="560"/>
      <c r="R3822" s="560"/>
      <c r="S3822" s="560"/>
      <c r="T3822" s="560"/>
      <c r="U3822" s="560"/>
    </row>
    <row r="3823" spans="1:21">
      <c r="A3823" s="593">
        <f t="shared" si="354"/>
        <v>41434</v>
      </c>
      <c r="B3823" s="594">
        <v>41434.250221064816</v>
      </c>
      <c r="C3823" s="560">
        <f t="shared" si="355"/>
        <v>2013</v>
      </c>
      <c r="D3823" s="560">
        <f t="shared" si="356"/>
        <v>6</v>
      </c>
      <c r="E3823" s="560">
        <f t="shared" si="357"/>
        <v>9</v>
      </c>
      <c r="F3823" s="560">
        <f t="shared" si="358"/>
        <v>6</v>
      </c>
      <c r="G3823" s="595">
        <f t="shared" si="359"/>
        <v>1</v>
      </c>
      <c r="H3823" s="590">
        <f>CHOOSE('Output Sheet'!$B$4,'8760 Data'!J3823,'8760 Data'!K3823,'8760 Data'!L3823,'8760 Data'!M3823,'8760 Data'!N3823,'8760 Data'!O3823,'8760 Data'!P3823,'8760 Data'!Q3823,'8760 Data'!R3823,'8760 Data'!S3823,'8760 Data'!T3823,'8760 Data'!U3823)</f>
        <v>0</v>
      </c>
      <c r="I3823" s="591" t="e">
        <f>H3823/'Output Sheet'!$B$8</f>
        <v>#DIV/0!</v>
      </c>
      <c r="J3823" s="596"/>
      <c r="K3823" s="560"/>
      <c r="L3823" s="560"/>
      <c r="M3823" s="560"/>
      <c r="N3823" s="560"/>
      <c r="O3823" s="560"/>
      <c r="P3823" s="560"/>
      <c r="Q3823" s="560"/>
      <c r="R3823" s="560"/>
      <c r="S3823" s="560"/>
      <c r="T3823" s="560"/>
      <c r="U3823" s="560"/>
    </row>
    <row r="3824" spans="1:21">
      <c r="A3824" s="593">
        <f t="shared" si="354"/>
        <v>41434</v>
      </c>
      <c r="B3824" s="594">
        <v>41434.291887789353</v>
      </c>
      <c r="C3824" s="560">
        <f t="shared" si="355"/>
        <v>2013</v>
      </c>
      <c r="D3824" s="560">
        <f t="shared" si="356"/>
        <v>6</v>
      </c>
      <c r="E3824" s="560">
        <f t="shared" si="357"/>
        <v>9</v>
      </c>
      <c r="F3824" s="560">
        <f t="shared" si="358"/>
        <v>7</v>
      </c>
      <c r="G3824" s="595">
        <f t="shared" si="359"/>
        <v>1</v>
      </c>
      <c r="H3824" s="590">
        <f>CHOOSE('Output Sheet'!$B$4,'8760 Data'!J3824,'8760 Data'!K3824,'8760 Data'!L3824,'8760 Data'!M3824,'8760 Data'!N3824,'8760 Data'!O3824,'8760 Data'!P3824,'8760 Data'!Q3824,'8760 Data'!R3824,'8760 Data'!S3824,'8760 Data'!T3824,'8760 Data'!U3824)</f>
        <v>0</v>
      </c>
      <c r="I3824" s="591" t="e">
        <f>H3824/'Output Sheet'!$B$8</f>
        <v>#DIV/0!</v>
      </c>
      <c r="J3824" s="596"/>
      <c r="K3824" s="560"/>
      <c r="L3824" s="560"/>
      <c r="M3824" s="560"/>
      <c r="N3824" s="560"/>
      <c r="O3824" s="560"/>
      <c r="P3824" s="560"/>
      <c r="Q3824" s="560"/>
      <c r="R3824" s="560"/>
      <c r="S3824" s="560"/>
      <c r="T3824" s="560"/>
      <c r="U3824" s="560"/>
    </row>
    <row r="3825" spans="1:21">
      <c r="A3825" s="593">
        <f t="shared" si="354"/>
        <v>41434</v>
      </c>
      <c r="B3825" s="594">
        <v>41434.333554513891</v>
      </c>
      <c r="C3825" s="560">
        <f t="shared" si="355"/>
        <v>2013</v>
      </c>
      <c r="D3825" s="560">
        <f t="shared" si="356"/>
        <v>6</v>
      </c>
      <c r="E3825" s="560">
        <f t="shared" si="357"/>
        <v>9</v>
      </c>
      <c r="F3825" s="560">
        <f t="shared" si="358"/>
        <v>8</v>
      </c>
      <c r="G3825" s="595">
        <f t="shared" si="359"/>
        <v>1</v>
      </c>
      <c r="H3825" s="590">
        <f>CHOOSE('Output Sheet'!$B$4,'8760 Data'!J3825,'8760 Data'!K3825,'8760 Data'!L3825,'8760 Data'!M3825,'8760 Data'!N3825,'8760 Data'!O3825,'8760 Data'!P3825,'8760 Data'!Q3825,'8760 Data'!R3825,'8760 Data'!S3825,'8760 Data'!T3825,'8760 Data'!U3825)</f>
        <v>0</v>
      </c>
      <c r="I3825" s="591" t="e">
        <f>H3825/'Output Sheet'!$B$8</f>
        <v>#DIV/0!</v>
      </c>
      <c r="J3825" s="596"/>
      <c r="K3825" s="560"/>
      <c r="L3825" s="560"/>
      <c r="M3825" s="560"/>
      <c r="N3825" s="560"/>
      <c r="O3825" s="560"/>
      <c r="P3825" s="560"/>
      <c r="Q3825" s="560"/>
      <c r="R3825" s="560"/>
      <c r="S3825" s="560"/>
      <c r="T3825" s="560"/>
      <c r="U3825" s="560"/>
    </row>
    <row r="3826" spans="1:21">
      <c r="A3826" s="593">
        <f t="shared" si="354"/>
        <v>41434</v>
      </c>
      <c r="B3826" s="594">
        <v>41434.375221238428</v>
      </c>
      <c r="C3826" s="560">
        <f t="shared" si="355"/>
        <v>2013</v>
      </c>
      <c r="D3826" s="560">
        <f t="shared" si="356"/>
        <v>6</v>
      </c>
      <c r="E3826" s="560">
        <f t="shared" si="357"/>
        <v>9</v>
      </c>
      <c r="F3826" s="560">
        <f t="shared" si="358"/>
        <v>9</v>
      </c>
      <c r="G3826" s="595">
        <f t="shared" si="359"/>
        <v>1</v>
      </c>
      <c r="H3826" s="590">
        <f>CHOOSE('Output Sheet'!$B$4,'8760 Data'!J3826,'8760 Data'!K3826,'8760 Data'!L3826,'8760 Data'!M3826,'8760 Data'!N3826,'8760 Data'!O3826,'8760 Data'!P3826,'8760 Data'!Q3826,'8760 Data'!R3826,'8760 Data'!S3826,'8760 Data'!T3826,'8760 Data'!U3826)</f>
        <v>0</v>
      </c>
      <c r="I3826" s="591" t="e">
        <f>H3826/'Output Sheet'!$B$8</f>
        <v>#DIV/0!</v>
      </c>
      <c r="J3826" s="596"/>
      <c r="K3826" s="560"/>
      <c r="L3826" s="560"/>
      <c r="M3826" s="560"/>
      <c r="N3826" s="560"/>
      <c r="O3826" s="560"/>
      <c r="P3826" s="560"/>
      <c r="Q3826" s="560"/>
      <c r="R3826" s="560"/>
      <c r="S3826" s="560"/>
      <c r="T3826" s="560"/>
      <c r="U3826" s="560"/>
    </row>
    <row r="3827" spans="1:21">
      <c r="A3827" s="593">
        <f t="shared" si="354"/>
        <v>41434</v>
      </c>
      <c r="B3827" s="594">
        <v>41434.416887962965</v>
      </c>
      <c r="C3827" s="560">
        <f t="shared" si="355"/>
        <v>2013</v>
      </c>
      <c r="D3827" s="560">
        <f t="shared" si="356"/>
        <v>6</v>
      </c>
      <c r="E3827" s="560">
        <f t="shared" si="357"/>
        <v>9</v>
      </c>
      <c r="F3827" s="560">
        <f t="shared" si="358"/>
        <v>10</v>
      </c>
      <c r="G3827" s="595">
        <f t="shared" si="359"/>
        <v>1</v>
      </c>
      <c r="H3827" s="590">
        <f>CHOOSE('Output Sheet'!$B$4,'8760 Data'!J3827,'8760 Data'!K3827,'8760 Data'!L3827,'8760 Data'!M3827,'8760 Data'!N3827,'8760 Data'!O3827,'8760 Data'!P3827,'8760 Data'!Q3827,'8760 Data'!R3827,'8760 Data'!S3827,'8760 Data'!T3827,'8760 Data'!U3827)</f>
        <v>0</v>
      </c>
      <c r="I3827" s="591" t="e">
        <f>H3827/'Output Sheet'!$B$8</f>
        <v>#DIV/0!</v>
      </c>
      <c r="J3827" s="596"/>
      <c r="K3827" s="560"/>
      <c r="L3827" s="560"/>
      <c r="M3827" s="560"/>
      <c r="N3827" s="560"/>
      <c r="O3827" s="560"/>
      <c r="P3827" s="560"/>
      <c r="Q3827" s="560"/>
      <c r="R3827" s="560"/>
      <c r="S3827" s="560"/>
      <c r="T3827" s="560"/>
      <c r="U3827" s="560"/>
    </row>
    <row r="3828" spans="1:21">
      <c r="A3828" s="593">
        <f t="shared" si="354"/>
        <v>41434</v>
      </c>
      <c r="B3828" s="594">
        <v>41434.458554687502</v>
      </c>
      <c r="C3828" s="560">
        <f t="shared" si="355"/>
        <v>2013</v>
      </c>
      <c r="D3828" s="560">
        <f t="shared" si="356"/>
        <v>6</v>
      </c>
      <c r="E3828" s="560">
        <f t="shared" si="357"/>
        <v>9</v>
      </c>
      <c r="F3828" s="560">
        <f t="shared" si="358"/>
        <v>11</v>
      </c>
      <c r="G3828" s="595">
        <f t="shared" si="359"/>
        <v>1</v>
      </c>
      <c r="H3828" s="590">
        <f>CHOOSE('Output Sheet'!$B$4,'8760 Data'!J3828,'8760 Data'!K3828,'8760 Data'!L3828,'8760 Data'!M3828,'8760 Data'!N3828,'8760 Data'!O3828,'8760 Data'!P3828,'8760 Data'!Q3828,'8760 Data'!R3828,'8760 Data'!S3828,'8760 Data'!T3828,'8760 Data'!U3828)</f>
        <v>0</v>
      </c>
      <c r="I3828" s="591" t="e">
        <f>H3828/'Output Sheet'!$B$8</f>
        <v>#DIV/0!</v>
      </c>
      <c r="J3828" s="596"/>
      <c r="K3828" s="560"/>
      <c r="L3828" s="560"/>
      <c r="M3828" s="560"/>
      <c r="N3828" s="560"/>
      <c r="O3828" s="560"/>
      <c r="P3828" s="560"/>
      <c r="Q3828" s="560"/>
      <c r="R3828" s="560"/>
      <c r="S3828" s="560"/>
      <c r="T3828" s="560"/>
      <c r="U3828" s="560"/>
    </row>
    <row r="3829" spans="1:21">
      <c r="A3829" s="593">
        <f t="shared" si="354"/>
        <v>41434</v>
      </c>
      <c r="B3829" s="594">
        <v>41434.50022141204</v>
      </c>
      <c r="C3829" s="560">
        <f t="shared" si="355"/>
        <v>2013</v>
      </c>
      <c r="D3829" s="560">
        <f t="shared" si="356"/>
        <v>6</v>
      </c>
      <c r="E3829" s="560">
        <f t="shared" si="357"/>
        <v>9</v>
      </c>
      <c r="F3829" s="560">
        <f t="shared" si="358"/>
        <v>12</v>
      </c>
      <c r="G3829" s="595">
        <f t="shared" si="359"/>
        <v>1</v>
      </c>
      <c r="H3829" s="590">
        <f>CHOOSE('Output Sheet'!$B$4,'8760 Data'!J3829,'8760 Data'!K3829,'8760 Data'!L3829,'8760 Data'!M3829,'8760 Data'!N3829,'8760 Data'!O3829,'8760 Data'!P3829,'8760 Data'!Q3829,'8760 Data'!R3829,'8760 Data'!S3829,'8760 Data'!T3829,'8760 Data'!U3829)</f>
        <v>0</v>
      </c>
      <c r="I3829" s="591" t="e">
        <f>H3829/'Output Sheet'!$B$8</f>
        <v>#DIV/0!</v>
      </c>
      <c r="J3829" s="596"/>
      <c r="K3829" s="560"/>
      <c r="L3829" s="560"/>
      <c r="M3829" s="560"/>
      <c r="N3829" s="560"/>
      <c r="O3829" s="560"/>
      <c r="P3829" s="560"/>
      <c r="Q3829" s="560"/>
      <c r="R3829" s="560"/>
      <c r="S3829" s="560"/>
      <c r="T3829" s="560"/>
      <c r="U3829" s="560"/>
    </row>
    <row r="3830" spans="1:21">
      <c r="A3830" s="593">
        <f t="shared" si="354"/>
        <v>41434</v>
      </c>
      <c r="B3830" s="594">
        <v>41434.541888136577</v>
      </c>
      <c r="C3830" s="560">
        <f t="shared" si="355"/>
        <v>2013</v>
      </c>
      <c r="D3830" s="560">
        <f t="shared" si="356"/>
        <v>6</v>
      </c>
      <c r="E3830" s="560">
        <f t="shared" si="357"/>
        <v>9</v>
      </c>
      <c r="F3830" s="560">
        <f t="shared" si="358"/>
        <v>13</v>
      </c>
      <c r="G3830" s="595">
        <f t="shared" si="359"/>
        <v>1</v>
      </c>
      <c r="H3830" s="590">
        <f>CHOOSE('Output Sheet'!$B$4,'8760 Data'!J3830,'8760 Data'!K3830,'8760 Data'!L3830,'8760 Data'!M3830,'8760 Data'!N3830,'8760 Data'!O3830,'8760 Data'!P3830,'8760 Data'!Q3830,'8760 Data'!R3830,'8760 Data'!S3830,'8760 Data'!T3830,'8760 Data'!U3830)</f>
        <v>0</v>
      </c>
      <c r="I3830" s="591" t="e">
        <f>H3830/'Output Sheet'!$B$8</f>
        <v>#DIV/0!</v>
      </c>
      <c r="J3830" s="596"/>
      <c r="K3830" s="560"/>
      <c r="L3830" s="560"/>
      <c r="M3830" s="560"/>
      <c r="N3830" s="560"/>
      <c r="O3830" s="560"/>
      <c r="P3830" s="560"/>
      <c r="Q3830" s="560"/>
      <c r="R3830" s="560"/>
      <c r="S3830" s="560"/>
      <c r="T3830" s="560"/>
      <c r="U3830" s="560"/>
    </row>
    <row r="3831" spans="1:21">
      <c r="A3831" s="593">
        <f t="shared" si="354"/>
        <v>41434</v>
      </c>
      <c r="B3831" s="594">
        <v>41434.583554861114</v>
      </c>
      <c r="C3831" s="560">
        <f t="shared" si="355"/>
        <v>2013</v>
      </c>
      <c r="D3831" s="560">
        <f t="shared" si="356"/>
        <v>6</v>
      </c>
      <c r="E3831" s="560">
        <f t="shared" si="357"/>
        <v>9</v>
      </c>
      <c r="F3831" s="560">
        <f t="shared" si="358"/>
        <v>14</v>
      </c>
      <c r="G3831" s="595">
        <f t="shared" si="359"/>
        <v>1</v>
      </c>
      <c r="H3831" s="590">
        <f>CHOOSE('Output Sheet'!$B$4,'8760 Data'!J3831,'8760 Data'!K3831,'8760 Data'!L3831,'8760 Data'!M3831,'8760 Data'!N3831,'8760 Data'!O3831,'8760 Data'!P3831,'8760 Data'!Q3831,'8760 Data'!R3831,'8760 Data'!S3831,'8760 Data'!T3831,'8760 Data'!U3831)</f>
        <v>0</v>
      </c>
      <c r="I3831" s="591" t="e">
        <f>H3831/'Output Sheet'!$B$8</f>
        <v>#DIV/0!</v>
      </c>
      <c r="J3831" s="596"/>
      <c r="K3831" s="560"/>
      <c r="L3831" s="560"/>
      <c r="M3831" s="560"/>
      <c r="N3831" s="560"/>
      <c r="O3831" s="560"/>
      <c r="P3831" s="560"/>
      <c r="Q3831" s="560"/>
      <c r="R3831" s="560"/>
      <c r="S3831" s="560"/>
      <c r="T3831" s="560"/>
      <c r="U3831" s="560"/>
    </row>
    <row r="3832" spans="1:21">
      <c r="A3832" s="593">
        <f t="shared" si="354"/>
        <v>41434</v>
      </c>
      <c r="B3832" s="594">
        <v>41434.625221585651</v>
      </c>
      <c r="C3832" s="560">
        <f t="shared" si="355"/>
        <v>2013</v>
      </c>
      <c r="D3832" s="560">
        <f t="shared" si="356"/>
        <v>6</v>
      </c>
      <c r="E3832" s="560">
        <f t="shared" si="357"/>
        <v>9</v>
      </c>
      <c r="F3832" s="560">
        <f t="shared" si="358"/>
        <v>15</v>
      </c>
      <c r="G3832" s="595">
        <f t="shared" si="359"/>
        <v>1</v>
      </c>
      <c r="H3832" s="590">
        <f>CHOOSE('Output Sheet'!$B$4,'8760 Data'!J3832,'8760 Data'!K3832,'8760 Data'!L3832,'8760 Data'!M3832,'8760 Data'!N3832,'8760 Data'!O3832,'8760 Data'!P3832,'8760 Data'!Q3832,'8760 Data'!R3832,'8760 Data'!S3832,'8760 Data'!T3832,'8760 Data'!U3832)</f>
        <v>0</v>
      </c>
      <c r="I3832" s="591" t="e">
        <f>H3832/'Output Sheet'!$B$8</f>
        <v>#DIV/0!</v>
      </c>
      <c r="J3832" s="596"/>
      <c r="K3832" s="560"/>
      <c r="L3832" s="560"/>
      <c r="M3832" s="560"/>
      <c r="N3832" s="560"/>
      <c r="O3832" s="560"/>
      <c r="P3832" s="560"/>
      <c r="Q3832" s="560"/>
      <c r="R3832" s="560"/>
      <c r="S3832" s="560"/>
      <c r="T3832" s="560"/>
      <c r="U3832" s="560"/>
    </row>
    <row r="3833" spans="1:21">
      <c r="A3833" s="593">
        <f t="shared" si="354"/>
        <v>41434</v>
      </c>
      <c r="B3833" s="594">
        <v>41434.666888310188</v>
      </c>
      <c r="C3833" s="560">
        <f t="shared" si="355"/>
        <v>2013</v>
      </c>
      <c r="D3833" s="560">
        <f t="shared" si="356"/>
        <v>6</v>
      </c>
      <c r="E3833" s="560">
        <f t="shared" si="357"/>
        <v>9</v>
      </c>
      <c r="F3833" s="560">
        <f t="shared" si="358"/>
        <v>16</v>
      </c>
      <c r="G3833" s="595">
        <f t="shared" si="359"/>
        <v>1</v>
      </c>
      <c r="H3833" s="590">
        <f>CHOOSE('Output Sheet'!$B$4,'8760 Data'!J3833,'8760 Data'!K3833,'8760 Data'!L3833,'8760 Data'!M3833,'8760 Data'!N3833,'8760 Data'!O3833,'8760 Data'!P3833,'8760 Data'!Q3833,'8760 Data'!R3833,'8760 Data'!S3833,'8760 Data'!T3833,'8760 Data'!U3833)</f>
        <v>0</v>
      </c>
      <c r="I3833" s="591" t="e">
        <f>H3833/'Output Sheet'!$B$8</f>
        <v>#DIV/0!</v>
      </c>
      <c r="J3833" s="596"/>
      <c r="K3833" s="560"/>
      <c r="L3833" s="560"/>
      <c r="M3833" s="560"/>
      <c r="N3833" s="560"/>
      <c r="O3833" s="560"/>
      <c r="P3833" s="560"/>
      <c r="Q3833" s="560"/>
      <c r="R3833" s="560"/>
      <c r="S3833" s="560"/>
      <c r="T3833" s="560"/>
      <c r="U3833" s="560"/>
    </row>
    <row r="3834" spans="1:21">
      <c r="A3834" s="593">
        <f t="shared" si="354"/>
        <v>41434</v>
      </c>
      <c r="B3834" s="594">
        <v>41434.708555034726</v>
      </c>
      <c r="C3834" s="560">
        <f t="shared" si="355"/>
        <v>2013</v>
      </c>
      <c r="D3834" s="560">
        <f t="shared" si="356"/>
        <v>6</v>
      </c>
      <c r="E3834" s="560">
        <f t="shared" si="357"/>
        <v>9</v>
      </c>
      <c r="F3834" s="560">
        <f t="shared" si="358"/>
        <v>17</v>
      </c>
      <c r="G3834" s="595">
        <f t="shared" si="359"/>
        <v>1</v>
      </c>
      <c r="H3834" s="590">
        <f>CHOOSE('Output Sheet'!$B$4,'8760 Data'!J3834,'8760 Data'!K3834,'8760 Data'!L3834,'8760 Data'!M3834,'8760 Data'!N3834,'8760 Data'!O3834,'8760 Data'!P3834,'8760 Data'!Q3834,'8760 Data'!R3834,'8760 Data'!S3834,'8760 Data'!T3834,'8760 Data'!U3834)</f>
        <v>0</v>
      </c>
      <c r="I3834" s="591" t="e">
        <f>H3834/'Output Sheet'!$B$8</f>
        <v>#DIV/0!</v>
      </c>
      <c r="J3834" s="596"/>
      <c r="K3834" s="560"/>
      <c r="L3834" s="560"/>
      <c r="M3834" s="560"/>
      <c r="N3834" s="560"/>
      <c r="O3834" s="560"/>
      <c r="P3834" s="560"/>
      <c r="Q3834" s="560"/>
      <c r="R3834" s="560"/>
      <c r="S3834" s="560"/>
      <c r="T3834" s="560"/>
      <c r="U3834" s="560"/>
    </row>
    <row r="3835" spans="1:21">
      <c r="A3835" s="593">
        <f t="shared" si="354"/>
        <v>41434</v>
      </c>
      <c r="B3835" s="594">
        <v>41434.750221759263</v>
      </c>
      <c r="C3835" s="560">
        <f t="shared" si="355"/>
        <v>2013</v>
      </c>
      <c r="D3835" s="560">
        <f t="shared" si="356"/>
        <v>6</v>
      </c>
      <c r="E3835" s="560">
        <f t="shared" si="357"/>
        <v>9</v>
      </c>
      <c r="F3835" s="560">
        <f t="shared" si="358"/>
        <v>18</v>
      </c>
      <c r="G3835" s="595">
        <f t="shared" si="359"/>
        <v>1</v>
      </c>
      <c r="H3835" s="590">
        <f>CHOOSE('Output Sheet'!$B$4,'8760 Data'!J3835,'8760 Data'!K3835,'8760 Data'!L3835,'8760 Data'!M3835,'8760 Data'!N3835,'8760 Data'!O3835,'8760 Data'!P3835,'8760 Data'!Q3835,'8760 Data'!R3835,'8760 Data'!S3835,'8760 Data'!T3835,'8760 Data'!U3835)</f>
        <v>0</v>
      </c>
      <c r="I3835" s="591" t="e">
        <f>H3835/'Output Sheet'!$B$8</f>
        <v>#DIV/0!</v>
      </c>
      <c r="J3835" s="596"/>
      <c r="K3835" s="560"/>
      <c r="L3835" s="560"/>
      <c r="M3835" s="560"/>
      <c r="N3835" s="560"/>
      <c r="O3835" s="560"/>
      <c r="P3835" s="560"/>
      <c r="Q3835" s="560"/>
      <c r="R3835" s="560"/>
      <c r="S3835" s="560"/>
      <c r="T3835" s="560"/>
      <c r="U3835" s="560"/>
    </row>
    <row r="3836" spans="1:21">
      <c r="A3836" s="593">
        <f t="shared" si="354"/>
        <v>41434</v>
      </c>
      <c r="B3836" s="594">
        <v>41434.791888483793</v>
      </c>
      <c r="C3836" s="560">
        <f t="shared" si="355"/>
        <v>2013</v>
      </c>
      <c r="D3836" s="560">
        <f t="shared" si="356"/>
        <v>6</v>
      </c>
      <c r="E3836" s="560">
        <f t="shared" si="357"/>
        <v>9</v>
      </c>
      <c r="F3836" s="560">
        <f t="shared" si="358"/>
        <v>19</v>
      </c>
      <c r="G3836" s="595">
        <f t="shared" si="359"/>
        <v>1</v>
      </c>
      <c r="H3836" s="590">
        <f>CHOOSE('Output Sheet'!$B$4,'8760 Data'!J3836,'8760 Data'!K3836,'8760 Data'!L3836,'8760 Data'!M3836,'8760 Data'!N3836,'8760 Data'!O3836,'8760 Data'!P3836,'8760 Data'!Q3836,'8760 Data'!R3836,'8760 Data'!S3836,'8760 Data'!T3836,'8760 Data'!U3836)</f>
        <v>0</v>
      </c>
      <c r="I3836" s="591" t="e">
        <f>H3836/'Output Sheet'!$B$8</f>
        <v>#DIV/0!</v>
      </c>
      <c r="J3836" s="596"/>
      <c r="K3836" s="560"/>
      <c r="L3836" s="560"/>
      <c r="M3836" s="560"/>
      <c r="N3836" s="560"/>
      <c r="O3836" s="560"/>
      <c r="P3836" s="560"/>
      <c r="Q3836" s="560"/>
      <c r="R3836" s="560"/>
      <c r="S3836" s="560"/>
      <c r="T3836" s="560"/>
      <c r="U3836" s="560"/>
    </row>
    <row r="3837" spans="1:21">
      <c r="A3837" s="593">
        <f t="shared" si="354"/>
        <v>41434</v>
      </c>
      <c r="B3837" s="594">
        <v>41434.83355520833</v>
      </c>
      <c r="C3837" s="560">
        <f t="shared" si="355"/>
        <v>2013</v>
      </c>
      <c r="D3837" s="560">
        <f t="shared" si="356"/>
        <v>6</v>
      </c>
      <c r="E3837" s="560">
        <f t="shared" si="357"/>
        <v>9</v>
      </c>
      <c r="F3837" s="560">
        <f t="shared" si="358"/>
        <v>20</v>
      </c>
      <c r="G3837" s="595">
        <f t="shared" si="359"/>
        <v>1</v>
      </c>
      <c r="H3837" s="590">
        <f>CHOOSE('Output Sheet'!$B$4,'8760 Data'!J3837,'8760 Data'!K3837,'8760 Data'!L3837,'8760 Data'!M3837,'8760 Data'!N3837,'8760 Data'!O3837,'8760 Data'!P3837,'8760 Data'!Q3837,'8760 Data'!R3837,'8760 Data'!S3837,'8760 Data'!T3837,'8760 Data'!U3837)</f>
        <v>0</v>
      </c>
      <c r="I3837" s="591" t="e">
        <f>H3837/'Output Sheet'!$B$8</f>
        <v>#DIV/0!</v>
      </c>
      <c r="J3837" s="596"/>
      <c r="K3837" s="560"/>
      <c r="L3837" s="560"/>
      <c r="M3837" s="560"/>
      <c r="N3837" s="560"/>
      <c r="O3837" s="560"/>
      <c r="P3837" s="560"/>
      <c r="Q3837" s="560"/>
      <c r="R3837" s="560"/>
      <c r="S3837" s="560"/>
      <c r="T3837" s="560"/>
      <c r="U3837" s="560"/>
    </row>
    <row r="3838" spans="1:21">
      <c r="A3838" s="593">
        <f t="shared" si="354"/>
        <v>41434</v>
      </c>
      <c r="B3838" s="594">
        <v>41434.875221932867</v>
      </c>
      <c r="C3838" s="560">
        <f t="shared" si="355"/>
        <v>2013</v>
      </c>
      <c r="D3838" s="560">
        <f t="shared" si="356"/>
        <v>6</v>
      </c>
      <c r="E3838" s="560">
        <f t="shared" si="357"/>
        <v>9</v>
      </c>
      <c r="F3838" s="560">
        <f t="shared" si="358"/>
        <v>21</v>
      </c>
      <c r="G3838" s="595">
        <f t="shared" si="359"/>
        <v>1</v>
      </c>
      <c r="H3838" s="590">
        <f>CHOOSE('Output Sheet'!$B$4,'8760 Data'!J3838,'8760 Data'!K3838,'8760 Data'!L3838,'8760 Data'!M3838,'8760 Data'!N3838,'8760 Data'!O3838,'8760 Data'!P3838,'8760 Data'!Q3838,'8760 Data'!R3838,'8760 Data'!S3838,'8760 Data'!T3838,'8760 Data'!U3838)</f>
        <v>0</v>
      </c>
      <c r="I3838" s="591" t="e">
        <f>H3838/'Output Sheet'!$B$8</f>
        <v>#DIV/0!</v>
      </c>
      <c r="J3838" s="596"/>
      <c r="K3838" s="560"/>
      <c r="L3838" s="560"/>
      <c r="M3838" s="560"/>
      <c r="N3838" s="560"/>
      <c r="O3838" s="560"/>
      <c r="P3838" s="560"/>
      <c r="Q3838" s="560"/>
      <c r="R3838" s="560"/>
      <c r="S3838" s="560"/>
      <c r="T3838" s="560"/>
      <c r="U3838" s="560"/>
    </row>
    <row r="3839" spans="1:21">
      <c r="A3839" s="593">
        <f t="shared" si="354"/>
        <v>41434</v>
      </c>
      <c r="B3839" s="594">
        <v>41434.916888657404</v>
      </c>
      <c r="C3839" s="560">
        <f t="shared" si="355"/>
        <v>2013</v>
      </c>
      <c r="D3839" s="560">
        <f t="shared" si="356"/>
        <v>6</v>
      </c>
      <c r="E3839" s="560">
        <f t="shared" si="357"/>
        <v>9</v>
      </c>
      <c r="F3839" s="560">
        <f t="shared" si="358"/>
        <v>22</v>
      </c>
      <c r="G3839" s="595">
        <f t="shared" si="359"/>
        <v>1</v>
      </c>
      <c r="H3839" s="590">
        <f>CHOOSE('Output Sheet'!$B$4,'8760 Data'!J3839,'8760 Data'!K3839,'8760 Data'!L3839,'8760 Data'!M3839,'8760 Data'!N3839,'8760 Data'!O3839,'8760 Data'!P3839,'8760 Data'!Q3839,'8760 Data'!R3839,'8760 Data'!S3839,'8760 Data'!T3839,'8760 Data'!U3839)</f>
        <v>0</v>
      </c>
      <c r="I3839" s="591" t="e">
        <f>H3839/'Output Sheet'!$B$8</f>
        <v>#DIV/0!</v>
      </c>
      <c r="J3839" s="596"/>
      <c r="K3839" s="560"/>
      <c r="L3839" s="560"/>
      <c r="M3839" s="560"/>
      <c r="N3839" s="560"/>
      <c r="O3839" s="560"/>
      <c r="P3839" s="560"/>
      <c r="Q3839" s="560"/>
      <c r="R3839" s="560"/>
      <c r="S3839" s="560"/>
      <c r="T3839" s="560"/>
      <c r="U3839" s="560"/>
    </row>
    <row r="3840" spans="1:21">
      <c r="A3840" s="593">
        <f t="shared" si="354"/>
        <v>41434</v>
      </c>
      <c r="B3840" s="594">
        <v>41434.958555381942</v>
      </c>
      <c r="C3840" s="560">
        <f t="shared" si="355"/>
        <v>2013</v>
      </c>
      <c r="D3840" s="560">
        <f t="shared" si="356"/>
        <v>6</v>
      </c>
      <c r="E3840" s="560">
        <f t="shared" si="357"/>
        <v>9</v>
      </c>
      <c r="F3840" s="560">
        <f t="shared" si="358"/>
        <v>23</v>
      </c>
      <c r="G3840" s="595">
        <f t="shared" si="359"/>
        <v>1</v>
      </c>
      <c r="H3840" s="590">
        <f>CHOOSE('Output Sheet'!$B$4,'8760 Data'!J3840,'8760 Data'!K3840,'8760 Data'!L3840,'8760 Data'!M3840,'8760 Data'!N3840,'8760 Data'!O3840,'8760 Data'!P3840,'8760 Data'!Q3840,'8760 Data'!R3840,'8760 Data'!S3840,'8760 Data'!T3840,'8760 Data'!U3840)</f>
        <v>0</v>
      </c>
      <c r="I3840" s="591" t="e">
        <f>H3840/'Output Sheet'!$B$8</f>
        <v>#DIV/0!</v>
      </c>
      <c r="J3840" s="596"/>
      <c r="K3840" s="560"/>
      <c r="L3840" s="560"/>
      <c r="M3840" s="560"/>
      <c r="N3840" s="560"/>
      <c r="O3840" s="560"/>
      <c r="P3840" s="560"/>
      <c r="Q3840" s="560"/>
      <c r="R3840" s="560"/>
      <c r="S3840" s="560"/>
      <c r="T3840" s="560"/>
      <c r="U3840" s="560"/>
    </row>
    <row r="3841" spans="1:21">
      <c r="A3841" s="593">
        <f t="shared" si="354"/>
        <v>41435</v>
      </c>
      <c r="B3841" s="594">
        <v>41435.000222106479</v>
      </c>
      <c r="C3841" s="560">
        <f t="shared" si="355"/>
        <v>2013</v>
      </c>
      <c r="D3841" s="560">
        <f t="shared" si="356"/>
        <v>6</v>
      </c>
      <c r="E3841" s="560">
        <f t="shared" si="357"/>
        <v>10</v>
      </c>
      <c r="F3841" s="560">
        <f t="shared" si="358"/>
        <v>24</v>
      </c>
      <c r="G3841" s="595">
        <f t="shared" si="359"/>
        <v>2</v>
      </c>
      <c r="H3841" s="590">
        <f>CHOOSE('Output Sheet'!$B$4,'8760 Data'!J3841,'8760 Data'!K3841,'8760 Data'!L3841,'8760 Data'!M3841,'8760 Data'!N3841,'8760 Data'!O3841,'8760 Data'!P3841,'8760 Data'!Q3841,'8760 Data'!R3841,'8760 Data'!S3841,'8760 Data'!T3841,'8760 Data'!U3841)</f>
        <v>0</v>
      </c>
      <c r="I3841" s="591" t="e">
        <f>H3841/'Output Sheet'!$B$8</f>
        <v>#DIV/0!</v>
      </c>
      <c r="J3841" s="596"/>
      <c r="K3841" s="560"/>
      <c r="L3841" s="560"/>
      <c r="M3841" s="560"/>
      <c r="N3841" s="560"/>
      <c r="O3841" s="560"/>
      <c r="P3841" s="560"/>
      <c r="Q3841" s="560"/>
      <c r="R3841" s="560"/>
      <c r="S3841" s="560"/>
      <c r="T3841" s="560"/>
      <c r="U3841" s="560"/>
    </row>
    <row r="3842" spans="1:21">
      <c r="A3842" s="593">
        <f t="shared" si="354"/>
        <v>41435</v>
      </c>
      <c r="B3842" s="594">
        <v>41435.041888831016</v>
      </c>
      <c r="C3842" s="560">
        <f t="shared" si="355"/>
        <v>2013</v>
      </c>
      <c r="D3842" s="560">
        <f t="shared" si="356"/>
        <v>6</v>
      </c>
      <c r="E3842" s="560">
        <f t="shared" si="357"/>
        <v>10</v>
      </c>
      <c r="F3842" s="560">
        <f t="shared" si="358"/>
        <v>1</v>
      </c>
      <c r="G3842" s="595">
        <f t="shared" si="359"/>
        <v>2</v>
      </c>
      <c r="H3842" s="590">
        <f>CHOOSE('Output Sheet'!$B$4,'8760 Data'!J3842,'8760 Data'!K3842,'8760 Data'!L3842,'8760 Data'!M3842,'8760 Data'!N3842,'8760 Data'!O3842,'8760 Data'!P3842,'8760 Data'!Q3842,'8760 Data'!R3842,'8760 Data'!S3842,'8760 Data'!T3842,'8760 Data'!U3842)</f>
        <v>0</v>
      </c>
      <c r="I3842" s="591" t="e">
        <f>H3842/'Output Sheet'!$B$8</f>
        <v>#DIV/0!</v>
      </c>
      <c r="J3842" s="596"/>
      <c r="K3842" s="560"/>
      <c r="L3842" s="560"/>
      <c r="M3842" s="560"/>
      <c r="N3842" s="560"/>
      <c r="O3842" s="560"/>
      <c r="P3842" s="560"/>
      <c r="Q3842" s="560"/>
      <c r="R3842" s="560"/>
      <c r="S3842" s="560"/>
      <c r="T3842" s="560"/>
      <c r="U3842" s="560"/>
    </row>
    <row r="3843" spans="1:21">
      <c r="A3843" s="593">
        <f t="shared" ref="A3843:A3906" si="360">DATE(C3843,D3843,E3843)</f>
        <v>41435</v>
      </c>
      <c r="B3843" s="594">
        <v>41435.083555555553</v>
      </c>
      <c r="C3843" s="560">
        <f t="shared" ref="C3843:C3906" si="361">YEAR(B3843)</f>
        <v>2013</v>
      </c>
      <c r="D3843" s="560">
        <f t="shared" ref="D3843:D3906" si="362">MONTH(B3843)</f>
        <v>6</v>
      </c>
      <c r="E3843" s="560">
        <f t="shared" ref="E3843:E3906" si="363">DAY(B3843)</f>
        <v>10</v>
      </c>
      <c r="F3843" s="560">
        <f t="shared" ref="F3843:F3906" si="364">IF(HOUR(B3843)&lt;&gt;0,HOUR(B3843),24)</f>
        <v>2</v>
      </c>
      <c r="G3843" s="595">
        <f t="shared" ref="G3843:G3906" si="365">WEEKDAY(B3843,1)</f>
        <v>2</v>
      </c>
      <c r="H3843" s="590">
        <f>CHOOSE('Output Sheet'!$B$4,'8760 Data'!J3843,'8760 Data'!K3843,'8760 Data'!L3843,'8760 Data'!M3843,'8760 Data'!N3843,'8760 Data'!O3843,'8760 Data'!P3843,'8760 Data'!Q3843,'8760 Data'!R3843,'8760 Data'!S3843,'8760 Data'!T3843,'8760 Data'!U3843)</f>
        <v>0</v>
      </c>
      <c r="I3843" s="591" t="e">
        <f>H3843/'Output Sheet'!$B$8</f>
        <v>#DIV/0!</v>
      </c>
      <c r="J3843" s="596"/>
      <c r="K3843" s="560"/>
      <c r="L3843" s="560"/>
      <c r="M3843" s="560"/>
      <c r="N3843" s="560"/>
      <c r="O3843" s="560"/>
      <c r="P3843" s="560"/>
      <c r="Q3843" s="560"/>
      <c r="R3843" s="560"/>
      <c r="S3843" s="560"/>
      <c r="T3843" s="560"/>
      <c r="U3843" s="560"/>
    </row>
    <row r="3844" spans="1:21">
      <c r="A3844" s="593">
        <f t="shared" si="360"/>
        <v>41435</v>
      </c>
      <c r="B3844" s="594">
        <v>41435.12522228009</v>
      </c>
      <c r="C3844" s="560">
        <f t="shared" si="361"/>
        <v>2013</v>
      </c>
      <c r="D3844" s="560">
        <f t="shared" si="362"/>
        <v>6</v>
      </c>
      <c r="E3844" s="560">
        <f t="shared" si="363"/>
        <v>10</v>
      </c>
      <c r="F3844" s="560">
        <f t="shared" si="364"/>
        <v>3</v>
      </c>
      <c r="G3844" s="595">
        <f t="shared" si="365"/>
        <v>2</v>
      </c>
      <c r="H3844" s="590">
        <f>CHOOSE('Output Sheet'!$B$4,'8760 Data'!J3844,'8760 Data'!K3844,'8760 Data'!L3844,'8760 Data'!M3844,'8760 Data'!N3844,'8760 Data'!O3844,'8760 Data'!P3844,'8760 Data'!Q3844,'8760 Data'!R3844,'8760 Data'!S3844,'8760 Data'!T3844,'8760 Data'!U3844)</f>
        <v>0</v>
      </c>
      <c r="I3844" s="591" t="e">
        <f>H3844/'Output Sheet'!$B$8</f>
        <v>#DIV/0!</v>
      </c>
      <c r="J3844" s="596"/>
      <c r="K3844" s="560"/>
      <c r="L3844" s="560"/>
      <c r="M3844" s="560"/>
      <c r="N3844" s="560"/>
      <c r="O3844" s="560"/>
      <c r="P3844" s="560"/>
      <c r="Q3844" s="560"/>
      <c r="R3844" s="560"/>
      <c r="S3844" s="560"/>
      <c r="T3844" s="560"/>
      <c r="U3844" s="560"/>
    </row>
    <row r="3845" spans="1:21">
      <c r="A3845" s="593">
        <f t="shared" si="360"/>
        <v>41435</v>
      </c>
      <c r="B3845" s="594">
        <v>41435.166889004628</v>
      </c>
      <c r="C3845" s="560">
        <f t="shared" si="361"/>
        <v>2013</v>
      </c>
      <c r="D3845" s="560">
        <f t="shared" si="362"/>
        <v>6</v>
      </c>
      <c r="E3845" s="560">
        <f t="shared" si="363"/>
        <v>10</v>
      </c>
      <c r="F3845" s="560">
        <f t="shared" si="364"/>
        <v>4</v>
      </c>
      <c r="G3845" s="595">
        <f t="shared" si="365"/>
        <v>2</v>
      </c>
      <c r="H3845" s="590">
        <f>CHOOSE('Output Sheet'!$B$4,'8760 Data'!J3845,'8760 Data'!K3845,'8760 Data'!L3845,'8760 Data'!M3845,'8760 Data'!N3845,'8760 Data'!O3845,'8760 Data'!P3845,'8760 Data'!Q3845,'8760 Data'!R3845,'8760 Data'!S3845,'8760 Data'!T3845,'8760 Data'!U3845)</f>
        <v>0</v>
      </c>
      <c r="I3845" s="591" t="e">
        <f>H3845/'Output Sheet'!$B$8</f>
        <v>#DIV/0!</v>
      </c>
      <c r="J3845" s="596"/>
      <c r="K3845" s="560"/>
      <c r="L3845" s="560"/>
      <c r="M3845" s="560"/>
      <c r="N3845" s="560"/>
      <c r="O3845" s="560"/>
      <c r="P3845" s="560"/>
      <c r="Q3845" s="560"/>
      <c r="R3845" s="560"/>
      <c r="S3845" s="560"/>
      <c r="T3845" s="560"/>
      <c r="U3845" s="560"/>
    </row>
    <row r="3846" spans="1:21">
      <c r="A3846" s="593">
        <f t="shared" si="360"/>
        <v>41435</v>
      </c>
      <c r="B3846" s="594">
        <v>41435.208555729165</v>
      </c>
      <c r="C3846" s="560">
        <f t="shared" si="361"/>
        <v>2013</v>
      </c>
      <c r="D3846" s="560">
        <f t="shared" si="362"/>
        <v>6</v>
      </c>
      <c r="E3846" s="560">
        <f t="shared" si="363"/>
        <v>10</v>
      </c>
      <c r="F3846" s="560">
        <f t="shared" si="364"/>
        <v>5</v>
      </c>
      <c r="G3846" s="595">
        <f t="shared" si="365"/>
        <v>2</v>
      </c>
      <c r="H3846" s="590">
        <f>CHOOSE('Output Sheet'!$B$4,'8760 Data'!J3846,'8760 Data'!K3846,'8760 Data'!L3846,'8760 Data'!M3846,'8760 Data'!N3846,'8760 Data'!O3846,'8760 Data'!P3846,'8760 Data'!Q3846,'8760 Data'!R3846,'8760 Data'!S3846,'8760 Data'!T3846,'8760 Data'!U3846)</f>
        <v>0</v>
      </c>
      <c r="I3846" s="591" t="e">
        <f>H3846/'Output Sheet'!$B$8</f>
        <v>#DIV/0!</v>
      </c>
      <c r="J3846" s="596"/>
      <c r="K3846" s="560"/>
      <c r="L3846" s="560"/>
      <c r="M3846" s="560"/>
      <c r="N3846" s="560"/>
      <c r="O3846" s="560"/>
      <c r="P3846" s="560"/>
      <c r="Q3846" s="560"/>
      <c r="R3846" s="560"/>
      <c r="S3846" s="560"/>
      <c r="T3846" s="560"/>
      <c r="U3846" s="560"/>
    </row>
    <row r="3847" spans="1:21">
      <c r="A3847" s="593">
        <f t="shared" si="360"/>
        <v>41435</v>
      </c>
      <c r="B3847" s="594">
        <v>41435.250222453702</v>
      </c>
      <c r="C3847" s="560">
        <f t="shared" si="361"/>
        <v>2013</v>
      </c>
      <c r="D3847" s="560">
        <f t="shared" si="362"/>
        <v>6</v>
      </c>
      <c r="E3847" s="560">
        <f t="shared" si="363"/>
        <v>10</v>
      </c>
      <c r="F3847" s="560">
        <f t="shared" si="364"/>
        <v>6</v>
      </c>
      <c r="G3847" s="595">
        <f t="shared" si="365"/>
        <v>2</v>
      </c>
      <c r="H3847" s="590">
        <f>CHOOSE('Output Sheet'!$B$4,'8760 Data'!J3847,'8760 Data'!K3847,'8760 Data'!L3847,'8760 Data'!M3847,'8760 Data'!N3847,'8760 Data'!O3847,'8760 Data'!P3847,'8760 Data'!Q3847,'8760 Data'!R3847,'8760 Data'!S3847,'8760 Data'!T3847,'8760 Data'!U3847)</f>
        <v>0</v>
      </c>
      <c r="I3847" s="591" t="e">
        <f>H3847/'Output Sheet'!$B$8</f>
        <v>#DIV/0!</v>
      </c>
      <c r="J3847" s="596"/>
      <c r="K3847" s="560"/>
      <c r="L3847" s="560"/>
      <c r="M3847" s="560"/>
      <c r="N3847" s="560"/>
      <c r="O3847" s="560"/>
      <c r="P3847" s="560"/>
      <c r="Q3847" s="560"/>
      <c r="R3847" s="560"/>
      <c r="S3847" s="560"/>
      <c r="T3847" s="560"/>
      <c r="U3847" s="560"/>
    </row>
    <row r="3848" spans="1:21">
      <c r="A3848" s="593">
        <f t="shared" si="360"/>
        <v>41435</v>
      </c>
      <c r="B3848" s="594">
        <v>41435.291889178239</v>
      </c>
      <c r="C3848" s="560">
        <f t="shared" si="361"/>
        <v>2013</v>
      </c>
      <c r="D3848" s="560">
        <f t="shared" si="362"/>
        <v>6</v>
      </c>
      <c r="E3848" s="560">
        <f t="shared" si="363"/>
        <v>10</v>
      </c>
      <c r="F3848" s="560">
        <f t="shared" si="364"/>
        <v>7</v>
      </c>
      <c r="G3848" s="595">
        <f t="shared" si="365"/>
        <v>2</v>
      </c>
      <c r="H3848" s="590">
        <f>CHOOSE('Output Sheet'!$B$4,'8760 Data'!J3848,'8760 Data'!K3848,'8760 Data'!L3848,'8760 Data'!M3848,'8760 Data'!N3848,'8760 Data'!O3848,'8760 Data'!P3848,'8760 Data'!Q3848,'8760 Data'!R3848,'8760 Data'!S3848,'8760 Data'!T3848,'8760 Data'!U3848)</f>
        <v>0</v>
      </c>
      <c r="I3848" s="591" t="e">
        <f>H3848/'Output Sheet'!$B$8</f>
        <v>#DIV/0!</v>
      </c>
      <c r="J3848" s="596"/>
      <c r="K3848" s="560"/>
      <c r="L3848" s="560"/>
      <c r="M3848" s="560"/>
      <c r="N3848" s="560"/>
      <c r="O3848" s="560"/>
      <c r="P3848" s="560"/>
      <c r="Q3848" s="560"/>
      <c r="R3848" s="560"/>
      <c r="S3848" s="560"/>
      <c r="T3848" s="560"/>
      <c r="U3848" s="560"/>
    </row>
    <row r="3849" spans="1:21">
      <c r="A3849" s="593">
        <f t="shared" si="360"/>
        <v>41435</v>
      </c>
      <c r="B3849" s="594">
        <v>41435.333555902776</v>
      </c>
      <c r="C3849" s="560">
        <f t="shared" si="361"/>
        <v>2013</v>
      </c>
      <c r="D3849" s="560">
        <f t="shared" si="362"/>
        <v>6</v>
      </c>
      <c r="E3849" s="560">
        <f t="shared" si="363"/>
        <v>10</v>
      </c>
      <c r="F3849" s="560">
        <f t="shared" si="364"/>
        <v>8</v>
      </c>
      <c r="G3849" s="595">
        <f t="shared" si="365"/>
        <v>2</v>
      </c>
      <c r="H3849" s="590">
        <f>CHOOSE('Output Sheet'!$B$4,'8760 Data'!J3849,'8760 Data'!K3849,'8760 Data'!L3849,'8760 Data'!M3849,'8760 Data'!N3849,'8760 Data'!O3849,'8760 Data'!P3849,'8760 Data'!Q3849,'8760 Data'!R3849,'8760 Data'!S3849,'8760 Data'!T3849,'8760 Data'!U3849)</f>
        <v>0</v>
      </c>
      <c r="I3849" s="591" t="e">
        <f>H3849/'Output Sheet'!$B$8</f>
        <v>#DIV/0!</v>
      </c>
      <c r="J3849" s="596"/>
      <c r="K3849" s="560"/>
      <c r="L3849" s="560"/>
      <c r="M3849" s="560"/>
      <c r="N3849" s="560"/>
      <c r="O3849" s="560"/>
      <c r="P3849" s="560"/>
      <c r="Q3849" s="560"/>
      <c r="R3849" s="560"/>
      <c r="S3849" s="560"/>
      <c r="T3849" s="560"/>
      <c r="U3849" s="560"/>
    </row>
    <row r="3850" spans="1:21">
      <c r="A3850" s="593">
        <f t="shared" si="360"/>
        <v>41435</v>
      </c>
      <c r="B3850" s="594">
        <v>41435.375222627314</v>
      </c>
      <c r="C3850" s="560">
        <f t="shared" si="361"/>
        <v>2013</v>
      </c>
      <c r="D3850" s="560">
        <f t="shared" si="362"/>
        <v>6</v>
      </c>
      <c r="E3850" s="560">
        <f t="shared" si="363"/>
        <v>10</v>
      </c>
      <c r="F3850" s="560">
        <f t="shared" si="364"/>
        <v>9</v>
      </c>
      <c r="G3850" s="595">
        <f t="shared" si="365"/>
        <v>2</v>
      </c>
      <c r="H3850" s="590">
        <f>CHOOSE('Output Sheet'!$B$4,'8760 Data'!J3850,'8760 Data'!K3850,'8760 Data'!L3850,'8760 Data'!M3850,'8760 Data'!N3850,'8760 Data'!O3850,'8760 Data'!P3850,'8760 Data'!Q3850,'8760 Data'!R3850,'8760 Data'!S3850,'8760 Data'!T3850,'8760 Data'!U3850)</f>
        <v>0</v>
      </c>
      <c r="I3850" s="591" t="e">
        <f>H3850/'Output Sheet'!$B$8</f>
        <v>#DIV/0!</v>
      </c>
      <c r="J3850" s="596"/>
      <c r="K3850" s="560"/>
      <c r="L3850" s="560"/>
      <c r="M3850" s="560"/>
      <c r="N3850" s="560"/>
      <c r="O3850" s="560"/>
      <c r="P3850" s="560"/>
      <c r="Q3850" s="560"/>
      <c r="R3850" s="560"/>
      <c r="S3850" s="560"/>
      <c r="T3850" s="560"/>
      <c r="U3850" s="560"/>
    </row>
    <row r="3851" spans="1:21">
      <c r="A3851" s="593">
        <f t="shared" si="360"/>
        <v>41435</v>
      </c>
      <c r="B3851" s="594">
        <v>41435.416889351851</v>
      </c>
      <c r="C3851" s="560">
        <f t="shared" si="361"/>
        <v>2013</v>
      </c>
      <c r="D3851" s="560">
        <f t="shared" si="362"/>
        <v>6</v>
      </c>
      <c r="E3851" s="560">
        <f t="shared" si="363"/>
        <v>10</v>
      </c>
      <c r="F3851" s="560">
        <f t="shared" si="364"/>
        <v>10</v>
      </c>
      <c r="G3851" s="595">
        <f t="shared" si="365"/>
        <v>2</v>
      </c>
      <c r="H3851" s="590">
        <f>CHOOSE('Output Sheet'!$B$4,'8760 Data'!J3851,'8760 Data'!K3851,'8760 Data'!L3851,'8760 Data'!M3851,'8760 Data'!N3851,'8760 Data'!O3851,'8760 Data'!P3851,'8760 Data'!Q3851,'8760 Data'!R3851,'8760 Data'!S3851,'8760 Data'!T3851,'8760 Data'!U3851)</f>
        <v>0</v>
      </c>
      <c r="I3851" s="591" t="e">
        <f>H3851/'Output Sheet'!$B$8</f>
        <v>#DIV/0!</v>
      </c>
      <c r="J3851" s="596"/>
      <c r="K3851" s="560"/>
      <c r="L3851" s="560"/>
      <c r="M3851" s="560"/>
      <c r="N3851" s="560"/>
      <c r="O3851" s="560"/>
      <c r="P3851" s="560"/>
      <c r="Q3851" s="560"/>
      <c r="R3851" s="560"/>
      <c r="S3851" s="560"/>
      <c r="T3851" s="560"/>
      <c r="U3851" s="560"/>
    </row>
    <row r="3852" spans="1:21">
      <c r="A3852" s="593">
        <f t="shared" si="360"/>
        <v>41435</v>
      </c>
      <c r="B3852" s="594">
        <v>41435.458556076388</v>
      </c>
      <c r="C3852" s="560">
        <f t="shared" si="361"/>
        <v>2013</v>
      </c>
      <c r="D3852" s="560">
        <f t="shared" si="362"/>
        <v>6</v>
      </c>
      <c r="E3852" s="560">
        <f t="shared" si="363"/>
        <v>10</v>
      </c>
      <c r="F3852" s="560">
        <f t="shared" si="364"/>
        <v>11</v>
      </c>
      <c r="G3852" s="595">
        <f t="shared" si="365"/>
        <v>2</v>
      </c>
      <c r="H3852" s="590">
        <f>CHOOSE('Output Sheet'!$B$4,'8760 Data'!J3852,'8760 Data'!K3852,'8760 Data'!L3852,'8760 Data'!M3852,'8760 Data'!N3852,'8760 Data'!O3852,'8760 Data'!P3852,'8760 Data'!Q3852,'8760 Data'!R3852,'8760 Data'!S3852,'8760 Data'!T3852,'8760 Data'!U3852)</f>
        <v>0</v>
      </c>
      <c r="I3852" s="591" t="e">
        <f>H3852/'Output Sheet'!$B$8</f>
        <v>#DIV/0!</v>
      </c>
      <c r="J3852" s="596"/>
      <c r="K3852" s="560"/>
      <c r="L3852" s="560"/>
      <c r="M3852" s="560"/>
      <c r="N3852" s="560"/>
      <c r="O3852" s="560"/>
      <c r="P3852" s="560"/>
      <c r="Q3852" s="560"/>
      <c r="R3852" s="560"/>
      <c r="S3852" s="560"/>
      <c r="T3852" s="560"/>
      <c r="U3852" s="560"/>
    </row>
    <row r="3853" spans="1:21">
      <c r="A3853" s="593">
        <f t="shared" si="360"/>
        <v>41435</v>
      </c>
      <c r="B3853" s="594">
        <v>41435.500222800925</v>
      </c>
      <c r="C3853" s="560">
        <f t="shared" si="361"/>
        <v>2013</v>
      </c>
      <c r="D3853" s="560">
        <f t="shared" si="362"/>
        <v>6</v>
      </c>
      <c r="E3853" s="560">
        <f t="shared" si="363"/>
        <v>10</v>
      </c>
      <c r="F3853" s="560">
        <f t="shared" si="364"/>
        <v>12</v>
      </c>
      <c r="G3853" s="595">
        <f t="shared" si="365"/>
        <v>2</v>
      </c>
      <c r="H3853" s="590">
        <f>CHOOSE('Output Sheet'!$B$4,'8760 Data'!J3853,'8760 Data'!K3853,'8760 Data'!L3853,'8760 Data'!M3853,'8760 Data'!N3853,'8760 Data'!O3853,'8760 Data'!P3853,'8760 Data'!Q3853,'8760 Data'!R3853,'8760 Data'!S3853,'8760 Data'!T3853,'8760 Data'!U3853)</f>
        <v>0</v>
      </c>
      <c r="I3853" s="591" t="e">
        <f>H3853/'Output Sheet'!$B$8</f>
        <v>#DIV/0!</v>
      </c>
      <c r="J3853" s="596"/>
      <c r="K3853" s="560"/>
      <c r="L3853" s="560"/>
      <c r="M3853" s="560"/>
      <c r="N3853" s="560"/>
      <c r="O3853" s="560"/>
      <c r="P3853" s="560"/>
      <c r="Q3853" s="560"/>
      <c r="R3853" s="560"/>
      <c r="S3853" s="560"/>
      <c r="T3853" s="560"/>
      <c r="U3853" s="560"/>
    </row>
    <row r="3854" spans="1:21">
      <c r="A3854" s="593">
        <f t="shared" si="360"/>
        <v>41435</v>
      </c>
      <c r="B3854" s="594">
        <v>41435.541889525462</v>
      </c>
      <c r="C3854" s="560">
        <f t="shared" si="361"/>
        <v>2013</v>
      </c>
      <c r="D3854" s="560">
        <f t="shared" si="362"/>
        <v>6</v>
      </c>
      <c r="E3854" s="560">
        <f t="shared" si="363"/>
        <v>10</v>
      </c>
      <c r="F3854" s="560">
        <f t="shared" si="364"/>
        <v>13</v>
      </c>
      <c r="G3854" s="595">
        <f t="shared" si="365"/>
        <v>2</v>
      </c>
      <c r="H3854" s="590">
        <f>CHOOSE('Output Sheet'!$B$4,'8760 Data'!J3854,'8760 Data'!K3854,'8760 Data'!L3854,'8760 Data'!M3854,'8760 Data'!N3854,'8760 Data'!O3854,'8760 Data'!P3854,'8760 Data'!Q3854,'8760 Data'!R3854,'8760 Data'!S3854,'8760 Data'!T3854,'8760 Data'!U3854)</f>
        <v>0</v>
      </c>
      <c r="I3854" s="591" t="e">
        <f>H3854/'Output Sheet'!$B$8</f>
        <v>#DIV/0!</v>
      </c>
      <c r="J3854" s="596"/>
      <c r="K3854" s="560"/>
      <c r="L3854" s="560"/>
      <c r="M3854" s="560"/>
      <c r="N3854" s="560"/>
      <c r="O3854" s="560"/>
      <c r="P3854" s="560"/>
      <c r="Q3854" s="560"/>
      <c r="R3854" s="560"/>
      <c r="S3854" s="560"/>
      <c r="T3854" s="560"/>
      <c r="U3854" s="560"/>
    </row>
    <row r="3855" spans="1:21">
      <c r="A3855" s="593">
        <f t="shared" si="360"/>
        <v>41435</v>
      </c>
      <c r="B3855" s="594">
        <v>41435.58355625</v>
      </c>
      <c r="C3855" s="560">
        <f t="shared" si="361"/>
        <v>2013</v>
      </c>
      <c r="D3855" s="560">
        <f t="shared" si="362"/>
        <v>6</v>
      </c>
      <c r="E3855" s="560">
        <f t="shared" si="363"/>
        <v>10</v>
      </c>
      <c r="F3855" s="560">
        <f t="shared" si="364"/>
        <v>14</v>
      </c>
      <c r="G3855" s="595">
        <f t="shared" si="365"/>
        <v>2</v>
      </c>
      <c r="H3855" s="590">
        <f>CHOOSE('Output Sheet'!$B$4,'8760 Data'!J3855,'8760 Data'!K3855,'8760 Data'!L3855,'8760 Data'!M3855,'8760 Data'!N3855,'8760 Data'!O3855,'8760 Data'!P3855,'8760 Data'!Q3855,'8760 Data'!R3855,'8760 Data'!S3855,'8760 Data'!T3855,'8760 Data'!U3855)</f>
        <v>0</v>
      </c>
      <c r="I3855" s="591" t="e">
        <f>H3855/'Output Sheet'!$B$8</f>
        <v>#DIV/0!</v>
      </c>
      <c r="J3855" s="596"/>
      <c r="K3855" s="560"/>
      <c r="L3855" s="560"/>
      <c r="M3855" s="560"/>
      <c r="N3855" s="560"/>
      <c r="O3855" s="560"/>
      <c r="P3855" s="560"/>
      <c r="Q3855" s="560"/>
      <c r="R3855" s="560"/>
      <c r="S3855" s="560"/>
      <c r="T3855" s="560"/>
      <c r="U3855" s="560"/>
    </row>
    <row r="3856" spans="1:21">
      <c r="A3856" s="593">
        <f t="shared" si="360"/>
        <v>41435</v>
      </c>
      <c r="B3856" s="594">
        <v>41435.625222974537</v>
      </c>
      <c r="C3856" s="560">
        <f t="shared" si="361"/>
        <v>2013</v>
      </c>
      <c r="D3856" s="560">
        <f t="shared" si="362"/>
        <v>6</v>
      </c>
      <c r="E3856" s="560">
        <f t="shared" si="363"/>
        <v>10</v>
      </c>
      <c r="F3856" s="560">
        <f t="shared" si="364"/>
        <v>15</v>
      </c>
      <c r="G3856" s="595">
        <f t="shared" si="365"/>
        <v>2</v>
      </c>
      <c r="H3856" s="590">
        <f>CHOOSE('Output Sheet'!$B$4,'8760 Data'!J3856,'8760 Data'!K3856,'8760 Data'!L3856,'8760 Data'!M3856,'8760 Data'!N3856,'8760 Data'!O3856,'8760 Data'!P3856,'8760 Data'!Q3856,'8760 Data'!R3856,'8760 Data'!S3856,'8760 Data'!T3856,'8760 Data'!U3856)</f>
        <v>0</v>
      </c>
      <c r="I3856" s="591" t="e">
        <f>H3856/'Output Sheet'!$B$8</f>
        <v>#DIV/0!</v>
      </c>
      <c r="J3856" s="596"/>
      <c r="K3856" s="560"/>
      <c r="L3856" s="560"/>
      <c r="M3856" s="560"/>
      <c r="N3856" s="560"/>
      <c r="O3856" s="560"/>
      <c r="P3856" s="560"/>
      <c r="Q3856" s="560"/>
      <c r="R3856" s="560"/>
      <c r="S3856" s="560"/>
      <c r="T3856" s="560"/>
      <c r="U3856" s="560"/>
    </row>
    <row r="3857" spans="1:21">
      <c r="A3857" s="593">
        <f t="shared" si="360"/>
        <v>41435</v>
      </c>
      <c r="B3857" s="594">
        <v>41435.666889699074</v>
      </c>
      <c r="C3857" s="560">
        <f t="shared" si="361"/>
        <v>2013</v>
      </c>
      <c r="D3857" s="560">
        <f t="shared" si="362"/>
        <v>6</v>
      </c>
      <c r="E3857" s="560">
        <f t="shared" si="363"/>
        <v>10</v>
      </c>
      <c r="F3857" s="560">
        <f t="shared" si="364"/>
        <v>16</v>
      </c>
      <c r="G3857" s="595">
        <f t="shared" si="365"/>
        <v>2</v>
      </c>
      <c r="H3857" s="590">
        <f>CHOOSE('Output Sheet'!$B$4,'8760 Data'!J3857,'8760 Data'!K3857,'8760 Data'!L3857,'8760 Data'!M3857,'8760 Data'!N3857,'8760 Data'!O3857,'8760 Data'!P3857,'8760 Data'!Q3857,'8760 Data'!R3857,'8760 Data'!S3857,'8760 Data'!T3857,'8760 Data'!U3857)</f>
        <v>0</v>
      </c>
      <c r="I3857" s="591" t="e">
        <f>H3857/'Output Sheet'!$B$8</f>
        <v>#DIV/0!</v>
      </c>
      <c r="J3857" s="596"/>
      <c r="K3857" s="560"/>
      <c r="L3857" s="560"/>
      <c r="M3857" s="560"/>
      <c r="N3857" s="560"/>
      <c r="O3857" s="560"/>
      <c r="P3857" s="560"/>
      <c r="Q3857" s="560"/>
      <c r="R3857" s="560"/>
      <c r="S3857" s="560"/>
      <c r="T3857" s="560"/>
      <c r="U3857" s="560"/>
    </row>
    <row r="3858" spans="1:21">
      <c r="A3858" s="593">
        <f t="shared" si="360"/>
        <v>41435</v>
      </c>
      <c r="B3858" s="594">
        <v>41435.708556423611</v>
      </c>
      <c r="C3858" s="560">
        <f t="shared" si="361"/>
        <v>2013</v>
      </c>
      <c r="D3858" s="560">
        <f t="shared" si="362"/>
        <v>6</v>
      </c>
      <c r="E3858" s="560">
        <f t="shared" si="363"/>
        <v>10</v>
      </c>
      <c r="F3858" s="560">
        <f t="shared" si="364"/>
        <v>17</v>
      </c>
      <c r="G3858" s="595">
        <f t="shared" si="365"/>
        <v>2</v>
      </c>
      <c r="H3858" s="590">
        <f>CHOOSE('Output Sheet'!$B$4,'8760 Data'!J3858,'8760 Data'!K3858,'8760 Data'!L3858,'8760 Data'!M3858,'8760 Data'!N3858,'8760 Data'!O3858,'8760 Data'!P3858,'8760 Data'!Q3858,'8760 Data'!R3858,'8760 Data'!S3858,'8760 Data'!T3858,'8760 Data'!U3858)</f>
        <v>0</v>
      </c>
      <c r="I3858" s="591" t="e">
        <f>H3858/'Output Sheet'!$B$8</f>
        <v>#DIV/0!</v>
      </c>
      <c r="J3858" s="596"/>
      <c r="K3858" s="560"/>
      <c r="L3858" s="560"/>
      <c r="M3858" s="560"/>
      <c r="N3858" s="560"/>
      <c r="O3858" s="560"/>
      <c r="P3858" s="560"/>
      <c r="Q3858" s="560"/>
      <c r="R3858" s="560"/>
      <c r="S3858" s="560"/>
      <c r="T3858" s="560"/>
      <c r="U3858" s="560"/>
    </row>
    <row r="3859" spans="1:21">
      <c r="A3859" s="593">
        <f t="shared" si="360"/>
        <v>41435</v>
      </c>
      <c r="B3859" s="594">
        <v>41435.750223148149</v>
      </c>
      <c r="C3859" s="560">
        <f t="shared" si="361"/>
        <v>2013</v>
      </c>
      <c r="D3859" s="560">
        <f t="shared" si="362"/>
        <v>6</v>
      </c>
      <c r="E3859" s="560">
        <f t="shared" si="363"/>
        <v>10</v>
      </c>
      <c r="F3859" s="560">
        <f t="shared" si="364"/>
        <v>18</v>
      </c>
      <c r="G3859" s="595">
        <f t="shared" si="365"/>
        <v>2</v>
      </c>
      <c r="H3859" s="590">
        <f>CHOOSE('Output Sheet'!$B$4,'8760 Data'!J3859,'8760 Data'!K3859,'8760 Data'!L3859,'8760 Data'!M3859,'8760 Data'!N3859,'8760 Data'!O3859,'8760 Data'!P3859,'8760 Data'!Q3859,'8760 Data'!R3859,'8760 Data'!S3859,'8760 Data'!T3859,'8760 Data'!U3859)</f>
        <v>0</v>
      </c>
      <c r="I3859" s="591" t="e">
        <f>H3859/'Output Sheet'!$B$8</f>
        <v>#DIV/0!</v>
      </c>
      <c r="J3859" s="596"/>
      <c r="K3859" s="560"/>
      <c r="L3859" s="560"/>
      <c r="M3859" s="560"/>
      <c r="N3859" s="560"/>
      <c r="O3859" s="560"/>
      <c r="P3859" s="560"/>
      <c r="Q3859" s="560"/>
      <c r="R3859" s="560"/>
      <c r="S3859" s="560"/>
      <c r="T3859" s="560"/>
      <c r="U3859" s="560"/>
    </row>
    <row r="3860" spans="1:21">
      <c r="A3860" s="593">
        <f t="shared" si="360"/>
        <v>41435</v>
      </c>
      <c r="B3860" s="594">
        <v>41435.791889872686</v>
      </c>
      <c r="C3860" s="560">
        <f t="shared" si="361"/>
        <v>2013</v>
      </c>
      <c r="D3860" s="560">
        <f t="shared" si="362"/>
        <v>6</v>
      </c>
      <c r="E3860" s="560">
        <f t="shared" si="363"/>
        <v>10</v>
      </c>
      <c r="F3860" s="560">
        <f t="shared" si="364"/>
        <v>19</v>
      </c>
      <c r="G3860" s="595">
        <f t="shared" si="365"/>
        <v>2</v>
      </c>
      <c r="H3860" s="590">
        <f>CHOOSE('Output Sheet'!$B$4,'8760 Data'!J3860,'8760 Data'!K3860,'8760 Data'!L3860,'8760 Data'!M3860,'8760 Data'!N3860,'8760 Data'!O3860,'8760 Data'!P3860,'8760 Data'!Q3860,'8760 Data'!R3860,'8760 Data'!S3860,'8760 Data'!T3860,'8760 Data'!U3860)</f>
        <v>0</v>
      </c>
      <c r="I3860" s="591" t="e">
        <f>H3860/'Output Sheet'!$B$8</f>
        <v>#DIV/0!</v>
      </c>
      <c r="J3860" s="596"/>
      <c r="K3860" s="560"/>
      <c r="L3860" s="560"/>
      <c r="M3860" s="560"/>
      <c r="N3860" s="560"/>
      <c r="O3860" s="560"/>
      <c r="P3860" s="560"/>
      <c r="Q3860" s="560"/>
      <c r="R3860" s="560"/>
      <c r="S3860" s="560"/>
      <c r="T3860" s="560"/>
      <c r="U3860" s="560"/>
    </row>
    <row r="3861" spans="1:21">
      <c r="A3861" s="593">
        <f t="shared" si="360"/>
        <v>41435</v>
      </c>
      <c r="B3861" s="594">
        <v>41435.833556597223</v>
      </c>
      <c r="C3861" s="560">
        <f t="shared" si="361"/>
        <v>2013</v>
      </c>
      <c r="D3861" s="560">
        <f t="shared" si="362"/>
        <v>6</v>
      </c>
      <c r="E3861" s="560">
        <f t="shared" si="363"/>
        <v>10</v>
      </c>
      <c r="F3861" s="560">
        <f t="shared" si="364"/>
        <v>20</v>
      </c>
      <c r="G3861" s="595">
        <f t="shared" si="365"/>
        <v>2</v>
      </c>
      <c r="H3861" s="590">
        <f>CHOOSE('Output Sheet'!$B$4,'8760 Data'!J3861,'8760 Data'!K3861,'8760 Data'!L3861,'8760 Data'!M3861,'8760 Data'!N3861,'8760 Data'!O3861,'8760 Data'!P3861,'8760 Data'!Q3861,'8760 Data'!R3861,'8760 Data'!S3861,'8760 Data'!T3861,'8760 Data'!U3861)</f>
        <v>0</v>
      </c>
      <c r="I3861" s="591" t="e">
        <f>H3861/'Output Sheet'!$B$8</f>
        <v>#DIV/0!</v>
      </c>
      <c r="J3861" s="596"/>
      <c r="K3861" s="560"/>
      <c r="L3861" s="560"/>
      <c r="M3861" s="560"/>
      <c r="N3861" s="560"/>
      <c r="O3861" s="560"/>
      <c r="P3861" s="560"/>
      <c r="Q3861" s="560"/>
      <c r="R3861" s="560"/>
      <c r="S3861" s="560"/>
      <c r="T3861" s="560"/>
      <c r="U3861" s="560"/>
    </row>
    <row r="3862" spans="1:21">
      <c r="A3862" s="593">
        <f t="shared" si="360"/>
        <v>41435</v>
      </c>
      <c r="B3862" s="594">
        <v>41435.87522332176</v>
      </c>
      <c r="C3862" s="560">
        <f t="shared" si="361"/>
        <v>2013</v>
      </c>
      <c r="D3862" s="560">
        <f t="shared" si="362"/>
        <v>6</v>
      </c>
      <c r="E3862" s="560">
        <f t="shared" si="363"/>
        <v>10</v>
      </c>
      <c r="F3862" s="560">
        <f t="shared" si="364"/>
        <v>21</v>
      </c>
      <c r="G3862" s="595">
        <f t="shared" si="365"/>
        <v>2</v>
      </c>
      <c r="H3862" s="590">
        <f>CHOOSE('Output Sheet'!$B$4,'8760 Data'!J3862,'8760 Data'!K3862,'8760 Data'!L3862,'8760 Data'!M3862,'8760 Data'!N3862,'8760 Data'!O3862,'8760 Data'!P3862,'8760 Data'!Q3862,'8760 Data'!R3862,'8760 Data'!S3862,'8760 Data'!T3862,'8760 Data'!U3862)</f>
        <v>0</v>
      </c>
      <c r="I3862" s="591" t="e">
        <f>H3862/'Output Sheet'!$B$8</f>
        <v>#DIV/0!</v>
      </c>
      <c r="J3862" s="596"/>
      <c r="K3862" s="560"/>
      <c r="L3862" s="560"/>
      <c r="M3862" s="560"/>
      <c r="N3862" s="560"/>
      <c r="O3862" s="560"/>
      <c r="P3862" s="560"/>
      <c r="Q3862" s="560"/>
      <c r="R3862" s="560"/>
      <c r="S3862" s="560"/>
      <c r="T3862" s="560"/>
      <c r="U3862" s="560"/>
    </row>
    <row r="3863" spans="1:21">
      <c r="A3863" s="593">
        <f t="shared" si="360"/>
        <v>41435</v>
      </c>
      <c r="B3863" s="594">
        <v>41435.916890046297</v>
      </c>
      <c r="C3863" s="560">
        <f t="shared" si="361"/>
        <v>2013</v>
      </c>
      <c r="D3863" s="560">
        <f t="shared" si="362"/>
        <v>6</v>
      </c>
      <c r="E3863" s="560">
        <f t="shared" si="363"/>
        <v>10</v>
      </c>
      <c r="F3863" s="560">
        <f t="shared" si="364"/>
        <v>22</v>
      </c>
      <c r="G3863" s="595">
        <f t="shared" si="365"/>
        <v>2</v>
      </c>
      <c r="H3863" s="590">
        <f>CHOOSE('Output Sheet'!$B$4,'8760 Data'!J3863,'8760 Data'!K3863,'8760 Data'!L3863,'8760 Data'!M3863,'8760 Data'!N3863,'8760 Data'!O3863,'8760 Data'!P3863,'8760 Data'!Q3863,'8760 Data'!R3863,'8760 Data'!S3863,'8760 Data'!T3863,'8760 Data'!U3863)</f>
        <v>0</v>
      </c>
      <c r="I3863" s="591" t="e">
        <f>H3863/'Output Sheet'!$B$8</f>
        <v>#DIV/0!</v>
      </c>
      <c r="J3863" s="596"/>
      <c r="K3863" s="560"/>
      <c r="L3863" s="560"/>
      <c r="M3863" s="560"/>
      <c r="N3863" s="560"/>
      <c r="O3863" s="560"/>
      <c r="P3863" s="560"/>
      <c r="Q3863" s="560"/>
      <c r="R3863" s="560"/>
      <c r="S3863" s="560"/>
      <c r="T3863" s="560"/>
      <c r="U3863" s="560"/>
    </row>
    <row r="3864" spans="1:21">
      <c r="A3864" s="593">
        <f t="shared" si="360"/>
        <v>41435</v>
      </c>
      <c r="B3864" s="594">
        <v>41435.958556770835</v>
      </c>
      <c r="C3864" s="560">
        <f t="shared" si="361"/>
        <v>2013</v>
      </c>
      <c r="D3864" s="560">
        <f t="shared" si="362"/>
        <v>6</v>
      </c>
      <c r="E3864" s="560">
        <f t="shared" si="363"/>
        <v>10</v>
      </c>
      <c r="F3864" s="560">
        <f t="shared" si="364"/>
        <v>23</v>
      </c>
      <c r="G3864" s="595">
        <f t="shared" si="365"/>
        <v>2</v>
      </c>
      <c r="H3864" s="590">
        <f>CHOOSE('Output Sheet'!$B$4,'8760 Data'!J3864,'8760 Data'!K3864,'8760 Data'!L3864,'8760 Data'!M3864,'8760 Data'!N3864,'8760 Data'!O3864,'8760 Data'!P3864,'8760 Data'!Q3864,'8760 Data'!R3864,'8760 Data'!S3864,'8760 Data'!T3864,'8760 Data'!U3864)</f>
        <v>0</v>
      </c>
      <c r="I3864" s="591" t="e">
        <f>H3864/'Output Sheet'!$B$8</f>
        <v>#DIV/0!</v>
      </c>
      <c r="J3864" s="596"/>
      <c r="K3864" s="560"/>
      <c r="L3864" s="560"/>
      <c r="M3864" s="560"/>
      <c r="N3864" s="560"/>
      <c r="O3864" s="560"/>
      <c r="P3864" s="560"/>
      <c r="Q3864" s="560"/>
      <c r="R3864" s="560"/>
      <c r="S3864" s="560"/>
      <c r="T3864" s="560"/>
      <c r="U3864" s="560"/>
    </row>
    <row r="3865" spans="1:21">
      <c r="A3865" s="593">
        <f t="shared" si="360"/>
        <v>41436</v>
      </c>
      <c r="B3865" s="594">
        <v>41436.000223495372</v>
      </c>
      <c r="C3865" s="560">
        <f t="shared" si="361"/>
        <v>2013</v>
      </c>
      <c r="D3865" s="560">
        <f t="shared" si="362"/>
        <v>6</v>
      </c>
      <c r="E3865" s="560">
        <f t="shared" si="363"/>
        <v>11</v>
      </c>
      <c r="F3865" s="560">
        <f t="shared" si="364"/>
        <v>24</v>
      </c>
      <c r="G3865" s="595">
        <f t="shared" si="365"/>
        <v>3</v>
      </c>
      <c r="H3865" s="590">
        <f>CHOOSE('Output Sheet'!$B$4,'8760 Data'!J3865,'8760 Data'!K3865,'8760 Data'!L3865,'8760 Data'!M3865,'8760 Data'!N3865,'8760 Data'!O3865,'8760 Data'!P3865,'8760 Data'!Q3865,'8760 Data'!R3865,'8760 Data'!S3865,'8760 Data'!T3865,'8760 Data'!U3865)</f>
        <v>0</v>
      </c>
      <c r="I3865" s="591" t="e">
        <f>H3865/'Output Sheet'!$B$8</f>
        <v>#DIV/0!</v>
      </c>
      <c r="J3865" s="596"/>
      <c r="K3865" s="560"/>
      <c r="L3865" s="560"/>
      <c r="M3865" s="560"/>
      <c r="N3865" s="560"/>
      <c r="O3865" s="560"/>
      <c r="P3865" s="560"/>
      <c r="Q3865" s="560"/>
      <c r="R3865" s="560"/>
      <c r="S3865" s="560"/>
      <c r="T3865" s="560"/>
      <c r="U3865" s="560"/>
    </row>
    <row r="3866" spans="1:21">
      <c r="A3866" s="593">
        <f t="shared" si="360"/>
        <v>41436</v>
      </c>
      <c r="B3866" s="594">
        <v>41436.041890219909</v>
      </c>
      <c r="C3866" s="560">
        <f t="shared" si="361"/>
        <v>2013</v>
      </c>
      <c r="D3866" s="560">
        <f t="shared" si="362"/>
        <v>6</v>
      </c>
      <c r="E3866" s="560">
        <f t="shared" si="363"/>
        <v>11</v>
      </c>
      <c r="F3866" s="560">
        <f t="shared" si="364"/>
        <v>1</v>
      </c>
      <c r="G3866" s="595">
        <f t="shared" si="365"/>
        <v>3</v>
      </c>
      <c r="H3866" s="590">
        <f>CHOOSE('Output Sheet'!$B$4,'8760 Data'!J3866,'8760 Data'!K3866,'8760 Data'!L3866,'8760 Data'!M3866,'8760 Data'!N3866,'8760 Data'!O3866,'8760 Data'!P3866,'8760 Data'!Q3866,'8760 Data'!R3866,'8760 Data'!S3866,'8760 Data'!T3866,'8760 Data'!U3866)</f>
        <v>0</v>
      </c>
      <c r="I3866" s="591" t="e">
        <f>H3866/'Output Sheet'!$B$8</f>
        <v>#DIV/0!</v>
      </c>
      <c r="J3866" s="596"/>
      <c r="K3866" s="560"/>
      <c r="L3866" s="560"/>
      <c r="M3866" s="560"/>
      <c r="N3866" s="560"/>
      <c r="O3866" s="560"/>
      <c r="P3866" s="560"/>
      <c r="Q3866" s="560"/>
      <c r="R3866" s="560"/>
      <c r="S3866" s="560"/>
      <c r="T3866" s="560"/>
      <c r="U3866" s="560"/>
    </row>
    <row r="3867" spans="1:21">
      <c r="A3867" s="593">
        <f t="shared" si="360"/>
        <v>41436</v>
      </c>
      <c r="B3867" s="594">
        <v>41436.083556944446</v>
      </c>
      <c r="C3867" s="560">
        <f t="shared" si="361"/>
        <v>2013</v>
      </c>
      <c r="D3867" s="560">
        <f t="shared" si="362"/>
        <v>6</v>
      </c>
      <c r="E3867" s="560">
        <f t="shared" si="363"/>
        <v>11</v>
      </c>
      <c r="F3867" s="560">
        <f t="shared" si="364"/>
        <v>2</v>
      </c>
      <c r="G3867" s="595">
        <f t="shared" si="365"/>
        <v>3</v>
      </c>
      <c r="H3867" s="590">
        <f>CHOOSE('Output Sheet'!$B$4,'8760 Data'!J3867,'8760 Data'!K3867,'8760 Data'!L3867,'8760 Data'!M3867,'8760 Data'!N3867,'8760 Data'!O3867,'8760 Data'!P3867,'8760 Data'!Q3867,'8760 Data'!R3867,'8760 Data'!S3867,'8760 Data'!T3867,'8760 Data'!U3867)</f>
        <v>0</v>
      </c>
      <c r="I3867" s="591" t="e">
        <f>H3867/'Output Sheet'!$B$8</f>
        <v>#DIV/0!</v>
      </c>
      <c r="J3867" s="596"/>
      <c r="K3867" s="560"/>
      <c r="L3867" s="560"/>
      <c r="M3867" s="560"/>
      <c r="N3867" s="560"/>
      <c r="O3867" s="560"/>
      <c r="P3867" s="560"/>
      <c r="Q3867" s="560"/>
      <c r="R3867" s="560"/>
      <c r="S3867" s="560"/>
      <c r="T3867" s="560"/>
      <c r="U3867" s="560"/>
    </row>
    <row r="3868" spans="1:21">
      <c r="A3868" s="593">
        <f t="shared" si="360"/>
        <v>41436</v>
      </c>
      <c r="B3868" s="594">
        <v>41436.125223668983</v>
      </c>
      <c r="C3868" s="560">
        <f t="shared" si="361"/>
        <v>2013</v>
      </c>
      <c r="D3868" s="560">
        <f t="shared" si="362"/>
        <v>6</v>
      </c>
      <c r="E3868" s="560">
        <f t="shared" si="363"/>
        <v>11</v>
      </c>
      <c r="F3868" s="560">
        <f t="shared" si="364"/>
        <v>3</v>
      </c>
      <c r="G3868" s="595">
        <f t="shared" si="365"/>
        <v>3</v>
      </c>
      <c r="H3868" s="590">
        <f>CHOOSE('Output Sheet'!$B$4,'8760 Data'!J3868,'8760 Data'!K3868,'8760 Data'!L3868,'8760 Data'!M3868,'8760 Data'!N3868,'8760 Data'!O3868,'8760 Data'!P3868,'8760 Data'!Q3868,'8760 Data'!R3868,'8760 Data'!S3868,'8760 Data'!T3868,'8760 Data'!U3868)</f>
        <v>0</v>
      </c>
      <c r="I3868" s="591" t="e">
        <f>H3868/'Output Sheet'!$B$8</f>
        <v>#DIV/0!</v>
      </c>
      <c r="J3868" s="596"/>
      <c r="K3868" s="560"/>
      <c r="L3868" s="560"/>
      <c r="M3868" s="560"/>
      <c r="N3868" s="560"/>
      <c r="O3868" s="560"/>
      <c r="P3868" s="560"/>
      <c r="Q3868" s="560"/>
      <c r="R3868" s="560"/>
      <c r="S3868" s="560"/>
      <c r="T3868" s="560"/>
      <c r="U3868" s="560"/>
    </row>
    <row r="3869" spans="1:21">
      <c r="A3869" s="593">
        <f t="shared" si="360"/>
        <v>41436</v>
      </c>
      <c r="B3869" s="594">
        <v>41436.166890393521</v>
      </c>
      <c r="C3869" s="560">
        <f t="shared" si="361"/>
        <v>2013</v>
      </c>
      <c r="D3869" s="560">
        <f t="shared" si="362"/>
        <v>6</v>
      </c>
      <c r="E3869" s="560">
        <f t="shared" si="363"/>
        <v>11</v>
      </c>
      <c r="F3869" s="560">
        <f t="shared" si="364"/>
        <v>4</v>
      </c>
      <c r="G3869" s="595">
        <f t="shared" si="365"/>
        <v>3</v>
      </c>
      <c r="H3869" s="590">
        <f>CHOOSE('Output Sheet'!$B$4,'8760 Data'!J3869,'8760 Data'!K3869,'8760 Data'!L3869,'8760 Data'!M3869,'8760 Data'!N3869,'8760 Data'!O3869,'8760 Data'!P3869,'8760 Data'!Q3869,'8760 Data'!R3869,'8760 Data'!S3869,'8760 Data'!T3869,'8760 Data'!U3869)</f>
        <v>0</v>
      </c>
      <c r="I3869" s="591" t="e">
        <f>H3869/'Output Sheet'!$B$8</f>
        <v>#DIV/0!</v>
      </c>
      <c r="J3869" s="596"/>
      <c r="K3869" s="560"/>
      <c r="L3869" s="560"/>
      <c r="M3869" s="560"/>
      <c r="N3869" s="560"/>
      <c r="O3869" s="560"/>
      <c r="P3869" s="560"/>
      <c r="Q3869" s="560"/>
      <c r="R3869" s="560"/>
      <c r="S3869" s="560"/>
      <c r="T3869" s="560"/>
      <c r="U3869" s="560"/>
    </row>
    <row r="3870" spans="1:21">
      <c r="A3870" s="593">
        <f t="shared" si="360"/>
        <v>41436</v>
      </c>
      <c r="B3870" s="594">
        <v>41436.208557118058</v>
      </c>
      <c r="C3870" s="560">
        <f t="shared" si="361"/>
        <v>2013</v>
      </c>
      <c r="D3870" s="560">
        <f t="shared" si="362"/>
        <v>6</v>
      </c>
      <c r="E3870" s="560">
        <f t="shared" si="363"/>
        <v>11</v>
      </c>
      <c r="F3870" s="560">
        <f t="shared" si="364"/>
        <v>5</v>
      </c>
      <c r="G3870" s="595">
        <f t="shared" si="365"/>
        <v>3</v>
      </c>
      <c r="H3870" s="590">
        <f>CHOOSE('Output Sheet'!$B$4,'8760 Data'!J3870,'8760 Data'!K3870,'8760 Data'!L3870,'8760 Data'!M3870,'8760 Data'!N3870,'8760 Data'!O3870,'8760 Data'!P3870,'8760 Data'!Q3870,'8760 Data'!R3870,'8760 Data'!S3870,'8760 Data'!T3870,'8760 Data'!U3870)</f>
        <v>0</v>
      </c>
      <c r="I3870" s="591" t="e">
        <f>H3870/'Output Sheet'!$B$8</f>
        <v>#DIV/0!</v>
      </c>
      <c r="J3870" s="596"/>
      <c r="K3870" s="560"/>
      <c r="L3870" s="560"/>
      <c r="M3870" s="560"/>
      <c r="N3870" s="560"/>
      <c r="O3870" s="560"/>
      <c r="P3870" s="560"/>
      <c r="Q3870" s="560"/>
      <c r="R3870" s="560"/>
      <c r="S3870" s="560"/>
      <c r="T3870" s="560"/>
      <c r="U3870" s="560"/>
    </row>
    <row r="3871" spans="1:21">
      <c r="A3871" s="593">
        <f t="shared" si="360"/>
        <v>41436</v>
      </c>
      <c r="B3871" s="594">
        <v>41436.250223842595</v>
      </c>
      <c r="C3871" s="560">
        <f t="shared" si="361"/>
        <v>2013</v>
      </c>
      <c r="D3871" s="560">
        <f t="shared" si="362"/>
        <v>6</v>
      </c>
      <c r="E3871" s="560">
        <f t="shared" si="363"/>
        <v>11</v>
      </c>
      <c r="F3871" s="560">
        <f t="shared" si="364"/>
        <v>6</v>
      </c>
      <c r="G3871" s="595">
        <f t="shared" si="365"/>
        <v>3</v>
      </c>
      <c r="H3871" s="590">
        <f>CHOOSE('Output Sheet'!$B$4,'8760 Data'!J3871,'8760 Data'!K3871,'8760 Data'!L3871,'8760 Data'!M3871,'8760 Data'!N3871,'8760 Data'!O3871,'8760 Data'!P3871,'8760 Data'!Q3871,'8760 Data'!R3871,'8760 Data'!S3871,'8760 Data'!T3871,'8760 Data'!U3871)</f>
        <v>0</v>
      </c>
      <c r="I3871" s="591" t="e">
        <f>H3871/'Output Sheet'!$B$8</f>
        <v>#DIV/0!</v>
      </c>
      <c r="J3871" s="596"/>
      <c r="K3871" s="560"/>
      <c r="L3871" s="560"/>
      <c r="M3871" s="560"/>
      <c r="N3871" s="560"/>
      <c r="O3871" s="560"/>
      <c r="P3871" s="560"/>
      <c r="Q3871" s="560"/>
      <c r="R3871" s="560"/>
      <c r="S3871" s="560"/>
      <c r="T3871" s="560"/>
      <c r="U3871" s="560"/>
    </row>
    <row r="3872" spans="1:21">
      <c r="A3872" s="593">
        <f t="shared" si="360"/>
        <v>41436</v>
      </c>
      <c r="B3872" s="594">
        <v>41436.291890567132</v>
      </c>
      <c r="C3872" s="560">
        <f t="shared" si="361"/>
        <v>2013</v>
      </c>
      <c r="D3872" s="560">
        <f t="shared" si="362"/>
        <v>6</v>
      </c>
      <c r="E3872" s="560">
        <f t="shared" si="363"/>
        <v>11</v>
      </c>
      <c r="F3872" s="560">
        <f t="shared" si="364"/>
        <v>7</v>
      </c>
      <c r="G3872" s="595">
        <f t="shared" si="365"/>
        <v>3</v>
      </c>
      <c r="H3872" s="590">
        <f>CHOOSE('Output Sheet'!$B$4,'8760 Data'!J3872,'8760 Data'!K3872,'8760 Data'!L3872,'8760 Data'!M3872,'8760 Data'!N3872,'8760 Data'!O3872,'8760 Data'!P3872,'8760 Data'!Q3872,'8760 Data'!R3872,'8760 Data'!S3872,'8760 Data'!T3872,'8760 Data'!U3872)</f>
        <v>0</v>
      </c>
      <c r="I3872" s="591" t="e">
        <f>H3872/'Output Sheet'!$B$8</f>
        <v>#DIV/0!</v>
      </c>
      <c r="J3872" s="596"/>
      <c r="K3872" s="560"/>
      <c r="L3872" s="560"/>
      <c r="M3872" s="560"/>
      <c r="N3872" s="560"/>
      <c r="O3872" s="560"/>
      <c r="P3872" s="560"/>
      <c r="Q3872" s="560"/>
      <c r="R3872" s="560"/>
      <c r="S3872" s="560"/>
      <c r="T3872" s="560"/>
      <c r="U3872" s="560"/>
    </row>
    <row r="3873" spans="1:21">
      <c r="A3873" s="593">
        <f t="shared" si="360"/>
        <v>41436</v>
      </c>
      <c r="B3873" s="594">
        <v>41436.333557291669</v>
      </c>
      <c r="C3873" s="560">
        <f t="shared" si="361"/>
        <v>2013</v>
      </c>
      <c r="D3873" s="560">
        <f t="shared" si="362"/>
        <v>6</v>
      </c>
      <c r="E3873" s="560">
        <f t="shared" si="363"/>
        <v>11</v>
      </c>
      <c r="F3873" s="560">
        <f t="shared" si="364"/>
        <v>8</v>
      </c>
      <c r="G3873" s="595">
        <f t="shared" si="365"/>
        <v>3</v>
      </c>
      <c r="H3873" s="590">
        <f>CHOOSE('Output Sheet'!$B$4,'8760 Data'!J3873,'8760 Data'!K3873,'8760 Data'!L3873,'8760 Data'!M3873,'8760 Data'!N3873,'8760 Data'!O3873,'8760 Data'!P3873,'8760 Data'!Q3873,'8760 Data'!R3873,'8760 Data'!S3873,'8760 Data'!T3873,'8760 Data'!U3873)</f>
        <v>0</v>
      </c>
      <c r="I3873" s="591" t="e">
        <f>H3873/'Output Sheet'!$B$8</f>
        <v>#DIV/0!</v>
      </c>
      <c r="J3873" s="596"/>
      <c r="K3873" s="560"/>
      <c r="L3873" s="560"/>
      <c r="M3873" s="560"/>
      <c r="N3873" s="560"/>
      <c r="O3873" s="560"/>
      <c r="P3873" s="560"/>
      <c r="Q3873" s="560"/>
      <c r="R3873" s="560"/>
      <c r="S3873" s="560"/>
      <c r="T3873" s="560"/>
      <c r="U3873" s="560"/>
    </row>
    <row r="3874" spans="1:21">
      <c r="A3874" s="593">
        <f t="shared" si="360"/>
        <v>41436</v>
      </c>
      <c r="B3874" s="594">
        <v>41436.375224016207</v>
      </c>
      <c r="C3874" s="560">
        <f t="shared" si="361"/>
        <v>2013</v>
      </c>
      <c r="D3874" s="560">
        <f t="shared" si="362"/>
        <v>6</v>
      </c>
      <c r="E3874" s="560">
        <f t="shared" si="363"/>
        <v>11</v>
      </c>
      <c r="F3874" s="560">
        <f t="shared" si="364"/>
        <v>9</v>
      </c>
      <c r="G3874" s="595">
        <f t="shared" si="365"/>
        <v>3</v>
      </c>
      <c r="H3874" s="590">
        <f>CHOOSE('Output Sheet'!$B$4,'8760 Data'!J3874,'8760 Data'!K3874,'8760 Data'!L3874,'8760 Data'!M3874,'8760 Data'!N3874,'8760 Data'!O3874,'8760 Data'!P3874,'8760 Data'!Q3874,'8760 Data'!R3874,'8760 Data'!S3874,'8760 Data'!T3874,'8760 Data'!U3874)</f>
        <v>0</v>
      </c>
      <c r="I3874" s="591" t="e">
        <f>H3874/'Output Sheet'!$B$8</f>
        <v>#DIV/0!</v>
      </c>
      <c r="J3874" s="596"/>
      <c r="K3874" s="560"/>
      <c r="L3874" s="560"/>
      <c r="M3874" s="560"/>
      <c r="N3874" s="560"/>
      <c r="O3874" s="560"/>
      <c r="P3874" s="560"/>
      <c r="Q3874" s="560"/>
      <c r="R3874" s="560"/>
      <c r="S3874" s="560"/>
      <c r="T3874" s="560"/>
      <c r="U3874" s="560"/>
    </row>
    <row r="3875" spans="1:21">
      <c r="A3875" s="593">
        <f t="shared" si="360"/>
        <v>41436</v>
      </c>
      <c r="B3875" s="594">
        <v>41436.416890740744</v>
      </c>
      <c r="C3875" s="560">
        <f t="shared" si="361"/>
        <v>2013</v>
      </c>
      <c r="D3875" s="560">
        <f t="shared" si="362"/>
        <v>6</v>
      </c>
      <c r="E3875" s="560">
        <f t="shared" si="363"/>
        <v>11</v>
      </c>
      <c r="F3875" s="560">
        <f t="shared" si="364"/>
        <v>10</v>
      </c>
      <c r="G3875" s="595">
        <f t="shared" si="365"/>
        <v>3</v>
      </c>
      <c r="H3875" s="590">
        <f>CHOOSE('Output Sheet'!$B$4,'8760 Data'!J3875,'8760 Data'!K3875,'8760 Data'!L3875,'8760 Data'!M3875,'8760 Data'!N3875,'8760 Data'!O3875,'8760 Data'!P3875,'8760 Data'!Q3875,'8760 Data'!R3875,'8760 Data'!S3875,'8760 Data'!T3875,'8760 Data'!U3875)</f>
        <v>0</v>
      </c>
      <c r="I3875" s="591" t="e">
        <f>H3875/'Output Sheet'!$B$8</f>
        <v>#DIV/0!</v>
      </c>
      <c r="J3875" s="596"/>
      <c r="K3875" s="560"/>
      <c r="L3875" s="560"/>
      <c r="M3875" s="560"/>
      <c r="N3875" s="560"/>
      <c r="O3875" s="560"/>
      <c r="P3875" s="560"/>
      <c r="Q3875" s="560"/>
      <c r="R3875" s="560"/>
      <c r="S3875" s="560"/>
      <c r="T3875" s="560"/>
      <c r="U3875" s="560"/>
    </row>
    <row r="3876" spans="1:21">
      <c r="A3876" s="593">
        <f t="shared" si="360"/>
        <v>41436</v>
      </c>
      <c r="B3876" s="594">
        <v>41436.458557465281</v>
      </c>
      <c r="C3876" s="560">
        <f t="shared" si="361"/>
        <v>2013</v>
      </c>
      <c r="D3876" s="560">
        <f t="shared" si="362"/>
        <v>6</v>
      </c>
      <c r="E3876" s="560">
        <f t="shared" si="363"/>
        <v>11</v>
      </c>
      <c r="F3876" s="560">
        <f t="shared" si="364"/>
        <v>11</v>
      </c>
      <c r="G3876" s="595">
        <f t="shared" si="365"/>
        <v>3</v>
      </c>
      <c r="H3876" s="590">
        <f>CHOOSE('Output Sheet'!$B$4,'8760 Data'!J3876,'8760 Data'!K3876,'8760 Data'!L3876,'8760 Data'!M3876,'8760 Data'!N3876,'8760 Data'!O3876,'8760 Data'!P3876,'8760 Data'!Q3876,'8760 Data'!R3876,'8760 Data'!S3876,'8760 Data'!T3876,'8760 Data'!U3876)</f>
        <v>0</v>
      </c>
      <c r="I3876" s="591" t="e">
        <f>H3876/'Output Sheet'!$B$8</f>
        <v>#DIV/0!</v>
      </c>
      <c r="J3876" s="596"/>
      <c r="K3876" s="560"/>
      <c r="L3876" s="560"/>
      <c r="M3876" s="560"/>
      <c r="N3876" s="560"/>
      <c r="O3876" s="560"/>
      <c r="P3876" s="560"/>
      <c r="Q3876" s="560"/>
      <c r="R3876" s="560"/>
      <c r="S3876" s="560"/>
      <c r="T3876" s="560"/>
      <c r="U3876" s="560"/>
    </row>
    <row r="3877" spans="1:21">
      <c r="A3877" s="593">
        <f t="shared" si="360"/>
        <v>41436</v>
      </c>
      <c r="B3877" s="594">
        <v>41436.500224189818</v>
      </c>
      <c r="C3877" s="560">
        <f t="shared" si="361"/>
        <v>2013</v>
      </c>
      <c r="D3877" s="560">
        <f t="shared" si="362"/>
        <v>6</v>
      </c>
      <c r="E3877" s="560">
        <f t="shared" si="363"/>
        <v>11</v>
      </c>
      <c r="F3877" s="560">
        <f t="shared" si="364"/>
        <v>12</v>
      </c>
      <c r="G3877" s="595">
        <f t="shared" si="365"/>
        <v>3</v>
      </c>
      <c r="H3877" s="590">
        <f>CHOOSE('Output Sheet'!$B$4,'8760 Data'!J3877,'8760 Data'!K3877,'8760 Data'!L3877,'8760 Data'!M3877,'8760 Data'!N3877,'8760 Data'!O3877,'8760 Data'!P3877,'8760 Data'!Q3877,'8760 Data'!R3877,'8760 Data'!S3877,'8760 Data'!T3877,'8760 Data'!U3877)</f>
        <v>0</v>
      </c>
      <c r="I3877" s="591" t="e">
        <f>H3877/'Output Sheet'!$B$8</f>
        <v>#DIV/0!</v>
      </c>
      <c r="J3877" s="596"/>
      <c r="K3877" s="560"/>
      <c r="L3877" s="560"/>
      <c r="M3877" s="560"/>
      <c r="N3877" s="560"/>
      <c r="O3877" s="560"/>
      <c r="P3877" s="560"/>
      <c r="Q3877" s="560"/>
      <c r="R3877" s="560"/>
      <c r="S3877" s="560"/>
      <c r="T3877" s="560"/>
      <c r="U3877" s="560"/>
    </row>
    <row r="3878" spans="1:21">
      <c r="A3878" s="593">
        <f t="shared" si="360"/>
        <v>41436</v>
      </c>
      <c r="B3878" s="594">
        <v>41436.541890914355</v>
      </c>
      <c r="C3878" s="560">
        <f t="shared" si="361"/>
        <v>2013</v>
      </c>
      <c r="D3878" s="560">
        <f t="shared" si="362"/>
        <v>6</v>
      </c>
      <c r="E3878" s="560">
        <f t="shared" si="363"/>
        <v>11</v>
      </c>
      <c r="F3878" s="560">
        <f t="shared" si="364"/>
        <v>13</v>
      </c>
      <c r="G3878" s="595">
        <f t="shared" si="365"/>
        <v>3</v>
      </c>
      <c r="H3878" s="590">
        <f>CHOOSE('Output Sheet'!$B$4,'8760 Data'!J3878,'8760 Data'!K3878,'8760 Data'!L3878,'8760 Data'!M3878,'8760 Data'!N3878,'8760 Data'!O3878,'8760 Data'!P3878,'8760 Data'!Q3878,'8760 Data'!R3878,'8760 Data'!S3878,'8760 Data'!T3878,'8760 Data'!U3878)</f>
        <v>0</v>
      </c>
      <c r="I3878" s="591" t="e">
        <f>H3878/'Output Sheet'!$B$8</f>
        <v>#DIV/0!</v>
      </c>
      <c r="J3878" s="596"/>
      <c r="K3878" s="560"/>
      <c r="L3878" s="560"/>
      <c r="M3878" s="560"/>
      <c r="N3878" s="560"/>
      <c r="O3878" s="560"/>
      <c r="P3878" s="560"/>
      <c r="Q3878" s="560"/>
      <c r="R3878" s="560"/>
      <c r="S3878" s="560"/>
      <c r="T3878" s="560"/>
      <c r="U3878" s="560"/>
    </row>
    <row r="3879" spans="1:21">
      <c r="A3879" s="593">
        <f t="shared" si="360"/>
        <v>41436</v>
      </c>
      <c r="B3879" s="594">
        <v>41436.583557638885</v>
      </c>
      <c r="C3879" s="560">
        <f t="shared" si="361"/>
        <v>2013</v>
      </c>
      <c r="D3879" s="560">
        <f t="shared" si="362"/>
        <v>6</v>
      </c>
      <c r="E3879" s="560">
        <f t="shared" si="363"/>
        <v>11</v>
      </c>
      <c r="F3879" s="560">
        <f t="shared" si="364"/>
        <v>14</v>
      </c>
      <c r="G3879" s="595">
        <f t="shared" si="365"/>
        <v>3</v>
      </c>
      <c r="H3879" s="590">
        <f>CHOOSE('Output Sheet'!$B$4,'8760 Data'!J3879,'8760 Data'!K3879,'8760 Data'!L3879,'8760 Data'!M3879,'8760 Data'!N3879,'8760 Data'!O3879,'8760 Data'!P3879,'8760 Data'!Q3879,'8760 Data'!R3879,'8760 Data'!S3879,'8760 Data'!T3879,'8760 Data'!U3879)</f>
        <v>0</v>
      </c>
      <c r="I3879" s="591" t="e">
        <f>H3879/'Output Sheet'!$B$8</f>
        <v>#DIV/0!</v>
      </c>
      <c r="J3879" s="596"/>
      <c r="K3879" s="560"/>
      <c r="L3879" s="560"/>
      <c r="M3879" s="560"/>
      <c r="N3879" s="560"/>
      <c r="O3879" s="560"/>
      <c r="P3879" s="560"/>
      <c r="Q3879" s="560"/>
      <c r="R3879" s="560"/>
      <c r="S3879" s="560"/>
      <c r="T3879" s="560"/>
      <c r="U3879" s="560"/>
    </row>
    <row r="3880" spans="1:21">
      <c r="A3880" s="593">
        <f t="shared" si="360"/>
        <v>41436</v>
      </c>
      <c r="B3880" s="594">
        <v>41436.625224363423</v>
      </c>
      <c r="C3880" s="560">
        <f t="shared" si="361"/>
        <v>2013</v>
      </c>
      <c r="D3880" s="560">
        <f t="shared" si="362"/>
        <v>6</v>
      </c>
      <c r="E3880" s="560">
        <f t="shared" si="363"/>
        <v>11</v>
      </c>
      <c r="F3880" s="560">
        <f t="shared" si="364"/>
        <v>15</v>
      </c>
      <c r="G3880" s="595">
        <f t="shared" si="365"/>
        <v>3</v>
      </c>
      <c r="H3880" s="590">
        <f>CHOOSE('Output Sheet'!$B$4,'8760 Data'!J3880,'8760 Data'!K3880,'8760 Data'!L3880,'8760 Data'!M3880,'8760 Data'!N3880,'8760 Data'!O3880,'8760 Data'!P3880,'8760 Data'!Q3880,'8760 Data'!R3880,'8760 Data'!S3880,'8760 Data'!T3880,'8760 Data'!U3880)</f>
        <v>0</v>
      </c>
      <c r="I3880" s="591" t="e">
        <f>H3880/'Output Sheet'!$B$8</f>
        <v>#DIV/0!</v>
      </c>
      <c r="J3880" s="596"/>
      <c r="K3880" s="560"/>
      <c r="L3880" s="560"/>
      <c r="M3880" s="560"/>
      <c r="N3880" s="560"/>
      <c r="O3880" s="560"/>
      <c r="P3880" s="560"/>
      <c r="Q3880" s="560"/>
      <c r="R3880" s="560"/>
      <c r="S3880" s="560"/>
      <c r="T3880" s="560"/>
      <c r="U3880" s="560"/>
    </row>
    <row r="3881" spans="1:21">
      <c r="A3881" s="593">
        <f t="shared" si="360"/>
        <v>41436</v>
      </c>
      <c r="B3881" s="594">
        <v>41436.66689108796</v>
      </c>
      <c r="C3881" s="560">
        <f t="shared" si="361"/>
        <v>2013</v>
      </c>
      <c r="D3881" s="560">
        <f t="shared" si="362"/>
        <v>6</v>
      </c>
      <c r="E3881" s="560">
        <f t="shared" si="363"/>
        <v>11</v>
      </c>
      <c r="F3881" s="560">
        <f t="shared" si="364"/>
        <v>16</v>
      </c>
      <c r="G3881" s="595">
        <f t="shared" si="365"/>
        <v>3</v>
      </c>
      <c r="H3881" s="590">
        <f>CHOOSE('Output Sheet'!$B$4,'8760 Data'!J3881,'8760 Data'!K3881,'8760 Data'!L3881,'8760 Data'!M3881,'8760 Data'!N3881,'8760 Data'!O3881,'8760 Data'!P3881,'8760 Data'!Q3881,'8760 Data'!R3881,'8760 Data'!S3881,'8760 Data'!T3881,'8760 Data'!U3881)</f>
        <v>0</v>
      </c>
      <c r="I3881" s="591" t="e">
        <f>H3881/'Output Sheet'!$B$8</f>
        <v>#DIV/0!</v>
      </c>
      <c r="J3881" s="596"/>
      <c r="K3881" s="560"/>
      <c r="L3881" s="560"/>
      <c r="M3881" s="560"/>
      <c r="N3881" s="560"/>
      <c r="O3881" s="560"/>
      <c r="P3881" s="560"/>
      <c r="Q3881" s="560"/>
      <c r="R3881" s="560"/>
      <c r="S3881" s="560"/>
      <c r="T3881" s="560"/>
      <c r="U3881" s="560"/>
    </row>
    <row r="3882" spans="1:21">
      <c r="A3882" s="593">
        <f t="shared" si="360"/>
        <v>41436</v>
      </c>
      <c r="B3882" s="594">
        <v>41436.708557812497</v>
      </c>
      <c r="C3882" s="560">
        <f t="shared" si="361"/>
        <v>2013</v>
      </c>
      <c r="D3882" s="560">
        <f t="shared" si="362"/>
        <v>6</v>
      </c>
      <c r="E3882" s="560">
        <f t="shared" si="363"/>
        <v>11</v>
      </c>
      <c r="F3882" s="560">
        <f t="shared" si="364"/>
        <v>17</v>
      </c>
      <c r="G3882" s="595">
        <f t="shared" si="365"/>
        <v>3</v>
      </c>
      <c r="H3882" s="590">
        <f>CHOOSE('Output Sheet'!$B$4,'8760 Data'!J3882,'8760 Data'!K3882,'8760 Data'!L3882,'8760 Data'!M3882,'8760 Data'!N3882,'8760 Data'!O3882,'8760 Data'!P3882,'8760 Data'!Q3882,'8760 Data'!R3882,'8760 Data'!S3882,'8760 Data'!T3882,'8760 Data'!U3882)</f>
        <v>0</v>
      </c>
      <c r="I3882" s="591" t="e">
        <f>H3882/'Output Sheet'!$B$8</f>
        <v>#DIV/0!</v>
      </c>
      <c r="J3882" s="596"/>
      <c r="K3882" s="560"/>
      <c r="L3882" s="560"/>
      <c r="M3882" s="560"/>
      <c r="N3882" s="560"/>
      <c r="O3882" s="560"/>
      <c r="P3882" s="560"/>
      <c r="Q3882" s="560"/>
      <c r="R3882" s="560"/>
      <c r="S3882" s="560"/>
      <c r="T3882" s="560"/>
      <c r="U3882" s="560"/>
    </row>
    <row r="3883" spans="1:21">
      <c r="A3883" s="593">
        <f t="shared" si="360"/>
        <v>41436</v>
      </c>
      <c r="B3883" s="594">
        <v>41436.750224537034</v>
      </c>
      <c r="C3883" s="560">
        <f t="shared" si="361"/>
        <v>2013</v>
      </c>
      <c r="D3883" s="560">
        <f t="shared" si="362"/>
        <v>6</v>
      </c>
      <c r="E3883" s="560">
        <f t="shared" si="363"/>
        <v>11</v>
      </c>
      <c r="F3883" s="560">
        <f t="shared" si="364"/>
        <v>18</v>
      </c>
      <c r="G3883" s="595">
        <f t="shared" si="365"/>
        <v>3</v>
      </c>
      <c r="H3883" s="590">
        <f>CHOOSE('Output Sheet'!$B$4,'8760 Data'!J3883,'8760 Data'!K3883,'8760 Data'!L3883,'8760 Data'!M3883,'8760 Data'!N3883,'8760 Data'!O3883,'8760 Data'!P3883,'8760 Data'!Q3883,'8760 Data'!R3883,'8760 Data'!S3883,'8760 Data'!T3883,'8760 Data'!U3883)</f>
        <v>0</v>
      </c>
      <c r="I3883" s="591" t="e">
        <f>H3883/'Output Sheet'!$B$8</f>
        <v>#DIV/0!</v>
      </c>
      <c r="J3883" s="596"/>
      <c r="K3883" s="560"/>
      <c r="L3883" s="560"/>
      <c r="M3883" s="560"/>
      <c r="N3883" s="560"/>
      <c r="O3883" s="560"/>
      <c r="P3883" s="560"/>
      <c r="Q3883" s="560"/>
      <c r="R3883" s="560"/>
      <c r="S3883" s="560"/>
      <c r="T3883" s="560"/>
      <c r="U3883" s="560"/>
    </row>
    <row r="3884" spans="1:21">
      <c r="A3884" s="593">
        <f t="shared" si="360"/>
        <v>41436</v>
      </c>
      <c r="B3884" s="594">
        <v>41436.791891261571</v>
      </c>
      <c r="C3884" s="560">
        <f t="shared" si="361"/>
        <v>2013</v>
      </c>
      <c r="D3884" s="560">
        <f t="shared" si="362"/>
        <v>6</v>
      </c>
      <c r="E3884" s="560">
        <f t="shared" si="363"/>
        <v>11</v>
      </c>
      <c r="F3884" s="560">
        <f t="shared" si="364"/>
        <v>19</v>
      </c>
      <c r="G3884" s="595">
        <f t="shared" si="365"/>
        <v>3</v>
      </c>
      <c r="H3884" s="590">
        <f>CHOOSE('Output Sheet'!$B$4,'8760 Data'!J3884,'8760 Data'!K3884,'8760 Data'!L3884,'8760 Data'!M3884,'8760 Data'!N3884,'8760 Data'!O3884,'8760 Data'!P3884,'8760 Data'!Q3884,'8760 Data'!R3884,'8760 Data'!S3884,'8760 Data'!T3884,'8760 Data'!U3884)</f>
        <v>0</v>
      </c>
      <c r="I3884" s="591" t="e">
        <f>H3884/'Output Sheet'!$B$8</f>
        <v>#DIV/0!</v>
      </c>
      <c r="J3884" s="596"/>
      <c r="K3884" s="560"/>
      <c r="L3884" s="560"/>
      <c r="M3884" s="560"/>
      <c r="N3884" s="560"/>
      <c r="O3884" s="560"/>
      <c r="P3884" s="560"/>
      <c r="Q3884" s="560"/>
      <c r="R3884" s="560"/>
      <c r="S3884" s="560"/>
      <c r="T3884" s="560"/>
      <c r="U3884" s="560"/>
    </row>
    <row r="3885" spans="1:21">
      <c r="A3885" s="593">
        <f t="shared" si="360"/>
        <v>41436</v>
      </c>
      <c r="B3885" s="594">
        <v>41436.833557986109</v>
      </c>
      <c r="C3885" s="560">
        <f t="shared" si="361"/>
        <v>2013</v>
      </c>
      <c r="D3885" s="560">
        <f t="shared" si="362"/>
        <v>6</v>
      </c>
      <c r="E3885" s="560">
        <f t="shared" si="363"/>
        <v>11</v>
      </c>
      <c r="F3885" s="560">
        <f t="shared" si="364"/>
        <v>20</v>
      </c>
      <c r="G3885" s="595">
        <f t="shared" si="365"/>
        <v>3</v>
      </c>
      <c r="H3885" s="590">
        <f>CHOOSE('Output Sheet'!$B$4,'8760 Data'!J3885,'8760 Data'!K3885,'8760 Data'!L3885,'8760 Data'!M3885,'8760 Data'!N3885,'8760 Data'!O3885,'8760 Data'!P3885,'8760 Data'!Q3885,'8760 Data'!R3885,'8760 Data'!S3885,'8760 Data'!T3885,'8760 Data'!U3885)</f>
        <v>0</v>
      </c>
      <c r="I3885" s="591" t="e">
        <f>H3885/'Output Sheet'!$B$8</f>
        <v>#DIV/0!</v>
      </c>
      <c r="J3885" s="596"/>
      <c r="K3885" s="560"/>
      <c r="L3885" s="560"/>
      <c r="M3885" s="560"/>
      <c r="N3885" s="560"/>
      <c r="O3885" s="560"/>
      <c r="P3885" s="560"/>
      <c r="Q3885" s="560"/>
      <c r="R3885" s="560"/>
      <c r="S3885" s="560"/>
      <c r="T3885" s="560"/>
      <c r="U3885" s="560"/>
    </row>
    <row r="3886" spans="1:21">
      <c r="A3886" s="593">
        <f t="shared" si="360"/>
        <v>41436</v>
      </c>
      <c r="B3886" s="594">
        <v>41436.875224710646</v>
      </c>
      <c r="C3886" s="560">
        <f t="shared" si="361"/>
        <v>2013</v>
      </c>
      <c r="D3886" s="560">
        <f t="shared" si="362"/>
        <v>6</v>
      </c>
      <c r="E3886" s="560">
        <f t="shared" si="363"/>
        <v>11</v>
      </c>
      <c r="F3886" s="560">
        <f t="shared" si="364"/>
        <v>21</v>
      </c>
      <c r="G3886" s="595">
        <f t="shared" si="365"/>
        <v>3</v>
      </c>
      <c r="H3886" s="590">
        <f>CHOOSE('Output Sheet'!$B$4,'8760 Data'!J3886,'8760 Data'!K3886,'8760 Data'!L3886,'8760 Data'!M3886,'8760 Data'!N3886,'8760 Data'!O3886,'8760 Data'!P3886,'8760 Data'!Q3886,'8760 Data'!R3886,'8760 Data'!S3886,'8760 Data'!T3886,'8760 Data'!U3886)</f>
        <v>0</v>
      </c>
      <c r="I3886" s="591" t="e">
        <f>H3886/'Output Sheet'!$B$8</f>
        <v>#DIV/0!</v>
      </c>
      <c r="J3886" s="596"/>
      <c r="K3886" s="560"/>
      <c r="L3886" s="560"/>
      <c r="M3886" s="560"/>
      <c r="N3886" s="560"/>
      <c r="O3886" s="560"/>
      <c r="P3886" s="560"/>
      <c r="Q3886" s="560"/>
      <c r="R3886" s="560"/>
      <c r="S3886" s="560"/>
      <c r="T3886" s="560"/>
      <c r="U3886" s="560"/>
    </row>
    <row r="3887" spans="1:21">
      <c r="A3887" s="593">
        <f t="shared" si="360"/>
        <v>41436</v>
      </c>
      <c r="B3887" s="594">
        <v>41436.916891435183</v>
      </c>
      <c r="C3887" s="560">
        <f t="shared" si="361"/>
        <v>2013</v>
      </c>
      <c r="D3887" s="560">
        <f t="shared" si="362"/>
        <v>6</v>
      </c>
      <c r="E3887" s="560">
        <f t="shared" si="363"/>
        <v>11</v>
      </c>
      <c r="F3887" s="560">
        <f t="shared" si="364"/>
        <v>22</v>
      </c>
      <c r="G3887" s="595">
        <f t="shared" si="365"/>
        <v>3</v>
      </c>
      <c r="H3887" s="590">
        <f>CHOOSE('Output Sheet'!$B$4,'8760 Data'!J3887,'8760 Data'!K3887,'8760 Data'!L3887,'8760 Data'!M3887,'8760 Data'!N3887,'8760 Data'!O3887,'8760 Data'!P3887,'8760 Data'!Q3887,'8760 Data'!R3887,'8760 Data'!S3887,'8760 Data'!T3887,'8760 Data'!U3887)</f>
        <v>0</v>
      </c>
      <c r="I3887" s="591" t="e">
        <f>H3887/'Output Sheet'!$B$8</f>
        <v>#DIV/0!</v>
      </c>
      <c r="J3887" s="596"/>
      <c r="K3887" s="560"/>
      <c r="L3887" s="560"/>
      <c r="M3887" s="560"/>
      <c r="N3887" s="560"/>
      <c r="O3887" s="560"/>
      <c r="P3887" s="560"/>
      <c r="Q3887" s="560"/>
      <c r="R3887" s="560"/>
      <c r="S3887" s="560"/>
      <c r="T3887" s="560"/>
      <c r="U3887" s="560"/>
    </row>
    <row r="3888" spans="1:21">
      <c r="A3888" s="593">
        <f t="shared" si="360"/>
        <v>41436</v>
      </c>
      <c r="B3888" s="594">
        <v>41436.95855815972</v>
      </c>
      <c r="C3888" s="560">
        <f t="shared" si="361"/>
        <v>2013</v>
      </c>
      <c r="D3888" s="560">
        <f t="shared" si="362"/>
        <v>6</v>
      </c>
      <c r="E3888" s="560">
        <f t="shared" si="363"/>
        <v>11</v>
      </c>
      <c r="F3888" s="560">
        <f t="shared" si="364"/>
        <v>23</v>
      </c>
      <c r="G3888" s="595">
        <f t="shared" si="365"/>
        <v>3</v>
      </c>
      <c r="H3888" s="590">
        <f>CHOOSE('Output Sheet'!$B$4,'8760 Data'!J3888,'8760 Data'!K3888,'8760 Data'!L3888,'8760 Data'!M3888,'8760 Data'!N3888,'8760 Data'!O3888,'8760 Data'!P3888,'8760 Data'!Q3888,'8760 Data'!R3888,'8760 Data'!S3888,'8760 Data'!T3888,'8760 Data'!U3888)</f>
        <v>0</v>
      </c>
      <c r="I3888" s="591" t="e">
        <f>H3888/'Output Sheet'!$B$8</f>
        <v>#DIV/0!</v>
      </c>
      <c r="J3888" s="596"/>
      <c r="K3888" s="560"/>
      <c r="L3888" s="560"/>
      <c r="M3888" s="560"/>
      <c r="N3888" s="560"/>
      <c r="O3888" s="560"/>
      <c r="P3888" s="560"/>
      <c r="Q3888" s="560"/>
      <c r="R3888" s="560"/>
      <c r="S3888" s="560"/>
      <c r="T3888" s="560"/>
      <c r="U3888" s="560"/>
    </row>
    <row r="3889" spans="1:21">
      <c r="A3889" s="593">
        <f t="shared" si="360"/>
        <v>41437</v>
      </c>
      <c r="B3889" s="594">
        <v>41437.000224884257</v>
      </c>
      <c r="C3889" s="560">
        <f t="shared" si="361"/>
        <v>2013</v>
      </c>
      <c r="D3889" s="560">
        <f t="shared" si="362"/>
        <v>6</v>
      </c>
      <c r="E3889" s="560">
        <f t="shared" si="363"/>
        <v>12</v>
      </c>
      <c r="F3889" s="560">
        <f t="shared" si="364"/>
        <v>24</v>
      </c>
      <c r="G3889" s="595">
        <f t="shared" si="365"/>
        <v>4</v>
      </c>
      <c r="H3889" s="590">
        <f>CHOOSE('Output Sheet'!$B$4,'8760 Data'!J3889,'8760 Data'!K3889,'8760 Data'!L3889,'8760 Data'!M3889,'8760 Data'!N3889,'8760 Data'!O3889,'8760 Data'!P3889,'8760 Data'!Q3889,'8760 Data'!R3889,'8760 Data'!S3889,'8760 Data'!T3889,'8760 Data'!U3889)</f>
        <v>0</v>
      </c>
      <c r="I3889" s="591" t="e">
        <f>H3889/'Output Sheet'!$B$8</f>
        <v>#DIV/0!</v>
      </c>
      <c r="J3889" s="596"/>
      <c r="K3889" s="560"/>
      <c r="L3889" s="560"/>
      <c r="M3889" s="560"/>
      <c r="N3889" s="560"/>
      <c r="O3889" s="560"/>
      <c r="P3889" s="560"/>
      <c r="Q3889" s="560"/>
      <c r="R3889" s="560"/>
      <c r="S3889" s="560"/>
      <c r="T3889" s="560"/>
      <c r="U3889" s="560"/>
    </row>
    <row r="3890" spans="1:21">
      <c r="A3890" s="593">
        <f t="shared" si="360"/>
        <v>41437</v>
      </c>
      <c r="B3890" s="594">
        <v>41437.041891608795</v>
      </c>
      <c r="C3890" s="560">
        <f t="shared" si="361"/>
        <v>2013</v>
      </c>
      <c r="D3890" s="560">
        <f t="shared" si="362"/>
        <v>6</v>
      </c>
      <c r="E3890" s="560">
        <f t="shared" si="363"/>
        <v>12</v>
      </c>
      <c r="F3890" s="560">
        <f t="shared" si="364"/>
        <v>1</v>
      </c>
      <c r="G3890" s="595">
        <f t="shared" si="365"/>
        <v>4</v>
      </c>
      <c r="H3890" s="590">
        <f>CHOOSE('Output Sheet'!$B$4,'8760 Data'!J3890,'8760 Data'!K3890,'8760 Data'!L3890,'8760 Data'!M3890,'8760 Data'!N3890,'8760 Data'!O3890,'8760 Data'!P3890,'8760 Data'!Q3890,'8760 Data'!R3890,'8760 Data'!S3890,'8760 Data'!T3890,'8760 Data'!U3890)</f>
        <v>0</v>
      </c>
      <c r="I3890" s="591" t="e">
        <f>H3890/'Output Sheet'!$B$8</f>
        <v>#DIV/0!</v>
      </c>
      <c r="J3890" s="596"/>
      <c r="K3890" s="560"/>
      <c r="L3890" s="560"/>
      <c r="M3890" s="560"/>
      <c r="N3890" s="560"/>
      <c r="O3890" s="560"/>
      <c r="P3890" s="560"/>
      <c r="Q3890" s="560"/>
      <c r="R3890" s="560"/>
      <c r="S3890" s="560"/>
      <c r="T3890" s="560"/>
      <c r="U3890" s="560"/>
    </row>
    <row r="3891" spans="1:21">
      <c r="A3891" s="593">
        <f t="shared" si="360"/>
        <v>41437</v>
      </c>
      <c r="B3891" s="594">
        <v>41437.083558333332</v>
      </c>
      <c r="C3891" s="560">
        <f t="shared" si="361"/>
        <v>2013</v>
      </c>
      <c r="D3891" s="560">
        <f t="shared" si="362"/>
        <v>6</v>
      </c>
      <c r="E3891" s="560">
        <f t="shared" si="363"/>
        <v>12</v>
      </c>
      <c r="F3891" s="560">
        <f t="shared" si="364"/>
        <v>2</v>
      </c>
      <c r="G3891" s="595">
        <f t="shared" si="365"/>
        <v>4</v>
      </c>
      <c r="H3891" s="590">
        <f>CHOOSE('Output Sheet'!$B$4,'8760 Data'!J3891,'8760 Data'!K3891,'8760 Data'!L3891,'8760 Data'!M3891,'8760 Data'!N3891,'8760 Data'!O3891,'8760 Data'!P3891,'8760 Data'!Q3891,'8760 Data'!R3891,'8760 Data'!S3891,'8760 Data'!T3891,'8760 Data'!U3891)</f>
        <v>0</v>
      </c>
      <c r="I3891" s="591" t="e">
        <f>H3891/'Output Sheet'!$B$8</f>
        <v>#DIV/0!</v>
      </c>
      <c r="J3891" s="596"/>
      <c r="K3891" s="560"/>
      <c r="L3891" s="560"/>
      <c r="M3891" s="560"/>
      <c r="N3891" s="560"/>
      <c r="O3891" s="560"/>
      <c r="P3891" s="560"/>
      <c r="Q3891" s="560"/>
      <c r="R3891" s="560"/>
      <c r="S3891" s="560"/>
      <c r="T3891" s="560"/>
      <c r="U3891" s="560"/>
    </row>
    <row r="3892" spans="1:21">
      <c r="A3892" s="593">
        <f t="shared" si="360"/>
        <v>41437</v>
      </c>
      <c r="B3892" s="594">
        <v>41437.125225057869</v>
      </c>
      <c r="C3892" s="560">
        <f t="shared" si="361"/>
        <v>2013</v>
      </c>
      <c r="D3892" s="560">
        <f t="shared" si="362"/>
        <v>6</v>
      </c>
      <c r="E3892" s="560">
        <f t="shared" si="363"/>
        <v>12</v>
      </c>
      <c r="F3892" s="560">
        <f t="shared" si="364"/>
        <v>3</v>
      </c>
      <c r="G3892" s="595">
        <f t="shared" si="365"/>
        <v>4</v>
      </c>
      <c r="H3892" s="590">
        <f>CHOOSE('Output Sheet'!$B$4,'8760 Data'!J3892,'8760 Data'!K3892,'8760 Data'!L3892,'8760 Data'!M3892,'8760 Data'!N3892,'8760 Data'!O3892,'8760 Data'!P3892,'8760 Data'!Q3892,'8760 Data'!R3892,'8760 Data'!S3892,'8760 Data'!T3892,'8760 Data'!U3892)</f>
        <v>0</v>
      </c>
      <c r="I3892" s="591" t="e">
        <f>H3892/'Output Sheet'!$B$8</f>
        <v>#DIV/0!</v>
      </c>
      <c r="J3892" s="596"/>
      <c r="K3892" s="560"/>
      <c r="L3892" s="560"/>
      <c r="M3892" s="560"/>
      <c r="N3892" s="560"/>
      <c r="O3892" s="560"/>
      <c r="P3892" s="560"/>
      <c r="Q3892" s="560"/>
      <c r="R3892" s="560"/>
      <c r="S3892" s="560"/>
      <c r="T3892" s="560"/>
      <c r="U3892" s="560"/>
    </row>
    <row r="3893" spans="1:21">
      <c r="A3893" s="593">
        <f t="shared" si="360"/>
        <v>41437</v>
      </c>
      <c r="B3893" s="594">
        <v>41437.166891782406</v>
      </c>
      <c r="C3893" s="560">
        <f t="shared" si="361"/>
        <v>2013</v>
      </c>
      <c r="D3893" s="560">
        <f t="shared" si="362"/>
        <v>6</v>
      </c>
      <c r="E3893" s="560">
        <f t="shared" si="363"/>
        <v>12</v>
      </c>
      <c r="F3893" s="560">
        <f t="shared" si="364"/>
        <v>4</v>
      </c>
      <c r="G3893" s="595">
        <f t="shared" si="365"/>
        <v>4</v>
      </c>
      <c r="H3893" s="590">
        <f>CHOOSE('Output Sheet'!$B$4,'8760 Data'!J3893,'8760 Data'!K3893,'8760 Data'!L3893,'8760 Data'!M3893,'8760 Data'!N3893,'8760 Data'!O3893,'8760 Data'!P3893,'8760 Data'!Q3893,'8760 Data'!R3893,'8760 Data'!S3893,'8760 Data'!T3893,'8760 Data'!U3893)</f>
        <v>0</v>
      </c>
      <c r="I3893" s="591" t="e">
        <f>H3893/'Output Sheet'!$B$8</f>
        <v>#DIV/0!</v>
      </c>
      <c r="J3893" s="596"/>
      <c r="K3893" s="560"/>
      <c r="L3893" s="560"/>
      <c r="M3893" s="560"/>
      <c r="N3893" s="560"/>
      <c r="O3893" s="560"/>
      <c r="P3893" s="560"/>
      <c r="Q3893" s="560"/>
      <c r="R3893" s="560"/>
      <c r="S3893" s="560"/>
      <c r="T3893" s="560"/>
      <c r="U3893" s="560"/>
    </row>
    <row r="3894" spans="1:21">
      <c r="A3894" s="593">
        <f t="shared" si="360"/>
        <v>41437</v>
      </c>
      <c r="B3894" s="594">
        <v>41437.208558506944</v>
      </c>
      <c r="C3894" s="560">
        <f t="shared" si="361"/>
        <v>2013</v>
      </c>
      <c r="D3894" s="560">
        <f t="shared" si="362"/>
        <v>6</v>
      </c>
      <c r="E3894" s="560">
        <f t="shared" si="363"/>
        <v>12</v>
      </c>
      <c r="F3894" s="560">
        <f t="shared" si="364"/>
        <v>5</v>
      </c>
      <c r="G3894" s="595">
        <f t="shared" si="365"/>
        <v>4</v>
      </c>
      <c r="H3894" s="590">
        <f>CHOOSE('Output Sheet'!$B$4,'8760 Data'!J3894,'8760 Data'!K3894,'8760 Data'!L3894,'8760 Data'!M3894,'8760 Data'!N3894,'8760 Data'!O3894,'8760 Data'!P3894,'8760 Data'!Q3894,'8760 Data'!R3894,'8760 Data'!S3894,'8760 Data'!T3894,'8760 Data'!U3894)</f>
        <v>0</v>
      </c>
      <c r="I3894" s="591" t="e">
        <f>H3894/'Output Sheet'!$B$8</f>
        <v>#DIV/0!</v>
      </c>
      <c r="J3894" s="596"/>
      <c r="K3894" s="560"/>
      <c r="L3894" s="560"/>
      <c r="M3894" s="560"/>
      <c r="N3894" s="560"/>
      <c r="O3894" s="560"/>
      <c r="P3894" s="560"/>
      <c r="Q3894" s="560"/>
      <c r="R3894" s="560"/>
      <c r="S3894" s="560"/>
      <c r="T3894" s="560"/>
      <c r="U3894" s="560"/>
    </row>
    <row r="3895" spans="1:21">
      <c r="A3895" s="593">
        <f t="shared" si="360"/>
        <v>41437</v>
      </c>
      <c r="B3895" s="594">
        <v>41437.250225231481</v>
      </c>
      <c r="C3895" s="560">
        <f t="shared" si="361"/>
        <v>2013</v>
      </c>
      <c r="D3895" s="560">
        <f t="shared" si="362"/>
        <v>6</v>
      </c>
      <c r="E3895" s="560">
        <f t="shared" si="363"/>
        <v>12</v>
      </c>
      <c r="F3895" s="560">
        <f t="shared" si="364"/>
        <v>6</v>
      </c>
      <c r="G3895" s="595">
        <f t="shared" si="365"/>
        <v>4</v>
      </c>
      <c r="H3895" s="590">
        <f>CHOOSE('Output Sheet'!$B$4,'8760 Data'!J3895,'8760 Data'!K3895,'8760 Data'!L3895,'8760 Data'!M3895,'8760 Data'!N3895,'8760 Data'!O3895,'8760 Data'!P3895,'8760 Data'!Q3895,'8760 Data'!R3895,'8760 Data'!S3895,'8760 Data'!T3895,'8760 Data'!U3895)</f>
        <v>0</v>
      </c>
      <c r="I3895" s="591" t="e">
        <f>H3895/'Output Sheet'!$B$8</f>
        <v>#DIV/0!</v>
      </c>
      <c r="J3895" s="596"/>
      <c r="K3895" s="560"/>
      <c r="L3895" s="560"/>
      <c r="M3895" s="560"/>
      <c r="N3895" s="560"/>
      <c r="O3895" s="560"/>
      <c r="P3895" s="560"/>
      <c r="Q3895" s="560"/>
      <c r="R3895" s="560"/>
      <c r="S3895" s="560"/>
      <c r="T3895" s="560"/>
      <c r="U3895" s="560"/>
    </row>
    <row r="3896" spans="1:21">
      <c r="A3896" s="593">
        <f t="shared" si="360"/>
        <v>41437</v>
      </c>
      <c r="B3896" s="594">
        <v>41437.291891956018</v>
      </c>
      <c r="C3896" s="560">
        <f t="shared" si="361"/>
        <v>2013</v>
      </c>
      <c r="D3896" s="560">
        <f t="shared" si="362"/>
        <v>6</v>
      </c>
      <c r="E3896" s="560">
        <f t="shared" si="363"/>
        <v>12</v>
      </c>
      <c r="F3896" s="560">
        <f t="shared" si="364"/>
        <v>7</v>
      </c>
      <c r="G3896" s="595">
        <f t="shared" si="365"/>
        <v>4</v>
      </c>
      <c r="H3896" s="590">
        <f>CHOOSE('Output Sheet'!$B$4,'8760 Data'!J3896,'8760 Data'!K3896,'8760 Data'!L3896,'8760 Data'!M3896,'8760 Data'!N3896,'8760 Data'!O3896,'8760 Data'!P3896,'8760 Data'!Q3896,'8760 Data'!R3896,'8760 Data'!S3896,'8760 Data'!T3896,'8760 Data'!U3896)</f>
        <v>0</v>
      </c>
      <c r="I3896" s="591" t="e">
        <f>H3896/'Output Sheet'!$B$8</f>
        <v>#DIV/0!</v>
      </c>
      <c r="J3896" s="596"/>
      <c r="K3896" s="560"/>
      <c r="L3896" s="560"/>
      <c r="M3896" s="560"/>
      <c r="N3896" s="560"/>
      <c r="O3896" s="560"/>
      <c r="P3896" s="560"/>
      <c r="Q3896" s="560"/>
      <c r="R3896" s="560"/>
      <c r="S3896" s="560"/>
      <c r="T3896" s="560"/>
      <c r="U3896" s="560"/>
    </row>
    <row r="3897" spans="1:21">
      <c r="A3897" s="593">
        <f t="shared" si="360"/>
        <v>41437</v>
      </c>
      <c r="B3897" s="594">
        <v>41437.333558680555</v>
      </c>
      <c r="C3897" s="560">
        <f t="shared" si="361"/>
        <v>2013</v>
      </c>
      <c r="D3897" s="560">
        <f t="shared" si="362"/>
        <v>6</v>
      </c>
      <c r="E3897" s="560">
        <f t="shared" si="363"/>
        <v>12</v>
      </c>
      <c r="F3897" s="560">
        <f t="shared" si="364"/>
        <v>8</v>
      </c>
      <c r="G3897" s="595">
        <f t="shared" si="365"/>
        <v>4</v>
      </c>
      <c r="H3897" s="590">
        <f>CHOOSE('Output Sheet'!$B$4,'8760 Data'!J3897,'8760 Data'!K3897,'8760 Data'!L3897,'8760 Data'!M3897,'8760 Data'!N3897,'8760 Data'!O3897,'8760 Data'!P3897,'8760 Data'!Q3897,'8760 Data'!R3897,'8760 Data'!S3897,'8760 Data'!T3897,'8760 Data'!U3897)</f>
        <v>0</v>
      </c>
      <c r="I3897" s="591" t="e">
        <f>H3897/'Output Sheet'!$B$8</f>
        <v>#DIV/0!</v>
      </c>
      <c r="J3897" s="596"/>
      <c r="K3897" s="560"/>
      <c r="L3897" s="560"/>
      <c r="M3897" s="560"/>
      <c r="N3897" s="560"/>
      <c r="O3897" s="560"/>
      <c r="P3897" s="560"/>
      <c r="Q3897" s="560"/>
      <c r="R3897" s="560"/>
      <c r="S3897" s="560"/>
      <c r="T3897" s="560"/>
      <c r="U3897" s="560"/>
    </row>
    <row r="3898" spans="1:21">
      <c r="A3898" s="593">
        <f t="shared" si="360"/>
        <v>41437</v>
      </c>
      <c r="B3898" s="594">
        <v>41437.375225405092</v>
      </c>
      <c r="C3898" s="560">
        <f t="shared" si="361"/>
        <v>2013</v>
      </c>
      <c r="D3898" s="560">
        <f t="shared" si="362"/>
        <v>6</v>
      </c>
      <c r="E3898" s="560">
        <f t="shared" si="363"/>
        <v>12</v>
      </c>
      <c r="F3898" s="560">
        <f t="shared" si="364"/>
        <v>9</v>
      </c>
      <c r="G3898" s="595">
        <f t="shared" si="365"/>
        <v>4</v>
      </c>
      <c r="H3898" s="590">
        <f>CHOOSE('Output Sheet'!$B$4,'8760 Data'!J3898,'8760 Data'!K3898,'8760 Data'!L3898,'8760 Data'!M3898,'8760 Data'!N3898,'8760 Data'!O3898,'8760 Data'!P3898,'8760 Data'!Q3898,'8760 Data'!R3898,'8760 Data'!S3898,'8760 Data'!T3898,'8760 Data'!U3898)</f>
        <v>0</v>
      </c>
      <c r="I3898" s="591" t="e">
        <f>H3898/'Output Sheet'!$B$8</f>
        <v>#DIV/0!</v>
      </c>
      <c r="J3898" s="596"/>
      <c r="K3898" s="560"/>
      <c r="L3898" s="560"/>
      <c r="M3898" s="560"/>
      <c r="N3898" s="560"/>
      <c r="O3898" s="560"/>
      <c r="P3898" s="560"/>
      <c r="Q3898" s="560"/>
      <c r="R3898" s="560"/>
      <c r="S3898" s="560"/>
      <c r="T3898" s="560"/>
      <c r="U3898" s="560"/>
    </row>
    <row r="3899" spans="1:21">
      <c r="A3899" s="593">
        <f t="shared" si="360"/>
        <v>41437</v>
      </c>
      <c r="B3899" s="594">
        <v>41437.41689212963</v>
      </c>
      <c r="C3899" s="560">
        <f t="shared" si="361"/>
        <v>2013</v>
      </c>
      <c r="D3899" s="560">
        <f t="shared" si="362"/>
        <v>6</v>
      </c>
      <c r="E3899" s="560">
        <f t="shared" si="363"/>
        <v>12</v>
      </c>
      <c r="F3899" s="560">
        <f t="shared" si="364"/>
        <v>10</v>
      </c>
      <c r="G3899" s="595">
        <f t="shared" si="365"/>
        <v>4</v>
      </c>
      <c r="H3899" s="590">
        <f>CHOOSE('Output Sheet'!$B$4,'8760 Data'!J3899,'8760 Data'!K3899,'8760 Data'!L3899,'8760 Data'!M3899,'8760 Data'!N3899,'8760 Data'!O3899,'8760 Data'!P3899,'8760 Data'!Q3899,'8760 Data'!R3899,'8760 Data'!S3899,'8760 Data'!T3899,'8760 Data'!U3899)</f>
        <v>0</v>
      </c>
      <c r="I3899" s="591" t="e">
        <f>H3899/'Output Sheet'!$B$8</f>
        <v>#DIV/0!</v>
      </c>
      <c r="J3899" s="596"/>
      <c r="K3899" s="560"/>
      <c r="L3899" s="560"/>
      <c r="M3899" s="560"/>
      <c r="N3899" s="560"/>
      <c r="O3899" s="560"/>
      <c r="P3899" s="560"/>
      <c r="Q3899" s="560"/>
      <c r="R3899" s="560"/>
      <c r="S3899" s="560"/>
      <c r="T3899" s="560"/>
      <c r="U3899" s="560"/>
    </row>
    <row r="3900" spans="1:21">
      <c r="A3900" s="593">
        <f t="shared" si="360"/>
        <v>41437</v>
      </c>
      <c r="B3900" s="594">
        <v>41437.458558854167</v>
      </c>
      <c r="C3900" s="560">
        <f t="shared" si="361"/>
        <v>2013</v>
      </c>
      <c r="D3900" s="560">
        <f t="shared" si="362"/>
        <v>6</v>
      </c>
      <c r="E3900" s="560">
        <f t="shared" si="363"/>
        <v>12</v>
      </c>
      <c r="F3900" s="560">
        <f t="shared" si="364"/>
        <v>11</v>
      </c>
      <c r="G3900" s="595">
        <f t="shared" si="365"/>
        <v>4</v>
      </c>
      <c r="H3900" s="590">
        <f>CHOOSE('Output Sheet'!$B$4,'8760 Data'!J3900,'8760 Data'!K3900,'8760 Data'!L3900,'8760 Data'!M3900,'8760 Data'!N3900,'8760 Data'!O3900,'8760 Data'!P3900,'8760 Data'!Q3900,'8760 Data'!R3900,'8760 Data'!S3900,'8760 Data'!T3900,'8760 Data'!U3900)</f>
        <v>0</v>
      </c>
      <c r="I3900" s="591" t="e">
        <f>H3900/'Output Sheet'!$B$8</f>
        <v>#DIV/0!</v>
      </c>
      <c r="J3900" s="596"/>
      <c r="K3900" s="560"/>
      <c r="L3900" s="560"/>
      <c r="M3900" s="560"/>
      <c r="N3900" s="560"/>
      <c r="O3900" s="560"/>
      <c r="P3900" s="560"/>
      <c r="Q3900" s="560"/>
      <c r="R3900" s="560"/>
      <c r="S3900" s="560"/>
      <c r="T3900" s="560"/>
      <c r="U3900" s="560"/>
    </row>
    <row r="3901" spans="1:21">
      <c r="A3901" s="593">
        <f t="shared" si="360"/>
        <v>41437</v>
      </c>
      <c r="B3901" s="594">
        <v>41437.500225578704</v>
      </c>
      <c r="C3901" s="560">
        <f t="shared" si="361"/>
        <v>2013</v>
      </c>
      <c r="D3901" s="560">
        <f t="shared" si="362"/>
        <v>6</v>
      </c>
      <c r="E3901" s="560">
        <f t="shared" si="363"/>
        <v>12</v>
      </c>
      <c r="F3901" s="560">
        <f t="shared" si="364"/>
        <v>12</v>
      </c>
      <c r="G3901" s="595">
        <f t="shared" si="365"/>
        <v>4</v>
      </c>
      <c r="H3901" s="590">
        <f>CHOOSE('Output Sheet'!$B$4,'8760 Data'!J3901,'8760 Data'!K3901,'8760 Data'!L3901,'8760 Data'!M3901,'8760 Data'!N3901,'8760 Data'!O3901,'8760 Data'!P3901,'8760 Data'!Q3901,'8760 Data'!R3901,'8760 Data'!S3901,'8760 Data'!T3901,'8760 Data'!U3901)</f>
        <v>0</v>
      </c>
      <c r="I3901" s="591" t="e">
        <f>H3901/'Output Sheet'!$B$8</f>
        <v>#DIV/0!</v>
      </c>
      <c r="J3901" s="596"/>
      <c r="K3901" s="560"/>
      <c r="L3901" s="560"/>
      <c r="M3901" s="560"/>
      <c r="N3901" s="560"/>
      <c r="O3901" s="560"/>
      <c r="P3901" s="560"/>
      <c r="Q3901" s="560"/>
      <c r="R3901" s="560"/>
      <c r="S3901" s="560"/>
      <c r="T3901" s="560"/>
      <c r="U3901" s="560"/>
    </row>
    <row r="3902" spans="1:21">
      <c r="A3902" s="593">
        <f t="shared" si="360"/>
        <v>41437</v>
      </c>
      <c r="B3902" s="594">
        <v>41437.541892303241</v>
      </c>
      <c r="C3902" s="560">
        <f t="shared" si="361"/>
        <v>2013</v>
      </c>
      <c r="D3902" s="560">
        <f t="shared" si="362"/>
        <v>6</v>
      </c>
      <c r="E3902" s="560">
        <f t="shared" si="363"/>
        <v>12</v>
      </c>
      <c r="F3902" s="560">
        <f t="shared" si="364"/>
        <v>13</v>
      </c>
      <c r="G3902" s="595">
        <f t="shared" si="365"/>
        <v>4</v>
      </c>
      <c r="H3902" s="590">
        <f>CHOOSE('Output Sheet'!$B$4,'8760 Data'!J3902,'8760 Data'!K3902,'8760 Data'!L3902,'8760 Data'!M3902,'8760 Data'!N3902,'8760 Data'!O3902,'8760 Data'!P3902,'8760 Data'!Q3902,'8760 Data'!R3902,'8760 Data'!S3902,'8760 Data'!T3902,'8760 Data'!U3902)</f>
        <v>0</v>
      </c>
      <c r="I3902" s="591" t="e">
        <f>H3902/'Output Sheet'!$B$8</f>
        <v>#DIV/0!</v>
      </c>
      <c r="J3902" s="596"/>
      <c r="K3902" s="560"/>
      <c r="L3902" s="560"/>
      <c r="M3902" s="560"/>
      <c r="N3902" s="560"/>
      <c r="O3902" s="560"/>
      <c r="P3902" s="560"/>
      <c r="Q3902" s="560"/>
      <c r="R3902" s="560"/>
      <c r="S3902" s="560"/>
      <c r="T3902" s="560"/>
      <c r="U3902" s="560"/>
    </row>
    <row r="3903" spans="1:21">
      <c r="A3903" s="593">
        <f t="shared" si="360"/>
        <v>41437</v>
      </c>
      <c r="B3903" s="594">
        <v>41437.583559027778</v>
      </c>
      <c r="C3903" s="560">
        <f t="shared" si="361"/>
        <v>2013</v>
      </c>
      <c r="D3903" s="560">
        <f t="shared" si="362"/>
        <v>6</v>
      </c>
      <c r="E3903" s="560">
        <f t="shared" si="363"/>
        <v>12</v>
      </c>
      <c r="F3903" s="560">
        <f t="shared" si="364"/>
        <v>14</v>
      </c>
      <c r="G3903" s="595">
        <f t="shared" si="365"/>
        <v>4</v>
      </c>
      <c r="H3903" s="590">
        <f>CHOOSE('Output Sheet'!$B$4,'8760 Data'!J3903,'8760 Data'!K3903,'8760 Data'!L3903,'8760 Data'!M3903,'8760 Data'!N3903,'8760 Data'!O3903,'8760 Data'!P3903,'8760 Data'!Q3903,'8760 Data'!R3903,'8760 Data'!S3903,'8760 Data'!T3903,'8760 Data'!U3903)</f>
        <v>0</v>
      </c>
      <c r="I3903" s="591" t="e">
        <f>H3903/'Output Sheet'!$B$8</f>
        <v>#DIV/0!</v>
      </c>
      <c r="J3903" s="596"/>
      <c r="K3903" s="560"/>
      <c r="L3903" s="560"/>
      <c r="M3903" s="560"/>
      <c r="N3903" s="560"/>
      <c r="O3903" s="560"/>
      <c r="P3903" s="560"/>
      <c r="Q3903" s="560"/>
      <c r="R3903" s="560"/>
      <c r="S3903" s="560"/>
      <c r="T3903" s="560"/>
      <c r="U3903" s="560"/>
    </row>
    <row r="3904" spans="1:21">
      <c r="A3904" s="593">
        <f t="shared" si="360"/>
        <v>41437</v>
      </c>
      <c r="B3904" s="594">
        <v>41437.625225752316</v>
      </c>
      <c r="C3904" s="560">
        <f t="shared" si="361"/>
        <v>2013</v>
      </c>
      <c r="D3904" s="560">
        <f t="shared" si="362"/>
        <v>6</v>
      </c>
      <c r="E3904" s="560">
        <f t="shared" si="363"/>
        <v>12</v>
      </c>
      <c r="F3904" s="560">
        <f t="shared" si="364"/>
        <v>15</v>
      </c>
      <c r="G3904" s="595">
        <f t="shared" si="365"/>
        <v>4</v>
      </c>
      <c r="H3904" s="590">
        <f>CHOOSE('Output Sheet'!$B$4,'8760 Data'!J3904,'8760 Data'!K3904,'8760 Data'!L3904,'8760 Data'!M3904,'8760 Data'!N3904,'8760 Data'!O3904,'8760 Data'!P3904,'8760 Data'!Q3904,'8760 Data'!R3904,'8760 Data'!S3904,'8760 Data'!T3904,'8760 Data'!U3904)</f>
        <v>0</v>
      </c>
      <c r="I3904" s="591" t="e">
        <f>H3904/'Output Sheet'!$B$8</f>
        <v>#DIV/0!</v>
      </c>
      <c r="J3904" s="596"/>
      <c r="K3904" s="560"/>
      <c r="L3904" s="560"/>
      <c r="M3904" s="560"/>
      <c r="N3904" s="560"/>
      <c r="O3904" s="560"/>
      <c r="P3904" s="560"/>
      <c r="Q3904" s="560"/>
      <c r="R3904" s="560"/>
      <c r="S3904" s="560"/>
      <c r="T3904" s="560"/>
      <c r="U3904" s="560"/>
    </row>
    <row r="3905" spans="1:21">
      <c r="A3905" s="593">
        <f t="shared" si="360"/>
        <v>41437</v>
      </c>
      <c r="B3905" s="594">
        <v>41437.666892476853</v>
      </c>
      <c r="C3905" s="560">
        <f t="shared" si="361"/>
        <v>2013</v>
      </c>
      <c r="D3905" s="560">
        <f t="shared" si="362"/>
        <v>6</v>
      </c>
      <c r="E3905" s="560">
        <f t="shared" si="363"/>
        <v>12</v>
      </c>
      <c r="F3905" s="560">
        <f t="shared" si="364"/>
        <v>16</v>
      </c>
      <c r="G3905" s="595">
        <f t="shared" si="365"/>
        <v>4</v>
      </c>
      <c r="H3905" s="590">
        <f>CHOOSE('Output Sheet'!$B$4,'8760 Data'!J3905,'8760 Data'!K3905,'8760 Data'!L3905,'8760 Data'!M3905,'8760 Data'!N3905,'8760 Data'!O3905,'8760 Data'!P3905,'8760 Data'!Q3905,'8760 Data'!R3905,'8760 Data'!S3905,'8760 Data'!T3905,'8760 Data'!U3905)</f>
        <v>0</v>
      </c>
      <c r="I3905" s="591" t="e">
        <f>H3905/'Output Sheet'!$B$8</f>
        <v>#DIV/0!</v>
      </c>
      <c r="J3905" s="596"/>
      <c r="K3905" s="560"/>
      <c r="L3905" s="560"/>
      <c r="M3905" s="560"/>
      <c r="N3905" s="560"/>
      <c r="O3905" s="560"/>
      <c r="P3905" s="560"/>
      <c r="Q3905" s="560"/>
      <c r="R3905" s="560"/>
      <c r="S3905" s="560"/>
      <c r="T3905" s="560"/>
      <c r="U3905" s="560"/>
    </row>
    <row r="3906" spans="1:21">
      <c r="A3906" s="593">
        <f t="shared" si="360"/>
        <v>41437</v>
      </c>
      <c r="B3906" s="594">
        <v>41437.70855920139</v>
      </c>
      <c r="C3906" s="560">
        <f t="shared" si="361"/>
        <v>2013</v>
      </c>
      <c r="D3906" s="560">
        <f t="shared" si="362"/>
        <v>6</v>
      </c>
      <c r="E3906" s="560">
        <f t="shared" si="363"/>
        <v>12</v>
      </c>
      <c r="F3906" s="560">
        <f t="shared" si="364"/>
        <v>17</v>
      </c>
      <c r="G3906" s="595">
        <f t="shared" si="365"/>
        <v>4</v>
      </c>
      <c r="H3906" s="590">
        <f>CHOOSE('Output Sheet'!$B$4,'8760 Data'!J3906,'8760 Data'!K3906,'8760 Data'!L3906,'8760 Data'!M3906,'8760 Data'!N3906,'8760 Data'!O3906,'8760 Data'!P3906,'8760 Data'!Q3906,'8760 Data'!R3906,'8760 Data'!S3906,'8760 Data'!T3906,'8760 Data'!U3906)</f>
        <v>0</v>
      </c>
      <c r="I3906" s="591" t="e">
        <f>H3906/'Output Sheet'!$B$8</f>
        <v>#DIV/0!</v>
      </c>
      <c r="J3906" s="596"/>
      <c r="K3906" s="560"/>
      <c r="L3906" s="560"/>
      <c r="M3906" s="560"/>
      <c r="N3906" s="560"/>
      <c r="O3906" s="560"/>
      <c r="P3906" s="560"/>
      <c r="Q3906" s="560"/>
      <c r="R3906" s="560"/>
      <c r="S3906" s="560"/>
      <c r="T3906" s="560"/>
      <c r="U3906" s="560"/>
    </row>
    <row r="3907" spans="1:21">
      <c r="A3907" s="593">
        <f t="shared" ref="A3907:A3970" si="366">DATE(C3907,D3907,E3907)</f>
        <v>41437</v>
      </c>
      <c r="B3907" s="594">
        <v>41437.750225925927</v>
      </c>
      <c r="C3907" s="560">
        <f t="shared" ref="C3907:C3970" si="367">YEAR(B3907)</f>
        <v>2013</v>
      </c>
      <c r="D3907" s="560">
        <f t="shared" ref="D3907:D3970" si="368">MONTH(B3907)</f>
        <v>6</v>
      </c>
      <c r="E3907" s="560">
        <f t="shared" ref="E3907:E3970" si="369">DAY(B3907)</f>
        <v>12</v>
      </c>
      <c r="F3907" s="560">
        <f t="shared" ref="F3907:F3970" si="370">IF(HOUR(B3907)&lt;&gt;0,HOUR(B3907),24)</f>
        <v>18</v>
      </c>
      <c r="G3907" s="595">
        <f t="shared" ref="G3907:G3970" si="371">WEEKDAY(B3907,1)</f>
        <v>4</v>
      </c>
      <c r="H3907" s="590">
        <f>CHOOSE('Output Sheet'!$B$4,'8760 Data'!J3907,'8760 Data'!K3907,'8760 Data'!L3907,'8760 Data'!M3907,'8760 Data'!N3907,'8760 Data'!O3907,'8760 Data'!P3907,'8760 Data'!Q3907,'8760 Data'!R3907,'8760 Data'!S3907,'8760 Data'!T3907,'8760 Data'!U3907)</f>
        <v>0</v>
      </c>
      <c r="I3907" s="591" t="e">
        <f>H3907/'Output Sheet'!$B$8</f>
        <v>#DIV/0!</v>
      </c>
      <c r="J3907" s="596"/>
      <c r="K3907" s="560"/>
      <c r="L3907" s="560"/>
      <c r="M3907" s="560"/>
      <c r="N3907" s="560"/>
      <c r="O3907" s="560"/>
      <c r="P3907" s="560"/>
      <c r="Q3907" s="560"/>
      <c r="R3907" s="560"/>
      <c r="S3907" s="560"/>
      <c r="T3907" s="560"/>
      <c r="U3907" s="560"/>
    </row>
    <row r="3908" spans="1:21">
      <c r="A3908" s="593">
        <f t="shared" si="366"/>
        <v>41437</v>
      </c>
      <c r="B3908" s="594">
        <v>41437.791892650464</v>
      </c>
      <c r="C3908" s="560">
        <f t="shared" si="367"/>
        <v>2013</v>
      </c>
      <c r="D3908" s="560">
        <f t="shared" si="368"/>
        <v>6</v>
      </c>
      <c r="E3908" s="560">
        <f t="shared" si="369"/>
        <v>12</v>
      </c>
      <c r="F3908" s="560">
        <f t="shared" si="370"/>
        <v>19</v>
      </c>
      <c r="G3908" s="595">
        <f t="shared" si="371"/>
        <v>4</v>
      </c>
      <c r="H3908" s="590">
        <f>CHOOSE('Output Sheet'!$B$4,'8760 Data'!J3908,'8760 Data'!K3908,'8760 Data'!L3908,'8760 Data'!M3908,'8760 Data'!N3908,'8760 Data'!O3908,'8760 Data'!P3908,'8760 Data'!Q3908,'8760 Data'!R3908,'8760 Data'!S3908,'8760 Data'!T3908,'8760 Data'!U3908)</f>
        <v>0</v>
      </c>
      <c r="I3908" s="591" t="e">
        <f>H3908/'Output Sheet'!$B$8</f>
        <v>#DIV/0!</v>
      </c>
      <c r="J3908" s="596"/>
      <c r="K3908" s="560"/>
      <c r="L3908" s="560"/>
      <c r="M3908" s="560"/>
      <c r="N3908" s="560"/>
      <c r="O3908" s="560"/>
      <c r="P3908" s="560"/>
      <c r="Q3908" s="560"/>
      <c r="R3908" s="560"/>
      <c r="S3908" s="560"/>
      <c r="T3908" s="560"/>
      <c r="U3908" s="560"/>
    </row>
    <row r="3909" spans="1:21">
      <c r="A3909" s="593">
        <f t="shared" si="366"/>
        <v>41437</v>
      </c>
      <c r="B3909" s="594">
        <v>41437.833559375002</v>
      </c>
      <c r="C3909" s="560">
        <f t="shared" si="367"/>
        <v>2013</v>
      </c>
      <c r="D3909" s="560">
        <f t="shared" si="368"/>
        <v>6</v>
      </c>
      <c r="E3909" s="560">
        <f t="shared" si="369"/>
        <v>12</v>
      </c>
      <c r="F3909" s="560">
        <f t="shared" si="370"/>
        <v>20</v>
      </c>
      <c r="G3909" s="595">
        <f t="shared" si="371"/>
        <v>4</v>
      </c>
      <c r="H3909" s="590">
        <f>CHOOSE('Output Sheet'!$B$4,'8760 Data'!J3909,'8760 Data'!K3909,'8760 Data'!L3909,'8760 Data'!M3909,'8760 Data'!N3909,'8760 Data'!O3909,'8760 Data'!P3909,'8760 Data'!Q3909,'8760 Data'!R3909,'8760 Data'!S3909,'8760 Data'!T3909,'8760 Data'!U3909)</f>
        <v>0</v>
      </c>
      <c r="I3909" s="591" t="e">
        <f>H3909/'Output Sheet'!$B$8</f>
        <v>#DIV/0!</v>
      </c>
      <c r="J3909" s="596"/>
      <c r="K3909" s="560"/>
      <c r="L3909" s="560"/>
      <c r="M3909" s="560"/>
      <c r="N3909" s="560"/>
      <c r="O3909" s="560"/>
      <c r="P3909" s="560"/>
      <c r="Q3909" s="560"/>
      <c r="R3909" s="560"/>
      <c r="S3909" s="560"/>
      <c r="T3909" s="560"/>
      <c r="U3909" s="560"/>
    </row>
    <row r="3910" spans="1:21">
      <c r="A3910" s="593">
        <f t="shared" si="366"/>
        <v>41437</v>
      </c>
      <c r="B3910" s="594">
        <v>41437.875226099539</v>
      </c>
      <c r="C3910" s="560">
        <f t="shared" si="367"/>
        <v>2013</v>
      </c>
      <c r="D3910" s="560">
        <f t="shared" si="368"/>
        <v>6</v>
      </c>
      <c r="E3910" s="560">
        <f t="shared" si="369"/>
        <v>12</v>
      </c>
      <c r="F3910" s="560">
        <f t="shared" si="370"/>
        <v>21</v>
      </c>
      <c r="G3910" s="595">
        <f t="shared" si="371"/>
        <v>4</v>
      </c>
      <c r="H3910" s="590">
        <f>CHOOSE('Output Sheet'!$B$4,'8760 Data'!J3910,'8760 Data'!K3910,'8760 Data'!L3910,'8760 Data'!M3910,'8760 Data'!N3910,'8760 Data'!O3910,'8760 Data'!P3910,'8760 Data'!Q3910,'8760 Data'!R3910,'8760 Data'!S3910,'8760 Data'!T3910,'8760 Data'!U3910)</f>
        <v>0</v>
      </c>
      <c r="I3910" s="591" t="e">
        <f>H3910/'Output Sheet'!$B$8</f>
        <v>#DIV/0!</v>
      </c>
      <c r="J3910" s="596"/>
      <c r="K3910" s="560"/>
      <c r="L3910" s="560"/>
      <c r="M3910" s="560"/>
      <c r="N3910" s="560"/>
      <c r="O3910" s="560"/>
      <c r="P3910" s="560"/>
      <c r="Q3910" s="560"/>
      <c r="R3910" s="560"/>
      <c r="S3910" s="560"/>
      <c r="T3910" s="560"/>
      <c r="U3910" s="560"/>
    </row>
    <row r="3911" spans="1:21">
      <c r="A3911" s="593">
        <f t="shared" si="366"/>
        <v>41437</v>
      </c>
      <c r="B3911" s="594">
        <v>41437.916892824076</v>
      </c>
      <c r="C3911" s="560">
        <f t="shared" si="367"/>
        <v>2013</v>
      </c>
      <c r="D3911" s="560">
        <f t="shared" si="368"/>
        <v>6</v>
      </c>
      <c r="E3911" s="560">
        <f t="shared" si="369"/>
        <v>12</v>
      </c>
      <c r="F3911" s="560">
        <f t="shared" si="370"/>
        <v>22</v>
      </c>
      <c r="G3911" s="595">
        <f t="shared" si="371"/>
        <v>4</v>
      </c>
      <c r="H3911" s="590">
        <f>CHOOSE('Output Sheet'!$B$4,'8760 Data'!J3911,'8760 Data'!K3911,'8760 Data'!L3911,'8760 Data'!M3911,'8760 Data'!N3911,'8760 Data'!O3911,'8760 Data'!P3911,'8760 Data'!Q3911,'8760 Data'!R3911,'8760 Data'!S3911,'8760 Data'!T3911,'8760 Data'!U3911)</f>
        <v>0</v>
      </c>
      <c r="I3911" s="591" t="e">
        <f>H3911/'Output Sheet'!$B$8</f>
        <v>#DIV/0!</v>
      </c>
      <c r="J3911" s="596"/>
      <c r="K3911" s="560"/>
      <c r="L3911" s="560"/>
      <c r="M3911" s="560"/>
      <c r="N3911" s="560"/>
      <c r="O3911" s="560"/>
      <c r="P3911" s="560"/>
      <c r="Q3911" s="560"/>
      <c r="R3911" s="560"/>
      <c r="S3911" s="560"/>
      <c r="T3911" s="560"/>
      <c r="U3911" s="560"/>
    </row>
    <row r="3912" spans="1:21">
      <c r="A3912" s="593">
        <f t="shared" si="366"/>
        <v>41437</v>
      </c>
      <c r="B3912" s="594">
        <v>41437.958559548613</v>
      </c>
      <c r="C3912" s="560">
        <f t="shared" si="367"/>
        <v>2013</v>
      </c>
      <c r="D3912" s="560">
        <f t="shared" si="368"/>
        <v>6</v>
      </c>
      <c r="E3912" s="560">
        <f t="shared" si="369"/>
        <v>12</v>
      </c>
      <c r="F3912" s="560">
        <f t="shared" si="370"/>
        <v>23</v>
      </c>
      <c r="G3912" s="595">
        <f t="shared" si="371"/>
        <v>4</v>
      </c>
      <c r="H3912" s="590">
        <f>CHOOSE('Output Sheet'!$B$4,'8760 Data'!J3912,'8760 Data'!K3912,'8760 Data'!L3912,'8760 Data'!M3912,'8760 Data'!N3912,'8760 Data'!O3912,'8760 Data'!P3912,'8760 Data'!Q3912,'8760 Data'!R3912,'8760 Data'!S3912,'8760 Data'!T3912,'8760 Data'!U3912)</f>
        <v>0</v>
      </c>
      <c r="I3912" s="591" t="e">
        <f>H3912/'Output Sheet'!$B$8</f>
        <v>#DIV/0!</v>
      </c>
      <c r="J3912" s="596"/>
      <c r="K3912" s="560"/>
      <c r="L3912" s="560"/>
      <c r="M3912" s="560"/>
      <c r="N3912" s="560"/>
      <c r="O3912" s="560"/>
      <c r="P3912" s="560"/>
      <c r="Q3912" s="560"/>
      <c r="R3912" s="560"/>
      <c r="S3912" s="560"/>
      <c r="T3912" s="560"/>
      <c r="U3912" s="560"/>
    </row>
    <row r="3913" spans="1:21">
      <c r="A3913" s="593">
        <f t="shared" si="366"/>
        <v>41438</v>
      </c>
      <c r="B3913" s="594">
        <v>41438.00022627315</v>
      </c>
      <c r="C3913" s="560">
        <f t="shared" si="367"/>
        <v>2013</v>
      </c>
      <c r="D3913" s="560">
        <f t="shared" si="368"/>
        <v>6</v>
      </c>
      <c r="E3913" s="560">
        <f t="shared" si="369"/>
        <v>13</v>
      </c>
      <c r="F3913" s="560">
        <f t="shared" si="370"/>
        <v>24</v>
      </c>
      <c r="G3913" s="595">
        <f t="shared" si="371"/>
        <v>5</v>
      </c>
      <c r="H3913" s="590">
        <f>CHOOSE('Output Sheet'!$B$4,'8760 Data'!J3913,'8760 Data'!K3913,'8760 Data'!L3913,'8760 Data'!M3913,'8760 Data'!N3913,'8760 Data'!O3913,'8760 Data'!P3913,'8760 Data'!Q3913,'8760 Data'!R3913,'8760 Data'!S3913,'8760 Data'!T3913,'8760 Data'!U3913)</f>
        <v>0</v>
      </c>
      <c r="I3913" s="591" t="e">
        <f>H3913/'Output Sheet'!$B$8</f>
        <v>#DIV/0!</v>
      </c>
      <c r="J3913" s="596"/>
      <c r="K3913" s="560"/>
      <c r="L3913" s="560"/>
      <c r="M3913" s="560"/>
      <c r="N3913" s="560"/>
      <c r="O3913" s="560"/>
      <c r="P3913" s="560"/>
      <c r="Q3913" s="560"/>
      <c r="R3913" s="560"/>
      <c r="S3913" s="560"/>
      <c r="T3913" s="560"/>
      <c r="U3913" s="560"/>
    </row>
    <row r="3914" spans="1:21">
      <c r="A3914" s="593">
        <f t="shared" si="366"/>
        <v>41438</v>
      </c>
      <c r="B3914" s="594">
        <v>41438.041892997688</v>
      </c>
      <c r="C3914" s="560">
        <f t="shared" si="367"/>
        <v>2013</v>
      </c>
      <c r="D3914" s="560">
        <f t="shared" si="368"/>
        <v>6</v>
      </c>
      <c r="E3914" s="560">
        <f t="shared" si="369"/>
        <v>13</v>
      </c>
      <c r="F3914" s="560">
        <f t="shared" si="370"/>
        <v>1</v>
      </c>
      <c r="G3914" s="595">
        <f t="shared" si="371"/>
        <v>5</v>
      </c>
      <c r="H3914" s="590">
        <f>CHOOSE('Output Sheet'!$B$4,'8760 Data'!J3914,'8760 Data'!K3914,'8760 Data'!L3914,'8760 Data'!M3914,'8760 Data'!N3914,'8760 Data'!O3914,'8760 Data'!P3914,'8760 Data'!Q3914,'8760 Data'!R3914,'8760 Data'!S3914,'8760 Data'!T3914,'8760 Data'!U3914)</f>
        <v>0</v>
      </c>
      <c r="I3914" s="591" t="e">
        <f>H3914/'Output Sheet'!$B$8</f>
        <v>#DIV/0!</v>
      </c>
      <c r="J3914" s="596"/>
      <c r="K3914" s="560"/>
      <c r="L3914" s="560"/>
      <c r="M3914" s="560"/>
      <c r="N3914" s="560"/>
      <c r="O3914" s="560"/>
      <c r="P3914" s="560"/>
      <c r="Q3914" s="560"/>
      <c r="R3914" s="560"/>
      <c r="S3914" s="560"/>
      <c r="T3914" s="560"/>
      <c r="U3914" s="560"/>
    </row>
    <row r="3915" spans="1:21">
      <c r="A3915" s="593">
        <f t="shared" si="366"/>
        <v>41438</v>
      </c>
      <c r="B3915" s="594">
        <v>41438.083559722225</v>
      </c>
      <c r="C3915" s="560">
        <f t="shared" si="367"/>
        <v>2013</v>
      </c>
      <c r="D3915" s="560">
        <f t="shared" si="368"/>
        <v>6</v>
      </c>
      <c r="E3915" s="560">
        <f t="shared" si="369"/>
        <v>13</v>
      </c>
      <c r="F3915" s="560">
        <f t="shared" si="370"/>
        <v>2</v>
      </c>
      <c r="G3915" s="595">
        <f t="shared" si="371"/>
        <v>5</v>
      </c>
      <c r="H3915" s="590">
        <f>CHOOSE('Output Sheet'!$B$4,'8760 Data'!J3915,'8760 Data'!K3915,'8760 Data'!L3915,'8760 Data'!M3915,'8760 Data'!N3915,'8760 Data'!O3915,'8760 Data'!P3915,'8760 Data'!Q3915,'8760 Data'!R3915,'8760 Data'!S3915,'8760 Data'!T3915,'8760 Data'!U3915)</f>
        <v>0</v>
      </c>
      <c r="I3915" s="591" t="e">
        <f>H3915/'Output Sheet'!$B$8</f>
        <v>#DIV/0!</v>
      </c>
      <c r="J3915" s="596"/>
      <c r="K3915" s="560"/>
      <c r="L3915" s="560"/>
      <c r="M3915" s="560"/>
      <c r="N3915" s="560"/>
      <c r="O3915" s="560"/>
      <c r="P3915" s="560"/>
      <c r="Q3915" s="560"/>
      <c r="R3915" s="560"/>
      <c r="S3915" s="560"/>
      <c r="T3915" s="560"/>
      <c r="U3915" s="560"/>
    </row>
    <row r="3916" spans="1:21">
      <c r="A3916" s="593">
        <f t="shared" si="366"/>
        <v>41438</v>
      </c>
      <c r="B3916" s="594">
        <v>41438.125226446762</v>
      </c>
      <c r="C3916" s="560">
        <f t="shared" si="367"/>
        <v>2013</v>
      </c>
      <c r="D3916" s="560">
        <f t="shared" si="368"/>
        <v>6</v>
      </c>
      <c r="E3916" s="560">
        <f t="shared" si="369"/>
        <v>13</v>
      </c>
      <c r="F3916" s="560">
        <f t="shared" si="370"/>
        <v>3</v>
      </c>
      <c r="G3916" s="595">
        <f t="shared" si="371"/>
        <v>5</v>
      </c>
      <c r="H3916" s="590">
        <f>CHOOSE('Output Sheet'!$B$4,'8760 Data'!J3916,'8760 Data'!K3916,'8760 Data'!L3916,'8760 Data'!M3916,'8760 Data'!N3916,'8760 Data'!O3916,'8760 Data'!P3916,'8760 Data'!Q3916,'8760 Data'!R3916,'8760 Data'!S3916,'8760 Data'!T3916,'8760 Data'!U3916)</f>
        <v>0</v>
      </c>
      <c r="I3916" s="591" t="e">
        <f>H3916/'Output Sheet'!$B$8</f>
        <v>#DIV/0!</v>
      </c>
      <c r="J3916" s="596"/>
      <c r="K3916" s="560"/>
      <c r="L3916" s="560"/>
      <c r="M3916" s="560"/>
      <c r="N3916" s="560"/>
      <c r="O3916" s="560"/>
      <c r="P3916" s="560"/>
      <c r="Q3916" s="560"/>
      <c r="R3916" s="560"/>
      <c r="S3916" s="560"/>
      <c r="T3916" s="560"/>
      <c r="U3916" s="560"/>
    </row>
    <row r="3917" spans="1:21">
      <c r="A3917" s="593">
        <f t="shared" si="366"/>
        <v>41438</v>
      </c>
      <c r="B3917" s="594">
        <v>41438.166893171299</v>
      </c>
      <c r="C3917" s="560">
        <f t="shared" si="367"/>
        <v>2013</v>
      </c>
      <c r="D3917" s="560">
        <f t="shared" si="368"/>
        <v>6</v>
      </c>
      <c r="E3917" s="560">
        <f t="shared" si="369"/>
        <v>13</v>
      </c>
      <c r="F3917" s="560">
        <f t="shared" si="370"/>
        <v>4</v>
      </c>
      <c r="G3917" s="595">
        <f t="shared" si="371"/>
        <v>5</v>
      </c>
      <c r="H3917" s="590">
        <f>CHOOSE('Output Sheet'!$B$4,'8760 Data'!J3917,'8760 Data'!K3917,'8760 Data'!L3917,'8760 Data'!M3917,'8760 Data'!N3917,'8760 Data'!O3917,'8760 Data'!P3917,'8760 Data'!Q3917,'8760 Data'!R3917,'8760 Data'!S3917,'8760 Data'!T3917,'8760 Data'!U3917)</f>
        <v>0</v>
      </c>
      <c r="I3917" s="591" t="e">
        <f>H3917/'Output Sheet'!$B$8</f>
        <v>#DIV/0!</v>
      </c>
      <c r="J3917" s="596"/>
      <c r="K3917" s="560"/>
      <c r="L3917" s="560"/>
      <c r="M3917" s="560"/>
      <c r="N3917" s="560"/>
      <c r="O3917" s="560"/>
      <c r="P3917" s="560"/>
      <c r="Q3917" s="560"/>
      <c r="R3917" s="560"/>
      <c r="S3917" s="560"/>
      <c r="T3917" s="560"/>
      <c r="U3917" s="560"/>
    </row>
    <row r="3918" spans="1:21">
      <c r="A3918" s="593">
        <f t="shared" si="366"/>
        <v>41438</v>
      </c>
      <c r="B3918" s="594">
        <v>41438.208559895837</v>
      </c>
      <c r="C3918" s="560">
        <f t="shared" si="367"/>
        <v>2013</v>
      </c>
      <c r="D3918" s="560">
        <f t="shared" si="368"/>
        <v>6</v>
      </c>
      <c r="E3918" s="560">
        <f t="shared" si="369"/>
        <v>13</v>
      </c>
      <c r="F3918" s="560">
        <f t="shared" si="370"/>
        <v>5</v>
      </c>
      <c r="G3918" s="595">
        <f t="shared" si="371"/>
        <v>5</v>
      </c>
      <c r="H3918" s="590">
        <f>CHOOSE('Output Sheet'!$B$4,'8760 Data'!J3918,'8760 Data'!K3918,'8760 Data'!L3918,'8760 Data'!M3918,'8760 Data'!N3918,'8760 Data'!O3918,'8760 Data'!P3918,'8760 Data'!Q3918,'8760 Data'!R3918,'8760 Data'!S3918,'8760 Data'!T3918,'8760 Data'!U3918)</f>
        <v>0</v>
      </c>
      <c r="I3918" s="591" t="e">
        <f>H3918/'Output Sheet'!$B$8</f>
        <v>#DIV/0!</v>
      </c>
      <c r="J3918" s="596"/>
      <c r="K3918" s="560"/>
      <c r="L3918" s="560"/>
      <c r="M3918" s="560"/>
      <c r="N3918" s="560"/>
      <c r="O3918" s="560"/>
      <c r="P3918" s="560"/>
      <c r="Q3918" s="560"/>
      <c r="R3918" s="560"/>
      <c r="S3918" s="560"/>
      <c r="T3918" s="560"/>
      <c r="U3918" s="560"/>
    </row>
    <row r="3919" spans="1:21">
      <c r="A3919" s="593">
        <f t="shared" si="366"/>
        <v>41438</v>
      </c>
      <c r="B3919" s="594">
        <v>41438.250226620374</v>
      </c>
      <c r="C3919" s="560">
        <f t="shared" si="367"/>
        <v>2013</v>
      </c>
      <c r="D3919" s="560">
        <f t="shared" si="368"/>
        <v>6</v>
      </c>
      <c r="E3919" s="560">
        <f t="shared" si="369"/>
        <v>13</v>
      </c>
      <c r="F3919" s="560">
        <f t="shared" si="370"/>
        <v>6</v>
      </c>
      <c r="G3919" s="595">
        <f t="shared" si="371"/>
        <v>5</v>
      </c>
      <c r="H3919" s="590">
        <f>CHOOSE('Output Sheet'!$B$4,'8760 Data'!J3919,'8760 Data'!K3919,'8760 Data'!L3919,'8760 Data'!M3919,'8760 Data'!N3919,'8760 Data'!O3919,'8760 Data'!P3919,'8760 Data'!Q3919,'8760 Data'!R3919,'8760 Data'!S3919,'8760 Data'!T3919,'8760 Data'!U3919)</f>
        <v>0</v>
      </c>
      <c r="I3919" s="591" t="e">
        <f>H3919/'Output Sheet'!$B$8</f>
        <v>#DIV/0!</v>
      </c>
      <c r="J3919" s="596"/>
      <c r="K3919" s="560"/>
      <c r="L3919" s="560"/>
      <c r="M3919" s="560"/>
      <c r="N3919" s="560"/>
      <c r="O3919" s="560"/>
      <c r="P3919" s="560"/>
      <c r="Q3919" s="560"/>
      <c r="R3919" s="560"/>
      <c r="S3919" s="560"/>
      <c r="T3919" s="560"/>
      <c r="U3919" s="560"/>
    </row>
    <row r="3920" spans="1:21">
      <c r="A3920" s="593">
        <f t="shared" si="366"/>
        <v>41438</v>
      </c>
      <c r="B3920" s="594">
        <v>41438.291893344911</v>
      </c>
      <c r="C3920" s="560">
        <f t="shared" si="367"/>
        <v>2013</v>
      </c>
      <c r="D3920" s="560">
        <f t="shared" si="368"/>
        <v>6</v>
      </c>
      <c r="E3920" s="560">
        <f t="shared" si="369"/>
        <v>13</v>
      </c>
      <c r="F3920" s="560">
        <f t="shared" si="370"/>
        <v>7</v>
      </c>
      <c r="G3920" s="595">
        <f t="shared" si="371"/>
        <v>5</v>
      </c>
      <c r="H3920" s="590">
        <f>CHOOSE('Output Sheet'!$B$4,'8760 Data'!J3920,'8760 Data'!K3920,'8760 Data'!L3920,'8760 Data'!M3920,'8760 Data'!N3920,'8760 Data'!O3920,'8760 Data'!P3920,'8760 Data'!Q3920,'8760 Data'!R3920,'8760 Data'!S3920,'8760 Data'!T3920,'8760 Data'!U3920)</f>
        <v>0</v>
      </c>
      <c r="I3920" s="591" t="e">
        <f>H3920/'Output Sheet'!$B$8</f>
        <v>#DIV/0!</v>
      </c>
      <c r="J3920" s="596"/>
      <c r="K3920" s="560"/>
      <c r="L3920" s="560"/>
      <c r="M3920" s="560"/>
      <c r="N3920" s="560"/>
      <c r="O3920" s="560"/>
      <c r="P3920" s="560"/>
      <c r="Q3920" s="560"/>
      <c r="R3920" s="560"/>
      <c r="S3920" s="560"/>
      <c r="T3920" s="560"/>
      <c r="U3920" s="560"/>
    </row>
    <row r="3921" spans="1:21">
      <c r="A3921" s="593">
        <f t="shared" si="366"/>
        <v>41438</v>
      </c>
      <c r="B3921" s="594">
        <v>41438.333560069441</v>
      </c>
      <c r="C3921" s="560">
        <f t="shared" si="367"/>
        <v>2013</v>
      </c>
      <c r="D3921" s="560">
        <f t="shared" si="368"/>
        <v>6</v>
      </c>
      <c r="E3921" s="560">
        <f t="shared" si="369"/>
        <v>13</v>
      </c>
      <c r="F3921" s="560">
        <f t="shared" si="370"/>
        <v>8</v>
      </c>
      <c r="G3921" s="595">
        <f t="shared" si="371"/>
        <v>5</v>
      </c>
      <c r="H3921" s="590">
        <f>CHOOSE('Output Sheet'!$B$4,'8760 Data'!J3921,'8760 Data'!K3921,'8760 Data'!L3921,'8760 Data'!M3921,'8760 Data'!N3921,'8760 Data'!O3921,'8760 Data'!P3921,'8760 Data'!Q3921,'8760 Data'!R3921,'8760 Data'!S3921,'8760 Data'!T3921,'8760 Data'!U3921)</f>
        <v>0</v>
      </c>
      <c r="I3921" s="591" t="e">
        <f>H3921/'Output Sheet'!$B$8</f>
        <v>#DIV/0!</v>
      </c>
      <c r="J3921" s="596"/>
      <c r="K3921" s="560"/>
      <c r="L3921" s="560"/>
      <c r="M3921" s="560"/>
      <c r="N3921" s="560"/>
      <c r="O3921" s="560"/>
      <c r="P3921" s="560"/>
      <c r="Q3921" s="560"/>
      <c r="R3921" s="560"/>
      <c r="S3921" s="560"/>
      <c r="T3921" s="560"/>
      <c r="U3921" s="560"/>
    </row>
    <row r="3922" spans="1:21">
      <c r="A3922" s="593">
        <f t="shared" si="366"/>
        <v>41438</v>
      </c>
      <c r="B3922" s="594">
        <v>41438.375226793978</v>
      </c>
      <c r="C3922" s="560">
        <f t="shared" si="367"/>
        <v>2013</v>
      </c>
      <c r="D3922" s="560">
        <f t="shared" si="368"/>
        <v>6</v>
      </c>
      <c r="E3922" s="560">
        <f t="shared" si="369"/>
        <v>13</v>
      </c>
      <c r="F3922" s="560">
        <f t="shared" si="370"/>
        <v>9</v>
      </c>
      <c r="G3922" s="595">
        <f t="shared" si="371"/>
        <v>5</v>
      </c>
      <c r="H3922" s="590">
        <f>CHOOSE('Output Sheet'!$B$4,'8760 Data'!J3922,'8760 Data'!K3922,'8760 Data'!L3922,'8760 Data'!M3922,'8760 Data'!N3922,'8760 Data'!O3922,'8760 Data'!P3922,'8760 Data'!Q3922,'8760 Data'!R3922,'8760 Data'!S3922,'8760 Data'!T3922,'8760 Data'!U3922)</f>
        <v>0</v>
      </c>
      <c r="I3922" s="591" t="e">
        <f>H3922/'Output Sheet'!$B$8</f>
        <v>#DIV/0!</v>
      </c>
      <c r="J3922" s="596"/>
      <c r="K3922" s="560"/>
      <c r="L3922" s="560"/>
      <c r="M3922" s="560"/>
      <c r="N3922" s="560"/>
      <c r="O3922" s="560"/>
      <c r="P3922" s="560"/>
      <c r="Q3922" s="560"/>
      <c r="R3922" s="560"/>
      <c r="S3922" s="560"/>
      <c r="T3922" s="560"/>
      <c r="U3922" s="560"/>
    </row>
    <row r="3923" spans="1:21">
      <c r="A3923" s="593">
        <f t="shared" si="366"/>
        <v>41438</v>
      </c>
      <c r="B3923" s="594">
        <v>41438.416893518515</v>
      </c>
      <c r="C3923" s="560">
        <f t="shared" si="367"/>
        <v>2013</v>
      </c>
      <c r="D3923" s="560">
        <f t="shared" si="368"/>
        <v>6</v>
      </c>
      <c r="E3923" s="560">
        <f t="shared" si="369"/>
        <v>13</v>
      </c>
      <c r="F3923" s="560">
        <f t="shared" si="370"/>
        <v>10</v>
      </c>
      <c r="G3923" s="595">
        <f t="shared" si="371"/>
        <v>5</v>
      </c>
      <c r="H3923" s="590">
        <f>CHOOSE('Output Sheet'!$B$4,'8760 Data'!J3923,'8760 Data'!K3923,'8760 Data'!L3923,'8760 Data'!M3923,'8760 Data'!N3923,'8760 Data'!O3923,'8760 Data'!P3923,'8760 Data'!Q3923,'8760 Data'!R3923,'8760 Data'!S3923,'8760 Data'!T3923,'8760 Data'!U3923)</f>
        <v>0</v>
      </c>
      <c r="I3923" s="591" t="e">
        <f>H3923/'Output Sheet'!$B$8</f>
        <v>#DIV/0!</v>
      </c>
      <c r="J3923" s="596"/>
      <c r="K3923" s="560"/>
      <c r="L3923" s="560"/>
      <c r="M3923" s="560"/>
      <c r="N3923" s="560"/>
      <c r="O3923" s="560"/>
      <c r="P3923" s="560"/>
      <c r="Q3923" s="560"/>
      <c r="R3923" s="560"/>
      <c r="S3923" s="560"/>
      <c r="T3923" s="560"/>
      <c r="U3923" s="560"/>
    </row>
    <row r="3924" spans="1:21">
      <c r="A3924" s="593">
        <f t="shared" si="366"/>
        <v>41438</v>
      </c>
      <c r="B3924" s="594">
        <v>41438.458560243052</v>
      </c>
      <c r="C3924" s="560">
        <f t="shared" si="367"/>
        <v>2013</v>
      </c>
      <c r="D3924" s="560">
        <f t="shared" si="368"/>
        <v>6</v>
      </c>
      <c r="E3924" s="560">
        <f t="shared" si="369"/>
        <v>13</v>
      </c>
      <c r="F3924" s="560">
        <f t="shared" si="370"/>
        <v>11</v>
      </c>
      <c r="G3924" s="595">
        <f t="shared" si="371"/>
        <v>5</v>
      </c>
      <c r="H3924" s="590">
        <f>CHOOSE('Output Sheet'!$B$4,'8760 Data'!J3924,'8760 Data'!K3924,'8760 Data'!L3924,'8760 Data'!M3924,'8760 Data'!N3924,'8760 Data'!O3924,'8760 Data'!P3924,'8760 Data'!Q3924,'8760 Data'!R3924,'8760 Data'!S3924,'8760 Data'!T3924,'8760 Data'!U3924)</f>
        <v>0</v>
      </c>
      <c r="I3924" s="591" t="e">
        <f>H3924/'Output Sheet'!$B$8</f>
        <v>#DIV/0!</v>
      </c>
      <c r="J3924" s="596"/>
      <c r="K3924" s="560"/>
      <c r="L3924" s="560"/>
      <c r="M3924" s="560"/>
      <c r="N3924" s="560"/>
      <c r="O3924" s="560"/>
      <c r="P3924" s="560"/>
      <c r="Q3924" s="560"/>
      <c r="R3924" s="560"/>
      <c r="S3924" s="560"/>
      <c r="T3924" s="560"/>
      <c r="U3924" s="560"/>
    </row>
    <row r="3925" spans="1:21">
      <c r="A3925" s="593">
        <f t="shared" si="366"/>
        <v>41438</v>
      </c>
      <c r="B3925" s="594">
        <v>41438.50022696759</v>
      </c>
      <c r="C3925" s="560">
        <f t="shared" si="367"/>
        <v>2013</v>
      </c>
      <c r="D3925" s="560">
        <f t="shared" si="368"/>
        <v>6</v>
      </c>
      <c r="E3925" s="560">
        <f t="shared" si="369"/>
        <v>13</v>
      </c>
      <c r="F3925" s="560">
        <f t="shared" si="370"/>
        <v>12</v>
      </c>
      <c r="G3925" s="595">
        <f t="shared" si="371"/>
        <v>5</v>
      </c>
      <c r="H3925" s="590">
        <f>CHOOSE('Output Sheet'!$B$4,'8760 Data'!J3925,'8760 Data'!K3925,'8760 Data'!L3925,'8760 Data'!M3925,'8760 Data'!N3925,'8760 Data'!O3925,'8760 Data'!P3925,'8760 Data'!Q3925,'8760 Data'!R3925,'8760 Data'!S3925,'8760 Data'!T3925,'8760 Data'!U3925)</f>
        <v>0</v>
      </c>
      <c r="I3925" s="591" t="e">
        <f>H3925/'Output Sheet'!$B$8</f>
        <v>#DIV/0!</v>
      </c>
      <c r="J3925" s="596"/>
      <c r="K3925" s="560"/>
      <c r="L3925" s="560"/>
      <c r="M3925" s="560"/>
      <c r="N3925" s="560"/>
      <c r="O3925" s="560"/>
      <c r="P3925" s="560"/>
      <c r="Q3925" s="560"/>
      <c r="R3925" s="560"/>
      <c r="S3925" s="560"/>
      <c r="T3925" s="560"/>
      <c r="U3925" s="560"/>
    </row>
    <row r="3926" spans="1:21">
      <c r="A3926" s="593">
        <f t="shared" si="366"/>
        <v>41438</v>
      </c>
      <c r="B3926" s="594">
        <v>41438.541893692127</v>
      </c>
      <c r="C3926" s="560">
        <f t="shared" si="367"/>
        <v>2013</v>
      </c>
      <c r="D3926" s="560">
        <f t="shared" si="368"/>
        <v>6</v>
      </c>
      <c r="E3926" s="560">
        <f t="shared" si="369"/>
        <v>13</v>
      </c>
      <c r="F3926" s="560">
        <f t="shared" si="370"/>
        <v>13</v>
      </c>
      <c r="G3926" s="595">
        <f t="shared" si="371"/>
        <v>5</v>
      </c>
      <c r="H3926" s="590">
        <f>CHOOSE('Output Sheet'!$B$4,'8760 Data'!J3926,'8760 Data'!K3926,'8760 Data'!L3926,'8760 Data'!M3926,'8760 Data'!N3926,'8760 Data'!O3926,'8760 Data'!P3926,'8760 Data'!Q3926,'8760 Data'!R3926,'8760 Data'!S3926,'8760 Data'!T3926,'8760 Data'!U3926)</f>
        <v>0</v>
      </c>
      <c r="I3926" s="591" t="e">
        <f>H3926/'Output Sheet'!$B$8</f>
        <v>#DIV/0!</v>
      </c>
      <c r="J3926" s="596"/>
      <c r="K3926" s="560"/>
      <c r="L3926" s="560"/>
      <c r="M3926" s="560"/>
      <c r="N3926" s="560"/>
      <c r="O3926" s="560"/>
      <c r="P3926" s="560"/>
      <c r="Q3926" s="560"/>
      <c r="R3926" s="560"/>
      <c r="S3926" s="560"/>
      <c r="T3926" s="560"/>
      <c r="U3926" s="560"/>
    </row>
    <row r="3927" spans="1:21">
      <c r="A3927" s="593">
        <f t="shared" si="366"/>
        <v>41438</v>
      </c>
      <c r="B3927" s="594">
        <v>41438.583560416664</v>
      </c>
      <c r="C3927" s="560">
        <f t="shared" si="367"/>
        <v>2013</v>
      </c>
      <c r="D3927" s="560">
        <f t="shared" si="368"/>
        <v>6</v>
      </c>
      <c r="E3927" s="560">
        <f t="shared" si="369"/>
        <v>13</v>
      </c>
      <c r="F3927" s="560">
        <f t="shared" si="370"/>
        <v>14</v>
      </c>
      <c r="G3927" s="595">
        <f t="shared" si="371"/>
        <v>5</v>
      </c>
      <c r="H3927" s="590">
        <f>CHOOSE('Output Sheet'!$B$4,'8760 Data'!J3927,'8760 Data'!K3927,'8760 Data'!L3927,'8760 Data'!M3927,'8760 Data'!N3927,'8760 Data'!O3927,'8760 Data'!P3927,'8760 Data'!Q3927,'8760 Data'!R3927,'8760 Data'!S3927,'8760 Data'!T3927,'8760 Data'!U3927)</f>
        <v>0</v>
      </c>
      <c r="I3927" s="591" t="e">
        <f>H3927/'Output Sheet'!$B$8</f>
        <v>#DIV/0!</v>
      </c>
      <c r="J3927" s="596"/>
      <c r="K3927" s="560"/>
      <c r="L3927" s="560"/>
      <c r="M3927" s="560"/>
      <c r="N3927" s="560"/>
      <c r="O3927" s="560"/>
      <c r="P3927" s="560"/>
      <c r="Q3927" s="560"/>
      <c r="R3927" s="560"/>
      <c r="S3927" s="560"/>
      <c r="T3927" s="560"/>
      <c r="U3927" s="560"/>
    </row>
    <row r="3928" spans="1:21">
      <c r="A3928" s="593">
        <f t="shared" si="366"/>
        <v>41438</v>
      </c>
      <c r="B3928" s="594">
        <v>41438.625227141201</v>
      </c>
      <c r="C3928" s="560">
        <f t="shared" si="367"/>
        <v>2013</v>
      </c>
      <c r="D3928" s="560">
        <f t="shared" si="368"/>
        <v>6</v>
      </c>
      <c r="E3928" s="560">
        <f t="shared" si="369"/>
        <v>13</v>
      </c>
      <c r="F3928" s="560">
        <f t="shared" si="370"/>
        <v>15</v>
      </c>
      <c r="G3928" s="595">
        <f t="shared" si="371"/>
        <v>5</v>
      </c>
      <c r="H3928" s="590">
        <f>CHOOSE('Output Sheet'!$B$4,'8760 Data'!J3928,'8760 Data'!K3928,'8760 Data'!L3928,'8760 Data'!M3928,'8760 Data'!N3928,'8760 Data'!O3928,'8760 Data'!P3928,'8760 Data'!Q3928,'8760 Data'!R3928,'8760 Data'!S3928,'8760 Data'!T3928,'8760 Data'!U3928)</f>
        <v>0</v>
      </c>
      <c r="I3928" s="591" t="e">
        <f>H3928/'Output Sheet'!$B$8</f>
        <v>#DIV/0!</v>
      </c>
      <c r="J3928" s="596"/>
      <c r="K3928" s="560"/>
      <c r="L3928" s="560"/>
      <c r="M3928" s="560"/>
      <c r="N3928" s="560"/>
      <c r="O3928" s="560"/>
      <c r="P3928" s="560"/>
      <c r="Q3928" s="560"/>
      <c r="R3928" s="560"/>
      <c r="S3928" s="560"/>
      <c r="T3928" s="560"/>
      <c r="U3928" s="560"/>
    </row>
    <row r="3929" spans="1:21">
      <c r="A3929" s="593">
        <f t="shared" si="366"/>
        <v>41438</v>
      </c>
      <c r="B3929" s="594">
        <v>41438.666893865739</v>
      </c>
      <c r="C3929" s="560">
        <f t="shared" si="367"/>
        <v>2013</v>
      </c>
      <c r="D3929" s="560">
        <f t="shared" si="368"/>
        <v>6</v>
      </c>
      <c r="E3929" s="560">
        <f t="shared" si="369"/>
        <v>13</v>
      </c>
      <c r="F3929" s="560">
        <f t="shared" si="370"/>
        <v>16</v>
      </c>
      <c r="G3929" s="595">
        <f t="shared" si="371"/>
        <v>5</v>
      </c>
      <c r="H3929" s="590">
        <f>CHOOSE('Output Sheet'!$B$4,'8760 Data'!J3929,'8760 Data'!K3929,'8760 Data'!L3929,'8760 Data'!M3929,'8760 Data'!N3929,'8760 Data'!O3929,'8760 Data'!P3929,'8760 Data'!Q3929,'8760 Data'!R3929,'8760 Data'!S3929,'8760 Data'!T3929,'8760 Data'!U3929)</f>
        <v>0</v>
      </c>
      <c r="I3929" s="591" t="e">
        <f>H3929/'Output Sheet'!$B$8</f>
        <v>#DIV/0!</v>
      </c>
      <c r="J3929" s="596"/>
      <c r="K3929" s="560"/>
      <c r="L3929" s="560"/>
      <c r="M3929" s="560"/>
      <c r="N3929" s="560"/>
      <c r="O3929" s="560"/>
      <c r="P3929" s="560"/>
      <c r="Q3929" s="560"/>
      <c r="R3929" s="560"/>
      <c r="S3929" s="560"/>
      <c r="T3929" s="560"/>
      <c r="U3929" s="560"/>
    </row>
    <row r="3930" spans="1:21">
      <c r="A3930" s="593">
        <f t="shared" si="366"/>
        <v>41438</v>
      </c>
      <c r="B3930" s="594">
        <v>41438.708560590276</v>
      </c>
      <c r="C3930" s="560">
        <f t="shared" si="367"/>
        <v>2013</v>
      </c>
      <c r="D3930" s="560">
        <f t="shared" si="368"/>
        <v>6</v>
      </c>
      <c r="E3930" s="560">
        <f t="shared" si="369"/>
        <v>13</v>
      </c>
      <c r="F3930" s="560">
        <f t="shared" si="370"/>
        <v>17</v>
      </c>
      <c r="G3930" s="595">
        <f t="shared" si="371"/>
        <v>5</v>
      </c>
      <c r="H3930" s="590">
        <f>CHOOSE('Output Sheet'!$B$4,'8760 Data'!J3930,'8760 Data'!K3930,'8760 Data'!L3930,'8760 Data'!M3930,'8760 Data'!N3930,'8760 Data'!O3930,'8760 Data'!P3930,'8760 Data'!Q3930,'8760 Data'!R3930,'8760 Data'!S3930,'8760 Data'!T3930,'8760 Data'!U3930)</f>
        <v>0</v>
      </c>
      <c r="I3930" s="591" t="e">
        <f>H3930/'Output Sheet'!$B$8</f>
        <v>#DIV/0!</v>
      </c>
      <c r="J3930" s="596"/>
      <c r="K3930" s="560"/>
      <c r="L3930" s="560"/>
      <c r="M3930" s="560"/>
      <c r="N3930" s="560"/>
      <c r="O3930" s="560"/>
      <c r="P3930" s="560"/>
      <c r="Q3930" s="560"/>
      <c r="R3930" s="560"/>
      <c r="S3930" s="560"/>
      <c r="T3930" s="560"/>
      <c r="U3930" s="560"/>
    </row>
    <row r="3931" spans="1:21">
      <c r="A3931" s="593">
        <f t="shared" si="366"/>
        <v>41438</v>
      </c>
      <c r="B3931" s="594">
        <v>41438.750227314813</v>
      </c>
      <c r="C3931" s="560">
        <f t="shared" si="367"/>
        <v>2013</v>
      </c>
      <c r="D3931" s="560">
        <f t="shared" si="368"/>
        <v>6</v>
      </c>
      <c r="E3931" s="560">
        <f t="shared" si="369"/>
        <v>13</v>
      </c>
      <c r="F3931" s="560">
        <f t="shared" si="370"/>
        <v>18</v>
      </c>
      <c r="G3931" s="595">
        <f t="shared" si="371"/>
        <v>5</v>
      </c>
      <c r="H3931" s="590">
        <f>CHOOSE('Output Sheet'!$B$4,'8760 Data'!J3931,'8760 Data'!K3931,'8760 Data'!L3931,'8760 Data'!M3931,'8760 Data'!N3931,'8760 Data'!O3931,'8760 Data'!P3931,'8760 Data'!Q3931,'8760 Data'!R3931,'8760 Data'!S3931,'8760 Data'!T3931,'8760 Data'!U3931)</f>
        <v>0</v>
      </c>
      <c r="I3931" s="591" t="e">
        <f>H3931/'Output Sheet'!$B$8</f>
        <v>#DIV/0!</v>
      </c>
      <c r="J3931" s="596"/>
      <c r="K3931" s="560"/>
      <c r="L3931" s="560"/>
      <c r="M3931" s="560"/>
      <c r="N3931" s="560"/>
      <c r="O3931" s="560"/>
      <c r="P3931" s="560"/>
      <c r="Q3931" s="560"/>
      <c r="R3931" s="560"/>
      <c r="S3931" s="560"/>
      <c r="T3931" s="560"/>
      <c r="U3931" s="560"/>
    </row>
    <row r="3932" spans="1:21">
      <c r="A3932" s="593">
        <f t="shared" si="366"/>
        <v>41438</v>
      </c>
      <c r="B3932" s="594">
        <v>41438.79189403935</v>
      </c>
      <c r="C3932" s="560">
        <f t="shared" si="367"/>
        <v>2013</v>
      </c>
      <c r="D3932" s="560">
        <f t="shared" si="368"/>
        <v>6</v>
      </c>
      <c r="E3932" s="560">
        <f t="shared" si="369"/>
        <v>13</v>
      </c>
      <c r="F3932" s="560">
        <f t="shared" si="370"/>
        <v>19</v>
      </c>
      <c r="G3932" s="595">
        <f t="shared" si="371"/>
        <v>5</v>
      </c>
      <c r="H3932" s="590">
        <f>CHOOSE('Output Sheet'!$B$4,'8760 Data'!J3932,'8760 Data'!K3932,'8760 Data'!L3932,'8760 Data'!M3932,'8760 Data'!N3932,'8760 Data'!O3932,'8760 Data'!P3932,'8760 Data'!Q3932,'8760 Data'!R3932,'8760 Data'!S3932,'8760 Data'!T3932,'8760 Data'!U3932)</f>
        <v>0</v>
      </c>
      <c r="I3932" s="591" t="e">
        <f>H3932/'Output Sheet'!$B$8</f>
        <v>#DIV/0!</v>
      </c>
      <c r="J3932" s="596"/>
      <c r="K3932" s="560"/>
      <c r="L3932" s="560"/>
      <c r="M3932" s="560"/>
      <c r="N3932" s="560"/>
      <c r="O3932" s="560"/>
      <c r="P3932" s="560"/>
      <c r="Q3932" s="560"/>
      <c r="R3932" s="560"/>
      <c r="S3932" s="560"/>
      <c r="T3932" s="560"/>
      <c r="U3932" s="560"/>
    </row>
    <row r="3933" spans="1:21">
      <c r="A3933" s="593">
        <f t="shared" si="366"/>
        <v>41438</v>
      </c>
      <c r="B3933" s="594">
        <v>41438.833560763887</v>
      </c>
      <c r="C3933" s="560">
        <f t="shared" si="367"/>
        <v>2013</v>
      </c>
      <c r="D3933" s="560">
        <f t="shared" si="368"/>
        <v>6</v>
      </c>
      <c r="E3933" s="560">
        <f t="shared" si="369"/>
        <v>13</v>
      </c>
      <c r="F3933" s="560">
        <f t="shared" si="370"/>
        <v>20</v>
      </c>
      <c r="G3933" s="595">
        <f t="shared" si="371"/>
        <v>5</v>
      </c>
      <c r="H3933" s="590">
        <f>CHOOSE('Output Sheet'!$B$4,'8760 Data'!J3933,'8760 Data'!K3933,'8760 Data'!L3933,'8760 Data'!M3933,'8760 Data'!N3933,'8760 Data'!O3933,'8760 Data'!P3933,'8760 Data'!Q3933,'8760 Data'!R3933,'8760 Data'!S3933,'8760 Data'!T3933,'8760 Data'!U3933)</f>
        <v>0</v>
      </c>
      <c r="I3933" s="591" t="e">
        <f>H3933/'Output Sheet'!$B$8</f>
        <v>#DIV/0!</v>
      </c>
      <c r="J3933" s="596"/>
      <c r="K3933" s="560"/>
      <c r="L3933" s="560"/>
      <c r="M3933" s="560"/>
      <c r="N3933" s="560"/>
      <c r="O3933" s="560"/>
      <c r="P3933" s="560"/>
      <c r="Q3933" s="560"/>
      <c r="R3933" s="560"/>
      <c r="S3933" s="560"/>
      <c r="T3933" s="560"/>
      <c r="U3933" s="560"/>
    </row>
    <row r="3934" spans="1:21">
      <c r="A3934" s="593">
        <f t="shared" si="366"/>
        <v>41438</v>
      </c>
      <c r="B3934" s="594">
        <v>41438.875227488425</v>
      </c>
      <c r="C3934" s="560">
        <f t="shared" si="367"/>
        <v>2013</v>
      </c>
      <c r="D3934" s="560">
        <f t="shared" si="368"/>
        <v>6</v>
      </c>
      <c r="E3934" s="560">
        <f t="shared" si="369"/>
        <v>13</v>
      </c>
      <c r="F3934" s="560">
        <f t="shared" si="370"/>
        <v>21</v>
      </c>
      <c r="G3934" s="595">
        <f t="shared" si="371"/>
        <v>5</v>
      </c>
      <c r="H3934" s="590">
        <f>CHOOSE('Output Sheet'!$B$4,'8760 Data'!J3934,'8760 Data'!K3934,'8760 Data'!L3934,'8760 Data'!M3934,'8760 Data'!N3934,'8760 Data'!O3934,'8760 Data'!P3934,'8760 Data'!Q3934,'8760 Data'!R3934,'8760 Data'!S3934,'8760 Data'!T3934,'8760 Data'!U3934)</f>
        <v>0</v>
      </c>
      <c r="I3934" s="591" t="e">
        <f>H3934/'Output Sheet'!$B$8</f>
        <v>#DIV/0!</v>
      </c>
      <c r="J3934" s="596"/>
      <c r="K3934" s="560"/>
      <c r="L3934" s="560"/>
      <c r="M3934" s="560"/>
      <c r="N3934" s="560"/>
      <c r="O3934" s="560"/>
      <c r="P3934" s="560"/>
      <c r="Q3934" s="560"/>
      <c r="R3934" s="560"/>
      <c r="S3934" s="560"/>
      <c r="T3934" s="560"/>
      <c r="U3934" s="560"/>
    </row>
    <row r="3935" spans="1:21">
      <c r="A3935" s="593">
        <f t="shared" si="366"/>
        <v>41438</v>
      </c>
      <c r="B3935" s="594">
        <v>41438.916894212962</v>
      </c>
      <c r="C3935" s="560">
        <f t="shared" si="367"/>
        <v>2013</v>
      </c>
      <c r="D3935" s="560">
        <f t="shared" si="368"/>
        <v>6</v>
      </c>
      <c r="E3935" s="560">
        <f t="shared" si="369"/>
        <v>13</v>
      </c>
      <c r="F3935" s="560">
        <f t="shared" si="370"/>
        <v>22</v>
      </c>
      <c r="G3935" s="595">
        <f t="shared" si="371"/>
        <v>5</v>
      </c>
      <c r="H3935" s="590">
        <f>CHOOSE('Output Sheet'!$B$4,'8760 Data'!J3935,'8760 Data'!K3935,'8760 Data'!L3935,'8760 Data'!M3935,'8760 Data'!N3935,'8760 Data'!O3935,'8760 Data'!P3935,'8760 Data'!Q3935,'8760 Data'!R3935,'8760 Data'!S3935,'8760 Data'!T3935,'8760 Data'!U3935)</f>
        <v>0</v>
      </c>
      <c r="I3935" s="591" t="e">
        <f>H3935/'Output Sheet'!$B$8</f>
        <v>#DIV/0!</v>
      </c>
      <c r="J3935" s="596"/>
      <c r="K3935" s="560"/>
      <c r="L3935" s="560"/>
      <c r="M3935" s="560"/>
      <c r="N3935" s="560"/>
      <c r="O3935" s="560"/>
      <c r="P3935" s="560"/>
      <c r="Q3935" s="560"/>
      <c r="R3935" s="560"/>
      <c r="S3935" s="560"/>
      <c r="T3935" s="560"/>
      <c r="U3935" s="560"/>
    </row>
    <row r="3936" spans="1:21">
      <c r="A3936" s="593">
        <f t="shared" si="366"/>
        <v>41438</v>
      </c>
      <c r="B3936" s="594">
        <v>41438.958560937499</v>
      </c>
      <c r="C3936" s="560">
        <f t="shared" si="367"/>
        <v>2013</v>
      </c>
      <c r="D3936" s="560">
        <f t="shared" si="368"/>
        <v>6</v>
      </c>
      <c r="E3936" s="560">
        <f t="shared" si="369"/>
        <v>13</v>
      </c>
      <c r="F3936" s="560">
        <f t="shared" si="370"/>
        <v>23</v>
      </c>
      <c r="G3936" s="595">
        <f t="shared" si="371"/>
        <v>5</v>
      </c>
      <c r="H3936" s="590">
        <f>CHOOSE('Output Sheet'!$B$4,'8760 Data'!J3936,'8760 Data'!K3936,'8760 Data'!L3936,'8760 Data'!M3936,'8760 Data'!N3936,'8760 Data'!O3936,'8760 Data'!P3936,'8760 Data'!Q3936,'8760 Data'!R3936,'8760 Data'!S3936,'8760 Data'!T3936,'8760 Data'!U3936)</f>
        <v>0</v>
      </c>
      <c r="I3936" s="591" t="e">
        <f>H3936/'Output Sheet'!$B$8</f>
        <v>#DIV/0!</v>
      </c>
      <c r="J3936" s="596"/>
      <c r="K3936" s="560"/>
      <c r="L3936" s="560"/>
      <c r="M3936" s="560"/>
      <c r="N3936" s="560"/>
      <c r="O3936" s="560"/>
      <c r="P3936" s="560"/>
      <c r="Q3936" s="560"/>
      <c r="R3936" s="560"/>
      <c r="S3936" s="560"/>
      <c r="T3936" s="560"/>
      <c r="U3936" s="560"/>
    </row>
    <row r="3937" spans="1:21">
      <c r="A3937" s="593">
        <f t="shared" si="366"/>
        <v>41439</v>
      </c>
      <c r="B3937" s="594">
        <v>41439.000227662036</v>
      </c>
      <c r="C3937" s="560">
        <f t="shared" si="367"/>
        <v>2013</v>
      </c>
      <c r="D3937" s="560">
        <f t="shared" si="368"/>
        <v>6</v>
      </c>
      <c r="E3937" s="560">
        <f t="shared" si="369"/>
        <v>14</v>
      </c>
      <c r="F3937" s="560">
        <f t="shared" si="370"/>
        <v>24</v>
      </c>
      <c r="G3937" s="595">
        <f t="shared" si="371"/>
        <v>6</v>
      </c>
      <c r="H3937" s="590">
        <f>CHOOSE('Output Sheet'!$B$4,'8760 Data'!J3937,'8760 Data'!K3937,'8760 Data'!L3937,'8760 Data'!M3937,'8760 Data'!N3937,'8760 Data'!O3937,'8760 Data'!P3937,'8760 Data'!Q3937,'8760 Data'!R3937,'8760 Data'!S3937,'8760 Data'!T3937,'8760 Data'!U3937)</f>
        <v>0</v>
      </c>
      <c r="I3937" s="591" t="e">
        <f>H3937/'Output Sheet'!$B$8</f>
        <v>#DIV/0!</v>
      </c>
      <c r="J3937" s="596"/>
      <c r="K3937" s="560"/>
      <c r="L3937" s="560"/>
      <c r="M3937" s="560"/>
      <c r="N3937" s="560"/>
      <c r="O3937" s="560"/>
      <c r="P3937" s="560"/>
      <c r="Q3937" s="560"/>
      <c r="R3937" s="560"/>
      <c r="S3937" s="560"/>
      <c r="T3937" s="560"/>
      <c r="U3937" s="560"/>
    </row>
    <row r="3938" spans="1:21">
      <c r="A3938" s="593">
        <f t="shared" si="366"/>
        <v>41439</v>
      </c>
      <c r="B3938" s="594">
        <v>41439.041894386573</v>
      </c>
      <c r="C3938" s="560">
        <f t="shared" si="367"/>
        <v>2013</v>
      </c>
      <c r="D3938" s="560">
        <f t="shared" si="368"/>
        <v>6</v>
      </c>
      <c r="E3938" s="560">
        <f t="shared" si="369"/>
        <v>14</v>
      </c>
      <c r="F3938" s="560">
        <f t="shared" si="370"/>
        <v>1</v>
      </c>
      <c r="G3938" s="595">
        <f t="shared" si="371"/>
        <v>6</v>
      </c>
      <c r="H3938" s="590">
        <f>CHOOSE('Output Sheet'!$B$4,'8760 Data'!J3938,'8760 Data'!K3938,'8760 Data'!L3938,'8760 Data'!M3938,'8760 Data'!N3938,'8760 Data'!O3938,'8760 Data'!P3938,'8760 Data'!Q3938,'8760 Data'!R3938,'8760 Data'!S3938,'8760 Data'!T3938,'8760 Data'!U3938)</f>
        <v>0</v>
      </c>
      <c r="I3938" s="591" t="e">
        <f>H3938/'Output Sheet'!$B$8</f>
        <v>#DIV/0!</v>
      </c>
      <c r="J3938" s="596"/>
      <c r="K3938" s="560"/>
      <c r="L3938" s="560"/>
      <c r="M3938" s="560"/>
      <c r="N3938" s="560"/>
      <c r="O3938" s="560"/>
      <c r="P3938" s="560"/>
      <c r="Q3938" s="560"/>
      <c r="R3938" s="560"/>
      <c r="S3938" s="560"/>
      <c r="T3938" s="560"/>
      <c r="U3938" s="560"/>
    </row>
    <row r="3939" spans="1:21">
      <c r="A3939" s="593">
        <f t="shared" si="366"/>
        <v>41439</v>
      </c>
      <c r="B3939" s="594">
        <v>41439.083561111111</v>
      </c>
      <c r="C3939" s="560">
        <f t="shared" si="367"/>
        <v>2013</v>
      </c>
      <c r="D3939" s="560">
        <f t="shared" si="368"/>
        <v>6</v>
      </c>
      <c r="E3939" s="560">
        <f t="shared" si="369"/>
        <v>14</v>
      </c>
      <c r="F3939" s="560">
        <f t="shared" si="370"/>
        <v>2</v>
      </c>
      <c r="G3939" s="595">
        <f t="shared" si="371"/>
        <v>6</v>
      </c>
      <c r="H3939" s="590">
        <f>CHOOSE('Output Sheet'!$B$4,'8760 Data'!J3939,'8760 Data'!K3939,'8760 Data'!L3939,'8760 Data'!M3939,'8760 Data'!N3939,'8760 Data'!O3939,'8760 Data'!P3939,'8760 Data'!Q3939,'8760 Data'!R3939,'8760 Data'!S3939,'8760 Data'!T3939,'8760 Data'!U3939)</f>
        <v>0</v>
      </c>
      <c r="I3939" s="591" t="e">
        <f>H3939/'Output Sheet'!$B$8</f>
        <v>#DIV/0!</v>
      </c>
      <c r="J3939" s="596"/>
      <c r="K3939" s="560"/>
      <c r="L3939" s="560"/>
      <c r="M3939" s="560"/>
      <c r="N3939" s="560"/>
      <c r="O3939" s="560"/>
      <c r="P3939" s="560"/>
      <c r="Q3939" s="560"/>
      <c r="R3939" s="560"/>
      <c r="S3939" s="560"/>
      <c r="T3939" s="560"/>
      <c r="U3939" s="560"/>
    </row>
    <row r="3940" spans="1:21">
      <c r="A3940" s="593">
        <f t="shared" si="366"/>
        <v>41439</v>
      </c>
      <c r="B3940" s="594">
        <v>41439.125227835648</v>
      </c>
      <c r="C3940" s="560">
        <f t="shared" si="367"/>
        <v>2013</v>
      </c>
      <c r="D3940" s="560">
        <f t="shared" si="368"/>
        <v>6</v>
      </c>
      <c r="E3940" s="560">
        <f t="shared" si="369"/>
        <v>14</v>
      </c>
      <c r="F3940" s="560">
        <f t="shared" si="370"/>
        <v>3</v>
      </c>
      <c r="G3940" s="595">
        <f t="shared" si="371"/>
        <v>6</v>
      </c>
      <c r="H3940" s="590">
        <f>CHOOSE('Output Sheet'!$B$4,'8760 Data'!J3940,'8760 Data'!K3940,'8760 Data'!L3940,'8760 Data'!M3940,'8760 Data'!N3940,'8760 Data'!O3940,'8760 Data'!P3940,'8760 Data'!Q3940,'8760 Data'!R3940,'8760 Data'!S3940,'8760 Data'!T3940,'8760 Data'!U3940)</f>
        <v>0</v>
      </c>
      <c r="I3940" s="591" t="e">
        <f>H3940/'Output Sheet'!$B$8</f>
        <v>#DIV/0!</v>
      </c>
      <c r="J3940" s="596"/>
      <c r="K3940" s="560"/>
      <c r="L3940" s="560"/>
      <c r="M3940" s="560"/>
      <c r="N3940" s="560"/>
      <c r="O3940" s="560"/>
      <c r="P3940" s="560"/>
      <c r="Q3940" s="560"/>
      <c r="R3940" s="560"/>
      <c r="S3940" s="560"/>
      <c r="T3940" s="560"/>
      <c r="U3940" s="560"/>
    </row>
    <row r="3941" spans="1:21">
      <c r="A3941" s="593">
        <f t="shared" si="366"/>
        <v>41439</v>
      </c>
      <c r="B3941" s="594">
        <v>41439.166894560185</v>
      </c>
      <c r="C3941" s="560">
        <f t="shared" si="367"/>
        <v>2013</v>
      </c>
      <c r="D3941" s="560">
        <f t="shared" si="368"/>
        <v>6</v>
      </c>
      <c r="E3941" s="560">
        <f t="shared" si="369"/>
        <v>14</v>
      </c>
      <c r="F3941" s="560">
        <f t="shared" si="370"/>
        <v>4</v>
      </c>
      <c r="G3941" s="595">
        <f t="shared" si="371"/>
        <v>6</v>
      </c>
      <c r="H3941" s="590">
        <f>CHOOSE('Output Sheet'!$B$4,'8760 Data'!J3941,'8760 Data'!K3941,'8760 Data'!L3941,'8760 Data'!M3941,'8760 Data'!N3941,'8760 Data'!O3941,'8760 Data'!P3941,'8760 Data'!Q3941,'8760 Data'!R3941,'8760 Data'!S3941,'8760 Data'!T3941,'8760 Data'!U3941)</f>
        <v>0</v>
      </c>
      <c r="I3941" s="591" t="e">
        <f>H3941/'Output Sheet'!$B$8</f>
        <v>#DIV/0!</v>
      </c>
      <c r="J3941" s="596"/>
      <c r="K3941" s="560"/>
      <c r="L3941" s="560"/>
      <c r="M3941" s="560"/>
      <c r="N3941" s="560"/>
      <c r="O3941" s="560"/>
      <c r="P3941" s="560"/>
      <c r="Q3941" s="560"/>
      <c r="R3941" s="560"/>
      <c r="S3941" s="560"/>
      <c r="T3941" s="560"/>
      <c r="U3941" s="560"/>
    </row>
    <row r="3942" spans="1:21">
      <c r="A3942" s="593">
        <f t="shared" si="366"/>
        <v>41439</v>
      </c>
      <c r="B3942" s="594">
        <v>41439.208561284722</v>
      </c>
      <c r="C3942" s="560">
        <f t="shared" si="367"/>
        <v>2013</v>
      </c>
      <c r="D3942" s="560">
        <f t="shared" si="368"/>
        <v>6</v>
      </c>
      <c r="E3942" s="560">
        <f t="shared" si="369"/>
        <v>14</v>
      </c>
      <c r="F3942" s="560">
        <f t="shared" si="370"/>
        <v>5</v>
      </c>
      <c r="G3942" s="595">
        <f t="shared" si="371"/>
        <v>6</v>
      </c>
      <c r="H3942" s="590">
        <f>CHOOSE('Output Sheet'!$B$4,'8760 Data'!J3942,'8760 Data'!K3942,'8760 Data'!L3942,'8760 Data'!M3942,'8760 Data'!N3942,'8760 Data'!O3942,'8760 Data'!P3942,'8760 Data'!Q3942,'8760 Data'!R3942,'8760 Data'!S3942,'8760 Data'!T3942,'8760 Data'!U3942)</f>
        <v>0</v>
      </c>
      <c r="I3942" s="591" t="e">
        <f>H3942/'Output Sheet'!$B$8</f>
        <v>#DIV/0!</v>
      </c>
      <c r="J3942" s="596"/>
      <c r="K3942" s="560"/>
      <c r="L3942" s="560"/>
      <c r="M3942" s="560"/>
      <c r="N3942" s="560"/>
      <c r="O3942" s="560"/>
      <c r="P3942" s="560"/>
      <c r="Q3942" s="560"/>
      <c r="R3942" s="560"/>
      <c r="S3942" s="560"/>
      <c r="T3942" s="560"/>
      <c r="U3942" s="560"/>
    </row>
    <row r="3943" spans="1:21">
      <c r="A3943" s="593">
        <f t="shared" si="366"/>
        <v>41439</v>
      </c>
      <c r="B3943" s="594">
        <v>41439.250228009259</v>
      </c>
      <c r="C3943" s="560">
        <f t="shared" si="367"/>
        <v>2013</v>
      </c>
      <c r="D3943" s="560">
        <f t="shared" si="368"/>
        <v>6</v>
      </c>
      <c r="E3943" s="560">
        <f t="shared" si="369"/>
        <v>14</v>
      </c>
      <c r="F3943" s="560">
        <f t="shared" si="370"/>
        <v>6</v>
      </c>
      <c r="G3943" s="595">
        <f t="shared" si="371"/>
        <v>6</v>
      </c>
      <c r="H3943" s="590">
        <f>CHOOSE('Output Sheet'!$B$4,'8760 Data'!J3943,'8760 Data'!K3943,'8760 Data'!L3943,'8760 Data'!M3943,'8760 Data'!N3943,'8760 Data'!O3943,'8760 Data'!P3943,'8760 Data'!Q3943,'8760 Data'!R3943,'8760 Data'!S3943,'8760 Data'!T3943,'8760 Data'!U3943)</f>
        <v>0</v>
      </c>
      <c r="I3943" s="591" t="e">
        <f>H3943/'Output Sheet'!$B$8</f>
        <v>#DIV/0!</v>
      </c>
      <c r="J3943" s="596"/>
      <c r="K3943" s="560"/>
      <c r="L3943" s="560"/>
      <c r="M3943" s="560"/>
      <c r="N3943" s="560"/>
      <c r="O3943" s="560"/>
      <c r="P3943" s="560"/>
      <c r="Q3943" s="560"/>
      <c r="R3943" s="560"/>
      <c r="S3943" s="560"/>
      <c r="T3943" s="560"/>
      <c r="U3943" s="560"/>
    </row>
    <row r="3944" spans="1:21">
      <c r="A3944" s="593">
        <f t="shared" si="366"/>
        <v>41439</v>
      </c>
      <c r="B3944" s="594">
        <v>41439.291894733797</v>
      </c>
      <c r="C3944" s="560">
        <f t="shared" si="367"/>
        <v>2013</v>
      </c>
      <c r="D3944" s="560">
        <f t="shared" si="368"/>
        <v>6</v>
      </c>
      <c r="E3944" s="560">
        <f t="shared" si="369"/>
        <v>14</v>
      </c>
      <c r="F3944" s="560">
        <f t="shared" si="370"/>
        <v>7</v>
      </c>
      <c r="G3944" s="595">
        <f t="shared" si="371"/>
        <v>6</v>
      </c>
      <c r="H3944" s="590">
        <f>CHOOSE('Output Sheet'!$B$4,'8760 Data'!J3944,'8760 Data'!K3944,'8760 Data'!L3944,'8760 Data'!M3944,'8760 Data'!N3944,'8760 Data'!O3944,'8760 Data'!P3944,'8760 Data'!Q3944,'8760 Data'!R3944,'8760 Data'!S3944,'8760 Data'!T3944,'8760 Data'!U3944)</f>
        <v>0</v>
      </c>
      <c r="I3944" s="591" t="e">
        <f>H3944/'Output Sheet'!$B$8</f>
        <v>#DIV/0!</v>
      </c>
      <c r="J3944" s="596"/>
      <c r="K3944" s="560"/>
      <c r="L3944" s="560"/>
      <c r="M3944" s="560"/>
      <c r="N3944" s="560"/>
      <c r="O3944" s="560"/>
      <c r="P3944" s="560"/>
      <c r="Q3944" s="560"/>
      <c r="R3944" s="560"/>
      <c r="S3944" s="560"/>
      <c r="T3944" s="560"/>
      <c r="U3944" s="560"/>
    </row>
    <row r="3945" spans="1:21">
      <c r="A3945" s="593">
        <f t="shared" si="366"/>
        <v>41439</v>
      </c>
      <c r="B3945" s="594">
        <v>41439.333561458334</v>
      </c>
      <c r="C3945" s="560">
        <f t="shared" si="367"/>
        <v>2013</v>
      </c>
      <c r="D3945" s="560">
        <f t="shared" si="368"/>
        <v>6</v>
      </c>
      <c r="E3945" s="560">
        <f t="shared" si="369"/>
        <v>14</v>
      </c>
      <c r="F3945" s="560">
        <f t="shared" si="370"/>
        <v>8</v>
      </c>
      <c r="G3945" s="595">
        <f t="shared" si="371"/>
        <v>6</v>
      </c>
      <c r="H3945" s="590">
        <f>CHOOSE('Output Sheet'!$B$4,'8760 Data'!J3945,'8760 Data'!K3945,'8760 Data'!L3945,'8760 Data'!M3945,'8760 Data'!N3945,'8760 Data'!O3945,'8760 Data'!P3945,'8760 Data'!Q3945,'8760 Data'!R3945,'8760 Data'!S3945,'8760 Data'!T3945,'8760 Data'!U3945)</f>
        <v>0</v>
      </c>
      <c r="I3945" s="591" t="e">
        <f>H3945/'Output Sheet'!$B$8</f>
        <v>#DIV/0!</v>
      </c>
      <c r="J3945" s="596"/>
      <c r="K3945" s="560"/>
      <c r="L3945" s="560"/>
      <c r="M3945" s="560"/>
      <c r="N3945" s="560"/>
      <c r="O3945" s="560"/>
      <c r="P3945" s="560"/>
      <c r="Q3945" s="560"/>
      <c r="R3945" s="560"/>
      <c r="S3945" s="560"/>
      <c r="T3945" s="560"/>
      <c r="U3945" s="560"/>
    </row>
    <row r="3946" spans="1:21">
      <c r="A3946" s="593">
        <f t="shared" si="366"/>
        <v>41439</v>
      </c>
      <c r="B3946" s="594">
        <v>41439.375228182871</v>
      </c>
      <c r="C3946" s="560">
        <f t="shared" si="367"/>
        <v>2013</v>
      </c>
      <c r="D3946" s="560">
        <f t="shared" si="368"/>
        <v>6</v>
      </c>
      <c r="E3946" s="560">
        <f t="shared" si="369"/>
        <v>14</v>
      </c>
      <c r="F3946" s="560">
        <f t="shared" si="370"/>
        <v>9</v>
      </c>
      <c r="G3946" s="595">
        <f t="shared" si="371"/>
        <v>6</v>
      </c>
      <c r="H3946" s="590">
        <f>CHOOSE('Output Sheet'!$B$4,'8760 Data'!J3946,'8760 Data'!K3946,'8760 Data'!L3946,'8760 Data'!M3946,'8760 Data'!N3946,'8760 Data'!O3946,'8760 Data'!P3946,'8760 Data'!Q3946,'8760 Data'!R3946,'8760 Data'!S3946,'8760 Data'!T3946,'8760 Data'!U3946)</f>
        <v>0</v>
      </c>
      <c r="I3946" s="591" t="e">
        <f>H3946/'Output Sheet'!$B$8</f>
        <v>#DIV/0!</v>
      </c>
      <c r="J3946" s="596"/>
      <c r="K3946" s="560"/>
      <c r="L3946" s="560"/>
      <c r="M3946" s="560"/>
      <c r="N3946" s="560"/>
      <c r="O3946" s="560"/>
      <c r="P3946" s="560"/>
      <c r="Q3946" s="560"/>
      <c r="R3946" s="560"/>
      <c r="S3946" s="560"/>
      <c r="T3946" s="560"/>
      <c r="U3946" s="560"/>
    </row>
    <row r="3947" spans="1:21">
      <c r="A3947" s="593">
        <f t="shared" si="366"/>
        <v>41439</v>
      </c>
      <c r="B3947" s="594">
        <v>41439.416894907408</v>
      </c>
      <c r="C3947" s="560">
        <f t="shared" si="367"/>
        <v>2013</v>
      </c>
      <c r="D3947" s="560">
        <f t="shared" si="368"/>
        <v>6</v>
      </c>
      <c r="E3947" s="560">
        <f t="shared" si="369"/>
        <v>14</v>
      </c>
      <c r="F3947" s="560">
        <f t="shared" si="370"/>
        <v>10</v>
      </c>
      <c r="G3947" s="595">
        <f t="shared" si="371"/>
        <v>6</v>
      </c>
      <c r="H3947" s="590">
        <f>CHOOSE('Output Sheet'!$B$4,'8760 Data'!J3947,'8760 Data'!K3947,'8760 Data'!L3947,'8760 Data'!M3947,'8760 Data'!N3947,'8760 Data'!O3947,'8760 Data'!P3947,'8760 Data'!Q3947,'8760 Data'!R3947,'8760 Data'!S3947,'8760 Data'!T3947,'8760 Data'!U3947)</f>
        <v>0</v>
      </c>
      <c r="I3947" s="591" t="e">
        <f>H3947/'Output Sheet'!$B$8</f>
        <v>#DIV/0!</v>
      </c>
      <c r="J3947" s="596"/>
      <c r="K3947" s="560"/>
      <c r="L3947" s="560"/>
      <c r="M3947" s="560"/>
      <c r="N3947" s="560"/>
      <c r="O3947" s="560"/>
      <c r="P3947" s="560"/>
      <c r="Q3947" s="560"/>
      <c r="R3947" s="560"/>
      <c r="S3947" s="560"/>
      <c r="T3947" s="560"/>
      <c r="U3947" s="560"/>
    </row>
    <row r="3948" spans="1:21">
      <c r="A3948" s="593">
        <f t="shared" si="366"/>
        <v>41439</v>
      </c>
      <c r="B3948" s="594">
        <v>41439.458561631945</v>
      </c>
      <c r="C3948" s="560">
        <f t="shared" si="367"/>
        <v>2013</v>
      </c>
      <c r="D3948" s="560">
        <f t="shared" si="368"/>
        <v>6</v>
      </c>
      <c r="E3948" s="560">
        <f t="shared" si="369"/>
        <v>14</v>
      </c>
      <c r="F3948" s="560">
        <f t="shared" si="370"/>
        <v>11</v>
      </c>
      <c r="G3948" s="595">
        <f t="shared" si="371"/>
        <v>6</v>
      </c>
      <c r="H3948" s="590">
        <f>CHOOSE('Output Sheet'!$B$4,'8760 Data'!J3948,'8760 Data'!K3948,'8760 Data'!L3948,'8760 Data'!M3948,'8760 Data'!N3948,'8760 Data'!O3948,'8760 Data'!P3948,'8760 Data'!Q3948,'8760 Data'!R3948,'8760 Data'!S3948,'8760 Data'!T3948,'8760 Data'!U3948)</f>
        <v>0</v>
      </c>
      <c r="I3948" s="591" t="e">
        <f>H3948/'Output Sheet'!$B$8</f>
        <v>#DIV/0!</v>
      </c>
      <c r="J3948" s="596"/>
      <c r="K3948" s="560"/>
      <c r="L3948" s="560"/>
      <c r="M3948" s="560"/>
      <c r="N3948" s="560"/>
      <c r="O3948" s="560"/>
      <c r="P3948" s="560"/>
      <c r="Q3948" s="560"/>
      <c r="R3948" s="560"/>
      <c r="S3948" s="560"/>
      <c r="T3948" s="560"/>
      <c r="U3948" s="560"/>
    </row>
    <row r="3949" spans="1:21">
      <c r="A3949" s="593">
        <f t="shared" si="366"/>
        <v>41439</v>
      </c>
      <c r="B3949" s="594">
        <v>41439.500228356483</v>
      </c>
      <c r="C3949" s="560">
        <f t="shared" si="367"/>
        <v>2013</v>
      </c>
      <c r="D3949" s="560">
        <f t="shared" si="368"/>
        <v>6</v>
      </c>
      <c r="E3949" s="560">
        <f t="shared" si="369"/>
        <v>14</v>
      </c>
      <c r="F3949" s="560">
        <f t="shared" si="370"/>
        <v>12</v>
      </c>
      <c r="G3949" s="595">
        <f t="shared" si="371"/>
        <v>6</v>
      </c>
      <c r="H3949" s="590">
        <f>CHOOSE('Output Sheet'!$B$4,'8760 Data'!J3949,'8760 Data'!K3949,'8760 Data'!L3949,'8760 Data'!M3949,'8760 Data'!N3949,'8760 Data'!O3949,'8760 Data'!P3949,'8760 Data'!Q3949,'8760 Data'!R3949,'8760 Data'!S3949,'8760 Data'!T3949,'8760 Data'!U3949)</f>
        <v>0</v>
      </c>
      <c r="I3949" s="591" t="e">
        <f>H3949/'Output Sheet'!$B$8</f>
        <v>#DIV/0!</v>
      </c>
      <c r="J3949" s="596"/>
      <c r="K3949" s="560"/>
      <c r="L3949" s="560"/>
      <c r="M3949" s="560"/>
      <c r="N3949" s="560"/>
      <c r="O3949" s="560"/>
      <c r="P3949" s="560"/>
      <c r="Q3949" s="560"/>
      <c r="R3949" s="560"/>
      <c r="S3949" s="560"/>
      <c r="T3949" s="560"/>
      <c r="U3949" s="560"/>
    </row>
    <row r="3950" spans="1:21">
      <c r="A3950" s="593">
        <f t="shared" si="366"/>
        <v>41439</v>
      </c>
      <c r="B3950" s="594">
        <v>41439.54189508102</v>
      </c>
      <c r="C3950" s="560">
        <f t="shared" si="367"/>
        <v>2013</v>
      </c>
      <c r="D3950" s="560">
        <f t="shared" si="368"/>
        <v>6</v>
      </c>
      <c r="E3950" s="560">
        <f t="shared" si="369"/>
        <v>14</v>
      </c>
      <c r="F3950" s="560">
        <f t="shared" si="370"/>
        <v>13</v>
      </c>
      <c r="G3950" s="595">
        <f t="shared" si="371"/>
        <v>6</v>
      </c>
      <c r="H3950" s="590">
        <f>CHOOSE('Output Sheet'!$B$4,'8760 Data'!J3950,'8760 Data'!K3950,'8760 Data'!L3950,'8760 Data'!M3950,'8760 Data'!N3950,'8760 Data'!O3950,'8760 Data'!P3950,'8760 Data'!Q3950,'8760 Data'!R3950,'8760 Data'!S3950,'8760 Data'!T3950,'8760 Data'!U3950)</f>
        <v>0</v>
      </c>
      <c r="I3950" s="591" t="e">
        <f>H3950/'Output Sheet'!$B$8</f>
        <v>#DIV/0!</v>
      </c>
      <c r="J3950" s="596"/>
      <c r="K3950" s="560"/>
      <c r="L3950" s="560"/>
      <c r="M3950" s="560"/>
      <c r="N3950" s="560"/>
      <c r="O3950" s="560"/>
      <c r="P3950" s="560"/>
      <c r="Q3950" s="560"/>
      <c r="R3950" s="560"/>
      <c r="S3950" s="560"/>
      <c r="T3950" s="560"/>
      <c r="U3950" s="560"/>
    </row>
    <row r="3951" spans="1:21">
      <c r="A3951" s="593">
        <f t="shared" si="366"/>
        <v>41439</v>
      </c>
      <c r="B3951" s="594">
        <v>41439.583561805557</v>
      </c>
      <c r="C3951" s="560">
        <f t="shared" si="367"/>
        <v>2013</v>
      </c>
      <c r="D3951" s="560">
        <f t="shared" si="368"/>
        <v>6</v>
      </c>
      <c r="E3951" s="560">
        <f t="shared" si="369"/>
        <v>14</v>
      </c>
      <c r="F3951" s="560">
        <f t="shared" si="370"/>
        <v>14</v>
      </c>
      <c r="G3951" s="595">
        <f t="shared" si="371"/>
        <v>6</v>
      </c>
      <c r="H3951" s="590">
        <f>CHOOSE('Output Sheet'!$B$4,'8760 Data'!J3951,'8760 Data'!K3951,'8760 Data'!L3951,'8760 Data'!M3951,'8760 Data'!N3951,'8760 Data'!O3951,'8760 Data'!P3951,'8760 Data'!Q3951,'8760 Data'!R3951,'8760 Data'!S3951,'8760 Data'!T3951,'8760 Data'!U3951)</f>
        <v>0</v>
      </c>
      <c r="I3951" s="591" t="e">
        <f>H3951/'Output Sheet'!$B$8</f>
        <v>#DIV/0!</v>
      </c>
      <c r="J3951" s="596"/>
      <c r="K3951" s="560"/>
      <c r="L3951" s="560"/>
      <c r="M3951" s="560"/>
      <c r="N3951" s="560"/>
      <c r="O3951" s="560"/>
      <c r="P3951" s="560"/>
      <c r="Q3951" s="560"/>
      <c r="R3951" s="560"/>
      <c r="S3951" s="560"/>
      <c r="T3951" s="560"/>
      <c r="U3951" s="560"/>
    </row>
    <row r="3952" spans="1:21">
      <c r="A3952" s="593">
        <f t="shared" si="366"/>
        <v>41439</v>
      </c>
      <c r="B3952" s="594">
        <v>41439.625228530094</v>
      </c>
      <c r="C3952" s="560">
        <f t="shared" si="367"/>
        <v>2013</v>
      </c>
      <c r="D3952" s="560">
        <f t="shared" si="368"/>
        <v>6</v>
      </c>
      <c r="E3952" s="560">
        <f t="shared" si="369"/>
        <v>14</v>
      </c>
      <c r="F3952" s="560">
        <f t="shared" si="370"/>
        <v>15</v>
      </c>
      <c r="G3952" s="595">
        <f t="shared" si="371"/>
        <v>6</v>
      </c>
      <c r="H3952" s="590">
        <f>CHOOSE('Output Sheet'!$B$4,'8760 Data'!J3952,'8760 Data'!K3952,'8760 Data'!L3952,'8760 Data'!M3952,'8760 Data'!N3952,'8760 Data'!O3952,'8760 Data'!P3952,'8760 Data'!Q3952,'8760 Data'!R3952,'8760 Data'!S3952,'8760 Data'!T3952,'8760 Data'!U3952)</f>
        <v>0</v>
      </c>
      <c r="I3952" s="591" t="e">
        <f>H3952/'Output Sheet'!$B$8</f>
        <v>#DIV/0!</v>
      </c>
      <c r="J3952" s="596"/>
      <c r="K3952" s="560"/>
      <c r="L3952" s="560"/>
      <c r="M3952" s="560"/>
      <c r="N3952" s="560"/>
      <c r="O3952" s="560"/>
      <c r="P3952" s="560"/>
      <c r="Q3952" s="560"/>
      <c r="R3952" s="560"/>
      <c r="S3952" s="560"/>
      <c r="T3952" s="560"/>
      <c r="U3952" s="560"/>
    </row>
    <row r="3953" spans="1:21">
      <c r="A3953" s="593">
        <f t="shared" si="366"/>
        <v>41439</v>
      </c>
      <c r="B3953" s="594">
        <v>41439.666895254632</v>
      </c>
      <c r="C3953" s="560">
        <f t="shared" si="367"/>
        <v>2013</v>
      </c>
      <c r="D3953" s="560">
        <f t="shared" si="368"/>
        <v>6</v>
      </c>
      <c r="E3953" s="560">
        <f t="shared" si="369"/>
        <v>14</v>
      </c>
      <c r="F3953" s="560">
        <f t="shared" si="370"/>
        <v>16</v>
      </c>
      <c r="G3953" s="595">
        <f t="shared" si="371"/>
        <v>6</v>
      </c>
      <c r="H3953" s="590">
        <f>CHOOSE('Output Sheet'!$B$4,'8760 Data'!J3953,'8760 Data'!K3953,'8760 Data'!L3953,'8760 Data'!M3953,'8760 Data'!N3953,'8760 Data'!O3953,'8760 Data'!P3953,'8760 Data'!Q3953,'8760 Data'!R3953,'8760 Data'!S3953,'8760 Data'!T3953,'8760 Data'!U3953)</f>
        <v>0</v>
      </c>
      <c r="I3953" s="591" t="e">
        <f>H3953/'Output Sheet'!$B$8</f>
        <v>#DIV/0!</v>
      </c>
      <c r="J3953" s="596"/>
      <c r="K3953" s="560"/>
      <c r="L3953" s="560"/>
      <c r="M3953" s="560"/>
      <c r="N3953" s="560"/>
      <c r="O3953" s="560"/>
      <c r="P3953" s="560"/>
      <c r="Q3953" s="560"/>
      <c r="R3953" s="560"/>
      <c r="S3953" s="560"/>
      <c r="T3953" s="560"/>
      <c r="U3953" s="560"/>
    </row>
    <row r="3954" spans="1:21">
      <c r="A3954" s="593">
        <f t="shared" si="366"/>
        <v>41439</v>
      </c>
      <c r="B3954" s="594">
        <v>41439.708561979169</v>
      </c>
      <c r="C3954" s="560">
        <f t="shared" si="367"/>
        <v>2013</v>
      </c>
      <c r="D3954" s="560">
        <f t="shared" si="368"/>
        <v>6</v>
      </c>
      <c r="E3954" s="560">
        <f t="shared" si="369"/>
        <v>14</v>
      </c>
      <c r="F3954" s="560">
        <f t="shared" si="370"/>
        <v>17</v>
      </c>
      <c r="G3954" s="595">
        <f t="shared" si="371"/>
        <v>6</v>
      </c>
      <c r="H3954" s="590">
        <f>CHOOSE('Output Sheet'!$B$4,'8760 Data'!J3954,'8760 Data'!K3954,'8760 Data'!L3954,'8760 Data'!M3954,'8760 Data'!N3954,'8760 Data'!O3954,'8760 Data'!P3954,'8760 Data'!Q3954,'8760 Data'!R3954,'8760 Data'!S3954,'8760 Data'!T3954,'8760 Data'!U3954)</f>
        <v>0</v>
      </c>
      <c r="I3954" s="591" t="e">
        <f>H3954/'Output Sheet'!$B$8</f>
        <v>#DIV/0!</v>
      </c>
      <c r="J3954" s="596"/>
      <c r="K3954" s="560"/>
      <c r="L3954" s="560"/>
      <c r="M3954" s="560"/>
      <c r="N3954" s="560"/>
      <c r="O3954" s="560"/>
      <c r="P3954" s="560"/>
      <c r="Q3954" s="560"/>
      <c r="R3954" s="560"/>
      <c r="S3954" s="560"/>
      <c r="T3954" s="560"/>
      <c r="U3954" s="560"/>
    </row>
    <row r="3955" spans="1:21">
      <c r="A3955" s="593">
        <f t="shared" si="366"/>
        <v>41439</v>
      </c>
      <c r="B3955" s="594">
        <v>41439.750228703706</v>
      </c>
      <c r="C3955" s="560">
        <f t="shared" si="367"/>
        <v>2013</v>
      </c>
      <c r="D3955" s="560">
        <f t="shared" si="368"/>
        <v>6</v>
      </c>
      <c r="E3955" s="560">
        <f t="shared" si="369"/>
        <v>14</v>
      </c>
      <c r="F3955" s="560">
        <f t="shared" si="370"/>
        <v>18</v>
      </c>
      <c r="G3955" s="595">
        <f t="shared" si="371"/>
        <v>6</v>
      </c>
      <c r="H3955" s="590">
        <f>CHOOSE('Output Sheet'!$B$4,'8760 Data'!J3955,'8760 Data'!K3955,'8760 Data'!L3955,'8760 Data'!M3955,'8760 Data'!N3955,'8760 Data'!O3955,'8760 Data'!P3955,'8760 Data'!Q3955,'8760 Data'!R3955,'8760 Data'!S3955,'8760 Data'!T3955,'8760 Data'!U3955)</f>
        <v>0</v>
      </c>
      <c r="I3955" s="591" t="e">
        <f>H3955/'Output Sheet'!$B$8</f>
        <v>#DIV/0!</v>
      </c>
      <c r="J3955" s="596"/>
      <c r="K3955" s="560"/>
      <c r="L3955" s="560"/>
      <c r="M3955" s="560"/>
      <c r="N3955" s="560"/>
      <c r="O3955" s="560"/>
      <c r="P3955" s="560"/>
      <c r="Q3955" s="560"/>
      <c r="R3955" s="560"/>
      <c r="S3955" s="560"/>
      <c r="T3955" s="560"/>
      <c r="U3955" s="560"/>
    </row>
    <row r="3956" spans="1:21">
      <c r="A3956" s="593">
        <f t="shared" si="366"/>
        <v>41439</v>
      </c>
      <c r="B3956" s="594">
        <v>41439.791895428243</v>
      </c>
      <c r="C3956" s="560">
        <f t="shared" si="367"/>
        <v>2013</v>
      </c>
      <c r="D3956" s="560">
        <f t="shared" si="368"/>
        <v>6</v>
      </c>
      <c r="E3956" s="560">
        <f t="shared" si="369"/>
        <v>14</v>
      </c>
      <c r="F3956" s="560">
        <f t="shared" si="370"/>
        <v>19</v>
      </c>
      <c r="G3956" s="595">
        <f t="shared" si="371"/>
        <v>6</v>
      </c>
      <c r="H3956" s="590">
        <f>CHOOSE('Output Sheet'!$B$4,'8760 Data'!J3956,'8760 Data'!K3956,'8760 Data'!L3956,'8760 Data'!M3956,'8760 Data'!N3956,'8760 Data'!O3956,'8760 Data'!P3956,'8760 Data'!Q3956,'8760 Data'!R3956,'8760 Data'!S3956,'8760 Data'!T3956,'8760 Data'!U3956)</f>
        <v>0</v>
      </c>
      <c r="I3956" s="591" t="e">
        <f>H3956/'Output Sheet'!$B$8</f>
        <v>#DIV/0!</v>
      </c>
      <c r="J3956" s="596"/>
      <c r="K3956" s="560"/>
      <c r="L3956" s="560"/>
      <c r="M3956" s="560"/>
      <c r="N3956" s="560"/>
      <c r="O3956" s="560"/>
      <c r="P3956" s="560"/>
      <c r="Q3956" s="560"/>
      <c r="R3956" s="560"/>
      <c r="S3956" s="560"/>
      <c r="T3956" s="560"/>
      <c r="U3956" s="560"/>
    </row>
    <row r="3957" spans="1:21">
      <c r="A3957" s="593">
        <f t="shared" si="366"/>
        <v>41439</v>
      </c>
      <c r="B3957" s="594">
        <v>41439.83356215278</v>
      </c>
      <c r="C3957" s="560">
        <f t="shared" si="367"/>
        <v>2013</v>
      </c>
      <c r="D3957" s="560">
        <f t="shared" si="368"/>
        <v>6</v>
      </c>
      <c r="E3957" s="560">
        <f t="shared" si="369"/>
        <v>14</v>
      </c>
      <c r="F3957" s="560">
        <f t="shared" si="370"/>
        <v>20</v>
      </c>
      <c r="G3957" s="595">
        <f t="shared" si="371"/>
        <v>6</v>
      </c>
      <c r="H3957" s="590">
        <f>CHOOSE('Output Sheet'!$B$4,'8760 Data'!J3957,'8760 Data'!K3957,'8760 Data'!L3957,'8760 Data'!M3957,'8760 Data'!N3957,'8760 Data'!O3957,'8760 Data'!P3957,'8760 Data'!Q3957,'8760 Data'!R3957,'8760 Data'!S3957,'8760 Data'!T3957,'8760 Data'!U3957)</f>
        <v>0</v>
      </c>
      <c r="I3957" s="591" t="e">
        <f>H3957/'Output Sheet'!$B$8</f>
        <v>#DIV/0!</v>
      </c>
      <c r="J3957" s="596"/>
      <c r="K3957" s="560"/>
      <c r="L3957" s="560"/>
      <c r="M3957" s="560"/>
      <c r="N3957" s="560"/>
      <c r="O3957" s="560"/>
      <c r="P3957" s="560"/>
      <c r="Q3957" s="560"/>
      <c r="R3957" s="560"/>
      <c r="S3957" s="560"/>
      <c r="T3957" s="560"/>
      <c r="U3957" s="560"/>
    </row>
    <row r="3958" spans="1:21">
      <c r="A3958" s="593">
        <f t="shared" si="366"/>
        <v>41439</v>
      </c>
      <c r="B3958" s="594">
        <v>41439.875228877318</v>
      </c>
      <c r="C3958" s="560">
        <f t="shared" si="367"/>
        <v>2013</v>
      </c>
      <c r="D3958" s="560">
        <f t="shared" si="368"/>
        <v>6</v>
      </c>
      <c r="E3958" s="560">
        <f t="shared" si="369"/>
        <v>14</v>
      </c>
      <c r="F3958" s="560">
        <f t="shared" si="370"/>
        <v>21</v>
      </c>
      <c r="G3958" s="595">
        <f t="shared" si="371"/>
        <v>6</v>
      </c>
      <c r="H3958" s="590">
        <f>CHOOSE('Output Sheet'!$B$4,'8760 Data'!J3958,'8760 Data'!K3958,'8760 Data'!L3958,'8760 Data'!M3958,'8760 Data'!N3958,'8760 Data'!O3958,'8760 Data'!P3958,'8760 Data'!Q3958,'8760 Data'!R3958,'8760 Data'!S3958,'8760 Data'!T3958,'8760 Data'!U3958)</f>
        <v>0</v>
      </c>
      <c r="I3958" s="591" t="e">
        <f>H3958/'Output Sheet'!$B$8</f>
        <v>#DIV/0!</v>
      </c>
      <c r="J3958" s="596"/>
      <c r="K3958" s="560"/>
      <c r="L3958" s="560"/>
      <c r="M3958" s="560"/>
      <c r="N3958" s="560"/>
      <c r="O3958" s="560"/>
      <c r="P3958" s="560"/>
      <c r="Q3958" s="560"/>
      <c r="R3958" s="560"/>
      <c r="S3958" s="560"/>
      <c r="T3958" s="560"/>
      <c r="U3958" s="560"/>
    </row>
    <row r="3959" spans="1:21">
      <c r="A3959" s="593">
        <f t="shared" si="366"/>
        <v>41439</v>
      </c>
      <c r="B3959" s="594">
        <v>41439.916895601855</v>
      </c>
      <c r="C3959" s="560">
        <f t="shared" si="367"/>
        <v>2013</v>
      </c>
      <c r="D3959" s="560">
        <f t="shared" si="368"/>
        <v>6</v>
      </c>
      <c r="E3959" s="560">
        <f t="shared" si="369"/>
        <v>14</v>
      </c>
      <c r="F3959" s="560">
        <f t="shared" si="370"/>
        <v>22</v>
      </c>
      <c r="G3959" s="595">
        <f t="shared" si="371"/>
        <v>6</v>
      </c>
      <c r="H3959" s="590">
        <f>CHOOSE('Output Sheet'!$B$4,'8760 Data'!J3959,'8760 Data'!K3959,'8760 Data'!L3959,'8760 Data'!M3959,'8760 Data'!N3959,'8760 Data'!O3959,'8760 Data'!P3959,'8760 Data'!Q3959,'8760 Data'!R3959,'8760 Data'!S3959,'8760 Data'!T3959,'8760 Data'!U3959)</f>
        <v>0</v>
      </c>
      <c r="I3959" s="591" t="e">
        <f>H3959/'Output Sheet'!$B$8</f>
        <v>#DIV/0!</v>
      </c>
      <c r="J3959" s="596"/>
      <c r="K3959" s="560"/>
      <c r="L3959" s="560"/>
      <c r="M3959" s="560"/>
      <c r="N3959" s="560"/>
      <c r="O3959" s="560"/>
      <c r="P3959" s="560"/>
      <c r="Q3959" s="560"/>
      <c r="R3959" s="560"/>
      <c r="S3959" s="560"/>
      <c r="T3959" s="560"/>
      <c r="U3959" s="560"/>
    </row>
    <row r="3960" spans="1:21">
      <c r="A3960" s="593">
        <f t="shared" si="366"/>
        <v>41439</v>
      </c>
      <c r="B3960" s="594">
        <v>41439.958562326392</v>
      </c>
      <c r="C3960" s="560">
        <f t="shared" si="367"/>
        <v>2013</v>
      </c>
      <c r="D3960" s="560">
        <f t="shared" si="368"/>
        <v>6</v>
      </c>
      <c r="E3960" s="560">
        <f t="shared" si="369"/>
        <v>14</v>
      </c>
      <c r="F3960" s="560">
        <f t="shared" si="370"/>
        <v>23</v>
      </c>
      <c r="G3960" s="595">
        <f t="shared" si="371"/>
        <v>6</v>
      </c>
      <c r="H3960" s="590">
        <f>CHOOSE('Output Sheet'!$B$4,'8760 Data'!J3960,'8760 Data'!K3960,'8760 Data'!L3960,'8760 Data'!M3960,'8760 Data'!N3960,'8760 Data'!O3960,'8760 Data'!P3960,'8760 Data'!Q3960,'8760 Data'!R3960,'8760 Data'!S3960,'8760 Data'!T3960,'8760 Data'!U3960)</f>
        <v>0</v>
      </c>
      <c r="I3960" s="591" t="e">
        <f>H3960/'Output Sheet'!$B$8</f>
        <v>#DIV/0!</v>
      </c>
      <c r="J3960" s="596"/>
      <c r="K3960" s="560"/>
      <c r="L3960" s="560"/>
      <c r="M3960" s="560"/>
      <c r="N3960" s="560"/>
      <c r="O3960" s="560"/>
      <c r="P3960" s="560"/>
      <c r="Q3960" s="560"/>
      <c r="R3960" s="560"/>
      <c r="S3960" s="560"/>
      <c r="T3960" s="560"/>
      <c r="U3960" s="560"/>
    </row>
    <row r="3961" spans="1:21">
      <c r="A3961" s="593">
        <f t="shared" si="366"/>
        <v>41440</v>
      </c>
      <c r="B3961" s="594">
        <v>41440.000229050929</v>
      </c>
      <c r="C3961" s="560">
        <f t="shared" si="367"/>
        <v>2013</v>
      </c>
      <c r="D3961" s="560">
        <f t="shared" si="368"/>
        <v>6</v>
      </c>
      <c r="E3961" s="560">
        <f t="shared" si="369"/>
        <v>15</v>
      </c>
      <c r="F3961" s="560">
        <f t="shared" si="370"/>
        <v>24</v>
      </c>
      <c r="G3961" s="595">
        <f t="shared" si="371"/>
        <v>7</v>
      </c>
      <c r="H3961" s="590">
        <f>CHOOSE('Output Sheet'!$B$4,'8760 Data'!J3961,'8760 Data'!K3961,'8760 Data'!L3961,'8760 Data'!M3961,'8760 Data'!N3961,'8760 Data'!O3961,'8760 Data'!P3961,'8760 Data'!Q3961,'8760 Data'!R3961,'8760 Data'!S3961,'8760 Data'!T3961,'8760 Data'!U3961)</f>
        <v>0</v>
      </c>
      <c r="I3961" s="591" t="e">
        <f>H3961/'Output Sheet'!$B$8</f>
        <v>#DIV/0!</v>
      </c>
      <c r="J3961" s="596"/>
      <c r="K3961" s="560"/>
      <c r="L3961" s="560"/>
      <c r="M3961" s="560"/>
      <c r="N3961" s="560"/>
      <c r="O3961" s="560"/>
      <c r="P3961" s="560"/>
      <c r="Q3961" s="560"/>
      <c r="R3961" s="560"/>
      <c r="S3961" s="560"/>
      <c r="T3961" s="560"/>
      <c r="U3961" s="560"/>
    </row>
    <row r="3962" spans="1:21">
      <c r="A3962" s="593">
        <f t="shared" si="366"/>
        <v>41440</v>
      </c>
      <c r="B3962" s="594">
        <v>41440.041895775466</v>
      </c>
      <c r="C3962" s="560">
        <f t="shared" si="367"/>
        <v>2013</v>
      </c>
      <c r="D3962" s="560">
        <f t="shared" si="368"/>
        <v>6</v>
      </c>
      <c r="E3962" s="560">
        <f t="shared" si="369"/>
        <v>15</v>
      </c>
      <c r="F3962" s="560">
        <f t="shared" si="370"/>
        <v>1</v>
      </c>
      <c r="G3962" s="595">
        <f t="shared" si="371"/>
        <v>7</v>
      </c>
      <c r="H3962" s="590">
        <f>CHOOSE('Output Sheet'!$B$4,'8760 Data'!J3962,'8760 Data'!K3962,'8760 Data'!L3962,'8760 Data'!M3962,'8760 Data'!N3962,'8760 Data'!O3962,'8760 Data'!P3962,'8760 Data'!Q3962,'8760 Data'!R3962,'8760 Data'!S3962,'8760 Data'!T3962,'8760 Data'!U3962)</f>
        <v>0</v>
      </c>
      <c r="I3962" s="591" t="e">
        <f>H3962/'Output Sheet'!$B$8</f>
        <v>#DIV/0!</v>
      </c>
      <c r="J3962" s="596"/>
      <c r="K3962" s="560"/>
      <c r="L3962" s="560"/>
      <c r="M3962" s="560"/>
      <c r="N3962" s="560"/>
      <c r="O3962" s="560"/>
      <c r="P3962" s="560"/>
      <c r="Q3962" s="560"/>
      <c r="R3962" s="560"/>
      <c r="S3962" s="560"/>
      <c r="T3962" s="560"/>
      <c r="U3962" s="560"/>
    </row>
    <row r="3963" spans="1:21">
      <c r="A3963" s="593">
        <f t="shared" si="366"/>
        <v>41440</v>
      </c>
      <c r="B3963" s="594">
        <v>41440.083562500004</v>
      </c>
      <c r="C3963" s="560">
        <f t="shared" si="367"/>
        <v>2013</v>
      </c>
      <c r="D3963" s="560">
        <f t="shared" si="368"/>
        <v>6</v>
      </c>
      <c r="E3963" s="560">
        <f t="shared" si="369"/>
        <v>15</v>
      </c>
      <c r="F3963" s="560">
        <f t="shared" si="370"/>
        <v>2</v>
      </c>
      <c r="G3963" s="595">
        <f t="shared" si="371"/>
        <v>7</v>
      </c>
      <c r="H3963" s="590">
        <f>CHOOSE('Output Sheet'!$B$4,'8760 Data'!J3963,'8760 Data'!K3963,'8760 Data'!L3963,'8760 Data'!M3963,'8760 Data'!N3963,'8760 Data'!O3963,'8760 Data'!P3963,'8760 Data'!Q3963,'8760 Data'!R3963,'8760 Data'!S3963,'8760 Data'!T3963,'8760 Data'!U3963)</f>
        <v>0</v>
      </c>
      <c r="I3963" s="591" t="e">
        <f>H3963/'Output Sheet'!$B$8</f>
        <v>#DIV/0!</v>
      </c>
      <c r="J3963" s="596"/>
      <c r="K3963" s="560"/>
      <c r="L3963" s="560"/>
      <c r="M3963" s="560"/>
      <c r="N3963" s="560"/>
      <c r="O3963" s="560"/>
      <c r="P3963" s="560"/>
      <c r="Q3963" s="560"/>
      <c r="R3963" s="560"/>
      <c r="S3963" s="560"/>
      <c r="T3963" s="560"/>
      <c r="U3963" s="560"/>
    </row>
    <row r="3964" spans="1:21">
      <c r="A3964" s="593">
        <f t="shared" si="366"/>
        <v>41440</v>
      </c>
      <c r="B3964" s="594">
        <v>41440.125229224534</v>
      </c>
      <c r="C3964" s="560">
        <f t="shared" si="367"/>
        <v>2013</v>
      </c>
      <c r="D3964" s="560">
        <f t="shared" si="368"/>
        <v>6</v>
      </c>
      <c r="E3964" s="560">
        <f t="shared" si="369"/>
        <v>15</v>
      </c>
      <c r="F3964" s="560">
        <f t="shared" si="370"/>
        <v>3</v>
      </c>
      <c r="G3964" s="595">
        <f t="shared" si="371"/>
        <v>7</v>
      </c>
      <c r="H3964" s="590">
        <f>CHOOSE('Output Sheet'!$B$4,'8760 Data'!J3964,'8760 Data'!K3964,'8760 Data'!L3964,'8760 Data'!M3964,'8760 Data'!N3964,'8760 Data'!O3964,'8760 Data'!P3964,'8760 Data'!Q3964,'8760 Data'!R3964,'8760 Data'!S3964,'8760 Data'!T3964,'8760 Data'!U3964)</f>
        <v>0</v>
      </c>
      <c r="I3964" s="591" t="e">
        <f>H3964/'Output Sheet'!$B$8</f>
        <v>#DIV/0!</v>
      </c>
      <c r="J3964" s="596"/>
      <c r="K3964" s="560"/>
      <c r="L3964" s="560"/>
      <c r="M3964" s="560"/>
      <c r="N3964" s="560"/>
      <c r="O3964" s="560"/>
      <c r="P3964" s="560"/>
      <c r="Q3964" s="560"/>
      <c r="R3964" s="560"/>
      <c r="S3964" s="560"/>
      <c r="T3964" s="560"/>
      <c r="U3964" s="560"/>
    </row>
    <row r="3965" spans="1:21">
      <c r="A3965" s="593">
        <f t="shared" si="366"/>
        <v>41440</v>
      </c>
      <c r="B3965" s="594">
        <v>41440.166895949071</v>
      </c>
      <c r="C3965" s="560">
        <f t="shared" si="367"/>
        <v>2013</v>
      </c>
      <c r="D3965" s="560">
        <f t="shared" si="368"/>
        <v>6</v>
      </c>
      <c r="E3965" s="560">
        <f t="shared" si="369"/>
        <v>15</v>
      </c>
      <c r="F3965" s="560">
        <f t="shared" si="370"/>
        <v>4</v>
      </c>
      <c r="G3965" s="595">
        <f t="shared" si="371"/>
        <v>7</v>
      </c>
      <c r="H3965" s="590">
        <f>CHOOSE('Output Sheet'!$B$4,'8760 Data'!J3965,'8760 Data'!K3965,'8760 Data'!L3965,'8760 Data'!M3965,'8760 Data'!N3965,'8760 Data'!O3965,'8760 Data'!P3965,'8760 Data'!Q3965,'8760 Data'!R3965,'8760 Data'!S3965,'8760 Data'!T3965,'8760 Data'!U3965)</f>
        <v>0</v>
      </c>
      <c r="I3965" s="591" t="e">
        <f>H3965/'Output Sheet'!$B$8</f>
        <v>#DIV/0!</v>
      </c>
      <c r="J3965" s="596"/>
      <c r="K3965" s="560"/>
      <c r="L3965" s="560"/>
      <c r="M3965" s="560"/>
      <c r="N3965" s="560"/>
      <c r="O3965" s="560"/>
      <c r="P3965" s="560"/>
      <c r="Q3965" s="560"/>
      <c r="R3965" s="560"/>
      <c r="S3965" s="560"/>
      <c r="T3965" s="560"/>
      <c r="U3965" s="560"/>
    </row>
    <row r="3966" spans="1:21">
      <c r="A3966" s="593">
        <f t="shared" si="366"/>
        <v>41440</v>
      </c>
      <c r="B3966" s="594">
        <v>41440.208562673608</v>
      </c>
      <c r="C3966" s="560">
        <f t="shared" si="367"/>
        <v>2013</v>
      </c>
      <c r="D3966" s="560">
        <f t="shared" si="368"/>
        <v>6</v>
      </c>
      <c r="E3966" s="560">
        <f t="shared" si="369"/>
        <v>15</v>
      </c>
      <c r="F3966" s="560">
        <f t="shared" si="370"/>
        <v>5</v>
      </c>
      <c r="G3966" s="595">
        <f t="shared" si="371"/>
        <v>7</v>
      </c>
      <c r="H3966" s="590">
        <f>CHOOSE('Output Sheet'!$B$4,'8760 Data'!J3966,'8760 Data'!K3966,'8760 Data'!L3966,'8760 Data'!M3966,'8760 Data'!N3966,'8760 Data'!O3966,'8760 Data'!P3966,'8760 Data'!Q3966,'8760 Data'!R3966,'8760 Data'!S3966,'8760 Data'!T3966,'8760 Data'!U3966)</f>
        <v>0</v>
      </c>
      <c r="I3966" s="591" t="e">
        <f>H3966/'Output Sheet'!$B$8</f>
        <v>#DIV/0!</v>
      </c>
      <c r="J3966" s="596"/>
      <c r="K3966" s="560"/>
      <c r="L3966" s="560"/>
      <c r="M3966" s="560"/>
      <c r="N3966" s="560"/>
      <c r="O3966" s="560"/>
      <c r="P3966" s="560"/>
      <c r="Q3966" s="560"/>
      <c r="R3966" s="560"/>
      <c r="S3966" s="560"/>
      <c r="T3966" s="560"/>
      <c r="U3966" s="560"/>
    </row>
    <row r="3967" spans="1:21">
      <c r="A3967" s="593">
        <f t="shared" si="366"/>
        <v>41440</v>
      </c>
      <c r="B3967" s="594">
        <v>41440.250229398145</v>
      </c>
      <c r="C3967" s="560">
        <f t="shared" si="367"/>
        <v>2013</v>
      </c>
      <c r="D3967" s="560">
        <f t="shared" si="368"/>
        <v>6</v>
      </c>
      <c r="E3967" s="560">
        <f t="shared" si="369"/>
        <v>15</v>
      </c>
      <c r="F3967" s="560">
        <f t="shared" si="370"/>
        <v>6</v>
      </c>
      <c r="G3967" s="595">
        <f t="shared" si="371"/>
        <v>7</v>
      </c>
      <c r="H3967" s="590">
        <f>CHOOSE('Output Sheet'!$B$4,'8760 Data'!J3967,'8760 Data'!K3967,'8760 Data'!L3967,'8760 Data'!M3967,'8760 Data'!N3967,'8760 Data'!O3967,'8760 Data'!P3967,'8760 Data'!Q3967,'8760 Data'!R3967,'8760 Data'!S3967,'8760 Data'!T3967,'8760 Data'!U3967)</f>
        <v>0</v>
      </c>
      <c r="I3967" s="591" t="e">
        <f>H3967/'Output Sheet'!$B$8</f>
        <v>#DIV/0!</v>
      </c>
      <c r="J3967" s="596"/>
      <c r="K3967" s="560"/>
      <c r="L3967" s="560"/>
      <c r="M3967" s="560"/>
      <c r="N3967" s="560"/>
      <c r="O3967" s="560"/>
      <c r="P3967" s="560"/>
      <c r="Q3967" s="560"/>
      <c r="R3967" s="560"/>
      <c r="S3967" s="560"/>
      <c r="T3967" s="560"/>
      <c r="U3967" s="560"/>
    </row>
    <row r="3968" spans="1:21">
      <c r="A3968" s="593">
        <f t="shared" si="366"/>
        <v>41440</v>
      </c>
      <c r="B3968" s="594">
        <v>41440.291896122682</v>
      </c>
      <c r="C3968" s="560">
        <f t="shared" si="367"/>
        <v>2013</v>
      </c>
      <c r="D3968" s="560">
        <f t="shared" si="368"/>
        <v>6</v>
      </c>
      <c r="E3968" s="560">
        <f t="shared" si="369"/>
        <v>15</v>
      </c>
      <c r="F3968" s="560">
        <f t="shared" si="370"/>
        <v>7</v>
      </c>
      <c r="G3968" s="595">
        <f t="shared" si="371"/>
        <v>7</v>
      </c>
      <c r="H3968" s="590">
        <f>CHOOSE('Output Sheet'!$B$4,'8760 Data'!J3968,'8760 Data'!K3968,'8760 Data'!L3968,'8760 Data'!M3968,'8760 Data'!N3968,'8760 Data'!O3968,'8760 Data'!P3968,'8760 Data'!Q3968,'8760 Data'!R3968,'8760 Data'!S3968,'8760 Data'!T3968,'8760 Data'!U3968)</f>
        <v>0</v>
      </c>
      <c r="I3968" s="591" t="e">
        <f>H3968/'Output Sheet'!$B$8</f>
        <v>#DIV/0!</v>
      </c>
      <c r="J3968" s="596"/>
      <c r="K3968" s="560"/>
      <c r="L3968" s="560"/>
      <c r="M3968" s="560"/>
      <c r="N3968" s="560"/>
      <c r="O3968" s="560"/>
      <c r="P3968" s="560"/>
      <c r="Q3968" s="560"/>
      <c r="R3968" s="560"/>
      <c r="S3968" s="560"/>
      <c r="T3968" s="560"/>
      <c r="U3968" s="560"/>
    </row>
    <row r="3969" spans="1:21">
      <c r="A3969" s="593">
        <f t="shared" si="366"/>
        <v>41440</v>
      </c>
      <c r="B3969" s="594">
        <v>41440.33356284722</v>
      </c>
      <c r="C3969" s="560">
        <f t="shared" si="367"/>
        <v>2013</v>
      </c>
      <c r="D3969" s="560">
        <f t="shared" si="368"/>
        <v>6</v>
      </c>
      <c r="E3969" s="560">
        <f t="shared" si="369"/>
        <v>15</v>
      </c>
      <c r="F3969" s="560">
        <f t="shared" si="370"/>
        <v>8</v>
      </c>
      <c r="G3969" s="595">
        <f t="shared" si="371"/>
        <v>7</v>
      </c>
      <c r="H3969" s="590">
        <f>CHOOSE('Output Sheet'!$B$4,'8760 Data'!J3969,'8760 Data'!K3969,'8760 Data'!L3969,'8760 Data'!M3969,'8760 Data'!N3969,'8760 Data'!O3969,'8760 Data'!P3969,'8760 Data'!Q3969,'8760 Data'!R3969,'8760 Data'!S3969,'8760 Data'!T3969,'8760 Data'!U3969)</f>
        <v>0</v>
      </c>
      <c r="I3969" s="591" t="e">
        <f>H3969/'Output Sheet'!$B$8</f>
        <v>#DIV/0!</v>
      </c>
      <c r="J3969" s="596"/>
      <c r="K3969" s="560"/>
      <c r="L3969" s="560"/>
      <c r="M3969" s="560"/>
      <c r="N3969" s="560"/>
      <c r="O3969" s="560"/>
      <c r="P3969" s="560"/>
      <c r="Q3969" s="560"/>
      <c r="R3969" s="560"/>
      <c r="S3969" s="560"/>
      <c r="T3969" s="560"/>
      <c r="U3969" s="560"/>
    </row>
    <row r="3970" spans="1:21">
      <c r="A3970" s="593">
        <f t="shared" si="366"/>
        <v>41440</v>
      </c>
      <c r="B3970" s="594">
        <v>41440.375229571757</v>
      </c>
      <c r="C3970" s="560">
        <f t="shared" si="367"/>
        <v>2013</v>
      </c>
      <c r="D3970" s="560">
        <f t="shared" si="368"/>
        <v>6</v>
      </c>
      <c r="E3970" s="560">
        <f t="shared" si="369"/>
        <v>15</v>
      </c>
      <c r="F3970" s="560">
        <f t="shared" si="370"/>
        <v>9</v>
      </c>
      <c r="G3970" s="595">
        <f t="shared" si="371"/>
        <v>7</v>
      </c>
      <c r="H3970" s="590">
        <f>CHOOSE('Output Sheet'!$B$4,'8760 Data'!J3970,'8760 Data'!K3970,'8760 Data'!L3970,'8760 Data'!M3970,'8760 Data'!N3970,'8760 Data'!O3970,'8760 Data'!P3970,'8760 Data'!Q3970,'8760 Data'!R3970,'8760 Data'!S3970,'8760 Data'!T3970,'8760 Data'!U3970)</f>
        <v>0</v>
      </c>
      <c r="I3970" s="591" t="e">
        <f>H3970/'Output Sheet'!$B$8</f>
        <v>#DIV/0!</v>
      </c>
      <c r="J3970" s="596"/>
      <c r="K3970" s="560"/>
      <c r="L3970" s="560"/>
      <c r="M3970" s="560"/>
      <c r="N3970" s="560"/>
      <c r="O3970" s="560"/>
      <c r="P3970" s="560"/>
      <c r="Q3970" s="560"/>
      <c r="R3970" s="560"/>
      <c r="S3970" s="560"/>
      <c r="T3970" s="560"/>
      <c r="U3970" s="560"/>
    </row>
    <row r="3971" spans="1:21">
      <c r="A3971" s="593">
        <f t="shared" ref="A3971:A4034" si="372">DATE(C3971,D3971,E3971)</f>
        <v>41440</v>
      </c>
      <c r="B3971" s="594">
        <v>41440.416896296294</v>
      </c>
      <c r="C3971" s="560">
        <f t="shared" ref="C3971:C4034" si="373">YEAR(B3971)</f>
        <v>2013</v>
      </c>
      <c r="D3971" s="560">
        <f t="shared" ref="D3971:D4034" si="374">MONTH(B3971)</f>
        <v>6</v>
      </c>
      <c r="E3971" s="560">
        <f t="shared" ref="E3971:E4034" si="375">DAY(B3971)</f>
        <v>15</v>
      </c>
      <c r="F3971" s="560">
        <f t="shared" ref="F3971:F4034" si="376">IF(HOUR(B3971)&lt;&gt;0,HOUR(B3971),24)</f>
        <v>10</v>
      </c>
      <c r="G3971" s="595">
        <f t="shared" ref="G3971:G4034" si="377">WEEKDAY(B3971,1)</f>
        <v>7</v>
      </c>
      <c r="H3971" s="590">
        <f>CHOOSE('Output Sheet'!$B$4,'8760 Data'!J3971,'8760 Data'!K3971,'8760 Data'!L3971,'8760 Data'!M3971,'8760 Data'!N3971,'8760 Data'!O3971,'8760 Data'!P3971,'8760 Data'!Q3971,'8760 Data'!R3971,'8760 Data'!S3971,'8760 Data'!T3971,'8760 Data'!U3971)</f>
        <v>0</v>
      </c>
      <c r="I3971" s="591" t="e">
        <f>H3971/'Output Sheet'!$B$8</f>
        <v>#DIV/0!</v>
      </c>
      <c r="J3971" s="596"/>
      <c r="K3971" s="560"/>
      <c r="L3971" s="560"/>
      <c r="M3971" s="560"/>
      <c r="N3971" s="560"/>
      <c r="O3971" s="560"/>
      <c r="P3971" s="560"/>
      <c r="Q3971" s="560"/>
      <c r="R3971" s="560"/>
      <c r="S3971" s="560"/>
      <c r="T3971" s="560"/>
      <c r="U3971" s="560"/>
    </row>
    <row r="3972" spans="1:21">
      <c r="A3972" s="593">
        <f t="shared" si="372"/>
        <v>41440</v>
      </c>
      <c r="B3972" s="594">
        <v>41440.458563020831</v>
      </c>
      <c r="C3972" s="560">
        <f t="shared" si="373"/>
        <v>2013</v>
      </c>
      <c r="D3972" s="560">
        <f t="shared" si="374"/>
        <v>6</v>
      </c>
      <c r="E3972" s="560">
        <f t="shared" si="375"/>
        <v>15</v>
      </c>
      <c r="F3972" s="560">
        <f t="shared" si="376"/>
        <v>11</v>
      </c>
      <c r="G3972" s="595">
        <f t="shared" si="377"/>
        <v>7</v>
      </c>
      <c r="H3972" s="590">
        <f>CHOOSE('Output Sheet'!$B$4,'8760 Data'!J3972,'8760 Data'!K3972,'8760 Data'!L3972,'8760 Data'!M3972,'8760 Data'!N3972,'8760 Data'!O3972,'8760 Data'!P3972,'8760 Data'!Q3972,'8760 Data'!R3972,'8760 Data'!S3972,'8760 Data'!T3972,'8760 Data'!U3972)</f>
        <v>0</v>
      </c>
      <c r="I3972" s="591" t="e">
        <f>H3972/'Output Sheet'!$B$8</f>
        <v>#DIV/0!</v>
      </c>
      <c r="J3972" s="596"/>
      <c r="K3972" s="560"/>
      <c r="L3972" s="560"/>
      <c r="M3972" s="560"/>
      <c r="N3972" s="560"/>
      <c r="O3972" s="560"/>
      <c r="P3972" s="560"/>
      <c r="Q3972" s="560"/>
      <c r="R3972" s="560"/>
      <c r="S3972" s="560"/>
      <c r="T3972" s="560"/>
      <c r="U3972" s="560"/>
    </row>
    <row r="3973" spans="1:21">
      <c r="A3973" s="593">
        <f t="shared" si="372"/>
        <v>41440</v>
      </c>
      <c r="B3973" s="594">
        <v>41440.500229745368</v>
      </c>
      <c r="C3973" s="560">
        <f t="shared" si="373"/>
        <v>2013</v>
      </c>
      <c r="D3973" s="560">
        <f t="shared" si="374"/>
        <v>6</v>
      </c>
      <c r="E3973" s="560">
        <f t="shared" si="375"/>
        <v>15</v>
      </c>
      <c r="F3973" s="560">
        <f t="shared" si="376"/>
        <v>12</v>
      </c>
      <c r="G3973" s="595">
        <f t="shared" si="377"/>
        <v>7</v>
      </c>
      <c r="H3973" s="590">
        <f>CHOOSE('Output Sheet'!$B$4,'8760 Data'!J3973,'8760 Data'!K3973,'8760 Data'!L3973,'8760 Data'!M3973,'8760 Data'!N3973,'8760 Data'!O3973,'8760 Data'!P3973,'8760 Data'!Q3973,'8760 Data'!R3973,'8760 Data'!S3973,'8760 Data'!T3973,'8760 Data'!U3973)</f>
        <v>0</v>
      </c>
      <c r="I3973" s="591" t="e">
        <f>H3973/'Output Sheet'!$B$8</f>
        <v>#DIV/0!</v>
      </c>
      <c r="J3973" s="596"/>
      <c r="K3973" s="560"/>
      <c r="L3973" s="560"/>
      <c r="M3973" s="560"/>
      <c r="N3973" s="560"/>
      <c r="O3973" s="560"/>
      <c r="P3973" s="560"/>
      <c r="Q3973" s="560"/>
      <c r="R3973" s="560"/>
      <c r="S3973" s="560"/>
      <c r="T3973" s="560"/>
      <c r="U3973" s="560"/>
    </row>
    <row r="3974" spans="1:21">
      <c r="A3974" s="593">
        <f t="shared" si="372"/>
        <v>41440</v>
      </c>
      <c r="B3974" s="594">
        <v>41440.541896469906</v>
      </c>
      <c r="C3974" s="560">
        <f t="shared" si="373"/>
        <v>2013</v>
      </c>
      <c r="D3974" s="560">
        <f t="shared" si="374"/>
        <v>6</v>
      </c>
      <c r="E3974" s="560">
        <f t="shared" si="375"/>
        <v>15</v>
      </c>
      <c r="F3974" s="560">
        <f t="shared" si="376"/>
        <v>13</v>
      </c>
      <c r="G3974" s="595">
        <f t="shared" si="377"/>
        <v>7</v>
      </c>
      <c r="H3974" s="590">
        <f>CHOOSE('Output Sheet'!$B$4,'8760 Data'!J3974,'8760 Data'!K3974,'8760 Data'!L3974,'8760 Data'!M3974,'8760 Data'!N3974,'8760 Data'!O3974,'8760 Data'!P3974,'8760 Data'!Q3974,'8760 Data'!R3974,'8760 Data'!S3974,'8760 Data'!T3974,'8760 Data'!U3974)</f>
        <v>0</v>
      </c>
      <c r="I3974" s="591" t="e">
        <f>H3974/'Output Sheet'!$B$8</f>
        <v>#DIV/0!</v>
      </c>
      <c r="J3974" s="596"/>
      <c r="K3974" s="560"/>
      <c r="L3974" s="560"/>
      <c r="M3974" s="560"/>
      <c r="N3974" s="560"/>
      <c r="O3974" s="560"/>
      <c r="P3974" s="560"/>
      <c r="Q3974" s="560"/>
      <c r="R3974" s="560"/>
      <c r="S3974" s="560"/>
      <c r="T3974" s="560"/>
      <c r="U3974" s="560"/>
    </row>
    <row r="3975" spans="1:21">
      <c r="A3975" s="593">
        <f t="shared" si="372"/>
        <v>41440</v>
      </c>
      <c r="B3975" s="594">
        <v>41440.583563194443</v>
      </c>
      <c r="C3975" s="560">
        <f t="shared" si="373"/>
        <v>2013</v>
      </c>
      <c r="D3975" s="560">
        <f t="shared" si="374"/>
        <v>6</v>
      </c>
      <c r="E3975" s="560">
        <f t="shared" si="375"/>
        <v>15</v>
      </c>
      <c r="F3975" s="560">
        <f t="shared" si="376"/>
        <v>14</v>
      </c>
      <c r="G3975" s="595">
        <f t="shared" si="377"/>
        <v>7</v>
      </c>
      <c r="H3975" s="590">
        <f>CHOOSE('Output Sheet'!$B$4,'8760 Data'!J3975,'8760 Data'!K3975,'8760 Data'!L3975,'8760 Data'!M3975,'8760 Data'!N3975,'8760 Data'!O3975,'8760 Data'!P3975,'8760 Data'!Q3975,'8760 Data'!R3975,'8760 Data'!S3975,'8760 Data'!T3975,'8760 Data'!U3975)</f>
        <v>0</v>
      </c>
      <c r="I3975" s="591" t="e">
        <f>H3975/'Output Sheet'!$B$8</f>
        <v>#DIV/0!</v>
      </c>
      <c r="J3975" s="596"/>
      <c r="K3975" s="560"/>
      <c r="L3975" s="560"/>
      <c r="M3975" s="560"/>
      <c r="N3975" s="560"/>
      <c r="O3975" s="560"/>
      <c r="P3975" s="560"/>
      <c r="Q3975" s="560"/>
      <c r="R3975" s="560"/>
      <c r="S3975" s="560"/>
      <c r="T3975" s="560"/>
      <c r="U3975" s="560"/>
    </row>
    <row r="3976" spans="1:21">
      <c r="A3976" s="593">
        <f t="shared" si="372"/>
        <v>41440</v>
      </c>
      <c r="B3976" s="594">
        <v>41440.62522991898</v>
      </c>
      <c r="C3976" s="560">
        <f t="shared" si="373"/>
        <v>2013</v>
      </c>
      <c r="D3976" s="560">
        <f t="shared" si="374"/>
        <v>6</v>
      </c>
      <c r="E3976" s="560">
        <f t="shared" si="375"/>
        <v>15</v>
      </c>
      <c r="F3976" s="560">
        <f t="shared" si="376"/>
        <v>15</v>
      </c>
      <c r="G3976" s="595">
        <f t="shared" si="377"/>
        <v>7</v>
      </c>
      <c r="H3976" s="590">
        <f>CHOOSE('Output Sheet'!$B$4,'8760 Data'!J3976,'8760 Data'!K3976,'8760 Data'!L3976,'8760 Data'!M3976,'8760 Data'!N3976,'8760 Data'!O3976,'8760 Data'!P3976,'8760 Data'!Q3976,'8760 Data'!R3976,'8760 Data'!S3976,'8760 Data'!T3976,'8760 Data'!U3976)</f>
        <v>0</v>
      </c>
      <c r="I3976" s="591" t="e">
        <f>H3976/'Output Sheet'!$B$8</f>
        <v>#DIV/0!</v>
      </c>
      <c r="J3976" s="596"/>
      <c r="K3976" s="560"/>
      <c r="L3976" s="560"/>
      <c r="M3976" s="560"/>
      <c r="N3976" s="560"/>
      <c r="O3976" s="560"/>
      <c r="P3976" s="560"/>
      <c r="Q3976" s="560"/>
      <c r="R3976" s="560"/>
      <c r="S3976" s="560"/>
      <c r="T3976" s="560"/>
      <c r="U3976" s="560"/>
    </row>
    <row r="3977" spans="1:21">
      <c r="A3977" s="593">
        <f t="shared" si="372"/>
        <v>41440</v>
      </c>
      <c r="B3977" s="594">
        <v>41440.666896643517</v>
      </c>
      <c r="C3977" s="560">
        <f t="shared" si="373"/>
        <v>2013</v>
      </c>
      <c r="D3977" s="560">
        <f t="shared" si="374"/>
        <v>6</v>
      </c>
      <c r="E3977" s="560">
        <f t="shared" si="375"/>
        <v>15</v>
      </c>
      <c r="F3977" s="560">
        <f t="shared" si="376"/>
        <v>16</v>
      </c>
      <c r="G3977" s="595">
        <f t="shared" si="377"/>
        <v>7</v>
      </c>
      <c r="H3977" s="590">
        <f>CHOOSE('Output Sheet'!$B$4,'8760 Data'!J3977,'8760 Data'!K3977,'8760 Data'!L3977,'8760 Data'!M3977,'8760 Data'!N3977,'8760 Data'!O3977,'8760 Data'!P3977,'8760 Data'!Q3977,'8760 Data'!R3977,'8760 Data'!S3977,'8760 Data'!T3977,'8760 Data'!U3977)</f>
        <v>0</v>
      </c>
      <c r="I3977" s="591" t="e">
        <f>H3977/'Output Sheet'!$B$8</f>
        <v>#DIV/0!</v>
      </c>
      <c r="J3977" s="596"/>
      <c r="K3977" s="560"/>
      <c r="L3977" s="560"/>
      <c r="M3977" s="560"/>
      <c r="N3977" s="560"/>
      <c r="O3977" s="560"/>
      <c r="P3977" s="560"/>
      <c r="Q3977" s="560"/>
      <c r="R3977" s="560"/>
      <c r="S3977" s="560"/>
      <c r="T3977" s="560"/>
      <c r="U3977" s="560"/>
    </row>
    <row r="3978" spans="1:21">
      <c r="A3978" s="593">
        <f t="shared" si="372"/>
        <v>41440</v>
      </c>
      <c r="B3978" s="594">
        <v>41440.708563368054</v>
      </c>
      <c r="C3978" s="560">
        <f t="shared" si="373"/>
        <v>2013</v>
      </c>
      <c r="D3978" s="560">
        <f t="shared" si="374"/>
        <v>6</v>
      </c>
      <c r="E3978" s="560">
        <f t="shared" si="375"/>
        <v>15</v>
      </c>
      <c r="F3978" s="560">
        <f t="shared" si="376"/>
        <v>17</v>
      </c>
      <c r="G3978" s="595">
        <f t="shared" si="377"/>
        <v>7</v>
      </c>
      <c r="H3978" s="590">
        <f>CHOOSE('Output Sheet'!$B$4,'8760 Data'!J3978,'8760 Data'!K3978,'8760 Data'!L3978,'8760 Data'!M3978,'8760 Data'!N3978,'8760 Data'!O3978,'8760 Data'!P3978,'8760 Data'!Q3978,'8760 Data'!R3978,'8760 Data'!S3978,'8760 Data'!T3978,'8760 Data'!U3978)</f>
        <v>0</v>
      </c>
      <c r="I3978" s="591" t="e">
        <f>H3978/'Output Sheet'!$B$8</f>
        <v>#DIV/0!</v>
      </c>
      <c r="J3978" s="596"/>
      <c r="K3978" s="560"/>
      <c r="L3978" s="560"/>
      <c r="M3978" s="560"/>
      <c r="N3978" s="560"/>
      <c r="O3978" s="560"/>
      <c r="P3978" s="560"/>
      <c r="Q3978" s="560"/>
      <c r="R3978" s="560"/>
      <c r="S3978" s="560"/>
      <c r="T3978" s="560"/>
      <c r="U3978" s="560"/>
    </row>
    <row r="3979" spans="1:21">
      <c r="A3979" s="593">
        <f t="shared" si="372"/>
        <v>41440</v>
      </c>
      <c r="B3979" s="594">
        <v>41440.750230092592</v>
      </c>
      <c r="C3979" s="560">
        <f t="shared" si="373"/>
        <v>2013</v>
      </c>
      <c r="D3979" s="560">
        <f t="shared" si="374"/>
        <v>6</v>
      </c>
      <c r="E3979" s="560">
        <f t="shared" si="375"/>
        <v>15</v>
      </c>
      <c r="F3979" s="560">
        <f t="shared" si="376"/>
        <v>18</v>
      </c>
      <c r="G3979" s="595">
        <f t="shared" si="377"/>
        <v>7</v>
      </c>
      <c r="H3979" s="590">
        <f>CHOOSE('Output Sheet'!$B$4,'8760 Data'!J3979,'8760 Data'!K3979,'8760 Data'!L3979,'8760 Data'!M3979,'8760 Data'!N3979,'8760 Data'!O3979,'8760 Data'!P3979,'8760 Data'!Q3979,'8760 Data'!R3979,'8760 Data'!S3979,'8760 Data'!T3979,'8760 Data'!U3979)</f>
        <v>0</v>
      </c>
      <c r="I3979" s="591" t="e">
        <f>H3979/'Output Sheet'!$B$8</f>
        <v>#DIV/0!</v>
      </c>
      <c r="J3979" s="596"/>
      <c r="K3979" s="560"/>
      <c r="L3979" s="560"/>
      <c r="M3979" s="560"/>
      <c r="N3979" s="560"/>
      <c r="O3979" s="560"/>
      <c r="P3979" s="560"/>
      <c r="Q3979" s="560"/>
      <c r="R3979" s="560"/>
      <c r="S3979" s="560"/>
      <c r="T3979" s="560"/>
      <c r="U3979" s="560"/>
    </row>
    <row r="3980" spans="1:21">
      <c r="A3980" s="593">
        <f t="shared" si="372"/>
        <v>41440</v>
      </c>
      <c r="B3980" s="594">
        <v>41440.791896817129</v>
      </c>
      <c r="C3980" s="560">
        <f t="shared" si="373"/>
        <v>2013</v>
      </c>
      <c r="D3980" s="560">
        <f t="shared" si="374"/>
        <v>6</v>
      </c>
      <c r="E3980" s="560">
        <f t="shared" si="375"/>
        <v>15</v>
      </c>
      <c r="F3980" s="560">
        <f t="shared" si="376"/>
        <v>19</v>
      </c>
      <c r="G3980" s="595">
        <f t="shared" si="377"/>
        <v>7</v>
      </c>
      <c r="H3980" s="590">
        <f>CHOOSE('Output Sheet'!$B$4,'8760 Data'!J3980,'8760 Data'!K3980,'8760 Data'!L3980,'8760 Data'!M3980,'8760 Data'!N3980,'8760 Data'!O3980,'8760 Data'!P3980,'8760 Data'!Q3980,'8760 Data'!R3980,'8760 Data'!S3980,'8760 Data'!T3980,'8760 Data'!U3980)</f>
        <v>0</v>
      </c>
      <c r="I3980" s="591" t="e">
        <f>H3980/'Output Sheet'!$B$8</f>
        <v>#DIV/0!</v>
      </c>
      <c r="J3980" s="596"/>
      <c r="K3980" s="560"/>
      <c r="L3980" s="560"/>
      <c r="M3980" s="560"/>
      <c r="N3980" s="560"/>
      <c r="O3980" s="560"/>
      <c r="P3980" s="560"/>
      <c r="Q3980" s="560"/>
      <c r="R3980" s="560"/>
      <c r="S3980" s="560"/>
      <c r="T3980" s="560"/>
      <c r="U3980" s="560"/>
    </row>
    <row r="3981" spans="1:21">
      <c r="A3981" s="593">
        <f t="shared" si="372"/>
        <v>41440</v>
      </c>
      <c r="B3981" s="594">
        <v>41440.833563541666</v>
      </c>
      <c r="C3981" s="560">
        <f t="shared" si="373"/>
        <v>2013</v>
      </c>
      <c r="D3981" s="560">
        <f t="shared" si="374"/>
        <v>6</v>
      </c>
      <c r="E3981" s="560">
        <f t="shared" si="375"/>
        <v>15</v>
      </c>
      <c r="F3981" s="560">
        <f t="shared" si="376"/>
        <v>20</v>
      </c>
      <c r="G3981" s="595">
        <f t="shared" si="377"/>
        <v>7</v>
      </c>
      <c r="H3981" s="590">
        <f>CHOOSE('Output Sheet'!$B$4,'8760 Data'!J3981,'8760 Data'!K3981,'8760 Data'!L3981,'8760 Data'!M3981,'8760 Data'!N3981,'8760 Data'!O3981,'8760 Data'!P3981,'8760 Data'!Q3981,'8760 Data'!R3981,'8760 Data'!S3981,'8760 Data'!T3981,'8760 Data'!U3981)</f>
        <v>0</v>
      </c>
      <c r="I3981" s="591" t="e">
        <f>H3981/'Output Sheet'!$B$8</f>
        <v>#DIV/0!</v>
      </c>
      <c r="J3981" s="596"/>
      <c r="K3981" s="560"/>
      <c r="L3981" s="560"/>
      <c r="M3981" s="560"/>
      <c r="N3981" s="560"/>
      <c r="O3981" s="560"/>
      <c r="P3981" s="560"/>
      <c r="Q3981" s="560"/>
      <c r="R3981" s="560"/>
      <c r="S3981" s="560"/>
      <c r="T3981" s="560"/>
      <c r="U3981" s="560"/>
    </row>
    <row r="3982" spans="1:21">
      <c r="A3982" s="593">
        <f t="shared" si="372"/>
        <v>41440</v>
      </c>
      <c r="B3982" s="594">
        <v>41440.875230266203</v>
      </c>
      <c r="C3982" s="560">
        <f t="shared" si="373"/>
        <v>2013</v>
      </c>
      <c r="D3982" s="560">
        <f t="shared" si="374"/>
        <v>6</v>
      </c>
      <c r="E3982" s="560">
        <f t="shared" si="375"/>
        <v>15</v>
      </c>
      <c r="F3982" s="560">
        <f t="shared" si="376"/>
        <v>21</v>
      </c>
      <c r="G3982" s="595">
        <f t="shared" si="377"/>
        <v>7</v>
      </c>
      <c r="H3982" s="590">
        <f>CHOOSE('Output Sheet'!$B$4,'8760 Data'!J3982,'8760 Data'!K3982,'8760 Data'!L3982,'8760 Data'!M3982,'8760 Data'!N3982,'8760 Data'!O3982,'8760 Data'!P3982,'8760 Data'!Q3982,'8760 Data'!R3982,'8760 Data'!S3982,'8760 Data'!T3982,'8760 Data'!U3982)</f>
        <v>0</v>
      </c>
      <c r="I3982" s="591" t="e">
        <f>H3982/'Output Sheet'!$B$8</f>
        <v>#DIV/0!</v>
      </c>
      <c r="J3982" s="596"/>
      <c r="K3982" s="560"/>
      <c r="L3982" s="560"/>
      <c r="M3982" s="560"/>
      <c r="N3982" s="560"/>
      <c r="O3982" s="560"/>
      <c r="P3982" s="560"/>
      <c r="Q3982" s="560"/>
      <c r="R3982" s="560"/>
      <c r="S3982" s="560"/>
      <c r="T3982" s="560"/>
      <c r="U3982" s="560"/>
    </row>
    <row r="3983" spans="1:21">
      <c r="A3983" s="593">
        <f t="shared" si="372"/>
        <v>41440</v>
      </c>
      <c r="B3983" s="594">
        <v>41440.91689699074</v>
      </c>
      <c r="C3983" s="560">
        <f t="shared" si="373"/>
        <v>2013</v>
      </c>
      <c r="D3983" s="560">
        <f t="shared" si="374"/>
        <v>6</v>
      </c>
      <c r="E3983" s="560">
        <f t="shared" si="375"/>
        <v>15</v>
      </c>
      <c r="F3983" s="560">
        <f t="shared" si="376"/>
        <v>22</v>
      </c>
      <c r="G3983" s="595">
        <f t="shared" si="377"/>
        <v>7</v>
      </c>
      <c r="H3983" s="590">
        <f>CHOOSE('Output Sheet'!$B$4,'8760 Data'!J3983,'8760 Data'!K3983,'8760 Data'!L3983,'8760 Data'!M3983,'8760 Data'!N3983,'8760 Data'!O3983,'8760 Data'!P3983,'8760 Data'!Q3983,'8760 Data'!R3983,'8760 Data'!S3983,'8760 Data'!T3983,'8760 Data'!U3983)</f>
        <v>0</v>
      </c>
      <c r="I3983" s="591" t="e">
        <f>H3983/'Output Sheet'!$B$8</f>
        <v>#DIV/0!</v>
      </c>
      <c r="J3983" s="596"/>
      <c r="K3983" s="560"/>
      <c r="L3983" s="560"/>
      <c r="M3983" s="560"/>
      <c r="N3983" s="560"/>
      <c r="O3983" s="560"/>
      <c r="P3983" s="560"/>
      <c r="Q3983" s="560"/>
      <c r="R3983" s="560"/>
      <c r="S3983" s="560"/>
      <c r="T3983" s="560"/>
      <c r="U3983" s="560"/>
    </row>
    <row r="3984" spans="1:21">
      <c r="A3984" s="593">
        <f t="shared" si="372"/>
        <v>41440</v>
      </c>
      <c r="B3984" s="594">
        <v>41440.958563715278</v>
      </c>
      <c r="C3984" s="560">
        <f t="shared" si="373"/>
        <v>2013</v>
      </c>
      <c r="D3984" s="560">
        <f t="shared" si="374"/>
        <v>6</v>
      </c>
      <c r="E3984" s="560">
        <f t="shared" si="375"/>
        <v>15</v>
      </c>
      <c r="F3984" s="560">
        <f t="shared" si="376"/>
        <v>23</v>
      </c>
      <c r="G3984" s="595">
        <f t="shared" si="377"/>
        <v>7</v>
      </c>
      <c r="H3984" s="590">
        <f>CHOOSE('Output Sheet'!$B$4,'8760 Data'!J3984,'8760 Data'!K3984,'8760 Data'!L3984,'8760 Data'!M3984,'8760 Data'!N3984,'8760 Data'!O3984,'8760 Data'!P3984,'8760 Data'!Q3984,'8760 Data'!R3984,'8760 Data'!S3984,'8760 Data'!T3984,'8760 Data'!U3984)</f>
        <v>0</v>
      </c>
      <c r="I3984" s="591" t="e">
        <f>H3984/'Output Sheet'!$B$8</f>
        <v>#DIV/0!</v>
      </c>
      <c r="J3984" s="596"/>
      <c r="K3984" s="560"/>
      <c r="L3984" s="560"/>
      <c r="M3984" s="560"/>
      <c r="N3984" s="560"/>
      <c r="O3984" s="560"/>
      <c r="P3984" s="560"/>
      <c r="Q3984" s="560"/>
      <c r="R3984" s="560"/>
      <c r="S3984" s="560"/>
      <c r="T3984" s="560"/>
      <c r="U3984" s="560"/>
    </row>
    <row r="3985" spans="1:21">
      <c r="A3985" s="593">
        <f t="shared" si="372"/>
        <v>41441</v>
      </c>
      <c r="B3985" s="594">
        <v>41441.000230439815</v>
      </c>
      <c r="C3985" s="560">
        <f t="shared" si="373"/>
        <v>2013</v>
      </c>
      <c r="D3985" s="560">
        <f t="shared" si="374"/>
        <v>6</v>
      </c>
      <c r="E3985" s="560">
        <f t="shared" si="375"/>
        <v>16</v>
      </c>
      <c r="F3985" s="560">
        <f t="shared" si="376"/>
        <v>24</v>
      </c>
      <c r="G3985" s="595">
        <f t="shared" si="377"/>
        <v>1</v>
      </c>
      <c r="H3985" s="590">
        <f>CHOOSE('Output Sheet'!$B$4,'8760 Data'!J3985,'8760 Data'!K3985,'8760 Data'!L3985,'8760 Data'!M3985,'8760 Data'!N3985,'8760 Data'!O3985,'8760 Data'!P3985,'8760 Data'!Q3985,'8760 Data'!R3985,'8760 Data'!S3985,'8760 Data'!T3985,'8760 Data'!U3985)</f>
        <v>0</v>
      </c>
      <c r="I3985" s="591" t="e">
        <f>H3985/'Output Sheet'!$B$8</f>
        <v>#DIV/0!</v>
      </c>
      <c r="J3985" s="596"/>
      <c r="K3985" s="560"/>
      <c r="L3985" s="560"/>
      <c r="M3985" s="560"/>
      <c r="N3985" s="560"/>
      <c r="O3985" s="560"/>
      <c r="P3985" s="560"/>
      <c r="Q3985" s="560"/>
      <c r="R3985" s="560"/>
      <c r="S3985" s="560"/>
      <c r="T3985" s="560"/>
      <c r="U3985" s="560"/>
    </row>
    <row r="3986" spans="1:21">
      <c r="A3986" s="593">
        <f t="shared" si="372"/>
        <v>41441</v>
      </c>
      <c r="B3986" s="594">
        <v>41441.041897164352</v>
      </c>
      <c r="C3986" s="560">
        <f t="shared" si="373"/>
        <v>2013</v>
      </c>
      <c r="D3986" s="560">
        <f t="shared" si="374"/>
        <v>6</v>
      </c>
      <c r="E3986" s="560">
        <f t="shared" si="375"/>
        <v>16</v>
      </c>
      <c r="F3986" s="560">
        <f t="shared" si="376"/>
        <v>1</v>
      </c>
      <c r="G3986" s="595">
        <f t="shared" si="377"/>
        <v>1</v>
      </c>
      <c r="H3986" s="590">
        <f>CHOOSE('Output Sheet'!$B$4,'8760 Data'!J3986,'8760 Data'!K3986,'8760 Data'!L3986,'8760 Data'!M3986,'8760 Data'!N3986,'8760 Data'!O3986,'8760 Data'!P3986,'8760 Data'!Q3986,'8760 Data'!R3986,'8760 Data'!S3986,'8760 Data'!T3986,'8760 Data'!U3986)</f>
        <v>0</v>
      </c>
      <c r="I3986" s="591" t="e">
        <f>H3986/'Output Sheet'!$B$8</f>
        <v>#DIV/0!</v>
      </c>
      <c r="J3986" s="596"/>
      <c r="K3986" s="560"/>
      <c r="L3986" s="560"/>
      <c r="M3986" s="560"/>
      <c r="N3986" s="560"/>
      <c r="O3986" s="560"/>
      <c r="P3986" s="560"/>
      <c r="Q3986" s="560"/>
      <c r="R3986" s="560"/>
      <c r="S3986" s="560"/>
      <c r="T3986" s="560"/>
      <c r="U3986" s="560"/>
    </row>
    <row r="3987" spans="1:21">
      <c r="A3987" s="593">
        <f t="shared" si="372"/>
        <v>41441</v>
      </c>
      <c r="B3987" s="594">
        <v>41441.083563888889</v>
      </c>
      <c r="C3987" s="560">
        <f t="shared" si="373"/>
        <v>2013</v>
      </c>
      <c r="D3987" s="560">
        <f t="shared" si="374"/>
        <v>6</v>
      </c>
      <c r="E3987" s="560">
        <f t="shared" si="375"/>
        <v>16</v>
      </c>
      <c r="F3987" s="560">
        <f t="shared" si="376"/>
        <v>2</v>
      </c>
      <c r="G3987" s="595">
        <f t="shared" si="377"/>
        <v>1</v>
      </c>
      <c r="H3987" s="590">
        <f>CHOOSE('Output Sheet'!$B$4,'8760 Data'!J3987,'8760 Data'!K3987,'8760 Data'!L3987,'8760 Data'!M3987,'8760 Data'!N3987,'8760 Data'!O3987,'8760 Data'!P3987,'8760 Data'!Q3987,'8760 Data'!R3987,'8760 Data'!S3987,'8760 Data'!T3987,'8760 Data'!U3987)</f>
        <v>0</v>
      </c>
      <c r="I3987" s="591" t="e">
        <f>H3987/'Output Sheet'!$B$8</f>
        <v>#DIV/0!</v>
      </c>
      <c r="J3987" s="596"/>
      <c r="K3987" s="560"/>
      <c r="L3987" s="560"/>
      <c r="M3987" s="560"/>
      <c r="N3987" s="560"/>
      <c r="O3987" s="560"/>
      <c r="P3987" s="560"/>
      <c r="Q3987" s="560"/>
      <c r="R3987" s="560"/>
      <c r="S3987" s="560"/>
      <c r="T3987" s="560"/>
      <c r="U3987" s="560"/>
    </row>
    <row r="3988" spans="1:21">
      <c r="A3988" s="593">
        <f t="shared" si="372"/>
        <v>41441</v>
      </c>
      <c r="B3988" s="594">
        <v>41441.125230613427</v>
      </c>
      <c r="C3988" s="560">
        <f t="shared" si="373"/>
        <v>2013</v>
      </c>
      <c r="D3988" s="560">
        <f t="shared" si="374"/>
        <v>6</v>
      </c>
      <c r="E3988" s="560">
        <f t="shared" si="375"/>
        <v>16</v>
      </c>
      <c r="F3988" s="560">
        <f t="shared" si="376"/>
        <v>3</v>
      </c>
      <c r="G3988" s="595">
        <f t="shared" si="377"/>
        <v>1</v>
      </c>
      <c r="H3988" s="590">
        <f>CHOOSE('Output Sheet'!$B$4,'8760 Data'!J3988,'8760 Data'!K3988,'8760 Data'!L3988,'8760 Data'!M3988,'8760 Data'!N3988,'8760 Data'!O3988,'8760 Data'!P3988,'8760 Data'!Q3988,'8760 Data'!R3988,'8760 Data'!S3988,'8760 Data'!T3988,'8760 Data'!U3988)</f>
        <v>0</v>
      </c>
      <c r="I3988" s="591" t="e">
        <f>H3988/'Output Sheet'!$B$8</f>
        <v>#DIV/0!</v>
      </c>
      <c r="J3988" s="596"/>
      <c r="K3988" s="560"/>
      <c r="L3988" s="560"/>
      <c r="M3988" s="560"/>
      <c r="N3988" s="560"/>
      <c r="O3988" s="560"/>
      <c r="P3988" s="560"/>
      <c r="Q3988" s="560"/>
      <c r="R3988" s="560"/>
      <c r="S3988" s="560"/>
      <c r="T3988" s="560"/>
      <c r="U3988" s="560"/>
    </row>
    <row r="3989" spans="1:21">
      <c r="A3989" s="593">
        <f t="shared" si="372"/>
        <v>41441</v>
      </c>
      <c r="B3989" s="594">
        <v>41441.166897337964</v>
      </c>
      <c r="C3989" s="560">
        <f t="shared" si="373"/>
        <v>2013</v>
      </c>
      <c r="D3989" s="560">
        <f t="shared" si="374"/>
        <v>6</v>
      </c>
      <c r="E3989" s="560">
        <f t="shared" si="375"/>
        <v>16</v>
      </c>
      <c r="F3989" s="560">
        <f t="shared" si="376"/>
        <v>4</v>
      </c>
      <c r="G3989" s="595">
        <f t="shared" si="377"/>
        <v>1</v>
      </c>
      <c r="H3989" s="590">
        <f>CHOOSE('Output Sheet'!$B$4,'8760 Data'!J3989,'8760 Data'!K3989,'8760 Data'!L3989,'8760 Data'!M3989,'8760 Data'!N3989,'8760 Data'!O3989,'8760 Data'!P3989,'8760 Data'!Q3989,'8760 Data'!R3989,'8760 Data'!S3989,'8760 Data'!T3989,'8760 Data'!U3989)</f>
        <v>0</v>
      </c>
      <c r="I3989" s="591" t="e">
        <f>H3989/'Output Sheet'!$B$8</f>
        <v>#DIV/0!</v>
      </c>
      <c r="J3989" s="596"/>
      <c r="K3989" s="560"/>
      <c r="L3989" s="560"/>
      <c r="M3989" s="560"/>
      <c r="N3989" s="560"/>
      <c r="O3989" s="560"/>
      <c r="P3989" s="560"/>
      <c r="Q3989" s="560"/>
      <c r="R3989" s="560"/>
      <c r="S3989" s="560"/>
      <c r="T3989" s="560"/>
      <c r="U3989" s="560"/>
    </row>
    <row r="3990" spans="1:21">
      <c r="A3990" s="593">
        <f t="shared" si="372"/>
        <v>41441</v>
      </c>
      <c r="B3990" s="594">
        <v>41441.208564062501</v>
      </c>
      <c r="C3990" s="560">
        <f t="shared" si="373"/>
        <v>2013</v>
      </c>
      <c r="D3990" s="560">
        <f t="shared" si="374"/>
        <v>6</v>
      </c>
      <c r="E3990" s="560">
        <f t="shared" si="375"/>
        <v>16</v>
      </c>
      <c r="F3990" s="560">
        <f t="shared" si="376"/>
        <v>5</v>
      </c>
      <c r="G3990" s="595">
        <f t="shared" si="377"/>
        <v>1</v>
      </c>
      <c r="H3990" s="590">
        <f>CHOOSE('Output Sheet'!$B$4,'8760 Data'!J3990,'8760 Data'!K3990,'8760 Data'!L3990,'8760 Data'!M3990,'8760 Data'!N3990,'8760 Data'!O3990,'8760 Data'!P3990,'8760 Data'!Q3990,'8760 Data'!R3990,'8760 Data'!S3990,'8760 Data'!T3990,'8760 Data'!U3990)</f>
        <v>0</v>
      </c>
      <c r="I3990" s="591" t="e">
        <f>H3990/'Output Sheet'!$B$8</f>
        <v>#DIV/0!</v>
      </c>
      <c r="J3990" s="596"/>
      <c r="K3990" s="560"/>
      <c r="L3990" s="560"/>
      <c r="M3990" s="560"/>
      <c r="N3990" s="560"/>
      <c r="O3990" s="560"/>
      <c r="P3990" s="560"/>
      <c r="Q3990" s="560"/>
      <c r="R3990" s="560"/>
      <c r="S3990" s="560"/>
      <c r="T3990" s="560"/>
      <c r="U3990" s="560"/>
    </row>
    <row r="3991" spans="1:21">
      <c r="A3991" s="593">
        <f t="shared" si="372"/>
        <v>41441</v>
      </c>
      <c r="B3991" s="594">
        <v>41441.250230787038</v>
      </c>
      <c r="C3991" s="560">
        <f t="shared" si="373"/>
        <v>2013</v>
      </c>
      <c r="D3991" s="560">
        <f t="shared" si="374"/>
        <v>6</v>
      </c>
      <c r="E3991" s="560">
        <f t="shared" si="375"/>
        <v>16</v>
      </c>
      <c r="F3991" s="560">
        <f t="shared" si="376"/>
        <v>6</v>
      </c>
      <c r="G3991" s="595">
        <f t="shared" si="377"/>
        <v>1</v>
      </c>
      <c r="H3991" s="590">
        <f>CHOOSE('Output Sheet'!$B$4,'8760 Data'!J3991,'8760 Data'!K3991,'8760 Data'!L3991,'8760 Data'!M3991,'8760 Data'!N3991,'8760 Data'!O3991,'8760 Data'!P3991,'8760 Data'!Q3991,'8760 Data'!R3991,'8760 Data'!S3991,'8760 Data'!T3991,'8760 Data'!U3991)</f>
        <v>0</v>
      </c>
      <c r="I3991" s="591" t="e">
        <f>H3991/'Output Sheet'!$B$8</f>
        <v>#DIV/0!</v>
      </c>
      <c r="J3991" s="596"/>
      <c r="K3991" s="560"/>
      <c r="L3991" s="560"/>
      <c r="M3991" s="560"/>
      <c r="N3991" s="560"/>
      <c r="O3991" s="560"/>
      <c r="P3991" s="560"/>
      <c r="Q3991" s="560"/>
      <c r="R3991" s="560"/>
      <c r="S3991" s="560"/>
      <c r="T3991" s="560"/>
      <c r="U3991" s="560"/>
    </row>
    <row r="3992" spans="1:21">
      <c r="A3992" s="593">
        <f t="shared" si="372"/>
        <v>41441</v>
      </c>
      <c r="B3992" s="594">
        <v>41441.291897511575</v>
      </c>
      <c r="C3992" s="560">
        <f t="shared" si="373"/>
        <v>2013</v>
      </c>
      <c r="D3992" s="560">
        <f t="shared" si="374"/>
        <v>6</v>
      </c>
      <c r="E3992" s="560">
        <f t="shared" si="375"/>
        <v>16</v>
      </c>
      <c r="F3992" s="560">
        <f t="shared" si="376"/>
        <v>7</v>
      </c>
      <c r="G3992" s="595">
        <f t="shared" si="377"/>
        <v>1</v>
      </c>
      <c r="H3992" s="590">
        <f>CHOOSE('Output Sheet'!$B$4,'8760 Data'!J3992,'8760 Data'!K3992,'8760 Data'!L3992,'8760 Data'!M3992,'8760 Data'!N3992,'8760 Data'!O3992,'8760 Data'!P3992,'8760 Data'!Q3992,'8760 Data'!R3992,'8760 Data'!S3992,'8760 Data'!T3992,'8760 Data'!U3992)</f>
        <v>0</v>
      </c>
      <c r="I3992" s="591" t="e">
        <f>H3992/'Output Sheet'!$B$8</f>
        <v>#DIV/0!</v>
      </c>
      <c r="J3992" s="596"/>
      <c r="K3992" s="560"/>
      <c r="L3992" s="560"/>
      <c r="M3992" s="560"/>
      <c r="N3992" s="560"/>
      <c r="O3992" s="560"/>
      <c r="P3992" s="560"/>
      <c r="Q3992" s="560"/>
      <c r="R3992" s="560"/>
      <c r="S3992" s="560"/>
      <c r="T3992" s="560"/>
      <c r="U3992" s="560"/>
    </row>
    <row r="3993" spans="1:21">
      <c r="A3993" s="593">
        <f t="shared" si="372"/>
        <v>41441</v>
      </c>
      <c r="B3993" s="594">
        <v>41441.333564236113</v>
      </c>
      <c r="C3993" s="560">
        <f t="shared" si="373"/>
        <v>2013</v>
      </c>
      <c r="D3993" s="560">
        <f t="shared" si="374"/>
        <v>6</v>
      </c>
      <c r="E3993" s="560">
        <f t="shared" si="375"/>
        <v>16</v>
      </c>
      <c r="F3993" s="560">
        <f t="shared" si="376"/>
        <v>8</v>
      </c>
      <c r="G3993" s="595">
        <f t="shared" si="377"/>
        <v>1</v>
      </c>
      <c r="H3993" s="590">
        <f>CHOOSE('Output Sheet'!$B$4,'8760 Data'!J3993,'8760 Data'!K3993,'8760 Data'!L3993,'8760 Data'!M3993,'8760 Data'!N3993,'8760 Data'!O3993,'8760 Data'!P3993,'8760 Data'!Q3993,'8760 Data'!R3993,'8760 Data'!S3993,'8760 Data'!T3993,'8760 Data'!U3993)</f>
        <v>0</v>
      </c>
      <c r="I3993" s="591" t="e">
        <f>H3993/'Output Sheet'!$B$8</f>
        <v>#DIV/0!</v>
      </c>
      <c r="J3993" s="596"/>
      <c r="K3993" s="560"/>
      <c r="L3993" s="560"/>
      <c r="M3993" s="560"/>
      <c r="N3993" s="560"/>
      <c r="O3993" s="560"/>
      <c r="P3993" s="560"/>
      <c r="Q3993" s="560"/>
      <c r="R3993" s="560"/>
      <c r="S3993" s="560"/>
      <c r="T3993" s="560"/>
      <c r="U3993" s="560"/>
    </row>
    <row r="3994" spans="1:21">
      <c r="A3994" s="593">
        <f t="shared" si="372"/>
        <v>41441</v>
      </c>
      <c r="B3994" s="594">
        <v>41441.37523096065</v>
      </c>
      <c r="C3994" s="560">
        <f t="shared" si="373"/>
        <v>2013</v>
      </c>
      <c r="D3994" s="560">
        <f t="shared" si="374"/>
        <v>6</v>
      </c>
      <c r="E3994" s="560">
        <f t="shared" si="375"/>
        <v>16</v>
      </c>
      <c r="F3994" s="560">
        <f t="shared" si="376"/>
        <v>9</v>
      </c>
      <c r="G3994" s="595">
        <f t="shared" si="377"/>
        <v>1</v>
      </c>
      <c r="H3994" s="590">
        <f>CHOOSE('Output Sheet'!$B$4,'8760 Data'!J3994,'8760 Data'!K3994,'8760 Data'!L3994,'8760 Data'!M3994,'8760 Data'!N3994,'8760 Data'!O3994,'8760 Data'!P3994,'8760 Data'!Q3994,'8760 Data'!R3994,'8760 Data'!S3994,'8760 Data'!T3994,'8760 Data'!U3994)</f>
        <v>0</v>
      </c>
      <c r="I3994" s="591" t="e">
        <f>H3994/'Output Sheet'!$B$8</f>
        <v>#DIV/0!</v>
      </c>
      <c r="J3994" s="596"/>
      <c r="K3994" s="560"/>
      <c r="L3994" s="560"/>
      <c r="M3994" s="560"/>
      <c r="N3994" s="560"/>
      <c r="O3994" s="560"/>
      <c r="P3994" s="560"/>
      <c r="Q3994" s="560"/>
      <c r="R3994" s="560"/>
      <c r="S3994" s="560"/>
      <c r="T3994" s="560"/>
      <c r="U3994" s="560"/>
    </row>
    <row r="3995" spans="1:21">
      <c r="A3995" s="593">
        <f t="shared" si="372"/>
        <v>41441</v>
      </c>
      <c r="B3995" s="594">
        <v>41441.416897685187</v>
      </c>
      <c r="C3995" s="560">
        <f t="shared" si="373"/>
        <v>2013</v>
      </c>
      <c r="D3995" s="560">
        <f t="shared" si="374"/>
        <v>6</v>
      </c>
      <c r="E3995" s="560">
        <f t="shared" si="375"/>
        <v>16</v>
      </c>
      <c r="F3995" s="560">
        <f t="shared" si="376"/>
        <v>10</v>
      </c>
      <c r="G3995" s="595">
        <f t="shared" si="377"/>
        <v>1</v>
      </c>
      <c r="H3995" s="590">
        <f>CHOOSE('Output Sheet'!$B$4,'8760 Data'!J3995,'8760 Data'!K3995,'8760 Data'!L3995,'8760 Data'!M3995,'8760 Data'!N3995,'8760 Data'!O3995,'8760 Data'!P3995,'8760 Data'!Q3995,'8760 Data'!R3995,'8760 Data'!S3995,'8760 Data'!T3995,'8760 Data'!U3995)</f>
        <v>0</v>
      </c>
      <c r="I3995" s="591" t="e">
        <f>H3995/'Output Sheet'!$B$8</f>
        <v>#DIV/0!</v>
      </c>
      <c r="J3995" s="596"/>
      <c r="K3995" s="560"/>
      <c r="L3995" s="560"/>
      <c r="M3995" s="560"/>
      <c r="N3995" s="560"/>
      <c r="O3995" s="560"/>
      <c r="P3995" s="560"/>
      <c r="Q3995" s="560"/>
      <c r="R3995" s="560"/>
      <c r="S3995" s="560"/>
      <c r="T3995" s="560"/>
      <c r="U3995" s="560"/>
    </row>
    <row r="3996" spans="1:21">
      <c r="A3996" s="593">
        <f t="shared" si="372"/>
        <v>41441</v>
      </c>
      <c r="B3996" s="594">
        <v>41441.458564409724</v>
      </c>
      <c r="C3996" s="560">
        <f t="shared" si="373"/>
        <v>2013</v>
      </c>
      <c r="D3996" s="560">
        <f t="shared" si="374"/>
        <v>6</v>
      </c>
      <c r="E3996" s="560">
        <f t="shared" si="375"/>
        <v>16</v>
      </c>
      <c r="F3996" s="560">
        <f t="shared" si="376"/>
        <v>11</v>
      </c>
      <c r="G3996" s="595">
        <f t="shared" si="377"/>
        <v>1</v>
      </c>
      <c r="H3996" s="590">
        <f>CHOOSE('Output Sheet'!$B$4,'8760 Data'!J3996,'8760 Data'!K3996,'8760 Data'!L3996,'8760 Data'!M3996,'8760 Data'!N3996,'8760 Data'!O3996,'8760 Data'!P3996,'8760 Data'!Q3996,'8760 Data'!R3996,'8760 Data'!S3996,'8760 Data'!T3996,'8760 Data'!U3996)</f>
        <v>0</v>
      </c>
      <c r="I3996" s="591" t="e">
        <f>H3996/'Output Sheet'!$B$8</f>
        <v>#DIV/0!</v>
      </c>
      <c r="J3996" s="596"/>
      <c r="K3996" s="560"/>
      <c r="L3996" s="560"/>
      <c r="M3996" s="560"/>
      <c r="N3996" s="560"/>
      <c r="O3996" s="560"/>
      <c r="P3996" s="560"/>
      <c r="Q3996" s="560"/>
      <c r="R3996" s="560"/>
      <c r="S3996" s="560"/>
      <c r="T3996" s="560"/>
      <c r="U3996" s="560"/>
    </row>
    <row r="3997" spans="1:21">
      <c r="A3997" s="593">
        <f t="shared" si="372"/>
        <v>41441</v>
      </c>
      <c r="B3997" s="594">
        <v>41441.500231134261</v>
      </c>
      <c r="C3997" s="560">
        <f t="shared" si="373"/>
        <v>2013</v>
      </c>
      <c r="D3997" s="560">
        <f t="shared" si="374"/>
        <v>6</v>
      </c>
      <c r="E3997" s="560">
        <f t="shared" si="375"/>
        <v>16</v>
      </c>
      <c r="F3997" s="560">
        <f t="shared" si="376"/>
        <v>12</v>
      </c>
      <c r="G3997" s="595">
        <f t="shared" si="377"/>
        <v>1</v>
      </c>
      <c r="H3997" s="590">
        <f>CHOOSE('Output Sheet'!$B$4,'8760 Data'!J3997,'8760 Data'!K3997,'8760 Data'!L3997,'8760 Data'!M3997,'8760 Data'!N3997,'8760 Data'!O3997,'8760 Data'!P3997,'8760 Data'!Q3997,'8760 Data'!R3997,'8760 Data'!S3997,'8760 Data'!T3997,'8760 Data'!U3997)</f>
        <v>0</v>
      </c>
      <c r="I3997" s="591" t="e">
        <f>H3997/'Output Sheet'!$B$8</f>
        <v>#DIV/0!</v>
      </c>
      <c r="J3997" s="596"/>
      <c r="K3997" s="560"/>
      <c r="L3997" s="560"/>
      <c r="M3997" s="560"/>
      <c r="N3997" s="560"/>
      <c r="O3997" s="560"/>
      <c r="P3997" s="560"/>
      <c r="Q3997" s="560"/>
      <c r="R3997" s="560"/>
      <c r="S3997" s="560"/>
      <c r="T3997" s="560"/>
      <c r="U3997" s="560"/>
    </row>
    <row r="3998" spans="1:21">
      <c r="A3998" s="593">
        <f t="shared" si="372"/>
        <v>41441</v>
      </c>
      <c r="B3998" s="594">
        <v>41441.541897858799</v>
      </c>
      <c r="C3998" s="560">
        <f t="shared" si="373"/>
        <v>2013</v>
      </c>
      <c r="D3998" s="560">
        <f t="shared" si="374"/>
        <v>6</v>
      </c>
      <c r="E3998" s="560">
        <f t="shared" si="375"/>
        <v>16</v>
      </c>
      <c r="F3998" s="560">
        <f t="shared" si="376"/>
        <v>13</v>
      </c>
      <c r="G3998" s="595">
        <f t="shared" si="377"/>
        <v>1</v>
      </c>
      <c r="H3998" s="590">
        <f>CHOOSE('Output Sheet'!$B$4,'8760 Data'!J3998,'8760 Data'!K3998,'8760 Data'!L3998,'8760 Data'!M3998,'8760 Data'!N3998,'8760 Data'!O3998,'8760 Data'!P3998,'8760 Data'!Q3998,'8760 Data'!R3998,'8760 Data'!S3998,'8760 Data'!T3998,'8760 Data'!U3998)</f>
        <v>0</v>
      </c>
      <c r="I3998" s="591" t="e">
        <f>H3998/'Output Sheet'!$B$8</f>
        <v>#DIV/0!</v>
      </c>
      <c r="J3998" s="596"/>
      <c r="K3998" s="560"/>
      <c r="L3998" s="560"/>
      <c r="M3998" s="560"/>
      <c r="N3998" s="560"/>
      <c r="O3998" s="560"/>
      <c r="P3998" s="560"/>
      <c r="Q3998" s="560"/>
      <c r="R3998" s="560"/>
      <c r="S3998" s="560"/>
      <c r="T3998" s="560"/>
      <c r="U3998" s="560"/>
    </row>
    <row r="3999" spans="1:21">
      <c r="A3999" s="593">
        <f t="shared" si="372"/>
        <v>41441</v>
      </c>
      <c r="B3999" s="594">
        <v>41441.583564583336</v>
      </c>
      <c r="C3999" s="560">
        <f t="shared" si="373"/>
        <v>2013</v>
      </c>
      <c r="D3999" s="560">
        <f t="shared" si="374"/>
        <v>6</v>
      </c>
      <c r="E3999" s="560">
        <f t="shared" si="375"/>
        <v>16</v>
      </c>
      <c r="F3999" s="560">
        <f t="shared" si="376"/>
        <v>14</v>
      </c>
      <c r="G3999" s="595">
        <f t="shared" si="377"/>
        <v>1</v>
      </c>
      <c r="H3999" s="590">
        <f>CHOOSE('Output Sheet'!$B$4,'8760 Data'!J3999,'8760 Data'!K3999,'8760 Data'!L3999,'8760 Data'!M3999,'8760 Data'!N3999,'8760 Data'!O3999,'8760 Data'!P3999,'8760 Data'!Q3999,'8760 Data'!R3999,'8760 Data'!S3999,'8760 Data'!T3999,'8760 Data'!U3999)</f>
        <v>0</v>
      </c>
      <c r="I3999" s="591" t="e">
        <f>H3999/'Output Sheet'!$B$8</f>
        <v>#DIV/0!</v>
      </c>
      <c r="J3999" s="596"/>
      <c r="K3999" s="560"/>
      <c r="L3999" s="560"/>
      <c r="M3999" s="560"/>
      <c r="N3999" s="560"/>
      <c r="O3999" s="560"/>
      <c r="P3999" s="560"/>
      <c r="Q3999" s="560"/>
      <c r="R3999" s="560"/>
      <c r="S3999" s="560"/>
      <c r="T3999" s="560"/>
      <c r="U3999" s="560"/>
    </row>
    <row r="4000" spans="1:21">
      <c r="A4000" s="593">
        <f t="shared" si="372"/>
        <v>41441</v>
      </c>
      <c r="B4000" s="594">
        <v>41441.625231307873</v>
      </c>
      <c r="C4000" s="560">
        <f t="shared" si="373"/>
        <v>2013</v>
      </c>
      <c r="D4000" s="560">
        <f t="shared" si="374"/>
        <v>6</v>
      </c>
      <c r="E4000" s="560">
        <f t="shared" si="375"/>
        <v>16</v>
      </c>
      <c r="F4000" s="560">
        <f t="shared" si="376"/>
        <v>15</v>
      </c>
      <c r="G4000" s="595">
        <f t="shared" si="377"/>
        <v>1</v>
      </c>
      <c r="H4000" s="590">
        <f>CHOOSE('Output Sheet'!$B$4,'8760 Data'!J4000,'8760 Data'!K4000,'8760 Data'!L4000,'8760 Data'!M4000,'8760 Data'!N4000,'8760 Data'!O4000,'8760 Data'!P4000,'8760 Data'!Q4000,'8760 Data'!R4000,'8760 Data'!S4000,'8760 Data'!T4000,'8760 Data'!U4000)</f>
        <v>0</v>
      </c>
      <c r="I4000" s="591" t="e">
        <f>H4000/'Output Sheet'!$B$8</f>
        <v>#DIV/0!</v>
      </c>
      <c r="J4000" s="596"/>
      <c r="K4000" s="560"/>
      <c r="L4000" s="560"/>
      <c r="M4000" s="560"/>
      <c r="N4000" s="560"/>
      <c r="O4000" s="560"/>
      <c r="P4000" s="560"/>
      <c r="Q4000" s="560"/>
      <c r="R4000" s="560"/>
      <c r="S4000" s="560"/>
      <c r="T4000" s="560"/>
      <c r="U4000" s="560"/>
    </row>
    <row r="4001" spans="1:21">
      <c r="A4001" s="593">
        <f t="shared" si="372"/>
        <v>41441</v>
      </c>
      <c r="B4001" s="594">
        <v>41441.66689803241</v>
      </c>
      <c r="C4001" s="560">
        <f t="shared" si="373"/>
        <v>2013</v>
      </c>
      <c r="D4001" s="560">
        <f t="shared" si="374"/>
        <v>6</v>
      </c>
      <c r="E4001" s="560">
        <f t="shared" si="375"/>
        <v>16</v>
      </c>
      <c r="F4001" s="560">
        <f t="shared" si="376"/>
        <v>16</v>
      </c>
      <c r="G4001" s="595">
        <f t="shared" si="377"/>
        <v>1</v>
      </c>
      <c r="H4001" s="590">
        <f>CHOOSE('Output Sheet'!$B$4,'8760 Data'!J4001,'8760 Data'!K4001,'8760 Data'!L4001,'8760 Data'!M4001,'8760 Data'!N4001,'8760 Data'!O4001,'8760 Data'!P4001,'8760 Data'!Q4001,'8760 Data'!R4001,'8760 Data'!S4001,'8760 Data'!T4001,'8760 Data'!U4001)</f>
        <v>0</v>
      </c>
      <c r="I4001" s="591" t="e">
        <f>H4001/'Output Sheet'!$B$8</f>
        <v>#DIV/0!</v>
      </c>
      <c r="J4001" s="596"/>
      <c r="K4001" s="560"/>
      <c r="L4001" s="560"/>
      <c r="M4001" s="560"/>
      <c r="N4001" s="560"/>
      <c r="O4001" s="560"/>
      <c r="P4001" s="560"/>
      <c r="Q4001" s="560"/>
      <c r="R4001" s="560"/>
      <c r="S4001" s="560"/>
      <c r="T4001" s="560"/>
      <c r="U4001" s="560"/>
    </row>
    <row r="4002" spans="1:21">
      <c r="A4002" s="593">
        <f t="shared" si="372"/>
        <v>41441</v>
      </c>
      <c r="B4002" s="594">
        <v>41441.708564756947</v>
      </c>
      <c r="C4002" s="560">
        <f t="shared" si="373"/>
        <v>2013</v>
      </c>
      <c r="D4002" s="560">
        <f t="shared" si="374"/>
        <v>6</v>
      </c>
      <c r="E4002" s="560">
        <f t="shared" si="375"/>
        <v>16</v>
      </c>
      <c r="F4002" s="560">
        <f t="shared" si="376"/>
        <v>17</v>
      </c>
      <c r="G4002" s="595">
        <f t="shared" si="377"/>
        <v>1</v>
      </c>
      <c r="H4002" s="590">
        <f>CHOOSE('Output Sheet'!$B$4,'8760 Data'!J4002,'8760 Data'!K4002,'8760 Data'!L4002,'8760 Data'!M4002,'8760 Data'!N4002,'8760 Data'!O4002,'8760 Data'!P4002,'8760 Data'!Q4002,'8760 Data'!R4002,'8760 Data'!S4002,'8760 Data'!T4002,'8760 Data'!U4002)</f>
        <v>0</v>
      </c>
      <c r="I4002" s="591" t="e">
        <f>H4002/'Output Sheet'!$B$8</f>
        <v>#DIV/0!</v>
      </c>
      <c r="J4002" s="596"/>
      <c r="K4002" s="560"/>
      <c r="L4002" s="560"/>
      <c r="M4002" s="560"/>
      <c r="N4002" s="560"/>
      <c r="O4002" s="560"/>
      <c r="P4002" s="560"/>
      <c r="Q4002" s="560"/>
      <c r="R4002" s="560"/>
      <c r="S4002" s="560"/>
      <c r="T4002" s="560"/>
      <c r="U4002" s="560"/>
    </row>
    <row r="4003" spans="1:21">
      <c r="A4003" s="593">
        <f t="shared" si="372"/>
        <v>41441</v>
      </c>
      <c r="B4003" s="594">
        <v>41441.750231481485</v>
      </c>
      <c r="C4003" s="560">
        <f t="shared" si="373"/>
        <v>2013</v>
      </c>
      <c r="D4003" s="560">
        <f t="shared" si="374"/>
        <v>6</v>
      </c>
      <c r="E4003" s="560">
        <f t="shared" si="375"/>
        <v>16</v>
      </c>
      <c r="F4003" s="560">
        <f t="shared" si="376"/>
        <v>18</v>
      </c>
      <c r="G4003" s="595">
        <f t="shared" si="377"/>
        <v>1</v>
      </c>
      <c r="H4003" s="590">
        <f>CHOOSE('Output Sheet'!$B$4,'8760 Data'!J4003,'8760 Data'!K4003,'8760 Data'!L4003,'8760 Data'!M4003,'8760 Data'!N4003,'8760 Data'!O4003,'8760 Data'!P4003,'8760 Data'!Q4003,'8760 Data'!R4003,'8760 Data'!S4003,'8760 Data'!T4003,'8760 Data'!U4003)</f>
        <v>0</v>
      </c>
      <c r="I4003" s="591" t="e">
        <f>H4003/'Output Sheet'!$B$8</f>
        <v>#DIV/0!</v>
      </c>
      <c r="J4003" s="596"/>
      <c r="K4003" s="560"/>
      <c r="L4003" s="560"/>
      <c r="M4003" s="560"/>
      <c r="N4003" s="560"/>
      <c r="O4003" s="560"/>
      <c r="P4003" s="560"/>
      <c r="Q4003" s="560"/>
      <c r="R4003" s="560"/>
      <c r="S4003" s="560"/>
      <c r="T4003" s="560"/>
      <c r="U4003" s="560"/>
    </row>
    <row r="4004" spans="1:21">
      <c r="A4004" s="593">
        <f t="shared" si="372"/>
        <v>41441</v>
      </c>
      <c r="B4004" s="594">
        <v>41441.791898206022</v>
      </c>
      <c r="C4004" s="560">
        <f t="shared" si="373"/>
        <v>2013</v>
      </c>
      <c r="D4004" s="560">
        <f t="shared" si="374"/>
        <v>6</v>
      </c>
      <c r="E4004" s="560">
        <f t="shared" si="375"/>
        <v>16</v>
      </c>
      <c r="F4004" s="560">
        <f t="shared" si="376"/>
        <v>19</v>
      </c>
      <c r="G4004" s="595">
        <f t="shared" si="377"/>
        <v>1</v>
      </c>
      <c r="H4004" s="590">
        <f>CHOOSE('Output Sheet'!$B$4,'8760 Data'!J4004,'8760 Data'!K4004,'8760 Data'!L4004,'8760 Data'!M4004,'8760 Data'!N4004,'8760 Data'!O4004,'8760 Data'!P4004,'8760 Data'!Q4004,'8760 Data'!R4004,'8760 Data'!S4004,'8760 Data'!T4004,'8760 Data'!U4004)</f>
        <v>0</v>
      </c>
      <c r="I4004" s="591" t="e">
        <f>H4004/'Output Sheet'!$B$8</f>
        <v>#DIV/0!</v>
      </c>
      <c r="J4004" s="596"/>
      <c r="K4004" s="560"/>
      <c r="L4004" s="560"/>
      <c r="M4004" s="560"/>
      <c r="N4004" s="560"/>
      <c r="O4004" s="560"/>
      <c r="P4004" s="560"/>
      <c r="Q4004" s="560"/>
      <c r="R4004" s="560"/>
      <c r="S4004" s="560"/>
      <c r="T4004" s="560"/>
      <c r="U4004" s="560"/>
    </row>
    <row r="4005" spans="1:21">
      <c r="A4005" s="593">
        <f t="shared" si="372"/>
        <v>41441</v>
      </c>
      <c r="B4005" s="594">
        <v>41441.833564930559</v>
      </c>
      <c r="C4005" s="560">
        <f t="shared" si="373"/>
        <v>2013</v>
      </c>
      <c r="D4005" s="560">
        <f t="shared" si="374"/>
        <v>6</v>
      </c>
      <c r="E4005" s="560">
        <f t="shared" si="375"/>
        <v>16</v>
      </c>
      <c r="F4005" s="560">
        <f t="shared" si="376"/>
        <v>20</v>
      </c>
      <c r="G4005" s="595">
        <f t="shared" si="377"/>
        <v>1</v>
      </c>
      <c r="H4005" s="590">
        <f>CHOOSE('Output Sheet'!$B$4,'8760 Data'!J4005,'8760 Data'!K4005,'8760 Data'!L4005,'8760 Data'!M4005,'8760 Data'!N4005,'8760 Data'!O4005,'8760 Data'!P4005,'8760 Data'!Q4005,'8760 Data'!R4005,'8760 Data'!S4005,'8760 Data'!T4005,'8760 Data'!U4005)</f>
        <v>0</v>
      </c>
      <c r="I4005" s="591" t="e">
        <f>H4005/'Output Sheet'!$B$8</f>
        <v>#DIV/0!</v>
      </c>
      <c r="J4005" s="596"/>
      <c r="K4005" s="560"/>
      <c r="L4005" s="560"/>
      <c r="M4005" s="560"/>
      <c r="N4005" s="560"/>
      <c r="O4005" s="560"/>
      <c r="P4005" s="560"/>
      <c r="Q4005" s="560"/>
      <c r="R4005" s="560"/>
      <c r="S4005" s="560"/>
      <c r="T4005" s="560"/>
      <c r="U4005" s="560"/>
    </row>
    <row r="4006" spans="1:21">
      <c r="A4006" s="593">
        <f t="shared" si="372"/>
        <v>41441</v>
      </c>
      <c r="B4006" s="594">
        <v>41441.875231655089</v>
      </c>
      <c r="C4006" s="560">
        <f t="shared" si="373"/>
        <v>2013</v>
      </c>
      <c r="D4006" s="560">
        <f t="shared" si="374"/>
        <v>6</v>
      </c>
      <c r="E4006" s="560">
        <f t="shared" si="375"/>
        <v>16</v>
      </c>
      <c r="F4006" s="560">
        <f t="shared" si="376"/>
        <v>21</v>
      </c>
      <c r="G4006" s="595">
        <f t="shared" si="377"/>
        <v>1</v>
      </c>
      <c r="H4006" s="590">
        <f>CHOOSE('Output Sheet'!$B$4,'8760 Data'!J4006,'8760 Data'!K4006,'8760 Data'!L4006,'8760 Data'!M4006,'8760 Data'!N4006,'8760 Data'!O4006,'8760 Data'!P4006,'8760 Data'!Q4006,'8760 Data'!R4006,'8760 Data'!S4006,'8760 Data'!T4006,'8760 Data'!U4006)</f>
        <v>0</v>
      </c>
      <c r="I4006" s="591" t="e">
        <f>H4006/'Output Sheet'!$B$8</f>
        <v>#DIV/0!</v>
      </c>
      <c r="J4006" s="596"/>
      <c r="K4006" s="560"/>
      <c r="L4006" s="560"/>
      <c r="M4006" s="560"/>
      <c r="N4006" s="560"/>
      <c r="O4006" s="560"/>
      <c r="P4006" s="560"/>
      <c r="Q4006" s="560"/>
      <c r="R4006" s="560"/>
      <c r="S4006" s="560"/>
      <c r="T4006" s="560"/>
      <c r="U4006" s="560"/>
    </row>
    <row r="4007" spans="1:21">
      <c r="A4007" s="593">
        <f t="shared" si="372"/>
        <v>41441</v>
      </c>
      <c r="B4007" s="594">
        <v>41441.916898379626</v>
      </c>
      <c r="C4007" s="560">
        <f t="shared" si="373"/>
        <v>2013</v>
      </c>
      <c r="D4007" s="560">
        <f t="shared" si="374"/>
        <v>6</v>
      </c>
      <c r="E4007" s="560">
        <f t="shared" si="375"/>
        <v>16</v>
      </c>
      <c r="F4007" s="560">
        <f t="shared" si="376"/>
        <v>22</v>
      </c>
      <c r="G4007" s="595">
        <f t="shared" si="377"/>
        <v>1</v>
      </c>
      <c r="H4007" s="590">
        <f>CHOOSE('Output Sheet'!$B$4,'8760 Data'!J4007,'8760 Data'!K4007,'8760 Data'!L4007,'8760 Data'!M4007,'8760 Data'!N4007,'8760 Data'!O4007,'8760 Data'!P4007,'8760 Data'!Q4007,'8760 Data'!R4007,'8760 Data'!S4007,'8760 Data'!T4007,'8760 Data'!U4007)</f>
        <v>0</v>
      </c>
      <c r="I4007" s="591" t="e">
        <f>H4007/'Output Sheet'!$B$8</f>
        <v>#DIV/0!</v>
      </c>
      <c r="J4007" s="596"/>
      <c r="K4007" s="560"/>
      <c r="L4007" s="560"/>
      <c r="M4007" s="560"/>
      <c r="N4007" s="560"/>
      <c r="O4007" s="560"/>
      <c r="P4007" s="560"/>
      <c r="Q4007" s="560"/>
      <c r="R4007" s="560"/>
      <c r="S4007" s="560"/>
      <c r="T4007" s="560"/>
      <c r="U4007" s="560"/>
    </row>
    <row r="4008" spans="1:21">
      <c r="A4008" s="593">
        <f t="shared" si="372"/>
        <v>41441</v>
      </c>
      <c r="B4008" s="594">
        <v>41441.958565104163</v>
      </c>
      <c r="C4008" s="560">
        <f t="shared" si="373"/>
        <v>2013</v>
      </c>
      <c r="D4008" s="560">
        <f t="shared" si="374"/>
        <v>6</v>
      </c>
      <c r="E4008" s="560">
        <f t="shared" si="375"/>
        <v>16</v>
      </c>
      <c r="F4008" s="560">
        <f t="shared" si="376"/>
        <v>23</v>
      </c>
      <c r="G4008" s="595">
        <f t="shared" si="377"/>
        <v>1</v>
      </c>
      <c r="H4008" s="590">
        <f>CHOOSE('Output Sheet'!$B$4,'8760 Data'!J4008,'8760 Data'!K4008,'8760 Data'!L4008,'8760 Data'!M4008,'8760 Data'!N4008,'8760 Data'!O4008,'8760 Data'!P4008,'8760 Data'!Q4008,'8760 Data'!R4008,'8760 Data'!S4008,'8760 Data'!T4008,'8760 Data'!U4008)</f>
        <v>0</v>
      </c>
      <c r="I4008" s="591" t="e">
        <f>H4008/'Output Sheet'!$B$8</f>
        <v>#DIV/0!</v>
      </c>
      <c r="J4008" s="596"/>
      <c r="K4008" s="560"/>
      <c r="L4008" s="560"/>
      <c r="M4008" s="560"/>
      <c r="N4008" s="560"/>
      <c r="O4008" s="560"/>
      <c r="P4008" s="560"/>
      <c r="Q4008" s="560"/>
      <c r="R4008" s="560"/>
      <c r="S4008" s="560"/>
      <c r="T4008" s="560"/>
      <c r="U4008" s="560"/>
    </row>
    <row r="4009" spans="1:21">
      <c r="A4009" s="593">
        <f t="shared" si="372"/>
        <v>41442</v>
      </c>
      <c r="B4009" s="594">
        <v>41442.000231828701</v>
      </c>
      <c r="C4009" s="560">
        <f t="shared" si="373"/>
        <v>2013</v>
      </c>
      <c r="D4009" s="560">
        <f t="shared" si="374"/>
        <v>6</v>
      </c>
      <c r="E4009" s="560">
        <f t="shared" si="375"/>
        <v>17</v>
      </c>
      <c r="F4009" s="560">
        <f t="shared" si="376"/>
        <v>24</v>
      </c>
      <c r="G4009" s="595">
        <f t="shared" si="377"/>
        <v>2</v>
      </c>
      <c r="H4009" s="590">
        <f>CHOOSE('Output Sheet'!$B$4,'8760 Data'!J4009,'8760 Data'!K4009,'8760 Data'!L4009,'8760 Data'!M4009,'8760 Data'!N4009,'8760 Data'!O4009,'8760 Data'!P4009,'8760 Data'!Q4009,'8760 Data'!R4009,'8760 Data'!S4009,'8760 Data'!T4009,'8760 Data'!U4009)</f>
        <v>0</v>
      </c>
      <c r="I4009" s="591" t="e">
        <f>H4009/'Output Sheet'!$B$8</f>
        <v>#DIV/0!</v>
      </c>
      <c r="J4009" s="596"/>
      <c r="K4009" s="560"/>
      <c r="L4009" s="560"/>
      <c r="M4009" s="560"/>
      <c r="N4009" s="560"/>
      <c r="O4009" s="560"/>
      <c r="P4009" s="560"/>
      <c r="Q4009" s="560"/>
      <c r="R4009" s="560"/>
      <c r="S4009" s="560"/>
      <c r="T4009" s="560"/>
      <c r="U4009" s="560"/>
    </row>
    <row r="4010" spans="1:21">
      <c r="A4010" s="593">
        <f t="shared" si="372"/>
        <v>41442</v>
      </c>
      <c r="B4010" s="594">
        <v>41442.041898553238</v>
      </c>
      <c r="C4010" s="560">
        <f t="shared" si="373"/>
        <v>2013</v>
      </c>
      <c r="D4010" s="560">
        <f t="shared" si="374"/>
        <v>6</v>
      </c>
      <c r="E4010" s="560">
        <f t="shared" si="375"/>
        <v>17</v>
      </c>
      <c r="F4010" s="560">
        <f t="shared" si="376"/>
        <v>1</v>
      </c>
      <c r="G4010" s="595">
        <f t="shared" si="377"/>
        <v>2</v>
      </c>
      <c r="H4010" s="590">
        <f>CHOOSE('Output Sheet'!$B$4,'8760 Data'!J4010,'8760 Data'!K4010,'8760 Data'!L4010,'8760 Data'!M4010,'8760 Data'!N4010,'8760 Data'!O4010,'8760 Data'!P4010,'8760 Data'!Q4010,'8760 Data'!R4010,'8760 Data'!S4010,'8760 Data'!T4010,'8760 Data'!U4010)</f>
        <v>0</v>
      </c>
      <c r="I4010" s="591" t="e">
        <f>H4010/'Output Sheet'!$B$8</f>
        <v>#DIV/0!</v>
      </c>
      <c r="J4010" s="596"/>
      <c r="K4010" s="560"/>
      <c r="L4010" s="560"/>
      <c r="M4010" s="560"/>
      <c r="N4010" s="560"/>
      <c r="O4010" s="560"/>
      <c r="P4010" s="560"/>
      <c r="Q4010" s="560"/>
      <c r="R4010" s="560"/>
      <c r="S4010" s="560"/>
      <c r="T4010" s="560"/>
      <c r="U4010" s="560"/>
    </row>
    <row r="4011" spans="1:21">
      <c r="A4011" s="593">
        <f t="shared" si="372"/>
        <v>41442</v>
      </c>
      <c r="B4011" s="594">
        <v>41442.083565277775</v>
      </c>
      <c r="C4011" s="560">
        <f t="shared" si="373"/>
        <v>2013</v>
      </c>
      <c r="D4011" s="560">
        <f t="shared" si="374"/>
        <v>6</v>
      </c>
      <c r="E4011" s="560">
        <f t="shared" si="375"/>
        <v>17</v>
      </c>
      <c r="F4011" s="560">
        <f t="shared" si="376"/>
        <v>2</v>
      </c>
      <c r="G4011" s="595">
        <f t="shared" si="377"/>
        <v>2</v>
      </c>
      <c r="H4011" s="590">
        <f>CHOOSE('Output Sheet'!$B$4,'8760 Data'!J4011,'8760 Data'!K4011,'8760 Data'!L4011,'8760 Data'!M4011,'8760 Data'!N4011,'8760 Data'!O4011,'8760 Data'!P4011,'8760 Data'!Q4011,'8760 Data'!R4011,'8760 Data'!S4011,'8760 Data'!T4011,'8760 Data'!U4011)</f>
        <v>0</v>
      </c>
      <c r="I4011" s="591" t="e">
        <f>H4011/'Output Sheet'!$B$8</f>
        <v>#DIV/0!</v>
      </c>
      <c r="J4011" s="596"/>
      <c r="K4011" s="560"/>
      <c r="L4011" s="560"/>
      <c r="M4011" s="560"/>
      <c r="N4011" s="560"/>
      <c r="O4011" s="560"/>
      <c r="P4011" s="560"/>
      <c r="Q4011" s="560"/>
      <c r="R4011" s="560"/>
      <c r="S4011" s="560"/>
      <c r="T4011" s="560"/>
      <c r="U4011" s="560"/>
    </row>
    <row r="4012" spans="1:21">
      <c r="A4012" s="593">
        <f t="shared" si="372"/>
        <v>41442</v>
      </c>
      <c r="B4012" s="594">
        <v>41442.125232002312</v>
      </c>
      <c r="C4012" s="560">
        <f t="shared" si="373"/>
        <v>2013</v>
      </c>
      <c r="D4012" s="560">
        <f t="shared" si="374"/>
        <v>6</v>
      </c>
      <c r="E4012" s="560">
        <f t="shared" si="375"/>
        <v>17</v>
      </c>
      <c r="F4012" s="560">
        <f t="shared" si="376"/>
        <v>3</v>
      </c>
      <c r="G4012" s="595">
        <f t="shared" si="377"/>
        <v>2</v>
      </c>
      <c r="H4012" s="590">
        <f>CHOOSE('Output Sheet'!$B$4,'8760 Data'!J4012,'8760 Data'!K4012,'8760 Data'!L4012,'8760 Data'!M4012,'8760 Data'!N4012,'8760 Data'!O4012,'8760 Data'!P4012,'8760 Data'!Q4012,'8760 Data'!R4012,'8760 Data'!S4012,'8760 Data'!T4012,'8760 Data'!U4012)</f>
        <v>0</v>
      </c>
      <c r="I4012" s="591" t="e">
        <f>H4012/'Output Sheet'!$B$8</f>
        <v>#DIV/0!</v>
      </c>
      <c r="J4012" s="596"/>
      <c r="K4012" s="560"/>
      <c r="L4012" s="560"/>
      <c r="M4012" s="560"/>
      <c r="N4012" s="560"/>
      <c r="O4012" s="560"/>
      <c r="P4012" s="560"/>
      <c r="Q4012" s="560"/>
      <c r="R4012" s="560"/>
      <c r="S4012" s="560"/>
      <c r="T4012" s="560"/>
      <c r="U4012" s="560"/>
    </row>
    <row r="4013" spans="1:21">
      <c r="A4013" s="593">
        <f t="shared" si="372"/>
        <v>41442</v>
      </c>
      <c r="B4013" s="594">
        <v>41442.166898726849</v>
      </c>
      <c r="C4013" s="560">
        <f t="shared" si="373"/>
        <v>2013</v>
      </c>
      <c r="D4013" s="560">
        <f t="shared" si="374"/>
        <v>6</v>
      </c>
      <c r="E4013" s="560">
        <f t="shared" si="375"/>
        <v>17</v>
      </c>
      <c r="F4013" s="560">
        <f t="shared" si="376"/>
        <v>4</v>
      </c>
      <c r="G4013" s="595">
        <f t="shared" si="377"/>
        <v>2</v>
      </c>
      <c r="H4013" s="590">
        <f>CHOOSE('Output Sheet'!$B$4,'8760 Data'!J4013,'8760 Data'!K4013,'8760 Data'!L4013,'8760 Data'!M4013,'8760 Data'!N4013,'8760 Data'!O4013,'8760 Data'!P4013,'8760 Data'!Q4013,'8760 Data'!R4013,'8760 Data'!S4013,'8760 Data'!T4013,'8760 Data'!U4013)</f>
        <v>0</v>
      </c>
      <c r="I4013" s="591" t="e">
        <f>H4013/'Output Sheet'!$B$8</f>
        <v>#DIV/0!</v>
      </c>
      <c r="J4013" s="596"/>
      <c r="K4013" s="560"/>
      <c r="L4013" s="560"/>
      <c r="M4013" s="560"/>
      <c r="N4013" s="560"/>
      <c r="O4013" s="560"/>
      <c r="P4013" s="560"/>
      <c r="Q4013" s="560"/>
      <c r="R4013" s="560"/>
      <c r="S4013" s="560"/>
      <c r="T4013" s="560"/>
      <c r="U4013" s="560"/>
    </row>
    <row r="4014" spans="1:21">
      <c r="A4014" s="593">
        <f t="shared" si="372"/>
        <v>41442</v>
      </c>
      <c r="B4014" s="594">
        <v>41442.208565451387</v>
      </c>
      <c r="C4014" s="560">
        <f t="shared" si="373"/>
        <v>2013</v>
      </c>
      <c r="D4014" s="560">
        <f t="shared" si="374"/>
        <v>6</v>
      </c>
      <c r="E4014" s="560">
        <f t="shared" si="375"/>
        <v>17</v>
      </c>
      <c r="F4014" s="560">
        <f t="shared" si="376"/>
        <v>5</v>
      </c>
      <c r="G4014" s="595">
        <f t="shared" si="377"/>
        <v>2</v>
      </c>
      <c r="H4014" s="590">
        <f>CHOOSE('Output Sheet'!$B$4,'8760 Data'!J4014,'8760 Data'!K4014,'8760 Data'!L4014,'8760 Data'!M4014,'8760 Data'!N4014,'8760 Data'!O4014,'8760 Data'!P4014,'8760 Data'!Q4014,'8760 Data'!R4014,'8760 Data'!S4014,'8760 Data'!T4014,'8760 Data'!U4014)</f>
        <v>0</v>
      </c>
      <c r="I4014" s="591" t="e">
        <f>H4014/'Output Sheet'!$B$8</f>
        <v>#DIV/0!</v>
      </c>
      <c r="J4014" s="596"/>
      <c r="K4014" s="560"/>
      <c r="L4014" s="560"/>
      <c r="M4014" s="560"/>
      <c r="N4014" s="560"/>
      <c r="O4014" s="560"/>
      <c r="P4014" s="560"/>
      <c r="Q4014" s="560"/>
      <c r="R4014" s="560"/>
      <c r="S4014" s="560"/>
      <c r="T4014" s="560"/>
      <c r="U4014" s="560"/>
    </row>
    <row r="4015" spans="1:21">
      <c r="A4015" s="593">
        <f t="shared" si="372"/>
        <v>41442</v>
      </c>
      <c r="B4015" s="594">
        <v>41442.250232175924</v>
      </c>
      <c r="C4015" s="560">
        <f t="shared" si="373"/>
        <v>2013</v>
      </c>
      <c r="D4015" s="560">
        <f t="shared" si="374"/>
        <v>6</v>
      </c>
      <c r="E4015" s="560">
        <f t="shared" si="375"/>
        <v>17</v>
      </c>
      <c r="F4015" s="560">
        <f t="shared" si="376"/>
        <v>6</v>
      </c>
      <c r="G4015" s="595">
        <f t="shared" si="377"/>
        <v>2</v>
      </c>
      <c r="H4015" s="590">
        <f>CHOOSE('Output Sheet'!$B$4,'8760 Data'!J4015,'8760 Data'!K4015,'8760 Data'!L4015,'8760 Data'!M4015,'8760 Data'!N4015,'8760 Data'!O4015,'8760 Data'!P4015,'8760 Data'!Q4015,'8760 Data'!R4015,'8760 Data'!S4015,'8760 Data'!T4015,'8760 Data'!U4015)</f>
        <v>0</v>
      </c>
      <c r="I4015" s="591" t="e">
        <f>H4015/'Output Sheet'!$B$8</f>
        <v>#DIV/0!</v>
      </c>
      <c r="J4015" s="596"/>
      <c r="K4015" s="560"/>
      <c r="L4015" s="560"/>
      <c r="M4015" s="560"/>
      <c r="N4015" s="560"/>
      <c r="O4015" s="560"/>
      <c r="P4015" s="560"/>
      <c r="Q4015" s="560"/>
      <c r="R4015" s="560"/>
      <c r="S4015" s="560"/>
      <c r="T4015" s="560"/>
      <c r="U4015" s="560"/>
    </row>
    <row r="4016" spans="1:21">
      <c r="A4016" s="593">
        <f t="shared" si="372"/>
        <v>41442</v>
      </c>
      <c r="B4016" s="594">
        <v>41442.291898900461</v>
      </c>
      <c r="C4016" s="560">
        <f t="shared" si="373"/>
        <v>2013</v>
      </c>
      <c r="D4016" s="560">
        <f t="shared" si="374"/>
        <v>6</v>
      </c>
      <c r="E4016" s="560">
        <f t="shared" si="375"/>
        <v>17</v>
      </c>
      <c r="F4016" s="560">
        <f t="shared" si="376"/>
        <v>7</v>
      </c>
      <c r="G4016" s="595">
        <f t="shared" si="377"/>
        <v>2</v>
      </c>
      <c r="H4016" s="590">
        <f>CHOOSE('Output Sheet'!$B$4,'8760 Data'!J4016,'8760 Data'!K4016,'8760 Data'!L4016,'8760 Data'!M4016,'8760 Data'!N4016,'8760 Data'!O4016,'8760 Data'!P4016,'8760 Data'!Q4016,'8760 Data'!R4016,'8760 Data'!S4016,'8760 Data'!T4016,'8760 Data'!U4016)</f>
        <v>0</v>
      </c>
      <c r="I4016" s="591" t="e">
        <f>H4016/'Output Sheet'!$B$8</f>
        <v>#DIV/0!</v>
      </c>
      <c r="J4016" s="596"/>
      <c r="K4016" s="560"/>
      <c r="L4016" s="560"/>
      <c r="M4016" s="560"/>
      <c r="N4016" s="560"/>
      <c r="O4016" s="560"/>
      <c r="P4016" s="560"/>
      <c r="Q4016" s="560"/>
      <c r="R4016" s="560"/>
      <c r="S4016" s="560"/>
      <c r="T4016" s="560"/>
      <c r="U4016" s="560"/>
    </row>
    <row r="4017" spans="1:21">
      <c r="A4017" s="593">
        <f t="shared" si="372"/>
        <v>41442</v>
      </c>
      <c r="B4017" s="594">
        <v>41442.333565624998</v>
      </c>
      <c r="C4017" s="560">
        <f t="shared" si="373"/>
        <v>2013</v>
      </c>
      <c r="D4017" s="560">
        <f t="shared" si="374"/>
        <v>6</v>
      </c>
      <c r="E4017" s="560">
        <f t="shared" si="375"/>
        <v>17</v>
      </c>
      <c r="F4017" s="560">
        <f t="shared" si="376"/>
        <v>8</v>
      </c>
      <c r="G4017" s="595">
        <f t="shared" si="377"/>
        <v>2</v>
      </c>
      <c r="H4017" s="590">
        <f>CHOOSE('Output Sheet'!$B$4,'8760 Data'!J4017,'8760 Data'!K4017,'8760 Data'!L4017,'8760 Data'!M4017,'8760 Data'!N4017,'8760 Data'!O4017,'8760 Data'!P4017,'8760 Data'!Q4017,'8760 Data'!R4017,'8760 Data'!S4017,'8760 Data'!T4017,'8760 Data'!U4017)</f>
        <v>0</v>
      </c>
      <c r="I4017" s="591" t="e">
        <f>H4017/'Output Sheet'!$B$8</f>
        <v>#DIV/0!</v>
      </c>
      <c r="J4017" s="596"/>
      <c r="K4017" s="560"/>
      <c r="L4017" s="560"/>
      <c r="M4017" s="560"/>
      <c r="N4017" s="560"/>
      <c r="O4017" s="560"/>
      <c r="P4017" s="560"/>
      <c r="Q4017" s="560"/>
      <c r="R4017" s="560"/>
      <c r="S4017" s="560"/>
      <c r="T4017" s="560"/>
      <c r="U4017" s="560"/>
    </row>
    <row r="4018" spans="1:21">
      <c r="A4018" s="593">
        <f t="shared" si="372"/>
        <v>41442</v>
      </c>
      <c r="B4018" s="594">
        <v>41442.375232349536</v>
      </c>
      <c r="C4018" s="560">
        <f t="shared" si="373"/>
        <v>2013</v>
      </c>
      <c r="D4018" s="560">
        <f t="shared" si="374"/>
        <v>6</v>
      </c>
      <c r="E4018" s="560">
        <f t="shared" si="375"/>
        <v>17</v>
      </c>
      <c r="F4018" s="560">
        <f t="shared" si="376"/>
        <v>9</v>
      </c>
      <c r="G4018" s="595">
        <f t="shared" si="377"/>
        <v>2</v>
      </c>
      <c r="H4018" s="590">
        <f>CHOOSE('Output Sheet'!$B$4,'8760 Data'!J4018,'8760 Data'!K4018,'8760 Data'!L4018,'8760 Data'!M4018,'8760 Data'!N4018,'8760 Data'!O4018,'8760 Data'!P4018,'8760 Data'!Q4018,'8760 Data'!R4018,'8760 Data'!S4018,'8760 Data'!T4018,'8760 Data'!U4018)</f>
        <v>0</v>
      </c>
      <c r="I4018" s="591" t="e">
        <f>H4018/'Output Sheet'!$B$8</f>
        <v>#DIV/0!</v>
      </c>
      <c r="J4018" s="596"/>
      <c r="K4018" s="560"/>
      <c r="L4018" s="560"/>
      <c r="M4018" s="560"/>
      <c r="N4018" s="560"/>
      <c r="O4018" s="560"/>
      <c r="P4018" s="560"/>
      <c r="Q4018" s="560"/>
      <c r="R4018" s="560"/>
      <c r="S4018" s="560"/>
      <c r="T4018" s="560"/>
      <c r="U4018" s="560"/>
    </row>
    <row r="4019" spans="1:21">
      <c r="A4019" s="593">
        <f t="shared" si="372"/>
        <v>41442</v>
      </c>
      <c r="B4019" s="594">
        <v>41442.416899074073</v>
      </c>
      <c r="C4019" s="560">
        <f t="shared" si="373"/>
        <v>2013</v>
      </c>
      <c r="D4019" s="560">
        <f t="shared" si="374"/>
        <v>6</v>
      </c>
      <c r="E4019" s="560">
        <f t="shared" si="375"/>
        <v>17</v>
      </c>
      <c r="F4019" s="560">
        <f t="shared" si="376"/>
        <v>10</v>
      </c>
      <c r="G4019" s="595">
        <f t="shared" si="377"/>
        <v>2</v>
      </c>
      <c r="H4019" s="590">
        <f>CHOOSE('Output Sheet'!$B$4,'8760 Data'!J4019,'8760 Data'!K4019,'8760 Data'!L4019,'8760 Data'!M4019,'8760 Data'!N4019,'8760 Data'!O4019,'8760 Data'!P4019,'8760 Data'!Q4019,'8760 Data'!R4019,'8760 Data'!S4019,'8760 Data'!T4019,'8760 Data'!U4019)</f>
        <v>0</v>
      </c>
      <c r="I4019" s="591" t="e">
        <f>H4019/'Output Sheet'!$B$8</f>
        <v>#DIV/0!</v>
      </c>
      <c r="J4019" s="596"/>
      <c r="K4019" s="560"/>
      <c r="L4019" s="560"/>
      <c r="M4019" s="560"/>
      <c r="N4019" s="560"/>
      <c r="O4019" s="560"/>
      <c r="P4019" s="560"/>
      <c r="Q4019" s="560"/>
      <c r="R4019" s="560"/>
      <c r="S4019" s="560"/>
      <c r="T4019" s="560"/>
      <c r="U4019" s="560"/>
    </row>
    <row r="4020" spans="1:21">
      <c r="A4020" s="593">
        <f t="shared" si="372"/>
        <v>41442</v>
      </c>
      <c r="B4020" s="594">
        <v>41442.45856579861</v>
      </c>
      <c r="C4020" s="560">
        <f t="shared" si="373"/>
        <v>2013</v>
      </c>
      <c r="D4020" s="560">
        <f t="shared" si="374"/>
        <v>6</v>
      </c>
      <c r="E4020" s="560">
        <f t="shared" si="375"/>
        <v>17</v>
      </c>
      <c r="F4020" s="560">
        <f t="shared" si="376"/>
        <v>11</v>
      </c>
      <c r="G4020" s="595">
        <f t="shared" si="377"/>
        <v>2</v>
      </c>
      <c r="H4020" s="590">
        <f>CHOOSE('Output Sheet'!$B$4,'8760 Data'!J4020,'8760 Data'!K4020,'8760 Data'!L4020,'8760 Data'!M4020,'8760 Data'!N4020,'8760 Data'!O4020,'8760 Data'!P4020,'8760 Data'!Q4020,'8760 Data'!R4020,'8760 Data'!S4020,'8760 Data'!T4020,'8760 Data'!U4020)</f>
        <v>0</v>
      </c>
      <c r="I4020" s="591" t="e">
        <f>H4020/'Output Sheet'!$B$8</f>
        <v>#DIV/0!</v>
      </c>
      <c r="J4020" s="596"/>
      <c r="K4020" s="560"/>
      <c r="L4020" s="560"/>
      <c r="M4020" s="560"/>
      <c r="N4020" s="560"/>
      <c r="O4020" s="560"/>
      <c r="P4020" s="560"/>
      <c r="Q4020" s="560"/>
      <c r="R4020" s="560"/>
      <c r="S4020" s="560"/>
      <c r="T4020" s="560"/>
      <c r="U4020" s="560"/>
    </row>
    <row r="4021" spans="1:21">
      <c r="A4021" s="593">
        <f t="shared" si="372"/>
        <v>41442</v>
      </c>
      <c r="B4021" s="594">
        <v>41442.500232523147</v>
      </c>
      <c r="C4021" s="560">
        <f t="shared" si="373"/>
        <v>2013</v>
      </c>
      <c r="D4021" s="560">
        <f t="shared" si="374"/>
        <v>6</v>
      </c>
      <c r="E4021" s="560">
        <f t="shared" si="375"/>
        <v>17</v>
      </c>
      <c r="F4021" s="560">
        <f t="shared" si="376"/>
        <v>12</v>
      </c>
      <c r="G4021" s="595">
        <f t="shared" si="377"/>
        <v>2</v>
      </c>
      <c r="H4021" s="590">
        <f>CHOOSE('Output Sheet'!$B$4,'8760 Data'!J4021,'8760 Data'!K4021,'8760 Data'!L4021,'8760 Data'!M4021,'8760 Data'!N4021,'8760 Data'!O4021,'8760 Data'!P4021,'8760 Data'!Q4021,'8760 Data'!R4021,'8760 Data'!S4021,'8760 Data'!T4021,'8760 Data'!U4021)</f>
        <v>0</v>
      </c>
      <c r="I4021" s="591" t="e">
        <f>H4021/'Output Sheet'!$B$8</f>
        <v>#DIV/0!</v>
      </c>
      <c r="J4021" s="596"/>
      <c r="K4021" s="560"/>
      <c r="L4021" s="560"/>
      <c r="M4021" s="560"/>
      <c r="N4021" s="560"/>
      <c r="O4021" s="560"/>
      <c r="P4021" s="560"/>
      <c r="Q4021" s="560"/>
      <c r="R4021" s="560"/>
      <c r="S4021" s="560"/>
      <c r="T4021" s="560"/>
      <c r="U4021" s="560"/>
    </row>
    <row r="4022" spans="1:21">
      <c r="A4022" s="593">
        <f t="shared" si="372"/>
        <v>41442</v>
      </c>
      <c r="B4022" s="594">
        <v>41442.541899247684</v>
      </c>
      <c r="C4022" s="560">
        <f t="shared" si="373"/>
        <v>2013</v>
      </c>
      <c r="D4022" s="560">
        <f t="shared" si="374"/>
        <v>6</v>
      </c>
      <c r="E4022" s="560">
        <f t="shared" si="375"/>
        <v>17</v>
      </c>
      <c r="F4022" s="560">
        <f t="shared" si="376"/>
        <v>13</v>
      </c>
      <c r="G4022" s="595">
        <f t="shared" si="377"/>
        <v>2</v>
      </c>
      <c r="H4022" s="590">
        <f>CHOOSE('Output Sheet'!$B$4,'8760 Data'!J4022,'8760 Data'!K4022,'8760 Data'!L4022,'8760 Data'!M4022,'8760 Data'!N4022,'8760 Data'!O4022,'8760 Data'!P4022,'8760 Data'!Q4022,'8760 Data'!R4022,'8760 Data'!S4022,'8760 Data'!T4022,'8760 Data'!U4022)</f>
        <v>0</v>
      </c>
      <c r="I4022" s="591" t="e">
        <f>H4022/'Output Sheet'!$B$8</f>
        <v>#DIV/0!</v>
      </c>
      <c r="J4022" s="596"/>
      <c r="K4022" s="560"/>
      <c r="L4022" s="560"/>
      <c r="M4022" s="560"/>
      <c r="N4022" s="560"/>
      <c r="O4022" s="560"/>
      <c r="P4022" s="560"/>
      <c r="Q4022" s="560"/>
      <c r="R4022" s="560"/>
      <c r="S4022" s="560"/>
      <c r="T4022" s="560"/>
      <c r="U4022" s="560"/>
    </row>
    <row r="4023" spans="1:21">
      <c r="A4023" s="593">
        <f t="shared" si="372"/>
        <v>41442</v>
      </c>
      <c r="B4023" s="594">
        <v>41442.583565972222</v>
      </c>
      <c r="C4023" s="560">
        <f t="shared" si="373"/>
        <v>2013</v>
      </c>
      <c r="D4023" s="560">
        <f t="shared" si="374"/>
        <v>6</v>
      </c>
      <c r="E4023" s="560">
        <f t="shared" si="375"/>
        <v>17</v>
      </c>
      <c r="F4023" s="560">
        <f t="shared" si="376"/>
        <v>14</v>
      </c>
      <c r="G4023" s="595">
        <f t="shared" si="377"/>
        <v>2</v>
      </c>
      <c r="H4023" s="590">
        <f>CHOOSE('Output Sheet'!$B$4,'8760 Data'!J4023,'8760 Data'!K4023,'8760 Data'!L4023,'8760 Data'!M4023,'8760 Data'!N4023,'8760 Data'!O4023,'8760 Data'!P4023,'8760 Data'!Q4023,'8760 Data'!R4023,'8760 Data'!S4023,'8760 Data'!T4023,'8760 Data'!U4023)</f>
        <v>0</v>
      </c>
      <c r="I4023" s="591" t="e">
        <f>H4023/'Output Sheet'!$B$8</f>
        <v>#DIV/0!</v>
      </c>
      <c r="J4023" s="596"/>
      <c r="K4023" s="560"/>
      <c r="L4023" s="560"/>
      <c r="M4023" s="560"/>
      <c r="N4023" s="560"/>
      <c r="O4023" s="560"/>
      <c r="P4023" s="560"/>
      <c r="Q4023" s="560"/>
      <c r="R4023" s="560"/>
      <c r="S4023" s="560"/>
      <c r="T4023" s="560"/>
      <c r="U4023" s="560"/>
    </row>
    <row r="4024" spans="1:21">
      <c r="A4024" s="593">
        <f t="shared" si="372"/>
        <v>41442</v>
      </c>
      <c r="B4024" s="594">
        <v>41442.625232696759</v>
      </c>
      <c r="C4024" s="560">
        <f t="shared" si="373"/>
        <v>2013</v>
      </c>
      <c r="D4024" s="560">
        <f t="shared" si="374"/>
        <v>6</v>
      </c>
      <c r="E4024" s="560">
        <f t="shared" si="375"/>
        <v>17</v>
      </c>
      <c r="F4024" s="560">
        <f t="shared" si="376"/>
        <v>15</v>
      </c>
      <c r="G4024" s="595">
        <f t="shared" si="377"/>
        <v>2</v>
      </c>
      <c r="H4024" s="590">
        <f>CHOOSE('Output Sheet'!$B$4,'8760 Data'!J4024,'8760 Data'!K4024,'8760 Data'!L4024,'8760 Data'!M4024,'8760 Data'!N4024,'8760 Data'!O4024,'8760 Data'!P4024,'8760 Data'!Q4024,'8760 Data'!R4024,'8760 Data'!S4024,'8760 Data'!T4024,'8760 Data'!U4024)</f>
        <v>0</v>
      </c>
      <c r="I4024" s="591" t="e">
        <f>H4024/'Output Sheet'!$B$8</f>
        <v>#DIV/0!</v>
      </c>
      <c r="J4024" s="596"/>
      <c r="K4024" s="560"/>
      <c r="L4024" s="560"/>
      <c r="M4024" s="560"/>
      <c r="N4024" s="560"/>
      <c r="O4024" s="560"/>
      <c r="P4024" s="560"/>
      <c r="Q4024" s="560"/>
      <c r="R4024" s="560"/>
      <c r="S4024" s="560"/>
      <c r="T4024" s="560"/>
      <c r="U4024" s="560"/>
    </row>
    <row r="4025" spans="1:21">
      <c r="A4025" s="593">
        <f t="shared" si="372"/>
        <v>41442</v>
      </c>
      <c r="B4025" s="594">
        <v>41442.666899421296</v>
      </c>
      <c r="C4025" s="560">
        <f t="shared" si="373"/>
        <v>2013</v>
      </c>
      <c r="D4025" s="560">
        <f t="shared" si="374"/>
        <v>6</v>
      </c>
      <c r="E4025" s="560">
        <f t="shared" si="375"/>
        <v>17</v>
      </c>
      <c r="F4025" s="560">
        <f t="shared" si="376"/>
        <v>16</v>
      </c>
      <c r="G4025" s="595">
        <f t="shared" si="377"/>
        <v>2</v>
      </c>
      <c r="H4025" s="590">
        <f>CHOOSE('Output Sheet'!$B$4,'8760 Data'!J4025,'8760 Data'!K4025,'8760 Data'!L4025,'8760 Data'!M4025,'8760 Data'!N4025,'8760 Data'!O4025,'8760 Data'!P4025,'8760 Data'!Q4025,'8760 Data'!R4025,'8760 Data'!S4025,'8760 Data'!T4025,'8760 Data'!U4025)</f>
        <v>0</v>
      </c>
      <c r="I4025" s="591" t="e">
        <f>H4025/'Output Sheet'!$B$8</f>
        <v>#DIV/0!</v>
      </c>
      <c r="J4025" s="596"/>
      <c r="K4025" s="560"/>
      <c r="L4025" s="560"/>
      <c r="M4025" s="560"/>
      <c r="N4025" s="560"/>
      <c r="O4025" s="560"/>
      <c r="P4025" s="560"/>
      <c r="Q4025" s="560"/>
      <c r="R4025" s="560"/>
      <c r="S4025" s="560"/>
      <c r="T4025" s="560"/>
      <c r="U4025" s="560"/>
    </row>
    <row r="4026" spans="1:21">
      <c r="A4026" s="593">
        <f t="shared" si="372"/>
        <v>41442</v>
      </c>
      <c r="B4026" s="594">
        <v>41442.708566145833</v>
      </c>
      <c r="C4026" s="560">
        <f t="shared" si="373"/>
        <v>2013</v>
      </c>
      <c r="D4026" s="560">
        <f t="shared" si="374"/>
        <v>6</v>
      </c>
      <c r="E4026" s="560">
        <f t="shared" si="375"/>
        <v>17</v>
      </c>
      <c r="F4026" s="560">
        <f t="shared" si="376"/>
        <v>17</v>
      </c>
      <c r="G4026" s="595">
        <f t="shared" si="377"/>
        <v>2</v>
      </c>
      <c r="H4026" s="590">
        <f>CHOOSE('Output Sheet'!$B$4,'8760 Data'!J4026,'8760 Data'!K4026,'8760 Data'!L4026,'8760 Data'!M4026,'8760 Data'!N4026,'8760 Data'!O4026,'8760 Data'!P4026,'8760 Data'!Q4026,'8760 Data'!R4026,'8760 Data'!S4026,'8760 Data'!T4026,'8760 Data'!U4026)</f>
        <v>0</v>
      </c>
      <c r="I4026" s="591" t="e">
        <f>H4026/'Output Sheet'!$B$8</f>
        <v>#DIV/0!</v>
      </c>
      <c r="J4026" s="596"/>
      <c r="K4026" s="560"/>
      <c r="L4026" s="560"/>
      <c r="M4026" s="560"/>
      <c r="N4026" s="560"/>
      <c r="O4026" s="560"/>
      <c r="P4026" s="560"/>
      <c r="Q4026" s="560"/>
      <c r="R4026" s="560"/>
      <c r="S4026" s="560"/>
      <c r="T4026" s="560"/>
      <c r="U4026" s="560"/>
    </row>
    <row r="4027" spans="1:21">
      <c r="A4027" s="593">
        <f t="shared" si="372"/>
        <v>41442</v>
      </c>
      <c r="B4027" s="594">
        <v>41442.75023287037</v>
      </c>
      <c r="C4027" s="560">
        <f t="shared" si="373"/>
        <v>2013</v>
      </c>
      <c r="D4027" s="560">
        <f t="shared" si="374"/>
        <v>6</v>
      </c>
      <c r="E4027" s="560">
        <f t="shared" si="375"/>
        <v>17</v>
      </c>
      <c r="F4027" s="560">
        <f t="shared" si="376"/>
        <v>18</v>
      </c>
      <c r="G4027" s="595">
        <f t="shared" si="377"/>
        <v>2</v>
      </c>
      <c r="H4027" s="590">
        <f>CHOOSE('Output Sheet'!$B$4,'8760 Data'!J4027,'8760 Data'!K4027,'8760 Data'!L4027,'8760 Data'!M4027,'8760 Data'!N4027,'8760 Data'!O4027,'8760 Data'!P4027,'8760 Data'!Q4027,'8760 Data'!R4027,'8760 Data'!S4027,'8760 Data'!T4027,'8760 Data'!U4027)</f>
        <v>0</v>
      </c>
      <c r="I4027" s="591" t="e">
        <f>H4027/'Output Sheet'!$B$8</f>
        <v>#DIV/0!</v>
      </c>
      <c r="J4027" s="596"/>
      <c r="K4027" s="560"/>
      <c r="L4027" s="560"/>
      <c r="M4027" s="560"/>
      <c r="N4027" s="560"/>
      <c r="O4027" s="560"/>
      <c r="P4027" s="560"/>
      <c r="Q4027" s="560"/>
      <c r="R4027" s="560"/>
      <c r="S4027" s="560"/>
      <c r="T4027" s="560"/>
      <c r="U4027" s="560"/>
    </row>
    <row r="4028" spans="1:21">
      <c r="A4028" s="593">
        <f t="shared" si="372"/>
        <v>41442</v>
      </c>
      <c r="B4028" s="594">
        <v>41442.791899594908</v>
      </c>
      <c r="C4028" s="560">
        <f t="shared" si="373"/>
        <v>2013</v>
      </c>
      <c r="D4028" s="560">
        <f t="shared" si="374"/>
        <v>6</v>
      </c>
      <c r="E4028" s="560">
        <f t="shared" si="375"/>
        <v>17</v>
      </c>
      <c r="F4028" s="560">
        <f t="shared" si="376"/>
        <v>19</v>
      </c>
      <c r="G4028" s="595">
        <f t="shared" si="377"/>
        <v>2</v>
      </c>
      <c r="H4028" s="590">
        <f>CHOOSE('Output Sheet'!$B$4,'8760 Data'!J4028,'8760 Data'!K4028,'8760 Data'!L4028,'8760 Data'!M4028,'8760 Data'!N4028,'8760 Data'!O4028,'8760 Data'!P4028,'8760 Data'!Q4028,'8760 Data'!R4028,'8760 Data'!S4028,'8760 Data'!T4028,'8760 Data'!U4028)</f>
        <v>0</v>
      </c>
      <c r="I4028" s="591" t="e">
        <f>H4028/'Output Sheet'!$B$8</f>
        <v>#DIV/0!</v>
      </c>
      <c r="J4028" s="596"/>
      <c r="K4028" s="560"/>
      <c r="L4028" s="560"/>
      <c r="M4028" s="560"/>
      <c r="N4028" s="560"/>
      <c r="O4028" s="560"/>
      <c r="P4028" s="560"/>
      <c r="Q4028" s="560"/>
      <c r="R4028" s="560"/>
      <c r="S4028" s="560"/>
      <c r="T4028" s="560"/>
      <c r="U4028" s="560"/>
    </row>
    <row r="4029" spans="1:21">
      <c r="A4029" s="593">
        <f t="shared" si="372"/>
        <v>41442</v>
      </c>
      <c r="B4029" s="594">
        <v>41442.833566319445</v>
      </c>
      <c r="C4029" s="560">
        <f t="shared" si="373"/>
        <v>2013</v>
      </c>
      <c r="D4029" s="560">
        <f t="shared" si="374"/>
        <v>6</v>
      </c>
      <c r="E4029" s="560">
        <f t="shared" si="375"/>
        <v>17</v>
      </c>
      <c r="F4029" s="560">
        <f t="shared" si="376"/>
        <v>20</v>
      </c>
      <c r="G4029" s="595">
        <f t="shared" si="377"/>
        <v>2</v>
      </c>
      <c r="H4029" s="590">
        <f>CHOOSE('Output Sheet'!$B$4,'8760 Data'!J4029,'8760 Data'!K4029,'8760 Data'!L4029,'8760 Data'!M4029,'8760 Data'!N4029,'8760 Data'!O4029,'8760 Data'!P4029,'8760 Data'!Q4029,'8760 Data'!R4029,'8760 Data'!S4029,'8760 Data'!T4029,'8760 Data'!U4029)</f>
        <v>0</v>
      </c>
      <c r="I4029" s="591" t="e">
        <f>H4029/'Output Sheet'!$B$8</f>
        <v>#DIV/0!</v>
      </c>
      <c r="J4029" s="596"/>
      <c r="K4029" s="560"/>
      <c r="L4029" s="560"/>
      <c r="M4029" s="560"/>
      <c r="N4029" s="560"/>
      <c r="O4029" s="560"/>
      <c r="P4029" s="560"/>
      <c r="Q4029" s="560"/>
      <c r="R4029" s="560"/>
      <c r="S4029" s="560"/>
      <c r="T4029" s="560"/>
      <c r="U4029" s="560"/>
    </row>
    <row r="4030" spans="1:21">
      <c r="A4030" s="593">
        <f t="shared" si="372"/>
        <v>41442</v>
      </c>
      <c r="B4030" s="594">
        <v>41442.875233043982</v>
      </c>
      <c r="C4030" s="560">
        <f t="shared" si="373"/>
        <v>2013</v>
      </c>
      <c r="D4030" s="560">
        <f t="shared" si="374"/>
        <v>6</v>
      </c>
      <c r="E4030" s="560">
        <f t="shared" si="375"/>
        <v>17</v>
      </c>
      <c r="F4030" s="560">
        <f t="shared" si="376"/>
        <v>21</v>
      </c>
      <c r="G4030" s="595">
        <f t="shared" si="377"/>
        <v>2</v>
      </c>
      <c r="H4030" s="590">
        <f>CHOOSE('Output Sheet'!$B$4,'8760 Data'!J4030,'8760 Data'!K4030,'8760 Data'!L4030,'8760 Data'!M4030,'8760 Data'!N4030,'8760 Data'!O4030,'8760 Data'!P4030,'8760 Data'!Q4030,'8760 Data'!R4030,'8760 Data'!S4030,'8760 Data'!T4030,'8760 Data'!U4030)</f>
        <v>0</v>
      </c>
      <c r="I4030" s="591" t="e">
        <f>H4030/'Output Sheet'!$B$8</f>
        <v>#DIV/0!</v>
      </c>
      <c r="J4030" s="596"/>
      <c r="K4030" s="560"/>
      <c r="L4030" s="560"/>
      <c r="M4030" s="560"/>
      <c r="N4030" s="560"/>
      <c r="O4030" s="560"/>
      <c r="P4030" s="560"/>
      <c r="Q4030" s="560"/>
      <c r="R4030" s="560"/>
      <c r="S4030" s="560"/>
      <c r="T4030" s="560"/>
      <c r="U4030" s="560"/>
    </row>
    <row r="4031" spans="1:21">
      <c r="A4031" s="593">
        <f t="shared" si="372"/>
        <v>41442</v>
      </c>
      <c r="B4031" s="594">
        <v>41442.916899768519</v>
      </c>
      <c r="C4031" s="560">
        <f t="shared" si="373"/>
        <v>2013</v>
      </c>
      <c r="D4031" s="560">
        <f t="shared" si="374"/>
        <v>6</v>
      </c>
      <c r="E4031" s="560">
        <f t="shared" si="375"/>
        <v>17</v>
      </c>
      <c r="F4031" s="560">
        <f t="shared" si="376"/>
        <v>22</v>
      </c>
      <c r="G4031" s="595">
        <f t="shared" si="377"/>
        <v>2</v>
      </c>
      <c r="H4031" s="590">
        <f>CHOOSE('Output Sheet'!$B$4,'8760 Data'!J4031,'8760 Data'!K4031,'8760 Data'!L4031,'8760 Data'!M4031,'8760 Data'!N4031,'8760 Data'!O4031,'8760 Data'!P4031,'8760 Data'!Q4031,'8760 Data'!R4031,'8760 Data'!S4031,'8760 Data'!T4031,'8760 Data'!U4031)</f>
        <v>0</v>
      </c>
      <c r="I4031" s="591" t="e">
        <f>H4031/'Output Sheet'!$B$8</f>
        <v>#DIV/0!</v>
      </c>
      <c r="J4031" s="596"/>
      <c r="K4031" s="560"/>
      <c r="L4031" s="560"/>
      <c r="M4031" s="560"/>
      <c r="N4031" s="560"/>
      <c r="O4031" s="560"/>
      <c r="P4031" s="560"/>
      <c r="Q4031" s="560"/>
      <c r="R4031" s="560"/>
      <c r="S4031" s="560"/>
      <c r="T4031" s="560"/>
      <c r="U4031" s="560"/>
    </row>
    <row r="4032" spans="1:21">
      <c r="A4032" s="593">
        <f t="shared" si="372"/>
        <v>41442</v>
      </c>
      <c r="B4032" s="594">
        <v>41442.958566493056</v>
      </c>
      <c r="C4032" s="560">
        <f t="shared" si="373"/>
        <v>2013</v>
      </c>
      <c r="D4032" s="560">
        <f t="shared" si="374"/>
        <v>6</v>
      </c>
      <c r="E4032" s="560">
        <f t="shared" si="375"/>
        <v>17</v>
      </c>
      <c r="F4032" s="560">
        <f t="shared" si="376"/>
        <v>23</v>
      </c>
      <c r="G4032" s="595">
        <f t="shared" si="377"/>
        <v>2</v>
      </c>
      <c r="H4032" s="590">
        <f>CHOOSE('Output Sheet'!$B$4,'8760 Data'!J4032,'8760 Data'!K4032,'8760 Data'!L4032,'8760 Data'!M4032,'8760 Data'!N4032,'8760 Data'!O4032,'8760 Data'!P4032,'8760 Data'!Q4032,'8760 Data'!R4032,'8760 Data'!S4032,'8760 Data'!T4032,'8760 Data'!U4032)</f>
        <v>0</v>
      </c>
      <c r="I4032" s="591" t="e">
        <f>H4032/'Output Sheet'!$B$8</f>
        <v>#DIV/0!</v>
      </c>
      <c r="J4032" s="596"/>
      <c r="K4032" s="560"/>
      <c r="L4032" s="560"/>
      <c r="M4032" s="560"/>
      <c r="N4032" s="560"/>
      <c r="O4032" s="560"/>
      <c r="P4032" s="560"/>
      <c r="Q4032" s="560"/>
      <c r="R4032" s="560"/>
      <c r="S4032" s="560"/>
      <c r="T4032" s="560"/>
      <c r="U4032" s="560"/>
    </row>
    <row r="4033" spans="1:21">
      <c r="A4033" s="593">
        <f t="shared" si="372"/>
        <v>41443</v>
      </c>
      <c r="B4033" s="594">
        <v>41443.000233217594</v>
      </c>
      <c r="C4033" s="560">
        <f t="shared" si="373"/>
        <v>2013</v>
      </c>
      <c r="D4033" s="560">
        <f t="shared" si="374"/>
        <v>6</v>
      </c>
      <c r="E4033" s="560">
        <f t="shared" si="375"/>
        <v>18</v>
      </c>
      <c r="F4033" s="560">
        <f t="shared" si="376"/>
        <v>24</v>
      </c>
      <c r="G4033" s="595">
        <f t="shared" si="377"/>
        <v>3</v>
      </c>
      <c r="H4033" s="590">
        <f>CHOOSE('Output Sheet'!$B$4,'8760 Data'!J4033,'8760 Data'!K4033,'8760 Data'!L4033,'8760 Data'!M4033,'8760 Data'!N4033,'8760 Data'!O4033,'8760 Data'!P4033,'8760 Data'!Q4033,'8760 Data'!R4033,'8760 Data'!S4033,'8760 Data'!T4033,'8760 Data'!U4033)</f>
        <v>0</v>
      </c>
      <c r="I4033" s="591" t="e">
        <f>H4033/'Output Sheet'!$B$8</f>
        <v>#DIV/0!</v>
      </c>
      <c r="J4033" s="596"/>
      <c r="K4033" s="560"/>
      <c r="L4033" s="560"/>
      <c r="M4033" s="560"/>
      <c r="N4033" s="560"/>
      <c r="O4033" s="560"/>
      <c r="P4033" s="560"/>
      <c r="Q4033" s="560"/>
      <c r="R4033" s="560"/>
      <c r="S4033" s="560"/>
      <c r="T4033" s="560"/>
      <c r="U4033" s="560"/>
    </row>
    <row r="4034" spans="1:21">
      <c r="A4034" s="593">
        <f t="shared" si="372"/>
        <v>41443</v>
      </c>
      <c r="B4034" s="594">
        <v>41443.041899942131</v>
      </c>
      <c r="C4034" s="560">
        <f t="shared" si="373"/>
        <v>2013</v>
      </c>
      <c r="D4034" s="560">
        <f t="shared" si="374"/>
        <v>6</v>
      </c>
      <c r="E4034" s="560">
        <f t="shared" si="375"/>
        <v>18</v>
      </c>
      <c r="F4034" s="560">
        <f t="shared" si="376"/>
        <v>1</v>
      </c>
      <c r="G4034" s="595">
        <f t="shared" si="377"/>
        <v>3</v>
      </c>
      <c r="H4034" s="590">
        <f>CHOOSE('Output Sheet'!$B$4,'8760 Data'!J4034,'8760 Data'!K4034,'8760 Data'!L4034,'8760 Data'!M4034,'8760 Data'!N4034,'8760 Data'!O4034,'8760 Data'!P4034,'8760 Data'!Q4034,'8760 Data'!R4034,'8760 Data'!S4034,'8760 Data'!T4034,'8760 Data'!U4034)</f>
        <v>0</v>
      </c>
      <c r="I4034" s="591" t="e">
        <f>H4034/'Output Sheet'!$B$8</f>
        <v>#DIV/0!</v>
      </c>
      <c r="J4034" s="596"/>
      <c r="K4034" s="560"/>
      <c r="L4034" s="560"/>
      <c r="M4034" s="560"/>
      <c r="N4034" s="560"/>
      <c r="O4034" s="560"/>
      <c r="P4034" s="560"/>
      <c r="Q4034" s="560"/>
      <c r="R4034" s="560"/>
      <c r="S4034" s="560"/>
      <c r="T4034" s="560"/>
      <c r="U4034" s="560"/>
    </row>
    <row r="4035" spans="1:21">
      <c r="A4035" s="593">
        <f t="shared" ref="A4035:A4098" si="378">DATE(C4035,D4035,E4035)</f>
        <v>41443</v>
      </c>
      <c r="B4035" s="594">
        <v>41443.083566666668</v>
      </c>
      <c r="C4035" s="560">
        <f t="shared" ref="C4035:C4098" si="379">YEAR(B4035)</f>
        <v>2013</v>
      </c>
      <c r="D4035" s="560">
        <f t="shared" ref="D4035:D4098" si="380">MONTH(B4035)</f>
        <v>6</v>
      </c>
      <c r="E4035" s="560">
        <f t="shared" ref="E4035:E4098" si="381">DAY(B4035)</f>
        <v>18</v>
      </c>
      <c r="F4035" s="560">
        <f t="shared" ref="F4035:F4098" si="382">IF(HOUR(B4035)&lt;&gt;0,HOUR(B4035),24)</f>
        <v>2</v>
      </c>
      <c r="G4035" s="595">
        <f t="shared" ref="G4035:G4098" si="383">WEEKDAY(B4035,1)</f>
        <v>3</v>
      </c>
      <c r="H4035" s="590">
        <f>CHOOSE('Output Sheet'!$B$4,'8760 Data'!J4035,'8760 Data'!K4035,'8760 Data'!L4035,'8760 Data'!M4035,'8760 Data'!N4035,'8760 Data'!O4035,'8760 Data'!P4035,'8760 Data'!Q4035,'8760 Data'!R4035,'8760 Data'!S4035,'8760 Data'!T4035,'8760 Data'!U4035)</f>
        <v>0</v>
      </c>
      <c r="I4035" s="591" t="e">
        <f>H4035/'Output Sheet'!$B$8</f>
        <v>#DIV/0!</v>
      </c>
      <c r="J4035" s="596"/>
      <c r="K4035" s="560"/>
      <c r="L4035" s="560"/>
      <c r="M4035" s="560"/>
      <c r="N4035" s="560"/>
      <c r="O4035" s="560"/>
      <c r="P4035" s="560"/>
      <c r="Q4035" s="560"/>
      <c r="R4035" s="560"/>
      <c r="S4035" s="560"/>
      <c r="T4035" s="560"/>
      <c r="U4035" s="560"/>
    </row>
    <row r="4036" spans="1:21">
      <c r="A4036" s="593">
        <f t="shared" si="378"/>
        <v>41443</v>
      </c>
      <c r="B4036" s="594">
        <v>41443.125233391205</v>
      </c>
      <c r="C4036" s="560">
        <f t="shared" si="379"/>
        <v>2013</v>
      </c>
      <c r="D4036" s="560">
        <f t="shared" si="380"/>
        <v>6</v>
      </c>
      <c r="E4036" s="560">
        <f t="shared" si="381"/>
        <v>18</v>
      </c>
      <c r="F4036" s="560">
        <f t="shared" si="382"/>
        <v>3</v>
      </c>
      <c r="G4036" s="595">
        <f t="shared" si="383"/>
        <v>3</v>
      </c>
      <c r="H4036" s="590">
        <f>CHOOSE('Output Sheet'!$B$4,'8760 Data'!J4036,'8760 Data'!K4036,'8760 Data'!L4036,'8760 Data'!M4036,'8760 Data'!N4036,'8760 Data'!O4036,'8760 Data'!P4036,'8760 Data'!Q4036,'8760 Data'!R4036,'8760 Data'!S4036,'8760 Data'!T4036,'8760 Data'!U4036)</f>
        <v>0</v>
      </c>
      <c r="I4036" s="591" t="e">
        <f>H4036/'Output Sheet'!$B$8</f>
        <v>#DIV/0!</v>
      </c>
      <c r="J4036" s="596"/>
      <c r="K4036" s="560"/>
      <c r="L4036" s="560"/>
      <c r="M4036" s="560"/>
      <c r="N4036" s="560"/>
      <c r="O4036" s="560"/>
      <c r="P4036" s="560"/>
      <c r="Q4036" s="560"/>
      <c r="R4036" s="560"/>
      <c r="S4036" s="560"/>
      <c r="T4036" s="560"/>
      <c r="U4036" s="560"/>
    </row>
    <row r="4037" spans="1:21">
      <c r="A4037" s="593">
        <f t="shared" si="378"/>
        <v>41443</v>
      </c>
      <c r="B4037" s="594">
        <v>41443.166900115742</v>
      </c>
      <c r="C4037" s="560">
        <f t="shared" si="379"/>
        <v>2013</v>
      </c>
      <c r="D4037" s="560">
        <f t="shared" si="380"/>
        <v>6</v>
      </c>
      <c r="E4037" s="560">
        <f t="shared" si="381"/>
        <v>18</v>
      </c>
      <c r="F4037" s="560">
        <f t="shared" si="382"/>
        <v>4</v>
      </c>
      <c r="G4037" s="595">
        <f t="shared" si="383"/>
        <v>3</v>
      </c>
      <c r="H4037" s="590">
        <f>CHOOSE('Output Sheet'!$B$4,'8760 Data'!J4037,'8760 Data'!K4037,'8760 Data'!L4037,'8760 Data'!M4037,'8760 Data'!N4037,'8760 Data'!O4037,'8760 Data'!P4037,'8760 Data'!Q4037,'8760 Data'!R4037,'8760 Data'!S4037,'8760 Data'!T4037,'8760 Data'!U4037)</f>
        <v>0</v>
      </c>
      <c r="I4037" s="591" t="e">
        <f>H4037/'Output Sheet'!$B$8</f>
        <v>#DIV/0!</v>
      </c>
      <c r="J4037" s="596"/>
      <c r="K4037" s="560"/>
      <c r="L4037" s="560"/>
      <c r="M4037" s="560"/>
      <c r="N4037" s="560"/>
      <c r="O4037" s="560"/>
      <c r="P4037" s="560"/>
      <c r="Q4037" s="560"/>
      <c r="R4037" s="560"/>
      <c r="S4037" s="560"/>
      <c r="T4037" s="560"/>
      <c r="U4037" s="560"/>
    </row>
    <row r="4038" spans="1:21">
      <c r="A4038" s="593">
        <f t="shared" si="378"/>
        <v>41443</v>
      </c>
      <c r="B4038" s="594">
        <v>41443.20856684028</v>
      </c>
      <c r="C4038" s="560">
        <f t="shared" si="379"/>
        <v>2013</v>
      </c>
      <c r="D4038" s="560">
        <f t="shared" si="380"/>
        <v>6</v>
      </c>
      <c r="E4038" s="560">
        <f t="shared" si="381"/>
        <v>18</v>
      </c>
      <c r="F4038" s="560">
        <f t="shared" si="382"/>
        <v>5</v>
      </c>
      <c r="G4038" s="595">
        <f t="shared" si="383"/>
        <v>3</v>
      </c>
      <c r="H4038" s="590">
        <f>CHOOSE('Output Sheet'!$B$4,'8760 Data'!J4038,'8760 Data'!K4038,'8760 Data'!L4038,'8760 Data'!M4038,'8760 Data'!N4038,'8760 Data'!O4038,'8760 Data'!P4038,'8760 Data'!Q4038,'8760 Data'!R4038,'8760 Data'!S4038,'8760 Data'!T4038,'8760 Data'!U4038)</f>
        <v>0</v>
      </c>
      <c r="I4038" s="591" t="e">
        <f>H4038/'Output Sheet'!$B$8</f>
        <v>#DIV/0!</v>
      </c>
      <c r="J4038" s="596"/>
      <c r="K4038" s="560"/>
      <c r="L4038" s="560"/>
      <c r="M4038" s="560"/>
      <c r="N4038" s="560"/>
      <c r="O4038" s="560"/>
      <c r="P4038" s="560"/>
      <c r="Q4038" s="560"/>
      <c r="R4038" s="560"/>
      <c r="S4038" s="560"/>
      <c r="T4038" s="560"/>
      <c r="U4038" s="560"/>
    </row>
    <row r="4039" spans="1:21">
      <c r="A4039" s="593">
        <f t="shared" si="378"/>
        <v>41443</v>
      </c>
      <c r="B4039" s="594">
        <v>41443.250233564817</v>
      </c>
      <c r="C4039" s="560">
        <f t="shared" si="379"/>
        <v>2013</v>
      </c>
      <c r="D4039" s="560">
        <f t="shared" si="380"/>
        <v>6</v>
      </c>
      <c r="E4039" s="560">
        <f t="shared" si="381"/>
        <v>18</v>
      </c>
      <c r="F4039" s="560">
        <f t="shared" si="382"/>
        <v>6</v>
      </c>
      <c r="G4039" s="595">
        <f t="shared" si="383"/>
        <v>3</v>
      </c>
      <c r="H4039" s="590">
        <f>CHOOSE('Output Sheet'!$B$4,'8760 Data'!J4039,'8760 Data'!K4039,'8760 Data'!L4039,'8760 Data'!M4039,'8760 Data'!N4039,'8760 Data'!O4039,'8760 Data'!P4039,'8760 Data'!Q4039,'8760 Data'!R4039,'8760 Data'!S4039,'8760 Data'!T4039,'8760 Data'!U4039)</f>
        <v>0</v>
      </c>
      <c r="I4039" s="591" t="e">
        <f>H4039/'Output Sheet'!$B$8</f>
        <v>#DIV/0!</v>
      </c>
      <c r="J4039" s="596"/>
      <c r="K4039" s="560"/>
      <c r="L4039" s="560"/>
      <c r="M4039" s="560"/>
      <c r="N4039" s="560"/>
      <c r="O4039" s="560"/>
      <c r="P4039" s="560"/>
      <c r="Q4039" s="560"/>
      <c r="R4039" s="560"/>
      <c r="S4039" s="560"/>
      <c r="T4039" s="560"/>
      <c r="U4039" s="560"/>
    </row>
    <row r="4040" spans="1:21">
      <c r="A4040" s="593">
        <f t="shared" si="378"/>
        <v>41443</v>
      </c>
      <c r="B4040" s="594">
        <v>41443.291900289354</v>
      </c>
      <c r="C4040" s="560">
        <f t="shared" si="379"/>
        <v>2013</v>
      </c>
      <c r="D4040" s="560">
        <f t="shared" si="380"/>
        <v>6</v>
      </c>
      <c r="E4040" s="560">
        <f t="shared" si="381"/>
        <v>18</v>
      </c>
      <c r="F4040" s="560">
        <f t="shared" si="382"/>
        <v>7</v>
      </c>
      <c r="G4040" s="595">
        <f t="shared" si="383"/>
        <v>3</v>
      </c>
      <c r="H4040" s="590">
        <f>CHOOSE('Output Sheet'!$B$4,'8760 Data'!J4040,'8760 Data'!K4040,'8760 Data'!L4040,'8760 Data'!M4040,'8760 Data'!N4040,'8760 Data'!O4040,'8760 Data'!P4040,'8760 Data'!Q4040,'8760 Data'!R4040,'8760 Data'!S4040,'8760 Data'!T4040,'8760 Data'!U4040)</f>
        <v>0</v>
      </c>
      <c r="I4040" s="591" t="e">
        <f>H4040/'Output Sheet'!$B$8</f>
        <v>#DIV/0!</v>
      </c>
      <c r="J4040" s="596"/>
      <c r="K4040" s="560"/>
      <c r="L4040" s="560"/>
      <c r="M4040" s="560"/>
      <c r="N4040" s="560"/>
      <c r="O4040" s="560"/>
      <c r="P4040" s="560"/>
      <c r="Q4040" s="560"/>
      <c r="R4040" s="560"/>
      <c r="S4040" s="560"/>
      <c r="T4040" s="560"/>
      <c r="U4040" s="560"/>
    </row>
    <row r="4041" spans="1:21">
      <c r="A4041" s="593">
        <f t="shared" si="378"/>
        <v>41443</v>
      </c>
      <c r="B4041" s="594">
        <v>41443.333567013891</v>
      </c>
      <c r="C4041" s="560">
        <f t="shared" si="379"/>
        <v>2013</v>
      </c>
      <c r="D4041" s="560">
        <f t="shared" si="380"/>
        <v>6</v>
      </c>
      <c r="E4041" s="560">
        <f t="shared" si="381"/>
        <v>18</v>
      </c>
      <c r="F4041" s="560">
        <f t="shared" si="382"/>
        <v>8</v>
      </c>
      <c r="G4041" s="595">
        <f t="shared" si="383"/>
        <v>3</v>
      </c>
      <c r="H4041" s="590">
        <f>CHOOSE('Output Sheet'!$B$4,'8760 Data'!J4041,'8760 Data'!K4041,'8760 Data'!L4041,'8760 Data'!M4041,'8760 Data'!N4041,'8760 Data'!O4041,'8760 Data'!P4041,'8760 Data'!Q4041,'8760 Data'!R4041,'8760 Data'!S4041,'8760 Data'!T4041,'8760 Data'!U4041)</f>
        <v>0</v>
      </c>
      <c r="I4041" s="591" t="e">
        <f>H4041/'Output Sheet'!$B$8</f>
        <v>#DIV/0!</v>
      </c>
      <c r="J4041" s="596"/>
      <c r="K4041" s="560"/>
      <c r="L4041" s="560"/>
      <c r="M4041" s="560"/>
      <c r="N4041" s="560"/>
      <c r="O4041" s="560"/>
      <c r="P4041" s="560"/>
      <c r="Q4041" s="560"/>
      <c r="R4041" s="560"/>
      <c r="S4041" s="560"/>
      <c r="T4041" s="560"/>
      <c r="U4041" s="560"/>
    </row>
    <row r="4042" spans="1:21">
      <c r="A4042" s="593">
        <f t="shared" si="378"/>
        <v>41443</v>
      </c>
      <c r="B4042" s="594">
        <v>41443.375233738429</v>
      </c>
      <c r="C4042" s="560">
        <f t="shared" si="379"/>
        <v>2013</v>
      </c>
      <c r="D4042" s="560">
        <f t="shared" si="380"/>
        <v>6</v>
      </c>
      <c r="E4042" s="560">
        <f t="shared" si="381"/>
        <v>18</v>
      </c>
      <c r="F4042" s="560">
        <f t="shared" si="382"/>
        <v>9</v>
      </c>
      <c r="G4042" s="595">
        <f t="shared" si="383"/>
        <v>3</v>
      </c>
      <c r="H4042" s="590">
        <f>CHOOSE('Output Sheet'!$B$4,'8760 Data'!J4042,'8760 Data'!K4042,'8760 Data'!L4042,'8760 Data'!M4042,'8760 Data'!N4042,'8760 Data'!O4042,'8760 Data'!P4042,'8760 Data'!Q4042,'8760 Data'!R4042,'8760 Data'!S4042,'8760 Data'!T4042,'8760 Data'!U4042)</f>
        <v>0</v>
      </c>
      <c r="I4042" s="591" t="e">
        <f>H4042/'Output Sheet'!$B$8</f>
        <v>#DIV/0!</v>
      </c>
      <c r="J4042" s="596"/>
      <c r="K4042" s="560"/>
      <c r="L4042" s="560"/>
      <c r="M4042" s="560"/>
      <c r="N4042" s="560"/>
      <c r="O4042" s="560"/>
      <c r="P4042" s="560"/>
      <c r="Q4042" s="560"/>
      <c r="R4042" s="560"/>
      <c r="S4042" s="560"/>
      <c r="T4042" s="560"/>
      <c r="U4042" s="560"/>
    </row>
    <row r="4043" spans="1:21">
      <c r="A4043" s="593">
        <f t="shared" si="378"/>
        <v>41443</v>
      </c>
      <c r="B4043" s="594">
        <v>41443.416900462966</v>
      </c>
      <c r="C4043" s="560">
        <f t="shared" si="379"/>
        <v>2013</v>
      </c>
      <c r="D4043" s="560">
        <f t="shared" si="380"/>
        <v>6</v>
      </c>
      <c r="E4043" s="560">
        <f t="shared" si="381"/>
        <v>18</v>
      </c>
      <c r="F4043" s="560">
        <f t="shared" si="382"/>
        <v>10</v>
      </c>
      <c r="G4043" s="595">
        <f t="shared" si="383"/>
        <v>3</v>
      </c>
      <c r="H4043" s="590">
        <f>CHOOSE('Output Sheet'!$B$4,'8760 Data'!J4043,'8760 Data'!K4043,'8760 Data'!L4043,'8760 Data'!M4043,'8760 Data'!N4043,'8760 Data'!O4043,'8760 Data'!P4043,'8760 Data'!Q4043,'8760 Data'!R4043,'8760 Data'!S4043,'8760 Data'!T4043,'8760 Data'!U4043)</f>
        <v>0</v>
      </c>
      <c r="I4043" s="591" t="e">
        <f>H4043/'Output Sheet'!$B$8</f>
        <v>#DIV/0!</v>
      </c>
      <c r="J4043" s="596"/>
      <c r="K4043" s="560"/>
      <c r="L4043" s="560"/>
      <c r="M4043" s="560"/>
      <c r="N4043" s="560"/>
      <c r="O4043" s="560"/>
      <c r="P4043" s="560"/>
      <c r="Q4043" s="560"/>
      <c r="R4043" s="560"/>
      <c r="S4043" s="560"/>
      <c r="T4043" s="560"/>
      <c r="U4043" s="560"/>
    </row>
    <row r="4044" spans="1:21">
      <c r="A4044" s="593">
        <f t="shared" si="378"/>
        <v>41443</v>
      </c>
      <c r="B4044" s="594">
        <v>41443.458567187503</v>
      </c>
      <c r="C4044" s="560">
        <f t="shared" si="379"/>
        <v>2013</v>
      </c>
      <c r="D4044" s="560">
        <f t="shared" si="380"/>
        <v>6</v>
      </c>
      <c r="E4044" s="560">
        <f t="shared" si="381"/>
        <v>18</v>
      </c>
      <c r="F4044" s="560">
        <f t="shared" si="382"/>
        <v>11</v>
      </c>
      <c r="G4044" s="595">
        <f t="shared" si="383"/>
        <v>3</v>
      </c>
      <c r="H4044" s="590">
        <f>CHOOSE('Output Sheet'!$B$4,'8760 Data'!J4044,'8760 Data'!K4044,'8760 Data'!L4044,'8760 Data'!M4044,'8760 Data'!N4044,'8760 Data'!O4044,'8760 Data'!P4044,'8760 Data'!Q4044,'8760 Data'!R4044,'8760 Data'!S4044,'8760 Data'!T4044,'8760 Data'!U4044)</f>
        <v>0</v>
      </c>
      <c r="I4044" s="591" t="e">
        <f>H4044/'Output Sheet'!$B$8</f>
        <v>#DIV/0!</v>
      </c>
      <c r="J4044" s="596"/>
      <c r="K4044" s="560"/>
      <c r="L4044" s="560"/>
      <c r="M4044" s="560"/>
      <c r="N4044" s="560"/>
      <c r="O4044" s="560"/>
      <c r="P4044" s="560"/>
      <c r="Q4044" s="560"/>
      <c r="R4044" s="560"/>
      <c r="S4044" s="560"/>
      <c r="T4044" s="560"/>
      <c r="U4044" s="560"/>
    </row>
    <row r="4045" spans="1:21">
      <c r="A4045" s="593">
        <f t="shared" si="378"/>
        <v>41443</v>
      </c>
      <c r="B4045" s="594">
        <v>41443.50023391204</v>
      </c>
      <c r="C4045" s="560">
        <f t="shared" si="379"/>
        <v>2013</v>
      </c>
      <c r="D4045" s="560">
        <f t="shared" si="380"/>
        <v>6</v>
      </c>
      <c r="E4045" s="560">
        <f t="shared" si="381"/>
        <v>18</v>
      </c>
      <c r="F4045" s="560">
        <f t="shared" si="382"/>
        <v>12</v>
      </c>
      <c r="G4045" s="595">
        <f t="shared" si="383"/>
        <v>3</v>
      </c>
      <c r="H4045" s="590">
        <f>CHOOSE('Output Sheet'!$B$4,'8760 Data'!J4045,'8760 Data'!K4045,'8760 Data'!L4045,'8760 Data'!M4045,'8760 Data'!N4045,'8760 Data'!O4045,'8760 Data'!P4045,'8760 Data'!Q4045,'8760 Data'!R4045,'8760 Data'!S4045,'8760 Data'!T4045,'8760 Data'!U4045)</f>
        <v>0</v>
      </c>
      <c r="I4045" s="591" t="e">
        <f>H4045/'Output Sheet'!$B$8</f>
        <v>#DIV/0!</v>
      </c>
      <c r="J4045" s="596"/>
      <c r="K4045" s="560"/>
      <c r="L4045" s="560"/>
      <c r="M4045" s="560"/>
      <c r="N4045" s="560"/>
      <c r="O4045" s="560"/>
      <c r="P4045" s="560"/>
      <c r="Q4045" s="560"/>
      <c r="R4045" s="560"/>
      <c r="S4045" s="560"/>
      <c r="T4045" s="560"/>
      <c r="U4045" s="560"/>
    </row>
    <row r="4046" spans="1:21">
      <c r="A4046" s="593">
        <f t="shared" si="378"/>
        <v>41443</v>
      </c>
      <c r="B4046" s="594">
        <v>41443.541900636577</v>
      </c>
      <c r="C4046" s="560">
        <f t="shared" si="379"/>
        <v>2013</v>
      </c>
      <c r="D4046" s="560">
        <f t="shared" si="380"/>
        <v>6</v>
      </c>
      <c r="E4046" s="560">
        <f t="shared" si="381"/>
        <v>18</v>
      </c>
      <c r="F4046" s="560">
        <f t="shared" si="382"/>
        <v>13</v>
      </c>
      <c r="G4046" s="595">
        <f t="shared" si="383"/>
        <v>3</v>
      </c>
      <c r="H4046" s="590">
        <f>CHOOSE('Output Sheet'!$B$4,'8760 Data'!J4046,'8760 Data'!K4046,'8760 Data'!L4046,'8760 Data'!M4046,'8760 Data'!N4046,'8760 Data'!O4046,'8760 Data'!P4046,'8760 Data'!Q4046,'8760 Data'!R4046,'8760 Data'!S4046,'8760 Data'!T4046,'8760 Data'!U4046)</f>
        <v>0</v>
      </c>
      <c r="I4046" s="591" t="e">
        <f>H4046/'Output Sheet'!$B$8</f>
        <v>#DIV/0!</v>
      </c>
      <c r="J4046" s="596"/>
      <c r="K4046" s="560"/>
      <c r="L4046" s="560"/>
      <c r="M4046" s="560"/>
      <c r="N4046" s="560"/>
      <c r="O4046" s="560"/>
      <c r="P4046" s="560"/>
      <c r="Q4046" s="560"/>
      <c r="R4046" s="560"/>
      <c r="S4046" s="560"/>
      <c r="T4046" s="560"/>
      <c r="U4046" s="560"/>
    </row>
    <row r="4047" spans="1:21">
      <c r="A4047" s="593">
        <f t="shared" si="378"/>
        <v>41443</v>
      </c>
      <c r="B4047" s="594">
        <v>41443.583567361115</v>
      </c>
      <c r="C4047" s="560">
        <f t="shared" si="379"/>
        <v>2013</v>
      </c>
      <c r="D4047" s="560">
        <f t="shared" si="380"/>
        <v>6</v>
      </c>
      <c r="E4047" s="560">
        <f t="shared" si="381"/>
        <v>18</v>
      </c>
      <c r="F4047" s="560">
        <f t="shared" si="382"/>
        <v>14</v>
      </c>
      <c r="G4047" s="595">
        <f t="shared" si="383"/>
        <v>3</v>
      </c>
      <c r="H4047" s="590">
        <f>CHOOSE('Output Sheet'!$B$4,'8760 Data'!J4047,'8760 Data'!K4047,'8760 Data'!L4047,'8760 Data'!M4047,'8760 Data'!N4047,'8760 Data'!O4047,'8760 Data'!P4047,'8760 Data'!Q4047,'8760 Data'!R4047,'8760 Data'!S4047,'8760 Data'!T4047,'8760 Data'!U4047)</f>
        <v>0</v>
      </c>
      <c r="I4047" s="591" t="e">
        <f>H4047/'Output Sheet'!$B$8</f>
        <v>#DIV/0!</v>
      </c>
      <c r="J4047" s="596"/>
      <c r="K4047" s="560"/>
      <c r="L4047" s="560"/>
      <c r="M4047" s="560"/>
      <c r="N4047" s="560"/>
      <c r="O4047" s="560"/>
      <c r="P4047" s="560"/>
      <c r="Q4047" s="560"/>
      <c r="R4047" s="560"/>
      <c r="S4047" s="560"/>
      <c r="T4047" s="560"/>
      <c r="U4047" s="560"/>
    </row>
    <row r="4048" spans="1:21">
      <c r="A4048" s="593">
        <f t="shared" si="378"/>
        <v>41443</v>
      </c>
      <c r="B4048" s="594">
        <v>41443.625234085652</v>
      </c>
      <c r="C4048" s="560">
        <f t="shared" si="379"/>
        <v>2013</v>
      </c>
      <c r="D4048" s="560">
        <f t="shared" si="380"/>
        <v>6</v>
      </c>
      <c r="E4048" s="560">
        <f t="shared" si="381"/>
        <v>18</v>
      </c>
      <c r="F4048" s="560">
        <f t="shared" si="382"/>
        <v>15</v>
      </c>
      <c r="G4048" s="595">
        <f t="shared" si="383"/>
        <v>3</v>
      </c>
      <c r="H4048" s="590">
        <f>CHOOSE('Output Sheet'!$B$4,'8760 Data'!J4048,'8760 Data'!K4048,'8760 Data'!L4048,'8760 Data'!M4048,'8760 Data'!N4048,'8760 Data'!O4048,'8760 Data'!P4048,'8760 Data'!Q4048,'8760 Data'!R4048,'8760 Data'!S4048,'8760 Data'!T4048,'8760 Data'!U4048)</f>
        <v>0</v>
      </c>
      <c r="I4048" s="591" t="e">
        <f>H4048/'Output Sheet'!$B$8</f>
        <v>#DIV/0!</v>
      </c>
      <c r="J4048" s="596"/>
      <c r="K4048" s="560"/>
      <c r="L4048" s="560"/>
      <c r="M4048" s="560"/>
      <c r="N4048" s="560"/>
      <c r="O4048" s="560"/>
      <c r="P4048" s="560"/>
      <c r="Q4048" s="560"/>
      <c r="R4048" s="560"/>
      <c r="S4048" s="560"/>
      <c r="T4048" s="560"/>
      <c r="U4048" s="560"/>
    </row>
    <row r="4049" spans="1:21">
      <c r="A4049" s="593">
        <f t="shared" si="378"/>
        <v>41443</v>
      </c>
      <c r="B4049" s="594">
        <v>41443.666900810182</v>
      </c>
      <c r="C4049" s="560">
        <f t="shared" si="379"/>
        <v>2013</v>
      </c>
      <c r="D4049" s="560">
        <f t="shared" si="380"/>
        <v>6</v>
      </c>
      <c r="E4049" s="560">
        <f t="shared" si="381"/>
        <v>18</v>
      </c>
      <c r="F4049" s="560">
        <f t="shared" si="382"/>
        <v>16</v>
      </c>
      <c r="G4049" s="595">
        <f t="shared" si="383"/>
        <v>3</v>
      </c>
      <c r="H4049" s="590">
        <f>CHOOSE('Output Sheet'!$B$4,'8760 Data'!J4049,'8760 Data'!K4049,'8760 Data'!L4049,'8760 Data'!M4049,'8760 Data'!N4049,'8760 Data'!O4049,'8760 Data'!P4049,'8760 Data'!Q4049,'8760 Data'!R4049,'8760 Data'!S4049,'8760 Data'!T4049,'8760 Data'!U4049)</f>
        <v>0</v>
      </c>
      <c r="I4049" s="591" t="e">
        <f>H4049/'Output Sheet'!$B$8</f>
        <v>#DIV/0!</v>
      </c>
      <c r="J4049" s="596"/>
      <c r="K4049" s="560"/>
      <c r="L4049" s="560"/>
      <c r="M4049" s="560"/>
      <c r="N4049" s="560"/>
      <c r="O4049" s="560"/>
      <c r="P4049" s="560"/>
      <c r="Q4049" s="560"/>
      <c r="R4049" s="560"/>
      <c r="S4049" s="560"/>
      <c r="T4049" s="560"/>
      <c r="U4049" s="560"/>
    </row>
    <row r="4050" spans="1:21">
      <c r="A4050" s="593">
        <f t="shared" si="378"/>
        <v>41443</v>
      </c>
      <c r="B4050" s="594">
        <v>41443.708567534719</v>
      </c>
      <c r="C4050" s="560">
        <f t="shared" si="379"/>
        <v>2013</v>
      </c>
      <c r="D4050" s="560">
        <f t="shared" si="380"/>
        <v>6</v>
      </c>
      <c r="E4050" s="560">
        <f t="shared" si="381"/>
        <v>18</v>
      </c>
      <c r="F4050" s="560">
        <f t="shared" si="382"/>
        <v>17</v>
      </c>
      <c r="G4050" s="595">
        <f t="shared" si="383"/>
        <v>3</v>
      </c>
      <c r="H4050" s="590">
        <f>CHOOSE('Output Sheet'!$B$4,'8760 Data'!J4050,'8760 Data'!K4050,'8760 Data'!L4050,'8760 Data'!M4050,'8760 Data'!N4050,'8760 Data'!O4050,'8760 Data'!P4050,'8760 Data'!Q4050,'8760 Data'!R4050,'8760 Data'!S4050,'8760 Data'!T4050,'8760 Data'!U4050)</f>
        <v>0</v>
      </c>
      <c r="I4050" s="591" t="e">
        <f>H4050/'Output Sheet'!$B$8</f>
        <v>#DIV/0!</v>
      </c>
      <c r="J4050" s="596"/>
      <c r="K4050" s="560"/>
      <c r="L4050" s="560"/>
      <c r="M4050" s="560"/>
      <c r="N4050" s="560"/>
      <c r="O4050" s="560"/>
      <c r="P4050" s="560"/>
      <c r="Q4050" s="560"/>
      <c r="R4050" s="560"/>
      <c r="S4050" s="560"/>
      <c r="T4050" s="560"/>
      <c r="U4050" s="560"/>
    </row>
    <row r="4051" spans="1:21">
      <c r="A4051" s="593">
        <f t="shared" si="378"/>
        <v>41443</v>
      </c>
      <c r="B4051" s="594">
        <v>41443.750234259256</v>
      </c>
      <c r="C4051" s="560">
        <f t="shared" si="379"/>
        <v>2013</v>
      </c>
      <c r="D4051" s="560">
        <f t="shared" si="380"/>
        <v>6</v>
      </c>
      <c r="E4051" s="560">
        <f t="shared" si="381"/>
        <v>18</v>
      </c>
      <c r="F4051" s="560">
        <f t="shared" si="382"/>
        <v>18</v>
      </c>
      <c r="G4051" s="595">
        <f t="shared" si="383"/>
        <v>3</v>
      </c>
      <c r="H4051" s="590">
        <f>CHOOSE('Output Sheet'!$B$4,'8760 Data'!J4051,'8760 Data'!K4051,'8760 Data'!L4051,'8760 Data'!M4051,'8760 Data'!N4051,'8760 Data'!O4051,'8760 Data'!P4051,'8760 Data'!Q4051,'8760 Data'!R4051,'8760 Data'!S4051,'8760 Data'!T4051,'8760 Data'!U4051)</f>
        <v>0</v>
      </c>
      <c r="I4051" s="591" t="e">
        <f>H4051/'Output Sheet'!$B$8</f>
        <v>#DIV/0!</v>
      </c>
      <c r="J4051" s="596"/>
      <c r="K4051" s="560"/>
      <c r="L4051" s="560"/>
      <c r="M4051" s="560"/>
      <c r="N4051" s="560"/>
      <c r="O4051" s="560"/>
      <c r="P4051" s="560"/>
      <c r="Q4051" s="560"/>
      <c r="R4051" s="560"/>
      <c r="S4051" s="560"/>
      <c r="T4051" s="560"/>
      <c r="U4051" s="560"/>
    </row>
    <row r="4052" spans="1:21">
      <c r="A4052" s="593">
        <f t="shared" si="378"/>
        <v>41443</v>
      </c>
      <c r="B4052" s="594">
        <v>41443.791900983793</v>
      </c>
      <c r="C4052" s="560">
        <f t="shared" si="379"/>
        <v>2013</v>
      </c>
      <c r="D4052" s="560">
        <f t="shared" si="380"/>
        <v>6</v>
      </c>
      <c r="E4052" s="560">
        <f t="shared" si="381"/>
        <v>18</v>
      </c>
      <c r="F4052" s="560">
        <f t="shared" si="382"/>
        <v>19</v>
      </c>
      <c r="G4052" s="595">
        <f t="shared" si="383"/>
        <v>3</v>
      </c>
      <c r="H4052" s="590">
        <f>CHOOSE('Output Sheet'!$B$4,'8760 Data'!J4052,'8760 Data'!K4052,'8760 Data'!L4052,'8760 Data'!M4052,'8760 Data'!N4052,'8760 Data'!O4052,'8760 Data'!P4052,'8760 Data'!Q4052,'8760 Data'!R4052,'8760 Data'!S4052,'8760 Data'!T4052,'8760 Data'!U4052)</f>
        <v>0</v>
      </c>
      <c r="I4052" s="591" t="e">
        <f>H4052/'Output Sheet'!$B$8</f>
        <v>#DIV/0!</v>
      </c>
      <c r="J4052" s="596"/>
      <c r="K4052" s="560"/>
      <c r="L4052" s="560"/>
      <c r="M4052" s="560"/>
      <c r="N4052" s="560"/>
      <c r="O4052" s="560"/>
      <c r="P4052" s="560"/>
      <c r="Q4052" s="560"/>
      <c r="R4052" s="560"/>
      <c r="S4052" s="560"/>
      <c r="T4052" s="560"/>
      <c r="U4052" s="560"/>
    </row>
    <row r="4053" spans="1:21">
      <c r="A4053" s="593">
        <f t="shared" si="378"/>
        <v>41443</v>
      </c>
      <c r="B4053" s="594">
        <v>41443.833567708331</v>
      </c>
      <c r="C4053" s="560">
        <f t="shared" si="379"/>
        <v>2013</v>
      </c>
      <c r="D4053" s="560">
        <f t="shared" si="380"/>
        <v>6</v>
      </c>
      <c r="E4053" s="560">
        <f t="shared" si="381"/>
        <v>18</v>
      </c>
      <c r="F4053" s="560">
        <f t="shared" si="382"/>
        <v>20</v>
      </c>
      <c r="G4053" s="595">
        <f t="shared" si="383"/>
        <v>3</v>
      </c>
      <c r="H4053" s="590">
        <f>CHOOSE('Output Sheet'!$B$4,'8760 Data'!J4053,'8760 Data'!K4053,'8760 Data'!L4053,'8760 Data'!M4053,'8760 Data'!N4053,'8760 Data'!O4053,'8760 Data'!P4053,'8760 Data'!Q4053,'8760 Data'!R4053,'8760 Data'!S4053,'8760 Data'!T4053,'8760 Data'!U4053)</f>
        <v>0</v>
      </c>
      <c r="I4053" s="591" t="e">
        <f>H4053/'Output Sheet'!$B$8</f>
        <v>#DIV/0!</v>
      </c>
      <c r="J4053" s="596"/>
      <c r="K4053" s="560"/>
      <c r="L4053" s="560"/>
      <c r="M4053" s="560"/>
      <c r="N4053" s="560"/>
      <c r="O4053" s="560"/>
      <c r="P4053" s="560"/>
      <c r="Q4053" s="560"/>
      <c r="R4053" s="560"/>
      <c r="S4053" s="560"/>
      <c r="T4053" s="560"/>
      <c r="U4053" s="560"/>
    </row>
    <row r="4054" spans="1:21">
      <c r="A4054" s="593">
        <f t="shared" si="378"/>
        <v>41443</v>
      </c>
      <c r="B4054" s="594">
        <v>41443.875234432868</v>
      </c>
      <c r="C4054" s="560">
        <f t="shared" si="379"/>
        <v>2013</v>
      </c>
      <c r="D4054" s="560">
        <f t="shared" si="380"/>
        <v>6</v>
      </c>
      <c r="E4054" s="560">
        <f t="shared" si="381"/>
        <v>18</v>
      </c>
      <c r="F4054" s="560">
        <f t="shared" si="382"/>
        <v>21</v>
      </c>
      <c r="G4054" s="595">
        <f t="shared" si="383"/>
        <v>3</v>
      </c>
      <c r="H4054" s="590">
        <f>CHOOSE('Output Sheet'!$B$4,'8760 Data'!J4054,'8760 Data'!K4054,'8760 Data'!L4054,'8760 Data'!M4054,'8760 Data'!N4054,'8760 Data'!O4054,'8760 Data'!P4054,'8760 Data'!Q4054,'8760 Data'!R4054,'8760 Data'!S4054,'8760 Data'!T4054,'8760 Data'!U4054)</f>
        <v>0</v>
      </c>
      <c r="I4054" s="591" t="e">
        <f>H4054/'Output Sheet'!$B$8</f>
        <v>#DIV/0!</v>
      </c>
      <c r="J4054" s="596"/>
      <c r="K4054" s="560"/>
      <c r="L4054" s="560"/>
      <c r="M4054" s="560"/>
      <c r="N4054" s="560"/>
      <c r="O4054" s="560"/>
      <c r="P4054" s="560"/>
      <c r="Q4054" s="560"/>
      <c r="R4054" s="560"/>
      <c r="S4054" s="560"/>
      <c r="T4054" s="560"/>
      <c r="U4054" s="560"/>
    </row>
    <row r="4055" spans="1:21">
      <c r="A4055" s="593">
        <f t="shared" si="378"/>
        <v>41443</v>
      </c>
      <c r="B4055" s="594">
        <v>41443.916901157405</v>
      </c>
      <c r="C4055" s="560">
        <f t="shared" si="379"/>
        <v>2013</v>
      </c>
      <c r="D4055" s="560">
        <f t="shared" si="380"/>
        <v>6</v>
      </c>
      <c r="E4055" s="560">
        <f t="shared" si="381"/>
        <v>18</v>
      </c>
      <c r="F4055" s="560">
        <f t="shared" si="382"/>
        <v>22</v>
      </c>
      <c r="G4055" s="595">
        <f t="shared" si="383"/>
        <v>3</v>
      </c>
      <c r="H4055" s="590">
        <f>CHOOSE('Output Sheet'!$B$4,'8760 Data'!J4055,'8760 Data'!K4055,'8760 Data'!L4055,'8760 Data'!M4055,'8760 Data'!N4055,'8760 Data'!O4055,'8760 Data'!P4055,'8760 Data'!Q4055,'8760 Data'!R4055,'8760 Data'!S4055,'8760 Data'!T4055,'8760 Data'!U4055)</f>
        <v>0</v>
      </c>
      <c r="I4055" s="591" t="e">
        <f>H4055/'Output Sheet'!$B$8</f>
        <v>#DIV/0!</v>
      </c>
      <c r="J4055" s="596"/>
      <c r="K4055" s="560"/>
      <c r="L4055" s="560"/>
      <c r="M4055" s="560"/>
      <c r="N4055" s="560"/>
      <c r="O4055" s="560"/>
      <c r="P4055" s="560"/>
      <c r="Q4055" s="560"/>
      <c r="R4055" s="560"/>
      <c r="S4055" s="560"/>
      <c r="T4055" s="560"/>
      <c r="U4055" s="560"/>
    </row>
    <row r="4056" spans="1:21">
      <c r="A4056" s="593">
        <f t="shared" si="378"/>
        <v>41443</v>
      </c>
      <c r="B4056" s="594">
        <v>41443.958567881942</v>
      </c>
      <c r="C4056" s="560">
        <f t="shared" si="379"/>
        <v>2013</v>
      </c>
      <c r="D4056" s="560">
        <f t="shared" si="380"/>
        <v>6</v>
      </c>
      <c r="E4056" s="560">
        <f t="shared" si="381"/>
        <v>18</v>
      </c>
      <c r="F4056" s="560">
        <f t="shared" si="382"/>
        <v>23</v>
      </c>
      <c r="G4056" s="595">
        <f t="shared" si="383"/>
        <v>3</v>
      </c>
      <c r="H4056" s="590">
        <f>CHOOSE('Output Sheet'!$B$4,'8760 Data'!J4056,'8760 Data'!K4056,'8760 Data'!L4056,'8760 Data'!M4056,'8760 Data'!N4056,'8760 Data'!O4056,'8760 Data'!P4056,'8760 Data'!Q4056,'8760 Data'!R4056,'8760 Data'!S4056,'8760 Data'!T4056,'8760 Data'!U4056)</f>
        <v>0</v>
      </c>
      <c r="I4056" s="591" t="e">
        <f>H4056/'Output Sheet'!$B$8</f>
        <v>#DIV/0!</v>
      </c>
      <c r="J4056" s="596"/>
      <c r="K4056" s="560"/>
      <c r="L4056" s="560"/>
      <c r="M4056" s="560"/>
      <c r="N4056" s="560"/>
      <c r="O4056" s="560"/>
      <c r="P4056" s="560"/>
      <c r="Q4056" s="560"/>
      <c r="R4056" s="560"/>
      <c r="S4056" s="560"/>
      <c r="T4056" s="560"/>
      <c r="U4056" s="560"/>
    </row>
    <row r="4057" spans="1:21">
      <c r="A4057" s="593">
        <f t="shared" si="378"/>
        <v>41444</v>
      </c>
      <c r="B4057" s="594">
        <v>41444.000234606479</v>
      </c>
      <c r="C4057" s="560">
        <f t="shared" si="379"/>
        <v>2013</v>
      </c>
      <c r="D4057" s="560">
        <f t="shared" si="380"/>
        <v>6</v>
      </c>
      <c r="E4057" s="560">
        <f t="shared" si="381"/>
        <v>19</v>
      </c>
      <c r="F4057" s="560">
        <f t="shared" si="382"/>
        <v>24</v>
      </c>
      <c r="G4057" s="595">
        <f t="shared" si="383"/>
        <v>4</v>
      </c>
      <c r="H4057" s="590">
        <f>CHOOSE('Output Sheet'!$B$4,'8760 Data'!J4057,'8760 Data'!K4057,'8760 Data'!L4057,'8760 Data'!M4057,'8760 Data'!N4057,'8760 Data'!O4057,'8760 Data'!P4057,'8760 Data'!Q4057,'8760 Data'!R4057,'8760 Data'!S4057,'8760 Data'!T4057,'8760 Data'!U4057)</f>
        <v>0</v>
      </c>
      <c r="I4057" s="591" t="e">
        <f>H4057/'Output Sheet'!$B$8</f>
        <v>#DIV/0!</v>
      </c>
      <c r="J4057" s="596"/>
      <c r="K4057" s="560"/>
      <c r="L4057" s="560"/>
      <c r="M4057" s="560"/>
      <c r="N4057" s="560"/>
      <c r="O4057" s="560"/>
      <c r="P4057" s="560"/>
      <c r="Q4057" s="560"/>
      <c r="R4057" s="560"/>
      <c r="S4057" s="560"/>
      <c r="T4057" s="560"/>
      <c r="U4057" s="560"/>
    </row>
    <row r="4058" spans="1:21">
      <c r="A4058" s="593">
        <f t="shared" si="378"/>
        <v>41444</v>
      </c>
      <c r="B4058" s="594">
        <v>41444.041901331017</v>
      </c>
      <c r="C4058" s="560">
        <f t="shared" si="379"/>
        <v>2013</v>
      </c>
      <c r="D4058" s="560">
        <f t="shared" si="380"/>
        <v>6</v>
      </c>
      <c r="E4058" s="560">
        <f t="shared" si="381"/>
        <v>19</v>
      </c>
      <c r="F4058" s="560">
        <f t="shared" si="382"/>
        <v>1</v>
      </c>
      <c r="G4058" s="595">
        <f t="shared" si="383"/>
        <v>4</v>
      </c>
      <c r="H4058" s="590">
        <f>CHOOSE('Output Sheet'!$B$4,'8760 Data'!J4058,'8760 Data'!K4058,'8760 Data'!L4058,'8760 Data'!M4058,'8760 Data'!N4058,'8760 Data'!O4058,'8760 Data'!P4058,'8760 Data'!Q4058,'8760 Data'!R4058,'8760 Data'!S4058,'8760 Data'!T4058,'8760 Data'!U4058)</f>
        <v>0</v>
      </c>
      <c r="I4058" s="591" t="e">
        <f>H4058/'Output Sheet'!$B$8</f>
        <v>#DIV/0!</v>
      </c>
      <c r="J4058" s="596"/>
      <c r="K4058" s="560"/>
      <c r="L4058" s="560"/>
      <c r="M4058" s="560"/>
      <c r="N4058" s="560"/>
      <c r="O4058" s="560"/>
      <c r="P4058" s="560"/>
      <c r="Q4058" s="560"/>
      <c r="R4058" s="560"/>
      <c r="S4058" s="560"/>
      <c r="T4058" s="560"/>
      <c r="U4058" s="560"/>
    </row>
    <row r="4059" spans="1:21">
      <c r="A4059" s="593">
        <f t="shared" si="378"/>
        <v>41444</v>
      </c>
      <c r="B4059" s="594">
        <v>41444.083568055554</v>
      </c>
      <c r="C4059" s="560">
        <f t="shared" si="379"/>
        <v>2013</v>
      </c>
      <c r="D4059" s="560">
        <f t="shared" si="380"/>
        <v>6</v>
      </c>
      <c r="E4059" s="560">
        <f t="shared" si="381"/>
        <v>19</v>
      </c>
      <c r="F4059" s="560">
        <f t="shared" si="382"/>
        <v>2</v>
      </c>
      <c r="G4059" s="595">
        <f t="shared" si="383"/>
        <v>4</v>
      </c>
      <c r="H4059" s="590">
        <f>CHOOSE('Output Sheet'!$B$4,'8760 Data'!J4059,'8760 Data'!K4059,'8760 Data'!L4059,'8760 Data'!M4059,'8760 Data'!N4059,'8760 Data'!O4059,'8760 Data'!P4059,'8760 Data'!Q4059,'8760 Data'!R4059,'8760 Data'!S4059,'8760 Data'!T4059,'8760 Data'!U4059)</f>
        <v>0</v>
      </c>
      <c r="I4059" s="591" t="e">
        <f>H4059/'Output Sheet'!$B$8</f>
        <v>#DIV/0!</v>
      </c>
      <c r="J4059" s="596"/>
      <c r="K4059" s="560"/>
      <c r="L4059" s="560"/>
      <c r="M4059" s="560"/>
      <c r="N4059" s="560"/>
      <c r="O4059" s="560"/>
      <c r="P4059" s="560"/>
      <c r="Q4059" s="560"/>
      <c r="R4059" s="560"/>
      <c r="S4059" s="560"/>
      <c r="T4059" s="560"/>
      <c r="U4059" s="560"/>
    </row>
    <row r="4060" spans="1:21">
      <c r="A4060" s="593">
        <f t="shared" si="378"/>
        <v>41444</v>
      </c>
      <c r="B4060" s="594">
        <v>41444.125234780091</v>
      </c>
      <c r="C4060" s="560">
        <f t="shared" si="379"/>
        <v>2013</v>
      </c>
      <c r="D4060" s="560">
        <f t="shared" si="380"/>
        <v>6</v>
      </c>
      <c r="E4060" s="560">
        <f t="shared" si="381"/>
        <v>19</v>
      </c>
      <c r="F4060" s="560">
        <f t="shared" si="382"/>
        <v>3</v>
      </c>
      <c r="G4060" s="595">
        <f t="shared" si="383"/>
        <v>4</v>
      </c>
      <c r="H4060" s="590">
        <f>CHOOSE('Output Sheet'!$B$4,'8760 Data'!J4060,'8760 Data'!K4060,'8760 Data'!L4060,'8760 Data'!M4060,'8760 Data'!N4060,'8760 Data'!O4060,'8760 Data'!P4060,'8760 Data'!Q4060,'8760 Data'!R4060,'8760 Data'!S4060,'8760 Data'!T4060,'8760 Data'!U4060)</f>
        <v>0</v>
      </c>
      <c r="I4060" s="591" t="e">
        <f>H4060/'Output Sheet'!$B$8</f>
        <v>#DIV/0!</v>
      </c>
      <c r="J4060" s="596"/>
      <c r="K4060" s="560"/>
      <c r="L4060" s="560"/>
      <c r="M4060" s="560"/>
      <c r="N4060" s="560"/>
      <c r="O4060" s="560"/>
      <c r="P4060" s="560"/>
      <c r="Q4060" s="560"/>
      <c r="R4060" s="560"/>
      <c r="S4060" s="560"/>
      <c r="T4060" s="560"/>
      <c r="U4060" s="560"/>
    </row>
    <row r="4061" spans="1:21">
      <c r="A4061" s="593">
        <f t="shared" si="378"/>
        <v>41444</v>
      </c>
      <c r="B4061" s="594">
        <v>41444.166901504628</v>
      </c>
      <c r="C4061" s="560">
        <f t="shared" si="379"/>
        <v>2013</v>
      </c>
      <c r="D4061" s="560">
        <f t="shared" si="380"/>
        <v>6</v>
      </c>
      <c r="E4061" s="560">
        <f t="shared" si="381"/>
        <v>19</v>
      </c>
      <c r="F4061" s="560">
        <f t="shared" si="382"/>
        <v>4</v>
      </c>
      <c r="G4061" s="595">
        <f t="shared" si="383"/>
        <v>4</v>
      </c>
      <c r="H4061" s="590">
        <f>CHOOSE('Output Sheet'!$B$4,'8760 Data'!J4061,'8760 Data'!K4061,'8760 Data'!L4061,'8760 Data'!M4061,'8760 Data'!N4061,'8760 Data'!O4061,'8760 Data'!P4061,'8760 Data'!Q4061,'8760 Data'!R4061,'8760 Data'!S4061,'8760 Data'!T4061,'8760 Data'!U4061)</f>
        <v>0</v>
      </c>
      <c r="I4061" s="591" t="e">
        <f>H4061/'Output Sheet'!$B$8</f>
        <v>#DIV/0!</v>
      </c>
      <c r="J4061" s="596"/>
      <c r="K4061" s="560"/>
      <c r="L4061" s="560"/>
      <c r="M4061" s="560"/>
      <c r="N4061" s="560"/>
      <c r="O4061" s="560"/>
      <c r="P4061" s="560"/>
      <c r="Q4061" s="560"/>
      <c r="R4061" s="560"/>
      <c r="S4061" s="560"/>
      <c r="T4061" s="560"/>
      <c r="U4061" s="560"/>
    </row>
    <row r="4062" spans="1:21">
      <c r="A4062" s="593">
        <f t="shared" si="378"/>
        <v>41444</v>
      </c>
      <c r="B4062" s="594">
        <v>41444.208568229165</v>
      </c>
      <c r="C4062" s="560">
        <f t="shared" si="379"/>
        <v>2013</v>
      </c>
      <c r="D4062" s="560">
        <f t="shared" si="380"/>
        <v>6</v>
      </c>
      <c r="E4062" s="560">
        <f t="shared" si="381"/>
        <v>19</v>
      </c>
      <c r="F4062" s="560">
        <f t="shared" si="382"/>
        <v>5</v>
      </c>
      <c r="G4062" s="595">
        <f t="shared" si="383"/>
        <v>4</v>
      </c>
      <c r="H4062" s="590">
        <f>CHOOSE('Output Sheet'!$B$4,'8760 Data'!J4062,'8760 Data'!K4062,'8760 Data'!L4062,'8760 Data'!M4062,'8760 Data'!N4062,'8760 Data'!O4062,'8760 Data'!P4062,'8760 Data'!Q4062,'8760 Data'!R4062,'8760 Data'!S4062,'8760 Data'!T4062,'8760 Data'!U4062)</f>
        <v>0</v>
      </c>
      <c r="I4062" s="591" t="e">
        <f>H4062/'Output Sheet'!$B$8</f>
        <v>#DIV/0!</v>
      </c>
      <c r="J4062" s="596"/>
      <c r="K4062" s="560"/>
      <c r="L4062" s="560"/>
      <c r="M4062" s="560"/>
      <c r="N4062" s="560"/>
      <c r="O4062" s="560"/>
      <c r="P4062" s="560"/>
      <c r="Q4062" s="560"/>
      <c r="R4062" s="560"/>
      <c r="S4062" s="560"/>
      <c r="T4062" s="560"/>
      <c r="U4062" s="560"/>
    </row>
    <row r="4063" spans="1:21">
      <c r="A4063" s="593">
        <f t="shared" si="378"/>
        <v>41444</v>
      </c>
      <c r="B4063" s="594">
        <v>41444.250234953703</v>
      </c>
      <c r="C4063" s="560">
        <f t="shared" si="379"/>
        <v>2013</v>
      </c>
      <c r="D4063" s="560">
        <f t="shared" si="380"/>
        <v>6</v>
      </c>
      <c r="E4063" s="560">
        <f t="shared" si="381"/>
        <v>19</v>
      </c>
      <c r="F4063" s="560">
        <f t="shared" si="382"/>
        <v>6</v>
      </c>
      <c r="G4063" s="595">
        <f t="shared" si="383"/>
        <v>4</v>
      </c>
      <c r="H4063" s="590">
        <f>CHOOSE('Output Sheet'!$B$4,'8760 Data'!J4063,'8760 Data'!K4063,'8760 Data'!L4063,'8760 Data'!M4063,'8760 Data'!N4063,'8760 Data'!O4063,'8760 Data'!P4063,'8760 Data'!Q4063,'8760 Data'!R4063,'8760 Data'!S4063,'8760 Data'!T4063,'8760 Data'!U4063)</f>
        <v>0</v>
      </c>
      <c r="I4063" s="591" t="e">
        <f>H4063/'Output Sheet'!$B$8</f>
        <v>#DIV/0!</v>
      </c>
      <c r="J4063" s="596"/>
      <c r="K4063" s="560"/>
      <c r="L4063" s="560"/>
      <c r="M4063" s="560"/>
      <c r="N4063" s="560"/>
      <c r="O4063" s="560"/>
      <c r="P4063" s="560"/>
      <c r="Q4063" s="560"/>
      <c r="R4063" s="560"/>
      <c r="S4063" s="560"/>
      <c r="T4063" s="560"/>
      <c r="U4063" s="560"/>
    </row>
    <row r="4064" spans="1:21">
      <c r="A4064" s="593">
        <f t="shared" si="378"/>
        <v>41444</v>
      </c>
      <c r="B4064" s="594">
        <v>41444.29190167824</v>
      </c>
      <c r="C4064" s="560">
        <f t="shared" si="379"/>
        <v>2013</v>
      </c>
      <c r="D4064" s="560">
        <f t="shared" si="380"/>
        <v>6</v>
      </c>
      <c r="E4064" s="560">
        <f t="shared" si="381"/>
        <v>19</v>
      </c>
      <c r="F4064" s="560">
        <f t="shared" si="382"/>
        <v>7</v>
      </c>
      <c r="G4064" s="595">
        <f t="shared" si="383"/>
        <v>4</v>
      </c>
      <c r="H4064" s="590">
        <f>CHOOSE('Output Sheet'!$B$4,'8760 Data'!J4064,'8760 Data'!K4064,'8760 Data'!L4064,'8760 Data'!M4064,'8760 Data'!N4064,'8760 Data'!O4064,'8760 Data'!P4064,'8760 Data'!Q4064,'8760 Data'!R4064,'8760 Data'!S4064,'8760 Data'!T4064,'8760 Data'!U4064)</f>
        <v>0</v>
      </c>
      <c r="I4064" s="591" t="e">
        <f>H4064/'Output Sheet'!$B$8</f>
        <v>#DIV/0!</v>
      </c>
      <c r="J4064" s="596"/>
      <c r="K4064" s="560"/>
      <c r="L4064" s="560"/>
      <c r="M4064" s="560"/>
      <c r="N4064" s="560"/>
      <c r="O4064" s="560"/>
      <c r="P4064" s="560"/>
      <c r="Q4064" s="560"/>
      <c r="R4064" s="560"/>
      <c r="S4064" s="560"/>
      <c r="T4064" s="560"/>
      <c r="U4064" s="560"/>
    </row>
    <row r="4065" spans="1:21">
      <c r="A4065" s="593">
        <f t="shared" si="378"/>
        <v>41444</v>
      </c>
      <c r="B4065" s="594">
        <v>41444.333568402777</v>
      </c>
      <c r="C4065" s="560">
        <f t="shared" si="379"/>
        <v>2013</v>
      </c>
      <c r="D4065" s="560">
        <f t="shared" si="380"/>
        <v>6</v>
      </c>
      <c r="E4065" s="560">
        <f t="shared" si="381"/>
        <v>19</v>
      </c>
      <c r="F4065" s="560">
        <f t="shared" si="382"/>
        <v>8</v>
      </c>
      <c r="G4065" s="595">
        <f t="shared" si="383"/>
        <v>4</v>
      </c>
      <c r="H4065" s="590">
        <f>CHOOSE('Output Sheet'!$B$4,'8760 Data'!J4065,'8760 Data'!K4065,'8760 Data'!L4065,'8760 Data'!M4065,'8760 Data'!N4065,'8760 Data'!O4065,'8760 Data'!P4065,'8760 Data'!Q4065,'8760 Data'!R4065,'8760 Data'!S4065,'8760 Data'!T4065,'8760 Data'!U4065)</f>
        <v>0</v>
      </c>
      <c r="I4065" s="591" t="e">
        <f>H4065/'Output Sheet'!$B$8</f>
        <v>#DIV/0!</v>
      </c>
      <c r="J4065" s="596"/>
      <c r="K4065" s="560"/>
      <c r="L4065" s="560"/>
      <c r="M4065" s="560"/>
      <c r="N4065" s="560"/>
      <c r="O4065" s="560"/>
      <c r="P4065" s="560"/>
      <c r="Q4065" s="560"/>
      <c r="R4065" s="560"/>
      <c r="S4065" s="560"/>
      <c r="T4065" s="560"/>
      <c r="U4065" s="560"/>
    </row>
    <row r="4066" spans="1:21">
      <c r="A4066" s="593">
        <f t="shared" si="378"/>
        <v>41444</v>
      </c>
      <c r="B4066" s="594">
        <v>41444.375235127314</v>
      </c>
      <c r="C4066" s="560">
        <f t="shared" si="379"/>
        <v>2013</v>
      </c>
      <c r="D4066" s="560">
        <f t="shared" si="380"/>
        <v>6</v>
      </c>
      <c r="E4066" s="560">
        <f t="shared" si="381"/>
        <v>19</v>
      </c>
      <c r="F4066" s="560">
        <f t="shared" si="382"/>
        <v>9</v>
      </c>
      <c r="G4066" s="595">
        <f t="shared" si="383"/>
        <v>4</v>
      </c>
      <c r="H4066" s="590">
        <f>CHOOSE('Output Sheet'!$B$4,'8760 Data'!J4066,'8760 Data'!K4066,'8760 Data'!L4066,'8760 Data'!M4066,'8760 Data'!N4066,'8760 Data'!O4066,'8760 Data'!P4066,'8760 Data'!Q4066,'8760 Data'!R4066,'8760 Data'!S4066,'8760 Data'!T4066,'8760 Data'!U4066)</f>
        <v>0</v>
      </c>
      <c r="I4066" s="591" t="e">
        <f>H4066/'Output Sheet'!$B$8</f>
        <v>#DIV/0!</v>
      </c>
      <c r="J4066" s="596"/>
      <c r="K4066" s="560"/>
      <c r="L4066" s="560"/>
      <c r="M4066" s="560"/>
      <c r="N4066" s="560"/>
      <c r="O4066" s="560"/>
      <c r="P4066" s="560"/>
      <c r="Q4066" s="560"/>
      <c r="R4066" s="560"/>
      <c r="S4066" s="560"/>
      <c r="T4066" s="560"/>
      <c r="U4066" s="560"/>
    </row>
    <row r="4067" spans="1:21">
      <c r="A4067" s="593">
        <f t="shared" si="378"/>
        <v>41444</v>
      </c>
      <c r="B4067" s="594">
        <v>41444.416901851851</v>
      </c>
      <c r="C4067" s="560">
        <f t="shared" si="379"/>
        <v>2013</v>
      </c>
      <c r="D4067" s="560">
        <f t="shared" si="380"/>
        <v>6</v>
      </c>
      <c r="E4067" s="560">
        <f t="shared" si="381"/>
        <v>19</v>
      </c>
      <c r="F4067" s="560">
        <f t="shared" si="382"/>
        <v>10</v>
      </c>
      <c r="G4067" s="595">
        <f t="shared" si="383"/>
        <v>4</v>
      </c>
      <c r="H4067" s="590">
        <f>CHOOSE('Output Sheet'!$B$4,'8760 Data'!J4067,'8760 Data'!K4067,'8760 Data'!L4067,'8760 Data'!M4067,'8760 Data'!N4067,'8760 Data'!O4067,'8760 Data'!P4067,'8760 Data'!Q4067,'8760 Data'!R4067,'8760 Data'!S4067,'8760 Data'!T4067,'8760 Data'!U4067)</f>
        <v>0</v>
      </c>
      <c r="I4067" s="591" t="e">
        <f>H4067/'Output Sheet'!$B$8</f>
        <v>#DIV/0!</v>
      </c>
      <c r="J4067" s="596"/>
      <c r="K4067" s="560"/>
      <c r="L4067" s="560"/>
      <c r="M4067" s="560"/>
      <c r="N4067" s="560"/>
      <c r="O4067" s="560"/>
      <c r="P4067" s="560"/>
      <c r="Q4067" s="560"/>
      <c r="R4067" s="560"/>
      <c r="S4067" s="560"/>
      <c r="T4067" s="560"/>
      <c r="U4067" s="560"/>
    </row>
    <row r="4068" spans="1:21">
      <c r="A4068" s="593">
        <f t="shared" si="378"/>
        <v>41444</v>
      </c>
      <c r="B4068" s="594">
        <v>41444.458568576389</v>
      </c>
      <c r="C4068" s="560">
        <f t="shared" si="379"/>
        <v>2013</v>
      </c>
      <c r="D4068" s="560">
        <f t="shared" si="380"/>
        <v>6</v>
      </c>
      <c r="E4068" s="560">
        <f t="shared" si="381"/>
        <v>19</v>
      </c>
      <c r="F4068" s="560">
        <f t="shared" si="382"/>
        <v>11</v>
      </c>
      <c r="G4068" s="595">
        <f t="shared" si="383"/>
        <v>4</v>
      </c>
      <c r="H4068" s="590">
        <f>CHOOSE('Output Sheet'!$B$4,'8760 Data'!J4068,'8760 Data'!K4068,'8760 Data'!L4068,'8760 Data'!M4068,'8760 Data'!N4068,'8760 Data'!O4068,'8760 Data'!P4068,'8760 Data'!Q4068,'8760 Data'!R4068,'8760 Data'!S4068,'8760 Data'!T4068,'8760 Data'!U4068)</f>
        <v>0</v>
      </c>
      <c r="I4068" s="591" t="e">
        <f>H4068/'Output Sheet'!$B$8</f>
        <v>#DIV/0!</v>
      </c>
      <c r="J4068" s="596"/>
      <c r="K4068" s="560"/>
      <c r="L4068" s="560"/>
      <c r="M4068" s="560"/>
      <c r="N4068" s="560"/>
      <c r="O4068" s="560"/>
      <c r="P4068" s="560"/>
      <c r="Q4068" s="560"/>
      <c r="R4068" s="560"/>
      <c r="S4068" s="560"/>
      <c r="T4068" s="560"/>
      <c r="U4068" s="560"/>
    </row>
    <row r="4069" spans="1:21">
      <c r="A4069" s="593">
        <f t="shared" si="378"/>
        <v>41444</v>
      </c>
      <c r="B4069" s="594">
        <v>41444.500235300926</v>
      </c>
      <c r="C4069" s="560">
        <f t="shared" si="379"/>
        <v>2013</v>
      </c>
      <c r="D4069" s="560">
        <f t="shared" si="380"/>
        <v>6</v>
      </c>
      <c r="E4069" s="560">
        <f t="shared" si="381"/>
        <v>19</v>
      </c>
      <c r="F4069" s="560">
        <f t="shared" si="382"/>
        <v>12</v>
      </c>
      <c r="G4069" s="595">
        <f t="shared" si="383"/>
        <v>4</v>
      </c>
      <c r="H4069" s="590">
        <f>CHOOSE('Output Sheet'!$B$4,'8760 Data'!J4069,'8760 Data'!K4069,'8760 Data'!L4069,'8760 Data'!M4069,'8760 Data'!N4069,'8760 Data'!O4069,'8760 Data'!P4069,'8760 Data'!Q4069,'8760 Data'!R4069,'8760 Data'!S4069,'8760 Data'!T4069,'8760 Data'!U4069)</f>
        <v>0</v>
      </c>
      <c r="I4069" s="591" t="e">
        <f>H4069/'Output Sheet'!$B$8</f>
        <v>#DIV/0!</v>
      </c>
      <c r="J4069" s="596"/>
      <c r="K4069" s="560"/>
      <c r="L4069" s="560"/>
      <c r="M4069" s="560"/>
      <c r="N4069" s="560"/>
      <c r="O4069" s="560"/>
      <c r="P4069" s="560"/>
      <c r="Q4069" s="560"/>
      <c r="R4069" s="560"/>
      <c r="S4069" s="560"/>
      <c r="T4069" s="560"/>
      <c r="U4069" s="560"/>
    </row>
    <row r="4070" spans="1:21">
      <c r="A4070" s="593">
        <f t="shared" si="378"/>
        <v>41444</v>
      </c>
      <c r="B4070" s="594">
        <v>41444.541902025463</v>
      </c>
      <c r="C4070" s="560">
        <f t="shared" si="379"/>
        <v>2013</v>
      </c>
      <c r="D4070" s="560">
        <f t="shared" si="380"/>
        <v>6</v>
      </c>
      <c r="E4070" s="560">
        <f t="shared" si="381"/>
        <v>19</v>
      </c>
      <c r="F4070" s="560">
        <f t="shared" si="382"/>
        <v>13</v>
      </c>
      <c r="G4070" s="595">
        <f t="shared" si="383"/>
        <v>4</v>
      </c>
      <c r="H4070" s="590">
        <f>CHOOSE('Output Sheet'!$B$4,'8760 Data'!J4070,'8760 Data'!K4070,'8760 Data'!L4070,'8760 Data'!M4070,'8760 Data'!N4070,'8760 Data'!O4070,'8760 Data'!P4070,'8760 Data'!Q4070,'8760 Data'!R4070,'8760 Data'!S4070,'8760 Data'!T4070,'8760 Data'!U4070)</f>
        <v>0</v>
      </c>
      <c r="I4070" s="591" t="e">
        <f>H4070/'Output Sheet'!$B$8</f>
        <v>#DIV/0!</v>
      </c>
      <c r="J4070" s="596"/>
      <c r="K4070" s="560"/>
      <c r="L4070" s="560"/>
      <c r="M4070" s="560"/>
      <c r="N4070" s="560"/>
      <c r="O4070" s="560"/>
      <c r="P4070" s="560"/>
      <c r="Q4070" s="560"/>
      <c r="R4070" s="560"/>
      <c r="S4070" s="560"/>
      <c r="T4070" s="560"/>
      <c r="U4070" s="560"/>
    </row>
    <row r="4071" spans="1:21">
      <c r="A4071" s="593">
        <f t="shared" si="378"/>
        <v>41444</v>
      </c>
      <c r="B4071" s="594">
        <v>41444.58356875</v>
      </c>
      <c r="C4071" s="560">
        <f t="shared" si="379"/>
        <v>2013</v>
      </c>
      <c r="D4071" s="560">
        <f t="shared" si="380"/>
        <v>6</v>
      </c>
      <c r="E4071" s="560">
        <f t="shared" si="381"/>
        <v>19</v>
      </c>
      <c r="F4071" s="560">
        <f t="shared" si="382"/>
        <v>14</v>
      </c>
      <c r="G4071" s="595">
        <f t="shared" si="383"/>
        <v>4</v>
      </c>
      <c r="H4071" s="590">
        <f>CHOOSE('Output Sheet'!$B$4,'8760 Data'!J4071,'8760 Data'!K4071,'8760 Data'!L4071,'8760 Data'!M4071,'8760 Data'!N4071,'8760 Data'!O4071,'8760 Data'!P4071,'8760 Data'!Q4071,'8760 Data'!R4071,'8760 Data'!S4071,'8760 Data'!T4071,'8760 Data'!U4071)</f>
        <v>0</v>
      </c>
      <c r="I4071" s="591" t="e">
        <f>H4071/'Output Sheet'!$B$8</f>
        <v>#DIV/0!</v>
      </c>
      <c r="J4071" s="596"/>
      <c r="K4071" s="560"/>
      <c r="L4071" s="560"/>
      <c r="M4071" s="560"/>
      <c r="N4071" s="560"/>
      <c r="O4071" s="560"/>
      <c r="P4071" s="560"/>
      <c r="Q4071" s="560"/>
      <c r="R4071" s="560"/>
      <c r="S4071" s="560"/>
      <c r="T4071" s="560"/>
      <c r="U4071" s="560"/>
    </row>
    <row r="4072" spans="1:21">
      <c r="A4072" s="593">
        <f t="shared" si="378"/>
        <v>41444</v>
      </c>
      <c r="B4072" s="594">
        <v>41444.625235474537</v>
      </c>
      <c r="C4072" s="560">
        <f t="shared" si="379"/>
        <v>2013</v>
      </c>
      <c r="D4072" s="560">
        <f t="shared" si="380"/>
        <v>6</v>
      </c>
      <c r="E4072" s="560">
        <f t="shared" si="381"/>
        <v>19</v>
      </c>
      <c r="F4072" s="560">
        <f t="shared" si="382"/>
        <v>15</v>
      </c>
      <c r="G4072" s="595">
        <f t="shared" si="383"/>
        <v>4</v>
      </c>
      <c r="H4072" s="590">
        <f>CHOOSE('Output Sheet'!$B$4,'8760 Data'!J4072,'8760 Data'!K4072,'8760 Data'!L4072,'8760 Data'!M4072,'8760 Data'!N4072,'8760 Data'!O4072,'8760 Data'!P4072,'8760 Data'!Q4072,'8760 Data'!R4072,'8760 Data'!S4072,'8760 Data'!T4072,'8760 Data'!U4072)</f>
        <v>0</v>
      </c>
      <c r="I4072" s="591" t="e">
        <f>H4072/'Output Sheet'!$B$8</f>
        <v>#DIV/0!</v>
      </c>
      <c r="J4072" s="596"/>
      <c r="K4072" s="560"/>
      <c r="L4072" s="560"/>
      <c r="M4072" s="560"/>
      <c r="N4072" s="560"/>
      <c r="O4072" s="560"/>
      <c r="P4072" s="560"/>
      <c r="Q4072" s="560"/>
      <c r="R4072" s="560"/>
      <c r="S4072" s="560"/>
      <c r="T4072" s="560"/>
      <c r="U4072" s="560"/>
    </row>
    <row r="4073" spans="1:21">
      <c r="A4073" s="593">
        <f t="shared" si="378"/>
        <v>41444</v>
      </c>
      <c r="B4073" s="594">
        <v>41444.666902199075</v>
      </c>
      <c r="C4073" s="560">
        <f t="shared" si="379"/>
        <v>2013</v>
      </c>
      <c r="D4073" s="560">
        <f t="shared" si="380"/>
        <v>6</v>
      </c>
      <c r="E4073" s="560">
        <f t="shared" si="381"/>
        <v>19</v>
      </c>
      <c r="F4073" s="560">
        <f t="shared" si="382"/>
        <v>16</v>
      </c>
      <c r="G4073" s="595">
        <f t="shared" si="383"/>
        <v>4</v>
      </c>
      <c r="H4073" s="590">
        <f>CHOOSE('Output Sheet'!$B$4,'8760 Data'!J4073,'8760 Data'!K4073,'8760 Data'!L4073,'8760 Data'!M4073,'8760 Data'!N4073,'8760 Data'!O4073,'8760 Data'!P4073,'8760 Data'!Q4073,'8760 Data'!R4073,'8760 Data'!S4073,'8760 Data'!T4073,'8760 Data'!U4073)</f>
        <v>0</v>
      </c>
      <c r="I4073" s="591" t="e">
        <f>H4073/'Output Sheet'!$B$8</f>
        <v>#DIV/0!</v>
      </c>
      <c r="J4073" s="596"/>
      <c r="K4073" s="560"/>
      <c r="L4073" s="560"/>
      <c r="M4073" s="560"/>
      <c r="N4073" s="560"/>
      <c r="O4073" s="560"/>
      <c r="P4073" s="560"/>
      <c r="Q4073" s="560"/>
      <c r="R4073" s="560"/>
      <c r="S4073" s="560"/>
      <c r="T4073" s="560"/>
      <c r="U4073" s="560"/>
    </row>
    <row r="4074" spans="1:21">
      <c r="A4074" s="593">
        <f t="shared" si="378"/>
        <v>41444</v>
      </c>
      <c r="B4074" s="594">
        <v>41444.708568923612</v>
      </c>
      <c r="C4074" s="560">
        <f t="shared" si="379"/>
        <v>2013</v>
      </c>
      <c r="D4074" s="560">
        <f t="shared" si="380"/>
        <v>6</v>
      </c>
      <c r="E4074" s="560">
        <f t="shared" si="381"/>
        <v>19</v>
      </c>
      <c r="F4074" s="560">
        <f t="shared" si="382"/>
        <v>17</v>
      </c>
      <c r="G4074" s="595">
        <f t="shared" si="383"/>
        <v>4</v>
      </c>
      <c r="H4074" s="590">
        <f>CHOOSE('Output Sheet'!$B$4,'8760 Data'!J4074,'8760 Data'!K4074,'8760 Data'!L4074,'8760 Data'!M4074,'8760 Data'!N4074,'8760 Data'!O4074,'8760 Data'!P4074,'8760 Data'!Q4074,'8760 Data'!R4074,'8760 Data'!S4074,'8760 Data'!T4074,'8760 Data'!U4074)</f>
        <v>0</v>
      </c>
      <c r="I4074" s="591" t="e">
        <f>H4074/'Output Sheet'!$B$8</f>
        <v>#DIV/0!</v>
      </c>
      <c r="J4074" s="596"/>
      <c r="K4074" s="560"/>
      <c r="L4074" s="560"/>
      <c r="M4074" s="560"/>
      <c r="N4074" s="560"/>
      <c r="O4074" s="560"/>
      <c r="P4074" s="560"/>
      <c r="Q4074" s="560"/>
      <c r="R4074" s="560"/>
      <c r="S4074" s="560"/>
      <c r="T4074" s="560"/>
      <c r="U4074" s="560"/>
    </row>
    <row r="4075" spans="1:21">
      <c r="A4075" s="593">
        <f t="shared" si="378"/>
        <v>41444</v>
      </c>
      <c r="B4075" s="594">
        <v>41444.750235648149</v>
      </c>
      <c r="C4075" s="560">
        <f t="shared" si="379"/>
        <v>2013</v>
      </c>
      <c r="D4075" s="560">
        <f t="shared" si="380"/>
        <v>6</v>
      </c>
      <c r="E4075" s="560">
        <f t="shared" si="381"/>
        <v>19</v>
      </c>
      <c r="F4075" s="560">
        <f t="shared" si="382"/>
        <v>18</v>
      </c>
      <c r="G4075" s="595">
        <f t="shared" si="383"/>
        <v>4</v>
      </c>
      <c r="H4075" s="590">
        <f>CHOOSE('Output Sheet'!$B$4,'8760 Data'!J4075,'8760 Data'!K4075,'8760 Data'!L4075,'8760 Data'!M4075,'8760 Data'!N4075,'8760 Data'!O4075,'8760 Data'!P4075,'8760 Data'!Q4075,'8760 Data'!R4075,'8760 Data'!S4075,'8760 Data'!T4075,'8760 Data'!U4075)</f>
        <v>0</v>
      </c>
      <c r="I4075" s="591" t="e">
        <f>H4075/'Output Sheet'!$B$8</f>
        <v>#DIV/0!</v>
      </c>
      <c r="J4075" s="596"/>
      <c r="K4075" s="560"/>
      <c r="L4075" s="560"/>
      <c r="M4075" s="560"/>
      <c r="N4075" s="560"/>
      <c r="O4075" s="560"/>
      <c r="P4075" s="560"/>
      <c r="Q4075" s="560"/>
      <c r="R4075" s="560"/>
      <c r="S4075" s="560"/>
      <c r="T4075" s="560"/>
      <c r="U4075" s="560"/>
    </row>
    <row r="4076" spans="1:21">
      <c r="A4076" s="593">
        <f t="shared" si="378"/>
        <v>41444</v>
      </c>
      <c r="B4076" s="594">
        <v>41444.791902372686</v>
      </c>
      <c r="C4076" s="560">
        <f t="shared" si="379"/>
        <v>2013</v>
      </c>
      <c r="D4076" s="560">
        <f t="shared" si="380"/>
        <v>6</v>
      </c>
      <c r="E4076" s="560">
        <f t="shared" si="381"/>
        <v>19</v>
      </c>
      <c r="F4076" s="560">
        <f t="shared" si="382"/>
        <v>19</v>
      </c>
      <c r="G4076" s="595">
        <f t="shared" si="383"/>
        <v>4</v>
      </c>
      <c r="H4076" s="590">
        <f>CHOOSE('Output Sheet'!$B$4,'8760 Data'!J4076,'8760 Data'!K4076,'8760 Data'!L4076,'8760 Data'!M4076,'8760 Data'!N4076,'8760 Data'!O4076,'8760 Data'!P4076,'8760 Data'!Q4076,'8760 Data'!R4076,'8760 Data'!S4076,'8760 Data'!T4076,'8760 Data'!U4076)</f>
        <v>0</v>
      </c>
      <c r="I4076" s="591" t="e">
        <f>H4076/'Output Sheet'!$B$8</f>
        <v>#DIV/0!</v>
      </c>
      <c r="J4076" s="596"/>
      <c r="K4076" s="560"/>
      <c r="L4076" s="560"/>
      <c r="M4076" s="560"/>
      <c r="N4076" s="560"/>
      <c r="O4076" s="560"/>
      <c r="P4076" s="560"/>
      <c r="Q4076" s="560"/>
      <c r="R4076" s="560"/>
      <c r="S4076" s="560"/>
      <c r="T4076" s="560"/>
      <c r="U4076" s="560"/>
    </row>
    <row r="4077" spans="1:21">
      <c r="A4077" s="593">
        <f t="shared" si="378"/>
        <v>41444</v>
      </c>
      <c r="B4077" s="594">
        <v>41444.833569097224</v>
      </c>
      <c r="C4077" s="560">
        <f t="shared" si="379"/>
        <v>2013</v>
      </c>
      <c r="D4077" s="560">
        <f t="shared" si="380"/>
        <v>6</v>
      </c>
      <c r="E4077" s="560">
        <f t="shared" si="381"/>
        <v>19</v>
      </c>
      <c r="F4077" s="560">
        <f t="shared" si="382"/>
        <v>20</v>
      </c>
      <c r="G4077" s="595">
        <f t="shared" si="383"/>
        <v>4</v>
      </c>
      <c r="H4077" s="590">
        <f>CHOOSE('Output Sheet'!$B$4,'8760 Data'!J4077,'8760 Data'!K4077,'8760 Data'!L4077,'8760 Data'!M4077,'8760 Data'!N4077,'8760 Data'!O4077,'8760 Data'!P4077,'8760 Data'!Q4077,'8760 Data'!R4077,'8760 Data'!S4077,'8760 Data'!T4077,'8760 Data'!U4077)</f>
        <v>0</v>
      </c>
      <c r="I4077" s="591" t="e">
        <f>H4077/'Output Sheet'!$B$8</f>
        <v>#DIV/0!</v>
      </c>
      <c r="J4077" s="596"/>
      <c r="K4077" s="560"/>
      <c r="L4077" s="560"/>
      <c r="M4077" s="560"/>
      <c r="N4077" s="560"/>
      <c r="O4077" s="560"/>
      <c r="P4077" s="560"/>
      <c r="Q4077" s="560"/>
      <c r="R4077" s="560"/>
      <c r="S4077" s="560"/>
      <c r="T4077" s="560"/>
      <c r="U4077" s="560"/>
    </row>
    <row r="4078" spans="1:21">
      <c r="A4078" s="593">
        <f t="shared" si="378"/>
        <v>41444</v>
      </c>
      <c r="B4078" s="594">
        <v>41444.875235821761</v>
      </c>
      <c r="C4078" s="560">
        <f t="shared" si="379"/>
        <v>2013</v>
      </c>
      <c r="D4078" s="560">
        <f t="shared" si="380"/>
        <v>6</v>
      </c>
      <c r="E4078" s="560">
        <f t="shared" si="381"/>
        <v>19</v>
      </c>
      <c r="F4078" s="560">
        <f t="shared" si="382"/>
        <v>21</v>
      </c>
      <c r="G4078" s="595">
        <f t="shared" si="383"/>
        <v>4</v>
      </c>
      <c r="H4078" s="590">
        <f>CHOOSE('Output Sheet'!$B$4,'8760 Data'!J4078,'8760 Data'!K4078,'8760 Data'!L4078,'8760 Data'!M4078,'8760 Data'!N4078,'8760 Data'!O4078,'8760 Data'!P4078,'8760 Data'!Q4078,'8760 Data'!R4078,'8760 Data'!S4078,'8760 Data'!T4078,'8760 Data'!U4078)</f>
        <v>0</v>
      </c>
      <c r="I4078" s="591" t="e">
        <f>H4078/'Output Sheet'!$B$8</f>
        <v>#DIV/0!</v>
      </c>
      <c r="J4078" s="596"/>
      <c r="K4078" s="560"/>
      <c r="L4078" s="560"/>
      <c r="M4078" s="560"/>
      <c r="N4078" s="560"/>
      <c r="O4078" s="560"/>
      <c r="P4078" s="560"/>
      <c r="Q4078" s="560"/>
      <c r="R4078" s="560"/>
      <c r="S4078" s="560"/>
      <c r="T4078" s="560"/>
      <c r="U4078" s="560"/>
    </row>
    <row r="4079" spans="1:21">
      <c r="A4079" s="593">
        <f t="shared" si="378"/>
        <v>41444</v>
      </c>
      <c r="B4079" s="594">
        <v>41444.916902546298</v>
      </c>
      <c r="C4079" s="560">
        <f t="shared" si="379"/>
        <v>2013</v>
      </c>
      <c r="D4079" s="560">
        <f t="shared" si="380"/>
        <v>6</v>
      </c>
      <c r="E4079" s="560">
        <f t="shared" si="381"/>
        <v>19</v>
      </c>
      <c r="F4079" s="560">
        <f t="shared" si="382"/>
        <v>22</v>
      </c>
      <c r="G4079" s="595">
        <f t="shared" si="383"/>
        <v>4</v>
      </c>
      <c r="H4079" s="590">
        <f>CHOOSE('Output Sheet'!$B$4,'8760 Data'!J4079,'8760 Data'!K4079,'8760 Data'!L4079,'8760 Data'!M4079,'8760 Data'!N4079,'8760 Data'!O4079,'8760 Data'!P4079,'8760 Data'!Q4079,'8760 Data'!R4079,'8760 Data'!S4079,'8760 Data'!T4079,'8760 Data'!U4079)</f>
        <v>0</v>
      </c>
      <c r="I4079" s="591" t="e">
        <f>H4079/'Output Sheet'!$B$8</f>
        <v>#DIV/0!</v>
      </c>
      <c r="J4079" s="596"/>
      <c r="K4079" s="560"/>
      <c r="L4079" s="560"/>
      <c r="M4079" s="560"/>
      <c r="N4079" s="560"/>
      <c r="O4079" s="560"/>
      <c r="P4079" s="560"/>
      <c r="Q4079" s="560"/>
      <c r="R4079" s="560"/>
      <c r="S4079" s="560"/>
      <c r="T4079" s="560"/>
      <c r="U4079" s="560"/>
    </row>
    <row r="4080" spans="1:21">
      <c r="A4080" s="593">
        <f t="shared" si="378"/>
        <v>41444</v>
      </c>
      <c r="B4080" s="594">
        <v>41444.958569270835</v>
      </c>
      <c r="C4080" s="560">
        <f t="shared" si="379"/>
        <v>2013</v>
      </c>
      <c r="D4080" s="560">
        <f t="shared" si="380"/>
        <v>6</v>
      </c>
      <c r="E4080" s="560">
        <f t="shared" si="381"/>
        <v>19</v>
      </c>
      <c r="F4080" s="560">
        <f t="shared" si="382"/>
        <v>23</v>
      </c>
      <c r="G4080" s="595">
        <f t="shared" si="383"/>
        <v>4</v>
      </c>
      <c r="H4080" s="590">
        <f>CHOOSE('Output Sheet'!$B$4,'8760 Data'!J4080,'8760 Data'!K4080,'8760 Data'!L4080,'8760 Data'!M4080,'8760 Data'!N4080,'8760 Data'!O4080,'8760 Data'!P4080,'8760 Data'!Q4080,'8760 Data'!R4080,'8760 Data'!S4080,'8760 Data'!T4080,'8760 Data'!U4080)</f>
        <v>0</v>
      </c>
      <c r="I4080" s="591" t="e">
        <f>H4080/'Output Sheet'!$B$8</f>
        <v>#DIV/0!</v>
      </c>
      <c r="J4080" s="596"/>
      <c r="K4080" s="560"/>
      <c r="L4080" s="560"/>
      <c r="M4080" s="560"/>
      <c r="N4080" s="560"/>
      <c r="O4080" s="560"/>
      <c r="P4080" s="560"/>
      <c r="Q4080" s="560"/>
      <c r="R4080" s="560"/>
      <c r="S4080" s="560"/>
      <c r="T4080" s="560"/>
      <c r="U4080" s="560"/>
    </row>
    <row r="4081" spans="1:21">
      <c r="A4081" s="593">
        <f t="shared" si="378"/>
        <v>41445</v>
      </c>
      <c r="B4081" s="594">
        <v>41445.000235995372</v>
      </c>
      <c r="C4081" s="560">
        <f t="shared" si="379"/>
        <v>2013</v>
      </c>
      <c r="D4081" s="560">
        <f t="shared" si="380"/>
        <v>6</v>
      </c>
      <c r="E4081" s="560">
        <f t="shared" si="381"/>
        <v>20</v>
      </c>
      <c r="F4081" s="560">
        <f t="shared" si="382"/>
        <v>24</v>
      </c>
      <c r="G4081" s="595">
        <f t="shared" si="383"/>
        <v>5</v>
      </c>
      <c r="H4081" s="590">
        <f>CHOOSE('Output Sheet'!$B$4,'8760 Data'!J4081,'8760 Data'!K4081,'8760 Data'!L4081,'8760 Data'!M4081,'8760 Data'!N4081,'8760 Data'!O4081,'8760 Data'!P4081,'8760 Data'!Q4081,'8760 Data'!R4081,'8760 Data'!S4081,'8760 Data'!T4081,'8760 Data'!U4081)</f>
        <v>0</v>
      </c>
      <c r="I4081" s="591" t="e">
        <f>H4081/'Output Sheet'!$B$8</f>
        <v>#DIV/0!</v>
      </c>
      <c r="J4081" s="596"/>
      <c r="K4081" s="560"/>
      <c r="L4081" s="560"/>
      <c r="M4081" s="560"/>
      <c r="N4081" s="560"/>
      <c r="O4081" s="560"/>
      <c r="P4081" s="560"/>
      <c r="Q4081" s="560"/>
      <c r="R4081" s="560"/>
      <c r="S4081" s="560"/>
      <c r="T4081" s="560"/>
      <c r="U4081" s="560"/>
    </row>
    <row r="4082" spans="1:21">
      <c r="A4082" s="593">
        <f t="shared" si="378"/>
        <v>41445</v>
      </c>
      <c r="B4082" s="594">
        <v>41445.04190271991</v>
      </c>
      <c r="C4082" s="560">
        <f t="shared" si="379"/>
        <v>2013</v>
      </c>
      <c r="D4082" s="560">
        <f t="shared" si="380"/>
        <v>6</v>
      </c>
      <c r="E4082" s="560">
        <f t="shared" si="381"/>
        <v>20</v>
      </c>
      <c r="F4082" s="560">
        <f t="shared" si="382"/>
        <v>1</v>
      </c>
      <c r="G4082" s="595">
        <f t="shared" si="383"/>
        <v>5</v>
      </c>
      <c r="H4082" s="590">
        <f>CHOOSE('Output Sheet'!$B$4,'8760 Data'!J4082,'8760 Data'!K4082,'8760 Data'!L4082,'8760 Data'!M4082,'8760 Data'!N4082,'8760 Data'!O4082,'8760 Data'!P4082,'8760 Data'!Q4082,'8760 Data'!R4082,'8760 Data'!S4082,'8760 Data'!T4082,'8760 Data'!U4082)</f>
        <v>0</v>
      </c>
      <c r="I4082" s="591" t="e">
        <f>H4082/'Output Sheet'!$B$8</f>
        <v>#DIV/0!</v>
      </c>
      <c r="J4082" s="596"/>
      <c r="K4082" s="560"/>
      <c r="L4082" s="560"/>
      <c r="M4082" s="560"/>
      <c r="N4082" s="560"/>
      <c r="O4082" s="560"/>
      <c r="P4082" s="560"/>
      <c r="Q4082" s="560"/>
      <c r="R4082" s="560"/>
      <c r="S4082" s="560"/>
      <c r="T4082" s="560"/>
      <c r="U4082" s="560"/>
    </row>
    <row r="4083" spans="1:21">
      <c r="A4083" s="593">
        <f t="shared" si="378"/>
        <v>41445</v>
      </c>
      <c r="B4083" s="594">
        <v>41445.083569444447</v>
      </c>
      <c r="C4083" s="560">
        <f t="shared" si="379"/>
        <v>2013</v>
      </c>
      <c r="D4083" s="560">
        <f t="shared" si="380"/>
        <v>6</v>
      </c>
      <c r="E4083" s="560">
        <f t="shared" si="381"/>
        <v>20</v>
      </c>
      <c r="F4083" s="560">
        <f t="shared" si="382"/>
        <v>2</v>
      </c>
      <c r="G4083" s="595">
        <f t="shared" si="383"/>
        <v>5</v>
      </c>
      <c r="H4083" s="590">
        <f>CHOOSE('Output Sheet'!$B$4,'8760 Data'!J4083,'8760 Data'!K4083,'8760 Data'!L4083,'8760 Data'!M4083,'8760 Data'!N4083,'8760 Data'!O4083,'8760 Data'!P4083,'8760 Data'!Q4083,'8760 Data'!R4083,'8760 Data'!S4083,'8760 Data'!T4083,'8760 Data'!U4083)</f>
        <v>0</v>
      </c>
      <c r="I4083" s="591" t="e">
        <f>H4083/'Output Sheet'!$B$8</f>
        <v>#DIV/0!</v>
      </c>
      <c r="J4083" s="596"/>
      <c r="K4083" s="560"/>
      <c r="L4083" s="560"/>
      <c r="M4083" s="560"/>
      <c r="N4083" s="560"/>
      <c r="O4083" s="560"/>
      <c r="P4083" s="560"/>
      <c r="Q4083" s="560"/>
      <c r="R4083" s="560"/>
      <c r="S4083" s="560"/>
      <c r="T4083" s="560"/>
      <c r="U4083" s="560"/>
    </row>
    <row r="4084" spans="1:21">
      <c r="A4084" s="593">
        <f t="shared" si="378"/>
        <v>41445</v>
      </c>
      <c r="B4084" s="594">
        <v>41445.125236168984</v>
      </c>
      <c r="C4084" s="560">
        <f t="shared" si="379"/>
        <v>2013</v>
      </c>
      <c r="D4084" s="560">
        <f t="shared" si="380"/>
        <v>6</v>
      </c>
      <c r="E4084" s="560">
        <f t="shared" si="381"/>
        <v>20</v>
      </c>
      <c r="F4084" s="560">
        <f t="shared" si="382"/>
        <v>3</v>
      </c>
      <c r="G4084" s="595">
        <f t="shared" si="383"/>
        <v>5</v>
      </c>
      <c r="H4084" s="590">
        <f>CHOOSE('Output Sheet'!$B$4,'8760 Data'!J4084,'8760 Data'!K4084,'8760 Data'!L4084,'8760 Data'!M4084,'8760 Data'!N4084,'8760 Data'!O4084,'8760 Data'!P4084,'8760 Data'!Q4084,'8760 Data'!R4084,'8760 Data'!S4084,'8760 Data'!T4084,'8760 Data'!U4084)</f>
        <v>0</v>
      </c>
      <c r="I4084" s="591" t="e">
        <f>H4084/'Output Sheet'!$B$8</f>
        <v>#DIV/0!</v>
      </c>
      <c r="J4084" s="596"/>
      <c r="K4084" s="560"/>
      <c r="L4084" s="560"/>
      <c r="M4084" s="560"/>
      <c r="N4084" s="560"/>
      <c r="O4084" s="560"/>
      <c r="P4084" s="560"/>
      <c r="Q4084" s="560"/>
      <c r="R4084" s="560"/>
      <c r="S4084" s="560"/>
      <c r="T4084" s="560"/>
      <c r="U4084" s="560"/>
    </row>
    <row r="4085" spans="1:21">
      <c r="A4085" s="593">
        <f t="shared" si="378"/>
        <v>41445</v>
      </c>
      <c r="B4085" s="594">
        <v>41445.166902893521</v>
      </c>
      <c r="C4085" s="560">
        <f t="shared" si="379"/>
        <v>2013</v>
      </c>
      <c r="D4085" s="560">
        <f t="shared" si="380"/>
        <v>6</v>
      </c>
      <c r="E4085" s="560">
        <f t="shared" si="381"/>
        <v>20</v>
      </c>
      <c r="F4085" s="560">
        <f t="shared" si="382"/>
        <v>4</v>
      </c>
      <c r="G4085" s="595">
        <f t="shared" si="383"/>
        <v>5</v>
      </c>
      <c r="H4085" s="590">
        <f>CHOOSE('Output Sheet'!$B$4,'8760 Data'!J4085,'8760 Data'!K4085,'8760 Data'!L4085,'8760 Data'!M4085,'8760 Data'!N4085,'8760 Data'!O4085,'8760 Data'!P4085,'8760 Data'!Q4085,'8760 Data'!R4085,'8760 Data'!S4085,'8760 Data'!T4085,'8760 Data'!U4085)</f>
        <v>0</v>
      </c>
      <c r="I4085" s="591" t="e">
        <f>H4085/'Output Sheet'!$B$8</f>
        <v>#DIV/0!</v>
      </c>
      <c r="J4085" s="596"/>
      <c r="K4085" s="560"/>
      <c r="L4085" s="560"/>
      <c r="M4085" s="560"/>
      <c r="N4085" s="560"/>
      <c r="O4085" s="560"/>
      <c r="P4085" s="560"/>
      <c r="Q4085" s="560"/>
      <c r="R4085" s="560"/>
      <c r="S4085" s="560"/>
      <c r="T4085" s="560"/>
      <c r="U4085" s="560"/>
    </row>
    <row r="4086" spans="1:21">
      <c r="A4086" s="593">
        <f t="shared" si="378"/>
        <v>41445</v>
      </c>
      <c r="B4086" s="594">
        <v>41445.208569618058</v>
      </c>
      <c r="C4086" s="560">
        <f t="shared" si="379"/>
        <v>2013</v>
      </c>
      <c r="D4086" s="560">
        <f t="shared" si="380"/>
        <v>6</v>
      </c>
      <c r="E4086" s="560">
        <f t="shared" si="381"/>
        <v>20</v>
      </c>
      <c r="F4086" s="560">
        <f t="shared" si="382"/>
        <v>5</v>
      </c>
      <c r="G4086" s="595">
        <f t="shared" si="383"/>
        <v>5</v>
      </c>
      <c r="H4086" s="590">
        <f>CHOOSE('Output Sheet'!$B$4,'8760 Data'!J4086,'8760 Data'!K4086,'8760 Data'!L4086,'8760 Data'!M4086,'8760 Data'!N4086,'8760 Data'!O4086,'8760 Data'!P4086,'8760 Data'!Q4086,'8760 Data'!R4086,'8760 Data'!S4086,'8760 Data'!T4086,'8760 Data'!U4086)</f>
        <v>0</v>
      </c>
      <c r="I4086" s="591" t="e">
        <f>H4086/'Output Sheet'!$B$8</f>
        <v>#DIV/0!</v>
      </c>
      <c r="J4086" s="596"/>
      <c r="K4086" s="560"/>
      <c r="L4086" s="560"/>
      <c r="M4086" s="560"/>
      <c r="N4086" s="560"/>
      <c r="O4086" s="560"/>
      <c r="P4086" s="560"/>
      <c r="Q4086" s="560"/>
      <c r="R4086" s="560"/>
      <c r="S4086" s="560"/>
      <c r="T4086" s="560"/>
      <c r="U4086" s="560"/>
    </row>
    <row r="4087" spans="1:21">
      <c r="A4087" s="593">
        <f t="shared" si="378"/>
        <v>41445</v>
      </c>
      <c r="B4087" s="594">
        <v>41445.250236342596</v>
      </c>
      <c r="C4087" s="560">
        <f t="shared" si="379"/>
        <v>2013</v>
      </c>
      <c r="D4087" s="560">
        <f t="shared" si="380"/>
        <v>6</v>
      </c>
      <c r="E4087" s="560">
        <f t="shared" si="381"/>
        <v>20</v>
      </c>
      <c r="F4087" s="560">
        <f t="shared" si="382"/>
        <v>6</v>
      </c>
      <c r="G4087" s="595">
        <f t="shared" si="383"/>
        <v>5</v>
      </c>
      <c r="H4087" s="590">
        <f>CHOOSE('Output Sheet'!$B$4,'8760 Data'!J4087,'8760 Data'!K4087,'8760 Data'!L4087,'8760 Data'!M4087,'8760 Data'!N4087,'8760 Data'!O4087,'8760 Data'!P4087,'8760 Data'!Q4087,'8760 Data'!R4087,'8760 Data'!S4087,'8760 Data'!T4087,'8760 Data'!U4087)</f>
        <v>0</v>
      </c>
      <c r="I4087" s="591" t="e">
        <f>H4087/'Output Sheet'!$B$8</f>
        <v>#DIV/0!</v>
      </c>
      <c r="J4087" s="596"/>
      <c r="K4087" s="560"/>
      <c r="L4087" s="560"/>
      <c r="M4087" s="560"/>
      <c r="N4087" s="560"/>
      <c r="O4087" s="560"/>
      <c r="P4087" s="560"/>
      <c r="Q4087" s="560"/>
      <c r="R4087" s="560"/>
      <c r="S4087" s="560"/>
      <c r="T4087" s="560"/>
      <c r="U4087" s="560"/>
    </row>
    <row r="4088" spans="1:21">
      <c r="A4088" s="593">
        <f t="shared" si="378"/>
        <v>41445</v>
      </c>
      <c r="B4088" s="594">
        <v>41445.291903067133</v>
      </c>
      <c r="C4088" s="560">
        <f t="shared" si="379"/>
        <v>2013</v>
      </c>
      <c r="D4088" s="560">
        <f t="shared" si="380"/>
        <v>6</v>
      </c>
      <c r="E4088" s="560">
        <f t="shared" si="381"/>
        <v>20</v>
      </c>
      <c r="F4088" s="560">
        <f t="shared" si="382"/>
        <v>7</v>
      </c>
      <c r="G4088" s="595">
        <f t="shared" si="383"/>
        <v>5</v>
      </c>
      <c r="H4088" s="590">
        <f>CHOOSE('Output Sheet'!$B$4,'8760 Data'!J4088,'8760 Data'!K4088,'8760 Data'!L4088,'8760 Data'!M4088,'8760 Data'!N4088,'8760 Data'!O4088,'8760 Data'!P4088,'8760 Data'!Q4088,'8760 Data'!R4088,'8760 Data'!S4088,'8760 Data'!T4088,'8760 Data'!U4088)</f>
        <v>0</v>
      </c>
      <c r="I4088" s="591" t="e">
        <f>H4088/'Output Sheet'!$B$8</f>
        <v>#DIV/0!</v>
      </c>
      <c r="J4088" s="596"/>
      <c r="K4088" s="560"/>
      <c r="L4088" s="560"/>
      <c r="M4088" s="560"/>
      <c r="N4088" s="560"/>
      <c r="O4088" s="560"/>
      <c r="P4088" s="560"/>
      <c r="Q4088" s="560"/>
      <c r="R4088" s="560"/>
      <c r="S4088" s="560"/>
      <c r="T4088" s="560"/>
      <c r="U4088" s="560"/>
    </row>
    <row r="4089" spans="1:21">
      <c r="A4089" s="593">
        <f t="shared" si="378"/>
        <v>41445</v>
      </c>
      <c r="B4089" s="594">
        <v>41445.33356979167</v>
      </c>
      <c r="C4089" s="560">
        <f t="shared" si="379"/>
        <v>2013</v>
      </c>
      <c r="D4089" s="560">
        <f t="shared" si="380"/>
        <v>6</v>
      </c>
      <c r="E4089" s="560">
        <f t="shared" si="381"/>
        <v>20</v>
      </c>
      <c r="F4089" s="560">
        <f t="shared" si="382"/>
        <v>8</v>
      </c>
      <c r="G4089" s="595">
        <f t="shared" si="383"/>
        <v>5</v>
      </c>
      <c r="H4089" s="590">
        <f>CHOOSE('Output Sheet'!$B$4,'8760 Data'!J4089,'8760 Data'!K4089,'8760 Data'!L4089,'8760 Data'!M4089,'8760 Data'!N4089,'8760 Data'!O4089,'8760 Data'!P4089,'8760 Data'!Q4089,'8760 Data'!R4089,'8760 Data'!S4089,'8760 Data'!T4089,'8760 Data'!U4089)</f>
        <v>0</v>
      </c>
      <c r="I4089" s="591" t="e">
        <f>H4089/'Output Sheet'!$B$8</f>
        <v>#DIV/0!</v>
      </c>
      <c r="J4089" s="596"/>
      <c r="K4089" s="560"/>
      <c r="L4089" s="560"/>
      <c r="M4089" s="560"/>
      <c r="N4089" s="560"/>
      <c r="O4089" s="560"/>
      <c r="P4089" s="560"/>
      <c r="Q4089" s="560"/>
      <c r="R4089" s="560"/>
      <c r="S4089" s="560"/>
      <c r="T4089" s="560"/>
      <c r="U4089" s="560"/>
    </row>
    <row r="4090" spans="1:21">
      <c r="A4090" s="593">
        <f t="shared" si="378"/>
        <v>41445</v>
      </c>
      <c r="B4090" s="594">
        <v>41445.375236516207</v>
      </c>
      <c r="C4090" s="560">
        <f t="shared" si="379"/>
        <v>2013</v>
      </c>
      <c r="D4090" s="560">
        <f t="shared" si="380"/>
        <v>6</v>
      </c>
      <c r="E4090" s="560">
        <f t="shared" si="381"/>
        <v>20</v>
      </c>
      <c r="F4090" s="560">
        <f t="shared" si="382"/>
        <v>9</v>
      </c>
      <c r="G4090" s="595">
        <f t="shared" si="383"/>
        <v>5</v>
      </c>
      <c r="H4090" s="590">
        <f>CHOOSE('Output Sheet'!$B$4,'8760 Data'!J4090,'8760 Data'!K4090,'8760 Data'!L4090,'8760 Data'!M4090,'8760 Data'!N4090,'8760 Data'!O4090,'8760 Data'!P4090,'8760 Data'!Q4090,'8760 Data'!R4090,'8760 Data'!S4090,'8760 Data'!T4090,'8760 Data'!U4090)</f>
        <v>0</v>
      </c>
      <c r="I4090" s="591" t="e">
        <f>H4090/'Output Sheet'!$B$8</f>
        <v>#DIV/0!</v>
      </c>
      <c r="J4090" s="596"/>
      <c r="K4090" s="560"/>
      <c r="L4090" s="560"/>
      <c r="M4090" s="560"/>
      <c r="N4090" s="560"/>
      <c r="O4090" s="560"/>
      <c r="P4090" s="560"/>
      <c r="Q4090" s="560"/>
      <c r="R4090" s="560"/>
      <c r="S4090" s="560"/>
      <c r="T4090" s="560"/>
      <c r="U4090" s="560"/>
    </row>
    <row r="4091" spans="1:21">
      <c r="A4091" s="593">
        <f t="shared" si="378"/>
        <v>41445</v>
      </c>
      <c r="B4091" s="594">
        <v>41445.416903240737</v>
      </c>
      <c r="C4091" s="560">
        <f t="shared" si="379"/>
        <v>2013</v>
      </c>
      <c r="D4091" s="560">
        <f t="shared" si="380"/>
        <v>6</v>
      </c>
      <c r="E4091" s="560">
        <f t="shared" si="381"/>
        <v>20</v>
      </c>
      <c r="F4091" s="560">
        <f t="shared" si="382"/>
        <v>10</v>
      </c>
      <c r="G4091" s="595">
        <f t="shared" si="383"/>
        <v>5</v>
      </c>
      <c r="H4091" s="590">
        <f>CHOOSE('Output Sheet'!$B$4,'8760 Data'!J4091,'8760 Data'!K4091,'8760 Data'!L4091,'8760 Data'!M4091,'8760 Data'!N4091,'8760 Data'!O4091,'8760 Data'!P4091,'8760 Data'!Q4091,'8760 Data'!R4091,'8760 Data'!S4091,'8760 Data'!T4091,'8760 Data'!U4091)</f>
        <v>0</v>
      </c>
      <c r="I4091" s="591" t="e">
        <f>H4091/'Output Sheet'!$B$8</f>
        <v>#DIV/0!</v>
      </c>
      <c r="J4091" s="596"/>
      <c r="K4091" s="560"/>
      <c r="L4091" s="560"/>
      <c r="M4091" s="560"/>
      <c r="N4091" s="560"/>
      <c r="O4091" s="560"/>
      <c r="P4091" s="560"/>
      <c r="Q4091" s="560"/>
      <c r="R4091" s="560"/>
      <c r="S4091" s="560"/>
      <c r="T4091" s="560"/>
      <c r="U4091" s="560"/>
    </row>
    <row r="4092" spans="1:21">
      <c r="A4092" s="593">
        <f t="shared" si="378"/>
        <v>41445</v>
      </c>
      <c r="B4092" s="594">
        <v>41445.458569965274</v>
      </c>
      <c r="C4092" s="560">
        <f t="shared" si="379"/>
        <v>2013</v>
      </c>
      <c r="D4092" s="560">
        <f t="shared" si="380"/>
        <v>6</v>
      </c>
      <c r="E4092" s="560">
        <f t="shared" si="381"/>
        <v>20</v>
      </c>
      <c r="F4092" s="560">
        <f t="shared" si="382"/>
        <v>11</v>
      </c>
      <c r="G4092" s="595">
        <f t="shared" si="383"/>
        <v>5</v>
      </c>
      <c r="H4092" s="590">
        <f>CHOOSE('Output Sheet'!$B$4,'8760 Data'!J4092,'8760 Data'!K4092,'8760 Data'!L4092,'8760 Data'!M4092,'8760 Data'!N4092,'8760 Data'!O4092,'8760 Data'!P4092,'8760 Data'!Q4092,'8760 Data'!R4092,'8760 Data'!S4092,'8760 Data'!T4092,'8760 Data'!U4092)</f>
        <v>0</v>
      </c>
      <c r="I4092" s="591" t="e">
        <f>H4092/'Output Sheet'!$B$8</f>
        <v>#DIV/0!</v>
      </c>
      <c r="J4092" s="596"/>
      <c r="K4092" s="560"/>
      <c r="L4092" s="560"/>
      <c r="M4092" s="560"/>
      <c r="N4092" s="560"/>
      <c r="O4092" s="560"/>
      <c r="P4092" s="560"/>
      <c r="Q4092" s="560"/>
      <c r="R4092" s="560"/>
      <c r="S4092" s="560"/>
      <c r="T4092" s="560"/>
      <c r="U4092" s="560"/>
    </row>
    <row r="4093" spans="1:21">
      <c r="A4093" s="593">
        <f t="shared" si="378"/>
        <v>41445</v>
      </c>
      <c r="B4093" s="594">
        <v>41445.500236689812</v>
      </c>
      <c r="C4093" s="560">
        <f t="shared" si="379"/>
        <v>2013</v>
      </c>
      <c r="D4093" s="560">
        <f t="shared" si="380"/>
        <v>6</v>
      </c>
      <c r="E4093" s="560">
        <f t="shared" si="381"/>
        <v>20</v>
      </c>
      <c r="F4093" s="560">
        <f t="shared" si="382"/>
        <v>12</v>
      </c>
      <c r="G4093" s="595">
        <f t="shared" si="383"/>
        <v>5</v>
      </c>
      <c r="H4093" s="590">
        <f>CHOOSE('Output Sheet'!$B$4,'8760 Data'!J4093,'8760 Data'!K4093,'8760 Data'!L4093,'8760 Data'!M4093,'8760 Data'!N4093,'8760 Data'!O4093,'8760 Data'!P4093,'8760 Data'!Q4093,'8760 Data'!R4093,'8760 Data'!S4093,'8760 Data'!T4093,'8760 Data'!U4093)</f>
        <v>0</v>
      </c>
      <c r="I4093" s="591" t="e">
        <f>H4093/'Output Sheet'!$B$8</f>
        <v>#DIV/0!</v>
      </c>
      <c r="J4093" s="596"/>
      <c r="K4093" s="560"/>
      <c r="L4093" s="560"/>
      <c r="M4093" s="560"/>
      <c r="N4093" s="560"/>
      <c r="O4093" s="560"/>
      <c r="P4093" s="560"/>
      <c r="Q4093" s="560"/>
      <c r="R4093" s="560"/>
      <c r="S4093" s="560"/>
      <c r="T4093" s="560"/>
      <c r="U4093" s="560"/>
    </row>
    <row r="4094" spans="1:21">
      <c r="A4094" s="593">
        <f t="shared" si="378"/>
        <v>41445</v>
      </c>
      <c r="B4094" s="594">
        <v>41445.541903414349</v>
      </c>
      <c r="C4094" s="560">
        <f t="shared" si="379"/>
        <v>2013</v>
      </c>
      <c r="D4094" s="560">
        <f t="shared" si="380"/>
        <v>6</v>
      </c>
      <c r="E4094" s="560">
        <f t="shared" si="381"/>
        <v>20</v>
      </c>
      <c r="F4094" s="560">
        <f t="shared" si="382"/>
        <v>13</v>
      </c>
      <c r="G4094" s="595">
        <f t="shared" si="383"/>
        <v>5</v>
      </c>
      <c r="H4094" s="590">
        <f>CHOOSE('Output Sheet'!$B$4,'8760 Data'!J4094,'8760 Data'!K4094,'8760 Data'!L4094,'8760 Data'!M4094,'8760 Data'!N4094,'8760 Data'!O4094,'8760 Data'!P4094,'8760 Data'!Q4094,'8760 Data'!R4094,'8760 Data'!S4094,'8760 Data'!T4094,'8760 Data'!U4094)</f>
        <v>0</v>
      </c>
      <c r="I4094" s="591" t="e">
        <f>H4094/'Output Sheet'!$B$8</f>
        <v>#DIV/0!</v>
      </c>
      <c r="J4094" s="596"/>
      <c r="K4094" s="560"/>
      <c r="L4094" s="560"/>
      <c r="M4094" s="560"/>
      <c r="N4094" s="560"/>
      <c r="O4094" s="560"/>
      <c r="P4094" s="560"/>
      <c r="Q4094" s="560"/>
      <c r="R4094" s="560"/>
      <c r="S4094" s="560"/>
      <c r="T4094" s="560"/>
      <c r="U4094" s="560"/>
    </row>
    <row r="4095" spans="1:21">
      <c r="A4095" s="593">
        <f t="shared" si="378"/>
        <v>41445</v>
      </c>
      <c r="B4095" s="594">
        <v>41445.583570138886</v>
      </c>
      <c r="C4095" s="560">
        <f t="shared" si="379"/>
        <v>2013</v>
      </c>
      <c r="D4095" s="560">
        <f t="shared" si="380"/>
        <v>6</v>
      </c>
      <c r="E4095" s="560">
        <f t="shared" si="381"/>
        <v>20</v>
      </c>
      <c r="F4095" s="560">
        <f t="shared" si="382"/>
        <v>14</v>
      </c>
      <c r="G4095" s="595">
        <f t="shared" si="383"/>
        <v>5</v>
      </c>
      <c r="H4095" s="590">
        <f>CHOOSE('Output Sheet'!$B$4,'8760 Data'!J4095,'8760 Data'!K4095,'8760 Data'!L4095,'8760 Data'!M4095,'8760 Data'!N4095,'8760 Data'!O4095,'8760 Data'!P4095,'8760 Data'!Q4095,'8760 Data'!R4095,'8760 Data'!S4095,'8760 Data'!T4095,'8760 Data'!U4095)</f>
        <v>0</v>
      </c>
      <c r="I4095" s="591" t="e">
        <f>H4095/'Output Sheet'!$B$8</f>
        <v>#DIV/0!</v>
      </c>
      <c r="J4095" s="596"/>
      <c r="K4095" s="560"/>
      <c r="L4095" s="560"/>
      <c r="M4095" s="560"/>
      <c r="N4095" s="560"/>
      <c r="O4095" s="560"/>
      <c r="P4095" s="560"/>
      <c r="Q4095" s="560"/>
      <c r="R4095" s="560"/>
      <c r="S4095" s="560"/>
      <c r="T4095" s="560"/>
      <c r="U4095" s="560"/>
    </row>
    <row r="4096" spans="1:21">
      <c r="A4096" s="593">
        <f t="shared" si="378"/>
        <v>41445</v>
      </c>
      <c r="B4096" s="594">
        <v>41445.625236863423</v>
      </c>
      <c r="C4096" s="560">
        <f t="shared" si="379"/>
        <v>2013</v>
      </c>
      <c r="D4096" s="560">
        <f t="shared" si="380"/>
        <v>6</v>
      </c>
      <c r="E4096" s="560">
        <f t="shared" si="381"/>
        <v>20</v>
      </c>
      <c r="F4096" s="560">
        <f t="shared" si="382"/>
        <v>15</v>
      </c>
      <c r="G4096" s="595">
        <f t="shared" si="383"/>
        <v>5</v>
      </c>
      <c r="H4096" s="590">
        <f>CHOOSE('Output Sheet'!$B$4,'8760 Data'!J4096,'8760 Data'!K4096,'8760 Data'!L4096,'8760 Data'!M4096,'8760 Data'!N4096,'8760 Data'!O4096,'8760 Data'!P4096,'8760 Data'!Q4096,'8760 Data'!R4096,'8760 Data'!S4096,'8760 Data'!T4096,'8760 Data'!U4096)</f>
        <v>0</v>
      </c>
      <c r="I4096" s="591" t="e">
        <f>H4096/'Output Sheet'!$B$8</f>
        <v>#DIV/0!</v>
      </c>
      <c r="J4096" s="596"/>
      <c r="K4096" s="560"/>
      <c r="L4096" s="560"/>
      <c r="M4096" s="560"/>
      <c r="N4096" s="560"/>
      <c r="O4096" s="560"/>
      <c r="P4096" s="560"/>
      <c r="Q4096" s="560"/>
      <c r="R4096" s="560"/>
      <c r="S4096" s="560"/>
      <c r="T4096" s="560"/>
      <c r="U4096" s="560"/>
    </row>
    <row r="4097" spans="1:21">
      <c r="A4097" s="593">
        <f t="shared" si="378"/>
        <v>41445</v>
      </c>
      <c r="B4097" s="594">
        <v>41445.66690358796</v>
      </c>
      <c r="C4097" s="560">
        <f t="shared" si="379"/>
        <v>2013</v>
      </c>
      <c r="D4097" s="560">
        <f t="shared" si="380"/>
        <v>6</v>
      </c>
      <c r="E4097" s="560">
        <f t="shared" si="381"/>
        <v>20</v>
      </c>
      <c r="F4097" s="560">
        <f t="shared" si="382"/>
        <v>16</v>
      </c>
      <c r="G4097" s="595">
        <f t="shared" si="383"/>
        <v>5</v>
      </c>
      <c r="H4097" s="590">
        <f>CHOOSE('Output Sheet'!$B$4,'8760 Data'!J4097,'8760 Data'!K4097,'8760 Data'!L4097,'8760 Data'!M4097,'8760 Data'!N4097,'8760 Data'!O4097,'8760 Data'!P4097,'8760 Data'!Q4097,'8760 Data'!R4097,'8760 Data'!S4097,'8760 Data'!T4097,'8760 Data'!U4097)</f>
        <v>0</v>
      </c>
      <c r="I4097" s="591" t="e">
        <f>H4097/'Output Sheet'!$B$8</f>
        <v>#DIV/0!</v>
      </c>
      <c r="J4097" s="596"/>
      <c r="K4097" s="560"/>
      <c r="L4097" s="560"/>
      <c r="M4097" s="560"/>
      <c r="N4097" s="560"/>
      <c r="O4097" s="560"/>
      <c r="P4097" s="560"/>
      <c r="Q4097" s="560"/>
      <c r="R4097" s="560"/>
      <c r="S4097" s="560"/>
      <c r="T4097" s="560"/>
      <c r="U4097" s="560"/>
    </row>
    <row r="4098" spans="1:21">
      <c r="A4098" s="593">
        <f t="shared" si="378"/>
        <v>41445</v>
      </c>
      <c r="B4098" s="594">
        <v>41445.708570312498</v>
      </c>
      <c r="C4098" s="560">
        <f t="shared" si="379"/>
        <v>2013</v>
      </c>
      <c r="D4098" s="560">
        <f t="shared" si="380"/>
        <v>6</v>
      </c>
      <c r="E4098" s="560">
        <f t="shared" si="381"/>
        <v>20</v>
      </c>
      <c r="F4098" s="560">
        <f t="shared" si="382"/>
        <v>17</v>
      </c>
      <c r="G4098" s="595">
        <f t="shared" si="383"/>
        <v>5</v>
      </c>
      <c r="H4098" s="590">
        <f>CHOOSE('Output Sheet'!$B$4,'8760 Data'!J4098,'8760 Data'!K4098,'8760 Data'!L4098,'8760 Data'!M4098,'8760 Data'!N4098,'8760 Data'!O4098,'8760 Data'!P4098,'8760 Data'!Q4098,'8760 Data'!R4098,'8760 Data'!S4098,'8760 Data'!T4098,'8760 Data'!U4098)</f>
        <v>0</v>
      </c>
      <c r="I4098" s="591" t="e">
        <f>H4098/'Output Sheet'!$B$8</f>
        <v>#DIV/0!</v>
      </c>
      <c r="J4098" s="596"/>
      <c r="K4098" s="560"/>
      <c r="L4098" s="560"/>
      <c r="M4098" s="560"/>
      <c r="N4098" s="560"/>
      <c r="O4098" s="560"/>
      <c r="P4098" s="560"/>
      <c r="Q4098" s="560"/>
      <c r="R4098" s="560"/>
      <c r="S4098" s="560"/>
      <c r="T4098" s="560"/>
      <c r="U4098" s="560"/>
    </row>
    <row r="4099" spans="1:21">
      <c r="A4099" s="593">
        <f t="shared" ref="A4099:A4162" si="384">DATE(C4099,D4099,E4099)</f>
        <v>41445</v>
      </c>
      <c r="B4099" s="594">
        <v>41445.750237037035</v>
      </c>
      <c r="C4099" s="560">
        <f t="shared" ref="C4099:C4162" si="385">YEAR(B4099)</f>
        <v>2013</v>
      </c>
      <c r="D4099" s="560">
        <f t="shared" ref="D4099:D4162" si="386">MONTH(B4099)</f>
        <v>6</v>
      </c>
      <c r="E4099" s="560">
        <f t="shared" ref="E4099:E4162" si="387">DAY(B4099)</f>
        <v>20</v>
      </c>
      <c r="F4099" s="560">
        <f t="shared" ref="F4099:F4162" si="388">IF(HOUR(B4099)&lt;&gt;0,HOUR(B4099),24)</f>
        <v>18</v>
      </c>
      <c r="G4099" s="595">
        <f t="shared" ref="G4099:G4162" si="389">WEEKDAY(B4099,1)</f>
        <v>5</v>
      </c>
      <c r="H4099" s="590">
        <f>CHOOSE('Output Sheet'!$B$4,'8760 Data'!J4099,'8760 Data'!K4099,'8760 Data'!L4099,'8760 Data'!M4099,'8760 Data'!N4099,'8760 Data'!O4099,'8760 Data'!P4099,'8760 Data'!Q4099,'8760 Data'!R4099,'8760 Data'!S4099,'8760 Data'!T4099,'8760 Data'!U4099)</f>
        <v>0</v>
      </c>
      <c r="I4099" s="591" t="e">
        <f>H4099/'Output Sheet'!$B$8</f>
        <v>#DIV/0!</v>
      </c>
      <c r="J4099" s="596"/>
      <c r="K4099" s="560"/>
      <c r="L4099" s="560"/>
      <c r="M4099" s="560"/>
      <c r="N4099" s="560"/>
      <c r="O4099" s="560"/>
      <c r="P4099" s="560"/>
      <c r="Q4099" s="560"/>
      <c r="R4099" s="560"/>
      <c r="S4099" s="560"/>
      <c r="T4099" s="560"/>
      <c r="U4099" s="560"/>
    </row>
    <row r="4100" spans="1:21">
      <c r="A4100" s="593">
        <f t="shared" si="384"/>
        <v>41445</v>
      </c>
      <c r="B4100" s="594">
        <v>41445.791903761572</v>
      </c>
      <c r="C4100" s="560">
        <f t="shared" si="385"/>
        <v>2013</v>
      </c>
      <c r="D4100" s="560">
        <f t="shared" si="386"/>
        <v>6</v>
      </c>
      <c r="E4100" s="560">
        <f t="shared" si="387"/>
        <v>20</v>
      </c>
      <c r="F4100" s="560">
        <f t="shared" si="388"/>
        <v>19</v>
      </c>
      <c r="G4100" s="595">
        <f t="shared" si="389"/>
        <v>5</v>
      </c>
      <c r="H4100" s="590">
        <f>CHOOSE('Output Sheet'!$B$4,'8760 Data'!J4100,'8760 Data'!K4100,'8760 Data'!L4100,'8760 Data'!M4100,'8760 Data'!N4100,'8760 Data'!O4100,'8760 Data'!P4100,'8760 Data'!Q4100,'8760 Data'!R4100,'8760 Data'!S4100,'8760 Data'!T4100,'8760 Data'!U4100)</f>
        <v>0</v>
      </c>
      <c r="I4100" s="591" t="e">
        <f>H4100/'Output Sheet'!$B$8</f>
        <v>#DIV/0!</v>
      </c>
      <c r="J4100" s="596"/>
      <c r="K4100" s="560"/>
      <c r="L4100" s="560"/>
      <c r="M4100" s="560"/>
      <c r="N4100" s="560"/>
      <c r="O4100" s="560"/>
      <c r="P4100" s="560"/>
      <c r="Q4100" s="560"/>
      <c r="R4100" s="560"/>
      <c r="S4100" s="560"/>
      <c r="T4100" s="560"/>
      <c r="U4100" s="560"/>
    </row>
    <row r="4101" spans="1:21">
      <c r="A4101" s="593">
        <f t="shared" si="384"/>
        <v>41445</v>
      </c>
      <c r="B4101" s="594">
        <v>41445.833570486109</v>
      </c>
      <c r="C4101" s="560">
        <f t="shared" si="385"/>
        <v>2013</v>
      </c>
      <c r="D4101" s="560">
        <f t="shared" si="386"/>
        <v>6</v>
      </c>
      <c r="E4101" s="560">
        <f t="shared" si="387"/>
        <v>20</v>
      </c>
      <c r="F4101" s="560">
        <f t="shared" si="388"/>
        <v>20</v>
      </c>
      <c r="G4101" s="595">
        <f t="shared" si="389"/>
        <v>5</v>
      </c>
      <c r="H4101" s="590">
        <f>CHOOSE('Output Sheet'!$B$4,'8760 Data'!J4101,'8760 Data'!K4101,'8760 Data'!L4101,'8760 Data'!M4101,'8760 Data'!N4101,'8760 Data'!O4101,'8760 Data'!P4101,'8760 Data'!Q4101,'8760 Data'!R4101,'8760 Data'!S4101,'8760 Data'!T4101,'8760 Data'!U4101)</f>
        <v>0</v>
      </c>
      <c r="I4101" s="591" t="e">
        <f>H4101/'Output Sheet'!$B$8</f>
        <v>#DIV/0!</v>
      </c>
      <c r="J4101" s="596"/>
      <c r="K4101" s="560"/>
      <c r="L4101" s="560"/>
      <c r="M4101" s="560"/>
      <c r="N4101" s="560"/>
      <c r="O4101" s="560"/>
      <c r="P4101" s="560"/>
      <c r="Q4101" s="560"/>
      <c r="R4101" s="560"/>
      <c r="S4101" s="560"/>
      <c r="T4101" s="560"/>
      <c r="U4101" s="560"/>
    </row>
    <row r="4102" spans="1:21">
      <c r="A4102" s="593">
        <f t="shared" si="384"/>
        <v>41445</v>
      </c>
      <c r="B4102" s="594">
        <v>41445.875237210646</v>
      </c>
      <c r="C4102" s="560">
        <f t="shared" si="385"/>
        <v>2013</v>
      </c>
      <c r="D4102" s="560">
        <f t="shared" si="386"/>
        <v>6</v>
      </c>
      <c r="E4102" s="560">
        <f t="shared" si="387"/>
        <v>20</v>
      </c>
      <c r="F4102" s="560">
        <f t="shared" si="388"/>
        <v>21</v>
      </c>
      <c r="G4102" s="595">
        <f t="shared" si="389"/>
        <v>5</v>
      </c>
      <c r="H4102" s="590">
        <f>CHOOSE('Output Sheet'!$B$4,'8760 Data'!J4102,'8760 Data'!K4102,'8760 Data'!L4102,'8760 Data'!M4102,'8760 Data'!N4102,'8760 Data'!O4102,'8760 Data'!P4102,'8760 Data'!Q4102,'8760 Data'!R4102,'8760 Data'!S4102,'8760 Data'!T4102,'8760 Data'!U4102)</f>
        <v>0</v>
      </c>
      <c r="I4102" s="591" t="e">
        <f>H4102/'Output Sheet'!$B$8</f>
        <v>#DIV/0!</v>
      </c>
      <c r="J4102" s="596"/>
      <c r="K4102" s="560"/>
      <c r="L4102" s="560"/>
      <c r="M4102" s="560"/>
      <c r="N4102" s="560"/>
      <c r="O4102" s="560"/>
      <c r="P4102" s="560"/>
      <c r="Q4102" s="560"/>
      <c r="R4102" s="560"/>
      <c r="S4102" s="560"/>
      <c r="T4102" s="560"/>
      <c r="U4102" s="560"/>
    </row>
    <row r="4103" spans="1:21">
      <c r="A4103" s="593">
        <f t="shared" si="384"/>
        <v>41445</v>
      </c>
      <c r="B4103" s="594">
        <v>41445.916903935184</v>
      </c>
      <c r="C4103" s="560">
        <f t="shared" si="385"/>
        <v>2013</v>
      </c>
      <c r="D4103" s="560">
        <f t="shared" si="386"/>
        <v>6</v>
      </c>
      <c r="E4103" s="560">
        <f t="shared" si="387"/>
        <v>20</v>
      </c>
      <c r="F4103" s="560">
        <f t="shared" si="388"/>
        <v>22</v>
      </c>
      <c r="G4103" s="595">
        <f t="shared" si="389"/>
        <v>5</v>
      </c>
      <c r="H4103" s="590">
        <f>CHOOSE('Output Sheet'!$B$4,'8760 Data'!J4103,'8760 Data'!K4103,'8760 Data'!L4103,'8760 Data'!M4103,'8760 Data'!N4103,'8760 Data'!O4103,'8760 Data'!P4103,'8760 Data'!Q4103,'8760 Data'!R4103,'8760 Data'!S4103,'8760 Data'!T4103,'8760 Data'!U4103)</f>
        <v>0</v>
      </c>
      <c r="I4103" s="591" t="e">
        <f>H4103/'Output Sheet'!$B$8</f>
        <v>#DIV/0!</v>
      </c>
      <c r="J4103" s="596"/>
      <c r="K4103" s="560"/>
      <c r="L4103" s="560"/>
      <c r="M4103" s="560"/>
      <c r="N4103" s="560"/>
      <c r="O4103" s="560"/>
      <c r="P4103" s="560"/>
      <c r="Q4103" s="560"/>
      <c r="R4103" s="560"/>
      <c r="S4103" s="560"/>
      <c r="T4103" s="560"/>
      <c r="U4103" s="560"/>
    </row>
    <row r="4104" spans="1:21">
      <c r="A4104" s="593">
        <f t="shared" si="384"/>
        <v>41445</v>
      </c>
      <c r="B4104" s="594">
        <v>41445.958570659721</v>
      </c>
      <c r="C4104" s="560">
        <f t="shared" si="385"/>
        <v>2013</v>
      </c>
      <c r="D4104" s="560">
        <f t="shared" si="386"/>
        <v>6</v>
      </c>
      <c r="E4104" s="560">
        <f t="shared" si="387"/>
        <v>20</v>
      </c>
      <c r="F4104" s="560">
        <f t="shared" si="388"/>
        <v>23</v>
      </c>
      <c r="G4104" s="595">
        <f t="shared" si="389"/>
        <v>5</v>
      </c>
      <c r="H4104" s="590">
        <f>CHOOSE('Output Sheet'!$B$4,'8760 Data'!J4104,'8760 Data'!K4104,'8760 Data'!L4104,'8760 Data'!M4104,'8760 Data'!N4104,'8760 Data'!O4104,'8760 Data'!P4104,'8760 Data'!Q4104,'8760 Data'!R4104,'8760 Data'!S4104,'8760 Data'!T4104,'8760 Data'!U4104)</f>
        <v>0</v>
      </c>
      <c r="I4104" s="591" t="e">
        <f>H4104/'Output Sheet'!$B$8</f>
        <v>#DIV/0!</v>
      </c>
      <c r="J4104" s="596"/>
      <c r="K4104" s="560"/>
      <c r="L4104" s="560"/>
      <c r="M4104" s="560"/>
      <c r="N4104" s="560"/>
      <c r="O4104" s="560"/>
      <c r="P4104" s="560"/>
      <c r="Q4104" s="560"/>
      <c r="R4104" s="560"/>
      <c r="S4104" s="560"/>
      <c r="T4104" s="560"/>
      <c r="U4104" s="560"/>
    </row>
    <row r="4105" spans="1:21">
      <c r="A4105" s="593">
        <f t="shared" si="384"/>
        <v>41446</v>
      </c>
      <c r="B4105" s="594">
        <v>41446.000237384258</v>
      </c>
      <c r="C4105" s="560">
        <f t="shared" si="385"/>
        <v>2013</v>
      </c>
      <c r="D4105" s="560">
        <f t="shared" si="386"/>
        <v>6</v>
      </c>
      <c r="E4105" s="560">
        <f t="shared" si="387"/>
        <v>21</v>
      </c>
      <c r="F4105" s="560">
        <f t="shared" si="388"/>
        <v>24</v>
      </c>
      <c r="G4105" s="595">
        <f t="shared" si="389"/>
        <v>6</v>
      </c>
      <c r="H4105" s="590">
        <f>CHOOSE('Output Sheet'!$B$4,'8760 Data'!J4105,'8760 Data'!K4105,'8760 Data'!L4105,'8760 Data'!M4105,'8760 Data'!N4105,'8760 Data'!O4105,'8760 Data'!P4105,'8760 Data'!Q4105,'8760 Data'!R4105,'8760 Data'!S4105,'8760 Data'!T4105,'8760 Data'!U4105)</f>
        <v>0</v>
      </c>
      <c r="I4105" s="591" t="e">
        <f>H4105/'Output Sheet'!$B$8</f>
        <v>#DIV/0!</v>
      </c>
      <c r="J4105" s="596"/>
      <c r="K4105" s="560"/>
      <c r="L4105" s="560"/>
      <c r="M4105" s="560"/>
      <c r="N4105" s="560"/>
      <c r="O4105" s="560"/>
      <c r="P4105" s="560"/>
      <c r="Q4105" s="560"/>
      <c r="R4105" s="560"/>
      <c r="S4105" s="560"/>
      <c r="T4105" s="560"/>
      <c r="U4105" s="560"/>
    </row>
    <row r="4106" spans="1:21">
      <c r="A4106" s="593">
        <f t="shared" si="384"/>
        <v>41446</v>
      </c>
      <c r="B4106" s="594">
        <v>41446.041904108795</v>
      </c>
      <c r="C4106" s="560">
        <f t="shared" si="385"/>
        <v>2013</v>
      </c>
      <c r="D4106" s="560">
        <f t="shared" si="386"/>
        <v>6</v>
      </c>
      <c r="E4106" s="560">
        <f t="shared" si="387"/>
        <v>21</v>
      </c>
      <c r="F4106" s="560">
        <f t="shared" si="388"/>
        <v>1</v>
      </c>
      <c r="G4106" s="595">
        <f t="shared" si="389"/>
        <v>6</v>
      </c>
      <c r="H4106" s="590">
        <f>CHOOSE('Output Sheet'!$B$4,'8760 Data'!J4106,'8760 Data'!K4106,'8760 Data'!L4106,'8760 Data'!M4106,'8760 Data'!N4106,'8760 Data'!O4106,'8760 Data'!P4106,'8760 Data'!Q4106,'8760 Data'!R4106,'8760 Data'!S4106,'8760 Data'!T4106,'8760 Data'!U4106)</f>
        <v>0</v>
      </c>
      <c r="I4106" s="591" t="e">
        <f>H4106/'Output Sheet'!$B$8</f>
        <v>#DIV/0!</v>
      </c>
      <c r="J4106" s="596"/>
      <c r="K4106" s="560"/>
      <c r="L4106" s="560"/>
      <c r="M4106" s="560"/>
      <c r="N4106" s="560"/>
      <c r="O4106" s="560"/>
      <c r="P4106" s="560"/>
      <c r="Q4106" s="560"/>
      <c r="R4106" s="560"/>
      <c r="S4106" s="560"/>
      <c r="T4106" s="560"/>
      <c r="U4106" s="560"/>
    </row>
    <row r="4107" spans="1:21">
      <c r="A4107" s="593">
        <f t="shared" si="384"/>
        <v>41446</v>
      </c>
      <c r="B4107" s="594">
        <v>41446.083570833332</v>
      </c>
      <c r="C4107" s="560">
        <f t="shared" si="385"/>
        <v>2013</v>
      </c>
      <c r="D4107" s="560">
        <f t="shared" si="386"/>
        <v>6</v>
      </c>
      <c r="E4107" s="560">
        <f t="shared" si="387"/>
        <v>21</v>
      </c>
      <c r="F4107" s="560">
        <f t="shared" si="388"/>
        <v>2</v>
      </c>
      <c r="G4107" s="595">
        <f t="shared" si="389"/>
        <v>6</v>
      </c>
      <c r="H4107" s="590">
        <f>CHOOSE('Output Sheet'!$B$4,'8760 Data'!J4107,'8760 Data'!K4107,'8760 Data'!L4107,'8760 Data'!M4107,'8760 Data'!N4107,'8760 Data'!O4107,'8760 Data'!P4107,'8760 Data'!Q4107,'8760 Data'!R4107,'8760 Data'!S4107,'8760 Data'!T4107,'8760 Data'!U4107)</f>
        <v>0</v>
      </c>
      <c r="I4107" s="591" t="e">
        <f>H4107/'Output Sheet'!$B$8</f>
        <v>#DIV/0!</v>
      </c>
      <c r="J4107" s="596"/>
      <c r="K4107" s="560"/>
      <c r="L4107" s="560"/>
      <c r="M4107" s="560"/>
      <c r="N4107" s="560"/>
      <c r="O4107" s="560"/>
      <c r="P4107" s="560"/>
      <c r="Q4107" s="560"/>
      <c r="R4107" s="560"/>
      <c r="S4107" s="560"/>
      <c r="T4107" s="560"/>
      <c r="U4107" s="560"/>
    </row>
    <row r="4108" spans="1:21">
      <c r="A4108" s="593">
        <f t="shared" si="384"/>
        <v>41446</v>
      </c>
      <c r="B4108" s="594">
        <v>41446.12523755787</v>
      </c>
      <c r="C4108" s="560">
        <f t="shared" si="385"/>
        <v>2013</v>
      </c>
      <c r="D4108" s="560">
        <f t="shared" si="386"/>
        <v>6</v>
      </c>
      <c r="E4108" s="560">
        <f t="shared" si="387"/>
        <v>21</v>
      </c>
      <c r="F4108" s="560">
        <f t="shared" si="388"/>
        <v>3</v>
      </c>
      <c r="G4108" s="595">
        <f t="shared" si="389"/>
        <v>6</v>
      </c>
      <c r="H4108" s="590">
        <f>CHOOSE('Output Sheet'!$B$4,'8760 Data'!J4108,'8760 Data'!K4108,'8760 Data'!L4108,'8760 Data'!M4108,'8760 Data'!N4108,'8760 Data'!O4108,'8760 Data'!P4108,'8760 Data'!Q4108,'8760 Data'!R4108,'8760 Data'!S4108,'8760 Data'!T4108,'8760 Data'!U4108)</f>
        <v>0</v>
      </c>
      <c r="I4108" s="591" t="e">
        <f>H4108/'Output Sheet'!$B$8</f>
        <v>#DIV/0!</v>
      </c>
      <c r="J4108" s="596"/>
      <c r="K4108" s="560"/>
      <c r="L4108" s="560"/>
      <c r="M4108" s="560"/>
      <c r="N4108" s="560"/>
      <c r="O4108" s="560"/>
      <c r="P4108" s="560"/>
      <c r="Q4108" s="560"/>
      <c r="R4108" s="560"/>
      <c r="S4108" s="560"/>
      <c r="T4108" s="560"/>
      <c r="U4108" s="560"/>
    </row>
    <row r="4109" spans="1:21">
      <c r="A4109" s="593">
        <f t="shared" si="384"/>
        <v>41446</v>
      </c>
      <c r="B4109" s="594">
        <v>41446.166904282407</v>
      </c>
      <c r="C4109" s="560">
        <f t="shared" si="385"/>
        <v>2013</v>
      </c>
      <c r="D4109" s="560">
        <f t="shared" si="386"/>
        <v>6</v>
      </c>
      <c r="E4109" s="560">
        <f t="shared" si="387"/>
        <v>21</v>
      </c>
      <c r="F4109" s="560">
        <f t="shared" si="388"/>
        <v>4</v>
      </c>
      <c r="G4109" s="595">
        <f t="shared" si="389"/>
        <v>6</v>
      </c>
      <c r="H4109" s="590">
        <f>CHOOSE('Output Sheet'!$B$4,'8760 Data'!J4109,'8760 Data'!K4109,'8760 Data'!L4109,'8760 Data'!M4109,'8760 Data'!N4109,'8760 Data'!O4109,'8760 Data'!P4109,'8760 Data'!Q4109,'8760 Data'!R4109,'8760 Data'!S4109,'8760 Data'!T4109,'8760 Data'!U4109)</f>
        <v>0</v>
      </c>
      <c r="I4109" s="591" t="e">
        <f>H4109/'Output Sheet'!$B$8</f>
        <v>#DIV/0!</v>
      </c>
      <c r="J4109" s="596"/>
      <c r="K4109" s="560"/>
      <c r="L4109" s="560"/>
      <c r="M4109" s="560"/>
      <c r="N4109" s="560"/>
      <c r="O4109" s="560"/>
      <c r="P4109" s="560"/>
      <c r="Q4109" s="560"/>
      <c r="R4109" s="560"/>
      <c r="S4109" s="560"/>
      <c r="T4109" s="560"/>
      <c r="U4109" s="560"/>
    </row>
    <row r="4110" spans="1:21">
      <c r="A4110" s="593">
        <f t="shared" si="384"/>
        <v>41446</v>
      </c>
      <c r="B4110" s="594">
        <v>41446.208571006944</v>
      </c>
      <c r="C4110" s="560">
        <f t="shared" si="385"/>
        <v>2013</v>
      </c>
      <c r="D4110" s="560">
        <f t="shared" si="386"/>
        <v>6</v>
      </c>
      <c r="E4110" s="560">
        <f t="shared" si="387"/>
        <v>21</v>
      </c>
      <c r="F4110" s="560">
        <f t="shared" si="388"/>
        <v>5</v>
      </c>
      <c r="G4110" s="595">
        <f t="shared" si="389"/>
        <v>6</v>
      </c>
      <c r="H4110" s="590">
        <f>CHOOSE('Output Sheet'!$B$4,'8760 Data'!J4110,'8760 Data'!K4110,'8760 Data'!L4110,'8760 Data'!M4110,'8760 Data'!N4110,'8760 Data'!O4110,'8760 Data'!P4110,'8760 Data'!Q4110,'8760 Data'!R4110,'8760 Data'!S4110,'8760 Data'!T4110,'8760 Data'!U4110)</f>
        <v>0</v>
      </c>
      <c r="I4110" s="591" t="e">
        <f>H4110/'Output Sheet'!$B$8</f>
        <v>#DIV/0!</v>
      </c>
      <c r="J4110" s="596"/>
      <c r="K4110" s="560"/>
      <c r="L4110" s="560"/>
      <c r="M4110" s="560"/>
      <c r="N4110" s="560"/>
      <c r="O4110" s="560"/>
      <c r="P4110" s="560"/>
      <c r="Q4110" s="560"/>
      <c r="R4110" s="560"/>
      <c r="S4110" s="560"/>
      <c r="T4110" s="560"/>
      <c r="U4110" s="560"/>
    </row>
    <row r="4111" spans="1:21">
      <c r="A4111" s="593">
        <f t="shared" si="384"/>
        <v>41446</v>
      </c>
      <c r="B4111" s="594">
        <v>41446.250237731481</v>
      </c>
      <c r="C4111" s="560">
        <f t="shared" si="385"/>
        <v>2013</v>
      </c>
      <c r="D4111" s="560">
        <f t="shared" si="386"/>
        <v>6</v>
      </c>
      <c r="E4111" s="560">
        <f t="shared" si="387"/>
        <v>21</v>
      </c>
      <c r="F4111" s="560">
        <f t="shared" si="388"/>
        <v>6</v>
      </c>
      <c r="G4111" s="595">
        <f t="shared" si="389"/>
        <v>6</v>
      </c>
      <c r="H4111" s="590">
        <f>CHOOSE('Output Sheet'!$B$4,'8760 Data'!J4111,'8760 Data'!K4111,'8760 Data'!L4111,'8760 Data'!M4111,'8760 Data'!N4111,'8760 Data'!O4111,'8760 Data'!P4111,'8760 Data'!Q4111,'8760 Data'!R4111,'8760 Data'!S4111,'8760 Data'!T4111,'8760 Data'!U4111)</f>
        <v>0</v>
      </c>
      <c r="I4111" s="591" t="e">
        <f>H4111/'Output Sheet'!$B$8</f>
        <v>#DIV/0!</v>
      </c>
      <c r="J4111" s="596"/>
      <c r="K4111" s="560"/>
      <c r="L4111" s="560"/>
      <c r="M4111" s="560"/>
      <c r="N4111" s="560"/>
      <c r="O4111" s="560"/>
      <c r="P4111" s="560"/>
      <c r="Q4111" s="560"/>
      <c r="R4111" s="560"/>
      <c r="S4111" s="560"/>
      <c r="T4111" s="560"/>
      <c r="U4111" s="560"/>
    </row>
    <row r="4112" spans="1:21">
      <c r="A4112" s="593">
        <f t="shared" si="384"/>
        <v>41446</v>
      </c>
      <c r="B4112" s="594">
        <v>41446.291904456019</v>
      </c>
      <c r="C4112" s="560">
        <f t="shared" si="385"/>
        <v>2013</v>
      </c>
      <c r="D4112" s="560">
        <f t="shared" si="386"/>
        <v>6</v>
      </c>
      <c r="E4112" s="560">
        <f t="shared" si="387"/>
        <v>21</v>
      </c>
      <c r="F4112" s="560">
        <f t="shared" si="388"/>
        <v>7</v>
      </c>
      <c r="G4112" s="595">
        <f t="shared" si="389"/>
        <v>6</v>
      </c>
      <c r="H4112" s="590">
        <f>CHOOSE('Output Sheet'!$B$4,'8760 Data'!J4112,'8760 Data'!K4112,'8760 Data'!L4112,'8760 Data'!M4112,'8760 Data'!N4112,'8760 Data'!O4112,'8760 Data'!P4112,'8760 Data'!Q4112,'8760 Data'!R4112,'8760 Data'!S4112,'8760 Data'!T4112,'8760 Data'!U4112)</f>
        <v>0</v>
      </c>
      <c r="I4112" s="591" t="e">
        <f>H4112/'Output Sheet'!$B$8</f>
        <v>#DIV/0!</v>
      </c>
      <c r="J4112" s="596"/>
      <c r="K4112" s="560"/>
      <c r="L4112" s="560"/>
      <c r="M4112" s="560"/>
      <c r="N4112" s="560"/>
      <c r="O4112" s="560"/>
      <c r="P4112" s="560"/>
      <c r="Q4112" s="560"/>
      <c r="R4112" s="560"/>
      <c r="S4112" s="560"/>
      <c r="T4112" s="560"/>
      <c r="U4112" s="560"/>
    </row>
    <row r="4113" spans="1:21">
      <c r="A4113" s="593">
        <f t="shared" si="384"/>
        <v>41446</v>
      </c>
      <c r="B4113" s="594">
        <v>41446.333571180556</v>
      </c>
      <c r="C4113" s="560">
        <f t="shared" si="385"/>
        <v>2013</v>
      </c>
      <c r="D4113" s="560">
        <f t="shared" si="386"/>
        <v>6</v>
      </c>
      <c r="E4113" s="560">
        <f t="shared" si="387"/>
        <v>21</v>
      </c>
      <c r="F4113" s="560">
        <f t="shared" si="388"/>
        <v>8</v>
      </c>
      <c r="G4113" s="595">
        <f t="shared" si="389"/>
        <v>6</v>
      </c>
      <c r="H4113" s="590">
        <f>CHOOSE('Output Sheet'!$B$4,'8760 Data'!J4113,'8760 Data'!K4113,'8760 Data'!L4113,'8760 Data'!M4113,'8760 Data'!N4113,'8760 Data'!O4113,'8760 Data'!P4113,'8760 Data'!Q4113,'8760 Data'!R4113,'8760 Data'!S4113,'8760 Data'!T4113,'8760 Data'!U4113)</f>
        <v>0</v>
      </c>
      <c r="I4113" s="591" t="e">
        <f>H4113/'Output Sheet'!$B$8</f>
        <v>#DIV/0!</v>
      </c>
      <c r="J4113" s="596"/>
      <c r="K4113" s="560"/>
      <c r="L4113" s="560"/>
      <c r="M4113" s="560"/>
      <c r="N4113" s="560"/>
      <c r="O4113" s="560"/>
      <c r="P4113" s="560"/>
      <c r="Q4113" s="560"/>
      <c r="R4113" s="560"/>
      <c r="S4113" s="560"/>
      <c r="T4113" s="560"/>
      <c r="U4113" s="560"/>
    </row>
    <row r="4114" spans="1:21">
      <c r="A4114" s="593">
        <f t="shared" si="384"/>
        <v>41446</v>
      </c>
      <c r="B4114" s="594">
        <v>41446.375237905093</v>
      </c>
      <c r="C4114" s="560">
        <f t="shared" si="385"/>
        <v>2013</v>
      </c>
      <c r="D4114" s="560">
        <f t="shared" si="386"/>
        <v>6</v>
      </c>
      <c r="E4114" s="560">
        <f t="shared" si="387"/>
        <v>21</v>
      </c>
      <c r="F4114" s="560">
        <f t="shared" si="388"/>
        <v>9</v>
      </c>
      <c r="G4114" s="595">
        <f t="shared" si="389"/>
        <v>6</v>
      </c>
      <c r="H4114" s="590">
        <f>CHOOSE('Output Sheet'!$B$4,'8760 Data'!J4114,'8760 Data'!K4114,'8760 Data'!L4114,'8760 Data'!M4114,'8760 Data'!N4114,'8760 Data'!O4114,'8760 Data'!P4114,'8760 Data'!Q4114,'8760 Data'!R4114,'8760 Data'!S4114,'8760 Data'!T4114,'8760 Data'!U4114)</f>
        <v>0</v>
      </c>
      <c r="I4114" s="591" t="e">
        <f>H4114/'Output Sheet'!$B$8</f>
        <v>#DIV/0!</v>
      </c>
      <c r="J4114" s="596"/>
      <c r="K4114" s="560"/>
      <c r="L4114" s="560"/>
      <c r="M4114" s="560"/>
      <c r="N4114" s="560"/>
      <c r="O4114" s="560"/>
      <c r="P4114" s="560"/>
      <c r="Q4114" s="560"/>
      <c r="R4114" s="560"/>
      <c r="S4114" s="560"/>
      <c r="T4114" s="560"/>
      <c r="U4114" s="560"/>
    </row>
    <row r="4115" spans="1:21">
      <c r="A4115" s="593">
        <f t="shared" si="384"/>
        <v>41446</v>
      </c>
      <c r="B4115" s="594">
        <v>41446.41690462963</v>
      </c>
      <c r="C4115" s="560">
        <f t="shared" si="385"/>
        <v>2013</v>
      </c>
      <c r="D4115" s="560">
        <f t="shared" si="386"/>
        <v>6</v>
      </c>
      <c r="E4115" s="560">
        <f t="shared" si="387"/>
        <v>21</v>
      </c>
      <c r="F4115" s="560">
        <f t="shared" si="388"/>
        <v>10</v>
      </c>
      <c r="G4115" s="595">
        <f t="shared" si="389"/>
        <v>6</v>
      </c>
      <c r="H4115" s="590">
        <f>CHOOSE('Output Sheet'!$B$4,'8760 Data'!J4115,'8760 Data'!K4115,'8760 Data'!L4115,'8760 Data'!M4115,'8760 Data'!N4115,'8760 Data'!O4115,'8760 Data'!P4115,'8760 Data'!Q4115,'8760 Data'!R4115,'8760 Data'!S4115,'8760 Data'!T4115,'8760 Data'!U4115)</f>
        <v>0</v>
      </c>
      <c r="I4115" s="591" t="e">
        <f>H4115/'Output Sheet'!$B$8</f>
        <v>#DIV/0!</v>
      </c>
      <c r="J4115" s="596"/>
      <c r="K4115" s="560"/>
      <c r="L4115" s="560"/>
      <c r="M4115" s="560"/>
      <c r="N4115" s="560"/>
      <c r="O4115" s="560"/>
      <c r="P4115" s="560"/>
      <c r="Q4115" s="560"/>
      <c r="R4115" s="560"/>
      <c r="S4115" s="560"/>
      <c r="T4115" s="560"/>
      <c r="U4115" s="560"/>
    </row>
    <row r="4116" spans="1:21">
      <c r="A4116" s="593">
        <f t="shared" si="384"/>
        <v>41446</v>
      </c>
      <c r="B4116" s="594">
        <v>41446.458571354167</v>
      </c>
      <c r="C4116" s="560">
        <f t="shared" si="385"/>
        <v>2013</v>
      </c>
      <c r="D4116" s="560">
        <f t="shared" si="386"/>
        <v>6</v>
      </c>
      <c r="E4116" s="560">
        <f t="shared" si="387"/>
        <v>21</v>
      </c>
      <c r="F4116" s="560">
        <f t="shared" si="388"/>
        <v>11</v>
      </c>
      <c r="G4116" s="595">
        <f t="shared" si="389"/>
        <v>6</v>
      </c>
      <c r="H4116" s="590">
        <f>CHOOSE('Output Sheet'!$B$4,'8760 Data'!J4116,'8760 Data'!K4116,'8760 Data'!L4116,'8760 Data'!M4116,'8760 Data'!N4116,'8760 Data'!O4116,'8760 Data'!P4116,'8760 Data'!Q4116,'8760 Data'!R4116,'8760 Data'!S4116,'8760 Data'!T4116,'8760 Data'!U4116)</f>
        <v>0</v>
      </c>
      <c r="I4116" s="591" t="e">
        <f>H4116/'Output Sheet'!$B$8</f>
        <v>#DIV/0!</v>
      </c>
      <c r="J4116" s="596"/>
      <c r="K4116" s="560"/>
      <c r="L4116" s="560"/>
      <c r="M4116" s="560"/>
      <c r="N4116" s="560"/>
      <c r="O4116" s="560"/>
      <c r="P4116" s="560"/>
      <c r="Q4116" s="560"/>
      <c r="R4116" s="560"/>
      <c r="S4116" s="560"/>
      <c r="T4116" s="560"/>
      <c r="U4116" s="560"/>
    </row>
    <row r="4117" spans="1:21">
      <c r="A4117" s="593">
        <f t="shared" si="384"/>
        <v>41446</v>
      </c>
      <c r="B4117" s="594">
        <v>41446.500238078705</v>
      </c>
      <c r="C4117" s="560">
        <f t="shared" si="385"/>
        <v>2013</v>
      </c>
      <c r="D4117" s="560">
        <f t="shared" si="386"/>
        <v>6</v>
      </c>
      <c r="E4117" s="560">
        <f t="shared" si="387"/>
        <v>21</v>
      </c>
      <c r="F4117" s="560">
        <f t="shared" si="388"/>
        <v>12</v>
      </c>
      <c r="G4117" s="595">
        <f t="shared" si="389"/>
        <v>6</v>
      </c>
      <c r="H4117" s="590">
        <f>CHOOSE('Output Sheet'!$B$4,'8760 Data'!J4117,'8760 Data'!K4117,'8760 Data'!L4117,'8760 Data'!M4117,'8760 Data'!N4117,'8760 Data'!O4117,'8760 Data'!P4117,'8760 Data'!Q4117,'8760 Data'!R4117,'8760 Data'!S4117,'8760 Data'!T4117,'8760 Data'!U4117)</f>
        <v>0</v>
      </c>
      <c r="I4117" s="591" t="e">
        <f>H4117/'Output Sheet'!$B$8</f>
        <v>#DIV/0!</v>
      </c>
      <c r="J4117" s="596"/>
      <c r="K4117" s="560"/>
      <c r="L4117" s="560"/>
      <c r="M4117" s="560"/>
      <c r="N4117" s="560"/>
      <c r="O4117" s="560"/>
      <c r="P4117" s="560"/>
      <c r="Q4117" s="560"/>
      <c r="R4117" s="560"/>
      <c r="S4117" s="560"/>
      <c r="T4117" s="560"/>
      <c r="U4117" s="560"/>
    </row>
    <row r="4118" spans="1:21">
      <c r="A4118" s="593">
        <f t="shared" si="384"/>
        <v>41446</v>
      </c>
      <c r="B4118" s="594">
        <v>41446.541904803242</v>
      </c>
      <c r="C4118" s="560">
        <f t="shared" si="385"/>
        <v>2013</v>
      </c>
      <c r="D4118" s="560">
        <f t="shared" si="386"/>
        <v>6</v>
      </c>
      <c r="E4118" s="560">
        <f t="shared" si="387"/>
        <v>21</v>
      </c>
      <c r="F4118" s="560">
        <f t="shared" si="388"/>
        <v>13</v>
      </c>
      <c r="G4118" s="595">
        <f t="shared" si="389"/>
        <v>6</v>
      </c>
      <c r="H4118" s="590">
        <f>CHOOSE('Output Sheet'!$B$4,'8760 Data'!J4118,'8760 Data'!K4118,'8760 Data'!L4118,'8760 Data'!M4118,'8760 Data'!N4118,'8760 Data'!O4118,'8760 Data'!P4118,'8760 Data'!Q4118,'8760 Data'!R4118,'8760 Data'!S4118,'8760 Data'!T4118,'8760 Data'!U4118)</f>
        <v>0</v>
      </c>
      <c r="I4118" s="591" t="e">
        <f>H4118/'Output Sheet'!$B$8</f>
        <v>#DIV/0!</v>
      </c>
      <c r="J4118" s="596"/>
      <c r="K4118" s="560"/>
      <c r="L4118" s="560"/>
      <c r="M4118" s="560"/>
      <c r="N4118" s="560"/>
      <c r="O4118" s="560"/>
      <c r="P4118" s="560"/>
      <c r="Q4118" s="560"/>
      <c r="R4118" s="560"/>
      <c r="S4118" s="560"/>
      <c r="T4118" s="560"/>
      <c r="U4118" s="560"/>
    </row>
    <row r="4119" spans="1:21">
      <c r="A4119" s="593">
        <f t="shared" si="384"/>
        <v>41446</v>
      </c>
      <c r="B4119" s="594">
        <v>41446.583571527779</v>
      </c>
      <c r="C4119" s="560">
        <f t="shared" si="385"/>
        <v>2013</v>
      </c>
      <c r="D4119" s="560">
        <f t="shared" si="386"/>
        <v>6</v>
      </c>
      <c r="E4119" s="560">
        <f t="shared" si="387"/>
        <v>21</v>
      </c>
      <c r="F4119" s="560">
        <f t="shared" si="388"/>
        <v>14</v>
      </c>
      <c r="G4119" s="595">
        <f t="shared" si="389"/>
        <v>6</v>
      </c>
      <c r="H4119" s="590">
        <f>CHOOSE('Output Sheet'!$B$4,'8760 Data'!J4119,'8760 Data'!K4119,'8760 Data'!L4119,'8760 Data'!M4119,'8760 Data'!N4119,'8760 Data'!O4119,'8760 Data'!P4119,'8760 Data'!Q4119,'8760 Data'!R4119,'8760 Data'!S4119,'8760 Data'!T4119,'8760 Data'!U4119)</f>
        <v>0</v>
      </c>
      <c r="I4119" s="591" t="e">
        <f>H4119/'Output Sheet'!$B$8</f>
        <v>#DIV/0!</v>
      </c>
      <c r="J4119" s="596"/>
      <c r="K4119" s="560"/>
      <c r="L4119" s="560"/>
      <c r="M4119" s="560"/>
      <c r="N4119" s="560"/>
      <c r="O4119" s="560"/>
      <c r="P4119" s="560"/>
      <c r="Q4119" s="560"/>
      <c r="R4119" s="560"/>
      <c r="S4119" s="560"/>
      <c r="T4119" s="560"/>
      <c r="U4119" s="560"/>
    </row>
    <row r="4120" spans="1:21">
      <c r="A4120" s="593">
        <f t="shared" si="384"/>
        <v>41446</v>
      </c>
      <c r="B4120" s="594">
        <v>41446.625238252316</v>
      </c>
      <c r="C4120" s="560">
        <f t="shared" si="385"/>
        <v>2013</v>
      </c>
      <c r="D4120" s="560">
        <f t="shared" si="386"/>
        <v>6</v>
      </c>
      <c r="E4120" s="560">
        <f t="shared" si="387"/>
        <v>21</v>
      </c>
      <c r="F4120" s="560">
        <f t="shared" si="388"/>
        <v>15</v>
      </c>
      <c r="G4120" s="595">
        <f t="shared" si="389"/>
        <v>6</v>
      </c>
      <c r="H4120" s="590">
        <f>CHOOSE('Output Sheet'!$B$4,'8760 Data'!J4120,'8760 Data'!K4120,'8760 Data'!L4120,'8760 Data'!M4120,'8760 Data'!N4120,'8760 Data'!O4120,'8760 Data'!P4120,'8760 Data'!Q4120,'8760 Data'!R4120,'8760 Data'!S4120,'8760 Data'!T4120,'8760 Data'!U4120)</f>
        <v>0</v>
      </c>
      <c r="I4120" s="591" t="e">
        <f>H4120/'Output Sheet'!$B$8</f>
        <v>#DIV/0!</v>
      </c>
      <c r="J4120" s="596"/>
      <c r="K4120" s="560"/>
      <c r="L4120" s="560"/>
      <c r="M4120" s="560"/>
      <c r="N4120" s="560"/>
      <c r="O4120" s="560"/>
      <c r="P4120" s="560"/>
      <c r="Q4120" s="560"/>
      <c r="R4120" s="560"/>
      <c r="S4120" s="560"/>
      <c r="T4120" s="560"/>
      <c r="U4120" s="560"/>
    </row>
    <row r="4121" spans="1:21">
      <c r="A4121" s="593">
        <f t="shared" si="384"/>
        <v>41446</v>
      </c>
      <c r="B4121" s="594">
        <v>41446.666904976853</v>
      </c>
      <c r="C4121" s="560">
        <f t="shared" si="385"/>
        <v>2013</v>
      </c>
      <c r="D4121" s="560">
        <f t="shared" si="386"/>
        <v>6</v>
      </c>
      <c r="E4121" s="560">
        <f t="shared" si="387"/>
        <v>21</v>
      </c>
      <c r="F4121" s="560">
        <f t="shared" si="388"/>
        <v>16</v>
      </c>
      <c r="G4121" s="595">
        <f t="shared" si="389"/>
        <v>6</v>
      </c>
      <c r="H4121" s="590">
        <f>CHOOSE('Output Sheet'!$B$4,'8760 Data'!J4121,'8760 Data'!K4121,'8760 Data'!L4121,'8760 Data'!M4121,'8760 Data'!N4121,'8760 Data'!O4121,'8760 Data'!P4121,'8760 Data'!Q4121,'8760 Data'!R4121,'8760 Data'!S4121,'8760 Data'!T4121,'8760 Data'!U4121)</f>
        <v>0</v>
      </c>
      <c r="I4121" s="591" t="e">
        <f>H4121/'Output Sheet'!$B$8</f>
        <v>#DIV/0!</v>
      </c>
      <c r="J4121" s="596"/>
      <c r="K4121" s="560"/>
      <c r="L4121" s="560"/>
      <c r="M4121" s="560"/>
      <c r="N4121" s="560"/>
      <c r="O4121" s="560"/>
      <c r="P4121" s="560"/>
      <c r="Q4121" s="560"/>
      <c r="R4121" s="560"/>
      <c r="S4121" s="560"/>
      <c r="T4121" s="560"/>
      <c r="U4121" s="560"/>
    </row>
    <row r="4122" spans="1:21">
      <c r="A4122" s="593">
        <f t="shared" si="384"/>
        <v>41446</v>
      </c>
      <c r="B4122" s="594">
        <v>41446.708571701391</v>
      </c>
      <c r="C4122" s="560">
        <f t="shared" si="385"/>
        <v>2013</v>
      </c>
      <c r="D4122" s="560">
        <f t="shared" si="386"/>
        <v>6</v>
      </c>
      <c r="E4122" s="560">
        <f t="shared" si="387"/>
        <v>21</v>
      </c>
      <c r="F4122" s="560">
        <f t="shared" si="388"/>
        <v>17</v>
      </c>
      <c r="G4122" s="595">
        <f t="shared" si="389"/>
        <v>6</v>
      </c>
      <c r="H4122" s="590">
        <f>CHOOSE('Output Sheet'!$B$4,'8760 Data'!J4122,'8760 Data'!K4122,'8760 Data'!L4122,'8760 Data'!M4122,'8760 Data'!N4122,'8760 Data'!O4122,'8760 Data'!P4122,'8760 Data'!Q4122,'8760 Data'!R4122,'8760 Data'!S4122,'8760 Data'!T4122,'8760 Data'!U4122)</f>
        <v>0</v>
      </c>
      <c r="I4122" s="591" t="e">
        <f>H4122/'Output Sheet'!$B$8</f>
        <v>#DIV/0!</v>
      </c>
      <c r="J4122" s="596"/>
      <c r="K4122" s="560"/>
      <c r="L4122" s="560"/>
      <c r="M4122" s="560"/>
      <c r="N4122" s="560"/>
      <c r="O4122" s="560"/>
      <c r="P4122" s="560"/>
      <c r="Q4122" s="560"/>
      <c r="R4122" s="560"/>
      <c r="S4122" s="560"/>
      <c r="T4122" s="560"/>
      <c r="U4122" s="560"/>
    </row>
    <row r="4123" spans="1:21">
      <c r="A4123" s="593">
        <f t="shared" si="384"/>
        <v>41446</v>
      </c>
      <c r="B4123" s="594">
        <v>41446.750238425928</v>
      </c>
      <c r="C4123" s="560">
        <f t="shared" si="385"/>
        <v>2013</v>
      </c>
      <c r="D4123" s="560">
        <f t="shared" si="386"/>
        <v>6</v>
      </c>
      <c r="E4123" s="560">
        <f t="shared" si="387"/>
        <v>21</v>
      </c>
      <c r="F4123" s="560">
        <f t="shared" si="388"/>
        <v>18</v>
      </c>
      <c r="G4123" s="595">
        <f t="shared" si="389"/>
        <v>6</v>
      </c>
      <c r="H4123" s="590">
        <f>CHOOSE('Output Sheet'!$B$4,'8760 Data'!J4123,'8760 Data'!K4123,'8760 Data'!L4123,'8760 Data'!M4123,'8760 Data'!N4123,'8760 Data'!O4123,'8760 Data'!P4123,'8760 Data'!Q4123,'8760 Data'!R4123,'8760 Data'!S4123,'8760 Data'!T4123,'8760 Data'!U4123)</f>
        <v>0</v>
      </c>
      <c r="I4123" s="591" t="e">
        <f>H4123/'Output Sheet'!$B$8</f>
        <v>#DIV/0!</v>
      </c>
      <c r="J4123" s="596"/>
      <c r="K4123" s="560"/>
      <c r="L4123" s="560"/>
      <c r="M4123" s="560"/>
      <c r="N4123" s="560"/>
      <c r="O4123" s="560"/>
      <c r="P4123" s="560"/>
      <c r="Q4123" s="560"/>
      <c r="R4123" s="560"/>
      <c r="S4123" s="560"/>
      <c r="T4123" s="560"/>
      <c r="U4123" s="560"/>
    </row>
    <row r="4124" spans="1:21">
      <c r="A4124" s="593">
        <f t="shared" si="384"/>
        <v>41446</v>
      </c>
      <c r="B4124" s="594">
        <v>41446.791905150465</v>
      </c>
      <c r="C4124" s="560">
        <f t="shared" si="385"/>
        <v>2013</v>
      </c>
      <c r="D4124" s="560">
        <f t="shared" si="386"/>
        <v>6</v>
      </c>
      <c r="E4124" s="560">
        <f t="shared" si="387"/>
        <v>21</v>
      </c>
      <c r="F4124" s="560">
        <f t="shared" si="388"/>
        <v>19</v>
      </c>
      <c r="G4124" s="595">
        <f t="shared" si="389"/>
        <v>6</v>
      </c>
      <c r="H4124" s="590">
        <f>CHOOSE('Output Sheet'!$B$4,'8760 Data'!J4124,'8760 Data'!K4124,'8760 Data'!L4124,'8760 Data'!M4124,'8760 Data'!N4124,'8760 Data'!O4124,'8760 Data'!P4124,'8760 Data'!Q4124,'8760 Data'!R4124,'8760 Data'!S4124,'8760 Data'!T4124,'8760 Data'!U4124)</f>
        <v>0</v>
      </c>
      <c r="I4124" s="591" t="e">
        <f>H4124/'Output Sheet'!$B$8</f>
        <v>#DIV/0!</v>
      </c>
      <c r="J4124" s="596"/>
      <c r="K4124" s="560"/>
      <c r="L4124" s="560"/>
      <c r="M4124" s="560"/>
      <c r="N4124" s="560"/>
      <c r="O4124" s="560"/>
      <c r="P4124" s="560"/>
      <c r="Q4124" s="560"/>
      <c r="R4124" s="560"/>
      <c r="S4124" s="560"/>
      <c r="T4124" s="560"/>
      <c r="U4124" s="560"/>
    </row>
    <row r="4125" spans="1:21">
      <c r="A4125" s="593">
        <f t="shared" si="384"/>
        <v>41446</v>
      </c>
      <c r="B4125" s="594">
        <v>41446.833571875002</v>
      </c>
      <c r="C4125" s="560">
        <f t="shared" si="385"/>
        <v>2013</v>
      </c>
      <c r="D4125" s="560">
        <f t="shared" si="386"/>
        <v>6</v>
      </c>
      <c r="E4125" s="560">
        <f t="shared" si="387"/>
        <v>21</v>
      </c>
      <c r="F4125" s="560">
        <f t="shared" si="388"/>
        <v>20</v>
      </c>
      <c r="G4125" s="595">
        <f t="shared" si="389"/>
        <v>6</v>
      </c>
      <c r="H4125" s="590">
        <f>CHOOSE('Output Sheet'!$B$4,'8760 Data'!J4125,'8760 Data'!K4125,'8760 Data'!L4125,'8760 Data'!M4125,'8760 Data'!N4125,'8760 Data'!O4125,'8760 Data'!P4125,'8760 Data'!Q4125,'8760 Data'!R4125,'8760 Data'!S4125,'8760 Data'!T4125,'8760 Data'!U4125)</f>
        <v>0</v>
      </c>
      <c r="I4125" s="591" t="e">
        <f>H4125/'Output Sheet'!$B$8</f>
        <v>#DIV/0!</v>
      </c>
      <c r="J4125" s="596"/>
      <c r="K4125" s="560"/>
      <c r="L4125" s="560"/>
      <c r="M4125" s="560"/>
      <c r="N4125" s="560"/>
      <c r="O4125" s="560"/>
      <c r="P4125" s="560"/>
      <c r="Q4125" s="560"/>
      <c r="R4125" s="560"/>
      <c r="S4125" s="560"/>
      <c r="T4125" s="560"/>
      <c r="U4125" s="560"/>
    </row>
    <row r="4126" spans="1:21">
      <c r="A4126" s="593">
        <f t="shared" si="384"/>
        <v>41446</v>
      </c>
      <c r="B4126" s="594">
        <v>41446.875238599539</v>
      </c>
      <c r="C4126" s="560">
        <f t="shared" si="385"/>
        <v>2013</v>
      </c>
      <c r="D4126" s="560">
        <f t="shared" si="386"/>
        <v>6</v>
      </c>
      <c r="E4126" s="560">
        <f t="shared" si="387"/>
        <v>21</v>
      </c>
      <c r="F4126" s="560">
        <f t="shared" si="388"/>
        <v>21</v>
      </c>
      <c r="G4126" s="595">
        <f t="shared" si="389"/>
        <v>6</v>
      </c>
      <c r="H4126" s="590">
        <f>CHOOSE('Output Sheet'!$B$4,'8760 Data'!J4126,'8760 Data'!K4126,'8760 Data'!L4126,'8760 Data'!M4126,'8760 Data'!N4126,'8760 Data'!O4126,'8760 Data'!P4126,'8760 Data'!Q4126,'8760 Data'!R4126,'8760 Data'!S4126,'8760 Data'!T4126,'8760 Data'!U4126)</f>
        <v>0</v>
      </c>
      <c r="I4126" s="591" t="e">
        <f>H4126/'Output Sheet'!$B$8</f>
        <v>#DIV/0!</v>
      </c>
      <c r="J4126" s="596"/>
      <c r="K4126" s="560"/>
      <c r="L4126" s="560"/>
      <c r="M4126" s="560"/>
      <c r="N4126" s="560"/>
      <c r="O4126" s="560"/>
      <c r="P4126" s="560"/>
      <c r="Q4126" s="560"/>
      <c r="R4126" s="560"/>
      <c r="S4126" s="560"/>
      <c r="T4126" s="560"/>
      <c r="U4126" s="560"/>
    </row>
    <row r="4127" spans="1:21">
      <c r="A4127" s="593">
        <f t="shared" si="384"/>
        <v>41446</v>
      </c>
      <c r="B4127" s="594">
        <v>41446.916905324077</v>
      </c>
      <c r="C4127" s="560">
        <f t="shared" si="385"/>
        <v>2013</v>
      </c>
      <c r="D4127" s="560">
        <f t="shared" si="386"/>
        <v>6</v>
      </c>
      <c r="E4127" s="560">
        <f t="shared" si="387"/>
        <v>21</v>
      </c>
      <c r="F4127" s="560">
        <f t="shared" si="388"/>
        <v>22</v>
      </c>
      <c r="G4127" s="595">
        <f t="shared" si="389"/>
        <v>6</v>
      </c>
      <c r="H4127" s="590">
        <f>CHOOSE('Output Sheet'!$B$4,'8760 Data'!J4127,'8760 Data'!K4127,'8760 Data'!L4127,'8760 Data'!M4127,'8760 Data'!N4127,'8760 Data'!O4127,'8760 Data'!P4127,'8760 Data'!Q4127,'8760 Data'!R4127,'8760 Data'!S4127,'8760 Data'!T4127,'8760 Data'!U4127)</f>
        <v>0</v>
      </c>
      <c r="I4127" s="591" t="e">
        <f>H4127/'Output Sheet'!$B$8</f>
        <v>#DIV/0!</v>
      </c>
      <c r="J4127" s="596"/>
      <c r="K4127" s="560"/>
      <c r="L4127" s="560"/>
      <c r="M4127" s="560"/>
      <c r="N4127" s="560"/>
      <c r="O4127" s="560"/>
      <c r="P4127" s="560"/>
      <c r="Q4127" s="560"/>
      <c r="R4127" s="560"/>
      <c r="S4127" s="560"/>
      <c r="T4127" s="560"/>
      <c r="U4127" s="560"/>
    </row>
    <row r="4128" spans="1:21">
      <c r="A4128" s="593">
        <f t="shared" si="384"/>
        <v>41446</v>
      </c>
      <c r="B4128" s="594">
        <v>41446.958572048614</v>
      </c>
      <c r="C4128" s="560">
        <f t="shared" si="385"/>
        <v>2013</v>
      </c>
      <c r="D4128" s="560">
        <f t="shared" si="386"/>
        <v>6</v>
      </c>
      <c r="E4128" s="560">
        <f t="shared" si="387"/>
        <v>21</v>
      </c>
      <c r="F4128" s="560">
        <f t="shared" si="388"/>
        <v>23</v>
      </c>
      <c r="G4128" s="595">
        <f t="shared" si="389"/>
        <v>6</v>
      </c>
      <c r="H4128" s="590">
        <f>CHOOSE('Output Sheet'!$B$4,'8760 Data'!J4128,'8760 Data'!K4128,'8760 Data'!L4128,'8760 Data'!M4128,'8760 Data'!N4128,'8760 Data'!O4128,'8760 Data'!P4128,'8760 Data'!Q4128,'8760 Data'!R4128,'8760 Data'!S4128,'8760 Data'!T4128,'8760 Data'!U4128)</f>
        <v>0</v>
      </c>
      <c r="I4128" s="591" t="e">
        <f>H4128/'Output Sheet'!$B$8</f>
        <v>#DIV/0!</v>
      </c>
      <c r="J4128" s="596"/>
      <c r="K4128" s="560"/>
      <c r="L4128" s="560"/>
      <c r="M4128" s="560"/>
      <c r="N4128" s="560"/>
      <c r="O4128" s="560"/>
      <c r="P4128" s="560"/>
      <c r="Q4128" s="560"/>
      <c r="R4128" s="560"/>
      <c r="S4128" s="560"/>
      <c r="T4128" s="560"/>
      <c r="U4128" s="560"/>
    </row>
    <row r="4129" spans="1:21">
      <c r="A4129" s="593">
        <f t="shared" si="384"/>
        <v>41447</v>
      </c>
      <c r="B4129" s="594">
        <v>41447.000238773151</v>
      </c>
      <c r="C4129" s="560">
        <f t="shared" si="385"/>
        <v>2013</v>
      </c>
      <c r="D4129" s="560">
        <f t="shared" si="386"/>
        <v>6</v>
      </c>
      <c r="E4129" s="560">
        <f t="shared" si="387"/>
        <v>22</v>
      </c>
      <c r="F4129" s="560">
        <f t="shared" si="388"/>
        <v>24</v>
      </c>
      <c r="G4129" s="595">
        <f t="shared" si="389"/>
        <v>7</v>
      </c>
      <c r="H4129" s="590">
        <f>CHOOSE('Output Sheet'!$B$4,'8760 Data'!J4129,'8760 Data'!K4129,'8760 Data'!L4129,'8760 Data'!M4129,'8760 Data'!N4129,'8760 Data'!O4129,'8760 Data'!P4129,'8760 Data'!Q4129,'8760 Data'!R4129,'8760 Data'!S4129,'8760 Data'!T4129,'8760 Data'!U4129)</f>
        <v>0</v>
      </c>
      <c r="I4129" s="591" t="e">
        <f>H4129/'Output Sheet'!$B$8</f>
        <v>#DIV/0!</v>
      </c>
      <c r="J4129" s="596"/>
      <c r="K4129" s="560"/>
      <c r="L4129" s="560"/>
      <c r="M4129" s="560"/>
      <c r="N4129" s="560"/>
      <c r="O4129" s="560"/>
      <c r="P4129" s="560"/>
      <c r="Q4129" s="560"/>
      <c r="R4129" s="560"/>
      <c r="S4129" s="560"/>
      <c r="T4129" s="560"/>
      <c r="U4129" s="560"/>
    </row>
    <row r="4130" spans="1:21">
      <c r="A4130" s="593">
        <f t="shared" si="384"/>
        <v>41447</v>
      </c>
      <c r="B4130" s="594">
        <v>41447.041905497688</v>
      </c>
      <c r="C4130" s="560">
        <f t="shared" si="385"/>
        <v>2013</v>
      </c>
      <c r="D4130" s="560">
        <f t="shared" si="386"/>
        <v>6</v>
      </c>
      <c r="E4130" s="560">
        <f t="shared" si="387"/>
        <v>22</v>
      </c>
      <c r="F4130" s="560">
        <f t="shared" si="388"/>
        <v>1</v>
      </c>
      <c r="G4130" s="595">
        <f t="shared" si="389"/>
        <v>7</v>
      </c>
      <c r="H4130" s="590">
        <f>CHOOSE('Output Sheet'!$B$4,'8760 Data'!J4130,'8760 Data'!K4130,'8760 Data'!L4130,'8760 Data'!M4130,'8760 Data'!N4130,'8760 Data'!O4130,'8760 Data'!P4130,'8760 Data'!Q4130,'8760 Data'!R4130,'8760 Data'!S4130,'8760 Data'!T4130,'8760 Data'!U4130)</f>
        <v>0</v>
      </c>
      <c r="I4130" s="591" t="e">
        <f>H4130/'Output Sheet'!$B$8</f>
        <v>#DIV/0!</v>
      </c>
      <c r="J4130" s="596"/>
      <c r="K4130" s="560"/>
      <c r="L4130" s="560"/>
      <c r="M4130" s="560"/>
      <c r="N4130" s="560"/>
      <c r="O4130" s="560"/>
      <c r="P4130" s="560"/>
      <c r="Q4130" s="560"/>
      <c r="R4130" s="560"/>
      <c r="S4130" s="560"/>
      <c r="T4130" s="560"/>
      <c r="U4130" s="560"/>
    </row>
    <row r="4131" spans="1:21">
      <c r="A4131" s="593">
        <f t="shared" si="384"/>
        <v>41447</v>
      </c>
      <c r="B4131" s="594">
        <v>41447.083572222225</v>
      </c>
      <c r="C4131" s="560">
        <f t="shared" si="385"/>
        <v>2013</v>
      </c>
      <c r="D4131" s="560">
        <f t="shared" si="386"/>
        <v>6</v>
      </c>
      <c r="E4131" s="560">
        <f t="shared" si="387"/>
        <v>22</v>
      </c>
      <c r="F4131" s="560">
        <f t="shared" si="388"/>
        <v>2</v>
      </c>
      <c r="G4131" s="595">
        <f t="shared" si="389"/>
        <v>7</v>
      </c>
      <c r="H4131" s="590">
        <f>CHOOSE('Output Sheet'!$B$4,'8760 Data'!J4131,'8760 Data'!K4131,'8760 Data'!L4131,'8760 Data'!M4131,'8760 Data'!N4131,'8760 Data'!O4131,'8760 Data'!P4131,'8760 Data'!Q4131,'8760 Data'!R4131,'8760 Data'!S4131,'8760 Data'!T4131,'8760 Data'!U4131)</f>
        <v>0</v>
      </c>
      <c r="I4131" s="591" t="e">
        <f>H4131/'Output Sheet'!$B$8</f>
        <v>#DIV/0!</v>
      </c>
      <c r="J4131" s="596"/>
      <c r="K4131" s="560"/>
      <c r="L4131" s="560"/>
      <c r="M4131" s="560"/>
      <c r="N4131" s="560"/>
      <c r="O4131" s="560"/>
      <c r="P4131" s="560"/>
      <c r="Q4131" s="560"/>
      <c r="R4131" s="560"/>
      <c r="S4131" s="560"/>
      <c r="T4131" s="560"/>
      <c r="U4131" s="560"/>
    </row>
    <row r="4132" spans="1:21">
      <c r="A4132" s="593">
        <f t="shared" si="384"/>
        <v>41447</v>
      </c>
      <c r="B4132" s="594">
        <v>41447.125238946763</v>
      </c>
      <c r="C4132" s="560">
        <f t="shared" si="385"/>
        <v>2013</v>
      </c>
      <c r="D4132" s="560">
        <f t="shared" si="386"/>
        <v>6</v>
      </c>
      <c r="E4132" s="560">
        <f t="shared" si="387"/>
        <v>22</v>
      </c>
      <c r="F4132" s="560">
        <f t="shared" si="388"/>
        <v>3</v>
      </c>
      <c r="G4132" s="595">
        <f t="shared" si="389"/>
        <v>7</v>
      </c>
      <c r="H4132" s="590">
        <f>CHOOSE('Output Sheet'!$B$4,'8760 Data'!J4132,'8760 Data'!K4132,'8760 Data'!L4132,'8760 Data'!M4132,'8760 Data'!N4132,'8760 Data'!O4132,'8760 Data'!P4132,'8760 Data'!Q4132,'8760 Data'!R4132,'8760 Data'!S4132,'8760 Data'!T4132,'8760 Data'!U4132)</f>
        <v>0</v>
      </c>
      <c r="I4132" s="591" t="e">
        <f>H4132/'Output Sheet'!$B$8</f>
        <v>#DIV/0!</v>
      </c>
      <c r="J4132" s="596"/>
      <c r="K4132" s="560"/>
      <c r="L4132" s="560"/>
      <c r="M4132" s="560"/>
      <c r="N4132" s="560"/>
      <c r="O4132" s="560"/>
      <c r="P4132" s="560"/>
      <c r="Q4132" s="560"/>
      <c r="R4132" s="560"/>
      <c r="S4132" s="560"/>
      <c r="T4132" s="560"/>
      <c r="U4132" s="560"/>
    </row>
    <row r="4133" spans="1:21">
      <c r="A4133" s="593">
        <f t="shared" si="384"/>
        <v>41447</v>
      </c>
      <c r="B4133" s="594">
        <v>41447.1669056713</v>
      </c>
      <c r="C4133" s="560">
        <f t="shared" si="385"/>
        <v>2013</v>
      </c>
      <c r="D4133" s="560">
        <f t="shared" si="386"/>
        <v>6</v>
      </c>
      <c r="E4133" s="560">
        <f t="shared" si="387"/>
        <v>22</v>
      </c>
      <c r="F4133" s="560">
        <f t="shared" si="388"/>
        <v>4</v>
      </c>
      <c r="G4133" s="595">
        <f t="shared" si="389"/>
        <v>7</v>
      </c>
      <c r="H4133" s="590">
        <f>CHOOSE('Output Sheet'!$B$4,'8760 Data'!J4133,'8760 Data'!K4133,'8760 Data'!L4133,'8760 Data'!M4133,'8760 Data'!N4133,'8760 Data'!O4133,'8760 Data'!P4133,'8760 Data'!Q4133,'8760 Data'!R4133,'8760 Data'!S4133,'8760 Data'!T4133,'8760 Data'!U4133)</f>
        <v>0</v>
      </c>
      <c r="I4133" s="591" t="e">
        <f>H4133/'Output Sheet'!$B$8</f>
        <v>#DIV/0!</v>
      </c>
      <c r="J4133" s="596"/>
      <c r="K4133" s="560"/>
      <c r="L4133" s="560"/>
      <c r="M4133" s="560"/>
      <c r="N4133" s="560"/>
      <c r="O4133" s="560"/>
      <c r="P4133" s="560"/>
      <c r="Q4133" s="560"/>
      <c r="R4133" s="560"/>
      <c r="S4133" s="560"/>
      <c r="T4133" s="560"/>
      <c r="U4133" s="560"/>
    </row>
    <row r="4134" spans="1:21">
      <c r="A4134" s="593">
        <f t="shared" si="384"/>
        <v>41447</v>
      </c>
      <c r="B4134" s="594">
        <v>41447.20857239583</v>
      </c>
      <c r="C4134" s="560">
        <f t="shared" si="385"/>
        <v>2013</v>
      </c>
      <c r="D4134" s="560">
        <f t="shared" si="386"/>
        <v>6</v>
      </c>
      <c r="E4134" s="560">
        <f t="shared" si="387"/>
        <v>22</v>
      </c>
      <c r="F4134" s="560">
        <f t="shared" si="388"/>
        <v>5</v>
      </c>
      <c r="G4134" s="595">
        <f t="shared" si="389"/>
        <v>7</v>
      </c>
      <c r="H4134" s="590">
        <f>CHOOSE('Output Sheet'!$B$4,'8760 Data'!J4134,'8760 Data'!K4134,'8760 Data'!L4134,'8760 Data'!M4134,'8760 Data'!N4134,'8760 Data'!O4134,'8760 Data'!P4134,'8760 Data'!Q4134,'8760 Data'!R4134,'8760 Data'!S4134,'8760 Data'!T4134,'8760 Data'!U4134)</f>
        <v>0</v>
      </c>
      <c r="I4134" s="591" t="e">
        <f>H4134/'Output Sheet'!$B$8</f>
        <v>#DIV/0!</v>
      </c>
      <c r="J4134" s="596"/>
      <c r="K4134" s="560"/>
      <c r="L4134" s="560"/>
      <c r="M4134" s="560"/>
      <c r="N4134" s="560"/>
      <c r="O4134" s="560"/>
      <c r="P4134" s="560"/>
      <c r="Q4134" s="560"/>
      <c r="R4134" s="560"/>
      <c r="S4134" s="560"/>
      <c r="T4134" s="560"/>
      <c r="U4134" s="560"/>
    </row>
    <row r="4135" spans="1:21">
      <c r="A4135" s="593">
        <f t="shared" si="384"/>
        <v>41447</v>
      </c>
      <c r="B4135" s="594">
        <v>41447.250239120367</v>
      </c>
      <c r="C4135" s="560">
        <f t="shared" si="385"/>
        <v>2013</v>
      </c>
      <c r="D4135" s="560">
        <f t="shared" si="386"/>
        <v>6</v>
      </c>
      <c r="E4135" s="560">
        <f t="shared" si="387"/>
        <v>22</v>
      </c>
      <c r="F4135" s="560">
        <f t="shared" si="388"/>
        <v>6</v>
      </c>
      <c r="G4135" s="595">
        <f t="shared" si="389"/>
        <v>7</v>
      </c>
      <c r="H4135" s="590">
        <f>CHOOSE('Output Sheet'!$B$4,'8760 Data'!J4135,'8760 Data'!K4135,'8760 Data'!L4135,'8760 Data'!M4135,'8760 Data'!N4135,'8760 Data'!O4135,'8760 Data'!P4135,'8760 Data'!Q4135,'8760 Data'!R4135,'8760 Data'!S4135,'8760 Data'!T4135,'8760 Data'!U4135)</f>
        <v>0</v>
      </c>
      <c r="I4135" s="591" t="e">
        <f>H4135/'Output Sheet'!$B$8</f>
        <v>#DIV/0!</v>
      </c>
      <c r="J4135" s="596"/>
      <c r="K4135" s="560"/>
      <c r="L4135" s="560"/>
      <c r="M4135" s="560"/>
      <c r="N4135" s="560"/>
      <c r="O4135" s="560"/>
      <c r="P4135" s="560"/>
      <c r="Q4135" s="560"/>
      <c r="R4135" s="560"/>
      <c r="S4135" s="560"/>
      <c r="T4135" s="560"/>
      <c r="U4135" s="560"/>
    </row>
    <row r="4136" spans="1:21">
      <c r="A4136" s="593">
        <f t="shared" si="384"/>
        <v>41447</v>
      </c>
      <c r="B4136" s="594">
        <v>41447.291905844904</v>
      </c>
      <c r="C4136" s="560">
        <f t="shared" si="385"/>
        <v>2013</v>
      </c>
      <c r="D4136" s="560">
        <f t="shared" si="386"/>
        <v>6</v>
      </c>
      <c r="E4136" s="560">
        <f t="shared" si="387"/>
        <v>22</v>
      </c>
      <c r="F4136" s="560">
        <f t="shared" si="388"/>
        <v>7</v>
      </c>
      <c r="G4136" s="595">
        <f t="shared" si="389"/>
        <v>7</v>
      </c>
      <c r="H4136" s="590">
        <f>CHOOSE('Output Sheet'!$B$4,'8760 Data'!J4136,'8760 Data'!K4136,'8760 Data'!L4136,'8760 Data'!M4136,'8760 Data'!N4136,'8760 Data'!O4136,'8760 Data'!P4136,'8760 Data'!Q4136,'8760 Data'!R4136,'8760 Data'!S4136,'8760 Data'!T4136,'8760 Data'!U4136)</f>
        <v>0</v>
      </c>
      <c r="I4136" s="591" t="e">
        <f>H4136/'Output Sheet'!$B$8</f>
        <v>#DIV/0!</v>
      </c>
      <c r="J4136" s="596"/>
      <c r="K4136" s="560"/>
      <c r="L4136" s="560"/>
      <c r="M4136" s="560"/>
      <c r="N4136" s="560"/>
      <c r="O4136" s="560"/>
      <c r="P4136" s="560"/>
      <c r="Q4136" s="560"/>
      <c r="R4136" s="560"/>
      <c r="S4136" s="560"/>
      <c r="T4136" s="560"/>
      <c r="U4136" s="560"/>
    </row>
    <row r="4137" spans="1:21">
      <c r="A4137" s="593">
        <f t="shared" si="384"/>
        <v>41447</v>
      </c>
      <c r="B4137" s="594">
        <v>41447.333572569441</v>
      </c>
      <c r="C4137" s="560">
        <f t="shared" si="385"/>
        <v>2013</v>
      </c>
      <c r="D4137" s="560">
        <f t="shared" si="386"/>
        <v>6</v>
      </c>
      <c r="E4137" s="560">
        <f t="shared" si="387"/>
        <v>22</v>
      </c>
      <c r="F4137" s="560">
        <f t="shared" si="388"/>
        <v>8</v>
      </c>
      <c r="G4137" s="595">
        <f t="shared" si="389"/>
        <v>7</v>
      </c>
      <c r="H4137" s="590">
        <f>CHOOSE('Output Sheet'!$B$4,'8760 Data'!J4137,'8760 Data'!K4137,'8760 Data'!L4137,'8760 Data'!M4137,'8760 Data'!N4137,'8760 Data'!O4137,'8760 Data'!P4137,'8760 Data'!Q4137,'8760 Data'!R4137,'8760 Data'!S4137,'8760 Data'!T4137,'8760 Data'!U4137)</f>
        <v>0</v>
      </c>
      <c r="I4137" s="591" t="e">
        <f>H4137/'Output Sheet'!$B$8</f>
        <v>#DIV/0!</v>
      </c>
      <c r="J4137" s="596"/>
      <c r="K4137" s="560"/>
      <c r="L4137" s="560"/>
      <c r="M4137" s="560"/>
      <c r="N4137" s="560"/>
      <c r="O4137" s="560"/>
      <c r="P4137" s="560"/>
      <c r="Q4137" s="560"/>
      <c r="R4137" s="560"/>
      <c r="S4137" s="560"/>
      <c r="T4137" s="560"/>
      <c r="U4137" s="560"/>
    </row>
    <row r="4138" spans="1:21">
      <c r="A4138" s="593">
        <f t="shared" si="384"/>
        <v>41447</v>
      </c>
      <c r="B4138" s="594">
        <v>41447.375239293979</v>
      </c>
      <c r="C4138" s="560">
        <f t="shared" si="385"/>
        <v>2013</v>
      </c>
      <c r="D4138" s="560">
        <f t="shared" si="386"/>
        <v>6</v>
      </c>
      <c r="E4138" s="560">
        <f t="shared" si="387"/>
        <v>22</v>
      </c>
      <c r="F4138" s="560">
        <f t="shared" si="388"/>
        <v>9</v>
      </c>
      <c r="G4138" s="595">
        <f t="shared" si="389"/>
        <v>7</v>
      </c>
      <c r="H4138" s="590">
        <f>CHOOSE('Output Sheet'!$B$4,'8760 Data'!J4138,'8760 Data'!K4138,'8760 Data'!L4138,'8760 Data'!M4138,'8760 Data'!N4138,'8760 Data'!O4138,'8760 Data'!P4138,'8760 Data'!Q4138,'8760 Data'!R4138,'8760 Data'!S4138,'8760 Data'!T4138,'8760 Data'!U4138)</f>
        <v>0</v>
      </c>
      <c r="I4138" s="591" t="e">
        <f>H4138/'Output Sheet'!$B$8</f>
        <v>#DIV/0!</v>
      </c>
      <c r="J4138" s="596"/>
      <c r="K4138" s="560"/>
      <c r="L4138" s="560"/>
      <c r="M4138" s="560"/>
      <c r="N4138" s="560"/>
      <c r="O4138" s="560"/>
      <c r="P4138" s="560"/>
      <c r="Q4138" s="560"/>
      <c r="R4138" s="560"/>
      <c r="S4138" s="560"/>
      <c r="T4138" s="560"/>
      <c r="U4138" s="560"/>
    </row>
    <row r="4139" spans="1:21">
      <c r="A4139" s="593">
        <f t="shared" si="384"/>
        <v>41447</v>
      </c>
      <c r="B4139" s="594">
        <v>41447.416906018516</v>
      </c>
      <c r="C4139" s="560">
        <f t="shared" si="385"/>
        <v>2013</v>
      </c>
      <c r="D4139" s="560">
        <f t="shared" si="386"/>
        <v>6</v>
      </c>
      <c r="E4139" s="560">
        <f t="shared" si="387"/>
        <v>22</v>
      </c>
      <c r="F4139" s="560">
        <f t="shared" si="388"/>
        <v>10</v>
      </c>
      <c r="G4139" s="595">
        <f t="shared" si="389"/>
        <v>7</v>
      </c>
      <c r="H4139" s="590">
        <f>CHOOSE('Output Sheet'!$B$4,'8760 Data'!J4139,'8760 Data'!K4139,'8760 Data'!L4139,'8760 Data'!M4139,'8760 Data'!N4139,'8760 Data'!O4139,'8760 Data'!P4139,'8760 Data'!Q4139,'8760 Data'!R4139,'8760 Data'!S4139,'8760 Data'!T4139,'8760 Data'!U4139)</f>
        <v>0</v>
      </c>
      <c r="I4139" s="591" t="e">
        <f>H4139/'Output Sheet'!$B$8</f>
        <v>#DIV/0!</v>
      </c>
      <c r="J4139" s="596"/>
      <c r="K4139" s="560"/>
      <c r="L4139" s="560"/>
      <c r="M4139" s="560"/>
      <c r="N4139" s="560"/>
      <c r="O4139" s="560"/>
      <c r="P4139" s="560"/>
      <c r="Q4139" s="560"/>
      <c r="R4139" s="560"/>
      <c r="S4139" s="560"/>
      <c r="T4139" s="560"/>
      <c r="U4139" s="560"/>
    </row>
    <row r="4140" spans="1:21">
      <c r="A4140" s="593">
        <f t="shared" si="384"/>
        <v>41447</v>
      </c>
      <c r="B4140" s="594">
        <v>41447.458572743053</v>
      </c>
      <c r="C4140" s="560">
        <f t="shared" si="385"/>
        <v>2013</v>
      </c>
      <c r="D4140" s="560">
        <f t="shared" si="386"/>
        <v>6</v>
      </c>
      <c r="E4140" s="560">
        <f t="shared" si="387"/>
        <v>22</v>
      </c>
      <c r="F4140" s="560">
        <f t="shared" si="388"/>
        <v>11</v>
      </c>
      <c r="G4140" s="595">
        <f t="shared" si="389"/>
        <v>7</v>
      </c>
      <c r="H4140" s="590">
        <f>CHOOSE('Output Sheet'!$B$4,'8760 Data'!J4140,'8760 Data'!K4140,'8760 Data'!L4140,'8760 Data'!M4140,'8760 Data'!N4140,'8760 Data'!O4140,'8760 Data'!P4140,'8760 Data'!Q4140,'8760 Data'!R4140,'8760 Data'!S4140,'8760 Data'!T4140,'8760 Data'!U4140)</f>
        <v>0</v>
      </c>
      <c r="I4140" s="591" t="e">
        <f>H4140/'Output Sheet'!$B$8</f>
        <v>#DIV/0!</v>
      </c>
      <c r="J4140" s="596"/>
      <c r="K4140" s="560"/>
      <c r="L4140" s="560"/>
      <c r="M4140" s="560"/>
      <c r="N4140" s="560"/>
      <c r="O4140" s="560"/>
      <c r="P4140" s="560"/>
      <c r="Q4140" s="560"/>
      <c r="R4140" s="560"/>
      <c r="S4140" s="560"/>
      <c r="T4140" s="560"/>
      <c r="U4140" s="560"/>
    </row>
    <row r="4141" spans="1:21">
      <c r="A4141" s="593">
        <f t="shared" si="384"/>
        <v>41447</v>
      </c>
      <c r="B4141" s="594">
        <v>41447.50023946759</v>
      </c>
      <c r="C4141" s="560">
        <f t="shared" si="385"/>
        <v>2013</v>
      </c>
      <c r="D4141" s="560">
        <f t="shared" si="386"/>
        <v>6</v>
      </c>
      <c r="E4141" s="560">
        <f t="shared" si="387"/>
        <v>22</v>
      </c>
      <c r="F4141" s="560">
        <f t="shared" si="388"/>
        <v>12</v>
      </c>
      <c r="G4141" s="595">
        <f t="shared" si="389"/>
        <v>7</v>
      </c>
      <c r="H4141" s="590">
        <f>CHOOSE('Output Sheet'!$B$4,'8760 Data'!J4141,'8760 Data'!K4141,'8760 Data'!L4141,'8760 Data'!M4141,'8760 Data'!N4141,'8760 Data'!O4141,'8760 Data'!P4141,'8760 Data'!Q4141,'8760 Data'!R4141,'8760 Data'!S4141,'8760 Data'!T4141,'8760 Data'!U4141)</f>
        <v>0</v>
      </c>
      <c r="I4141" s="591" t="e">
        <f>H4141/'Output Sheet'!$B$8</f>
        <v>#DIV/0!</v>
      </c>
      <c r="J4141" s="596"/>
      <c r="K4141" s="560"/>
      <c r="L4141" s="560"/>
      <c r="M4141" s="560"/>
      <c r="N4141" s="560"/>
      <c r="O4141" s="560"/>
      <c r="P4141" s="560"/>
      <c r="Q4141" s="560"/>
      <c r="R4141" s="560"/>
      <c r="S4141" s="560"/>
      <c r="T4141" s="560"/>
      <c r="U4141" s="560"/>
    </row>
    <row r="4142" spans="1:21">
      <c r="A4142" s="593">
        <f t="shared" si="384"/>
        <v>41447</v>
      </c>
      <c r="B4142" s="594">
        <v>41447.541906192127</v>
      </c>
      <c r="C4142" s="560">
        <f t="shared" si="385"/>
        <v>2013</v>
      </c>
      <c r="D4142" s="560">
        <f t="shared" si="386"/>
        <v>6</v>
      </c>
      <c r="E4142" s="560">
        <f t="shared" si="387"/>
        <v>22</v>
      </c>
      <c r="F4142" s="560">
        <f t="shared" si="388"/>
        <v>13</v>
      </c>
      <c r="G4142" s="595">
        <f t="shared" si="389"/>
        <v>7</v>
      </c>
      <c r="H4142" s="590">
        <f>CHOOSE('Output Sheet'!$B$4,'8760 Data'!J4142,'8760 Data'!K4142,'8760 Data'!L4142,'8760 Data'!M4142,'8760 Data'!N4142,'8760 Data'!O4142,'8760 Data'!P4142,'8760 Data'!Q4142,'8760 Data'!R4142,'8760 Data'!S4142,'8760 Data'!T4142,'8760 Data'!U4142)</f>
        <v>0</v>
      </c>
      <c r="I4142" s="591" t="e">
        <f>H4142/'Output Sheet'!$B$8</f>
        <v>#DIV/0!</v>
      </c>
      <c r="J4142" s="596"/>
      <c r="K4142" s="560"/>
      <c r="L4142" s="560"/>
      <c r="M4142" s="560"/>
      <c r="N4142" s="560"/>
      <c r="O4142" s="560"/>
      <c r="P4142" s="560"/>
      <c r="Q4142" s="560"/>
      <c r="R4142" s="560"/>
      <c r="S4142" s="560"/>
      <c r="T4142" s="560"/>
      <c r="U4142" s="560"/>
    </row>
    <row r="4143" spans="1:21">
      <c r="A4143" s="593">
        <f t="shared" si="384"/>
        <v>41447</v>
      </c>
      <c r="B4143" s="594">
        <v>41447.583572916665</v>
      </c>
      <c r="C4143" s="560">
        <f t="shared" si="385"/>
        <v>2013</v>
      </c>
      <c r="D4143" s="560">
        <f t="shared" si="386"/>
        <v>6</v>
      </c>
      <c r="E4143" s="560">
        <f t="shared" si="387"/>
        <v>22</v>
      </c>
      <c r="F4143" s="560">
        <f t="shared" si="388"/>
        <v>14</v>
      </c>
      <c r="G4143" s="595">
        <f t="shared" si="389"/>
        <v>7</v>
      </c>
      <c r="H4143" s="590">
        <f>CHOOSE('Output Sheet'!$B$4,'8760 Data'!J4143,'8760 Data'!K4143,'8760 Data'!L4143,'8760 Data'!M4143,'8760 Data'!N4143,'8760 Data'!O4143,'8760 Data'!P4143,'8760 Data'!Q4143,'8760 Data'!R4143,'8760 Data'!S4143,'8760 Data'!T4143,'8760 Data'!U4143)</f>
        <v>0</v>
      </c>
      <c r="I4143" s="591" t="e">
        <f>H4143/'Output Sheet'!$B$8</f>
        <v>#DIV/0!</v>
      </c>
      <c r="J4143" s="596"/>
      <c r="K4143" s="560"/>
      <c r="L4143" s="560"/>
      <c r="M4143" s="560"/>
      <c r="N4143" s="560"/>
      <c r="O4143" s="560"/>
      <c r="P4143" s="560"/>
      <c r="Q4143" s="560"/>
      <c r="R4143" s="560"/>
      <c r="S4143" s="560"/>
      <c r="T4143" s="560"/>
      <c r="U4143" s="560"/>
    </row>
    <row r="4144" spans="1:21">
      <c r="A4144" s="593">
        <f t="shared" si="384"/>
        <v>41447</v>
      </c>
      <c r="B4144" s="594">
        <v>41447.625239641202</v>
      </c>
      <c r="C4144" s="560">
        <f t="shared" si="385"/>
        <v>2013</v>
      </c>
      <c r="D4144" s="560">
        <f t="shared" si="386"/>
        <v>6</v>
      </c>
      <c r="E4144" s="560">
        <f t="shared" si="387"/>
        <v>22</v>
      </c>
      <c r="F4144" s="560">
        <f t="shared" si="388"/>
        <v>15</v>
      </c>
      <c r="G4144" s="595">
        <f t="shared" si="389"/>
        <v>7</v>
      </c>
      <c r="H4144" s="590">
        <f>CHOOSE('Output Sheet'!$B$4,'8760 Data'!J4144,'8760 Data'!K4144,'8760 Data'!L4144,'8760 Data'!M4144,'8760 Data'!N4144,'8760 Data'!O4144,'8760 Data'!P4144,'8760 Data'!Q4144,'8760 Data'!R4144,'8760 Data'!S4144,'8760 Data'!T4144,'8760 Data'!U4144)</f>
        <v>0</v>
      </c>
      <c r="I4144" s="591" t="e">
        <f>H4144/'Output Sheet'!$B$8</f>
        <v>#DIV/0!</v>
      </c>
      <c r="J4144" s="596"/>
      <c r="K4144" s="560"/>
      <c r="L4144" s="560"/>
      <c r="M4144" s="560"/>
      <c r="N4144" s="560"/>
      <c r="O4144" s="560"/>
      <c r="P4144" s="560"/>
      <c r="Q4144" s="560"/>
      <c r="R4144" s="560"/>
      <c r="S4144" s="560"/>
      <c r="T4144" s="560"/>
      <c r="U4144" s="560"/>
    </row>
    <row r="4145" spans="1:21">
      <c r="A4145" s="593">
        <f t="shared" si="384"/>
        <v>41447</v>
      </c>
      <c r="B4145" s="594">
        <v>41447.666906365739</v>
      </c>
      <c r="C4145" s="560">
        <f t="shared" si="385"/>
        <v>2013</v>
      </c>
      <c r="D4145" s="560">
        <f t="shared" si="386"/>
        <v>6</v>
      </c>
      <c r="E4145" s="560">
        <f t="shared" si="387"/>
        <v>22</v>
      </c>
      <c r="F4145" s="560">
        <f t="shared" si="388"/>
        <v>16</v>
      </c>
      <c r="G4145" s="595">
        <f t="shared" si="389"/>
        <v>7</v>
      </c>
      <c r="H4145" s="590">
        <f>CHOOSE('Output Sheet'!$B$4,'8760 Data'!J4145,'8760 Data'!K4145,'8760 Data'!L4145,'8760 Data'!M4145,'8760 Data'!N4145,'8760 Data'!O4145,'8760 Data'!P4145,'8760 Data'!Q4145,'8760 Data'!R4145,'8760 Data'!S4145,'8760 Data'!T4145,'8760 Data'!U4145)</f>
        <v>0</v>
      </c>
      <c r="I4145" s="591" t="e">
        <f>H4145/'Output Sheet'!$B$8</f>
        <v>#DIV/0!</v>
      </c>
      <c r="J4145" s="596"/>
      <c r="K4145" s="560"/>
      <c r="L4145" s="560"/>
      <c r="M4145" s="560"/>
      <c r="N4145" s="560"/>
      <c r="O4145" s="560"/>
      <c r="P4145" s="560"/>
      <c r="Q4145" s="560"/>
      <c r="R4145" s="560"/>
      <c r="S4145" s="560"/>
      <c r="T4145" s="560"/>
      <c r="U4145" s="560"/>
    </row>
    <row r="4146" spans="1:21">
      <c r="A4146" s="593">
        <f t="shared" si="384"/>
        <v>41447</v>
      </c>
      <c r="B4146" s="594">
        <v>41447.708573090276</v>
      </c>
      <c r="C4146" s="560">
        <f t="shared" si="385"/>
        <v>2013</v>
      </c>
      <c r="D4146" s="560">
        <f t="shared" si="386"/>
        <v>6</v>
      </c>
      <c r="E4146" s="560">
        <f t="shared" si="387"/>
        <v>22</v>
      </c>
      <c r="F4146" s="560">
        <f t="shared" si="388"/>
        <v>17</v>
      </c>
      <c r="G4146" s="595">
        <f t="shared" si="389"/>
        <v>7</v>
      </c>
      <c r="H4146" s="590">
        <f>CHOOSE('Output Sheet'!$B$4,'8760 Data'!J4146,'8760 Data'!K4146,'8760 Data'!L4146,'8760 Data'!M4146,'8760 Data'!N4146,'8760 Data'!O4146,'8760 Data'!P4146,'8760 Data'!Q4146,'8760 Data'!R4146,'8760 Data'!S4146,'8760 Data'!T4146,'8760 Data'!U4146)</f>
        <v>0</v>
      </c>
      <c r="I4146" s="591" t="e">
        <f>H4146/'Output Sheet'!$B$8</f>
        <v>#DIV/0!</v>
      </c>
      <c r="J4146" s="596"/>
      <c r="K4146" s="560"/>
      <c r="L4146" s="560"/>
      <c r="M4146" s="560"/>
      <c r="N4146" s="560"/>
      <c r="O4146" s="560"/>
      <c r="P4146" s="560"/>
      <c r="Q4146" s="560"/>
      <c r="R4146" s="560"/>
      <c r="S4146" s="560"/>
      <c r="T4146" s="560"/>
      <c r="U4146" s="560"/>
    </row>
    <row r="4147" spans="1:21">
      <c r="A4147" s="593">
        <f t="shared" si="384"/>
        <v>41447</v>
      </c>
      <c r="B4147" s="594">
        <v>41447.750239814814</v>
      </c>
      <c r="C4147" s="560">
        <f t="shared" si="385"/>
        <v>2013</v>
      </c>
      <c r="D4147" s="560">
        <f t="shared" si="386"/>
        <v>6</v>
      </c>
      <c r="E4147" s="560">
        <f t="shared" si="387"/>
        <v>22</v>
      </c>
      <c r="F4147" s="560">
        <f t="shared" si="388"/>
        <v>18</v>
      </c>
      <c r="G4147" s="595">
        <f t="shared" si="389"/>
        <v>7</v>
      </c>
      <c r="H4147" s="590">
        <f>CHOOSE('Output Sheet'!$B$4,'8760 Data'!J4147,'8760 Data'!K4147,'8760 Data'!L4147,'8760 Data'!M4147,'8760 Data'!N4147,'8760 Data'!O4147,'8760 Data'!P4147,'8760 Data'!Q4147,'8760 Data'!R4147,'8760 Data'!S4147,'8760 Data'!T4147,'8760 Data'!U4147)</f>
        <v>0</v>
      </c>
      <c r="I4147" s="591" t="e">
        <f>H4147/'Output Sheet'!$B$8</f>
        <v>#DIV/0!</v>
      </c>
      <c r="J4147" s="596"/>
      <c r="K4147" s="560"/>
      <c r="L4147" s="560"/>
      <c r="M4147" s="560"/>
      <c r="N4147" s="560"/>
      <c r="O4147" s="560"/>
      <c r="P4147" s="560"/>
      <c r="Q4147" s="560"/>
      <c r="R4147" s="560"/>
      <c r="S4147" s="560"/>
      <c r="T4147" s="560"/>
      <c r="U4147" s="560"/>
    </row>
    <row r="4148" spans="1:21">
      <c r="A4148" s="593">
        <f t="shared" si="384"/>
        <v>41447</v>
      </c>
      <c r="B4148" s="594">
        <v>41447.791906539351</v>
      </c>
      <c r="C4148" s="560">
        <f t="shared" si="385"/>
        <v>2013</v>
      </c>
      <c r="D4148" s="560">
        <f t="shared" si="386"/>
        <v>6</v>
      </c>
      <c r="E4148" s="560">
        <f t="shared" si="387"/>
        <v>22</v>
      </c>
      <c r="F4148" s="560">
        <f t="shared" si="388"/>
        <v>19</v>
      </c>
      <c r="G4148" s="595">
        <f t="shared" si="389"/>
        <v>7</v>
      </c>
      <c r="H4148" s="590">
        <f>CHOOSE('Output Sheet'!$B$4,'8760 Data'!J4148,'8760 Data'!K4148,'8760 Data'!L4148,'8760 Data'!M4148,'8760 Data'!N4148,'8760 Data'!O4148,'8760 Data'!P4148,'8760 Data'!Q4148,'8760 Data'!R4148,'8760 Data'!S4148,'8760 Data'!T4148,'8760 Data'!U4148)</f>
        <v>0</v>
      </c>
      <c r="I4148" s="591" t="e">
        <f>H4148/'Output Sheet'!$B$8</f>
        <v>#DIV/0!</v>
      </c>
      <c r="J4148" s="596"/>
      <c r="K4148" s="560"/>
      <c r="L4148" s="560"/>
      <c r="M4148" s="560"/>
      <c r="N4148" s="560"/>
      <c r="O4148" s="560"/>
      <c r="P4148" s="560"/>
      <c r="Q4148" s="560"/>
      <c r="R4148" s="560"/>
      <c r="S4148" s="560"/>
      <c r="T4148" s="560"/>
      <c r="U4148" s="560"/>
    </row>
    <row r="4149" spans="1:21">
      <c r="A4149" s="593">
        <f t="shared" si="384"/>
        <v>41447</v>
      </c>
      <c r="B4149" s="594">
        <v>41447.833573263888</v>
      </c>
      <c r="C4149" s="560">
        <f t="shared" si="385"/>
        <v>2013</v>
      </c>
      <c r="D4149" s="560">
        <f t="shared" si="386"/>
        <v>6</v>
      </c>
      <c r="E4149" s="560">
        <f t="shared" si="387"/>
        <v>22</v>
      </c>
      <c r="F4149" s="560">
        <f t="shared" si="388"/>
        <v>20</v>
      </c>
      <c r="G4149" s="595">
        <f t="shared" si="389"/>
        <v>7</v>
      </c>
      <c r="H4149" s="590">
        <f>CHOOSE('Output Sheet'!$B$4,'8760 Data'!J4149,'8760 Data'!K4149,'8760 Data'!L4149,'8760 Data'!M4149,'8760 Data'!N4149,'8760 Data'!O4149,'8760 Data'!P4149,'8760 Data'!Q4149,'8760 Data'!R4149,'8760 Data'!S4149,'8760 Data'!T4149,'8760 Data'!U4149)</f>
        <v>0</v>
      </c>
      <c r="I4149" s="591" t="e">
        <f>H4149/'Output Sheet'!$B$8</f>
        <v>#DIV/0!</v>
      </c>
      <c r="J4149" s="596"/>
      <c r="K4149" s="560"/>
      <c r="L4149" s="560"/>
      <c r="M4149" s="560"/>
      <c r="N4149" s="560"/>
      <c r="O4149" s="560"/>
      <c r="P4149" s="560"/>
      <c r="Q4149" s="560"/>
      <c r="R4149" s="560"/>
      <c r="S4149" s="560"/>
      <c r="T4149" s="560"/>
      <c r="U4149" s="560"/>
    </row>
    <row r="4150" spans="1:21">
      <c r="A4150" s="593">
        <f t="shared" si="384"/>
        <v>41447</v>
      </c>
      <c r="B4150" s="594">
        <v>41447.875239988425</v>
      </c>
      <c r="C4150" s="560">
        <f t="shared" si="385"/>
        <v>2013</v>
      </c>
      <c r="D4150" s="560">
        <f t="shared" si="386"/>
        <v>6</v>
      </c>
      <c r="E4150" s="560">
        <f t="shared" si="387"/>
        <v>22</v>
      </c>
      <c r="F4150" s="560">
        <f t="shared" si="388"/>
        <v>21</v>
      </c>
      <c r="G4150" s="595">
        <f t="shared" si="389"/>
        <v>7</v>
      </c>
      <c r="H4150" s="590">
        <f>CHOOSE('Output Sheet'!$B$4,'8760 Data'!J4150,'8760 Data'!K4150,'8760 Data'!L4150,'8760 Data'!M4150,'8760 Data'!N4150,'8760 Data'!O4150,'8760 Data'!P4150,'8760 Data'!Q4150,'8760 Data'!R4150,'8760 Data'!S4150,'8760 Data'!T4150,'8760 Data'!U4150)</f>
        <v>0</v>
      </c>
      <c r="I4150" s="591" t="e">
        <f>H4150/'Output Sheet'!$B$8</f>
        <v>#DIV/0!</v>
      </c>
      <c r="J4150" s="596"/>
      <c r="K4150" s="560"/>
      <c r="L4150" s="560"/>
      <c r="M4150" s="560"/>
      <c r="N4150" s="560"/>
      <c r="O4150" s="560"/>
      <c r="P4150" s="560"/>
      <c r="Q4150" s="560"/>
      <c r="R4150" s="560"/>
      <c r="S4150" s="560"/>
      <c r="T4150" s="560"/>
      <c r="U4150" s="560"/>
    </row>
    <row r="4151" spans="1:21">
      <c r="A4151" s="593">
        <f t="shared" si="384"/>
        <v>41447</v>
      </c>
      <c r="B4151" s="594">
        <v>41447.916906712962</v>
      </c>
      <c r="C4151" s="560">
        <f t="shared" si="385"/>
        <v>2013</v>
      </c>
      <c r="D4151" s="560">
        <f t="shared" si="386"/>
        <v>6</v>
      </c>
      <c r="E4151" s="560">
        <f t="shared" si="387"/>
        <v>22</v>
      </c>
      <c r="F4151" s="560">
        <f t="shared" si="388"/>
        <v>22</v>
      </c>
      <c r="G4151" s="595">
        <f t="shared" si="389"/>
        <v>7</v>
      </c>
      <c r="H4151" s="590">
        <f>CHOOSE('Output Sheet'!$B$4,'8760 Data'!J4151,'8760 Data'!K4151,'8760 Data'!L4151,'8760 Data'!M4151,'8760 Data'!N4151,'8760 Data'!O4151,'8760 Data'!P4151,'8760 Data'!Q4151,'8760 Data'!R4151,'8760 Data'!S4151,'8760 Data'!T4151,'8760 Data'!U4151)</f>
        <v>0</v>
      </c>
      <c r="I4151" s="591" t="e">
        <f>H4151/'Output Sheet'!$B$8</f>
        <v>#DIV/0!</v>
      </c>
      <c r="J4151" s="596"/>
      <c r="K4151" s="560"/>
      <c r="L4151" s="560"/>
      <c r="M4151" s="560"/>
      <c r="N4151" s="560"/>
      <c r="O4151" s="560"/>
      <c r="P4151" s="560"/>
      <c r="Q4151" s="560"/>
      <c r="R4151" s="560"/>
      <c r="S4151" s="560"/>
      <c r="T4151" s="560"/>
      <c r="U4151" s="560"/>
    </row>
    <row r="4152" spans="1:21">
      <c r="A4152" s="593">
        <f t="shared" si="384"/>
        <v>41447</v>
      </c>
      <c r="B4152" s="594">
        <v>41447.9585734375</v>
      </c>
      <c r="C4152" s="560">
        <f t="shared" si="385"/>
        <v>2013</v>
      </c>
      <c r="D4152" s="560">
        <f t="shared" si="386"/>
        <v>6</v>
      </c>
      <c r="E4152" s="560">
        <f t="shared" si="387"/>
        <v>22</v>
      </c>
      <c r="F4152" s="560">
        <f t="shared" si="388"/>
        <v>23</v>
      </c>
      <c r="G4152" s="595">
        <f t="shared" si="389"/>
        <v>7</v>
      </c>
      <c r="H4152" s="590">
        <f>CHOOSE('Output Sheet'!$B$4,'8760 Data'!J4152,'8760 Data'!K4152,'8760 Data'!L4152,'8760 Data'!M4152,'8760 Data'!N4152,'8760 Data'!O4152,'8760 Data'!P4152,'8760 Data'!Q4152,'8760 Data'!R4152,'8760 Data'!S4152,'8760 Data'!T4152,'8760 Data'!U4152)</f>
        <v>0</v>
      </c>
      <c r="I4152" s="591" t="e">
        <f>H4152/'Output Sheet'!$B$8</f>
        <v>#DIV/0!</v>
      </c>
      <c r="J4152" s="596"/>
      <c r="K4152" s="560"/>
      <c r="L4152" s="560"/>
      <c r="M4152" s="560"/>
      <c r="N4152" s="560"/>
      <c r="O4152" s="560"/>
      <c r="P4152" s="560"/>
      <c r="Q4152" s="560"/>
      <c r="R4152" s="560"/>
      <c r="S4152" s="560"/>
      <c r="T4152" s="560"/>
      <c r="U4152" s="560"/>
    </row>
    <row r="4153" spans="1:21">
      <c r="A4153" s="593">
        <f t="shared" si="384"/>
        <v>41448</v>
      </c>
      <c r="B4153" s="594">
        <v>41448.000240162037</v>
      </c>
      <c r="C4153" s="560">
        <f t="shared" si="385"/>
        <v>2013</v>
      </c>
      <c r="D4153" s="560">
        <f t="shared" si="386"/>
        <v>6</v>
      </c>
      <c r="E4153" s="560">
        <f t="shared" si="387"/>
        <v>23</v>
      </c>
      <c r="F4153" s="560">
        <f t="shared" si="388"/>
        <v>24</v>
      </c>
      <c r="G4153" s="595">
        <f t="shared" si="389"/>
        <v>1</v>
      </c>
      <c r="H4153" s="590">
        <f>CHOOSE('Output Sheet'!$B$4,'8760 Data'!J4153,'8760 Data'!K4153,'8760 Data'!L4153,'8760 Data'!M4153,'8760 Data'!N4153,'8760 Data'!O4153,'8760 Data'!P4153,'8760 Data'!Q4153,'8760 Data'!R4153,'8760 Data'!S4153,'8760 Data'!T4153,'8760 Data'!U4153)</f>
        <v>0</v>
      </c>
      <c r="I4153" s="591" t="e">
        <f>H4153/'Output Sheet'!$B$8</f>
        <v>#DIV/0!</v>
      </c>
      <c r="J4153" s="596"/>
      <c r="K4153" s="560"/>
      <c r="L4153" s="560"/>
      <c r="M4153" s="560"/>
      <c r="N4153" s="560"/>
      <c r="O4153" s="560"/>
      <c r="P4153" s="560"/>
      <c r="Q4153" s="560"/>
      <c r="R4153" s="560"/>
      <c r="S4153" s="560"/>
      <c r="T4153" s="560"/>
      <c r="U4153" s="560"/>
    </row>
    <row r="4154" spans="1:21">
      <c r="A4154" s="593">
        <f t="shared" si="384"/>
        <v>41448</v>
      </c>
      <c r="B4154" s="594">
        <v>41448.041906886574</v>
      </c>
      <c r="C4154" s="560">
        <f t="shared" si="385"/>
        <v>2013</v>
      </c>
      <c r="D4154" s="560">
        <f t="shared" si="386"/>
        <v>6</v>
      </c>
      <c r="E4154" s="560">
        <f t="shared" si="387"/>
        <v>23</v>
      </c>
      <c r="F4154" s="560">
        <f t="shared" si="388"/>
        <v>1</v>
      </c>
      <c r="G4154" s="595">
        <f t="shared" si="389"/>
        <v>1</v>
      </c>
      <c r="H4154" s="590">
        <f>CHOOSE('Output Sheet'!$B$4,'8760 Data'!J4154,'8760 Data'!K4154,'8760 Data'!L4154,'8760 Data'!M4154,'8760 Data'!N4154,'8760 Data'!O4154,'8760 Data'!P4154,'8760 Data'!Q4154,'8760 Data'!R4154,'8760 Data'!S4154,'8760 Data'!T4154,'8760 Data'!U4154)</f>
        <v>0</v>
      </c>
      <c r="I4154" s="591" t="e">
        <f>H4154/'Output Sheet'!$B$8</f>
        <v>#DIV/0!</v>
      </c>
      <c r="J4154" s="596"/>
      <c r="K4154" s="560"/>
      <c r="L4154" s="560"/>
      <c r="M4154" s="560"/>
      <c r="N4154" s="560"/>
      <c r="O4154" s="560"/>
      <c r="P4154" s="560"/>
      <c r="Q4154" s="560"/>
      <c r="R4154" s="560"/>
      <c r="S4154" s="560"/>
      <c r="T4154" s="560"/>
      <c r="U4154" s="560"/>
    </row>
    <row r="4155" spans="1:21">
      <c r="A4155" s="593">
        <f t="shared" si="384"/>
        <v>41448</v>
      </c>
      <c r="B4155" s="594">
        <v>41448.083573611111</v>
      </c>
      <c r="C4155" s="560">
        <f t="shared" si="385"/>
        <v>2013</v>
      </c>
      <c r="D4155" s="560">
        <f t="shared" si="386"/>
        <v>6</v>
      </c>
      <c r="E4155" s="560">
        <f t="shared" si="387"/>
        <v>23</v>
      </c>
      <c r="F4155" s="560">
        <f t="shared" si="388"/>
        <v>2</v>
      </c>
      <c r="G4155" s="595">
        <f t="shared" si="389"/>
        <v>1</v>
      </c>
      <c r="H4155" s="590">
        <f>CHOOSE('Output Sheet'!$B$4,'8760 Data'!J4155,'8760 Data'!K4155,'8760 Data'!L4155,'8760 Data'!M4155,'8760 Data'!N4155,'8760 Data'!O4155,'8760 Data'!P4155,'8760 Data'!Q4155,'8760 Data'!R4155,'8760 Data'!S4155,'8760 Data'!T4155,'8760 Data'!U4155)</f>
        <v>0</v>
      </c>
      <c r="I4155" s="591" t="e">
        <f>H4155/'Output Sheet'!$B$8</f>
        <v>#DIV/0!</v>
      </c>
      <c r="J4155" s="596"/>
      <c r="K4155" s="560"/>
      <c r="L4155" s="560"/>
      <c r="M4155" s="560"/>
      <c r="N4155" s="560"/>
      <c r="O4155" s="560"/>
      <c r="P4155" s="560"/>
      <c r="Q4155" s="560"/>
      <c r="R4155" s="560"/>
      <c r="S4155" s="560"/>
      <c r="T4155" s="560"/>
      <c r="U4155" s="560"/>
    </row>
    <row r="4156" spans="1:21">
      <c r="A4156" s="593">
        <f t="shared" si="384"/>
        <v>41448</v>
      </c>
      <c r="B4156" s="594">
        <v>41448.125240335648</v>
      </c>
      <c r="C4156" s="560">
        <f t="shared" si="385"/>
        <v>2013</v>
      </c>
      <c r="D4156" s="560">
        <f t="shared" si="386"/>
        <v>6</v>
      </c>
      <c r="E4156" s="560">
        <f t="shared" si="387"/>
        <v>23</v>
      </c>
      <c r="F4156" s="560">
        <f t="shared" si="388"/>
        <v>3</v>
      </c>
      <c r="G4156" s="595">
        <f t="shared" si="389"/>
        <v>1</v>
      </c>
      <c r="H4156" s="590">
        <f>CHOOSE('Output Sheet'!$B$4,'8760 Data'!J4156,'8760 Data'!K4156,'8760 Data'!L4156,'8760 Data'!M4156,'8760 Data'!N4156,'8760 Data'!O4156,'8760 Data'!P4156,'8760 Data'!Q4156,'8760 Data'!R4156,'8760 Data'!S4156,'8760 Data'!T4156,'8760 Data'!U4156)</f>
        <v>0</v>
      </c>
      <c r="I4156" s="591" t="e">
        <f>H4156/'Output Sheet'!$B$8</f>
        <v>#DIV/0!</v>
      </c>
      <c r="J4156" s="596"/>
      <c r="K4156" s="560"/>
      <c r="L4156" s="560"/>
      <c r="M4156" s="560"/>
      <c r="N4156" s="560"/>
      <c r="O4156" s="560"/>
      <c r="P4156" s="560"/>
      <c r="Q4156" s="560"/>
      <c r="R4156" s="560"/>
      <c r="S4156" s="560"/>
      <c r="T4156" s="560"/>
      <c r="U4156" s="560"/>
    </row>
    <row r="4157" spans="1:21">
      <c r="A4157" s="593">
        <f t="shared" si="384"/>
        <v>41448</v>
      </c>
      <c r="B4157" s="594">
        <v>41448.166907060186</v>
      </c>
      <c r="C4157" s="560">
        <f t="shared" si="385"/>
        <v>2013</v>
      </c>
      <c r="D4157" s="560">
        <f t="shared" si="386"/>
        <v>6</v>
      </c>
      <c r="E4157" s="560">
        <f t="shared" si="387"/>
        <v>23</v>
      </c>
      <c r="F4157" s="560">
        <f t="shared" si="388"/>
        <v>4</v>
      </c>
      <c r="G4157" s="595">
        <f t="shared" si="389"/>
        <v>1</v>
      </c>
      <c r="H4157" s="590">
        <f>CHOOSE('Output Sheet'!$B$4,'8760 Data'!J4157,'8760 Data'!K4157,'8760 Data'!L4157,'8760 Data'!M4157,'8760 Data'!N4157,'8760 Data'!O4157,'8760 Data'!P4157,'8760 Data'!Q4157,'8760 Data'!R4157,'8760 Data'!S4157,'8760 Data'!T4157,'8760 Data'!U4157)</f>
        <v>0</v>
      </c>
      <c r="I4157" s="591" t="e">
        <f>H4157/'Output Sheet'!$B$8</f>
        <v>#DIV/0!</v>
      </c>
      <c r="J4157" s="596"/>
      <c r="K4157" s="560"/>
      <c r="L4157" s="560"/>
      <c r="M4157" s="560"/>
      <c r="N4157" s="560"/>
      <c r="O4157" s="560"/>
      <c r="P4157" s="560"/>
      <c r="Q4157" s="560"/>
      <c r="R4157" s="560"/>
      <c r="S4157" s="560"/>
      <c r="T4157" s="560"/>
      <c r="U4157" s="560"/>
    </row>
    <row r="4158" spans="1:21">
      <c r="A4158" s="593">
        <f t="shared" si="384"/>
        <v>41448</v>
      </c>
      <c r="B4158" s="594">
        <v>41448.208573784723</v>
      </c>
      <c r="C4158" s="560">
        <f t="shared" si="385"/>
        <v>2013</v>
      </c>
      <c r="D4158" s="560">
        <f t="shared" si="386"/>
        <v>6</v>
      </c>
      <c r="E4158" s="560">
        <f t="shared" si="387"/>
        <v>23</v>
      </c>
      <c r="F4158" s="560">
        <f t="shared" si="388"/>
        <v>5</v>
      </c>
      <c r="G4158" s="595">
        <f t="shared" si="389"/>
        <v>1</v>
      </c>
      <c r="H4158" s="590">
        <f>CHOOSE('Output Sheet'!$B$4,'8760 Data'!J4158,'8760 Data'!K4158,'8760 Data'!L4158,'8760 Data'!M4158,'8760 Data'!N4158,'8760 Data'!O4158,'8760 Data'!P4158,'8760 Data'!Q4158,'8760 Data'!R4158,'8760 Data'!S4158,'8760 Data'!T4158,'8760 Data'!U4158)</f>
        <v>0</v>
      </c>
      <c r="I4158" s="591" t="e">
        <f>H4158/'Output Sheet'!$B$8</f>
        <v>#DIV/0!</v>
      </c>
      <c r="J4158" s="596"/>
      <c r="K4158" s="560"/>
      <c r="L4158" s="560"/>
      <c r="M4158" s="560"/>
      <c r="N4158" s="560"/>
      <c r="O4158" s="560"/>
      <c r="P4158" s="560"/>
      <c r="Q4158" s="560"/>
      <c r="R4158" s="560"/>
      <c r="S4158" s="560"/>
      <c r="T4158" s="560"/>
      <c r="U4158" s="560"/>
    </row>
    <row r="4159" spans="1:21">
      <c r="A4159" s="593">
        <f t="shared" si="384"/>
        <v>41448</v>
      </c>
      <c r="B4159" s="594">
        <v>41448.25024050926</v>
      </c>
      <c r="C4159" s="560">
        <f t="shared" si="385"/>
        <v>2013</v>
      </c>
      <c r="D4159" s="560">
        <f t="shared" si="386"/>
        <v>6</v>
      </c>
      <c r="E4159" s="560">
        <f t="shared" si="387"/>
        <v>23</v>
      </c>
      <c r="F4159" s="560">
        <f t="shared" si="388"/>
        <v>6</v>
      </c>
      <c r="G4159" s="595">
        <f t="shared" si="389"/>
        <v>1</v>
      </c>
      <c r="H4159" s="590">
        <f>CHOOSE('Output Sheet'!$B$4,'8760 Data'!J4159,'8760 Data'!K4159,'8760 Data'!L4159,'8760 Data'!M4159,'8760 Data'!N4159,'8760 Data'!O4159,'8760 Data'!P4159,'8760 Data'!Q4159,'8760 Data'!R4159,'8760 Data'!S4159,'8760 Data'!T4159,'8760 Data'!U4159)</f>
        <v>0</v>
      </c>
      <c r="I4159" s="591" t="e">
        <f>H4159/'Output Sheet'!$B$8</f>
        <v>#DIV/0!</v>
      </c>
      <c r="J4159" s="596"/>
      <c r="K4159" s="560"/>
      <c r="L4159" s="560"/>
      <c r="M4159" s="560"/>
      <c r="N4159" s="560"/>
      <c r="O4159" s="560"/>
      <c r="P4159" s="560"/>
      <c r="Q4159" s="560"/>
      <c r="R4159" s="560"/>
      <c r="S4159" s="560"/>
      <c r="T4159" s="560"/>
      <c r="U4159" s="560"/>
    </row>
    <row r="4160" spans="1:21">
      <c r="A4160" s="593">
        <f t="shared" si="384"/>
        <v>41448</v>
      </c>
      <c r="B4160" s="594">
        <v>41448.291907233797</v>
      </c>
      <c r="C4160" s="560">
        <f t="shared" si="385"/>
        <v>2013</v>
      </c>
      <c r="D4160" s="560">
        <f t="shared" si="386"/>
        <v>6</v>
      </c>
      <c r="E4160" s="560">
        <f t="shared" si="387"/>
        <v>23</v>
      </c>
      <c r="F4160" s="560">
        <f t="shared" si="388"/>
        <v>7</v>
      </c>
      <c r="G4160" s="595">
        <f t="shared" si="389"/>
        <v>1</v>
      </c>
      <c r="H4160" s="590">
        <f>CHOOSE('Output Sheet'!$B$4,'8760 Data'!J4160,'8760 Data'!K4160,'8760 Data'!L4160,'8760 Data'!M4160,'8760 Data'!N4160,'8760 Data'!O4160,'8760 Data'!P4160,'8760 Data'!Q4160,'8760 Data'!R4160,'8760 Data'!S4160,'8760 Data'!T4160,'8760 Data'!U4160)</f>
        <v>0</v>
      </c>
      <c r="I4160" s="591" t="e">
        <f>H4160/'Output Sheet'!$B$8</f>
        <v>#DIV/0!</v>
      </c>
      <c r="J4160" s="596"/>
      <c r="K4160" s="560"/>
      <c r="L4160" s="560"/>
      <c r="M4160" s="560"/>
      <c r="N4160" s="560"/>
      <c r="O4160" s="560"/>
      <c r="P4160" s="560"/>
      <c r="Q4160" s="560"/>
      <c r="R4160" s="560"/>
      <c r="S4160" s="560"/>
      <c r="T4160" s="560"/>
      <c r="U4160" s="560"/>
    </row>
    <row r="4161" spans="1:21">
      <c r="A4161" s="593">
        <f t="shared" si="384"/>
        <v>41448</v>
      </c>
      <c r="B4161" s="594">
        <v>41448.333573958334</v>
      </c>
      <c r="C4161" s="560">
        <f t="shared" si="385"/>
        <v>2013</v>
      </c>
      <c r="D4161" s="560">
        <f t="shared" si="386"/>
        <v>6</v>
      </c>
      <c r="E4161" s="560">
        <f t="shared" si="387"/>
        <v>23</v>
      </c>
      <c r="F4161" s="560">
        <f t="shared" si="388"/>
        <v>8</v>
      </c>
      <c r="G4161" s="595">
        <f t="shared" si="389"/>
        <v>1</v>
      </c>
      <c r="H4161" s="590">
        <f>CHOOSE('Output Sheet'!$B$4,'8760 Data'!J4161,'8760 Data'!K4161,'8760 Data'!L4161,'8760 Data'!M4161,'8760 Data'!N4161,'8760 Data'!O4161,'8760 Data'!P4161,'8760 Data'!Q4161,'8760 Data'!R4161,'8760 Data'!S4161,'8760 Data'!T4161,'8760 Data'!U4161)</f>
        <v>0</v>
      </c>
      <c r="I4161" s="591" t="e">
        <f>H4161/'Output Sheet'!$B$8</f>
        <v>#DIV/0!</v>
      </c>
      <c r="J4161" s="596"/>
      <c r="K4161" s="560"/>
      <c r="L4161" s="560"/>
      <c r="M4161" s="560"/>
      <c r="N4161" s="560"/>
      <c r="O4161" s="560"/>
      <c r="P4161" s="560"/>
      <c r="Q4161" s="560"/>
      <c r="R4161" s="560"/>
      <c r="S4161" s="560"/>
      <c r="T4161" s="560"/>
      <c r="U4161" s="560"/>
    </row>
    <row r="4162" spans="1:21">
      <c r="A4162" s="593">
        <f t="shared" si="384"/>
        <v>41448</v>
      </c>
      <c r="B4162" s="594">
        <v>41448.375240682872</v>
      </c>
      <c r="C4162" s="560">
        <f t="shared" si="385"/>
        <v>2013</v>
      </c>
      <c r="D4162" s="560">
        <f t="shared" si="386"/>
        <v>6</v>
      </c>
      <c r="E4162" s="560">
        <f t="shared" si="387"/>
        <v>23</v>
      </c>
      <c r="F4162" s="560">
        <f t="shared" si="388"/>
        <v>9</v>
      </c>
      <c r="G4162" s="595">
        <f t="shared" si="389"/>
        <v>1</v>
      </c>
      <c r="H4162" s="590">
        <f>CHOOSE('Output Sheet'!$B$4,'8760 Data'!J4162,'8760 Data'!K4162,'8760 Data'!L4162,'8760 Data'!M4162,'8760 Data'!N4162,'8760 Data'!O4162,'8760 Data'!P4162,'8760 Data'!Q4162,'8760 Data'!R4162,'8760 Data'!S4162,'8760 Data'!T4162,'8760 Data'!U4162)</f>
        <v>0</v>
      </c>
      <c r="I4162" s="591" t="e">
        <f>H4162/'Output Sheet'!$B$8</f>
        <v>#DIV/0!</v>
      </c>
      <c r="J4162" s="596"/>
      <c r="K4162" s="560"/>
      <c r="L4162" s="560"/>
      <c r="M4162" s="560"/>
      <c r="N4162" s="560"/>
      <c r="O4162" s="560"/>
      <c r="P4162" s="560"/>
      <c r="Q4162" s="560"/>
      <c r="R4162" s="560"/>
      <c r="S4162" s="560"/>
      <c r="T4162" s="560"/>
      <c r="U4162" s="560"/>
    </row>
    <row r="4163" spans="1:21">
      <c r="A4163" s="593">
        <f t="shared" ref="A4163:A4226" si="390">DATE(C4163,D4163,E4163)</f>
        <v>41448</v>
      </c>
      <c r="B4163" s="594">
        <v>41448.416907407409</v>
      </c>
      <c r="C4163" s="560">
        <f t="shared" ref="C4163:C4226" si="391">YEAR(B4163)</f>
        <v>2013</v>
      </c>
      <c r="D4163" s="560">
        <f t="shared" ref="D4163:D4226" si="392">MONTH(B4163)</f>
        <v>6</v>
      </c>
      <c r="E4163" s="560">
        <f t="shared" ref="E4163:E4226" si="393">DAY(B4163)</f>
        <v>23</v>
      </c>
      <c r="F4163" s="560">
        <f t="shared" ref="F4163:F4226" si="394">IF(HOUR(B4163)&lt;&gt;0,HOUR(B4163),24)</f>
        <v>10</v>
      </c>
      <c r="G4163" s="595">
        <f t="shared" ref="G4163:G4226" si="395">WEEKDAY(B4163,1)</f>
        <v>1</v>
      </c>
      <c r="H4163" s="590">
        <f>CHOOSE('Output Sheet'!$B$4,'8760 Data'!J4163,'8760 Data'!K4163,'8760 Data'!L4163,'8760 Data'!M4163,'8760 Data'!N4163,'8760 Data'!O4163,'8760 Data'!P4163,'8760 Data'!Q4163,'8760 Data'!R4163,'8760 Data'!S4163,'8760 Data'!T4163,'8760 Data'!U4163)</f>
        <v>0</v>
      </c>
      <c r="I4163" s="591" t="e">
        <f>H4163/'Output Sheet'!$B$8</f>
        <v>#DIV/0!</v>
      </c>
      <c r="J4163" s="596"/>
      <c r="K4163" s="560"/>
      <c r="L4163" s="560"/>
      <c r="M4163" s="560"/>
      <c r="N4163" s="560"/>
      <c r="O4163" s="560"/>
      <c r="P4163" s="560"/>
      <c r="Q4163" s="560"/>
      <c r="R4163" s="560"/>
      <c r="S4163" s="560"/>
      <c r="T4163" s="560"/>
      <c r="U4163" s="560"/>
    </row>
    <row r="4164" spans="1:21">
      <c r="A4164" s="593">
        <f t="shared" si="390"/>
        <v>41448</v>
      </c>
      <c r="B4164" s="594">
        <v>41448.458574131946</v>
      </c>
      <c r="C4164" s="560">
        <f t="shared" si="391"/>
        <v>2013</v>
      </c>
      <c r="D4164" s="560">
        <f t="shared" si="392"/>
        <v>6</v>
      </c>
      <c r="E4164" s="560">
        <f t="shared" si="393"/>
        <v>23</v>
      </c>
      <c r="F4164" s="560">
        <f t="shared" si="394"/>
        <v>11</v>
      </c>
      <c r="G4164" s="595">
        <f t="shared" si="395"/>
        <v>1</v>
      </c>
      <c r="H4164" s="590">
        <f>CHOOSE('Output Sheet'!$B$4,'8760 Data'!J4164,'8760 Data'!K4164,'8760 Data'!L4164,'8760 Data'!M4164,'8760 Data'!N4164,'8760 Data'!O4164,'8760 Data'!P4164,'8760 Data'!Q4164,'8760 Data'!R4164,'8760 Data'!S4164,'8760 Data'!T4164,'8760 Data'!U4164)</f>
        <v>0</v>
      </c>
      <c r="I4164" s="591" t="e">
        <f>H4164/'Output Sheet'!$B$8</f>
        <v>#DIV/0!</v>
      </c>
      <c r="J4164" s="596"/>
      <c r="K4164" s="560"/>
      <c r="L4164" s="560"/>
      <c r="M4164" s="560"/>
      <c r="N4164" s="560"/>
      <c r="O4164" s="560"/>
      <c r="P4164" s="560"/>
      <c r="Q4164" s="560"/>
      <c r="R4164" s="560"/>
      <c r="S4164" s="560"/>
      <c r="T4164" s="560"/>
      <c r="U4164" s="560"/>
    </row>
    <row r="4165" spans="1:21">
      <c r="A4165" s="593">
        <f t="shared" si="390"/>
        <v>41448</v>
      </c>
      <c r="B4165" s="594">
        <v>41448.500240856483</v>
      </c>
      <c r="C4165" s="560">
        <f t="shared" si="391"/>
        <v>2013</v>
      </c>
      <c r="D4165" s="560">
        <f t="shared" si="392"/>
        <v>6</v>
      </c>
      <c r="E4165" s="560">
        <f t="shared" si="393"/>
        <v>23</v>
      </c>
      <c r="F4165" s="560">
        <f t="shared" si="394"/>
        <v>12</v>
      </c>
      <c r="G4165" s="595">
        <f t="shared" si="395"/>
        <v>1</v>
      </c>
      <c r="H4165" s="590">
        <f>CHOOSE('Output Sheet'!$B$4,'8760 Data'!J4165,'8760 Data'!K4165,'8760 Data'!L4165,'8760 Data'!M4165,'8760 Data'!N4165,'8760 Data'!O4165,'8760 Data'!P4165,'8760 Data'!Q4165,'8760 Data'!R4165,'8760 Data'!S4165,'8760 Data'!T4165,'8760 Data'!U4165)</f>
        <v>0</v>
      </c>
      <c r="I4165" s="591" t="e">
        <f>H4165/'Output Sheet'!$B$8</f>
        <v>#DIV/0!</v>
      </c>
      <c r="J4165" s="596"/>
      <c r="K4165" s="560"/>
      <c r="L4165" s="560"/>
      <c r="M4165" s="560"/>
      <c r="N4165" s="560"/>
      <c r="O4165" s="560"/>
      <c r="P4165" s="560"/>
      <c r="Q4165" s="560"/>
      <c r="R4165" s="560"/>
      <c r="S4165" s="560"/>
      <c r="T4165" s="560"/>
      <c r="U4165" s="560"/>
    </row>
    <row r="4166" spans="1:21">
      <c r="A4166" s="593">
        <f t="shared" si="390"/>
        <v>41448</v>
      </c>
      <c r="B4166" s="594">
        <v>41448.54190758102</v>
      </c>
      <c r="C4166" s="560">
        <f t="shared" si="391"/>
        <v>2013</v>
      </c>
      <c r="D4166" s="560">
        <f t="shared" si="392"/>
        <v>6</v>
      </c>
      <c r="E4166" s="560">
        <f t="shared" si="393"/>
        <v>23</v>
      </c>
      <c r="F4166" s="560">
        <f t="shared" si="394"/>
        <v>13</v>
      </c>
      <c r="G4166" s="595">
        <f t="shared" si="395"/>
        <v>1</v>
      </c>
      <c r="H4166" s="590">
        <f>CHOOSE('Output Sheet'!$B$4,'8760 Data'!J4166,'8760 Data'!K4166,'8760 Data'!L4166,'8760 Data'!M4166,'8760 Data'!N4166,'8760 Data'!O4166,'8760 Data'!P4166,'8760 Data'!Q4166,'8760 Data'!R4166,'8760 Data'!S4166,'8760 Data'!T4166,'8760 Data'!U4166)</f>
        <v>0</v>
      </c>
      <c r="I4166" s="591" t="e">
        <f>H4166/'Output Sheet'!$B$8</f>
        <v>#DIV/0!</v>
      </c>
      <c r="J4166" s="596"/>
      <c r="K4166" s="560"/>
      <c r="L4166" s="560"/>
      <c r="M4166" s="560"/>
      <c r="N4166" s="560"/>
      <c r="O4166" s="560"/>
      <c r="P4166" s="560"/>
      <c r="Q4166" s="560"/>
      <c r="R4166" s="560"/>
      <c r="S4166" s="560"/>
      <c r="T4166" s="560"/>
      <c r="U4166" s="560"/>
    </row>
    <row r="4167" spans="1:21">
      <c r="A4167" s="593">
        <f t="shared" si="390"/>
        <v>41448</v>
      </c>
      <c r="B4167" s="594">
        <v>41448.583574305558</v>
      </c>
      <c r="C4167" s="560">
        <f t="shared" si="391"/>
        <v>2013</v>
      </c>
      <c r="D4167" s="560">
        <f t="shared" si="392"/>
        <v>6</v>
      </c>
      <c r="E4167" s="560">
        <f t="shared" si="393"/>
        <v>23</v>
      </c>
      <c r="F4167" s="560">
        <f t="shared" si="394"/>
        <v>14</v>
      </c>
      <c r="G4167" s="595">
        <f t="shared" si="395"/>
        <v>1</v>
      </c>
      <c r="H4167" s="590">
        <f>CHOOSE('Output Sheet'!$B$4,'8760 Data'!J4167,'8760 Data'!K4167,'8760 Data'!L4167,'8760 Data'!M4167,'8760 Data'!N4167,'8760 Data'!O4167,'8760 Data'!P4167,'8760 Data'!Q4167,'8760 Data'!R4167,'8760 Data'!S4167,'8760 Data'!T4167,'8760 Data'!U4167)</f>
        <v>0</v>
      </c>
      <c r="I4167" s="591" t="e">
        <f>H4167/'Output Sheet'!$B$8</f>
        <v>#DIV/0!</v>
      </c>
      <c r="J4167" s="596"/>
      <c r="K4167" s="560"/>
      <c r="L4167" s="560"/>
      <c r="M4167" s="560"/>
      <c r="N4167" s="560"/>
      <c r="O4167" s="560"/>
      <c r="P4167" s="560"/>
      <c r="Q4167" s="560"/>
      <c r="R4167" s="560"/>
      <c r="S4167" s="560"/>
      <c r="T4167" s="560"/>
      <c r="U4167" s="560"/>
    </row>
    <row r="4168" spans="1:21">
      <c r="A4168" s="593">
        <f t="shared" si="390"/>
        <v>41448</v>
      </c>
      <c r="B4168" s="594">
        <v>41448.625241030095</v>
      </c>
      <c r="C4168" s="560">
        <f t="shared" si="391"/>
        <v>2013</v>
      </c>
      <c r="D4168" s="560">
        <f t="shared" si="392"/>
        <v>6</v>
      </c>
      <c r="E4168" s="560">
        <f t="shared" si="393"/>
        <v>23</v>
      </c>
      <c r="F4168" s="560">
        <f t="shared" si="394"/>
        <v>15</v>
      </c>
      <c r="G4168" s="595">
        <f t="shared" si="395"/>
        <v>1</v>
      </c>
      <c r="H4168" s="590">
        <f>CHOOSE('Output Sheet'!$B$4,'8760 Data'!J4168,'8760 Data'!K4168,'8760 Data'!L4168,'8760 Data'!M4168,'8760 Data'!N4168,'8760 Data'!O4168,'8760 Data'!P4168,'8760 Data'!Q4168,'8760 Data'!R4168,'8760 Data'!S4168,'8760 Data'!T4168,'8760 Data'!U4168)</f>
        <v>0</v>
      </c>
      <c r="I4168" s="591" t="e">
        <f>H4168/'Output Sheet'!$B$8</f>
        <v>#DIV/0!</v>
      </c>
      <c r="J4168" s="596"/>
      <c r="K4168" s="560"/>
      <c r="L4168" s="560"/>
      <c r="M4168" s="560"/>
      <c r="N4168" s="560"/>
      <c r="O4168" s="560"/>
      <c r="P4168" s="560"/>
      <c r="Q4168" s="560"/>
      <c r="R4168" s="560"/>
      <c r="S4168" s="560"/>
      <c r="T4168" s="560"/>
      <c r="U4168" s="560"/>
    </row>
    <row r="4169" spans="1:21">
      <c r="A4169" s="593">
        <f t="shared" si="390"/>
        <v>41448</v>
      </c>
      <c r="B4169" s="594">
        <v>41448.666907754632</v>
      </c>
      <c r="C4169" s="560">
        <f t="shared" si="391"/>
        <v>2013</v>
      </c>
      <c r="D4169" s="560">
        <f t="shared" si="392"/>
        <v>6</v>
      </c>
      <c r="E4169" s="560">
        <f t="shared" si="393"/>
        <v>23</v>
      </c>
      <c r="F4169" s="560">
        <f t="shared" si="394"/>
        <v>16</v>
      </c>
      <c r="G4169" s="595">
        <f t="shared" si="395"/>
        <v>1</v>
      </c>
      <c r="H4169" s="590">
        <f>CHOOSE('Output Sheet'!$B$4,'8760 Data'!J4169,'8760 Data'!K4169,'8760 Data'!L4169,'8760 Data'!M4169,'8760 Data'!N4169,'8760 Data'!O4169,'8760 Data'!P4169,'8760 Data'!Q4169,'8760 Data'!R4169,'8760 Data'!S4169,'8760 Data'!T4169,'8760 Data'!U4169)</f>
        <v>0</v>
      </c>
      <c r="I4169" s="591" t="e">
        <f>H4169/'Output Sheet'!$B$8</f>
        <v>#DIV/0!</v>
      </c>
      <c r="J4169" s="596"/>
      <c r="K4169" s="560"/>
      <c r="L4169" s="560"/>
      <c r="M4169" s="560"/>
      <c r="N4169" s="560"/>
      <c r="O4169" s="560"/>
      <c r="P4169" s="560"/>
      <c r="Q4169" s="560"/>
      <c r="R4169" s="560"/>
      <c r="S4169" s="560"/>
      <c r="T4169" s="560"/>
      <c r="U4169" s="560"/>
    </row>
    <row r="4170" spans="1:21">
      <c r="A4170" s="593">
        <f t="shared" si="390"/>
        <v>41448</v>
      </c>
      <c r="B4170" s="594">
        <v>41448.708574479169</v>
      </c>
      <c r="C4170" s="560">
        <f t="shared" si="391"/>
        <v>2013</v>
      </c>
      <c r="D4170" s="560">
        <f t="shared" si="392"/>
        <v>6</v>
      </c>
      <c r="E4170" s="560">
        <f t="shared" si="393"/>
        <v>23</v>
      </c>
      <c r="F4170" s="560">
        <f t="shared" si="394"/>
        <v>17</v>
      </c>
      <c r="G4170" s="595">
        <f t="shared" si="395"/>
        <v>1</v>
      </c>
      <c r="H4170" s="590">
        <f>CHOOSE('Output Sheet'!$B$4,'8760 Data'!J4170,'8760 Data'!K4170,'8760 Data'!L4170,'8760 Data'!M4170,'8760 Data'!N4170,'8760 Data'!O4170,'8760 Data'!P4170,'8760 Data'!Q4170,'8760 Data'!R4170,'8760 Data'!S4170,'8760 Data'!T4170,'8760 Data'!U4170)</f>
        <v>0</v>
      </c>
      <c r="I4170" s="591" t="e">
        <f>H4170/'Output Sheet'!$B$8</f>
        <v>#DIV/0!</v>
      </c>
      <c r="J4170" s="596"/>
      <c r="K4170" s="560"/>
      <c r="L4170" s="560"/>
      <c r="M4170" s="560"/>
      <c r="N4170" s="560"/>
      <c r="O4170" s="560"/>
      <c r="P4170" s="560"/>
      <c r="Q4170" s="560"/>
      <c r="R4170" s="560"/>
      <c r="S4170" s="560"/>
      <c r="T4170" s="560"/>
      <c r="U4170" s="560"/>
    </row>
    <row r="4171" spans="1:21">
      <c r="A4171" s="593">
        <f t="shared" si="390"/>
        <v>41448</v>
      </c>
      <c r="B4171" s="594">
        <v>41448.750241203707</v>
      </c>
      <c r="C4171" s="560">
        <f t="shared" si="391"/>
        <v>2013</v>
      </c>
      <c r="D4171" s="560">
        <f t="shared" si="392"/>
        <v>6</v>
      </c>
      <c r="E4171" s="560">
        <f t="shared" si="393"/>
        <v>23</v>
      </c>
      <c r="F4171" s="560">
        <f t="shared" si="394"/>
        <v>18</v>
      </c>
      <c r="G4171" s="595">
        <f t="shared" si="395"/>
        <v>1</v>
      </c>
      <c r="H4171" s="590">
        <f>CHOOSE('Output Sheet'!$B$4,'8760 Data'!J4171,'8760 Data'!K4171,'8760 Data'!L4171,'8760 Data'!M4171,'8760 Data'!N4171,'8760 Data'!O4171,'8760 Data'!P4171,'8760 Data'!Q4171,'8760 Data'!R4171,'8760 Data'!S4171,'8760 Data'!T4171,'8760 Data'!U4171)</f>
        <v>0</v>
      </c>
      <c r="I4171" s="591" t="e">
        <f>H4171/'Output Sheet'!$B$8</f>
        <v>#DIV/0!</v>
      </c>
      <c r="J4171" s="596"/>
      <c r="K4171" s="560"/>
      <c r="L4171" s="560"/>
      <c r="M4171" s="560"/>
      <c r="N4171" s="560"/>
      <c r="O4171" s="560"/>
      <c r="P4171" s="560"/>
      <c r="Q4171" s="560"/>
      <c r="R4171" s="560"/>
      <c r="S4171" s="560"/>
      <c r="T4171" s="560"/>
      <c r="U4171" s="560"/>
    </row>
    <row r="4172" spans="1:21">
      <c r="A4172" s="593">
        <f t="shared" si="390"/>
        <v>41448</v>
      </c>
      <c r="B4172" s="594">
        <v>41448.791907928244</v>
      </c>
      <c r="C4172" s="560">
        <f t="shared" si="391"/>
        <v>2013</v>
      </c>
      <c r="D4172" s="560">
        <f t="shared" si="392"/>
        <v>6</v>
      </c>
      <c r="E4172" s="560">
        <f t="shared" si="393"/>
        <v>23</v>
      </c>
      <c r="F4172" s="560">
        <f t="shared" si="394"/>
        <v>19</v>
      </c>
      <c r="G4172" s="595">
        <f t="shared" si="395"/>
        <v>1</v>
      </c>
      <c r="H4172" s="590">
        <f>CHOOSE('Output Sheet'!$B$4,'8760 Data'!J4172,'8760 Data'!K4172,'8760 Data'!L4172,'8760 Data'!M4172,'8760 Data'!N4172,'8760 Data'!O4172,'8760 Data'!P4172,'8760 Data'!Q4172,'8760 Data'!R4172,'8760 Data'!S4172,'8760 Data'!T4172,'8760 Data'!U4172)</f>
        <v>0</v>
      </c>
      <c r="I4172" s="591" t="e">
        <f>H4172/'Output Sheet'!$B$8</f>
        <v>#DIV/0!</v>
      </c>
      <c r="J4172" s="596"/>
      <c r="K4172" s="560"/>
      <c r="L4172" s="560"/>
      <c r="M4172" s="560"/>
      <c r="N4172" s="560"/>
      <c r="O4172" s="560"/>
      <c r="P4172" s="560"/>
      <c r="Q4172" s="560"/>
      <c r="R4172" s="560"/>
      <c r="S4172" s="560"/>
      <c r="T4172" s="560"/>
      <c r="U4172" s="560"/>
    </row>
    <row r="4173" spans="1:21">
      <c r="A4173" s="593">
        <f t="shared" si="390"/>
        <v>41448</v>
      </c>
      <c r="B4173" s="594">
        <v>41448.833574652781</v>
      </c>
      <c r="C4173" s="560">
        <f t="shared" si="391"/>
        <v>2013</v>
      </c>
      <c r="D4173" s="560">
        <f t="shared" si="392"/>
        <v>6</v>
      </c>
      <c r="E4173" s="560">
        <f t="shared" si="393"/>
        <v>23</v>
      </c>
      <c r="F4173" s="560">
        <f t="shared" si="394"/>
        <v>20</v>
      </c>
      <c r="G4173" s="595">
        <f t="shared" si="395"/>
        <v>1</v>
      </c>
      <c r="H4173" s="590">
        <f>CHOOSE('Output Sheet'!$B$4,'8760 Data'!J4173,'8760 Data'!K4173,'8760 Data'!L4173,'8760 Data'!M4173,'8760 Data'!N4173,'8760 Data'!O4173,'8760 Data'!P4173,'8760 Data'!Q4173,'8760 Data'!R4173,'8760 Data'!S4173,'8760 Data'!T4173,'8760 Data'!U4173)</f>
        <v>0</v>
      </c>
      <c r="I4173" s="591" t="e">
        <f>H4173/'Output Sheet'!$B$8</f>
        <v>#DIV/0!</v>
      </c>
      <c r="J4173" s="596"/>
      <c r="K4173" s="560"/>
      <c r="L4173" s="560"/>
      <c r="M4173" s="560"/>
      <c r="N4173" s="560"/>
      <c r="O4173" s="560"/>
      <c r="P4173" s="560"/>
      <c r="Q4173" s="560"/>
      <c r="R4173" s="560"/>
      <c r="S4173" s="560"/>
      <c r="T4173" s="560"/>
      <c r="U4173" s="560"/>
    </row>
    <row r="4174" spans="1:21">
      <c r="A4174" s="593">
        <f t="shared" si="390"/>
        <v>41448</v>
      </c>
      <c r="B4174" s="594">
        <v>41448.875241377318</v>
      </c>
      <c r="C4174" s="560">
        <f t="shared" si="391"/>
        <v>2013</v>
      </c>
      <c r="D4174" s="560">
        <f t="shared" si="392"/>
        <v>6</v>
      </c>
      <c r="E4174" s="560">
        <f t="shared" si="393"/>
        <v>23</v>
      </c>
      <c r="F4174" s="560">
        <f t="shared" si="394"/>
        <v>21</v>
      </c>
      <c r="G4174" s="595">
        <f t="shared" si="395"/>
        <v>1</v>
      </c>
      <c r="H4174" s="590">
        <f>CHOOSE('Output Sheet'!$B$4,'8760 Data'!J4174,'8760 Data'!K4174,'8760 Data'!L4174,'8760 Data'!M4174,'8760 Data'!N4174,'8760 Data'!O4174,'8760 Data'!P4174,'8760 Data'!Q4174,'8760 Data'!R4174,'8760 Data'!S4174,'8760 Data'!T4174,'8760 Data'!U4174)</f>
        <v>0</v>
      </c>
      <c r="I4174" s="591" t="e">
        <f>H4174/'Output Sheet'!$B$8</f>
        <v>#DIV/0!</v>
      </c>
      <c r="J4174" s="596"/>
      <c r="K4174" s="560"/>
      <c r="L4174" s="560"/>
      <c r="M4174" s="560"/>
      <c r="N4174" s="560"/>
      <c r="O4174" s="560"/>
      <c r="P4174" s="560"/>
      <c r="Q4174" s="560"/>
      <c r="R4174" s="560"/>
      <c r="S4174" s="560"/>
      <c r="T4174" s="560"/>
      <c r="U4174" s="560"/>
    </row>
    <row r="4175" spans="1:21">
      <c r="A4175" s="593">
        <f t="shared" si="390"/>
        <v>41448</v>
      </c>
      <c r="B4175" s="594">
        <v>41448.916908101855</v>
      </c>
      <c r="C4175" s="560">
        <f t="shared" si="391"/>
        <v>2013</v>
      </c>
      <c r="D4175" s="560">
        <f t="shared" si="392"/>
        <v>6</v>
      </c>
      <c r="E4175" s="560">
        <f t="shared" si="393"/>
        <v>23</v>
      </c>
      <c r="F4175" s="560">
        <f t="shared" si="394"/>
        <v>22</v>
      </c>
      <c r="G4175" s="595">
        <f t="shared" si="395"/>
        <v>1</v>
      </c>
      <c r="H4175" s="590">
        <f>CHOOSE('Output Sheet'!$B$4,'8760 Data'!J4175,'8760 Data'!K4175,'8760 Data'!L4175,'8760 Data'!M4175,'8760 Data'!N4175,'8760 Data'!O4175,'8760 Data'!P4175,'8760 Data'!Q4175,'8760 Data'!R4175,'8760 Data'!S4175,'8760 Data'!T4175,'8760 Data'!U4175)</f>
        <v>0</v>
      </c>
      <c r="I4175" s="591" t="e">
        <f>H4175/'Output Sheet'!$B$8</f>
        <v>#DIV/0!</v>
      </c>
      <c r="J4175" s="596"/>
      <c r="K4175" s="560"/>
      <c r="L4175" s="560"/>
      <c r="M4175" s="560"/>
      <c r="N4175" s="560"/>
      <c r="O4175" s="560"/>
      <c r="P4175" s="560"/>
      <c r="Q4175" s="560"/>
      <c r="R4175" s="560"/>
      <c r="S4175" s="560"/>
      <c r="T4175" s="560"/>
      <c r="U4175" s="560"/>
    </row>
    <row r="4176" spans="1:21">
      <c r="A4176" s="593">
        <f t="shared" si="390"/>
        <v>41448</v>
      </c>
      <c r="B4176" s="594">
        <v>41448.958574826385</v>
      </c>
      <c r="C4176" s="560">
        <f t="shared" si="391"/>
        <v>2013</v>
      </c>
      <c r="D4176" s="560">
        <f t="shared" si="392"/>
        <v>6</v>
      </c>
      <c r="E4176" s="560">
        <f t="shared" si="393"/>
        <v>23</v>
      </c>
      <c r="F4176" s="560">
        <f t="shared" si="394"/>
        <v>23</v>
      </c>
      <c r="G4176" s="595">
        <f t="shared" si="395"/>
        <v>1</v>
      </c>
      <c r="H4176" s="590">
        <f>CHOOSE('Output Sheet'!$B$4,'8760 Data'!J4176,'8760 Data'!K4176,'8760 Data'!L4176,'8760 Data'!M4176,'8760 Data'!N4176,'8760 Data'!O4176,'8760 Data'!P4176,'8760 Data'!Q4176,'8760 Data'!R4176,'8760 Data'!S4176,'8760 Data'!T4176,'8760 Data'!U4176)</f>
        <v>0</v>
      </c>
      <c r="I4176" s="591" t="e">
        <f>H4176/'Output Sheet'!$B$8</f>
        <v>#DIV/0!</v>
      </c>
      <c r="J4176" s="596"/>
      <c r="K4176" s="560"/>
      <c r="L4176" s="560"/>
      <c r="M4176" s="560"/>
      <c r="N4176" s="560"/>
      <c r="O4176" s="560"/>
      <c r="P4176" s="560"/>
      <c r="Q4176" s="560"/>
      <c r="R4176" s="560"/>
      <c r="S4176" s="560"/>
      <c r="T4176" s="560"/>
      <c r="U4176" s="560"/>
    </row>
    <row r="4177" spans="1:21">
      <c r="A4177" s="593">
        <f t="shared" si="390"/>
        <v>41449</v>
      </c>
      <c r="B4177" s="594">
        <v>41449.000241550923</v>
      </c>
      <c r="C4177" s="560">
        <f t="shared" si="391"/>
        <v>2013</v>
      </c>
      <c r="D4177" s="560">
        <f t="shared" si="392"/>
        <v>6</v>
      </c>
      <c r="E4177" s="560">
        <f t="shared" si="393"/>
        <v>24</v>
      </c>
      <c r="F4177" s="560">
        <f t="shared" si="394"/>
        <v>24</v>
      </c>
      <c r="G4177" s="595">
        <f t="shared" si="395"/>
        <v>2</v>
      </c>
      <c r="H4177" s="590">
        <f>CHOOSE('Output Sheet'!$B$4,'8760 Data'!J4177,'8760 Data'!K4177,'8760 Data'!L4177,'8760 Data'!M4177,'8760 Data'!N4177,'8760 Data'!O4177,'8760 Data'!P4177,'8760 Data'!Q4177,'8760 Data'!R4177,'8760 Data'!S4177,'8760 Data'!T4177,'8760 Data'!U4177)</f>
        <v>0</v>
      </c>
      <c r="I4177" s="591" t="e">
        <f>H4177/'Output Sheet'!$B$8</f>
        <v>#DIV/0!</v>
      </c>
      <c r="J4177" s="596"/>
      <c r="K4177" s="560"/>
      <c r="L4177" s="560"/>
      <c r="M4177" s="560"/>
      <c r="N4177" s="560"/>
      <c r="O4177" s="560"/>
      <c r="P4177" s="560"/>
      <c r="Q4177" s="560"/>
      <c r="R4177" s="560"/>
      <c r="S4177" s="560"/>
      <c r="T4177" s="560"/>
      <c r="U4177" s="560"/>
    </row>
    <row r="4178" spans="1:21">
      <c r="A4178" s="593">
        <f t="shared" si="390"/>
        <v>41449</v>
      </c>
      <c r="B4178" s="594">
        <v>41449.04190827546</v>
      </c>
      <c r="C4178" s="560">
        <f t="shared" si="391"/>
        <v>2013</v>
      </c>
      <c r="D4178" s="560">
        <f t="shared" si="392"/>
        <v>6</v>
      </c>
      <c r="E4178" s="560">
        <f t="shared" si="393"/>
        <v>24</v>
      </c>
      <c r="F4178" s="560">
        <f t="shared" si="394"/>
        <v>1</v>
      </c>
      <c r="G4178" s="595">
        <f t="shared" si="395"/>
        <v>2</v>
      </c>
      <c r="H4178" s="590">
        <f>CHOOSE('Output Sheet'!$B$4,'8760 Data'!J4178,'8760 Data'!K4178,'8760 Data'!L4178,'8760 Data'!M4178,'8760 Data'!N4178,'8760 Data'!O4178,'8760 Data'!P4178,'8760 Data'!Q4178,'8760 Data'!R4178,'8760 Data'!S4178,'8760 Data'!T4178,'8760 Data'!U4178)</f>
        <v>0</v>
      </c>
      <c r="I4178" s="591" t="e">
        <f>H4178/'Output Sheet'!$B$8</f>
        <v>#DIV/0!</v>
      </c>
      <c r="J4178" s="596"/>
      <c r="K4178" s="560"/>
      <c r="L4178" s="560"/>
      <c r="M4178" s="560"/>
      <c r="N4178" s="560"/>
      <c r="O4178" s="560"/>
      <c r="P4178" s="560"/>
      <c r="Q4178" s="560"/>
      <c r="R4178" s="560"/>
      <c r="S4178" s="560"/>
      <c r="T4178" s="560"/>
      <c r="U4178" s="560"/>
    </row>
    <row r="4179" spans="1:21">
      <c r="A4179" s="593">
        <f t="shared" si="390"/>
        <v>41449</v>
      </c>
      <c r="B4179" s="594">
        <v>41449.083574999997</v>
      </c>
      <c r="C4179" s="560">
        <f t="shared" si="391"/>
        <v>2013</v>
      </c>
      <c r="D4179" s="560">
        <f t="shared" si="392"/>
        <v>6</v>
      </c>
      <c r="E4179" s="560">
        <f t="shared" si="393"/>
        <v>24</v>
      </c>
      <c r="F4179" s="560">
        <f t="shared" si="394"/>
        <v>2</v>
      </c>
      <c r="G4179" s="595">
        <f t="shared" si="395"/>
        <v>2</v>
      </c>
      <c r="H4179" s="590">
        <f>CHOOSE('Output Sheet'!$B$4,'8760 Data'!J4179,'8760 Data'!K4179,'8760 Data'!L4179,'8760 Data'!M4179,'8760 Data'!N4179,'8760 Data'!O4179,'8760 Data'!P4179,'8760 Data'!Q4179,'8760 Data'!R4179,'8760 Data'!S4179,'8760 Data'!T4179,'8760 Data'!U4179)</f>
        <v>0</v>
      </c>
      <c r="I4179" s="591" t="e">
        <f>H4179/'Output Sheet'!$B$8</f>
        <v>#DIV/0!</v>
      </c>
      <c r="J4179" s="596"/>
      <c r="K4179" s="560"/>
      <c r="L4179" s="560"/>
      <c r="M4179" s="560"/>
      <c r="N4179" s="560"/>
      <c r="O4179" s="560"/>
      <c r="P4179" s="560"/>
      <c r="Q4179" s="560"/>
      <c r="R4179" s="560"/>
      <c r="S4179" s="560"/>
      <c r="T4179" s="560"/>
      <c r="U4179" s="560"/>
    </row>
    <row r="4180" spans="1:21">
      <c r="A4180" s="593">
        <f t="shared" si="390"/>
        <v>41449</v>
      </c>
      <c r="B4180" s="594">
        <v>41449.125241724534</v>
      </c>
      <c r="C4180" s="560">
        <f t="shared" si="391"/>
        <v>2013</v>
      </c>
      <c r="D4180" s="560">
        <f t="shared" si="392"/>
        <v>6</v>
      </c>
      <c r="E4180" s="560">
        <f t="shared" si="393"/>
        <v>24</v>
      </c>
      <c r="F4180" s="560">
        <f t="shared" si="394"/>
        <v>3</v>
      </c>
      <c r="G4180" s="595">
        <f t="shared" si="395"/>
        <v>2</v>
      </c>
      <c r="H4180" s="590">
        <f>CHOOSE('Output Sheet'!$B$4,'8760 Data'!J4180,'8760 Data'!K4180,'8760 Data'!L4180,'8760 Data'!M4180,'8760 Data'!N4180,'8760 Data'!O4180,'8760 Data'!P4180,'8760 Data'!Q4180,'8760 Data'!R4180,'8760 Data'!S4180,'8760 Data'!T4180,'8760 Data'!U4180)</f>
        <v>0</v>
      </c>
      <c r="I4180" s="591" t="e">
        <f>H4180/'Output Sheet'!$B$8</f>
        <v>#DIV/0!</v>
      </c>
      <c r="J4180" s="596"/>
      <c r="K4180" s="560"/>
      <c r="L4180" s="560"/>
      <c r="M4180" s="560"/>
      <c r="N4180" s="560"/>
      <c r="O4180" s="560"/>
      <c r="P4180" s="560"/>
      <c r="Q4180" s="560"/>
      <c r="R4180" s="560"/>
      <c r="S4180" s="560"/>
      <c r="T4180" s="560"/>
      <c r="U4180" s="560"/>
    </row>
    <row r="4181" spans="1:21">
      <c r="A4181" s="593">
        <f t="shared" si="390"/>
        <v>41449</v>
      </c>
      <c r="B4181" s="594">
        <v>41449.166908449071</v>
      </c>
      <c r="C4181" s="560">
        <f t="shared" si="391"/>
        <v>2013</v>
      </c>
      <c r="D4181" s="560">
        <f t="shared" si="392"/>
        <v>6</v>
      </c>
      <c r="E4181" s="560">
        <f t="shared" si="393"/>
        <v>24</v>
      </c>
      <c r="F4181" s="560">
        <f t="shared" si="394"/>
        <v>4</v>
      </c>
      <c r="G4181" s="595">
        <f t="shared" si="395"/>
        <v>2</v>
      </c>
      <c r="H4181" s="590">
        <f>CHOOSE('Output Sheet'!$B$4,'8760 Data'!J4181,'8760 Data'!K4181,'8760 Data'!L4181,'8760 Data'!M4181,'8760 Data'!N4181,'8760 Data'!O4181,'8760 Data'!P4181,'8760 Data'!Q4181,'8760 Data'!R4181,'8760 Data'!S4181,'8760 Data'!T4181,'8760 Data'!U4181)</f>
        <v>0</v>
      </c>
      <c r="I4181" s="591" t="e">
        <f>H4181/'Output Sheet'!$B$8</f>
        <v>#DIV/0!</v>
      </c>
      <c r="J4181" s="596"/>
      <c r="K4181" s="560"/>
      <c r="L4181" s="560"/>
      <c r="M4181" s="560"/>
      <c r="N4181" s="560"/>
      <c r="O4181" s="560"/>
      <c r="P4181" s="560"/>
      <c r="Q4181" s="560"/>
      <c r="R4181" s="560"/>
      <c r="S4181" s="560"/>
      <c r="T4181" s="560"/>
      <c r="U4181" s="560"/>
    </row>
    <row r="4182" spans="1:21">
      <c r="A4182" s="593">
        <f t="shared" si="390"/>
        <v>41449</v>
      </c>
      <c r="B4182" s="594">
        <v>41449.208575173609</v>
      </c>
      <c r="C4182" s="560">
        <f t="shared" si="391"/>
        <v>2013</v>
      </c>
      <c r="D4182" s="560">
        <f t="shared" si="392"/>
        <v>6</v>
      </c>
      <c r="E4182" s="560">
        <f t="shared" si="393"/>
        <v>24</v>
      </c>
      <c r="F4182" s="560">
        <f t="shared" si="394"/>
        <v>5</v>
      </c>
      <c r="G4182" s="595">
        <f t="shared" si="395"/>
        <v>2</v>
      </c>
      <c r="H4182" s="590">
        <f>CHOOSE('Output Sheet'!$B$4,'8760 Data'!J4182,'8760 Data'!K4182,'8760 Data'!L4182,'8760 Data'!M4182,'8760 Data'!N4182,'8760 Data'!O4182,'8760 Data'!P4182,'8760 Data'!Q4182,'8760 Data'!R4182,'8760 Data'!S4182,'8760 Data'!T4182,'8760 Data'!U4182)</f>
        <v>0</v>
      </c>
      <c r="I4182" s="591" t="e">
        <f>H4182/'Output Sheet'!$B$8</f>
        <v>#DIV/0!</v>
      </c>
      <c r="J4182" s="596"/>
      <c r="K4182" s="560"/>
      <c r="L4182" s="560"/>
      <c r="M4182" s="560"/>
      <c r="N4182" s="560"/>
      <c r="O4182" s="560"/>
      <c r="P4182" s="560"/>
      <c r="Q4182" s="560"/>
      <c r="R4182" s="560"/>
      <c r="S4182" s="560"/>
      <c r="T4182" s="560"/>
      <c r="U4182" s="560"/>
    </row>
    <row r="4183" spans="1:21">
      <c r="A4183" s="593">
        <f t="shared" si="390"/>
        <v>41449</v>
      </c>
      <c r="B4183" s="594">
        <v>41449.250241898146</v>
      </c>
      <c r="C4183" s="560">
        <f t="shared" si="391"/>
        <v>2013</v>
      </c>
      <c r="D4183" s="560">
        <f t="shared" si="392"/>
        <v>6</v>
      </c>
      <c r="E4183" s="560">
        <f t="shared" si="393"/>
        <v>24</v>
      </c>
      <c r="F4183" s="560">
        <f t="shared" si="394"/>
        <v>6</v>
      </c>
      <c r="G4183" s="595">
        <f t="shared" si="395"/>
        <v>2</v>
      </c>
      <c r="H4183" s="590">
        <f>CHOOSE('Output Sheet'!$B$4,'8760 Data'!J4183,'8760 Data'!K4183,'8760 Data'!L4183,'8760 Data'!M4183,'8760 Data'!N4183,'8760 Data'!O4183,'8760 Data'!P4183,'8760 Data'!Q4183,'8760 Data'!R4183,'8760 Data'!S4183,'8760 Data'!T4183,'8760 Data'!U4183)</f>
        <v>0</v>
      </c>
      <c r="I4183" s="591" t="e">
        <f>H4183/'Output Sheet'!$B$8</f>
        <v>#DIV/0!</v>
      </c>
      <c r="J4183" s="596"/>
      <c r="K4183" s="560"/>
      <c r="L4183" s="560"/>
      <c r="M4183" s="560"/>
      <c r="N4183" s="560"/>
      <c r="O4183" s="560"/>
      <c r="P4183" s="560"/>
      <c r="Q4183" s="560"/>
      <c r="R4183" s="560"/>
      <c r="S4183" s="560"/>
      <c r="T4183" s="560"/>
      <c r="U4183" s="560"/>
    </row>
    <row r="4184" spans="1:21">
      <c r="A4184" s="593">
        <f t="shared" si="390"/>
        <v>41449</v>
      </c>
      <c r="B4184" s="594">
        <v>41449.291908622683</v>
      </c>
      <c r="C4184" s="560">
        <f t="shared" si="391"/>
        <v>2013</v>
      </c>
      <c r="D4184" s="560">
        <f t="shared" si="392"/>
        <v>6</v>
      </c>
      <c r="E4184" s="560">
        <f t="shared" si="393"/>
        <v>24</v>
      </c>
      <c r="F4184" s="560">
        <f t="shared" si="394"/>
        <v>7</v>
      </c>
      <c r="G4184" s="595">
        <f t="shared" si="395"/>
        <v>2</v>
      </c>
      <c r="H4184" s="590">
        <f>CHOOSE('Output Sheet'!$B$4,'8760 Data'!J4184,'8760 Data'!K4184,'8760 Data'!L4184,'8760 Data'!M4184,'8760 Data'!N4184,'8760 Data'!O4184,'8760 Data'!P4184,'8760 Data'!Q4184,'8760 Data'!R4184,'8760 Data'!S4184,'8760 Data'!T4184,'8760 Data'!U4184)</f>
        <v>0</v>
      </c>
      <c r="I4184" s="591" t="e">
        <f>H4184/'Output Sheet'!$B$8</f>
        <v>#DIV/0!</v>
      </c>
      <c r="J4184" s="596"/>
      <c r="K4184" s="560"/>
      <c r="L4184" s="560"/>
      <c r="M4184" s="560"/>
      <c r="N4184" s="560"/>
      <c r="O4184" s="560"/>
      <c r="P4184" s="560"/>
      <c r="Q4184" s="560"/>
      <c r="R4184" s="560"/>
      <c r="S4184" s="560"/>
      <c r="T4184" s="560"/>
      <c r="U4184" s="560"/>
    </row>
    <row r="4185" spans="1:21">
      <c r="A4185" s="593">
        <f t="shared" si="390"/>
        <v>41449</v>
      </c>
      <c r="B4185" s="594">
        <v>41449.33357534722</v>
      </c>
      <c r="C4185" s="560">
        <f t="shared" si="391"/>
        <v>2013</v>
      </c>
      <c r="D4185" s="560">
        <f t="shared" si="392"/>
        <v>6</v>
      </c>
      <c r="E4185" s="560">
        <f t="shared" si="393"/>
        <v>24</v>
      </c>
      <c r="F4185" s="560">
        <f t="shared" si="394"/>
        <v>8</v>
      </c>
      <c r="G4185" s="595">
        <f t="shared" si="395"/>
        <v>2</v>
      </c>
      <c r="H4185" s="590">
        <f>CHOOSE('Output Sheet'!$B$4,'8760 Data'!J4185,'8760 Data'!K4185,'8760 Data'!L4185,'8760 Data'!M4185,'8760 Data'!N4185,'8760 Data'!O4185,'8760 Data'!P4185,'8760 Data'!Q4185,'8760 Data'!R4185,'8760 Data'!S4185,'8760 Data'!T4185,'8760 Data'!U4185)</f>
        <v>0</v>
      </c>
      <c r="I4185" s="591" t="e">
        <f>H4185/'Output Sheet'!$B$8</f>
        <v>#DIV/0!</v>
      </c>
      <c r="J4185" s="596"/>
      <c r="K4185" s="560"/>
      <c r="L4185" s="560"/>
      <c r="M4185" s="560"/>
      <c r="N4185" s="560"/>
      <c r="O4185" s="560"/>
      <c r="P4185" s="560"/>
      <c r="Q4185" s="560"/>
      <c r="R4185" s="560"/>
      <c r="S4185" s="560"/>
      <c r="T4185" s="560"/>
      <c r="U4185" s="560"/>
    </row>
    <row r="4186" spans="1:21">
      <c r="A4186" s="593">
        <f t="shared" si="390"/>
        <v>41449</v>
      </c>
      <c r="B4186" s="594">
        <v>41449.375242071757</v>
      </c>
      <c r="C4186" s="560">
        <f t="shared" si="391"/>
        <v>2013</v>
      </c>
      <c r="D4186" s="560">
        <f t="shared" si="392"/>
        <v>6</v>
      </c>
      <c r="E4186" s="560">
        <f t="shared" si="393"/>
        <v>24</v>
      </c>
      <c r="F4186" s="560">
        <f t="shared" si="394"/>
        <v>9</v>
      </c>
      <c r="G4186" s="595">
        <f t="shared" si="395"/>
        <v>2</v>
      </c>
      <c r="H4186" s="590">
        <f>CHOOSE('Output Sheet'!$B$4,'8760 Data'!J4186,'8760 Data'!K4186,'8760 Data'!L4186,'8760 Data'!M4186,'8760 Data'!N4186,'8760 Data'!O4186,'8760 Data'!P4186,'8760 Data'!Q4186,'8760 Data'!R4186,'8760 Data'!S4186,'8760 Data'!T4186,'8760 Data'!U4186)</f>
        <v>0</v>
      </c>
      <c r="I4186" s="591" t="e">
        <f>H4186/'Output Sheet'!$B$8</f>
        <v>#DIV/0!</v>
      </c>
      <c r="J4186" s="596"/>
      <c r="K4186" s="560"/>
      <c r="L4186" s="560"/>
      <c r="M4186" s="560"/>
      <c r="N4186" s="560"/>
      <c r="O4186" s="560"/>
      <c r="P4186" s="560"/>
      <c r="Q4186" s="560"/>
      <c r="R4186" s="560"/>
      <c r="S4186" s="560"/>
      <c r="T4186" s="560"/>
      <c r="U4186" s="560"/>
    </row>
    <row r="4187" spans="1:21">
      <c r="A4187" s="593">
        <f t="shared" si="390"/>
        <v>41449</v>
      </c>
      <c r="B4187" s="594">
        <v>41449.416908796295</v>
      </c>
      <c r="C4187" s="560">
        <f t="shared" si="391"/>
        <v>2013</v>
      </c>
      <c r="D4187" s="560">
        <f t="shared" si="392"/>
        <v>6</v>
      </c>
      <c r="E4187" s="560">
        <f t="shared" si="393"/>
        <v>24</v>
      </c>
      <c r="F4187" s="560">
        <f t="shared" si="394"/>
        <v>10</v>
      </c>
      <c r="G4187" s="595">
        <f t="shared" si="395"/>
        <v>2</v>
      </c>
      <c r="H4187" s="590">
        <f>CHOOSE('Output Sheet'!$B$4,'8760 Data'!J4187,'8760 Data'!K4187,'8760 Data'!L4187,'8760 Data'!M4187,'8760 Data'!N4187,'8760 Data'!O4187,'8760 Data'!P4187,'8760 Data'!Q4187,'8760 Data'!R4187,'8760 Data'!S4187,'8760 Data'!T4187,'8760 Data'!U4187)</f>
        <v>0</v>
      </c>
      <c r="I4187" s="591" t="e">
        <f>H4187/'Output Sheet'!$B$8</f>
        <v>#DIV/0!</v>
      </c>
      <c r="J4187" s="596"/>
      <c r="K4187" s="560"/>
      <c r="L4187" s="560"/>
      <c r="M4187" s="560"/>
      <c r="N4187" s="560"/>
      <c r="O4187" s="560"/>
      <c r="P4187" s="560"/>
      <c r="Q4187" s="560"/>
      <c r="R4187" s="560"/>
      <c r="S4187" s="560"/>
      <c r="T4187" s="560"/>
      <c r="U4187" s="560"/>
    </row>
    <row r="4188" spans="1:21">
      <c r="A4188" s="593">
        <f t="shared" si="390"/>
        <v>41449</v>
      </c>
      <c r="B4188" s="594">
        <v>41449.458575520832</v>
      </c>
      <c r="C4188" s="560">
        <f t="shared" si="391"/>
        <v>2013</v>
      </c>
      <c r="D4188" s="560">
        <f t="shared" si="392"/>
        <v>6</v>
      </c>
      <c r="E4188" s="560">
        <f t="shared" si="393"/>
        <v>24</v>
      </c>
      <c r="F4188" s="560">
        <f t="shared" si="394"/>
        <v>11</v>
      </c>
      <c r="G4188" s="595">
        <f t="shared" si="395"/>
        <v>2</v>
      </c>
      <c r="H4188" s="590">
        <f>CHOOSE('Output Sheet'!$B$4,'8760 Data'!J4188,'8760 Data'!K4188,'8760 Data'!L4188,'8760 Data'!M4188,'8760 Data'!N4188,'8760 Data'!O4188,'8760 Data'!P4188,'8760 Data'!Q4188,'8760 Data'!R4188,'8760 Data'!S4188,'8760 Data'!T4188,'8760 Data'!U4188)</f>
        <v>0</v>
      </c>
      <c r="I4188" s="591" t="e">
        <f>H4188/'Output Sheet'!$B$8</f>
        <v>#DIV/0!</v>
      </c>
      <c r="J4188" s="596"/>
      <c r="K4188" s="560"/>
      <c r="L4188" s="560"/>
      <c r="M4188" s="560"/>
      <c r="N4188" s="560"/>
      <c r="O4188" s="560"/>
      <c r="P4188" s="560"/>
      <c r="Q4188" s="560"/>
      <c r="R4188" s="560"/>
      <c r="S4188" s="560"/>
      <c r="T4188" s="560"/>
      <c r="U4188" s="560"/>
    </row>
    <row r="4189" spans="1:21">
      <c r="A4189" s="593">
        <f t="shared" si="390"/>
        <v>41449</v>
      </c>
      <c r="B4189" s="594">
        <v>41449.500242245369</v>
      </c>
      <c r="C4189" s="560">
        <f t="shared" si="391"/>
        <v>2013</v>
      </c>
      <c r="D4189" s="560">
        <f t="shared" si="392"/>
        <v>6</v>
      </c>
      <c r="E4189" s="560">
        <f t="shared" si="393"/>
        <v>24</v>
      </c>
      <c r="F4189" s="560">
        <f t="shared" si="394"/>
        <v>12</v>
      </c>
      <c r="G4189" s="595">
        <f t="shared" si="395"/>
        <v>2</v>
      </c>
      <c r="H4189" s="590">
        <f>CHOOSE('Output Sheet'!$B$4,'8760 Data'!J4189,'8760 Data'!K4189,'8760 Data'!L4189,'8760 Data'!M4189,'8760 Data'!N4189,'8760 Data'!O4189,'8760 Data'!P4189,'8760 Data'!Q4189,'8760 Data'!R4189,'8760 Data'!S4189,'8760 Data'!T4189,'8760 Data'!U4189)</f>
        <v>0</v>
      </c>
      <c r="I4189" s="591" t="e">
        <f>H4189/'Output Sheet'!$B$8</f>
        <v>#DIV/0!</v>
      </c>
      <c r="J4189" s="596"/>
      <c r="K4189" s="560"/>
      <c r="L4189" s="560"/>
      <c r="M4189" s="560"/>
      <c r="N4189" s="560"/>
      <c r="O4189" s="560"/>
      <c r="P4189" s="560"/>
      <c r="Q4189" s="560"/>
      <c r="R4189" s="560"/>
      <c r="S4189" s="560"/>
      <c r="T4189" s="560"/>
      <c r="U4189" s="560"/>
    </row>
    <row r="4190" spans="1:21">
      <c r="A4190" s="593">
        <f t="shared" si="390"/>
        <v>41449</v>
      </c>
      <c r="B4190" s="594">
        <v>41449.541908969906</v>
      </c>
      <c r="C4190" s="560">
        <f t="shared" si="391"/>
        <v>2013</v>
      </c>
      <c r="D4190" s="560">
        <f t="shared" si="392"/>
        <v>6</v>
      </c>
      <c r="E4190" s="560">
        <f t="shared" si="393"/>
        <v>24</v>
      </c>
      <c r="F4190" s="560">
        <f t="shared" si="394"/>
        <v>13</v>
      </c>
      <c r="G4190" s="595">
        <f t="shared" si="395"/>
        <v>2</v>
      </c>
      <c r="H4190" s="590">
        <f>CHOOSE('Output Sheet'!$B$4,'8760 Data'!J4190,'8760 Data'!K4190,'8760 Data'!L4190,'8760 Data'!M4190,'8760 Data'!N4190,'8760 Data'!O4190,'8760 Data'!P4190,'8760 Data'!Q4190,'8760 Data'!R4190,'8760 Data'!S4190,'8760 Data'!T4190,'8760 Data'!U4190)</f>
        <v>0</v>
      </c>
      <c r="I4190" s="591" t="e">
        <f>H4190/'Output Sheet'!$B$8</f>
        <v>#DIV/0!</v>
      </c>
      <c r="J4190" s="596"/>
      <c r="K4190" s="560"/>
      <c r="L4190" s="560"/>
      <c r="M4190" s="560"/>
      <c r="N4190" s="560"/>
      <c r="O4190" s="560"/>
      <c r="P4190" s="560"/>
      <c r="Q4190" s="560"/>
      <c r="R4190" s="560"/>
      <c r="S4190" s="560"/>
      <c r="T4190" s="560"/>
      <c r="U4190" s="560"/>
    </row>
    <row r="4191" spans="1:21">
      <c r="A4191" s="593">
        <f t="shared" si="390"/>
        <v>41449</v>
      </c>
      <c r="B4191" s="594">
        <v>41449.583575694443</v>
      </c>
      <c r="C4191" s="560">
        <f t="shared" si="391"/>
        <v>2013</v>
      </c>
      <c r="D4191" s="560">
        <f t="shared" si="392"/>
        <v>6</v>
      </c>
      <c r="E4191" s="560">
        <f t="shared" si="393"/>
        <v>24</v>
      </c>
      <c r="F4191" s="560">
        <f t="shared" si="394"/>
        <v>14</v>
      </c>
      <c r="G4191" s="595">
        <f t="shared" si="395"/>
        <v>2</v>
      </c>
      <c r="H4191" s="590">
        <f>CHOOSE('Output Sheet'!$B$4,'8760 Data'!J4191,'8760 Data'!K4191,'8760 Data'!L4191,'8760 Data'!M4191,'8760 Data'!N4191,'8760 Data'!O4191,'8760 Data'!P4191,'8760 Data'!Q4191,'8760 Data'!R4191,'8760 Data'!S4191,'8760 Data'!T4191,'8760 Data'!U4191)</f>
        <v>0</v>
      </c>
      <c r="I4191" s="591" t="e">
        <f>H4191/'Output Sheet'!$B$8</f>
        <v>#DIV/0!</v>
      </c>
      <c r="J4191" s="596"/>
      <c r="K4191" s="560"/>
      <c r="L4191" s="560"/>
      <c r="M4191" s="560"/>
      <c r="N4191" s="560"/>
      <c r="O4191" s="560"/>
      <c r="P4191" s="560"/>
      <c r="Q4191" s="560"/>
      <c r="R4191" s="560"/>
      <c r="S4191" s="560"/>
      <c r="T4191" s="560"/>
      <c r="U4191" s="560"/>
    </row>
    <row r="4192" spans="1:21">
      <c r="A4192" s="593">
        <f t="shared" si="390"/>
        <v>41449</v>
      </c>
      <c r="B4192" s="594">
        <v>41449.625242418981</v>
      </c>
      <c r="C4192" s="560">
        <f t="shared" si="391"/>
        <v>2013</v>
      </c>
      <c r="D4192" s="560">
        <f t="shared" si="392"/>
        <v>6</v>
      </c>
      <c r="E4192" s="560">
        <f t="shared" si="393"/>
        <v>24</v>
      </c>
      <c r="F4192" s="560">
        <f t="shared" si="394"/>
        <v>15</v>
      </c>
      <c r="G4192" s="595">
        <f t="shared" si="395"/>
        <v>2</v>
      </c>
      <c r="H4192" s="590">
        <f>CHOOSE('Output Sheet'!$B$4,'8760 Data'!J4192,'8760 Data'!K4192,'8760 Data'!L4192,'8760 Data'!M4192,'8760 Data'!N4192,'8760 Data'!O4192,'8760 Data'!P4192,'8760 Data'!Q4192,'8760 Data'!R4192,'8760 Data'!S4192,'8760 Data'!T4192,'8760 Data'!U4192)</f>
        <v>0</v>
      </c>
      <c r="I4192" s="591" t="e">
        <f>H4192/'Output Sheet'!$B$8</f>
        <v>#DIV/0!</v>
      </c>
      <c r="J4192" s="596"/>
      <c r="K4192" s="560"/>
      <c r="L4192" s="560"/>
      <c r="M4192" s="560"/>
      <c r="N4192" s="560"/>
      <c r="O4192" s="560"/>
      <c r="P4192" s="560"/>
      <c r="Q4192" s="560"/>
      <c r="R4192" s="560"/>
      <c r="S4192" s="560"/>
      <c r="T4192" s="560"/>
      <c r="U4192" s="560"/>
    </row>
    <row r="4193" spans="1:21">
      <c r="A4193" s="593">
        <f t="shared" si="390"/>
        <v>41449</v>
      </c>
      <c r="B4193" s="594">
        <v>41449.666909143518</v>
      </c>
      <c r="C4193" s="560">
        <f t="shared" si="391"/>
        <v>2013</v>
      </c>
      <c r="D4193" s="560">
        <f t="shared" si="392"/>
        <v>6</v>
      </c>
      <c r="E4193" s="560">
        <f t="shared" si="393"/>
        <v>24</v>
      </c>
      <c r="F4193" s="560">
        <f t="shared" si="394"/>
        <v>16</v>
      </c>
      <c r="G4193" s="595">
        <f t="shared" si="395"/>
        <v>2</v>
      </c>
      <c r="H4193" s="590">
        <f>CHOOSE('Output Sheet'!$B$4,'8760 Data'!J4193,'8760 Data'!K4193,'8760 Data'!L4193,'8760 Data'!M4193,'8760 Data'!N4193,'8760 Data'!O4193,'8760 Data'!P4193,'8760 Data'!Q4193,'8760 Data'!R4193,'8760 Data'!S4193,'8760 Data'!T4193,'8760 Data'!U4193)</f>
        <v>0</v>
      </c>
      <c r="I4193" s="591" t="e">
        <f>H4193/'Output Sheet'!$B$8</f>
        <v>#DIV/0!</v>
      </c>
      <c r="J4193" s="596"/>
      <c r="K4193" s="560"/>
      <c r="L4193" s="560"/>
      <c r="M4193" s="560"/>
      <c r="N4193" s="560"/>
      <c r="O4193" s="560"/>
      <c r="P4193" s="560"/>
      <c r="Q4193" s="560"/>
      <c r="R4193" s="560"/>
      <c r="S4193" s="560"/>
      <c r="T4193" s="560"/>
      <c r="U4193" s="560"/>
    </row>
    <row r="4194" spans="1:21">
      <c r="A4194" s="593">
        <f t="shared" si="390"/>
        <v>41449</v>
      </c>
      <c r="B4194" s="594">
        <v>41449.708575868055</v>
      </c>
      <c r="C4194" s="560">
        <f t="shared" si="391"/>
        <v>2013</v>
      </c>
      <c r="D4194" s="560">
        <f t="shared" si="392"/>
        <v>6</v>
      </c>
      <c r="E4194" s="560">
        <f t="shared" si="393"/>
        <v>24</v>
      </c>
      <c r="F4194" s="560">
        <f t="shared" si="394"/>
        <v>17</v>
      </c>
      <c r="G4194" s="595">
        <f t="shared" si="395"/>
        <v>2</v>
      </c>
      <c r="H4194" s="590">
        <f>CHOOSE('Output Sheet'!$B$4,'8760 Data'!J4194,'8760 Data'!K4194,'8760 Data'!L4194,'8760 Data'!M4194,'8760 Data'!N4194,'8760 Data'!O4194,'8760 Data'!P4194,'8760 Data'!Q4194,'8760 Data'!R4194,'8760 Data'!S4194,'8760 Data'!T4194,'8760 Data'!U4194)</f>
        <v>0</v>
      </c>
      <c r="I4194" s="591" t="e">
        <f>H4194/'Output Sheet'!$B$8</f>
        <v>#DIV/0!</v>
      </c>
      <c r="J4194" s="596"/>
      <c r="K4194" s="560"/>
      <c r="L4194" s="560"/>
      <c r="M4194" s="560"/>
      <c r="N4194" s="560"/>
      <c r="O4194" s="560"/>
      <c r="P4194" s="560"/>
      <c r="Q4194" s="560"/>
      <c r="R4194" s="560"/>
      <c r="S4194" s="560"/>
      <c r="T4194" s="560"/>
      <c r="U4194" s="560"/>
    </row>
    <row r="4195" spans="1:21">
      <c r="A4195" s="593">
        <f t="shared" si="390"/>
        <v>41449</v>
      </c>
      <c r="B4195" s="594">
        <v>41449.750242592592</v>
      </c>
      <c r="C4195" s="560">
        <f t="shared" si="391"/>
        <v>2013</v>
      </c>
      <c r="D4195" s="560">
        <f t="shared" si="392"/>
        <v>6</v>
      </c>
      <c r="E4195" s="560">
        <f t="shared" si="393"/>
        <v>24</v>
      </c>
      <c r="F4195" s="560">
        <f t="shared" si="394"/>
        <v>18</v>
      </c>
      <c r="G4195" s="595">
        <f t="shared" si="395"/>
        <v>2</v>
      </c>
      <c r="H4195" s="590">
        <f>CHOOSE('Output Sheet'!$B$4,'8760 Data'!J4195,'8760 Data'!K4195,'8760 Data'!L4195,'8760 Data'!M4195,'8760 Data'!N4195,'8760 Data'!O4195,'8760 Data'!P4195,'8760 Data'!Q4195,'8760 Data'!R4195,'8760 Data'!S4195,'8760 Data'!T4195,'8760 Data'!U4195)</f>
        <v>0</v>
      </c>
      <c r="I4195" s="591" t="e">
        <f>H4195/'Output Sheet'!$B$8</f>
        <v>#DIV/0!</v>
      </c>
      <c r="J4195" s="596"/>
      <c r="K4195" s="560"/>
      <c r="L4195" s="560"/>
      <c r="M4195" s="560"/>
      <c r="N4195" s="560"/>
      <c r="O4195" s="560"/>
      <c r="P4195" s="560"/>
      <c r="Q4195" s="560"/>
      <c r="R4195" s="560"/>
      <c r="S4195" s="560"/>
      <c r="T4195" s="560"/>
      <c r="U4195" s="560"/>
    </row>
    <row r="4196" spans="1:21">
      <c r="A4196" s="593">
        <f t="shared" si="390"/>
        <v>41449</v>
      </c>
      <c r="B4196" s="594">
        <v>41449.791909317129</v>
      </c>
      <c r="C4196" s="560">
        <f t="shared" si="391"/>
        <v>2013</v>
      </c>
      <c r="D4196" s="560">
        <f t="shared" si="392"/>
        <v>6</v>
      </c>
      <c r="E4196" s="560">
        <f t="shared" si="393"/>
        <v>24</v>
      </c>
      <c r="F4196" s="560">
        <f t="shared" si="394"/>
        <v>19</v>
      </c>
      <c r="G4196" s="595">
        <f t="shared" si="395"/>
        <v>2</v>
      </c>
      <c r="H4196" s="590">
        <f>CHOOSE('Output Sheet'!$B$4,'8760 Data'!J4196,'8760 Data'!K4196,'8760 Data'!L4196,'8760 Data'!M4196,'8760 Data'!N4196,'8760 Data'!O4196,'8760 Data'!P4196,'8760 Data'!Q4196,'8760 Data'!R4196,'8760 Data'!S4196,'8760 Data'!T4196,'8760 Data'!U4196)</f>
        <v>0</v>
      </c>
      <c r="I4196" s="591" t="e">
        <f>H4196/'Output Sheet'!$B$8</f>
        <v>#DIV/0!</v>
      </c>
      <c r="J4196" s="596"/>
      <c r="K4196" s="560"/>
      <c r="L4196" s="560"/>
      <c r="M4196" s="560"/>
      <c r="N4196" s="560"/>
      <c r="O4196" s="560"/>
      <c r="P4196" s="560"/>
      <c r="Q4196" s="560"/>
      <c r="R4196" s="560"/>
      <c r="S4196" s="560"/>
      <c r="T4196" s="560"/>
      <c r="U4196" s="560"/>
    </row>
    <row r="4197" spans="1:21">
      <c r="A4197" s="593">
        <f t="shared" si="390"/>
        <v>41449</v>
      </c>
      <c r="B4197" s="594">
        <v>41449.833576041667</v>
      </c>
      <c r="C4197" s="560">
        <f t="shared" si="391"/>
        <v>2013</v>
      </c>
      <c r="D4197" s="560">
        <f t="shared" si="392"/>
        <v>6</v>
      </c>
      <c r="E4197" s="560">
        <f t="shared" si="393"/>
        <v>24</v>
      </c>
      <c r="F4197" s="560">
        <f t="shared" si="394"/>
        <v>20</v>
      </c>
      <c r="G4197" s="595">
        <f t="shared" si="395"/>
        <v>2</v>
      </c>
      <c r="H4197" s="590">
        <f>CHOOSE('Output Sheet'!$B$4,'8760 Data'!J4197,'8760 Data'!K4197,'8760 Data'!L4197,'8760 Data'!M4197,'8760 Data'!N4197,'8760 Data'!O4197,'8760 Data'!P4197,'8760 Data'!Q4197,'8760 Data'!R4197,'8760 Data'!S4197,'8760 Data'!T4197,'8760 Data'!U4197)</f>
        <v>0</v>
      </c>
      <c r="I4197" s="591" t="e">
        <f>H4197/'Output Sheet'!$B$8</f>
        <v>#DIV/0!</v>
      </c>
      <c r="J4197" s="596"/>
      <c r="K4197" s="560"/>
      <c r="L4197" s="560"/>
      <c r="M4197" s="560"/>
      <c r="N4197" s="560"/>
      <c r="O4197" s="560"/>
      <c r="P4197" s="560"/>
      <c r="Q4197" s="560"/>
      <c r="R4197" s="560"/>
      <c r="S4197" s="560"/>
      <c r="T4197" s="560"/>
      <c r="U4197" s="560"/>
    </row>
    <row r="4198" spans="1:21">
      <c r="A4198" s="593">
        <f t="shared" si="390"/>
        <v>41449</v>
      </c>
      <c r="B4198" s="594">
        <v>41449.875242766204</v>
      </c>
      <c r="C4198" s="560">
        <f t="shared" si="391"/>
        <v>2013</v>
      </c>
      <c r="D4198" s="560">
        <f t="shared" si="392"/>
        <v>6</v>
      </c>
      <c r="E4198" s="560">
        <f t="shared" si="393"/>
        <v>24</v>
      </c>
      <c r="F4198" s="560">
        <f t="shared" si="394"/>
        <v>21</v>
      </c>
      <c r="G4198" s="595">
        <f t="shared" si="395"/>
        <v>2</v>
      </c>
      <c r="H4198" s="590">
        <f>CHOOSE('Output Sheet'!$B$4,'8760 Data'!J4198,'8760 Data'!K4198,'8760 Data'!L4198,'8760 Data'!M4198,'8760 Data'!N4198,'8760 Data'!O4198,'8760 Data'!P4198,'8760 Data'!Q4198,'8760 Data'!R4198,'8760 Data'!S4198,'8760 Data'!T4198,'8760 Data'!U4198)</f>
        <v>0</v>
      </c>
      <c r="I4198" s="591" t="e">
        <f>H4198/'Output Sheet'!$B$8</f>
        <v>#DIV/0!</v>
      </c>
      <c r="J4198" s="596"/>
      <c r="K4198" s="560"/>
      <c r="L4198" s="560"/>
      <c r="M4198" s="560"/>
      <c r="N4198" s="560"/>
      <c r="O4198" s="560"/>
      <c r="P4198" s="560"/>
      <c r="Q4198" s="560"/>
      <c r="R4198" s="560"/>
      <c r="S4198" s="560"/>
      <c r="T4198" s="560"/>
      <c r="U4198" s="560"/>
    </row>
    <row r="4199" spans="1:21">
      <c r="A4199" s="593">
        <f t="shared" si="390"/>
        <v>41449</v>
      </c>
      <c r="B4199" s="594">
        <v>41449.916909490741</v>
      </c>
      <c r="C4199" s="560">
        <f t="shared" si="391"/>
        <v>2013</v>
      </c>
      <c r="D4199" s="560">
        <f t="shared" si="392"/>
        <v>6</v>
      </c>
      <c r="E4199" s="560">
        <f t="shared" si="393"/>
        <v>24</v>
      </c>
      <c r="F4199" s="560">
        <f t="shared" si="394"/>
        <v>22</v>
      </c>
      <c r="G4199" s="595">
        <f t="shared" si="395"/>
        <v>2</v>
      </c>
      <c r="H4199" s="590">
        <f>CHOOSE('Output Sheet'!$B$4,'8760 Data'!J4199,'8760 Data'!K4199,'8760 Data'!L4199,'8760 Data'!M4199,'8760 Data'!N4199,'8760 Data'!O4199,'8760 Data'!P4199,'8760 Data'!Q4199,'8760 Data'!R4199,'8760 Data'!S4199,'8760 Data'!T4199,'8760 Data'!U4199)</f>
        <v>0</v>
      </c>
      <c r="I4199" s="591" t="e">
        <f>H4199/'Output Sheet'!$B$8</f>
        <v>#DIV/0!</v>
      </c>
      <c r="J4199" s="596"/>
      <c r="K4199" s="560"/>
      <c r="L4199" s="560"/>
      <c r="M4199" s="560"/>
      <c r="N4199" s="560"/>
      <c r="O4199" s="560"/>
      <c r="P4199" s="560"/>
      <c r="Q4199" s="560"/>
      <c r="R4199" s="560"/>
      <c r="S4199" s="560"/>
      <c r="T4199" s="560"/>
      <c r="U4199" s="560"/>
    </row>
    <row r="4200" spans="1:21">
      <c r="A4200" s="593">
        <f t="shared" si="390"/>
        <v>41449</v>
      </c>
      <c r="B4200" s="594">
        <v>41449.958576215278</v>
      </c>
      <c r="C4200" s="560">
        <f t="shared" si="391"/>
        <v>2013</v>
      </c>
      <c r="D4200" s="560">
        <f t="shared" si="392"/>
        <v>6</v>
      </c>
      <c r="E4200" s="560">
        <f t="shared" si="393"/>
        <v>24</v>
      </c>
      <c r="F4200" s="560">
        <f t="shared" si="394"/>
        <v>23</v>
      </c>
      <c r="G4200" s="595">
        <f t="shared" si="395"/>
        <v>2</v>
      </c>
      <c r="H4200" s="590">
        <f>CHOOSE('Output Sheet'!$B$4,'8760 Data'!J4200,'8760 Data'!K4200,'8760 Data'!L4200,'8760 Data'!M4200,'8760 Data'!N4200,'8760 Data'!O4200,'8760 Data'!P4200,'8760 Data'!Q4200,'8760 Data'!R4200,'8760 Data'!S4200,'8760 Data'!T4200,'8760 Data'!U4200)</f>
        <v>0</v>
      </c>
      <c r="I4200" s="591" t="e">
        <f>H4200/'Output Sheet'!$B$8</f>
        <v>#DIV/0!</v>
      </c>
      <c r="J4200" s="596"/>
      <c r="K4200" s="560"/>
      <c r="L4200" s="560"/>
      <c r="M4200" s="560"/>
      <c r="N4200" s="560"/>
      <c r="O4200" s="560"/>
      <c r="P4200" s="560"/>
      <c r="Q4200" s="560"/>
      <c r="R4200" s="560"/>
      <c r="S4200" s="560"/>
      <c r="T4200" s="560"/>
      <c r="U4200" s="560"/>
    </row>
    <row r="4201" spans="1:21">
      <c r="A4201" s="593">
        <f t="shared" si="390"/>
        <v>41450</v>
      </c>
      <c r="B4201" s="594">
        <v>41450.000242939816</v>
      </c>
      <c r="C4201" s="560">
        <f t="shared" si="391"/>
        <v>2013</v>
      </c>
      <c r="D4201" s="560">
        <f t="shared" si="392"/>
        <v>6</v>
      </c>
      <c r="E4201" s="560">
        <f t="shared" si="393"/>
        <v>25</v>
      </c>
      <c r="F4201" s="560">
        <f t="shared" si="394"/>
        <v>24</v>
      </c>
      <c r="G4201" s="595">
        <f t="shared" si="395"/>
        <v>3</v>
      </c>
      <c r="H4201" s="590">
        <f>CHOOSE('Output Sheet'!$B$4,'8760 Data'!J4201,'8760 Data'!K4201,'8760 Data'!L4201,'8760 Data'!M4201,'8760 Data'!N4201,'8760 Data'!O4201,'8760 Data'!P4201,'8760 Data'!Q4201,'8760 Data'!R4201,'8760 Data'!S4201,'8760 Data'!T4201,'8760 Data'!U4201)</f>
        <v>0</v>
      </c>
      <c r="I4201" s="591" t="e">
        <f>H4201/'Output Sheet'!$B$8</f>
        <v>#DIV/0!</v>
      </c>
      <c r="J4201" s="596"/>
      <c r="K4201" s="560"/>
      <c r="L4201" s="560"/>
      <c r="M4201" s="560"/>
      <c r="N4201" s="560"/>
      <c r="O4201" s="560"/>
      <c r="P4201" s="560"/>
      <c r="Q4201" s="560"/>
      <c r="R4201" s="560"/>
      <c r="S4201" s="560"/>
      <c r="T4201" s="560"/>
      <c r="U4201" s="560"/>
    </row>
    <row r="4202" spans="1:21">
      <c r="A4202" s="593">
        <f t="shared" si="390"/>
        <v>41450</v>
      </c>
      <c r="B4202" s="594">
        <v>41450.041909664353</v>
      </c>
      <c r="C4202" s="560">
        <f t="shared" si="391"/>
        <v>2013</v>
      </c>
      <c r="D4202" s="560">
        <f t="shared" si="392"/>
        <v>6</v>
      </c>
      <c r="E4202" s="560">
        <f t="shared" si="393"/>
        <v>25</v>
      </c>
      <c r="F4202" s="560">
        <f t="shared" si="394"/>
        <v>1</v>
      </c>
      <c r="G4202" s="595">
        <f t="shared" si="395"/>
        <v>3</v>
      </c>
      <c r="H4202" s="590">
        <f>CHOOSE('Output Sheet'!$B$4,'8760 Data'!J4202,'8760 Data'!K4202,'8760 Data'!L4202,'8760 Data'!M4202,'8760 Data'!N4202,'8760 Data'!O4202,'8760 Data'!P4202,'8760 Data'!Q4202,'8760 Data'!R4202,'8760 Data'!S4202,'8760 Data'!T4202,'8760 Data'!U4202)</f>
        <v>0</v>
      </c>
      <c r="I4202" s="591" t="e">
        <f>H4202/'Output Sheet'!$B$8</f>
        <v>#DIV/0!</v>
      </c>
      <c r="J4202" s="596"/>
      <c r="K4202" s="560"/>
      <c r="L4202" s="560"/>
      <c r="M4202" s="560"/>
      <c r="N4202" s="560"/>
      <c r="O4202" s="560"/>
      <c r="P4202" s="560"/>
      <c r="Q4202" s="560"/>
      <c r="R4202" s="560"/>
      <c r="S4202" s="560"/>
      <c r="T4202" s="560"/>
      <c r="U4202" s="560"/>
    </row>
    <row r="4203" spans="1:21">
      <c r="A4203" s="593">
        <f t="shared" si="390"/>
        <v>41450</v>
      </c>
      <c r="B4203" s="594">
        <v>41450.08357638889</v>
      </c>
      <c r="C4203" s="560">
        <f t="shared" si="391"/>
        <v>2013</v>
      </c>
      <c r="D4203" s="560">
        <f t="shared" si="392"/>
        <v>6</v>
      </c>
      <c r="E4203" s="560">
        <f t="shared" si="393"/>
        <v>25</v>
      </c>
      <c r="F4203" s="560">
        <f t="shared" si="394"/>
        <v>2</v>
      </c>
      <c r="G4203" s="595">
        <f t="shared" si="395"/>
        <v>3</v>
      </c>
      <c r="H4203" s="590">
        <f>CHOOSE('Output Sheet'!$B$4,'8760 Data'!J4203,'8760 Data'!K4203,'8760 Data'!L4203,'8760 Data'!M4203,'8760 Data'!N4203,'8760 Data'!O4203,'8760 Data'!P4203,'8760 Data'!Q4203,'8760 Data'!R4203,'8760 Data'!S4203,'8760 Data'!T4203,'8760 Data'!U4203)</f>
        <v>0</v>
      </c>
      <c r="I4203" s="591" t="e">
        <f>H4203/'Output Sheet'!$B$8</f>
        <v>#DIV/0!</v>
      </c>
      <c r="J4203" s="596"/>
      <c r="K4203" s="560"/>
      <c r="L4203" s="560"/>
      <c r="M4203" s="560"/>
      <c r="N4203" s="560"/>
      <c r="O4203" s="560"/>
      <c r="P4203" s="560"/>
      <c r="Q4203" s="560"/>
      <c r="R4203" s="560"/>
      <c r="S4203" s="560"/>
      <c r="T4203" s="560"/>
      <c r="U4203" s="560"/>
    </row>
    <row r="4204" spans="1:21">
      <c r="A4204" s="593">
        <f t="shared" si="390"/>
        <v>41450</v>
      </c>
      <c r="B4204" s="594">
        <v>41450.125243113427</v>
      </c>
      <c r="C4204" s="560">
        <f t="shared" si="391"/>
        <v>2013</v>
      </c>
      <c r="D4204" s="560">
        <f t="shared" si="392"/>
        <v>6</v>
      </c>
      <c r="E4204" s="560">
        <f t="shared" si="393"/>
        <v>25</v>
      </c>
      <c r="F4204" s="560">
        <f t="shared" si="394"/>
        <v>3</v>
      </c>
      <c r="G4204" s="595">
        <f t="shared" si="395"/>
        <v>3</v>
      </c>
      <c r="H4204" s="590">
        <f>CHOOSE('Output Sheet'!$B$4,'8760 Data'!J4204,'8760 Data'!K4204,'8760 Data'!L4204,'8760 Data'!M4204,'8760 Data'!N4204,'8760 Data'!O4204,'8760 Data'!P4204,'8760 Data'!Q4204,'8760 Data'!R4204,'8760 Data'!S4204,'8760 Data'!T4204,'8760 Data'!U4204)</f>
        <v>0</v>
      </c>
      <c r="I4204" s="591" t="e">
        <f>H4204/'Output Sheet'!$B$8</f>
        <v>#DIV/0!</v>
      </c>
      <c r="J4204" s="596"/>
      <c r="K4204" s="560"/>
      <c r="L4204" s="560"/>
      <c r="M4204" s="560"/>
      <c r="N4204" s="560"/>
      <c r="O4204" s="560"/>
      <c r="P4204" s="560"/>
      <c r="Q4204" s="560"/>
      <c r="R4204" s="560"/>
      <c r="S4204" s="560"/>
      <c r="T4204" s="560"/>
      <c r="U4204" s="560"/>
    </row>
    <row r="4205" spans="1:21">
      <c r="A4205" s="593">
        <f t="shared" si="390"/>
        <v>41450</v>
      </c>
      <c r="B4205" s="594">
        <v>41450.166909837964</v>
      </c>
      <c r="C4205" s="560">
        <f t="shared" si="391"/>
        <v>2013</v>
      </c>
      <c r="D4205" s="560">
        <f t="shared" si="392"/>
        <v>6</v>
      </c>
      <c r="E4205" s="560">
        <f t="shared" si="393"/>
        <v>25</v>
      </c>
      <c r="F4205" s="560">
        <f t="shared" si="394"/>
        <v>4</v>
      </c>
      <c r="G4205" s="595">
        <f t="shared" si="395"/>
        <v>3</v>
      </c>
      <c r="H4205" s="590">
        <f>CHOOSE('Output Sheet'!$B$4,'8760 Data'!J4205,'8760 Data'!K4205,'8760 Data'!L4205,'8760 Data'!M4205,'8760 Data'!N4205,'8760 Data'!O4205,'8760 Data'!P4205,'8760 Data'!Q4205,'8760 Data'!R4205,'8760 Data'!S4205,'8760 Data'!T4205,'8760 Data'!U4205)</f>
        <v>0</v>
      </c>
      <c r="I4205" s="591" t="e">
        <f>H4205/'Output Sheet'!$B$8</f>
        <v>#DIV/0!</v>
      </c>
      <c r="J4205" s="596"/>
      <c r="K4205" s="560"/>
      <c r="L4205" s="560"/>
      <c r="M4205" s="560"/>
      <c r="N4205" s="560"/>
      <c r="O4205" s="560"/>
      <c r="P4205" s="560"/>
      <c r="Q4205" s="560"/>
      <c r="R4205" s="560"/>
      <c r="S4205" s="560"/>
      <c r="T4205" s="560"/>
      <c r="U4205" s="560"/>
    </row>
    <row r="4206" spans="1:21">
      <c r="A4206" s="593">
        <f t="shared" si="390"/>
        <v>41450</v>
      </c>
      <c r="B4206" s="594">
        <v>41450.208576562502</v>
      </c>
      <c r="C4206" s="560">
        <f t="shared" si="391"/>
        <v>2013</v>
      </c>
      <c r="D4206" s="560">
        <f t="shared" si="392"/>
        <v>6</v>
      </c>
      <c r="E4206" s="560">
        <f t="shared" si="393"/>
        <v>25</v>
      </c>
      <c r="F4206" s="560">
        <f t="shared" si="394"/>
        <v>5</v>
      </c>
      <c r="G4206" s="595">
        <f t="shared" si="395"/>
        <v>3</v>
      </c>
      <c r="H4206" s="590">
        <f>CHOOSE('Output Sheet'!$B$4,'8760 Data'!J4206,'8760 Data'!K4206,'8760 Data'!L4206,'8760 Data'!M4206,'8760 Data'!N4206,'8760 Data'!O4206,'8760 Data'!P4206,'8760 Data'!Q4206,'8760 Data'!R4206,'8760 Data'!S4206,'8760 Data'!T4206,'8760 Data'!U4206)</f>
        <v>0</v>
      </c>
      <c r="I4206" s="591" t="e">
        <f>H4206/'Output Sheet'!$B$8</f>
        <v>#DIV/0!</v>
      </c>
      <c r="J4206" s="596"/>
      <c r="K4206" s="560"/>
      <c r="L4206" s="560"/>
      <c r="M4206" s="560"/>
      <c r="N4206" s="560"/>
      <c r="O4206" s="560"/>
      <c r="P4206" s="560"/>
      <c r="Q4206" s="560"/>
      <c r="R4206" s="560"/>
      <c r="S4206" s="560"/>
      <c r="T4206" s="560"/>
      <c r="U4206" s="560"/>
    </row>
    <row r="4207" spans="1:21">
      <c r="A4207" s="593">
        <f t="shared" si="390"/>
        <v>41450</v>
      </c>
      <c r="B4207" s="594">
        <v>41450.250243287039</v>
      </c>
      <c r="C4207" s="560">
        <f t="shared" si="391"/>
        <v>2013</v>
      </c>
      <c r="D4207" s="560">
        <f t="shared" si="392"/>
        <v>6</v>
      </c>
      <c r="E4207" s="560">
        <f t="shared" si="393"/>
        <v>25</v>
      </c>
      <c r="F4207" s="560">
        <f t="shared" si="394"/>
        <v>6</v>
      </c>
      <c r="G4207" s="595">
        <f t="shared" si="395"/>
        <v>3</v>
      </c>
      <c r="H4207" s="590">
        <f>CHOOSE('Output Sheet'!$B$4,'8760 Data'!J4207,'8760 Data'!K4207,'8760 Data'!L4207,'8760 Data'!M4207,'8760 Data'!N4207,'8760 Data'!O4207,'8760 Data'!P4207,'8760 Data'!Q4207,'8760 Data'!R4207,'8760 Data'!S4207,'8760 Data'!T4207,'8760 Data'!U4207)</f>
        <v>0</v>
      </c>
      <c r="I4207" s="591" t="e">
        <f>H4207/'Output Sheet'!$B$8</f>
        <v>#DIV/0!</v>
      </c>
      <c r="J4207" s="596"/>
      <c r="K4207" s="560"/>
      <c r="L4207" s="560"/>
      <c r="M4207" s="560"/>
      <c r="N4207" s="560"/>
      <c r="O4207" s="560"/>
      <c r="P4207" s="560"/>
      <c r="Q4207" s="560"/>
      <c r="R4207" s="560"/>
      <c r="S4207" s="560"/>
      <c r="T4207" s="560"/>
      <c r="U4207" s="560"/>
    </row>
    <row r="4208" spans="1:21">
      <c r="A4208" s="593">
        <f t="shared" si="390"/>
        <v>41450</v>
      </c>
      <c r="B4208" s="594">
        <v>41450.291910011576</v>
      </c>
      <c r="C4208" s="560">
        <f t="shared" si="391"/>
        <v>2013</v>
      </c>
      <c r="D4208" s="560">
        <f t="shared" si="392"/>
        <v>6</v>
      </c>
      <c r="E4208" s="560">
        <f t="shared" si="393"/>
        <v>25</v>
      </c>
      <c r="F4208" s="560">
        <f t="shared" si="394"/>
        <v>7</v>
      </c>
      <c r="G4208" s="595">
        <f t="shared" si="395"/>
        <v>3</v>
      </c>
      <c r="H4208" s="590">
        <f>CHOOSE('Output Sheet'!$B$4,'8760 Data'!J4208,'8760 Data'!K4208,'8760 Data'!L4208,'8760 Data'!M4208,'8760 Data'!N4208,'8760 Data'!O4208,'8760 Data'!P4208,'8760 Data'!Q4208,'8760 Data'!R4208,'8760 Data'!S4208,'8760 Data'!T4208,'8760 Data'!U4208)</f>
        <v>0</v>
      </c>
      <c r="I4208" s="591" t="e">
        <f>H4208/'Output Sheet'!$B$8</f>
        <v>#DIV/0!</v>
      </c>
      <c r="J4208" s="596"/>
      <c r="K4208" s="560"/>
      <c r="L4208" s="560"/>
      <c r="M4208" s="560"/>
      <c r="N4208" s="560"/>
      <c r="O4208" s="560"/>
      <c r="P4208" s="560"/>
      <c r="Q4208" s="560"/>
      <c r="R4208" s="560"/>
      <c r="S4208" s="560"/>
      <c r="T4208" s="560"/>
      <c r="U4208" s="560"/>
    </row>
    <row r="4209" spans="1:21">
      <c r="A4209" s="593">
        <f t="shared" si="390"/>
        <v>41450</v>
      </c>
      <c r="B4209" s="594">
        <v>41450.333576736113</v>
      </c>
      <c r="C4209" s="560">
        <f t="shared" si="391"/>
        <v>2013</v>
      </c>
      <c r="D4209" s="560">
        <f t="shared" si="392"/>
        <v>6</v>
      </c>
      <c r="E4209" s="560">
        <f t="shared" si="393"/>
        <v>25</v>
      </c>
      <c r="F4209" s="560">
        <f t="shared" si="394"/>
        <v>8</v>
      </c>
      <c r="G4209" s="595">
        <f t="shared" si="395"/>
        <v>3</v>
      </c>
      <c r="H4209" s="590">
        <f>CHOOSE('Output Sheet'!$B$4,'8760 Data'!J4209,'8760 Data'!K4209,'8760 Data'!L4209,'8760 Data'!M4209,'8760 Data'!N4209,'8760 Data'!O4209,'8760 Data'!P4209,'8760 Data'!Q4209,'8760 Data'!R4209,'8760 Data'!S4209,'8760 Data'!T4209,'8760 Data'!U4209)</f>
        <v>0</v>
      </c>
      <c r="I4209" s="591" t="e">
        <f>H4209/'Output Sheet'!$B$8</f>
        <v>#DIV/0!</v>
      </c>
      <c r="J4209" s="596"/>
      <c r="K4209" s="560"/>
      <c r="L4209" s="560"/>
      <c r="M4209" s="560"/>
      <c r="N4209" s="560"/>
      <c r="O4209" s="560"/>
      <c r="P4209" s="560"/>
      <c r="Q4209" s="560"/>
      <c r="R4209" s="560"/>
      <c r="S4209" s="560"/>
      <c r="T4209" s="560"/>
      <c r="U4209" s="560"/>
    </row>
    <row r="4210" spans="1:21">
      <c r="A4210" s="593">
        <f t="shared" si="390"/>
        <v>41450</v>
      </c>
      <c r="B4210" s="594">
        <v>41450.37524346065</v>
      </c>
      <c r="C4210" s="560">
        <f t="shared" si="391"/>
        <v>2013</v>
      </c>
      <c r="D4210" s="560">
        <f t="shared" si="392"/>
        <v>6</v>
      </c>
      <c r="E4210" s="560">
        <f t="shared" si="393"/>
        <v>25</v>
      </c>
      <c r="F4210" s="560">
        <f t="shared" si="394"/>
        <v>9</v>
      </c>
      <c r="G4210" s="595">
        <f t="shared" si="395"/>
        <v>3</v>
      </c>
      <c r="H4210" s="590">
        <f>CHOOSE('Output Sheet'!$B$4,'8760 Data'!J4210,'8760 Data'!K4210,'8760 Data'!L4210,'8760 Data'!M4210,'8760 Data'!N4210,'8760 Data'!O4210,'8760 Data'!P4210,'8760 Data'!Q4210,'8760 Data'!R4210,'8760 Data'!S4210,'8760 Data'!T4210,'8760 Data'!U4210)</f>
        <v>0</v>
      </c>
      <c r="I4210" s="591" t="e">
        <f>H4210/'Output Sheet'!$B$8</f>
        <v>#DIV/0!</v>
      </c>
      <c r="J4210" s="596"/>
      <c r="K4210" s="560"/>
      <c r="L4210" s="560"/>
      <c r="M4210" s="560"/>
      <c r="N4210" s="560"/>
      <c r="O4210" s="560"/>
      <c r="P4210" s="560"/>
      <c r="Q4210" s="560"/>
      <c r="R4210" s="560"/>
      <c r="S4210" s="560"/>
      <c r="T4210" s="560"/>
      <c r="U4210" s="560"/>
    </row>
    <row r="4211" spans="1:21">
      <c r="A4211" s="593">
        <f t="shared" si="390"/>
        <v>41450</v>
      </c>
      <c r="B4211" s="594">
        <v>41450.416910185188</v>
      </c>
      <c r="C4211" s="560">
        <f t="shared" si="391"/>
        <v>2013</v>
      </c>
      <c r="D4211" s="560">
        <f t="shared" si="392"/>
        <v>6</v>
      </c>
      <c r="E4211" s="560">
        <f t="shared" si="393"/>
        <v>25</v>
      </c>
      <c r="F4211" s="560">
        <f t="shared" si="394"/>
        <v>10</v>
      </c>
      <c r="G4211" s="595">
        <f t="shared" si="395"/>
        <v>3</v>
      </c>
      <c r="H4211" s="590">
        <f>CHOOSE('Output Sheet'!$B$4,'8760 Data'!J4211,'8760 Data'!K4211,'8760 Data'!L4211,'8760 Data'!M4211,'8760 Data'!N4211,'8760 Data'!O4211,'8760 Data'!P4211,'8760 Data'!Q4211,'8760 Data'!R4211,'8760 Data'!S4211,'8760 Data'!T4211,'8760 Data'!U4211)</f>
        <v>0</v>
      </c>
      <c r="I4211" s="591" t="e">
        <f>H4211/'Output Sheet'!$B$8</f>
        <v>#DIV/0!</v>
      </c>
      <c r="J4211" s="596"/>
      <c r="K4211" s="560"/>
      <c r="L4211" s="560"/>
      <c r="M4211" s="560"/>
      <c r="N4211" s="560"/>
      <c r="O4211" s="560"/>
      <c r="P4211" s="560"/>
      <c r="Q4211" s="560"/>
      <c r="R4211" s="560"/>
      <c r="S4211" s="560"/>
      <c r="T4211" s="560"/>
      <c r="U4211" s="560"/>
    </row>
    <row r="4212" spans="1:21">
      <c r="A4212" s="593">
        <f t="shared" si="390"/>
        <v>41450</v>
      </c>
      <c r="B4212" s="594">
        <v>41450.458576909725</v>
      </c>
      <c r="C4212" s="560">
        <f t="shared" si="391"/>
        <v>2013</v>
      </c>
      <c r="D4212" s="560">
        <f t="shared" si="392"/>
        <v>6</v>
      </c>
      <c r="E4212" s="560">
        <f t="shared" si="393"/>
        <v>25</v>
      </c>
      <c r="F4212" s="560">
        <f t="shared" si="394"/>
        <v>11</v>
      </c>
      <c r="G4212" s="595">
        <f t="shared" si="395"/>
        <v>3</v>
      </c>
      <c r="H4212" s="590">
        <f>CHOOSE('Output Sheet'!$B$4,'8760 Data'!J4212,'8760 Data'!K4212,'8760 Data'!L4212,'8760 Data'!M4212,'8760 Data'!N4212,'8760 Data'!O4212,'8760 Data'!P4212,'8760 Data'!Q4212,'8760 Data'!R4212,'8760 Data'!S4212,'8760 Data'!T4212,'8760 Data'!U4212)</f>
        <v>0</v>
      </c>
      <c r="I4212" s="591" t="e">
        <f>H4212/'Output Sheet'!$B$8</f>
        <v>#DIV/0!</v>
      </c>
      <c r="J4212" s="596"/>
      <c r="K4212" s="560"/>
      <c r="L4212" s="560"/>
      <c r="M4212" s="560"/>
      <c r="N4212" s="560"/>
      <c r="O4212" s="560"/>
      <c r="P4212" s="560"/>
      <c r="Q4212" s="560"/>
      <c r="R4212" s="560"/>
      <c r="S4212" s="560"/>
      <c r="T4212" s="560"/>
      <c r="U4212" s="560"/>
    </row>
    <row r="4213" spans="1:21">
      <c r="A4213" s="593">
        <f t="shared" si="390"/>
        <v>41450</v>
      </c>
      <c r="B4213" s="594">
        <v>41450.500243634262</v>
      </c>
      <c r="C4213" s="560">
        <f t="shared" si="391"/>
        <v>2013</v>
      </c>
      <c r="D4213" s="560">
        <f t="shared" si="392"/>
        <v>6</v>
      </c>
      <c r="E4213" s="560">
        <f t="shared" si="393"/>
        <v>25</v>
      </c>
      <c r="F4213" s="560">
        <f t="shared" si="394"/>
        <v>12</v>
      </c>
      <c r="G4213" s="595">
        <f t="shared" si="395"/>
        <v>3</v>
      </c>
      <c r="H4213" s="590">
        <f>CHOOSE('Output Sheet'!$B$4,'8760 Data'!J4213,'8760 Data'!K4213,'8760 Data'!L4213,'8760 Data'!M4213,'8760 Data'!N4213,'8760 Data'!O4213,'8760 Data'!P4213,'8760 Data'!Q4213,'8760 Data'!R4213,'8760 Data'!S4213,'8760 Data'!T4213,'8760 Data'!U4213)</f>
        <v>0</v>
      </c>
      <c r="I4213" s="591" t="e">
        <f>H4213/'Output Sheet'!$B$8</f>
        <v>#DIV/0!</v>
      </c>
      <c r="J4213" s="596"/>
      <c r="K4213" s="560"/>
      <c r="L4213" s="560"/>
      <c r="M4213" s="560"/>
      <c r="N4213" s="560"/>
      <c r="O4213" s="560"/>
      <c r="P4213" s="560"/>
      <c r="Q4213" s="560"/>
      <c r="R4213" s="560"/>
      <c r="S4213" s="560"/>
      <c r="T4213" s="560"/>
      <c r="U4213" s="560"/>
    </row>
    <row r="4214" spans="1:21">
      <c r="A4214" s="593">
        <f t="shared" si="390"/>
        <v>41450</v>
      </c>
      <c r="B4214" s="594">
        <v>41450.541910358799</v>
      </c>
      <c r="C4214" s="560">
        <f t="shared" si="391"/>
        <v>2013</v>
      </c>
      <c r="D4214" s="560">
        <f t="shared" si="392"/>
        <v>6</v>
      </c>
      <c r="E4214" s="560">
        <f t="shared" si="393"/>
        <v>25</v>
      </c>
      <c r="F4214" s="560">
        <f t="shared" si="394"/>
        <v>13</v>
      </c>
      <c r="G4214" s="595">
        <f t="shared" si="395"/>
        <v>3</v>
      </c>
      <c r="H4214" s="590">
        <f>CHOOSE('Output Sheet'!$B$4,'8760 Data'!J4214,'8760 Data'!K4214,'8760 Data'!L4214,'8760 Data'!M4214,'8760 Data'!N4214,'8760 Data'!O4214,'8760 Data'!P4214,'8760 Data'!Q4214,'8760 Data'!R4214,'8760 Data'!S4214,'8760 Data'!T4214,'8760 Data'!U4214)</f>
        <v>0</v>
      </c>
      <c r="I4214" s="591" t="e">
        <f>H4214/'Output Sheet'!$B$8</f>
        <v>#DIV/0!</v>
      </c>
      <c r="J4214" s="596"/>
      <c r="K4214" s="560"/>
      <c r="L4214" s="560"/>
      <c r="M4214" s="560"/>
      <c r="N4214" s="560"/>
      <c r="O4214" s="560"/>
      <c r="P4214" s="560"/>
      <c r="Q4214" s="560"/>
      <c r="R4214" s="560"/>
      <c r="S4214" s="560"/>
      <c r="T4214" s="560"/>
      <c r="U4214" s="560"/>
    </row>
    <row r="4215" spans="1:21">
      <c r="A4215" s="593">
        <f t="shared" si="390"/>
        <v>41450</v>
      </c>
      <c r="B4215" s="594">
        <v>41450.583577083336</v>
      </c>
      <c r="C4215" s="560">
        <f t="shared" si="391"/>
        <v>2013</v>
      </c>
      <c r="D4215" s="560">
        <f t="shared" si="392"/>
        <v>6</v>
      </c>
      <c r="E4215" s="560">
        <f t="shared" si="393"/>
        <v>25</v>
      </c>
      <c r="F4215" s="560">
        <f t="shared" si="394"/>
        <v>14</v>
      </c>
      <c r="G4215" s="595">
        <f t="shared" si="395"/>
        <v>3</v>
      </c>
      <c r="H4215" s="590">
        <f>CHOOSE('Output Sheet'!$B$4,'8760 Data'!J4215,'8760 Data'!K4215,'8760 Data'!L4215,'8760 Data'!M4215,'8760 Data'!N4215,'8760 Data'!O4215,'8760 Data'!P4215,'8760 Data'!Q4215,'8760 Data'!R4215,'8760 Data'!S4215,'8760 Data'!T4215,'8760 Data'!U4215)</f>
        <v>0</v>
      </c>
      <c r="I4215" s="591" t="e">
        <f>H4215/'Output Sheet'!$B$8</f>
        <v>#DIV/0!</v>
      </c>
      <c r="J4215" s="596"/>
      <c r="K4215" s="560"/>
      <c r="L4215" s="560"/>
      <c r="M4215" s="560"/>
      <c r="N4215" s="560"/>
      <c r="O4215" s="560"/>
      <c r="P4215" s="560"/>
      <c r="Q4215" s="560"/>
      <c r="R4215" s="560"/>
      <c r="S4215" s="560"/>
      <c r="T4215" s="560"/>
      <c r="U4215" s="560"/>
    </row>
    <row r="4216" spans="1:21">
      <c r="A4216" s="593">
        <f t="shared" si="390"/>
        <v>41450</v>
      </c>
      <c r="B4216" s="594">
        <v>41450.625243807874</v>
      </c>
      <c r="C4216" s="560">
        <f t="shared" si="391"/>
        <v>2013</v>
      </c>
      <c r="D4216" s="560">
        <f t="shared" si="392"/>
        <v>6</v>
      </c>
      <c r="E4216" s="560">
        <f t="shared" si="393"/>
        <v>25</v>
      </c>
      <c r="F4216" s="560">
        <f t="shared" si="394"/>
        <v>15</v>
      </c>
      <c r="G4216" s="595">
        <f t="shared" si="395"/>
        <v>3</v>
      </c>
      <c r="H4216" s="590">
        <f>CHOOSE('Output Sheet'!$B$4,'8760 Data'!J4216,'8760 Data'!K4216,'8760 Data'!L4216,'8760 Data'!M4216,'8760 Data'!N4216,'8760 Data'!O4216,'8760 Data'!P4216,'8760 Data'!Q4216,'8760 Data'!R4216,'8760 Data'!S4216,'8760 Data'!T4216,'8760 Data'!U4216)</f>
        <v>0</v>
      </c>
      <c r="I4216" s="591" t="e">
        <f>H4216/'Output Sheet'!$B$8</f>
        <v>#DIV/0!</v>
      </c>
      <c r="J4216" s="596"/>
      <c r="K4216" s="560"/>
      <c r="L4216" s="560"/>
      <c r="M4216" s="560"/>
      <c r="N4216" s="560"/>
      <c r="O4216" s="560"/>
      <c r="P4216" s="560"/>
      <c r="Q4216" s="560"/>
      <c r="R4216" s="560"/>
      <c r="S4216" s="560"/>
      <c r="T4216" s="560"/>
      <c r="U4216" s="560"/>
    </row>
    <row r="4217" spans="1:21">
      <c r="A4217" s="593">
        <f t="shared" si="390"/>
        <v>41450</v>
      </c>
      <c r="B4217" s="594">
        <v>41450.666910532411</v>
      </c>
      <c r="C4217" s="560">
        <f t="shared" si="391"/>
        <v>2013</v>
      </c>
      <c r="D4217" s="560">
        <f t="shared" si="392"/>
        <v>6</v>
      </c>
      <c r="E4217" s="560">
        <f t="shared" si="393"/>
        <v>25</v>
      </c>
      <c r="F4217" s="560">
        <f t="shared" si="394"/>
        <v>16</v>
      </c>
      <c r="G4217" s="595">
        <f t="shared" si="395"/>
        <v>3</v>
      </c>
      <c r="H4217" s="590">
        <f>CHOOSE('Output Sheet'!$B$4,'8760 Data'!J4217,'8760 Data'!K4217,'8760 Data'!L4217,'8760 Data'!M4217,'8760 Data'!N4217,'8760 Data'!O4217,'8760 Data'!P4217,'8760 Data'!Q4217,'8760 Data'!R4217,'8760 Data'!S4217,'8760 Data'!T4217,'8760 Data'!U4217)</f>
        <v>0</v>
      </c>
      <c r="I4217" s="591" t="e">
        <f>H4217/'Output Sheet'!$B$8</f>
        <v>#DIV/0!</v>
      </c>
      <c r="J4217" s="596"/>
      <c r="K4217" s="560"/>
      <c r="L4217" s="560"/>
      <c r="M4217" s="560"/>
      <c r="N4217" s="560"/>
      <c r="O4217" s="560"/>
      <c r="P4217" s="560"/>
      <c r="Q4217" s="560"/>
      <c r="R4217" s="560"/>
      <c r="S4217" s="560"/>
      <c r="T4217" s="560"/>
      <c r="U4217" s="560"/>
    </row>
    <row r="4218" spans="1:21">
      <c r="A4218" s="593">
        <f t="shared" si="390"/>
        <v>41450</v>
      </c>
      <c r="B4218" s="594">
        <v>41450.708577256948</v>
      </c>
      <c r="C4218" s="560">
        <f t="shared" si="391"/>
        <v>2013</v>
      </c>
      <c r="D4218" s="560">
        <f t="shared" si="392"/>
        <v>6</v>
      </c>
      <c r="E4218" s="560">
        <f t="shared" si="393"/>
        <v>25</v>
      </c>
      <c r="F4218" s="560">
        <f t="shared" si="394"/>
        <v>17</v>
      </c>
      <c r="G4218" s="595">
        <f t="shared" si="395"/>
        <v>3</v>
      </c>
      <c r="H4218" s="590">
        <f>CHOOSE('Output Sheet'!$B$4,'8760 Data'!J4218,'8760 Data'!K4218,'8760 Data'!L4218,'8760 Data'!M4218,'8760 Data'!N4218,'8760 Data'!O4218,'8760 Data'!P4218,'8760 Data'!Q4218,'8760 Data'!R4218,'8760 Data'!S4218,'8760 Data'!T4218,'8760 Data'!U4218)</f>
        <v>0</v>
      </c>
      <c r="I4218" s="591" t="e">
        <f>H4218/'Output Sheet'!$B$8</f>
        <v>#DIV/0!</v>
      </c>
      <c r="J4218" s="596"/>
      <c r="K4218" s="560"/>
      <c r="L4218" s="560"/>
      <c r="M4218" s="560"/>
      <c r="N4218" s="560"/>
      <c r="O4218" s="560"/>
      <c r="P4218" s="560"/>
      <c r="Q4218" s="560"/>
      <c r="R4218" s="560"/>
      <c r="S4218" s="560"/>
      <c r="T4218" s="560"/>
      <c r="U4218" s="560"/>
    </row>
    <row r="4219" spans="1:21">
      <c r="A4219" s="593">
        <f t="shared" si="390"/>
        <v>41450</v>
      </c>
      <c r="B4219" s="594">
        <v>41450.750243981478</v>
      </c>
      <c r="C4219" s="560">
        <f t="shared" si="391"/>
        <v>2013</v>
      </c>
      <c r="D4219" s="560">
        <f t="shared" si="392"/>
        <v>6</v>
      </c>
      <c r="E4219" s="560">
        <f t="shared" si="393"/>
        <v>25</v>
      </c>
      <c r="F4219" s="560">
        <f t="shared" si="394"/>
        <v>18</v>
      </c>
      <c r="G4219" s="595">
        <f t="shared" si="395"/>
        <v>3</v>
      </c>
      <c r="H4219" s="590">
        <f>CHOOSE('Output Sheet'!$B$4,'8760 Data'!J4219,'8760 Data'!K4219,'8760 Data'!L4219,'8760 Data'!M4219,'8760 Data'!N4219,'8760 Data'!O4219,'8760 Data'!P4219,'8760 Data'!Q4219,'8760 Data'!R4219,'8760 Data'!S4219,'8760 Data'!T4219,'8760 Data'!U4219)</f>
        <v>0</v>
      </c>
      <c r="I4219" s="591" t="e">
        <f>H4219/'Output Sheet'!$B$8</f>
        <v>#DIV/0!</v>
      </c>
      <c r="J4219" s="596"/>
      <c r="K4219" s="560"/>
      <c r="L4219" s="560"/>
      <c r="M4219" s="560"/>
      <c r="N4219" s="560"/>
      <c r="O4219" s="560"/>
      <c r="P4219" s="560"/>
      <c r="Q4219" s="560"/>
      <c r="R4219" s="560"/>
      <c r="S4219" s="560"/>
      <c r="T4219" s="560"/>
      <c r="U4219" s="560"/>
    </row>
    <row r="4220" spans="1:21">
      <c r="A4220" s="593">
        <f t="shared" si="390"/>
        <v>41450</v>
      </c>
      <c r="B4220" s="594">
        <v>41450.791910706015</v>
      </c>
      <c r="C4220" s="560">
        <f t="shared" si="391"/>
        <v>2013</v>
      </c>
      <c r="D4220" s="560">
        <f t="shared" si="392"/>
        <v>6</v>
      </c>
      <c r="E4220" s="560">
        <f t="shared" si="393"/>
        <v>25</v>
      </c>
      <c r="F4220" s="560">
        <f t="shared" si="394"/>
        <v>19</v>
      </c>
      <c r="G4220" s="595">
        <f t="shared" si="395"/>
        <v>3</v>
      </c>
      <c r="H4220" s="590">
        <f>CHOOSE('Output Sheet'!$B$4,'8760 Data'!J4220,'8760 Data'!K4220,'8760 Data'!L4220,'8760 Data'!M4220,'8760 Data'!N4220,'8760 Data'!O4220,'8760 Data'!P4220,'8760 Data'!Q4220,'8760 Data'!R4220,'8760 Data'!S4220,'8760 Data'!T4220,'8760 Data'!U4220)</f>
        <v>0</v>
      </c>
      <c r="I4220" s="591" t="e">
        <f>H4220/'Output Sheet'!$B$8</f>
        <v>#DIV/0!</v>
      </c>
      <c r="J4220" s="596"/>
      <c r="K4220" s="560"/>
      <c r="L4220" s="560"/>
      <c r="M4220" s="560"/>
      <c r="N4220" s="560"/>
      <c r="O4220" s="560"/>
      <c r="P4220" s="560"/>
      <c r="Q4220" s="560"/>
      <c r="R4220" s="560"/>
      <c r="S4220" s="560"/>
      <c r="T4220" s="560"/>
      <c r="U4220" s="560"/>
    </row>
    <row r="4221" spans="1:21">
      <c r="A4221" s="593">
        <f t="shared" si="390"/>
        <v>41450</v>
      </c>
      <c r="B4221" s="594">
        <v>41450.833577430552</v>
      </c>
      <c r="C4221" s="560">
        <f t="shared" si="391"/>
        <v>2013</v>
      </c>
      <c r="D4221" s="560">
        <f t="shared" si="392"/>
        <v>6</v>
      </c>
      <c r="E4221" s="560">
        <f t="shared" si="393"/>
        <v>25</v>
      </c>
      <c r="F4221" s="560">
        <f t="shared" si="394"/>
        <v>20</v>
      </c>
      <c r="G4221" s="595">
        <f t="shared" si="395"/>
        <v>3</v>
      </c>
      <c r="H4221" s="590">
        <f>CHOOSE('Output Sheet'!$B$4,'8760 Data'!J4221,'8760 Data'!K4221,'8760 Data'!L4221,'8760 Data'!M4221,'8760 Data'!N4221,'8760 Data'!O4221,'8760 Data'!P4221,'8760 Data'!Q4221,'8760 Data'!R4221,'8760 Data'!S4221,'8760 Data'!T4221,'8760 Data'!U4221)</f>
        <v>0</v>
      </c>
      <c r="I4221" s="591" t="e">
        <f>H4221/'Output Sheet'!$B$8</f>
        <v>#DIV/0!</v>
      </c>
      <c r="J4221" s="596"/>
      <c r="K4221" s="560"/>
      <c r="L4221" s="560"/>
      <c r="M4221" s="560"/>
      <c r="N4221" s="560"/>
      <c r="O4221" s="560"/>
      <c r="P4221" s="560"/>
      <c r="Q4221" s="560"/>
      <c r="R4221" s="560"/>
      <c r="S4221" s="560"/>
      <c r="T4221" s="560"/>
      <c r="U4221" s="560"/>
    </row>
    <row r="4222" spans="1:21">
      <c r="A4222" s="593">
        <f t="shared" si="390"/>
        <v>41450</v>
      </c>
      <c r="B4222" s="594">
        <v>41450.87524415509</v>
      </c>
      <c r="C4222" s="560">
        <f t="shared" si="391"/>
        <v>2013</v>
      </c>
      <c r="D4222" s="560">
        <f t="shared" si="392"/>
        <v>6</v>
      </c>
      <c r="E4222" s="560">
        <f t="shared" si="393"/>
        <v>25</v>
      </c>
      <c r="F4222" s="560">
        <f t="shared" si="394"/>
        <v>21</v>
      </c>
      <c r="G4222" s="595">
        <f t="shared" si="395"/>
        <v>3</v>
      </c>
      <c r="H4222" s="590">
        <f>CHOOSE('Output Sheet'!$B$4,'8760 Data'!J4222,'8760 Data'!K4222,'8760 Data'!L4222,'8760 Data'!M4222,'8760 Data'!N4222,'8760 Data'!O4222,'8760 Data'!P4222,'8760 Data'!Q4222,'8760 Data'!R4222,'8760 Data'!S4222,'8760 Data'!T4222,'8760 Data'!U4222)</f>
        <v>0</v>
      </c>
      <c r="I4222" s="591" t="e">
        <f>H4222/'Output Sheet'!$B$8</f>
        <v>#DIV/0!</v>
      </c>
      <c r="J4222" s="596"/>
      <c r="K4222" s="560"/>
      <c r="L4222" s="560"/>
      <c r="M4222" s="560"/>
      <c r="N4222" s="560"/>
      <c r="O4222" s="560"/>
      <c r="P4222" s="560"/>
      <c r="Q4222" s="560"/>
      <c r="R4222" s="560"/>
      <c r="S4222" s="560"/>
      <c r="T4222" s="560"/>
      <c r="U4222" s="560"/>
    </row>
    <row r="4223" spans="1:21">
      <c r="A4223" s="593">
        <f t="shared" si="390"/>
        <v>41450</v>
      </c>
      <c r="B4223" s="594">
        <v>41450.916910879627</v>
      </c>
      <c r="C4223" s="560">
        <f t="shared" si="391"/>
        <v>2013</v>
      </c>
      <c r="D4223" s="560">
        <f t="shared" si="392"/>
        <v>6</v>
      </c>
      <c r="E4223" s="560">
        <f t="shared" si="393"/>
        <v>25</v>
      </c>
      <c r="F4223" s="560">
        <f t="shared" si="394"/>
        <v>22</v>
      </c>
      <c r="G4223" s="595">
        <f t="shared" si="395"/>
        <v>3</v>
      </c>
      <c r="H4223" s="590">
        <f>CHOOSE('Output Sheet'!$B$4,'8760 Data'!J4223,'8760 Data'!K4223,'8760 Data'!L4223,'8760 Data'!M4223,'8760 Data'!N4223,'8760 Data'!O4223,'8760 Data'!P4223,'8760 Data'!Q4223,'8760 Data'!R4223,'8760 Data'!S4223,'8760 Data'!T4223,'8760 Data'!U4223)</f>
        <v>0</v>
      </c>
      <c r="I4223" s="591" t="e">
        <f>H4223/'Output Sheet'!$B$8</f>
        <v>#DIV/0!</v>
      </c>
      <c r="J4223" s="596"/>
      <c r="K4223" s="560"/>
      <c r="L4223" s="560"/>
      <c r="M4223" s="560"/>
      <c r="N4223" s="560"/>
      <c r="O4223" s="560"/>
      <c r="P4223" s="560"/>
      <c r="Q4223" s="560"/>
      <c r="R4223" s="560"/>
      <c r="S4223" s="560"/>
      <c r="T4223" s="560"/>
      <c r="U4223" s="560"/>
    </row>
    <row r="4224" spans="1:21">
      <c r="A4224" s="593">
        <f t="shared" si="390"/>
        <v>41450</v>
      </c>
      <c r="B4224" s="594">
        <v>41450.958577604164</v>
      </c>
      <c r="C4224" s="560">
        <f t="shared" si="391"/>
        <v>2013</v>
      </c>
      <c r="D4224" s="560">
        <f t="shared" si="392"/>
        <v>6</v>
      </c>
      <c r="E4224" s="560">
        <f t="shared" si="393"/>
        <v>25</v>
      </c>
      <c r="F4224" s="560">
        <f t="shared" si="394"/>
        <v>23</v>
      </c>
      <c r="G4224" s="595">
        <f t="shared" si="395"/>
        <v>3</v>
      </c>
      <c r="H4224" s="590">
        <f>CHOOSE('Output Sheet'!$B$4,'8760 Data'!J4224,'8760 Data'!K4224,'8760 Data'!L4224,'8760 Data'!M4224,'8760 Data'!N4224,'8760 Data'!O4224,'8760 Data'!P4224,'8760 Data'!Q4224,'8760 Data'!R4224,'8760 Data'!S4224,'8760 Data'!T4224,'8760 Data'!U4224)</f>
        <v>0</v>
      </c>
      <c r="I4224" s="591" t="e">
        <f>H4224/'Output Sheet'!$B$8</f>
        <v>#DIV/0!</v>
      </c>
      <c r="J4224" s="596"/>
      <c r="K4224" s="560"/>
      <c r="L4224" s="560"/>
      <c r="M4224" s="560"/>
      <c r="N4224" s="560"/>
      <c r="O4224" s="560"/>
      <c r="P4224" s="560"/>
      <c r="Q4224" s="560"/>
      <c r="R4224" s="560"/>
      <c r="S4224" s="560"/>
      <c r="T4224" s="560"/>
      <c r="U4224" s="560"/>
    </row>
    <row r="4225" spans="1:21">
      <c r="A4225" s="593">
        <f t="shared" si="390"/>
        <v>41451</v>
      </c>
      <c r="B4225" s="594">
        <v>41451.000244328701</v>
      </c>
      <c r="C4225" s="560">
        <f t="shared" si="391"/>
        <v>2013</v>
      </c>
      <c r="D4225" s="560">
        <f t="shared" si="392"/>
        <v>6</v>
      </c>
      <c r="E4225" s="560">
        <f t="shared" si="393"/>
        <v>26</v>
      </c>
      <c r="F4225" s="560">
        <f t="shared" si="394"/>
        <v>24</v>
      </c>
      <c r="G4225" s="595">
        <f t="shared" si="395"/>
        <v>4</v>
      </c>
      <c r="H4225" s="590">
        <f>CHOOSE('Output Sheet'!$B$4,'8760 Data'!J4225,'8760 Data'!K4225,'8760 Data'!L4225,'8760 Data'!M4225,'8760 Data'!N4225,'8760 Data'!O4225,'8760 Data'!P4225,'8760 Data'!Q4225,'8760 Data'!R4225,'8760 Data'!S4225,'8760 Data'!T4225,'8760 Data'!U4225)</f>
        <v>0</v>
      </c>
      <c r="I4225" s="591" t="e">
        <f>H4225/'Output Sheet'!$B$8</f>
        <v>#DIV/0!</v>
      </c>
      <c r="J4225" s="596"/>
      <c r="K4225" s="560"/>
      <c r="L4225" s="560"/>
      <c r="M4225" s="560"/>
      <c r="N4225" s="560"/>
      <c r="O4225" s="560"/>
      <c r="P4225" s="560"/>
      <c r="Q4225" s="560"/>
      <c r="R4225" s="560"/>
      <c r="S4225" s="560"/>
      <c r="T4225" s="560"/>
      <c r="U4225" s="560"/>
    </row>
    <row r="4226" spans="1:21">
      <c r="A4226" s="593">
        <f t="shared" si="390"/>
        <v>41451</v>
      </c>
      <c r="B4226" s="594">
        <v>41451.041911053238</v>
      </c>
      <c r="C4226" s="560">
        <f t="shared" si="391"/>
        <v>2013</v>
      </c>
      <c r="D4226" s="560">
        <f t="shared" si="392"/>
        <v>6</v>
      </c>
      <c r="E4226" s="560">
        <f t="shared" si="393"/>
        <v>26</v>
      </c>
      <c r="F4226" s="560">
        <f t="shared" si="394"/>
        <v>1</v>
      </c>
      <c r="G4226" s="595">
        <f t="shared" si="395"/>
        <v>4</v>
      </c>
      <c r="H4226" s="590">
        <f>CHOOSE('Output Sheet'!$B$4,'8760 Data'!J4226,'8760 Data'!K4226,'8760 Data'!L4226,'8760 Data'!M4226,'8760 Data'!N4226,'8760 Data'!O4226,'8760 Data'!P4226,'8760 Data'!Q4226,'8760 Data'!R4226,'8760 Data'!S4226,'8760 Data'!T4226,'8760 Data'!U4226)</f>
        <v>0</v>
      </c>
      <c r="I4226" s="591" t="e">
        <f>H4226/'Output Sheet'!$B$8</f>
        <v>#DIV/0!</v>
      </c>
      <c r="J4226" s="596"/>
      <c r="K4226" s="560"/>
      <c r="L4226" s="560"/>
      <c r="M4226" s="560"/>
      <c r="N4226" s="560"/>
      <c r="O4226" s="560"/>
      <c r="P4226" s="560"/>
      <c r="Q4226" s="560"/>
      <c r="R4226" s="560"/>
      <c r="S4226" s="560"/>
      <c r="T4226" s="560"/>
      <c r="U4226" s="560"/>
    </row>
    <row r="4227" spans="1:21">
      <c r="A4227" s="593">
        <f t="shared" ref="A4227:A4290" si="396">DATE(C4227,D4227,E4227)</f>
        <v>41451</v>
      </c>
      <c r="B4227" s="594">
        <v>41451.083577777776</v>
      </c>
      <c r="C4227" s="560">
        <f t="shared" ref="C4227:C4290" si="397">YEAR(B4227)</f>
        <v>2013</v>
      </c>
      <c r="D4227" s="560">
        <f t="shared" ref="D4227:D4290" si="398">MONTH(B4227)</f>
        <v>6</v>
      </c>
      <c r="E4227" s="560">
        <f t="shared" ref="E4227:E4290" si="399">DAY(B4227)</f>
        <v>26</v>
      </c>
      <c r="F4227" s="560">
        <f t="shared" ref="F4227:F4290" si="400">IF(HOUR(B4227)&lt;&gt;0,HOUR(B4227),24)</f>
        <v>2</v>
      </c>
      <c r="G4227" s="595">
        <f t="shared" ref="G4227:G4290" si="401">WEEKDAY(B4227,1)</f>
        <v>4</v>
      </c>
      <c r="H4227" s="590">
        <f>CHOOSE('Output Sheet'!$B$4,'8760 Data'!J4227,'8760 Data'!K4227,'8760 Data'!L4227,'8760 Data'!M4227,'8760 Data'!N4227,'8760 Data'!O4227,'8760 Data'!P4227,'8760 Data'!Q4227,'8760 Data'!R4227,'8760 Data'!S4227,'8760 Data'!T4227,'8760 Data'!U4227)</f>
        <v>0</v>
      </c>
      <c r="I4227" s="591" t="e">
        <f>H4227/'Output Sheet'!$B$8</f>
        <v>#DIV/0!</v>
      </c>
      <c r="J4227" s="596"/>
      <c r="K4227" s="560"/>
      <c r="L4227" s="560"/>
      <c r="M4227" s="560"/>
      <c r="N4227" s="560"/>
      <c r="O4227" s="560"/>
      <c r="P4227" s="560"/>
      <c r="Q4227" s="560"/>
      <c r="R4227" s="560"/>
      <c r="S4227" s="560"/>
      <c r="T4227" s="560"/>
      <c r="U4227" s="560"/>
    </row>
    <row r="4228" spans="1:21">
      <c r="A4228" s="593">
        <f t="shared" si="396"/>
        <v>41451</v>
      </c>
      <c r="B4228" s="594">
        <v>41451.125244502313</v>
      </c>
      <c r="C4228" s="560">
        <f t="shared" si="397"/>
        <v>2013</v>
      </c>
      <c r="D4228" s="560">
        <f t="shared" si="398"/>
        <v>6</v>
      </c>
      <c r="E4228" s="560">
        <f t="shared" si="399"/>
        <v>26</v>
      </c>
      <c r="F4228" s="560">
        <f t="shared" si="400"/>
        <v>3</v>
      </c>
      <c r="G4228" s="595">
        <f t="shared" si="401"/>
        <v>4</v>
      </c>
      <c r="H4228" s="590">
        <f>CHOOSE('Output Sheet'!$B$4,'8760 Data'!J4228,'8760 Data'!K4228,'8760 Data'!L4228,'8760 Data'!M4228,'8760 Data'!N4228,'8760 Data'!O4228,'8760 Data'!P4228,'8760 Data'!Q4228,'8760 Data'!R4228,'8760 Data'!S4228,'8760 Data'!T4228,'8760 Data'!U4228)</f>
        <v>0</v>
      </c>
      <c r="I4228" s="591" t="e">
        <f>H4228/'Output Sheet'!$B$8</f>
        <v>#DIV/0!</v>
      </c>
      <c r="J4228" s="596"/>
      <c r="K4228" s="560"/>
      <c r="L4228" s="560"/>
      <c r="M4228" s="560"/>
      <c r="N4228" s="560"/>
      <c r="O4228" s="560"/>
      <c r="P4228" s="560"/>
      <c r="Q4228" s="560"/>
      <c r="R4228" s="560"/>
      <c r="S4228" s="560"/>
      <c r="T4228" s="560"/>
      <c r="U4228" s="560"/>
    </row>
    <row r="4229" spans="1:21">
      <c r="A4229" s="593">
        <f t="shared" si="396"/>
        <v>41451</v>
      </c>
      <c r="B4229" s="594">
        <v>41451.16691122685</v>
      </c>
      <c r="C4229" s="560">
        <f t="shared" si="397"/>
        <v>2013</v>
      </c>
      <c r="D4229" s="560">
        <f t="shared" si="398"/>
        <v>6</v>
      </c>
      <c r="E4229" s="560">
        <f t="shared" si="399"/>
        <v>26</v>
      </c>
      <c r="F4229" s="560">
        <f t="shared" si="400"/>
        <v>4</v>
      </c>
      <c r="G4229" s="595">
        <f t="shared" si="401"/>
        <v>4</v>
      </c>
      <c r="H4229" s="590">
        <f>CHOOSE('Output Sheet'!$B$4,'8760 Data'!J4229,'8760 Data'!K4229,'8760 Data'!L4229,'8760 Data'!M4229,'8760 Data'!N4229,'8760 Data'!O4229,'8760 Data'!P4229,'8760 Data'!Q4229,'8760 Data'!R4229,'8760 Data'!S4229,'8760 Data'!T4229,'8760 Data'!U4229)</f>
        <v>0</v>
      </c>
      <c r="I4229" s="591" t="e">
        <f>H4229/'Output Sheet'!$B$8</f>
        <v>#DIV/0!</v>
      </c>
      <c r="J4229" s="596"/>
      <c r="K4229" s="560"/>
      <c r="L4229" s="560"/>
      <c r="M4229" s="560"/>
      <c r="N4229" s="560"/>
      <c r="O4229" s="560"/>
      <c r="P4229" s="560"/>
      <c r="Q4229" s="560"/>
      <c r="R4229" s="560"/>
      <c r="S4229" s="560"/>
      <c r="T4229" s="560"/>
      <c r="U4229" s="560"/>
    </row>
    <row r="4230" spans="1:21">
      <c r="A4230" s="593">
        <f t="shared" si="396"/>
        <v>41451</v>
      </c>
      <c r="B4230" s="594">
        <v>41451.208577951387</v>
      </c>
      <c r="C4230" s="560">
        <f t="shared" si="397"/>
        <v>2013</v>
      </c>
      <c r="D4230" s="560">
        <f t="shared" si="398"/>
        <v>6</v>
      </c>
      <c r="E4230" s="560">
        <f t="shared" si="399"/>
        <v>26</v>
      </c>
      <c r="F4230" s="560">
        <f t="shared" si="400"/>
        <v>5</v>
      </c>
      <c r="G4230" s="595">
        <f t="shared" si="401"/>
        <v>4</v>
      </c>
      <c r="H4230" s="590">
        <f>CHOOSE('Output Sheet'!$B$4,'8760 Data'!J4230,'8760 Data'!K4230,'8760 Data'!L4230,'8760 Data'!M4230,'8760 Data'!N4230,'8760 Data'!O4230,'8760 Data'!P4230,'8760 Data'!Q4230,'8760 Data'!R4230,'8760 Data'!S4230,'8760 Data'!T4230,'8760 Data'!U4230)</f>
        <v>0</v>
      </c>
      <c r="I4230" s="591" t="e">
        <f>H4230/'Output Sheet'!$B$8</f>
        <v>#DIV/0!</v>
      </c>
      <c r="J4230" s="596"/>
      <c r="K4230" s="560"/>
      <c r="L4230" s="560"/>
      <c r="M4230" s="560"/>
      <c r="N4230" s="560"/>
      <c r="O4230" s="560"/>
      <c r="P4230" s="560"/>
      <c r="Q4230" s="560"/>
      <c r="R4230" s="560"/>
      <c r="S4230" s="560"/>
      <c r="T4230" s="560"/>
      <c r="U4230" s="560"/>
    </row>
    <row r="4231" spans="1:21">
      <c r="A4231" s="593">
        <f t="shared" si="396"/>
        <v>41451</v>
      </c>
      <c r="B4231" s="594">
        <v>41451.250244675924</v>
      </c>
      <c r="C4231" s="560">
        <f t="shared" si="397"/>
        <v>2013</v>
      </c>
      <c r="D4231" s="560">
        <f t="shared" si="398"/>
        <v>6</v>
      </c>
      <c r="E4231" s="560">
        <f t="shared" si="399"/>
        <v>26</v>
      </c>
      <c r="F4231" s="560">
        <f t="shared" si="400"/>
        <v>6</v>
      </c>
      <c r="G4231" s="595">
        <f t="shared" si="401"/>
        <v>4</v>
      </c>
      <c r="H4231" s="590">
        <f>CHOOSE('Output Sheet'!$B$4,'8760 Data'!J4231,'8760 Data'!K4231,'8760 Data'!L4231,'8760 Data'!M4231,'8760 Data'!N4231,'8760 Data'!O4231,'8760 Data'!P4231,'8760 Data'!Q4231,'8760 Data'!R4231,'8760 Data'!S4231,'8760 Data'!T4231,'8760 Data'!U4231)</f>
        <v>0</v>
      </c>
      <c r="I4231" s="591" t="e">
        <f>H4231/'Output Sheet'!$B$8</f>
        <v>#DIV/0!</v>
      </c>
      <c r="J4231" s="596"/>
      <c r="K4231" s="560"/>
      <c r="L4231" s="560"/>
      <c r="M4231" s="560"/>
      <c r="N4231" s="560"/>
      <c r="O4231" s="560"/>
      <c r="P4231" s="560"/>
      <c r="Q4231" s="560"/>
      <c r="R4231" s="560"/>
      <c r="S4231" s="560"/>
      <c r="T4231" s="560"/>
      <c r="U4231" s="560"/>
    </row>
    <row r="4232" spans="1:21">
      <c r="A4232" s="593">
        <f t="shared" si="396"/>
        <v>41451</v>
      </c>
      <c r="B4232" s="594">
        <v>41451.291911400462</v>
      </c>
      <c r="C4232" s="560">
        <f t="shared" si="397"/>
        <v>2013</v>
      </c>
      <c r="D4232" s="560">
        <f t="shared" si="398"/>
        <v>6</v>
      </c>
      <c r="E4232" s="560">
        <f t="shared" si="399"/>
        <v>26</v>
      </c>
      <c r="F4232" s="560">
        <f t="shared" si="400"/>
        <v>7</v>
      </c>
      <c r="G4232" s="595">
        <f t="shared" si="401"/>
        <v>4</v>
      </c>
      <c r="H4232" s="590">
        <f>CHOOSE('Output Sheet'!$B$4,'8760 Data'!J4232,'8760 Data'!K4232,'8760 Data'!L4232,'8760 Data'!M4232,'8760 Data'!N4232,'8760 Data'!O4232,'8760 Data'!P4232,'8760 Data'!Q4232,'8760 Data'!R4232,'8760 Data'!S4232,'8760 Data'!T4232,'8760 Data'!U4232)</f>
        <v>0</v>
      </c>
      <c r="I4232" s="591" t="e">
        <f>H4232/'Output Sheet'!$B$8</f>
        <v>#DIV/0!</v>
      </c>
      <c r="J4232" s="596"/>
      <c r="K4232" s="560"/>
      <c r="L4232" s="560"/>
      <c r="M4232" s="560"/>
      <c r="N4232" s="560"/>
      <c r="O4232" s="560"/>
      <c r="P4232" s="560"/>
      <c r="Q4232" s="560"/>
      <c r="R4232" s="560"/>
      <c r="S4232" s="560"/>
      <c r="T4232" s="560"/>
      <c r="U4232" s="560"/>
    </row>
    <row r="4233" spans="1:21">
      <c r="A4233" s="593">
        <f t="shared" si="396"/>
        <v>41451</v>
      </c>
      <c r="B4233" s="594">
        <v>41451.333578124999</v>
      </c>
      <c r="C4233" s="560">
        <f t="shared" si="397"/>
        <v>2013</v>
      </c>
      <c r="D4233" s="560">
        <f t="shared" si="398"/>
        <v>6</v>
      </c>
      <c r="E4233" s="560">
        <f t="shared" si="399"/>
        <v>26</v>
      </c>
      <c r="F4233" s="560">
        <f t="shared" si="400"/>
        <v>8</v>
      </c>
      <c r="G4233" s="595">
        <f t="shared" si="401"/>
        <v>4</v>
      </c>
      <c r="H4233" s="590">
        <f>CHOOSE('Output Sheet'!$B$4,'8760 Data'!J4233,'8760 Data'!K4233,'8760 Data'!L4233,'8760 Data'!M4233,'8760 Data'!N4233,'8760 Data'!O4233,'8760 Data'!P4233,'8760 Data'!Q4233,'8760 Data'!R4233,'8760 Data'!S4233,'8760 Data'!T4233,'8760 Data'!U4233)</f>
        <v>0</v>
      </c>
      <c r="I4233" s="591" t="e">
        <f>H4233/'Output Sheet'!$B$8</f>
        <v>#DIV/0!</v>
      </c>
      <c r="J4233" s="596"/>
      <c r="K4233" s="560"/>
      <c r="L4233" s="560"/>
      <c r="M4233" s="560"/>
      <c r="N4233" s="560"/>
      <c r="O4233" s="560"/>
      <c r="P4233" s="560"/>
      <c r="Q4233" s="560"/>
      <c r="R4233" s="560"/>
      <c r="S4233" s="560"/>
      <c r="T4233" s="560"/>
      <c r="U4233" s="560"/>
    </row>
    <row r="4234" spans="1:21">
      <c r="A4234" s="593">
        <f t="shared" si="396"/>
        <v>41451</v>
      </c>
      <c r="B4234" s="594">
        <v>41451.375244849536</v>
      </c>
      <c r="C4234" s="560">
        <f t="shared" si="397"/>
        <v>2013</v>
      </c>
      <c r="D4234" s="560">
        <f t="shared" si="398"/>
        <v>6</v>
      </c>
      <c r="E4234" s="560">
        <f t="shared" si="399"/>
        <v>26</v>
      </c>
      <c r="F4234" s="560">
        <f t="shared" si="400"/>
        <v>9</v>
      </c>
      <c r="G4234" s="595">
        <f t="shared" si="401"/>
        <v>4</v>
      </c>
      <c r="H4234" s="590">
        <f>CHOOSE('Output Sheet'!$B$4,'8760 Data'!J4234,'8760 Data'!K4234,'8760 Data'!L4234,'8760 Data'!M4234,'8760 Data'!N4234,'8760 Data'!O4234,'8760 Data'!P4234,'8760 Data'!Q4234,'8760 Data'!R4234,'8760 Data'!S4234,'8760 Data'!T4234,'8760 Data'!U4234)</f>
        <v>0</v>
      </c>
      <c r="I4234" s="591" t="e">
        <f>H4234/'Output Sheet'!$B$8</f>
        <v>#DIV/0!</v>
      </c>
      <c r="J4234" s="596"/>
      <c r="K4234" s="560"/>
      <c r="L4234" s="560"/>
      <c r="M4234" s="560"/>
      <c r="N4234" s="560"/>
      <c r="O4234" s="560"/>
      <c r="P4234" s="560"/>
      <c r="Q4234" s="560"/>
      <c r="R4234" s="560"/>
      <c r="S4234" s="560"/>
      <c r="T4234" s="560"/>
      <c r="U4234" s="560"/>
    </row>
    <row r="4235" spans="1:21">
      <c r="A4235" s="593">
        <f t="shared" si="396"/>
        <v>41451</v>
      </c>
      <c r="B4235" s="594">
        <v>41451.416911574073</v>
      </c>
      <c r="C4235" s="560">
        <f t="shared" si="397"/>
        <v>2013</v>
      </c>
      <c r="D4235" s="560">
        <f t="shared" si="398"/>
        <v>6</v>
      </c>
      <c r="E4235" s="560">
        <f t="shared" si="399"/>
        <v>26</v>
      </c>
      <c r="F4235" s="560">
        <f t="shared" si="400"/>
        <v>10</v>
      </c>
      <c r="G4235" s="595">
        <f t="shared" si="401"/>
        <v>4</v>
      </c>
      <c r="H4235" s="590">
        <f>CHOOSE('Output Sheet'!$B$4,'8760 Data'!J4235,'8760 Data'!K4235,'8760 Data'!L4235,'8760 Data'!M4235,'8760 Data'!N4235,'8760 Data'!O4235,'8760 Data'!P4235,'8760 Data'!Q4235,'8760 Data'!R4235,'8760 Data'!S4235,'8760 Data'!T4235,'8760 Data'!U4235)</f>
        <v>0</v>
      </c>
      <c r="I4235" s="591" t="e">
        <f>H4235/'Output Sheet'!$B$8</f>
        <v>#DIV/0!</v>
      </c>
      <c r="J4235" s="596"/>
      <c r="K4235" s="560"/>
      <c r="L4235" s="560"/>
      <c r="M4235" s="560"/>
      <c r="N4235" s="560"/>
      <c r="O4235" s="560"/>
      <c r="P4235" s="560"/>
      <c r="Q4235" s="560"/>
      <c r="R4235" s="560"/>
      <c r="S4235" s="560"/>
      <c r="T4235" s="560"/>
      <c r="U4235" s="560"/>
    </row>
    <row r="4236" spans="1:21">
      <c r="A4236" s="593">
        <f t="shared" si="396"/>
        <v>41451</v>
      </c>
      <c r="B4236" s="594">
        <v>41451.458578298611</v>
      </c>
      <c r="C4236" s="560">
        <f t="shared" si="397"/>
        <v>2013</v>
      </c>
      <c r="D4236" s="560">
        <f t="shared" si="398"/>
        <v>6</v>
      </c>
      <c r="E4236" s="560">
        <f t="shared" si="399"/>
        <v>26</v>
      </c>
      <c r="F4236" s="560">
        <f t="shared" si="400"/>
        <v>11</v>
      </c>
      <c r="G4236" s="595">
        <f t="shared" si="401"/>
        <v>4</v>
      </c>
      <c r="H4236" s="590">
        <f>CHOOSE('Output Sheet'!$B$4,'8760 Data'!J4236,'8760 Data'!K4236,'8760 Data'!L4236,'8760 Data'!M4236,'8760 Data'!N4236,'8760 Data'!O4236,'8760 Data'!P4236,'8760 Data'!Q4236,'8760 Data'!R4236,'8760 Data'!S4236,'8760 Data'!T4236,'8760 Data'!U4236)</f>
        <v>0</v>
      </c>
      <c r="I4236" s="591" t="e">
        <f>H4236/'Output Sheet'!$B$8</f>
        <v>#DIV/0!</v>
      </c>
      <c r="J4236" s="596"/>
      <c r="K4236" s="560"/>
      <c r="L4236" s="560"/>
      <c r="M4236" s="560"/>
      <c r="N4236" s="560"/>
      <c r="O4236" s="560"/>
      <c r="P4236" s="560"/>
      <c r="Q4236" s="560"/>
      <c r="R4236" s="560"/>
      <c r="S4236" s="560"/>
      <c r="T4236" s="560"/>
      <c r="U4236" s="560"/>
    </row>
    <row r="4237" spans="1:21">
      <c r="A4237" s="593">
        <f t="shared" si="396"/>
        <v>41451</v>
      </c>
      <c r="B4237" s="594">
        <v>41451.500245023148</v>
      </c>
      <c r="C4237" s="560">
        <f t="shared" si="397"/>
        <v>2013</v>
      </c>
      <c r="D4237" s="560">
        <f t="shared" si="398"/>
        <v>6</v>
      </c>
      <c r="E4237" s="560">
        <f t="shared" si="399"/>
        <v>26</v>
      </c>
      <c r="F4237" s="560">
        <f t="shared" si="400"/>
        <v>12</v>
      </c>
      <c r="G4237" s="595">
        <f t="shared" si="401"/>
        <v>4</v>
      </c>
      <c r="H4237" s="590">
        <f>CHOOSE('Output Sheet'!$B$4,'8760 Data'!J4237,'8760 Data'!K4237,'8760 Data'!L4237,'8760 Data'!M4237,'8760 Data'!N4237,'8760 Data'!O4237,'8760 Data'!P4237,'8760 Data'!Q4237,'8760 Data'!R4237,'8760 Data'!S4237,'8760 Data'!T4237,'8760 Data'!U4237)</f>
        <v>0</v>
      </c>
      <c r="I4237" s="591" t="e">
        <f>H4237/'Output Sheet'!$B$8</f>
        <v>#DIV/0!</v>
      </c>
      <c r="J4237" s="596"/>
      <c r="K4237" s="560"/>
      <c r="L4237" s="560"/>
      <c r="M4237" s="560"/>
      <c r="N4237" s="560"/>
      <c r="O4237" s="560"/>
      <c r="P4237" s="560"/>
      <c r="Q4237" s="560"/>
      <c r="R4237" s="560"/>
      <c r="S4237" s="560"/>
      <c r="T4237" s="560"/>
      <c r="U4237" s="560"/>
    </row>
    <row r="4238" spans="1:21">
      <c r="A4238" s="593">
        <f t="shared" si="396"/>
        <v>41451</v>
      </c>
      <c r="B4238" s="594">
        <v>41451.541911747685</v>
      </c>
      <c r="C4238" s="560">
        <f t="shared" si="397"/>
        <v>2013</v>
      </c>
      <c r="D4238" s="560">
        <f t="shared" si="398"/>
        <v>6</v>
      </c>
      <c r="E4238" s="560">
        <f t="shared" si="399"/>
        <v>26</v>
      </c>
      <c r="F4238" s="560">
        <f t="shared" si="400"/>
        <v>13</v>
      </c>
      <c r="G4238" s="595">
        <f t="shared" si="401"/>
        <v>4</v>
      </c>
      <c r="H4238" s="590">
        <f>CHOOSE('Output Sheet'!$B$4,'8760 Data'!J4238,'8760 Data'!K4238,'8760 Data'!L4238,'8760 Data'!M4238,'8760 Data'!N4238,'8760 Data'!O4238,'8760 Data'!P4238,'8760 Data'!Q4238,'8760 Data'!R4238,'8760 Data'!S4238,'8760 Data'!T4238,'8760 Data'!U4238)</f>
        <v>0</v>
      </c>
      <c r="I4238" s="591" t="e">
        <f>H4238/'Output Sheet'!$B$8</f>
        <v>#DIV/0!</v>
      </c>
      <c r="J4238" s="596"/>
      <c r="K4238" s="560"/>
      <c r="L4238" s="560"/>
      <c r="M4238" s="560"/>
      <c r="N4238" s="560"/>
      <c r="O4238" s="560"/>
      <c r="P4238" s="560"/>
      <c r="Q4238" s="560"/>
      <c r="R4238" s="560"/>
      <c r="S4238" s="560"/>
      <c r="T4238" s="560"/>
      <c r="U4238" s="560"/>
    </row>
    <row r="4239" spans="1:21">
      <c r="A4239" s="593">
        <f t="shared" si="396"/>
        <v>41451</v>
      </c>
      <c r="B4239" s="594">
        <v>41451.583578472222</v>
      </c>
      <c r="C4239" s="560">
        <f t="shared" si="397"/>
        <v>2013</v>
      </c>
      <c r="D4239" s="560">
        <f t="shared" si="398"/>
        <v>6</v>
      </c>
      <c r="E4239" s="560">
        <f t="shared" si="399"/>
        <v>26</v>
      </c>
      <c r="F4239" s="560">
        <f t="shared" si="400"/>
        <v>14</v>
      </c>
      <c r="G4239" s="595">
        <f t="shared" si="401"/>
        <v>4</v>
      </c>
      <c r="H4239" s="590">
        <f>CHOOSE('Output Sheet'!$B$4,'8760 Data'!J4239,'8760 Data'!K4239,'8760 Data'!L4239,'8760 Data'!M4239,'8760 Data'!N4239,'8760 Data'!O4239,'8760 Data'!P4239,'8760 Data'!Q4239,'8760 Data'!R4239,'8760 Data'!S4239,'8760 Data'!T4239,'8760 Data'!U4239)</f>
        <v>0</v>
      </c>
      <c r="I4239" s="591" t="e">
        <f>H4239/'Output Sheet'!$B$8</f>
        <v>#DIV/0!</v>
      </c>
      <c r="J4239" s="596"/>
      <c r="K4239" s="560"/>
      <c r="L4239" s="560"/>
      <c r="M4239" s="560"/>
      <c r="N4239" s="560"/>
      <c r="O4239" s="560"/>
      <c r="P4239" s="560"/>
      <c r="Q4239" s="560"/>
      <c r="R4239" s="560"/>
      <c r="S4239" s="560"/>
      <c r="T4239" s="560"/>
      <c r="U4239" s="560"/>
    </row>
    <row r="4240" spans="1:21">
      <c r="A4240" s="593">
        <f t="shared" si="396"/>
        <v>41451</v>
      </c>
      <c r="B4240" s="594">
        <v>41451.625245196759</v>
      </c>
      <c r="C4240" s="560">
        <f t="shared" si="397"/>
        <v>2013</v>
      </c>
      <c r="D4240" s="560">
        <f t="shared" si="398"/>
        <v>6</v>
      </c>
      <c r="E4240" s="560">
        <f t="shared" si="399"/>
        <v>26</v>
      </c>
      <c r="F4240" s="560">
        <f t="shared" si="400"/>
        <v>15</v>
      </c>
      <c r="G4240" s="595">
        <f t="shared" si="401"/>
        <v>4</v>
      </c>
      <c r="H4240" s="590">
        <f>CHOOSE('Output Sheet'!$B$4,'8760 Data'!J4240,'8760 Data'!K4240,'8760 Data'!L4240,'8760 Data'!M4240,'8760 Data'!N4240,'8760 Data'!O4240,'8760 Data'!P4240,'8760 Data'!Q4240,'8760 Data'!R4240,'8760 Data'!S4240,'8760 Data'!T4240,'8760 Data'!U4240)</f>
        <v>0</v>
      </c>
      <c r="I4240" s="591" t="e">
        <f>H4240/'Output Sheet'!$B$8</f>
        <v>#DIV/0!</v>
      </c>
      <c r="J4240" s="596"/>
      <c r="K4240" s="560"/>
      <c r="L4240" s="560"/>
      <c r="M4240" s="560"/>
      <c r="N4240" s="560"/>
      <c r="O4240" s="560"/>
      <c r="P4240" s="560"/>
      <c r="Q4240" s="560"/>
      <c r="R4240" s="560"/>
      <c r="S4240" s="560"/>
      <c r="T4240" s="560"/>
      <c r="U4240" s="560"/>
    </row>
    <row r="4241" spans="1:21">
      <c r="A4241" s="593">
        <f t="shared" si="396"/>
        <v>41451</v>
      </c>
      <c r="B4241" s="594">
        <v>41451.666911921297</v>
      </c>
      <c r="C4241" s="560">
        <f t="shared" si="397"/>
        <v>2013</v>
      </c>
      <c r="D4241" s="560">
        <f t="shared" si="398"/>
        <v>6</v>
      </c>
      <c r="E4241" s="560">
        <f t="shared" si="399"/>
        <v>26</v>
      </c>
      <c r="F4241" s="560">
        <f t="shared" si="400"/>
        <v>16</v>
      </c>
      <c r="G4241" s="595">
        <f t="shared" si="401"/>
        <v>4</v>
      </c>
      <c r="H4241" s="590">
        <f>CHOOSE('Output Sheet'!$B$4,'8760 Data'!J4241,'8760 Data'!K4241,'8760 Data'!L4241,'8760 Data'!M4241,'8760 Data'!N4241,'8760 Data'!O4241,'8760 Data'!P4241,'8760 Data'!Q4241,'8760 Data'!R4241,'8760 Data'!S4241,'8760 Data'!T4241,'8760 Data'!U4241)</f>
        <v>0</v>
      </c>
      <c r="I4241" s="591" t="e">
        <f>H4241/'Output Sheet'!$B$8</f>
        <v>#DIV/0!</v>
      </c>
      <c r="J4241" s="596"/>
      <c r="K4241" s="560"/>
      <c r="L4241" s="560"/>
      <c r="M4241" s="560"/>
      <c r="N4241" s="560"/>
      <c r="O4241" s="560"/>
      <c r="P4241" s="560"/>
      <c r="Q4241" s="560"/>
      <c r="R4241" s="560"/>
      <c r="S4241" s="560"/>
      <c r="T4241" s="560"/>
      <c r="U4241" s="560"/>
    </row>
    <row r="4242" spans="1:21">
      <c r="A4242" s="593">
        <f t="shared" si="396"/>
        <v>41451</v>
      </c>
      <c r="B4242" s="594">
        <v>41451.708578645834</v>
      </c>
      <c r="C4242" s="560">
        <f t="shared" si="397"/>
        <v>2013</v>
      </c>
      <c r="D4242" s="560">
        <f t="shared" si="398"/>
        <v>6</v>
      </c>
      <c r="E4242" s="560">
        <f t="shared" si="399"/>
        <v>26</v>
      </c>
      <c r="F4242" s="560">
        <f t="shared" si="400"/>
        <v>17</v>
      </c>
      <c r="G4242" s="595">
        <f t="shared" si="401"/>
        <v>4</v>
      </c>
      <c r="H4242" s="590">
        <f>CHOOSE('Output Sheet'!$B$4,'8760 Data'!J4242,'8760 Data'!K4242,'8760 Data'!L4242,'8760 Data'!M4242,'8760 Data'!N4242,'8760 Data'!O4242,'8760 Data'!P4242,'8760 Data'!Q4242,'8760 Data'!R4242,'8760 Data'!S4242,'8760 Data'!T4242,'8760 Data'!U4242)</f>
        <v>0</v>
      </c>
      <c r="I4242" s="591" t="e">
        <f>H4242/'Output Sheet'!$B$8</f>
        <v>#DIV/0!</v>
      </c>
      <c r="J4242" s="596"/>
      <c r="K4242" s="560"/>
      <c r="L4242" s="560"/>
      <c r="M4242" s="560"/>
      <c r="N4242" s="560"/>
      <c r="O4242" s="560"/>
      <c r="P4242" s="560"/>
      <c r="Q4242" s="560"/>
      <c r="R4242" s="560"/>
      <c r="S4242" s="560"/>
      <c r="T4242" s="560"/>
      <c r="U4242" s="560"/>
    </row>
    <row r="4243" spans="1:21">
      <c r="A4243" s="593">
        <f t="shared" si="396"/>
        <v>41451</v>
      </c>
      <c r="B4243" s="594">
        <v>41451.750245370371</v>
      </c>
      <c r="C4243" s="560">
        <f t="shared" si="397"/>
        <v>2013</v>
      </c>
      <c r="D4243" s="560">
        <f t="shared" si="398"/>
        <v>6</v>
      </c>
      <c r="E4243" s="560">
        <f t="shared" si="399"/>
        <v>26</v>
      </c>
      <c r="F4243" s="560">
        <f t="shared" si="400"/>
        <v>18</v>
      </c>
      <c r="G4243" s="595">
        <f t="shared" si="401"/>
        <v>4</v>
      </c>
      <c r="H4243" s="590">
        <f>CHOOSE('Output Sheet'!$B$4,'8760 Data'!J4243,'8760 Data'!K4243,'8760 Data'!L4243,'8760 Data'!M4243,'8760 Data'!N4243,'8760 Data'!O4243,'8760 Data'!P4243,'8760 Data'!Q4243,'8760 Data'!R4243,'8760 Data'!S4243,'8760 Data'!T4243,'8760 Data'!U4243)</f>
        <v>0</v>
      </c>
      <c r="I4243" s="591" t="e">
        <f>H4243/'Output Sheet'!$B$8</f>
        <v>#DIV/0!</v>
      </c>
      <c r="J4243" s="596"/>
      <c r="K4243" s="560"/>
      <c r="L4243" s="560"/>
      <c r="M4243" s="560"/>
      <c r="N4243" s="560"/>
      <c r="O4243" s="560"/>
      <c r="P4243" s="560"/>
      <c r="Q4243" s="560"/>
      <c r="R4243" s="560"/>
      <c r="S4243" s="560"/>
      <c r="T4243" s="560"/>
      <c r="U4243" s="560"/>
    </row>
    <row r="4244" spans="1:21">
      <c r="A4244" s="593">
        <f t="shared" si="396"/>
        <v>41451</v>
      </c>
      <c r="B4244" s="594">
        <v>41451.791912094908</v>
      </c>
      <c r="C4244" s="560">
        <f t="shared" si="397"/>
        <v>2013</v>
      </c>
      <c r="D4244" s="560">
        <f t="shared" si="398"/>
        <v>6</v>
      </c>
      <c r="E4244" s="560">
        <f t="shared" si="399"/>
        <v>26</v>
      </c>
      <c r="F4244" s="560">
        <f t="shared" si="400"/>
        <v>19</v>
      </c>
      <c r="G4244" s="595">
        <f t="shared" si="401"/>
        <v>4</v>
      </c>
      <c r="H4244" s="590">
        <f>CHOOSE('Output Sheet'!$B$4,'8760 Data'!J4244,'8760 Data'!K4244,'8760 Data'!L4244,'8760 Data'!M4244,'8760 Data'!N4244,'8760 Data'!O4244,'8760 Data'!P4244,'8760 Data'!Q4244,'8760 Data'!R4244,'8760 Data'!S4244,'8760 Data'!T4244,'8760 Data'!U4244)</f>
        <v>0</v>
      </c>
      <c r="I4244" s="591" t="e">
        <f>H4244/'Output Sheet'!$B$8</f>
        <v>#DIV/0!</v>
      </c>
      <c r="J4244" s="596"/>
      <c r="K4244" s="560"/>
      <c r="L4244" s="560"/>
      <c r="M4244" s="560"/>
      <c r="N4244" s="560"/>
      <c r="O4244" s="560"/>
      <c r="P4244" s="560"/>
      <c r="Q4244" s="560"/>
      <c r="R4244" s="560"/>
      <c r="S4244" s="560"/>
      <c r="T4244" s="560"/>
      <c r="U4244" s="560"/>
    </row>
    <row r="4245" spans="1:21">
      <c r="A4245" s="593">
        <f t="shared" si="396"/>
        <v>41451</v>
      </c>
      <c r="B4245" s="594">
        <v>41451.833578819445</v>
      </c>
      <c r="C4245" s="560">
        <f t="shared" si="397"/>
        <v>2013</v>
      </c>
      <c r="D4245" s="560">
        <f t="shared" si="398"/>
        <v>6</v>
      </c>
      <c r="E4245" s="560">
        <f t="shared" si="399"/>
        <v>26</v>
      </c>
      <c r="F4245" s="560">
        <f t="shared" si="400"/>
        <v>20</v>
      </c>
      <c r="G4245" s="595">
        <f t="shared" si="401"/>
        <v>4</v>
      </c>
      <c r="H4245" s="590">
        <f>CHOOSE('Output Sheet'!$B$4,'8760 Data'!J4245,'8760 Data'!K4245,'8760 Data'!L4245,'8760 Data'!M4245,'8760 Data'!N4245,'8760 Data'!O4245,'8760 Data'!P4245,'8760 Data'!Q4245,'8760 Data'!R4245,'8760 Data'!S4245,'8760 Data'!T4245,'8760 Data'!U4245)</f>
        <v>0</v>
      </c>
      <c r="I4245" s="591" t="e">
        <f>H4245/'Output Sheet'!$B$8</f>
        <v>#DIV/0!</v>
      </c>
      <c r="J4245" s="596"/>
      <c r="K4245" s="560"/>
      <c r="L4245" s="560"/>
      <c r="M4245" s="560"/>
      <c r="N4245" s="560"/>
      <c r="O4245" s="560"/>
      <c r="P4245" s="560"/>
      <c r="Q4245" s="560"/>
      <c r="R4245" s="560"/>
      <c r="S4245" s="560"/>
      <c r="T4245" s="560"/>
      <c r="U4245" s="560"/>
    </row>
    <row r="4246" spans="1:21">
      <c r="A4246" s="593">
        <f t="shared" si="396"/>
        <v>41451</v>
      </c>
      <c r="B4246" s="594">
        <v>41451.875245543983</v>
      </c>
      <c r="C4246" s="560">
        <f t="shared" si="397"/>
        <v>2013</v>
      </c>
      <c r="D4246" s="560">
        <f t="shared" si="398"/>
        <v>6</v>
      </c>
      <c r="E4246" s="560">
        <f t="shared" si="399"/>
        <v>26</v>
      </c>
      <c r="F4246" s="560">
        <f t="shared" si="400"/>
        <v>21</v>
      </c>
      <c r="G4246" s="595">
        <f t="shared" si="401"/>
        <v>4</v>
      </c>
      <c r="H4246" s="590">
        <f>CHOOSE('Output Sheet'!$B$4,'8760 Data'!J4246,'8760 Data'!K4246,'8760 Data'!L4246,'8760 Data'!M4246,'8760 Data'!N4246,'8760 Data'!O4246,'8760 Data'!P4246,'8760 Data'!Q4246,'8760 Data'!R4246,'8760 Data'!S4246,'8760 Data'!T4246,'8760 Data'!U4246)</f>
        <v>0</v>
      </c>
      <c r="I4246" s="591" t="e">
        <f>H4246/'Output Sheet'!$B$8</f>
        <v>#DIV/0!</v>
      </c>
      <c r="J4246" s="596"/>
      <c r="K4246" s="560"/>
      <c r="L4246" s="560"/>
      <c r="M4246" s="560"/>
      <c r="N4246" s="560"/>
      <c r="O4246" s="560"/>
      <c r="P4246" s="560"/>
      <c r="Q4246" s="560"/>
      <c r="R4246" s="560"/>
      <c r="S4246" s="560"/>
      <c r="T4246" s="560"/>
      <c r="U4246" s="560"/>
    </row>
    <row r="4247" spans="1:21">
      <c r="A4247" s="593">
        <f t="shared" si="396"/>
        <v>41451</v>
      </c>
      <c r="B4247" s="594">
        <v>41451.91691226852</v>
      </c>
      <c r="C4247" s="560">
        <f t="shared" si="397"/>
        <v>2013</v>
      </c>
      <c r="D4247" s="560">
        <f t="shared" si="398"/>
        <v>6</v>
      </c>
      <c r="E4247" s="560">
        <f t="shared" si="399"/>
        <v>26</v>
      </c>
      <c r="F4247" s="560">
        <f t="shared" si="400"/>
        <v>22</v>
      </c>
      <c r="G4247" s="595">
        <f t="shared" si="401"/>
        <v>4</v>
      </c>
      <c r="H4247" s="590">
        <f>CHOOSE('Output Sheet'!$B$4,'8760 Data'!J4247,'8760 Data'!K4247,'8760 Data'!L4247,'8760 Data'!M4247,'8760 Data'!N4247,'8760 Data'!O4247,'8760 Data'!P4247,'8760 Data'!Q4247,'8760 Data'!R4247,'8760 Data'!S4247,'8760 Data'!T4247,'8760 Data'!U4247)</f>
        <v>0</v>
      </c>
      <c r="I4247" s="591" t="e">
        <f>H4247/'Output Sheet'!$B$8</f>
        <v>#DIV/0!</v>
      </c>
      <c r="J4247" s="596"/>
      <c r="K4247" s="560"/>
      <c r="L4247" s="560"/>
      <c r="M4247" s="560"/>
      <c r="N4247" s="560"/>
      <c r="O4247" s="560"/>
      <c r="P4247" s="560"/>
      <c r="Q4247" s="560"/>
      <c r="R4247" s="560"/>
      <c r="S4247" s="560"/>
      <c r="T4247" s="560"/>
      <c r="U4247" s="560"/>
    </row>
    <row r="4248" spans="1:21">
      <c r="A4248" s="593">
        <f t="shared" si="396"/>
        <v>41451</v>
      </c>
      <c r="B4248" s="594">
        <v>41451.958578993057</v>
      </c>
      <c r="C4248" s="560">
        <f t="shared" si="397"/>
        <v>2013</v>
      </c>
      <c r="D4248" s="560">
        <f t="shared" si="398"/>
        <v>6</v>
      </c>
      <c r="E4248" s="560">
        <f t="shared" si="399"/>
        <v>26</v>
      </c>
      <c r="F4248" s="560">
        <f t="shared" si="400"/>
        <v>23</v>
      </c>
      <c r="G4248" s="595">
        <f t="shared" si="401"/>
        <v>4</v>
      </c>
      <c r="H4248" s="590">
        <f>CHOOSE('Output Sheet'!$B$4,'8760 Data'!J4248,'8760 Data'!K4248,'8760 Data'!L4248,'8760 Data'!M4248,'8760 Data'!N4248,'8760 Data'!O4248,'8760 Data'!P4248,'8760 Data'!Q4248,'8760 Data'!R4248,'8760 Data'!S4248,'8760 Data'!T4248,'8760 Data'!U4248)</f>
        <v>0</v>
      </c>
      <c r="I4248" s="591" t="e">
        <f>H4248/'Output Sheet'!$B$8</f>
        <v>#DIV/0!</v>
      </c>
      <c r="J4248" s="596"/>
      <c r="K4248" s="560"/>
      <c r="L4248" s="560"/>
      <c r="M4248" s="560"/>
      <c r="N4248" s="560"/>
      <c r="O4248" s="560"/>
      <c r="P4248" s="560"/>
      <c r="Q4248" s="560"/>
      <c r="R4248" s="560"/>
      <c r="S4248" s="560"/>
      <c r="T4248" s="560"/>
      <c r="U4248" s="560"/>
    </row>
    <row r="4249" spans="1:21">
      <c r="A4249" s="593">
        <f t="shared" si="396"/>
        <v>41452</v>
      </c>
      <c r="B4249" s="594">
        <v>41452.000245717594</v>
      </c>
      <c r="C4249" s="560">
        <f t="shared" si="397"/>
        <v>2013</v>
      </c>
      <c r="D4249" s="560">
        <f t="shared" si="398"/>
        <v>6</v>
      </c>
      <c r="E4249" s="560">
        <f t="shared" si="399"/>
        <v>27</v>
      </c>
      <c r="F4249" s="560">
        <f t="shared" si="400"/>
        <v>24</v>
      </c>
      <c r="G4249" s="595">
        <f t="shared" si="401"/>
        <v>5</v>
      </c>
      <c r="H4249" s="590">
        <f>CHOOSE('Output Sheet'!$B$4,'8760 Data'!J4249,'8760 Data'!K4249,'8760 Data'!L4249,'8760 Data'!M4249,'8760 Data'!N4249,'8760 Data'!O4249,'8760 Data'!P4249,'8760 Data'!Q4249,'8760 Data'!R4249,'8760 Data'!S4249,'8760 Data'!T4249,'8760 Data'!U4249)</f>
        <v>0</v>
      </c>
      <c r="I4249" s="591" t="e">
        <f>H4249/'Output Sheet'!$B$8</f>
        <v>#DIV/0!</v>
      </c>
      <c r="J4249" s="596"/>
      <c r="K4249" s="560"/>
      <c r="L4249" s="560"/>
      <c r="M4249" s="560"/>
      <c r="N4249" s="560"/>
      <c r="O4249" s="560"/>
      <c r="P4249" s="560"/>
      <c r="Q4249" s="560"/>
      <c r="R4249" s="560"/>
      <c r="S4249" s="560"/>
      <c r="T4249" s="560"/>
      <c r="U4249" s="560"/>
    </row>
    <row r="4250" spans="1:21">
      <c r="A4250" s="593">
        <f t="shared" si="396"/>
        <v>41452</v>
      </c>
      <c r="B4250" s="594">
        <v>41452.041912442131</v>
      </c>
      <c r="C4250" s="560">
        <f t="shared" si="397"/>
        <v>2013</v>
      </c>
      <c r="D4250" s="560">
        <f t="shared" si="398"/>
        <v>6</v>
      </c>
      <c r="E4250" s="560">
        <f t="shared" si="399"/>
        <v>27</v>
      </c>
      <c r="F4250" s="560">
        <f t="shared" si="400"/>
        <v>1</v>
      </c>
      <c r="G4250" s="595">
        <f t="shared" si="401"/>
        <v>5</v>
      </c>
      <c r="H4250" s="590">
        <f>CHOOSE('Output Sheet'!$B$4,'8760 Data'!J4250,'8760 Data'!K4250,'8760 Data'!L4250,'8760 Data'!M4250,'8760 Data'!N4250,'8760 Data'!O4250,'8760 Data'!P4250,'8760 Data'!Q4250,'8760 Data'!R4250,'8760 Data'!S4250,'8760 Data'!T4250,'8760 Data'!U4250)</f>
        <v>0</v>
      </c>
      <c r="I4250" s="591" t="e">
        <f>H4250/'Output Sheet'!$B$8</f>
        <v>#DIV/0!</v>
      </c>
      <c r="J4250" s="596"/>
      <c r="K4250" s="560"/>
      <c r="L4250" s="560"/>
      <c r="M4250" s="560"/>
      <c r="N4250" s="560"/>
      <c r="O4250" s="560"/>
      <c r="P4250" s="560"/>
      <c r="Q4250" s="560"/>
      <c r="R4250" s="560"/>
      <c r="S4250" s="560"/>
      <c r="T4250" s="560"/>
      <c r="U4250" s="560"/>
    </row>
    <row r="4251" spans="1:21">
      <c r="A4251" s="593">
        <f t="shared" si="396"/>
        <v>41452</v>
      </c>
      <c r="B4251" s="594">
        <v>41452.083579166669</v>
      </c>
      <c r="C4251" s="560">
        <f t="shared" si="397"/>
        <v>2013</v>
      </c>
      <c r="D4251" s="560">
        <f t="shared" si="398"/>
        <v>6</v>
      </c>
      <c r="E4251" s="560">
        <f t="shared" si="399"/>
        <v>27</v>
      </c>
      <c r="F4251" s="560">
        <f t="shared" si="400"/>
        <v>2</v>
      </c>
      <c r="G4251" s="595">
        <f t="shared" si="401"/>
        <v>5</v>
      </c>
      <c r="H4251" s="590">
        <f>CHOOSE('Output Sheet'!$B$4,'8760 Data'!J4251,'8760 Data'!K4251,'8760 Data'!L4251,'8760 Data'!M4251,'8760 Data'!N4251,'8760 Data'!O4251,'8760 Data'!P4251,'8760 Data'!Q4251,'8760 Data'!R4251,'8760 Data'!S4251,'8760 Data'!T4251,'8760 Data'!U4251)</f>
        <v>0</v>
      </c>
      <c r="I4251" s="591" t="e">
        <f>H4251/'Output Sheet'!$B$8</f>
        <v>#DIV/0!</v>
      </c>
      <c r="J4251" s="596"/>
      <c r="K4251" s="560"/>
      <c r="L4251" s="560"/>
      <c r="M4251" s="560"/>
      <c r="N4251" s="560"/>
      <c r="O4251" s="560"/>
      <c r="P4251" s="560"/>
      <c r="Q4251" s="560"/>
      <c r="R4251" s="560"/>
      <c r="S4251" s="560"/>
      <c r="T4251" s="560"/>
      <c r="U4251" s="560"/>
    </row>
    <row r="4252" spans="1:21">
      <c r="A4252" s="593">
        <f t="shared" si="396"/>
        <v>41452</v>
      </c>
      <c r="B4252" s="594">
        <v>41452.125245891206</v>
      </c>
      <c r="C4252" s="560">
        <f t="shared" si="397"/>
        <v>2013</v>
      </c>
      <c r="D4252" s="560">
        <f t="shared" si="398"/>
        <v>6</v>
      </c>
      <c r="E4252" s="560">
        <f t="shared" si="399"/>
        <v>27</v>
      </c>
      <c r="F4252" s="560">
        <f t="shared" si="400"/>
        <v>3</v>
      </c>
      <c r="G4252" s="595">
        <f t="shared" si="401"/>
        <v>5</v>
      </c>
      <c r="H4252" s="590">
        <f>CHOOSE('Output Sheet'!$B$4,'8760 Data'!J4252,'8760 Data'!K4252,'8760 Data'!L4252,'8760 Data'!M4252,'8760 Data'!N4252,'8760 Data'!O4252,'8760 Data'!P4252,'8760 Data'!Q4252,'8760 Data'!R4252,'8760 Data'!S4252,'8760 Data'!T4252,'8760 Data'!U4252)</f>
        <v>0</v>
      </c>
      <c r="I4252" s="591" t="e">
        <f>H4252/'Output Sheet'!$B$8</f>
        <v>#DIV/0!</v>
      </c>
      <c r="J4252" s="596"/>
      <c r="K4252" s="560"/>
      <c r="L4252" s="560"/>
      <c r="M4252" s="560"/>
      <c r="N4252" s="560"/>
      <c r="O4252" s="560"/>
      <c r="P4252" s="560"/>
      <c r="Q4252" s="560"/>
      <c r="R4252" s="560"/>
      <c r="S4252" s="560"/>
      <c r="T4252" s="560"/>
      <c r="U4252" s="560"/>
    </row>
    <row r="4253" spans="1:21">
      <c r="A4253" s="593">
        <f t="shared" si="396"/>
        <v>41452</v>
      </c>
      <c r="B4253" s="594">
        <v>41452.166912615743</v>
      </c>
      <c r="C4253" s="560">
        <f t="shared" si="397"/>
        <v>2013</v>
      </c>
      <c r="D4253" s="560">
        <f t="shared" si="398"/>
        <v>6</v>
      </c>
      <c r="E4253" s="560">
        <f t="shared" si="399"/>
        <v>27</v>
      </c>
      <c r="F4253" s="560">
        <f t="shared" si="400"/>
        <v>4</v>
      </c>
      <c r="G4253" s="595">
        <f t="shared" si="401"/>
        <v>5</v>
      </c>
      <c r="H4253" s="590">
        <f>CHOOSE('Output Sheet'!$B$4,'8760 Data'!J4253,'8760 Data'!K4253,'8760 Data'!L4253,'8760 Data'!M4253,'8760 Data'!N4253,'8760 Data'!O4253,'8760 Data'!P4253,'8760 Data'!Q4253,'8760 Data'!R4253,'8760 Data'!S4253,'8760 Data'!T4253,'8760 Data'!U4253)</f>
        <v>0</v>
      </c>
      <c r="I4253" s="591" t="e">
        <f>H4253/'Output Sheet'!$B$8</f>
        <v>#DIV/0!</v>
      </c>
      <c r="J4253" s="596"/>
      <c r="K4253" s="560"/>
      <c r="L4253" s="560"/>
      <c r="M4253" s="560"/>
      <c r="N4253" s="560"/>
      <c r="O4253" s="560"/>
      <c r="P4253" s="560"/>
      <c r="Q4253" s="560"/>
      <c r="R4253" s="560"/>
      <c r="S4253" s="560"/>
      <c r="T4253" s="560"/>
      <c r="U4253" s="560"/>
    </row>
    <row r="4254" spans="1:21">
      <c r="A4254" s="593">
        <f t="shared" si="396"/>
        <v>41452</v>
      </c>
      <c r="B4254" s="594">
        <v>41452.20857934028</v>
      </c>
      <c r="C4254" s="560">
        <f t="shared" si="397"/>
        <v>2013</v>
      </c>
      <c r="D4254" s="560">
        <f t="shared" si="398"/>
        <v>6</v>
      </c>
      <c r="E4254" s="560">
        <f t="shared" si="399"/>
        <v>27</v>
      </c>
      <c r="F4254" s="560">
        <f t="shared" si="400"/>
        <v>5</v>
      </c>
      <c r="G4254" s="595">
        <f t="shared" si="401"/>
        <v>5</v>
      </c>
      <c r="H4254" s="590">
        <f>CHOOSE('Output Sheet'!$B$4,'8760 Data'!J4254,'8760 Data'!K4254,'8760 Data'!L4254,'8760 Data'!M4254,'8760 Data'!N4254,'8760 Data'!O4254,'8760 Data'!P4254,'8760 Data'!Q4254,'8760 Data'!R4254,'8760 Data'!S4254,'8760 Data'!T4254,'8760 Data'!U4254)</f>
        <v>0</v>
      </c>
      <c r="I4254" s="591" t="e">
        <f>H4254/'Output Sheet'!$B$8</f>
        <v>#DIV/0!</v>
      </c>
      <c r="J4254" s="596"/>
      <c r="K4254" s="560"/>
      <c r="L4254" s="560"/>
      <c r="M4254" s="560"/>
      <c r="N4254" s="560"/>
      <c r="O4254" s="560"/>
      <c r="P4254" s="560"/>
      <c r="Q4254" s="560"/>
      <c r="R4254" s="560"/>
      <c r="S4254" s="560"/>
      <c r="T4254" s="560"/>
      <c r="U4254" s="560"/>
    </row>
    <row r="4255" spans="1:21">
      <c r="A4255" s="593">
        <f t="shared" si="396"/>
        <v>41452</v>
      </c>
      <c r="B4255" s="594">
        <v>41452.250246064817</v>
      </c>
      <c r="C4255" s="560">
        <f t="shared" si="397"/>
        <v>2013</v>
      </c>
      <c r="D4255" s="560">
        <f t="shared" si="398"/>
        <v>6</v>
      </c>
      <c r="E4255" s="560">
        <f t="shared" si="399"/>
        <v>27</v>
      </c>
      <c r="F4255" s="560">
        <f t="shared" si="400"/>
        <v>6</v>
      </c>
      <c r="G4255" s="595">
        <f t="shared" si="401"/>
        <v>5</v>
      </c>
      <c r="H4255" s="590">
        <f>CHOOSE('Output Sheet'!$B$4,'8760 Data'!J4255,'8760 Data'!K4255,'8760 Data'!L4255,'8760 Data'!M4255,'8760 Data'!N4255,'8760 Data'!O4255,'8760 Data'!P4255,'8760 Data'!Q4255,'8760 Data'!R4255,'8760 Data'!S4255,'8760 Data'!T4255,'8760 Data'!U4255)</f>
        <v>0</v>
      </c>
      <c r="I4255" s="591" t="e">
        <f>H4255/'Output Sheet'!$B$8</f>
        <v>#DIV/0!</v>
      </c>
      <c r="J4255" s="596"/>
      <c r="K4255" s="560"/>
      <c r="L4255" s="560"/>
      <c r="M4255" s="560"/>
      <c r="N4255" s="560"/>
      <c r="O4255" s="560"/>
      <c r="P4255" s="560"/>
      <c r="Q4255" s="560"/>
      <c r="R4255" s="560"/>
      <c r="S4255" s="560"/>
      <c r="T4255" s="560"/>
      <c r="U4255" s="560"/>
    </row>
    <row r="4256" spans="1:21">
      <c r="A4256" s="593">
        <f t="shared" si="396"/>
        <v>41452</v>
      </c>
      <c r="B4256" s="594">
        <v>41452.291912789355</v>
      </c>
      <c r="C4256" s="560">
        <f t="shared" si="397"/>
        <v>2013</v>
      </c>
      <c r="D4256" s="560">
        <f t="shared" si="398"/>
        <v>6</v>
      </c>
      <c r="E4256" s="560">
        <f t="shared" si="399"/>
        <v>27</v>
      </c>
      <c r="F4256" s="560">
        <f t="shared" si="400"/>
        <v>7</v>
      </c>
      <c r="G4256" s="595">
        <f t="shared" si="401"/>
        <v>5</v>
      </c>
      <c r="H4256" s="590">
        <f>CHOOSE('Output Sheet'!$B$4,'8760 Data'!J4256,'8760 Data'!K4256,'8760 Data'!L4256,'8760 Data'!M4256,'8760 Data'!N4256,'8760 Data'!O4256,'8760 Data'!P4256,'8760 Data'!Q4256,'8760 Data'!R4256,'8760 Data'!S4256,'8760 Data'!T4256,'8760 Data'!U4256)</f>
        <v>0</v>
      </c>
      <c r="I4256" s="591" t="e">
        <f>H4256/'Output Sheet'!$B$8</f>
        <v>#DIV/0!</v>
      </c>
      <c r="J4256" s="596"/>
      <c r="K4256" s="560"/>
      <c r="L4256" s="560"/>
      <c r="M4256" s="560"/>
      <c r="N4256" s="560"/>
      <c r="O4256" s="560"/>
      <c r="P4256" s="560"/>
      <c r="Q4256" s="560"/>
      <c r="R4256" s="560"/>
      <c r="S4256" s="560"/>
      <c r="T4256" s="560"/>
      <c r="U4256" s="560"/>
    </row>
    <row r="4257" spans="1:21">
      <c r="A4257" s="593">
        <f t="shared" si="396"/>
        <v>41452</v>
      </c>
      <c r="B4257" s="594">
        <v>41452.333579513892</v>
      </c>
      <c r="C4257" s="560">
        <f t="shared" si="397"/>
        <v>2013</v>
      </c>
      <c r="D4257" s="560">
        <f t="shared" si="398"/>
        <v>6</v>
      </c>
      <c r="E4257" s="560">
        <f t="shared" si="399"/>
        <v>27</v>
      </c>
      <c r="F4257" s="560">
        <f t="shared" si="400"/>
        <v>8</v>
      </c>
      <c r="G4257" s="595">
        <f t="shared" si="401"/>
        <v>5</v>
      </c>
      <c r="H4257" s="590">
        <f>CHOOSE('Output Sheet'!$B$4,'8760 Data'!J4257,'8760 Data'!K4257,'8760 Data'!L4257,'8760 Data'!M4257,'8760 Data'!N4257,'8760 Data'!O4257,'8760 Data'!P4257,'8760 Data'!Q4257,'8760 Data'!R4257,'8760 Data'!S4257,'8760 Data'!T4257,'8760 Data'!U4257)</f>
        <v>0</v>
      </c>
      <c r="I4257" s="591" t="e">
        <f>H4257/'Output Sheet'!$B$8</f>
        <v>#DIV/0!</v>
      </c>
      <c r="J4257" s="596"/>
      <c r="K4257" s="560"/>
      <c r="L4257" s="560"/>
      <c r="M4257" s="560"/>
      <c r="N4257" s="560"/>
      <c r="O4257" s="560"/>
      <c r="P4257" s="560"/>
      <c r="Q4257" s="560"/>
      <c r="R4257" s="560"/>
      <c r="S4257" s="560"/>
      <c r="T4257" s="560"/>
      <c r="U4257" s="560"/>
    </row>
    <row r="4258" spans="1:21">
      <c r="A4258" s="593">
        <f t="shared" si="396"/>
        <v>41452</v>
      </c>
      <c r="B4258" s="594">
        <v>41452.375246238429</v>
      </c>
      <c r="C4258" s="560">
        <f t="shared" si="397"/>
        <v>2013</v>
      </c>
      <c r="D4258" s="560">
        <f t="shared" si="398"/>
        <v>6</v>
      </c>
      <c r="E4258" s="560">
        <f t="shared" si="399"/>
        <v>27</v>
      </c>
      <c r="F4258" s="560">
        <f t="shared" si="400"/>
        <v>9</v>
      </c>
      <c r="G4258" s="595">
        <f t="shared" si="401"/>
        <v>5</v>
      </c>
      <c r="H4258" s="590">
        <f>CHOOSE('Output Sheet'!$B$4,'8760 Data'!J4258,'8760 Data'!K4258,'8760 Data'!L4258,'8760 Data'!M4258,'8760 Data'!N4258,'8760 Data'!O4258,'8760 Data'!P4258,'8760 Data'!Q4258,'8760 Data'!R4258,'8760 Data'!S4258,'8760 Data'!T4258,'8760 Data'!U4258)</f>
        <v>0</v>
      </c>
      <c r="I4258" s="591" t="e">
        <f>H4258/'Output Sheet'!$B$8</f>
        <v>#DIV/0!</v>
      </c>
      <c r="J4258" s="596"/>
      <c r="K4258" s="560"/>
      <c r="L4258" s="560"/>
      <c r="M4258" s="560"/>
      <c r="N4258" s="560"/>
      <c r="O4258" s="560"/>
      <c r="P4258" s="560"/>
      <c r="Q4258" s="560"/>
      <c r="R4258" s="560"/>
      <c r="S4258" s="560"/>
      <c r="T4258" s="560"/>
      <c r="U4258" s="560"/>
    </row>
    <row r="4259" spans="1:21">
      <c r="A4259" s="593">
        <f t="shared" si="396"/>
        <v>41452</v>
      </c>
      <c r="B4259" s="594">
        <v>41452.416912962966</v>
      </c>
      <c r="C4259" s="560">
        <f t="shared" si="397"/>
        <v>2013</v>
      </c>
      <c r="D4259" s="560">
        <f t="shared" si="398"/>
        <v>6</v>
      </c>
      <c r="E4259" s="560">
        <f t="shared" si="399"/>
        <v>27</v>
      </c>
      <c r="F4259" s="560">
        <f t="shared" si="400"/>
        <v>10</v>
      </c>
      <c r="G4259" s="595">
        <f t="shared" si="401"/>
        <v>5</v>
      </c>
      <c r="H4259" s="590">
        <f>CHOOSE('Output Sheet'!$B$4,'8760 Data'!J4259,'8760 Data'!K4259,'8760 Data'!L4259,'8760 Data'!M4259,'8760 Data'!N4259,'8760 Data'!O4259,'8760 Data'!P4259,'8760 Data'!Q4259,'8760 Data'!R4259,'8760 Data'!S4259,'8760 Data'!T4259,'8760 Data'!U4259)</f>
        <v>0</v>
      </c>
      <c r="I4259" s="591" t="e">
        <f>H4259/'Output Sheet'!$B$8</f>
        <v>#DIV/0!</v>
      </c>
      <c r="J4259" s="596"/>
      <c r="K4259" s="560"/>
      <c r="L4259" s="560"/>
      <c r="M4259" s="560"/>
      <c r="N4259" s="560"/>
      <c r="O4259" s="560"/>
      <c r="P4259" s="560"/>
      <c r="Q4259" s="560"/>
      <c r="R4259" s="560"/>
      <c r="S4259" s="560"/>
      <c r="T4259" s="560"/>
      <c r="U4259" s="560"/>
    </row>
    <row r="4260" spans="1:21">
      <c r="A4260" s="593">
        <f t="shared" si="396"/>
        <v>41452</v>
      </c>
      <c r="B4260" s="594">
        <v>41452.458579687504</v>
      </c>
      <c r="C4260" s="560">
        <f t="shared" si="397"/>
        <v>2013</v>
      </c>
      <c r="D4260" s="560">
        <f t="shared" si="398"/>
        <v>6</v>
      </c>
      <c r="E4260" s="560">
        <f t="shared" si="399"/>
        <v>27</v>
      </c>
      <c r="F4260" s="560">
        <f t="shared" si="400"/>
        <v>11</v>
      </c>
      <c r="G4260" s="595">
        <f t="shared" si="401"/>
        <v>5</v>
      </c>
      <c r="H4260" s="590">
        <f>CHOOSE('Output Sheet'!$B$4,'8760 Data'!J4260,'8760 Data'!K4260,'8760 Data'!L4260,'8760 Data'!M4260,'8760 Data'!N4260,'8760 Data'!O4260,'8760 Data'!P4260,'8760 Data'!Q4260,'8760 Data'!R4260,'8760 Data'!S4260,'8760 Data'!T4260,'8760 Data'!U4260)</f>
        <v>0</v>
      </c>
      <c r="I4260" s="591" t="e">
        <f>H4260/'Output Sheet'!$B$8</f>
        <v>#DIV/0!</v>
      </c>
      <c r="J4260" s="596"/>
      <c r="K4260" s="560"/>
      <c r="L4260" s="560"/>
      <c r="M4260" s="560"/>
      <c r="N4260" s="560"/>
      <c r="O4260" s="560"/>
      <c r="P4260" s="560"/>
      <c r="Q4260" s="560"/>
      <c r="R4260" s="560"/>
      <c r="S4260" s="560"/>
      <c r="T4260" s="560"/>
      <c r="U4260" s="560"/>
    </row>
    <row r="4261" spans="1:21">
      <c r="A4261" s="593">
        <f t="shared" si="396"/>
        <v>41452</v>
      </c>
      <c r="B4261" s="594">
        <v>41452.500246412033</v>
      </c>
      <c r="C4261" s="560">
        <f t="shared" si="397"/>
        <v>2013</v>
      </c>
      <c r="D4261" s="560">
        <f t="shared" si="398"/>
        <v>6</v>
      </c>
      <c r="E4261" s="560">
        <f t="shared" si="399"/>
        <v>27</v>
      </c>
      <c r="F4261" s="560">
        <f t="shared" si="400"/>
        <v>12</v>
      </c>
      <c r="G4261" s="595">
        <f t="shared" si="401"/>
        <v>5</v>
      </c>
      <c r="H4261" s="590">
        <f>CHOOSE('Output Sheet'!$B$4,'8760 Data'!J4261,'8760 Data'!K4261,'8760 Data'!L4261,'8760 Data'!M4261,'8760 Data'!N4261,'8760 Data'!O4261,'8760 Data'!P4261,'8760 Data'!Q4261,'8760 Data'!R4261,'8760 Data'!S4261,'8760 Data'!T4261,'8760 Data'!U4261)</f>
        <v>0</v>
      </c>
      <c r="I4261" s="591" t="e">
        <f>H4261/'Output Sheet'!$B$8</f>
        <v>#DIV/0!</v>
      </c>
      <c r="J4261" s="596"/>
      <c r="K4261" s="560"/>
      <c r="L4261" s="560"/>
      <c r="M4261" s="560"/>
      <c r="N4261" s="560"/>
      <c r="O4261" s="560"/>
      <c r="P4261" s="560"/>
      <c r="Q4261" s="560"/>
      <c r="R4261" s="560"/>
      <c r="S4261" s="560"/>
      <c r="T4261" s="560"/>
      <c r="U4261" s="560"/>
    </row>
    <row r="4262" spans="1:21">
      <c r="A4262" s="593">
        <f t="shared" si="396"/>
        <v>41452</v>
      </c>
      <c r="B4262" s="594">
        <v>41452.541913136571</v>
      </c>
      <c r="C4262" s="560">
        <f t="shared" si="397"/>
        <v>2013</v>
      </c>
      <c r="D4262" s="560">
        <f t="shared" si="398"/>
        <v>6</v>
      </c>
      <c r="E4262" s="560">
        <f t="shared" si="399"/>
        <v>27</v>
      </c>
      <c r="F4262" s="560">
        <f t="shared" si="400"/>
        <v>13</v>
      </c>
      <c r="G4262" s="595">
        <f t="shared" si="401"/>
        <v>5</v>
      </c>
      <c r="H4262" s="590">
        <f>CHOOSE('Output Sheet'!$B$4,'8760 Data'!J4262,'8760 Data'!K4262,'8760 Data'!L4262,'8760 Data'!M4262,'8760 Data'!N4262,'8760 Data'!O4262,'8760 Data'!P4262,'8760 Data'!Q4262,'8760 Data'!R4262,'8760 Data'!S4262,'8760 Data'!T4262,'8760 Data'!U4262)</f>
        <v>0</v>
      </c>
      <c r="I4262" s="591" t="e">
        <f>H4262/'Output Sheet'!$B$8</f>
        <v>#DIV/0!</v>
      </c>
      <c r="J4262" s="596"/>
      <c r="K4262" s="560"/>
      <c r="L4262" s="560"/>
      <c r="M4262" s="560"/>
      <c r="N4262" s="560"/>
      <c r="O4262" s="560"/>
      <c r="P4262" s="560"/>
      <c r="Q4262" s="560"/>
      <c r="R4262" s="560"/>
      <c r="S4262" s="560"/>
      <c r="T4262" s="560"/>
      <c r="U4262" s="560"/>
    </row>
    <row r="4263" spans="1:21">
      <c r="A4263" s="593">
        <f t="shared" si="396"/>
        <v>41452</v>
      </c>
      <c r="B4263" s="594">
        <v>41452.583579861108</v>
      </c>
      <c r="C4263" s="560">
        <f t="shared" si="397"/>
        <v>2013</v>
      </c>
      <c r="D4263" s="560">
        <f t="shared" si="398"/>
        <v>6</v>
      </c>
      <c r="E4263" s="560">
        <f t="shared" si="399"/>
        <v>27</v>
      </c>
      <c r="F4263" s="560">
        <f t="shared" si="400"/>
        <v>14</v>
      </c>
      <c r="G4263" s="595">
        <f t="shared" si="401"/>
        <v>5</v>
      </c>
      <c r="H4263" s="590">
        <f>CHOOSE('Output Sheet'!$B$4,'8760 Data'!J4263,'8760 Data'!K4263,'8760 Data'!L4263,'8760 Data'!M4263,'8760 Data'!N4263,'8760 Data'!O4263,'8760 Data'!P4263,'8760 Data'!Q4263,'8760 Data'!R4263,'8760 Data'!S4263,'8760 Data'!T4263,'8760 Data'!U4263)</f>
        <v>0</v>
      </c>
      <c r="I4263" s="591" t="e">
        <f>H4263/'Output Sheet'!$B$8</f>
        <v>#DIV/0!</v>
      </c>
      <c r="J4263" s="596"/>
      <c r="K4263" s="560"/>
      <c r="L4263" s="560"/>
      <c r="M4263" s="560"/>
      <c r="N4263" s="560"/>
      <c r="O4263" s="560"/>
      <c r="P4263" s="560"/>
      <c r="Q4263" s="560"/>
      <c r="R4263" s="560"/>
      <c r="S4263" s="560"/>
      <c r="T4263" s="560"/>
      <c r="U4263" s="560"/>
    </row>
    <row r="4264" spans="1:21">
      <c r="A4264" s="593">
        <f t="shared" si="396"/>
        <v>41452</v>
      </c>
      <c r="B4264" s="594">
        <v>41452.625246585645</v>
      </c>
      <c r="C4264" s="560">
        <f t="shared" si="397"/>
        <v>2013</v>
      </c>
      <c r="D4264" s="560">
        <f t="shared" si="398"/>
        <v>6</v>
      </c>
      <c r="E4264" s="560">
        <f t="shared" si="399"/>
        <v>27</v>
      </c>
      <c r="F4264" s="560">
        <f t="shared" si="400"/>
        <v>15</v>
      </c>
      <c r="G4264" s="595">
        <f t="shared" si="401"/>
        <v>5</v>
      </c>
      <c r="H4264" s="590">
        <f>CHOOSE('Output Sheet'!$B$4,'8760 Data'!J4264,'8760 Data'!K4264,'8760 Data'!L4264,'8760 Data'!M4264,'8760 Data'!N4264,'8760 Data'!O4264,'8760 Data'!P4264,'8760 Data'!Q4264,'8760 Data'!R4264,'8760 Data'!S4264,'8760 Data'!T4264,'8760 Data'!U4264)</f>
        <v>0</v>
      </c>
      <c r="I4264" s="591" t="e">
        <f>H4264/'Output Sheet'!$B$8</f>
        <v>#DIV/0!</v>
      </c>
      <c r="J4264" s="596"/>
      <c r="K4264" s="560"/>
      <c r="L4264" s="560"/>
      <c r="M4264" s="560"/>
      <c r="N4264" s="560"/>
      <c r="O4264" s="560"/>
      <c r="P4264" s="560"/>
      <c r="Q4264" s="560"/>
      <c r="R4264" s="560"/>
      <c r="S4264" s="560"/>
      <c r="T4264" s="560"/>
      <c r="U4264" s="560"/>
    </row>
    <row r="4265" spans="1:21">
      <c r="A4265" s="593">
        <f t="shared" si="396"/>
        <v>41452</v>
      </c>
      <c r="B4265" s="594">
        <v>41452.666913310182</v>
      </c>
      <c r="C4265" s="560">
        <f t="shared" si="397"/>
        <v>2013</v>
      </c>
      <c r="D4265" s="560">
        <f t="shared" si="398"/>
        <v>6</v>
      </c>
      <c r="E4265" s="560">
        <f t="shared" si="399"/>
        <v>27</v>
      </c>
      <c r="F4265" s="560">
        <f t="shared" si="400"/>
        <v>16</v>
      </c>
      <c r="G4265" s="595">
        <f t="shared" si="401"/>
        <v>5</v>
      </c>
      <c r="H4265" s="590">
        <f>CHOOSE('Output Sheet'!$B$4,'8760 Data'!J4265,'8760 Data'!K4265,'8760 Data'!L4265,'8760 Data'!M4265,'8760 Data'!N4265,'8760 Data'!O4265,'8760 Data'!P4265,'8760 Data'!Q4265,'8760 Data'!R4265,'8760 Data'!S4265,'8760 Data'!T4265,'8760 Data'!U4265)</f>
        <v>0</v>
      </c>
      <c r="I4265" s="591" t="e">
        <f>H4265/'Output Sheet'!$B$8</f>
        <v>#DIV/0!</v>
      </c>
      <c r="J4265" s="596"/>
      <c r="K4265" s="560"/>
      <c r="L4265" s="560"/>
      <c r="M4265" s="560"/>
      <c r="N4265" s="560"/>
      <c r="O4265" s="560"/>
      <c r="P4265" s="560"/>
      <c r="Q4265" s="560"/>
      <c r="R4265" s="560"/>
      <c r="S4265" s="560"/>
      <c r="T4265" s="560"/>
      <c r="U4265" s="560"/>
    </row>
    <row r="4266" spans="1:21">
      <c r="A4266" s="593">
        <f t="shared" si="396"/>
        <v>41452</v>
      </c>
      <c r="B4266" s="594">
        <v>41452.708580034719</v>
      </c>
      <c r="C4266" s="560">
        <f t="shared" si="397"/>
        <v>2013</v>
      </c>
      <c r="D4266" s="560">
        <f t="shared" si="398"/>
        <v>6</v>
      </c>
      <c r="E4266" s="560">
        <f t="shared" si="399"/>
        <v>27</v>
      </c>
      <c r="F4266" s="560">
        <f t="shared" si="400"/>
        <v>17</v>
      </c>
      <c r="G4266" s="595">
        <f t="shared" si="401"/>
        <v>5</v>
      </c>
      <c r="H4266" s="590">
        <f>CHOOSE('Output Sheet'!$B$4,'8760 Data'!J4266,'8760 Data'!K4266,'8760 Data'!L4266,'8760 Data'!M4266,'8760 Data'!N4266,'8760 Data'!O4266,'8760 Data'!P4266,'8760 Data'!Q4266,'8760 Data'!R4266,'8760 Data'!S4266,'8760 Data'!T4266,'8760 Data'!U4266)</f>
        <v>0</v>
      </c>
      <c r="I4266" s="591" t="e">
        <f>H4266/'Output Sheet'!$B$8</f>
        <v>#DIV/0!</v>
      </c>
      <c r="J4266" s="596"/>
      <c r="K4266" s="560"/>
      <c r="L4266" s="560"/>
      <c r="M4266" s="560"/>
      <c r="N4266" s="560"/>
      <c r="O4266" s="560"/>
      <c r="P4266" s="560"/>
      <c r="Q4266" s="560"/>
      <c r="R4266" s="560"/>
      <c r="S4266" s="560"/>
      <c r="T4266" s="560"/>
      <c r="U4266" s="560"/>
    </row>
    <row r="4267" spans="1:21">
      <c r="A4267" s="593">
        <f t="shared" si="396"/>
        <v>41452</v>
      </c>
      <c r="B4267" s="594">
        <v>41452.750246759257</v>
      </c>
      <c r="C4267" s="560">
        <f t="shared" si="397"/>
        <v>2013</v>
      </c>
      <c r="D4267" s="560">
        <f t="shared" si="398"/>
        <v>6</v>
      </c>
      <c r="E4267" s="560">
        <f t="shared" si="399"/>
        <v>27</v>
      </c>
      <c r="F4267" s="560">
        <f t="shared" si="400"/>
        <v>18</v>
      </c>
      <c r="G4267" s="595">
        <f t="shared" si="401"/>
        <v>5</v>
      </c>
      <c r="H4267" s="590">
        <f>CHOOSE('Output Sheet'!$B$4,'8760 Data'!J4267,'8760 Data'!K4267,'8760 Data'!L4267,'8760 Data'!M4267,'8760 Data'!N4267,'8760 Data'!O4267,'8760 Data'!P4267,'8760 Data'!Q4267,'8760 Data'!R4267,'8760 Data'!S4267,'8760 Data'!T4267,'8760 Data'!U4267)</f>
        <v>0</v>
      </c>
      <c r="I4267" s="591" t="e">
        <f>H4267/'Output Sheet'!$B$8</f>
        <v>#DIV/0!</v>
      </c>
      <c r="J4267" s="596"/>
      <c r="K4267" s="560"/>
      <c r="L4267" s="560"/>
      <c r="M4267" s="560"/>
      <c r="N4267" s="560"/>
      <c r="O4267" s="560"/>
      <c r="P4267" s="560"/>
      <c r="Q4267" s="560"/>
      <c r="R4267" s="560"/>
      <c r="S4267" s="560"/>
      <c r="T4267" s="560"/>
      <c r="U4267" s="560"/>
    </row>
    <row r="4268" spans="1:21">
      <c r="A4268" s="593">
        <f t="shared" si="396"/>
        <v>41452</v>
      </c>
      <c r="B4268" s="594">
        <v>41452.791913483794</v>
      </c>
      <c r="C4268" s="560">
        <f t="shared" si="397"/>
        <v>2013</v>
      </c>
      <c r="D4268" s="560">
        <f t="shared" si="398"/>
        <v>6</v>
      </c>
      <c r="E4268" s="560">
        <f t="shared" si="399"/>
        <v>27</v>
      </c>
      <c r="F4268" s="560">
        <f t="shared" si="400"/>
        <v>19</v>
      </c>
      <c r="G4268" s="595">
        <f t="shared" si="401"/>
        <v>5</v>
      </c>
      <c r="H4268" s="590">
        <f>CHOOSE('Output Sheet'!$B$4,'8760 Data'!J4268,'8760 Data'!K4268,'8760 Data'!L4268,'8760 Data'!M4268,'8760 Data'!N4268,'8760 Data'!O4268,'8760 Data'!P4268,'8760 Data'!Q4268,'8760 Data'!R4268,'8760 Data'!S4268,'8760 Data'!T4268,'8760 Data'!U4268)</f>
        <v>0</v>
      </c>
      <c r="I4268" s="591" t="e">
        <f>H4268/'Output Sheet'!$B$8</f>
        <v>#DIV/0!</v>
      </c>
      <c r="J4268" s="596"/>
      <c r="K4268" s="560"/>
      <c r="L4268" s="560"/>
      <c r="M4268" s="560"/>
      <c r="N4268" s="560"/>
      <c r="O4268" s="560"/>
      <c r="P4268" s="560"/>
      <c r="Q4268" s="560"/>
      <c r="R4268" s="560"/>
      <c r="S4268" s="560"/>
      <c r="T4268" s="560"/>
      <c r="U4268" s="560"/>
    </row>
    <row r="4269" spans="1:21">
      <c r="A4269" s="593">
        <f t="shared" si="396"/>
        <v>41452</v>
      </c>
      <c r="B4269" s="594">
        <v>41452.833580208331</v>
      </c>
      <c r="C4269" s="560">
        <f t="shared" si="397"/>
        <v>2013</v>
      </c>
      <c r="D4269" s="560">
        <f t="shared" si="398"/>
        <v>6</v>
      </c>
      <c r="E4269" s="560">
        <f t="shared" si="399"/>
        <v>27</v>
      </c>
      <c r="F4269" s="560">
        <f t="shared" si="400"/>
        <v>20</v>
      </c>
      <c r="G4269" s="595">
        <f t="shared" si="401"/>
        <v>5</v>
      </c>
      <c r="H4269" s="590">
        <f>CHOOSE('Output Sheet'!$B$4,'8760 Data'!J4269,'8760 Data'!K4269,'8760 Data'!L4269,'8760 Data'!M4269,'8760 Data'!N4269,'8760 Data'!O4269,'8760 Data'!P4269,'8760 Data'!Q4269,'8760 Data'!R4269,'8760 Data'!S4269,'8760 Data'!T4269,'8760 Data'!U4269)</f>
        <v>0</v>
      </c>
      <c r="I4269" s="591" t="e">
        <f>H4269/'Output Sheet'!$B$8</f>
        <v>#DIV/0!</v>
      </c>
      <c r="J4269" s="596"/>
      <c r="K4269" s="560"/>
      <c r="L4269" s="560"/>
      <c r="M4269" s="560"/>
      <c r="N4269" s="560"/>
      <c r="O4269" s="560"/>
      <c r="P4269" s="560"/>
      <c r="Q4269" s="560"/>
      <c r="R4269" s="560"/>
      <c r="S4269" s="560"/>
      <c r="T4269" s="560"/>
      <c r="U4269" s="560"/>
    </row>
    <row r="4270" spans="1:21">
      <c r="A4270" s="593">
        <f t="shared" si="396"/>
        <v>41452</v>
      </c>
      <c r="B4270" s="594">
        <v>41452.875246932868</v>
      </c>
      <c r="C4270" s="560">
        <f t="shared" si="397"/>
        <v>2013</v>
      </c>
      <c r="D4270" s="560">
        <f t="shared" si="398"/>
        <v>6</v>
      </c>
      <c r="E4270" s="560">
        <f t="shared" si="399"/>
        <v>27</v>
      </c>
      <c r="F4270" s="560">
        <f t="shared" si="400"/>
        <v>21</v>
      </c>
      <c r="G4270" s="595">
        <f t="shared" si="401"/>
        <v>5</v>
      </c>
      <c r="H4270" s="590">
        <f>CHOOSE('Output Sheet'!$B$4,'8760 Data'!J4270,'8760 Data'!K4270,'8760 Data'!L4270,'8760 Data'!M4270,'8760 Data'!N4270,'8760 Data'!O4270,'8760 Data'!P4270,'8760 Data'!Q4270,'8760 Data'!R4270,'8760 Data'!S4270,'8760 Data'!T4270,'8760 Data'!U4270)</f>
        <v>0</v>
      </c>
      <c r="I4270" s="591" t="e">
        <f>H4270/'Output Sheet'!$B$8</f>
        <v>#DIV/0!</v>
      </c>
      <c r="J4270" s="596"/>
      <c r="K4270" s="560"/>
      <c r="L4270" s="560"/>
      <c r="M4270" s="560"/>
      <c r="N4270" s="560"/>
      <c r="O4270" s="560"/>
      <c r="P4270" s="560"/>
      <c r="Q4270" s="560"/>
      <c r="R4270" s="560"/>
      <c r="S4270" s="560"/>
      <c r="T4270" s="560"/>
      <c r="U4270" s="560"/>
    </row>
    <row r="4271" spans="1:21">
      <c r="A4271" s="593">
        <f t="shared" si="396"/>
        <v>41452</v>
      </c>
      <c r="B4271" s="594">
        <v>41452.916913657406</v>
      </c>
      <c r="C4271" s="560">
        <f t="shared" si="397"/>
        <v>2013</v>
      </c>
      <c r="D4271" s="560">
        <f t="shared" si="398"/>
        <v>6</v>
      </c>
      <c r="E4271" s="560">
        <f t="shared" si="399"/>
        <v>27</v>
      </c>
      <c r="F4271" s="560">
        <f t="shared" si="400"/>
        <v>22</v>
      </c>
      <c r="G4271" s="595">
        <f t="shared" si="401"/>
        <v>5</v>
      </c>
      <c r="H4271" s="590">
        <f>CHOOSE('Output Sheet'!$B$4,'8760 Data'!J4271,'8760 Data'!K4271,'8760 Data'!L4271,'8760 Data'!M4271,'8760 Data'!N4271,'8760 Data'!O4271,'8760 Data'!P4271,'8760 Data'!Q4271,'8760 Data'!R4271,'8760 Data'!S4271,'8760 Data'!T4271,'8760 Data'!U4271)</f>
        <v>0</v>
      </c>
      <c r="I4271" s="591" t="e">
        <f>H4271/'Output Sheet'!$B$8</f>
        <v>#DIV/0!</v>
      </c>
      <c r="J4271" s="596"/>
      <c r="K4271" s="560"/>
      <c r="L4271" s="560"/>
      <c r="M4271" s="560"/>
      <c r="N4271" s="560"/>
      <c r="O4271" s="560"/>
      <c r="P4271" s="560"/>
      <c r="Q4271" s="560"/>
      <c r="R4271" s="560"/>
      <c r="S4271" s="560"/>
      <c r="T4271" s="560"/>
      <c r="U4271" s="560"/>
    </row>
    <row r="4272" spans="1:21">
      <c r="A4272" s="593">
        <f t="shared" si="396"/>
        <v>41452</v>
      </c>
      <c r="B4272" s="594">
        <v>41452.958580381943</v>
      </c>
      <c r="C4272" s="560">
        <f t="shared" si="397"/>
        <v>2013</v>
      </c>
      <c r="D4272" s="560">
        <f t="shared" si="398"/>
        <v>6</v>
      </c>
      <c r="E4272" s="560">
        <f t="shared" si="399"/>
        <v>27</v>
      </c>
      <c r="F4272" s="560">
        <f t="shared" si="400"/>
        <v>23</v>
      </c>
      <c r="G4272" s="595">
        <f t="shared" si="401"/>
        <v>5</v>
      </c>
      <c r="H4272" s="590">
        <f>CHOOSE('Output Sheet'!$B$4,'8760 Data'!J4272,'8760 Data'!K4272,'8760 Data'!L4272,'8760 Data'!M4272,'8760 Data'!N4272,'8760 Data'!O4272,'8760 Data'!P4272,'8760 Data'!Q4272,'8760 Data'!R4272,'8760 Data'!S4272,'8760 Data'!T4272,'8760 Data'!U4272)</f>
        <v>0</v>
      </c>
      <c r="I4272" s="591" t="e">
        <f>H4272/'Output Sheet'!$B$8</f>
        <v>#DIV/0!</v>
      </c>
      <c r="J4272" s="596"/>
      <c r="K4272" s="560"/>
      <c r="L4272" s="560"/>
      <c r="M4272" s="560"/>
      <c r="N4272" s="560"/>
      <c r="O4272" s="560"/>
      <c r="P4272" s="560"/>
      <c r="Q4272" s="560"/>
      <c r="R4272" s="560"/>
      <c r="S4272" s="560"/>
      <c r="T4272" s="560"/>
      <c r="U4272" s="560"/>
    </row>
    <row r="4273" spans="1:21">
      <c r="A4273" s="593">
        <f t="shared" si="396"/>
        <v>41453</v>
      </c>
      <c r="B4273" s="594">
        <v>41453.00024710648</v>
      </c>
      <c r="C4273" s="560">
        <f t="shared" si="397"/>
        <v>2013</v>
      </c>
      <c r="D4273" s="560">
        <f t="shared" si="398"/>
        <v>6</v>
      </c>
      <c r="E4273" s="560">
        <f t="shared" si="399"/>
        <v>28</v>
      </c>
      <c r="F4273" s="560">
        <f t="shared" si="400"/>
        <v>24</v>
      </c>
      <c r="G4273" s="595">
        <f t="shared" si="401"/>
        <v>6</v>
      </c>
      <c r="H4273" s="590">
        <f>CHOOSE('Output Sheet'!$B$4,'8760 Data'!J4273,'8760 Data'!K4273,'8760 Data'!L4273,'8760 Data'!M4273,'8760 Data'!N4273,'8760 Data'!O4273,'8760 Data'!P4273,'8760 Data'!Q4273,'8760 Data'!R4273,'8760 Data'!S4273,'8760 Data'!T4273,'8760 Data'!U4273)</f>
        <v>0</v>
      </c>
      <c r="I4273" s="591" t="e">
        <f>H4273/'Output Sheet'!$B$8</f>
        <v>#DIV/0!</v>
      </c>
      <c r="J4273" s="596"/>
      <c r="K4273" s="560"/>
      <c r="L4273" s="560"/>
      <c r="M4273" s="560"/>
      <c r="N4273" s="560"/>
      <c r="O4273" s="560"/>
      <c r="P4273" s="560"/>
      <c r="Q4273" s="560"/>
      <c r="R4273" s="560"/>
      <c r="S4273" s="560"/>
      <c r="T4273" s="560"/>
      <c r="U4273" s="560"/>
    </row>
    <row r="4274" spans="1:21">
      <c r="A4274" s="593">
        <f t="shared" si="396"/>
        <v>41453</v>
      </c>
      <c r="B4274" s="594">
        <v>41453.041913831017</v>
      </c>
      <c r="C4274" s="560">
        <f t="shared" si="397"/>
        <v>2013</v>
      </c>
      <c r="D4274" s="560">
        <f t="shared" si="398"/>
        <v>6</v>
      </c>
      <c r="E4274" s="560">
        <f t="shared" si="399"/>
        <v>28</v>
      </c>
      <c r="F4274" s="560">
        <f t="shared" si="400"/>
        <v>1</v>
      </c>
      <c r="G4274" s="595">
        <f t="shared" si="401"/>
        <v>6</v>
      </c>
      <c r="H4274" s="590">
        <f>CHOOSE('Output Sheet'!$B$4,'8760 Data'!J4274,'8760 Data'!K4274,'8760 Data'!L4274,'8760 Data'!M4274,'8760 Data'!N4274,'8760 Data'!O4274,'8760 Data'!P4274,'8760 Data'!Q4274,'8760 Data'!R4274,'8760 Data'!S4274,'8760 Data'!T4274,'8760 Data'!U4274)</f>
        <v>0</v>
      </c>
      <c r="I4274" s="591" t="e">
        <f>H4274/'Output Sheet'!$B$8</f>
        <v>#DIV/0!</v>
      </c>
      <c r="J4274" s="596"/>
      <c r="K4274" s="560"/>
      <c r="L4274" s="560"/>
      <c r="M4274" s="560"/>
      <c r="N4274" s="560"/>
      <c r="O4274" s="560"/>
      <c r="P4274" s="560"/>
      <c r="Q4274" s="560"/>
      <c r="R4274" s="560"/>
      <c r="S4274" s="560"/>
      <c r="T4274" s="560"/>
      <c r="U4274" s="560"/>
    </row>
    <row r="4275" spans="1:21">
      <c r="A4275" s="593">
        <f t="shared" si="396"/>
        <v>41453</v>
      </c>
      <c r="B4275" s="594">
        <v>41453.083580555554</v>
      </c>
      <c r="C4275" s="560">
        <f t="shared" si="397"/>
        <v>2013</v>
      </c>
      <c r="D4275" s="560">
        <f t="shared" si="398"/>
        <v>6</v>
      </c>
      <c r="E4275" s="560">
        <f t="shared" si="399"/>
        <v>28</v>
      </c>
      <c r="F4275" s="560">
        <f t="shared" si="400"/>
        <v>2</v>
      </c>
      <c r="G4275" s="595">
        <f t="shared" si="401"/>
        <v>6</v>
      </c>
      <c r="H4275" s="590">
        <f>CHOOSE('Output Sheet'!$B$4,'8760 Data'!J4275,'8760 Data'!K4275,'8760 Data'!L4275,'8760 Data'!M4275,'8760 Data'!N4275,'8760 Data'!O4275,'8760 Data'!P4275,'8760 Data'!Q4275,'8760 Data'!R4275,'8760 Data'!S4275,'8760 Data'!T4275,'8760 Data'!U4275)</f>
        <v>0</v>
      </c>
      <c r="I4275" s="591" t="e">
        <f>H4275/'Output Sheet'!$B$8</f>
        <v>#DIV/0!</v>
      </c>
      <c r="J4275" s="596"/>
      <c r="K4275" s="560"/>
      <c r="L4275" s="560"/>
      <c r="M4275" s="560"/>
      <c r="N4275" s="560"/>
      <c r="O4275" s="560"/>
      <c r="P4275" s="560"/>
      <c r="Q4275" s="560"/>
      <c r="R4275" s="560"/>
      <c r="S4275" s="560"/>
      <c r="T4275" s="560"/>
      <c r="U4275" s="560"/>
    </row>
    <row r="4276" spans="1:21">
      <c r="A4276" s="593">
        <f t="shared" si="396"/>
        <v>41453</v>
      </c>
      <c r="B4276" s="594">
        <v>41453.125247280092</v>
      </c>
      <c r="C4276" s="560">
        <f t="shared" si="397"/>
        <v>2013</v>
      </c>
      <c r="D4276" s="560">
        <f t="shared" si="398"/>
        <v>6</v>
      </c>
      <c r="E4276" s="560">
        <f t="shared" si="399"/>
        <v>28</v>
      </c>
      <c r="F4276" s="560">
        <f t="shared" si="400"/>
        <v>3</v>
      </c>
      <c r="G4276" s="595">
        <f t="shared" si="401"/>
        <v>6</v>
      </c>
      <c r="H4276" s="590">
        <f>CHOOSE('Output Sheet'!$B$4,'8760 Data'!J4276,'8760 Data'!K4276,'8760 Data'!L4276,'8760 Data'!M4276,'8760 Data'!N4276,'8760 Data'!O4276,'8760 Data'!P4276,'8760 Data'!Q4276,'8760 Data'!R4276,'8760 Data'!S4276,'8760 Data'!T4276,'8760 Data'!U4276)</f>
        <v>0</v>
      </c>
      <c r="I4276" s="591" t="e">
        <f>H4276/'Output Sheet'!$B$8</f>
        <v>#DIV/0!</v>
      </c>
      <c r="J4276" s="596"/>
      <c r="K4276" s="560"/>
      <c r="L4276" s="560"/>
      <c r="M4276" s="560"/>
      <c r="N4276" s="560"/>
      <c r="O4276" s="560"/>
      <c r="P4276" s="560"/>
      <c r="Q4276" s="560"/>
      <c r="R4276" s="560"/>
      <c r="S4276" s="560"/>
      <c r="T4276" s="560"/>
      <c r="U4276" s="560"/>
    </row>
    <row r="4277" spans="1:21">
      <c r="A4277" s="593">
        <f t="shared" si="396"/>
        <v>41453</v>
      </c>
      <c r="B4277" s="594">
        <v>41453.166914004629</v>
      </c>
      <c r="C4277" s="560">
        <f t="shared" si="397"/>
        <v>2013</v>
      </c>
      <c r="D4277" s="560">
        <f t="shared" si="398"/>
        <v>6</v>
      </c>
      <c r="E4277" s="560">
        <f t="shared" si="399"/>
        <v>28</v>
      </c>
      <c r="F4277" s="560">
        <f t="shared" si="400"/>
        <v>4</v>
      </c>
      <c r="G4277" s="595">
        <f t="shared" si="401"/>
        <v>6</v>
      </c>
      <c r="H4277" s="590">
        <f>CHOOSE('Output Sheet'!$B$4,'8760 Data'!J4277,'8760 Data'!K4277,'8760 Data'!L4277,'8760 Data'!M4277,'8760 Data'!N4277,'8760 Data'!O4277,'8760 Data'!P4277,'8760 Data'!Q4277,'8760 Data'!R4277,'8760 Data'!S4277,'8760 Data'!T4277,'8760 Data'!U4277)</f>
        <v>0</v>
      </c>
      <c r="I4277" s="591" t="e">
        <f>H4277/'Output Sheet'!$B$8</f>
        <v>#DIV/0!</v>
      </c>
      <c r="J4277" s="596"/>
      <c r="K4277" s="560"/>
      <c r="L4277" s="560"/>
      <c r="M4277" s="560"/>
      <c r="N4277" s="560"/>
      <c r="O4277" s="560"/>
      <c r="P4277" s="560"/>
      <c r="Q4277" s="560"/>
      <c r="R4277" s="560"/>
      <c r="S4277" s="560"/>
      <c r="T4277" s="560"/>
      <c r="U4277" s="560"/>
    </row>
    <row r="4278" spans="1:21">
      <c r="A4278" s="593">
        <f t="shared" si="396"/>
        <v>41453</v>
      </c>
      <c r="B4278" s="594">
        <v>41453.208580729166</v>
      </c>
      <c r="C4278" s="560">
        <f t="shared" si="397"/>
        <v>2013</v>
      </c>
      <c r="D4278" s="560">
        <f t="shared" si="398"/>
        <v>6</v>
      </c>
      <c r="E4278" s="560">
        <f t="shared" si="399"/>
        <v>28</v>
      </c>
      <c r="F4278" s="560">
        <f t="shared" si="400"/>
        <v>5</v>
      </c>
      <c r="G4278" s="595">
        <f t="shared" si="401"/>
        <v>6</v>
      </c>
      <c r="H4278" s="590">
        <f>CHOOSE('Output Sheet'!$B$4,'8760 Data'!J4278,'8760 Data'!K4278,'8760 Data'!L4278,'8760 Data'!M4278,'8760 Data'!N4278,'8760 Data'!O4278,'8760 Data'!P4278,'8760 Data'!Q4278,'8760 Data'!R4278,'8760 Data'!S4278,'8760 Data'!T4278,'8760 Data'!U4278)</f>
        <v>0</v>
      </c>
      <c r="I4278" s="591" t="e">
        <f>H4278/'Output Sheet'!$B$8</f>
        <v>#DIV/0!</v>
      </c>
      <c r="J4278" s="596"/>
      <c r="K4278" s="560"/>
      <c r="L4278" s="560"/>
      <c r="M4278" s="560"/>
      <c r="N4278" s="560"/>
      <c r="O4278" s="560"/>
      <c r="P4278" s="560"/>
      <c r="Q4278" s="560"/>
      <c r="R4278" s="560"/>
      <c r="S4278" s="560"/>
      <c r="T4278" s="560"/>
      <c r="U4278" s="560"/>
    </row>
    <row r="4279" spans="1:21">
      <c r="A4279" s="593">
        <f t="shared" si="396"/>
        <v>41453</v>
      </c>
      <c r="B4279" s="594">
        <v>41453.250247453703</v>
      </c>
      <c r="C4279" s="560">
        <f t="shared" si="397"/>
        <v>2013</v>
      </c>
      <c r="D4279" s="560">
        <f t="shared" si="398"/>
        <v>6</v>
      </c>
      <c r="E4279" s="560">
        <f t="shared" si="399"/>
        <v>28</v>
      </c>
      <c r="F4279" s="560">
        <f t="shared" si="400"/>
        <v>6</v>
      </c>
      <c r="G4279" s="595">
        <f t="shared" si="401"/>
        <v>6</v>
      </c>
      <c r="H4279" s="590">
        <f>CHOOSE('Output Sheet'!$B$4,'8760 Data'!J4279,'8760 Data'!K4279,'8760 Data'!L4279,'8760 Data'!M4279,'8760 Data'!N4279,'8760 Data'!O4279,'8760 Data'!P4279,'8760 Data'!Q4279,'8760 Data'!R4279,'8760 Data'!S4279,'8760 Data'!T4279,'8760 Data'!U4279)</f>
        <v>0</v>
      </c>
      <c r="I4279" s="591" t="e">
        <f>H4279/'Output Sheet'!$B$8</f>
        <v>#DIV/0!</v>
      </c>
      <c r="J4279" s="596"/>
      <c r="K4279" s="560"/>
      <c r="L4279" s="560"/>
      <c r="M4279" s="560"/>
      <c r="N4279" s="560"/>
      <c r="O4279" s="560"/>
      <c r="P4279" s="560"/>
      <c r="Q4279" s="560"/>
      <c r="R4279" s="560"/>
      <c r="S4279" s="560"/>
      <c r="T4279" s="560"/>
      <c r="U4279" s="560"/>
    </row>
    <row r="4280" spans="1:21">
      <c r="A4280" s="593">
        <f t="shared" si="396"/>
        <v>41453</v>
      </c>
      <c r="B4280" s="594">
        <v>41453.29191417824</v>
      </c>
      <c r="C4280" s="560">
        <f t="shared" si="397"/>
        <v>2013</v>
      </c>
      <c r="D4280" s="560">
        <f t="shared" si="398"/>
        <v>6</v>
      </c>
      <c r="E4280" s="560">
        <f t="shared" si="399"/>
        <v>28</v>
      </c>
      <c r="F4280" s="560">
        <f t="shared" si="400"/>
        <v>7</v>
      </c>
      <c r="G4280" s="595">
        <f t="shared" si="401"/>
        <v>6</v>
      </c>
      <c r="H4280" s="590">
        <f>CHOOSE('Output Sheet'!$B$4,'8760 Data'!J4280,'8760 Data'!K4280,'8760 Data'!L4280,'8760 Data'!M4280,'8760 Data'!N4280,'8760 Data'!O4280,'8760 Data'!P4280,'8760 Data'!Q4280,'8760 Data'!R4280,'8760 Data'!S4280,'8760 Data'!T4280,'8760 Data'!U4280)</f>
        <v>0</v>
      </c>
      <c r="I4280" s="591" t="e">
        <f>H4280/'Output Sheet'!$B$8</f>
        <v>#DIV/0!</v>
      </c>
      <c r="J4280" s="596"/>
      <c r="K4280" s="560"/>
      <c r="L4280" s="560"/>
      <c r="M4280" s="560"/>
      <c r="N4280" s="560"/>
      <c r="O4280" s="560"/>
      <c r="P4280" s="560"/>
      <c r="Q4280" s="560"/>
      <c r="R4280" s="560"/>
      <c r="S4280" s="560"/>
      <c r="T4280" s="560"/>
      <c r="U4280" s="560"/>
    </row>
    <row r="4281" spans="1:21">
      <c r="A4281" s="593">
        <f t="shared" si="396"/>
        <v>41453</v>
      </c>
      <c r="B4281" s="594">
        <v>41453.333580902778</v>
      </c>
      <c r="C4281" s="560">
        <f t="shared" si="397"/>
        <v>2013</v>
      </c>
      <c r="D4281" s="560">
        <f t="shared" si="398"/>
        <v>6</v>
      </c>
      <c r="E4281" s="560">
        <f t="shared" si="399"/>
        <v>28</v>
      </c>
      <c r="F4281" s="560">
        <f t="shared" si="400"/>
        <v>8</v>
      </c>
      <c r="G4281" s="595">
        <f t="shared" si="401"/>
        <v>6</v>
      </c>
      <c r="H4281" s="590">
        <f>CHOOSE('Output Sheet'!$B$4,'8760 Data'!J4281,'8760 Data'!K4281,'8760 Data'!L4281,'8760 Data'!M4281,'8760 Data'!N4281,'8760 Data'!O4281,'8760 Data'!P4281,'8760 Data'!Q4281,'8760 Data'!R4281,'8760 Data'!S4281,'8760 Data'!T4281,'8760 Data'!U4281)</f>
        <v>0</v>
      </c>
      <c r="I4281" s="591" t="e">
        <f>H4281/'Output Sheet'!$B$8</f>
        <v>#DIV/0!</v>
      </c>
      <c r="J4281" s="596"/>
      <c r="K4281" s="560"/>
      <c r="L4281" s="560"/>
      <c r="M4281" s="560"/>
      <c r="N4281" s="560"/>
      <c r="O4281" s="560"/>
      <c r="P4281" s="560"/>
      <c r="Q4281" s="560"/>
      <c r="R4281" s="560"/>
      <c r="S4281" s="560"/>
      <c r="T4281" s="560"/>
      <c r="U4281" s="560"/>
    </row>
    <row r="4282" spans="1:21">
      <c r="A4282" s="593">
        <f t="shared" si="396"/>
        <v>41453</v>
      </c>
      <c r="B4282" s="594">
        <v>41453.375247627315</v>
      </c>
      <c r="C4282" s="560">
        <f t="shared" si="397"/>
        <v>2013</v>
      </c>
      <c r="D4282" s="560">
        <f t="shared" si="398"/>
        <v>6</v>
      </c>
      <c r="E4282" s="560">
        <f t="shared" si="399"/>
        <v>28</v>
      </c>
      <c r="F4282" s="560">
        <f t="shared" si="400"/>
        <v>9</v>
      </c>
      <c r="G4282" s="595">
        <f t="shared" si="401"/>
        <v>6</v>
      </c>
      <c r="H4282" s="590">
        <f>CHOOSE('Output Sheet'!$B$4,'8760 Data'!J4282,'8760 Data'!K4282,'8760 Data'!L4282,'8760 Data'!M4282,'8760 Data'!N4282,'8760 Data'!O4282,'8760 Data'!P4282,'8760 Data'!Q4282,'8760 Data'!R4282,'8760 Data'!S4282,'8760 Data'!T4282,'8760 Data'!U4282)</f>
        <v>0</v>
      </c>
      <c r="I4282" s="591" t="e">
        <f>H4282/'Output Sheet'!$B$8</f>
        <v>#DIV/0!</v>
      </c>
      <c r="J4282" s="596"/>
      <c r="K4282" s="560"/>
      <c r="L4282" s="560"/>
      <c r="M4282" s="560"/>
      <c r="N4282" s="560"/>
      <c r="O4282" s="560"/>
      <c r="P4282" s="560"/>
      <c r="Q4282" s="560"/>
      <c r="R4282" s="560"/>
      <c r="S4282" s="560"/>
      <c r="T4282" s="560"/>
      <c r="U4282" s="560"/>
    </row>
    <row r="4283" spans="1:21">
      <c r="A4283" s="593">
        <f t="shared" si="396"/>
        <v>41453</v>
      </c>
      <c r="B4283" s="594">
        <v>41453.416914351852</v>
      </c>
      <c r="C4283" s="560">
        <f t="shared" si="397"/>
        <v>2013</v>
      </c>
      <c r="D4283" s="560">
        <f t="shared" si="398"/>
        <v>6</v>
      </c>
      <c r="E4283" s="560">
        <f t="shared" si="399"/>
        <v>28</v>
      </c>
      <c r="F4283" s="560">
        <f t="shared" si="400"/>
        <v>10</v>
      </c>
      <c r="G4283" s="595">
        <f t="shared" si="401"/>
        <v>6</v>
      </c>
      <c r="H4283" s="590">
        <f>CHOOSE('Output Sheet'!$B$4,'8760 Data'!J4283,'8760 Data'!K4283,'8760 Data'!L4283,'8760 Data'!M4283,'8760 Data'!N4283,'8760 Data'!O4283,'8760 Data'!P4283,'8760 Data'!Q4283,'8760 Data'!R4283,'8760 Data'!S4283,'8760 Data'!T4283,'8760 Data'!U4283)</f>
        <v>0</v>
      </c>
      <c r="I4283" s="591" t="e">
        <f>H4283/'Output Sheet'!$B$8</f>
        <v>#DIV/0!</v>
      </c>
      <c r="J4283" s="596"/>
      <c r="K4283" s="560"/>
      <c r="L4283" s="560"/>
      <c r="M4283" s="560"/>
      <c r="N4283" s="560"/>
      <c r="O4283" s="560"/>
      <c r="P4283" s="560"/>
      <c r="Q4283" s="560"/>
      <c r="R4283" s="560"/>
      <c r="S4283" s="560"/>
      <c r="T4283" s="560"/>
      <c r="U4283" s="560"/>
    </row>
    <row r="4284" spans="1:21">
      <c r="A4284" s="593">
        <f t="shared" si="396"/>
        <v>41453</v>
      </c>
      <c r="B4284" s="594">
        <v>41453.458581076389</v>
      </c>
      <c r="C4284" s="560">
        <f t="shared" si="397"/>
        <v>2013</v>
      </c>
      <c r="D4284" s="560">
        <f t="shared" si="398"/>
        <v>6</v>
      </c>
      <c r="E4284" s="560">
        <f t="shared" si="399"/>
        <v>28</v>
      </c>
      <c r="F4284" s="560">
        <f t="shared" si="400"/>
        <v>11</v>
      </c>
      <c r="G4284" s="595">
        <f t="shared" si="401"/>
        <v>6</v>
      </c>
      <c r="H4284" s="590">
        <f>CHOOSE('Output Sheet'!$B$4,'8760 Data'!J4284,'8760 Data'!K4284,'8760 Data'!L4284,'8760 Data'!M4284,'8760 Data'!N4284,'8760 Data'!O4284,'8760 Data'!P4284,'8760 Data'!Q4284,'8760 Data'!R4284,'8760 Data'!S4284,'8760 Data'!T4284,'8760 Data'!U4284)</f>
        <v>0</v>
      </c>
      <c r="I4284" s="591" t="e">
        <f>H4284/'Output Sheet'!$B$8</f>
        <v>#DIV/0!</v>
      </c>
      <c r="J4284" s="596"/>
      <c r="K4284" s="560"/>
      <c r="L4284" s="560"/>
      <c r="M4284" s="560"/>
      <c r="N4284" s="560"/>
      <c r="O4284" s="560"/>
      <c r="P4284" s="560"/>
      <c r="Q4284" s="560"/>
      <c r="R4284" s="560"/>
      <c r="S4284" s="560"/>
      <c r="T4284" s="560"/>
      <c r="U4284" s="560"/>
    </row>
    <row r="4285" spans="1:21">
      <c r="A4285" s="593">
        <f t="shared" si="396"/>
        <v>41453</v>
      </c>
      <c r="B4285" s="594">
        <v>41453.500247800926</v>
      </c>
      <c r="C4285" s="560">
        <f t="shared" si="397"/>
        <v>2013</v>
      </c>
      <c r="D4285" s="560">
        <f t="shared" si="398"/>
        <v>6</v>
      </c>
      <c r="E4285" s="560">
        <f t="shared" si="399"/>
        <v>28</v>
      </c>
      <c r="F4285" s="560">
        <f t="shared" si="400"/>
        <v>12</v>
      </c>
      <c r="G4285" s="595">
        <f t="shared" si="401"/>
        <v>6</v>
      </c>
      <c r="H4285" s="590">
        <f>CHOOSE('Output Sheet'!$B$4,'8760 Data'!J4285,'8760 Data'!K4285,'8760 Data'!L4285,'8760 Data'!M4285,'8760 Data'!N4285,'8760 Data'!O4285,'8760 Data'!P4285,'8760 Data'!Q4285,'8760 Data'!R4285,'8760 Data'!S4285,'8760 Data'!T4285,'8760 Data'!U4285)</f>
        <v>0</v>
      </c>
      <c r="I4285" s="591" t="e">
        <f>H4285/'Output Sheet'!$B$8</f>
        <v>#DIV/0!</v>
      </c>
      <c r="J4285" s="596"/>
      <c r="K4285" s="560"/>
      <c r="L4285" s="560"/>
      <c r="M4285" s="560"/>
      <c r="N4285" s="560"/>
      <c r="O4285" s="560"/>
      <c r="P4285" s="560"/>
      <c r="Q4285" s="560"/>
      <c r="R4285" s="560"/>
      <c r="S4285" s="560"/>
      <c r="T4285" s="560"/>
      <c r="U4285" s="560"/>
    </row>
    <row r="4286" spans="1:21">
      <c r="A4286" s="593">
        <f t="shared" si="396"/>
        <v>41453</v>
      </c>
      <c r="B4286" s="594">
        <v>41453.541914525464</v>
      </c>
      <c r="C4286" s="560">
        <f t="shared" si="397"/>
        <v>2013</v>
      </c>
      <c r="D4286" s="560">
        <f t="shared" si="398"/>
        <v>6</v>
      </c>
      <c r="E4286" s="560">
        <f t="shared" si="399"/>
        <v>28</v>
      </c>
      <c r="F4286" s="560">
        <f t="shared" si="400"/>
        <v>13</v>
      </c>
      <c r="G4286" s="595">
        <f t="shared" si="401"/>
        <v>6</v>
      </c>
      <c r="H4286" s="590">
        <f>CHOOSE('Output Sheet'!$B$4,'8760 Data'!J4286,'8760 Data'!K4286,'8760 Data'!L4286,'8760 Data'!M4286,'8760 Data'!N4286,'8760 Data'!O4286,'8760 Data'!P4286,'8760 Data'!Q4286,'8760 Data'!R4286,'8760 Data'!S4286,'8760 Data'!T4286,'8760 Data'!U4286)</f>
        <v>0</v>
      </c>
      <c r="I4286" s="591" t="e">
        <f>H4286/'Output Sheet'!$B$8</f>
        <v>#DIV/0!</v>
      </c>
      <c r="J4286" s="596"/>
      <c r="K4286" s="560"/>
      <c r="L4286" s="560"/>
      <c r="M4286" s="560"/>
      <c r="N4286" s="560"/>
      <c r="O4286" s="560"/>
      <c r="P4286" s="560"/>
      <c r="Q4286" s="560"/>
      <c r="R4286" s="560"/>
      <c r="S4286" s="560"/>
      <c r="T4286" s="560"/>
      <c r="U4286" s="560"/>
    </row>
    <row r="4287" spans="1:21">
      <c r="A4287" s="593">
        <f t="shared" si="396"/>
        <v>41453</v>
      </c>
      <c r="B4287" s="594">
        <v>41453.583581250001</v>
      </c>
      <c r="C4287" s="560">
        <f t="shared" si="397"/>
        <v>2013</v>
      </c>
      <c r="D4287" s="560">
        <f t="shared" si="398"/>
        <v>6</v>
      </c>
      <c r="E4287" s="560">
        <f t="shared" si="399"/>
        <v>28</v>
      </c>
      <c r="F4287" s="560">
        <f t="shared" si="400"/>
        <v>14</v>
      </c>
      <c r="G4287" s="595">
        <f t="shared" si="401"/>
        <v>6</v>
      </c>
      <c r="H4287" s="590">
        <f>CHOOSE('Output Sheet'!$B$4,'8760 Data'!J4287,'8760 Data'!K4287,'8760 Data'!L4287,'8760 Data'!M4287,'8760 Data'!N4287,'8760 Data'!O4287,'8760 Data'!P4287,'8760 Data'!Q4287,'8760 Data'!R4287,'8760 Data'!S4287,'8760 Data'!T4287,'8760 Data'!U4287)</f>
        <v>0</v>
      </c>
      <c r="I4287" s="591" t="e">
        <f>H4287/'Output Sheet'!$B$8</f>
        <v>#DIV/0!</v>
      </c>
      <c r="J4287" s="596"/>
      <c r="K4287" s="560"/>
      <c r="L4287" s="560"/>
      <c r="M4287" s="560"/>
      <c r="N4287" s="560"/>
      <c r="O4287" s="560"/>
      <c r="P4287" s="560"/>
      <c r="Q4287" s="560"/>
      <c r="R4287" s="560"/>
      <c r="S4287" s="560"/>
      <c r="T4287" s="560"/>
      <c r="U4287" s="560"/>
    </row>
    <row r="4288" spans="1:21">
      <c r="A4288" s="593">
        <f t="shared" si="396"/>
        <v>41453</v>
      </c>
      <c r="B4288" s="594">
        <v>41453.625247974538</v>
      </c>
      <c r="C4288" s="560">
        <f t="shared" si="397"/>
        <v>2013</v>
      </c>
      <c r="D4288" s="560">
        <f t="shared" si="398"/>
        <v>6</v>
      </c>
      <c r="E4288" s="560">
        <f t="shared" si="399"/>
        <v>28</v>
      </c>
      <c r="F4288" s="560">
        <f t="shared" si="400"/>
        <v>15</v>
      </c>
      <c r="G4288" s="595">
        <f t="shared" si="401"/>
        <v>6</v>
      </c>
      <c r="H4288" s="590">
        <f>CHOOSE('Output Sheet'!$B$4,'8760 Data'!J4288,'8760 Data'!K4288,'8760 Data'!L4288,'8760 Data'!M4288,'8760 Data'!N4288,'8760 Data'!O4288,'8760 Data'!P4288,'8760 Data'!Q4288,'8760 Data'!R4288,'8760 Data'!S4288,'8760 Data'!T4288,'8760 Data'!U4288)</f>
        <v>0</v>
      </c>
      <c r="I4288" s="591" t="e">
        <f>H4288/'Output Sheet'!$B$8</f>
        <v>#DIV/0!</v>
      </c>
      <c r="J4288" s="596"/>
      <c r="K4288" s="560"/>
      <c r="L4288" s="560"/>
      <c r="M4288" s="560"/>
      <c r="N4288" s="560"/>
      <c r="O4288" s="560"/>
      <c r="P4288" s="560"/>
      <c r="Q4288" s="560"/>
      <c r="R4288" s="560"/>
      <c r="S4288" s="560"/>
      <c r="T4288" s="560"/>
      <c r="U4288" s="560"/>
    </row>
    <row r="4289" spans="1:21">
      <c r="A4289" s="593">
        <f t="shared" si="396"/>
        <v>41453</v>
      </c>
      <c r="B4289" s="594">
        <v>41453.666914699075</v>
      </c>
      <c r="C4289" s="560">
        <f t="shared" si="397"/>
        <v>2013</v>
      </c>
      <c r="D4289" s="560">
        <f t="shared" si="398"/>
        <v>6</v>
      </c>
      <c r="E4289" s="560">
        <f t="shared" si="399"/>
        <v>28</v>
      </c>
      <c r="F4289" s="560">
        <f t="shared" si="400"/>
        <v>16</v>
      </c>
      <c r="G4289" s="595">
        <f t="shared" si="401"/>
        <v>6</v>
      </c>
      <c r="H4289" s="590">
        <f>CHOOSE('Output Sheet'!$B$4,'8760 Data'!J4289,'8760 Data'!K4289,'8760 Data'!L4289,'8760 Data'!M4289,'8760 Data'!N4289,'8760 Data'!O4289,'8760 Data'!P4289,'8760 Data'!Q4289,'8760 Data'!R4289,'8760 Data'!S4289,'8760 Data'!T4289,'8760 Data'!U4289)</f>
        <v>0</v>
      </c>
      <c r="I4289" s="591" t="e">
        <f>H4289/'Output Sheet'!$B$8</f>
        <v>#DIV/0!</v>
      </c>
      <c r="J4289" s="596"/>
      <c r="K4289" s="560"/>
      <c r="L4289" s="560"/>
      <c r="M4289" s="560"/>
      <c r="N4289" s="560"/>
      <c r="O4289" s="560"/>
      <c r="P4289" s="560"/>
      <c r="Q4289" s="560"/>
      <c r="R4289" s="560"/>
      <c r="S4289" s="560"/>
      <c r="T4289" s="560"/>
      <c r="U4289" s="560"/>
    </row>
    <row r="4290" spans="1:21">
      <c r="A4290" s="593">
        <f t="shared" si="396"/>
        <v>41453</v>
      </c>
      <c r="B4290" s="594">
        <v>41453.708581423612</v>
      </c>
      <c r="C4290" s="560">
        <f t="shared" si="397"/>
        <v>2013</v>
      </c>
      <c r="D4290" s="560">
        <f t="shared" si="398"/>
        <v>6</v>
      </c>
      <c r="E4290" s="560">
        <f t="shared" si="399"/>
        <v>28</v>
      </c>
      <c r="F4290" s="560">
        <f t="shared" si="400"/>
        <v>17</v>
      </c>
      <c r="G4290" s="595">
        <f t="shared" si="401"/>
        <v>6</v>
      </c>
      <c r="H4290" s="590">
        <f>CHOOSE('Output Sheet'!$B$4,'8760 Data'!J4290,'8760 Data'!K4290,'8760 Data'!L4290,'8760 Data'!M4290,'8760 Data'!N4290,'8760 Data'!O4290,'8760 Data'!P4290,'8760 Data'!Q4290,'8760 Data'!R4290,'8760 Data'!S4290,'8760 Data'!T4290,'8760 Data'!U4290)</f>
        <v>0</v>
      </c>
      <c r="I4290" s="591" t="e">
        <f>H4290/'Output Sheet'!$B$8</f>
        <v>#DIV/0!</v>
      </c>
      <c r="J4290" s="596"/>
      <c r="K4290" s="560"/>
      <c r="L4290" s="560"/>
      <c r="M4290" s="560"/>
      <c r="N4290" s="560"/>
      <c r="O4290" s="560"/>
      <c r="P4290" s="560"/>
      <c r="Q4290" s="560"/>
      <c r="R4290" s="560"/>
      <c r="S4290" s="560"/>
      <c r="T4290" s="560"/>
      <c r="U4290" s="560"/>
    </row>
    <row r="4291" spans="1:21">
      <c r="A4291" s="593">
        <f t="shared" ref="A4291:A4354" si="402">DATE(C4291,D4291,E4291)</f>
        <v>41453</v>
      </c>
      <c r="B4291" s="594">
        <v>41453.75024814815</v>
      </c>
      <c r="C4291" s="560">
        <f t="shared" ref="C4291:C4354" si="403">YEAR(B4291)</f>
        <v>2013</v>
      </c>
      <c r="D4291" s="560">
        <f t="shared" ref="D4291:D4354" si="404">MONTH(B4291)</f>
        <v>6</v>
      </c>
      <c r="E4291" s="560">
        <f t="shared" ref="E4291:E4354" si="405">DAY(B4291)</f>
        <v>28</v>
      </c>
      <c r="F4291" s="560">
        <f t="shared" ref="F4291:F4354" si="406">IF(HOUR(B4291)&lt;&gt;0,HOUR(B4291),24)</f>
        <v>18</v>
      </c>
      <c r="G4291" s="595">
        <f t="shared" ref="G4291:G4354" si="407">WEEKDAY(B4291,1)</f>
        <v>6</v>
      </c>
      <c r="H4291" s="590">
        <f>CHOOSE('Output Sheet'!$B$4,'8760 Data'!J4291,'8760 Data'!K4291,'8760 Data'!L4291,'8760 Data'!M4291,'8760 Data'!N4291,'8760 Data'!O4291,'8760 Data'!P4291,'8760 Data'!Q4291,'8760 Data'!R4291,'8760 Data'!S4291,'8760 Data'!T4291,'8760 Data'!U4291)</f>
        <v>0</v>
      </c>
      <c r="I4291" s="591" t="e">
        <f>H4291/'Output Sheet'!$B$8</f>
        <v>#DIV/0!</v>
      </c>
      <c r="J4291" s="596"/>
      <c r="K4291" s="560"/>
      <c r="L4291" s="560"/>
      <c r="M4291" s="560"/>
      <c r="N4291" s="560"/>
      <c r="O4291" s="560"/>
      <c r="P4291" s="560"/>
      <c r="Q4291" s="560"/>
      <c r="R4291" s="560"/>
      <c r="S4291" s="560"/>
      <c r="T4291" s="560"/>
      <c r="U4291" s="560"/>
    </row>
    <row r="4292" spans="1:21">
      <c r="A4292" s="593">
        <f t="shared" si="402"/>
        <v>41453</v>
      </c>
      <c r="B4292" s="594">
        <v>41453.791914872687</v>
      </c>
      <c r="C4292" s="560">
        <f t="shared" si="403"/>
        <v>2013</v>
      </c>
      <c r="D4292" s="560">
        <f t="shared" si="404"/>
        <v>6</v>
      </c>
      <c r="E4292" s="560">
        <f t="shared" si="405"/>
        <v>28</v>
      </c>
      <c r="F4292" s="560">
        <f t="shared" si="406"/>
        <v>19</v>
      </c>
      <c r="G4292" s="595">
        <f t="shared" si="407"/>
        <v>6</v>
      </c>
      <c r="H4292" s="590">
        <f>CHOOSE('Output Sheet'!$B$4,'8760 Data'!J4292,'8760 Data'!K4292,'8760 Data'!L4292,'8760 Data'!M4292,'8760 Data'!N4292,'8760 Data'!O4292,'8760 Data'!P4292,'8760 Data'!Q4292,'8760 Data'!R4292,'8760 Data'!S4292,'8760 Data'!T4292,'8760 Data'!U4292)</f>
        <v>0</v>
      </c>
      <c r="I4292" s="591" t="e">
        <f>H4292/'Output Sheet'!$B$8</f>
        <v>#DIV/0!</v>
      </c>
      <c r="J4292" s="596"/>
      <c r="K4292" s="560"/>
      <c r="L4292" s="560"/>
      <c r="M4292" s="560"/>
      <c r="N4292" s="560"/>
      <c r="O4292" s="560"/>
      <c r="P4292" s="560"/>
      <c r="Q4292" s="560"/>
      <c r="R4292" s="560"/>
      <c r="S4292" s="560"/>
      <c r="T4292" s="560"/>
      <c r="U4292" s="560"/>
    </row>
    <row r="4293" spans="1:21">
      <c r="A4293" s="593">
        <f t="shared" si="402"/>
        <v>41453</v>
      </c>
      <c r="B4293" s="594">
        <v>41453.833581597224</v>
      </c>
      <c r="C4293" s="560">
        <f t="shared" si="403"/>
        <v>2013</v>
      </c>
      <c r="D4293" s="560">
        <f t="shared" si="404"/>
        <v>6</v>
      </c>
      <c r="E4293" s="560">
        <f t="shared" si="405"/>
        <v>28</v>
      </c>
      <c r="F4293" s="560">
        <f t="shared" si="406"/>
        <v>20</v>
      </c>
      <c r="G4293" s="595">
        <f t="shared" si="407"/>
        <v>6</v>
      </c>
      <c r="H4293" s="590">
        <f>CHOOSE('Output Sheet'!$B$4,'8760 Data'!J4293,'8760 Data'!K4293,'8760 Data'!L4293,'8760 Data'!M4293,'8760 Data'!N4293,'8760 Data'!O4293,'8760 Data'!P4293,'8760 Data'!Q4293,'8760 Data'!R4293,'8760 Data'!S4293,'8760 Data'!T4293,'8760 Data'!U4293)</f>
        <v>0</v>
      </c>
      <c r="I4293" s="591" t="e">
        <f>H4293/'Output Sheet'!$B$8</f>
        <v>#DIV/0!</v>
      </c>
      <c r="J4293" s="596"/>
      <c r="K4293" s="560"/>
      <c r="L4293" s="560"/>
      <c r="M4293" s="560"/>
      <c r="N4293" s="560"/>
      <c r="O4293" s="560"/>
      <c r="P4293" s="560"/>
      <c r="Q4293" s="560"/>
      <c r="R4293" s="560"/>
      <c r="S4293" s="560"/>
      <c r="T4293" s="560"/>
      <c r="U4293" s="560"/>
    </row>
    <row r="4294" spans="1:21">
      <c r="A4294" s="593">
        <f t="shared" si="402"/>
        <v>41453</v>
      </c>
      <c r="B4294" s="594">
        <v>41453.875248321761</v>
      </c>
      <c r="C4294" s="560">
        <f t="shared" si="403"/>
        <v>2013</v>
      </c>
      <c r="D4294" s="560">
        <f t="shared" si="404"/>
        <v>6</v>
      </c>
      <c r="E4294" s="560">
        <f t="shared" si="405"/>
        <v>28</v>
      </c>
      <c r="F4294" s="560">
        <f t="shared" si="406"/>
        <v>21</v>
      </c>
      <c r="G4294" s="595">
        <f t="shared" si="407"/>
        <v>6</v>
      </c>
      <c r="H4294" s="590">
        <f>CHOOSE('Output Sheet'!$B$4,'8760 Data'!J4294,'8760 Data'!K4294,'8760 Data'!L4294,'8760 Data'!M4294,'8760 Data'!N4294,'8760 Data'!O4294,'8760 Data'!P4294,'8760 Data'!Q4294,'8760 Data'!R4294,'8760 Data'!S4294,'8760 Data'!T4294,'8760 Data'!U4294)</f>
        <v>0</v>
      </c>
      <c r="I4294" s="591" t="e">
        <f>H4294/'Output Sheet'!$B$8</f>
        <v>#DIV/0!</v>
      </c>
      <c r="J4294" s="596"/>
      <c r="K4294" s="560"/>
      <c r="L4294" s="560"/>
      <c r="M4294" s="560"/>
      <c r="N4294" s="560"/>
      <c r="O4294" s="560"/>
      <c r="P4294" s="560"/>
      <c r="Q4294" s="560"/>
      <c r="R4294" s="560"/>
      <c r="S4294" s="560"/>
      <c r="T4294" s="560"/>
      <c r="U4294" s="560"/>
    </row>
    <row r="4295" spans="1:21">
      <c r="A4295" s="593">
        <f t="shared" si="402"/>
        <v>41453</v>
      </c>
      <c r="B4295" s="594">
        <v>41453.916915046299</v>
      </c>
      <c r="C4295" s="560">
        <f t="shared" si="403"/>
        <v>2013</v>
      </c>
      <c r="D4295" s="560">
        <f t="shared" si="404"/>
        <v>6</v>
      </c>
      <c r="E4295" s="560">
        <f t="shared" si="405"/>
        <v>28</v>
      </c>
      <c r="F4295" s="560">
        <f t="shared" si="406"/>
        <v>22</v>
      </c>
      <c r="G4295" s="595">
        <f t="shared" si="407"/>
        <v>6</v>
      </c>
      <c r="H4295" s="590">
        <f>CHOOSE('Output Sheet'!$B$4,'8760 Data'!J4295,'8760 Data'!K4295,'8760 Data'!L4295,'8760 Data'!M4295,'8760 Data'!N4295,'8760 Data'!O4295,'8760 Data'!P4295,'8760 Data'!Q4295,'8760 Data'!R4295,'8760 Data'!S4295,'8760 Data'!T4295,'8760 Data'!U4295)</f>
        <v>0</v>
      </c>
      <c r="I4295" s="591" t="e">
        <f>H4295/'Output Sheet'!$B$8</f>
        <v>#DIV/0!</v>
      </c>
      <c r="J4295" s="596"/>
      <c r="K4295" s="560"/>
      <c r="L4295" s="560"/>
      <c r="M4295" s="560"/>
      <c r="N4295" s="560"/>
      <c r="O4295" s="560"/>
      <c r="P4295" s="560"/>
      <c r="Q4295" s="560"/>
      <c r="R4295" s="560"/>
      <c r="S4295" s="560"/>
      <c r="T4295" s="560"/>
      <c r="U4295" s="560"/>
    </row>
    <row r="4296" spans="1:21">
      <c r="A4296" s="593">
        <f t="shared" si="402"/>
        <v>41453</v>
      </c>
      <c r="B4296" s="594">
        <v>41453.958581770836</v>
      </c>
      <c r="C4296" s="560">
        <f t="shared" si="403"/>
        <v>2013</v>
      </c>
      <c r="D4296" s="560">
        <f t="shared" si="404"/>
        <v>6</v>
      </c>
      <c r="E4296" s="560">
        <f t="shared" si="405"/>
        <v>28</v>
      </c>
      <c r="F4296" s="560">
        <f t="shared" si="406"/>
        <v>23</v>
      </c>
      <c r="G4296" s="595">
        <f t="shared" si="407"/>
        <v>6</v>
      </c>
      <c r="H4296" s="590">
        <f>CHOOSE('Output Sheet'!$B$4,'8760 Data'!J4296,'8760 Data'!K4296,'8760 Data'!L4296,'8760 Data'!M4296,'8760 Data'!N4296,'8760 Data'!O4296,'8760 Data'!P4296,'8760 Data'!Q4296,'8760 Data'!R4296,'8760 Data'!S4296,'8760 Data'!T4296,'8760 Data'!U4296)</f>
        <v>0</v>
      </c>
      <c r="I4296" s="591" t="e">
        <f>H4296/'Output Sheet'!$B$8</f>
        <v>#DIV/0!</v>
      </c>
      <c r="J4296" s="596"/>
      <c r="K4296" s="560"/>
      <c r="L4296" s="560"/>
      <c r="M4296" s="560"/>
      <c r="N4296" s="560"/>
      <c r="O4296" s="560"/>
      <c r="P4296" s="560"/>
      <c r="Q4296" s="560"/>
      <c r="R4296" s="560"/>
      <c r="S4296" s="560"/>
      <c r="T4296" s="560"/>
      <c r="U4296" s="560"/>
    </row>
    <row r="4297" spans="1:21">
      <c r="A4297" s="593">
        <f t="shared" si="402"/>
        <v>41454</v>
      </c>
      <c r="B4297" s="594">
        <v>41454.000248495373</v>
      </c>
      <c r="C4297" s="560">
        <f t="shared" si="403"/>
        <v>2013</v>
      </c>
      <c r="D4297" s="560">
        <f t="shared" si="404"/>
        <v>6</v>
      </c>
      <c r="E4297" s="560">
        <f t="shared" si="405"/>
        <v>29</v>
      </c>
      <c r="F4297" s="560">
        <f t="shared" si="406"/>
        <v>24</v>
      </c>
      <c r="G4297" s="595">
        <f t="shared" si="407"/>
        <v>7</v>
      </c>
      <c r="H4297" s="590">
        <f>CHOOSE('Output Sheet'!$B$4,'8760 Data'!J4297,'8760 Data'!K4297,'8760 Data'!L4297,'8760 Data'!M4297,'8760 Data'!N4297,'8760 Data'!O4297,'8760 Data'!P4297,'8760 Data'!Q4297,'8760 Data'!R4297,'8760 Data'!S4297,'8760 Data'!T4297,'8760 Data'!U4297)</f>
        <v>0</v>
      </c>
      <c r="I4297" s="591" t="e">
        <f>H4297/'Output Sheet'!$B$8</f>
        <v>#DIV/0!</v>
      </c>
      <c r="J4297" s="596"/>
      <c r="K4297" s="560"/>
      <c r="L4297" s="560"/>
      <c r="M4297" s="560"/>
      <c r="N4297" s="560"/>
      <c r="O4297" s="560"/>
      <c r="P4297" s="560"/>
      <c r="Q4297" s="560"/>
      <c r="R4297" s="560"/>
      <c r="S4297" s="560"/>
      <c r="T4297" s="560"/>
      <c r="U4297" s="560"/>
    </row>
    <row r="4298" spans="1:21">
      <c r="A4298" s="593">
        <f t="shared" si="402"/>
        <v>41454</v>
      </c>
      <c r="B4298" s="594">
        <v>41454.04191521991</v>
      </c>
      <c r="C4298" s="560">
        <f t="shared" si="403"/>
        <v>2013</v>
      </c>
      <c r="D4298" s="560">
        <f t="shared" si="404"/>
        <v>6</v>
      </c>
      <c r="E4298" s="560">
        <f t="shared" si="405"/>
        <v>29</v>
      </c>
      <c r="F4298" s="560">
        <f t="shared" si="406"/>
        <v>1</v>
      </c>
      <c r="G4298" s="595">
        <f t="shared" si="407"/>
        <v>7</v>
      </c>
      <c r="H4298" s="590">
        <f>CHOOSE('Output Sheet'!$B$4,'8760 Data'!J4298,'8760 Data'!K4298,'8760 Data'!L4298,'8760 Data'!M4298,'8760 Data'!N4298,'8760 Data'!O4298,'8760 Data'!P4298,'8760 Data'!Q4298,'8760 Data'!R4298,'8760 Data'!S4298,'8760 Data'!T4298,'8760 Data'!U4298)</f>
        <v>0</v>
      </c>
      <c r="I4298" s="591" t="e">
        <f>H4298/'Output Sheet'!$B$8</f>
        <v>#DIV/0!</v>
      </c>
      <c r="J4298" s="596"/>
      <c r="K4298" s="560"/>
      <c r="L4298" s="560"/>
      <c r="M4298" s="560"/>
      <c r="N4298" s="560"/>
      <c r="O4298" s="560"/>
      <c r="P4298" s="560"/>
      <c r="Q4298" s="560"/>
      <c r="R4298" s="560"/>
      <c r="S4298" s="560"/>
      <c r="T4298" s="560"/>
      <c r="U4298" s="560"/>
    </row>
    <row r="4299" spans="1:21">
      <c r="A4299" s="593">
        <f t="shared" si="402"/>
        <v>41454</v>
      </c>
      <c r="B4299" s="594">
        <v>41454.083581944447</v>
      </c>
      <c r="C4299" s="560">
        <f t="shared" si="403"/>
        <v>2013</v>
      </c>
      <c r="D4299" s="560">
        <f t="shared" si="404"/>
        <v>6</v>
      </c>
      <c r="E4299" s="560">
        <f t="shared" si="405"/>
        <v>29</v>
      </c>
      <c r="F4299" s="560">
        <f t="shared" si="406"/>
        <v>2</v>
      </c>
      <c r="G4299" s="595">
        <f t="shared" si="407"/>
        <v>7</v>
      </c>
      <c r="H4299" s="590">
        <f>CHOOSE('Output Sheet'!$B$4,'8760 Data'!J4299,'8760 Data'!K4299,'8760 Data'!L4299,'8760 Data'!M4299,'8760 Data'!N4299,'8760 Data'!O4299,'8760 Data'!P4299,'8760 Data'!Q4299,'8760 Data'!R4299,'8760 Data'!S4299,'8760 Data'!T4299,'8760 Data'!U4299)</f>
        <v>0</v>
      </c>
      <c r="I4299" s="591" t="e">
        <f>H4299/'Output Sheet'!$B$8</f>
        <v>#DIV/0!</v>
      </c>
      <c r="J4299" s="596"/>
      <c r="K4299" s="560"/>
      <c r="L4299" s="560"/>
      <c r="M4299" s="560"/>
      <c r="N4299" s="560"/>
      <c r="O4299" s="560"/>
      <c r="P4299" s="560"/>
      <c r="Q4299" s="560"/>
      <c r="R4299" s="560"/>
      <c r="S4299" s="560"/>
      <c r="T4299" s="560"/>
      <c r="U4299" s="560"/>
    </row>
    <row r="4300" spans="1:21">
      <c r="A4300" s="593">
        <f t="shared" si="402"/>
        <v>41454</v>
      </c>
      <c r="B4300" s="594">
        <v>41454.125248668985</v>
      </c>
      <c r="C4300" s="560">
        <f t="shared" si="403"/>
        <v>2013</v>
      </c>
      <c r="D4300" s="560">
        <f t="shared" si="404"/>
        <v>6</v>
      </c>
      <c r="E4300" s="560">
        <f t="shared" si="405"/>
        <v>29</v>
      </c>
      <c r="F4300" s="560">
        <f t="shared" si="406"/>
        <v>3</v>
      </c>
      <c r="G4300" s="595">
        <f t="shared" si="407"/>
        <v>7</v>
      </c>
      <c r="H4300" s="590">
        <f>CHOOSE('Output Sheet'!$B$4,'8760 Data'!J4300,'8760 Data'!K4300,'8760 Data'!L4300,'8760 Data'!M4300,'8760 Data'!N4300,'8760 Data'!O4300,'8760 Data'!P4300,'8760 Data'!Q4300,'8760 Data'!R4300,'8760 Data'!S4300,'8760 Data'!T4300,'8760 Data'!U4300)</f>
        <v>0</v>
      </c>
      <c r="I4300" s="591" t="e">
        <f>H4300/'Output Sheet'!$B$8</f>
        <v>#DIV/0!</v>
      </c>
      <c r="J4300" s="596"/>
      <c r="K4300" s="560"/>
      <c r="L4300" s="560"/>
      <c r="M4300" s="560"/>
      <c r="N4300" s="560"/>
      <c r="O4300" s="560"/>
      <c r="P4300" s="560"/>
      <c r="Q4300" s="560"/>
      <c r="R4300" s="560"/>
      <c r="S4300" s="560"/>
      <c r="T4300" s="560"/>
      <c r="U4300" s="560"/>
    </row>
    <row r="4301" spans="1:21">
      <c r="A4301" s="593">
        <f t="shared" si="402"/>
        <v>41454</v>
      </c>
      <c r="B4301" s="594">
        <v>41454.166915393522</v>
      </c>
      <c r="C4301" s="560">
        <f t="shared" si="403"/>
        <v>2013</v>
      </c>
      <c r="D4301" s="560">
        <f t="shared" si="404"/>
        <v>6</v>
      </c>
      <c r="E4301" s="560">
        <f t="shared" si="405"/>
        <v>29</v>
      </c>
      <c r="F4301" s="560">
        <f t="shared" si="406"/>
        <v>4</v>
      </c>
      <c r="G4301" s="595">
        <f t="shared" si="407"/>
        <v>7</v>
      </c>
      <c r="H4301" s="590">
        <f>CHOOSE('Output Sheet'!$B$4,'8760 Data'!J4301,'8760 Data'!K4301,'8760 Data'!L4301,'8760 Data'!M4301,'8760 Data'!N4301,'8760 Data'!O4301,'8760 Data'!P4301,'8760 Data'!Q4301,'8760 Data'!R4301,'8760 Data'!S4301,'8760 Data'!T4301,'8760 Data'!U4301)</f>
        <v>0</v>
      </c>
      <c r="I4301" s="591" t="e">
        <f>H4301/'Output Sheet'!$B$8</f>
        <v>#DIV/0!</v>
      </c>
      <c r="J4301" s="596"/>
      <c r="K4301" s="560"/>
      <c r="L4301" s="560"/>
      <c r="M4301" s="560"/>
      <c r="N4301" s="560"/>
      <c r="O4301" s="560"/>
      <c r="P4301" s="560"/>
      <c r="Q4301" s="560"/>
      <c r="R4301" s="560"/>
      <c r="S4301" s="560"/>
      <c r="T4301" s="560"/>
      <c r="U4301" s="560"/>
    </row>
    <row r="4302" spans="1:21">
      <c r="A4302" s="593">
        <f t="shared" si="402"/>
        <v>41454</v>
      </c>
      <c r="B4302" s="594">
        <v>41454.208582118059</v>
      </c>
      <c r="C4302" s="560">
        <f t="shared" si="403"/>
        <v>2013</v>
      </c>
      <c r="D4302" s="560">
        <f t="shared" si="404"/>
        <v>6</v>
      </c>
      <c r="E4302" s="560">
        <f t="shared" si="405"/>
        <v>29</v>
      </c>
      <c r="F4302" s="560">
        <f t="shared" si="406"/>
        <v>5</v>
      </c>
      <c r="G4302" s="595">
        <f t="shared" si="407"/>
        <v>7</v>
      </c>
      <c r="H4302" s="590">
        <f>CHOOSE('Output Sheet'!$B$4,'8760 Data'!J4302,'8760 Data'!K4302,'8760 Data'!L4302,'8760 Data'!M4302,'8760 Data'!N4302,'8760 Data'!O4302,'8760 Data'!P4302,'8760 Data'!Q4302,'8760 Data'!R4302,'8760 Data'!S4302,'8760 Data'!T4302,'8760 Data'!U4302)</f>
        <v>0</v>
      </c>
      <c r="I4302" s="591" t="e">
        <f>H4302/'Output Sheet'!$B$8</f>
        <v>#DIV/0!</v>
      </c>
      <c r="J4302" s="596"/>
      <c r="K4302" s="560"/>
      <c r="L4302" s="560"/>
      <c r="M4302" s="560"/>
      <c r="N4302" s="560"/>
      <c r="O4302" s="560"/>
      <c r="P4302" s="560"/>
      <c r="Q4302" s="560"/>
      <c r="R4302" s="560"/>
      <c r="S4302" s="560"/>
      <c r="T4302" s="560"/>
      <c r="U4302" s="560"/>
    </row>
    <row r="4303" spans="1:21">
      <c r="A4303" s="593">
        <f t="shared" si="402"/>
        <v>41454</v>
      </c>
      <c r="B4303" s="594">
        <v>41454.250248842596</v>
      </c>
      <c r="C4303" s="560">
        <f t="shared" si="403"/>
        <v>2013</v>
      </c>
      <c r="D4303" s="560">
        <f t="shared" si="404"/>
        <v>6</v>
      </c>
      <c r="E4303" s="560">
        <f t="shared" si="405"/>
        <v>29</v>
      </c>
      <c r="F4303" s="560">
        <f t="shared" si="406"/>
        <v>6</v>
      </c>
      <c r="G4303" s="595">
        <f t="shared" si="407"/>
        <v>7</v>
      </c>
      <c r="H4303" s="590">
        <f>CHOOSE('Output Sheet'!$B$4,'8760 Data'!J4303,'8760 Data'!K4303,'8760 Data'!L4303,'8760 Data'!M4303,'8760 Data'!N4303,'8760 Data'!O4303,'8760 Data'!P4303,'8760 Data'!Q4303,'8760 Data'!R4303,'8760 Data'!S4303,'8760 Data'!T4303,'8760 Data'!U4303)</f>
        <v>0</v>
      </c>
      <c r="I4303" s="591" t="e">
        <f>H4303/'Output Sheet'!$B$8</f>
        <v>#DIV/0!</v>
      </c>
      <c r="J4303" s="596"/>
      <c r="K4303" s="560"/>
      <c r="L4303" s="560"/>
      <c r="M4303" s="560"/>
      <c r="N4303" s="560"/>
      <c r="O4303" s="560"/>
      <c r="P4303" s="560"/>
      <c r="Q4303" s="560"/>
      <c r="R4303" s="560"/>
      <c r="S4303" s="560"/>
      <c r="T4303" s="560"/>
      <c r="U4303" s="560"/>
    </row>
    <row r="4304" spans="1:21">
      <c r="A4304" s="593">
        <f t="shared" si="402"/>
        <v>41454</v>
      </c>
      <c r="B4304" s="594">
        <v>41454.291915567126</v>
      </c>
      <c r="C4304" s="560">
        <f t="shared" si="403"/>
        <v>2013</v>
      </c>
      <c r="D4304" s="560">
        <f t="shared" si="404"/>
        <v>6</v>
      </c>
      <c r="E4304" s="560">
        <f t="shared" si="405"/>
        <v>29</v>
      </c>
      <c r="F4304" s="560">
        <f t="shared" si="406"/>
        <v>7</v>
      </c>
      <c r="G4304" s="595">
        <f t="shared" si="407"/>
        <v>7</v>
      </c>
      <c r="H4304" s="590">
        <f>CHOOSE('Output Sheet'!$B$4,'8760 Data'!J4304,'8760 Data'!K4304,'8760 Data'!L4304,'8760 Data'!M4304,'8760 Data'!N4304,'8760 Data'!O4304,'8760 Data'!P4304,'8760 Data'!Q4304,'8760 Data'!R4304,'8760 Data'!S4304,'8760 Data'!T4304,'8760 Data'!U4304)</f>
        <v>0</v>
      </c>
      <c r="I4304" s="591" t="e">
        <f>H4304/'Output Sheet'!$B$8</f>
        <v>#DIV/0!</v>
      </c>
      <c r="J4304" s="596"/>
      <c r="K4304" s="560"/>
      <c r="L4304" s="560"/>
      <c r="M4304" s="560"/>
      <c r="N4304" s="560"/>
      <c r="O4304" s="560"/>
      <c r="P4304" s="560"/>
      <c r="Q4304" s="560"/>
      <c r="R4304" s="560"/>
      <c r="S4304" s="560"/>
      <c r="T4304" s="560"/>
      <c r="U4304" s="560"/>
    </row>
    <row r="4305" spans="1:21">
      <c r="A4305" s="593">
        <f t="shared" si="402"/>
        <v>41454</v>
      </c>
      <c r="B4305" s="594">
        <v>41454.333582291663</v>
      </c>
      <c r="C4305" s="560">
        <f t="shared" si="403"/>
        <v>2013</v>
      </c>
      <c r="D4305" s="560">
        <f t="shared" si="404"/>
        <v>6</v>
      </c>
      <c r="E4305" s="560">
        <f t="shared" si="405"/>
        <v>29</v>
      </c>
      <c r="F4305" s="560">
        <f t="shared" si="406"/>
        <v>8</v>
      </c>
      <c r="G4305" s="595">
        <f t="shared" si="407"/>
        <v>7</v>
      </c>
      <c r="H4305" s="590">
        <f>CHOOSE('Output Sheet'!$B$4,'8760 Data'!J4305,'8760 Data'!K4305,'8760 Data'!L4305,'8760 Data'!M4305,'8760 Data'!N4305,'8760 Data'!O4305,'8760 Data'!P4305,'8760 Data'!Q4305,'8760 Data'!R4305,'8760 Data'!S4305,'8760 Data'!T4305,'8760 Data'!U4305)</f>
        <v>0</v>
      </c>
      <c r="I4305" s="591" t="e">
        <f>H4305/'Output Sheet'!$B$8</f>
        <v>#DIV/0!</v>
      </c>
      <c r="J4305" s="596"/>
      <c r="K4305" s="560"/>
      <c r="L4305" s="560"/>
      <c r="M4305" s="560"/>
      <c r="N4305" s="560"/>
      <c r="O4305" s="560"/>
      <c r="P4305" s="560"/>
      <c r="Q4305" s="560"/>
      <c r="R4305" s="560"/>
      <c r="S4305" s="560"/>
      <c r="T4305" s="560"/>
      <c r="U4305" s="560"/>
    </row>
    <row r="4306" spans="1:21">
      <c r="A4306" s="593">
        <f t="shared" si="402"/>
        <v>41454</v>
      </c>
      <c r="B4306" s="594">
        <v>41454.375249016201</v>
      </c>
      <c r="C4306" s="560">
        <f t="shared" si="403"/>
        <v>2013</v>
      </c>
      <c r="D4306" s="560">
        <f t="shared" si="404"/>
        <v>6</v>
      </c>
      <c r="E4306" s="560">
        <f t="shared" si="405"/>
        <v>29</v>
      </c>
      <c r="F4306" s="560">
        <f t="shared" si="406"/>
        <v>9</v>
      </c>
      <c r="G4306" s="595">
        <f t="shared" si="407"/>
        <v>7</v>
      </c>
      <c r="H4306" s="590">
        <f>CHOOSE('Output Sheet'!$B$4,'8760 Data'!J4306,'8760 Data'!K4306,'8760 Data'!L4306,'8760 Data'!M4306,'8760 Data'!N4306,'8760 Data'!O4306,'8760 Data'!P4306,'8760 Data'!Q4306,'8760 Data'!R4306,'8760 Data'!S4306,'8760 Data'!T4306,'8760 Data'!U4306)</f>
        <v>0</v>
      </c>
      <c r="I4306" s="591" t="e">
        <f>H4306/'Output Sheet'!$B$8</f>
        <v>#DIV/0!</v>
      </c>
      <c r="J4306" s="596"/>
      <c r="K4306" s="560"/>
      <c r="L4306" s="560"/>
      <c r="M4306" s="560"/>
      <c r="N4306" s="560"/>
      <c r="O4306" s="560"/>
      <c r="P4306" s="560"/>
      <c r="Q4306" s="560"/>
      <c r="R4306" s="560"/>
      <c r="S4306" s="560"/>
      <c r="T4306" s="560"/>
      <c r="U4306" s="560"/>
    </row>
    <row r="4307" spans="1:21">
      <c r="A4307" s="593">
        <f t="shared" si="402"/>
        <v>41454</v>
      </c>
      <c r="B4307" s="594">
        <v>41454.416915740738</v>
      </c>
      <c r="C4307" s="560">
        <f t="shared" si="403"/>
        <v>2013</v>
      </c>
      <c r="D4307" s="560">
        <f t="shared" si="404"/>
        <v>6</v>
      </c>
      <c r="E4307" s="560">
        <f t="shared" si="405"/>
        <v>29</v>
      </c>
      <c r="F4307" s="560">
        <f t="shared" si="406"/>
        <v>10</v>
      </c>
      <c r="G4307" s="595">
        <f t="shared" si="407"/>
        <v>7</v>
      </c>
      <c r="H4307" s="590">
        <f>CHOOSE('Output Sheet'!$B$4,'8760 Data'!J4307,'8760 Data'!K4307,'8760 Data'!L4307,'8760 Data'!M4307,'8760 Data'!N4307,'8760 Data'!O4307,'8760 Data'!P4307,'8760 Data'!Q4307,'8760 Data'!R4307,'8760 Data'!S4307,'8760 Data'!T4307,'8760 Data'!U4307)</f>
        <v>0</v>
      </c>
      <c r="I4307" s="591" t="e">
        <f>H4307/'Output Sheet'!$B$8</f>
        <v>#DIV/0!</v>
      </c>
      <c r="J4307" s="596"/>
      <c r="K4307" s="560"/>
      <c r="L4307" s="560"/>
      <c r="M4307" s="560"/>
      <c r="N4307" s="560"/>
      <c r="O4307" s="560"/>
      <c r="P4307" s="560"/>
      <c r="Q4307" s="560"/>
      <c r="R4307" s="560"/>
      <c r="S4307" s="560"/>
      <c r="T4307" s="560"/>
      <c r="U4307" s="560"/>
    </row>
    <row r="4308" spans="1:21">
      <c r="A4308" s="593">
        <f t="shared" si="402"/>
        <v>41454</v>
      </c>
      <c r="B4308" s="594">
        <v>41454.458582465275</v>
      </c>
      <c r="C4308" s="560">
        <f t="shared" si="403"/>
        <v>2013</v>
      </c>
      <c r="D4308" s="560">
        <f t="shared" si="404"/>
        <v>6</v>
      </c>
      <c r="E4308" s="560">
        <f t="shared" si="405"/>
        <v>29</v>
      </c>
      <c r="F4308" s="560">
        <f t="shared" si="406"/>
        <v>11</v>
      </c>
      <c r="G4308" s="595">
        <f t="shared" si="407"/>
        <v>7</v>
      </c>
      <c r="H4308" s="590">
        <f>CHOOSE('Output Sheet'!$B$4,'8760 Data'!J4308,'8760 Data'!K4308,'8760 Data'!L4308,'8760 Data'!M4308,'8760 Data'!N4308,'8760 Data'!O4308,'8760 Data'!P4308,'8760 Data'!Q4308,'8760 Data'!R4308,'8760 Data'!S4308,'8760 Data'!T4308,'8760 Data'!U4308)</f>
        <v>0</v>
      </c>
      <c r="I4308" s="591" t="e">
        <f>H4308/'Output Sheet'!$B$8</f>
        <v>#DIV/0!</v>
      </c>
      <c r="J4308" s="596"/>
      <c r="K4308" s="560"/>
      <c r="L4308" s="560"/>
      <c r="M4308" s="560"/>
      <c r="N4308" s="560"/>
      <c r="O4308" s="560"/>
      <c r="P4308" s="560"/>
      <c r="Q4308" s="560"/>
      <c r="R4308" s="560"/>
      <c r="S4308" s="560"/>
      <c r="T4308" s="560"/>
      <c r="U4308" s="560"/>
    </row>
    <row r="4309" spans="1:21">
      <c r="A4309" s="593">
        <f t="shared" si="402"/>
        <v>41454</v>
      </c>
      <c r="B4309" s="594">
        <v>41454.500249189812</v>
      </c>
      <c r="C4309" s="560">
        <f t="shared" si="403"/>
        <v>2013</v>
      </c>
      <c r="D4309" s="560">
        <f t="shared" si="404"/>
        <v>6</v>
      </c>
      <c r="E4309" s="560">
        <f t="shared" si="405"/>
        <v>29</v>
      </c>
      <c r="F4309" s="560">
        <f t="shared" si="406"/>
        <v>12</v>
      </c>
      <c r="G4309" s="595">
        <f t="shared" si="407"/>
        <v>7</v>
      </c>
      <c r="H4309" s="590">
        <f>CHOOSE('Output Sheet'!$B$4,'8760 Data'!J4309,'8760 Data'!K4309,'8760 Data'!L4309,'8760 Data'!M4309,'8760 Data'!N4309,'8760 Data'!O4309,'8760 Data'!P4309,'8760 Data'!Q4309,'8760 Data'!R4309,'8760 Data'!S4309,'8760 Data'!T4309,'8760 Data'!U4309)</f>
        <v>0</v>
      </c>
      <c r="I4309" s="591" t="e">
        <f>H4309/'Output Sheet'!$B$8</f>
        <v>#DIV/0!</v>
      </c>
      <c r="J4309" s="596"/>
      <c r="K4309" s="560"/>
      <c r="L4309" s="560"/>
      <c r="M4309" s="560"/>
      <c r="N4309" s="560"/>
      <c r="O4309" s="560"/>
      <c r="P4309" s="560"/>
      <c r="Q4309" s="560"/>
      <c r="R4309" s="560"/>
      <c r="S4309" s="560"/>
      <c r="T4309" s="560"/>
      <c r="U4309" s="560"/>
    </row>
    <row r="4310" spans="1:21">
      <c r="A4310" s="593">
        <f t="shared" si="402"/>
        <v>41454</v>
      </c>
      <c r="B4310" s="594">
        <v>41454.541915914349</v>
      </c>
      <c r="C4310" s="560">
        <f t="shared" si="403"/>
        <v>2013</v>
      </c>
      <c r="D4310" s="560">
        <f t="shared" si="404"/>
        <v>6</v>
      </c>
      <c r="E4310" s="560">
        <f t="shared" si="405"/>
        <v>29</v>
      </c>
      <c r="F4310" s="560">
        <f t="shared" si="406"/>
        <v>13</v>
      </c>
      <c r="G4310" s="595">
        <f t="shared" si="407"/>
        <v>7</v>
      </c>
      <c r="H4310" s="590">
        <f>CHOOSE('Output Sheet'!$B$4,'8760 Data'!J4310,'8760 Data'!K4310,'8760 Data'!L4310,'8760 Data'!M4310,'8760 Data'!N4310,'8760 Data'!O4310,'8760 Data'!P4310,'8760 Data'!Q4310,'8760 Data'!R4310,'8760 Data'!S4310,'8760 Data'!T4310,'8760 Data'!U4310)</f>
        <v>0</v>
      </c>
      <c r="I4310" s="591" t="e">
        <f>H4310/'Output Sheet'!$B$8</f>
        <v>#DIV/0!</v>
      </c>
      <c r="J4310" s="596"/>
      <c r="K4310" s="560"/>
      <c r="L4310" s="560"/>
      <c r="M4310" s="560"/>
      <c r="N4310" s="560"/>
      <c r="O4310" s="560"/>
      <c r="P4310" s="560"/>
      <c r="Q4310" s="560"/>
      <c r="R4310" s="560"/>
      <c r="S4310" s="560"/>
      <c r="T4310" s="560"/>
      <c r="U4310" s="560"/>
    </row>
    <row r="4311" spans="1:21">
      <c r="A4311" s="593">
        <f t="shared" si="402"/>
        <v>41454</v>
      </c>
      <c r="B4311" s="594">
        <v>41454.583582638887</v>
      </c>
      <c r="C4311" s="560">
        <f t="shared" si="403"/>
        <v>2013</v>
      </c>
      <c r="D4311" s="560">
        <f t="shared" si="404"/>
        <v>6</v>
      </c>
      <c r="E4311" s="560">
        <f t="shared" si="405"/>
        <v>29</v>
      </c>
      <c r="F4311" s="560">
        <f t="shared" si="406"/>
        <v>14</v>
      </c>
      <c r="G4311" s="595">
        <f t="shared" si="407"/>
        <v>7</v>
      </c>
      <c r="H4311" s="590">
        <f>CHOOSE('Output Sheet'!$B$4,'8760 Data'!J4311,'8760 Data'!K4311,'8760 Data'!L4311,'8760 Data'!M4311,'8760 Data'!N4311,'8760 Data'!O4311,'8760 Data'!P4311,'8760 Data'!Q4311,'8760 Data'!R4311,'8760 Data'!S4311,'8760 Data'!T4311,'8760 Data'!U4311)</f>
        <v>0</v>
      </c>
      <c r="I4311" s="591" t="e">
        <f>H4311/'Output Sheet'!$B$8</f>
        <v>#DIV/0!</v>
      </c>
      <c r="J4311" s="596"/>
      <c r="K4311" s="560"/>
      <c r="L4311" s="560"/>
      <c r="M4311" s="560"/>
      <c r="N4311" s="560"/>
      <c r="O4311" s="560"/>
      <c r="P4311" s="560"/>
      <c r="Q4311" s="560"/>
      <c r="R4311" s="560"/>
      <c r="S4311" s="560"/>
      <c r="T4311" s="560"/>
      <c r="U4311" s="560"/>
    </row>
    <row r="4312" spans="1:21">
      <c r="A4312" s="593">
        <f t="shared" si="402"/>
        <v>41454</v>
      </c>
      <c r="B4312" s="594">
        <v>41454.625249363424</v>
      </c>
      <c r="C4312" s="560">
        <f t="shared" si="403"/>
        <v>2013</v>
      </c>
      <c r="D4312" s="560">
        <f t="shared" si="404"/>
        <v>6</v>
      </c>
      <c r="E4312" s="560">
        <f t="shared" si="405"/>
        <v>29</v>
      </c>
      <c r="F4312" s="560">
        <f t="shared" si="406"/>
        <v>15</v>
      </c>
      <c r="G4312" s="595">
        <f t="shared" si="407"/>
        <v>7</v>
      </c>
      <c r="H4312" s="590">
        <f>CHOOSE('Output Sheet'!$B$4,'8760 Data'!J4312,'8760 Data'!K4312,'8760 Data'!L4312,'8760 Data'!M4312,'8760 Data'!N4312,'8760 Data'!O4312,'8760 Data'!P4312,'8760 Data'!Q4312,'8760 Data'!R4312,'8760 Data'!S4312,'8760 Data'!T4312,'8760 Data'!U4312)</f>
        <v>0</v>
      </c>
      <c r="I4312" s="591" t="e">
        <f>H4312/'Output Sheet'!$B$8</f>
        <v>#DIV/0!</v>
      </c>
      <c r="J4312" s="596"/>
      <c r="K4312" s="560"/>
      <c r="L4312" s="560"/>
      <c r="M4312" s="560"/>
      <c r="N4312" s="560"/>
      <c r="O4312" s="560"/>
      <c r="P4312" s="560"/>
      <c r="Q4312" s="560"/>
      <c r="R4312" s="560"/>
      <c r="S4312" s="560"/>
      <c r="T4312" s="560"/>
      <c r="U4312" s="560"/>
    </row>
    <row r="4313" spans="1:21">
      <c r="A4313" s="593">
        <f t="shared" si="402"/>
        <v>41454</v>
      </c>
      <c r="B4313" s="594">
        <v>41454.666916087961</v>
      </c>
      <c r="C4313" s="560">
        <f t="shared" si="403"/>
        <v>2013</v>
      </c>
      <c r="D4313" s="560">
        <f t="shared" si="404"/>
        <v>6</v>
      </c>
      <c r="E4313" s="560">
        <f t="shared" si="405"/>
        <v>29</v>
      </c>
      <c r="F4313" s="560">
        <f t="shared" si="406"/>
        <v>16</v>
      </c>
      <c r="G4313" s="595">
        <f t="shared" si="407"/>
        <v>7</v>
      </c>
      <c r="H4313" s="590">
        <f>CHOOSE('Output Sheet'!$B$4,'8760 Data'!J4313,'8760 Data'!K4313,'8760 Data'!L4313,'8760 Data'!M4313,'8760 Data'!N4313,'8760 Data'!O4313,'8760 Data'!P4313,'8760 Data'!Q4313,'8760 Data'!R4313,'8760 Data'!S4313,'8760 Data'!T4313,'8760 Data'!U4313)</f>
        <v>0</v>
      </c>
      <c r="I4313" s="591" t="e">
        <f>H4313/'Output Sheet'!$B$8</f>
        <v>#DIV/0!</v>
      </c>
      <c r="J4313" s="596"/>
      <c r="K4313" s="560"/>
      <c r="L4313" s="560"/>
      <c r="M4313" s="560"/>
      <c r="N4313" s="560"/>
      <c r="O4313" s="560"/>
      <c r="P4313" s="560"/>
      <c r="Q4313" s="560"/>
      <c r="R4313" s="560"/>
      <c r="S4313" s="560"/>
      <c r="T4313" s="560"/>
      <c r="U4313" s="560"/>
    </row>
    <row r="4314" spans="1:21">
      <c r="A4314" s="593">
        <f t="shared" si="402"/>
        <v>41454</v>
      </c>
      <c r="B4314" s="594">
        <v>41454.708582812498</v>
      </c>
      <c r="C4314" s="560">
        <f t="shared" si="403"/>
        <v>2013</v>
      </c>
      <c r="D4314" s="560">
        <f t="shared" si="404"/>
        <v>6</v>
      </c>
      <c r="E4314" s="560">
        <f t="shared" si="405"/>
        <v>29</v>
      </c>
      <c r="F4314" s="560">
        <f t="shared" si="406"/>
        <v>17</v>
      </c>
      <c r="G4314" s="595">
        <f t="shared" si="407"/>
        <v>7</v>
      </c>
      <c r="H4314" s="590">
        <f>CHOOSE('Output Sheet'!$B$4,'8760 Data'!J4314,'8760 Data'!K4314,'8760 Data'!L4314,'8760 Data'!M4314,'8760 Data'!N4314,'8760 Data'!O4314,'8760 Data'!P4314,'8760 Data'!Q4314,'8760 Data'!R4314,'8760 Data'!S4314,'8760 Data'!T4314,'8760 Data'!U4314)</f>
        <v>0</v>
      </c>
      <c r="I4314" s="591" t="e">
        <f>H4314/'Output Sheet'!$B$8</f>
        <v>#DIV/0!</v>
      </c>
      <c r="J4314" s="596"/>
      <c r="K4314" s="560"/>
      <c r="L4314" s="560"/>
      <c r="M4314" s="560"/>
      <c r="N4314" s="560"/>
      <c r="O4314" s="560"/>
      <c r="P4314" s="560"/>
      <c r="Q4314" s="560"/>
      <c r="R4314" s="560"/>
      <c r="S4314" s="560"/>
      <c r="T4314" s="560"/>
      <c r="U4314" s="560"/>
    </row>
    <row r="4315" spans="1:21">
      <c r="A4315" s="593">
        <f t="shared" si="402"/>
        <v>41454</v>
      </c>
      <c r="B4315" s="594">
        <v>41454.750249537035</v>
      </c>
      <c r="C4315" s="560">
        <f t="shared" si="403"/>
        <v>2013</v>
      </c>
      <c r="D4315" s="560">
        <f t="shared" si="404"/>
        <v>6</v>
      </c>
      <c r="E4315" s="560">
        <f t="shared" si="405"/>
        <v>29</v>
      </c>
      <c r="F4315" s="560">
        <f t="shared" si="406"/>
        <v>18</v>
      </c>
      <c r="G4315" s="595">
        <f t="shared" si="407"/>
        <v>7</v>
      </c>
      <c r="H4315" s="590">
        <f>CHOOSE('Output Sheet'!$B$4,'8760 Data'!J4315,'8760 Data'!K4315,'8760 Data'!L4315,'8760 Data'!M4315,'8760 Data'!N4315,'8760 Data'!O4315,'8760 Data'!P4315,'8760 Data'!Q4315,'8760 Data'!R4315,'8760 Data'!S4315,'8760 Data'!T4315,'8760 Data'!U4315)</f>
        <v>0</v>
      </c>
      <c r="I4315" s="591" t="e">
        <f>H4315/'Output Sheet'!$B$8</f>
        <v>#DIV/0!</v>
      </c>
      <c r="J4315" s="596"/>
      <c r="K4315" s="560"/>
      <c r="L4315" s="560"/>
      <c r="M4315" s="560"/>
      <c r="N4315" s="560"/>
      <c r="O4315" s="560"/>
      <c r="P4315" s="560"/>
      <c r="Q4315" s="560"/>
      <c r="R4315" s="560"/>
      <c r="S4315" s="560"/>
      <c r="T4315" s="560"/>
      <c r="U4315" s="560"/>
    </row>
    <row r="4316" spans="1:21">
      <c r="A4316" s="593">
        <f t="shared" si="402"/>
        <v>41454</v>
      </c>
      <c r="B4316" s="594">
        <v>41454.791916261573</v>
      </c>
      <c r="C4316" s="560">
        <f t="shared" si="403"/>
        <v>2013</v>
      </c>
      <c r="D4316" s="560">
        <f t="shared" si="404"/>
        <v>6</v>
      </c>
      <c r="E4316" s="560">
        <f t="shared" si="405"/>
        <v>29</v>
      </c>
      <c r="F4316" s="560">
        <f t="shared" si="406"/>
        <v>19</v>
      </c>
      <c r="G4316" s="595">
        <f t="shared" si="407"/>
        <v>7</v>
      </c>
      <c r="H4316" s="590">
        <f>CHOOSE('Output Sheet'!$B$4,'8760 Data'!J4316,'8760 Data'!K4316,'8760 Data'!L4316,'8760 Data'!M4316,'8760 Data'!N4316,'8760 Data'!O4316,'8760 Data'!P4316,'8760 Data'!Q4316,'8760 Data'!R4316,'8760 Data'!S4316,'8760 Data'!T4316,'8760 Data'!U4316)</f>
        <v>0</v>
      </c>
      <c r="I4316" s="591" t="e">
        <f>H4316/'Output Sheet'!$B$8</f>
        <v>#DIV/0!</v>
      </c>
      <c r="J4316" s="596"/>
      <c r="K4316" s="560"/>
      <c r="L4316" s="560"/>
      <c r="M4316" s="560"/>
      <c r="N4316" s="560"/>
      <c r="O4316" s="560"/>
      <c r="P4316" s="560"/>
      <c r="Q4316" s="560"/>
      <c r="R4316" s="560"/>
      <c r="S4316" s="560"/>
      <c r="T4316" s="560"/>
      <c r="U4316" s="560"/>
    </row>
    <row r="4317" spans="1:21">
      <c r="A4317" s="593">
        <f t="shared" si="402"/>
        <v>41454</v>
      </c>
      <c r="B4317" s="594">
        <v>41454.83358298611</v>
      </c>
      <c r="C4317" s="560">
        <f t="shared" si="403"/>
        <v>2013</v>
      </c>
      <c r="D4317" s="560">
        <f t="shared" si="404"/>
        <v>6</v>
      </c>
      <c r="E4317" s="560">
        <f t="shared" si="405"/>
        <v>29</v>
      </c>
      <c r="F4317" s="560">
        <f t="shared" si="406"/>
        <v>20</v>
      </c>
      <c r="G4317" s="595">
        <f t="shared" si="407"/>
        <v>7</v>
      </c>
      <c r="H4317" s="590">
        <f>CHOOSE('Output Sheet'!$B$4,'8760 Data'!J4317,'8760 Data'!K4317,'8760 Data'!L4317,'8760 Data'!M4317,'8760 Data'!N4317,'8760 Data'!O4317,'8760 Data'!P4317,'8760 Data'!Q4317,'8760 Data'!R4317,'8760 Data'!S4317,'8760 Data'!T4317,'8760 Data'!U4317)</f>
        <v>0</v>
      </c>
      <c r="I4317" s="591" t="e">
        <f>H4317/'Output Sheet'!$B$8</f>
        <v>#DIV/0!</v>
      </c>
      <c r="J4317" s="596"/>
      <c r="K4317" s="560"/>
      <c r="L4317" s="560"/>
      <c r="M4317" s="560"/>
      <c r="N4317" s="560"/>
      <c r="O4317" s="560"/>
      <c r="P4317" s="560"/>
      <c r="Q4317" s="560"/>
      <c r="R4317" s="560"/>
      <c r="S4317" s="560"/>
      <c r="T4317" s="560"/>
      <c r="U4317" s="560"/>
    </row>
    <row r="4318" spans="1:21">
      <c r="A4318" s="593">
        <f t="shared" si="402"/>
        <v>41454</v>
      </c>
      <c r="B4318" s="594">
        <v>41454.875249710647</v>
      </c>
      <c r="C4318" s="560">
        <f t="shared" si="403"/>
        <v>2013</v>
      </c>
      <c r="D4318" s="560">
        <f t="shared" si="404"/>
        <v>6</v>
      </c>
      <c r="E4318" s="560">
        <f t="shared" si="405"/>
        <v>29</v>
      </c>
      <c r="F4318" s="560">
        <f t="shared" si="406"/>
        <v>21</v>
      </c>
      <c r="G4318" s="595">
        <f t="shared" si="407"/>
        <v>7</v>
      </c>
      <c r="H4318" s="590">
        <f>CHOOSE('Output Sheet'!$B$4,'8760 Data'!J4318,'8760 Data'!K4318,'8760 Data'!L4318,'8760 Data'!M4318,'8760 Data'!N4318,'8760 Data'!O4318,'8760 Data'!P4318,'8760 Data'!Q4318,'8760 Data'!R4318,'8760 Data'!S4318,'8760 Data'!T4318,'8760 Data'!U4318)</f>
        <v>0</v>
      </c>
      <c r="I4318" s="591" t="e">
        <f>H4318/'Output Sheet'!$B$8</f>
        <v>#DIV/0!</v>
      </c>
      <c r="J4318" s="596"/>
      <c r="K4318" s="560"/>
      <c r="L4318" s="560"/>
      <c r="M4318" s="560"/>
      <c r="N4318" s="560"/>
      <c r="O4318" s="560"/>
      <c r="P4318" s="560"/>
      <c r="Q4318" s="560"/>
      <c r="R4318" s="560"/>
      <c r="S4318" s="560"/>
      <c r="T4318" s="560"/>
      <c r="U4318" s="560"/>
    </row>
    <row r="4319" spans="1:21">
      <c r="A4319" s="593">
        <f t="shared" si="402"/>
        <v>41454</v>
      </c>
      <c r="B4319" s="594">
        <v>41454.916916435184</v>
      </c>
      <c r="C4319" s="560">
        <f t="shared" si="403"/>
        <v>2013</v>
      </c>
      <c r="D4319" s="560">
        <f t="shared" si="404"/>
        <v>6</v>
      </c>
      <c r="E4319" s="560">
        <f t="shared" si="405"/>
        <v>29</v>
      </c>
      <c r="F4319" s="560">
        <f t="shared" si="406"/>
        <v>22</v>
      </c>
      <c r="G4319" s="595">
        <f t="shared" si="407"/>
        <v>7</v>
      </c>
      <c r="H4319" s="590">
        <f>CHOOSE('Output Sheet'!$B$4,'8760 Data'!J4319,'8760 Data'!K4319,'8760 Data'!L4319,'8760 Data'!M4319,'8760 Data'!N4319,'8760 Data'!O4319,'8760 Data'!P4319,'8760 Data'!Q4319,'8760 Data'!R4319,'8760 Data'!S4319,'8760 Data'!T4319,'8760 Data'!U4319)</f>
        <v>0</v>
      </c>
      <c r="I4319" s="591" t="e">
        <f>H4319/'Output Sheet'!$B$8</f>
        <v>#DIV/0!</v>
      </c>
      <c r="J4319" s="596"/>
      <c r="K4319" s="560"/>
      <c r="L4319" s="560"/>
      <c r="M4319" s="560"/>
      <c r="N4319" s="560"/>
      <c r="O4319" s="560"/>
      <c r="P4319" s="560"/>
      <c r="Q4319" s="560"/>
      <c r="R4319" s="560"/>
      <c r="S4319" s="560"/>
      <c r="T4319" s="560"/>
      <c r="U4319" s="560"/>
    </row>
    <row r="4320" spans="1:21">
      <c r="A4320" s="593">
        <f t="shared" si="402"/>
        <v>41454</v>
      </c>
      <c r="B4320" s="594">
        <v>41454.958583159721</v>
      </c>
      <c r="C4320" s="560">
        <f t="shared" si="403"/>
        <v>2013</v>
      </c>
      <c r="D4320" s="560">
        <f t="shared" si="404"/>
        <v>6</v>
      </c>
      <c r="E4320" s="560">
        <f t="shared" si="405"/>
        <v>29</v>
      </c>
      <c r="F4320" s="560">
        <f t="shared" si="406"/>
        <v>23</v>
      </c>
      <c r="G4320" s="595">
        <f t="shared" si="407"/>
        <v>7</v>
      </c>
      <c r="H4320" s="590">
        <f>CHOOSE('Output Sheet'!$B$4,'8760 Data'!J4320,'8760 Data'!K4320,'8760 Data'!L4320,'8760 Data'!M4320,'8760 Data'!N4320,'8760 Data'!O4320,'8760 Data'!P4320,'8760 Data'!Q4320,'8760 Data'!R4320,'8760 Data'!S4320,'8760 Data'!T4320,'8760 Data'!U4320)</f>
        <v>0</v>
      </c>
      <c r="I4320" s="591" t="e">
        <f>H4320/'Output Sheet'!$B$8</f>
        <v>#DIV/0!</v>
      </c>
      <c r="J4320" s="596"/>
      <c r="K4320" s="560"/>
      <c r="L4320" s="560"/>
      <c r="M4320" s="560"/>
      <c r="N4320" s="560"/>
      <c r="O4320" s="560"/>
      <c r="P4320" s="560"/>
      <c r="Q4320" s="560"/>
      <c r="R4320" s="560"/>
      <c r="S4320" s="560"/>
      <c r="T4320" s="560"/>
      <c r="U4320" s="560"/>
    </row>
    <row r="4321" spans="1:21">
      <c r="A4321" s="593">
        <f t="shared" si="402"/>
        <v>41455</v>
      </c>
      <c r="B4321" s="594">
        <v>41455.000249884259</v>
      </c>
      <c r="C4321" s="560">
        <f t="shared" si="403"/>
        <v>2013</v>
      </c>
      <c r="D4321" s="560">
        <f t="shared" si="404"/>
        <v>6</v>
      </c>
      <c r="E4321" s="560">
        <f t="shared" si="405"/>
        <v>30</v>
      </c>
      <c r="F4321" s="560">
        <f t="shared" si="406"/>
        <v>24</v>
      </c>
      <c r="G4321" s="595">
        <f t="shared" si="407"/>
        <v>1</v>
      </c>
      <c r="H4321" s="590">
        <f>CHOOSE('Output Sheet'!$B$4,'8760 Data'!J4321,'8760 Data'!K4321,'8760 Data'!L4321,'8760 Data'!M4321,'8760 Data'!N4321,'8760 Data'!O4321,'8760 Data'!P4321,'8760 Data'!Q4321,'8760 Data'!R4321,'8760 Data'!S4321,'8760 Data'!T4321,'8760 Data'!U4321)</f>
        <v>0</v>
      </c>
      <c r="I4321" s="591" t="e">
        <f>H4321/'Output Sheet'!$B$8</f>
        <v>#DIV/0!</v>
      </c>
      <c r="J4321" s="596"/>
      <c r="K4321" s="560"/>
      <c r="L4321" s="560"/>
      <c r="M4321" s="560"/>
      <c r="N4321" s="560"/>
      <c r="O4321" s="560"/>
      <c r="P4321" s="560"/>
      <c r="Q4321" s="560"/>
      <c r="R4321" s="560"/>
      <c r="S4321" s="560"/>
      <c r="T4321" s="560"/>
      <c r="U4321" s="560"/>
    </row>
    <row r="4322" spans="1:21">
      <c r="A4322" s="593">
        <f t="shared" si="402"/>
        <v>41455</v>
      </c>
      <c r="B4322" s="594">
        <v>41455.041916608796</v>
      </c>
      <c r="C4322" s="560">
        <f t="shared" si="403"/>
        <v>2013</v>
      </c>
      <c r="D4322" s="560">
        <f t="shared" si="404"/>
        <v>6</v>
      </c>
      <c r="E4322" s="560">
        <f t="shared" si="405"/>
        <v>30</v>
      </c>
      <c r="F4322" s="560">
        <f t="shared" si="406"/>
        <v>1</v>
      </c>
      <c r="G4322" s="595">
        <f t="shared" si="407"/>
        <v>1</v>
      </c>
      <c r="H4322" s="590">
        <f>CHOOSE('Output Sheet'!$B$4,'8760 Data'!J4322,'8760 Data'!K4322,'8760 Data'!L4322,'8760 Data'!M4322,'8760 Data'!N4322,'8760 Data'!O4322,'8760 Data'!P4322,'8760 Data'!Q4322,'8760 Data'!R4322,'8760 Data'!S4322,'8760 Data'!T4322,'8760 Data'!U4322)</f>
        <v>0</v>
      </c>
      <c r="I4322" s="591" t="e">
        <f>H4322/'Output Sheet'!$B$8</f>
        <v>#DIV/0!</v>
      </c>
      <c r="J4322" s="596"/>
      <c r="K4322" s="560"/>
      <c r="L4322" s="560"/>
      <c r="M4322" s="560"/>
      <c r="N4322" s="560"/>
      <c r="O4322" s="560"/>
      <c r="P4322" s="560"/>
      <c r="Q4322" s="560"/>
      <c r="R4322" s="560"/>
      <c r="S4322" s="560"/>
      <c r="T4322" s="560"/>
      <c r="U4322" s="560"/>
    </row>
    <row r="4323" spans="1:21">
      <c r="A4323" s="593">
        <f t="shared" si="402"/>
        <v>41455</v>
      </c>
      <c r="B4323" s="594">
        <v>41455.083583333333</v>
      </c>
      <c r="C4323" s="560">
        <f t="shared" si="403"/>
        <v>2013</v>
      </c>
      <c r="D4323" s="560">
        <f t="shared" si="404"/>
        <v>6</v>
      </c>
      <c r="E4323" s="560">
        <f t="shared" si="405"/>
        <v>30</v>
      </c>
      <c r="F4323" s="560">
        <f t="shared" si="406"/>
        <v>2</v>
      </c>
      <c r="G4323" s="595">
        <f t="shared" si="407"/>
        <v>1</v>
      </c>
      <c r="H4323" s="590">
        <f>CHOOSE('Output Sheet'!$B$4,'8760 Data'!J4323,'8760 Data'!K4323,'8760 Data'!L4323,'8760 Data'!M4323,'8760 Data'!N4323,'8760 Data'!O4323,'8760 Data'!P4323,'8760 Data'!Q4323,'8760 Data'!R4323,'8760 Data'!S4323,'8760 Data'!T4323,'8760 Data'!U4323)</f>
        <v>0</v>
      </c>
      <c r="I4323" s="591" t="e">
        <f>H4323/'Output Sheet'!$B$8</f>
        <v>#DIV/0!</v>
      </c>
      <c r="J4323" s="596"/>
      <c r="K4323" s="560"/>
      <c r="L4323" s="560"/>
      <c r="M4323" s="560"/>
      <c r="N4323" s="560"/>
      <c r="O4323" s="560"/>
      <c r="P4323" s="560"/>
      <c r="Q4323" s="560"/>
      <c r="R4323" s="560"/>
      <c r="S4323" s="560"/>
      <c r="T4323" s="560"/>
      <c r="U4323" s="560"/>
    </row>
    <row r="4324" spans="1:21">
      <c r="A4324" s="593">
        <f t="shared" si="402"/>
        <v>41455</v>
      </c>
      <c r="B4324" s="594">
        <v>41455.12525005787</v>
      </c>
      <c r="C4324" s="560">
        <f t="shared" si="403"/>
        <v>2013</v>
      </c>
      <c r="D4324" s="560">
        <f t="shared" si="404"/>
        <v>6</v>
      </c>
      <c r="E4324" s="560">
        <f t="shared" si="405"/>
        <v>30</v>
      </c>
      <c r="F4324" s="560">
        <f t="shared" si="406"/>
        <v>3</v>
      </c>
      <c r="G4324" s="595">
        <f t="shared" si="407"/>
        <v>1</v>
      </c>
      <c r="H4324" s="590">
        <f>CHOOSE('Output Sheet'!$B$4,'8760 Data'!J4324,'8760 Data'!K4324,'8760 Data'!L4324,'8760 Data'!M4324,'8760 Data'!N4324,'8760 Data'!O4324,'8760 Data'!P4324,'8760 Data'!Q4324,'8760 Data'!R4324,'8760 Data'!S4324,'8760 Data'!T4324,'8760 Data'!U4324)</f>
        <v>0</v>
      </c>
      <c r="I4324" s="591" t="e">
        <f>H4324/'Output Sheet'!$B$8</f>
        <v>#DIV/0!</v>
      </c>
      <c r="J4324" s="596"/>
      <c r="K4324" s="560"/>
      <c r="L4324" s="560"/>
      <c r="M4324" s="560"/>
      <c r="N4324" s="560"/>
      <c r="O4324" s="560"/>
      <c r="P4324" s="560"/>
      <c r="Q4324" s="560"/>
      <c r="R4324" s="560"/>
      <c r="S4324" s="560"/>
      <c r="T4324" s="560"/>
      <c r="U4324" s="560"/>
    </row>
    <row r="4325" spans="1:21">
      <c r="A4325" s="593">
        <f t="shared" si="402"/>
        <v>41455</v>
      </c>
      <c r="B4325" s="594">
        <v>41455.166916782407</v>
      </c>
      <c r="C4325" s="560">
        <f t="shared" si="403"/>
        <v>2013</v>
      </c>
      <c r="D4325" s="560">
        <f t="shared" si="404"/>
        <v>6</v>
      </c>
      <c r="E4325" s="560">
        <f t="shared" si="405"/>
        <v>30</v>
      </c>
      <c r="F4325" s="560">
        <f t="shared" si="406"/>
        <v>4</v>
      </c>
      <c r="G4325" s="595">
        <f t="shared" si="407"/>
        <v>1</v>
      </c>
      <c r="H4325" s="590">
        <f>CHOOSE('Output Sheet'!$B$4,'8760 Data'!J4325,'8760 Data'!K4325,'8760 Data'!L4325,'8760 Data'!M4325,'8760 Data'!N4325,'8760 Data'!O4325,'8760 Data'!P4325,'8760 Data'!Q4325,'8760 Data'!R4325,'8760 Data'!S4325,'8760 Data'!T4325,'8760 Data'!U4325)</f>
        <v>0</v>
      </c>
      <c r="I4325" s="591" t="e">
        <f>H4325/'Output Sheet'!$B$8</f>
        <v>#DIV/0!</v>
      </c>
      <c r="J4325" s="596"/>
      <c r="K4325" s="560"/>
      <c r="L4325" s="560"/>
      <c r="M4325" s="560"/>
      <c r="N4325" s="560"/>
      <c r="O4325" s="560"/>
      <c r="P4325" s="560"/>
      <c r="Q4325" s="560"/>
      <c r="R4325" s="560"/>
      <c r="S4325" s="560"/>
      <c r="T4325" s="560"/>
      <c r="U4325" s="560"/>
    </row>
    <row r="4326" spans="1:21">
      <c r="A4326" s="593">
        <f t="shared" si="402"/>
        <v>41455</v>
      </c>
      <c r="B4326" s="594">
        <v>41455.208583506945</v>
      </c>
      <c r="C4326" s="560">
        <f t="shared" si="403"/>
        <v>2013</v>
      </c>
      <c r="D4326" s="560">
        <f t="shared" si="404"/>
        <v>6</v>
      </c>
      <c r="E4326" s="560">
        <f t="shared" si="405"/>
        <v>30</v>
      </c>
      <c r="F4326" s="560">
        <f t="shared" si="406"/>
        <v>5</v>
      </c>
      <c r="G4326" s="595">
        <f t="shared" si="407"/>
        <v>1</v>
      </c>
      <c r="H4326" s="590">
        <f>CHOOSE('Output Sheet'!$B$4,'8760 Data'!J4326,'8760 Data'!K4326,'8760 Data'!L4326,'8760 Data'!M4326,'8760 Data'!N4326,'8760 Data'!O4326,'8760 Data'!P4326,'8760 Data'!Q4326,'8760 Data'!R4326,'8760 Data'!S4326,'8760 Data'!T4326,'8760 Data'!U4326)</f>
        <v>0</v>
      </c>
      <c r="I4326" s="591" t="e">
        <f>H4326/'Output Sheet'!$B$8</f>
        <v>#DIV/0!</v>
      </c>
      <c r="J4326" s="596"/>
      <c r="K4326" s="560"/>
      <c r="L4326" s="560"/>
      <c r="M4326" s="560"/>
      <c r="N4326" s="560"/>
      <c r="O4326" s="560"/>
      <c r="P4326" s="560"/>
      <c r="Q4326" s="560"/>
      <c r="R4326" s="560"/>
      <c r="S4326" s="560"/>
      <c r="T4326" s="560"/>
      <c r="U4326" s="560"/>
    </row>
    <row r="4327" spans="1:21">
      <c r="A4327" s="593">
        <f t="shared" si="402"/>
        <v>41455</v>
      </c>
      <c r="B4327" s="594">
        <v>41455.250250231482</v>
      </c>
      <c r="C4327" s="560">
        <f t="shared" si="403"/>
        <v>2013</v>
      </c>
      <c r="D4327" s="560">
        <f t="shared" si="404"/>
        <v>6</v>
      </c>
      <c r="E4327" s="560">
        <f t="shared" si="405"/>
        <v>30</v>
      </c>
      <c r="F4327" s="560">
        <f t="shared" si="406"/>
        <v>6</v>
      </c>
      <c r="G4327" s="595">
        <f t="shared" si="407"/>
        <v>1</v>
      </c>
      <c r="H4327" s="590">
        <f>CHOOSE('Output Sheet'!$B$4,'8760 Data'!J4327,'8760 Data'!K4327,'8760 Data'!L4327,'8760 Data'!M4327,'8760 Data'!N4327,'8760 Data'!O4327,'8760 Data'!P4327,'8760 Data'!Q4327,'8760 Data'!R4327,'8760 Data'!S4327,'8760 Data'!T4327,'8760 Data'!U4327)</f>
        <v>0</v>
      </c>
      <c r="I4327" s="591" t="e">
        <f>H4327/'Output Sheet'!$B$8</f>
        <v>#DIV/0!</v>
      </c>
      <c r="J4327" s="596"/>
      <c r="K4327" s="560"/>
      <c r="L4327" s="560"/>
      <c r="M4327" s="560"/>
      <c r="N4327" s="560"/>
      <c r="O4327" s="560"/>
      <c r="P4327" s="560"/>
      <c r="Q4327" s="560"/>
      <c r="R4327" s="560"/>
      <c r="S4327" s="560"/>
      <c r="T4327" s="560"/>
      <c r="U4327" s="560"/>
    </row>
    <row r="4328" spans="1:21">
      <c r="A4328" s="593">
        <f t="shared" si="402"/>
        <v>41455</v>
      </c>
      <c r="B4328" s="594">
        <v>41455.291916956019</v>
      </c>
      <c r="C4328" s="560">
        <f t="shared" si="403"/>
        <v>2013</v>
      </c>
      <c r="D4328" s="560">
        <f t="shared" si="404"/>
        <v>6</v>
      </c>
      <c r="E4328" s="560">
        <f t="shared" si="405"/>
        <v>30</v>
      </c>
      <c r="F4328" s="560">
        <f t="shared" si="406"/>
        <v>7</v>
      </c>
      <c r="G4328" s="595">
        <f t="shared" si="407"/>
        <v>1</v>
      </c>
      <c r="H4328" s="590">
        <f>CHOOSE('Output Sheet'!$B$4,'8760 Data'!J4328,'8760 Data'!K4328,'8760 Data'!L4328,'8760 Data'!M4328,'8760 Data'!N4328,'8760 Data'!O4328,'8760 Data'!P4328,'8760 Data'!Q4328,'8760 Data'!R4328,'8760 Data'!S4328,'8760 Data'!T4328,'8760 Data'!U4328)</f>
        <v>0</v>
      </c>
      <c r="I4328" s="591" t="e">
        <f>H4328/'Output Sheet'!$B$8</f>
        <v>#DIV/0!</v>
      </c>
      <c r="J4328" s="596"/>
      <c r="K4328" s="560"/>
      <c r="L4328" s="560"/>
      <c r="M4328" s="560"/>
      <c r="N4328" s="560"/>
      <c r="O4328" s="560"/>
      <c r="P4328" s="560"/>
      <c r="Q4328" s="560"/>
      <c r="R4328" s="560"/>
      <c r="S4328" s="560"/>
      <c r="T4328" s="560"/>
      <c r="U4328" s="560"/>
    </row>
    <row r="4329" spans="1:21">
      <c r="A4329" s="593">
        <f t="shared" si="402"/>
        <v>41455</v>
      </c>
      <c r="B4329" s="594">
        <v>41455.333583680556</v>
      </c>
      <c r="C4329" s="560">
        <f t="shared" si="403"/>
        <v>2013</v>
      </c>
      <c r="D4329" s="560">
        <f t="shared" si="404"/>
        <v>6</v>
      </c>
      <c r="E4329" s="560">
        <f t="shared" si="405"/>
        <v>30</v>
      </c>
      <c r="F4329" s="560">
        <f t="shared" si="406"/>
        <v>8</v>
      </c>
      <c r="G4329" s="595">
        <f t="shared" si="407"/>
        <v>1</v>
      </c>
      <c r="H4329" s="590">
        <f>CHOOSE('Output Sheet'!$B$4,'8760 Data'!J4329,'8760 Data'!K4329,'8760 Data'!L4329,'8760 Data'!M4329,'8760 Data'!N4329,'8760 Data'!O4329,'8760 Data'!P4329,'8760 Data'!Q4329,'8760 Data'!R4329,'8760 Data'!S4329,'8760 Data'!T4329,'8760 Data'!U4329)</f>
        <v>0</v>
      </c>
      <c r="I4329" s="591" t="e">
        <f>H4329/'Output Sheet'!$B$8</f>
        <v>#DIV/0!</v>
      </c>
      <c r="J4329" s="596"/>
      <c r="K4329" s="560"/>
      <c r="L4329" s="560"/>
      <c r="M4329" s="560"/>
      <c r="N4329" s="560"/>
      <c r="O4329" s="560"/>
      <c r="P4329" s="560"/>
      <c r="Q4329" s="560"/>
      <c r="R4329" s="560"/>
      <c r="S4329" s="560"/>
      <c r="T4329" s="560"/>
      <c r="U4329" s="560"/>
    </row>
    <row r="4330" spans="1:21">
      <c r="A4330" s="593">
        <f t="shared" si="402"/>
        <v>41455</v>
      </c>
      <c r="B4330" s="594">
        <v>41455.375250405094</v>
      </c>
      <c r="C4330" s="560">
        <f t="shared" si="403"/>
        <v>2013</v>
      </c>
      <c r="D4330" s="560">
        <f t="shared" si="404"/>
        <v>6</v>
      </c>
      <c r="E4330" s="560">
        <f t="shared" si="405"/>
        <v>30</v>
      </c>
      <c r="F4330" s="560">
        <f t="shared" si="406"/>
        <v>9</v>
      </c>
      <c r="G4330" s="595">
        <f t="shared" si="407"/>
        <v>1</v>
      </c>
      <c r="H4330" s="590">
        <f>CHOOSE('Output Sheet'!$B$4,'8760 Data'!J4330,'8760 Data'!K4330,'8760 Data'!L4330,'8760 Data'!M4330,'8760 Data'!N4330,'8760 Data'!O4330,'8760 Data'!P4330,'8760 Data'!Q4330,'8760 Data'!R4330,'8760 Data'!S4330,'8760 Data'!T4330,'8760 Data'!U4330)</f>
        <v>0</v>
      </c>
      <c r="I4330" s="591" t="e">
        <f>H4330/'Output Sheet'!$B$8</f>
        <v>#DIV/0!</v>
      </c>
      <c r="J4330" s="596"/>
      <c r="K4330" s="560"/>
      <c r="L4330" s="560"/>
      <c r="M4330" s="560"/>
      <c r="N4330" s="560"/>
      <c r="O4330" s="560"/>
      <c r="P4330" s="560"/>
      <c r="Q4330" s="560"/>
      <c r="R4330" s="560"/>
      <c r="S4330" s="560"/>
      <c r="T4330" s="560"/>
      <c r="U4330" s="560"/>
    </row>
    <row r="4331" spans="1:21">
      <c r="A4331" s="593">
        <f t="shared" si="402"/>
        <v>41455</v>
      </c>
      <c r="B4331" s="594">
        <v>41455.416917129631</v>
      </c>
      <c r="C4331" s="560">
        <f t="shared" si="403"/>
        <v>2013</v>
      </c>
      <c r="D4331" s="560">
        <f t="shared" si="404"/>
        <v>6</v>
      </c>
      <c r="E4331" s="560">
        <f t="shared" si="405"/>
        <v>30</v>
      </c>
      <c r="F4331" s="560">
        <f t="shared" si="406"/>
        <v>10</v>
      </c>
      <c r="G4331" s="595">
        <f t="shared" si="407"/>
        <v>1</v>
      </c>
      <c r="H4331" s="590">
        <f>CHOOSE('Output Sheet'!$B$4,'8760 Data'!J4331,'8760 Data'!K4331,'8760 Data'!L4331,'8760 Data'!M4331,'8760 Data'!N4331,'8760 Data'!O4331,'8760 Data'!P4331,'8760 Data'!Q4331,'8760 Data'!R4331,'8760 Data'!S4331,'8760 Data'!T4331,'8760 Data'!U4331)</f>
        <v>0</v>
      </c>
      <c r="I4331" s="591" t="e">
        <f>H4331/'Output Sheet'!$B$8</f>
        <v>#DIV/0!</v>
      </c>
      <c r="J4331" s="596"/>
      <c r="K4331" s="560"/>
      <c r="L4331" s="560"/>
      <c r="M4331" s="560"/>
      <c r="N4331" s="560"/>
      <c r="O4331" s="560"/>
      <c r="P4331" s="560"/>
      <c r="Q4331" s="560"/>
      <c r="R4331" s="560"/>
      <c r="S4331" s="560"/>
      <c r="T4331" s="560"/>
      <c r="U4331" s="560"/>
    </row>
    <row r="4332" spans="1:21">
      <c r="A4332" s="593">
        <f t="shared" si="402"/>
        <v>41455</v>
      </c>
      <c r="B4332" s="594">
        <v>41455.458583854168</v>
      </c>
      <c r="C4332" s="560">
        <f t="shared" si="403"/>
        <v>2013</v>
      </c>
      <c r="D4332" s="560">
        <f t="shared" si="404"/>
        <v>6</v>
      </c>
      <c r="E4332" s="560">
        <f t="shared" si="405"/>
        <v>30</v>
      </c>
      <c r="F4332" s="560">
        <f t="shared" si="406"/>
        <v>11</v>
      </c>
      <c r="G4332" s="595">
        <f t="shared" si="407"/>
        <v>1</v>
      </c>
      <c r="H4332" s="590">
        <f>CHOOSE('Output Sheet'!$B$4,'8760 Data'!J4332,'8760 Data'!K4332,'8760 Data'!L4332,'8760 Data'!M4332,'8760 Data'!N4332,'8760 Data'!O4332,'8760 Data'!P4332,'8760 Data'!Q4332,'8760 Data'!R4332,'8760 Data'!S4332,'8760 Data'!T4332,'8760 Data'!U4332)</f>
        <v>0</v>
      </c>
      <c r="I4332" s="591" t="e">
        <f>H4332/'Output Sheet'!$B$8</f>
        <v>#DIV/0!</v>
      </c>
      <c r="J4332" s="596"/>
      <c r="K4332" s="560"/>
      <c r="L4332" s="560"/>
      <c r="M4332" s="560"/>
      <c r="N4332" s="560"/>
      <c r="O4332" s="560"/>
      <c r="P4332" s="560"/>
      <c r="Q4332" s="560"/>
      <c r="R4332" s="560"/>
      <c r="S4332" s="560"/>
      <c r="T4332" s="560"/>
      <c r="U4332" s="560"/>
    </row>
    <row r="4333" spans="1:21">
      <c r="A4333" s="593">
        <f t="shared" si="402"/>
        <v>41455</v>
      </c>
      <c r="B4333" s="594">
        <v>41455.500250578705</v>
      </c>
      <c r="C4333" s="560">
        <f t="shared" si="403"/>
        <v>2013</v>
      </c>
      <c r="D4333" s="560">
        <f t="shared" si="404"/>
        <v>6</v>
      </c>
      <c r="E4333" s="560">
        <f t="shared" si="405"/>
        <v>30</v>
      </c>
      <c r="F4333" s="560">
        <f t="shared" si="406"/>
        <v>12</v>
      </c>
      <c r="G4333" s="595">
        <f t="shared" si="407"/>
        <v>1</v>
      </c>
      <c r="H4333" s="590">
        <f>CHOOSE('Output Sheet'!$B$4,'8760 Data'!J4333,'8760 Data'!K4333,'8760 Data'!L4333,'8760 Data'!M4333,'8760 Data'!N4333,'8760 Data'!O4333,'8760 Data'!P4333,'8760 Data'!Q4333,'8760 Data'!R4333,'8760 Data'!S4333,'8760 Data'!T4333,'8760 Data'!U4333)</f>
        <v>0</v>
      </c>
      <c r="I4333" s="591" t="e">
        <f>H4333/'Output Sheet'!$B$8</f>
        <v>#DIV/0!</v>
      </c>
      <c r="J4333" s="596"/>
      <c r="K4333" s="560"/>
      <c r="L4333" s="560"/>
      <c r="M4333" s="560"/>
      <c r="N4333" s="560"/>
      <c r="O4333" s="560"/>
      <c r="P4333" s="560"/>
      <c r="Q4333" s="560"/>
      <c r="R4333" s="560"/>
      <c r="S4333" s="560"/>
      <c r="T4333" s="560"/>
      <c r="U4333" s="560"/>
    </row>
    <row r="4334" spans="1:21">
      <c r="A4334" s="593">
        <f t="shared" si="402"/>
        <v>41455</v>
      </c>
      <c r="B4334" s="594">
        <v>41455.541917303242</v>
      </c>
      <c r="C4334" s="560">
        <f t="shared" si="403"/>
        <v>2013</v>
      </c>
      <c r="D4334" s="560">
        <f t="shared" si="404"/>
        <v>6</v>
      </c>
      <c r="E4334" s="560">
        <f t="shared" si="405"/>
        <v>30</v>
      </c>
      <c r="F4334" s="560">
        <f t="shared" si="406"/>
        <v>13</v>
      </c>
      <c r="G4334" s="595">
        <f t="shared" si="407"/>
        <v>1</v>
      </c>
      <c r="H4334" s="590">
        <f>CHOOSE('Output Sheet'!$B$4,'8760 Data'!J4334,'8760 Data'!K4334,'8760 Data'!L4334,'8760 Data'!M4334,'8760 Data'!N4334,'8760 Data'!O4334,'8760 Data'!P4334,'8760 Data'!Q4334,'8760 Data'!R4334,'8760 Data'!S4334,'8760 Data'!T4334,'8760 Data'!U4334)</f>
        <v>0</v>
      </c>
      <c r="I4334" s="591" t="e">
        <f>H4334/'Output Sheet'!$B$8</f>
        <v>#DIV/0!</v>
      </c>
      <c r="J4334" s="596"/>
      <c r="K4334" s="560"/>
      <c r="L4334" s="560"/>
      <c r="M4334" s="560"/>
      <c r="N4334" s="560"/>
      <c r="O4334" s="560"/>
      <c r="P4334" s="560"/>
      <c r="Q4334" s="560"/>
      <c r="R4334" s="560"/>
      <c r="S4334" s="560"/>
      <c r="T4334" s="560"/>
      <c r="U4334" s="560"/>
    </row>
    <row r="4335" spans="1:21">
      <c r="A4335" s="593">
        <f t="shared" si="402"/>
        <v>41455</v>
      </c>
      <c r="B4335" s="594">
        <v>41455.58358402778</v>
      </c>
      <c r="C4335" s="560">
        <f t="shared" si="403"/>
        <v>2013</v>
      </c>
      <c r="D4335" s="560">
        <f t="shared" si="404"/>
        <v>6</v>
      </c>
      <c r="E4335" s="560">
        <f t="shared" si="405"/>
        <v>30</v>
      </c>
      <c r="F4335" s="560">
        <f t="shared" si="406"/>
        <v>14</v>
      </c>
      <c r="G4335" s="595">
        <f t="shared" si="407"/>
        <v>1</v>
      </c>
      <c r="H4335" s="590">
        <f>CHOOSE('Output Sheet'!$B$4,'8760 Data'!J4335,'8760 Data'!K4335,'8760 Data'!L4335,'8760 Data'!M4335,'8760 Data'!N4335,'8760 Data'!O4335,'8760 Data'!P4335,'8760 Data'!Q4335,'8760 Data'!R4335,'8760 Data'!S4335,'8760 Data'!T4335,'8760 Data'!U4335)</f>
        <v>0</v>
      </c>
      <c r="I4335" s="591" t="e">
        <f>H4335/'Output Sheet'!$B$8</f>
        <v>#DIV/0!</v>
      </c>
      <c r="J4335" s="596"/>
      <c r="K4335" s="560"/>
      <c r="L4335" s="560"/>
      <c r="M4335" s="560"/>
      <c r="N4335" s="560"/>
      <c r="O4335" s="560"/>
      <c r="P4335" s="560"/>
      <c r="Q4335" s="560"/>
      <c r="R4335" s="560"/>
      <c r="S4335" s="560"/>
      <c r="T4335" s="560"/>
      <c r="U4335" s="560"/>
    </row>
    <row r="4336" spans="1:21">
      <c r="A4336" s="593">
        <f t="shared" si="402"/>
        <v>41455</v>
      </c>
      <c r="B4336" s="594">
        <v>41455.625250752317</v>
      </c>
      <c r="C4336" s="560">
        <f t="shared" si="403"/>
        <v>2013</v>
      </c>
      <c r="D4336" s="560">
        <f t="shared" si="404"/>
        <v>6</v>
      </c>
      <c r="E4336" s="560">
        <f t="shared" si="405"/>
        <v>30</v>
      </c>
      <c r="F4336" s="560">
        <f t="shared" si="406"/>
        <v>15</v>
      </c>
      <c r="G4336" s="595">
        <f t="shared" si="407"/>
        <v>1</v>
      </c>
      <c r="H4336" s="590">
        <f>CHOOSE('Output Sheet'!$B$4,'8760 Data'!J4336,'8760 Data'!K4336,'8760 Data'!L4336,'8760 Data'!M4336,'8760 Data'!N4336,'8760 Data'!O4336,'8760 Data'!P4336,'8760 Data'!Q4336,'8760 Data'!R4336,'8760 Data'!S4336,'8760 Data'!T4336,'8760 Data'!U4336)</f>
        <v>0</v>
      </c>
      <c r="I4336" s="591" t="e">
        <f>H4336/'Output Sheet'!$B$8</f>
        <v>#DIV/0!</v>
      </c>
      <c r="J4336" s="596"/>
      <c r="K4336" s="560"/>
      <c r="L4336" s="560"/>
      <c r="M4336" s="560"/>
      <c r="N4336" s="560"/>
      <c r="O4336" s="560"/>
      <c r="P4336" s="560"/>
      <c r="Q4336" s="560"/>
      <c r="R4336" s="560"/>
      <c r="S4336" s="560"/>
      <c r="T4336" s="560"/>
      <c r="U4336" s="560"/>
    </row>
    <row r="4337" spans="1:21">
      <c r="A4337" s="593">
        <f t="shared" si="402"/>
        <v>41455</v>
      </c>
      <c r="B4337" s="594">
        <v>41455.666917476854</v>
      </c>
      <c r="C4337" s="560">
        <f t="shared" si="403"/>
        <v>2013</v>
      </c>
      <c r="D4337" s="560">
        <f t="shared" si="404"/>
        <v>6</v>
      </c>
      <c r="E4337" s="560">
        <f t="shared" si="405"/>
        <v>30</v>
      </c>
      <c r="F4337" s="560">
        <f t="shared" si="406"/>
        <v>16</v>
      </c>
      <c r="G4337" s="595">
        <f t="shared" si="407"/>
        <v>1</v>
      </c>
      <c r="H4337" s="590">
        <f>CHOOSE('Output Sheet'!$B$4,'8760 Data'!J4337,'8760 Data'!K4337,'8760 Data'!L4337,'8760 Data'!M4337,'8760 Data'!N4337,'8760 Data'!O4337,'8760 Data'!P4337,'8760 Data'!Q4337,'8760 Data'!R4337,'8760 Data'!S4337,'8760 Data'!T4337,'8760 Data'!U4337)</f>
        <v>0</v>
      </c>
      <c r="I4337" s="591" t="e">
        <f>H4337/'Output Sheet'!$B$8</f>
        <v>#DIV/0!</v>
      </c>
      <c r="J4337" s="596"/>
      <c r="K4337" s="560"/>
      <c r="L4337" s="560"/>
      <c r="M4337" s="560"/>
      <c r="N4337" s="560"/>
      <c r="O4337" s="560"/>
      <c r="P4337" s="560"/>
      <c r="Q4337" s="560"/>
      <c r="R4337" s="560"/>
      <c r="S4337" s="560"/>
      <c r="T4337" s="560"/>
      <c r="U4337" s="560"/>
    </row>
    <row r="4338" spans="1:21">
      <c r="A4338" s="593">
        <f t="shared" si="402"/>
        <v>41455</v>
      </c>
      <c r="B4338" s="594">
        <v>41455.708584201391</v>
      </c>
      <c r="C4338" s="560">
        <f t="shared" si="403"/>
        <v>2013</v>
      </c>
      <c r="D4338" s="560">
        <f t="shared" si="404"/>
        <v>6</v>
      </c>
      <c r="E4338" s="560">
        <f t="shared" si="405"/>
        <v>30</v>
      </c>
      <c r="F4338" s="560">
        <f t="shared" si="406"/>
        <v>17</v>
      </c>
      <c r="G4338" s="595">
        <f t="shared" si="407"/>
        <v>1</v>
      </c>
      <c r="H4338" s="590">
        <f>CHOOSE('Output Sheet'!$B$4,'8760 Data'!J4338,'8760 Data'!K4338,'8760 Data'!L4338,'8760 Data'!M4338,'8760 Data'!N4338,'8760 Data'!O4338,'8760 Data'!P4338,'8760 Data'!Q4338,'8760 Data'!R4338,'8760 Data'!S4338,'8760 Data'!T4338,'8760 Data'!U4338)</f>
        <v>0</v>
      </c>
      <c r="I4338" s="591" t="e">
        <f>H4338/'Output Sheet'!$B$8</f>
        <v>#DIV/0!</v>
      </c>
      <c r="J4338" s="596"/>
      <c r="K4338" s="560"/>
      <c r="L4338" s="560"/>
      <c r="M4338" s="560"/>
      <c r="N4338" s="560"/>
      <c r="O4338" s="560"/>
      <c r="P4338" s="560"/>
      <c r="Q4338" s="560"/>
      <c r="R4338" s="560"/>
      <c r="S4338" s="560"/>
      <c r="T4338" s="560"/>
      <c r="U4338" s="560"/>
    </row>
    <row r="4339" spans="1:21">
      <c r="A4339" s="593">
        <f t="shared" si="402"/>
        <v>41455</v>
      </c>
      <c r="B4339" s="594">
        <v>41455.750250925928</v>
      </c>
      <c r="C4339" s="560">
        <f t="shared" si="403"/>
        <v>2013</v>
      </c>
      <c r="D4339" s="560">
        <f t="shared" si="404"/>
        <v>6</v>
      </c>
      <c r="E4339" s="560">
        <f t="shared" si="405"/>
        <v>30</v>
      </c>
      <c r="F4339" s="560">
        <f t="shared" si="406"/>
        <v>18</v>
      </c>
      <c r="G4339" s="595">
        <f t="shared" si="407"/>
        <v>1</v>
      </c>
      <c r="H4339" s="590">
        <f>CHOOSE('Output Sheet'!$B$4,'8760 Data'!J4339,'8760 Data'!K4339,'8760 Data'!L4339,'8760 Data'!M4339,'8760 Data'!N4339,'8760 Data'!O4339,'8760 Data'!P4339,'8760 Data'!Q4339,'8760 Data'!R4339,'8760 Data'!S4339,'8760 Data'!T4339,'8760 Data'!U4339)</f>
        <v>0</v>
      </c>
      <c r="I4339" s="591" t="e">
        <f>H4339/'Output Sheet'!$B$8</f>
        <v>#DIV/0!</v>
      </c>
      <c r="J4339" s="596"/>
      <c r="K4339" s="560"/>
      <c r="L4339" s="560"/>
      <c r="M4339" s="560"/>
      <c r="N4339" s="560"/>
      <c r="O4339" s="560"/>
      <c r="P4339" s="560"/>
      <c r="Q4339" s="560"/>
      <c r="R4339" s="560"/>
      <c r="S4339" s="560"/>
      <c r="T4339" s="560"/>
      <c r="U4339" s="560"/>
    </row>
    <row r="4340" spans="1:21">
      <c r="A4340" s="593">
        <f t="shared" si="402"/>
        <v>41455</v>
      </c>
      <c r="B4340" s="594">
        <v>41455.791917650466</v>
      </c>
      <c r="C4340" s="560">
        <f t="shared" si="403"/>
        <v>2013</v>
      </c>
      <c r="D4340" s="560">
        <f t="shared" si="404"/>
        <v>6</v>
      </c>
      <c r="E4340" s="560">
        <f t="shared" si="405"/>
        <v>30</v>
      </c>
      <c r="F4340" s="560">
        <f t="shared" si="406"/>
        <v>19</v>
      </c>
      <c r="G4340" s="595">
        <f t="shared" si="407"/>
        <v>1</v>
      </c>
      <c r="H4340" s="590">
        <f>CHOOSE('Output Sheet'!$B$4,'8760 Data'!J4340,'8760 Data'!K4340,'8760 Data'!L4340,'8760 Data'!M4340,'8760 Data'!N4340,'8760 Data'!O4340,'8760 Data'!P4340,'8760 Data'!Q4340,'8760 Data'!R4340,'8760 Data'!S4340,'8760 Data'!T4340,'8760 Data'!U4340)</f>
        <v>0</v>
      </c>
      <c r="I4340" s="591" t="e">
        <f>H4340/'Output Sheet'!$B$8</f>
        <v>#DIV/0!</v>
      </c>
      <c r="J4340" s="596"/>
      <c r="K4340" s="560"/>
      <c r="L4340" s="560"/>
      <c r="M4340" s="560"/>
      <c r="N4340" s="560"/>
      <c r="O4340" s="560"/>
      <c r="P4340" s="560"/>
      <c r="Q4340" s="560"/>
      <c r="R4340" s="560"/>
      <c r="S4340" s="560"/>
      <c r="T4340" s="560"/>
      <c r="U4340" s="560"/>
    </row>
    <row r="4341" spans="1:21">
      <c r="A4341" s="593">
        <f t="shared" si="402"/>
        <v>41455</v>
      </c>
      <c r="B4341" s="594">
        <v>41455.833584375003</v>
      </c>
      <c r="C4341" s="560">
        <f t="shared" si="403"/>
        <v>2013</v>
      </c>
      <c r="D4341" s="560">
        <f t="shared" si="404"/>
        <v>6</v>
      </c>
      <c r="E4341" s="560">
        <f t="shared" si="405"/>
        <v>30</v>
      </c>
      <c r="F4341" s="560">
        <f t="shared" si="406"/>
        <v>20</v>
      </c>
      <c r="G4341" s="595">
        <f t="shared" si="407"/>
        <v>1</v>
      </c>
      <c r="H4341" s="590">
        <f>CHOOSE('Output Sheet'!$B$4,'8760 Data'!J4341,'8760 Data'!K4341,'8760 Data'!L4341,'8760 Data'!M4341,'8760 Data'!N4341,'8760 Data'!O4341,'8760 Data'!P4341,'8760 Data'!Q4341,'8760 Data'!R4341,'8760 Data'!S4341,'8760 Data'!T4341,'8760 Data'!U4341)</f>
        <v>0</v>
      </c>
      <c r="I4341" s="591" t="e">
        <f>H4341/'Output Sheet'!$B$8</f>
        <v>#DIV/0!</v>
      </c>
      <c r="J4341" s="596"/>
      <c r="K4341" s="560"/>
      <c r="L4341" s="560"/>
      <c r="M4341" s="560"/>
      <c r="N4341" s="560"/>
      <c r="O4341" s="560"/>
      <c r="P4341" s="560"/>
      <c r="Q4341" s="560"/>
      <c r="R4341" s="560"/>
      <c r="S4341" s="560"/>
      <c r="T4341" s="560"/>
      <c r="U4341" s="560"/>
    </row>
    <row r="4342" spans="1:21">
      <c r="A4342" s="593">
        <f t="shared" si="402"/>
        <v>41455</v>
      </c>
      <c r="B4342" s="594">
        <v>41455.87525109954</v>
      </c>
      <c r="C4342" s="560">
        <f t="shared" si="403"/>
        <v>2013</v>
      </c>
      <c r="D4342" s="560">
        <f t="shared" si="404"/>
        <v>6</v>
      </c>
      <c r="E4342" s="560">
        <f t="shared" si="405"/>
        <v>30</v>
      </c>
      <c r="F4342" s="560">
        <f t="shared" si="406"/>
        <v>21</v>
      </c>
      <c r="G4342" s="595">
        <f t="shared" si="407"/>
        <v>1</v>
      </c>
      <c r="H4342" s="590">
        <f>CHOOSE('Output Sheet'!$B$4,'8760 Data'!J4342,'8760 Data'!K4342,'8760 Data'!L4342,'8760 Data'!M4342,'8760 Data'!N4342,'8760 Data'!O4342,'8760 Data'!P4342,'8760 Data'!Q4342,'8760 Data'!R4342,'8760 Data'!S4342,'8760 Data'!T4342,'8760 Data'!U4342)</f>
        <v>0</v>
      </c>
      <c r="I4342" s="591" t="e">
        <f>H4342/'Output Sheet'!$B$8</f>
        <v>#DIV/0!</v>
      </c>
      <c r="J4342" s="596"/>
      <c r="K4342" s="560"/>
      <c r="L4342" s="560"/>
      <c r="M4342" s="560"/>
      <c r="N4342" s="560"/>
      <c r="O4342" s="560"/>
      <c r="P4342" s="560"/>
      <c r="Q4342" s="560"/>
      <c r="R4342" s="560"/>
      <c r="S4342" s="560"/>
      <c r="T4342" s="560"/>
      <c r="U4342" s="560"/>
    </row>
    <row r="4343" spans="1:21">
      <c r="A4343" s="593">
        <f t="shared" si="402"/>
        <v>41455</v>
      </c>
      <c r="B4343" s="594">
        <v>41455.916917824077</v>
      </c>
      <c r="C4343" s="560">
        <f t="shared" si="403"/>
        <v>2013</v>
      </c>
      <c r="D4343" s="560">
        <f t="shared" si="404"/>
        <v>6</v>
      </c>
      <c r="E4343" s="560">
        <f t="shared" si="405"/>
        <v>30</v>
      </c>
      <c r="F4343" s="560">
        <f t="shared" si="406"/>
        <v>22</v>
      </c>
      <c r="G4343" s="595">
        <f t="shared" si="407"/>
        <v>1</v>
      </c>
      <c r="H4343" s="590">
        <f>CHOOSE('Output Sheet'!$B$4,'8760 Data'!J4343,'8760 Data'!K4343,'8760 Data'!L4343,'8760 Data'!M4343,'8760 Data'!N4343,'8760 Data'!O4343,'8760 Data'!P4343,'8760 Data'!Q4343,'8760 Data'!R4343,'8760 Data'!S4343,'8760 Data'!T4343,'8760 Data'!U4343)</f>
        <v>0</v>
      </c>
      <c r="I4343" s="591" t="e">
        <f>H4343/'Output Sheet'!$B$8</f>
        <v>#DIV/0!</v>
      </c>
      <c r="J4343" s="596"/>
      <c r="K4343" s="560"/>
      <c r="L4343" s="560"/>
      <c r="M4343" s="560"/>
      <c r="N4343" s="560"/>
      <c r="O4343" s="560"/>
      <c r="P4343" s="560"/>
      <c r="Q4343" s="560"/>
      <c r="R4343" s="560"/>
      <c r="S4343" s="560"/>
      <c r="T4343" s="560"/>
      <c r="U4343" s="560"/>
    </row>
    <row r="4344" spans="1:21">
      <c r="A4344" s="593">
        <f t="shared" si="402"/>
        <v>41455</v>
      </c>
      <c r="B4344" s="594">
        <v>41455.958584548614</v>
      </c>
      <c r="C4344" s="560">
        <f t="shared" si="403"/>
        <v>2013</v>
      </c>
      <c r="D4344" s="560">
        <f t="shared" si="404"/>
        <v>6</v>
      </c>
      <c r="E4344" s="560">
        <f t="shared" si="405"/>
        <v>30</v>
      </c>
      <c r="F4344" s="560">
        <f t="shared" si="406"/>
        <v>23</v>
      </c>
      <c r="G4344" s="595">
        <f t="shared" si="407"/>
        <v>1</v>
      </c>
      <c r="H4344" s="590">
        <f>CHOOSE('Output Sheet'!$B$4,'8760 Data'!J4344,'8760 Data'!K4344,'8760 Data'!L4344,'8760 Data'!M4344,'8760 Data'!N4344,'8760 Data'!O4344,'8760 Data'!P4344,'8760 Data'!Q4344,'8760 Data'!R4344,'8760 Data'!S4344,'8760 Data'!T4344,'8760 Data'!U4344)</f>
        <v>0</v>
      </c>
      <c r="I4344" s="591" t="e">
        <f>H4344/'Output Sheet'!$B$8</f>
        <v>#DIV/0!</v>
      </c>
      <c r="J4344" s="596"/>
      <c r="K4344" s="560"/>
      <c r="L4344" s="560"/>
      <c r="M4344" s="560"/>
      <c r="N4344" s="560"/>
      <c r="O4344" s="560"/>
      <c r="P4344" s="560"/>
      <c r="Q4344" s="560"/>
      <c r="R4344" s="560"/>
      <c r="S4344" s="560"/>
      <c r="T4344" s="560"/>
      <c r="U4344" s="560"/>
    </row>
    <row r="4345" spans="1:21">
      <c r="A4345" s="593">
        <f t="shared" si="402"/>
        <v>41456</v>
      </c>
      <c r="B4345" s="594">
        <v>41456.000251273152</v>
      </c>
      <c r="C4345" s="560">
        <f t="shared" si="403"/>
        <v>2013</v>
      </c>
      <c r="D4345" s="560">
        <f t="shared" si="404"/>
        <v>7</v>
      </c>
      <c r="E4345" s="560">
        <f t="shared" si="405"/>
        <v>1</v>
      </c>
      <c r="F4345" s="560">
        <f t="shared" si="406"/>
        <v>24</v>
      </c>
      <c r="G4345" s="595">
        <f t="shared" si="407"/>
        <v>2</v>
      </c>
      <c r="H4345" s="590">
        <f>CHOOSE('Output Sheet'!$B$4,'8760 Data'!J4345,'8760 Data'!K4345,'8760 Data'!L4345,'8760 Data'!M4345,'8760 Data'!N4345,'8760 Data'!O4345,'8760 Data'!P4345,'8760 Data'!Q4345,'8760 Data'!R4345,'8760 Data'!S4345,'8760 Data'!T4345,'8760 Data'!U4345)</f>
        <v>0</v>
      </c>
      <c r="I4345" s="591" t="e">
        <f>H4345/'Output Sheet'!$B$8</f>
        <v>#DIV/0!</v>
      </c>
      <c r="J4345" s="596"/>
      <c r="K4345" s="560"/>
      <c r="L4345" s="560"/>
      <c r="M4345" s="560"/>
      <c r="N4345" s="560"/>
      <c r="O4345" s="560"/>
      <c r="P4345" s="560"/>
      <c r="Q4345" s="560"/>
      <c r="R4345" s="560"/>
      <c r="S4345" s="560"/>
      <c r="T4345" s="560"/>
      <c r="U4345" s="560"/>
    </row>
    <row r="4346" spans="1:21">
      <c r="A4346" s="593">
        <f t="shared" si="402"/>
        <v>41456</v>
      </c>
      <c r="B4346" s="594">
        <v>41456.041917997682</v>
      </c>
      <c r="C4346" s="560">
        <f t="shared" si="403"/>
        <v>2013</v>
      </c>
      <c r="D4346" s="560">
        <f t="shared" si="404"/>
        <v>7</v>
      </c>
      <c r="E4346" s="560">
        <f t="shared" si="405"/>
        <v>1</v>
      </c>
      <c r="F4346" s="560">
        <f t="shared" si="406"/>
        <v>1</v>
      </c>
      <c r="G4346" s="595">
        <f t="shared" si="407"/>
        <v>2</v>
      </c>
      <c r="H4346" s="590">
        <f>CHOOSE('Output Sheet'!$B$4,'8760 Data'!J4346,'8760 Data'!K4346,'8760 Data'!L4346,'8760 Data'!M4346,'8760 Data'!N4346,'8760 Data'!O4346,'8760 Data'!P4346,'8760 Data'!Q4346,'8760 Data'!R4346,'8760 Data'!S4346,'8760 Data'!T4346,'8760 Data'!U4346)</f>
        <v>0</v>
      </c>
      <c r="I4346" s="591" t="e">
        <f>H4346/'Output Sheet'!$B$8</f>
        <v>#DIV/0!</v>
      </c>
      <c r="J4346" s="596"/>
      <c r="K4346" s="560"/>
      <c r="L4346" s="560"/>
      <c r="M4346" s="560"/>
      <c r="N4346" s="560"/>
      <c r="O4346" s="560"/>
      <c r="P4346" s="560"/>
      <c r="Q4346" s="560"/>
      <c r="R4346" s="560"/>
      <c r="S4346" s="560"/>
      <c r="T4346" s="560"/>
      <c r="U4346" s="560"/>
    </row>
    <row r="4347" spans="1:21">
      <c r="A4347" s="593">
        <f t="shared" si="402"/>
        <v>41456</v>
      </c>
      <c r="B4347" s="594">
        <v>41456.083584722219</v>
      </c>
      <c r="C4347" s="560">
        <f t="shared" si="403"/>
        <v>2013</v>
      </c>
      <c r="D4347" s="560">
        <f t="shared" si="404"/>
        <v>7</v>
      </c>
      <c r="E4347" s="560">
        <f t="shared" si="405"/>
        <v>1</v>
      </c>
      <c r="F4347" s="560">
        <f t="shared" si="406"/>
        <v>2</v>
      </c>
      <c r="G4347" s="595">
        <f t="shared" si="407"/>
        <v>2</v>
      </c>
      <c r="H4347" s="590">
        <f>CHOOSE('Output Sheet'!$B$4,'8760 Data'!J4347,'8760 Data'!K4347,'8760 Data'!L4347,'8760 Data'!M4347,'8760 Data'!N4347,'8760 Data'!O4347,'8760 Data'!P4347,'8760 Data'!Q4347,'8760 Data'!R4347,'8760 Data'!S4347,'8760 Data'!T4347,'8760 Data'!U4347)</f>
        <v>0</v>
      </c>
      <c r="I4347" s="591" t="e">
        <f>H4347/'Output Sheet'!$B$8</f>
        <v>#DIV/0!</v>
      </c>
      <c r="J4347" s="596"/>
      <c r="K4347" s="560"/>
      <c r="L4347" s="560"/>
      <c r="M4347" s="560"/>
      <c r="N4347" s="560"/>
      <c r="O4347" s="560"/>
      <c r="P4347" s="560"/>
      <c r="Q4347" s="560"/>
      <c r="R4347" s="560"/>
      <c r="S4347" s="560"/>
      <c r="T4347" s="560"/>
      <c r="U4347" s="560"/>
    </row>
    <row r="4348" spans="1:21">
      <c r="A4348" s="593">
        <f t="shared" si="402"/>
        <v>41456</v>
      </c>
      <c r="B4348" s="594">
        <v>41456.125251446756</v>
      </c>
      <c r="C4348" s="560">
        <f t="shared" si="403"/>
        <v>2013</v>
      </c>
      <c r="D4348" s="560">
        <f t="shared" si="404"/>
        <v>7</v>
      </c>
      <c r="E4348" s="560">
        <f t="shared" si="405"/>
        <v>1</v>
      </c>
      <c r="F4348" s="560">
        <f t="shared" si="406"/>
        <v>3</v>
      </c>
      <c r="G4348" s="595">
        <f t="shared" si="407"/>
        <v>2</v>
      </c>
      <c r="H4348" s="590">
        <f>CHOOSE('Output Sheet'!$B$4,'8760 Data'!J4348,'8760 Data'!K4348,'8760 Data'!L4348,'8760 Data'!M4348,'8760 Data'!N4348,'8760 Data'!O4348,'8760 Data'!P4348,'8760 Data'!Q4348,'8760 Data'!R4348,'8760 Data'!S4348,'8760 Data'!T4348,'8760 Data'!U4348)</f>
        <v>0</v>
      </c>
      <c r="I4348" s="591" t="e">
        <f>H4348/'Output Sheet'!$B$8</f>
        <v>#DIV/0!</v>
      </c>
      <c r="J4348" s="596"/>
      <c r="K4348" s="560"/>
      <c r="L4348" s="560"/>
      <c r="M4348" s="560"/>
      <c r="N4348" s="560"/>
      <c r="O4348" s="560"/>
      <c r="P4348" s="560"/>
      <c r="Q4348" s="560"/>
      <c r="R4348" s="560"/>
      <c r="S4348" s="560"/>
      <c r="T4348" s="560"/>
      <c r="U4348" s="560"/>
    </row>
    <row r="4349" spans="1:21">
      <c r="A4349" s="593">
        <f t="shared" si="402"/>
        <v>41456</v>
      </c>
      <c r="B4349" s="594">
        <v>41456.166918171293</v>
      </c>
      <c r="C4349" s="560">
        <f t="shared" si="403"/>
        <v>2013</v>
      </c>
      <c r="D4349" s="560">
        <f t="shared" si="404"/>
        <v>7</v>
      </c>
      <c r="E4349" s="560">
        <f t="shared" si="405"/>
        <v>1</v>
      </c>
      <c r="F4349" s="560">
        <f t="shared" si="406"/>
        <v>4</v>
      </c>
      <c r="G4349" s="595">
        <f t="shared" si="407"/>
        <v>2</v>
      </c>
      <c r="H4349" s="590">
        <f>CHOOSE('Output Sheet'!$B$4,'8760 Data'!J4349,'8760 Data'!K4349,'8760 Data'!L4349,'8760 Data'!M4349,'8760 Data'!N4349,'8760 Data'!O4349,'8760 Data'!P4349,'8760 Data'!Q4349,'8760 Data'!R4349,'8760 Data'!S4349,'8760 Data'!T4349,'8760 Data'!U4349)</f>
        <v>0</v>
      </c>
      <c r="I4349" s="591" t="e">
        <f>H4349/'Output Sheet'!$B$8</f>
        <v>#DIV/0!</v>
      </c>
      <c r="J4349" s="596"/>
      <c r="K4349" s="560"/>
      <c r="L4349" s="560"/>
      <c r="M4349" s="560"/>
      <c r="N4349" s="560"/>
      <c r="O4349" s="560"/>
      <c r="P4349" s="560"/>
      <c r="Q4349" s="560"/>
      <c r="R4349" s="560"/>
      <c r="S4349" s="560"/>
      <c r="T4349" s="560"/>
      <c r="U4349" s="560"/>
    </row>
    <row r="4350" spans="1:21">
      <c r="A4350" s="593">
        <f t="shared" si="402"/>
        <v>41456</v>
      </c>
      <c r="B4350" s="594">
        <v>41456.20858489583</v>
      </c>
      <c r="C4350" s="560">
        <f t="shared" si="403"/>
        <v>2013</v>
      </c>
      <c r="D4350" s="560">
        <f t="shared" si="404"/>
        <v>7</v>
      </c>
      <c r="E4350" s="560">
        <f t="shared" si="405"/>
        <v>1</v>
      </c>
      <c r="F4350" s="560">
        <f t="shared" si="406"/>
        <v>5</v>
      </c>
      <c r="G4350" s="595">
        <f t="shared" si="407"/>
        <v>2</v>
      </c>
      <c r="H4350" s="590">
        <f>CHOOSE('Output Sheet'!$B$4,'8760 Data'!J4350,'8760 Data'!K4350,'8760 Data'!L4350,'8760 Data'!M4350,'8760 Data'!N4350,'8760 Data'!O4350,'8760 Data'!P4350,'8760 Data'!Q4350,'8760 Data'!R4350,'8760 Data'!S4350,'8760 Data'!T4350,'8760 Data'!U4350)</f>
        <v>0</v>
      </c>
      <c r="I4350" s="591" t="e">
        <f>H4350/'Output Sheet'!$B$8</f>
        <v>#DIV/0!</v>
      </c>
      <c r="J4350" s="596"/>
      <c r="K4350" s="560"/>
      <c r="L4350" s="560"/>
      <c r="M4350" s="560"/>
      <c r="N4350" s="560"/>
      <c r="O4350" s="560"/>
      <c r="P4350" s="560"/>
      <c r="Q4350" s="560"/>
      <c r="R4350" s="560"/>
      <c r="S4350" s="560"/>
      <c r="T4350" s="560"/>
      <c r="U4350" s="560"/>
    </row>
    <row r="4351" spans="1:21">
      <c r="A4351" s="593">
        <f t="shared" si="402"/>
        <v>41456</v>
      </c>
      <c r="B4351" s="594">
        <v>41456.250251620368</v>
      </c>
      <c r="C4351" s="560">
        <f t="shared" si="403"/>
        <v>2013</v>
      </c>
      <c r="D4351" s="560">
        <f t="shared" si="404"/>
        <v>7</v>
      </c>
      <c r="E4351" s="560">
        <f t="shared" si="405"/>
        <v>1</v>
      </c>
      <c r="F4351" s="560">
        <f t="shared" si="406"/>
        <v>6</v>
      </c>
      <c r="G4351" s="595">
        <f t="shared" si="407"/>
        <v>2</v>
      </c>
      <c r="H4351" s="590">
        <f>CHOOSE('Output Sheet'!$B$4,'8760 Data'!J4351,'8760 Data'!K4351,'8760 Data'!L4351,'8760 Data'!M4351,'8760 Data'!N4351,'8760 Data'!O4351,'8760 Data'!P4351,'8760 Data'!Q4351,'8760 Data'!R4351,'8760 Data'!S4351,'8760 Data'!T4351,'8760 Data'!U4351)</f>
        <v>0</v>
      </c>
      <c r="I4351" s="591" t="e">
        <f>H4351/'Output Sheet'!$B$8</f>
        <v>#DIV/0!</v>
      </c>
      <c r="J4351" s="596"/>
      <c r="K4351" s="560"/>
      <c r="L4351" s="560"/>
      <c r="M4351" s="560"/>
      <c r="N4351" s="560"/>
      <c r="O4351" s="560"/>
      <c r="P4351" s="560"/>
      <c r="Q4351" s="560"/>
      <c r="R4351" s="560"/>
      <c r="S4351" s="560"/>
      <c r="T4351" s="560"/>
      <c r="U4351" s="560"/>
    </row>
    <row r="4352" spans="1:21">
      <c r="A4352" s="593">
        <f t="shared" si="402"/>
        <v>41456</v>
      </c>
      <c r="B4352" s="594">
        <v>41456.291918344905</v>
      </c>
      <c r="C4352" s="560">
        <f t="shared" si="403"/>
        <v>2013</v>
      </c>
      <c r="D4352" s="560">
        <f t="shared" si="404"/>
        <v>7</v>
      </c>
      <c r="E4352" s="560">
        <f t="shared" si="405"/>
        <v>1</v>
      </c>
      <c r="F4352" s="560">
        <f t="shared" si="406"/>
        <v>7</v>
      </c>
      <c r="G4352" s="595">
        <f t="shared" si="407"/>
        <v>2</v>
      </c>
      <c r="H4352" s="590">
        <f>CHOOSE('Output Sheet'!$B$4,'8760 Data'!J4352,'8760 Data'!K4352,'8760 Data'!L4352,'8760 Data'!M4352,'8760 Data'!N4352,'8760 Data'!O4352,'8760 Data'!P4352,'8760 Data'!Q4352,'8760 Data'!R4352,'8760 Data'!S4352,'8760 Data'!T4352,'8760 Data'!U4352)</f>
        <v>0</v>
      </c>
      <c r="I4352" s="591" t="e">
        <f>H4352/'Output Sheet'!$B$8</f>
        <v>#DIV/0!</v>
      </c>
      <c r="J4352" s="596"/>
      <c r="K4352" s="560"/>
      <c r="L4352" s="560"/>
      <c r="M4352" s="560"/>
      <c r="N4352" s="560"/>
      <c r="O4352" s="560"/>
      <c r="P4352" s="560"/>
      <c r="Q4352" s="560"/>
      <c r="R4352" s="560"/>
      <c r="S4352" s="560"/>
      <c r="T4352" s="560"/>
      <c r="U4352" s="560"/>
    </row>
    <row r="4353" spans="1:21">
      <c r="A4353" s="593">
        <f t="shared" si="402"/>
        <v>41456</v>
      </c>
      <c r="B4353" s="594">
        <v>41456.333585069442</v>
      </c>
      <c r="C4353" s="560">
        <f t="shared" si="403"/>
        <v>2013</v>
      </c>
      <c r="D4353" s="560">
        <f t="shared" si="404"/>
        <v>7</v>
      </c>
      <c r="E4353" s="560">
        <f t="shared" si="405"/>
        <v>1</v>
      </c>
      <c r="F4353" s="560">
        <f t="shared" si="406"/>
        <v>8</v>
      </c>
      <c r="G4353" s="595">
        <f t="shared" si="407"/>
        <v>2</v>
      </c>
      <c r="H4353" s="590">
        <f>CHOOSE('Output Sheet'!$B$4,'8760 Data'!J4353,'8760 Data'!K4353,'8760 Data'!L4353,'8760 Data'!M4353,'8760 Data'!N4353,'8760 Data'!O4353,'8760 Data'!P4353,'8760 Data'!Q4353,'8760 Data'!R4353,'8760 Data'!S4353,'8760 Data'!T4353,'8760 Data'!U4353)</f>
        <v>0</v>
      </c>
      <c r="I4353" s="591" t="e">
        <f>H4353/'Output Sheet'!$B$8</f>
        <v>#DIV/0!</v>
      </c>
      <c r="J4353" s="596"/>
      <c r="K4353" s="560"/>
      <c r="L4353" s="560"/>
      <c r="M4353" s="560"/>
      <c r="N4353" s="560"/>
      <c r="O4353" s="560"/>
      <c r="P4353" s="560"/>
      <c r="Q4353" s="560"/>
      <c r="R4353" s="560"/>
      <c r="S4353" s="560"/>
      <c r="T4353" s="560"/>
      <c r="U4353" s="560"/>
    </row>
    <row r="4354" spans="1:21">
      <c r="A4354" s="593">
        <f t="shared" si="402"/>
        <v>41456</v>
      </c>
      <c r="B4354" s="594">
        <v>41456.375251793979</v>
      </c>
      <c r="C4354" s="560">
        <f t="shared" si="403"/>
        <v>2013</v>
      </c>
      <c r="D4354" s="560">
        <f t="shared" si="404"/>
        <v>7</v>
      </c>
      <c r="E4354" s="560">
        <f t="shared" si="405"/>
        <v>1</v>
      </c>
      <c r="F4354" s="560">
        <f t="shared" si="406"/>
        <v>9</v>
      </c>
      <c r="G4354" s="595">
        <f t="shared" si="407"/>
        <v>2</v>
      </c>
      <c r="H4354" s="590">
        <f>CHOOSE('Output Sheet'!$B$4,'8760 Data'!J4354,'8760 Data'!K4354,'8760 Data'!L4354,'8760 Data'!M4354,'8760 Data'!N4354,'8760 Data'!O4354,'8760 Data'!P4354,'8760 Data'!Q4354,'8760 Data'!R4354,'8760 Data'!S4354,'8760 Data'!T4354,'8760 Data'!U4354)</f>
        <v>0</v>
      </c>
      <c r="I4354" s="591" t="e">
        <f>H4354/'Output Sheet'!$B$8</f>
        <v>#DIV/0!</v>
      </c>
      <c r="J4354" s="596"/>
      <c r="K4354" s="560"/>
      <c r="L4354" s="560"/>
      <c r="M4354" s="560"/>
      <c r="N4354" s="560"/>
      <c r="O4354" s="560"/>
      <c r="P4354" s="560"/>
      <c r="Q4354" s="560"/>
      <c r="R4354" s="560"/>
      <c r="S4354" s="560"/>
      <c r="T4354" s="560"/>
      <c r="U4354" s="560"/>
    </row>
    <row r="4355" spans="1:21">
      <c r="A4355" s="593">
        <f t="shared" ref="A4355:A4418" si="408">DATE(C4355,D4355,E4355)</f>
        <v>41456</v>
      </c>
      <c r="B4355" s="594">
        <v>41456.416918518516</v>
      </c>
      <c r="C4355" s="560">
        <f t="shared" ref="C4355:C4418" si="409">YEAR(B4355)</f>
        <v>2013</v>
      </c>
      <c r="D4355" s="560">
        <f t="shared" ref="D4355:D4418" si="410">MONTH(B4355)</f>
        <v>7</v>
      </c>
      <c r="E4355" s="560">
        <f t="shared" ref="E4355:E4418" si="411">DAY(B4355)</f>
        <v>1</v>
      </c>
      <c r="F4355" s="560">
        <f t="shared" ref="F4355:F4418" si="412">IF(HOUR(B4355)&lt;&gt;0,HOUR(B4355),24)</f>
        <v>10</v>
      </c>
      <c r="G4355" s="595">
        <f t="shared" ref="G4355:G4418" si="413">WEEKDAY(B4355,1)</f>
        <v>2</v>
      </c>
      <c r="H4355" s="590">
        <f>CHOOSE('Output Sheet'!$B$4,'8760 Data'!J4355,'8760 Data'!K4355,'8760 Data'!L4355,'8760 Data'!M4355,'8760 Data'!N4355,'8760 Data'!O4355,'8760 Data'!P4355,'8760 Data'!Q4355,'8760 Data'!R4355,'8760 Data'!S4355,'8760 Data'!T4355,'8760 Data'!U4355)</f>
        <v>0</v>
      </c>
      <c r="I4355" s="591" t="e">
        <f>H4355/'Output Sheet'!$B$8</f>
        <v>#DIV/0!</v>
      </c>
      <c r="J4355" s="596"/>
      <c r="K4355" s="560"/>
      <c r="L4355" s="560"/>
      <c r="M4355" s="560"/>
      <c r="N4355" s="560"/>
      <c r="O4355" s="560"/>
      <c r="P4355" s="560"/>
      <c r="Q4355" s="560"/>
      <c r="R4355" s="560"/>
      <c r="S4355" s="560"/>
      <c r="T4355" s="560"/>
      <c r="U4355" s="560"/>
    </row>
    <row r="4356" spans="1:21">
      <c r="A4356" s="593">
        <f t="shared" si="408"/>
        <v>41456</v>
      </c>
      <c r="B4356" s="594">
        <v>41456.458585243054</v>
      </c>
      <c r="C4356" s="560">
        <f t="shared" si="409"/>
        <v>2013</v>
      </c>
      <c r="D4356" s="560">
        <f t="shared" si="410"/>
        <v>7</v>
      </c>
      <c r="E4356" s="560">
        <f t="shared" si="411"/>
        <v>1</v>
      </c>
      <c r="F4356" s="560">
        <f t="shared" si="412"/>
        <v>11</v>
      </c>
      <c r="G4356" s="595">
        <f t="shared" si="413"/>
        <v>2</v>
      </c>
      <c r="H4356" s="590">
        <f>CHOOSE('Output Sheet'!$B$4,'8760 Data'!J4356,'8760 Data'!K4356,'8760 Data'!L4356,'8760 Data'!M4356,'8760 Data'!N4356,'8760 Data'!O4356,'8760 Data'!P4356,'8760 Data'!Q4356,'8760 Data'!R4356,'8760 Data'!S4356,'8760 Data'!T4356,'8760 Data'!U4356)</f>
        <v>0</v>
      </c>
      <c r="I4356" s="591" t="e">
        <f>H4356/'Output Sheet'!$B$8</f>
        <v>#DIV/0!</v>
      </c>
      <c r="J4356" s="596"/>
      <c r="K4356" s="560"/>
      <c r="L4356" s="560"/>
      <c r="M4356" s="560"/>
      <c r="N4356" s="560"/>
      <c r="O4356" s="560"/>
      <c r="P4356" s="560"/>
      <c r="Q4356" s="560"/>
      <c r="R4356" s="560"/>
      <c r="S4356" s="560"/>
      <c r="T4356" s="560"/>
      <c r="U4356" s="560"/>
    </row>
    <row r="4357" spans="1:21">
      <c r="A4357" s="593">
        <f t="shared" si="408"/>
        <v>41456</v>
      </c>
      <c r="B4357" s="594">
        <v>41456.500251967591</v>
      </c>
      <c r="C4357" s="560">
        <f t="shared" si="409"/>
        <v>2013</v>
      </c>
      <c r="D4357" s="560">
        <f t="shared" si="410"/>
        <v>7</v>
      </c>
      <c r="E4357" s="560">
        <f t="shared" si="411"/>
        <v>1</v>
      </c>
      <c r="F4357" s="560">
        <f t="shared" si="412"/>
        <v>12</v>
      </c>
      <c r="G4357" s="595">
        <f t="shared" si="413"/>
        <v>2</v>
      </c>
      <c r="H4357" s="590">
        <f>CHOOSE('Output Sheet'!$B$4,'8760 Data'!J4357,'8760 Data'!K4357,'8760 Data'!L4357,'8760 Data'!M4357,'8760 Data'!N4357,'8760 Data'!O4357,'8760 Data'!P4357,'8760 Data'!Q4357,'8760 Data'!R4357,'8760 Data'!S4357,'8760 Data'!T4357,'8760 Data'!U4357)</f>
        <v>0</v>
      </c>
      <c r="I4357" s="591" t="e">
        <f>H4357/'Output Sheet'!$B$8</f>
        <v>#DIV/0!</v>
      </c>
      <c r="J4357" s="596"/>
      <c r="K4357" s="560"/>
      <c r="L4357" s="560"/>
      <c r="M4357" s="560"/>
      <c r="N4357" s="560"/>
      <c r="O4357" s="560"/>
      <c r="P4357" s="560"/>
      <c r="Q4357" s="560"/>
      <c r="R4357" s="560"/>
      <c r="S4357" s="560"/>
      <c r="T4357" s="560"/>
      <c r="U4357" s="560"/>
    </row>
    <row r="4358" spans="1:21">
      <c r="A4358" s="593">
        <f t="shared" si="408"/>
        <v>41456</v>
      </c>
      <c r="B4358" s="594">
        <v>41456.541918692128</v>
      </c>
      <c r="C4358" s="560">
        <f t="shared" si="409"/>
        <v>2013</v>
      </c>
      <c r="D4358" s="560">
        <f t="shared" si="410"/>
        <v>7</v>
      </c>
      <c r="E4358" s="560">
        <f t="shared" si="411"/>
        <v>1</v>
      </c>
      <c r="F4358" s="560">
        <f t="shared" si="412"/>
        <v>13</v>
      </c>
      <c r="G4358" s="595">
        <f t="shared" si="413"/>
        <v>2</v>
      </c>
      <c r="H4358" s="590">
        <f>CHOOSE('Output Sheet'!$B$4,'8760 Data'!J4358,'8760 Data'!K4358,'8760 Data'!L4358,'8760 Data'!M4358,'8760 Data'!N4358,'8760 Data'!O4358,'8760 Data'!P4358,'8760 Data'!Q4358,'8760 Data'!R4358,'8760 Data'!S4358,'8760 Data'!T4358,'8760 Data'!U4358)</f>
        <v>0</v>
      </c>
      <c r="I4358" s="591" t="e">
        <f>H4358/'Output Sheet'!$B$8</f>
        <v>#DIV/0!</v>
      </c>
      <c r="J4358" s="596"/>
      <c r="K4358" s="560"/>
      <c r="L4358" s="560"/>
      <c r="M4358" s="560"/>
      <c r="N4358" s="560"/>
      <c r="O4358" s="560"/>
      <c r="P4358" s="560"/>
      <c r="Q4358" s="560"/>
      <c r="R4358" s="560"/>
      <c r="S4358" s="560"/>
      <c r="T4358" s="560"/>
      <c r="U4358" s="560"/>
    </row>
    <row r="4359" spans="1:21">
      <c r="A4359" s="593">
        <f t="shared" si="408"/>
        <v>41456</v>
      </c>
      <c r="B4359" s="594">
        <v>41456.583585416665</v>
      </c>
      <c r="C4359" s="560">
        <f t="shared" si="409"/>
        <v>2013</v>
      </c>
      <c r="D4359" s="560">
        <f t="shared" si="410"/>
        <v>7</v>
      </c>
      <c r="E4359" s="560">
        <f t="shared" si="411"/>
        <v>1</v>
      </c>
      <c r="F4359" s="560">
        <f t="shared" si="412"/>
        <v>14</v>
      </c>
      <c r="G4359" s="595">
        <f t="shared" si="413"/>
        <v>2</v>
      </c>
      <c r="H4359" s="590">
        <f>CHOOSE('Output Sheet'!$B$4,'8760 Data'!J4359,'8760 Data'!K4359,'8760 Data'!L4359,'8760 Data'!M4359,'8760 Data'!N4359,'8760 Data'!O4359,'8760 Data'!P4359,'8760 Data'!Q4359,'8760 Data'!R4359,'8760 Data'!S4359,'8760 Data'!T4359,'8760 Data'!U4359)</f>
        <v>0</v>
      </c>
      <c r="I4359" s="591" t="e">
        <f>H4359/'Output Sheet'!$B$8</f>
        <v>#DIV/0!</v>
      </c>
      <c r="J4359" s="596"/>
      <c r="K4359" s="560"/>
      <c r="L4359" s="560"/>
      <c r="M4359" s="560"/>
      <c r="N4359" s="560"/>
      <c r="O4359" s="560"/>
      <c r="P4359" s="560"/>
      <c r="Q4359" s="560"/>
      <c r="R4359" s="560"/>
      <c r="S4359" s="560"/>
      <c r="T4359" s="560"/>
      <c r="U4359" s="560"/>
    </row>
    <row r="4360" spans="1:21">
      <c r="A4360" s="593">
        <f t="shared" si="408"/>
        <v>41456</v>
      </c>
      <c r="B4360" s="594">
        <v>41456.625252141203</v>
      </c>
      <c r="C4360" s="560">
        <f t="shared" si="409"/>
        <v>2013</v>
      </c>
      <c r="D4360" s="560">
        <f t="shared" si="410"/>
        <v>7</v>
      </c>
      <c r="E4360" s="560">
        <f t="shared" si="411"/>
        <v>1</v>
      </c>
      <c r="F4360" s="560">
        <f t="shared" si="412"/>
        <v>15</v>
      </c>
      <c r="G4360" s="595">
        <f t="shared" si="413"/>
        <v>2</v>
      </c>
      <c r="H4360" s="590">
        <f>CHOOSE('Output Sheet'!$B$4,'8760 Data'!J4360,'8760 Data'!K4360,'8760 Data'!L4360,'8760 Data'!M4360,'8760 Data'!N4360,'8760 Data'!O4360,'8760 Data'!P4360,'8760 Data'!Q4360,'8760 Data'!R4360,'8760 Data'!S4360,'8760 Data'!T4360,'8760 Data'!U4360)</f>
        <v>0</v>
      </c>
      <c r="I4360" s="591" t="e">
        <f>H4360/'Output Sheet'!$B$8</f>
        <v>#DIV/0!</v>
      </c>
      <c r="J4360" s="596"/>
      <c r="K4360" s="560"/>
      <c r="L4360" s="560"/>
      <c r="M4360" s="560"/>
      <c r="N4360" s="560"/>
      <c r="O4360" s="560"/>
      <c r="P4360" s="560"/>
      <c r="Q4360" s="560"/>
      <c r="R4360" s="560"/>
      <c r="S4360" s="560"/>
      <c r="T4360" s="560"/>
      <c r="U4360" s="560"/>
    </row>
    <row r="4361" spans="1:21">
      <c r="A4361" s="593">
        <f t="shared" si="408"/>
        <v>41456</v>
      </c>
      <c r="B4361" s="594">
        <v>41456.66691886574</v>
      </c>
      <c r="C4361" s="560">
        <f t="shared" si="409"/>
        <v>2013</v>
      </c>
      <c r="D4361" s="560">
        <f t="shared" si="410"/>
        <v>7</v>
      </c>
      <c r="E4361" s="560">
        <f t="shared" si="411"/>
        <v>1</v>
      </c>
      <c r="F4361" s="560">
        <f t="shared" si="412"/>
        <v>16</v>
      </c>
      <c r="G4361" s="595">
        <f t="shared" si="413"/>
        <v>2</v>
      </c>
      <c r="H4361" s="590">
        <f>CHOOSE('Output Sheet'!$B$4,'8760 Data'!J4361,'8760 Data'!K4361,'8760 Data'!L4361,'8760 Data'!M4361,'8760 Data'!N4361,'8760 Data'!O4361,'8760 Data'!P4361,'8760 Data'!Q4361,'8760 Data'!R4361,'8760 Data'!S4361,'8760 Data'!T4361,'8760 Data'!U4361)</f>
        <v>0</v>
      </c>
      <c r="I4361" s="591" t="e">
        <f>H4361/'Output Sheet'!$B$8</f>
        <v>#DIV/0!</v>
      </c>
      <c r="J4361" s="596"/>
      <c r="K4361" s="560"/>
      <c r="L4361" s="560"/>
      <c r="M4361" s="560"/>
      <c r="N4361" s="560"/>
      <c r="O4361" s="560"/>
      <c r="P4361" s="560"/>
      <c r="Q4361" s="560"/>
      <c r="R4361" s="560"/>
      <c r="S4361" s="560"/>
      <c r="T4361" s="560"/>
      <c r="U4361" s="560"/>
    </row>
    <row r="4362" spans="1:21">
      <c r="A4362" s="593">
        <f t="shared" si="408"/>
        <v>41456</v>
      </c>
      <c r="B4362" s="594">
        <v>41456.708585590277</v>
      </c>
      <c r="C4362" s="560">
        <f t="shared" si="409"/>
        <v>2013</v>
      </c>
      <c r="D4362" s="560">
        <f t="shared" si="410"/>
        <v>7</v>
      </c>
      <c r="E4362" s="560">
        <f t="shared" si="411"/>
        <v>1</v>
      </c>
      <c r="F4362" s="560">
        <f t="shared" si="412"/>
        <v>17</v>
      </c>
      <c r="G4362" s="595">
        <f t="shared" si="413"/>
        <v>2</v>
      </c>
      <c r="H4362" s="590">
        <f>CHOOSE('Output Sheet'!$B$4,'8760 Data'!J4362,'8760 Data'!K4362,'8760 Data'!L4362,'8760 Data'!M4362,'8760 Data'!N4362,'8760 Data'!O4362,'8760 Data'!P4362,'8760 Data'!Q4362,'8760 Data'!R4362,'8760 Data'!S4362,'8760 Data'!T4362,'8760 Data'!U4362)</f>
        <v>0</v>
      </c>
      <c r="I4362" s="591" t="e">
        <f>H4362/'Output Sheet'!$B$8</f>
        <v>#DIV/0!</v>
      </c>
      <c r="J4362" s="596"/>
      <c r="K4362" s="560"/>
      <c r="L4362" s="560"/>
      <c r="M4362" s="560"/>
      <c r="N4362" s="560"/>
      <c r="O4362" s="560"/>
      <c r="P4362" s="560"/>
      <c r="Q4362" s="560"/>
      <c r="R4362" s="560"/>
      <c r="S4362" s="560"/>
      <c r="T4362" s="560"/>
      <c r="U4362" s="560"/>
    </row>
    <row r="4363" spans="1:21">
      <c r="A4363" s="593">
        <f t="shared" si="408"/>
        <v>41456</v>
      </c>
      <c r="B4363" s="594">
        <v>41456.750252314814</v>
      </c>
      <c r="C4363" s="560">
        <f t="shared" si="409"/>
        <v>2013</v>
      </c>
      <c r="D4363" s="560">
        <f t="shared" si="410"/>
        <v>7</v>
      </c>
      <c r="E4363" s="560">
        <f t="shared" si="411"/>
        <v>1</v>
      </c>
      <c r="F4363" s="560">
        <f t="shared" si="412"/>
        <v>18</v>
      </c>
      <c r="G4363" s="595">
        <f t="shared" si="413"/>
        <v>2</v>
      </c>
      <c r="H4363" s="590">
        <f>CHOOSE('Output Sheet'!$B$4,'8760 Data'!J4363,'8760 Data'!K4363,'8760 Data'!L4363,'8760 Data'!M4363,'8760 Data'!N4363,'8760 Data'!O4363,'8760 Data'!P4363,'8760 Data'!Q4363,'8760 Data'!R4363,'8760 Data'!S4363,'8760 Data'!T4363,'8760 Data'!U4363)</f>
        <v>0</v>
      </c>
      <c r="I4363" s="591" t="e">
        <f>H4363/'Output Sheet'!$B$8</f>
        <v>#DIV/0!</v>
      </c>
      <c r="J4363" s="596"/>
      <c r="K4363" s="560"/>
      <c r="L4363" s="560"/>
      <c r="M4363" s="560"/>
      <c r="N4363" s="560"/>
      <c r="O4363" s="560"/>
      <c r="P4363" s="560"/>
      <c r="Q4363" s="560"/>
      <c r="R4363" s="560"/>
      <c r="S4363" s="560"/>
      <c r="T4363" s="560"/>
      <c r="U4363" s="560"/>
    </row>
    <row r="4364" spans="1:21">
      <c r="A4364" s="593">
        <f t="shared" si="408"/>
        <v>41456</v>
      </c>
      <c r="B4364" s="594">
        <v>41456.791919039351</v>
      </c>
      <c r="C4364" s="560">
        <f t="shared" si="409"/>
        <v>2013</v>
      </c>
      <c r="D4364" s="560">
        <f t="shared" si="410"/>
        <v>7</v>
      </c>
      <c r="E4364" s="560">
        <f t="shared" si="411"/>
        <v>1</v>
      </c>
      <c r="F4364" s="560">
        <f t="shared" si="412"/>
        <v>19</v>
      </c>
      <c r="G4364" s="595">
        <f t="shared" si="413"/>
        <v>2</v>
      </c>
      <c r="H4364" s="590">
        <f>CHOOSE('Output Sheet'!$B$4,'8760 Data'!J4364,'8760 Data'!K4364,'8760 Data'!L4364,'8760 Data'!M4364,'8760 Data'!N4364,'8760 Data'!O4364,'8760 Data'!P4364,'8760 Data'!Q4364,'8760 Data'!R4364,'8760 Data'!S4364,'8760 Data'!T4364,'8760 Data'!U4364)</f>
        <v>0</v>
      </c>
      <c r="I4364" s="591" t="e">
        <f>H4364/'Output Sheet'!$B$8</f>
        <v>#DIV/0!</v>
      </c>
      <c r="J4364" s="596"/>
      <c r="K4364" s="560"/>
      <c r="L4364" s="560"/>
      <c r="M4364" s="560"/>
      <c r="N4364" s="560"/>
      <c r="O4364" s="560"/>
      <c r="P4364" s="560"/>
      <c r="Q4364" s="560"/>
      <c r="R4364" s="560"/>
      <c r="S4364" s="560"/>
      <c r="T4364" s="560"/>
      <c r="U4364" s="560"/>
    </row>
    <row r="4365" spans="1:21">
      <c r="A4365" s="593">
        <f t="shared" si="408"/>
        <v>41456</v>
      </c>
      <c r="B4365" s="594">
        <v>41456.833585763889</v>
      </c>
      <c r="C4365" s="560">
        <f t="shared" si="409"/>
        <v>2013</v>
      </c>
      <c r="D4365" s="560">
        <f t="shared" si="410"/>
        <v>7</v>
      </c>
      <c r="E4365" s="560">
        <f t="shared" si="411"/>
        <v>1</v>
      </c>
      <c r="F4365" s="560">
        <f t="shared" si="412"/>
        <v>20</v>
      </c>
      <c r="G4365" s="595">
        <f t="shared" si="413"/>
        <v>2</v>
      </c>
      <c r="H4365" s="590">
        <f>CHOOSE('Output Sheet'!$B$4,'8760 Data'!J4365,'8760 Data'!K4365,'8760 Data'!L4365,'8760 Data'!M4365,'8760 Data'!N4365,'8760 Data'!O4365,'8760 Data'!P4365,'8760 Data'!Q4365,'8760 Data'!R4365,'8760 Data'!S4365,'8760 Data'!T4365,'8760 Data'!U4365)</f>
        <v>0</v>
      </c>
      <c r="I4365" s="591" t="e">
        <f>H4365/'Output Sheet'!$B$8</f>
        <v>#DIV/0!</v>
      </c>
      <c r="J4365" s="596"/>
      <c r="K4365" s="560"/>
      <c r="L4365" s="560"/>
      <c r="M4365" s="560"/>
      <c r="N4365" s="560"/>
      <c r="O4365" s="560"/>
      <c r="P4365" s="560"/>
      <c r="Q4365" s="560"/>
      <c r="R4365" s="560"/>
      <c r="S4365" s="560"/>
      <c r="T4365" s="560"/>
      <c r="U4365" s="560"/>
    </row>
    <row r="4366" spans="1:21">
      <c r="A4366" s="593">
        <f t="shared" si="408"/>
        <v>41456</v>
      </c>
      <c r="B4366" s="594">
        <v>41456.875252488426</v>
      </c>
      <c r="C4366" s="560">
        <f t="shared" si="409"/>
        <v>2013</v>
      </c>
      <c r="D4366" s="560">
        <f t="shared" si="410"/>
        <v>7</v>
      </c>
      <c r="E4366" s="560">
        <f t="shared" si="411"/>
        <v>1</v>
      </c>
      <c r="F4366" s="560">
        <f t="shared" si="412"/>
        <v>21</v>
      </c>
      <c r="G4366" s="595">
        <f t="shared" si="413"/>
        <v>2</v>
      </c>
      <c r="H4366" s="590">
        <f>CHOOSE('Output Sheet'!$B$4,'8760 Data'!J4366,'8760 Data'!K4366,'8760 Data'!L4366,'8760 Data'!M4366,'8760 Data'!N4366,'8760 Data'!O4366,'8760 Data'!P4366,'8760 Data'!Q4366,'8760 Data'!R4366,'8760 Data'!S4366,'8760 Data'!T4366,'8760 Data'!U4366)</f>
        <v>0</v>
      </c>
      <c r="I4366" s="591" t="e">
        <f>H4366/'Output Sheet'!$B$8</f>
        <v>#DIV/0!</v>
      </c>
      <c r="J4366" s="596"/>
      <c r="K4366" s="560"/>
      <c r="L4366" s="560"/>
      <c r="M4366" s="560"/>
      <c r="N4366" s="560"/>
      <c r="O4366" s="560"/>
      <c r="P4366" s="560"/>
      <c r="Q4366" s="560"/>
      <c r="R4366" s="560"/>
      <c r="S4366" s="560"/>
      <c r="T4366" s="560"/>
      <c r="U4366" s="560"/>
    </row>
    <row r="4367" spans="1:21">
      <c r="A4367" s="593">
        <f t="shared" si="408"/>
        <v>41456</v>
      </c>
      <c r="B4367" s="594">
        <v>41456.916919212963</v>
      </c>
      <c r="C4367" s="560">
        <f t="shared" si="409"/>
        <v>2013</v>
      </c>
      <c r="D4367" s="560">
        <f t="shared" si="410"/>
        <v>7</v>
      </c>
      <c r="E4367" s="560">
        <f t="shared" si="411"/>
        <v>1</v>
      </c>
      <c r="F4367" s="560">
        <f t="shared" si="412"/>
        <v>22</v>
      </c>
      <c r="G4367" s="595">
        <f t="shared" si="413"/>
        <v>2</v>
      </c>
      <c r="H4367" s="590">
        <f>CHOOSE('Output Sheet'!$B$4,'8760 Data'!J4367,'8760 Data'!K4367,'8760 Data'!L4367,'8760 Data'!M4367,'8760 Data'!N4367,'8760 Data'!O4367,'8760 Data'!P4367,'8760 Data'!Q4367,'8760 Data'!R4367,'8760 Data'!S4367,'8760 Data'!T4367,'8760 Data'!U4367)</f>
        <v>0</v>
      </c>
      <c r="I4367" s="591" t="e">
        <f>H4367/'Output Sheet'!$B$8</f>
        <v>#DIV/0!</v>
      </c>
      <c r="J4367" s="596"/>
      <c r="K4367" s="560"/>
      <c r="L4367" s="560"/>
      <c r="M4367" s="560"/>
      <c r="N4367" s="560"/>
      <c r="O4367" s="560"/>
      <c r="P4367" s="560"/>
      <c r="Q4367" s="560"/>
      <c r="R4367" s="560"/>
      <c r="S4367" s="560"/>
      <c r="T4367" s="560"/>
      <c r="U4367" s="560"/>
    </row>
    <row r="4368" spans="1:21">
      <c r="A4368" s="593">
        <f t="shared" si="408"/>
        <v>41456</v>
      </c>
      <c r="B4368" s="594">
        <v>41456.9585859375</v>
      </c>
      <c r="C4368" s="560">
        <f t="shared" si="409"/>
        <v>2013</v>
      </c>
      <c r="D4368" s="560">
        <f t="shared" si="410"/>
        <v>7</v>
      </c>
      <c r="E4368" s="560">
        <f t="shared" si="411"/>
        <v>1</v>
      </c>
      <c r="F4368" s="560">
        <f t="shared" si="412"/>
        <v>23</v>
      </c>
      <c r="G4368" s="595">
        <f t="shared" si="413"/>
        <v>2</v>
      </c>
      <c r="H4368" s="590">
        <f>CHOOSE('Output Sheet'!$B$4,'8760 Data'!J4368,'8760 Data'!K4368,'8760 Data'!L4368,'8760 Data'!M4368,'8760 Data'!N4368,'8760 Data'!O4368,'8760 Data'!P4368,'8760 Data'!Q4368,'8760 Data'!R4368,'8760 Data'!S4368,'8760 Data'!T4368,'8760 Data'!U4368)</f>
        <v>0</v>
      </c>
      <c r="I4368" s="591" t="e">
        <f>H4368/'Output Sheet'!$B$8</f>
        <v>#DIV/0!</v>
      </c>
      <c r="J4368" s="596"/>
      <c r="K4368" s="560"/>
      <c r="L4368" s="560"/>
      <c r="M4368" s="560"/>
      <c r="N4368" s="560"/>
      <c r="O4368" s="560"/>
      <c r="P4368" s="560"/>
      <c r="Q4368" s="560"/>
      <c r="R4368" s="560"/>
      <c r="S4368" s="560"/>
      <c r="T4368" s="560"/>
      <c r="U4368" s="560"/>
    </row>
    <row r="4369" spans="1:21">
      <c r="A4369" s="593">
        <f t="shared" si="408"/>
        <v>41457</v>
      </c>
      <c r="B4369" s="594">
        <v>41457.000252662037</v>
      </c>
      <c r="C4369" s="560">
        <f t="shared" si="409"/>
        <v>2013</v>
      </c>
      <c r="D4369" s="560">
        <f t="shared" si="410"/>
        <v>7</v>
      </c>
      <c r="E4369" s="560">
        <f t="shared" si="411"/>
        <v>2</v>
      </c>
      <c r="F4369" s="560">
        <f t="shared" si="412"/>
        <v>24</v>
      </c>
      <c r="G4369" s="595">
        <f t="shared" si="413"/>
        <v>3</v>
      </c>
      <c r="H4369" s="590">
        <f>CHOOSE('Output Sheet'!$B$4,'8760 Data'!J4369,'8760 Data'!K4369,'8760 Data'!L4369,'8760 Data'!M4369,'8760 Data'!N4369,'8760 Data'!O4369,'8760 Data'!P4369,'8760 Data'!Q4369,'8760 Data'!R4369,'8760 Data'!S4369,'8760 Data'!T4369,'8760 Data'!U4369)</f>
        <v>0</v>
      </c>
      <c r="I4369" s="591" t="e">
        <f>H4369/'Output Sheet'!$B$8</f>
        <v>#DIV/0!</v>
      </c>
      <c r="J4369" s="596"/>
      <c r="K4369" s="560"/>
      <c r="L4369" s="560"/>
      <c r="M4369" s="560"/>
      <c r="N4369" s="560"/>
      <c r="O4369" s="560"/>
      <c r="P4369" s="560"/>
      <c r="Q4369" s="560"/>
      <c r="R4369" s="560"/>
      <c r="S4369" s="560"/>
      <c r="T4369" s="560"/>
      <c r="U4369" s="560"/>
    </row>
    <row r="4370" spans="1:21">
      <c r="A4370" s="593">
        <f t="shared" si="408"/>
        <v>41457</v>
      </c>
      <c r="B4370" s="594">
        <v>41457.041919386575</v>
      </c>
      <c r="C4370" s="560">
        <f t="shared" si="409"/>
        <v>2013</v>
      </c>
      <c r="D4370" s="560">
        <f t="shared" si="410"/>
        <v>7</v>
      </c>
      <c r="E4370" s="560">
        <f t="shared" si="411"/>
        <v>2</v>
      </c>
      <c r="F4370" s="560">
        <f t="shared" si="412"/>
        <v>1</v>
      </c>
      <c r="G4370" s="595">
        <f t="shared" si="413"/>
        <v>3</v>
      </c>
      <c r="H4370" s="590">
        <f>CHOOSE('Output Sheet'!$B$4,'8760 Data'!J4370,'8760 Data'!K4370,'8760 Data'!L4370,'8760 Data'!M4370,'8760 Data'!N4370,'8760 Data'!O4370,'8760 Data'!P4370,'8760 Data'!Q4370,'8760 Data'!R4370,'8760 Data'!S4370,'8760 Data'!T4370,'8760 Data'!U4370)</f>
        <v>0</v>
      </c>
      <c r="I4370" s="591" t="e">
        <f>H4370/'Output Sheet'!$B$8</f>
        <v>#DIV/0!</v>
      </c>
      <c r="J4370" s="596"/>
      <c r="K4370" s="560"/>
      <c r="L4370" s="560"/>
      <c r="M4370" s="560"/>
      <c r="N4370" s="560"/>
      <c r="O4370" s="560"/>
      <c r="P4370" s="560"/>
      <c r="Q4370" s="560"/>
      <c r="R4370" s="560"/>
      <c r="S4370" s="560"/>
      <c r="T4370" s="560"/>
      <c r="U4370" s="560"/>
    </row>
    <row r="4371" spans="1:21">
      <c r="A4371" s="593">
        <f t="shared" si="408"/>
        <v>41457</v>
      </c>
      <c r="B4371" s="594">
        <v>41457.083586111112</v>
      </c>
      <c r="C4371" s="560">
        <f t="shared" si="409"/>
        <v>2013</v>
      </c>
      <c r="D4371" s="560">
        <f t="shared" si="410"/>
        <v>7</v>
      </c>
      <c r="E4371" s="560">
        <f t="shared" si="411"/>
        <v>2</v>
      </c>
      <c r="F4371" s="560">
        <f t="shared" si="412"/>
        <v>2</v>
      </c>
      <c r="G4371" s="595">
        <f t="shared" si="413"/>
        <v>3</v>
      </c>
      <c r="H4371" s="590">
        <f>CHOOSE('Output Sheet'!$B$4,'8760 Data'!J4371,'8760 Data'!K4371,'8760 Data'!L4371,'8760 Data'!M4371,'8760 Data'!N4371,'8760 Data'!O4371,'8760 Data'!P4371,'8760 Data'!Q4371,'8760 Data'!R4371,'8760 Data'!S4371,'8760 Data'!T4371,'8760 Data'!U4371)</f>
        <v>0</v>
      </c>
      <c r="I4371" s="591" t="e">
        <f>H4371/'Output Sheet'!$B$8</f>
        <v>#DIV/0!</v>
      </c>
      <c r="J4371" s="596"/>
      <c r="K4371" s="560"/>
      <c r="L4371" s="560"/>
      <c r="M4371" s="560"/>
      <c r="N4371" s="560"/>
      <c r="O4371" s="560"/>
      <c r="P4371" s="560"/>
      <c r="Q4371" s="560"/>
      <c r="R4371" s="560"/>
      <c r="S4371" s="560"/>
      <c r="T4371" s="560"/>
      <c r="U4371" s="560"/>
    </row>
    <row r="4372" spans="1:21">
      <c r="A4372" s="593">
        <f t="shared" si="408"/>
        <v>41457</v>
      </c>
      <c r="B4372" s="594">
        <v>41457.125252835649</v>
      </c>
      <c r="C4372" s="560">
        <f t="shared" si="409"/>
        <v>2013</v>
      </c>
      <c r="D4372" s="560">
        <f t="shared" si="410"/>
        <v>7</v>
      </c>
      <c r="E4372" s="560">
        <f t="shared" si="411"/>
        <v>2</v>
      </c>
      <c r="F4372" s="560">
        <f t="shared" si="412"/>
        <v>3</v>
      </c>
      <c r="G4372" s="595">
        <f t="shared" si="413"/>
        <v>3</v>
      </c>
      <c r="H4372" s="590">
        <f>CHOOSE('Output Sheet'!$B$4,'8760 Data'!J4372,'8760 Data'!K4372,'8760 Data'!L4372,'8760 Data'!M4372,'8760 Data'!N4372,'8760 Data'!O4372,'8760 Data'!P4372,'8760 Data'!Q4372,'8760 Data'!R4372,'8760 Data'!S4372,'8760 Data'!T4372,'8760 Data'!U4372)</f>
        <v>0</v>
      </c>
      <c r="I4372" s="591" t="e">
        <f>H4372/'Output Sheet'!$B$8</f>
        <v>#DIV/0!</v>
      </c>
      <c r="J4372" s="596"/>
      <c r="K4372" s="560"/>
      <c r="L4372" s="560"/>
      <c r="M4372" s="560"/>
      <c r="N4372" s="560"/>
      <c r="O4372" s="560"/>
      <c r="P4372" s="560"/>
      <c r="Q4372" s="560"/>
      <c r="R4372" s="560"/>
      <c r="S4372" s="560"/>
      <c r="T4372" s="560"/>
      <c r="U4372" s="560"/>
    </row>
    <row r="4373" spans="1:21">
      <c r="A4373" s="593">
        <f t="shared" si="408"/>
        <v>41457</v>
      </c>
      <c r="B4373" s="594">
        <v>41457.166919560186</v>
      </c>
      <c r="C4373" s="560">
        <f t="shared" si="409"/>
        <v>2013</v>
      </c>
      <c r="D4373" s="560">
        <f t="shared" si="410"/>
        <v>7</v>
      </c>
      <c r="E4373" s="560">
        <f t="shared" si="411"/>
        <v>2</v>
      </c>
      <c r="F4373" s="560">
        <f t="shared" si="412"/>
        <v>4</v>
      </c>
      <c r="G4373" s="595">
        <f t="shared" si="413"/>
        <v>3</v>
      </c>
      <c r="H4373" s="590">
        <f>CHOOSE('Output Sheet'!$B$4,'8760 Data'!J4373,'8760 Data'!K4373,'8760 Data'!L4373,'8760 Data'!M4373,'8760 Data'!N4373,'8760 Data'!O4373,'8760 Data'!P4373,'8760 Data'!Q4373,'8760 Data'!R4373,'8760 Data'!S4373,'8760 Data'!T4373,'8760 Data'!U4373)</f>
        <v>0</v>
      </c>
      <c r="I4373" s="591" t="e">
        <f>H4373/'Output Sheet'!$B$8</f>
        <v>#DIV/0!</v>
      </c>
      <c r="J4373" s="596"/>
      <c r="K4373" s="560"/>
      <c r="L4373" s="560"/>
      <c r="M4373" s="560"/>
      <c r="N4373" s="560"/>
      <c r="O4373" s="560"/>
      <c r="P4373" s="560"/>
      <c r="Q4373" s="560"/>
      <c r="R4373" s="560"/>
      <c r="S4373" s="560"/>
      <c r="T4373" s="560"/>
      <c r="U4373" s="560"/>
    </row>
    <row r="4374" spans="1:21">
      <c r="A4374" s="593">
        <f t="shared" si="408"/>
        <v>41457</v>
      </c>
      <c r="B4374" s="594">
        <v>41457.208586284723</v>
      </c>
      <c r="C4374" s="560">
        <f t="shared" si="409"/>
        <v>2013</v>
      </c>
      <c r="D4374" s="560">
        <f t="shared" si="410"/>
        <v>7</v>
      </c>
      <c r="E4374" s="560">
        <f t="shared" si="411"/>
        <v>2</v>
      </c>
      <c r="F4374" s="560">
        <f t="shared" si="412"/>
        <v>5</v>
      </c>
      <c r="G4374" s="595">
        <f t="shared" si="413"/>
        <v>3</v>
      </c>
      <c r="H4374" s="590">
        <f>CHOOSE('Output Sheet'!$B$4,'8760 Data'!J4374,'8760 Data'!K4374,'8760 Data'!L4374,'8760 Data'!M4374,'8760 Data'!N4374,'8760 Data'!O4374,'8760 Data'!P4374,'8760 Data'!Q4374,'8760 Data'!R4374,'8760 Data'!S4374,'8760 Data'!T4374,'8760 Data'!U4374)</f>
        <v>0</v>
      </c>
      <c r="I4374" s="591" t="e">
        <f>H4374/'Output Sheet'!$B$8</f>
        <v>#DIV/0!</v>
      </c>
      <c r="J4374" s="596"/>
      <c r="K4374" s="560"/>
      <c r="L4374" s="560"/>
      <c r="M4374" s="560"/>
      <c r="N4374" s="560"/>
      <c r="O4374" s="560"/>
      <c r="P4374" s="560"/>
      <c r="Q4374" s="560"/>
      <c r="R4374" s="560"/>
      <c r="S4374" s="560"/>
      <c r="T4374" s="560"/>
      <c r="U4374" s="560"/>
    </row>
    <row r="4375" spans="1:21">
      <c r="A4375" s="593">
        <f t="shared" si="408"/>
        <v>41457</v>
      </c>
      <c r="B4375" s="594">
        <v>41457.250253009261</v>
      </c>
      <c r="C4375" s="560">
        <f t="shared" si="409"/>
        <v>2013</v>
      </c>
      <c r="D4375" s="560">
        <f t="shared" si="410"/>
        <v>7</v>
      </c>
      <c r="E4375" s="560">
        <f t="shared" si="411"/>
        <v>2</v>
      </c>
      <c r="F4375" s="560">
        <f t="shared" si="412"/>
        <v>6</v>
      </c>
      <c r="G4375" s="595">
        <f t="shared" si="413"/>
        <v>3</v>
      </c>
      <c r="H4375" s="590">
        <f>CHOOSE('Output Sheet'!$B$4,'8760 Data'!J4375,'8760 Data'!K4375,'8760 Data'!L4375,'8760 Data'!M4375,'8760 Data'!N4375,'8760 Data'!O4375,'8760 Data'!P4375,'8760 Data'!Q4375,'8760 Data'!R4375,'8760 Data'!S4375,'8760 Data'!T4375,'8760 Data'!U4375)</f>
        <v>0</v>
      </c>
      <c r="I4375" s="591" t="e">
        <f>H4375/'Output Sheet'!$B$8</f>
        <v>#DIV/0!</v>
      </c>
      <c r="J4375" s="596"/>
      <c r="K4375" s="560"/>
      <c r="L4375" s="560"/>
      <c r="M4375" s="560"/>
      <c r="N4375" s="560"/>
      <c r="O4375" s="560"/>
      <c r="P4375" s="560"/>
      <c r="Q4375" s="560"/>
      <c r="R4375" s="560"/>
      <c r="S4375" s="560"/>
      <c r="T4375" s="560"/>
      <c r="U4375" s="560"/>
    </row>
    <row r="4376" spans="1:21">
      <c r="A4376" s="593">
        <f t="shared" si="408"/>
        <v>41457</v>
      </c>
      <c r="B4376" s="594">
        <v>41457.291919733798</v>
      </c>
      <c r="C4376" s="560">
        <f t="shared" si="409"/>
        <v>2013</v>
      </c>
      <c r="D4376" s="560">
        <f t="shared" si="410"/>
        <v>7</v>
      </c>
      <c r="E4376" s="560">
        <f t="shared" si="411"/>
        <v>2</v>
      </c>
      <c r="F4376" s="560">
        <f t="shared" si="412"/>
        <v>7</v>
      </c>
      <c r="G4376" s="595">
        <f t="shared" si="413"/>
        <v>3</v>
      </c>
      <c r="H4376" s="590">
        <f>CHOOSE('Output Sheet'!$B$4,'8760 Data'!J4376,'8760 Data'!K4376,'8760 Data'!L4376,'8760 Data'!M4376,'8760 Data'!N4376,'8760 Data'!O4376,'8760 Data'!P4376,'8760 Data'!Q4376,'8760 Data'!R4376,'8760 Data'!S4376,'8760 Data'!T4376,'8760 Data'!U4376)</f>
        <v>0</v>
      </c>
      <c r="I4376" s="591" t="e">
        <f>H4376/'Output Sheet'!$B$8</f>
        <v>#DIV/0!</v>
      </c>
      <c r="J4376" s="596"/>
      <c r="K4376" s="560"/>
      <c r="L4376" s="560"/>
      <c r="M4376" s="560"/>
      <c r="N4376" s="560"/>
      <c r="O4376" s="560"/>
      <c r="P4376" s="560"/>
      <c r="Q4376" s="560"/>
      <c r="R4376" s="560"/>
      <c r="S4376" s="560"/>
      <c r="T4376" s="560"/>
      <c r="U4376" s="560"/>
    </row>
    <row r="4377" spans="1:21">
      <c r="A4377" s="593">
        <f t="shared" si="408"/>
        <v>41457</v>
      </c>
      <c r="B4377" s="594">
        <v>41457.333586458335</v>
      </c>
      <c r="C4377" s="560">
        <f t="shared" si="409"/>
        <v>2013</v>
      </c>
      <c r="D4377" s="560">
        <f t="shared" si="410"/>
        <v>7</v>
      </c>
      <c r="E4377" s="560">
        <f t="shared" si="411"/>
        <v>2</v>
      </c>
      <c r="F4377" s="560">
        <f t="shared" si="412"/>
        <v>8</v>
      </c>
      <c r="G4377" s="595">
        <f t="shared" si="413"/>
        <v>3</v>
      </c>
      <c r="H4377" s="590">
        <f>CHOOSE('Output Sheet'!$B$4,'8760 Data'!J4377,'8760 Data'!K4377,'8760 Data'!L4377,'8760 Data'!M4377,'8760 Data'!N4377,'8760 Data'!O4377,'8760 Data'!P4377,'8760 Data'!Q4377,'8760 Data'!R4377,'8760 Data'!S4377,'8760 Data'!T4377,'8760 Data'!U4377)</f>
        <v>0</v>
      </c>
      <c r="I4377" s="591" t="e">
        <f>H4377/'Output Sheet'!$B$8</f>
        <v>#DIV/0!</v>
      </c>
      <c r="J4377" s="596"/>
      <c r="K4377" s="560"/>
      <c r="L4377" s="560"/>
      <c r="M4377" s="560"/>
      <c r="N4377" s="560"/>
      <c r="O4377" s="560"/>
      <c r="P4377" s="560"/>
      <c r="Q4377" s="560"/>
      <c r="R4377" s="560"/>
      <c r="S4377" s="560"/>
      <c r="T4377" s="560"/>
      <c r="U4377" s="560"/>
    </row>
    <row r="4378" spans="1:21">
      <c r="A4378" s="593">
        <f t="shared" si="408"/>
        <v>41457</v>
      </c>
      <c r="B4378" s="594">
        <v>41457.375253182872</v>
      </c>
      <c r="C4378" s="560">
        <f t="shared" si="409"/>
        <v>2013</v>
      </c>
      <c r="D4378" s="560">
        <f t="shared" si="410"/>
        <v>7</v>
      </c>
      <c r="E4378" s="560">
        <f t="shared" si="411"/>
        <v>2</v>
      </c>
      <c r="F4378" s="560">
        <f t="shared" si="412"/>
        <v>9</v>
      </c>
      <c r="G4378" s="595">
        <f t="shared" si="413"/>
        <v>3</v>
      </c>
      <c r="H4378" s="590">
        <f>CHOOSE('Output Sheet'!$B$4,'8760 Data'!J4378,'8760 Data'!K4378,'8760 Data'!L4378,'8760 Data'!M4378,'8760 Data'!N4378,'8760 Data'!O4378,'8760 Data'!P4378,'8760 Data'!Q4378,'8760 Data'!R4378,'8760 Data'!S4378,'8760 Data'!T4378,'8760 Data'!U4378)</f>
        <v>0</v>
      </c>
      <c r="I4378" s="591" t="e">
        <f>H4378/'Output Sheet'!$B$8</f>
        <v>#DIV/0!</v>
      </c>
      <c r="J4378" s="596"/>
      <c r="K4378" s="560"/>
      <c r="L4378" s="560"/>
      <c r="M4378" s="560"/>
      <c r="N4378" s="560"/>
      <c r="O4378" s="560"/>
      <c r="P4378" s="560"/>
      <c r="Q4378" s="560"/>
      <c r="R4378" s="560"/>
      <c r="S4378" s="560"/>
      <c r="T4378" s="560"/>
      <c r="U4378" s="560"/>
    </row>
    <row r="4379" spans="1:21">
      <c r="A4379" s="593">
        <f t="shared" si="408"/>
        <v>41457</v>
      </c>
      <c r="B4379" s="594">
        <v>41457.416919907409</v>
      </c>
      <c r="C4379" s="560">
        <f t="shared" si="409"/>
        <v>2013</v>
      </c>
      <c r="D4379" s="560">
        <f t="shared" si="410"/>
        <v>7</v>
      </c>
      <c r="E4379" s="560">
        <f t="shared" si="411"/>
        <v>2</v>
      </c>
      <c r="F4379" s="560">
        <f t="shared" si="412"/>
        <v>10</v>
      </c>
      <c r="G4379" s="595">
        <f t="shared" si="413"/>
        <v>3</v>
      </c>
      <c r="H4379" s="590">
        <f>CHOOSE('Output Sheet'!$B$4,'8760 Data'!J4379,'8760 Data'!K4379,'8760 Data'!L4379,'8760 Data'!M4379,'8760 Data'!N4379,'8760 Data'!O4379,'8760 Data'!P4379,'8760 Data'!Q4379,'8760 Data'!R4379,'8760 Data'!S4379,'8760 Data'!T4379,'8760 Data'!U4379)</f>
        <v>0</v>
      </c>
      <c r="I4379" s="591" t="e">
        <f>H4379/'Output Sheet'!$B$8</f>
        <v>#DIV/0!</v>
      </c>
      <c r="J4379" s="596"/>
      <c r="K4379" s="560"/>
      <c r="L4379" s="560"/>
      <c r="M4379" s="560"/>
      <c r="N4379" s="560"/>
      <c r="O4379" s="560"/>
      <c r="P4379" s="560"/>
      <c r="Q4379" s="560"/>
      <c r="R4379" s="560"/>
      <c r="S4379" s="560"/>
      <c r="T4379" s="560"/>
      <c r="U4379" s="560"/>
    </row>
    <row r="4380" spans="1:21">
      <c r="A4380" s="593">
        <f t="shared" si="408"/>
        <v>41457</v>
      </c>
      <c r="B4380" s="594">
        <v>41457.458586631947</v>
      </c>
      <c r="C4380" s="560">
        <f t="shared" si="409"/>
        <v>2013</v>
      </c>
      <c r="D4380" s="560">
        <f t="shared" si="410"/>
        <v>7</v>
      </c>
      <c r="E4380" s="560">
        <f t="shared" si="411"/>
        <v>2</v>
      </c>
      <c r="F4380" s="560">
        <f t="shared" si="412"/>
        <v>11</v>
      </c>
      <c r="G4380" s="595">
        <f t="shared" si="413"/>
        <v>3</v>
      </c>
      <c r="H4380" s="590">
        <f>CHOOSE('Output Sheet'!$B$4,'8760 Data'!J4380,'8760 Data'!K4380,'8760 Data'!L4380,'8760 Data'!M4380,'8760 Data'!N4380,'8760 Data'!O4380,'8760 Data'!P4380,'8760 Data'!Q4380,'8760 Data'!R4380,'8760 Data'!S4380,'8760 Data'!T4380,'8760 Data'!U4380)</f>
        <v>0</v>
      </c>
      <c r="I4380" s="591" t="e">
        <f>H4380/'Output Sheet'!$B$8</f>
        <v>#DIV/0!</v>
      </c>
      <c r="J4380" s="596"/>
      <c r="K4380" s="560"/>
      <c r="L4380" s="560"/>
      <c r="M4380" s="560"/>
      <c r="N4380" s="560"/>
      <c r="O4380" s="560"/>
      <c r="P4380" s="560"/>
      <c r="Q4380" s="560"/>
      <c r="R4380" s="560"/>
      <c r="S4380" s="560"/>
      <c r="T4380" s="560"/>
      <c r="U4380" s="560"/>
    </row>
    <row r="4381" spans="1:21">
      <c r="A4381" s="593">
        <f t="shared" si="408"/>
        <v>41457</v>
      </c>
      <c r="B4381" s="594">
        <v>41457.500253356484</v>
      </c>
      <c r="C4381" s="560">
        <f t="shared" si="409"/>
        <v>2013</v>
      </c>
      <c r="D4381" s="560">
        <f t="shared" si="410"/>
        <v>7</v>
      </c>
      <c r="E4381" s="560">
        <f t="shared" si="411"/>
        <v>2</v>
      </c>
      <c r="F4381" s="560">
        <f t="shared" si="412"/>
        <v>12</v>
      </c>
      <c r="G4381" s="595">
        <f t="shared" si="413"/>
        <v>3</v>
      </c>
      <c r="H4381" s="590">
        <f>CHOOSE('Output Sheet'!$B$4,'8760 Data'!J4381,'8760 Data'!K4381,'8760 Data'!L4381,'8760 Data'!M4381,'8760 Data'!N4381,'8760 Data'!O4381,'8760 Data'!P4381,'8760 Data'!Q4381,'8760 Data'!R4381,'8760 Data'!S4381,'8760 Data'!T4381,'8760 Data'!U4381)</f>
        <v>0</v>
      </c>
      <c r="I4381" s="591" t="e">
        <f>H4381/'Output Sheet'!$B$8</f>
        <v>#DIV/0!</v>
      </c>
      <c r="J4381" s="596"/>
      <c r="K4381" s="560"/>
      <c r="L4381" s="560"/>
      <c r="M4381" s="560"/>
      <c r="N4381" s="560"/>
      <c r="O4381" s="560"/>
      <c r="P4381" s="560"/>
      <c r="Q4381" s="560"/>
      <c r="R4381" s="560"/>
      <c r="S4381" s="560"/>
      <c r="T4381" s="560"/>
      <c r="U4381" s="560"/>
    </row>
    <row r="4382" spans="1:21">
      <c r="A4382" s="593">
        <f t="shared" si="408"/>
        <v>41457</v>
      </c>
      <c r="B4382" s="594">
        <v>41457.541920081021</v>
      </c>
      <c r="C4382" s="560">
        <f t="shared" si="409"/>
        <v>2013</v>
      </c>
      <c r="D4382" s="560">
        <f t="shared" si="410"/>
        <v>7</v>
      </c>
      <c r="E4382" s="560">
        <f t="shared" si="411"/>
        <v>2</v>
      </c>
      <c r="F4382" s="560">
        <f t="shared" si="412"/>
        <v>13</v>
      </c>
      <c r="G4382" s="595">
        <f t="shared" si="413"/>
        <v>3</v>
      </c>
      <c r="H4382" s="590">
        <f>CHOOSE('Output Sheet'!$B$4,'8760 Data'!J4382,'8760 Data'!K4382,'8760 Data'!L4382,'8760 Data'!M4382,'8760 Data'!N4382,'8760 Data'!O4382,'8760 Data'!P4382,'8760 Data'!Q4382,'8760 Data'!R4382,'8760 Data'!S4382,'8760 Data'!T4382,'8760 Data'!U4382)</f>
        <v>0</v>
      </c>
      <c r="I4382" s="591" t="e">
        <f>H4382/'Output Sheet'!$B$8</f>
        <v>#DIV/0!</v>
      </c>
      <c r="J4382" s="596"/>
      <c r="K4382" s="560"/>
      <c r="L4382" s="560"/>
      <c r="M4382" s="560"/>
      <c r="N4382" s="560"/>
      <c r="O4382" s="560"/>
      <c r="P4382" s="560"/>
      <c r="Q4382" s="560"/>
      <c r="R4382" s="560"/>
      <c r="S4382" s="560"/>
      <c r="T4382" s="560"/>
      <c r="U4382" s="560"/>
    </row>
    <row r="4383" spans="1:21">
      <c r="A4383" s="593">
        <f t="shared" si="408"/>
        <v>41457</v>
      </c>
      <c r="B4383" s="594">
        <v>41457.583586805558</v>
      </c>
      <c r="C4383" s="560">
        <f t="shared" si="409"/>
        <v>2013</v>
      </c>
      <c r="D4383" s="560">
        <f t="shared" si="410"/>
        <v>7</v>
      </c>
      <c r="E4383" s="560">
        <f t="shared" si="411"/>
        <v>2</v>
      </c>
      <c r="F4383" s="560">
        <f t="shared" si="412"/>
        <v>14</v>
      </c>
      <c r="G4383" s="595">
        <f t="shared" si="413"/>
        <v>3</v>
      </c>
      <c r="H4383" s="590">
        <f>CHOOSE('Output Sheet'!$B$4,'8760 Data'!J4383,'8760 Data'!K4383,'8760 Data'!L4383,'8760 Data'!M4383,'8760 Data'!N4383,'8760 Data'!O4383,'8760 Data'!P4383,'8760 Data'!Q4383,'8760 Data'!R4383,'8760 Data'!S4383,'8760 Data'!T4383,'8760 Data'!U4383)</f>
        <v>0</v>
      </c>
      <c r="I4383" s="591" t="e">
        <f>H4383/'Output Sheet'!$B$8</f>
        <v>#DIV/0!</v>
      </c>
      <c r="J4383" s="596"/>
      <c r="K4383" s="560"/>
      <c r="L4383" s="560"/>
      <c r="M4383" s="560"/>
      <c r="N4383" s="560"/>
      <c r="O4383" s="560"/>
      <c r="P4383" s="560"/>
      <c r="Q4383" s="560"/>
      <c r="R4383" s="560"/>
      <c r="S4383" s="560"/>
      <c r="T4383" s="560"/>
      <c r="U4383" s="560"/>
    </row>
    <row r="4384" spans="1:21">
      <c r="A4384" s="593">
        <f t="shared" si="408"/>
        <v>41457</v>
      </c>
      <c r="B4384" s="594">
        <v>41457.625253530096</v>
      </c>
      <c r="C4384" s="560">
        <f t="shared" si="409"/>
        <v>2013</v>
      </c>
      <c r="D4384" s="560">
        <f t="shared" si="410"/>
        <v>7</v>
      </c>
      <c r="E4384" s="560">
        <f t="shared" si="411"/>
        <v>2</v>
      </c>
      <c r="F4384" s="560">
        <f t="shared" si="412"/>
        <v>15</v>
      </c>
      <c r="G4384" s="595">
        <f t="shared" si="413"/>
        <v>3</v>
      </c>
      <c r="H4384" s="590">
        <f>CHOOSE('Output Sheet'!$B$4,'8760 Data'!J4384,'8760 Data'!K4384,'8760 Data'!L4384,'8760 Data'!M4384,'8760 Data'!N4384,'8760 Data'!O4384,'8760 Data'!P4384,'8760 Data'!Q4384,'8760 Data'!R4384,'8760 Data'!S4384,'8760 Data'!T4384,'8760 Data'!U4384)</f>
        <v>0</v>
      </c>
      <c r="I4384" s="591" t="e">
        <f>H4384/'Output Sheet'!$B$8</f>
        <v>#DIV/0!</v>
      </c>
      <c r="J4384" s="596"/>
      <c r="K4384" s="560"/>
      <c r="L4384" s="560"/>
      <c r="M4384" s="560"/>
      <c r="N4384" s="560"/>
      <c r="O4384" s="560"/>
      <c r="P4384" s="560"/>
      <c r="Q4384" s="560"/>
      <c r="R4384" s="560"/>
      <c r="S4384" s="560"/>
      <c r="T4384" s="560"/>
      <c r="U4384" s="560"/>
    </row>
    <row r="4385" spans="1:21">
      <c r="A4385" s="593">
        <f t="shared" si="408"/>
        <v>41457</v>
      </c>
      <c r="B4385" s="594">
        <v>41457.666920254633</v>
      </c>
      <c r="C4385" s="560">
        <f t="shared" si="409"/>
        <v>2013</v>
      </c>
      <c r="D4385" s="560">
        <f t="shared" si="410"/>
        <v>7</v>
      </c>
      <c r="E4385" s="560">
        <f t="shared" si="411"/>
        <v>2</v>
      </c>
      <c r="F4385" s="560">
        <f t="shared" si="412"/>
        <v>16</v>
      </c>
      <c r="G4385" s="595">
        <f t="shared" si="413"/>
        <v>3</v>
      </c>
      <c r="H4385" s="590">
        <f>CHOOSE('Output Sheet'!$B$4,'8760 Data'!J4385,'8760 Data'!K4385,'8760 Data'!L4385,'8760 Data'!M4385,'8760 Data'!N4385,'8760 Data'!O4385,'8760 Data'!P4385,'8760 Data'!Q4385,'8760 Data'!R4385,'8760 Data'!S4385,'8760 Data'!T4385,'8760 Data'!U4385)</f>
        <v>0</v>
      </c>
      <c r="I4385" s="591" t="e">
        <f>H4385/'Output Sheet'!$B$8</f>
        <v>#DIV/0!</v>
      </c>
      <c r="J4385" s="596"/>
      <c r="K4385" s="560"/>
      <c r="L4385" s="560"/>
      <c r="M4385" s="560"/>
      <c r="N4385" s="560"/>
      <c r="O4385" s="560"/>
      <c r="P4385" s="560"/>
      <c r="Q4385" s="560"/>
      <c r="R4385" s="560"/>
      <c r="S4385" s="560"/>
      <c r="T4385" s="560"/>
      <c r="U4385" s="560"/>
    </row>
    <row r="4386" spans="1:21">
      <c r="A4386" s="593">
        <f t="shared" si="408"/>
        <v>41457</v>
      </c>
      <c r="B4386" s="594">
        <v>41457.70858697917</v>
      </c>
      <c r="C4386" s="560">
        <f t="shared" si="409"/>
        <v>2013</v>
      </c>
      <c r="D4386" s="560">
        <f t="shared" si="410"/>
        <v>7</v>
      </c>
      <c r="E4386" s="560">
        <f t="shared" si="411"/>
        <v>2</v>
      </c>
      <c r="F4386" s="560">
        <f t="shared" si="412"/>
        <v>17</v>
      </c>
      <c r="G4386" s="595">
        <f t="shared" si="413"/>
        <v>3</v>
      </c>
      <c r="H4386" s="590">
        <f>CHOOSE('Output Sheet'!$B$4,'8760 Data'!J4386,'8760 Data'!K4386,'8760 Data'!L4386,'8760 Data'!M4386,'8760 Data'!N4386,'8760 Data'!O4386,'8760 Data'!P4386,'8760 Data'!Q4386,'8760 Data'!R4386,'8760 Data'!S4386,'8760 Data'!T4386,'8760 Data'!U4386)</f>
        <v>0</v>
      </c>
      <c r="I4386" s="591" t="e">
        <f>H4386/'Output Sheet'!$B$8</f>
        <v>#DIV/0!</v>
      </c>
      <c r="J4386" s="596"/>
      <c r="K4386" s="560"/>
      <c r="L4386" s="560"/>
      <c r="M4386" s="560"/>
      <c r="N4386" s="560"/>
      <c r="O4386" s="560"/>
      <c r="P4386" s="560"/>
      <c r="Q4386" s="560"/>
      <c r="R4386" s="560"/>
      <c r="S4386" s="560"/>
      <c r="T4386" s="560"/>
      <c r="U4386" s="560"/>
    </row>
    <row r="4387" spans="1:21">
      <c r="A4387" s="593">
        <f t="shared" si="408"/>
        <v>41457</v>
      </c>
      <c r="B4387" s="594">
        <v>41457.750253703707</v>
      </c>
      <c r="C4387" s="560">
        <f t="shared" si="409"/>
        <v>2013</v>
      </c>
      <c r="D4387" s="560">
        <f t="shared" si="410"/>
        <v>7</v>
      </c>
      <c r="E4387" s="560">
        <f t="shared" si="411"/>
        <v>2</v>
      </c>
      <c r="F4387" s="560">
        <f t="shared" si="412"/>
        <v>18</v>
      </c>
      <c r="G4387" s="595">
        <f t="shared" si="413"/>
        <v>3</v>
      </c>
      <c r="H4387" s="590">
        <f>CHOOSE('Output Sheet'!$B$4,'8760 Data'!J4387,'8760 Data'!K4387,'8760 Data'!L4387,'8760 Data'!M4387,'8760 Data'!N4387,'8760 Data'!O4387,'8760 Data'!P4387,'8760 Data'!Q4387,'8760 Data'!R4387,'8760 Data'!S4387,'8760 Data'!T4387,'8760 Data'!U4387)</f>
        <v>0</v>
      </c>
      <c r="I4387" s="591" t="e">
        <f>H4387/'Output Sheet'!$B$8</f>
        <v>#DIV/0!</v>
      </c>
      <c r="J4387" s="596"/>
      <c r="K4387" s="560"/>
      <c r="L4387" s="560"/>
      <c r="M4387" s="560"/>
      <c r="N4387" s="560"/>
      <c r="O4387" s="560"/>
      <c r="P4387" s="560"/>
      <c r="Q4387" s="560"/>
      <c r="R4387" s="560"/>
      <c r="S4387" s="560"/>
      <c r="T4387" s="560"/>
      <c r="U4387" s="560"/>
    </row>
    <row r="4388" spans="1:21">
      <c r="A4388" s="593">
        <f t="shared" si="408"/>
        <v>41457</v>
      </c>
      <c r="B4388" s="594">
        <v>41457.791920428244</v>
      </c>
      <c r="C4388" s="560">
        <f t="shared" si="409"/>
        <v>2013</v>
      </c>
      <c r="D4388" s="560">
        <f t="shared" si="410"/>
        <v>7</v>
      </c>
      <c r="E4388" s="560">
        <f t="shared" si="411"/>
        <v>2</v>
      </c>
      <c r="F4388" s="560">
        <f t="shared" si="412"/>
        <v>19</v>
      </c>
      <c r="G4388" s="595">
        <f t="shared" si="413"/>
        <v>3</v>
      </c>
      <c r="H4388" s="590">
        <f>CHOOSE('Output Sheet'!$B$4,'8760 Data'!J4388,'8760 Data'!K4388,'8760 Data'!L4388,'8760 Data'!M4388,'8760 Data'!N4388,'8760 Data'!O4388,'8760 Data'!P4388,'8760 Data'!Q4388,'8760 Data'!R4388,'8760 Data'!S4388,'8760 Data'!T4388,'8760 Data'!U4388)</f>
        <v>0</v>
      </c>
      <c r="I4388" s="591" t="e">
        <f>H4388/'Output Sheet'!$B$8</f>
        <v>#DIV/0!</v>
      </c>
      <c r="J4388" s="596"/>
      <c r="K4388" s="560"/>
      <c r="L4388" s="560"/>
      <c r="M4388" s="560"/>
      <c r="N4388" s="560"/>
      <c r="O4388" s="560"/>
      <c r="P4388" s="560"/>
      <c r="Q4388" s="560"/>
      <c r="R4388" s="560"/>
      <c r="S4388" s="560"/>
      <c r="T4388" s="560"/>
      <c r="U4388" s="560"/>
    </row>
    <row r="4389" spans="1:21">
      <c r="A4389" s="593">
        <f t="shared" si="408"/>
        <v>41457</v>
      </c>
      <c r="B4389" s="594">
        <v>41457.833587152774</v>
      </c>
      <c r="C4389" s="560">
        <f t="shared" si="409"/>
        <v>2013</v>
      </c>
      <c r="D4389" s="560">
        <f t="shared" si="410"/>
        <v>7</v>
      </c>
      <c r="E4389" s="560">
        <f t="shared" si="411"/>
        <v>2</v>
      </c>
      <c r="F4389" s="560">
        <f t="shared" si="412"/>
        <v>20</v>
      </c>
      <c r="G4389" s="595">
        <f t="shared" si="413"/>
        <v>3</v>
      </c>
      <c r="H4389" s="590">
        <f>CHOOSE('Output Sheet'!$B$4,'8760 Data'!J4389,'8760 Data'!K4389,'8760 Data'!L4389,'8760 Data'!M4389,'8760 Data'!N4389,'8760 Data'!O4389,'8760 Data'!P4389,'8760 Data'!Q4389,'8760 Data'!R4389,'8760 Data'!S4389,'8760 Data'!T4389,'8760 Data'!U4389)</f>
        <v>0</v>
      </c>
      <c r="I4389" s="591" t="e">
        <f>H4389/'Output Sheet'!$B$8</f>
        <v>#DIV/0!</v>
      </c>
      <c r="J4389" s="596"/>
      <c r="K4389" s="560"/>
      <c r="L4389" s="560"/>
      <c r="M4389" s="560"/>
      <c r="N4389" s="560"/>
      <c r="O4389" s="560"/>
      <c r="P4389" s="560"/>
      <c r="Q4389" s="560"/>
      <c r="R4389" s="560"/>
      <c r="S4389" s="560"/>
      <c r="T4389" s="560"/>
      <c r="U4389" s="560"/>
    </row>
    <row r="4390" spans="1:21">
      <c r="A4390" s="593">
        <f t="shared" si="408"/>
        <v>41457</v>
      </c>
      <c r="B4390" s="594">
        <v>41457.875253877311</v>
      </c>
      <c r="C4390" s="560">
        <f t="shared" si="409"/>
        <v>2013</v>
      </c>
      <c r="D4390" s="560">
        <f t="shared" si="410"/>
        <v>7</v>
      </c>
      <c r="E4390" s="560">
        <f t="shared" si="411"/>
        <v>2</v>
      </c>
      <c r="F4390" s="560">
        <f t="shared" si="412"/>
        <v>21</v>
      </c>
      <c r="G4390" s="595">
        <f t="shared" si="413"/>
        <v>3</v>
      </c>
      <c r="H4390" s="590">
        <f>CHOOSE('Output Sheet'!$B$4,'8760 Data'!J4390,'8760 Data'!K4390,'8760 Data'!L4390,'8760 Data'!M4390,'8760 Data'!N4390,'8760 Data'!O4390,'8760 Data'!P4390,'8760 Data'!Q4390,'8760 Data'!R4390,'8760 Data'!S4390,'8760 Data'!T4390,'8760 Data'!U4390)</f>
        <v>0</v>
      </c>
      <c r="I4390" s="591" t="e">
        <f>H4390/'Output Sheet'!$B$8</f>
        <v>#DIV/0!</v>
      </c>
      <c r="J4390" s="596"/>
      <c r="K4390" s="560"/>
      <c r="L4390" s="560"/>
      <c r="M4390" s="560"/>
      <c r="N4390" s="560"/>
      <c r="O4390" s="560"/>
      <c r="P4390" s="560"/>
      <c r="Q4390" s="560"/>
      <c r="R4390" s="560"/>
      <c r="S4390" s="560"/>
      <c r="T4390" s="560"/>
      <c r="U4390" s="560"/>
    </row>
    <row r="4391" spans="1:21">
      <c r="A4391" s="593">
        <f t="shared" si="408"/>
        <v>41457</v>
      </c>
      <c r="B4391" s="594">
        <v>41457.916920601849</v>
      </c>
      <c r="C4391" s="560">
        <f t="shared" si="409"/>
        <v>2013</v>
      </c>
      <c r="D4391" s="560">
        <f t="shared" si="410"/>
        <v>7</v>
      </c>
      <c r="E4391" s="560">
        <f t="shared" si="411"/>
        <v>2</v>
      </c>
      <c r="F4391" s="560">
        <f t="shared" si="412"/>
        <v>22</v>
      </c>
      <c r="G4391" s="595">
        <f t="shared" si="413"/>
        <v>3</v>
      </c>
      <c r="H4391" s="590">
        <f>CHOOSE('Output Sheet'!$B$4,'8760 Data'!J4391,'8760 Data'!K4391,'8760 Data'!L4391,'8760 Data'!M4391,'8760 Data'!N4391,'8760 Data'!O4391,'8760 Data'!P4391,'8760 Data'!Q4391,'8760 Data'!R4391,'8760 Data'!S4391,'8760 Data'!T4391,'8760 Data'!U4391)</f>
        <v>0</v>
      </c>
      <c r="I4391" s="591" t="e">
        <f>H4391/'Output Sheet'!$B$8</f>
        <v>#DIV/0!</v>
      </c>
      <c r="J4391" s="596"/>
      <c r="K4391" s="560"/>
      <c r="L4391" s="560"/>
      <c r="M4391" s="560"/>
      <c r="N4391" s="560"/>
      <c r="O4391" s="560"/>
      <c r="P4391" s="560"/>
      <c r="Q4391" s="560"/>
      <c r="R4391" s="560"/>
      <c r="S4391" s="560"/>
      <c r="T4391" s="560"/>
      <c r="U4391" s="560"/>
    </row>
    <row r="4392" spans="1:21">
      <c r="A4392" s="593">
        <f t="shared" si="408"/>
        <v>41457</v>
      </c>
      <c r="B4392" s="594">
        <v>41457.958587326386</v>
      </c>
      <c r="C4392" s="560">
        <f t="shared" si="409"/>
        <v>2013</v>
      </c>
      <c r="D4392" s="560">
        <f t="shared" si="410"/>
        <v>7</v>
      </c>
      <c r="E4392" s="560">
        <f t="shared" si="411"/>
        <v>2</v>
      </c>
      <c r="F4392" s="560">
        <f t="shared" si="412"/>
        <v>23</v>
      </c>
      <c r="G4392" s="595">
        <f t="shared" si="413"/>
        <v>3</v>
      </c>
      <c r="H4392" s="590">
        <f>CHOOSE('Output Sheet'!$B$4,'8760 Data'!J4392,'8760 Data'!K4392,'8760 Data'!L4392,'8760 Data'!M4392,'8760 Data'!N4392,'8760 Data'!O4392,'8760 Data'!P4392,'8760 Data'!Q4392,'8760 Data'!R4392,'8760 Data'!S4392,'8760 Data'!T4392,'8760 Data'!U4392)</f>
        <v>0</v>
      </c>
      <c r="I4392" s="591" t="e">
        <f>H4392/'Output Sheet'!$B$8</f>
        <v>#DIV/0!</v>
      </c>
      <c r="J4392" s="596"/>
      <c r="K4392" s="560"/>
      <c r="L4392" s="560"/>
      <c r="M4392" s="560"/>
      <c r="N4392" s="560"/>
      <c r="O4392" s="560"/>
      <c r="P4392" s="560"/>
      <c r="Q4392" s="560"/>
      <c r="R4392" s="560"/>
      <c r="S4392" s="560"/>
      <c r="T4392" s="560"/>
      <c r="U4392" s="560"/>
    </row>
    <row r="4393" spans="1:21">
      <c r="A4393" s="593">
        <f t="shared" si="408"/>
        <v>41458</v>
      </c>
      <c r="B4393" s="594">
        <v>41458.000254050923</v>
      </c>
      <c r="C4393" s="560">
        <f t="shared" si="409"/>
        <v>2013</v>
      </c>
      <c r="D4393" s="560">
        <f t="shared" si="410"/>
        <v>7</v>
      </c>
      <c r="E4393" s="560">
        <f t="shared" si="411"/>
        <v>3</v>
      </c>
      <c r="F4393" s="560">
        <f t="shared" si="412"/>
        <v>24</v>
      </c>
      <c r="G4393" s="595">
        <f t="shared" si="413"/>
        <v>4</v>
      </c>
      <c r="H4393" s="590">
        <f>CHOOSE('Output Sheet'!$B$4,'8760 Data'!J4393,'8760 Data'!K4393,'8760 Data'!L4393,'8760 Data'!M4393,'8760 Data'!N4393,'8760 Data'!O4393,'8760 Data'!P4393,'8760 Data'!Q4393,'8760 Data'!R4393,'8760 Data'!S4393,'8760 Data'!T4393,'8760 Data'!U4393)</f>
        <v>0</v>
      </c>
      <c r="I4393" s="591" t="e">
        <f>H4393/'Output Sheet'!$B$8</f>
        <v>#DIV/0!</v>
      </c>
      <c r="J4393" s="596"/>
      <c r="K4393" s="560"/>
      <c r="L4393" s="560"/>
      <c r="M4393" s="560"/>
      <c r="N4393" s="560"/>
      <c r="O4393" s="560"/>
      <c r="P4393" s="560"/>
      <c r="Q4393" s="560"/>
      <c r="R4393" s="560"/>
      <c r="S4393" s="560"/>
      <c r="T4393" s="560"/>
      <c r="U4393" s="560"/>
    </row>
    <row r="4394" spans="1:21">
      <c r="A4394" s="593">
        <f t="shared" si="408"/>
        <v>41458</v>
      </c>
      <c r="B4394" s="594">
        <v>41458.04192077546</v>
      </c>
      <c r="C4394" s="560">
        <f t="shared" si="409"/>
        <v>2013</v>
      </c>
      <c r="D4394" s="560">
        <f t="shared" si="410"/>
        <v>7</v>
      </c>
      <c r="E4394" s="560">
        <f t="shared" si="411"/>
        <v>3</v>
      </c>
      <c r="F4394" s="560">
        <f t="shared" si="412"/>
        <v>1</v>
      </c>
      <c r="G4394" s="595">
        <f t="shared" si="413"/>
        <v>4</v>
      </c>
      <c r="H4394" s="590">
        <f>CHOOSE('Output Sheet'!$B$4,'8760 Data'!J4394,'8760 Data'!K4394,'8760 Data'!L4394,'8760 Data'!M4394,'8760 Data'!N4394,'8760 Data'!O4394,'8760 Data'!P4394,'8760 Data'!Q4394,'8760 Data'!R4394,'8760 Data'!S4394,'8760 Data'!T4394,'8760 Data'!U4394)</f>
        <v>0</v>
      </c>
      <c r="I4394" s="591" t="e">
        <f>H4394/'Output Sheet'!$B$8</f>
        <v>#DIV/0!</v>
      </c>
      <c r="J4394" s="596"/>
      <c r="K4394" s="560"/>
      <c r="L4394" s="560"/>
      <c r="M4394" s="560"/>
      <c r="N4394" s="560"/>
      <c r="O4394" s="560"/>
      <c r="P4394" s="560"/>
      <c r="Q4394" s="560"/>
      <c r="R4394" s="560"/>
      <c r="S4394" s="560"/>
      <c r="T4394" s="560"/>
      <c r="U4394" s="560"/>
    </row>
    <row r="4395" spans="1:21">
      <c r="A4395" s="593">
        <f t="shared" si="408"/>
        <v>41458</v>
      </c>
      <c r="B4395" s="594">
        <v>41458.083587499998</v>
      </c>
      <c r="C4395" s="560">
        <f t="shared" si="409"/>
        <v>2013</v>
      </c>
      <c r="D4395" s="560">
        <f t="shared" si="410"/>
        <v>7</v>
      </c>
      <c r="E4395" s="560">
        <f t="shared" si="411"/>
        <v>3</v>
      </c>
      <c r="F4395" s="560">
        <f t="shared" si="412"/>
        <v>2</v>
      </c>
      <c r="G4395" s="595">
        <f t="shared" si="413"/>
        <v>4</v>
      </c>
      <c r="H4395" s="590">
        <f>CHOOSE('Output Sheet'!$B$4,'8760 Data'!J4395,'8760 Data'!K4395,'8760 Data'!L4395,'8760 Data'!M4395,'8760 Data'!N4395,'8760 Data'!O4395,'8760 Data'!P4395,'8760 Data'!Q4395,'8760 Data'!R4395,'8760 Data'!S4395,'8760 Data'!T4395,'8760 Data'!U4395)</f>
        <v>0</v>
      </c>
      <c r="I4395" s="591" t="e">
        <f>H4395/'Output Sheet'!$B$8</f>
        <v>#DIV/0!</v>
      </c>
      <c r="J4395" s="596"/>
      <c r="K4395" s="560"/>
      <c r="L4395" s="560"/>
      <c r="M4395" s="560"/>
      <c r="N4395" s="560"/>
      <c r="O4395" s="560"/>
      <c r="P4395" s="560"/>
      <c r="Q4395" s="560"/>
      <c r="R4395" s="560"/>
      <c r="S4395" s="560"/>
      <c r="T4395" s="560"/>
      <c r="U4395" s="560"/>
    </row>
    <row r="4396" spans="1:21">
      <c r="A4396" s="593">
        <f t="shared" si="408"/>
        <v>41458</v>
      </c>
      <c r="B4396" s="594">
        <v>41458.125254224535</v>
      </c>
      <c r="C4396" s="560">
        <f t="shared" si="409"/>
        <v>2013</v>
      </c>
      <c r="D4396" s="560">
        <f t="shared" si="410"/>
        <v>7</v>
      </c>
      <c r="E4396" s="560">
        <f t="shared" si="411"/>
        <v>3</v>
      </c>
      <c r="F4396" s="560">
        <f t="shared" si="412"/>
        <v>3</v>
      </c>
      <c r="G4396" s="595">
        <f t="shared" si="413"/>
        <v>4</v>
      </c>
      <c r="H4396" s="590">
        <f>CHOOSE('Output Sheet'!$B$4,'8760 Data'!J4396,'8760 Data'!K4396,'8760 Data'!L4396,'8760 Data'!M4396,'8760 Data'!N4396,'8760 Data'!O4396,'8760 Data'!P4396,'8760 Data'!Q4396,'8760 Data'!R4396,'8760 Data'!S4396,'8760 Data'!T4396,'8760 Data'!U4396)</f>
        <v>0</v>
      </c>
      <c r="I4396" s="591" t="e">
        <f>H4396/'Output Sheet'!$B$8</f>
        <v>#DIV/0!</v>
      </c>
      <c r="J4396" s="596"/>
      <c r="K4396" s="560"/>
      <c r="L4396" s="560"/>
      <c r="M4396" s="560"/>
      <c r="N4396" s="560"/>
      <c r="O4396" s="560"/>
      <c r="P4396" s="560"/>
      <c r="Q4396" s="560"/>
      <c r="R4396" s="560"/>
      <c r="S4396" s="560"/>
      <c r="T4396" s="560"/>
      <c r="U4396" s="560"/>
    </row>
    <row r="4397" spans="1:21">
      <c r="A4397" s="593">
        <f t="shared" si="408"/>
        <v>41458</v>
      </c>
      <c r="B4397" s="594">
        <v>41458.166920949072</v>
      </c>
      <c r="C4397" s="560">
        <f t="shared" si="409"/>
        <v>2013</v>
      </c>
      <c r="D4397" s="560">
        <f t="shared" si="410"/>
        <v>7</v>
      </c>
      <c r="E4397" s="560">
        <f t="shared" si="411"/>
        <v>3</v>
      </c>
      <c r="F4397" s="560">
        <f t="shared" si="412"/>
        <v>4</v>
      </c>
      <c r="G4397" s="595">
        <f t="shared" si="413"/>
        <v>4</v>
      </c>
      <c r="H4397" s="590">
        <f>CHOOSE('Output Sheet'!$B$4,'8760 Data'!J4397,'8760 Data'!K4397,'8760 Data'!L4397,'8760 Data'!M4397,'8760 Data'!N4397,'8760 Data'!O4397,'8760 Data'!P4397,'8760 Data'!Q4397,'8760 Data'!R4397,'8760 Data'!S4397,'8760 Data'!T4397,'8760 Data'!U4397)</f>
        <v>0</v>
      </c>
      <c r="I4397" s="591" t="e">
        <f>H4397/'Output Sheet'!$B$8</f>
        <v>#DIV/0!</v>
      </c>
      <c r="J4397" s="596"/>
      <c r="K4397" s="560"/>
      <c r="L4397" s="560"/>
      <c r="M4397" s="560"/>
      <c r="N4397" s="560"/>
      <c r="O4397" s="560"/>
      <c r="P4397" s="560"/>
      <c r="Q4397" s="560"/>
      <c r="R4397" s="560"/>
      <c r="S4397" s="560"/>
      <c r="T4397" s="560"/>
      <c r="U4397" s="560"/>
    </row>
    <row r="4398" spans="1:21">
      <c r="A4398" s="593">
        <f t="shared" si="408"/>
        <v>41458</v>
      </c>
      <c r="B4398" s="594">
        <v>41458.208587673609</v>
      </c>
      <c r="C4398" s="560">
        <f t="shared" si="409"/>
        <v>2013</v>
      </c>
      <c r="D4398" s="560">
        <f t="shared" si="410"/>
        <v>7</v>
      </c>
      <c r="E4398" s="560">
        <f t="shared" si="411"/>
        <v>3</v>
      </c>
      <c r="F4398" s="560">
        <f t="shared" si="412"/>
        <v>5</v>
      </c>
      <c r="G4398" s="595">
        <f t="shared" si="413"/>
        <v>4</v>
      </c>
      <c r="H4398" s="590">
        <f>CHOOSE('Output Sheet'!$B$4,'8760 Data'!J4398,'8760 Data'!K4398,'8760 Data'!L4398,'8760 Data'!M4398,'8760 Data'!N4398,'8760 Data'!O4398,'8760 Data'!P4398,'8760 Data'!Q4398,'8760 Data'!R4398,'8760 Data'!S4398,'8760 Data'!T4398,'8760 Data'!U4398)</f>
        <v>0</v>
      </c>
      <c r="I4398" s="591" t="e">
        <f>H4398/'Output Sheet'!$B$8</f>
        <v>#DIV/0!</v>
      </c>
      <c r="J4398" s="596"/>
      <c r="K4398" s="560"/>
      <c r="L4398" s="560"/>
      <c r="M4398" s="560"/>
      <c r="N4398" s="560"/>
      <c r="O4398" s="560"/>
      <c r="P4398" s="560"/>
      <c r="Q4398" s="560"/>
      <c r="R4398" s="560"/>
      <c r="S4398" s="560"/>
      <c r="T4398" s="560"/>
      <c r="U4398" s="560"/>
    </row>
    <row r="4399" spans="1:21">
      <c r="A4399" s="593">
        <f t="shared" si="408"/>
        <v>41458</v>
      </c>
      <c r="B4399" s="594">
        <v>41458.250254398146</v>
      </c>
      <c r="C4399" s="560">
        <f t="shared" si="409"/>
        <v>2013</v>
      </c>
      <c r="D4399" s="560">
        <f t="shared" si="410"/>
        <v>7</v>
      </c>
      <c r="E4399" s="560">
        <f t="shared" si="411"/>
        <v>3</v>
      </c>
      <c r="F4399" s="560">
        <f t="shared" si="412"/>
        <v>6</v>
      </c>
      <c r="G4399" s="595">
        <f t="shared" si="413"/>
        <v>4</v>
      </c>
      <c r="H4399" s="590">
        <f>CHOOSE('Output Sheet'!$B$4,'8760 Data'!J4399,'8760 Data'!K4399,'8760 Data'!L4399,'8760 Data'!M4399,'8760 Data'!N4399,'8760 Data'!O4399,'8760 Data'!P4399,'8760 Data'!Q4399,'8760 Data'!R4399,'8760 Data'!S4399,'8760 Data'!T4399,'8760 Data'!U4399)</f>
        <v>0</v>
      </c>
      <c r="I4399" s="591" t="e">
        <f>H4399/'Output Sheet'!$B$8</f>
        <v>#DIV/0!</v>
      </c>
      <c r="J4399" s="596"/>
      <c r="K4399" s="560"/>
      <c r="L4399" s="560"/>
      <c r="M4399" s="560"/>
      <c r="N4399" s="560"/>
      <c r="O4399" s="560"/>
      <c r="P4399" s="560"/>
      <c r="Q4399" s="560"/>
      <c r="R4399" s="560"/>
      <c r="S4399" s="560"/>
      <c r="T4399" s="560"/>
      <c r="U4399" s="560"/>
    </row>
    <row r="4400" spans="1:21">
      <c r="A4400" s="593">
        <f t="shared" si="408"/>
        <v>41458</v>
      </c>
      <c r="B4400" s="594">
        <v>41458.291921122684</v>
      </c>
      <c r="C4400" s="560">
        <f t="shared" si="409"/>
        <v>2013</v>
      </c>
      <c r="D4400" s="560">
        <f t="shared" si="410"/>
        <v>7</v>
      </c>
      <c r="E4400" s="560">
        <f t="shared" si="411"/>
        <v>3</v>
      </c>
      <c r="F4400" s="560">
        <f t="shared" si="412"/>
        <v>7</v>
      </c>
      <c r="G4400" s="595">
        <f t="shared" si="413"/>
        <v>4</v>
      </c>
      <c r="H4400" s="590">
        <f>CHOOSE('Output Sheet'!$B$4,'8760 Data'!J4400,'8760 Data'!K4400,'8760 Data'!L4400,'8760 Data'!M4400,'8760 Data'!N4400,'8760 Data'!O4400,'8760 Data'!P4400,'8760 Data'!Q4400,'8760 Data'!R4400,'8760 Data'!S4400,'8760 Data'!T4400,'8760 Data'!U4400)</f>
        <v>0</v>
      </c>
      <c r="I4400" s="591" t="e">
        <f>H4400/'Output Sheet'!$B$8</f>
        <v>#DIV/0!</v>
      </c>
      <c r="J4400" s="596"/>
      <c r="K4400" s="560"/>
      <c r="L4400" s="560"/>
      <c r="M4400" s="560"/>
      <c r="N4400" s="560"/>
      <c r="O4400" s="560"/>
      <c r="P4400" s="560"/>
      <c r="Q4400" s="560"/>
      <c r="R4400" s="560"/>
      <c r="S4400" s="560"/>
      <c r="T4400" s="560"/>
      <c r="U4400" s="560"/>
    </row>
    <row r="4401" spans="1:21">
      <c r="A4401" s="593">
        <f t="shared" si="408"/>
        <v>41458</v>
      </c>
      <c r="B4401" s="594">
        <v>41458.333587847221</v>
      </c>
      <c r="C4401" s="560">
        <f t="shared" si="409"/>
        <v>2013</v>
      </c>
      <c r="D4401" s="560">
        <f t="shared" si="410"/>
        <v>7</v>
      </c>
      <c r="E4401" s="560">
        <f t="shared" si="411"/>
        <v>3</v>
      </c>
      <c r="F4401" s="560">
        <f t="shared" si="412"/>
        <v>8</v>
      </c>
      <c r="G4401" s="595">
        <f t="shared" si="413"/>
        <v>4</v>
      </c>
      <c r="H4401" s="590">
        <f>CHOOSE('Output Sheet'!$B$4,'8760 Data'!J4401,'8760 Data'!K4401,'8760 Data'!L4401,'8760 Data'!M4401,'8760 Data'!N4401,'8760 Data'!O4401,'8760 Data'!P4401,'8760 Data'!Q4401,'8760 Data'!R4401,'8760 Data'!S4401,'8760 Data'!T4401,'8760 Data'!U4401)</f>
        <v>0</v>
      </c>
      <c r="I4401" s="591" t="e">
        <f>H4401/'Output Sheet'!$B$8</f>
        <v>#DIV/0!</v>
      </c>
      <c r="J4401" s="596"/>
      <c r="K4401" s="560"/>
      <c r="L4401" s="560"/>
      <c r="M4401" s="560"/>
      <c r="N4401" s="560"/>
      <c r="O4401" s="560"/>
      <c r="P4401" s="560"/>
      <c r="Q4401" s="560"/>
      <c r="R4401" s="560"/>
      <c r="S4401" s="560"/>
      <c r="T4401" s="560"/>
      <c r="U4401" s="560"/>
    </row>
    <row r="4402" spans="1:21">
      <c r="A4402" s="593">
        <f t="shared" si="408"/>
        <v>41458</v>
      </c>
      <c r="B4402" s="594">
        <v>41458.375254571758</v>
      </c>
      <c r="C4402" s="560">
        <f t="shared" si="409"/>
        <v>2013</v>
      </c>
      <c r="D4402" s="560">
        <f t="shared" si="410"/>
        <v>7</v>
      </c>
      <c r="E4402" s="560">
        <f t="shared" si="411"/>
        <v>3</v>
      </c>
      <c r="F4402" s="560">
        <f t="shared" si="412"/>
        <v>9</v>
      </c>
      <c r="G4402" s="595">
        <f t="shared" si="413"/>
        <v>4</v>
      </c>
      <c r="H4402" s="590">
        <f>CHOOSE('Output Sheet'!$B$4,'8760 Data'!J4402,'8760 Data'!K4402,'8760 Data'!L4402,'8760 Data'!M4402,'8760 Data'!N4402,'8760 Data'!O4402,'8760 Data'!P4402,'8760 Data'!Q4402,'8760 Data'!R4402,'8760 Data'!S4402,'8760 Data'!T4402,'8760 Data'!U4402)</f>
        <v>0</v>
      </c>
      <c r="I4402" s="591" t="e">
        <f>H4402/'Output Sheet'!$B$8</f>
        <v>#DIV/0!</v>
      </c>
      <c r="J4402" s="596"/>
      <c r="K4402" s="560"/>
      <c r="L4402" s="560"/>
      <c r="M4402" s="560"/>
      <c r="N4402" s="560"/>
      <c r="O4402" s="560"/>
      <c r="P4402" s="560"/>
      <c r="Q4402" s="560"/>
      <c r="R4402" s="560"/>
      <c r="S4402" s="560"/>
      <c r="T4402" s="560"/>
      <c r="U4402" s="560"/>
    </row>
    <row r="4403" spans="1:21">
      <c r="A4403" s="593">
        <f t="shared" si="408"/>
        <v>41458</v>
      </c>
      <c r="B4403" s="594">
        <v>41458.416921296295</v>
      </c>
      <c r="C4403" s="560">
        <f t="shared" si="409"/>
        <v>2013</v>
      </c>
      <c r="D4403" s="560">
        <f t="shared" si="410"/>
        <v>7</v>
      </c>
      <c r="E4403" s="560">
        <f t="shared" si="411"/>
        <v>3</v>
      </c>
      <c r="F4403" s="560">
        <f t="shared" si="412"/>
        <v>10</v>
      </c>
      <c r="G4403" s="595">
        <f t="shared" si="413"/>
        <v>4</v>
      </c>
      <c r="H4403" s="590">
        <f>CHOOSE('Output Sheet'!$B$4,'8760 Data'!J4403,'8760 Data'!K4403,'8760 Data'!L4403,'8760 Data'!M4403,'8760 Data'!N4403,'8760 Data'!O4403,'8760 Data'!P4403,'8760 Data'!Q4403,'8760 Data'!R4403,'8760 Data'!S4403,'8760 Data'!T4403,'8760 Data'!U4403)</f>
        <v>0</v>
      </c>
      <c r="I4403" s="591" t="e">
        <f>H4403/'Output Sheet'!$B$8</f>
        <v>#DIV/0!</v>
      </c>
      <c r="J4403" s="596"/>
      <c r="K4403" s="560"/>
      <c r="L4403" s="560"/>
      <c r="M4403" s="560"/>
      <c r="N4403" s="560"/>
      <c r="O4403" s="560"/>
      <c r="P4403" s="560"/>
      <c r="Q4403" s="560"/>
      <c r="R4403" s="560"/>
      <c r="S4403" s="560"/>
      <c r="T4403" s="560"/>
      <c r="U4403" s="560"/>
    </row>
    <row r="4404" spans="1:21">
      <c r="A4404" s="593">
        <f t="shared" si="408"/>
        <v>41458</v>
      </c>
      <c r="B4404" s="594">
        <v>41458.458588020832</v>
      </c>
      <c r="C4404" s="560">
        <f t="shared" si="409"/>
        <v>2013</v>
      </c>
      <c r="D4404" s="560">
        <f t="shared" si="410"/>
        <v>7</v>
      </c>
      <c r="E4404" s="560">
        <f t="shared" si="411"/>
        <v>3</v>
      </c>
      <c r="F4404" s="560">
        <f t="shared" si="412"/>
        <v>11</v>
      </c>
      <c r="G4404" s="595">
        <f t="shared" si="413"/>
        <v>4</v>
      </c>
      <c r="H4404" s="590">
        <f>CHOOSE('Output Sheet'!$B$4,'8760 Data'!J4404,'8760 Data'!K4404,'8760 Data'!L4404,'8760 Data'!M4404,'8760 Data'!N4404,'8760 Data'!O4404,'8760 Data'!P4404,'8760 Data'!Q4404,'8760 Data'!R4404,'8760 Data'!S4404,'8760 Data'!T4404,'8760 Data'!U4404)</f>
        <v>0</v>
      </c>
      <c r="I4404" s="591" t="e">
        <f>H4404/'Output Sheet'!$B$8</f>
        <v>#DIV/0!</v>
      </c>
      <c r="J4404" s="596"/>
      <c r="K4404" s="560"/>
      <c r="L4404" s="560"/>
      <c r="M4404" s="560"/>
      <c r="N4404" s="560"/>
      <c r="O4404" s="560"/>
      <c r="P4404" s="560"/>
      <c r="Q4404" s="560"/>
      <c r="R4404" s="560"/>
      <c r="S4404" s="560"/>
      <c r="T4404" s="560"/>
      <c r="U4404" s="560"/>
    </row>
    <row r="4405" spans="1:21">
      <c r="A4405" s="593">
        <f t="shared" si="408"/>
        <v>41458</v>
      </c>
      <c r="B4405" s="594">
        <v>41458.50025474537</v>
      </c>
      <c r="C4405" s="560">
        <f t="shared" si="409"/>
        <v>2013</v>
      </c>
      <c r="D4405" s="560">
        <f t="shared" si="410"/>
        <v>7</v>
      </c>
      <c r="E4405" s="560">
        <f t="shared" si="411"/>
        <v>3</v>
      </c>
      <c r="F4405" s="560">
        <f t="shared" si="412"/>
        <v>12</v>
      </c>
      <c r="G4405" s="595">
        <f t="shared" si="413"/>
        <v>4</v>
      </c>
      <c r="H4405" s="590">
        <f>CHOOSE('Output Sheet'!$B$4,'8760 Data'!J4405,'8760 Data'!K4405,'8760 Data'!L4405,'8760 Data'!M4405,'8760 Data'!N4405,'8760 Data'!O4405,'8760 Data'!P4405,'8760 Data'!Q4405,'8760 Data'!R4405,'8760 Data'!S4405,'8760 Data'!T4405,'8760 Data'!U4405)</f>
        <v>0</v>
      </c>
      <c r="I4405" s="591" t="e">
        <f>H4405/'Output Sheet'!$B$8</f>
        <v>#DIV/0!</v>
      </c>
      <c r="J4405" s="596"/>
      <c r="K4405" s="560"/>
      <c r="L4405" s="560"/>
      <c r="M4405" s="560"/>
      <c r="N4405" s="560"/>
      <c r="O4405" s="560"/>
      <c r="P4405" s="560"/>
      <c r="Q4405" s="560"/>
      <c r="R4405" s="560"/>
      <c r="S4405" s="560"/>
      <c r="T4405" s="560"/>
      <c r="U4405" s="560"/>
    </row>
    <row r="4406" spans="1:21">
      <c r="A4406" s="593">
        <f t="shared" si="408"/>
        <v>41458</v>
      </c>
      <c r="B4406" s="594">
        <v>41458.541921469907</v>
      </c>
      <c r="C4406" s="560">
        <f t="shared" si="409"/>
        <v>2013</v>
      </c>
      <c r="D4406" s="560">
        <f t="shared" si="410"/>
        <v>7</v>
      </c>
      <c r="E4406" s="560">
        <f t="shared" si="411"/>
        <v>3</v>
      </c>
      <c r="F4406" s="560">
        <f t="shared" si="412"/>
        <v>13</v>
      </c>
      <c r="G4406" s="595">
        <f t="shared" si="413"/>
        <v>4</v>
      </c>
      <c r="H4406" s="590">
        <f>CHOOSE('Output Sheet'!$B$4,'8760 Data'!J4406,'8760 Data'!K4406,'8760 Data'!L4406,'8760 Data'!M4406,'8760 Data'!N4406,'8760 Data'!O4406,'8760 Data'!P4406,'8760 Data'!Q4406,'8760 Data'!R4406,'8760 Data'!S4406,'8760 Data'!T4406,'8760 Data'!U4406)</f>
        <v>0</v>
      </c>
      <c r="I4406" s="591" t="e">
        <f>H4406/'Output Sheet'!$B$8</f>
        <v>#DIV/0!</v>
      </c>
      <c r="J4406" s="596"/>
      <c r="K4406" s="560"/>
      <c r="L4406" s="560"/>
      <c r="M4406" s="560"/>
      <c r="N4406" s="560"/>
      <c r="O4406" s="560"/>
      <c r="P4406" s="560"/>
      <c r="Q4406" s="560"/>
      <c r="R4406" s="560"/>
      <c r="S4406" s="560"/>
      <c r="T4406" s="560"/>
      <c r="U4406" s="560"/>
    </row>
    <row r="4407" spans="1:21">
      <c r="A4407" s="593">
        <f t="shared" si="408"/>
        <v>41458</v>
      </c>
      <c r="B4407" s="594">
        <v>41458.583588194444</v>
      </c>
      <c r="C4407" s="560">
        <f t="shared" si="409"/>
        <v>2013</v>
      </c>
      <c r="D4407" s="560">
        <f t="shared" si="410"/>
        <v>7</v>
      </c>
      <c r="E4407" s="560">
        <f t="shared" si="411"/>
        <v>3</v>
      </c>
      <c r="F4407" s="560">
        <f t="shared" si="412"/>
        <v>14</v>
      </c>
      <c r="G4407" s="595">
        <f t="shared" si="413"/>
        <v>4</v>
      </c>
      <c r="H4407" s="590">
        <f>CHOOSE('Output Sheet'!$B$4,'8760 Data'!J4407,'8760 Data'!K4407,'8760 Data'!L4407,'8760 Data'!M4407,'8760 Data'!N4407,'8760 Data'!O4407,'8760 Data'!P4407,'8760 Data'!Q4407,'8760 Data'!R4407,'8760 Data'!S4407,'8760 Data'!T4407,'8760 Data'!U4407)</f>
        <v>0</v>
      </c>
      <c r="I4407" s="591" t="e">
        <f>H4407/'Output Sheet'!$B$8</f>
        <v>#DIV/0!</v>
      </c>
      <c r="J4407" s="596"/>
      <c r="K4407" s="560"/>
      <c r="L4407" s="560"/>
      <c r="M4407" s="560"/>
      <c r="N4407" s="560"/>
      <c r="O4407" s="560"/>
      <c r="P4407" s="560"/>
      <c r="Q4407" s="560"/>
      <c r="R4407" s="560"/>
      <c r="S4407" s="560"/>
      <c r="T4407" s="560"/>
      <c r="U4407" s="560"/>
    </row>
    <row r="4408" spans="1:21">
      <c r="A4408" s="593">
        <f t="shared" si="408"/>
        <v>41458</v>
      </c>
      <c r="B4408" s="594">
        <v>41458.625254918981</v>
      </c>
      <c r="C4408" s="560">
        <f t="shared" si="409"/>
        <v>2013</v>
      </c>
      <c r="D4408" s="560">
        <f t="shared" si="410"/>
        <v>7</v>
      </c>
      <c r="E4408" s="560">
        <f t="shared" si="411"/>
        <v>3</v>
      </c>
      <c r="F4408" s="560">
        <f t="shared" si="412"/>
        <v>15</v>
      </c>
      <c r="G4408" s="595">
        <f t="shared" si="413"/>
        <v>4</v>
      </c>
      <c r="H4408" s="590">
        <f>CHOOSE('Output Sheet'!$B$4,'8760 Data'!J4408,'8760 Data'!K4408,'8760 Data'!L4408,'8760 Data'!M4408,'8760 Data'!N4408,'8760 Data'!O4408,'8760 Data'!P4408,'8760 Data'!Q4408,'8760 Data'!R4408,'8760 Data'!S4408,'8760 Data'!T4408,'8760 Data'!U4408)</f>
        <v>0</v>
      </c>
      <c r="I4408" s="591" t="e">
        <f>H4408/'Output Sheet'!$B$8</f>
        <v>#DIV/0!</v>
      </c>
      <c r="J4408" s="596"/>
      <c r="K4408" s="560"/>
      <c r="L4408" s="560"/>
      <c r="M4408" s="560"/>
      <c r="N4408" s="560"/>
      <c r="O4408" s="560"/>
      <c r="P4408" s="560"/>
      <c r="Q4408" s="560"/>
      <c r="R4408" s="560"/>
      <c r="S4408" s="560"/>
      <c r="T4408" s="560"/>
      <c r="U4408" s="560"/>
    </row>
    <row r="4409" spans="1:21">
      <c r="A4409" s="593">
        <f t="shared" si="408"/>
        <v>41458</v>
      </c>
      <c r="B4409" s="594">
        <v>41458.666921643518</v>
      </c>
      <c r="C4409" s="560">
        <f t="shared" si="409"/>
        <v>2013</v>
      </c>
      <c r="D4409" s="560">
        <f t="shared" si="410"/>
        <v>7</v>
      </c>
      <c r="E4409" s="560">
        <f t="shared" si="411"/>
        <v>3</v>
      </c>
      <c r="F4409" s="560">
        <f t="shared" si="412"/>
        <v>16</v>
      </c>
      <c r="G4409" s="595">
        <f t="shared" si="413"/>
        <v>4</v>
      </c>
      <c r="H4409" s="590">
        <f>CHOOSE('Output Sheet'!$B$4,'8760 Data'!J4409,'8760 Data'!K4409,'8760 Data'!L4409,'8760 Data'!M4409,'8760 Data'!N4409,'8760 Data'!O4409,'8760 Data'!P4409,'8760 Data'!Q4409,'8760 Data'!R4409,'8760 Data'!S4409,'8760 Data'!T4409,'8760 Data'!U4409)</f>
        <v>0</v>
      </c>
      <c r="I4409" s="591" t="e">
        <f>H4409/'Output Sheet'!$B$8</f>
        <v>#DIV/0!</v>
      </c>
      <c r="J4409" s="596"/>
      <c r="K4409" s="560"/>
      <c r="L4409" s="560"/>
      <c r="M4409" s="560"/>
      <c r="N4409" s="560"/>
      <c r="O4409" s="560"/>
      <c r="P4409" s="560"/>
      <c r="Q4409" s="560"/>
      <c r="R4409" s="560"/>
      <c r="S4409" s="560"/>
      <c r="T4409" s="560"/>
      <c r="U4409" s="560"/>
    </row>
    <row r="4410" spans="1:21">
      <c r="A4410" s="593">
        <f t="shared" si="408"/>
        <v>41458</v>
      </c>
      <c r="B4410" s="594">
        <v>41458.708588368056</v>
      </c>
      <c r="C4410" s="560">
        <f t="shared" si="409"/>
        <v>2013</v>
      </c>
      <c r="D4410" s="560">
        <f t="shared" si="410"/>
        <v>7</v>
      </c>
      <c r="E4410" s="560">
        <f t="shared" si="411"/>
        <v>3</v>
      </c>
      <c r="F4410" s="560">
        <f t="shared" si="412"/>
        <v>17</v>
      </c>
      <c r="G4410" s="595">
        <f t="shared" si="413"/>
        <v>4</v>
      </c>
      <c r="H4410" s="590">
        <f>CHOOSE('Output Sheet'!$B$4,'8760 Data'!J4410,'8760 Data'!K4410,'8760 Data'!L4410,'8760 Data'!M4410,'8760 Data'!N4410,'8760 Data'!O4410,'8760 Data'!P4410,'8760 Data'!Q4410,'8760 Data'!R4410,'8760 Data'!S4410,'8760 Data'!T4410,'8760 Data'!U4410)</f>
        <v>0</v>
      </c>
      <c r="I4410" s="591" t="e">
        <f>H4410/'Output Sheet'!$B$8</f>
        <v>#DIV/0!</v>
      </c>
      <c r="J4410" s="596"/>
      <c r="K4410" s="560"/>
      <c r="L4410" s="560"/>
      <c r="M4410" s="560"/>
      <c r="N4410" s="560"/>
      <c r="O4410" s="560"/>
      <c r="P4410" s="560"/>
      <c r="Q4410" s="560"/>
      <c r="R4410" s="560"/>
      <c r="S4410" s="560"/>
      <c r="T4410" s="560"/>
      <c r="U4410" s="560"/>
    </row>
    <row r="4411" spans="1:21">
      <c r="A4411" s="593">
        <f t="shared" si="408"/>
        <v>41458</v>
      </c>
      <c r="B4411" s="594">
        <v>41458.750255092593</v>
      </c>
      <c r="C4411" s="560">
        <f t="shared" si="409"/>
        <v>2013</v>
      </c>
      <c r="D4411" s="560">
        <f t="shared" si="410"/>
        <v>7</v>
      </c>
      <c r="E4411" s="560">
        <f t="shared" si="411"/>
        <v>3</v>
      </c>
      <c r="F4411" s="560">
        <f t="shared" si="412"/>
        <v>18</v>
      </c>
      <c r="G4411" s="595">
        <f t="shared" si="413"/>
        <v>4</v>
      </c>
      <c r="H4411" s="590">
        <f>CHOOSE('Output Sheet'!$B$4,'8760 Data'!J4411,'8760 Data'!K4411,'8760 Data'!L4411,'8760 Data'!M4411,'8760 Data'!N4411,'8760 Data'!O4411,'8760 Data'!P4411,'8760 Data'!Q4411,'8760 Data'!R4411,'8760 Data'!S4411,'8760 Data'!T4411,'8760 Data'!U4411)</f>
        <v>0</v>
      </c>
      <c r="I4411" s="591" t="e">
        <f>H4411/'Output Sheet'!$B$8</f>
        <v>#DIV/0!</v>
      </c>
      <c r="J4411" s="596"/>
      <c r="K4411" s="560"/>
      <c r="L4411" s="560"/>
      <c r="M4411" s="560"/>
      <c r="N4411" s="560"/>
      <c r="O4411" s="560"/>
      <c r="P4411" s="560"/>
      <c r="Q4411" s="560"/>
      <c r="R4411" s="560"/>
      <c r="S4411" s="560"/>
      <c r="T4411" s="560"/>
      <c r="U4411" s="560"/>
    </row>
    <row r="4412" spans="1:21">
      <c r="A4412" s="593">
        <f t="shared" si="408"/>
        <v>41458</v>
      </c>
      <c r="B4412" s="594">
        <v>41458.79192181713</v>
      </c>
      <c r="C4412" s="560">
        <f t="shared" si="409"/>
        <v>2013</v>
      </c>
      <c r="D4412" s="560">
        <f t="shared" si="410"/>
        <v>7</v>
      </c>
      <c r="E4412" s="560">
        <f t="shared" si="411"/>
        <v>3</v>
      </c>
      <c r="F4412" s="560">
        <f t="shared" si="412"/>
        <v>19</v>
      </c>
      <c r="G4412" s="595">
        <f t="shared" si="413"/>
        <v>4</v>
      </c>
      <c r="H4412" s="590">
        <f>CHOOSE('Output Sheet'!$B$4,'8760 Data'!J4412,'8760 Data'!K4412,'8760 Data'!L4412,'8760 Data'!M4412,'8760 Data'!N4412,'8760 Data'!O4412,'8760 Data'!P4412,'8760 Data'!Q4412,'8760 Data'!R4412,'8760 Data'!S4412,'8760 Data'!T4412,'8760 Data'!U4412)</f>
        <v>0</v>
      </c>
      <c r="I4412" s="591" t="e">
        <f>H4412/'Output Sheet'!$B$8</f>
        <v>#DIV/0!</v>
      </c>
      <c r="J4412" s="596"/>
      <c r="K4412" s="560"/>
      <c r="L4412" s="560"/>
      <c r="M4412" s="560"/>
      <c r="N4412" s="560"/>
      <c r="O4412" s="560"/>
      <c r="P4412" s="560"/>
      <c r="Q4412" s="560"/>
      <c r="R4412" s="560"/>
      <c r="S4412" s="560"/>
      <c r="T4412" s="560"/>
      <c r="U4412" s="560"/>
    </row>
    <row r="4413" spans="1:21">
      <c r="A4413" s="593">
        <f t="shared" si="408"/>
        <v>41458</v>
      </c>
      <c r="B4413" s="594">
        <v>41458.833588541667</v>
      </c>
      <c r="C4413" s="560">
        <f t="shared" si="409"/>
        <v>2013</v>
      </c>
      <c r="D4413" s="560">
        <f t="shared" si="410"/>
        <v>7</v>
      </c>
      <c r="E4413" s="560">
        <f t="shared" si="411"/>
        <v>3</v>
      </c>
      <c r="F4413" s="560">
        <f t="shared" si="412"/>
        <v>20</v>
      </c>
      <c r="G4413" s="595">
        <f t="shared" si="413"/>
        <v>4</v>
      </c>
      <c r="H4413" s="590">
        <f>CHOOSE('Output Sheet'!$B$4,'8760 Data'!J4413,'8760 Data'!K4413,'8760 Data'!L4413,'8760 Data'!M4413,'8760 Data'!N4413,'8760 Data'!O4413,'8760 Data'!P4413,'8760 Data'!Q4413,'8760 Data'!R4413,'8760 Data'!S4413,'8760 Data'!T4413,'8760 Data'!U4413)</f>
        <v>0</v>
      </c>
      <c r="I4413" s="591" t="e">
        <f>H4413/'Output Sheet'!$B$8</f>
        <v>#DIV/0!</v>
      </c>
      <c r="J4413" s="596"/>
      <c r="K4413" s="560"/>
      <c r="L4413" s="560"/>
      <c r="M4413" s="560"/>
      <c r="N4413" s="560"/>
      <c r="O4413" s="560"/>
      <c r="P4413" s="560"/>
      <c r="Q4413" s="560"/>
      <c r="R4413" s="560"/>
      <c r="S4413" s="560"/>
      <c r="T4413" s="560"/>
      <c r="U4413" s="560"/>
    </row>
    <row r="4414" spans="1:21">
      <c r="A4414" s="593">
        <f t="shared" si="408"/>
        <v>41458</v>
      </c>
      <c r="B4414" s="594">
        <v>41458.875255266204</v>
      </c>
      <c r="C4414" s="560">
        <f t="shared" si="409"/>
        <v>2013</v>
      </c>
      <c r="D4414" s="560">
        <f t="shared" si="410"/>
        <v>7</v>
      </c>
      <c r="E4414" s="560">
        <f t="shared" si="411"/>
        <v>3</v>
      </c>
      <c r="F4414" s="560">
        <f t="shared" si="412"/>
        <v>21</v>
      </c>
      <c r="G4414" s="595">
        <f t="shared" si="413"/>
        <v>4</v>
      </c>
      <c r="H4414" s="590">
        <f>CHOOSE('Output Sheet'!$B$4,'8760 Data'!J4414,'8760 Data'!K4414,'8760 Data'!L4414,'8760 Data'!M4414,'8760 Data'!N4414,'8760 Data'!O4414,'8760 Data'!P4414,'8760 Data'!Q4414,'8760 Data'!R4414,'8760 Data'!S4414,'8760 Data'!T4414,'8760 Data'!U4414)</f>
        <v>0</v>
      </c>
      <c r="I4414" s="591" t="e">
        <f>H4414/'Output Sheet'!$B$8</f>
        <v>#DIV/0!</v>
      </c>
      <c r="J4414" s="596"/>
      <c r="K4414" s="560"/>
      <c r="L4414" s="560"/>
      <c r="M4414" s="560"/>
      <c r="N4414" s="560"/>
      <c r="O4414" s="560"/>
      <c r="P4414" s="560"/>
      <c r="Q4414" s="560"/>
      <c r="R4414" s="560"/>
      <c r="S4414" s="560"/>
      <c r="T4414" s="560"/>
      <c r="U4414" s="560"/>
    </row>
    <row r="4415" spans="1:21">
      <c r="A4415" s="593">
        <f t="shared" si="408"/>
        <v>41458</v>
      </c>
      <c r="B4415" s="594">
        <v>41458.916921990742</v>
      </c>
      <c r="C4415" s="560">
        <f t="shared" si="409"/>
        <v>2013</v>
      </c>
      <c r="D4415" s="560">
        <f t="shared" si="410"/>
        <v>7</v>
      </c>
      <c r="E4415" s="560">
        <f t="shared" si="411"/>
        <v>3</v>
      </c>
      <c r="F4415" s="560">
        <f t="shared" si="412"/>
        <v>22</v>
      </c>
      <c r="G4415" s="595">
        <f t="shared" si="413"/>
        <v>4</v>
      </c>
      <c r="H4415" s="590">
        <f>CHOOSE('Output Sheet'!$B$4,'8760 Data'!J4415,'8760 Data'!K4415,'8760 Data'!L4415,'8760 Data'!M4415,'8760 Data'!N4415,'8760 Data'!O4415,'8760 Data'!P4415,'8760 Data'!Q4415,'8760 Data'!R4415,'8760 Data'!S4415,'8760 Data'!T4415,'8760 Data'!U4415)</f>
        <v>0</v>
      </c>
      <c r="I4415" s="591" t="e">
        <f>H4415/'Output Sheet'!$B$8</f>
        <v>#DIV/0!</v>
      </c>
      <c r="J4415" s="596"/>
      <c r="K4415" s="560"/>
      <c r="L4415" s="560"/>
      <c r="M4415" s="560"/>
      <c r="N4415" s="560"/>
      <c r="O4415" s="560"/>
      <c r="P4415" s="560"/>
      <c r="Q4415" s="560"/>
      <c r="R4415" s="560"/>
      <c r="S4415" s="560"/>
      <c r="T4415" s="560"/>
      <c r="U4415" s="560"/>
    </row>
    <row r="4416" spans="1:21">
      <c r="A4416" s="593">
        <f t="shared" si="408"/>
        <v>41458</v>
      </c>
      <c r="B4416" s="594">
        <v>41458.958588715279</v>
      </c>
      <c r="C4416" s="560">
        <f t="shared" si="409"/>
        <v>2013</v>
      </c>
      <c r="D4416" s="560">
        <f t="shared" si="410"/>
        <v>7</v>
      </c>
      <c r="E4416" s="560">
        <f t="shared" si="411"/>
        <v>3</v>
      </c>
      <c r="F4416" s="560">
        <f t="shared" si="412"/>
        <v>23</v>
      </c>
      <c r="G4416" s="595">
        <f t="shared" si="413"/>
        <v>4</v>
      </c>
      <c r="H4416" s="590">
        <f>CHOOSE('Output Sheet'!$B$4,'8760 Data'!J4416,'8760 Data'!K4416,'8760 Data'!L4416,'8760 Data'!M4416,'8760 Data'!N4416,'8760 Data'!O4416,'8760 Data'!P4416,'8760 Data'!Q4416,'8760 Data'!R4416,'8760 Data'!S4416,'8760 Data'!T4416,'8760 Data'!U4416)</f>
        <v>0</v>
      </c>
      <c r="I4416" s="591" t="e">
        <f>H4416/'Output Sheet'!$B$8</f>
        <v>#DIV/0!</v>
      </c>
      <c r="J4416" s="596"/>
      <c r="K4416" s="560"/>
      <c r="L4416" s="560"/>
      <c r="M4416" s="560"/>
      <c r="N4416" s="560"/>
      <c r="O4416" s="560"/>
      <c r="P4416" s="560"/>
      <c r="Q4416" s="560"/>
      <c r="R4416" s="560"/>
      <c r="S4416" s="560"/>
      <c r="T4416" s="560"/>
      <c r="U4416" s="560"/>
    </row>
    <row r="4417" spans="1:21">
      <c r="A4417" s="593">
        <f t="shared" si="408"/>
        <v>41459</v>
      </c>
      <c r="B4417" s="594">
        <v>41459.000255439816</v>
      </c>
      <c r="C4417" s="560">
        <f t="shared" si="409"/>
        <v>2013</v>
      </c>
      <c r="D4417" s="560">
        <f t="shared" si="410"/>
        <v>7</v>
      </c>
      <c r="E4417" s="560">
        <f t="shared" si="411"/>
        <v>4</v>
      </c>
      <c r="F4417" s="560">
        <f t="shared" si="412"/>
        <v>24</v>
      </c>
      <c r="G4417" s="595">
        <f t="shared" si="413"/>
        <v>5</v>
      </c>
      <c r="H4417" s="590">
        <f>CHOOSE('Output Sheet'!$B$4,'8760 Data'!J4417,'8760 Data'!K4417,'8760 Data'!L4417,'8760 Data'!M4417,'8760 Data'!N4417,'8760 Data'!O4417,'8760 Data'!P4417,'8760 Data'!Q4417,'8760 Data'!R4417,'8760 Data'!S4417,'8760 Data'!T4417,'8760 Data'!U4417)</f>
        <v>0</v>
      </c>
      <c r="I4417" s="591" t="e">
        <f>H4417/'Output Sheet'!$B$8</f>
        <v>#DIV/0!</v>
      </c>
      <c r="J4417" s="596"/>
      <c r="K4417" s="560"/>
      <c r="L4417" s="560"/>
      <c r="M4417" s="560"/>
      <c r="N4417" s="560"/>
      <c r="O4417" s="560"/>
      <c r="P4417" s="560"/>
      <c r="Q4417" s="560"/>
      <c r="R4417" s="560"/>
      <c r="S4417" s="560"/>
      <c r="T4417" s="560"/>
      <c r="U4417" s="560"/>
    </row>
    <row r="4418" spans="1:21">
      <c r="A4418" s="593">
        <f t="shared" si="408"/>
        <v>41459</v>
      </c>
      <c r="B4418" s="594">
        <v>41459.041922164353</v>
      </c>
      <c r="C4418" s="560">
        <f t="shared" si="409"/>
        <v>2013</v>
      </c>
      <c r="D4418" s="560">
        <f t="shared" si="410"/>
        <v>7</v>
      </c>
      <c r="E4418" s="560">
        <f t="shared" si="411"/>
        <v>4</v>
      </c>
      <c r="F4418" s="560">
        <f t="shared" si="412"/>
        <v>1</v>
      </c>
      <c r="G4418" s="595">
        <f t="shared" si="413"/>
        <v>5</v>
      </c>
      <c r="H4418" s="590">
        <f>CHOOSE('Output Sheet'!$B$4,'8760 Data'!J4418,'8760 Data'!K4418,'8760 Data'!L4418,'8760 Data'!M4418,'8760 Data'!N4418,'8760 Data'!O4418,'8760 Data'!P4418,'8760 Data'!Q4418,'8760 Data'!R4418,'8760 Data'!S4418,'8760 Data'!T4418,'8760 Data'!U4418)</f>
        <v>0</v>
      </c>
      <c r="I4418" s="591" t="e">
        <f>H4418/'Output Sheet'!$B$8</f>
        <v>#DIV/0!</v>
      </c>
      <c r="J4418" s="596"/>
      <c r="K4418" s="560"/>
      <c r="L4418" s="560"/>
      <c r="M4418" s="560"/>
      <c r="N4418" s="560"/>
      <c r="O4418" s="560"/>
      <c r="P4418" s="560"/>
      <c r="Q4418" s="560"/>
      <c r="R4418" s="560"/>
      <c r="S4418" s="560"/>
      <c r="T4418" s="560"/>
      <c r="U4418" s="560"/>
    </row>
    <row r="4419" spans="1:21">
      <c r="A4419" s="593">
        <f t="shared" ref="A4419:A4482" si="414">DATE(C4419,D4419,E4419)</f>
        <v>41459</v>
      </c>
      <c r="B4419" s="594">
        <v>41459.083588888891</v>
      </c>
      <c r="C4419" s="560">
        <f t="shared" ref="C4419:C4482" si="415">YEAR(B4419)</f>
        <v>2013</v>
      </c>
      <c r="D4419" s="560">
        <f t="shared" ref="D4419:D4482" si="416">MONTH(B4419)</f>
        <v>7</v>
      </c>
      <c r="E4419" s="560">
        <f t="shared" ref="E4419:E4482" si="417">DAY(B4419)</f>
        <v>4</v>
      </c>
      <c r="F4419" s="560">
        <f t="shared" ref="F4419:F4482" si="418">IF(HOUR(B4419)&lt;&gt;0,HOUR(B4419),24)</f>
        <v>2</v>
      </c>
      <c r="G4419" s="595">
        <f t="shared" ref="G4419:G4482" si="419">WEEKDAY(B4419,1)</f>
        <v>5</v>
      </c>
      <c r="H4419" s="590">
        <f>CHOOSE('Output Sheet'!$B$4,'8760 Data'!J4419,'8760 Data'!K4419,'8760 Data'!L4419,'8760 Data'!M4419,'8760 Data'!N4419,'8760 Data'!O4419,'8760 Data'!P4419,'8760 Data'!Q4419,'8760 Data'!R4419,'8760 Data'!S4419,'8760 Data'!T4419,'8760 Data'!U4419)</f>
        <v>0</v>
      </c>
      <c r="I4419" s="591" t="e">
        <f>H4419/'Output Sheet'!$B$8</f>
        <v>#DIV/0!</v>
      </c>
      <c r="J4419" s="596"/>
      <c r="K4419" s="560"/>
      <c r="L4419" s="560"/>
      <c r="M4419" s="560"/>
      <c r="N4419" s="560"/>
      <c r="O4419" s="560"/>
      <c r="P4419" s="560"/>
      <c r="Q4419" s="560"/>
      <c r="R4419" s="560"/>
      <c r="S4419" s="560"/>
      <c r="T4419" s="560"/>
      <c r="U4419" s="560"/>
    </row>
    <row r="4420" spans="1:21">
      <c r="A4420" s="593">
        <f t="shared" si="414"/>
        <v>41459</v>
      </c>
      <c r="B4420" s="594">
        <v>41459.125255613428</v>
      </c>
      <c r="C4420" s="560">
        <f t="shared" si="415"/>
        <v>2013</v>
      </c>
      <c r="D4420" s="560">
        <f t="shared" si="416"/>
        <v>7</v>
      </c>
      <c r="E4420" s="560">
        <f t="shared" si="417"/>
        <v>4</v>
      </c>
      <c r="F4420" s="560">
        <f t="shared" si="418"/>
        <v>3</v>
      </c>
      <c r="G4420" s="595">
        <f t="shared" si="419"/>
        <v>5</v>
      </c>
      <c r="H4420" s="590">
        <f>CHOOSE('Output Sheet'!$B$4,'8760 Data'!J4420,'8760 Data'!K4420,'8760 Data'!L4420,'8760 Data'!M4420,'8760 Data'!N4420,'8760 Data'!O4420,'8760 Data'!P4420,'8760 Data'!Q4420,'8760 Data'!R4420,'8760 Data'!S4420,'8760 Data'!T4420,'8760 Data'!U4420)</f>
        <v>0</v>
      </c>
      <c r="I4420" s="591" t="e">
        <f>H4420/'Output Sheet'!$B$8</f>
        <v>#DIV/0!</v>
      </c>
      <c r="J4420" s="596"/>
      <c r="K4420" s="560"/>
      <c r="L4420" s="560"/>
      <c r="M4420" s="560"/>
      <c r="N4420" s="560"/>
      <c r="O4420" s="560"/>
      <c r="P4420" s="560"/>
      <c r="Q4420" s="560"/>
      <c r="R4420" s="560"/>
      <c r="S4420" s="560"/>
      <c r="T4420" s="560"/>
      <c r="U4420" s="560"/>
    </row>
    <row r="4421" spans="1:21">
      <c r="A4421" s="593">
        <f t="shared" si="414"/>
        <v>41459</v>
      </c>
      <c r="B4421" s="594">
        <v>41459.166922337965</v>
      </c>
      <c r="C4421" s="560">
        <f t="shared" si="415"/>
        <v>2013</v>
      </c>
      <c r="D4421" s="560">
        <f t="shared" si="416"/>
        <v>7</v>
      </c>
      <c r="E4421" s="560">
        <f t="shared" si="417"/>
        <v>4</v>
      </c>
      <c r="F4421" s="560">
        <f t="shared" si="418"/>
        <v>4</v>
      </c>
      <c r="G4421" s="595">
        <f t="shared" si="419"/>
        <v>5</v>
      </c>
      <c r="H4421" s="590">
        <f>CHOOSE('Output Sheet'!$B$4,'8760 Data'!J4421,'8760 Data'!K4421,'8760 Data'!L4421,'8760 Data'!M4421,'8760 Data'!N4421,'8760 Data'!O4421,'8760 Data'!P4421,'8760 Data'!Q4421,'8760 Data'!R4421,'8760 Data'!S4421,'8760 Data'!T4421,'8760 Data'!U4421)</f>
        <v>0</v>
      </c>
      <c r="I4421" s="591" t="e">
        <f>H4421/'Output Sheet'!$B$8</f>
        <v>#DIV/0!</v>
      </c>
      <c r="J4421" s="596"/>
      <c r="K4421" s="560"/>
      <c r="L4421" s="560"/>
      <c r="M4421" s="560"/>
      <c r="N4421" s="560"/>
      <c r="O4421" s="560"/>
      <c r="P4421" s="560"/>
      <c r="Q4421" s="560"/>
      <c r="R4421" s="560"/>
      <c r="S4421" s="560"/>
      <c r="T4421" s="560"/>
      <c r="U4421" s="560"/>
    </row>
    <row r="4422" spans="1:21">
      <c r="A4422" s="593">
        <f t="shared" si="414"/>
        <v>41459</v>
      </c>
      <c r="B4422" s="594">
        <v>41459.208589062502</v>
      </c>
      <c r="C4422" s="560">
        <f t="shared" si="415"/>
        <v>2013</v>
      </c>
      <c r="D4422" s="560">
        <f t="shared" si="416"/>
        <v>7</v>
      </c>
      <c r="E4422" s="560">
        <f t="shared" si="417"/>
        <v>4</v>
      </c>
      <c r="F4422" s="560">
        <f t="shared" si="418"/>
        <v>5</v>
      </c>
      <c r="G4422" s="595">
        <f t="shared" si="419"/>
        <v>5</v>
      </c>
      <c r="H4422" s="590">
        <f>CHOOSE('Output Sheet'!$B$4,'8760 Data'!J4422,'8760 Data'!K4422,'8760 Data'!L4422,'8760 Data'!M4422,'8760 Data'!N4422,'8760 Data'!O4422,'8760 Data'!P4422,'8760 Data'!Q4422,'8760 Data'!R4422,'8760 Data'!S4422,'8760 Data'!T4422,'8760 Data'!U4422)</f>
        <v>0</v>
      </c>
      <c r="I4422" s="591" t="e">
        <f>H4422/'Output Sheet'!$B$8</f>
        <v>#DIV/0!</v>
      </c>
      <c r="J4422" s="596"/>
      <c r="K4422" s="560"/>
      <c r="L4422" s="560"/>
      <c r="M4422" s="560"/>
      <c r="N4422" s="560"/>
      <c r="O4422" s="560"/>
      <c r="P4422" s="560"/>
      <c r="Q4422" s="560"/>
      <c r="R4422" s="560"/>
      <c r="S4422" s="560"/>
      <c r="T4422" s="560"/>
      <c r="U4422" s="560"/>
    </row>
    <row r="4423" spans="1:21">
      <c r="A4423" s="593">
        <f t="shared" si="414"/>
        <v>41459</v>
      </c>
      <c r="B4423" s="594">
        <v>41459.250255787039</v>
      </c>
      <c r="C4423" s="560">
        <f t="shared" si="415"/>
        <v>2013</v>
      </c>
      <c r="D4423" s="560">
        <f t="shared" si="416"/>
        <v>7</v>
      </c>
      <c r="E4423" s="560">
        <f t="shared" si="417"/>
        <v>4</v>
      </c>
      <c r="F4423" s="560">
        <f t="shared" si="418"/>
        <v>6</v>
      </c>
      <c r="G4423" s="595">
        <f t="shared" si="419"/>
        <v>5</v>
      </c>
      <c r="H4423" s="590">
        <f>CHOOSE('Output Sheet'!$B$4,'8760 Data'!J4423,'8760 Data'!K4423,'8760 Data'!L4423,'8760 Data'!M4423,'8760 Data'!N4423,'8760 Data'!O4423,'8760 Data'!P4423,'8760 Data'!Q4423,'8760 Data'!R4423,'8760 Data'!S4423,'8760 Data'!T4423,'8760 Data'!U4423)</f>
        <v>0</v>
      </c>
      <c r="I4423" s="591" t="e">
        <f>H4423/'Output Sheet'!$B$8</f>
        <v>#DIV/0!</v>
      </c>
      <c r="J4423" s="596"/>
      <c r="K4423" s="560"/>
      <c r="L4423" s="560"/>
      <c r="M4423" s="560"/>
      <c r="N4423" s="560"/>
      <c r="O4423" s="560"/>
      <c r="P4423" s="560"/>
      <c r="Q4423" s="560"/>
      <c r="R4423" s="560"/>
      <c r="S4423" s="560"/>
      <c r="T4423" s="560"/>
      <c r="U4423" s="560"/>
    </row>
    <row r="4424" spans="1:21">
      <c r="A4424" s="593">
        <f t="shared" si="414"/>
        <v>41459</v>
      </c>
      <c r="B4424" s="594">
        <v>41459.291922511577</v>
      </c>
      <c r="C4424" s="560">
        <f t="shared" si="415"/>
        <v>2013</v>
      </c>
      <c r="D4424" s="560">
        <f t="shared" si="416"/>
        <v>7</v>
      </c>
      <c r="E4424" s="560">
        <f t="shared" si="417"/>
        <v>4</v>
      </c>
      <c r="F4424" s="560">
        <f t="shared" si="418"/>
        <v>7</v>
      </c>
      <c r="G4424" s="595">
        <f t="shared" si="419"/>
        <v>5</v>
      </c>
      <c r="H4424" s="590">
        <f>CHOOSE('Output Sheet'!$B$4,'8760 Data'!J4424,'8760 Data'!K4424,'8760 Data'!L4424,'8760 Data'!M4424,'8760 Data'!N4424,'8760 Data'!O4424,'8760 Data'!P4424,'8760 Data'!Q4424,'8760 Data'!R4424,'8760 Data'!S4424,'8760 Data'!T4424,'8760 Data'!U4424)</f>
        <v>0</v>
      </c>
      <c r="I4424" s="591" t="e">
        <f>H4424/'Output Sheet'!$B$8</f>
        <v>#DIV/0!</v>
      </c>
      <c r="J4424" s="596"/>
      <c r="K4424" s="560"/>
      <c r="L4424" s="560"/>
      <c r="M4424" s="560"/>
      <c r="N4424" s="560"/>
      <c r="O4424" s="560"/>
      <c r="P4424" s="560"/>
      <c r="Q4424" s="560"/>
      <c r="R4424" s="560"/>
      <c r="S4424" s="560"/>
      <c r="T4424" s="560"/>
      <c r="U4424" s="560"/>
    </row>
    <row r="4425" spans="1:21">
      <c r="A4425" s="593">
        <f t="shared" si="414"/>
        <v>41459</v>
      </c>
      <c r="B4425" s="594">
        <v>41459.333589236114</v>
      </c>
      <c r="C4425" s="560">
        <f t="shared" si="415"/>
        <v>2013</v>
      </c>
      <c r="D4425" s="560">
        <f t="shared" si="416"/>
        <v>7</v>
      </c>
      <c r="E4425" s="560">
        <f t="shared" si="417"/>
        <v>4</v>
      </c>
      <c r="F4425" s="560">
        <f t="shared" si="418"/>
        <v>8</v>
      </c>
      <c r="G4425" s="595">
        <f t="shared" si="419"/>
        <v>5</v>
      </c>
      <c r="H4425" s="590">
        <f>CHOOSE('Output Sheet'!$B$4,'8760 Data'!J4425,'8760 Data'!K4425,'8760 Data'!L4425,'8760 Data'!M4425,'8760 Data'!N4425,'8760 Data'!O4425,'8760 Data'!P4425,'8760 Data'!Q4425,'8760 Data'!R4425,'8760 Data'!S4425,'8760 Data'!T4425,'8760 Data'!U4425)</f>
        <v>0</v>
      </c>
      <c r="I4425" s="591" t="e">
        <f>H4425/'Output Sheet'!$B$8</f>
        <v>#DIV/0!</v>
      </c>
      <c r="J4425" s="596"/>
      <c r="K4425" s="560"/>
      <c r="L4425" s="560"/>
      <c r="M4425" s="560"/>
      <c r="N4425" s="560"/>
      <c r="O4425" s="560"/>
      <c r="P4425" s="560"/>
      <c r="Q4425" s="560"/>
      <c r="R4425" s="560"/>
      <c r="S4425" s="560"/>
      <c r="T4425" s="560"/>
      <c r="U4425" s="560"/>
    </row>
    <row r="4426" spans="1:21">
      <c r="A4426" s="593">
        <f t="shared" si="414"/>
        <v>41459</v>
      </c>
      <c r="B4426" s="594">
        <v>41459.375255960651</v>
      </c>
      <c r="C4426" s="560">
        <f t="shared" si="415"/>
        <v>2013</v>
      </c>
      <c r="D4426" s="560">
        <f t="shared" si="416"/>
        <v>7</v>
      </c>
      <c r="E4426" s="560">
        <f t="shared" si="417"/>
        <v>4</v>
      </c>
      <c r="F4426" s="560">
        <f t="shared" si="418"/>
        <v>9</v>
      </c>
      <c r="G4426" s="595">
        <f t="shared" si="419"/>
        <v>5</v>
      </c>
      <c r="H4426" s="590">
        <f>CHOOSE('Output Sheet'!$B$4,'8760 Data'!J4426,'8760 Data'!K4426,'8760 Data'!L4426,'8760 Data'!M4426,'8760 Data'!N4426,'8760 Data'!O4426,'8760 Data'!P4426,'8760 Data'!Q4426,'8760 Data'!R4426,'8760 Data'!S4426,'8760 Data'!T4426,'8760 Data'!U4426)</f>
        <v>0</v>
      </c>
      <c r="I4426" s="591" t="e">
        <f>H4426/'Output Sheet'!$B$8</f>
        <v>#DIV/0!</v>
      </c>
      <c r="J4426" s="596"/>
      <c r="K4426" s="560"/>
      <c r="L4426" s="560"/>
      <c r="M4426" s="560"/>
      <c r="N4426" s="560"/>
      <c r="O4426" s="560"/>
      <c r="P4426" s="560"/>
      <c r="Q4426" s="560"/>
      <c r="R4426" s="560"/>
      <c r="S4426" s="560"/>
      <c r="T4426" s="560"/>
      <c r="U4426" s="560"/>
    </row>
    <row r="4427" spans="1:21">
      <c r="A4427" s="593">
        <f t="shared" si="414"/>
        <v>41459</v>
      </c>
      <c r="B4427" s="594">
        <v>41459.416922685188</v>
      </c>
      <c r="C4427" s="560">
        <f t="shared" si="415"/>
        <v>2013</v>
      </c>
      <c r="D4427" s="560">
        <f t="shared" si="416"/>
        <v>7</v>
      </c>
      <c r="E4427" s="560">
        <f t="shared" si="417"/>
        <v>4</v>
      </c>
      <c r="F4427" s="560">
        <f t="shared" si="418"/>
        <v>10</v>
      </c>
      <c r="G4427" s="595">
        <f t="shared" si="419"/>
        <v>5</v>
      </c>
      <c r="H4427" s="590">
        <f>CHOOSE('Output Sheet'!$B$4,'8760 Data'!J4427,'8760 Data'!K4427,'8760 Data'!L4427,'8760 Data'!M4427,'8760 Data'!N4427,'8760 Data'!O4427,'8760 Data'!P4427,'8760 Data'!Q4427,'8760 Data'!R4427,'8760 Data'!S4427,'8760 Data'!T4427,'8760 Data'!U4427)</f>
        <v>0</v>
      </c>
      <c r="I4427" s="591" t="e">
        <f>H4427/'Output Sheet'!$B$8</f>
        <v>#DIV/0!</v>
      </c>
      <c r="J4427" s="596"/>
      <c r="K4427" s="560"/>
      <c r="L4427" s="560"/>
      <c r="M4427" s="560"/>
      <c r="N4427" s="560"/>
      <c r="O4427" s="560"/>
      <c r="P4427" s="560"/>
      <c r="Q4427" s="560"/>
      <c r="R4427" s="560"/>
      <c r="S4427" s="560"/>
      <c r="T4427" s="560"/>
      <c r="U4427" s="560"/>
    </row>
    <row r="4428" spans="1:21">
      <c r="A4428" s="593">
        <f t="shared" si="414"/>
        <v>41459</v>
      </c>
      <c r="B4428" s="594">
        <v>41459.458589409725</v>
      </c>
      <c r="C4428" s="560">
        <f t="shared" si="415"/>
        <v>2013</v>
      </c>
      <c r="D4428" s="560">
        <f t="shared" si="416"/>
        <v>7</v>
      </c>
      <c r="E4428" s="560">
        <f t="shared" si="417"/>
        <v>4</v>
      </c>
      <c r="F4428" s="560">
        <f t="shared" si="418"/>
        <v>11</v>
      </c>
      <c r="G4428" s="595">
        <f t="shared" si="419"/>
        <v>5</v>
      </c>
      <c r="H4428" s="590">
        <f>CHOOSE('Output Sheet'!$B$4,'8760 Data'!J4428,'8760 Data'!K4428,'8760 Data'!L4428,'8760 Data'!M4428,'8760 Data'!N4428,'8760 Data'!O4428,'8760 Data'!P4428,'8760 Data'!Q4428,'8760 Data'!R4428,'8760 Data'!S4428,'8760 Data'!T4428,'8760 Data'!U4428)</f>
        <v>0</v>
      </c>
      <c r="I4428" s="591" t="e">
        <f>H4428/'Output Sheet'!$B$8</f>
        <v>#DIV/0!</v>
      </c>
      <c r="J4428" s="596"/>
      <c r="K4428" s="560"/>
      <c r="L4428" s="560"/>
      <c r="M4428" s="560"/>
      <c r="N4428" s="560"/>
      <c r="O4428" s="560"/>
      <c r="P4428" s="560"/>
      <c r="Q4428" s="560"/>
      <c r="R4428" s="560"/>
      <c r="S4428" s="560"/>
      <c r="T4428" s="560"/>
      <c r="U4428" s="560"/>
    </row>
    <row r="4429" spans="1:21">
      <c r="A4429" s="593">
        <f t="shared" si="414"/>
        <v>41459</v>
      </c>
      <c r="B4429" s="594">
        <v>41459.500256134263</v>
      </c>
      <c r="C4429" s="560">
        <f t="shared" si="415"/>
        <v>2013</v>
      </c>
      <c r="D4429" s="560">
        <f t="shared" si="416"/>
        <v>7</v>
      </c>
      <c r="E4429" s="560">
        <f t="shared" si="417"/>
        <v>4</v>
      </c>
      <c r="F4429" s="560">
        <f t="shared" si="418"/>
        <v>12</v>
      </c>
      <c r="G4429" s="595">
        <f t="shared" si="419"/>
        <v>5</v>
      </c>
      <c r="H4429" s="590">
        <f>CHOOSE('Output Sheet'!$B$4,'8760 Data'!J4429,'8760 Data'!K4429,'8760 Data'!L4429,'8760 Data'!M4429,'8760 Data'!N4429,'8760 Data'!O4429,'8760 Data'!P4429,'8760 Data'!Q4429,'8760 Data'!R4429,'8760 Data'!S4429,'8760 Data'!T4429,'8760 Data'!U4429)</f>
        <v>0</v>
      </c>
      <c r="I4429" s="591" t="e">
        <f>H4429/'Output Sheet'!$B$8</f>
        <v>#DIV/0!</v>
      </c>
      <c r="J4429" s="596"/>
      <c r="K4429" s="560"/>
      <c r="L4429" s="560"/>
      <c r="M4429" s="560"/>
      <c r="N4429" s="560"/>
      <c r="O4429" s="560"/>
      <c r="P4429" s="560"/>
      <c r="Q4429" s="560"/>
      <c r="R4429" s="560"/>
      <c r="S4429" s="560"/>
      <c r="T4429" s="560"/>
      <c r="U4429" s="560"/>
    </row>
    <row r="4430" spans="1:21">
      <c r="A4430" s="593">
        <f t="shared" si="414"/>
        <v>41459</v>
      </c>
      <c r="B4430" s="594">
        <v>41459.5419228588</v>
      </c>
      <c r="C4430" s="560">
        <f t="shared" si="415"/>
        <v>2013</v>
      </c>
      <c r="D4430" s="560">
        <f t="shared" si="416"/>
        <v>7</v>
      </c>
      <c r="E4430" s="560">
        <f t="shared" si="417"/>
        <v>4</v>
      </c>
      <c r="F4430" s="560">
        <f t="shared" si="418"/>
        <v>13</v>
      </c>
      <c r="G4430" s="595">
        <f t="shared" si="419"/>
        <v>5</v>
      </c>
      <c r="H4430" s="590">
        <f>CHOOSE('Output Sheet'!$B$4,'8760 Data'!J4430,'8760 Data'!K4430,'8760 Data'!L4430,'8760 Data'!M4430,'8760 Data'!N4430,'8760 Data'!O4430,'8760 Data'!P4430,'8760 Data'!Q4430,'8760 Data'!R4430,'8760 Data'!S4430,'8760 Data'!T4430,'8760 Data'!U4430)</f>
        <v>0</v>
      </c>
      <c r="I4430" s="591" t="e">
        <f>H4430/'Output Sheet'!$B$8</f>
        <v>#DIV/0!</v>
      </c>
      <c r="J4430" s="596"/>
      <c r="K4430" s="560"/>
      <c r="L4430" s="560"/>
      <c r="M4430" s="560"/>
      <c r="N4430" s="560"/>
      <c r="O4430" s="560"/>
      <c r="P4430" s="560"/>
      <c r="Q4430" s="560"/>
      <c r="R4430" s="560"/>
      <c r="S4430" s="560"/>
      <c r="T4430" s="560"/>
      <c r="U4430" s="560"/>
    </row>
    <row r="4431" spans="1:21">
      <c r="A4431" s="593">
        <f t="shared" si="414"/>
        <v>41459</v>
      </c>
      <c r="B4431" s="594">
        <v>41459.58358958333</v>
      </c>
      <c r="C4431" s="560">
        <f t="shared" si="415"/>
        <v>2013</v>
      </c>
      <c r="D4431" s="560">
        <f t="shared" si="416"/>
        <v>7</v>
      </c>
      <c r="E4431" s="560">
        <f t="shared" si="417"/>
        <v>4</v>
      </c>
      <c r="F4431" s="560">
        <f t="shared" si="418"/>
        <v>14</v>
      </c>
      <c r="G4431" s="595">
        <f t="shared" si="419"/>
        <v>5</v>
      </c>
      <c r="H4431" s="590">
        <f>CHOOSE('Output Sheet'!$B$4,'8760 Data'!J4431,'8760 Data'!K4431,'8760 Data'!L4431,'8760 Data'!M4431,'8760 Data'!N4431,'8760 Data'!O4431,'8760 Data'!P4431,'8760 Data'!Q4431,'8760 Data'!R4431,'8760 Data'!S4431,'8760 Data'!T4431,'8760 Data'!U4431)</f>
        <v>0</v>
      </c>
      <c r="I4431" s="591" t="e">
        <f>H4431/'Output Sheet'!$B$8</f>
        <v>#DIV/0!</v>
      </c>
      <c r="J4431" s="596"/>
      <c r="K4431" s="560"/>
      <c r="L4431" s="560"/>
      <c r="M4431" s="560"/>
      <c r="N4431" s="560"/>
      <c r="O4431" s="560"/>
      <c r="P4431" s="560"/>
      <c r="Q4431" s="560"/>
      <c r="R4431" s="560"/>
      <c r="S4431" s="560"/>
      <c r="T4431" s="560"/>
      <c r="U4431" s="560"/>
    </row>
    <row r="4432" spans="1:21">
      <c r="A4432" s="593">
        <f t="shared" si="414"/>
        <v>41459</v>
      </c>
      <c r="B4432" s="594">
        <v>41459.625256307867</v>
      </c>
      <c r="C4432" s="560">
        <f t="shared" si="415"/>
        <v>2013</v>
      </c>
      <c r="D4432" s="560">
        <f t="shared" si="416"/>
        <v>7</v>
      </c>
      <c r="E4432" s="560">
        <f t="shared" si="417"/>
        <v>4</v>
      </c>
      <c r="F4432" s="560">
        <f t="shared" si="418"/>
        <v>15</v>
      </c>
      <c r="G4432" s="595">
        <f t="shared" si="419"/>
        <v>5</v>
      </c>
      <c r="H4432" s="590">
        <f>CHOOSE('Output Sheet'!$B$4,'8760 Data'!J4432,'8760 Data'!K4432,'8760 Data'!L4432,'8760 Data'!M4432,'8760 Data'!N4432,'8760 Data'!O4432,'8760 Data'!P4432,'8760 Data'!Q4432,'8760 Data'!R4432,'8760 Data'!S4432,'8760 Data'!T4432,'8760 Data'!U4432)</f>
        <v>0</v>
      </c>
      <c r="I4432" s="591" t="e">
        <f>H4432/'Output Sheet'!$B$8</f>
        <v>#DIV/0!</v>
      </c>
      <c r="J4432" s="596"/>
      <c r="K4432" s="560"/>
      <c r="L4432" s="560"/>
      <c r="M4432" s="560"/>
      <c r="N4432" s="560"/>
      <c r="O4432" s="560"/>
      <c r="P4432" s="560"/>
      <c r="Q4432" s="560"/>
      <c r="R4432" s="560"/>
      <c r="S4432" s="560"/>
      <c r="T4432" s="560"/>
      <c r="U4432" s="560"/>
    </row>
    <row r="4433" spans="1:21">
      <c r="A4433" s="593">
        <f t="shared" si="414"/>
        <v>41459</v>
      </c>
      <c r="B4433" s="594">
        <v>41459.666923032404</v>
      </c>
      <c r="C4433" s="560">
        <f t="shared" si="415"/>
        <v>2013</v>
      </c>
      <c r="D4433" s="560">
        <f t="shared" si="416"/>
        <v>7</v>
      </c>
      <c r="E4433" s="560">
        <f t="shared" si="417"/>
        <v>4</v>
      </c>
      <c r="F4433" s="560">
        <f t="shared" si="418"/>
        <v>16</v>
      </c>
      <c r="G4433" s="595">
        <f t="shared" si="419"/>
        <v>5</v>
      </c>
      <c r="H4433" s="590">
        <f>CHOOSE('Output Sheet'!$B$4,'8760 Data'!J4433,'8760 Data'!K4433,'8760 Data'!L4433,'8760 Data'!M4433,'8760 Data'!N4433,'8760 Data'!O4433,'8760 Data'!P4433,'8760 Data'!Q4433,'8760 Data'!R4433,'8760 Data'!S4433,'8760 Data'!T4433,'8760 Data'!U4433)</f>
        <v>0</v>
      </c>
      <c r="I4433" s="591" t="e">
        <f>H4433/'Output Sheet'!$B$8</f>
        <v>#DIV/0!</v>
      </c>
      <c r="J4433" s="596"/>
      <c r="K4433" s="560"/>
      <c r="L4433" s="560"/>
      <c r="M4433" s="560"/>
      <c r="N4433" s="560"/>
      <c r="O4433" s="560"/>
      <c r="P4433" s="560"/>
      <c r="Q4433" s="560"/>
      <c r="R4433" s="560"/>
      <c r="S4433" s="560"/>
      <c r="T4433" s="560"/>
      <c r="U4433" s="560"/>
    </row>
    <row r="4434" spans="1:21">
      <c r="A4434" s="593">
        <f t="shared" si="414"/>
        <v>41459</v>
      </c>
      <c r="B4434" s="594">
        <v>41459.708589756941</v>
      </c>
      <c r="C4434" s="560">
        <f t="shared" si="415"/>
        <v>2013</v>
      </c>
      <c r="D4434" s="560">
        <f t="shared" si="416"/>
        <v>7</v>
      </c>
      <c r="E4434" s="560">
        <f t="shared" si="417"/>
        <v>4</v>
      </c>
      <c r="F4434" s="560">
        <f t="shared" si="418"/>
        <v>17</v>
      </c>
      <c r="G4434" s="595">
        <f t="shared" si="419"/>
        <v>5</v>
      </c>
      <c r="H4434" s="590">
        <f>CHOOSE('Output Sheet'!$B$4,'8760 Data'!J4434,'8760 Data'!K4434,'8760 Data'!L4434,'8760 Data'!M4434,'8760 Data'!N4434,'8760 Data'!O4434,'8760 Data'!P4434,'8760 Data'!Q4434,'8760 Data'!R4434,'8760 Data'!S4434,'8760 Data'!T4434,'8760 Data'!U4434)</f>
        <v>0</v>
      </c>
      <c r="I4434" s="591" t="e">
        <f>H4434/'Output Sheet'!$B$8</f>
        <v>#DIV/0!</v>
      </c>
      <c r="J4434" s="596"/>
      <c r="K4434" s="560"/>
      <c r="L4434" s="560"/>
      <c r="M4434" s="560"/>
      <c r="N4434" s="560"/>
      <c r="O4434" s="560"/>
      <c r="P4434" s="560"/>
      <c r="Q4434" s="560"/>
      <c r="R4434" s="560"/>
      <c r="S4434" s="560"/>
      <c r="T4434" s="560"/>
      <c r="U4434" s="560"/>
    </row>
    <row r="4435" spans="1:21">
      <c r="A4435" s="593">
        <f t="shared" si="414"/>
        <v>41459</v>
      </c>
      <c r="B4435" s="594">
        <v>41459.750256481479</v>
      </c>
      <c r="C4435" s="560">
        <f t="shared" si="415"/>
        <v>2013</v>
      </c>
      <c r="D4435" s="560">
        <f t="shared" si="416"/>
        <v>7</v>
      </c>
      <c r="E4435" s="560">
        <f t="shared" si="417"/>
        <v>4</v>
      </c>
      <c r="F4435" s="560">
        <f t="shared" si="418"/>
        <v>18</v>
      </c>
      <c r="G4435" s="595">
        <f t="shared" si="419"/>
        <v>5</v>
      </c>
      <c r="H4435" s="590">
        <f>CHOOSE('Output Sheet'!$B$4,'8760 Data'!J4435,'8760 Data'!K4435,'8760 Data'!L4435,'8760 Data'!M4435,'8760 Data'!N4435,'8760 Data'!O4435,'8760 Data'!P4435,'8760 Data'!Q4435,'8760 Data'!R4435,'8760 Data'!S4435,'8760 Data'!T4435,'8760 Data'!U4435)</f>
        <v>0</v>
      </c>
      <c r="I4435" s="591" t="e">
        <f>H4435/'Output Sheet'!$B$8</f>
        <v>#DIV/0!</v>
      </c>
      <c r="J4435" s="596"/>
      <c r="K4435" s="560"/>
      <c r="L4435" s="560"/>
      <c r="M4435" s="560"/>
      <c r="N4435" s="560"/>
      <c r="O4435" s="560"/>
      <c r="P4435" s="560"/>
      <c r="Q4435" s="560"/>
      <c r="R4435" s="560"/>
      <c r="S4435" s="560"/>
      <c r="T4435" s="560"/>
      <c r="U4435" s="560"/>
    </row>
    <row r="4436" spans="1:21">
      <c r="A4436" s="593">
        <f t="shared" si="414"/>
        <v>41459</v>
      </c>
      <c r="B4436" s="594">
        <v>41459.791923206016</v>
      </c>
      <c r="C4436" s="560">
        <f t="shared" si="415"/>
        <v>2013</v>
      </c>
      <c r="D4436" s="560">
        <f t="shared" si="416"/>
        <v>7</v>
      </c>
      <c r="E4436" s="560">
        <f t="shared" si="417"/>
        <v>4</v>
      </c>
      <c r="F4436" s="560">
        <f t="shared" si="418"/>
        <v>19</v>
      </c>
      <c r="G4436" s="595">
        <f t="shared" si="419"/>
        <v>5</v>
      </c>
      <c r="H4436" s="590">
        <f>CHOOSE('Output Sheet'!$B$4,'8760 Data'!J4436,'8760 Data'!K4436,'8760 Data'!L4436,'8760 Data'!M4436,'8760 Data'!N4436,'8760 Data'!O4436,'8760 Data'!P4436,'8760 Data'!Q4436,'8760 Data'!R4436,'8760 Data'!S4436,'8760 Data'!T4436,'8760 Data'!U4436)</f>
        <v>0</v>
      </c>
      <c r="I4436" s="591" t="e">
        <f>H4436/'Output Sheet'!$B$8</f>
        <v>#DIV/0!</v>
      </c>
      <c r="J4436" s="596"/>
      <c r="K4436" s="560"/>
      <c r="L4436" s="560"/>
      <c r="M4436" s="560"/>
      <c r="N4436" s="560"/>
      <c r="O4436" s="560"/>
      <c r="P4436" s="560"/>
      <c r="Q4436" s="560"/>
      <c r="R4436" s="560"/>
      <c r="S4436" s="560"/>
      <c r="T4436" s="560"/>
      <c r="U4436" s="560"/>
    </row>
    <row r="4437" spans="1:21">
      <c r="A4437" s="593">
        <f t="shared" si="414"/>
        <v>41459</v>
      </c>
      <c r="B4437" s="594">
        <v>41459.833589930553</v>
      </c>
      <c r="C4437" s="560">
        <f t="shared" si="415"/>
        <v>2013</v>
      </c>
      <c r="D4437" s="560">
        <f t="shared" si="416"/>
        <v>7</v>
      </c>
      <c r="E4437" s="560">
        <f t="shared" si="417"/>
        <v>4</v>
      </c>
      <c r="F4437" s="560">
        <f t="shared" si="418"/>
        <v>20</v>
      </c>
      <c r="G4437" s="595">
        <f t="shared" si="419"/>
        <v>5</v>
      </c>
      <c r="H4437" s="590">
        <f>CHOOSE('Output Sheet'!$B$4,'8760 Data'!J4437,'8760 Data'!K4437,'8760 Data'!L4437,'8760 Data'!M4437,'8760 Data'!N4437,'8760 Data'!O4437,'8760 Data'!P4437,'8760 Data'!Q4437,'8760 Data'!R4437,'8760 Data'!S4437,'8760 Data'!T4437,'8760 Data'!U4437)</f>
        <v>0</v>
      </c>
      <c r="I4437" s="591" t="e">
        <f>H4437/'Output Sheet'!$B$8</f>
        <v>#DIV/0!</v>
      </c>
      <c r="J4437" s="596"/>
      <c r="K4437" s="560"/>
      <c r="L4437" s="560"/>
      <c r="M4437" s="560"/>
      <c r="N4437" s="560"/>
      <c r="O4437" s="560"/>
      <c r="P4437" s="560"/>
      <c r="Q4437" s="560"/>
      <c r="R4437" s="560"/>
      <c r="S4437" s="560"/>
      <c r="T4437" s="560"/>
      <c r="U4437" s="560"/>
    </row>
    <row r="4438" spans="1:21">
      <c r="A4438" s="593">
        <f t="shared" si="414"/>
        <v>41459</v>
      </c>
      <c r="B4438" s="594">
        <v>41459.87525665509</v>
      </c>
      <c r="C4438" s="560">
        <f t="shared" si="415"/>
        <v>2013</v>
      </c>
      <c r="D4438" s="560">
        <f t="shared" si="416"/>
        <v>7</v>
      </c>
      <c r="E4438" s="560">
        <f t="shared" si="417"/>
        <v>4</v>
      </c>
      <c r="F4438" s="560">
        <f t="shared" si="418"/>
        <v>21</v>
      </c>
      <c r="G4438" s="595">
        <f t="shared" si="419"/>
        <v>5</v>
      </c>
      <c r="H4438" s="590">
        <f>CHOOSE('Output Sheet'!$B$4,'8760 Data'!J4438,'8760 Data'!K4438,'8760 Data'!L4438,'8760 Data'!M4438,'8760 Data'!N4438,'8760 Data'!O4438,'8760 Data'!P4438,'8760 Data'!Q4438,'8760 Data'!R4438,'8760 Data'!S4438,'8760 Data'!T4438,'8760 Data'!U4438)</f>
        <v>0</v>
      </c>
      <c r="I4438" s="591" t="e">
        <f>H4438/'Output Sheet'!$B$8</f>
        <v>#DIV/0!</v>
      </c>
      <c r="J4438" s="596"/>
      <c r="K4438" s="560"/>
      <c r="L4438" s="560"/>
      <c r="M4438" s="560"/>
      <c r="N4438" s="560"/>
      <c r="O4438" s="560"/>
      <c r="P4438" s="560"/>
      <c r="Q4438" s="560"/>
      <c r="R4438" s="560"/>
      <c r="S4438" s="560"/>
      <c r="T4438" s="560"/>
      <c r="U4438" s="560"/>
    </row>
    <row r="4439" spans="1:21">
      <c r="A4439" s="593">
        <f t="shared" si="414"/>
        <v>41459</v>
      </c>
      <c r="B4439" s="594">
        <v>41459.916923379627</v>
      </c>
      <c r="C4439" s="560">
        <f t="shared" si="415"/>
        <v>2013</v>
      </c>
      <c r="D4439" s="560">
        <f t="shared" si="416"/>
        <v>7</v>
      </c>
      <c r="E4439" s="560">
        <f t="shared" si="417"/>
        <v>4</v>
      </c>
      <c r="F4439" s="560">
        <f t="shared" si="418"/>
        <v>22</v>
      </c>
      <c r="G4439" s="595">
        <f t="shared" si="419"/>
        <v>5</v>
      </c>
      <c r="H4439" s="590">
        <f>CHOOSE('Output Sheet'!$B$4,'8760 Data'!J4439,'8760 Data'!K4439,'8760 Data'!L4439,'8760 Data'!M4439,'8760 Data'!N4439,'8760 Data'!O4439,'8760 Data'!P4439,'8760 Data'!Q4439,'8760 Data'!R4439,'8760 Data'!S4439,'8760 Data'!T4439,'8760 Data'!U4439)</f>
        <v>0</v>
      </c>
      <c r="I4439" s="591" t="e">
        <f>H4439/'Output Sheet'!$B$8</f>
        <v>#DIV/0!</v>
      </c>
      <c r="J4439" s="596"/>
      <c r="K4439" s="560"/>
      <c r="L4439" s="560"/>
      <c r="M4439" s="560"/>
      <c r="N4439" s="560"/>
      <c r="O4439" s="560"/>
      <c r="P4439" s="560"/>
      <c r="Q4439" s="560"/>
      <c r="R4439" s="560"/>
      <c r="S4439" s="560"/>
      <c r="T4439" s="560"/>
      <c r="U4439" s="560"/>
    </row>
    <row r="4440" spans="1:21">
      <c r="A4440" s="593">
        <f t="shared" si="414"/>
        <v>41459</v>
      </c>
      <c r="B4440" s="594">
        <v>41459.958590104165</v>
      </c>
      <c r="C4440" s="560">
        <f t="shared" si="415"/>
        <v>2013</v>
      </c>
      <c r="D4440" s="560">
        <f t="shared" si="416"/>
        <v>7</v>
      </c>
      <c r="E4440" s="560">
        <f t="shared" si="417"/>
        <v>4</v>
      </c>
      <c r="F4440" s="560">
        <f t="shared" si="418"/>
        <v>23</v>
      </c>
      <c r="G4440" s="595">
        <f t="shared" si="419"/>
        <v>5</v>
      </c>
      <c r="H4440" s="590">
        <f>CHOOSE('Output Sheet'!$B$4,'8760 Data'!J4440,'8760 Data'!K4440,'8760 Data'!L4440,'8760 Data'!M4440,'8760 Data'!N4440,'8760 Data'!O4440,'8760 Data'!P4440,'8760 Data'!Q4440,'8760 Data'!R4440,'8760 Data'!S4440,'8760 Data'!T4440,'8760 Data'!U4440)</f>
        <v>0</v>
      </c>
      <c r="I4440" s="591" t="e">
        <f>H4440/'Output Sheet'!$B$8</f>
        <v>#DIV/0!</v>
      </c>
      <c r="J4440" s="596"/>
      <c r="K4440" s="560"/>
      <c r="L4440" s="560"/>
      <c r="M4440" s="560"/>
      <c r="N4440" s="560"/>
      <c r="O4440" s="560"/>
      <c r="P4440" s="560"/>
      <c r="Q4440" s="560"/>
      <c r="R4440" s="560"/>
      <c r="S4440" s="560"/>
      <c r="T4440" s="560"/>
      <c r="U4440" s="560"/>
    </row>
    <row r="4441" spans="1:21">
      <c r="A4441" s="593">
        <f t="shared" si="414"/>
        <v>41460</v>
      </c>
      <c r="B4441" s="594">
        <v>41460.000256828702</v>
      </c>
      <c r="C4441" s="560">
        <f t="shared" si="415"/>
        <v>2013</v>
      </c>
      <c r="D4441" s="560">
        <f t="shared" si="416"/>
        <v>7</v>
      </c>
      <c r="E4441" s="560">
        <f t="shared" si="417"/>
        <v>5</v>
      </c>
      <c r="F4441" s="560">
        <f t="shared" si="418"/>
        <v>24</v>
      </c>
      <c r="G4441" s="595">
        <f t="shared" si="419"/>
        <v>6</v>
      </c>
      <c r="H4441" s="590">
        <f>CHOOSE('Output Sheet'!$B$4,'8760 Data'!J4441,'8760 Data'!K4441,'8760 Data'!L4441,'8760 Data'!M4441,'8760 Data'!N4441,'8760 Data'!O4441,'8760 Data'!P4441,'8760 Data'!Q4441,'8760 Data'!R4441,'8760 Data'!S4441,'8760 Data'!T4441,'8760 Data'!U4441)</f>
        <v>0</v>
      </c>
      <c r="I4441" s="591" t="e">
        <f>H4441/'Output Sheet'!$B$8</f>
        <v>#DIV/0!</v>
      </c>
      <c r="J4441" s="596"/>
      <c r="K4441" s="560"/>
      <c r="L4441" s="560"/>
      <c r="M4441" s="560"/>
      <c r="N4441" s="560"/>
      <c r="O4441" s="560"/>
      <c r="P4441" s="560"/>
      <c r="Q4441" s="560"/>
      <c r="R4441" s="560"/>
      <c r="S4441" s="560"/>
      <c r="T4441" s="560"/>
      <c r="U4441" s="560"/>
    </row>
    <row r="4442" spans="1:21">
      <c r="A4442" s="593">
        <f t="shared" si="414"/>
        <v>41460</v>
      </c>
      <c r="B4442" s="594">
        <v>41460.041923553239</v>
      </c>
      <c r="C4442" s="560">
        <f t="shared" si="415"/>
        <v>2013</v>
      </c>
      <c r="D4442" s="560">
        <f t="shared" si="416"/>
        <v>7</v>
      </c>
      <c r="E4442" s="560">
        <f t="shared" si="417"/>
        <v>5</v>
      </c>
      <c r="F4442" s="560">
        <f t="shared" si="418"/>
        <v>1</v>
      </c>
      <c r="G4442" s="595">
        <f t="shared" si="419"/>
        <v>6</v>
      </c>
      <c r="H4442" s="590">
        <f>CHOOSE('Output Sheet'!$B$4,'8760 Data'!J4442,'8760 Data'!K4442,'8760 Data'!L4442,'8760 Data'!M4442,'8760 Data'!N4442,'8760 Data'!O4442,'8760 Data'!P4442,'8760 Data'!Q4442,'8760 Data'!R4442,'8760 Data'!S4442,'8760 Data'!T4442,'8760 Data'!U4442)</f>
        <v>0</v>
      </c>
      <c r="I4442" s="591" t="e">
        <f>H4442/'Output Sheet'!$B$8</f>
        <v>#DIV/0!</v>
      </c>
      <c r="J4442" s="596"/>
      <c r="K4442" s="560"/>
      <c r="L4442" s="560"/>
      <c r="M4442" s="560"/>
      <c r="N4442" s="560"/>
      <c r="O4442" s="560"/>
      <c r="P4442" s="560"/>
      <c r="Q4442" s="560"/>
      <c r="R4442" s="560"/>
      <c r="S4442" s="560"/>
      <c r="T4442" s="560"/>
      <c r="U4442" s="560"/>
    </row>
    <row r="4443" spans="1:21">
      <c r="A4443" s="593">
        <f t="shared" si="414"/>
        <v>41460</v>
      </c>
      <c r="B4443" s="594">
        <v>41460.083590277776</v>
      </c>
      <c r="C4443" s="560">
        <f t="shared" si="415"/>
        <v>2013</v>
      </c>
      <c r="D4443" s="560">
        <f t="shared" si="416"/>
        <v>7</v>
      </c>
      <c r="E4443" s="560">
        <f t="shared" si="417"/>
        <v>5</v>
      </c>
      <c r="F4443" s="560">
        <f t="shared" si="418"/>
        <v>2</v>
      </c>
      <c r="G4443" s="595">
        <f t="shared" si="419"/>
        <v>6</v>
      </c>
      <c r="H4443" s="590">
        <f>CHOOSE('Output Sheet'!$B$4,'8760 Data'!J4443,'8760 Data'!K4443,'8760 Data'!L4443,'8760 Data'!M4443,'8760 Data'!N4443,'8760 Data'!O4443,'8760 Data'!P4443,'8760 Data'!Q4443,'8760 Data'!R4443,'8760 Data'!S4443,'8760 Data'!T4443,'8760 Data'!U4443)</f>
        <v>0</v>
      </c>
      <c r="I4443" s="591" t="e">
        <f>H4443/'Output Sheet'!$B$8</f>
        <v>#DIV/0!</v>
      </c>
      <c r="J4443" s="596"/>
      <c r="K4443" s="560"/>
      <c r="L4443" s="560"/>
      <c r="M4443" s="560"/>
      <c r="N4443" s="560"/>
      <c r="O4443" s="560"/>
      <c r="P4443" s="560"/>
      <c r="Q4443" s="560"/>
      <c r="R4443" s="560"/>
      <c r="S4443" s="560"/>
      <c r="T4443" s="560"/>
      <c r="U4443" s="560"/>
    </row>
    <row r="4444" spans="1:21">
      <c r="A4444" s="593">
        <f t="shared" si="414"/>
        <v>41460</v>
      </c>
      <c r="B4444" s="594">
        <v>41460.125257002313</v>
      </c>
      <c r="C4444" s="560">
        <f t="shared" si="415"/>
        <v>2013</v>
      </c>
      <c r="D4444" s="560">
        <f t="shared" si="416"/>
        <v>7</v>
      </c>
      <c r="E4444" s="560">
        <f t="shared" si="417"/>
        <v>5</v>
      </c>
      <c r="F4444" s="560">
        <f t="shared" si="418"/>
        <v>3</v>
      </c>
      <c r="G4444" s="595">
        <f t="shared" si="419"/>
        <v>6</v>
      </c>
      <c r="H4444" s="590">
        <f>CHOOSE('Output Sheet'!$B$4,'8760 Data'!J4444,'8760 Data'!K4444,'8760 Data'!L4444,'8760 Data'!M4444,'8760 Data'!N4444,'8760 Data'!O4444,'8760 Data'!P4444,'8760 Data'!Q4444,'8760 Data'!R4444,'8760 Data'!S4444,'8760 Data'!T4444,'8760 Data'!U4444)</f>
        <v>0</v>
      </c>
      <c r="I4444" s="591" t="e">
        <f>H4444/'Output Sheet'!$B$8</f>
        <v>#DIV/0!</v>
      </c>
      <c r="J4444" s="596"/>
      <c r="K4444" s="560"/>
      <c r="L4444" s="560"/>
      <c r="M4444" s="560"/>
      <c r="N4444" s="560"/>
      <c r="O4444" s="560"/>
      <c r="P4444" s="560"/>
      <c r="Q4444" s="560"/>
      <c r="R4444" s="560"/>
      <c r="S4444" s="560"/>
      <c r="T4444" s="560"/>
      <c r="U4444" s="560"/>
    </row>
    <row r="4445" spans="1:21">
      <c r="A4445" s="593">
        <f t="shared" si="414"/>
        <v>41460</v>
      </c>
      <c r="B4445" s="594">
        <v>41460.166923726851</v>
      </c>
      <c r="C4445" s="560">
        <f t="shared" si="415"/>
        <v>2013</v>
      </c>
      <c r="D4445" s="560">
        <f t="shared" si="416"/>
        <v>7</v>
      </c>
      <c r="E4445" s="560">
        <f t="shared" si="417"/>
        <v>5</v>
      </c>
      <c r="F4445" s="560">
        <f t="shared" si="418"/>
        <v>4</v>
      </c>
      <c r="G4445" s="595">
        <f t="shared" si="419"/>
        <v>6</v>
      </c>
      <c r="H4445" s="590">
        <f>CHOOSE('Output Sheet'!$B$4,'8760 Data'!J4445,'8760 Data'!K4445,'8760 Data'!L4445,'8760 Data'!M4445,'8760 Data'!N4445,'8760 Data'!O4445,'8760 Data'!P4445,'8760 Data'!Q4445,'8760 Data'!R4445,'8760 Data'!S4445,'8760 Data'!T4445,'8760 Data'!U4445)</f>
        <v>0</v>
      </c>
      <c r="I4445" s="591" t="e">
        <f>H4445/'Output Sheet'!$B$8</f>
        <v>#DIV/0!</v>
      </c>
      <c r="J4445" s="596"/>
      <c r="K4445" s="560"/>
      <c r="L4445" s="560"/>
      <c r="M4445" s="560"/>
      <c r="N4445" s="560"/>
      <c r="O4445" s="560"/>
      <c r="P4445" s="560"/>
      <c r="Q4445" s="560"/>
      <c r="R4445" s="560"/>
      <c r="S4445" s="560"/>
      <c r="T4445" s="560"/>
      <c r="U4445" s="560"/>
    </row>
    <row r="4446" spans="1:21">
      <c r="A4446" s="593">
        <f t="shared" si="414"/>
        <v>41460</v>
      </c>
      <c r="B4446" s="594">
        <v>41460.208590451388</v>
      </c>
      <c r="C4446" s="560">
        <f t="shared" si="415"/>
        <v>2013</v>
      </c>
      <c r="D4446" s="560">
        <f t="shared" si="416"/>
        <v>7</v>
      </c>
      <c r="E4446" s="560">
        <f t="shared" si="417"/>
        <v>5</v>
      </c>
      <c r="F4446" s="560">
        <f t="shared" si="418"/>
        <v>5</v>
      </c>
      <c r="G4446" s="595">
        <f t="shared" si="419"/>
        <v>6</v>
      </c>
      <c r="H4446" s="590">
        <f>CHOOSE('Output Sheet'!$B$4,'8760 Data'!J4446,'8760 Data'!K4446,'8760 Data'!L4446,'8760 Data'!M4446,'8760 Data'!N4446,'8760 Data'!O4446,'8760 Data'!P4446,'8760 Data'!Q4446,'8760 Data'!R4446,'8760 Data'!S4446,'8760 Data'!T4446,'8760 Data'!U4446)</f>
        <v>0</v>
      </c>
      <c r="I4446" s="591" t="e">
        <f>H4446/'Output Sheet'!$B$8</f>
        <v>#DIV/0!</v>
      </c>
      <c r="J4446" s="596"/>
      <c r="K4446" s="560"/>
      <c r="L4446" s="560"/>
      <c r="M4446" s="560"/>
      <c r="N4446" s="560"/>
      <c r="O4446" s="560"/>
      <c r="P4446" s="560"/>
      <c r="Q4446" s="560"/>
      <c r="R4446" s="560"/>
      <c r="S4446" s="560"/>
      <c r="T4446" s="560"/>
      <c r="U4446" s="560"/>
    </row>
    <row r="4447" spans="1:21">
      <c r="A4447" s="593">
        <f t="shared" si="414"/>
        <v>41460</v>
      </c>
      <c r="B4447" s="594">
        <v>41460.250257175925</v>
      </c>
      <c r="C4447" s="560">
        <f t="shared" si="415"/>
        <v>2013</v>
      </c>
      <c r="D4447" s="560">
        <f t="shared" si="416"/>
        <v>7</v>
      </c>
      <c r="E4447" s="560">
        <f t="shared" si="417"/>
        <v>5</v>
      </c>
      <c r="F4447" s="560">
        <f t="shared" si="418"/>
        <v>6</v>
      </c>
      <c r="G4447" s="595">
        <f t="shared" si="419"/>
        <v>6</v>
      </c>
      <c r="H4447" s="590">
        <f>CHOOSE('Output Sheet'!$B$4,'8760 Data'!J4447,'8760 Data'!K4447,'8760 Data'!L4447,'8760 Data'!M4447,'8760 Data'!N4447,'8760 Data'!O4447,'8760 Data'!P4447,'8760 Data'!Q4447,'8760 Data'!R4447,'8760 Data'!S4447,'8760 Data'!T4447,'8760 Data'!U4447)</f>
        <v>0</v>
      </c>
      <c r="I4447" s="591" t="e">
        <f>H4447/'Output Sheet'!$B$8</f>
        <v>#DIV/0!</v>
      </c>
      <c r="J4447" s="596"/>
      <c r="K4447" s="560"/>
      <c r="L4447" s="560"/>
      <c r="M4447" s="560"/>
      <c r="N4447" s="560"/>
      <c r="O4447" s="560"/>
      <c r="P4447" s="560"/>
      <c r="Q4447" s="560"/>
      <c r="R4447" s="560"/>
      <c r="S4447" s="560"/>
      <c r="T4447" s="560"/>
      <c r="U4447" s="560"/>
    </row>
    <row r="4448" spans="1:21">
      <c r="A4448" s="593">
        <f t="shared" si="414"/>
        <v>41460</v>
      </c>
      <c r="B4448" s="594">
        <v>41460.291923900462</v>
      </c>
      <c r="C4448" s="560">
        <f t="shared" si="415"/>
        <v>2013</v>
      </c>
      <c r="D4448" s="560">
        <f t="shared" si="416"/>
        <v>7</v>
      </c>
      <c r="E4448" s="560">
        <f t="shared" si="417"/>
        <v>5</v>
      </c>
      <c r="F4448" s="560">
        <f t="shared" si="418"/>
        <v>7</v>
      </c>
      <c r="G4448" s="595">
        <f t="shared" si="419"/>
        <v>6</v>
      </c>
      <c r="H4448" s="590">
        <f>CHOOSE('Output Sheet'!$B$4,'8760 Data'!J4448,'8760 Data'!K4448,'8760 Data'!L4448,'8760 Data'!M4448,'8760 Data'!N4448,'8760 Data'!O4448,'8760 Data'!P4448,'8760 Data'!Q4448,'8760 Data'!R4448,'8760 Data'!S4448,'8760 Data'!T4448,'8760 Data'!U4448)</f>
        <v>0</v>
      </c>
      <c r="I4448" s="591" t="e">
        <f>H4448/'Output Sheet'!$B$8</f>
        <v>#DIV/0!</v>
      </c>
      <c r="J4448" s="596"/>
      <c r="K4448" s="560"/>
      <c r="L4448" s="560"/>
      <c r="M4448" s="560"/>
      <c r="N4448" s="560"/>
      <c r="O4448" s="560"/>
      <c r="P4448" s="560"/>
      <c r="Q4448" s="560"/>
      <c r="R4448" s="560"/>
      <c r="S4448" s="560"/>
      <c r="T4448" s="560"/>
      <c r="U4448" s="560"/>
    </row>
    <row r="4449" spans="1:21">
      <c r="A4449" s="593">
        <f t="shared" si="414"/>
        <v>41460</v>
      </c>
      <c r="B4449" s="594">
        <v>41460.333590624999</v>
      </c>
      <c r="C4449" s="560">
        <f t="shared" si="415"/>
        <v>2013</v>
      </c>
      <c r="D4449" s="560">
        <f t="shared" si="416"/>
        <v>7</v>
      </c>
      <c r="E4449" s="560">
        <f t="shared" si="417"/>
        <v>5</v>
      </c>
      <c r="F4449" s="560">
        <f t="shared" si="418"/>
        <v>8</v>
      </c>
      <c r="G4449" s="595">
        <f t="shared" si="419"/>
        <v>6</v>
      </c>
      <c r="H4449" s="590">
        <f>CHOOSE('Output Sheet'!$B$4,'8760 Data'!J4449,'8760 Data'!K4449,'8760 Data'!L4449,'8760 Data'!M4449,'8760 Data'!N4449,'8760 Data'!O4449,'8760 Data'!P4449,'8760 Data'!Q4449,'8760 Data'!R4449,'8760 Data'!S4449,'8760 Data'!T4449,'8760 Data'!U4449)</f>
        <v>0</v>
      </c>
      <c r="I4449" s="591" t="e">
        <f>H4449/'Output Sheet'!$B$8</f>
        <v>#DIV/0!</v>
      </c>
      <c r="J4449" s="596"/>
      <c r="K4449" s="560"/>
      <c r="L4449" s="560"/>
      <c r="M4449" s="560"/>
      <c r="N4449" s="560"/>
      <c r="O4449" s="560"/>
      <c r="P4449" s="560"/>
      <c r="Q4449" s="560"/>
      <c r="R4449" s="560"/>
      <c r="S4449" s="560"/>
      <c r="T4449" s="560"/>
      <c r="U4449" s="560"/>
    </row>
    <row r="4450" spans="1:21">
      <c r="A4450" s="593">
        <f t="shared" si="414"/>
        <v>41460</v>
      </c>
      <c r="B4450" s="594">
        <v>41460.375257349537</v>
      </c>
      <c r="C4450" s="560">
        <f t="shared" si="415"/>
        <v>2013</v>
      </c>
      <c r="D4450" s="560">
        <f t="shared" si="416"/>
        <v>7</v>
      </c>
      <c r="E4450" s="560">
        <f t="shared" si="417"/>
        <v>5</v>
      </c>
      <c r="F4450" s="560">
        <f t="shared" si="418"/>
        <v>9</v>
      </c>
      <c r="G4450" s="595">
        <f t="shared" si="419"/>
        <v>6</v>
      </c>
      <c r="H4450" s="590">
        <f>CHOOSE('Output Sheet'!$B$4,'8760 Data'!J4450,'8760 Data'!K4450,'8760 Data'!L4450,'8760 Data'!M4450,'8760 Data'!N4450,'8760 Data'!O4450,'8760 Data'!P4450,'8760 Data'!Q4450,'8760 Data'!R4450,'8760 Data'!S4450,'8760 Data'!T4450,'8760 Data'!U4450)</f>
        <v>0</v>
      </c>
      <c r="I4450" s="591" t="e">
        <f>H4450/'Output Sheet'!$B$8</f>
        <v>#DIV/0!</v>
      </c>
      <c r="J4450" s="596"/>
      <c r="K4450" s="560"/>
      <c r="L4450" s="560"/>
      <c r="M4450" s="560"/>
      <c r="N4450" s="560"/>
      <c r="O4450" s="560"/>
      <c r="P4450" s="560"/>
      <c r="Q4450" s="560"/>
      <c r="R4450" s="560"/>
      <c r="S4450" s="560"/>
      <c r="T4450" s="560"/>
      <c r="U4450" s="560"/>
    </row>
    <row r="4451" spans="1:21">
      <c r="A4451" s="593">
        <f t="shared" si="414"/>
        <v>41460</v>
      </c>
      <c r="B4451" s="594">
        <v>41460.416924074074</v>
      </c>
      <c r="C4451" s="560">
        <f t="shared" si="415"/>
        <v>2013</v>
      </c>
      <c r="D4451" s="560">
        <f t="shared" si="416"/>
        <v>7</v>
      </c>
      <c r="E4451" s="560">
        <f t="shared" si="417"/>
        <v>5</v>
      </c>
      <c r="F4451" s="560">
        <f t="shared" si="418"/>
        <v>10</v>
      </c>
      <c r="G4451" s="595">
        <f t="shared" si="419"/>
        <v>6</v>
      </c>
      <c r="H4451" s="590">
        <f>CHOOSE('Output Sheet'!$B$4,'8760 Data'!J4451,'8760 Data'!K4451,'8760 Data'!L4451,'8760 Data'!M4451,'8760 Data'!N4451,'8760 Data'!O4451,'8760 Data'!P4451,'8760 Data'!Q4451,'8760 Data'!R4451,'8760 Data'!S4451,'8760 Data'!T4451,'8760 Data'!U4451)</f>
        <v>0</v>
      </c>
      <c r="I4451" s="591" t="e">
        <f>H4451/'Output Sheet'!$B$8</f>
        <v>#DIV/0!</v>
      </c>
      <c r="J4451" s="596"/>
      <c r="K4451" s="560"/>
      <c r="L4451" s="560"/>
      <c r="M4451" s="560"/>
      <c r="N4451" s="560"/>
      <c r="O4451" s="560"/>
      <c r="P4451" s="560"/>
      <c r="Q4451" s="560"/>
      <c r="R4451" s="560"/>
      <c r="S4451" s="560"/>
      <c r="T4451" s="560"/>
      <c r="U4451" s="560"/>
    </row>
    <row r="4452" spans="1:21">
      <c r="A4452" s="593">
        <f t="shared" si="414"/>
        <v>41460</v>
      </c>
      <c r="B4452" s="594">
        <v>41460.458590798611</v>
      </c>
      <c r="C4452" s="560">
        <f t="shared" si="415"/>
        <v>2013</v>
      </c>
      <c r="D4452" s="560">
        <f t="shared" si="416"/>
        <v>7</v>
      </c>
      <c r="E4452" s="560">
        <f t="shared" si="417"/>
        <v>5</v>
      </c>
      <c r="F4452" s="560">
        <f t="shared" si="418"/>
        <v>11</v>
      </c>
      <c r="G4452" s="595">
        <f t="shared" si="419"/>
        <v>6</v>
      </c>
      <c r="H4452" s="590">
        <f>CHOOSE('Output Sheet'!$B$4,'8760 Data'!J4452,'8760 Data'!K4452,'8760 Data'!L4452,'8760 Data'!M4452,'8760 Data'!N4452,'8760 Data'!O4452,'8760 Data'!P4452,'8760 Data'!Q4452,'8760 Data'!R4452,'8760 Data'!S4452,'8760 Data'!T4452,'8760 Data'!U4452)</f>
        <v>0</v>
      </c>
      <c r="I4452" s="591" t="e">
        <f>H4452/'Output Sheet'!$B$8</f>
        <v>#DIV/0!</v>
      </c>
      <c r="J4452" s="596"/>
      <c r="K4452" s="560"/>
      <c r="L4452" s="560"/>
      <c r="M4452" s="560"/>
      <c r="N4452" s="560"/>
      <c r="O4452" s="560"/>
      <c r="P4452" s="560"/>
      <c r="Q4452" s="560"/>
      <c r="R4452" s="560"/>
      <c r="S4452" s="560"/>
      <c r="T4452" s="560"/>
      <c r="U4452" s="560"/>
    </row>
    <row r="4453" spans="1:21">
      <c r="A4453" s="593">
        <f t="shared" si="414"/>
        <v>41460</v>
      </c>
      <c r="B4453" s="594">
        <v>41460.500257523148</v>
      </c>
      <c r="C4453" s="560">
        <f t="shared" si="415"/>
        <v>2013</v>
      </c>
      <c r="D4453" s="560">
        <f t="shared" si="416"/>
        <v>7</v>
      </c>
      <c r="E4453" s="560">
        <f t="shared" si="417"/>
        <v>5</v>
      </c>
      <c r="F4453" s="560">
        <f t="shared" si="418"/>
        <v>12</v>
      </c>
      <c r="G4453" s="595">
        <f t="shared" si="419"/>
        <v>6</v>
      </c>
      <c r="H4453" s="590">
        <f>CHOOSE('Output Sheet'!$B$4,'8760 Data'!J4453,'8760 Data'!K4453,'8760 Data'!L4453,'8760 Data'!M4453,'8760 Data'!N4453,'8760 Data'!O4453,'8760 Data'!P4453,'8760 Data'!Q4453,'8760 Data'!R4453,'8760 Data'!S4453,'8760 Data'!T4453,'8760 Data'!U4453)</f>
        <v>0</v>
      </c>
      <c r="I4453" s="591" t="e">
        <f>H4453/'Output Sheet'!$B$8</f>
        <v>#DIV/0!</v>
      </c>
      <c r="J4453" s="596"/>
      <c r="K4453" s="560"/>
      <c r="L4453" s="560"/>
      <c r="M4453" s="560"/>
      <c r="N4453" s="560"/>
      <c r="O4453" s="560"/>
      <c r="P4453" s="560"/>
      <c r="Q4453" s="560"/>
      <c r="R4453" s="560"/>
      <c r="S4453" s="560"/>
      <c r="T4453" s="560"/>
      <c r="U4453" s="560"/>
    </row>
    <row r="4454" spans="1:21">
      <c r="A4454" s="593">
        <f t="shared" si="414"/>
        <v>41460</v>
      </c>
      <c r="B4454" s="594">
        <v>41460.541924247686</v>
      </c>
      <c r="C4454" s="560">
        <f t="shared" si="415"/>
        <v>2013</v>
      </c>
      <c r="D4454" s="560">
        <f t="shared" si="416"/>
        <v>7</v>
      </c>
      <c r="E4454" s="560">
        <f t="shared" si="417"/>
        <v>5</v>
      </c>
      <c r="F4454" s="560">
        <f t="shared" si="418"/>
        <v>13</v>
      </c>
      <c r="G4454" s="595">
        <f t="shared" si="419"/>
        <v>6</v>
      </c>
      <c r="H4454" s="590">
        <f>CHOOSE('Output Sheet'!$B$4,'8760 Data'!J4454,'8760 Data'!K4454,'8760 Data'!L4454,'8760 Data'!M4454,'8760 Data'!N4454,'8760 Data'!O4454,'8760 Data'!P4454,'8760 Data'!Q4454,'8760 Data'!R4454,'8760 Data'!S4454,'8760 Data'!T4454,'8760 Data'!U4454)</f>
        <v>0</v>
      </c>
      <c r="I4454" s="591" t="e">
        <f>H4454/'Output Sheet'!$B$8</f>
        <v>#DIV/0!</v>
      </c>
      <c r="J4454" s="596"/>
      <c r="K4454" s="560"/>
      <c r="L4454" s="560"/>
      <c r="M4454" s="560"/>
      <c r="N4454" s="560"/>
      <c r="O4454" s="560"/>
      <c r="P4454" s="560"/>
      <c r="Q4454" s="560"/>
      <c r="R4454" s="560"/>
      <c r="S4454" s="560"/>
      <c r="T4454" s="560"/>
      <c r="U4454" s="560"/>
    </row>
    <row r="4455" spans="1:21">
      <c r="A4455" s="593">
        <f t="shared" si="414"/>
        <v>41460</v>
      </c>
      <c r="B4455" s="594">
        <v>41460.583590972223</v>
      </c>
      <c r="C4455" s="560">
        <f t="shared" si="415"/>
        <v>2013</v>
      </c>
      <c r="D4455" s="560">
        <f t="shared" si="416"/>
        <v>7</v>
      </c>
      <c r="E4455" s="560">
        <f t="shared" si="417"/>
        <v>5</v>
      </c>
      <c r="F4455" s="560">
        <f t="shared" si="418"/>
        <v>14</v>
      </c>
      <c r="G4455" s="595">
        <f t="shared" si="419"/>
        <v>6</v>
      </c>
      <c r="H4455" s="590">
        <f>CHOOSE('Output Sheet'!$B$4,'8760 Data'!J4455,'8760 Data'!K4455,'8760 Data'!L4455,'8760 Data'!M4455,'8760 Data'!N4455,'8760 Data'!O4455,'8760 Data'!P4455,'8760 Data'!Q4455,'8760 Data'!R4455,'8760 Data'!S4455,'8760 Data'!T4455,'8760 Data'!U4455)</f>
        <v>0</v>
      </c>
      <c r="I4455" s="591" t="e">
        <f>H4455/'Output Sheet'!$B$8</f>
        <v>#DIV/0!</v>
      </c>
      <c r="J4455" s="596"/>
      <c r="K4455" s="560"/>
      <c r="L4455" s="560"/>
      <c r="M4455" s="560"/>
      <c r="N4455" s="560"/>
      <c r="O4455" s="560"/>
      <c r="P4455" s="560"/>
      <c r="Q4455" s="560"/>
      <c r="R4455" s="560"/>
      <c r="S4455" s="560"/>
      <c r="T4455" s="560"/>
      <c r="U4455" s="560"/>
    </row>
    <row r="4456" spans="1:21">
      <c r="A4456" s="593">
        <f t="shared" si="414"/>
        <v>41460</v>
      </c>
      <c r="B4456" s="594">
        <v>41460.62525769676</v>
      </c>
      <c r="C4456" s="560">
        <f t="shared" si="415"/>
        <v>2013</v>
      </c>
      <c r="D4456" s="560">
        <f t="shared" si="416"/>
        <v>7</v>
      </c>
      <c r="E4456" s="560">
        <f t="shared" si="417"/>
        <v>5</v>
      </c>
      <c r="F4456" s="560">
        <f t="shared" si="418"/>
        <v>15</v>
      </c>
      <c r="G4456" s="595">
        <f t="shared" si="419"/>
        <v>6</v>
      </c>
      <c r="H4456" s="590">
        <f>CHOOSE('Output Sheet'!$B$4,'8760 Data'!J4456,'8760 Data'!K4456,'8760 Data'!L4456,'8760 Data'!M4456,'8760 Data'!N4456,'8760 Data'!O4456,'8760 Data'!P4456,'8760 Data'!Q4456,'8760 Data'!R4456,'8760 Data'!S4456,'8760 Data'!T4456,'8760 Data'!U4456)</f>
        <v>0</v>
      </c>
      <c r="I4456" s="591" t="e">
        <f>H4456/'Output Sheet'!$B$8</f>
        <v>#DIV/0!</v>
      </c>
      <c r="J4456" s="596"/>
      <c r="K4456" s="560"/>
      <c r="L4456" s="560"/>
      <c r="M4456" s="560"/>
      <c r="N4456" s="560"/>
      <c r="O4456" s="560"/>
      <c r="P4456" s="560"/>
      <c r="Q4456" s="560"/>
      <c r="R4456" s="560"/>
      <c r="S4456" s="560"/>
      <c r="T4456" s="560"/>
      <c r="U4456" s="560"/>
    </row>
    <row r="4457" spans="1:21">
      <c r="A4457" s="593">
        <f t="shared" si="414"/>
        <v>41460</v>
      </c>
      <c r="B4457" s="594">
        <v>41460.666924421297</v>
      </c>
      <c r="C4457" s="560">
        <f t="shared" si="415"/>
        <v>2013</v>
      </c>
      <c r="D4457" s="560">
        <f t="shared" si="416"/>
        <v>7</v>
      </c>
      <c r="E4457" s="560">
        <f t="shared" si="417"/>
        <v>5</v>
      </c>
      <c r="F4457" s="560">
        <f t="shared" si="418"/>
        <v>16</v>
      </c>
      <c r="G4457" s="595">
        <f t="shared" si="419"/>
        <v>6</v>
      </c>
      <c r="H4457" s="590">
        <f>CHOOSE('Output Sheet'!$B$4,'8760 Data'!J4457,'8760 Data'!K4457,'8760 Data'!L4457,'8760 Data'!M4457,'8760 Data'!N4457,'8760 Data'!O4457,'8760 Data'!P4457,'8760 Data'!Q4457,'8760 Data'!R4457,'8760 Data'!S4457,'8760 Data'!T4457,'8760 Data'!U4457)</f>
        <v>0</v>
      </c>
      <c r="I4457" s="591" t="e">
        <f>H4457/'Output Sheet'!$B$8</f>
        <v>#DIV/0!</v>
      </c>
      <c r="J4457" s="596"/>
      <c r="K4457" s="560"/>
      <c r="L4457" s="560"/>
      <c r="M4457" s="560"/>
      <c r="N4457" s="560"/>
      <c r="O4457" s="560"/>
      <c r="P4457" s="560"/>
      <c r="Q4457" s="560"/>
      <c r="R4457" s="560"/>
      <c r="S4457" s="560"/>
      <c r="T4457" s="560"/>
      <c r="U4457" s="560"/>
    </row>
    <row r="4458" spans="1:21">
      <c r="A4458" s="593">
        <f t="shared" si="414"/>
        <v>41460</v>
      </c>
      <c r="B4458" s="594">
        <v>41460.708591145834</v>
      </c>
      <c r="C4458" s="560">
        <f t="shared" si="415"/>
        <v>2013</v>
      </c>
      <c r="D4458" s="560">
        <f t="shared" si="416"/>
        <v>7</v>
      </c>
      <c r="E4458" s="560">
        <f t="shared" si="417"/>
        <v>5</v>
      </c>
      <c r="F4458" s="560">
        <f t="shared" si="418"/>
        <v>17</v>
      </c>
      <c r="G4458" s="595">
        <f t="shared" si="419"/>
        <v>6</v>
      </c>
      <c r="H4458" s="590">
        <f>CHOOSE('Output Sheet'!$B$4,'8760 Data'!J4458,'8760 Data'!K4458,'8760 Data'!L4458,'8760 Data'!M4458,'8760 Data'!N4458,'8760 Data'!O4458,'8760 Data'!P4458,'8760 Data'!Q4458,'8760 Data'!R4458,'8760 Data'!S4458,'8760 Data'!T4458,'8760 Data'!U4458)</f>
        <v>0</v>
      </c>
      <c r="I4458" s="591" t="e">
        <f>H4458/'Output Sheet'!$B$8</f>
        <v>#DIV/0!</v>
      </c>
      <c r="J4458" s="596"/>
      <c r="K4458" s="560"/>
      <c r="L4458" s="560"/>
      <c r="M4458" s="560"/>
      <c r="N4458" s="560"/>
      <c r="O4458" s="560"/>
      <c r="P4458" s="560"/>
      <c r="Q4458" s="560"/>
      <c r="R4458" s="560"/>
      <c r="S4458" s="560"/>
      <c r="T4458" s="560"/>
      <c r="U4458" s="560"/>
    </row>
    <row r="4459" spans="1:21">
      <c r="A4459" s="593">
        <f t="shared" si="414"/>
        <v>41460</v>
      </c>
      <c r="B4459" s="594">
        <v>41460.750257870372</v>
      </c>
      <c r="C4459" s="560">
        <f t="shared" si="415"/>
        <v>2013</v>
      </c>
      <c r="D4459" s="560">
        <f t="shared" si="416"/>
        <v>7</v>
      </c>
      <c r="E4459" s="560">
        <f t="shared" si="417"/>
        <v>5</v>
      </c>
      <c r="F4459" s="560">
        <f t="shared" si="418"/>
        <v>18</v>
      </c>
      <c r="G4459" s="595">
        <f t="shared" si="419"/>
        <v>6</v>
      </c>
      <c r="H4459" s="590">
        <f>CHOOSE('Output Sheet'!$B$4,'8760 Data'!J4459,'8760 Data'!K4459,'8760 Data'!L4459,'8760 Data'!M4459,'8760 Data'!N4459,'8760 Data'!O4459,'8760 Data'!P4459,'8760 Data'!Q4459,'8760 Data'!R4459,'8760 Data'!S4459,'8760 Data'!T4459,'8760 Data'!U4459)</f>
        <v>0</v>
      </c>
      <c r="I4459" s="591" t="e">
        <f>H4459/'Output Sheet'!$B$8</f>
        <v>#DIV/0!</v>
      </c>
      <c r="J4459" s="596"/>
      <c r="K4459" s="560"/>
      <c r="L4459" s="560"/>
      <c r="M4459" s="560"/>
      <c r="N4459" s="560"/>
      <c r="O4459" s="560"/>
      <c r="P4459" s="560"/>
      <c r="Q4459" s="560"/>
      <c r="R4459" s="560"/>
      <c r="S4459" s="560"/>
      <c r="T4459" s="560"/>
      <c r="U4459" s="560"/>
    </row>
    <row r="4460" spans="1:21">
      <c r="A4460" s="593">
        <f t="shared" si="414"/>
        <v>41460</v>
      </c>
      <c r="B4460" s="594">
        <v>41460.791924594909</v>
      </c>
      <c r="C4460" s="560">
        <f t="shared" si="415"/>
        <v>2013</v>
      </c>
      <c r="D4460" s="560">
        <f t="shared" si="416"/>
        <v>7</v>
      </c>
      <c r="E4460" s="560">
        <f t="shared" si="417"/>
        <v>5</v>
      </c>
      <c r="F4460" s="560">
        <f t="shared" si="418"/>
        <v>19</v>
      </c>
      <c r="G4460" s="595">
        <f t="shared" si="419"/>
        <v>6</v>
      </c>
      <c r="H4460" s="590">
        <f>CHOOSE('Output Sheet'!$B$4,'8760 Data'!J4460,'8760 Data'!K4460,'8760 Data'!L4460,'8760 Data'!M4460,'8760 Data'!N4460,'8760 Data'!O4460,'8760 Data'!P4460,'8760 Data'!Q4460,'8760 Data'!R4460,'8760 Data'!S4460,'8760 Data'!T4460,'8760 Data'!U4460)</f>
        <v>0</v>
      </c>
      <c r="I4460" s="591" t="e">
        <f>H4460/'Output Sheet'!$B$8</f>
        <v>#DIV/0!</v>
      </c>
      <c r="J4460" s="596"/>
      <c r="K4460" s="560"/>
      <c r="L4460" s="560"/>
      <c r="M4460" s="560"/>
      <c r="N4460" s="560"/>
      <c r="O4460" s="560"/>
      <c r="P4460" s="560"/>
      <c r="Q4460" s="560"/>
      <c r="R4460" s="560"/>
      <c r="S4460" s="560"/>
      <c r="T4460" s="560"/>
      <c r="U4460" s="560"/>
    </row>
    <row r="4461" spans="1:21">
      <c r="A4461" s="593">
        <f t="shared" si="414"/>
        <v>41460</v>
      </c>
      <c r="B4461" s="594">
        <v>41460.833591319446</v>
      </c>
      <c r="C4461" s="560">
        <f t="shared" si="415"/>
        <v>2013</v>
      </c>
      <c r="D4461" s="560">
        <f t="shared" si="416"/>
        <v>7</v>
      </c>
      <c r="E4461" s="560">
        <f t="shared" si="417"/>
        <v>5</v>
      </c>
      <c r="F4461" s="560">
        <f t="shared" si="418"/>
        <v>20</v>
      </c>
      <c r="G4461" s="595">
        <f t="shared" si="419"/>
        <v>6</v>
      </c>
      <c r="H4461" s="590">
        <f>CHOOSE('Output Sheet'!$B$4,'8760 Data'!J4461,'8760 Data'!K4461,'8760 Data'!L4461,'8760 Data'!M4461,'8760 Data'!N4461,'8760 Data'!O4461,'8760 Data'!P4461,'8760 Data'!Q4461,'8760 Data'!R4461,'8760 Data'!S4461,'8760 Data'!T4461,'8760 Data'!U4461)</f>
        <v>0</v>
      </c>
      <c r="I4461" s="591" t="e">
        <f>H4461/'Output Sheet'!$B$8</f>
        <v>#DIV/0!</v>
      </c>
      <c r="J4461" s="596"/>
      <c r="K4461" s="560"/>
      <c r="L4461" s="560"/>
      <c r="M4461" s="560"/>
      <c r="N4461" s="560"/>
      <c r="O4461" s="560"/>
      <c r="P4461" s="560"/>
      <c r="Q4461" s="560"/>
      <c r="R4461" s="560"/>
      <c r="S4461" s="560"/>
      <c r="T4461" s="560"/>
      <c r="U4461" s="560"/>
    </row>
    <row r="4462" spans="1:21">
      <c r="A4462" s="593">
        <f t="shared" si="414"/>
        <v>41460</v>
      </c>
      <c r="B4462" s="594">
        <v>41460.875258043983</v>
      </c>
      <c r="C4462" s="560">
        <f t="shared" si="415"/>
        <v>2013</v>
      </c>
      <c r="D4462" s="560">
        <f t="shared" si="416"/>
        <v>7</v>
      </c>
      <c r="E4462" s="560">
        <f t="shared" si="417"/>
        <v>5</v>
      </c>
      <c r="F4462" s="560">
        <f t="shared" si="418"/>
        <v>21</v>
      </c>
      <c r="G4462" s="595">
        <f t="shared" si="419"/>
        <v>6</v>
      </c>
      <c r="H4462" s="590">
        <f>CHOOSE('Output Sheet'!$B$4,'8760 Data'!J4462,'8760 Data'!K4462,'8760 Data'!L4462,'8760 Data'!M4462,'8760 Data'!N4462,'8760 Data'!O4462,'8760 Data'!P4462,'8760 Data'!Q4462,'8760 Data'!R4462,'8760 Data'!S4462,'8760 Data'!T4462,'8760 Data'!U4462)</f>
        <v>0</v>
      </c>
      <c r="I4462" s="591" t="e">
        <f>H4462/'Output Sheet'!$B$8</f>
        <v>#DIV/0!</v>
      </c>
      <c r="J4462" s="596"/>
      <c r="K4462" s="560"/>
      <c r="L4462" s="560"/>
      <c r="M4462" s="560"/>
      <c r="N4462" s="560"/>
      <c r="O4462" s="560"/>
      <c r="P4462" s="560"/>
      <c r="Q4462" s="560"/>
      <c r="R4462" s="560"/>
      <c r="S4462" s="560"/>
      <c r="T4462" s="560"/>
      <c r="U4462" s="560"/>
    </row>
    <row r="4463" spans="1:21">
      <c r="A4463" s="593">
        <f t="shared" si="414"/>
        <v>41460</v>
      </c>
      <c r="B4463" s="594">
        <v>41460.91692476852</v>
      </c>
      <c r="C4463" s="560">
        <f t="shared" si="415"/>
        <v>2013</v>
      </c>
      <c r="D4463" s="560">
        <f t="shared" si="416"/>
        <v>7</v>
      </c>
      <c r="E4463" s="560">
        <f t="shared" si="417"/>
        <v>5</v>
      </c>
      <c r="F4463" s="560">
        <f t="shared" si="418"/>
        <v>22</v>
      </c>
      <c r="G4463" s="595">
        <f t="shared" si="419"/>
        <v>6</v>
      </c>
      <c r="H4463" s="590">
        <f>CHOOSE('Output Sheet'!$B$4,'8760 Data'!J4463,'8760 Data'!K4463,'8760 Data'!L4463,'8760 Data'!M4463,'8760 Data'!N4463,'8760 Data'!O4463,'8760 Data'!P4463,'8760 Data'!Q4463,'8760 Data'!R4463,'8760 Data'!S4463,'8760 Data'!T4463,'8760 Data'!U4463)</f>
        <v>0</v>
      </c>
      <c r="I4463" s="591" t="e">
        <f>H4463/'Output Sheet'!$B$8</f>
        <v>#DIV/0!</v>
      </c>
      <c r="J4463" s="596"/>
      <c r="K4463" s="560"/>
      <c r="L4463" s="560"/>
      <c r="M4463" s="560"/>
      <c r="N4463" s="560"/>
      <c r="O4463" s="560"/>
      <c r="P4463" s="560"/>
      <c r="Q4463" s="560"/>
      <c r="R4463" s="560"/>
      <c r="S4463" s="560"/>
      <c r="T4463" s="560"/>
      <c r="U4463" s="560"/>
    </row>
    <row r="4464" spans="1:21">
      <c r="A4464" s="593">
        <f t="shared" si="414"/>
        <v>41460</v>
      </c>
      <c r="B4464" s="594">
        <v>41460.958591493058</v>
      </c>
      <c r="C4464" s="560">
        <f t="shared" si="415"/>
        <v>2013</v>
      </c>
      <c r="D4464" s="560">
        <f t="shared" si="416"/>
        <v>7</v>
      </c>
      <c r="E4464" s="560">
        <f t="shared" si="417"/>
        <v>5</v>
      </c>
      <c r="F4464" s="560">
        <f t="shared" si="418"/>
        <v>23</v>
      </c>
      <c r="G4464" s="595">
        <f t="shared" si="419"/>
        <v>6</v>
      </c>
      <c r="H4464" s="590">
        <f>CHOOSE('Output Sheet'!$B$4,'8760 Data'!J4464,'8760 Data'!K4464,'8760 Data'!L4464,'8760 Data'!M4464,'8760 Data'!N4464,'8760 Data'!O4464,'8760 Data'!P4464,'8760 Data'!Q4464,'8760 Data'!R4464,'8760 Data'!S4464,'8760 Data'!T4464,'8760 Data'!U4464)</f>
        <v>0</v>
      </c>
      <c r="I4464" s="591" t="e">
        <f>H4464/'Output Sheet'!$B$8</f>
        <v>#DIV/0!</v>
      </c>
      <c r="J4464" s="596"/>
      <c r="K4464" s="560"/>
      <c r="L4464" s="560"/>
      <c r="M4464" s="560"/>
      <c r="N4464" s="560"/>
      <c r="O4464" s="560"/>
      <c r="P4464" s="560"/>
      <c r="Q4464" s="560"/>
      <c r="R4464" s="560"/>
      <c r="S4464" s="560"/>
      <c r="T4464" s="560"/>
      <c r="U4464" s="560"/>
    </row>
    <row r="4465" spans="1:21">
      <c r="A4465" s="593">
        <f t="shared" si="414"/>
        <v>41461</v>
      </c>
      <c r="B4465" s="594">
        <v>41461.000258217595</v>
      </c>
      <c r="C4465" s="560">
        <f t="shared" si="415"/>
        <v>2013</v>
      </c>
      <c r="D4465" s="560">
        <f t="shared" si="416"/>
        <v>7</v>
      </c>
      <c r="E4465" s="560">
        <f t="shared" si="417"/>
        <v>6</v>
      </c>
      <c r="F4465" s="560">
        <f t="shared" si="418"/>
        <v>24</v>
      </c>
      <c r="G4465" s="595">
        <f t="shared" si="419"/>
        <v>7</v>
      </c>
      <c r="H4465" s="590">
        <f>CHOOSE('Output Sheet'!$B$4,'8760 Data'!J4465,'8760 Data'!K4465,'8760 Data'!L4465,'8760 Data'!M4465,'8760 Data'!N4465,'8760 Data'!O4465,'8760 Data'!P4465,'8760 Data'!Q4465,'8760 Data'!R4465,'8760 Data'!S4465,'8760 Data'!T4465,'8760 Data'!U4465)</f>
        <v>0</v>
      </c>
      <c r="I4465" s="591" t="e">
        <f>H4465/'Output Sheet'!$B$8</f>
        <v>#DIV/0!</v>
      </c>
      <c r="J4465" s="596"/>
      <c r="K4465" s="560"/>
      <c r="L4465" s="560"/>
      <c r="M4465" s="560"/>
      <c r="N4465" s="560"/>
      <c r="O4465" s="560"/>
      <c r="P4465" s="560"/>
      <c r="Q4465" s="560"/>
      <c r="R4465" s="560"/>
      <c r="S4465" s="560"/>
      <c r="T4465" s="560"/>
      <c r="U4465" s="560"/>
    </row>
    <row r="4466" spans="1:21">
      <c r="A4466" s="593">
        <f t="shared" si="414"/>
        <v>41461</v>
      </c>
      <c r="B4466" s="594">
        <v>41461.041924942132</v>
      </c>
      <c r="C4466" s="560">
        <f t="shared" si="415"/>
        <v>2013</v>
      </c>
      <c r="D4466" s="560">
        <f t="shared" si="416"/>
        <v>7</v>
      </c>
      <c r="E4466" s="560">
        <f t="shared" si="417"/>
        <v>6</v>
      </c>
      <c r="F4466" s="560">
        <f t="shared" si="418"/>
        <v>1</v>
      </c>
      <c r="G4466" s="595">
        <f t="shared" si="419"/>
        <v>7</v>
      </c>
      <c r="H4466" s="590">
        <f>CHOOSE('Output Sheet'!$B$4,'8760 Data'!J4466,'8760 Data'!K4466,'8760 Data'!L4466,'8760 Data'!M4466,'8760 Data'!N4466,'8760 Data'!O4466,'8760 Data'!P4466,'8760 Data'!Q4466,'8760 Data'!R4466,'8760 Data'!S4466,'8760 Data'!T4466,'8760 Data'!U4466)</f>
        <v>0</v>
      </c>
      <c r="I4466" s="591" t="e">
        <f>H4466/'Output Sheet'!$B$8</f>
        <v>#DIV/0!</v>
      </c>
      <c r="J4466" s="596"/>
      <c r="K4466" s="560"/>
      <c r="L4466" s="560"/>
      <c r="M4466" s="560"/>
      <c r="N4466" s="560"/>
      <c r="O4466" s="560"/>
      <c r="P4466" s="560"/>
      <c r="Q4466" s="560"/>
      <c r="R4466" s="560"/>
      <c r="S4466" s="560"/>
      <c r="T4466" s="560"/>
      <c r="U4466" s="560"/>
    </row>
    <row r="4467" spans="1:21">
      <c r="A4467" s="593">
        <f t="shared" si="414"/>
        <v>41461</v>
      </c>
      <c r="B4467" s="594">
        <v>41461.083591666669</v>
      </c>
      <c r="C4467" s="560">
        <f t="shared" si="415"/>
        <v>2013</v>
      </c>
      <c r="D4467" s="560">
        <f t="shared" si="416"/>
        <v>7</v>
      </c>
      <c r="E4467" s="560">
        <f t="shared" si="417"/>
        <v>6</v>
      </c>
      <c r="F4467" s="560">
        <f t="shared" si="418"/>
        <v>2</v>
      </c>
      <c r="G4467" s="595">
        <f t="shared" si="419"/>
        <v>7</v>
      </c>
      <c r="H4467" s="590">
        <f>CHOOSE('Output Sheet'!$B$4,'8760 Data'!J4467,'8760 Data'!K4467,'8760 Data'!L4467,'8760 Data'!M4467,'8760 Data'!N4467,'8760 Data'!O4467,'8760 Data'!P4467,'8760 Data'!Q4467,'8760 Data'!R4467,'8760 Data'!S4467,'8760 Data'!T4467,'8760 Data'!U4467)</f>
        <v>0</v>
      </c>
      <c r="I4467" s="591" t="e">
        <f>H4467/'Output Sheet'!$B$8</f>
        <v>#DIV/0!</v>
      </c>
      <c r="J4467" s="596"/>
      <c r="K4467" s="560"/>
      <c r="L4467" s="560"/>
      <c r="M4467" s="560"/>
      <c r="N4467" s="560"/>
      <c r="O4467" s="560"/>
      <c r="P4467" s="560"/>
      <c r="Q4467" s="560"/>
      <c r="R4467" s="560"/>
      <c r="S4467" s="560"/>
      <c r="T4467" s="560"/>
      <c r="U4467" s="560"/>
    </row>
    <row r="4468" spans="1:21">
      <c r="A4468" s="593">
        <f t="shared" si="414"/>
        <v>41461</v>
      </c>
      <c r="B4468" s="594">
        <v>41461.125258391206</v>
      </c>
      <c r="C4468" s="560">
        <f t="shared" si="415"/>
        <v>2013</v>
      </c>
      <c r="D4468" s="560">
        <f t="shared" si="416"/>
        <v>7</v>
      </c>
      <c r="E4468" s="560">
        <f t="shared" si="417"/>
        <v>6</v>
      </c>
      <c r="F4468" s="560">
        <f t="shared" si="418"/>
        <v>3</v>
      </c>
      <c r="G4468" s="595">
        <f t="shared" si="419"/>
        <v>7</v>
      </c>
      <c r="H4468" s="590">
        <f>CHOOSE('Output Sheet'!$B$4,'8760 Data'!J4468,'8760 Data'!K4468,'8760 Data'!L4468,'8760 Data'!M4468,'8760 Data'!N4468,'8760 Data'!O4468,'8760 Data'!P4468,'8760 Data'!Q4468,'8760 Data'!R4468,'8760 Data'!S4468,'8760 Data'!T4468,'8760 Data'!U4468)</f>
        <v>0</v>
      </c>
      <c r="I4468" s="591" t="e">
        <f>H4468/'Output Sheet'!$B$8</f>
        <v>#DIV/0!</v>
      </c>
      <c r="J4468" s="596"/>
      <c r="K4468" s="560"/>
      <c r="L4468" s="560"/>
      <c r="M4468" s="560"/>
      <c r="N4468" s="560"/>
      <c r="O4468" s="560"/>
      <c r="P4468" s="560"/>
      <c r="Q4468" s="560"/>
      <c r="R4468" s="560"/>
      <c r="S4468" s="560"/>
      <c r="T4468" s="560"/>
      <c r="U4468" s="560"/>
    </row>
    <row r="4469" spans="1:21">
      <c r="A4469" s="593">
        <f t="shared" si="414"/>
        <v>41461</v>
      </c>
      <c r="B4469" s="594">
        <v>41461.166925115744</v>
      </c>
      <c r="C4469" s="560">
        <f t="shared" si="415"/>
        <v>2013</v>
      </c>
      <c r="D4469" s="560">
        <f t="shared" si="416"/>
        <v>7</v>
      </c>
      <c r="E4469" s="560">
        <f t="shared" si="417"/>
        <v>6</v>
      </c>
      <c r="F4469" s="560">
        <f t="shared" si="418"/>
        <v>4</v>
      </c>
      <c r="G4469" s="595">
        <f t="shared" si="419"/>
        <v>7</v>
      </c>
      <c r="H4469" s="590">
        <f>CHOOSE('Output Sheet'!$B$4,'8760 Data'!J4469,'8760 Data'!K4469,'8760 Data'!L4469,'8760 Data'!M4469,'8760 Data'!N4469,'8760 Data'!O4469,'8760 Data'!P4469,'8760 Data'!Q4469,'8760 Data'!R4469,'8760 Data'!S4469,'8760 Data'!T4469,'8760 Data'!U4469)</f>
        <v>0</v>
      </c>
      <c r="I4469" s="591" t="e">
        <f>H4469/'Output Sheet'!$B$8</f>
        <v>#DIV/0!</v>
      </c>
      <c r="J4469" s="596"/>
      <c r="K4469" s="560"/>
      <c r="L4469" s="560"/>
      <c r="M4469" s="560"/>
      <c r="N4469" s="560"/>
      <c r="O4469" s="560"/>
      <c r="P4469" s="560"/>
      <c r="Q4469" s="560"/>
      <c r="R4469" s="560"/>
      <c r="S4469" s="560"/>
      <c r="T4469" s="560"/>
      <c r="U4469" s="560"/>
    </row>
    <row r="4470" spans="1:21">
      <c r="A4470" s="593">
        <f t="shared" si="414"/>
        <v>41461</v>
      </c>
      <c r="B4470" s="594">
        <v>41461.208591840281</v>
      </c>
      <c r="C4470" s="560">
        <f t="shared" si="415"/>
        <v>2013</v>
      </c>
      <c r="D4470" s="560">
        <f t="shared" si="416"/>
        <v>7</v>
      </c>
      <c r="E4470" s="560">
        <f t="shared" si="417"/>
        <v>6</v>
      </c>
      <c r="F4470" s="560">
        <f t="shared" si="418"/>
        <v>5</v>
      </c>
      <c r="G4470" s="595">
        <f t="shared" si="419"/>
        <v>7</v>
      </c>
      <c r="H4470" s="590">
        <f>CHOOSE('Output Sheet'!$B$4,'8760 Data'!J4470,'8760 Data'!K4470,'8760 Data'!L4470,'8760 Data'!M4470,'8760 Data'!N4470,'8760 Data'!O4470,'8760 Data'!P4470,'8760 Data'!Q4470,'8760 Data'!R4470,'8760 Data'!S4470,'8760 Data'!T4470,'8760 Data'!U4470)</f>
        <v>0</v>
      </c>
      <c r="I4470" s="591" t="e">
        <f>H4470/'Output Sheet'!$B$8</f>
        <v>#DIV/0!</v>
      </c>
      <c r="J4470" s="596"/>
      <c r="K4470" s="560"/>
      <c r="L4470" s="560"/>
      <c r="M4470" s="560"/>
      <c r="N4470" s="560"/>
      <c r="O4470" s="560"/>
      <c r="P4470" s="560"/>
      <c r="Q4470" s="560"/>
      <c r="R4470" s="560"/>
      <c r="S4470" s="560"/>
      <c r="T4470" s="560"/>
      <c r="U4470" s="560"/>
    </row>
    <row r="4471" spans="1:21">
      <c r="A4471" s="593">
        <f t="shared" si="414"/>
        <v>41461</v>
      </c>
      <c r="B4471" s="594">
        <v>41461.250258564818</v>
      </c>
      <c r="C4471" s="560">
        <f t="shared" si="415"/>
        <v>2013</v>
      </c>
      <c r="D4471" s="560">
        <f t="shared" si="416"/>
        <v>7</v>
      </c>
      <c r="E4471" s="560">
        <f t="shared" si="417"/>
        <v>6</v>
      </c>
      <c r="F4471" s="560">
        <f t="shared" si="418"/>
        <v>6</v>
      </c>
      <c r="G4471" s="595">
        <f t="shared" si="419"/>
        <v>7</v>
      </c>
      <c r="H4471" s="590">
        <f>CHOOSE('Output Sheet'!$B$4,'8760 Data'!J4471,'8760 Data'!K4471,'8760 Data'!L4471,'8760 Data'!M4471,'8760 Data'!N4471,'8760 Data'!O4471,'8760 Data'!P4471,'8760 Data'!Q4471,'8760 Data'!R4471,'8760 Data'!S4471,'8760 Data'!T4471,'8760 Data'!U4471)</f>
        <v>0</v>
      </c>
      <c r="I4471" s="591" t="e">
        <f>H4471/'Output Sheet'!$B$8</f>
        <v>#DIV/0!</v>
      </c>
      <c r="J4471" s="596"/>
      <c r="K4471" s="560"/>
      <c r="L4471" s="560"/>
      <c r="M4471" s="560"/>
      <c r="N4471" s="560"/>
      <c r="O4471" s="560"/>
      <c r="P4471" s="560"/>
      <c r="Q4471" s="560"/>
      <c r="R4471" s="560"/>
      <c r="S4471" s="560"/>
      <c r="T4471" s="560"/>
      <c r="U4471" s="560"/>
    </row>
    <row r="4472" spans="1:21">
      <c r="A4472" s="593">
        <f t="shared" si="414"/>
        <v>41461</v>
      </c>
      <c r="B4472" s="594">
        <v>41461.291925289355</v>
      </c>
      <c r="C4472" s="560">
        <f t="shared" si="415"/>
        <v>2013</v>
      </c>
      <c r="D4472" s="560">
        <f t="shared" si="416"/>
        <v>7</v>
      </c>
      <c r="E4472" s="560">
        <f t="shared" si="417"/>
        <v>6</v>
      </c>
      <c r="F4472" s="560">
        <f t="shared" si="418"/>
        <v>7</v>
      </c>
      <c r="G4472" s="595">
        <f t="shared" si="419"/>
        <v>7</v>
      </c>
      <c r="H4472" s="590">
        <f>CHOOSE('Output Sheet'!$B$4,'8760 Data'!J4472,'8760 Data'!K4472,'8760 Data'!L4472,'8760 Data'!M4472,'8760 Data'!N4472,'8760 Data'!O4472,'8760 Data'!P4472,'8760 Data'!Q4472,'8760 Data'!R4472,'8760 Data'!S4472,'8760 Data'!T4472,'8760 Data'!U4472)</f>
        <v>0</v>
      </c>
      <c r="I4472" s="591" t="e">
        <f>H4472/'Output Sheet'!$B$8</f>
        <v>#DIV/0!</v>
      </c>
      <c r="J4472" s="596"/>
      <c r="K4472" s="560"/>
      <c r="L4472" s="560"/>
      <c r="M4472" s="560"/>
      <c r="N4472" s="560"/>
      <c r="O4472" s="560"/>
      <c r="P4472" s="560"/>
      <c r="Q4472" s="560"/>
      <c r="R4472" s="560"/>
      <c r="S4472" s="560"/>
      <c r="T4472" s="560"/>
      <c r="U4472" s="560"/>
    </row>
    <row r="4473" spans="1:21">
      <c r="A4473" s="593">
        <f t="shared" si="414"/>
        <v>41461</v>
      </c>
      <c r="B4473" s="594">
        <v>41461.333592013892</v>
      </c>
      <c r="C4473" s="560">
        <f t="shared" si="415"/>
        <v>2013</v>
      </c>
      <c r="D4473" s="560">
        <f t="shared" si="416"/>
        <v>7</v>
      </c>
      <c r="E4473" s="560">
        <f t="shared" si="417"/>
        <v>6</v>
      </c>
      <c r="F4473" s="560">
        <f t="shared" si="418"/>
        <v>8</v>
      </c>
      <c r="G4473" s="595">
        <f t="shared" si="419"/>
        <v>7</v>
      </c>
      <c r="H4473" s="590">
        <f>CHOOSE('Output Sheet'!$B$4,'8760 Data'!J4473,'8760 Data'!K4473,'8760 Data'!L4473,'8760 Data'!M4473,'8760 Data'!N4473,'8760 Data'!O4473,'8760 Data'!P4473,'8760 Data'!Q4473,'8760 Data'!R4473,'8760 Data'!S4473,'8760 Data'!T4473,'8760 Data'!U4473)</f>
        <v>0</v>
      </c>
      <c r="I4473" s="591" t="e">
        <f>H4473/'Output Sheet'!$B$8</f>
        <v>#DIV/0!</v>
      </c>
      <c r="J4473" s="596"/>
      <c r="K4473" s="560"/>
      <c r="L4473" s="560"/>
      <c r="M4473" s="560"/>
      <c r="N4473" s="560"/>
      <c r="O4473" s="560"/>
      <c r="P4473" s="560"/>
      <c r="Q4473" s="560"/>
      <c r="R4473" s="560"/>
      <c r="S4473" s="560"/>
      <c r="T4473" s="560"/>
      <c r="U4473" s="560"/>
    </row>
    <row r="4474" spans="1:21">
      <c r="A4474" s="593">
        <f t="shared" si="414"/>
        <v>41461</v>
      </c>
      <c r="B4474" s="594">
        <v>41461.375258738422</v>
      </c>
      <c r="C4474" s="560">
        <f t="shared" si="415"/>
        <v>2013</v>
      </c>
      <c r="D4474" s="560">
        <f t="shared" si="416"/>
        <v>7</v>
      </c>
      <c r="E4474" s="560">
        <f t="shared" si="417"/>
        <v>6</v>
      </c>
      <c r="F4474" s="560">
        <f t="shared" si="418"/>
        <v>9</v>
      </c>
      <c r="G4474" s="595">
        <f t="shared" si="419"/>
        <v>7</v>
      </c>
      <c r="H4474" s="590">
        <f>CHOOSE('Output Sheet'!$B$4,'8760 Data'!J4474,'8760 Data'!K4474,'8760 Data'!L4474,'8760 Data'!M4474,'8760 Data'!N4474,'8760 Data'!O4474,'8760 Data'!P4474,'8760 Data'!Q4474,'8760 Data'!R4474,'8760 Data'!S4474,'8760 Data'!T4474,'8760 Data'!U4474)</f>
        <v>0</v>
      </c>
      <c r="I4474" s="591" t="e">
        <f>H4474/'Output Sheet'!$B$8</f>
        <v>#DIV/0!</v>
      </c>
      <c r="J4474" s="596"/>
      <c r="K4474" s="560"/>
      <c r="L4474" s="560"/>
      <c r="M4474" s="560"/>
      <c r="N4474" s="560"/>
      <c r="O4474" s="560"/>
      <c r="P4474" s="560"/>
      <c r="Q4474" s="560"/>
      <c r="R4474" s="560"/>
      <c r="S4474" s="560"/>
      <c r="T4474" s="560"/>
      <c r="U4474" s="560"/>
    </row>
    <row r="4475" spans="1:21">
      <c r="A4475" s="593">
        <f t="shared" si="414"/>
        <v>41461</v>
      </c>
      <c r="B4475" s="594">
        <v>41461.41692546296</v>
      </c>
      <c r="C4475" s="560">
        <f t="shared" si="415"/>
        <v>2013</v>
      </c>
      <c r="D4475" s="560">
        <f t="shared" si="416"/>
        <v>7</v>
      </c>
      <c r="E4475" s="560">
        <f t="shared" si="417"/>
        <v>6</v>
      </c>
      <c r="F4475" s="560">
        <f t="shared" si="418"/>
        <v>10</v>
      </c>
      <c r="G4475" s="595">
        <f t="shared" si="419"/>
        <v>7</v>
      </c>
      <c r="H4475" s="590">
        <f>CHOOSE('Output Sheet'!$B$4,'8760 Data'!J4475,'8760 Data'!K4475,'8760 Data'!L4475,'8760 Data'!M4475,'8760 Data'!N4475,'8760 Data'!O4475,'8760 Data'!P4475,'8760 Data'!Q4475,'8760 Data'!R4475,'8760 Data'!S4475,'8760 Data'!T4475,'8760 Data'!U4475)</f>
        <v>0</v>
      </c>
      <c r="I4475" s="591" t="e">
        <f>H4475/'Output Sheet'!$B$8</f>
        <v>#DIV/0!</v>
      </c>
      <c r="J4475" s="596"/>
      <c r="K4475" s="560"/>
      <c r="L4475" s="560"/>
      <c r="M4475" s="560"/>
      <c r="N4475" s="560"/>
      <c r="O4475" s="560"/>
      <c r="P4475" s="560"/>
      <c r="Q4475" s="560"/>
      <c r="R4475" s="560"/>
      <c r="S4475" s="560"/>
      <c r="T4475" s="560"/>
      <c r="U4475" s="560"/>
    </row>
    <row r="4476" spans="1:21">
      <c r="A4476" s="593">
        <f t="shared" si="414"/>
        <v>41461</v>
      </c>
      <c r="B4476" s="594">
        <v>41461.458592187497</v>
      </c>
      <c r="C4476" s="560">
        <f t="shared" si="415"/>
        <v>2013</v>
      </c>
      <c r="D4476" s="560">
        <f t="shared" si="416"/>
        <v>7</v>
      </c>
      <c r="E4476" s="560">
        <f t="shared" si="417"/>
        <v>6</v>
      </c>
      <c r="F4476" s="560">
        <f t="shared" si="418"/>
        <v>11</v>
      </c>
      <c r="G4476" s="595">
        <f t="shared" si="419"/>
        <v>7</v>
      </c>
      <c r="H4476" s="590">
        <f>CHOOSE('Output Sheet'!$B$4,'8760 Data'!J4476,'8760 Data'!K4476,'8760 Data'!L4476,'8760 Data'!M4476,'8760 Data'!N4476,'8760 Data'!O4476,'8760 Data'!P4476,'8760 Data'!Q4476,'8760 Data'!R4476,'8760 Data'!S4476,'8760 Data'!T4476,'8760 Data'!U4476)</f>
        <v>0</v>
      </c>
      <c r="I4476" s="591" t="e">
        <f>H4476/'Output Sheet'!$B$8</f>
        <v>#DIV/0!</v>
      </c>
      <c r="J4476" s="596"/>
      <c r="K4476" s="560"/>
      <c r="L4476" s="560"/>
      <c r="M4476" s="560"/>
      <c r="N4476" s="560"/>
      <c r="O4476" s="560"/>
      <c r="P4476" s="560"/>
      <c r="Q4476" s="560"/>
      <c r="R4476" s="560"/>
      <c r="S4476" s="560"/>
      <c r="T4476" s="560"/>
      <c r="U4476" s="560"/>
    </row>
    <row r="4477" spans="1:21">
      <c r="A4477" s="593">
        <f t="shared" si="414"/>
        <v>41461</v>
      </c>
      <c r="B4477" s="594">
        <v>41461.500258912034</v>
      </c>
      <c r="C4477" s="560">
        <f t="shared" si="415"/>
        <v>2013</v>
      </c>
      <c r="D4477" s="560">
        <f t="shared" si="416"/>
        <v>7</v>
      </c>
      <c r="E4477" s="560">
        <f t="shared" si="417"/>
        <v>6</v>
      </c>
      <c r="F4477" s="560">
        <f t="shared" si="418"/>
        <v>12</v>
      </c>
      <c r="G4477" s="595">
        <f t="shared" si="419"/>
        <v>7</v>
      </c>
      <c r="H4477" s="590">
        <f>CHOOSE('Output Sheet'!$B$4,'8760 Data'!J4477,'8760 Data'!K4477,'8760 Data'!L4477,'8760 Data'!M4477,'8760 Data'!N4477,'8760 Data'!O4477,'8760 Data'!P4477,'8760 Data'!Q4477,'8760 Data'!R4477,'8760 Data'!S4477,'8760 Data'!T4477,'8760 Data'!U4477)</f>
        <v>0</v>
      </c>
      <c r="I4477" s="591" t="e">
        <f>H4477/'Output Sheet'!$B$8</f>
        <v>#DIV/0!</v>
      </c>
      <c r="J4477" s="596"/>
      <c r="K4477" s="560"/>
      <c r="L4477" s="560"/>
      <c r="M4477" s="560"/>
      <c r="N4477" s="560"/>
      <c r="O4477" s="560"/>
      <c r="P4477" s="560"/>
      <c r="Q4477" s="560"/>
      <c r="R4477" s="560"/>
      <c r="S4477" s="560"/>
      <c r="T4477" s="560"/>
      <c r="U4477" s="560"/>
    </row>
    <row r="4478" spans="1:21">
      <c r="A4478" s="593">
        <f t="shared" si="414"/>
        <v>41461</v>
      </c>
      <c r="B4478" s="594">
        <v>41461.541925636571</v>
      </c>
      <c r="C4478" s="560">
        <f t="shared" si="415"/>
        <v>2013</v>
      </c>
      <c r="D4478" s="560">
        <f t="shared" si="416"/>
        <v>7</v>
      </c>
      <c r="E4478" s="560">
        <f t="shared" si="417"/>
        <v>6</v>
      </c>
      <c r="F4478" s="560">
        <f t="shared" si="418"/>
        <v>13</v>
      </c>
      <c r="G4478" s="595">
        <f t="shared" si="419"/>
        <v>7</v>
      </c>
      <c r="H4478" s="590">
        <f>CHOOSE('Output Sheet'!$B$4,'8760 Data'!J4478,'8760 Data'!K4478,'8760 Data'!L4478,'8760 Data'!M4478,'8760 Data'!N4478,'8760 Data'!O4478,'8760 Data'!P4478,'8760 Data'!Q4478,'8760 Data'!R4478,'8760 Data'!S4478,'8760 Data'!T4478,'8760 Data'!U4478)</f>
        <v>0</v>
      </c>
      <c r="I4478" s="591" t="e">
        <f>H4478/'Output Sheet'!$B$8</f>
        <v>#DIV/0!</v>
      </c>
      <c r="J4478" s="596"/>
      <c r="K4478" s="560"/>
      <c r="L4478" s="560"/>
      <c r="M4478" s="560"/>
      <c r="N4478" s="560"/>
      <c r="O4478" s="560"/>
      <c r="P4478" s="560"/>
      <c r="Q4478" s="560"/>
      <c r="R4478" s="560"/>
      <c r="S4478" s="560"/>
      <c r="T4478" s="560"/>
      <c r="U4478" s="560"/>
    </row>
    <row r="4479" spans="1:21">
      <c r="A4479" s="593">
        <f t="shared" si="414"/>
        <v>41461</v>
      </c>
      <c r="B4479" s="594">
        <v>41461.583592361108</v>
      </c>
      <c r="C4479" s="560">
        <f t="shared" si="415"/>
        <v>2013</v>
      </c>
      <c r="D4479" s="560">
        <f t="shared" si="416"/>
        <v>7</v>
      </c>
      <c r="E4479" s="560">
        <f t="shared" si="417"/>
        <v>6</v>
      </c>
      <c r="F4479" s="560">
        <f t="shared" si="418"/>
        <v>14</v>
      </c>
      <c r="G4479" s="595">
        <f t="shared" si="419"/>
        <v>7</v>
      </c>
      <c r="H4479" s="590">
        <f>CHOOSE('Output Sheet'!$B$4,'8760 Data'!J4479,'8760 Data'!K4479,'8760 Data'!L4479,'8760 Data'!M4479,'8760 Data'!N4479,'8760 Data'!O4479,'8760 Data'!P4479,'8760 Data'!Q4479,'8760 Data'!R4479,'8760 Data'!S4479,'8760 Data'!T4479,'8760 Data'!U4479)</f>
        <v>0</v>
      </c>
      <c r="I4479" s="591" t="e">
        <f>H4479/'Output Sheet'!$B$8</f>
        <v>#DIV/0!</v>
      </c>
      <c r="J4479" s="596"/>
      <c r="K4479" s="560"/>
      <c r="L4479" s="560"/>
      <c r="M4479" s="560"/>
      <c r="N4479" s="560"/>
      <c r="O4479" s="560"/>
      <c r="P4479" s="560"/>
      <c r="Q4479" s="560"/>
      <c r="R4479" s="560"/>
      <c r="S4479" s="560"/>
      <c r="T4479" s="560"/>
      <c r="U4479" s="560"/>
    </row>
    <row r="4480" spans="1:21">
      <c r="A4480" s="593">
        <f t="shared" si="414"/>
        <v>41461</v>
      </c>
      <c r="B4480" s="594">
        <v>41461.625259085646</v>
      </c>
      <c r="C4480" s="560">
        <f t="shared" si="415"/>
        <v>2013</v>
      </c>
      <c r="D4480" s="560">
        <f t="shared" si="416"/>
        <v>7</v>
      </c>
      <c r="E4480" s="560">
        <f t="shared" si="417"/>
        <v>6</v>
      </c>
      <c r="F4480" s="560">
        <f t="shared" si="418"/>
        <v>15</v>
      </c>
      <c r="G4480" s="595">
        <f t="shared" si="419"/>
        <v>7</v>
      </c>
      <c r="H4480" s="590">
        <f>CHOOSE('Output Sheet'!$B$4,'8760 Data'!J4480,'8760 Data'!K4480,'8760 Data'!L4480,'8760 Data'!M4480,'8760 Data'!N4480,'8760 Data'!O4480,'8760 Data'!P4480,'8760 Data'!Q4480,'8760 Data'!R4480,'8760 Data'!S4480,'8760 Data'!T4480,'8760 Data'!U4480)</f>
        <v>0</v>
      </c>
      <c r="I4480" s="591" t="e">
        <f>H4480/'Output Sheet'!$B$8</f>
        <v>#DIV/0!</v>
      </c>
      <c r="J4480" s="596"/>
      <c r="K4480" s="560"/>
      <c r="L4480" s="560"/>
      <c r="M4480" s="560"/>
      <c r="N4480" s="560"/>
      <c r="O4480" s="560"/>
      <c r="P4480" s="560"/>
      <c r="Q4480" s="560"/>
      <c r="R4480" s="560"/>
      <c r="S4480" s="560"/>
      <c r="T4480" s="560"/>
      <c r="U4480" s="560"/>
    </row>
    <row r="4481" spans="1:21">
      <c r="A4481" s="593">
        <f t="shared" si="414"/>
        <v>41461</v>
      </c>
      <c r="B4481" s="594">
        <v>41461.666925810183</v>
      </c>
      <c r="C4481" s="560">
        <f t="shared" si="415"/>
        <v>2013</v>
      </c>
      <c r="D4481" s="560">
        <f t="shared" si="416"/>
        <v>7</v>
      </c>
      <c r="E4481" s="560">
        <f t="shared" si="417"/>
        <v>6</v>
      </c>
      <c r="F4481" s="560">
        <f t="shared" si="418"/>
        <v>16</v>
      </c>
      <c r="G4481" s="595">
        <f t="shared" si="419"/>
        <v>7</v>
      </c>
      <c r="H4481" s="590">
        <f>CHOOSE('Output Sheet'!$B$4,'8760 Data'!J4481,'8760 Data'!K4481,'8760 Data'!L4481,'8760 Data'!M4481,'8760 Data'!N4481,'8760 Data'!O4481,'8760 Data'!P4481,'8760 Data'!Q4481,'8760 Data'!R4481,'8760 Data'!S4481,'8760 Data'!T4481,'8760 Data'!U4481)</f>
        <v>0</v>
      </c>
      <c r="I4481" s="591" t="e">
        <f>H4481/'Output Sheet'!$B$8</f>
        <v>#DIV/0!</v>
      </c>
      <c r="J4481" s="596"/>
      <c r="K4481" s="560"/>
      <c r="L4481" s="560"/>
      <c r="M4481" s="560"/>
      <c r="N4481" s="560"/>
      <c r="O4481" s="560"/>
      <c r="P4481" s="560"/>
      <c r="Q4481" s="560"/>
      <c r="R4481" s="560"/>
      <c r="S4481" s="560"/>
      <c r="T4481" s="560"/>
      <c r="U4481" s="560"/>
    </row>
    <row r="4482" spans="1:21">
      <c r="A4482" s="593">
        <f t="shared" si="414"/>
        <v>41461</v>
      </c>
      <c r="B4482" s="594">
        <v>41461.70859253472</v>
      </c>
      <c r="C4482" s="560">
        <f t="shared" si="415"/>
        <v>2013</v>
      </c>
      <c r="D4482" s="560">
        <f t="shared" si="416"/>
        <v>7</v>
      </c>
      <c r="E4482" s="560">
        <f t="shared" si="417"/>
        <v>6</v>
      </c>
      <c r="F4482" s="560">
        <f t="shared" si="418"/>
        <v>17</v>
      </c>
      <c r="G4482" s="595">
        <f t="shared" si="419"/>
        <v>7</v>
      </c>
      <c r="H4482" s="590">
        <f>CHOOSE('Output Sheet'!$B$4,'8760 Data'!J4482,'8760 Data'!K4482,'8760 Data'!L4482,'8760 Data'!M4482,'8760 Data'!N4482,'8760 Data'!O4482,'8760 Data'!P4482,'8760 Data'!Q4482,'8760 Data'!R4482,'8760 Data'!S4482,'8760 Data'!T4482,'8760 Data'!U4482)</f>
        <v>0</v>
      </c>
      <c r="I4482" s="591" t="e">
        <f>H4482/'Output Sheet'!$B$8</f>
        <v>#DIV/0!</v>
      </c>
      <c r="J4482" s="596"/>
      <c r="K4482" s="560"/>
      <c r="L4482" s="560"/>
      <c r="M4482" s="560"/>
      <c r="N4482" s="560"/>
      <c r="O4482" s="560"/>
      <c r="P4482" s="560"/>
      <c r="Q4482" s="560"/>
      <c r="R4482" s="560"/>
      <c r="S4482" s="560"/>
      <c r="T4482" s="560"/>
      <c r="U4482" s="560"/>
    </row>
    <row r="4483" spans="1:21">
      <c r="A4483" s="593">
        <f t="shared" ref="A4483:A4546" si="420">DATE(C4483,D4483,E4483)</f>
        <v>41461</v>
      </c>
      <c r="B4483" s="594">
        <v>41461.750259259257</v>
      </c>
      <c r="C4483" s="560">
        <f t="shared" ref="C4483:C4546" si="421">YEAR(B4483)</f>
        <v>2013</v>
      </c>
      <c r="D4483" s="560">
        <f t="shared" ref="D4483:D4546" si="422">MONTH(B4483)</f>
        <v>7</v>
      </c>
      <c r="E4483" s="560">
        <f t="shared" ref="E4483:E4546" si="423">DAY(B4483)</f>
        <v>6</v>
      </c>
      <c r="F4483" s="560">
        <f t="shared" ref="F4483:F4546" si="424">IF(HOUR(B4483)&lt;&gt;0,HOUR(B4483),24)</f>
        <v>18</v>
      </c>
      <c r="G4483" s="595">
        <f t="shared" ref="G4483:G4546" si="425">WEEKDAY(B4483,1)</f>
        <v>7</v>
      </c>
      <c r="H4483" s="590">
        <f>CHOOSE('Output Sheet'!$B$4,'8760 Data'!J4483,'8760 Data'!K4483,'8760 Data'!L4483,'8760 Data'!M4483,'8760 Data'!N4483,'8760 Data'!O4483,'8760 Data'!P4483,'8760 Data'!Q4483,'8760 Data'!R4483,'8760 Data'!S4483,'8760 Data'!T4483,'8760 Data'!U4483)</f>
        <v>0</v>
      </c>
      <c r="I4483" s="591" t="e">
        <f>H4483/'Output Sheet'!$B$8</f>
        <v>#DIV/0!</v>
      </c>
      <c r="J4483" s="596"/>
      <c r="K4483" s="560"/>
      <c r="L4483" s="560"/>
      <c r="M4483" s="560"/>
      <c r="N4483" s="560"/>
      <c r="O4483" s="560"/>
      <c r="P4483" s="560"/>
      <c r="Q4483" s="560"/>
      <c r="R4483" s="560"/>
      <c r="S4483" s="560"/>
      <c r="T4483" s="560"/>
      <c r="U4483" s="560"/>
    </row>
    <row r="4484" spans="1:21">
      <c r="A4484" s="593">
        <f t="shared" si="420"/>
        <v>41461</v>
      </c>
      <c r="B4484" s="594">
        <v>41461.791925983794</v>
      </c>
      <c r="C4484" s="560">
        <f t="shared" si="421"/>
        <v>2013</v>
      </c>
      <c r="D4484" s="560">
        <f t="shared" si="422"/>
        <v>7</v>
      </c>
      <c r="E4484" s="560">
        <f t="shared" si="423"/>
        <v>6</v>
      </c>
      <c r="F4484" s="560">
        <f t="shared" si="424"/>
        <v>19</v>
      </c>
      <c r="G4484" s="595">
        <f t="shared" si="425"/>
        <v>7</v>
      </c>
      <c r="H4484" s="590">
        <f>CHOOSE('Output Sheet'!$B$4,'8760 Data'!J4484,'8760 Data'!K4484,'8760 Data'!L4484,'8760 Data'!M4484,'8760 Data'!N4484,'8760 Data'!O4484,'8760 Data'!P4484,'8760 Data'!Q4484,'8760 Data'!R4484,'8760 Data'!S4484,'8760 Data'!T4484,'8760 Data'!U4484)</f>
        <v>0</v>
      </c>
      <c r="I4484" s="591" t="e">
        <f>H4484/'Output Sheet'!$B$8</f>
        <v>#DIV/0!</v>
      </c>
      <c r="J4484" s="596"/>
      <c r="K4484" s="560"/>
      <c r="L4484" s="560"/>
      <c r="M4484" s="560"/>
      <c r="N4484" s="560"/>
      <c r="O4484" s="560"/>
      <c r="P4484" s="560"/>
      <c r="Q4484" s="560"/>
      <c r="R4484" s="560"/>
      <c r="S4484" s="560"/>
      <c r="T4484" s="560"/>
      <c r="U4484" s="560"/>
    </row>
    <row r="4485" spans="1:21">
      <c r="A4485" s="593">
        <f t="shared" si="420"/>
        <v>41461</v>
      </c>
      <c r="B4485" s="594">
        <v>41461.833592708332</v>
      </c>
      <c r="C4485" s="560">
        <f t="shared" si="421"/>
        <v>2013</v>
      </c>
      <c r="D4485" s="560">
        <f t="shared" si="422"/>
        <v>7</v>
      </c>
      <c r="E4485" s="560">
        <f t="shared" si="423"/>
        <v>6</v>
      </c>
      <c r="F4485" s="560">
        <f t="shared" si="424"/>
        <v>20</v>
      </c>
      <c r="G4485" s="595">
        <f t="shared" si="425"/>
        <v>7</v>
      </c>
      <c r="H4485" s="590">
        <f>CHOOSE('Output Sheet'!$B$4,'8760 Data'!J4485,'8760 Data'!K4485,'8760 Data'!L4485,'8760 Data'!M4485,'8760 Data'!N4485,'8760 Data'!O4485,'8760 Data'!P4485,'8760 Data'!Q4485,'8760 Data'!R4485,'8760 Data'!S4485,'8760 Data'!T4485,'8760 Data'!U4485)</f>
        <v>0</v>
      </c>
      <c r="I4485" s="591" t="e">
        <f>H4485/'Output Sheet'!$B$8</f>
        <v>#DIV/0!</v>
      </c>
      <c r="J4485" s="596"/>
      <c r="K4485" s="560"/>
      <c r="L4485" s="560"/>
      <c r="M4485" s="560"/>
      <c r="N4485" s="560"/>
      <c r="O4485" s="560"/>
      <c r="P4485" s="560"/>
      <c r="Q4485" s="560"/>
      <c r="R4485" s="560"/>
      <c r="S4485" s="560"/>
      <c r="T4485" s="560"/>
      <c r="U4485" s="560"/>
    </row>
    <row r="4486" spans="1:21">
      <c r="A4486" s="593">
        <f t="shared" si="420"/>
        <v>41461</v>
      </c>
      <c r="B4486" s="594">
        <v>41461.875259432869</v>
      </c>
      <c r="C4486" s="560">
        <f t="shared" si="421"/>
        <v>2013</v>
      </c>
      <c r="D4486" s="560">
        <f t="shared" si="422"/>
        <v>7</v>
      </c>
      <c r="E4486" s="560">
        <f t="shared" si="423"/>
        <v>6</v>
      </c>
      <c r="F4486" s="560">
        <f t="shared" si="424"/>
        <v>21</v>
      </c>
      <c r="G4486" s="595">
        <f t="shared" si="425"/>
        <v>7</v>
      </c>
      <c r="H4486" s="590">
        <f>CHOOSE('Output Sheet'!$B$4,'8760 Data'!J4486,'8760 Data'!K4486,'8760 Data'!L4486,'8760 Data'!M4486,'8760 Data'!N4486,'8760 Data'!O4486,'8760 Data'!P4486,'8760 Data'!Q4486,'8760 Data'!R4486,'8760 Data'!S4486,'8760 Data'!T4486,'8760 Data'!U4486)</f>
        <v>0</v>
      </c>
      <c r="I4486" s="591" t="e">
        <f>H4486/'Output Sheet'!$B$8</f>
        <v>#DIV/0!</v>
      </c>
      <c r="J4486" s="596"/>
      <c r="K4486" s="560"/>
      <c r="L4486" s="560"/>
      <c r="M4486" s="560"/>
      <c r="N4486" s="560"/>
      <c r="O4486" s="560"/>
      <c r="P4486" s="560"/>
      <c r="Q4486" s="560"/>
      <c r="R4486" s="560"/>
      <c r="S4486" s="560"/>
      <c r="T4486" s="560"/>
      <c r="U4486" s="560"/>
    </row>
    <row r="4487" spans="1:21">
      <c r="A4487" s="593">
        <f t="shared" si="420"/>
        <v>41461</v>
      </c>
      <c r="B4487" s="594">
        <v>41461.916926157406</v>
      </c>
      <c r="C4487" s="560">
        <f t="shared" si="421"/>
        <v>2013</v>
      </c>
      <c r="D4487" s="560">
        <f t="shared" si="422"/>
        <v>7</v>
      </c>
      <c r="E4487" s="560">
        <f t="shared" si="423"/>
        <v>6</v>
      </c>
      <c r="F4487" s="560">
        <f t="shared" si="424"/>
        <v>22</v>
      </c>
      <c r="G4487" s="595">
        <f t="shared" si="425"/>
        <v>7</v>
      </c>
      <c r="H4487" s="590">
        <f>CHOOSE('Output Sheet'!$B$4,'8760 Data'!J4487,'8760 Data'!K4487,'8760 Data'!L4487,'8760 Data'!M4487,'8760 Data'!N4487,'8760 Data'!O4487,'8760 Data'!P4487,'8760 Data'!Q4487,'8760 Data'!R4487,'8760 Data'!S4487,'8760 Data'!T4487,'8760 Data'!U4487)</f>
        <v>0</v>
      </c>
      <c r="I4487" s="591" t="e">
        <f>H4487/'Output Sheet'!$B$8</f>
        <v>#DIV/0!</v>
      </c>
      <c r="J4487" s="596"/>
      <c r="K4487" s="560"/>
      <c r="L4487" s="560"/>
      <c r="M4487" s="560"/>
      <c r="N4487" s="560"/>
      <c r="O4487" s="560"/>
      <c r="P4487" s="560"/>
      <c r="Q4487" s="560"/>
      <c r="R4487" s="560"/>
      <c r="S4487" s="560"/>
      <c r="T4487" s="560"/>
      <c r="U4487" s="560"/>
    </row>
    <row r="4488" spans="1:21">
      <c r="A4488" s="593">
        <f t="shared" si="420"/>
        <v>41461</v>
      </c>
      <c r="B4488" s="594">
        <v>41461.958592881943</v>
      </c>
      <c r="C4488" s="560">
        <f t="shared" si="421"/>
        <v>2013</v>
      </c>
      <c r="D4488" s="560">
        <f t="shared" si="422"/>
        <v>7</v>
      </c>
      <c r="E4488" s="560">
        <f t="shared" si="423"/>
        <v>6</v>
      </c>
      <c r="F4488" s="560">
        <f t="shared" si="424"/>
        <v>23</v>
      </c>
      <c r="G4488" s="595">
        <f t="shared" si="425"/>
        <v>7</v>
      </c>
      <c r="H4488" s="590">
        <f>CHOOSE('Output Sheet'!$B$4,'8760 Data'!J4488,'8760 Data'!K4488,'8760 Data'!L4488,'8760 Data'!M4488,'8760 Data'!N4488,'8760 Data'!O4488,'8760 Data'!P4488,'8760 Data'!Q4488,'8760 Data'!R4488,'8760 Data'!S4488,'8760 Data'!T4488,'8760 Data'!U4488)</f>
        <v>0</v>
      </c>
      <c r="I4488" s="591" t="e">
        <f>H4488/'Output Sheet'!$B$8</f>
        <v>#DIV/0!</v>
      </c>
      <c r="J4488" s="596"/>
      <c r="K4488" s="560"/>
      <c r="L4488" s="560"/>
      <c r="M4488" s="560"/>
      <c r="N4488" s="560"/>
      <c r="O4488" s="560"/>
      <c r="P4488" s="560"/>
      <c r="Q4488" s="560"/>
      <c r="R4488" s="560"/>
      <c r="S4488" s="560"/>
      <c r="T4488" s="560"/>
      <c r="U4488" s="560"/>
    </row>
    <row r="4489" spans="1:21">
      <c r="A4489" s="593">
        <f t="shared" si="420"/>
        <v>41462</v>
      </c>
      <c r="B4489" s="594">
        <v>41462.000259606481</v>
      </c>
      <c r="C4489" s="560">
        <f t="shared" si="421"/>
        <v>2013</v>
      </c>
      <c r="D4489" s="560">
        <f t="shared" si="422"/>
        <v>7</v>
      </c>
      <c r="E4489" s="560">
        <f t="shared" si="423"/>
        <v>7</v>
      </c>
      <c r="F4489" s="560">
        <f t="shared" si="424"/>
        <v>24</v>
      </c>
      <c r="G4489" s="595">
        <f t="shared" si="425"/>
        <v>1</v>
      </c>
      <c r="H4489" s="590">
        <f>CHOOSE('Output Sheet'!$B$4,'8760 Data'!J4489,'8760 Data'!K4489,'8760 Data'!L4489,'8760 Data'!M4489,'8760 Data'!N4489,'8760 Data'!O4489,'8760 Data'!P4489,'8760 Data'!Q4489,'8760 Data'!R4489,'8760 Data'!S4489,'8760 Data'!T4489,'8760 Data'!U4489)</f>
        <v>0</v>
      </c>
      <c r="I4489" s="591" t="e">
        <f>H4489/'Output Sheet'!$B$8</f>
        <v>#DIV/0!</v>
      </c>
      <c r="J4489" s="596"/>
      <c r="K4489" s="560"/>
      <c r="L4489" s="560"/>
      <c r="M4489" s="560"/>
      <c r="N4489" s="560"/>
      <c r="O4489" s="560"/>
      <c r="P4489" s="560"/>
      <c r="Q4489" s="560"/>
      <c r="R4489" s="560"/>
      <c r="S4489" s="560"/>
      <c r="T4489" s="560"/>
      <c r="U4489" s="560"/>
    </row>
    <row r="4490" spans="1:21">
      <c r="A4490" s="593">
        <f t="shared" si="420"/>
        <v>41462</v>
      </c>
      <c r="B4490" s="594">
        <v>41462.041926331018</v>
      </c>
      <c r="C4490" s="560">
        <f t="shared" si="421"/>
        <v>2013</v>
      </c>
      <c r="D4490" s="560">
        <f t="shared" si="422"/>
        <v>7</v>
      </c>
      <c r="E4490" s="560">
        <f t="shared" si="423"/>
        <v>7</v>
      </c>
      <c r="F4490" s="560">
        <f t="shared" si="424"/>
        <v>1</v>
      </c>
      <c r="G4490" s="595">
        <f t="shared" si="425"/>
        <v>1</v>
      </c>
      <c r="H4490" s="590">
        <f>CHOOSE('Output Sheet'!$B$4,'8760 Data'!J4490,'8760 Data'!K4490,'8760 Data'!L4490,'8760 Data'!M4490,'8760 Data'!N4490,'8760 Data'!O4490,'8760 Data'!P4490,'8760 Data'!Q4490,'8760 Data'!R4490,'8760 Data'!S4490,'8760 Data'!T4490,'8760 Data'!U4490)</f>
        <v>0</v>
      </c>
      <c r="I4490" s="591" t="e">
        <f>H4490/'Output Sheet'!$B$8</f>
        <v>#DIV/0!</v>
      </c>
      <c r="J4490" s="596"/>
      <c r="K4490" s="560"/>
      <c r="L4490" s="560"/>
      <c r="M4490" s="560"/>
      <c r="N4490" s="560"/>
      <c r="O4490" s="560"/>
      <c r="P4490" s="560"/>
      <c r="Q4490" s="560"/>
      <c r="R4490" s="560"/>
      <c r="S4490" s="560"/>
      <c r="T4490" s="560"/>
      <c r="U4490" s="560"/>
    </row>
    <row r="4491" spans="1:21">
      <c r="A4491" s="593">
        <f t="shared" si="420"/>
        <v>41462</v>
      </c>
      <c r="B4491" s="594">
        <v>41462.083593055555</v>
      </c>
      <c r="C4491" s="560">
        <f t="shared" si="421"/>
        <v>2013</v>
      </c>
      <c r="D4491" s="560">
        <f t="shared" si="422"/>
        <v>7</v>
      </c>
      <c r="E4491" s="560">
        <f t="shared" si="423"/>
        <v>7</v>
      </c>
      <c r="F4491" s="560">
        <f t="shared" si="424"/>
        <v>2</v>
      </c>
      <c r="G4491" s="595">
        <f t="shared" si="425"/>
        <v>1</v>
      </c>
      <c r="H4491" s="590">
        <f>CHOOSE('Output Sheet'!$B$4,'8760 Data'!J4491,'8760 Data'!K4491,'8760 Data'!L4491,'8760 Data'!M4491,'8760 Data'!N4491,'8760 Data'!O4491,'8760 Data'!P4491,'8760 Data'!Q4491,'8760 Data'!R4491,'8760 Data'!S4491,'8760 Data'!T4491,'8760 Data'!U4491)</f>
        <v>0</v>
      </c>
      <c r="I4491" s="591" t="e">
        <f>H4491/'Output Sheet'!$B$8</f>
        <v>#DIV/0!</v>
      </c>
      <c r="J4491" s="596"/>
      <c r="K4491" s="560"/>
      <c r="L4491" s="560"/>
      <c r="M4491" s="560"/>
      <c r="N4491" s="560"/>
      <c r="O4491" s="560"/>
      <c r="P4491" s="560"/>
      <c r="Q4491" s="560"/>
      <c r="R4491" s="560"/>
      <c r="S4491" s="560"/>
      <c r="T4491" s="560"/>
      <c r="U4491" s="560"/>
    </row>
    <row r="4492" spans="1:21">
      <c r="A4492" s="593">
        <f t="shared" si="420"/>
        <v>41462</v>
      </c>
      <c r="B4492" s="594">
        <v>41462.125259780092</v>
      </c>
      <c r="C4492" s="560">
        <f t="shared" si="421"/>
        <v>2013</v>
      </c>
      <c r="D4492" s="560">
        <f t="shared" si="422"/>
        <v>7</v>
      </c>
      <c r="E4492" s="560">
        <f t="shared" si="423"/>
        <v>7</v>
      </c>
      <c r="F4492" s="560">
        <f t="shared" si="424"/>
        <v>3</v>
      </c>
      <c r="G4492" s="595">
        <f t="shared" si="425"/>
        <v>1</v>
      </c>
      <c r="H4492" s="590">
        <f>CHOOSE('Output Sheet'!$B$4,'8760 Data'!J4492,'8760 Data'!K4492,'8760 Data'!L4492,'8760 Data'!M4492,'8760 Data'!N4492,'8760 Data'!O4492,'8760 Data'!P4492,'8760 Data'!Q4492,'8760 Data'!R4492,'8760 Data'!S4492,'8760 Data'!T4492,'8760 Data'!U4492)</f>
        <v>0</v>
      </c>
      <c r="I4492" s="591" t="e">
        <f>H4492/'Output Sheet'!$B$8</f>
        <v>#DIV/0!</v>
      </c>
      <c r="J4492" s="596"/>
      <c r="K4492" s="560"/>
      <c r="L4492" s="560"/>
      <c r="M4492" s="560"/>
      <c r="N4492" s="560"/>
      <c r="O4492" s="560"/>
      <c r="P4492" s="560"/>
      <c r="Q4492" s="560"/>
      <c r="R4492" s="560"/>
      <c r="S4492" s="560"/>
      <c r="T4492" s="560"/>
      <c r="U4492" s="560"/>
    </row>
    <row r="4493" spans="1:21">
      <c r="A4493" s="593">
        <f t="shared" si="420"/>
        <v>41462</v>
      </c>
      <c r="B4493" s="594">
        <v>41462.166926504629</v>
      </c>
      <c r="C4493" s="560">
        <f t="shared" si="421"/>
        <v>2013</v>
      </c>
      <c r="D4493" s="560">
        <f t="shared" si="422"/>
        <v>7</v>
      </c>
      <c r="E4493" s="560">
        <f t="shared" si="423"/>
        <v>7</v>
      </c>
      <c r="F4493" s="560">
        <f t="shared" si="424"/>
        <v>4</v>
      </c>
      <c r="G4493" s="595">
        <f t="shared" si="425"/>
        <v>1</v>
      </c>
      <c r="H4493" s="590">
        <f>CHOOSE('Output Sheet'!$B$4,'8760 Data'!J4493,'8760 Data'!K4493,'8760 Data'!L4493,'8760 Data'!M4493,'8760 Data'!N4493,'8760 Data'!O4493,'8760 Data'!P4493,'8760 Data'!Q4493,'8760 Data'!R4493,'8760 Data'!S4493,'8760 Data'!T4493,'8760 Data'!U4493)</f>
        <v>0</v>
      </c>
      <c r="I4493" s="591" t="e">
        <f>H4493/'Output Sheet'!$B$8</f>
        <v>#DIV/0!</v>
      </c>
      <c r="J4493" s="596"/>
      <c r="K4493" s="560"/>
      <c r="L4493" s="560"/>
      <c r="M4493" s="560"/>
      <c r="N4493" s="560"/>
      <c r="O4493" s="560"/>
      <c r="P4493" s="560"/>
      <c r="Q4493" s="560"/>
      <c r="R4493" s="560"/>
      <c r="S4493" s="560"/>
      <c r="T4493" s="560"/>
      <c r="U4493" s="560"/>
    </row>
    <row r="4494" spans="1:21">
      <c r="A4494" s="593">
        <f t="shared" si="420"/>
        <v>41462</v>
      </c>
      <c r="B4494" s="594">
        <v>41462.208593229167</v>
      </c>
      <c r="C4494" s="560">
        <f t="shared" si="421"/>
        <v>2013</v>
      </c>
      <c r="D4494" s="560">
        <f t="shared" si="422"/>
        <v>7</v>
      </c>
      <c r="E4494" s="560">
        <f t="shared" si="423"/>
        <v>7</v>
      </c>
      <c r="F4494" s="560">
        <f t="shared" si="424"/>
        <v>5</v>
      </c>
      <c r="G4494" s="595">
        <f t="shared" si="425"/>
        <v>1</v>
      </c>
      <c r="H4494" s="590">
        <f>CHOOSE('Output Sheet'!$B$4,'8760 Data'!J4494,'8760 Data'!K4494,'8760 Data'!L4494,'8760 Data'!M4494,'8760 Data'!N4494,'8760 Data'!O4494,'8760 Data'!P4494,'8760 Data'!Q4494,'8760 Data'!R4494,'8760 Data'!S4494,'8760 Data'!T4494,'8760 Data'!U4494)</f>
        <v>0</v>
      </c>
      <c r="I4494" s="591" t="e">
        <f>H4494/'Output Sheet'!$B$8</f>
        <v>#DIV/0!</v>
      </c>
      <c r="J4494" s="596"/>
      <c r="K4494" s="560"/>
      <c r="L4494" s="560"/>
      <c r="M4494" s="560"/>
      <c r="N4494" s="560"/>
      <c r="O4494" s="560"/>
      <c r="P4494" s="560"/>
      <c r="Q4494" s="560"/>
      <c r="R4494" s="560"/>
      <c r="S4494" s="560"/>
      <c r="T4494" s="560"/>
      <c r="U4494" s="560"/>
    </row>
    <row r="4495" spans="1:21">
      <c r="A4495" s="593">
        <f t="shared" si="420"/>
        <v>41462</v>
      </c>
      <c r="B4495" s="594">
        <v>41462.250259953704</v>
      </c>
      <c r="C4495" s="560">
        <f t="shared" si="421"/>
        <v>2013</v>
      </c>
      <c r="D4495" s="560">
        <f t="shared" si="422"/>
        <v>7</v>
      </c>
      <c r="E4495" s="560">
        <f t="shared" si="423"/>
        <v>7</v>
      </c>
      <c r="F4495" s="560">
        <f t="shared" si="424"/>
        <v>6</v>
      </c>
      <c r="G4495" s="595">
        <f t="shared" si="425"/>
        <v>1</v>
      </c>
      <c r="H4495" s="590">
        <f>CHOOSE('Output Sheet'!$B$4,'8760 Data'!J4495,'8760 Data'!K4495,'8760 Data'!L4495,'8760 Data'!M4495,'8760 Data'!N4495,'8760 Data'!O4495,'8760 Data'!P4495,'8760 Data'!Q4495,'8760 Data'!R4495,'8760 Data'!S4495,'8760 Data'!T4495,'8760 Data'!U4495)</f>
        <v>0</v>
      </c>
      <c r="I4495" s="591" t="e">
        <f>H4495/'Output Sheet'!$B$8</f>
        <v>#DIV/0!</v>
      </c>
      <c r="J4495" s="596"/>
      <c r="K4495" s="560"/>
      <c r="L4495" s="560"/>
      <c r="M4495" s="560"/>
      <c r="N4495" s="560"/>
      <c r="O4495" s="560"/>
      <c r="P4495" s="560"/>
      <c r="Q4495" s="560"/>
      <c r="R4495" s="560"/>
      <c r="S4495" s="560"/>
      <c r="T4495" s="560"/>
      <c r="U4495" s="560"/>
    </row>
    <row r="4496" spans="1:21">
      <c r="A4496" s="593">
        <f t="shared" si="420"/>
        <v>41462</v>
      </c>
      <c r="B4496" s="594">
        <v>41462.291926678241</v>
      </c>
      <c r="C4496" s="560">
        <f t="shared" si="421"/>
        <v>2013</v>
      </c>
      <c r="D4496" s="560">
        <f t="shared" si="422"/>
        <v>7</v>
      </c>
      <c r="E4496" s="560">
        <f t="shared" si="423"/>
        <v>7</v>
      </c>
      <c r="F4496" s="560">
        <f t="shared" si="424"/>
        <v>7</v>
      </c>
      <c r="G4496" s="595">
        <f t="shared" si="425"/>
        <v>1</v>
      </c>
      <c r="H4496" s="590">
        <f>CHOOSE('Output Sheet'!$B$4,'8760 Data'!J4496,'8760 Data'!K4496,'8760 Data'!L4496,'8760 Data'!M4496,'8760 Data'!N4496,'8760 Data'!O4496,'8760 Data'!P4496,'8760 Data'!Q4496,'8760 Data'!R4496,'8760 Data'!S4496,'8760 Data'!T4496,'8760 Data'!U4496)</f>
        <v>0</v>
      </c>
      <c r="I4496" s="591" t="e">
        <f>H4496/'Output Sheet'!$B$8</f>
        <v>#DIV/0!</v>
      </c>
      <c r="J4496" s="596"/>
      <c r="K4496" s="560"/>
      <c r="L4496" s="560"/>
      <c r="M4496" s="560"/>
      <c r="N4496" s="560"/>
      <c r="O4496" s="560"/>
      <c r="P4496" s="560"/>
      <c r="Q4496" s="560"/>
      <c r="R4496" s="560"/>
      <c r="S4496" s="560"/>
      <c r="T4496" s="560"/>
      <c r="U4496" s="560"/>
    </row>
    <row r="4497" spans="1:21">
      <c r="A4497" s="593">
        <f t="shared" si="420"/>
        <v>41462</v>
      </c>
      <c r="B4497" s="594">
        <v>41462.333593402778</v>
      </c>
      <c r="C4497" s="560">
        <f t="shared" si="421"/>
        <v>2013</v>
      </c>
      <c r="D4497" s="560">
        <f t="shared" si="422"/>
        <v>7</v>
      </c>
      <c r="E4497" s="560">
        <f t="shared" si="423"/>
        <v>7</v>
      </c>
      <c r="F4497" s="560">
        <f t="shared" si="424"/>
        <v>8</v>
      </c>
      <c r="G4497" s="595">
        <f t="shared" si="425"/>
        <v>1</v>
      </c>
      <c r="H4497" s="590">
        <f>CHOOSE('Output Sheet'!$B$4,'8760 Data'!J4497,'8760 Data'!K4497,'8760 Data'!L4497,'8760 Data'!M4497,'8760 Data'!N4497,'8760 Data'!O4497,'8760 Data'!P4497,'8760 Data'!Q4497,'8760 Data'!R4497,'8760 Data'!S4497,'8760 Data'!T4497,'8760 Data'!U4497)</f>
        <v>0</v>
      </c>
      <c r="I4497" s="591" t="e">
        <f>H4497/'Output Sheet'!$B$8</f>
        <v>#DIV/0!</v>
      </c>
      <c r="J4497" s="596"/>
      <c r="K4497" s="560"/>
      <c r="L4497" s="560"/>
      <c r="M4497" s="560"/>
      <c r="N4497" s="560"/>
      <c r="O4497" s="560"/>
      <c r="P4497" s="560"/>
      <c r="Q4497" s="560"/>
      <c r="R4497" s="560"/>
      <c r="S4497" s="560"/>
      <c r="T4497" s="560"/>
      <c r="U4497" s="560"/>
    </row>
    <row r="4498" spans="1:21">
      <c r="A4498" s="593">
        <f t="shared" si="420"/>
        <v>41462</v>
      </c>
      <c r="B4498" s="594">
        <v>41462.375260127315</v>
      </c>
      <c r="C4498" s="560">
        <f t="shared" si="421"/>
        <v>2013</v>
      </c>
      <c r="D4498" s="560">
        <f t="shared" si="422"/>
        <v>7</v>
      </c>
      <c r="E4498" s="560">
        <f t="shared" si="423"/>
        <v>7</v>
      </c>
      <c r="F4498" s="560">
        <f t="shared" si="424"/>
        <v>9</v>
      </c>
      <c r="G4498" s="595">
        <f t="shared" si="425"/>
        <v>1</v>
      </c>
      <c r="H4498" s="590">
        <f>CHOOSE('Output Sheet'!$B$4,'8760 Data'!J4498,'8760 Data'!K4498,'8760 Data'!L4498,'8760 Data'!M4498,'8760 Data'!N4498,'8760 Data'!O4498,'8760 Data'!P4498,'8760 Data'!Q4498,'8760 Data'!R4498,'8760 Data'!S4498,'8760 Data'!T4498,'8760 Data'!U4498)</f>
        <v>0</v>
      </c>
      <c r="I4498" s="591" t="e">
        <f>H4498/'Output Sheet'!$B$8</f>
        <v>#DIV/0!</v>
      </c>
      <c r="J4498" s="596"/>
      <c r="K4498" s="560"/>
      <c r="L4498" s="560"/>
      <c r="M4498" s="560"/>
      <c r="N4498" s="560"/>
      <c r="O4498" s="560"/>
      <c r="P4498" s="560"/>
      <c r="Q4498" s="560"/>
      <c r="R4498" s="560"/>
      <c r="S4498" s="560"/>
      <c r="T4498" s="560"/>
      <c r="U4498" s="560"/>
    </row>
    <row r="4499" spans="1:21">
      <c r="A4499" s="593">
        <f t="shared" si="420"/>
        <v>41462</v>
      </c>
      <c r="B4499" s="594">
        <v>41462.416926851853</v>
      </c>
      <c r="C4499" s="560">
        <f t="shared" si="421"/>
        <v>2013</v>
      </c>
      <c r="D4499" s="560">
        <f t="shared" si="422"/>
        <v>7</v>
      </c>
      <c r="E4499" s="560">
        <f t="shared" si="423"/>
        <v>7</v>
      </c>
      <c r="F4499" s="560">
        <f t="shared" si="424"/>
        <v>10</v>
      </c>
      <c r="G4499" s="595">
        <f t="shared" si="425"/>
        <v>1</v>
      </c>
      <c r="H4499" s="590">
        <f>CHOOSE('Output Sheet'!$B$4,'8760 Data'!J4499,'8760 Data'!K4499,'8760 Data'!L4499,'8760 Data'!M4499,'8760 Data'!N4499,'8760 Data'!O4499,'8760 Data'!P4499,'8760 Data'!Q4499,'8760 Data'!R4499,'8760 Data'!S4499,'8760 Data'!T4499,'8760 Data'!U4499)</f>
        <v>0</v>
      </c>
      <c r="I4499" s="591" t="e">
        <f>H4499/'Output Sheet'!$B$8</f>
        <v>#DIV/0!</v>
      </c>
      <c r="J4499" s="596"/>
      <c r="K4499" s="560"/>
      <c r="L4499" s="560"/>
      <c r="M4499" s="560"/>
      <c r="N4499" s="560"/>
      <c r="O4499" s="560"/>
      <c r="P4499" s="560"/>
      <c r="Q4499" s="560"/>
      <c r="R4499" s="560"/>
      <c r="S4499" s="560"/>
      <c r="T4499" s="560"/>
      <c r="U4499" s="560"/>
    </row>
    <row r="4500" spans="1:21">
      <c r="A4500" s="593">
        <f t="shared" si="420"/>
        <v>41462</v>
      </c>
      <c r="B4500" s="594">
        <v>41462.45859357639</v>
      </c>
      <c r="C4500" s="560">
        <f t="shared" si="421"/>
        <v>2013</v>
      </c>
      <c r="D4500" s="560">
        <f t="shared" si="422"/>
        <v>7</v>
      </c>
      <c r="E4500" s="560">
        <f t="shared" si="423"/>
        <v>7</v>
      </c>
      <c r="F4500" s="560">
        <f t="shared" si="424"/>
        <v>11</v>
      </c>
      <c r="G4500" s="595">
        <f t="shared" si="425"/>
        <v>1</v>
      </c>
      <c r="H4500" s="590">
        <f>CHOOSE('Output Sheet'!$B$4,'8760 Data'!J4500,'8760 Data'!K4500,'8760 Data'!L4500,'8760 Data'!M4500,'8760 Data'!N4500,'8760 Data'!O4500,'8760 Data'!P4500,'8760 Data'!Q4500,'8760 Data'!R4500,'8760 Data'!S4500,'8760 Data'!T4500,'8760 Data'!U4500)</f>
        <v>0</v>
      </c>
      <c r="I4500" s="591" t="e">
        <f>H4500/'Output Sheet'!$B$8</f>
        <v>#DIV/0!</v>
      </c>
      <c r="J4500" s="596"/>
      <c r="K4500" s="560"/>
      <c r="L4500" s="560"/>
      <c r="M4500" s="560"/>
      <c r="N4500" s="560"/>
      <c r="O4500" s="560"/>
      <c r="P4500" s="560"/>
      <c r="Q4500" s="560"/>
      <c r="R4500" s="560"/>
      <c r="S4500" s="560"/>
      <c r="T4500" s="560"/>
      <c r="U4500" s="560"/>
    </row>
    <row r="4501" spans="1:21">
      <c r="A4501" s="593">
        <f t="shared" si="420"/>
        <v>41462</v>
      </c>
      <c r="B4501" s="594">
        <v>41462.500260300927</v>
      </c>
      <c r="C4501" s="560">
        <f t="shared" si="421"/>
        <v>2013</v>
      </c>
      <c r="D4501" s="560">
        <f t="shared" si="422"/>
        <v>7</v>
      </c>
      <c r="E4501" s="560">
        <f t="shared" si="423"/>
        <v>7</v>
      </c>
      <c r="F4501" s="560">
        <f t="shared" si="424"/>
        <v>12</v>
      </c>
      <c r="G4501" s="595">
        <f t="shared" si="425"/>
        <v>1</v>
      </c>
      <c r="H4501" s="590">
        <f>CHOOSE('Output Sheet'!$B$4,'8760 Data'!J4501,'8760 Data'!K4501,'8760 Data'!L4501,'8760 Data'!M4501,'8760 Data'!N4501,'8760 Data'!O4501,'8760 Data'!P4501,'8760 Data'!Q4501,'8760 Data'!R4501,'8760 Data'!S4501,'8760 Data'!T4501,'8760 Data'!U4501)</f>
        <v>0</v>
      </c>
      <c r="I4501" s="591" t="e">
        <f>H4501/'Output Sheet'!$B$8</f>
        <v>#DIV/0!</v>
      </c>
      <c r="J4501" s="596"/>
      <c r="K4501" s="560"/>
      <c r="L4501" s="560"/>
      <c r="M4501" s="560"/>
      <c r="N4501" s="560"/>
      <c r="O4501" s="560"/>
      <c r="P4501" s="560"/>
      <c r="Q4501" s="560"/>
      <c r="R4501" s="560"/>
      <c r="S4501" s="560"/>
      <c r="T4501" s="560"/>
      <c r="U4501" s="560"/>
    </row>
    <row r="4502" spans="1:21">
      <c r="A4502" s="593">
        <f t="shared" si="420"/>
        <v>41462</v>
      </c>
      <c r="B4502" s="594">
        <v>41462.541927025464</v>
      </c>
      <c r="C4502" s="560">
        <f t="shared" si="421"/>
        <v>2013</v>
      </c>
      <c r="D4502" s="560">
        <f t="shared" si="422"/>
        <v>7</v>
      </c>
      <c r="E4502" s="560">
        <f t="shared" si="423"/>
        <v>7</v>
      </c>
      <c r="F4502" s="560">
        <f t="shared" si="424"/>
        <v>13</v>
      </c>
      <c r="G4502" s="595">
        <f t="shared" si="425"/>
        <v>1</v>
      </c>
      <c r="H4502" s="590">
        <f>CHOOSE('Output Sheet'!$B$4,'8760 Data'!J4502,'8760 Data'!K4502,'8760 Data'!L4502,'8760 Data'!M4502,'8760 Data'!N4502,'8760 Data'!O4502,'8760 Data'!P4502,'8760 Data'!Q4502,'8760 Data'!R4502,'8760 Data'!S4502,'8760 Data'!T4502,'8760 Data'!U4502)</f>
        <v>0</v>
      </c>
      <c r="I4502" s="591" t="e">
        <f>H4502/'Output Sheet'!$B$8</f>
        <v>#DIV/0!</v>
      </c>
      <c r="J4502" s="596"/>
      <c r="K4502" s="560"/>
      <c r="L4502" s="560"/>
      <c r="M4502" s="560"/>
      <c r="N4502" s="560"/>
      <c r="O4502" s="560"/>
      <c r="P4502" s="560"/>
      <c r="Q4502" s="560"/>
      <c r="R4502" s="560"/>
      <c r="S4502" s="560"/>
      <c r="T4502" s="560"/>
      <c r="U4502" s="560"/>
    </row>
    <row r="4503" spans="1:21">
      <c r="A4503" s="593">
        <f t="shared" si="420"/>
        <v>41462</v>
      </c>
      <c r="B4503" s="594">
        <v>41462.583593750001</v>
      </c>
      <c r="C4503" s="560">
        <f t="shared" si="421"/>
        <v>2013</v>
      </c>
      <c r="D4503" s="560">
        <f t="shared" si="422"/>
        <v>7</v>
      </c>
      <c r="E4503" s="560">
        <f t="shared" si="423"/>
        <v>7</v>
      </c>
      <c r="F4503" s="560">
        <f t="shared" si="424"/>
        <v>14</v>
      </c>
      <c r="G4503" s="595">
        <f t="shared" si="425"/>
        <v>1</v>
      </c>
      <c r="H4503" s="590">
        <f>CHOOSE('Output Sheet'!$B$4,'8760 Data'!J4503,'8760 Data'!K4503,'8760 Data'!L4503,'8760 Data'!M4503,'8760 Data'!N4503,'8760 Data'!O4503,'8760 Data'!P4503,'8760 Data'!Q4503,'8760 Data'!R4503,'8760 Data'!S4503,'8760 Data'!T4503,'8760 Data'!U4503)</f>
        <v>0</v>
      </c>
      <c r="I4503" s="591" t="e">
        <f>H4503/'Output Sheet'!$B$8</f>
        <v>#DIV/0!</v>
      </c>
      <c r="J4503" s="596"/>
      <c r="K4503" s="560"/>
      <c r="L4503" s="560"/>
      <c r="M4503" s="560"/>
      <c r="N4503" s="560"/>
      <c r="O4503" s="560"/>
      <c r="P4503" s="560"/>
      <c r="Q4503" s="560"/>
      <c r="R4503" s="560"/>
      <c r="S4503" s="560"/>
      <c r="T4503" s="560"/>
      <c r="U4503" s="560"/>
    </row>
    <row r="4504" spans="1:21">
      <c r="A4504" s="593">
        <f t="shared" si="420"/>
        <v>41462</v>
      </c>
      <c r="B4504" s="594">
        <v>41462.625260474539</v>
      </c>
      <c r="C4504" s="560">
        <f t="shared" si="421"/>
        <v>2013</v>
      </c>
      <c r="D4504" s="560">
        <f t="shared" si="422"/>
        <v>7</v>
      </c>
      <c r="E4504" s="560">
        <f t="shared" si="423"/>
        <v>7</v>
      </c>
      <c r="F4504" s="560">
        <f t="shared" si="424"/>
        <v>15</v>
      </c>
      <c r="G4504" s="595">
        <f t="shared" si="425"/>
        <v>1</v>
      </c>
      <c r="H4504" s="590">
        <f>CHOOSE('Output Sheet'!$B$4,'8760 Data'!J4504,'8760 Data'!K4504,'8760 Data'!L4504,'8760 Data'!M4504,'8760 Data'!N4504,'8760 Data'!O4504,'8760 Data'!P4504,'8760 Data'!Q4504,'8760 Data'!R4504,'8760 Data'!S4504,'8760 Data'!T4504,'8760 Data'!U4504)</f>
        <v>0</v>
      </c>
      <c r="I4504" s="591" t="e">
        <f>H4504/'Output Sheet'!$B$8</f>
        <v>#DIV/0!</v>
      </c>
      <c r="J4504" s="596"/>
      <c r="K4504" s="560"/>
      <c r="L4504" s="560"/>
      <c r="M4504" s="560"/>
      <c r="N4504" s="560"/>
      <c r="O4504" s="560"/>
      <c r="P4504" s="560"/>
      <c r="Q4504" s="560"/>
      <c r="R4504" s="560"/>
      <c r="S4504" s="560"/>
      <c r="T4504" s="560"/>
      <c r="U4504" s="560"/>
    </row>
    <row r="4505" spans="1:21">
      <c r="A4505" s="593">
        <f t="shared" si="420"/>
        <v>41462</v>
      </c>
      <c r="B4505" s="594">
        <v>41462.666927199076</v>
      </c>
      <c r="C4505" s="560">
        <f t="shared" si="421"/>
        <v>2013</v>
      </c>
      <c r="D4505" s="560">
        <f t="shared" si="422"/>
        <v>7</v>
      </c>
      <c r="E4505" s="560">
        <f t="shared" si="423"/>
        <v>7</v>
      </c>
      <c r="F4505" s="560">
        <f t="shared" si="424"/>
        <v>16</v>
      </c>
      <c r="G4505" s="595">
        <f t="shared" si="425"/>
        <v>1</v>
      </c>
      <c r="H4505" s="590">
        <f>CHOOSE('Output Sheet'!$B$4,'8760 Data'!J4505,'8760 Data'!K4505,'8760 Data'!L4505,'8760 Data'!M4505,'8760 Data'!N4505,'8760 Data'!O4505,'8760 Data'!P4505,'8760 Data'!Q4505,'8760 Data'!R4505,'8760 Data'!S4505,'8760 Data'!T4505,'8760 Data'!U4505)</f>
        <v>0</v>
      </c>
      <c r="I4505" s="591" t="e">
        <f>H4505/'Output Sheet'!$B$8</f>
        <v>#DIV/0!</v>
      </c>
      <c r="J4505" s="596"/>
      <c r="K4505" s="560"/>
      <c r="L4505" s="560"/>
      <c r="M4505" s="560"/>
      <c r="N4505" s="560"/>
      <c r="O4505" s="560"/>
      <c r="P4505" s="560"/>
      <c r="Q4505" s="560"/>
      <c r="R4505" s="560"/>
      <c r="S4505" s="560"/>
      <c r="T4505" s="560"/>
      <c r="U4505" s="560"/>
    </row>
    <row r="4506" spans="1:21">
      <c r="A4506" s="593">
        <f t="shared" si="420"/>
        <v>41462</v>
      </c>
      <c r="B4506" s="594">
        <v>41462.708593923613</v>
      </c>
      <c r="C4506" s="560">
        <f t="shared" si="421"/>
        <v>2013</v>
      </c>
      <c r="D4506" s="560">
        <f t="shared" si="422"/>
        <v>7</v>
      </c>
      <c r="E4506" s="560">
        <f t="shared" si="423"/>
        <v>7</v>
      </c>
      <c r="F4506" s="560">
        <f t="shared" si="424"/>
        <v>17</v>
      </c>
      <c r="G4506" s="595">
        <f t="shared" si="425"/>
        <v>1</v>
      </c>
      <c r="H4506" s="590">
        <f>CHOOSE('Output Sheet'!$B$4,'8760 Data'!J4506,'8760 Data'!K4506,'8760 Data'!L4506,'8760 Data'!M4506,'8760 Data'!N4506,'8760 Data'!O4506,'8760 Data'!P4506,'8760 Data'!Q4506,'8760 Data'!R4506,'8760 Data'!S4506,'8760 Data'!T4506,'8760 Data'!U4506)</f>
        <v>0</v>
      </c>
      <c r="I4506" s="591" t="e">
        <f>H4506/'Output Sheet'!$B$8</f>
        <v>#DIV/0!</v>
      </c>
      <c r="J4506" s="596"/>
      <c r="K4506" s="560"/>
      <c r="L4506" s="560"/>
      <c r="M4506" s="560"/>
      <c r="N4506" s="560"/>
      <c r="O4506" s="560"/>
      <c r="P4506" s="560"/>
      <c r="Q4506" s="560"/>
      <c r="R4506" s="560"/>
      <c r="S4506" s="560"/>
      <c r="T4506" s="560"/>
      <c r="U4506" s="560"/>
    </row>
    <row r="4507" spans="1:21">
      <c r="A4507" s="593">
        <f t="shared" si="420"/>
        <v>41462</v>
      </c>
      <c r="B4507" s="594">
        <v>41462.75026064815</v>
      </c>
      <c r="C4507" s="560">
        <f t="shared" si="421"/>
        <v>2013</v>
      </c>
      <c r="D4507" s="560">
        <f t="shared" si="422"/>
        <v>7</v>
      </c>
      <c r="E4507" s="560">
        <f t="shared" si="423"/>
        <v>7</v>
      </c>
      <c r="F4507" s="560">
        <f t="shared" si="424"/>
        <v>18</v>
      </c>
      <c r="G4507" s="595">
        <f t="shared" si="425"/>
        <v>1</v>
      </c>
      <c r="H4507" s="590">
        <f>CHOOSE('Output Sheet'!$B$4,'8760 Data'!J4507,'8760 Data'!K4507,'8760 Data'!L4507,'8760 Data'!M4507,'8760 Data'!N4507,'8760 Data'!O4507,'8760 Data'!P4507,'8760 Data'!Q4507,'8760 Data'!R4507,'8760 Data'!S4507,'8760 Data'!T4507,'8760 Data'!U4507)</f>
        <v>0</v>
      </c>
      <c r="I4507" s="591" t="e">
        <f>H4507/'Output Sheet'!$B$8</f>
        <v>#DIV/0!</v>
      </c>
      <c r="J4507" s="596"/>
      <c r="K4507" s="560"/>
      <c r="L4507" s="560"/>
      <c r="M4507" s="560"/>
      <c r="N4507" s="560"/>
      <c r="O4507" s="560"/>
      <c r="P4507" s="560"/>
      <c r="Q4507" s="560"/>
      <c r="R4507" s="560"/>
      <c r="S4507" s="560"/>
      <c r="T4507" s="560"/>
      <c r="U4507" s="560"/>
    </row>
    <row r="4508" spans="1:21">
      <c r="A4508" s="593">
        <f t="shared" si="420"/>
        <v>41462</v>
      </c>
      <c r="B4508" s="594">
        <v>41462.791927372687</v>
      </c>
      <c r="C4508" s="560">
        <f t="shared" si="421"/>
        <v>2013</v>
      </c>
      <c r="D4508" s="560">
        <f t="shared" si="422"/>
        <v>7</v>
      </c>
      <c r="E4508" s="560">
        <f t="shared" si="423"/>
        <v>7</v>
      </c>
      <c r="F4508" s="560">
        <f t="shared" si="424"/>
        <v>19</v>
      </c>
      <c r="G4508" s="595">
        <f t="shared" si="425"/>
        <v>1</v>
      </c>
      <c r="H4508" s="590">
        <f>CHOOSE('Output Sheet'!$B$4,'8760 Data'!J4508,'8760 Data'!K4508,'8760 Data'!L4508,'8760 Data'!M4508,'8760 Data'!N4508,'8760 Data'!O4508,'8760 Data'!P4508,'8760 Data'!Q4508,'8760 Data'!R4508,'8760 Data'!S4508,'8760 Data'!T4508,'8760 Data'!U4508)</f>
        <v>0</v>
      </c>
      <c r="I4508" s="591" t="e">
        <f>H4508/'Output Sheet'!$B$8</f>
        <v>#DIV/0!</v>
      </c>
      <c r="J4508" s="596"/>
      <c r="K4508" s="560"/>
      <c r="L4508" s="560"/>
      <c r="M4508" s="560"/>
      <c r="N4508" s="560"/>
      <c r="O4508" s="560"/>
      <c r="P4508" s="560"/>
      <c r="Q4508" s="560"/>
      <c r="R4508" s="560"/>
      <c r="S4508" s="560"/>
      <c r="T4508" s="560"/>
      <c r="U4508" s="560"/>
    </row>
    <row r="4509" spans="1:21">
      <c r="A4509" s="593">
        <f t="shared" si="420"/>
        <v>41462</v>
      </c>
      <c r="B4509" s="594">
        <v>41462.833594097225</v>
      </c>
      <c r="C4509" s="560">
        <f t="shared" si="421"/>
        <v>2013</v>
      </c>
      <c r="D4509" s="560">
        <f t="shared" si="422"/>
        <v>7</v>
      </c>
      <c r="E4509" s="560">
        <f t="shared" si="423"/>
        <v>7</v>
      </c>
      <c r="F4509" s="560">
        <f t="shared" si="424"/>
        <v>20</v>
      </c>
      <c r="G4509" s="595">
        <f t="shared" si="425"/>
        <v>1</v>
      </c>
      <c r="H4509" s="590">
        <f>CHOOSE('Output Sheet'!$B$4,'8760 Data'!J4509,'8760 Data'!K4509,'8760 Data'!L4509,'8760 Data'!M4509,'8760 Data'!N4509,'8760 Data'!O4509,'8760 Data'!P4509,'8760 Data'!Q4509,'8760 Data'!R4509,'8760 Data'!S4509,'8760 Data'!T4509,'8760 Data'!U4509)</f>
        <v>0</v>
      </c>
      <c r="I4509" s="591" t="e">
        <f>H4509/'Output Sheet'!$B$8</f>
        <v>#DIV/0!</v>
      </c>
      <c r="J4509" s="596"/>
      <c r="K4509" s="560"/>
      <c r="L4509" s="560"/>
      <c r="M4509" s="560"/>
      <c r="N4509" s="560"/>
      <c r="O4509" s="560"/>
      <c r="P4509" s="560"/>
      <c r="Q4509" s="560"/>
      <c r="R4509" s="560"/>
      <c r="S4509" s="560"/>
      <c r="T4509" s="560"/>
      <c r="U4509" s="560"/>
    </row>
    <row r="4510" spans="1:21">
      <c r="A4510" s="593">
        <f t="shared" si="420"/>
        <v>41462</v>
      </c>
      <c r="B4510" s="594">
        <v>41462.875260821762</v>
      </c>
      <c r="C4510" s="560">
        <f t="shared" si="421"/>
        <v>2013</v>
      </c>
      <c r="D4510" s="560">
        <f t="shared" si="422"/>
        <v>7</v>
      </c>
      <c r="E4510" s="560">
        <f t="shared" si="423"/>
        <v>7</v>
      </c>
      <c r="F4510" s="560">
        <f t="shared" si="424"/>
        <v>21</v>
      </c>
      <c r="G4510" s="595">
        <f t="shared" si="425"/>
        <v>1</v>
      </c>
      <c r="H4510" s="590">
        <f>CHOOSE('Output Sheet'!$B$4,'8760 Data'!J4510,'8760 Data'!K4510,'8760 Data'!L4510,'8760 Data'!M4510,'8760 Data'!N4510,'8760 Data'!O4510,'8760 Data'!P4510,'8760 Data'!Q4510,'8760 Data'!R4510,'8760 Data'!S4510,'8760 Data'!T4510,'8760 Data'!U4510)</f>
        <v>0</v>
      </c>
      <c r="I4510" s="591" t="e">
        <f>H4510/'Output Sheet'!$B$8</f>
        <v>#DIV/0!</v>
      </c>
      <c r="J4510" s="596"/>
      <c r="K4510" s="560"/>
      <c r="L4510" s="560"/>
      <c r="M4510" s="560"/>
      <c r="N4510" s="560"/>
      <c r="O4510" s="560"/>
      <c r="P4510" s="560"/>
      <c r="Q4510" s="560"/>
      <c r="R4510" s="560"/>
      <c r="S4510" s="560"/>
      <c r="T4510" s="560"/>
      <c r="U4510" s="560"/>
    </row>
    <row r="4511" spans="1:21">
      <c r="A4511" s="593">
        <f t="shared" si="420"/>
        <v>41462</v>
      </c>
      <c r="B4511" s="594">
        <v>41462.916927546299</v>
      </c>
      <c r="C4511" s="560">
        <f t="shared" si="421"/>
        <v>2013</v>
      </c>
      <c r="D4511" s="560">
        <f t="shared" si="422"/>
        <v>7</v>
      </c>
      <c r="E4511" s="560">
        <f t="shared" si="423"/>
        <v>7</v>
      </c>
      <c r="F4511" s="560">
        <f t="shared" si="424"/>
        <v>22</v>
      </c>
      <c r="G4511" s="595">
        <f t="shared" si="425"/>
        <v>1</v>
      </c>
      <c r="H4511" s="590">
        <f>CHOOSE('Output Sheet'!$B$4,'8760 Data'!J4511,'8760 Data'!K4511,'8760 Data'!L4511,'8760 Data'!M4511,'8760 Data'!N4511,'8760 Data'!O4511,'8760 Data'!P4511,'8760 Data'!Q4511,'8760 Data'!R4511,'8760 Data'!S4511,'8760 Data'!T4511,'8760 Data'!U4511)</f>
        <v>0</v>
      </c>
      <c r="I4511" s="591" t="e">
        <f>H4511/'Output Sheet'!$B$8</f>
        <v>#DIV/0!</v>
      </c>
      <c r="J4511" s="596"/>
      <c r="K4511" s="560"/>
      <c r="L4511" s="560"/>
      <c r="M4511" s="560"/>
      <c r="N4511" s="560"/>
      <c r="O4511" s="560"/>
      <c r="P4511" s="560"/>
      <c r="Q4511" s="560"/>
      <c r="R4511" s="560"/>
      <c r="S4511" s="560"/>
      <c r="T4511" s="560"/>
      <c r="U4511" s="560"/>
    </row>
    <row r="4512" spans="1:21">
      <c r="A4512" s="593">
        <f t="shared" si="420"/>
        <v>41462</v>
      </c>
      <c r="B4512" s="594">
        <v>41462.958594270836</v>
      </c>
      <c r="C4512" s="560">
        <f t="shared" si="421"/>
        <v>2013</v>
      </c>
      <c r="D4512" s="560">
        <f t="shared" si="422"/>
        <v>7</v>
      </c>
      <c r="E4512" s="560">
        <f t="shared" si="423"/>
        <v>7</v>
      </c>
      <c r="F4512" s="560">
        <f t="shared" si="424"/>
        <v>23</v>
      </c>
      <c r="G4512" s="595">
        <f t="shared" si="425"/>
        <v>1</v>
      </c>
      <c r="H4512" s="590">
        <f>CHOOSE('Output Sheet'!$B$4,'8760 Data'!J4512,'8760 Data'!K4512,'8760 Data'!L4512,'8760 Data'!M4512,'8760 Data'!N4512,'8760 Data'!O4512,'8760 Data'!P4512,'8760 Data'!Q4512,'8760 Data'!R4512,'8760 Data'!S4512,'8760 Data'!T4512,'8760 Data'!U4512)</f>
        <v>0</v>
      </c>
      <c r="I4512" s="591" t="e">
        <f>H4512/'Output Sheet'!$B$8</f>
        <v>#DIV/0!</v>
      </c>
      <c r="J4512" s="596"/>
      <c r="K4512" s="560"/>
      <c r="L4512" s="560"/>
      <c r="M4512" s="560"/>
      <c r="N4512" s="560"/>
      <c r="O4512" s="560"/>
      <c r="P4512" s="560"/>
      <c r="Q4512" s="560"/>
      <c r="R4512" s="560"/>
      <c r="S4512" s="560"/>
      <c r="T4512" s="560"/>
      <c r="U4512" s="560"/>
    </row>
    <row r="4513" spans="1:21">
      <c r="A4513" s="593">
        <f t="shared" si="420"/>
        <v>41463</v>
      </c>
      <c r="B4513" s="594">
        <v>41463.000260995374</v>
      </c>
      <c r="C4513" s="560">
        <f t="shared" si="421"/>
        <v>2013</v>
      </c>
      <c r="D4513" s="560">
        <f t="shared" si="422"/>
        <v>7</v>
      </c>
      <c r="E4513" s="560">
        <f t="shared" si="423"/>
        <v>8</v>
      </c>
      <c r="F4513" s="560">
        <f t="shared" si="424"/>
        <v>24</v>
      </c>
      <c r="G4513" s="595">
        <f t="shared" si="425"/>
        <v>2</v>
      </c>
      <c r="H4513" s="590">
        <f>CHOOSE('Output Sheet'!$B$4,'8760 Data'!J4513,'8760 Data'!K4513,'8760 Data'!L4513,'8760 Data'!M4513,'8760 Data'!N4513,'8760 Data'!O4513,'8760 Data'!P4513,'8760 Data'!Q4513,'8760 Data'!R4513,'8760 Data'!S4513,'8760 Data'!T4513,'8760 Data'!U4513)</f>
        <v>0</v>
      </c>
      <c r="I4513" s="591" t="e">
        <f>H4513/'Output Sheet'!$B$8</f>
        <v>#DIV/0!</v>
      </c>
      <c r="J4513" s="596"/>
      <c r="K4513" s="560"/>
      <c r="L4513" s="560"/>
      <c r="M4513" s="560"/>
      <c r="N4513" s="560"/>
      <c r="O4513" s="560"/>
      <c r="P4513" s="560"/>
      <c r="Q4513" s="560"/>
      <c r="R4513" s="560"/>
      <c r="S4513" s="560"/>
      <c r="T4513" s="560"/>
      <c r="U4513" s="560"/>
    </row>
    <row r="4514" spans="1:21">
      <c r="A4514" s="593">
        <f t="shared" si="420"/>
        <v>41463</v>
      </c>
      <c r="B4514" s="594">
        <v>41463.041927719911</v>
      </c>
      <c r="C4514" s="560">
        <f t="shared" si="421"/>
        <v>2013</v>
      </c>
      <c r="D4514" s="560">
        <f t="shared" si="422"/>
        <v>7</v>
      </c>
      <c r="E4514" s="560">
        <f t="shared" si="423"/>
        <v>8</v>
      </c>
      <c r="F4514" s="560">
        <f t="shared" si="424"/>
        <v>1</v>
      </c>
      <c r="G4514" s="595">
        <f t="shared" si="425"/>
        <v>2</v>
      </c>
      <c r="H4514" s="590">
        <f>CHOOSE('Output Sheet'!$B$4,'8760 Data'!J4514,'8760 Data'!K4514,'8760 Data'!L4514,'8760 Data'!M4514,'8760 Data'!N4514,'8760 Data'!O4514,'8760 Data'!P4514,'8760 Data'!Q4514,'8760 Data'!R4514,'8760 Data'!S4514,'8760 Data'!T4514,'8760 Data'!U4514)</f>
        <v>0</v>
      </c>
      <c r="I4514" s="591" t="e">
        <f>H4514/'Output Sheet'!$B$8</f>
        <v>#DIV/0!</v>
      </c>
      <c r="J4514" s="596"/>
      <c r="K4514" s="560"/>
      <c r="L4514" s="560"/>
      <c r="M4514" s="560"/>
      <c r="N4514" s="560"/>
      <c r="O4514" s="560"/>
      <c r="P4514" s="560"/>
      <c r="Q4514" s="560"/>
      <c r="R4514" s="560"/>
      <c r="S4514" s="560"/>
      <c r="T4514" s="560"/>
      <c r="U4514" s="560"/>
    </row>
    <row r="4515" spans="1:21">
      <c r="A4515" s="593">
        <f t="shared" si="420"/>
        <v>41463</v>
      </c>
      <c r="B4515" s="594">
        <v>41463.083594444448</v>
      </c>
      <c r="C4515" s="560">
        <f t="shared" si="421"/>
        <v>2013</v>
      </c>
      <c r="D4515" s="560">
        <f t="shared" si="422"/>
        <v>7</v>
      </c>
      <c r="E4515" s="560">
        <f t="shared" si="423"/>
        <v>8</v>
      </c>
      <c r="F4515" s="560">
        <f t="shared" si="424"/>
        <v>2</v>
      </c>
      <c r="G4515" s="595">
        <f t="shared" si="425"/>
        <v>2</v>
      </c>
      <c r="H4515" s="590">
        <f>CHOOSE('Output Sheet'!$B$4,'8760 Data'!J4515,'8760 Data'!K4515,'8760 Data'!L4515,'8760 Data'!M4515,'8760 Data'!N4515,'8760 Data'!O4515,'8760 Data'!P4515,'8760 Data'!Q4515,'8760 Data'!R4515,'8760 Data'!S4515,'8760 Data'!T4515,'8760 Data'!U4515)</f>
        <v>0</v>
      </c>
      <c r="I4515" s="591" t="e">
        <f>H4515/'Output Sheet'!$B$8</f>
        <v>#DIV/0!</v>
      </c>
      <c r="J4515" s="596"/>
      <c r="K4515" s="560"/>
      <c r="L4515" s="560"/>
      <c r="M4515" s="560"/>
      <c r="N4515" s="560"/>
      <c r="O4515" s="560"/>
      <c r="P4515" s="560"/>
      <c r="Q4515" s="560"/>
      <c r="R4515" s="560"/>
      <c r="S4515" s="560"/>
      <c r="T4515" s="560"/>
      <c r="U4515" s="560"/>
    </row>
    <row r="4516" spans="1:21">
      <c r="A4516" s="593">
        <f t="shared" si="420"/>
        <v>41463</v>
      </c>
      <c r="B4516" s="594">
        <v>41463.125261168978</v>
      </c>
      <c r="C4516" s="560">
        <f t="shared" si="421"/>
        <v>2013</v>
      </c>
      <c r="D4516" s="560">
        <f t="shared" si="422"/>
        <v>7</v>
      </c>
      <c r="E4516" s="560">
        <f t="shared" si="423"/>
        <v>8</v>
      </c>
      <c r="F4516" s="560">
        <f t="shared" si="424"/>
        <v>3</v>
      </c>
      <c r="G4516" s="595">
        <f t="shared" si="425"/>
        <v>2</v>
      </c>
      <c r="H4516" s="590">
        <f>CHOOSE('Output Sheet'!$B$4,'8760 Data'!J4516,'8760 Data'!K4516,'8760 Data'!L4516,'8760 Data'!M4516,'8760 Data'!N4516,'8760 Data'!O4516,'8760 Data'!P4516,'8760 Data'!Q4516,'8760 Data'!R4516,'8760 Data'!S4516,'8760 Data'!T4516,'8760 Data'!U4516)</f>
        <v>0</v>
      </c>
      <c r="I4516" s="591" t="e">
        <f>H4516/'Output Sheet'!$B$8</f>
        <v>#DIV/0!</v>
      </c>
      <c r="J4516" s="596"/>
      <c r="K4516" s="560"/>
      <c r="L4516" s="560"/>
      <c r="M4516" s="560"/>
      <c r="N4516" s="560"/>
      <c r="O4516" s="560"/>
      <c r="P4516" s="560"/>
      <c r="Q4516" s="560"/>
      <c r="R4516" s="560"/>
      <c r="S4516" s="560"/>
      <c r="T4516" s="560"/>
      <c r="U4516" s="560"/>
    </row>
    <row r="4517" spans="1:21">
      <c r="A4517" s="593">
        <f t="shared" si="420"/>
        <v>41463</v>
      </c>
      <c r="B4517" s="594">
        <v>41463.166927893515</v>
      </c>
      <c r="C4517" s="560">
        <f t="shared" si="421"/>
        <v>2013</v>
      </c>
      <c r="D4517" s="560">
        <f t="shared" si="422"/>
        <v>7</v>
      </c>
      <c r="E4517" s="560">
        <f t="shared" si="423"/>
        <v>8</v>
      </c>
      <c r="F4517" s="560">
        <f t="shared" si="424"/>
        <v>4</v>
      </c>
      <c r="G4517" s="595">
        <f t="shared" si="425"/>
        <v>2</v>
      </c>
      <c r="H4517" s="590">
        <f>CHOOSE('Output Sheet'!$B$4,'8760 Data'!J4517,'8760 Data'!K4517,'8760 Data'!L4517,'8760 Data'!M4517,'8760 Data'!N4517,'8760 Data'!O4517,'8760 Data'!P4517,'8760 Data'!Q4517,'8760 Data'!R4517,'8760 Data'!S4517,'8760 Data'!T4517,'8760 Data'!U4517)</f>
        <v>0</v>
      </c>
      <c r="I4517" s="591" t="e">
        <f>H4517/'Output Sheet'!$B$8</f>
        <v>#DIV/0!</v>
      </c>
      <c r="J4517" s="596"/>
      <c r="K4517" s="560"/>
      <c r="L4517" s="560"/>
      <c r="M4517" s="560"/>
      <c r="N4517" s="560"/>
      <c r="O4517" s="560"/>
      <c r="P4517" s="560"/>
      <c r="Q4517" s="560"/>
      <c r="R4517" s="560"/>
      <c r="S4517" s="560"/>
      <c r="T4517" s="560"/>
      <c r="U4517" s="560"/>
    </row>
    <row r="4518" spans="1:21">
      <c r="A4518" s="593">
        <f t="shared" si="420"/>
        <v>41463</v>
      </c>
      <c r="B4518" s="594">
        <v>41463.208594618052</v>
      </c>
      <c r="C4518" s="560">
        <f t="shared" si="421"/>
        <v>2013</v>
      </c>
      <c r="D4518" s="560">
        <f t="shared" si="422"/>
        <v>7</v>
      </c>
      <c r="E4518" s="560">
        <f t="shared" si="423"/>
        <v>8</v>
      </c>
      <c r="F4518" s="560">
        <f t="shared" si="424"/>
        <v>5</v>
      </c>
      <c r="G4518" s="595">
        <f t="shared" si="425"/>
        <v>2</v>
      </c>
      <c r="H4518" s="590">
        <f>CHOOSE('Output Sheet'!$B$4,'8760 Data'!J4518,'8760 Data'!K4518,'8760 Data'!L4518,'8760 Data'!M4518,'8760 Data'!N4518,'8760 Data'!O4518,'8760 Data'!P4518,'8760 Data'!Q4518,'8760 Data'!R4518,'8760 Data'!S4518,'8760 Data'!T4518,'8760 Data'!U4518)</f>
        <v>0</v>
      </c>
      <c r="I4518" s="591" t="e">
        <f>H4518/'Output Sheet'!$B$8</f>
        <v>#DIV/0!</v>
      </c>
      <c r="J4518" s="596"/>
      <c r="K4518" s="560"/>
      <c r="L4518" s="560"/>
      <c r="M4518" s="560"/>
      <c r="N4518" s="560"/>
      <c r="O4518" s="560"/>
      <c r="P4518" s="560"/>
      <c r="Q4518" s="560"/>
      <c r="R4518" s="560"/>
      <c r="S4518" s="560"/>
      <c r="T4518" s="560"/>
      <c r="U4518" s="560"/>
    </row>
    <row r="4519" spans="1:21">
      <c r="A4519" s="593">
        <f t="shared" si="420"/>
        <v>41463</v>
      </c>
      <c r="B4519" s="594">
        <v>41463.25026134259</v>
      </c>
      <c r="C4519" s="560">
        <f t="shared" si="421"/>
        <v>2013</v>
      </c>
      <c r="D4519" s="560">
        <f t="shared" si="422"/>
        <v>7</v>
      </c>
      <c r="E4519" s="560">
        <f t="shared" si="423"/>
        <v>8</v>
      </c>
      <c r="F4519" s="560">
        <f t="shared" si="424"/>
        <v>6</v>
      </c>
      <c r="G4519" s="595">
        <f t="shared" si="425"/>
        <v>2</v>
      </c>
      <c r="H4519" s="590">
        <f>CHOOSE('Output Sheet'!$B$4,'8760 Data'!J4519,'8760 Data'!K4519,'8760 Data'!L4519,'8760 Data'!M4519,'8760 Data'!N4519,'8760 Data'!O4519,'8760 Data'!P4519,'8760 Data'!Q4519,'8760 Data'!R4519,'8760 Data'!S4519,'8760 Data'!T4519,'8760 Data'!U4519)</f>
        <v>0</v>
      </c>
      <c r="I4519" s="591" t="e">
        <f>H4519/'Output Sheet'!$B$8</f>
        <v>#DIV/0!</v>
      </c>
      <c r="J4519" s="596"/>
      <c r="K4519" s="560"/>
      <c r="L4519" s="560"/>
      <c r="M4519" s="560"/>
      <c r="N4519" s="560"/>
      <c r="O4519" s="560"/>
      <c r="P4519" s="560"/>
      <c r="Q4519" s="560"/>
      <c r="R4519" s="560"/>
      <c r="S4519" s="560"/>
      <c r="T4519" s="560"/>
      <c r="U4519" s="560"/>
    </row>
    <row r="4520" spans="1:21">
      <c r="A4520" s="593">
        <f t="shared" si="420"/>
        <v>41463</v>
      </c>
      <c r="B4520" s="594">
        <v>41463.291928067127</v>
      </c>
      <c r="C4520" s="560">
        <f t="shared" si="421"/>
        <v>2013</v>
      </c>
      <c r="D4520" s="560">
        <f t="shared" si="422"/>
        <v>7</v>
      </c>
      <c r="E4520" s="560">
        <f t="shared" si="423"/>
        <v>8</v>
      </c>
      <c r="F4520" s="560">
        <f t="shared" si="424"/>
        <v>7</v>
      </c>
      <c r="G4520" s="595">
        <f t="shared" si="425"/>
        <v>2</v>
      </c>
      <c r="H4520" s="590">
        <f>CHOOSE('Output Sheet'!$B$4,'8760 Data'!J4520,'8760 Data'!K4520,'8760 Data'!L4520,'8760 Data'!M4520,'8760 Data'!N4520,'8760 Data'!O4520,'8760 Data'!P4520,'8760 Data'!Q4520,'8760 Data'!R4520,'8760 Data'!S4520,'8760 Data'!T4520,'8760 Data'!U4520)</f>
        <v>0</v>
      </c>
      <c r="I4520" s="591" t="e">
        <f>H4520/'Output Sheet'!$B$8</f>
        <v>#DIV/0!</v>
      </c>
      <c r="J4520" s="596"/>
      <c r="K4520" s="560"/>
      <c r="L4520" s="560"/>
      <c r="M4520" s="560"/>
      <c r="N4520" s="560"/>
      <c r="O4520" s="560"/>
      <c r="P4520" s="560"/>
      <c r="Q4520" s="560"/>
      <c r="R4520" s="560"/>
      <c r="S4520" s="560"/>
      <c r="T4520" s="560"/>
      <c r="U4520" s="560"/>
    </row>
    <row r="4521" spans="1:21">
      <c r="A4521" s="593">
        <f t="shared" si="420"/>
        <v>41463</v>
      </c>
      <c r="B4521" s="594">
        <v>41463.333594791664</v>
      </c>
      <c r="C4521" s="560">
        <f t="shared" si="421"/>
        <v>2013</v>
      </c>
      <c r="D4521" s="560">
        <f t="shared" si="422"/>
        <v>7</v>
      </c>
      <c r="E4521" s="560">
        <f t="shared" si="423"/>
        <v>8</v>
      </c>
      <c r="F4521" s="560">
        <f t="shared" si="424"/>
        <v>8</v>
      </c>
      <c r="G4521" s="595">
        <f t="shared" si="425"/>
        <v>2</v>
      </c>
      <c r="H4521" s="590">
        <f>CHOOSE('Output Sheet'!$B$4,'8760 Data'!J4521,'8760 Data'!K4521,'8760 Data'!L4521,'8760 Data'!M4521,'8760 Data'!N4521,'8760 Data'!O4521,'8760 Data'!P4521,'8760 Data'!Q4521,'8760 Data'!R4521,'8760 Data'!S4521,'8760 Data'!T4521,'8760 Data'!U4521)</f>
        <v>0</v>
      </c>
      <c r="I4521" s="591" t="e">
        <f>H4521/'Output Sheet'!$B$8</f>
        <v>#DIV/0!</v>
      </c>
      <c r="J4521" s="596"/>
      <c r="K4521" s="560"/>
      <c r="L4521" s="560"/>
      <c r="M4521" s="560"/>
      <c r="N4521" s="560"/>
      <c r="O4521" s="560"/>
      <c r="P4521" s="560"/>
      <c r="Q4521" s="560"/>
      <c r="R4521" s="560"/>
      <c r="S4521" s="560"/>
      <c r="T4521" s="560"/>
      <c r="U4521" s="560"/>
    </row>
    <row r="4522" spans="1:21">
      <c r="A4522" s="593">
        <f t="shared" si="420"/>
        <v>41463</v>
      </c>
      <c r="B4522" s="594">
        <v>41463.375261516201</v>
      </c>
      <c r="C4522" s="560">
        <f t="shared" si="421"/>
        <v>2013</v>
      </c>
      <c r="D4522" s="560">
        <f t="shared" si="422"/>
        <v>7</v>
      </c>
      <c r="E4522" s="560">
        <f t="shared" si="423"/>
        <v>8</v>
      </c>
      <c r="F4522" s="560">
        <f t="shared" si="424"/>
        <v>9</v>
      </c>
      <c r="G4522" s="595">
        <f t="shared" si="425"/>
        <v>2</v>
      </c>
      <c r="H4522" s="590">
        <f>CHOOSE('Output Sheet'!$B$4,'8760 Data'!J4522,'8760 Data'!K4522,'8760 Data'!L4522,'8760 Data'!M4522,'8760 Data'!N4522,'8760 Data'!O4522,'8760 Data'!P4522,'8760 Data'!Q4522,'8760 Data'!R4522,'8760 Data'!S4522,'8760 Data'!T4522,'8760 Data'!U4522)</f>
        <v>0</v>
      </c>
      <c r="I4522" s="591" t="e">
        <f>H4522/'Output Sheet'!$B$8</f>
        <v>#DIV/0!</v>
      </c>
      <c r="J4522" s="596"/>
      <c r="K4522" s="560"/>
      <c r="L4522" s="560"/>
      <c r="M4522" s="560"/>
      <c r="N4522" s="560"/>
      <c r="O4522" s="560"/>
      <c r="P4522" s="560"/>
      <c r="Q4522" s="560"/>
      <c r="R4522" s="560"/>
      <c r="S4522" s="560"/>
      <c r="T4522" s="560"/>
      <c r="U4522" s="560"/>
    </row>
    <row r="4523" spans="1:21">
      <c r="A4523" s="593">
        <f t="shared" si="420"/>
        <v>41463</v>
      </c>
      <c r="B4523" s="594">
        <v>41463.416928240738</v>
      </c>
      <c r="C4523" s="560">
        <f t="shared" si="421"/>
        <v>2013</v>
      </c>
      <c r="D4523" s="560">
        <f t="shared" si="422"/>
        <v>7</v>
      </c>
      <c r="E4523" s="560">
        <f t="shared" si="423"/>
        <v>8</v>
      </c>
      <c r="F4523" s="560">
        <f t="shared" si="424"/>
        <v>10</v>
      </c>
      <c r="G4523" s="595">
        <f t="shared" si="425"/>
        <v>2</v>
      </c>
      <c r="H4523" s="590">
        <f>CHOOSE('Output Sheet'!$B$4,'8760 Data'!J4523,'8760 Data'!K4523,'8760 Data'!L4523,'8760 Data'!M4523,'8760 Data'!N4523,'8760 Data'!O4523,'8760 Data'!P4523,'8760 Data'!Q4523,'8760 Data'!R4523,'8760 Data'!S4523,'8760 Data'!T4523,'8760 Data'!U4523)</f>
        <v>0</v>
      </c>
      <c r="I4523" s="591" t="e">
        <f>H4523/'Output Sheet'!$B$8</f>
        <v>#DIV/0!</v>
      </c>
      <c r="J4523" s="596"/>
      <c r="K4523" s="560"/>
      <c r="L4523" s="560"/>
      <c r="M4523" s="560"/>
      <c r="N4523" s="560"/>
      <c r="O4523" s="560"/>
      <c r="P4523" s="560"/>
      <c r="Q4523" s="560"/>
      <c r="R4523" s="560"/>
      <c r="S4523" s="560"/>
      <c r="T4523" s="560"/>
      <c r="U4523" s="560"/>
    </row>
    <row r="4524" spans="1:21">
      <c r="A4524" s="593">
        <f t="shared" si="420"/>
        <v>41463</v>
      </c>
      <c r="B4524" s="594">
        <v>41463.458594965276</v>
      </c>
      <c r="C4524" s="560">
        <f t="shared" si="421"/>
        <v>2013</v>
      </c>
      <c r="D4524" s="560">
        <f t="shared" si="422"/>
        <v>7</v>
      </c>
      <c r="E4524" s="560">
        <f t="shared" si="423"/>
        <v>8</v>
      </c>
      <c r="F4524" s="560">
        <f t="shared" si="424"/>
        <v>11</v>
      </c>
      <c r="G4524" s="595">
        <f t="shared" si="425"/>
        <v>2</v>
      </c>
      <c r="H4524" s="590">
        <f>CHOOSE('Output Sheet'!$B$4,'8760 Data'!J4524,'8760 Data'!K4524,'8760 Data'!L4524,'8760 Data'!M4524,'8760 Data'!N4524,'8760 Data'!O4524,'8760 Data'!P4524,'8760 Data'!Q4524,'8760 Data'!R4524,'8760 Data'!S4524,'8760 Data'!T4524,'8760 Data'!U4524)</f>
        <v>0</v>
      </c>
      <c r="I4524" s="591" t="e">
        <f>H4524/'Output Sheet'!$B$8</f>
        <v>#DIV/0!</v>
      </c>
      <c r="J4524" s="596"/>
      <c r="K4524" s="560"/>
      <c r="L4524" s="560"/>
      <c r="M4524" s="560"/>
      <c r="N4524" s="560"/>
      <c r="O4524" s="560"/>
      <c r="P4524" s="560"/>
      <c r="Q4524" s="560"/>
      <c r="R4524" s="560"/>
      <c r="S4524" s="560"/>
      <c r="T4524" s="560"/>
      <c r="U4524" s="560"/>
    </row>
    <row r="4525" spans="1:21">
      <c r="A4525" s="593">
        <f t="shared" si="420"/>
        <v>41463</v>
      </c>
      <c r="B4525" s="594">
        <v>41463.500261689813</v>
      </c>
      <c r="C4525" s="560">
        <f t="shared" si="421"/>
        <v>2013</v>
      </c>
      <c r="D4525" s="560">
        <f t="shared" si="422"/>
        <v>7</v>
      </c>
      <c r="E4525" s="560">
        <f t="shared" si="423"/>
        <v>8</v>
      </c>
      <c r="F4525" s="560">
        <f t="shared" si="424"/>
        <v>12</v>
      </c>
      <c r="G4525" s="595">
        <f t="shared" si="425"/>
        <v>2</v>
      </c>
      <c r="H4525" s="590">
        <f>CHOOSE('Output Sheet'!$B$4,'8760 Data'!J4525,'8760 Data'!K4525,'8760 Data'!L4525,'8760 Data'!M4525,'8760 Data'!N4525,'8760 Data'!O4525,'8760 Data'!P4525,'8760 Data'!Q4525,'8760 Data'!R4525,'8760 Data'!S4525,'8760 Data'!T4525,'8760 Data'!U4525)</f>
        <v>0</v>
      </c>
      <c r="I4525" s="591" t="e">
        <f>H4525/'Output Sheet'!$B$8</f>
        <v>#DIV/0!</v>
      </c>
      <c r="J4525" s="596"/>
      <c r="K4525" s="560"/>
      <c r="L4525" s="560"/>
      <c r="M4525" s="560"/>
      <c r="N4525" s="560"/>
      <c r="O4525" s="560"/>
      <c r="P4525" s="560"/>
      <c r="Q4525" s="560"/>
      <c r="R4525" s="560"/>
      <c r="S4525" s="560"/>
      <c r="T4525" s="560"/>
      <c r="U4525" s="560"/>
    </row>
    <row r="4526" spans="1:21">
      <c r="A4526" s="593">
        <f t="shared" si="420"/>
        <v>41463</v>
      </c>
      <c r="B4526" s="594">
        <v>41463.54192841435</v>
      </c>
      <c r="C4526" s="560">
        <f t="shared" si="421"/>
        <v>2013</v>
      </c>
      <c r="D4526" s="560">
        <f t="shared" si="422"/>
        <v>7</v>
      </c>
      <c r="E4526" s="560">
        <f t="shared" si="423"/>
        <v>8</v>
      </c>
      <c r="F4526" s="560">
        <f t="shared" si="424"/>
        <v>13</v>
      </c>
      <c r="G4526" s="595">
        <f t="shared" si="425"/>
        <v>2</v>
      </c>
      <c r="H4526" s="590">
        <f>CHOOSE('Output Sheet'!$B$4,'8760 Data'!J4526,'8760 Data'!K4526,'8760 Data'!L4526,'8760 Data'!M4526,'8760 Data'!N4526,'8760 Data'!O4526,'8760 Data'!P4526,'8760 Data'!Q4526,'8760 Data'!R4526,'8760 Data'!S4526,'8760 Data'!T4526,'8760 Data'!U4526)</f>
        <v>0</v>
      </c>
      <c r="I4526" s="591" t="e">
        <f>H4526/'Output Sheet'!$B$8</f>
        <v>#DIV/0!</v>
      </c>
      <c r="J4526" s="596"/>
      <c r="K4526" s="560"/>
      <c r="L4526" s="560"/>
      <c r="M4526" s="560"/>
      <c r="N4526" s="560"/>
      <c r="O4526" s="560"/>
      <c r="P4526" s="560"/>
      <c r="Q4526" s="560"/>
      <c r="R4526" s="560"/>
      <c r="S4526" s="560"/>
      <c r="T4526" s="560"/>
      <c r="U4526" s="560"/>
    </row>
    <row r="4527" spans="1:21">
      <c r="A4527" s="593">
        <f t="shared" si="420"/>
        <v>41463</v>
      </c>
      <c r="B4527" s="594">
        <v>41463.583595138887</v>
      </c>
      <c r="C4527" s="560">
        <f t="shared" si="421"/>
        <v>2013</v>
      </c>
      <c r="D4527" s="560">
        <f t="shared" si="422"/>
        <v>7</v>
      </c>
      <c r="E4527" s="560">
        <f t="shared" si="423"/>
        <v>8</v>
      </c>
      <c r="F4527" s="560">
        <f t="shared" si="424"/>
        <v>14</v>
      </c>
      <c r="G4527" s="595">
        <f t="shared" si="425"/>
        <v>2</v>
      </c>
      <c r="H4527" s="590">
        <f>CHOOSE('Output Sheet'!$B$4,'8760 Data'!J4527,'8760 Data'!K4527,'8760 Data'!L4527,'8760 Data'!M4527,'8760 Data'!N4527,'8760 Data'!O4527,'8760 Data'!P4527,'8760 Data'!Q4527,'8760 Data'!R4527,'8760 Data'!S4527,'8760 Data'!T4527,'8760 Data'!U4527)</f>
        <v>0</v>
      </c>
      <c r="I4527" s="591" t="e">
        <f>H4527/'Output Sheet'!$B$8</f>
        <v>#DIV/0!</v>
      </c>
      <c r="J4527" s="596"/>
      <c r="K4527" s="560"/>
      <c r="L4527" s="560"/>
      <c r="M4527" s="560"/>
      <c r="N4527" s="560"/>
      <c r="O4527" s="560"/>
      <c r="P4527" s="560"/>
      <c r="Q4527" s="560"/>
      <c r="R4527" s="560"/>
      <c r="S4527" s="560"/>
      <c r="T4527" s="560"/>
      <c r="U4527" s="560"/>
    </row>
    <row r="4528" spans="1:21">
      <c r="A4528" s="593">
        <f t="shared" si="420"/>
        <v>41463</v>
      </c>
      <c r="B4528" s="594">
        <v>41463.625261863424</v>
      </c>
      <c r="C4528" s="560">
        <f t="shared" si="421"/>
        <v>2013</v>
      </c>
      <c r="D4528" s="560">
        <f t="shared" si="422"/>
        <v>7</v>
      </c>
      <c r="E4528" s="560">
        <f t="shared" si="423"/>
        <v>8</v>
      </c>
      <c r="F4528" s="560">
        <f t="shared" si="424"/>
        <v>15</v>
      </c>
      <c r="G4528" s="595">
        <f t="shared" si="425"/>
        <v>2</v>
      </c>
      <c r="H4528" s="590">
        <f>CHOOSE('Output Sheet'!$B$4,'8760 Data'!J4528,'8760 Data'!K4528,'8760 Data'!L4528,'8760 Data'!M4528,'8760 Data'!N4528,'8760 Data'!O4528,'8760 Data'!P4528,'8760 Data'!Q4528,'8760 Data'!R4528,'8760 Data'!S4528,'8760 Data'!T4528,'8760 Data'!U4528)</f>
        <v>0</v>
      </c>
      <c r="I4528" s="591" t="e">
        <f>H4528/'Output Sheet'!$B$8</f>
        <v>#DIV/0!</v>
      </c>
      <c r="J4528" s="596"/>
      <c r="K4528" s="560"/>
      <c r="L4528" s="560"/>
      <c r="M4528" s="560"/>
      <c r="N4528" s="560"/>
      <c r="O4528" s="560"/>
      <c r="P4528" s="560"/>
      <c r="Q4528" s="560"/>
      <c r="R4528" s="560"/>
      <c r="S4528" s="560"/>
      <c r="T4528" s="560"/>
      <c r="U4528" s="560"/>
    </row>
    <row r="4529" spans="1:21">
      <c r="A4529" s="593">
        <f t="shared" si="420"/>
        <v>41463</v>
      </c>
      <c r="B4529" s="594">
        <v>41463.666928587962</v>
      </c>
      <c r="C4529" s="560">
        <f t="shared" si="421"/>
        <v>2013</v>
      </c>
      <c r="D4529" s="560">
        <f t="shared" si="422"/>
        <v>7</v>
      </c>
      <c r="E4529" s="560">
        <f t="shared" si="423"/>
        <v>8</v>
      </c>
      <c r="F4529" s="560">
        <f t="shared" si="424"/>
        <v>16</v>
      </c>
      <c r="G4529" s="595">
        <f t="shared" si="425"/>
        <v>2</v>
      </c>
      <c r="H4529" s="590">
        <f>CHOOSE('Output Sheet'!$B$4,'8760 Data'!J4529,'8760 Data'!K4529,'8760 Data'!L4529,'8760 Data'!M4529,'8760 Data'!N4529,'8760 Data'!O4529,'8760 Data'!P4529,'8760 Data'!Q4529,'8760 Data'!R4529,'8760 Data'!S4529,'8760 Data'!T4529,'8760 Data'!U4529)</f>
        <v>0</v>
      </c>
      <c r="I4529" s="591" t="e">
        <f>H4529/'Output Sheet'!$B$8</f>
        <v>#DIV/0!</v>
      </c>
      <c r="J4529" s="596"/>
      <c r="K4529" s="560"/>
      <c r="L4529" s="560"/>
      <c r="M4529" s="560"/>
      <c r="N4529" s="560"/>
      <c r="O4529" s="560"/>
      <c r="P4529" s="560"/>
      <c r="Q4529" s="560"/>
      <c r="R4529" s="560"/>
      <c r="S4529" s="560"/>
      <c r="T4529" s="560"/>
      <c r="U4529" s="560"/>
    </row>
    <row r="4530" spans="1:21">
      <c r="A4530" s="593">
        <f t="shared" si="420"/>
        <v>41463</v>
      </c>
      <c r="B4530" s="594">
        <v>41463.708595312499</v>
      </c>
      <c r="C4530" s="560">
        <f t="shared" si="421"/>
        <v>2013</v>
      </c>
      <c r="D4530" s="560">
        <f t="shared" si="422"/>
        <v>7</v>
      </c>
      <c r="E4530" s="560">
        <f t="shared" si="423"/>
        <v>8</v>
      </c>
      <c r="F4530" s="560">
        <f t="shared" si="424"/>
        <v>17</v>
      </c>
      <c r="G4530" s="595">
        <f t="shared" si="425"/>
        <v>2</v>
      </c>
      <c r="H4530" s="590">
        <f>CHOOSE('Output Sheet'!$B$4,'8760 Data'!J4530,'8760 Data'!K4530,'8760 Data'!L4530,'8760 Data'!M4530,'8760 Data'!N4530,'8760 Data'!O4530,'8760 Data'!P4530,'8760 Data'!Q4530,'8760 Data'!R4530,'8760 Data'!S4530,'8760 Data'!T4530,'8760 Data'!U4530)</f>
        <v>0</v>
      </c>
      <c r="I4530" s="591" t="e">
        <f>H4530/'Output Sheet'!$B$8</f>
        <v>#DIV/0!</v>
      </c>
      <c r="J4530" s="596"/>
      <c r="K4530" s="560"/>
      <c r="L4530" s="560"/>
      <c r="M4530" s="560"/>
      <c r="N4530" s="560"/>
      <c r="O4530" s="560"/>
      <c r="P4530" s="560"/>
      <c r="Q4530" s="560"/>
      <c r="R4530" s="560"/>
      <c r="S4530" s="560"/>
      <c r="T4530" s="560"/>
      <c r="U4530" s="560"/>
    </row>
    <row r="4531" spans="1:21">
      <c r="A4531" s="593">
        <f t="shared" si="420"/>
        <v>41463</v>
      </c>
      <c r="B4531" s="594">
        <v>41463.750262037036</v>
      </c>
      <c r="C4531" s="560">
        <f t="shared" si="421"/>
        <v>2013</v>
      </c>
      <c r="D4531" s="560">
        <f t="shared" si="422"/>
        <v>7</v>
      </c>
      <c r="E4531" s="560">
        <f t="shared" si="423"/>
        <v>8</v>
      </c>
      <c r="F4531" s="560">
        <f t="shared" si="424"/>
        <v>18</v>
      </c>
      <c r="G4531" s="595">
        <f t="shared" si="425"/>
        <v>2</v>
      </c>
      <c r="H4531" s="590">
        <f>CHOOSE('Output Sheet'!$B$4,'8760 Data'!J4531,'8760 Data'!K4531,'8760 Data'!L4531,'8760 Data'!M4531,'8760 Data'!N4531,'8760 Data'!O4531,'8760 Data'!P4531,'8760 Data'!Q4531,'8760 Data'!R4531,'8760 Data'!S4531,'8760 Data'!T4531,'8760 Data'!U4531)</f>
        <v>0</v>
      </c>
      <c r="I4531" s="591" t="e">
        <f>H4531/'Output Sheet'!$B$8</f>
        <v>#DIV/0!</v>
      </c>
      <c r="J4531" s="596"/>
      <c r="K4531" s="560"/>
      <c r="L4531" s="560"/>
      <c r="M4531" s="560"/>
      <c r="N4531" s="560"/>
      <c r="O4531" s="560"/>
      <c r="P4531" s="560"/>
      <c r="Q4531" s="560"/>
      <c r="R4531" s="560"/>
      <c r="S4531" s="560"/>
      <c r="T4531" s="560"/>
      <c r="U4531" s="560"/>
    </row>
    <row r="4532" spans="1:21">
      <c r="A4532" s="593">
        <f t="shared" si="420"/>
        <v>41463</v>
      </c>
      <c r="B4532" s="594">
        <v>41463.791928761573</v>
      </c>
      <c r="C4532" s="560">
        <f t="shared" si="421"/>
        <v>2013</v>
      </c>
      <c r="D4532" s="560">
        <f t="shared" si="422"/>
        <v>7</v>
      </c>
      <c r="E4532" s="560">
        <f t="shared" si="423"/>
        <v>8</v>
      </c>
      <c r="F4532" s="560">
        <f t="shared" si="424"/>
        <v>19</v>
      </c>
      <c r="G4532" s="595">
        <f t="shared" si="425"/>
        <v>2</v>
      </c>
      <c r="H4532" s="590">
        <f>CHOOSE('Output Sheet'!$B$4,'8760 Data'!J4532,'8760 Data'!K4532,'8760 Data'!L4532,'8760 Data'!M4532,'8760 Data'!N4532,'8760 Data'!O4532,'8760 Data'!P4532,'8760 Data'!Q4532,'8760 Data'!R4532,'8760 Data'!S4532,'8760 Data'!T4532,'8760 Data'!U4532)</f>
        <v>0</v>
      </c>
      <c r="I4532" s="591" t="e">
        <f>H4532/'Output Sheet'!$B$8</f>
        <v>#DIV/0!</v>
      </c>
      <c r="J4532" s="596"/>
      <c r="K4532" s="560"/>
      <c r="L4532" s="560"/>
      <c r="M4532" s="560"/>
      <c r="N4532" s="560"/>
      <c r="O4532" s="560"/>
      <c r="P4532" s="560"/>
      <c r="Q4532" s="560"/>
      <c r="R4532" s="560"/>
      <c r="S4532" s="560"/>
      <c r="T4532" s="560"/>
      <c r="U4532" s="560"/>
    </row>
    <row r="4533" spans="1:21">
      <c r="A4533" s="593">
        <f t="shared" si="420"/>
        <v>41463</v>
      </c>
      <c r="B4533" s="594">
        <v>41463.83359548611</v>
      </c>
      <c r="C4533" s="560">
        <f t="shared" si="421"/>
        <v>2013</v>
      </c>
      <c r="D4533" s="560">
        <f t="shared" si="422"/>
        <v>7</v>
      </c>
      <c r="E4533" s="560">
        <f t="shared" si="423"/>
        <v>8</v>
      </c>
      <c r="F4533" s="560">
        <f t="shared" si="424"/>
        <v>20</v>
      </c>
      <c r="G4533" s="595">
        <f t="shared" si="425"/>
        <v>2</v>
      </c>
      <c r="H4533" s="590">
        <f>CHOOSE('Output Sheet'!$B$4,'8760 Data'!J4533,'8760 Data'!K4533,'8760 Data'!L4533,'8760 Data'!M4533,'8760 Data'!N4533,'8760 Data'!O4533,'8760 Data'!P4533,'8760 Data'!Q4533,'8760 Data'!R4533,'8760 Data'!S4533,'8760 Data'!T4533,'8760 Data'!U4533)</f>
        <v>0</v>
      </c>
      <c r="I4533" s="591" t="e">
        <f>H4533/'Output Sheet'!$B$8</f>
        <v>#DIV/0!</v>
      </c>
      <c r="J4533" s="596"/>
      <c r="K4533" s="560"/>
      <c r="L4533" s="560"/>
      <c r="M4533" s="560"/>
      <c r="N4533" s="560"/>
      <c r="O4533" s="560"/>
      <c r="P4533" s="560"/>
      <c r="Q4533" s="560"/>
      <c r="R4533" s="560"/>
      <c r="S4533" s="560"/>
      <c r="T4533" s="560"/>
      <c r="U4533" s="560"/>
    </row>
    <row r="4534" spans="1:21">
      <c r="A4534" s="593">
        <f t="shared" si="420"/>
        <v>41463</v>
      </c>
      <c r="B4534" s="594">
        <v>41463.875262210648</v>
      </c>
      <c r="C4534" s="560">
        <f t="shared" si="421"/>
        <v>2013</v>
      </c>
      <c r="D4534" s="560">
        <f t="shared" si="422"/>
        <v>7</v>
      </c>
      <c r="E4534" s="560">
        <f t="shared" si="423"/>
        <v>8</v>
      </c>
      <c r="F4534" s="560">
        <f t="shared" si="424"/>
        <v>21</v>
      </c>
      <c r="G4534" s="595">
        <f t="shared" si="425"/>
        <v>2</v>
      </c>
      <c r="H4534" s="590">
        <f>CHOOSE('Output Sheet'!$B$4,'8760 Data'!J4534,'8760 Data'!K4534,'8760 Data'!L4534,'8760 Data'!M4534,'8760 Data'!N4534,'8760 Data'!O4534,'8760 Data'!P4534,'8760 Data'!Q4534,'8760 Data'!R4534,'8760 Data'!S4534,'8760 Data'!T4534,'8760 Data'!U4534)</f>
        <v>0</v>
      </c>
      <c r="I4534" s="591" t="e">
        <f>H4534/'Output Sheet'!$B$8</f>
        <v>#DIV/0!</v>
      </c>
      <c r="J4534" s="596"/>
      <c r="K4534" s="560"/>
      <c r="L4534" s="560"/>
      <c r="M4534" s="560"/>
      <c r="N4534" s="560"/>
      <c r="O4534" s="560"/>
      <c r="P4534" s="560"/>
      <c r="Q4534" s="560"/>
      <c r="R4534" s="560"/>
      <c r="S4534" s="560"/>
      <c r="T4534" s="560"/>
      <c r="U4534" s="560"/>
    </row>
    <row r="4535" spans="1:21">
      <c r="A4535" s="593">
        <f t="shared" si="420"/>
        <v>41463</v>
      </c>
      <c r="B4535" s="594">
        <v>41463.916928935185</v>
      </c>
      <c r="C4535" s="560">
        <f t="shared" si="421"/>
        <v>2013</v>
      </c>
      <c r="D4535" s="560">
        <f t="shared" si="422"/>
        <v>7</v>
      </c>
      <c r="E4535" s="560">
        <f t="shared" si="423"/>
        <v>8</v>
      </c>
      <c r="F4535" s="560">
        <f t="shared" si="424"/>
        <v>22</v>
      </c>
      <c r="G4535" s="595">
        <f t="shared" si="425"/>
        <v>2</v>
      </c>
      <c r="H4535" s="590">
        <f>CHOOSE('Output Sheet'!$B$4,'8760 Data'!J4535,'8760 Data'!K4535,'8760 Data'!L4535,'8760 Data'!M4535,'8760 Data'!N4535,'8760 Data'!O4535,'8760 Data'!P4535,'8760 Data'!Q4535,'8760 Data'!R4535,'8760 Data'!S4535,'8760 Data'!T4535,'8760 Data'!U4535)</f>
        <v>0</v>
      </c>
      <c r="I4535" s="591" t="e">
        <f>H4535/'Output Sheet'!$B$8</f>
        <v>#DIV/0!</v>
      </c>
      <c r="J4535" s="596"/>
      <c r="K4535" s="560"/>
      <c r="L4535" s="560"/>
      <c r="M4535" s="560"/>
      <c r="N4535" s="560"/>
      <c r="O4535" s="560"/>
      <c r="P4535" s="560"/>
      <c r="Q4535" s="560"/>
      <c r="R4535" s="560"/>
      <c r="S4535" s="560"/>
      <c r="T4535" s="560"/>
      <c r="U4535" s="560"/>
    </row>
    <row r="4536" spans="1:21">
      <c r="A4536" s="593">
        <f t="shared" si="420"/>
        <v>41463</v>
      </c>
      <c r="B4536" s="594">
        <v>41463.958595659722</v>
      </c>
      <c r="C4536" s="560">
        <f t="shared" si="421"/>
        <v>2013</v>
      </c>
      <c r="D4536" s="560">
        <f t="shared" si="422"/>
        <v>7</v>
      </c>
      <c r="E4536" s="560">
        <f t="shared" si="423"/>
        <v>8</v>
      </c>
      <c r="F4536" s="560">
        <f t="shared" si="424"/>
        <v>23</v>
      </c>
      <c r="G4536" s="595">
        <f t="shared" si="425"/>
        <v>2</v>
      </c>
      <c r="H4536" s="590">
        <f>CHOOSE('Output Sheet'!$B$4,'8760 Data'!J4536,'8760 Data'!K4536,'8760 Data'!L4536,'8760 Data'!M4536,'8760 Data'!N4536,'8760 Data'!O4536,'8760 Data'!P4536,'8760 Data'!Q4536,'8760 Data'!R4536,'8760 Data'!S4536,'8760 Data'!T4536,'8760 Data'!U4536)</f>
        <v>0</v>
      </c>
      <c r="I4536" s="591" t="e">
        <f>H4536/'Output Sheet'!$B$8</f>
        <v>#DIV/0!</v>
      </c>
      <c r="J4536" s="596"/>
      <c r="K4536" s="560"/>
      <c r="L4536" s="560"/>
      <c r="M4536" s="560"/>
      <c r="N4536" s="560"/>
      <c r="O4536" s="560"/>
      <c r="P4536" s="560"/>
      <c r="Q4536" s="560"/>
      <c r="R4536" s="560"/>
      <c r="S4536" s="560"/>
      <c r="T4536" s="560"/>
      <c r="U4536" s="560"/>
    </row>
    <row r="4537" spans="1:21">
      <c r="A4537" s="593">
        <f t="shared" si="420"/>
        <v>41464</v>
      </c>
      <c r="B4537" s="594">
        <v>41464.000262384259</v>
      </c>
      <c r="C4537" s="560">
        <f t="shared" si="421"/>
        <v>2013</v>
      </c>
      <c r="D4537" s="560">
        <f t="shared" si="422"/>
        <v>7</v>
      </c>
      <c r="E4537" s="560">
        <f t="shared" si="423"/>
        <v>9</v>
      </c>
      <c r="F4537" s="560">
        <f t="shared" si="424"/>
        <v>24</v>
      </c>
      <c r="G4537" s="595">
        <f t="shared" si="425"/>
        <v>3</v>
      </c>
      <c r="H4537" s="590">
        <f>CHOOSE('Output Sheet'!$B$4,'8760 Data'!J4537,'8760 Data'!K4537,'8760 Data'!L4537,'8760 Data'!M4537,'8760 Data'!N4537,'8760 Data'!O4537,'8760 Data'!P4537,'8760 Data'!Q4537,'8760 Data'!R4537,'8760 Data'!S4537,'8760 Data'!T4537,'8760 Data'!U4537)</f>
        <v>0</v>
      </c>
      <c r="I4537" s="591" t="e">
        <f>H4537/'Output Sheet'!$B$8</f>
        <v>#DIV/0!</v>
      </c>
      <c r="J4537" s="596"/>
      <c r="K4537" s="560"/>
      <c r="L4537" s="560"/>
      <c r="M4537" s="560"/>
      <c r="N4537" s="560"/>
      <c r="O4537" s="560"/>
      <c r="P4537" s="560"/>
      <c r="Q4537" s="560"/>
      <c r="R4537" s="560"/>
      <c r="S4537" s="560"/>
      <c r="T4537" s="560"/>
      <c r="U4537" s="560"/>
    </row>
    <row r="4538" spans="1:21">
      <c r="A4538" s="593">
        <f t="shared" si="420"/>
        <v>41464</v>
      </c>
      <c r="B4538" s="594">
        <v>41464.041929108796</v>
      </c>
      <c r="C4538" s="560">
        <f t="shared" si="421"/>
        <v>2013</v>
      </c>
      <c r="D4538" s="560">
        <f t="shared" si="422"/>
        <v>7</v>
      </c>
      <c r="E4538" s="560">
        <f t="shared" si="423"/>
        <v>9</v>
      </c>
      <c r="F4538" s="560">
        <f t="shared" si="424"/>
        <v>1</v>
      </c>
      <c r="G4538" s="595">
        <f t="shared" si="425"/>
        <v>3</v>
      </c>
      <c r="H4538" s="590">
        <f>CHOOSE('Output Sheet'!$B$4,'8760 Data'!J4538,'8760 Data'!K4538,'8760 Data'!L4538,'8760 Data'!M4538,'8760 Data'!N4538,'8760 Data'!O4538,'8760 Data'!P4538,'8760 Data'!Q4538,'8760 Data'!R4538,'8760 Data'!S4538,'8760 Data'!T4538,'8760 Data'!U4538)</f>
        <v>0</v>
      </c>
      <c r="I4538" s="591" t="e">
        <f>H4538/'Output Sheet'!$B$8</f>
        <v>#DIV/0!</v>
      </c>
      <c r="J4538" s="596"/>
      <c r="K4538" s="560"/>
      <c r="L4538" s="560"/>
      <c r="M4538" s="560"/>
      <c r="N4538" s="560"/>
      <c r="O4538" s="560"/>
      <c r="P4538" s="560"/>
      <c r="Q4538" s="560"/>
      <c r="R4538" s="560"/>
      <c r="S4538" s="560"/>
      <c r="T4538" s="560"/>
      <c r="U4538" s="560"/>
    </row>
    <row r="4539" spans="1:21">
      <c r="A4539" s="593">
        <f t="shared" si="420"/>
        <v>41464</v>
      </c>
      <c r="B4539" s="594">
        <v>41464.083595833334</v>
      </c>
      <c r="C4539" s="560">
        <f t="shared" si="421"/>
        <v>2013</v>
      </c>
      <c r="D4539" s="560">
        <f t="shared" si="422"/>
        <v>7</v>
      </c>
      <c r="E4539" s="560">
        <f t="shared" si="423"/>
        <v>9</v>
      </c>
      <c r="F4539" s="560">
        <f t="shared" si="424"/>
        <v>2</v>
      </c>
      <c r="G4539" s="595">
        <f t="shared" si="425"/>
        <v>3</v>
      </c>
      <c r="H4539" s="590">
        <f>CHOOSE('Output Sheet'!$B$4,'8760 Data'!J4539,'8760 Data'!K4539,'8760 Data'!L4539,'8760 Data'!M4539,'8760 Data'!N4539,'8760 Data'!O4539,'8760 Data'!P4539,'8760 Data'!Q4539,'8760 Data'!R4539,'8760 Data'!S4539,'8760 Data'!T4539,'8760 Data'!U4539)</f>
        <v>0</v>
      </c>
      <c r="I4539" s="591" t="e">
        <f>H4539/'Output Sheet'!$B$8</f>
        <v>#DIV/0!</v>
      </c>
      <c r="J4539" s="596"/>
      <c r="K4539" s="560"/>
      <c r="L4539" s="560"/>
      <c r="M4539" s="560"/>
      <c r="N4539" s="560"/>
      <c r="O4539" s="560"/>
      <c r="P4539" s="560"/>
      <c r="Q4539" s="560"/>
      <c r="R4539" s="560"/>
      <c r="S4539" s="560"/>
      <c r="T4539" s="560"/>
      <c r="U4539" s="560"/>
    </row>
    <row r="4540" spans="1:21">
      <c r="A4540" s="593">
        <f t="shared" si="420"/>
        <v>41464</v>
      </c>
      <c r="B4540" s="594">
        <v>41464.125262557871</v>
      </c>
      <c r="C4540" s="560">
        <f t="shared" si="421"/>
        <v>2013</v>
      </c>
      <c r="D4540" s="560">
        <f t="shared" si="422"/>
        <v>7</v>
      </c>
      <c r="E4540" s="560">
        <f t="shared" si="423"/>
        <v>9</v>
      </c>
      <c r="F4540" s="560">
        <f t="shared" si="424"/>
        <v>3</v>
      </c>
      <c r="G4540" s="595">
        <f t="shared" si="425"/>
        <v>3</v>
      </c>
      <c r="H4540" s="590">
        <f>CHOOSE('Output Sheet'!$B$4,'8760 Data'!J4540,'8760 Data'!K4540,'8760 Data'!L4540,'8760 Data'!M4540,'8760 Data'!N4540,'8760 Data'!O4540,'8760 Data'!P4540,'8760 Data'!Q4540,'8760 Data'!R4540,'8760 Data'!S4540,'8760 Data'!T4540,'8760 Data'!U4540)</f>
        <v>0</v>
      </c>
      <c r="I4540" s="591" t="e">
        <f>H4540/'Output Sheet'!$B$8</f>
        <v>#DIV/0!</v>
      </c>
      <c r="J4540" s="596"/>
      <c r="K4540" s="560"/>
      <c r="L4540" s="560"/>
      <c r="M4540" s="560"/>
      <c r="N4540" s="560"/>
      <c r="O4540" s="560"/>
      <c r="P4540" s="560"/>
      <c r="Q4540" s="560"/>
      <c r="R4540" s="560"/>
      <c r="S4540" s="560"/>
      <c r="T4540" s="560"/>
      <c r="U4540" s="560"/>
    </row>
    <row r="4541" spans="1:21">
      <c r="A4541" s="593">
        <f t="shared" si="420"/>
        <v>41464</v>
      </c>
      <c r="B4541" s="594">
        <v>41464.166929282408</v>
      </c>
      <c r="C4541" s="560">
        <f t="shared" si="421"/>
        <v>2013</v>
      </c>
      <c r="D4541" s="560">
        <f t="shared" si="422"/>
        <v>7</v>
      </c>
      <c r="E4541" s="560">
        <f t="shared" si="423"/>
        <v>9</v>
      </c>
      <c r="F4541" s="560">
        <f t="shared" si="424"/>
        <v>4</v>
      </c>
      <c r="G4541" s="595">
        <f t="shared" si="425"/>
        <v>3</v>
      </c>
      <c r="H4541" s="590">
        <f>CHOOSE('Output Sheet'!$B$4,'8760 Data'!J4541,'8760 Data'!K4541,'8760 Data'!L4541,'8760 Data'!M4541,'8760 Data'!N4541,'8760 Data'!O4541,'8760 Data'!P4541,'8760 Data'!Q4541,'8760 Data'!R4541,'8760 Data'!S4541,'8760 Data'!T4541,'8760 Data'!U4541)</f>
        <v>0</v>
      </c>
      <c r="I4541" s="591" t="e">
        <f>H4541/'Output Sheet'!$B$8</f>
        <v>#DIV/0!</v>
      </c>
      <c r="J4541" s="596"/>
      <c r="K4541" s="560"/>
      <c r="L4541" s="560"/>
      <c r="M4541" s="560"/>
      <c r="N4541" s="560"/>
      <c r="O4541" s="560"/>
      <c r="P4541" s="560"/>
      <c r="Q4541" s="560"/>
      <c r="R4541" s="560"/>
      <c r="S4541" s="560"/>
      <c r="T4541" s="560"/>
      <c r="U4541" s="560"/>
    </row>
    <row r="4542" spans="1:21">
      <c r="A4542" s="593">
        <f t="shared" si="420"/>
        <v>41464</v>
      </c>
      <c r="B4542" s="594">
        <v>41464.208596006945</v>
      </c>
      <c r="C4542" s="560">
        <f t="shared" si="421"/>
        <v>2013</v>
      </c>
      <c r="D4542" s="560">
        <f t="shared" si="422"/>
        <v>7</v>
      </c>
      <c r="E4542" s="560">
        <f t="shared" si="423"/>
        <v>9</v>
      </c>
      <c r="F4542" s="560">
        <f t="shared" si="424"/>
        <v>5</v>
      </c>
      <c r="G4542" s="595">
        <f t="shared" si="425"/>
        <v>3</v>
      </c>
      <c r="H4542" s="590">
        <f>CHOOSE('Output Sheet'!$B$4,'8760 Data'!J4542,'8760 Data'!K4542,'8760 Data'!L4542,'8760 Data'!M4542,'8760 Data'!N4542,'8760 Data'!O4542,'8760 Data'!P4542,'8760 Data'!Q4542,'8760 Data'!R4542,'8760 Data'!S4542,'8760 Data'!T4542,'8760 Data'!U4542)</f>
        <v>0</v>
      </c>
      <c r="I4542" s="591" t="e">
        <f>H4542/'Output Sheet'!$B$8</f>
        <v>#DIV/0!</v>
      </c>
      <c r="J4542" s="596"/>
      <c r="K4542" s="560"/>
      <c r="L4542" s="560"/>
      <c r="M4542" s="560"/>
      <c r="N4542" s="560"/>
      <c r="O4542" s="560"/>
      <c r="P4542" s="560"/>
      <c r="Q4542" s="560"/>
      <c r="R4542" s="560"/>
      <c r="S4542" s="560"/>
      <c r="T4542" s="560"/>
      <c r="U4542" s="560"/>
    </row>
    <row r="4543" spans="1:21">
      <c r="A4543" s="593">
        <f t="shared" si="420"/>
        <v>41464</v>
      </c>
      <c r="B4543" s="594">
        <v>41464.250262731483</v>
      </c>
      <c r="C4543" s="560">
        <f t="shared" si="421"/>
        <v>2013</v>
      </c>
      <c r="D4543" s="560">
        <f t="shared" si="422"/>
        <v>7</v>
      </c>
      <c r="E4543" s="560">
        <f t="shared" si="423"/>
        <v>9</v>
      </c>
      <c r="F4543" s="560">
        <f t="shared" si="424"/>
        <v>6</v>
      </c>
      <c r="G4543" s="595">
        <f t="shared" si="425"/>
        <v>3</v>
      </c>
      <c r="H4543" s="590">
        <f>CHOOSE('Output Sheet'!$B$4,'8760 Data'!J4543,'8760 Data'!K4543,'8760 Data'!L4543,'8760 Data'!M4543,'8760 Data'!N4543,'8760 Data'!O4543,'8760 Data'!P4543,'8760 Data'!Q4543,'8760 Data'!R4543,'8760 Data'!S4543,'8760 Data'!T4543,'8760 Data'!U4543)</f>
        <v>0</v>
      </c>
      <c r="I4543" s="591" t="e">
        <f>H4543/'Output Sheet'!$B$8</f>
        <v>#DIV/0!</v>
      </c>
      <c r="J4543" s="596"/>
      <c r="K4543" s="560"/>
      <c r="L4543" s="560"/>
      <c r="M4543" s="560"/>
      <c r="N4543" s="560"/>
      <c r="O4543" s="560"/>
      <c r="P4543" s="560"/>
      <c r="Q4543" s="560"/>
      <c r="R4543" s="560"/>
      <c r="S4543" s="560"/>
      <c r="T4543" s="560"/>
      <c r="U4543" s="560"/>
    </row>
    <row r="4544" spans="1:21">
      <c r="A4544" s="593">
        <f t="shared" si="420"/>
        <v>41464</v>
      </c>
      <c r="B4544" s="594">
        <v>41464.29192945602</v>
      </c>
      <c r="C4544" s="560">
        <f t="shared" si="421"/>
        <v>2013</v>
      </c>
      <c r="D4544" s="560">
        <f t="shared" si="422"/>
        <v>7</v>
      </c>
      <c r="E4544" s="560">
        <f t="shared" si="423"/>
        <v>9</v>
      </c>
      <c r="F4544" s="560">
        <f t="shared" si="424"/>
        <v>7</v>
      </c>
      <c r="G4544" s="595">
        <f t="shared" si="425"/>
        <v>3</v>
      </c>
      <c r="H4544" s="590">
        <f>CHOOSE('Output Sheet'!$B$4,'8760 Data'!J4544,'8760 Data'!K4544,'8760 Data'!L4544,'8760 Data'!M4544,'8760 Data'!N4544,'8760 Data'!O4544,'8760 Data'!P4544,'8760 Data'!Q4544,'8760 Data'!R4544,'8760 Data'!S4544,'8760 Data'!T4544,'8760 Data'!U4544)</f>
        <v>0</v>
      </c>
      <c r="I4544" s="591" t="e">
        <f>H4544/'Output Sheet'!$B$8</f>
        <v>#DIV/0!</v>
      </c>
      <c r="J4544" s="596"/>
      <c r="K4544" s="560"/>
      <c r="L4544" s="560"/>
      <c r="M4544" s="560"/>
      <c r="N4544" s="560"/>
      <c r="O4544" s="560"/>
      <c r="P4544" s="560"/>
      <c r="Q4544" s="560"/>
      <c r="R4544" s="560"/>
      <c r="S4544" s="560"/>
      <c r="T4544" s="560"/>
      <c r="U4544" s="560"/>
    </row>
    <row r="4545" spans="1:21">
      <c r="A4545" s="593">
        <f t="shared" si="420"/>
        <v>41464</v>
      </c>
      <c r="B4545" s="594">
        <v>41464.333596180557</v>
      </c>
      <c r="C4545" s="560">
        <f t="shared" si="421"/>
        <v>2013</v>
      </c>
      <c r="D4545" s="560">
        <f t="shared" si="422"/>
        <v>7</v>
      </c>
      <c r="E4545" s="560">
        <f t="shared" si="423"/>
        <v>9</v>
      </c>
      <c r="F4545" s="560">
        <f t="shared" si="424"/>
        <v>8</v>
      </c>
      <c r="G4545" s="595">
        <f t="shared" si="425"/>
        <v>3</v>
      </c>
      <c r="H4545" s="590">
        <f>CHOOSE('Output Sheet'!$B$4,'8760 Data'!J4545,'8760 Data'!K4545,'8760 Data'!L4545,'8760 Data'!M4545,'8760 Data'!N4545,'8760 Data'!O4545,'8760 Data'!P4545,'8760 Data'!Q4545,'8760 Data'!R4545,'8760 Data'!S4545,'8760 Data'!T4545,'8760 Data'!U4545)</f>
        <v>0</v>
      </c>
      <c r="I4545" s="591" t="e">
        <f>H4545/'Output Sheet'!$B$8</f>
        <v>#DIV/0!</v>
      </c>
      <c r="J4545" s="596"/>
      <c r="K4545" s="560"/>
      <c r="L4545" s="560"/>
      <c r="M4545" s="560"/>
      <c r="N4545" s="560"/>
      <c r="O4545" s="560"/>
      <c r="P4545" s="560"/>
      <c r="Q4545" s="560"/>
      <c r="R4545" s="560"/>
      <c r="S4545" s="560"/>
      <c r="T4545" s="560"/>
      <c r="U4545" s="560"/>
    </row>
    <row r="4546" spans="1:21">
      <c r="A4546" s="593">
        <f t="shared" si="420"/>
        <v>41464</v>
      </c>
      <c r="B4546" s="594">
        <v>41464.375262905094</v>
      </c>
      <c r="C4546" s="560">
        <f t="shared" si="421"/>
        <v>2013</v>
      </c>
      <c r="D4546" s="560">
        <f t="shared" si="422"/>
        <v>7</v>
      </c>
      <c r="E4546" s="560">
        <f t="shared" si="423"/>
        <v>9</v>
      </c>
      <c r="F4546" s="560">
        <f t="shared" si="424"/>
        <v>9</v>
      </c>
      <c r="G4546" s="595">
        <f t="shared" si="425"/>
        <v>3</v>
      </c>
      <c r="H4546" s="590">
        <f>CHOOSE('Output Sheet'!$B$4,'8760 Data'!J4546,'8760 Data'!K4546,'8760 Data'!L4546,'8760 Data'!M4546,'8760 Data'!N4546,'8760 Data'!O4546,'8760 Data'!P4546,'8760 Data'!Q4546,'8760 Data'!R4546,'8760 Data'!S4546,'8760 Data'!T4546,'8760 Data'!U4546)</f>
        <v>0</v>
      </c>
      <c r="I4546" s="591" t="e">
        <f>H4546/'Output Sheet'!$B$8</f>
        <v>#DIV/0!</v>
      </c>
      <c r="J4546" s="596"/>
      <c r="K4546" s="560"/>
      <c r="L4546" s="560"/>
      <c r="M4546" s="560"/>
      <c r="N4546" s="560"/>
      <c r="O4546" s="560"/>
      <c r="P4546" s="560"/>
      <c r="Q4546" s="560"/>
      <c r="R4546" s="560"/>
      <c r="S4546" s="560"/>
      <c r="T4546" s="560"/>
      <c r="U4546" s="560"/>
    </row>
    <row r="4547" spans="1:21">
      <c r="A4547" s="593">
        <f t="shared" ref="A4547:A4610" si="426">DATE(C4547,D4547,E4547)</f>
        <v>41464</v>
      </c>
      <c r="B4547" s="594">
        <v>41464.416929629631</v>
      </c>
      <c r="C4547" s="560">
        <f t="shared" ref="C4547:C4610" si="427">YEAR(B4547)</f>
        <v>2013</v>
      </c>
      <c r="D4547" s="560">
        <f t="shared" ref="D4547:D4610" si="428">MONTH(B4547)</f>
        <v>7</v>
      </c>
      <c r="E4547" s="560">
        <f t="shared" ref="E4547:E4610" si="429">DAY(B4547)</f>
        <v>9</v>
      </c>
      <c r="F4547" s="560">
        <f t="shared" ref="F4547:F4610" si="430">IF(HOUR(B4547)&lt;&gt;0,HOUR(B4547),24)</f>
        <v>10</v>
      </c>
      <c r="G4547" s="595">
        <f t="shared" ref="G4547:G4610" si="431">WEEKDAY(B4547,1)</f>
        <v>3</v>
      </c>
      <c r="H4547" s="590">
        <f>CHOOSE('Output Sheet'!$B$4,'8760 Data'!J4547,'8760 Data'!K4547,'8760 Data'!L4547,'8760 Data'!M4547,'8760 Data'!N4547,'8760 Data'!O4547,'8760 Data'!P4547,'8760 Data'!Q4547,'8760 Data'!R4547,'8760 Data'!S4547,'8760 Data'!T4547,'8760 Data'!U4547)</f>
        <v>0</v>
      </c>
      <c r="I4547" s="591" t="e">
        <f>H4547/'Output Sheet'!$B$8</f>
        <v>#DIV/0!</v>
      </c>
      <c r="J4547" s="596"/>
      <c r="K4547" s="560"/>
      <c r="L4547" s="560"/>
      <c r="M4547" s="560"/>
      <c r="N4547" s="560"/>
      <c r="O4547" s="560"/>
      <c r="P4547" s="560"/>
      <c r="Q4547" s="560"/>
      <c r="R4547" s="560"/>
      <c r="S4547" s="560"/>
      <c r="T4547" s="560"/>
      <c r="U4547" s="560"/>
    </row>
    <row r="4548" spans="1:21">
      <c r="A4548" s="593">
        <f t="shared" si="426"/>
        <v>41464</v>
      </c>
      <c r="B4548" s="594">
        <v>41464.458596354169</v>
      </c>
      <c r="C4548" s="560">
        <f t="shared" si="427"/>
        <v>2013</v>
      </c>
      <c r="D4548" s="560">
        <f t="shared" si="428"/>
        <v>7</v>
      </c>
      <c r="E4548" s="560">
        <f t="shared" si="429"/>
        <v>9</v>
      </c>
      <c r="F4548" s="560">
        <f t="shared" si="430"/>
        <v>11</v>
      </c>
      <c r="G4548" s="595">
        <f t="shared" si="431"/>
        <v>3</v>
      </c>
      <c r="H4548" s="590">
        <f>CHOOSE('Output Sheet'!$B$4,'8760 Data'!J4548,'8760 Data'!K4548,'8760 Data'!L4548,'8760 Data'!M4548,'8760 Data'!N4548,'8760 Data'!O4548,'8760 Data'!P4548,'8760 Data'!Q4548,'8760 Data'!R4548,'8760 Data'!S4548,'8760 Data'!T4548,'8760 Data'!U4548)</f>
        <v>0</v>
      </c>
      <c r="I4548" s="591" t="e">
        <f>H4548/'Output Sheet'!$B$8</f>
        <v>#DIV/0!</v>
      </c>
      <c r="J4548" s="596"/>
      <c r="K4548" s="560"/>
      <c r="L4548" s="560"/>
      <c r="M4548" s="560"/>
      <c r="N4548" s="560"/>
      <c r="O4548" s="560"/>
      <c r="P4548" s="560"/>
      <c r="Q4548" s="560"/>
      <c r="R4548" s="560"/>
      <c r="S4548" s="560"/>
      <c r="T4548" s="560"/>
      <c r="U4548" s="560"/>
    </row>
    <row r="4549" spans="1:21">
      <c r="A4549" s="593">
        <f t="shared" si="426"/>
        <v>41464</v>
      </c>
      <c r="B4549" s="594">
        <v>41464.500263078706</v>
      </c>
      <c r="C4549" s="560">
        <f t="shared" si="427"/>
        <v>2013</v>
      </c>
      <c r="D4549" s="560">
        <f t="shared" si="428"/>
        <v>7</v>
      </c>
      <c r="E4549" s="560">
        <f t="shared" si="429"/>
        <v>9</v>
      </c>
      <c r="F4549" s="560">
        <f t="shared" si="430"/>
        <v>12</v>
      </c>
      <c r="G4549" s="595">
        <f t="shared" si="431"/>
        <v>3</v>
      </c>
      <c r="H4549" s="590">
        <f>CHOOSE('Output Sheet'!$B$4,'8760 Data'!J4549,'8760 Data'!K4549,'8760 Data'!L4549,'8760 Data'!M4549,'8760 Data'!N4549,'8760 Data'!O4549,'8760 Data'!P4549,'8760 Data'!Q4549,'8760 Data'!R4549,'8760 Data'!S4549,'8760 Data'!T4549,'8760 Data'!U4549)</f>
        <v>0</v>
      </c>
      <c r="I4549" s="591" t="e">
        <f>H4549/'Output Sheet'!$B$8</f>
        <v>#DIV/0!</v>
      </c>
      <c r="J4549" s="596"/>
      <c r="K4549" s="560"/>
      <c r="L4549" s="560"/>
      <c r="M4549" s="560"/>
      <c r="N4549" s="560"/>
      <c r="O4549" s="560"/>
      <c r="P4549" s="560"/>
      <c r="Q4549" s="560"/>
      <c r="R4549" s="560"/>
      <c r="S4549" s="560"/>
      <c r="T4549" s="560"/>
      <c r="U4549" s="560"/>
    </row>
    <row r="4550" spans="1:21">
      <c r="A4550" s="593">
        <f t="shared" si="426"/>
        <v>41464</v>
      </c>
      <c r="B4550" s="594">
        <v>41464.541929803243</v>
      </c>
      <c r="C4550" s="560">
        <f t="shared" si="427"/>
        <v>2013</v>
      </c>
      <c r="D4550" s="560">
        <f t="shared" si="428"/>
        <v>7</v>
      </c>
      <c r="E4550" s="560">
        <f t="shared" si="429"/>
        <v>9</v>
      </c>
      <c r="F4550" s="560">
        <f t="shared" si="430"/>
        <v>13</v>
      </c>
      <c r="G4550" s="595">
        <f t="shared" si="431"/>
        <v>3</v>
      </c>
      <c r="H4550" s="590">
        <f>CHOOSE('Output Sheet'!$B$4,'8760 Data'!J4550,'8760 Data'!K4550,'8760 Data'!L4550,'8760 Data'!M4550,'8760 Data'!N4550,'8760 Data'!O4550,'8760 Data'!P4550,'8760 Data'!Q4550,'8760 Data'!R4550,'8760 Data'!S4550,'8760 Data'!T4550,'8760 Data'!U4550)</f>
        <v>0</v>
      </c>
      <c r="I4550" s="591" t="e">
        <f>H4550/'Output Sheet'!$B$8</f>
        <v>#DIV/0!</v>
      </c>
      <c r="J4550" s="596"/>
      <c r="K4550" s="560"/>
      <c r="L4550" s="560"/>
      <c r="M4550" s="560"/>
      <c r="N4550" s="560"/>
      <c r="O4550" s="560"/>
      <c r="P4550" s="560"/>
      <c r="Q4550" s="560"/>
      <c r="R4550" s="560"/>
      <c r="S4550" s="560"/>
      <c r="T4550" s="560"/>
      <c r="U4550" s="560"/>
    </row>
    <row r="4551" spans="1:21">
      <c r="A4551" s="593">
        <f t="shared" si="426"/>
        <v>41464</v>
      </c>
      <c r="B4551" s="594">
        <v>41464.58359652778</v>
      </c>
      <c r="C4551" s="560">
        <f t="shared" si="427"/>
        <v>2013</v>
      </c>
      <c r="D4551" s="560">
        <f t="shared" si="428"/>
        <v>7</v>
      </c>
      <c r="E4551" s="560">
        <f t="shared" si="429"/>
        <v>9</v>
      </c>
      <c r="F4551" s="560">
        <f t="shared" si="430"/>
        <v>14</v>
      </c>
      <c r="G4551" s="595">
        <f t="shared" si="431"/>
        <v>3</v>
      </c>
      <c r="H4551" s="590">
        <f>CHOOSE('Output Sheet'!$B$4,'8760 Data'!J4551,'8760 Data'!K4551,'8760 Data'!L4551,'8760 Data'!M4551,'8760 Data'!N4551,'8760 Data'!O4551,'8760 Data'!P4551,'8760 Data'!Q4551,'8760 Data'!R4551,'8760 Data'!S4551,'8760 Data'!T4551,'8760 Data'!U4551)</f>
        <v>0</v>
      </c>
      <c r="I4551" s="591" t="e">
        <f>H4551/'Output Sheet'!$B$8</f>
        <v>#DIV/0!</v>
      </c>
      <c r="J4551" s="596"/>
      <c r="K4551" s="560"/>
      <c r="L4551" s="560"/>
      <c r="M4551" s="560"/>
      <c r="N4551" s="560"/>
      <c r="O4551" s="560"/>
      <c r="P4551" s="560"/>
      <c r="Q4551" s="560"/>
      <c r="R4551" s="560"/>
      <c r="S4551" s="560"/>
      <c r="T4551" s="560"/>
      <c r="U4551" s="560"/>
    </row>
    <row r="4552" spans="1:21">
      <c r="A4552" s="593">
        <f t="shared" si="426"/>
        <v>41464</v>
      </c>
      <c r="B4552" s="594">
        <v>41464.625263252317</v>
      </c>
      <c r="C4552" s="560">
        <f t="shared" si="427"/>
        <v>2013</v>
      </c>
      <c r="D4552" s="560">
        <f t="shared" si="428"/>
        <v>7</v>
      </c>
      <c r="E4552" s="560">
        <f t="shared" si="429"/>
        <v>9</v>
      </c>
      <c r="F4552" s="560">
        <f t="shared" si="430"/>
        <v>15</v>
      </c>
      <c r="G4552" s="595">
        <f t="shared" si="431"/>
        <v>3</v>
      </c>
      <c r="H4552" s="590">
        <f>CHOOSE('Output Sheet'!$B$4,'8760 Data'!J4552,'8760 Data'!K4552,'8760 Data'!L4552,'8760 Data'!M4552,'8760 Data'!N4552,'8760 Data'!O4552,'8760 Data'!P4552,'8760 Data'!Q4552,'8760 Data'!R4552,'8760 Data'!S4552,'8760 Data'!T4552,'8760 Data'!U4552)</f>
        <v>0</v>
      </c>
      <c r="I4552" s="591" t="e">
        <f>H4552/'Output Sheet'!$B$8</f>
        <v>#DIV/0!</v>
      </c>
      <c r="J4552" s="596"/>
      <c r="K4552" s="560"/>
      <c r="L4552" s="560"/>
      <c r="M4552" s="560"/>
      <c r="N4552" s="560"/>
      <c r="O4552" s="560"/>
      <c r="P4552" s="560"/>
      <c r="Q4552" s="560"/>
      <c r="R4552" s="560"/>
      <c r="S4552" s="560"/>
      <c r="T4552" s="560"/>
      <c r="U4552" s="560"/>
    </row>
    <row r="4553" spans="1:21">
      <c r="A4553" s="593">
        <f t="shared" si="426"/>
        <v>41464</v>
      </c>
      <c r="B4553" s="594">
        <v>41464.666929976855</v>
      </c>
      <c r="C4553" s="560">
        <f t="shared" si="427"/>
        <v>2013</v>
      </c>
      <c r="D4553" s="560">
        <f t="shared" si="428"/>
        <v>7</v>
      </c>
      <c r="E4553" s="560">
        <f t="shared" si="429"/>
        <v>9</v>
      </c>
      <c r="F4553" s="560">
        <f t="shared" si="430"/>
        <v>16</v>
      </c>
      <c r="G4553" s="595">
        <f t="shared" si="431"/>
        <v>3</v>
      </c>
      <c r="H4553" s="590">
        <f>CHOOSE('Output Sheet'!$B$4,'8760 Data'!J4553,'8760 Data'!K4553,'8760 Data'!L4553,'8760 Data'!M4553,'8760 Data'!N4553,'8760 Data'!O4553,'8760 Data'!P4553,'8760 Data'!Q4553,'8760 Data'!R4553,'8760 Data'!S4553,'8760 Data'!T4553,'8760 Data'!U4553)</f>
        <v>0</v>
      </c>
      <c r="I4553" s="591" t="e">
        <f>H4553/'Output Sheet'!$B$8</f>
        <v>#DIV/0!</v>
      </c>
      <c r="J4553" s="596"/>
      <c r="K4553" s="560"/>
      <c r="L4553" s="560"/>
      <c r="M4553" s="560"/>
      <c r="N4553" s="560"/>
      <c r="O4553" s="560"/>
      <c r="P4553" s="560"/>
      <c r="Q4553" s="560"/>
      <c r="R4553" s="560"/>
      <c r="S4553" s="560"/>
      <c r="T4553" s="560"/>
      <c r="U4553" s="560"/>
    </row>
    <row r="4554" spans="1:21">
      <c r="A4554" s="593">
        <f t="shared" si="426"/>
        <v>41464</v>
      </c>
      <c r="B4554" s="594">
        <v>41464.708596701392</v>
      </c>
      <c r="C4554" s="560">
        <f t="shared" si="427"/>
        <v>2013</v>
      </c>
      <c r="D4554" s="560">
        <f t="shared" si="428"/>
        <v>7</v>
      </c>
      <c r="E4554" s="560">
        <f t="shared" si="429"/>
        <v>9</v>
      </c>
      <c r="F4554" s="560">
        <f t="shared" si="430"/>
        <v>17</v>
      </c>
      <c r="G4554" s="595">
        <f t="shared" si="431"/>
        <v>3</v>
      </c>
      <c r="H4554" s="590">
        <f>CHOOSE('Output Sheet'!$B$4,'8760 Data'!J4554,'8760 Data'!K4554,'8760 Data'!L4554,'8760 Data'!M4554,'8760 Data'!N4554,'8760 Data'!O4554,'8760 Data'!P4554,'8760 Data'!Q4554,'8760 Data'!R4554,'8760 Data'!S4554,'8760 Data'!T4554,'8760 Data'!U4554)</f>
        <v>0</v>
      </c>
      <c r="I4554" s="591" t="e">
        <f>H4554/'Output Sheet'!$B$8</f>
        <v>#DIV/0!</v>
      </c>
      <c r="J4554" s="596"/>
      <c r="K4554" s="560"/>
      <c r="L4554" s="560"/>
      <c r="M4554" s="560"/>
      <c r="N4554" s="560"/>
      <c r="O4554" s="560"/>
      <c r="P4554" s="560"/>
      <c r="Q4554" s="560"/>
      <c r="R4554" s="560"/>
      <c r="S4554" s="560"/>
      <c r="T4554" s="560"/>
      <c r="U4554" s="560"/>
    </row>
    <row r="4555" spans="1:21">
      <c r="A4555" s="593">
        <f t="shared" si="426"/>
        <v>41464</v>
      </c>
      <c r="B4555" s="594">
        <v>41464.750263425929</v>
      </c>
      <c r="C4555" s="560">
        <f t="shared" si="427"/>
        <v>2013</v>
      </c>
      <c r="D4555" s="560">
        <f t="shared" si="428"/>
        <v>7</v>
      </c>
      <c r="E4555" s="560">
        <f t="shared" si="429"/>
        <v>9</v>
      </c>
      <c r="F4555" s="560">
        <f t="shared" si="430"/>
        <v>18</v>
      </c>
      <c r="G4555" s="595">
        <f t="shared" si="431"/>
        <v>3</v>
      </c>
      <c r="H4555" s="590">
        <f>CHOOSE('Output Sheet'!$B$4,'8760 Data'!J4555,'8760 Data'!K4555,'8760 Data'!L4555,'8760 Data'!M4555,'8760 Data'!N4555,'8760 Data'!O4555,'8760 Data'!P4555,'8760 Data'!Q4555,'8760 Data'!R4555,'8760 Data'!S4555,'8760 Data'!T4555,'8760 Data'!U4555)</f>
        <v>0</v>
      </c>
      <c r="I4555" s="591" t="e">
        <f>H4555/'Output Sheet'!$B$8</f>
        <v>#DIV/0!</v>
      </c>
      <c r="J4555" s="596"/>
      <c r="K4555" s="560"/>
      <c r="L4555" s="560"/>
      <c r="M4555" s="560"/>
      <c r="N4555" s="560"/>
      <c r="O4555" s="560"/>
      <c r="P4555" s="560"/>
      <c r="Q4555" s="560"/>
      <c r="R4555" s="560"/>
      <c r="S4555" s="560"/>
      <c r="T4555" s="560"/>
      <c r="U4555" s="560"/>
    </row>
    <row r="4556" spans="1:21">
      <c r="A4556" s="593">
        <f t="shared" si="426"/>
        <v>41464</v>
      </c>
      <c r="B4556" s="594">
        <v>41464.791930150466</v>
      </c>
      <c r="C4556" s="560">
        <f t="shared" si="427"/>
        <v>2013</v>
      </c>
      <c r="D4556" s="560">
        <f t="shared" si="428"/>
        <v>7</v>
      </c>
      <c r="E4556" s="560">
        <f t="shared" si="429"/>
        <v>9</v>
      </c>
      <c r="F4556" s="560">
        <f t="shared" si="430"/>
        <v>19</v>
      </c>
      <c r="G4556" s="595">
        <f t="shared" si="431"/>
        <v>3</v>
      </c>
      <c r="H4556" s="590">
        <f>CHOOSE('Output Sheet'!$B$4,'8760 Data'!J4556,'8760 Data'!K4556,'8760 Data'!L4556,'8760 Data'!M4556,'8760 Data'!N4556,'8760 Data'!O4556,'8760 Data'!P4556,'8760 Data'!Q4556,'8760 Data'!R4556,'8760 Data'!S4556,'8760 Data'!T4556,'8760 Data'!U4556)</f>
        <v>0</v>
      </c>
      <c r="I4556" s="591" t="e">
        <f>H4556/'Output Sheet'!$B$8</f>
        <v>#DIV/0!</v>
      </c>
      <c r="J4556" s="596"/>
      <c r="K4556" s="560"/>
      <c r="L4556" s="560"/>
      <c r="M4556" s="560"/>
      <c r="N4556" s="560"/>
      <c r="O4556" s="560"/>
      <c r="P4556" s="560"/>
      <c r="Q4556" s="560"/>
      <c r="R4556" s="560"/>
      <c r="S4556" s="560"/>
      <c r="T4556" s="560"/>
      <c r="U4556" s="560"/>
    </row>
    <row r="4557" spans="1:21">
      <c r="A4557" s="593">
        <f t="shared" si="426"/>
        <v>41464</v>
      </c>
      <c r="B4557" s="594">
        <v>41464.833596875003</v>
      </c>
      <c r="C4557" s="560">
        <f t="shared" si="427"/>
        <v>2013</v>
      </c>
      <c r="D4557" s="560">
        <f t="shared" si="428"/>
        <v>7</v>
      </c>
      <c r="E4557" s="560">
        <f t="shared" si="429"/>
        <v>9</v>
      </c>
      <c r="F4557" s="560">
        <f t="shared" si="430"/>
        <v>20</v>
      </c>
      <c r="G4557" s="595">
        <f t="shared" si="431"/>
        <v>3</v>
      </c>
      <c r="H4557" s="590">
        <f>CHOOSE('Output Sheet'!$B$4,'8760 Data'!J4557,'8760 Data'!K4557,'8760 Data'!L4557,'8760 Data'!M4557,'8760 Data'!N4557,'8760 Data'!O4557,'8760 Data'!P4557,'8760 Data'!Q4557,'8760 Data'!R4557,'8760 Data'!S4557,'8760 Data'!T4557,'8760 Data'!U4557)</f>
        <v>0</v>
      </c>
      <c r="I4557" s="591" t="e">
        <f>H4557/'Output Sheet'!$B$8</f>
        <v>#DIV/0!</v>
      </c>
      <c r="J4557" s="596"/>
      <c r="K4557" s="560"/>
      <c r="L4557" s="560"/>
      <c r="M4557" s="560"/>
      <c r="N4557" s="560"/>
      <c r="O4557" s="560"/>
      <c r="P4557" s="560"/>
      <c r="Q4557" s="560"/>
      <c r="R4557" s="560"/>
      <c r="S4557" s="560"/>
      <c r="T4557" s="560"/>
      <c r="U4557" s="560"/>
    </row>
    <row r="4558" spans="1:21">
      <c r="A4558" s="593">
        <f t="shared" si="426"/>
        <v>41464</v>
      </c>
      <c r="B4558" s="594">
        <v>41464.875263599541</v>
      </c>
      <c r="C4558" s="560">
        <f t="shared" si="427"/>
        <v>2013</v>
      </c>
      <c r="D4558" s="560">
        <f t="shared" si="428"/>
        <v>7</v>
      </c>
      <c r="E4558" s="560">
        <f t="shared" si="429"/>
        <v>9</v>
      </c>
      <c r="F4558" s="560">
        <f t="shared" si="430"/>
        <v>21</v>
      </c>
      <c r="G4558" s="595">
        <f t="shared" si="431"/>
        <v>3</v>
      </c>
      <c r="H4558" s="590">
        <f>CHOOSE('Output Sheet'!$B$4,'8760 Data'!J4558,'8760 Data'!K4558,'8760 Data'!L4558,'8760 Data'!M4558,'8760 Data'!N4558,'8760 Data'!O4558,'8760 Data'!P4558,'8760 Data'!Q4558,'8760 Data'!R4558,'8760 Data'!S4558,'8760 Data'!T4558,'8760 Data'!U4558)</f>
        <v>0</v>
      </c>
      <c r="I4558" s="591" t="e">
        <f>H4558/'Output Sheet'!$B$8</f>
        <v>#DIV/0!</v>
      </c>
      <c r="J4558" s="596"/>
      <c r="K4558" s="560"/>
      <c r="L4558" s="560"/>
      <c r="M4558" s="560"/>
      <c r="N4558" s="560"/>
      <c r="O4558" s="560"/>
      <c r="P4558" s="560"/>
      <c r="Q4558" s="560"/>
      <c r="R4558" s="560"/>
      <c r="S4558" s="560"/>
      <c r="T4558" s="560"/>
      <c r="U4558" s="560"/>
    </row>
    <row r="4559" spans="1:21">
      <c r="A4559" s="593">
        <f t="shared" si="426"/>
        <v>41464</v>
      </c>
      <c r="B4559" s="594">
        <v>41464.916930324071</v>
      </c>
      <c r="C4559" s="560">
        <f t="shared" si="427"/>
        <v>2013</v>
      </c>
      <c r="D4559" s="560">
        <f t="shared" si="428"/>
        <v>7</v>
      </c>
      <c r="E4559" s="560">
        <f t="shared" si="429"/>
        <v>9</v>
      </c>
      <c r="F4559" s="560">
        <f t="shared" si="430"/>
        <v>22</v>
      </c>
      <c r="G4559" s="595">
        <f t="shared" si="431"/>
        <v>3</v>
      </c>
      <c r="H4559" s="590">
        <f>CHOOSE('Output Sheet'!$B$4,'8760 Data'!J4559,'8760 Data'!K4559,'8760 Data'!L4559,'8760 Data'!M4559,'8760 Data'!N4559,'8760 Data'!O4559,'8760 Data'!P4559,'8760 Data'!Q4559,'8760 Data'!R4559,'8760 Data'!S4559,'8760 Data'!T4559,'8760 Data'!U4559)</f>
        <v>0</v>
      </c>
      <c r="I4559" s="591" t="e">
        <f>H4559/'Output Sheet'!$B$8</f>
        <v>#DIV/0!</v>
      </c>
      <c r="J4559" s="596"/>
      <c r="K4559" s="560"/>
      <c r="L4559" s="560"/>
      <c r="M4559" s="560"/>
      <c r="N4559" s="560"/>
      <c r="O4559" s="560"/>
      <c r="P4559" s="560"/>
      <c r="Q4559" s="560"/>
      <c r="R4559" s="560"/>
      <c r="S4559" s="560"/>
      <c r="T4559" s="560"/>
      <c r="U4559" s="560"/>
    </row>
    <row r="4560" spans="1:21">
      <c r="A4560" s="593">
        <f t="shared" si="426"/>
        <v>41464</v>
      </c>
      <c r="B4560" s="594">
        <v>41464.958597048608</v>
      </c>
      <c r="C4560" s="560">
        <f t="shared" si="427"/>
        <v>2013</v>
      </c>
      <c r="D4560" s="560">
        <f t="shared" si="428"/>
        <v>7</v>
      </c>
      <c r="E4560" s="560">
        <f t="shared" si="429"/>
        <v>9</v>
      </c>
      <c r="F4560" s="560">
        <f t="shared" si="430"/>
        <v>23</v>
      </c>
      <c r="G4560" s="595">
        <f t="shared" si="431"/>
        <v>3</v>
      </c>
      <c r="H4560" s="590">
        <f>CHOOSE('Output Sheet'!$B$4,'8760 Data'!J4560,'8760 Data'!K4560,'8760 Data'!L4560,'8760 Data'!M4560,'8760 Data'!N4560,'8760 Data'!O4560,'8760 Data'!P4560,'8760 Data'!Q4560,'8760 Data'!R4560,'8760 Data'!S4560,'8760 Data'!T4560,'8760 Data'!U4560)</f>
        <v>0</v>
      </c>
      <c r="I4560" s="591" t="e">
        <f>H4560/'Output Sheet'!$B$8</f>
        <v>#DIV/0!</v>
      </c>
      <c r="J4560" s="596"/>
      <c r="K4560" s="560"/>
      <c r="L4560" s="560"/>
      <c r="M4560" s="560"/>
      <c r="N4560" s="560"/>
      <c r="O4560" s="560"/>
      <c r="P4560" s="560"/>
      <c r="Q4560" s="560"/>
      <c r="R4560" s="560"/>
      <c r="S4560" s="560"/>
      <c r="T4560" s="560"/>
      <c r="U4560" s="560"/>
    </row>
    <row r="4561" spans="1:21">
      <c r="A4561" s="593">
        <f t="shared" si="426"/>
        <v>41465</v>
      </c>
      <c r="B4561" s="594">
        <v>41465.000263773145</v>
      </c>
      <c r="C4561" s="560">
        <f t="shared" si="427"/>
        <v>2013</v>
      </c>
      <c r="D4561" s="560">
        <f t="shared" si="428"/>
        <v>7</v>
      </c>
      <c r="E4561" s="560">
        <f t="shared" si="429"/>
        <v>10</v>
      </c>
      <c r="F4561" s="560">
        <f t="shared" si="430"/>
        <v>24</v>
      </c>
      <c r="G4561" s="595">
        <f t="shared" si="431"/>
        <v>4</v>
      </c>
      <c r="H4561" s="590">
        <f>CHOOSE('Output Sheet'!$B$4,'8760 Data'!J4561,'8760 Data'!K4561,'8760 Data'!L4561,'8760 Data'!M4561,'8760 Data'!N4561,'8760 Data'!O4561,'8760 Data'!P4561,'8760 Data'!Q4561,'8760 Data'!R4561,'8760 Data'!S4561,'8760 Data'!T4561,'8760 Data'!U4561)</f>
        <v>0</v>
      </c>
      <c r="I4561" s="591" t="e">
        <f>H4561/'Output Sheet'!$B$8</f>
        <v>#DIV/0!</v>
      </c>
      <c r="J4561" s="596"/>
      <c r="K4561" s="560"/>
      <c r="L4561" s="560"/>
      <c r="M4561" s="560"/>
      <c r="N4561" s="560"/>
      <c r="O4561" s="560"/>
      <c r="P4561" s="560"/>
      <c r="Q4561" s="560"/>
      <c r="R4561" s="560"/>
      <c r="S4561" s="560"/>
      <c r="T4561" s="560"/>
      <c r="U4561" s="560"/>
    </row>
    <row r="4562" spans="1:21">
      <c r="A4562" s="593">
        <f t="shared" si="426"/>
        <v>41465</v>
      </c>
      <c r="B4562" s="594">
        <v>41465.041930497682</v>
      </c>
      <c r="C4562" s="560">
        <f t="shared" si="427"/>
        <v>2013</v>
      </c>
      <c r="D4562" s="560">
        <f t="shared" si="428"/>
        <v>7</v>
      </c>
      <c r="E4562" s="560">
        <f t="shared" si="429"/>
        <v>10</v>
      </c>
      <c r="F4562" s="560">
        <f t="shared" si="430"/>
        <v>1</v>
      </c>
      <c r="G4562" s="595">
        <f t="shared" si="431"/>
        <v>4</v>
      </c>
      <c r="H4562" s="590">
        <f>CHOOSE('Output Sheet'!$B$4,'8760 Data'!J4562,'8760 Data'!K4562,'8760 Data'!L4562,'8760 Data'!M4562,'8760 Data'!N4562,'8760 Data'!O4562,'8760 Data'!P4562,'8760 Data'!Q4562,'8760 Data'!R4562,'8760 Data'!S4562,'8760 Data'!T4562,'8760 Data'!U4562)</f>
        <v>0</v>
      </c>
      <c r="I4562" s="591" t="e">
        <f>H4562/'Output Sheet'!$B$8</f>
        <v>#DIV/0!</v>
      </c>
      <c r="J4562" s="596"/>
      <c r="K4562" s="560"/>
      <c r="L4562" s="560"/>
      <c r="M4562" s="560"/>
      <c r="N4562" s="560"/>
      <c r="O4562" s="560"/>
      <c r="P4562" s="560"/>
      <c r="Q4562" s="560"/>
      <c r="R4562" s="560"/>
      <c r="S4562" s="560"/>
      <c r="T4562" s="560"/>
      <c r="U4562" s="560"/>
    </row>
    <row r="4563" spans="1:21">
      <c r="A4563" s="593">
        <f t="shared" si="426"/>
        <v>41465</v>
      </c>
      <c r="B4563" s="594">
        <v>41465.083597222219</v>
      </c>
      <c r="C4563" s="560">
        <f t="shared" si="427"/>
        <v>2013</v>
      </c>
      <c r="D4563" s="560">
        <f t="shared" si="428"/>
        <v>7</v>
      </c>
      <c r="E4563" s="560">
        <f t="shared" si="429"/>
        <v>10</v>
      </c>
      <c r="F4563" s="560">
        <f t="shared" si="430"/>
        <v>2</v>
      </c>
      <c r="G4563" s="595">
        <f t="shared" si="431"/>
        <v>4</v>
      </c>
      <c r="H4563" s="590">
        <f>CHOOSE('Output Sheet'!$B$4,'8760 Data'!J4563,'8760 Data'!K4563,'8760 Data'!L4563,'8760 Data'!M4563,'8760 Data'!N4563,'8760 Data'!O4563,'8760 Data'!P4563,'8760 Data'!Q4563,'8760 Data'!R4563,'8760 Data'!S4563,'8760 Data'!T4563,'8760 Data'!U4563)</f>
        <v>0</v>
      </c>
      <c r="I4563" s="591" t="e">
        <f>H4563/'Output Sheet'!$B$8</f>
        <v>#DIV/0!</v>
      </c>
      <c r="J4563" s="596"/>
      <c r="K4563" s="560"/>
      <c r="L4563" s="560"/>
      <c r="M4563" s="560"/>
      <c r="N4563" s="560"/>
      <c r="O4563" s="560"/>
      <c r="P4563" s="560"/>
      <c r="Q4563" s="560"/>
      <c r="R4563" s="560"/>
      <c r="S4563" s="560"/>
      <c r="T4563" s="560"/>
      <c r="U4563" s="560"/>
    </row>
    <row r="4564" spans="1:21">
      <c r="A4564" s="593">
        <f t="shared" si="426"/>
        <v>41465</v>
      </c>
      <c r="B4564" s="594">
        <v>41465.125263946757</v>
      </c>
      <c r="C4564" s="560">
        <f t="shared" si="427"/>
        <v>2013</v>
      </c>
      <c r="D4564" s="560">
        <f t="shared" si="428"/>
        <v>7</v>
      </c>
      <c r="E4564" s="560">
        <f t="shared" si="429"/>
        <v>10</v>
      </c>
      <c r="F4564" s="560">
        <f t="shared" si="430"/>
        <v>3</v>
      </c>
      <c r="G4564" s="595">
        <f t="shared" si="431"/>
        <v>4</v>
      </c>
      <c r="H4564" s="590">
        <f>CHOOSE('Output Sheet'!$B$4,'8760 Data'!J4564,'8760 Data'!K4564,'8760 Data'!L4564,'8760 Data'!M4564,'8760 Data'!N4564,'8760 Data'!O4564,'8760 Data'!P4564,'8760 Data'!Q4564,'8760 Data'!R4564,'8760 Data'!S4564,'8760 Data'!T4564,'8760 Data'!U4564)</f>
        <v>0</v>
      </c>
      <c r="I4564" s="591" t="e">
        <f>H4564/'Output Sheet'!$B$8</f>
        <v>#DIV/0!</v>
      </c>
      <c r="J4564" s="596"/>
      <c r="K4564" s="560"/>
      <c r="L4564" s="560"/>
      <c r="M4564" s="560"/>
      <c r="N4564" s="560"/>
      <c r="O4564" s="560"/>
      <c r="P4564" s="560"/>
      <c r="Q4564" s="560"/>
      <c r="R4564" s="560"/>
      <c r="S4564" s="560"/>
      <c r="T4564" s="560"/>
      <c r="U4564" s="560"/>
    </row>
    <row r="4565" spans="1:21">
      <c r="A4565" s="593">
        <f t="shared" si="426"/>
        <v>41465</v>
      </c>
      <c r="B4565" s="594">
        <v>41465.166930671294</v>
      </c>
      <c r="C4565" s="560">
        <f t="shared" si="427"/>
        <v>2013</v>
      </c>
      <c r="D4565" s="560">
        <f t="shared" si="428"/>
        <v>7</v>
      </c>
      <c r="E4565" s="560">
        <f t="shared" si="429"/>
        <v>10</v>
      </c>
      <c r="F4565" s="560">
        <f t="shared" si="430"/>
        <v>4</v>
      </c>
      <c r="G4565" s="595">
        <f t="shared" si="431"/>
        <v>4</v>
      </c>
      <c r="H4565" s="590">
        <f>CHOOSE('Output Sheet'!$B$4,'8760 Data'!J4565,'8760 Data'!K4565,'8760 Data'!L4565,'8760 Data'!M4565,'8760 Data'!N4565,'8760 Data'!O4565,'8760 Data'!P4565,'8760 Data'!Q4565,'8760 Data'!R4565,'8760 Data'!S4565,'8760 Data'!T4565,'8760 Data'!U4565)</f>
        <v>0</v>
      </c>
      <c r="I4565" s="591" t="e">
        <f>H4565/'Output Sheet'!$B$8</f>
        <v>#DIV/0!</v>
      </c>
      <c r="J4565" s="596"/>
      <c r="K4565" s="560"/>
      <c r="L4565" s="560"/>
      <c r="M4565" s="560"/>
      <c r="N4565" s="560"/>
      <c r="O4565" s="560"/>
      <c r="P4565" s="560"/>
      <c r="Q4565" s="560"/>
      <c r="R4565" s="560"/>
      <c r="S4565" s="560"/>
      <c r="T4565" s="560"/>
      <c r="U4565" s="560"/>
    </row>
    <row r="4566" spans="1:21">
      <c r="A4566" s="593">
        <f t="shared" si="426"/>
        <v>41465</v>
      </c>
      <c r="B4566" s="594">
        <v>41465.208597395831</v>
      </c>
      <c r="C4566" s="560">
        <f t="shared" si="427"/>
        <v>2013</v>
      </c>
      <c r="D4566" s="560">
        <f t="shared" si="428"/>
        <v>7</v>
      </c>
      <c r="E4566" s="560">
        <f t="shared" si="429"/>
        <v>10</v>
      </c>
      <c r="F4566" s="560">
        <f t="shared" si="430"/>
        <v>5</v>
      </c>
      <c r="G4566" s="595">
        <f t="shared" si="431"/>
        <v>4</v>
      </c>
      <c r="H4566" s="590">
        <f>CHOOSE('Output Sheet'!$B$4,'8760 Data'!J4566,'8760 Data'!K4566,'8760 Data'!L4566,'8760 Data'!M4566,'8760 Data'!N4566,'8760 Data'!O4566,'8760 Data'!P4566,'8760 Data'!Q4566,'8760 Data'!R4566,'8760 Data'!S4566,'8760 Data'!T4566,'8760 Data'!U4566)</f>
        <v>0</v>
      </c>
      <c r="I4566" s="591" t="e">
        <f>H4566/'Output Sheet'!$B$8</f>
        <v>#DIV/0!</v>
      </c>
      <c r="J4566" s="596"/>
      <c r="K4566" s="560"/>
      <c r="L4566" s="560"/>
      <c r="M4566" s="560"/>
      <c r="N4566" s="560"/>
      <c r="O4566" s="560"/>
      <c r="P4566" s="560"/>
      <c r="Q4566" s="560"/>
      <c r="R4566" s="560"/>
      <c r="S4566" s="560"/>
      <c r="T4566" s="560"/>
      <c r="U4566" s="560"/>
    </row>
    <row r="4567" spans="1:21">
      <c r="A4567" s="593">
        <f t="shared" si="426"/>
        <v>41465</v>
      </c>
      <c r="B4567" s="594">
        <v>41465.250264120368</v>
      </c>
      <c r="C4567" s="560">
        <f t="shared" si="427"/>
        <v>2013</v>
      </c>
      <c r="D4567" s="560">
        <f t="shared" si="428"/>
        <v>7</v>
      </c>
      <c r="E4567" s="560">
        <f t="shared" si="429"/>
        <v>10</v>
      </c>
      <c r="F4567" s="560">
        <f t="shared" si="430"/>
        <v>6</v>
      </c>
      <c r="G4567" s="595">
        <f t="shared" si="431"/>
        <v>4</v>
      </c>
      <c r="H4567" s="590">
        <f>CHOOSE('Output Sheet'!$B$4,'8760 Data'!J4567,'8760 Data'!K4567,'8760 Data'!L4567,'8760 Data'!M4567,'8760 Data'!N4567,'8760 Data'!O4567,'8760 Data'!P4567,'8760 Data'!Q4567,'8760 Data'!R4567,'8760 Data'!S4567,'8760 Data'!T4567,'8760 Data'!U4567)</f>
        <v>0</v>
      </c>
      <c r="I4567" s="591" t="e">
        <f>H4567/'Output Sheet'!$B$8</f>
        <v>#DIV/0!</v>
      </c>
      <c r="J4567" s="596"/>
      <c r="K4567" s="560"/>
      <c r="L4567" s="560"/>
      <c r="M4567" s="560"/>
      <c r="N4567" s="560"/>
      <c r="O4567" s="560"/>
      <c r="P4567" s="560"/>
      <c r="Q4567" s="560"/>
      <c r="R4567" s="560"/>
      <c r="S4567" s="560"/>
      <c r="T4567" s="560"/>
      <c r="U4567" s="560"/>
    </row>
    <row r="4568" spans="1:21">
      <c r="A4568" s="593">
        <f t="shared" si="426"/>
        <v>41465</v>
      </c>
      <c r="B4568" s="594">
        <v>41465.291930844905</v>
      </c>
      <c r="C4568" s="560">
        <f t="shared" si="427"/>
        <v>2013</v>
      </c>
      <c r="D4568" s="560">
        <f t="shared" si="428"/>
        <v>7</v>
      </c>
      <c r="E4568" s="560">
        <f t="shared" si="429"/>
        <v>10</v>
      </c>
      <c r="F4568" s="560">
        <f t="shared" si="430"/>
        <v>7</v>
      </c>
      <c r="G4568" s="595">
        <f t="shared" si="431"/>
        <v>4</v>
      </c>
      <c r="H4568" s="590">
        <f>CHOOSE('Output Sheet'!$B$4,'8760 Data'!J4568,'8760 Data'!K4568,'8760 Data'!L4568,'8760 Data'!M4568,'8760 Data'!N4568,'8760 Data'!O4568,'8760 Data'!P4568,'8760 Data'!Q4568,'8760 Data'!R4568,'8760 Data'!S4568,'8760 Data'!T4568,'8760 Data'!U4568)</f>
        <v>0</v>
      </c>
      <c r="I4568" s="591" t="e">
        <f>H4568/'Output Sheet'!$B$8</f>
        <v>#DIV/0!</v>
      </c>
      <c r="J4568" s="596"/>
      <c r="K4568" s="560"/>
      <c r="L4568" s="560"/>
      <c r="M4568" s="560"/>
      <c r="N4568" s="560"/>
      <c r="O4568" s="560"/>
      <c r="P4568" s="560"/>
      <c r="Q4568" s="560"/>
      <c r="R4568" s="560"/>
      <c r="S4568" s="560"/>
      <c r="T4568" s="560"/>
      <c r="U4568" s="560"/>
    </row>
    <row r="4569" spans="1:21">
      <c r="A4569" s="593">
        <f t="shared" si="426"/>
        <v>41465</v>
      </c>
      <c r="B4569" s="594">
        <v>41465.333597569443</v>
      </c>
      <c r="C4569" s="560">
        <f t="shared" si="427"/>
        <v>2013</v>
      </c>
      <c r="D4569" s="560">
        <f t="shared" si="428"/>
        <v>7</v>
      </c>
      <c r="E4569" s="560">
        <f t="shared" si="429"/>
        <v>10</v>
      </c>
      <c r="F4569" s="560">
        <f t="shared" si="430"/>
        <v>8</v>
      </c>
      <c r="G4569" s="595">
        <f t="shared" si="431"/>
        <v>4</v>
      </c>
      <c r="H4569" s="590">
        <f>CHOOSE('Output Sheet'!$B$4,'8760 Data'!J4569,'8760 Data'!K4569,'8760 Data'!L4569,'8760 Data'!M4569,'8760 Data'!N4569,'8760 Data'!O4569,'8760 Data'!P4569,'8760 Data'!Q4569,'8760 Data'!R4569,'8760 Data'!S4569,'8760 Data'!T4569,'8760 Data'!U4569)</f>
        <v>0</v>
      </c>
      <c r="I4569" s="591" t="e">
        <f>H4569/'Output Sheet'!$B$8</f>
        <v>#DIV/0!</v>
      </c>
      <c r="J4569" s="596"/>
      <c r="K4569" s="560"/>
      <c r="L4569" s="560"/>
      <c r="M4569" s="560"/>
      <c r="N4569" s="560"/>
      <c r="O4569" s="560"/>
      <c r="P4569" s="560"/>
      <c r="Q4569" s="560"/>
      <c r="R4569" s="560"/>
      <c r="S4569" s="560"/>
      <c r="T4569" s="560"/>
      <c r="U4569" s="560"/>
    </row>
    <row r="4570" spans="1:21">
      <c r="A4570" s="593">
        <f t="shared" si="426"/>
        <v>41465</v>
      </c>
      <c r="B4570" s="594">
        <v>41465.37526429398</v>
      </c>
      <c r="C4570" s="560">
        <f t="shared" si="427"/>
        <v>2013</v>
      </c>
      <c r="D4570" s="560">
        <f t="shared" si="428"/>
        <v>7</v>
      </c>
      <c r="E4570" s="560">
        <f t="shared" si="429"/>
        <v>10</v>
      </c>
      <c r="F4570" s="560">
        <f t="shared" si="430"/>
        <v>9</v>
      </c>
      <c r="G4570" s="595">
        <f t="shared" si="431"/>
        <v>4</v>
      </c>
      <c r="H4570" s="590">
        <f>CHOOSE('Output Sheet'!$B$4,'8760 Data'!J4570,'8760 Data'!K4570,'8760 Data'!L4570,'8760 Data'!M4570,'8760 Data'!N4570,'8760 Data'!O4570,'8760 Data'!P4570,'8760 Data'!Q4570,'8760 Data'!R4570,'8760 Data'!S4570,'8760 Data'!T4570,'8760 Data'!U4570)</f>
        <v>0</v>
      </c>
      <c r="I4570" s="591" t="e">
        <f>H4570/'Output Sheet'!$B$8</f>
        <v>#DIV/0!</v>
      </c>
      <c r="J4570" s="596"/>
      <c r="K4570" s="560"/>
      <c r="L4570" s="560"/>
      <c r="M4570" s="560"/>
      <c r="N4570" s="560"/>
      <c r="O4570" s="560"/>
      <c r="P4570" s="560"/>
      <c r="Q4570" s="560"/>
      <c r="R4570" s="560"/>
      <c r="S4570" s="560"/>
      <c r="T4570" s="560"/>
      <c r="U4570" s="560"/>
    </row>
    <row r="4571" spans="1:21">
      <c r="A4571" s="593">
        <f t="shared" si="426"/>
        <v>41465</v>
      </c>
      <c r="B4571" s="594">
        <v>41465.416931018517</v>
      </c>
      <c r="C4571" s="560">
        <f t="shared" si="427"/>
        <v>2013</v>
      </c>
      <c r="D4571" s="560">
        <f t="shared" si="428"/>
        <v>7</v>
      </c>
      <c r="E4571" s="560">
        <f t="shared" si="429"/>
        <v>10</v>
      </c>
      <c r="F4571" s="560">
        <f t="shared" si="430"/>
        <v>10</v>
      </c>
      <c r="G4571" s="595">
        <f t="shared" si="431"/>
        <v>4</v>
      </c>
      <c r="H4571" s="590">
        <f>CHOOSE('Output Sheet'!$B$4,'8760 Data'!J4571,'8760 Data'!K4571,'8760 Data'!L4571,'8760 Data'!M4571,'8760 Data'!N4571,'8760 Data'!O4571,'8760 Data'!P4571,'8760 Data'!Q4571,'8760 Data'!R4571,'8760 Data'!S4571,'8760 Data'!T4571,'8760 Data'!U4571)</f>
        <v>0</v>
      </c>
      <c r="I4571" s="591" t="e">
        <f>H4571/'Output Sheet'!$B$8</f>
        <v>#DIV/0!</v>
      </c>
      <c r="J4571" s="596"/>
      <c r="K4571" s="560"/>
      <c r="L4571" s="560"/>
      <c r="M4571" s="560"/>
      <c r="N4571" s="560"/>
      <c r="O4571" s="560"/>
      <c r="P4571" s="560"/>
      <c r="Q4571" s="560"/>
      <c r="R4571" s="560"/>
      <c r="S4571" s="560"/>
      <c r="T4571" s="560"/>
      <c r="U4571" s="560"/>
    </row>
    <row r="4572" spans="1:21">
      <c r="A4572" s="593">
        <f t="shared" si="426"/>
        <v>41465</v>
      </c>
      <c r="B4572" s="594">
        <v>41465.458597743054</v>
      </c>
      <c r="C4572" s="560">
        <f t="shared" si="427"/>
        <v>2013</v>
      </c>
      <c r="D4572" s="560">
        <f t="shared" si="428"/>
        <v>7</v>
      </c>
      <c r="E4572" s="560">
        <f t="shared" si="429"/>
        <v>10</v>
      </c>
      <c r="F4572" s="560">
        <f t="shared" si="430"/>
        <v>11</v>
      </c>
      <c r="G4572" s="595">
        <f t="shared" si="431"/>
        <v>4</v>
      </c>
      <c r="H4572" s="590">
        <f>CHOOSE('Output Sheet'!$B$4,'8760 Data'!J4572,'8760 Data'!K4572,'8760 Data'!L4572,'8760 Data'!M4572,'8760 Data'!N4572,'8760 Data'!O4572,'8760 Data'!P4572,'8760 Data'!Q4572,'8760 Data'!R4572,'8760 Data'!S4572,'8760 Data'!T4572,'8760 Data'!U4572)</f>
        <v>0</v>
      </c>
      <c r="I4572" s="591" t="e">
        <f>H4572/'Output Sheet'!$B$8</f>
        <v>#DIV/0!</v>
      </c>
      <c r="J4572" s="596"/>
      <c r="K4572" s="560"/>
      <c r="L4572" s="560"/>
      <c r="M4572" s="560"/>
      <c r="N4572" s="560"/>
      <c r="O4572" s="560"/>
      <c r="P4572" s="560"/>
      <c r="Q4572" s="560"/>
      <c r="R4572" s="560"/>
      <c r="S4572" s="560"/>
      <c r="T4572" s="560"/>
      <c r="U4572" s="560"/>
    </row>
    <row r="4573" spans="1:21">
      <c r="A4573" s="593">
        <f t="shared" si="426"/>
        <v>41465</v>
      </c>
      <c r="B4573" s="594">
        <v>41465.500264467591</v>
      </c>
      <c r="C4573" s="560">
        <f t="shared" si="427"/>
        <v>2013</v>
      </c>
      <c r="D4573" s="560">
        <f t="shared" si="428"/>
        <v>7</v>
      </c>
      <c r="E4573" s="560">
        <f t="shared" si="429"/>
        <v>10</v>
      </c>
      <c r="F4573" s="560">
        <f t="shared" si="430"/>
        <v>12</v>
      </c>
      <c r="G4573" s="595">
        <f t="shared" si="431"/>
        <v>4</v>
      </c>
      <c r="H4573" s="590">
        <f>CHOOSE('Output Sheet'!$B$4,'8760 Data'!J4573,'8760 Data'!K4573,'8760 Data'!L4573,'8760 Data'!M4573,'8760 Data'!N4573,'8760 Data'!O4573,'8760 Data'!P4573,'8760 Data'!Q4573,'8760 Data'!R4573,'8760 Data'!S4573,'8760 Data'!T4573,'8760 Data'!U4573)</f>
        <v>0</v>
      </c>
      <c r="I4573" s="591" t="e">
        <f>H4573/'Output Sheet'!$B$8</f>
        <v>#DIV/0!</v>
      </c>
      <c r="J4573" s="596"/>
      <c r="K4573" s="560"/>
      <c r="L4573" s="560"/>
      <c r="M4573" s="560"/>
      <c r="N4573" s="560"/>
      <c r="O4573" s="560"/>
      <c r="P4573" s="560"/>
      <c r="Q4573" s="560"/>
      <c r="R4573" s="560"/>
      <c r="S4573" s="560"/>
      <c r="T4573" s="560"/>
      <c r="U4573" s="560"/>
    </row>
    <row r="4574" spans="1:21">
      <c r="A4574" s="593">
        <f t="shared" si="426"/>
        <v>41465</v>
      </c>
      <c r="B4574" s="594">
        <v>41465.541931192129</v>
      </c>
      <c r="C4574" s="560">
        <f t="shared" si="427"/>
        <v>2013</v>
      </c>
      <c r="D4574" s="560">
        <f t="shared" si="428"/>
        <v>7</v>
      </c>
      <c r="E4574" s="560">
        <f t="shared" si="429"/>
        <v>10</v>
      </c>
      <c r="F4574" s="560">
        <f t="shared" si="430"/>
        <v>13</v>
      </c>
      <c r="G4574" s="595">
        <f t="shared" si="431"/>
        <v>4</v>
      </c>
      <c r="H4574" s="590">
        <f>CHOOSE('Output Sheet'!$B$4,'8760 Data'!J4574,'8760 Data'!K4574,'8760 Data'!L4574,'8760 Data'!M4574,'8760 Data'!N4574,'8760 Data'!O4574,'8760 Data'!P4574,'8760 Data'!Q4574,'8760 Data'!R4574,'8760 Data'!S4574,'8760 Data'!T4574,'8760 Data'!U4574)</f>
        <v>0</v>
      </c>
      <c r="I4574" s="591" t="e">
        <f>H4574/'Output Sheet'!$B$8</f>
        <v>#DIV/0!</v>
      </c>
      <c r="J4574" s="596"/>
      <c r="K4574" s="560"/>
      <c r="L4574" s="560"/>
      <c r="M4574" s="560"/>
      <c r="N4574" s="560"/>
      <c r="O4574" s="560"/>
      <c r="P4574" s="560"/>
      <c r="Q4574" s="560"/>
      <c r="R4574" s="560"/>
      <c r="S4574" s="560"/>
      <c r="T4574" s="560"/>
      <c r="U4574" s="560"/>
    </row>
    <row r="4575" spans="1:21">
      <c r="A4575" s="593">
        <f t="shared" si="426"/>
        <v>41465</v>
      </c>
      <c r="B4575" s="594">
        <v>41465.583597916666</v>
      </c>
      <c r="C4575" s="560">
        <f t="shared" si="427"/>
        <v>2013</v>
      </c>
      <c r="D4575" s="560">
        <f t="shared" si="428"/>
        <v>7</v>
      </c>
      <c r="E4575" s="560">
        <f t="shared" si="429"/>
        <v>10</v>
      </c>
      <c r="F4575" s="560">
        <f t="shared" si="430"/>
        <v>14</v>
      </c>
      <c r="G4575" s="595">
        <f t="shared" si="431"/>
        <v>4</v>
      </c>
      <c r="H4575" s="590">
        <f>CHOOSE('Output Sheet'!$B$4,'8760 Data'!J4575,'8760 Data'!K4575,'8760 Data'!L4575,'8760 Data'!M4575,'8760 Data'!N4575,'8760 Data'!O4575,'8760 Data'!P4575,'8760 Data'!Q4575,'8760 Data'!R4575,'8760 Data'!S4575,'8760 Data'!T4575,'8760 Data'!U4575)</f>
        <v>0</v>
      </c>
      <c r="I4575" s="591" t="e">
        <f>H4575/'Output Sheet'!$B$8</f>
        <v>#DIV/0!</v>
      </c>
      <c r="J4575" s="596"/>
      <c r="K4575" s="560"/>
      <c r="L4575" s="560"/>
      <c r="M4575" s="560"/>
      <c r="N4575" s="560"/>
      <c r="O4575" s="560"/>
      <c r="P4575" s="560"/>
      <c r="Q4575" s="560"/>
      <c r="R4575" s="560"/>
      <c r="S4575" s="560"/>
      <c r="T4575" s="560"/>
      <c r="U4575" s="560"/>
    </row>
    <row r="4576" spans="1:21">
      <c r="A4576" s="593">
        <f t="shared" si="426"/>
        <v>41465</v>
      </c>
      <c r="B4576" s="594">
        <v>41465.625264641203</v>
      </c>
      <c r="C4576" s="560">
        <f t="shared" si="427"/>
        <v>2013</v>
      </c>
      <c r="D4576" s="560">
        <f t="shared" si="428"/>
        <v>7</v>
      </c>
      <c r="E4576" s="560">
        <f t="shared" si="429"/>
        <v>10</v>
      </c>
      <c r="F4576" s="560">
        <f t="shared" si="430"/>
        <v>15</v>
      </c>
      <c r="G4576" s="595">
        <f t="shared" si="431"/>
        <v>4</v>
      </c>
      <c r="H4576" s="590">
        <f>CHOOSE('Output Sheet'!$B$4,'8760 Data'!J4576,'8760 Data'!K4576,'8760 Data'!L4576,'8760 Data'!M4576,'8760 Data'!N4576,'8760 Data'!O4576,'8760 Data'!P4576,'8760 Data'!Q4576,'8760 Data'!R4576,'8760 Data'!S4576,'8760 Data'!T4576,'8760 Data'!U4576)</f>
        <v>0</v>
      </c>
      <c r="I4576" s="591" t="e">
        <f>H4576/'Output Sheet'!$B$8</f>
        <v>#DIV/0!</v>
      </c>
      <c r="J4576" s="596"/>
      <c r="K4576" s="560"/>
      <c r="L4576" s="560"/>
      <c r="M4576" s="560"/>
      <c r="N4576" s="560"/>
      <c r="O4576" s="560"/>
      <c r="P4576" s="560"/>
      <c r="Q4576" s="560"/>
      <c r="R4576" s="560"/>
      <c r="S4576" s="560"/>
      <c r="T4576" s="560"/>
      <c r="U4576" s="560"/>
    </row>
    <row r="4577" spans="1:21">
      <c r="A4577" s="593">
        <f t="shared" si="426"/>
        <v>41465</v>
      </c>
      <c r="B4577" s="594">
        <v>41465.66693136574</v>
      </c>
      <c r="C4577" s="560">
        <f t="shared" si="427"/>
        <v>2013</v>
      </c>
      <c r="D4577" s="560">
        <f t="shared" si="428"/>
        <v>7</v>
      </c>
      <c r="E4577" s="560">
        <f t="shared" si="429"/>
        <v>10</v>
      </c>
      <c r="F4577" s="560">
        <f t="shared" si="430"/>
        <v>16</v>
      </c>
      <c r="G4577" s="595">
        <f t="shared" si="431"/>
        <v>4</v>
      </c>
      <c r="H4577" s="590">
        <f>CHOOSE('Output Sheet'!$B$4,'8760 Data'!J4577,'8760 Data'!K4577,'8760 Data'!L4577,'8760 Data'!M4577,'8760 Data'!N4577,'8760 Data'!O4577,'8760 Data'!P4577,'8760 Data'!Q4577,'8760 Data'!R4577,'8760 Data'!S4577,'8760 Data'!T4577,'8760 Data'!U4577)</f>
        <v>0</v>
      </c>
      <c r="I4577" s="591" t="e">
        <f>H4577/'Output Sheet'!$B$8</f>
        <v>#DIV/0!</v>
      </c>
      <c r="J4577" s="596"/>
      <c r="K4577" s="560"/>
      <c r="L4577" s="560"/>
      <c r="M4577" s="560"/>
      <c r="N4577" s="560"/>
      <c r="O4577" s="560"/>
      <c r="P4577" s="560"/>
      <c r="Q4577" s="560"/>
      <c r="R4577" s="560"/>
      <c r="S4577" s="560"/>
      <c r="T4577" s="560"/>
      <c r="U4577" s="560"/>
    </row>
    <row r="4578" spans="1:21">
      <c r="A4578" s="593">
        <f t="shared" si="426"/>
        <v>41465</v>
      </c>
      <c r="B4578" s="594">
        <v>41465.708598090278</v>
      </c>
      <c r="C4578" s="560">
        <f t="shared" si="427"/>
        <v>2013</v>
      </c>
      <c r="D4578" s="560">
        <f t="shared" si="428"/>
        <v>7</v>
      </c>
      <c r="E4578" s="560">
        <f t="shared" si="429"/>
        <v>10</v>
      </c>
      <c r="F4578" s="560">
        <f t="shared" si="430"/>
        <v>17</v>
      </c>
      <c r="G4578" s="595">
        <f t="shared" si="431"/>
        <v>4</v>
      </c>
      <c r="H4578" s="590">
        <f>CHOOSE('Output Sheet'!$B$4,'8760 Data'!J4578,'8760 Data'!K4578,'8760 Data'!L4578,'8760 Data'!M4578,'8760 Data'!N4578,'8760 Data'!O4578,'8760 Data'!P4578,'8760 Data'!Q4578,'8760 Data'!R4578,'8760 Data'!S4578,'8760 Data'!T4578,'8760 Data'!U4578)</f>
        <v>0</v>
      </c>
      <c r="I4578" s="591" t="e">
        <f>H4578/'Output Sheet'!$B$8</f>
        <v>#DIV/0!</v>
      </c>
      <c r="J4578" s="596"/>
      <c r="K4578" s="560"/>
      <c r="L4578" s="560"/>
      <c r="M4578" s="560"/>
      <c r="N4578" s="560"/>
      <c r="O4578" s="560"/>
      <c r="P4578" s="560"/>
      <c r="Q4578" s="560"/>
      <c r="R4578" s="560"/>
      <c r="S4578" s="560"/>
      <c r="T4578" s="560"/>
      <c r="U4578" s="560"/>
    </row>
    <row r="4579" spans="1:21">
      <c r="A4579" s="593">
        <f t="shared" si="426"/>
        <v>41465</v>
      </c>
      <c r="B4579" s="594">
        <v>41465.750264814815</v>
      </c>
      <c r="C4579" s="560">
        <f t="shared" si="427"/>
        <v>2013</v>
      </c>
      <c r="D4579" s="560">
        <f t="shared" si="428"/>
        <v>7</v>
      </c>
      <c r="E4579" s="560">
        <f t="shared" si="429"/>
        <v>10</v>
      </c>
      <c r="F4579" s="560">
        <f t="shared" si="430"/>
        <v>18</v>
      </c>
      <c r="G4579" s="595">
        <f t="shared" si="431"/>
        <v>4</v>
      </c>
      <c r="H4579" s="590">
        <f>CHOOSE('Output Sheet'!$B$4,'8760 Data'!J4579,'8760 Data'!K4579,'8760 Data'!L4579,'8760 Data'!M4579,'8760 Data'!N4579,'8760 Data'!O4579,'8760 Data'!P4579,'8760 Data'!Q4579,'8760 Data'!R4579,'8760 Data'!S4579,'8760 Data'!T4579,'8760 Data'!U4579)</f>
        <v>0</v>
      </c>
      <c r="I4579" s="591" t="e">
        <f>H4579/'Output Sheet'!$B$8</f>
        <v>#DIV/0!</v>
      </c>
      <c r="J4579" s="596"/>
      <c r="K4579" s="560"/>
      <c r="L4579" s="560"/>
      <c r="M4579" s="560"/>
      <c r="N4579" s="560"/>
      <c r="O4579" s="560"/>
      <c r="P4579" s="560"/>
      <c r="Q4579" s="560"/>
      <c r="R4579" s="560"/>
      <c r="S4579" s="560"/>
      <c r="T4579" s="560"/>
      <c r="U4579" s="560"/>
    </row>
    <row r="4580" spans="1:21">
      <c r="A4580" s="593">
        <f t="shared" si="426"/>
        <v>41465</v>
      </c>
      <c r="B4580" s="594">
        <v>41465.791931539352</v>
      </c>
      <c r="C4580" s="560">
        <f t="shared" si="427"/>
        <v>2013</v>
      </c>
      <c r="D4580" s="560">
        <f t="shared" si="428"/>
        <v>7</v>
      </c>
      <c r="E4580" s="560">
        <f t="shared" si="429"/>
        <v>10</v>
      </c>
      <c r="F4580" s="560">
        <f t="shared" si="430"/>
        <v>19</v>
      </c>
      <c r="G4580" s="595">
        <f t="shared" si="431"/>
        <v>4</v>
      </c>
      <c r="H4580" s="590">
        <f>CHOOSE('Output Sheet'!$B$4,'8760 Data'!J4580,'8760 Data'!K4580,'8760 Data'!L4580,'8760 Data'!M4580,'8760 Data'!N4580,'8760 Data'!O4580,'8760 Data'!P4580,'8760 Data'!Q4580,'8760 Data'!R4580,'8760 Data'!S4580,'8760 Data'!T4580,'8760 Data'!U4580)</f>
        <v>0</v>
      </c>
      <c r="I4580" s="591" t="e">
        <f>H4580/'Output Sheet'!$B$8</f>
        <v>#DIV/0!</v>
      </c>
      <c r="J4580" s="596"/>
      <c r="K4580" s="560"/>
      <c r="L4580" s="560"/>
      <c r="M4580" s="560"/>
      <c r="N4580" s="560"/>
      <c r="O4580" s="560"/>
      <c r="P4580" s="560"/>
      <c r="Q4580" s="560"/>
      <c r="R4580" s="560"/>
      <c r="S4580" s="560"/>
      <c r="T4580" s="560"/>
      <c r="U4580" s="560"/>
    </row>
    <row r="4581" spans="1:21">
      <c r="A4581" s="593">
        <f t="shared" si="426"/>
        <v>41465</v>
      </c>
      <c r="B4581" s="594">
        <v>41465.833598263889</v>
      </c>
      <c r="C4581" s="560">
        <f t="shared" si="427"/>
        <v>2013</v>
      </c>
      <c r="D4581" s="560">
        <f t="shared" si="428"/>
        <v>7</v>
      </c>
      <c r="E4581" s="560">
        <f t="shared" si="429"/>
        <v>10</v>
      </c>
      <c r="F4581" s="560">
        <f t="shared" si="430"/>
        <v>20</v>
      </c>
      <c r="G4581" s="595">
        <f t="shared" si="431"/>
        <v>4</v>
      </c>
      <c r="H4581" s="590">
        <f>CHOOSE('Output Sheet'!$B$4,'8760 Data'!J4581,'8760 Data'!K4581,'8760 Data'!L4581,'8760 Data'!M4581,'8760 Data'!N4581,'8760 Data'!O4581,'8760 Data'!P4581,'8760 Data'!Q4581,'8760 Data'!R4581,'8760 Data'!S4581,'8760 Data'!T4581,'8760 Data'!U4581)</f>
        <v>0</v>
      </c>
      <c r="I4581" s="591" t="e">
        <f>H4581/'Output Sheet'!$B$8</f>
        <v>#DIV/0!</v>
      </c>
      <c r="J4581" s="596"/>
      <c r="K4581" s="560"/>
      <c r="L4581" s="560"/>
      <c r="M4581" s="560"/>
      <c r="N4581" s="560"/>
      <c r="O4581" s="560"/>
      <c r="P4581" s="560"/>
      <c r="Q4581" s="560"/>
      <c r="R4581" s="560"/>
      <c r="S4581" s="560"/>
      <c r="T4581" s="560"/>
      <c r="U4581" s="560"/>
    </row>
    <row r="4582" spans="1:21">
      <c r="A4582" s="593">
        <f t="shared" si="426"/>
        <v>41465</v>
      </c>
      <c r="B4582" s="594">
        <v>41465.875264988426</v>
      </c>
      <c r="C4582" s="560">
        <f t="shared" si="427"/>
        <v>2013</v>
      </c>
      <c r="D4582" s="560">
        <f t="shared" si="428"/>
        <v>7</v>
      </c>
      <c r="E4582" s="560">
        <f t="shared" si="429"/>
        <v>10</v>
      </c>
      <c r="F4582" s="560">
        <f t="shared" si="430"/>
        <v>21</v>
      </c>
      <c r="G4582" s="595">
        <f t="shared" si="431"/>
        <v>4</v>
      </c>
      <c r="H4582" s="590">
        <f>CHOOSE('Output Sheet'!$B$4,'8760 Data'!J4582,'8760 Data'!K4582,'8760 Data'!L4582,'8760 Data'!M4582,'8760 Data'!N4582,'8760 Data'!O4582,'8760 Data'!P4582,'8760 Data'!Q4582,'8760 Data'!R4582,'8760 Data'!S4582,'8760 Data'!T4582,'8760 Data'!U4582)</f>
        <v>0</v>
      </c>
      <c r="I4582" s="591" t="e">
        <f>H4582/'Output Sheet'!$B$8</f>
        <v>#DIV/0!</v>
      </c>
      <c r="J4582" s="596"/>
      <c r="K4582" s="560"/>
      <c r="L4582" s="560"/>
      <c r="M4582" s="560"/>
      <c r="N4582" s="560"/>
      <c r="O4582" s="560"/>
      <c r="P4582" s="560"/>
      <c r="Q4582" s="560"/>
      <c r="R4582" s="560"/>
      <c r="S4582" s="560"/>
      <c r="T4582" s="560"/>
      <c r="U4582" s="560"/>
    </row>
    <row r="4583" spans="1:21">
      <c r="A4583" s="593">
        <f t="shared" si="426"/>
        <v>41465</v>
      </c>
      <c r="B4583" s="594">
        <v>41465.916931712964</v>
      </c>
      <c r="C4583" s="560">
        <f t="shared" si="427"/>
        <v>2013</v>
      </c>
      <c r="D4583" s="560">
        <f t="shared" si="428"/>
        <v>7</v>
      </c>
      <c r="E4583" s="560">
        <f t="shared" si="429"/>
        <v>10</v>
      </c>
      <c r="F4583" s="560">
        <f t="shared" si="430"/>
        <v>22</v>
      </c>
      <c r="G4583" s="595">
        <f t="shared" si="431"/>
        <v>4</v>
      </c>
      <c r="H4583" s="590">
        <f>CHOOSE('Output Sheet'!$B$4,'8760 Data'!J4583,'8760 Data'!K4583,'8760 Data'!L4583,'8760 Data'!M4583,'8760 Data'!N4583,'8760 Data'!O4583,'8760 Data'!P4583,'8760 Data'!Q4583,'8760 Data'!R4583,'8760 Data'!S4583,'8760 Data'!T4583,'8760 Data'!U4583)</f>
        <v>0</v>
      </c>
      <c r="I4583" s="591" t="e">
        <f>H4583/'Output Sheet'!$B$8</f>
        <v>#DIV/0!</v>
      </c>
      <c r="J4583" s="596"/>
      <c r="K4583" s="560"/>
      <c r="L4583" s="560"/>
      <c r="M4583" s="560"/>
      <c r="N4583" s="560"/>
      <c r="O4583" s="560"/>
      <c r="P4583" s="560"/>
      <c r="Q4583" s="560"/>
      <c r="R4583" s="560"/>
      <c r="S4583" s="560"/>
      <c r="T4583" s="560"/>
      <c r="U4583" s="560"/>
    </row>
    <row r="4584" spans="1:21">
      <c r="A4584" s="593">
        <f t="shared" si="426"/>
        <v>41465</v>
      </c>
      <c r="B4584" s="594">
        <v>41465.958598437501</v>
      </c>
      <c r="C4584" s="560">
        <f t="shared" si="427"/>
        <v>2013</v>
      </c>
      <c r="D4584" s="560">
        <f t="shared" si="428"/>
        <v>7</v>
      </c>
      <c r="E4584" s="560">
        <f t="shared" si="429"/>
        <v>10</v>
      </c>
      <c r="F4584" s="560">
        <f t="shared" si="430"/>
        <v>23</v>
      </c>
      <c r="G4584" s="595">
        <f t="shared" si="431"/>
        <v>4</v>
      </c>
      <c r="H4584" s="590">
        <f>CHOOSE('Output Sheet'!$B$4,'8760 Data'!J4584,'8760 Data'!K4584,'8760 Data'!L4584,'8760 Data'!M4584,'8760 Data'!N4584,'8760 Data'!O4584,'8760 Data'!P4584,'8760 Data'!Q4584,'8760 Data'!R4584,'8760 Data'!S4584,'8760 Data'!T4584,'8760 Data'!U4584)</f>
        <v>0</v>
      </c>
      <c r="I4584" s="591" t="e">
        <f>H4584/'Output Sheet'!$B$8</f>
        <v>#DIV/0!</v>
      </c>
      <c r="J4584" s="596"/>
      <c r="K4584" s="560"/>
      <c r="L4584" s="560"/>
      <c r="M4584" s="560"/>
      <c r="N4584" s="560"/>
      <c r="O4584" s="560"/>
      <c r="P4584" s="560"/>
      <c r="Q4584" s="560"/>
      <c r="R4584" s="560"/>
      <c r="S4584" s="560"/>
      <c r="T4584" s="560"/>
      <c r="U4584" s="560"/>
    </row>
    <row r="4585" spans="1:21">
      <c r="A4585" s="593">
        <f t="shared" si="426"/>
        <v>41466</v>
      </c>
      <c r="B4585" s="594">
        <v>41466.000265162038</v>
      </c>
      <c r="C4585" s="560">
        <f t="shared" si="427"/>
        <v>2013</v>
      </c>
      <c r="D4585" s="560">
        <f t="shared" si="428"/>
        <v>7</v>
      </c>
      <c r="E4585" s="560">
        <f t="shared" si="429"/>
        <v>11</v>
      </c>
      <c r="F4585" s="560">
        <f t="shared" si="430"/>
        <v>24</v>
      </c>
      <c r="G4585" s="595">
        <f t="shared" si="431"/>
        <v>5</v>
      </c>
      <c r="H4585" s="590">
        <f>CHOOSE('Output Sheet'!$B$4,'8760 Data'!J4585,'8760 Data'!K4585,'8760 Data'!L4585,'8760 Data'!M4585,'8760 Data'!N4585,'8760 Data'!O4585,'8760 Data'!P4585,'8760 Data'!Q4585,'8760 Data'!R4585,'8760 Data'!S4585,'8760 Data'!T4585,'8760 Data'!U4585)</f>
        <v>0</v>
      </c>
      <c r="I4585" s="591" t="e">
        <f>H4585/'Output Sheet'!$B$8</f>
        <v>#DIV/0!</v>
      </c>
      <c r="J4585" s="596"/>
      <c r="K4585" s="560"/>
      <c r="L4585" s="560"/>
      <c r="M4585" s="560"/>
      <c r="N4585" s="560"/>
      <c r="O4585" s="560"/>
      <c r="P4585" s="560"/>
      <c r="Q4585" s="560"/>
      <c r="R4585" s="560"/>
      <c r="S4585" s="560"/>
      <c r="T4585" s="560"/>
      <c r="U4585" s="560"/>
    </row>
    <row r="4586" spans="1:21">
      <c r="A4586" s="593">
        <f t="shared" si="426"/>
        <v>41466</v>
      </c>
      <c r="B4586" s="594">
        <v>41466.041931886575</v>
      </c>
      <c r="C4586" s="560">
        <f t="shared" si="427"/>
        <v>2013</v>
      </c>
      <c r="D4586" s="560">
        <f t="shared" si="428"/>
        <v>7</v>
      </c>
      <c r="E4586" s="560">
        <f t="shared" si="429"/>
        <v>11</v>
      </c>
      <c r="F4586" s="560">
        <f t="shared" si="430"/>
        <v>1</v>
      </c>
      <c r="G4586" s="595">
        <f t="shared" si="431"/>
        <v>5</v>
      </c>
      <c r="H4586" s="590">
        <f>CHOOSE('Output Sheet'!$B$4,'8760 Data'!J4586,'8760 Data'!K4586,'8760 Data'!L4586,'8760 Data'!M4586,'8760 Data'!N4586,'8760 Data'!O4586,'8760 Data'!P4586,'8760 Data'!Q4586,'8760 Data'!R4586,'8760 Data'!S4586,'8760 Data'!T4586,'8760 Data'!U4586)</f>
        <v>0</v>
      </c>
      <c r="I4586" s="591" t="e">
        <f>H4586/'Output Sheet'!$B$8</f>
        <v>#DIV/0!</v>
      </c>
      <c r="J4586" s="596"/>
      <c r="K4586" s="560"/>
      <c r="L4586" s="560"/>
      <c r="M4586" s="560"/>
      <c r="N4586" s="560"/>
      <c r="O4586" s="560"/>
      <c r="P4586" s="560"/>
      <c r="Q4586" s="560"/>
      <c r="R4586" s="560"/>
      <c r="S4586" s="560"/>
      <c r="T4586" s="560"/>
      <c r="U4586" s="560"/>
    </row>
    <row r="4587" spans="1:21">
      <c r="A4587" s="593">
        <f t="shared" si="426"/>
        <v>41466</v>
      </c>
      <c r="B4587" s="594">
        <v>41466.083598611112</v>
      </c>
      <c r="C4587" s="560">
        <f t="shared" si="427"/>
        <v>2013</v>
      </c>
      <c r="D4587" s="560">
        <f t="shared" si="428"/>
        <v>7</v>
      </c>
      <c r="E4587" s="560">
        <f t="shared" si="429"/>
        <v>11</v>
      </c>
      <c r="F4587" s="560">
        <f t="shared" si="430"/>
        <v>2</v>
      </c>
      <c r="G4587" s="595">
        <f t="shared" si="431"/>
        <v>5</v>
      </c>
      <c r="H4587" s="590">
        <f>CHOOSE('Output Sheet'!$B$4,'8760 Data'!J4587,'8760 Data'!K4587,'8760 Data'!L4587,'8760 Data'!M4587,'8760 Data'!N4587,'8760 Data'!O4587,'8760 Data'!P4587,'8760 Data'!Q4587,'8760 Data'!R4587,'8760 Data'!S4587,'8760 Data'!T4587,'8760 Data'!U4587)</f>
        <v>0</v>
      </c>
      <c r="I4587" s="591" t="e">
        <f>H4587/'Output Sheet'!$B$8</f>
        <v>#DIV/0!</v>
      </c>
      <c r="J4587" s="596"/>
      <c r="K4587" s="560"/>
      <c r="L4587" s="560"/>
      <c r="M4587" s="560"/>
      <c r="N4587" s="560"/>
      <c r="O4587" s="560"/>
      <c r="P4587" s="560"/>
      <c r="Q4587" s="560"/>
      <c r="R4587" s="560"/>
      <c r="S4587" s="560"/>
      <c r="T4587" s="560"/>
      <c r="U4587" s="560"/>
    </row>
    <row r="4588" spans="1:21">
      <c r="A4588" s="593">
        <f t="shared" si="426"/>
        <v>41466</v>
      </c>
      <c r="B4588" s="594">
        <v>41466.12526533565</v>
      </c>
      <c r="C4588" s="560">
        <f t="shared" si="427"/>
        <v>2013</v>
      </c>
      <c r="D4588" s="560">
        <f t="shared" si="428"/>
        <v>7</v>
      </c>
      <c r="E4588" s="560">
        <f t="shared" si="429"/>
        <v>11</v>
      </c>
      <c r="F4588" s="560">
        <f t="shared" si="430"/>
        <v>3</v>
      </c>
      <c r="G4588" s="595">
        <f t="shared" si="431"/>
        <v>5</v>
      </c>
      <c r="H4588" s="590">
        <f>CHOOSE('Output Sheet'!$B$4,'8760 Data'!J4588,'8760 Data'!K4588,'8760 Data'!L4588,'8760 Data'!M4588,'8760 Data'!N4588,'8760 Data'!O4588,'8760 Data'!P4588,'8760 Data'!Q4588,'8760 Data'!R4588,'8760 Data'!S4588,'8760 Data'!T4588,'8760 Data'!U4588)</f>
        <v>0</v>
      </c>
      <c r="I4588" s="591" t="e">
        <f>H4588/'Output Sheet'!$B$8</f>
        <v>#DIV/0!</v>
      </c>
      <c r="J4588" s="596"/>
      <c r="K4588" s="560"/>
      <c r="L4588" s="560"/>
      <c r="M4588" s="560"/>
      <c r="N4588" s="560"/>
      <c r="O4588" s="560"/>
      <c r="P4588" s="560"/>
      <c r="Q4588" s="560"/>
      <c r="R4588" s="560"/>
      <c r="S4588" s="560"/>
      <c r="T4588" s="560"/>
      <c r="U4588" s="560"/>
    </row>
    <row r="4589" spans="1:21">
      <c r="A4589" s="593">
        <f t="shared" si="426"/>
        <v>41466</v>
      </c>
      <c r="B4589" s="594">
        <v>41466.166932060187</v>
      </c>
      <c r="C4589" s="560">
        <f t="shared" si="427"/>
        <v>2013</v>
      </c>
      <c r="D4589" s="560">
        <f t="shared" si="428"/>
        <v>7</v>
      </c>
      <c r="E4589" s="560">
        <f t="shared" si="429"/>
        <v>11</v>
      </c>
      <c r="F4589" s="560">
        <f t="shared" si="430"/>
        <v>4</v>
      </c>
      <c r="G4589" s="595">
        <f t="shared" si="431"/>
        <v>5</v>
      </c>
      <c r="H4589" s="590">
        <f>CHOOSE('Output Sheet'!$B$4,'8760 Data'!J4589,'8760 Data'!K4589,'8760 Data'!L4589,'8760 Data'!M4589,'8760 Data'!N4589,'8760 Data'!O4589,'8760 Data'!P4589,'8760 Data'!Q4589,'8760 Data'!R4589,'8760 Data'!S4589,'8760 Data'!T4589,'8760 Data'!U4589)</f>
        <v>0</v>
      </c>
      <c r="I4589" s="591" t="e">
        <f>H4589/'Output Sheet'!$B$8</f>
        <v>#DIV/0!</v>
      </c>
      <c r="J4589" s="596"/>
      <c r="K4589" s="560"/>
      <c r="L4589" s="560"/>
      <c r="M4589" s="560"/>
      <c r="N4589" s="560"/>
      <c r="O4589" s="560"/>
      <c r="P4589" s="560"/>
      <c r="Q4589" s="560"/>
      <c r="R4589" s="560"/>
      <c r="S4589" s="560"/>
      <c r="T4589" s="560"/>
      <c r="U4589" s="560"/>
    </row>
    <row r="4590" spans="1:21">
      <c r="A4590" s="593">
        <f t="shared" si="426"/>
        <v>41466</v>
      </c>
      <c r="B4590" s="594">
        <v>41466.208598784724</v>
      </c>
      <c r="C4590" s="560">
        <f t="shared" si="427"/>
        <v>2013</v>
      </c>
      <c r="D4590" s="560">
        <f t="shared" si="428"/>
        <v>7</v>
      </c>
      <c r="E4590" s="560">
        <f t="shared" si="429"/>
        <v>11</v>
      </c>
      <c r="F4590" s="560">
        <f t="shared" si="430"/>
        <v>5</v>
      </c>
      <c r="G4590" s="595">
        <f t="shared" si="431"/>
        <v>5</v>
      </c>
      <c r="H4590" s="590">
        <f>CHOOSE('Output Sheet'!$B$4,'8760 Data'!J4590,'8760 Data'!K4590,'8760 Data'!L4590,'8760 Data'!M4590,'8760 Data'!N4590,'8760 Data'!O4590,'8760 Data'!P4590,'8760 Data'!Q4590,'8760 Data'!R4590,'8760 Data'!S4590,'8760 Data'!T4590,'8760 Data'!U4590)</f>
        <v>0</v>
      </c>
      <c r="I4590" s="591" t="e">
        <f>H4590/'Output Sheet'!$B$8</f>
        <v>#DIV/0!</v>
      </c>
      <c r="J4590" s="596"/>
      <c r="K4590" s="560"/>
      <c r="L4590" s="560"/>
      <c r="M4590" s="560"/>
      <c r="N4590" s="560"/>
      <c r="O4590" s="560"/>
      <c r="P4590" s="560"/>
      <c r="Q4590" s="560"/>
      <c r="R4590" s="560"/>
      <c r="S4590" s="560"/>
      <c r="T4590" s="560"/>
      <c r="U4590" s="560"/>
    </row>
    <row r="4591" spans="1:21">
      <c r="A4591" s="593">
        <f t="shared" si="426"/>
        <v>41466</v>
      </c>
      <c r="B4591" s="594">
        <v>41466.250265509261</v>
      </c>
      <c r="C4591" s="560">
        <f t="shared" si="427"/>
        <v>2013</v>
      </c>
      <c r="D4591" s="560">
        <f t="shared" si="428"/>
        <v>7</v>
      </c>
      <c r="E4591" s="560">
        <f t="shared" si="429"/>
        <v>11</v>
      </c>
      <c r="F4591" s="560">
        <f t="shared" si="430"/>
        <v>6</v>
      </c>
      <c r="G4591" s="595">
        <f t="shared" si="431"/>
        <v>5</v>
      </c>
      <c r="H4591" s="590">
        <f>CHOOSE('Output Sheet'!$B$4,'8760 Data'!J4591,'8760 Data'!K4591,'8760 Data'!L4591,'8760 Data'!M4591,'8760 Data'!N4591,'8760 Data'!O4591,'8760 Data'!P4591,'8760 Data'!Q4591,'8760 Data'!R4591,'8760 Data'!S4591,'8760 Data'!T4591,'8760 Data'!U4591)</f>
        <v>0</v>
      </c>
      <c r="I4591" s="591" t="e">
        <f>H4591/'Output Sheet'!$B$8</f>
        <v>#DIV/0!</v>
      </c>
      <c r="J4591" s="596"/>
      <c r="K4591" s="560"/>
      <c r="L4591" s="560"/>
      <c r="M4591" s="560"/>
      <c r="N4591" s="560"/>
      <c r="O4591" s="560"/>
      <c r="P4591" s="560"/>
      <c r="Q4591" s="560"/>
      <c r="R4591" s="560"/>
      <c r="S4591" s="560"/>
      <c r="T4591" s="560"/>
      <c r="U4591" s="560"/>
    </row>
    <row r="4592" spans="1:21">
      <c r="A4592" s="593">
        <f t="shared" si="426"/>
        <v>41466</v>
      </c>
      <c r="B4592" s="594">
        <v>41466.291932233798</v>
      </c>
      <c r="C4592" s="560">
        <f t="shared" si="427"/>
        <v>2013</v>
      </c>
      <c r="D4592" s="560">
        <f t="shared" si="428"/>
        <v>7</v>
      </c>
      <c r="E4592" s="560">
        <f t="shared" si="429"/>
        <v>11</v>
      </c>
      <c r="F4592" s="560">
        <f t="shared" si="430"/>
        <v>7</v>
      </c>
      <c r="G4592" s="595">
        <f t="shared" si="431"/>
        <v>5</v>
      </c>
      <c r="H4592" s="590">
        <f>CHOOSE('Output Sheet'!$B$4,'8760 Data'!J4592,'8760 Data'!K4592,'8760 Data'!L4592,'8760 Data'!M4592,'8760 Data'!N4592,'8760 Data'!O4592,'8760 Data'!P4592,'8760 Data'!Q4592,'8760 Data'!R4592,'8760 Data'!S4592,'8760 Data'!T4592,'8760 Data'!U4592)</f>
        <v>0</v>
      </c>
      <c r="I4592" s="591" t="e">
        <f>H4592/'Output Sheet'!$B$8</f>
        <v>#DIV/0!</v>
      </c>
      <c r="J4592" s="596"/>
      <c r="K4592" s="560"/>
      <c r="L4592" s="560"/>
      <c r="M4592" s="560"/>
      <c r="N4592" s="560"/>
      <c r="O4592" s="560"/>
      <c r="P4592" s="560"/>
      <c r="Q4592" s="560"/>
      <c r="R4592" s="560"/>
      <c r="S4592" s="560"/>
      <c r="T4592" s="560"/>
      <c r="U4592" s="560"/>
    </row>
    <row r="4593" spans="1:21">
      <c r="A4593" s="593">
        <f t="shared" si="426"/>
        <v>41466</v>
      </c>
      <c r="B4593" s="594">
        <v>41466.333598958336</v>
      </c>
      <c r="C4593" s="560">
        <f t="shared" si="427"/>
        <v>2013</v>
      </c>
      <c r="D4593" s="560">
        <f t="shared" si="428"/>
        <v>7</v>
      </c>
      <c r="E4593" s="560">
        <f t="shared" si="429"/>
        <v>11</v>
      </c>
      <c r="F4593" s="560">
        <f t="shared" si="430"/>
        <v>8</v>
      </c>
      <c r="G4593" s="595">
        <f t="shared" si="431"/>
        <v>5</v>
      </c>
      <c r="H4593" s="590">
        <f>CHOOSE('Output Sheet'!$B$4,'8760 Data'!J4593,'8760 Data'!K4593,'8760 Data'!L4593,'8760 Data'!M4593,'8760 Data'!N4593,'8760 Data'!O4593,'8760 Data'!P4593,'8760 Data'!Q4593,'8760 Data'!R4593,'8760 Data'!S4593,'8760 Data'!T4593,'8760 Data'!U4593)</f>
        <v>0</v>
      </c>
      <c r="I4593" s="591" t="e">
        <f>H4593/'Output Sheet'!$B$8</f>
        <v>#DIV/0!</v>
      </c>
      <c r="J4593" s="596"/>
      <c r="K4593" s="560"/>
      <c r="L4593" s="560"/>
      <c r="M4593" s="560"/>
      <c r="N4593" s="560"/>
      <c r="O4593" s="560"/>
      <c r="P4593" s="560"/>
      <c r="Q4593" s="560"/>
      <c r="R4593" s="560"/>
      <c r="S4593" s="560"/>
      <c r="T4593" s="560"/>
      <c r="U4593" s="560"/>
    </row>
    <row r="4594" spans="1:21">
      <c r="A4594" s="593">
        <f t="shared" si="426"/>
        <v>41466</v>
      </c>
      <c r="B4594" s="594">
        <v>41466.375265682873</v>
      </c>
      <c r="C4594" s="560">
        <f t="shared" si="427"/>
        <v>2013</v>
      </c>
      <c r="D4594" s="560">
        <f t="shared" si="428"/>
        <v>7</v>
      </c>
      <c r="E4594" s="560">
        <f t="shared" si="429"/>
        <v>11</v>
      </c>
      <c r="F4594" s="560">
        <f t="shared" si="430"/>
        <v>9</v>
      </c>
      <c r="G4594" s="595">
        <f t="shared" si="431"/>
        <v>5</v>
      </c>
      <c r="H4594" s="590">
        <f>CHOOSE('Output Sheet'!$B$4,'8760 Data'!J4594,'8760 Data'!K4594,'8760 Data'!L4594,'8760 Data'!M4594,'8760 Data'!N4594,'8760 Data'!O4594,'8760 Data'!P4594,'8760 Data'!Q4594,'8760 Data'!R4594,'8760 Data'!S4594,'8760 Data'!T4594,'8760 Data'!U4594)</f>
        <v>0</v>
      </c>
      <c r="I4594" s="591" t="e">
        <f>H4594/'Output Sheet'!$B$8</f>
        <v>#DIV/0!</v>
      </c>
      <c r="J4594" s="596"/>
      <c r="K4594" s="560"/>
      <c r="L4594" s="560"/>
      <c r="M4594" s="560"/>
      <c r="N4594" s="560"/>
      <c r="O4594" s="560"/>
      <c r="P4594" s="560"/>
      <c r="Q4594" s="560"/>
      <c r="R4594" s="560"/>
      <c r="S4594" s="560"/>
      <c r="T4594" s="560"/>
      <c r="U4594" s="560"/>
    </row>
    <row r="4595" spans="1:21">
      <c r="A4595" s="593">
        <f t="shared" si="426"/>
        <v>41466</v>
      </c>
      <c r="B4595" s="594">
        <v>41466.41693240741</v>
      </c>
      <c r="C4595" s="560">
        <f t="shared" si="427"/>
        <v>2013</v>
      </c>
      <c r="D4595" s="560">
        <f t="shared" si="428"/>
        <v>7</v>
      </c>
      <c r="E4595" s="560">
        <f t="shared" si="429"/>
        <v>11</v>
      </c>
      <c r="F4595" s="560">
        <f t="shared" si="430"/>
        <v>10</v>
      </c>
      <c r="G4595" s="595">
        <f t="shared" si="431"/>
        <v>5</v>
      </c>
      <c r="H4595" s="590">
        <f>CHOOSE('Output Sheet'!$B$4,'8760 Data'!J4595,'8760 Data'!K4595,'8760 Data'!L4595,'8760 Data'!M4595,'8760 Data'!N4595,'8760 Data'!O4595,'8760 Data'!P4595,'8760 Data'!Q4595,'8760 Data'!R4595,'8760 Data'!S4595,'8760 Data'!T4595,'8760 Data'!U4595)</f>
        <v>0</v>
      </c>
      <c r="I4595" s="591" t="e">
        <f>H4595/'Output Sheet'!$B$8</f>
        <v>#DIV/0!</v>
      </c>
      <c r="J4595" s="596"/>
      <c r="K4595" s="560"/>
      <c r="L4595" s="560"/>
      <c r="M4595" s="560"/>
      <c r="N4595" s="560"/>
      <c r="O4595" s="560"/>
      <c r="P4595" s="560"/>
      <c r="Q4595" s="560"/>
      <c r="R4595" s="560"/>
      <c r="S4595" s="560"/>
      <c r="T4595" s="560"/>
      <c r="U4595" s="560"/>
    </row>
    <row r="4596" spans="1:21">
      <c r="A4596" s="593">
        <f t="shared" si="426"/>
        <v>41466</v>
      </c>
      <c r="B4596" s="594">
        <v>41466.458599131947</v>
      </c>
      <c r="C4596" s="560">
        <f t="shared" si="427"/>
        <v>2013</v>
      </c>
      <c r="D4596" s="560">
        <f t="shared" si="428"/>
        <v>7</v>
      </c>
      <c r="E4596" s="560">
        <f t="shared" si="429"/>
        <v>11</v>
      </c>
      <c r="F4596" s="560">
        <f t="shared" si="430"/>
        <v>11</v>
      </c>
      <c r="G4596" s="595">
        <f t="shared" si="431"/>
        <v>5</v>
      </c>
      <c r="H4596" s="590">
        <f>CHOOSE('Output Sheet'!$B$4,'8760 Data'!J4596,'8760 Data'!K4596,'8760 Data'!L4596,'8760 Data'!M4596,'8760 Data'!N4596,'8760 Data'!O4596,'8760 Data'!P4596,'8760 Data'!Q4596,'8760 Data'!R4596,'8760 Data'!S4596,'8760 Data'!T4596,'8760 Data'!U4596)</f>
        <v>0</v>
      </c>
      <c r="I4596" s="591" t="e">
        <f>H4596/'Output Sheet'!$B$8</f>
        <v>#DIV/0!</v>
      </c>
      <c r="J4596" s="596"/>
      <c r="K4596" s="560"/>
      <c r="L4596" s="560"/>
      <c r="M4596" s="560"/>
      <c r="N4596" s="560"/>
      <c r="O4596" s="560"/>
      <c r="P4596" s="560"/>
      <c r="Q4596" s="560"/>
      <c r="R4596" s="560"/>
      <c r="S4596" s="560"/>
      <c r="T4596" s="560"/>
      <c r="U4596" s="560"/>
    </row>
    <row r="4597" spans="1:21">
      <c r="A4597" s="593">
        <f t="shared" si="426"/>
        <v>41466</v>
      </c>
      <c r="B4597" s="594">
        <v>41466.500265856484</v>
      </c>
      <c r="C4597" s="560">
        <f t="shared" si="427"/>
        <v>2013</v>
      </c>
      <c r="D4597" s="560">
        <f t="shared" si="428"/>
        <v>7</v>
      </c>
      <c r="E4597" s="560">
        <f t="shared" si="429"/>
        <v>11</v>
      </c>
      <c r="F4597" s="560">
        <f t="shared" si="430"/>
        <v>12</v>
      </c>
      <c r="G4597" s="595">
        <f t="shared" si="431"/>
        <v>5</v>
      </c>
      <c r="H4597" s="590">
        <f>CHOOSE('Output Sheet'!$B$4,'8760 Data'!J4597,'8760 Data'!K4597,'8760 Data'!L4597,'8760 Data'!M4597,'8760 Data'!N4597,'8760 Data'!O4597,'8760 Data'!P4597,'8760 Data'!Q4597,'8760 Data'!R4597,'8760 Data'!S4597,'8760 Data'!T4597,'8760 Data'!U4597)</f>
        <v>0</v>
      </c>
      <c r="I4597" s="591" t="e">
        <f>H4597/'Output Sheet'!$B$8</f>
        <v>#DIV/0!</v>
      </c>
      <c r="J4597" s="596"/>
      <c r="K4597" s="560"/>
      <c r="L4597" s="560"/>
      <c r="M4597" s="560"/>
      <c r="N4597" s="560"/>
      <c r="O4597" s="560"/>
      <c r="P4597" s="560"/>
      <c r="Q4597" s="560"/>
      <c r="R4597" s="560"/>
      <c r="S4597" s="560"/>
      <c r="T4597" s="560"/>
      <c r="U4597" s="560"/>
    </row>
    <row r="4598" spans="1:21">
      <c r="A4598" s="593">
        <f t="shared" si="426"/>
        <v>41466</v>
      </c>
      <c r="B4598" s="594">
        <v>41466.541932581022</v>
      </c>
      <c r="C4598" s="560">
        <f t="shared" si="427"/>
        <v>2013</v>
      </c>
      <c r="D4598" s="560">
        <f t="shared" si="428"/>
        <v>7</v>
      </c>
      <c r="E4598" s="560">
        <f t="shared" si="429"/>
        <v>11</v>
      </c>
      <c r="F4598" s="560">
        <f t="shared" si="430"/>
        <v>13</v>
      </c>
      <c r="G4598" s="595">
        <f t="shared" si="431"/>
        <v>5</v>
      </c>
      <c r="H4598" s="590">
        <f>CHOOSE('Output Sheet'!$B$4,'8760 Data'!J4598,'8760 Data'!K4598,'8760 Data'!L4598,'8760 Data'!M4598,'8760 Data'!N4598,'8760 Data'!O4598,'8760 Data'!P4598,'8760 Data'!Q4598,'8760 Data'!R4598,'8760 Data'!S4598,'8760 Data'!T4598,'8760 Data'!U4598)</f>
        <v>0</v>
      </c>
      <c r="I4598" s="591" t="e">
        <f>H4598/'Output Sheet'!$B$8</f>
        <v>#DIV/0!</v>
      </c>
      <c r="J4598" s="596"/>
      <c r="K4598" s="560"/>
      <c r="L4598" s="560"/>
      <c r="M4598" s="560"/>
      <c r="N4598" s="560"/>
      <c r="O4598" s="560"/>
      <c r="P4598" s="560"/>
      <c r="Q4598" s="560"/>
      <c r="R4598" s="560"/>
      <c r="S4598" s="560"/>
      <c r="T4598" s="560"/>
      <c r="U4598" s="560"/>
    </row>
    <row r="4599" spans="1:21">
      <c r="A4599" s="593">
        <f t="shared" si="426"/>
        <v>41466</v>
      </c>
      <c r="B4599" s="594">
        <v>41466.583599305559</v>
      </c>
      <c r="C4599" s="560">
        <f t="shared" si="427"/>
        <v>2013</v>
      </c>
      <c r="D4599" s="560">
        <f t="shared" si="428"/>
        <v>7</v>
      </c>
      <c r="E4599" s="560">
        <f t="shared" si="429"/>
        <v>11</v>
      </c>
      <c r="F4599" s="560">
        <f t="shared" si="430"/>
        <v>14</v>
      </c>
      <c r="G4599" s="595">
        <f t="shared" si="431"/>
        <v>5</v>
      </c>
      <c r="H4599" s="590">
        <f>CHOOSE('Output Sheet'!$B$4,'8760 Data'!J4599,'8760 Data'!K4599,'8760 Data'!L4599,'8760 Data'!M4599,'8760 Data'!N4599,'8760 Data'!O4599,'8760 Data'!P4599,'8760 Data'!Q4599,'8760 Data'!R4599,'8760 Data'!S4599,'8760 Data'!T4599,'8760 Data'!U4599)</f>
        <v>0</v>
      </c>
      <c r="I4599" s="591" t="e">
        <f>H4599/'Output Sheet'!$B$8</f>
        <v>#DIV/0!</v>
      </c>
      <c r="J4599" s="596"/>
      <c r="K4599" s="560"/>
      <c r="L4599" s="560"/>
      <c r="M4599" s="560"/>
      <c r="N4599" s="560"/>
      <c r="O4599" s="560"/>
      <c r="P4599" s="560"/>
      <c r="Q4599" s="560"/>
      <c r="R4599" s="560"/>
      <c r="S4599" s="560"/>
      <c r="T4599" s="560"/>
      <c r="U4599" s="560"/>
    </row>
    <row r="4600" spans="1:21">
      <c r="A4600" s="593">
        <f t="shared" si="426"/>
        <v>41466</v>
      </c>
      <c r="B4600" s="594">
        <v>41466.625266030096</v>
      </c>
      <c r="C4600" s="560">
        <f t="shared" si="427"/>
        <v>2013</v>
      </c>
      <c r="D4600" s="560">
        <f t="shared" si="428"/>
        <v>7</v>
      </c>
      <c r="E4600" s="560">
        <f t="shared" si="429"/>
        <v>11</v>
      </c>
      <c r="F4600" s="560">
        <f t="shared" si="430"/>
        <v>15</v>
      </c>
      <c r="G4600" s="595">
        <f t="shared" si="431"/>
        <v>5</v>
      </c>
      <c r="H4600" s="590">
        <f>CHOOSE('Output Sheet'!$B$4,'8760 Data'!J4600,'8760 Data'!K4600,'8760 Data'!L4600,'8760 Data'!M4600,'8760 Data'!N4600,'8760 Data'!O4600,'8760 Data'!P4600,'8760 Data'!Q4600,'8760 Data'!R4600,'8760 Data'!S4600,'8760 Data'!T4600,'8760 Data'!U4600)</f>
        <v>0</v>
      </c>
      <c r="I4600" s="591" t="e">
        <f>H4600/'Output Sheet'!$B$8</f>
        <v>#DIV/0!</v>
      </c>
      <c r="J4600" s="596"/>
      <c r="K4600" s="560"/>
      <c r="L4600" s="560"/>
      <c r="M4600" s="560"/>
      <c r="N4600" s="560"/>
      <c r="O4600" s="560"/>
      <c r="P4600" s="560"/>
      <c r="Q4600" s="560"/>
      <c r="R4600" s="560"/>
      <c r="S4600" s="560"/>
      <c r="T4600" s="560"/>
      <c r="U4600" s="560"/>
    </row>
    <row r="4601" spans="1:21">
      <c r="A4601" s="593">
        <f t="shared" si="426"/>
        <v>41466</v>
      </c>
      <c r="B4601" s="594">
        <v>41466.666932754626</v>
      </c>
      <c r="C4601" s="560">
        <f t="shared" si="427"/>
        <v>2013</v>
      </c>
      <c r="D4601" s="560">
        <f t="shared" si="428"/>
        <v>7</v>
      </c>
      <c r="E4601" s="560">
        <f t="shared" si="429"/>
        <v>11</v>
      </c>
      <c r="F4601" s="560">
        <f t="shared" si="430"/>
        <v>16</v>
      </c>
      <c r="G4601" s="595">
        <f t="shared" si="431"/>
        <v>5</v>
      </c>
      <c r="H4601" s="590">
        <f>CHOOSE('Output Sheet'!$B$4,'8760 Data'!J4601,'8760 Data'!K4601,'8760 Data'!L4601,'8760 Data'!M4601,'8760 Data'!N4601,'8760 Data'!O4601,'8760 Data'!P4601,'8760 Data'!Q4601,'8760 Data'!R4601,'8760 Data'!S4601,'8760 Data'!T4601,'8760 Data'!U4601)</f>
        <v>0</v>
      </c>
      <c r="I4601" s="591" t="e">
        <f>H4601/'Output Sheet'!$B$8</f>
        <v>#DIV/0!</v>
      </c>
      <c r="J4601" s="596"/>
      <c r="K4601" s="560"/>
      <c r="L4601" s="560"/>
      <c r="M4601" s="560"/>
      <c r="N4601" s="560"/>
      <c r="O4601" s="560"/>
      <c r="P4601" s="560"/>
      <c r="Q4601" s="560"/>
      <c r="R4601" s="560"/>
      <c r="S4601" s="560"/>
      <c r="T4601" s="560"/>
      <c r="U4601" s="560"/>
    </row>
    <row r="4602" spans="1:21">
      <c r="A4602" s="593">
        <f t="shared" si="426"/>
        <v>41466</v>
      </c>
      <c r="B4602" s="594">
        <v>41466.708599479163</v>
      </c>
      <c r="C4602" s="560">
        <f t="shared" si="427"/>
        <v>2013</v>
      </c>
      <c r="D4602" s="560">
        <f t="shared" si="428"/>
        <v>7</v>
      </c>
      <c r="E4602" s="560">
        <f t="shared" si="429"/>
        <v>11</v>
      </c>
      <c r="F4602" s="560">
        <f t="shared" si="430"/>
        <v>17</v>
      </c>
      <c r="G4602" s="595">
        <f t="shared" si="431"/>
        <v>5</v>
      </c>
      <c r="H4602" s="590">
        <f>CHOOSE('Output Sheet'!$B$4,'8760 Data'!J4602,'8760 Data'!K4602,'8760 Data'!L4602,'8760 Data'!M4602,'8760 Data'!N4602,'8760 Data'!O4602,'8760 Data'!P4602,'8760 Data'!Q4602,'8760 Data'!R4602,'8760 Data'!S4602,'8760 Data'!T4602,'8760 Data'!U4602)</f>
        <v>0</v>
      </c>
      <c r="I4602" s="591" t="e">
        <f>H4602/'Output Sheet'!$B$8</f>
        <v>#DIV/0!</v>
      </c>
      <c r="J4602" s="596"/>
      <c r="K4602" s="560"/>
      <c r="L4602" s="560"/>
      <c r="M4602" s="560"/>
      <c r="N4602" s="560"/>
      <c r="O4602" s="560"/>
      <c r="P4602" s="560"/>
      <c r="Q4602" s="560"/>
      <c r="R4602" s="560"/>
      <c r="S4602" s="560"/>
      <c r="T4602" s="560"/>
      <c r="U4602" s="560"/>
    </row>
    <row r="4603" spans="1:21">
      <c r="A4603" s="593">
        <f t="shared" si="426"/>
        <v>41466</v>
      </c>
      <c r="B4603" s="594">
        <v>41466.7502662037</v>
      </c>
      <c r="C4603" s="560">
        <f t="shared" si="427"/>
        <v>2013</v>
      </c>
      <c r="D4603" s="560">
        <f t="shared" si="428"/>
        <v>7</v>
      </c>
      <c r="E4603" s="560">
        <f t="shared" si="429"/>
        <v>11</v>
      </c>
      <c r="F4603" s="560">
        <f t="shared" si="430"/>
        <v>18</v>
      </c>
      <c r="G4603" s="595">
        <f t="shared" si="431"/>
        <v>5</v>
      </c>
      <c r="H4603" s="590">
        <f>CHOOSE('Output Sheet'!$B$4,'8760 Data'!J4603,'8760 Data'!K4603,'8760 Data'!L4603,'8760 Data'!M4603,'8760 Data'!N4603,'8760 Data'!O4603,'8760 Data'!P4603,'8760 Data'!Q4603,'8760 Data'!R4603,'8760 Data'!S4603,'8760 Data'!T4603,'8760 Data'!U4603)</f>
        <v>0</v>
      </c>
      <c r="I4603" s="591" t="e">
        <f>H4603/'Output Sheet'!$B$8</f>
        <v>#DIV/0!</v>
      </c>
      <c r="J4603" s="596"/>
      <c r="K4603" s="560"/>
      <c r="L4603" s="560"/>
      <c r="M4603" s="560"/>
      <c r="N4603" s="560"/>
      <c r="O4603" s="560"/>
      <c r="P4603" s="560"/>
      <c r="Q4603" s="560"/>
      <c r="R4603" s="560"/>
      <c r="S4603" s="560"/>
      <c r="T4603" s="560"/>
      <c r="U4603" s="560"/>
    </row>
    <row r="4604" spans="1:21">
      <c r="A4604" s="593">
        <f t="shared" si="426"/>
        <v>41466</v>
      </c>
      <c r="B4604" s="594">
        <v>41466.791932928238</v>
      </c>
      <c r="C4604" s="560">
        <f t="shared" si="427"/>
        <v>2013</v>
      </c>
      <c r="D4604" s="560">
        <f t="shared" si="428"/>
        <v>7</v>
      </c>
      <c r="E4604" s="560">
        <f t="shared" si="429"/>
        <v>11</v>
      </c>
      <c r="F4604" s="560">
        <f t="shared" si="430"/>
        <v>19</v>
      </c>
      <c r="G4604" s="595">
        <f t="shared" si="431"/>
        <v>5</v>
      </c>
      <c r="H4604" s="590">
        <f>CHOOSE('Output Sheet'!$B$4,'8760 Data'!J4604,'8760 Data'!K4604,'8760 Data'!L4604,'8760 Data'!M4604,'8760 Data'!N4604,'8760 Data'!O4604,'8760 Data'!P4604,'8760 Data'!Q4604,'8760 Data'!R4604,'8760 Data'!S4604,'8760 Data'!T4604,'8760 Data'!U4604)</f>
        <v>0</v>
      </c>
      <c r="I4604" s="591" t="e">
        <f>H4604/'Output Sheet'!$B$8</f>
        <v>#DIV/0!</v>
      </c>
      <c r="J4604" s="596"/>
      <c r="K4604" s="560"/>
      <c r="L4604" s="560"/>
      <c r="M4604" s="560"/>
      <c r="N4604" s="560"/>
      <c r="O4604" s="560"/>
      <c r="P4604" s="560"/>
      <c r="Q4604" s="560"/>
      <c r="R4604" s="560"/>
      <c r="S4604" s="560"/>
      <c r="T4604" s="560"/>
      <c r="U4604" s="560"/>
    </row>
    <row r="4605" spans="1:21">
      <c r="A4605" s="593">
        <f t="shared" si="426"/>
        <v>41466</v>
      </c>
      <c r="B4605" s="594">
        <v>41466.833599652775</v>
      </c>
      <c r="C4605" s="560">
        <f t="shared" si="427"/>
        <v>2013</v>
      </c>
      <c r="D4605" s="560">
        <f t="shared" si="428"/>
        <v>7</v>
      </c>
      <c r="E4605" s="560">
        <f t="shared" si="429"/>
        <v>11</v>
      </c>
      <c r="F4605" s="560">
        <f t="shared" si="430"/>
        <v>20</v>
      </c>
      <c r="G4605" s="595">
        <f t="shared" si="431"/>
        <v>5</v>
      </c>
      <c r="H4605" s="590">
        <f>CHOOSE('Output Sheet'!$B$4,'8760 Data'!J4605,'8760 Data'!K4605,'8760 Data'!L4605,'8760 Data'!M4605,'8760 Data'!N4605,'8760 Data'!O4605,'8760 Data'!P4605,'8760 Data'!Q4605,'8760 Data'!R4605,'8760 Data'!S4605,'8760 Data'!T4605,'8760 Data'!U4605)</f>
        <v>0</v>
      </c>
      <c r="I4605" s="591" t="e">
        <f>H4605/'Output Sheet'!$B$8</f>
        <v>#DIV/0!</v>
      </c>
      <c r="J4605" s="596"/>
      <c r="K4605" s="560"/>
      <c r="L4605" s="560"/>
      <c r="M4605" s="560"/>
      <c r="N4605" s="560"/>
      <c r="O4605" s="560"/>
      <c r="P4605" s="560"/>
      <c r="Q4605" s="560"/>
      <c r="R4605" s="560"/>
      <c r="S4605" s="560"/>
      <c r="T4605" s="560"/>
      <c r="U4605" s="560"/>
    </row>
    <row r="4606" spans="1:21">
      <c r="A4606" s="593">
        <f t="shared" si="426"/>
        <v>41466</v>
      </c>
      <c r="B4606" s="594">
        <v>41466.875266377312</v>
      </c>
      <c r="C4606" s="560">
        <f t="shared" si="427"/>
        <v>2013</v>
      </c>
      <c r="D4606" s="560">
        <f t="shared" si="428"/>
        <v>7</v>
      </c>
      <c r="E4606" s="560">
        <f t="shared" si="429"/>
        <v>11</v>
      </c>
      <c r="F4606" s="560">
        <f t="shared" si="430"/>
        <v>21</v>
      </c>
      <c r="G4606" s="595">
        <f t="shared" si="431"/>
        <v>5</v>
      </c>
      <c r="H4606" s="590">
        <f>CHOOSE('Output Sheet'!$B$4,'8760 Data'!J4606,'8760 Data'!K4606,'8760 Data'!L4606,'8760 Data'!M4606,'8760 Data'!N4606,'8760 Data'!O4606,'8760 Data'!P4606,'8760 Data'!Q4606,'8760 Data'!R4606,'8760 Data'!S4606,'8760 Data'!T4606,'8760 Data'!U4606)</f>
        <v>0</v>
      </c>
      <c r="I4606" s="591" t="e">
        <f>H4606/'Output Sheet'!$B$8</f>
        <v>#DIV/0!</v>
      </c>
      <c r="J4606" s="596"/>
      <c r="K4606" s="560"/>
      <c r="L4606" s="560"/>
      <c r="M4606" s="560"/>
      <c r="N4606" s="560"/>
      <c r="O4606" s="560"/>
      <c r="P4606" s="560"/>
      <c r="Q4606" s="560"/>
      <c r="R4606" s="560"/>
      <c r="S4606" s="560"/>
      <c r="T4606" s="560"/>
      <c r="U4606" s="560"/>
    </row>
    <row r="4607" spans="1:21">
      <c r="A4607" s="593">
        <f t="shared" si="426"/>
        <v>41466</v>
      </c>
      <c r="B4607" s="594">
        <v>41466.916933101849</v>
      </c>
      <c r="C4607" s="560">
        <f t="shared" si="427"/>
        <v>2013</v>
      </c>
      <c r="D4607" s="560">
        <f t="shared" si="428"/>
        <v>7</v>
      </c>
      <c r="E4607" s="560">
        <f t="shared" si="429"/>
        <v>11</v>
      </c>
      <c r="F4607" s="560">
        <f t="shared" si="430"/>
        <v>22</v>
      </c>
      <c r="G4607" s="595">
        <f t="shared" si="431"/>
        <v>5</v>
      </c>
      <c r="H4607" s="590">
        <f>CHOOSE('Output Sheet'!$B$4,'8760 Data'!J4607,'8760 Data'!K4607,'8760 Data'!L4607,'8760 Data'!M4607,'8760 Data'!N4607,'8760 Data'!O4607,'8760 Data'!P4607,'8760 Data'!Q4607,'8760 Data'!R4607,'8760 Data'!S4607,'8760 Data'!T4607,'8760 Data'!U4607)</f>
        <v>0</v>
      </c>
      <c r="I4607" s="591" t="e">
        <f>H4607/'Output Sheet'!$B$8</f>
        <v>#DIV/0!</v>
      </c>
      <c r="J4607" s="596"/>
      <c r="K4607" s="560"/>
      <c r="L4607" s="560"/>
      <c r="M4607" s="560"/>
      <c r="N4607" s="560"/>
      <c r="O4607" s="560"/>
      <c r="P4607" s="560"/>
      <c r="Q4607" s="560"/>
      <c r="R4607" s="560"/>
      <c r="S4607" s="560"/>
      <c r="T4607" s="560"/>
      <c r="U4607" s="560"/>
    </row>
    <row r="4608" spans="1:21">
      <c r="A4608" s="593">
        <f t="shared" si="426"/>
        <v>41466</v>
      </c>
      <c r="B4608" s="594">
        <v>41466.958599826386</v>
      </c>
      <c r="C4608" s="560">
        <f t="shared" si="427"/>
        <v>2013</v>
      </c>
      <c r="D4608" s="560">
        <f t="shared" si="428"/>
        <v>7</v>
      </c>
      <c r="E4608" s="560">
        <f t="shared" si="429"/>
        <v>11</v>
      </c>
      <c r="F4608" s="560">
        <f t="shared" si="430"/>
        <v>23</v>
      </c>
      <c r="G4608" s="595">
        <f t="shared" si="431"/>
        <v>5</v>
      </c>
      <c r="H4608" s="590">
        <f>CHOOSE('Output Sheet'!$B$4,'8760 Data'!J4608,'8760 Data'!K4608,'8760 Data'!L4608,'8760 Data'!M4608,'8760 Data'!N4608,'8760 Data'!O4608,'8760 Data'!P4608,'8760 Data'!Q4608,'8760 Data'!R4608,'8760 Data'!S4608,'8760 Data'!T4608,'8760 Data'!U4608)</f>
        <v>0</v>
      </c>
      <c r="I4608" s="591" t="e">
        <f>H4608/'Output Sheet'!$B$8</f>
        <v>#DIV/0!</v>
      </c>
      <c r="J4608" s="596"/>
      <c r="K4608" s="560"/>
      <c r="L4608" s="560"/>
      <c r="M4608" s="560"/>
      <c r="N4608" s="560"/>
      <c r="O4608" s="560"/>
      <c r="P4608" s="560"/>
      <c r="Q4608" s="560"/>
      <c r="R4608" s="560"/>
      <c r="S4608" s="560"/>
      <c r="T4608" s="560"/>
      <c r="U4608" s="560"/>
    </row>
    <row r="4609" spans="1:21">
      <c r="A4609" s="593">
        <f t="shared" si="426"/>
        <v>41467</v>
      </c>
      <c r="B4609" s="594">
        <v>41467.000266550924</v>
      </c>
      <c r="C4609" s="560">
        <f t="shared" si="427"/>
        <v>2013</v>
      </c>
      <c r="D4609" s="560">
        <f t="shared" si="428"/>
        <v>7</v>
      </c>
      <c r="E4609" s="560">
        <f t="shared" si="429"/>
        <v>12</v>
      </c>
      <c r="F4609" s="560">
        <f t="shared" si="430"/>
        <v>24</v>
      </c>
      <c r="G4609" s="595">
        <f t="shared" si="431"/>
        <v>6</v>
      </c>
      <c r="H4609" s="590">
        <f>CHOOSE('Output Sheet'!$B$4,'8760 Data'!J4609,'8760 Data'!K4609,'8760 Data'!L4609,'8760 Data'!M4609,'8760 Data'!N4609,'8760 Data'!O4609,'8760 Data'!P4609,'8760 Data'!Q4609,'8760 Data'!R4609,'8760 Data'!S4609,'8760 Data'!T4609,'8760 Data'!U4609)</f>
        <v>0</v>
      </c>
      <c r="I4609" s="591" t="e">
        <f>H4609/'Output Sheet'!$B$8</f>
        <v>#DIV/0!</v>
      </c>
      <c r="J4609" s="596"/>
      <c r="K4609" s="560"/>
      <c r="L4609" s="560"/>
      <c r="M4609" s="560"/>
      <c r="N4609" s="560"/>
      <c r="O4609" s="560"/>
      <c r="P4609" s="560"/>
      <c r="Q4609" s="560"/>
      <c r="R4609" s="560"/>
      <c r="S4609" s="560"/>
      <c r="T4609" s="560"/>
      <c r="U4609" s="560"/>
    </row>
    <row r="4610" spans="1:21">
      <c r="A4610" s="593">
        <f t="shared" si="426"/>
        <v>41467</v>
      </c>
      <c r="B4610" s="594">
        <v>41467.041933275461</v>
      </c>
      <c r="C4610" s="560">
        <f t="shared" si="427"/>
        <v>2013</v>
      </c>
      <c r="D4610" s="560">
        <f t="shared" si="428"/>
        <v>7</v>
      </c>
      <c r="E4610" s="560">
        <f t="shared" si="429"/>
        <v>12</v>
      </c>
      <c r="F4610" s="560">
        <f t="shared" si="430"/>
        <v>1</v>
      </c>
      <c r="G4610" s="595">
        <f t="shared" si="431"/>
        <v>6</v>
      </c>
      <c r="H4610" s="590">
        <f>CHOOSE('Output Sheet'!$B$4,'8760 Data'!J4610,'8760 Data'!K4610,'8760 Data'!L4610,'8760 Data'!M4610,'8760 Data'!N4610,'8760 Data'!O4610,'8760 Data'!P4610,'8760 Data'!Q4610,'8760 Data'!R4610,'8760 Data'!S4610,'8760 Data'!T4610,'8760 Data'!U4610)</f>
        <v>0</v>
      </c>
      <c r="I4610" s="591" t="e">
        <f>H4610/'Output Sheet'!$B$8</f>
        <v>#DIV/0!</v>
      </c>
      <c r="J4610" s="596"/>
      <c r="K4610" s="560"/>
      <c r="L4610" s="560"/>
      <c r="M4610" s="560"/>
      <c r="N4610" s="560"/>
      <c r="O4610" s="560"/>
      <c r="P4610" s="560"/>
      <c r="Q4610" s="560"/>
      <c r="R4610" s="560"/>
      <c r="S4610" s="560"/>
      <c r="T4610" s="560"/>
      <c r="U4610" s="560"/>
    </row>
    <row r="4611" spans="1:21">
      <c r="A4611" s="593">
        <f t="shared" ref="A4611:A4674" si="432">DATE(C4611,D4611,E4611)</f>
        <v>41467</v>
      </c>
      <c r="B4611" s="594">
        <v>41467.083599999998</v>
      </c>
      <c r="C4611" s="560">
        <f t="shared" ref="C4611:C4674" si="433">YEAR(B4611)</f>
        <v>2013</v>
      </c>
      <c r="D4611" s="560">
        <f t="shared" ref="D4611:D4674" si="434">MONTH(B4611)</f>
        <v>7</v>
      </c>
      <c r="E4611" s="560">
        <f t="shared" ref="E4611:E4674" si="435">DAY(B4611)</f>
        <v>12</v>
      </c>
      <c r="F4611" s="560">
        <f t="shared" ref="F4611:F4674" si="436">IF(HOUR(B4611)&lt;&gt;0,HOUR(B4611),24)</f>
        <v>2</v>
      </c>
      <c r="G4611" s="595">
        <f t="shared" ref="G4611:G4674" si="437">WEEKDAY(B4611,1)</f>
        <v>6</v>
      </c>
      <c r="H4611" s="590">
        <f>CHOOSE('Output Sheet'!$B$4,'8760 Data'!J4611,'8760 Data'!K4611,'8760 Data'!L4611,'8760 Data'!M4611,'8760 Data'!N4611,'8760 Data'!O4611,'8760 Data'!P4611,'8760 Data'!Q4611,'8760 Data'!R4611,'8760 Data'!S4611,'8760 Data'!T4611,'8760 Data'!U4611)</f>
        <v>0</v>
      </c>
      <c r="I4611" s="591" t="e">
        <f>H4611/'Output Sheet'!$B$8</f>
        <v>#DIV/0!</v>
      </c>
      <c r="J4611" s="596"/>
      <c r="K4611" s="560"/>
      <c r="L4611" s="560"/>
      <c r="M4611" s="560"/>
      <c r="N4611" s="560"/>
      <c r="O4611" s="560"/>
      <c r="P4611" s="560"/>
      <c r="Q4611" s="560"/>
      <c r="R4611" s="560"/>
      <c r="S4611" s="560"/>
      <c r="T4611" s="560"/>
      <c r="U4611" s="560"/>
    </row>
    <row r="4612" spans="1:21">
      <c r="A4612" s="593">
        <f t="shared" si="432"/>
        <v>41467</v>
      </c>
      <c r="B4612" s="594">
        <v>41467.125266724535</v>
      </c>
      <c r="C4612" s="560">
        <f t="shared" si="433"/>
        <v>2013</v>
      </c>
      <c r="D4612" s="560">
        <f t="shared" si="434"/>
        <v>7</v>
      </c>
      <c r="E4612" s="560">
        <f t="shared" si="435"/>
        <v>12</v>
      </c>
      <c r="F4612" s="560">
        <f t="shared" si="436"/>
        <v>3</v>
      </c>
      <c r="G4612" s="595">
        <f t="shared" si="437"/>
        <v>6</v>
      </c>
      <c r="H4612" s="590">
        <f>CHOOSE('Output Sheet'!$B$4,'8760 Data'!J4612,'8760 Data'!K4612,'8760 Data'!L4612,'8760 Data'!M4612,'8760 Data'!N4612,'8760 Data'!O4612,'8760 Data'!P4612,'8760 Data'!Q4612,'8760 Data'!R4612,'8760 Data'!S4612,'8760 Data'!T4612,'8760 Data'!U4612)</f>
        <v>0</v>
      </c>
      <c r="I4612" s="591" t="e">
        <f>H4612/'Output Sheet'!$B$8</f>
        <v>#DIV/0!</v>
      </c>
      <c r="J4612" s="596"/>
      <c r="K4612" s="560"/>
      <c r="L4612" s="560"/>
      <c r="M4612" s="560"/>
      <c r="N4612" s="560"/>
      <c r="O4612" s="560"/>
      <c r="P4612" s="560"/>
      <c r="Q4612" s="560"/>
      <c r="R4612" s="560"/>
      <c r="S4612" s="560"/>
      <c r="T4612" s="560"/>
      <c r="U4612" s="560"/>
    </row>
    <row r="4613" spans="1:21">
      <c r="A4613" s="593">
        <f t="shared" si="432"/>
        <v>41467</v>
      </c>
      <c r="B4613" s="594">
        <v>41467.166933449073</v>
      </c>
      <c r="C4613" s="560">
        <f t="shared" si="433"/>
        <v>2013</v>
      </c>
      <c r="D4613" s="560">
        <f t="shared" si="434"/>
        <v>7</v>
      </c>
      <c r="E4613" s="560">
        <f t="shared" si="435"/>
        <v>12</v>
      </c>
      <c r="F4613" s="560">
        <f t="shared" si="436"/>
        <v>4</v>
      </c>
      <c r="G4613" s="595">
        <f t="shared" si="437"/>
        <v>6</v>
      </c>
      <c r="H4613" s="590">
        <f>CHOOSE('Output Sheet'!$B$4,'8760 Data'!J4613,'8760 Data'!K4613,'8760 Data'!L4613,'8760 Data'!M4613,'8760 Data'!N4613,'8760 Data'!O4613,'8760 Data'!P4613,'8760 Data'!Q4613,'8760 Data'!R4613,'8760 Data'!S4613,'8760 Data'!T4613,'8760 Data'!U4613)</f>
        <v>0</v>
      </c>
      <c r="I4613" s="591" t="e">
        <f>H4613/'Output Sheet'!$B$8</f>
        <v>#DIV/0!</v>
      </c>
      <c r="J4613" s="596"/>
      <c r="K4613" s="560"/>
      <c r="L4613" s="560"/>
      <c r="M4613" s="560"/>
      <c r="N4613" s="560"/>
      <c r="O4613" s="560"/>
      <c r="P4613" s="560"/>
      <c r="Q4613" s="560"/>
      <c r="R4613" s="560"/>
      <c r="S4613" s="560"/>
      <c r="T4613" s="560"/>
      <c r="U4613" s="560"/>
    </row>
    <row r="4614" spans="1:21">
      <c r="A4614" s="593">
        <f t="shared" si="432"/>
        <v>41467</v>
      </c>
      <c r="B4614" s="594">
        <v>41467.20860017361</v>
      </c>
      <c r="C4614" s="560">
        <f t="shared" si="433"/>
        <v>2013</v>
      </c>
      <c r="D4614" s="560">
        <f t="shared" si="434"/>
        <v>7</v>
      </c>
      <c r="E4614" s="560">
        <f t="shared" si="435"/>
        <v>12</v>
      </c>
      <c r="F4614" s="560">
        <f t="shared" si="436"/>
        <v>5</v>
      </c>
      <c r="G4614" s="595">
        <f t="shared" si="437"/>
        <v>6</v>
      </c>
      <c r="H4614" s="590">
        <f>CHOOSE('Output Sheet'!$B$4,'8760 Data'!J4614,'8760 Data'!K4614,'8760 Data'!L4614,'8760 Data'!M4614,'8760 Data'!N4614,'8760 Data'!O4614,'8760 Data'!P4614,'8760 Data'!Q4614,'8760 Data'!R4614,'8760 Data'!S4614,'8760 Data'!T4614,'8760 Data'!U4614)</f>
        <v>0</v>
      </c>
      <c r="I4614" s="591" t="e">
        <f>H4614/'Output Sheet'!$B$8</f>
        <v>#DIV/0!</v>
      </c>
      <c r="J4614" s="596"/>
      <c r="K4614" s="560"/>
      <c r="L4614" s="560"/>
      <c r="M4614" s="560"/>
      <c r="N4614" s="560"/>
      <c r="O4614" s="560"/>
      <c r="P4614" s="560"/>
      <c r="Q4614" s="560"/>
      <c r="R4614" s="560"/>
      <c r="S4614" s="560"/>
      <c r="T4614" s="560"/>
      <c r="U4614" s="560"/>
    </row>
    <row r="4615" spans="1:21">
      <c r="A4615" s="593">
        <f t="shared" si="432"/>
        <v>41467</v>
      </c>
      <c r="B4615" s="594">
        <v>41467.250266898147</v>
      </c>
      <c r="C4615" s="560">
        <f t="shared" si="433"/>
        <v>2013</v>
      </c>
      <c r="D4615" s="560">
        <f t="shared" si="434"/>
        <v>7</v>
      </c>
      <c r="E4615" s="560">
        <f t="shared" si="435"/>
        <v>12</v>
      </c>
      <c r="F4615" s="560">
        <f t="shared" si="436"/>
        <v>6</v>
      </c>
      <c r="G4615" s="595">
        <f t="shared" si="437"/>
        <v>6</v>
      </c>
      <c r="H4615" s="590">
        <f>CHOOSE('Output Sheet'!$B$4,'8760 Data'!J4615,'8760 Data'!K4615,'8760 Data'!L4615,'8760 Data'!M4615,'8760 Data'!N4615,'8760 Data'!O4615,'8760 Data'!P4615,'8760 Data'!Q4615,'8760 Data'!R4615,'8760 Data'!S4615,'8760 Data'!T4615,'8760 Data'!U4615)</f>
        <v>0</v>
      </c>
      <c r="I4615" s="591" t="e">
        <f>H4615/'Output Sheet'!$B$8</f>
        <v>#DIV/0!</v>
      </c>
      <c r="J4615" s="596"/>
      <c r="K4615" s="560"/>
      <c r="L4615" s="560"/>
      <c r="M4615" s="560"/>
      <c r="N4615" s="560"/>
      <c r="O4615" s="560"/>
      <c r="P4615" s="560"/>
      <c r="Q4615" s="560"/>
      <c r="R4615" s="560"/>
      <c r="S4615" s="560"/>
      <c r="T4615" s="560"/>
      <c r="U4615" s="560"/>
    </row>
    <row r="4616" spans="1:21">
      <c r="A4616" s="593">
        <f t="shared" si="432"/>
        <v>41467</v>
      </c>
      <c r="B4616" s="594">
        <v>41467.291933622684</v>
      </c>
      <c r="C4616" s="560">
        <f t="shared" si="433"/>
        <v>2013</v>
      </c>
      <c r="D4616" s="560">
        <f t="shared" si="434"/>
        <v>7</v>
      </c>
      <c r="E4616" s="560">
        <f t="shared" si="435"/>
        <v>12</v>
      </c>
      <c r="F4616" s="560">
        <f t="shared" si="436"/>
        <v>7</v>
      </c>
      <c r="G4616" s="595">
        <f t="shared" si="437"/>
        <v>6</v>
      </c>
      <c r="H4616" s="590">
        <f>CHOOSE('Output Sheet'!$B$4,'8760 Data'!J4616,'8760 Data'!K4616,'8760 Data'!L4616,'8760 Data'!M4616,'8760 Data'!N4616,'8760 Data'!O4616,'8760 Data'!P4616,'8760 Data'!Q4616,'8760 Data'!R4616,'8760 Data'!S4616,'8760 Data'!T4616,'8760 Data'!U4616)</f>
        <v>0</v>
      </c>
      <c r="I4616" s="591" t="e">
        <f>H4616/'Output Sheet'!$B$8</f>
        <v>#DIV/0!</v>
      </c>
      <c r="J4616" s="596"/>
      <c r="K4616" s="560"/>
      <c r="L4616" s="560"/>
      <c r="M4616" s="560"/>
      <c r="N4616" s="560"/>
      <c r="O4616" s="560"/>
      <c r="P4616" s="560"/>
      <c r="Q4616" s="560"/>
      <c r="R4616" s="560"/>
      <c r="S4616" s="560"/>
      <c r="T4616" s="560"/>
      <c r="U4616" s="560"/>
    </row>
    <row r="4617" spans="1:21">
      <c r="A4617" s="593">
        <f t="shared" si="432"/>
        <v>41467</v>
      </c>
      <c r="B4617" s="594">
        <v>41467.333600347221</v>
      </c>
      <c r="C4617" s="560">
        <f t="shared" si="433"/>
        <v>2013</v>
      </c>
      <c r="D4617" s="560">
        <f t="shared" si="434"/>
        <v>7</v>
      </c>
      <c r="E4617" s="560">
        <f t="shared" si="435"/>
        <v>12</v>
      </c>
      <c r="F4617" s="560">
        <f t="shared" si="436"/>
        <v>8</v>
      </c>
      <c r="G4617" s="595">
        <f t="shared" si="437"/>
        <v>6</v>
      </c>
      <c r="H4617" s="590">
        <f>CHOOSE('Output Sheet'!$B$4,'8760 Data'!J4617,'8760 Data'!K4617,'8760 Data'!L4617,'8760 Data'!M4617,'8760 Data'!N4617,'8760 Data'!O4617,'8760 Data'!P4617,'8760 Data'!Q4617,'8760 Data'!R4617,'8760 Data'!S4617,'8760 Data'!T4617,'8760 Data'!U4617)</f>
        <v>0</v>
      </c>
      <c r="I4617" s="591" t="e">
        <f>H4617/'Output Sheet'!$B$8</f>
        <v>#DIV/0!</v>
      </c>
      <c r="J4617" s="596"/>
      <c r="K4617" s="560"/>
      <c r="L4617" s="560"/>
      <c r="M4617" s="560"/>
      <c r="N4617" s="560"/>
      <c r="O4617" s="560"/>
      <c r="P4617" s="560"/>
      <c r="Q4617" s="560"/>
      <c r="R4617" s="560"/>
      <c r="S4617" s="560"/>
      <c r="T4617" s="560"/>
      <c r="U4617" s="560"/>
    </row>
    <row r="4618" spans="1:21">
      <c r="A4618" s="593">
        <f t="shared" si="432"/>
        <v>41467</v>
      </c>
      <c r="B4618" s="594">
        <v>41467.375267071759</v>
      </c>
      <c r="C4618" s="560">
        <f t="shared" si="433"/>
        <v>2013</v>
      </c>
      <c r="D4618" s="560">
        <f t="shared" si="434"/>
        <v>7</v>
      </c>
      <c r="E4618" s="560">
        <f t="shared" si="435"/>
        <v>12</v>
      </c>
      <c r="F4618" s="560">
        <f t="shared" si="436"/>
        <v>9</v>
      </c>
      <c r="G4618" s="595">
        <f t="shared" si="437"/>
        <v>6</v>
      </c>
      <c r="H4618" s="590">
        <f>CHOOSE('Output Sheet'!$B$4,'8760 Data'!J4618,'8760 Data'!K4618,'8760 Data'!L4618,'8760 Data'!M4618,'8760 Data'!N4618,'8760 Data'!O4618,'8760 Data'!P4618,'8760 Data'!Q4618,'8760 Data'!R4618,'8760 Data'!S4618,'8760 Data'!T4618,'8760 Data'!U4618)</f>
        <v>0</v>
      </c>
      <c r="I4618" s="591" t="e">
        <f>H4618/'Output Sheet'!$B$8</f>
        <v>#DIV/0!</v>
      </c>
      <c r="J4618" s="596"/>
      <c r="K4618" s="560"/>
      <c r="L4618" s="560"/>
      <c r="M4618" s="560"/>
      <c r="N4618" s="560"/>
      <c r="O4618" s="560"/>
      <c r="P4618" s="560"/>
      <c r="Q4618" s="560"/>
      <c r="R4618" s="560"/>
      <c r="S4618" s="560"/>
      <c r="T4618" s="560"/>
      <c r="U4618" s="560"/>
    </row>
    <row r="4619" spans="1:21">
      <c r="A4619" s="593">
        <f t="shared" si="432"/>
        <v>41467</v>
      </c>
      <c r="B4619" s="594">
        <v>41467.416933796296</v>
      </c>
      <c r="C4619" s="560">
        <f t="shared" si="433"/>
        <v>2013</v>
      </c>
      <c r="D4619" s="560">
        <f t="shared" si="434"/>
        <v>7</v>
      </c>
      <c r="E4619" s="560">
        <f t="shared" si="435"/>
        <v>12</v>
      </c>
      <c r="F4619" s="560">
        <f t="shared" si="436"/>
        <v>10</v>
      </c>
      <c r="G4619" s="595">
        <f t="shared" si="437"/>
        <v>6</v>
      </c>
      <c r="H4619" s="590">
        <f>CHOOSE('Output Sheet'!$B$4,'8760 Data'!J4619,'8760 Data'!K4619,'8760 Data'!L4619,'8760 Data'!M4619,'8760 Data'!N4619,'8760 Data'!O4619,'8760 Data'!P4619,'8760 Data'!Q4619,'8760 Data'!R4619,'8760 Data'!S4619,'8760 Data'!T4619,'8760 Data'!U4619)</f>
        <v>0</v>
      </c>
      <c r="I4619" s="591" t="e">
        <f>H4619/'Output Sheet'!$B$8</f>
        <v>#DIV/0!</v>
      </c>
      <c r="J4619" s="596"/>
      <c r="K4619" s="560"/>
      <c r="L4619" s="560"/>
      <c r="M4619" s="560"/>
      <c r="N4619" s="560"/>
      <c r="O4619" s="560"/>
      <c r="P4619" s="560"/>
      <c r="Q4619" s="560"/>
      <c r="R4619" s="560"/>
      <c r="S4619" s="560"/>
      <c r="T4619" s="560"/>
      <c r="U4619" s="560"/>
    </row>
    <row r="4620" spans="1:21">
      <c r="A4620" s="593">
        <f t="shared" si="432"/>
        <v>41467</v>
      </c>
      <c r="B4620" s="594">
        <v>41467.458600520833</v>
      </c>
      <c r="C4620" s="560">
        <f t="shared" si="433"/>
        <v>2013</v>
      </c>
      <c r="D4620" s="560">
        <f t="shared" si="434"/>
        <v>7</v>
      </c>
      <c r="E4620" s="560">
        <f t="shared" si="435"/>
        <v>12</v>
      </c>
      <c r="F4620" s="560">
        <f t="shared" si="436"/>
        <v>11</v>
      </c>
      <c r="G4620" s="595">
        <f t="shared" si="437"/>
        <v>6</v>
      </c>
      <c r="H4620" s="590">
        <f>CHOOSE('Output Sheet'!$B$4,'8760 Data'!J4620,'8760 Data'!K4620,'8760 Data'!L4620,'8760 Data'!M4620,'8760 Data'!N4620,'8760 Data'!O4620,'8760 Data'!P4620,'8760 Data'!Q4620,'8760 Data'!R4620,'8760 Data'!S4620,'8760 Data'!T4620,'8760 Data'!U4620)</f>
        <v>0</v>
      </c>
      <c r="I4620" s="591" t="e">
        <f>H4620/'Output Sheet'!$B$8</f>
        <v>#DIV/0!</v>
      </c>
      <c r="J4620" s="596"/>
      <c r="K4620" s="560"/>
      <c r="L4620" s="560"/>
      <c r="M4620" s="560"/>
      <c r="N4620" s="560"/>
      <c r="O4620" s="560"/>
      <c r="P4620" s="560"/>
      <c r="Q4620" s="560"/>
      <c r="R4620" s="560"/>
      <c r="S4620" s="560"/>
      <c r="T4620" s="560"/>
      <c r="U4620" s="560"/>
    </row>
    <row r="4621" spans="1:21">
      <c r="A4621" s="593">
        <f t="shared" si="432"/>
        <v>41467</v>
      </c>
      <c r="B4621" s="594">
        <v>41467.50026724537</v>
      </c>
      <c r="C4621" s="560">
        <f t="shared" si="433"/>
        <v>2013</v>
      </c>
      <c r="D4621" s="560">
        <f t="shared" si="434"/>
        <v>7</v>
      </c>
      <c r="E4621" s="560">
        <f t="shared" si="435"/>
        <v>12</v>
      </c>
      <c r="F4621" s="560">
        <f t="shared" si="436"/>
        <v>12</v>
      </c>
      <c r="G4621" s="595">
        <f t="shared" si="437"/>
        <v>6</v>
      </c>
      <c r="H4621" s="590">
        <f>CHOOSE('Output Sheet'!$B$4,'8760 Data'!J4621,'8760 Data'!K4621,'8760 Data'!L4621,'8760 Data'!M4621,'8760 Data'!N4621,'8760 Data'!O4621,'8760 Data'!P4621,'8760 Data'!Q4621,'8760 Data'!R4621,'8760 Data'!S4621,'8760 Data'!T4621,'8760 Data'!U4621)</f>
        <v>0</v>
      </c>
      <c r="I4621" s="591" t="e">
        <f>H4621/'Output Sheet'!$B$8</f>
        <v>#DIV/0!</v>
      </c>
      <c r="J4621" s="596"/>
      <c r="K4621" s="560"/>
      <c r="L4621" s="560"/>
      <c r="M4621" s="560"/>
      <c r="N4621" s="560"/>
      <c r="O4621" s="560"/>
      <c r="P4621" s="560"/>
      <c r="Q4621" s="560"/>
      <c r="R4621" s="560"/>
      <c r="S4621" s="560"/>
      <c r="T4621" s="560"/>
      <c r="U4621" s="560"/>
    </row>
    <row r="4622" spans="1:21">
      <c r="A4622" s="593">
        <f t="shared" si="432"/>
        <v>41467</v>
      </c>
      <c r="B4622" s="594">
        <v>41467.541933969907</v>
      </c>
      <c r="C4622" s="560">
        <f t="shared" si="433"/>
        <v>2013</v>
      </c>
      <c r="D4622" s="560">
        <f t="shared" si="434"/>
        <v>7</v>
      </c>
      <c r="E4622" s="560">
        <f t="shared" si="435"/>
        <v>12</v>
      </c>
      <c r="F4622" s="560">
        <f t="shared" si="436"/>
        <v>13</v>
      </c>
      <c r="G4622" s="595">
        <f t="shared" si="437"/>
        <v>6</v>
      </c>
      <c r="H4622" s="590">
        <f>CHOOSE('Output Sheet'!$B$4,'8760 Data'!J4622,'8760 Data'!K4622,'8760 Data'!L4622,'8760 Data'!M4622,'8760 Data'!N4622,'8760 Data'!O4622,'8760 Data'!P4622,'8760 Data'!Q4622,'8760 Data'!R4622,'8760 Data'!S4622,'8760 Data'!T4622,'8760 Data'!U4622)</f>
        <v>0</v>
      </c>
      <c r="I4622" s="591" t="e">
        <f>H4622/'Output Sheet'!$B$8</f>
        <v>#DIV/0!</v>
      </c>
      <c r="J4622" s="596"/>
      <c r="K4622" s="560"/>
      <c r="L4622" s="560"/>
      <c r="M4622" s="560"/>
      <c r="N4622" s="560"/>
      <c r="O4622" s="560"/>
      <c r="P4622" s="560"/>
      <c r="Q4622" s="560"/>
      <c r="R4622" s="560"/>
      <c r="S4622" s="560"/>
      <c r="T4622" s="560"/>
      <c r="U4622" s="560"/>
    </row>
    <row r="4623" spans="1:21">
      <c r="A4623" s="593">
        <f t="shared" si="432"/>
        <v>41467</v>
      </c>
      <c r="B4623" s="594">
        <v>41467.583600694445</v>
      </c>
      <c r="C4623" s="560">
        <f t="shared" si="433"/>
        <v>2013</v>
      </c>
      <c r="D4623" s="560">
        <f t="shared" si="434"/>
        <v>7</v>
      </c>
      <c r="E4623" s="560">
        <f t="shared" si="435"/>
        <v>12</v>
      </c>
      <c r="F4623" s="560">
        <f t="shared" si="436"/>
        <v>14</v>
      </c>
      <c r="G4623" s="595">
        <f t="shared" si="437"/>
        <v>6</v>
      </c>
      <c r="H4623" s="590">
        <f>CHOOSE('Output Sheet'!$B$4,'8760 Data'!J4623,'8760 Data'!K4623,'8760 Data'!L4623,'8760 Data'!M4623,'8760 Data'!N4623,'8760 Data'!O4623,'8760 Data'!P4623,'8760 Data'!Q4623,'8760 Data'!R4623,'8760 Data'!S4623,'8760 Data'!T4623,'8760 Data'!U4623)</f>
        <v>0</v>
      </c>
      <c r="I4623" s="591" t="e">
        <f>H4623/'Output Sheet'!$B$8</f>
        <v>#DIV/0!</v>
      </c>
      <c r="J4623" s="596"/>
      <c r="K4623" s="560"/>
      <c r="L4623" s="560"/>
      <c r="M4623" s="560"/>
      <c r="N4623" s="560"/>
      <c r="O4623" s="560"/>
      <c r="P4623" s="560"/>
      <c r="Q4623" s="560"/>
      <c r="R4623" s="560"/>
      <c r="S4623" s="560"/>
      <c r="T4623" s="560"/>
      <c r="U4623" s="560"/>
    </row>
    <row r="4624" spans="1:21">
      <c r="A4624" s="593">
        <f t="shared" si="432"/>
        <v>41467</v>
      </c>
      <c r="B4624" s="594">
        <v>41467.625267418982</v>
      </c>
      <c r="C4624" s="560">
        <f t="shared" si="433"/>
        <v>2013</v>
      </c>
      <c r="D4624" s="560">
        <f t="shared" si="434"/>
        <v>7</v>
      </c>
      <c r="E4624" s="560">
        <f t="shared" si="435"/>
        <v>12</v>
      </c>
      <c r="F4624" s="560">
        <f t="shared" si="436"/>
        <v>15</v>
      </c>
      <c r="G4624" s="595">
        <f t="shared" si="437"/>
        <v>6</v>
      </c>
      <c r="H4624" s="590">
        <f>CHOOSE('Output Sheet'!$B$4,'8760 Data'!J4624,'8760 Data'!K4624,'8760 Data'!L4624,'8760 Data'!M4624,'8760 Data'!N4624,'8760 Data'!O4624,'8760 Data'!P4624,'8760 Data'!Q4624,'8760 Data'!R4624,'8760 Data'!S4624,'8760 Data'!T4624,'8760 Data'!U4624)</f>
        <v>0</v>
      </c>
      <c r="I4624" s="591" t="e">
        <f>H4624/'Output Sheet'!$B$8</f>
        <v>#DIV/0!</v>
      </c>
      <c r="J4624" s="596"/>
      <c r="K4624" s="560"/>
      <c r="L4624" s="560"/>
      <c r="M4624" s="560"/>
      <c r="N4624" s="560"/>
      <c r="O4624" s="560"/>
      <c r="P4624" s="560"/>
      <c r="Q4624" s="560"/>
      <c r="R4624" s="560"/>
      <c r="S4624" s="560"/>
      <c r="T4624" s="560"/>
      <c r="U4624" s="560"/>
    </row>
    <row r="4625" spans="1:21">
      <c r="A4625" s="593">
        <f t="shared" si="432"/>
        <v>41467</v>
      </c>
      <c r="B4625" s="594">
        <v>41467.666934143519</v>
      </c>
      <c r="C4625" s="560">
        <f t="shared" si="433"/>
        <v>2013</v>
      </c>
      <c r="D4625" s="560">
        <f t="shared" si="434"/>
        <v>7</v>
      </c>
      <c r="E4625" s="560">
        <f t="shared" si="435"/>
        <v>12</v>
      </c>
      <c r="F4625" s="560">
        <f t="shared" si="436"/>
        <v>16</v>
      </c>
      <c r="G4625" s="595">
        <f t="shared" si="437"/>
        <v>6</v>
      </c>
      <c r="H4625" s="590">
        <f>CHOOSE('Output Sheet'!$B$4,'8760 Data'!J4625,'8760 Data'!K4625,'8760 Data'!L4625,'8760 Data'!M4625,'8760 Data'!N4625,'8760 Data'!O4625,'8760 Data'!P4625,'8760 Data'!Q4625,'8760 Data'!R4625,'8760 Data'!S4625,'8760 Data'!T4625,'8760 Data'!U4625)</f>
        <v>0</v>
      </c>
      <c r="I4625" s="591" t="e">
        <f>H4625/'Output Sheet'!$B$8</f>
        <v>#DIV/0!</v>
      </c>
      <c r="J4625" s="596"/>
      <c r="K4625" s="560"/>
      <c r="L4625" s="560"/>
      <c r="M4625" s="560"/>
      <c r="N4625" s="560"/>
      <c r="O4625" s="560"/>
      <c r="P4625" s="560"/>
      <c r="Q4625" s="560"/>
      <c r="R4625" s="560"/>
      <c r="S4625" s="560"/>
      <c r="T4625" s="560"/>
      <c r="U4625" s="560"/>
    </row>
    <row r="4626" spans="1:21">
      <c r="A4626" s="593">
        <f t="shared" si="432"/>
        <v>41467</v>
      </c>
      <c r="B4626" s="594">
        <v>41467.708600868056</v>
      </c>
      <c r="C4626" s="560">
        <f t="shared" si="433"/>
        <v>2013</v>
      </c>
      <c r="D4626" s="560">
        <f t="shared" si="434"/>
        <v>7</v>
      </c>
      <c r="E4626" s="560">
        <f t="shared" si="435"/>
        <v>12</v>
      </c>
      <c r="F4626" s="560">
        <f t="shared" si="436"/>
        <v>17</v>
      </c>
      <c r="G4626" s="595">
        <f t="shared" si="437"/>
        <v>6</v>
      </c>
      <c r="H4626" s="590">
        <f>CHOOSE('Output Sheet'!$B$4,'8760 Data'!J4626,'8760 Data'!K4626,'8760 Data'!L4626,'8760 Data'!M4626,'8760 Data'!N4626,'8760 Data'!O4626,'8760 Data'!P4626,'8760 Data'!Q4626,'8760 Data'!R4626,'8760 Data'!S4626,'8760 Data'!T4626,'8760 Data'!U4626)</f>
        <v>0</v>
      </c>
      <c r="I4626" s="591" t="e">
        <f>H4626/'Output Sheet'!$B$8</f>
        <v>#DIV/0!</v>
      </c>
      <c r="J4626" s="596"/>
      <c r="K4626" s="560"/>
      <c r="L4626" s="560"/>
      <c r="M4626" s="560"/>
      <c r="N4626" s="560"/>
      <c r="O4626" s="560"/>
      <c r="P4626" s="560"/>
      <c r="Q4626" s="560"/>
      <c r="R4626" s="560"/>
      <c r="S4626" s="560"/>
      <c r="T4626" s="560"/>
      <c r="U4626" s="560"/>
    </row>
    <row r="4627" spans="1:21">
      <c r="A4627" s="593">
        <f t="shared" si="432"/>
        <v>41467</v>
      </c>
      <c r="B4627" s="594">
        <v>41467.750267592593</v>
      </c>
      <c r="C4627" s="560">
        <f t="shared" si="433"/>
        <v>2013</v>
      </c>
      <c r="D4627" s="560">
        <f t="shared" si="434"/>
        <v>7</v>
      </c>
      <c r="E4627" s="560">
        <f t="shared" si="435"/>
        <v>12</v>
      </c>
      <c r="F4627" s="560">
        <f t="shared" si="436"/>
        <v>18</v>
      </c>
      <c r="G4627" s="595">
        <f t="shared" si="437"/>
        <v>6</v>
      </c>
      <c r="H4627" s="590">
        <f>CHOOSE('Output Sheet'!$B$4,'8760 Data'!J4627,'8760 Data'!K4627,'8760 Data'!L4627,'8760 Data'!M4627,'8760 Data'!N4627,'8760 Data'!O4627,'8760 Data'!P4627,'8760 Data'!Q4627,'8760 Data'!R4627,'8760 Data'!S4627,'8760 Data'!T4627,'8760 Data'!U4627)</f>
        <v>0</v>
      </c>
      <c r="I4627" s="591" t="e">
        <f>H4627/'Output Sheet'!$B$8</f>
        <v>#DIV/0!</v>
      </c>
      <c r="J4627" s="596"/>
      <c r="K4627" s="560"/>
      <c r="L4627" s="560"/>
      <c r="M4627" s="560"/>
      <c r="N4627" s="560"/>
      <c r="O4627" s="560"/>
      <c r="P4627" s="560"/>
      <c r="Q4627" s="560"/>
      <c r="R4627" s="560"/>
      <c r="S4627" s="560"/>
      <c r="T4627" s="560"/>
      <c r="U4627" s="560"/>
    </row>
    <row r="4628" spans="1:21">
      <c r="A4628" s="593">
        <f t="shared" si="432"/>
        <v>41467</v>
      </c>
      <c r="B4628" s="594">
        <v>41467.791934317131</v>
      </c>
      <c r="C4628" s="560">
        <f t="shared" si="433"/>
        <v>2013</v>
      </c>
      <c r="D4628" s="560">
        <f t="shared" si="434"/>
        <v>7</v>
      </c>
      <c r="E4628" s="560">
        <f t="shared" si="435"/>
        <v>12</v>
      </c>
      <c r="F4628" s="560">
        <f t="shared" si="436"/>
        <v>19</v>
      </c>
      <c r="G4628" s="595">
        <f t="shared" si="437"/>
        <v>6</v>
      </c>
      <c r="H4628" s="590">
        <f>CHOOSE('Output Sheet'!$B$4,'8760 Data'!J4628,'8760 Data'!K4628,'8760 Data'!L4628,'8760 Data'!M4628,'8760 Data'!N4628,'8760 Data'!O4628,'8760 Data'!P4628,'8760 Data'!Q4628,'8760 Data'!R4628,'8760 Data'!S4628,'8760 Data'!T4628,'8760 Data'!U4628)</f>
        <v>0</v>
      </c>
      <c r="I4628" s="591" t="e">
        <f>H4628/'Output Sheet'!$B$8</f>
        <v>#DIV/0!</v>
      </c>
      <c r="J4628" s="596"/>
      <c r="K4628" s="560"/>
      <c r="L4628" s="560"/>
      <c r="M4628" s="560"/>
      <c r="N4628" s="560"/>
      <c r="O4628" s="560"/>
      <c r="P4628" s="560"/>
      <c r="Q4628" s="560"/>
      <c r="R4628" s="560"/>
      <c r="S4628" s="560"/>
      <c r="T4628" s="560"/>
      <c r="U4628" s="560"/>
    </row>
    <row r="4629" spans="1:21">
      <c r="A4629" s="593">
        <f t="shared" si="432"/>
        <v>41467</v>
      </c>
      <c r="B4629" s="594">
        <v>41467.833601041668</v>
      </c>
      <c r="C4629" s="560">
        <f t="shared" si="433"/>
        <v>2013</v>
      </c>
      <c r="D4629" s="560">
        <f t="shared" si="434"/>
        <v>7</v>
      </c>
      <c r="E4629" s="560">
        <f t="shared" si="435"/>
        <v>12</v>
      </c>
      <c r="F4629" s="560">
        <f t="shared" si="436"/>
        <v>20</v>
      </c>
      <c r="G4629" s="595">
        <f t="shared" si="437"/>
        <v>6</v>
      </c>
      <c r="H4629" s="590">
        <f>CHOOSE('Output Sheet'!$B$4,'8760 Data'!J4629,'8760 Data'!K4629,'8760 Data'!L4629,'8760 Data'!M4629,'8760 Data'!N4629,'8760 Data'!O4629,'8760 Data'!P4629,'8760 Data'!Q4629,'8760 Data'!R4629,'8760 Data'!S4629,'8760 Data'!T4629,'8760 Data'!U4629)</f>
        <v>0</v>
      </c>
      <c r="I4629" s="591" t="e">
        <f>H4629/'Output Sheet'!$B$8</f>
        <v>#DIV/0!</v>
      </c>
      <c r="J4629" s="596"/>
      <c r="K4629" s="560"/>
      <c r="L4629" s="560"/>
      <c r="M4629" s="560"/>
      <c r="N4629" s="560"/>
      <c r="O4629" s="560"/>
      <c r="P4629" s="560"/>
      <c r="Q4629" s="560"/>
      <c r="R4629" s="560"/>
      <c r="S4629" s="560"/>
      <c r="T4629" s="560"/>
      <c r="U4629" s="560"/>
    </row>
    <row r="4630" spans="1:21">
      <c r="A4630" s="593">
        <f t="shared" si="432"/>
        <v>41467</v>
      </c>
      <c r="B4630" s="594">
        <v>41467.875267766205</v>
      </c>
      <c r="C4630" s="560">
        <f t="shared" si="433"/>
        <v>2013</v>
      </c>
      <c r="D4630" s="560">
        <f t="shared" si="434"/>
        <v>7</v>
      </c>
      <c r="E4630" s="560">
        <f t="shared" si="435"/>
        <v>12</v>
      </c>
      <c r="F4630" s="560">
        <f t="shared" si="436"/>
        <v>21</v>
      </c>
      <c r="G4630" s="595">
        <f t="shared" si="437"/>
        <v>6</v>
      </c>
      <c r="H4630" s="590">
        <f>CHOOSE('Output Sheet'!$B$4,'8760 Data'!J4630,'8760 Data'!K4630,'8760 Data'!L4630,'8760 Data'!M4630,'8760 Data'!N4630,'8760 Data'!O4630,'8760 Data'!P4630,'8760 Data'!Q4630,'8760 Data'!R4630,'8760 Data'!S4630,'8760 Data'!T4630,'8760 Data'!U4630)</f>
        <v>0</v>
      </c>
      <c r="I4630" s="591" t="e">
        <f>H4630/'Output Sheet'!$B$8</f>
        <v>#DIV/0!</v>
      </c>
      <c r="J4630" s="596"/>
      <c r="K4630" s="560"/>
      <c r="L4630" s="560"/>
      <c r="M4630" s="560"/>
      <c r="N4630" s="560"/>
      <c r="O4630" s="560"/>
      <c r="P4630" s="560"/>
      <c r="Q4630" s="560"/>
      <c r="R4630" s="560"/>
      <c r="S4630" s="560"/>
      <c r="T4630" s="560"/>
      <c r="U4630" s="560"/>
    </row>
    <row r="4631" spans="1:21">
      <c r="A4631" s="593">
        <f t="shared" si="432"/>
        <v>41467</v>
      </c>
      <c r="B4631" s="594">
        <v>41467.916934490742</v>
      </c>
      <c r="C4631" s="560">
        <f t="shared" si="433"/>
        <v>2013</v>
      </c>
      <c r="D4631" s="560">
        <f t="shared" si="434"/>
        <v>7</v>
      </c>
      <c r="E4631" s="560">
        <f t="shared" si="435"/>
        <v>12</v>
      </c>
      <c r="F4631" s="560">
        <f t="shared" si="436"/>
        <v>22</v>
      </c>
      <c r="G4631" s="595">
        <f t="shared" si="437"/>
        <v>6</v>
      </c>
      <c r="H4631" s="590">
        <f>CHOOSE('Output Sheet'!$B$4,'8760 Data'!J4631,'8760 Data'!K4631,'8760 Data'!L4631,'8760 Data'!M4631,'8760 Data'!N4631,'8760 Data'!O4631,'8760 Data'!P4631,'8760 Data'!Q4631,'8760 Data'!R4631,'8760 Data'!S4631,'8760 Data'!T4631,'8760 Data'!U4631)</f>
        <v>0</v>
      </c>
      <c r="I4631" s="591" t="e">
        <f>H4631/'Output Sheet'!$B$8</f>
        <v>#DIV/0!</v>
      </c>
      <c r="J4631" s="596"/>
      <c r="K4631" s="560"/>
      <c r="L4631" s="560"/>
      <c r="M4631" s="560"/>
      <c r="N4631" s="560"/>
      <c r="O4631" s="560"/>
      <c r="P4631" s="560"/>
      <c r="Q4631" s="560"/>
      <c r="R4631" s="560"/>
      <c r="S4631" s="560"/>
      <c r="T4631" s="560"/>
      <c r="U4631" s="560"/>
    </row>
    <row r="4632" spans="1:21">
      <c r="A4632" s="593">
        <f t="shared" si="432"/>
        <v>41467</v>
      </c>
      <c r="B4632" s="594">
        <v>41467.958601215279</v>
      </c>
      <c r="C4632" s="560">
        <f t="shared" si="433"/>
        <v>2013</v>
      </c>
      <c r="D4632" s="560">
        <f t="shared" si="434"/>
        <v>7</v>
      </c>
      <c r="E4632" s="560">
        <f t="shared" si="435"/>
        <v>12</v>
      </c>
      <c r="F4632" s="560">
        <f t="shared" si="436"/>
        <v>23</v>
      </c>
      <c r="G4632" s="595">
        <f t="shared" si="437"/>
        <v>6</v>
      </c>
      <c r="H4632" s="590">
        <f>CHOOSE('Output Sheet'!$B$4,'8760 Data'!J4632,'8760 Data'!K4632,'8760 Data'!L4632,'8760 Data'!M4632,'8760 Data'!N4632,'8760 Data'!O4632,'8760 Data'!P4632,'8760 Data'!Q4632,'8760 Data'!R4632,'8760 Data'!S4632,'8760 Data'!T4632,'8760 Data'!U4632)</f>
        <v>0</v>
      </c>
      <c r="I4632" s="591" t="e">
        <f>H4632/'Output Sheet'!$B$8</f>
        <v>#DIV/0!</v>
      </c>
      <c r="J4632" s="596"/>
      <c r="K4632" s="560"/>
      <c r="L4632" s="560"/>
      <c r="M4632" s="560"/>
      <c r="N4632" s="560"/>
      <c r="O4632" s="560"/>
      <c r="P4632" s="560"/>
      <c r="Q4632" s="560"/>
      <c r="R4632" s="560"/>
      <c r="S4632" s="560"/>
      <c r="T4632" s="560"/>
      <c r="U4632" s="560"/>
    </row>
    <row r="4633" spans="1:21">
      <c r="A4633" s="593">
        <f t="shared" si="432"/>
        <v>41468</v>
      </c>
      <c r="B4633" s="594">
        <v>41468.000267939817</v>
      </c>
      <c r="C4633" s="560">
        <f t="shared" si="433"/>
        <v>2013</v>
      </c>
      <c r="D4633" s="560">
        <f t="shared" si="434"/>
        <v>7</v>
      </c>
      <c r="E4633" s="560">
        <f t="shared" si="435"/>
        <v>13</v>
      </c>
      <c r="F4633" s="560">
        <f t="shared" si="436"/>
        <v>24</v>
      </c>
      <c r="G4633" s="595">
        <f t="shared" si="437"/>
        <v>7</v>
      </c>
      <c r="H4633" s="590">
        <f>CHOOSE('Output Sheet'!$B$4,'8760 Data'!J4633,'8760 Data'!K4633,'8760 Data'!L4633,'8760 Data'!M4633,'8760 Data'!N4633,'8760 Data'!O4633,'8760 Data'!P4633,'8760 Data'!Q4633,'8760 Data'!R4633,'8760 Data'!S4633,'8760 Data'!T4633,'8760 Data'!U4633)</f>
        <v>0</v>
      </c>
      <c r="I4633" s="591" t="e">
        <f>H4633/'Output Sheet'!$B$8</f>
        <v>#DIV/0!</v>
      </c>
      <c r="J4633" s="596"/>
      <c r="K4633" s="560"/>
      <c r="L4633" s="560"/>
      <c r="M4633" s="560"/>
      <c r="N4633" s="560"/>
      <c r="O4633" s="560"/>
      <c r="P4633" s="560"/>
      <c r="Q4633" s="560"/>
      <c r="R4633" s="560"/>
      <c r="S4633" s="560"/>
      <c r="T4633" s="560"/>
      <c r="U4633" s="560"/>
    </row>
    <row r="4634" spans="1:21">
      <c r="A4634" s="593">
        <f t="shared" si="432"/>
        <v>41468</v>
      </c>
      <c r="B4634" s="594">
        <v>41468.041934664354</v>
      </c>
      <c r="C4634" s="560">
        <f t="shared" si="433"/>
        <v>2013</v>
      </c>
      <c r="D4634" s="560">
        <f t="shared" si="434"/>
        <v>7</v>
      </c>
      <c r="E4634" s="560">
        <f t="shared" si="435"/>
        <v>13</v>
      </c>
      <c r="F4634" s="560">
        <f t="shared" si="436"/>
        <v>1</v>
      </c>
      <c r="G4634" s="595">
        <f t="shared" si="437"/>
        <v>7</v>
      </c>
      <c r="H4634" s="590">
        <f>CHOOSE('Output Sheet'!$B$4,'8760 Data'!J4634,'8760 Data'!K4634,'8760 Data'!L4634,'8760 Data'!M4634,'8760 Data'!N4634,'8760 Data'!O4634,'8760 Data'!P4634,'8760 Data'!Q4634,'8760 Data'!R4634,'8760 Data'!S4634,'8760 Data'!T4634,'8760 Data'!U4634)</f>
        <v>0</v>
      </c>
      <c r="I4634" s="591" t="e">
        <f>H4634/'Output Sheet'!$B$8</f>
        <v>#DIV/0!</v>
      </c>
      <c r="J4634" s="596"/>
      <c r="K4634" s="560"/>
      <c r="L4634" s="560"/>
      <c r="M4634" s="560"/>
      <c r="N4634" s="560"/>
      <c r="O4634" s="560"/>
      <c r="P4634" s="560"/>
      <c r="Q4634" s="560"/>
      <c r="R4634" s="560"/>
      <c r="S4634" s="560"/>
      <c r="T4634" s="560"/>
      <c r="U4634" s="560"/>
    </row>
    <row r="4635" spans="1:21">
      <c r="A4635" s="593">
        <f t="shared" si="432"/>
        <v>41468</v>
      </c>
      <c r="B4635" s="594">
        <v>41468.083601388891</v>
      </c>
      <c r="C4635" s="560">
        <f t="shared" si="433"/>
        <v>2013</v>
      </c>
      <c r="D4635" s="560">
        <f t="shared" si="434"/>
        <v>7</v>
      </c>
      <c r="E4635" s="560">
        <f t="shared" si="435"/>
        <v>13</v>
      </c>
      <c r="F4635" s="560">
        <f t="shared" si="436"/>
        <v>2</v>
      </c>
      <c r="G4635" s="595">
        <f t="shared" si="437"/>
        <v>7</v>
      </c>
      <c r="H4635" s="590">
        <f>CHOOSE('Output Sheet'!$B$4,'8760 Data'!J4635,'8760 Data'!K4635,'8760 Data'!L4635,'8760 Data'!M4635,'8760 Data'!N4635,'8760 Data'!O4635,'8760 Data'!P4635,'8760 Data'!Q4635,'8760 Data'!R4635,'8760 Data'!S4635,'8760 Data'!T4635,'8760 Data'!U4635)</f>
        <v>0</v>
      </c>
      <c r="I4635" s="591" t="e">
        <f>H4635/'Output Sheet'!$B$8</f>
        <v>#DIV/0!</v>
      </c>
      <c r="J4635" s="596"/>
      <c r="K4635" s="560"/>
      <c r="L4635" s="560"/>
      <c r="M4635" s="560"/>
      <c r="N4635" s="560"/>
      <c r="O4635" s="560"/>
      <c r="P4635" s="560"/>
      <c r="Q4635" s="560"/>
      <c r="R4635" s="560"/>
      <c r="S4635" s="560"/>
      <c r="T4635" s="560"/>
      <c r="U4635" s="560"/>
    </row>
    <row r="4636" spans="1:21">
      <c r="A4636" s="593">
        <f t="shared" si="432"/>
        <v>41468</v>
      </c>
      <c r="B4636" s="594">
        <v>41468.125268113428</v>
      </c>
      <c r="C4636" s="560">
        <f t="shared" si="433"/>
        <v>2013</v>
      </c>
      <c r="D4636" s="560">
        <f t="shared" si="434"/>
        <v>7</v>
      </c>
      <c r="E4636" s="560">
        <f t="shared" si="435"/>
        <v>13</v>
      </c>
      <c r="F4636" s="560">
        <f t="shared" si="436"/>
        <v>3</v>
      </c>
      <c r="G4636" s="595">
        <f t="shared" si="437"/>
        <v>7</v>
      </c>
      <c r="H4636" s="590">
        <f>CHOOSE('Output Sheet'!$B$4,'8760 Data'!J4636,'8760 Data'!K4636,'8760 Data'!L4636,'8760 Data'!M4636,'8760 Data'!N4636,'8760 Data'!O4636,'8760 Data'!P4636,'8760 Data'!Q4636,'8760 Data'!R4636,'8760 Data'!S4636,'8760 Data'!T4636,'8760 Data'!U4636)</f>
        <v>0</v>
      </c>
      <c r="I4636" s="591" t="e">
        <f>H4636/'Output Sheet'!$B$8</f>
        <v>#DIV/0!</v>
      </c>
      <c r="J4636" s="596"/>
      <c r="K4636" s="560"/>
      <c r="L4636" s="560"/>
      <c r="M4636" s="560"/>
      <c r="N4636" s="560"/>
      <c r="O4636" s="560"/>
      <c r="P4636" s="560"/>
      <c r="Q4636" s="560"/>
      <c r="R4636" s="560"/>
      <c r="S4636" s="560"/>
      <c r="T4636" s="560"/>
      <c r="U4636" s="560"/>
    </row>
    <row r="4637" spans="1:21">
      <c r="A4637" s="593">
        <f t="shared" si="432"/>
        <v>41468</v>
      </c>
      <c r="B4637" s="594">
        <v>41468.166934837966</v>
      </c>
      <c r="C4637" s="560">
        <f t="shared" si="433"/>
        <v>2013</v>
      </c>
      <c r="D4637" s="560">
        <f t="shared" si="434"/>
        <v>7</v>
      </c>
      <c r="E4637" s="560">
        <f t="shared" si="435"/>
        <v>13</v>
      </c>
      <c r="F4637" s="560">
        <f t="shared" si="436"/>
        <v>4</v>
      </c>
      <c r="G4637" s="595">
        <f t="shared" si="437"/>
        <v>7</v>
      </c>
      <c r="H4637" s="590">
        <f>CHOOSE('Output Sheet'!$B$4,'8760 Data'!J4637,'8760 Data'!K4637,'8760 Data'!L4637,'8760 Data'!M4637,'8760 Data'!N4637,'8760 Data'!O4637,'8760 Data'!P4637,'8760 Data'!Q4637,'8760 Data'!R4637,'8760 Data'!S4637,'8760 Data'!T4637,'8760 Data'!U4637)</f>
        <v>0</v>
      </c>
      <c r="I4637" s="591" t="e">
        <f>H4637/'Output Sheet'!$B$8</f>
        <v>#DIV/0!</v>
      </c>
      <c r="J4637" s="596"/>
      <c r="K4637" s="560"/>
      <c r="L4637" s="560"/>
      <c r="M4637" s="560"/>
      <c r="N4637" s="560"/>
      <c r="O4637" s="560"/>
      <c r="P4637" s="560"/>
      <c r="Q4637" s="560"/>
      <c r="R4637" s="560"/>
      <c r="S4637" s="560"/>
      <c r="T4637" s="560"/>
      <c r="U4637" s="560"/>
    </row>
    <row r="4638" spans="1:21">
      <c r="A4638" s="593">
        <f t="shared" si="432"/>
        <v>41468</v>
      </c>
      <c r="B4638" s="594">
        <v>41468.208601562503</v>
      </c>
      <c r="C4638" s="560">
        <f t="shared" si="433"/>
        <v>2013</v>
      </c>
      <c r="D4638" s="560">
        <f t="shared" si="434"/>
        <v>7</v>
      </c>
      <c r="E4638" s="560">
        <f t="shared" si="435"/>
        <v>13</v>
      </c>
      <c r="F4638" s="560">
        <f t="shared" si="436"/>
        <v>5</v>
      </c>
      <c r="G4638" s="595">
        <f t="shared" si="437"/>
        <v>7</v>
      </c>
      <c r="H4638" s="590">
        <f>CHOOSE('Output Sheet'!$B$4,'8760 Data'!J4638,'8760 Data'!K4638,'8760 Data'!L4638,'8760 Data'!M4638,'8760 Data'!N4638,'8760 Data'!O4638,'8760 Data'!P4638,'8760 Data'!Q4638,'8760 Data'!R4638,'8760 Data'!S4638,'8760 Data'!T4638,'8760 Data'!U4638)</f>
        <v>0</v>
      </c>
      <c r="I4638" s="591" t="e">
        <f>H4638/'Output Sheet'!$B$8</f>
        <v>#DIV/0!</v>
      </c>
      <c r="J4638" s="596"/>
      <c r="K4638" s="560"/>
      <c r="L4638" s="560"/>
      <c r="M4638" s="560"/>
      <c r="N4638" s="560"/>
      <c r="O4638" s="560"/>
      <c r="P4638" s="560"/>
      <c r="Q4638" s="560"/>
      <c r="R4638" s="560"/>
      <c r="S4638" s="560"/>
      <c r="T4638" s="560"/>
      <c r="U4638" s="560"/>
    </row>
    <row r="4639" spans="1:21">
      <c r="A4639" s="593">
        <f t="shared" si="432"/>
        <v>41468</v>
      </c>
      <c r="B4639" s="594">
        <v>41468.25026828704</v>
      </c>
      <c r="C4639" s="560">
        <f t="shared" si="433"/>
        <v>2013</v>
      </c>
      <c r="D4639" s="560">
        <f t="shared" si="434"/>
        <v>7</v>
      </c>
      <c r="E4639" s="560">
        <f t="shared" si="435"/>
        <v>13</v>
      </c>
      <c r="F4639" s="560">
        <f t="shared" si="436"/>
        <v>6</v>
      </c>
      <c r="G4639" s="595">
        <f t="shared" si="437"/>
        <v>7</v>
      </c>
      <c r="H4639" s="590">
        <f>CHOOSE('Output Sheet'!$B$4,'8760 Data'!J4639,'8760 Data'!K4639,'8760 Data'!L4639,'8760 Data'!M4639,'8760 Data'!N4639,'8760 Data'!O4639,'8760 Data'!P4639,'8760 Data'!Q4639,'8760 Data'!R4639,'8760 Data'!S4639,'8760 Data'!T4639,'8760 Data'!U4639)</f>
        <v>0</v>
      </c>
      <c r="I4639" s="591" t="e">
        <f>H4639/'Output Sheet'!$B$8</f>
        <v>#DIV/0!</v>
      </c>
      <c r="J4639" s="596"/>
      <c r="K4639" s="560"/>
      <c r="L4639" s="560"/>
      <c r="M4639" s="560"/>
      <c r="N4639" s="560"/>
      <c r="O4639" s="560"/>
      <c r="P4639" s="560"/>
      <c r="Q4639" s="560"/>
      <c r="R4639" s="560"/>
      <c r="S4639" s="560"/>
      <c r="T4639" s="560"/>
      <c r="U4639" s="560"/>
    </row>
    <row r="4640" spans="1:21">
      <c r="A4640" s="593">
        <f t="shared" si="432"/>
        <v>41468</v>
      </c>
      <c r="B4640" s="594">
        <v>41468.291935011577</v>
      </c>
      <c r="C4640" s="560">
        <f t="shared" si="433"/>
        <v>2013</v>
      </c>
      <c r="D4640" s="560">
        <f t="shared" si="434"/>
        <v>7</v>
      </c>
      <c r="E4640" s="560">
        <f t="shared" si="435"/>
        <v>13</v>
      </c>
      <c r="F4640" s="560">
        <f t="shared" si="436"/>
        <v>7</v>
      </c>
      <c r="G4640" s="595">
        <f t="shared" si="437"/>
        <v>7</v>
      </c>
      <c r="H4640" s="590">
        <f>CHOOSE('Output Sheet'!$B$4,'8760 Data'!J4640,'8760 Data'!K4640,'8760 Data'!L4640,'8760 Data'!M4640,'8760 Data'!N4640,'8760 Data'!O4640,'8760 Data'!P4640,'8760 Data'!Q4640,'8760 Data'!R4640,'8760 Data'!S4640,'8760 Data'!T4640,'8760 Data'!U4640)</f>
        <v>0</v>
      </c>
      <c r="I4640" s="591" t="e">
        <f>H4640/'Output Sheet'!$B$8</f>
        <v>#DIV/0!</v>
      </c>
      <c r="J4640" s="596"/>
      <c r="K4640" s="560"/>
      <c r="L4640" s="560"/>
      <c r="M4640" s="560"/>
      <c r="N4640" s="560"/>
      <c r="O4640" s="560"/>
      <c r="P4640" s="560"/>
      <c r="Q4640" s="560"/>
      <c r="R4640" s="560"/>
      <c r="S4640" s="560"/>
      <c r="T4640" s="560"/>
      <c r="U4640" s="560"/>
    </row>
    <row r="4641" spans="1:21">
      <c r="A4641" s="593">
        <f t="shared" si="432"/>
        <v>41468</v>
      </c>
      <c r="B4641" s="594">
        <v>41468.333601736114</v>
      </c>
      <c r="C4641" s="560">
        <f t="shared" si="433"/>
        <v>2013</v>
      </c>
      <c r="D4641" s="560">
        <f t="shared" si="434"/>
        <v>7</v>
      </c>
      <c r="E4641" s="560">
        <f t="shared" si="435"/>
        <v>13</v>
      </c>
      <c r="F4641" s="560">
        <f t="shared" si="436"/>
        <v>8</v>
      </c>
      <c r="G4641" s="595">
        <f t="shared" si="437"/>
        <v>7</v>
      </c>
      <c r="H4641" s="590">
        <f>CHOOSE('Output Sheet'!$B$4,'8760 Data'!J4641,'8760 Data'!K4641,'8760 Data'!L4641,'8760 Data'!M4641,'8760 Data'!N4641,'8760 Data'!O4641,'8760 Data'!P4641,'8760 Data'!Q4641,'8760 Data'!R4641,'8760 Data'!S4641,'8760 Data'!T4641,'8760 Data'!U4641)</f>
        <v>0</v>
      </c>
      <c r="I4641" s="591" t="e">
        <f>H4641/'Output Sheet'!$B$8</f>
        <v>#DIV/0!</v>
      </c>
      <c r="J4641" s="596"/>
      <c r="K4641" s="560"/>
      <c r="L4641" s="560"/>
      <c r="M4641" s="560"/>
      <c r="N4641" s="560"/>
      <c r="O4641" s="560"/>
      <c r="P4641" s="560"/>
      <c r="Q4641" s="560"/>
      <c r="R4641" s="560"/>
      <c r="S4641" s="560"/>
      <c r="T4641" s="560"/>
      <c r="U4641" s="560"/>
    </row>
    <row r="4642" spans="1:21">
      <c r="A4642" s="593">
        <f t="shared" si="432"/>
        <v>41468</v>
      </c>
      <c r="B4642" s="594">
        <v>41468.375268460652</v>
      </c>
      <c r="C4642" s="560">
        <f t="shared" si="433"/>
        <v>2013</v>
      </c>
      <c r="D4642" s="560">
        <f t="shared" si="434"/>
        <v>7</v>
      </c>
      <c r="E4642" s="560">
        <f t="shared" si="435"/>
        <v>13</v>
      </c>
      <c r="F4642" s="560">
        <f t="shared" si="436"/>
        <v>9</v>
      </c>
      <c r="G4642" s="595">
        <f t="shared" si="437"/>
        <v>7</v>
      </c>
      <c r="H4642" s="590">
        <f>CHOOSE('Output Sheet'!$B$4,'8760 Data'!J4642,'8760 Data'!K4642,'8760 Data'!L4642,'8760 Data'!M4642,'8760 Data'!N4642,'8760 Data'!O4642,'8760 Data'!P4642,'8760 Data'!Q4642,'8760 Data'!R4642,'8760 Data'!S4642,'8760 Data'!T4642,'8760 Data'!U4642)</f>
        <v>0</v>
      </c>
      <c r="I4642" s="591" t="e">
        <f>H4642/'Output Sheet'!$B$8</f>
        <v>#DIV/0!</v>
      </c>
      <c r="J4642" s="596"/>
      <c r="K4642" s="560"/>
      <c r="L4642" s="560"/>
      <c r="M4642" s="560"/>
      <c r="N4642" s="560"/>
      <c r="O4642" s="560"/>
      <c r="P4642" s="560"/>
      <c r="Q4642" s="560"/>
      <c r="R4642" s="560"/>
      <c r="S4642" s="560"/>
      <c r="T4642" s="560"/>
      <c r="U4642" s="560"/>
    </row>
    <row r="4643" spans="1:21">
      <c r="A4643" s="593">
        <f t="shared" si="432"/>
        <v>41468</v>
      </c>
      <c r="B4643" s="594">
        <v>41468.416935185189</v>
      </c>
      <c r="C4643" s="560">
        <f t="shared" si="433"/>
        <v>2013</v>
      </c>
      <c r="D4643" s="560">
        <f t="shared" si="434"/>
        <v>7</v>
      </c>
      <c r="E4643" s="560">
        <f t="shared" si="435"/>
        <v>13</v>
      </c>
      <c r="F4643" s="560">
        <f t="shared" si="436"/>
        <v>10</v>
      </c>
      <c r="G4643" s="595">
        <f t="shared" si="437"/>
        <v>7</v>
      </c>
      <c r="H4643" s="590">
        <f>CHOOSE('Output Sheet'!$B$4,'8760 Data'!J4643,'8760 Data'!K4643,'8760 Data'!L4643,'8760 Data'!M4643,'8760 Data'!N4643,'8760 Data'!O4643,'8760 Data'!P4643,'8760 Data'!Q4643,'8760 Data'!R4643,'8760 Data'!S4643,'8760 Data'!T4643,'8760 Data'!U4643)</f>
        <v>0</v>
      </c>
      <c r="I4643" s="591" t="e">
        <f>H4643/'Output Sheet'!$B$8</f>
        <v>#DIV/0!</v>
      </c>
      <c r="J4643" s="596"/>
      <c r="K4643" s="560"/>
      <c r="L4643" s="560"/>
      <c r="M4643" s="560"/>
      <c r="N4643" s="560"/>
      <c r="O4643" s="560"/>
      <c r="P4643" s="560"/>
      <c r="Q4643" s="560"/>
      <c r="R4643" s="560"/>
      <c r="S4643" s="560"/>
      <c r="T4643" s="560"/>
      <c r="U4643" s="560"/>
    </row>
    <row r="4644" spans="1:21">
      <c r="A4644" s="593">
        <f t="shared" si="432"/>
        <v>41468</v>
      </c>
      <c r="B4644" s="594">
        <v>41468.458601909719</v>
      </c>
      <c r="C4644" s="560">
        <f t="shared" si="433"/>
        <v>2013</v>
      </c>
      <c r="D4644" s="560">
        <f t="shared" si="434"/>
        <v>7</v>
      </c>
      <c r="E4644" s="560">
        <f t="shared" si="435"/>
        <v>13</v>
      </c>
      <c r="F4644" s="560">
        <f t="shared" si="436"/>
        <v>11</v>
      </c>
      <c r="G4644" s="595">
        <f t="shared" si="437"/>
        <v>7</v>
      </c>
      <c r="H4644" s="590">
        <f>CHOOSE('Output Sheet'!$B$4,'8760 Data'!J4644,'8760 Data'!K4644,'8760 Data'!L4644,'8760 Data'!M4644,'8760 Data'!N4644,'8760 Data'!O4644,'8760 Data'!P4644,'8760 Data'!Q4644,'8760 Data'!R4644,'8760 Data'!S4644,'8760 Data'!T4644,'8760 Data'!U4644)</f>
        <v>0</v>
      </c>
      <c r="I4644" s="591" t="e">
        <f>H4644/'Output Sheet'!$B$8</f>
        <v>#DIV/0!</v>
      </c>
      <c r="J4644" s="596"/>
      <c r="K4644" s="560"/>
      <c r="L4644" s="560"/>
      <c r="M4644" s="560"/>
      <c r="N4644" s="560"/>
      <c r="O4644" s="560"/>
      <c r="P4644" s="560"/>
      <c r="Q4644" s="560"/>
      <c r="R4644" s="560"/>
      <c r="S4644" s="560"/>
      <c r="T4644" s="560"/>
      <c r="U4644" s="560"/>
    </row>
    <row r="4645" spans="1:21">
      <c r="A4645" s="593">
        <f t="shared" si="432"/>
        <v>41468</v>
      </c>
      <c r="B4645" s="594">
        <v>41468.500268634256</v>
      </c>
      <c r="C4645" s="560">
        <f t="shared" si="433"/>
        <v>2013</v>
      </c>
      <c r="D4645" s="560">
        <f t="shared" si="434"/>
        <v>7</v>
      </c>
      <c r="E4645" s="560">
        <f t="shared" si="435"/>
        <v>13</v>
      </c>
      <c r="F4645" s="560">
        <f t="shared" si="436"/>
        <v>12</v>
      </c>
      <c r="G4645" s="595">
        <f t="shared" si="437"/>
        <v>7</v>
      </c>
      <c r="H4645" s="590">
        <f>CHOOSE('Output Sheet'!$B$4,'8760 Data'!J4645,'8760 Data'!K4645,'8760 Data'!L4645,'8760 Data'!M4645,'8760 Data'!N4645,'8760 Data'!O4645,'8760 Data'!P4645,'8760 Data'!Q4645,'8760 Data'!R4645,'8760 Data'!S4645,'8760 Data'!T4645,'8760 Data'!U4645)</f>
        <v>0</v>
      </c>
      <c r="I4645" s="591" t="e">
        <f>H4645/'Output Sheet'!$B$8</f>
        <v>#DIV/0!</v>
      </c>
      <c r="J4645" s="596"/>
      <c r="K4645" s="560"/>
      <c r="L4645" s="560"/>
      <c r="M4645" s="560"/>
      <c r="N4645" s="560"/>
      <c r="O4645" s="560"/>
      <c r="P4645" s="560"/>
      <c r="Q4645" s="560"/>
      <c r="R4645" s="560"/>
      <c r="S4645" s="560"/>
      <c r="T4645" s="560"/>
      <c r="U4645" s="560"/>
    </row>
    <row r="4646" spans="1:21">
      <c r="A4646" s="593">
        <f t="shared" si="432"/>
        <v>41468</v>
      </c>
      <c r="B4646" s="594">
        <v>41468.541935358793</v>
      </c>
      <c r="C4646" s="560">
        <f t="shared" si="433"/>
        <v>2013</v>
      </c>
      <c r="D4646" s="560">
        <f t="shared" si="434"/>
        <v>7</v>
      </c>
      <c r="E4646" s="560">
        <f t="shared" si="435"/>
        <v>13</v>
      </c>
      <c r="F4646" s="560">
        <f t="shared" si="436"/>
        <v>13</v>
      </c>
      <c r="G4646" s="595">
        <f t="shared" si="437"/>
        <v>7</v>
      </c>
      <c r="H4646" s="590">
        <f>CHOOSE('Output Sheet'!$B$4,'8760 Data'!J4646,'8760 Data'!K4646,'8760 Data'!L4646,'8760 Data'!M4646,'8760 Data'!N4646,'8760 Data'!O4646,'8760 Data'!P4646,'8760 Data'!Q4646,'8760 Data'!R4646,'8760 Data'!S4646,'8760 Data'!T4646,'8760 Data'!U4646)</f>
        <v>0</v>
      </c>
      <c r="I4646" s="591" t="e">
        <f>H4646/'Output Sheet'!$B$8</f>
        <v>#DIV/0!</v>
      </c>
      <c r="J4646" s="596"/>
      <c r="K4646" s="560"/>
      <c r="L4646" s="560"/>
      <c r="M4646" s="560"/>
      <c r="N4646" s="560"/>
      <c r="O4646" s="560"/>
      <c r="P4646" s="560"/>
      <c r="Q4646" s="560"/>
      <c r="R4646" s="560"/>
      <c r="S4646" s="560"/>
      <c r="T4646" s="560"/>
      <c r="U4646" s="560"/>
    </row>
    <row r="4647" spans="1:21">
      <c r="A4647" s="593">
        <f t="shared" si="432"/>
        <v>41468</v>
      </c>
      <c r="B4647" s="594">
        <v>41468.58360208333</v>
      </c>
      <c r="C4647" s="560">
        <f t="shared" si="433"/>
        <v>2013</v>
      </c>
      <c r="D4647" s="560">
        <f t="shared" si="434"/>
        <v>7</v>
      </c>
      <c r="E4647" s="560">
        <f t="shared" si="435"/>
        <v>13</v>
      </c>
      <c r="F4647" s="560">
        <f t="shared" si="436"/>
        <v>14</v>
      </c>
      <c r="G4647" s="595">
        <f t="shared" si="437"/>
        <v>7</v>
      </c>
      <c r="H4647" s="590">
        <f>CHOOSE('Output Sheet'!$B$4,'8760 Data'!J4647,'8760 Data'!K4647,'8760 Data'!L4647,'8760 Data'!M4647,'8760 Data'!N4647,'8760 Data'!O4647,'8760 Data'!P4647,'8760 Data'!Q4647,'8760 Data'!R4647,'8760 Data'!S4647,'8760 Data'!T4647,'8760 Data'!U4647)</f>
        <v>0</v>
      </c>
      <c r="I4647" s="591" t="e">
        <f>H4647/'Output Sheet'!$B$8</f>
        <v>#DIV/0!</v>
      </c>
      <c r="J4647" s="596"/>
      <c r="K4647" s="560"/>
      <c r="L4647" s="560"/>
      <c r="M4647" s="560"/>
      <c r="N4647" s="560"/>
      <c r="O4647" s="560"/>
      <c r="P4647" s="560"/>
      <c r="Q4647" s="560"/>
      <c r="R4647" s="560"/>
      <c r="S4647" s="560"/>
      <c r="T4647" s="560"/>
      <c r="U4647" s="560"/>
    </row>
    <row r="4648" spans="1:21">
      <c r="A4648" s="593">
        <f t="shared" si="432"/>
        <v>41468</v>
      </c>
      <c r="B4648" s="594">
        <v>41468.625268807868</v>
      </c>
      <c r="C4648" s="560">
        <f t="shared" si="433"/>
        <v>2013</v>
      </c>
      <c r="D4648" s="560">
        <f t="shared" si="434"/>
        <v>7</v>
      </c>
      <c r="E4648" s="560">
        <f t="shared" si="435"/>
        <v>13</v>
      </c>
      <c r="F4648" s="560">
        <f t="shared" si="436"/>
        <v>15</v>
      </c>
      <c r="G4648" s="595">
        <f t="shared" si="437"/>
        <v>7</v>
      </c>
      <c r="H4648" s="590">
        <f>CHOOSE('Output Sheet'!$B$4,'8760 Data'!J4648,'8760 Data'!K4648,'8760 Data'!L4648,'8760 Data'!M4648,'8760 Data'!N4648,'8760 Data'!O4648,'8760 Data'!P4648,'8760 Data'!Q4648,'8760 Data'!R4648,'8760 Data'!S4648,'8760 Data'!T4648,'8760 Data'!U4648)</f>
        <v>0</v>
      </c>
      <c r="I4648" s="591" t="e">
        <f>H4648/'Output Sheet'!$B$8</f>
        <v>#DIV/0!</v>
      </c>
      <c r="J4648" s="596"/>
      <c r="K4648" s="560"/>
      <c r="L4648" s="560"/>
      <c r="M4648" s="560"/>
      <c r="N4648" s="560"/>
      <c r="O4648" s="560"/>
      <c r="P4648" s="560"/>
      <c r="Q4648" s="560"/>
      <c r="R4648" s="560"/>
      <c r="S4648" s="560"/>
      <c r="T4648" s="560"/>
      <c r="U4648" s="560"/>
    </row>
    <row r="4649" spans="1:21">
      <c r="A4649" s="593">
        <f t="shared" si="432"/>
        <v>41468</v>
      </c>
      <c r="B4649" s="594">
        <v>41468.666935532405</v>
      </c>
      <c r="C4649" s="560">
        <f t="shared" si="433"/>
        <v>2013</v>
      </c>
      <c r="D4649" s="560">
        <f t="shared" si="434"/>
        <v>7</v>
      </c>
      <c r="E4649" s="560">
        <f t="shared" si="435"/>
        <v>13</v>
      </c>
      <c r="F4649" s="560">
        <f t="shared" si="436"/>
        <v>16</v>
      </c>
      <c r="G4649" s="595">
        <f t="shared" si="437"/>
        <v>7</v>
      </c>
      <c r="H4649" s="590">
        <f>CHOOSE('Output Sheet'!$B$4,'8760 Data'!J4649,'8760 Data'!K4649,'8760 Data'!L4649,'8760 Data'!M4649,'8760 Data'!N4649,'8760 Data'!O4649,'8760 Data'!P4649,'8760 Data'!Q4649,'8760 Data'!R4649,'8760 Data'!S4649,'8760 Data'!T4649,'8760 Data'!U4649)</f>
        <v>0</v>
      </c>
      <c r="I4649" s="591" t="e">
        <f>H4649/'Output Sheet'!$B$8</f>
        <v>#DIV/0!</v>
      </c>
      <c r="J4649" s="596"/>
      <c r="K4649" s="560"/>
      <c r="L4649" s="560"/>
      <c r="M4649" s="560"/>
      <c r="N4649" s="560"/>
      <c r="O4649" s="560"/>
      <c r="P4649" s="560"/>
      <c r="Q4649" s="560"/>
      <c r="R4649" s="560"/>
      <c r="S4649" s="560"/>
      <c r="T4649" s="560"/>
      <c r="U4649" s="560"/>
    </row>
    <row r="4650" spans="1:21">
      <c r="A4650" s="593">
        <f t="shared" si="432"/>
        <v>41468</v>
      </c>
      <c r="B4650" s="594">
        <v>41468.708602256942</v>
      </c>
      <c r="C4650" s="560">
        <f t="shared" si="433"/>
        <v>2013</v>
      </c>
      <c r="D4650" s="560">
        <f t="shared" si="434"/>
        <v>7</v>
      </c>
      <c r="E4650" s="560">
        <f t="shared" si="435"/>
        <v>13</v>
      </c>
      <c r="F4650" s="560">
        <f t="shared" si="436"/>
        <v>17</v>
      </c>
      <c r="G4650" s="595">
        <f t="shared" si="437"/>
        <v>7</v>
      </c>
      <c r="H4650" s="590">
        <f>CHOOSE('Output Sheet'!$B$4,'8760 Data'!J4650,'8760 Data'!K4650,'8760 Data'!L4650,'8760 Data'!M4650,'8760 Data'!N4650,'8760 Data'!O4650,'8760 Data'!P4650,'8760 Data'!Q4650,'8760 Data'!R4650,'8760 Data'!S4650,'8760 Data'!T4650,'8760 Data'!U4650)</f>
        <v>0</v>
      </c>
      <c r="I4650" s="591" t="e">
        <f>H4650/'Output Sheet'!$B$8</f>
        <v>#DIV/0!</v>
      </c>
      <c r="J4650" s="596"/>
      <c r="K4650" s="560"/>
      <c r="L4650" s="560"/>
      <c r="M4650" s="560"/>
      <c r="N4650" s="560"/>
      <c r="O4650" s="560"/>
      <c r="P4650" s="560"/>
      <c r="Q4650" s="560"/>
      <c r="R4650" s="560"/>
      <c r="S4650" s="560"/>
      <c r="T4650" s="560"/>
      <c r="U4650" s="560"/>
    </row>
    <row r="4651" spans="1:21">
      <c r="A4651" s="593">
        <f t="shared" si="432"/>
        <v>41468</v>
      </c>
      <c r="B4651" s="594">
        <v>41468.750268981479</v>
      </c>
      <c r="C4651" s="560">
        <f t="shared" si="433"/>
        <v>2013</v>
      </c>
      <c r="D4651" s="560">
        <f t="shared" si="434"/>
        <v>7</v>
      </c>
      <c r="E4651" s="560">
        <f t="shared" si="435"/>
        <v>13</v>
      </c>
      <c r="F4651" s="560">
        <f t="shared" si="436"/>
        <v>18</v>
      </c>
      <c r="G4651" s="595">
        <f t="shared" si="437"/>
        <v>7</v>
      </c>
      <c r="H4651" s="590">
        <f>CHOOSE('Output Sheet'!$B$4,'8760 Data'!J4651,'8760 Data'!K4651,'8760 Data'!L4651,'8760 Data'!M4651,'8760 Data'!N4651,'8760 Data'!O4651,'8760 Data'!P4651,'8760 Data'!Q4651,'8760 Data'!R4651,'8760 Data'!S4651,'8760 Data'!T4651,'8760 Data'!U4651)</f>
        <v>0</v>
      </c>
      <c r="I4651" s="591" t="e">
        <f>H4651/'Output Sheet'!$B$8</f>
        <v>#DIV/0!</v>
      </c>
      <c r="J4651" s="596"/>
      <c r="K4651" s="560"/>
      <c r="L4651" s="560"/>
      <c r="M4651" s="560"/>
      <c r="N4651" s="560"/>
      <c r="O4651" s="560"/>
      <c r="P4651" s="560"/>
      <c r="Q4651" s="560"/>
      <c r="R4651" s="560"/>
      <c r="S4651" s="560"/>
      <c r="T4651" s="560"/>
      <c r="U4651" s="560"/>
    </row>
    <row r="4652" spans="1:21">
      <c r="A4652" s="593">
        <f t="shared" si="432"/>
        <v>41468</v>
      </c>
      <c r="B4652" s="594">
        <v>41468.791935706016</v>
      </c>
      <c r="C4652" s="560">
        <f t="shared" si="433"/>
        <v>2013</v>
      </c>
      <c r="D4652" s="560">
        <f t="shared" si="434"/>
        <v>7</v>
      </c>
      <c r="E4652" s="560">
        <f t="shared" si="435"/>
        <v>13</v>
      </c>
      <c r="F4652" s="560">
        <f t="shared" si="436"/>
        <v>19</v>
      </c>
      <c r="G4652" s="595">
        <f t="shared" si="437"/>
        <v>7</v>
      </c>
      <c r="H4652" s="590">
        <f>CHOOSE('Output Sheet'!$B$4,'8760 Data'!J4652,'8760 Data'!K4652,'8760 Data'!L4652,'8760 Data'!M4652,'8760 Data'!N4652,'8760 Data'!O4652,'8760 Data'!P4652,'8760 Data'!Q4652,'8760 Data'!R4652,'8760 Data'!S4652,'8760 Data'!T4652,'8760 Data'!U4652)</f>
        <v>0</v>
      </c>
      <c r="I4652" s="591" t="e">
        <f>H4652/'Output Sheet'!$B$8</f>
        <v>#DIV/0!</v>
      </c>
      <c r="J4652" s="596"/>
      <c r="K4652" s="560"/>
      <c r="L4652" s="560"/>
      <c r="M4652" s="560"/>
      <c r="N4652" s="560"/>
      <c r="O4652" s="560"/>
      <c r="P4652" s="560"/>
      <c r="Q4652" s="560"/>
      <c r="R4652" s="560"/>
      <c r="S4652" s="560"/>
      <c r="T4652" s="560"/>
      <c r="U4652" s="560"/>
    </row>
    <row r="4653" spans="1:21">
      <c r="A4653" s="593">
        <f t="shared" si="432"/>
        <v>41468</v>
      </c>
      <c r="B4653" s="594">
        <v>41468.833602430554</v>
      </c>
      <c r="C4653" s="560">
        <f t="shared" si="433"/>
        <v>2013</v>
      </c>
      <c r="D4653" s="560">
        <f t="shared" si="434"/>
        <v>7</v>
      </c>
      <c r="E4653" s="560">
        <f t="shared" si="435"/>
        <v>13</v>
      </c>
      <c r="F4653" s="560">
        <f t="shared" si="436"/>
        <v>20</v>
      </c>
      <c r="G4653" s="595">
        <f t="shared" si="437"/>
        <v>7</v>
      </c>
      <c r="H4653" s="590">
        <f>CHOOSE('Output Sheet'!$B$4,'8760 Data'!J4653,'8760 Data'!K4653,'8760 Data'!L4653,'8760 Data'!M4653,'8760 Data'!N4653,'8760 Data'!O4653,'8760 Data'!P4653,'8760 Data'!Q4653,'8760 Data'!R4653,'8760 Data'!S4653,'8760 Data'!T4653,'8760 Data'!U4653)</f>
        <v>0</v>
      </c>
      <c r="I4653" s="591" t="e">
        <f>H4653/'Output Sheet'!$B$8</f>
        <v>#DIV/0!</v>
      </c>
      <c r="J4653" s="596"/>
      <c r="K4653" s="560"/>
      <c r="L4653" s="560"/>
      <c r="M4653" s="560"/>
      <c r="N4653" s="560"/>
      <c r="O4653" s="560"/>
      <c r="P4653" s="560"/>
      <c r="Q4653" s="560"/>
      <c r="R4653" s="560"/>
      <c r="S4653" s="560"/>
      <c r="T4653" s="560"/>
      <c r="U4653" s="560"/>
    </row>
    <row r="4654" spans="1:21">
      <c r="A4654" s="593">
        <f t="shared" si="432"/>
        <v>41468</v>
      </c>
      <c r="B4654" s="594">
        <v>41468.875269155091</v>
      </c>
      <c r="C4654" s="560">
        <f t="shared" si="433"/>
        <v>2013</v>
      </c>
      <c r="D4654" s="560">
        <f t="shared" si="434"/>
        <v>7</v>
      </c>
      <c r="E4654" s="560">
        <f t="shared" si="435"/>
        <v>13</v>
      </c>
      <c r="F4654" s="560">
        <f t="shared" si="436"/>
        <v>21</v>
      </c>
      <c r="G4654" s="595">
        <f t="shared" si="437"/>
        <v>7</v>
      </c>
      <c r="H4654" s="590">
        <f>CHOOSE('Output Sheet'!$B$4,'8760 Data'!J4654,'8760 Data'!K4654,'8760 Data'!L4654,'8760 Data'!M4654,'8760 Data'!N4654,'8760 Data'!O4654,'8760 Data'!P4654,'8760 Data'!Q4654,'8760 Data'!R4654,'8760 Data'!S4654,'8760 Data'!T4654,'8760 Data'!U4654)</f>
        <v>0</v>
      </c>
      <c r="I4654" s="591" t="e">
        <f>H4654/'Output Sheet'!$B$8</f>
        <v>#DIV/0!</v>
      </c>
      <c r="J4654" s="596"/>
      <c r="K4654" s="560"/>
      <c r="L4654" s="560"/>
      <c r="M4654" s="560"/>
      <c r="N4654" s="560"/>
      <c r="O4654" s="560"/>
      <c r="P4654" s="560"/>
      <c r="Q4654" s="560"/>
      <c r="R4654" s="560"/>
      <c r="S4654" s="560"/>
      <c r="T4654" s="560"/>
      <c r="U4654" s="560"/>
    </row>
    <row r="4655" spans="1:21">
      <c r="A4655" s="593">
        <f t="shared" si="432"/>
        <v>41468</v>
      </c>
      <c r="B4655" s="594">
        <v>41468.916935879628</v>
      </c>
      <c r="C4655" s="560">
        <f t="shared" si="433"/>
        <v>2013</v>
      </c>
      <c r="D4655" s="560">
        <f t="shared" si="434"/>
        <v>7</v>
      </c>
      <c r="E4655" s="560">
        <f t="shared" si="435"/>
        <v>13</v>
      </c>
      <c r="F4655" s="560">
        <f t="shared" si="436"/>
        <v>22</v>
      </c>
      <c r="G4655" s="595">
        <f t="shared" si="437"/>
        <v>7</v>
      </c>
      <c r="H4655" s="590">
        <f>CHOOSE('Output Sheet'!$B$4,'8760 Data'!J4655,'8760 Data'!K4655,'8760 Data'!L4655,'8760 Data'!M4655,'8760 Data'!N4655,'8760 Data'!O4655,'8760 Data'!P4655,'8760 Data'!Q4655,'8760 Data'!R4655,'8760 Data'!S4655,'8760 Data'!T4655,'8760 Data'!U4655)</f>
        <v>0</v>
      </c>
      <c r="I4655" s="591" t="e">
        <f>H4655/'Output Sheet'!$B$8</f>
        <v>#DIV/0!</v>
      </c>
      <c r="J4655" s="596"/>
      <c r="K4655" s="560"/>
      <c r="L4655" s="560"/>
      <c r="M4655" s="560"/>
      <c r="N4655" s="560"/>
      <c r="O4655" s="560"/>
      <c r="P4655" s="560"/>
      <c r="Q4655" s="560"/>
      <c r="R4655" s="560"/>
      <c r="S4655" s="560"/>
      <c r="T4655" s="560"/>
      <c r="U4655" s="560"/>
    </row>
    <row r="4656" spans="1:21">
      <c r="A4656" s="593">
        <f t="shared" si="432"/>
        <v>41468</v>
      </c>
      <c r="B4656" s="594">
        <v>41468.958602604165</v>
      </c>
      <c r="C4656" s="560">
        <f t="shared" si="433"/>
        <v>2013</v>
      </c>
      <c r="D4656" s="560">
        <f t="shared" si="434"/>
        <v>7</v>
      </c>
      <c r="E4656" s="560">
        <f t="shared" si="435"/>
        <v>13</v>
      </c>
      <c r="F4656" s="560">
        <f t="shared" si="436"/>
        <v>23</v>
      </c>
      <c r="G4656" s="595">
        <f t="shared" si="437"/>
        <v>7</v>
      </c>
      <c r="H4656" s="590">
        <f>CHOOSE('Output Sheet'!$B$4,'8760 Data'!J4656,'8760 Data'!K4656,'8760 Data'!L4656,'8760 Data'!M4656,'8760 Data'!N4656,'8760 Data'!O4656,'8760 Data'!P4656,'8760 Data'!Q4656,'8760 Data'!R4656,'8760 Data'!S4656,'8760 Data'!T4656,'8760 Data'!U4656)</f>
        <v>0</v>
      </c>
      <c r="I4656" s="591" t="e">
        <f>H4656/'Output Sheet'!$B$8</f>
        <v>#DIV/0!</v>
      </c>
      <c r="J4656" s="596"/>
      <c r="K4656" s="560"/>
      <c r="L4656" s="560"/>
      <c r="M4656" s="560"/>
      <c r="N4656" s="560"/>
      <c r="O4656" s="560"/>
      <c r="P4656" s="560"/>
      <c r="Q4656" s="560"/>
      <c r="R4656" s="560"/>
      <c r="S4656" s="560"/>
      <c r="T4656" s="560"/>
      <c r="U4656" s="560"/>
    </row>
    <row r="4657" spans="1:21">
      <c r="A4657" s="593">
        <f t="shared" si="432"/>
        <v>41469</v>
      </c>
      <c r="B4657" s="594">
        <v>41469.000269328702</v>
      </c>
      <c r="C4657" s="560">
        <f t="shared" si="433"/>
        <v>2013</v>
      </c>
      <c r="D4657" s="560">
        <f t="shared" si="434"/>
        <v>7</v>
      </c>
      <c r="E4657" s="560">
        <f t="shared" si="435"/>
        <v>14</v>
      </c>
      <c r="F4657" s="560">
        <f t="shared" si="436"/>
        <v>24</v>
      </c>
      <c r="G4657" s="595">
        <f t="shared" si="437"/>
        <v>1</v>
      </c>
      <c r="H4657" s="590">
        <f>CHOOSE('Output Sheet'!$B$4,'8760 Data'!J4657,'8760 Data'!K4657,'8760 Data'!L4657,'8760 Data'!M4657,'8760 Data'!N4657,'8760 Data'!O4657,'8760 Data'!P4657,'8760 Data'!Q4657,'8760 Data'!R4657,'8760 Data'!S4657,'8760 Data'!T4657,'8760 Data'!U4657)</f>
        <v>0</v>
      </c>
      <c r="I4657" s="591" t="e">
        <f>H4657/'Output Sheet'!$B$8</f>
        <v>#DIV/0!</v>
      </c>
      <c r="J4657" s="596"/>
      <c r="K4657" s="560"/>
      <c r="L4657" s="560"/>
      <c r="M4657" s="560"/>
      <c r="N4657" s="560"/>
      <c r="O4657" s="560"/>
      <c r="P4657" s="560"/>
      <c r="Q4657" s="560"/>
      <c r="R4657" s="560"/>
      <c r="S4657" s="560"/>
      <c r="T4657" s="560"/>
      <c r="U4657" s="560"/>
    </row>
    <row r="4658" spans="1:21">
      <c r="A4658" s="593">
        <f t="shared" si="432"/>
        <v>41469</v>
      </c>
      <c r="B4658" s="594">
        <v>41469.04193605324</v>
      </c>
      <c r="C4658" s="560">
        <f t="shared" si="433"/>
        <v>2013</v>
      </c>
      <c r="D4658" s="560">
        <f t="shared" si="434"/>
        <v>7</v>
      </c>
      <c r="E4658" s="560">
        <f t="shared" si="435"/>
        <v>14</v>
      </c>
      <c r="F4658" s="560">
        <f t="shared" si="436"/>
        <v>1</v>
      </c>
      <c r="G4658" s="595">
        <f t="shared" si="437"/>
        <v>1</v>
      </c>
      <c r="H4658" s="590">
        <f>CHOOSE('Output Sheet'!$B$4,'8760 Data'!J4658,'8760 Data'!K4658,'8760 Data'!L4658,'8760 Data'!M4658,'8760 Data'!N4658,'8760 Data'!O4658,'8760 Data'!P4658,'8760 Data'!Q4658,'8760 Data'!R4658,'8760 Data'!S4658,'8760 Data'!T4658,'8760 Data'!U4658)</f>
        <v>0</v>
      </c>
      <c r="I4658" s="591" t="e">
        <f>H4658/'Output Sheet'!$B$8</f>
        <v>#DIV/0!</v>
      </c>
      <c r="J4658" s="596"/>
      <c r="K4658" s="560"/>
      <c r="L4658" s="560"/>
      <c r="M4658" s="560"/>
      <c r="N4658" s="560"/>
      <c r="O4658" s="560"/>
      <c r="P4658" s="560"/>
      <c r="Q4658" s="560"/>
      <c r="R4658" s="560"/>
      <c r="S4658" s="560"/>
      <c r="T4658" s="560"/>
      <c r="U4658" s="560"/>
    </row>
    <row r="4659" spans="1:21">
      <c r="A4659" s="593">
        <f t="shared" si="432"/>
        <v>41469</v>
      </c>
      <c r="B4659" s="594">
        <v>41469.083602777777</v>
      </c>
      <c r="C4659" s="560">
        <f t="shared" si="433"/>
        <v>2013</v>
      </c>
      <c r="D4659" s="560">
        <f t="shared" si="434"/>
        <v>7</v>
      </c>
      <c r="E4659" s="560">
        <f t="shared" si="435"/>
        <v>14</v>
      </c>
      <c r="F4659" s="560">
        <f t="shared" si="436"/>
        <v>2</v>
      </c>
      <c r="G4659" s="595">
        <f t="shared" si="437"/>
        <v>1</v>
      </c>
      <c r="H4659" s="590">
        <f>CHOOSE('Output Sheet'!$B$4,'8760 Data'!J4659,'8760 Data'!K4659,'8760 Data'!L4659,'8760 Data'!M4659,'8760 Data'!N4659,'8760 Data'!O4659,'8760 Data'!P4659,'8760 Data'!Q4659,'8760 Data'!R4659,'8760 Data'!S4659,'8760 Data'!T4659,'8760 Data'!U4659)</f>
        <v>0</v>
      </c>
      <c r="I4659" s="591" t="e">
        <f>H4659/'Output Sheet'!$B$8</f>
        <v>#DIV/0!</v>
      </c>
      <c r="J4659" s="596"/>
      <c r="K4659" s="560"/>
      <c r="L4659" s="560"/>
      <c r="M4659" s="560"/>
      <c r="N4659" s="560"/>
      <c r="O4659" s="560"/>
      <c r="P4659" s="560"/>
      <c r="Q4659" s="560"/>
      <c r="R4659" s="560"/>
      <c r="S4659" s="560"/>
      <c r="T4659" s="560"/>
      <c r="U4659" s="560"/>
    </row>
    <row r="4660" spans="1:21">
      <c r="A4660" s="593">
        <f t="shared" si="432"/>
        <v>41469</v>
      </c>
      <c r="B4660" s="594">
        <v>41469.125269502314</v>
      </c>
      <c r="C4660" s="560">
        <f t="shared" si="433"/>
        <v>2013</v>
      </c>
      <c r="D4660" s="560">
        <f t="shared" si="434"/>
        <v>7</v>
      </c>
      <c r="E4660" s="560">
        <f t="shared" si="435"/>
        <v>14</v>
      </c>
      <c r="F4660" s="560">
        <f t="shared" si="436"/>
        <v>3</v>
      </c>
      <c r="G4660" s="595">
        <f t="shared" si="437"/>
        <v>1</v>
      </c>
      <c r="H4660" s="590">
        <f>CHOOSE('Output Sheet'!$B$4,'8760 Data'!J4660,'8760 Data'!K4660,'8760 Data'!L4660,'8760 Data'!M4660,'8760 Data'!N4660,'8760 Data'!O4660,'8760 Data'!P4660,'8760 Data'!Q4660,'8760 Data'!R4660,'8760 Data'!S4660,'8760 Data'!T4660,'8760 Data'!U4660)</f>
        <v>0</v>
      </c>
      <c r="I4660" s="591" t="e">
        <f>H4660/'Output Sheet'!$B$8</f>
        <v>#DIV/0!</v>
      </c>
      <c r="J4660" s="596"/>
      <c r="K4660" s="560"/>
      <c r="L4660" s="560"/>
      <c r="M4660" s="560"/>
      <c r="N4660" s="560"/>
      <c r="O4660" s="560"/>
      <c r="P4660" s="560"/>
      <c r="Q4660" s="560"/>
      <c r="R4660" s="560"/>
      <c r="S4660" s="560"/>
      <c r="T4660" s="560"/>
      <c r="U4660" s="560"/>
    </row>
    <row r="4661" spans="1:21">
      <c r="A4661" s="593">
        <f t="shared" si="432"/>
        <v>41469</v>
      </c>
      <c r="B4661" s="594">
        <v>41469.166936226851</v>
      </c>
      <c r="C4661" s="560">
        <f t="shared" si="433"/>
        <v>2013</v>
      </c>
      <c r="D4661" s="560">
        <f t="shared" si="434"/>
        <v>7</v>
      </c>
      <c r="E4661" s="560">
        <f t="shared" si="435"/>
        <v>14</v>
      </c>
      <c r="F4661" s="560">
        <f t="shared" si="436"/>
        <v>4</v>
      </c>
      <c r="G4661" s="595">
        <f t="shared" si="437"/>
        <v>1</v>
      </c>
      <c r="H4661" s="590">
        <f>CHOOSE('Output Sheet'!$B$4,'8760 Data'!J4661,'8760 Data'!K4661,'8760 Data'!L4661,'8760 Data'!M4661,'8760 Data'!N4661,'8760 Data'!O4661,'8760 Data'!P4661,'8760 Data'!Q4661,'8760 Data'!R4661,'8760 Data'!S4661,'8760 Data'!T4661,'8760 Data'!U4661)</f>
        <v>0</v>
      </c>
      <c r="I4661" s="591" t="e">
        <f>H4661/'Output Sheet'!$B$8</f>
        <v>#DIV/0!</v>
      </c>
      <c r="J4661" s="596"/>
      <c r="K4661" s="560"/>
      <c r="L4661" s="560"/>
      <c r="M4661" s="560"/>
      <c r="N4661" s="560"/>
      <c r="O4661" s="560"/>
      <c r="P4661" s="560"/>
      <c r="Q4661" s="560"/>
      <c r="R4661" s="560"/>
      <c r="S4661" s="560"/>
      <c r="T4661" s="560"/>
      <c r="U4661" s="560"/>
    </row>
    <row r="4662" spans="1:21">
      <c r="A4662" s="593">
        <f t="shared" si="432"/>
        <v>41469</v>
      </c>
      <c r="B4662" s="594">
        <v>41469.208602951388</v>
      </c>
      <c r="C4662" s="560">
        <f t="shared" si="433"/>
        <v>2013</v>
      </c>
      <c r="D4662" s="560">
        <f t="shared" si="434"/>
        <v>7</v>
      </c>
      <c r="E4662" s="560">
        <f t="shared" si="435"/>
        <v>14</v>
      </c>
      <c r="F4662" s="560">
        <f t="shared" si="436"/>
        <v>5</v>
      </c>
      <c r="G4662" s="595">
        <f t="shared" si="437"/>
        <v>1</v>
      </c>
      <c r="H4662" s="590">
        <f>CHOOSE('Output Sheet'!$B$4,'8760 Data'!J4662,'8760 Data'!K4662,'8760 Data'!L4662,'8760 Data'!M4662,'8760 Data'!N4662,'8760 Data'!O4662,'8760 Data'!P4662,'8760 Data'!Q4662,'8760 Data'!R4662,'8760 Data'!S4662,'8760 Data'!T4662,'8760 Data'!U4662)</f>
        <v>0</v>
      </c>
      <c r="I4662" s="591" t="e">
        <f>H4662/'Output Sheet'!$B$8</f>
        <v>#DIV/0!</v>
      </c>
      <c r="J4662" s="596"/>
      <c r="K4662" s="560"/>
      <c r="L4662" s="560"/>
      <c r="M4662" s="560"/>
      <c r="N4662" s="560"/>
      <c r="O4662" s="560"/>
      <c r="P4662" s="560"/>
      <c r="Q4662" s="560"/>
      <c r="R4662" s="560"/>
      <c r="S4662" s="560"/>
      <c r="T4662" s="560"/>
      <c r="U4662" s="560"/>
    </row>
    <row r="4663" spans="1:21">
      <c r="A4663" s="593">
        <f t="shared" si="432"/>
        <v>41469</v>
      </c>
      <c r="B4663" s="594">
        <v>41469.250269675926</v>
      </c>
      <c r="C4663" s="560">
        <f t="shared" si="433"/>
        <v>2013</v>
      </c>
      <c r="D4663" s="560">
        <f t="shared" si="434"/>
        <v>7</v>
      </c>
      <c r="E4663" s="560">
        <f t="shared" si="435"/>
        <v>14</v>
      </c>
      <c r="F4663" s="560">
        <f t="shared" si="436"/>
        <v>6</v>
      </c>
      <c r="G4663" s="595">
        <f t="shared" si="437"/>
        <v>1</v>
      </c>
      <c r="H4663" s="590">
        <f>CHOOSE('Output Sheet'!$B$4,'8760 Data'!J4663,'8760 Data'!K4663,'8760 Data'!L4663,'8760 Data'!M4663,'8760 Data'!N4663,'8760 Data'!O4663,'8760 Data'!P4663,'8760 Data'!Q4663,'8760 Data'!R4663,'8760 Data'!S4663,'8760 Data'!T4663,'8760 Data'!U4663)</f>
        <v>0</v>
      </c>
      <c r="I4663" s="591" t="e">
        <f>H4663/'Output Sheet'!$B$8</f>
        <v>#DIV/0!</v>
      </c>
      <c r="J4663" s="596"/>
      <c r="K4663" s="560"/>
      <c r="L4663" s="560"/>
      <c r="M4663" s="560"/>
      <c r="N4663" s="560"/>
      <c r="O4663" s="560"/>
      <c r="P4663" s="560"/>
      <c r="Q4663" s="560"/>
      <c r="R4663" s="560"/>
      <c r="S4663" s="560"/>
      <c r="T4663" s="560"/>
      <c r="U4663" s="560"/>
    </row>
    <row r="4664" spans="1:21">
      <c r="A4664" s="593">
        <f t="shared" si="432"/>
        <v>41469</v>
      </c>
      <c r="B4664" s="594">
        <v>41469.291936400463</v>
      </c>
      <c r="C4664" s="560">
        <f t="shared" si="433"/>
        <v>2013</v>
      </c>
      <c r="D4664" s="560">
        <f t="shared" si="434"/>
        <v>7</v>
      </c>
      <c r="E4664" s="560">
        <f t="shared" si="435"/>
        <v>14</v>
      </c>
      <c r="F4664" s="560">
        <f t="shared" si="436"/>
        <v>7</v>
      </c>
      <c r="G4664" s="595">
        <f t="shared" si="437"/>
        <v>1</v>
      </c>
      <c r="H4664" s="590">
        <f>CHOOSE('Output Sheet'!$B$4,'8760 Data'!J4664,'8760 Data'!K4664,'8760 Data'!L4664,'8760 Data'!M4664,'8760 Data'!N4664,'8760 Data'!O4664,'8760 Data'!P4664,'8760 Data'!Q4664,'8760 Data'!R4664,'8760 Data'!S4664,'8760 Data'!T4664,'8760 Data'!U4664)</f>
        <v>0</v>
      </c>
      <c r="I4664" s="591" t="e">
        <f>H4664/'Output Sheet'!$B$8</f>
        <v>#DIV/0!</v>
      </c>
      <c r="J4664" s="596"/>
      <c r="K4664" s="560"/>
      <c r="L4664" s="560"/>
      <c r="M4664" s="560"/>
      <c r="N4664" s="560"/>
      <c r="O4664" s="560"/>
      <c r="P4664" s="560"/>
      <c r="Q4664" s="560"/>
      <c r="R4664" s="560"/>
      <c r="S4664" s="560"/>
      <c r="T4664" s="560"/>
      <c r="U4664" s="560"/>
    </row>
    <row r="4665" spans="1:21">
      <c r="A4665" s="593">
        <f t="shared" si="432"/>
        <v>41469</v>
      </c>
      <c r="B4665" s="594">
        <v>41469.333603125</v>
      </c>
      <c r="C4665" s="560">
        <f t="shared" si="433"/>
        <v>2013</v>
      </c>
      <c r="D4665" s="560">
        <f t="shared" si="434"/>
        <v>7</v>
      </c>
      <c r="E4665" s="560">
        <f t="shared" si="435"/>
        <v>14</v>
      </c>
      <c r="F4665" s="560">
        <f t="shared" si="436"/>
        <v>8</v>
      </c>
      <c r="G4665" s="595">
        <f t="shared" si="437"/>
        <v>1</v>
      </c>
      <c r="H4665" s="590">
        <f>CHOOSE('Output Sheet'!$B$4,'8760 Data'!J4665,'8760 Data'!K4665,'8760 Data'!L4665,'8760 Data'!M4665,'8760 Data'!N4665,'8760 Data'!O4665,'8760 Data'!P4665,'8760 Data'!Q4665,'8760 Data'!R4665,'8760 Data'!S4665,'8760 Data'!T4665,'8760 Data'!U4665)</f>
        <v>0</v>
      </c>
      <c r="I4665" s="591" t="e">
        <f>H4665/'Output Sheet'!$B$8</f>
        <v>#DIV/0!</v>
      </c>
      <c r="J4665" s="596"/>
      <c r="K4665" s="560"/>
      <c r="L4665" s="560"/>
      <c r="M4665" s="560"/>
      <c r="N4665" s="560"/>
      <c r="O4665" s="560"/>
      <c r="P4665" s="560"/>
      <c r="Q4665" s="560"/>
      <c r="R4665" s="560"/>
      <c r="S4665" s="560"/>
      <c r="T4665" s="560"/>
      <c r="U4665" s="560"/>
    </row>
    <row r="4666" spans="1:21">
      <c r="A4666" s="593">
        <f t="shared" si="432"/>
        <v>41469</v>
      </c>
      <c r="B4666" s="594">
        <v>41469.375269849537</v>
      </c>
      <c r="C4666" s="560">
        <f t="shared" si="433"/>
        <v>2013</v>
      </c>
      <c r="D4666" s="560">
        <f t="shared" si="434"/>
        <v>7</v>
      </c>
      <c r="E4666" s="560">
        <f t="shared" si="435"/>
        <v>14</v>
      </c>
      <c r="F4666" s="560">
        <f t="shared" si="436"/>
        <v>9</v>
      </c>
      <c r="G4666" s="595">
        <f t="shared" si="437"/>
        <v>1</v>
      </c>
      <c r="H4666" s="590">
        <f>CHOOSE('Output Sheet'!$B$4,'8760 Data'!J4666,'8760 Data'!K4666,'8760 Data'!L4666,'8760 Data'!M4666,'8760 Data'!N4666,'8760 Data'!O4666,'8760 Data'!P4666,'8760 Data'!Q4666,'8760 Data'!R4666,'8760 Data'!S4666,'8760 Data'!T4666,'8760 Data'!U4666)</f>
        <v>0</v>
      </c>
      <c r="I4666" s="591" t="e">
        <f>H4666/'Output Sheet'!$B$8</f>
        <v>#DIV/0!</v>
      </c>
      <c r="J4666" s="596"/>
      <c r="K4666" s="560"/>
      <c r="L4666" s="560"/>
      <c r="M4666" s="560"/>
      <c r="N4666" s="560"/>
      <c r="O4666" s="560"/>
      <c r="P4666" s="560"/>
      <c r="Q4666" s="560"/>
      <c r="R4666" s="560"/>
      <c r="S4666" s="560"/>
      <c r="T4666" s="560"/>
      <c r="U4666" s="560"/>
    </row>
    <row r="4667" spans="1:21">
      <c r="A4667" s="593">
        <f t="shared" si="432"/>
        <v>41469</v>
      </c>
      <c r="B4667" s="594">
        <v>41469.416936574074</v>
      </c>
      <c r="C4667" s="560">
        <f t="shared" si="433"/>
        <v>2013</v>
      </c>
      <c r="D4667" s="560">
        <f t="shared" si="434"/>
        <v>7</v>
      </c>
      <c r="E4667" s="560">
        <f t="shared" si="435"/>
        <v>14</v>
      </c>
      <c r="F4667" s="560">
        <f t="shared" si="436"/>
        <v>10</v>
      </c>
      <c r="G4667" s="595">
        <f t="shared" si="437"/>
        <v>1</v>
      </c>
      <c r="H4667" s="590">
        <f>CHOOSE('Output Sheet'!$B$4,'8760 Data'!J4667,'8760 Data'!K4667,'8760 Data'!L4667,'8760 Data'!M4667,'8760 Data'!N4667,'8760 Data'!O4667,'8760 Data'!P4667,'8760 Data'!Q4667,'8760 Data'!R4667,'8760 Data'!S4667,'8760 Data'!T4667,'8760 Data'!U4667)</f>
        <v>0</v>
      </c>
      <c r="I4667" s="591" t="e">
        <f>H4667/'Output Sheet'!$B$8</f>
        <v>#DIV/0!</v>
      </c>
      <c r="J4667" s="596"/>
      <c r="K4667" s="560"/>
      <c r="L4667" s="560"/>
      <c r="M4667" s="560"/>
      <c r="N4667" s="560"/>
      <c r="O4667" s="560"/>
      <c r="P4667" s="560"/>
      <c r="Q4667" s="560"/>
      <c r="R4667" s="560"/>
      <c r="S4667" s="560"/>
      <c r="T4667" s="560"/>
      <c r="U4667" s="560"/>
    </row>
    <row r="4668" spans="1:21">
      <c r="A4668" s="593">
        <f t="shared" si="432"/>
        <v>41469</v>
      </c>
      <c r="B4668" s="594">
        <v>41469.458603298612</v>
      </c>
      <c r="C4668" s="560">
        <f t="shared" si="433"/>
        <v>2013</v>
      </c>
      <c r="D4668" s="560">
        <f t="shared" si="434"/>
        <v>7</v>
      </c>
      <c r="E4668" s="560">
        <f t="shared" si="435"/>
        <v>14</v>
      </c>
      <c r="F4668" s="560">
        <f t="shared" si="436"/>
        <v>11</v>
      </c>
      <c r="G4668" s="595">
        <f t="shared" si="437"/>
        <v>1</v>
      </c>
      <c r="H4668" s="590">
        <f>CHOOSE('Output Sheet'!$B$4,'8760 Data'!J4668,'8760 Data'!K4668,'8760 Data'!L4668,'8760 Data'!M4668,'8760 Data'!N4668,'8760 Data'!O4668,'8760 Data'!P4668,'8760 Data'!Q4668,'8760 Data'!R4668,'8760 Data'!S4668,'8760 Data'!T4668,'8760 Data'!U4668)</f>
        <v>0</v>
      </c>
      <c r="I4668" s="591" t="e">
        <f>H4668/'Output Sheet'!$B$8</f>
        <v>#DIV/0!</v>
      </c>
      <c r="J4668" s="596"/>
      <c r="K4668" s="560"/>
      <c r="L4668" s="560"/>
      <c r="M4668" s="560"/>
      <c r="N4668" s="560"/>
      <c r="O4668" s="560"/>
      <c r="P4668" s="560"/>
      <c r="Q4668" s="560"/>
      <c r="R4668" s="560"/>
      <c r="S4668" s="560"/>
      <c r="T4668" s="560"/>
      <c r="U4668" s="560"/>
    </row>
    <row r="4669" spans="1:21">
      <c r="A4669" s="593">
        <f t="shared" si="432"/>
        <v>41469</v>
      </c>
      <c r="B4669" s="594">
        <v>41469.500270023149</v>
      </c>
      <c r="C4669" s="560">
        <f t="shared" si="433"/>
        <v>2013</v>
      </c>
      <c r="D4669" s="560">
        <f t="shared" si="434"/>
        <v>7</v>
      </c>
      <c r="E4669" s="560">
        <f t="shared" si="435"/>
        <v>14</v>
      </c>
      <c r="F4669" s="560">
        <f t="shared" si="436"/>
        <v>12</v>
      </c>
      <c r="G4669" s="595">
        <f t="shared" si="437"/>
        <v>1</v>
      </c>
      <c r="H4669" s="590">
        <f>CHOOSE('Output Sheet'!$B$4,'8760 Data'!J4669,'8760 Data'!K4669,'8760 Data'!L4669,'8760 Data'!M4669,'8760 Data'!N4669,'8760 Data'!O4669,'8760 Data'!P4669,'8760 Data'!Q4669,'8760 Data'!R4669,'8760 Data'!S4669,'8760 Data'!T4669,'8760 Data'!U4669)</f>
        <v>0</v>
      </c>
      <c r="I4669" s="591" t="e">
        <f>H4669/'Output Sheet'!$B$8</f>
        <v>#DIV/0!</v>
      </c>
      <c r="J4669" s="596"/>
      <c r="K4669" s="560"/>
      <c r="L4669" s="560"/>
      <c r="M4669" s="560"/>
      <c r="N4669" s="560"/>
      <c r="O4669" s="560"/>
      <c r="P4669" s="560"/>
      <c r="Q4669" s="560"/>
      <c r="R4669" s="560"/>
      <c r="S4669" s="560"/>
      <c r="T4669" s="560"/>
      <c r="U4669" s="560"/>
    </row>
    <row r="4670" spans="1:21">
      <c r="A4670" s="593">
        <f t="shared" si="432"/>
        <v>41469</v>
      </c>
      <c r="B4670" s="594">
        <v>41469.541936747686</v>
      </c>
      <c r="C4670" s="560">
        <f t="shared" si="433"/>
        <v>2013</v>
      </c>
      <c r="D4670" s="560">
        <f t="shared" si="434"/>
        <v>7</v>
      </c>
      <c r="E4670" s="560">
        <f t="shared" si="435"/>
        <v>14</v>
      </c>
      <c r="F4670" s="560">
        <f t="shared" si="436"/>
        <v>13</v>
      </c>
      <c r="G4670" s="595">
        <f t="shared" si="437"/>
        <v>1</v>
      </c>
      <c r="H4670" s="590">
        <f>CHOOSE('Output Sheet'!$B$4,'8760 Data'!J4670,'8760 Data'!K4670,'8760 Data'!L4670,'8760 Data'!M4670,'8760 Data'!N4670,'8760 Data'!O4670,'8760 Data'!P4670,'8760 Data'!Q4670,'8760 Data'!R4670,'8760 Data'!S4670,'8760 Data'!T4670,'8760 Data'!U4670)</f>
        <v>0</v>
      </c>
      <c r="I4670" s="591" t="e">
        <f>H4670/'Output Sheet'!$B$8</f>
        <v>#DIV/0!</v>
      </c>
      <c r="J4670" s="596"/>
      <c r="K4670" s="560"/>
      <c r="L4670" s="560"/>
      <c r="M4670" s="560"/>
      <c r="N4670" s="560"/>
      <c r="O4670" s="560"/>
      <c r="P4670" s="560"/>
      <c r="Q4670" s="560"/>
      <c r="R4670" s="560"/>
      <c r="S4670" s="560"/>
      <c r="T4670" s="560"/>
      <c r="U4670" s="560"/>
    </row>
    <row r="4671" spans="1:21">
      <c r="A4671" s="593">
        <f t="shared" si="432"/>
        <v>41469</v>
      </c>
      <c r="B4671" s="594">
        <v>41469.583603472223</v>
      </c>
      <c r="C4671" s="560">
        <f t="shared" si="433"/>
        <v>2013</v>
      </c>
      <c r="D4671" s="560">
        <f t="shared" si="434"/>
        <v>7</v>
      </c>
      <c r="E4671" s="560">
        <f t="shared" si="435"/>
        <v>14</v>
      </c>
      <c r="F4671" s="560">
        <f t="shared" si="436"/>
        <v>14</v>
      </c>
      <c r="G4671" s="595">
        <f t="shared" si="437"/>
        <v>1</v>
      </c>
      <c r="H4671" s="590">
        <f>CHOOSE('Output Sheet'!$B$4,'8760 Data'!J4671,'8760 Data'!K4671,'8760 Data'!L4671,'8760 Data'!M4671,'8760 Data'!N4671,'8760 Data'!O4671,'8760 Data'!P4671,'8760 Data'!Q4671,'8760 Data'!R4671,'8760 Data'!S4671,'8760 Data'!T4671,'8760 Data'!U4671)</f>
        <v>0</v>
      </c>
      <c r="I4671" s="591" t="e">
        <f>H4671/'Output Sheet'!$B$8</f>
        <v>#DIV/0!</v>
      </c>
      <c r="J4671" s="596"/>
      <c r="K4671" s="560"/>
      <c r="L4671" s="560"/>
      <c r="M4671" s="560"/>
      <c r="N4671" s="560"/>
      <c r="O4671" s="560"/>
      <c r="P4671" s="560"/>
      <c r="Q4671" s="560"/>
      <c r="R4671" s="560"/>
      <c r="S4671" s="560"/>
      <c r="T4671" s="560"/>
      <c r="U4671" s="560"/>
    </row>
    <row r="4672" spans="1:21">
      <c r="A4672" s="593">
        <f t="shared" si="432"/>
        <v>41469</v>
      </c>
      <c r="B4672" s="594">
        <v>41469.625270196761</v>
      </c>
      <c r="C4672" s="560">
        <f t="shared" si="433"/>
        <v>2013</v>
      </c>
      <c r="D4672" s="560">
        <f t="shared" si="434"/>
        <v>7</v>
      </c>
      <c r="E4672" s="560">
        <f t="shared" si="435"/>
        <v>14</v>
      </c>
      <c r="F4672" s="560">
        <f t="shared" si="436"/>
        <v>15</v>
      </c>
      <c r="G4672" s="595">
        <f t="shared" si="437"/>
        <v>1</v>
      </c>
      <c r="H4672" s="590">
        <f>CHOOSE('Output Sheet'!$B$4,'8760 Data'!J4672,'8760 Data'!K4672,'8760 Data'!L4672,'8760 Data'!M4672,'8760 Data'!N4672,'8760 Data'!O4672,'8760 Data'!P4672,'8760 Data'!Q4672,'8760 Data'!R4672,'8760 Data'!S4672,'8760 Data'!T4672,'8760 Data'!U4672)</f>
        <v>0</v>
      </c>
      <c r="I4672" s="591" t="e">
        <f>H4672/'Output Sheet'!$B$8</f>
        <v>#DIV/0!</v>
      </c>
      <c r="J4672" s="596"/>
      <c r="K4672" s="560"/>
      <c r="L4672" s="560"/>
      <c r="M4672" s="560"/>
      <c r="N4672" s="560"/>
      <c r="O4672" s="560"/>
      <c r="P4672" s="560"/>
      <c r="Q4672" s="560"/>
      <c r="R4672" s="560"/>
      <c r="S4672" s="560"/>
      <c r="T4672" s="560"/>
      <c r="U4672" s="560"/>
    </row>
    <row r="4673" spans="1:21">
      <c r="A4673" s="593">
        <f t="shared" si="432"/>
        <v>41469</v>
      </c>
      <c r="B4673" s="594">
        <v>41469.666936921298</v>
      </c>
      <c r="C4673" s="560">
        <f t="shared" si="433"/>
        <v>2013</v>
      </c>
      <c r="D4673" s="560">
        <f t="shared" si="434"/>
        <v>7</v>
      </c>
      <c r="E4673" s="560">
        <f t="shared" si="435"/>
        <v>14</v>
      </c>
      <c r="F4673" s="560">
        <f t="shared" si="436"/>
        <v>16</v>
      </c>
      <c r="G4673" s="595">
        <f t="shared" si="437"/>
        <v>1</v>
      </c>
      <c r="H4673" s="590">
        <f>CHOOSE('Output Sheet'!$B$4,'8760 Data'!J4673,'8760 Data'!K4673,'8760 Data'!L4673,'8760 Data'!M4673,'8760 Data'!N4673,'8760 Data'!O4673,'8760 Data'!P4673,'8760 Data'!Q4673,'8760 Data'!R4673,'8760 Data'!S4673,'8760 Data'!T4673,'8760 Data'!U4673)</f>
        <v>0</v>
      </c>
      <c r="I4673" s="591" t="e">
        <f>H4673/'Output Sheet'!$B$8</f>
        <v>#DIV/0!</v>
      </c>
      <c r="J4673" s="596"/>
      <c r="K4673" s="560"/>
      <c r="L4673" s="560"/>
      <c r="M4673" s="560"/>
      <c r="N4673" s="560"/>
      <c r="O4673" s="560"/>
      <c r="P4673" s="560"/>
      <c r="Q4673" s="560"/>
      <c r="R4673" s="560"/>
      <c r="S4673" s="560"/>
      <c r="T4673" s="560"/>
      <c r="U4673" s="560"/>
    </row>
    <row r="4674" spans="1:21">
      <c r="A4674" s="593">
        <f t="shared" si="432"/>
        <v>41469</v>
      </c>
      <c r="B4674" s="594">
        <v>41469.708603645835</v>
      </c>
      <c r="C4674" s="560">
        <f t="shared" si="433"/>
        <v>2013</v>
      </c>
      <c r="D4674" s="560">
        <f t="shared" si="434"/>
        <v>7</v>
      </c>
      <c r="E4674" s="560">
        <f t="shared" si="435"/>
        <v>14</v>
      </c>
      <c r="F4674" s="560">
        <f t="shared" si="436"/>
        <v>17</v>
      </c>
      <c r="G4674" s="595">
        <f t="shared" si="437"/>
        <v>1</v>
      </c>
      <c r="H4674" s="590">
        <f>CHOOSE('Output Sheet'!$B$4,'8760 Data'!J4674,'8760 Data'!K4674,'8760 Data'!L4674,'8760 Data'!M4674,'8760 Data'!N4674,'8760 Data'!O4674,'8760 Data'!P4674,'8760 Data'!Q4674,'8760 Data'!R4674,'8760 Data'!S4674,'8760 Data'!T4674,'8760 Data'!U4674)</f>
        <v>0</v>
      </c>
      <c r="I4674" s="591" t="e">
        <f>H4674/'Output Sheet'!$B$8</f>
        <v>#DIV/0!</v>
      </c>
      <c r="J4674" s="596"/>
      <c r="K4674" s="560"/>
      <c r="L4674" s="560"/>
      <c r="M4674" s="560"/>
      <c r="N4674" s="560"/>
      <c r="O4674" s="560"/>
      <c r="P4674" s="560"/>
      <c r="Q4674" s="560"/>
      <c r="R4674" s="560"/>
      <c r="S4674" s="560"/>
      <c r="T4674" s="560"/>
      <c r="U4674" s="560"/>
    </row>
    <row r="4675" spans="1:21">
      <c r="A4675" s="593">
        <f t="shared" ref="A4675:A4738" si="438">DATE(C4675,D4675,E4675)</f>
        <v>41469</v>
      </c>
      <c r="B4675" s="594">
        <v>41469.750270370372</v>
      </c>
      <c r="C4675" s="560">
        <f t="shared" ref="C4675:C4738" si="439">YEAR(B4675)</f>
        <v>2013</v>
      </c>
      <c r="D4675" s="560">
        <f t="shared" ref="D4675:D4738" si="440">MONTH(B4675)</f>
        <v>7</v>
      </c>
      <c r="E4675" s="560">
        <f t="shared" ref="E4675:E4738" si="441">DAY(B4675)</f>
        <v>14</v>
      </c>
      <c r="F4675" s="560">
        <f t="shared" ref="F4675:F4738" si="442">IF(HOUR(B4675)&lt;&gt;0,HOUR(B4675),24)</f>
        <v>18</v>
      </c>
      <c r="G4675" s="595">
        <f t="shared" ref="G4675:G4738" si="443">WEEKDAY(B4675,1)</f>
        <v>1</v>
      </c>
      <c r="H4675" s="590">
        <f>CHOOSE('Output Sheet'!$B$4,'8760 Data'!J4675,'8760 Data'!K4675,'8760 Data'!L4675,'8760 Data'!M4675,'8760 Data'!N4675,'8760 Data'!O4675,'8760 Data'!P4675,'8760 Data'!Q4675,'8760 Data'!R4675,'8760 Data'!S4675,'8760 Data'!T4675,'8760 Data'!U4675)</f>
        <v>0</v>
      </c>
      <c r="I4675" s="591" t="e">
        <f>H4675/'Output Sheet'!$B$8</f>
        <v>#DIV/0!</v>
      </c>
      <c r="J4675" s="596"/>
      <c r="K4675" s="560"/>
      <c r="L4675" s="560"/>
      <c r="M4675" s="560"/>
      <c r="N4675" s="560"/>
      <c r="O4675" s="560"/>
      <c r="P4675" s="560"/>
      <c r="Q4675" s="560"/>
      <c r="R4675" s="560"/>
      <c r="S4675" s="560"/>
      <c r="T4675" s="560"/>
      <c r="U4675" s="560"/>
    </row>
    <row r="4676" spans="1:21">
      <c r="A4676" s="593">
        <f t="shared" si="438"/>
        <v>41469</v>
      </c>
      <c r="B4676" s="594">
        <v>41469.791937094909</v>
      </c>
      <c r="C4676" s="560">
        <f t="shared" si="439"/>
        <v>2013</v>
      </c>
      <c r="D4676" s="560">
        <f t="shared" si="440"/>
        <v>7</v>
      </c>
      <c r="E4676" s="560">
        <f t="shared" si="441"/>
        <v>14</v>
      </c>
      <c r="F4676" s="560">
        <f t="shared" si="442"/>
        <v>19</v>
      </c>
      <c r="G4676" s="595">
        <f t="shared" si="443"/>
        <v>1</v>
      </c>
      <c r="H4676" s="590">
        <f>CHOOSE('Output Sheet'!$B$4,'8760 Data'!J4676,'8760 Data'!K4676,'8760 Data'!L4676,'8760 Data'!M4676,'8760 Data'!N4676,'8760 Data'!O4676,'8760 Data'!P4676,'8760 Data'!Q4676,'8760 Data'!R4676,'8760 Data'!S4676,'8760 Data'!T4676,'8760 Data'!U4676)</f>
        <v>0</v>
      </c>
      <c r="I4676" s="591" t="e">
        <f>H4676/'Output Sheet'!$B$8</f>
        <v>#DIV/0!</v>
      </c>
      <c r="J4676" s="596"/>
      <c r="K4676" s="560"/>
      <c r="L4676" s="560"/>
      <c r="M4676" s="560"/>
      <c r="N4676" s="560"/>
      <c r="O4676" s="560"/>
      <c r="P4676" s="560"/>
      <c r="Q4676" s="560"/>
      <c r="R4676" s="560"/>
      <c r="S4676" s="560"/>
      <c r="T4676" s="560"/>
      <c r="U4676" s="560"/>
    </row>
    <row r="4677" spans="1:21">
      <c r="A4677" s="593">
        <f t="shared" si="438"/>
        <v>41469</v>
      </c>
      <c r="B4677" s="594">
        <v>41469.833603819447</v>
      </c>
      <c r="C4677" s="560">
        <f t="shared" si="439"/>
        <v>2013</v>
      </c>
      <c r="D4677" s="560">
        <f t="shared" si="440"/>
        <v>7</v>
      </c>
      <c r="E4677" s="560">
        <f t="shared" si="441"/>
        <v>14</v>
      </c>
      <c r="F4677" s="560">
        <f t="shared" si="442"/>
        <v>20</v>
      </c>
      <c r="G4677" s="595">
        <f t="shared" si="443"/>
        <v>1</v>
      </c>
      <c r="H4677" s="590">
        <f>CHOOSE('Output Sheet'!$B$4,'8760 Data'!J4677,'8760 Data'!K4677,'8760 Data'!L4677,'8760 Data'!M4677,'8760 Data'!N4677,'8760 Data'!O4677,'8760 Data'!P4677,'8760 Data'!Q4677,'8760 Data'!R4677,'8760 Data'!S4677,'8760 Data'!T4677,'8760 Data'!U4677)</f>
        <v>0</v>
      </c>
      <c r="I4677" s="591" t="e">
        <f>H4677/'Output Sheet'!$B$8</f>
        <v>#DIV/0!</v>
      </c>
      <c r="J4677" s="596"/>
      <c r="K4677" s="560"/>
      <c r="L4677" s="560"/>
      <c r="M4677" s="560"/>
      <c r="N4677" s="560"/>
      <c r="O4677" s="560"/>
      <c r="P4677" s="560"/>
      <c r="Q4677" s="560"/>
      <c r="R4677" s="560"/>
      <c r="S4677" s="560"/>
      <c r="T4677" s="560"/>
      <c r="U4677" s="560"/>
    </row>
    <row r="4678" spans="1:21">
      <c r="A4678" s="593">
        <f t="shared" si="438"/>
        <v>41469</v>
      </c>
      <c r="B4678" s="594">
        <v>41469.875270543984</v>
      </c>
      <c r="C4678" s="560">
        <f t="shared" si="439"/>
        <v>2013</v>
      </c>
      <c r="D4678" s="560">
        <f t="shared" si="440"/>
        <v>7</v>
      </c>
      <c r="E4678" s="560">
        <f t="shared" si="441"/>
        <v>14</v>
      </c>
      <c r="F4678" s="560">
        <f t="shared" si="442"/>
        <v>21</v>
      </c>
      <c r="G4678" s="595">
        <f t="shared" si="443"/>
        <v>1</v>
      </c>
      <c r="H4678" s="590">
        <f>CHOOSE('Output Sheet'!$B$4,'8760 Data'!J4678,'8760 Data'!K4678,'8760 Data'!L4678,'8760 Data'!M4678,'8760 Data'!N4678,'8760 Data'!O4678,'8760 Data'!P4678,'8760 Data'!Q4678,'8760 Data'!R4678,'8760 Data'!S4678,'8760 Data'!T4678,'8760 Data'!U4678)</f>
        <v>0</v>
      </c>
      <c r="I4678" s="591" t="e">
        <f>H4678/'Output Sheet'!$B$8</f>
        <v>#DIV/0!</v>
      </c>
      <c r="J4678" s="596"/>
      <c r="K4678" s="560"/>
      <c r="L4678" s="560"/>
      <c r="M4678" s="560"/>
      <c r="N4678" s="560"/>
      <c r="O4678" s="560"/>
      <c r="P4678" s="560"/>
      <c r="Q4678" s="560"/>
      <c r="R4678" s="560"/>
      <c r="S4678" s="560"/>
      <c r="T4678" s="560"/>
      <c r="U4678" s="560"/>
    </row>
    <row r="4679" spans="1:21">
      <c r="A4679" s="593">
        <f t="shared" si="438"/>
        <v>41469</v>
      </c>
      <c r="B4679" s="594">
        <v>41469.916937268521</v>
      </c>
      <c r="C4679" s="560">
        <f t="shared" si="439"/>
        <v>2013</v>
      </c>
      <c r="D4679" s="560">
        <f t="shared" si="440"/>
        <v>7</v>
      </c>
      <c r="E4679" s="560">
        <f t="shared" si="441"/>
        <v>14</v>
      </c>
      <c r="F4679" s="560">
        <f t="shared" si="442"/>
        <v>22</v>
      </c>
      <c r="G4679" s="595">
        <f t="shared" si="443"/>
        <v>1</v>
      </c>
      <c r="H4679" s="590">
        <f>CHOOSE('Output Sheet'!$B$4,'8760 Data'!J4679,'8760 Data'!K4679,'8760 Data'!L4679,'8760 Data'!M4679,'8760 Data'!N4679,'8760 Data'!O4679,'8760 Data'!P4679,'8760 Data'!Q4679,'8760 Data'!R4679,'8760 Data'!S4679,'8760 Data'!T4679,'8760 Data'!U4679)</f>
        <v>0</v>
      </c>
      <c r="I4679" s="591" t="e">
        <f>H4679/'Output Sheet'!$B$8</f>
        <v>#DIV/0!</v>
      </c>
      <c r="J4679" s="596"/>
      <c r="K4679" s="560"/>
      <c r="L4679" s="560"/>
      <c r="M4679" s="560"/>
      <c r="N4679" s="560"/>
      <c r="O4679" s="560"/>
      <c r="P4679" s="560"/>
      <c r="Q4679" s="560"/>
      <c r="R4679" s="560"/>
      <c r="S4679" s="560"/>
      <c r="T4679" s="560"/>
      <c r="U4679" s="560"/>
    </row>
    <row r="4680" spans="1:21">
      <c r="A4680" s="593">
        <f t="shared" si="438"/>
        <v>41469</v>
      </c>
      <c r="B4680" s="594">
        <v>41469.958603993058</v>
      </c>
      <c r="C4680" s="560">
        <f t="shared" si="439"/>
        <v>2013</v>
      </c>
      <c r="D4680" s="560">
        <f t="shared" si="440"/>
        <v>7</v>
      </c>
      <c r="E4680" s="560">
        <f t="shared" si="441"/>
        <v>14</v>
      </c>
      <c r="F4680" s="560">
        <f t="shared" si="442"/>
        <v>23</v>
      </c>
      <c r="G4680" s="595">
        <f t="shared" si="443"/>
        <v>1</v>
      </c>
      <c r="H4680" s="590">
        <f>CHOOSE('Output Sheet'!$B$4,'8760 Data'!J4680,'8760 Data'!K4680,'8760 Data'!L4680,'8760 Data'!M4680,'8760 Data'!N4680,'8760 Data'!O4680,'8760 Data'!P4680,'8760 Data'!Q4680,'8760 Data'!R4680,'8760 Data'!S4680,'8760 Data'!T4680,'8760 Data'!U4680)</f>
        <v>0</v>
      </c>
      <c r="I4680" s="591" t="e">
        <f>H4680/'Output Sheet'!$B$8</f>
        <v>#DIV/0!</v>
      </c>
      <c r="J4680" s="596"/>
      <c r="K4680" s="560"/>
      <c r="L4680" s="560"/>
      <c r="M4680" s="560"/>
      <c r="N4680" s="560"/>
      <c r="O4680" s="560"/>
      <c r="P4680" s="560"/>
      <c r="Q4680" s="560"/>
      <c r="R4680" s="560"/>
      <c r="S4680" s="560"/>
      <c r="T4680" s="560"/>
      <c r="U4680" s="560"/>
    </row>
    <row r="4681" spans="1:21">
      <c r="A4681" s="593">
        <f t="shared" si="438"/>
        <v>41470</v>
      </c>
      <c r="B4681" s="594">
        <v>41470.000270717595</v>
      </c>
      <c r="C4681" s="560">
        <f t="shared" si="439"/>
        <v>2013</v>
      </c>
      <c r="D4681" s="560">
        <f t="shared" si="440"/>
        <v>7</v>
      </c>
      <c r="E4681" s="560">
        <f t="shared" si="441"/>
        <v>15</v>
      </c>
      <c r="F4681" s="560">
        <f t="shared" si="442"/>
        <v>24</v>
      </c>
      <c r="G4681" s="595">
        <f t="shared" si="443"/>
        <v>2</v>
      </c>
      <c r="H4681" s="590">
        <f>CHOOSE('Output Sheet'!$B$4,'8760 Data'!J4681,'8760 Data'!K4681,'8760 Data'!L4681,'8760 Data'!M4681,'8760 Data'!N4681,'8760 Data'!O4681,'8760 Data'!P4681,'8760 Data'!Q4681,'8760 Data'!R4681,'8760 Data'!S4681,'8760 Data'!T4681,'8760 Data'!U4681)</f>
        <v>0</v>
      </c>
      <c r="I4681" s="591" t="e">
        <f>H4681/'Output Sheet'!$B$8</f>
        <v>#DIV/0!</v>
      </c>
      <c r="J4681" s="596"/>
      <c r="K4681" s="560"/>
      <c r="L4681" s="560"/>
      <c r="M4681" s="560"/>
      <c r="N4681" s="560"/>
      <c r="O4681" s="560"/>
      <c r="P4681" s="560"/>
      <c r="Q4681" s="560"/>
      <c r="R4681" s="560"/>
      <c r="S4681" s="560"/>
      <c r="T4681" s="560"/>
      <c r="U4681" s="560"/>
    </row>
    <row r="4682" spans="1:21">
      <c r="A4682" s="593">
        <f t="shared" si="438"/>
        <v>41470</v>
      </c>
      <c r="B4682" s="594">
        <v>41470.041937442133</v>
      </c>
      <c r="C4682" s="560">
        <f t="shared" si="439"/>
        <v>2013</v>
      </c>
      <c r="D4682" s="560">
        <f t="shared" si="440"/>
        <v>7</v>
      </c>
      <c r="E4682" s="560">
        <f t="shared" si="441"/>
        <v>15</v>
      </c>
      <c r="F4682" s="560">
        <f t="shared" si="442"/>
        <v>1</v>
      </c>
      <c r="G4682" s="595">
        <f t="shared" si="443"/>
        <v>2</v>
      </c>
      <c r="H4682" s="590">
        <f>CHOOSE('Output Sheet'!$B$4,'8760 Data'!J4682,'8760 Data'!K4682,'8760 Data'!L4682,'8760 Data'!M4682,'8760 Data'!N4682,'8760 Data'!O4682,'8760 Data'!P4682,'8760 Data'!Q4682,'8760 Data'!R4682,'8760 Data'!S4682,'8760 Data'!T4682,'8760 Data'!U4682)</f>
        <v>0</v>
      </c>
      <c r="I4682" s="591" t="e">
        <f>H4682/'Output Sheet'!$B$8</f>
        <v>#DIV/0!</v>
      </c>
      <c r="J4682" s="596"/>
      <c r="K4682" s="560"/>
      <c r="L4682" s="560"/>
      <c r="M4682" s="560"/>
      <c r="N4682" s="560"/>
      <c r="O4682" s="560"/>
      <c r="P4682" s="560"/>
      <c r="Q4682" s="560"/>
      <c r="R4682" s="560"/>
      <c r="S4682" s="560"/>
      <c r="T4682" s="560"/>
      <c r="U4682" s="560"/>
    </row>
    <row r="4683" spans="1:21">
      <c r="A4683" s="593">
        <f t="shared" si="438"/>
        <v>41470</v>
      </c>
      <c r="B4683" s="594">
        <v>41470.08360416667</v>
      </c>
      <c r="C4683" s="560">
        <f t="shared" si="439"/>
        <v>2013</v>
      </c>
      <c r="D4683" s="560">
        <f t="shared" si="440"/>
        <v>7</v>
      </c>
      <c r="E4683" s="560">
        <f t="shared" si="441"/>
        <v>15</v>
      </c>
      <c r="F4683" s="560">
        <f t="shared" si="442"/>
        <v>2</v>
      </c>
      <c r="G4683" s="595">
        <f t="shared" si="443"/>
        <v>2</v>
      </c>
      <c r="H4683" s="590">
        <f>CHOOSE('Output Sheet'!$B$4,'8760 Data'!J4683,'8760 Data'!K4683,'8760 Data'!L4683,'8760 Data'!M4683,'8760 Data'!N4683,'8760 Data'!O4683,'8760 Data'!P4683,'8760 Data'!Q4683,'8760 Data'!R4683,'8760 Data'!S4683,'8760 Data'!T4683,'8760 Data'!U4683)</f>
        <v>0</v>
      </c>
      <c r="I4683" s="591" t="e">
        <f>H4683/'Output Sheet'!$B$8</f>
        <v>#DIV/0!</v>
      </c>
      <c r="J4683" s="596"/>
      <c r="K4683" s="560"/>
      <c r="L4683" s="560"/>
      <c r="M4683" s="560"/>
      <c r="N4683" s="560"/>
      <c r="O4683" s="560"/>
      <c r="P4683" s="560"/>
      <c r="Q4683" s="560"/>
      <c r="R4683" s="560"/>
      <c r="S4683" s="560"/>
      <c r="T4683" s="560"/>
      <c r="U4683" s="560"/>
    </row>
    <row r="4684" spans="1:21">
      <c r="A4684" s="593">
        <f t="shared" si="438"/>
        <v>41470</v>
      </c>
      <c r="B4684" s="594">
        <v>41470.125270891207</v>
      </c>
      <c r="C4684" s="560">
        <f t="shared" si="439"/>
        <v>2013</v>
      </c>
      <c r="D4684" s="560">
        <f t="shared" si="440"/>
        <v>7</v>
      </c>
      <c r="E4684" s="560">
        <f t="shared" si="441"/>
        <v>15</v>
      </c>
      <c r="F4684" s="560">
        <f t="shared" si="442"/>
        <v>3</v>
      </c>
      <c r="G4684" s="595">
        <f t="shared" si="443"/>
        <v>2</v>
      </c>
      <c r="H4684" s="590">
        <f>CHOOSE('Output Sheet'!$B$4,'8760 Data'!J4684,'8760 Data'!K4684,'8760 Data'!L4684,'8760 Data'!M4684,'8760 Data'!N4684,'8760 Data'!O4684,'8760 Data'!P4684,'8760 Data'!Q4684,'8760 Data'!R4684,'8760 Data'!S4684,'8760 Data'!T4684,'8760 Data'!U4684)</f>
        <v>0</v>
      </c>
      <c r="I4684" s="591" t="e">
        <f>H4684/'Output Sheet'!$B$8</f>
        <v>#DIV/0!</v>
      </c>
      <c r="J4684" s="596"/>
      <c r="K4684" s="560"/>
      <c r="L4684" s="560"/>
      <c r="M4684" s="560"/>
      <c r="N4684" s="560"/>
      <c r="O4684" s="560"/>
      <c r="P4684" s="560"/>
      <c r="Q4684" s="560"/>
      <c r="R4684" s="560"/>
      <c r="S4684" s="560"/>
      <c r="T4684" s="560"/>
      <c r="U4684" s="560"/>
    </row>
    <row r="4685" spans="1:21">
      <c r="A4685" s="593">
        <f t="shared" si="438"/>
        <v>41470</v>
      </c>
      <c r="B4685" s="594">
        <v>41470.166937615744</v>
      </c>
      <c r="C4685" s="560">
        <f t="shared" si="439"/>
        <v>2013</v>
      </c>
      <c r="D4685" s="560">
        <f t="shared" si="440"/>
        <v>7</v>
      </c>
      <c r="E4685" s="560">
        <f t="shared" si="441"/>
        <v>15</v>
      </c>
      <c r="F4685" s="560">
        <f t="shared" si="442"/>
        <v>4</v>
      </c>
      <c r="G4685" s="595">
        <f t="shared" si="443"/>
        <v>2</v>
      </c>
      <c r="H4685" s="590">
        <f>CHOOSE('Output Sheet'!$B$4,'8760 Data'!J4685,'8760 Data'!K4685,'8760 Data'!L4685,'8760 Data'!M4685,'8760 Data'!N4685,'8760 Data'!O4685,'8760 Data'!P4685,'8760 Data'!Q4685,'8760 Data'!R4685,'8760 Data'!S4685,'8760 Data'!T4685,'8760 Data'!U4685)</f>
        <v>0</v>
      </c>
      <c r="I4685" s="591" t="e">
        <f>H4685/'Output Sheet'!$B$8</f>
        <v>#DIV/0!</v>
      </c>
      <c r="J4685" s="596"/>
      <c r="K4685" s="560"/>
      <c r="L4685" s="560"/>
      <c r="M4685" s="560"/>
      <c r="N4685" s="560"/>
      <c r="O4685" s="560"/>
      <c r="P4685" s="560"/>
      <c r="Q4685" s="560"/>
      <c r="R4685" s="560"/>
      <c r="S4685" s="560"/>
      <c r="T4685" s="560"/>
      <c r="U4685" s="560"/>
    </row>
    <row r="4686" spans="1:21">
      <c r="A4686" s="593">
        <f t="shared" si="438"/>
        <v>41470</v>
      </c>
      <c r="B4686" s="594">
        <v>41470.208604340274</v>
      </c>
      <c r="C4686" s="560">
        <f t="shared" si="439"/>
        <v>2013</v>
      </c>
      <c r="D4686" s="560">
        <f t="shared" si="440"/>
        <v>7</v>
      </c>
      <c r="E4686" s="560">
        <f t="shared" si="441"/>
        <v>15</v>
      </c>
      <c r="F4686" s="560">
        <f t="shared" si="442"/>
        <v>5</v>
      </c>
      <c r="G4686" s="595">
        <f t="shared" si="443"/>
        <v>2</v>
      </c>
      <c r="H4686" s="590">
        <f>CHOOSE('Output Sheet'!$B$4,'8760 Data'!J4686,'8760 Data'!K4686,'8760 Data'!L4686,'8760 Data'!M4686,'8760 Data'!N4686,'8760 Data'!O4686,'8760 Data'!P4686,'8760 Data'!Q4686,'8760 Data'!R4686,'8760 Data'!S4686,'8760 Data'!T4686,'8760 Data'!U4686)</f>
        <v>0</v>
      </c>
      <c r="I4686" s="591" t="e">
        <f>H4686/'Output Sheet'!$B$8</f>
        <v>#DIV/0!</v>
      </c>
      <c r="J4686" s="596"/>
      <c r="K4686" s="560"/>
      <c r="L4686" s="560"/>
      <c r="M4686" s="560"/>
      <c r="N4686" s="560"/>
      <c r="O4686" s="560"/>
      <c r="P4686" s="560"/>
      <c r="Q4686" s="560"/>
      <c r="R4686" s="560"/>
      <c r="S4686" s="560"/>
      <c r="T4686" s="560"/>
      <c r="U4686" s="560"/>
    </row>
    <row r="4687" spans="1:21">
      <c r="A4687" s="593">
        <f t="shared" si="438"/>
        <v>41470</v>
      </c>
      <c r="B4687" s="594">
        <v>41470.250271064811</v>
      </c>
      <c r="C4687" s="560">
        <f t="shared" si="439"/>
        <v>2013</v>
      </c>
      <c r="D4687" s="560">
        <f t="shared" si="440"/>
        <v>7</v>
      </c>
      <c r="E4687" s="560">
        <f t="shared" si="441"/>
        <v>15</v>
      </c>
      <c r="F4687" s="560">
        <f t="shared" si="442"/>
        <v>6</v>
      </c>
      <c r="G4687" s="595">
        <f t="shared" si="443"/>
        <v>2</v>
      </c>
      <c r="H4687" s="590">
        <f>CHOOSE('Output Sheet'!$B$4,'8760 Data'!J4687,'8760 Data'!K4687,'8760 Data'!L4687,'8760 Data'!M4687,'8760 Data'!N4687,'8760 Data'!O4687,'8760 Data'!P4687,'8760 Data'!Q4687,'8760 Data'!R4687,'8760 Data'!S4687,'8760 Data'!T4687,'8760 Data'!U4687)</f>
        <v>0</v>
      </c>
      <c r="I4687" s="591" t="e">
        <f>H4687/'Output Sheet'!$B$8</f>
        <v>#DIV/0!</v>
      </c>
      <c r="J4687" s="596"/>
      <c r="K4687" s="560"/>
      <c r="L4687" s="560"/>
      <c r="M4687" s="560"/>
      <c r="N4687" s="560"/>
      <c r="O4687" s="560"/>
      <c r="P4687" s="560"/>
      <c r="Q4687" s="560"/>
      <c r="R4687" s="560"/>
      <c r="S4687" s="560"/>
      <c r="T4687" s="560"/>
      <c r="U4687" s="560"/>
    </row>
    <row r="4688" spans="1:21">
      <c r="A4688" s="593">
        <f t="shared" si="438"/>
        <v>41470</v>
      </c>
      <c r="B4688" s="594">
        <v>41470.291937789349</v>
      </c>
      <c r="C4688" s="560">
        <f t="shared" si="439"/>
        <v>2013</v>
      </c>
      <c r="D4688" s="560">
        <f t="shared" si="440"/>
        <v>7</v>
      </c>
      <c r="E4688" s="560">
        <f t="shared" si="441"/>
        <v>15</v>
      </c>
      <c r="F4688" s="560">
        <f t="shared" si="442"/>
        <v>7</v>
      </c>
      <c r="G4688" s="595">
        <f t="shared" si="443"/>
        <v>2</v>
      </c>
      <c r="H4688" s="590">
        <f>CHOOSE('Output Sheet'!$B$4,'8760 Data'!J4688,'8760 Data'!K4688,'8760 Data'!L4688,'8760 Data'!M4688,'8760 Data'!N4688,'8760 Data'!O4688,'8760 Data'!P4688,'8760 Data'!Q4688,'8760 Data'!R4688,'8760 Data'!S4688,'8760 Data'!T4688,'8760 Data'!U4688)</f>
        <v>0</v>
      </c>
      <c r="I4688" s="591" t="e">
        <f>H4688/'Output Sheet'!$B$8</f>
        <v>#DIV/0!</v>
      </c>
      <c r="J4688" s="596"/>
      <c r="K4688" s="560"/>
      <c r="L4688" s="560"/>
      <c r="M4688" s="560"/>
      <c r="N4688" s="560"/>
      <c r="O4688" s="560"/>
      <c r="P4688" s="560"/>
      <c r="Q4688" s="560"/>
      <c r="R4688" s="560"/>
      <c r="S4688" s="560"/>
      <c r="T4688" s="560"/>
      <c r="U4688" s="560"/>
    </row>
    <row r="4689" spans="1:21">
      <c r="A4689" s="593">
        <f t="shared" si="438"/>
        <v>41470</v>
      </c>
      <c r="B4689" s="594">
        <v>41470.333604513886</v>
      </c>
      <c r="C4689" s="560">
        <f t="shared" si="439"/>
        <v>2013</v>
      </c>
      <c r="D4689" s="560">
        <f t="shared" si="440"/>
        <v>7</v>
      </c>
      <c r="E4689" s="560">
        <f t="shared" si="441"/>
        <v>15</v>
      </c>
      <c r="F4689" s="560">
        <f t="shared" si="442"/>
        <v>8</v>
      </c>
      <c r="G4689" s="595">
        <f t="shared" si="443"/>
        <v>2</v>
      </c>
      <c r="H4689" s="590">
        <f>CHOOSE('Output Sheet'!$B$4,'8760 Data'!J4689,'8760 Data'!K4689,'8760 Data'!L4689,'8760 Data'!M4689,'8760 Data'!N4689,'8760 Data'!O4689,'8760 Data'!P4689,'8760 Data'!Q4689,'8760 Data'!R4689,'8760 Data'!S4689,'8760 Data'!T4689,'8760 Data'!U4689)</f>
        <v>0</v>
      </c>
      <c r="I4689" s="591" t="e">
        <f>H4689/'Output Sheet'!$B$8</f>
        <v>#DIV/0!</v>
      </c>
      <c r="J4689" s="596"/>
      <c r="K4689" s="560"/>
      <c r="L4689" s="560"/>
      <c r="M4689" s="560"/>
      <c r="N4689" s="560"/>
      <c r="O4689" s="560"/>
      <c r="P4689" s="560"/>
      <c r="Q4689" s="560"/>
      <c r="R4689" s="560"/>
      <c r="S4689" s="560"/>
      <c r="T4689" s="560"/>
      <c r="U4689" s="560"/>
    </row>
    <row r="4690" spans="1:21">
      <c r="A4690" s="593">
        <f t="shared" si="438"/>
        <v>41470</v>
      </c>
      <c r="B4690" s="594">
        <v>41470.375271238423</v>
      </c>
      <c r="C4690" s="560">
        <f t="shared" si="439"/>
        <v>2013</v>
      </c>
      <c r="D4690" s="560">
        <f t="shared" si="440"/>
        <v>7</v>
      </c>
      <c r="E4690" s="560">
        <f t="shared" si="441"/>
        <v>15</v>
      </c>
      <c r="F4690" s="560">
        <f t="shared" si="442"/>
        <v>9</v>
      </c>
      <c r="G4690" s="595">
        <f t="shared" si="443"/>
        <v>2</v>
      </c>
      <c r="H4690" s="590">
        <f>CHOOSE('Output Sheet'!$B$4,'8760 Data'!J4690,'8760 Data'!K4690,'8760 Data'!L4690,'8760 Data'!M4690,'8760 Data'!N4690,'8760 Data'!O4690,'8760 Data'!P4690,'8760 Data'!Q4690,'8760 Data'!R4690,'8760 Data'!S4690,'8760 Data'!T4690,'8760 Data'!U4690)</f>
        <v>0</v>
      </c>
      <c r="I4690" s="591" t="e">
        <f>H4690/'Output Sheet'!$B$8</f>
        <v>#DIV/0!</v>
      </c>
      <c r="J4690" s="596"/>
      <c r="K4690" s="560"/>
      <c r="L4690" s="560"/>
      <c r="M4690" s="560"/>
      <c r="N4690" s="560"/>
      <c r="O4690" s="560"/>
      <c r="P4690" s="560"/>
      <c r="Q4690" s="560"/>
      <c r="R4690" s="560"/>
      <c r="S4690" s="560"/>
      <c r="T4690" s="560"/>
      <c r="U4690" s="560"/>
    </row>
    <row r="4691" spans="1:21">
      <c r="A4691" s="593">
        <f t="shared" si="438"/>
        <v>41470</v>
      </c>
      <c r="B4691" s="594">
        <v>41470.41693796296</v>
      </c>
      <c r="C4691" s="560">
        <f t="shared" si="439"/>
        <v>2013</v>
      </c>
      <c r="D4691" s="560">
        <f t="shared" si="440"/>
        <v>7</v>
      </c>
      <c r="E4691" s="560">
        <f t="shared" si="441"/>
        <v>15</v>
      </c>
      <c r="F4691" s="560">
        <f t="shared" si="442"/>
        <v>10</v>
      </c>
      <c r="G4691" s="595">
        <f t="shared" si="443"/>
        <v>2</v>
      </c>
      <c r="H4691" s="590">
        <f>CHOOSE('Output Sheet'!$B$4,'8760 Data'!J4691,'8760 Data'!K4691,'8760 Data'!L4691,'8760 Data'!M4691,'8760 Data'!N4691,'8760 Data'!O4691,'8760 Data'!P4691,'8760 Data'!Q4691,'8760 Data'!R4691,'8760 Data'!S4691,'8760 Data'!T4691,'8760 Data'!U4691)</f>
        <v>0</v>
      </c>
      <c r="I4691" s="591" t="e">
        <f>H4691/'Output Sheet'!$B$8</f>
        <v>#DIV/0!</v>
      </c>
      <c r="J4691" s="596"/>
      <c r="K4691" s="560"/>
      <c r="L4691" s="560"/>
      <c r="M4691" s="560"/>
      <c r="N4691" s="560"/>
      <c r="O4691" s="560"/>
      <c r="P4691" s="560"/>
      <c r="Q4691" s="560"/>
      <c r="R4691" s="560"/>
      <c r="S4691" s="560"/>
      <c r="T4691" s="560"/>
      <c r="U4691" s="560"/>
    </row>
    <row r="4692" spans="1:21">
      <c r="A4692" s="593">
        <f t="shared" si="438"/>
        <v>41470</v>
      </c>
      <c r="B4692" s="594">
        <v>41470.458604687497</v>
      </c>
      <c r="C4692" s="560">
        <f t="shared" si="439"/>
        <v>2013</v>
      </c>
      <c r="D4692" s="560">
        <f t="shared" si="440"/>
        <v>7</v>
      </c>
      <c r="E4692" s="560">
        <f t="shared" si="441"/>
        <v>15</v>
      </c>
      <c r="F4692" s="560">
        <f t="shared" si="442"/>
        <v>11</v>
      </c>
      <c r="G4692" s="595">
        <f t="shared" si="443"/>
        <v>2</v>
      </c>
      <c r="H4692" s="590">
        <f>CHOOSE('Output Sheet'!$B$4,'8760 Data'!J4692,'8760 Data'!K4692,'8760 Data'!L4692,'8760 Data'!M4692,'8760 Data'!N4692,'8760 Data'!O4692,'8760 Data'!P4692,'8760 Data'!Q4692,'8760 Data'!R4692,'8760 Data'!S4692,'8760 Data'!T4692,'8760 Data'!U4692)</f>
        <v>0</v>
      </c>
      <c r="I4692" s="591" t="e">
        <f>H4692/'Output Sheet'!$B$8</f>
        <v>#DIV/0!</v>
      </c>
      <c r="J4692" s="596"/>
      <c r="K4692" s="560"/>
      <c r="L4692" s="560"/>
      <c r="M4692" s="560"/>
      <c r="N4692" s="560"/>
      <c r="O4692" s="560"/>
      <c r="P4692" s="560"/>
      <c r="Q4692" s="560"/>
      <c r="R4692" s="560"/>
      <c r="S4692" s="560"/>
      <c r="T4692" s="560"/>
      <c r="U4692" s="560"/>
    </row>
    <row r="4693" spans="1:21">
      <c r="A4693" s="593">
        <f t="shared" si="438"/>
        <v>41470</v>
      </c>
      <c r="B4693" s="594">
        <v>41470.500271412035</v>
      </c>
      <c r="C4693" s="560">
        <f t="shared" si="439"/>
        <v>2013</v>
      </c>
      <c r="D4693" s="560">
        <f t="shared" si="440"/>
        <v>7</v>
      </c>
      <c r="E4693" s="560">
        <f t="shared" si="441"/>
        <v>15</v>
      </c>
      <c r="F4693" s="560">
        <f t="shared" si="442"/>
        <v>12</v>
      </c>
      <c r="G4693" s="595">
        <f t="shared" si="443"/>
        <v>2</v>
      </c>
      <c r="H4693" s="590">
        <f>CHOOSE('Output Sheet'!$B$4,'8760 Data'!J4693,'8760 Data'!K4693,'8760 Data'!L4693,'8760 Data'!M4693,'8760 Data'!N4693,'8760 Data'!O4693,'8760 Data'!P4693,'8760 Data'!Q4693,'8760 Data'!R4693,'8760 Data'!S4693,'8760 Data'!T4693,'8760 Data'!U4693)</f>
        <v>0</v>
      </c>
      <c r="I4693" s="591" t="e">
        <f>H4693/'Output Sheet'!$B$8</f>
        <v>#DIV/0!</v>
      </c>
      <c r="J4693" s="596"/>
      <c r="K4693" s="560"/>
      <c r="L4693" s="560"/>
      <c r="M4693" s="560"/>
      <c r="N4693" s="560"/>
      <c r="O4693" s="560"/>
      <c r="P4693" s="560"/>
      <c r="Q4693" s="560"/>
      <c r="R4693" s="560"/>
      <c r="S4693" s="560"/>
      <c r="T4693" s="560"/>
      <c r="U4693" s="560"/>
    </row>
    <row r="4694" spans="1:21">
      <c r="A4694" s="593">
        <f t="shared" si="438"/>
        <v>41470</v>
      </c>
      <c r="B4694" s="594">
        <v>41470.541938136572</v>
      </c>
      <c r="C4694" s="560">
        <f t="shared" si="439"/>
        <v>2013</v>
      </c>
      <c r="D4694" s="560">
        <f t="shared" si="440"/>
        <v>7</v>
      </c>
      <c r="E4694" s="560">
        <f t="shared" si="441"/>
        <v>15</v>
      </c>
      <c r="F4694" s="560">
        <f t="shared" si="442"/>
        <v>13</v>
      </c>
      <c r="G4694" s="595">
        <f t="shared" si="443"/>
        <v>2</v>
      </c>
      <c r="H4694" s="590">
        <f>CHOOSE('Output Sheet'!$B$4,'8760 Data'!J4694,'8760 Data'!K4694,'8760 Data'!L4694,'8760 Data'!M4694,'8760 Data'!N4694,'8760 Data'!O4694,'8760 Data'!P4694,'8760 Data'!Q4694,'8760 Data'!R4694,'8760 Data'!S4694,'8760 Data'!T4694,'8760 Data'!U4694)</f>
        <v>0</v>
      </c>
      <c r="I4694" s="591" t="e">
        <f>H4694/'Output Sheet'!$B$8</f>
        <v>#DIV/0!</v>
      </c>
      <c r="J4694" s="596"/>
      <c r="K4694" s="560"/>
      <c r="L4694" s="560"/>
      <c r="M4694" s="560"/>
      <c r="N4694" s="560"/>
      <c r="O4694" s="560"/>
      <c r="P4694" s="560"/>
      <c r="Q4694" s="560"/>
      <c r="R4694" s="560"/>
      <c r="S4694" s="560"/>
      <c r="T4694" s="560"/>
      <c r="U4694" s="560"/>
    </row>
    <row r="4695" spans="1:21">
      <c r="A4695" s="593">
        <f t="shared" si="438"/>
        <v>41470</v>
      </c>
      <c r="B4695" s="594">
        <v>41470.583604861109</v>
      </c>
      <c r="C4695" s="560">
        <f t="shared" si="439"/>
        <v>2013</v>
      </c>
      <c r="D4695" s="560">
        <f t="shared" si="440"/>
        <v>7</v>
      </c>
      <c r="E4695" s="560">
        <f t="shared" si="441"/>
        <v>15</v>
      </c>
      <c r="F4695" s="560">
        <f t="shared" si="442"/>
        <v>14</v>
      </c>
      <c r="G4695" s="595">
        <f t="shared" si="443"/>
        <v>2</v>
      </c>
      <c r="H4695" s="590">
        <f>CHOOSE('Output Sheet'!$B$4,'8760 Data'!J4695,'8760 Data'!K4695,'8760 Data'!L4695,'8760 Data'!M4695,'8760 Data'!N4695,'8760 Data'!O4695,'8760 Data'!P4695,'8760 Data'!Q4695,'8760 Data'!R4695,'8760 Data'!S4695,'8760 Data'!T4695,'8760 Data'!U4695)</f>
        <v>0</v>
      </c>
      <c r="I4695" s="591" t="e">
        <f>H4695/'Output Sheet'!$B$8</f>
        <v>#DIV/0!</v>
      </c>
      <c r="J4695" s="596"/>
      <c r="K4695" s="560"/>
      <c r="L4695" s="560"/>
      <c r="M4695" s="560"/>
      <c r="N4695" s="560"/>
      <c r="O4695" s="560"/>
      <c r="P4695" s="560"/>
      <c r="Q4695" s="560"/>
      <c r="R4695" s="560"/>
      <c r="S4695" s="560"/>
      <c r="T4695" s="560"/>
      <c r="U4695" s="560"/>
    </row>
    <row r="4696" spans="1:21">
      <c r="A4696" s="593">
        <f t="shared" si="438"/>
        <v>41470</v>
      </c>
      <c r="B4696" s="594">
        <v>41470.625271585646</v>
      </c>
      <c r="C4696" s="560">
        <f t="shared" si="439"/>
        <v>2013</v>
      </c>
      <c r="D4696" s="560">
        <f t="shared" si="440"/>
        <v>7</v>
      </c>
      <c r="E4696" s="560">
        <f t="shared" si="441"/>
        <v>15</v>
      </c>
      <c r="F4696" s="560">
        <f t="shared" si="442"/>
        <v>15</v>
      </c>
      <c r="G4696" s="595">
        <f t="shared" si="443"/>
        <v>2</v>
      </c>
      <c r="H4696" s="590">
        <f>CHOOSE('Output Sheet'!$B$4,'8760 Data'!J4696,'8760 Data'!K4696,'8760 Data'!L4696,'8760 Data'!M4696,'8760 Data'!N4696,'8760 Data'!O4696,'8760 Data'!P4696,'8760 Data'!Q4696,'8760 Data'!R4696,'8760 Data'!S4696,'8760 Data'!T4696,'8760 Data'!U4696)</f>
        <v>0</v>
      </c>
      <c r="I4696" s="591" t="e">
        <f>H4696/'Output Sheet'!$B$8</f>
        <v>#DIV/0!</v>
      </c>
      <c r="J4696" s="596"/>
      <c r="K4696" s="560"/>
      <c r="L4696" s="560"/>
      <c r="M4696" s="560"/>
      <c r="N4696" s="560"/>
      <c r="O4696" s="560"/>
      <c r="P4696" s="560"/>
      <c r="Q4696" s="560"/>
      <c r="R4696" s="560"/>
      <c r="S4696" s="560"/>
      <c r="T4696" s="560"/>
      <c r="U4696" s="560"/>
    </row>
    <row r="4697" spans="1:21">
      <c r="A4697" s="593">
        <f t="shared" si="438"/>
        <v>41470</v>
      </c>
      <c r="B4697" s="594">
        <v>41470.666938310183</v>
      </c>
      <c r="C4697" s="560">
        <f t="shared" si="439"/>
        <v>2013</v>
      </c>
      <c r="D4697" s="560">
        <f t="shared" si="440"/>
        <v>7</v>
      </c>
      <c r="E4697" s="560">
        <f t="shared" si="441"/>
        <v>15</v>
      </c>
      <c r="F4697" s="560">
        <f t="shared" si="442"/>
        <v>16</v>
      </c>
      <c r="G4697" s="595">
        <f t="shared" si="443"/>
        <v>2</v>
      </c>
      <c r="H4697" s="590">
        <f>CHOOSE('Output Sheet'!$B$4,'8760 Data'!J4697,'8760 Data'!K4697,'8760 Data'!L4697,'8760 Data'!M4697,'8760 Data'!N4697,'8760 Data'!O4697,'8760 Data'!P4697,'8760 Data'!Q4697,'8760 Data'!R4697,'8760 Data'!S4697,'8760 Data'!T4697,'8760 Data'!U4697)</f>
        <v>0</v>
      </c>
      <c r="I4697" s="591" t="e">
        <f>H4697/'Output Sheet'!$B$8</f>
        <v>#DIV/0!</v>
      </c>
      <c r="J4697" s="596"/>
      <c r="K4697" s="560"/>
      <c r="L4697" s="560"/>
      <c r="M4697" s="560"/>
      <c r="N4697" s="560"/>
      <c r="O4697" s="560"/>
      <c r="P4697" s="560"/>
      <c r="Q4697" s="560"/>
      <c r="R4697" s="560"/>
      <c r="S4697" s="560"/>
      <c r="T4697" s="560"/>
      <c r="U4697" s="560"/>
    </row>
    <row r="4698" spans="1:21">
      <c r="A4698" s="593">
        <f t="shared" si="438"/>
        <v>41470</v>
      </c>
      <c r="B4698" s="594">
        <v>41470.708605034721</v>
      </c>
      <c r="C4698" s="560">
        <f t="shared" si="439"/>
        <v>2013</v>
      </c>
      <c r="D4698" s="560">
        <f t="shared" si="440"/>
        <v>7</v>
      </c>
      <c r="E4698" s="560">
        <f t="shared" si="441"/>
        <v>15</v>
      </c>
      <c r="F4698" s="560">
        <f t="shared" si="442"/>
        <v>17</v>
      </c>
      <c r="G4698" s="595">
        <f t="shared" si="443"/>
        <v>2</v>
      </c>
      <c r="H4698" s="590">
        <f>CHOOSE('Output Sheet'!$B$4,'8760 Data'!J4698,'8760 Data'!K4698,'8760 Data'!L4698,'8760 Data'!M4698,'8760 Data'!N4698,'8760 Data'!O4698,'8760 Data'!P4698,'8760 Data'!Q4698,'8760 Data'!R4698,'8760 Data'!S4698,'8760 Data'!T4698,'8760 Data'!U4698)</f>
        <v>0</v>
      </c>
      <c r="I4698" s="591" t="e">
        <f>H4698/'Output Sheet'!$B$8</f>
        <v>#DIV/0!</v>
      </c>
      <c r="J4698" s="596"/>
      <c r="K4698" s="560"/>
      <c r="L4698" s="560"/>
      <c r="M4698" s="560"/>
      <c r="N4698" s="560"/>
      <c r="O4698" s="560"/>
      <c r="P4698" s="560"/>
      <c r="Q4698" s="560"/>
      <c r="R4698" s="560"/>
      <c r="S4698" s="560"/>
      <c r="T4698" s="560"/>
      <c r="U4698" s="560"/>
    </row>
    <row r="4699" spans="1:21">
      <c r="A4699" s="593">
        <f t="shared" si="438"/>
        <v>41470</v>
      </c>
      <c r="B4699" s="594">
        <v>41470.750271759258</v>
      </c>
      <c r="C4699" s="560">
        <f t="shared" si="439"/>
        <v>2013</v>
      </c>
      <c r="D4699" s="560">
        <f t="shared" si="440"/>
        <v>7</v>
      </c>
      <c r="E4699" s="560">
        <f t="shared" si="441"/>
        <v>15</v>
      </c>
      <c r="F4699" s="560">
        <f t="shared" si="442"/>
        <v>18</v>
      </c>
      <c r="G4699" s="595">
        <f t="shared" si="443"/>
        <v>2</v>
      </c>
      <c r="H4699" s="590">
        <f>CHOOSE('Output Sheet'!$B$4,'8760 Data'!J4699,'8760 Data'!K4699,'8760 Data'!L4699,'8760 Data'!M4699,'8760 Data'!N4699,'8760 Data'!O4699,'8760 Data'!P4699,'8760 Data'!Q4699,'8760 Data'!R4699,'8760 Data'!S4699,'8760 Data'!T4699,'8760 Data'!U4699)</f>
        <v>0</v>
      </c>
      <c r="I4699" s="591" t="e">
        <f>H4699/'Output Sheet'!$B$8</f>
        <v>#DIV/0!</v>
      </c>
      <c r="J4699" s="596"/>
      <c r="K4699" s="560"/>
      <c r="L4699" s="560"/>
      <c r="M4699" s="560"/>
      <c r="N4699" s="560"/>
      <c r="O4699" s="560"/>
      <c r="P4699" s="560"/>
      <c r="Q4699" s="560"/>
      <c r="R4699" s="560"/>
      <c r="S4699" s="560"/>
      <c r="T4699" s="560"/>
      <c r="U4699" s="560"/>
    </row>
    <row r="4700" spans="1:21">
      <c r="A4700" s="593">
        <f t="shared" si="438"/>
        <v>41470</v>
      </c>
      <c r="B4700" s="594">
        <v>41470.791938483795</v>
      </c>
      <c r="C4700" s="560">
        <f t="shared" si="439"/>
        <v>2013</v>
      </c>
      <c r="D4700" s="560">
        <f t="shared" si="440"/>
        <v>7</v>
      </c>
      <c r="E4700" s="560">
        <f t="shared" si="441"/>
        <v>15</v>
      </c>
      <c r="F4700" s="560">
        <f t="shared" si="442"/>
        <v>19</v>
      </c>
      <c r="G4700" s="595">
        <f t="shared" si="443"/>
        <v>2</v>
      </c>
      <c r="H4700" s="590">
        <f>CHOOSE('Output Sheet'!$B$4,'8760 Data'!J4700,'8760 Data'!K4700,'8760 Data'!L4700,'8760 Data'!M4700,'8760 Data'!N4700,'8760 Data'!O4700,'8760 Data'!P4700,'8760 Data'!Q4700,'8760 Data'!R4700,'8760 Data'!S4700,'8760 Data'!T4700,'8760 Data'!U4700)</f>
        <v>0</v>
      </c>
      <c r="I4700" s="591" t="e">
        <f>H4700/'Output Sheet'!$B$8</f>
        <v>#DIV/0!</v>
      </c>
      <c r="J4700" s="596"/>
      <c r="K4700" s="560"/>
      <c r="L4700" s="560"/>
      <c r="M4700" s="560"/>
      <c r="N4700" s="560"/>
      <c r="O4700" s="560"/>
      <c r="P4700" s="560"/>
      <c r="Q4700" s="560"/>
      <c r="R4700" s="560"/>
      <c r="S4700" s="560"/>
      <c r="T4700" s="560"/>
      <c r="U4700" s="560"/>
    </row>
    <row r="4701" spans="1:21">
      <c r="A4701" s="593">
        <f t="shared" si="438"/>
        <v>41470</v>
      </c>
      <c r="B4701" s="594">
        <v>41470.833605208332</v>
      </c>
      <c r="C4701" s="560">
        <f t="shared" si="439"/>
        <v>2013</v>
      </c>
      <c r="D4701" s="560">
        <f t="shared" si="440"/>
        <v>7</v>
      </c>
      <c r="E4701" s="560">
        <f t="shared" si="441"/>
        <v>15</v>
      </c>
      <c r="F4701" s="560">
        <f t="shared" si="442"/>
        <v>20</v>
      </c>
      <c r="G4701" s="595">
        <f t="shared" si="443"/>
        <v>2</v>
      </c>
      <c r="H4701" s="590">
        <f>CHOOSE('Output Sheet'!$B$4,'8760 Data'!J4701,'8760 Data'!K4701,'8760 Data'!L4701,'8760 Data'!M4701,'8760 Data'!N4701,'8760 Data'!O4701,'8760 Data'!P4701,'8760 Data'!Q4701,'8760 Data'!R4701,'8760 Data'!S4701,'8760 Data'!T4701,'8760 Data'!U4701)</f>
        <v>0</v>
      </c>
      <c r="I4701" s="591" t="e">
        <f>H4701/'Output Sheet'!$B$8</f>
        <v>#DIV/0!</v>
      </c>
      <c r="J4701" s="596"/>
      <c r="K4701" s="560"/>
      <c r="L4701" s="560"/>
      <c r="M4701" s="560"/>
      <c r="N4701" s="560"/>
      <c r="O4701" s="560"/>
      <c r="P4701" s="560"/>
      <c r="Q4701" s="560"/>
      <c r="R4701" s="560"/>
      <c r="S4701" s="560"/>
      <c r="T4701" s="560"/>
      <c r="U4701" s="560"/>
    </row>
    <row r="4702" spans="1:21">
      <c r="A4702" s="593">
        <f t="shared" si="438"/>
        <v>41470</v>
      </c>
      <c r="B4702" s="594">
        <v>41470.87527193287</v>
      </c>
      <c r="C4702" s="560">
        <f t="shared" si="439"/>
        <v>2013</v>
      </c>
      <c r="D4702" s="560">
        <f t="shared" si="440"/>
        <v>7</v>
      </c>
      <c r="E4702" s="560">
        <f t="shared" si="441"/>
        <v>15</v>
      </c>
      <c r="F4702" s="560">
        <f t="shared" si="442"/>
        <v>21</v>
      </c>
      <c r="G4702" s="595">
        <f t="shared" si="443"/>
        <v>2</v>
      </c>
      <c r="H4702" s="590">
        <f>CHOOSE('Output Sheet'!$B$4,'8760 Data'!J4702,'8760 Data'!K4702,'8760 Data'!L4702,'8760 Data'!M4702,'8760 Data'!N4702,'8760 Data'!O4702,'8760 Data'!P4702,'8760 Data'!Q4702,'8760 Data'!R4702,'8760 Data'!S4702,'8760 Data'!T4702,'8760 Data'!U4702)</f>
        <v>0</v>
      </c>
      <c r="I4702" s="591" t="e">
        <f>H4702/'Output Sheet'!$B$8</f>
        <v>#DIV/0!</v>
      </c>
      <c r="J4702" s="596"/>
      <c r="K4702" s="560"/>
      <c r="L4702" s="560"/>
      <c r="M4702" s="560"/>
      <c r="N4702" s="560"/>
      <c r="O4702" s="560"/>
      <c r="P4702" s="560"/>
      <c r="Q4702" s="560"/>
      <c r="R4702" s="560"/>
      <c r="S4702" s="560"/>
      <c r="T4702" s="560"/>
      <c r="U4702" s="560"/>
    </row>
    <row r="4703" spans="1:21">
      <c r="A4703" s="593">
        <f t="shared" si="438"/>
        <v>41470</v>
      </c>
      <c r="B4703" s="594">
        <v>41470.916938657407</v>
      </c>
      <c r="C4703" s="560">
        <f t="shared" si="439"/>
        <v>2013</v>
      </c>
      <c r="D4703" s="560">
        <f t="shared" si="440"/>
        <v>7</v>
      </c>
      <c r="E4703" s="560">
        <f t="shared" si="441"/>
        <v>15</v>
      </c>
      <c r="F4703" s="560">
        <f t="shared" si="442"/>
        <v>22</v>
      </c>
      <c r="G4703" s="595">
        <f t="shared" si="443"/>
        <v>2</v>
      </c>
      <c r="H4703" s="590">
        <f>CHOOSE('Output Sheet'!$B$4,'8760 Data'!J4703,'8760 Data'!K4703,'8760 Data'!L4703,'8760 Data'!M4703,'8760 Data'!N4703,'8760 Data'!O4703,'8760 Data'!P4703,'8760 Data'!Q4703,'8760 Data'!R4703,'8760 Data'!S4703,'8760 Data'!T4703,'8760 Data'!U4703)</f>
        <v>0</v>
      </c>
      <c r="I4703" s="591" t="e">
        <f>H4703/'Output Sheet'!$B$8</f>
        <v>#DIV/0!</v>
      </c>
      <c r="J4703" s="596"/>
      <c r="K4703" s="560"/>
      <c r="L4703" s="560"/>
      <c r="M4703" s="560"/>
      <c r="N4703" s="560"/>
      <c r="O4703" s="560"/>
      <c r="P4703" s="560"/>
      <c r="Q4703" s="560"/>
      <c r="R4703" s="560"/>
      <c r="S4703" s="560"/>
      <c r="T4703" s="560"/>
      <c r="U4703" s="560"/>
    </row>
    <row r="4704" spans="1:21">
      <c r="A4704" s="593">
        <f t="shared" si="438"/>
        <v>41470</v>
      </c>
      <c r="B4704" s="594">
        <v>41470.958605381944</v>
      </c>
      <c r="C4704" s="560">
        <f t="shared" si="439"/>
        <v>2013</v>
      </c>
      <c r="D4704" s="560">
        <f t="shared" si="440"/>
        <v>7</v>
      </c>
      <c r="E4704" s="560">
        <f t="shared" si="441"/>
        <v>15</v>
      </c>
      <c r="F4704" s="560">
        <f t="shared" si="442"/>
        <v>23</v>
      </c>
      <c r="G4704" s="595">
        <f t="shared" si="443"/>
        <v>2</v>
      </c>
      <c r="H4704" s="590">
        <f>CHOOSE('Output Sheet'!$B$4,'8760 Data'!J4704,'8760 Data'!K4704,'8760 Data'!L4704,'8760 Data'!M4704,'8760 Data'!N4704,'8760 Data'!O4704,'8760 Data'!P4704,'8760 Data'!Q4704,'8760 Data'!R4704,'8760 Data'!S4704,'8760 Data'!T4704,'8760 Data'!U4704)</f>
        <v>0</v>
      </c>
      <c r="I4704" s="591" t="e">
        <f>H4704/'Output Sheet'!$B$8</f>
        <v>#DIV/0!</v>
      </c>
      <c r="J4704" s="596"/>
      <c r="K4704" s="560"/>
      <c r="L4704" s="560"/>
      <c r="M4704" s="560"/>
      <c r="N4704" s="560"/>
      <c r="O4704" s="560"/>
      <c r="P4704" s="560"/>
      <c r="Q4704" s="560"/>
      <c r="R4704" s="560"/>
      <c r="S4704" s="560"/>
      <c r="T4704" s="560"/>
      <c r="U4704" s="560"/>
    </row>
    <row r="4705" spans="1:21">
      <c r="A4705" s="593">
        <f t="shared" si="438"/>
        <v>41471</v>
      </c>
      <c r="B4705" s="594">
        <v>41471.000272106481</v>
      </c>
      <c r="C4705" s="560">
        <f t="shared" si="439"/>
        <v>2013</v>
      </c>
      <c r="D4705" s="560">
        <f t="shared" si="440"/>
        <v>7</v>
      </c>
      <c r="E4705" s="560">
        <f t="shared" si="441"/>
        <v>16</v>
      </c>
      <c r="F4705" s="560">
        <f t="shared" si="442"/>
        <v>24</v>
      </c>
      <c r="G4705" s="595">
        <f t="shared" si="443"/>
        <v>3</v>
      </c>
      <c r="H4705" s="590">
        <f>CHOOSE('Output Sheet'!$B$4,'8760 Data'!J4705,'8760 Data'!K4705,'8760 Data'!L4705,'8760 Data'!M4705,'8760 Data'!N4705,'8760 Data'!O4705,'8760 Data'!P4705,'8760 Data'!Q4705,'8760 Data'!R4705,'8760 Data'!S4705,'8760 Data'!T4705,'8760 Data'!U4705)</f>
        <v>0</v>
      </c>
      <c r="I4705" s="591" t="e">
        <f>H4705/'Output Sheet'!$B$8</f>
        <v>#DIV/0!</v>
      </c>
      <c r="J4705" s="596"/>
      <c r="K4705" s="560"/>
      <c r="L4705" s="560"/>
      <c r="M4705" s="560"/>
      <c r="N4705" s="560"/>
      <c r="O4705" s="560"/>
      <c r="P4705" s="560"/>
      <c r="Q4705" s="560"/>
      <c r="R4705" s="560"/>
      <c r="S4705" s="560"/>
      <c r="T4705" s="560"/>
      <c r="U4705" s="560"/>
    </row>
    <row r="4706" spans="1:21">
      <c r="A4706" s="593">
        <f t="shared" si="438"/>
        <v>41471</v>
      </c>
      <c r="B4706" s="594">
        <v>41471.041938831018</v>
      </c>
      <c r="C4706" s="560">
        <f t="shared" si="439"/>
        <v>2013</v>
      </c>
      <c r="D4706" s="560">
        <f t="shared" si="440"/>
        <v>7</v>
      </c>
      <c r="E4706" s="560">
        <f t="shared" si="441"/>
        <v>16</v>
      </c>
      <c r="F4706" s="560">
        <f t="shared" si="442"/>
        <v>1</v>
      </c>
      <c r="G4706" s="595">
        <f t="shared" si="443"/>
        <v>3</v>
      </c>
      <c r="H4706" s="590">
        <f>CHOOSE('Output Sheet'!$B$4,'8760 Data'!J4706,'8760 Data'!K4706,'8760 Data'!L4706,'8760 Data'!M4706,'8760 Data'!N4706,'8760 Data'!O4706,'8760 Data'!P4706,'8760 Data'!Q4706,'8760 Data'!R4706,'8760 Data'!S4706,'8760 Data'!T4706,'8760 Data'!U4706)</f>
        <v>0</v>
      </c>
      <c r="I4706" s="591" t="e">
        <f>H4706/'Output Sheet'!$B$8</f>
        <v>#DIV/0!</v>
      </c>
      <c r="J4706" s="596"/>
      <c r="K4706" s="560"/>
      <c r="L4706" s="560"/>
      <c r="M4706" s="560"/>
      <c r="N4706" s="560"/>
      <c r="O4706" s="560"/>
      <c r="P4706" s="560"/>
      <c r="Q4706" s="560"/>
      <c r="R4706" s="560"/>
      <c r="S4706" s="560"/>
      <c r="T4706" s="560"/>
      <c r="U4706" s="560"/>
    </row>
    <row r="4707" spans="1:21">
      <c r="A4707" s="593">
        <f t="shared" si="438"/>
        <v>41471</v>
      </c>
      <c r="B4707" s="594">
        <v>41471.083605555556</v>
      </c>
      <c r="C4707" s="560">
        <f t="shared" si="439"/>
        <v>2013</v>
      </c>
      <c r="D4707" s="560">
        <f t="shared" si="440"/>
        <v>7</v>
      </c>
      <c r="E4707" s="560">
        <f t="shared" si="441"/>
        <v>16</v>
      </c>
      <c r="F4707" s="560">
        <f t="shared" si="442"/>
        <v>2</v>
      </c>
      <c r="G4707" s="595">
        <f t="shared" si="443"/>
        <v>3</v>
      </c>
      <c r="H4707" s="590">
        <f>CHOOSE('Output Sheet'!$B$4,'8760 Data'!J4707,'8760 Data'!K4707,'8760 Data'!L4707,'8760 Data'!M4707,'8760 Data'!N4707,'8760 Data'!O4707,'8760 Data'!P4707,'8760 Data'!Q4707,'8760 Data'!R4707,'8760 Data'!S4707,'8760 Data'!T4707,'8760 Data'!U4707)</f>
        <v>0</v>
      </c>
      <c r="I4707" s="591" t="e">
        <f>H4707/'Output Sheet'!$B$8</f>
        <v>#DIV/0!</v>
      </c>
      <c r="J4707" s="596"/>
      <c r="K4707" s="560"/>
      <c r="L4707" s="560"/>
      <c r="M4707" s="560"/>
      <c r="N4707" s="560"/>
      <c r="O4707" s="560"/>
      <c r="P4707" s="560"/>
      <c r="Q4707" s="560"/>
      <c r="R4707" s="560"/>
      <c r="S4707" s="560"/>
      <c r="T4707" s="560"/>
      <c r="U4707" s="560"/>
    </row>
    <row r="4708" spans="1:21">
      <c r="A4708" s="593">
        <f t="shared" si="438"/>
        <v>41471</v>
      </c>
      <c r="B4708" s="594">
        <v>41471.125272280093</v>
      </c>
      <c r="C4708" s="560">
        <f t="shared" si="439"/>
        <v>2013</v>
      </c>
      <c r="D4708" s="560">
        <f t="shared" si="440"/>
        <v>7</v>
      </c>
      <c r="E4708" s="560">
        <f t="shared" si="441"/>
        <v>16</v>
      </c>
      <c r="F4708" s="560">
        <f t="shared" si="442"/>
        <v>3</v>
      </c>
      <c r="G4708" s="595">
        <f t="shared" si="443"/>
        <v>3</v>
      </c>
      <c r="H4708" s="590">
        <f>CHOOSE('Output Sheet'!$B$4,'8760 Data'!J4708,'8760 Data'!K4708,'8760 Data'!L4708,'8760 Data'!M4708,'8760 Data'!N4708,'8760 Data'!O4708,'8760 Data'!P4708,'8760 Data'!Q4708,'8760 Data'!R4708,'8760 Data'!S4708,'8760 Data'!T4708,'8760 Data'!U4708)</f>
        <v>0</v>
      </c>
      <c r="I4708" s="591" t="e">
        <f>H4708/'Output Sheet'!$B$8</f>
        <v>#DIV/0!</v>
      </c>
      <c r="J4708" s="596"/>
      <c r="K4708" s="560"/>
      <c r="L4708" s="560"/>
      <c r="M4708" s="560"/>
      <c r="N4708" s="560"/>
      <c r="O4708" s="560"/>
      <c r="P4708" s="560"/>
      <c r="Q4708" s="560"/>
      <c r="R4708" s="560"/>
      <c r="S4708" s="560"/>
      <c r="T4708" s="560"/>
      <c r="U4708" s="560"/>
    </row>
    <row r="4709" spans="1:21">
      <c r="A4709" s="593">
        <f t="shared" si="438"/>
        <v>41471</v>
      </c>
      <c r="B4709" s="594">
        <v>41471.16693900463</v>
      </c>
      <c r="C4709" s="560">
        <f t="shared" si="439"/>
        <v>2013</v>
      </c>
      <c r="D4709" s="560">
        <f t="shared" si="440"/>
        <v>7</v>
      </c>
      <c r="E4709" s="560">
        <f t="shared" si="441"/>
        <v>16</v>
      </c>
      <c r="F4709" s="560">
        <f t="shared" si="442"/>
        <v>4</v>
      </c>
      <c r="G4709" s="595">
        <f t="shared" si="443"/>
        <v>3</v>
      </c>
      <c r="H4709" s="590">
        <f>CHOOSE('Output Sheet'!$B$4,'8760 Data'!J4709,'8760 Data'!K4709,'8760 Data'!L4709,'8760 Data'!M4709,'8760 Data'!N4709,'8760 Data'!O4709,'8760 Data'!P4709,'8760 Data'!Q4709,'8760 Data'!R4709,'8760 Data'!S4709,'8760 Data'!T4709,'8760 Data'!U4709)</f>
        <v>0</v>
      </c>
      <c r="I4709" s="591" t="e">
        <f>H4709/'Output Sheet'!$B$8</f>
        <v>#DIV/0!</v>
      </c>
      <c r="J4709" s="596"/>
      <c r="K4709" s="560"/>
      <c r="L4709" s="560"/>
      <c r="M4709" s="560"/>
      <c r="N4709" s="560"/>
      <c r="O4709" s="560"/>
      <c r="P4709" s="560"/>
      <c r="Q4709" s="560"/>
      <c r="R4709" s="560"/>
      <c r="S4709" s="560"/>
      <c r="T4709" s="560"/>
      <c r="U4709" s="560"/>
    </row>
    <row r="4710" spans="1:21">
      <c r="A4710" s="593">
        <f t="shared" si="438"/>
        <v>41471</v>
      </c>
      <c r="B4710" s="594">
        <v>41471.208605729167</v>
      </c>
      <c r="C4710" s="560">
        <f t="shared" si="439"/>
        <v>2013</v>
      </c>
      <c r="D4710" s="560">
        <f t="shared" si="440"/>
        <v>7</v>
      </c>
      <c r="E4710" s="560">
        <f t="shared" si="441"/>
        <v>16</v>
      </c>
      <c r="F4710" s="560">
        <f t="shared" si="442"/>
        <v>5</v>
      </c>
      <c r="G4710" s="595">
        <f t="shared" si="443"/>
        <v>3</v>
      </c>
      <c r="H4710" s="590">
        <f>CHOOSE('Output Sheet'!$B$4,'8760 Data'!J4710,'8760 Data'!K4710,'8760 Data'!L4710,'8760 Data'!M4710,'8760 Data'!N4710,'8760 Data'!O4710,'8760 Data'!P4710,'8760 Data'!Q4710,'8760 Data'!R4710,'8760 Data'!S4710,'8760 Data'!T4710,'8760 Data'!U4710)</f>
        <v>0</v>
      </c>
      <c r="I4710" s="591" t="e">
        <f>H4710/'Output Sheet'!$B$8</f>
        <v>#DIV/0!</v>
      </c>
      <c r="J4710" s="596"/>
      <c r="K4710" s="560"/>
      <c r="L4710" s="560"/>
      <c r="M4710" s="560"/>
      <c r="N4710" s="560"/>
      <c r="O4710" s="560"/>
      <c r="P4710" s="560"/>
      <c r="Q4710" s="560"/>
      <c r="R4710" s="560"/>
      <c r="S4710" s="560"/>
      <c r="T4710" s="560"/>
      <c r="U4710" s="560"/>
    </row>
    <row r="4711" spans="1:21">
      <c r="A4711" s="593">
        <f t="shared" si="438"/>
        <v>41471</v>
      </c>
      <c r="B4711" s="594">
        <v>41471.250272453704</v>
      </c>
      <c r="C4711" s="560">
        <f t="shared" si="439"/>
        <v>2013</v>
      </c>
      <c r="D4711" s="560">
        <f t="shared" si="440"/>
        <v>7</v>
      </c>
      <c r="E4711" s="560">
        <f t="shared" si="441"/>
        <v>16</v>
      </c>
      <c r="F4711" s="560">
        <f t="shared" si="442"/>
        <v>6</v>
      </c>
      <c r="G4711" s="595">
        <f t="shared" si="443"/>
        <v>3</v>
      </c>
      <c r="H4711" s="590">
        <f>CHOOSE('Output Sheet'!$B$4,'8760 Data'!J4711,'8760 Data'!K4711,'8760 Data'!L4711,'8760 Data'!M4711,'8760 Data'!N4711,'8760 Data'!O4711,'8760 Data'!P4711,'8760 Data'!Q4711,'8760 Data'!R4711,'8760 Data'!S4711,'8760 Data'!T4711,'8760 Data'!U4711)</f>
        <v>0</v>
      </c>
      <c r="I4711" s="591" t="e">
        <f>H4711/'Output Sheet'!$B$8</f>
        <v>#DIV/0!</v>
      </c>
      <c r="J4711" s="596"/>
      <c r="K4711" s="560"/>
      <c r="L4711" s="560"/>
      <c r="M4711" s="560"/>
      <c r="N4711" s="560"/>
      <c r="O4711" s="560"/>
      <c r="P4711" s="560"/>
      <c r="Q4711" s="560"/>
      <c r="R4711" s="560"/>
      <c r="S4711" s="560"/>
      <c r="T4711" s="560"/>
      <c r="U4711" s="560"/>
    </row>
    <row r="4712" spans="1:21">
      <c r="A4712" s="593">
        <f t="shared" si="438"/>
        <v>41471</v>
      </c>
      <c r="B4712" s="594">
        <v>41471.291939178242</v>
      </c>
      <c r="C4712" s="560">
        <f t="shared" si="439"/>
        <v>2013</v>
      </c>
      <c r="D4712" s="560">
        <f t="shared" si="440"/>
        <v>7</v>
      </c>
      <c r="E4712" s="560">
        <f t="shared" si="441"/>
        <v>16</v>
      </c>
      <c r="F4712" s="560">
        <f t="shared" si="442"/>
        <v>7</v>
      </c>
      <c r="G4712" s="595">
        <f t="shared" si="443"/>
        <v>3</v>
      </c>
      <c r="H4712" s="590">
        <f>CHOOSE('Output Sheet'!$B$4,'8760 Data'!J4712,'8760 Data'!K4712,'8760 Data'!L4712,'8760 Data'!M4712,'8760 Data'!N4712,'8760 Data'!O4712,'8760 Data'!P4712,'8760 Data'!Q4712,'8760 Data'!R4712,'8760 Data'!S4712,'8760 Data'!T4712,'8760 Data'!U4712)</f>
        <v>0</v>
      </c>
      <c r="I4712" s="591" t="e">
        <f>H4712/'Output Sheet'!$B$8</f>
        <v>#DIV/0!</v>
      </c>
      <c r="J4712" s="596"/>
      <c r="K4712" s="560"/>
      <c r="L4712" s="560"/>
      <c r="M4712" s="560"/>
      <c r="N4712" s="560"/>
      <c r="O4712" s="560"/>
      <c r="P4712" s="560"/>
      <c r="Q4712" s="560"/>
      <c r="R4712" s="560"/>
      <c r="S4712" s="560"/>
      <c r="T4712" s="560"/>
      <c r="U4712" s="560"/>
    </row>
    <row r="4713" spans="1:21">
      <c r="A4713" s="593">
        <f t="shared" si="438"/>
        <v>41471</v>
      </c>
      <c r="B4713" s="594">
        <v>41471.333605902779</v>
      </c>
      <c r="C4713" s="560">
        <f t="shared" si="439"/>
        <v>2013</v>
      </c>
      <c r="D4713" s="560">
        <f t="shared" si="440"/>
        <v>7</v>
      </c>
      <c r="E4713" s="560">
        <f t="shared" si="441"/>
        <v>16</v>
      </c>
      <c r="F4713" s="560">
        <f t="shared" si="442"/>
        <v>8</v>
      </c>
      <c r="G4713" s="595">
        <f t="shared" si="443"/>
        <v>3</v>
      </c>
      <c r="H4713" s="590">
        <f>CHOOSE('Output Sheet'!$B$4,'8760 Data'!J4713,'8760 Data'!K4713,'8760 Data'!L4713,'8760 Data'!M4713,'8760 Data'!N4713,'8760 Data'!O4713,'8760 Data'!P4713,'8760 Data'!Q4713,'8760 Data'!R4713,'8760 Data'!S4713,'8760 Data'!T4713,'8760 Data'!U4713)</f>
        <v>0</v>
      </c>
      <c r="I4713" s="591" t="e">
        <f>H4713/'Output Sheet'!$B$8</f>
        <v>#DIV/0!</v>
      </c>
      <c r="J4713" s="596"/>
      <c r="K4713" s="560"/>
      <c r="L4713" s="560"/>
      <c r="M4713" s="560"/>
      <c r="N4713" s="560"/>
      <c r="O4713" s="560"/>
      <c r="P4713" s="560"/>
      <c r="Q4713" s="560"/>
      <c r="R4713" s="560"/>
      <c r="S4713" s="560"/>
      <c r="T4713" s="560"/>
      <c r="U4713" s="560"/>
    </row>
    <row r="4714" spans="1:21">
      <c r="A4714" s="593">
        <f t="shared" si="438"/>
        <v>41471</v>
      </c>
      <c r="B4714" s="594">
        <v>41471.375272627316</v>
      </c>
      <c r="C4714" s="560">
        <f t="shared" si="439"/>
        <v>2013</v>
      </c>
      <c r="D4714" s="560">
        <f t="shared" si="440"/>
        <v>7</v>
      </c>
      <c r="E4714" s="560">
        <f t="shared" si="441"/>
        <v>16</v>
      </c>
      <c r="F4714" s="560">
        <f t="shared" si="442"/>
        <v>9</v>
      </c>
      <c r="G4714" s="595">
        <f t="shared" si="443"/>
        <v>3</v>
      </c>
      <c r="H4714" s="590">
        <f>CHOOSE('Output Sheet'!$B$4,'8760 Data'!J4714,'8760 Data'!K4714,'8760 Data'!L4714,'8760 Data'!M4714,'8760 Data'!N4714,'8760 Data'!O4714,'8760 Data'!P4714,'8760 Data'!Q4714,'8760 Data'!R4714,'8760 Data'!S4714,'8760 Data'!T4714,'8760 Data'!U4714)</f>
        <v>0</v>
      </c>
      <c r="I4714" s="591" t="e">
        <f>H4714/'Output Sheet'!$B$8</f>
        <v>#DIV/0!</v>
      </c>
      <c r="J4714" s="596"/>
      <c r="K4714" s="560"/>
      <c r="L4714" s="560"/>
      <c r="M4714" s="560"/>
      <c r="N4714" s="560"/>
      <c r="O4714" s="560"/>
      <c r="P4714" s="560"/>
      <c r="Q4714" s="560"/>
      <c r="R4714" s="560"/>
      <c r="S4714" s="560"/>
      <c r="T4714" s="560"/>
      <c r="U4714" s="560"/>
    </row>
    <row r="4715" spans="1:21">
      <c r="A4715" s="593">
        <f t="shared" si="438"/>
        <v>41471</v>
      </c>
      <c r="B4715" s="594">
        <v>41471.416939351853</v>
      </c>
      <c r="C4715" s="560">
        <f t="shared" si="439"/>
        <v>2013</v>
      </c>
      <c r="D4715" s="560">
        <f t="shared" si="440"/>
        <v>7</v>
      </c>
      <c r="E4715" s="560">
        <f t="shared" si="441"/>
        <v>16</v>
      </c>
      <c r="F4715" s="560">
        <f t="shared" si="442"/>
        <v>10</v>
      </c>
      <c r="G4715" s="595">
        <f t="shared" si="443"/>
        <v>3</v>
      </c>
      <c r="H4715" s="590">
        <f>CHOOSE('Output Sheet'!$B$4,'8760 Data'!J4715,'8760 Data'!K4715,'8760 Data'!L4715,'8760 Data'!M4715,'8760 Data'!N4715,'8760 Data'!O4715,'8760 Data'!P4715,'8760 Data'!Q4715,'8760 Data'!R4715,'8760 Data'!S4715,'8760 Data'!T4715,'8760 Data'!U4715)</f>
        <v>0</v>
      </c>
      <c r="I4715" s="591" t="e">
        <f>H4715/'Output Sheet'!$B$8</f>
        <v>#DIV/0!</v>
      </c>
      <c r="J4715" s="596"/>
      <c r="K4715" s="560"/>
      <c r="L4715" s="560"/>
      <c r="M4715" s="560"/>
      <c r="N4715" s="560"/>
      <c r="O4715" s="560"/>
      <c r="P4715" s="560"/>
      <c r="Q4715" s="560"/>
      <c r="R4715" s="560"/>
      <c r="S4715" s="560"/>
      <c r="T4715" s="560"/>
      <c r="U4715" s="560"/>
    </row>
    <row r="4716" spans="1:21">
      <c r="A4716" s="593">
        <f t="shared" si="438"/>
        <v>41471</v>
      </c>
      <c r="B4716" s="594">
        <v>41471.45860607639</v>
      </c>
      <c r="C4716" s="560">
        <f t="shared" si="439"/>
        <v>2013</v>
      </c>
      <c r="D4716" s="560">
        <f t="shared" si="440"/>
        <v>7</v>
      </c>
      <c r="E4716" s="560">
        <f t="shared" si="441"/>
        <v>16</v>
      </c>
      <c r="F4716" s="560">
        <f t="shared" si="442"/>
        <v>11</v>
      </c>
      <c r="G4716" s="595">
        <f t="shared" si="443"/>
        <v>3</v>
      </c>
      <c r="H4716" s="590">
        <f>CHOOSE('Output Sheet'!$B$4,'8760 Data'!J4716,'8760 Data'!K4716,'8760 Data'!L4716,'8760 Data'!M4716,'8760 Data'!N4716,'8760 Data'!O4716,'8760 Data'!P4716,'8760 Data'!Q4716,'8760 Data'!R4716,'8760 Data'!S4716,'8760 Data'!T4716,'8760 Data'!U4716)</f>
        <v>0</v>
      </c>
      <c r="I4716" s="591" t="e">
        <f>H4716/'Output Sheet'!$B$8</f>
        <v>#DIV/0!</v>
      </c>
      <c r="J4716" s="596"/>
      <c r="K4716" s="560"/>
      <c r="L4716" s="560"/>
      <c r="M4716" s="560"/>
      <c r="N4716" s="560"/>
      <c r="O4716" s="560"/>
      <c r="P4716" s="560"/>
      <c r="Q4716" s="560"/>
      <c r="R4716" s="560"/>
      <c r="S4716" s="560"/>
      <c r="T4716" s="560"/>
      <c r="U4716" s="560"/>
    </row>
    <row r="4717" spans="1:21">
      <c r="A4717" s="593">
        <f t="shared" si="438"/>
        <v>41471</v>
      </c>
      <c r="B4717" s="594">
        <v>41471.500272800928</v>
      </c>
      <c r="C4717" s="560">
        <f t="shared" si="439"/>
        <v>2013</v>
      </c>
      <c r="D4717" s="560">
        <f t="shared" si="440"/>
        <v>7</v>
      </c>
      <c r="E4717" s="560">
        <f t="shared" si="441"/>
        <v>16</v>
      </c>
      <c r="F4717" s="560">
        <f t="shared" si="442"/>
        <v>12</v>
      </c>
      <c r="G4717" s="595">
        <f t="shared" si="443"/>
        <v>3</v>
      </c>
      <c r="H4717" s="590">
        <f>CHOOSE('Output Sheet'!$B$4,'8760 Data'!J4717,'8760 Data'!K4717,'8760 Data'!L4717,'8760 Data'!M4717,'8760 Data'!N4717,'8760 Data'!O4717,'8760 Data'!P4717,'8760 Data'!Q4717,'8760 Data'!R4717,'8760 Data'!S4717,'8760 Data'!T4717,'8760 Data'!U4717)</f>
        <v>0</v>
      </c>
      <c r="I4717" s="591" t="e">
        <f>H4717/'Output Sheet'!$B$8</f>
        <v>#DIV/0!</v>
      </c>
      <c r="J4717" s="596"/>
      <c r="K4717" s="560"/>
      <c r="L4717" s="560"/>
      <c r="M4717" s="560"/>
      <c r="N4717" s="560"/>
      <c r="O4717" s="560"/>
      <c r="P4717" s="560"/>
      <c r="Q4717" s="560"/>
      <c r="R4717" s="560"/>
      <c r="S4717" s="560"/>
      <c r="T4717" s="560"/>
      <c r="U4717" s="560"/>
    </row>
    <row r="4718" spans="1:21">
      <c r="A4718" s="593">
        <f t="shared" si="438"/>
        <v>41471</v>
      </c>
      <c r="B4718" s="594">
        <v>41471.541939525465</v>
      </c>
      <c r="C4718" s="560">
        <f t="shared" si="439"/>
        <v>2013</v>
      </c>
      <c r="D4718" s="560">
        <f t="shared" si="440"/>
        <v>7</v>
      </c>
      <c r="E4718" s="560">
        <f t="shared" si="441"/>
        <v>16</v>
      </c>
      <c r="F4718" s="560">
        <f t="shared" si="442"/>
        <v>13</v>
      </c>
      <c r="G4718" s="595">
        <f t="shared" si="443"/>
        <v>3</v>
      </c>
      <c r="H4718" s="590">
        <f>CHOOSE('Output Sheet'!$B$4,'8760 Data'!J4718,'8760 Data'!K4718,'8760 Data'!L4718,'8760 Data'!M4718,'8760 Data'!N4718,'8760 Data'!O4718,'8760 Data'!P4718,'8760 Data'!Q4718,'8760 Data'!R4718,'8760 Data'!S4718,'8760 Data'!T4718,'8760 Data'!U4718)</f>
        <v>0</v>
      </c>
      <c r="I4718" s="591" t="e">
        <f>H4718/'Output Sheet'!$B$8</f>
        <v>#DIV/0!</v>
      </c>
      <c r="J4718" s="596"/>
      <c r="K4718" s="560"/>
      <c r="L4718" s="560"/>
      <c r="M4718" s="560"/>
      <c r="N4718" s="560"/>
      <c r="O4718" s="560"/>
      <c r="P4718" s="560"/>
      <c r="Q4718" s="560"/>
      <c r="R4718" s="560"/>
      <c r="S4718" s="560"/>
      <c r="T4718" s="560"/>
      <c r="U4718" s="560"/>
    </row>
    <row r="4719" spans="1:21">
      <c r="A4719" s="593">
        <f t="shared" si="438"/>
        <v>41471</v>
      </c>
      <c r="B4719" s="594">
        <v>41471.583606250002</v>
      </c>
      <c r="C4719" s="560">
        <f t="shared" si="439"/>
        <v>2013</v>
      </c>
      <c r="D4719" s="560">
        <f t="shared" si="440"/>
        <v>7</v>
      </c>
      <c r="E4719" s="560">
        <f t="shared" si="441"/>
        <v>16</v>
      </c>
      <c r="F4719" s="560">
        <f t="shared" si="442"/>
        <v>14</v>
      </c>
      <c r="G4719" s="595">
        <f t="shared" si="443"/>
        <v>3</v>
      </c>
      <c r="H4719" s="590">
        <f>CHOOSE('Output Sheet'!$B$4,'8760 Data'!J4719,'8760 Data'!K4719,'8760 Data'!L4719,'8760 Data'!M4719,'8760 Data'!N4719,'8760 Data'!O4719,'8760 Data'!P4719,'8760 Data'!Q4719,'8760 Data'!R4719,'8760 Data'!S4719,'8760 Data'!T4719,'8760 Data'!U4719)</f>
        <v>0</v>
      </c>
      <c r="I4719" s="591" t="e">
        <f>H4719/'Output Sheet'!$B$8</f>
        <v>#DIV/0!</v>
      </c>
      <c r="J4719" s="596"/>
      <c r="K4719" s="560"/>
      <c r="L4719" s="560"/>
      <c r="M4719" s="560"/>
      <c r="N4719" s="560"/>
      <c r="O4719" s="560"/>
      <c r="P4719" s="560"/>
      <c r="Q4719" s="560"/>
      <c r="R4719" s="560"/>
      <c r="S4719" s="560"/>
      <c r="T4719" s="560"/>
      <c r="U4719" s="560"/>
    </row>
    <row r="4720" spans="1:21">
      <c r="A4720" s="593">
        <f t="shared" si="438"/>
        <v>41471</v>
      </c>
      <c r="B4720" s="594">
        <v>41471.625272974539</v>
      </c>
      <c r="C4720" s="560">
        <f t="shared" si="439"/>
        <v>2013</v>
      </c>
      <c r="D4720" s="560">
        <f t="shared" si="440"/>
        <v>7</v>
      </c>
      <c r="E4720" s="560">
        <f t="shared" si="441"/>
        <v>16</v>
      </c>
      <c r="F4720" s="560">
        <f t="shared" si="442"/>
        <v>15</v>
      </c>
      <c r="G4720" s="595">
        <f t="shared" si="443"/>
        <v>3</v>
      </c>
      <c r="H4720" s="590">
        <f>CHOOSE('Output Sheet'!$B$4,'8760 Data'!J4720,'8760 Data'!K4720,'8760 Data'!L4720,'8760 Data'!M4720,'8760 Data'!N4720,'8760 Data'!O4720,'8760 Data'!P4720,'8760 Data'!Q4720,'8760 Data'!R4720,'8760 Data'!S4720,'8760 Data'!T4720,'8760 Data'!U4720)</f>
        <v>0</v>
      </c>
      <c r="I4720" s="591" t="e">
        <f>H4720/'Output Sheet'!$B$8</f>
        <v>#DIV/0!</v>
      </c>
      <c r="J4720" s="596"/>
      <c r="K4720" s="560"/>
      <c r="L4720" s="560"/>
      <c r="M4720" s="560"/>
      <c r="N4720" s="560"/>
      <c r="O4720" s="560"/>
      <c r="P4720" s="560"/>
      <c r="Q4720" s="560"/>
      <c r="R4720" s="560"/>
      <c r="S4720" s="560"/>
      <c r="T4720" s="560"/>
      <c r="U4720" s="560"/>
    </row>
    <row r="4721" spans="1:21">
      <c r="A4721" s="593">
        <f t="shared" si="438"/>
        <v>41471</v>
      </c>
      <c r="B4721" s="594">
        <v>41471.666939699076</v>
      </c>
      <c r="C4721" s="560">
        <f t="shared" si="439"/>
        <v>2013</v>
      </c>
      <c r="D4721" s="560">
        <f t="shared" si="440"/>
        <v>7</v>
      </c>
      <c r="E4721" s="560">
        <f t="shared" si="441"/>
        <v>16</v>
      </c>
      <c r="F4721" s="560">
        <f t="shared" si="442"/>
        <v>16</v>
      </c>
      <c r="G4721" s="595">
        <f t="shared" si="443"/>
        <v>3</v>
      </c>
      <c r="H4721" s="590">
        <f>CHOOSE('Output Sheet'!$B$4,'8760 Data'!J4721,'8760 Data'!K4721,'8760 Data'!L4721,'8760 Data'!M4721,'8760 Data'!N4721,'8760 Data'!O4721,'8760 Data'!P4721,'8760 Data'!Q4721,'8760 Data'!R4721,'8760 Data'!S4721,'8760 Data'!T4721,'8760 Data'!U4721)</f>
        <v>0</v>
      </c>
      <c r="I4721" s="591" t="e">
        <f>H4721/'Output Sheet'!$B$8</f>
        <v>#DIV/0!</v>
      </c>
      <c r="J4721" s="596"/>
      <c r="K4721" s="560"/>
      <c r="L4721" s="560"/>
      <c r="M4721" s="560"/>
      <c r="N4721" s="560"/>
      <c r="O4721" s="560"/>
      <c r="P4721" s="560"/>
      <c r="Q4721" s="560"/>
      <c r="R4721" s="560"/>
      <c r="S4721" s="560"/>
      <c r="T4721" s="560"/>
      <c r="U4721" s="560"/>
    </row>
    <row r="4722" spans="1:21">
      <c r="A4722" s="593">
        <f t="shared" si="438"/>
        <v>41471</v>
      </c>
      <c r="B4722" s="594">
        <v>41471.708606423614</v>
      </c>
      <c r="C4722" s="560">
        <f t="shared" si="439"/>
        <v>2013</v>
      </c>
      <c r="D4722" s="560">
        <f t="shared" si="440"/>
        <v>7</v>
      </c>
      <c r="E4722" s="560">
        <f t="shared" si="441"/>
        <v>16</v>
      </c>
      <c r="F4722" s="560">
        <f t="shared" si="442"/>
        <v>17</v>
      </c>
      <c r="G4722" s="595">
        <f t="shared" si="443"/>
        <v>3</v>
      </c>
      <c r="H4722" s="590">
        <f>CHOOSE('Output Sheet'!$B$4,'8760 Data'!J4722,'8760 Data'!K4722,'8760 Data'!L4722,'8760 Data'!M4722,'8760 Data'!N4722,'8760 Data'!O4722,'8760 Data'!P4722,'8760 Data'!Q4722,'8760 Data'!R4722,'8760 Data'!S4722,'8760 Data'!T4722,'8760 Data'!U4722)</f>
        <v>0</v>
      </c>
      <c r="I4722" s="591" t="e">
        <f>H4722/'Output Sheet'!$B$8</f>
        <v>#DIV/0!</v>
      </c>
      <c r="J4722" s="596"/>
      <c r="K4722" s="560"/>
      <c r="L4722" s="560"/>
      <c r="M4722" s="560"/>
      <c r="N4722" s="560"/>
      <c r="O4722" s="560"/>
      <c r="P4722" s="560"/>
      <c r="Q4722" s="560"/>
      <c r="R4722" s="560"/>
      <c r="S4722" s="560"/>
      <c r="T4722" s="560"/>
      <c r="U4722" s="560"/>
    </row>
    <row r="4723" spans="1:21">
      <c r="A4723" s="593">
        <f t="shared" si="438"/>
        <v>41471</v>
      </c>
      <c r="B4723" s="594">
        <v>41471.750273148151</v>
      </c>
      <c r="C4723" s="560">
        <f t="shared" si="439"/>
        <v>2013</v>
      </c>
      <c r="D4723" s="560">
        <f t="shared" si="440"/>
        <v>7</v>
      </c>
      <c r="E4723" s="560">
        <f t="shared" si="441"/>
        <v>16</v>
      </c>
      <c r="F4723" s="560">
        <f t="shared" si="442"/>
        <v>18</v>
      </c>
      <c r="G4723" s="595">
        <f t="shared" si="443"/>
        <v>3</v>
      </c>
      <c r="H4723" s="590">
        <f>CHOOSE('Output Sheet'!$B$4,'8760 Data'!J4723,'8760 Data'!K4723,'8760 Data'!L4723,'8760 Data'!M4723,'8760 Data'!N4723,'8760 Data'!O4723,'8760 Data'!P4723,'8760 Data'!Q4723,'8760 Data'!R4723,'8760 Data'!S4723,'8760 Data'!T4723,'8760 Data'!U4723)</f>
        <v>0</v>
      </c>
      <c r="I4723" s="591" t="e">
        <f>H4723/'Output Sheet'!$B$8</f>
        <v>#DIV/0!</v>
      </c>
      <c r="J4723" s="596"/>
      <c r="K4723" s="560"/>
      <c r="L4723" s="560"/>
      <c r="M4723" s="560"/>
      <c r="N4723" s="560"/>
      <c r="O4723" s="560"/>
      <c r="P4723" s="560"/>
      <c r="Q4723" s="560"/>
      <c r="R4723" s="560"/>
      <c r="S4723" s="560"/>
      <c r="T4723" s="560"/>
      <c r="U4723" s="560"/>
    </row>
    <row r="4724" spans="1:21">
      <c r="A4724" s="593">
        <f t="shared" si="438"/>
        <v>41471</v>
      </c>
      <c r="B4724" s="594">
        <v>41471.791939872688</v>
      </c>
      <c r="C4724" s="560">
        <f t="shared" si="439"/>
        <v>2013</v>
      </c>
      <c r="D4724" s="560">
        <f t="shared" si="440"/>
        <v>7</v>
      </c>
      <c r="E4724" s="560">
        <f t="shared" si="441"/>
        <v>16</v>
      </c>
      <c r="F4724" s="560">
        <f t="shared" si="442"/>
        <v>19</v>
      </c>
      <c r="G4724" s="595">
        <f t="shared" si="443"/>
        <v>3</v>
      </c>
      <c r="H4724" s="590">
        <f>CHOOSE('Output Sheet'!$B$4,'8760 Data'!J4724,'8760 Data'!K4724,'8760 Data'!L4724,'8760 Data'!M4724,'8760 Data'!N4724,'8760 Data'!O4724,'8760 Data'!P4724,'8760 Data'!Q4724,'8760 Data'!R4724,'8760 Data'!S4724,'8760 Data'!T4724,'8760 Data'!U4724)</f>
        <v>0</v>
      </c>
      <c r="I4724" s="591" t="e">
        <f>H4724/'Output Sheet'!$B$8</f>
        <v>#DIV/0!</v>
      </c>
      <c r="J4724" s="596"/>
      <c r="K4724" s="560"/>
      <c r="L4724" s="560"/>
      <c r="M4724" s="560"/>
      <c r="N4724" s="560"/>
      <c r="O4724" s="560"/>
      <c r="P4724" s="560"/>
      <c r="Q4724" s="560"/>
      <c r="R4724" s="560"/>
      <c r="S4724" s="560"/>
      <c r="T4724" s="560"/>
      <c r="U4724" s="560"/>
    </row>
    <row r="4725" spans="1:21">
      <c r="A4725" s="593">
        <f t="shared" si="438"/>
        <v>41471</v>
      </c>
      <c r="B4725" s="594">
        <v>41471.833606597225</v>
      </c>
      <c r="C4725" s="560">
        <f t="shared" si="439"/>
        <v>2013</v>
      </c>
      <c r="D4725" s="560">
        <f t="shared" si="440"/>
        <v>7</v>
      </c>
      <c r="E4725" s="560">
        <f t="shared" si="441"/>
        <v>16</v>
      </c>
      <c r="F4725" s="560">
        <f t="shared" si="442"/>
        <v>20</v>
      </c>
      <c r="G4725" s="595">
        <f t="shared" si="443"/>
        <v>3</v>
      </c>
      <c r="H4725" s="590">
        <f>CHOOSE('Output Sheet'!$B$4,'8760 Data'!J4725,'8760 Data'!K4725,'8760 Data'!L4725,'8760 Data'!M4725,'8760 Data'!N4725,'8760 Data'!O4725,'8760 Data'!P4725,'8760 Data'!Q4725,'8760 Data'!R4725,'8760 Data'!S4725,'8760 Data'!T4725,'8760 Data'!U4725)</f>
        <v>0</v>
      </c>
      <c r="I4725" s="591" t="e">
        <f>H4725/'Output Sheet'!$B$8</f>
        <v>#DIV/0!</v>
      </c>
      <c r="J4725" s="596"/>
      <c r="K4725" s="560"/>
      <c r="L4725" s="560"/>
      <c r="M4725" s="560"/>
      <c r="N4725" s="560"/>
      <c r="O4725" s="560"/>
      <c r="P4725" s="560"/>
      <c r="Q4725" s="560"/>
      <c r="R4725" s="560"/>
      <c r="S4725" s="560"/>
      <c r="T4725" s="560"/>
      <c r="U4725" s="560"/>
    </row>
    <row r="4726" spans="1:21">
      <c r="A4726" s="593">
        <f t="shared" si="438"/>
        <v>41471</v>
      </c>
      <c r="B4726" s="594">
        <v>41471.875273321763</v>
      </c>
      <c r="C4726" s="560">
        <f t="shared" si="439"/>
        <v>2013</v>
      </c>
      <c r="D4726" s="560">
        <f t="shared" si="440"/>
        <v>7</v>
      </c>
      <c r="E4726" s="560">
        <f t="shared" si="441"/>
        <v>16</v>
      </c>
      <c r="F4726" s="560">
        <f t="shared" si="442"/>
        <v>21</v>
      </c>
      <c r="G4726" s="595">
        <f t="shared" si="443"/>
        <v>3</v>
      </c>
      <c r="H4726" s="590">
        <f>CHOOSE('Output Sheet'!$B$4,'8760 Data'!J4726,'8760 Data'!K4726,'8760 Data'!L4726,'8760 Data'!M4726,'8760 Data'!N4726,'8760 Data'!O4726,'8760 Data'!P4726,'8760 Data'!Q4726,'8760 Data'!R4726,'8760 Data'!S4726,'8760 Data'!T4726,'8760 Data'!U4726)</f>
        <v>0</v>
      </c>
      <c r="I4726" s="591" t="e">
        <f>H4726/'Output Sheet'!$B$8</f>
        <v>#DIV/0!</v>
      </c>
      <c r="J4726" s="596"/>
      <c r="K4726" s="560"/>
      <c r="L4726" s="560"/>
      <c r="M4726" s="560"/>
      <c r="N4726" s="560"/>
      <c r="O4726" s="560"/>
      <c r="P4726" s="560"/>
      <c r="Q4726" s="560"/>
      <c r="R4726" s="560"/>
      <c r="S4726" s="560"/>
      <c r="T4726" s="560"/>
      <c r="U4726" s="560"/>
    </row>
    <row r="4727" spans="1:21">
      <c r="A4727" s="593">
        <f t="shared" si="438"/>
        <v>41471</v>
      </c>
      <c r="B4727" s="594">
        <v>41471.9169400463</v>
      </c>
      <c r="C4727" s="560">
        <f t="shared" si="439"/>
        <v>2013</v>
      </c>
      <c r="D4727" s="560">
        <f t="shared" si="440"/>
        <v>7</v>
      </c>
      <c r="E4727" s="560">
        <f t="shared" si="441"/>
        <v>16</v>
      </c>
      <c r="F4727" s="560">
        <f t="shared" si="442"/>
        <v>22</v>
      </c>
      <c r="G4727" s="595">
        <f t="shared" si="443"/>
        <v>3</v>
      </c>
      <c r="H4727" s="590">
        <f>CHOOSE('Output Sheet'!$B$4,'8760 Data'!J4727,'8760 Data'!K4727,'8760 Data'!L4727,'8760 Data'!M4727,'8760 Data'!N4727,'8760 Data'!O4727,'8760 Data'!P4727,'8760 Data'!Q4727,'8760 Data'!R4727,'8760 Data'!S4727,'8760 Data'!T4727,'8760 Data'!U4727)</f>
        <v>0</v>
      </c>
      <c r="I4727" s="591" t="e">
        <f>H4727/'Output Sheet'!$B$8</f>
        <v>#DIV/0!</v>
      </c>
      <c r="J4727" s="596"/>
      <c r="K4727" s="560"/>
      <c r="L4727" s="560"/>
      <c r="M4727" s="560"/>
      <c r="N4727" s="560"/>
      <c r="O4727" s="560"/>
      <c r="P4727" s="560"/>
      <c r="Q4727" s="560"/>
      <c r="R4727" s="560"/>
      <c r="S4727" s="560"/>
      <c r="T4727" s="560"/>
      <c r="U4727" s="560"/>
    </row>
    <row r="4728" spans="1:21">
      <c r="A4728" s="593">
        <f t="shared" si="438"/>
        <v>41471</v>
      </c>
      <c r="B4728" s="594">
        <v>41471.958606770837</v>
      </c>
      <c r="C4728" s="560">
        <f t="shared" si="439"/>
        <v>2013</v>
      </c>
      <c r="D4728" s="560">
        <f t="shared" si="440"/>
        <v>7</v>
      </c>
      <c r="E4728" s="560">
        <f t="shared" si="441"/>
        <v>16</v>
      </c>
      <c r="F4728" s="560">
        <f t="shared" si="442"/>
        <v>23</v>
      </c>
      <c r="G4728" s="595">
        <f t="shared" si="443"/>
        <v>3</v>
      </c>
      <c r="H4728" s="590">
        <f>CHOOSE('Output Sheet'!$B$4,'8760 Data'!J4728,'8760 Data'!K4728,'8760 Data'!L4728,'8760 Data'!M4728,'8760 Data'!N4728,'8760 Data'!O4728,'8760 Data'!P4728,'8760 Data'!Q4728,'8760 Data'!R4728,'8760 Data'!S4728,'8760 Data'!T4728,'8760 Data'!U4728)</f>
        <v>0</v>
      </c>
      <c r="I4728" s="591" t="e">
        <f>H4728/'Output Sheet'!$B$8</f>
        <v>#DIV/0!</v>
      </c>
      <c r="J4728" s="596"/>
      <c r="K4728" s="560"/>
      <c r="L4728" s="560"/>
      <c r="M4728" s="560"/>
      <c r="N4728" s="560"/>
      <c r="O4728" s="560"/>
      <c r="P4728" s="560"/>
      <c r="Q4728" s="560"/>
      <c r="R4728" s="560"/>
      <c r="S4728" s="560"/>
      <c r="T4728" s="560"/>
      <c r="U4728" s="560"/>
    </row>
    <row r="4729" spans="1:21">
      <c r="A4729" s="593">
        <f t="shared" si="438"/>
        <v>41472</v>
      </c>
      <c r="B4729" s="594">
        <v>41472.000273495367</v>
      </c>
      <c r="C4729" s="560">
        <f t="shared" si="439"/>
        <v>2013</v>
      </c>
      <c r="D4729" s="560">
        <f t="shared" si="440"/>
        <v>7</v>
      </c>
      <c r="E4729" s="560">
        <f t="shared" si="441"/>
        <v>17</v>
      </c>
      <c r="F4729" s="560">
        <f t="shared" si="442"/>
        <v>24</v>
      </c>
      <c r="G4729" s="595">
        <f t="shared" si="443"/>
        <v>4</v>
      </c>
      <c r="H4729" s="590">
        <f>CHOOSE('Output Sheet'!$B$4,'8760 Data'!J4729,'8760 Data'!K4729,'8760 Data'!L4729,'8760 Data'!M4729,'8760 Data'!N4729,'8760 Data'!O4729,'8760 Data'!P4729,'8760 Data'!Q4729,'8760 Data'!R4729,'8760 Data'!S4729,'8760 Data'!T4729,'8760 Data'!U4729)</f>
        <v>0</v>
      </c>
      <c r="I4729" s="591" t="e">
        <f>H4729/'Output Sheet'!$B$8</f>
        <v>#DIV/0!</v>
      </c>
      <c r="J4729" s="596"/>
      <c r="K4729" s="560"/>
      <c r="L4729" s="560"/>
      <c r="M4729" s="560"/>
      <c r="N4729" s="560"/>
      <c r="O4729" s="560"/>
      <c r="P4729" s="560"/>
      <c r="Q4729" s="560"/>
      <c r="R4729" s="560"/>
      <c r="S4729" s="560"/>
      <c r="T4729" s="560"/>
      <c r="U4729" s="560"/>
    </row>
    <row r="4730" spans="1:21">
      <c r="A4730" s="593">
        <f t="shared" si="438"/>
        <v>41472</v>
      </c>
      <c r="B4730" s="594">
        <v>41472.041940219904</v>
      </c>
      <c r="C4730" s="560">
        <f t="shared" si="439"/>
        <v>2013</v>
      </c>
      <c r="D4730" s="560">
        <f t="shared" si="440"/>
        <v>7</v>
      </c>
      <c r="E4730" s="560">
        <f t="shared" si="441"/>
        <v>17</v>
      </c>
      <c r="F4730" s="560">
        <f t="shared" si="442"/>
        <v>1</v>
      </c>
      <c r="G4730" s="595">
        <f t="shared" si="443"/>
        <v>4</v>
      </c>
      <c r="H4730" s="590">
        <f>CHOOSE('Output Sheet'!$B$4,'8760 Data'!J4730,'8760 Data'!K4730,'8760 Data'!L4730,'8760 Data'!M4730,'8760 Data'!N4730,'8760 Data'!O4730,'8760 Data'!P4730,'8760 Data'!Q4730,'8760 Data'!R4730,'8760 Data'!S4730,'8760 Data'!T4730,'8760 Data'!U4730)</f>
        <v>0</v>
      </c>
      <c r="I4730" s="591" t="e">
        <f>H4730/'Output Sheet'!$B$8</f>
        <v>#DIV/0!</v>
      </c>
      <c r="J4730" s="596"/>
      <c r="K4730" s="560"/>
      <c r="L4730" s="560"/>
      <c r="M4730" s="560"/>
      <c r="N4730" s="560"/>
      <c r="O4730" s="560"/>
      <c r="P4730" s="560"/>
      <c r="Q4730" s="560"/>
      <c r="R4730" s="560"/>
      <c r="S4730" s="560"/>
      <c r="T4730" s="560"/>
      <c r="U4730" s="560"/>
    </row>
    <row r="4731" spans="1:21">
      <c r="A4731" s="593">
        <f t="shared" si="438"/>
        <v>41472</v>
      </c>
      <c r="B4731" s="594">
        <v>41472.083606944441</v>
      </c>
      <c r="C4731" s="560">
        <f t="shared" si="439"/>
        <v>2013</v>
      </c>
      <c r="D4731" s="560">
        <f t="shared" si="440"/>
        <v>7</v>
      </c>
      <c r="E4731" s="560">
        <f t="shared" si="441"/>
        <v>17</v>
      </c>
      <c r="F4731" s="560">
        <f t="shared" si="442"/>
        <v>2</v>
      </c>
      <c r="G4731" s="595">
        <f t="shared" si="443"/>
        <v>4</v>
      </c>
      <c r="H4731" s="590">
        <f>CHOOSE('Output Sheet'!$B$4,'8760 Data'!J4731,'8760 Data'!K4731,'8760 Data'!L4731,'8760 Data'!M4731,'8760 Data'!N4731,'8760 Data'!O4731,'8760 Data'!P4731,'8760 Data'!Q4731,'8760 Data'!R4731,'8760 Data'!S4731,'8760 Data'!T4731,'8760 Data'!U4731)</f>
        <v>0</v>
      </c>
      <c r="I4731" s="591" t="e">
        <f>H4731/'Output Sheet'!$B$8</f>
        <v>#DIV/0!</v>
      </c>
      <c r="J4731" s="596"/>
      <c r="K4731" s="560"/>
      <c r="L4731" s="560"/>
      <c r="M4731" s="560"/>
      <c r="N4731" s="560"/>
      <c r="O4731" s="560"/>
      <c r="P4731" s="560"/>
      <c r="Q4731" s="560"/>
      <c r="R4731" s="560"/>
      <c r="S4731" s="560"/>
      <c r="T4731" s="560"/>
      <c r="U4731" s="560"/>
    </row>
    <row r="4732" spans="1:21">
      <c r="A4732" s="593">
        <f t="shared" si="438"/>
        <v>41472</v>
      </c>
      <c r="B4732" s="594">
        <v>41472.125273668978</v>
      </c>
      <c r="C4732" s="560">
        <f t="shared" si="439"/>
        <v>2013</v>
      </c>
      <c r="D4732" s="560">
        <f t="shared" si="440"/>
        <v>7</v>
      </c>
      <c r="E4732" s="560">
        <f t="shared" si="441"/>
        <v>17</v>
      </c>
      <c r="F4732" s="560">
        <f t="shared" si="442"/>
        <v>3</v>
      </c>
      <c r="G4732" s="595">
        <f t="shared" si="443"/>
        <v>4</v>
      </c>
      <c r="H4732" s="590">
        <f>CHOOSE('Output Sheet'!$B$4,'8760 Data'!J4732,'8760 Data'!K4732,'8760 Data'!L4732,'8760 Data'!M4732,'8760 Data'!N4732,'8760 Data'!O4732,'8760 Data'!P4732,'8760 Data'!Q4732,'8760 Data'!R4732,'8760 Data'!S4732,'8760 Data'!T4732,'8760 Data'!U4732)</f>
        <v>0</v>
      </c>
      <c r="I4732" s="591" t="e">
        <f>H4732/'Output Sheet'!$B$8</f>
        <v>#DIV/0!</v>
      </c>
      <c r="J4732" s="596"/>
      <c r="K4732" s="560"/>
      <c r="L4732" s="560"/>
      <c r="M4732" s="560"/>
      <c r="N4732" s="560"/>
      <c r="O4732" s="560"/>
      <c r="P4732" s="560"/>
      <c r="Q4732" s="560"/>
      <c r="R4732" s="560"/>
      <c r="S4732" s="560"/>
      <c r="T4732" s="560"/>
      <c r="U4732" s="560"/>
    </row>
    <row r="4733" spans="1:21">
      <c r="A4733" s="593">
        <f t="shared" si="438"/>
        <v>41472</v>
      </c>
      <c r="B4733" s="594">
        <v>41472.166940393516</v>
      </c>
      <c r="C4733" s="560">
        <f t="shared" si="439"/>
        <v>2013</v>
      </c>
      <c r="D4733" s="560">
        <f t="shared" si="440"/>
        <v>7</v>
      </c>
      <c r="E4733" s="560">
        <f t="shared" si="441"/>
        <v>17</v>
      </c>
      <c r="F4733" s="560">
        <f t="shared" si="442"/>
        <v>4</v>
      </c>
      <c r="G4733" s="595">
        <f t="shared" si="443"/>
        <v>4</v>
      </c>
      <c r="H4733" s="590">
        <f>CHOOSE('Output Sheet'!$B$4,'8760 Data'!J4733,'8760 Data'!K4733,'8760 Data'!L4733,'8760 Data'!M4733,'8760 Data'!N4733,'8760 Data'!O4733,'8760 Data'!P4733,'8760 Data'!Q4733,'8760 Data'!R4733,'8760 Data'!S4733,'8760 Data'!T4733,'8760 Data'!U4733)</f>
        <v>0</v>
      </c>
      <c r="I4733" s="591" t="e">
        <f>H4733/'Output Sheet'!$B$8</f>
        <v>#DIV/0!</v>
      </c>
      <c r="J4733" s="596"/>
      <c r="K4733" s="560"/>
      <c r="L4733" s="560"/>
      <c r="M4733" s="560"/>
      <c r="N4733" s="560"/>
      <c r="O4733" s="560"/>
      <c r="P4733" s="560"/>
      <c r="Q4733" s="560"/>
      <c r="R4733" s="560"/>
      <c r="S4733" s="560"/>
      <c r="T4733" s="560"/>
      <c r="U4733" s="560"/>
    </row>
    <row r="4734" spans="1:21">
      <c r="A4734" s="593">
        <f t="shared" si="438"/>
        <v>41472</v>
      </c>
      <c r="B4734" s="594">
        <v>41472.208607118053</v>
      </c>
      <c r="C4734" s="560">
        <f t="shared" si="439"/>
        <v>2013</v>
      </c>
      <c r="D4734" s="560">
        <f t="shared" si="440"/>
        <v>7</v>
      </c>
      <c r="E4734" s="560">
        <f t="shared" si="441"/>
        <v>17</v>
      </c>
      <c r="F4734" s="560">
        <f t="shared" si="442"/>
        <v>5</v>
      </c>
      <c r="G4734" s="595">
        <f t="shared" si="443"/>
        <v>4</v>
      </c>
      <c r="H4734" s="590">
        <f>CHOOSE('Output Sheet'!$B$4,'8760 Data'!J4734,'8760 Data'!K4734,'8760 Data'!L4734,'8760 Data'!M4734,'8760 Data'!N4734,'8760 Data'!O4734,'8760 Data'!P4734,'8760 Data'!Q4734,'8760 Data'!R4734,'8760 Data'!S4734,'8760 Data'!T4734,'8760 Data'!U4734)</f>
        <v>0</v>
      </c>
      <c r="I4734" s="591" t="e">
        <f>H4734/'Output Sheet'!$B$8</f>
        <v>#DIV/0!</v>
      </c>
      <c r="J4734" s="596"/>
      <c r="K4734" s="560"/>
      <c r="L4734" s="560"/>
      <c r="M4734" s="560"/>
      <c r="N4734" s="560"/>
      <c r="O4734" s="560"/>
      <c r="P4734" s="560"/>
      <c r="Q4734" s="560"/>
      <c r="R4734" s="560"/>
      <c r="S4734" s="560"/>
      <c r="T4734" s="560"/>
      <c r="U4734" s="560"/>
    </row>
    <row r="4735" spans="1:21">
      <c r="A4735" s="593">
        <f t="shared" si="438"/>
        <v>41472</v>
      </c>
      <c r="B4735" s="594">
        <v>41472.25027384259</v>
      </c>
      <c r="C4735" s="560">
        <f t="shared" si="439"/>
        <v>2013</v>
      </c>
      <c r="D4735" s="560">
        <f t="shared" si="440"/>
        <v>7</v>
      </c>
      <c r="E4735" s="560">
        <f t="shared" si="441"/>
        <v>17</v>
      </c>
      <c r="F4735" s="560">
        <f t="shared" si="442"/>
        <v>6</v>
      </c>
      <c r="G4735" s="595">
        <f t="shared" si="443"/>
        <v>4</v>
      </c>
      <c r="H4735" s="590">
        <f>CHOOSE('Output Sheet'!$B$4,'8760 Data'!J4735,'8760 Data'!K4735,'8760 Data'!L4735,'8760 Data'!M4735,'8760 Data'!N4735,'8760 Data'!O4735,'8760 Data'!P4735,'8760 Data'!Q4735,'8760 Data'!R4735,'8760 Data'!S4735,'8760 Data'!T4735,'8760 Data'!U4735)</f>
        <v>0</v>
      </c>
      <c r="I4735" s="591" t="e">
        <f>H4735/'Output Sheet'!$B$8</f>
        <v>#DIV/0!</v>
      </c>
      <c r="J4735" s="596"/>
      <c r="K4735" s="560"/>
      <c r="L4735" s="560"/>
      <c r="M4735" s="560"/>
      <c r="N4735" s="560"/>
      <c r="O4735" s="560"/>
      <c r="P4735" s="560"/>
      <c r="Q4735" s="560"/>
      <c r="R4735" s="560"/>
      <c r="S4735" s="560"/>
      <c r="T4735" s="560"/>
      <c r="U4735" s="560"/>
    </row>
    <row r="4736" spans="1:21">
      <c r="A4736" s="593">
        <f t="shared" si="438"/>
        <v>41472</v>
      </c>
      <c r="B4736" s="594">
        <v>41472.291940567127</v>
      </c>
      <c r="C4736" s="560">
        <f t="shared" si="439"/>
        <v>2013</v>
      </c>
      <c r="D4736" s="560">
        <f t="shared" si="440"/>
        <v>7</v>
      </c>
      <c r="E4736" s="560">
        <f t="shared" si="441"/>
        <v>17</v>
      </c>
      <c r="F4736" s="560">
        <f t="shared" si="442"/>
        <v>7</v>
      </c>
      <c r="G4736" s="595">
        <f t="shared" si="443"/>
        <v>4</v>
      </c>
      <c r="H4736" s="590">
        <f>CHOOSE('Output Sheet'!$B$4,'8760 Data'!J4736,'8760 Data'!K4736,'8760 Data'!L4736,'8760 Data'!M4736,'8760 Data'!N4736,'8760 Data'!O4736,'8760 Data'!P4736,'8760 Data'!Q4736,'8760 Data'!R4736,'8760 Data'!S4736,'8760 Data'!T4736,'8760 Data'!U4736)</f>
        <v>0</v>
      </c>
      <c r="I4736" s="591" t="e">
        <f>H4736/'Output Sheet'!$B$8</f>
        <v>#DIV/0!</v>
      </c>
      <c r="J4736" s="596"/>
      <c r="K4736" s="560"/>
      <c r="L4736" s="560"/>
      <c r="M4736" s="560"/>
      <c r="N4736" s="560"/>
      <c r="O4736" s="560"/>
      <c r="P4736" s="560"/>
      <c r="Q4736" s="560"/>
      <c r="R4736" s="560"/>
      <c r="S4736" s="560"/>
      <c r="T4736" s="560"/>
      <c r="U4736" s="560"/>
    </row>
    <row r="4737" spans="1:21">
      <c r="A4737" s="593">
        <f t="shared" si="438"/>
        <v>41472</v>
      </c>
      <c r="B4737" s="594">
        <v>41472.333607291665</v>
      </c>
      <c r="C4737" s="560">
        <f t="shared" si="439"/>
        <v>2013</v>
      </c>
      <c r="D4737" s="560">
        <f t="shared" si="440"/>
        <v>7</v>
      </c>
      <c r="E4737" s="560">
        <f t="shared" si="441"/>
        <v>17</v>
      </c>
      <c r="F4737" s="560">
        <f t="shared" si="442"/>
        <v>8</v>
      </c>
      <c r="G4737" s="595">
        <f t="shared" si="443"/>
        <v>4</v>
      </c>
      <c r="H4737" s="590">
        <f>CHOOSE('Output Sheet'!$B$4,'8760 Data'!J4737,'8760 Data'!K4737,'8760 Data'!L4737,'8760 Data'!M4737,'8760 Data'!N4737,'8760 Data'!O4737,'8760 Data'!P4737,'8760 Data'!Q4737,'8760 Data'!R4737,'8760 Data'!S4737,'8760 Data'!T4737,'8760 Data'!U4737)</f>
        <v>0</v>
      </c>
      <c r="I4737" s="591" t="e">
        <f>H4737/'Output Sheet'!$B$8</f>
        <v>#DIV/0!</v>
      </c>
      <c r="J4737" s="596"/>
      <c r="K4737" s="560"/>
      <c r="L4737" s="560"/>
      <c r="M4737" s="560"/>
      <c r="N4737" s="560"/>
      <c r="O4737" s="560"/>
      <c r="P4737" s="560"/>
      <c r="Q4737" s="560"/>
      <c r="R4737" s="560"/>
      <c r="S4737" s="560"/>
      <c r="T4737" s="560"/>
      <c r="U4737" s="560"/>
    </row>
    <row r="4738" spans="1:21">
      <c r="A4738" s="593">
        <f t="shared" si="438"/>
        <v>41472</v>
      </c>
      <c r="B4738" s="594">
        <v>41472.375274016202</v>
      </c>
      <c r="C4738" s="560">
        <f t="shared" si="439"/>
        <v>2013</v>
      </c>
      <c r="D4738" s="560">
        <f t="shared" si="440"/>
        <v>7</v>
      </c>
      <c r="E4738" s="560">
        <f t="shared" si="441"/>
        <v>17</v>
      </c>
      <c r="F4738" s="560">
        <f t="shared" si="442"/>
        <v>9</v>
      </c>
      <c r="G4738" s="595">
        <f t="shared" si="443"/>
        <v>4</v>
      </c>
      <c r="H4738" s="590">
        <f>CHOOSE('Output Sheet'!$B$4,'8760 Data'!J4738,'8760 Data'!K4738,'8760 Data'!L4738,'8760 Data'!M4738,'8760 Data'!N4738,'8760 Data'!O4738,'8760 Data'!P4738,'8760 Data'!Q4738,'8760 Data'!R4738,'8760 Data'!S4738,'8760 Data'!T4738,'8760 Data'!U4738)</f>
        <v>0</v>
      </c>
      <c r="I4738" s="591" t="e">
        <f>H4738/'Output Sheet'!$B$8</f>
        <v>#DIV/0!</v>
      </c>
      <c r="J4738" s="596"/>
      <c r="K4738" s="560"/>
      <c r="L4738" s="560"/>
      <c r="M4738" s="560"/>
      <c r="N4738" s="560"/>
      <c r="O4738" s="560"/>
      <c r="P4738" s="560"/>
      <c r="Q4738" s="560"/>
      <c r="R4738" s="560"/>
      <c r="S4738" s="560"/>
      <c r="T4738" s="560"/>
      <c r="U4738" s="560"/>
    </row>
    <row r="4739" spans="1:21">
      <c r="A4739" s="593">
        <f t="shared" ref="A4739:A4802" si="444">DATE(C4739,D4739,E4739)</f>
        <v>41472</v>
      </c>
      <c r="B4739" s="594">
        <v>41472.416940740739</v>
      </c>
      <c r="C4739" s="560">
        <f t="shared" ref="C4739:C4802" si="445">YEAR(B4739)</f>
        <v>2013</v>
      </c>
      <c r="D4739" s="560">
        <f t="shared" ref="D4739:D4802" si="446">MONTH(B4739)</f>
        <v>7</v>
      </c>
      <c r="E4739" s="560">
        <f t="shared" ref="E4739:E4802" si="447">DAY(B4739)</f>
        <v>17</v>
      </c>
      <c r="F4739" s="560">
        <f t="shared" ref="F4739:F4802" si="448">IF(HOUR(B4739)&lt;&gt;0,HOUR(B4739),24)</f>
        <v>10</v>
      </c>
      <c r="G4739" s="595">
        <f t="shared" ref="G4739:G4802" si="449">WEEKDAY(B4739,1)</f>
        <v>4</v>
      </c>
      <c r="H4739" s="590">
        <f>CHOOSE('Output Sheet'!$B$4,'8760 Data'!J4739,'8760 Data'!K4739,'8760 Data'!L4739,'8760 Data'!M4739,'8760 Data'!N4739,'8760 Data'!O4739,'8760 Data'!P4739,'8760 Data'!Q4739,'8760 Data'!R4739,'8760 Data'!S4739,'8760 Data'!T4739,'8760 Data'!U4739)</f>
        <v>0</v>
      </c>
      <c r="I4739" s="591" t="e">
        <f>H4739/'Output Sheet'!$B$8</f>
        <v>#DIV/0!</v>
      </c>
      <c r="J4739" s="596"/>
      <c r="K4739" s="560"/>
      <c r="L4739" s="560"/>
      <c r="M4739" s="560"/>
      <c r="N4739" s="560"/>
      <c r="O4739" s="560"/>
      <c r="P4739" s="560"/>
      <c r="Q4739" s="560"/>
      <c r="R4739" s="560"/>
      <c r="S4739" s="560"/>
      <c r="T4739" s="560"/>
      <c r="U4739" s="560"/>
    </row>
    <row r="4740" spans="1:21">
      <c r="A4740" s="593">
        <f t="shared" si="444"/>
        <v>41472</v>
      </c>
      <c r="B4740" s="594">
        <v>41472.458607465276</v>
      </c>
      <c r="C4740" s="560">
        <f t="shared" si="445"/>
        <v>2013</v>
      </c>
      <c r="D4740" s="560">
        <f t="shared" si="446"/>
        <v>7</v>
      </c>
      <c r="E4740" s="560">
        <f t="shared" si="447"/>
        <v>17</v>
      </c>
      <c r="F4740" s="560">
        <f t="shared" si="448"/>
        <v>11</v>
      </c>
      <c r="G4740" s="595">
        <f t="shared" si="449"/>
        <v>4</v>
      </c>
      <c r="H4740" s="590">
        <f>CHOOSE('Output Sheet'!$B$4,'8760 Data'!J4740,'8760 Data'!K4740,'8760 Data'!L4740,'8760 Data'!M4740,'8760 Data'!N4740,'8760 Data'!O4740,'8760 Data'!P4740,'8760 Data'!Q4740,'8760 Data'!R4740,'8760 Data'!S4740,'8760 Data'!T4740,'8760 Data'!U4740)</f>
        <v>0</v>
      </c>
      <c r="I4740" s="591" t="e">
        <f>H4740/'Output Sheet'!$B$8</f>
        <v>#DIV/0!</v>
      </c>
      <c r="J4740" s="596"/>
      <c r="K4740" s="560"/>
      <c r="L4740" s="560"/>
      <c r="M4740" s="560"/>
      <c r="N4740" s="560"/>
      <c r="O4740" s="560"/>
      <c r="P4740" s="560"/>
      <c r="Q4740" s="560"/>
      <c r="R4740" s="560"/>
      <c r="S4740" s="560"/>
      <c r="T4740" s="560"/>
      <c r="U4740" s="560"/>
    </row>
    <row r="4741" spans="1:21">
      <c r="A4741" s="593">
        <f t="shared" si="444"/>
        <v>41472</v>
      </c>
      <c r="B4741" s="594">
        <v>41472.500274189813</v>
      </c>
      <c r="C4741" s="560">
        <f t="shared" si="445"/>
        <v>2013</v>
      </c>
      <c r="D4741" s="560">
        <f t="shared" si="446"/>
        <v>7</v>
      </c>
      <c r="E4741" s="560">
        <f t="shared" si="447"/>
        <v>17</v>
      </c>
      <c r="F4741" s="560">
        <f t="shared" si="448"/>
        <v>12</v>
      </c>
      <c r="G4741" s="595">
        <f t="shared" si="449"/>
        <v>4</v>
      </c>
      <c r="H4741" s="590">
        <f>CHOOSE('Output Sheet'!$B$4,'8760 Data'!J4741,'8760 Data'!K4741,'8760 Data'!L4741,'8760 Data'!M4741,'8760 Data'!N4741,'8760 Data'!O4741,'8760 Data'!P4741,'8760 Data'!Q4741,'8760 Data'!R4741,'8760 Data'!S4741,'8760 Data'!T4741,'8760 Data'!U4741)</f>
        <v>0</v>
      </c>
      <c r="I4741" s="591" t="e">
        <f>H4741/'Output Sheet'!$B$8</f>
        <v>#DIV/0!</v>
      </c>
      <c r="J4741" s="596"/>
      <c r="K4741" s="560"/>
      <c r="L4741" s="560"/>
      <c r="M4741" s="560"/>
      <c r="N4741" s="560"/>
      <c r="O4741" s="560"/>
      <c r="P4741" s="560"/>
      <c r="Q4741" s="560"/>
      <c r="R4741" s="560"/>
      <c r="S4741" s="560"/>
      <c r="T4741" s="560"/>
      <c r="U4741" s="560"/>
    </row>
    <row r="4742" spans="1:21">
      <c r="A4742" s="593">
        <f t="shared" si="444"/>
        <v>41472</v>
      </c>
      <c r="B4742" s="594">
        <v>41472.541940914351</v>
      </c>
      <c r="C4742" s="560">
        <f t="shared" si="445"/>
        <v>2013</v>
      </c>
      <c r="D4742" s="560">
        <f t="shared" si="446"/>
        <v>7</v>
      </c>
      <c r="E4742" s="560">
        <f t="shared" si="447"/>
        <v>17</v>
      </c>
      <c r="F4742" s="560">
        <f t="shared" si="448"/>
        <v>13</v>
      </c>
      <c r="G4742" s="595">
        <f t="shared" si="449"/>
        <v>4</v>
      </c>
      <c r="H4742" s="590">
        <f>CHOOSE('Output Sheet'!$B$4,'8760 Data'!J4742,'8760 Data'!K4742,'8760 Data'!L4742,'8760 Data'!M4742,'8760 Data'!N4742,'8760 Data'!O4742,'8760 Data'!P4742,'8760 Data'!Q4742,'8760 Data'!R4742,'8760 Data'!S4742,'8760 Data'!T4742,'8760 Data'!U4742)</f>
        <v>0</v>
      </c>
      <c r="I4742" s="591" t="e">
        <f>H4742/'Output Sheet'!$B$8</f>
        <v>#DIV/0!</v>
      </c>
      <c r="J4742" s="596"/>
      <c r="K4742" s="560"/>
      <c r="L4742" s="560"/>
      <c r="M4742" s="560"/>
      <c r="N4742" s="560"/>
      <c r="O4742" s="560"/>
      <c r="P4742" s="560"/>
      <c r="Q4742" s="560"/>
      <c r="R4742" s="560"/>
      <c r="S4742" s="560"/>
      <c r="T4742" s="560"/>
      <c r="U4742" s="560"/>
    </row>
    <row r="4743" spans="1:21">
      <c r="A4743" s="593">
        <f t="shared" si="444"/>
        <v>41472</v>
      </c>
      <c r="B4743" s="594">
        <v>41472.583607638888</v>
      </c>
      <c r="C4743" s="560">
        <f t="shared" si="445"/>
        <v>2013</v>
      </c>
      <c r="D4743" s="560">
        <f t="shared" si="446"/>
        <v>7</v>
      </c>
      <c r="E4743" s="560">
        <f t="shared" si="447"/>
        <v>17</v>
      </c>
      <c r="F4743" s="560">
        <f t="shared" si="448"/>
        <v>14</v>
      </c>
      <c r="G4743" s="595">
        <f t="shared" si="449"/>
        <v>4</v>
      </c>
      <c r="H4743" s="590">
        <f>CHOOSE('Output Sheet'!$B$4,'8760 Data'!J4743,'8760 Data'!K4743,'8760 Data'!L4743,'8760 Data'!M4743,'8760 Data'!N4743,'8760 Data'!O4743,'8760 Data'!P4743,'8760 Data'!Q4743,'8760 Data'!R4743,'8760 Data'!S4743,'8760 Data'!T4743,'8760 Data'!U4743)</f>
        <v>0</v>
      </c>
      <c r="I4743" s="591" t="e">
        <f>H4743/'Output Sheet'!$B$8</f>
        <v>#DIV/0!</v>
      </c>
      <c r="J4743" s="596"/>
      <c r="K4743" s="560"/>
      <c r="L4743" s="560"/>
      <c r="M4743" s="560"/>
      <c r="N4743" s="560"/>
      <c r="O4743" s="560"/>
      <c r="P4743" s="560"/>
      <c r="Q4743" s="560"/>
      <c r="R4743" s="560"/>
      <c r="S4743" s="560"/>
      <c r="T4743" s="560"/>
      <c r="U4743" s="560"/>
    </row>
    <row r="4744" spans="1:21">
      <c r="A4744" s="593">
        <f t="shared" si="444"/>
        <v>41472</v>
      </c>
      <c r="B4744" s="594">
        <v>41472.625274363425</v>
      </c>
      <c r="C4744" s="560">
        <f t="shared" si="445"/>
        <v>2013</v>
      </c>
      <c r="D4744" s="560">
        <f t="shared" si="446"/>
        <v>7</v>
      </c>
      <c r="E4744" s="560">
        <f t="shared" si="447"/>
        <v>17</v>
      </c>
      <c r="F4744" s="560">
        <f t="shared" si="448"/>
        <v>15</v>
      </c>
      <c r="G4744" s="595">
        <f t="shared" si="449"/>
        <v>4</v>
      </c>
      <c r="H4744" s="590">
        <f>CHOOSE('Output Sheet'!$B$4,'8760 Data'!J4744,'8760 Data'!K4744,'8760 Data'!L4744,'8760 Data'!M4744,'8760 Data'!N4744,'8760 Data'!O4744,'8760 Data'!P4744,'8760 Data'!Q4744,'8760 Data'!R4744,'8760 Data'!S4744,'8760 Data'!T4744,'8760 Data'!U4744)</f>
        <v>0</v>
      </c>
      <c r="I4744" s="591" t="e">
        <f>H4744/'Output Sheet'!$B$8</f>
        <v>#DIV/0!</v>
      </c>
      <c r="J4744" s="596"/>
      <c r="K4744" s="560"/>
      <c r="L4744" s="560"/>
      <c r="M4744" s="560"/>
      <c r="N4744" s="560"/>
      <c r="O4744" s="560"/>
      <c r="P4744" s="560"/>
      <c r="Q4744" s="560"/>
      <c r="R4744" s="560"/>
      <c r="S4744" s="560"/>
      <c r="T4744" s="560"/>
      <c r="U4744" s="560"/>
    </row>
    <row r="4745" spans="1:21">
      <c r="A4745" s="593">
        <f t="shared" si="444"/>
        <v>41472</v>
      </c>
      <c r="B4745" s="594">
        <v>41472.666941087962</v>
      </c>
      <c r="C4745" s="560">
        <f t="shared" si="445"/>
        <v>2013</v>
      </c>
      <c r="D4745" s="560">
        <f t="shared" si="446"/>
        <v>7</v>
      </c>
      <c r="E4745" s="560">
        <f t="shared" si="447"/>
        <v>17</v>
      </c>
      <c r="F4745" s="560">
        <f t="shared" si="448"/>
        <v>16</v>
      </c>
      <c r="G4745" s="595">
        <f t="shared" si="449"/>
        <v>4</v>
      </c>
      <c r="H4745" s="590">
        <f>CHOOSE('Output Sheet'!$B$4,'8760 Data'!J4745,'8760 Data'!K4745,'8760 Data'!L4745,'8760 Data'!M4745,'8760 Data'!N4745,'8760 Data'!O4745,'8760 Data'!P4745,'8760 Data'!Q4745,'8760 Data'!R4745,'8760 Data'!S4745,'8760 Data'!T4745,'8760 Data'!U4745)</f>
        <v>0</v>
      </c>
      <c r="I4745" s="591" t="e">
        <f>H4745/'Output Sheet'!$B$8</f>
        <v>#DIV/0!</v>
      </c>
      <c r="J4745" s="596"/>
      <c r="K4745" s="560"/>
      <c r="L4745" s="560"/>
      <c r="M4745" s="560"/>
      <c r="N4745" s="560"/>
      <c r="O4745" s="560"/>
      <c r="P4745" s="560"/>
      <c r="Q4745" s="560"/>
      <c r="R4745" s="560"/>
      <c r="S4745" s="560"/>
      <c r="T4745" s="560"/>
      <c r="U4745" s="560"/>
    </row>
    <row r="4746" spans="1:21">
      <c r="A4746" s="593">
        <f t="shared" si="444"/>
        <v>41472</v>
      </c>
      <c r="B4746" s="594">
        <v>41472.708607812499</v>
      </c>
      <c r="C4746" s="560">
        <f t="shared" si="445"/>
        <v>2013</v>
      </c>
      <c r="D4746" s="560">
        <f t="shared" si="446"/>
        <v>7</v>
      </c>
      <c r="E4746" s="560">
        <f t="shared" si="447"/>
        <v>17</v>
      </c>
      <c r="F4746" s="560">
        <f t="shared" si="448"/>
        <v>17</v>
      </c>
      <c r="G4746" s="595">
        <f t="shared" si="449"/>
        <v>4</v>
      </c>
      <c r="H4746" s="590">
        <f>CHOOSE('Output Sheet'!$B$4,'8760 Data'!J4746,'8760 Data'!K4746,'8760 Data'!L4746,'8760 Data'!M4746,'8760 Data'!N4746,'8760 Data'!O4746,'8760 Data'!P4746,'8760 Data'!Q4746,'8760 Data'!R4746,'8760 Data'!S4746,'8760 Data'!T4746,'8760 Data'!U4746)</f>
        <v>0</v>
      </c>
      <c r="I4746" s="591" t="e">
        <f>H4746/'Output Sheet'!$B$8</f>
        <v>#DIV/0!</v>
      </c>
      <c r="J4746" s="596"/>
      <c r="K4746" s="560"/>
      <c r="L4746" s="560"/>
      <c r="M4746" s="560"/>
      <c r="N4746" s="560"/>
      <c r="O4746" s="560"/>
      <c r="P4746" s="560"/>
      <c r="Q4746" s="560"/>
      <c r="R4746" s="560"/>
      <c r="S4746" s="560"/>
      <c r="T4746" s="560"/>
      <c r="U4746" s="560"/>
    </row>
    <row r="4747" spans="1:21">
      <c r="A4747" s="593">
        <f t="shared" si="444"/>
        <v>41472</v>
      </c>
      <c r="B4747" s="594">
        <v>41472.750274537037</v>
      </c>
      <c r="C4747" s="560">
        <f t="shared" si="445"/>
        <v>2013</v>
      </c>
      <c r="D4747" s="560">
        <f t="shared" si="446"/>
        <v>7</v>
      </c>
      <c r="E4747" s="560">
        <f t="shared" si="447"/>
        <v>17</v>
      </c>
      <c r="F4747" s="560">
        <f t="shared" si="448"/>
        <v>18</v>
      </c>
      <c r="G4747" s="595">
        <f t="shared" si="449"/>
        <v>4</v>
      </c>
      <c r="H4747" s="590">
        <f>CHOOSE('Output Sheet'!$B$4,'8760 Data'!J4747,'8760 Data'!K4747,'8760 Data'!L4747,'8760 Data'!M4747,'8760 Data'!N4747,'8760 Data'!O4747,'8760 Data'!P4747,'8760 Data'!Q4747,'8760 Data'!R4747,'8760 Data'!S4747,'8760 Data'!T4747,'8760 Data'!U4747)</f>
        <v>0</v>
      </c>
      <c r="I4747" s="591" t="e">
        <f>H4747/'Output Sheet'!$B$8</f>
        <v>#DIV/0!</v>
      </c>
      <c r="J4747" s="596"/>
      <c r="K4747" s="560"/>
      <c r="L4747" s="560"/>
      <c r="M4747" s="560"/>
      <c r="N4747" s="560"/>
      <c r="O4747" s="560"/>
      <c r="P4747" s="560"/>
      <c r="Q4747" s="560"/>
      <c r="R4747" s="560"/>
      <c r="S4747" s="560"/>
      <c r="T4747" s="560"/>
      <c r="U4747" s="560"/>
    </row>
    <row r="4748" spans="1:21">
      <c r="A4748" s="593">
        <f t="shared" si="444"/>
        <v>41472</v>
      </c>
      <c r="B4748" s="594">
        <v>41472.791941261574</v>
      </c>
      <c r="C4748" s="560">
        <f t="shared" si="445"/>
        <v>2013</v>
      </c>
      <c r="D4748" s="560">
        <f t="shared" si="446"/>
        <v>7</v>
      </c>
      <c r="E4748" s="560">
        <f t="shared" si="447"/>
        <v>17</v>
      </c>
      <c r="F4748" s="560">
        <f t="shared" si="448"/>
        <v>19</v>
      </c>
      <c r="G4748" s="595">
        <f t="shared" si="449"/>
        <v>4</v>
      </c>
      <c r="H4748" s="590">
        <f>CHOOSE('Output Sheet'!$B$4,'8760 Data'!J4748,'8760 Data'!K4748,'8760 Data'!L4748,'8760 Data'!M4748,'8760 Data'!N4748,'8760 Data'!O4748,'8760 Data'!P4748,'8760 Data'!Q4748,'8760 Data'!R4748,'8760 Data'!S4748,'8760 Data'!T4748,'8760 Data'!U4748)</f>
        <v>0</v>
      </c>
      <c r="I4748" s="591" t="e">
        <f>H4748/'Output Sheet'!$B$8</f>
        <v>#DIV/0!</v>
      </c>
      <c r="J4748" s="596"/>
      <c r="K4748" s="560"/>
      <c r="L4748" s="560"/>
      <c r="M4748" s="560"/>
      <c r="N4748" s="560"/>
      <c r="O4748" s="560"/>
      <c r="P4748" s="560"/>
      <c r="Q4748" s="560"/>
      <c r="R4748" s="560"/>
      <c r="S4748" s="560"/>
      <c r="T4748" s="560"/>
      <c r="U4748" s="560"/>
    </row>
    <row r="4749" spans="1:21">
      <c r="A4749" s="593">
        <f t="shared" si="444"/>
        <v>41472</v>
      </c>
      <c r="B4749" s="594">
        <v>41472.833607986111</v>
      </c>
      <c r="C4749" s="560">
        <f t="shared" si="445"/>
        <v>2013</v>
      </c>
      <c r="D4749" s="560">
        <f t="shared" si="446"/>
        <v>7</v>
      </c>
      <c r="E4749" s="560">
        <f t="shared" si="447"/>
        <v>17</v>
      </c>
      <c r="F4749" s="560">
        <f t="shared" si="448"/>
        <v>20</v>
      </c>
      <c r="G4749" s="595">
        <f t="shared" si="449"/>
        <v>4</v>
      </c>
      <c r="H4749" s="590">
        <f>CHOOSE('Output Sheet'!$B$4,'8760 Data'!J4749,'8760 Data'!K4749,'8760 Data'!L4749,'8760 Data'!M4749,'8760 Data'!N4749,'8760 Data'!O4749,'8760 Data'!P4749,'8760 Data'!Q4749,'8760 Data'!R4749,'8760 Data'!S4749,'8760 Data'!T4749,'8760 Data'!U4749)</f>
        <v>0</v>
      </c>
      <c r="I4749" s="591" t="e">
        <f>H4749/'Output Sheet'!$B$8</f>
        <v>#DIV/0!</v>
      </c>
      <c r="J4749" s="596"/>
      <c r="K4749" s="560"/>
      <c r="L4749" s="560"/>
      <c r="M4749" s="560"/>
      <c r="N4749" s="560"/>
      <c r="O4749" s="560"/>
      <c r="P4749" s="560"/>
      <c r="Q4749" s="560"/>
      <c r="R4749" s="560"/>
      <c r="S4749" s="560"/>
      <c r="T4749" s="560"/>
      <c r="U4749" s="560"/>
    </row>
    <row r="4750" spans="1:21">
      <c r="A4750" s="593">
        <f t="shared" si="444"/>
        <v>41472</v>
      </c>
      <c r="B4750" s="594">
        <v>41472.875274710648</v>
      </c>
      <c r="C4750" s="560">
        <f t="shared" si="445"/>
        <v>2013</v>
      </c>
      <c r="D4750" s="560">
        <f t="shared" si="446"/>
        <v>7</v>
      </c>
      <c r="E4750" s="560">
        <f t="shared" si="447"/>
        <v>17</v>
      </c>
      <c r="F4750" s="560">
        <f t="shared" si="448"/>
        <v>21</v>
      </c>
      <c r="G4750" s="595">
        <f t="shared" si="449"/>
        <v>4</v>
      </c>
      <c r="H4750" s="590">
        <f>CHOOSE('Output Sheet'!$B$4,'8760 Data'!J4750,'8760 Data'!K4750,'8760 Data'!L4750,'8760 Data'!M4750,'8760 Data'!N4750,'8760 Data'!O4750,'8760 Data'!P4750,'8760 Data'!Q4750,'8760 Data'!R4750,'8760 Data'!S4750,'8760 Data'!T4750,'8760 Data'!U4750)</f>
        <v>0</v>
      </c>
      <c r="I4750" s="591" t="e">
        <f>H4750/'Output Sheet'!$B$8</f>
        <v>#DIV/0!</v>
      </c>
      <c r="J4750" s="596"/>
      <c r="K4750" s="560"/>
      <c r="L4750" s="560"/>
      <c r="M4750" s="560"/>
      <c r="N4750" s="560"/>
      <c r="O4750" s="560"/>
      <c r="P4750" s="560"/>
      <c r="Q4750" s="560"/>
      <c r="R4750" s="560"/>
      <c r="S4750" s="560"/>
      <c r="T4750" s="560"/>
      <c r="U4750" s="560"/>
    </row>
    <row r="4751" spans="1:21">
      <c r="A4751" s="593">
        <f t="shared" si="444"/>
        <v>41472</v>
      </c>
      <c r="B4751" s="594">
        <v>41472.916941435185</v>
      </c>
      <c r="C4751" s="560">
        <f t="shared" si="445"/>
        <v>2013</v>
      </c>
      <c r="D4751" s="560">
        <f t="shared" si="446"/>
        <v>7</v>
      </c>
      <c r="E4751" s="560">
        <f t="shared" si="447"/>
        <v>17</v>
      </c>
      <c r="F4751" s="560">
        <f t="shared" si="448"/>
        <v>22</v>
      </c>
      <c r="G4751" s="595">
        <f t="shared" si="449"/>
        <v>4</v>
      </c>
      <c r="H4751" s="590">
        <f>CHOOSE('Output Sheet'!$B$4,'8760 Data'!J4751,'8760 Data'!K4751,'8760 Data'!L4751,'8760 Data'!M4751,'8760 Data'!N4751,'8760 Data'!O4751,'8760 Data'!P4751,'8760 Data'!Q4751,'8760 Data'!R4751,'8760 Data'!S4751,'8760 Data'!T4751,'8760 Data'!U4751)</f>
        <v>0</v>
      </c>
      <c r="I4751" s="591" t="e">
        <f>H4751/'Output Sheet'!$B$8</f>
        <v>#DIV/0!</v>
      </c>
      <c r="J4751" s="596"/>
      <c r="K4751" s="560"/>
      <c r="L4751" s="560"/>
      <c r="M4751" s="560"/>
      <c r="N4751" s="560"/>
      <c r="O4751" s="560"/>
      <c r="P4751" s="560"/>
      <c r="Q4751" s="560"/>
      <c r="R4751" s="560"/>
      <c r="S4751" s="560"/>
      <c r="T4751" s="560"/>
      <c r="U4751" s="560"/>
    </row>
    <row r="4752" spans="1:21">
      <c r="A4752" s="593">
        <f t="shared" si="444"/>
        <v>41472</v>
      </c>
      <c r="B4752" s="594">
        <v>41472.958608159723</v>
      </c>
      <c r="C4752" s="560">
        <f t="shared" si="445"/>
        <v>2013</v>
      </c>
      <c r="D4752" s="560">
        <f t="shared" si="446"/>
        <v>7</v>
      </c>
      <c r="E4752" s="560">
        <f t="shared" si="447"/>
        <v>17</v>
      </c>
      <c r="F4752" s="560">
        <f t="shared" si="448"/>
        <v>23</v>
      </c>
      <c r="G4752" s="595">
        <f t="shared" si="449"/>
        <v>4</v>
      </c>
      <c r="H4752" s="590">
        <f>CHOOSE('Output Sheet'!$B$4,'8760 Data'!J4752,'8760 Data'!K4752,'8760 Data'!L4752,'8760 Data'!M4752,'8760 Data'!N4752,'8760 Data'!O4752,'8760 Data'!P4752,'8760 Data'!Q4752,'8760 Data'!R4752,'8760 Data'!S4752,'8760 Data'!T4752,'8760 Data'!U4752)</f>
        <v>0</v>
      </c>
      <c r="I4752" s="591" t="e">
        <f>H4752/'Output Sheet'!$B$8</f>
        <v>#DIV/0!</v>
      </c>
      <c r="J4752" s="596"/>
      <c r="K4752" s="560"/>
      <c r="L4752" s="560"/>
      <c r="M4752" s="560"/>
      <c r="N4752" s="560"/>
      <c r="O4752" s="560"/>
      <c r="P4752" s="560"/>
      <c r="Q4752" s="560"/>
      <c r="R4752" s="560"/>
      <c r="S4752" s="560"/>
      <c r="T4752" s="560"/>
      <c r="U4752" s="560"/>
    </row>
    <row r="4753" spans="1:21">
      <c r="A4753" s="593">
        <f t="shared" si="444"/>
        <v>41473</v>
      </c>
      <c r="B4753" s="594">
        <v>41473.00027488426</v>
      </c>
      <c r="C4753" s="560">
        <f t="shared" si="445"/>
        <v>2013</v>
      </c>
      <c r="D4753" s="560">
        <f t="shared" si="446"/>
        <v>7</v>
      </c>
      <c r="E4753" s="560">
        <f t="shared" si="447"/>
        <v>18</v>
      </c>
      <c r="F4753" s="560">
        <f t="shared" si="448"/>
        <v>24</v>
      </c>
      <c r="G4753" s="595">
        <f t="shared" si="449"/>
        <v>5</v>
      </c>
      <c r="H4753" s="590">
        <f>CHOOSE('Output Sheet'!$B$4,'8760 Data'!J4753,'8760 Data'!K4753,'8760 Data'!L4753,'8760 Data'!M4753,'8760 Data'!N4753,'8760 Data'!O4753,'8760 Data'!P4753,'8760 Data'!Q4753,'8760 Data'!R4753,'8760 Data'!S4753,'8760 Data'!T4753,'8760 Data'!U4753)</f>
        <v>0</v>
      </c>
      <c r="I4753" s="591" t="e">
        <f>H4753/'Output Sheet'!$B$8</f>
        <v>#DIV/0!</v>
      </c>
      <c r="J4753" s="596"/>
      <c r="K4753" s="560"/>
      <c r="L4753" s="560"/>
      <c r="M4753" s="560"/>
      <c r="N4753" s="560"/>
      <c r="O4753" s="560"/>
      <c r="P4753" s="560"/>
      <c r="Q4753" s="560"/>
      <c r="R4753" s="560"/>
      <c r="S4753" s="560"/>
      <c r="T4753" s="560"/>
      <c r="U4753" s="560"/>
    </row>
    <row r="4754" spans="1:21">
      <c r="A4754" s="593">
        <f t="shared" si="444"/>
        <v>41473</v>
      </c>
      <c r="B4754" s="594">
        <v>41473.041941608797</v>
      </c>
      <c r="C4754" s="560">
        <f t="shared" si="445"/>
        <v>2013</v>
      </c>
      <c r="D4754" s="560">
        <f t="shared" si="446"/>
        <v>7</v>
      </c>
      <c r="E4754" s="560">
        <f t="shared" si="447"/>
        <v>18</v>
      </c>
      <c r="F4754" s="560">
        <f t="shared" si="448"/>
        <v>1</v>
      </c>
      <c r="G4754" s="595">
        <f t="shared" si="449"/>
        <v>5</v>
      </c>
      <c r="H4754" s="590">
        <f>CHOOSE('Output Sheet'!$B$4,'8760 Data'!J4754,'8760 Data'!K4754,'8760 Data'!L4754,'8760 Data'!M4754,'8760 Data'!N4754,'8760 Data'!O4754,'8760 Data'!P4754,'8760 Data'!Q4754,'8760 Data'!R4754,'8760 Data'!S4754,'8760 Data'!T4754,'8760 Data'!U4754)</f>
        <v>0</v>
      </c>
      <c r="I4754" s="591" t="e">
        <f>H4754/'Output Sheet'!$B$8</f>
        <v>#DIV/0!</v>
      </c>
      <c r="J4754" s="596"/>
      <c r="K4754" s="560"/>
      <c r="L4754" s="560"/>
      <c r="M4754" s="560"/>
      <c r="N4754" s="560"/>
      <c r="O4754" s="560"/>
      <c r="P4754" s="560"/>
      <c r="Q4754" s="560"/>
      <c r="R4754" s="560"/>
      <c r="S4754" s="560"/>
      <c r="T4754" s="560"/>
      <c r="U4754" s="560"/>
    </row>
    <row r="4755" spans="1:21">
      <c r="A4755" s="593">
        <f t="shared" si="444"/>
        <v>41473</v>
      </c>
      <c r="B4755" s="594">
        <v>41473.083608333334</v>
      </c>
      <c r="C4755" s="560">
        <f t="shared" si="445"/>
        <v>2013</v>
      </c>
      <c r="D4755" s="560">
        <f t="shared" si="446"/>
        <v>7</v>
      </c>
      <c r="E4755" s="560">
        <f t="shared" si="447"/>
        <v>18</v>
      </c>
      <c r="F4755" s="560">
        <f t="shared" si="448"/>
        <v>2</v>
      </c>
      <c r="G4755" s="595">
        <f t="shared" si="449"/>
        <v>5</v>
      </c>
      <c r="H4755" s="590">
        <f>CHOOSE('Output Sheet'!$B$4,'8760 Data'!J4755,'8760 Data'!K4755,'8760 Data'!L4755,'8760 Data'!M4755,'8760 Data'!N4755,'8760 Data'!O4755,'8760 Data'!P4755,'8760 Data'!Q4755,'8760 Data'!R4755,'8760 Data'!S4755,'8760 Data'!T4755,'8760 Data'!U4755)</f>
        <v>0</v>
      </c>
      <c r="I4755" s="591" t="e">
        <f>H4755/'Output Sheet'!$B$8</f>
        <v>#DIV/0!</v>
      </c>
      <c r="J4755" s="596"/>
      <c r="K4755" s="560"/>
      <c r="L4755" s="560"/>
      <c r="M4755" s="560"/>
      <c r="N4755" s="560"/>
      <c r="O4755" s="560"/>
      <c r="P4755" s="560"/>
      <c r="Q4755" s="560"/>
      <c r="R4755" s="560"/>
      <c r="S4755" s="560"/>
      <c r="T4755" s="560"/>
      <c r="U4755" s="560"/>
    </row>
    <row r="4756" spans="1:21">
      <c r="A4756" s="593">
        <f t="shared" si="444"/>
        <v>41473</v>
      </c>
      <c r="B4756" s="594">
        <v>41473.125275057871</v>
      </c>
      <c r="C4756" s="560">
        <f t="shared" si="445"/>
        <v>2013</v>
      </c>
      <c r="D4756" s="560">
        <f t="shared" si="446"/>
        <v>7</v>
      </c>
      <c r="E4756" s="560">
        <f t="shared" si="447"/>
        <v>18</v>
      </c>
      <c r="F4756" s="560">
        <f t="shared" si="448"/>
        <v>3</v>
      </c>
      <c r="G4756" s="595">
        <f t="shared" si="449"/>
        <v>5</v>
      </c>
      <c r="H4756" s="590">
        <f>CHOOSE('Output Sheet'!$B$4,'8760 Data'!J4756,'8760 Data'!K4756,'8760 Data'!L4756,'8760 Data'!M4756,'8760 Data'!N4756,'8760 Data'!O4756,'8760 Data'!P4756,'8760 Data'!Q4756,'8760 Data'!R4756,'8760 Data'!S4756,'8760 Data'!T4756,'8760 Data'!U4756)</f>
        <v>0</v>
      </c>
      <c r="I4756" s="591" t="e">
        <f>H4756/'Output Sheet'!$B$8</f>
        <v>#DIV/0!</v>
      </c>
      <c r="J4756" s="596"/>
      <c r="K4756" s="560"/>
      <c r="L4756" s="560"/>
      <c r="M4756" s="560"/>
      <c r="N4756" s="560"/>
      <c r="O4756" s="560"/>
      <c r="P4756" s="560"/>
      <c r="Q4756" s="560"/>
      <c r="R4756" s="560"/>
      <c r="S4756" s="560"/>
      <c r="T4756" s="560"/>
      <c r="U4756" s="560"/>
    </row>
    <row r="4757" spans="1:21">
      <c r="A4757" s="593">
        <f t="shared" si="444"/>
        <v>41473</v>
      </c>
      <c r="B4757" s="594">
        <v>41473.166941782409</v>
      </c>
      <c r="C4757" s="560">
        <f t="shared" si="445"/>
        <v>2013</v>
      </c>
      <c r="D4757" s="560">
        <f t="shared" si="446"/>
        <v>7</v>
      </c>
      <c r="E4757" s="560">
        <f t="shared" si="447"/>
        <v>18</v>
      </c>
      <c r="F4757" s="560">
        <f t="shared" si="448"/>
        <v>4</v>
      </c>
      <c r="G4757" s="595">
        <f t="shared" si="449"/>
        <v>5</v>
      </c>
      <c r="H4757" s="590">
        <f>CHOOSE('Output Sheet'!$B$4,'8760 Data'!J4757,'8760 Data'!K4757,'8760 Data'!L4757,'8760 Data'!M4757,'8760 Data'!N4757,'8760 Data'!O4757,'8760 Data'!P4757,'8760 Data'!Q4757,'8760 Data'!R4757,'8760 Data'!S4757,'8760 Data'!T4757,'8760 Data'!U4757)</f>
        <v>0</v>
      </c>
      <c r="I4757" s="591" t="e">
        <f>H4757/'Output Sheet'!$B$8</f>
        <v>#DIV/0!</v>
      </c>
      <c r="J4757" s="596"/>
      <c r="K4757" s="560"/>
      <c r="L4757" s="560"/>
      <c r="M4757" s="560"/>
      <c r="N4757" s="560"/>
      <c r="O4757" s="560"/>
      <c r="P4757" s="560"/>
      <c r="Q4757" s="560"/>
      <c r="R4757" s="560"/>
      <c r="S4757" s="560"/>
      <c r="T4757" s="560"/>
      <c r="U4757" s="560"/>
    </row>
    <row r="4758" spans="1:21">
      <c r="A4758" s="593">
        <f t="shared" si="444"/>
        <v>41473</v>
      </c>
      <c r="B4758" s="594">
        <v>41473.208608506946</v>
      </c>
      <c r="C4758" s="560">
        <f t="shared" si="445"/>
        <v>2013</v>
      </c>
      <c r="D4758" s="560">
        <f t="shared" si="446"/>
        <v>7</v>
      </c>
      <c r="E4758" s="560">
        <f t="shared" si="447"/>
        <v>18</v>
      </c>
      <c r="F4758" s="560">
        <f t="shared" si="448"/>
        <v>5</v>
      </c>
      <c r="G4758" s="595">
        <f t="shared" si="449"/>
        <v>5</v>
      </c>
      <c r="H4758" s="590">
        <f>CHOOSE('Output Sheet'!$B$4,'8760 Data'!J4758,'8760 Data'!K4758,'8760 Data'!L4758,'8760 Data'!M4758,'8760 Data'!N4758,'8760 Data'!O4758,'8760 Data'!P4758,'8760 Data'!Q4758,'8760 Data'!R4758,'8760 Data'!S4758,'8760 Data'!T4758,'8760 Data'!U4758)</f>
        <v>0</v>
      </c>
      <c r="I4758" s="591" t="e">
        <f>H4758/'Output Sheet'!$B$8</f>
        <v>#DIV/0!</v>
      </c>
      <c r="J4758" s="596"/>
      <c r="K4758" s="560"/>
      <c r="L4758" s="560"/>
      <c r="M4758" s="560"/>
      <c r="N4758" s="560"/>
      <c r="O4758" s="560"/>
      <c r="P4758" s="560"/>
      <c r="Q4758" s="560"/>
      <c r="R4758" s="560"/>
      <c r="S4758" s="560"/>
      <c r="T4758" s="560"/>
      <c r="U4758" s="560"/>
    </row>
    <row r="4759" spans="1:21">
      <c r="A4759" s="593">
        <f t="shared" si="444"/>
        <v>41473</v>
      </c>
      <c r="B4759" s="594">
        <v>41473.250275231483</v>
      </c>
      <c r="C4759" s="560">
        <f t="shared" si="445"/>
        <v>2013</v>
      </c>
      <c r="D4759" s="560">
        <f t="shared" si="446"/>
        <v>7</v>
      </c>
      <c r="E4759" s="560">
        <f t="shared" si="447"/>
        <v>18</v>
      </c>
      <c r="F4759" s="560">
        <f t="shared" si="448"/>
        <v>6</v>
      </c>
      <c r="G4759" s="595">
        <f t="shared" si="449"/>
        <v>5</v>
      </c>
      <c r="H4759" s="590">
        <f>CHOOSE('Output Sheet'!$B$4,'8760 Data'!J4759,'8760 Data'!K4759,'8760 Data'!L4759,'8760 Data'!M4759,'8760 Data'!N4759,'8760 Data'!O4759,'8760 Data'!P4759,'8760 Data'!Q4759,'8760 Data'!R4759,'8760 Data'!S4759,'8760 Data'!T4759,'8760 Data'!U4759)</f>
        <v>0</v>
      </c>
      <c r="I4759" s="591" t="e">
        <f>H4759/'Output Sheet'!$B$8</f>
        <v>#DIV/0!</v>
      </c>
      <c r="J4759" s="596"/>
      <c r="K4759" s="560"/>
      <c r="L4759" s="560"/>
      <c r="M4759" s="560"/>
      <c r="N4759" s="560"/>
      <c r="O4759" s="560"/>
      <c r="P4759" s="560"/>
      <c r="Q4759" s="560"/>
      <c r="R4759" s="560"/>
      <c r="S4759" s="560"/>
      <c r="T4759" s="560"/>
      <c r="U4759" s="560"/>
    </row>
    <row r="4760" spans="1:21">
      <c r="A4760" s="593">
        <f t="shared" si="444"/>
        <v>41473</v>
      </c>
      <c r="B4760" s="594">
        <v>41473.29194195602</v>
      </c>
      <c r="C4760" s="560">
        <f t="shared" si="445"/>
        <v>2013</v>
      </c>
      <c r="D4760" s="560">
        <f t="shared" si="446"/>
        <v>7</v>
      </c>
      <c r="E4760" s="560">
        <f t="shared" si="447"/>
        <v>18</v>
      </c>
      <c r="F4760" s="560">
        <f t="shared" si="448"/>
        <v>7</v>
      </c>
      <c r="G4760" s="595">
        <f t="shared" si="449"/>
        <v>5</v>
      </c>
      <c r="H4760" s="590">
        <f>CHOOSE('Output Sheet'!$B$4,'8760 Data'!J4760,'8760 Data'!K4760,'8760 Data'!L4760,'8760 Data'!M4760,'8760 Data'!N4760,'8760 Data'!O4760,'8760 Data'!P4760,'8760 Data'!Q4760,'8760 Data'!R4760,'8760 Data'!S4760,'8760 Data'!T4760,'8760 Data'!U4760)</f>
        <v>0</v>
      </c>
      <c r="I4760" s="591" t="e">
        <f>H4760/'Output Sheet'!$B$8</f>
        <v>#DIV/0!</v>
      </c>
      <c r="J4760" s="596"/>
      <c r="K4760" s="560"/>
      <c r="L4760" s="560"/>
      <c r="M4760" s="560"/>
      <c r="N4760" s="560"/>
      <c r="O4760" s="560"/>
      <c r="P4760" s="560"/>
      <c r="Q4760" s="560"/>
      <c r="R4760" s="560"/>
      <c r="S4760" s="560"/>
      <c r="T4760" s="560"/>
      <c r="U4760" s="560"/>
    </row>
    <row r="4761" spans="1:21">
      <c r="A4761" s="593">
        <f t="shared" si="444"/>
        <v>41473</v>
      </c>
      <c r="B4761" s="594">
        <v>41473.333608680558</v>
      </c>
      <c r="C4761" s="560">
        <f t="shared" si="445"/>
        <v>2013</v>
      </c>
      <c r="D4761" s="560">
        <f t="shared" si="446"/>
        <v>7</v>
      </c>
      <c r="E4761" s="560">
        <f t="shared" si="447"/>
        <v>18</v>
      </c>
      <c r="F4761" s="560">
        <f t="shared" si="448"/>
        <v>8</v>
      </c>
      <c r="G4761" s="595">
        <f t="shared" si="449"/>
        <v>5</v>
      </c>
      <c r="H4761" s="590">
        <f>CHOOSE('Output Sheet'!$B$4,'8760 Data'!J4761,'8760 Data'!K4761,'8760 Data'!L4761,'8760 Data'!M4761,'8760 Data'!N4761,'8760 Data'!O4761,'8760 Data'!P4761,'8760 Data'!Q4761,'8760 Data'!R4761,'8760 Data'!S4761,'8760 Data'!T4761,'8760 Data'!U4761)</f>
        <v>0</v>
      </c>
      <c r="I4761" s="591" t="e">
        <f>H4761/'Output Sheet'!$B$8</f>
        <v>#DIV/0!</v>
      </c>
      <c r="J4761" s="596"/>
      <c r="K4761" s="560"/>
      <c r="L4761" s="560"/>
      <c r="M4761" s="560"/>
      <c r="N4761" s="560"/>
      <c r="O4761" s="560"/>
      <c r="P4761" s="560"/>
      <c r="Q4761" s="560"/>
      <c r="R4761" s="560"/>
      <c r="S4761" s="560"/>
      <c r="T4761" s="560"/>
      <c r="U4761" s="560"/>
    </row>
    <row r="4762" spans="1:21">
      <c r="A4762" s="593">
        <f t="shared" si="444"/>
        <v>41473</v>
      </c>
      <c r="B4762" s="594">
        <v>41473.375275405095</v>
      </c>
      <c r="C4762" s="560">
        <f t="shared" si="445"/>
        <v>2013</v>
      </c>
      <c r="D4762" s="560">
        <f t="shared" si="446"/>
        <v>7</v>
      </c>
      <c r="E4762" s="560">
        <f t="shared" si="447"/>
        <v>18</v>
      </c>
      <c r="F4762" s="560">
        <f t="shared" si="448"/>
        <v>9</v>
      </c>
      <c r="G4762" s="595">
        <f t="shared" si="449"/>
        <v>5</v>
      </c>
      <c r="H4762" s="590">
        <f>CHOOSE('Output Sheet'!$B$4,'8760 Data'!J4762,'8760 Data'!K4762,'8760 Data'!L4762,'8760 Data'!M4762,'8760 Data'!N4762,'8760 Data'!O4762,'8760 Data'!P4762,'8760 Data'!Q4762,'8760 Data'!R4762,'8760 Data'!S4762,'8760 Data'!T4762,'8760 Data'!U4762)</f>
        <v>0</v>
      </c>
      <c r="I4762" s="591" t="e">
        <f>H4762/'Output Sheet'!$B$8</f>
        <v>#DIV/0!</v>
      </c>
      <c r="J4762" s="596"/>
      <c r="K4762" s="560"/>
      <c r="L4762" s="560"/>
      <c r="M4762" s="560"/>
      <c r="N4762" s="560"/>
      <c r="O4762" s="560"/>
      <c r="P4762" s="560"/>
      <c r="Q4762" s="560"/>
      <c r="R4762" s="560"/>
      <c r="S4762" s="560"/>
      <c r="T4762" s="560"/>
      <c r="U4762" s="560"/>
    </row>
    <row r="4763" spans="1:21">
      <c r="A4763" s="593">
        <f t="shared" si="444"/>
        <v>41473</v>
      </c>
      <c r="B4763" s="594">
        <v>41473.416942129632</v>
      </c>
      <c r="C4763" s="560">
        <f t="shared" si="445"/>
        <v>2013</v>
      </c>
      <c r="D4763" s="560">
        <f t="shared" si="446"/>
        <v>7</v>
      </c>
      <c r="E4763" s="560">
        <f t="shared" si="447"/>
        <v>18</v>
      </c>
      <c r="F4763" s="560">
        <f t="shared" si="448"/>
        <v>10</v>
      </c>
      <c r="G4763" s="595">
        <f t="shared" si="449"/>
        <v>5</v>
      </c>
      <c r="H4763" s="590">
        <f>CHOOSE('Output Sheet'!$B$4,'8760 Data'!J4763,'8760 Data'!K4763,'8760 Data'!L4763,'8760 Data'!M4763,'8760 Data'!N4763,'8760 Data'!O4763,'8760 Data'!P4763,'8760 Data'!Q4763,'8760 Data'!R4763,'8760 Data'!S4763,'8760 Data'!T4763,'8760 Data'!U4763)</f>
        <v>0</v>
      </c>
      <c r="I4763" s="591" t="e">
        <f>H4763/'Output Sheet'!$B$8</f>
        <v>#DIV/0!</v>
      </c>
      <c r="J4763" s="596"/>
      <c r="K4763" s="560"/>
      <c r="L4763" s="560"/>
      <c r="M4763" s="560"/>
      <c r="N4763" s="560"/>
      <c r="O4763" s="560"/>
      <c r="P4763" s="560"/>
      <c r="Q4763" s="560"/>
      <c r="R4763" s="560"/>
      <c r="S4763" s="560"/>
      <c r="T4763" s="560"/>
      <c r="U4763" s="560"/>
    </row>
    <row r="4764" spans="1:21">
      <c r="A4764" s="593">
        <f t="shared" si="444"/>
        <v>41473</v>
      </c>
      <c r="B4764" s="594">
        <v>41473.458608854169</v>
      </c>
      <c r="C4764" s="560">
        <f t="shared" si="445"/>
        <v>2013</v>
      </c>
      <c r="D4764" s="560">
        <f t="shared" si="446"/>
        <v>7</v>
      </c>
      <c r="E4764" s="560">
        <f t="shared" si="447"/>
        <v>18</v>
      </c>
      <c r="F4764" s="560">
        <f t="shared" si="448"/>
        <v>11</v>
      </c>
      <c r="G4764" s="595">
        <f t="shared" si="449"/>
        <v>5</v>
      </c>
      <c r="H4764" s="590">
        <f>CHOOSE('Output Sheet'!$B$4,'8760 Data'!J4764,'8760 Data'!K4764,'8760 Data'!L4764,'8760 Data'!M4764,'8760 Data'!N4764,'8760 Data'!O4764,'8760 Data'!P4764,'8760 Data'!Q4764,'8760 Data'!R4764,'8760 Data'!S4764,'8760 Data'!T4764,'8760 Data'!U4764)</f>
        <v>0</v>
      </c>
      <c r="I4764" s="591" t="e">
        <f>H4764/'Output Sheet'!$B$8</f>
        <v>#DIV/0!</v>
      </c>
      <c r="J4764" s="596"/>
      <c r="K4764" s="560"/>
      <c r="L4764" s="560"/>
      <c r="M4764" s="560"/>
      <c r="N4764" s="560"/>
      <c r="O4764" s="560"/>
      <c r="P4764" s="560"/>
      <c r="Q4764" s="560"/>
      <c r="R4764" s="560"/>
      <c r="S4764" s="560"/>
      <c r="T4764" s="560"/>
      <c r="U4764" s="560"/>
    </row>
    <row r="4765" spans="1:21">
      <c r="A4765" s="593">
        <f t="shared" si="444"/>
        <v>41473</v>
      </c>
      <c r="B4765" s="594">
        <v>41473.500275578706</v>
      </c>
      <c r="C4765" s="560">
        <f t="shared" si="445"/>
        <v>2013</v>
      </c>
      <c r="D4765" s="560">
        <f t="shared" si="446"/>
        <v>7</v>
      </c>
      <c r="E4765" s="560">
        <f t="shared" si="447"/>
        <v>18</v>
      </c>
      <c r="F4765" s="560">
        <f t="shared" si="448"/>
        <v>12</v>
      </c>
      <c r="G4765" s="595">
        <f t="shared" si="449"/>
        <v>5</v>
      </c>
      <c r="H4765" s="590">
        <f>CHOOSE('Output Sheet'!$B$4,'8760 Data'!J4765,'8760 Data'!K4765,'8760 Data'!L4765,'8760 Data'!M4765,'8760 Data'!N4765,'8760 Data'!O4765,'8760 Data'!P4765,'8760 Data'!Q4765,'8760 Data'!R4765,'8760 Data'!S4765,'8760 Data'!T4765,'8760 Data'!U4765)</f>
        <v>0</v>
      </c>
      <c r="I4765" s="591" t="e">
        <f>H4765/'Output Sheet'!$B$8</f>
        <v>#DIV/0!</v>
      </c>
      <c r="J4765" s="596"/>
      <c r="K4765" s="560"/>
      <c r="L4765" s="560"/>
      <c r="M4765" s="560"/>
      <c r="N4765" s="560"/>
      <c r="O4765" s="560"/>
      <c r="P4765" s="560"/>
      <c r="Q4765" s="560"/>
      <c r="R4765" s="560"/>
      <c r="S4765" s="560"/>
      <c r="T4765" s="560"/>
      <c r="U4765" s="560"/>
    </row>
    <row r="4766" spans="1:21">
      <c r="A4766" s="593">
        <f t="shared" si="444"/>
        <v>41473</v>
      </c>
      <c r="B4766" s="594">
        <v>41473.541942303244</v>
      </c>
      <c r="C4766" s="560">
        <f t="shared" si="445"/>
        <v>2013</v>
      </c>
      <c r="D4766" s="560">
        <f t="shared" si="446"/>
        <v>7</v>
      </c>
      <c r="E4766" s="560">
        <f t="shared" si="447"/>
        <v>18</v>
      </c>
      <c r="F4766" s="560">
        <f t="shared" si="448"/>
        <v>13</v>
      </c>
      <c r="G4766" s="595">
        <f t="shared" si="449"/>
        <v>5</v>
      </c>
      <c r="H4766" s="590">
        <f>CHOOSE('Output Sheet'!$B$4,'8760 Data'!J4766,'8760 Data'!K4766,'8760 Data'!L4766,'8760 Data'!M4766,'8760 Data'!N4766,'8760 Data'!O4766,'8760 Data'!P4766,'8760 Data'!Q4766,'8760 Data'!R4766,'8760 Data'!S4766,'8760 Data'!T4766,'8760 Data'!U4766)</f>
        <v>0</v>
      </c>
      <c r="I4766" s="591" t="e">
        <f>H4766/'Output Sheet'!$B$8</f>
        <v>#DIV/0!</v>
      </c>
      <c r="J4766" s="596"/>
      <c r="K4766" s="560"/>
      <c r="L4766" s="560"/>
      <c r="M4766" s="560"/>
      <c r="N4766" s="560"/>
      <c r="O4766" s="560"/>
      <c r="P4766" s="560"/>
      <c r="Q4766" s="560"/>
      <c r="R4766" s="560"/>
      <c r="S4766" s="560"/>
      <c r="T4766" s="560"/>
      <c r="U4766" s="560"/>
    </row>
    <row r="4767" spans="1:21">
      <c r="A4767" s="593">
        <f t="shared" si="444"/>
        <v>41473</v>
      </c>
      <c r="B4767" s="594">
        <v>41473.583609027781</v>
      </c>
      <c r="C4767" s="560">
        <f t="shared" si="445"/>
        <v>2013</v>
      </c>
      <c r="D4767" s="560">
        <f t="shared" si="446"/>
        <v>7</v>
      </c>
      <c r="E4767" s="560">
        <f t="shared" si="447"/>
        <v>18</v>
      </c>
      <c r="F4767" s="560">
        <f t="shared" si="448"/>
        <v>14</v>
      </c>
      <c r="G4767" s="595">
        <f t="shared" si="449"/>
        <v>5</v>
      </c>
      <c r="H4767" s="590">
        <f>CHOOSE('Output Sheet'!$B$4,'8760 Data'!J4767,'8760 Data'!K4767,'8760 Data'!L4767,'8760 Data'!M4767,'8760 Data'!N4767,'8760 Data'!O4767,'8760 Data'!P4767,'8760 Data'!Q4767,'8760 Data'!R4767,'8760 Data'!S4767,'8760 Data'!T4767,'8760 Data'!U4767)</f>
        <v>0</v>
      </c>
      <c r="I4767" s="591" t="e">
        <f>H4767/'Output Sheet'!$B$8</f>
        <v>#DIV/0!</v>
      </c>
      <c r="J4767" s="596"/>
      <c r="K4767" s="560"/>
      <c r="L4767" s="560"/>
      <c r="M4767" s="560"/>
      <c r="N4767" s="560"/>
      <c r="O4767" s="560"/>
      <c r="P4767" s="560"/>
      <c r="Q4767" s="560"/>
      <c r="R4767" s="560"/>
      <c r="S4767" s="560"/>
      <c r="T4767" s="560"/>
      <c r="U4767" s="560"/>
    </row>
    <row r="4768" spans="1:21">
      <c r="A4768" s="593">
        <f t="shared" si="444"/>
        <v>41473</v>
      </c>
      <c r="B4768" s="594">
        <v>41473.625275752318</v>
      </c>
      <c r="C4768" s="560">
        <f t="shared" si="445"/>
        <v>2013</v>
      </c>
      <c r="D4768" s="560">
        <f t="shared" si="446"/>
        <v>7</v>
      </c>
      <c r="E4768" s="560">
        <f t="shared" si="447"/>
        <v>18</v>
      </c>
      <c r="F4768" s="560">
        <f t="shared" si="448"/>
        <v>15</v>
      </c>
      <c r="G4768" s="595">
        <f t="shared" si="449"/>
        <v>5</v>
      </c>
      <c r="H4768" s="590">
        <f>CHOOSE('Output Sheet'!$B$4,'8760 Data'!J4768,'8760 Data'!K4768,'8760 Data'!L4768,'8760 Data'!M4768,'8760 Data'!N4768,'8760 Data'!O4768,'8760 Data'!P4768,'8760 Data'!Q4768,'8760 Data'!R4768,'8760 Data'!S4768,'8760 Data'!T4768,'8760 Data'!U4768)</f>
        <v>0</v>
      </c>
      <c r="I4768" s="591" t="e">
        <f>H4768/'Output Sheet'!$B$8</f>
        <v>#DIV/0!</v>
      </c>
      <c r="J4768" s="596"/>
      <c r="K4768" s="560"/>
      <c r="L4768" s="560"/>
      <c r="M4768" s="560"/>
      <c r="N4768" s="560"/>
      <c r="O4768" s="560"/>
      <c r="P4768" s="560"/>
      <c r="Q4768" s="560"/>
      <c r="R4768" s="560"/>
      <c r="S4768" s="560"/>
      <c r="T4768" s="560"/>
      <c r="U4768" s="560"/>
    </row>
    <row r="4769" spans="1:21">
      <c r="A4769" s="593">
        <f t="shared" si="444"/>
        <v>41473</v>
      </c>
      <c r="B4769" s="594">
        <v>41473.666942476855</v>
      </c>
      <c r="C4769" s="560">
        <f t="shared" si="445"/>
        <v>2013</v>
      </c>
      <c r="D4769" s="560">
        <f t="shared" si="446"/>
        <v>7</v>
      </c>
      <c r="E4769" s="560">
        <f t="shared" si="447"/>
        <v>18</v>
      </c>
      <c r="F4769" s="560">
        <f t="shared" si="448"/>
        <v>16</v>
      </c>
      <c r="G4769" s="595">
        <f t="shared" si="449"/>
        <v>5</v>
      </c>
      <c r="H4769" s="590">
        <f>CHOOSE('Output Sheet'!$B$4,'8760 Data'!J4769,'8760 Data'!K4769,'8760 Data'!L4769,'8760 Data'!M4769,'8760 Data'!N4769,'8760 Data'!O4769,'8760 Data'!P4769,'8760 Data'!Q4769,'8760 Data'!R4769,'8760 Data'!S4769,'8760 Data'!T4769,'8760 Data'!U4769)</f>
        <v>0</v>
      </c>
      <c r="I4769" s="591" t="e">
        <f>H4769/'Output Sheet'!$B$8</f>
        <v>#DIV/0!</v>
      </c>
      <c r="J4769" s="596"/>
      <c r="K4769" s="560"/>
      <c r="L4769" s="560"/>
      <c r="M4769" s="560"/>
      <c r="N4769" s="560"/>
      <c r="O4769" s="560"/>
      <c r="P4769" s="560"/>
      <c r="Q4769" s="560"/>
      <c r="R4769" s="560"/>
      <c r="S4769" s="560"/>
      <c r="T4769" s="560"/>
      <c r="U4769" s="560"/>
    </row>
    <row r="4770" spans="1:21">
      <c r="A4770" s="593">
        <f t="shared" si="444"/>
        <v>41473</v>
      </c>
      <c r="B4770" s="594">
        <v>41473.708609201392</v>
      </c>
      <c r="C4770" s="560">
        <f t="shared" si="445"/>
        <v>2013</v>
      </c>
      <c r="D4770" s="560">
        <f t="shared" si="446"/>
        <v>7</v>
      </c>
      <c r="E4770" s="560">
        <f t="shared" si="447"/>
        <v>18</v>
      </c>
      <c r="F4770" s="560">
        <f t="shared" si="448"/>
        <v>17</v>
      </c>
      <c r="G4770" s="595">
        <f t="shared" si="449"/>
        <v>5</v>
      </c>
      <c r="H4770" s="590">
        <f>CHOOSE('Output Sheet'!$B$4,'8760 Data'!J4770,'8760 Data'!K4770,'8760 Data'!L4770,'8760 Data'!M4770,'8760 Data'!N4770,'8760 Data'!O4770,'8760 Data'!P4770,'8760 Data'!Q4770,'8760 Data'!R4770,'8760 Data'!S4770,'8760 Data'!T4770,'8760 Data'!U4770)</f>
        <v>0</v>
      </c>
      <c r="I4770" s="591" t="e">
        <f>H4770/'Output Sheet'!$B$8</f>
        <v>#DIV/0!</v>
      </c>
      <c r="J4770" s="596"/>
      <c r="K4770" s="560"/>
      <c r="L4770" s="560"/>
      <c r="M4770" s="560"/>
      <c r="N4770" s="560"/>
      <c r="O4770" s="560"/>
      <c r="P4770" s="560"/>
      <c r="Q4770" s="560"/>
      <c r="R4770" s="560"/>
      <c r="S4770" s="560"/>
      <c r="T4770" s="560"/>
      <c r="U4770" s="560"/>
    </row>
    <row r="4771" spans="1:21">
      <c r="A4771" s="593">
        <f t="shared" si="444"/>
        <v>41473</v>
      </c>
      <c r="B4771" s="594">
        <v>41473.750275925922</v>
      </c>
      <c r="C4771" s="560">
        <f t="shared" si="445"/>
        <v>2013</v>
      </c>
      <c r="D4771" s="560">
        <f t="shared" si="446"/>
        <v>7</v>
      </c>
      <c r="E4771" s="560">
        <f t="shared" si="447"/>
        <v>18</v>
      </c>
      <c r="F4771" s="560">
        <f t="shared" si="448"/>
        <v>18</v>
      </c>
      <c r="G4771" s="595">
        <f t="shared" si="449"/>
        <v>5</v>
      </c>
      <c r="H4771" s="590">
        <f>CHOOSE('Output Sheet'!$B$4,'8760 Data'!J4771,'8760 Data'!K4771,'8760 Data'!L4771,'8760 Data'!M4771,'8760 Data'!N4771,'8760 Data'!O4771,'8760 Data'!P4771,'8760 Data'!Q4771,'8760 Data'!R4771,'8760 Data'!S4771,'8760 Data'!T4771,'8760 Data'!U4771)</f>
        <v>0</v>
      </c>
      <c r="I4771" s="591" t="e">
        <f>H4771/'Output Sheet'!$B$8</f>
        <v>#DIV/0!</v>
      </c>
      <c r="J4771" s="596"/>
      <c r="K4771" s="560"/>
      <c r="L4771" s="560"/>
      <c r="M4771" s="560"/>
      <c r="N4771" s="560"/>
      <c r="O4771" s="560"/>
      <c r="P4771" s="560"/>
      <c r="Q4771" s="560"/>
      <c r="R4771" s="560"/>
      <c r="S4771" s="560"/>
      <c r="T4771" s="560"/>
      <c r="U4771" s="560"/>
    </row>
    <row r="4772" spans="1:21">
      <c r="A4772" s="593">
        <f t="shared" si="444"/>
        <v>41473</v>
      </c>
      <c r="B4772" s="594">
        <v>41473.79194265046</v>
      </c>
      <c r="C4772" s="560">
        <f t="shared" si="445"/>
        <v>2013</v>
      </c>
      <c r="D4772" s="560">
        <f t="shared" si="446"/>
        <v>7</v>
      </c>
      <c r="E4772" s="560">
        <f t="shared" si="447"/>
        <v>18</v>
      </c>
      <c r="F4772" s="560">
        <f t="shared" si="448"/>
        <v>19</v>
      </c>
      <c r="G4772" s="595">
        <f t="shared" si="449"/>
        <v>5</v>
      </c>
      <c r="H4772" s="590">
        <f>CHOOSE('Output Sheet'!$B$4,'8760 Data'!J4772,'8760 Data'!K4772,'8760 Data'!L4772,'8760 Data'!M4772,'8760 Data'!N4772,'8760 Data'!O4772,'8760 Data'!P4772,'8760 Data'!Q4772,'8760 Data'!R4772,'8760 Data'!S4772,'8760 Data'!T4772,'8760 Data'!U4772)</f>
        <v>0</v>
      </c>
      <c r="I4772" s="591" t="e">
        <f>H4772/'Output Sheet'!$B$8</f>
        <v>#DIV/0!</v>
      </c>
      <c r="J4772" s="596"/>
      <c r="K4772" s="560"/>
      <c r="L4772" s="560"/>
      <c r="M4772" s="560"/>
      <c r="N4772" s="560"/>
      <c r="O4772" s="560"/>
      <c r="P4772" s="560"/>
      <c r="Q4772" s="560"/>
      <c r="R4772" s="560"/>
      <c r="S4772" s="560"/>
      <c r="T4772" s="560"/>
      <c r="U4772" s="560"/>
    </row>
    <row r="4773" spans="1:21">
      <c r="A4773" s="593">
        <f t="shared" si="444"/>
        <v>41473</v>
      </c>
      <c r="B4773" s="594">
        <v>41473.833609374997</v>
      </c>
      <c r="C4773" s="560">
        <f t="shared" si="445"/>
        <v>2013</v>
      </c>
      <c r="D4773" s="560">
        <f t="shared" si="446"/>
        <v>7</v>
      </c>
      <c r="E4773" s="560">
        <f t="shared" si="447"/>
        <v>18</v>
      </c>
      <c r="F4773" s="560">
        <f t="shared" si="448"/>
        <v>20</v>
      </c>
      <c r="G4773" s="595">
        <f t="shared" si="449"/>
        <v>5</v>
      </c>
      <c r="H4773" s="590">
        <f>CHOOSE('Output Sheet'!$B$4,'8760 Data'!J4773,'8760 Data'!K4773,'8760 Data'!L4773,'8760 Data'!M4773,'8760 Data'!N4773,'8760 Data'!O4773,'8760 Data'!P4773,'8760 Data'!Q4773,'8760 Data'!R4773,'8760 Data'!S4773,'8760 Data'!T4773,'8760 Data'!U4773)</f>
        <v>0</v>
      </c>
      <c r="I4773" s="591" t="e">
        <f>H4773/'Output Sheet'!$B$8</f>
        <v>#DIV/0!</v>
      </c>
      <c r="J4773" s="596"/>
      <c r="K4773" s="560"/>
      <c r="L4773" s="560"/>
      <c r="M4773" s="560"/>
      <c r="N4773" s="560"/>
      <c r="O4773" s="560"/>
      <c r="P4773" s="560"/>
      <c r="Q4773" s="560"/>
      <c r="R4773" s="560"/>
      <c r="S4773" s="560"/>
      <c r="T4773" s="560"/>
      <c r="U4773" s="560"/>
    </row>
    <row r="4774" spans="1:21">
      <c r="A4774" s="593">
        <f t="shared" si="444"/>
        <v>41473</v>
      </c>
      <c r="B4774" s="594">
        <v>41473.875276099534</v>
      </c>
      <c r="C4774" s="560">
        <f t="shared" si="445"/>
        <v>2013</v>
      </c>
      <c r="D4774" s="560">
        <f t="shared" si="446"/>
        <v>7</v>
      </c>
      <c r="E4774" s="560">
        <f t="shared" si="447"/>
        <v>18</v>
      </c>
      <c r="F4774" s="560">
        <f t="shared" si="448"/>
        <v>21</v>
      </c>
      <c r="G4774" s="595">
        <f t="shared" si="449"/>
        <v>5</v>
      </c>
      <c r="H4774" s="590">
        <f>CHOOSE('Output Sheet'!$B$4,'8760 Data'!J4774,'8760 Data'!K4774,'8760 Data'!L4774,'8760 Data'!M4774,'8760 Data'!N4774,'8760 Data'!O4774,'8760 Data'!P4774,'8760 Data'!Q4774,'8760 Data'!R4774,'8760 Data'!S4774,'8760 Data'!T4774,'8760 Data'!U4774)</f>
        <v>0</v>
      </c>
      <c r="I4774" s="591" t="e">
        <f>H4774/'Output Sheet'!$B$8</f>
        <v>#DIV/0!</v>
      </c>
      <c r="J4774" s="596"/>
      <c r="K4774" s="560"/>
      <c r="L4774" s="560"/>
      <c r="M4774" s="560"/>
      <c r="N4774" s="560"/>
      <c r="O4774" s="560"/>
      <c r="P4774" s="560"/>
      <c r="Q4774" s="560"/>
      <c r="R4774" s="560"/>
      <c r="S4774" s="560"/>
      <c r="T4774" s="560"/>
      <c r="U4774" s="560"/>
    </row>
    <row r="4775" spans="1:21">
      <c r="A4775" s="593">
        <f t="shared" si="444"/>
        <v>41473</v>
      </c>
      <c r="B4775" s="594">
        <v>41473.916942824071</v>
      </c>
      <c r="C4775" s="560">
        <f t="shared" si="445"/>
        <v>2013</v>
      </c>
      <c r="D4775" s="560">
        <f t="shared" si="446"/>
        <v>7</v>
      </c>
      <c r="E4775" s="560">
        <f t="shared" si="447"/>
        <v>18</v>
      </c>
      <c r="F4775" s="560">
        <f t="shared" si="448"/>
        <v>22</v>
      </c>
      <c r="G4775" s="595">
        <f t="shared" si="449"/>
        <v>5</v>
      </c>
      <c r="H4775" s="590">
        <f>CHOOSE('Output Sheet'!$B$4,'8760 Data'!J4775,'8760 Data'!K4775,'8760 Data'!L4775,'8760 Data'!M4775,'8760 Data'!N4775,'8760 Data'!O4775,'8760 Data'!P4775,'8760 Data'!Q4775,'8760 Data'!R4775,'8760 Data'!S4775,'8760 Data'!T4775,'8760 Data'!U4775)</f>
        <v>0</v>
      </c>
      <c r="I4775" s="591" t="e">
        <f>H4775/'Output Sheet'!$B$8</f>
        <v>#DIV/0!</v>
      </c>
      <c r="J4775" s="596"/>
      <c r="K4775" s="560"/>
      <c r="L4775" s="560"/>
      <c r="M4775" s="560"/>
      <c r="N4775" s="560"/>
      <c r="O4775" s="560"/>
      <c r="P4775" s="560"/>
      <c r="Q4775" s="560"/>
      <c r="R4775" s="560"/>
      <c r="S4775" s="560"/>
      <c r="T4775" s="560"/>
      <c r="U4775" s="560"/>
    </row>
    <row r="4776" spans="1:21">
      <c r="A4776" s="593">
        <f t="shared" si="444"/>
        <v>41473</v>
      </c>
      <c r="B4776" s="594">
        <v>41473.958609548608</v>
      </c>
      <c r="C4776" s="560">
        <f t="shared" si="445"/>
        <v>2013</v>
      </c>
      <c r="D4776" s="560">
        <f t="shared" si="446"/>
        <v>7</v>
      </c>
      <c r="E4776" s="560">
        <f t="shared" si="447"/>
        <v>18</v>
      </c>
      <c r="F4776" s="560">
        <f t="shared" si="448"/>
        <v>23</v>
      </c>
      <c r="G4776" s="595">
        <f t="shared" si="449"/>
        <v>5</v>
      </c>
      <c r="H4776" s="590">
        <f>CHOOSE('Output Sheet'!$B$4,'8760 Data'!J4776,'8760 Data'!K4776,'8760 Data'!L4776,'8760 Data'!M4776,'8760 Data'!N4776,'8760 Data'!O4776,'8760 Data'!P4776,'8760 Data'!Q4776,'8760 Data'!R4776,'8760 Data'!S4776,'8760 Data'!T4776,'8760 Data'!U4776)</f>
        <v>0</v>
      </c>
      <c r="I4776" s="591" t="e">
        <f>H4776/'Output Sheet'!$B$8</f>
        <v>#DIV/0!</v>
      </c>
      <c r="J4776" s="596"/>
      <c r="K4776" s="560"/>
      <c r="L4776" s="560"/>
      <c r="M4776" s="560"/>
      <c r="N4776" s="560"/>
      <c r="O4776" s="560"/>
      <c r="P4776" s="560"/>
      <c r="Q4776" s="560"/>
      <c r="R4776" s="560"/>
      <c r="S4776" s="560"/>
      <c r="T4776" s="560"/>
      <c r="U4776" s="560"/>
    </row>
    <row r="4777" spans="1:21">
      <c r="A4777" s="593">
        <f t="shared" si="444"/>
        <v>41474</v>
      </c>
      <c r="B4777" s="594">
        <v>41474.000276273146</v>
      </c>
      <c r="C4777" s="560">
        <f t="shared" si="445"/>
        <v>2013</v>
      </c>
      <c r="D4777" s="560">
        <f t="shared" si="446"/>
        <v>7</v>
      </c>
      <c r="E4777" s="560">
        <f t="shared" si="447"/>
        <v>19</v>
      </c>
      <c r="F4777" s="560">
        <f t="shared" si="448"/>
        <v>24</v>
      </c>
      <c r="G4777" s="595">
        <f t="shared" si="449"/>
        <v>6</v>
      </c>
      <c r="H4777" s="590">
        <f>CHOOSE('Output Sheet'!$B$4,'8760 Data'!J4777,'8760 Data'!K4777,'8760 Data'!L4777,'8760 Data'!M4777,'8760 Data'!N4777,'8760 Data'!O4777,'8760 Data'!P4777,'8760 Data'!Q4777,'8760 Data'!R4777,'8760 Data'!S4777,'8760 Data'!T4777,'8760 Data'!U4777)</f>
        <v>0</v>
      </c>
      <c r="I4777" s="591" t="e">
        <f>H4777/'Output Sheet'!$B$8</f>
        <v>#DIV/0!</v>
      </c>
      <c r="J4777" s="596"/>
      <c r="K4777" s="560"/>
      <c r="L4777" s="560"/>
      <c r="M4777" s="560"/>
      <c r="N4777" s="560"/>
      <c r="O4777" s="560"/>
      <c r="P4777" s="560"/>
      <c r="Q4777" s="560"/>
      <c r="R4777" s="560"/>
      <c r="S4777" s="560"/>
      <c r="T4777" s="560"/>
      <c r="U4777" s="560"/>
    </row>
    <row r="4778" spans="1:21">
      <c r="A4778" s="593">
        <f t="shared" si="444"/>
        <v>41474</v>
      </c>
      <c r="B4778" s="594">
        <v>41474.041942997683</v>
      </c>
      <c r="C4778" s="560">
        <f t="shared" si="445"/>
        <v>2013</v>
      </c>
      <c r="D4778" s="560">
        <f t="shared" si="446"/>
        <v>7</v>
      </c>
      <c r="E4778" s="560">
        <f t="shared" si="447"/>
        <v>19</v>
      </c>
      <c r="F4778" s="560">
        <f t="shared" si="448"/>
        <v>1</v>
      </c>
      <c r="G4778" s="595">
        <f t="shared" si="449"/>
        <v>6</v>
      </c>
      <c r="H4778" s="590">
        <f>CHOOSE('Output Sheet'!$B$4,'8760 Data'!J4778,'8760 Data'!K4778,'8760 Data'!L4778,'8760 Data'!M4778,'8760 Data'!N4778,'8760 Data'!O4778,'8760 Data'!P4778,'8760 Data'!Q4778,'8760 Data'!R4778,'8760 Data'!S4778,'8760 Data'!T4778,'8760 Data'!U4778)</f>
        <v>0</v>
      </c>
      <c r="I4778" s="591" t="e">
        <f>H4778/'Output Sheet'!$B$8</f>
        <v>#DIV/0!</v>
      </c>
      <c r="J4778" s="596"/>
      <c r="K4778" s="560"/>
      <c r="L4778" s="560"/>
      <c r="M4778" s="560"/>
      <c r="N4778" s="560"/>
      <c r="O4778" s="560"/>
      <c r="P4778" s="560"/>
      <c r="Q4778" s="560"/>
      <c r="R4778" s="560"/>
      <c r="S4778" s="560"/>
      <c r="T4778" s="560"/>
      <c r="U4778" s="560"/>
    </row>
    <row r="4779" spans="1:21">
      <c r="A4779" s="593">
        <f t="shared" si="444"/>
        <v>41474</v>
      </c>
      <c r="B4779" s="594">
        <v>41474.08360972222</v>
      </c>
      <c r="C4779" s="560">
        <f t="shared" si="445"/>
        <v>2013</v>
      </c>
      <c r="D4779" s="560">
        <f t="shared" si="446"/>
        <v>7</v>
      </c>
      <c r="E4779" s="560">
        <f t="shared" si="447"/>
        <v>19</v>
      </c>
      <c r="F4779" s="560">
        <f t="shared" si="448"/>
        <v>2</v>
      </c>
      <c r="G4779" s="595">
        <f t="shared" si="449"/>
        <v>6</v>
      </c>
      <c r="H4779" s="590">
        <f>CHOOSE('Output Sheet'!$B$4,'8760 Data'!J4779,'8760 Data'!K4779,'8760 Data'!L4779,'8760 Data'!M4779,'8760 Data'!N4779,'8760 Data'!O4779,'8760 Data'!P4779,'8760 Data'!Q4779,'8760 Data'!R4779,'8760 Data'!S4779,'8760 Data'!T4779,'8760 Data'!U4779)</f>
        <v>0</v>
      </c>
      <c r="I4779" s="591" t="e">
        <f>H4779/'Output Sheet'!$B$8</f>
        <v>#DIV/0!</v>
      </c>
      <c r="J4779" s="596"/>
      <c r="K4779" s="560"/>
      <c r="L4779" s="560"/>
      <c r="M4779" s="560"/>
      <c r="N4779" s="560"/>
      <c r="O4779" s="560"/>
      <c r="P4779" s="560"/>
      <c r="Q4779" s="560"/>
      <c r="R4779" s="560"/>
      <c r="S4779" s="560"/>
      <c r="T4779" s="560"/>
      <c r="U4779" s="560"/>
    </row>
    <row r="4780" spans="1:21">
      <c r="A4780" s="593">
        <f t="shared" si="444"/>
        <v>41474</v>
      </c>
      <c r="B4780" s="594">
        <v>41474.125276446757</v>
      </c>
      <c r="C4780" s="560">
        <f t="shared" si="445"/>
        <v>2013</v>
      </c>
      <c r="D4780" s="560">
        <f t="shared" si="446"/>
        <v>7</v>
      </c>
      <c r="E4780" s="560">
        <f t="shared" si="447"/>
        <v>19</v>
      </c>
      <c r="F4780" s="560">
        <f t="shared" si="448"/>
        <v>3</v>
      </c>
      <c r="G4780" s="595">
        <f t="shared" si="449"/>
        <v>6</v>
      </c>
      <c r="H4780" s="590">
        <f>CHOOSE('Output Sheet'!$B$4,'8760 Data'!J4780,'8760 Data'!K4780,'8760 Data'!L4780,'8760 Data'!M4780,'8760 Data'!N4780,'8760 Data'!O4780,'8760 Data'!P4780,'8760 Data'!Q4780,'8760 Data'!R4780,'8760 Data'!S4780,'8760 Data'!T4780,'8760 Data'!U4780)</f>
        <v>0</v>
      </c>
      <c r="I4780" s="591" t="e">
        <f>H4780/'Output Sheet'!$B$8</f>
        <v>#DIV/0!</v>
      </c>
      <c r="J4780" s="596"/>
      <c r="K4780" s="560"/>
      <c r="L4780" s="560"/>
      <c r="M4780" s="560"/>
      <c r="N4780" s="560"/>
      <c r="O4780" s="560"/>
      <c r="P4780" s="560"/>
      <c r="Q4780" s="560"/>
      <c r="R4780" s="560"/>
      <c r="S4780" s="560"/>
      <c r="T4780" s="560"/>
      <c r="U4780" s="560"/>
    </row>
    <row r="4781" spans="1:21">
      <c r="A4781" s="593">
        <f t="shared" si="444"/>
        <v>41474</v>
      </c>
      <c r="B4781" s="594">
        <v>41474.166943171294</v>
      </c>
      <c r="C4781" s="560">
        <f t="shared" si="445"/>
        <v>2013</v>
      </c>
      <c r="D4781" s="560">
        <f t="shared" si="446"/>
        <v>7</v>
      </c>
      <c r="E4781" s="560">
        <f t="shared" si="447"/>
        <v>19</v>
      </c>
      <c r="F4781" s="560">
        <f t="shared" si="448"/>
        <v>4</v>
      </c>
      <c r="G4781" s="595">
        <f t="shared" si="449"/>
        <v>6</v>
      </c>
      <c r="H4781" s="590">
        <f>CHOOSE('Output Sheet'!$B$4,'8760 Data'!J4781,'8760 Data'!K4781,'8760 Data'!L4781,'8760 Data'!M4781,'8760 Data'!N4781,'8760 Data'!O4781,'8760 Data'!P4781,'8760 Data'!Q4781,'8760 Data'!R4781,'8760 Data'!S4781,'8760 Data'!T4781,'8760 Data'!U4781)</f>
        <v>0</v>
      </c>
      <c r="I4781" s="591" t="e">
        <f>H4781/'Output Sheet'!$B$8</f>
        <v>#DIV/0!</v>
      </c>
      <c r="J4781" s="596"/>
      <c r="K4781" s="560"/>
      <c r="L4781" s="560"/>
      <c r="M4781" s="560"/>
      <c r="N4781" s="560"/>
      <c r="O4781" s="560"/>
      <c r="P4781" s="560"/>
      <c r="Q4781" s="560"/>
      <c r="R4781" s="560"/>
      <c r="S4781" s="560"/>
      <c r="T4781" s="560"/>
      <c r="U4781" s="560"/>
    </row>
    <row r="4782" spans="1:21">
      <c r="A4782" s="593">
        <f t="shared" si="444"/>
        <v>41474</v>
      </c>
      <c r="B4782" s="594">
        <v>41474.208609895832</v>
      </c>
      <c r="C4782" s="560">
        <f t="shared" si="445"/>
        <v>2013</v>
      </c>
      <c r="D4782" s="560">
        <f t="shared" si="446"/>
        <v>7</v>
      </c>
      <c r="E4782" s="560">
        <f t="shared" si="447"/>
        <v>19</v>
      </c>
      <c r="F4782" s="560">
        <f t="shared" si="448"/>
        <v>5</v>
      </c>
      <c r="G4782" s="595">
        <f t="shared" si="449"/>
        <v>6</v>
      </c>
      <c r="H4782" s="590">
        <f>CHOOSE('Output Sheet'!$B$4,'8760 Data'!J4782,'8760 Data'!K4782,'8760 Data'!L4782,'8760 Data'!M4782,'8760 Data'!N4782,'8760 Data'!O4782,'8760 Data'!P4782,'8760 Data'!Q4782,'8760 Data'!R4782,'8760 Data'!S4782,'8760 Data'!T4782,'8760 Data'!U4782)</f>
        <v>0</v>
      </c>
      <c r="I4782" s="591" t="e">
        <f>H4782/'Output Sheet'!$B$8</f>
        <v>#DIV/0!</v>
      </c>
      <c r="J4782" s="596"/>
      <c r="K4782" s="560"/>
      <c r="L4782" s="560"/>
      <c r="M4782" s="560"/>
      <c r="N4782" s="560"/>
      <c r="O4782" s="560"/>
      <c r="P4782" s="560"/>
      <c r="Q4782" s="560"/>
      <c r="R4782" s="560"/>
      <c r="S4782" s="560"/>
      <c r="T4782" s="560"/>
      <c r="U4782" s="560"/>
    </row>
    <row r="4783" spans="1:21">
      <c r="A4783" s="593">
        <f t="shared" si="444"/>
        <v>41474</v>
      </c>
      <c r="B4783" s="594">
        <v>41474.250276620369</v>
      </c>
      <c r="C4783" s="560">
        <f t="shared" si="445"/>
        <v>2013</v>
      </c>
      <c r="D4783" s="560">
        <f t="shared" si="446"/>
        <v>7</v>
      </c>
      <c r="E4783" s="560">
        <f t="shared" si="447"/>
        <v>19</v>
      </c>
      <c r="F4783" s="560">
        <f t="shared" si="448"/>
        <v>6</v>
      </c>
      <c r="G4783" s="595">
        <f t="shared" si="449"/>
        <v>6</v>
      </c>
      <c r="H4783" s="590">
        <f>CHOOSE('Output Sheet'!$B$4,'8760 Data'!J4783,'8760 Data'!K4783,'8760 Data'!L4783,'8760 Data'!M4783,'8760 Data'!N4783,'8760 Data'!O4783,'8760 Data'!P4783,'8760 Data'!Q4783,'8760 Data'!R4783,'8760 Data'!S4783,'8760 Data'!T4783,'8760 Data'!U4783)</f>
        <v>0</v>
      </c>
      <c r="I4783" s="591" t="e">
        <f>H4783/'Output Sheet'!$B$8</f>
        <v>#DIV/0!</v>
      </c>
      <c r="J4783" s="596"/>
      <c r="K4783" s="560"/>
      <c r="L4783" s="560"/>
      <c r="M4783" s="560"/>
      <c r="N4783" s="560"/>
      <c r="O4783" s="560"/>
      <c r="P4783" s="560"/>
      <c r="Q4783" s="560"/>
      <c r="R4783" s="560"/>
      <c r="S4783" s="560"/>
      <c r="T4783" s="560"/>
      <c r="U4783" s="560"/>
    </row>
    <row r="4784" spans="1:21">
      <c r="A4784" s="593">
        <f t="shared" si="444"/>
        <v>41474</v>
      </c>
      <c r="B4784" s="594">
        <v>41474.291943344906</v>
      </c>
      <c r="C4784" s="560">
        <f t="shared" si="445"/>
        <v>2013</v>
      </c>
      <c r="D4784" s="560">
        <f t="shared" si="446"/>
        <v>7</v>
      </c>
      <c r="E4784" s="560">
        <f t="shared" si="447"/>
        <v>19</v>
      </c>
      <c r="F4784" s="560">
        <f t="shared" si="448"/>
        <v>7</v>
      </c>
      <c r="G4784" s="595">
        <f t="shared" si="449"/>
        <v>6</v>
      </c>
      <c r="H4784" s="590">
        <f>CHOOSE('Output Sheet'!$B$4,'8760 Data'!J4784,'8760 Data'!K4784,'8760 Data'!L4784,'8760 Data'!M4784,'8760 Data'!N4784,'8760 Data'!O4784,'8760 Data'!P4784,'8760 Data'!Q4784,'8760 Data'!R4784,'8760 Data'!S4784,'8760 Data'!T4784,'8760 Data'!U4784)</f>
        <v>0</v>
      </c>
      <c r="I4784" s="591" t="e">
        <f>H4784/'Output Sheet'!$B$8</f>
        <v>#DIV/0!</v>
      </c>
      <c r="J4784" s="596"/>
      <c r="K4784" s="560"/>
      <c r="L4784" s="560"/>
      <c r="M4784" s="560"/>
      <c r="N4784" s="560"/>
      <c r="O4784" s="560"/>
      <c r="P4784" s="560"/>
      <c r="Q4784" s="560"/>
      <c r="R4784" s="560"/>
      <c r="S4784" s="560"/>
      <c r="T4784" s="560"/>
      <c r="U4784" s="560"/>
    </row>
    <row r="4785" spans="1:21">
      <c r="A4785" s="593">
        <f t="shared" si="444"/>
        <v>41474</v>
      </c>
      <c r="B4785" s="594">
        <v>41474.333610069443</v>
      </c>
      <c r="C4785" s="560">
        <f t="shared" si="445"/>
        <v>2013</v>
      </c>
      <c r="D4785" s="560">
        <f t="shared" si="446"/>
        <v>7</v>
      </c>
      <c r="E4785" s="560">
        <f t="shared" si="447"/>
        <v>19</v>
      </c>
      <c r="F4785" s="560">
        <f t="shared" si="448"/>
        <v>8</v>
      </c>
      <c r="G4785" s="595">
        <f t="shared" si="449"/>
        <v>6</v>
      </c>
      <c r="H4785" s="590">
        <f>CHOOSE('Output Sheet'!$B$4,'8760 Data'!J4785,'8760 Data'!K4785,'8760 Data'!L4785,'8760 Data'!M4785,'8760 Data'!N4785,'8760 Data'!O4785,'8760 Data'!P4785,'8760 Data'!Q4785,'8760 Data'!R4785,'8760 Data'!S4785,'8760 Data'!T4785,'8760 Data'!U4785)</f>
        <v>0</v>
      </c>
      <c r="I4785" s="591" t="e">
        <f>H4785/'Output Sheet'!$B$8</f>
        <v>#DIV/0!</v>
      </c>
      <c r="J4785" s="596"/>
      <c r="K4785" s="560"/>
      <c r="L4785" s="560"/>
      <c r="M4785" s="560"/>
      <c r="N4785" s="560"/>
      <c r="O4785" s="560"/>
      <c r="P4785" s="560"/>
      <c r="Q4785" s="560"/>
      <c r="R4785" s="560"/>
      <c r="S4785" s="560"/>
      <c r="T4785" s="560"/>
      <c r="U4785" s="560"/>
    </row>
    <row r="4786" spans="1:21">
      <c r="A4786" s="593">
        <f t="shared" si="444"/>
        <v>41474</v>
      </c>
      <c r="B4786" s="594">
        <v>41474.37527679398</v>
      </c>
      <c r="C4786" s="560">
        <f t="shared" si="445"/>
        <v>2013</v>
      </c>
      <c r="D4786" s="560">
        <f t="shared" si="446"/>
        <v>7</v>
      </c>
      <c r="E4786" s="560">
        <f t="shared" si="447"/>
        <v>19</v>
      </c>
      <c r="F4786" s="560">
        <f t="shared" si="448"/>
        <v>9</v>
      </c>
      <c r="G4786" s="595">
        <f t="shared" si="449"/>
        <v>6</v>
      </c>
      <c r="H4786" s="590">
        <f>CHOOSE('Output Sheet'!$B$4,'8760 Data'!J4786,'8760 Data'!K4786,'8760 Data'!L4786,'8760 Data'!M4786,'8760 Data'!N4786,'8760 Data'!O4786,'8760 Data'!P4786,'8760 Data'!Q4786,'8760 Data'!R4786,'8760 Data'!S4786,'8760 Data'!T4786,'8760 Data'!U4786)</f>
        <v>0</v>
      </c>
      <c r="I4786" s="591" t="e">
        <f>H4786/'Output Sheet'!$B$8</f>
        <v>#DIV/0!</v>
      </c>
      <c r="J4786" s="596"/>
      <c r="K4786" s="560"/>
      <c r="L4786" s="560"/>
      <c r="M4786" s="560"/>
      <c r="N4786" s="560"/>
      <c r="O4786" s="560"/>
      <c r="P4786" s="560"/>
      <c r="Q4786" s="560"/>
      <c r="R4786" s="560"/>
      <c r="S4786" s="560"/>
      <c r="T4786" s="560"/>
      <c r="U4786" s="560"/>
    </row>
    <row r="4787" spans="1:21">
      <c r="A4787" s="593">
        <f t="shared" si="444"/>
        <v>41474</v>
      </c>
      <c r="B4787" s="594">
        <v>41474.416943518518</v>
      </c>
      <c r="C4787" s="560">
        <f t="shared" si="445"/>
        <v>2013</v>
      </c>
      <c r="D4787" s="560">
        <f t="shared" si="446"/>
        <v>7</v>
      </c>
      <c r="E4787" s="560">
        <f t="shared" si="447"/>
        <v>19</v>
      </c>
      <c r="F4787" s="560">
        <f t="shared" si="448"/>
        <v>10</v>
      </c>
      <c r="G4787" s="595">
        <f t="shared" si="449"/>
        <v>6</v>
      </c>
      <c r="H4787" s="590">
        <f>CHOOSE('Output Sheet'!$B$4,'8760 Data'!J4787,'8760 Data'!K4787,'8760 Data'!L4787,'8760 Data'!M4787,'8760 Data'!N4787,'8760 Data'!O4787,'8760 Data'!P4787,'8760 Data'!Q4787,'8760 Data'!R4787,'8760 Data'!S4787,'8760 Data'!T4787,'8760 Data'!U4787)</f>
        <v>0</v>
      </c>
      <c r="I4787" s="591" t="e">
        <f>H4787/'Output Sheet'!$B$8</f>
        <v>#DIV/0!</v>
      </c>
      <c r="J4787" s="596"/>
      <c r="K4787" s="560"/>
      <c r="L4787" s="560"/>
      <c r="M4787" s="560"/>
      <c r="N4787" s="560"/>
      <c r="O4787" s="560"/>
      <c r="P4787" s="560"/>
      <c r="Q4787" s="560"/>
      <c r="R4787" s="560"/>
      <c r="S4787" s="560"/>
      <c r="T4787" s="560"/>
      <c r="U4787" s="560"/>
    </row>
    <row r="4788" spans="1:21">
      <c r="A4788" s="593">
        <f t="shared" si="444"/>
        <v>41474</v>
      </c>
      <c r="B4788" s="594">
        <v>41474.458610243055</v>
      </c>
      <c r="C4788" s="560">
        <f t="shared" si="445"/>
        <v>2013</v>
      </c>
      <c r="D4788" s="560">
        <f t="shared" si="446"/>
        <v>7</v>
      </c>
      <c r="E4788" s="560">
        <f t="shared" si="447"/>
        <v>19</v>
      </c>
      <c r="F4788" s="560">
        <f t="shared" si="448"/>
        <v>11</v>
      </c>
      <c r="G4788" s="595">
        <f t="shared" si="449"/>
        <v>6</v>
      </c>
      <c r="H4788" s="590">
        <f>CHOOSE('Output Sheet'!$B$4,'8760 Data'!J4788,'8760 Data'!K4788,'8760 Data'!L4788,'8760 Data'!M4788,'8760 Data'!N4788,'8760 Data'!O4788,'8760 Data'!P4788,'8760 Data'!Q4788,'8760 Data'!R4788,'8760 Data'!S4788,'8760 Data'!T4788,'8760 Data'!U4788)</f>
        <v>0</v>
      </c>
      <c r="I4788" s="591" t="e">
        <f>H4788/'Output Sheet'!$B$8</f>
        <v>#DIV/0!</v>
      </c>
      <c r="J4788" s="596"/>
      <c r="K4788" s="560"/>
      <c r="L4788" s="560"/>
      <c r="M4788" s="560"/>
      <c r="N4788" s="560"/>
      <c r="O4788" s="560"/>
      <c r="P4788" s="560"/>
      <c r="Q4788" s="560"/>
      <c r="R4788" s="560"/>
      <c r="S4788" s="560"/>
      <c r="T4788" s="560"/>
      <c r="U4788" s="560"/>
    </row>
    <row r="4789" spans="1:21">
      <c r="A4789" s="593">
        <f t="shared" si="444"/>
        <v>41474</v>
      </c>
      <c r="B4789" s="594">
        <v>41474.500276967592</v>
      </c>
      <c r="C4789" s="560">
        <f t="shared" si="445"/>
        <v>2013</v>
      </c>
      <c r="D4789" s="560">
        <f t="shared" si="446"/>
        <v>7</v>
      </c>
      <c r="E4789" s="560">
        <f t="shared" si="447"/>
        <v>19</v>
      </c>
      <c r="F4789" s="560">
        <f t="shared" si="448"/>
        <v>12</v>
      </c>
      <c r="G4789" s="595">
        <f t="shared" si="449"/>
        <v>6</v>
      </c>
      <c r="H4789" s="590">
        <f>CHOOSE('Output Sheet'!$B$4,'8760 Data'!J4789,'8760 Data'!K4789,'8760 Data'!L4789,'8760 Data'!M4789,'8760 Data'!N4789,'8760 Data'!O4789,'8760 Data'!P4789,'8760 Data'!Q4789,'8760 Data'!R4789,'8760 Data'!S4789,'8760 Data'!T4789,'8760 Data'!U4789)</f>
        <v>0</v>
      </c>
      <c r="I4789" s="591" t="e">
        <f>H4789/'Output Sheet'!$B$8</f>
        <v>#DIV/0!</v>
      </c>
      <c r="J4789" s="596"/>
      <c r="K4789" s="560"/>
      <c r="L4789" s="560"/>
      <c r="M4789" s="560"/>
      <c r="N4789" s="560"/>
      <c r="O4789" s="560"/>
      <c r="P4789" s="560"/>
      <c r="Q4789" s="560"/>
      <c r="R4789" s="560"/>
      <c r="S4789" s="560"/>
      <c r="T4789" s="560"/>
      <c r="U4789" s="560"/>
    </row>
    <row r="4790" spans="1:21">
      <c r="A4790" s="593">
        <f t="shared" si="444"/>
        <v>41474</v>
      </c>
      <c r="B4790" s="594">
        <v>41474.541943692129</v>
      </c>
      <c r="C4790" s="560">
        <f t="shared" si="445"/>
        <v>2013</v>
      </c>
      <c r="D4790" s="560">
        <f t="shared" si="446"/>
        <v>7</v>
      </c>
      <c r="E4790" s="560">
        <f t="shared" si="447"/>
        <v>19</v>
      </c>
      <c r="F4790" s="560">
        <f t="shared" si="448"/>
        <v>13</v>
      </c>
      <c r="G4790" s="595">
        <f t="shared" si="449"/>
        <v>6</v>
      </c>
      <c r="H4790" s="590">
        <f>CHOOSE('Output Sheet'!$B$4,'8760 Data'!J4790,'8760 Data'!K4790,'8760 Data'!L4790,'8760 Data'!M4790,'8760 Data'!N4790,'8760 Data'!O4790,'8760 Data'!P4790,'8760 Data'!Q4790,'8760 Data'!R4790,'8760 Data'!S4790,'8760 Data'!T4790,'8760 Data'!U4790)</f>
        <v>0</v>
      </c>
      <c r="I4790" s="591" t="e">
        <f>H4790/'Output Sheet'!$B$8</f>
        <v>#DIV/0!</v>
      </c>
      <c r="J4790" s="596"/>
      <c r="K4790" s="560"/>
      <c r="L4790" s="560"/>
      <c r="M4790" s="560"/>
      <c r="N4790" s="560"/>
      <c r="O4790" s="560"/>
      <c r="P4790" s="560"/>
      <c r="Q4790" s="560"/>
      <c r="R4790" s="560"/>
      <c r="S4790" s="560"/>
      <c r="T4790" s="560"/>
      <c r="U4790" s="560"/>
    </row>
    <row r="4791" spans="1:21">
      <c r="A4791" s="593">
        <f t="shared" si="444"/>
        <v>41474</v>
      </c>
      <c r="B4791" s="594">
        <v>41474.583610416666</v>
      </c>
      <c r="C4791" s="560">
        <f t="shared" si="445"/>
        <v>2013</v>
      </c>
      <c r="D4791" s="560">
        <f t="shared" si="446"/>
        <v>7</v>
      </c>
      <c r="E4791" s="560">
        <f t="shared" si="447"/>
        <v>19</v>
      </c>
      <c r="F4791" s="560">
        <f t="shared" si="448"/>
        <v>14</v>
      </c>
      <c r="G4791" s="595">
        <f t="shared" si="449"/>
        <v>6</v>
      </c>
      <c r="H4791" s="590">
        <f>CHOOSE('Output Sheet'!$B$4,'8760 Data'!J4791,'8760 Data'!K4791,'8760 Data'!L4791,'8760 Data'!M4791,'8760 Data'!N4791,'8760 Data'!O4791,'8760 Data'!P4791,'8760 Data'!Q4791,'8760 Data'!R4791,'8760 Data'!S4791,'8760 Data'!T4791,'8760 Data'!U4791)</f>
        <v>0</v>
      </c>
      <c r="I4791" s="591" t="e">
        <f>H4791/'Output Sheet'!$B$8</f>
        <v>#DIV/0!</v>
      </c>
      <c r="J4791" s="596"/>
      <c r="K4791" s="560"/>
      <c r="L4791" s="560"/>
      <c r="M4791" s="560"/>
      <c r="N4791" s="560"/>
      <c r="O4791" s="560"/>
      <c r="P4791" s="560"/>
      <c r="Q4791" s="560"/>
      <c r="R4791" s="560"/>
      <c r="S4791" s="560"/>
      <c r="T4791" s="560"/>
      <c r="U4791" s="560"/>
    </row>
    <row r="4792" spans="1:21">
      <c r="A4792" s="593">
        <f t="shared" si="444"/>
        <v>41474</v>
      </c>
      <c r="B4792" s="594">
        <v>41474.625277141204</v>
      </c>
      <c r="C4792" s="560">
        <f t="shared" si="445"/>
        <v>2013</v>
      </c>
      <c r="D4792" s="560">
        <f t="shared" si="446"/>
        <v>7</v>
      </c>
      <c r="E4792" s="560">
        <f t="shared" si="447"/>
        <v>19</v>
      </c>
      <c r="F4792" s="560">
        <f t="shared" si="448"/>
        <v>15</v>
      </c>
      <c r="G4792" s="595">
        <f t="shared" si="449"/>
        <v>6</v>
      </c>
      <c r="H4792" s="590">
        <f>CHOOSE('Output Sheet'!$B$4,'8760 Data'!J4792,'8760 Data'!K4792,'8760 Data'!L4792,'8760 Data'!M4792,'8760 Data'!N4792,'8760 Data'!O4792,'8760 Data'!P4792,'8760 Data'!Q4792,'8760 Data'!R4792,'8760 Data'!S4792,'8760 Data'!T4792,'8760 Data'!U4792)</f>
        <v>0</v>
      </c>
      <c r="I4792" s="591" t="e">
        <f>H4792/'Output Sheet'!$B$8</f>
        <v>#DIV/0!</v>
      </c>
      <c r="J4792" s="596"/>
      <c r="K4792" s="560"/>
      <c r="L4792" s="560"/>
      <c r="M4792" s="560"/>
      <c r="N4792" s="560"/>
      <c r="O4792" s="560"/>
      <c r="P4792" s="560"/>
      <c r="Q4792" s="560"/>
      <c r="R4792" s="560"/>
      <c r="S4792" s="560"/>
      <c r="T4792" s="560"/>
      <c r="U4792" s="560"/>
    </row>
    <row r="4793" spans="1:21">
      <c r="A4793" s="593">
        <f t="shared" si="444"/>
        <v>41474</v>
      </c>
      <c r="B4793" s="594">
        <v>41474.666943865741</v>
      </c>
      <c r="C4793" s="560">
        <f t="shared" si="445"/>
        <v>2013</v>
      </c>
      <c r="D4793" s="560">
        <f t="shared" si="446"/>
        <v>7</v>
      </c>
      <c r="E4793" s="560">
        <f t="shared" si="447"/>
        <v>19</v>
      </c>
      <c r="F4793" s="560">
        <f t="shared" si="448"/>
        <v>16</v>
      </c>
      <c r="G4793" s="595">
        <f t="shared" si="449"/>
        <v>6</v>
      </c>
      <c r="H4793" s="590">
        <f>CHOOSE('Output Sheet'!$B$4,'8760 Data'!J4793,'8760 Data'!K4793,'8760 Data'!L4793,'8760 Data'!M4793,'8760 Data'!N4793,'8760 Data'!O4793,'8760 Data'!P4793,'8760 Data'!Q4793,'8760 Data'!R4793,'8760 Data'!S4793,'8760 Data'!T4793,'8760 Data'!U4793)</f>
        <v>0</v>
      </c>
      <c r="I4793" s="591" t="e">
        <f>H4793/'Output Sheet'!$B$8</f>
        <v>#DIV/0!</v>
      </c>
      <c r="J4793" s="596"/>
      <c r="K4793" s="560"/>
      <c r="L4793" s="560"/>
      <c r="M4793" s="560"/>
      <c r="N4793" s="560"/>
      <c r="O4793" s="560"/>
      <c r="P4793" s="560"/>
      <c r="Q4793" s="560"/>
      <c r="R4793" s="560"/>
      <c r="S4793" s="560"/>
      <c r="T4793" s="560"/>
      <c r="U4793" s="560"/>
    </row>
    <row r="4794" spans="1:21">
      <c r="A4794" s="593">
        <f t="shared" si="444"/>
        <v>41474</v>
      </c>
      <c r="B4794" s="594">
        <v>41474.708610590278</v>
      </c>
      <c r="C4794" s="560">
        <f t="shared" si="445"/>
        <v>2013</v>
      </c>
      <c r="D4794" s="560">
        <f t="shared" si="446"/>
        <v>7</v>
      </c>
      <c r="E4794" s="560">
        <f t="shared" si="447"/>
        <v>19</v>
      </c>
      <c r="F4794" s="560">
        <f t="shared" si="448"/>
        <v>17</v>
      </c>
      <c r="G4794" s="595">
        <f t="shared" si="449"/>
        <v>6</v>
      </c>
      <c r="H4794" s="590">
        <f>CHOOSE('Output Sheet'!$B$4,'8760 Data'!J4794,'8760 Data'!K4794,'8760 Data'!L4794,'8760 Data'!M4794,'8760 Data'!N4794,'8760 Data'!O4794,'8760 Data'!P4794,'8760 Data'!Q4794,'8760 Data'!R4794,'8760 Data'!S4794,'8760 Data'!T4794,'8760 Data'!U4794)</f>
        <v>0</v>
      </c>
      <c r="I4794" s="591" t="e">
        <f>H4794/'Output Sheet'!$B$8</f>
        <v>#DIV/0!</v>
      </c>
      <c r="J4794" s="596"/>
      <c r="K4794" s="560"/>
      <c r="L4794" s="560"/>
      <c r="M4794" s="560"/>
      <c r="N4794" s="560"/>
      <c r="O4794" s="560"/>
      <c r="P4794" s="560"/>
      <c r="Q4794" s="560"/>
      <c r="R4794" s="560"/>
      <c r="S4794" s="560"/>
      <c r="T4794" s="560"/>
      <c r="U4794" s="560"/>
    </row>
    <row r="4795" spans="1:21">
      <c r="A4795" s="593">
        <f t="shared" si="444"/>
        <v>41474</v>
      </c>
      <c r="B4795" s="594">
        <v>41474.750277314815</v>
      </c>
      <c r="C4795" s="560">
        <f t="shared" si="445"/>
        <v>2013</v>
      </c>
      <c r="D4795" s="560">
        <f t="shared" si="446"/>
        <v>7</v>
      </c>
      <c r="E4795" s="560">
        <f t="shared" si="447"/>
        <v>19</v>
      </c>
      <c r="F4795" s="560">
        <f t="shared" si="448"/>
        <v>18</v>
      </c>
      <c r="G4795" s="595">
        <f t="shared" si="449"/>
        <v>6</v>
      </c>
      <c r="H4795" s="590">
        <f>CHOOSE('Output Sheet'!$B$4,'8760 Data'!J4795,'8760 Data'!K4795,'8760 Data'!L4795,'8760 Data'!M4795,'8760 Data'!N4795,'8760 Data'!O4795,'8760 Data'!P4795,'8760 Data'!Q4795,'8760 Data'!R4795,'8760 Data'!S4795,'8760 Data'!T4795,'8760 Data'!U4795)</f>
        <v>0</v>
      </c>
      <c r="I4795" s="591" t="e">
        <f>H4795/'Output Sheet'!$B$8</f>
        <v>#DIV/0!</v>
      </c>
      <c r="J4795" s="596"/>
      <c r="K4795" s="560"/>
      <c r="L4795" s="560"/>
      <c r="M4795" s="560"/>
      <c r="N4795" s="560"/>
      <c r="O4795" s="560"/>
      <c r="P4795" s="560"/>
      <c r="Q4795" s="560"/>
      <c r="R4795" s="560"/>
      <c r="S4795" s="560"/>
      <c r="T4795" s="560"/>
      <c r="U4795" s="560"/>
    </row>
    <row r="4796" spans="1:21">
      <c r="A4796" s="593">
        <f t="shared" si="444"/>
        <v>41474</v>
      </c>
      <c r="B4796" s="594">
        <v>41474.791944039353</v>
      </c>
      <c r="C4796" s="560">
        <f t="shared" si="445"/>
        <v>2013</v>
      </c>
      <c r="D4796" s="560">
        <f t="shared" si="446"/>
        <v>7</v>
      </c>
      <c r="E4796" s="560">
        <f t="shared" si="447"/>
        <v>19</v>
      </c>
      <c r="F4796" s="560">
        <f t="shared" si="448"/>
        <v>19</v>
      </c>
      <c r="G4796" s="595">
        <f t="shared" si="449"/>
        <v>6</v>
      </c>
      <c r="H4796" s="590">
        <f>CHOOSE('Output Sheet'!$B$4,'8760 Data'!J4796,'8760 Data'!K4796,'8760 Data'!L4796,'8760 Data'!M4796,'8760 Data'!N4796,'8760 Data'!O4796,'8760 Data'!P4796,'8760 Data'!Q4796,'8760 Data'!R4796,'8760 Data'!S4796,'8760 Data'!T4796,'8760 Data'!U4796)</f>
        <v>0</v>
      </c>
      <c r="I4796" s="591" t="e">
        <f>H4796/'Output Sheet'!$B$8</f>
        <v>#DIV/0!</v>
      </c>
      <c r="J4796" s="596"/>
      <c r="K4796" s="560"/>
      <c r="L4796" s="560"/>
      <c r="M4796" s="560"/>
      <c r="N4796" s="560"/>
      <c r="O4796" s="560"/>
      <c r="P4796" s="560"/>
      <c r="Q4796" s="560"/>
      <c r="R4796" s="560"/>
      <c r="S4796" s="560"/>
      <c r="T4796" s="560"/>
      <c r="U4796" s="560"/>
    </row>
    <row r="4797" spans="1:21">
      <c r="A4797" s="593">
        <f t="shared" si="444"/>
        <v>41474</v>
      </c>
      <c r="B4797" s="594">
        <v>41474.83361076389</v>
      </c>
      <c r="C4797" s="560">
        <f t="shared" si="445"/>
        <v>2013</v>
      </c>
      <c r="D4797" s="560">
        <f t="shared" si="446"/>
        <v>7</v>
      </c>
      <c r="E4797" s="560">
        <f t="shared" si="447"/>
        <v>19</v>
      </c>
      <c r="F4797" s="560">
        <f t="shared" si="448"/>
        <v>20</v>
      </c>
      <c r="G4797" s="595">
        <f t="shared" si="449"/>
        <v>6</v>
      </c>
      <c r="H4797" s="590">
        <f>CHOOSE('Output Sheet'!$B$4,'8760 Data'!J4797,'8760 Data'!K4797,'8760 Data'!L4797,'8760 Data'!M4797,'8760 Data'!N4797,'8760 Data'!O4797,'8760 Data'!P4797,'8760 Data'!Q4797,'8760 Data'!R4797,'8760 Data'!S4797,'8760 Data'!T4797,'8760 Data'!U4797)</f>
        <v>0</v>
      </c>
      <c r="I4797" s="591" t="e">
        <f>H4797/'Output Sheet'!$B$8</f>
        <v>#DIV/0!</v>
      </c>
      <c r="J4797" s="596"/>
      <c r="K4797" s="560"/>
      <c r="L4797" s="560"/>
      <c r="M4797" s="560"/>
      <c r="N4797" s="560"/>
      <c r="O4797" s="560"/>
      <c r="P4797" s="560"/>
      <c r="Q4797" s="560"/>
      <c r="R4797" s="560"/>
      <c r="S4797" s="560"/>
      <c r="T4797" s="560"/>
      <c r="U4797" s="560"/>
    </row>
    <row r="4798" spans="1:21">
      <c r="A4798" s="593">
        <f t="shared" si="444"/>
        <v>41474</v>
      </c>
      <c r="B4798" s="594">
        <v>41474.875277488427</v>
      </c>
      <c r="C4798" s="560">
        <f t="shared" si="445"/>
        <v>2013</v>
      </c>
      <c r="D4798" s="560">
        <f t="shared" si="446"/>
        <v>7</v>
      </c>
      <c r="E4798" s="560">
        <f t="shared" si="447"/>
        <v>19</v>
      </c>
      <c r="F4798" s="560">
        <f t="shared" si="448"/>
        <v>21</v>
      </c>
      <c r="G4798" s="595">
        <f t="shared" si="449"/>
        <v>6</v>
      </c>
      <c r="H4798" s="590">
        <f>CHOOSE('Output Sheet'!$B$4,'8760 Data'!J4798,'8760 Data'!K4798,'8760 Data'!L4798,'8760 Data'!M4798,'8760 Data'!N4798,'8760 Data'!O4798,'8760 Data'!P4798,'8760 Data'!Q4798,'8760 Data'!R4798,'8760 Data'!S4798,'8760 Data'!T4798,'8760 Data'!U4798)</f>
        <v>0</v>
      </c>
      <c r="I4798" s="591" t="e">
        <f>H4798/'Output Sheet'!$B$8</f>
        <v>#DIV/0!</v>
      </c>
      <c r="J4798" s="596"/>
      <c r="K4798" s="560"/>
      <c r="L4798" s="560"/>
      <c r="M4798" s="560"/>
      <c r="N4798" s="560"/>
      <c r="O4798" s="560"/>
      <c r="P4798" s="560"/>
      <c r="Q4798" s="560"/>
      <c r="R4798" s="560"/>
      <c r="S4798" s="560"/>
      <c r="T4798" s="560"/>
      <c r="U4798" s="560"/>
    </row>
    <row r="4799" spans="1:21">
      <c r="A4799" s="593">
        <f t="shared" si="444"/>
        <v>41474</v>
      </c>
      <c r="B4799" s="594">
        <v>41474.916944212964</v>
      </c>
      <c r="C4799" s="560">
        <f t="shared" si="445"/>
        <v>2013</v>
      </c>
      <c r="D4799" s="560">
        <f t="shared" si="446"/>
        <v>7</v>
      </c>
      <c r="E4799" s="560">
        <f t="shared" si="447"/>
        <v>19</v>
      </c>
      <c r="F4799" s="560">
        <f t="shared" si="448"/>
        <v>22</v>
      </c>
      <c r="G4799" s="595">
        <f t="shared" si="449"/>
        <v>6</v>
      </c>
      <c r="H4799" s="590">
        <f>CHOOSE('Output Sheet'!$B$4,'8760 Data'!J4799,'8760 Data'!K4799,'8760 Data'!L4799,'8760 Data'!M4799,'8760 Data'!N4799,'8760 Data'!O4799,'8760 Data'!P4799,'8760 Data'!Q4799,'8760 Data'!R4799,'8760 Data'!S4799,'8760 Data'!T4799,'8760 Data'!U4799)</f>
        <v>0</v>
      </c>
      <c r="I4799" s="591" t="e">
        <f>H4799/'Output Sheet'!$B$8</f>
        <v>#DIV/0!</v>
      </c>
      <c r="J4799" s="596"/>
      <c r="K4799" s="560"/>
      <c r="L4799" s="560"/>
      <c r="M4799" s="560"/>
      <c r="N4799" s="560"/>
      <c r="O4799" s="560"/>
      <c r="P4799" s="560"/>
      <c r="Q4799" s="560"/>
      <c r="R4799" s="560"/>
      <c r="S4799" s="560"/>
      <c r="T4799" s="560"/>
      <c r="U4799" s="560"/>
    </row>
    <row r="4800" spans="1:21">
      <c r="A4800" s="593">
        <f t="shared" si="444"/>
        <v>41474</v>
      </c>
      <c r="B4800" s="594">
        <v>41474.958610937501</v>
      </c>
      <c r="C4800" s="560">
        <f t="shared" si="445"/>
        <v>2013</v>
      </c>
      <c r="D4800" s="560">
        <f t="shared" si="446"/>
        <v>7</v>
      </c>
      <c r="E4800" s="560">
        <f t="shared" si="447"/>
        <v>19</v>
      </c>
      <c r="F4800" s="560">
        <f t="shared" si="448"/>
        <v>23</v>
      </c>
      <c r="G4800" s="595">
        <f t="shared" si="449"/>
        <v>6</v>
      </c>
      <c r="H4800" s="590">
        <f>CHOOSE('Output Sheet'!$B$4,'8760 Data'!J4800,'8760 Data'!K4800,'8760 Data'!L4800,'8760 Data'!M4800,'8760 Data'!N4800,'8760 Data'!O4800,'8760 Data'!P4800,'8760 Data'!Q4800,'8760 Data'!R4800,'8760 Data'!S4800,'8760 Data'!T4800,'8760 Data'!U4800)</f>
        <v>0</v>
      </c>
      <c r="I4800" s="591" t="e">
        <f>H4800/'Output Sheet'!$B$8</f>
        <v>#DIV/0!</v>
      </c>
      <c r="J4800" s="596"/>
      <c r="K4800" s="560"/>
      <c r="L4800" s="560"/>
      <c r="M4800" s="560"/>
      <c r="N4800" s="560"/>
      <c r="O4800" s="560"/>
      <c r="P4800" s="560"/>
      <c r="Q4800" s="560"/>
      <c r="R4800" s="560"/>
      <c r="S4800" s="560"/>
      <c r="T4800" s="560"/>
      <c r="U4800" s="560"/>
    </row>
    <row r="4801" spans="1:21">
      <c r="A4801" s="593">
        <f t="shared" si="444"/>
        <v>41475</v>
      </c>
      <c r="B4801" s="594">
        <v>41475.000277662039</v>
      </c>
      <c r="C4801" s="560">
        <f t="shared" si="445"/>
        <v>2013</v>
      </c>
      <c r="D4801" s="560">
        <f t="shared" si="446"/>
        <v>7</v>
      </c>
      <c r="E4801" s="560">
        <f t="shared" si="447"/>
        <v>20</v>
      </c>
      <c r="F4801" s="560">
        <f t="shared" si="448"/>
        <v>24</v>
      </c>
      <c r="G4801" s="595">
        <f t="shared" si="449"/>
        <v>7</v>
      </c>
      <c r="H4801" s="590">
        <f>CHOOSE('Output Sheet'!$B$4,'8760 Data'!J4801,'8760 Data'!K4801,'8760 Data'!L4801,'8760 Data'!M4801,'8760 Data'!N4801,'8760 Data'!O4801,'8760 Data'!P4801,'8760 Data'!Q4801,'8760 Data'!R4801,'8760 Data'!S4801,'8760 Data'!T4801,'8760 Data'!U4801)</f>
        <v>0</v>
      </c>
      <c r="I4801" s="591" t="e">
        <f>H4801/'Output Sheet'!$B$8</f>
        <v>#DIV/0!</v>
      </c>
      <c r="J4801" s="596"/>
      <c r="K4801" s="560"/>
      <c r="L4801" s="560"/>
      <c r="M4801" s="560"/>
      <c r="N4801" s="560"/>
      <c r="O4801" s="560"/>
      <c r="P4801" s="560"/>
      <c r="Q4801" s="560"/>
      <c r="R4801" s="560"/>
      <c r="S4801" s="560"/>
      <c r="T4801" s="560"/>
      <c r="U4801" s="560"/>
    </row>
    <row r="4802" spans="1:21">
      <c r="A4802" s="593">
        <f t="shared" si="444"/>
        <v>41475</v>
      </c>
      <c r="B4802" s="594">
        <v>41475.041944386576</v>
      </c>
      <c r="C4802" s="560">
        <f t="shared" si="445"/>
        <v>2013</v>
      </c>
      <c r="D4802" s="560">
        <f t="shared" si="446"/>
        <v>7</v>
      </c>
      <c r="E4802" s="560">
        <f t="shared" si="447"/>
        <v>20</v>
      </c>
      <c r="F4802" s="560">
        <f t="shared" si="448"/>
        <v>1</v>
      </c>
      <c r="G4802" s="595">
        <f t="shared" si="449"/>
        <v>7</v>
      </c>
      <c r="H4802" s="590">
        <f>CHOOSE('Output Sheet'!$B$4,'8760 Data'!J4802,'8760 Data'!K4802,'8760 Data'!L4802,'8760 Data'!M4802,'8760 Data'!N4802,'8760 Data'!O4802,'8760 Data'!P4802,'8760 Data'!Q4802,'8760 Data'!R4802,'8760 Data'!S4802,'8760 Data'!T4802,'8760 Data'!U4802)</f>
        <v>0</v>
      </c>
      <c r="I4802" s="591" t="e">
        <f>H4802/'Output Sheet'!$B$8</f>
        <v>#DIV/0!</v>
      </c>
      <c r="J4802" s="596"/>
      <c r="K4802" s="560"/>
      <c r="L4802" s="560"/>
      <c r="M4802" s="560"/>
      <c r="N4802" s="560"/>
      <c r="O4802" s="560"/>
      <c r="P4802" s="560"/>
      <c r="Q4802" s="560"/>
      <c r="R4802" s="560"/>
      <c r="S4802" s="560"/>
      <c r="T4802" s="560"/>
      <c r="U4802" s="560"/>
    </row>
    <row r="4803" spans="1:21">
      <c r="A4803" s="593">
        <f t="shared" ref="A4803:A4866" si="450">DATE(C4803,D4803,E4803)</f>
        <v>41475</v>
      </c>
      <c r="B4803" s="594">
        <v>41475.083611111113</v>
      </c>
      <c r="C4803" s="560">
        <f t="shared" ref="C4803:C4866" si="451">YEAR(B4803)</f>
        <v>2013</v>
      </c>
      <c r="D4803" s="560">
        <f t="shared" ref="D4803:D4866" si="452">MONTH(B4803)</f>
        <v>7</v>
      </c>
      <c r="E4803" s="560">
        <f t="shared" ref="E4803:E4866" si="453">DAY(B4803)</f>
        <v>20</v>
      </c>
      <c r="F4803" s="560">
        <f t="shared" ref="F4803:F4866" si="454">IF(HOUR(B4803)&lt;&gt;0,HOUR(B4803),24)</f>
        <v>2</v>
      </c>
      <c r="G4803" s="595">
        <f t="shared" ref="G4803:G4866" si="455">WEEKDAY(B4803,1)</f>
        <v>7</v>
      </c>
      <c r="H4803" s="590">
        <f>CHOOSE('Output Sheet'!$B$4,'8760 Data'!J4803,'8760 Data'!K4803,'8760 Data'!L4803,'8760 Data'!M4803,'8760 Data'!N4803,'8760 Data'!O4803,'8760 Data'!P4803,'8760 Data'!Q4803,'8760 Data'!R4803,'8760 Data'!S4803,'8760 Data'!T4803,'8760 Data'!U4803)</f>
        <v>0</v>
      </c>
      <c r="I4803" s="591" t="e">
        <f>H4803/'Output Sheet'!$B$8</f>
        <v>#DIV/0!</v>
      </c>
      <c r="J4803" s="596"/>
      <c r="K4803" s="560"/>
      <c r="L4803" s="560"/>
      <c r="M4803" s="560"/>
      <c r="N4803" s="560"/>
      <c r="O4803" s="560"/>
      <c r="P4803" s="560"/>
      <c r="Q4803" s="560"/>
      <c r="R4803" s="560"/>
      <c r="S4803" s="560"/>
      <c r="T4803" s="560"/>
      <c r="U4803" s="560"/>
    </row>
    <row r="4804" spans="1:21">
      <c r="A4804" s="593">
        <f t="shared" si="450"/>
        <v>41475</v>
      </c>
      <c r="B4804" s="594">
        <v>41475.12527783565</v>
      </c>
      <c r="C4804" s="560">
        <f t="shared" si="451"/>
        <v>2013</v>
      </c>
      <c r="D4804" s="560">
        <f t="shared" si="452"/>
        <v>7</v>
      </c>
      <c r="E4804" s="560">
        <f t="shared" si="453"/>
        <v>20</v>
      </c>
      <c r="F4804" s="560">
        <f t="shared" si="454"/>
        <v>3</v>
      </c>
      <c r="G4804" s="595">
        <f t="shared" si="455"/>
        <v>7</v>
      </c>
      <c r="H4804" s="590">
        <f>CHOOSE('Output Sheet'!$B$4,'8760 Data'!J4804,'8760 Data'!K4804,'8760 Data'!L4804,'8760 Data'!M4804,'8760 Data'!N4804,'8760 Data'!O4804,'8760 Data'!P4804,'8760 Data'!Q4804,'8760 Data'!R4804,'8760 Data'!S4804,'8760 Data'!T4804,'8760 Data'!U4804)</f>
        <v>0</v>
      </c>
      <c r="I4804" s="591" t="e">
        <f>H4804/'Output Sheet'!$B$8</f>
        <v>#DIV/0!</v>
      </c>
      <c r="J4804" s="596"/>
      <c r="K4804" s="560"/>
      <c r="L4804" s="560"/>
      <c r="M4804" s="560"/>
      <c r="N4804" s="560"/>
      <c r="O4804" s="560"/>
      <c r="P4804" s="560"/>
      <c r="Q4804" s="560"/>
      <c r="R4804" s="560"/>
      <c r="S4804" s="560"/>
      <c r="T4804" s="560"/>
      <c r="U4804" s="560"/>
    </row>
    <row r="4805" spans="1:21">
      <c r="A4805" s="593">
        <f t="shared" si="450"/>
        <v>41475</v>
      </c>
      <c r="B4805" s="594">
        <v>41475.166944560187</v>
      </c>
      <c r="C4805" s="560">
        <f t="shared" si="451"/>
        <v>2013</v>
      </c>
      <c r="D4805" s="560">
        <f t="shared" si="452"/>
        <v>7</v>
      </c>
      <c r="E4805" s="560">
        <f t="shared" si="453"/>
        <v>20</v>
      </c>
      <c r="F4805" s="560">
        <f t="shared" si="454"/>
        <v>4</v>
      </c>
      <c r="G4805" s="595">
        <f t="shared" si="455"/>
        <v>7</v>
      </c>
      <c r="H4805" s="590">
        <f>CHOOSE('Output Sheet'!$B$4,'8760 Data'!J4805,'8760 Data'!K4805,'8760 Data'!L4805,'8760 Data'!M4805,'8760 Data'!N4805,'8760 Data'!O4805,'8760 Data'!P4805,'8760 Data'!Q4805,'8760 Data'!R4805,'8760 Data'!S4805,'8760 Data'!T4805,'8760 Data'!U4805)</f>
        <v>0</v>
      </c>
      <c r="I4805" s="591" t="e">
        <f>H4805/'Output Sheet'!$B$8</f>
        <v>#DIV/0!</v>
      </c>
      <c r="J4805" s="596"/>
      <c r="K4805" s="560"/>
      <c r="L4805" s="560"/>
      <c r="M4805" s="560"/>
      <c r="N4805" s="560"/>
      <c r="O4805" s="560"/>
      <c r="P4805" s="560"/>
      <c r="Q4805" s="560"/>
      <c r="R4805" s="560"/>
      <c r="S4805" s="560"/>
      <c r="T4805" s="560"/>
      <c r="U4805" s="560"/>
    </row>
    <row r="4806" spans="1:21">
      <c r="A4806" s="593">
        <f t="shared" si="450"/>
        <v>41475</v>
      </c>
      <c r="B4806" s="594">
        <v>41475.208611284725</v>
      </c>
      <c r="C4806" s="560">
        <f t="shared" si="451"/>
        <v>2013</v>
      </c>
      <c r="D4806" s="560">
        <f t="shared" si="452"/>
        <v>7</v>
      </c>
      <c r="E4806" s="560">
        <f t="shared" si="453"/>
        <v>20</v>
      </c>
      <c r="F4806" s="560">
        <f t="shared" si="454"/>
        <v>5</v>
      </c>
      <c r="G4806" s="595">
        <f t="shared" si="455"/>
        <v>7</v>
      </c>
      <c r="H4806" s="590">
        <f>CHOOSE('Output Sheet'!$B$4,'8760 Data'!J4806,'8760 Data'!K4806,'8760 Data'!L4806,'8760 Data'!M4806,'8760 Data'!N4806,'8760 Data'!O4806,'8760 Data'!P4806,'8760 Data'!Q4806,'8760 Data'!R4806,'8760 Data'!S4806,'8760 Data'!T4806,'8760 Data'!U4806)</f>
        <v>0</v>
      </c>
      <c r="I4806" s="591" t="e">
        <f>H4806/'Output Sheet'!$B$8</f>
        <v>#DIV/0!</v>
      </c>
      <c r="J4806" s="596"/>
      <c r="K4806" s="560"/>
      <c r="L4806" s="560"/>
      <c r="M4806" s="560"/>
      <c r="N4806" s="560"/>
      <c r="O4806" s="560"/>
      <c r="P4806" s="560"/>
      <c r="Q4806" s="560"/>
      <c r="R4806" s="560"/>
      <c r="S4806" s="560"/>
      <c r="T4806" s="560"/>
      <c r="U4806" s="560"/>
    </row>
    <row r="4807" spans="1:21">
      <c r="A4807" s="593">
        <f t="shared" si="450"/>
        <v>41475</v>
      </c>
      <c r="B4807" s="594">
        <v>41475.250278009262</v>
      </c>
      <c r="C4807" s="560">
        <f t="shared" si="451"/>
        <v>2013</v>
      </c>
      <c r="D4807" s="560">
        <f t="shared" si="452"/>
        <v>7</v>
      </c>
      <c r="E4807" s="560">
        <f t="shared" si="453"/>
        <v>20</v>
      </c>
      <c r="F4807" s="560">
        <f t="shared" si="454"/>
        <v>6</v>
      </c>
      <c r="G4807" s="595">
        <f t="shared" si="455"/>
        <v>7</v>
      </c>
      <c r="H4807" s="590">
        <f>CHOOSE('Output Sheet'!$B$4,'8760 Data'!J4807,'8760 Data'!K4807,'8760 Data'!L4807,'8760 Data'!M4807,'8760 Data'!N4807,'8760 Data'!O4807,'8760 Data'!P4807,'8760 Data'!Q4807,'8760 Data'!R4807,'8760 Data'!S4807,'8760 Data'!T4807,'8760 Data'!U4807)</f>
        <v>0</v>
      </c>
      <c r="I4807" s="591" t="e">
        <f>H4807/'Output Sheet'!$B$8</f>
        <v>#DIV/0!</v>
      </c>
      <c r="J4807" s="596"/>
      <c r="K4807" s="560"/>
      <c r="L4807" s="560"/>
      <c r="M4807" s="560"/>
      <c r="N4807" s="560"/>
      <c r="O4807" s="560"/>
      <c r="P4807" s="560"/>
      <c r="Q4807" s="560"/>
      <c r="R4807" s="560"/>
      <c r="S4807" s="560"/>
      <c r="T4807" s="560"/>
      <c r="U4807" s="560"/>
    </row>
    <row r="4808" spans="1:21">
      <c r="A4808" s="593">
        <f t="shared" si="450"/>
        <v>41475</v>
      </c>
      <c r="B4808" s="594">
        <v>41475.291944733799</v>
      </c>
      <c r="C4808" s="560">
        <f t="shared" si="451"/>
        <v>2013</v>
      </c>
      <c r="D4808" s="560">
        <f t="shared" si="452"/>
        <v>7</v>
      </c>
      <c r="E4808" s="560">
        <f t="shared" si="453"/>
        <v>20</v>
      </c>
      <c r="F4808" s="560">
        <f t="shared" si="454"/>
        <v>7</v>
      </c>
      <c r="G4808" s="595">
        <f t="shared" si="455"/>
        <v>7</v>
      </c>
      <c r="H4808" s="590">
        <f>CHOOSE('Output Sheet'!$B$4,'8760 Data'!J4808,'8760 Data'!K4808,'8760 Data'!L4808,'8760 Data'!M4808,'8760 Data'!N4808,'8760 Data'!O4808,'8760 Data'!P4808,'8760 Data'!Q4808,'8760 Data'!R4808,'8760 Data'!S4808,'8760 Data'!T4808,'8760 Data'!U4808)</f>
        <v>0</v>
      </c>
      <c r="I4808" s="591" t="e">
        <f>H4808/'Output Sheet'!$B$8</f>
        <v>#DIV/0!</v>
      </c>
      <c r="J4808" s="596"/>
      <c r="K4808" s="560"/>
      <c r="L4808" s="560"/>
      <c r="M4808" s="560"/>
      <c r="N4808" s="560"/>
      <c r="O4808" s="560"/>
      <c r="P4808" s="560"/>
      <c r="Q4808" s="560"/>
      <c r="R4808" s="560"/>
      <c r="S4808" s="560"/>
      <c r="T4808" s="560"/>
      <c r="U4808" s="560"/>
    </row>
    <row r="4809" spans="1:21">
      <c r="A4809" s="593">
        <f t="shared" si="450"/>
        <v>41475</v>
      </c>
      <c r="B4809" s="594">
        <v>41475.333611458336</v>
      </c>
      <c r="C4809" s="560">
        <f t="shared" si="451"/>
        <v>2013</v>
      </c>
      <c r="D4809" s="560">
        <f t="shared" si="452"/>
        <v>7</v>
      </c>
      <c r="E4809" s="560">
        <f t="shared" si="453"/>
        <v>20</v>
      </c>
      <c r="F4809" s="560">
        <f t="shared" si="454"/>
        <v>8</v>
      </c>
      <c r="G4809" s="595">
        <f t="shared" si="455"/>
        <v>7</v>
      </c>
      <c r="H4809" s="590">
        <f>CHOOSE('Output Sheet'!$B$4,'8760 Data'!J4809,'8760 Data'!K4809,'8760 Data'!L4809,'8760 Data'!M4809,'8760 Data'!N4809,'8760 Data'!O4809,'8760 Data'!P4809,'8760 Data'!Q4809,'8760 Data'!R4809,'8760 Data'!S4809,'8760 Data'!T4809,'8760 Data'!U4809)</f>
        <v>0</v>
      </c>
      <c r="I4809" s="591" t="e">
        <f>H4809/'Output Sheet'!$B$8</f>
        <v>#DIV/0!</v>
      </c>
      <c r="J4809" s="596"/>
      <c r="K4809" s="560"/>
      <c r="L4809" s="560"/>
      <c r="M4809" s="560"/>
      <c r="N4809" s="560"/>
      <c r="O4809" s="560"/>
      <c r="P4809" s="560"/>
      <c r="Q4809" s="560"/>
      <c r="R4809" s="560"/>
      <c r="S4809" s="560"/>
      <c r="T4809" s="560"/>
      <c r="U4809" s="560"/>
    </row>
    <row r="4810" spans="1:21">
      <c r="A4810" s="593">
        <f t="shared" si="450"/>
        <v>41475</v>
      </c>
      <c r="B4810" s="594">
        <v>41475.375278182873</v>
      </c>
      <c r="C4810" s="560">
        <f t="shared" si="451"/>
        <v>2013</v>
      </c>
      <c r="D4810" s="560">
        <f t="shared" si="452"/>
        <v>7</v>
      </c>
      <c r="E4810" s="560">
        <f t="shared" si="453"/>
        <v>20</v>
      </c>
      <c r="F4810" s="560">
        <f t="shared" si="454"/>
        <v>9</v>
      </c>
      <c r="G4810" s="595">
        <f t="shared" si="455"/>
        <v>7</v>
      </c>
      <c r="H4810" s="590">
        <f>CHOOSE('Output Sheet'!$B$4,'8760 Data'!J4810,'8760 Data'!K4810,'8760 Data'!L4810,'8760 Data'!M4810,'8760 Data'!N4810,'8760 Data'!O4810,'8760 Data'!P4810,'8760 Data'!Q4810,'8760 Data'!R4810,'8760 Data'!S4810,'8760 Data'!T4810,'8760 Data'!U4810)</f>
        <v>0</v>
      </c>
      <c r="I4810" s="591" t="e">
        <f>H4810/'Output Sheet'!$B$8</f>
        <v>#DIV/0!</v>
      </c>
      <c r="J4810" s="596"/>
      <c r="K4810" s="560"/>
      <c r="L4810" s="560"/>
      <c r="M4810" s="560"/>
      <c r="N4810" s="560"/>
      <c r="O4810" s="560"/>
      <c r="P4810" s="560"/>
      <c r="Q4810" s="560"/>
      <c r="R4810" s="560"/>
      <c r="S4810" s="560"/>
      <c r="T4810" s="560"/>
      <c r="U4810" s="560"/>
    </row>
    <row r="4811" spans="1:21">
      <c r="A4811" s="593">
        <f t="shared" si="450"/>
        <v>41475</v>
      </c>
      <c r="B4811" s="594">
        <v>41475.416944907411</v>
      </c>
      <c r="C4811" s="560">
        <f t="shared" si="451"/>
        <v>2013</v>
      </c>
      <c r="D4811" s="560">
        <f t="shared" si="452"/>
        <v>7</v>
      </c>
      <c r="E4811" s="560">
        <f t="shared" si="453"/>
        <v>20</v>
      </c>
      <c r="F4811" s="560">
        <f t="shared" si="454"/>
        <v>10</v>
      </c>
      <c r="G4811" s="595">
        <f t="shared" si="455"/>
        <v>7</v>
      </c>
      <c r="H4811" s="590">
        <f>CHOOSE('Output Sheet'!$B$4,'8760 Data'!J4811,'8760 Data'!K4811,'8760 Data'!L4811,'8760 Data'!M4811,'8760 Data'!N4811,'8760 Data'!O4811,'8760 Data'!P4811,'8760 Data'!Q4811,'8760 Data'!R4811,'8760 Data'!S4811,'8760 Data'!T4811,'8760 Data'!U4811)</f>
        <v>0</v>
      </c>
      <c r="I4811" s="591" t="e">
        <f>H4811/'Output Sheet'!$B$8</f>
        <v>#DIV/0!</v>
      </c>
      <c r="J4811" s="596"/>
      <c r="K4811" s="560"/>
      <c r="L4811" s="560"/>
      <c r="M4811" s="560"/>
      <c r="N4811" s="560"/>
      <c r="O4811" s="560"/>
      <c r="P4811" s="560"/>
      <c r="Q4811" s="560"/>
      <c r="R4811" s="560"/>
      <c r="S4811" s="560"/>
      <c r="T4811" s="560"/>
      <c r="U4811" s="560"/>
    </row>
    <row r="4812" spans="1:21">
      <c r="A4812" s="593">
        <f t="shared" si="450"/>
        <v>41475</v>
      </c>
      <c r="B4812" s="594">
        <v>41475.458611631948</v>
      </c>
      <c r="C4812" s="560">
        <f t="shared" si="451"/>
        <v>2013</v>
      </c>
      <c r="D4812" s="560">
        <f t="shared" si="452"/>
        <v>7</v>
      </c>
      <c r="E4812" s="560">
        <f t="shared" si="453"/>
        <v>20</v>
      </c>
      <c r="F4812" s="560">
        <f t="shared" si="454"/>
        <v>11</v>
      </c>
      <c r="G4812" s="595">
        <f t="shared" si="455"/>
        <v>7</v>
      </c>
      <c r="H4812" s="590">
        <f>CHOOSE('Output Sheet'!$B$4,'8760 Data'!J4812,'8760 Data'!K4812,'8760 Data'!L4812,'8760 Data'!M4812,'8760 Data'!N4812,'8760 Data'!O4812,'8760 Data'!P4812,'8760 Data'!Q4812,'8760 Data'!R4812,'8760 Data'!S4812,'8760 Data'!T4812,'8760 Data'!U4812)</f>
        <v>0</v>
      </c>
      <c r="I4812" s="591" t="e">
        <f>H4812/'Output Sheet'!$B$8</f>
        <v>#DIV/0!</v>
      </c>
      <c r="J4812" s="596"/>
      <c r="K4812" s="560"/>
      <c r="L4812" s="560"/>
      <c r="M4812" s="560"/>
      <c r="N4812" s="560"/>
      <c r="O4812" s="560"/>
      <c r="P4812" s="560"/>
      <c r="Q4812" s="560"/>
      <c r="R4812" s="560"/>
      <c r="S4812" s="560"/>
      <c r="T4812" s="560"/>
      <c r="U4812" s="560"/>
    </row>
    <row r="4813" spans="1:21">
      <c r="A4813" s="593">
        <f t="shared" si="450"/>
        <v>41475</v>
      </c>
      <c r="B4813" s="594">
        <v>41475.500278356485</v>
      </c>
      <c r="C4813" s="560">
        <f t="shared" si="451"/>
        <v>2013</v>
      </c>
      <c r="D4813" s="560">
        <f t="shared" si="452"/>
        <v>7</v>
      </c>
      <c r="E4813" s="560">
        <f t="shared" si="453"/>
        <v>20</v>
      </c>
      <c r="F4813" s="560">
        <f t="shared" si="454"/>
        <v>12</v>
      </c>
      <c r="G4813" s="595">
        <f t="shared" si="455"/>
        <v>7</v>
      </c>
      <c r="H4813" s="590">
        <f>CHOOSE('Output Sheet'!$B$4,'8760 Data'!J4813,'8760 Data'!K4813,'8760 Data'!L4813,'8760 Data'!M4813,'8760 Data'!N4813,'8760 Data'!O4813,'8760 Data'!P4813,'8760 Data'!Q4813,'8760 Data'!R4813,'8760 Data'!S4813,'8760 Data'!T4813,'8760 Data'!U4813)</f>
        <v>0</v>
      </c>
      <c r="I4813" s="591" t="e">
        <f>H4813/'Output Sheet'!$B$8</f>
        <v>#DIV/0!</v>
      </c>
      <c r="J4813" s="596"/>
      <c r="K4813" s="560"/>
      <c r="L4813" s="560"/>
      <c r="M4813" s="560"/>
      <c r="N4813" s="560"/>
      <c r="O4813" s="560"/>
      <c r="P4813" s="560"/>
      <c r="Q4813" s="560"/>
      <c r="R4813" s="560"/>
      <c r="S4813" s="560"/>
      <c r="T4813" s="560"/>
      <c r="U4813" s="560"/>
    </row>
    <row r="4814" spans="1:21">
      <c r="A4814" s="593">
        <f t="shared" si="450"/>
        <v>41475</v>
      </c>
      <c r="B4814" s="594">
        <v>41475.541945081015</v>
      </c>
      <c r="C4814" s="560">
        <f t="shared" si="451"/>
        <v>2013</v>
      </c>
      <c r="D4814" s="560">
        <f t="shared" si="452"/>
        <v>7</v>
      </c>
      <c r="E4814" s="560">
        <f t="shared" si="453"/>
        <v>20</v>
      </c>
      <c r="F4814" s="560">
        <f t="shared" si="454"/>
        <v>13</v>
      </c>
      <c r="G4814" s="595">
        <f t="shared" si="455"/>
        <v>7</v>
      </c>
      <c r="H4814" s="590">
        <f>CHOOSE('Output Sheet'!$B$4,'8760 Data'!J4814,'8760 Data'!K4814,'8760 Data'!L4814,'8760 Data'!M4814,'8760 Data'!N4814,'8760 Data'!O4814,'8760 Data'!P4814,'8760 Data'!Q4814,'8760 Data'!R4814,'8760 Data'!S4814,'8760 Data'!T4814,'8760 Data'!U4814)</f>
        <v>0</v>
      </c>
      <c r="I4814" s="591" t="e">
        <f>H4814/'Output Sheet'!$B$8</f>
        <v>#DIV/0!</v>
      </c>
      <c r="J4814" s="596"/>
      <c r="K4814" s="560"/>
      <c r="L4814" s="560"/>
      <c r="M4814" s="560"/>
      <c r="N4814" s="560"/>
      <c r="O4814" s="560"/>
      <c r="P4814" s="560"/>
      <c r="Q4814" s="560"/>
      <c r="R4814" s="560"/>
      <c r="S4814" s="560"/>
      <c r="T4814" s="560"/>
      <c r="U4814" s="560"/>
    </row>
    <row r="4815" spans="1:21">
      <c r="A4815" s="593">
        <f t="shared" si="450"/>
        <v>41475</v>
      </c>
      <c r="B4815" s="594">
        <v>41475.583611805552</v>
      </c>
      <c r="C4815" s="560">
        <f t="shared" si="451"/>
        <v>2013</v>
      </c>
      <c r="D4815" s="560">
        <f t="shared" si="452"/>
        <v>7</v>
      </c>
      <c r="E4815" s="560">
        <f t="shared" si="453"/>
        <v>20</v>
      </c>
      <c r="F4815" s="560">
        <f t="shared" si="454"/>
        <v>14</v>
      </c>
      <c r="G4815" s="595">
        <f t="shared" si="455"/>
        <v>7</v>
      </c>
      <c r="H4815" s="590">
        <f>CHOOSE('Output Sheet'!$B$4,'8760 Data'!J4815,'8760 Data'!K4815,'8760 Data'!L4815,'8760 Data'!M4815,'8760 Data'!N4815,'8760 Data'!O4815,'8760 Data'!P4815,'8760 Data'!Q4815,'8760 Data'!R4815,'8760 Data'!S4815,'8760 Data'!T4815,'8760 Data'!U4815)</f>
        <v>0</v>
      </c>
      <c r="I4815" s="591" t="e">
        <f>H4815/'Output Sheet'!$B$8</f>
        <v>#DIV/0!</v>
      </c>
      <c r="J4815" s="596"/>
      <c r="K4815" s="560"/>
      <c r="L4815" s="560"/>
      <c r="M4815" s="560"/>
      <c r="N4815" s="560"/>
      <c r="O4815" s="560"/>
      <c r="P4815" s="560"/>
      <c r="Q4815" s="560"/>
      <c r="R4815" s="560"/>
      <c r="S4815" s="560"/>
      <c r="T4815" s="560"/>
      <c r="U4815" s="560"/>
    </row>
    <row r="4816" spans="1:21">
      <c r="A4816" s="593">
        <f t="shared" si="450"/>
        <v>41475</v>
      </c>
      <c r="B4816" s="594">
        <v>41475.625278530089</v>
      </c>
      <c r="C4816" s="560">
        <f t="shared" si="451"/>
        <v>2013</v>
      </c>
      <c r="D4816" s="560">
        <f t="shared" si="452"/>
        <v>7</v>
      </c>
      <c r="E4816" s="560">
        <f t="shared" si="453"/>
        <v>20</v>
      </c>
      <c r="F4816" s="560">
        <f t="shared" si="454"/>
        <v>15</v>
      </c>
      <c r="G4816" s="595">
        <f t="shared" si="455"/>
        <v>7</v>
      </c>
      <c r="H4816" s="590">
        <f>CHOOSE('Output Sheet'!$B$4,'8760 Data'!J4816,'8760 Data'!K4816,'8760 Data'!L4816,'8760 Data'!M4816,'8760 Data'!N4816,'8760 Data'!O4816,'8760 Data'!P4816,'8760 Data'!Q4816,'8760 Data'!R4816,'8760 Data'!S4816,'8760 Data'!T4816,'8760 Data'!U4816)</f>
        <v>0</v>
      </c>
      <c r="I4816" s="591" t="e">
        <f>H4816/'Output Sheet'!$B$8</f>
        <v>#DIV/0!</v>
      </c>
      <c r="J4816" s="596"/>
      <c r="K4816" s="560"/>
      <c r="L4816" s="560"/>
      <c r="M4816" s="560"/>
      <c r="N4816" s="560"/>
      <c r="O4816" s="560"/>
      <c r="P4816" s="560"/>
      <c r="Q4816" s="560"/>
      <c r="R4816" s="560"/>
      <c r="S4816" s="560"/>
      <c r="T4816" s="560"/>
      <c r="U4816" s="560"/>
    </row>
    <row r="4817" spans="1:21">
      <c r="A4817" s="593">
        <f t="shared" si="450"/>
        <v>41475</v>
      </c>
      <c r="B4817" s="594">
        <v>41475.666945254627</v>
      </c>
      <c r="C4817" s="560">
        <f t="shared" si="451"/>
        <v>2013</v>
      </c>
      <c r="D4817" s="560">
        <f t="shared" si="452"/>
        <v>7</v>
      </c>
      <c r="E4817" s="560">
        <f t="shared" si="453"/>
        <v>20</v>
      </c>
      <c r="F4817" s="560">
        <f t="shared" si="454"/>
        <v>16</v>
      </c>
      <c r="G4817" s="595">
        <f t="shared" si="455"/>
        <v>7</v>
      </c>
      <c r="H4817" s="590">
        <f>CHOOSE('Output Sheet'!$B$4,'8760 Data'!J4817,'8760 Data'!K4817,'8760 Data'!L4817,'8760 Data'!M4817,'8760 Data'!N4817,'8760 Data'!O4817,'8760 Data'!P4817,'8760 Data'!Q4817,'8760 Data'!R4817,'8760 Data'!S4817,'8760 Data'!T4817,'8760 Data'!U4817)</f>
        <v>0</v>
      </c>
      <c r="I4817" s="591" t="e">
        <f>H4817/'Output Sheet'!$B$8</f>
        <v>#DIV/0!</v>
      </c>
      <c r="J4817" s="596"/>
      <c r="K4817" s="560"/>
      <c r="L4817" s="560"/>
      <c r="M4817" s="560"/>
      <c r="N4817" s="560"/>
      <c r="O4817" s="560"/>
      <c r="P4817" s="560"/>
      <c r="Q4817" s="560"/>
      <c r="R4817" s="560"/>
      <c r="S4817" s="560"/>
      <c r="T4817" s="560"/>
      <c r="U4817" s="560"/>
    </row>
    <row r="4818" spans="1:21">
      <c r="A4818" s="593">
        <f t="shared" si="450"/>
        <v>41475</v>
      </c>
      <c r="B4818" s="594">
        <v>41475.708611979164</v>
      </c>
      <c r="C4818" s="560">
        <f t="shared" si="451"/>
        <v>2013</v>
      </c>
      <c r="D4818" s="560">
        <f t="shared" si="452"/>
        <v>7</v>
      </c>
      <c r="E4818" s="560">
        <f t="shared" si="453"/>
        <v>20</v>
      </c>
      <c r="F4818" s="560">
        <f t="shared" si="454"/>
        <v>17</v>
      </c>
      <c r="G4818" s="595">
        <f t="shared" si="455"/>
        <v>7</v>
      </c>
      <c r="H4818" s="590">
        <f>CHOOSE('Output Sheet'!$B$4,'8760 Data'!J4818,'8760 Data'!K4818,'8760 Data'!L4818,'8760 Data'!M4818,'8760 Data'!N4818,'8760 Data'!O4818,'8760 Data'!P4818,'8760 Data'!Q4818,'8760 Data'!R4818,'8760 Data'!S4818,'8760 Data'!T4818,'8760 Data'!U4818)</f>
        <v>0</v>
      </c>
      <c r="I4818" s="591" t="e">
        <f>H4818/'Output Sheet'!$B$8</f>
        <v>#DIV/0!</v>
      </c>
      <c r="J4818" s="596"/>
      <c r="K4818" s="560"/>
      <c r="L4818" s="560"/>
      <c r="M4818" s="560"/>
      <c r="N4818" s="560"/>
      <c r="O4818" s="560"/>
      <c r="P4818" s="560"/>
      <c r="Q4818" s="560"/>
      <c r="R4818" s="560"/>
      <c r="S4818" s="560"/>
      <c r="T4818" s="560"/>
      <c r="U4818" s="560"/>
    </row>
    <row r="4819" spans="1:21">
      <c r="A4819" s="593">
        <f t="shared" si="450"/>
        <v>41475</v>
      </c>
      <c r="B4819" s="594">
        <v>41475.750278703701</v>
      </c>
      <c r="C4819" s="560">
        <f t="shared" si="451"/>
        <v>2013</v>
      </c>
      <c r="D4819" s="560">
        <f t="shared" si="452"/>
        <v>7</v>
      </c>
      <c r="E4819" s="560">
        <f t="shared" si="453"/>
        <v>20</v>
      </c>
      <c r="F4819" s="560">
        <f t="shared" si="454"/>
        <v>18</v>
      </c>
      <c r="G4819" s="595">
        <f t="shared" si="455"/>
        <v>7</v>
      </c>
      <c r="H4819" s="590">
        <f>CHOOSE('Output Sheet'!$B$4,'8760 Data'!J4819,'8760 Data'!K4819,'8760 Data'!L4819,'8760 Data'!M4819,'8760 Data'!N4819,'8760 Data'!O4819,'8760 Data'!P4819,'8760 Data'!Q4819,'8760 Data'!R4819,'8760 Data'!S4819,'8760 Data'!T4819,'8760 Data'!U4819)</f>
        <v>0</v>
      </c>
      <c r="I4819" s="591" t="e">
        <f>H4819/'Output Sheet'!$B$8</f>
        <v>#DIV/0!</v>
      </c>
      <c r="J4819" s="596"/>
      <c r="K4819" s="560"/>
      <c r="L4819" s="560"/>
      <c r="M4819" s="560"/>
      <c r="N4819" s="560"/>
      <c r="O4819" s="560"/>
      <c r="P4819" s="560"/>
      <c r="Q4819" s="560"/>
      <c r="R4819" s="560"/>
      <c r="S4819" s="560"/>
      <c r="T4819" s="560"/>
      <c r="U4819" s="560"/>
    </row>
    <row r="4820" spans="1:21">
      <c r="A4820" s="593">
        <f t="shared" si="450"/>
        <v>41475</v>
      </c>
      <c r="B4820" s="594">
        <v>41475.791945428238</v>
      </c>
      <c r="C4820" s="560">
        <f t="shared" si="451"/>
        <v>2013</v>
      </c>
      <c r="D4820" s="560">
        <f t="shared" si="452"/>
        <v>7</v>
      </c>
      <c r="E4820" s="560">
        <f t="shared" si="453"/>
        <v>20</v>
      </c>
      <c r="F4820" s="560">
        <f t="shared" si="454"/>
        <v>19</v>
      </c>
      <c r="G4820" s="595">
        <f t="shared" si="455"/>
        <v>7</v>
      </c>
      <c r="H4820" s="590">
        <f>CHOOSE('Output Sheet'!$B$4,'8760 Data'!J4820,'8760 Data'!K4820,'8760 Data'!L4820,'8760 Data'!M4820,'8760 Data'!N4820,'8760 Data'!O4820,'8760 Data'!P4820,'8760 Data'!Q4820,'8760 Data'!R4820,'8760 Data'!S4820,'8760 Data'!T4820,'8760 Data'!U4820)</f>
        <v>0</v>
      </c>
      <c r="I4820" s="591" t="e">
        <f>H4820/'Output Sheet'!$B$8</f>
        <v>#DIV/0!</v>
      </c>
      <c r="J4820" s="596"/>
      <c r="K4820" s="560"/>
      <c r="L4820" s="560"/>
      <c r="M4820" s="560"/>
      <c r="N4820" s="560"/>
      <c r="O4820" s="560"/>
      <c r="P4820" s="560"/>
      <c r="Q4820" s="560"/>
      <c r="R4820" s="560"/>
      <c r="S4820" s="560"/>
      <c r="T4820" s="560"/>
      <c r="U4820" s="560"/>
    </row>
    <row r="4821" spans="1:21">
      <c r="A4821" s="593">
        <f t="shared" si="450"/>
        <v>41475</v>
      </c>
      <c r="B4821" s="594">
        <v>41475.833612152775</v>
      </c>
      <c r="C4821" s="560">
        <f t="shared" si="451"/>
        <v>2013</v>
      </c>
      <c r="D4821" s="560">
        <f t="shared" si="452"/>
        <v>7</v>
      </c>
      <c r="E4821" s="560">
        <f t="shared" si="453"/>
        <v>20</v>
      </c>
      <c r="F4821" s="560">
        <f t="shared" si="454"/>
        <v>20</v>
      </c>
      <c r="G4821" s="595">
        <f t="shared" si="455"/>
        <v>7</v>
      </c>
      <c r="H4821" s="590">
        <f>CHOOSE('Output Sheet'!$B$4,'8760 Data'!J4821,'8760 Data'!K4821,'8760 Data'!L4821,'8760 Data'!M4821,'8760 Data'!N4821,'8760 Data'!O4821,'8760 Data'!P4821,'8760 Data'!Q4821,'8760 Data'!R4821,'8760 Data'!S4821,'8760 Data'!T4821,'8760 Data'!U4821)</f>
        <v>0</v>
      </c>
      <c r="I4821" s="591" t="e">
        <f>H4821/'Output Sheet'!$B$8</f>
        <v>#DIV/0!</v>
      </c>
      <c r="J4821" s="596"/>
      <c r="K4821" s="560"/>
      <c r="L4821" s="560"/>
      <c r="M4821" s="560"/>
      <c r="N4821" s="560"/>
      <c r="O4821" s="560"/>
      <c r="P4821" s="560"/>
      <c r="Q4821" s="560"/>
      <c r="R4821" s="560"/>
      <c r="S4821" s="560"/>
      <c r="T4821" s="560"/>
      <c r="U4821" s="560"/>
    </row>
    <row r="4822" spans="1:21">
      <c r="A4822" s="593">
        <f t="shared" si="450"/>
        <v>41475</v>
      </c>
      <c r="B4822" s="594">
        <v>41475.875278877313</v>
      </c>
      <c r="C4822" s="560">
        <f t="shared" si="451"/>
        <v>2013</v>
      </c>
      <c r="D4822" s="560">
        <f t="shared" si="452"/>
        <v>7</v>
      </c>
      <c r="E4822" s="560">
        <f t="shared" si="453"/>
        <v>20</v>
      </c>
      <c r="F4822" s="560">
        <f t="shared" si="454"/>
        <v>21</v>
      </c>
      <c r="G4822" s="595">
        <f t="shared" si="455"/>
        <v>7</v>
      </c>
      <c r="H4822" s="590">
        <f>CHOOSE('Output Sheet'!$B$4,'8760 Data'!J4822,'8760 Data'!K4822,'8760 Data'!L4822,'8760 Data'!M4822,'8760 Data'!N4822,'8760 Data'!O4822,'8760 Data'!P4822,'8760 Data'!Q4822,'8760 Data'!R4822,'8760 Data'!S4822,'8760 Data'!T4822,'8760 Data'!U4822)</f>
        <v>0</v>
      </c>
      <c r="I4822" s="591" t="e">
        <f>H4822/'Output Sheet'!$B$8</f>
        <v>#DIV/0!</v>
      </c>
      <c r="J4822" s="596"/>
      <c r="K4822" s="560"/>
      <c r="L4822" s="560"/>
      <c r="M4822" s="560"/>
      <c r="N4822" s="560"/>
      <c r="O4822" s="560"/>
      <c r="P4822" s="560"/>
      <c r="Q4822" s="560"/>
      <c r="R4822" s="560"/>
      <c r="S4822" s="560"/>
      <c r="T4822" s="560"/>
      <c r="U4822" s="560"/>
    </row>
    <row r="4823" spans="1:21">
      <c r="A4823" s="593">
        <f t="shared" si="450"/>
        <v>41475</v>
      </c>
      <c r="B4823" s="594">
        <v>41475.91694560185</v>
      </c>
      <c r="C4823" s="560">
        <f t="shared" si="451"/>
        <v>2013</v>
      </c>
      <c r="D4823" s="560">
        <f t="shared" si="452"/>
        <v>7</v>
      </c>
      <c r="E4823" s="560">
        <f t="shared" si="453"/>
        <v>20</v>
      </c>
      <c r="F4823" s="560">
        <f t="shared" si="454"/>
        <v>22</v>
      </c>
      <c r="G4823" s="595">
        <f t="shared" si="455"/>
        <v>7</v>
      </c>
      <c r="H4823" s="590">
        <f>CHOOSE('Output Sheet'!$B$4,'8760 Data'!J4823,'8760 Data'!K4823,'8760 Data'!L4823,'8760 Data'!M4823,'8760 Data'!N4823,'8760 Data'!O4823,'8760 Data'!P4823,'8760 Data'!Q4823,'8760 Data'!R4823,'8760 Data'!S4823,'8760 Data'!T4823,'8760 Data'!U4823)</f>
        <v>0</v>
      </c>
      <c r="I4823" s="591" t="e">
        <f>H4823/'Output Sheet'!$B$8</f>
        <v>#DIV/0!</v>
      </c>
      <c r="J4823" s="596"/>
      <c r="K4823" s="560"/>
      <c r="L4823" s="560"/>
      <c r="M4823" s="560"/>
      <c r="N4823" s="560"/>
      <c r="O4823" s="560"/>
      <c r="P4823" s="560"/>
      <c r="Q4823" s="560"/>
      <c r="R4823" s="560"/>
      <c r="S4823" s="560"/>
      <c r="T4823" s="560"/>
      <c r="U4823" s="560"/>
    </row>
    <row r="4824" spans="1:21">
      <c r="A4824" s="593">
        <f t="shared" si="450"/>
        <v>41475</v>
      </c>
      <c r="B4824" s="594">
        <v>41475.958612326387</v>
      </c>
      <c r="C4824" s="560">
        <f t="shared" si="451"/>
        <v>2013</v>
      </c>
      <c r="D4824" s="560">
        <f t="shared" si="452"/>
        <v>7</v>
      </c>
      <c r="E4824" s="560">
        <f t="shared" si="453"/>
        <v>20</v>
      </c>
      <c r="F4824" s="560">
        <f t="shared" si="454"/>
        <v>23</v>
      </c>
      <c r="G4824" s="595">
        <f t="shared" si="455"/>
        <v>7</v>
      </c>
      <c r="H4824" s="590">
        <f>CHOOSE('Output Sheet'!$B$4,'8760 Data'!J4824,'8760 Data'!K4824,'8760 Data'!L4824,'8760 Data'!M4824,'8760 Data'!N4824,'8760 Data'!O4824,'8760 Data'!P4824,'8760 Data'!Q4824,'8760 Data'!R4824,'8760 Data'!S4824,'8760 Data'!T4824,'8760 Data'!U4824)</f>
        <v>0</v>
      </c>
      <c r="I4824" s="591" t="e">
        <f>H4824/'Output Sheet'!$B$8</f>
        <v>#DIV/0!</v>
      </c>
      <c r="J4824" s="596"/>
      <c r="K4824" s="560"/>
      <c r="L4824" s="560"/>
      <c r="M4824" s="560"/>
      <c r="N4824" s="560"/>
      <c r="O4824" s="560"/>
      <c r="P4824" s="560"/>
      <c r="Q4824" s="560"/>
      <c r="R4824" s="560"/>
      <c r="S4824" s="560"/>
      <c r="T4824" s="560"/>
      <c r="U4824" s="560"/>
    </row>
    <row r="4825" spans="1:21">
      <c r="A4825" s="593">
        <f t="shared" si="450"/>
        <v>41476</v>
      </c>
      <c r="B4825" s="594">
        <v>41476.000279050924</v>
      </c>
      <c r="C4825" s="560">
        <f t="shared" si="451"/>
        <v>2013</v>
      </c>
      <c r="D4825" s="560">
        <f t="shared" si="452"/>
        <v>7</v>
      </c>
      <c r="E4825" s="560">
        <f t="shared" si="453"/>
        <v>21</v>
      </c>
      <c r="F4825" s="560">
        <f t="shared" si="454"/>
        <v>24</v>
      </c>
      <c r="G4825" s="595">
        <f t="shared" si="455"/>
        <v>1</v>
      </c>
      <c r="H4825" s="590">
        <f>CHOOSE('Output Sheet'!$B$4,'8760 Data'!J4825,'8760 Data'!K4825,'8760 Data'!L4825,'8760 Data'!M4825,'8760 Data'!N4825,'8760 Data'!O4825,'8760 Data'!P4825,'8760 Data'!Q4825,'8760 Data'!R4825,'8760 Data'!S4825,'8760 Data'!T4825,'8760 Data'!U4825)</f>
        <v>0</v>
      </c>
      <c r="I4825" s="591" t="e">
        <f>H4825/'Output Sheet'!$B$8</f>
        <v>#DIV/0!</v>
      </c>
      <c r="J4825" s="596"/>
      <c r="K4825" s="560"/>
      <c r="L4825" s="560"/>
      <c r="M4825" s="560"/>
      <c r="N4825" s="560"/>
      <c r="O4825" s="560"/>
      <c r="P4825" s="560"/>
      <c r="Q4825" s="560"/>
      <c r="R4825" s="560"/>
      <c r="S4825" s="560"/>
      <c r="T4825" s="560"/>
      <c r="U4825" s="560"/>
    </row>
    <row r="4826" spans="1:21">
      <c r="A4826" s="593">
        <f t="shared" si="450"/>
        <v>41476</v>
      </c>
      <c r="B4826" s="594">
        <v>41476.041945775461</v>
      </c>
      <c r="C4826" s="560">
        <f t="shared" si="451"/>
        <v>2013</v>
      </c>
      <c r="D4826" s="560">
        <f t="shared" si="452"/>
        <v>7</v>
      </c>
      <c r="E4826" s="560">
        <f t="shared" si="453"/>
        <v>21</v>
      </c>
      <c r="F4826" s="560">
        <f t="shared" si="454"/>
        <v>1</v>
      </c>
      <c r="G4826" s="595">
        <f t="shared" si="455"/>
        <v>1</v>
      </c>
      <c r="H4826" s="590">
        <f>CHOOSE('Output Sheet'!$B$4,'8760 Data'!J4826,'8760 Data'!K4826,'8760 Data'!L4826,'8760 Data'!M4826,'8760 Data'!N4826,'8760 Data'!O4826,'8760 Data'!P4826,'8760 Data'!Q4826,'8760 Data'!R4826,'8760 Data'!S4826,'8760 Data'!T4826,'8760 Data'!U4826)</f>
        <v>0</v>
      </c>
      <c r="I4826" s="591" t="e">
        <f>H4826/'Output Sheet'!$B$8</f>
        <v>#DIV/0!</v>
      </c>
      <c r="J4826" s="596"/>
      <c r="K4826" s="560"/>
      <c r="L4826" s="560"/>
      <c r="M4826" s="560"/>
      <c r="N4826" s="560"/>
      <c r="O4826" s="560"/>
      <c r="P4826" s="560"/>
      <c r="Q4826" s="560"/>
      <c r="R4826" s="560"/>
      <c r="S4826" s="560"/>
      <c r="T4826" s="560"/>
      <c r="U4826" s="560"/>
    </row>
    <row r="4827" spans="1:21">
      <c r="A4827" s="593">
        <f t="shared" si="450"/>
        <v>41476</v>
      </c>
      <c r="B4827" s="594">
        <v>41476.083612499999</v>
      </c>
      <c r="C4827" s="560">
        <f t="shared" si="451"/>
        <v>2013</v>
      </c>
      <c r="D4827" s="560">
        <f t="shared" si="452"/>
        <v>7</v>
      </c>
      <c r="E4827" s="560">
        <f t="shared" si="453"/>
        <v>21</v>
      </c>
      <c r="F4827" s="560">
        <f t="shared" si="454"/>
        <v>2</v>
      </c>
      <c r="G4827" s="595">
        <f t="shared" si="455"/>
        <v>1</v>
      </c>
      <c r="H4827" s="590">
        <f>CHOOSE('Output Sheet'!$B$4,'8760 Data'!J4827,'8760 Data'!K4827,'8760 Data'!L4827,'8760 Data'!M4827,'8760 Data'!N4827,'8760 Data'!O4827,'8760 Data'!P4827,'8760 Data'!Q4827,'8760 Data'!R4827,'8760 Data'!S4827,'8760 Data'!T4827,'8760 Data'!U4827)</f>
        <v>0</v>
      </c>
      <c r="I4827" s="591" t="e">
        <f>H4827/'Output Sheet'!$B$8</f>
        <v>#DIV/0!</v>
      </c>
      <c r="J4827" s="596"/>
      <c r="K4827" s="560"/>
      <c r="L4827" s="560"/>
      <c r="M4827" s="560"/>
      <c r="N4827" s="560"/>
      <c r="O4827" s="560"/>
      <c r="P4827" s="560"/>
      <c r="Q4827" s="560"/>
      <c r="R4827" s="560"/>
      <c r="S4827" s="560"/>
      <c r="T4827" s="560"/>
      <c r="U4827" s="560"/>
    </row>
    <row r="4828" spans="1:21">
      <c r="A4828" s="593">
        <f t="shared" si="450"/>
        <v>41476</v>
      </c>
      <c r="B4828" s="594">
        <v>41476.125279224536</v>
      </c>
      <c r="C4828" s="560">
        <f t="shared" si="451"/>
        <v>2013</v>
      </c>
      <c r="D4828" s="560">
        <f t="shared" si="452"/>
        <v>7</v>
      </c>
      <c r="E4828" s="560">
        <f t="shared" si="453"/>
        <v>21</v>
      </c>
      <c r="F4828" s="560">
        <f t="shared" si="454"/>
        <v>3</v>
      </c>
      <c r="G4828" s="595">
        <f t="shared" si="455"/>
        <v>1</v>
      </c>
      <c r="H4828" s="590">
        <f>CHOOSE('Output Sheet'!$B$4,'8760 Data'!J4828,'8760 Data'!K4828,'8760 Data'!L4828,'8760 Data'!M4828,'8760 Data'!N4828,'8760 Data'!O4828,'8760 Data'!P4828,'8760 Data'!Q4828,'8760 Data'!R4828,'8760 Data'!S4828,'8760 Data'!T4828,'8760 Data'!U4828)</f>
        <v>0</v>
      </c>
      <c r="I4828" s="591" t="e">
        <f>H4828/'Output Sheet'!$B$8</f>
        <v>#DIV/0!</v>
      </c>
      <c r="J4828" s="596"/>
      <c r="K4828" s="560"/>
      <c r="L4828" s="560"/>
      <c r="M4828" s="560"/>
      <c r="N4828" s="560"/>
      <c r="O4828" s="560"/>
      <c r="P4828" s="560"/>
      <c r="Q4828" s="560"/>
      <c r="R4828" s="560"/>
      <c r="S4828" s="560"/>
      <c r="T4828" s="560"/>
      <c r="U4828" s="560"/>
    </row>
    <row r="4829" spans="1:21">
      <c r="A4829" s="593">
        <f t="shared" si="450"/>
        <v>41476</v>
      </c>
      <c r="B4829" s="594">
        <v>41476.166945949073</v>
      </c>
      <c r="C4829" s="560">
        <f t="shared" si="451"/>
        <v>2013</v>
      </c>
      <c r="D4829" s="560">
        <f t="shared" si="452"/>
        <v>7</v>
      </c>
      <c r="E4829" s="560">
        <f t="shared" si="453"/>
        <v>21</v>
      </c>
      <c r="F4829" s="560">
        <f t="shared" si="454"/>
        <v>4</v>
      </c>
      <c r="G4829" s="595">
        <f t="shared" si="455"/>
        <v>1</v>
      </c>
      <c r="H4829" s="590">
        <f>CHOOSE('Output Sheet'!$B$4,'8760 Data'!J4829,'8760 Data'!K4829,'8760 Data'!L4829,'8760 Data'!M4829,'8760 Data'!N4829,'8760 Data'!O4829,'8760 Data'!P4829,'8760 Data'!Q4829,'8760 Data'!R4829,'8760 Data'!S4829,'8760 Data'!T4829,'8760 Data'!U4829)</f>
        <v>0</v>
      </c>
      <c r="I4829" s="591" t="e">
        <f>H4829/'Output Sheet'!$B$8</f>
        <v>#DIV/0!</v>
      </c>
      <c r="J4829" s="596"/>
      <c r="K4829" s="560"/>
      <c r="L4829" s="560"/>
      <c r="M4829" s="560"/>
      <c r="N4829" s="560"/>
      <c r="O4829" s="560"/>
      <c r="P4829" s="560"/>
      <c r="Q4829" s="560"/>
      <c r="R4829" s="560"/>
      <c r="S4829" s="560"/>
      <c r="T4829" s="560"/>
      <c r="U4829" s="560"/>
    </row>
    <row r="4830" spans="1:21">
      <c r="A4830" s="593">
        <f t="shared" si="450"/>
        <v>41476</v>
      </c>
      <c r="B4830" s="594">
        <v>41476.20861267361</v>
      </c>
      <c r="C4830" s="560">
        <f t="shared" si="451"/>
        <v>2013</v>
      </c>
      <c r="D4830" s="560">
        <f t="shared" si="452"/>
        <v>7</v>
      </c>
      <c r="E4830" s="560">
        <f t="shared" si="453"/>
        <v>21</v>
      </c>
      <c r="F4830" s="560">
        <f t="shared" si="454"/>
        <v>5</v>
      </c>
      <c r="G4830" s="595">
        <f t="shared" si="455"/>
        <v>1</v>
      </c>
      <c r="H4830" s="590">
        <f>CHOOSE('Output Sheet'!$B$4,'8760 Data'!J4830,'8760 Data'!K4830,'8760 Data'!L4830,'8760 Data'!M4830,'8760 Data'!N4830,'8760 Data'!O4830,'8760 Data'!P4830,'8760 Data'!Q4830,'8760 Data'!R4830,'8760 Data'!S4830,'8760 Data'!T4830,'8760 Data'!U4830)</f>
        <v>0</v>
      </c>
      <c r="I4830" s="591" t="e">
        <f>H4830/'Output Sheet'!$B$8</f>
        <v>#DIV/0!</v>
      </c>
      <c r="J4830" s="596"/>
      <c r="K4830" s="560"/>
      <c r="L4830" s="560"/>
      <c r="M4830" s="560"/>
      <c r="N4830" s="560"/>
      <c r="O4830" s="560"/>
      <c r="P4830" s="560"/>
      <c r="Q4830" s="560"/>
      <c r="R4830" s="560"/>
      <c r="S4830" s="560"/>
      <c r="T4830" s="560"/>
      <c r="U4830" s="560"/>
    </row>
    <row r="4831" spans="1:21">
      <c r="A4831" s="593">
        <f t="shared" si="450"/>
        <v>41476</v>
      </c>
      <c r="B4831" s="594">
        <v>41476.250279398148</v>
      </c>
      <c r="C4831" s="560">
        <f t="shared" si="451"/>
        <v>2013</v>
      </c>
      <c r="D4831" s="560">
        <f t="shared" si="452"/>
        <v>7</v>
      </c>
      <c r="E4831" s="560">
        <f t="shared" si="453"/>
        <v>21</v>
      </c>
      <c r="F4831" s="560">
        <f t="shared" si="454"/>
        <v>6</v>
      </c>
      <c r="G4831" s="595">
        <f t="shared" si="455"/>
        <v>1</v>
      </c>
      <c r="H4831" s="590">
        <f>CHOOSE('Output Sheet'!$B$4,'8760 Data'!J4831,'8760 Data'!K4831,'8760 Data'!L4831,'8760 Data'!M4831,'8760 Data'!N4831,'8760 Data'!O4831,'8760 Data'!P4831,'8760 Data'!Q4831,'8760 Data'!R4831,'8760 Data'!S4831,'8760 Data'!T4831,'8760 Data'!U4831)</f>
        <v>0</v>
      </c>
      <c r="I4831" s="591" t="e">
        <f>H4831/'Output Sheet'!$B$8</f>
        <v>#DIV/0!</v>
      </c>
      <c r="J4831" s="596"/>
      <c r="K4831" s="560"/>
      <c r="L4831" s="560"/>
      <c r="M4831" s="560"/>
      <c r="N4831" s="560"/>
      <c r="O4831" s="560"/>
      <c r="P4831" s="560"/>
      <c r="Q4831" s="560"/>
      <c r="R4831" s="560"/>
      <c r="S4831" s="560"/>
      <c r="T4831" s="560"/>
      <c r="U4831" s="560"/>
    </row>
    <row r="4832" spans="1:21">
      <c r="A4832" s="593">
        <f t="shared" si="450"/>
        <v>41476</v>
      </c>
      <c r="B4832" s="594">
        <v>41476.291946122685</v>
      </c>
      <c r="C4832" s="560">
        <f t="shared" si="451"/>
        <v>2013</v>
      </c>
      <c r="D4832" s="560">
        <f t="shared" si="452"/>
        <v>7</v>
      </c>
      <c r="E4832" s="560">
        <f t="shared" si="453"/>
        <v>21</v>
      </c>
      <c r="F4832" s="560">
        <f t="shared" si="454"/>
        <v>7</v>
      </c>
      <c r="G4832" s="595">
        <f t="shared" si="455"/>
        <v>1</v>
      </c>
      <c r="H4832" s="590">
        <f>CHOOSE('Output Sheet'!$B$4,'8760 Data'!J4832,'8760 Data'!K4832,'8760 Data'!L4832,'8760 Data'!M4832,'8760 Data'!N4832,'8760 Data'!O4832,'8760 Data'!P4832,'8760 Data'!Q4832,'8760 Data'!R4832,'8760 Data'!S4832,'8760 Data'!T4832,'8760 Data'!U4832)</f>
        <v>0</v>
      </c>
      <c r="I4832" s="591" t="e">
        <f>H4832/'Output Sheet'!$B$8</f>
        <v>#DIV/0!</v>
      </c>
      <c r="J4832" s="596"/>
      <c r="K4832" s="560"/>
      <c r="L4832" s="560"/>
      <c r="M4832" s="560"/>
      <c r="N4832" s="560"/>
      <c r="O4832" s="560"/>
      <c r="P4832" s="560"/>
      <c r="Q4832" s="560"/>
      <c r="R4832" s="560"/>
      <c r="S4832" s="560"/>
      <c r="T4832" s="560"/>
      <c r="U4832" s="560"/>
    </row>
    <row r="4833" spans="1:21">
      <c r="A4833" s="593">
        <f t="shared" si="450"/>
        <v>41476</v>
      </c>
      <c r="B4833" s="594">
        <v>41476.333612847222</v>
      </c>
      <c r="C4833" s="560">
        <f t="shared" si="451"/>
        <v>2013</v>
      </c>
      <c r="D4833" s="560">
        <f t="shared" si="452"/>
        <v>7</v>
      </c>
      <c r="E4833" s="560">
        <f t="shared" si="453"/>
        <v>21</v>
      </c>
      <c r="F4833" s="560">
        <f t="shared" si="454"/>
        <v>8</v>
      </c>
      <c r="G4833" s="595">
        <f t="shared" si="455"/>
        <v>1</v>
      </c>
      <c r="H4833" s="590">
        <f>CHOOSE('Output Sheet'!$B$4,'8760 Data'!J4833,'8760 Data'!K4833,'8760 Data'!L4833,'8760 Data'!M4833,'8760 Data'!N4833,'8760 Data'!O4833,'8760 Data'!P4833,'8760 Data'!Q4833,'8760 Data'!R4833,'8760 Data'!S4833,'8760 Data'!T4833,'8760 Data'!U4833)</f>
        <v>0</v>
      </c>
      <c r="I4833" s="591" t="e">
        <f>H4833/'Output Sheet'!$B$8</f>
        <v>#DIV/0!</v>
      </c>
      <c r="J4833" s="596"/>
      <c r="K4833" s="560"/>
      <c r="L4833" s="560"/>
      <c r="M4833" s="560"/>
      <c r="N4833" s="560"/>
      <c r="O4833" s="560"/>
      <c r="P4833" s="560"/>
      <c r="Q4833" s="560"/>
      <c r="R4833" s="560"/>
      <c r="S4833" s="560"/>
      <c r="T4833" s="560"/>
      <c r="U4833" s="560"/>
    </row>
    <row r="4834" spans="1:21">
      <c r="A4834" s="593">
        <f t="shared" si="450"/>
        <v>41476</v>
      </c>
      <c r="B4834" s="594">
        <v>41476.375279571759</v>
      </c>
      <c r="C4834" s="560">
        <f t="shared" si="451"/>
        <v>2013</v>
      </c>
      <c r="D4834" s="560">
        <f t="shared" si="452"/>
        <v>7</v>
      </c>
      <c r="E4834" s="560">
        <f t="shared" si="453"/>
        <v>21</v>
      </c>
      <c r="F4834" s="560">
        <f t="shared" si="454"/>
        <v>9</v>
      </c>
      <c r="G4834" s="595">
        <f t="shared" si="455"/>
        <v>1</v>
      </c>
      <c r="H4834" s="590">
        <f>CHOOSE('Output Sheet'!$B$4,'8760 Data'!J4834,'8760 Data'!K4834,'8760 Data'!L4834,'8760 Data'!M4834,'8760 Data'!N4834,'8760 Data'!O4834,'8760 Data'!P4834,'8760 Data'!Q4834,'8760 Data'!R4834,'8760 Data'!S4834,'8760 Data'!T4834,'8760 Data'!U4834)</f>
        <v>0</v>
      </c>
      <c r="I4834" s="591" t="e">
        <f>H4834/'Output Sheet'!$B$8</f>
        <v>#DIV/0!</v>
      </c>
      <c r="J4834" s="596"/>
      <c r="K4834" s="560"/>
      <c r="L4834" s="560"/>
      <c r="M4834" s="560"/>
      <c r="N4834" s="560"/>
      <c r="O4834" s="560"/>
      <c r="P4834" s="560"/>
      <c r="Q4834" s="560"/>
      <c r="R4834" s="560"/>
      <c r="S4834" s="560"/>
      <c r="T4834" s="560"/>
      <c r="U4834" s="560"/>
    </row>
    <row r="4835" spans="1:21">
      <c r="A4835" s="593">
        <f t="shared" si="450"/>
        <v>41476</v>
      </c>
      <c r="B4835" s="594">
        <v>41476.416946296296</v>
      </c>
      <c r="C4835" s="560">
        <f t="shared" si="451"/>
        <v>2013</v>
      </c>
      <c r="D4835" s="560">
        <f t="shared" si="452"/>
        <v>7</v>
      </c>
      <c r="E4835" s="560">
        <f t="shared" si="453"/>
        <v>21</v>
      </c>
      <c r="F4835" s="560">
        <f t="shared" si="454"/>
        <v>10</v>
      </c>
      <c r="G4835" s="595">
        <f t="shared" si="455"/>
        <v>1</v>
      </c>
      <c r="H4835" s="590">
        <f>CHOOSE('Output Sheet'!$B$4,'8760 Data'!J4835,'8760 Data'!K4835,'8760 Data'!L4835,'8760 Data'!M4835,'8760 Data'!N4835,'8760 Data'!O4835,'8760 Data'!P4835,'8760 Data'!Q4835,'8760 Data'!R4835,'8760 Data'!S4835,'8760 Data'!T4835,'8760 Data'!U4835)</f>
        <v>0</v>
      </c>
      <c r="I4835" s="591" t="e">
        <f>H4835/'Output Sheet'!$B$8</f>
        <v>#DIV/0!</v>
      </c>
      <c r="J4835" s="596"/>
      <c r="K4835" s="560"/>
      <c r="L4835" s="560"/>
      <c r="M4835" s="560"/>
      <c r="N4835" s="560"/>
      <c r="O4835" s="560"/>
      <c r="P4835" s="560"/>
      <c r="Q4835" s="560"/>
      <c r="R4835" s="560"/>
      <c r="S4835" s="560"/>
      <c r="T4835" s="560"/>
      <c r="U4835" s="560"/>
    </row>
    <row r="4836" spans="1:21">
      <c r="A4836" s="593">
        <f t="shared" si="450"/>
        <v>41476</v>
      </c>
      <c r="B4836" s="594">
        <v>41476.458613020834</v>
      </c>
      <c r="C4836" s="560">
        <f t="shared" si="451"/>
        <v>2013</v>
      </c>
      <c r="D4836" s="560">
        <f t="shared" si="452"/>
        <v>7</v>
      </c>
      <c r="E4836" s="560">
        <f t="shared" si="453"/>
        <v>21</v>
      </c>
      <c r="F4836" s="560">
        <f t="shared" si="454"/>
        <v>11</v>
      </c>
      <c r="G4836" s="595">
        <f t="shared" si="455"/>
        <v>1</v>
      </c>
      <c r="H4836" s="590">
        <f>CHOOSE('Output Sheet'!$B$4,'8760 Data'!J4836,'8760 Data'!K4836,'8760 Data'!L4836,'8760 Data'!M4836,'8760 Data'!N4836,'8760 Data'!O4836,'8760 Data'!P4836,'8760 Data'!Q4836,'8760 Data'!R4836,'8760 Data'!S4836,'8760 Data'!T4836,'8760 Data'!U4836)</f>
        <v>0</v>
      </c>
      <c r="I4836" s="591" t="e">
        <f>H4836/'Output Sheet'!$B$8</f>
        <v>#DIV/0!</v>
      </c>
      <c r="J4836" s="596"/>
      <c r="K4836" s="560"/>
      <c r="L4836" s="560"/>
      <c r="M4836" s="560"/>
      <c r="N4836" s="560"/>
      <c r="O4836" s="560"/>
      <c r="P4836" s="560"/>
      <c r="Q4836" s="560"/>
      <c r="R4836" s="560"/>
      <c r="S4836" s="560"/>
      <c r="T4836" s="560"/>
      <c r="U4836" s="560"/>
    </row>
    <row r="4837" spans="1:21">
      <c r="A4837" s="593">
        <f t="shared" si="450"/>
        <v>41476</v>
      </c>
      <c r="B4837" s="594">
        <v>41476.500279745371</v>
      </c>
      <c r="C4837" s="560">
        <f t="shared" si="451"/>
        <v>2013</v>
      </c>
      <c r="D4837" s="560">
        <f t="shared" si="452"/>
        <v>7</v>
      </c>
      <c r="E4837" s="560">
        <f t="shared" si="453"/>
        <v>21</v>
      </c>
      <c r="F4837" s="560">
        <f t="shared" si="454"/>
        <v>12</v>
      </c>
      <c r="G4837" s="595">
        <f t="shared" si="455"/>
        <v>1</v>
      </c>
      <c r="H4837" s="590">
        <f>CHOOSE('Output Sheet'!$B$4,'8760 Data'!J4837,'8760 Data'!K4837,'8760 Data'!L4837,'8760 Data'!M4837,'8760 Data'!N4837,'8760 Data'!O4837,'8760 Data'!P4837,'8760 Data'!Q4837,'8760 Data'!R4837,'8760 Data'!S4837,'8760 Data'!T4837,'8760 Data'!U4837)</f>
        <v>0</v>
      </c>
      <c r="I4837" s="591" t="e">
        <f>H4837/'Output Sheet'!$B$8</f>
        <v>#DIV/0!</v>
      </c>
      <c r="J4837" s="596"/>
      <c r="K4837" s="560"/>
      <c r="L4837" s="560"/>
      <c r="M4837" s="560"/>
      <c r="N4837" s="560"/>
      <c r="O4837" s="560"/>
      <c r="P4837" s="560"/>
      <c r="Q4837" s="560"/>
      <c r="R4837" s="560"/>
      <c r="S4837" s="560"/>
      <c r="T4837" s="560"/>
      <c r="U4837" s="560"/>
    </row>
    <row r="4838" spans="1:21">
      <c r="A4838" s="593">
        <f t="shared" si="450"/>
        <v>41476</v>
      </c>
      <c r="B4838" s="594">
        <v>41476.541946469908</v>
      </c>
      <c r="C4838" s="560">
        <f t="shared" si="451"/>
        <v>2013</v>
      </c>
      <c r="D4838" s="560">
        <f t="shared" si="452"/>
        <v>7</v>
      </c>
      <c r="E4838" s="560">
        <f t="shared" si="453"/>
        <v>21</v>
      </c>
      <c r="F4838" s="560">
        <f t="shared" si="454"/>
        <v>13</v>
      </c>
      <c r="G4838" s="595">
        <f t="shared" si="455"/>
        <v>1</v>
      </c>
      <c r="H4838" s="590">
        <f>CHOOSE('Output Sheet'!$B$4,'8760 Data'!J4838,'8760 Data'!K4838,'8760 Data'!L4838,'8760 Data'!M4838,'8760 Data'!N4838,'8760 Data'!O4838,'8760 Data'!P4838,'8760 Data'!Q4838,'8760 Data'!R4838,'8760 Data'!S4838,'8760 Data'!T4838,'8760 Data'!U4838)</f>
        <v>0</v>
      </c>
      <c r="I4838" s="591" t="e">
        <f>H4838/'Output Sheet'!$B$8</f>
        <v>#DIV/0!</v>
      </c>
      <c r="J4838" s="596"/>
      <c r="K4838" s="560"/>
      <c r="L4838" s="560"/>
      <c r="M4838" s="560"/>
      <c r="N4838" s="560"/>
      <c r="O4838" s="560"/>
      <c r="P4838" s="560"/>
      <c r="Q4838" s="560"/>
      <c r="R4838" s="560"/>
      <c r="S4838" s="560"/>
      <c r="T4838" s="560"/>
      <c r="U4838" s="560"/>
    </row>
    <row r="4839" spans="1:21">
      <c r="A4839" s="593">
        <f t="shared" si="450"/>
        <v>41476</v>
      </c>
      <c r="B4839" s="594">
        <v>41476.583613194445</v>
      </c>
      <c r="C4839" s="560">
        <f t="shared" si="451"/>
        <v>2013</v>
      </c>
      <c r="D4839" s="560">
        <f t="shared" si="452"/>
        <v>7</v>
      </c>
      <c r="E4839" s="560">
        <f t="shared" si="453"/>
        <v>21</v>
      </c>
      <c r="F4839" s="560">
        <f t="shared" si="454"/>
        <v>14</v>
      </c>
      <c r="G4839" s="595">
        <f t="shared" si="455"/>
        <v>1</v>
      </c>
      <c r="H4839" s="590">
        <f>CHOOSE('Output Sheet'!$B$4,'8760 Data'!J4839,'8760 Data'!K4839,'8760 Data'!L4839,'8760 Data'!M4839,'8760 Data'!N4839,'8760 Data'!O4839,'8760 Data'!P4839,'8760 Data'!Q4839,'8760 Data'!R4839,'8760 Data'!S4839,'8760 Data'!T4839,'8760 Data'!U4839)</f>
        <v>0</v>
      </c>
      <c r="I4839" s="591" t="e">
        <f>H4839/'Output Sheet'!$B$8</f>
        <v>#DIV/0!</v>
      </c>
      <c r="J4839" s="596"/>
      <c r="K4839" s="560"/>
      <c r="L4839" s="560"/>
      <c r="M4839" s="560"/>
      <c r="N4839" s="560"/>
      <c r="O4839" s="560"/>
      <c r="P4839" s="560"/>
      <c r="Q4839" s="560"/>
      <c r="R4839" s="560"/>
      <c r="S4839" s="560"/>
      <c r="T4839" s="560"/>
      <c r="U4839" s="560"/>
    </row>
    <row r="4840" spans="1:21">
      <c r="A4840" s="593">
        <f t="shared" si="450"/>
        <v>41476</v>
      </c>
      <c r="B4840" s="594">
        <v>41476.625279918982</v>
      </c>
      <c r="C4840" s="560">
        <f t="shared" si="451"/>
        <v>2013</v>
      </c>
      <c r="D4840" s="560">
        <f t="shared" si="452"/>
        <v>7</v>
      </c>
      <c r="E4840" s="560">
        <f t="shared" si="453"/>
        <v>21</v>
      </c>
      <c r="F4840" s="560">
        <f t="shared" si="454"/>
        <v>15</v>
      </c>
      <c r="G4840" s="595">
        <f t="shared" si="455"/>
        <v>1</v>
      </c>
      <c r="H4840" s="590">
        <f>CHOOSE('Output Sheet'!$B$4,'8760 Data'!J4840,'8760 Data'!K4840,'8760 Data'!L4840,'8760 Data'!M4840,'8760 Data'!N4840,'8760 Data'!O4840,'8760 Data'!P4840,'8760 Data'!Q4840,'8760 Data'!R4840,'8760 Data'!S4840,'8760 Data'!T4840,'8760 Data'!U4840)</f>
        <v>0</v>
      </c>
      <c r="I4840" s="591" t="e">
        <f>H4840/'Output Sheet'!$B$8</f>
        <v>#DIV/0!</v>
      </c>
      <c r="J4840" s="596"/>
      <c r="K4840" s="560"/>
      <c r="L4840" s="560"/>
      <c r="M4840" s="560"/>
      <c r="N4840" s="560"/>
      <c r="O4840" s="560"/>
      <c r="P4840" s="560"/>
      <c r="Q4840" s="560"/>
      <c r="R4840" s="560"/>
      <c r="S4840" s="560"/>
      <c r="T4840" s="560"/>
      <c r="U4840" s="560"/>
    </row>
    <row r="4841" spans="1:21">
      <c r="A4841" s="593">
        <f t="shared" si="450"/>
        <v>41476</v>
      </c>
      <c r="B4841" s="594">
        <v>41476.66694664352</v>
      </c>
      <c r="C4841" s="560">
        <f t="shared" si="451"/>
        <v>2013</v>
      </c>
      <c r="D4841" s="560">
        <f t="shared" si="452"/>
        <v>7</v>
      </c>
      <c r="E4841" s="560">
        <f t="shared" si="453"/>
        <v>21</v>
      </c>
      <c r="F4841" s="560">
        <f t="shared" si="454"/>
        <v>16</v>
      </c>
      <c r="G4841" s="595">
        <f t="shared" si="455"/>
        <v>1</v>
      </c>
      <c r="H4841" s="590">
        <f>CHOOSE('Output Sheet'!$B$4,'8760 Data'!J4841,'8760 Data'!K4841,'8760 Data'!L4841,'8760 Data'!M4841,'8760 Data'!N4841,'8760 Data'!O4841,'8760 Data'!P4841,'8760 Data'!Q4841,'8760 Data'!R4841,'8760 Data'!S4841,'8760 Data'!T4841,'8760 Data'!U4841)</f>
        <v>0</v>
      </c>
      <c r="I4841" s="591" t="e">
        <f>H4841/'Output Sheet'!$B$8</f>
        <v>#DIV/0!</v>
      </c>
      <c r="J4841" s="596"/>
      <c r="K4841" s="560"/>
      <c r="L4841" s="560"/>
      <c r="M4841" s="560"/>
      <c r="N4841" s="560"/>
      <c r="O4841" s="560"/>
      <c r="P4841" s="560"/>
      <c r="Q4841" s="560"/>
      <c r="R4841" s="560"/>
      <c r="S4841" s="560"/>
      <c r="T4841" s="560"/>
      <c r="U4841" s="560"/>
    </row>
    <row r="4842" spans="1:21">
      <c r="A4842" s="593">
        <f t="shared" si="450"/>
        <v>41476</v>
      </c>
      <c r="B4842" s="594">
        <v>41476.708613368057</v>
      </c>
      <c r="C4842" s="560">
        <f t="shared" si="451"/>
        <v>2013</v>
      </c>
      <c r="D4842" s="560">
        <f t="shared" si="452"/>
        <v>7</v>
      </c>
      <c r="E4842" s="560">
        <f t="shared" si="453"/>
        <v>21</v>
      </c>
      <c r="F4842" s="560">
        <f t="shared" si="454"/>
        <v>17</v>
      </c>
      <c r="G4842" s="595">
        <f t="shared" si="455"/>
        <v>1</v>
      </c>
      <c r="H4842" s="590">
        <f>CHOOSE('Output Sheet'!$B$4,'8760 Data'!J4842,'8760 Data'!K4842,'8760 Data'!L4842,'8760 Data'!M4842,'8760 Data'!N4842,'8760 Data'!O4842,'8760 Data'!P4842,'8760 Data'!Q4842,'8760 Data'!R4842,'8760 Data'!S4842,'8760 Data'!T4842,'8760 Data'!U4842)</f>
        <v>0</v>
      </c>
      <c r="I4842" s="591" t="e">
        <f>H4842/'Output Sheet'!$B$8</f>
        <v>#DIV/0!</v>
      </c>
      <c r="J4842" s="596"/>
      <c r="K4842" s="560"/>
      <c r="L4842" s="560"/>
      <c r="M4842" s="560"/>
      <c r="N4842" s="560"/>
      <c r="O4842" s="560"/>
      <c r="P4842" s="560"/>
      <c r="Q4842" s="560"/>
      <c r="R4842" s="560"/>
      <c r="S4842" s="560"/>
      <c r="T4842" s="560"/>
      <c r="U4842" s="560"/>
    </row>
    <row r="4843" spans="1:21">
      <c r="A4843" s="593">
        <f t="shared" si="450"/>
        <v>41476</v>
      </c>
      <c r="B4843" s="594">
        <v>41476.750280092594</v>
      </c>
      <c r="C4843" s="560">
        <f t="shared" si="451"/>
        <v>2013</v>
      </c>
      <c r="D4843" s="560">
        <f t="shared" si="452"/>
        <v>7</v>
      </c>
      <c r="E4843" s="560">
        <f t="shared" si="453"/>
        <v>21</v>
      </c>
      <c r="F4843" s="560">
        <f t="shared" si="454"/>
        <v>18</v>
      </c>
      <c r="G4843" s="595">
        <f t="shared" si="455"/>
        <v>1</v>
      </c>
      <c r="H4843" s="590">
        <f>CHOOSE('Output Sheet'!$B$4,'8760 Data'!J4843,'8760 Data'!K4843,'8760 Data'!L4843,'8760 Data'!M4843,'8760 Data'!N4843,'8760 Data'!O4843,'8760 Data'!P4843,'8760 Data'!Q4843,'8760 Data'!R4843,'8760 Data'!S4843,'8760 Data'!T4843,'8760 Data'!U4843)</f>
        <v>0</v>
      </c>
      <c r="I4843" s="591" t="e">
        <f>H4843/'Output Sheet'!$B$8</f>
        <v>#DIV/0!</v>
      </c>
      <c r="J4843" s="596"/>
      <c r="K4843" s="560"/>
      <c r="L4843" s="560"/>
      <c r="M4843" s="560"/>
      <c r="N4843" s="560"/>
      <c r="O4843" s="560"/>
      <c r="P4843" s="560"/>
      <c r="Q4843" s="560"/>
      <c r="R4843" s="560"/>
      <c r="S4843" s="560"/>
      <c r="T4843" s="560"/>
      <c r="U4843" s="560"/>
    </row>
    <row r="4844" spans="1:21">
      <c r="A4844" s="593">
        <f t="shared" si="450"/>
        <v>41476</v>
      </c>
      <c r="B4844" s="594">
        <v>41476.791946817131</v>
      </c>
      <c r="C4844" s="560">
        <f t="shared" si="451"/>
        <v>2013</v>
      </c>
      <c r="D4844" s="560">
        <f t="shared" si="452"/>
        <v>7</v>
      </c>
      <c r="E4844" s="560">
        <f t="shared" si="453"/>
        <v>21</v>
      </c>
      <c r="F4844" s="560">
        <f t="shared" si="454"/>
        <v>19</v>
      </c>
      <c r="G4844" s="595">
        <f t="shared" si="455"/>
        <v>1</v>
      </c>
      <c r="H4844" s="590">
        <f>CHOOSE('Output Sheet'!$B$4,'8760 Data'!J4844,'8760 Data'!K4844,'8760 Data'!L4844,'8760 Data'!M4844,'8760 Data'!N4844,'8760 Data'!O4844,'8760 Data'!P4844,'8760 Data'!Q4844,'8760 Data'!R4844,'8760 Data'!S4844,'8760 Data'!T4844,'8760 Data'!U4844)</f>
        <v>0</v>
      </c>
      <c r="I4844" s="591" t="e">
        <f>H4844/'Output Sheet'!$B$8</f>
        <v>#DIV/0!</v>
      </c>
      <c r="J4844" s="596"/>
      <c r="K4844" s="560"/>
      <c r="L4844" s="560"/>
      <c r="M4844" s="560"/>
      <c r="N4844" s="560"/>
      <c r="O4844" s="560"/>
      <c r="P4844" s="560"/>
      <c r="Q4844" s="560"/>
      <c r="R4844" s="560"/>
      <c r="S4844" s="560"/>
      <c r="T4844" s="560"/>
      <c r="U4844" s="560"/>
    </row>
    <row r="4845" spans="1:21">
      <c r="A4845" s="593">
        <f t="shared" si="450"/>
        <v>41476</v>
      </c>
      <c r="B4845" s="594">
        <v>41476.833613541668</v>
      </c>
      <c r="C4845" s="560">
        <f t="shared" si="451"/>
        <v>2013</v>
      </c>
      <c r="D4845" s="560">
        <f t="shared" si="452"/>
        <v>7</v>
      </c>
      <c r="E4845" s="560">
        <f t="shared" si="453"/>
        <v>21</v>
      </c>
      <c r="F4845" s="560">
        <f t="shared" si="454"/>
        <v>20</v>
      </c>
      <c r="G4845" s="595">
        <f t="shared" si="455"/>
        <v>1</v>
      </c>
      <c r="H4845" s="590">
        <f>CHOOSE('Output Sheet'!$B$4,'8760 Data'!J4845,'8760 Data'!K4845,'8760 Data'!L4845,'8760 Data'!M4845,'8760 Data'!N4845,'8760 Data'!O4845,'8760 Data'!P4845,'8760 Data'!Q4845,'8760 Data'!R4845,'8760 Data'!S4845,'8760 Data'!T4845,'8760 Data'!U4845)</f>
        <v>0</v>
      </c>
      <c r="I4845" s="591" t="e">
        <f>H4845/'Output Sheet'!$B$8</f>
        <v>#DIV/0!</v>
      </c>
      <c r="J4845" s="596"/>
      <c r="K4845" s="560"/>
      <c r="L4845" s="560"/>
      <c r="M4845" s="560"/>
      <c r="N4845" s="560"/>
      <c r="O4845" s="560"/>
      <c r="P4845" s="560"/>
      <c r="Q4845" s="560"/>
      <c r="R4845" s="560"/>
      <c r="S4845" s="560"/>
      <c r="T4845" s="560"/>
      <c r="U4845" s="560"/>
    </row>
    <row r="4846" spans="1:21">
      <c r="A4846" s="593">
        <f t="shared" si="450"/>
        <v>41476</v>
      </c>
      <c r="B4846" s="594">
        <v>41476.875280266206</v>
      </c>
      <c r="C4846" s="560">
        <f t="shared" si="451"/>
        <v>2013</v>
      </c>
      <c r="D4846" s="560">
        <f t="shared" si="452"/>
        <v>7</v>
      </c>
      <c r="E4846" s="560">
        <f t="shared" si="453"/>
        <v>21</v>
      </c>
      <c r="F4846" s="560">
        <f t="shared" si="454"/>
        <v>21</v>
      </c>
      <c r="G4846" s="595">
        <f t="shared" si="455"/>
        <v>1</v>
      </c>
      <c r="H4846" s="590">
        <f>CHOOSE('Output Sheet'!$B$4,'8760 Data'!J4846,'8760 Data'!K4846,'8760 Data'!L4846,'8760 Data'!M4846,'8760 Data'!N4846,'8760 Data'!O4846,'8760 Data'!P4846,'8760 Data'!Q4846,'8760 Data'!R4846,'8760 Data'!S4846,'8760 Data'!T4846,'8760 Data'!U4846)</f>
        <v>0</v>
      </c>
      <c r="I4846" s="591" t="e">
        <f>H4846/'Output Sheet'!$B$8</f>
        <v>#DIV/0!</v>
      </c>
      <c r="J4846" s="596"/>
      <c r="K4846" s="560"/>
      <c r="L4846" s="560"/>
      <c r="M4846" s="560"/>
      <c r="N4846" s="560"/>
      <c r="O4846" s="560"/>
      <c r="P4846" s="560"/>
      <c r="Q4846" s="560"/>
      <c r="R4846" s="560"/>
      <c r="S4846" s="560"/>
      <c r="T4846" s="560"/>
      <c r="U4846" s="560"/>
    </row>
    <row r="4847" spans="1:21">
      <c r="A4847" s="593">
        <f t="shared" si="450"/>
        <v>41476</v>
      </c>
      <c r="B4847" s="594">
        <v>41476.916946990743</v>
      </c>
      <c r="C4847" s="560">
        <f t="shared" si="451"/>
        <v>2013</v>
      </c>
      <c r="D4847" s="560">
        <f t="shared" si="452"/>
        <v>7</v>
      </c>
      <c r="E4847" s="560">
        <f t="shared" si="453"/>
        <v>21</v>
      </c>
      <c r="F4847" s="560">
        <f t="shared" si="454"/>
        <v>22</v>
      </c>
      <c r="G4847" s="595">
        <f t="shared" si="455"/>
        <v>1</v>
      </c>
      <c r="H4847" s="590">
        <f>CHOOSE('Output Sheet'!$B$4,'8760 Data'!J4847,'8760 Data'!K4847,'8760 Data'!L4847,'8760 Data'!M4847,'8760 Data'!N4847,'8760 Data'!O4847,'8760 Data'!P4847,'8760 Data'!Q4847,'8760 Data'!R4847,'8760 Data'!S4847,'8760 Data'!T4847,'8760 Data'!U4847)</f>
        <v>0</v>
      </c>
      <c r="I4847" s="591" t="e">
        <f>H4847/'Output Sheet'!$B$8</f>
        <v>#DIV/0!</v>
      </c>
      <c r="J4847" s="596"/>
      <c r="K4847" s="560"/>
      <c r="L4847" s="560"/>
      <c r="M4847" s="560"/>
      <c r="N4847" s="560"/>
      <c r="O4847" s="560"/>
      <c r="P4847" s="560"/>
      <c r="Q4847" s="560"/>
      <c r="R4847" s="560"/>
      <c r="S4847" s="560"/>
      <c r="T4847" s="560"/>
      <c r="U4847" s="560"/>
    </row>
    <row r="4848" spans="1:21">
      <c r="A4848" s="593">
        <f t="shared" si="450"/>
        <v>41476</v>
      </c>
      <c r="B4848" s="594">
        <v>41476.95861371528</v>
      </c>
      <c r="C4848" s="560">
        <f t="shared" si="451"/>
        <v>2013</v>
      </c>
      <c r="D4848" s="560">
        <f t="shared" si="452"/>
        <v>7</v>
      </c>
      <c r="E4848" s="560">
        <f t="shared" si="453"/>
        <v>21</v>
      </c>
      <c r="F4848" s="560">
        <f t="shared" si="454"/>
        <v>23</v>
      </c>
      <c r="G4848" s="595">
        <f t="shared" si="455"/>
        <v>1</v>
      </c>
      <c r="H4848" s="590">
        <f>CHOOSE('Output Sheet'!$B$4,'8760 Data'!J4848,'8760 Data'!K4848,'8760 Data'!L4848,'8760 Data'!M4848,'8760 Data'!N4848,'8760 Data'!O4848,'8760 Data'!P4848,'8760 Data'!Q4848,'8760 Data'!R4848,'8760 Data'!S4848,'8760 Data'!T4848,'8760 Data'!U4848)</f>
        <v>0</v>
      </c>
      <c r="I4848" s="591" t="e">
        <f>H4848/'Output Sheet'!$B$8</f>
        <v>#DIV/0!</v>
      </c>
      <c r="J4848" s="596"/>
      <c r="K4848" s="560"/>
      <c r="L4848" s="560"/>
      <c r="M4848" s="560"/>
      <c r="N4848" s="560"/>
      <c r="O4848" s="560"/>
      <c r="P4848" s="560"/>
      <c r="Q4848" s="560"/>
      <c r="R4848" s="560"/>
      <c r="S4848" s="560"/>
      <c r="T4848" s="560"/>
      <c r="U4848" s="560"/>
    </row>
    <row r="4849" spans="1:21">
      <c r="A4849" s="593">
        <f t="shared" si="450"/>
        <v>41477</v>
      </c>
      <c r="B4849" s="594">
        <v>41477.000280439817</v>
      </c>
      <c r="C4849" s="560">
        <f t="shared" si="451"/>
        <v>2013</v>
      </c>
      <c r="D4849" s="560">
        <f t="shared" si="452"/>
        <v>7</v>
      </c>
      <c r="E4849" s="560">
        <f t="shared" si="453"/>
        <v>22</v>
      </c>
      <c r="F4849" s="560">
        <f t="shared" si="454"/>
        <v>24</v>
      </c>
      <c r="G4849" s="595">
        <f t="shared" si="455"/>
        <v>2</v>
      </c>
      <c r="H4849" s="590">
        <f>CHOOSE('Output Sheet'!$B$4,'8760 Data'!J4849,'8760 Data'!K4849,'8760 Data'!L4849,'8760 Data'!M4849,'8760 Data'!N4849,'8760 Data'!O4849,'8760 Data'!P4849,'8760 Data'!Q4849,'8760 Data'!R4849,'8760 Data'!S4849,'8760 Data'!T4849,'8760 Data'!U4849)</f>
        <v>0</v>
      </c>
      <c r="I4849" s="591" t="e">
        <f>H4849/'Output Sheet'!$B$8</f>
        <v>#DIV/0!</v>
      </c>
      <c r="J4849" s="596"/>
      <c r="K4849" s="560"/>
      <c r="L4849" s="560"/>
      <c r="M4849" s="560"/>
      <c r="N4849" s="560"/>
      <c r="O4849" s="560"/>
      <c r="P4849" s="560"/>
      <c r="Q4849" s="560"/>
      <c r="R4849" s="560"/>
      <c r="S4849" s="560"/>
      <c r="T4849" s="560"/>
      <c r="U4849" s="560"/>
    </row>
    <row r="4850" spans="1:21">
      <c r="A4850" s="593">
        <f t="shared" si="450"/>
        <v>41477</v>
      </c>
      <c r="B4850" s="594">
        <v>41477.041947164354</v>
      </c>
      <c r="C4850" s="560">
        <f t="shared" si="451"/>
        <v>2013</v>
      </c>
      <c r="D4850" s="560">
        <f t="shared" si="452"/>
        <v>7</v>
      </c>
      <c r="E4850" s="560">
        <f t="shared" si="453"/>
        <v>22</v>
      </c>
      <c r="F4850" s="560">
        <f t="shared" si="454"/>
        <v>1</v>
      </c>
      <c r="G4850" s="595">
        <f t="shared" si="455"/>
        <v>2</v>
      </c>
      <c r="H4850" s="590">
        <f>CHOOSE('Output Sheet'!$B$4,'8760 Data'!J4850,'8760 Data'!K4850,'8760 Data'!L4850,'8760 Data'!M4850,'8760 Data'!N4850,'8760 Data'!O4850,'8760 Data'!P4850,'8760 Data'!Q4850,'8760 Data'!R4850,'8760 Data'!S4850,'8760 Data'!T4850,'8760 Data'!U4850)</f>
        <v>0</v>
      </c>
      <c r="I4850" s="591" t="e">
        <f>H4850/'Output Sheet'!$B$8</f>
        <v>#DIV/0!</v>
      </c>
      <c r="J4850" s="596"/>
      <c r="K4850" s="560"/>
      <c r="L4850" s="560"/>
      <c r="M4850" s="560"/>
      <c r="N4850" s="560"/>
      <c r="O4850" s="560"/>
      <c r="P4850" s="560"/>
      <c r="Q4850" s="560"/>
      <c r="R4850" s="560"/>
      <c r="S4850" s="560"/>
      <c r="T4850" s="560"/>
      <c r="U4850" s="560"/>
    </row>
    <row r="4851" spans="1:21">
      <c r="A4851" s="593">
        <f t="shared" si="450"/>
        <v>41477</v>
      </c>
      <c r="B4851" s="594">
        <v>41477.083613888892</v>
      </c>
      <c r="C4851" s="560">
        <f t="shared" si="451"/>
        <v>2013</v>
      </c>
      <c r="D4851" s="560">
        <f t="shared" si="452"/>
        <v>7</v>
      </c>
      <c r="E4851" s="560">
        <f t="shared" si="453"/>
        <v>22</v>
      </c>
      <c r="F4851" s="560">
        <f t="shared" si="454"/>
        <v>2</v>
      </c>
      <c r="G4851" s="595">
        <f t="shared" si="455"/>
        <v>2</v>
      </c>
      <c r="H4851" s="590">
        <f>CHOOSE('Output Sheet'!$B$4,'8760 Data'!J4851,'8760 Data'!K4851,'8760 Data'!L4851,'8760 Data'!M4851,'8760 Data'!N4851,'8760 Data'!O4851,'8760 Data'!P4851,'8760 Data'!Q4851,'8760 Data'!R4851,'8760 Data'!S4851,'8760 Data'!T4851,'8760 Data'!U4851)</f>
        <v>0</v>
      </c>
      <c r="I4851" s="591" t="e">
        <f>H4851/'Output Sheet'!$B$8</f>
        <v>#DIV/0!</v>
      </c>
      <c r="J4851" s="596"/>
      <c r="K4851" s="560"/>
      <c r="L4851" s="560"/>
      <c r="M4851" s="560"/>
      <c r="N4851" s="560"/>
      <c r="O4851" s="560"/>
      <c r="P4851" s="560"/>
      <c r="Q4851" s="560"/>
      <c r="R4851" s="560"/>
      <c r="S4851" s="560"/>
      <c r="T4851" s="560"/>
      <c r="U4851" s="560"/>
    </row>
    <row r="4852" spans="1:21">
      <c r="A4852" s="593">
        <f t="shared" si="450"/>
        <v>41477</v>
      </c>
      <c r="B4852" s="594">
        <v>41477.125280613429</v>
      </c>
      <c r="C4852" s="560">
        <f t="shared" si="451"/>
        <v>2013</v>
      </c>
      <c r="D4852" s="560">
        <f t="shared" si="452"/>
        <v>7</v>
      </c>
      <c r="E4852" s="560">
        <f t="shared" si="453"/>
        <v>22</v>
      </c>
      <c r="F4852" s="560">
        <f t="shared" si="454"/>
        <v>3</v>
      </c>
      <c r="G4852" s="595">
        <f t="shared" si="455"/>
        <v>2</v>
      </c>
      <c r="H4852" s="590">
        <f>CHOOSE('Output Sheet'!$B$4,'8760 Data'!J4852,'8760 Data'!K4852,'8760 Data'!L4852,'8760 Data'!M4852,'8760 Data'!N4852,'8760 Data'!O4852,'8760 Data'!P4852,'8760 Data'!Q4852,'8760 Data'!R4852,'8760 Data'!S4852,'8760 Data'!T4852,'8760 Data'!U4852)</f>
        <v>0</v>
      </c>
      <c r="I4852" s="591" t="e">
        <f>H4852/'Output Sheet'!$B$8</f>
        <v>#DIV/0!</v>
      </c>
      <c r="J4852" s="596"/>
      <c r="K4852" s="560"/>
      <c r="L4852" s="560"/>
      <c r="M4852" s="560"/>
      <c r="N4852" s="560"/>
      <c r="O4852" s="560"/>
      <c r="P4852" s="560"/>
      <c r="Q4852" s="560"/>
      <c r="R4852" s="560"/>
      <c r="S4852" s="560"/>
      <c r="T4852" s="560"/>
      <c r="U4852" s="560"/>
    </row>
    <row r="4853" spans="1:21">
      <c r="A4853" s="593">
        <f t="shared" si="450"/>
        <v>41477</v>
      </c>
      <c r="B4853" s="594">
        <v>41477.166947337966</v>
      </c>
      <c r="C4853" s="560">
        <f t="shared" si="451"/>
        <v>2013</v>
      </c>
      <c r="D4853" s="560">
        <f t="shared" si="452"/>
        <v>7</v>
      </c>
      <c r="E4853" s="560">
        <f t="shared" si="453"/>
        <v>22</v>
      </c>
      <c r="F4853" s="560">
        <f t="shared" si="454"/>
        <v>4</v>
      </c>
      <c r="G4853" s="595">
        <f t="shared" si="455"/>
        <v>2</v>
      </c>
      <c r="H4853" s="590">
        <f>CHOOSE('Output Sheet'!$B$4,'8760 Data'!J4853,'8760 Data'!K4853,'8760 Data'!L4853,'8760 Data'!M4853,'8760 Data'!N4853,'8760 Data'!O4853,'8760 Data'!P4853,'8760 Data'!Q4853,'8760 Data'!R4853,'8760 Data'!S4853,'8760 Data'!T4853,'8760 Data'!U4853)</f>
        <v>0</v>
      </c>
      <c r="I4853" s="591" t="e">
        <f>H4853/'Output Sheet'!$B$8</f>
        <v>#DIV/0!</v>
      </c>
      <c r="J4853" s="596"/>
      <c r="K4853" s="560"/>
      <c r="L4853" s="560"/>
      <c r="M4853" s="560"/>
      <c r="N4853" s="560"/>
      <c r="O4853" s="560"/>
      <c r="P4853" s="560"/>
      <c r="Q4853" s="560"/>
      <c r="R4853" s="560"/>
      <c r="S4853" s="560"/>
      <c r="T4853" s="560"/>
      <c r="U4853" s="560"/>
    </row>
    <row r="4854" spans="1:21">
      <c r="A4854" s="593">
        <f t="shared" si="450"/>
        <v>41477</v>
      </c>
      <c r="B4854" s="594">
        <v>41477.208614062503</v>
      </c>
      <c r="C4854" s="560">
        <f t="shared" si="451"/>
        <v>2013</v>
      </c>
      <c r="D4854" s="560">
        <f t="shared" si="452"/>
        <v>7</v>
      </c>
      <c r="E4854" s="560">
        <f t="shared" si="453"/>
        <v>22</v>
      </c>
      <c r="F4854" s="560">
        <f t="shared" si="454"/>
        <v>5</v>
      </c>
      <c r="G4854" s="595">
        <f t="shared" si="455"/>
        <v>2</v>
      </c>
      <c r="H4854" s="590">
        <f>CHOOSE('Output Sheet'!$B$4,'8760 Data'!J4854,'8760 Data'!K4854,'8760 Data'!L4854,'8760 Data'!M4854,'8760 Data'!N4854,'8760 Data'!O4854,'8760 Data'!P4854,'8760 Data'!Q4854,'8760 Data'!R4854,'8760 Data'!S4854,'8760 Data'!T4854,'8760 Data'!U4854)</f>
        <v>0</v>
      </c>
      <c r="I4854" s="591" t="e">
        <f>H4854/'Output Sheet'!$B$8</f>
        <v>#DIV/0!</v>
      </c>
      <c r="J4854" s="596"/>
      <c r="K4854" s="560"/>
      <c r="L4854" s="560"/>
      <c r="M4854" s="560"/>
      <c r="N4854" s="560"/>
      <c r="O4854" s="560"/>
      <c r="P4854" s="560"/>
      <c r="Q4854" s="560"/>
      <c r="R4854" s="560"/>
      <c r="S4854" s="560"/>
      <c r="T4854" s="560"/>
      <c r="U4854" s="560"/>
    </row>
    <row r="4855" spans="1:21">
      <c r="A4855" s="593">
        <f t="shared" si="450"/>
        <v>41477</v>
      </c>
      <c r="B4855" s="594">
        <v>41477.250280787041</v>
      </c>
      <c r="C4855" s="560">
        <f t="shared" si="451"/>
        <v>2013</v>
      </c>
      <c r="D4855" s="560">
        <f t="shared" si="452"/>
        <v>7</v>
      </c>
      <c r="E4855" s="560">
        <f t="shared" si="453"/>
        <v>22</v>
      </c>
      <c r="F4855" s="560">
        <f t="shared" si="454"/>
        <v>6</v>
      </c>
      <c r="G4855" s="595">
        <f t="shared" si="455"/>
        <v>2</v>
      </c>
      <c r="H4855" s="590">
        <f>CHOOSE('Output Sheet'!$B$4,'8760 Data'!J4855,'8760 Data'!K4855,'8760 Data'!L4855,'8760 Data'!M4855,'8760 Data'!N4855,'8760 Data'!O4855,'8760 Data'!P4855,'8760 Data'!Q4855,'8760 Data'!R4855,'8760 Data'!S4855,'8760 Data'!T4855,'8760 Data'!U4855)</f>
        <v>0</v>
      </c>
      <c r="I4855" s="591" t="e">
        <f>H4855/'Output Sheet'!$B$8</f>
        <v>#DIV/0!</v>
      </c>
      <c r="J4855" s="596"/>
      <c r="K4855" s="560"/>
      <c r="L4855" s="560"/>
      <c r="M4855" s="560"/>
      <c r="N4855" s="560"/>
      <c r="O4855" s="560"/>
      <c r="P4855" s="560"/>
      <c r="Q4855" s="560"/>
      <c r="R4855" s="560"/>
      <c r="S4855" s="560"/>
      <c r="T4855" s="560"/>
      <c r="U4855" s="560"/>
    </row>
    <row r="4856" spans="1:21">
      <c r="A4856" s="593">
        <f t="shared" si="450"/>
        <v>41477</v>
      </c>
      <c r="B4856" s="594">
        <v>41477.29194751157</v>
      </c>
      <c r="C4856" s="560">
        <f t="shared" si="451"/>
        <v>2013</v>
      </c>
      <c r="D4856" s="560">
        <f t="shared" si="452"/>
        <v>7</v>
      </c>
      <c r="E4856" s="560">
        <f t="shared" si="453"/>
        <v>22</v>
      </c>
      <c r="F4856" s="560">
        <f t="shared" si="454"/>
        <v>7</v>
      </c>
      <c r="G4856" s="595">
        <f t="shared" si="455"/>
        <v>2</v>
      </c>
      <c r="H4856" s="590">
        <f>CHOOSE('Output Sheet'!$B$4,'8760 Data'!J4856,'8760 Data'!K4856,'8760 Data'!L4856,'8760 Data'!M4856,'8760 Data'!N4856,'8760 Data'!O4856,'8760 Data'!P4856,'8760 Data'!Q4856,'8760 Data'!R4856,'8760 Data'!S4856,'8760 Data'!T4856,'8760 Data'!U4856)</f>
        <v>0</v>
      </c>
      <c r="I4856" s="591" t="e">
        <f>H4856/'Output Sheet'!$B$8</f>
        <v>#DIV/0!</v>
      </c>
      <c r="J4856" s="596"/>
      <c r="K4856" s="560"/>
      <c r="L4856" s="560"/>
      <c r="M4856" s="560"/>
      <c r="N4856" s="560"/>
      <c r="O4856" s="560"/>
      <c r="P4856" s="560"/>
      <c r="Q4856" s="560"/>
      <c r="R4856" s="560"/>
      <c r="S4856" s="560"/>
      <c r="T4856" s="560"/>
      <c r="U4856" s="560"/>
    </row>
    <row r="4857" spans="1:21">
      <c r="A4857" s="593">
        <f t="shared" si="450"/>
        <v>41477</v>
      </c>
      <c r="B4857" s="594">
        <v>41477.333614236108</v>
      </c>
      <c r="C4857" s="560">
        <f t="shared" si="451"/>
        <v>2013</v>
      </c>
      <c r="D4857" s="560">
        <f t="shared" si="452"/>
        <v>7</v>
      </c>
      <c r="E4857" s="560">
        <f t="shared" si="453"/>
        <v>22</v>
      </c>
      <c r="F4857" s="560">
        <f t="shared" si="454"/>
        <v>8</v>
      </c>
      <c r="G4857" s="595">
        <f t="shared" si="455"/>
        <v>2</v>
      </c>
      <c r="H4857" s="590">
        <f>CHOOSE('Output Sheet'!$B$4,'8760 Data'!J4857,'8760 Data'!K4857,'8760 Data'!L4857,'8760 Data'!M4857,'8760 Data'!N4857,'8760 Data'!O4857,'8760 Data'!P4857,'8760 Data'!Q4857,'8760 Data'!R4857,'8760 Data'!S4857,'8760 Data'!T4857,'8760 Data'!U4857)</f>
        <v>0</v>
      </c>
      <c r="I4857" s="591" t="e">
        <f>H4857/'Output Sheet'!$B$8</f>
        <v>#DIV/0!</v>
      </c>
      <c r="J4857" s="596"/>
      <c r="K4857" s="560"/>
      <c r="L4857" s="560"/>
      <c r="M4857" s="560"/>
      <c r="N4857" s="560"/>
      <c r="O4857" s="560"/>
      <c r="P4857" s="560"/>
      <c r="Q4857" s="560"/>
      <c r="R4857" s="560"/>
      <c r="S4857" s="560"/>
      <c r="T4857" s="560"/>
      <c r="U4857" s="560"/>
    </row>
    <row r="4858" spans="1:21">
      <c r="A4858" s="593">
        <f t="shared" si="450"/>
        <v>41477</v>
      </c>
      <c r="B4858" s="594">
        <v>41477.375280960645</v>
      </c>
      <c r="C4858" s="560">
        <f t="shared" si="451"/>
        <v>2013</v>
      </c>
      <c r="D4858" s="560">
        <f t="shared" si="452"/>
        <v>7</v>
      </c>
      <c r="E4858" s="560">
        <f t="shared" si="453"/>
        <v>22</v>
      </c>
      <c r="F4858" s="560">
        <f t="shared" si="454"/>
        <v>9</v>
      </c>
      <c r="G4858" s="595">
        <f t="shared" si="455"/>
        <v>2</v>
      </c>
      <c r="H4858" s="590">
        <f>CHOOSE('Output Sheet'!$B$4,'8760 Data'!J4858,'8760 Data'!K4858,'8760 Data'!L4858,'8760 Data'!M4858,'8760 Data'!N4858,'8760 Data'!O4858,'8760 Data'!P4858,'8760 Data'!Q4858,'8760 Data'!R4858,'8760 Data'!S4858,'8760 Data'!T4858,'8760 Data'!U4858)</f>
        <v>0</v>
      </c>
      <c r="I4858" s="591" t="e">
        <f>H4858/'Output Sheet'!$B$8</f>
        <v>#DIV/0!</v>
      </c>
      <c r="J4858" s="596"/>
      <c r="K4858" s="560"/>
      <c r="L4858" s="560"/>
      <c r="M4858" s="560"/>
      <c r="N4858" s="560"/>
      <c r="O4858" s="560"/>
      <c r="P4858" s="560"/>
      <c r="Q4858" s="560"/>
      <c r="R4858" s="560"/>
      <c r="S4858" s="560"/>
      <c r="T4858" s="560"/>
      <c r="U4858" s="560"/>
    </row>
    <row r="4859" spans="1:21">
      <c r="A4859" s="593">
        <f t="shared" si="450"/>
        <v>41477</v>
      </c>
      <c r="B4859" s="594">
        <v>41477.416947685182</v>
      </c>
      <c r="C4859" s="560">
        <f t="shared" si="451"/>
        <v>2013</v>
      </c>
      <c r="D4859" s="560">
        <f t="shared" si="452"/>
        <v>7</v>
      </c>
      <c r="E4859" s="560">
        <f t="shared" si="453"/>
        <v>22</v>
      </c>
      <c r="F4859" s="560">
        <f t="shared" si="454"/>
        <v>10</v>
      </c>
      <c r="G4859" s="595">
        <f t="shared" si="455"/>
        <v>2</v>
      </c>
      <c r="H4859" s="590">
        <f>CHOOSE('Output Sheet'!$B$4,'8760 Data'!J4859,'8760 Data'!K4859,'8760 Data'!L4859,'8760 Data'!M4859,'8760 Data'!N4859,'8760 Data'!O4859,'8760 Data'!P4859,'8760 Data'!Q4859,'8760 Data'!R4859,'8760 Data'!S4859,'8760 Data'!T4859,'8760 Data'!U4859)</f>
        <v>0</v>
      </c>
      <c r="I4859" s="591" t="e">
        <f>H4859/'Output Sheet'!$B$8</f>
        <v>#DIV/0!</v>
      </c>
      <c r="J4859" s="596"/>
      <c r="K4859" s="560"/>
      <c r="L4859" s="560"/>
      <c r="M4859" s="560"/>
      <c r="N4859" s="560"/>
      <c r="O4859" s="560"/>
      <c r="P4859" s="560"/>
      <c r="Q4859" s="560"/>
      <c r="R4859" s="560"/>
      <c r="S4859" s="560"/>
      <c r="T4859" s="560"/>
      <c r="U4859" s="560"/>
    </row>
    <row r="4860" spans="1:21">
      <c r="A4860" s="593">
        <f t="shared" si="450"/>
        <v>41477</v>
      </c>
      <c r="B4860" s="594">
        <v>41477.458614409719</v>
      </c>
      <c r="C4860" s="560">
        <f t="shared" si="451"/>
        <v>2013</v>
      </c>
      <c r="D4860" s="560">
        <f t="shared" si="452"/>
        <v>7</v>
      </c>
      <c r="E4860" s="560">
        <f t="shared" si="453"/>
        <v>22</v>
      </c>
      <c r="F4860" s="560">
        <f t="shared" si="454"/>
        <v>11</v>
      </c>
      <c r="G4860" s="595">
        <f t="shared" si="455"/>
        <v>2</v>
      </c>
      <c r="H4860" s="590">
        <f>CHOOSE('Output Sheet'!$B$4,'8760 Data'!J4860,'8760 Data'!K4860,'8760 Data'!L4860,'8760 Data'!M4860,'8760 Data'!N4860,'8760 Data'!O4860,'8760 Data'!P4860,'8760 Data'!Q4860,'8760 Data'!R4860,'8760 Data'!S4860,'8760 Data'!T4860,'8760 Data'!U4860)</f>
        <v>0</v>
      </c>
      <c r="I4860" s="591" t="e">
        <f>H4860/'Output Sheet'!$B$8</f>
        <v>#DIV/0!</v>
      </c>
      <c r="J4860" s="596"/>
      <c r="K4860" s="560"/>
      <c r="L4860" s="560"/>
      <c r="M4860" s="560"/>
      <c r="N4860" s="560"/>
      <c r="O4860" s="560"/>
      <c r="P4860" s="560"/>
      <c r="Q4860" s="560"/>
      <c r="R4860" s="560"/>
      <c r="S4860" s="560"/>
      <c r="T4860" s="560"/>
      <c r="U4860" s="560"/>
    </row>
    <row r="4861" spans="1:21">
      <c r="A4861" s="593">
        <f t="shared" si="450"/>
        <v>41477</v>
      </c>
      <c r="B4861" s="594">
        <v>41477.500281134257</v>
      </c>
      <c r="C4861" s="560">
        <f t="shared" si="451"/>
        <v>2013</v>
      </c>
      <c r="D4861" s="560">
        <f t="shared" si="452"/>
        <v>7</v>
      </c>
      <c r="E4861" s="560">
        <f t="shared" si="453"/>
        <v>22</v>
      </c>
      <c r="F4861" s="560">
        <f t="shared" si="454"/>
        <v>12</v>
      </c>
      <c r="G4861" s="595">
        <f t="shared" si="455"/>
        <v>2</v>
      </c>
      <c r="H4861" s="590">
        <f>CHOOSE('Output Sheet'!$B$4,'8760 Data'!J4861,'8760 Data'!K4861,'8760 Data'!L4861,'8760 Data'!M4861,'8760 Data'!N4861,'8760 Data'!O4861,'8760 Data'!P4861,'8760 Data'!Q4861,'8760 Data'!R4861,'8760 Data'!S4861,'8760 Data'!T4861,'8760 Data'!U4861)</f>
        <v>0</v>
      </c>
      <c r="I4861" s="591" t="e">
        <f>H4861/'Output Sheet'!$B$8</f>
        <v>#DIV/0!</v>
      </c>
      <c r="J4861" s="596"/>
      <c r="K4861" s="560"/>
      <c r="L4861" s="560"/>
      <c r="M4861" s="560"/>
      <c r="N4861" s="560"/>
      <c r="O4861" s="560"/>
      <c r="P4861" s="560"/>
      <c r="Q4861" s="560"/>
      <c r="R4861" s="560"/>
      <c r="S4861" s="560"/>
      <c r="T4861" s="560"/>
      <c r="U4861" s="560"/>
    </row>
    <row r="4862" spans="1:21">
      <c r="A4862" s="593">
        <f t="shared" si="450"/>
        <v>41477</v>
      </c>
      <c r="B4862" s="594">
        <v>41477.541947858794</v>
      </c>
      <c r="C4862" s="560">
        <f t="shared" si="451"/>
        <v>2013</v>
      </c>
      <c r="D4862" s="560">
        <f t="shared" si="452"/>
        <v>7</v>
      </c>
      <c r="E4862" s="560">
        <f t="shared" si="453"/>
        <v>22</v>
      </c>
      <c r="F4862" s="560">
        <f t="shared" si="454"/>
        <v>13</v>
      </c>
      <c r="G4862" s="595">
        <f t="shared" si="455"/>
        <v>2</v>
      </c>
      <c r="H4862" s="590">
        <f>CHOOSE('Output Sheet'!$B$4,'8760 Data'!J4862,'8760 Data'!K4862,'8760 Data'!L4862,'8760 Data'!M4862,'8760 Data'!N4862,'8760 Data'!O4862,'8760 Data'!P4862,'8760 Data'!Q4862,'8760 Data'!R4862,'8760 Data'!S4862,'8760 Data'!T4862,'8760 Data'!U4862)</f>
        <v>0</v>
      </c>
      <c r="I4862" s="591" t="e">
        <f>H4862/'Output Sheet'!$B$8</f>
        <v>#DIV/0!</v>
      </c>
      <c r="J4862" s="596"/>
      <c r="K4862" s="560"/>
      <c r="L4862" s="560"/>
      <c r="M4862" s="560"/>
      <c r="N4862" s="560"/>
      <c r="O4862" s="560"/>
      <c r="P4862" s="560"/>
      <c r="Q4862" s="560"/>
      <c r="R4862" s="560"/>
      <c r="S4862" s="560"/>
      <c r="T4862" s="560"/>
      <c r="U4862" s="560"/>
    </row>
    <row r="4863" spans="1:21">
      <c r="A4863" s="593">
        <f t="shared" si="450"/>
        <v>41477</v>
      </c>
      <c r="B4863" s="594">
        <v>41477.583614583331</v>
      </c>
      <c r="C4863" s="560">
        <f t="shared" si="451"/>
        <v>2013</v>
      </c>
      <c r="D4863" s="560">
        <f t="shared" si="452"/>
        <v>7</v>
      </c>
      <c r="E4863" s="560">
        <f t="shared" si="453"/>
        <v>22</v>
      </c>
      <c r="F4863" s="560">
        <f t="shared" si="454"/>
        <v>14</v>
      </c>
      <c r="G4863" s="595">
        <f t="shared" si="455"/>
        <v>2</v>
      </c>
      <c r="H4863" s="590">
        <f>CHOOSE('Output Sheet'!$B$4,'8760 Data'!J4863,'8760 Data'!K4863,'8760 Data'!L4863,'8760 Data'!M4863,'8760 Data'!N4863,'8760 Data'!O4863,'8760 Data'!P4863,'8760 Data'!Q4863,'8760 Data'!R4863,'8760 Data'!S4863,'8760 Data'!T4863,'8760 Data'!U4863)</f>
        <v>0</v>
      </c>
      <c r="I4863" s="591" t="e">
        <f>H4863/'Output Sheet'!$B$8</f>
        <v>#DIV/0!</v>
      </c>
      <c r="J4863" s="596"/>
      <c r="K4863" s="560"/>
      <c r="L4863" s="560"/>
      <c r="M4863" s="560"/>
      <c r="N4863" s="560"/>
      <c r="O4863" s="560"/>
      <c r="P4863" s="560"/>
      <c r="Q4863" s="560"/>
      <c r="R4863" s="560"/>
      <c r="S4863" s="560"/>
      <c r="T4863" s="560"/>
      <c r="U4863" s="560"/>
    </row>
    <row r="4864" spans="1:21">
      <c r="A4864" s="593">
        <f t="shared" si="450"/>
        <v>41477</v>
      </c>
      <c r="B4864" s="594">
        <v>41477.625281307868</v>
      </c>
      <c r="C4864" s="560">
        <f t="shared" si="451"/>
        <v>2013</v>
      </c>
      <c r="D4864" s="560">
        <f t="shared" si="452"/>
        <v>7</v>
      </c>
      <c r="E4864" s="560">
        <f t="shared" si="453"/>
        <v>22</v>
      </c>
      <c r="F4864" s="560">
        <f t="shared" si="454"/>
        <v>15</v>
      </c>
      <c r="G4864" s="595">
        <f t="shared" si="455"/>
        <v>2</v>
      </c>
      <c r="H4864" s="590">
        <f>CHOOSE('Output Sheet'!$B$4,'8760 Data'!J4864,'8760 Data'!K4864,'8760 Data'!L4864,'8760 Data'!M4864,'8760 Data'!N4864,'8760 Data'!O4864,'8760 Data'!P4864,'8760 Data'!Q4864,'8760 Data'!R4864,'8760 Data'!S4864,'8760 Data'!T4864,'8760 Data'!U4864)</f>
        <v>0</v>
      </c>
      <c r="I4864" s="591" t="e">
        <f>H4864/'Output Sheet'!$B$8</f>
        <v>#DIV/0!</v>
      </c>
      <c r="J4864" s="596"/>
      <c r="K4864" s="560"/>
      <c r="L4864" s="560"/>
      <c r="M4864" s="560"/>
      <c r="N4864" s="560"/>
      <c r="O4864" s="560"/>
      <c r="P4864" s="560"/>
      <c r="Q4864" s="560"/>
      <c r="R4864" s="560"/>
      <c r="S4864" s="560"/>
      <c r="T4864" s="560"/>
      <c r="U4864" s="560"/>
    </row>
    <row r="4865" spans="1:21">
      <c r="A4865" s="593">
        <f t="shared" si="450"/>
        <v>41477</v>
      </c>
      <c r="B4865" s="594">
        <v>41477.666948032405</v>
      </c>
      <c r="C4865" s="560">
        <f t="shared" si="451"/>
        <v>2013</v>
      </c>
      <c r="D4865" s="560">
        <f t="shared" si="452"/>
        <v>7</v>
      </c>
      <c r="E4865" s="560">
        <f t="shared" si="453"/>
        <v>22</v>
      </c>
      <c r="F4865" s="560">
        <f t="shared" si="454"/>
        <v>16</v>
      </c>
      <c r="G4865" s="595">
        <f t="shared" si="455"/>
        <v>2</v>
      </c>
      <c r="H4865" s="590">
        <f>CHOOSE('Output Sheet'!$B$4,'8760 Data'!J4865,'8760 Data'!K4865,'8760 Data'!L4865,'8760 Data'!M4865,'8760 Data'!N4865,'8760 Data'!O4865,'8760 Data'!P4865,'8760 Data'!Q4865,'8760 Data'!R4865,'8760 Data'!S4865,'8760 Data'!T4865,'8760 Data'!U4865)</f>
        <v>0</v>
      </c>
      <c r="I4865" s="591" t="e">
        <f>H4865/'Output Sheet'!$B$8</f>
        <v>#DIV/0!</v>
      </c>
      <c r="J4865" s="596"/>
      <c r="K4865" s="560"/>
      <c r="L4865" s="560"/>
      <c r="M4865" s="560"/>
      <c r="N4865" s="560"/>
      <c r="O4865" s="560"/>
      <c r="P4865" s="560"/>
      <c r="Q4865" s="560"/>
      <c r="R4865" s="560"/>
      <c r="S4865" s="560"/>
      <c r="T4865" s="560"/>
      <c r="U4865" s="560"/>
    </row>
    <row r="4866" spans="1:21">
      <c r="A4866" s="593">
        <f t="shared" si="450"/>
        <v>41477</v>
      </c>
      <c r="B4866" s="594">
        <v>41477.708614756943</v>
      </c>
      <c r="C4866" s="560">
        <f t="shared" si="451"/>
        <v>2013</v>
      </c>
      <c r="D4866" s="560">
        <f t="shared" si="452"/>
        <v>7</v>
      </c>
      <c r="E4866" s="560">
        <f t="shared" si="453"/>
        <v>22</v>
      </c>
      <c r="F4866" s="560">
        <f t="shared" si="454"/>
        <v>17</v>
      </c>
      <c r="G4866" s="595">
        <f t="shared" si="455"/>
        <v>2</v>
      </c>
      <c r="H4866" s="590">
        <f>CHOOSE('Output Sheet'!$B$4,'8760 Data'!J4866,'8760 Data'!K4866,'8760 Data'!L4866,'8760 Data'!M4866,'8760 Data'!N4866,'8760 Data'!O4866,'8760 Data'!P4866,'8760 Data'!Q4866,'8760 Data'!R4866,'8760 Data'!S4866,'8760 Data'!T4866,'8760 Data'!U4866)</f>
        <v>0</v>
      </c>
      <c r="I4866" s="591" t="e">
        <f>H4866/'Output Sheet'!$B$8</f>
        <v>#DIV/0!</v>
      </c>
      <c r="J4866" s="596"/>
      <c r="K4866" s="560"/>
      <c r="L4866" s="560"/>
      <c r="M4866" s="560"/>
      <c r="N4866" s="560"/>
      <c r="O4866" s="560"/>
      <c r="P4866" s="560"/>
      <c r="Q4866" s="560"/>
      <c r="R4866" s="560"/>
      <c r="S4866" s="560"/>
      <c r="T4866" s="560"/>
      <c r="U4866" s="560"/>
    </row>
    <row r="4867" spans="1:21">
      <c r="A4867" s="593">
        <f t="shared" ref="A4867:A4930" si="456">DATE(C4867,D4867,E4867)</f>
        <v>41477</v>
      </c>
      <c r="B4867" s="594">
        <v>41477.75028148148</v>
      </c>
      <c r="C4867" s="560">
        <f t="shared" ref="C4867:C4930" si="457">YEAR(B4867)</f>
        <v>2013</v>
      </c>
      <c r="D4867" s="560">
        <f t="shared" ref="D4867:D4930" si="458">MONTH(B4867)</f>
        <v>7</v>
      </c>
      <c r="E4867" s="560">
        <f t="shared" ref="E4867:E4930" si="459">DAY(B4867)</f>
        <v>22</v>
      </c>
      <c r="F4867" s="560">
        <f t="shared" ref="F4867:F4930" si="460">IF(HOUR(B4867)&lt;&gt;0,HOUR(B4867),24)</f>
        <v>18</v>
      </c>
      <c r="G4867" s="595">
        <f t="shared" ref="G4867:G4930" si="461">WEEKDAY(B4867,1)</f>
        <v>2</v>
      </c>
      <c r="H4867" s="590">
        <f>CHOOSE('Output Sheet'!$B$4,'8760 Data'!J4867,'8760 Data'!K4867,'8760 Data'!L4867,'8760 Data'!M4867,'8760 Data'!N4867,'8760 Data'!O4867,'8760 Data'!P4867,'8760 Data'!Q4867,'8760 Data'!R4867,'8760 Data'!S4867,'8760 Data'!T4867,'8760 Data'!U4867)</f>
        <v>0</v>
      </c>
      <c r="I4867" s="591" t="e">
        <f>H4867/'Output Sheet'!$B$8</f>
        <v>#DIV/0!</v>
      </c>
      <c r="J4867" s="596"/>
      <c r="K4867" s="560"/>
      <c r="L4867" s="560"/>
      <c r="M4867" s="560"/>
      <c r="N4867" s="560"/>
      <c r="O4867" s="560"/>
      <c r="P4867" s="560"/>
      <c r="Q4867" s="560"/>
      <c r="R4867" s="560"/>
      <c r="S4867" s="560"/>
      <c r="T4867" s="560"/>
      <c r="U4867" s="560"/>
    </row>
    <row r="4868" spans="1:21">
      <c r="A4868" s="593">
        <f t="shared" si="456"/>
        <v>41477</v>
      </c>
      <c r="B4868" s="594">
        <v>41477.791948206017</v>
      </c>
      <c r="C4868" s="560">
        <f t="shared" si="457"/>
        <v>2013</v>
      </c>
      <c r="D4868" s="560">
        <f t="shared" si="458"/>
        <v>7</v>
      </c>
      <c r="E4868" s="560">
        <f t="shared" si="459"/>
        <v>22</v>
      </c>
      <c r="F4868" s="560">
        <f t="shared" si="460"/>
        <v>19</v>
      </c>
      <c r="G4868" s="595">
        <f t="shared" si="461"/>
        <v>2</v>
      </c>
      <c r="H4868" s="590">
        <f>CHOOSE('Output Sheet'!$B$4,'8760 Data'!J4868,'8760 Data'!K4868,'8760 Data'!L4868,'8760 Data'!M4868,'8760 Data'!N4868,'8760 Data'!O4868,'8760 Data'!P4868,'8760 Data'!Q4868,'8760 Data'!R4868,'8760 Data'!S4868,'8760 Data'!T4868,'8760 Data'!U4868)</f>
        <v>0</v>
      </c>
      <c r="I4868" s="591" t="e">
        <f>H4868/'Output Sheet'!$B$8</f>
        <v>#DIV/0!</v>
      </c>
      <c r="J4868" s="596"/>
      <c r="K4868" s="560"/>
      <c r="L4868" s="560"/>
      <c r="M4868" s="560"/>
      <c r="N4868" s="560"/>
      <c r="O4868" s="560"/>
      <c r="P4868" s="560"/>
      <c r="Q4868" s="560"/>
      <c r="R4868" s="560"/>
      <c r="S4868" s="560"/>
      <c r="T4868" s="560"/>
      <c r="U4868" s="560"/>
    </row>
    <row r="4869" spans="1:21">
      <c r="A4869" s="593">
        <f t="shared" si="456"/>
        <v>41477</v>
      </c>
      <c r="B4869" s="594">
        <v>41477.833614930554</v>
      </c>
      <c r="C4869" s="560">
        <f t="shared" si="457"/>
        <v>2013</v>
      </c>
      <c r="D4869" s="560">
        <f t="shared" si="458"/>
        <v>7</v>
      </c>
      <c r="E4869" s="560">
        <f t="shared" si="459"/>
        <v>22</v>
      </c>
      <c r="F4869" s="560">
        <f t="shared" si="460"/>
        <v>20</v>
      </c>
      <c r="G4869" s="595">
        <f t="shared" si="461"/>
        <v>2</v>
      </c>
      <c r="H4869" s="590">
        <f>CHOOSE('Output Sheet'!$B$4,'8760 Data'!J4869,'8760 Data'!K4869,'8760 Data'!L4869,'8760 Data'!M4869,'8760 Data'!N4869,'8760 Data'!O4869,'8760 Data'!P4869,'8760 Data'!Q4869,'8760 Data'!R4869,'8760 Data'!S4869,'8760 Data'!T4869,'8760 Data'!U4869)</f>
        <v>0</v>
      </c>
      <c r="I4869" s="591" t="e">
        <f>H4869/'Output Sheet'!$B$8</f>
        <v>#DIV/0!</v>
      </c>
      <c r="J4869" s="596"/>
      <c r="K4869" s="560"/>
      <c r="L4869" s="560"/>
      <c r="M4869" s="560"/>
      <c r="N4869" s="560"/>
      <c r="O4869" s="560"/>
      <c r="P4869" s="560"/>
      <c r="Q4869" s="560"/>
      <c r="R4869" s="560"/>
      <c r="S4869" s="560"/>
      <c r="T4869" s="560"/>
      <c r="U4869" s="560"/>
    </row>
    <row r="4870" spans="1:21">
      <c r="A4870" s="593">
        <f t="shared" si="456"/>
        <v>41477</v>
      </c>
      <c r="B4870" s="594">
        <v>41477.875281655091</v>
      </c>
      <c r="C4870" s="560">
        <f t="shared" si="457"/>
        <v>2013</v>
      </c>
      <c r="D4870" s="560">
        <f t="shared" si="458"/>
        <v>7</v>
      </c>
      <c r="E4870" s="560">
        <f t="shared" si="459"/>
        <v>22</v>
      </c>
      <c r="F4870" s="560">
        <f t="shared" si="460"/>
        <v>21</v>
      </c>
      <c r="G4870" s="595">
        <f t="shared" si="461"/>
        <v>2</v>
      </c>
      <c r="H4870" s="590">
        <f>CHOOSE('Output Sheet'!$B$4,'8760 Data'!J4870,'8760 Data'!K4870,'8760 Data'!L4870,'8760 Data'!M4870,'8760 Data'!N4870,'8760 Data'!O4870,'8760 Data'!P4870,'8760 Data'!Q4870,'8760 Data'!R4870,'8760 Data'!S4870,'8760 Data'!T4870,'8760 Data'!U4870)</f>
        <v>0</v>
      </c>
      <c r="I4870" s="591" t="e">
        <f>H4870/'Output Sheet'!$B$8</f>
        <v>#DIV/0!</v>
      </c>
      <c r="J4870" s="596"/>
      <c r="K4870" s="560"/>
      <c r="L4870" s="560"/>
      <c r="M4870" s="560"/>
      <c r="N4870" s="560"/>
      <c r="O4870" s="560"/>
      <c r="P4870" s="560"/>
      <c r="Q4870" s="560"/>
      <c r="R4870" s="560"/>
      <c r="S4870" s="560"/>
      <c r="T4870" s="560"/>
      <c r="U4870" s="560"/>
    </row>
    <row r="4871" spans="1:21">
      <c r="A4871" s="593">
        <f t="shared" si="456"/>
        <v>41477</v>
      </c>
      <c r="B4871" s="594">
        <v>41477.916948379629</v>
      </c>
      <c r="C4871" s="560">
        <f t="shared" si="457"/>
        <v>2013</v>
      </c>
      <c r="D4871" s="560">
        <f t="shared" si="458"/>
        <v>7</v>
      </c>
      <c r="E4871" s="560">
        <f t="shared" si="459"/>
        <v>22</v>
      </c>
      <c r="F4871" s="560">
        <f t="shared" si="460"/>
        <v>22</v>
      </c>
      <c r="G4871" s="595">
        <f t="shared" si="461"/>
        <v>2</v>
      </c>
      <c r="H4871" s="590">
        <f>CHOOSE('Output Sheet'!$B$4,'8760 Data'!J4871,'8760 Data'!K4871,'8760 Data'!L4871,'8760 Data'!M4871,'8760 Data'!N4871,'8760 Data'!O4871,'8760 Data'!P4871,'8760 Data'!Q4871,'8760 Data'!R4871,'8760 Data'!S4871,'8760 Data'!T4871,'8760 Data'!U4871)</f>
        <v>0</v>
      </c>
      <c r="I4871" s="591" t="e">
        <f>H4871/'Output Sheet'!$B$8</f>
        <v>#DIV/0!</v>
      </c>
      <c r="J4871" s="596"/>
      <c r="K4871" s="560"/>
      <c r="L4871" s="560"/>
      <c r="M4871" s="560"/>
      <c r="N4871" s="560"/>
      <c r="O4871" s="560"/>
      <c r="P4871" s="560"/>
      <c r="Q4871" s="560"/>
      <c r="R4871" s="560"/>
      <c r="S4871" s="560"/>
      <c r="T4871" s="560"/>
      <c r="U4871" s="560"/>
    </row>
    <row r="4872" spans="1:21">
      <c r="A4872" s="593">
        <f t="shared" si="456"/>
        <v>41477</v>
      </c>
      <c r="B4872" s="594">
        <v>41477.958615104166</v>
      </c>
      <c r="C4872" s="560">
        <f t="shared" si="457"/>
        <v>2013</v>
      </c>
      <c r="D4872" s="560">
        <f t="shared" si="458"/>
        <v>7</v>
      </c>
      <c r="E4872" s="560">
        <f t="shared" si="459"/>
        <v>22</v>
      </c>
      <c r="F4872" s="560">
        <f t="shared" si="460"/>
        <v>23</v>
      </c>
      <c r="G4872" s="595">
        <f t="shared" si="461"/>
        <v>2</v>
      </c>
      <c r="H4872" s="590">
        <f>CHOOSE('Output Sheet'!$B$4,'8760 Data'!J4872,'8760 Data'!K4872,'8760 Data'!L4872,'8760 Data'!M4872,'8760 Data'!N4872,'8760 Data'!O4872,'8760 Data'!P4872,'8760 Data'!Q4872,'8760 Data'!R4872,'8760 Data'!S4872,'8760 Data'!T4872,'8760 Data'!U4872)</f>
        <v>0</v>
      </c>
      <c r="I4872" s="591" t="e">
        <f>H4872/'Output Sheet'!$B$8</f>
        <v>#DIV/0!</v>
      </c>
      <c r="J4872" s="596"/>
      <c r="K4872" s="560"/>
      <c r="L4872" s="560"/>
      <c r="M4872" s="560"/>
      <c r="N4872" s="560"/>
      <c r="O4872" s="560"/>
      <c r="P4872" s="560"/>
      <c r="Q4872" s="560"/>
      <c r="R4872" s="560"/>
      <c r="S4872" s="560"/>
      <c r="T4872" s="560"/>
      <c r="U4872" s="560"/>
    </row>
    <row r="4873" spans="1:21">
      <c r="A4873" s="593">
        <f t="shared" si="456"/>
        <v>41478</v>
      </c>
      <c r="B4873" s="594">
        <v>41478.000281828703</v>
      </c>
      <c r="C4873" s="560">
        <f t="shared" si="457"/>
        <v>2013</v>
      </c>
      <c r="D4873" s="560">
        <f t="shared" si="458"/>
        <v>7</v>
      </c>
      <c r="E4873" s="560">
        <f t="shared" si="459"/>
        <v>23</v>
      </c>
      <c r="F4873" s="560">
        <f t="shared" si="460"/>
        <v>24</v>
      </c>
      <c r="G4873" s="595">
        <f t="shared" si="461"/>
        <v>3</v>
      </c>
      <c r="H4873" s="590">
        <f>CHOOSE('Output Sheet'!$B$4,'8760 Data'!J4873,'8760 Data'!K4873,'8760 Data'!L4873,'8760 Data'!M4873,'8760 Data'!N4873,'8760 Data'!O4873,'8760 Data'!P4873,'8760 Data'!Q4873,'8760 Data'!R4873,'8760 Data'!S4873,'8760 Data'!T4873,'8760 Data'!U4873)</f>
        <v>0</v>
      </c>
      <c r="I4873" s="591" t="e">
        <f>H4873/'Output Sheet'!$B$8</f>
        <v>#DIV/0!</v>
      </c>
      <c r="J4873" s="596"/>
      <c r="K4873" s="560"/>
      <c r="L4873" s="560"/>
      <c r="M4873" s="560"/>
      <c r="N4873" s="560"/>
      <c r="O4873" s="560"/>
      <c r="P4873" s="560"/>
      <c r="Q4873" s="560"/>
      <c r="R4873" s="560"/>
      <c r="S4873" s="560"/>
      <c r="T4873" s="560"/>
      <c r="U4873" s="560"/>
    </row>
    <row r="4874" spans="1:21">
      <c r="A4874" s="593">
        <f t="shared" si="456"/>
        <v>41478</v>
      </c>
      <c r="B4874" s="594">
        <v>41478.04194855324</v>
      </c>
      <c r="C4874" s="560">
        <f t="shared" si="457"/>
        <v>2013</v>
      </c>
      <c r="D4874" s="560">
        <f t="shared" si="458"/>
        <v>7</v>
      </c>
      <c r="E4874" s="560">
        <f t="shared" si="459"/>
        <v>23</v>
      </c>
      <c r="F4874" s="560">
        <f t="shared" si="460"/>
        <v>1</v>
      </c>
      <c r="G4874" s="595">
        <f t="shared" si="461"/>
        <v>3</v>
      </c>
      <c r="H4874" s="590">
        <f>CHOOSE('Output Sheet'!$B$4,'8760 Data'!J4874,'8760 Data'!K4874,'8760 Data'!L4874,'8760 Data'!M4874,'8760 Data'!N4874,'8760 Data'!O4874,'8760 Data'!P4874,'8760 Data'!Q4874,'8760 Data'!R4874,'8760 Data'!S4874,'8760 Data'!T4874,'8760 Data'!U4874)</f>
        <v>0</v>
      </c>
      <c r="I4874" s="591" t="e">
        <f>H4874/'Output Sheet'!$B$8</f>
        <v>#DIV/0!</v>
      </c>
      <c r="J4874" s="596"/>
      <c r="K4874" s="560"/>
      <c r="L4874" s="560"/>
      <c r="M4874" s="560"/>
      <c r="N4874" s="560"/>
      <c r="O4874" s="560"/>
      <c r="P4874" s="560"/>
      <c r="Q4874" s="560"/>
      <c r="R4874" s="560"/>
      <c r="S4874" s="560"/>
      <c r="T4874" s="560"/>
      <c r="U4874" s="560"/>
    </row>
    <row r="4875" spans="1:21">
      <c r="A4875" s="593">
        <f t="shared" si="456"/>
        <v>41478</v>
      </c>
      <c r="B4875" s="594">
        <v>41478.083615277777</v>
      </c>
      <c r="C4875" s="560">
        <f t="shared" si="457"/>
        <v>2013</v>
      </c>
      <c r="D4875" s="560">
        <f t="shared" si="458"/>
        <v>7</v>
      </c>
      <c r="E4875" s="560">
        <f t="shared" si="459"/>
        <v>23</v>
      </c>
      <c r="F4875" s="560">
        <f t="shared" si="460"/>
        <v>2</v>
      </c>
      <c r="G4875" s="595">
        <f t="shared" si="461"/>
        <v>3</v>
      </c>
      <c r="H4875" s="590">
        <f>CHOOSE('Output Sheet'!$B$4,'8760 Data'!J4875,'8760 Data'!K4875,'8760 Data'!L4875,'8760 Data'!M4875,'8760 Data'!N4875,'8760 Data'!O4875,'8760 Data'!P4875,'8760 Data'!Q4875,'8760 Data'!R4875,'8760 Data'!S4875,'8760 Data'!T4875,'8760 Data'!U4875)</f>
        <v>0</v>
      </c>
      <c r="I4875" s="591" t="e">
        <f>H4875/'Output Sheet'!$B$8</f>
        <v>#DIV/0!</v>
      </c>
      <c r="J4875" s="596"/>
      <c r="K4875" s="560"/>
      <c r="L4875" s="560"/>
      <c r="M4875" s="560"/>
      <c r="N4875" s="560"/>
      <c r="O4875" s="560"/>
      <c r="P4875" s="560"/>
      <c r="Q4875" s="560"/>
      <c r="R4875" s="560"/>
      <c r="S4875" s="560"/>
      <c r="T4875" s="560"/>
      <c r="U4875" s="560"/>
    </row>
    <row r="4876" spans="1:21">
      <c r="A4876" s="593">
        <f t="shared" si="456"/>
        <v>41478</v>
      </c>
      <c r="B4876" s="594">
        <v>41478.125282002315</v>
      </c>
      <c r="C4876" s="560">
        <f t="shared" si="457"/>
        <v>2013</v>
      </c>
      <c r="D4876" s="560">
        <f t="shared" si="458"/>
        <v>7</v>
      </c>
      <c r="E4876" s="560">
        <f t="shared" si="459"/>
        <v>23</v>
      </c>
      <c r="F4876" s="560">
        <f t="shared" si="460"/>
        <v>3</v>
      </c>
      <c r="G4876" s="595">
        <f t="shared" si="461"/>
        <v>3</v>
      </c>
      <c r="H4876" s="590">
        <f>CHOOSE('Output Sheet'!$B$4,'8760 Data'!J4876,'8760 Data'!K4876,'8760 Data'!L4876,'8760 Data'!M4876,'8760 Data'!N4876,'8760 Data'!O4876,'8760 Data'!P4876,'8760 Data'!Q4876,'8760 Data'!R4876,'8760 Data'!S4876,'8760 Data'!T4876,'8760 Data'!U4876)</f>
        <v>0</v>
      </c>
      <c r="I4876" s="591" t="e">
        <f>H4876/'Output Sheet'!$B$8</f>
        <v>#DIV/0!</v>
      </c>
      <c r="J4876" s="596"/>
      <c r="K4876" s="560"/>
      <c r="L4876" s="560"/>
      <c r="M4876" s="560"/>
      <c r="N4876" s="560"/>
      <c r="O4876" s="560"/>
      <c r="P4876" s="560"/>
      <c r="Q4876" s="560"/>
      <c r="R4876" s="560"/>
      <c r="S4876" s="560"/>
      <c r="T4876" s="560"/>
      <c r="U4876" s="560"/>
    </row>
    <row r="4877" spans="1:21">
      <c r="A4877" s="593">
        <f t="shared" si="456"/>
        <v>41478</v>
      </c>
      <c r="B4877" s="594">
        <v>41478.166948726852</v>
      </c>
      <c r="C4877" s="560">
        <f t="shared" si="457"/>
        <v>2013</v>
      </c>
      <c r="D4877" s="560">
        <f t="shared" si="458"/>
        <v>7</v>
      </c>
      <c r="E4877" s="560">
        <f t="shared" si="459"/>
        <v>23</v>
      </c>
      <c r="F4877" s="560">
        <f t="shared" si="460"/>
        <v>4</v>
      </c>
      <c r="G4877" s="595">
        <f t="shared" si="461"/>
        <v>3</v>
      </c>
      <c r="H4877" s="590">
        <f>CHOOSE('Output Sheet'!$B$4,'8760 Data'!J4877,'8760 Data'!K4877,'8760 Data'!L4877,'8760 Data'!M4877,'8760 Data'!N4877,'8760 Data'!O4877,'8760 Data'!P4877,'8760 Data'!Q4877,'8760 Data'!R4877,'8760 Data'!S4877,'8760 Data'!T4877,'8760 Data'!U4877)</f>
        <v>0</v>
      </c>
      <c r="I4877" s="591" t="e">
        <f>H4877/'Output Sheet'!$B$8</f>
        <v>#DIV/0!</v>
      </c>
      <c r="J4877" s="596"/>
      <c r="K4877" s="560"/>
      <c r="L4877" s="560"/>
      <c r="M4877" s="560"/>
      <c r="N4877" s="560"/>
      <c r="O4877" s="560"/>
      <c r="P4877" s="560"/>
      <c r="Q4877" s="560"/>
      <c r="R4877" s="560"/>
      <c r="S4877" s="560"/>
      <c r="T4877" s="560"/>
      <c r="U4877" s="560"/>
    </row>
    <row r="4878" spans="1:21">
      <c r="A4878" s="593">
        <f t="shared" si="456"/>
        <v>41478</v>
      </c>
      <c r="B4878" s="594">
        <v>41478.208615451389</v>
      </c>
      <c r="C4878" s="560">
        <f t="shared" si="457"/>
        <v>2013</v>
      </c>
      <c r="D4878" s="560">
        <f t="shared" si="458"/>
        <v>7</v>
      </c>
      <c r="E4878" s="560">
        <f t="shared" si="459"/>
        <v>23</v>
      </c>
      <c r="F4878" s="560">
        <f t="shared" si="460"/>
        <v>5</v>
      </c>
      <c r="G4878" s="595">
        <f t="shared" si="461"/>
        <v>3</v>
      </c>
      <c r="H4878" s="590">
        <f>CHOOSE('Output Sheet'!$B$4,'8760 Data'!J4878,'8760 Data'!K4878,'8760 Data'!L4878,'8760 Data'!M4878,'8760 Data'!N4878,'8760 Data'!O4878,'8760 Data'!P4878,'8760 Data'!Q4878,'8760 Data'!R4878,'8760 Data'!S4878,'8760 Data'!T4878,'8760 Data'!U4878)</f>
        <v>0</v>
      </c>
      <c r="I4878" s="591" t="e">
        <f>H4878/'Output Sheet'!$B$8</f>
        <v>#DIV/0!</v>
      </c>
      <c r="J4878" s="596"/>
      <c r="K4878" s="560"/>
      <c r="L4878" s="560"/>
      <c r="M4878" s="560"/>
      <c r="N4878" s="560"/>
      <c r="O4878" s="560"/>
      <c r="P4878" s="560"/>
      <c r="Q4878" s="560"/>
      <c r="R4878" s="560"/>
      <c r="S4878" s="560"/>
      <c r="T4878" s="560"/>
      <c r="U4878" s="560"/>
    </row>
    <row r="4879" spans="1:21">
      <c r="A4879" s="593">
        <f t="shared" si="456"/>
        <v>41478</v>
      </c>
      <c r="B4879" s="594">
        <v>41478.250282175926</v>
      </c>
      <c r="C4879" s="560">
        <f t="shared" si="457"/>
        <v>2013</v>
      </c>
      <c r="D4879" s="560">
        <f t="shared" si="458"/>
        <v>7</v>
      </c>
      <c r="E4879" s="560">
        <f t="shared" si="459"/>
        <v>23</v>
      </c>
      <c r="F4879" s="560">
        <f t="shared" si="460"/>
        <v>6</v>
      </c>
      <c r="G4879" s="595">
        <f t="shared" si="461"/>
        <v>3</v>
      </c>
      <c r="H4879" s="590">
        <f>CHOOSE('Output Sheet'!$B$4,'8760 Data'!J4879,'8760 Data'!K4879,'8760 Data'!L4879,'8760 Data'!M4879,'8760 Data'!N4879,'8760 Data'!O4879,'8760 Data'!P4879,'8760 Data'!Q4879,'8760 Data'!R4879,'8760 Data'!S4879,'8760 Data'!T4879,'8760 Data'!U4879)</f>
        <v>0</v>
      </c>
      <c r="I4879" s="591" t="e">
        <f>H4879/'Output Sheet'!$B$8</f>
        <v>#DIV/0!</v>
      </c>
      <c r="J4879" s="596"/>
      <c r="K4879" s="560"/>
      <c r="L4879" s="560"/>
      <c r="M4879" s="560"/>
      <c r="N4879" s="560"/>
      <c r="O4879" s="560"/>
      <c r="P4879" s="560"/>
      <c r="Q4879" s="560"/>
      <c r="R4879" s="560"/>
      <c r="S4879" s="560"/>
      <c r="T4879" s="560"/>
      <c r="U4879" s="560"/>
    </row>
    <row r="4880" spans="1:21">
      <c r="A4880" s="593">
        <f t="shared" si="456"/>
        <v>41478</v>
      </c>
      <c r="B4880" s="594">
        <v>41478.291948900463</v>
      </c>
      <c r="C4880" s="560">
        <f t="shared" si="457"/>
        <v>2013</v>
      </c>
      <c r="D4880" s="560">
        <f t="shared" si="458"/>
        <v>7</v>
      </c>
      <c r="E4880" s="560">
        <f t="shared" si="459"/>
        <v>23</v>
      </c>
      <c r="F4880" s="560">
        <f t="shared" si="460"/>
        <v>7</v>
      </c>
      <c r="G4880" s="595">
        <f t="shared" si="461"/>
        <v>3</v>
      </c>
      <c r="H4880" s="590">
        <f>CHOOSE('Output Sheet'!$B$4,'8760 Data'!J4880,'8760 Data'!K4880,'8760 Data'!L4880,'8760 Data'!M4880,'8760 Data'!N4880,'8760 Data'!O4880,'8760 Data'!P4880,'8760 Data'!Q4880,'8760 Data'!R4880,'8760 Data'!S4880,'8760 Data'!T4880,'8760 Data'!U4880)</f>
        <v>0</v>
      </c>
      <c r="I4880" s="591" t="e">
        <f>H4880/'Output Sheet'!$B$8</f>
        <v>#DIV/0!</v>
      </c>
      <c r="J4880" s="596"/>
      <c r="K4880" s="560"/>
      <c r="L4880" s="560"/>
      <c r="M4880" s="560"/>
      <c r="N4880" s="560"/>
      <c r="O4880" s="560"/>
      <c r="P4880" s="560"/>
      <c r="Q4880" s="560"/>
      <c r="R4880" s="560"/>
      <c r="S4880" s="560"/>
      <c r="T4880" s="560"/>
      <c r="U4880" s="560"/>
    </row>
    <row r="4881" spans="1:21">
      <c r="A4881" s="593">
        <f t="shared" si="456"/>
        <v>41478</v>
      </c>
      <c r="B4881" s="594">
        <v>41478.333615625001</v>
      </c>
      <c r="C4881" s="560">
        <f t="shared" si="457"/>
        <v>2013</v>
      </c>
      <c r="D4881" s="560">
        <f t="shared" si="458"/>
        <v>7</v>
      </c>
      <c r="E4881" s="560">
        <f t="shared" si="459"/>
        <v>23</v>
      </c>
      <c r="F4881" s="560">
        <f t="shared" si="460"/>
        <v>8</v>
      </c>
      <c r="G4881" s="595">
        <f t="shared" si="461"/>
        <v>3</v>
      </c>
      <c r="H4881" s="590">
        <f>CHOOSE('Output Sheet'!$B$4,'8760 Data'!J4881,'8760 Data'!K4881,'8760 Data'!L4881,'8760 Data'!M4881,'8760 Data'!N4881,'8760 Data'!O4881,'8760 Data'!P4881,'8760 Data'!Q4881,'8760 Data'!R4881,'8760 Data'!S4881,'8760 Data'!T4881,'8760 Data'!U4881)</f>
        <v>0</v>
      </c>
      <c r="I4881" s="591" t="e">
        <f>H4881/'Output Sheet'!$B$8</f>
        <v>#DIV/0!</v>
      </c>
      <c r="J4881" s="596"/>
      <c r="K4881" s="560"/>
      <c r="L4881" s="560"/>
      <c r="M4881" s="560"/>
      <c r="N4881" s="560"/>
      <c r="O4881" s="560"/>
      <c r="P4881" s="560"/>
      <c r="Q4881" s="560"/>
      <c r="R4881" s="560"/>
      <c r="S4881" s="560"/>
      <c r="T4881" s="560"/>
      <c r="U4881" s="560"/>
    </row>
    <row r="4882" spans="1:21">
      <c r="A4882" s="593">
        <f t="shared" si="456"/>
        <v>41478</v>
      </c>
      <c r="B4882" s="594">
        <v>41478.375282349538</v>
      </c>
      <c r="C4882" s="560">
        <f t="shared" si="457"/>
        <v>2013</v>
      </c>
      <c r="D4882" s="560">
        <f t="shared" si="458"/>
        <v>7</v>
      </c>
      <c r="E4882" s="560">
        <f t="shared" si="459"/>
        <v>23</v>
      </c>
      <c r="F4882" s="560">
        <f t="shared" si="460"/>
        <v>9</v>
      </c>
      <c r="G4882" s="595">
        <f t="shared" si="461"/>
        <v>3</v>
      </c>
      <c r="H4882" s="590">
        <f>CHOOSE('Output Sheet'!$B$4,'8760 Data'!J4882,'8760 Data'!K4882,'8760 Data'!L4882,'8760 Data'!M4882,'8760 Data'!N4882,'8760 Data'!O4882,'8760 Data'!P4882,'8760 Data'!Q4882,'8760 Data'!R4882,'8760 Data'!S4882,'8760 Data'!T4882,'8760 Data'!U4882)</f>
        <v>0</v>
      </c>
      <c r="I4882" s="591" t="e">
        <f>H4882/'Output Sheet'!$B$8</f>
        <v>#DIV/0!</v>
      </c>
      <c r="J4882" s="596"/>
      <c r="K4882" s="560"/>
      <c r="L4882" s="560"/>
      <c r="M4882" s="560"/>
      <c r="N4882" s="560"/>
      <c r="O4882" s="560"/>
      <c r="P4882" s="560"/>
      <c r="Q4882" s="560"/>
      <c r="R4882" s="560"/>
      <c r="S4882" s="560"/>
      <c r="T4882" s="560"/>
      <c r="U4882" s="560"/>
    </row>
    <row r="4883" spans="1:21">
      <c r="A4883" s="593">
        <f t="shared" si="456"/>
        <v>41478</v>
      </c>
      <c r="B4883" s="594">
        <v>41478.416949074075</v>
      </c>
      <c r="C4883" s="560">
        <f t="shared" si="457"/>
        <v>2013</v>
      </c>
      <c r="D4883" s="560">
        <f t="shared" si="458"/>
        <v>7</v>
      </c>
      <c r="E4883" s="560">
        <f t="shared" si="459"/>
        <v>23</v>
      </c>
      <c r="F4883" s="560">
        <f t="shared" si="460"/>
        <v>10</v>
      </c>
      <c r="G4883" s="595">
        <f t="shared" si="461"/>
        <v>3</v>
      </c>
      <c r="H4883" s="590">
        <f>CHOOSE('Output Sheet'!$B$4,'8760 Data'!J4883,'8760 Data'!K4883,'8760 Data'!L4883,'8760 Data'!M4883,'8760 Data'!N4883,'8760 Data'!O4883,'8760 Data'!P4883,'8760 Data'!Q4883,'8760 Data'!R4883,'8760 Data'!S4883,'8760 Data'!T4883,'8760 Data'!U4883)</f>
        <v>0</v>
      </c>
      <c r="I4883" s="591" t="e">
        <f>H4883/'Output Sheet'!$B$8</f>
        <v>#DIV/0!</v>
      </c>
      <c r="J4883" s="596"/>
      <c r="K4883" s="560"/>
      <c r="L4883" s="560"/>
      <c r="M4883" s="560"/>
      <c r="N4883" s="560"/>
      <c r="O4883" s="560"/>
      <c r="P4883" s="560"/>
      <c r="Q4883" s="560"/>
      <c r="R4883" s="560"/>
      <c r="S4883" s="560"/>
      <c r="T4883" s="560"/>
      <c r="U4883" s="560"/>
    </row>
    <row r="4884" spans="1:21">
      <c r="A4884" s="593">
        <f t="shared" si="456"/>
        <v>41478</v>
      </c>
      <c r="B4884" s="594">
        <v>41478.458615798612</v>
      </c>
      <c r="C4884" s="560">
        <f t="shared" si="457"/>
        <v>2013</v>
      </c>
      <c r="D4884" s="560">
        <f t="shared" si="458"/>
        <v>7</v>
      </c>
      <c r="E4884" s="560">
        <f t="shared" si="459"/>
        <v>23</v>
      </c>
      <c r="F4884" s="560">
        <f t="shared" si="460"/>
        <v>11</v>
      </c>
      <c r="G4884" s="595">
        <f t="shared" si="461"/>
        <v>3</v>
      </c>
      <c r="H4884" s="590">
        <f>CHOOSE('Output Sheet'!$B$4,'8760 Data'!J4884,'8760 Data'!K4884,'8760 Data'!L4884,'8760 Data'!M4884,'8760 Data'!N4884,'8760 Data'!O4884,'8760 Data'!P4884,'8760 Data'!Q4884,'8760 Data'!R4884,'8760 Data'!S4884,'8760 Data'!T4884,'8760 Data'!U4884)</f>
        <v>0</v>
      </c>
      <c r="I4884" s="591" t="e">
        <f>H4884/'Output Sheet'!$B$8</f>
        <v>#DIV/0!</v>
      </c>
      <c r="J4884" s="596"/>
      <c r="K4884" s="560"/>
      <c r="L4884" s="560"/>
      <c r="M4884" s="560"/>
      <c r="N4884" s="560"/>
      <c r="O4884" s="560"/>
      <c r="P4884" s="560"/>
      <c r="Q4884" s="560"/>
      <c r="R4884" s="560"/>
      <c r="S4884" s="560"/>
      <c r="T4884" s="560"/>
      <c r="U4884" s="560"/>
    </row>
    <row r="4885" spans="1:21">
      <c r="A4885" s="593">
        <f t="shared" si="456"/>
        <v>41478</v>
      </c>
      <c r="B4885" s="594">
        <v>41478.50028252315</v>
      </c>
      <c r="C4885" s="560">
        <f t="shared" si="457"/>
        <v>2013</v>
      </c>
      <c r="D4885" s="560">
        <f t="shared" si="458"/>
        <v>7</v>
      </c>
      <c r="E4885" s="560">
        <f t="shared" si="459"/>
        <v>23</v>
      </c>
      <c r="F4885" s="560">
        <f t="shared" si="460"/>
        <v>12</v>
      </c>
      <c r="G4885" s="595">
        <f t="shared" si="461"/>
        <v>3</v>
      </c>
      <c r="H4885" s="590">
        <f>CHOOSE('Output Sheet'!$B$4,'8760 Data'!J4885,'8760 Data'!K4885,'8760 Data'!L4885,'8760 Data'!M4885,'8760 Data'!N4885,'8760 Data'!O4885,'8760 Data'!P4885,'8760 Data'!Q4885,'8760 Data'!R4885,'8760 Data'!S4885,'8760 Data'!T4885,'8760 Data'!U4885)</f>
        <v>0</v>
      </c>
      <c r="I4885" s="591" t="e">
        <f>H4885/'Output Sheet'!$B$8</f>
        <v>#DIV/0!</v>
      </c>
      <c r="J4885" s="596"/>
      <c r="K4885" s="560"/>
      <c r="L4885" s="560"/>
      <c r="M4885" s="560"/>
      <c r="N4885" s="560"/>
      <c r="O4885" s="560"/>
      <c r="P4885" s="560"/>
      <c r="Q4885" s="560"/>
      <c r="R4885" s="560"/>
      <c r="S4885" s="560"/>
      <c r="T4885" s="560"/>
      <c r="U4885" s="560"/>
    </row>
    <row r="4886" spans="1:21">
      <c r="A4886" s="593">
        <f t="shared" si="456"/>
        <v>41478</v>
      </c>
      <c r="B4886" s="594">
        <v>41478.541949247687</v>
      </c>
      <c r="C4886" s="560">
        <f t="shared" si="457"/>
        <v>2013</v>
      </c>
      <c r="D4886" s="560">
        <f t="shared" si="458"/>
        <v>7</v>
      </c>
      <c r="E4886" s="560">
        <f t="shared" si="459"/>
        <v>23</v>
      </c>
      <c r="F4886" s="560">
        <f t="shared" si="460"/>
        <v>13</v>
      </c>
      <c r="G4886" s="595">
        <f t="shared" si="461"/>
        <v>3</v>
      </c>
      <c r="H4886" s="590">
        <f>CHOOSE('Output Sheet'!$B$4,'8760 Data'!J4886,'8760 Data'!K4886,'8760 Data'!L4886,'8760 Data'!M4886,'8760 Data'!N4886,'8760 Data'!O4886,'8760 Data'!P4886,'8760 Data'!Q4886,'8760 Data'!R4886,'8760 Data'!S4886,'8760 Data'!T4886,'8760 Data'!U4886)</f>
        <v>0</v>
      </c>
      <c r="I4886" s="591" t="e">
        <f>H4886/'Output Sheet'!$B$8</f>
        <v>#DIV/0!</v>
      </c>
      <c r="J4886" s="596"/>
      <c r="K4886" s="560"/>
      <c r="L4886" s="560"/>
      <c r="M4886" s="560"/>
      <c r="N4886" s="560"/>
      <c r="O4886" s="560"/>
      <c r="P4886" s="560"/>
      <c r="Q4886" s="560"/>
      <c r="R4886" s="560"/>
      <c r="S4886" s="560"/>
      <c r="T4886" s="560"/>
      <c r="U4886" s="560"/>
    </row>
    <row r="4887" spans="1:21">
      <c r="A4887" s="593">
        <f t="shared" si="456"/>
        <v>41478</v>
      </c>
      <c r="B4887" s="594">
        <v>41478.583615972224</v>
      </c>
      <c r="C4887" s="560">
        <f t="shared" si="457"/>
        <v>2013</v>
      </c>
      <c r="D4887" s="560">
        <f t="shared" si="458"/>
        <v>7</v>
      </c>
      <c r="E4887" s="560">
        <f t="shared" si="459"/>
        <v>23</v>
      </c>
      <c r="F4887" s="560">
        <f t="shared" si="460"/>
        <v>14</v>
      </c>
      <c r="G4887" s="595">
        <f t="shared" si="461"/>
        <v>3</v>
      </c>
      <c r="H4887" s="590">
        <f>CHOOSE('Output Sheet'!$B$4,'8760 Data'!J4887,'8760 Data'!K4887,'8760 Data'!L4887,'8760 Data'!M4887,'8760 Data'!N4887,'8760 Data'!O4887,'8760 Data'!P4887,'8760 Data'!Q4887,'8760 Data'!R4887,'8760 Data'!S4887,'8760 Data'!T4887,'8760 Data'!U4887)</f>
        <v>0</v>
      </c>
      <c r="I4887" s="591" t="e">
        <f>H4887/'Output Sheet'!$B$8</f>
        <v>#DIV/0!</v>
      </c>
      <c r="J4887" s="596"/>
      <c r="K4887" s="560"/>
      <c r="L4887" s="560"/>
      <c r="M4887" s="560"/>
      <c r="N4887" s="560"/>
      <c r="O4887" s="560"/>
      <c r="P4887" s="560"/>
      <c r="Q4887" s="560"/>
      <c r="R4887" s="560"/>
      <c r="S4887" s="560"/>
      <c r="T4887" s="560"/>
      <c r="U4887" s="560"/>
    </row>
    <row r="4888" spans="1:21">
      <c r="A4888" s="593">
        <f t="shared" si="456"/>
        <v>41478</v>
      </c>
      <c r="B4888" s="594">
        <v>41478.625282696761</v>
      </c>
      <c r="C4888" s="560">
        <f t="shared" si="457"/>
        <v>2013</v>
      </c>
      <c r="D4888" s="560">
        <f t="shared" si="458"/>
        <v>7</v>
      </c>
      <c r="E4888" s="560">
        <f t="shared" si="459"/>
        <v>23</v>
      </c>
      <c r="F4888" s="560">
        <f t="shared" si="460"/>
        <v>15</v>
      </c>
      <c r="G4888" s="595">
        <f t="shared" si="461"/>
        <v>3</v>
      </c>
      <c r="H4888" s="590">
        <f>CHOOSE('Output Sheet'!$B$4,'8760 Data'!J4888,'8760 Data'!K4888,'8760 Data'!L4888,'8760 Data'!M4888,'8760 Data'!N4888,'8760 Data'!O4888,'8760 Data'!P4888,'8760 Data'!Q4888,'8760 Data'!R4888,'8760 Data'!S4888,'8760 Data'!T4888,'8760 Data'!U4888)</f>
        <v>0</v>
      </c>
      <c r="I4888" s="591" t="e">
        <f>H4888/'Output Sheet'!$B$8</f>
        <v>#DIV/0!</v>
      </c>
      <c r="J4888" s="596"/>
      <c r="K4888" s="560"/>
      <c r="L4888" s="560"/>
      <c r="M4888" s="560"/>
      <c r="N4888" s="560"/>
      <c r="O4888" s="560"/>
      <c r="P4888" s="560"/>
      <c r="Q4888" s="560"/>
      <c r="R4888" s="560"/>
      <c r="S4888" s="560"/>
      <c r="T4888" s="560"/>
      <c r="U4888" s="560"/>
    </row>
    <row r="4889" spans="1:21">
      <c r="A4889" s="593">
        <f t="shared" si="456"/>
        <v>41478</v>
      </c>
      <c r="B4889" s="594">
        <v>41478.666949421298</v>
      </c>
      <c r="C4889" s="560">
        <f t="shared" si="457"/>
        <v>2013</v>
      </c>
      <c r="D4889" s="560">
        <f t="shared" si="458"/>
        <v>7</v>
      </c>
      <c r="E4889" s="560">
        <f t="shared" si="459"/>
        <v>23</v>
      </c>
      <c r="F4889" s="560">
        <f t="shared" si="460"/>
        <v>16</v>
      </c>
      <c r="G4889" s="595">
        <f t="shared" si="461"/>
        <v>3</v>
      </c>
      <c r="H4889" s="590">
        <f>CHOOSE('Output Sheet'!$B$4,'8760 Data'!J4889,'8760 Data'!K4889,'8760 Data'!L4889,'8760 Data'!M4889,'8760 Data'!N4889,'8760 Data'!O4889,'8760 Data'!P4889,'8760 Data'!Q4889,'8760 Data'!R4889,'8760 Data'!S4889,'8760 Data'!T4889,'8760 Data'!U4889)</f>
        <v>0</v>
      </c>
      <c r="I4889" s="591" t="e">
        <f>H4889/'Output Sheet'!$B$8</f>
        <v>#DIV/0!</v>
      </c>
      <c r="J4889" s="596"/>
      <c r="K4889" s="560"/>
      <c r="L4889" s="560"/>
      <c r="M4889" s="560"/>
      <c r="N4889" s="560"/>
      <c r="O4889" s="560"/>
      <c r="P4889" s="560"/>
      <c r="Q4889" s="560"/>
      <c r="R4889" s="560"/>
      <c r="S4889" s="560"/>
      <c r="T4889" s="560"/>
      <c r="U4889" s="560"/>
    </row>
    <row r="4890" spans="1:21">
      <c r="A4890" s="593">
        <f t="shared" si="456"/>
        <v>41478</v>
      </c>
      <c r="B4890" s="594">
        <v>41478.708616145836</v>
      </c>
      <c r="C4890" s="560">
        <f t="shared" si="457"/>
        <v>2013</v>
      </c>
      <c r="D4890" s="560">
        <f t="shared" si="458"/>
        <v>7</v>
      </c>
      <c r="E4890" s="560">
        <f t="shared" si="459"/>
        <v>23</v>
      </c>
      <c r="F4890" s="560">
        <f t="shared" si="460"/>
        <v>17</v>
      </c>
      <c r="G4890" s="595">
        <f t="shared" si="461"/>
        <v>3</v>
      </c>
      <c r="H4890" s="590">
        <f>CHOOSE('Output Sheet'!$B$4,'8760 Data'!J4890,'8760 Data'!K4890,'8760 Data'!L4890,'8760 Data'!M4890,'8760 Data'!N4890,'8760 Data'!O4890,'8760 Data'!P4890,'8760 Data'!Q4890,'8760 Data'!R4890,'8760 Data'!S4890,'8760 Data'!T4890,'8760 Data'!U4890)</f>
        <v>0</v>
      </c>
      <c r="I4890" s="591" t="e">
        <f>H4890/'Output Sheet'!$B$8</f>
        <v>#DIV/0!</v>
      </c>
      <c r="J4890" s="596"/>
      <c r="K4890" s="560"/>
      <c r="L4890" s="560"/>
      <c r="M4890" s="560"/>
      <c r="N4890" s="560"/>
      <c r="O4890" s="560"/>
      <c r="P4890" s="560"/>
      <c r="Q4890" s="560"/>
      <c r="R4890" s="560"/>
      <c r="S4890" s="560"/>
      <c r="T4890" s="560"/>
      <c r="U4890" s="560"/>
    </row>
    <row r="4891" spans="1:21">
      <c r="A4891" s="593">
        <f t="shared" si="456"/>
        <v>41478</v>
      </c>
      <c r="B4891" s="594">
        <v>41478.750282870373</v>
      </c>
      <c r="C4891" s="560">
        <f t="shared" si="457"/>
        <v>2013</v>
      </c>
      <c r="D4891" s="560">
        <f t="shared" si="458"/>
        <v>7</v>
      </c>
      <c r="E4891" s="560">
        <f t="shared" si="459"/>
        <v>23</v>
      </c>
      <c r="F4891" s="560">
        <f t="shared" si="460"/>
        <v>18</v>
      </c>
      <c r="G4891" s="595">
        <f t="shared" si="461"/>
        <v>3</v>
      </c>
      <c r="H4891" s="590">
        <f>CHOOSE('Output Sheet'!$B$4,'8760 Data'!J4891,'8760 Data'!K4891,'8760 Data'!L4891,'8760 Data'!M4891,'8760 Data'!N4891,'8760 Data'!O4891,'8760 Data'!P4891,'8760 Data'!Q4891,'8760 Data'!R4891,'8760 Data'!S4891,'8760 Data'!T4891,'8760 Data'!U4891)</f>
        <v>0</v>
      </c>
      <c r="I4891" s="591" t="e">
        <f>H4891/'Output Sheet'!$B$8</f>
        <v>#DIV/0!</v>
      </c>
      <c r="J4891" s="596"/>
      <c r="K4891" s="560"/>
      <c r="L4891" s="560"/>
      <c r="M4891" s="560"/>
      <c r="N4891" s="560"/>
      <c r="O4891" s="560"/>
      <c r="P4891" s="560"/>
      <c r="Q4891" s="560"/>
      <c r="R4891" s="560"/>
      <c r="S4891" s="560"/>
      <c r="T4891" s="560"/>
      <c r="U4891" s="560"/>
    </row>
    <row r="4892" spans="1:21">
      <c r="A4892" s="593">
        <f t="shared" si="456"/>
        <v>41478</v>
      </c>
      <c r="B4892" s="594">
        <v>41478.79194959491</v>
      </c>
      <c r="C4892" s="560">
        <f t="shared" si="457"/>
        <v>2013</v>
      </c>
      <c r="D4892" s="560">
        <f t="shared" si="458"/>
        <v>7</v>
      </c>
      <c r="E4892" s="560">
        <f t="shared" si="459"/>
        <v>23</v>
      </c>
      <c r="F4892" s="560">
        <f t="shared" si="460"/>
        <v>19</v>
      </c>
      <c r="G4892" s="595">
        <f t="shared" si="461"/>
        <v>3</v>
      </c>
      <c r="H4892" s="590">
        <f>CHOOSE('Output Sheet'!$B$4,'8760 Data'!J4892,'8760 Data'!K4892,'8760 Data'!L4892,'8760 Data'!M4892,'8760 Data'!N4892,'8760 Data'!O4892,'8760 Data'!P4892,'8760 Data'!Q4892,'8760 Data'!R4892,'8760 Data'!S4892,'8760 Data'!T4892,'8760 Data'!U4892)</f>
        <v>0</v>
      </c>
      <c r="I4892" s="591" t="e">
        <f>H4892/'Output Sheet'!$B$8</f>
        <v>#DIV/0!</v>
      </c>
      <c r="J4892" s="596"/>
      <c r="K4892" s="560"/>
      <c r="L4892" s="560"/>
      <c r="M4892" s="560"/>
      <c r="N4892" s="560"/>
      <c r="O4892" s="560"/>
      <c r="P4892" s="560"/>
      <c r="Q4892" s="560"/>
      <c r="R4892" s="560"/>
      <c r="S4892" s="560"/>
      <c r="T4892" s="560"/>
      <c r="U4892" s="560"/>
    </row>
    <row r="4893" spans="1:21">
      <c r="A4893" s="593">
        <f t="shared" si="456"/>
        <v>41478</v>
      </c>
      <c r="B4893" s="594">
        <v>41478.833616319447</v>
      </c>
      <c r="C4893" s="560">
        <f t="shared" si="457"/>
        <v>2013</v>
      </c>
      <c r="D4893" s="560">
        <f t="shared" si="458"/>
        <v>7</v>
      </c>
      <c r="E4893" s="560">
        <f t="shared" si="459"/>
        <v>23</v>
      </c>
      <c r="F4893" s="560">
        <f t="shared" si="460"/>
        <v>20</v>
      </c>
      <c r="G4893" s="595">
        <f t="shared" si="461"/>
        <v>3</v>
      </c>
      <c r="H4893" s="590">
        <f>CHOOSE('Output Sheet'!$B$4,'8760 Data'!J4893,'8760 Data'!K4893,'8760 Data'!L4893,'8760 Data'!M4893,'8760 Data'!N4893,'8760 Data'!O4893,'8760 Data'!P4893,'8760 Data'!Q4893,'8760 Data'!R4893,'8760 Data'!S4893,'8760 Data'!T4893,'8760 Data'!U4893)</f>
        <v>0</v>
      </c>
      <c r="I4893" s="591" t="e">
        <f>H4893/'Output Sheet'!$B$8</f>
        <v>#DIV/0!</v>
      </c>
      <c r="J4893" s="596"/>
      <c r="K4893" s="560"/>
      <c r="L4893" s="560"/>
      <c r="M4893" s="560"/>
      <c r="N4893" s="560"/>
      <c r="O4893" s="560"/>
      <c r="P4893" s="560"/>
      <c r="Q4893" s="560"/>
      <c r="R4893" s="560"/>
      <c r="S4893" s="560"/>
      <c r="T4893" s="560"/>
      <c r="U4893" s="560"/>
    </row>
    <row r="4894" spans="1:21">
      <c r="A4894" s="593">
        <f t="shared" si="456"/>
        <v>41478</v>
      </c>
      <c r="B4894" s="594">
        <v>41478.875283043984</v>
      </c>
      <c r="C4894" s="560">
        <f t="shared" si="457"/>
        <v>2013</v>
      </c>
      <c r="D4894" s="560">
        <f t="shared" si="458"/>
        <v>7</v>
      </c>
      <c r="E4894" s="560">
        <f t="shared" si="459"/>
        <v>23</v>
      </c>
      <c r="F4894" s="560">
        <f t="shared" si="460"/>
        <v>21</v>
      </c>
      <c r="G4894" s="595">
        <f t="shared" si="461"/>
        <v>3</v>
      </c>
      <c r="H4894" s="590">
        <f>CHOOSE('Output Sheet'!$B$4,'8760 Data'!J4894,'8760 Data'!K4894,'8760 Data'!L4894,'8760 Data'!M4894,'8760 Data'!N4894,'8760 Data'!O4894,'8760 Data'!P4894,'8760 Data'!Q4894,'8760 Data'!R4894,'8760 Data'!S4894,'8760 Data'!T4894,'8760 Data'!U4894)</f>
        <v>0</v>
      </c>
      <c r="I4894" s="591" t="e">
        <f>H4894/'Output Sheet'!$B$8</f>
        <v>#DIV/0!</v>
      </c>
      <c r="J4894" s="596"/>
      <c r="K4894" s="560"/>
      <c r="L4894" s="560"/>
      <c r="M4894" s="560"/>
      <c r="N4894" s="560"/>
      <c r="O4894" s="560"/>
      <c r="P4894" s="560"/>
      <c r="Q4894" s="560"/>
      <c r="R4894" s="560"/>
      <c r="S4894" s="560"/>
      <c r="T4894" s="560"/>
      <c r="U4894" s="560"/>
    </row>
    <row r="4895" spans="1:21">
      <c r="A4895" s="593">
        <f t="shared" si="456"/>
        <v>41478</v>
      </c>
      <c r="B4895" s="594">
        <v>41478.916949768522</v>
      </c>
      <c r="C4895" s="560">
        <f t="shared" si="457"/>
        <v>2013</v>
      </c>
      <c r="D4895" s="560">
        <f t="shared" si="458"/>
        <v>7</v>
      </c>
      <c r="E4895" s="560">
        <f t="shared" si="459"/>
        <v>23</v>
      </c>
      <c r="F4895" s="560">
        <f t="shared" si="460"/>
        <v>22</v>
      </c>
      <c r="G4895" s="595">
        <f t="shared" si="461"/>
        <v>3</v>
      </c>
      <c r="H4895" s="590">
        <f>CHOOSE('Output Sheet'!$B$4,'8760 Data'!J4895,'8760 Data'!K4895,'8760 Data'!L4895,'8760 Data'!M4895,'8760 Data'!N4895,'8760 Data'!O4895,'8760 Data'!P4895,'8760 Data'!Q4895,'8760 Data'!R4895,'8760 Data'!S4895,'8760 Data'!T4895,'8760 Data'!U4895)</f>
        <v>0</v>
      </c>
      <c r="I4895" s="591" t="e">
        <f>H4895/'Output Sheet'!$B$8</f>
        <v>#DIV/0!</v>
      </c>
      <c r="J4895" s="596"/>
      <c r="K4895" s="560"/>
      <c r="L4895" s="560"/>
      <c r="M4895" s="560"/>
      <c r="N4895" s="560"/>
      <c r="O4895" s="560"/>
      <c r="P4895" s="560"/>
      <c r="Q4895" s="560"/>
      <c r="R4895" s="560"/>
      <c r="S4895" s="560"/>
      <c r="T4895" s="560"/>
      <c r="U4895" s="560"/>
    </row>
    <row r="4896" spans="1:21">
      <c r="A4896" s="593">
        <f t="shared" si="456"/>
        <v>41478</v>
      </c>
      <c r="B4896" s="594">
        <v>41478.958616493059</v>
      </c>
      <c r="C4896" s="560">
        <f t="shared" si="457"/>
        <v>2013</v>
      </c>
      <c r="D4896" s="560">
        <f t="shared" si="458"/>
        <v>7</v>
      </c>
      <c r="E4896" s="560">
        <f t="shared" si="459"/>
        <v>23</v>
      </c>
      <c r="F4896" s="560">
        <f t="shared" si="460"/>
        <v>23</v>
      </c>
      <c r="G4896" s="595">
        <f t="shared" si="461"/>
        <v>3</v>
      </c>
      <c r="H4896" s="590">
        <f>CHOOSE('Output Sheet'!$B$4,'8760 Data'!J4896,'8760 Data'!K4896,'8760 Data'!L4896,'8760 Data'!M4896,'8760 Data'!N4896,'8760 Data'!O4896,'8760 Data'!P4896,'8760 Data'!Q4896,'8760 Data'!R4896,'8760 Data'!S4896,'8760 Data'!T4896,'8760 Data'!U4896)</f>
        <v>0</v>
      </c>
      <c r="I4896" s="591" t="e">
        <f>H4896/'Output Sheet'!$B$8</f>
        <v>#DIV/0!</v>
      </c>
      <c r="J4896" s="596"/>
      <c r="K4896" s="560"/>
      <c r="L4896" s="560"/>
      <c r="M4896" s="560"/>
      <c r="N4896" s="560"/>
      <c r="O4896" s="560"/>
      <c r="P4896" s="560"/>
      <c r="Q4896" s="560"/>
      <c r="R4896" s="560"/>
      <c r="S4896" s="560"/>
      <c r="T4896" s="560"/>
      <c r="U4896" s="560"/>
    </row>
    <row r="4897" spans="1:21">
      <c r="A4897" s="593">
        <f t="shared" si="456"/>
        <v>41479</v>
      </c>
      <c r="B4897" s="594">
        <v>41479.000283217596</v>
      </c>
      <c r="C4897" s="560">
        <f t="shared" si="457"/>
        <v>2013</v>
      </c>
      <c r="D4897" s="560">
        <f t="shared" si="458"/>
        <v>7</v>
      </c>
      <c r="E4897" s="560">
        <f t="shared" si="459"/>
        <v>24</v>
      </c>
      <c r="F4897" s="560">
        <f t="shared" si="460"/>
        <v>24</v>
      </c>
      <c r="G4897" s="595">
        <f t="shared" si="461"/>
        <v>4</v>
      </c>
      <c r="H4897" s="590">
        <f>CHOOSE('Output Sheet'!$B$4,'8760 Data'!J4897,'8760 Data'!K4897,'8760 Data'!L4897,'8760 Data'!M4897,'8760 Data'!N4897,'8760 Data'!O4897,'8760 Data'!P4897,'8760 Data'!Q4897,'8760 Data'!R4897,'8760 Data'!S4897,'8760 Data'!T4897,'8760 Data'!U4897)</f>
        <v>0</v>
      </c>
      <c r="I4897" s="591" t="e">
        <f>H4897/'Output Sheet'!$B$8</f>
        <v>#DIV/0!</v>
      </c>
      <c r="J4897" s="596"/>
      <c r="K4897" s="560"/>
      <c r="L4897" s="560"/>
      <c r="M4897" s="560"/>
      <c r="N4897" s="560"/>
      <c r="O4897" s="560"/>
      <c r="P4897" s="560"/>
      <c r="Q4897" s="560"/>
      <c r="R4897" s="560"/>
      <c r="S4897" s="560"/>
      <c r="T4897" s="560"/>
      <c r="U4897" s="560"/>
    </row>
    <row r="4898" spans="1:21">
      <c r="A4898" s="593">
        <f t="shared" si="456"/>
        <v>41479</v>
      </c>
      <c r="B4898" s="594">
        <v>41479.041949942133</v>
      </c>
      <c r="C4898" s="560">
        <f t="shared" si="457"/>
        <v>2013</v>
      </c>
      <c r="D4898" s="560">
        <f t="shared" si="458"/>
        <v>7</v>
      </c>
      <c r="E4898" s="560">
        <f t="shared" si="459"/>
        <v>24</v>
      </c>
      <c r="F4898" s="560">
        <f t="shared" si="460"/>
        <v>1</v>
      </c>
      <c r="G4898" s="595">
        <f t="shared" si="461"/>
        <v>4</v>
      </c>
      <c r="H4898" s="590">
        <f>CHOOSE('Output Sheet'!$B$4,'8760 Data'!J4898,'8760 Data'!K4898,'8760 Data'!L4898,'8760 Data'!M4898,'8760 Data'!N4898,'8760 Data'!O4898,'8760 Data'!P4898,'8760 Data'!Q4898,'8760 Data'!R4898,'8760 Data'!S4898,'8760 Data'!T4898,'8760 Data'!U4898)</f>
        <v>0</v>
      </c>
      <c r="I4898" s="591" t="e">
        <f>H4898/'Output Sheet'!$B$8</f>
        <v>#DIV/0!</v>
      </c>
      <c r="J4898" s="596"/>
      <c r="K4898" s="560"/>
      <c r="L4898" s="560"/>
      <c r="M4898" s="560"/>
      <c r="N4898" s="560"/>
      <c r="O4898" s="560"/>
      <c r="P4898" s="560"/>
      <c r="Q4898" s="560"/>
      <c r="R4898" s="560"/>
      <c r="S4898" s="560"/>
      <c r="T4898" s="560"/>
      <c r="U4898" s="560"/>
    </row>
    <row r="4899" spans="1:21">
      <c r="A4899" s="593">
        <f t="shared" si="456"/>
        <v>41479</v>
      </c>
      <c r="B4899" s="594">
        <v>41479.083616666663</v>
      </c>
      <c r="C4899" s="560">
        <f t="shared" si="457"/>
        <v>2013</v>
      </c>
      <c r="D4899" s="560">
        <f t="shared" si="458"/>
        <v>7</v>
      </c>
      <c r="E4899" s="560">
        <f t="shared" si="459"/>
        <v>24</v>
      </c>
      <c r="F4899" s="560">
        <f t="shared" si="460"/>
        <v>2</v>
      </c>
      <c r="G4899" s="595">
        <f t="shared" si="461"/>
        <v>4</v>
      </c>
      <c r="H4899" s="590">
        <f>CHOOSE('Output Sheet'!$B$4,'8760 Data'!J4899,'8760 Data'!K4899,'8760 Data'!L4899,'8760 Data'!M4899,'8760 Data'!N4899,'8760 Data'!O4899,'8760 Data'!P4899,'8760 Data'!Q4899,'8760 Data'!R4899,'8760 Data'!S4899,'8760 Data'!T4899,'8760 Data'!U4899)</f>
        <v>0</v>
      </c>
      <c r="I4899" s="591" t="e">
        <f>H4899/'Output Sheet'!$B$8</f>
        <v>#DIV/0!</v>
      </c>
      <c r="J4899" s="596"/>
      <c r="K4899" s="560"/>
      <c r="L4899" s="560"/>
      <c r="M4899" s="560"/>
      <c r="N4899" s="560"/>
      <c r="O4899" s="560"/>
      <c r="P4899" s="560"/>
      <c r="Q4899" s="560"/>
      <c r="R4899" s="560"/>
      <c r="S4899" s="560"/>
      <c r="T4899" s="560"/>
      <c r="U4899" s="560"/>
    </row>
    <row r="4900" spans="1:21">
      <c r="A4900" s="593">
        <f t="shared" si="456"/>
        <v>41479</v>
      </c>
      <c r="B4900" s="594">
        <v>41479.1252833912</v>
      </c>
      <c r="C4900" s="560">
        <f t="shared" si="457"/>
        <v>2013</v>
      </c>
      <c r="D4900" s="560">
        <f t="shared" si="458"/>
        <v>7</v>
      </c>
      <c r="E4900" s="560">
        <f t="shared" si="459"/>
        <v>24</v>
      </c>
      <c r="F4900" s="560">
        <f t="shared" si="460"/>
        <v>3</v>
      </c>
      <c r="G4900" s="595">
        <f t="shared" si="461"/>
        <v>4</v>
      </c>
      <c r="H4900" s="590">
        <f>CHOOSE('Output Sheet'!$B$4,'8760 Data'!J4900,'8760 Data'!K4900,'8760 Data'!L4900,'8760 Data'!M4900,'8760 Data'!N4900,'8760 Data'!O4900,'8760 Data'!P4900,'8760 Data'!Q4900,'8760 Data'!R4900,'8760 Data'!S4900,'8760 Data'!T4900,'8760 Data'!U4900)</f>
        <v>0</v>
      </c>
      <c r="I4900" s="591" t="e">
        <f>H4900/'Output Sheet'!$B$8</f>
        <v>#DIV/0!</v>
      </c>
      <c r="J4900" s="596"/>
      <c r="K4900" s="560"/>
      <c r="L4900" s="560"/>
      <c r="M4900" s="560"/>
      <c r="N4900" s="560"/>
      <c r="O4900" s="560"/>
      <c r="P4900" s="560"/>
      <c r="Q4900" s="560"/>
      <c r="R4900" s="560"/>
      <c r="S4900" s="560"/>
      <c r="T4900" s="560"/>
      <c r="U4900" s="560"/>
    </row>
    <row r="4901" spans="1:21">
      <c r="A4901" s="593">
        <f t="shared" si="456"/>
        <v>41479</v>
      </c>
      <c r="B4901" s="594">
        <v>41479.166950115738</v>
      </c>
      <c r="C4901" s="560">
        <f t="shared" si="457"/>
        <v>2013</v>
      </c>
      <c r="D4901" s="560">
        <f t="shared" si="458"/>
        <v>7</v>
      </c>
      <c r="E4901" s="560">
        <f t="shared" si="459"/>
        <v>24</v>
      </c>
      <c r="F4901" s="560">
        <f t="shared" si="460"/>
        <v>4</v>
      </c>
      <c r="G4901" s="595">
        <f t="shared" si="461"/>
        <v>4</v>
      </c>
      <c r="H4901" s="590">
        <f>CHOOSE('Output Sheet'!$B$4,'8760 Data'!J4901,'8760 Data'!K4901,'8760 Data'!L4901,'8760 Data'!M4901,'8760 Data'!N4901,'8760 Data'!O4901,'8760 Data'!P4901,'8760 Data'!Q4901,'8760 Data'!R4901,'8760 Data'!S4901,'8760 Data'!T4901,'8760 Data'!U4901)</f>
        <v>0</v>
      </c>
      <c r="I4901" s="591" t="e">
        <f>H4901/'Output Sheet'!$B$8</f>
        <v>#DIV/0!</v>
      </c>
      <c r="J4901" s="596"/>
      <c r="K4901" s="560"/>
      <c r="L4901" s="560"/>
      <c r="M4901" s="560"/>
      <c r="N4901" s="560"/>
      <c r="O4901" s="560"/>
      <c r="P4901" s="560"/>
      <c r="Q4901" s="560"/>
      <c r="R4901" s="560"/>
      <c r="S4901" s="560"/>
      <c r="T4901" s="560"/>
      <c r="U4901" s="560"/>
    </row>
    <row r="4902" spans="1:21">
      <c r="A4902" s="593">
        <f t="shared" si="456"/>
        <v>41479</v>
      </c>
      <c r="B4902" s="594">
        <v>41479.208616840275</v>
      </c>
      <c r="C4902" s="560">
        <f t="shared" si="457"/>
        <v>2013</v>
      </c>
      <c r="D4902" s="560">
        <f t="shared" si="458"/>
        <v>7</v>
      </c>
      <c r="E4902" s="560">
        <f t="shared" si="459"/>
        <v>24</v>
      </c>
      <c r="F4902" s="560">
        <f t="shared" si="460"/>
        <v>5</v>
      </c>
      <c r="G4902" s="595">
        <f t="shared" si="461"/>
        <v>4</v>
      </c>
      <c r="H4902" s="590">
        <f>CHOOSE('Output Sheet'!$B$4,'8760 Data'!J4902,'8760 Data'!K4902,'8760 Data'!L4902,'8760 Data'!M4902,'8760 Data'!N4902,'8760 Data'!O4902,'8760 Data'!P4902,'8760 Data'!Q4902,'8760 Data'!R4902,'8760 Data'!S4902,'8760 Data'!T4902,'8760 Data'!U4902)</f>
        <v>0</v>
      </c>
      <c r="I4902" s="591" t="e">
        <f>H4902/'Output Sheet'!$B$8</f>
        <v>#DIV/0!</v>
      </c>
      <c r="J4902" s="596"/>
      <c r="K4902" s="560"/>
      <c r="L4902" s="560"/>
      <c r="M4902" s="560"/>
      <c r="N4902" s="560"/>
      <c r="O4902" s="560"/>
      <c r="P4902" s="560"/>
      <c r="Q4902" s="560"/>
      <c r="R4902" s="560"/>
      <c r="S4902" s="560"/>
      <c r="T4902" s="560"/>
      <c r="U4902" s="560"/>
    </row>
    <row r="4903" spans="1:21">
      <c r="A4903" s="593">
        <f t="shared" si="456"/>
        <v>41479</v>
      </c>
      <c r="B4903" s="594">
        <v>41479.250283564812</v>
      </c>
      <c r="C4903" s="560">
        <f t="shared" si="457"/>
        <v>2013</v>
      </c>
      <c r="D4903" s="560">
        <f t="shared" si="458"/>
        <v>7</v>
      </c>
      <c r="E4903" s="560">
        <f t="shared" si="459"/>
        <v>24</v>
      </c>
      <c r="F4903" s="560">
        <f t="shared" si="460"/>
        <v>6</v>
      </c>
      <c r="G4903" s="595">
        <f t="shared" si="461"/>
        <v>4</v>
      </c>
      <c r="H4903" s="590">
        <f>CHOOSE('Output Sheet'!$B$4,'8760 Data'!J4903,'8760 Data'!K4903,'8760 Data'!L4903,'8760 Data'!M4903,'8760 Data'!N4903,'8760 Data'!O4903,'8760 Data'!P4903,'8760 Data'!Q4903,'8760 Data'!R4903,'8760 Data'!S4903,'8760 Data'!T4903,'8760 Data'!U4903)</f>
        <v>0</v>
      </c>
      <c r="I4903" s="591" t="e">
        <f>H4903/'Output Sheet'!$B$8</f>
        <v>#DIV/0!</v>
      </c>
      <c r="J4903" s="596"/>
      <c r="K4903" s="560"/>
      <c r="L4903" s="560"/>
      <c r="M4903" s="560"/>
      <c r="N4903" s="560"/>
      <c r="O4903" s="560"/>
      <c r="P4903" s="560"/>
      <c r="Q4903" s="560"/>
      <c r="R4903" s="560"/>
      <c r="S4903" s="560"/>
      <c r="T4903" s="560"/>
      <c r="U4903" s="560"/>
    </row>
    <row r="4904" spans="1:21">
      <c r="A4904" s="593">
        <f t="shared" si="456"/>
        <v>41479</v>
      </c>
      <c r="B4904" s="594">
        <v>41479.291950289349</v>
      </c>
      <c r="C4904" s="560">
        <f t="shared" si="457"/>
        <v>2013</v>
      </c>
      <c r="D4904" s="560">
        <f t="shared" si="458"/>
        <v>7</v>
      </c>
      <c r="E4904" s="560">
        <f t="shared" si="459"/>
        <v>24</v>
      </c>
      <c r="F4904" s="560">
        <f t="shared" si="460"/>
        <v>7</v>
      </c>
      <c r="G4904" s="595">
        <f t="shared" si="461"/>
        <v>4</v>
      </c>
      <c r="H4904" s="590">
        <f>CHOOSE('Output Sheet'!$B$4,'8760 Data'!J4904,'8760 Data'!K4904,'8760 Data'!L4904,'8760 Data'!M4904,'8760 Data'!N4904,'8760 Data'!O4904,'8760 Data'!P4904,'8760 Data'!Q4904,'8760 Data'!R4904,'8760 Data'!S4904,'8760 Data'!T4904,'8760 Data'!U4904)</f>
        <v>0</v>
      </c>
      <c r="I4904" s="591" t="e">
        <f>H4904/'Output Sheet'!$B$8</f>
        <v>#DIV/0!</v>
      </c>
      <c r="J4904" s="596"/>
      <c r="K4904" s="560"/>
      <c r="L4904" s="560"/>
      <c r="M4904" s="560"/>
      <c r="N4904" s="560"/>
      <c r="O4904" s="560"/>
      <c r="P4904" s="560"/>
      <c r="Q4904" s="560"/>
      <c r="R4904" s="560"/>
      <c r="S4904" s="560"/>
      <c r="T4904" s="560"/>
      <c r="U4904" s="560"/>
    </row>
    <row r="4905" spans="1:21">
      <c r="A4905" s="593">
        <f t="shared" si="456"/>
        <v>41479</v>
      </c>
      <c r="B4905" s="594">
        <v>41479.333617013886</v>
      </c>
      <c r="C4905" s="560">
        <f t="shared" si="457"/>
        <v>2013</v>
      </c>
      <c r="D4905" s="560">
        <f t="shared" si="458"/>
        <v>7</v>
      </c>
      <c r="E4905" s="560">
        <f t="shared" si="459"/>
        <v>24</v>
      </c>
      <c r="F4905" s="560">
        <f t="shared" si="460"/>
        <v>8</v>
      </c>
      <c r="G4905" s="595">
        <f t="shared" si="461"/>
        <v>4</v>
      </c>
      <c r="H4905" s="590">
        <f>CHOOSE('Output Sheet'!$B$4,'8760 Data'!J4905,'8760 Data'!K4905,'8760 Data'!L4905,'8760 Data'!M4905,'8760 Data'!N4905,'8760 Data'!O4905,'8760 Data'!P4905,'8760 Data'!Q4905,'8760 Data'!R4905,'8760 Data'!S4905,'8760 Data'!T4905,'8760 Data'!U4905)</f>
        <v>0</v>
      </c>
      <c r="I4905" s="591" t="e">
        <f>H4905/'Output Sheet'!$B$8</f>
        <v>#DIV/0!</v>
      </c>
      <c r="J4905" s="596"/>
      <c r="K4905" s="560"/>
      <c r="L4905" s="560"/>
      <c r="M4905" s="560"/>
      <c r="N4905" s="560"/>
      <c r="O4905" s="560"/>
      <c r="P4905" s="560"/>
      <c r="Q4905" s="560"/>
      <c r="R4905" s="560"/>
      <c r="S4905" s="560"/>
      <c r="T4905" s="560"/>
      <c r="U4905" s="560"/>
    </row>
    <row r="4906" spans="1:21">
      <c r="A4906" s="593">
        <f t="shared" si="456"/>
        <v>41479</v>
      </c>
      <c r="B4906" s="594">
        <v>41479.375283738424</v>
      </c>
      <c r="C4906" s="560">
        <f t="shared" si="457"/>
        <v>2013</v>
      </c>
      <c r="D4906" s="560">
        <f t="shared" si="458"/>
        <v>7</v>
      </c>
      <c r="E4906" s="560">
        <f t="shared" si="459"/>
        <v>24</v>
      </c>
      <c r="F4906" s="560">
        <f t="shared" si="460"/>
        <v>9</v>
      </c>
      <c r="G4906" s="595">
        <f t="shared" si="461"/>
        <v>4</v>
      </c>
      <c r="H4906" s="590">
        <f>CHOOSE('Output Sheet'!$B$4,'8760 Data'!J4906,'8760 Data'!K4906,'8760 Data'!L4906,'8760 Data'!M4906,'8760 Data'!N4906,'8760 Data'!O4906,'8760 Data'!P4906,'8760 Data'!Q4906,'8760 Data'!R4906,'8760 Data'!S4906,'8760 Data'!T4906,'8760 Data'!U4906)</f>
        <v>0</v>
      </c>
      <c r="I4906" s="591" t="e">
        <f>H4906/'Output Sheet'!$B$8</f>
        <v>#DIV/0!</v>
      </c>
      <c r="J4906" s="596"/>
      <c r="K4906" s="560"/>
      <c r="L4906" s="560"/>
      <c r="M4906" s="560"/>
      <c r="N4906" s="560"/>
      <c r="O4906" s="560"/>
      <c r="P4906" s="560"/>
      <c r="Q4906" s="560"/>
      <c r="R4906" s="560"/>
      <c r="S4906" s="560"/>
      <c r="T4906" s="560"/>
      <c r="U4906" s="560"/>
    </row>
    <row r="4907" spans="1:21">
      <c r="A4907" s="593">
        <f t="shared" si="456"/>
        <v>41479</v>
      </c>
      <c r="B4907" s="594">
        <v>41479.416950462961</v>
      </c>
      <c r="C4907" s="560">
        <f t="shared" si="457"/>
        <v>2013</v>
      </c>
      <c r="D4907" s="560">
        <f t="shared" si="458"/>
        <v>7</v>
      </c>
      <c r="E4907" s="560">
        <f t="shared" si="459"/>
        <v>24</v>
      </c>
      <c r="F4907" s="560">
        <f t="shared" si="460"/>
        <v>10</v>
      </c>
      <c r="G4907" s="595">
        <f t="shared" si="461"/>
        <v>4</v>
      </c>
      <c r="H4907" s="590">
        <f>CHOOSE('Output Sheet'!$B$4,'8760 Data'!J4907,'8760 Data'!K4907,'8760 Data'!L4907,'8760 Data'!M4907,'8760 Data'!N4907,'8760 Data'!O4907,'8760 Data'!P4907,'8760 Data'!Q4907,'8760 Data'!R4907,'8760 Data'!S4907,'8760 Data'!T4907,'8760 Data'!U4907)</f>
        <v>0</v>
      </c>
      <c r="I4907" s="591" t="e">
        <f>H4907/'Output Sheet'!$B$8</f>
        <v>#DIV/0!</v>
      </c>
      <c r="J4907" s="596"/>
      <c r="K4907" s="560"/>
      <c r="L4907" s="560"/>
      <c r="M4907" s="560"/>
      <c r="N4907" s="560"/>
      <c r="O4907" s="560"/>
      <c r="P4907" s="560"/>
      <c r="Q4907" s="560"/>
      <c r="R4907" s="560"/>
      <c r="S4907" s="560"/>
      <c r="T4907" s="560"/>
      <c r="U4907" s="560"/>
    </row>
    <row r="4908" spans="1:21">
      <c r="A4908" s="593">
        <f t="shared" si="456"/>
        <v>41479</v>
      </c>
      <c r="B4908" s="594">
        <v>41479.458617187498</v>
      </c>
      <c r="C4908" s="560">
        <f t="shared" si="457"/>
        <v>2013</v>
      </c>
      <c r="D4908" s="560">
        <f t="shared" si="458"/>
        <v>7</v>
      </c>
      <c r="E4908" s="560">
        <f t="shared" si="459"/>
        <v>24</v>
      </c>
      <c r="F4908" s="560">
        <f t="shared" si="460"/>
        <v>11</v>
      </c>
      <c r="G4908" s="595">
        <f t="shared" si="461"/>
        <v>4</v>
      </c>
      <c r="H4908" s="590">
        <f>CHOOSE('Output Sheet'!$B$4,'8760 Data'!J4908,'8760 Data'!K4908,'8760 Data'!L4908,'8760 Data'!M4908,'8760 Data'!N4908,'8760 Data'!O4908,'8760 Data'!P4908,'8760 Data'!Q4908,'8760 Data'!R4908,'8760 Data'!S4908,'8760 Data'!T4908,'8760 Data'!U4908)</f>
        <v>0</v>
      </c>
      <c r="I4908" s="591" t="e">
        <f>H4908/'Output Sheet'!$B$8</f>
        <v>#DIV/0!</v>
      </c>
      <c r="J4908" s="596"/>
      <c r="K4908" s="560"/>
      <c r="L4908" s="560"/>
      <c r="M4908" s="560"/>
      <c r="N4908" s="560"/>
      <c r="O4908" s="560"/>
      <c r="P4908" s="560"/>
      <c r="Q4908" s="560"/>
      <c r="R4908" s="560"/>
      <c r="S4908" s="560"/>
      <c r="T4908" s="560"/>
      <c r="U4908" s="560"/>
    </row>
    <row r="4909" spans="1:21">
      <c r="A4909" s="593">
        <f t="shared" si="456"/>
        <v>41479</v>
      </c>
      <c r="B4909" s="594">
        <v>41479.500283912035</v>
      </c>
      <c r="C4909" s="560">
        <f t="shared" si="457"/>
        <v>2013</v>
      </c>
      <c r="D4909" s="560">
        <f t="shared" si="458"/>
        <v>7</v>
      </c>
      <c r="E4909" s="560">
        <f t="shared" si="459"/>
        <v>24</v>
      </c>
      <c r="F4909" s="560">
        <f t="shared" si="460"/>
        <v>12</v>
      </c>
      <c r="G4909" s="595">
        <f t="shared" si="461"/>
        <v>4</v>
      </c>
      <c r="H4909" s="590">
        <f>CHOOSE('Output Sheet'!$B$4,'8760 Data'!J4909,'8760 Data'!K4909,'8760 Data'!L4909,'8760 Data'!M4909,'8760 Data'!N4909,'8760 Data'!O4909,'8760 Data'!P4909,'8760 Data'!Q4909,'8760 Data'!R4909,'8760 Data'!S4909,'8760 Data'!T4909,'8760 Data'!U4909)</f>
        <v>0</v>
      </c>
      <c r="I4909" s="591" t="e">
        <f>H4909/'Output Sheet'!$B$8</f>
        <v>#DIV/0!</v>
      </c>
      <c r="J4909" s="596"/>
      <c r="K4909" s="560"/>
      <c r="L4909" s="560"/>
      <c r="M4909" s="560"/>
      <c r="N4909" s="560"/>
      <c r="O4909" s="560"/>
      <c r="P4909" s="560"/>
      <c r="Q4909" s="560"/>
      <c r="R4909" s="560"/>
      <c r="S4909" s="560"/>
      <c r="T4909" s="560"/>
      <c r="U4909" s="560"/>
    </row>
    <row r="4910" spans="1:21">
      <c r="A4910" s="593">
        <f t="shared" si="456"/>
        <v>41479</v>
      </c>
      <c r="B4910" s="594">
        <v>41479.541950636572</v>
      </c>
      <c r="C4910" s="560">
        <f t="shared" si="457"/>
        <v>2013</v>
      </c>
      <c r="D4910" s="560">
        <f t="shared" si="458"/>
        <v>7</v>
      </c>
      <c r="E4910" s="560">
        <f t="shared" si="459"/>
        <v>24</v>
      </c>
      <c r="F4910" s="560">
        <f t="shared" si="460"/>
        <v>13</v>
      </c>
      <c r="G4910" s="595">
        <f t="shared" si="461"/>
        <v>4</v>
      </c>
      <c r="H4910" s="590">
        <f>CHOOSE('Output Sheet'!$B$4,'8760 Data'!J4910,'8760 Data'!K4910,'8760 Data'!L4910,'8760 Data'!M4910,'8760 Data'!N4910,'8760 Data'!O4910,'8760 Data'!P4910,'8760 Data'!Q4910,'8760 Data'!R4910,'8760 Data'!S4910,'8760 Data'!T4910,'8760 Data'!U4910)</f>
        <v>0</v>
      </c>
      <c r="I4910" s="591" t="e">
        <f>H4910/'Output Sheet'!$B$8</f>
        <v>#DIV/0!</v>
      </c>
      <c r="J4910" s="596"/>
      <c r="K4910" s="560"/>
      <c r="L4910" s="560"/>
      <c r="M4910" s="560"/>
      <c r="N4910" s="560"/>
      <c r="O4910" s="560"/>
      <c r="P4910" s="560"/>
      <c r="Q4910" s="560"/>
      <c r="R4910" s="560"/>
      <c r="S4910" s="560"/>
      <c r="T4910" s="560"/>
      <c r="U4910" s="560"/>
    </row>
    <row r="4911" spans="1:21">
      <c r="A4911" s="593">
        <f t="shared" si="456"/>
        <v>41479</v>
      </c>
      <c r="B4911" s="594">
        <v>41479.58361736111</v>
      </c>
      <c r="C4911" s="560">
        <f t="shared" si="457"/>
        <v>2013</v>
      </c>
      <c r="D4911" s="560">
        <f t="shared" si="458"/>
        <v>7</v>
      </c>
      <c r="E4911" s="560">
        <f t="shared" si="459"/>
        <v>24</v>
      </c>
      <c r="F4911" s="560">
        <f t="shared" si="460"/>
        <v>14</v>
      </c>
      <c r="G4911" s="595">
        <f t="shared" si="461"/>
        <v>4</v>
      </c>
      <c r="H4911" s="590">
        <f>CHOOSE('Output Sheet'!$B$4,'8760 Data'!J4911,'8760 Data'!K4911,'8760 Data'!L4911,'8760 Data'!M4911,'8760 Data'!N4911,'8760 Data'!O4911,'8760 Data'!P4911,'8760 Data'!Q4911,'8760 Data'!R4911,'8760 Data'!S4911,'8760 Data'!T4911,'8760 Data'!U4911)</f>
        <v>0</v>
      </c>
      <c r="I4911" s="591" t="e">
        <f>H4911/'Output Sheet'!$B$8</f>
        <v>#DIV/0!</v>
      </c>
      <c r="J4911" s="596"/>
      <c r="K4911" s="560"/>
      <c r="L4911" s="560"/>
      <c r="M4911" s="560"/>
      <c r="N4911" s="560"/>
      <c r="O4911" s="560"/>
      <c r="P4911" s="560"/>
      <c r="Q4911" s="560"/>
      <c r="R4911" s="560"/>
      <c r="S4911" s="560"/>
      <c r="T4911" s="560"/>
      <c r="U4911" s="560"/>
    </row>
    <row r="4912" spans="1:21">
      <c r="A4912" s="593">
        <f t="shared" si="456"/>
        <v>41479</v>
      </c>
      <c r="B4912" s="594">
        <v>41479.625284085647</v>
      </c>
      <c r="C4912" s="560">
        <f t="shared" si="457"/>
        <v>2013</v>
      </c>
      <c r="D4912" s="560">
        <f t="shared" si="458"/>
        <v>7</v>
      </c>
      <c r="E4912" s="560">
        <f t="shared" si="459"/>
        <v>24</v>
      </c>
      <c r="F4912" s="560">
        <f t="shared" si="460"/>
        <v>15</v>
      </c>
      <c r="G4912" s="595">
        <f t="shared" si="461"/>
        <v>4</v>
      </c>
      <c r="H4912" s="590">
        <f>CHOOSE('Output Sheet'!$B$4,'8760 Data'!J4912,'8760 Data'!K4912,'8760 Data'!L4912,'8760 Data'!M4912,'8760 Data'!N4912,'8760 Data'!O4912,'8760 Data'!P4912,'8760 Data'!Q4912,'8760 Data'!R4912,'8760 Data'!S4912,'8760 Data'!T4912,'8760 Data'!U4912)</f>
        <v>0</v>
      </c>
      <c r="I4912" s="591" t="e">
        <f>H4912/'Output Sheet'!$B$8</f>
        <v>#DIV/0!</v>
      </c>
      <c r="J4912" s="596"/>
      <c r="K4912" s="560"/>
      <c r="L4912" s="560"/>
      <c r="M4912" s="560"/>
      <c r="N4912" s="560"/>
      <c r="O4912" s="560"/>
      <c r="P4912" s="560"/>
      <c r="Q4912" s="560"/>
      <c r="R4912" s="560"/>
      <c r="S4912" s="560"/>
      <c r="T4912" s="560"/>
      <c r="U4912" s="560"/>
    </row>
    <row r="4913" spans="1:21">
      <c r="A4913" s="593">
        <f t="shared" si="456"/>
        <v>41479</v>
      </c>
      <c r="B4913" s="594">
        <v>41479.666950810184</v>
      </c>
      <c r="C4913" s="560">
        <f t="shared" si="457"/>
        <v>2013</v>
      </c>
      <c r="D4913" s="560">
        <f t="shared" si="458"/>
        <v>7</v>
      </c>
      <c r="E4913" s="560">
        <f t="shared" si="459"/>
        <v>24</v>
      </c>
      <c r="F4913" s="560">
        <f t="shared" si="460"/>
        <v>16</v>
      </c>
      <c r="G4913" s="595">
        <f t="shared" si="461"/>
        <v>4</v>
      </c>
      <c r="H4913" s="590">
        <f>CHOOSE('Output Sheet'!$B$4,'8760 Data'!J4913,'8760 Data'!K4913,'8760 Data'!L4913,'8760 Data'!M4913,'8760 Data'!N4913,'8760 Data'!O4913,'8760 Data'!P4913,'8760 Data'!Q4913,'8760 Data'!R4913,'8760 Data'!S4913,'8760 Data'!T4913,'8760 Data'!U4913)</f>
        <v>0</v>
      </c>
      <c r="I4913" s="591" t="e">
        <f>H4913/'Output Sheet'!$B$8</f>
        <v>#DIV/0!</v>
      </c>
      <c r="J4913" s="596"/>
      <c r="K4913" s="560"/>
      <c r="L4913" s="560"/>
      <c r="M4913" s="560"/>
      <c r="N4913" s="560"/>
      <c r="O4913" s="560"/>
      <c r="P4913" s="560"/>
      <c r="Q4913" s="560"/>
      <c r="R4913" s="560"/>
      <c r="S4913" s="560"/>
      <c r="T4913" s="560"/>
      <c r="U4913" s="560"/>
    </row>
    <row r="4914" spans="1:21">
      <c r="A4914" s="593">
        <f t="shared" si="456"/>
        <v>41479</v>
      </c>
      <c r="B4914" s="594">
        <v>41479.708617534721</v>
      </c>
      <c r="C4914" s="560">
        <f t="shared" si="457"/>
        <v>2013</v>
      </c>
      <c r="D4914" s="560">
        <f t="shared" si="458"/>
        <v>7</v>
      </c>
      <c r="E4914" s="560">
        <f t="shared" si="459"/>
        <v>24</v>
      </c>
      <c r="F4914" s="560">
        <f t="shared" si="460"/>
        <v>17</v>
      </c>
      <c r="G4914" s="595">
        <f t="shared" si="461"/>
        <v>4</v>
      </c>
      <c r="H4914" s="590">
        <f>CHOOSE('Output Sheet'!$B$4,'8760 Data'!J4914,'8760 Data'!K4914,'8760 Data'!L4914,'8760 Data'!M4914,'8760 Data'!N4914,'8760 Data'!O4914,'8760 Data'!P4914,'8760 Data'!Q4914,'8760 Data'!R4914,'8760 Data'!S4914,'8760 Data'!T4914,'8760 Data'!U4914)</f>
        <v>0</v>
      </c>
      <c r="I4914" s="591" t="e">
        <f>H4914/'Output Sheet'!$B$8</f>
        <v>#DIV/0!</v>
      </c>
      <c r="J4914" s="596"/>
      <c r="K4914" s="560"/>
      <c r="L4914" s="560"/>
      <c r="M4914" s="560"/>
      <c r="N4914" s="560"/>
      <c r="O4914" s="560"/>
      <c r="P4914" s="560"/>
      <c r="Q4914" s="560"/>
      <c r="R4914" s="560"/>
      <c r="S4914" s="560"/>
      <c r="T4914" s="560"/>
      <c r="U4914" s="560"/>
    </row>
    <row r="4915" spans="1:21">
      <c r="A4915" s="593">
        <f t="shared" si="456"/>
        <v>41479</v>
      </c>
      <c r="B4915" s="594">
        <v>41479.750284259258</v>
      </c>
      <c r="C4915" s="560">
        <f t="shared" si="457"/>
        <v>2013</v>
      </c>
      <c r="D4915" s="560">
        <f t="shared" si="458"/>
        <v>7</v>
      </c>
      <c r="E4915" s="560">
        <f t="shared" si="459"/>
        <v>24</v>
      </c>
      <c r="F4915" s="560">
        <f t="shared" si="460"/>
        <v>18</v>
      </c>
      <c r="G4915" s="595">
        <f t="shared" si="461"/>
        <v>4</v>
      </c>
      <c r="H4915" s="590">
        <f>CHOOSE('Output Sheet'!$B$4,'8760 Data'!J4915,'8760 Data'!K4915,'8760 Data'!L4915,'8760 Data'!M4915,'8760 Data'!N4915,'8760 Data'!O4915,'8760 Data'!P4915,'8760 Data'!Q4915,'8760 Data'!R4915,'8760 Data'!S4915,'8760 Data'!T4915,'8760 Data'!U4915)</f>
        <v>0</v>
      </c>
      <c r="I4915" s="591" t="e">
        <f>H4915/'Output Sheet'!$B$8</f>
        <v>#DIV/0!</v>
      </c>
      <c r="J4915" s="596"/>
      <c r="K4915" s="560"/>
      <c r="L4915" s="560"/>
      <c r="M4915" s="560"/>
      <c r="N4915" s="560"/>
      <c r="O4915" s="560"/>
      <c r="P4915" s="560"/>
      <c r="Q4915" s="560"/>
      <c r="R4915" s="560"/>
      <c r="S4915" s="560"/>
      <c r="T4915" s="560"/>
      <c r="U4915" s="560"/>
    </row>
    <row r="4916" spans="1:21">
      <c r="A4916" s="593">
        <f t="shared" si="456"/>
        <v>41479</v>
      </c>
      <c r="B4916" s="594">
        <v>41479.791950983796</v>
      </c>
      <c r="C4916" s="560">
        <f t="shared" si="457"/>
        <v>2013</v>
      </c>
      <c r="D4916" s="560">
        <f t="shared" si="458"/>
        <v>7</v>
      </c>
      <c r="E4916" s="560">
        <f t="shared" si="459"/>
        <v>24</v>
      </c>
      <c r="F4916" s="560">
        <f t="shared" si="460"/>
        <v>19</v>
      </c>
      <c r="G4916" s="595">
        <f t="shared" si="461"/>
        <v>4</v>
      </c>
      <c r="H4916" s="590">
        <f>CHOOSE('Output Sheet'!$B$4,'8760 Data'!J4916,'8760 Data'!K4916,'8760 Data'!L4916,'8760 Data'!M4916,'8760 Data'!N4916,'8760 Data'!O4916,'8760 Data'!P4916,'8760 Data'!Q4916,'8760 Data'!R4916,'8760 Data'!S4916,'8760 Data'!T4916,'8760 Data'!U4916)</f>
        <v>0</v>
      </c>
      <c r="I4916" s="591" t="e">
        <f>H4916/'Output Sheet'!$B$8</f>
        <v>#DIV/0!</v>
      </c>
      <c r="J4916" s="596"/>
      <c r="K4916" s="560"/>
      <c r="L4916" s="560"/>
      <c r="M4916" s="560"/>
      <c r="N4916" s="560"/>
      <c r="O4916" s="560"/>
      <c r="P4916" s="560"/>
      <c r="Q4916" s="560"/>
      <c r="R4916" s="560"/>
      <c r="S4916" s="560"/>
      <c r="T4916" s="560"/>
      <c r="U4916" s="560"/>
    </row>
    <row r="4917" spans="1:21">
      <c r="A4917" s="593">
        <f t="shared" si="456"/>
        <v>41479</v>
      </c>
      <c r="B4917" s="594">
        <v>41479.833617708333</v>
      </c>
      <c r="C4917" s="560">
        <f t="shared" si="457"/>
        <v>2013</v>
      </c>
      <c r="D4917" s="560">
        <f t="shared" si="458"/>
        <v>7</v>
      </c>
      <c r="E4917" s="560">
        <f t="shared" si="459"/>
        <v>24</v>
      </c>
      <c r="F4917" s="560">
        <f t="shared" si="460"/>
        <v>20</v>
      </c>
      <c r="G4917" s="595">
        <f t="shared" si="461"/>
        <v>4</v>
      </c>
      <c r="H4917" s="590">
        <f>CHOOSE('Output Sheet'!$B$4,'8760 Data'!J4917,'8760 Data'!K4917,'8760 Data'!L4917,'8760 Data'!M4917,'8760 Data'!N4917,'8760 Data'!O4917,'8760 Data'!P4917,'8760 Data'!Q4917,'8760 Data'!R4917,'8760 Data'!S4917,'8760 Data'!T4917,'8760 Data'!U4917)</f>
        <v>0</v>
      </c>
      <c r="I4917" s="591" t="e">
        <f>H4917/'Output Sheet'!$B$8</f>
        <v>#DIV/0!</v>
      </c>
      <c r="J4917" s="596"/>
      <c r="K4917" s="560"/>
      <c r="L4917" s="560"/>
      <c r="M4917" s="560"/>
      <c r="N4917" s="560"/>
      <c r="O4917" s="560"/>
      <c r="P4917" s="560"/>
      <c r="Q4917" s="560"/>
      <c r="R4917" s="560"/>
      <c r="S4917" s="560"/>
      <c r="T4917" s="560"/>
      <c r="U4917" s="560"/>
    </row>
    <row r="4918" spans="1:21">
      <c r="A4918" s="593">
        <f t="shared" si="456"/>
        <v>41479</v>
      </c>
      <c r="B4918" s="594">
        <v>41479.87528443287</v>
      </c>
      <c r="C4918" s="560">
        <f t="shared" si="457"/>
        <v>2013</v>
      </c>
      <c r="D4918" s="560">
        <f t="shared" si="458"/>
        <v>7</v>
      </c>
      <c r="E4918" s="560">
        <f t="shared" si="459"/>
        <v>24</v>
      </c>
      <c r="F4918" s="560">
        <f t="shared" si="460"/>
        <v>21</v>
      </c>
      <c r="G4918" s="595">
        <f t="shared" si="461"/>
        <v>4</v>
      </c>
      <c r="H4918" s="590">
        <f>CHOOSE('Output Sheet'!$B$4,'8760 Data'!J4918,'8760 Data'!K4918,'8760 Data'!L4918,'8760 Data'!M4918,'8760 Data'!N4918,'8760 Data'!O4918,'8760 Data'!P4918,'8760 Data'!Q4918,'8760 Data'!R4918,'8760 Data'!S4918,'8760 Data'!T4918,'8760 Data'!U4918)</f>
        <v>0</v>
      </c>
      <c r="I4918" s="591" t="e">
        <f>H4918/'Output Sheet'!$B$8</f>
        <v>#DIV/0!</v>
      </c>
      <c r="J4918" s="596"/>
      <c r="K4918" s="560"/>
      <c r="L4918" s="560"/>
      <c r="M4918" s="560"/>
      <c r="N4918" s="560"/>
      <c r="O4918" s="560"/>
      <c r="P4918" s="560"/>
      <c r="Q4918" s="560"/>
      <c r="R4918" s="560"/>
      <c r="S4918" s="560"/>
      <c r="T4918" s="560"/>
      <c r="U4918" s="560"/>
    </row>
    <row r="4919" spans="1:21">
      <c r="A4919" s="593">
        <f t="shared" si="456"/>
        <v>41479</v>
      </c>
      <c r="B4919" s="594">
        <v>41479.916951157407</v>
      </c>
      <c r="C4919" s="560">
        <f t="shared" si="457"/>
        <v>2013</v>
      </c>
      <c r="D4919" s="560">
        <f t="shared" si="458"/>
        <v>7</v>
      </c>
      <c r="E4919" s="560">
        <f t="shared" si="459"/>
        <v>24</v>
      </c>
      <c r="F4919" s="560">
        <f t="shared" si="460"/>
        <v>22</v>
      </c>
      <c r="G4919" s="595">
        <f t="shared" si="461"/>
        <v>4</v>
      </c>
      <c r="H4919" s="590">
        <f>CHOOSE('Output Sheet'!$B$4,'8760 Data'!J4919,'8760 Data'!K4919,'8760 Data'!L4919,'8760 Data'!M4919,'8760 Data'!N4919,'8760 Data'!O4919,'8760 Data'!P4919,'8760 Data'!Q4919,'8760 Data'!R4919,'8760 Data'!S4919,'8760 Data'!T4919,'8760 Data'!U4919)</f>
        <v>0</v>
      </c>
      <c r="I4919" s="591" t="e">
        <f>H4919/'Output Sheet'!$B$8</f>
        <v>#DIV/0!</v>
      </c>
      <c r="J4919" s="596"/>
      <c r="K4919" s="560"/>
      <c r="L4919" s="560"/>
      <c r="M4919" s="560"/>
      <c r="N4919" s="560"/>
      <c r="O4919" s="560"/>
      <c r="P4919" s="560"/>
      <c r="Q4919" s="560"/>
      <c r="R4919" s="560"/>
      <c r="S4919" s="560"/>
      <c r="T4919" s="560"/>
      <c r="U4919" s="560"/>
    </row>
    <row r="4920" spans="1:21">
      <c r="A4920" s="593">
        <f t="shared" si="456"/>
        <v>41479</v>
      </c>
      <c r="B4920" s="594">
        <v>41479.958617881945</v>
      </c>
      <c r="C4920" s="560">
        <f t="shared" si="457"/>
        <v>2013</v>
      </c>
      <c r="D4920" s="560">
        <f t="shared" si="458"/>
        <v>7</v>
      </c>
      <c r="E4920" s="560">
        <f t="shared" si="459"/>
        <v>24</v>
      </c>
      <c r="F4920" s="560">
        <f t="shared" si="460"/>
        <v>23</v>
      </c>
      <c r="G4920" s="595">
        <f t="shared" si="461"/>
        <v>4</v>
      </c>
      <c r="H4920" s="590">
        <f>CHOOSE('Output Sheet'!$B$4,'8760 Data'!J4920,'8760 Data'!K4920,'8760 Data'!L4920,'8760 Data'!M4920,'8760 Data'!N4920,'8760 Data'!O4920,'8760 Data'!P4920,'8760 Data'!Q4920,'8760 Data'!R4920,'8760 Data'!S4920,'8760 Data'!T4920,'8760 Data'!U4920)</f>
        <v>0</v>
      </c>
      <c r="I4920" s="591" t="e">
        <f>H4920/'Output Sheet'!$B$8</f>
        <v>#DIV/0!</v>
      </c>
      <c r="J4920" s="596"/>
      <c r="K4920" s="560"/>
      <c r="L4920" s="560"/>
      <c r="M4920" s="560"/>
      <c r="N4920" s="560"/>
      <c r="O4920" s="560"/>
      <c r="P4920" s="560"/>
      <c r="Q4920" s="560"/>
      <c r="R4920" s="560"/>
      <c r="S4920" s="560"/>
      <c r="T4920" s="560"/>
      <c r="U4920" s="560"/>
    </row>
    <row r="4921" spans="1:21">
      <c r="A4921" s="593">
        <f t="shared" si="456"/>
        <v>41480</v>
      </c>
      <c r="B4921" s="594">
        <v>41480.000284606482</v>
      </c>
      <c r="C4921" s="560">
        <f t="shared" si="457"/>
        <v>2013</v>
      </c>
      <c r="D4921" s="560">
        <f t="shared" si="458"/>
        <v>7</v>
      </c>
      <c r="E4921" s="560">
        <f t="shared" si="459"/>
        <v>25</v>
      </c>
      <c r="F4921" s="560">
        <f t="shared" si="460"/>
        <v>24</v>
      </c>
      <c r="G4921" s="595">
        <f t="shared" si="461"/>
        <v>5</v>
      </c>
      <c r="H4921" s="590">
        <f>CHOOSE('Output Sheet'!$B$4,'8760 Data'!J4921,'8760 Data'!K4921,'8760 Data'!L4921,'8760 Data'!M4921,'8760 Data'!N4921,'8760 Data'!O4921,'8760 Data'!P4921,'8760 Data'!Q4921,'8760 Data'!R4921,'8760 Data'!S4921,'8760 Data'!T4921,'8760 Data'!U4921)</f>
        <v>0</v>
      </c>
      <c r="I4921" s="591" t="e">
        <f>H4921/'Output Sheet'!$B$8</f>
        <v>#DIV/0!</v>
      </c>
      <c r="J4921" s="596"/>
      <c r="K4921" s="560"/>
      <c r="L4921" s="560"/>
      <c r="M4921" s="560"/>
      <c r="N4921" s="560"/>
      <c r="O4921" s="560"/>
      <c r="P4921" s="560"/>
      <c r="Q4921" s="560"/>
      <c r="R4921" s="560"/>
      <c r="S4921" s="560"/>
      <c r="T4921" s="560"/>
      <c r="U4921" s="560"/>
    </row>
    <row r="4922" spans="1:21">
      <c r="A4922" s="593">
        <f t="shared" si="456"/>
        <v>41480</v>
      </c>
      <c r="B4922" s="594">
        <v>41480.041951331019</v>
      </c>
      <c r="C4922" s="560">
        <f t="shared" si="457"/>
        <v>2013</v>
      </c>
      <c r="D4922" s="560">
        <f t="shared" si="458"/>
        <v>7</v>
      </c>
      <c r="E4922" s="560">
        <f t="shared" si="459"/>
        <v>25</v>
      </c>
      <c r="F4922" s="560">
        <f t="shared" si="460"/>
        <v>1</v>
      </c>
      <c r="G4922" s="595">
        <f t="shared" si="461"/>
        <v>5</v>
      </c>
      <c r="H4922" s="590">
        <f>CHOOSE('Output Sheet'!$B$4,'8760 Data'!J4922,'8760 Data'!K4922,'8760 Data'!L4922,'8760 Data'!M4922,'8760 Data'!N4922,'8760 Data'!O4922,'8760 Data'!P4922,'8760 Data'!Q4922,'8760 Data'!R4922,'8760 Data'!S4922,'8760 Data'!T4922,'8760 Data'!U4922)</f>
        <v>0</v>
      </c>
      <c r="I4922" s="591" t="e">
        <f>H4922/'Output Sheet'!$B$8</f>
        <v>#DIV/0!</v>
      </c>
      <c r="J4922" s="596"/>
      <c r="K4922" s="560"/>
      <c r="L4922" s="560"/>
      <c r="M4922" s="560"/>
      <c r="N4922" s="560"/>
      <c r="O4922" s="560"/>
      <c r="P4922" s="560"/>
      <c r="Q4922" s="560"/>
      <c r="R4922" s="560"/>
      <c r="S4922" s="560"/>
      <c r="T4922" s="560"/>
      <c r="U4922" s="560"/>
    </row>
    <row r="4923" spans="1:21">
      <c r="A4923" s="593">
        <f t="shared" si="456"/>
        <v>41480</v>
      </c>
      <c r="B4923" s="594">
        <v>41480.083618055556</v>
      </c>
      <c r="C4923" s="560">
        <f t="shared" si="457"/>
        <v>2013</v>
      </c>
      <c r="D4923" s="560">
        <f t="shared" si="458"/>
        <v>7</v>
      </c>
      <c r="E4923" s="560">
        <f t="shared" si="459"/>
        <v>25</v>
      </c>
      <c r="F4923" s="560">
        <f t="shared" si="460"/>
        <v>2</v>
      </c>
      <c r="G4923" s="595">
        <f t="shared" si="461"/>
        <v>5</v>
      </c>
      <c r="H4923" s="590">
        <f>CHOOSE('Output Sheet'!$B$4,'8760 Data'!J4923,'8760 Data'!K4923,'8760 Data'!L4923,'8760 Data'!M4923,'8760 Data'!N4923,'8760 Data'!O4923,'8760 Data'!P4923,'8760 Data'!Q4923,'8760 Data'!R4923,'8760 Data'!S4923,'8760 Data'!T4923,'8760 Data'!U4923)</f>
        <v>0</v>
      </c>
      <c r="I4923" s="591" t="e">
        <f>H4923/'Output Sheet'!$B$8</f>
        <v>#DIV/0!</v>
      </c>
      <c r="J4923" s="596"/>
      <c r="K4923" s="560"/>
      <c r="L4923" s="560"/>
      <c r="M4923" s="560"/>
      <c r="N4923" s="560"/>
      <c r="O4923" s="560"/>
      <c r="P4923" s="560"/>
      <c r="Q4923" s="560"/>
      <c r="R4923" s="560"/>
      <c r="S4923" s="560"/>
      <c r="T4923" s="560"/>
      <c r="U4923" s="560"/>
    </row>
    <row r="4924" spans="1:21">
      <c r="A4924" s="593">
        <f t="shared" si="456"/>
        <v>41480</v>
      </c>
      <c r="B4924" s="594">
        <v>41480.125284780093</v>
      </c>
      <c r="C4924" s="560">
        <f t="shared" si="457"/>
        <v>2013</v>
      </c>
      <c r="D4924" s="560">
        <f t="shared" si="458"/>
        <v>7</v>
      </c>
      <c r="E4924" s="560">
        <f t="shared" si="459"/>
        <v>25</v>
      </c>
      <c r="F4924" s="560">
        <f t="shared" si="460"/>
        <v>3</v>
      </c>
      <c r="G4924" s="595">
        <f t="shared" si="461"/>
        <v>5</v>
      </c>
      <c r="H4924" s="590">
        <f>CHOOSE('Output Sheet'!$B$4,'8760 Data'!J4924,'8760 Data'!K4924,'8760 Data'!L4924,'8760 Data'!M4924,'8760 Data'!N4924,'8760 Data'!O4924,'8760 Data'!P4924,'8760 Data'!Q4924,'8760 Data'!R4924,'8760 Data'!S4924,'8760 Data'!T4924,'8760 Data'!U4924)</f>
        <v>0</v>
      </c>
      <c r="I4924" s="591" t="e">
        <f>H4924/'Output Sheet'!$B$8</f>
        <v>#DIV/0!</v>
      </c>
      <c r="J4924" s="596"/>
      <c r="K4924" s="560"/>
      <c r="L4924" s="560"/>
      <c r="M4924" s="560"/>
      <c r="N4924" s="560"/>
      <c r="O4924" s="560"/>
      <c r="P4924" s="560"/>
      <c r="Q4924" s="560"/>
      <c r="R4924" s="560"/>
      <c r="S4924" s="560"/>
      <c r="T4924" s="560"/>
      <c r="U4924" s="560"/>
    </row>
    <row r="4925" spans="1:21">
      <c r="A4925" s="593">
        <f t="shared" si="456"/>
        <v>41480</v>
      </c>
      <c r="B4925" s="594">
        <v>41480.166951504631</v>
      </c>
      <c r="C4925" s="560">
        <f t="shared" si="457"/>
        <v>2013</v>
      </c>
      <c r="D4925" s="560">
        <f t="shared" si="458"/>
        <v>7</v>
      </c>
      <c r="E4925" s="560">
        <f t="shared" si="459"/>
        <v>25</v>
      </c>
      <c r="F4925" s="560">
        <f t="shared" si="460"/>
        <v>4</v>
      </c>
      <c r="G4925" s="595">
        <f t="shared" si="461"/>
        <v>5</v>
      </c>
      <c r="H4925" s="590">
        <f>CHOOSE('Output Sheet'!$B$4,'8760 Data'!J4925,'8760 Data'!K4925,'8760 Data'!L4925,'8760 Data'!M4925,'8760 Data'!N4925,'8760 Data'!O4925,'8760 Data'!P4925,'8760 Data'!Q4925,'8760 Data'!R4925,'8760 Data'!S4925,'8760 Data'!T4925,'8760 Data'!U4925)</f>
        <v>0</v>
      </c>
      <c r="I4925" s="591" t="e">
        <f>H4925/'Output Sheet'!$B$8</f>
        <v>#DIV/0!</v>
      </c>
      <c r="J4925" s="596"/>
      <c r="K4925" s="560"/>
      <c r="L4925" s="560"/>
      <c r="M4925" s="560"/>
      <c r="N4925" s="560"/>
      <c r="O4925" s="560"/>
      <c r="P4925" s="560"/>
      <c r="Q4925" s="560"/>
      <c r="R4925" s="560"/>
      <c r="S4925" s="560"/>
      <c r="T4925" s="560"/>
      <c r="U4925" s="560"/>
    </row>
    <row r="4926" spans="1:21">
      <c r="A4926" s="593">
        <f t="shared" si="456"/>
        <v>41480</v>
      </c>
      <c r="B4926" s="594">
        <v>41480.208618229168</v>
      </c>
      <c r="C4926" s="560">
        <f t="shared" si="457"/>
        <v>2013</v>
      </c>
      <c r="D4926" s="560">
        <f t="shared" si="458"/>
        <v>7</v>
      </c>
      <c r="E4926" s="560">
        <f t="shared" si="459"/>
        <v>25</v>
      </c>
      <c r="F4926" s="560">
        <f t="shared" si="460"/>
        <v>5</v>
      </c>
      <c r="G4926" s="595">
        <f t="shared" si="461"/>
        <v>5</v>
      </c>
      <c r="H4926" s="590">
        <f>CHOOSE('Output Sheet'!$B$4,'8760 Data'!J4926,'8760 Data'!K4926,'8760 Data'!L4926,'8760 Data'!M4926,'8760 Data'!N4926,'8760 Data'!O4926,'8760 Data'!P4926,'8760 Data'!Q4926,'8760 Data'!R4926,'8760 Data'!S4926,'8760 Data'!T4926,'8760 Data'!U4926)</f>
        <v>0</v>
      </c>
      <c r="I4926" s="591" t="e">
        <f>H4926/'Output Sheet'!$B$8</f>
        <v>#DIV/0!</v>
      </c>
      <c r="J4926" s="596"/>
      <c r="K4926" s="560"/>
      <c r="L4926" s="560"/>
      <c r="M4926" s="560"/>
      <c r="N4926" s="560"/>
      <c r="O4926" s="560"/>
      <c r="P4926" s="560"/>
      <c r="Q4926" s="560"/>
      <c r="R4926" s="560"/>
      <c r="S4926" s="560"/>
      <c r="T4926" s="560"/>
      <c r="U4926" s="560"/>
    </row>
    <row r="4927" spans="1:21">
      <c r="A4927" s="593">
        <f t="shared" si="456"/>
        <v>41480</v>
      </c>
      <c r="B4927" s="594">
        <v>41480.250284953705</v>
      </c>
      <c r="C4927" s="560">
        <f t="shared" si="457"/>
        <v>2013</v>
      </c>
      <c r="D4927" s="560">
        <f t="shared" si="458"/>
        <v>7</v>
      </c>
      <c r="E4927" s="560">
        <f t="shared" si="459"/>
        <v>25</v>
      </c>
      <c r="F4927" s="560">
        <f t="shared" si="460"/>
        <v>6</v>
      </c>
      <c r="G4927" s="595">
        <f t="shared" si="461"/>
        <v>5</v>
      </c>
      <c r="H4927" s="590">
        <f>CHOOSE('Output Sheet'!$B$4,'8760 Data'!J4927,'8760 Data'!K4927,'8760 Data'!L4927,'8760 Data'!M4927,'8760 Data'!N4927,'8760 Data'!O4927,'8760 Data'!P4927,'8760 Data'!Q4927,'8760 Data'!R4927,'8760 Data'!S4927,'8760 Data'!T4927,'8760 Data'!U4927)</f>
        <v>0</v>
      </c>
      <c r="I4927" s="591" t="e">
        <f>H4927/'Output Sheet'!$B$8</f>
        <v>#DIV/0!</v>
      </c>
      <c r="J4927" s="596"/>
      <c r="K4927" s="560"/>
      <c r="L4927" s="560"/>
      <c r="M4927" s="560"/>
      <c r="N4927" s="560"/>
      <c r="O4927" s="560"/>
      <c r="P4927" s="560"/>
      <c r="Q4927" s="560"/>
      <c r="R4927" s="560"/>
      <c r="S4927" s="560"/>
      <c r="T4927" s="560"/>
      <c r="U4927" s="560"/>
    </row>
    <row r="4928" spans="1:21">
      <c r="A4928" s="593">
        <f t="shared" si="456"/>
        <v>41480</v>
      </c>
      <c r="B4928" s="594">
        <v>41480.291951678242</v>
      </c>
      <c r="C4928" s="560">
        <f t="shared" si="457"/>
        <v>2013</v>
      </c>
      <c r="D4928" s="560">
        <f t="shared" si="458"/>
        <v>7</v>
      </c>
      <c r="E4928" s="560">
        <f t="shared" si="459"/>
        <v>25</v>
      </c>
      <c r="F4928" s="560">
        <f t="shared" si="460"/>
        <v>7</v>
      </c>
      <c r="G4928" s="595">
        <f t="shared" si="461"/>
        <v>5</v>
      </c>
      <c r="H4928" s="590">
        <f>CHOOSE('Output Sheet'!$B$4,'8760 Data'!J4928,'8760 Data'!K4928,'8760 Data'!L4928,'8760 Data'!M4928,'8760 Data'!N4928,'8760 Data'!O4928,'8760 Data'!P4928,'8760 Data'!Q4928,'8760 Data'!R4928,'8760 Data'!S4928,'8760 Data'!T4928,'8760 Data'!U4928)</f>
        <v>0</v>
      </c>
      <c r="I4928" s="591" t="e">
        <f>H4928/'Output Sheet'!$B$8</f>
        <v>#DIV/0!</v>
      </c>
      <c r="J4928" s="596"/>
      <c r="K4928" s="560"/>
      <c r="L4928" s="560"/>
      <c r="M4928" s="560"/>
      <c r="N4928" s="560"/>
      <c r="O4928" s="560"/>
      <c r="P4928" s="560"/>
      <c r="Q4928" s="560"/>
      <c r="R4928" s="560"/>
      <c r="S4928" s="560"/>
      <c r="T4928" s="560"/>
      <c r="U4928" s="560"/>
    </row>
    <row r="4929" spans="1:21">
      <c r="A4929" s="593">
        <f t="shared" si="456"/>
        <v>41480</v>
      </c>
      <c r="B4929" s="594">
        <v>41480.333618402779</v>
      </c>
      <c r="C4929" s="560">
        <f t="shared" si="457"/>
        <v>2013</v>
      </c>
      <c r="D4929" s="560">
        <f t="shared" si="458"/>
        <v>7</v>
      </c>
      <c r="E4929" s="560">
        <f t="shared" si="459"/>
        <v>25</v>
      </c>
      <c r="F4929" s="560">
        <f t="shared" si="460"/>
        <v>8</v>
      </c>
      <c r="G4929" s="595">
        <f t="shared" si="461"/>
        <v>5</v>
      </c>
      <c r="H4929" s="590">
        <f>CHOOSE('Output Sheet'!$B$4,'8760 Data'!J4929,'8760 Data'!K4929,'8760 Data'!L4929,'8760 Data'!M4929,'8760 Data'!N4929,'8760 Data'!O4929,'8760 Data'!P4929,'8760 Data'!Q4929,'8760 Data'!R4929,'8760 Data'!S4929,'8760 Data'!T4929,'8760 Data'!U4929)</f>
        <v>0</v>
      </c>
      <c r="I4929" s="591" t="e">
        <f>H4929/'Output Sheet'!$B$8</f>
        <v>#DIV/0!</v>
      </c>
      <c r="J4929" s="596"/>
      <c r="K4929" s="560"/>
      <c r="L4929" s="560"/>
      <c r="M4929" s="560"/>
      <c r="N4929" s="560"/>
      <c r="O4929" s="560"/>
      <c r="P4929" s="560"/>
      <c r="Q4929" s="560"/>
      <c r="R4929" s="560"/>
      <c r="S4929" s="560"/>
      <c r="T4929" s="560"/>
      <c r="U4929" s="560"/>
    </row>
    <row r="4930" spans="1:21">
      <c r="A4930" s="593">
        <f t="shared" si="456"/>
        <v>41480</v>
      </c>
      <c r="B4930" s="594">
        <v>41480.375285127317</v>
      </c>
      <c r="C4930" s="560">
        <f t="shared" si="457"/>
        <v>2013</v>
      </c>
      <c r="D4930" s="560">
        <f t="shared" si="458"/>
        <v>7</v>
      </c>
      <c r="E4930" s="560">
        <f t="shared" si="459"/>
        <v>25</v>
      </c>
      <c r="F4930" s="560">
        <f t="shared" si="460"/>
        <v>9</v>
      </c>
      <c r="G4930" s="595">
        <f t="shared" si="461"/>
        <v>5</v>
      </c>
      <c r="H4930" s="590">
        <f>CHOOSE('Output Sheet'!$B$4,'8760 Data'!J4930,'8760 Data'!K4930,'8760 Data'!L4930,'8760 Data'!M4930,'8760 Data'!N4930,'8760 Data'!O4930,'8760 Data'!P4930,'8760 Data'!Q4930,'8760 Data'!R4930,'8760 Data'!S4930,'8760 Data'!T4930,'8760 Data'!U4930)</f>
        <v>0</v>
      </c>
      <c r="I4930" s="591" t="e">
        <f>H4930/'Output Sheet'!$B$8</f>
        <v>#DIV/0!</v>
      </c>
      <c r="J4930" s="596"/>
      <c r="K4930" s="560"/>
      <c r="L4930" s="560"/>
      <c r="M4930" s="560"/>
      <c r="N4930" s="560"/>
      <c r="O4930" s="560"/>
      <c r="P4930" s="560"/>
      <c r="Q4930" s="560"/>
      <c r="R4930" s="560"/>
      <c r="S4930" s="560"/>
      <c r="T4930" s="560"/>
      <c r="U4930" s="560"/>
    </row>
    <row r="4931" spans="1:21">
      <c r="A4931" s="593">
        <f t="shared" ref="A4931:A4994" si="462">DATE(C4931,D4931,E4931)</f>
        <v>41480</v>
      </c>
      <c r="B4931" s="594">
        <v>41480.416951851854</v>
      </c>
      <c r="C4931" s="560">
        <f t="shared" ref="C4931:C4994" si="463">YEAR(B4931)</f>
        <v>2013</v>
      </c>
      <c r="D4931" s="560">
        <f t="shared" ref="D4931:D4994" si="464">MONTH(B4931)</f>
        <v>7</v>
      </c>
      <c r="E4931" s="560">
        <f t="shared" ref="E4931:E4994" si="465">DAY(B4931)</f>
        <v>25</v>
      </c>
      <c r="F4931" s="560">
        <f t="shared" ref="F4931:F4994" si="466">IF(HOUR(B4931)&lt;&gt;0,HOUR(B4931),24)</f>
        <v>10</v>
      </c>
      <c r="G4931" s="595">
        <f t="shared" ref="G4931:G4994" si="467">WEEKDAY(B4931,1)</f>
        <v>5</v>
      </c>
      <c r="H4931" s="590">
        <f>CHOOSE('Output Sheet'!$B$4,'8760 Data'!J4931,'8760 Data'!K4931,'8760 Data'!L4931,'8760 Data'!M4931,'8760 Data'!N4931,'8760 Data'!O4931,'8760 Data'!P4931,'8760 Data'!Q4931,'8760 Data'!R4931,'8760 Data'!S4931,'8760 Data'!T4931,'8760 Data'!U4931)</f>
        <v>0</v>
      </c>
      <c r="I4931" s="591" t="e">
        <f>H4931/'Output Sheet'!$B$8</f>
        <v>#DIV/0!</v>
      </c>
      <c r="J4931" s="596"/>
      <c r="K4931" s="560"/>
      <c r="L4931" s="560"/>
      <c r="M4931" s="560"/>
      <c r="N4931" s="560"/>
      <c r="O4931" s="560"/>
      <c r="P4931" s="560"/>
      <c r="Q4931" s="560"/>
      <c r="R4931" s="560"/>
      <c r="S4931" s="560"/>
      <c r="T4931" s="560"/>
      <c r="U4931" s="560"/>
    </row>
    <row r="4932" spans="1:21">
      <c r="A4932" s="593">
        <f t="shared" si="462"/>
        <v>41480</v>
      </c>
      <c r="B4932" s="594">
        <v>41480.458618576391</v>
      </c>
      <c r="C4932" s="560">
        <f t="shared" si="463"/>
        <v>2013</v>
      </c>
      <c r="D4932" s="560">
        <f t="shared" si="464"/>
        <v>7</v>
      </c>
      <c r="E4932" s="560">
        <f t="shared" si="465"/>
        <v>25</v>
      </c>
      <c r="F4932" s="560">
        <f t="shared" si="466"/>
        <v>11</v>
      </c>
      <c r="G4932" s="595">
        <f t="shared" si="467"/>
        <v>5</v>
      </c>
      <c r="H4932" s="590">
        <f>CHOOSE('Output Sheet'!$B$4,'8760 Data'!J4932,'8760 Data'!K4932,'8760 Data'!L4932,'8760 Data'!M4932,'8760 Data'!N4932,'8760 Data'!O4932,'8760 Data'!P4932,'8760 Data'!Q4932,'8760 Data'!R4932,'8760 Data'!S4932,'8760 Data'!T4932,'8760 Data'!U4932)</f>
        <v>0</v>
      </c>
      <c r="I4932" s="591" t="e">
        <f>H4932/'Output Sheet'!$B$8</f>
        <v>#DIV/0!</v>
      </c>
      <c r="J4932" s="596"/>
      <c r="K4932" s="560"/>
      <c r="L4932" s="560"/>
      <c r="M4932" s="560"/>
      <c r="N4932" s="560"/>
      <c r="O4932" s="560"/>
      <c r="P4932" s="560"/>
      <c r="Q4932" s="560"/>
      <c r="R4932" s="560"/>
      <c r="S4932" s="560"/>
      <c r="T4932" s="560"/>
      <c r="U4932" s="560"/>
    </row>
    <row r="4933" spans="1:21">
      <c r="A4933" s="593">
        <f t="shared" si="462"/>
        <v>41480</v>
      </c>
      <c r="B4933" s="594">
        <v>41480.500285300928</v>
      </c>
      <c r="C4933" s="560">
        <f t="shared" si="463"/>
        <v>2013</v>
      </c>
      <c r="D4933" s="560">
        <f t="shared" si="464"/>
        <v>7</v>
      </c>
      <c r="E4933" s="560">
        <f t="shared" si="465"/>
        <v>25</v>
      </c>
      <c r="F4933" s="560">
        <f t="shared" si="466"/>
        <v>12</v>
      </c>
      <c r="G4933" s="595">
        <f t="shared" si="467"/>
        <v>5</v>
      </c>
      <c r="H4933" s="590">
        <f>CHOOSE('Output Sheet'!$B$4,'8760 Data'!J4933,'8760 Data'!K4933,'8760 Data'!L4933,'8760 Data'!M4933,'8760 Data'!N4933,'8760 Data'!O4933,'8760 Data'!P4933,'8760 Data'!Q4933,'8760 Data'!R4933,'8760 Data'!S4933,'8760 Data'!T4933,'8760 Data'!U4933)</f>
        <v>0</v>
      </c>
      <c r="I4933" s="591" t="e">
        <f>H4933/'Output Sheet'!$B$8</f>
        <v>#DIV/0!</v>
      </c>
      <c r="J4933" s="596"/>
      <c r="K4933" s="560"/>
      <c r="L4933" s="560"/>
      <c r="M4933" s="560"/>
      <c r="N4933" s="560"/>
      <c r="O4933" s="560"/>
      <c r="P4933" s="560"/>
      <c r="Q4933" s="560"/>
      <c r="R4933" s="560"/>
      <c r="S4933" s="560"/>
      <c r="T4933" s="560"/>
      <c r="U4933" s="560"/>
    </row>
    <row r="4934" spans="1:21">
      <c r="A4934" s="593">
        <f t="shared" si="462"/>
        <v>41480</v>
      </c>
      <c r="B4934" s="594">
        <v>41480.541952025465</v>
      </c>
      <c r="C4934" s="560">
        <f t="shared" si="463"/>
        <v>2013</v>
      </c>
      <c r="D4934" s="560">
        <f t="shared" si="464"/>
        <v>7</v>
      </c>
      <c r="E4934" s="560">
        <f t="shared" si="465"/>
        <v>25</v>
      </c>
      <c r="F4934" s="560">
        <f t="shared" si="466"/>
        <v>13</v>
      </c>
      <c r="G4934" s="595">
        <f t="shared" si="467"/>
        <v>5</v>
      </c>
      <c r="H4934" s="590">
        <f>CHOOSE('Output Sheet'!$B$4,'8760 Data'!J4934,'8760 Data'!K4934,'8760 Data'!L4934,'8760 Data'!M4934,'8760 Data'!N4934,'8760 Data'!O4934,'8760 Data'!P4934,'8760 Data'!Q4934,'8760 Data'!R4934,'8760 Data'!S4934,'8760 Data'!T4934,'8760 Data'!U4934)</f>
        <v>0</v>
      </c>
      <c r="I4934" s="591" t="e">
        <f>H4934/'Output Sheet'!$B$8</f>
        <v>#DIV/0!</v>
      </c>
      <c r="J4934" s="596"/>
      <c r="K4934" s="560"/>
      <c r="L4934" s="560"/>
      <c r="M4934" s="560"/>
      <c r="N4934" s="560"/>
      <c r="O4934" s="560"/>
      <c r="P4934" s="560"/>
      <c r="Q4934" s="560"/>
      <c r="R4934" s="560"/>
      <c r="S4934" s="560"/>
      <c r="T4934" s="560"/>
      <c r="U4934" s="560"/>
    </row>
    <row r="4935" spans="1:21">
      <c r="A4935" s="593">
        <f t="shared" si="462"/>
        <v>41480</v>
      </c>
      <c r="B4935" s="594">
        <v>41480.583618750003</v>
      </c>
      <c r="C4935" s="560">
        <f t="shared" si="463"/>
        <v>2013</v>
      </c>
      <c r="D4935" s="560">
        <f t="shared" si="464"/>
        <v>7</v>
      </c>
      <c r="E4935" s="560">
        <f t="shared" si="465"/>
        <v>25</v>
      </c>
      <c r="F4935" s="560">
        <f t="shared" si="466"/>
        <v>14</v>
      </c>
      <c r="G4935" s="595">
        <f t="shared" si="467"/>
        <v>5</v>
      </c>
      <c r="H4935" s="590">
        <f>CHOOSE('Output Sheet'!$B$4,'8760 Data'!J4935,'8760 Data'!K4935,'8760 Data'!L4935,'8760 Data'!M4935,'8760 Data'!N4935,'8760 Data'!O4935,'8760 Data'!P4935,'8760 Data'!Q4935,'8760 Data'!R4935,'8760 Data'!S4935,'8760 Data'!T4935,'8760 Data'!U4935)</f>
        <v>0</v>
      </c>
      <c r="I4935" s="591" t="e">
        <f>H4935/'Output Sheet'!$B$8</f>
        <v>#DIV/0!</v>
      </c>
      <c r="J4935" s="596"/>
      <c r="K4935" s="560"/>
      <c r="L4935" s="560"/>
      <c r="M4935" s="560"/>
      <c r="N4935" s="560"/>
      <c r="O4935" s="560"/>
      <c r="P4935" s="560"/>
      <c r="Q4935" s="560"/>
      <c r="R4935" s="560"/>
      <c r="S4935" s="560"/>
      <c r="T4935" s="560"/>
      <c r="U4935" s="560"/>
    </row>
    <row r="4936" spans="1:21">
      <c r="A4936" s="593">
        <f t="shared" si="462"/>
        <v>41480</v>
      </c>
      <c r="B4936" s="594">
        <v>41480.62528547454</v>
      </c>
      <c r="C4936" s="560">
        <f t="shared" si="463"/>
        <v>2013</v>
      </c>
      <c r="D4936" s="560">
        <f t="shared" si="464"/>
        <v>7</v>
      </c>
      <c r="E4936" s="560">
        <f t="shared" si="465"/>
        <v>25</v>
      </c>
      <c r="F4936" s="560">
        <f t="shared" si="466"/>
        <v>15</v>
      </c>
      <c r="G4936" s="595">
        <f t="shared" si="467"/>
        <v>5</v>
      </c>
      <c r="H4936" s="590">
        <f>CHOOSE('Output Sheet'!$B$4,'8760 Data'!J4936,'8760 Data'!K4936,'8760 Data'!L4936,'8760 Data'!M4936,'8760 Data'!N4936,'8760 Data'!O4936,'8760 Data'!P4936,'8760 Data'!Q4936,'8760 Data'!R4936,'8760 Data'!S4936,'8760 Data'!T4936,'8760 Data'!U4936)</f>
        <v>0</v>
      </c>
      <c r="I4936" s="591" t="e">
        <f>H4936/'Output Sheet'!$B$8</f>
        <v>#DIV/0!</v>
      </c>
      <c r="J4936" s="596"/>
      <c r="K4936" s="560"/>
      <c r="L4936" s="560"/>
      <c r="M4936" s="560"/>
      <c r="N4936" s="560"/>
      <c r="O4936" s="560"/>
      <c r="P4936" s="560"/>
      <c r="Q4936" s="560"/>
      <c r="R4936" s="560"/>
      <c r="S4936" s="560"/>
      <c r="T4936" s="560"/>
      <c r="U4936" s="560"/>
    </row>
    <row r="4937" spans="1:21">
      <c r="A4937" s="593">
        <f t="shared" si="462"/>
        <v>41480</v>
      </c>
      <c r="B4937" s="594">
        <v>41480.666952199077</v>
      </c>
      <c r="C4937" s="560">
        <f t="shared" si="463"/>
        <v>2013</v>
      </c>
      <c r="D4937" s="560">
        <f t="shared" si="464"/>
        <v>7</v>
      </c>
      <c r="E4937" s="560">
        <f t="shared" si="465"/>
        <v>25</v>
      </c>
      <c r="F4937" s="560">
        <f t="shared" si="466"/>
        <v>16</v>
      </c>
      <c r="G4937" s="595">
        <f t="shared" si="467"/>
        <v>5</v>
      </c>
      <c r="H4937" s="590">
        <f>CHOOSE('Output Sheet'!$B$4,'8760 Data'!J4937,'8760 Data'!K4937,'8760 Data'!L4937,'8760 Data'!M4937,'8760 Data'!N4937,'8760 Data'!O4937,'8760 Data'!P4937,'8760 Data'!Q4937,'8760 Data'!R4937,'8760 Data'!S4937,'8760 Data'!T4937,'8760 Data'!U4937)</f>
        <v>0</v>
      </c>
      <c r="I4937" s="591" t="e">
        <f>H4937/'Output Sheet'!$B$8</f>
        <v>#DIV/0!</v>
      </c>
      <c r="J4937" s="596"/>
      <c r="K4937" s="560"/>
      <c r="L4937" s="560"/>
      <c r="M4937" s="560"/>
      <c r="N4937" s="560"/>
      <c r="O4937" s="560"/>
      <c r="P4937" s="560"/>
      <c r="Q4937" s="560"/>
      <c r="R4937" s="560"/>
      <c r="S4937" s="560"/>
      <c r="T4937" s="560"/>
      <c r="U4937" s="560"/>
    </row>
    <row r="4938" spans="1:21">
      <c r="A4938" s="593">
        <f t="shared" si="462"/>
        <v>41480</v>
      </c>
      <c r="B4938" s="594">
        <v>41480.708618923614</v>
      </c>
      <c r="C4938" s="560">
        <f t="shared" si="463"/>
        <v>2013</v>
      </c>
      <c r="D4938" s="560">
        <f t="shared" si="464"/>
        <v>7</v>
      </c>
      <c r="E4938" s="560">
        <f t="shared" si="465"/>
        <v>25</v>
      </c>
      <c r="F4938" s="560">
        <f t="shared" si="466"/>
        <v>17</v>
      </c>
      <c r="G4938" s="595">
        <f t="shared" si="467"/>
        <v>5</v>
      </c>
      <c r="H4938" s="590">
        <f>CHOOSE('Output Sheet'!$B$4,'8760 Data'!J4938,'8760 Data'!K4938,'8760 Data'!L4938,'8760 Data'!M4938,'8760 Data'!N4938,'8760 Data'!O4938,'8760 Data'!P4938,'8760 Data'!Q4938,'8760 Data'!R4938,'8760 Data'!S4938,'8760 Data'!T4938,'8760 Data'!U4938)</f>
        <v>0</v>
      </c>
      <c r="I4938" s="591" t="e">
        <f>H4938/'Output Sheet'!$B$8</f>
        <v>#DIV/0!</v>
      </c>
      <c r="J4938" s="596"/>
      <c r="K4938" s="560"/>
      <c r="L4938" s="560"/>
      <c r="M4938" s="560"/>
      <c r="N4938" s="560"/>
      <c r="O4938" s="560"/>
      <c r="P4938" s="560"/>
      <c r="Q4938" s="560"/>
      <c r="R4938" s="560"/>
      <c r="S4938" s="560"/>
      <c r="T4938" s="560"/>
      <c r="U4938" s="560"/>
    </row>
    <row r="4939" spans="1:21">
      <c r="A4939" s="593">
        <f t="shared" si="462"/>
        <v>41480</v>
      </c>
      <c r="B4939" s="594">
        <v>41480.750285648151</v>
      </c>
      <c r="C4939" s="560">
        <f t="shared" si="463"/>
        <v>2013</v>
      </c>
      <c r="D4939" s="560">
        <f t="shared" si="464"/>
        <v>7</v>
      </c>
      <c r="E4939" s="560">
        <f t="shared" si="465"/>
        <v>25</v>
      </c>
      <c r="F4939" s="560">
        <f t="shared" si="466"/>
        <v>18</v>
      </c>
      <c r="G4939" s="595">
        <f t="shared" si="467"/>
        <v>5</v>
      </c>
      <c r="H4939" s="590">
        <f>CHOOSE('Output Sheet'!$B$4,'8760 Data'!J4939,'8760 Data'!K4939,'8760 Data'!L4939,'8760 Data'!M4939,'8760 Data'!N4939,'8760 Data'!O4939,'8760 Data'!P4939,'8760 Data'!Q4939,'8760 Data'!R4939,'8760 Data'!S4939,'8760 Data'!T4939,'8760 Data'!U4939)</f>
        <v>0</v>
      </c>
      <c r="I4939" s="591" t="e">
        <f>H4939/'Output Sheet'!$B$8</f>
        <v>#DIV/0!</v>
      </c>
      <c r="J4939" s="596"/>
      <c r="K4939" s="560"/>
      <c r="L4939" s="560"/>
      <c r="M4939" s="560"/>
      <c r="N4939" s="560"/>
      <c r="O4939" s="560"/>
      <c r="P4939" s="560"/>
      <c r="Q4939" s="560"/>
      <c r="R4939" s="560"/>
      <c r="S4939" s="560"/>
      <c r="T4939" s="560"/>
      <c r="U4939" s="560"/>
    </row>
    <row r="4940" spans="1:21">
      <c r="A4940" s="593">
        <f t="shared" si="462"/>
        <v>41480</v>
      </c>
      <c r="B4940" s="594">
        <v>41480.791952372689</v>
      </c>
      <c r="C4940" s="560">
        <f t="shared" si="463"/>
        <v>2013</v>
      </c>
      <c r="D4940" s="560">
        <f t="shared" si="464"/>
        <v>7</v>
      </c>
      <c r="E4940" s="560">
        <f t="shared" si="465"/>
        <v>25</v>
      </c>
      <c r="F4940" s="560">
        <f t="shared" si="466"/>
        <v>19</v>
      </c>
      <c r="G4940" s="595">
        <f t="shared" si="467"/>
        <v>5</v>
      </c>
      <c r="H4940" s="590">
        <f>CHOOSE('Output Sheet'!$B$4,'8760 Data'!J4940,'8760 Data'!K4940,'8760 Data'!L4940,'8760 Data'!M4940,'8760 Data'!N4940,'8760 Data'!O4940,'8760 Data'!P4940,'8760 Data'!Q4940,'8760 Data'!R4940,'8760 Data'!S4940,'8760 Data'!T4940,'8760 Data'!U4940)</f>
        <v>0</v>
      </c>
      <c r="I4940" s="591" t="e">
        <f>H4940/'Output Sheet'!$B$8</f>
        <v>#DIV/0!</v>
      </c>
      <c r="J4940" s="596"/>
      <c r="K4940" s="560"/>
      <c r="L4940" s="560"/>
      <c r="M4940" s="560"/>
      <c r="N4940" s="560"/>
      <c r="O4940" s="560"/>
      <c r="P4940" s="560"/>
      <c r="Q4940" s="560"/>
      <c r="R4940" s="560"/>
      <c r="S4940" s="560"/>
      <c r="T4940" s="560"/>
      <c r="U4940" s="560"/>
    </row>
    <row r="4941" spans="1:21">
      <c r="A4941" s="593">
        <f t="shared" si="462"/>
        <v>41480</v>
      </c>
      <c r="B4941" s="594">
        <v>41480.833619097219</v>
      </c>
      <c r="C4941" s="560">
        <f t="shared" si="463"/>
        <v>2013</v>
      </c>
      <c r="D4941" s="560">
        <f t="shared" si="464"/>
        <v>7</v>
      </c>
      <c r="E4941" s="560">
        <f t="shared" si="465"/>
        <v>25</v>
      </c>
      <c r="F4941" s="560">
        <f t="shared" si="466"/>
        <v>20</v>
      </c>
      <c r="G4941" s="595">
        <f t="shared" si="467"/>
        <v>5</v>
      </c>
      <c r="H4941" s="590">
        <f>CHOOSE('Output Sheet'!$B$4,'8760 Data'!J4941,'8760 Data'!K4941,'8760 Data'!L4941,'8760 Data'!M4941,'8760 Data'!N4941,'8760 Data'!O4941,'8760 Data'!P4941,'8760 Data'!Q4941,'8760 Data'!R4941,'8760 Data'!S4941,'8760 Data'!T4941,'8760 Data'!U4941)</f>
        <v>0</v>
      </c>
      <c r="I4941" s="591" t="e">
        <f>H4941/'Output Sheet'!$B$8</f>
        <v>#DIV/0!</v>
      </c>
      <c r="J4941" s="596"/>
      <c r="K4941" s="560"/>
      <c r="L4941" s="560"/>
      <c r="M4941" s="560"/>
      <c r="N4941" s="560"/>
      <c r="O4941" s="560"/>
      <c r="P4941" s="560"/>
      <c r="Q4941" s="560"/>
      <c r="R4941" s="560"/>
      <c r="S4941" s="560"/>
      <c r="T4941" s="560"/>
      <c r="U4941" s="560"/>
    </row>
    <row r="4942" spans="1:21">
      <c r="A4942" s="593">
        <f t="shared" si="462"/>
        <v>41480</v>
      </c>
      <c r="B4942" s="594">
        <v>41480.875285821756</v>
      </c>
      <c r="C4942" s="560">
        <f t="shared" si="463"/>
        <v>2013</v>
      </c>
      <c r="D4942" s="560">
        <f t="shared" si="464"/>
        <v>7</v>
      </c>
      <c r="E4942" s="560">
        <f t="shared" si="465"/>
        <v>25</v>
      </c>
      <c r="F4942" s="560">
        <f t="shared" si="466"/>
        <v>21</v>
      </c>
      <c r="G4942" s="595">
        <f t="shared" si="467"/>
        <v>5</v>
      </c>
      <c r="H4942" s="590">
        <f>CHOOSE('Output Sheet'!$B$4,'8760 Data'!J4942,'8760 Data'!K4942,'8760 Data'!L4942,'8760 Data'!M4942,'8760 Data'!N4942,'8760 Data'!O4942,'8760 Data'!P4942,'8760 Data'!Q4942,'8760 Data'!R4942,'8760 Data'!S4942,'8760 Data'!T4942,'8760 Data'!U4942)</f>
        <v>0</v>
      </c>
      <c r="I4942" s="591" t="e">
        <f>H4942/'Output Sheet'!$B$8</f>
        <v>#DIV/0!</v>
      </c>
      <c r="J4942" s="596"/>
      <c r="K4942" s="560"/>
      <c r="L4942" s="560"/>
      <c r="M4942" s="560"/>
      <c r="N4942" s="560"/>
      <c r="O4942" s="560"/>
      <c r="P4942" s="560"/>
      <c r="Q4942" s="560"/>
      <c r="R4942" s="560"/>
      <c r="S4942" s="560"/>
      <c r="T4942" s="560"/>
      <c r="U4942" s="560"/>
    </row>
    <row r="4943" spans="1:21">
      <c r="A4943" s="593">
        <f t="shared" si="462"/>
        <v>41480</v>
      </c>
      <c r="B4943" s="594">
        <v>41480.916952546293</v>
      </c>
      <c r="C4943" s="560">
        <f t="shared" si="463"/>
        <v>2013</v>
      </c>
      <c r="D4943" s="560">
        <f t="shared" si="464"/>
        <v>7</v>
      </c>
      <c r="E4943" s="560">
        <f t="shared" si="465"/>
        <v>25</v>
      </c>
      <c r="F4943" s="560">
        <f t="shared" si="466"/>
        <v>22</v>
      </c>
      <c r="G4943" s="595">
        <f t="shared" si="467"/>
        <v>5</v>
      </c>
      <c r="H4943" s="590">
        <f>CHOOSE('Output Sheet'!$B$4,'8760 Data'!J4943,'8760 Data'!K4943,'8760 Data'!L4943,'8760 Data'!M4943,'8760 Data'!N4943,'8760 Data'!O4943,'8760 Data'!P4943,'8760 Data'!Q4943,'8760 Data'!R4943,'8760 Data'!S4943,'8760 Data'!T4943,'8760 Data'!U4943)</f>
        <v>0</v>
      </c>
      <c r="I4943" s="591" t="e">
        <f>H4943/'Output Sheet'!$B$8</f>
        <v>#DIV/0!</v>
      </c>
      <c r="J4943" s="596"/>
      <c r="K4943" s="560"/>
      <c r="L4943" s="560"/>
      <c r="M4943" s="560"/>
      <c r="N4943" s="560"/>
      <c r="O4943" s="560"/>
      <c r="P4943" s="560"/>
      <c r="Q4943" s="560"/>
      <c r="R4943" s="560"/>
      <c r="S4943" s="560"/>
      <c r="T4943" s="560"/>
      <c r="U4943" s="560"/>
    </row>
    <row r="4944" spans="1:21">
      <c r="A4944" s="593">
        <f t="shared" si="462"/>
        <v>41480</v>
      </c>
      <c r="B4944" s="594">
        <v>41480.95861927083</v>
      </c>
      <c r="C4944" s="560">
        <f t="shared" si="463"/>
        <v>2013</v>
      </c>
      <c r="D4944" s="560">
        <f t="shared" si="464"/>
        <v>7</v>
      </c>
      <c r="E4944" s="560">
        <f t="shared" si="465"/>
        <v>25</v>
      </c>
      <c r="F4944" s="560">
        <f t="shared" si="466"/>
        <v>23</v>
      </c>
      <c r="G4944" s="595">
        <f t="shared" si="467"/>
        <v>5</v>
      </c>
      <c r="H4944" s="590">
        <f>CHOOSE('Output Sheet'!$B$4,'8760 Data'!J4944,'8760 Data'!K4944,'8760 Data'!L4944,'8760 Data'!M4944,'8760 Data'!N4944,'8760 Data'!O4944,'8760 Data'!P4944,'8760 Data'!Q4944,'8760 Data'!R4944,'8760 Data'!S4944,'8760 Data'!T4944,'8760 Data'!U4944)</f>
        <v>0</v>
      </c>
      <c r="I4944" s="591" t="e">
        <f>H4944/'Output Sheet'!$B$8</f>
        <v>#DIV/0!</v>
      </c>
      <c r="J4944" s="596"/>
      <c r="K4944" s="560"/>
      <c r="L4944" s="560"/>
      <c r="M4944" s="560"/>
      <c r="N4944" s="560"/>
      <c r="O4944" s="560"/>
      <c r="P4944" s="560"/>
      <c r="Q4944" s="560"/>
      <c r="R4944" s="560"/>
      <c r="S4944" s="560"/>
      <c r="T4944" s="560"/>
      <c r="U4944" s="560"/>
    </row>
    <row r="4945" spans="1:21">
      <c r="A4945" s="593">
        <f t="shared" si="462"/>
        <v>41481</v>
      </c>
      <c r="B4945" s="594">
        <v>41481.000285995367</v>
      </c>
      <c r="C4945" s="560">
        <f t="shared" si="463"/>
        <v>2013</v>
      </c>
      <c r="D4945" s="560">
        <f t="shared" si="464"/>
        <v>7</v>
      </c>
      <c r="E4945" s="560">
        <f t="shared" si="465"/>
        <v>26</v>
      </c>
      <c r="F4945" s="560">
        <f t="shared" si="466"/>
        <v>24</v>
      </c>
      <c r="G4945" s="595">
        <f t="shared" si="467"/>
        <v>6</v>
      </c>
      <c r="H4945" s="590">
        <f>CHOOSE('Output Sheet'!$B$4,'8760 Data'!J4945,'8760 Data'!K4945,'8760 Data'!L4945,'8760 Data'!M4945,'8760 Data'!N4945,'8760 Data'!O4945,'8760 Data'!P4945,'8760 Data'!Q4945,'8760 Data'!R4945,'8760 Data'!S4945,'8760 Data'!T4945,'8760 Data'!U4945)</f>
        <v>0</v>
      </c>
      <c r="I4945" s="591" t="e">
        <f>H4945/'Output Sheet'!$B$8</f>
        <v>#DIV/0!</v>
      </c>
      <c r="J4945" s="596"/>
      <c r="K4945" s="560"/>
      <c r="L4945" s="560"/>
      <c r="M4945" s="560"/>
      <c r="N4945" s="560"/>
      <c r="O4945" s="560"/>
      <c r="P4945" s="560"/>
      <c r="Q4945" s="560"/>
      <c r="R4945" s="560"/>
      <c r="S4945" s="560"/>
      <c r="T4945" s="560"/>
      <c r="U4945" s="560"/>
    </row>
    <row r="4946" spans="1:21">
      <c r="A4946" s="593">
        <f t="shared" si="462"/>
        <v>41481</v>
      </c>
      <c r="B4946" s="594">
        <v>41481.041952719905</v>
      </c>
      <c r="C4946" s="560">
        <f t="shared" si="463"/>
        <v>2013</v>
      </c>
      <c r="D4946" s="560">
        <f t="shared" si="464"/>
        <v>7</v>
      </c>
      <c r="E4946" s="560">
        <f t="shared" si="465"/>
        <v>26</v>
      </c>
      <c r="F4946" s="560">
        <f t="shared" si="466"/>
        <v>1</v>
      </c>
      <c r="G4946" s="595">
        <f t="shared" si="467"/>
        <v>6</v>
      </c>
      <c r="H4946" s="590">
        <f>CHOOSE('Output Sheet'!$B$4,'8760 Data'!J4946,'8760 Data'!K4946,'8760 Data'!L4946,'8760 Data'!M4946,'8760 Data'!N4946,'8760 Data'!O4946,'8760 Data'!P4946,'8760 Data'!Q4946,'8760 Data'!R4946,'8760 Data'!S4946,'8760 Data'!T4946,'8760 Data'!U4946)</f>
        <v>0</v>
      </c>
      <c r="I4946" s="591" t="e">
        <f>H4946/'Output Sheet'!$B$8</f>
        <v>#DIV/0!</v>
      </c>
      <c r="J4946" s="596"/>
      <c r="K4946" s="560"/>
      <c r="L4946" s="560"/>
      <c r="M4946" s="560"/>
      <c r="N4946" s="560"/>
      <c r="O4946" s="560"/>
      <c r="P4946" s="560"/>
      <c r="Q4946" s="560"/>
      <c r="R4946" s="560"/>
      <c r="S4946" s="560"/>
      <c r="T4946" s="560"/>
      <c r="U4946" s="560"/>
    </row>
    <row r="4947" spans="1:21">
      <c r="A4947" s="593">
        <f t="shared" si="462"/>
        <v>41481</v>
      </c>
      <c r="B4947" s="594">
        <v>41481.083619444442</v>
      </c>
      <c r="C4947" s="560">
        <f t="shared" si="463"/>
        <v>2013</v>
      </c>
      <c r="D4947" s="560">
        <f t="shared" si="464"/>
        <v>7</v>
      </c>
      <c r="E4947" s="560">
        <f t="shared" si="465"/>
        <v>26</v>
      </c>
      <c r="F4947" s="560">
        <f t="shared" si="466"/>
        <v>2</v>
      </c>
      <c r="G4947" s="595">
        <f t="shared" si="467"/>
        <v>6</v>
      </c>
      <c r="H4947" s="590">
        <f>CHOOSE('Output Sheet'!$B$4,'8760 Data'!J4947,'8760 Data'!K4947,'8760 Data'!L4947,'8760 Data'!M4947,'8760 Data'!N4947,'8760 Data'!O4947,'8760 Data'!P4947,'8760 Data'!Q4947,'8760 Data'!R4947,'8760 Data'!S4947,'8760 Data'!T4947,'8760 Data'!U4947)</f>
        <v>0</v>
      </c>
      <c r="I4947" s="591" t="e">
        <f>H4947/'Output Sheet'!$B$8</f>
        <v>#DIV/0!</v>
      </c>
      <c r="J4947" s="596"/>
      <c r="K4947" s="560"/>
      <c r="L4947" s="560"/>
      <c r="M4947" s="560"/>
      <c r="N4947" s="560"/>
      <c r="O4947" s="560"/>
      <c r="P4947" s="560"/>
      <c r="Q4947" s="560"/>
      <c r="R4947" s="560"/>
      <c r="S4947" s="560"/>
      <c r="T4947" s="560"/>
      <c r="U4947" s="560"/>
    </row>
    <row r="4948" spans="1:21">
      <c r="A4948" s="593">
        <f t="shared" si="462"/>
        <v>41481</v>
      </c>
      <c r="B4948" s="594">
        <v>41481.125286168979</v>
      </c>
      <c r="C4948" s="560">
        <f t="shared" si="463"/>
        <v>2013</v>
      </c>
      <c r="D4948" s="560">
        <f t="shared" si="464"/>
        <v>7</v>
      </c>
      <c r="E4948" s="560">
        <f t="shared" si="465"/>
        <v>26</v>
      </c>
      <c r="F4948" s="560">
        <f t="shared" si="466"/>
        <v>3</v>
      </c>
      <c r="G4948" s="595">
        <f t="shared" si="467"/>
        <v>6</v>
      </c>
      <c r="H4948" s="590">
        <f>CHOOSE('Output Sheet'!$B$4,'8760 Data'!J4948,'8760 Data'!K4948,'8760 Data'!L4948,'8760 Data'!M4948,'8760 Data'!N4948,'8760 Data'!O4948,'8760 Data'!P4948,'8760 Data'!Q4948,'8760 Data'!R4948,'8760 Data'!S4948,'8760 Data'!T4948,'8760 Data'!U4948)</f>
        <v>0</v>
      </c>
      <c r="I4948" s="591" t="e">
        <f>H4948/'Output Sheet'!$B$8</f>
        <v>#DIV/0!</v>
      </c>
      <c r="J4948" s="596"/>
      <c r="K4948" s="560"/>
      <c r="L4948" s="560"/>
      <c r="M4948" s="560"/>
      <c r="N4948" s="560"/>
      <c r="O4948" s="560"/>
      <c r="P4948" s="560"/>
      <c r="Q4948" s="560"/>
      <c r="R4948" s="560"/>
      <c r="S4948" s="560"/>
      <c r="T4948" s="560"/>
      <c r="U4948" s="560"/>
    </row>
    <row r="4949" spans="1:21">
      <c r="A4949" s="593">
        <f t="shared" si="462"/>
        <v>41481</v>
      </c>
      <c r="B4949" s="594">
        <v>41481.166952893516</v>
      </c>
      <c r="C4949" s="560">
        <f t="shared" si="463"/>
        <v>2013</v>
      </c>
      <c r="D4949" s="560">
        <f t="shared" si="464"/>
        <v>7</v>
      </c>
      <c r="E4949" s="560">
        <f t="shared" si="465"/>
        <v>26</v>
      </c>
      <c r="F4949" s="560">
        <f t="shared" si="466"/>
        <v>4</v>
      </c>
      <c r="G4949" s="595">
        <f t="shared" si="467"/>
        <v>6</v>
      </c>
      <c r="H4949" s="590">
        <f>CHOOSE('Output Sheet'!$B$4,'8760 Data'!J4949,'8760 Data'!K4949,'8760 Data'!L4949,'8760 Data'!M4949,'8760 Data'!N4949,'8760 Data'!O4949,'8760 Data'!P4949,'8760 Data'!Q4949,'8760 Data'!R4949,'8760 Data'!S4949,'8760 Data'!T4949,'8760 Data'!U4949)</f>
        <v>0</v>
      </c>
      <c r="I4949" s="591" t="e">
        <f>H4949/'Output Sheet'!$B$8</f>
        <v>#DIV/0!</v>
      </c>
      <c r="J4949" s="596"/>
      <c r="K4949" s="560"/>
      <c r="L4949" s="560"/>
      <c r="M4949" s="560"/>
      <c r="N4949" s="560"/>
      <c r="O4949" s="560"/>
      <c r="P4949" s="560"/>
      <c r="Q4949" s="560"/>
      <c r="R4949" s="560"/>
      <c r="S4949" s="560"/>
      <c r="T4949" s="560"/>
      <c r="U4949" s="560"/>
    </row>
    <row r="4950" spans="1:21">
      <c r="A4950" s="593">
        <f t="shared" si="462"/>
        <v>41481</v>
      </c>
      <c r="B4950" s="594">
        <v>41481.208619618053</v>
      </c>
      <c r="C4950" s="560">
        <f t="shared" si="463"/>
        <v>2013</v>
      </c>
      <c r="D4950" s="560">
        <f t="shared" si="464"/>
        <v>7</v>
      </c>
      <c r="E4950" s="560">
        <f t="shared" si="465"/>
        <v>26</v>
      </c>
      <c r="F4950" s="560">
        <f t="shared" si="466"/>
        <v>5</v>
      </c>
      <c r="G4950" s="595">
        <f t="shared" si="467"/>
        <v>6</v>
      </c>
      <c r="H4950" s="590">
        <f>CHOOSE('Output Sheet'!$B$4,'8760 Data'!J4950,'8760 Data'!K4950,'8760 Data'!L4950,'8760 Data'!M4950,'8760 Data'!N4950,'8760 Data'!O4950,'8760 Data'!P4950,'8760 Data'!Q4950,'8760 Data'!R4950,'8760 Data'!S4950,'8760 Data'!T4950,'8760 Data'!U4950)</f>
        <v>0</v>
      </c>
      <c r="I4950" s="591" t="e">
        <f>H4950/'Output Sheet'!$B$8</f>
        <v>#DIV/0!</v>
      </c>
      <c r="J4950" s="596"/>
      <c r="K4950" s="560"/>
      <c r="L4950" s="560"/>
      <c r="M4950" s="560"/>
      <c r="N4950" s="560"/>
      <c r="O4950" s="560"/>
      <c r="P4950" s="560"/>
      <c r="Q4950" s="560"/>
      <c r="R4950" s="560"/>
      <c r="S4950" s="560"/>
      <c r="T4950" s="560"/>
      <c r="U4950" s="560"/>
    </row>
    <row r="4951" spans="1:21">
      <c r="A4951" s="593">
        <f t="shared" si="462"/>
        <v>41481</v>
      </c>
      <c r="B4951" s="594">
        <v>41481.250286342591</v>
      </c>
      <c r="C4951" s="560">
        <f t="shared" si="463"/>
        <v>2013</v>
      </c>
      <c r="D4951" s="560">
        <f t="shared" si="464"/>
        <v>7</v>
      </c>
      <c r="E4951" s="560">
        <f t="shared" si="465"/>
        <v>26</v>
      </c>
      <c r="F4951" s="560">
        <f t="shared" si="466"/>
        <v>6</v>
      </c>
      <c r="G4951" s="595">
        <f t="shared" si="467"/>
        <v>6</v>
      </c>
      <c r="H4951" s="590">
        <f>CHOOSE('Output Sheet'!$B$4,'8760 Data'!J4951,'8760 Data'!K4951,'8760 Data'!L4951,'8760 Data'!M4951,'8760 Data'!N4951,'8760 Data'!O4951,'8760 Data'!P4951,'8760 Data'!Q4951,'8760 Data'!R4951,'8760 Data'!S4951,'8760 Data'!T4951,'8760 Data'!U4951)</f>
        <v>0</v>
      </c>
      <c r="I4951" s="591" t="e">
        <f>H4951/'Output Sheet'!$B$8</f>
        <v>#DIV/0!</v>
      </c>
      <c r="J4951" s="596"/>
      <c r="K4951" s="560"/>
      <c r="L4951" s="560"/>
      <c r="M4951" s="560"/>
      <c r="N4951" s="560"/>
      <c r="O4951" s="560"/>
      <c r="P4951" s="560"/>
      <c r="Q4951" s="560"/>
      <c r="R4951" s="560"/>
      <c r="S4951" s="560"/>
      <c r="T4951" s="560"/>
      <c r="U4951" s="560"/>
    </row>
    <row r="4952" spans="1:21">
      <c r="A4952" s="593">
        <f t="shared" si="462"/>
        <v>41481</v>
      </c>
      <c r="B4952" s="594">
        <v>41481.291953067128</v>
      </c>
      <c r="C4952" s="560">
        <f t="shared" si="463"/>
        <v>2013</v>
      </c>
      <c r="D4952" s="560">
        <f t="shared" si="464"/>
        <v>7</v>
      </c>
      <c r="E4952" s="560">
        <f t="shared" si="465"/>
        <v>26</v>
      </c>
      <c r="F4952" s="560">
        <f t="shared" si="466"/>
        <v>7</v>
      </c>
      <c r="G4952" s="595">
        <f t="shared" si="467"/>
        <v>6</v>
      </c>
      <c r="H4952" s="590">
        <f>CHOOSE('Output Sheet'!$B$4,'8760 Data'!J4952,'8760 Data'!K4952,'8760 Data'!L4952,'8760 Data'!M4952,'8760 Data'!N4952,'8760 Data'!O4952,'8760 Data'!P4952,'8760 Data'!Q4952,'8760 Data'!R4952,'8760 Data'!S4952,'8760 Data'!T4952,'8760 Data'!U4952)</f>
        <v>0</v>
      </c>
      <c r="I4952" s="591" t="e">
        <f>H4952/'Output Sheet'!$B$8</f>
        <v>#DIV/0!</v>
      </c>
      <c r="J4952" s="596"/>
      <c r="K4952" s="560"/>
      <c r="L4952" s="560"/>
      <c r="M4952" s="560"/>
      <c r="N4952" s="560"/>
      <c r="O4952" s="560"/>
      <c r="P4952" s="560"/>
      <c r="Q4952" s="560"/>
      <c r="R4952" s="560"/>
      <c r="S4952" s="560"/>
      <c r="T4952" s="560"/>
      <c r="U4952" s="560"/>
    </row>
    <row r="4953" spans="1:21">
      <c r="A4953" s="593">
        <f t="shared" si="462"/>
        <v>41481</v>
      </c>
      <c r="B4953" s="594">
        <v>41481.333619791665</v>
      </c>
      <c r="C4953" s="560">
        <f t="shared" si="463"/>
        <v>2013</v>
      </c>
      <c r="D4953" s="560">
        <f t="shared" si="464"/>
        <v>7</v>
      </c>
      <c r="E4953" s="560">
        <f t="shared" si="465"/>
        <v>26</v>
      </c>
      <c r="F4953" s="560">
        <f t="shared" si="466"/>
        <v>8</v>
      </c>
      <c r="G4953" s="595">
        <f t="shared" si="467"/>
        <v>6</v>
      </c>
      <c r="H4953" s="590">
        <f>CHOOSE('Output Sheet'!$B$4,'8760 Data'!J4953,'8760 Data'!K4953,'8760 Data'!L4953,'8760 Data'!M4953,'8760 Data'!N4953,'8760 Data'!O4953,'8760 Data'!P4953,'8760 Data'!Q4953,'8760 Data'!R4953,'8760 Data'!S4953,'8760 Data'!T4953,'8760 Data'!U4953)</f>
        <v>0</v>
      </c>
      <c r="I4953" s="591" t="e">
        <f>H4953/'Output Sheet'!$B$8</f>
        <v>#DIV/0!</v>
      </c>
      <c r="J4953" s="596"/>
      <c r="K4953" s="560"/>
      <c r="L4953" s="560"/>
      <c r="M4953" s="560"/>
      <c r="N4953" s="560"/>
      <c r="O4953" s="560"/>
      <c r="P4953" s="560"/>
      <c r="Q4953" s="560"/>
      <c r="R4953" s="560"/>
      <c r="S4953" s="560"/>
      <c r="T4953" s="560"/>
      <c r="U4953" s="560"/>
    </row>
    <row r="4954" spans="1:21">
      <c r="A4954" s="593">
        <f t="shared" si="462"/>
        <v>41481</v>
      </c>
      <c r="B4954" s="594">
        <v>41481.375286516202</v>
      </c>
      <c r="C4954" s="560">
        <f t="shared" si="463"/>
        <v>2013</v>
      </c>
      <c r="D4954" s="560">
        <f t="shared" si="464"/>
        <v>7</v>
      </c>
      <c r="E4954" s="560">
        <f t="shared" si="465"/>
        <v>26</v>
      </c>
      <c r="F4954" s="560">
        <f t="shared" si="466"/>
        <v>9</v>
      </c>
      <c r="G4954" s="595">
        <f t="shared" si="467"/>
        <v>6</v>
      </c>
      <c r="H4954" s="590">
        <f>CHOOSE('Output Sheet'!$B$4,'8760 Data'!J4954,'8760 Data'!K4954,'8760 Data'!L4954,'8760 Data'!M4954,'8760 Data'!N4954,'8760 Data'!O4954,'8760 Data'!P4954,'8760 Data'!Q4954,'8760 Data'!R4954,'8760 Data'!S4954,'8760 Data'!T4954,'8760 Data'!U4954)</f>
        <v>0</v>
      </c>
      <c r="I4954" s="591" t="e">
        <f>H4954/'Output Sheet'!$B$8</f>
        <v>#DIV/0!</v>
      </c>
      <c r="J4954" s="596"/>
      <c r="K4954" s="560"/>
      <c r="L4954" s="560"/>
      <c r="M4954" s="560"/>
      <c r="N4954" s="560"/>
      <c r="O4954" s="560"/>
      <c r="P4954" s="560"/>
      <c r="Q4954" s="560"/>
      <c r="R4954" s="560"/>
      <c r="S4954" s="560"/>
      <c r="T4954" s="560"/>
      <c r="U4954" s="560"/>
    </row>
    <row r="4955" spans="1:21">
      <c r="A4955" s="593">
        <f t="shared" si="462"/>
        <v>41481</v>
      </c>
      <c r="B4955" s="594">
        <v>41481.41695324074</v>
      </c>
      <c r="C4955" s="560">
        <f t="shared" si="463"/>
        <v>2013</v>
      </c>
      <c r="D4955" s="560">
        <f t="shared" si="464"/>
        <v>7</v>
      </c>
      <c r="E4955" s="560">
        <f t="shared" si="465"/>
        <v>26</v>
      </c>
      <c r="F4955" s="560">
        <f t="shared" si="466"/>
        <v>10</v>
      </c>
      <c r="G4955" s="595">
        <f t="shared" si="467"/>
        <v>6</v>
      </c>
      <c r="H4955" s="590">
        <f>CHOOSE('Output Sheet'!$B$4,'8760 Data'!J4955,'8760 Data'!K4955,'8760 Data'!L4955,'8760 Data'!M4955,'8760 Data'!N4955,'8760 Data'!O4955,'8760 Data'!P4955,'8760 Data'!Q4955,'8760 Data'!R4955,'8760 Data'!S4955,'8760 Data'!T4955,'8760 Data'!U4955)</f>
        <v>0</v>
      </c>
      <c r="I4955" s="591" t="e">
        <f>H4955/'Output Sheet'!$B$8</f>
        <v>#DIV/0!</v>
      </c>
      <c r="J4955" s="596"/>
      <c r="K4955" s="560"/>
      <c r="L4955" s="560"/>
      <c r="M4955" s="560"/>
      <c r="N4955" s="560"/>
      <c r="O4955" s="560"/>
      <c r="P4955" s="560"/>
      <c r="Q4955" s="560"/>
      <c r="R4955" s="560"/>
      <c r="S4955" s="560"/>
      <c r="T4955" s="560"/>
      <c r="U4955" s="560"/>
    </row>
    <row r="4956" spans="1:21">
      <c r="A4956" s="593">
        <f t="shared" si="462"/>
        <v>41481</v>
      </c>
      <c r="B4956" s="594">
        <v>41481.458619965277</v>
      </c>
      <c r="C4956" s="560">
        <f t="shared" si="463"/>
        <v>2013</v>
      </c>
      <c r="D4956" s="560">
        <f t="shared" si="464"/>
        <v>7</v>
      </c>
      <c r="E4956" s="560">
        <f t="shared" si="465"/>
        <v>26</v>
      </c>
      <c r="F4956" s="560">
        <f t="shared" si="466"/>
        <v>11</v>
      </c>
      <c r="G4956" s="595">
        <f t="shared" si="467"/>
        <v>6</v>
      </c>
      <c r="H4956" s="590">
        <f>CHOOSE('Output Sheet'!$B$4,'8760 Data'!J4956,'8760 Data'!K4956,'8760 Data'!L4956,'8760 Data'!M4956,'8760 Data'!N4956,'8760 Data'!O4956,'8760 Data'!P4956,'8760 Data'!Q4956,'8760 Data'!R4956,'8760 Data'!S4956,'8760 Data'!T4956,'8760 Data'!U4956)</f>
        <v>0</v>
      </c>
      <c r="I4956" s="591" t="e">
        <f>H4956/'Output Sheet'!$B$8</f>
        <v>#DIV/0!</v>
      </c>
      <c r="J4956" s="596"/>
      <c r="K4956" s="560"/>
      <c r="L4956" s="560"/>
      <c r="M4956" s="560"/>
      <c r="N4956" s="560"/>
      <c r="O4956" s="560"/>
      <c r="P4956" s="560"/>
      <c r="Q4956" s="560"/>
      <c r="R4956" s="560"/>
      <c r="S4956" s="560"/>
      <c r="T4956" s="560"/>
      <c r="U4956" s="560"/>
    </row>
    <row r="4957" spans="1:21">
      <c r="A4957" s="593">
        <f t="shared" si="462"/>
        <v>41481</v>
      </c>
      <c r="B4957" s="594">
        <v>41481.500286689814</v>
      </c>
      <c r="C4957" s="560">
        <f t="shared" si="463"/>
        <v>2013</v>
      </c>
      <c r="D4957" s="560">
        <f t="shared" si="464"/>
        <v>7</v>
      </c>
      <c r="E4957" s="560">
        <f t="shared" si="465"/>
        <v>26</v>
      </c>
      <c r="F4957" s="560">
        <f t="shared" si="466"/>
        <v>12</v>
      </c>
      <c r="G4957" s="595">
        <f t="shared" si="467"/>
        <v>6</v>
      </c>
      <c r="H4957" s="590">
        <f>CHOOSE('Output Sheet'!$B$4,'8760 Data'!J4957,'8760 Data'!K4957,'8760 Data'!L4957,'8760 Data'!M4957,'8760 Data'!N4957,'8760 Data'!O4957,'8760 Data'!P4957,'8760 Data'!Q4957,'8760 Data'!R4957,'8760 Data'!S4957,'8760 Data'!T4957,'8760 Data'!U4957)</f>
        <v>0</v>
      </c>
      <c r="I4957" s="591" t="e">
        <f>H4957/'Output Sheet'!$B$8</f>
        <v>#DIV/0!</v>
      </c>
      <c r="J4957" s="596"/>
      <c r="K4957" s="560"/>
      <c r="L4957" s="560"/>
      <c r="M4957" s="560"/>
      <c r="N4957" s="560"/>
      <c r="O4957" s="560"/>
      <c r="P4957" s="560"/>
      <c r="Q4957" s="560"/>
      <c r="R4957" s="560"/>
      <c r="S4957" s="560"/>
      <c r="T4957" s="560"/>
      <c r="U4957" s="560"/>
    </row>
    <row r="4958" spans="1:21">
      <c r="A4958" s="593">
        <f t="shared" si="462"/>
        <v>41481</v>
      </c>
      <c r="B4958" s="594">
        <v>41481.541953414351</v>
      </c>
      <c r="C4958" s="560">
        <f t="shared" si="463"/>
        <v>2013</v>
      </c>
      <c r="D4958" s="560">
        <f t="shared" si="464"/>
        <v>7</v>
      </c>
      <c r="E4958" s="560">
        <f t="shared" si="465"/>
        <v>26</v>
      </c>
      <c r="F4958" s="560">
        <f t="shared" si="466"/>
        <v>13</v>
      </c>
      <c r="G4958" s="595">
        <f t="shared" si="467"/>
        <v>6</v>
      </c>
      <c r="H4958" s="590">
        <f>CHOOSE('Output Sheet'!$B$4,'8760 Data'!J4958,'8760 Data'!K4958,'8760 Data'!L4958,'8760 Data'!M4958,'8760 Data'!N4958,'8760 Data'!O4958,'8760 Data'!P4958,'8760 Data'!Q4958,'8760 Data'!R4958,'8760 Data'!S4958,'8760 Data'!T4958,'8760 Data'!U4958)</f>
        <v>0</v>
      </c>
      <c r="I4958" s="591" t="e">
        <f>H4958/'Output Sheet'!$B$8</f>
        <v>#DIV/0!</v>
      </c>
      <c r="J4958" s="596"/>
      <c r="K4958" s="560"/>
      <c r="L4958" s="560"/>
      <c r="M4958" s="560"/>
      <c r="N4958" s="560"/>
      <c r="O4958" s="560"/>
      <c r="P4958" s="560"/>
      <c r="Q4958" s="560"/>
      <c r="R4958" s="560"/>
      <c r="S4958" s="560"/>
      <c r="T4958" s="560"/>
      <c r="U4958" s="560"/>
    </row>
    <row r="4959" spans="1:21">
      <c r="A4959" s="593">
        <f t="shared" si="462"/>
        <v>41481</v>
      </c>
      <c r="B4959" s="594">
        <v>41481.583620138888</v>
      </c>
      <c r="C4959" s="560">
        <f t="shared" si="463"/>
        <v>2013</v>
      </c>
      <c r="D4959" s="560">
        <f t="shared" si="464"/>
        <v>7</v>
      </c>
      <c r="E4959" s="560">
        <f t="shared" si="465"/>
        <v>26</v>
      </c>
      <c r="F4959" s="560">
        <f t="shared" si="466"/>
        <v>14</v>
      </c>
      <c r="G4959" s="595">
        <f t="shared" si="467"/>
        <v>6</v>
      </c>
      <c r="H4959" s="590">
        <f>CHOOSE('Output Sheet'!$B$4,'8760 Data'!J4959,'8760 Data'!K4959,'8760 Data'!L4959,'8760 Data'!M4959,'8760 Data'!N4959,'8760 Data'!O4959,'8760 Data'!P4959,'8760 Data'!Q4959,'8760 Data'!R4959,'8760 Data'!S4959,'8760 Data'!T4959,'8760 Data'!U4959)</f>
        <v>0</v>
      </c>
      <c r="I4959" s="591" t="e">
        <f>H4959/'Output Sheet'!$B$8</f>
        <v>#DIV/0!</v>
      </c>
      <c r="J4959" s="596"/>
      <c r="K4959" s="560"/>
      <c r="L4959" s="560"/>
      <c r="M4959" s="560"/>
      <c r="N4959" s="560"/>
      <c r="O4959" s="560"/>
      <c r="P4959" s="560"/>
      <c r="Q4959" s="560"/>
      <c r="R4959" s="560"/>
      <c r="S4959" s="560"/>
      <c r="T4959" s="560"/>
      <c r="U4959" s="560"/>
    </row>
    <row r="4960" spans="1:21">
      <c r="A4960" s="593">
        <f t="shared" si="462"/>
        <v>41481</v>
      </c>
      <c r="B4960" s="594">
        <v>41481.625286863426</v>
      </c>
      <c r="C4960" s="560">
        <f t="shared" si="463"/>
        <v>2013</v>
      </c>
      <c r="D4960" s="560">
        <f t="shared" si="464"/>
        <v>7</v>
      </c>
      <c r="E4960" s="560">
        <f t="shared" si="465"/>
        <v>26</v>
      </c>
      <c r="F4960" s="560">
        <f t="shared" si="466"/>
        <v>15</v>
      </c>
      <c r="G4960" s="595">
        <f t="shared" si="467"/>
        <v>6</v>
      </c>
      <c r="H4960" s="590">
        <f>CHOOSE('Output Sheet'!$B$4,'8760 Data'!J4960,'8760 Data'!K4960,'8760 Data'!L4960,'8760 Data'!M4960,'8760 Data'!N4960,'8760 Data'!O4960,'8760 Data'!P4960,'8760 Data'!Q4960,'8760 Data'!R4960,'8760 Data'!S4960,'8760 Data'!T4960,'8760 Data'!U4960)</f>
        <v>0</v>
      </c>
      <c r="I4960" s="591" t="e">
        <f>H4960/'Output Sheet'!$B$8</f>
        <v>#DIV/0!</v>
      </c>
      <c r="J4960" s="596"/>
      <c r="K4960" s="560"/>
      <c r="L4960" s="560"/>
      <c r="M4960" s="560"/>
      <c r="N4960" s="560"/>
      <c r="O4960" s="560"/>
      <c r="P4960" s="560"/>
      <c r="Q4960" s="560"/>
      <c r="R4960" s="560"/>
      <c r="S4960" s="560"/>
      <c r="T4960" s="560"/>
      <c r="U4960" s="560"/>
    </row>
    <row r="4961" spans="1:21">
      <c r="A4961" s="593">
        <f t="shared" si="462"/>
        <v>41481</v>
      </c>
      <c r="B4961" s="594">
        <v>41481.666953587963</v>
      </c>
      <c r="C4961" s="560">
        <f t="shared" si="463"/>
        <v>2013</v>
      </c>
      <c r="D4961" s="560">
        <f t="shared" si="464"/>
        <v>7</v>
      </c>
      <c r="E4961" s="560">
        <f t="shared" si="465"/>
        <v>26</v>
      </c>
      <c r="F4961" s="560">
        <f t="shared" si="466"/>
        <v>16</v>
      </c>
      <c r="G4961" s="595">
        <f t="shared" si="467"/>
        <v>6</v>
      </c>
      <c r="H4961" s="590">
        <f>CHOOSE('Output Sheet'!$B$4,'8760 Data'!J4961,'8760 Data'!K4961,'8760 Data'!L4961,'8760 Data'!M4961,'8760 Data'!N4961,'8760 Data'!O4961,'8760 Data'!P4961,'8760 Data'!Q4961,'8760 Data'!R4961,'8760 Data'!S4961,'8760 Data'!T4961,'8760 Data'!U4961)</f>
        <v>0</v>
      </c>
      <c r="I4961" s="591" t="e">
        <f>H4961/'Output Sheet'!$B$8</f>
        <v>#DIV/0!</v>
      </c>
      <c r="J4961" s="596"/>
      <c r="K4961" s="560"/>
      <c r="L4961" s="560"/>
      <c r="M4961" s="560"/>
      <c r="N4961" s="560"/>
      <c r="O4961" s="560"/>
      <c r="P4961" s="560"/>
      <c r="Q4961" s="560"/>
      <c r="R4961" s="560"/>
      <c r="S4961" s="560"/>
      <c r="T4961" s="560"/>
      <c r="U4961" s="560"/>
    </row>
    <row r="4962" spans="1:21">
      <c r="A4962" s="593">
        <f t="shared" si="462"/>
        <v>41481</v>
      </c>
      <c r="B4962" s="594">
        <v>41481.7086203125</v>
      </c>
      <c r="C4962" s="560">
        <f t="shared" si="463"/>
        <v>2013</v>
      </c>
      <c r="D4962" s="560">
        <f t="shared" si="464"/>
        <v>7</v>
      </c>
      <c r="E4962" s="560">
        <f t="shared" si="465"/>
        <v>26</v>
      </c>
      <c r="F4962" s="560">
        <f t="shared" si="466"/>
        <v>17</v>
      </c>
      <c r="G4962" s="595">
        <f t="shared" si="467"/>
        <v>6</v>
      </c>
      <c r="H4962" s="590">
        <f>CHOOSE('Output Sheet'!$B$4,'8760 Data'!J4962,'8760 Data'!K4962,'8760 Data'!L4962,'8760 Data'!M4962,'8760 Data'!N4962,'8760 Data'!O4962,'8760 Data'!P4962,'8760 Data'!Q4962,'8760 Data'!R4962,'8760 Data'!S4962,'8760 Data'!T4962,'8760 Data'!U4962)</f>
        <v>0</v>
      </c>
      <c r="I4962" s="591" t="e">
        <f>H4962/'Output Sheet'!$B$8</f>
        <v>#DIV/0!</v>
      </c>
      <c r="J4962" s="596"/>
      <c r="K4962" s="560"/>
      <c r="L4962" s="560"/>
      <c r="M4962" s="560"/>
      <c r="N4962" s="560"/>
      <c r="O4962" s="560"/>
      <c r="P4962" s="560"/>
      <c r="Q4962" s="560"/>
      <c r="R4962" s="560"/>
      <c r="S4962" s="560"/>
      <c r="T4962" s="560"/>
      <c r="U4962" s="560"/>
    </row>
    <row r="4963" spans="1:21">
      <c r="A4963" s="593">
        <f t="shared" si="462"/>
        <v>41481</v>
      </c>
      <c r="B4963" s="594">
        <v>41481.750287037037</v>
      </c>
      <c r="C4963" s="560">
        <f t="shared" si="463"/>
        <v>2013</v>
      </c>
      <c r="D4963" s="560">
        <f t="shared" si="464"/>
        <v>7</v>
      </c>
      <c r="E4963" s="560">
        <f t="shared" si="465"/>
        <v>26</v>
      </c>
      <c r="F4963" s="560">
        <f t="shared" si="466"/>
        <v>18</v>
      </c>
      <c r="G4963" s="595">
        <f t="shared" si="467"/>
        <v>6</v>
      </c>
      <c r="H4963" s="590">
        <f>CHOOSE('Output Sheet'!$B$4,'8760 Data'!J4963,'8760 Data'!K4963,'8760 Data'!L4963,'8760 Data'!M4963,'8760 Data'!N4963,'8760 Data'!O4963,'8760 Data'!P4963,'8760 Data'!Q4963,'8760 Data'!R4963,'8760 Data'!S4963,'8760 Data'!T4963,'8760 Data'!U4963)</f>
        <v>0</v>
      </c>
      <c r="I4963" s="591" t="e">
        <f>H4963/'Output Sheet'!$B$8</f>
        <v>#DIV/0!</v>
      </c>
      <c r="J4963" s="596"/>
      <c r="K4963" s="560"/>
      <c r="L4963" s="560"/>
      <c r="M4963" s="560"/>
      <c r="N4963" s="560"/>
      <c r="O4963" s="560"/>
      <c r="P4963" s="560"/>
      <c r="Q4963" s="560"/>
      <c r="R4963" s="560"/>
      <c r="S4963" s="560"/>
      <c r="T4963" s="560"/>
      <c r="U4963" s="560"/>
    </row>
    <row r="4964" spans="1:21">
      <c r="A4964" s="593">
        <f t="shared" si="462"/>
        <v>41481</v>
      </c>
      <c r="B4964" s="594">
        <v>41481.791953761574</v>
      </c>
      <c r="C4964" s="560">
        <f t="shared" si="463"/>
        <v>2013</v>
      </c>
      <c r="D4964" s="560">
        <f t="shared" si="464"/>
        <v>7</v>
      </c>
      <c r="E4964" s="560">
        <f t="shared" si="465"/>
        <v>26</v>
      </c>
      <c r="F4964" s="560">
        <f t="shared" si="466"/>
        <v>19</v>
      </c>
      <c r="G4964" s="595">
        <f t="shared" si="467"/>
        <v>6</v>
      </c>
      <c r="H4964" s="590">
        <f>CHOOSE('Output Sheet'!$B$4,'8760 Data'!J4964,'8760 Data'!K4964,'8760 Data'!L4964,'8760 Data'!M4964,'8760 Data'!N4964,'8760 Data'!O4964,'8760 Data'!P4964,'8760 Data'!Q4964,'8760 Data'!R4964,'8760 Data'!S4964,'8760 Data'!T4964,'8760 Data'!U4964)</f>
        <v>0</v>
      </c>
      <c r="I4964" s="591" t="e">
        <f>H4964/'Output Sheet'!$B$8</f>
        <v>#DIV/0!</v>
      </c>
      <c r="J4964" s="596"/>
      <c r="K4964" s="560"/>
      <c r="L4964" s="560"/>
      <c r="M4964" s="560"/>
      <c r="N4964" s="560"/>
      <c r="O4964" s="560"/>
      <c r="P4964" s="560"/>
      <c r="Q4964" s="560"/>
      <c r="R4964" s="560"/>
      <c r="S4964" s="560"/>
      <c r="T4964" s="560"/>
      <c r="U4964" s="560"/>
    </row>
    <row r="4965" spans="1:21">
      <c r="A4965" s="593">
        <f t="shared" si="462"/>
        <v>41481</v>
      </c>
      <c r="B4965" s="594">
        <v>41481.833620486112</v>
      </c>
      <c r="C4965" s="560">
        <f t="shared" si="463"/>
        <v>2013</v>
      </c>
      <c r="D4965" s="560">
        <f t="shared" si="464"/>
        <v>7</v>
      </c>
      <c r="E4965" s="560">
        <f t="shared" si="465"/>
        <v>26</v>
      </c>
      <c r="F4965" s="560">
        <f t="shared" si="466"/>
        <v>20</v>
      </c>
      <c r="G4965" s="595">
        <f t="shared" si="467"/>
        <v>6</v>
      </c>
      <c r="H4965" s="590">
        <f>CHOOSE('Output Sheet'!$B$4,'8760 Data'!J4965,'8760 Data'!K4965,'8760 Data'!L4965,'8760 Data'!M4965,'8760 Data'!N4965,'8760 Data'!O4965,'8760 Data'!P4965,'8760 Data'!Q4965,'8760 Data'!R4965,'8760 Data'!S4965,'8760 Data'!T4965,'8760 Data'!U4965)</f>
        <v>0</v>
      </c>
      <c r="I4965" s="591" t="e">
        <f>H4965/'Output Sheet'!$B$8</f>
        <v>#DIV/0!</v>
      </c>
      <c r="J4965" s="596"/>
      <c r="K4965" s="560"/>
      <c r="L4965" s="560"/>
      <c r="M4965" s="560"/>
      <c r="N4965" s="560"/>
      <c r="O4965" s="560"/>
      <c r="P4965" s="560"/>
      <c r="Q4965" s="560"/>
      <c r="R4965" s="560"/>
      <c r="S4965" s="560"/>
      <c r="T4965" s="560"/>
      <c r="U4965" s="560"/>
    </row>
    <row r="4966" spans="1:21">
      <c r="A4966" s="593">
        <f t="shared" si="462"/>
        <v>41481</v>
      </c>
      <c r="B4966" s="594">
        <v>41481.875287210649</v>
      </c>
      <c r="C4966" s="560">
        <f t="shared" si="463"/>
        <v>2013</v>
      </c>
      <c r="D4966" s="560">
        <f t="shared" si="464"/>
        <v>7</v>
      </c>
      <c r="E4966" s="560">
        <f t="shared" si="465"/>
        <v>26</v>
      </c>
      <c r="F4966" s="560">
        <f t="shared" si="466"/>
        <v>21</v>
      </c>
      <c r="G4966" s="595">
        <f t="shared" si="467"/>
        <v>6</v>
      </c>
      <c r="H4966" s="590">
        <f>CHOOSE('Output Sheet'!$B$4,'8760 Data'!J4966,'8760 Data'!K4966,'8760 Data'!L4966,'8760 Data'!M4966,'8760 Data'!N4966,'8760 Data'!O4966,'8760 Data'!P4966,'8760 Data'!Q4966,'8760 Data'!R4966,'8760 Data'!S4966,'8760 Data'!T4966,'8760 Data'!U4966)</f>
        <v>0</v>
      </c>
      <c r="I4966" s="591" t="e">
        <f>H4966/'Output Sheet'!$B$8</f>
        <v>#DIV/0!</v>
      </c>
      <c r="J4966" s="596"/>
      <c r="K4966" s="560"/>
      <c r="L4966" s="560"/>
      <c r="M4966" s="560"/>
      <c r="N4966" s="560"/>
      <c r="O4966" s="560"/>
      <c r="P4966" s="560"/>
      <c r="Q4966" s="560"/>
      <c r="R4966" s="560"/>
      <c r="S4966" s="560"/>
      <c r="T4966" s="560"/>
      <c r="U4966" s="560"/>
    </row>
    <row r="4967" spans="1:21">
      <c r="A4967" s="593">
        <f t="shared" si="462"/>
        <v>41481</v>
      </c>
      <c r="B4967" s="594">
        <v>41481.916953935186</v>
      </c>
      <c r="C4967" s="560">
        <f t="shared" si="463"/>
        <v>2013</v>
      </c>
      <c r="D4967" s="560">
        <f t="shared" si="464"/>
        <v>7</v>
      </c>
      <c r="E4967" s="560">
        <f t="shared" si="465"/>
        <v>26</v>
      </c>
      <c r="F4967" s="560">
        <f t="shared" si="466"/>
        <v>22</v>
      </c>
      <c r="G4967" s="595">
        <f t="shared" si="467"/>
        <v>6</v>
      </c>
      <c r="H4967" s="590">
        <f>CHOOSE('Output Sheet'!$B$4,'8760 Data'!J4967,'8760 Data'!K4967,'8760 Data'!L4967,'8760 Data'!M4967,'8760 Data'!N4967,'8760 Data'!O4967,'8760 Data'!P4967,'8760 Data'!Q4967,'8760 Data'!R4967,'8760 Data'!S4967,'8760 Data'!T4967,'8760 Data'!U4967)</f>
        <v>0</v>
      </c>
      <c r="I4967" s="591" t="e">
        <f>H4967/'Output Sheet'!$B$8</f>
        <v>#DIV/0!</v>
      </c>
      <c r="J4967" s="596"/>
      <c r="K4967" s="560"/>
      <c r="L4967" s="560"/>
      <c r="M4967" s="560"/>
      <c r="N4967" s="560"/>
      <c r="O4967" s="560"/>
      <c r="P4967" s="560"/>
      <c r="Q4967" s="560"/>
      <c r="R4967" s="560"/>
      <c r="S4967" s="560"/>
      <c r="T4967" s="560"/>
      <c r="U4967" s="560"/>
    </row>
    <row r="4968" spans="1:21">
      <c r="A4968" s="593">
        <f t="shared" si="462"/>
        <v>41481</v>
      </c>
      <c r="B4968" s="594">
        <v>41481.958620659723</v>
      </c>
      <c r="C4968" s="560">
        <f t="shared" si="463"/>
        <v>2013</v>
      </c>
      <c r="D4968" s="560">
        <f t="shared" si="464"/>
        <v>7</v>
      </c>
      <c r="E4968" s="560">
        <f t="shared" si="465"/>
        <v>26</v>
      </c>
      <c r="F4968" s="560">
        <f t="shared" si="466"/>
        <v>23</v>
      </c>
      <c r="G4968" s="595">
        <f t="shared" si="467"/>
        <v>6</v>
      </c>
      <c r="H4968" s="590">
        <f>CHOOSE('Output Sheet'!$B$4,'8760 Data'!J4968,'8760 Data'!K4968,'8760 Data'!L4968,'8760 Data'!M4968,'8760 Data'!N4968,'8760 Data'!O4968,'8760 Data'!P4968,'8760 Data'!Q4968,'8760 Data'!R4968,'8760 Data'!S4968,'8760 Data'!T4968,'8760 Data'!U4968)</f>
        <v>0</v>
      </c>
      <c r="I4968" s="591" t="e">
        <f>H4968/'Output Sheet'!$B$8</f>
        <v>#DIV/0!</v>
      </c>
      <c r="J4968" s="596"/>
      <c r="K4968" s="560"/>
      <c r="L4968" s="560"/>
      <c r="M4968" s="560"/>
      <c r="N4968" s="560"/>
      <c r="O4968" s="560"/>
      <c r="P4968" s="560"/>
      <c r="Q4968" s="560"/>
      <c r="R4968" s="560"/>
      <c r="S4968" s="560"/>
      <c r="T4968" s="560"/>
      <c r="U4968" s="560"/>
    </row>
    <row r="4969" spans="1:21">
      <c r="A4969" s="593">
        <f t="shared" si="462"/>
        <v>41482</v>
      </c>
      <c r="B4969" s="594">
        <v>41482.00028738426</v>
      </c>
      <c r="C4969" s="560">
        <f t="shared" si="463"/>
        <v>2013</v>
      </c>
      <c r="D4969" s="560">
        <f t="shared" si="464"/>
        <v>7</v>
      </c>
      <c r="E4969" s="560">
        <f t="shared" si="465"/>
        <v>27</v>
      </c>
      <c r="F4969" s="560">
        <f t="shared" si="466"/>
        <v>24</v>
      </c>
      <c r="G4969" s="595">
        <f t="shared" si="467"/>
        <v>7</v>
      </c>
      <c r="H4969" s="590">
        <f>CHOOSE('Output Sheet'!$B$4,'8760 Data'!J4969,'8760 Data'!K4969,'8760 Data'!L4969,'8760 Data'!M4969,'8760 Data'!N4969,'8760 Data'!O4969,'8760 Data'!P4969,'8760 Data'!Q4969,'8760 Data'!R4969,'8760 Data'!S4969,'8760 Data'!T4969,'8760 Data'!U4969)</f>
        <v>0</v>
      </c>
      <c r="I4969" s="591" t="e">
        <f>H4969/'Output Sheet'!$B$8</f>
        <v>#DIV/0!</v>
      </c>
      <c r="J4969" s="596"/>
      <c r="K4969" s="560"/>
      <c r="L4969" s="560"/>
      <c r="M4969" s="560"/>
      <c r="N4969" s="560"/>
      <c r="O4969" s="560"/>
      <c r="P4969" s="560"/>
      <c r="Q4969" s="560"/>
      <c r="R4969" s="560"/>
      <c r="S4969" s="560"/>
      <c r="T4969" s="560"/>
      <c r="U4969" s="560"/>
    </row>
    <row r="4970" spans="1:21">
      <c r="A4970" s="593">
        <f t="shared" si="462"/>
        <v>41482</v>
      </c>
      <c r="B4970" s="594">
        <v>41482.041954108798</v>
      </c>
      <c r="C4970" s="560">
        <f t="shared" si="463"/>
        <v>2013</v>
      </c>
      <c r="D4970" s="560">
        <f t="shared" si="464"/>
        <v>7</v>
      </c>
      <c r="E4970" s="560">
        <f t="shared" si="465"/>
        <v>27</v>
      </c>
      <c r="F4970" s="560">
        <f t="shared" si="466"/>
        <v>1</v>
      </c>
      <c r="G4970" s="595">
        <f t="shared" si="467"/>
        <v>7</v>
      </c>
      <c r="H4970" s="590">
        <f>CHOOSE('Output Sheet'!$B$4,'8760 Data'!J4970,'8760 Data'!K4970,'8760 Data'!L4970,'8760 Data'!M4970,'8760 Data'!N4970,'8760 Data'!O4970,'8760 Data'!P4970,'8760 Data'!Q4970,'8760 Data'!R4970,'8760 Data'!S4970,'8760 Data'!T4970,'8760 Data'!U4970)</f>
        <v>0</v>
      </c>
      <c r="I4970" s="591" t="e">
        <f>H4970/'Output Sheet'!$B$8</f>
        <v>#DIV/0!</v>
      </c>
      <c r="J4970" s="596"/>
      <c r="K4970" s="560"/>
      <c r="L4970" s="560"/>
      <c r="M4970" s="560"/>
      <c r="N4970" s="560"/>
      <c r="O4970" s="560"/>
      <c r="P4970" s="560"/>
      <c r="Q4970" s="560"/>
      <c r="R4970" s="560"/>
      <c r="S4970" s="560"/>
      <c r="T4970" s="560"/>
      <c r="U4970" s="560"/>
    </row>
    <row r="4971" spans="1:21">
      <c r="A4971" s="593">
        <f t="shared" si="462"/>
        <v>41482</v>
      </c>
      <c r="B4971" s="594">
        <v>41482.083620833335</v>
      </c>
      <c r="C4971" s="560">
        <f t="shared" si="463"/>
        <v>2013</v>
      </c>
      <c r="D4971" s="560">
        <f t="shared" si="464"/>
        <v>7</v>
      </c>
      <c r="E4971" s="560">
        <f t="shared" si="465"/>
        <v>27</v>
      </c>
      <c r="F4971" s="560">
        <f t="shared" si="466"/>
        <v>2</v>
      </c>
      <c r="G4971" s="595">
        <f t="shared" si="467"/>
        <v>7</v>
      </c>
      <c r="H4971" s="590">
        <f>CHOOSE('Output Sheet'!$B$4,'8760 Data'!J4971,'8760 Data'!K4971,'8760 Data'!L4971,'8760 Data'!M4971,'8760 Data'!N4971,'8760 Data'!O4971,'8760 Data'!P4971,'8760 Data'!Q4971,'8760 Data'!R4971,'8760 Data'!S4971,'8760 Data'!T4971,'8760 Data'!U4971)</f>
        <v>0</v>
      </c>
      <c r="I4971" s="591" t="e">
        <f>H4971/'Output Sheet'!$B$8</f>
        <v>#DIV/0!</v>
      </c>
      <c r="J4971" s="596"/>
      <c r="K4971" s="560"/>
      <c r="L4971" s="560"/>
      <c r="M4971" s="560"/>
      <c r="N4971" s="560"/>
      <c r="O4971" s="560"/>
      <c r="P4971" s="560"/>
      <c r="Q4971" s="560"/>
      <c r="R4971" s="560"/>
      <c r="S4971" s="560"/>
      <c r="T4971" s="560"/>
      <c r="U4971" s="560"/>
    </row>
    <row r="4972" spans="1:21">
      <c r="A4972" s="593">
        <f t="shared" si="462"/>
        <v>41482</v>
      </c>
      <c r="B4972" s="594">
        <v>41482.125287557872</v>
      </c>
      <c r="C4972" s="560">
        <f t="shared" si="463"/>
        <v>2013</v>
      </c>
      <c r="D4972" s="560">
        <f t="shared" si="464"/>
        <v>7</v>
      </c>
      <c r="E4972" s="560">
        <f t="shared" si="465"/>
        <v>27</v>
      </c>
      <c r="F4972" s="560">
        <f t="shared" si="466"/>
        <v>3</v>
      </c>
      <c r="G4972" s="595">
        <f t="shared" si="467"/>
        <v>7</v>
      </c>
      <c r="H4972" s="590">
        <f>CHOOSE('Output Sheet'!$B$4,'8760 Data'!J4972,'8760 Data'!K4972,'8760 Data'!L4972,'8760 Data'!M4972,'8760 Data'!N4972,'8760 Data'!O4972,'8760 Data'!P4972,'8760 Data'!Q4972,'8760 Data'!R4972,'8760 Data'!S4972,'8760 Data'!T4972,'8760 Data'!U4972)</f>
        <v>0</v>
      </c>
      <c r="I4972" s="591" t="e">
        <f>H4972/'Output Sheet'!$B$8</f>
        <v>#DIV/0!</v>
      </c>
      <c r="J4972" s="596"/>
      <c r="K4972" s="560"/>
      <c r="L4972" s="560"/>
      <c r="M4972" s="560"/>
      <c r="N4972" s="560"/>
      <c r="O4972" s="560"/>
      <c r="P4972" s="560"/>
      <c r="Q4972" s="560"/>
      <c r="R4972" s="560"/>
      <c r="S4972" s="560"/>
      <c r="T4972" s="560"/>
      <c r="U4972" s="560"/>
    </row>
    <row r="4973" spans="1:21">
      <c r="A4973" s="593">
        <f t="shared" si="462"/>
        <v>41482</v>
      </c>
      <c r="B4973" s="594">
        <v>41482.166954282409</v>
      </c>
      <c r="C4973" s="560">
        <f t="shared" si="463"/>
        <v>2013</v>
      </c>
      <c r="D4973" s="560">
        <f t="shared" si="464"/>
        <v>7</v>
      </c>
      <c r="E4973" s="560">
        <f t="shared" si="465"/>
        <v>27</v>
      </c>
      <c r="F4973" s="560">
        <f t="shared" si="466"/>
        <v>4</v>
      </c>
      <c r="G4973" s="595">
        <f t="shared" si="467"/>
        <v>7</v>
      </c>
      <c r="H4973" s="590">
        <f>CHOOSE('Output Sheet'!$B$4,'8760 Data'!J4973,'8760 Data'!K4973,'8760 Data'!L4973,'8760 Data'!M4973,'8760 Data'!N4973,'8760 Data'!O4973,'8760 Data'!P4973,'8760 Data'!Q4973,'8760 Data'!R4973,'8760 Data'!S4973,'8760 Data'!T4973,'8760 Data'!U4973)</f>
        <v>0</v>
      </c>
      <c r="I4973" s="591" t="e">
        <f>H4973/'Output Sheet'!$B$8</f>
        <v>#DIV/0!</v>
      </c>
      <c r="J4973" s="596"/>
      <c r="K4973" s="560"/>
      <c r="L4973" s="560"/>
      <c r="M4973" s="560"/>
      <c r="N4973" s="560"/>
      <c r="O4973" s="560"/>
      <c r="P4973" s="560"/>
      <c r="Q4973" s="560"/>
      <c r="R4973" s="560"/>
      <c r="S4973" s="560"/>
      <c r="T4973" s="560"/>
      <c r="U4973" s="560"/>
    </row>
    <row r="4974" spans="1:21">
      <c r="A4974" s="593">
        <f t="shared" si="462"/>
        <v>41482</v>
      </c>
      <c r="B4974" s="594">
        <v>41482.208621006946</v>
      </c>
      <c r="C4974" s="560">
        <f t="shared" si="463"/>
        <v>2013</v>
      </c>
      <c r="D4974" s="560">
        <f t="shared" si="464"/>
        <v>7</v>
      </c>
      <c r="E4974" s="560">
        <f t="shared" si="465"/>
        <v>27</v>
      </c>
      <c r="F4974" s="560">
        <f t="shared" si="466"/>
        <v>5</v>
      </c>
      <c r="G4974" s="595">
        <f t="shared" si="467"/>
        <v>7</v>
      </c>
      <c r="H4974" s="590">
        <f>CHOOSE('Output Sheet'!$B$4,'8760 Data'!J4974,'8760 Data'!K4974,'8760 Data'!L4974,'8760 Data'!M4974,'8760 Data'!N4974,'8760 Data'!O4974,'8760 Data'!P4974,'8760 Data'!Q4974,'8760 Data'!R4974,'8760 Data'!S4974,'8760 Data'!T4974,'8760 Data'!U4974)</f>
        <v>0</v>
      </c>
      <c r="I4974" s="591" t="e">
        <f>H4974/'Output Sheet'!$B$8</f>
        <v>#DIV/0!</v>
      </c>
      <c r="J4974" s="596"/>
      <c r="K4974" s="560"/>
      <c r="L4974" s="560"/>
      <c r="M4974" s="560"/>
      <c r="N4974" s="560"/>
      <c r="O4974" s="560"/>
      <c r="P4974" s="560"/>
      <c r="Q4974" s="560"/>
      <c r="R4974" s="560"/>
      <c r="S4974" s="560"/>
      <c r="T4974" s="560"/>
      <c r="U4974" s="560"/>
    </row>
    <row r="4975" spans="1:21">
      <c r="A4975" s="593">
        <f t="shared" si="462"/>
        <v>41482</v>
      </c>
      <c r="B4975" s="594">
        <v>41482.250287731484</v>
      </c>
      <c r="C4975" s="560">
        <f t="shared" si="463"/>
        <v>2013</v>
      </c>
      <c r="D4975" s="560">
        <f t="shared" si="464"/>
        <v>7</v>
      </c>
      <c r="E4975" s="560">
        <f t="shared" si="465"/>
        <v>27</v>
      </c>
      <c r="F4975" s="560">
        <f t="shared" si="466"/>
        <v>6</v>
      </c>
      <c r="G4975" s="595">
        <f t="shared" si="467"/>
        <v>7</v>
      </c>
      <c r="H4975" s="590">
        <f>CHOOSE('Output Sheet'!$B$4,'8760 Data'!J4975,'8760 Data'!K4975,'8760 Data'!L4975,'8760 Data'!M4975,'8760 Data'!N4975,'8760 Data'!O4975,'8760 Data'!P4975,'8760 Data'!Q4975,'8760 Data'!R4975,'8760 Data'!S4975,'8760 Data'!T4975,'8760 Data'!U4975)</f>
        <v>0</v>
      </c>
      <c r="I4975" s="591" t="e">
        <f>H4975/'Output Sheet'!$B$8</f>
        <v>#DIV/0!</v>
      </c>
      <c r="J4975" s="596"/>
      <c r="K4975" s="560"/>
      <c r="L4975" s="560"/>
      <c r="M4975" s="560"/>
      <c r="N4975" s="560"/>
      <c r="O4975" s="560"/>
      <c r="P4975" s="560"/>
      <c r="Q4975" s="560"/>
      <c r="R4975" s="560"/>
      <c r="S4975" s="560"/>
      <c r="T4975" s="560"/>
      <c r="U4975" s="560"/>
    </row>
    <row r="4976" spans="1:21">
      <c r="A4976" s="593">
        <f t="shared" si="462"/>
        <v>41482</v>
      </c>
      <c r="B4976" s="594">
        <v>41482.291954456021</v>
      </c>
      <c r="C4976" s="560">
        <f t="shared" si="463"/>
        <v>2013</v>
      </c>
      <c r="D4976" s="560">
        <f t="shared" si="464"/>
        <v>7</v>
      </c>
      <c r="E4976" s="560">
        <f t="shared" si="465"/>
        <v>27</v>
      </c>
      <c r="F4976" s="560">
        <f t="shared" si="466"/>
        <v>7</v>
      </c>
      <c r="G4976" s="595">
        <f t="shared" si="467"/>
        <v>7</v>
      </c>
      <c r="H4976" s="590">
        <f>CHOOSE('Output Sheet'!$B$4,'8760 Data'!J4976,'8760 Data'!K4976,'8760 Data'!L4976,'8760 Data'!M4976,'8760 Data'!N4976,'8760 Data'!O4976,'8760 Data'!P4976,'8760 Data'!Q4976,'8760 Data'!R4976,'8760 Data'!S4976,'8760 Data'!T4976,'8760 Data'!U4976)</f>
        <v>0</v>
      </c>
      <c r="I4976" s="591" t="e">
        <f>H4976/'Output Sheet'!$B$8</f>
        <v>#DIV/0!</v>
      </c>
      <c r="J4976" s="596"/>
      <c r="K4976" s="560"/>
      <c r="L4976" s="560"/>
      <c r="M4976" s="560"/>
      <c r="N4976" s="560"/>
      <c r="O4976" s="560"/>
      <c r="P4976" s="560"/>
      <c r="Q4976" s="560"/>
      <c r="R4976" s="560"/>
      <c r="S4976" s="560"/>
      <c r="T4976" s="560"/>
      <c r="U4976" s="560"/>
    </row>
    <row r="4977" spans="1:21">
      <c r="A4977" s="593">
        <f t="shared" si="462"/>
        <v>41482</v>
      </c>
      <c r="B4977" s="594">
        <v>41482.333621180558</v>
      </c>
      <c r="C4977" s="560">
        <f t="shared" si="463"/>
        <v>2013</v>
      </c>
      <c r="D4977" s="560">
        <f t="shared" si="464"/>
        <v>7</v>
      </c>
      <c r="E4977" s="560">
        <f t="shared" si="465"/>
        <v>27</v>
      </c>
      <c r="F4977" s="560">
        <f t="shared" si="466"/>
        <v>8</v>
      </c>
      <c r="G4977" s="595">
        <f t="shared" si="467"/>
        <v>7</v>
      </c>
      <c r="H4977" s="590">
        <f>CHOOSE('Output Sheet'!$B$4,'8760 Data'!J4977,'8760 Data'!K4977,'8760 Data'!L4977,'8760 Data'!M4977,'8760 Data'!N4977,'8760 Data'!O4977,'8760 Data'!P4977,'8760 Data'!Q4977,'8760 Data'!R4977,'8760 Data'!S4977,'8760 Data'!T4977,'8760 Data'!U4977)</f>
        <v>0</v>
      </c>
      <c r="I4977" s="591" t="e">
        <f>H4977/'Output Sheet'!$B$8</f>
        <v>#DIV/0!</v>
      </c>
      <c r="J4977" s="596"/>
      <c r="K4977" s="560"/>
      <c r="L4977" s="560"/>
      <c r="M4977" s="560"/>
      <c r="N4977" s="560"/>
      <c r="O4977" s="560"/>
      <c r="P4977" s="560"/>
      <c r="Q4977" s="560"/>
      <c r="R4977" s="560"/>
      <c r="S4977" s="560"/>
      <c r="T4977" s="560"/>
      <c r="U4977" s="560"/>
    </row>
    <row r="4978" spans="1:21">
      <c r="A4978" s="593">
        <f t="shared" si="462"/>
        <v>41482</v>
      </c>
      <c r="B4978" s="594">
        <v>41482.375287905095</v>
      </c>
      <c r="C4978" s="560">
        <f t="shared" si="463"/>
        <v>2013</v>
      </c>
      <c r="D4978" s="560">
        <f t="shared" si="464"/>
        <v>7</v>
      </c>
      <c r="E4978" s="560">
        <f t="shared" si="465"/>
        <v>27</v>
      </c>
      <c r="F4978" s="560">
        <f t="shared" si="466"/>
        <v>9</v>
      </c>
      <c r="G4978" s="595">
        <f t="shared" si="467"/>
        <v>7</v>
      </c>
      <c r="H4978" s="590">
        <f>CHOOSE('Output Sheet'!$B$4,'8760 Data'!J4978,'8760 Data'!K4978,'8760 Data'!L4978,'8760 Data'!M4978,'8760 Data'!N4978,'8760 Data'!O4978,'8760 Data'!P4978,'8760 Data'!Q4978,'8760 Data'!R4978,'8760 Data'!S4978,'8760 Data'!T4978,'8760 Data'!U4978)</f>
        <v>0</v>
      </c>
      <c r="I4978" s="591" t="e">
        <f>H4978/'Output Sheet'!$B$8</f>
        <v>#DIV/0!</v>
      </c>
      <c r="J4978" s="596"/>
      <c r="K4978" s="560"/>
      <c r="L4978" s="560"/>
      <c r="M4978" s="560"/>
      <c r="N4978" s="560"/>
      <c r="O4978" s="560"/>
      <c r="P4978" s="560"/>
      <c r="Q4978" s="560"/>
      <c r="R4978" s="560"/>
      <c r="S4978" s="560"/>
      <c r="T4978" s="560"/>
      <c r="U4978" s="560"/>
    </row>
    <row r="4979" spans="1:21">
      <c r="A4979" s="593">
        <f t="shared" si="462"/>
        <v>41482</v>
      </c>
      <c r="B4979" s="594">
        <v>41482.416954629633</v>
      </c>
      <c r="C4979" s="560">
        <f t="shared" si="463"/>
        <v>2013</v>
      </c>
      <c r="D4979" s="560">
        <f t="shared" si="464"/>
        <v>7</v>
      </c>
      <c r="E4979" s="560">
        <f t="shared" si="465"/>
        <v>27</v>
      </c>
      <c r="F4979" s="560">
        <f t="shared" si="466"/>
        <v>10</v>
      </c>
      <c r="G4979" s="595">
        <f t="shared" si="467"/>
        <v>7</v>
      </c>
      <c r="H4979" s="590">
        <f>CHOOSE('Output Sheet'!$B$4,'8760 Data'!J4979,'8760 Data'!K4979,'8760 Data'!L4979,'8760 Data'!M4979,'8760 Data'!N4979,'8760 Data'!O4979,'8760 Data'!P4979,'8760 Data'!Q4979,'8760 Data'!R4979,'8760 Data'!S4979,'8760 Data'!T4979,'8760 Data'!U4979)</f>
        <v>0</v>
      </c>
      <c r="I4979" s="591" t="e">
        <f>H4979/'Output Sheet'!$B$8</f>
        <v>#DIV/0!</v>
      </c>
      <c r="J4979" s="596"/>
      <c r="K4979" s="560"/>
      <c r="L4979" s="560"/>
      <c r="M4979" s="560"/>
      <c r="N4979" s="560"/>
      <c r="O4979" s="560"/>
      <c r="P4979" s="560"/>
      <c r="Q4979" s="560"/>
      <c r="R4979" s="560"/>
      <c r="S4979" s="560"/>
      <c r="T4979" s="560"/>
      <c r="U4979" s="560"/>
    </row>
    <row r="4980" spans="1:21">
      <c r="A4980" s="593">
        <f t="shared" si="462"/>
        <v>41482</v>
      </c>
      <c r="B4980" s="594">
        <v>41482.45862135417</v>
      </c>
      <c r="C4980" s="560">
        <f t="shared" si="463"/>
        <v>2013</v>
      </c>
      <c r="D4980" s="560">
        <f t="shared" si="464"/>
        <v>7</v>
      </c>
      <c r="E4980" s="560">
        <f t="shared" si="465"/>
        <v>27</v>
      </c>
      <c r="F4980" s="560">
        <f t="shared" si="466"/>
        <v>11</v>
      </c>
      <c r="G4980" s="595">
        <f t="shared" si="467"/>
        <v>7</v>
      </c>
      <c r="H4980" s="590">
        <f>CHOOSE('Output Sheet'!$B$4,'8760 Data'!J4980,'8760 Data'!K4980,'8760 Data'!L4980,'8760 Data'!M4980,'8760 Data'!N4980,'8760 Data'!O4980,'8760 Data'!P4980,'8760 Data'!Q4980,'8760 Data'!R4980,'8760 Data'!S4980,'8760 Data'!T4980,'8760 Data'!U4980)</f>
        <v>0</v>
      </c>
      <c r="I4980" s="591" t="e">
        <f>H4980/'Output Sheet'!$B$8</f>
        <v>#DIV/0!</v>
      </c>
      <c r="J4980" s="596"/>
      <c r="K4980" s="560"/>
      <c r="L4980" s="560"/>
      <c r="M4980" s="560"/>
      <c r="N4980" s="560"/>
      <c r="O4980" s="560"/>
      <c r="P4980" s="560"/>
      <c r="Q4980" s="560"/>
      <c r="R4980" s="560"/>
      <c r="S4980" s="560"/>
      <c r="T4980" s="560"/>
      <c r="U4980" s="560"/>
    </row>
    <row r="4981" spans="1:21">
      <c r="A4981" s="593">
        <f t="shared" si="462"/>
        <v>41482</v>
      </c>
      <c r="B4981" s="594">
        <v>41482.500288078707</v>
      </c>
      <c r="C4981" s="560">
        <f t="shared" si="463"/>
        <v>2013</v>
      </c>
      <c r="D4981" s="560">
        <f t="shared" si="464"/>
        <v>7</v>
      </c>
      <c r="E4981" s="560">
        <f t="shared" si="465"/>
        <v>27</v>
      </c>
      <c r="F4981" s="560">
        <f t="shared" si="466"/>
        <v>12</v>
      </c>
      <c r="G4981" s="595">
        <f t="shared" si="467"/>
        <v>7</v>
      </c>
      <c r="H4981" s="590">
        <f>CHOOSE('Output Sheet'!$B$4,'8760 Data'!J4981,'8760 Data'!K4981,'8760 Data'!L4981,'8760 Data'!M4981,'8760 Data'!N4981,'8760 Data'!O4981,'8760 Data'!P4981,'8760 Data'!Q4981,'8760 Data'!R4981,'8760 Data'!S4981,'8760 Data'!T4981,'8760 Data'!U4981)</f>
        <v>0</v>
      </c>
      <c r="I4981" s="591" t="e">
        <f>H4981/'Output Sheet'!$B$8</f>
        <v>#DIV/0!</v>
      </c>
      <c r="J4981" s="596"/>
      <c r="K4981" s="560"/>
      <c r="L4981" s="560"/>
      <c r="M4981" s="560"/>
      <c r="N4981" s="560"/>
      <c r="O4981" s="560"/>
      <c r="P4981" s="560"/>
      <c r="Q4981" s="560"/>
      <c r="R4981" s="560"/>
      <c r="S4981" s="560"/>
      <c r="T4981" s="560"/>
      <c r="U4981" s="560"/>
    </row>
    <row r="4982" spans="1:21">
      <c r="A4982" s="593">
        <f t="shared" si="462"/>
        <v>41482</v>
      </c>
      <c r="B4982" s="594">
        <v>41482.541954803244</v>
      </c>
      <c r="C4982" s="560">
        <f t="shared" si="463"/>
        <v>2013</v>
      </c>
      <c r="D4982" s="560">
        <f t="shared" si="464"/>
        <v>7</v>
      </c>
      <c r="E4982" s="560">
        <f t="shared" si="465"/>
        <v>27</v>
      </c>
      <c r="F4982" s="560">
        <f t="shared" si="466"/>
        <v>13</v>
      </c>
      <c r="G4982" s="595">
        <f t="shared" si="467"/>
        <v>7</v>
      </c>
      <c r="H4982" s="590">
        <f>CHOOSE('Output Sheet'!$B$4,'8760 Data'!J4982,'8760 Data'!K4982,'8760 Data'!L4982,'8760 Data'!M4982,'8760 Data'!N4982,'8760 Data'!O4982,'8760 Data'!P4982,'8760 Data'!Q4982,'8760 Data'!R4982,'8760 Data'!S4982,'8760 Data'!T4982,'8760 Data'!U4982)</f>
        <v>0</v>
      </c>
      <c r="I4982" s="591" t="e">
        <f>H4982/'Output Sheet'!$B$8</f>
        <v>#DIV/0!</v>
      </c>
      <c r="J4982" s="596"/>
      <c r="K4982" s="560"/>
      <c r="L4982" s="560"/>
      <c r="M4982" s="560"/>
      <c r="N4982" s="560"/>
      <c r="O4982" s="560"/>
      <c r="P4982" s="560"/>
      <c r="Q4982" s="560"/>
      <c r="R4982" s="560"/>
      <c r="S4982" s="560"/>
      <c r="T4982" s="560"/>
      <c r="U4982" s="560"/>
    </row>
    <row r="4983" spans="1:21">
      <c r="A4983" s="593">
        <f t="shared" si="462"/>
        <v>41482</v>
      </c>
      <c r="B4983" s="594">
        <v>41482.583621527781</v>
      </c>
      <c r="C4983" s="560">
        <f t="shared" si="463"/>
        <v>2013</v>
      </c>
      <c r="D4983" s="560">
        <f t="shared" si="464"/>
        <v>7</v>
      </c>
      <c r="E4983" s="560">
        <f t="shared" si="465"/>
        <v>27</v>
      </c>
      <c r="F4983" s="560">
        <f t="shared" si="466"/>
        <v>14</v>
      </c>
      <c r="G4983" s="595">
        <f t="shared" si="467"/>
        <v>7</v>
      </c>
      <c r="H4983" s="590">
        <f>CHOOSE('Output Sheet'!$B$4,'8760 Data'!J4983,'8760 Data'!K4983,'8760 Data'!L4983,'8760 Data'!M4983,'8760 Data'!N4983,'8760 Data'!O4983,'8760 Data'!P4983,'8760 Data'!Q4983,'8760 Data'!R4983,'8760 Data'!S4983,'8760 Data'!T4983,'8760 Data'!U4983)</f>
        <v>0</v>
      </c>
      <c r="I4983" s="591" t="e">
        <f>H4983/'Output Sheet'!$B$8</f>
        <v>#DIV/0!</v>
      </c>
      <c r="J4983" s="596"/>
      <c r="K4983" s="560"/>
      <c r="L4983" s="560"/>
      <c r="M4983" s="560"/>
      <c r="N4983" s="560"/>
      <c r="O4983" s="560"/>
      <c r="P4983" s="560"/>
      <c r="Q4983" s="560"/>
      <c r="R4983" s="560"/>
      <c r="S4983" s="560"/>
      <c r="T4983" s="560"/>
      <c r="U4983" s="560"/>
    </row>
    <row r="4984" spans="1:21">
      <c r="A4984" s="593">
        <f t="shared" si="462"/>
        <v>41482</v>
      </c>
      <c r="B4984" s="594">
        <v>41482.625288252311</v>
      </c>
      <c r="C4984" s="560">
        <f t="shared" si="463"/>
        <v>2013</v>
      </c>
      <c r="D4984" s="560">
        <f t="shared" si="464"/>
        <v>7</v>
      </c>
      <c r="E4984" s="560">
        <f t="shared" si="465"/>
        <v>27</v>
      </c>
      <c r="F4984" s="560">
        <f t="shared" si="466"/>
        <v>15</v>
      </c>
      <c r="G4984" s="595">
        <f t="shared" si="467"/>
        <v>7</v>
      </c>
      <c r="H4984" s="590">
        <f>CHOOSE('Output Sheet'!$B$4,'8760 Data'!J4984,'8760 Data'!K4984,'8760 Data'!L4984,'8760 Data'!M4984,'8760 Data'!N4984,'8760 Data'!O4984,'8760 Data'!P4984,'8760 Data'!Q4984,'8760 Data'!R4984,'8760 Data'!S4984,'8760 Data'!T4984,'8760 Data'!U4984)</f>
        <v>0</v>
      </c>
      <c r="I4984" s="591" t="e">
        <f>H4984/'Output Sheet'!$B$8</f>
        <v>#DIV/0!</v>
      </c>
      <c r="J4984" s="596"/>
      <c r="K4984" s="560"/>
      <c r="L4984" s="560"/>
      <c r="M4984" s="560"/>
      <c r="N4984" s="560"/>
      <c r="O4984" s="560"/>
      <c r="P4984" s="560"/>
      <c r="Q4984" s="560"/>
      <c r="R4984" s="560"/>
      <c r="S4984" s="560"/>
      <c r="T4984" s="560"/>
      <c r="U4984" s="560"/>
    </row>
    <row r="4985" spans="1:21">
      <c r="A4985" s="593">
        <f t="shared" si="462"/>
        <v>41482</v>
      </c>
      <c r="B4985" s="594">
        <v>41482.666954976849</v>
      </c>
      <c r="C4985" s="560">
        <f t="shared" si="463"/>
        <v>2013</v>
      </c>
      <c r="D4985" s="560">
        <f t="shared" si="464"/>
        <v>7</v>
      </c>
      <c r="E4985" s="560">
        <f t="shared" si="465"/>
        <v>27</v>
      </c>
      <c r="F4985" s="560">
        <f t="shared" si="466"/>
        <v>16</v>
      </c>
      <c r="G4985" s="595">
        <f t="shared" si="467"/>
        <v>7</v>
      </c>
      <c r="H4985" s="590">
        <f>CHOOSE('Output Sheet'!$B$4,'8760 Data'!J4985,'8760 Data'!K4985,'8760 Data'!L4985,'8760 Data'!M4985,'8760 Data'!N4985,'8760 Data'!O4985,'8760 Data'!P4985,'8760 Data'!Q4985,'8760 Data'!R4985,'8760 Data'!S4985,'8760 Data'!T4985,'8760 Data'!U4985)</f>
        <v>0</v>
      </c>
      <c r="I4985" s="591" t="e">
        <f>H4985/'Output Sheet'!$B$8</f>
        <v>#DIV/0!</v>
      </c>
      <c r="J4985" s="596"/>
      <c r="K4985" s="560"/>
      <c r="L4985" s="560"/>
      <c r="M4985" s="560"/>
      <c r="N4985" s="560"/>
      <c r="O4985" s="560"/>
      <c r="P4985" s="560"/>
      <c r="Q4985" s="560"/>
      <c r="R4985" s="560"/>
      <c r="S4985" s="560"/>
      <c r="T4985" s="560"/>
      <c r="U4985" s="560"/>
    </row>
    <row r="4986" spans="1:21">
      <c r="A4986" s="593">
        <f t="shared" si="462"/>
        <v>41482</v>
      </c>
      <c r="B4986" s="594">
        <v>41482.708621701386</v>
      </c>
      <c r="C4986" s="560">
        <f t="shared" si="463"/>
        <v>2013</v>
      </c>
      <c r="D4986" s="560">
        <f t="shared" si="464"/>
        <v>7</v>
      </c>
      <c r="E4986" s="560">
        <f t="shared" si="465"/>
        <v>27</v>
      </c>
      <c r="F4986" s="560">
        <f t="shared" si="466"/>
        <v>17</v>
      </c>
      <c r="G4986" s="595">
        <f t="shared" si="467"/>
        <v>7</v>
      </c>
      <c r="H4986" s="590">
        <f>CHOOSE('Output Sheet'!$B$4,'8760 Data'!J4986,'8760 Data'!K4986,'8760 Data'!L4986,'8760 Data'!M4986,'8760 Data'!N4986,'8760 Data'!O4986,'8760 Data'!P4986,'8760 Data'!Q4986,'8760 Data'!R4986,'8760 Data'!S4986,'8760 Data'!T4986,'8760 Data'!U4986)</f>
        <v>0</v>
      </c>
      <c r="I4986" s="591" t="e">
        <f>H4986/'Output Sheet'!$B$8</f>
        <v>#DIV/0!</v>
      </c>
      <c r="J4986" s="596"/>
      <c r="K4986" s="560"/>
      <c r="L4986" s="560"/>
      <c r="M4986" s="560"/>
      <c r="N4986" s="560"/>
      <c r="O4986" s="560"/>
      <c r="P4986" s="560"/>
      <c r="Q4986" s="560"/>
      <c r="R4986" s="560"/>
      <c r="S4986" s="560"/>
      <c r="T4986" s="560"/>
      <c r="U4986" s="560"/>
    </row>
    <row r="4987" spans="1:21">
      <c r="A4987" s="593">
        <f t="shared" si="462"/>
        <v>41482</v>
      </c>
      <c r="B4987" s="594">
        <v>41482.750288425923</v>
      </c>
      <c r="C4987" s="560">
        <f t="shared" si="463"/>
        <v>2013</v>
      </c>
      <c r="D4987" s="560">
        <f t="shared" si="464"/>
        <v>7</v>
      </c>
      <c r="E4987" s="560">
        <f t="shared" si="465"/>
        <v>27</v>
      </c>
      <c r="F4987" s="560">
        <f t="shared" si="466"/>
        <v>18</v>
      </c>
      <c r="G4987" s="595">
        <f t="shared" si="467"/>
        <v>7</v>
      </c>
      <c r="H4987" s="590">
        <f>CHOOSE('Output Sheet'!$B$4,'8760 Data'!J4987,'8760 Data'!K4987,'8760 Data'!L4987,'8760 Data'!M4987,'8760 Data'!N4987,'8760 Data'!O4987,'8760 Data'!P4987,'8760 Data'!Q4987,'8760 Data'!R4987,'8760 Data'!S4987,'8760 Data'!T4987,'8760 Data'!U4987)</f>
        <v>0</v>
      </c>
      <c r="I4987" s="591" t="e">
        <f>H4987/'Output Sheet'!$B$8</f>
        <v>#DIV/0!</v>
      </c>
      <c r="J4987" s="596"/>
      <c r="K4987" s="560"/>
      <c r="L4987" s="560"/>
      <c r="M4987" s="560"/>
      <c r="N4987" s="560"/>
      <c r="O4987" s="560"/>
      <c r="P4987" s="560"/>
      <c r="Q4987" s="560"/>
      <c r="R4987" s="560"/>
      <c r="S4987" s="560"/>
      <c r="T4987" s="560"/>
      <c r="U4987" s="560"/>
    </row>
    <row r="4988" spans="1:21">
      <c r="A4988" s="593">
        <f t="shared" si="462"/>
        <v>41482</v>
      </c>
      <c r="B4988" s="594">
        <v>41482.79195515046</v>
      </c>
      <c r="C4988" s="560">
        <f t="shared" si="463"/>
        <v>2013</v>
      </c>
      <c r="D4988" s="560">
        <f t="shared" si="464"/>
        <v>7</v>
      </c>
      <c r="E4988" s="560">
        <f t="shared" si="465"/>
        <v>27</v>
      </c>
      <c r="F4988" s="560">
        <f t="shared" si="466"/>
        <v>19</v>
      </c>
      <c r="G4988" s="595">
        <f t="shared" si="467"/>
        <v>7</v>
      </c>
      <c r="H4988" s="590">
        <f>CHOOSE('Output Sheet'!$B$4,'8760 Data'!J4988,'8760 Data'!K4988,'8760 Data'!L4988,'8760 Data'!M4988,'8760 Data'!N4988,'8760 Data'!O4988,'8760 Data'!P4988,'8760 Data'!Q4988,'8760 Data'!R4988,'8760 Data'!S4988,'8760 Data'!T4988,'8760 Data'!U4988)</f>
        <v>0</v>
      </c>
      <c r="I4988" s="591" t="e">
        <f>H4988/'Output Sheet'!$B$8</f>
        <v>#DIV/0!</v>
      </c>
      <c r="J4988" s="596"/>
      <c r="K4988" s="560"/>
      <c r="L4988" s="560"/>
      <c r="M4988" s="560"/>
      <c r="N4988" s="560"/>
      <c r="O4988" s="560"/>
      <c r="P4988" s="560"/>
      <c r="Q4988" s="560"/>
      <c r="R4988" s="560"/>
      <c r="S4988" s="560"/>
      <c r="T4988" s="560"/>
      <c r="U4988" s="560"/>
    </row>
    <row r="4989" spans="1:21">
      <c r="A4989" s="593">
        <f t="shared" si="462"/>
        <v>41482</v>
      </c>
      <c r="B4989" s="594">
        <v>41482.833621874997</v>
      </c>
      <c r="C4989" s="560">
        <f t="shared" si="463"/>
        <v>2013</v>
      </c>
      <c r="D4989" s="560">
        <f t="shared" si="464"/>
        <v>7</v>
      </c>
      <c r="E4989" s="560">
        <f t="shared" si="465"/>
        <v>27</v>
      </c>
      <c r="F4989" s="560">
        <f t="shared" si="466"/>
        <v>20</v>
      </c>
      <c r="G4989" s="595">
        <f t="shared" si="467"/>
        <v>7</v>
      </c>
      <c r="H4989" s="590">
        <f>CHOOSE('Output Sheet'!$B$4,'8760 Data'!J4989,'8760 Data'!K4989,'8760 Data'!L4989,'8760 Data'!M4989,'8760 Data'!N4989,'8760 Data'!O4989,'8760 Data'!P4989,'8760 Data'!Q4989,'8760 Data'!R4989,'8760 Data'!S4989,'8760 Data'!T4989,'8760 Data'!U4989)</f>
        <v>0</v>
      </c>
      <c r="I4989" s="591" t="e">
        <f>H4989/'Output Sheet'!$B$8</f>
        <v>#DIV/0!</v>
      </c>
      <c r="J4989" s="596"/>
      <c r="K4989" s="560"/>
      <c r="L4989" s="560"/>
      <c r="M4989" s="560"/>
      <c r="N4989" s="560"/>
      <c r="O4989" s="560"/>
      <c r="P4989" s="560"/>
      <c r="Q4989" s="560"/>
      <c r="R4989" s="560"/>
      <c r="S4989" s="560"/>
      <c r="T4989" s="560"/>
      <c r="U4989" s="560"/>
    </row>
    <row r="4990" spans="1:21">
      <c r="A4990" s="593">
        <f t="shared" si="462"/>
        <v>41482</v>
      </c>
      <c r="B4990" s="594">
        <v>41482.875288599535</v>
      </c>
      <c r="C4990" s="560">
        <f t="shared" si="463"/>
        <v>2013</v>
      </c>
      <c r="D4990" s="560">
        <f t="shared" si="464"/>
        <v>7</v>
      </c>
      <c r="E4990" s="560">
        <f t="shared" si="465"/>
        <v>27</v>
      </c>
      <c r="F4990" s="560">
        <f t="shared" si="466"/>
        <v>21</v>
      </c>
      <c r="G4990" s="595">
        <f t="shared" si="467"/>
        <v>7</v>
      </c>
      <c r="H4990" s="590">
        <f>CHOOSE('Output Sheet'!$B$4,'8760 Data'!J4990,'8760 Data'!K4990,'8760 Data'!L4990,'8760 Data'!M4990,'8760 Data'!N4990,'8760 Data'!O4990,'8760 Data'!P4990,'8760 Data'!Q4990,'8760 Data'!R4990,'8760 Data'!S4990,'8760 Data'!T4990,'8760 Data'!U4990)</f>
        <v>0</v>
      </c>
      <c r="I4990" s="591" t="e">
        <f>H4990/'Output Sheet'!$B$8</f>
        <v>#DIV/0!</v>
      </c>
      <c r="J4990" s="596"/>
      <c r="K4990" s="560"/>
      <c r="L4990" s="560"/>
      <c r="M4990" s="560"/>
      <c r="N4990" s="560"/>
      <c r="O4990" s="560"/>
      <c r="P4990" s="560"/>
      <c r="Q4990" s="560"/>
      <c r="R4990" s="560"/>
      <c r="S4990" s="560"/>
      <c r="T4990" s="560"/>
      <c r="U4990" s="560"/>
    </row>
    <row r="4991" spans="1:21">
      <c r="A4991" s="593">
        <f t="shared" si="462"/>
        <v>41482</v>
      </c>
      <c r="B4991" s="594">
        <v>41482.916955324072</v>
      </c>
      <c r="C4991" s="560">
        <f t="shared" si="463"/>
        <v>2013</v>
      </c>
      <c r="D4991" s="560">
        <f t="shared" si="464"/>
        <v>7</v>
      </c>
      <c r="E4991" s="560">
        <f t="shared" si="465"/>
        <v>27</v>
      </c>
      <c r="F4991" s="560">
        <f t="shared" si="466"/>
        <v>22</v>
      </c>
      <c r="G4991" s="595">
        <f t="shared" si="467"/>
        <v>7</v>
      </c>
      <c r="H4991" s="590">
        <f>CHOOSE('Output Sheet'!$B$4,'8760 Data'!J4991,'8760 Data'!K4991,'8760 Data'!L4991,'8760 Data'!M4991,'8760 Data'!N4991,'8760 Data'!O4991,'8760 Data'!P4991,'8760 Data'!Q4991,'8760 Data'!R4991,'8760 Data'!S4991,'8760 Data'!T4991,'8760 Data'!U4991)</f>
        <v>0</v>
      </c>
      <c r="I4991" s="591" t="e">
        <f>H4991/'Output Sheet'!$B$8</f>
        <v>#DIV/0!</v>
      </c>
      <c r="J4991" s="596"/>
      <c r="K4991" s="560"/>
      <c r="L4991" s="560"/>
      <c r="M4991" s="560"/>
      <c r="N4991" s="560"/>
      <c r="O4991" s="560"/>
      <c r="P4991" s="560"/>
      <c r="Q4991" s="560"/>
      <c r="R4991" s="560"/>
      <c r="S4991" s="560"/>
      <c r="T4991" s="560"/>
      <c r="U4991" s="560"/>
    </row>
    <row r="4992" spans="1:21">
      <c r="A4992" s="593">
        <f t="shared" si="462"/>
        <v>41482</v>
      </c>
      <c r="B4992" s="594">
        <v>41482.958622048609</v>
      </c>
      <c r="C4992" s="560">
        <f t="shared" si="463"/>
        <v>2013</v>
      </c>
      <c r="D4992" s="560">
        <f t="shared" si="464"/>
        <v>7</v>
      </c>
      <c r="E4992" s="560">
        <f t="shared" si="465"/>
        <v>27</v>
      </c>
      <c r="F4992" s="560">
        <f t="shared" si="466"/>
        <v>23</v>
      </c>
      <c r="G4992" s="595">
        <f t="shared" si="467"/>
        <v>7</v>
      </c>
      <c r="H4992" s="590">
        <f>CHOOSE('Output Sheet'!$B$4,'8760 Data'!J4992,'8760 Data'!K4992,'8760 Data'!L4992,'8760 Data'!M4992,'8760 Data'!N4992,'8760 Data'!O4992,'8760 Data'!P4992,'8760 Data'!Q4992,'8760 Data'!R4992,'8760 Data'!S4992,'8760 Data'!T4992,'8760 Data'!U4992)</f>
        <v>0</v>
      </c>
      <c r="I4992" s="591" t="e">
        <f>H4992/'Output Sheet'!$B$8</f>
        <v>#DIV/0!</v>
      </c>
      <c r="J4992" s="596"/>
      <c r="K4992" s="560"/>
      <c r="L4992" s="560"/>
      <c r="M4992" s="560"/>
      <c r="N4992" s="560"/>
      <c r="O4992" s="560"/>
      <c r="P4992" s="560"/>
      <c r="Q4992" s="560"/>
      <c r="R4992" s="560"/>
      <c r="S4992" s="560"/>
      <c r="T4992" s="560"/>
      <c r="U4992" s="560"/>
    </row>
    <row r="4993" spans="1:21">
      <c r="A4993" s="593">
        <f t="shared" si="462"/>
        <v>41483</v>
      </c>
      <c r="B4993" s="594">
        <v>41483.000288773146</v>
      </c>
      <c r="C4993" s="560">
        <f t="shared" si="463"/>
        <v>2013</v>
      </c>
      <c r="D4993" s="560">
        <f t="shared" si="464"/>
        <v>7</v>
      </c>
      <c r="E4993" s="560">
        <f t="shared" si="465"/>
        <v>28</v>
      </c>
      <c r="F4993" s="560">
        <f t="shared" si="466"/>
        <v>24</v>
      </c>
      <c r="G4993" s="595">
        <f t="shared" si="467"/>
        <v>1</v>
      </c>
      <c r="H4993" s="590">
        <f>CHOOSE('Output Sheet'!$B$4,'8760 Data'!J4993,'8760 Data'!K4993,'8760 Data'!L4993,'8760 Data'!M4993,'8760 Data'!N4993,'8760 Data'!O4993,'8760 Data'!P4993,'8760 Data'!Q4993,'8760 Data'!R4993,'8760 Data'!S4993,'8760 Data'!T4993,'8760 Data'!U4993)</f>
        <v>0</v>
      </c>
      <c r="I4993" s="591" t="e">
        <f>H4993/'Output Sheet'!$B$8</f>
        <v>#DIV/0!</v>
      </c>
      <c r="J4993" s="596"/>
      <c r="K4993" s="560"/>
      <c r="L4993" s="560"/>
      <c r="M4993" s="560"/>
      <c r="N4993" s="560"/>
      <c r="O4993" s="560"/>
      <c r="P4993" s="560"/>
      <c r="Q4993" s="560"/>
      <c r="R4993" s="560"/>
      <c r="S4993" s="560"/>
      <c r="T4993" s="560"/>
      <c r="U4993" s="560"/>
    </row>
    <row r="4994" spans="1:21">
      <c r="A4994" s="593">
        <f t="shared" si="462"/>
        <v>41483</v>
      </c>
      <c r="B4994" s="594">
        <v>41483.041955497683</v>
      </c>
      <c r="C4994" s="560">
        <f t="shared" si="463"/>
        <v>2013</v>
      </c>
      <c r="D4994" s="560">
        <f t="shared" si="464"/>
        <v>7</v>
      </c>
      <c r="E4994" s="560">
        <f t="shared" si="465"/>
        <v>28</v>
      </c>
      <c r="F4994" s="560">
        <f t="shared" si="466"/>
        <v>1</v>
      </c>
      <c r="G4994" s="595">
        <f t="shared" si="467"/>
        <v>1</v>
      </c>
      <c r="H4994" s="590">
        <f>CHOOSE('Output Sheet'!$B$4,'8760 Data'!J4994,'8760 Data'!K4994,'8760 Data'!L4994,'8760 Data'!M4994,'8760 Data'!N4994,'8760 Data'!O4994,'8760 Data'!P4994,'8760 Data'!Q4994,'8760 Data'!R4994,'8760 Data'!S4994,'8760 Data'!T4994,'8760 Data'!U4994)</f>
        <v>0</v>
      </c>
      <c r="I4994" s="591" t="e">
        <f>H4994/'Output Sheet'!$B$8</f>
        <v>#DIV/0!</v>
      </c>
      <c r="J4994" s="596"/>
      <c r="K4994" s="560"/>
      <c r="L4994" s="560"/>
      <c r="M4994" s="560"/>
      <c r="N4994" s="560"/>
      <c r="O4994" s="560"/>
      <c r="P4994" s="560"/>
      <c r="Q4994" s="560"/>
      <c r="R4994" s="560"/>
      <c r="S4994" s="560"/>
      <c r="T4994" s="560"/>
      <c r="U4994" s="560"/>
    </row>
    <row r="4995" spans="1:21">
      <c r="A4995" s="593">
        <f t="shared" ref="A4995:A5058" si="468">DATE(C4995,D4995,E4995)</f>
        <v>41483</v>
      </c>
      <c r="B4995" s="594">
        <v>41483.083622222221</v>
      </c>
      <c r="C4995" s="560">
        <f t="shared" ref="C4995:C5058" si="469">YEAR(B4995)</f>
        <v>2013</v>
      </c>
      <c r="D4995" s="560">
        <f t="shared" ref="D4995:D5058" si="470">MONTH(B4995)</f>
        <v>7</v>
      </c>
      <c r="E4995" s="560">
        <f t="shared" ref="E4995:E5058" si="471">DAY(B4995)</f>
        <v>28</v>
      </c>
      <c r="F4995" s="560">
        <f t="shared" ref="F4995:F5058" si="472">IF(HOUR(B4995)&lt;&gt;0,HOUR(B4995),24)</f>
        <v>2</v>
      </c>
      <c r="G4995" s="595">
        <f t="shared" ref="G4995:G5058" si="473">WEEKDAY(B4995,1)</f>
        <v>1</v>
      </c>
      <c r="H4995" s="590">
        <f>CHOOSE('Output Sheet'!$B$4,'8760 Data'!J4995,'8760 Data'!K4995,'8760 Data'!L4995,'8760 Data'!M4995,'8760 Data'!N4995,'8760 Data'!O4995,'8760 Data'!P4995,'8760 Data'!Q4995,'8760 Data'!R4995,'8760 Data'!S4995,'8760 Data'!T4995,'8760 Data'!U4995)</f>
        <v>0</v>
      </c>
      <c r="I4995" s="591" t="e">
        <f>H4995/'Output Sheet'!$B$8</f>
        <v>#DIV/0!</v>
      </c>
      <c r="J4995" s="596"/>
      <c r="K4995" s="560"/>
      <c r="L4995" s="560"/>
      <c r="M4995" s="560"/>
      <c r="N4995" s="560"/>
      <c r="O4995" s="560"/>
      <c r="P4995" s="560"/>
      <c r="Q4995" s="560"/>
      <c r="R4995" s="560"/>
      <c r="S4995" s="560"/>
      <c r="T4995" s="560"/>
      <c r="U4995" s="560"/>
    </row>
    <row r="4996" spans="1:21">
      <c r="A4996" s="593">
        <f t="shared" si="468"/>
        <v>41483</v>
      </c>
      <c r="B4996" s="594">
        <v>41483.125288946758</v>
      </c>
      <c r="C4996" s="560">
        <f t="shared" si="469"/>
        <v>2013</v>
      </c>
      <c r="D4996" s="560">
        <f t="shared" si="470"/>
        <v>7</v>
      </c>
      <c r="E4996" s="560">
        <f t="shared" si="471"/>
        <v>28</v>
      </c>
      <c r="F4996" s="560">
        <f t="shared" si="472"/>
        <v>3</v>
      </c>
      <c r="G4996" s="595">
        <f t="shared" si="473"/>
        <v>1</v>
      </c>
      <c r="H4996" s="590">
        <f>CHOOSE('Output Sheet'!$B$4,'8760 Data'!J4996,'8760 Data'!K4996,'8760 Data'!L4996,'8760 Data'!M4996,'8760 Data'!N4996,'8760 Data'!O4996,'8760 Data'!P4996,'8760 Data'!Q4996,'8760 Data'!R4996,'8760 Data'!S4996,'8760 Data'!T4996,'8760 Data'!U4996)</f>
        <v>0</v>
      </c>
      <c r="I4996" s="591" t="e">
        <f>H4996/'Output Sheet'!$B$8</f>
        <v>#DIV/0!</v>
      </c>
      <c r="J4996" s="596"/>
      <c r="K4996" s="560"/>
      <c r="L4996" s="560"/>
      <c r="M4996" s="560"/>
      <c r="N4996" s="560"/>
      <c r="O4996" s="560"/>
      <c r="P4996" s="560"/>
      <c r="Q4996" s="560"/>
      <c r="R4996" s="560"/>
      <c r="S4996" s="560"/>
      <c r="T4996" s="560"/>
      <c r="U4996" s="560"/>
    </row>
    <row r="4997" spans="1:21">
      <c r="A4997" s="593">
        <f t="shared" si="468"/>
        <v>41483</v>
      </c>
      <c r="B4997" s="594">
        <v>41483.166955671295</v>
      </c>
      <c r="C4997" s="560">
        <f t="shared" si="469"/>
        <v>2013</v>
      </c>
      <c r="D4997" s="560">
        <f t="shared" si="470"/>
        <v>7</v>
      </c>
      <c r="E4997" s="560">
        <f t="shared" si="471"/>
        <v>28</v>
      </c>
      <c r="F4997" s="560">
        <f t="shared" si="472"/>
        <v>4</v>
      </c>
      <c r="G4997" s="595">
        <f t="shared" si="473"/>
        <v>1</v>
      </c>
      <c r="H4997" s="590">
        <f>CHOOSE('Output Sheet'!$B$4,'8760 Data'!J4997,'8760 Data'!K4997,'8760 Data'!L4997,'8760 Data'!M4997,'8760 Data'!N4997,'8760 Data'!O4997,'8760 Data'!P4997,'8760 Data'!Q4997,'8760 Data'!R4997,'8760 Data'!S4997,'8760 Data'!T4997,'8760 Data'!U4997)</f>
        <v>0</v>
      </c>
      <c r="I4997" s="591" t="e">
        <f>H4997/'Output Sheet'!$B$8</f>
        <v>#DIV/0!</v>
      </c>
      <c r="J4997" s="596"/>
      <c r="K4997" s="560"/>
      <c r="L4997" s="560"/>
      <c r="M4997" s="560"/>
      <c r="N4997" s="560"/>
      <c r="O4997" s="560"/>
      <c r="P4997" s="560"/>
      <c r="Q4997" s="560"/>
      <c r="R4997" s="560"/>
      <c r="S4997" s="560"/>
      <c r="T4997" s="560"/>
      <c r="U4997" s="560"/>
    </row>
    <row r="4998" spans="1:21">
      <c r="A4998" s="593">
        <f t="shared" si="468"/>
        <v>41483</v>
      </c>
      <c r="B4998" s="594">
        <v>41483.208622395832</v>
      </c>
      <c r="C4998" s="560">
        <f t="shared" si="469"/>
        <v>2013</v>
      </c>
      <c r="D4998" s="560">
        <f t="shared" si="470"/>
        <v>7</v>
      </c>
      <c r="E4998" s="560">
        <f t="shared" si="471"/>
        <v>28</v>
      </c>
      <c r="F4998" s="560">
        <f t="shared" si="472"/>
        <v>5</v>
      </c>
      <c r="G4998" s="595">
        <f t="shared" si="473"/>
        <v>1</v>
      </c>
      <c r="H4998" s="590">
        <f>CHOOSE('Output Sheet'!$B$4,'8760 Data'!J4998,'8760 Data'!K4998,'8760 Data'!L4998,'8760 Data'!M4998,'8760 Data'!N4998,'8760 Data'!O4998,'8760 Data'!P4998,'8760 Data'!Q4998,'8760 Data'!R4998,'8760 Data'!S4998,'8760 Data'!T4998,'8760 Data'!U4998)</f>
        <v>0</v>
      </c>
      <c r="I4998" s="591" t="e">
        <f>H4998/'Output Sheet'!$B$8</f>
        <v>#DIV/0!</v>
      </c>
      <c r="J4998" s="596"/>
      <c r="K4998" s="560"/>
      <c r="L4998" s="560"/>
      <c r="M4998" s="560"/>
      <c r="N4998" s="560"/>
      <c r="O4998" s="560"/>
      <c r="P4998" s="560"/>
      <c r="Q4998" s="560"/>
      <c r="R4998" s="560"/>
      <c r="S4998" s="560"/>
      <c r="T4998" s="560"/>
      <c r="U4998" s="560"/>
    </row>
    <row r="4999" spans="1:21">
      <c r="A4999" s="593">
        <f t="shared" si="468"/>
        <v>41483</v>
      </c>
      <c r="B4999" s="594">
        <v>41483.250289120369</v>
      </c>
      <c r="C4999" s="560">
        <f t="shared" si="469"/>
        <v>2013</v>
      </c>
      <c r="D4999" s="560">
        <f t="shared" si="470"/>
        <v>7</v>
      </c>
      <c r="E4999" s="560">
        <f t="shared" si="471"/>
        <v>28</v>
      </c>
      <c r="F4999" s="560">
        <f t="shared" si="472"/>
        <v>6</v>
      </c>
      <c r="G4999" s="595">
        <f t="shared" si="473"/>
        <v>1</v>
      </c>
      <c r="H4999" s="590">
        <f>CHOOSE('Output Sheet'!$B$4,'8760 Data'!J4999,'8760 Data'!K4999,'8760 Data'!L4999,'8760 Data'!M4999,'8760 Data'!N4999,'8760 Data'!O4999,'8760 Data'!P4999,'8760 Data'!Q4999,'8760 Data'!R4999,'8760 Data'!S4999,'8760 Data'!T4999,'8760 Data'!U4999)</f>
        <v>0</v>
      </c>
      <c r="I4999" s="591" t="e">
        <f>H4999/'Output Sheet'!$B$8</f>
        <v>#DIV/0!</v>
      </c>
      <c r="J4999" s="596"/>
      <c r="K4999" s="560"/>
      <c r="L4999" s="560"/>
      <c r="M4999" s="560"/>
      <c r="N4999" s="560"/>
      <c r="O4999" s="560"/>
      <c r="P4999" s="560"/>
      <c r="Q4999" s="560"/>
      <c r="R4999" s="560"/>
      <c r="S4999" s="560"/>
      <c r="T4999" s="560"/>
      <c r="U4999" s="560"/>
    </row>
    <row r="5000" spans="1:21">
      <c r="A5000" s="593">
        <f t="shared" si="468"/>
        <v>41483</v>
      </c>
      <c r="B5000" s="594">
        <v>41483.291955844907</v>
      </c>
      <c r="C5000" s="560">
        <f t="shared" si="469"/>
        <v>2013</v>
      </c>
      <c r="D5000" s="560">
        <f t="shared" si="470"/>
        <v>7</v>
      </c>
      <c r="E5000" s="560">
        <f t="shared" si="471"/>
        <v>28</v>
      </c>
      <c r="F5000" s="560">
        <f t="shared" si="472"/>
        <v>7</v>
      </c>
      <c r="G5000" s="595">
        <f t="shared" si="473"/>
        <v>1</v>
      </c>
      <c r="H5000" s="590">
        <f>CHOOSE('Output Sheet'!$B$4,'8760 Data'!J5000,'8760 Data'!K5000,'8760 Data'!L5000,'8760 Data'!M5000,'8760 Data'!N5000,'8760 Data'!O5000,'8760 Data'!P5000,'8760 Data'!Q5000,'8760 Data'!R5000,'8760 Data'!S5000,'8760 Data'!T5000,'8760 Data'!U5000)</f>
        <v>0</v>
      </c>
      <c r="I5000" s="591" t="e">
        <f>H5000/'Output Sheet'!$B$8</f>
        <v>#DIV/0!</v>
      </c>
      <c r="J5000" s="596"/>
      <c r="K5000" s="560"/>
      <c r="L5000" s="560"/>
      <c r="M5000" s="560"/>
      <c r="N5000" s="560"/>
      <c r="O5000" s="560"/>
      <c r="P5000" s="560"/>
      <c r="Q5000" s="560"/>
      <c r="R5000" s="560"/>
      <c r="S5000" s="560"/>
      <c r="T5000" s="560"/>
      <c r="U5000" s="560"/>
    </row>
    <row r="5001" spans="1:21">
      <c r="A5001" s="593">
        <f t="shared" si="468"/>
        <v>41483</v>
      </c>
      <c r="B5001" s="594">
        <v>41483.333622569444</v>
      </c>
      <c r="C5001" s="560">
        <f t="shared" si="469"/>
        <v>2013</v>
      </c>
      <c r="D5001" s="560">
        <f t="shared" si="470"/>
        <v>7</v>
      </c>
      <c r="E5001" s="560">
        <f t="shared" si="471"/>
        <v>28</v>
      </c>
      <c r="F5001" s="560">
        <f t="shared" si="472"/>
        <v>8</v>
      </c>
      <c r="G5001" s="595">
        <f t="shared" si="473"/>
        <v>1</v>
      </c>
      <c r="H5001" s="590">
        <f>CHOOSE('Output Sheet'!$B$4,'8760 Data'!J5001,'8760 Data'!K5001,'8760 Data'!L5001,'8760 Data'!M5001,'8760 Data'!N5001,'8760 Data'!O5001,'8760 Data'!P5001,'8760 Data'!Q5001,'8760 Data'!R5001,'8760 Data'!S5001,'8760 Data'!T5001,'8760 Data'!U5001)</f>
        <v>0</v>
      </c>
      <c r="I5001" s="591" t="e">
        <f>H5001/'Output Sheet'!$B$8</f>
        <v>#DIV/0!</v>
      </c>
      <c r="J5001" s="596"/>
      <c r="K5001" s="560"/>
      <c r="L5001" s="560"/>
      <c r="M5001" s="560"/>
      <c r="N5001" s="560"/>
      <c r="O5001" s="560"/>
      <c r="P5001" s="560"/>
      <c r="Q5001" s="560"/>
      <c r="R5001" s="560"/>
      <c r="S5001" s="560"/>
      <c r="T5001" s="560"/>
      <c r="U5001" s="560"/>
    </row>
    <row r="5002" spans="1:21">
      <c r="A5002" s="593">
        <f t="shared" si="468"/>
        <v>41483</v>
      </c>
      <c r="B5002" s="594">
        <v>41483.375289293981</v>
      </c>
      <c r="C5002" s="560">
        <f t="shared" si="469"/>
        <v>2013</v>
      </c>
      <c r="D5002" s="560">
        <f t="shared" si="470"/>
        <v>7</v>
      </c>
      <c r="E5002" s="560">
        <f t="shared" si="471"/>
        <v>28</v>
      </c>
      <c r="F5002" s="560">
        <f t="shared" si="472"/>
        <v>9</v>
      </c>
      <c r="G5002" s="595">
        <f t="shared" si="473"/>
        <v>1</v>
      </c>
      <c r="H5002" s="590">
        <f>CHOOSE('Output Sheet'!$B$4,'8760 Data'!J5002,'8760 Data'!K5002,'8760 Data'!L5002,'8760 Data'!M5002,'8760 Data'!N5002,'8760 Data'!O5002,'8760 Data'!P5002,'8760 Data'!Q5002,'8760 Data'!R5002,'8760 Data'!S5002,'8760 Data'!T5002,'8760 Data'!U5002)</f>
        <v>0</v>
      </c>
      <c r="I5002" s="591" t="e">
        <f>H5002/'Output Sheet'!$B$8</f>
        <v>#DIV/0!</v>
      </c>
      <c r="J5002" s="596"/>
      <c r="K5002" s="560"/>
      <c r="L5002" s="560"/>
      <c r="M5002" s="560"/>
      <c r="N5002" s="560"/>
      <c r="O5002" s="560"/>
      <c r="P5002" s="560"/>
      <c r="Q5002" s="560"/>
      <c r="R5002" s="560"/>
      <c r="S5002" s="560"/>
      <c r="T5002" s="560"/>
      <c r="U5002" s="560"/>
    </row>
    <row r="5003" spans="1:21">
      <c r="A5003" s="593">
        <f t="shared" si="468"/>
        <v>41483</v>
      </c>
      <c r="B5003" s="594">
        <v>41483.416956018518</v>
      </c>
      <c r="C5003" s="560">
        <f t="shared" si="469"/>
        <v>2013</v>
      </c>
      <c r="D5003" s="560">
        <f t="shared" si="470"/>
        <v>7</v>
      </c>
      <c r="E5003" s="560">
        <f t="shared" si="471"/>
        <v>28</v>
      </c>
      <c r="F5003" s="560">
        <f t="shared" si="472"/>
        <v>10</v>
      </c>
      <c r="G5003" s="595">
        <f t="shared" si="473"/>
        <v>1</v>
      </c>
      <c r="H5003" s="590">
        <f>CHOOSE('Output Sheet'!$B$4,'8760 Data'!J5003,'8760 Data'!K5003,'8760 Data'!L5003,'8760 Data'!M5003,'8760 Data'!N5003,'8760 Data'!O5003,'8760 Data'!P5003,'8760 Data'!Q5003,'8760 Data'!R5003,'8760 Data'!S5003,'8760 Data'!T5003,'8760 Data'!U5003)</f>
        <v>0</v>
      </c>
      <c r="I5003" s="591" t="e">
        <f>H5003/'Output Sheet'!$B$8</f>
        <v>#DIV/0!</v>
      </c>
      <c r="J5003" s="596"/>
      <c r="K5003" s="560"/>
      <c r="L5003" s="560"/>
      <c r="M5003" s="560"/>
      <c r="N5003" s="560"/>
      <c r="O5003" s="560"/>
      <c r="P5003" s="560"/>
      <c r="Q5003" s="560"/>
      <c r="R5003" s="560"/>
      <c r="S5003" s="560"/>
      <c r="T5003" s="560"/>
      <c r="U5003" s="560"/>
    </row>
    <row r="5004" spans="1:21">
      <c r="A5004" s="593">
        <f t="shared" si="468"/>
        <v>41483</v>
      </c>
      <c r="B5004" s="594">
        <v>41483.458622743055</v>
      </c>
      <c r="C5004" s="560">
        <f t="shared" si="469"/>
        <v>2013</v>
      </c>
      <c r="D5004" s="560">
        <f t="shared" si="470"/>
        <v>7</v>
      </c>
      <c r="E5004" s="560">
        <f t="shared" si="471"/>
        <v>28</v>
      </c>
      <c r="F5004" s="560">
        <f t="shared" si="472"/>
        <v>11</v>
      </c>
      <c r="G5004" s="595">
        <f t="shared" si="473"/>
        <v>1</v>
      </c>
      <c r="H5004" s="590">
        <f>CHOOSE('Output Sheet'!$B$4,'8760 Data'!J5004,'8760 Data'!K5004,'8760 Data'!L5004,'8760 Data'!M5004,'8760 Data'!N5004,'8760 Data'!O5004,'8760 Data'!P5004,'8760 Data'!Q5004,'8760 Data'!R5004,'8760 Data'!S5004,'8760 Data'!T5004,'8760 Data'!U5004)</f>
        <v>0</v>
      </c>
      <c r="I5004" s="591" t="e">
        <f>H5004/'Output Sheet'!$B$8</f>
        <v>#DIV/0!</v>
      </c>
      <c r="J5004" s="596"/>
      <c r="K5004" s="560"/>
      <c r="L5004" s="560"/>
      <c r="M5004" s="560"/>
      <c r="N5004" s="560"/>
      <c r="O5004" s="560"/>
      <c r="P5004" s="560"/>
      <c r="Q5004" s="560"/>
      <c r="R5004" s="560"/>
      <c r="S5004" s="560"/>
      <c r="T5004" s="560"/>
      <c r="U5004" s="560"/>
    </row>
    <row r="5005" spans="1:21">
      <c r="A5005" s="593">
        <f t="shared" si="468"/>
        <v>41483</v>
      </c>
      <c r="B5005" s="594">
        <v>41483.500289467593</v>
      </c>
      <c r="C5005" s="560">
        <f t="shared" si="469"/>
        <v>2013</v>
      </c>
      <c r="D5005" s="560">
        <f t="shared" si="470"/>
        <v>7</v>
      </c>
      <c r="E5005" s="560">
        <f t="shared" si="471"/>
        <v>28</v>
      </c>
      <c r="F5005" s="560">
        <f t="shared" si="472"/>
        <v>12</v>
      </c>
      <c r="G5005" s="595">
        <f t="shared" si="473"/>
        <v>1</v>
      </c>
      <c r="H5005" s="590">
        <f>CHOOSE('Output Sheet'!$B$4,'8760 Data'!J5005,'8760 Data'!K5005,'8760 Data'!L5005,'8760 Data'!M5005,'8760 Data'!N5005,'8760 Data'!O5005,'8760 Data'!P5005,'8760 Data'!Q5005,'8760 Data'!R5005,'8760 Data'!S5005,'8760 Data'!T5005,'8760 Data'!U5005)</f>
        <v>0</v>
      </c>
      <c r="I5005" s="591" t="e">
        <f>H5005/'Output Sheet'!$B$8</f>
        <v>#DIV/0!</v>
      </c>
      <c r="J5005" s="596"/>
      <c r="K5005" s="560"/>
      <c r="L5005" s="560"/>
      <c r="M5005" s="560"/>
      <c r="N5005" s="560"/>
      <c r="O5005" s="560"/>
      <c r="P5005" s="560"/>
      <c r="Q5005" s="560"/>
      <c r="R5005" s="560"/>
      <c r="S5005" s="560"/>
      <c r="T5005" s="560"/>
      <c r="U5005" s="560"/>
    </row>
    <row r="5006" spans="1:21">
      <c r="A5006" s="593">
        <f t="shared" si="468"/>
        <v>41483</v>
      </c>
      <c r="B5006" s="594">
        <v>41483.54195619213</v>
      </c>
      <c r="C5006" s="560">
        <f t="shared" si="469"/>
        <v>2013</v>
      </c>
      <c r="D5006" s="560">
        <f t="shared" si="470"/>
        <v>7</v>
      </c>
      <c r="E5006" s="560">
        <f t="shared" si="471"/>
        <v>28</v>
      </c>
      <c r="F5006" s="560">
        <f t="shared" si="472"/>
        <v>13</v>
      </c>
      <c r="G5006" s="595">
        <f t="shared" si="473"/>
        <v>1</v>
      </c>
      <c r="H5006" s="590">
        <f>CHOOSE('Output Sheet'!$B$4,'8760 Data'!J5006,'8760 Data'!K5006,'8760 Data'!L5006,'8760 Data'!M5006,'8760 Data'!N5006,'8760 Data'!O5006,'8760 Data'!P5006,'8760 Data'!Q5006,'8760 Data'!R5006,'8760 Data'!S5006,'8760 Data'!T5006,'8760 Data'!U5006)</f>
        <v>0</v>
      </c>
      <c r="I5006" s="591" t="e">
        <f>H5006/'Output Sheet'!$B$8</f>
        <v>#DIV/0!</v>
      </c>
      <c r="J5006" s="596"/>
      <c r="K5006" s="560"/>
      <c r="L5006" s="560"/>
      <c r="M5006" s="560"/>
      <c r="N5006" s="560"/>
      <c r="O5006" s="560"/>
      <c r="P5006" s="560"/>
      <c r="Q5006" s="560"/>
      <c r="R5006" s="560"/>
      <c r="S5006" s="560"/>
      <c r="T5006" s="560"/>
      <c r="U5006" s="560"/>
    </row>
    <row r="5007" spans="1:21">
      <c r="A5007" s="593">
        <f t="shared" si="468"/>
        <v>41483</v>
      </c>
      <c r="B5007" s="594">
        <v>41483.583622916667</v>
      </c>
      <c r="C5007" s="560">
        <f t="shared" si="469"/>
        <v>2013</v>
      </c>
      <c r="D5007" s="560">
        <f t="shared" si="470"/>
        <v>7</v>
      </c>
      <c r="E5007" s="560">
        <f t="shared" si="471"/>
        <v>28</v>
      </c>
      <c r="F5007" s="560">
        <f t="shared" si="472"/>
        <v>14</v>
      </c>
      <c r="G5007" s="595">
        <f t="shared" si="473"/>
        <v>1</v>
      </c>
      <c r="H5007" s="590">
        <f>CHOOSE('Output Sheet'!$B$4,'8760 Data'!J5007,'8760 Data'!K5007,'8760 Data'!L5007,'8760 Data'!M5007,'8760 Data'!N5007,'8760 Data'!O5007,'8760 Data'!P5007,'8760 Data'!Q5007,'8760 Data'!R5007,'8760 Data'!S5007,'8760 Data'!T5007,'8760 Data'!U5007)</f>
        <v>0</v>
      </c>
      <c r="I5007" s="591" t="e">
        <f>H5007/'Output Sheet'!$B$8</f>
        <v>#DIV/0!</v>
      </c>
      <c r="J5007" s="596"/>
      <c r="K5007" s="560"/>
      <c r="L5007" s="560"/>
      <c r="M5007" s="560"/>
      <c r="N5007" s="560"/>
      <c r="O5007" s="560"/>
      <c r="P5007" s="560"/>
      <c r="Q5007" s="560"/>
      <c r="R5007" s="560"/>
      <c r="S5007" s="560"/>
      <c r="T5007" s="560"/>
      <c r="U5007" s="560"/>
    </row>
    <row r="5008" spans="1:21">
      <c r="A5008" s="593">
        <f t="shared" si="468"/>
        <v>41483</v>
      </c>
      <c r="B5008" s="594">
        <v>41483.625289641204</v>
      </c>
      <c r="C5008" s="560">
        <f t="shared" si="469"/>
        <v>2013</v>
      </c>
      <c r="D5008" s="560">
        <f t="shared" si="470"/>
        <v>7</v>
      </c>
      <c r="E5008" s="560">
        <f t="shared" si="471"/>
        <v>28</v>
      </c>
      <c r="F5008" s="560">
        <f t="shared" si="472"/>
        <v>15</v>
      </c>
      <c r="G5008" s="595">
        <f t="shared" si="473"/>
        <v>1</v>
      </c>
      <c r="H5008" s="590">
        <f>CHOOSE('Output Sheet'!$B$4,'8760 Data'!J5008,'8760 Data'!K5008,'8760 Data'!L5008,'8760 Data'!M5008,'8760 Data'!N5008,'8760 Data'!O5008,'8760 Data'!P5008,'8760 Data'!Q5008,'8760 Data'!R5008,'8760 Data'!S5008,'8760 Data'!T5008,'8760 Data'!U5008)</f>
        <v>0</v>
      </c>
      <c r="I5008" s="591" t="e">
        <f>H5008/'Output Sheet'!$B$8</f>
        <v>#DIV/0!</v>
      </c>
      <c r="J5008" s="596"/>
      <c r="K5008" s="560"/>
      <c r="L5008" s="560"/>
      <c r="M5008" s="560"/>
      <c r="N5008" s="560"/>
      <c r="O5008" s="560"/>
      <c r="P5008" s="560"/>
      <c r="Q5008" s="560"/>
      <c r="R5008" s="560"/>
      <c r="S5008" s="560"/>
      <c r="T5008" s="560"/>
      <c r="U5008" s="560"/>
    </row>
    <row r="5009" spans="1:21">
      <c r="A5009" s="593">
        <f t="shared" si="468"/>
        <v>41483</v>
      </c>
      <c r="B5009" s="594">
        <v>41483.666956365741</v>
      </c>
      <c r="C5009" s="560">
        <f t="shared" si="469"/>
        <v>2013</v>
      </c>
      <c r="D5009" s="560">
        <f t="shared" si="470"/>
        <v>7</v>
      </c>
      <c r="E5009" s="560">
        <f t="shared" si="471"/>
        <v>28</v>
      </c>
      <c r="F5009" s="560">
        <f t="shared" si="472"/>
        <v>16</v>
      </c>
      <c r="G5009" s="595">
        <f t="shared" si="473"/>
        <v>1</v>
      </c>
      <c r="H5009" s="590">
        <f>CHOOSE('Output Sheet'!$B$4,'8760 Data'!J5009,'8760 Data'!K5009,'8760 Data'!L5009,'8760 Data'!M5009,'8760 Data'!N5009,'8760 Data'!O5009,'8760 Data'!P5009,'8760 Data'!Q5009,'8760 Data'!R5009,'8760 Data'!S5009,'8760 Data'!T5009,'8760 Data'!U5009)</f>
        <v>0</v>
      </c>
      <c r="I5009" s="591" t="e">
        <f>H5009/'Output Sheet'!$B$8</f>
        <v>#DIV/0!</v>
      </c>
      <c r="J5009" s="596"/>
      <c r="K5009" s="560"/>
      <c r="L5009" s="560"/>
      <c r="M5009" s="560"/>
      <c r="N5009" s="560"/>
      <c r="O5009" s="560"/>
      <c r="P5009" s="560"/>
      <c r="Q5009" s="560"/>
      <c r="R5009" s="560"/>
      <c r="S5009" s="560"/>
      <c r="T5009" s="560"/>
      <c r="U5009" s="560"/>
    </row>
    <row r="5010" spans="1:21">
      <c r="A5010" s="593">
        <f t="shared" si="468"/>
        <v>41483</v>
      </c>
      <c r="B5010" s="594">
        <v>41483.708623090279</v>
      </c>
      <c r="C5010" s="560">
        <f t="shared" si="469"/>
        <v>2013</v>
      </c>
      <c r="D5010" s="560">
        <f t="shared" si="470"/>
        <v>7</v>
      </c>
      <c r="E5010" s="560">
        <f t="shared" si="471"/>
        <v>28</v>
      </c>
      <c r="F5010" s="560">
        <f t="shared" si="472"/>
        <v>17</v>
      </c>
      <c r="G5010" s="595">
        <f t="shared" si="473"/>
        <v>1</v>
      </c>
      <c r="H5010" s="590">
        <f>CHOOSE('Output Sheet'!$B$4,'8760 Data'!J5010,'8760 Data'!K5010,'8760 Data'!L5010,'8760 Data'!M5010,'8760 Data'!N5010,'8760 Data'!O5010,'8760 Data'!P5010,'8760 Data'!Q5010,'8760 Data'!R5010,'8760 Data'!S5010,'8760 Data'!T5010,'8760 Data'!U5010)</f>
        <v>0</v>
      </c>
      <c r="I5010" s="591" t="e">
        <f>H5010/'Output Sheet'!$B$8</f>
        <v>#DIV/0!</v>
      </c>
      <c r="J5010" s="596"/>
      <c r="K5010" s="560"/>
      <c r="L5010" s="560"/>
      <c r="M5010" s="560"/>
      <c r="N5010" s="560"/>
      <c r="O5010" s="560"/>
      <c r="P5010" s="560"/>
      <c r="Q5010" s="560"/>
      <c r="R5010" s="560"/>
      <c r="S5010" s="560"/>
      <c r="T5010" s="560"/>
      <c r="U5010" s="560"/>
    </row>
    <row r="5011" spans="1:21">
      <c r="A5011" s="593">
        <f t="shared" si="468"/>
        <v>41483</v>
      </c>
      <c r="B5011" s="594">
        <v>41483.750289814816</v>
      </c>
      <c r="C5011" s="560">
        <f t="shared" si="469"/>
        <v>2013</v>
      </c>
      <c r="D5011" s="560">
        <f t="shared" si="470"/>
        <v>7</v>
      </c>
      <c r="E5011" s="560">
        <f t="shared" si="471"/>
        <v>28</v>
      </c>
      <c r="F5011" s="560">
        <f t="shared" si="472"/>
        <v>18</v>
      </c>
      <c r="G5011" s="595">
        <f t="shared" si="473"/>
        <v>1</v>
      </c>
      <c r="H5011" s="590">
        <f>CHOOSE('Output Sheet'!$B$4,'8760 Data'!J5011,'8760 Data'!K5011,'8760 Data'!L5011,'8760 Data'!M5011,'8760 Data'!N5011,'8760 Data'!O5011,'8760 Data'!P5011,'8760 Data'!Q5011,'8760 Data'!R5011,'8760 Data'!S5011,'8760 Data'!T5011,'8760 Data'!U5011)</f>
        <v>0</v>
      </c>
      <c r="I5011" s="591" t="e">
        <f>H5011/'Output Sheet'!$B$8</f>
        <v>#DIV/0!</v>
      </c>
      <c r="J5011" s="596"/>
      <c r="K5011" s="560"/>
      <c r="L5011" s="560"/>
      <c r="M5011" s="560"/>
      <c r="N5011" s="560"/>
      <c r="O5011" s="560"/>
      <c r="P5011" s="560"/>
      <c r="Q5011" s="560"/>
      <c r="R5011" s="560"/>
      <c r="S5011" s="560"/>
      <c r="T5011" s="560"/>
      <c r="U5011" s="560"/>
    </row>
    <row r="5012" spans="1:21">
      <c r="A5012" s="593">
        <f t="shared" si="468"/>
        <v>41483</v>
      </c>
      <c r="B5012" s="594">
        <v>41483.791956539353</v>
      </c>
      <c r="C5012" s="560">
        <f t="shared" si="469"/>
        <v>2013</v>
      </c>
      <c r="D5012" s="560">
        <f t="shared" si="470"/>
        <v>7</v>
      </c>
      <c r="E5012" s="560">
        <f t="shared" si="471"/>
        <v>28</v>
      </c>
      <c r="F5012" s="560">
        <f t="shared" si="472"/>
        <v>19</v>
      </c>
      <c r="G5012" s="595">
        <f t="shared" si="473"/>
        <v>1</v>
      </c>
      <c r="H5012" s="590">
        <f>CHOOSE('Output Sheet'!$B$4,'8760 Data'!J5012,'8760 Data'!K5012,'8760 Data'!L5012,'8760 Data'!M5012,'8760 Data'!N5012,'8760 Data'!O5012,'8760 Data'!P5012,'8760 Data'!Q5012,'8760 Data'!R5012,'8760 Data'!S5012,'8760 Data'!T5012,'8760 Data'!U5012)</f>
        <v>0</v>
      </c>
      <c r="I5012" s="591" t="e">
        <f>H5012/'Output Sheet'!$B$8</f>
        <v>#DIV/0!</v>
      </c>
      <c r="J5012" s="596"/>
      <c r="K5012" s="560"/>
      <c r="L5012" s="560"/>
      <c r="M5012" s="560"/>
      <c r="N5012" s="560"/>
      <c r="O5012" s="560"/>
      <c r="P5012" s="560"/>
      <c r="Q5012" s="560"/>
      <c r="R5012" s="560"/>
      <c r="S5012" s="560"/>
      <c r="T5012" s="560"/>
      <c r="U5012" s="560"/>
    </row>
    <row r="5013" spans="1:21">
      <c r="A5013" s="593">
        <f t="shared" si="468"/>
        <v>41483</v>
      </c>
      <c r="B5013" s="594">
        <v>41483.83362326389</v>
      </c>
      <c r="C5013" s="560">
        <f t="shared" si="469"/>
        <v>2013</v>
      </c>
      <c r="D5013" s="560">
        <f t="shared" si="470"/>
        <v>7</v>
      </c>
      <c r="E5013" s="560">
        <f t="shared" si="471"/>
        <v>28</v>
      </c>
      <c r="F5013" s="560">
        <f t="shared" si="472"/>
        <v>20</v>
      </c>
      <c r="G5013" s="595">
        <f t="shared" si="473"/>
        <v>1</v>
      </c>
      <c r="H5013" s="590">
        <f>CHOOSE('Output Sheet'!$B$4,'8760 Data'!J5013,'8760 Data'!K5013,'8760 Data'!L5013,'8760 Data'!M5013,'8760 Data'!N5013,'8760 Data'!O5013,'8760 Data'!P5013,'8760 Data'!Q5013,'8760 Data'!R5013,'8760 Data'!S5013,'8760 Data'!T5013,'8760 Data'!U5013)</f>
        <v>0</v>
      </c>
      <c r="I5013" s="591" t="e">
        <f>H5013/'Output Sheet'!$B$8</f>
        <v>#DIV/0!</v>
      </c>
      <c r="J5013" s="596"/>
      <c r="K5013" s="560"/>
      <c r="L5013" s="560"/>
      <c r="M5013" s="560"/>
      <c r="N5013" s="560"/>
      <c r="O5013" s="560"/>
      <c r="P5013" s="560"/>
      <c r="Q5013" s="560"/>
      <c r="R5013" s="560"/>
      <c r="S5013" s="560"/>
      <c r="T5013" s="560"/>
      <c r="U5013" s="560"/>
    </row>
    <row r="5014" spans="1:21">
      <c r="A5014" s="593">
        <f t="shared" si="468"/>
        <v>41483</v>
      </c>
      <c r="B5014" s="594">
        <v>41483.875289988428</v>
      </c>
      <c r="C5014" s="560">
        <f t="shared" si="469"/>
        <v>2013</v>
      </c>
      <c r="D5014" s="560">
        <f t="shared" si="470"/>
        <v>7</v>
      </c>
      <c r="E5014" s="560">
        <f t="shared" si="471"/>
        <v>28</v>
      </c>
      <c r="F5014" s="560">
        <f t="shared" si="472"/>
        <v>21</v>
      </c>
      <c r="G5014" s="595">
        <f t="shared" si="473"/>
        <v>1</v>
      </c>
      <c r="H5014" s="590">
        <f>CHOOSE('Output Sheet'!$B$4,'8760 Data'!J5014,'8760 Data'!K5014,'8760 Data'!L5014,'8760 Data'!M5014,'8760 Data'!N5014,'8760 Data'!O5014,'8760 Data'!P5014,'8760 Data'!Q5014,'8760 Data'!R5014,'8760 Data'!S5014,'8760 Data'!T5014,'8760 Data'!U5014)</f>
        <v>0</v>
      </c>
      <c r="I5014" s="591" t="e">
        <f>H5014/'Output Sheet'!$B$8</f>
        <v>#DIV/0!</v>
      </c>
      <c r="J5014" s="596"/>
      <c r="K5014" s="560"/>
      <c r="L5014" s="560"/>
      <c r="M5014" s="560"/>
      <c r="N5014" s="560"/>
      <c r="O5014" s="560"/>
      <c r="P5014" s="560"/>
      <c r="Q5014" s="560"/>
      <c r="R5014" s="560"/>
      <c r="S5014" s="560"/>
      <c r="T5014" s="560"/>
      <c r="U5014" s="560"/>
    </row>
    <row r="5015" spans="1:21">
      <c r="A5015" s="593">
        <f t="shared" si="468"/>
        <v>41483</v>
      </c>
      <c r="B5015" s="594">
        <v>41483.916956712965</v>
      </c>
      <c r="C5015" s="560">
        <f t="shared" si="469"/>
        <v>2013</v>
      </c>
      <c r="D5015" s="560">
        <f t="shared" si="470"/>
        <v>7</v>
      </c>
      <c r="E5015" s="560">
        <f t="shared" si="471"/>
        <v>28</v>
      </c>
      <c r="F5015" s="560">
        <f t="shared" si="472"/>
        <v>22</v>
      </c>
      <c r="G5015" s="595">
        <f t="shared" si="473"/>
        <v>1</v>
      </c>
      <c r="H5015" s="590">
        <f>CHOOSE('Output Sheet'!$B$4,'8760 Data'!J5015,'8760 Data'!K5015,'8760 Data'!L5015,'8760 Data'!M5015,'8760 Data'!N5015,'8760 Data'!O5015,'8760 Data'!P5015,'8760 Data'!Q5015,'8760 Data'!R5015,'8760 Data'!S5015,'8760 Data'!T5015,'8760 Data'!U5015)</f>
        <v>0</v>
      </c>
      <c r="I5015" s="591" t="e">
        <f>H5015/'Output Sheet'!$B$8</f>
        <v>#DIV/0!</v>
      </c>
      <c r="J5015" s="596"/>
      <c r="K5015" s="560"/>
      <c r="L5015" s="560"/>
      <c r="M5015" s="560"/>
      <c r="N5015" s="560"/>
      <c r="O5015" s="560"/>
      <c r="P5015" s="560"/>
      <c r="Q5015" s="560"/>
      <c r="R5015" s="560"/>
      <c r="S5015" s="560"/>
      <c r="T5015" s="560"/>
      <c r="U5015" s="560"/>
    </row>
    <row r="5016" spans="1:21">
      <c r="A5016" s="593">
        <f t="shared" si="468"/>
        <v>41483</v>
      </c>
      <c r="B5016" s="594">
        <v>41483.958623437502</v>
      </c>
      <c r="C5016" s="560">
        <f t="shared" si="469"/>
        <v>2013</v>
      </c>
      <c r="D5016" s="560">
        <f t="shared" si="470"/>
        <v>7</v>
      </c>
      <c r="E5016" s="560">
        <f t="shared" si="471"/>
        <v>28</v>
      </c>
      <c r="F5016" s="560">
        <f t="shared" si="472"/>
        <v>23</v>
      </c>
      <c r="G5016" s="595">
        <f t="shared" si="473"/>
        <v>1</v>
      </c>
      <c r="H5016" s="590">
        <f>CHOOSE('Output Sheet'!$B$4,'8760 Data'!J5016,'8760 Data'!K5016,'8760 Data'!L5016,'8760 Data'!M5016,'8760 Data'!N5016,'8760 Data'!O5016,'8760 Data'!P5016,'8760 Data'!Q5016,'8760 Data'!R5016,'8760 Data'!S5016,'8760 Data'!T5016,'8760 Data'!U5016)</f>
        <v>0</v>
      </c>
      <c r="I5016" s="591" t="e">
        <f>H5016/'Output Sheet'!$B$8</f>
        <v>#DIV/0!</v>
      </c>
      <c r="J5016" s="596"/>
      <c r="K5016" s="560"/>
      <c r="L5016" s="560"/>
      <c r="M5016" s="560"/>
      <c r="N5016" s="560"/>
      <c r="O5016" s="560"/>
      <c r="P5016" s="560"/>
      <c r="Q5016" s="560"/>
      <c r="R5016" s="560"/>
      <c r="S5016" s="560"/>
      <c r="T5016" s="560"/>
      <c r="U5016" s="560"/>
    </row>
    <row r="5017" spans="1:21">
      <c r="A5017" s="593">
        <f t="shared" si="468"/>
        <v>41484</v>
      </c>
      <c r="B5017" s="594">
        <v>41484.000290162039</v>
      </c>
      <c r="C5017" s="560">
        <f t="shared" si="469"/>
        <v>2013</v>
      </c>
      <c r="D5017" s="560">
        <f t="shared" si="470"/>
        <v>7</v>
      </c>
      <c r="E5017" s="560">
        <f t="shared" si="471"/>
        <v>29</v>
      </c>
      <c r="F5017" s="560">
        <f t="shared" si="472"/>
        <v>24</v>
      </c>
      <c r="G5017" s="595">
        <f t="shared" si="473"/>
        <v>2</v>
      </c>
      <c r="H5017" s="590">
        <f>CHOOSE('Output Sheet'!$B$4,'8760 Data'!J5017,'8760 Data'!K5017,'8760 Data'!L5017,'8760 Data'!M5017,'8760 Data'!N5017,'8760 Data'!O5017,'8760 Data'!P5017,'8760 Data'!Q5017,'8760 Data'!R5017,'8760 Data'!S5017,'8760 Data'!T5017,'8760 Data'!U5017)</f>
        <v>0</v>
      </c>
      <c r="I5017" s="591" t="e">
        <f>H5017/'Output Sheet'!$B$8</f>
        <v>#DIV/0!</v>
      </c>
      <c r="J5017" s="596"/>
      <c r="K5017" s="560"/>
      <c r="L5017" s="560"/>
      <c r="M5017" s="560"/>
      <c r="N5017" s="560"/>
      <c r="O5017" s="560"/>
      <c r="P5017" s="560"/>
      <c r="Q5017" s="560"/>
      <c r="R5017" s="560"/>
      <c r="S5017" s="560"/>
      <c r="T5017" s="560"/>
      <c r="U5017" s="560"/>
    </row>
    <row r="5018" spans="1:21">
      <c r="A5018" s="593">
        <f t="shared" si="468"/>
        <v>41484</v>
      </c>
      <c r="B5018" s="594">
        <v>41484.041956886576</v>
      </c>
      <c r="C5018" s="560">
        <f t="shared" si="469"/>
        <v>2013</v>
      </c>
      <c r="D5018" s="560">
        <f t="shared" si="470"/>
        <v>7</v>
      </c>
      <c r="E5018" s="560">
        <f t="shared" si="471"/>
        <v>29</v>
      </c>
      <c r="F5018" s="560">
        <f t="shared" si="472"/>
        <v>1</v>
      </c>
      <c r="G5018" s="595">
        <f t="shared" si="473"/>
        <v>2</v>
      </c>
      <c r="H5018" s="590">
        <f>CHOOSE('Output Sheet'!$B$4,'8760 Data'!J5018,'8760 Data'!K5018,'8760 Data'!L5018,'8760 Data'!M5018,'8760 Data'!N5018,'8760 Data'!O5018,'8760 Data'!P5018,'8760 Data'!Q5018,'8760 Data'!R5018,'8760 Data'!S5018,'8760 Data'!T5018,'8760 Data'!U5018)</f>
        <v>0</v>
      </c>
      <c r="I5018" s="591" t="e">
        <f>H5018/'Output Sheet'!$B$8</f>
        <v>#DIV/0!</v>
      </c>
      <c r="J5018" s="596"/>
      <c r="K5018" s="560"/>
      <c r="L5018" s="560"/>
      <c r="M5018" s="560"/>
      <c r="N5018" s="560"/>
      <c r="O5018" s="560"/>
      <c r="P5018" s="560"/>
      <c r="Q5018" s="560"/>
      <c r="R5018" s="560"/>
      <c r="S5018" s="560"/>
      <c r="T5018" s="560"/>
      <c r="U5018" s="560"/>
    </row>
    <row r="5019" spans="1:21">
      <c r="A5019" s="593">
        <f t="shared" si="468"/>
        <v>41484</v>
      </c>
      <c r="B5019" s="594">
        <v>41484.083623611114</v>
      </c>
      <c r="C5019" s="560">
        <f t="shared" si="469"/>
        <v>2013</v>
      </c>
      <c r="D5019" s="560">
        <f t="shared" si="470"/>
        <v>7</v>
      </c>
      <c r="E5019" s="560">
        <f t="shared" si="471"/>
        <v>29</v>
      </c>
      <c r="F5019" s="560">
        <f t="shared" si="472"/>
        <v>2</v>
      </c>
      <c r="G5019" s="595">
        <f t="shared" si="473"/>
        <v>2</v>
      </c>
      <c r="H5019" s="590">
        <f>CHOOSE('Output Sheet'!$B$4,'8760 Data'!J5019,'8760 Data'!K5019,'8760 Data'!L5019,'8760 Data'!M5019,'8760 Data'!N5019,'8760 Data'!O5019,'8760 Data'!P5019,'8760 Data'!Q5019,'8760 Data'!R5019,'8760 Data'!S5019,'8760 Data'!T5019,'8760 Data'!U5019)</f>
        <v>0</v>
      </c>
      <c r="I5019" s="591" t="e">
        <f>H5019/'Output Sheet'!$B$8</f>
        <v>#DIV/0!</v>
      </c>
      <c r="J5019" s="596"/>
      <c r="K5019" s="560"/>
      <c r="L5019" s="560"/>
      <c r="M5019" s="560"/>
      <c r="N5019" s="560"/>
      <c r="O5019" s="560"/>
      <c r="P5019" s="560"/>
      <c r="Q5019" s="560"/>
      <c r="R5019" s="560"/>
      <c r="S5019" s="560"/>
      <c r="T5019" s="560"/>
      <c r="U5019" s="560"/>
    </row>
    <row r="5020" spans="1:21">
      <c r="A5020" s="593">
        <f t="shared" si="468"/>
        <v>41484</v>
      </c>
      <c r="B5020" s="594">
        <v>41484.125290335651</v>
      </c>
      <c r="C5020" s="560">
        <f t="shared" si="469"/>
        <v>2013</v>
      </c>
      <c r="D5020" s="560">
        <f t="shared" si="470"/>
        <v>7</v>
      </c>
      <c r="E5020" s="560">
        <f t="shared" si="471"/>
        <v>29</v>
      </c>
      <c r="F5020" s="560">
        <f t="shared" si="472"/>
        <v>3</v>
      </c>
      <c r="G5020" s="595">
        <f t="shared" si="473"/>
        <v>2</v>
      </c>
      <c r="H5020" s="590">
        <f>CHOOSE('Output Sheet'!$B$4,'8760 Data'!J5020,'8760 Data'!K5020,'8760 Data'!L5020,'8760 Data'!M5020,'8760 Data'!N5020,'8760 Data'!O5020,'8760 Data'!P5020,'8760 Data'!Q5020,'8760 Data'!R5020,'8760 Data'!S5020,'8760 Data'!T5020,'8760 Data'!U5020)</f>
        <v>0</v>
      </c>
      <c r="I5020" s="591" t="e">
        <f>H5020/'Output Sheet'!$B$8</f>
        <v>#DIV/0!</v>
      </c>
      <c r="J5020" s="596"/>
      <c r="K5020" s="560"/>
      <c r="L5020" s="560"/>
      <c r="M5020" s="560"/>
      <c r="N5020" s="560"/>
      <c r="O5020" s="560"/>
      <c r="P5020" s="560"/>
      <c r="Q5020" s="560"/>
      <c r="R5020" s="560"/>
      <c r="S5020" s="560"/>
      <c r="T5020" s="560"/>
      <c r="U5020" s="560"/>
    </row>
    <row r="5021" spans="1:21">
      <c r="A5021" s="593">
        <f t="shared" si="468"/>
        <v>41484</v>
      </c>
      <c r="B5021" s="594">
        <v>41484.166957060188</v>
      </c>
      <c r="C5021" s="560">
        <f t="shared" si="469"/>
        <v>2013</v>
      </c>
      <c r="D5021" s="560">
        <f t="shared" si="470"/>
        <v>7</v>
      </c>
      <c r="E5021" s="560">
        <f t="shared" si="471"/>
        <v>29</v>
      </c>
      <c r="F5021" s="560">
        <f t="shared" si="472"/>
        <v>4</v>
      </c>
      <c r="G5021" s="595">
        <f t="shared" si="473"/>
        <v>2</v>
      </c>
      <c r="H5021" s="590">
        <f>CHOOSE('Output Sheet'!$B$4,'8760 Data'!J5021,'8760 Data'!K5021,'8760 Data'!L5021,'8760 Data'!M5021,'8760 Data'!N5021,'8760 Data'!O5021,'8760 Data'!P5021,'8760 Data'!Q5021,'8760 Data'!R5021,'8760 Data'!S5021,'8760 Data'!T5021,'8760 Data'!U5021)</f>
        <v>0</v>
      </c>
      <c r="I5021" s="591" t="e">
        <f>H5021/'Output Sheet'!$B$8</f>
        <v>#DIV/0!</v>
      </c>
      <c r="J5021" s="596"/>
      <c r="K5021" s="560"/>
      <c r="L5021" s="560"/>
      <c r="M5021" s="560"/>
      <c r="N5021" s="560"/>
      <c r="O5021" s="560"/>
      <c r="P5021" s="560"/>
      <c r="Q5021" s="560"/>
      <c r="R5021" s="560"/>
      <c r="S5021" s="560"/>
      <c r="T5021" s="560"/>
      <c r="U5021" s="560"/>
    </row>
    <row r="5022" spans="1:21">
      <c r="A5022" s="593">
        <f t="shared" si="468"/>
        <v>41484</v>
      </c>
      <c r="B5022" s="594">
        <v>41484.208623784725</v>
      </c>
      <c r="C5022" s="560">
        <f t="shared" si="469"/>
        <v>2013</v>
      </c>
      <c r="D5022" s="560">
        <f t="shared" si="470"/>
        <v>7</v>
      </c>
      <c r="E5022" s="560">
        <f t="shared" si="471"/>
        <v>29</v>
      </c>
      <c r="F5022" s="560">
        <f t="shared" si="472"/>
        <v>5</v>
      </c>
      <c r="G5022" s="595">
        <f t="shared" si="473"/>
        <v>2</v>
      </c>
      <c r="H5022" s="590">
        <f>CHOOSE('Output Sheet'!$B$4,'8760 Data'!J5022,'8760 Data'!K5022,'8760 Data'!L5022,'8760 Data'!M5022,'8760 Data'!N5022,'8760 Data'!O5022,'8760 Data'!P5022,'8760 Data'!Q5022,'8760 Data'!R5022,'8760 Data'!S5022,'8760 Data'!T5022,'8760 Data'!U5022)</f>
        <v>0</v>
      </c>
      <c r="I5022" s="591" t="e">
        <f>H5022/'Output Sheet'!$B$8</f>
        <v>#DIV/0!</v>
      </c>
      <c r="J5022" s="596"/>
      <c r="K5022" s="560"/>
      <c r="L5022" s="560"/>
      <c r="M5022" s="560"/>
      <c r="N5022" s="560"/>
      <c r="O5022" s="560"/>
      <c r="P5022" s="560"/>
      <c r="Q5022" s="560"/>
      <c r="R5022" s="560"/>
      <c r="S5022" s="560"/>
      <c r="T5022" s="560"/>
      <c r="U5022" s="560"/>
    </row>
    <row r="5023" spans="1:21">
      <c r="A5023" s="593">
        <f t="shared" si="468"/>
        <v>41484</v>
      </c>
      <c r="B5023" s="594">
        <v>41484.250290509262</v>
      </c>
      <c r="C5023" s="560">
        <f t="shared" si="469"/>
        <v>2013</v>
      </c>
      <c r="D5023" s="560">
        <f t="shared" si="470"/>
        <v>7</v>
      </c>
      <c r="E5023" s="560">
        <f t="shared" si="471"/>
        <v>29</v>
      </c>
      <c r="F5023" s="560">
        <f t="shared" si="472"/>
        <v>6</v>
      </c>
      <c r="G5023" s="595">
        <f t="shared" si="473"/>
        <v>2</v>
      </c>
      <c r="H5023" s="590">
        <f>CHOOSE('Output Sheet'!$B$4,'8760 Data'!J5023,'8760 Data'!K5023,'8760 Data'!L5023,'8760 Data'!M5023,'8760 Data'!N5023,'8760 Data'!O5023,'8760 Data'!P5023,'8760 Data'!Q5023,'8760 Data'!R5023,'8760 Data'!S5023,'8760 Data'!T5023,'8760 Data'!U5023)</f>
        <v>0</v>
      </c>
      <c r="I5023" s="591" t="e">
        <f>H5023/'Output Sheet'!$B$8</f>
        <v>#DIV/0!</v>
      </c>
      <c r="J5023" s="596"/>
      <c r="K5023" s="560"/>
      <c r="L5023" s="560"/>
      <c r="M5023" s="560"/>
      <c r="N5023" s="560"/>
      <c r="O5023" s="560"/>
      <c r="P5023" s="560"/>
      <c r="Q5023" s="560"/>
      <c r="R5023" s="560"/>
      <c r="S5023" s="560"/>
      <c r="T5023" s="560"/>
      <c r="U5023" s="560"/>
    </row>
    <row r="5024" spans="1:21">
      <c r="A5024" s="593">
        <f t="shared" si="468"/>
        <v>41484</v>
      </c>
      <c r="B5024" s="594">
        <v>41484.2919572338</v>
      </c>
      <c r="C5024" s="560">
        <f t="shared" si="469"/>
        <v>2013</v>
      </c>
      <c r="D5024" s="560">
        <f t="shared" si="470"/>
        <v>7</v>
      </c>
      <c r="E5024" s="560">
        <f t="shared" si="471"/>
        <v>29</v>
      </c>
      <c r="F5024" s="560">
        <f t="shared" si="472"/>
        <v>7</v>
      </c>
      <c r="G5024" s="595">
        <f t="shared" si="473"/>
        <v>2</v>
      </c>
      <c r="H5024" s="590">
        <f>CHOOSE('Output Sheet'!$B$4,'8760 Data'!J5024,'8760 Data'!K5024,'8760 Data'!L5024,'8760 Data'!M5024,'8760 Data'!N5024,'8760 Data'!O5024,'8760 Data'!P5024,'8760 Data'!Q5024,'8760 Data'!R5024,'8760 Data'!S5024,'8760 Data'!T5024,'8760 Data'!U5024)</f>
        <v>0</v>
      </c>
      <c r="I5024" s="591" t="e">
        <f>H5024/'Output Sheet'!$B$8</f>
        <v>#DIV/0!</v>
      </c>
      <c r="J5024" s="596"/>
      <c r="K5024" s="560"/>
      <c r="L5024" s="560"/>
      <c r="M5024" s="560"/>
      <c r="N5024" s="560"/>
      <c r="O5024" s="560"/>
      <c r="P5024" s="560"/>
      <c r="Q5024" s="560"/>
      <c r="R5024" s="560"/>
      <c r="S5024" s="560"/>
      <c r="T5024" s="560"/>
      <c r="U5024" s="560"/>
    </row>
    <row r="5025" spans="1:21">
      <c r="A5025" s="593">
        <f t="shared" si="468"/>
        <v>41484</v>
      </c>
      <c r="B5025" s="594">
        <v>41484.333623958337</v>
      </c>
      <c r="C5025" s="560">
        <f t="shared" si="469"/>
        <v>2013</v>
      </c>
      <c r="D5025" s="560">
        <f t="shared" si="470"/>
        <v>7</v>
      </c>
      <c r="E5025" s="560">
        <f t="shared" si="471"/>
        <v>29</v>
      </c>
      <c r="F5025" s="560">
        <f t="shared" si="472"/>
        <v>8</v>
      </c>
      <c r="G5025" s="595">
        <f t="shared" si="473"/>
        <v>2</v>
      </c>
      <c r="H5025" s="590">
        <f>CHOOSE('Output Sheet'!$B$4,'8760 Data'!J5025,'8760 Data'!K5025,'8760 Data'!L5025,'8760 Data'!M5025,'8760 Data'!N5025,'8760 Data'!O5025,'8760 Data'!P5025,'8760 Data'!Q5025,'8760 Data'!R5025,'8760 Data'!S5025,'8760 Data'!T5025,'8760 Data'!U5025)</f>
        <v>0</v>
      </c>
      <c r="I5025" s="591" t="e">
        <f>H5025/'Output Sheet'!$B$8</f>
        <v>#DIV/0!</v>
      </c>
      <c r="J5025" s="596"/>
      <c r="K5025" s="560"/>
      <c r="L5025" s="560"/>
      <c r="M5025" s="560"/>
      <c r="N5025" s="560"/>
      <c r="O5025" s="560"/>
      <c r="P5025" s="560"/>
      <c r="Q5025" s="560"/>
      <c r="R5025" s="560"/>
      <c r="S5025" s="560"/>
      <c r="T5025" s="560"/>
      <c r="U5025" s="560"/>
    </row>
    <row r="5026" spans="1:21">
      <c r="A5026" s="593">
        <f t="shared" si="468"/>
        <v>41484</v>
      </c>
      <c r="B5026" s="594">
        <v>41484.375290682867</v>
      </c>
      <c r="C5026" s="560">
        <f t="shared" si="469"/>
        <v>2013</v>
      </c>
      <c r="D5026" s="560">
        <f t="shared" si="470"/>
        <v>7</v>
      </c>
      <c r="E5026" s="560">
        <f t="shared" si="471"/>
        <v>29</v>
      </c>
      <c r="F5026" s="560">
        <f t="shared" si="472"/>
        <v>9</v>
      </c>
      <c r="G5026" s="595">
        <f t="shared" si="473"/>
        <v>2</v>
      </c>
      <c r="H5026" s="590">
        <f>CHOOSE('Output Sheet'!$B$4,'8760 Data'!J5026,'8760 Data'!K5026,'8760 Data'!L5026,'8760 Data'!M5026,'8760 Data'!N5026,'8760 Data'!O5026,'8760 Data'!P5026,'8760 Data'!Q5026,'8760 Data'!R5026,'8760 Data'!S5026,'8760 Data'!T5026,'8760 Data'!U5026)</f>
        <v>0</v>
      </c>
      <c r="I5026" s="591" t="e">
        <f>H5026/'Output Sheet'!$B$8</f>
        <v>#DIV/0!</v>
      </c>
      <c r="J5026" s="596"/>
      <c r="K5026" s="560"/>
      <c r="L5026" s="560"/>
      <c r="M5026" s="560"/>
      <c r="N5026" s="560"/>
      <c r="O5026" s="560"/>
      <c r="P5026" s="560"/>
      <c r="Q5026" s="560"/>
      <c r="R5026" s="560"/>
      <c r="S5026" s="560"/>
      <c r="T5026" s="560"/>
      <c r="U5026" s="560"/>
    </row>
    <row r="5027" spans="1:21">
      <c r="A5027" s="593">
        <f t="shared" si="468"/>
        <v>41484</v>
      </c>
      <c r="B5027" s="594">
        <v>41484.416957407404</v>
      </c>
      <c r="C5027" s="560">
        <f t="shared" si="469"/>
        <v>2013</v>
      </c>
      <c r="D5027" s="560">
        <f t="shared" si="470"/>
        <v>7</v>
      </c>
      <c r="E5027" s="560">
        <f t="shared" si="471"/>
        <v>29</v>
      </c>
      <c r="F5027" s="560">
        <f t="shared" si="472"/>
        <v>10</v>
      </c>
      <c r="G5027" s="595">
        <f t="shared" si="473"/>
        <v>2</v>
      </c>
      <c r="H5027" s="590">
        <f>CHOOSE('Output Sheet'!$B$4,'8760 Data'!J5027,'8760 Data'!K5027,'8760 Data'!L5027,'8760 Data'!M5027,'8760 Data'!N5027,'8760 Data'!O5027,'8760 Data'!P5027,'8760 Data'!Q5027,'8760 Data'!R5027,'8760 Data'!S5027,'8760 Data'!T5027,'8760 Data'!U5027)</f>
        <v>0</v>
      </c>
      <c r="I5027" s="591" t="e">
        <f>H5027/'Output Sheet'!$B$8</f>
        <v>#DIV/0!</v>
      </c>
      <c r="J5027" s="596"/>
      <c r="K5027" s="560"/>
      <c r="L5027" s="560"/>
      <c r="M5027" s="560"/>
      <c r="N5027" s="560"/>
      <c r="O5027" s="560"/>
      <c r="P5027" s="560"/>
      <c r="Q5027" s="560"/>
      <c r="R5027" s="560"/>
      <c r="S5027" s="560"/>
      <c r="T5027" s="560"/>
      <c r="U5027" s="560"/>
    </row>
    <row r="5028" spans="1:21">
      <c r="A5028" s="593">
        <f t="shared" si="468"/>
        <v>41484</v>
      </c>
      <c r="B5028" s="594">
        <v>41484.458624131941</v>
      </c>
      <c r="C5028" s="560">
        <f t="shared" si="469"/>
        <v>2013</v>
      </c>
      <c r="D5028" s="560">
        <f t="shared" si="470"/>
        <v>7</v>
      </c>
      <c r="E5028" s="560">
        <f t="shared" si="471"/>
        <v>29</v>
      </c>
      <c r="F5028" s="560">
        <f t="shared" si="472"/>
        <v>11</v>
      </c>
      <c r="G5028" s="595">
        <f t="shared" si="473"/>
        <v>2</v>
      </c>
      <c r="H5028" s="590">
        <f>CHOOSE('Output Sheet'!$B$4,'8760 Data'!J5028,'8760 Data'!K5028,'8760 Data'!L5028,'8760 Data'!M5028,'8760 Data'!N5028,'8760 Data'!O5028,'8760 Data'!P5028,'8760 Data'!Q5028,'8760 Data'!R5028,'8760 Data'!S5028,'8760 Data'!T5028,'8760 Data'!U5028)</f>
        <v>0</v>
      </c>
      <c r="I5028" s="591" t="e">
        <f>H5028/'Output Sheet'!$B$8</f>
        <v>#DIV/0!</v>
      </c>
      <c r="J5028" s="596"/>
      <c r="K5028" s="560"/>
      <c r="L5028" s="560"/>
      <c r="M5028" s="560"/>
      <c r="N5028" s="560"/>
      <c r="O5028" s="560"/>
      <c r="P5028" s="560"/>
      <c r="Q5028" s="560"/>
      <c r="R5028" s="560"/>
      <c r="S5028" s="560"/>
      <c r="T5028" s="560"/>
      <c r="U5028" s="560"/>
    </row>
    <row r="5029" spans="1:21">
      <c r="A5029" s="593">
        <f t="shared" si="468"/>
        <v>41484</v>
      </c>
      <c r="B5029" s="594">
        <v>41484.500290856478</v>
      </c>
      <c r="C5029" s="560">
        <f t="shared" si="469"/>
        <v>2013</v>
      </c>
      <c r="D5029" s="560">
        <f t="shared" si="470"/>
        <v>7</v>
      </c>
      <c r="E5029" s="560">
        <f t="shared" si="471"/>
        <v>29</v>
      </c>
      <c r="F5029" s="560">
        <f t="shared" si="472"/>
        <v>12</v>
      </c>
      <c r="G5029" s="595">
        <f t="shared" si="473"/>
        <v>2</v>
      </c>
      <c r="H5029" s="590">
        <f>CHOOSE('Output Sheet'!$B$4,'8760 Data'!J5029,'8760 Data'!K5029,'8760 Data'!L5029,'8760 Data'!M5029,'8760 Data'!N5029,'8760 Data'!O5029,'8760 Data'!P5029,'8760 Data'!Q5029,'8760 Data'!R5029,'8760 Data'!S5029,'8760 Data'!T5029,'8760 Data'!U5029)</f>
        <v>0</v>
      </c>
      <c r="I5029" s="591" t="e">
        <f>H5029/'Output Sheet'!$B$8</f>
        <v>#DIV/0!</v>
      </c>
      <c r="J5029" s="596"/>
      <c r="K5029" s="560"/>
      <c r="L5029" s="560"/>
      <c r="M5029" s="560"/>
      <c r="N5029" s="560"/>
      <c r="O5029" s="560"/>
      <c r="P5029" s="560"/>
      <c r="Q5029" s="560"/>
      <c r="R5029" s="560"/>
      <c r="S5029" s="560"/>
      <c r="T5029" s="560"/>
      <c r="U5029" s="560"/>
    </row>
    <row r="5030" spans="1:21">
      <c r="A5030" s="593">
        <f t="shared" si="468"/>
        <v>41484</v>
      </c>
      <c r="B5030" s="594">
        <v>41484.541957581016</v>
      </c>
      <c r="C5030" s="560">
        <f t="shared" si="469"/>
        <v>2013</v>
      </c>
      <c r="D5030" s="560">
        <f t="shared" si="470"/>
        <v>7</v>
      </c>
      <c r="E5030" s="560">
        <f t="shared" si="471"/>
        <v>29</v>
      </c>
      <c r="F5030" s="560">
        <f t="shared" si="472"/>
        <v>13</v>
      </c>
      <c r="G5030" s="595">
        <f t="shared" si="473"/>
        <v>2</v>
      </c>
      <c r="H5030" s="590">
        <f>CHOOSE('Output Sheet'!$B$4,'8760 Data'!J5030,'8760 Data'!K5030,'8760 Data'!L5030,'8760 Data'!M5030,'8760 Data'!N5030,'8760 Data'!O5030,'8760 Data'!P5030,'8760 Data'!Q5030,'8760 Data'!R5030,'8760 Data'!S5030,'8760 Data'!T5030,'8760 Data'!U5030)</f>
        <v>0</v>
      </c>
      <c r="I5030" s="591" t="e">
        <f>H5030/'Output Sheet'!$B$8</f>
        <v>#DIV/0!</v>
      </c>
      <c r="J5030" s="596"/>
      <c r="K5030" s="560"/>
      <c r="L5030" s="560"/>
      <c r="M5030" s="560"/>
      <c r="N5030" s="560"/>
      <c r="O5030" s="560"/>
      <c r="P5030" s="560"/>
      <c r="Q5030" s="560"/>
      <c r="R5030" s="560"/>
      <c r="S5030" s="560"/>
      <c r="T5030" s="560"/>
      <c r="U5030" s="560"/>
    </row>
    <row r="5031" spans="1:21">
      <c r="A5031" s="593">
        <f t="shared" si="468"/>
        <v>41484</v>
      </c>
      <c r="B5031" s="594">
        <v>41484.583624305553</v>
      </c>
      <c r="C5031" s="560">
        <f t="shared" si="469"/>
        <v>2013</v>
      </c>
      <c r="D5031" s="560">
        <f t="shared" si="470"/>
        <v>7</v>
      </c>
      <c r="E5031" s="560">
        <f t="shared" si="471"/>
        <v>29</v>
      </c>
      <c r="F5031" s="560">
        <f t="shared" si="472"/>
        <v>14</v>
      </c>
      <c r="G5031" s="595">
        <f t="shared" si="473"/>
        <v>2</v>
      </c>
      <c r="H5031" s="590">
        <f>CHOOSE('Output Sheet'!$B$4,'8760 Data'!J5031,'8760 Data'!K5031,'8760 Data'!L5031,'8760 Data'!M5031,'8760 Data'!N5031,'8760 Data'!O5031,'8760 Data'!P5031,'8760 Data'!Q5031,'8760 Data'!R5031,'8760 Data'!S5031,'8760 Data'!T5031,'8760 Data'!U5031)</f>
        <v>0</v>
      </c>
      <c r="I5031" s="591" t="e">
        <f>H5031/'Output Sheet'!$B$8</f>
        <v>#DIV/0!</v>
      </c>
      <c r="J5031" s="596"/>
      <c r="K5031" s="560"/>
      <c r="L5031" s="560"/>
      <c r="M5031" s="560"/>
      <c r="N5031" s="560"/>
      <c r="O5031" s="560"/>
      <c r="P5031" s="560"/>
      <c r="Q5031" s="560"/>
      <c r="R5031" s="560"/>
      <c r="S5031" s="560"/>
      <c r="T5031" s="560"/>
      <c r="U5031" s="560"/>
    </row>
    <row r="5032" spans="1:21">
      <c r="A5032" s="593">
        <f t="shared" si="468"/>
        <v>41484</v>
      </c>
      <c r="B5032" s="594">
        <v>41484.62529103009</v>
      </c>
      <c r="C5032" s="560">
        <f t="shared" si="469"/>
        <v>2013</v>
      </c>
      <c r="D5032" s="560">
        <f t="shared" si="470"/>
        <v>7</v>
      </c>
      <c r="E5032" s="560">
        <f t="shared" si="471"/>
        <v>29</v>
      </c>
      <c r="F5032" s="560">
        <f t="shared" si="472"/>
        <v>15</v>
      </c>
      <c r="G5032" s="595">
        <f t="shared" si="473"/>
        <v>2</v>
      </c>
      <c r="H5032" s="590">
        <f>CHOOSE('Output Sheet'!$B$4,'8760 Data'!J5032,'8760 Data'!K5032,'8760 Data'!L5032,'8760 Data'!M5032,'8760 Data'!N5032,'8760 Data'!O5032,'8760 Data'!P5032,'8760 Data'!Q5032,'8760 Data'!R5032,'8760 Data'!S5032,'8760 Data'!T5032,'8760 Data'!U5032)</f>
        <v>0</v>
      </c>
      <c r="I5032" s="591" t="e">
        <f>H5032/'Output Sheet'!$B$8</f>
        <v>#DIV/0!</v>
      </c>
      <c r="J5032" s="596"/>
      <c r="K5032" s="560"/>
      <c r="L5032" s="560"/>
      <c r="M5032" s="560"/>
      <c r="N5032" s="560"/>
      <c r="O5032" s="560"/>
      <c r="P5032" s="560"/>
      <c r="Q5032" s="560"/>
      <c r="R5032" s="560"/>
      <c r="S5032" s="560"/>
      <c r="T5032" s="560"/>
      <c r="U5032" s="560"/>
    </row>
    <row r="5033" spans="1:21">
      <c r="A5033" s="593">
        <f t="shared" si="468"/>
        <v>41484</v>
      </c>
      <c r="B5033" s="594">
        <v>41484.666957754627</v>
      </c>
      <c r="C5033" s="560">
        <f t="shared" si="469"/>
        <v>2013</v>
      </c>
      <c r="D5033" s="560">
        <f t="shared" si="470"/>
        <v>7</v>
      </c>
      <c r="E5033" s="560">
        <f t="shared" si="471"/>
        <v>29</v>
      </c>
      <c r="F5033" s="560">
        <f t="shared" si="472"/>
        <v>16</v>
      </c>
      <c r="G5033" s="595">
        <f t="shared" si="473"/>
        <v>2</v>
      </c>
      <c r="H5033" s="590">
        <f>CHOOSE('Output Sheet'!$B$4,'8760 Data'!J5033,'8760 Data'!K5033,'8760 Data'!L5033,'8760 Data'!M5033,'8760 Data'!N5033,'8760 Data'!O5033,'8760 Data'!P5033,'8760 Data'!Q5033,'8760 Data'!R5033,'8760 Data'!S5033,'8760 Data'!T5033,'8760 Data'!U5033)</f>
        <v>0</v>
      </c>
      <c r="I5033" s="591" t="e">
        <f>H5033/'Output Sheet'!$B$8</f>
        <v>#DIV/0!</v>
      </c>
      <c r="J5033" s="596"/>
      <c r="K5033" s="560"/>
      <c r="L5033" s="560"/>
      <c r="M5033" s="560"/>
      <c r="N5033" s="560"/>
      <c r="O5033" s="560"/>
      <c r="P5033" s="560"/>
      <c r="Q5033" s="560"/>
      <c r="R5033" s="560"/>
      <c r="S5033" s="560"/>
      <c r="T5033" s="560"/>
      <c r="U5033" s="560"/>
    </row>
    <row r="5034" spans="1:21">
      <c r="A5034" s="593">
        <f t="shared" si="468"/>
        <v>41484</v>
      </c>
      <c r="B5034" s="594">
        <v>41484.708624479164</v>
      </c>
      <c r="C5034" s="560">
        <f t="shared" si="469"/>
        <v>2013</v>
      </c>
      <c r="D5034" s="560">
        <f t="shared" si="470"/>
        <v>7</v>
      </c>
      <c r="E5034" s="560">
        <f t="shared" si="471"/>
        <v>29</v>
      </c>
      <c r="F5034" s="560">
        <f t="shared" si="472"/>
        <v>17</v>
      </c>
      <c r="G5034" s="595">
        <f t="shared" si="473"/>
        <v>2</v>
      </c>
      <c r="H5034" s="590">
        <f>CHOOSE('Output Sheet'!$B$4,'8760 Data'!J5034,'8760 Data'!K5034,'8760 Data'!L5034,'8760 Data'!M5034,'8760 Data'!N5034,'8760 Data'!O5034,'8760 Data'!P5034,'8760 Data'!Q5034,'8760 Data'!R5034,'8760 Data'!S5034,'8760 Data'!T5034,'8760 Data'!U5034)</f>
        <v>0</v>
      </c>
      <c r="I5034" s="591" t="e">
        <f>H5034/'Output Sheet'!$B$8</f>
        <v>#DIV/0!</v>
      </c>
      <c r="J5034" s="596"/>
      <c r="K5034" s="560"/>
      <c r="L5034" s="560"/>
      <c r="M5034" s="560"/>
      <c r="N5034" s="560"/>
      <c r="O5034" s="560"/>
      <c r="P5034" s="560"/>
      <c r="Q5034" s="560"/>
      <c r="R5034" s="560"/>
      <c r="S5034" s="560"/>
      <c r="T5034" s="560"/>
      <c r="U5034" s="560"/>
    </row>
    <row r="5035" spans="1:21">
      <c r="A5035" s="593">
        <f t="shared" si="468"/>
        <v>41484</v>
      </c>
      <c r="B5035" s="594">
        <v>41484.750291203702</v>
      </c>
      <c r="C5035" s="560">
        <f t="shared" si="469"/>
        <v>2013</v>
      </c>
      <c r="D5035" s="560">
        <f t="shared" si="470"/>
        <v>7</v>
      </c>
      <c r="E5035" s="560">
        <f t="shared" si="471"/>
        <v>29</v>
      </c>
      <c r="F5035" s="560">
        <f t="shared" si="472"/>
        <v>18</v>
      </c>
      <c r="G5035" s="595">
        <f t="shared" si="473"/>
        <v>2</v>
      </c>
      <c r="H5035" s="590">
        <f>CHOOSE('Output Sheet'!$B$4,'8760 Data'!J5035,'8760 Data'!K5035,'8760 Data'!L5035,'8760 Data'!M5035,'8760 Data'!N5035,'8760 Data'!O5035,'8760 Data'!P5035,'8760 Data'!Q5035,'8760 Data'!R5035,'8760 Data'!S5035,'8760 Data'!T5035,'8760 Data'!U5035)</f>
        <v>0</v>
      </c>
      <c r="I5035" s="591" t="e">
        <f>H5035/'Output Sheet'!$B$8</f>
        <v>#DIV/0!</v>
      </c>
      <c r="J5035" s="596"/>
      <c r="K5035" s="560"/>
      <c r="L5035" s="560"/>
      <c r="M5035" s="560"/>
      <c r="N5035" s="560"/>
      <c r="O5035" s="560"/>
      <c r="P5035" s="560"/>
      <c r="Q5035" s="560"/>
      <c r="R5035" s="560"/>
      <c r="S5035" s="560"/>
      <c r="T5035" s="560"/>
      <c r="U5035" s="560"/>
    </row>
    <row r="5036" spans="1:21">
      <c r="A5036" s="593">
        <f t="shared" si="468"/>
        <v>41484</v>
      </c>
      <c r="B5036" s="594">
        <v>41484.791957928239</v>
      </c>
      <c r="C5036" s="560">
        <f t="shared" si="469"/>
        <v>2013</v>
      </c>
      <c r="D5036" s="560">
        <f t="shared" si="470"/>
        <v>7</v>
      </c>
      <c r="E5036" s="560">
        <f t="shared" si="471"/>
        <v>29</v>
      </c>
      <c r="F5036" s="560">
        <f t="shared" si="472"/>
        <v>19</v>
      </c>
      <c r="G5036" s="595">
        <f t="shared" si="473"/>
        <v>2</v>
      </c>
      <c r="H5036" s="590">
        <f>CHOOSE('Output Sheet'!$B$4,'8760 Data'!J5036,'8760 Data'!K5036,'8760 Data'!L5036,'8760 Data'!M5036,'8760 Data'!N5036,'8760 Data'!O5036,'8760 Data'!P5036,'8760 Data'!Q5036,'8760 Data'!R5036,'8760 Data'!S5036,'8760 Data'!T5036,'8760 Data'!U5036)</f>
        <v>0</v>
      </c>
      <c r="I5036" s="591" t="e">
        <f>H5036/'Output Sheet'!$B$8</f>
        <v>#DIV/0!</v>
      </c>
      <c r="J5036" s="596"/>
      <c r="K5036" s="560"/>
      <c r="L5036" s="560"/>
      <c r="M5036" s="560"/>
      <c r="N5036" s="560"/>
      <c r="O5036" s="560"/>
      <c r="P5036" s="560"/>
      <c r="Q5036" s="560"/>
      <c r="R5036" s="560"/>
      <c r="S5036" s="560"/>
      <c r="T5036" s="560"/>
      <c r="U5036" s="560"/>
    </row>
    <row r="5037" spans="1:21">
      <c r="A5037" s="593">
        <f t="shared" si="468"/>
        <v>41484</v>
      </c>
      <c r="B5037" s="594">
        <v>41484.833624652776</v>
      </c>
      <c r="C5037" s="560">
        <f t="shared" si="469"/>
        <v>2013</v>
      </c>
      <c r="D5037" s="560">
        <f t="shared" si="470"/>
        <v>7</v>
      </c>
      <c r="E5037" s="560">
        <f t="shared" si="471"/>
        <v>29</v>
      </c>
      <c r="F5037" s="560">
        <f t="shared" si="472"/>
        <v>20</v>
      </c>
      <c r="G5037" s="595">
        <f t="shared" si="473"/>
        <v>2</v>
      </c>
      <c r="H5037" s="590">
        <f>CHOOSE('Output Sheet'!$B$4,'8760 Data'!J5037,'8760 Data'!K5037,'8760 Data'!L5037,'8760 Data'!M5037,'8760 Data'!N5037,'8760 Data'!O5037,'8760 Data'!P5037,'8760 Data'!Q5037,'8760 Data'!R5037,'8760 Data'!S5037,'8760 Data'!T5037,'8760 Data'!U5037)</f>
        <v>0</v>
      </c>
      <c r="I5037" s="591" t="e">
        <f>H5037/'Output Sheet'!$B$8</f>
        <v>#DIV/0!</v>
      </c>
      <c r="J5037" s="596"/>
      <c r="K5037" s="560"/>
      <c r="L5037" s="560"/>
      <c r="M5037" s="560"/>
      <c r="N5037" s="560"/>
      <c r="O5037" s="560"/>
      <c r="P5037" s="560"/>
      <c r="Q5037" s="560"/>
      <c r="R5037" s="560"/>
      <c r="S5037" s="560"/>
      <c r="T5037" s="560"/>
      <c r="U5037" s="560"/>
    </row>
    <row r="5038" spans="1:21">
      <c r="A5038" s="593">
        <f t="shared" si="468"/>
        <v>41484</v>
      </c>
      <c r="B5038" s="594">
        <v>41484.875291377313</v>
      </c>
      <c r="C5038" s="560">
        <f t="shared" si="469"/>
        <v>2013</v>
      </c>
      <c r="D5038" s="560">
        <f t="shared" si="470"/>
        <v>7</v>
      </c>
      <c r="E5038" s="560">
        <f t="shared" si="471"/>
        <v>29</v>
      </c>
      <c r="F5038" s="560">
        <f t="shared" si="472"/>
        <v>21</v>
      </c>
      <c r="G5038" s="595">
        <f t="shared" si="473"/>
        <v>2</v>
      </c>
      <c r="H5038" s="590">
        <f>CHOOSE('Output Sheet'!$B$4,'8760 Data'!J5038,'8760 Data'!K5038,'8760 Data'!L5038,'8760 Data'!M5038,'8760 Data'!N5038,'8760 Data'!O5038,'8760 Data'!P5038,'8760 Data'!Q5038,'8760 Data'!R5038,'8760 Data'!S5038,'8760 Data'!T5038,'8760 Data'!U5038)</f>
        <v>0</v>
      </c>
      <c r="I5038" s="591" t="e">
        <f>H5038/'Output Sheet'!$B$8</f>
        <v>#DIV/0!</v>
      </c>
      <c r="J5038" s="596"/>
      <c r="K5038" s="560"/>
      <c r="L5038" s="560"/>
      <c r="M5038" s="560"/>
      <c r="N5038" s="560"/>
      <c r="O5038" s="560"/>
      <c r="P5038" s="560"/>
      <c r="Q5038" s="560"/>
      <c r="R5038" s="560"/>
      <c r="S5038" s="560"/>
      <c r="T5038" s="560"/>
      <c r="U5038" s="560"/>
    </row>
    <row r="5039" spans="1:21">
      <c r="A5039" s="593">
        <f t="shared" si="468"/>
        <v>41484</v>
      </c>
      <c r="B5039" s="594">
        <v>41484.91695810185</v>
      </c>
      <c r="C5039" s="560">
        <f t="shared" si="469"/>
        <v>2013</v>
      </c>
      <c r="D5039" s="560">
        <f t="shared" si="470"/>
        <v>7</v>
      </c>
      <c r="E5039" s="560">
        <f t="shared" si="471"/>
        <v>29</v>
      </c>
      <c r="F5039" s="560">
        <f t="shared" si="472"/>
        <v>22</v>
      </c>
      <c r="G5039" s="595">
        <f t="shared" si="473"/>
        <v>2</v>
      </c>
      <c r="H5039" s="590">
        <f>CHOOSE('Output Sheet'!$B$4,'8760 Data'!J5039,'8760 Data'!K5039,'8760 Data'!L5039,'8760 Data'!M5039,'8760 Data'!N5039,'8760 Data'!O5039,'8760 Data'!P5039,'8760 Data'!Q5039,'8760 Data'!R5039,'8760 Data'!S5039,'8760 Data'!T5039,'8760 Data'!U5039)</f>
        <v>0</v>
      </c>
      <c r="I5039" s="591" t="e">
        <f>H5039/'Output Sheet'!$B$8</f>
        <v>#DIV/0!</v>
      </c>
      <c r="J5039" s="596"/>
      <c r="K5039" s="560"/>
      <c r="L5039" s="560"/>
      <c r="M5039" s="560"/>
      <c r="N5039" s="560"/>
      <c r="O5039" s="560"/>
      <c r="P5039" s="560"/>
      <c r="Q5039" s="560"/>
      <c r="R5039" s="560"/>
      <c r="S5039" s="560"/>
      <c r="T5039" s="560"/>
      <c r="U5039" s="560"/>
    </row>
    <row r="5040" spans="1:21">
      <c r="A5040" s="593">
        <f t="shared" si="468"/>
        <v>41484</v>
      </c>
      <c r="B5040" s="594">
        <v>41484.958624826388</v>
      </c>
      <c r="C5040" s="560">
        <f t="shared" si="469"/>
        <v>2013</v>
      </c>
      <c r="D5040" s="560">
        <f t="shared" si="470"/>
        <v>7</v>
      </c>
      <c r="E5040" s="560">
        <f t="shared" si="471"/>
        <v>29</v>
      </c>
      <c r="F5040" s="560">
        <f t="shared" si="472"/>
        <v>23</v>
      </c>
      <c r="G5040" s="595">
        <f t="shared" si="473"/>
        <v>2</v>
      </c>
      <c r="H5040" s="590">
        <f>CHOOSE('Output Sheet'!$B$4,'8760 Data'!J5040,'8760 Data'!K5040,'8760 Data'!L5040,'8760 Data'!M5040,'8760 Data'!N5040,'8760 Data'!O5040,'8760 Data'!P5040,'8760 Data'!Q5040,'8760 Data'!R5040,'8760 Data'!S5040,'8760 Data'!T5040,'8760 Data'!U5040)</f>
        <v>0</v>
      </c>
      <c r="I5040" s="591" t="e">
        <f>H5040/'Output Sheet'!$B$8</f>
        <v>#DIV/0!</v>
      </c>
      <c r="J5040" s="596"/>
      <c r="K5040" s="560"/>
      <c r="L5040" s="560"/>
      <c r="M5040" s="560"/>
      <c r="N5040" s="560"/>
      <c r="O5040" s="560"/>
      <c r="P5040" s="560"/>
      <c r="Q5040" s="560"/>
      <c r="R5040" s="560"/>
      <c r="S5040" s="560"/>
      <c r="T5040" s="560"/>
      <c r="U5040" s="560"/>
    </row>
    <row r="5041" spans="1:21">
      <c r="A5041" s="593">
        <f t="shared" si="468"/>
        <v>41485</v>
      </c>
      <c r="B5041" s="594">
        <v>41485.000291550925</v>
      </c>
      <c r="C5041" s="560">
        <f t="shared" si="469"/>
        <v>2013</v>
      </c>
      <c r="D5041" s="560">
        <f t="shared" si="470"/>
        <v>7</v>
      </c>
      <c r="E5041" s="560">
        <f t="shared" si="471"/>
        <v>30</v>
      </c>
      <c r="F5041" s="560">
        <f t="shared" si="472"/>
        <v>24</v>
      </c>
      <c r="G5041" s="595">
        <f t="shared" si="473"/>
        <v>3</v>
      </c>
      <c r="H5041" s="590">
        <f>CHOOSE('Output Sheet'!$B$4,'8760 Data'!J5041,'8760 Data'!K5041,'8760 Data'!L5041,'8760 Data'!M5041,'8760 Data'!N5041,'8760 Data'!O5041,'8760 Data'!P5041,'8760 Data'!Q5041,'8760 Data'!R5041,'8760 Data'!S5041,'8760 Data'!T5041,'8760 Data'!U5041)</f>
        <v>0</v>
      </c>
      <c r="I5041" s="591" t="e">
        <f>H5041/'Output Sheet'!$B$8</f>
        <v>#DIV/0!</v>
      </c>
      <c r="J5041" s="596"/>
      <c r="K5041" s="560"/>
      <c r="L5041" s="560"/>
      <c r="M5041" s="560"/>
      <c r="N5041" s="560"/>
      <c r="O5041" s="560"/>
      <c r="P5041" s="560"/>
      <c r="Q5041" s="560"/>
      <c r="R5041" s="560"/>
      <c r="S5041" s="560"/>
      <c r="T5041" s="560"/>
      <c r="U5041" s="560"/>
    </row>
    <row r="5042" spans="1:21">
      <c r="A5042" s="593">
        <f t="shared" si="468"/>
        <v>41485</v>
      </c>
      <c r="B5042" s="594">
        <v>41485.041958275462</v>
      </c>
      <c r="C5042" s="560">
        <f t="shared" si="469"/>
        <v>2013</v>
      </c>
      <c r="D5042" s="560">
        <f t="shared" si="470"/>
        <v>7</v>
      </c>
      <c r="E5042" s="560">
        <f t="shared" si="471"/>
        <v>30</v>
      </c>
      <c r="F5042" s="560">
        <f t="shared" si="472"/>
        <v>1</v>
      </c>
      <c r="G5042" s="595">
        <f t="shared" si="473"/>
        <v>3</v>
      </c>
      <c r="H5042" s="590">
        <f>CHOOSE('Output Sheet'!$B$4,'8760 Data'!J5042,'8760 Data'!K5042,'8760 Data'!L5042,'8760 Data'!M5042,'8760 Data'!N5042,'8760 Data'!O5042,'8760 Data'!P5042,'8760 Data'!Q5042,'8760 Data'!R5042,'8760 Data'!S5042,'8760 Data'!T5042,'8760 Data'!U5042)</f>
        <v>0</v>
      </c>
      <c r="I5042" s="591" t="e">
        <f>H5042/'Output Sheet'!$B$8</f>
        <v>#DIV/0!</v>
      </c>
      <c r="J5042" s="596"/>
      <c r="K5042" s="560"/>
      <c r="L5042" s="560"/>
      <c r="M5042" s="560"/>
      <c r="N5042" s="560"/>
      <c r="O5042" s="560"/>
      <c r="P5042" s="560"/>
      <c r="Q5042" s="560"/>
      <c r="R5042" s="560"/>
      <c r="S5042" s="560"/>
      <c r="T5042" s="560"/>
      <c r="U5042" s="560"/>
    </row>
    <row r="5043" spans="1:21">
      <c r="A5043" s="593">
        <f t="shared" si="468"/>
        <v>41485</v>
      </c>
      <c r="B5043" s="594">
        <v>41485.083624999999</v>
      </c>
      <c r="C5043" s="560">
        <f t="shared" si="469"/>
        <v>2013</v>
      </c>
      <c r="D5043" s="560">
        <f t="shared" si="470"/>
        <v>7</v>
      </c>
      <c r="E5043" s="560">
        <f t="shared" si="471"/>
        <v>30</v>
      </c>
      <c r="F5043" s="560">
        <f t="shared" si="472"/>
        <v>2</v>
      </c>
      <c r="G5043" s="595">
        <f t="shared" si="473"/>
        <v>3</v>
      </c>
      <c r="H5043" s="590">
        <f>CHOOSE('Output Sheet'!$B$4,'8760 Data'!J5043,'8760 Data'!K5043,'8760 Data'!L5043,'8760 Data'!M5043,'8760 Data'!N5043,'8760 Data'!O5043,'8760 Data'!P5043,'8760 Data'!Q5043,'8760 Data'!R5043,'8760 Data'!S5043,'8760 Data'!T5043,'8760 Data'!U5043)</f>
        <v>0</v>
      </c>
      <c r="I5043" s="591" t="e">
        <f>H5043/'Output Sheet'!$B$8</f>
        <v>#DIV/0!</v>
      </c>
      <c r="J5043" s="596"/>
      <c r="K5043" s="560"/>
      <c r="L5043" s="560"/>
      <c r="M5043" s="560"/>
      <c r="N5043" s="560"/>
      <c r="O5043" s="560"/>
      <c r="P5043" s="560"/>
      <c r="Q5043" s="560"/>
      <c r="R5043" s="560"/>
      <c r="S5043" s="560"/>
      <c r="T5043" s="560"/>
      <c r="U5043" s="560"/>
    </row>
    <row r="5044" spans="1:21">
      <c r="A5044" s="593">
        <f t="shared" si="468"/>
        <v>41485</v>
      </c>
      <c r="B5044" s="594">
        <v>41485.125291724537</v>
      </c>
      <c r="C5044" s="560">
        <f t="shared" si="469"/>
        <v>2013</v>
      </c>
      <c r="D5044" s="560">
        <f t="shared" si="470"/>
        <v>7</v>
      </c>
      <c r="E5044" s="560">
        <f t="shared" si="471"/>
        <v>30</v>
      </c>
      <c r="F5044" s="560">
        <f t="shared" si="472"/>
        <v>3</v>
      </c>
      <c r="G5044" s="595">
        <f t="shared" si="473"/>
        <v>3</v>
      </c>
      <c r="H5044" s="590">
        <f>CHOOSE('Output Sheet'!$B$4,'8760 Data'!J5044,'8760 Data'!K5044,'8760 Data'!L5044,'8760 Data'!M5044,'8760 Data'!N5044,'8760 Data'!O5044,'8760 Data'!P5044,'8760 Data'!Q5044,'8760 Data'!R5044,'8760 Data'!S5044,'8760 Data'!T5044,'8760 Data'!U5044)</f>
        <v>0</v>
      </c>
      <c r="I5044" s="591" t="e">
        <f>H5044/'Output Sheet'!$B$8</f>
        <v>#DIV/0!</v>
      </c>
      <c r="J5044" s="596"/>
      <c r="K5044" s="560"/>
      <c r="L5044" s="560"/>
      <c r="M5044" s="560"/>
      <c r="N5044" s="560"/>
      <c r="O5044" s="560"/>
      <c r="P5044" s="560"/>
      <c r="Q5044" s="560"/>
      <c r="R5044" s="560"/>
      <c r="S5044" s="560"/>
      <c r="T5044" s="560"/>
      <c r="U5044" s="560"/>
    </row>
    <row r="5045" spans="1:21">
      <c r="A5045" s="593">
        <f t="shared" si="468"/>
        <v>41485</v>
      </c>
      <c r="B5045" s="594">
        <v>41485.166958449074</v>
      </c>
      <c r="C5045" s="560">
        <f t="shared" si="469"/>
        <v>2013</v>
      </c>
      <c r="D5045" s="560">
        <f t="shared" si="470"/>
        <v>7</v>
      </c>
      <c r="E5045" s="560">
        <f t="shared" si="471"/>
        <v>30</v>
      </c>
      <c r="F5045" s="560">
        <f t="shared" si="472"/>
        <v>4</v>
      </c>
      <c r="G5045" s="595">
        <f t="shared" si="473"/>
        <v>3</v>
      </c>
      <c r="H5045" s="590">
        <f>CHOOSE('Output Sheet'!$B$4,'8760 Data'!J5045,'8760 Data'!K5045,'8760 Data'!L5045,'8760 Data'!M5045,'8760 Data'!N5045,'8760 Data'!O5045,'8760 Data'!P5045,'8760 Data'!Q5045,'8760 Data'!R5045,'8760 Data'!S5045,'8760 Data'!T5045,'8760 Data'!U5045)</f>
        <v>0</v>
      </c>
      <c r="I5045" s="591" t="e">
        <f>H5045/'Output Sheet'!$B$8</f>
        <v>#DIV/0!</v>
      </c>
      <c r="J5045" s="596"/>
      <c r="K5045" s="560"/>
      <c r="L5045" s="560"/>
      <c r="M5045" s="560"/>
      <c r="N5045" s="560"/>
      <c r="O5045" s="560"/>
      <c r="P5045" s="560"/>
      <c r="Q5045" s="560"/>
      <c r="R5045" s="560"/>
      <c r="S5045" s="560"/>
      <c r="T5045" s="560"/>
      <c r="U5045" s="560"/>
    </row>
    <row r="5046" spans="1:21">
      <c r="A5046" s="593">
        <f t="shared" si="468"/>
        <v>41485</v>
      </c>
      <c r="B5046" s="594">
        <v>41485.208625173611</v>
      </c>
      <c r="C5046" s="560">
        <f t="shared" si="469"/>
        <v>2013</v>
      </c>
      <c r="D5046" s="560">
        <f t="shared" si="470"/>
        <v>7</v>
      </c>
      <c r="E5046" s="560">
        <f t="shared" si="471"/>
        <v>30</v>
      </c>
      <c r="F5046" s="560">
        <f t="shared" si="472"/>
        <v>5</v>
      </c>
      <c r="G5046" s="595">
        <f t="shared" si="473"/>
        <v>3</v>
      </c>
      <c r="H5046" s="590">
        <f>CHOOSE('Output Sheet'!$B$4,'8760 Data'!J5046,'8760 Data'!K5046,'8760 Data'!L5046,'8760 Data'!M5046,'8760 Data'!N5046,'8760 Data'!O5046,'8760 Data'!P5046,'8760 Data'!Q5046,'8760 Data'!R5046,'8760 Data'!S5046,'8760 Data'!T5046,'8760 Data'!U5046)</f>
        <v>0</v>
      </c>
      <c r="I5046" s="591" t="e">
        <f>H5046/'Output Sheet'!$B$8</f>
        <v>#DIV/0!</v>
      </c>
      <c r="J5046" s="596"/>
      <c r="K5046" s="560"/>
      <c r="L5046" s="560"/>
      <c r="M5046" s="560"/>
      <c r="N5046" s="560"/>
      <c r="O5046" s="560"/>
      <c r="P5046" s="560"/>
      <c r="Q5046" s="560"/>
      <c r="R5046" s="560"/>
      <c r="S5046" s="560"/>
      <c r="T5046" s="560"/>
      <c r="U5046" s="560"/>
    </row>
    <row r="5047" spans="1:21">
      <c r="A5047" s="593">
        <f t="shared" si="468"/>
        <v>41485</v>
      </c>
      <c r="B5047" s="594">
        <v>41485.250291898148</v>
      </c>
      <c r="C5047" s="560">
        <f t="shared" si="469"/>
        <v>2013</v>
      </c>
      <c r="D5047" s="560">
        <f t="shared" si="470"/>
        <v>7</v>
      </c>
      <c r="E5047" s="560">
        <f t="shared" si="471"/>
        <v>30</v>
      </c>
      <c r="F5047" s="560">
        <f t="shared" si="472"/>
        <v>6</v>
      </c>
      <c r="G5047" s="595">
        <f t="shared" si="473"/>
        <v>3</v>
      </c>
      <c r="H5047" s="590">
        <f>CHOOSE('Output Sheet'!$B$4,'8760 Data'!J5047,'8760 Data'!K5047,'8760 Data'!L5047,'8760 Data'!M5047,'8760 Data'!N5047,'8760 Data'!O5047,'8760 Data'!P5047,'8760 Data'!Q5047,'8760 Data'!R5047,'8760 Data'!S5047,'8760 Data'!T5047,'8760 Data'!U5047)</f>
        <v>0</v>
      </c>
      <c r="I5047" s="591" t="e">
        <f>H5047/'Output Sheet'!$B$8</f>
        <v>#DIV/0!</v>
      </c>
      <c r="J5047" s="596"/>
      <c r="K5047" s="560"/>
      <c r="L5047" s="560"/>
      <c r="M5047" s="560"/>
      <c r="N5047" s="560"/>
      <c r="O5047" s="560"/>
      <c r="P5047" s="560"/>
      <c r="Q5047" s="560"/>
      <c r="R5047" s="560"/>
      <c r="S5047" s="560"/>
      <c r="T5047" s="560"/>
      <c r="U5047" s="560"/>
    </row>
    <row r="5048" spans="1:21">
      <c r="A5048" s="593">
        <f t="shared" si="468"/>
        <v>41485</v>
      </c>
      <c r="B5048" s="594">
        <v>41485.291958622685</v>
      </c>
      <c r="C5048" s="560">
        <f t="shared" si="469"/>
        <v>2013</v>
      </c>
      <c r="D5048" s="560">
        <f t="shared" si="470"/>
        <v>7</v>
      </c>
      <c r="E5048" s="560">
        <f t="shared" si="471"/>
        <v>30</v>
      </c>
      <c r="F5048" s="560">
        <f t="shared" si="472"/>
        <v>7</v>
      </c>
      <c r="G5048" s="595">
        <f t="shared" si="473"/>
        <v>3</v>
      </c>
      <c r="H5048" s="590">
        <f>CHOOSE('Output Sheet'!$B$4,'8760 Data'!J5048,'8760 Data'!K5048,'8760 Data'!L5048,'8760 Data'!M5048,'8760 Data'!N5048,'8760 Data'!O5048,'8760 Data'!P5048,'8760 Data'!Q5048,'8760 Data'!R5048,'8760 Data'!S5048,'8760 Data'!T5048,'8760 Data'!U5048)</f>
        <v>0</v>
      </c>
      <c r="I5048" s="591" t="e">
        <f>H5048/'Output Sheet'!$B$8</f>
        <v>#DIV/0!</v>
      </c>
      <c r="J5048" s="596"/>
      <c r="K5048" s="560"/>
      <c r="L5048" s="560"/>
      <c r="M5048" s="560"/>
      <c r="N5048" s="560"/>
      <c r="O5048" s="560"/>
      <c r="P5048" s="560"/>
      <c r="Q5048" s="560"/>
      <c r="R5048" s="560"/>
      <c r="S5048" s="560"/>
      <c r="T5048" s="560"/>
      <c r="U5048" s="560"/>
    </row>
    <row r="5049" spans="1:21">
      <c r="A5049" s="593">
        <f t="shared" si="468"/>
        <v>41485</v>
      </c>
      <c r="B5049" s="594">
        <v>41485.333625347223</v>
      </c>
      <c r="C5049" s="560">
        <f t="shared" si="469"/>
        <v>2013</v>
      </c>
      <c r="D5049" s="560">
        <f t="shared" si="470"/>
        <v>7</v>
      </c>
      <c r="E5049" s="560">
        <f t="shared" si="471"/>
        <v>30</v>
      </c>
      <c r="F5049" s="560">
        <f t="shared" si="472"/>
        <v>8</v>
      </c>
      <c r="G5049" s="595">
        <f t="shared" si="473"/>
        <v>3</v>
      </c>
      <c r="H5049" s="590">
        <f>CHOOSE('Output Sheet'!$B$4,'8760 Data'!J5049,'8760 Data'!K5049,'8760 Data'!L5049,'8760 Data'!M5049,'8760 Data'!N5049,'8760 Data'!O5049,'8760 Data'!P5049,'8760 Data'!Q5049,'8760 Data'!R5049,'8760 Data'!S5049,'8760 Data'!T5049,'8760 Data'!U5049)</f>
        <v>0</v>
      </c>
      <c r="I5049" s="591" t="e">
        <f>H5049/'Output Sheet'!$B$8</f>
        <v>#DIV/0!</v>
      </c>
      <c r="J5049" s="596"/>
      <c r="K5049" s="560"/>
      <c r="L5049" s="560"/>
      <c r="M5049" s="560"/>
      <c r="N5049" s="560"/>
      <c r="O5049" s="560"/>
      <c r="P5049" s="560"/>
      <c r="Q5049" s="560"/>
      <c r="R5049" s="560"/>
      <c r="S5049" s="560"/>
      <c r="T5049" s="560"/>
      <c r="U5049" s="560"/>
    </row>
    <row r="5050" spans="1:21">
      <c r="A5050" s="593">
        <f t="shared" si="468"/>
        <v>41485</v>
      </c>
      <c r="B5050" s="594">
        <v>41485.37529207176</v>
      </c>
      <c r="C5050" s="560">
        <f t="shared" si="469"/>
        <v>2013</v>
      </c>
      <c r="D5050" s="560">
        <f t="shared" si="470"/>
        <v>7</v>
      </c>
      <c r="E5050" s="560">
        <f t="shared" si="471"/>
        <v>30</v>
      </c>
      <c r="F5050" s="560">
        <f t="shared" si="472"/>
        <v>9</v>
      </c>
      <c r="G5050" s="595">
        <f t="shared" si="473"/>
        <v>3</v>
      </c>
      <c r="H5050" s="590">
        <f>CHOOSE('Output Sheet'!$B$4,'8760 Data'!J5050,'8760 Data'!K5050,'8760 Data'!L5050,'8760 Data'!M5050,'8760 Data'!N5050,'8760 Data'!O5050,'8760 Data'!P5050,'8760 Data'!Q5050,'8760 Data'!R5050,'8760 Data'!S5050,'8760 Data'!T5050,'8760 Data'!U5050)</f>
        <v>0</v>
      </c>
      <c r="I5050" s="591" t="e">
        <f>H5050/'Output Sheet'!$B$8</f>
        <v>#DIV/0!</v>
      </c>
      <c r="J5050" s="596"/>
      <c r="K5050" s="560"/>
      <c r="L5050" s="560"/>
      <c r="M5050" s="560"/>
      <c r="N5050" s="560"/>
      <c r="O5050" s="560"/>
      <c r="P5050" s="560"/>
      <c r="Q5050" s="560"/>
      <c r="R5050" s="560"/>
      <c r="S5050" s="560"/>
      <c r="T5050" s="560"/>
      <c r="U5050" s="560"/>
    </row>
    <row r="5051" spans="1:21">
      <c r="A5051" s="593">
        <f t="shared" si="468"/>
        <v>41485</v>
      </c>
      <c r="B5051" s="594">
        <v>41485.416958796297</v>
      </c>
      <c r="C5051" s="560">
        <f t="shared" si="469"/>
        <v>2013</v>
      </c>
      <c r="D5051" s="560">
        <f t="shared" si="470"/>
        <v>7</v>
      </c>
      <c r="E5051" s="560">
        <f t="shared" si="471"/>
        <v>30</v>
      </c>
      <c r="F5051" s="560">
        <f t="shared" si="472"/>
        <v>10</v>
      </c>
      <c r="G5051" s="595">
        <f t="shared" si="473"/>
        <v>3</v>
      </c>
      <c r="H5051" s="590">
        <f>CHOOSE('Output Sheet'!$B$4,'8760 Data'!J5051,'8760 Data'!K5051,'8760 Data'!L5051,'8760 Data'!M5051,'8760 Data'!N5051,'8760 Data'!O5051,'8760 Data'!P5051,'8760 Data'!Q5051,'8760 Data'!R5051,'8760 Data'!S5051,'8760 Data'!T5051,'8760 Data'!U5051)</f>
        <v>0</v>
      </c>
      <c r="I5051" s="591" t="e">
        <f>H5051/'Output Sheet'!$B$8</f>
        <v>#DIV/0!</v>
      </c>
      <c r="J5051" s="596"/>
      <c r="K5051" s="560"/>
      <c r="L5051" s="560"/>
      <c r="M5051" s="560"/>
      <c r="N5051" s="560"/>
      <c r="O5051" s="560"/>
      <c r="P5051" s="560"/>
      <c r="Q5051" s="560"/>
      <c r="R5051" s="560"/>
      <c r="S5051" s="560"/>
      <c r="T5051" s="560"/>
      <c r="U5051" s="560"/>
    </row>
    <row r="5052" spans="1:21">
      <c r="A5052" s="593">
        <f t="shared" si="468"/>
        <v>41485</v>
      </c>
      <c r="B5052" s="594">
        <v>41485.458625520834</v>
      </c>
      <c r="C5052" s="560">
        <f t="shared" si="469"/>
        <v>2013</v>
      </c>
      <c r="D5052" s="560">
        <f t="shared" si="470"/>
        <v>7</v>
      </c>
      <c r="E5052" s="560">
        <f t="shared" si="471"/>
        <v>30</v>
      </c>
      <c r="F5052" s="560">
        <f t="shared" si="472"/>
        <v>11</v>
      </c>
      <c r="G5052" s="595">
        <f t="shared" si="473"/>
        <v>3</v>
      </c>
      <c r="H5052" s="590">
        <f>CHOOSE('Output Sheet'!$B$4,'8760 Data'!J5052,'8760 Data'!K5052,'8760 Data'!L5052,'8760 Data'!M5052,'8760 Data'!N5052,'8760 Data'!O5052,'8760 Data'!P5052,'8760 Data'!Q5052,'8760 Data'!R5052,'8760 Data'!S5052,'8760 Data'!T5052,'8760 Data'!U5052)</f>
        <v>0</v>
      </c>
      <c r="I5052" s="591" t="e">
        <f>H5052/'Output Sheet'!$B$8</f>
        <v>#DIV/0!</v>
      </c>
      <c r="J5052" s="596"/>
      <c r="K5052" s="560"/>
      <c r="L5052" s="560"/>
      <c r="M5052" s="560"/>
      <c r="N5052" s="560"/>
      <c r="O5052" s="560"/>
      <c r="P5052" s="560"/>
      <c r="Q5052" s="560"/>
      <c r="R5052" s="560"/>
      <c r="S5052" s="560"/>
      <c r="T5052" s="560"/>
      <c r="U5052" s="560"/>
    </row>
    <row r="5053" spans="1:21">
      <c r="A5053" s="593">
        <f t="shared" si="468"/>
        <v>41485</v>
      </c>
      <c r="B5053" s="594">
        <v>41485.500292245371</v>
      </c>
      <c r="C5053" s="560">
        <f t="shared" si="469"/>
        <v>2013</v>
      </c>
      <c r="D5053" s="560">
        <f t="shared" si="470"/>
        <v>7</v>
      </c>
      <c r="E5053" s="560">
        <f t="shared" si="471"/>
        <v>30</v>
      </c>
      <c r="F5053" s="560">
        <f t="shared" si="472"/>
        <v>12</v>
      </c>
      <c r="G5053" s="595">
        <f t="shared" si="473"/>
        <v>3</v>
      </c>
      <c r="H5053" s="590">
        <f>CHOOSE('Output Sheet'!$B$4,'8760 Data'!J5053,'8760 Data'!K5053,'8760 Data'!L5053,'8760 Data'!M5053,'8760 Data'!N5053,'8760 Data'!O5053,'8760 Data'!P5053,'8760 Data'!Q5053,'8760 Data'!R5053,'8760 Data'!S5053,'8760 Data'!T5053,'8760 Data'!U5053)</f>
        <v>0</v>
      </c>
      <c r="I5053" s="591" t="e">
        <f>H5053/'Output Sheet'!$B$8</f>
        <v>#DIV/0!</v>
      </c>
      <c r="J5053" s="596"/>
      <c r="K5053" s="560"/>
      <c r="L5053" s="560"/>
      <c r="M5053" s="560"/>
      <c r="N5053" s="560"/>
      <c r="O5053" s="560"/>
      <c r="P5053" s="560"/>
      <c r="Q5053" s="560"/>
      <c r="R5053" s="560"/>
      <c r="S5053" s="560"/>
      <c r="T5053" s="560"/>
      <c r="U5053" s="560"/>
    </row>
    <row r="5054" spans="1:21">
      <c r="A5054" s="593">
        <f t="shared" si="468"/>
        <v>41485</v>
      </c>
      <c r="B5054" s="594">
        <v>41485.541958969909</v>
      </c>
      <c r="C5054" s="560">
        <f t="shared" si="469"/>
        <v>2013</v>
      </c>
      <c r="D5054" s="560">
        <f t="shared" si="470"/>
        <v>7</v>
      </c>
      <c r="E5054" s="560">
        <f t="shared" si="471"/>
        <v>30</v>
      </c>
      <c r="F5054" s="560">
        <f t="shared" si="472"/>
        <v>13</v>
      </c>
      <c r="G5054" s="595">
        <f t="shared" si="473"/>
        <v>3</v>
      </c>
      <c r="H5054" s="590">
        <f>CHOOSE('Output Sheet'!$B$4,'8760 Data'!J5054,'8760 Data'!K5054,'8760 Data'!L5054,'8760 Data'!M5054,'8760 Data'!N5054,'8760 Data'!O5054,'8760 Data'!P5054,'8760 Data'!Q5054,'8760 Data'!R5054,'8760 Data'!S5054,'8760 Data'!T5054,'8760 Data'!U5054)</f>
        <v>0</v>
      </c>
      <c r="I5054" s="591" t="e">
        <f>H5054/'Output Sheet'!$B$8</f>
        <v>#DIV/0!</v>
      </c>
      <c r="J5054" s="596"/>
      <c r="K5054" s="560"/>
      <c r="L5054" s="560"/>
      <c r="M5054" s="560"/>
      <c r="N5054" s="560"/>
      <c r="O5054" s="560"/>
      <c r="P5054" s="560"/>
      <c r="Q5054" s="560"/>
      <c r="R5054" s="560"/>
      <c r="S5054" s="560"/>
      <c r="T5054" s="560"/>
      <c r="U5054" s="560"/>
    </row>
    <row r="5055" spans="1:21">
      <c r="A5055" s="593">
        <f t="shared" si="468"/>
        <v>41485</v>
      </c>
      <c r="B5055" s="594">
        <v>41485.583625694446</v>
      </c>
      <c r="C5055" s="560">
        <f t="shared" si="469"/>
        <v>2013</v>
      </c>
      <c r="D5055" s="560">
        <f t="shared" si="470"/>
        <v>7</v>
      </c>
      <c r="E5055" s="560">
        <f t="shared" si="471"/>
        <v>30</v>
      </c>
      <c r="F5055" s="560">
        <f t="shared" si="472"/>
        <v>14</v>
      </c>
      <c r="G5055" s="595">
        <f t="shared" si="473"/>
        <v>3</v>
      </c>
      <c r="H5055" s="590">
        <f>CHOOSE('Output Sheet'!$B$4,'8760 Data'!J5055,'8760 Data'!K5055,'8760 Data'!L5055,'8760 Data'!M5055,'8760 Data'!N5055,'8760 Data'!O5055,'8760 Data'!P5055,'8760 Data'!Q5055,'8760 Data'!R5055,'8760 Data'!S5055,'8760 Data'!T5055,'8760 Data'!U5055)</f>
        <v>0</v>
      </c>
      <c r="I5055" s="591" t="e">
        <f>H5055/'Output Sheet'!$B$8</f>
        <v>#DIV/0!</v>
      </c>
      <c r="J5055" s="596"/>
      <c r="K5055" s="560"/>
      <c r="L5055" s="560"/>
      <c r="M5055" s="560"/>
      <c r="N5055" s="560"/>
      <c r="O5055" s="560"/>
      <c r="P5055" s="560"/>
      <c r="Q5055" s="560"/>
      <c r="R5055" s="560"/>
      <c r="S5055" s="560"/>
      <c r="T5055" s="560"/>
      <c r="U5055" s="560"/>
    </row>
    <row r="5056" spans="1:21">
      <c r="A5056" s="593">
        <f t="shared" si="468"/>
        <v>41485</v>
      </c>
      <c r="B5056" s="594">
        <v>41485.625292418983</v>
      </c>
      <c r="C5056" s="560">
        <f t="shared" si="469"/>
        <v>2013</v>
      </c>
      <c r="D5056" s="560">
        <f t="shared" si="470"/>
        <v>7</v>
      </c>
      <c r="E5056" s="560">
        <f t="shared" si="471"/>
        <v>30</v>
      </c>
      <c r="F5056" s="560">
        <f t="shared" si="472"/>
        <v>15</v>
      </c>
      <c r="G5056" s="595">
        <f t="shared" si="473"/>
        <v>3</v>
      </c>
      <c r="H5056" s="590">
        <f>CHOOSE('Output Sheet'!$B$4,'8760 Data'!J5056,'8760 Data'!K5056,'8760 Data'!L5056,'8760 Data'!M5056,'8760 Data'!N5056,'8760 Data'!O5056,'8760 Data'!P5056,'8760 Data'!Q5056,'8760 Data'!R5056,'8760 Data'!S5056,'8760 Data'!T5056,'8760 Data'!U5056)</f>
        <v>0</v>
      </c>
      <c r="I5056" s="591" t="e">
        <f>H5056/'Output Sheet'!$B$8</f>
        <v>#DIV/0!</v>
      </c>
      <c r="J5056" s="596"/>
      <c r="K5056" s="560"/>
      <c r="L5056" s="560"/>
      <c r="M5056" s="560"/>
      <c r="N5056" s="560"/>
      <c r="O5056" s="560"/>
      <c r="P5056" s="560"/>
      <c r="Q5056" s="560"/>
      <c r="R5056" s="560"/>
      <c r="S5056" s="560"/>
      <c r="T5056" s="560"/>
      <c r="U5056" s="560"/>
    </row>
    <row r="5057" spans="1:21">
      <c r="A5057" s="593">
        <f t="shared" si="468"/>
        <v>41485</v>
      </c>
      <c r="B5057" s="594">
        <v>41485.66695914352</v>
      </c>
      <c r="C5057" s="560">
        <f t="shared" si="469"/>
        <v>2013</v>
      </c>
      <c r="D5057" s="560">
        <f t="shared" si="470"/>
        <v>7</v>
      </c>
      <c r="E5057" s="560">
        <f t="shared" si="471"/>
        <v>30</v>
      </c>
      <c r="F5057" s="560">
        <f t="shared" si="472"/>
        <v>16</v>
      </c>
      <c r="G5057" s="595">
        <f t="shared" si="473"/>
        <v>3</v>
      </c>
      <c r="H5057" s="590">
        <f>CHOOSE('Output Sheet'!$B$4,'8760 Data'!J5057,'8760 Data'!K5057,'8760 Data'!L5057,'8760 Data'!M5057,'8760 Data'!N5057,'8760 Data'!O5057,'8760 Data'!P5057,'8760 Data'!Q5057,'8760 Data'!R5057,'8760 Data'!S5057,'8760 Data'!T5057,'8760 Data'!U5057)</f>
        <v>0</v>
      </c>
      <c r="I5057" s="591" t="e">
        <f>H5057/'Output Sheet'!$B$8</f>
        <v>#DIV/0!</v>
      </c>
      <c r="J5057" s="596"/>
      <c r="K5057" s="560"/>
      <c r="L5057" s="560"/>
      <c r="M5057" s="560"/>
      <c r="N5057" s="560"/>
      <c r="O5057" s="560"/>
      <c r="P5057" s="560"/>
      <c r="Q5057" s="560"/>
      <c r="R5057" s="560"/>
      <c r="S5057" s="560"/>
      <c r="T5057" s="560"/>
      <c r="U5057" s="560"/>
    </row>
    <row r="5058" spans="1:21">
      <c r="A5058" s="593">
        <f t="shared" si="468"/>
        <v>41485</v>
      </c>
      <c r="B5058" s="594">
        <v>41485.708625868057</v>
      </c>
      <c r="C5058" s="560">
        <f t="shared" si="469"/>
        <v>2013</v>
      </c>
      <c r="D5058" s="560">
        <f t="shared" si="470"/>
        <v>7</v>
      </c>
      <c r="E5058" s="560">
        <f t="shared" si="471"/>
        <v>30</v>
      </c>
      <c r="F5058" s="560">
        <f t="shared" si="472"/>
        <v>17</v>
      </c>
      <c r="G5058" s="595">
        <f t="shared" si="473"/>
        <v>3</v>
      </c>
      <c r="H5058" s="590">
        <f>CHOOSE('Output Sheet'!$B$4,'8760 Data'!J5058,'8760 Data'!K5058,'8760 Data'!L5058,'8760 Data'!M5058,'8760 Data'!N5058,'8760 Data'!O5058,'8760 Data'!P5058,'8760 Data'!Q5058,'8760 Data'!R5058,'8760 Data'!S5058,'8760 Data'!T5058,'8760 Data'!U5058)</f>
        <v>0</v>
      </c>
      <c r="I5058" s="591" t="e">
        <f>H5058/'Output Sheet'!$B$8</f>
        <v>#DIV/0!</v>
      </c>
      <c r="J5058" s="596"/>
      <c r="K5058" s="560"/>
      <c r="L5058" s="560"/>
      <c r="M5058" s="560"/>
      <c r="N5058" s="560"/>
      <c r="O5058" s="560"/>
      <c r="P5058" s="560"/>
      <c r="Q5058" s="560"/>
      <c r="R5058" s="560"/>
      <c r="S5058" s="560"/>
      <c r="T5058" s="560"/>
      <c r="U5058" s="560"/>
    </row>
    <row r="5059" spans="1:21">
      <c r="A5059" s="593">
        <f t="shared" ref="A5059:A5122" si="474">DATE(C5059,D5059,E5059)</f>
        <v>41485</v>
      </c>
      <c r="B5059" s="594">
        <v>41485.750292592595</v>
      </c>
      <c r="C5059" s="560">
        <f t="shared" ref="C5059:C5122" si="475">YEAR(B5059)</f>
        <v>2013</v>
      </c>
      <c r="D5059" s="560">
        <f t="shared" ref="D5059:D5122" si="476">MONTH(B5059)</f>
        <v>7</v>
      </c>
      <c r="E5059" s="560">
        <f t="shared" ref="E5059:E5122" si="477">DAY(B5059)</f>
        <v>30</v>
      </c>
      <c r="F5059" s="560">
        <f t="shared" ref="F5059:F5122" si="478">IF(HOUR(B5059)&lt;&gt;0,HOUR(B5059),24)</f>
        <v>18</v>
      </c>
      <c r="G5059" s="595">
        <f t="shared" ref="G5059:G5122" si="479">WEEKDAY(B5059,1)</f>
        <v>3</v>
      </c>
      <c r="H5059" s="590">
        <f>CHOOSE('Output Sheet'!$B$4,'8760 Data'!J5059,'8760 Data'!K5059,'8760 Data'!L5059,'8760 Data'!M5059,'8760 Data'!N5059,'8760 Data'!O5059,'8760 Data'!P5059,'8760 Data'!Q5059,'8760 Data'!R5059,'8760 Data'!S5059,'8760 Data'!T5059,'8760 Data'!U5059)</f>
        <v>0</v>
      </c>
      <c r="I5059" s="591" t="e">
        <f>H5059/'Output Sheet'!$B$8</f>
        <v>#DIV/0!</v>
      </c>
      <c r="J5059" s="596"/>
      <c r="K5059" s="560"/>
      <c r="L5059" s="560"/>
      <c r="M5059" s="560"/>
      <c r="N5059" s="560"/>
      <c r="O5059" s="560"/>
      <c r="P5059" s="560"/>
      <c r="Q5059" s="560"/>
      <c r="R5059" s="560"/>
      <c r="S5059" s="560"/>
      <c r="T5059" s="560"/>
      <c r="U5059" s="560"/>
    </row>
    <row r="5060" spans="1:21">
      <c r="A5060" s="593">
        <f t="shared" si="474"/>
        <v>41485</v>
      </c>
      <c r="B5060" s="594">
        <v>41485.791959317132</v>
      </c>
      <c r="C5060" s="560">
        <f t="shared" si="475"/>
        <v>2013</v>
      </c>
      <c r="D5060" s="560">
        <f t="shared" si="476"/>
        <v>7</v>
      </c>
      <c r="E5060" s="560">
        <f t="shared" si="477"/>
        <v>30</v>
      </c>
      <c r="F5060" s="560">
        <f t="shared" si="478"/>
        <v>19</v>
      </c>
      <c r="G5060" s="595">
        <f t="shared" si="479"/>
        <v>3</v>
      </c>
      <c r="H5060" s="590">
        <f>CHOOSE('Output Sheet'!$B$4,'8760 Data'!J5060,'8760 Data'!K5060,'8760 Data'!L5060,'8760 Data'!M5060,'8760 Data'!N5060,'8760 Data'!O5060,'8760 Data'!P5060,'8760 Data'!Q5060,'8760 Data'!R5060,'8760 Data'!S5060,'8760 Data'!T5060,'8760 Data'!U5060)</f>
        <v>0</v>
      </c>
      <c r="I5060" s="591" t="e">
        <f>H5060/'Output Sheet'!$B$8</f>
        <v>#DIV/0!</v>
      </c>
      <c r="J5060" s="596"/>
      <c r="K5060" s="560"/>
      <c r="L5060" s="560"/>
      <c r="M5060" s="560"/>
      <c r="N5060" s="560"/>
      <c r="O5060" s="560"/>
      <c r="P5060" s="560"/>
      <c r="Q5060" s="560"/>
      <c r="R5060" s="560"/>
      <c r="S5060" s="560"/>
      <c r="T5060" s="560"/>
      <c r="U5060" s="560"/>
    </row>
    <row r="5061" spans="1:21">
      <c r="A5061" s="593">
        <f t="shared" si="474"/>
        <v>41485</v>
      </c>
      <c r="B5061" s="594">
        <v>41485.833626041669</v>
      </c>
      <c r="C5061" s="560">
        <f t="shared" si="475"/>
        <v>2013</v>
      </c>
      <c r="D5061" s="560">
        <f t="shared" si="476"/>
        <v>7</v>
      </c>
      <c r="E5061" s="560">
        <f t="shared" si="477"/>
        <v>30</v>
      </c>
      <c r="F5061" s="560">
        <f t="shared" si="478"/>
        <v>20</v>
      </c>
      <c r="G5061" s="595">
        <f t="shared" si="479"/>
        <v>3</v>
      </c>
      <c r="H5061" s="590">
        <f>CHOOSE('Output Sheet'!$B$4,'8760 Data'!J5061,'8760 Data'!K5061,'8760 Data'!L5061,'8760 Data'!M5061,'8760 Data'!N5061,'8760 Data'!O5061,'8760 Data'!P5061,'8760 Data'!Q5061,'8760 Data'!R5061,'8760 Data'!S5061,'8760 Data'!T5061,'8760 Data'!U5061)</f>
        <v>0</v>
      </c>
      <c r="I5061" s="591" t="e">
        <f>H5061/'Output Sheet'!$B$8</f>
        <v>#DIV/0!</v>
      </c>
      <c r="J5061" s="596"/>
      <c r="K5061" s="560"/>
      <c r="L5061" s="560"/>
      <c r="M5061" s="560"/>
      <c r="N5061" s="560"/>
      <c r="O5061" s="560"/>
      <c r="P5061" s="560"/>
      <c r="Q5061" s="560"/>
      <c r="R5061" s="560"/>
      <c r="S5061" s="560"/>
      <c r="T5061" s="560"/>
      <c r="U5061" s="560"/>
    </row>
    <row r="5062" spans="1:21">
      <c r="A5062" s="593">
        <f t="shared" si="474"/>
        <v>41485</v>
      </c>
      <c r="B5062" s="594">
        <v>41485.875292766206</v>
      </c>
      <c r="C5062" s="560">
        <f t="shared" si="475"/>
        <v>2013</v>
      </c>
      <c r="D5062" s="560">
        <f t="shared" si="476"/>
        <v>7</v>
      </c>
      <c r="E5062" s="560">
        <f t="shared" si="477"/>
        <v>30</v>
      </c>
      <c r="F5062" s="560">
        <f t="shared" si="478"/>
        <v>21</v>
      </c>
      <c r="G5062" s="595">
        <f t="shared" si="479"/>
        <v>3</v>
      </c>
      <c r="H5062" s="590">
        <f>CHOOSE('Output Sheet'!$B$4,'8760 Data'!J5062,'8760 Data'!K5062,'8760 Data'!L5062,'8760 Data'!M5062,'8760 Data'!N5062,'8760 Data'!O5062,'8760 Data'!P5062,'8760 Data'!Q5062,'8760 Data'!R5062,'8760 Data'!S5062,'8760 Data'!T5062,'8760 Data'!U5062)</f>
        <v>0</v>
      </c>
      <c r="I5062" s="591" t="e">
        <f>H5062/'Output Sheet'!$B$8</f>
        <v>#DIV/0!</v>
      </c>
      <c r="J5062" s="596"/>
      <c r="K5062" s="560"/>
      <c r="L5062" s="560"/>
      <c r="M5062" s="560"/>
      <c r="N5062" s="560"/>
      <c r="O5062" s="560"/>
      <c r="P5062" s="560"/>
      <c r="Q5062" s="560"/>
      <c r="R5062" s="560"/>
      <c r="S5062" s="560"/>
      <c r="T5062" s="560"/>
      <c r="U5062" s="560"/>
    </row>
    <row r="5063" spans="1:21">
      <c r="A5063" s="593">
        <f t="shared" si="474"/>
        <v>41485</v>
      </c>
      <c r="B5063" s="594">
        <v>41485.916959490743</v>
      </c>
      <c r="C5063" s="560">
        <f t="shared" si="475"/>
        <v>2013</v>
      </c>
      <c r="D5063" s="560">
        <f t="shared" si="476"/>
        <v>7</v>
      </c>
      <c r="E5063" s="560">
        <f t="shared" si="477"/>
        <v>30</v>
      </c>
      <c r="F5063" s="560">
        <f t="shared" si="478"/>
        <v>22</v>
      </c>
      <c r="G5063" s="595">
        <f t="shared" si="479"/>
        <v>3</v>
      </c>
      <c r="H5063" s="590">
        <f>CHOOSE('Output Sheet'!$B$4,'8760 Data'!J5063,'8760 Data'!K5063,'8760 Data'!L5063,'8760 Data'!M5063,'8760 Data'!N5063,'8760 Data'!O5063,'8760 Data'!P5063,'8760 Data'!Q5063,'8760 Data'!R5063,'8760 Data'!S5063,'8760 Data'!T5063,'8760 Data'!U5063)</f>
        <v>0</v>
      </c>
      <c r="I5063" s="591" t="e">
        <f>H5063/'Output Sheet'!$B$8</f>
        <v>#DIV/0!</v>
      </c>
      <c r="J5063" s="596"/>
      <c r="K5063" s="560"/>
      <c r="L5063" s="560"/>
      <c r="M5063" s="560"/>
      <c r="N5063" s="560"/>
      <c r="O5063" s="560"/>
      <c r="P5063" s="560"/>
      <c r="Q5063" s="560"/>
      <c r="R5063" s="560"/>
      <c r="S5063" s="560"/>
      <c r="T5063" s="560"/>
      <c r="U5063" s="560"/>
    </row>
    <row r="5064" spans="1:21">
      <c r="A5064" s="593">
        <f t="shared" si="474"/>
        <v>41485</v>
      </c>
      <c r="B5064" s="594">
        <v>41485.958626215281</v>
      </c>
      <c r="C5064" s="560">
        <f t="shared" si="475"/>
        <v>2013</v>
      </c>
      <c r="D5064" s="560">
        <f t="shared" si="476"/>
        <v>7</v>
      </c>
      <c r="E5064" s="560">
        <f t="shared" si="477"/>
        <v>30</v>
      </c>
      <c r="F5064" s="560">
        <f t="shared" si="478"/>
        <v>23</v>
      </c>
      <c r="G5064" s="595">
        <f t="shared" si="479"/>
        <v>3</v>
      </c>
      <c r="H5064" s="590">
        <f>CHOOSE('Output Sheet'!$B$4,'8760 Data'!J5064,'8760 Data'!K5064,'8760 Data'!L5064,'8760 Data'!M5064,'8760 Data'!N5064,'8760 Data'!O5064,'8760 Data'!P5064,'8760 Data'!Q5064,'8760 Data'!R5064,'8760 Data'!S5064,'8760 Data'!T5064,'8760 Data'!U5064)</f>
        <v>0</v>
      </c>
      <c r="I5064" s="591" t="e">
        <f>H5064/'Output Sheet'!$B$8</f>
        <v>#DIV/0!</v>
      </c>
      <c r="J5064" s="596"/>
      <c r="K5064" s="560"/>
      <c r="L5064" s="560"/>
      <c r="M5064" s="560"/>
      <c r="N5064" s="560"/>
      <c r="O5064" s="560"/>
      <c r="P5064" s="560"/>
      <c r="Q5064" s="560"/>
      <c r="R5064" s="560"/>
      <c r="S5064" s="560"/>
      <c r="T5064" s="560"/>
      <c r="U5064" s="560"/>
    </row>
    <row r="5065" spans="1:21">
      <c r="A5065" s="593">
        <f t="shared" si="474"/>
        <v>41486</v>
      </c>
      <c r="B5065" s="594">
        <v>41486.000292939818</v>
      </c>
      <c r="C5065" s="560">
        <f t="shared" si="475"/>
        <v>2013</v>
      </c>
      <c r="D5065" s="560">
        <f t="shared" si="476"/>
        <v>7</v>
      </c>
      <c r="E5065" s="560">
        <f t="shared" si="477"/>
        <v>31</v>
      </c>
      <c r="F5065" s="560">
        <f t="shared" si="478"/>
        <v>24</v>
      </c>
      <c r="G5065" s="595">
        <f t="shared" si="479"/>
        <v>4</v>
      </c>
      <c r="H5065" s="590">
        <f>CHOOSE('Output Sheet'!$B$4,'8760 Data'!J5065,'8760 Data'!K5065,'8760 Data'!L5065,'8760 Data'!M5065,'8760 Data'!N5065,'8760 Data'!O5065,'8760 Data'!P5065,'8760 Data'!Q5065,'8760 Data'!R5065,'8760 Data'!S5065,'8760 Data'!T5065,'8760 Data'!U5065)</f>
        <v>0</v>
      </c>
      <c r="I5065" s="591" t="e">
        <f>H5065/'Output Sheet'!$B$8</f>
        <v>#DIV/0!</v>
      </c>
      <c r="J5065" s="596"/>
      <c r="K5065" s="560"/>
      <c r="L5065" s="560"/>
      <c r="M5065" s="560"/>
      <c r="N5065" s="560"/>
      <c r="O5065" s="560"/>
      <c r="P5065" s="560"/>
      <c r="Q5065" s="560"/>
      <c r="R5065" s="560"/>
      <c r="S5065" s="560"/>
      <c r="T5065" s="560"/>
      <c r="U5065" s="560"/>
    </row>
    <row r="5066" spans="1:21">
      <c r="A5066" s="593">
        <f t="shared" si="474"/>
        <v>41486</v>
      </c>
      <c r="B5066" s="594">
        <v>41486.041959664355</v>
      </c>
      <c r="C5066" s="560">
        <f t="shared" si="475"/>
        <v>2013</v>
      </c>
      <c r="D5066" s="560">
        <f t="shared" si="476"/>
        <v>7</v>
      </c>
      <c r="E5066" s="560">
        <f t="shared" si="477"/>
        <v>31</v>
      </c>
      <c r="F5066" s="560">
        <f t="shared" si="478"/>
        <v>1</v>
      </c>
      <c r="G5066" s="595">
        <f t="shared" si="479"/>
        <v>4</v>
      </c>
      <c r="H5066" s="590">
        <f>CHOOSE('Output Sheet'!$B$4,'8760 Data'!J5066,'8760 Data'!K5066,'8760 Data'!L5066,'8760 Data'!M5066,'8760 Data'!N5066,'8760 Data'!O5066,'8760 Data'!P5066,'8760 Data'!Q5066,'8760 Data'!R5066,'8760 Data'!S5066,'8760 Data'!T5066,'8760 Data'!U5066)</f>
        <v>0</v>
      </c>
      <c r="I5066" s="591" t="e">
        <f>H5066/'Output Sheet'!$B$8</f>
        <v>#DIV/0!</v>
      </c>
      <c r="J5066" s="596"/>
      <c r="K5066" s="560"/>
      <c r="L5066" s="560"/>
      <c r="M5066" s="560"/>
      <c r="N5066" s="560"/>
      <c r="O5066" s="560"/>
      <c r="P5066" s="560"/>
      <c r="Q5066" s="560"/>
      <c r="R5066" s="560"/>
      <c r="S5066" s="560"/>
      <c r="T5066" s="560"/>
      <c r="U5066" s="560"/>
    </row>
    <row r="5067" spans="1:21">
      <c r="A5067" s="593">
        <f t="shared" si="474"/>
        <v>41486</v>
      </c>
      <c r="B5067" s="594">
        <v>41486.083626388892</v>
      </c>
      <c r="C5067" s="560">
        <f t="shared" si="475"/>
        <v>2013</v>
      </c>
      <c r="D5067" s="560">
        <f t="shared" si="476"/>
        <v>7</v>
      </c>
      <c r="E5067" s="560">
        <f t="shared" si="477"/>
        <v>31</v>
      </c>
      <c r="F5067" s="560">
        <f t="shared" si="478"/>
        <v>2</v>
      </c>
      <c r="G5067" s="595">
        <f t="shared" si="479"/>
        <v>4</v>
      </c>
      <c r="H5067" s="590">
        <f>CHOOSE('Output Sheet'!$B$4,'8760 Data'!J5067,'8760 Data'!K5067,'8760 Data'!L5067,'8760 Data'!M5067,'8760 Data'!N5067,'8760 Data'!O5067,'8760 Data'!P5067,'8760 Data'!Q5067,'8760 Data'!R5067,'8760 Data'!S5067,'8760 Data'!T5067,'8760 Data'!U5067)</f>
        <v>0</v>
      </c>
      <c r="I5067" s="591" t="e">
        <f>H5067/'Output Sheet'!$B$8</f>
        <v>#DIV/0!</v>
      </c>
      <c r="J5067" s="596"/>
      <c r="K5067" s="560"/>
      <c r="L5067" s="560"/>
      <c r="M5067" s="560"/>
      <c r="N5067" s="560"/>
      <c r="O5067" s="560"/>
      <c r="P5067" s="560"/>
      <c r="Q5067" s="560"/>
      <c r="R5067" s="560"/>
      <c r="S5067" s="560"/>
      <c r="T5067" s="560"/>
      <c r="U5067" s="560"/>
    </row>
    <row r="5068" spans="1:21">
      <c r="A5068" s="593">
        <f t="shared" si="474"/>
        <v>41486</v>
      </c>
      <c r="B5068" s="594">
        <v>41486.12529311343</v>
      </c>
      <c r="C5068" s="560">
        <f t="shared" si="475"/>
        <v>2013</v>
      </c>
      <c r="D5068" s="560">
        <f t="shared" si="476"/>
        <v>7</v>
      </c>
      <c r="E5068" s="560">
        <f t="shared" si="477"/>
        <v>31</v>
      </c>
      <c r="F5068" s="560">
        <f t="shared" si="478"/>
        <v>3</v>
      </c>
      <c r="G5068" s="595">
        <f t="shared" si="479"/>
        <v>4</v>
      </c>
      <c r="H5068" s="590">
        <f>CHOOSE('Output Sheet'!$B$4,'8760 Data'!J5068,'8760 Data'!K5068,'8760 Data'!L5068,'8760 Data'!M5068,'8760 Data'!N5068,'8760 Data'!O5068,'8760 Data'!P5068,'8760 Data'!Q5068,'8760 Data'!R5068,'8760 Data'!S5068,'8760 Data'!T5068,'8760 Data'!U5068)</f>
        <v>0</v>
      </c>
      <c r="I5068" s="591" t="e">
        <f>H5068/'Output Sheet'!$B$8</f>
        <v>#DIV/0!</v>
      </c>
      <c r="J5068" s="596"/>
      <c r="K5068" s="560"/>
      <c r="L5068" s="560"/>
      <c r="M5068" s="560"/>
      <c r="N5068" s="560"/>
      <c r="O5068" s="560"/>
      <c r="P5068" s="560"/>
      <c r="Q5068" s="560"/>
      <c r="R5068" s="560"/>
      <c r="S5068" s="560"/>
      <c r="T5068" s="560"/>
      <c r="U5068" s="560"/>
    </row>
    <row r="5069" spans="1:21">
      <c r="A5069" s="593">
        <f t="shared" si="474"/>
        <v>41486</v>
      </c>
      <c r="B5069" s="594">
        <v>41486.166959837959</v>
      </c>
      <c r="C5069" s="560">
        <f t="shared" si="475"/>
        <v>2013</v>
      </c>
      <c r="D5069" s="560">
        <f t="shared" si="476"/>
        <v>7</v>
      </c>
      <c r="E5069" s="560">
        <f t="shared" si="477"/>
        <v>31</v>
      </c>
      <c r="F5069" s="560">
        <f t="shared" si="478"/>
        <v>4</v>
      </c>
      <c r="G5069" s="595">
        <f t="shared" si="479"/>
        <v>4</v>
      </c>
      <c r="H5069" s="590">
        <f>CHOOSE('Output Sheet'!$B$4,'8760 Data'!J5069,'8760 Data'!K5069,'8760 Data'!L5069,'8760 Data'!M5069,'8760 Data'!N5069,'8760 Data'!O5069,'8760 Data'!P5069,'8760 Data'!Q5069,'8760 Data'!R5069,'8760 Data'!S5069,'8760 Data'!T5069,'8760 Data'!U5069)</f>
        <v>0</v>
      </c>
      <c r="I5069" s="591" t="e">
        <f>H5069/'Output Sheet'!$B$8</f>
        <v>#DIV/0!</v>
      </c>
      <c r="J5069" s="596"/>
      <c r="K5069" s="560"/>
      <c r="L5069" s="560"/>
      <c r="M5069" s="560"/>
      <c r="N5069" s="560"/>
      <c r="O5069" s="560"/>
      <c r="P5069" s="560"/>
      <c r="Q5069" s="560"/>
      <c r="R5069" s="560"/>
      <c r="S5069" s="560"/>
      <c r="T5069" s="560"/>
      <c r="U5069" s="560"/>
    </row>
    <row r="5070" spans="1:21">
      <c r="A5070" s="593">
        <f t="shared" si="474"/>
        <v>41486</v>
      </c>
      <c r="B5070" s="594">
        <v>41486.208626562497</v>
      </c>
      <c r="C5070" s="560">
        <f t="shared" si="475"/>
        <v>2013</v>
      </c>
      <c r="D5070" s="560">
        <f t="shared" si="476"/>
        <v>7</v>
      </c>
      <c r="E5070" s="560">
        <f t="shared" si="477"/>
        <v>31</v>
      </c>
      <c r="F5070" s="560">
        <f t="shared" si="478"/>
        <v>5</v>
      </c>
      <c r="G5070" s="595">
        <f t="shared" si="479"/>
        <v>4</v>
      </c>
      <c r="H5070" s="590">
        <f>CHOOSE('Output Sheet'!$B$4,'8760 Data'!J5070,'8760 Data'!K5070,'8760 Data'!L5070,'8760 Data'!M5070,'8760 Data'!N5070,'8760 Data'!O5070,'8760 Data'!P5070,'8760 Data'!Q5070,'8760 Data'!R5070,'8760 Data'!S5070,'8760 Data'!T5070,'8760 Data'!U5070)</f>
        <v>0</v>
      </c>
      <c r="I5070" s="591" t="e">
        <f>H5070/'Output Sheet'!$B$8</f>
        <v>#DIV/0!</v>
      </c>
      <c r="J5070" s="596"/>
      <c r="K5070" s="560"/>
      <c r="L5070" s="560"/>
      <c r="M5070" s="560"/>
      <c r="N5070" s="560"/>
      <c r="O5070" s="560"/>
      <c r="P5070" s="560"/>
      <c r="Q5070" s="560"/>
      <c r="R5070" s="560"/>
      <c r="S5070" s="560"/>
      <c r="T5070" s="560"/>
      <c r="U5070" s="560"/>
    </row>
    <row r="5071" spans="1:21">
      <c r="A5071" s="593">
        <f t="shared" si="474"/>
        <v>41486</v>
      </c>
      <c r="B5071" s="594">
        <v>41486.250293287034</v>
      </c>
      <c r="C5071" s="560">
        <f t="shared" si="475"/>
        <v>2013</v>
      </c>
      <c r="D5071" s="560">
        <f t="shared" si="476"/>
        <v>7</v>
      </c>
      <c r="E5071" s="560">
        <f t="shared" si="477"/>
        <v>31</v>
      </c>
      <c r="F5071" s="560">
        <f t="shared" si="478"/>
        <v>6</v>
      </c>
      <c r="G5071" s="595">
        <f t="shared" si="479"/>
        <v>4</v>
      </c>
      <c r="H5071" s="590">
        <f>CHOOSE('Output Sheet'!$B$4,'8760 Data'!J5071,'8760 Data'!K5071,'8760 Data'!L5071,'8760 Data'!M5071,'8760 Data'!N5071,'8760 Data'!O5071,'8760 Data'!P5071,'8760 Data'!Q5071,'8760 Data'!R5071,'8760 Data'!S5071,'8760 Data'!T5071,'8760 Data'!U5071)</f>
        <v>0</v>
      </c>
      <c r="I5071" s="591" t="e">
        <f>H5071/'Output Sheet'!$B$8</f>
        <v>#DIV/0!</v>
      </c>
      <c r="J5071" s="596"/>
      <c r="K5071" s="560"/>
      <c r="L5071" s="560"/>
      <c r="M5071" s="560"/>
      <c r="N5071" s="560"/>
      <c r="O5071" s="560"/>
      <c r="P5071" s="560"/>
      <c r="Q5071" s="560"/>
      <c r="R5071" s="560"/>
      <c r="S5071" s="560"/>
      <c r="T5071" s="560"/>
      <c r="U5071" s="560"/>
    </row>
    <row r="5072" spans="1:21">
      <c r="A5072" s="593">
        <f t="shared" si="474"/>
        <v>41486</v>
      </c>
      <c r="B5072" s="594">
        <v>41486.291960011571</v>
      </c>
      <c r="C5072" s="560">
        <f t="shared" si="475"/>
        <v>2013</v>
      </c>
      <c r="D5072" s="560">
        <f t="shared" si="476"/>
        <v>7</v>
      </c>
      <c r="E5072" s="560">
        <f t="shared" si="477"/>
        <v>31</v>
      </c>
      <c r="F5072" s="560">
        <f t="shared" si="478"/>
        <v>7</v>
      </c>
      <c r="G5072" s="595">
        <f t="shared" si="479"/>
        <v>4</v>
      </c>
      <c r="H5072" s="590">
        <f>CHOOSE('Output Sheet'!$B$4,'8760 Data'!J5072,'8760 Data'!K5072,'8760 Data'!L5072,'8760 Data'!M5072,'8760 Data'!N5072,'8760 Data'!O5072,'8760 Data'!P5072,'8760 Data'!Q5072,'8760 Data'!R5072,'8760 Data'!S5072,'8760 Data'!T5072,'8760 Data'!U5072)</f>
        <v>0</v>
      </c>
      <c r="I5072" s="591" t="e">
        <f>H5072/'Output Sheet'!$B$8</f>
        <v>#DIV/0!</v>
      </c>
      <c r="J5072" s="596"/>
      <c r="K5072" s="560"/>
      <c r="L5072" s="560"/>
      <c r="M5072" s="560"/>
      <c r="N5072" s="560"/>
      <c r="O5072" s="560"/>
      <c r="P5072" s="560"/>
      <c r="Q5072" s="560"/>
      <c r="R5072" s="560"/>
      <c r="S5072" s="560"/>
      <c r="T5072" s="560"/>
      <c r="U5072" s="560"/>
    </row>
    <row r="5073" spans="1:21">
      <c r="A5073" s="593">
        <f t="shared" si="474"/>
        <v>41486</v>
      </c>
      <c r="B5073" s="594">
        <v>41486.333626736108</v>
      </c>
      <c r="C5073" s="560">
        <f t="shared" si="475"/>
        <v>2013</v>
      </c>
      <c r="D5073" s="560">
        <f t="shared" si="476"/>
        <v>7</v>
      </c>
      <c r="E5073" s="560">
        <f t="shared" si="477"/>
        <v>31</v>
      </c>
      <c r="F5073" s="560">
        <f t="shared" si="478"/>
        <v>8</v>
      </c>
      <c r="G5073" s="595">
        <f t="shared" si="479"/>
        <v>4</v>
      </c>
      <c r="H5073" s="590">
        <f>CHOOSE('Output Sheet'!$B$4,'8760 Data'!J5073,'8760 Data'!K5073,'8760 Data'!L5073,'8760 Data'!M5073,'8760 Data'!N5073,'8760 Data'!O5073,'8760 Data'!P5073,'8760 Data'!Q5073,'8760 Data'!R5073,'8760 Data'!S5073,'8760 Data'!T5073,'8760 Data'!U5073)</f>
        <v>0</v>
      </c>
      <c r="I5073" s="591" t="e">
        <f>H5073/'Output Sheet'!$B$8</f>
        <v>#DIV/0!</v>
      </c>
      <c r="J5073" s="596"/>
      <c r="K5073" s="560"/>
      <c r="L5073" s="560"/>
      <c r="M5073" s="560"/>
      <c r="N5073" s="560"/>
      <c r="O5073" s="560"/>
      <c r="P5073" s="560"/>
      <c r="Q5073" s="560"/>
      <c r="R5073" s="560"/>
      <c r="S5073" s="560"/>
      <c r="T5073" s="560"/>
      <c r="U5073" s="560"/>
    </row>
    <row r="5074" spans="1:21">
      <c r="A5074" s="593">
        <f t="shared" si="474"/>
        <v>41486</v>
      </c>
      <c r="B5074" s="594">
        <v>41486.375293460645</v>
      </c>
      <c r="C5074" s="560">
        <f t="shared" si="475"/>
        <v>2013</v>
      </c>
      <c r="D5074" s="560">
        <f t="shared" si="476"/>
        <v>7</v>
      </c>
      <c r="E5074" s="560">
        <f t="shared" si="477"/>
        <v>31</v>
      </c>
      <c r="F5074" s="560">
        <f t="shared" si="478"/>
        <v>9</v>
      </c>
      <c r="G5074" s="595">
        <f t="shared" si="479"/>
        <v>4</v>
      </c>
      <c r="H5074" s="590">
        <f>CHOOSE('Output Sheet'!$B$4,'8760 Data'!J5074,'8760 Data'!K5074,'8760 Data'!L5074,'8760 Data'!M5074,'8760 Data'!N5074,'8760 Data'!O5074,'8760 Data'!P5074,'8760 Data'!Q5074,'8760 Data'!R5074,'8760 Data'!S5074,'8760 Data'!T5074,'8760 Data'!U5074)</f>
        <v>0</v>
      </c>
      <c r="I5074" s="591" t="e">
        <f>H5074/'Output Sheet'!$B$8</f>
        <v>#DIV/0!</v>
      </c>
      <c r="J5074" s="596"/>
      <c r="K5074" s="560"/>
      <c r="L5074" s="560"/>
      <c r="M5074" s="560"/>
      <c r="N5074" s="560"/>
      <c r="O5074" s="560"/>
      <c r="P5074" s="560"/>
      <c r="Q5074" s="560"/>
      <c r="R5074" s="560"/>
      <c r="S5074" s="560"/>
      <c r="T5074" s="560"/>
      <c r="U5074" s="560"/>
    </row>
    <row r="5075" spans="1:21">
      <c r="A5075" s="593">
        <f t="shared" si="474"/>
        <v>41486</v>
      </c>
      <c r="B5075" s="594">
        <v>41486.416960185183</v>
      </c>
      <c r="C5075" s="560">
        <f t="shared" si="475"/>
        <v>2013</v>
      </c>
      <c r="D5075" s="560">
        <f t="shared" si="476"/>
        <v>7</v>
      </c>
      <c r="E5075" s="560">
        <f t="shared" si="477"/>
        <v>31</v>
      </c>
      <c r="F5075" s="560">
        <f t="shared" si="478"/>
        <v>10</v>
      </c>
      <c r="G5075" s="595">
        <f t="shared" si="479"/>
        <v>4</v>
      </c>
      <c r="H5075" s="590">
        <f>CHOOSE('Output Sheet'!$B$4,'8760 Data'!J5075,'8760 Data'!K5075,'8760 Data'!L5075,'8760 Data'!M5075,'8760 Data'!N5075,'8760 Data'!O5075,'8760 Data'!P5075,'8760 Data'!Q5075,'8760 Data'!R5075,'8760 Data'!S5075,'8760 Data'!T5075,'8760 Data'!U5075)</f>
        <v>0</v>
      </c>
      <c r="I5075" s="591" t="e">
        <f>H5075/'Output Sheet'!$B$8</f>
        <v>#DIV/0!</v>
      </c>
      <c r="J5075" s="596"/>
      <c r="K5075" s="560"/>
      <c r="L5075" s="560"/>
      <c r="M5075" s="560"/>
      <c r="N5075" s="560"/>
      <c r="O5075" s="560"/>
      <c r="P5075" s="560"/>
      <c r="Q5075" s="560"/>
      <c r="R5075" s="560"/>
      <c r="S5075" s="560"/>
      <c r="T5075" s="560"/>
      <c r="U5075" s="560"/>
    </row>
    <row r="5076" spans="1:21">
      <c r="A5076" s="593">
        <f t="shared" si="474"/>
        <v>41486</v>
      </c>
      <c r="B5076" s="594">
        <v>41486.45862690972</v>
      </c>
      <c r="C5076" s="560">
        <f t="shared" si="475"/>
        <v>2013</v>
      </c>
      <c r="D5076" s="560">
        <f t="shared" si="476"/>
        <v>7</v>
      </c>
      <c r="E5076" s="560">
        <f t="shared" si="477"/>
        <v>31</v>
      </c>
      <c r="F5076" s="560">
        <f t="shared" si="478"/>
        <v>11</v>
      </c>
      <c r="G5076" s="595">
        <f t="shared" si="479"/>
        <v>4</v>
      </c>
      <c r="H5076" s="590">
        <f>CHOOSE('Output Sheet'!$B$4,'8760 Data'!J5076,'8760 Data'!K5076,'8760 Data'!L5076,'8760 Data'!M5076,'8760 Data'!N5076,'8760 Data'!O5076,'8760 Data'!P5076,'8760 Data'!Q5076,'8760 Data'!R5076,'8760 Data'!S5076,'8760 Data'!T5076,'8760 Data'!U5076)</f>
        <v>0</v>
      </c>
      <c r="I5076" s="591" t="e">
        <f>H5076/'Output Sheet'!$B$8</f>
        <v>#DIV/0!</v>
      </c>
      <c r="J5076" s="596"/>
      <c r="K5076" s="560"/>
      <c r="L5076" s="560"/>
      <c r="M5076" s="560"/>
      <c r="N5076" s="560"/>
      <c r="O5076" s="560"/>
      <c r="P5076" s="560"/>
      <c r="Q5076" s="560"/>
      <c r="R5076" s="560"/>
      <c r="S5076" s="560"/>
      <c r="T5076" s="560"/>
      <c r="U5076" s="560"/>
    </row>
    <row r="5077" spans="1:21">
      <c r="A5077" s="593">
        <f t="shared" si="474"/>
        <v>41486</v>
      </c>
      <c r="B5077" s="594">
        <v>41486.500293634257</v>
      </c>
      <c r="C5077" s="560">
        <f t="shared" si="475"/>
        <v>2013</v>
      </c>
      <c r="D5077" s="560">
        <f t="shared" si="476"/>
        <v>7</v>
      </c>
      <c r="E5077" s="560">
        <f t="shared" si="477"/>
        <v>31</v>
      </c>
      <c r="F5077" s="560">
        <f t="shared" si="478"/>
        <v>12</v>
      </c>
      <c r="G5077" s="595">
        <f t="shared" si="479"/>
        <v>4</v>
      </c>
      <c r="H5077" s="590">
        <f>CHOOSE('Output Sheet'!$B$4,'8760 Data'!J5077,'8760 Data'!K5077,'8760 Data'!L5077,'8760 Data'!M5077,'8760 Data'!N5077,'8760 Data'!O5077,'8760 Data'!P5077,'8760 Data'!Q5077,'8760 Data'!R5077,'8760 Data'!S5077,'8760 Data'!T5077,'8760 Data'!U5077)</f>
        <v>0</v>
      </c>
      <c r="I5077" s="591" t="e">
        <f>H5077/'Output Sheet'!$B$8</f>
        <v>#DIV/0!</v>
      </c>
      <c r="J5077" s="596"/>
      <c r="K5077" s="560"/>
      <c r="L5077" s="560"/>
      <c r="M5077" s="560"/>
      <c r="N5077" s="560"/>
      <c r="O5077" s="560"/>
      <c r="P5077" s="560"/>
      <c r="Q5077" s="560"/>
      <c r="R5077" s="560"/>
      <c r="S5077" s="560"/>
      <c r="T5077" s="560"/>
      <c r="U5077" s="560"/>
    </row>
    <row r="5078" spans="1:21">
      <c r="A5078" s="593">
        <f t="shared" si="474"/>
        <v>41486</v>
      </c>
      <c r="B5078" s="594">
        <v>41486.541960358794</v>
      </c>
      <c r="C5078" s="560">
        <f t="shared" si="475"/>
        <v>2013</v>
      </c>
      <c r="D5078" s="560">
        <f t="shared" si="476"/>
        <v>7</v>
      </c>
      <c r="E5078" s="560">
        <f t="shared" si="477"/>
        <v>31</v>
      </c>
      <c r="F5078" s="560">
        <f t="shared" si="478"/>
        <v>13</v>
      </c>
      <c r="G5078" s="595">
        <f t="shared" si="479"/>
        <v>4</v>
      </c>
      <c r="H5078" s="590">
        <f>CHOOSE('Output Sheet'!$B$4,'8760 Data'!J5078,'8760 Data'!K5078,'8760 Data'!L5078,'8760 Data'!M5078,'8760 Data'!N5078,'8760 Data'!O5078,'8760 Data'!P5078,'8760 Data'!Q5078,'8760 Data'!R5078,'8760 Data'!S5078,'8760 Data'!T5078,'8760 Data'!U5078)</f>
        <v>0</v>
      </c>
      <c r="I5078" s="591" t="e">
        <f>H5078/'Output Sheet'!$B$8</f>
        <v>#DIV/0!</v>
      </c>
      <c r="J5078" s="596"/>
      <c r="K5078" s="560"/>
      <c r="L5078" s="560"/>
      <c r="M5078" s="560"/>
      <c r="N5078" s="560"/>
      <c r="O5078" s="560"/>
      <c r="P5078" s="560"/>
      <c r="Q5078" s="560"/>
      <c r="R5078" s="560"/>
      <c r="S5078" s="560"/>
      <c r="T5078" s="560"/>
      <c r="U5078" s="560"/>
    </row>
    <row r="5079" spans="1:21">
      <c r="A5079" s="593">
        <f t="shared" si="474"/>
        <v>41486</v>
      </c>
      <c r="B5079" s="594">
        <v>41486.583627083332</v>
      </c>
      <c r="C5079" s="560">
        <f t="shared" si="475"/>
        <v>2013</v>
      </c>
      <c r="D5079" s="560">
        <f t="shared" si="476"/>
        <v>7</v>
      </c>
      <c r="E5079" s="560">
        <f t="shared" si="477"/>
        <v>31</v>
      </c>
      <c r="F5079" s="560">
        <f t="shared" si="478"/>
        <v>14</v>
      </c>
      <c r="G5079" s="595">
        <f t="shared" si="479"/>
        <v>4</v>
      </c>
      <c r="H5079" s="590">
        <f>CHOOSE('Output Sheet'!$B$4,'8760 Data'!J5079,'8760 Data'!K5079,'8760 Data'!L5079,'8760 Data'!M5079,'8760 Data'!N5079,'8760 Data'!O5079,'8760 Data'!P5079,'8760 Data'!Q5079,'8760 Data'!R5079,'8760 Data'!S5079,'8760 Data'!T5079,'8760 Data'!U5079)</f>
        <v>0</v>
      </c>
      <c r="I5079" s="591" t="e">
        <f>H5079/'Output Sheet'!$B$8</f>
        <v>#DIV/0!</v>
      </c>
      <c r="J5079" s="596"/>
      <c r="K5079" s="560"/>
      <c r="L5079" s="560"/>
      <c r="M5079" s="560"/>
      <c r="N5079" s="560"/>
      <c r="O5079" s="560"/>
      <c r="P5079" s="560"/>
      <c r="Q5079" s="560"/>
      <c r="R5079" s="560"/>
      <c r="S5079" s="560"/>
      <c r="T5079" s="560"/>
      <c r="U5079" s="560"/>
    </row>
    <row r="5080" spans="1:21">
      <c r="A5080" s="593">
        <f t="shared" si="474"/>
        <v>41486</v>
      </c>
      <c r="B5080" s="594">
        <v>41486.625293807869</v>
      </c>
      <c r="C5080" s="560">
        <f t="shared" si="475"/>
        <v>2013</v>
      </c>
      <c r="D5080" s="560">
        <f t="shared" si="476"/>
        <v>7</v>
      </c>
      <c r="E5080" s="560">
        <f t="shared" si="477"/>
        <v>31</v>
      </c>
      <c r="F5080" s="560">
        <f t="shared" si="478"/>
        <v>15</v>
      </c>
      <c r="G5080" s="595">
        <f t="shared" si="479"/>
        <v>4</v>
      </c>
      <c r="H5080" s="590">
        <f>CHOOSE('Output Sheet'!$B$4,'8760 Data'!J5080,'8760 Data'!K5080,'8760 Data'!L5080,'8760 Data'!M5080,'8760 Data'!N5080,'8760 Data'!O5080,'8760 Data'!P5080,'8760 Data'!Q5080,'8760 Data'!R5080,'8760 Data'!S5080,'8760 Data'!T5080,'8760 Data'!U5080)</f>
        <v>0</v>
      </c>
      <c r="I5080" s="591" t="e">
        <f>H5080/'Output Sheet'!$B$8</f>
        <v>#DIV/0!</v>
      </c>
      <c r="J5080" s="596"/>
      <c r="K5080" s="560"/>
      <c r="L5080" s="560"/>
      <c r="M5080" s="560"/>
      <c r="N5080" s="560"/>
      <c r="O5080" s="560"/>
      <c r="P5080" s="560"/>
      <c r="Q5080" s="560"/>
      <c r="R5080" s="560"/>
      <c r="S5080" s="560"/>
      <c r="T5080" s="560"/>
      <c r="U5080" s="560"/>
    </row>
    <row r="5081" spans="1:21">
      <c r="A5081" s="593">
        <f t="shared" si="474"/>
        <v>41486</v>
      </c>
      <c r="B5081" s="594">
        <v>41486.666960532406</v>
      </c>
      <c r="C5081" s="560">
        <f t="shared" si="475"/>
        <v>2013</v>
      </c>
      <c r="D5081" s="560">
        <f t="shared" si="476"/>
        <v>7</v>
      </c>
      <c r="E5081" s="560">
        <f t="shared" si="477"/>
        <v>31</v>
      </c>
      <c r="F5081" s="560">
        <f t="shared" si="478"/>
        <v>16</v>
      </c>
      <c r="G5081" s="595">
        <f t="shared" si="479"/>
        <v>4</v>
      </c>
      <c r="H5081" s="590">
        <f>CHOOSE('Output Sheet'!$B$4,'8760 Data'!J5081,'8760 Data'!K5081,'8760 Data'!L5081,'8760 Data'!M5081,'8760 Data'!N5081,'8760 Data'!O5081,'8760 Data'!P5081,'8760 Data'!Q5081,'8760 Data'!R5081,'8760 Data'!S5081,'8760 Data'!T5081,'8760 Data'!U5081)</f>
        <v>0</v>
      </c>
      <c r="I5081" s="591" t="e">
        <f>H5081/'Output Sheet'!$B$8</f>
        <v>#DIV/0!</v>
      </c>
      <c r="J5081" s="596"/>
      <c r="K5081" s="560"/>
      <c r="L5081" s="560"/>
      <c r="M5081" s="560"/>
      <c r="N5081" s="560"/>
      <c r="O5081" s="560"/>
      <c r="P5081" s="560"/>
      <c r="Q5081" s="560"/>
      <c r="R5081" s="560"/>
      <c r="S5081" s="560"/>
      <c r="T5081" s="560"/>
      <c r="U5081" s="560"/>
    </row>
    <row r="5082" spans="1:21">
      <c r="A5082" s="593">
        <f t="shared" si="474"/>
        <v>41486</v>
      </c>
      <c r="B5082" s="594">
        <v>41486.708627256943</v>
      </c>
      <c r="C5082" s="560">
        <f t="shared" si="475"/>
        <v>2013</v>
      </c>
      <c r="D5082" s="560">
        <f t="shared" si="476"/>
        <v>7</v>
      </c>
      <c r="E5082" s="560">
        <f t="shared" si="477"/>
        <v>31</v>
      </c>
      <c r="F5082" s="560">
        <f t="shared" si="478"/>
        <v>17</v>
      </c>
      <c r="G5082" s="595">
        <f t="shared" si="479"/>
        <v>4</v>
      </c>
      <c r="H5082" s="590">
        <f>CHOOSE('Output Sheet'!$B$4,'8760 Data'!J5082,'8760 Data'!K5082,'8760 Data'!L5082,'8760 Data'!M5082,'8760 Data'!N5082,'8760 Data'!O5082,'8760 Data'!P5082,'8760 Data'!Q5082,'8760 Data'!R5082,'8760 Data'!S5082,'8760 Data'!T5082,'8760 Data'!U5082)</f>
        <v>0</v>
      </c>
      <c r="I5082" s="591" t="e">
        <f>H5082/'Output Sheet'!$B$8</f>
        <v>#DIV/0!</v>
      </c>
      <c r="J5082" s="596"/>
      <c r="K5082" s="560"/>
      <c r="L5082" s="560"/>
      <c r="M5082" s="560"/>
      <c r="N5082" s="560"/>
      <c r="O5082" s="560"/>
      <c r="P5082" s="560"/>
      <c r="Q5082" s="560"/>
      <c r="R5082" s="560"/>
      <c r="S5082" s="560"/>
      <c r="T5082" s="560"/>
      <c r="U5082" s="560"/>
    </row>
    <row r="5083" spans="1:21">
      <c r="A5083" s="593">
        <f t="shared" si="474"/>
        <v>41486</v>
      </c>
      <c r="B5083" s="594">
        <v>41486.75029398148</v>
      </c>
      <c r="C5083" s="560">
        <f t="shared" si="475"/>
        <v>2013</v>
      </c>
      <c r="D5083" s="560">
        <f t="shared" si="476"/>
        <v>7</v>
      </c>
      <c r="E5083" s="560">
        <f t="shared" si="477"/>
        <v>31</v>
      </c>
      <c r="F5083" s="560">
        <f t="shared" si="478"/>
        <v>18</v>
      </c>
      <c r="G5083" s="595">
        <f t="shared" si="479"/>
        <v>4</v>
      </c>
      <c r="H5083" s="590">
        <f>CHOOSE('Output Sheet'!$B$4,'8760 Data'!J5083,'8760 Data'!K5083,'8760 Data'!L5083,'8760 Data'!M5083,'8760 Data'!N5083,'8760 Data'!O5083,'8760 Data'!P5083,'8760 Data'!Q5083,'8760 Data'!R5083,'8760 Data'!S5083,'8760 Data'!T5083,'8760 Data'!U5083)</f>
        <v>0</v>
      </c>
      <c r="I5083" s="591" t="e">
        <f>H5083/'Output Sheet'!$B$8</f>
        <v>#DIV/0!</v>
      </c>
      <c r="J5083" s="596"/>
      <c r="K5083" s="560"/>
      <c r="L5083" s="560"/>
      <c r="M5083" s="560"/>
      <c r="N5083" s="560"/>
      <c r="O5083" s="560"/>
      <c r="P5083" s="560"/>
      <c r="Q5083" s="560"/>
      <c r="R5083" s="560"/>
      <c r="S5083" s="560"/>
      <c r="T5083" s="560"/>
      <c r="U5083" s="560"/>
    </row>
    <row r="5084" spans="1:21">
      <c r="A5084" s="593">
        <f t="shared" si="474"/>
        <v>41486</v>
      </c>
      <c r="B5084" s="594">
        <v>41486.791960706018</v>
      </c>
      <c r="C5084" s="560">
        <f t="shared" si="475"/>
        <v>2013</v>
      </c>
      <c r="D5084" s="560">
        <f t="shared" si="476"/>
        <v>7</v>
      </c>
      <c r="E5084" s="560">
        <f t="shared" si="477"/>
        <v>31</v>
      </c>
      <c r="F5084" s="560">
        <f t="shared" si="478"/>
        <v>19</v>
      </c>
      <c r="G5084" s="595">
        <f t="shared" si="479"/>
        <v>4</v>
      </c>
      <c r="H5084" s="590">
        <f>CHOOSE('Output Sheet'!$B$4,'8760 Data'!J5084,'8760 Data'!K5084,'8760 Data'!L5084,'8760 Data'!M5084,'8760 Data'!N5084,'8760 Data'!O5084,'8760 Data'!P5084,'8760 Data'!Q5084,'8760 Data'!R5084,'8760 Data'!S5084,'8760 Data'!T5084,'8760 Data'!U5084)</f>
        <v>0</v>
      </c>
      <c r="I5084" s="591" t="e">
        <f>H5084/'Output Sheet'!$B$8</f>
        <v>#DIV/0!</v>
      </c>
      <c r="J5084" s="596"/>
      <c r="K5084" s="560"/>
      <c r="L5084" s="560"/>
      <c r="M5084" s="560"/>
      <c r="N5084" s="560"/>
      <c r="O5084" s="560"/>
      <c r="P5084" s="560"/>
      <c r="Q5084" s="560"/>
      <c r="R5084" s="560"/>
      <c r="S5084" s="560"/>
      <c r="T5084" s="560"/>
      <c r="U5084" s="560"/>
    </row>
    <row r="5085" spans="1:21">
      <c r="A5085" s="593">
        <f t="shared" si="474"/>
        <v>41486</v>
      </c>
      <c r="B5085" s="594">
        <v>41486.833627430555</v>
      </c>
      <c r="C5085" s="560">
        <f t="shared" si="475"/>
        <v>2013</v>
      </c>
      <c r="D5085" s="560">
        <f t="shared" si="476"/>
        <v>7</v>
      </c>
      <c r="E5085" s="560">
        <f t="shared" si="477"/>
        <v>31</v>
      </c>
      <c r="F5085" s="560">
        <f t="shared" si="478"/>
        <v>20</v>
      </c>
      <c r="G5085" s="595">
        <f t="shared" si="479"/>
        <v>4</v>
      </c>
      <c r="H5085" s="590">
        <f>CHOOSE('Output Sheet'!$B$4,'8760 Data'!J5085,'8760 Data'!K5085,'8760 Data'!L5085,'8760 Data'!M5085,'8760 Data'!N5085,'8760 Data'!O5085,'8760 Data'!P5085,'8760 Data'!Q5085,'8760 Data'!R5085,'8760 Data'!S5085,'8760 Data'!T5085,'8760 Data'!U5085)</f>
        <v>0</v>
      </c>
      <c r="I5085" s="591" t="e">
        <f>H5085/'Output Sheet'!$B$8</f>
        <v>#DIV/0!</v>
      </c>
      <c r="J5085" s="596"/>
      <c r="K5085" s="560"/>
      <c r="L5085" s="560"/>
      <c r="M5085" s="560"/>
      <c r="N5085" s="560"/>
      <c r="O5085" s="560"/>
      <c r="P5085" s="560"/>
      <c r="Q5085" s="560"/>
      <c r="R5085" s="560"/>
      <c r="S5085" s="560"/>
      <c r="T5085" s="560"/>
      <c r="U5085" s="560"/>
    </row>
    <row r="5086" spans="1:21">
      <c r="A5086" s="593">
        <f t="shared" si="474"/>
        <v>41486</v>
      </c>
      <c r="B5086" s="594">
        <v>41486.875294155092</v>
      </c>
      <c r="C5086" s="560">
        <f t="shared" si="475"/>
        <v>2013</v>
      </c>
      <c r="D5086" s="560">
        <f t="shared" si="476"/>
        <v>7</v>
      </c>
      <c r="E5086" s="560">
        <f t="shared" si="477"/>
        <v>31</v>
      </c>
      <c r="F5086" s="560">
        <f t="shared" si="478"/>
        <v>21</v>
      </c>
      <c r="G5086" s="595">
        <f t="shared" si="479"/>
        <v>4</v>
      </c>
      <c r="H5086" s="590">
        <f>CHOOSE('Output Sheet'!$B$4,'8760 Data'!J5086,'8760 Data'!K5086,'8760 Data'!L5086,'8760 Data'!M5086,'8760 Data'!N5086,'8760 Data'!O5086,'8760 Data'!P5086,'8760 Data'!Q5086,'8760 Data'!R5086,'8760 Data'!S5086,'8760 Data'!T5086,'8760 Data'!U5086)</f>
        <v>0</v>
      </c>
      <c r="I5086" s="591" t="e">
        <f>H5086/'Output Sheet'!$B$8</f>
        <v>#DIV/0!</v>
      </c>
      <c r="J5086" s="596"/>
      <c r="K5086" s="560"/>
      <c r="L5086" s="560"/>
      <c r="M5086" s="560"/>
      <c r="N5086" s="560"/>
      <c r="O5086" s="560"/>
      <c r="P5086" s="560"/>
      <c r="Q5086" s="560"/>
      <c r="R5086" s="560"/>
      <c r="S5086" s="560"/>
      <c r="T5086" s="560"/>
      <c r="U5086" s="560"/>
    </row>
    <row r="5087" spans="1:21">
      <c r="A5087" s="593">
        <f t="shared" si="474"/>
        <v>41486</v>
      </c>
      <c r="B5087" s="594">
        <v>41486.916960879629</v>
      </c>
      <c r="C5087" s="560">
        <f t="shared" si="475"/>
        <v>2013</v>
      </c>
      <c r="D5087" s="560">
        <f t="shared" si="476"/>
        <v>7</v>
      </c>
      <c r="E5087" s="560">
        <f t="shared" si="477"/>
        <v>31</v>
      </c>
      <c r="F5087" s="560">
        <f t="shared" si="478"/>
        <v>22</v>
      </c>
      <c r="G5087" s="595">
        <f t="shared" si="479"/>
        <v>4</v>
      </c>
      <c r="H5087" s="590">
        <f>CHOOSE('Output Sheet'!$B$4,'8760 Data'!J5087,'8760 Data'!K5087,'8760 Data'!L5087,'8760 Data'!M5087,'8760 Data'!N5087,'8760 Data'!O5087,'8760 Data'!P5087,'8760 Data'!Q5087,'8760 Data'!R5087,'8760 Data'!S5087,'8760 Data'!T5087,'8760 Data'!U5087)</f>
        <v>0</v>
      </c>
      <c r="I5087" s="591" t="e">
        <f>H5087/'Output Sheet'!$B$8</f>
        <v>#DIV/0!</v>
      </c>
      <c r="J5087" s="596"/>
      <c r="K5087" s="560"/>
      <c r="L5087" s="560"/>
      <c r="M5087" s="560"/>
      <c r="N5087" s="560"/>
      <c r="O5087" s="560"/>
      <c r="P5087" s="560"/>
      <c r="Q5087" s="560"/>
      <c r="R5087" s="560"/>
      <c r="S5087" s="560"/>
      <c r="T5087" s="560"/>
      <c r="U5087" s="560"/>
    </row>
    <row r="5088" spans="1:21">
      <c r="A5088" s="593">
        <f t="shared" si="474"/>
        <v>41486</v>
      </c>
      <c r="B5088" s="594">
        <v>41486.958627604166</v>
      </c>
      <c r="C5088" s="560">
        <f t="shared" si="475"/>
        <v>2013</v>
      </c>
      <c r="D5088" s="560">
        <f t="shared" si="476"/>
        <v>7</v>
      </c>
      <c r="E5088" s="560">
        <f t="shared" si="477"/>
        <v>31</v>
      </c>
      <c r="F5088" s="560">
        <f t="shared" si="478"/>
        <v>23</v>
      </c>
      <c r="G5088" s="595">
        <f t="shared" si="479"/>
        <v>4</v>
      </c>
      <c r="H5088" s="590">
        <f>CHOOSE('Output Sheet'!$B$4,'8760 Data'!J5088,'8760 Data'!K5088,'8760 Data'!L5088,'8760 Data'!M5088,'8760 Data'!N5088,'8760 Data'!O5088,'8760 Data'!P5088,'8760 Data'!Q5088,'8760 Data'!R5088,'8760 Data'!S5088,'8760 Data'!T5088,'8760 Data'!U5088)</f>
        <v>0</v>
      </c>
      <c r="I5088" s="591" t="e">
        <f>H5088/'Output Sheet'!$B$8</f>
        <v>#DIV/0!</v>
      </c>
      <c r="J5088" s="596"/>
      <c r="K5088" s="560"/>
      <c r="L5088" s="560"/>
      <c r="M5088" s="560"/>
      <c r="N5088" s="560"/>
      <c r="O5088" s="560"/>
      <c r="P5088" s="560"/>
      <c r="Q5088" s="560"/>
      <c r="R5088" s="560"/>
      <c r="S5088" s="560"/>
      <c r="T5088" s="560"/>
      <c r="U5088" s="560"/>
    </row>
    <row r="5089" spans="1:21">
      <c r="A5089" s="593">
        <f t="shared" si="474"/>
        <v>41487</v>
      </c>
      <c r="B5089" s="594">
        <v>41487.000294328704</v>
      </c>
      <c r="C5089" s="560">
        <f t="shared" si="475"/>
        <v>2013</v>
      </c>
      <c r="D5089" s="560">
        <f t="shared" si="476"/>
        <v>8</v>
      </c>
      <c r="E5089" s="560">
        <f t="shared" si="477"/>
        <v>1</v>
      </c>
      <c r="F5089" s="560">
        <f t="shared" si="478"/>
        <v>24</v>
      </c>
      <c r="G5089" s="595">
        <f t="shared" si="479"/>
        <v>5</v>
      </c>
      <c r="H5089" s="590">
        <f>CHOOSE('Output Sheet'!$B$4,'8760 Data'!J5089,'8760 Data'!K5089,'8760 Data'!L5089,'8760 Data'!M5089,'8760 Data'!N5089,'8760 Data'!O5089,'8760 Data'!P5089,'8760 Data'!Q5089,'8760 Data'!R5089,'8760 Data'!S5089,'8760 Data'!T5089,'8760 Data'!U5089)</f>
        <v>0</v>
      </c>
      <c r="I5089" s="591" t="e">
        <f>H5089/'Output Sheet'!$B$8</f>
        <v>#DIV/0!</v>
      </c>
      <c r="J5089" s="596"/>
      <c r="K5089" s="560"/>
      <c r="L5089" s="560"/>
      <c r="M5089" s="560"/>
      <c r="N5089" s="560"/>
      <c r="O5089" s="560"/>
      <c r="P5089" s="560"/>
      <c r="Q5089" s="560"/>
      <c r="R5089" s="560"/>
      <c r="S5089" s="560"/>
      <c r="T5089" s="560"/>
      <c r="U5089" s="560"/>
    </row>
    <row r="5090" spans="1:21">
      <c r="A5090" s="593">
        <f t="shared" si="474"/>
        <v>41487</v>
      </c>
      <c r="B5090" s="594">
        <v>41487.041961053241</v>
      </c>
      <c r="C5090" s="560">
        <f t="shared" si="475"/>
        <v>2013</v>
      </c>
      <c r="D5090" s="560">
        <f t="shared" si="476"/>
        <v>8</v>
      </c>
      <c r="E5090" s="560">
        <f t="shared" si="477"/>
        <v>1</v>
      </c>
      <c r="F5090" s="560">
        <f t="shared" si="478"/>
        <v>1</v>
      </c>
      <c r="G5090" s="595">
        <f t="shared" si="479"/>
        <v>5</v>
      </c>
      <c r="H5090" s="590">
        <f>CHOOSE('Output Sheet'!$B$4,'8760 Data'!J5090,'8760 Data'!K5090,'8760 Data'!L5090,'8760 Data'!M5090,'8760 Data'!N5090,'8760 Data'!O5090,'8760 Data'!P5090,'8760 Data'!Q5090,'8760 Data'!R5090,'8760 Data'!S5090,'8760 Data'!T5090,'8760 Data'!U5090)</f>
        <v>0</v>
      </c>
      <c r="I5090" s="591" t="e">
        <f>H5090/'Output Sheet'!$B$8</f>
        <v>#DIV/0!</v>
      </c>
      <c r="J5090" s="596"/>
      <c r="K5090" s="560"/>
      <c r="L5090" s="560"/>
      <c r="M5090" s="560"/>
      <c r="N5090" s="560"/>
      <c r="O5090" s="560"/>
      <c r="P5090" s="560"/>
      <c r="Q5090" s="560"/>
      <c r="R5090" s="560"/>
      <c r="S5090" s="560"/>
      <c r="T5090" s="560"/>
      <c r="U5090" s="560"/>
    </row>
    <row r="5091" spans="1:21">
      <c r="A5091" s="593">
        <f t="shared" si="474"/>
        <v>41487</v>
      </c>
      <c r="B5091" s="594">
        <v>41487.083627777778</v>
      </c>
      <c r="C5091" s="560">
        <f t="shared" si="475"/>
        <v>2013</v>
      </c>
      <c r="D5091" s="560">
        <f t="shared" si="476"/>
        <v>8</v>
      </c>
      <c r="E5091" s="560">
        <f t="shared" si="477"/>
        <v>1</v>
      </c>
      <c r="F5091" s="560">
        <f t="shared" si="478"/>
        <v>2</v>
      </c>
      <c r="G5091" s="595">
        <f t="shared" si="479"/>
        <v>5</v>
      </c>
      <c r="H5091" s="590">
        <f>CHOOSE('Output Sheet'!$B$4,'8760 Data'!J5091,'8760 Data'!K5091,'8760 Data'!L5091,'8760 Data'!M5091,'8760 Data'!N5091,'8760 Data'!O5091,'8760 Data'!P5091,'8760 Data'!Q5091,'8760 Data'!R5091,'8760 Data'!S5091,'8760 Data'!T5091,'8760 Data'!U5091)</f>
        <v>0</v>
      </c>
      <c r="I5091" s="591" t="e">
        <f>H5091/'Output Sheet'!$B$8</f>
        <v>#DIV/0!</v>
      </c>
      <c r="J5091" s="596"/>
      <c r="K5091" s="560"/>
      <c r="L5091" s="560"/>
      <c r="M5091" s="560"/>
      <c r="N5091" s="560"/>
      <c r="O5091" s="560"/>
      <c r="P5091" s="560"/>
      <c r="Q5091" s="560"/>
      <c r="R5091" s="560"/>
      <c r="S5091" s="560"/>
      <c r="T5091" s="560"/>
      <c r="U5091" s="560"/>
    </row>
    <row r="5092" spans="1:21">
      <c r="A5092" s="593">
        <f t="shared" si="474"/>
        <v>41487</v>
      </c>
      <c r="B5092" s="594">
        <v>41487.125294502315</v>
      </c>
      <c r="C5092" s="560">
        <f t="shared" si="475"/>
        <v>2013</v>
      </c>
      <c r="D5092" s="560">
        <f t="shared" si="476"/>
        <v>8</v>
      </c>
      <c r="E5092" s="560">
        <f t="shared" si="477"/>
        <v>1</v>
      </c>
      <c r="F5092" s="560">
        <f t="shared" si="478"/>
        <v>3</v>
      </c>
      <c r="G5092" s="595">
        <f t="shared" si="479"/>
        <v>5</v>
      </c>
      <c r="H5092" s="590">
        <f>CHOOSE('Output Sheet'!$B$4,'8760 Data'!J5092,'8760 Data'!K5092,'8760 Data'!L5092,'8760 Data'!M5092,'8760 Data'!N5092,'8760 Data'!O5092,'8760 Data'!P5092,'8760 Data'!Q5092,'8760 Data'!R5092,'8760 Data'!S5092,'8760 Data'!T5092,'8760 Data'!U5092)</f>
        <v>0</v>
      </c>
      <c r="I5092" s="591" t="e">
        <f>H5092/'Output Sheet'!$B$8</f>
        <v>#DIV/0!</v>
      </c>
      <c r="J5092" s="596"/>
      <c r="K5092" s="560"/>
      <c r="L5092" s="560"/>
      <c r="M5092" s="560"/>
      <c r="N5092" s="560"/>
      <c r="O5092" s="560"/>
      <c r="P5092" s="560"/>
      <c r="Q5092" s="560"/>
      <c r="R5092" s="560"/>
      <c r="S5092" s="560"/>
      <c r="T5092" s="560"/>
      <c r="U5092" s="560"/>
    </row>
    <row r="5093" spans="1:21">
      <c r="A5093" s="593">
        <f t="shared" si="474"/>
        <v>41487</v>
      </c>
      <c r="B5093" s="594">
        <v>41487.166961226852</v>
      </c>
      <c r="C5093" s="560">
        <f t="shared" si="475"/>
        <v>2013</v>
      </c>
      <c r="D5093" s="560">
        <f t="shared" si="476"/>
        <v>8</v>
      </c>
      <c r="E5093" s="560">
        <f t="shared" si="477"/>
        <v>1</v>
      </c>
      <c r="F5093" s="560">
        <f t="shared" si="478"/>
        <v>4</v>
      </c>
      <c r="G5093" s="595">
        <f t="shared" si="479"/>
        <v>5</v>
      </c>
      <c r="H5093" s="590">
        <f>CHOOSE('Output Sheet'!$B$4,'8760 Data'!J5093,'8760 Data'!K5093,'8760 Data'!L5093,'8760 Data'!M5093,'8760 Data'!N5093,'8760 Data'!O5093,'8760 Data'!P5093,'8760 Data'!Q5093,'8760 Data'!R5093,'8760 Data'!S5093,'8760 Data'!T5093,'8760 Data'!U5093)</f>
        <v>0</v>
      </c>
      <c r="I5093" s="591" t="e">
        <f>H5093/'Output Sheet'!$B$8</f>
        <v>#DIV/0!</v>
      </c>
      <c r="J5093" s="596"/>
      <c r="K5093" s="560"/>
      <c r="L5093" s="560"/>
      <c r="M5093" s="560"/>
      <c r="N5093" s="560"/>
      <c r="O5093" s="560"/>
      <c r="P5093" s="560"/>
      <c r="Q5093" s="560"/>
      <c r="R5093" s="560"/>
      <c r="S5093" s="560"/>
      <c r="T5093" s="560"/>
      <c r="U5093" s="560"/>
    </row>
    <row r="5094" spans="1:21">
      <c r="A5094" s="593">
        <f t="shared" si="474"/>
        <v>41487</v>
      </c>
      <c r="B5094" s="594">
        <v>41487.20862795139</v>
      </c>
      <c r="C5094" s="560">
        <f t="shared" si="475"/>
        <v>2013</v>
      </c>
      <c r="D5094" s="560">
        <f t="shared" si="476"/>
        <v>8</v>
      </c>
      <c r="E5094" s="560">
        <f t="shared" si="477"/>
        <v>1</v>
      </c>
      <c r="F5094" s="560">
        <f t="shared" si="478"/>
        <v>5</v>
      </c>
      <c r="G5094" s="595">
        <f t="shared" si="479"/>
        <v>5</v>
      </c>
      <c r="H5094" s="590">
        <f>CHOOSE('Output Sheet'!$B$4,'8760 Data'!J5094,'8760 Data'!K5094,'8760 Data'!L5094,'8760 Data'!M5094,'8760 Data'!N5094,'8760 Data'!O5094,'8760 Data'!P5094,'8760 Data'!Q5094,'8760 Data'!R5094,'8760 Data'!S5094,'8760 Data'!T5094,'8760 Data'!U5094)</f>
        <v>0</v>
      </c>
      <c r="I5094" s="591" t="e">
        <f>H5094/'Output Sheet'!$B$8</f>
        <v>#DIV/0!</v>
      </c>
      <c r="J5094" s="596"/>
      <c r="K5094" s="560"/>
      <c r="L5094" s="560"/>
      <c r="M5094" s="560"/>
      <c r="N5094" s="560"/>
      <c r="O5094" s="560"/>
      <c r="P5094" s="560"/>
      <c r="Q5094" s="560"/>
      <c r="R5094" s="560"/>
      <c r="S5094" s="560"/>
      <c r="T5094" s="560"/>
      <c r="U5094" s="560"/>
    </row>
    <row r="5095" spans="1:21">
      <c r="A5095" s="593">
        <f t="shared" si="474"/>
        <v>41487</v>
      </c>
      <c r="B5095" s="594">
        <v>41487.250294675927</v>
      </c>
      <c r="C5095" s="560">
        <f t="shared" si="475"/>
        <v>2013</v>
      </c>
      <c r="D5095" s="560">
        <f t="shared" si="476"/>
        <v>8</v>
      </c>
      <c r="E5095" s="560">
        <f t="shared" si="477"/>
        <v>1</v>
      </c>
      <c r="F5095" s="560">
        <f t="shared" si="478"/>
        <v>6</v>
      </c>
      <c r="G5095" s="595">
        <f t="shared" si="479"/>
        <v>5</v>
      </c>
      <c r="H5095" s="590">
        <f>CHOOSE('Output Sheet'!$B$4,'8760 Data'!J5095,'8760 Data'!K5095,'8760 Data'!L5095,'8760 Data'!M5095,'8760 Data'!N5095,'8760 Data'!O5095,'8760 Data'!P5095,'8760 Data'!Q5095,'8760 Data'!R5095,'8760 Data'!S5095,'8760 Data'!T5095,'8760 Data'!U5095)</f>
        <v>0</v>
      </c>
      <c r="I5095" s="591" t="e">
        <f>H5095/'Output Sheet'!$B$8</f>
        <v>#DIV/0!</v>
      </c>
      <c r="J5095" s="596"/>
      <c r="K5095" s="560"/>
      <c r="L5095" s="560"/>
      <c r="M5095" s="560"/>
      <c r="N5095" s="560"/>
      <c r="O5095" s="560"/>
      <c r="P5095" s="560"/>
      <c r="Q5095" s="560"/>
      <c r="R5095" s="560"/>
      <c r="S5095" s="560"/>
      <c r="T5095" s="560"/>
      <c r="U5095" s="560"/>
    </row>
    <row r="5096" spans="1:21">
      <c r="A5096" s="593">
        <f t="shared" si="474"/>
        <v>41487</v>
      </c>
      <c r="B5096" s="594">
        <v>41487.291961400464</v>
      </c>
      <c r="C5096" s="560">
        <f t="shared" si="475"/>
        <v>2013</v>
      </c>
      <c r="D5096" s="560">
        <f t="shared" si="476"/>
        <v>8</v>
      </c>
      <c r="E5096" s="560">
        <f t="shared" si="477"/>
        <v>1</v>
      </c>
      <c r="F5096" s="560">
        <f t="shared" si="478"/>
        <v>7</v>
      </c>
      <c r="G5096" s="595">
        <f t="shared" si="479"/>
        <v>5</v>
      </c>
      <c r="H5096" s="590">
        <f>CHOOSE('Output Sheet'!$B$4,'8760 Data'!J5096,'8760 Data'!K5096,'8760 Data'!L5096,'8760 Data'!M5096,'8760 Data'!N5096,'8760 Data'!O5096,'8760 Data'!P5096,'8760 Data'!Q5096,'8760 Data'!R5096,'8760 Data'!S5096,'8760 Data'!T5096,'8760 Data'!U5096)</f>
        <v>0</v>
      </c>
      <c r="I5096" s="591" t="e">
        <f>H5096/'Output Sheet'!$B$8</f>
        <v>#DIV/0!</v>
      </c>
      <c r="J5096" s="596"/>
      <c r="K5096" s="560"/>
      <c r="L5096" s="560"/>
      <c r="M5096" s="560"/>
      <c r="N5096" s="560"/>
      <c r="O5096" s="560"/>
      <c r="P5096" s="560"/>
      <c r="Q5096" s="560"/>
      <c r="R5096" s="560"/>
      <c r="S5096" s="560"/>
      <c r="T5096" s="560"/>
      <c r="U5096" s="560"/>
    </row>
    <row r="5097" spans="1:21">
      <c r="A5097" s="593">
        <f t="shared" si="474"/>
        <v>41487</v>
      </c>
      <c r="B5097" s="594">
        <v>41487.333628125001</v>
      </c>
      <c r="C5097" s="560">
        <f t="shared" si="475"/>
        <v>2013</v>
      </c>
      <c r="D5097" s="560">
        <f t="shared" si="476"/>
        <v>8</v>
      </c>
      <c r="E5097" s="560">
        <f t="shared" si="477"/>
        <v>1</v>
      </c>
      <c r="F5097" s="560">
        <f t="shared" si="478"/>
        <v>8</v>
      </c>
      <c r="G5097" s="595">
        <f t="shared" si="479"/>
        <v>5</v>
      </c>
      <c r="H5097" s="590">
        <f>CHOOSE('Output Sheet'!$B$4,'8760 Data'!J5097,'8760 Data'!K5097,'8760 Data'!L5097,'8760 Data'!M5097,'8760 Data'!N5097,'8760 Data'!O5097,'8760 Data'!P5097,'8760 Data'!Q5097,'8760 Data'!R5097,'8760 Data'!S5097,'8760 Data'!T5097,'8760 Data'!U5097)</f>
        <v>0</v>
      </c>
      <c r="I5097" s="591" t="e">
        <f>H5097/'Output Sheet'!$B$8</f>
        <v>#DIV/0!</v>
      </c>
      <c r="J5097" s="596"/>
      <c r="K5097" s="560"/>
      <c r="L5097" s="560"/>
      <c r="M5097" s="560"/>
      <c r="N5097" s="560"/>
      <c r="O5097" s="560"/>
      <c r="P5097" s="560"/>
      <c r="Q5097" s="560"/>
      <c r="R5097" s="560"/>
      <c r="S5097" s="560"/>
      <c r="T5097" s="560"/>
      <c r="U5097" s="560"/>
    </row>
    <row r="5098" spans="1:21">
      <c r="A5098" s="593">
        <f t="shared" si="474"/>
        <v>41487</v>
      </c>
      <c r="B5098" s="594">
        <v>41487.375294849538</v>
      </c>
      <c r="C5098" s="560">
        <f t="shared" si="475"/>
        <v>2013</v>
      </c>
      <c r="D5098" s="560">
        <f t="shared" si="476"/>
        <v>8</v>
      </c>
      <c r="E5098" s="560">
        <f t="shared" si="477"/>
        <v>1</v>
      </c>
      <c r="F5098" s="560">
        <f t="shared" si="478"/>
        <v>9</v>
      </c>
      <c r="G5098" s="595">
        <f t="shared" si="479"/>
        <v>5</v>
      </c>
      <c r="H5098" s="590">
        <f>CHOOSE('Output Sheet'!$B$4,'8760 Data'!J5098,'8760 Data'!K5098,'8760 Data'!L5098,'8760 Data'!M5098,'8760 Data'!N5098,'8760 Data'!O5098,'8760 Data'!P5098,'8760 Data'!Q5098,'8760 Data'!R5098,'8760 Data'!S5098,'8760 Data'!T5098,'8760 Data'!U5098)</f>
        <v>0</v>
      </c>
      <c r="I5098" s="591" t="e">
        <f>H5098/'Output Sheet'!$B$8</f>
        <v>#DIV/0!</v>
      </c>
      <c r="J5098" s="596"/>
      <c r="K5098" s="560"/>
      <c r="L5098" s="560"/>
      <c r="M5098" s="560"/>
      <c r="N5098" s="560"/>
      <c r="O5098" s="560"/>
      <c r="P5098" s="560"/>
      <c r="Q5098" s="560"/>
      <c r="R5098" s="560"/>
      <c r="S5098" s="560"/>
      <c r="T5098" s="560"/>
      <c r="U5098" s="560"/>
    </row>
    <row r="5099" spans="1:21">
      <c r="A5099" s="593">
        <f t="shared" si="474"/>
        <v>41487</v>
      </c>
      <c r="B5099" s="594">
        <v>41487.416961574076</v>
      </c>
      <c r="C5099" s="560">
        <f t="shared" si="475"/>
        <v>2013</v>
      </c>
      <c r="D5099" s="560">
        <f t="shared" si="476"/>
        <v>8</v>
      </c>
      <c r="E5099" s="560">
        <f t="shared" si="477"/>
        <v>1</v>
      </c>
      <c r="F5099" s="560">
        <f t="shared" si="478"/>
        <v>10</v>
      </c>
      <c r="G5099" s="595">
        <f t="shared" si="479"/>
        <v>5</v>
      </c>
      <c r="H5099" s="590">
        <f>CHOOSE('Output Sheet'!$B$4,'8760 Data'!J5099,'8760 Data'!K5099,'8760 Data'!L5099,'8760 Data'!M5099,'8760 Data'!N5099,'8760 Data'!O5099,'8760 Data'!P5099,'8760 Data'!Q5099,'8760 Data'!R5099,'8760 Data'!S5099,'8760 Data'!T5099,'8760 Data'!U5099)</f>
        <v>0</v>
      </c>
      <c r="I5099" s="591" t="e">
        <f>H5099/'Output Sheet'!$B$8</f>
        <v>#DIV/0!</v>
      </c>
      <c r="J5099" s="596"/>
      <c r="K5099" s="560"/>
      <c r="L5099" s="560"/>
      <c r="M5099" s="560"/>
      <c r="N5099" s="560"/>
      <c r="O5099" s="560"/>
      <c r="P5099" s="560"/>
      <c r="Q5099" s="560"/>
      <c r="R5099" s="560"/>
      <c r="S5099" s="560"/>
      <c r="T5099" s="560"/>
      <c r="U5099" s="560"/>
    </row>
    <row r="5100" spans="1:21">
      <c r="A5100" s="593">
        <f t="shared" si="474"/>
        <v>41487</v>
      </c>
      <c r="B5100" s="594">
        <v>41487.458628298613</v>
      </c>
      <c r="C5100" s="560">
        <f t="shared" si="475"/>
        <v>2013</v>
      </c>
      <c r="D5100" s="560">
        <f t="shared" si="476"/>
        <v>8</v>
      </c>
      <c r="E5100" s="560">
        <f t="shared" si="477"/>
        <v>1</v>
      </c>
      <c r="F5100" s="560">
        <f t="shared" si="478"/>
        <v>11</v>
      </c>
      <c r="G5100" s="595">
        <f t="shared" si="479"/>
        <v>5</v>
      </c>
      <c r="H5100" s="590">
        <f>CHOOSE('Output Sheet'!$B$4,'8760 Data'!J5100,'8760 Data'!K5100,'8760 Data'!L5100,'8760 Data'!M5100,'8760 Data'!N5100,'8760 Data'!O5100,'8760 Data'!P5100,'8760 Data'!Q5100,'8760 Data'!R5100,'8760 Data'!S5100,'8760 Data'!T5100,'8760 Data'!U5100)</f>
        <v>0</v>
      </c>
      <c r="I5100" s="591" t="e">
        <f>H5100/'Output Sheet'!$B$8</f>
        <v>#DIV/0!</v>
      </c>
      <c r="J5100" s="596"/>
      <c r="K5100" s="560"/>
      <c r="L5100" s="560"/>
      <c r="M5100" s="560"/>
      <c r="N5100" s="560"/>
      <c r="O5100" s="560"/>
      <c r="P5100" s="560"/>
      <c r="Q5100" s="560"/>
      <c r="R5100" s="560"/>
      <c r="S5100" s="560"/>
      <c r="T5100" s="560"/>
      <c r="U5100" s="560"/>
    </row>
    <row r="5101" spans="1:21">
      <c r="A5101" s="593">
        <f t="shared" si="474"/>
        <v>41487</v>
      </c>
      <c r="B5101" s="594">
        <v>41487.50029502315</v>
      </c>
      <c r="C5101" s="560">
        <f t="shared" si="475"/>
        <v>2013</v>
      </c>
      <c r="D5101" s="560">
        <f t="shared" si="476"/>
        <v>8</v>
      </c>
      <c r="E5101" s="560">
        <f t="shared" si="477"/>
        <v>1</v>
      </c>
      <c r="F5101" s="560">
        <f t="shared" si="478"/>
        <v>12</v>
      </c>
      <c r="G5101" s="595">
        <f t="shared" si="479"/>
        <v>5</v>
      </c>
      <c r="H5101" s="590">
        <f>CHOOSE('Output Sheet'!$B$4,'8760 Data'!J5101,'8760 Data'!K5101,'8760 Data'!L5101,'8760 Data'!M5101,'8760 Data'!N5101,'8760 Data'!O5101,'8760 Data'!P5101,'8760 Data'!Q5101,'8760 Data'!R5101,'8760 Data'!S5101,'8760 Data'!T5101,'8760 Data'!U5101)</f>
        <v>0</v>
      </c>
      <c r="I5101" s="591" t="e">
        <f>H5101/'Output Sheet'!$B$8</f>
        <v>#DIV/0!</v>
      </c>
      <c r="J5101" s="596"/>
      <c r="K5101" s="560"/>
      <c r="L5101" s="560"/>
      <c r="M5101" s="560"/>
      <c r="N5101" s="560"/>
      <c r="O5101" s="560"/>
      <c r="P5101" s="560"/>
      <c r="Q5101" s="560"/>
      <c r="R5101" s="560"/>
      <c r="S5101" s="560"/>
      <c r="T5101" s="560"/>
      <c r="U5101" s="560"/>
    </row>
    <row r="5102" spans="1:21">
      <c r="A5102" s="593">
        <f t="shared" si="474"/>
        <v>41487</v>
      </c>
      <c r="B5102" s="594">
        <v>41487.541961747687</v>
      </c>
      <c r="C5102" s="560">
        <f t="shared" si="475"/>
        <v>2013</v>
      </c>
      <c r="D5102" s="560">
        <f t="shared" si="476"/>
        <v>8</v>
      </c>
      <c r="E5102" s="560">
        <f t="shared" si="477"/>
        <v>1</v>
      </c>
      <c r="F5102" s="560">
        <f t="shared" si="478"/>
        <v>13</v>
      </c>
      <c r="G5102" s="595">
        <f t="shared" si="479"/>
        <v>5</v>
      </c>
      <c r="H5102" s="590">
        <f>CHOOSE('Output Sheet'!$B$4,'8760 Data'!J5102,'8760 Data'!K5102,'8760 Data'!L5102,'8760 Data'!M5102,'8760 Data'!N5102,'8760 Data'!O5102,'8760 Data'!P5102,'8760 Data'!Q5102,'8760 Data'!R5102,'8760 Data'!S5102,'8760 Data'!T5102,'8760 Data'!U5102)</f>
        <v>0</v>
      </c>
      <c r="I5102" s="591" t="e">
        <f>H5102/'Output Sheet'!$B$8</f>
        <v>#DIV/0!</v>
      </c>
      <c r="J5102" s="596"/>
      <c r="K5102" s="560"/>
      <c r="L5102" s="560"/>
      <c r="M5102" s="560"/>
      <c r="N5102" s="560"/>
      <c r="O5102" s="560"/>
      <c r="P5102" s="560"/>
      <c r="Q5102" s="560"/>
      <c r="R5102" s="560"/>
      <c r="S5102" s="560"/>
      <c r="T5102" s="560"/>
      <c r="U5102" s="560"/>
    </row>
    <row r="5103" spans="1:21">
      <c r="A5103" s="593">
        <f t="shared" si="474"/>
        <v>41487</v>
      </c>
      <c r="B5103" s="594">
        <v>41487.583628472225</v>
      </c>
      <c r="C5103" s="560">
        <f t="shared" si="475"/>
        <v>2013</v>
      </c>
      <c r="D5103" s="560">
        <f t="shared" si="476"/>
        <v>8</v>
      </c>
      <c r="E5103" s="560">
        <f t="shared" si="477"/>
        <v>1</v>
      </c>
      <c r="F5103" s="560">
        <f t="shared" si="478"/>
        <v>14</v>
      </c>
      <c r="G5103" s="595">
        <f t="shared" si="479"/>
        <v>5</v>
      </c>
      <c r="H5103" s="590">
        <f>CHOOSE('Output Sheet'!$B$4,'8760 Data'!J5103,'8760 Data'!K5103,'8760 Data'!L5103,'8760 Data'!M5103,'8760 Data'!N5103,'8760 Data'!O5103,'8760 Data'!P5103,'8760 Data'!Q5103,'8760 Data'!R5103,'8760 Data'!S5103,'8760 Data'!T5103,'8760 Data'!U5103)</f>
        <v>0</v>
      </c>
      <c r="I5103" s="591" t="e">
        <f>H5103/'Output Sheet'!$B$8</f>
        <v>#DIV/0!</v>
      </c>
      <c r="J5103" s="596"/>
      <c r="K5103" s="560"/>
      <c r="L5103" s="560"/>
      <c r="M5103" s="560"/>
      <c r="N5103" s="560"/>
      <c r="O5103" s="560"/>
      <c r="P5103" s="560"/>
      <c r="Q5103" s="560"/>
      <c r="R5103" s="560"/>
      <c r="S5103" s="560"/>
      <c r="T5103" s="560"/>
      <c r="U5103" s="560"/>
    </row>
    <row r="5104" spans="1:21">
      <c r="A5104" s="593">
        <f t="shared" si="474"/>
        <v>41487</v>
      </c>
      <c r="B5104" s="594">
        <v>41487.625295196762</v>
      </c>
      <c r="C5104" s="560">
        <f t="shared" si="475"/>
        <v>2013</v>
      </c>
      <c r="D5104" s="560">
        <f t="shared" si="476"/>
        <v>8</v>
      </c>
      <c r="E5104" s="560">
        <f t="shared" si="477"/>
        <v>1</v>
      </c>
      <c r="F5104" s="560">
        <f t="shared" si="478"/>
        <v>15</v>
      </c>
      <c r="G5104" s="595">
        <f t="shared" si="479"/>
        <v>5</v>
      </c>
      <c r="H5104" s="590">
        <f>CHOOSE('Output Sheet'!$B$4,'8760 Data'!J5104,'8760 Data'!K5104,'8760 Data'!L5104,'8760 Data'!M5104,'8760 Data'!N5104,'8760 Data'!O5104,'8760 Data'!P5104,'8760 Data'!Q5104,'8760 Data'!R5104,'8760 Data'!S5104,'8760 Data'!T5104,'8760 Data'!U5104)</f>
        <v>0</v>
      </c>
      <c r="I5104" s="591" t="e">
        <f>H5104/'Output Sheet'!$B$8</f>
        <v>#DIV/0!</v>
      </c>
      <c r="J5104" s="596"/>
      <c r="K5104" s="560"/>
      <c r="L5104" s="560"/>
      <c r="M5104" s="560"/>
      <c r="N5104" s="560"/>
      <c r="O5104" s="560"/>
      <c r="P5104" s="560"/>
      <c r="Q5104" s="560"/>
      <c r="R5104" s="560"/>
      <c r="S5104" s="560"/>
      <c r="T5104" s="560"/>
      <c r="U5104" s="560"/>
    </row>
    <row r="5105" spans="1:21">
      <c r="A5105" s="593">
        <f t="shared" si="474"/>
        <v>41487</v>
      </c>
      <c r="B5105" s="594">
        <v>41487.666961921299</v>
      </c>
      <c r="C5105" s="560">
        <f t="shared" si="475"/>
        <v>2013</v>
      </c>
      <c r="D5105" s="560">
        <f t="shared" si="476"/>
        <v>8</v>
      </c>
      <c r="E5105" s="560">
        <f t="shared" si="477"/>
        <v>1</v>
      </c>
      <c r="F5105" s="560">
        <f t="shared" si="478"/>
        <v>16</v>
      </c>
      <c r="G5105" s="595">
        <f t="shared" si="479"/>
        <v>5</v>
      </c>
      <c r="H5105" s="590">
        <f>CHOOSE('Output Sheet'!$B$4,'8760 Data'!J5105,'8760 Data'!K5105,'8760 Data'!L5105,'8760 Data'!M5105,'8760 Data'!N5105,'8760 Data'!O5105,'8760 Data'!P5105,'8760 Data'!Q5105,'8760 Data'!R5105,'8760 Data'!S5105,'8760 Data'!T5105,'8760 Data'!U5105)</f>
        <v>0</v>
      </c>
      <c r="I5105" s="591" t="e">
        <f>H5105/'Output Sheet'!$B$8</f>
        <v>#DIV/0!</v>
      </c>
      <c r="J5105" s="596"/>
      <c r="K5105" s="560"/>
      <c r="L5105" s="560"/>
      <c r="M5105" s="560"/>
      <c r="N5105" s="560"/>
      <c r="O5105" s="560"/>
      <c r="P5105" s="560"/>
      <c r="Q5105" s="560"/>
      <c r="R5105" s="560"/>
      <c r="S5105" s="560"/>
      <c r="T5105" s="560"/>
      <c r="U5105" s="560"/>
    </row>
    <row r="5106" spans="1:21">
      <c r="A5106" s="593">
        <f t="shared" si="474"/>
        <v>41487</v>
      </c>
      <c r="B5106" s="594">
        <v>41487.708628645836</v>
      </c>
      <c r="C5106" s="560">
        <f t="shared" si="475"/>
        <v>2013</v>
      </c>
      <c r="D5106" s="560">
        <f t="shared" si="476"/>
        <v>8</v>
      </c>
      <c r="E5106" s="560">
        <f t="shared" si="477"/>
        <v>1</v>
      </c>
      <c r="F5106" s="560">
        <f t="shared" si="478"/>
        <v>17</v>
      </c>
      <c r="G5106" s="595">
        <f t="shared" si="479"/>
        <v>5</v>
      </c>
      <c r="H5106" s="590">
        <f>CHOOSE('Output Sheet'!$B$4,'8760 Data'!J5106,'8760 Data'!K5106,'8760 Data'!L5106,'8760 Data'!M5106,'8760 Data'!N5106,'8760 Data'!O5106,'8760 Data'!P5106,'8760 Data'!Q5106,'8760 Data'!R5106,'8760 Data'!S5106,'8760 Data'!T5106,'8760 Data'!U5106)</f>
        <v>0</v>
      </c>
      <c r="I5106" s="591" t="e">
        <f>H5106/'Output Sheet'!$B$8</f>
        <v>#DIV/0!</v>
      </c>
      <c r="J5106" s="596"/>
      <c r="K5106" s="560"/>
      <c r="L5106" s="560"/>
      <c r="M5106" s="560"/>
      <c r="N5106" s="560"/>
      <c r="O5106" s="560"/>
      <c r="P5106" s="560"/>
      <c r="Q5106" s="560"/>
      <c r="R5106" s="560"/>
      <c r="S5106" s="560"/>
      <c r="T5106" s="560"/>
      <c r="U5106" s="560"/>
    </row>
    <row r="5107" spans="1:21">
      <c r="A5107" s="593">
        <f t="shared" si="474"/>
        <v>41487</v>
      </c>
      <c r="B5107" s="594">
        <v>41487.750295370373</v>
      </c>
      <c r="C5107" s="560">
        <f t="shared" si="475"/>
        <v>2013</v>
      </c>
      <c r="D5107" s="560">
        <f t="shared" si="476"/>
        <v>8</v>
      </c>
      <c r="E5107" s="560">
        <f t="shared" si="477"/>
        <v>1</v>
      </c>
      <c r="F5107" s="560">
        <f t="shared" si="478"/>
        <v>18</v>
      </c>
      <c r="G5107" s="595">
        <f t="shared" si="479"/>
        <v>5</v>
      </c>
      <c r="H5107" s="590">
        <f>CHOOSE('Output Sheet'!$B$4,'8760 Data'!J5107,'8760 Data'!K5107,'8760 Data'!L5107,'8760 Data'!M5107,'8760 Data'!N5107,'8760 Data'!O5107,'8760 Data'!P5107,'8760 Data'!Q5107,'8760 Data'!R5107,'8760 Data'!S5107,'8760 Data'!T5107,'8760 Data'!U5107)</f>
        <v>0</v>
      </c>
      <c r="I5107" s="591" t="e">
        <f>H5107/'Output Sheet'!$B$8</f>
        <v>#DIV/0!</v>
      </c>
      <c r="J5107" s="596"/>
      <c r="K5107" s="560"/>
      <c r="L5107" s="560"/>
      <c r="M5107" s="560"/>
      <c r="N5107" s="560"/>
      <c r="O5107" s="560"/>
      <c r="P5107" s="560"/>
      <c r="Q5107" s="560"/>
      <c r="R5107" s="560"/>
      <c r="S5107" s="560"/>
      <c r="T5107" s="560"/>
      <c r="U5107" s="560"/>
    </row>
    <row r="5108" spans="1:21">
      <c r="A5108" s="593">
        <f t="shared" si="474"/>
        <v>41487</v>
      </c>
      <c r="B5108" s="594">
        <v>41487.791962094911</v>
      </c>
      <c r="C5108" s="560">
        <f t="shared" si="475"/>
        <v>2013</v>
      </c>
      <c r="D5108" s="560">
        <f t="shared" si="476"/>
        <v>8</v>
      </c>
      <c r="E5108" s="560">
        <f t="shared" si="477"/>
        <v>1</v>
      </c>
      <c r="F5108" s="560">
        <f t="shared" si="478"/>
        <v>19</v>
      </c>
      <c r="G5108" s="595">
        <f t="shared" si="479"/>
        <v>5</v>
      </c>
      <c r="H5108" s="590">
        <f>CHOOSE('Output Sheet'!$B$4,'8760 Data'!J5108,'8760 Data'!K5108,'8760 Data'!L5108,'8760 Data'!M5108,'8760 Data'!N5108,'8760 Data'!O5108,'8760 Data'!P5108,'8760 Data'!Q5108,'8760 Data'!R5108,'8760 Data'!S5108,'8760 Data'!T5108,'8760 Data'!U5108)</f>
        <v>0</v>
      </c>
      <c r="I5108" s="591" t="e">
        <f>H5108/'Output Sheet'!$B$8</f>
        <v>#DIV/0!</v>
      </c>
      <c r="J5108" s="596"/>
      <c r="K5108" s="560"/>
      <c r="L5108" s="560"/>
      <c r="M5108" s="560"/>
      <c r="N5108" s="560"/>
      <c r="O5108" s="560"/>
      <c r="P5108" s="560"/>
      <c r="Q5108" s="560"/>
      <c r="R5108" s="560"/>
      <c r="S5108" s="560"/>
      <c r="T5108" s="560"/>
      <c r="U5108" s="560"/>
    </row>
    <row r="5109" spans="1:21">
      <c r="A5109" s="593">
        <f t="shared" si="474"/>
        <v>41487</v>
      </c>
      <c r="B5109" s="594">
        <v>41487.833628819448</v>
      </c>
      <c r="C5109" s="560">
        <f t="shared" si="475"/>
        <v>2013</v>
      </c>
      <c r="D5109" s="560">
        <f t="shared" si="476"/>
        <v>8</v>
      </c>
      <c r="E5109" s="560">
        <f t="shared" si="477"/>
        <v>1</v>
      </c>
      <c r="F5109" s="560">
        <f t="shared" si="478"/>
        <v>20</v>
      </c>
      <c r="G5109" s="595">
        <f t="shared" si="479"/>
        <v>5</v>
      </c>
      <c r="H5109" s="590">
        <f>CHOOSE('Output Sheet'!$B$4,'8760 Data'!J5109,'8760 Data'!K5109,'8760 Data'!L5109,'8760 Data'!M5109,'8760 Data'!N5109,'8760 Data'!O5109,'8760 Data'!P5109,'8760 Data'!Q5109,'8760 Data'!R5109,'8760 Data'!S5109,'8760 Data'!T5109,'8760 Data'!U5109)</f>
        <v>0</v>
      </c>
      <c r="I5109" s="591" t="e">
        <f>H5109/'Output Sheet'!$B$8</f>
        <v>#DIV/0!</v>
      </c>
      <c r="J5109" s="596"/>
      <c r="K5109" s="560"/>
      <c r="L5109" s="560"/>
      <c r="M5109" s="560"/>
      <c r="N5109" s="560"/>
      <c r="O5109" s="560"/>
      <c r="P5109" s="560"/>
      <c r="Q5109" s="560"/>
      <c r="R5109" s="560"/>
      <c r="S5109" s="560"/>
      <c r="T5109" s="560"/>
      <c r="U5109" s="560"/>
    </row>
    <row r="5110" spans="1:21">
      <c r="A5110" s="593">
        <f t="shared" si="474"/>
        <v>41487</v>
      </c>
      <c r="B5110" s="594">
        <v>41487.875295543985</v>
      </c>
      <c r="C5110" s="560">
        <f t="shared" si="475"/>
        <v>2013</v>
      </c>
      <c r="D5110" s="560">
        <f t="shared" si="476"/>
        <v>8</v>
      </c>
      <c r="E5110" s="560">
        <f t="shared" si="477"/>
        <v>1</v>
      </c>
      <c r="F5110" s="560">
        <f t="shared" si="478"/>
        <v>21</v>
      </c>
      <c r="G5110" s="595">
        <f t="shared" si="479"/>
        <v>5</v>
      </c>
      <c r="H5110" s="590">
        <f>CHOOSE('Output Sheet'!$B$4,'8760 Data'!J5110,'8760 Data'!K5110,'8760 Data'!L5110,'8760 Data'!M5110,'8760 Data'!N5110,'8760 Data'!O5110,'8760 Data'!P5110,'8760 Data'!Q5110,'8760 Data'!R5110,'8760 Data'!S5110,'8760 Data'!T5110,'8760 Data'!U5110)</f>
        <v>0</v>
      </c>
      <c r="I5110" s="591" t="e">
        <f>H5110/'Output Sheet'!$B$8</f>
        <v>#DIV/0!</v>
      </c>
      <c r="J5110" s="596"/>
      <c r="K5110" s="560"/>
      <c r="L5110" s="560"/>
      <c r="M5110" s="560"/>
      <c r="N5110" s="560"/>
      <c r="O5110" s="560"/>
      <c r="P5110" s="560"/>
      <c r="Q5110" s="560"/>
      <c r="R5110" s="560"/>
      <c r="S5110" s="560"/>
      <c r="T5110" s="560"/>
      <c r="U5110" s="560"/>
    </row>
    <row r="5111" spans="1:21">
      <c r="A5111" s="593">
        <f t="shared" si="474"/>
        <v>41487</v>
      </c>
      <c r="B5111" s="594">
        <v>41487.916962268515</v>
      </c>
      <c r="C5111" s="560">
        <f t="shared" si="475"/>
        <v>2013</v>
      </c>
      <c r="D5111" s="560">
        <f t="shared" si="476"/>
        <v>8</v>
      </c>
      <c r="E5111" s="560">
        <f t="shared" si="477"/>
        <v>1</v>
      </c>
      <c r="F5111" s="560">
        <f t="shared" si="478"/>
        <v>22</v>
      </c>
      <c r="G5111" s="595">
        <f t="shared" si="479"/>
        <v>5</v>
      </c>
      <c r="H5111" s="590">
        <f>CHOOSE('Output Sheet'!$B$4,'8760 Data'!J5111,'8760 Data'!K5111,'8760 Data'!L5111,'8760 Data'!M5111,'8760 Data'!N5111,'8760 Data'!O5111,'8760 Data'!P5111,'8760 Data'!Q5111,'8760 Data'!R5111,'8760 Data'!S5111,'8760 Data'!T5111,'8760 Data'!U5111)</f>
        <v>0</v>
      </c>
      <c r="I5111" s="591" t="e">
        <f>H5111/'Output Sheet'!$B$8</f>
        <v>#DIV/0!</v>
      </c>
      <c r="J5111" s="596"/>
      <c r="K5111" s="560"/>
      <c r="L5111" s="560"/>
      <c r="M5111" s="560"/>
      <c r="N5111" s="560"/>
      <c r="O5111" s="560"/>
      <c r="P5111" s="560"/>
      <c r="Q5111" s="560"/>
      <c r="R5111" s="560"/>
      <c r="S5111" s="560"/>
      <c r="T5111" s="560"/>
      <c r="U5111" s="560"/>
    </row>
    <row r="5112" spans="1:21">
      <c r="A5112" s="593">
        <f t="shared" si="474"/>
        <v>41487</v>
      </c>
      <c r="B5112" s="594">
        <v>41487.958628993052</v>
      </c>
      <c r="C5112" s="560">
        <f t="shared" si="475"/>
        <v>2013</v>
      </c>
      <c r="D5112" s="560">
        <f t="shared" si="476"/>
        <v>8</v>
      </c>
      <c r="E5112" s="560">
        <f t="shared" si="477"/>
        <v>1</v>
      </c>
      <c r="F5112" s="560">
        <f t="shared" si="478"/>
        <v>23</v>
      </c>
      <c r="G5112" s="595">
        <f t="shared" si="479"/>
        <v>5</v>
      </c>
      <c r="H5112" s="590">
        <f>CHOOSE('Output Sheet'!$B$4,'8760 Data'!J5112,'8760 Data'!K5112,'8760 Data'!L5112,'8760 Data'!M5112,'8760 Data'!N5112,'8760 Data'!O5112,'8760 Data'!P5112,'8760 Data'!Q5112,'8760 Data'!R5112,'8760 Data'!S5112,'8760 Data'!T5112,'8760 Data'!U5112)</f>
        <v>0</v>
      </c>
      <c r="I5112" s="591" t="e">
        <f>H5112/'Output Sheet'!$B$8</f>
        <v>#DIV/0!</v>
      </c>
      <c r="J5112" s="596"/>
      <c r="K5112" s="560"/>
      <c r="L5112" s="560"/>
      <c r="M5112" s="560"/>
      <c r="N5112" s="560"/>
      <c r="O5112" s="560"/>
      <c r="P5112" s="560"/>
      <c r="Q5112" s="560"/>
      <c r="R5112" s="560"/>
      <c r="S5112" s="560"/>
      <c r="T5112" s="560"/>
      <c r="U5112" s="560"/>
    </row>
    <row r="5113" spans="1:21">
      <c r="A5113" s="593">
        <f t="shared" si="474"/>
        <v>41488</v>
      </c>
      <c r="B5113" s="594">
        <v>41488.000295717589</v>
      </c>
      <c r="C5113" s="560">
        <f t="shared" si="475"/>
        <v>2013</v>
      </c>
      <c r="D5113" s="560">
        <f t="shared" si="476"/>
        <v>8</v>
      </c>
      <c r="E5113" s="560">
        <f t="shared" si="477"/>
        <v>2</v>
      </c>
      <c r="F5113" s="560">
        <f t="shared" si="478"/>
        <v>24</v>
      </c>
      <c r="G5113" s="595">
        <f t="shared" si="479"/>
        <v>6</v>
      </c>
      <c r="H5113" s="590">
        <f>CHOOSE('Output Sheet'!$B$4,'8760 Data'!J5113,'8760 Data'!K5113,'8760 Data'!L5113,'8760 Data'!M5113,'8760 Data'!N5113,'8760 Data'!O5113,'8760 Data'!P5113,'8760 Data'!Q5113,'8760 Data'!R5113,'8760 Data'!S5113,'8760 Data'!T5113,'8760 Data'!U5113)</f>
        <v>0</v>
      </c>
      <c r="I5113" s="591" t="e">
        <f>H5113/'Output Sheet'!$B$8</f>
        <v>#DIV/0!</v>
      </c>
      <c r="J5113" s="596"/>
      <c r="K5113" s="560"/>
      <c r="L5113" s="560"/>
      <c r="M5113" s="560"/>
      <c r="N5113" s="560"/>
      <c r="O5113" s="560"/>
      <c r="P5113" s="560"/>
      <c r="Q5113" s="560"/>
      <c r="R5113" s="560"/>
      <c r="S5113" s="560"/>
      <c r="T5113" s="560"/>
      <c r="U5113" s="560"/>
    </row>
    <row r="5114" spans="1:21">
      <c r="A5114" s="593">
        <f t="shared" si="474"/>
        <v>41488</v>
      </c>
      <c r="B5114" s="594">
        <v>41488.041962442127</v>
      </c>
      <c r="C5114" s="560">
        <f t="shared" si="475"/>
        <v>2013</v>
      </c>
      <c r="D5114" s="560">
        <f t="shared" si="476"/>
        <v>8</v>
      </c>
      <c r="E5114" s="560">
        <f t="shared" si="477"/>
        <v>2</v>
      </c>
      <c r="F5114" s="560">
        <f t="shared" si="478"/>
        <v>1</v>
      </c>
      <c r="G5114" s="595">
        <f t="shared" si="479"/>
        <v>6</v>
      </c>
      <c r="H5114" s="590">
        <f>CHOOSE('Output Sheet'!$B$4,'8760 Data'!J5114,'8760 Data'!K5114,'8760 Data'!L5114,'8760 Data'!M5114,'8760 Data'!N5114,'8760 Data'!O5114,'8760 Data'!P5114,'8760 Data'!Q5114,'8760 Data'!R5114,'8760 Data'!S5114,'8760 Data'!T5114,'8760 Data'!U5114)</f>
        <v>0</v>
      </c>
      <c r="I5114" s="591" t="e">
        <f>H5114/'Output Sheet'!$B$8</f>
        <v>#DIV/0!</v>
      </c>
      <c r="J5114" s="596"/>
      <c r="K5114" s="560"/>
      <c r="L5114" s="560"/>
      <c r="M5114" s="560"/>
      <c r="N5114" s="560"/>
      <c r="O5114" s="560"/>
      <c r="P5114" s="560"/>
      <c r="Q5114" s="560"/>
      <c r="R5114" s="560"/>
      <c r="S5114" s="560"/>
      <c r="T5114" s="560"/>
      <c r="U5114" s="560"/>
    </row>
    <row r="5115" spans="1:21">
      <c r="A5115" s="593">
        <f t="shared" si="474"/>
        <v>41488</v>
      </c>
      <c r="B5115" s="594">
        <v>41488.083629166664</v>
      </c>
      <c r="C5115" s="560">
        <f t="shared" si="475"/>
        <v>2013</v>
      </c>
      <c r="D5115" s="560">
        <f t="shared" si="476"/>
        <v>8</v>
      </c>
      <c r="E5115" s="560">
        <f t="shared" si="477"/>
        <v>2</v>
      </c>
      <c r="F5115" s="560">
        <f t="shared" si="478"/>
        <v>2</v>
      </c>
      <c r="G5115" s="595">
        <f t="shared" si="479"/>
        <v>6</v>
      </c>
      <c r="H5115" s="590">
        <f>CHOOSE('Output Sheet'!$B$4,'8760 Data'!J5115,'8760 Data'!K5115,'8760 Data'!L5115,'8760 Data'!M5115,'8760 Data'!N5115,'8760 Data'!O5115,'8760 Data'!P5115,'8760 Data'!Q5115,'8760 Data'!R5115,'8760 Data'!S5115,'8760 Data'!T5115,'8760 Data'!U5115)</f>
        <v>0</v>
      </c>
      <c r="I5115" s="591" t="e">
        <f>H5115/'Output Sheet'!$B$8</f>
        <v>#DIV/0!</v>
      </c>
      <c r="J5115" s="596"/>
      <c r="K5115" s="560"/>
      <c r="L5115" s="560"/>
      <c r="M5115" s="560"/>
      <c r="N5115" s="560"/>
      <c r="O5115" s="560"/>
      <c r="P5115" s="560"/>
      <c r="Q5115" s="560"/>
      <c r="R5115" s="560"/>
      <c r="S5115" s="560"/>
      <c r="T5115" s="560"/>
      <c r="U5115" s="560"/>
    </row>
    <row r="5116" spans="1:21">
      <c r="A5116" s="593">
        <f t="shared" si="474"/>
        <v>41488</v>
      </c>
      <c r="B5116" s="594">
        <v>41488.125295891201</v>
      </c>
      <c r="C5116" s="560">
        <f t="shared" si="475"/>
        <v>2013</v>
      </c>
      <c r="D5116" s="560">
        <f t="shared" si="476"/>
        <v>8</v>
      </c>
      <c r="E5116" s="560">
        <f t="shared" si="477"/>
        <v>2</v>
      </c>
      <c r="F5116" s="560">
        <f t="shared" si="478"/>
        <v>3</v>
      </c>
      <c r="G5116" s="595">
        <f t="shared" si="479"/>
        <v>6</v>
      </c>
      <c r="H5116" s="590">
        <f>CHOOSE('Output Sheet'!$B$4,'8760 Data'!J5116,'8760 Data'!K5116,'8760 Data'!L5116,'8760 Data'!M5116,'8760 Data'!N5116,'8760 Data'!O5116,'8760 Data'!P5116,'8760 Data'!Q5116,'8760 Data'!R5116,'8760 Data'!S5116,'8760 Data'!T5116,'8760 Data'!U5116)</f>
        <v>0</v>
      </c>
      <c r="I5116" s="591" t="e">
        <f>H5116/'Output Sheet'!$B$8</f>
        <v>#DIV/0!</v>
      </c>
      <c r="J5116" s="596"/>
      <c r="K5116" s="560"/>
      <c r="L5116" s="560"/>
      <c r="M5116" s="560"/>
      <c r="N5116" s="560"/>
      <c r="O5116" s="560"/>
      <c r="P5116" s="560"/>
      <c r="Q5116" s="560"/>
      <c r="R5116" s="560"/>
      <c r="S5116" s="560"/>
      <c r="T5116" s="560"/>
      <c r="U5116" s="560"/>
    </row>
    <row r="5117" spans="1:21">
      <c r="A5117" s="593">
        <f t="shared" si="474"/>
        <v>41488</v>
      </c>
      <c r="B5117" s="594">
        <v>41488.166962615738</v>
      </c>
      <c r="C5117" s="560">
        <f t="shared" si="475"/>
        <v>2013</v>
      </c>
      <c r="D5117" s="560">
        <f t="shared" si="476"/>
        <v>8</v>
      </c>
      <c r="E5117" s="560">
        <f t="shared" si="477"/>
        <v>2</v>
      </c>
      <c r="F5117" s="560">
        <f t="shared" si="478"/>
        <v>4</v>
      </c>
      <c r="G5117" s="595">
        <f t="shared" si="479"/>
        <v>6</v>
      </c>
      <c r="H5117" s="590">
        <f>CHOOSE('Output Sheet'!$B$4,'8760 Data'!J5117,'8760 Data'!K5117,'8760 Data'!L5117,'8760 Data'!M5117,'8760 Data'!N5117,'8760 Data'!O5117,'8760 Data'!P5117,'8760 Data'!Q5117,'8760 Data'!R5117,'8760 Data'!S5117,'8760 Data'!T5117,'8760 Data'!U5117)</f>
        <v>0</v>
      </c>
      <c r="I5117" s="591" t="e">
        <f>H5117/'Output Sheet'!$B$8</f>
        <v>#DIV/0!</v>
      </c>
      <c r="J5117" s="596"/>
      <c r="K5117" s="560"/>
      <c r="L5117" s="560"/>
      <c r="M5117" s="560"/>
      <c r="N5117" s="560"/>
      <c r="O5117" s="560"/>
      <c r="P5117" s="560"/>
      <c r="Q5117" s="560"/>
      <c r="R5117" s="560"/>
      <c r="S5117" s="560"/>
      <c r="T5117" s="560"/>
      <c r="U5117" s="560"/>
    </row>
    <row r="5118" spans="1:21">
      <c r="A5118" s="593">
        <f t="shared" si="474"/>
        <v>41488</v>
      </c>
      <c r="B5118" s="594">
        <v>41488.208629340275</v>
      </c>
      <c r="C5118" s="560">
        <f t="shared" si="475"/>
        <v>2013</v>
      </c>
      <c r="D5118" s="560">
        <f t="shared" si="476"/>
        <v>8</v>
      </c>
      <c r="E5118" s="560">
        <f t="shared" si="477"/>
        <v>2</v>
      </c>
      <c r="F5118" s="560">
        <f t="shared" si="478"/>
        <v>5</v>
      </c>
      <c r="G5118" s="595">
        <f t="shared" si="479"/>
        <v>6</v>
      </c>
      <c r="H5118" s="590">
        <f>CHOOSE('Output Sheet'!$B$4,'8760 Data'!J5118,'8760 Data'!K5118,'8760 Data'!L5118,'8760 Data'!M5118,'8760 Data'!N5118,'8760 Data'!O5118,'8760 Data'!P5118,'8760 Data'!Q5118,'8760 Data'!R5118,'8760 Data'!S5118,'8760 Data'!T5118,'8760 Data'!U5118)</f>
        <v>0</v>
      </c>
      <c r="I5118" s="591" t="e">
        <f>H5118/'Output Sheet'!$B$8</f>
        <v>#DIV/0!</v>
      </c>
      <c r="J5118" s="596"/>
      <c r="K5118" s="560"/>
      <c r="L5118" s="560"/>
      <c r="M5118" s="560"/>
      <c r="N5118" s="560"/>
      <c r="O5118" s="560"/>
      <c r="P5118" s="560"/>
      <c r="Q5118" s="560"/>
      <c r="R5118" s="560"/>
      <c r="S5118" s="560"/>
      <c r="T5118" s="560"/>
      <c r="U5118" s="560"/>
    </row>
    <row r="5119" spans="1:21">
      <c r="A5119" s="593">
        <f t="shared" si="474"/>
        <v>41488</v>
      </c>
      <c r="B5119" s="594">
        <v>41488.250296064813</v>
      </c>
      <c r="C5119" s="560">
        <f t="shared" si="475"/>
        <v>2013</v>
      </c>
      <c r="D5119" s="560">
        <f t="shared" si="476"/>
        <v>8</v>
      </c>
      <c r="E5119" s="560">
        <f t="shared" si="477"/>
        <v>2</v>
      </c>
      <c r="F5119" s="560">
        <f t="shared" si="478"/>
        <v>6</v>
      </c>
      <c r="G5119" s="595">
        <f t="shared" si="479"/>
        <v>6</v>
      </c>
      <c r="H5119" s="590">
        <f>CHOOSE('Output Sheet'!$B$4,'8760 Data'!J5119,'8760 Data'!K5119,'8760 Data'!L5119,'8760 Data'!M5119,'8760 Data'!N5119,'8760 Data'!O5119,'8760 Data'!P5119,'8760 Data'!Q5119,'8760 Data'!R5119,'8760 Data'!S5119,'8760 Data'!T5119,'8760 Data'!U5119)</f>
        <v>0</v>
      </c>
      <c r="I5119" s="591" t="e">
        <f>H5119/'Output Sheet'!$B$8</f>
        <v>#DIV/0!</v>
      </c>
      <c r="J5119" s="596"/>
      <c r="K5119" s="560"/>
      <c r="L5119" s="560"/>
      <c r="M5119" s="560"/>
      <c r="N5119" s="560"/>
      <c r="O5119" s="560"/>
      <c r="P5119" s="560"/>
      <c r="Q5119" s="560"/>
      <c r="R5119" s="560"/>
      <c r="S5119" s="560"/>
      <c r="T5119" s="560"/>
      <c r="U5119" s="560"/>
    </row>
    <row r="5120" spans="1:21">
      <c r="A5120" s="593">
        <f t="shared" si="474"/>
        <v>41488</v>
      </c>
      <c r="B5120" s="594">
        <v>41488.29196278935</v>
      </c>
      <c r="C5120" s="560">
        <f t="shared" si="475"/>
        <v>2013</v>
      </c>
      <c r="D5120" s="560">
        <f t="shared" si="476"/>
        <v>8</v>
      </c>
      <c r="E5120" s="560">
        <f t="shared" si="477"/>
        <v>2</v>
      </c>
      <c r="F5120" s="560">
        <f t="shared" si="478"/>
        <v>7</v>
      </c>
      <c r="G5120" s="595">
        <f t="shared" si="479"/>
        <v>6</v>
      </c>
      <c r="H5120" s="590">
        <f>CHOOSE('Output Sheet'!$B$4,'8760 Data'!J5120,'8760 Data'!K5120,'8760 Data'!L5120,'8760 Data'!M5120,'8760 Data'!N5120,'8760 Data'!O5120,'8760 Data'!P5120,'8760 Data'!Q5120,'8760 Data'!R5120,'8760 Data'!S5120,'8760 Data'!T5120,'8760 Data'!U5120)</f>
        <v>0</v>
      </c>
      <c r="I5120" s="591" t="e">
        <f>H5120/'Output Sheet'!$B$8</f>
        <v>#DIV/0!</v>
      </c>
      <c r="J5120" s="596"/>
      <c r="K5120" s="560"/>
      <c r="L5120" s="560"/>
      <c r="M5120" s="560"/>
      <c r="N5120" s="560"/>
      <c r="O5120" s="560"/>
      <c r="P5120" s="560"/>
      <c r="Q5120" s="560"/>
      <c r="R5120" s="560"/>
      <c r="S5120" s="560"/>
      <c r="T5120" s="560"/>
      <c r="U5120" s="560"/>
    </row>
    <row r="5121" spans="1:21">
      <c r="A5121" s="593">
        <f t="shared" si="474"/>
        <v>41488</v>
      </c>
      <c r="B5121" s="594">
        <v>41488.333629513887</v>
      </c>
      <c r="C5121" s="560">
        <f t="shared" si="475"/>
        <v>2013</v>
      </c>
      <c r="D5121" s="560">
        <f t="shared" si="476"/>
        <v>8</v>
      </c>
      <c r="E5121" s="560">
        <f t="shared" si="477"/>
        <v>2</v>
      </c>
      <c r="F5121" s="560">
        <f t="shared" si="478"/>
        <v>8</v>
      </c>
      <c r="G5121" s="595">
        <f t="shared" si="479"/>
        <v>6</v>
      </c>
      <c r="H5121" s="590">
        <f>CHOOSE('Output Sheet'!$B$4,'8760 Data'!J5121,'8760 Data'!K5121,'8760 Data'!L5121,'8760 Data'!M5121,'8760 Data'!N5121,'8760 Data'!O5121,'8760 Data'!P5121,'8760 Data'!Q5121,'8760 Data'!R5121,'8760 Data'!S5121,'8760 Data'!T5121,'8760 Data'!U5121)</f>
        <v>0</v>
      </c>
      <c r="I5121" s="591" t="e">
        <f>H5121/'Output Sheet'!$B$8</f>
        <v>#DIV/0!</v>
      </c>
      <c r="J5121" s="596"/>
      <c r="K5121" s="560"/>
      <c r="L5121" s="560"/>
      <c r="M5121" s="560"/>
      <c r="N5121" s="560"/>
      <c r="O5121" s="560"/>
      <c r="P5121" s="560"/>
      <c r="Q5121" s="560"/>
      <c r="R5121" s="560"/>
      <c r="S5121" s="560"/>
      <c r="T5121" s="560"/>
      <c r="U5121" s="560"/>
    </row>
    <row r="5122" spans="1:21">
      <c r="A5122" s="593">
        <f t="shared" si="474"/>
        <v>41488</v>
      </c>
      <c r="B5122" s="594">
        <v>41488.375296238424</v>
      </c>
      <c r="C5122" s="560">
        <f t="shared" si="475"/>
        <v>2013</v>
      </c>
      <c r="D5122" s="560">
        <f t="shared" si="476"/>
        <v>8</v>
      </c>
      <c r="E5122" s="560">
        <f t="shared" si="477"/>
        <v>2</v>
      </c>
      <c r="F5122" s="560">
        <f t="shared" si="478"/>
        <v>9</v>
      </c>
      <c r="G5122" s="595">
        <f t="shared" si="479"/>
        <v>6</v>
      </c>
      <c r="H5122" s="590">
        <f>CHOOSE('Output Sheet'!$B$4,'8760 Data'!J5122,'8760 Data'!K5122,'8760 Data'!L5122,'8760 Data'!M5122,'8760 Data'!N5122,'8760 Data'!O5122,'8760 Data'!P5122,'8760 Data'!Q5122,'8760 Data'!R5122,'8760 Data'!S5122,'8760 Data'!T5122,'8760 Data'!U5122)</f>
        <v>0</v>
      </c>
      <c r="I5122" s="591" t="e">
        <f>H5122/'Output Sheet'!$B$8</f>
        <v>#DIV/0!</v>
      </c>
      <c r="J5122" s="596"/>
      <c r="K5122" s="560"/>
      <c r="L5122" s="560"/>
      <c r="M5122" s="560"/>
      <c r="N5122" s="560"/>
      <c r="O5122" s="560"/>
      <c r="P5122" s="560"/>
      <c r="Q5122" s="560"/>
      <c r="R5122" s="560"/>
      <c r="S5122" s="560"/>
      <c r="T5122" s="560"/>
      <c r="U5122" s="560"/>
    </row>
    <row r="5123" spans="1:21">
      <c r="A5123" s="593">
        <f t="shared" ref="A5123:A5186" si="480">DATE(C5123,D5123,E5123)</f>
        <v>41488</v>
      </c>
      <c r="B5123" s="594">
        <v>41488.416962962961</v>
      </c>
      <c r="C5123" s="560">
        <f t="shared" ref="C5123:C5186" si="481">YEAR(B5123)</f>
        <v>2013</v>
      </c>
      <c r="D5123" s="560">
        <f t="shared" ref="D5123:D5186" si="482">MONTH(B5123)</f>
        <v>8</v>
      </c>
      <c r="E5123" s="560">
        <f t="shared" ref="E5123:E5186" si="483">DAY(B5123)</f>
        <v>2</v>
      </c>
      <c r="F5123" s="560">
        <f t="shared" ref="F5123:F5186" si="484">IF(HOUR(B5123)&lt;&gt;0,HOUR(B5123),24)</f>
        <v>10</v>
      </c>
      <c r="G5123" s="595">
        <f t="shared" ref="G5123:G5186" si="485">WEEKDAY(B5123,1)</f>
        <v>6</v>
      </c>
      <c r="H5123" s="590">
        <f>CHOOSE('Output Sheet'!$B$4,'8760 Data'!J5123,'8760 Data'!K5123,'8760 Data'!L5123,'8760 Data'!M5123,'8760 Data'!N5123,'8760 Data'!O5123,'8760 Data'!P5123,'8760 Data'!Q5123,'8760 Data'!R5123,'8760 Data'!S5123,'8760 Data'!T5123,'8760 Data'!U5123)</f>
        <v>0</v>
      </c>
      <c r="I5123" s="591" t="e">
        <f>H5123/'Output Sheet'!$B$8</f>
        <v>#DIV/0!</v>
      </c>
      <c r="J5123" s="596"/>
      <c r="K5123" s="560"/>
      <c r="L5123" s="560"/>
      <c r="M5123" s="560"/>
      <c r="N5123" s="560"/>
      <c r="O5123" s="560"/>
      <c r="P5123" s="560"/>
      <c r="Q5123" s="560"/>
      <c r="R5123" s="560"/>
      <c r="S5123" s="560"/>
      <c r="T5123" s="560"/>
      <c r="U5123" s="560"/>
    </row>
    <row r="5124" spans="1:21">
      <c r="A5124" s="593">
        <f t="shared" si="480"/>
        <v>41488</v>
      </c>
      <c r="B5124" s="594">
        <v>41488.458629687499</v>
      </c>
      <c r="C5124" s="560">
        <f t="shared" si="481"/>
        <v>2013</v>
      </c>
      <c r="D5124" s="560">
        <f t="shared" si="482"/>
        <v>8</v>
      </c>
      <c r="E5124" s="560">
        <f t="shared" si="483"/>
        <v>2</v>
      </c>
      <c r="F5124" s="560">
        <f t="shared" si="484"/>
        <v>11</v>
      </c>
      <c r="G5124" s="595">
        <f t="shared" si="485"/>
        <v>6</v>
      </c>
      <c r="H5124" s="590">
        <f>CHOOSE('Output Sheet'!$B$4,'8760 Data'!J5124,'8760 Data'!K5124,'8760 Data'!L5124,'8760 Data'!M5124,'8760 Data'!N5124,'8760 Data'!O5124,'8760 Data'!P5124,'8760 Data'!Q5124,'8760 Data'!R5124,'8760 Data'!S5124,'8760 Data'!T5124,'8760 Data'!U5124)</f>
        <v>0</v>
      </c>
      <c r="I5124" s="591" t="e">
        <f>H5124/'Output Sheet'!$B$8</f>
        <v>#DIV/0!</v>
      </c>
      <c r="J5124" s="596"/>
      <c r="K5124" s="560"/>
      <c r="L5124" s="560"/>
      <c r="M5124" s="560"/>
      <c r="N5124" s="560"/>
      <c r="O5124" s="560"/>
      <c r="P5124" s="560"/>
      <c r="Q5124" s="560"/>
      <c r="R5124" s="560"/>
      <c r="S5124" s="560"/>
      <c r="T5124" s="560"/>
      <c r="U5124" s="560"/>
    </row>
    <row r="5125" spans="1:21">
      <c r="A5125" s="593">
        <f t="shared" si="480"/>
        <v>41488</v>
      </c>
      <c r="B5125" s="594">
        <v>41488.500296412036</v>
      </c>
      <c r="C5125" s="560">
        <f t="shared" si="481"/>
        <v>2013</v>
      </c>
      <c r="D5125" s="560">
        <f t="shared" si="482"/>
        <v>8</v>
      </c>
      <c r="E5125" s="560">
        <f t="shared" si="483"/>
        <v>2</v>
      </c>
      <c r="F5125" s="560">
        <f t="shared" si="484"/>
        <v>12</v>
      </c>
      <c r="G5125" s="595">
        <f t="shared" si="485"/>
        <v>6</v>
      </c>
      <c r="H5125" s="590">
        <f>CHOOSE('Output Sheet'!$B$4,'8760 Data'!J5125,'8760 Data'!K5125,'8760 Data'!L5125,'8760 Data'!M5125,'8760 Data'!N5125,'8760 Data'!O5125,'8760 Data'!P5125,'8760 Data'!Q5125,'8760 Data'!R5125,'8760 Data'!S5125,'8760 Data'!T5125,'8760 Data'!U5125)</f>
        <v>0</v>
      </c>
      <c r="I5125" s="591" t="e">
        <f>H5125/'Output Sheet'!$B$8</f>
        <v>#DIV/0!</v>
      </c>
      <c r="J5125" s="596"/>
      <c r="K5125" s="560"/>
      <c r="L5125" s="560"/>
      <c r="M5125" s="560"/>
      <c r="N5125" s="560"/>
      <c r="O5125" s="560"/>
      <c r="P5125" s="560"/>
      <c r="Q5125" s="560"/>
      <c r="R5125" s="560"/>
      <c r="S5125" s="560"/>
      <c r="T5125" s="560"/>
      <c r="U5125" s="560"/>
    </row>
    <row r="5126" spans="1:21">
      <c r="A5126" s="593">
        <f t="shared" si="480"/>
        <v>41488</v>
      </c>
      <c r="B5126" s="594">
        <v>41488.541963136573</v>
      </c>
      <c r="C5126" s="560">
        <f t="shared" si="481"/>
        <v>2013</v>
      </c>
      <c r="D5126" s="560">
        <f t="shared" si="482"/>
        <v>8</v>
      </c>
      <c r="E5126" s="560">
        <f t="shared" si="483"/>
        <v>2</v>
      </c>
      <c r="F5126" s="560">
        <f t="shared" si="484"/>
        <v>13</v>
      </c>
      <c r="G5126" s="595">
        <f t="shared" si="485"/>
        <v>6</v>
      </c>
      <c r="H5126" s="590">
        <f>CHOOSE('Output Sheet'!$B$4,'8760 Data'!J5126,'8760 Data'!K5126,'8760 Data'!L5126,'8760 Data'!M5126,'8760 Data'!N5126,'8760 Data'!O5126,'8760 Data'!P5126,'8760 Data'!Q5126,'8760 Data'!R5126,'8760 Data'!S5126,'8760 Data'!T5126,'8760 Data'!U5126)</f>
        <v>0</v>
      </c>
      <c r="I5126" s="591" t="e">
        <f>H5126/'Output Sheet'!$B$8</f>
        <v>#DIV/0!</v>
      </c>
      <c r="J5126" s="596"/>
      <c r="K5126" s="560"/>
      <c r="L5126" s="560"/>
      <c r="M5126" s="560"/>
      <c r="N5126" s="560"/>
      <c r="O5126" s="560"/>
      <c r="P5126" s="560"/>
      <c r="Q5126" s="560"/>
      <c r="R5126" s="560"/>
      <c r="S5126" s="560"/>
      <c r="T5126" s="560"/>
      <c r="U5126" s="560"/>
    </row>
    <row r="5127" spans="1:21">
      <c r="A5127" s="593">
        <f t="shared" si="480"/>
        <v>41488</v>
      </c>
      <c r="B5127" s="594">
        <v>41488.58362986111</v>
      </c>
      <c r="C5127" s="560">
        <f t="shared" si="481"/>
        <v>2013</v>
      </c>
      <c r="D5127" s="560">
        <f t="shared" si="482"/>
        <v>8</v>
      </c>
      <c r="E5127" s="560">
        <f t="shared" si="483"/>
        <v>2</v>
      </c>
      <c r="F5127" s="560">
        <f t="shared" si="484"/>
        <v>14</v>
      </c>
      <c r="G5127" s="595">
        <f t="shared" si="485"/>
        <v>6</v>
      </c>
      <c r="H5127" s="590">
        <f>CHOOSE('Output Sheet'!$B$4,'8760 Data'!J5127,'8760 Data'!K5127,'8760 Data'!L5127,'8760 Data'!M5127,'8760 Data'!N5127,'8760 Data'!O5127,'8760 Data'!P5127,'8760 Data'!Q5127,'8760 Data'!R5127,'8760 Data'!S5127,'8760 Data'!T5127,'8760 Data'!U5127)</f>
        <v>0</v>
      </c>
      <c r="I5127" s="591" t="e">
        <f>H5127/'Output Sheet'!$B$8</f>
        <v>#DIV/0!</v>
      </c>
      <c r="J5127" s="596"/>
      <c r="K5127" s="560"/>
      <c r="L5127" s="560"/>
      <c r="M5127" s="560"/>
      <c r="N5127" s="560"/>
      <c r="O5127" s="560"/>
      <c r="P5127" s="560"/>
      <c r="Q5127" s="560"/>
      <c r="R5127" s="560"/>
      <c r="S5127" s="560"/>
      <c r="T5127" s="560"/>
      <c r="U5127" s="560"/>
    </row>
    <row r="5128" spans="1:21">
      <c r="A5128" s="593">
        <f t="shared" si="480"/>
        <v>41488</v>
      </c>
      <c r="B5128" s="594">
        <v>41488.625296585647</v>
      </c>
      <c r="C5128" s="560">
        <f t="shared" si="481"/>
        <v>2013</v>
      </c>
      <c r="D5128" s="560">
        <f t="shared" si="482"/>
        <v>8</v>
      </c>
      <c r="E5128" s="560">
        <f t="shared" si="483"/>
        <v>2</v>
      </c>
      <c r="F5128" s="560">
        <f t="shared" si="484"/>
        <v>15</v>
      </c>
      <c r="G5128" s="595">
        <f t="shared" si="485"/>
        <v>6</v>
      </c>
      <c r="H5128" s="590">
        <f>CHOOSE('Output Sheet'!$B$4,'8760 Data'!J5128,'8760 Data'!K5128,'8760 Data'!L5128,'8760 Data'!M5128,'8760 Data'!N5128,'8760 Data'!O5128,'8760 Data'!P5128,'8760 Data'!Q5128,'8760 Data'!R5128,'8760 Data'!S5128,'8760 Data'!T5128,'8760 Data'!U5128)</f>
        <v>0</v>
      </c>
      <c r="I5128" s="591" t="e">
        <f>H5128/'Output Sheet'!$B$8</f>
        <v>#DIV/0!</v>
      </c>
      <c r="J5128" s="596"/>
      <c r="K5128" s="560"/>
      <c r="L5128" s="560"/>
      <c r="M5128" s="560"/>
      <c r="N5128" s="560"/>
      <c r="O5128" s="560"/>
      <c r="P5128" s="560"/>
      <c r="Q5128" s="560"/>
      <c r="R5128" s="560"/>
      <c r="S5128" s="560"/>
      <c r="T5128" s="560"/>
      <c r="U5128" s="560"/>
    </row>
    <row r="5129" spans="1:21">
      <c r="A5129" s="593">
        <f t="shared" si="480"/>
        <v>41488</v>
      </c>
      <c r="B5129" s="594">
        <v>41488.666963310185</v>
      </c>
      <c r="C5129" s="560">
        <f t="shared" si="481"/>
        <v>2013</v>
      </c>
      <c r="D5129" s="560">
        <f t="shared" si="482"/>
        <v>8</v>
      </c>
      <c r="E5129" s="560">
        <f t="shared" si="483"/>
        <v>2</v>
      </c>
      <c r="F5129" s="560">
        <f t="shared" si="484"/>
        <v>16</v>
      </c>
      <c r="G5129" s="595">
        <f t="shared" si="485"/>
        <v>6</v>
      </c>
      <c r="H5129" s="590">
        <f>CHOOSE('Output Sheet'!$B$4,'8760 Data'!J5129,'8760 Data'!K5129,'8760 Data'!L5129,'8760 Data'!M5129,'8760 Data'!N5129,'8760 Data'!O5129,'8760 Data'!P5129,'8760 Data'!Q5129,'8760 Data'!R5129,'8760 Data'!S5129,'8760 Data'!T5129,'8760 Data'!U5129)</f>
        <v>0</v>
      </c>
      <c r="I5129" s="591" t="e">
        <f>H5129/'Output Sheet'!$B$8</f>
        <v>#DIV/0!</v>
      </c>
      <c r="J5129" s="596"/>
      <c r="K5129" s="560"/>
      <c r="L5129" s="560"/>
      <c r="M5129" s="560"/>
      <c r="N5129" s="560"/>
      <c r="O5129" s="560"/>
      <c r="P5129" s="560"/>
      <c r="Q5129" s="560"/>
      <c r="R5129" s="560"/>
      <c r="S5129" s="560"/>
      <c r="T5129" s="560"/>
      <c r="U5129" s="560"/>
    </row>
    <row r="5130" spans="1:21">
      <c r="A5130" s="593">
        <f t="shared" si="480"/>
        <v>41488</v>
      </c>
      <c r="B5130" s="594">
        <v>41488.708630034722</v>
      </c>
      <c r="C5130" s="560">
        <f t="shared" si="481"/>
        <v>2013</v>
      </c>
      <c r="D5130" s="560">
        <f t="shared" si="482"/>
        <v>8</v>
      </c>
      <c r="E5130" s="560">
        <f t="shared" si="483"/>
        <v>2</v>
      </c>
      <c r="F5130" s="560">
        <f t="shared" si="484"/>
        <v>17</v>
      </c>
      <c r="G5130" s="595">
        <f t="shared" si="485"/>
        <v>6</v>
      </c>
      <c r="H5130" s="590">
        <f>CHOOSE('Output Sheet'!$B$4,'8760 Data'!J5130,'8760 Data'!K5130,'8760 Data'!L5130,'8760 Data'!M5130,'8760 Data'!N5130,'8760 Data'!O5130,'8760 Data'!P5130,'8760 Data'!Q5130,'8760 Data'!R5130,'8760 Data'!S5130,'8760 Data'!T5130,'8760 Data'!U5130)</f>
        <v>0</v>
      </c>
      <c r="I5130" s="591" t="e">
        <f>H5130/'Output Sheet'!$B$8</f>
        <v>#DIV/0!</v>
      </c>
      <c r="J5130" s="596"/>
      <c r="K5130" s="560"/>
      <c r="L5130" s="560"/>
      <c r="M5130" s="560"/>
      <c r="N5130" s="560"/>
      <c r="O5130" s="560"/>
      <c r="P5130" s="560"/>
      <c r="Q5130" s="560"/>
      <c r="R5130" s="560"/>
      <c r="S5130" s="560"/>
      <c r="T5130" s="560"/>
      <c r="U5130" s="560"/>
    </row>
    <row r="5131" spans="1:21">
      <c r="A5131" s="593">
        <f t="shared" si="480"/>
        <v>41488</v>
      </c>
      <c r="B5131" s="594">
        <v>41488.750296759259</v>
      </c>
      <c r="C5131" s="560">
        <f t="shared" si="481"/>
        <v>2013</v>
      </c>
      <c r="D5131" s="560">
        <f t="shared" si="482"/>
        <v>8</v>
      </c>
      <c r="E5131" s="560">
        <f t="shared" si="483"/>
        <v>2</v>
      </c>
      <c r="F5131" s="560">
        <f t="shared" si="484"/>
        <v>18</v>
      </c>
      <c r="G5131" s="595">
        <f t="shared" si="485"/>
        <v>6</v>
      </c>
      <c r="H5131" s="590">
        <f>CHOOSE('Output Sheet'!$B$4,'8760 Data'!J5131,'8760 Data'!K5131,'8760 Data'!L5131,'8760 Data'!M5131,'8760 Data'!N5131,'8760 Data'!O5131,'8760 Data'!P5131,'8760 Data'!Q5131,'8760 Data'!R5131,'8760 Data'!S5131,'8760 Data'!T5131,'8760 Data'!U5131)</f>
        <v>0</v>
      </c>
      <c r="I5131" s="591" t="e">
        <f>H5131/'Output Sheet'!$B$8</f>
        <v>#DIV/0!</v>
      </c>
      <c r="J5131" s="596"/>
      <c r="K5131" s="560"/>
      <c r="L5131" s="560"/>
      <c r="M5131" s="560"/>
      <c r="N5131" s="560"/>
      <c r="O5131" s="560"/>
      <c r="P5131" s="560"/>
      <c r="Q5131" s="560"/>
      <c r="R5131" s="560"/>
      <c r="S5131" s="560"/>
      <c r="T5131" s="560"/>
      <c r="U5131" s="560"/>
    </row>
    <row r="5132" spans="1:21">
      <c r="A5132" s="593">
        <f t="shared" si="480"/>
        <v>41488</v>
      </c>
      <c r="B5132" s="594">
        <v>41488.791963483796</v>
      </c>
      <c r="C5132" s="560">
        <f t="shared" si="481"/>
        <v>2013</v>
      </c>
      <c r="D5132" s="560">
        <f t="shared" si="482"/>
        <v>8</v>
      </c>
      <c r="E5132" s="560">
        <f t="shared" si="483"/>
        <v>2</v>
      </c>
      <c r="F5132" s="560">
        <f t="shared" si="484"/>
        <v>19</v>
      </c>
      <c r="G5132" s="595">
        <f t="shared" si="485"/>
        <v>6</v>
      </c>
      <c r="H5132" s="590">
        <f>CHOOSE('Output Sheet'!$B$4,'8760 Data'!J5132,'8760 Data'!K5132,'8760 Data'!L5132,'8760 Data'!M5132,'8760 Data'!N5132,'8760 Data'!O5132,'8760 Data'!P5132,'8760 Data'!Q5132,'8760 Data'!R5132,'8760 Data'!S5132,'8760 Data'!T5132,'8760 Data'!U5132)</f>
        <v>0</v>
      </c>
      <c r="I5132" s="591" t="e">
        <f>H5132/'Output Sheet'!$B$8</f>
        <v>#DIV/0!</v>
      </c>
      <c r="J5132" s="596"/>
      <c r="K5132" s="560"/>
      <c r="L5132" s="560"/>
      <c r="M5132" s="560"/>
      <c r="N5132" s="560"/>
      <c r="O5132" s="560"/>
      <c r="P5132" s="560"/>
      <c r="Q5132" s="560"/>
      <c r="R5132" s="560"/>
      <c r="S5132" s="560"/>
      <c r="T5132" s="560"/>
      <c r="U5132" s="560"/>
    </row>
    <row r="5133" spans="1:21">
      <c r="A5133" s="593">
        <f t="shared" si="480"/>
        <v>41488</v>
      </c>
      <c r="B5133" s="594">
        <v>41488.833630208333</v>
      </c>
      <c r="C5133" s="560">
        <f t="shared" si="481"/>
        <v>2013</v>
      </c>
      <c r="D5133" s="560">
        <f t="shared" si="482"/>
        <v>8</v>
      </c>
      <c r="E5133" s="560">
        <f t="shared" si="483"/>
        <v>2</v>
      </c>
      <c r="F5133" s="560">
        <f t="shared" si="484"/>
        <v>20</v>
      </c>
      <c r="G5133" s="595">
        <f t="shared" si="485"/>
        <v>6</v>
      </c>
      <c r="H5133" s="590">
        <f>CHOOSE('Output Sheet'!$B$4,'8760 Data'!J5133,'8760 Data'!K5133,'8760 Data'!L5133,'8760 Data'!M5133,'8760 Data'!N5133,'8760 Data'!O5133,'8760 Data'!P5133,'8760 Data'!Q5133,'8760 Data'!R5133,'8760 Data'!S5133,'8760 Data'!T5133,'8760 Data'!U5133)</f>
        <v>0</v>
      </c>
      <c r="I5133" s="591" t="e">
        <f>H5133/'Output Sheet'!$B$8</f>
        <v>#DIV/0!</v>
      </c>
      <c r="J5133" s="596"/>
      <c r="K5133" s="560"/>
      <c r="L5133" s="560"/>
      <c r="M5133" s="560"/>
      <c r="N5133" s="560"/>
      <c r="O5133" s="560"/>
      <c r="P5133" s="560"/>
      <c r="Q5133" s="560"/>
      <c r="R5133" s="560"/>
      <c r="S5133" s="560"/>
      <c r="T5133" s="560"/>
      <c r="U5133" s="560"/>
    </row>
    <row r="5134" spans="1:21">
      <c r="A5134" s="593">
        <f t="shared" si="480"/>
        <v>41488</v>
      </c>
      <c r="B5134" s="594">
        <v>41488.875296932871</v>
      </c>
      <c r="C5134" s="560">
        <f t="shared" si="481"/>
        <v>2013</v>
      </c>
      <c r="D5134" s="560">
        <f t="shared" si="482"/>
        <v>8</v>
      </c>
      <c r="E5134" s="560">
        <f t="shared" si="483"/>
        <v>2</v>
      </c>
      <c r="F5134" s="560">
        <f t="shared" si="484"/>
        <v>21</v>
      </c>
      <c r="G5134" s="595">
        <f t="shared" si="485"/>
        <v>6</v>
      </c>
      <c r="H5134" s="590">
        <f>CHOOSE('Output Sheet'!$B$4,'8760 Data'!J5134,'8760 Data'!K5134,'8760 Data'!L5134,'8760 Data'!M5134,'8760 Data'!N5134,'8760 Data'!O5134,'8760 Data'!P5134,'8760 Data'!Q5134,'8760 Data'!R5134,'8760 Data'!S5134,'8760 Data'!T5134,'8760 Data'!U5134)</f>
        <v>0</v>
      </c>
      <c r="I5134" s="591" t="e">
        <f>H5134/'Output Sheet'!$B$8</f>
        <v>#DIV/0!</v>
      </c>
      <c r="J5134" s="596"/>
      <c r="K5134" s="560"/>
      <c r="L5134" s="560"/>
      <c r="M5134" s="560"/>
      <c r="N5134" s="560"/>
      <c r="O5134" s="560"/>
      <c r="P5134" s="560"/>
      <c r="Q5134" s="560"/>
      <c r="R5134" s="560"/>
      <c r="S5134" s="560"/>
      <c r="T5134" s="560"/>
      <c r="U5134" s="560"/>
    </row>
    <row r="5135" spans="1:21">
      <c r="A5135" s="593">
        <f t="shared" si="480"/>
        <v>41488</v>
      </c>
      <c r="B5135" s="594">
        <v>41488.916963657408</v>
      </c>
      <c r="C5135" s="560">
        <f t="shared" si="481"/>
        <v>2013</v>
      </c>
      <c r="D5135" s="560">
        <f t="shared" si="482"/>
        <v>8</v>
      </c>
      <c r="E5135" s="560">
        <f t="shared" si="483"/>
        <v>2</v>
      </c>
      <c r="F5135" s="560">
        <f t="shared" si="484"/>
        <v>22</v>
      </c>
      <c r="G5135" s="595">
        <f t="shared" si="485"/>
        <v>6</v>
      </c>
      <c r="H5135" s="590">
        <f>CHOOSE('Output Sheet'!$B$4,'8760 Data'!J5135,'8760 Data'!K5135,'8760 Data'!L5135,'8760 Data'!M5135,'8760 Data'!N5135,'8760 Data'!O5135,'8760 Data'!P5135,'8760 Data'!Q5135,'8760 Data'!R5135,'8760 Data'!S5135,'8760 Data'!T5135,'8760 Data'!U5135)</f>
        <v>0</v>
      </c>
      <c r="I5135" s="591" t="e">
        <f>H5135/'Output Sheet'!$B$8</f>
        <v>#DIV/0!</v>
      </c>
      <c r="J5135" s="596"/>
      <c r="K5135" s="560"/>
      <c r="L5135" s="560"/>
      <c r="M5135" s="560"/>
      <c r="N5135" s="560"/>
      <c r="O5135" s="560"/>
      <c r="P5135" s="560"/>
      <c r="Q5135" s="560"/>
      <c r="R5135" s="560"/>
      <c r="S5135" s="560"/>
      <c r="T5135" s="560"/>
      <c r="U5135" s="560"/>
    </row>
    <row r="5136" spans="1:21">
      <c r="A5136" s="593">
        <f t="shared" si="480"/>
        <v>41488</v>
      </c>
      <c r="B5136" s="594">
        <v>41488.958630381945</v>
      </c>
      <c r="C5136" s="560">
        <f t="shared" si="481"/>
        <v>2013</v>
      </c>
      <c r="D5136" s="560">
        <f t="shared" si="482"/>
        <v>8</v>
      </c>
      <c r="E5136" s="560">
        <f t="shared" si="483"/>
        <v>2</v>
      </c>
      <c r="F5136" s="560">
        <f t="shared" si="484"/>
        <v>23</v>
      </c>
      <c r="G5136" s="595">
        <f t="shared" si="485"/>
        <v>6</v>
      </c>
      <c r="H5136" s="590">
        <f>CHOOSE('Output Sheet'!$B$4,'8760 Data'!J5136,'8760 Data'!K5136,'8760 Data'!L5136,'8760 Data'!M5136,'8760 Data'!N5136,'8760 Data'!O5136,'8760 Data'!P5136,'8760 Data'!Q5136,'8760 Data'!R5136,'8760 Data'!S5136,'8760 Data'!T5136,'8760 Data'!U5136)</f>
        <v>0</v>
      </c>
      <c r="I5136" s="591" t="e">
        <f>H5136/'Output Sheet'!$B$8</f>
        <v>#DIV/0!</v>
      </c>
      <c r="J5136" s="596"/>
      <c r="K5136" s="560"/>
      <c r="L5136" s="560"/>
      <c r="M5136" s="560"/>
      <c r="N5136" s="560"/>
      <c r="O5136" s="560"/>
      <c r="P5136" s="560"/>
      <c r="Q5136" s="560"/>
      <c r="R5136" s="560"/>
      <c r="S5136" s="560"/>
      <c r="T5136" s="560"/>
      <c r="U5136" s="560"/>
    </row>
    <row r="5137" spans="1:21">
      <c r="A5137" s="593">
        <f t="shared" si="480"/>
        <v>41489</v>
      </c>
      <c r="B5137" s="594">
        <v>41489.000297106482</v>
      </c>
      <c r="C5137" s="560">
        <f t="shared" si="481"/>
        <v>2013</v>
      </c>
      <c r="D5137" s="560">
        <f t="shared" si="482"/>
        <v>8</v>
      </c>
      <c r="E5137" s="560">
        <f t="shared" si="483"/>
        <v>3</v>
      </c>
      <c r="F5137" s="560">
        <f t="shared" si="484"/>
        <v>24</v>
      </c>
      <c r="G5137" s="595">
        <f t="shared" si="485"/>
        <v>7</v>
      </c>
      <c r="H5137" s="590">
        <f>CHOOSE('Output Sheet'!$B$4,'8760 Data'!J5137,'8760 Data'!K5137,'8760 Data'!L5137,'8760 Data'!M5137,'8760 Data'!N5137,'8760 Data'!O5137,'8760 Data'!P5137,'8760 Data'!Q5137,'8760 Data'!R5137,'8760 Data'!S5137,'8760 Data'!T5137,'8760 Data'!U5137)</f>
        <v>0</v>
      </c>
      <c r="I5137" s="591" t="e">
        <f>H5137/'Output Sheet'!$B$8</f>
        <v>#DIV/0!</v>
      </c>
      <c r="J5137" s="596"/>
      <c r="K5137" s="560"/>
      <c r="L5137" s="560"/>
      <c r="M5137" s="560"/>
      <c r="N5137" s="560"/>
      <c r="O5137" s="560"/>
      <c r="P5137" s="560"/>
      <c r="Q5137" s="560"/>
      <c r="R5137" s="560"/>
      <c r="S5137" s="560"/>
      <c r="T5137" s="560"/>
      <c r="U5137" s="560"/>
    </row>
    <row r="5138" spans="1:21">
      <c r="A5138" s="593">
        <f t="shared" si="480"/>
        <v>41489</v>
      </c>
      <c r="B5138" s="594">
        <v>41489.04196383102</v>
      </c>
      <c r="C5138" s="560">
        <f t="shared" si="481"/>
        <v>2013</v>
      </c>
      <c r="D5138" s="560">
        <f t="shared" si="482"/>
        <v>8</v>
      </c>
      <c r="E5138" s="560">
        <f t="shared" si="483"/>
        <v>3</v>
      </c>
      <c r="F5138" s="560">
        <f t="shared" si="484"/>
        <v>1</v>
      </c>
      <c r="G5138" s="595">
        <f t="shared" si="485"/>
        <v>7</v>
      </c>
      <c r="H5138" s="590">
        <f>CHOOSE('Output Sheet'!$B$4,'8760 Data'!J5138,'8760 Data'!K5138,'8760 Data'!L5138,'8760 Data'!M5138,'8760 Data'!N5138,'8760 Data'!O5138,'8760 Data'!P5138,'8760 Data'!Q5138,'8760 Data'!R5138,'8760 Data'!S5138,'8760 Data'!T5138,'8760 Data'!U5138)</f>
        <v>0</v>
      </c>
      <c r="I5138" s="591" t="e">
        <f>H5138/'Output Sheet'!$B$8</f>
        <v>#DIV/0!</v>
      </c>
      <c r="J5138" s="596"/>
      <c r="K5138" s="560"/>
      <c r="L5138" s="560"/>
      <c r="M5138" s="560"/>
      <c r="N5138" s="560"/>
      <c r="O5138" s="560"/>
      <c r="P5138" s="560"/>
      <c r="Q5138" s="560"/>
      <c r="R5138" s="560"/>
      <c r="S5138" s="560"/>
      <c r="T5138" s="560"/>
      <c r="U5138" s="560"/>
    </row>
    <row r="5139" spans="1:21">
      <c r="A5139" s="593">
        <f t="shared" si="480"/>
        <v>41489</v>
      </c>
      <c r="B5139" s="594">
        <v>41489.083630555557</v>
      </c>
      <c r="C5139" s="560">
        <f t="shared" si="481"/>
        <v>2013</v>
      </c>
      <c r="D5139" s="560">
        <f t="shared" si="482"/>
        <v>8</v>
      </c>
      <c r="E5139" s="560">
        <f t="shared" si="483"/>
        <v>3</v>
      </c>
      <c r="F5139" s="560">
        <f t="shared" si="484"/>
        <v>2</v>
      </c>
      <c r="G5139" s="595">
        <f t="shared" si="485"/>
        <v>7</v>
      </c>
      <c r="H5139" s="590">
        <f>CHOOSE('Output Sheet'!$B$4,'8760 Data'!J5139,'8760 Data'!K5139,'8760 Data'!L5139,'8760 Data'!M5139,'8760 Data'!N5139,'8760 Data'!O5139,'8760 Data'!P5139,'8760 Data'!Q5139,'8760 Data'!R5139,'8760 Data'!S5139,'8760 Data'!T5139,'8760 Data'!U5139)</f>
        <v>0</v>
      </c>
      <c r="I5139" s="591" t="e">
        <f>H5139/'Output Sheet'!$B$8</f>
        <v>#DIV/0!</v>
      </c>
      <c r="J5139" s="596"/>
      <c r="K5139" s="560"/>
      <c r="L5139" s="560"/>
      <c r="M5139" s="560"/>
      <c r="N5139" s="560"/>
      <c r="O5139" s="560"/>
      <c r="P5139" s="560"/>
      <c r="Q5139" s="560"/>
      <c r="R5139" s="560"/>
      <c r="S5139" s="560"/>
      <c r="T5139" s="560"/>
      <c r="U5139" s="560"/>
    </row>
    <row r="5140" spans="1:21">
      <c r="A5140" s="593">
        <f t="shared" si="480"/>
        <v>41489</v>
      </c>
      <c r="B5140" s="594">
        <v>41489.125297280094</v>
      </c>
      <c r="C5140" s="560">
        <f t="shared" si="481"/>
        <v>2013</v>
      </c>
      <c r="D5140" s="560">
        <f t="shared" si="482"/>
        <v>8</v>
      </c>
      <c r="E5140" s="560">
        <f t="shared" si="483"/>
        <v>3</v>
      </c>
      <c r="F5140" s="560">
        <f t="shared" si="484"/>
        <v>3</v>
      </c>
      <c r="G5140" s="595">
        <f t="shared" si="485"/>
        <v>7</v>
      </c>
      <c r="H5140" s="590">
        <f>CHOOSE('Output Sheet'!$B$4,'8760 Data'!J5140,'8760 Data'!K5140,'8760 Data'!L5140,'8760 Data'!M5140,'8760 Data'!N5140,'8760 Data'!O5140,'8760 Data'!P5140,'8760 Data'!Q5140,'8760 Data'!R5140,'8760 Data'!S5140,'8760 Data'!T5140,'8760 Data'!U5140)</f>
        <v>0</v>
      </c>
      <c r="I5140" s="591" t="e">
        <f>H5140/'Output Sheet'!$B$8</f>
        <v>#DIV/0!</v>
      </c>
      <c r="J5140" s="596"/>
      <c r="K5140" s="560"/>
      <c r="L5140" s="560"/>
      <c r="M5140" s="560"/>
      <c r="N5140" s="560"/>
      <c r="O5140" s="560"/>
      <c r="P5140" s="560"/>
      <c r="Q5140" s="560"/>
      <c r="R5140" s="560"/>
      <c r="S5140" s="560"/>
      <c r="T5140" s="560"/>
      <c r="U5140" s="560"/>
    </row>
    <row r="5141" spans="1:21">
      <c r="A5141" s="593">
        <f t="shared" si="480"/>
        <v>41489</v>
      </c>
      <c r="B5141" s="594">
        <v>41489.166964004631</v>
      </c>
      <c r="C5141" s="560">
        <f t="shared" si="481"/>
        <v>2013</v>
      </c>
      <c r="D5141" s="560">
        <f t="shared" si="482"/>
        <v>8</v>
      </c>
      <c r="E5141" s="560">
        <f t="shared" si="483"/>
        <v>3</v>
      </c>
      <c r="F5141" s="560">
        <f t="shared" si="484"/>
        <v>4</v>
      </c>
      <c r="G5141" s="595">
        <f t="shared" si="485"/>
        <v>7</v>
      </c>
      <c r="H5141" s="590">
        <f>CHOOSE('Output Sheet'!$B$4,'8760 Data'!J5141,'8760 Data'!K5141,'8760 Data'!L5141,'8760 Data'!M5141,'8760 Data'!N5141,'8760 Data'!O5141,'8760 Data'!P5141,'8760 Data'!Q5141,'8760 Data'!R5141,'8760 Data'!S5141,'8760 Data'!T5141,'8760 Data'!U5141)</f>
        <v>0</v>
      </c>
      <c r="I5141" s="591" t="e">
        <f>H5141/'Output Sheet'!$B$8</f>
        <v>#DIV/0!</v>
      </c>
      <c r="J5141" s="596"/>
      <c r="K5141" s="560"/>
      <c r="L5141" s="560"/>
      <c r="M5141" s="560"/>
      <c r="N5141" s="560"/>
      <c r="O5141" s="560"/>
      <c r="P5141" s="560"/>
      <c r="Q5141" s="560"/>
      <c r="R5141" s="560"/>
      <c r="S5141" s="560"/>
      <c r="T5141" s="560"/>
      <c r="U5141" s="560"/>
    </row>
    <row r="5142" spans="1:21">
      <c r="A5142" s="593">
        <f t="shared" si="480"/>
        <v>41489</v>
      </c>
      <c r="B5142" s="594">
        <v>41489.208630729168</v>
      </c>
      <c r="C5142" s="560">
        <f t="shared" si="481"/>
        <v>2013</v>
      </c>
      <c r="D5142" s="560">
        <f t="shared" si="482"/>
        <v>8</v>
      </c>
      <c r="E5142" s="560">
        <f t="shared" si="483"/>
        <v>3</v>
      </c>
      <c r="F5142" s="560">
        <f t="shared" si="484"/>
        <v>5</v>
      </c>
      <c r="G5142" s="595">
        <f t="shared" si="485"/>
        <v>7</v>
      </c>
      <c r="H5142" s="590">
        <f>CHOOSE('Output Sheet'!$B$4,'8760 Data'!J5142,'8760 Data'!K5142,'8760 Data'!L5142,'8760 Data'!M5142,'8760 Data'!N5142,'8760 Data'!O5142,'8760 Data'!P5142,'8760 Data'!Q5142,'8760 Data'!R5142,'8760 Data'!S5142,'8760 Data'!T5142,'8760 Data'!U5142)</f>
        <v>0</v>
      </c>
      <c r="I5142" s="591" t="e">
        <f>H5142/'Output Sheet'!$B$8</f>
        <v>#DIV/0!</v>
      </c>
      <c r="J5142" s="596"/>
      <c r="K5142" s="560"/>
      <c r="L5142" s="560"/>
      <c r="M5142" s="560"/>
      <c r="N5142" s="560"/>
      <c r="O5142" s="560"/>
      <c r="P5142" s="560"/>
      <c r="Q5142" s="560"/>
      <c r="R5142" s="560"/>
      <c r="S5142" s="560"/>
      <c r="T5142" s="560"/>
      <c r="U5142" s="560"/>
    </row>
    <row r="5143" spans="1:21">
      <c r="A5143" s="593">
        <f t="shared" si="480"/>
        <v>41489</v>
      </c>
      <c r="B5143" s="594">
        <v>41489.250297453706</v>
      </c>
      <c r="C5143" s="560">
        <f t="shared" si="481"/>
        <v>2013</v>
      </c>
      <c r="D5143" s="560">
        <f t="shared" si="482"/>
        <v>8</v>
      </c>
      <c r="E5143" s="560">
        <f t="shared" si="483"/>
        <v>3</v>
      </c>
      <c r="F5143" s="560">
        <f t="shared" si="484"/>
        <v>6</v>
      </c>
      <c r="G5143" s="595">
        <f t="shared" si="485"/>
        <v>7</v>
      </c>
      <c r="H5143" s="590">
        <f>CHOOSE('Output Sheet'!$B$4,'8760 Data'!J5143,'8760 Data'!K5143,'8760 Data'!L5143,'8760 Data'!M5143,'8760 Data'!N5143,'8760 Data'!O5143,'8760 Data'!P5143,'8760 Data'!Q5143,'8760 Data'!R5143,'8760 Data'!S5143,'8760 Data'!T5143,'8760 Data'!U5143)</f>
        <v>0</v>
      </c>
      <c r="I5143" s="591" t="e">
        <f>H5143/'Output Sheet'!$B$8</f>
        <v>#DIV/0!</v>
      </c>
      <c r="J5143" s="596"/>
      <c r="K5143" s="560"/>
      <c r="L5143" s="560"/>
      <c r="M5143" s="560"/>
      <c r="N5143" s="560"/>
      <c r="O5143" s="560"/>
      <c r="P5143" s="560"/>
      <c r="Q5143" s="560"/>
      <c r="R5143" s="560"/>
      <c r="S5143" s="560"/>
      <c r="T5143" s="560"/>
      <c r="U5143" s="560"/>
    </row>
    <row r="5144" spans="1:21">
      <c r="A5144" s="593">
        <f t="shared" si="480"/>
        <v>41489</v>
      </c>
      <c r="B5144" s="594">
        <v>41489.291964178243</v>
      </c>
      <c r="C5144" s="560">
        <f t="shared" si="481"/>
        <v>2013</v>
      </c>
      <c r="D5144" s="560">
        <f t="shared" si="482"/>
        <v>8</v>
      </c>
      <c r="E5144" s="560">
        <f t="shared" si="483"/>
        <v>3</v>
      </c>
      <c r="F5144" s="560">
        <f t="shared" si="484"/>
        <v>7</v>
      </c>
      <c r="G5144" s="595">
        <f t="shared" si="485"/>
        <v>7</v>
      </c>
      <c r="H5144" s="590">
        <f>CHOOSE('Output Sheet'!$B$4,'8760 Data'!J5144,'8760 Data'!K5144,'8760 Data'!L5144,'8760 Data'!M5144,'8760 Data'!N5144,'8760 Data'!O5144,'8760 Data'!P5144,'8760 Data'!Q5144,'8760 Data'!R5144,'8760 Data'!S5144,'8760 Data'!T5144,'8760 Data'!U5144)</f>
        <v>0</v>
      </c>
      <c r="I5144" s="591" t="e">
        <f>H5144/'Output Sheet'!$B$8</f>
        <v>#DIV/0!</v>
      </c>
      <c r="J5144" s="596"/>
      <c r="K5144" s="560"/>
      <c r="L5144" s="560"/>
      <c r="M5144" s="560"/>
      <c r="N5144" s="560"/>
      <c r="O5144" s="560"/>
      <c r="P5144" s="560"/>
      <c r="Q5144" s="560"/>
      <c r="R5144" s="560"/>
      <c r="S5144" s="560"/>
      <c r="T5144" s="560"/>
      <c r="U5144" s="560"/>
    </row>
    <row r="5145" spans="1:21">
      <c r="A5145" s="593">
        <f t="shared" si="480"/>
        <v>41489</v>
      </c>
      <c r="B5145" s="594">
        <v>41489.33363090278</v>
      </c>
      <c r="C5145" s="560">
        <f t="shared" si="481"/>
        <v>2013</v>
      </c>
      <c r="D5145" s="560">
        <f t="shared" si="482"/>
        <v>8</v>
      </c>
      <c r="E5145" s="560">
        <f t="shared" si="483"/>
        <v>3</v>
      </c>
      <c r="F5145" s="560">
        <f t="shared" si="484"/>
        <v>8</v>
      </c>
      <c r="G5145" s="595">
        <f t="shared" si="485"/>
        <v>7</v>
      </c>
      <c r="H5145" s="590">
        <f>CHOOSE('Output Sheet'!$B$4,'8760 Data'!J5145,'8760 Data'!K5145,'8760 Data'!L5145,'8760 Data'!M5145,'8760 Data'!N5145,'8760 Data'!O5145,'8760 Data'!P5145,'8760 Data'!Q5145,'8760 Data'!R5145,'8760 Data'!S5145,'8760 Data'!T5145,'8760 Data'!U5145)</f>
        <v>0</v>
      </c>
      <c r="I5145" s="591" t="e">
        <f>H5145/'Output Sheet'!$B$8</f>
        <v>#DIV/0!</v>
      </c>
      <c r="J5145" s="596"/>
      <c r="K5145" s="560"/>
      <c r="L5145" s="560"/>
      <c r="M5145" s="560"/>
      <c r="N5145" s="560"/>
      <c r="O5145" s="560"/>
      <c r="P5145" s="560"/>
      <c r="Q5145" s="560"/>
      <c r="R5145" s="560"/>
      <c r="S5145" s="560"/>
      <c r="T5145" s="560"/>
      <c r="U5145" s="560"/>
    </row>
    <row r="5146" spans="1:21">
      <c r="A5146" s="593">
        <f t="shared" si="480"/>
        <v>41489</v>
      </c>
      <c r="B5146" s="594">
        <v>41489.375297627317</v>
      </c>
      <c r="C5146" s="560">
        <f t="shared" si="481"/>
        <v>2013</v>
      </c>
      <c r="D5146" s="560">
        <f t="shared" si="482"/>
        <v>8</v>
      </c>
      <c r="E5146" s="560">
        <f t="shared" si="483"/>
        <v>3</v>
      </c>
      <c r="F5146" s="560">
        <f t="shared" si="484"/>
        <v>9</v>
      </c>
      <c r="G5146" s="595">
        <f t="shared" si="485"/>
        <v>7</v>
      </c>
      <c r="H5146" s="590">
        <f>CHOOSE('Output Sheet'!$B$4,'8760 Data'!J5146,'8760 Data'!K5146,'8760 Data'!L5146,'8760 Data'!M5146,'8760 Data'!N5146,'8760 Data'!O5146,'8760 Data'!P5146,'8760 Data'!Q5146,'8760 Data'!R5146,'8760 Data'!S5146,'8760 Data'!T5146,'8760 Data'!U5146)</f>
        <v>0</v>
      </c>
      <c r="I5146" s="591" t="e">
        <f>H5146/'Output Sheet'!$B$8</f>
        <v>#DIV/0!</v>
      </c>
      <c r="J5146" s="596"/>
      <c r="K5146" s="560"/>
      <c r="L5146" s="560"/>
      <c r="M5146" s="560"/>
      <c r="N5146" s="560"/>
      <c r="O5146" s="560"/>
      <c r="P5146" s="560"/>
      <c r="Q5146" s="560"/>
      <c r="R5146" s="560"/>
      <c r="S5146" s="560"/>
      <c r="T5146" s="560"/>
      <c r="U5146" s="560"/>
    </row>
    <row r="5147" spans="1:21">
      <c r="A5147" s="593">
        <f t="shared" si="480"/>
        <v>41489</v>
      </c>
      <c r="B5147" s="594">
        <v>41489.416964351854</v>
      </c>
      <c r="C5147" s="560">
        <f t="shared" si="481"/>
        <v>2013</v>
      </c>
      <c r="D5147" s="560">
        <f t="shared" si="482"/>
        <v>8</v>
      </c>
      <c r="E5147" s="560">
        <f t="shared" si="483"/>
        <v>3</v>
      </c>
      <c r="F5147" s="560">
        <f t="shared" si="484"/>
        <v>10</v>
      </c>
      <c r="G5147" s="595">
        <f t="shared" si="485"/>
        <v>7</v>
      </c>
      <c r="H5147" s="590">
        <f>CHOOSE('Output Sheet'!$B$4,'8760 Data'!J5147,'8760 Data'!K5147,'8760 Data'!L5147,'8760 Data'!M5147,'8760 Data'!N5147,'8760 Data'!O5147,'8760 Data'!P5147,'8760 Data'!Q5147,'8760 Data'!R5147,'8760 Data'!S5147,'8760 Data'!T5147,'8760 Data'!U5147)</f>
        <v>0</v>
      </c>
      <c r="I5147" s="591" t="e">
        <f>H5147/'Output Sheet'!$B$8</f>
        <v>#DIV/0!</v>
      </c>
      <c r="J5147" s="596"/>
      <c r="K5147" s="560"/>
      <c r="L5147" s="560"/>
      <c r="M5147" s="560"/>
      <c r="N5147" s="560"/>
      <c r="O5147" s="560"/>
      <c r="P5147" s="560"/>
      <c r="Q5147" s="560"/>
      <c r="R5147" s="560"/>
      <c r="S5147" s="560"/>
      <c r="T5147" s="560"/>
      <c r="U5147" s="560"/>
    </row>
    <row r="5148" spans="1:21">
      <c r="A5148" s="593">
        <f t="shared" si="480"/>
        <v>41489</v>
      </c>
      <c r="B5148" s="594">
        <v>41489.458631076392</v>
      </c>
      <c r="C5148" s="560">
        <f t="shared" si="481"/>
        <v>2013</v>
      </c>
      <c r="D5148" s="560">
        <f t="shared" si="482"/>
        <v>8</v>
      </c>
      <c r="E5148" s="560">
        <f t="shared" si="483"/>
        <v>3</v>
      </c>
      <c r="F5148" s="560">
        <f t="shared" si="484"/>
        <v>11</v>
      </c>
      <c r="G5148" s="595">
        <f t="shared" si="485"/>
        <v>7</v>
      </c>
      <c r="H5148" s="590">
        <f>CHOOSE('Output Sheet'!$B$4,'8760 Data'!J5148,'8760 Data'!K5148,'8760 Data'!L5148,'8760 Data'!M5148,'8760 Data'!N5148,'8760 Data'!O5148,'8760 Data'!P5148,'8760 Data'!Q5148,'8760 Data'!R5148,'8760 Data'!S5148,'8760 Data'!T5148,'8760 Data'!U5148)</f>
        <v>0</v>
      </c>
      <c r="I5148" s="591" t="e">
        <f>H5148/'Output Sheet'!$B$8</f>
        <v>#DIV/0!</v>
      </c>
      <c r="J5148" s="596"/>
      <c r="K5148" s="560"/>
      <c r="L5148" s="560"/>
      <c r="M5148" s="560"/>
      <c r="N5148" s="560"/>
      <c r="O5148" s="560"/>
      <c r="P5148" s="560"/>
      <c r="Q5148" s="560"/>
      <c r="R5148" s="560"/>
      <c r="S5148" s="560"/>
      <c r="T5148" s="560"/>
      <c r="U5148" s="560"/>
    </row>
    <row r="5149" spans="1:21">
      <c r="A5149" s="593">
        <f t="shared" si="480"/>
        <v>41489</v>
      </c>
      <c r="B5149" s="594">
        <v>41489.500297800929</v>
      </c>
      <c r="C5149" s="560">
        <f t="shared" si="481"/>
        <v>2013</v>
      </c>
      <c r="D5149" s="560">
        <f t="shared" si="482"/>
        <v>8</v>
      </c>
      <c r="E5149" s="560">
        <f t="shared" si="483"/>
        <v>3</v>
      </c>
      <c r="F5149" s="560">
        <f t="shared" si="484"/>
        <v>12</v>
      </c>
      <c r="G5149" s="595">
        <f t="shared" si="485"/>
        <v>7</v>
      </c>
      <c r="H5149" s="590">
        <f>CHOOSE('Output Sheet'!$B$4,'8760 Data'!J5149,'8760 Data'!K5149,'8760 Data'!L5149,'8760 Data'!M5149,'8760 Data'!N5149,'8760 Data'!O5149,'8760 Data'!P5149,'8760 Data'!Q5149,'8760 Data'!R5149,'8760 Data'!S5149,'8760 Data'!T5149,'8760 Data'!U5149)</f>
        <v>0</v>
      </c>
      <c r="I5149" s="591" t="e">
        <f>H5149/'Output Sheet'!$B$8</f>
        <v>#DIV/0!</v>
      </c>
      <c r="J5149" s="596"/>
      <c r="K5149" s="560"/>
      <c r="L5149" s="560"/>
      <c r="M5149" s="560"/>
      <c r="N5149" s="560"/>
      <c r="O5149" s="560"/>
      <c r="P5149" s="560"/>
      <c r="Q5149" s="560"/>
      <c r="R5149" s="560"/>
      <c r="S5149" s="560"/>
      <c r="T5149" s="560"/>
      <c r="U5149" s="560"/>
    </row>
    <row r="5150" spans="1:21">
      <c r="A5150" s="593">
        <f t="shared" si="480"/>
        <v>41489</v>
      </c>
      <c r="B5150" s="594">
        <v>41489.541964525466</v>
      </c>
      <c r="C5150" s="560">
        <f t="shared" si="481"/>
        <v>2013</v>
      </c>
      <c r="D5150" s="560">
        <f t="shared" si="482"/>
        <v>8</v>
      </c>
      <c r="E5150" s="560">
        <f t="shared" si="483"/>
        <v>3</v>
      </c>
      <c r="F5150" s="560">
        <f t="shared" si="484"/>
        <v>13</v>
      </c>
      <c r="G5150" s="595">
        <f t="shared" si="485"/>
        <v>7</v>
      </c>
      <c r="H5150" s="590">
        <f>CHOOSE('Output Sheet'!$B$4,'8760 Data'!J5150,'8760 Data'!K5150,'8760 Data'!L5150,'8760 Data'!M5150,'8760 Data'!N5150,'8760 Data'!O5150,'8760 Data'!P5150,'8760 Data'!Q5150,'8760 Data'!R5150,'8760 Data'!S5150,'8760 Data'!T5150,'8760 Data'!U5150)</f>
        <v>0</v>
      </c>
      <c r="I5150" s="591" t="e">
        <f>H5150/'Output Sheet'!$B$8</f>
        <v>#DIV/0!</v>
      </c>
      <c r="J5150" s="596"/>
      <c r="K5150" s="560"/>
      <c r="L5150" s="560"/>
      <c r="M5150" s="560"/>
      <c r="N5150" s="560"/>
      <c r="O5150" s="560"/>
      <c r="P5150" s="560"/>
      <c r="Q5150" s="560"/>
      <c r="R5150" s="560"/>
      <c r="S5150" s="560"/>
      <c r="T5150" s="560"/>
      <c r="U5150" s="560"/>
    </row>
    <row r="5151" spans="1:21">
      <c r="A5151" s="593">
        <f t="shared" si="480"/>
        <v>41489</v>
      </c>
      <c r="B5151" s="594">
        <v>41489.583631250003</v>
      </c>
      <c r="C5151" s="560">
        <f t="shared" si="481"/>
        <v>2013</v>
      </c>
      <c r="D5151" s="560">
        <f t="shared" si="482"/>
        <v>8</v>
      </c>
      <c r="E5151" s="560">
        <f t="shared" si="483"/>
        <v>3</v>
      </c>
      <c r="F5151" s="560">
        <f t="shared" si="484"/>
        <v>14</v>
      </c>
      <c r="G5151" s="595">
        <f t="shared" si="485"/>
        <v>7</v>
      </c>
      <c r="H5151" s="590">
        <f>CHOOSE('Output Sheet'!$B$4,'8760 Data'!J5151,'8760 Data'!K5151,'8760 Data'!L5151,'8760 Data'!M5151,'8760 Data'!N5151,'8760 Data'!O5151,'8760 Data'!P5151,'8760 Data'!Q5151,'8760 Data'!R5151,'8760 Data'!S5151,'8760 Data'!T5151,'8760 Data'!U5151)</f>
        <v>0</v>
      </c>
      <c r="I5151" s="591" t="e">
        <f>H5151/'Output Sheet'!$B$8</f>
        <v>#DIV/0!</v>
      </c>
      <c r="J5151" s="596"/>
      <c r="K5151" s="560"/>
      <c r="L5151" s="560"/>
      <c r="M5151" s="560"/>
      <c r="N5151" s="560"/>
      <c r="O5151" s="560"/>
      <c r="P5151" s="560"/>
      <c r="Q5151" s="560"/>
      <c r="R5151" s="560"/>
      <c r="S5151" s="560"/>
      <c r="T5151" s="560"/>
      <c r="U5151" s="560"/>
    </row>
    <row r="5152" spans="1:21">
      <c r="A5152" s="593">
        <f t="shared" si="480"/>
        <v>41489</v>
      </c>
      <c r="B5152" s="594">
        <v>41489.62529797454</v>
      </c>
      <c r="C5152" s="560">
        <f t="shared" si="481"/>
        <v>2013</v>
      </c>
      <c r="D5152" s="560">
        <f t="shared" si="482"/>
        <v>8</v>
      </c>
      <c r="E5152" s="560">
        <f t="shared" si="483"/>
        <v>3</v>
      </c>
      <c r="F5152" s="560">
        <f t="shared" si="484"/>
        <v>15</v>
      </c>
      <c r="G5152" s="595">
        <f t="shared" si="485"/>
        <v>7</v>
      </c>
      <c r="H5152" s="590">
        <f>CHOOSE('Output Sheet'!$B$4,'8760 Data'!J5152,'8760 Data'!K5152,'8760 Data'!L5152,'8760 Data'!M5152,'8760 Data'!N5152,'8760 Data'!O5152,'8760 Data'!P5152,'8760 Data'!Q5152,'8760 Data'!R5152,'8760 Data'!S5152,'8760 Data'!T5152,'8760 Data'!U5152)</f>
        <v>0</v>
      </c>
      <c r="I5152" s="591" t="e">
        <f>H5152/'Output Sheet'!$B$8</f>
        <v>#DIV/0!</v>
      </c>
      <c r="J5152" s="596"/>
      <c r="K5152" s="560"/>
      <c r="L5152" s="560"/>
      <c r="M5152" s="560"/>
      <c r="N5152" s="560"/>
      <c r="O5152" s="560"/>
      <c r="P5152" s="560"/>
      <c r="Q5152" s="560"/>
      <c r="R5152" s="560"/>
      <c r="S5152" s="560"/>
      <c r="T5152" s="560"/>
      <c r="U5152" s="560"/>
    </row>
    <row r="5153" spans="1:21">
      <c r="A5153" s="593">
        <f t="shared" si="480"/>
        <v>41489</v>
      </c>
      <c r="B5153" s="594">
        <v>41489.666964699078</v>
      </c>
      <c r="C5153" s="560">
        <f t="shared" si="481"/>
        <v>2013</v>
      </c>
      <c r="D5153" s="560">
        <f t="shared" si="482"/>
        <v>8</v>
      </c>
      <c r="E5153" s="560">
        <f t="shared" si="483"/>
        <v>3</v>
      </c>
      <c r="F5153" s="560">
        <f t="shared" si="484"/>
        <v>16</v>
      </c>
      <c r="G5153" s="595">
        <f t="shared" si="485"/>
        <v>7</v>
      </c>
      <c r="H5153" s="590">
        <f>CHOOSE('Output Sheet'!$B$4,'8760 Data'!J5153,'8760 Data'!K5153,'8760 Data'!L5153,'8760 Data'!M5153,'8760 Data'!N5153,'8760 Data'!O5153,'8760 Data'!P5153,'8760 Data'!Q5153,'8760 Data'!R5153,'8760 Data'!S5153,'8760 Data'!T5153,'8760 Data'!U5153)</f>
        <v>0</v>
      </c>
      <c r="I5153" s="591" t="e">
        <f>H5153/'Output Sheet'!$B$8</f>
        <v>#DIV/0!</v>
      </c>
      <c r="J5153" s="596"/>
      <c r="K5153" s="560"/>
      <c r="L5153" s="560"/>
      <c r="M5153" s="560"/>
      <c r="N5153" s="560"/>
      <c r="O5153" s="560"/>
      <c r="P5153" s="560"/>
      <c r="Q5153" s="560"/>
      <c r="R5153" s="560"/>
      <c r="S5153" s="560"/>
      <c r="T5153" s="560"/>
      <c r="U5153" s="560"/>
    </row>
    <row r="5154" spans="1:21">
      <c r="A5154" s="593">
        <f t="shared" si="480"/>
        <v>41489</v>
      </c>
      <c r="B5154" s="594">
        <v>41489.708631423608</v>
      </c>
      <c r="C5154" s="560">
        <f t="shared" si="481"/>
        <v>2013</v>
      </c>
      <c r="D5154" s="560">
        <f t="shared" si="482"/>
        <v>8</v>
      </c>
      <c r="E5154" s="560">
        <f t="shared" si="483"/>
        <v>3</v>
      </c>
      <c r="F5154" s="560">
        <f t="shared" si="484"/>
        <v>17</v>
      </c>
      <c r="G5154" s="595">
        <f t="shared" si="485"/>
        <v>7</v>
      </c>
      <c r="H5154" s="590">
        <f>CHOOSE('Output Sheet'!$B$4,'8760 Data'!J5154,'8760 Data'!K5154,'8760 Data'!L5154,'8760 Data'!M5154,'8760 Data'!N5154,'8760 Data'!O5154,'8760 Data'!P5154,'8760 Data'!Q5154,'8760 Data'!R5154,'8760 Data'!S5154,'8760 Data'!T5154,'8760 Data'!U5154)</f>
        <v>0</v>
      </c>
      <c r="I5154" s="591" t="e">
        <f>H5154/'Output Sheet'!$B$8</f>
        <v>#DIV/0!</v>
      </c>
      <c r="J5154" s="596"/>
      <c r="K5154" s="560"/>
      <c r="L5154" s="560"/>
      <c r="M5154" s="560"/>
      <c r="N5154" s="560"/>
      <c r="O5154" s="560"/>
      <c r="P5154" s="560"/>
      <c r="Q5154" s="560"/>
      <c r="R5154" s="560"/>
      <c r="S5154" s="560"/>
      <c r="T5154" s="560"/>
      <c r="U5154" s="560"/>
    </row>
    <row r="5155" spans="1:21">
      <c r="A5155" s="593">
        <f t="shared" si="480"/>
        <v>41489</v>
      </c>
      <c r="B5155" s="594">
        <v>41489.750298148145</v>
      </c>
      <c r="C5155" s="560">
        <f t="shared" si="481"/>
        <v>2013</v>
      </c>
      <c r="D5155" s="560">
        <f t="shared" si="482"/>
        <v>8</v>
      </c>
      <c r="E5155" s="560">
        <f t="shared" si="483"/>
        <v>3</v>
      </c>
      <c r="F5155" s="560">
        <f t="shared" si="484"/>
        <v>18</v>
      </c>
      <c r="G5155" s="595">
        <f t="shared" si="485"/>
        <v>7</v>
      </c>
      <c r="H5155" s="590">
        <f>CHOOSE('Output Sheet'!$B$4,'8760 Data'!J5155,'8760 Data'!K5155,'8760 Data'!L5155,'8760 Data'!M5155,'8760 Data'!N5155,'8760 Data'!O5155,'8760 Data'!P5155,'8760 Data'!Q5155,'8760 Data'!R5155,'8760 Data'!S5155,'8760 Data'!T5155,'8760 Data'!U5155)</f>
        <v>0</v>
      </c>
      <c r="I5155" s="591" t="e">
        <f>H5155/'Output Sheet'!$B$8</f>
        <v>#DIV/0!</v>
      </c>
      <c r="J5155" s="596"/>
      <c r="K5155" s="560"/>
      <c r="L5155" s="560"/>
      <c r="M5155" s="560"/>
      <c r="N5155" s="560"/>
      <c r="O5155" s="560"/>
      <c r="P5155" s="560"/>
      <c r="Q5155" s="560"/>
      <c r="R5155" s="560"/>
      <c r="S5155" s="560"/>
      <c r="T5155" s="560"/>
      <c r="U5155" s="560"/>
    </row>
    <row r="5156" spans="1:21">
      <c r="A5156" s="593">
        <f t="shared" si="480"/>
        <v>41489</v>
      </c>
      <c r="B5156" s="594">
        <v>41489.791964872682</v>
      </c>
      <c r="C5156" s="560">
        <f t="shared" si="481"/>
        <v>2013</v>
      </c>
      <c r="D5156" s="560">
        <f t="shared" si="482"/>
        <v>8</v>
      </c>
      <c r="E5156" s="560">
        <f t="shared" si="483"/>
        <v>3</v>
      </c>
      <c r="F5156" s="560">
        <f t="shared" si="484"/>
        <v>19</v>
      </c>
      <c r="G5156" s="595">
        <f t="shared" si="485"/>
        <v>7</v>
      </c>
      <c r="H5156" s="590">
        <f>CHOOSE('Output Sheet'!$B$4,'8760 Data'!J5156,'8760 Data'!K5156,'8760 Data'!L5156,'8760 Data'!M5156,'8760 Data'!N5156,'8760 Data'!O5156,'8760 Data'!P5156,'8760 Data'!Q5156,'8760 Data'!R5156,'8760 Data'!S5156,'8760 Data'!T5156,'8760 Data'!U5156)</f>
        <v>0</v>
      </c>
      <c r="I5156" s="591" t="e">
        <f>H5156/'Output Sheet'!$B$8</f>
        <v>#DIV/0!</v>
      </c>
      <c r="J5156" s="596"/>
      <c r="K5156" s="560"/>
      <c r="L5156" s="560"/>
      <c r="M5156" s="560"/>
      <c r="N5156" s="560"/>
      <c r="O5156" s="560"/>
      <c r="P5156" s="560"/>
      <c r="Q5156" s="560"/>
      <c r="R5156" s="560"/>
      <c r="S5156" s="560"/>
      <c r="T5156" s="560"/>
      <c r="U5156" s="560"/>
    </row>
    <row r="5157" spans="1:21">
      <c r="A5157" s="593">
        <f t="shared" si="480"/>
        <v>41489</v>
      </c>
      <c r="B5157" s="594">
        <v>41489.833631597219</v>
      </c>
      <c r="C5157" s="560">
        <f t="shared" si="481"/>
        <v>2013</v>
      </c>
      <c r="D5157" s="560">
        <f t="shared" si="482"/>
        <v>8</v>
      </c>
      <c r="E5157" s="560">
        <f t="shared" si="483"/>
        <v>3</v>
      </c>
      <c r="F5157" s="560">
        <f t="shared" si="484"/>
        <v>20</v>
      </c>
      <c r="G5157" s="595">
        <f t="shared" si="485"/>
        <v>7</v>
      </c>
      <c r="H5157" s="590">
        <f>CHOOSE('Output Sheet'!$B$4,'8760 Data'!J5157,'8760 Data'!K5157,'8760 Data'!L5157,'8760 Data'!M5157,'8760 Data'!N5157,'8760 Data'!O5157,'8760 Data'!P5157,'8760 Data'!Q5157,'8760 Data'!R5157,'8760 Data'!S5157,'8760 Data'!T5157,'8760 Data'!U5157)</f>
        <v>0</v>
      </c>
      <c r="I5157" s="591" t="e">
        <f>H5157/'Output Sheet'!$B$8</f>
        <v>#DIV/0!</v>
      </c>
      <c r="J5157" s="596"/>
      <c r="K5157" s="560"/>
      <c r="L5157" s="560"/>
      <c r="M5157" s="560"/>
      <c r="N5157" s="560"/>
      <c r="O5157" s="560"/>
      <c r="P5157" s="560"/>
      <c r="Q5157" s="560"/>
      <c r="R5157" s="560"/>
      <c r="S5157" s="560"/>
      <c r="T5157" s="560"/>
      <c r="U5157" s="560"/>
    </row>
    <row r="5158" spans="1:21">
      <c r="A5158" s="593">
        <f t="shared" si="480"/>
        <v>41489</v>
      </c>
      <c r="B5158" s="594">
        <v>41489.875298321756</v>
      </c>
      <c r="C5158" s="560">
        <f t="shared" si="481"/>
        <v>2013</v>
      </c>
      <c r="D5158" s="560">
        <f t="shared" si="482"/>
        <v>8</v>
      </c>
      <c r="E5158" s="560">
        <f t="shared" si="483"/>
        <v>3</v>
      </c>
      <c r="F5158" s="560">
        <f t="shared" si="484"/>
        <v>21</v>
      </c>
      <c r="G5158" s="595">
        <f t="shared" si="485"/>
        <v>7</v>
      </c>
      <c r="H5158" s="590">
        <f>CHOOSE('Output Sheet'!$B$4,'8760 Data'!J5158,'8760 Data'!K5158,'8760 Data'!L5158,'8760 Data'!M5158,'8760 Data'!N5158,'8760 Data'!O5158,'8760 Data'!P5158,'8760 Data'!Q5158,'8760 Data'!R5158,'8760 Data'!S5158,'8760 Data'!T5158,'8760 Data'!U5158)</f>
        <v>0</v>
      </c>
      <c r="I5158" s="591" t="e">
        <f>H5158/'Output Sheet'!$B$8</f>
        <v>#DIV/0!</v>
      </c>
      <c r="J5158" s="596"/>
      <c r="K5158" s="560"/>
      <c r="L5158" s="560"/>
      <c r="M5158" s="560"/>
      <c r="N5158" s="560"/>
      <c r="O5158" s="560"/>
      <c r="P5158" s="560"/>
      <c r="Q5158" s="560"/>
      <c r="R5158" s="560"/>
      <c r="S5158" s="560"/>
      <c r="T5158" s="560"/>
      <c r="U5158" s="560"/>
    </row>
    <row r="5159" spans="1:21">
      <c r="A5159" s="593">
        <f t="shared" si="480"/>
        <v>41489</v>
      </c>
      <c r="B5159" s="594">
        <v>41489.916965046294</v>
      </c>
      <c r="C5159" s="560">
        <f t="shared" si="481"/>
        <v>2013</v>
      </c>
      <c r="D5159" s="560">
        <f t="shared" si="482"/>
        <v>8</v>
      </c>
      <c r="E5159" s="560">
        <f t="shared" si="483"/>
        <v>3</v>
      </c>
      <c r="F5159" s="560">
        <f t="shared" si="484"/>
        <v>22</v>
      </c>
      <c r="G5159" s="595">
        <f t="shared" si="485"/>
        <v>7</v>
      </c>
      <c r="H5159" s="590">
        <f>CHOOSE('Output Sheet'!$B$4,'8760 Data'!J5159,'8760 Data'!K5159,'8760 Data'!L5159,'8760 Data'!M5159,'8760 Data'!N5159,'8760 Data'!O5159,'8760 Data'!P5159,'8760 Data'!Q5159,'8760 Data'!R5159,'8760 Data'!S5159,'8760 Data'!T5159,'8760 Data'!U5159)</f>
        <v>0</v>
      </c>
      <c r="I5159" s="591" t="e">
        <f>H5159/'Output Sheet'!$B$8</f>
        <v>#DIV/0!</v>
      </c>
      <c r="J5159" s="596"/>
      <c r="K5159" s="560"/>
      <c r="L5159" s="560"/>
      <c r="M5159" s="560"/>
      <c r="N5159" s="560"/>
      <c r="O5159" s="560"/>
      <c r="P5159" s="560"/>
      <c r="Q5159" s="560"/>
      <c r="R5159" s="560"/>
      <c r="S5159" s="560"/>
      <c r="T5159" s="560"/>
      <c r="U5159" s="560"/>
    </row>
    <row r="5160" spans="1:21">
      <c r="A5160" s="593">
        <f t="shared" si="480"/>
        <v>41489</v>
      </c>
      <c r="B5160" s="594">
        <v>41489.958631770831</v>
      </c>
      <c r="C5160" s="560">
        <f t="shared" si="481"/>
        <v>2013</v>
      </c>
      <c r="D5160" s="560">
        <f t="shared" si="482"/>
        <v>8</v>
      </c>
      <c r="E5160" s="560">
        <f t="shared" si="483"/>
        <v>3</v>
      </c>
      <c r="F5160" s="560">
        <f t="shared" si="484"/>
        <v>23</v>
      </c>
      <c r="G5160" s="595">
        <f t="shared" si="485"/>
        <v>7</v>
      </c>
      <c r="H5160" s="590">
        <f>CHOOSE('Output Sheet'!$B$4,'8760 Data'!J5160,'8760 Data'!K5160,'8760 Data'!L5160,'8760 Data'!M5160,'8760 Data'!N5160,'8760 Data'!O5160,'8760 Data'!P5160,'8760 Data'!Q5160,'8760 Data'!R5160,'8760 Data'!S5160,'8760 Data'!T5160,'8760 Data'!U5160)</f>
        <v>0</v>
      </c>
      <c r="I5160" s="591" t="e">
        <f>H5160/'Output Sheet'!$B$8</f>
        <v>#DIV/0!</v>
      </c>
      <c r="J5160" s="596"/>
      <c r="K5160" s="560"/>
      <c r="L5160" s="560"/>
      <c r="M5160" s="560"/>
      <c r="N5160" s="560"/>
      <c r="O5160" s="560"/>
      <c r="P5160" s="560"/>
      <c r="Q5160" s="560"/>
      <c r="R5160" s="560"/>
      <c r="S5160" s="560"/>
      <c r="T5160" s="560"/>
      <c r="U5160" s="560"/>
    </row>
    <row r="5161" spans="1:21">
      <c r="A5161" s="593">
        <f t="shared" si="480"/>
        <v>41490</v>
      </c>
      <c r="B5161" s="594">
        <v>41490.000298495368</v>
      </c>
      <c r="C5161" s="560">
        <f t="shared" si="481"/>
        <v>2013</v>
      </c>
      <c r="D5161" s="560">
        <f t="shared" si="482"/>
        <v>8</v>
      </c>
      <c r="E5161" s="560">
        <f t="shared" si="483"/>
        <v>4</v>
      </c>
      <c r="F5161" s="560">
        <f t="shared" si="484"/>
        <v>24</v>
      </c>
      <c r="G5161" s="595">
        <f t="shared" si="485"/>
        <v>1</v>
      </c>
      <c r="H5161" s="590">
        <f>CHOOSE('Output Sheet'!$B$4,'8760 Data'!J5161,'8760 Data'!K5161,'8760 Data'!L5161,'8760 Data'!M5161,'8760 Data'!N5161,'8760 Data'!O5161,'8760 Data'!P5161,'8760 Data'!Q5161,'8760 Data'!R5161,'8760 Data'!S5161,'8760 Data'!T5161,'8760 Data'!U5161)</f>
        <v>0</v>
      </c>
      <c r="I5161" s="591" t="e">
        <f>H5161/'Output Sheet'!$B$8</f>
        <v>#DIV/0!</v>
      </c>
      <c r="J5161" s="596"/>
      <c r="K5161" s="560"/>
      <c r="L5161" s="560"/>
      <c r="M5161" s="560"/>
      <c r="N5161" s="560"/>
      <c r="O5161" s="560"/>
      <c r="P5161" s="560"/>
      <c r="Q5161" s="560"/>
      <c r="R5161" s="560"/>
      <c r="S5161" s="560"/>
      <c r="T5161" s="560"/>
      <c r="U5161" s="560"/>
    </row>
    <row r="5162" spans="1:21">
      <c r="A5162" s="593">
        <f t="shared" si="480"/>
        <v>41490</v>
      </c>
      <c r="B5162" s="594">
        <v>41490.041965219905</v>
      </c>
      <c r="C5162" s="560">
        <f t="shared" si="481"/>
        <v>2013</v>
      </c>
      <c r="D5162" s="560">
        <f t="shared" si="482"/>
        <v>8</v>
      </c>
      <c r="E5162" s="560">
        <f t="shared" si="483"/>
        <v>4</v>
      </c>
      <c r="F5162" s="560">
        <f t="shared" si="484"/>
        <v>1</v>
      </c>
      <c r="G5162" s="595">
        <f t="shared" si="485"/>
        <v>1</v>
      </c>
      <c r="H5162" s="590">
        <f>CHOOSE('Output Sheet'!$B$4,'8760 Data'!J5162,'8760 Data'!K5162,'8760 Data'!L5162,'8760 Data'!M5162,'8760 Data'!N5162,'8760 Data'!O5162,'8760 Data'!P5162,'8760 Data'!Q5162,'8760 Data'!R5162,'8760 Data'!S5162,'8760 Data'!T5162,'8760 Data'!U5162)</f>
        <v>0</v>
      </c>
      <c r="I5162" s="591" t="e">
        <f>H5162/'Output Sheet'!$B$8</f>
        <v>#DIV/0!</v>
      </c>
      <c r="J5162" s="596"/>
      <c r="K5162" s="560"/>
      <c r="L5162" s="560"/>
      <c r="M5162" s="560"/>
      <c r="N5162" s="560"/>
      <c r="O5162" s="560"/>
      <c r="P5162" s="560"/>
      <c r="Q5162" s="560"/>
      <c r="R5162" s="560"/>
      <c r="S5162" s="560"/>
      <c r="T5162" s="560"/>
      <c r="U5162" s="560"/>
    </row>
    <row r="5163" spans="1:21">
      <c r="A5163" s="593">
        <f t="shared" si="480"/>
        <v>41490</v>
      </c>
      <c r="B5163" s="594">
        <v>41490.083631944442</v>
      </c>
      <c r="C5163" s="560">
        <f t="shared" si="481"/>
        <v>2013</v>
      </c>
      <c r="D5163" s="560">
        <f t="shared" si="482"/>
        <v>8</v>
      </c>
      <c r="E5163" s="560">
        <f t="shared" si="483"/>
        <v>4</v>
      </c>
      <c r="F5163" s="560">
        <f t="shared" si="484"/>
        <v>2</v>
      </c>
      <c r="G5163" s="595">
        <f t="shared" si="485"/>
        <v>1</v>
      </c>
      <c r="H5163" s="590">
        <f>CHOOSE('Output Sheet'!$B$4,'8760 Data'!J5163,'8760 Data'!K5163,'8760 Data'!L5163,'8760 Data'!M5163,'8760 Data'!N5163,'8760 Data'!O5163,'8760 Data'!P5163,'8760 Data'!Q5163,'8760 Data'!R5163,'8760 Data'!S5163,'8760 Data'!T5163,'8760 Data'!U5163)</f>
        <v>0</v>
      </c>
      <c r="I5163" s="591" t="e">
        <f>H5163/'Output Sheet'!$B$8</f>
        <v>#DIV/0!</v>
      </c>
      <c r="J5163" s="596"/>
      <c r="K5163" s="560"/>
      <c r="L5163" s="560"/>
      <c r="M5163" s="560"/>
      <c r="N5163" s="560"/>
      <c r="O5163" s="560"/>
      <c r="P5163" s="560"/>
      <c r="Q5163" s="560"/>
      <c r="R5163" s="560"/>
      <c r="S5163" s="560"/>
      <c r="T5163" s="560"/>
      <c r="U5163" s="560"/>
    </row>
    <row r="5164" spans="1:21">
      <c r="A5164" s="593">
        <f t="shared" si="480"/>
        <v>41490</v>
      </c>
      <c r="B5164" s="594">
        <v>41490.12529866898</v>
      </c>
      <c r="C5164" s="560">
        <f t="shared" si="481"/>
        <v>2013</v>
      </c>
      <c r="D5164" s="560">
        <f t="shared" si="482"/>
        <v>8</v>
      </c>
      <c r="E5164" s="560">
        <f t="shared" si="483"/>
        <v>4</v>
      </c>
      <c r="F5164" s="560">
        <f t="shared" si="484"/>
        <v>3</v>
      </c>
      <c r="G5164" s="595">
        <f t="shared" si="485"/>
        <v>1</v>
      </c>
      <c r="H5164" s="590">
        <f>CHOOSE('Output Sheet'!$B$4,'8760 Data'!J5164,'8760 Data'!K5164,'8760 Data'!L5164,'8760 Data'!M5164,'8760 Data'!N5164,'8760 Data'!O5164,'8760 Data'!P5164,'8760 Data'!Q5164,'8760 Data'!R5164,'8760 Data'!S5164,'8760 Data'!T5164,'8760 Data'!U5164)</f>
        <v>0</v>
      </c>
      <c r="I5164" s="591" t="e">
        <f>H5164/'Output Sheet'!$B$8</f>
        <v>#DIV/0!</v>
      </c>
      <c r="J5164" s="596"/>
      <c r="K5164" s="560"/>
      <c r="L5164" s="560"/>
      <c r="M5164" s="560"/>
      <c r="N5164" s="560"/>
      <c r="O5164" s="560"/>
      <c r="P5164" s="560"/>
      <c r="Q5164" s="560"/>
      <c r="R5164" s="560"/>
      <c r="S5164" s="560"/>
      <c r="T5164" s="560"/>
      <c r="U5164" s="560"/>
    </row>
    <row r="5165" spans="1:21">
      <c r="A5165" s="593">
        <f t="shared" si="480"/>
        <v>41490</v>
      </c>
      <c r="B5165" s="594">
        <v>41490.166965393517</v>
      </c>
      <c r="C5165" s="560">
        <f t="shared" si="481"/>
        <v>2013</v>
      </c>
      <c r="D5165" s="560">
        <f t="shared" si="482"/>
        <v>8</v>
      </c>
      <c r="E5165" s="560">
        <f t="shared" si="483"/>
        <v>4</v>
      </c>
      <c r="F5165" s="560">
        <f t="shared" si="484"/>
        <v>4</v>
      </c>
      <c r="G5165" s="595">
        <f t="shared" si="485"/>
        <v>1</v>
      </c>
      <c r="H5165" s="590">
        <f>CHOOSE('Output Sheet'!$B$4,'8760 Data'!J5165,'8760 Data'!K5165,'8760 Data'!L5165,'8760 Data'!M5165,'8760 Data'!N5165,'8760 Data'!O5165,'8760 Data'!P5165,'8760 Data'!Q5165,'8760 Data'!R5165,'8760 Data'!S5165,'8760 Data'!T5165,'8760 Data'!U5165)</f>
        <v>0</v>
      </c>
      <c r="I5165" s="591" t="e">
        <f>H5165/'Output Sheet'!$B$8</f>
        <v>#DIV/0!</v>
      </c>
      <c r="J5165" s="596"/>
      <c r="K5165" s="560"/>
      <c r="L5165" s="560"/>
      <c r="M5165" s="560"/>
      <c r="N5165" s="560"/>
      <c r="O5165" s="560"/>
      <c r="P5165" s="560"/>
      <c r="Q5165" s="560"/>
      <c r="R5165" s="560"/>
      <c r="S5165" s="560"/>
      <c r="T5165" s="560"/>
      <c r="U5165" s="560"/>
    </row>
    <row r="5166" spans="1:21">
      <c r="A5166" s="593">
        <f t="shared" si="480"/>
        <v>41490</v>
      </c>
      <c r="B5166" s="594">
        <v>41490.208632118054</v>
      </c>
      <c r="C5166" s="560">
        <f t="shared" si="481"/>
        <v>2013</v>
      </c>
      <c r="D5166" s="560">
        <f t="shared" si="482"/>
        <v>8</v>
      </c>
      <c r="E5166" s="560">
        <f t="shared" si="483"/>
        <v>4</v>
      </c>
      <c r="F5166" s="560">
        <f t="shared" si="484"/>
        <v>5</v>
      </c>
      <c r="G5166" s="595">
        <f t="shared" si="485"/>
        <v>1</v>
      </c>
      <c r="H5166" s="590">
        <f>CHOOSE('Output Sheet'!$B$4,'8760 Data'!J5166,'8760 Data'!K5166,'8760 Data'!L5166,'8760 Data'!M5166,'8760 Data'!N5166,'8760 Data'!O5166,'8760 Data'!P5166,'8760 Data'!Q5166,'8760 Data'!R5166,'8760 Data'!S5166,'8760 Data'!T5166,'8760 Data'!U5166)</f>
        <v>0</v>
      </c>
      <c r="I5166" s="591" t="e">
        <f>H5166/'Output Sheet'!$B$8</f>
        <v>#DIV/0!</v>
      </c>
      <c r="J5166" s="596"/>
      <c r="K5166" s="560"/>
      <c r="L5166" s="560"/>
      <c r="M5166" s="560"/>
      <c r="N5166" s="560"/>
      <c r="O5166" s="560"/>
      <c r="P5166" s="560"/>
      <c r="Q5166" s="560"/>
      <c r="R5166" s="560"/>
      <c r="S5166" s="560"/>
      <c r="T5166" s="560"/>
      <c r="U5166" s="560"/>
    </row>
    <row r="5167" spans="1:21">
      <c r="A5167" s="593">
        <f t="shared" si="480"/>
        <v>41490</v>
      </c>
      <c r="B5167" s="594">
        <v>41490.250298842591</v>
      </c>
      <c r="C5167" s="560">
        <f t="shared" si="481"/>
        <v>2013</v>
      </c>
      <c r="D5167" s="560">
        <f t="shared" si="482"/>
        <v>8</v>
      </c>
      <c r="E5167" s="560">
        <f t="shared" si="483"/>
        <v>4</v>
      </c>
      <c r="F5167" s="560">
        <f t="shared" si="484"/>
        <v>6</v>
      </c>
      <c r="G5167" s="595">
        <f t="shared" si="485"/>
        <v>1</v>
      </c>
      <c r="H5167" s="590">
        <f>CHOOSE('Output Sheet'!$B$4,'8760 Data'!J5167,'8760 Data'!K5167,'8760 Data'!L5167,'8760 Data'!M5167,'8760 Data'!N5167,'8760 Data'!O5167,'8760 Data'!P5167,'8760 Data'!Q5167,'8760 Data'!R5167,'8760 Data'!S5167,'8760 Data'!T5167,'8760 Data'!U5167)</f>
        <v>0</v>
      </c>
      <c r="I5167" s="591" t="e">
        <f>H5167/'Output Sheet'!$B$8</f>
        <v>#DIV/0!</v>
      </c>
      <c r="J5167" s="596"/>
      <c r="K5167" s="560"/>
      <c r="L5167" s="560"/>
      <c r="M5167" s="560"/>
      <c r="N5167" s="560"/>
      <c r="O5167" s="560"/>
      <c r="P5167" s="560"/>
      <c r="Q5167" s="560"/>
      <c r="R5167" s="560"/>
      <c r="S5167" s="560"/>
      <c r="T5167" s="560"/>
      <c r="U5167" s="560"/>
    </row>
    <row r="5168" spans="1:21">
      <c r="A5168" s="593">
        <f t="shared" si="480"/>
        <v>41490</v>
      </c>
      <c r="B5168" s="594">
        <v>41490.291965567128</v>
      </c>
      <c r="C5168" s="560">
        <f t="shared" si="481"/>
        <v>2013</v>
      </c>
      <c r="D5168" s="560">
        <f t="shared" si="482"/>
        <v>8</v>
      </c>
      <c r="E5168" s="560">
        <f t="shared" si="483"/>
        <v>4</v>
      </c>
      <c r="F5168" s="560">
        <f t="shared" si="484"/>
        <v>7</v>
      </c>
      <c r="G5168" s="595">
        <f t="shared" si="485"/>
        <v>1</v>
      </c>
      <c r="H5168" s="590">
        <f>CHOOSE('Output Sheet'!$B$4,'8760 Data'!J5168,'8760 Data'!K5168,'8760 Data'!L5168,'8760 Data'!M5168,'8760 Data'!N5168,'8760 Data'!O5168,'8760 Data'!P5168,'8760 Data'!Q5168,'8760 Data'!R5168,'8760 Data'!S5168,'8760 Data'!T5168,'8760 Data'!U5168)</f>
        <v>0</v>
      </c>
      <c r="I5168" s="591" t="e">
        <f>H5168/'Output Sheet'!$B$8</f>
        <v>#DIV/0!</v>
      </c>
      <c r="J5168" s="596"/>
      <c r="K5168" s="560"/>
      <c r="L5168" s="560"/>
      <c r="M5168" s="560"/>
      <c r="N5168" s="560"/>
      <c r="O5168" s="560"/>
      <c r="P5168" s="560"/>
      <c r="Q5168" s="560"/>
      <c r="R5168" s="560"/>
      <c r="S5168" s="560"/>
      <c r="T5168" s="560"/>
      <c r="U5168" s="560"/>
    </row>
    <row r="5169" spans="1:21">
      <c r="A5169" s="593">
        <f t="shared" si="480"/>
        <v>41490</v>
      </c>
      <c r="B5169" s="594">
        <v>41490.333632291666</v>
      </c>
      <c r="C5169" s="560">
        <f t="shared" si="481"/>
        <v>2013</v>
      </c>
      <c r="D5169" s="560">
        <f t="shared" si="482"/>
        <v>8</v>
      </c>
      <c r="E5169" s="560">
        <f t="shared" si="483"/>
        <v>4</v>
      </c>
      <c r="F5169" s="560">
        <f t="shared" si="484"/>
        <v>8</v>
      </c>
      <c r="G5169" s="595">
        <f t="shared" si="485"/>
        <v>1</v>
      </c>
      <c r="H5169" s="590">
        <f>CHOOSE('Output Sheet'!$B$4,'8760 Data'!J5169,'8760 Data'!K5169,'8760 Data'!L5169,'8760 Data'!M5169,'8760 Data'!N5169,'8760 Data'!O5169,'8760 Data'!P5169,'8760 Data'!Q5169,'8760 Data'!R5169,'8760 Data'!S5169,'8760 Data'!T5169,'8760 Data'!U5169)</f>
        <v>0</v>
      </c>
      <c r="I5169" s="591" t="e">
        <f>H5169/'Output Sheet'!$B$8</f>
        <v>#DIV/0!</v>
      </c>
      <c r="J5169" s="596"/>
      <c r="K5169" s="560"/>
      <c r="L5169" s="560"/>
      <c r="M5169" s="560"/>
      <c r="N5169" s="560"/>
      <c r="O5169" s="560"/>
      <c r="P5169" s="560"/>
      <c r="Q5169" s="560"/>
      <c r="R5169" s="560"/>
      <c r="S5169" s="560"/>
      <c r="T5169" s="560"/>
      <c r="U5169" s="560"/>
    </row>
    <row r="5170" spans="1:21">
      <c r="A5170" s="593">
        <f t="shared" si="480"/>
        <v>41490</v>
      </c>
      <c r="B5170" s="594">
        <v>41490.375299016203</v>
      </c>
      <c r="C5170" s="560">
        <f t="shared" si="481"/>
        <v>2013</v>
      </c>
      <c r="D5170" s="560">
        <f t="shared" si="482"/>
        <v>8</v>
      </c>
      <c r="E5170" s="560">
        <f t="shared" si="483"/>
        <v>4</v>
      </c>
      <c r="F5170" s="560">
        <f t="shared" si="484"/>
        <v>9</v>
      </c>
      <c r="G5170" s="595">
        <f t="shared" si="485"/>
        <v>1</v>
      </c>
      <c r="H5170" s="590">
        <f>CHOOSE('Output Sheet'!$B$4,'8760 Data'!J5170,'8760 Data'!K5170,'8760 Data'!L5170,'8760 Data'!M5170,'8760 Data'!N5170,'8760 Data'!O5170,'8760 Data'!P5170,'8760 Data'!Q5170,'8760 Data'!R5170,'8760 Data'!S5170,'8760 Data'!T5170,'8760 Data'!U5170)</f>
        <v>0</v>
      </c>
      <c r="I5170" s="591" t="e">
        <f>H5170/'Output Sheet'!$B$8</f>
        <v>#DIV/0!</v>
      </c>
      <c r="J5170" s="596"/>
      <c r="K5170" s="560"/>
      <c r="L5170" s="560"/>
      <c r="M5170" s="560"/>
      <c r="N5170" s="560"/>
      <c r="O5170" s="560"/>
      <c r="P5170" s="560"/>
      <c r="Q5170" s="560"/>
      <c r="R5170" s="560"/>
      <c r="S5170" s="560"/>
      <c r="T5170" s="560"/>
      <c r="U5170" s="560"/>
    </row>
    <row r="5171" spans="1:21">
      <c r="A5171" s="593">
        <f t="shared" si="480"/>
        <v>41490</v>
      </c>
      <c r="B5171" s="594">
        <v>41490.41696574074</v>
      </c>
      <c r="C5171" s="560">
        <f t="shared" si="481"/>
        <v>2013</v>
      </c>
      <c r="D5171" s="560">
        <f t="shared" si="482"/>
        <v>8</v>
      </c>
      <c r="E5171" s="560">
        <f t="shared" si="483"/>
        <v>4</v>
      </c>
      <c r="F5171" s="560">
        <f t="shared" si="484"/>
        <v>10</v>
      </c>
      <c r="G5171" s="595">
        <f t="shared" si="485"/>
        <v>1</v>
      </c>
      <c r="H5171" s="590">
        <f>CHOOSE('Output Sheet'!$B$4,'8760 Data'!J5171,'8760 Data'!K5171,'8760 Data'!L5171,'8760 Data'!M5171,'8760 Data'!N5171,'8760 Data'!O5171,'8760 Data'!P5171,'8760 Data'!Q5171,'8760 Data'!R5171,'8760 Data'!S5171,'8760 Data'!T5171,'8760 Data'!U5171)</f>
        <v>0</v>
      </c>
      <c r="I5171" s="591" t="e">
        <f>H5171/'Output Sheet'!$B$8</f>
        <v>#DIV/0!</v>
      </c>
      <c r="J5171" s="596"/>
      <c r="K5171" s="560"/>
      <c r="L5171" s="560"/>
      <c r="M5171" s="560"/>
      <c r="N5171" s="560"/>
      <c r="O5171" s="560"/>
      <c r="P5171" s="560"/>
      <c r="Q5171" s="560"/>
      <c r="R5171" s="560"/>
      <c r="S5171" s="560"/>
      <c r="T5171" s="560"/>
      <c r="U5171" s="560"/>
    </row>
    <row r="5172" spans="1:21">
      <c r="A5172" s="593">
        <f t="shared" si="480"/>
        <v>41490</v>
      </c>
      <c r="B5172" s="594">
        <v>41490.458632465277</v>
      </c>
      <c r="C5172" s="560">
        <f t="shared" si="481"/>
        <v>2013</v>
      </c>
      <c r="D5172" s="560">
        <f t="shared" si="482"/>
        <v>8</v>
      </c>
      <c r="E5172" s="560">
        <f t="shared" si="483"/>
        <v>4</v>
      </c>
      <c r="F5172" s="560">
        <f t="shared" si="484"/>
        <v>11</v>
      </c>
      <c r="G5172" s="595">
        <f t="shared" si="485"/>
        <v>1</v>
      </c>
      <c r="H5172" s="590">
        <f>CHOOSE('Output Sheet'!$B$4,'8760 Data'!J5172,'8760 Data'!K5172,'8760 Data'!L5172,'8760 Data'!M5172,'8760 Data'!N5172,'8760 Data'!O5172,'8760 Data'!P5172,'8760 Data'!Q5172,'8760 Data'!R5172,'8760 Data'!S5172,'8760 Data'!T5172,'8760 Data'!U5172)</f>
        <v>0</v>
      </c>
      <c r="I5172" s="591" t="e">
        <f>H5172/'Output Sheet'!$B$8</f>
        <v>#DIV/0!</v>
      </c>
      <c r="J5172" s="596"/>
      <c r="K5172" s="560"/>
      <c r="L5172" s="560"/>
      <c r="M5172" s="560"/>
      <c r="N5172" s="560"/>
      <c r="O5172" s="560"/>
      <c r="P5172" s="560"/>
      <c r="Q5172" s="560"/>
      <c r="R5172" s="560"/>
      <c r="S5172" s="560"/>
      <c r="T5172" s="560"/>
      <c r="U5172" s="560"/>
    </row>
    <row r="5173" spans="1:21">
      <c r="A5173" s="593">
        <f t="shared" si="480"/>
        <v>41490</v>
      </c>
      <c r="B5173" s="594">
        <v>41490.500299189815</v>
      </c>
      <c r="C5173" s="560">
        <f t="shared" si="481"/>
        <v>2013</v>
      </c>
      <c r="D5173" s="560">
        <f t="shared" si="482"/>
        <v>8</v>
      </c>
      <c r="E5173" s="560">
        <f t="shared" si="483"/>
        <v>4</v>
      </c>
      <c r="F5173" s="560">
        <f t="shared" si="484"/>
        <v>12</v>
      </c>
      <c r="G5173" s="595">
        <f t="shared" si="485"/>
        <v>1</v>
      </c>
      <c r="H5173" s="590">
        <f>CHOOSE('Output Sheet'!$B$4,'8760 Data'!J5173,'8760 Data'!K5173,'8760 Data'!L5173,'8760 Data'!M5173,'8760 Data'!N5173,'8760 Data'!O5173,'8760 Data'!P5173,'8760 Data'!Q5173,'8760 Data'!R5173,'8760 Data'!S5173,'8760 Data'!T5173,'8760 Data'!U5173)</f>
        <v>0</v>
      </c>
      <c r="I5173" s="591" t="e">
        <f>H5173/'Output Sheet'!$B$8</f>
        <v>#DIV/0!</v>
      </c>
      <c r="J5173" s="596"/>
      <c r="K5173" s="560"/>
      <c r="L5173" s="560"/>
      <c r="M5173" s="560"/>
      <c r="N5173" s="560"/>
      <c r="O5173" s="560"/>
      <c r="P5173" s="560"/>
      <c r="Q5173" s="560"/>
      <c r="R5173" s="560"/>
      <c r="S5173" s="560"/>
      <c r="T5173" s="560"/>
      <c r="U5173" s="560"/>
    </row>
    <row r="5174" spans="1:21">
      <c r="A5174" s="593">
        <f t="shared" si="480"/>
        <v>41490</v>
      </c>
      <c r="B5174" s="594">
        <v>41490.541965914352</v>
      </c>
      <c r="C5174" s="560">
        <f t="shared" si="481"/>
        <v>2013</v>
      </c>
      <c r="D5174" s="560">
        <f t="shared" si="482"/>
        <v>8</v>
      </c>
      <c r="E5174" s="560">
        <f t="shared" si="483"/>
        <v>4</v>
      </c>
      <c r="F5174" s="560">
        <f t="shared" si="484"/>
        <v>13</v>
      </c>
      <c r="G5174" s="595">
        <f t="shared" si="485"/>
        <v>1</v>
      </c>
      <c r="H5174" s="590">
        <f>CHOOSE('Output Sheet'!$B$4,'8760 Data'!J5174,'8760 Data'!K5174,'8760 Data'!L5174,'8760 Data'!M5174,'8760 Data'!N5174,'8760 Data'!O5174,'8760 Data'!P5174,'8760 Data'!Q5174,'8760 Data'!R5174,'8760 Data'!S5174,'8760 Data'!T5174,'8760 Data'!U5174)</f>
        <v>0</v>
      </c>
      <c r="I5174" s="591" t="e">
        <f>H5174/'Output Sheet'!$B$8</f>
        <v>#DIV/0!</v>
      </c>
      <c r="J5174" s="596"/>
      <c r="K5174" s="560"/>
      <c r="L5174" s="560"/>
      <c r="M5174" s="560"/>
      <c r="N5174" s="560"/>
      <c r="O5174" s="560"/>
      <c r="P5174" s="560"/>
      <c r="Q5174" s="560"/>
      <c r="R5174" s="560"/>
      <c r="S5174" s="560"/>
      <c r="T5174" s="560"/>
      <c r="U5174" s="560"/>
    </row>
    <row r="5175" spans="1:21">
      <c r="A5175" s="593">
        <f t="shared" si="480"/>
        <v>41490</v>
      </c>
      <c r="B5175" s="594">
        <v>41490.583632638889</v>
      </c>
      <c r="C5175" s="560">
        <f t="shared" si="481"/>
        <v>2013</v>
      </c>
      <c r="D5175" s="560">
        <f t="shared" si="482"/>
        <v>8</v>
      </c>
      <c r="E5175" s="560">
        <f t="shared" si="483"/>
        <v>4</v>
      </c>
      <c r="F5175" s="560">
        <f t="shared" si="484"/>
        <v>14</v>
      </c>
      <c r="G5175" s="595">
        <f t="shared" si="485"/>
        <v>1</v>
      </c>
      <c r="H5175" s="590">
        <f>CHOOSE('Output Sheet'!$B$4,'8760 Data'!J5175,'8760 Data'!K5175,'8760 Data'!L5175,'8760 Data'!M5175,'8760 Data'!N5175,'8760 Data'!O5175,'8760 Data'!P5175,'8760 Data'!Q5175,'8760 Data'!R5175,'8760 Data'!S5175,'8760 Data'!T5175,'8760 Data'!U5175)</f>
        <v>0</v>
      </c>
      <c r="I5175" s="591" t="e">
        <f>H5175/'Output Sheet'!$B$8</f>
        <v>#DIV/0!</v>
      </c>
      <c r="J5175" s="596"/>
      <c r="K5175" s="560"/>
      <c r="L5175" s="560"/>
      <c r="M5175" s="560"/>
      <c r="N5175" s="560"/>
      <c r="O5175" s="560"/>
      <c r="P5175" s="560"/>
      <c r="Q5175" s="560"/>
      <c r="R5175" s="560"/>
      <c r="S5175" s="560"/>
      <c r="T5175" s="560"/>
      <c r="U5175" s="560"/>
    </row>
    <row r="5176" spans="1:21">
      <c r="A5176" s="593">
        <f t="shared" si="480"/>
        <v>41490</v>
      </c>
      <c r="B5176" s="594">
        <v>41490.625299363426</v>
      </c>
      <c r="C5176" s="560">
        <f t="shared" si="481"/>
        <v>2013</v>
      </c>
      <c r="D5176" s="560">
        <f t="shared" si="482"/>
        <v>8</v>
      </c>
      <c r="E5176" s="560">
        <f t="shared" si="483"/>
        <v>4</v>
      </c>
      <c r="F5176" s="560">
        <f t="shared" si="484"/>
        <v>15</v>
      </c>
      <c r="G5176" s="595">
        <f t="shared" si="485"/>
        <v>1</v>
      </c>
      <c r="H5176" s="590">
        <f>CHOOSE('Output Sheet'!$B$4,'8760 Data'!J5176,'8760 Data'!K5176,'8760 Data'!L5176,'8760 Data'!M5176,'8760 Data'!N5176,'8760 Data'!O5176,'8760 Data'!P5176,'8760 Data'!Q5176,'8760 Data'!R5176,'8760 Data'!S5176,'8760 Data'!T5176,'8760 Data'!U5176)</f>
        <v>0</v>
      </c>
      <c r="I5176" s="591" t="e">
        <f>H5176/'Output Sheet'!$B$8</f>
        <v>#DIV/0!</v>
      </c>
      <c r="J5176" s="596"/>
      <c r="K5176" s="560"/>
      <c r="L5176" s="560"/>
      <c r="M5176" s="560"/>
      <c r="N5176" s="560"/>
      <c r="O5176" s="560"/>
      <c r="P5176" s="560"/>
      <c r="Q5176" s="560"/>
      <c r="R5176" s="560"/>
      <c r="S5176" s="560"/>
      <c r="T5176" s="560"/>
      <c r="U5176" s="560"/>
    </row>
    <row r="5177" spans="1:21">
      <c r="A5177" s="593">
        <f t="shared" si="480"/>
        <v>41490</v>
      </c>
      <c r="B5177" s="594">
        <v>41490.666966087963</v>
      </c>
      <c r="C5177" s="560">
        <f t="shared" si="481"/>
        <v>2013</v>
      </c>
      <c r="D5177" s="560">
        <f t="shared" si="482"/>
        <v>8</v>
      </c>
      <c r="E5177" s="560">
        <f t="shared" si="483"/>
        <v>4</v>
      </c>
      <c r="F5177" s="560">
        <f t="shared" si="484"/>
        <v>16</v>
      </c>
      <c r="G5177" s="595">
        <f t="shared" si="485"/>
        <v>1</v>
      </c>
      <c r="H5177" s="590">
        <f>CHOOSE('Output Sheet'!$B$4,'8760 Data'!J5177,'8760 Data'!K5177,'8760 Data'!L5177,'8760 Data'!M5177,'8760 Data'!N5177,'8760 Data'!O5177,'8760 Data'!P5177,'8760 Data'!Q5177,'8760 Data'!R5177,'8760 Data'!S5177,'8760 Data'!T5177,'8760 Data'!U5177)</f>
        <v>0</v>
      </c>
      <c r="I5177" s="591" t="e">
        <f>H5177/'Output Sheet'!$B$8</f>
        <v>#DIV/0!</v>
      </c>
      <c r="J5177" s="596"/>
      <c r="K5177" s="560"/>
      <c r="L5177" s="560"/>
      <c r="M5177" s="560"/>
      <c r="N5177" s="560"/>
      <c r="O5177" s="560"/>
      <c r="P5177" s="560"/>
      <c r="Q5177" s="560"/>
      <c r="R5177" s="560"/>
      <c r="S5177" s="560"/>
      <c r="T5177" s="560"/>
      <c r="U5177" s="560"/>
    </row>
    <row r="5178" spans="1:21">
      <c r="A5178" s="593">
        <f t="shared" si="480"/>
        <v>41490</v>
      </c>
      <c r="B5178" s="594">
        <v>41490.708632812501</v>
      </c>
      <c r="C5178" s="560">
        <f t="shared" si="481"/>
        <v>2013</v>
      </c>
      <c r="D5178" s="560">
        <f t="shared" si="482"/>
        <v>8</v>
      </c>
      <c r="E5178" s="560">
        <f t="shared" si="483"/>
        <v>4</v>
      </c>
      <c r="F5178" s="560">
        <f t="shared" si="484"/>
        <v>17</v>
      </c>
      <c r="G5178" s="595">
        <f t="shared" si="485"/>
        <v>1</v>
      </c>
      <c r="H5178" s="590">
        <f>CHOOSE('Output Sheet'!$B$4,'8760 Data'!J5178,'8760 Data'!K5178,'8760 Data'!L5178,'8760 Data'!M5178,'8760 Data'!N5178,'8760 Data'!O5178,'8760 Data'!P5178,'8760 Data'!Q5178,'8760 Data'!R5178,'8760 Data'!S5178,'8760 Data'!T5178,'8760 Data'!U5178)</f>
        <v>0</v>
      </c>
      <c r="I5178" s="591" t="e">
        <f>H5178/'Output Sheet'!$B$8</f>
        <v>#DIV/0!</v>
      </c>
      <c r="J5178" s="596"/>
      <c r="K5178" s="560"/>
      <c r="L5178" s="560"/>
      <c r="M5178" s="560"/>
      <c r="N5178" s="560"/>
      <c r="O5178" s="560"/>
      <c r="P5178" s="560"/>
      <c r="Q5178" s="560"/>
      <c r="R5178" s="560"/>
      <c r="S5178" s="560"/>
      <c r="T5178" s="560"/>
      <c r="U5178" s="560"/>
    </row>
    <row r="5179" spans="1:21">
      <c r="A5179" s="593">
        <f t="shared" si="480"/>
        <v>41490</v>
      </c>
      <c r="B5179" s="594">
        <v>41490.750299537038</v>
      </c>
      <c r="C5179" s="560">
        <f t="shared" si="481"/>
        <v>2013</v>
      </c>
      <c r="D5179" s="560">
        <f t="shared" si="482"/>
        <v>8</v>
      </c>
      <c r="E5179" s="560">
        <f t="shared" si="483"/>
        <v>4</v>
      </c>
      <c r="F5179" s="560">
        <f t="shared" si="484"/>
        <v>18</v>
      </c>
      <c r="G5179" s="595">
        <f t="shared" si="485"/>
        <v>1</v>
      </c>
      <c r="H5179" s="590">
        <f>CHOOSE('Output Sheet'!$B$4,'8760 Data'!J5179,'8760 Data'!K5179,'8760 Data'!L5179,'8760 Data'!M5179,'8760 Data'!N5179,'8760 Data'!O5179,'8760 Data'!P5179,'8760 Data'!Q5179,'8760 Data'!R5179,'8760 Data'!S5179,'8760 Data'!T5179,'8760 Data'!U5179)</f>
        <v>0</v>
      </c>
      <c r="I5179" s="591" t="e">
        <f>H5179/'Output Sheet'!$B$8</f>
        <v>#DIV/0!</v>
      </c>
      <c r="J5179" s="596"/>
      <c r="K5179" s="560"/>
      <c r="L5179" s="560"/>
      <c r="M5179" s="560"/>
      <c r="N5179" s="560"/>
      <c r="O5179" s="560"/>
      <c r="P5179" s="560"/>
      <c r="Q5179" s="560"/>
      <c r="R5179" s="560"/>
      <c r="S5179" s="560"/>
      <c r="T5179" s="560"/>
      <c r="U5179" s="560"/>
    </row>
    <row r="5180" spans="1:21">
      <c r="A5180" s="593">
        <f t="shared" si="480"/>
        <v>41490</v>
      </c>
      <c r="B5180" s="594">
        <v>41490.791966261575</v>
      </c>
      <c r="C5180" s="560">
        <f t="shared" si="481"/>
        <v>2013</v>
      </c>
      <c r="D5180" s="560">
        <f t="shared" si="482"/>
        <v>8</v>
      </c>
      <c r="E5180" s="560">
        <f t="shared" si="483"/>
        <v>4</v>
      </c>
      <c r="F5180" s="560">
        <f t="shared" si="484"/>
        <v>19</v>
      </c>
      <c r="G5180" s="595">
        <f t="shared" si="485"/>
        <v>1</v>
      </c>
      <c r="H5180" s="590">
        <f>CHOOSE('Output Sheet'!$B$4,'8760 Data'!J5180,'8760 Data'!K5180,'8760 Data'!L5180,'8760 Data'!M5180,'8760 Data'!N5180,'8760 Data'!O5180,'8760 Data'!P5180,'8760 Data'!Q5180,'8760 Data'!R5180,'8760 Data'!S5180,'8760 Data'!T5180,'8760 Data'!U5180)</f>
        <v>0</v>
      </c>
      <c r="I5180" s="591" t="e">
        <f>H5180/'Output Sheet'!$B$8</f>
        <v>#DIV/0!</v>
      </c>
      <c r="J5180" s="596"/>
      <c r="K5180" s="560"/>
      <c r="L5180" s="560"/>
      <c r="M5180" s="560"/>
      <c r="N5180" s="560"/>
      <c r="O5180" s="560"/>
      <c r="P5180" s="560"/>
      <c r="Q5180" s="560"/>
      <c r="R5180" s="560"/>
      <c r="S5180" s="560"/>
      <c r="T5180" s="560"/>
      <c r="U5180" s="560"/>
    </row>
    <row r="5181" spans="1:21">
      <c r="A5181" s="593">
        <f t="shared" si="480"/>
        <v>41490</v>
      </c>
      <c r="B5181" s="594">
        <v>41490.833632986112</v>
      </c>
      <c r="C5181" s="560">
        <f t="shared" si="481"/>
        <v>2013</v>
      </c>
      <c r="D5181" s="560">
        <f t="shared" si="482"/>
        <v>8</v>
      </c>
      <c r="E5181" s="560">
        <f t="shared" si="483"/>
        <v>4</v>
      </c>
      <c r="F5181" s="560">
        <f t="shared" si="484"/>
        <v>20</v>
      </c>
      <c r="G5181" s="595">
        <f t="shared" si="485"/>
        <v>1</v>
      </c>
      <c r="H5181" s="590">
        <f>CHOOSE('Output Sheet'!$B$4,'8760 Data'!J5181,'8760 Data'!K5181,'8760 Data'!L5181,'8760 Data'!M5181,'8760 Data'!N5181,'8760 Data'!O5181,'8760 Data'!P5181,'8760 Data'!Q5181,'8760 Data'!R5181,'8760 Data'!S5181,'8760 Data'!T5181,'8760 Data'!U5181)</f>
        <v>0</v>
      </c>
      <c r="I5181" s="591" t="e">
        <f>H5181/'Output Sheet'!$B$8</f>
        <v>#DIV/0!</v>
      </c>
      <c r="J5181" s="596"/>
      <c r="K5181" s="560"/>
      <c r="L5181" s="560"/>
      <c r="M5181" s="560"/>
      <c r="N5181" s="560"/>
      <c r="O5181" s="560"/>
      <c r="P5181" s="560"/>
      <c r="Q5181" s="560"/>
      <c r="R5181" s="560"/>
      <c r="S5181" s="560"/>
      <c r="T5181" s="560"/>
      <c r="U5181" s="560"/>
    </row>
    <row r="5182" spans="1:21">
      <c r="A5182" s="593">
        <f t="shared" si="480"/>
        <v>41490</v>
      </c>
      <c r="B5182" s="594">
        <v>41490.875299710649</v>
      </c>
      <c r="C5182" s="560">
        <f t="shared" si="481"/>
        <v>2013</v>
      </c>
      <c r="D5182" s="560">
        <f t="shared" si="482"/>
        <v>8</v>
      </c>
      <c r="E5182" s="560">
        <f t="shared" si="483"/>
        <v>4</v>
      </c>
      <c r="F5182" s="560">
        <f t="shared" si="484"/>
        <v>21</v>
      </c>
      <c r="G5182" s="595">
        <f t="shared" si="485"/>
        <v>1</v>
      </c>
      <c r="H5182" s="590">
        <f>CHOOSE('Output Sheet'!$B$4,'8760 Data'!J5182,'8760 Data'!K5182,'8760 Data'!L5182,'8760 Data'!M5182,'8760 Data'!N5182,'8760 Data'!O5182,'8760 Data'!P5182,'8760 Data'!Q5182,'8760 Data'!R5182,'8760 Data'!S5182,'8760 Data'!T5182,'8760 Data'!U5182)</f>
        <v>0</v>
      </c>
      <c r="I5182" s="591" t="e">
        <f>H5182/'Output Sheet'!$B$8</f>
        <v>#DIV/0!</v>
      </c>
      <c r="J5182" s="596"/>
      <c r="K5182" s="560"/>
      <c r="L5182" s="560"/>
      <c r="M5182" s="560"/>
      <c r="N5182" s="560"/>
      <c r="O5182" s="560"/>
      <c r="P5182" s="560"/>
      <c r="Q5182" s="560"/>
      <c r="R5182" s="560"/>
      <c r="S5182" s="560"/>
      <c r="T5182" s="560"/>
      <c r="U5182" s="560"/>
    </row>
    <row r="5183" spans="1:21">
      <c r="A5183" s="593">
        <f t="shared" si="480"/>
        <v>41490</v>
      </c>
      <c r="B5183" s="594">
        <v>41490.916966435187</v>
      </c>
      <c r="C5183" s="560">
        <f t="shared" si="481"/>
        <v>2013</v>
      </c>
      <c r="D5183" s="560">
        <f t="shared" si="482"/>
        <v>8</v>
      </c>
      <c r="E5183" s="560">
        <f t="shared" si="483"/>
        <v>4</v>
      </c>
      <c r="F5183" s="560">
        <f t="shared" si="484"/>
        <v>22</v>
      </c>
      <c r="G5183" s="595">
        <f t="shared" si="485"/>
        <v>1</v>
      </c>
      <c r="H5183" s="590">
        <f>CHOOSE('Output Sheet'!$B$4,'8760 Data'!J5183,'8760 Data'!K5183,'8760 Data'!L5183,'8760 Data'!M5183,'8760 Data'!N5183,'8760 Data'!O5183,'8760 Data'!P5183,'8760 Data'!Q5183,'8760 Data'!R5183,'8760 Data'!S5183,'8760 Data'!T5183,'8760 Data'!U5183)</f>
        <v>0</v>
      </c>
      <c r="I5183" s="591" t="e">
        <f>H5183/'Output Sheet'!$B$8</f>
        <v>#DIV/0!</v>
      </c>
      <c r="J5183" s="596"/>
      <c r="K5183" s="560"/>
      <c r="L5183" s="560"/>
      <c r="M5183" s="560"/>
      <c r="N5183" s="560"/>
      <c r="O5183" s="560"/>
      <c r="P5183" s="560"/>
      <c r="Q5183" s="560"/>
      <c r="R5183" s="560"/>
      <c r="S5183" s="560"/>
      <c r="T5183" s="560"/>
      <c r="U5183" s="560"/>
    </row>
    <row r="5184" spans="1:21">
      <c r="A5184" s="593">
        <f t="shared" si="480"/>
        <v>41490</v>
      </c>
      <c r="B5184" s="594">
        <v>41490.958633159724</v>
      </c>
      <c r="C5184" s="560">
        <f t="shared" si="481"/>
        <v>2013</v>
      </c>
      <c r="D5184" s="560">
        <f t="shared" si="482"/>
        <v>8</v>
      </c>
      <c r="E5184" s="560">
        <f t="shared" si="483"/>
        <v>4</v>
      </c>
      <c r="F5184" s="560">
        <f t="shared" si="484"/>
        <v>23</v>
      </c>
      <c r="G5184" s="595">
        <f t="shared" si="485"/>
        <v>1</v>
      </c>
      <c r="H5184" s="590">
        <f>CHOOSE('Output Sheet'!$B$4,'8760 Data'!J5184,'8760 Data'!K5184,'8760 Data'!L5184,'8760 Data'!M5184,'8760 Data'!N5184,'8760 Data'!O5184,'8760 Data'!P5184,'8760 Data'!Q5184,'8760 Data'!R5184,'8760 Data'!S5184,'8760 Data'!T5184,'8760 Data'!U5184)</f>
        <v>0</v>
      </c>
      <c r="I5184" s="591" t="e">
        <f>H5184/'Output Sheet'!$B$8</f>
        <v>#DIV/0!</v>
      </c>
      <c r="J5184" s="596"/>
      <c r="K5184" s="560"/>
      <c r="L5184" s="560"/>
      <c r="M5184" s="560"/>
      <c r="N5184" s="560"/>
      <c r="O5184" s="560"/>
      <c r="P5184" s="560"/>
      <c r="Q5184" s="560"/>
      <c r="R5184" s="560"/>
      <c r="S5184" s="560"/>
      <c r="T5184" s="560"/>
      <c r="U5184" s="560"/>
    </row>
    <row r="5185" spans="1:21">
      <c r="A5185" s="593">
        <f t="shared" si="480"/>
        <v>41491</v>
      </c>
      <c r="B5185" s="594">
        <v>41491.000299884261</v>
      </c>
      <c r="C5185" s="560">
        <f t="shared" si="481"/>
        <v>2013</v>
      </c>
      <c r="D5185" s="560">
        <f t="shared" si="482"/>
        <v>8</v>
      </c>
      <c r="E5185" s="560">
        <f t="shared" si="483"/>
        <v>5</v>
      </c>
      <c r="F5185" s="560">
        <f t="shared" si="484"/>
        <v>24</v>
      </c>
      <c r="G5185" s="595">
        <f t="shared" si="485"/>
        <v>2</v>
      </c>
      <c r="H5185" s="590">
        <f>CHOOSE('Output Sheet'!$B$4,'8760 Data'!J5185,'8760 Data'!K5185,'8760 Data'!L5185,'8760 Data'!M5185,'8760 Data'!N5185,'8760 Data'!O5185,'8760 Data'!P5185,'8760 Data'!Q5185,'8760 Data'!R5185,'8760 Data'!S5185,'8760 Data'!T5185,'8760 Data'!U5185)</f>
        <v>0</v>
      </c>
      <c r="I5185" s="591" t="e">
        <f>H5185/'Output Sheet'!$B$8</f>
        <v>#DIV/0!</v>
      </c>
      <c r="J5185" s="596"/>
      <c r="K5185" s="560"/>
      <c r="L5185" s="560"/>
      <c r="M5185" s="560"/>
      <c r="N5185" s="560"/>
      <c r="O5185" s="560"/>
      <c r="P5185" s="560"/>
      <c r="Q5185" s="560"/>
      <c r="R5185" s="560"/>
      <c r="S5185" s="560"/>
      <c r="T5185" s="560"/>
      <c r="U5185" s="560"/>
    </row>
    <row r="5186" spans="1:21">
      <c r="A5186" s="593">
        <f t="shared" si="480"/>
        <v>41491</v>
      </c>
      <c r="B5186" s="594">
        <v>41491.041966608798</v>
      </c>
      <c r="C5186" s="560">
        <f t="shared" si="481"/>
        <v>2013</v>
      </c>
      <c r="D5186" s="560">
        <f t="shared" si="482"/>
        <v>8</v>
      </c>
      <c r="E5186" s="560">
        <f t="shared" si="483"/>
        <v>5</v>
      </c>
      <c r="F5186" s="560">
        <f t="shared" si="484"/>
        <v>1</v>
      </c>
      <c r="G5186" s="595">
        <f t="shared" si="485"/>
        <v>2</v>
      </c>
      <c r="H5186" s="590">
        <f>CHOOSE('Output Sheet'!$B$4,'8760 Data'!J5186,'8760 Data'!K5186,'8760 Data'!L5186,'8760 Data'!M5186,'8760 Data'!N5186,'8760 Data'!O5186,'8760 Data'!P5186,'8760 Data'!Q5186,'8760 Data'!R5186,'8760 Data'!S5186,'8760 Data'!T5186,'8760 Data'!U5186)</f>
        <v>0</v>
      </c>
      <c r="I5186" s="591" t="e">
        <f>H5186/'Output Sheet'!$B$8</f>
        <v>#DIV/0!</v>
      </c>
      <c r="J5186" s="596"/>
      <c r="K5186" s="560"/>
      <c r="L5186" s="560"/>
      <c r="M5186" s="560"/>
      <c r="N5186" s="560"/>
      <c r="O5186" s="560"/>
      <c r="P5186" s="560"/>
      <c r="Q5186" s="560"/>
      <c r="R5186" s="560"/>
      <c r="S5186" s="560"/>
      <c r="T5186" s="560"/>
      <c r="U5186" s="560"/>
    </row>
    <row r="5187" spans="1:21">
      <c r="A5187" s="593">
        <f t="shared" ref="A5187:A5250" si="486">DATE(C5187,D5187,E5187)</f>
        <v>41491</v>
      </c>
      <c r="B5187" s="594">
        <v>41491.083633333335</v>
      </c>
      <c r="C5187" s="560">
        <f t="shared" ref="C5187:C5250" si="487">YEAR(B5187)</f>
        <v>2013</v>
      </c>
      <c r="D5187" s="560">
        <f t="shared" ref="D5187:D5250" si="488">MONTH(B5187)</f>
        <v>8</v>
      </c>
      <c r="E5187" s="560">
        <f t="shared" ref="E5187:E5250" si="489">DAY(B5187)</f>
        <v>5</v>
      </c>
      <c r="F5187" s="560">
        <f t="shared" ref="F5187:F5250" si="490">IF(HOUR(B5187)&lt;&gt;0,HOUR(B5187),24)</f>
        <v>2</v>
      </c>
      <c r="G5187" s="595">
        <f t="shared" ref="G5187:G5250" si="491">WEEKDAY(B5187,1)</f>
        <v>2</v>
      </c>
      <c r="H5187" s="590">
        <f>CHOOSE('Output Sheet'!$B$4,'8760 Data'!J5187,'8760 Data'!K5187,'8760 Data'!L5187,'8760 Data'!M5187,'8760 Data'!N5187,'8760 Data'!O5187,'8760 Data'!P5187,'8760 Data'!Q5187,'8760 Data'!R5187,'8760 Data'!S5187,'8760 Data'!T5187,'8760 Data'!U5187)</f>
        <v>0</v>
      </c>
      <c r="I5187" s="591" t="e">
        <f>H5187/'Output Sheet'!$B$8</f>
        <v>#DIV/0!</v>
      </c>
      <c r="J5187" s="596"/>
      <c r="K5187" s="560"/>
      <c r="L5187" s="560"/>
      <c r="M5187" s="560"/>
      <c r="N5187" s="560"/>
      <c r="O5187" s="560"/>
      <c r="P5187" s="560"/>
      <c r="Q5187" s="560"/>
      <c r="R5187" s="560"/>
      <c r="S5187" s="560"/>
      <c r="T5187" s="560"/>
      <c r="U5187" s="560"/>
    </row>
    <row r="5188" spans="1:21">
      <c r="A5188" s="593">
        <f t="shared" si="486"/>
        <v>41491</v>
      </c>
      <c r="B5188" s="594">
        <v>41491.125300057873</v>
      </c>
      <c r="C5188" s="560">
        <f t="shared" si="487"/>
        <v>2013</v>
      </c>
      <c r="D5188" s="560">
        <f t="shared" si="488"/>
        <v>8</v>
      </c>
      <c r="E5188" s="560">
        <f t="shared" si="489"/>
        <v>5</v>
      </c>
      <c r="F5188" s="560">
        <f t="shared" si="490"/>
        <v>3</v>
      </c>
      <c r="G5188" s="595">
        <f t="shared" si="491"/>
        <v>2</v>
      </c>
      <c r="H5188" s="590">
        <f>CHOOSE('Output Sheet'!$B$4,'8760 Data'!J5188,'8760 Data'!K5188,'8760 Data'!L5188,'8760 Data'!M5188,'8760 Data'!N5188,'8760 Data'!O5188,'8760 Data'!P5188,'8760 Data'!Q5188,'8760 Data'!R5188,'8760 Data'!S5188,'8760 Data'!T5188,'8760 Data'!U5188)</f>
        <v>0</v>
      </c>
      <c r="I5188" s="591" t="e">
        <f>H5188/'Output Sheet'!$B$8</f>
        <v>#DIV/0!</v>
      </c>
      <c r="J5188" s="596"/>
      <c r="K5188" s="560"/>
      <c r="L5188" s="560"/>
      <c r="M5188" s="560"/>
      <c r="N5188" s="560"/>
      <c r="O5188" s="560"/>
      <c r="P5188" s="560"/>
      <c r="Q5188" s="560"/>
      <c r="R5188" s="560"/>
      <c r="S5188" s="560"/>
      <c r="T5188" s="560"/>
      <c r="U5188" s="560"/>
    </row>
    <row r="5189" spans="1:21">
      <c r="A5189" s="593">
        <f t="shared" si="486"/>
        <v>41491</v>
      </c>
      <c r="B5189" s="594">
        <v>41491.16696678241</v>
      </c>
      <c r="C5189" s="560">
        <f t="shared" si="487"/>
        <v>2013</v>
      </c>
      <c r="D5189" s="560">
        <f t="shared" si="488"/>
        <v>8</v>
      </c>
      <c r="E5189" s="560">
        <f t="shared" si="489"/>
        <v>5</v>
      </c>
      <c r="F5189" s="560">
        <f t="shared" si="490"/>
        <v>4</v>
      </c>
      <c r="G5189" s="595">
        <f t="shared" si="491"/>
        <v>2</v>
      </c>
      <c r="H5189" s="590">
        <f>CHOOSE('Output Sheet'!$B$4,'8760 Data'!J5189,'8760 Data'!K5189,'8760 Data'!L5189,'8760 Data'!M5189,'8760 Data'!N5189,'8760 Data'!O5189,'8760 Data'!P5189,'8760 Data'!Q5189,'8760 Data'!R5189,'8760 Data'!S5189,'8760 Data'!T5189,'8760 Data'!U5189)</f>
        <v>0</v>
      </c>
      <c r="I5189" s="591" t="e">
        <f>H5189/'Output Sheet'!$B$8</f>
        <v>#DIV/0!</v>
      </c>
      <c r="J5189" s="596"/>
      <c r="K5189" s="560"/>
      <c r="L5189" s="560"/>
      <c r="M5189" s="560"/>
      <c r="N5189" s="560"/>
      <c r="O5189" s="560"/>
      <c r="P5189" s="560"/>
      <c r="Q5189" s="560"/>
      <c r="R5189" s="560"/>
      <c r="S5189" s="560"/>
      <c r="T5189" s="560"/>
      <c r="U5189" s="560"/>
    </row>
    <row r="5190" spans="1:21">
      <c r="A5190" s="593">
        <f t="shared" si="486"/>
        <v>41491</v>
      </c>
      <c r="B5190" s="594">
        <v>41491.208633506947</v>
      </c>
      <c r="C5190" s="560">
        <f t="shared" si="487"/>
        <v>2013</v>
      </c>
      <c r="D5190" s="560">
        <f t="shared" si="488"/>
        <v>8</v>
      </c>
      <c r="E5190" s="560">
        <f t="shared" si="489"/>
        <v>5</v>
      </c>
      <c r="F5190" s="560">
        <f t="shared" si="490"/>
        <v>5</v>
      </c>
      <c r="G5190" s="595">
        <f t="shared" si="491"/>
        <v>2</v>
      </c>
      <c r="H5190" s="590">
        <f>CHOOSE('Output Sheet'!$B$4,'8760 Data'!J5190,'8760 Data'!K5190,'8760 Data'!L5190,'8760 Data'!M5190,'8760 Data'!N5190,'8760 Data'!O5190,'8760 Data'!P5190,'8760 Data'!Q5190,'8760 Data'!R5190,'8760 Data'!S5190,'8760 Data'!T5190,'8760 Data'!U5190)</f>
        <v>0</v>
      </c>
      <c r="I5190" s="591" t="e">
        <f>H5190/'Output Sheet'!$B$8</f>
        <v>#DIV/0!</v>
      </c>
      <c r="J5190" s="596"/>
      <c r="K5190" s="560"/>
      <c r="L5190" s="560"/>
      <c r="M5190" s="560"/>
      <c r="N5190" s="560"/>
      <c r="O5190" s="560"/>
      <c r="P5190" s="560"/>
      <c r="Q5190" s="560"/>
      <c r="R5190" s="560"/>
      <c r="S5190" s="560"/>
      <c r="T5190" s="560"/>
      <c r="U5190" s="560"/>
    </row>
    <row r="5191" spans="1:21">
      <c r="A5191" s="593">
        <f t="shared" si="486"/>
        <v>41491</v>
      </c>
      <c r="B5191" s="594">
        <v>41491.250300231484</v>
      </c>
      <c r="C5191" s="560">
        <f t="shared" si="487"/>
        <v>2013</v>
      </c>
      <c r="D5191" s="560">
        <f t="shared" si="488"/>
        <v>8</v>
      </c>
      <c r="E5191" s="560">
        <f t="shared" si="489"/>
        <v>5</v>
      </c>
      <c r="F5191" s="560">
        <f t="shared" si="490"/>
        <v>6</v>
      </c>
      <c r="G5191" s="595">
        <f t="shared" si="491"/>
        <v>2</v>
      </c>
      <c r="H5191" s="590">
        <f>CHOOSE('Output Sheet'!$B$4,'8760 Data'!J5191,'8760 Data'!K5191,'8760 Data'!L5191,'8760 Data'!M5191,'8760 Data'!N5191,'8760 Data'!O5191,'8760 Data'!P5191,'8760 Data'!Q5191,'8760 Data'!R5191,'8760 Data'!S5191,'8760 Data'!T5191,'8760 Data'!U5191)</f>
        <v>0</v>
      </c>
      <c r="I5191" s="591" t="e">
        <f>H5191/'Output Sheet'!$B$8</f>
        <v>#DIV/0!</v>
      </c>
      <c r="J5191" s="596"/>
      <c r="K5191" s="560"/>
      <c r="L5191" s="560"/>
      <c r="M5191" s="560"/>
      <c r="N5191" s="560"/>
      <c r="O5191" s="560"/>
      <c r="P5191" s="560"/>
      <c r="Q5191" s="560"/>
      <c r="R5191" s="560"/>
      <c r="S5191" s="560"/>
      <c r="T5191" s="560"/>
      <c r="U5191" s="560"/>
    </row>
    <row r="5192" spans="1:21">
      <c r="A5192" s="593">
        <f t="shared" si="486"/>
        <v>41491</v>
      </c>
      <c r="B5192" s="594">
        <v>41491.291966956021</v>
      </c>
      <c r="C5192" s="560">
        <f t="shared" si="487"/>
        <v>2013</v>
      </c>
      <c r="D5192" s="560">
        <f t="shared" si="488"/>
        <v>8</v>
      </c>
      <c r="E5192" s="560">
        <f t="shared" si="489"/>
        <v>5</v>
      </c>
      <c r="F5192" s="560">
        <f t="shared" si="490"/>
        <v>7</v>
      </c>
      <c r="G5192" s="595">
        <f t="shared" si="491"/>
        <v>2</v>
      </c>
      <c r="H5192" s="590">
        <f>CHOOSE('Output Sheet'!$B$4,'8760 Data'!J5192,'8760 Data'!K5192,'8760 Data'!L5192,'8760 Data'!M5192,'8760 Data'!N5192,'8760 Data'!O5192,'8760 Data'!P5192,'8760 Data'!Q5192,'8760 Data'!R5192,'8760 Data'!S5192,'8760 Data'!T5192,'8760 Data'!U5192)</f>
        <v>0</v>
      </c>
      <c r="I5192" s="591" t="e">
        <f>H5192/'Output Sheet'!$B$8</f>
        <v>#DIV/0!</v>
      </c>
      <c r="J5192" s="596"/>
      <c r="K5192" s="560"/>
      <c r="L5192" s="560"/>
      <c r="M5192" s="560"/>
      <c r="N5192" s="560"/>
      <c r="O5192" s="560"/>
      <c r="P5192" s="560"/>
      <c r="Q5192" s="560"/>
      <c r="R5192" s="560"/>
      <c r="S5192" s="560"/>
      <c r="T5192" s="560"/>
      <c r="U5192" s="560"/>
    </row>
    <row r="5193" spans="1:21">
      <c r="A5193" s="593">
        <f t="shared" si="486"/>
        <v>41491</v>
      </c>
      <c r="B5193" s="594">
        <v>41491.333633680559</v>
      </c>
      <c r="C5193" s="560">
        <f t="shared" si="487"/>
        <v>2013</v>
      </c>
      <c r="D5193" s="560">
        <f t="shared" si="488"/>
        <v>8</v>
      </c>
      <c r="E5193" s="560">
        <f t="shared" si="489"/>
        <v>5</v>
      </c>
      <c r="F5193" s="560">
        <f t="shared" si="490"/>
        <v>8</v>
      </c>
      <c r="G5193" s="595">
        <f t="shared" si="491"/>
        <v>2</v>
      </c>
      <c r="H5193" s="590">
        <f>CHOOSE('Output Sheet'!$B$4,'8760 Data'!J5193,'8760 Data'!K5193,'8760 Data'!L5193,'8760 Data'!M5193,'8760 Data'!N5193,'8760 Data'!O5193,'8760 Data'!P5193,'8760 Data'!Q5193,'8760 Data'!R5193,'8760 Data'!S5193,'8760 Data'!T5193,'8760 Data'!U5193)</f>
        <v>0</v>
      </c>
      <c r="I5193" s="591" t="e">
        <f>H5193/'Output Sheet'!$B$8</f>
        <v>#DIV/0!</v>
      </c>
      <c r="J5193" s="596"/>
      <c r="K5193" s="560"/>
      <c r="L5193" s="560"/>
      <c r="M5193" s="560"/>
      <c r="N5193" s="560"/>
      <c r="O5193" s="560"/>
      <c r="P5193" s="560"/>
      <c r="Q5193" s="560"/>
      <c r="R5193" s="560"/>
      <c r="S5193" s="560"/>
      <c r="T5193" s="560"/>
      <c r="U5193" s="560"/>
    </row>
    <row r="5194" spans="1:21">
      <c r="A5194" s="593">
        <f t="shared" si="486"/>
        <v>41491</v>
      </c>
      <c r="B5194" s="594">
        <v>41491.375300405096</v>
      </c>
      <c r="C5194" s="560">
        <f t="shared" si="487"/>
        <v>2013</v>
      </c>
      <c r="D5194" s="560">
        <f t="shared" si="488"/>
        <v>8</v>
      </c>
      <c r="E5194" s="560">
        <f t="shared" si="489"/>
        <v>5</v>
      </c>
      <c r="F5194" s="560">
        <f t="shared" si="490"/>
        <v>9</v>
      </c>
      <c r="G5194" s="595">
        <f t="shared" si="491"/>
        <v>2</v>
      </c>
      <c r="H5194" s="590">
        <f>CHOOSE('Output Sheet'!$B$4,'8760 Data'!J5194,'8760 Data'!K5194,'8760 Data'!L5194,'8760 Data'!M5194,'8760 Data'!N5194,'8760 Data'!O5194,'8760 Data'!P5194,'8760 Data'!Q5194,'8760 Data'!R5194,'8760 Data'!S5194,'8760 Data'!T5194,'8760 Data'!U5194)</f>
        <v>0</v>
      </c>
      <c r="I5194" s="591" t="e">
        <f>H5194/'Output Sheet'!$B$8</f>
        <v>#DIV/0!</v>
      </c>
      <c r="J5194" s="596"/>
      <c r="K5194" s="560"/>
      <c r="L5194" s="560"/>
      <c r="M5194" s="560"/>
      <c r="N5194" s="560"/>
      <c r="O5194" s="560"/>
      <c r="P5194" s="560"/>
      <c r="Q5194" s="560"/>
      <c r="R5194" s="560"/>
      <c r="S5194" s="560"/>
      <c r="T5194" s="560"/>
      <c r="U5194" s="560"/>
    </row>
    <row r="5195" spans="1:21">
      <c r="A5195" s="593">
        <f t="shared" si="486"/>
        <v>41491</v>
      </c>
      <c r="B5195" s="594">
        <v>41491.416967129633</v>
      </c>
      <c r="C5195" s="560">
        <f t="shared" si="487"/>
        <v>2013</v>
      </c>
      <c r="D5195" s="560">
        <f t="shared" si="488"/>
        <v>8</v>
      </c>
      <c r="E5195" s="560">
        <f t="shared" si="489"/>
        <v>5</v>
      </c>
      <c r="F5195" s="560">
        <f t="shared" si="490"/>
        <v>10</v>
      </c>
      <c r="G5195" s="595">
        <f t="shared" si="491"/>
        <v>2</v>
      </c>
      <c r="H5195" s="590">
        <f>CHOOSE('Output Sheet'!$B$4,'8760 Data'!J5195,'8760 Data'!K5195,'8760 Data'!L5195,'8760 Data'!M5195,'8760 Data'!N5195,'8760 Data'!O5195,'8760 Data'!P5195,'8760 Data'!Q5195,'8760 Data'!R5195,'8760 Data'!S5195,'8760 Data'!T5195,'8760 Data'!U5195)</f>
        <v>0</v>
      </c>
      <c r="I5195" s="591" t="e">
        <f>H5195/'Output Sheet'!$B$8</f>
        <v>#DIV/0!</v>
      </c>
      <c r="J5195" s="596"/>
      <c r="K5195" s="560"/>
      <c r="L5195" s="560"/>
      <c r="M5195" s="560"/>
      <c r="N5195" s="560"/>
      <c r="O5195" s="560"/>
      <c r="P5195" s="560"/>
      <c r="Q5195" s="560"/>
      <c r="R5195" s="560"/>
      <c r="S5195" s="560"/>
      <c r="T5195" s="560"/>
      <c r="U5195" s="560"/>
    </row>
    <row r="5196" spans="1:21">
      <c r="A5196" s="593">
        <f t="shared" si="486"/>
        <v>41491</v>
      </c>
      <c r="B5196" s="594">
        <v>41491.458633854163</v>
      </c>
      <c r="C5196" s="560">
        <f t="shared" si="487"/>
        <v>2013</v>
      </c>
      <c r="D5196" s="560">
        <f t="shared" si="488"/>
        <v>8</v>
      </c>
      <c r="E5196" s="560">
        <f t="shared" si="489"/>
        <v>5</v>
      </c>
      <c r="F5196" s="560">
        <f t="shared" si="490"/>
        <v>11</v>
      </c>
      <c r="G5196" s="595">
        <f t="shared" si="491"/>
        <v>2</v>
      </c>
      <c r="H5196" s="590">
        <f>CHOOSE('Output Sheet'!$B$4,'8760 Data'!J5196,'8760 Data'!K5196,'8760 Data'!L5196,'8760 Data'!M5196,'8760 Data'!N5196,'8760 Data'!O5196,'8760 Data'!P5196,'8760 Data'!Q5196,'8760 Data'!R5196,'8760 Data'!S5196,'8760 Data'!T5196,'8760 Data'!U5196)</f>
        <v>0</v>
      </c>
      <c r="I5196" s="591" t="e">
        <f>H5196/'Output Sheet'!$B$8</f>
        <v>#DIV/0!</v>
      </c>
      <c r="J5196" s="596"/>
      <c r="K5196" s="560"/>
      <c r="L5196" s="560"/>
      <c r="M5196" s="560"/>
      <c r="N5196" s="560"/>
      <c r="O5196" s="560"/>
      <c r="P5196" s="560"/>
      <c r="Q5196" s="560"/>
      <c r="R5196" s="560"/>
      <c r="S5196" s="560"/>
      <c r="T5196" s="560"/>
      <c r="U5196" s="560"/>
    </row>
    <row r="5197" spans="1:21">
      <c r="A5197" s="593">
        <f t="shared" si="486"/>
        <v>41491</v>
      </c>
      <c r="B5197" s="594">
        <v>41491.5003005787</v>
      </c>
      <c r="C5197" s="560">
        <f t="shared" si="487"/>
        <v>2013</v>
      </c>
      <c r="D5197" s="560">
        <f t="shared" si="488"/>
        <v>8</v>
      </c>
      <c r="E5197" s="560">
        <f t="shared" si="489"/>
        <v>5</v>
      </c>
      <c r="F5197" s="560">
        <f t="shared" si="490"/>
        <v>12</v>
      </c>
      <c r="G5197" s="595">
        <f t="shared" si="491"/>
        <v>2</v>
      </c>
      <c r="H5197" s="590">
        <f>CHOOSE('Output Sheet'!$B$4,'8760 Data'!J5197,'8760 Data'!K5197,'8760 Data'!L5197,'8760 Data'!M5197,'8760 Data'!N5197,'8760 Data'!O5197,'8760 Data'!P5197,'8760 Data'!Q5197,'8760 Data'!R5197,'8760 Data'!S5197,'8760 Data'!T5197,'8760 Data'!U5197)</f>
        <v>0</v>
      </c>
      <c r="I5197" s="591" t="e">
        <f>H5197/'Output Sheet'!$B$8</f>
        <v>#DIV/0!</v>
      </c>
      <c r="J5197" s="596"/>
      <c r="K5197" s="560"/>
      <c r="L5197" s="560"/>
      <c r="M5197" s="560"/>
      <c r="N5197" s="560"/>
      <c r="O5197" s="560"/>
      <c r="P5197" s="560"/>
      <c r="Q5197" s="560"/>
      <c r="R5197" s="560"/>
      <c r="S5197" s="560"/>
      <c r="T5197" s="560"/>
      <c r="U5197" s="560"/>
    </row>
    <row r="5198" spans="1:21">
      <c r="A5198" s="593">
        <f t="shared" si="486"/>
        <v>41491</v>
      </c>
      <c r="B5198" s="594">
        <v>41491.541967303237</v>
      </c>
      <c r="C5198" s="560">
        <f t="shared" si="487"/>
        <v>2013</v>
      </c>
      <c r="D5198" s="560">
        <f t="shared" si="488"/>
        <v>8</v>
      </c>
      <c r="E5198" s="560">
        <f t="shared" si="489"/>
        <v>5</v>
      </c>
      <c r="F5198" s="560">
        <f t="shared" si="490"/>
        <v>13</v>
      </c>
      <c r="G5198" s="595">
        <f t="shared" si="491"/>
        <v>2</v>
      </c>
      <c r="H5198" s="590">
        <f>CHOOSE('Output Sheet'!$B$4,'8760 Data'!J5198,'8760 Data'!K5198,'8760 Data'!L5198,'8760 Data'!M5198,'8760 Data'!N5198,'8760 Data'!O5198,'8760 Data'!P5198,'8760 Data'!Q5198,'8760 Data'!R5198,'8760 Data'!S5198,'8760 Data'!T5198,'8760 Data'!U5198)</f>
        <v>0</v>
      </c>
      <c r="I5198" s="591" t="e">
        <f>H5198/'Output Sheet'!$B$8</f>
        <v>#DIV/0!</v>
      </c>
      <c r="J5198" s="596"/>
      <c r="K5198" s="560"/>
      <c r="L5198" s="560"/>
      <c r="M5198" s="560"/>
      <c r="N5198" s="560"/>
      <c r="O5198" s="560"/>
      <c r="P5198" s="560"/>
      <c r="Q5198" s="560"/>
      <c r="R5198" s="560"/>
      <c r="S5198" s="560"/>
      <c r="T5198" s="560"/>
      <c r="U5198" s="560"/>
    </row>
    <row r="5199" spans="1:21">
      <c r="A5199" s="593">
        <f t="shared" si="486"/>
        <v>41491</v>
      </c>
      <c r="B5199" s="594">
        <v>41491.583634027775</v>
      </c>
      <c r="C5199" s="560">
        <f t="shared" si="487"/>
        <v>2013</v>
      </c>
      <c r="D5199" s="560">
        <f t="shared" si="488"/>
        <v>8</v>
      </c>
      <c r="E5199" s="560">
        <f t="shared" si="489"/>
        <v>5</v>
      </c>
      <c r="F5199" s="560">
        <f t="shared" si="490"/>
        <v>14</v>
      </c>
      <c r="G5199" s="595">
        <f t="shared" si="491"/>
        <v>2</v>
      </c>
      <c r="H5199" s="590">
        <f>CHOOSE('Output Sheet'!$B$4,'8760 Data'!J5199,'8760 Data'!K5199,'8760 Data'!L5199,'8760 Data'!M5199,'8760 Data'!N5199,'8760 Data'!O5199,'8760 Data'!P5199,'8760 Data'!Q5199,'8760 Data'!R5199,'8760 Data'!S5199,'8760 Data'!T5199,'8760 Data'!U5199)</f>
        <v>0</v>
      </c>
      <c r="I5199" s="591" t="e">
        <f>H5199/'Output Sheet'!$B$8</f>
        <v>#DIV/0!</v>
      </c>
      <c r="J5199" s="596"/>
      <c r="K5199" s="560"/>
      <c r="L5199" s="560"/>
      <c r="M5199" s="560"/>
      <c r="N5199" s="560"/>
      <c r="O5199" s="560"/>
      <c r="P5199" s="560"/>
      <c r="Q5199" s="560"/>
      <c r="R5199" s="560"/>
      <c r="S5199" s="560"/>
      <c r="T5199" s="560"/>
      <c r="U5199" s="560"/>
    </row>
    <row r="5200" spans="1:21">
      <c r="A5200" s="593">
        <f t="shared" si="486"/>
        <v>41491</v>
      </c>
      <c r="B5200" s="594">
        <v>41491.625300752312</v>
      </c>
      <c r="C5200" s="560">
        <f t="shared" si="487"/>
        <v>2013</v>
      </c>
      <c r="D5200" s="560">
        <f t="shared" si="488"/>
        <v>8</v>
      </c>
      <c r="E5200" s="560">
        <f t="shared" si="489"/>
        <v>5</v>
      </c>
      <c r="F5200" s="560">
        <f t="shared" si="490"/>
        <v>15</v>
      </c>
      <c r="G5200" s="595">
        <f t="shared" si="491"/>
        <v>2</v>
      </c>
      <c r="H5200" s="590">
        <f>CHOOSE('Output Sheet'!$B$4,'8760 Data'!J5200,'8760 Data'!K5200,'8760 Data'!L5200,'8760 Data'!M5200,'8760 Data'!N5200,'8760 Data'!O5200,'8760 Data'!P5200,'8760 Data'!Q5200,'8760 Data'!R5200,'8760 Data'!S5200,'8760 Data'!T5200,'8760 Data'!U5200)</f>
        <v>0</v>
      </c>
      <c r="I5200" s="591" t="e">
        <f>H5200/'Output Sheet'!$B$8</f>
        <v>#DIV/0!</v>
      </c>
      <c r="J5200" s="596"/>
      <c r="K5200" s="560"/>
      <c r="L5200" s="560"/>
      <c r="M5200" s="560"/>
      <c r="N5200" s="560"/>
      <c r="O5200" s="560"/>
      <c r="P5200" s="560"/>
      <c r="Q5200" s="560"/>
      <c r="R5200" s="560"/>
      <c r="S5200" s="560"/>
      <c r="T5200" s="560"/>
      <c r="U5200" s="560"/>
    </row>
    <row r="5201" spans="1:21">
      <c r="A5201" s="593">
        <f t="shared" si="486"/>
        <v>41491</v>
      </c>
      <c r="B5201" s="594">
        <v>41491.666967476849</v>
      </c>
      <c r="C5201" s="560">
        <f t="shared" si="487"/>
        <v>2013</v>
      </c>
      <c r="D5201" s="560">
        <f t="shared" si="488"/>
        <v>8</v>
      </c>
      <c r="E5201" s="560">
        <f t="shared" si="489"/>
        <v>5</v>
      </c>
      <c r="F5201" s="560">
        <f t="shared" si="490"/>
        <v>16</v>
      </c>
      <c r="G5201" s="595">
        <f t="shared" si="491"/>
        <v>2</v>
      </c>
      <c r="H5201" s="590">
        <f>CHOOSE('Output Sheet'!$B$4,'8760 Data'!J5201,'8760 Data'!K5201,'8760 Data'!L5201,'8760 Data'!M5201,'8760 Data'!N5201,'8760 Data'!O5201,'8760 Data'!P5201,'8760 Data'!Q5201,'8760 Data'!R5201,'8760 Data'!S5201,'8760 Data'!T5201,'8760 Data'!U5201)</f>
        <v>0</v>
      </c>
      <c r="I5201" s="591" t="e">
        <f>H5201/'Output Sheet'!$B$8</f>
        <v>#DIV/0!</v>
      </c>
      <c r="J5201" s="596"/>
      <c r="K5201" s="560"/>
      <c r="L5201" s="560"/>
      <c r="M5201" s="560"/>
      <c r="N5201" s="560"/>
      <c r="O5201" s="560"/>
      <c r="P5201" s="560"/>
      <c r="Q5201" s="560"/>
      <c r="R5201" s="560"/>
      <c r="S5201" s="560"/>
      <c r="T5201" s="560"/>
      <c r="U5201" s="560"/>
    </row>
    <row r="5202" spans="1:21">
      <c r="A5202" s="593">
        <f t="shared" si="486"/>
        <v>41491</v>
      </c>
      <c r="B5202" s="594">
        <v>41491.708634201386</v>
      </c>
      <c r="C5202" s="560">
        <f t="shared" si="487"/>
        <v>2013</v>
      </c>
      <c r="D5202" s="560">
        <f t="shared" si="488"/>
        <v>8</v>
      </c>
      <c r="E5202" s="560">
        <f t="shared" si="489"/>
        <v>5</v>
      </c>
      <c r="F5202" s="560">
        <f t="shared" si="490"/>
        <v>17</v>
      </c>
      <c r="G5202" s="595">
        <f t="shared" si="491"/>
        <v>2</v>
      </c>
      <c r="H5202" s="590">
        <f>CHOOSE('Output Sheet'!$B$4,'8760 Data'!J5202,'8760 Data'!K5202,'8760 Data'!L5202,'8760 Data'!M5202,'8760 Data'!N5202,'8760 Data'!O5202,'8760 Data'!P5202,'8760 Data'!Q5202,'8760 Data'!R5202,'8760 Data'!S5202,'8760 Data'!T5202,'8760 Data'!U5202)</f>
        <v>0</v>
      </c>
      <c r="I5202" s="591" t="e">
        <f>H5202/'Output Sheet'!$B$8</f>
        <v>#DIV/0!</v>
      </c>
      <c r="J5202" s="596"/>
      <c r="K5202" s="560"/>
      <c r="L5202" s="560"/>
      <c r="M5202" s="560"/>
      <c r="N5202" s="560"/>
      <c r="O5202" s="560"/>
      <c r="P5202" s="560"/>
      <c r="Q5202" s="560"/>
      <c r="R5202" s="560"/>
      <c r="S5202" s="560"/>
      <c r="T5202" s="560"/>
      <c r="U5202" s="560"/>
    </row>
    <row r="5203" spans="1:21">
      <c r="A5203" s="593">
        <f t="shared" si="486"/>
        <v>41491</v>
      </c>
      <c r="B5203" s="594">
        <v>41491.750300925924</v>
      </c>
      <c r="C5203" s="560">
        <f t="shared" si="487"/>
        <v>2013</v>
      </c>
      <c r="D5203" s="560">
        <f t="shared" si="488"/>
        <v>8</v>
      </c>
      <c r="E5203" s="560">
        <f t="shared" si="489"/>
        <v>5</v>
      </c>
      <c r="F5203" s="560">
        <f t="shared" si="490"/>
        <v>18</v>
      </c>
      <c r="G5203" s="595">
        <f t="shared" si="491"/>
        <v>2</v>
      </c>
      <c r="H5203" s="590">
        <f>CHOOSE('Output Sheet'!$B$4,'8760 Data'!J5203,'8760 Data'!K5203,'8760 Data'!L5203,'8760 Data'!M5203,'8760 Data'!N5203,'8760 Data'!O5203,'8760 Data'!P5203,'8760 Data'!Q5203,'8760 Data'!R5203,'8760 Data'!S5203,'8760 Data'!T5203,'8760 Data'!U5203)</f>
        <v>0</v>
      </c>
      <c r="I5203" s="591" t="e">
        <f>H5203/'Output Sheet'!$B$8</f>
        <v>#DIV/0!</v>
      </c>
      <c r="J5203" s="596"/>
      <c r="K5203" s="560"/>
      <c r="L5203" s="560"/>
      <c r="M5203" s="560"/>
      <c r="N5203" s="560"/>
      <c r="O5203" s="560"/>
      <c r="P5203" s="560"/>
      <c r="Q5203" s="560"/>
      <c r="R5203" s="560"/>
      <c r="S5203" s="560"/>
      <c r="T5203" s="560"/>
      <c r="U5203" s="560"/>
    </row>
    <row r="5204" spans="1:21">
      <c r="A5204" s="593">
        <f t="shared" si="486"/>
        <v>41491</v>
      </c>
      <c r="B5204" s="594">
        <v>41491.791967650461</v>
      </c>
      <c r="C5204" s="560">
        <f t="shared" si="487"/>
        <v>2013</v>
      </c>
      <c r="D5204" s="560">
        <f t="shared" si="488"/>
        <v>8</v>
      </c>
      <c r="E5204" s="560">
        <f t="shared" si="489"/>
        <v>5</v>
      </c>
      <c r="F5204" s="560">
        <f t="shared" si="490"/>
        <v>19</v>
      </c>
      <c r="G5204" s="595">
        <f t="shared" si="491"/>
        <v>2</v>
      </c>
      <c r="H5204" s="590">
        <f>CHOOSE('Output Sheet'!$B$4,'8760 Data'!J5204,'8760 Data'!K5204,'8760 Data'!L5204,'8760 Data'!M5204,'8760 Data'!N5204,'8760 Data'!O5204,'8760 Data'!P5204,'8760 Data'!Q5204,'8760 Data'!R5204,'8760 Data'!S5204,'8760 Data'!T5204,'8760 Data'!U5204)</f>
        <v>0</v>
      </c>
      <c r="I5204" s="591" t="e">
        <f>H5204/'Output Sheet'!$B$8</f>
        <v>#DIV/0!</v>
      </c>
      <c r="J5204" s="596"/>
      <c r="K5204" s="560"/>
      <c r="L5204" s="560"/>
      <c r="M5204" s="560"/>
      <c r="N5204" s="560"/>
      <c r="O5204" s="560"/>
      <c r="P5204" s="560"/>
      <c r="Q5204" s="560"/>
      <c r="R5204" s="560"/>
      <c r="S5204" s="560"/>
      <c r="T5204" s="560"/>
      <c r="U5204" s="560"/>
    </row>
    <row r="5205" spans="1:21">
      <c r="A5205" s="593">
        <f t="shared" si="486"/>
        <v>41491</v>
      </c>
      <c r="B5205" s="594">
        <v>41491.833634374998</v>
      </c>
      <c r="C5205" s="560">
        <f t="shared" si="487"/>
        <v>2013</v>
      </c>
      <c r="D5205" s="560">
        <f t="shared" si="488"/>
        <v>8</v>
      </c>
      <c r="E5205" s="560">
        <f t="shared" si="489"/>
        <v>5</v>
      </c>
      <c r="F5205" s="560">
        <f t="shared" si="490"/>
        <v>20</v>
      </c>
      <c r="G5205" s="595">
        <f t="shared" si="491"/>
        <v>2</v>
      </c>
      <c r="H5205" s="590">
        <f>CHOOSE('Output Sheet'!$B$4,'8760 Data'!J5205,'8760 Data'!K5205,'8760 Data'!L5205,'8760 Data'!M5205,'8760 Data'!N5205,'8760 Data'!O5205,'8760 Data'!P5205,'8760 Data'!Q5205,'8760 Data'!R5205,'8760 Data'!S5205,'8760 Data'!T5205,'8760 Data'!U5205)</f>
        <v>0</v>
      </c>
      <c r="I5205" s="591" t="e">
        <f>H5205/'Output Sheet'!$B$8</f>
        <v>#DIV/0!</v>
      </c>
      <c r="J5205" s="596"/>
      <c r="K5205" s="560"/>
      <c r="L5205" s="560"/>
      <c r="M5205" s="560"/>
      <c r="N5205" s="560"/>
      <c r="O5205" s="560"/>
      <c r="P5205" s="560"/>
      <c r="Q5205" s="560"/>
      <c r="R5205" s="560"/>
      <c r="S5205" s="560"/>
      <c r="T5205" s="560"/>
      <c r="U5205" s="560"/>
    </row>
    <row r="5206" spans="1:21">
      <c r="A5206" s="593">
        <f t="shared" si="486"/>
        <v>41491</v>
      </c>
      <c r="B5206" s="594">
        <v>41491.875301099535</v>
      </c>
      <c r="C5206" s="560">
        <f t="shared" si="487"/>
        <v>2013</v>
      </c>
      <c r="D5206" s="560">
        <f t="shared" si="488"/>
        <v>8</v>
      </c>
      <c r="E5206" s="560">
        <f t="shared" si="489"/>
        <v>5</v>
      </c>
      <c r="F5206" s="560">
        <f t="shared" si="490"/>
        <v>21</v>
      </c>
      <c r="G5206" s="595">
        <f t="shared" si="491"/>
        <v>2</v>
      </c>
      <c r="H5206" s="590">
        <f>CHOOSE('Output Sheet'!$B$4,'8760 Data'!J5206,'8760 Data'!K5206,'8760 Data'!L5206,'8760 Data'!M5206,'8760 Data'!N5206,'8760 Data'!O5206,'8760 Data'!P5206,'8760 Data'!Q5206,'8760 Data'!R5206,'8760 Data'!S5206,'8760 Data'!T5206,'8760 Data'!U5206)</f>
        <v>0</v>
      </c>
      <c r="I5206" s="591" t="e">
        <f>H5206/'Output Sheet'!$B$8</f>
        <v>#DIV/0!</v>
      </c>
      <c r="J5206" s="596"/>
      <c r="K5206" s="560"/>
      <c r="L5206" s="560"/>
      <c r="M5206" s="560"/>
      <c r="N5206" s="560"/>
      <c r="O5206" s="560"/>
      <c r="P5206" s="560"/>
      <c r="Q5206" s="560"/>
      <c r="R5206" s="560"/>
      <c r="S5206" s="560"/>
      <c r="T5206" s="560"/>
      <c r="U5206" s="560"/>
    </row>
    <row r="5207" spans="1:21">
      <c r="A5207" s="593">
        <f t="shared" si="486"/>
        <v>41491</v>
      </c>
      <c r="B5207" s="594">
        <v>41491.916967824072</v>
      </c>
      <c r="C5207" s="560">
        <f t="shared" si="487"/>
        <v>2013</v>
      </c>
      <c r="D5207" s="560">
        <f t="shared" si="488"/>
        <v>8</v>
      </c>
      <c r="E5207" s="560">
        <f t="shared" si="489"/>
        <v>5</v>
      </c>
      <c r="F5207" s="560">
        <f t="shared" si="490"/>
        <v>22</v>
      </c>
      <c r="G5207" s="595">
        <f t="shared" si="491"/>
        <v>2</v>
      </c>
      <c r="H5207" s="590">
        <f>CHOOSE('Output Sheet'!$B$4,'8760 Data'!J5207,'8760 Data'!K5207,'8760 Data'!L5207,'8760 Data'!M5207,'8760 Data'!N5207,'8760 Data'!O5207,'8760 Data'!P5207,'8760 Data'!Q5207,'8760 Data'!R5207,'8760 Data'!S5207,'8760 Data'!T5207,'8760 Data'!U5207)</f>
        <v>0</v>
      </c>
      <c r="I5207" s="591" t="e">
        <f>H5207/'Output Sheet'!$B$8</f>
        <v>#DIV/0!</v>
      </c>
      <c r="J5207" s="596"/>
      <c r="K5207" s="560"/>
      <c r="L5207" s="560"/>
      <c r="M5207" s="560"/>
      <c r="N5207" s="560"/>
      <c r="O5207" s="560"/>
      <c r="P5207" s="560"/>
      <c r="Q5207" s="560"/>
      <c r="R5207" s="560"/>
      <c r="S5207" s="560"/>
      <c r="T5207" s="560"/>
      <c r="U5207" s="560"/>
    </row>
    <row r="5208" spans="1:21">
      <c r="A5208" s="593">
        <f t="shared" si="486"/>
        <v>41491</v>
      </c>
      <c r="B5208" s="594">
        <v>41491.95863454861</v>
      </c>
      <c r="C5208" s="560">
        <f t="shared" si="487"/>
        <v>2013</v>
      </c>
      <c r="D5208" s="560">
        <f t="shared" si="488"/>
        <v>8</v>
      </c>
      <c r="E5208" s="560">
        <f t="shared" si="489"/>
        <v>5</v>
      </c>
      <c r="F5208" s="560">
        <f t="shared" si="490"/>
        <v>23</v>
      </c>
      <c r="G5208" s="595">
        <f t="shared" si="491"/>
        <v>2</v>
      </c>
      <c r="H5208" s="590">
        <f>CHOOSE('Output Sheet'!$B$4,'8760 Data'!J5208,'8760 Data'!K5208,'8760 Data'!L5208,'8760 Data'!M5208,'8760 Data'!N5208,'8760 Data'!O5208,'8760 Data'!P5208,'8760 Data'!Q5208,'8760 Data'!R5208,'8760 Data'!S5208,'8760 Data'!T5208,'8760 Data'!U5208)</f>
        <v>0</v>
      </c>
      <c r="I5208" s="591" t="e">
        <f>H5208/'Output Sheet'!$B$8</f>
        <v>#DIV/0!</v>
      </c>
      <c r="J5208" s="596"/>
      <c r="K5208" s="560"/>
      <c r="L5208" s="560"/>
      <c r="M5208" s="560"/>
      <c r="N5208" s="560"/>
      <c r="O5208" s="560"/>
      <c r="P5208" s="560"/>
      <c r="Q5208" s="560"/>
      <c r="R5208" s="560"/>
      <c r="S5208" s="560"/>
      <c r="T5208" s="560"/>
      <c r="U5208" s="560"/>
    </row>
    <row r="5209" spans="1:21">
      <c r="A5209" s="593">
        <f t="shared" si="486"/>
        <v>41492</v>
      </c>
      <c r="B5209" s="594">
        <v>41492.000301273147</v>
      </c>
      <c r="C5209" s="560">
        <f t="shared" si="487"/>
        <v>2013</v>
      </c>
      <c r="D5209" s="560">
        <f t="shared" si="488"/>
        <v>8</v>
      </c>
      <c r="E5209" s="560">
        <f t="shared" si="489"/>
        <v>6</v>
      </c>
      <c r="F5209" s="560">
        <f t="shared" si="490"/>
        <v>24</v>
      </c>
      <c r="G5209" s="595">
        <f t="shared" si="491"/>
        <v>3</v>
      </c>
      <c r="H5209" s="590">
        <f>CHOOSE('Output Sheet'!$B$4,'8760 Data'!J5209,'8760 Data'!K5209,'8760 Data'!L5209,'8760 Data'!M5209,'8760 Data'!N5209,'8760 Data'!O5209,'8760 Data'!P5209,'8760 Data'!Q5209,'8760 Data'!R5209,'8760 Data'!S5209,'8760 Data'!T5209,'8760 Data'!U5209)</f>
        <v>0</v>
      </c>
      <c r="I5209" s="591" t="e">
        <f>H5209/'Output Sheet'!$B$8</f>
        <v>#DIV/0!</v>
      </c>
      <c r="J5209" s="596"/>
      <c r="K5209" s="560"/>
      <c r="L5209" s="560"/>
      <c r="M5209" s="560"/>
      <c r="N5209" s="560"/>
      <c r="O5209" s="560"/>
      <c r="P5209" s="560"/>
      <c r="Q5209" s="560"/>
      <c r="R5209" s="560"/>
      <c r="S5209" s="560"/>
      <c r="T5209" s="560"/>
      <c r="U5209" s="560"/>
    </row>
    <row r="5210" spans="1:21">
      <c r="A5210" s="593">
        <f t="shared" si="486"/>
        <v>41492</v>
      </c>
      <c r="B5210" s="594">
        <v>41492.041967997684</v>
      </c>
      <c r="C5210" s="560">
        <f t="shared" si="487"/>
        <v>2013</v>
      </c>
      <c r="D5210" s="560">
        <f t="shared" si="488"/>
        <v>8</v>
      </c>
      <c r="E5210" s="560">
        <f t="shared" si="489"/>
        <v>6</v>
      </c>
      <c r="F5210" s="560">
        <f t="shared" si="490"/>
        <v>1</v>
      </c>
      <c r="G5210" s="595">
        <f t="shared" si="491"/>
        <v>3</v>
      </c>
      <c r="H5210" s="590">
        <f>CHOOSE('Output Sheet'!$B$4,'8760 Data'!J5210,'8760 Data'!K5210,'8760 Data'!L5210,'8760 Data'!M5210,'8760 Data'!N5210,'8760 Data'!O5210,'8760 Data'!P5210,'8760 Data'!Q5210,'8760 Data'!R5210,'8760 Data'!S5210,'8760 Data'!T5210,'8760 Data'!U5210)</f>
        <v>0</v>
      </c>
      <c r="I5210" s="591" t="e">
        <f>H5210/'Output Sheet'!$B$8</f>
        <v>#DIV/0!</v>
      </c>
      <c r="J5210" s="596"/>
      <c r="K5210" s="560"/>
      <c r="L5210" s="560"/>
      <c r="M5210" s="560"/>
      <c r="N5210" s="560"/>
      <c r="O5210" s="560"/>
      <c r="P5210" s="560"/>
      <c r="Q5210" s="560"/>
      <c r="R5210" s="560"/>
      <c r="S5210" s="560"/>
      <c r="T5210" s="560"/>
      <c r="U5210" s="560"/>
    </row>
    <row r="5211" spans="1:21">
      <c r="A5211" s="593">
        <f t="shared" si="486"/>
        <v>41492</v>
      </c>
      <c r="B5211" s="594">
        <v>41492.083634722221</v>
      </c>
      <c r="C5211" s="560">
        <f t="shared" si="487"/>
        <v>2013</v>
      </c>
      <c r="D5211" s="560">
        <f t="shared" si="488"/>
        <v>8</v>
      </c>
      <c r="E5211" s="560">
        <f t="shared" si="489"/>
        <v>6</v>
      </c>
      <c r="F5211" s="560">
        <f t="shared" si="490"/>
        <v>2</v>
      </c>
      <c r="G5211" s="595">
        <f t="shared" si="491"/>
        <v>3</v>
      </c>
      <c r="H5211" s="590">
        <f>CHOOSE('Output Sheet'!$B$4,'8760 Data'!J5211,'8760 Data'!K5211,'8760 Data'!L5211,'8760 Data'!M5211,'8760 Data'!N5211,'8760 Data'!O5211,'8760 Data'!P5211,'8760 Data'!Q5211,'8760 Data'!R5211,'8760 Data'!S5211,'8760 Data'!T5211,'8760 Data'!U5211)</f>
        <v>0</v>
      </c>
      <c r="I5211" s="591" t="e">
        <f>H5211/'Output Sheet'!$B$8</f>
        <v>#DIV/0!</v>
      </c>
      <c r="J5211" s="596"/>
      <c r="K5211" s="560"/>
      <c r="L5211" s="560"/>
      <c r="M5211" s="560"/>
      <c r="N5211" s="560"/>
      <c r="O5211" s="560"/>
      <c r="P5211" s="560"/>
      <c r="Q5211" s="560"/>
      <c r="R5211" s="560"/>
      <c r="S5211" s="560"/>
      <c r="T5211" s="560"/>
      <c r="U5211" s="560"/>
    </row>
    <row r="5212" spans="1:21">
      <c r="A5212" s="593">
        <f t="shared" si="486"/>
        <v>41492</v>
      </c>
      <c r="B5212" s="594">
        <v>41492.125301446758</v>
      </c>
      <c r="C5212" s="560">
        <f t="shared" si="487"/>
        <v>2013</v>
      </c>
      <c r="D5212" s="560">
        <f t="shared" si="488"/>
        <v>8</v>
      </c>
      <c r="E5212" s="560">
        <f t="shared" si="489"/>
        <v>6</v>
      </c>
      <c r="F5212" s="560">
        <f t="shared" si="490"/>
        <v>3</v>
      </c>
      <c r="G5212" s="595">
        <f t="shared" si="491"/>
        <v>3</v>
      </c>
      <c r="H5212" s="590">
        <f>CHOOSE('Output Sheet'!$B$4,'8760 Data'!J5212,'8760 Data'!K5212,'8760 Data'!L5212,'8760 Data'!M5212,'8760 Data'!N5212,'8760 Data'!O5212,'8760 Data'!P5212,'8760 Data'!Q5212,'8760 Data'!R5212,'8760 Data'!S5212,'8760 Data'!T5212,'8760 Data'!U5212)</f>
        <v>0</v>
      </c>
      <c r="I5212" s="591" t="e">
        <f>H5212/'Output Sheet'!$B$8</f>
        <v>#DIV/0!</v>
      </c>
      <c r="J5212" s="596"/>
      <c r="K5212" s="560"/>
      <c r="L5212" s="560"/>
      <c r="M5212" s="560"/>
      <c r="N5212" s="560"/>
      <c r="O5212" s="560"/>
      <c r="P5212" s="560"/>
      <c r="Q5212" s="560"/>
      <c r="R5212" s="560"/>
      <c r="S5212" s="560"/>
      <c r="T5212" s="560"/>
      <c r="U5212" s="560"/>
    </row>
    <row r="5213" spans="1:21">
      <c r="A5213" s="593">
        <f t="shared" si="486"/>
        <v>41492</v>
      </c>
      <c r="B5213" s="594">
        <v>41492.166968171296</v>
      </c>
      <c r="C5213" s="560">
        <f t="shared" si="487"/>
        <v>2013</v>
      </c>
      <c r="D5213" s="560">
        <f t="shared" si="488"/>
        <v>8</v>
      </c>
      <c r="E5213" s="560">
        <f t="shared" si="489"/>
        <v>6</v>
      </c>
      <c r="F5213" s="560">
        <f t="shared" si="490"/>
        <v>4</v>
      </c>
      <c r="G5213" s="595">
        <f t="shared" si="491"/>
        <v>3</v>
      </c>
      <c r="H5213" s="590">
        <f>CHOOSE('Output Sheet'!$B$4,'8760 Data'!J5213,'8760 Data'!K5213,'8760 Data'!L5213,'8760 Data'!M5213,'8760 Data'!N5213,'8760 Data'!O5213,'8760 Data'!P5213,'8760 Data'!Q5213,'8760 Data'!R5213,'8760 Data'!S5213,'8760 Data'!T5213,'8760 Data'!U5213)</f>
        <v>0</v>
      </c>
      <c r="I5213" s="591" t="e">
        <f>H5213/'Output Sheet'!$B$8</f>
        <v>#DIV/0!</v>
      </c>
      <c r="J5213" s="596"/>
      <c r="K5213" s="560"/>
      <c r="L5213" s="560"/>
      <c r="M5213" s="560"/>
      <c r="N5213" s="560"/>
      <c r="O5213" s="560"/>
      <c r="P5213" s="560"/>
      <c r="Q5213" s="560"/>
      <c r="R5213" s="560"/>
      <c r="S5213" s="560"/>
      <c r="T5213" s="560"/>
      <c r="U5213" s="560"/>
    </row>
    <row r="5214" spans="1:21">
      <c r="A5214" s="593">
        <f t="shared" si="486"/>
        <v>41492</v>
      </c>
      <c r="B5214" s="594">
        <v>41492.208634895833</v>
      </c>
      <c r="C5214" s="560">
        <f t="shared" si="487"/>
        <v>2013</v>
      </c>
      <c r="D5214" s="560">
        <f t="shared" si="488"/>
        <v>8</v>
      </c>
      <c r="E5214" s="560">
        <f t="shared" si="489"/>
        <v>6</v>
      </c>
      <c r="F5214" s="560">
        <f t="shared" si="490"/>
        <v>5</v>
      </c>
      <c r="G5214" s="595">
        <f t="shared" si="491"/>
        <v>3</v>
      </c>
      <c r="H5214" s="590">
        <f>CHOOSE('Output Sheet'!$B$4,'8760 Data'!J5214,'8760 Data'!K5214,'8760 Data'!L5214,'8760 Data'!M5214,'8760 Data'!N5214,'8760 Data'!O5214,'8760 Data'!P5214,'8760 Data'!Q5214,'8760 Data'!R5214,'8760 Data'!S5214,'8760 Data'!T5214,'8760 Data'!U5214)</f>
        <v>0</v>
      </c>
      <c r="I5214" s="591" t="e">
        <f>H5214/'Output Sheet'!$B$8</f>
        <v>#DIV/0!</v>
      </c>
      <c r="J5214" s="596"/>
      <c r="K5214" s="560"/>
      <c r="L5214" s="560"/>
      <c r="M5214" s="560"/>
      <c r="N5214" s="560"/>
      <c r="O5214" s="560"/>
      <c r="P5214" s="560"/>
      <c r="Q5214" s="560"/>
      <c r="R5214" s="560"/>
      <c r="S5214" s="560"/>
      <c r="T5214" s="560"/>
      <c r="U5214" s="560"/>
    </row>
    <row r="5215" spans="1:21">
      <c r="A5215" s="593">
        <f t="shared" si="486"/>
        <v>41492</v>
      </c>
      <c r="B5215" s="594">
        <v>41492.25030162037</v>
      </c>
      <c r="C5215" s="560">
        <f t="shared" si="487"/>
        <v>2013</v>
      </c>
      <c r="D5215" s="560">
        <f t="shared" si="488"/>
        <v>8</v>
      </c>
      <c r="E5215" s="560">
        <f t="shared" si="489"/>
        <v>6</v>
      </c>
      <c r="F5215" s="560">
        <f t="shared" si="490"/>
        <v>6</v>
      </c>
      <c r="G5215" s="595">
        <f t="shared" si="491"/>
        <v>3</v>
      </c>
      <c r="H5215" s="590">
        <f>CHOOSE('Output Sheet'!$B$4,'8760 Data'!J5215,'8760 Data'!K5215,'8760 Data'!L5215,'8760 Data'!M5215,'8760 Data'!N5215,'8760 Data'!O5215,'8760 Data'!P5215,'8760 Data'!Q5215,'8760 Data'!R5215,'8760 Data'!S5215,'8760 Data'!T5215,'8760 Data'!U5215)</f>
        <v>0</v>
      </c>
      <c r="I5215" s="591" t="e">
        <f>H5215/'Output Sheet'!$B$8</f>
        <v>#DIV/0!</v>
      </c>
      <c r="J5215" s="596"/>
      <c r="K5215" s="560"/>
      <c r="L5215" s="560"/>
      <c r="M5215" s="560"/>
      <c r="N5215" s="560"/>
      <c r="O5215" s="560"/>
      <c r="P5215" s="560"/>
      <c r="Q5215" s="560"/>
      <c r="R5215" s="560"/>
      <c r="S5215" s="560"/>
      <c r="T5215" s="560"/>
      <c r="U5215" s="560"/>
    </row>
    <row r="5216" spans="1:21">
      <c r="A5216" s="593">
        <f t="shared" si="486"/>
        <v>41492</v>
      </c>
      <c r="B5216" s="594">
        <v>41492.291968344907</v>
      </c>
      <c r="C5216" s="560">
        <f t="shared" si="487"/>
        <v>2013</v>
      </c>
      <c r="D5216" s="560">
        <f t="shared" si="488"/>
        <v>8</v>
      </c>
      <c r="E5216" s="560">
        <f t="shared" si="489"/>
        <v>6</v>
      </c>
      <c r="F5216" s="560">
        <f t="shared" si="490"/>
        <v>7</v>
      </c>
      <c r="G5216" s="595">
        <f t="shared" si="491"/>
        <v>3</v>
      </c>
      <c r="H5216" s="590">
        <f>CHOOSE('Output Sheet'!$B$4,'8760 Data'!J5216,'8760 Data'!K5216,'8760 Data'!L5216,'8760 Data'!M5216,'8760 Data'!N5216,'8760 Data'!O5216,'8760 Data'!P5216,'8760 Data'!Q5216,'8760 Data'!R5216,'8760 Data'!S5216,'8760 Data'!T5216,'8760 Data'!U5216)</f>
        <v>0</v>
      </c>
      <c r="I5216" s="591" t="e">
        <f>H5216/'Output Sheet'!$B$8</f>
        <v>#DIV/0!</v>
      </c>
      <c r="J5216" s="596"/>
      <c r="K5216" s="560"/>
      <c r="L5216" s="560"/>
      <c r="M5216" s="560"/>
      <c r="N5216" s="560"/>
      <c r="O5216" s="560"/>
      <c r="P5216" s="560"/>
      <c r="Q5216" s="560"/>
      <c r="R5216" s="560"/>
      <c r="S5216" s="560"/>
      <c r="T5216" s="560"/>
      <c r="U5216" s="560"/>
    </row>
    <row r="5217" spans="1:21">
      <c r="A5217" s="593">
        <f t="shared" si="486"/>
        <v>41492</v>
      </c>
      <c r="B5217" s="594">
        <v>41492.333635069444</v>
      </c>
      <c r="C5217" s="560">
        <f t="shared" si="487"/>
        <v>2013</v>
      </c>
      <c r="D5217" s="560">
        <f t="shared" si="488"/>
        <v>8</v>
      </c>
      <c r="E5217" s="560">
        <f t="shared" si="489"/>
        <v>6</v>
      </c>
      <c r="F5217" s="560">
        <f t="shared" si="490"/>
        <v>8</v>
      </c>
      <c r="G5217" s="595">
        <f t="shared" si="491"/>
        <v>3</v>
      </c>
      <c r="H5217" s="590">
        <f>CHOOSE('Output Sheet'!$B$4,'8760 Data'!J5217,'8760 Data'!K5217,'8760 Data'!L5217,'8760 Data'!M5217,'8760 Data'!N5217,'8760 Data'!O5217,'8760 Data'!P5217,'8760 Data'!Q5217,'8760 Data'!R5217,'8760 Data'!S5217,'8760 Data'!T5217,'8760 Data'!U5217)</f>
        <v>0</v>
      </c>
      <c r="I5217" s="591" t="e">
        <f>H5217/'Output Sheet'!$B$8</f>
        <v>#DIV/0!</v>
      </c>
      <c r="J5217" s="596"/>
      <c r="K5217" s="560"/>
      <c r="L5217" s="560"/>
      <c r="M5217" s="560"/>
      <c r="N5217" s="560"/>
      <c r="O5217" s="560"/>
      <c r="P5217" s="560"/>
      <c r="Q5217" s="560"/>
      <c r="R5217" s="560"/>
      <c r="S5217" s="560"/>
      <c r="T5217" s="560"/>
      <c r="U5217" s="560"/>
    </row>
    <row r="5218" spans="1:21">
      <c r="A5218" s="593">
        <f t="shared" si="486"/>
        <v>41492</v>
      </c>
      <c r="B5218" s="594">
        <v>41492.375301793982</v>
      </c>
      <c r="C5218" s="560">
        <f t="shared" si="487"/>
        <v>2013</v>
      </c>
      <c r="D5218" s="560">
        <f t="shared" si="488"/>
        <v>8</v>
      </c>
      <c r="E5218" s="560">
        <f t="shared" si="489"/>
        <v>6</v>
      </c>
      <c r="F5218" s="560">
        <f t="shared" si="490"/>
        <v>9</v>
      </c>
      <c r="G5218" s="595">
        <f t="shared" si="491"/>
        <v>3</v>
      </c>
      <c r="H5218" s="590">
        <f>CHOOSE('Output Sheet'!$B$4,'8760 Data'!J5218,'8760 Data'!K5218,'8760 Data'!L5218,'8760 Data'!M5218,'8760 Data'!N5218,'8760 Data'!O5218,'8760 Data'!P5218,'8760 Data'!Q5218,'8760 Data'!R5218,'8760 Data'!S5218,'8760 Data'!T5218,'8760 Data'!U5218)</f>
        <v>0</v>
      </c>
      <c r="I5218" s="591" t="e">
        <f>H5218/'Output Sheet'!$B$8</f>
        <v>#DIV/0!</v>
      </c>
      <c r="J5218" s="596"/>
      <c r="K5218" s="560"/>
      <c r="L5218" s="560"/>
      <c r="M5218" s="560"/>
      <c r="N5218" s="560"/>
      <c r="O5218" s="560"/>
      <c r="P5218" s="560"/>
      <c r="Q5218" s="560"/>
      <c r="R5218" s="560"/>
      <c r="S5218" s="560"/>
      <c r="T5218" s="560"/>
      <c r="U5218" s="560"/>
    </row>
    <row r="5219" spans="1:21">
      <c r="A5219" s="593">
        <f t="shared" si="486"/>
        <v>41492</v>
      </c>
      <c r="B5219" s="594">
        <v>41492.416968518519</v>
      </c>
      <c r="C5219" s="560">
        <f t="shared" si="487"/>
        <v>2013</v>
      </c>
      <c r="D5219" s="560">
        <f t="shared" si="488"/>
        <v>8</v>
      </c>
      <c r="E5219" s="560">
        <f t="shared" si="489"/>
        <v>6</v>
      </c>
      <c r="F5219" s="560">
        <f t="shared" si="490"/>
        <v>10</v>
      </c>
      <c r="G5219" s="595">
        <f t="shared" si="491"/>
        <v>3</v>
      </c>
      <c r="H5219" s="590">
        <f>CHOOSE('Output Sheet'!$B$4,'8760 Data'!J5219,'8760 Data'!K5219,'8760 Data'!L5219,'8760 Data'!M5219,'8760 Data'!N5219,'8760 Data'!O5219,'8760 Data'!P5219,'8760 Data'!Q5219,'8760 Data'!R5219,'8760 Data'!S5219,'8760 Data'!T5219,'8760 Data'!U5219)</f>
        <v>0</v>
      </c>
      <c r="I5219" s="591" t="e">
        <f>H5219/'Output Sheet'!$B$8</f>
        <v>#DIV/0!</v>
      </c>
      <c r="J5219" s="596"/>
      <c r="K5219" s="560"/>
      <c r="L5219" s="560"/>
      <c r="M5219" s="560"/>
      <c r="N5219" s="560"/>
      <c r="O5219" s="560"/>
      <c r="P5219" s="560"/>
      <c r="Q5219" s="560"/>
      <c r="R5219" s="560"/>
      <c r="S5219" s="560"/>
      <c r="T5219" s="560"/>
      <c r="U5219" s="560"/>
    </row>
    <row r="5220" spans="1:21">
      <c r="A5220" s="593">
        <f t="shared" si="486"/>
        <v>41492</v>
      </c>
      <c r="B5220" s="594">
        <v>41492.458635243056</v>
      </c>
      <c r="C5220" s="560">
        <f t="shared" si="487"/>
        <v>2013</v>
      </c>
      <c r="D5220" s="560">
        <f t="shared" si="488"/>
        <v>8</v>
      </c>
      <c r="E5220" s="560">
        <f t="shared" si="489"/>
        <v>6</v>
      </c>
      <c r="F5220" s="560">
        <f t="shared" si="490"/>
        <v>11</v>
      </c>
      <c r="G5220" s="595">
        <f t="shared" si="491"/>
        <v>3</v>
      </c>
      <c r="H5220" s="590">
        <f>CHOOSE('Output Sheet'!$B$4,'8760 Data'!J5220,'8760 Data'!K5220,'8760 Data'!L5220,'8760 Data'!M5220,'8760 Data'!N5220,'8760 Data'!O5220,'8760 Data'!P5220,'8760 Data'!Q5220,'8760 Data'!R5220,'8760 Data'!S5220,'8760 Data'!T5220,'8760 Data'!U5220)</f>
        <v>0</v>
      </c>
      <c r="I5220" s="591" t="e">
        <f>H5220/'Output Sheet'!$B$8</f>
        <v>#DIV/0!</v>
      </c>
      <c r="J5220" s="596"/>
      <c r="K5220" s="560"/>
      <c r="L5220" s="560"/>
      <c r="M5220" s="560"/>
      <c r="N5220" s="560"/>
      <c r="O5220" s="560"/>
      <c r="P5220" s="560"/>
      <c r="Q5220" s="560"/>
      <c r="R5220" s="560"/>
      <c r="S5220" s="560"/>
      <c r="T5220" s="560"/>
      <c r="U5220" s="560"/>
    </row>
    <row r="5221" spans="1:21">
      <c r="A5221" s="593">
        <f t="shared" si="486"/>
        <v>41492</v>
      </c>
      <c r="B5221" s="594">
        <v>41492.500301967593</v>
      </c>
      <c r="C5221" s="560">
        <f t="shared" si="487"/>
        <v>2013</v>
      </c>
      <c r="D5221" s="560">
        <f t="shared" si="488"/>
        <v>8</v>
      </c>
      <c r="E5221" s="560">
        <f t="shared" si="489"/>
        <v>6</v>
      </c>
      <c r="F5221" s="560">
        <f t="shared" si="490"/>
        <v>12</v>
      </c>
      <c r="G5221" s="595">
        <f t="shared" si="491"/>
        <v>3</v>
      </c>
      <c r="H5221" s="590">
        <f>CHOOSE('Output Sheet'!$B$4,'8760 Data'!J5221,'8760 Data'!K5221,'8760 Data'!L5221,'8760 Data'!M5221,'8760 Data'!N5221,'8760 Data'!O5221,'8760 Data'!P5221,'8760 Data'!Q5221,'8760 Data'!R5221,'8760 Data'!S5221,'8760 Data'!T5221,'8760 Data'!U5221)</f>
        <v>0</v>
      </c>
      <c r="I5221" s="591" t="e">
        <f>H5221/'Output Sheet'!$B$8</f>
        <v>#DIV/0!</v>
      </c>
      <c r="J5221" s="596"/>
      <c r="K5221" s="560"/>
      <c r="L5221" s="560"/>
      <c r="M5221" s="560"/>
      <c r="N5221" s="560"/>
      <c r="O5221" s="560"/>
      <c r="P5221" s="560"/>
      <c r="Q5221" s="560"/>
      <c r="R5221" s="560"/>
      <c r="S5221" s="560"/>
      <c r="T5221" s="560"/>
      <c r="U5221" s="560"/>
    </row>
    <row r="5222" spans="1:21">
      <c r="A5222" s="593">
        <f t="shared" si="486"/>
        <v>41492</v>
      </c>
      <c r="B5222" s="594">
        <v>41492.54196869213</v>
      </c>
      <c r="C5222" s="560">
        <f t="shared" si="487"/>
        <v>2013</v>
      </c>
      <c r="D5222" s="560">
        <f t="shared" si="488"/>
        <v>8</v>
      </c>
      <c r="E5222" s="560">
        <f t="shared" si="489"/>
        <v>6</v>
      </c>
      <c r="F5222" s="560">
        <f t="shared" si="490"/>
        <v>13</v>
      </c>
      <c r="G5222" s="595">
        <f t="shared" si="491"/>
        <v>3</v>
      </c>
      <c r="H5222" s="590">
        <f>CHOOSE('Output Sheet'!$B$4,'8760 Data'!J5222,'8760 Data'!K5222,'8760 Data'!L5222,'8760 Data'!M5222,'8760 Data'!N5222,'8760 Data'!O5222,'8760 Data'!P5222,'8760 Data'!Q5222,'8760 Data'!R5222,'8760 Data'!S5222,'8760 Data'!T5222,'8760 Data'!U5222)</f>
        <v>0</v>
      </c>
      <c r="I5222" s="591" t="e">
        <f>H5222/'Output Sheet'!$B$8</f>
        <v>#DIV/0!</v>
      </c>
      <c r="J5222" s="596"/>
      <c r="K5222" s="560"/>
      <c r="L5222" s="560"/>
      <c r="M5222" s="560"/>
      <c r="N5222" s="560"/>
      <c r="O5222" s="560"/>
      <c r="P5222" s="560"/>
      <c r="Q5222" s="560"/>
      <c r="R5222" s="560"/>
      <c r="S5222" s="560"/>
      <c r="T5222" s="560"/>
      <c r="U5222" s="560"/>
    </row>
    <row r="5223" spans="1:21">
      <c r="A5223" s="593">
        <f t="shared" si="486"/>
        <v>41492</v>
      </c>
      <c r="B5223" s="594">
        <v>41492.583635416668</v>
      </c>
      <c r="C5223" s="560">
        <f t="shared" si="487"/>
        <v>2013</v>
      </c>
      <c r="D5223" s="560">
        <f t="shared" si="488"/>
        <v>8</v>
      </c>
      <c r="E5223" s="560">
        <f t="shared" si="489"/>
        <v>6</v>
      </c>
      <c r="F5223" s="560">
        <f t="shared" si="490"/>
        <v>14</v>
      </c>
      <c r="G5223" s="595">
        <f t="shared" si="491"/>
        <v>3</v>
      </c>
      <c r="H5223" s="590">
        <f>CHOOSE('Output Sheet'!$B$4,'8760 Data'!J5223,'8760 Data'!K5223,'8760 Data'!L5223,'8760 Data'!M5223,'8760 Data'!N5223,'8760 Data'!O5223,'8760 Data'!P5223,'8760 Data'!Q5223,'8760 Data'!R5223,'8760 Data'!S5223,'8760 Data'!T5223,'8760 Data'!U5223)</f>
        <v>0</v>
      </c>
      <c r="I5223" s="591" t="e">
        <f>H5223/'Output Sheet'!$B$8</f>
        <v>#DIV/0!</v>
      </c>
      <c r="J5223" s="596"/>
      <c r="K5223" s="560"/>
      <c r="L5223" s="560"/>
      <c r="M5223" s="560"/>
      <c r="N5223" s="560"/>
      <c r="O5223" s="560"/>
      <c r="P5223" s="560"/>
      <c r="Q5223" s="560"/>
      <c r="R5223" s="560"/>
      <c r="S5223" s="560"/>
      <c r="T5223" s="560"/>
      <c r="U5223" s="560"/>
    </row>
    <row r="5224" spans="1:21">
      <c r="A5224" s="593">
        <f t="shared" si="486"/>
        <v>41492</v>
      </c>
      <c r="B5224" s="594">
        <v>41492.625302141205</v>
      </c>
      <c r="C5224" s="560">
        <f t="shared" si="487"/>
        <v>2013</v>
      </c>
      <c r="D5224" s="560">
        <f t="shared" si="488"/>
        <v>8</v>
      </c>
      <c r="E5224" s="560">
        <f t="shared" si="489"/>
        <v>6</v>
      </c>
      <c r="F5224" s="560">
        <f t="shared" si="490"/>
        <v>15</v>
      </c>
      <c r="G5224" s="595">
        <f t="shared" si="491"/>
        <v>3</v>
      </c>
      <c r="H5224" s="590">
        <f>CHOOSE('Output Sheet'!$B$4,'8760 Data'!J5224,'8760 Data'!K5224,'8760 Data'!L5224,'8760 Data'!M5224,'8760 Data'!N5224,'8760 Data'!O5224,'8760 Data'!P5224,'8760 Data'!Q5224,'8760 Data'!R5224,'8760 Data'!S5224,'8760 Data'!T5224,'8760 Data'!U5224)</f>
        <v>0</v>
      </c>
      <c r="I5224" s="591" t="e">
        <f>H5224/'Output Sheet'!$B$8</f>
        <v>#DIV/0!</v>
      </c>
      <c r="J5224" s="596"/>
      <c r="K5224" s="560"/>
      <c r="L5224" s="560"/>
      <c r="M5224" s="560"/>
      <c r="N5224" s="560"/>
      <c r="O5224" s="560"/>
      <c r="P5224" s="560"/>
      <c r="Q5224" s="560"/>
      <c r="R5224" s="560"/>
      <c r="S5224" s="560"/>
      <c r="T5224" s="560"/>
      <c r="U5224" s="560"/>
    </row>
    <row r="5225" spans="1:21">
      <c r="A5225" s="593">
        <f t="shared" si="486"/>
        <v>41492</v>
      </c>
      <c r="B5225" s="594">
        <v>41492.666968865742</v>
      </c>
      <c r="C5225" s="560">
        <f t="shared" si="487"/>
        <v>2013</v>
      </c>
      <c r="D5225" s="560">
        <f t="shared" si="488"/>
        <v>8</v>
      </c>
      <c r="E5225" s="560">
        <f t="shared" si="489"/>
        <v>6</v>
      </c>
      <c r="F5225" s="560">
        <f t="shared" si="490"/>
        <v>16</v>
      </c>
      <c r="G5225" s="595">
        <f t="shared" si="491"/>
        <v>3</v>
      </c>
      <c r="H5225" s="590">
        <f>CHOOSE('Output Sheet'!$B$4,'8760 Data'!J5225,'8760 Data'!K5225,'8760 Data'!L5225,'8760 Data'!M5225,'8760 Data'!N5225,'8760 Data'!O5225,'8760 Data'!P5225,'8760 Data'!Q5225,'8760 Data'!R5225,'8760 Data'!S5225,'8760 Data'!T5225,'8760 Data'!U5225)</f>
        <v>0</v>
      </c>
      <c r="I5225" s="591" t="e">
        <f>H5225/'Output Sheet'!$B$8</f>
        <v>#DIV/0!</v>
      </c>
      <c r="J5225" s="596"/>
      <c r="K5225" s="560"/>
      <c r="L5225" s="560"/>
      <c r="M5225" s="560"/>
      <c r="N5225" s="560"/>
      <c r="O5225" s="560"/>
      <c r="P5225" s="560"/>
      <c r="Q5225" s="560"/>
      <c r="R5225" s="560"/>
      <c r="S5225" s="560"/>
      <c r="T5225" s="560"/>
      <c r="U5225" s="560"/>
    </row>
    <row r="5226" spans="1:21">
      <c r="A5226" s="593">
        <f t="shared" si="486"/>
        <v>41492</v>
      </c>
      <c r="B5226" s="594">
        <v>41492.708635590279</v>
      </c>
      <c r="C5226" s="560">
        <f t="shared" si="487"/>
        <v>2013</v>
      </c>
      <c r="D5226" s="560">
        <f t="shared" si="488"/>
        <v>8</v>
      </c>
      <c r="E5226" s="560">
        <f t="shared" si="489"/>
        <v>6</v>
      </c>
      <c r="F5226" s="560">
        <f t="shared" si="490"/>
        <v>17</v>
      </c>
      <c r="G5226" s="595">
        <f t="shared" si="491"/>
        <v>3</v>
      </c>
      <c r="H5226" s="590">
        <f>CHOOSE('Output Sheet'!$B$4,'8760 Data'!J5226,'8760 Data'!K5226,'8760 Data'!L5226,'8760 Data'!M5226,'8760 Data'!N5226,'8760 Data'!O5226,'8760 Data'!P5226,'8760 Data'!Q5226,'8760 Data'!R5226,'8760 Data'!S5226,'8760 Data'!T5226,'8760 Data'!U5226)</f>
        <v>0</v>
      </c>
      <c r="I5226" s="591" t="e">
        <f>H5226/'Output Sheet'!$B$8</f>
        <v>#DIV/0!</v>
      </c>
      <c r="J5226" s="596"/>
      <c r="K5226" s="560"/>
      <c r="L5226" s="560"/>
      <c r="M5226" s="560"/>
      <c r="N5226" s="560"/>
      <c r="O5226" s="560"/>
      <c r="P5226" s="560"/>
      <c r="Q5226" s="560"/>
      <c r="R5226" s="560"/>
      <c r="S5226" s="560"/>
      <c r="T5226" s="560"/>
      <c r="U5226" s="560"/>
    </row>
    <row r="5227" spans="1:21">
      <c r="A5227" s="593">
        <f t="shared" si="486"/>
        <v>41492</v>
      </c>
      <c r="B5227" s="594">
        <v>41492.750302314817</v>
      </c>
      <c r="C5227" s="560">
        <f t="shared" si="487"/>
        <v>2013</v>
      </c>
      <c r="D5227" s="560">
        <f t="shared" si="488"/>
        <v>8</v>
      </c>
      <c r="E5227" s="560">
        <f t="shared" si="489"/>
        <v>6</v>
      </c>
      <c r="F5227" s="560">
        <f t="shared" si="490"/>
        <v>18</v>
      </c>
      <c r="G5227" s="595">
        <f t="shared" si="491"/>
        <v>3</v>
      </c>
      <c r="H5227" s="590">
        <f>CHOOSE('Output Sheet'!$B$4,'8760 Data'!J5227,'8760 Data'!K5227,'8760 Data'!L5227,'8760 Data'!M5227,'8760 Data'!N5227,'8760 Data'!O5227,'8760 Data'!P5227,'8760 Data'!Q5227,'8760 Data'!R5227,'8760 Data'!S5227,'8760 Data'!T5227,'8760 Data'!U5227)</f>
        <v>0</v>
      </c>
      <c r="I5227" s="591" t="e">
        <f>H5227/'Output Sheet'!$B$8</f>
        <v>#DIV/0!</v>
      </c>
      <c r="J5227" s="596"/>
      <c r="K5227" s="560"/>
      <c r="L5227" s="560"/>
      <c r="M5227" s="560"/>
      <c r="N5227" s="560"/>
      <c r="O5227" s="560"/>
      <c r="P5227" s="560"/>
      <c r="Q5227" s="560"/>
      <c r="R5227" s="560"/>
      <c r="S5227" s="560"/>
      <c r="T5227" s="560"/>
      <c r="U5227" s="560"/>
    </row>
    <row r="5228" spans="1:21">
      <c r="A5228" s="593">
        <f t="shared" si="486"/>
        <v>41492</v>
      </c>
      <c r="B5228" s="594">
        <v>41492.791969039354</v>
      </c>
      <c r="C5228" s="560">
        <f t="shared" si="487"/>
        <v>2013</v>
      </c>
      <c r="D5228" s="560">
        <f t="shared" si="488"/>
        <v>8</v>
      </c>
      <c r="E5228" s="560">
        <f t="shared" si="489"/>
        <v>6</v>
      </c>
      <c r="F5228" s="560">
        <f t="shared" si="490"/>
        <v>19</v>
      </c>
      <c r="G5228" s="595">
        <f t="shared" si="491"/>
        <v>3</v>
      </c>
      <c r="H5228" s="590">
        <f>CHOOSE('Output Sheet'!$B$4,'8760 Data'!J5228,'8760 Data'!K5228,'8760 Data'!L5228,'8760 Data'!M5228,'8760 Data'!N5228,'8760 Data'!O5228,'8760 Data'!P5228,'8760 Data'!Q5228,'8760 Data'!R5228,'8760 Data'!S5228,'8760 Data'!T5228,'8760 Data'!U5228)</f>
        <v>0</v>
      </c>
      <c r="I5228" s="591" t="e">
        <f>H5228/'Output Sheet'!$B$8</f>
        <v>#DIV/0!</v>
      </c>
      <c r="J5228" s="596"/>
      <c r="K5228" s="560"/>
      <c r="L5228" s="560"/>
      <c r="M5228" s="560"/>
      <c r="N5228" s="560"/>
      <c r="O5228" s="560"/>
      <c r="P5228" s="560"/>
      <c r="Q5228" s="560"/>
      <c r="R5228" s="560"/>
      <c r="S5228" s="560"/>
      <c r="T5228" s="560"/>
      <c r="U5228" s="560"/>
    </row>
    <row r="5229" spans="1:21">
      <c r="A5229" s="593">
        <f t="shared" si="486"/>
        <v>41492</v>
      </c>
      <c r="B5229" s="594">
        <v>41492.833635763891</v>
      </c>
      <c r="C5229" s="560">
        <f t="shared" si="487"/>
        <v>2013</v>
      </c>
      <c r="D5229" s="560">
        <f t="shared" si="488"/>
        <v>8</v>
      </c>
      <c r="E5229" s="560">
        <f t="shared" si="489"/>
        <v>6</v>
      </c>
      <c r="F5229" s="560">
        <f t="shared" si="490"/>
        <v>20</v>
      </c>
      <c r="G5229" s="595">
        <f t="shared" si="491"/>
        <v>3</v>
      </c>
      <c r="H5229" s="590">
        <f>CHOOSE('Output Sheet'!$B$4,'8760 Data'!J5229,'8760 Data'!K5229,'8760 Data'!L5229,'8760 Data'!M5229,'8760 Data'!N5229,'8760 Data'!O5229,'8760 Data'!P5229,'8760 Data'!Q5229,'8760 Data'!R5229,'8760 Data'!S5229,'8760 Data'!T5229,'8760 Data'!U5229)</f>
        <v>0</v>
      </c>
      <c r="I5229" s="591" t="e">
        <f>H5229/'Output Sheet'!$B$8</f>
        <v>#DIV/0!</v>
      </c>
      <c r="J5229" s="596"/>
      <c r="K5229" s="560"/>
      <c r="L5229" s="560"/>
      <c r="M5229" s="560"/>
      <c r="N5229" s="560"/>
      <c r="O5229" s="560"/>
      <c r="P5229" s="560"/>
      <c r="Q5229" s="560"/>
      <c r="R5229" s="560"/>
      <c r="S5229" s="560"/>
      <c r="T5229" s="560"/>
      <c r="U5229" s="560"/>
    </row>
    <row r="5230" spans="1:21">
      <c r="A5230" s="593">
        <f t="shared" si="486"/>
        <v>41492</v>
      </c>
      <c r="B5230" s="594">
        <v>41492.875302488428</v>
      </c>
      <c r="C5230" s="560">
        <f t="shared" si="487"/>
        <v>2013</v>
      </c>
      <c r="D5230" s="560">
        <f t="shared" si="488"/>
        <v>8</v>
      </c>
      <c r="E5230" s="560">
        <f t="shared" si="489"/>
        <v>6</v>
      </c>
      <c r="F5230" s="560">
        <f t="shared" si="490"/>
        <v>21</v>
      </c>
      <c r="G5230" s="595">
        <f t="shared" si="491"/>
        <v>3</v>
      </c>
      <c r="H5230" s="590">
        <f>CHOOSE('Output Sheet'!$B$4,'8760 Data'!J5230,'8760 Data'!K5230,'8760 Data'!L5230,'8760 Data'!M5230,'8760 Data'!N5230,'8760 Data'!O5230,'8760 Data'!P5230,'8760 Data'!Q5230,'8760 Data'!R5230,'8760 Data'!S5230,'8760 Data'!T5230,'8760 Data'!U5230)</f>
        <v>0</v>
      </c>
      <c r="I5230" s="591" t="e">
        <f>H5230/'Output Sheet'!$B$8</f>
        <v>#DIV/0!</v>
      </c>
      <c r="J5230" s="596"/>
      <c r="K5230" s="560"/>
      <c r="L5230" s="560"/>
      <c r="M5230" s="560"/>
      <c r="N5230" s="560"/>
      <c r="O5230" s="560"/>
      <c r="P5230" s="560"/>
      <c r="Q5230" s="560"/>
      <c r="R5230" s="560"/>
      <c r="S5230" s="560"/>
      <c r="T5230" s="560"/>
      <c r="U5230" s="560"/>
    </row>
    <row r="5231" spans="1:21">
      <c r="A5231" s="593">
        <f t="shared" si="486"/>
        <v>41492</v>
      </c>
      <c r="B5231" s="594">
        <v>41492.916969212965</v>
      </c>
      <c r="C5231" s="560">
        <f t="shared" si="487"/>
        <v>2013</v>
      </c>
      <c r="D5231" s="560">
        <f t="shared" si="488"/>
        <v>8</v>
      </c>
      <c r="E5231" s="560">
        <f t="shared" si="489"/>
        <v>6</v>
      </c>
      <c r="F5231" s="560">
        <f t="shared" si="490"/>
        <v>22</v>
      </c>
      <c r="G5231" s="595">
        <f t="shared" si="491"/>
        <v>3</v>
      </c>
      <c r="H5231" s="590">
        <f>CHOOSE('Output Sheet'!$B$4,'8760 Data'!J5231,'8760 Data'!K5231,'8760 Data'!L5231,'8760 Data'!M5231,'8760 Data'!N5231,'8760 Data'!O5231,'8760 Data'!P5231,'8760 Data'!Q5231,'8760 Data'!R5231,'8760 Data'!S5231,'8760 Data'!T5231,'8760 Data'!U5231)</f>
        <v>0</v>
      </c>
      <c r="I5231" s="591" t="e">
        <f>H5231/'Output Sheet'!$B$8</f>
        <v>#DIV/0!</v>
      </c>
      <c r="J5231" s="596"/>
      <c r="K5231" s="560"/>
      <c r="L5231" s="560"/>
      <c r="M5231" s="560"/>
      <c r="N5231" s="560"/>
      <c r="O5231" s="560"/>
      <c r="P5231" s="560"/>
      <c r="Q5231" s="560"/>
      <c r="R5231" s="560"/>
      <c r="S5231" s="560"/>
      <c r="T5231" s="560"/>
      <c r="U5231" s="560"/>
    </row>
    <row r="5232" spans="1:21">
      <c r="A5232" s="593">
        <f t="shared" si="486"/>
        <v>41492</v>
      </c>
      <c r="B5232" s="594">
        <v>41492.958635937503</v>
      </c>
      <c r="C5232" s="560">
        <f t="shared" si="487"/>
        <v>2013</v>
      </c>
      <c r="D5232" s="560">
        <f t="shared" si="488"/>
        <v>8</v>
      </c>
      <c r="E5232" s="560">
        <f t="shared" si="489"/>
        <v>6</v>
      </c>
      <c r="F5232" s="560">
        <f t="shared" si="490"/>
        <v>23</v>
      </c>
      <c r="G5232" s="595">
        <f t="shared" si="491"/>
        <v>3</v>
      </c>
      <c r="H5232" s="590">
        <f>CHOOSE('Output Sheet'!$B$4,'8760 Data'!J5232,'8760 Data'!K5232,'8760 Data'!L5232,'8760 Data'!M5232,'8760 Data'!N5232,'8760 Data'!O5232,'8760 Data'!P5232,'8760 Data'!Q5232,'8760 Data'!R5232,'8760 Data'!S5232,'8760 Data'!T5232,'8760 Data'!U5232)</f>
        <v>0</v>
      </c>
      <c r="I5232" s="591" t="e">
        <f>H5232/'Output Sheet'!$B$8</f>
        <v>#DIV/0!</v>
      </c>
      <c r="J5232" s="596"/>
      <c r="K5232" s="560"/>
      <c r="L5232" s="560"/>
      <c r="M5232" s="560"/>
      <c r="N5232" s="560"/>
      <c r="O5232" s="560"/>
      <c r="P5232" s="560"/>
      <c r="Q5232" s="560"/>
      <c r="R5232" s="560"/>
      <c r="S5232" s="560"/>
      <c r="T5232" s="560"/>
      <c r="U5232" s="560"/>
    </row>
    <row r="5233" spans="1:21">
      <c r="A5233" s="593">
        <f t="shared" si="486"/>
        <v>41493</v>
      </c>
      <c r="B5233" s="594">
        <v>41493.00030266204</v>
      </c>
      <c r="C5233" s="560">
        <f t="shared" si="487"/>
        <v>2013</v>
      </c>
      <c r="D5233" s="560">
        <f t="shared" si="488"/>
        <v>8</v>
      </c>
      <c r="E5233" s="560">
        <f t="shared" si="489"/>
        <v>7</v>
      </c>
      <c r="F5233" s="560">
        <f t="shared" si="490"/>
        <v>24</v>
      </c>
      <c r="G5233" s="595">
        <f t="shared" si="491"/>
        <v>4</v>
      </c>
      <c r="H5233" s="590">
        <f>CHOOSE('Output Sheet'!$B$4,'8760 Data'!J5233,'8760 Data'!K5233,'8760 Data'!L5233,'8760 Data'!M5233,'8760 Data'!N5233,'8760 Data'!O5233,'8760 Data'!P5233,'8760 Data'!Q5233,'8760 Data'!R5233,'8760 Data'!S5233,'8760 Data'!T5233,'8760 Data'!U5233)</f>
        <v>0</v>
      </c>
      <c r="I5233" s="591" t="e">
        <f>H5233/'Output Sheet'!$B$8</f>
        <v>#DIV/0!</v>
      </c>
      <c r="J5233" s="596"/>
      <c r="K5233" s="560"/>
      <c r="L5233" s="560"/>
      <c r="M5233" s="560"/>
      <c r="N5233" s="560"/>
      <c r="O5233" s="560"/>
      <c r="P5233" s="560"/>
      <c r="Q5233" s="560"/>
      <c r="R5233" s="560"/>
      <c r="S5233" s="560"/>
      <c r="T5233" s="560"/>
      <c r="U5233" s="560"/>
    </row>
    <row r="5234" spans="1:21">
      <c r="A5234" s="593">
        <f t="shared" si="486"/>
        <v>41493</v>
      </c>
      <c r="B5234" s="594">
        <v>41493.041969386577</v>
      </c>
      <c r="C5234" s="560">
        <f t="shared" si="487"/>
        <v>2013</v>
      </c>
      <c r="D5234" s="560">
        <f t="shared" si="488"/>
        <v>8</v>
      </c>
      <c r="E5234" s="560">
        <f t="shared" si="489"/>
        <v>7</v>
      </c>
      <c r="F5234" s="560">
        <f t="shared" si="490"/>
        <v>1</v>
      </c>
      <c r="G5234" s="595">
        <f t="shared" si="491"/>
        <v>4</v>
      </c>
      <c r="H5234" s="590">
        <f>CHOOSE('Output Sheet'!$B$4,'8760 Data'!J5234,'8760 Data'!K5234,'8760 Data'!L5234,'8760 Data'!M5234,'8760 Data'!N5234,'8760 Data'!O5234,'8760 Data'!P5234,'8760 Data'!Q5234,'8760 Data'!R5234,'8760 Data'!S5234,'8760 Data'!T5234,'8760 Data'!U5234)</f>
        <v>0</v>
      </c>
      <c r="I5234" s="591" t="e">
        <f>H5234/'Output Sheet'!$B$8</f>
        <v>#DIV/0!</v>
      </c>
      <c r="J5234" s="596"/>
      <c r="K5234" s="560"/>
      <c r="L5234" s="560"/>
      <c r="M5234" s="560"/>
      <c r="N5234" s="560"/>
      <c r="O5234" s="560"/>
      <c r="P5234" s="560"/>
      <c r="Q5234" s="560"/>
      <c r="R5234" s="560"/>
      <c r="S5234" s="560"/>
      <c r="T5234" s="560"/>
      <c r="U5234" s="560"/>
    </row>
    <row r="5235" spans="1:21">
      <c r="A5235" s="593">
        <f t="shared" si="486"/>
        <v>41493</v>
      </c>
      <c r="B5235" s="594">
        <v>41493.083636111114</v>
      </c>
      <c r="C5235" s="560">
        <f t="shared" si="487"/>
        <v>2013</v>
      </c>
      <c r="D5235" s="560">
        <f t="shared" si="488"/>
        <v>8</v>
      </c>
      <c r="E5235" s="560">
        <f t="shared" si="489"/>
        <v>7</v>
      </c>
      <c r="F5235" s="560">
        <f t="shared" si="490"/>
        <v>2</v>
      </c>
      <c r="G5235" s="595">
        <f t="shared" si="491"/>
        <v>4</v>
      </c>
      <c r="H5235" s="590">
        <f>CHOOSE('Output Sheet'!$B$4,'8760 Data'!J5235,'8760 Data'!K5235,'8760 Data'!L5235,'8760 Data'!M5235,'8760 Data'!N5235,'8760 Data'!O5235,'8760 Data'!P5235,'8760 Data'!Q5235,'8760 Data'!R5235,'8760 Data'!S5235,'8760 Data'!T5235,'8760 Data'!U5235)</f>
        <v>0</v>
      </c>
      <c r="I5235" s="591" t="e">
        <f>H5235/'Output Sheet'!$B$8</f>
        <v>#DIV/0!</v>
      </c>
      <c r="J5235" s="596"/>
      <c r="K5235" s="560"/>
      <c r="L5235" s="560"/>
      <c r="M5235" s="560"/>
      <c r="N5235" s="560"/>
      <c r="O5235" s="560"/>
      <c r="P5235" s="560"/>
      <c r="Q5235" s="560"/>
      <c r="R5235" s="560"/>
      <c r="S5235" s="560"/>
      <c r="T5235" s="560"/>
      <c r="U5235" s="560"/>
    </row>
    <row r="5236" spans="1:21">
      <c r="A5236" s="593">
        <f t="shared" si="486"/>
        <v>41493</v>
      </c>
      <c r="B5236" s="594">
        <v>41493.125302835651</v>
      </c>
      <c r="C5236" s="560">
        <f t="shared" si="487"/>
        <v>2013</v>
      </c>
      <c r="D5236" s="560">
        <f t="shared" si="488"/>
        <v>8</v>
      </c>
      <c r="E5236" s="560">
        <f t="shared" si="489"/>
        <v>7</v>
      </c>
      <c r="F5236" s="560">
        <f t="shared" si="490"/>
        <v>3</v>
      </c>
      <c r="G5236" s="595">
        <f t="shared" si="491"/>
        <v>4</v>
      </c>
      <c r="H5236" s="590">
        <f>CHOOSE('Output Sheet'!$B$4,'8760 Data'!J5236,'8760 Data'!K5236,'8760 Data'!L5236,'8760 Data'!M5236,'8760 Data'!N5236,'8760 Data'!O5236,'8760 Data'!P5236,'8760 Data'!Q5236,'8760 Data'!R5236,'8760 Data'!S5236,'8760 Data'!T5236,'8760 Data'!U5236)</f>
        <v>0</v>
      </c>
      <c r="I5236" s="591" t="e">
        <f>H5236/'Output Sheet'!$B$8</f>
        <v>#DIV/0!</v>
      </c>
      <c r="J5236" s="596"/>
      <c r="K5236" s="560"/>
      <c r="L5236" s="560"/>
      <c r="M5236" s="560"/>
      <c r="N5236" s="560"/>
      <c r="O5236" s="560"/>
      <c r="P5236" s="560"/>
      <c r="Q5236" s="560"/>
      <c r="R5236" s="560"/>
      <c r="S5236" s="560"/>
      <c r="T5236" s="560"/>
      <c r="U5236" s="560"/>
    </row>
    <row r="5237" spans="1:21">
      <c r="A5237" s="593">
        <f t="shared" si="486"/>
        <v>41493</v>
      </c>
      <c r="B5237" s="594">
        <v>41493.166969560189</v>
      </c>
      <c r="C5237" s="560">
        <f t="shared" si="487"/>
        <v>2013</v>
      </c>
      <c r="D5237" s="560">
        <f t="shared" si="488"/>
        <v>8</v>
      </c>
      <c r="E5237" s="560">
        <f t="shared" si="489"/>
        <v>7</v>
      </c>
      <c r="F5237" s="560">
        <f t="shared" si="490"/>
        <v>4</v>
      </c>
      <c r="G5237" s="595">
        <f t="shared" si="491"/>
        <v>4</v>
      </c>
      <c r="H5237" s="590">
        <f>CHOOSE('Output Sheet'!$B$4,'8760 Data'!J5237,'8760 Data'!K5237,'8760 Data'!L5237,'8760 Data'!M5237,'8760 Data'!N5237,'8760 Data'!O5237,'8760 Data'!P5237,'8760 Data'!Q5237,'8760 Data'!R5237,'8760 Data'!S5237,'8760 Data'!T5237,'8760 Data'!U5237)</f>
        <v>0</v>
      </c>
      <c r="I5237" s="591" t="e">
        <f>H5237/'Output Sheet'!$B$8</f>
        <v>#DIV/0!</v>
      </c>
      <c r="J5237" s="596"/>
      <c r="K5237" s="560"/>
      <c r="L5237" s="560"/>
      <c r="M5237" s="560"/>
      <c r="N5237" s="560"/>
      <c r="O5237" s="560"/>
      <c r="P5237" s="560"/>
      <c r="Q5237" s="560"/>
      <c r="R5237" s="560"/>
      <c r="S5237" s="560"/>
      <c r="T5237" s="560"/>
      <c r="U5237" s="560"/>
    </row>
    <row r="5238" spans="1:21">
      <c r="A5238" s="593">
        <f t="shared" si="486"/>
        <v>41493</v>
      </c>
      <c r="B5238" s="594">
        <v>41493.208636284726</v>
      </c>
      <c r="C5238" s="560">
        <f t="shared" si="487"/>
        <v>2013</v>
      </c>
      <c r="D5238" s="560">
        <f t="shared" si="488"/>
        <v>8</v>
      </c>
      <c r="E5238" s="560">
        <f t="shared" si="489"/>
        <v>7</v>
      </c>
      <c r="F5238" s="560">
        <f t="shared" si="490"/>
        <v>5</v>
      </c>
      <c r="G5238" s="595">
        <f t="shared" si="491"/>
        <v>4</v>
      </c>
      <c r="H5238" s="590">
        <f>CHOOSE('Output Sheet'!$B$4,'8760 Data'!J5238,'8760 Data'!K5238,'8760 Data'!L5238,'8760 Data'!M5238,'8760 Data'!N5238,'8760 Data'!O5238,'8760 Data'!P5238,'8760 Data'!Q5238,'8760 Data'!R5238,'8760 Data'!S5238,'8760 Data'!T5238,'8760 Data'!U5238)</f>
        <v>0</v>
      </c>
      <c r="I5238" s="591" t="e">
        <f>H5238/'Output Sheet'!$B$8</f>
        <v>#DIV/0!</v>
      </c>
      <c r="J5238" s="596"/>
      <c r="K5238" s="560"/>
      <c r="L5238" s="560"/>
      <c r="M5238" s="560"/>
      <c r="N5238" s="560"/>
      <c r="O5238" s="560"/>
      <c r="P5238" s="560"/>
      <c r="Q5238" s="560"/>
      <c r="R5238" s="560"/>
      <c r="S5238" s="560"/>
      <c r="T5238" s="560"/>
      <c r="U5238" s="560"/>
    </row>
    <row r="5239" spans="1:21">
      <c r="A5239" s="593">
        <f t="shared" si="486"/>
        <v>41493</v>
      </c>
      <c r="B5239" s="594">
        <v>41493.250303009256</v>
      </c>
      <c r="C5239" s="560">
        <f t="shared" si="487"/>
        <v>2013</v>
      </c>
      <c r="D5239" s="560">
        <f t="shared" si="488"/>
        <v>8</v>
      </c>
      <c r="E5239" s="560">
        <f t="shared" si="489"/>
        <v>7</v>
      </c>
      <c r="F5239" s="560">
        <f t="shared" si="490"/>
        <v>6</v>
      </c>
      <c r="G5239" s="595">
        <f t="shared" si="491"/>
        <v>4</v>
      </c>
      <c r="H5239" s="590">
        <f>CHOOSE('Output Sheet'!$B$4,'8760 Data'!J5239,'8760 Data'!K5239,'8760 Data'!L5239,'8760 Data'!M5239,'8760 Data'!N5239,'8760 Data'!O5239,'8760 Data'!P5239,'8760 Data'!Q5239,'8760 Data'!R5239,'8760 Data'!S5239,'8760 Data'!T5239,'8760 Data'!U5239)</f>
        <v>0</v>
      </c>
      <c r="I5239" s="591" t="e">
        <f>H5239/'Output Sheet'!$B$8</f>
        <v>#DIV/0!</v>
      </c>
      <c r="J5239" s="596"/>
      <c r="K5239" s="560"/>
      <c r="L5239" s="560"/>
      <c r="M5239" s="560"/>
      <c r="N5239" s="560"/>
      <c r="O5239" s="560"/>
      <c r="P5239" s="560"/>
      <c r="Q5239" s="560"/>
      <c r="R5239" s="560"/>
      <c r="S5239" s="560"/>
      <c r="T5239" s="560"/>
      <c r="U5239" s="560"/>
    </row>
    <row r="5240" spans="1:21">
      <c r="A5240" s="593">
        <f t="shared" si="486"/>
        <v>41493</v>
      </c>
      <c r="B5240" s="594">
        <v>41493.291969733793</v>
      </c>
      <c r="C5240" s="560">
        <f t="shared" si="487"/>
        <v>2013</v>
      </c>
      <c r="D5240" s="560">
        <f t="shared" si="488"/>
        <v>8</v>
      </c>
      <c r="E5240" s="560">
        <f t="shared" si="489"/>
        <v>7</v>
      </c>
      <c r="F5240" s="560">
        <f t="shared" si="490"/>
        <v>7</v>
      </c>
      <c r="G5240" s="595">
        <f t="shared" si="491"/>
        <v>4</v>
      </c>
      <c r="H5240" s="590">
        <f>CHOOSE('Output Sheet'!$B$4,'8760 Data'!J5240,'8760 Data'!K5240,'8760 Data'!L5240,'8760 Data'!M5240,'8760 Data'!N5240,'8760 Data'!O5240,'8760 Data'!P5240,'8760 Data'!Q5240,'8760 Data'!R5240,'8760 Data'!S5240,'8760 Data'!T5240,'8760 Data'!U5240)</f>
        <v>0</v>
      </c>
      <c r="I5240" s="591" t="e">
        <f>H5240/'Output Sheet'!$B$8</f>
        <v>#DIV/0!</v>
      </c>
      <c r="J5240" s="596"/>
      <c r="K5240" s="560"/>
      <c r="L5240" s="560"/>
      <c r="M5240" s="560"/>
      <c r="N5240" s="560"/>
      <c r="O5240" s="560"/>
      <c r="P5240" s="560"/>
      <c r="Q5240" s="560"/>
      <c r="R5240" s="560"/>
      <c r="S5240" s="560"/>
      <c r="T5240" s="560"/>
      <c r="U5240" s="560"/>
    </row>
    <row r="5241" spans="1:21">
      <c r="A5241" s="593">
        <f t="shared" si="486"/>
        <v>41493</v>
      </c>
      <c r="B5241" s="594">
        <v>41493.33363645833</v>
      </c>
      <c r="C5241" s="560">
        <f t="shared" si="487"/>
        <v>2013</v>
      </c>
      <c r="D5241" s="560">
        <f t="shared" si="488"/>
        <v>8</v>
      </c>
      <c r="E5241" s="560">
        <f t="shared" si="489"/>
        <v>7</v>
      </c>
      <c r="F5241" s="560">
        <f t="shared" si="490"/>
        <v>8</v>
      </c>
      <c r="G5241" s="595">
        <f t="shared" si="491"/>
        <v>4</v>
      </c>
      <c r="H5241" s="590">
        <f>CHOOSE('Output Sheet'!$B$4,'8760 Data'!J5241,'8760 Data'!K5241,'8760 Data'!L5241,'8760 Data'!M5241,'8760 Data'!N5241,'8760 Data'!O5241,'8760 Data'!P5241,'8760 Data'!Q5241,'8760 Data'!R5241,'8760 Data'!S5241,'8760 Data'!T5241,'8760 Data'!U5241)</f>
        <v>0</v>
      </c>
      <c r="I5241" s="591" t="e">
        <f>H5241/'Output Sheet'!$B$8</f>
        <v>#DIV/0!</v>
      </c>
      <c r="J5241" s="596"/>
      <c r="K5241" s="560"/>
      <c r="L5241" s="560"/>
      <c r="M5241" s="560"/>
      <c r="N5241" s="560"/>
      <c r="O5241" s="560"/>
      <c r="P5241" s="560"/>
      <c r="Q5241" s="560"/>
      <c r="R5241" s="560"/>
      <c r="S5241" s="560"/>
      <c r="T5241" s="560"/>
      <c r="U5241" s="560"/>
    </row>
    <row r="5242" spans="1:21">
      <c r="A5242" s="593">
        <f t="shared" si="486"/>
        <v>41493</v>
      </c>
      <c r="B5242" s="594">
        <v>41493.375303182867</v>
      </c>
      <c r="C5242" s="560">
        <f t="shared" si="487"/>
        <v>2013</v>
      </c>
      <c r="D5242" s="560">
        <f t="shared" si="488"/>
        <v>8</v>
      </c>
      <c r="E5242" s="560">
        <f t="shared" si="489"/>
        <v>7</v>
      </c>
      <c r="F5242" s="560">
        <f t="shared" si="490"/>
        <v>9</v>
      </c>
      <c r="G5242" s="595">
        <f t="shared" si="491"/>
        <v>4</v>
      </c>
      <c r="H5242" s="590">
        <f>CHOOSE('Output Sheet'!$B$4,'8760 Data'!J5242,'8760 Data'!K5242,'8760 Data'!L5242,'8760 Data'!M5242,'8760 Data'!N5242,'8760 Data'!O5242,'8760 Data'!P5242,'8760 Data'!Q5242,'8760 Data'!R5242,'8760 Data'!S5242,'8760 Data'!T5242,'8760 Data'!U5242)</f>
        <v>0</v>
      </c>
      <c r="I5242" s="591" t="e">
        <f>H5242/'Output Sheet'!$B$8</f>
        <v>#DIV/0!</v>
      </c>
      <c r="J5242" s="596"/>
      <c r="K5242" s="560"/>
      <c r="L5242" s="560"/>
      <c r="M5242" s="560"/>
      <c r="N5242" s="560"/>
      <c r="O5242" s="560"/>
      <c r="P5242" s="560"/>
      <c r="Q5242" s="560"/>
      <c r="R5242" s="560"/>
      <c r="S5242" s="560"/>
      <c r="T5242" s="560"/>
      <c r="U5242" s="560"/>
    </row>
    <row r="5243" spans="1:21">
      <c r="A5243" s="593">
        <f t="shared" si="486"/>
        <v>41493</v>
      </c>
      <c r="B5243" s="594">
        <v>41493.416969907405</v>
      </c>
      <c r="C5243" s="560">
        <f t="shared" si="487"/>
        <v>2013</v>
      </c>
      <c r="D5243" s="560">
        <f t="shared" si="488"/>
        <v>8</v>
      </c>
      <c r="E5243" s="560">
        <f t="shared" si="489"/>
        <v>7</v>
      </c>
      <c r="F5243" s="560">
        <f t="shared" si="490"/>
        <v>10</v>
      </c>
      <c r="G5243" s="595">
        <f t="shared" si="491"/>
        <v>4</v>
      </c>
      <c r="H5243" s="590">
        <f>CHOOSE('Output Sheet'!$B$4,'8760 Data'!J5243,'8760 Data'!K5243,'8760 Data'!L5243,'8760 Data'!M5243,'8760 Data'!N5243,'8760 Data'!O5243,'8760 Data'!P5243,'8760 Data'!Q5243,'8760 Data'!R5243,'8760 Data'!S5243,'8760 Data'!T5243,'8760 Data'!U5243)</f>
        <v>0</v>
      </c>
      <c r="I5243" s="591" t="e">
        <f>H5243/'Output Sheet'!$B$8</f>
        <v>#DIV/0!</v>
      </c>
      <c r="J5243" s="596"/>
      <c r="K5243" s="560"/>
      <c r="L5243" s="560"/>
      <c r="M5243" s="560"/>
      <c r="N5243" s="560"/>
      <c r="O5243" s="560"/>
      <c r="P5243" s="560"/>
      <c r="Q5243" s="560"/>
      <c r="R5243" s="560"/>
      <c r="S5243" s="560"/>
      <c r="T5243" s="560"/>
      <c r="U5243" s="560"/>
    </row>
    <row r="5244" spans="1:21">
      <c r="A5244" s="593">
        <f t="shared" si="486"/>
        <v>41493</v>
      </c>
      <c r="B5244" s="594">
        <v>41493.458636631942</v>
      </c>
      <c r="C5244" s="560">
        <f t="shared" si="487"/>
        <v>2013</v>
      </c>
      <c r="D5244" s="560">
        <f t="shared" si="488"/>
        <v>8</v>
      </c>
      <c r="E5244" s="560">
        <f t="shared" si="489"/>
        <v>7</v>
      </c>
      <c r="F5244" s="560">
        <f t="shared" si="490"/>
        <v>11</v>
      </c>
      <c r="G5244" s="595">
        <f t="shared" si="491"/>
        <v>4</v>
      </c>
      <c r="H5244" s="590">
        <f>CHOOSE('Output Sheet'!$B$4,'8760 Data'!J5244,'8760 Data'!K5244,'8760 Data'!L5244,'8760 Data'!M5244,'8760 Data'!N5244,'8760 Data'!O5244,'8760 Data'!P5244,'8760 Data'!Q5244,'8760 Data'!R5244,'8760 Data'!S5244,'8760 Data'!T5244,'8760 Data'!U5244)</f>
        <v>0</v>
      </c>
      <c r="I5244" s="591" t="e">
        <f>H5244/'Output Sheet'!$B$8</f>
        <v>#DIV/0!</v>
      </c>
      <c r="J5244" s="596"/>
      <c r="K5244" s="560"/>
      <c r="L5244" s="560"/>
      <c r="M5244" s="560"/>
      <c r="N5244" s="560"/>
      <c r="O5244" s="560"/>
      <c r="P5244" s="560"/>
      <c r="Q5244" s="560"/>
      <c r="R5244" s="560"/>
      <c r="S5244" s="560"/>
      <c r="T5244" s="560"/>
      <c r="U5244" s="560"/>
    </row>
    <row r="5245" spans="1:21">
      <c r="A5245" s="593">
        <f t="shared" si="486"/>
        <v>41493</v>
      </c>
      <c r="B5245" s="594">
        <v>41493.500303356479</v>
      </c>
      <c r="C5245" s="560">
        <f t="shared" si="487"/>
        <v>2013</v>
      </c>
      <c r="D5245" s="560">
        <f t="shared" si="488"/>
        <v>8</v>
      </c>
      <c r="E5245" s="560">
        <f t="shared" si="489"/>
        <v>7</v>
      </c>
      <c r="F5245" s="560">
        <f t="shared" si="490"/>
        <v>12</v>
      </c>
      <c r="G5245" s="595">
        <f t="shared" si="491"/>
        <v>4</v>
      </c>
      <c r="H5245" s="590">
        <f>CHOOSE('Output Sheet'!$B$4,'8760 Data'!J5245,'8760 Data'!K5245,'8760 Data'!L5245,'8760 Data'!M5245,'8760 Data'!N5245,'8760 Data'!O5245,'8760 Data'!P5245,'8760 Data'!Q5245,'8760 Data'!R5245,'8760 Data'!S5245,'8760 Data'!T5245,'8760 Data'!U5245)</f>
        <v>0</v>
      </c>
      <c r="I5245" s="591" t="e">
        <f>H5245/'Output Sheet'!$B$8</f>
        <v>#DIV/0!</v>
      </c>
      <c r="J5245" s="596"/>
      <c r="K5245" s="560"/>
      <c r="L5245" s="560"/>
      <c r="M5245" s="560"/>
      <c r="N5245" s="560"/>
      <c r="O5245" s="560"/>
      <c r="P5245" s="560"/>
      <c r="Q5245" s="560"/>
      <c r="R5245" s="560"/>
      <c r="S5245" s="560"/>
      <c r="T5245" s="560"/>
      <c r="U5245" s="560"/>
    </row>
    <row r="5246" spans="1:21">
      <c r="A5246" s="593">
        <f t="shared" si="486"/>
        <v>41493</v>
      </c>
      <c r="B5246" s="594">
        <v>41493.541970081016</v>
      </c>
      <c r="C5246" s="560">
        <f t="shared" si="487"/>
        <v>2013</v>
      </c>
      <c r="D5246" s="560">
        <f t="shared" si="488"/>
        <v>8</v>
      </c>
      <c r="E5246" s="560">
        <f t="shared" si="489"/>
        <v>7</v>
      </c>
      <c r="F5246" s="560">
        <f t="shared" si="490"/>
        <v>13</v>
      </c>
      <c r="G5246" s="595">
        <f t="shared" si="491"/>
        <v>4</v>
      </c>
      <c r="H5246" s="590">
        <f>CHOOSE('Output Sheet'!$B$4,'8760 Data'!J5246,'8760 Data'!K5246,'8760 Data'!L5246,'8760 Data'!M5246,'8760 Data'!N5246,'8760 Data'!O5246,'8760 Data'!P5246,'8760 Data'!Q5246,'8760 Data'!R5246,'8760 Data'!S5246,'8760 Data'!T5246,'8760 Data'!U5246)</f>
        <v>0</v>
      </c>
      <c r="I5246" s="591" t="e">
        <f>H5246/'Output Sheet'!$B$8</f>
        <v>#DIV/0!</v>
      </c>
      <c r="J5246" s="596"/>
      <c r="K5246" s="560"/>
      <c r="L5246" s="560"/>
      <c r="M5246" s="560"/>
      <c r="N5246" s="560"/>
      <c r="O5246" s="560"/>
      <c r="P5246" s="560"/>
      <c r="Q5246" s="560"/>
      <c r="R5246" s="560"/>
      <c r="S5246" s="560"/>
      <c r="T5246" s="560"/>
      <c r="U5246" s="560"/>
    </row>
    <row r="5247" spans="1:21">
      <c r="A5247" s="593">
        <f t="shared" si="486"/>
        <v>41493</v>
      </c>
      <c r="B5247" s="594">
        <v>41493.583636805553</v>
      </c>
      <c r="C5247" s="560">
        <f t="shared" si="487"/>
        <v>2013</v>
      </c>
      <c r="D5247" s="560">
        <f t="shared" si="488"/>
        <v>8</v>
      </c>
      <c r="E5247" s="560">
        <f t="shared" si="489"/>
        <v>7</v>
      </c>
      <c r="F5247" s="560">
        <f t="shared" si="490"/>
        <v>14</v>
      </c>
      <c r="G5247" s="595">
        <f t="shared" si="491"/>
        <v>4</v>
      </c>
      <c r="H5247" s="590">
        <f>CHOOSE('Output Sheet'!$B$4,'8760 Data'!J5247,'8760 Data'!K5247,'8760 Data'!L5247,'8760 Data'!M5247,'8760 Data'!N5247,'8760 Data'!O5247,'8760 Data'!P5247,'8760 Data'!Q5247,'8760 Data'!R5247,'8760 Data'!S5247,'8760 Data'!T5247,'8760 Data'!U5247)</f>
        <v>0</v>
      </c>
      <c r="I5247" s="591" t="e">
        <f>H5247/'Output Sheet'!$B$8</f>
        <v>#DIV/0!</v>
      </c>
      <c r="J5247" s="596"/>
      <c r="K5247" s="560"/>
      <c r="L5247" s="560"/>
      <c r="M5247" s="560"/>
      <c r="N5247" s="560"/>
      <c r="O5247" s="560"/>
      <c r="P5247" s="560"/>
      <c r="Q5247" s="560"/>
      <c r="R5247" s="560"/>
      <c r="S5247" s="560"/>
      <c r="T5247" s="560"/>
      <c r="U5247" s="560"/>
    </row>
    <row r="5248" spans="1:21">
      <c r="A5248" s="593">
        <f t="shared" si="486"/>
        <v>41493</v>
      </c>
      <c r="B5248" s="594">
        <v>41493.625303530091</v>
      </c>
      <c r="C5248" s="560">
        <f t="shared" si="487"/>
        <v>2013</v>
      </c>
      <c r="D5248" s="560">
        <f t="shared" si="488"/>
        <v>8</v>
      </c>
      <c r="E5248" s="560">
        <f t="shared" si="489"/>
        <v>7</v>
      </c>
      <c r="F5248" s="560">
        <f t="shared" si="490"/>
        <v>15</v>
      </c>
      <c r="G5248" s="595">
        <f t="shared" si="491"/>
        <v>4</v>
      </c>
      <c r="H5248" s="590">
        <f>CHOOSE('Output Sheet'!$B$4,'8760 Data'!J5248,'8760 Data'!K5248,'8760 Data'!L5248,'8760 Data'!M5248,'8760 Data'!N5248,'8760 Data'!O5248,'8760 Data'!P5248,'8760 Data'!Q5248,'8760 Data'!R5248,'8760 Data'!S5248,'8760 Data'!T5248,'8760 Data'!U5248)</f>
        <v>0</v>
      </c>
      <c r="I5248" s="591" t="e">
        <f>H5248/'Output Sheet'!$B$8</f>
        <v>#DIV/0!</v>
      </c>
      <c r="J5248" s="596"/>
      <c r="K5248" s="560"/>
      <c r="L5248" s="560"/>
      <c r="M5248" s="560"/>
      <c r="N5248" s="560"/>
      <c r="O5248" s="560"/>
      <c r="P5248" s="560"/>
      <c r="Q5248" s="560"/>
      <c r="R5248" s="560"/>
      <c r="S5248" s="560"/>
      <c r="T5248" s="560"/>
      <c r="U5248" s="560"/>
    </row>
    <row r="5249" spans="1:21">
      <c r="A5249" s="593">
        <f t="shared" si="486"/>
        <v>41493</v>
      </c>
      <c r="B5249" s="594">
        <v>41493.666970254628</v>
      </c>
      <c r="C5249" s="560">
        <f t="shared" si="487"/>
        <v>2013</v>
      </c>
      <c r="D5249" s="560">
        <f t="shared" si="488"/>
        <v>8</v>
      </c>
      <c r="E5249" s="560">
        <f t="shared" si="489"/>
        <v>7</v>
      </c>
      <c r="F5249" s="560">
        <f t="shared" si="490"/>
        <v>16</v>
      </c>
      <c r="G5249" s="595">
        <f t="shared" si="491"/>
        <v>4</v>
      </c>
      <c r="H5249" s="590">
        <f>CHOOSE('Output Sheet'!$B$4,'8760 Data'!J5249,'8760 Data'!K5249,'8760 Data'!L5249,'8760 Data'!M5249,'8760 Data'!N5249,'8760 Data'!O5249,'8760 Data'!P5249,'8760 Data'!Q5249,'8760 Data'!R5249,'8760 Data'!S5249,'8760 Data'!T5249,'8760 Data'!U5249)</f>
        <v>0</v>
      </c>
      <c r="I5249" s="591" t="e">
        <f>H5249/'Output Sheet'!$B$8</f>
        <v>#DIV/0!</v>
      </c>
      <c r="J5249" s="596"/>
      <c r="K5249" s="560"/>
      <c r="L5249" s="560"/>
      <c r="M5249" s="560"/>
      <c r="N5249" s="560"/>
      <c r="O5249" s="560"/>
      <c r="P5249" s="560"/>
      <c r="Q5249" s="560"/>
      <c r="R5249" s="560"/>
      <c r="S5249" s="560"/>
      <c r="T5249" s="560"/>
      <c r="U5249" s="560"/>
    </row>
    <row r="5250" spans="1:21">
      <c r="A5250" s="593">
        <f t="shared" si="486"/>
        <v>41493</v>
      </c>
      <c r="B5250" s="594">
        <v>41493.708636979165</v>
      </c>
      <c r="C5250" s="560">
        <f t="shared" si="487"/>
        <v>2013</v>
      </c>
      <c r="D5250" s="560">
        <f t="shared" si="488"/>
        <v>8</v>
      </c>
      <c r="E5250" s="560">
        <f t="shared" si="489"/>
        <v>7</v>
      </c>
      <c r="F5250" s="560">
        <f t="shared" si="490"/>
        <v>17</v>
      </c>
      <c r="G5250" s="595">
        <f t="shared" si="491"/>
        <v>4</v>
      </c>
      <c r="H5250" s="590">
        <f>CHOOSE('Output Sheet'!$B$4,'8760 Data'!J5250,'8760 Data'!K5250,'8760 Data'!L5250,'8760 Data'!M5250,'8760 Data'!N5250,'8760 Data'!O5250,'8760 Data'!P5250,'8760 Data'!Q5250,'8760 Data'!R5250,'8760 Data'!S5250,'8760 Data'!T5250,'8760 Data'!U5250)</f>
        <v>0</v>
      </c>
      <c r="I5250" s="591" t="e">
        <f>H5250/'Output Sheet'!$B$8</f>
        <v>#DIV/0!</v>
      </c>
      <c r="J5250" s="596"/>
      <c r="K5250" s="560"/>
      <c r="L5250" s="560"/>
      <c r="M5250" s="560"/>
      <c r="N5250" s="560"/>
      <c r="O5250" s="560"/>
      <c r="P5250" s="560"/>
      <c r="Q5250" s="560"/>
      <c r="R5250" s="560"/>
      <c r="S5250" s="560"/>
      <c r="T5250" s="560"/>
      <c r="U5250" s="560"/>
    </row>
    <row r="5251" spans="1:21">
      <c r="A5251" s="593">
        <f t="shared" ref="A5251:A5314" si="492">DATE(C5251,D5251,E5251)</f>
        <v>41493</v>
      </c>
      <c r="B5251" s="594">
        <v>41493.750303703702</v>
      </c>
      <c r="C5251" s="560">
        <f t="shared" ref="C5251:C5314" si="493">YEAR(B5251)</f>
        <v>2013</v>
      </c>
      <c r="D5251" s="560">
        <f t="shared" ref="D5251:D5314" si="494">MONTH(B5251)</f>
        <v>8</v>
      </c>
      <c r="E5251" s="560">
        <f t="shared" ref="E5251:E5314" si="495">DAY(B5251)</f>
        <v>7</v>
      </c>
      <c r="F5251" s="560">
        <f t="shared" ref="F5251:F5314" si="496">IF(HOUR(B5251)&lt;&gt;0,HOUR(B5251),24)</f>
        <v>18</v>
      </c>
      <c r="G5251" s="595">
        <f t="shared" ref="G5251:G5314" si="497">WEEKDAY(B5251,1)</f>
        <v>4</v>
      </c>
      <c r="H5251" s="590">
        <f>CHOOSE('Output Sheet'!$B$4,'8760 Data'!J5251,'8760 Data'!K5251,'8760 Data'!L5251,'8760 Data'!M5251,'8760 Data'!N5251,'8760 Data'!O5251,'8760 Data'!P5251,'8760 Data'!Q5251,'8760 Data'!R5251,'8760 Data'!S5251,'8760 Data'!T5251,'8760 Data'!U5251)</f>
        <v>0</v>
      </c>
      <c r="I5251" s="591" t="e">
        <f>H5251/'Output Sheet'!$B$8</f>
        <v>#DIV/0!</v>
      </c>
      <c r="J5251" s="596"/>
      <c r="K5251" s="560"/>
      <c r="L5251" s="560"/>
      <c r="M5251" s="560"/>
      <c r="N5251" s="560"/>
      <c r="O5251" s="560"/>
      <c r="P5251" s="560"/>
      <c r="Q5251" s="560"/>
      <c r="R5251" s="560"/>
      <c r="S5251" s="560"/>
      <c r="T5251" s="560"/>
      <c r="U5251" s="560"/>
    </row>
    <row r="5252" spans="1:21">
      <c r="A5252" s="593">
        <f t="shared" si="492"/>
        <v>41493</v>
      </c>
      <c r="B5252" s="594">
        <v>41493.791970428239</v>
      </c>
      <c r="C5252" s="560">
        <f t="shared" si="493"/>
        <v>2013</v>
      </c>
      <c r="D5252" s="560">
        <f t="shared" si="494"/>
        <v>8</v>
      </c>
      <c r="E5252" s="560">
        <f t="shared" si="495"/>
        <v>7</v>
      </c>
      <c r="F5252" s="560">
        <f t="shared" si="496"/>
        <v>19</v>
      </c>
      <c r="G5252" s="595">
        <f t="shared" si="497"/>
        <v>4</v>
      </c>
      <c r="H5252" s="590">
        <f>CHOOSE('Output Sheet'!$B$4,'8760 Data'!J5252,'8760 Data'!K5252,'8760 Data'!L5252,'8760 Data'!M5252,'8760 Data'!N5252,'8760 Data'!O5252,'8760 Data'!P5252,'8760 Data'!Q5252,'8760 Data'!R5252,'8760 Data'!S5252,'8760 Data'!T5252,'8760 Data'!U5252)</f>
        <v>0</v>
      </c>
      <c r="I5252" s="591" t="e">
        <f>H5252/'Output Sheet'!$B$8</f>
        <v>#DIV/0!</v>
      </c>
      <c r="J5252" s="596"/>
      <c r="K5252" s="560"/>
      <c r="L5252" s="560"/>
      <c r="M5252" s="560"/>
      <c r="N5252" s="560"/>
      <c r="O5252" s="560"/>
      <c r="P5252" s="560"/>
      <c r="Q5252" s="560"/>
      <c r="R5252" s="560"/>
      <c r="S5252" s="560"/>
      <c r="T5252" s="560"/>
      <c r="U5252" s="560"/>
    </row>
    <row r="5253" spans="1:21">
      <c r="A5253" s="593">
        <f t="shared" si="492"/>
        <v>41493</v>
      </c>
      <c r="B5253" s="594">
        <v>41493.833637152777</v>
      </c>
      <c r="C5253" s="560">
        <f t="shared" si="493"/>
        <v>2013</v>
      </c>
      <c r="D5253" s="560">
        <f t="shared" si="494"/>
        <v>8</v>
      </c>
      <c r="E5253" s="560">
        <f t="shared" si="495"/>
        <v>7</v>
      </c>
      <c r="F5253" s="560">
        <f t="shared" si="496"/>
        <v>20</v>
      </c>
      <c r="G5253" s="595">
        <f t="shared" si="497"/>
        <v>4</v>
      </c>
      <c r="H5253" s="590">
        <f>CHOOSE('Output Sheet'!$B$4,'8760 Data'!J5253,'8760 Data'!K5253,'8760 Data'!L5253,'8760 Data'!M5253,'8760 Data'!N5253,'8760 Data'!O5253,'8760 Data'!P5253,'8760 Data'!Q5253,'8760 Data'!R5253,'8760 Data'!S5253,'8760 Data'!T5253,'8760 Data'!U5253)</f>
        <v>0</v>
      </c>
      <c r="I5253" s="591" t="e">
        <f>H5253/'Output Sheet'!$B$8</f>
        <v>#DIV/0!</v>
      </c>
      <c r="J5253" s="596"/>
      <c r="K5253" s="560"/>
      <c r="L5253" s="560"/>
      <c r="M5253" s="560"/>
      <c r="N5253" s="560"/>
      <c r="O5253" s="560"/>
      <c r="P5253" s="560"/>
      <c r="Q5253" s="560"/>
      <c r="R5253" s="560"/>
      <c r="S5253" s="560"/>
      <c r="T5253" s="560"/>
      <c r="U5253" s="560"/>
    </row>
    <row r="5254" spans="1:21">
      <c r="A5254" s="593">
        <f t="shared" si="492"/>
        <v>41493</v>
      </c>
      <c r="B5254" s="594">
        <v>41493.875303877314</v>
      </c>
      <c r="C5254" s="560">
        <f t="shared" si="493"/>
        <v>2013</v>
      </c>
      <c r="D5254" s="560">
        <f t="shared" si="494"/>
        <v>8</v>
      </c>
      <c r="E5254" s="560">
        <f t="shared" si="495"/>
        <v>7</v>
      </c>
      <c r="F5254" s="560">
        <f t="shared" si="496"/>
        <v>21</v>
      </c>
      <c r="G5254" s="595">
        <f t="shared" si="497"/>
        <v>4</v>
      </c>
      <c r="H5254" s="590">
        <f>CHOOSE('Output Sheet'!$B$4,'8760 Data'!J5254,'8760 Data'!K5254,'8760 Data'!L5254,'8760 Data'!M5254,'8760 Data'!N5254,'8760 Data'!O5254,'8760 Data'!P5254,'8760 Data'!Q5254,'8760 Data'!R5254,'8760 Data'!S5254,'8760 Data'!T5254,'8760 Data'!U5254)</f>
        <v>0</v>
      </c>
      <c r="I5254" s="591" t="e">
        <f>H5254/'Output Sheet'!$B$8</f>
        <v>#DIV/0!</v>
      </c>
      <c r="J5254" s="596"/>
      <c r="K5254" s="560"/>
      <c r="L5254" s="560"/>
      <c r="M5254" s="560"/>
      <c r="N5254" s="560"/>
      <c r="O5254" s="560"/>
      <c r="P5254" s="560"/>
      <c r="Q5254" s="560"/>
      <c r="R5254" s="560"/>
      <c r="S5254" s="560"/>
      <c r="T5254" s="560"/>
      <c r="U5254" s="560"/>
    </row>
    <row r="5255" spans="1:21">
      <c r="A5255" s="593">
        <f t="shared" si="492"/>
        <v>41493</v>
      </c>
      <c r="B5255" s="594">
        <v>41493.916970601851</v>
      </c>
      <c r="C5255" s="560">
        <f t="shared" si="493"/>
        <v>2013</v>
      </c>
      <c r="D5255" s="560">
        <f t="shared" si="494"/>
        <v>8</v>
      </c>
      <c r="E5255" s="560">
        <f t="shared" si="495"/>
        <v>7</v>
      </c>
      <c r="F5255" s="560">
        <f t="shared" si="496"/>
        <v>22</v>
      </c>
      <c r="G5255" s="595">
        <f t="shared" si="497"/>
        <v>4</v>
      </c>
      <c r="H5255" s="590">
        <f>CHOOSE('Output Sheet'!$B$4,'8760 Data'!J5255,'8760 Data'!K5255,'8760 Data'!L5255,'8760 Data'!M5255,'8760 Data'!N5255,'8760 Data'!O5255,'8760 Data'!P5255,'8760 Data'!Q5255,'8760 Data'!R5255,'8760 Data'!S5255,'8760 Data'!T5255,'8760 Data'!U5255)</f>
        <v>0</v>
      </c>
      <c r="I5255" s="591" t="e">
        <f>H5255/'Output Sheet'!$B$8</f>
        <v>#DIV/0!</v>
      </c>
      <c r="J5255" s="596"/>
      <c r="K5255" s="560"/>
      <c r="L5255" s="560"/>
      <c r="M5255" s="560"/>
      <c r="N5255" s="560"/>
      <c r="O5255" s="560"/>
      <c r="P5255" s="560"/>
      <c r="Q5255" s="560"/>
      <c r="R5255" s="560"/>
      <c r="S5255" s="560"/>
      <c r="T5255" s="560"/>
      <c r="U5255" s="560"/>
    </row>
    <row r="5256" spans="1:21">
      <c r="A5256" s="593">
        <f t="shared" si="492"/>
        <v>41493</v>
      </c>
      <c r="B5256" s="594">
        <v>41493.958637326388</v>
      </c>
      <c r="C5256" s="560">
        <f t="shared" si="493"/>
        <v>2013</v>
      </c>
      <c r="D5256" s="560">
        <f t="shared" si="494"/>
        <v>8</v>
      </c>
      <c r="E5256" s="560">
        <f t="shared" si="495"/>
        <v>7</v>
      </c>
      <c r="F5256" s="560">
        <f t="shared" si="496"/>
        <v>23</v>
      </c>
      <c r="G5256" s="595">
        <f t="shared" si="497"/>
        <v>4</v>
      </c>
      <c r="H5256" s="590">
        <f>CHOOSE('Output Sheet'!$B$4,'8760 Data'!J5256,'8760 Data'!K5256,'8760 Data'!L5256,'8760 Data'!M5256,'8760 Data'!N5256,'8760 Data'!O5256,'8760 Data'!P5256,'8760 Data'!Q5256,'8760 Data'!R5256,'8760 Data'!S5256,'8760 Data'!T5256,'8760 Data'!U5256)</f>
        <v>0</v>
      </c>
      <c r="I5256" s="591" t="e">
        <f>H5256/'Output Sheet'!$B$8</f>
        <v>#DIV/0!</v>
      </c>
      <c r="J5256" s="596"/>
      <c r="K5256" s="560"/>
      <c r="L5256" s="560"/>
      <c r="M5256" s="560"/>
      <c r="N5256" s="560"/>
      <c r="O5256" s="560"/>
      <c r="P5256" s="560"/>
      <c r="Q5256" s="560"/>
      <c r="R5256" s="560"/>
      <c r="S5256" s="560"/>
      <c r="T5256" s="560"/>
      <c r="U5256" s="560"/>
    </row>
    <row r="5257" spans="1:21">
      <c r="A5257" s="593">
        <f t="shared" si="492"/>
        <v>41494</v>
      </c>
      <c r="B5257" s="594">
        <v>41494.000304050925</v>
      </c>
      <c r="C5257" s="560">
        <f t="shared" si="493"/>
        <v>2013</v>
      </c>
      <c r="D5257" s="560">
        <f t="shared" si="494"/>
        <v>8</v>
      </c>
      <c r="E5257" s="560">
        <f t="shared" si="495"/>
        <v>8</v>
      </c>
      <c r="F5257" s="560">
        <f t="shared" si="496"/>
        <v>24</v>
      </c>
      <c r="G5257" s="595">
        <f t="shared" si="497"/>
        <v>5</v>
      </c>
      <c r="H5257" s="590">
        <f>CHOOSE('Output Sheet'!$B$4,'8760 Data'!J5257,'8760 Data'!K5257,'8760 Data'!L5257,'8760 Data'!M5257,'8760 Data'!N5257,'8760 Data'!O5257,'8760 Data'!P5257,'8760 Data'!Q5257,'8760 Data'!R5257,'8760 Data'!S5257,'8760 Data'!T5257,'8760 Data'!U5257)</f>
        <v>0</v>
      </c>
      <c r="I5257" s="591" t="e">
        <f>H5257/'Output Sheet'!$B$8</f>
        <v>#DIV/0!</v>
      </c>
      <c r="J5257" s="596"/>
      <c r="K5257" s="560"/>
      <c r="L5257" s="560"/>
      <c r="M5257" s="560"/>
      <c r="N5257" s="560"/>
      <c r="O5257" s="560"/>
      <c r="P5257" s="560"/>
      <c r="Q5257" s="560"/>
      <c r="R5257" s="560"/>
      <c r="S5257" s="560"/>
      <c r="T5257" s="560"/>
      <c r="U5257" s="560"/>
    </row>
    <row r="5258" spans="1:21">
      <c r="A5258" s="593">
        <f t="shared" si="492"/>
        <v>41494</v>
      </c>
      <c r="B5258" s="594">
        <v>41494.041970775463</v>
      </c>
      <c r="C5258" s="560">
        <f t="shared" si="493"/>
        <v>2013</v>
      </c>
      <c r="D5258" s="560">
        <f t="shared" si="494"/>
        <v>8</v>
      </c>
      <c r="E5258" s="560">
        <f t="shared" si="495"/>
        <v>8</v>
      </c>
      <c r="F5258" s="560">
        <f t="shared" si="496"/>
        <v>1</v>
      </c>
      <c r="G5258" s="595">
        <f t="shared" si="497"/>
        <v>5</v>
      </c>
      <c r="H5258" s="590">
        <f>CHOOSE('Output Sheet'!$B$4,'8760 Data'!J5258,'8760 Data'!K5258,'8760 Data'!L5258,'8760 Data'!M5258,'8760 Data'!N5258,'8760 Data'!O5258,'8760 Data'!P5258,'8760 Data'!Q5258,'8760 Data'!R5258,'8760 Data'!S5258,'8760 Data'!T5258,'8760 Data'!U5258)</f>
        <v>0</v>
      </c>
      <c r="I5258" s="591" t="e">
        <f>H5258/'Output Sheet'!$B$8</f>
        <v>#DIV/0!</v>
      </c>
      <c r="J5258" s="596"/>
      <c r="K5258" s="560"/>
      <c r="L5258" s="560"/>
      <c r="M5258" s="560"/>
      <c r="N5258" s="560"/>
      <c r="O5258" s="560"/>
      <c r="P5258" s="560"/>
      <c r="Q5258" s="560"/>
      <c r="R5258" s="560"/>
      <c r="S5258" s="560"/>
      <c r="T5258" s="560"/>
      <c r="U5258" s="560"/>
    </row>
    <row r="5259" spans="1:21">
      <c r="A5259" s="593">
        <f t="shared" si="492"/>
        <v>41494</v>
      </c>
      <c r="B5259" s="594">
        <v>41494.0836375</v>
      </c>
      <c r="C5259" s="560">
        <f t="shared" si="493"/>
        <v>2013</v>
      </c>
      <c r="D5259" s="560">
        <f t="shared" si="494"/>
        <v>8</v>
      </c>
      <c r="E5259" s="560">
        <f t="shared" si="495"/>
        <v>8</v>
      </c>
      <c r="F5259" s="560">
        <f t="shared" si="496"/>
        <v>2</v>
      </c>
      <c r="G5259" s="595">
        <f t="shared" si="497"/>
        <v>5</v>
      </c>
      <c r="H5259" s="590">
        <f>CHOOSE('Output Sheet'!$B$4,'8760 Data'!J5259,'8760 Data'!K5259,'8760 Data'!L5259,'8760 Data'!M5259,'8760 Data'!N5259,'8760 Data'!O5259,'8760 Data'!P5259,'8760 Data'!Q5259,'8760 Data'!R5259,'8760 Data'!S5259,'8760 Data'!T5259,'8760 Data'!U5259)</f>
        <v>0</v>
      </c>
      <c r="I5259" s="591" t="e">
        <f>H5259/'Output Sheet'!$B$8</f>
        <v>#DIV/0!</v>
      </c>
      <c r="J5259" s="596"/>
      <c r="K5259" s="560"/>
      <c r="L5259" s="560"/>
      <c r="M5259" s="560"/>
      <c r="N5259" s="560"/>
      <c r="O5259" s="560"/>
      <c r="P5259" s="560"/>
      <c r="Q5259" s="560"/>
      <c r="R5259" s="560"/>
      <c r="S5259" s="560"/>
      <c r="T5259" s="560"/>
      <c r="U5259" s="560"/>
    </row>
    <row r="5260" spans="1:21">
      <c r="A5260" s="593">
        <f t="shared" si="492"/>
        <v>41494</v>
      </c>
      <c r="B5260" s="594">
        <v>41494.125304224537</v>
      </c>
      <c r="C5260" s="560">
        <f t="shared" si="493"/>
        <v>2013</v>
      </c>
      <c r="D5260" s="560">
        <f t="shared" si="494"/>
        <v>8</v>
      </c>
      <c r="E5260" s="560">
        <f t="shared" si="495"/>
        <v>8</v>
      </c>
      <c r="F5260" s="560">
        <f t="shared" si="496"/>
        <v>3</v>
      </c>
      <c r="G5260" s="595">
        <f t="shared" si="497"/>
        <v>5</v>
      </c>
      <c r="H5260" s="590">
        <f>CHOOSE('Output Sheet'!$B$4,'8760 Data'!J5260,'8760 Data'!K5260,'8760 Data'!L5260,'8760 Data'!M5260,'8760 Data'!N5260,'8760 Data'!O5260,'8760 Data'!P5260,'8760 Data'!Q5260,'8760 Data'!R5260,'8760 Data'!S5260,'8760 Data'!T5260,'8760 Data'!U5260)</f>
        <v>0</v>
      </c>
      <c r="I5260" s="591" t="e">
        <f>H5260/'Output Sheet'!$B$8</f>
        <v>#DIV/0!</v>
      </c>
      <c r="J5260" s="596"/>
      <c r="K5260" s="560"/>
      <c r="L5260" s="560"/>
      <c r="M5260" s="560"/>
      <c r="N5260" s="560"/>
      <c r="O5260" s="560"/>
      <c r="P5260" s="560"/>
      <c r="Q5260" s="560"/>
      <c r="R5260" s="560"/>
      <c r="S5260" s="560"/>
      <c r="T5260" s="560"/>
      <c r="U5260" s="560"/>
    </row>
    <row r="5261" spans="1:21">
      <c r="A5261" s="593">
        <f t="shared" si="492"/>
        <v>41494</v>
      </c>
      <c r="B5261" s="594">
        <v>41494.166970949074</v>
      </c>
      <c r="C5261" s="560">
        <f t="shared" si="493"/>
        <v>2013</v>
      </c>
      <c r="D5261" s="560">
        <f t="shared" si="494"/>
        <v>8</v>
      </c>
      <c r="E5261" s="560">
        <f t="shared" si="495"/>
        <v>8</v>
      </c>
      <c r="F5261" s="560">
        <f t="shared" si="496"/>
        <v>4</v>
      </c>
      <c r="G5261" s="595">
        <f t="shared" si="497"/>
        <v>5</v>
      </c>
      <c r="H5261" s="590">
        <f>CHOOSE('Output Sheet'!$B$4,'8760 Data'!J5261,'8760 Data'!K5261,'8760 Data'!L5261,'8760 Data'!M5261,'8760 Data'!N5261,'8760 Data'!O5261,'8760 Data'!P5261,'8760 Data'!Q5261,'8760 Data'!R5261,'8760 Data'!S5261,'8760 Data'!T5261,'8760 Data'!U5261)</f>
        <v>0</v>
      </c>
      <c r="I5261" s="591" t="e">
        <f>H5261/'Output Sheet'!$B$8</f>
        <v>#DIV/0!</v>
      </c>
      <c r="J5261" s="596"/>
      <c r="K5261" s="560"/>
      <c r="L5261" s="560"/>
      <c r="M5261" s="560"/>
      <c r="N5261" s="560"/>
      <c r="O5261" s="560"/>
      <c r="P5261" s="560"/>
      <c r="Q5261" s="560"/>
      <c r="R5261" s="560"/>
      <c r="S5261" s="560"/>
      <c r="T5261" s="560"/>
      <c r="U5261" s="560"/>
    </row>
    <row r="5262" spans="1:21">
      <c r="A5262" s="593">
        <f t="shared" si="492"/>
        <v>41494</v>
      </c>
      <c r="B5262" s="594">
        <v>41494.208637673612</v>
      </c>
      <c r="C5262" s="560">
        <f t="shared" si="493"/>
        <v>2013</v>
      </c>
      <c r="D5262" s="560">
        <f t="shared" si="494"/>
        <v>8</v>
      </c>
      <c r="E5262" s="560">
        <f t="shared" si="495"/>
        <v>8</v>
      </c>
      <c r="F5262" s="560">
        <f t="shared" si="496"/>
        <v>5</v>
      </c>
      <c r="G5262" s="595">
        <f t="shared" si="497"/>
        <v>5</v>
      </c>
      <c r="H5262" s="590">
        <f>CHOOSE('Output Sheet'!$B$4,'8760 Data'!J5262,'8760 Data'!K5262,'8760 Data'!L5262,'8760 Data'!M5262,'8760 Data'!N5262,'8760 Data'!O5262,'8760 Data'!P5262,'8760 Data'!Q5262,'8760 Data'!R5262,'8760 Data'!S5262,'8760 Data'!T5262,'8760 Data'!U5262)</f>
        <v>0</v>
      </c>
      <c r="I5262" s="591" t="e">
        <f>H5262/'Output Sheet'!$B$8</f>
        <v>#DIV/0!</v>
      </c>
      <c r="J5262" s="596"/>
      <c r="K5262" s="560"/>
      <c r="L5262" s="560"/>
      <c r="M5262" s="560"/>
      <c r="N5262" s="560"/>
      <c r="O5262" s="560"/>
      <c r="P5262" s="560"/>
      <c r="Q5262" s="560"/>
      <c r="R5262" s="560"/>
      <c r="S5262" s="560"/>
      <c r="T5262" s="560"/>
      <c r="U5262" s="560"/>
    </row>
    <row r="5263" spans="1:21">
      <c r="A5263" s="593">
        <f t="shared" si="492"/>
        <v>41494</v>
      </c>
      <c r="B5263" s="594">
        <v>41494.250304398149</v>
      </c>
      <c r="C5263" s="560">
        <f t="shared" si="493"/>
        <v>2013</v>
      </c>
      <c r="D5263" s="560">
        <f t="shared" si="494"/>
        <v>8</v>
      </c>
      <c r="E5263" s="560">
        <f t="shared" si="495"/>
        <v>8</v>
      </c>
      <c r="F5263" s="560">
        <f t="shared" si="496"/>
        <v>6</v>
      </c>
      <c r="G5263" s="595">
        <f t="shared" si="497"/>
        <v>5</v>
      </c>
      <c r="H5263" s="590">
        <f>CHOOSE('Output Sheet'!$B$4,'8760 Data'!J5263,'8760 Data'!K5263,'8760 Data'!L5263,'8760 Data'!M5263,'8760 Data'!N5263,'8760 Data'!O5263,'8760 Data'!P5263,'8760 Data'!Q5263,'8760 Data'!R5263,'8760 Data'!S5263,'8760 Data'!T5263,'8760 Data'!U5263)</f>
        <v>0</v>
      </c>
      <c r="I5263" s="591" t="e">
        <f>H5263/'Output Sheet'!$B$8</f>
        <v>#DIV/0!</v>
      </c>
      <c r="J5263" s="596"/>
      <c r="K5263" s="560"/>
      <c r="L5263" s="560"/>
      <c r="M5263" s="560"/>
      <c r="N5263" s="560"/>
      <c r="O5263" s="560"/>
      <c r="P5263" s="560"/>
      <c r="Q5263" s="560"/>
      <c r="R5263" s="560"/>
      <c r="S5263" s="560"/>
      <c r="T5263" s="560"/>
      <c r="U5263" s="560"/>
    </row>
    <row r="5264" spans="1:21">
      <c r="A5264" s="593">
        <f t="shared" si="492"/>
        <v>41494</v>
      </c>
      <c r="B5264" s="594">
        <v>41494.291971122686</v>
      </c>
      <c r="C5264" s="560">
        <f t="shared" si="493"/>
        <v>2013</v>
      </c>
      <c r="D5264" s="560">
        <f t="shared" si="494"/>
        <v>8</v>
      </c>
      <c r="E5264" s="560">
        <f t="shared" si="495"/>
        <v>8</v>
      </c>
      <c r="F5264" s="560">
        <f t="shared" si="496"/>
        <v>7</v>
      </c>
      <c r="G5264" s="595">
        <f t="shared" si="497"/>
        <v>5</v>
      </c>
      <c r="H5264" s="590">
        <f>CHOOSE('Output Sheet'!$B$4,'8760 Data'!J5264,'8760 Data'!K5264,'8760 Data'!L5264,'8760 Data'!M5264,'8760 Data'!N5264,'8760 Data'!O5264,'8760 Data'!P5264,'8760 Data'!Q5264,'8760 Data'!R5264,'8760 Data'!S5264,'8760 Data'!T5264,'8760 Data'!U5264)</f>
        <v>0</v>
      </c>
      <c r="I5264" s="591" t="e">
        <f>H5264/'Output Sheet'!$B$8</f>
        <v>#DIV/0!</v>
      </c>
      <c r="J5264" s="596"/>
      <c r="K5264" s="560"/>
      <c r="L5264" s="560"/>
      <c r="M5264" s="560"/>
      <c r="N5264" s="560"/>
      <c r="O5264" s="560"/>
      <c r="P5264" s="560"/>
      <c r="Q5264" s="560"/>
      <c r="R5264" s="560"/>
      <c r="S5264" s="560"/>
      <c r="T5264" s="560"/>
      <c r="U5264" s="560"/>
    </row>
    <row r="5265" spans="1:21">
      <c r="A5265" s="593">
        <f t="shared" si="492"/>
        <v>41494</v>
      </c>
      <c r="B5265" s="594">
        <v>41494.333637847223</v>
      </c>
      <c r="C5265" s="560">
        <f t="shared" si="493"/>
        <v>2013</v>
      </c>
      <c r="D5265" s="560">
        <f t="shared" si="494"/>
        <v>8</v>
      </c>
      <c r="E5265" s="560">
        <f t="shared" si="495"/>
        <v>8</v>
      </c>
      <c r="F5265" s="560">
        <f t="shared" si="496"/>
        <v>8</v>
      </c>
      <c r="G5265" s="595">
        <f t="shared" si="497"/>
        <v>5</v>
      </c>
      <c r="H5265" s="590">
        <f>CHOOSE('Output Sheet'!$B$4,'8760 Data'!J5265,'8760 Data'!K5265,'8760 Data'!L5265,'8760 Data'!M5265,'8760 Data'!N5265,'8760 Data'!O5265,'8760 Data'!P5265,'8760 Data'!Q5265,'8760 Data'!R5265,'8760 Data'!S5265,'8760 Data'!T5265,'8760 Data'!U5265)</f>
        <v>0</v>
      </c>
      <c r="I5265" s="591" t="e">
        <f>H5265/'Output Sheet'!$B$8</f>
        <v>#DIV/0!</v>
      </c>
      <c r="J5265" s="596"/>
      <c r="K5265" s="560"/>
      <c r="L5265" s="560"/>
      <c r="M5265" s="560"/>
      <c r="N5265" s="560"/>
      <c r="O5265" s="560"/>
      <c r="P5265" s="560"/>
      <c r="Q5265" s="560"/>
      <c r="R5265" s="560"/>
      <c r="S5265" s="560"/>
      <c r="T5265" s="560"/>
      <c r="U5265" s="560"/>
    </row>
    <row r="5266" spans="1:21">
      <c r="A5266" s="593">
        <f t="shared" si="492"/>
        <v>41494</v>
      </c>
      <c r="B5266" s="594">
        <v>41494.37530457176</v>
      </c>
      <c r="C5266" s="560">
        <f t="shared" si="493"/>
        <v>2013</v>
      </c>
      <c r="D5266" s="560">
        <f t="shared" si="494"/>
        <v>8</v>
      </c>
      <c r="E5266" s="560">
        <f t="shared" si="495"/>
        <v>8</v>
      </c>
      <c r="F5266" s="560">
        <f t="shared" si="496"/>
        <v>9</v>
      </c>
      <c r="G5266" s="595">
        <f t="shared" si="497"/>
        <v>5</v>
      </c>
      <c r="H5266" s="590">
        <f>CHOOSE('Output Sheet'!$B$4,'8760 Data'!J5266,'8760 Data'!K5266,'8760 Data'!L5266,'8760 Data'!M5266,'8760 Data'!N5266,'8760 Data'!O5266,'8760 Data'!P5266,'8760 Data'!Q5266,'8760 Data'!R5266,'8760 Data'!S5266,'8760 Data'!T5266,'8760 Data'!U5266)</f>
        <v>0</v>
      </c>
      <c r="I5266" s="591" t="e">
        <f>H5266/'Output Sheet'!$B$8</f>
        <v>#DIV/0!</v>
      </c>
      <c r="J5266" s="596"/>
      <c r="K5266" s="560"/>
      <c r="L5266" s="560"/>
      <c r="M5266" s="560"/>
      <c r="N5266" s="560"/>
      <c r="O5266" s="560"/>
      <c r="P5266" s="560"/>
      <c r="Q5266" s="560"/>
      <c r="R5266" s="560"/>
      <c r="S5266" s="560"/>
      <c r="T5266" s="560"/>
      <c r="U5266" s="560"/>
    </row>
    <row r="5267" spans="1:21">
      <c r="A5267" s="593">
        <f t="shared" si="492"/>
        <v>41494</v>
      </c>
      <c r="B5267" s="594">
        <v>41494.416971296298</v>
      </c>
      <c r="C5267" s="560">
        <f t="shared" si="493"/>
        <v>2013</v>
      </c>
      <c r="D5267" s="560">
        <f t="shared" si="494"/>
        <v>8</v>
      </c>
      <c r="E5267" s="560">
        <f t="shared" si="495"/>
        <v>8</v>
      </c>
      <c r="F5267" s="560">
        <f t="shared" si="496"/>
        <v>10</v>
      </c>
      <c r="G5267" s="595">
        <f t="shared" si="497"/>
        <v>5</v>
      </c>
      <c r="H5267" s="590">
        <f>CHOOSE('Output Sheet'!$B$4,'8760 Data'!J5267,'8760 Data'!K5267,'8760 Data'!L5267,'8760 Data'!M5267,'8760 Data'!N5267,'8760 Data'!O5267,'8760 Data'!P5267,'8760 Data'!Q5267,'8760 Data'!R5267,'8760 Data'!S5267,'8760 Data'!T5267,'8760 Data'!U5267)</f>
        <v>0</v>
      </c>
      <c r="I5267" s="591" t="e">
        <f>H5267/'Output Sheet'!$B$8</f>
        <v>#DIV/0!</v>
      </c>
      <c r="J5267" s="596"/>
      <c r="K5267" s="560"/>
      <c r="L5267" s="560"/>
      <c r="M5267" s="560"/>
      <c r="N5267" s="560"/>
      <c r="O5267" s="560"/>
      <c r="P5267" s="560"/>
      <c r="Q5267" s="560"/>
      <c r="R5267" s="560"/>
      <c r="S5267" s="560"/>
      <c r="T5267" s="560"/>
      <c r="U5267" s="560"/>
    </row>
    <row r="5268" spans="1:21">
      <c r="A5268" s="593">
        <f t="shared" si="492"/>
        <v>41494</v>
      </c>
      <c r="B5268" s="594">
        <v>41494.458638020835</v>
      </c>
      <c r="C5268" s="560">
        <f t="shared" si="493"/>
        <v>2013</v>
      </c>
      <c r="D5268" s="560">
        <f t="shared" si="494"/>
        <v>8</v>
      </c>
      <c r="E5268" s="560">
        <f t="shared" si="495"/>
        <v>8</v>
      </c>
      <c r="F5268" s="560">
        <f t="shared" si="496"/>
        <v>11</v>
      </c>
      <c r="G5268" s="595">
        <f t="shared" si="497"/>
        <v>5</v>
      </c>
      <c r="H5268" s="590">
        <f>CHOOSE('Output Sheet'!$B$4,'8760 Data'!J5268,'8760 Data'!K5268,'8760 Data'!L5268,'8760 Data'!M5268,'8760 Data'!N5268,'8760 Data'!O5268,'8760 Data'!P5268,'8760 Data'!Q5268,'8760 Data'!R5268,'8760 Data'!S5268,'8760 Data'!T5268,'8760 Data'!U5268)</f>
        <v>0</v>
      </c>
      <c r="I5268" s="591" t="e">
        <f>H5268/'Output Sheet'!$B$8</f>
        <v>#DIV/0!</v>
      </c>
      <c r="J5268" s="596"/>
      <c r="K5268" s="560"/>
      <c r="L5268" s="560"/>
      <c r="M5268" s="560"/>
      <c r="N5268" s="560"/>
      <c r="O5268" s="560"/>
      <c r="P5268" s="560"/>
      <c r="Q5268" s="560"/>
      <c r="R5268" s="560"/>
      <c r="S5268" s="560"/>
      <c r="T5268" s="560"/>
      <c r="U5268" s="560"/>
    </row>
    <row r="5269" spans="1:21">
      <c r="A5269" s="593">
        <f t="shared" si="492"/>
        <v>41494</v>
      </c>
      <c r="B5269" s="594">
        <v>41494.500304745372</v>
      </c>
      <c r="C5269" s="560">
        <f t="shared" si="493"/>
        <v>2013</v>
      </c>
      <c r="D5269" s="560">
        <f t="shared" si="494"/>
        <v>8</v>
      </c>
      <c r="E5269" s="560">
        <f t="shared" si="495"/>
        <v>8</v>
      </c>
      <c r="F5269" s="560">
        <f t="shared" si="496"/>
        <v>12</v>
      </c>
      <c r="G5269" s="595">
        <f t="shared" si="497"/>
        <v>5</v>
      </c>
      <c r="H5269" s="590">
        <f>CHOOSE('Output Sheet'!$B$4,'8760 Data'!J5269,'8760 Data'!K5269,'8760 Data'!L5269,'8760 Data'!M5269,'8760 Data'!N5269,'8760 Data'!O5269,'8760 Data'!P5269,'8760 Data'!Q5269,'8760 Data'!R5269,'8760 Data'!S5269,'8760 Data'!T5269,'8760 Data'!U5269)</f>
        <v>0</v>
      </c>
      <c r="I5269" s="591" t="e">
        <f>H5269/'Output Sheet'!$B$8</f>
        <v>#DIV/0!</v>
      </c>
      <c r="J5269" s="596"/>
      <c r="K5269" s="560"/>
      <c r="L5269" s="560"/>
      <c r="M5269" s="560"/>
      <c r="N5269" s="560"/>
      <c r="O5269" s="560"/>
      <c r="P5269" s="560"/>
      <c r="Q5269" s="560"/>
      <c r="R5269" s="560"/>
      <c r="S5269" s="560"/>
      <c r="T5269" s="560"/>
      <c r="U5269" s="560"/>
    </row>
    <row r="5270" spans="1:21">
      <c r="A5270" s="593">
        <f t="shared" si="492"/>
        <v>41494</v>
      </c>
      <c r="B5270" s="594">
        <v>41494.541971469909</v>
      </c>
      <c r="C5270" s="560">
        <f t="shared" si="493"/>
        <v>2013</v>
      </c>
      <c r="D5270" s="560">
        <f t="shared" si="494"/>
        <v>8</v>
      </c>
      <c r="E5270" s="560">
        <f t="shared" si="495"/>
        <v>8</v>
      </c>
      <c r="F5270" s="560">
        <f t="shared" si="496"/>
        <v>13</v>
      </c>
      <c r="G5270" s="595">
        <f t="shared" si="497"/>
        <v>5</v>
      </c>
      <c r="H5270" s="590">
        <f>CHOOSE('Output Sheet'!$B$4,'8760 Data'!J5270,'8760 Data'!K5270,'8760 Data'!L5270,'8760 Data'!M5270,'8760 Data'!N5270,'8760 Data'!O5270,'8760 Data'!P5270,'8760 Data'!Q5270,'8760 Data'!R5270,'8760 Data'!S5270,'8760 Data'!T5270,'8760 Data'!U5270)</f>
        <v>0</v>
      </c>
      <c r="I5270" s="591" t="e">
        <f>H5270/'Output Sheet'!$B$8</f>
        <v>#DIV/0!</v>
      </c>
      <c r="J5270" s="596"/>
      <c r="K5270" s="560"/>
      <c r="L5270" s="560"/>
      <c r="M5270" s="560"/>
      <c r="N5270" s="560"/>
      <c r="O5270" s="560"/>
      <c r="P5270" s="560"/>
      <c r="Q5270" s="560"/>
      <c r="R5270" s="560"/>
      <c r="S5270" s="560"/>
      <c r="T5270" s="560"/>
      <c r="U5270" s="560"/>
    </row>
    <row r="5271" spans="1:21">
      <c r="A5271" s="593">
        <f t="shared" si="492"/>
        <v>41494</v>
      </c>
      <c r="B5271" s="594">
        <v>41494.583638194446</v>
      </c>
      <c r="C5271" s="560">
        <f t="shared" si="493"/>
        <v>2013</v>
      </c>
      <c r="D5271" s="560">
        <f t="shared" si="494"/>
        <v>8</v>
      </c>
      <c r="E5271" s="560">
        <f t="shared" si="495"/>
        <v>8</v>
      </c>
      <c r="F5271" s="560">
        <f t="shared" si="496"/>
        <v>14</v>
      </c>
      <c r="G5271" s="595">
        <f t="shared" si="497"/>
        <v>5</v>
      </c>
      <c r="H5271" s="590">
        <f>CHOOSE('Output Sheet'!$B$4,'8760 Data'!J5271,'8760 Data'!K5271,'8760 Data'!L5271,'8760 Data'!M5271,'8760 Data'!N5271,'8760 Data'!O5271,'8760 Data'!P5271,'8760 Data'!Q5271,'8760 Data'!R5271,'8760 Data'!S5271,'8760 Data'!T5271,'8760 Data'!U5271)</f>
        <v>0</v>
      </c>
      <c r="I5271" s="591" t="e">
        <f>H5271/'Output Sheet'!$B$8</f>
        <v>#DIV/0!</v>
      </c>
      <c r="J5271" s="596"/>
      <c r="K5271" s="560"/>
      <c r="L5271" s="560"/>
      <c r="M5271" s="560"/>
      <c r="N5271" s="560"/>
      <c r="O5271" s="560"/>
      <c r="P5271" s="560"/>
      <c r="Q5271" s="560"/>
      <c r="R5271" s="560"/>
      <c r="S5271" s="560"/>
      <c r="T5271" s="560"/>
      <c r="U5271" s="560"/>
    </row>
    <row r="5272" spans="1:21">
      <c r="A5272" s="593">
        <f t="shared" si="492"/>
        <v>41494</v>
      </c>
      <c r="B5272" s="594">
        <v>41494.625304918984</v>
      </c>
      <c r="C5272" s="560">
        <f t="shared" si="493"/>
        <v>2013</v>
      </c>
      <c r="D5272" s="560">
        <f t="shared" si="494"/>
        <v>8</v>
      </c>
      <c r="E5272" s="560">
        <f t="shared" si="495"/>
        <v>8</v>
      </c>
      <c r="F5272" s="560">
        <f t="shared" si="496"/>
        <v>15</v>
      </c>
      <c r="G5272" s="595">
        <f t="shared" si="497"/>
        <v>5</v>
      </c>
      <c r="H5272" s="590">
        <f>CHOOSE('Output Sheet'!$B$4,'8760 Data'!J5272,'8760 Data'!K5272,'8760 Data'!L5272,'8760 Data'!M5272,'8760 Data'!N5272,'8760 Data'!O5272,'8760 Data'!P5272,'8760 Data'!Q5272,'8760 Data'!R5272,'8760 Data'!S5272,'8760 Data'!T5272,'8760 Data'!U5272)</f>
        <v>0</v>
      </c>
      <c r="I5272" s="591" t="e">
        <f>H5272/'Output Sheet'!$B$8</f>
        <v>#DIV/0!</v>
      </c>
      <c r="J5272" s="596"/>
      <c r="K5272" s="560"/>
      <c r="L5272" s="560"/>
      <c r="M5272" s="560"/>
      <c r="N5272" s="560"/>
      <c r="O5272" s="560"/>
      <c r="P5272" s="560"/>
      <c r="Q5272" s="560"/>
      <c r="R5272" s="560"/>
      <c r="S5272" s="560"/>
      <c r="T5272" s="560"/>
      <c r="U5272" s="560"/>
    </row>
    <row r="5273" spans="1:21">
      <c r="A5273" s="593">
        <f t="shared" si="492"/>
        <v>41494</v>
      </c>
      <c r="B5273" s="594">
        <v>41494.666971643521</v>
      </c>
      <c r="C5273" s="560">
        <f t="shared" si="493"/>
        <v>2013</v>
      </c>
      <c r="D5273" s="560">
        <f t="shared" si="494"/>
        <v>8</v>
      </c>
      <c r="E5273" s="560">
        <f t="shared" si="495"/>
        <v>8</v>
      </c>
      <c r="F5273" s="560">
        <f t="shared" si="496"/>
        <v>16</v>
      </c>
      <c r="G5273" s="595">
        <f t="shared" si="497"/>
        <v>5</v>
      </c>
      <c r="H5273" s="590">
        <f>CHOOSE('Output Sheet'!$B$4,'8760 Data'!J5273,'8760 Data'!K5273,'8760 Data'!L5273,'8760 Data'!M5273,'8760 Data'!N5273,'8760 Data'!O5273,'8760 Data'!P5273,'8760 Data'!Q5273,'8760 Data'!R5273,'8760 Data'!S5273,'8760 Data'!T5273,'8760 Data'!U5273)</f>
        <v>0</v>
      </c>
      <c r="I5273" s="591" t="e">
        <f>H5273/'Output Sheet'!$B$8</f>
        <v>#DIV/0!</v>
      </c>
      <c r="J5273" s="596"/>
      <c r="K5273" s="560"/>
      <c r="L5273" s="560"/>
      <c r="M5273" s="560"/>
      <c r="N5273" s="560"/>
      <c r="O5273" s="560"/>
      <c r="P5273" s="560"/>
      <c r="Q5273" s="560"/>
      <c r="R5273" s="560"/>
      <c r="S5273" s="560"/>
      <c r="T5273" s="560"/>
      <c r="U5273" s="560"/>
    </row>
    <row r="5274" spans="1:21">
      <c r="A5274" s="593">
        <f t="shared" si="492"/>
        <v>41494</v>
      </c>
      <c r="B5274" s="594">
        <v>41494.708638368058</v>
      </c>
      <c r="C5274" s="560">
        <f t="shared" si="493"/>
        <v>2013</v>
      </c>
      <c r="D5274" s="560">
        <f t="shared" si="494"/>
        <v>8</v>
      </c>
      <c r="E5274" s="560">
        <f t="shared" si="495"/>
        <v>8</v>
      </c>
      <c r="F5274" s="560">
        <f t="shared" si="496"/>
        <v>17</v>
      </c>
      <c r="G5274" s="595">
        <f t="shared" si="497"/>
        <v>5</v>
      </c>
      <c r="H5274" s="590">
        <f>CHOOSE('Output Sheet'!$B$4,'8760 Data'!J5274,'8760 Data'!K5274,'8760 Data'!L5274,'8760 Data'!M5274,'8760 Data'!N5274,'8760 Data'!O5274,'8760 Data'!P5274,'8760 Data'!Q5274,'8760 Data'!R5274,'8760 Data'!S5274,'8760 Data'!T5274,'8760 Data'!U5274)</f>
        <v>0</v>
      </c>
      <c r="I5274" s="591" t="e">
        <f>H5274/'Output Sheet'!$B$8</f>
        <v>#DIV/0!</v>
      </c>
      <c r="J5274" s="596"/>
      <c r="K5274" s="560"/>
      <c r="L5274" s="560"/>
      <c r="M5274" s="560"/>
      <c r="N5274" s="560"/>
      <c r="O5274" s="560"/>
      <c r="P5274" s="560"/>
      <c r="Q5274" s="560"/>
      <c r="R5274" s="560"/>
      <c r="S5274" s="560"/>
      <c r="T5274" s="560"/>
      <c r="U5274" s="560"/>
    </row>
    <row r="5275" spans="1:21">
      <c r="A5275" s="593">
        <f t="shared" si="492"/>
        <v>41494</v>
      </c>
      <c r="B5275" s="594">
        <v>41494.750305092595</v>
      </c>
      <c r="C5275" s="560">
        <f t="shared" si="493"/>
        <v>2013</v>
      </c>
      <c r="D5275" s="560">
        <f t="shared" si="494"/>
        <v>8</v>
      </c>
      <c r="E5275" s="560">
        <f t="shared" si="495"/>
        <v>8</v>
      </c>
      <c r="F5275" s="560">
        <f t="shared" si="496"/>
        <v>18</v>
      </c>
      <c r="G5275" s="595">
        <f t="shared" si="497"/>
        <v>5</v>
      </c>
      <c r="H5275" s="590">
        <f>CHOOSE('Output Sheet'!$B$4,'8760 Data'!J5275,'8760 Data'!K5275,'8760 Data'!L5275,'8760 Data'!M5275,'8760 Data'!N5275,'8760 Data'!O5275,'8760 Data'!P5275,'8760 Data'!Q5275,'8760 Data'!R5275,'8760 Data'!S5275,'8760 Data'!T5275,'8760 Data'!U5275)</f>
        <v>0</v>
      </c>
      <c r="I5275" s="591" t="e">
        <f>H5275/'Output Sheet'!$B$8</f>
        <v>#DIV/0!</v>
      </c>
      <c r="J5275" s="596"/>
      <c r="K5275" s="560"/>
      <c r="L5275" s="560"/>
      <c r="M5275" s="560"/>
      <c r="N5275" s="560"/>
      <c r="O5275" s="560"/>
      <c r="P5275" s="560"/>
      <c r="Q5275" s="560"/>
      <c r="R5275" s="560"/>
      <c r="S5275" s="560"/>
      <c r="T5275" s="560"/>
      <c r="U5275" s="560"/>
    </row>
    <row r="5276" spans="1:21">
      <c r="A5276" s="593">
        <f t="shared" si="492"/>
        <v>41494</v>
      </c>
      <c r="B5276" s="594">
        <v>41494.791971817132</v>
      </c>
      <c r="C5276" s="560">
        <f t="shared" si="493"/>
        <v>2013</v>
      </c>
      <c r="D5276" s="560">
        <f t="shared" si="494"/>
        <v>8</v>
      </c>
      <c r="E5276" s="560">
        <f t="shared" si="495"/>
        <v>8</v>
      </c>
      <c r="F5276" s="560">
        <f t="shared" si="496"/>
        <v>19</v>
      </c>
      <c r="G5276" s="595">
        <f t="shared" si="497"/>
        <v>5</v>
      </c>
      <c r="H5276" s="590">
        <f>CHOOSE('Output Sheet'!$B$4,'8760 Data'!J5276,'8760 Data'!K5276,'8760 Data'!L5276,'8760 Data'!M5276,'8760 Data'!N5276,'8760 Data'!O5276,'8760 Data'!P5276,'8760 Data'!Q5276,'8760 Data'!R5276,'8760 Data'!S5276,'8760 Data'!T5276,'8760 Data'!U5276)</f>
        <v>0</v>
      </c>
      <c r="I5276" s="591" t="e">
        <f>H5276/'Output Sheet'!$B$8</f>
        <v>#DIV/0!</v>
      </c>
      <c r="J5276" s="596"/>
      <c r="K5276" s="560"/>
      <c r="L5276" s="560"/>
      <c r="M5276" s="560"/>
      <c r="N5276" s="560"/>
      <c r="O5276" s="560"/>
      <c r="P5276" s="560"/>
      <c r="Q5276" s="560"/>
      <c r="R5276" s="560"/>
      <c r="S5276" s="560"/>
      <c r="T5276" s="560"/>
      <c r="U5276" s="560"/>
    </row>
    <row r="5277" spans="1:21">
      <c r="A5277" s="593">
        <f t="shared" si="492"/>
        <v>41494</v>
      </c>
      <c r="B5277" s="594">
        <v>41494.83363854167</v>
      </c>
      <c r="C5277" s="560">
        <f t="shared" si="493"/>
        <v>2013</v>
      </c>
      <c r="D5277" s="560">
        <f t="shared" si="494"/>
        <v>8</v>
      </c>
      <c r="E5277" s="560">
        <f t="shared" si="495"/>
        <v>8</v>
      </c>
      <c r="F5277" s="560">
        <f t="shared" si="496"/>
        <v>20</v>
      </c>
      <c r="G5277" s="595">
        <f t="shared" si="497"/>
        <v>5</v>
      </c>
      <c r="H5277" s="590">
        <f>CHOOSE('Output Sheet'!$B$4,'8760 Data'!J5277,'8760 Data'!K5277,'8760 Data'!L5277,'8760 Data'!M5277,'8760 Data'!N5277,'8760 Data'!O5277,'8760 Data'!P5277,'8760 Data'!Q5277,'8760 Data'!R5277,'8760 Data'!S5277,'8760 Data'!T5277,'8760 Data'!U5277)</f>
        <v>0</v>
      </c>
      <c r="I5277" s="591" t="e">
        <f>H5277/'Output Sheet'!$B$8</f>
        <v>#DIV/0!</v>
      </c>
      <c r="J5277" s="596"/>
      <c r="K5277" s="560"/>
      <c r="L5277" s="560"/>
      <c r="M5277" s="560"/>
      <c r="N5277" s="560"/>
      <c r="O5277" s="560"/>
      <c r="P5277" s="560"/>
      <c r="Q5277" s="560"/>
      <c r="R5277" s="560"/>
      <c r="S5277" s="560"/>
      <c r="T5277" s="560"/>
      <c r="U5277" s="560"/>
    </row>
    <row r="5278" spans="1:21">
      <c r="A5278" s="593">
        <f t="shared" si="492"/>
        <v>41494</v>
      </c>
      <c r="B5278" s="594">
        <v>41494.875305266207</v>
      </c>
      <c r="C5278" s="560">
        <f t="shared" si="493"/>
        <v>2013</v>
      </c>
      <c r="D5278" s="560">
        <f t="shared" si="494"/>
        <v>8</v>
      </c>
      <c r="E5278" s="560">
        <f t="shared" si="495"/>
        <v>8</v>
      </c>
      <c r="F5278" s="560">
        <f t="shared" si="496"/>
        <v>21</v>
      </c>
      <c r="G5278" s="595">
        <f t="shared" si="497"/>
        <v>5</v>
      </c>
      <c r="H5278" s="590">
        <f>CHOOSE('Output Sheet'!$B$4,'8760 Data'!J5278,'8760 Data'!K5278,'8760 Data'!L5278,'8760 Data'!M5278,'8760 Data'!N5278,'8760 Data'!O5278,'8760 Data'!P5278,'8760 Data'!Q5278,'8760 Data'!R5278,'8760 Data'!S5278,'8760 Data'!T5278,'8760 Data'!U5278)</f>
        <v>0</v>
      </c>
      <c r="I5278" s="591" t="e">
        <f>H5278/'Output Sheet'!$B$8</f>
        <v>#DIV/0!</v>
      </c>
      <c r="J5278" s="596"/>
      <c r="K5278" s="560"/>
      <c r="L5278" s="560"/>
      <c r="M5278" s="560"/>
      <c r="N5278" s="560"/>
      <c r="O5278" s="560"/>
      <c r="P5278" s="560"/>
      <c r="Q5278" s="560"/>
      <c r="R5278" s="560"/>
      <c r="S5278" s="560"/>
      <c r="T5278" s="560"/>
      <c r="U5278" s="560"/>
    </row>
    <row r="5279" spans="1:21">
      <c r="A5279" s="593">
        <f t="shared" si="492"/>
        <v>41494</v>
      </c>
      <c r="B5279" s="594">
        <v>41494.916971990744</v>
      </c>
      <c r="C5279" s="560">
        <f t="shared" si="493"/>
        <v>2013</v>
      </c>
      <c r="D5279" s="560">
        <f t="shared" si="494"/>
        <v>8</v>
      </c>
      <c r="E5279" s="560">
        <f t="shared" si="495"/>
        <v>8</v>
      </c>
      <c r="F5279" s="560">
        <f t="shared" si="496"/>
        <v>22</v>
      </c>
      <c r="G5279" s="595">
        <f t="shared" si="497"/>
        <v>5</v>
      </c>
      <c r="H5279" s="590">
        <f>CHOOSE('Output Sheet'!$B$4,'8760 Data'!J5279,'8760 Data'!K5279,'8760 Data'!L5279,'8760 Data'!M5279,'8760 Data'!N5279,'8760 Data'!O5279,'8760 Data'!P5279,'8760 Data'!Q5279,'8760 Data'!R5279,'8760 Data'!S5279,'8760 Data'!T5279,'8760 Data'!U5279)</f>
        <v>0</v>
      </c>
      <c r="I5279" s="591" t="e">
        <f>H5279/'Output Sheet'!$B$8</f>
        <v>#DIV/0!</v>
      </c>
      <c r="J5279" s="596"/>
      <c r="K5279" s="560"/>
      <c r="L5279" s="560"/>
      <c r="M5279" s="560"/>
      <c r="N5279" s="560"/>
      <c r="O5279" s="560"/>
      <c r="P5279" s="560"/>
      <c r="Q5279" s="560"/>
      <c r="R5279" s="560"/>
      <c r="S5279" s="560"/>
      <c r="T5279" s="560"/>
      <c r="U5279" s="560"/>
    </row>
    <row r="5280" spans="1:21">
      <c r="A5280" s="593">
        <f t="shared" si="492"/>
        <v>41494</v>
      </c>
      <c r="B5280" s="594">
        <v>41494.958638715281</v>
      </c>
      <c r="C5280" s="560">
        <f t="shared" si="493"/>
        <v>2013</v>
      </c>
      <c r="D5280" s="560">
        <f t="shared" si="494"/>
        <v>8</v>
      </c>
      <c r="E5280" s="560">
        <f t="shared" si="495"/>
        <v>8</v>
      </c>
      <c r="F5280" s="560">
        <f t="shared" si="496"/>
        <v>23</v>
      </c>
      <c r="G5280" s="595">
        <f t="shared" si="497"/>
        <v>5</v>
      </c>
      <c r="H5280" s="590">
        <f>CHOOSE('Output Sheet'!$B$4,'8760 Data'!J5280,'8760 Data'!K5280,'8760 Data'!L5280,'8760 Data'!M5280,'8760 Data'!N5280,'8760 Data'!O5280,'8760 Data'!P5280,'8760 Data'!Q5280,'8760 Data'!R5280,'8760 Data'!S5280,'8760 Data'!T5280,'8760 Data'!U5280)</f>
        <v>0</v>
      </c>
      <c r="I5280" s="591" t="e">
        <f>H5280/'Output Sheet'!$B$8</f>
        <v>#DIV/0!</v>
      </c>
      <c r="J5280" s="596"/>
      <c r="K5280" s="560"/>
      <c r="L5280" s="560"/>
      <c r="M5280" s="560"/>
      <c r="N5280" s="560"/>
      <c r="O5280" s="560"/>
      <c r="P5280" s="560"/>
      <c r="Q5280" s="560"/>
      <c r="R5280" s="560"/>
      <c r="S5280" s="560"/>
      <c r="T5280" s="560"/>
      <c r="U5280" s="560"/>
    </row>
    <row r="5281" spans="1:21">
      <c r="A5281" s="593">
        <f t="shared" si="492"/>
        <v>41495</v>
      </c>
      <c r="B5281" s="594">
        <v>41495.000305439811</v>
      </c>
      <c r="C5281" s="560">
        <f t="shared" si="493"/>
        <v>2013</v>
      </c>
      <c r="D5281" s="560">
        <f t="shared" si="494"/>
        <v>8</v>
      </c>
      <c r="E5281" s="560">
        <f t="shared" si="495"/>
        <v>9</v>
      </c>
      <c r="F5281" s="560">
        <f t="shared" si="496"/>
        <v>24</v>
      </c>
      <c r="G5281" s="595">
        <f t="shared" si="497"/>
        <v>6</v>
      </c>
      <c r="H5281" s="590">
        <f>CHOOSE('Output Sheet'!$B$4,'8760 Data'!J5281,'8760 Data'!K5281,'8760 Data'!L5281,'8760 Data'!M5281,'8760 Data'!N5281,'8760 Data'!O5281,'8760 Data'!P5281,'8760 Data'!Q5281,'8760 Data'!R5281,'8760 Data'!S5281,'8760 Data'!T5281,'8760 Data'!U5281)</f>
        <v>0</v>
      </c>
      <c r="I5281" s="591" t="e">
        <f>H5281/'Output Sheet'!$B$8</f>
        <v>#DIV/0!</v>
      </c>
      <c r="J5281" s="596"/>
      <c r="K5281" s="560"/>
      <c r="L5281" s="560"/>
      <c r="M5281" s="560"/>
      <c r="N5281" s="560"/>
      <c r="O5281" s="560"/>
      <c r="P5281" s="560"/>
      <c r="Q5281" s="560"/>
      <c r="R5281" s="560"/>
      <c r="S5281" s="560"/>
      <c r="T5281" s="560"/>
      <c r="U5281" s="560"/>
    </row>
    <row r="5282" spans="1:21">
      <c r="A5282" s="593">
        <f t="shared" si="492"/>
        <v>41495</v>
      </c>
      <c r="B5282" s="594">
        <v>41495.041972164348</v>
      </c>
      <c r="C5282" s="560">
        <f t="shared" si="493"/>
        <v>2013</v>
      </c>
      <c r="D5282" s="560">
        <f t="shared" si="494"/>
        <v>8</v>
      </c>
      <c r="E5282" s="560">
        <f t="shared" si="495"/>
        <v>9</v>
      </c>
      <c r="F5282" s="560">
        <f t="shared" si="496"/>
        <v>1</v>
      </c>
      <c r="G5282" s="595">
        <f t="shared" si="497"/>
        <v>6</v>
      </c>
      <c r="H5282" s="590">
        <f>CHOOSE('Output Sheet'!$B$4,'8760 Data'!J5282,'8760 Data'!K5282,'8760 Data'!L5282,'8760 Data'!M5282,'8760 Data'!N5282,'8760 Data'!O5282,'8760 Data'!P5282,'8760 Data'!Q5282,'8760 Data'!R5282,'8760 Data'!S5282,'8760 Data'!T5282,'8760 Data'!U5282)</f>
        <v>0</v>
      </c>
      <c r="I5282" s="591" t="e">
        <f>H5282/'Output Sheet'!$B$8</f>
        <v>#DIV/0!</v>
      </c>
      <c r="J5282" s="596"/>
      <c r="K5282" s="560"/>
      <c r="L5282" s="560"/>
      <c r="M5282" s="560"/>
      <c r="N5282" s="560"/>
      <c r="O5282" s="560"/>
      <c r="P5282" s="560"/>
      <c r="Q5282" s="560"/>
      <c r="R5282" s="560"/>
      <c r="S5282" s="560"/>
      <c r="T5282" s="560"/>
      <c r="U5282" s="560"/>
    </row>
    <row r="5283" spans="1:21">
      <c r="A5283" s="593">
        <f t="shared" si="492"/>
        <v>41495</v>
      </c>
      <c r="B5283" s="594">
        <v>41495.083638888886</v>
      </c>
      <c r="C5283" s="560">
        <f t="shared" si="493"/>
        <v>2013</v>
      </c>
      <c r="D5283" s="560">
        <f t="shared" si="494"/>
        <v>8</v>
      </c>
      <c r="E5283" s="560">
        <f t="shared" si="495"/>
        <v>9</v>
      </c>
      <c r="F5283" s="560">
        <f t="shared" si="496"/>
        <v>2</v>
      </c>
      <c r="G5283" s="595">
        <f t="shared" si="497"/>
        <v>6</v>
      </c>
      <c r="H5283" s="590">
        <f>CHOOSE('Output Sheet'!$B$4,'8760 Data'!J5283,'8760 Data'!K5283,'8760 Data'!L5283,'8760 Data'!M5283,'8760 Data'!N5283,'8760 Data'!O5283,'8760 Data'!P5283,'8760 Data'!Q5283,'8760 Data'!R5283,'8760 Data'!S5283,'8760 Data'!T5283,'8760 Data'!U5283)</f>
        <v>0</v>
      </c>
      <c r="I5283" s="591" t="e">
        <f>H5283/'Output Sheet'!$B$8</f>
        <v>#DIV/0!</v>
      </c>
      <c r="J5283" s="596"/>
      <c r="K5283" s="560"/>
      <c r="L5283" s="560"/>
      <c r="M5283" s="560"/>
      <c r="N5283" s="560"/>
      <c r="O5283" s="560"/>
      <c r="P5283" s="560"/>
      <c r="Q5283" s="560"/>
      <c r="R5283" s="560"/>
      <c r="S5283" s="560"/>
      <c r="T5283" s="560"/>
      <c r="U5283" s="560"/>
    </row>
    <row r="5284" spans="1:21">
      <c r="A5284" s="593">
        <f t="shared" si="492"/>
        <v>41495</v>
      </c>
      <c r="B5284" s="594">
        <v>41495.125305613423</v>
      </c>
      <c r="C5284" s="560">
        <f t="shared" si="493"/>
        <v>2013</v>
      </c>
      <c r="D5284" s="560">
        <f t="shared" si="494"/>
        <v>8</v>
      </c>
      <c r="E5284" s="560">
        <f t="shared" si="495"/>
        <v>9</v>
      </c>
      <c r="F5284" s="560">
        <f t="shared" si="496"/>
        <v>3</v>
      </c>
      <c r="G5284" s="595">
        <f t="shared" si="497"/>
        <v>6</v>
      </c>
      <c r="H5284" s="590">
        <f>CHOOSE('Output Sheet'!$B$4,'8760 Data'!J5284,'8760 Data'!K5284,'8760 Data'!L5284,'8760 Data'!M5284,'8760 Data'!N5284,'8760 Data'!O5284,'8760 Data'!P5284,'8760 Data'!Q5284,'8760 Data'!R5284,'8760 Data'!S5284,'8760 Data'!T5284,'8760 Data'!U5284)</f>
        <v>0</v>
      </c>
      <c r="I5284" s="591" t="e">
        <f>H5284/'Output Sheet'!$B$8</f>
        <v>#DIV/0!</v>
      </c>
      <c r="J5284" s="596"/>
      <c r="K5284" s="560"/>
      <c r="L5284" s="560"/>
      <c r="M5284" s="560"/>
      <c r="N5284" s="560"/>
      <c r="O5284" s="560"/>
      <c r="P5284" s="560"/>
      <c r="Q5284" s="560"/>
      <c r="R5284" s="560"/>
      <c r="S5284" s="560"/>
      <c r="T5284" s="560"/>
      <c r="U5284" s="560"/>
    </row>
    <row r="5285" spans="1:21">
      <c r="A5285" s="593">
        <f t="shared" si="492"/>
        <v>41495</v>
      </c>
      <c r="B5285" s="594">
        <v>41495.16697233796</v>
      </c>
      <c r="C5285" s="560">
        <f t="shared" si="493"/>
        <v>2013</v>
      </c>
      <c r="D5285" s="560">
        <f t="shared" si="494"/>
        <v>8</v>
      </c>
      <c r="E5285" s="560">
        <f t="shared" si="495"/>
        <v>9</v>
      </c>
      <c r="F5285" s="560">
        <f t="shared" si="496"/>
        <v>4</v>
      </c>
      <c r="G5285" s="595">
        <f t="shared" si="497"/>
        <v>6</v>
      </c>
      <c r="H5285" s="590">
        <f>CHOOSE('Output Sheet'!$B$4,'8760 Data'!J5285,'8760 Data'!K5285,'8760 Data'!L5285,'8760 Data'!M5285,'8760 Data'!N5285,'8760 Data'!O5285,'8760 Data'!P5285,'8760 Data'!Q5285,'8760 Data'!R5285,'8760 Data'!S5285,'8760 Data'!T5285,'8760 Data'!U5285)</f>
        <v>0</v>
      </c>
      <c r="I5285" s="591" t="e">
        <f>H5285/'Output Sheet'!$B$8</f>
        <v>#DIV/0!</v>
      </c>
      <c r="J5285" s="596"/>
      <c r="K5285" s="560"/>
      <c r="L5285" s="560"/>
      <c r="M5285" s="560"/>
      <c r="N5285" s="560"/>
      <c r="O5285" s="560"/>
      <c r="P5285" s="560"/>
      <c r="Q5285" s="560"/>
      <c r="R5285" s="560"/>
      <c r="S5285" s="560"/>
      <c r="T5285" s="560"/>
      <c r="U5285" s="560"/>
    </row>
    <row r="5286" spans="1:21">
      <c r="A5286" s="593">
        <f t="shared" si="492"/>
        <v>41495</v>
      </c>
      <c r="B5286" s="594">
        <v>41495.208639062497</v>
      </c>
      <c r="C5286" s="560">
        <f t="shared" si="493"/>
        <v>2013</v>
      </c>
      <c r="D5286" s="560">
        <f t="shared" si="494"/>
        <v>8</v>
      </c>
      <c r="E5286" s="560">
        <f t="shared" si="495"/>
        <v>9</v>
      </c>
      <c r="F5286" s="560">
        <f t="shared" si="496"/>
        <v>5</v>
      </c>
      <c r="G5286" s="595">
        <f t="shared" si="497"/>
        <v>6</v>
      </c>
      <c r="H5286" s="590">
        <f>CHOOSE('Output Sheet'!$B$4,'8760 Data'!J5286,'8760 Data'!K5286,'8760 Data'!L5286,'8760 Data'!M5286,'8760 Data'!N5286,'8760 Data'!O5286,'8760 Data'!P5286,'8760 Data'!Q5286,'8760 Data'!R5286,'8760 Data'!S5286,'8760 Data'!T5286,'8760 Data'!U5286)</f>
        <v>0</v>
      </c>
      <c r="I5286" s="591" t="e">
        <f>H5286/'Output Sheet'!$B$8</f>
        <v>#DIV/0!</v>
      </c>
      <c r="J5286" s="596"/>
      <c r="K5286" s="560"/>
      <c r="L5286" s="560"/>
      <c r="M5286" s="560"/>
      <c r="N5286" s="560"/>
      <c r="O5286" s="560"/>
      <c r="P5286" s="560"/>
      <c r="Q5286" s="560"/>
      <c r="R5286" s="560"/>
      <c r="S5286" s="560"/>
      <c r="T5286" s="560"/>
      <c r="U5286" s="560"/>
    </row>
    <row r="5287" spans="1:21">
      <c r="A5287" s="593">
        <f t="shared" si="492"/>
        <v>41495</v>
      </c>
      <c r="B5287" s="594">
        <v>41495.250305787034</v>
      </c>
      <c r="C5287" s="560">
        <f t="shared" si="493"/>
        <v>2013</v>
      </c>
      <c r="D5287" s="560">
        <f t="shared" si="494"/>
        <v>8</v>
      </c>
      <c r="E5287" s="560">
        <f t="shared" si="495"/>
        <v>9</v>
      </c>
      <c r="F5287" s="560">
        <f t="shared" si="496"/>
        <v>6</v>
      </c>
      <c r="G5287" s="595">
        <f t="shared" si="497"/>
        <v>6</v>
      </c>
      <c r="H5287" s="590">
        <f>CHOOSE('Output Sheet'!$B$4,'8760 Data'!J5287,'8760 Data'!K5287,'8760 Data'!L5287,'8760 Data'!M5287,'8760 Data'!N5287,'8760 Data'!O5287,'8760 Data'!P5287,'8760 Data'!Q5287,'8760 Data'!R5287,'8760 Data'!S5287,'8760 Data'!T5287,'8760 Data'!U5287)</f>
        <v>0</v>
      </c>
      <c r="I5287" s="591" t="e">
        <f>H5287/'Output Sheet'!$B$8</f>
        <v>#DIV/0!</v>
      </c>
      <c r="J5287" s="596"/>
      <c r="K5287" s="560"/>
      <c r="L5287" s="560"/>
      <c r="M5287" s="560"/>
      <c r="N5287" s="560"/>
      <c r="O5287" s="560"/>
      <c r="P5287" s="560"/>
      <c r="Q5287" s="560"/>
      <c r="R5287" s="560"/>
      <c r="S5287" s="560"/>
      <c r="T5287" s="560"/>
      <c r="U5287" s="560"/>
    </row>
    <row r="5288" spans="1:21">
      <c r="A5288" s="593">
        <f t="shared" si="492"/>
        <v>41495</v>
      </c>
      <c r="B5288" s="594">
        <v>41495.291972511572</v>
      </c>
      <c r="C5288" s="560">
        <f t="shared" si="493"/>
        <v>2013</v>
      </c>
      <c r="D5288" s="560">
        <f t="shared" si="494"/>
        <v>8</v>
      </c>
      <c r="E5288" s="560">
        <f t="shared" si="495"/>
        <v>9</v>
      </c>
      <c r="F5288" s="560">
        <f t="shared" si="496"/>
        <v>7</v>
      </c>
      <c r="G5288" s="595">
        <f t="shared" si="497"/>
        <v>6</v>
      </c>
      <c r="H5288" s="590">
        <f>CHOOSE('Output Sheet'!$B$4,'8760 Data'!J5288,'8760 Data'!K5288,'8760 Data'!L5288,'8760 Data'!M5288,'8760 Data'!N5288,'8760 Data'!O5288,'8760 Data'!P5288,'8760 Data'!Q5288,'8760 Data'!R5288,'8760 Data'!S5288,'8760 Data'!T5288,'8760 Data'!U5288)</f>
        <v>0</v>
      </c>
      <c r="I5288" s="591" t="e">
        <f>H5288/'Output Sheet'!$B$8</f>
        <v>#DIV/0!</v>
      </c>
      <c r="J5288" s="596"/>
      <c r="K5288" s="560"/>
      <c r="L5288" s="560"/>
      <c r="M5288" s="560"/>
      <c r="N5288" s="560"/>
      <c r="O5288" s="560"/>
      <c r="P5288" s="560"/>
      <c r="Q5288" s="560"/>
      <c r="R5288" s="560"/>
      <c r="S5288" s="560"/>
      <c r="T5288" s="560"/>
      <c r="U5288" s="560"/>
    </row>
    <row r="5289" spans="1:21">
      <c r="A5289" s="593">
        <f t="shared" si="492"/>
        <v>41495</v>
      </c>
      <c r="B5289" s="594">
        <v>41495.333639236109</v>
      </c>
      <c r="C5289" s="560">
        <f t="shared" si="493"/>
        <v>2013</v>
      </c>
      <c r="D5289" s="560">
        <f t="shared" si="494"/>
        <v>8</v>
      </c>
      <c r="E5289" s="560">
        <f t="shared" si="495"/>
        <v>9</v>
      </c>
      <c r="F5289" s="560">
        <f t="shared" si="496"/>
        <v>8</v>
      </c>
      <c r="G5289" s="595">
        <f t="shared" si="497"/>
        <v>6</v>
      </c>
      <c r="H5289" s="590">
        <f>CHOOSE('Output Sheet'!$B$4,'8760 Data'!J5289,'8760 Data'!K5289,'8760 Data'!L5289,'8760 Data'!M5289,'8760 Data'!N5289,'8760 Data'!O5289,'8760 Data'!P5289,'8760 Data'!Q5289,'8760 Data'!R5289,'8760 Data'!S5289,'8760 Data'!T5289,'8760 Data'!U5289)</f>
        <v>0</v>
      </c>
      <c r="I5289" s="591" t="e">
        <f>H5289/'Output Sheet'!$B$8</f>
        <v>#DIV/0!</v>
      </c>
      <c r="J5289" s="596"/>
      <c r="K5289" s="560"/>
      <c r="L5289" s="560"/>
      <c r="M5289" s="560"/>
      <c r="N5289" s="560"/>
      <c r="O5289" s="560"/>
      <c r="P5289" s="560"/>
      <c r="Q5289" s="560"/>
      <c r="R5289" s="560"/>
      <c r="S5289" s="560"/>
      <c r="T5289" s="560"/>
      <c r="U5289" s="560"/>
    </row>
    <row r="5290" spans="1:21">
      <c r="A5290" s="593">
        <f t="shared" si="492"/>
        <v>41495</v>
      </c>
      <c r="B5290" s="594">
        <v>41495.375305960646</v>
      </c>
      <c r="C5290" s="560">
        <f t="shared" si="493"/>
        <v>2013</v>
      </c>
      <c r="D5290" s="560">
        <f t="shared" si="494"/>
        <v>8</v>
      </c>
      <c r="E5290" s="560">
        <f t="shared" si="495"/>
        <v>9</v>
      </c>
      <c r="F5290" s="560">
        <f t="shared" si="496"/>
        <v>9</v>
      </c>
      <c r="G5290" s="595">
        <f t="shared" si="497"/>
        <v>6</v>
      </c>
      <c r="H5290" s="590">
        <f>CHOOSE('Output Sheet'!$B$4,'8760 Data'!J5290,'8760 Data'!K5290,'8760 Data'!L5290,'8760 Data'!M5290,'8760 Data'!N5290,'8760 Data'!O5290,'8760 Data'!P5290,'8760 Data'!Q5290,'8760 Data'!R5290,'8760 Data'!S5290,'8760 Data'!T5290,'8760 Data'!U5290)</f>
        <v>0</v>
      </c>
      <c r="I5290" s="591" t="e">
        <f>H5290/'Output Sheet'!$B$8</f>
        <v>#DIV/0!</v>
      </c>
      <c r="J5290" s="596"/>
      <c r="K5290" s="560"/>
      <c r="L5290" s="560"/>
      <c r="M5290" s="560"/>
      <c r="N5290" s="560"/>
      <c r="O5290" s="560"/>
      <c r="P5290" s="560"/>
      <c r="Q5290" s="560"/>
      <c r="R5290" s="560"/>
      <c r="S5290" s="560"/>
      <c r="T5290" s="560"/>
      <c r="U5290" s="560"/>
    </row>
    <row r="5291" spans="1:21">
      <c r="A5291" s="593">
        <f t="shared" si="492"/>
        <v>41495</v>
      </c>
      <c r="B5291" s="594">
        <v>41495.416972685183</v>
      </c>
      <c r="C5291" s="560">
        <f t="shared" si="493"/>
        <v>2013</v>
      </c>
      <c r="D5291" s="560">
        <f t="shared" si="494"/>
        <v>8</v>
      </c>
      <c r="E5291" s="560">
        <f t="shared" si="495"/>
        <v>9</v>
      </c>
      <c r="F5291" s="560">
        <f t="shared" si="496"/>
        <v>10</v>
      </c>
      <c r="G5291" s="595">
        <f t="shared" si="497"/>
        <v>6</v>
      </c>
      <c r="H5291" s="590">
        <f>CHOOSE('Output Sheet'!$B$4,'8760 Data'!J5291,'8760 Data'!K5291,'8760 Data'!L5291,'8760 Data'!M5291,'8760 Data'!N5291,'8760 Data'!O5291,'8760 Data'!P5291,'8760 Data'!Q5291,'8760 Data'!R5291,'8760 Data'!S5291,'8760 Data'!T5291,'8760 Data'!U5291)</f>
        <v>0</v>
      </c>
      <c r="I5291" s="591" t="e">
        <f>H5291/'Output Sheet'!$B$8</f>
        <v>#DIV/0!</v>
      </c>
      <c r="J5291" s="596"/>
      <c r="K5291" s="560"/>
      <c r="L5291" s="560"/>
      <c r="M5291" s="560"/>
      <c r="N5291" s="560"/>
      <c r="O5291" s="560"/>
      <c r="P5291" s="560"/>
      <c r="Q5291" s="560"/>
      <c r="R5291" s="560"/>
      <c r="S5291" s="560"/>
      <c r="T5291" s="560"/>
      <c r="U5291" s="560"/>
    </row>
    <row r="5292" spans="1:21">
      <c r="A5292" s="593">
        <f t="shared" si="492"/>
        <v>41495</v>
      </c>
      <c r="B5292" s="594">
        <v>41495.45863940972</v>
      </c>
      <c r="C5292" s="560">
        <f t="shared" si="493"/>
        <v>2013</v>
      </c>
      <c r="D5292" s="560">
        <f t="shared" si="494"/>
        <v>8</v>
      </c>
      <c r="E5292" s="560">
        <f t="shared" si="495"/>
        <v>9</v>
      </c>
      <c r="F5292" s="560">
        <f t="shared" si="496"/>
        <v>11</v>
      </c>
      <c r="G5292" s="595">
        <f t="shared" si="497"/>
        <v>6</v>
      </c>
      <c r="H5292" s="590">
        <f>CHOOSE('Output Sheet'!$B$4,'8760 Data'!J5292,'8760 Data'!K5292,'8760 Data'!L5292,'8760 Data'!M5292,'8760 Data'!N5292,'8760 Data'!O5292,'8760 Data'!P5292,'8760 Data'!Q5292,'8760 Data'!R5292,'8760 Data'!S5292,'8760 Data'!T5292,'8760 Data'!U5292)</f>
        <v>0</v>
      </c>
      <c r="I5292" s="591" t="e">
        <f>H5292/'Output Sheet'!$B$8</f>
        <v>#DIV/0!</v>
      </c>
      <c r="J5292" s="596"/>
      <c r="K5292" s="560"/>
      <c r="L5292" s="560"/>
      <c r="M5292" s="560"/>
      <c r="N5292" s="560"/>
      <c r="O5292" s="560"/>
      <c r="P5292" s="560"/>
      <c r="Q5292" s="560"/>
      <c r="R5292" s="560"/>
      <c r="S5292" s="560"/>
      <c r="T5292" s="560"/>
      <c r="U5292" s="560"/>
    </row>
    <row r="5293" spans="1:21">
      <c r="A5293" s="593">
        <f t="shared" si="492"/>
        <v>41495</v>
      </c>
      <c r="B5293" s="594">
        <v>41495.500306134258</v>
      </c>
      <c r="C5293" s="560">
        <f t="shared" si="493"/>
        <v>2013</v>
      </c>
      <c r="D5293" s="560">
        <f t="shared" si="494"/>
        <v>8</v>
      </c>
      <c r="E5293" s="560">
        <f t="shared" si="495"/>
        <v>9</v>
      </c>
      <c r="F5293" s="560">
        <f t="shared" si="496"/>
        <v>12</v>
      </c>
      <c r="G5293" s="595">
        <f t="shared" si="497"/>
        <v>6</v>
      </c>
      <c r="H5293" s="590">
        <f>CHOOSE('Output Sheet'!$B$4,'8760 Data'!J5293,'8760 Data'!K5293,'8760 Data'!L5293,'8760 Data'!M5293,'8760 Data'!N5293,'8760 Data'!O5293,'8760 Data'!P5293,'8760 Data'!Q5293,'8760 Data'!R5293,'8760 Data'!S5293,'8760 Data'!T5293,'8760 Data'!U5293)</f>
        <v>0</v>
      </c>
      <c r="I5293" s="591" t="e">
        <f>H5293/'Output Sheet'!$B$8</f>
        <v>#DIV/0!</v>
      </c>
      <c r="J5293" s="596"/>
      <c r="K5293" s="560"/>
      <c r="L5293" s="560"/>
      <c r="M5293" s="560"/>
      <c r="N5293" s="560"/>
      <c r="O5293" s="560"/>
      <c r="P5293" s="560"/>
      <c r="Q5293" s="560"/>
      <c r="R5293" s="560"/>
      <c r="S5293" s="560"/>
      <c r="T5293" s="560"/>
      <c r="U5293" s="560"/>
    </row>
    <row r="5294" spans="1:21">
      <c r="A5294" s="593">
        <f t="shared" si="492"/>
        <v>41495</v>
      </c>
      <c r="B5294" s="594">
        <v>41495.541972858795</v>
      </c>
      <c r="C5294" s="560">
        <f t="shared" si="493"/>
        <v>2013</v>
      </c>
      <c r="D5294" s="560">
        <f t="shared" si="494"/>
        <v>8</v>
      </c>
      <c r="E5294" s="560">
        <f t="shared" si="495"/>
        <v>9</v>
      </c>
      <c r="F5294" s="560">
        <f t="shared" si="496"/>
        <v>13</v>
      </c>
      <c r="G5294" s="595">
        <f t="shared" si="497"/>
        <v>6</v>
      </c>
      <c r="H5294" s="590">
        <f>CHOOSE('Output Sheet'!$B$4,'8760 Data'!J5294,'8760 Data'!K5294,'8760 Data'!L5294,'8760 Data'!M5294,'8760 Data'!N5294,'8760 Data'!O5294,'8760 Data'!P5294,'8760 Data'!Q5294,'8760 Data'!R5294,'8760 Data'!S5294,'8760 Data'!T5294,'8760 Data'!U5294)</f>
        <v>0</v>
      </c>
      <c r="I5294" s="591" t="e">
        <f>H5294/'Output Sheet'!$B$8</f>
        <v>#DIV/0!</v>
      </c>
      <c r="J5294" s="596"/>
      <c r="K5294" s="560"/>
      <c r="L5294" s="560"/>
      <c r="M5294" s="560"/>
      <c r="N5294" s="560"/>
      <c r="O5294" s="560"/>
      <c r="P5294" s="560"/>
      <c r="Q5294" s="560"/>
      <c r="R5294" s="560"/>
      <c r="S5294" s="560"/>
      <c r="T5294" s="560"/>
      <c r="U5294" s="560"/>
    </row>
    <row r="5295" spans="1:21">
      <c r="A5295" s="593">
        <f t="shared" si="492"/>
        <v>41495</v>
      </c>
      <c r="B5295" s="594">
        <v>41495.583639583332</v>
      </c>
      <c r="C5295" s="560">
        <f t="shared" si="493"/>
        <v>2013</v>
      </c>
      <c r="D5295" s="560">
        <f t="shared" si="494"/>
        <v>8</v>
      </c>
      <c r="E5295" s="560">
        <f t="shared" si="495"/>
        <v>9</v>
      </c>
      <c r="F5295" s="560">
        <f t="shared" si="496"/>
        <v>14</v>
      </c>
      <c r="G5295" s="595">
        <f t="shared" si="497"/>
        <v>6</v>
      </c>
      <c r="H5295" s="590">
        <f>CHOOSE('Output Sheet'!$B$4,'8760 Data'!J5295,'8760 Data'!K5295,'8760 Data'!L5295,'8760 Data'!M5295,'8760 Data'!N5295,'8760 Data'!O5295,'8760 Data'!P5295,'8760 Data'!Q5295,'8760 Data'!R5295,'8760 Data'!S5295,'8760 Data'!T5295,'8760 Data'!U5295)</f>
        <v>0</v>
      </c>
      <c r="I5295" s="591" t="e">
        <f>H5295/'Output Sheet'!$B$8</f>
        <v>#DIV/0!</v>
      </c>
      <c r="J5295" s="596"/>
      <c r="K5295" s="560"/>
      <c r="L5295" s="560"/>
      <c r="M5295" s="560"/>
      <c r="N5295" s="560"/>
      <c r="O5295" s="560"/>
      <c r="P5295" s="560"/>
      <c r="Q5295" s="560"/>
      <c r="R5295" s="560"/>
      <c r="S5295" s="560"/>
      <c r="T5295" s="560"/>
      <c r="U5295" s="560"/>
    </row>
    <row r="5296" spans="1:21">
      <c r="A5296" s="593">
        <f t="shared" si="492"/>
        <v>41495</v>
      </c>
      <c r="B5296" s="594">
        <v>41495.625306307869</v>
      </c>
      <c r="C5296" s="560">
        <f t="shared" si="493"/>
        <v>2013</v>
      </c>
      <c r="D5296" s="560">
        <f t="shared" si="494"/>
        <v>8</v>
      </c>
      <c r="E5296" s="560">
        <f t="shared" si="495"/>
        <v>9</v>
      </c>
      <c r="F5296" s="560">
        <f t="shared" si="496"/>
        <v>15</v>
      </c>
      <c r="G5296" s="595">
        <f t="shared" si="497"/>
        <v>6</v>
      </c>
      <c r="H5296" s="590">
        <f>CHOOSE('Output Sheet'!$B$4,'8760 Data'!J5296,'8760 Data'!K5296,'8760 Data'!L5296,'8760 Data'!M5296,'8760 Data'!N5296,'8760 Data'!O5296,'8760 Data'!P5296,'8760 Data'!Q5296,'8760 Data'!R5296,'8760 Data'!S5296,'8760 Data'!T5296,'8760 Data'!U5296)</f>
        <v>0</v>
      </c>
      <c r="I5296" s="591" t="e">
        <f>H5296/'Output Sheet'!$B$8</f>
        <v>#DIV/0!</v>
      </c>
      <c r="J5296" s="596"/>
      <c r="K5296" s="560"/>
      <c r="L5296" s="560"/>
      <c r="M5296" s="560"/>
      <c r="N5296" s="560"/>
      <c r="O5296" s="560"/>
      <c r="P5296" s="560"/>
      <c r="Q5296" s="560"/>
      <c r="R5296" s="560"/>
      <c r="S5296" s="560"/>
      <c r="T5296" s="560"/>
      <c r="U5296" s="560"/>
    </row>
    <row r="5297" spans="1:21">
      <c r="A5297" s="593">
        <f t="shared" si="492"/>
        <v>41495</v>
      </c>
      <c r="B5297" s="594">
        <v>41495.666973032407</v>
      </c>
      <c r="C5297" s="560">
        <f t="shared" si="493"/>
        <v>2013</v>
      </c>
      <c r="D5297" s="560">
        <f t="shared" si="494"/>
        <v>8</v>
      </c>
      <c r="E5297" s="560">
        <f t="shared" si="495"/>
        <v>9</v>
      </c>
      <c r="F5297" s="560">
        <f t="shared" si="496"/>
        <v>16</v>
      </c>
      <c r="G5297" s="595">
        <f t="shared" si="497"/>
        <v>6</v>
      </c>
      <c r="H5297" s="590">
        <f>CHOOSE('Output Sheet'!$B$4,'8760 Data'!J5297,'8760 Data'!K5297,'8760 Data'!L5297,'8760 Data'!M5297,'8760 Data'!N5297,'8760 Data'!O5297,'8760 Data'!P5297,'8760 Data'!Q5297,'8760 Data'!R5297,'8760 Data'!S5297,'8760 Data'!T5297,'8760 Data'!U5297)</f>
        <v>0</v>
      </c>
      <c r="I5297" s="591" t="e">
        <f>H5297/'Output Sheet'!$B$8</f>
        <v>#DIV/0!</v>
      </c>
      <c r="J5297" s="596"/>
      <c r="K5297" s="560"/>
      <c r="L5297" s="560"/>
      <c r="M5297" s="560"/>
      <c r="N5297" s="560"/>
      <c r="O5297" s="560"/>
      <c r="P5297" s="560"/>
      <c r="Q5297" s="560"/>
      <c r="R5297" s="560"/>
      <c r="S5297" s="560"/>
      <c r="T5297" s="560"/>
      <c r="U5297" s="560"/>
    </row>
    <row r="5298" spans="1:21">
      <c r="A5298" s="593">
        <f t="shared" si="492"/>
        <v>41495</v>
      </c>
      <c r="B5298" s="594">
        <v>41495.708639756944</v>
      </c>
      <c r="C5298" s="560">
        <f t="shared" si="493"/>
        <v>2013</v>
      </c>
      <c r="D5298" s="560">
        <f t="shared" si="494"/>
        <v>8</v>
      </c>
      <c r="E5298" s="560">
        <f t="shared" si="495"/>
        <v>9</v>
      </c>
      <c r="F5298" s="560">
        <f t="shared" si="496"/>
        <v>17</v>
      </c>
      <c r="G5298" s="595">
        <f t="shared" si="497"/>
        <v>6</v>
      </c>
      <c r="H5298" s="590">
        <f>CHOOSE('Output Sheet'!$B$4,'8760 Data'!J5298,'8760 Data'!K5298,'8760 Data'!L5298,'8760 Data'!M5298,'8760 Data'!N5298,'8760 Data'!O5298,'8760 Data'!P5298,'8760 Data'!Q5298,'8760 Data'!R5298,'8760 Data'!S5298,'8760 Data'!T5298,'8760 Data'!U5298)</f>
        <v>0</v>
      </c>
      <c r="I5298" s="591" t="e">
        <f>H5298/'Output Sheet'!$B$8</f>
        <v>#DIV/0!</v>
      </c>
      <c r="J5298" s="596"/>
      <c r="K5298" s="560"/>
      <c r="L5298" s="560"/>
      <c r="M5298" s="560"/>
      <c r="N5298" s="560"/>
      <c r="O5298" s="560"/>
      <c r="P5298" s="560"/>
      <c r="Q5298" s="560"/>
      <c r="R5298" s="560"/>
      <c r="S5298" s="560"/>
      <c r="T5298" s="560"/>
      <c r="U5298" s="560"/>
    </row>
    <row r="5299" spans="1:21">
      <c r="A5299" s="593">
        <f t="shared" si="492"/>
        <v>41495</v>
      </c>
      <c r="B5299" s="594">
        <v>41495.750306481481</v>
      </c>
      <c r="C5299" s="560">
        <f t="shared" si="493"/>
        <v>2013</v>
      </c>
      <c r="D5299" s="560">
        <f t="shared" si="494"/>
        <v>8</v>
      </c>
      <c r="E5299" s="560">
        <f t="shared" si="495"/>
        <v>9</v>
      </c>
      <c r="F5299" s="560">
        <f t="shared" si="496"/>
        <v>18</v>
      </c>
      <c r="G5299" s="595">
        <f t="shared" si="497"/>
        <v>6</v>
      </c>
      <c r="H5299" s="590">
        <f>CHOOSE('Output Sheet'!$B$4,'8760 Data'!J5299,'8760 Data'!K5299,'8760 Data'!L5299,'8760 Data'!M5299,'8760 Data'!N5299,'8760 Data'!O5299,'8760 Data'!P5299,'8760 Data'!Q5299,'8760 Data'!R5299,'8760 Data'!S5299,'8760 Data'!T5299,'8760 Data'!U5299)</f>
        <v>0</v>
      </c>
      <c r="I5299" s="591" t="e">
        <f>H5299/'Output Sheet'!$B$8</f>
        <v>#DIV/0!</v>
      </c>
      <c r="J5299" s="596"/>
      <c r="K5299" s="560"/>
      <c r="L5299" s="560"/>
      <c r="M5299" s="560"/>
      <c r="N5299" s="560"/>
      <c r="O5299" s="560"/>
      <c r="P5299" s="560"/>
      <c r="Q5299" s="560"/>
      <c r="R5299" s="560"/>
      <c r="S5299" s="560"/>
      <c r="T5299" s="560"/>
      <c r="U5299" s="560"/>
    </row>
    <row r="5300" spans="1:21">
      <c r="A5300" s="593">
        <f t="shared" si="492"/>
        <v>41495</v>
      </c>
      <c r="B5300" s="594">
        <v>41495.791973206018</v>
      </c>
      <c r="C5300" s="560">
        <f t="shared" si="493"/>
        <v>2013</v>
      </c>
      <c r="D5300" s="560">
        <f t="shared" si="494"/>
        <v>8</v>
      </c>
      <c r="E5300" s="560">
        <f t="shared" si="495"/>
        <v>9</v>
      </c>
      <c r="F5300" s="560">
        <f t="shared" si="496"/>
        <v>19</v>
      </c>
      <c r="G5300" s="595">
        <f t="shared" si="497"/>
        <v>6</v>
      </c>
      <c r="H5300" s="590">
        <f>CHOOSE('Output Sheet'!$B$4,'8760 Data'!J5300,'8760 Data'!K5300,'8760 Data'!L5300,'8760 Data'!M5300,'8760 Data'!N5300,'8760 Data'!O5300,'8760 Data'!P5300,'8760 Data'!Q5300,'8760 Data'!R5300,'8760 Data'!S5300,'8760 Data'!T5300,'8760 Data'!U5300)</f>
        <v>0</v>
      </c>
      <c r="I5300" s="591" t="e">
        <f>H5300/'Output Sheet'!$B$8</f>
        <v>#DIV/0!</v>
      </c>
      <c r="J5300" s="596"/>
      <c r="K5300" s="560"/>
      <c r="L5300" s="560"/>
      <c r="M5300" s="560"/>
      <c r="N5300" s="560"/>
      <c r="O5300" s="560"/>
      <c r="P5300" s="560"/>
      <c r="Q5300" s="560"/>
      <c r="R5300" s="560"/>
      <c r="S5300" s="560"/>
      <c r="T5300" s="560"/>
      <c r="U5300" s="560"/>
    </row>
    <row r="5301" spans="1:21">
      <c r="A5301" s="593">
        <f t="shared" si="492"/>
        <v>41495</v>
      </c>
      <c r="B5301" s="594">
        <v>41495.833639930555</v>
      </c>
      <c r="C5301" s="560">
        <f t="shared" si="493"/>
        <v>2013</v>
      </c>
      <c r="D5301" s="560">
        <f t="shared" si="494"/>
        <v>8</v>
      </c>
      <c r="E5301" s="560">
        <f t="shared" si="495"/>
        <v>9</v>
      </c>
      <c r="F5301" s="560">
        <f t="shared" si="496"/>
        <v>20</v>
      </c>
      <c r="G5301" s="595">
        <f t="shared" si="497"/>
        <v>6</v>
      </c>
      <c r="H5301" s="590">
        <f>CHOOSE('Output Sheet'!$B$4,'8760 Data'!J5301,'8760 Data'!K5301,'8760 Data'!L5301,'8760 Data'!M5301,'8760 Data'!N5301,'8760 Data'!O5301,'8760 Data'!P5301,'8760 Data'!Q5301,'8760 Data'!R5301,'8760 Data'!S5301,'8760 Data'!T5301,'8760 Data'!U5301)</f>
        <v>0</v>
      </c>
      <c r="I5301" s="591" t="e">
        <f>H5301/'Output Sheet'!$B$8</f>
        <v>#DIV/0!</v>
      </c>
      <c r="J5301" s="596"/>
      <c r="K5301" s="560"/>
      <c r="L5301" s="560"/>
      <c r="M5301" s="560"/>
      <c r="N5301" s="560"/>
      <c r="O5301" s="560"/>
      <c r="P5301" s="560"/>
      <c r="Q5301" s="560"/>
      <c r="R5301" s="560"/>
      <c r="S5301" s="560"/>
      <c r="T5301" s="560"/>
      <c r="U5301" s="560"/>
    </row>
    <row r="5302" spans="1:21">
      <c r="A5302" s="593">
        <f t="shared" si="492"/>
        <v>41495</v>
      </c>
      <c r="B5302" s="594">
        <v>41495.875306655093</v>
      </c>
      <c r="C5302" s="560">
        <f t="shared" si="493"/>
        <v>2013</v>
      </c>
      <c r="D5302" s="560">
        <f t="shared" si="494"/>
        <v>8</v>
      </c>
      <c r="E5302" s="560">
        <f t="shared" si="495"/>
        <v>9</v>
      </c>
      <c r="F5302" s="560">
        <f t="shared" si="496"/>
        <v>21</v>
      </c>
      <c r="G5302" s="595">
        <f t="shared" si="497"/>
        <v>6</v>
      </c>
      <c r="H5302" s="590">
        <f>CHOOSE('Output Sheet'!$B$4,'8760 Data'!J5302,'8760 Data'!K5302,'8760 Data'!L5302,'8760 Data'!M5302,'8760 Data'!N5302,'8760 Data'!O5302,'8760 Data'!P5302,'8760 Data'!Q5302,'8760 Data'!R5302,'8760 Data'!S5302,'8760 Data'!T5302,'8760 Data'!U5302)</f>
        <v>0</v>
      </c>
      <c r="I5302" s="591" t="e">
        <f>H5302/'Output Sheet'!$B$8</f>
        <v>#DIV/0!</v>
      </c>
      <c r="J5302" s="596"/>
      <c r="K5302" s="560"/>
      <c r="L5302" s="560"/>
      <c r="M5302" s="560"/>
      <c r="N5302" s="560"/>
      <c r="O5302" s="560"/>
      <c r="P5302" s="560"/>
      <c r="Q5302" s="560"/>
      <c r="R5302" s="560"/>
      <c r="S5302" s="560"/>
      <c r="T5302" s="560"/>
      <c r="U5302" s="560"/>
    </row>
    <row r="5303" spans="1:21">
      <c r="A5303" s="593">
        <f t="shared" si="492"/>
        <v>41495</v>
      </c>
      <c r="B5303" s="594">
        <v>41495.91697337963</v>
      </c>
      <c r="C5303" s="560">
        <f t="shared" si="493"/>
        <v>2013</v>
      </c>
      <c r="D5303" s="560">
        <f t="shared" si="494"/>
        <v>8</v>
      </c>
      <c r="E5303" s="560">
        <f t="shared" si="495"/>
        <v>9</v>
      </c>
      <c r="F5303" s="560">
        <f t="shared" si="496"/>
        <v>22</v>
      </c>
      <c r="G5303" s="595">
        <f t="shared" si="497"/>
        <v>6</v>
      </c>
      <c r="H5303" s="590">
        <f>CHOOSE('Output Sheet'!$B$4,'8760 Data'!J5303,'8760 Data'!K5303,'8760 Data'!L5303,'8760 Data'!M5303,'8760 Data'!N5303,'8760 Data'!O5303,'8760 Data'!P5303,'8760 Data'!Q5303,'8760 Data'!R5303,'8760 Data'!S5303,'8760 Data'!T5303,'8760 Data'!U5303)</f>
        <v>0</v>
      </c>
      <c r="I5303" s="591" t="e">
        <f>H5303/'Output Sheet'!$B$8</f>
        <v>#DIV/0!</v>
      </c>
      <c r="J5303" s="596"/>
      <c r="K5303" s="560"/>
      <c r="L5303" s="560"/>
      <c r="M5303" s="560"/>
      <c r="N5303" s="560"/>
      <c r="O5303" s="560"/>
      <c r="P5303" s="560"/>
      <c r="Q5303" s="560"/>
      <c r="R5303" s="560"/>
      <c r="S5303" s="560"/>
      <c r="T5303" s="560"/>
      <c r="U5303" s="560"/>
    </row>
    <row r="5304" spans="1:21">
      <c r="A5304" s="593">
        <f t="shared" si="492"/>
        <v>41495</v>
      </c>
      <c r="B5304" s="594">
        <v>41495.958640104167</v>
      </c>
      <c r="C5304" s="560">
        <f t="shared" si="493"/>
        <v>2013</v>
      </c>
      <c r="D5304" s="560">
        <f t="shared" si="494"/>
        <v>8</v>
      </c>
      <c r="E5304" s="560">
        <f t="shared" si="495"/>
        <v>9</v>
      </c>
      <c r="F5304" s="560">
        <f t="shared" si="496"/>
        <v>23</v>
      </c>
      <c r="G5304" s="595">
        <f t="shared" si="497"/>
        <v>6</v>
      </c>
      <c r="H5304" s="590">
        <f>CHOOSE('Output Sheet'!$B$4,'8760 Data'!J5304,'8760 Data'!K5304,'8760 Data'!L5304,'8760 Data'!M5304,'8760 Data'!N5304,'8760 Data'!O5304,'8760 Data'!P5304,'8760 Data'!Q5304,'8760 Data'!R5304,'8760 Data'!S5304,'8760 Data'!T5304,'8760 Data'!U5304)</f>
        <v>0</v>
      </c>
      <c r="I5304" s="591" t="e">
        <f>H5304/'Output Sheet'!$B$8</f>
        <v>#DIV/0!</v>
      </c>
      <c r="J5304" s="596"/>
      <c r="K5304" s="560"/>
      <c r="L5304" s="560"/>
      <c r="M5304" s="560"/>
      <c r="N5304" s="560"/>
      <c r="O5304" s="560"/>
      <c r="P5304" s="560"/>
      <c r="Q5304" s="560"/>
      <c r="R5304" s="560"/>
      <c r="S5304" s="560"/>
      <c r="T5304" s="560"/>
      <c r="U5304" s="560"/>
    </row>
    <row r="5305" spans="1:21">
      <c r="A5305" s="593">
        <f t="shared" si="492"/>
        <v>41496</v>
      </c>
      <c r="B5305" s="594">
        <v>41496.000306828704</v>
      </c>
      <c r="C5305" s="560">
        <f t="shared" si="493"/>
        <v>2013</v>
      </c>
      <c r="D5305" s="560">
        <f t="shared" si="494"/>
        <v>8</v>
      </c>
      <c r="E5305" s="560">
        <f t="shared" si="495"/>
        <v>10</v>
      </c>
      <c r="F5305" s="560">
        <f t="shared" si="496"/>
        <v>24</v>
      </c>
      <c r="G5305" s="595">
        <f t="shared" si="497"/>
        <v>7</v>
      </c>
      <c r="H5305" s="590">
        <f>CHOOSE('Output Sheet'!$B$4,'8760 Data'!J5305,'8760 Data'!K5305,'8760 Data'!L5305,'8760 Data'!M5305,'8760 Data'!N5305,'8760 Data'!O5305,'8760 Data'!P5305,'8760 Data'!Q5305,'8760 Data'!R5305,'8760 Data'!S5305,'8760 Data'!T5305,'8760 Data'!U5305)</f>
        <v>0</v>
      </c>
      <c r="I5305" s="591" t="e">
        <f>H5305/'Output Sheet'!$B$8</f>
        <v>#DIV/0!</v>
      </c>
      <c r="J5305" s="596"/>
      <c r="K5305" s="560"/>
      <c r="L5305" s="560"/>
      <c r="M5305" s="560"/>
      <c r="N5305" s="560"/>
      <c r="O5305" s="560"/>
      <c r="P5305" s="560"/>
      <c r="Q5305" s="560"/>
      <c r="R5305" s="560"/>
      <c r="S5305" s="560"/>
      <c r="T5305" s="560"/>
      <c r="U5305" s="560"/>
    </row>
    <row r="5306" spans="1:21">
      <c r="A5306" s="593">
        <f t="shared" si="492"/>
        <v>41496</v>
      </c>
      <c r="B5306" s="594">
        <v>41496.041973553241</v>
      </c>
      <c r="C5306" s="560">
        <f t="shared" si="493"/>
        <v>2013</v>
      </c>
      <c r="D5306" s="560">
        <f t="shared" si="494"/>
        <v>8</v>
      </c>
      <c r="E5306" s="560">
        <f t="shared" si="495"/>
        <v>10</v>
      </c>
      <c r="F5306" s="560">
        <f t="shared" si="496"/>
        <v>1</v>
      </c>
      <c r="G5306" s="595">
        <f t="shared" si="497"/>
        <v>7</v>
      </c>
      <c r="H5306" s="590">
        <f>CHOOSE('Output Sheet'!$B$4,'8760 Data'!J5306,'8760 Data'!K5306,'8760 Data'!L5306,'8760 Data'!M5306,'8760 Data'!N5306,'8760 Data'!O5306,'8760 Data'!P5306,'8760 Data'!Q5306,'8760 Data'!R5306,'8760 Data'!S5306,'8760 Data'!T5306,'8760 Data'!U5306)</f>
        <v>0</v>
      </c>
      <c r="I5306" s="591" t="e">
        <f>H5306/'Output Sheet'!$B$8</f>
        <v>#DIV/0!</v>
      </c>
      <c r="J5306" s="596"/>
      <c r="K5306" s="560"/>
      <c r="L5306" s="560"/>
      <c r="M5306" s="560"/>
      <c r="N5306" s="560"/>
      <c r="O5306" s="560"/>
      <c r="P5306" s="560"/>
      <c r="Q5306" s="560"/>
      <c r="R5306" s="560"/>
      <c r="S5306" s="560"/>
      <c r="T5306" s="560"/>
      <c r="U5306" s="560"/>
    </row>
    <row r="5307" spans="1:21">
      <c r="A5307" s="593">
        <f t="shared" si="492"/>
        <v>41496</v>
      </c>
      <c r="B5307" s="594">
        <v>41496.083640277779</v>
      </c>
      <c r="C5307" s="560">
        <f t="shared" si="493"/>
        <v>2013</v>
      </c>
      <c r="D5307" s="560">
        <f t="shared" si="494"/>
        <v>8</v>
      </c>
      <c r="E5307" s="560">
        <f t="shared" si="495"/>
        <v>10</v>
      </c>
      <c r="F5307" s="560">
        <f t="shared" si="496"/>
        <v>2</v>
      </c>
      <c r="G5307" s="595">
        <f t="shared" si="497"/>
        <v>7</v>
      </c>
      <c r="H5307" s="590">
        <f>CHOOSE('Output Sheet'!$B$4,'8760 Data'!J5307,'8760 Data'!K5307,'8760 Data'!L5307,'8760 Data'!M5307,'8760 Data'!N5307,'8760 Data'!O5307,'8760 Data'!P5307,'8760 Data'!Q5307,'8760 Data'!R5307,'8760 Data'!S5307,'8760 Data'!T5307,'8760 Data'!U5307)</f>
        <v>0</v>
      </c>
      <c r="I5307" s="591" t="e">
        <f>H5307/'Output Sheet'!$B$8</f>
        <v>#DIV/0!</v>
      </c>
      <c r="J5307" s="596"/>
      <c r="K5307" s="560"/>
      <c r="L5307" s="560"/>
      <c r="M5307" s="560"/>
      <c r="N5307" s="560"/>
      <c r="O5307" s="560"/>
      <c r="P5307" s="560"/>
      <c r="Q5307" s="560"/>
      <c r="R5307" s="560"/>
      <c r="S5307" s="560"/>
      <c r="T5307" s="560"/>
      <c r="U5307" s="560"/>
    </row>
    <row r="5308" spans="1:21">
      <c r="A5308" s="593">
        <f t="shared" si="492"/>
        <v>41496</v>
      </c>
      <c r="B5308" s="594">
        <v>41496.125307002316</v>
      </c>
      <c r="C5308" s="560">
        <f t="shared" si="493"/>
        <v>2013</v>
      </c>
      <c r="D5308" s="560">
        <f t="shared" si="494"/>
        <v>8</v>
      </c>
      <c r="E5308" s="560">
        <f t="shared" si="495"/>
        <v>10</v>
      </c>
      <c r="F5308" s="560">
        <f t="shared" si="496"/>
        <v>3</v>
      </c>
      <c r="G5308" s="595">
        <f t="shared" si="497"/>
        <v>7</v>
      </c>
      <c r="H5308" s="590">
        <f>CHOOSE('Output Sheet'!$B$4,'8760 Data'!J5308,'8760 Data'!K5308,'8760 Data'!L5308,'8760 Data'!M5308,'8760 Data'!N5308,'8760 Data'!O5308,'8760 Data'!P5308,'8760 Data'!Q5308,'8760 Data'!R5308,'8760 Data'!S5308,'8760 Data'!T5308,'8760 Data'!U5308)</f>
        <v>0</v>
      </c>
      <c r="I5308" s="591" t="e">
        <f>H5308/'Output Sheet'!$B$8</f>
        <v>#DIV/0!</v>
      </c>
      <c r="J5308" s="596"/>
      <c r="K5308" s="560"/>
      <c r="L5308" s="560"/>
      <c r="M5308" s="560"/>
      <c r="N5308" s="560"/>
      <c r="O5308" s="560"/>
      <c r="P5308" s="560"/>
      <c r="Q5308" s="560"/>
      <c r="R5308" s="560"/>
      <c r="S5308" s="560"/>
      <c r="T5308" s="560"/>
      <c r="U5308" s="560"/>
    </row>
    <row r="5309" spans="1:21">
      <c r="A5309" s="593">
        <f t="shared" si="492"/>
        <v>41496</v>
      </c>
      <c r="B5309" s="594">
        <v>41496.166973726853</v>
      </c>
      <c r="C5309" s="560">
        <f t="shared" si="493"/>
        <v>2013</v>
      </c>
      <c r="D5309" s="560">
        <f t="shared" si="494"/>
        <v>8</v>
      </c>
      <c r="E5309" s="560">
        <f t="shared" si="495"/>
        <v>10</v>
      </c>
      <c r="F5309" s="560">
        <f t="shared" si="496"/>
        <v>4</v>
      </c>
      <c r="G5309" s="595">
        <f t="shared" si="497"/>
        <v>7</v>
      </c>
      <c r="H5309" s="590">
        <f>CHOOSE('Output Sheet'!$B$4,'8760 Data'!J5309,'8760 Data'!K5309,'8760 Data'!L5309,'8760 Data'!M5309,'8760 Data'!N5309,'8760 Data'!O5309,'8760 Data'!P5309,'8760 Data'!Q5309,'8760 Data'!R5309,'8760 Data'!S5309,'8760 Data'!T5309,'8760 Data'!U5309)</f>
        <v>0</v>
      </c>
      <c r="I5309" s="591" t="e">
        <f>H5309/'Output Sheet'!$B$8</f>
        <v>#DIV/0!</v>
      </c>
      <c r="J5309" s="596"/>
      <c r="K5309" s="560"/>
      <c r="L5309" s="560"/>
      <c r="M5309" s="560"/>
      <c r="N5309" s="560"/>
      <c r="O5309" s="560"/>
      <c r="P5309" s="560"/>
      <c r="Q5309" s="560"/>
      <c r="R5309" s="560"/>
      <c r="S5309" s="560"/>
      <c r="T5309" s="560"/>
      <c r="U5309" s="560"/>
    </row>
    <row r="5310" spans="1:21">
      <c r="A5310" s="593">
        <f t="shared" si="492"/>
        <v>41496</v>
      </c>
      <c r="B5310" s="594">
        <v>41496.20864045139</v>
      </c>
      <c r="C5310" s="560">
        <f t="shared" si="493"/>
        <v>2013</v>
      </c>
      <c r="D5310" s="560">
        <f t="shared" si="494"/>
        <v>8</v>
      </c>
      <c r="E5310" s="560">
        <f t="shared" si="495"/>
        <v>10</v>
      </c>
      <c r="F5310" s="560">
        <f t="shared" si="496"/>
        <v>5</v>
      </c>
      <c r="G5310" s="595">
        <f t="shared" si="497"/>
        <v>7</v>
      </c>
      <c r="H5310" s="590">
        <f>CHOOSE('Output Sheet'!$B$4,'8760 Data'!J5310,'8760 Data'!K5310,'8760 Data'!L5310,'8760 Data'!M5310,'8760 Data'!N5310,'8760 Data'!O5310,'8760 Data'!P5310,'8760 Data'!Q5310,'8760 Data'!R5310,'8760 Data'!S5310,'8760 Data'!T5310,'8760 Data'!U5310)</f>
        <v>0</v>
      </c>
      <c r="I5310" s="591" t="e">
        <f>H5310/'Output Sheet'!$B$8</f>
        <v>#DIV/0!</v>
      </c>
      <c r="J5310" s="596"/>
      <c r="K5310" s="560"/>
      <c r="L5310" s="560"/>
      <c r="M5310" s="560"/>
      <c r="N5310" s="560"/>
      <c r="O5310" s="560"/>
      <c r="P5310" s="560"/>
      <c r="Q5310" s="560"/>
      <c r="R5310" s="560"/>
      <c r="S5310" s="560"/>
      <c r="T5310" s="560"/>
      <c r="U5310" s="560"/>
    </row>
    <row r="5311" spans="1:21">
      <c r="A5311" s="593">
        <f t="shared" si="492"/>
        <v>41496</v>
      </c>
      <c r="B5311" s="594">
        <v>41496.250307175927</v>
      </c>
      <c r="C5311" s="560">
        <f t="shared" si="493"/>
        <v>2013</v>
      </c>
      <c r="D5311" s="560">
        <f t="shared" si="494"/>
        <v>8</v>
      </c>
      <c r="E5311" s="560">
        <f t="shared" si="495"/>
        <v>10</v>
      </c>
      <c r="F5311" s="560">
        <f t="shared" si="496"/>
        <v>6</v>
      </c>
      <c r="G5311" s="595">
        <f t="shared" si="497"/>
        <v>7</v>
      </c>
      <c r="H5311" s="590">
        <f>CHOOSE('Output Sheet'!$B$4,'8760 Data'!J5311,'8760 Data'!K5311,'8760 Data'!L5311,'8760 Data'!M5311,'8760 Data'!N5311,'8760 Data'!O5311,'8760 Data'!P5311,'8760 Data'!Q5311,'8760 Data'!R5311,'8760 Data'!S5311,'8760 Data'!T5311,'8760 Data'!U5311)</f>
        <v>0</v>
      </c>
      <c r="I5311" s="591" t="e">
        <f>H5311/'Output Sheet'!$B$8</f>
        <v>#DIV/0!</v>
      </c>
      <c r="J5311" s="596"/>
      <c r="K5311" s="560"/>
      <c r="L5311" s="560"/>
      <c r="M5311" s="560"/>
      <c r="N5311" s="560"/>
      <c r="O5311" s="560"/>
      <c r="P5311" s="560"/>
      <c r="Q5311" s="560"/>
      <c r="R5311" s="560"/>
      <c r="S5311" s="560"/>
      <c r="T5311" s="560"/>
      <c r="U5311" s="560"/>
    </row>
    <row r="5312" spans="1:21">
      <c r="A5312" s="593">
        <f t="shared" si="492"/>
        <v>41496</v>
      </c>
      <c r="B5312" s="594">
        <v>41496.291973900465</v>
      </c>
      <c r="C5312" s="560">
        <f t="shared" si="493"/>
        <v>2013</v>
      </c>
      <c r="D5312" s="560">
        <f t="shared" si="494"/>
        <v>8</v>
      </c>
      <c r="E5312" s="560">
        <f t="shared" si="495"/>
        <v>10</v>
      </c>
      <c r="F5312" s="560">
        <f t="shared" si="496"/>
        <v>7</v>
      </c>
      <c r="G5312" s="595">
        <f t="shared" si="497"/>
        <v>7</v>
      </c>
      <c r="H5312" s="590">
        <f>CHOOSE('Output Sheet'!$B$4,'8760 Data'!J5312,'8760 Data'!K5312,'8760 Data'!L5312,'8760 Data'!M5312,'8760 Data'!N5312,'8760 Data'!O5312,'8760 Data'!P5312,'8760 Data'!Q5312,'8760 Data'!R5312,'8760 Data'!S5312,'8760 Data'!T5312,'8760 Data'!U5312)</f>
        <v>0</v>
      </c>
      <c r="I5312" s="591" t="e">
        <f>H5312/'Output Sheet'!$B$8</f>
        <v>#DIV/0!</v>
      </c>
      <c r="J5312" s="596"/>
      <c r="K5312" s="560"/>
      <c r="L5312" s="560"/>
      <c r="M5312" s="560"/>
      <c r="N5312" s="560"/>
      <c r="O5312" s="560"/>
      <c r="P5312" s="560"/>
      <c r="Q5312" s="560"/>
      <c r="R5312" s="560"/>
      <c r="S5312" s="560"/>
      <c r="T5312" s="560"/>
      <c r="U5312" s="560"/>
    </row>
    <row r="5313" spans="1:21">
      <c r="A5313" s="593">
        <f t="shared" si="492"/>
        <v>41496</v>
      </c>
      <c r="B5313" s="594">
        <v>41496.333640625002</v>
      </c>
      <c r="C5313" s="560">
        <f t="shared" si="493"/>
        <v>2013</v>
      </c>
      <c r="D5313" s="560">
        <f t="shared" si="494"/>
        <v>8</v>
      </c>
      <c r="E5313" s="560">
        <f t="shared" si="495"/>
        <v>10</v>
      </c>
      <c r="F5313" s="560">
        <f t="shared" si="496"/>
        <v>8</v>
      </c>
      <c r="G5313" s="595">
        <f t="shared" si="497"/>
        <v>7</v>
      </c>
      <c r="H5313" s="590">
        <f>CHOOSE('Output Sheet'!$B$4,'8760 Data'!J5313,'8760 Data'!K5313,'8760 Data'!L5313,'8760 Data'!M5313,'8760 Data'!N5313,'8760 Data'!O5313,'8760 Data'!P5313,'8760 Data'!Q5313,'8760 Data'!R5313,'8760 Data'!S5313,'8760 Data'!T5313,'8760 Data'!U5313)</f>
        <v>0</v>
      </c>
      <c r="I5313" s="591" t="e">
        <f>H5313/'Output Sheet'!$B$8</f>
        <v>#DIV/0!</v>
      </c>
      <c r="J5313" s="596"/>
      <c r="K5313" s="560"/>
      <c r="L5313" s="560"/>
      <c r="M5313" s="560"/>
      <c r="N5313" s="560"/>
      <c r="O5313" s="560"/>
      <c r="P5313" s="560"/>
      <c r="Q5313" s="560"/>
      <c r="R5313" s="560"/>
      <c r="S5313" s="560"/>
      <c r="T5313" s="560"/>
      <c r="U5313" s="560"/>
    </row>
    <row r="5314" spans="1:21">
      <c r="A5314" s="593">
        <f t="shared" si="492"/>
        <v>41496</v>
      </c>
      <c r="B5314" s="594">
        <v>41496.375307349539</v>
      </c>
      <c r="C5314" s="560">
        <f t="shared" si="493"/>
        <v>2013</v>
      </c>
      <c r="D5314" s="560">
        <f t="shared" si="494"/>
        <v>8</v>
      </c>
      <c r="E5314" s="560">
        <f t="shared" si="495"/>
        <v>10</v>
      </c>
      <c r="F5314" s="560">
        <f t="shared" si="496"/>
        <v>9</v>
      </c>
      <c r="G5314" s="595">
        <f t="shared" si="497"/>
        <v>7</v>
      </c>
      <c r="H5314" s="590">
        <f>CHOOSE('Output Sheet'!$B$4,'8760 Data'!J5314,'8760 Data'!K5314,'8760 Data'!L5314,'8760 Data'!M5314,'8760 Data'!N5314,'8760 Data'!O5314,'8760 Data'!P5314,'8760 Data'!Q5314,'8760 Data'!R5314,'8760 Data'!S5314,'8760 Data'!T5314,'8760 Data'!U5314)</f>
        <v>0</v>
      </c>
      <c r="I5314" s="591" t="e">
        <f>H5314/'Output Sheet'!$B$8</f>
        <v>#DIV/0!</v>
      </c>
      <c r="J5314" s="596"/>
      <c r="K5314" s="560"/>
      <c r="L5314" s="560"/>
      <c r="M5314" s="560"/>
      <c r="N5314" s="560"/>
      <c r="O5314" s="560"/>
      <c r="P5314" s="560"/>
      <c r="Q5314" s="560"/>
      <c r="R5314" s="560"/>
      <c r="S5314" s="560"/>
      <c r="T5314" s="560"/>
      <c r="U5314" s="560"/>
    </row>
    <row r="5315" spans="1:21">
      <c r="A5315" s="593">
        <f t="shared" ref="A5315:A5378" si="498">DATE(C5315,D5315,E5315)</f>
        <v>41496</v>
      </c>
      <c r="B5315" s="594">
        <v>41496.416974074076</v>
      </c>
      <c r="C5315" s="560">
        <f t="shared" ref="C5315:C5378" si="499">YEAR(B5315)</f>
        <v>2013</v>
      </c>
      <c r="D5315" s="560">
        <f t="shared" ref="D5315:D5378" si="500">MONTH(B5315)</f>
        <v>8</v>
      </c>
      <c r="E5315" s="560">
        <f t="shared" ref="E5315:E5378" si="501">DAY(B5315)</f>
        <v>10</v>
      </c>
      <c r="F5315" s="560">
        <f t="shared" ref="F5315:F5378" si="502">IF(HOUR(B5315)&lt;&gt;0,HOUR(B5315),24)</f>
        <v>10</v>
      </c>
      <c r="G5315" s="595">
        <f t="shared" ref="G5315:G5378" si="503">WEEKDAY(B5315,1)</f>
        <v>7</v>
      </c>
      <c r="H5315" s="590">
        <f>CHOOSE('Output Sheet'!$B$4,'8760 Data'!J5315,'8760 Data'!K5315,'8760 Data'!L5315,'8760 Data'!M5315,'8760 Data'!N5315,'8760 Data'!O5315,'8760 Data'!P5315,'8760 Data'!Q5315,'8760 Data'!R5315,'8760 Data'!S5315,'8760 Data'!T5315,'8760 Data'!U5315)</f>
        <v>0</v>
      </c>
      <c r="I5315" s="591" t="e">
        <f>H5315/'Output Sheet'!$B$8</f>
        <v>#DIV/0!</v>
      </c>
      <c r="J5315" s="596"/>
      <c r="K5315" s="560"/>
      <c r="L5315" s="560"/>
      <c r="M5315" s="560"/>
      <c r="N5315" s="560"/>
      <c r="O5315" s="560"/>
      <c r="P5315" s="560"/>
      <c r="Q5315" s="560"/>
      <c r="R5315" s="560"/>
      <c r="S5315" s="560"/>
      <c r="T5315" s="560"/>
      <c r="U5315" s="560"/>
    </row>
    <row r="5316" spans="1:21">
      <c r="A5316" s="593">
        <f t="shared" si="498"/>
        <v>41496</v>
      </c>
      <c r="B5316" s="594">
        <v>41496.458640798613</v>
      </c>
      <c r="C5316" s="560">
        <f t="shared" si="499"/>
        <v>2013</v>
      </c>
      <c r="D5316" s="560">
        <f t="shared" si="500"/>
        <v>8</v>
      </c>
      <c r="E5316" s="560">
        <f t="shared" si="501"/>
        <v>10</v>
      </c>
      <c r="F5316" s="560">
        <f t="shared" si="502"/>
        <v>11</v>
      </c>
      <c r="G5316" s="595">
        <f t="shared" si="503"/>
        <v>7</v>
      </c>
      <c r="H5316" s="590">
        <f>CHOOSE('Output Sheet'!$B$4,'8760 Data'!J5316,'8760 Data'!K5316,'8760 Data'!L5316,'8760 Data'!M5316,'8760 Data'!N5316,'8760 Data'!O5316,'8760 Data'!P5316,'8760 Data'!Q5316,'8760 Data'!R5316,'8760 Data'!S5316,'8760 Data'!T5316,'8760 Data'!U5316)</f>
        <v>0</v>
      </c>
      <c r="I5316" s="591" t="e">
        <f>H5316/'Output Sheet'!$B$8</f>
        <v>#DIV/0!</v>
      </c>
      <c r="J5316" s="596"/>
      <c r="K5316" s="560"/>
      <c r="L5316" s="560"/>
      <c r="M5316" s="560"/>
      <c r="N5316" s="560"/>
      <c r="O5316" s="560"/>
      <c r="P5316" s="560"/>
      <c r="Q5316" s="560"/>
      <c r="R5316" s="560"/>
      <c r="S5316" s="560"/>
      <c r="T5316" s="560"/>
      <c r="U5316" s="560"/>
    </row>
    <row r="5317" spans="1:21">
      <c r="A5317" s="593">
        <f t="shared" si="498"/>
        <v>41496</v>
      </c>
      <c r="B5317" s="594">
        <v>41496.500307523151</v>
      </c>
      <c r="C5317" s="560">
        <f t="shared" si="499"/>
        <v>2013</v>
      </c>
      <c r="D5317" s="560">
        <f t="shared" si="500"/>
        <v>8</v>
      </c>
      <c r="E5317" s="560">
        <f t="shared" si="501"/>
        <v>10</v>
      </c>
      <c r="F5317" s="560">
        <f t="shared" si="502"/>
        <v>12</v>
      </c>
      <c r="G5317" s="595">
        <f t="shared" si="503"/>
        <v>7</v>
      </c>
      <c r="H5317" s="590">
        <f>CHOOSE('Output Sheet'!$B$4,'8760 Data'!J5317,'8760 Data'!K5317,'8760 Data'!L5317,'8760 Data'!M5317,'8760 Data'!N5317,'8760 Data'!O5317,'8760 Data'!P5317,'8760 Data'!Q5317,'8760 Data'!R5317,'8760 Data'!S5317,'8760 Data'!T5317,'8760 Data'!U5317)</f>
        <v>0</v>
      </c>
      <c r="I5317" s="591" t="e">
        <f>H5317/'Output Sheet'!$B$8</f>
        <v>#DIV/0!</v>
      </c>
      <c r="J5317" s="596"/>
      <c r="K5317" s="560"/>
      <c r="L5317" s="560"/>
      <c r="M5317" s="560"/>
      <c r="N5317" s="560"/>
      <c r="O5317" s="560"/>
      <c r="P5317" s="560"/>
      <c r="Q5317" s="560"/>
      <c r="R5317" s="560"/>
      <c r="S5317" s="560"/>
      <c r="T5317" s="560"/>
      <c r="U5317" s="560"/>
    </row>
    <row r="5318" spans="1:21">
      <c r="A5318" s="593">
        <f t="shared" si="498"/>
        <v>41496</v>
      </c>
      <c r="B5318" s="594">
        <v>41496.541974247688</v>
      </c>
      <c r="C5318" s="560">
        <f t="shared" si="499"/>
        <v>2013</v>
      </c>
      <c r="D5318" s="560">
        <f t="shared" si="500"/>
        <v>8</v>
      </c>
      <c r="E5318" s="560">
        <f t="shared" si="501"/>
        <v>10</v>
      </c>
      <c r="F5318" s="560">
        <f t="shared" si="502"/>
        <v>13</v>
      </c>
      <c r="G5318" s="595">
        <f t="shared" si="503"/>
        <v>7</v>
      </c>
      <c r="H5318" s="590">
        <f>CHOOSE('Output Sheet'!$B$4,'8760 Data'!J5318,'8760 Data'!K5318,'8760 Data'!L5318,'8760 Data'!M5318,'8760 Data'!N5318,'8760 Data'!O5318,'8760 Data'!P5318,'8760 Data'!Q5318,'8760 Data'!R5318,'8760 Data'!S5318,'8760 Data'!T5318,'8760 Data'!U5318)</f>
        <v>0</v>
      </c>
      <c r="I5318" s="591" t="e">
        <f>H5318/'Output Sheet'!$B$8</f>
        <v>#DIV/0!</v>
      </c>
      <c r="J5318" s="596"/>
      <c r="K5318" s="560"/>
      <c r="L5318" s="560"/>
      <c r="M5318" s="560"/>
      <c r="N5318" s="560"/>
      <c r="O5318" s="560"/>
      <c r="P5318" s="560"/>
      <c r="Q5318" s="560"/>
      <c r="R5318" s="560"/>
      <c r="S5318" s="560"/>
      <c r="T5318" s="560"/>
      <c r="U5318" s="560"/>
    </row>
    <row r="5319" spans="1:21">
      <c r="A5319" s="593">
        <f t="shared" si="498"/>
        <v>41496</v>
      </c>
      <c r="B5319" s="594">
        <v>41496.583640972225</v>
      </c>
      <c r="C5319" s="560">
        <f t="shared" si="499"/>
        <v>2013</v>
      </c>
      <c r="D5319" s="560">
        <f t="shared" si="500"/>
        <v>8</v>
      </c>
      <c r="E5319" s="560">
        <f t="shared" si="501"/>
        <v>10</v>
      </c>
      <c r="F5319" s="560">
        <f t="shared" si="502"/>
        <v>14</v>
      </c>
      <c r="G5319" s="595">
        <f t="shared" si="503"/>
        <v>7</v>
      </c>
      <c r="H5319" s="590">
        <f>CHOOSE('Output Sheet'!$B$4,'8760 Data'!J5319,'8760 Data'!K5319,'8760 Data'!L5319,'8760 Data'!M5319,'8760 Data'!N5319,'8760 Data'!O5319,'8760 Data'!P5319,'8760 Data'!Q5319,'8760 Data'!R5319,'8760 Data'!S5319,'8760 Data'!T5319,'8760 Data'!U5319)</f>
        <v>0</v>
      </c>
      <c r="I5319" s="591" t="e">
        <f>H5319/'Output Sheet'!$B$8</f>
        <v>#DIV/0!</v>
      </c>
      <c r="J5319" s="596"/>
      <c r="K5319" s="560"/>
      <c r="L5319" s="560"/>
      <c r="M5319" s="560"/>
      <c r="N5319" s="560"/>
      <c r="O5319" s="560"/>
      <c r="P5319" s="560"/>
      <c r="Q5319" s="560"/>
      <c r="R5319" s="560"/>
      <c r="S5319" s="560"/>
      <c r="T5319" s="560"/>
      <c r="U5319" s="560"/>
    </row>
    <row r="5320" spans="1:21">
      <c r="A5320" s="593">
        <f t="shared" si="498"/>
        <v>41496</v>
      </c>
      <c r="B5320" s="594">
        <v>41496.625307696762</v>
      </c>
      <c r="C5320" s="560">
        <f t="shared" si="499"/>
        <v>2013</v>
      </c>
      <c r="D5320" s="560">
        <f t="shared" si="500"/>
        <v>8</v>
      </c>
      <c r="E5320" s="560">
        <f t="shared" si="501"/>
        <v>10</v>
      </c>
      <c r="F5320" s="560">
        <f t="shared" si="502"/>
        <v>15</v>
      </c>
      <c r="G5320" s="595">
        <f t="shared" si="503"/>
        <v>7</v>
      </c>
      <c r="H5320" s="590">
        <f>CHOOSE('Output Sheet'!$B$4,'8760 Data'!J5320,'8760 Data'!K5320,'8760 Data'!L5320,'8760 Data'!M5320,'8760 Data'!N5320,'8760 Data'!O5320,'8760 Data'!P5320,'8760 Data'!Q5320,'8760 Data'!R5320,'8760 Data'!S5320,'8760 Data'!T5320,'8760 Data'!U5320)</f>
        <v>0</v>
      </c>
      <c r="I5320" s="591" t="e">
        <f>H5320/'Output Sheet'!$B$8</f>
        <v>#DIV/0!</v>
      </c>
      <c r="J5320" s="596"/>
      <c r="K5320" s="560"/>
      <c r="L5320" s="560"/>
      <c r="M5320" s="560"/>
      <c r="N5320" s="560"/>
      <c r="O5320" s="560"/>
      <c r="P5320" s="560"/>
      <c r="Q5320" s="560"/>
      <c r="R5320" s="560"/>
      <c r="S5320" s="560"/>
      <c r="T5320" s="560"/>
      <c r="U5320" s="560"/>
    </row>
    <row r="5321" spans="1:21">
      <c r="A5321" s="593">
        <f t="shared" si="498"/>
        <v>41496</v>
      </c>
      <c r="B5321" s="594">
        <v>41496.6669744213</v>
      </c>
      <c r="C5321" s="560">
        <f t="shared" si="499"/>
        <v>2013</v>
      </c>
      <c r="D5321" s="560">
        <f t="shared" si="500"/>
        <v>8</v>
      </c>
      <c r="E5321" s="560">
        <f t="shared" si="501"/>
        <v>10</v>
      </c>
      <c r="F5321" s="560">
        <f t="shared" si="502"/>
        <v>16</v>
      </c>
      <c r="G5321" s="595">
        <f t="shared" si="503"/>
        <v>7</v>
      </c>
      <c r="H5321" s="590">
        <f>CHOOSE('Output Sheet'!$B$4,'8760 Data'!J5321,'8760 Data'!K5321,'8760 Data'!L5321,'8760 Data'!M5321,'8760 Data'!N5321,'8760 Data'!O5321,'8760 Data'!P5321,'8760 Data'!Q5321,'8760 Data'!R5321,'8760 Data'!S5321,'8760 Data'!T5321,'8760 Data'!U5321)</f>
        <v>0</v>
      </c>
      <c r="I5321" s="591" t="e">
        <f>H5321/'Output Sheet'!$B$8</f>
        <v>#DIV/0!</v>
      </c>
      <c r="J5321" s="596"/>
      <c r="K5321" s="560"/>
      <c r="L5321" s="560"/>
      <c r="M5321" s="560"/>
      <c r="N5321" s="560"/>
      <c r="O5321" s="560"/>
      <c r="P5321" s="560"/>
      <c r="Q5321" s="560"/>
      <c r="R5321" s="560"/>
      <c r="S5321" s="560"/>
      <c r="T5321" s="560"/>
      <c r="U5321" s="560"/>
    </row>
    <row r="5322" spans="1:21">
      <c r="A5322" s="593">
        <f t="shared" si="498"/>
        <v>41496</v>
      </c>
      <c r="B5322" s="594">
        <v>41496.708641145837</v>
      </c>
      <c r="C5322" s="560">
        <f t="shared" si="499"/>
        <v>2013</v>
      </c>
      <c r="D5322" s="560">
        <f t="shared" si="500"/>
        <v>8</v>
      </c>
      <c r="E5322" s="560">
        <f t="shared" si="501"/>
        <v>10</v>
      </c>
      <c r="F5322" s="560">
        <f t="shared" si="502"/>
        <v>17</v>
      </c>
      <c r="G5322" s="595">
        <f t="shared" si="503"/>
        <v>7</v>
      </c>
      <c r="H5322" s="590">
        <f>CHOOSE('Output Sheet'!$B$4,'8760 Data'!J5322,'8760 Data'!K5322,'8760 Data'!L5322,'8760 Data'!M5322,'8760 Data'!N5322,'8760 Data'!O5322,'8760 Data'!P5322,'8760 Data'!Q5322,'8760 Data'!R5322,'8760 Data'!S5322,'8760 Data'!T5322,'8760 Data'!U5322)</f>
        <v>0</v>
      </c>
      <c r="I5322" s="591" t="e">
        <f>H5322/'Output Sheet'!$B$8</f>
        <v>#DIV/0!</v>
      </c>
      <c r="J5322" s="596"/>
      <c r="K5322" s="560"/>
      <c r="L5322" s="560"/>
      <c r="M5322" s="560"/>
      <c r="N5322" s="560"/>
      <c r="O5322" s="560"/>
      <c r="P5322" s="560"/>
      <c r="Q5322" s="560"/>
      <c r="R5322" s="560"/>
      <c r="S5322" s="560"/>
      <c r="T5322" s="560"/>
      <c r="U5322" s="560"/>
    </row>
    <row r="5323" spans="1:21">
      <c r="A5323" s="593">
        <f t="shared" si="498"/>
        <v>41496</v>
      </c>
      <c r="B5323" s="594">
        <v>41496.750307870374</v>
      </c>
      <c r="C5323" s="560">
        <f t="shared" si="499"/>
        <v>2013</v>
      </c>
      <c r="D5323" s="560">
        <f t="shared" si="500"/>
        <v>8</v>
      </c>
      <c r="E5323" s="560">
        <f t="shared" si="501"/>
        <v>10</v>
      </c>
      <c r="F5323" s="560">
        <f t="shared" si="502"/>
        <v>18</v>
      </c>
      <c r="G5323" s="595">
        <f t="shared" si="503"/>
        <v>7</v>
      </c>
      <c r="H5323" s="590">
        <f>CHOOSE('Output Sheet'!$B$4,'8760 Data'!J5323,'8760 Data'!K5323,'8760 Data'!L5323,'8760 Data'!M5323,'8760 Data'!N5323,'8760 Data'!O5323,'8760 Data'!P5323,'8760 Data'!Q5323,'8760 Data'!R5323,'8760 Data'!S5323,'8760 Data'!T5323,'8760 Data'!U5323)</f>
        <v>0</v>
      </c>
      <c r="I5323" s="591" t="e">
        <f>H5323/'Output Sheet'!$B$8</f>
        <v>#DIV/0!</v>
      </c>
      <c r="J5323" s="596"/>
      <c r="K5323" s="560"/>
      <c r="L5323" s="560"/>
      <c r="M5323" s="560"/>
      <c r="N5323" s="560"/>
      <c r="O5323" s="560"/>
      <c r="P5323" s="560"/>
      <c r="Q5323" s="560"/>
      <c r="R5323" s="560"/>
      <c r="S5323" s="560"/>
      <c r="T5323" s="560"/>
      <c r="U5323" s="560"/>
    </row>
    <row r="5324" spans="1:21">
      <c r="A5324" s="593">
        <f t="shared" si="498"/>
        <v>41496</v>
      </c>
      <c r="B5324" s="594">
        <v>41496.791974594904</v>
      </c>
      <c r="C5324" s="560">
        <f t="shared" si="499"/>
        <v>2013</v>
      </c>
      <c r="D5324" s="560">
        <f t="shared" si="500"/>
        <v>8</v>
      </c>
      <c r="E5324" s="560">
        <f t="shared" si="501"/>
        <v>10</v>
      </c>
      <c r="F5324" s="560">
        <f t="shared" si="502"/>
        <v>19</v>
      </c>
      <c r="G5324" s="595">
        <f t="shared" si="503"/>
        <v>7</v>
      </c>
      <c r="H5324" s="590">
        <f>CHOOSE('Output Sheet'!$B$4,'8760 Data'!J5324,'8760 Data'!K5324,'8760 Data'!L5324,'8760 Data'!M5324,'8760 Data'!N5324,'8760 Data'!O5324,'8760 Data'!P5324,'8760 Data'!Q5324,'8760 Data'!R5324,'8760 Data'!S5324,'8760 Data'!T5324,'8760 Data'!U5324)</f>
        <v>0</v>
      </c>
      <c r="I5324" s="591" t="e">
        <f>H5324/'Output Sheet'!$B$8</f>
        <v>#DIV/0!</v>
      </c>
      <c r="J5324" s="596"/>
      <c r="K5324" s="560"/>
      <c r="L5324" s="560"/>
      <c r="M5324" s="560"/>
      <c r="N5324" s="560"/>
      <c r="O5324" s="560"/>
      <c r="P5324" s="560"/>
      <c r="Q5324" s="560"/>
      <c r="R5324" s="560"/>
      <c r="S5324" s="560"/>
      <c r="T5324" s="560"/>
      <c r="U5324" s="560"/>
    </row>
    <row r="5325" spans="1:21">
      <c r="A5325" s="593">
        <f t="shared" si="498"/>
        <v>41496</v>
      </c>
      <c r="B5325" s="594">
        <v>41496.833641319441</v>
      </c>
      <c r="C5325" s="560">
        <f t="shared" si="499"/>
        <v>2013</v>
      </c>
      <c r="D5325" s="560">
        <f t="shared" si="500"/>
        <v>8</v>
      </c>
      <c r="E5325" s="560">
        <f t="shared" si="501"/>
        <v>10</v>
      </c>
      <c r="F5325" s="560">
        <f t="shared" si="502"/>
        <v>20</v>
      </c>
      <c r="G5325" s="595">
        <f t="shared" si="503"/>
        <v>7</v>
      </c>
      <c r="H5325" s="590">
        <f>CHOOSE('Output Sheet'!$B$4,'8760 Data'!J5325,'8760 Data'!K5325,'8760 Data'!L5325,'8760 Data'!M5325,'8760 Data'!N5325,'8760 Data'!O5325,'8760 Data'!P5325,'8760 Data'!Q5325,'8760 Data'!R5325,'8760 Data'!S5325,'8760 Data'!T5325,'8760 Data'!U5325)</f>
        <v>0</v>
      </c>
      <c r="I5325" s="591" t="e">
        <f>H5325/'Output Sheet'!$B$8</f>
        <v>#DIV/0!</v>
      </c>
      <c r="J5325" s="596"/>
      <c r="K5325" s="560"/>
      <c r="L5325" s="560"/>
      <c r="M5325" s="560"/>
      <c r="N5325" s="560"/>
      <c r="O5325" s="560"/>
      <c r="P5325" s="560"/>
      <c r="Q5325" s="560"/>
      <c r="R5325" s="560"/>
      <c r="S5325" s="560"/>
      <c r="T5325" s="560"/>
      <c r="U5325" s="560"/>
    </row>
    <row r="5326" spans="1:21">
      <c r="A5326" s="593">
        <f t="shared" si="498"/>
        <v>41496</v>
      </c>
      <c r="B5326" s="594">
        <v>41496.875308043978</v>
      </c>
      <c r="C5326" s="560">
        <f t="shared" si="499"/>
        <v>2013</v>
      </c>
      <c r="D5326" s="560">
        <f t="shared" si="500"/>
        <v>8</v>
      </c>
      <c r="E5326" s="560">
        <f t="shared" si="501"/>
        <v>10</v>
      </c>
      <c r="F5326" s="560">
        <f t="shared" si="502"/>
        <v>21</v>
      </c>
      <c r="G5326" s="595">
        <f t="shared" si="503"/>
        <v>7</v>
      </c>
      <c r="H5326" s="590">
        <f>CHOOSE('Output Sheet'!$B$4,'8760 Data'!J5326,'8760 Data'!K5326,'8760 Data'!L5326,'8760 Data'!M5326,'8760 Data'!N5326,'8760 Data'!O5326,'8760 Data'!P5326,'8760 Data'!Q5326,'8760 Data'!R5326,'8760 Data'!S5326,'8760 Data'!T5326,'8760 Data'!U5326)</f>
        <v>0</v>
      </c>
      <c r="I5326" s="591" t="e">
        <f>H5326/'Output Sheet'!$B$8</f>
        <v>#DIV/0!</v>
      </c>
      <c r="J5326" s="596"/>
      <c r="K5326" s="560"/>
      <c r="L5326" s="560"/>
      <c r="M5326" s="560"/>
      <c r="N5326" s="560"/>
      <c r="O5326" s="560"/>
      <c r="P5326" s="560"/>
      <c r="Q5326" s="560"/>
      <c r="R5326" s="560"/>
      <c r="S5326" s="560"/>
      <c r="T5326" s="560"/>
      <c r="U5326" s="560"/>
    </row>
    <row r="5327" spans="1:21">
      <c r="A5327" s="593">
        <f t="shared" si="498"/>
        <v>41496</v>
      </c>
      <c r="B5327" s="594">
        <v>41496.916974768516</v>
      </c>
      <c r="C5327" s="560">
        <f t="shared" si="499"/>
        <v>2013</v>
      </c>
      <c r="D5327" s="560">
        <f t="shared" si="500"/>
        <v>8</v>
      </c>
      <c r="E5327" s="560">
        <f t="shared" si="501"/>
        <v>10</v>
      </c>
      <c r="F5327" s="560">
        <f t="shared" si="502"/>
        <v>22</v>
      </c>
      <c r="G5327" s="595">
        <f t="shared" si="503"/>
        <v>7</v>
      </c>
      <c r="H5327" s="590">
        <f>CHOOSE('Output Sheet'!$B$4,'8760 Data'!J5327,'8760 Data'!K5327,'8760 Data'!L5327,'8760 Data'!M5327,'8760 Data'!N5327,'8760 Data'!O5327,'8760 Data'!P5327,'8760 Data'!Q5327,'8760 Data'!R5327,'8760 Data'!S5327,'8760 Data'!T5327,'8760 Data'!U5327)</f>
        <v>0</v>
      </c>
      <c r="I5327" s="591" t="e">
        <f>H5327/'Output Sheet'!$B$8</f>
        <v>#DIV/0!</v>
      </c>
      <c r="J5327" s="596"/>
      <c r="K5327" s="560"/>
      <c r="L5327" s="560"/>
      <c r="M5327" s="560"/>
      <c r="N5327" s="560"/>
      <c r="O5327" s="560"/>
      <c r="P5327" s="560"/>
      <c r="Q5327" s="560"/>
      <c r="R5327" s="560"/>
      <c r="S5327" s="560"/>
      <c r="T5327" s="560"/>
      <c r="U5327" s="560"/>
    </row>
    <row r="5328" spans="1:21">
      <c r="A5328" s="593">
        <f t="shared" si="498"/>
        <v>41496</v>
      </c>
      <c r="B5328" s="594">
        <v>41496.958641493053</v>
      </c>
      <c r="C5328" s="560">
        <f t="shared" si="499"/>
        <v>2013</v>
      </c>
      <c r="D5328" s="560">
        <f t="shared" si="500"/>
        <v>8</v>
      </c>
      <c r="E5328" s="560">
        <f t="shared" si="501"/>
        <v>10</v>
      </c>
      <c r="F5328" s="560">
        <f t="shared" si="502"/>
        <v>23</v>
      </c>
      <c r="G5328" s="595">
        <f t="shared" si="503"/>
        <v>7</v>
      </c>
      <c r="H5328" s="590">
        <f>CHOOSE('Output Sheet'!$B$4,'8760 Data'!J5328,'8760 Data'!K5328,'8760 Data'!L5328,'8760 Data'!M5328,'8760 Data'!N5328,'8760 Data'!O5328,'8760 Data'!P5328,'8760 Data'!Q5328,'8760 Data'!R5328,'8760 Data'!S5328,'8760 Data'!T5328,'8760 Data'!U5328)</f>
        <v>0</v>
      </c>
      <c r="I5328" s="591" t="e">
        <f>H5328/'Output Sheet'!$B$8</f>
        <v>#DIV/0!</v>
      </c>
      <c r="J5328" s="596"/>
      <c r="K5328" s="560"/>
      <c r="L5328" s="560"/>
      <c r="M5328" s="560"/>
      <c r="N5328" s="560"/>
      <c r="O5328" s="560"/>
      <c r="P5328" s="560"/>
      <c r="Q5328" s="560"/>
      <c r="R5328" s="560"/>
      <c r="S5328" s="560"/>
      <c r="T5328" s="560"/>
      <c r="U5328" s="560"/>
    </row>
    <row r="5329" spans="1:21">
      <c r="A5329" s="593">
        <f t="shared" si="498"/>
        <v>41497</v>
      </c>
      <c r="B5329" s="594">
        <v>41497.00030821759</v>
      </c>
      <c r="C5329" s="560">
        <f t="shared" si="499"/>
        <v>2013</v>
      </c>
      <c r="D5329" s="560">
        <f t="shared" si="500"/>
        <v>8</v>
      </c>
      <c r="E5329" s="560">
        <f t="shared" si="501"/>
        <v>11</v>
      </c>
      <c r="F5329" s="560">
        <f t="shared" si="502"/>
        <v>24</v>
      </c>
      <c r="G5329" s="595">
        <f t="shared" si="503"/>
        <v>1</v>
      </c>
      <c r="H5329" s="590">
        <f>CHOOSE('Output Sheet'!$B$4,'8760 Data'!J5329,'8760 Data'!K5329,'8760 Data'!L5329,'8760 Data'!M5329,'8760 Data'!N5329,'8760 Data'!O5329,'8760 Data'!P5329,'8760 Data'!Q5329,'8760 Data'!R5329,'8760 Data'!S5329,'8760 Data'!T5329,'8760 Data'!U5329)</f>
        <v>0</v>
      </c>
      <c r="I5329" s="591" t="e">
        <f>H5329/'Output Sheet'!$B$8</f>
        <v>#DIV/0!</v>
      </c>
      <c r="J5329" s="596"/>
      <c r="K5329" s="560"/>
      <c r="L5329" s="560"/>
      <c r="M5329" s="560"/>
      <c r="N5329" s="560"/>
      <c r="O5329" s="560"/>
      <c r="P5329" s="560"/>
      <c r="Q5329" s="560"/>
      <c r="R5329" s="560"/>
      <c r="S5329" s="560"/>
      <c r="T5329" s="560"/>
      <c r="U5329" s="560"/>
    </row>
    <row r="5330" spans="1:21">
      <c r="A5330" s="593">
        <f t="shared" si="498"/>
        <v>41497</v>
      </c>
      <c r="B5330" s="594">
        <v>41497.041974942127</v>
      </c>
      <c r="C5330" s="560">
        <f t="shared" si="499"/>
        <v>2013</v>
      </c>
      <c r="D5330" s="560">
        <f t="shared" si="500"/>
        <v>8</v>
      </c>
      <c r="E5330" s="560">
        <f t="shared" si="501"/>
        <v>11</v>
      </c>
      <c r="F5330" s="560">
        <f t="shared" si="502"/>
        <v>1</v>
      </c>
      <c r="G5330" s="595">
        <f t="shared" si="503"/>
        <v>1</v>
      </c>
      <c r="H5330" s="590">
        <f>CHOOSE('Output Sheet'!$B$4,'8760 Data'!J5330,'8760 Data'!K5330,'8760 Data'!L5330,'8760 Data'!M5330,'8760 Data'!N5330,'8760 Data'!O5330,'8760 Data'!P5330,'8760 Data'!Q5330,'8760 Data'!R5330,'8760 Data'!S5330,'8760 Data'!T5330,'8760 Data'!U5330)</f>
        <v>0</v>
      </c>
      <c r="I5330" s="591" t="e">
        <f>H5330/'Output Sheet'!$B$8</f>
        <v>#DIV/0!</v>
      </c>
      <c r="J5330" s="596"/>
      <c r="K5330" s="560"/>
      <c r="L5330" s="560"/>
      <c r="M5330" s="560"/>
      <c r="N5330" s="560"/>
      <c r="O5330" s="560"/>
      <c r="P5330" s="560"/>
      <c r="Q5330" s="560"/>
      <c r="R5330" s="560"/>
      <c r="S5330" s="560"/>
      <c r="T5330" s="560"/>
      <c r="U5330" s="560"/>
    </row>
    <row r="5331" spans="1:21">
      <c r="A5331" s="593">
        <f t="shared" si="498"/>
        <v>41497</v>
      </c>
      <c r="B5331" s="594">
        <v>41497.083641666664</v>
      </c>
      <c r="C5331" s="560">
        <f t="shared" si="499"/>
        <v>2013</v>
      </c>
      <c r="D5331" s="560">
        <f t="shared" si="500"/>
        <v>8</v>
      </c>
      <c r="E5331" s="560">
        <f t="shared" si="501"/>
        <v>11</v>
      </c>
      <c r="F5331" s="560">
        <f t="shared" si="502"/>
        <v>2</v>
      </c>
      <c r="G5331" s="595">
        <f t="shared" si="503"/>
        <v>1</v>
      </c>
      <c r="H5331" s="590">
        <f>CHOOSE('Output Sheet'!$B$4,'8760 Data'!J5331,'8760 Data'!K5331,'8760 Data'!L5331,'8760 Data'!M5331,'8760 Data'!N5331,'8760 Data'!O5331,'8760 Data'!P5331,'8760 Data'!Q5331,'8760 Data'!R5331,'8760 Data'!S5331,'8760 Data'!T5331,'8760 Data'!U5331)</f>
        <v>0</v>
      </c>
      <c r="I5331" s="591" t="e">
        <f>H5331/'Output Sheet'!$B$8</f>
        <v>#DIV/0!</v>
      </c>
      <c r="J5331" s="596"/>
      <c r="K5331" s="560"/>
      <c r="L5331" s="560"/>
      <c r="M5331" s="560"/>
      <c r="N5331" s="560"/>
      <c r="O5331" s="560"/>
      <c r="P5331" s="560"/>
      <c r="Q5331" s="560"/>
      <c r="R5331" s="560"/>
      <c r="S5331" s="560"/>
      <c r="T5331" s="560"/>
      <c r="U5331" s="560"/>
    </row>
    <row r="5332" spans="1:21">
      <c r="A5332" s="593">
        <f t="shared" si="498"/>
        <v>41497</v>
      </c>
      <c r="B5332" s="594">
        <v>41497.125308391202</v>
      </c>
      <c r="C5332" s="560">
        <f t="shared" si="499"/>
        <v>2013</v>
      </c>
      <c r="D5332" s="560">
        <f t="shared" si="500"/>
        <v>8</v>
      </c>
      <c r="E5332" s="560">
        <f t="shared" si="501"/>
        <v>11</v>
      </c>
      <c r="F5332" s="560">
        <f t="shared" si="502"/>
        <v>3</v>
      </c>
      <c r="G5332" s="595">
        <f t="shared" si="503"/>
        <v>1</v>
      </c>
      <c r="H5332" s="590">
        <f>CHOOSE('Output Sheet'!$B$4,'8760 Data'!J5332,'8760 Data'!K5332,'8760 Data'!L5332,'8760 Data'!M5332,'8760 Data'!N5332,'8760 Data'!O5332,'8760 Data'!P5332,'8760 Data'!Q5332,'8760 Data'!R5332,'8760 Data'!S5332,'8760 Data'!T5332,'8760 Data'!U5332)</f>
        <v>0</v>
      </c>
      <c r="I5332" s="591" t="e">
        <f>H5332/'Output Sheet'!$B$8</f>
        <v>#DIV/0!</v>
      </c>
      <c r="J5332" s="596"/>
      <c r="K5332" s="560"/>
      <c r="L5332" s="560"/>
      <c r="M5332" s="560"/>
      <c r="N5332" s="560"/>
      <c r="O5332" s="560"/>
      <c r="P5332" s="560"/>
      <c r="Q5332" s="560"/>
      <c r="R5332" s="560"/>
      <c r="S5332" s="560"/>
      <c r="T5332" s="560"/>
      <c r="U5332" s="560"/>
    </row>
    <row r="5333" spans="1:21">
      <c r="A5333" s="593">
        <f t="shared" si="498"/>
        <v>41497</v>
      </c>
      <c r="B5333" s="594">
        <v>41497.166975115739</v>
      </c>
      <c r="C5333" s="560">
        <f t="shared" si="499"/>
        <v>2013</v>
      </c>
      <c r="D5333" s="560">
        <f t="shared" si="500"/>
        <v>8</v>
      </c>
      <c r="E5333" s="560">
        <f t="shared" si="501"/>
        <v>11</v>
      </c>
      <c r="F5333" s="560">
        <f t="shared" si="502"/>
        <v>4</v>
      </c>
      <c r="G5333" s="595">
        <f t="shared" si="503"/>
        <v>1</v>
      </c>
      <c r="H5333" s="590">
        <f>CHOOSE('Output Sheet'!$B$4,'8760 Data'!J5333,'8760 Data'!K5333,'8760 Data'!L5333,'8760 Data'!M5333,'8760 Data'!N5333,'8760 Data'!O5333,'8760 Data'!P5333,'8760 Data'!Q5333,'8760 Data'!R5333,'8760 Data'!S5333,'8760 Data'!T5333,'8760 Data'!U5333)</f>
        <v>0</v>
      </c>
      <c r="I5333" s="591" t="e">
        <f>H5333/'Output Sheet'!$B$8</f>
        <v>#DIV/0!</v>
      </c>
      <c r="J5333" s="596"/>
      <c r="K5333" s="560"/>
      <c r="L5333" s="560"/>
      <c r="M5333" s="560"/>
      <c r="N5333" s="560"/>
      <c r="O5333" s="560"/>
      <c r="P5333" s="560"/>
      <c r="Q5333" s="560"/>
      <c r="R5333" s="560"/>
      <c r="S5333" s="560"/>
      <c r="T5333" s="560"/>
      <c r="U5333" s="560"/>
    </row>
    <row r="5334" spans="1:21">
      <c r="A5334" s="593">
        <f t="shared" si="498"/>
        <v>41497</v>
      </c>
      <c r="B5334" s="594">
        <v>41497.208641840276</v>
      </c>
      <c r="C5334" s="560">
        <f t="shared" si="499"/>
        <v>2013</v>
      </c>
      <c r="D5334" s="560">
        <f t="shared" si="500"/>
        <v>8</v>
      </c>
      <c r="E5334" s="560">
        <f t="shared" si="501"/>
        <v>11</v>
      </c>
      <c r="F5334" s="560">
        <f t="shared" si="502"/>
        <v>5</v>
      </c>
      <c r="G5334" s="595">
        <f t="shared" si="503"/>
        <v>1</v>
      </c>
      <c r="H5334" s="590">
        <f>CHOOSE('Output Sheet'!$B$4,'8760 Data'!J5334,'8760 Data'!K5334,'8760 Data'!L5334,'8760 Data'!M5334,'8760 Data'!N5334,'8760 Data'!O5334,'8760 Data'!P5334,'8760 Data'!Q5334,'8760 Data'!R5334,'8760 Data'!S5334,'8760 Data'!T5334,'8760 Data'!U5334)</f>
        <v>0</v>
      </c>
      <c r="I5334" s="591" t="e">
        <f>H5334/'Output Sheet'!$B$8</f>
        <v>#DIV/0!</v>
      </c>
      <c r="J5334" s="596"/>
      <c r="K5334" s="560"/>
      <c r="L5334" s="560"/>
      <c r="M5334" s="560"/>
      <c r="N5334" s="560"/>
      <c r="O5334" s="560"/>
      <c r="P5334" s="560"/>
      <c r="Q5334" s="560"/>
      <c r="R5334" s="560"/>
      <c r="S5334" s="560"/>
      <c r="T5334" s="560"/>
      <c r="U5334" s="560"/>
    </row>
    <row r="5335" spans="1:21">
      <c r="A5335" s="593">
        <f t="shared" si="498"/>
        <v>41497</v>
      </c>
      <c r="B5335" s="594">
        <v>41497.250308564813</v>
      </c>
      <c r="C5335" s="560">
        <f t="shared" si="499"/>
        <v>2013</v>
      </c>
      <c r="D5335" s="560">
        <f t="shared" si="500"/>
        <v>8</v>
      </c>
      <c r="E5335" s="560">
        <f t="shared" si="501"/>
        <v>11</v>
      </c>
      <c r="F5335" s="560">
        <f t="shared" si="502"/>
        <v>6</v>
      </c>
      <c r="G5335" s="595">
        <f t="shared" si="503"/>
        <v>1</v>
      </c>
      <c r="H5335" s="590">
        <f>CHOOSE('Output Sheet'!$B$4,'8760 Data'!J5335,'8760 Data'!K5335,'8760 Data'!L5335,'8760 Data'!M5335,'8760 Data'!N5335,'8760 Data'!O5335,'8760 Data'!P5335,'8760 Data'!Q5335,'8760 Data'!R5335,'8760 Data'!S5335,'8760 Data'!T5335,'8760 Data'!U5335)</f>
        <v>0</v>
      </c>
      <c r="I5335" s="591" t="e">
        <f>H5335/'Output Sheet'!$B$8</f>
        <v>#DIV/0!</v>
      </c>
      <c r="J5335" s="596"/>
      <c r="K5335" s="560"/>
      <c r="L5335" s="560"/>
      <c r="M5335" s="560"/>
      <c r="N5335" s="560"/>
      <c r="O5335" s="560"/>
      <c r="P5335" s="560"/>
      <c r="Q5335" s="560"/>
      <c r="R5335" s="560"/>
      <c r="S5335" s="560"/>
      <c r="T5335" s="560"/>
      <c r="U5335" s="560"/>
    </row>
    <row r="5336" spans="1:21">
      <c r="A5336" s="593">
        <f t="shared" si="498"/>
        <v>41497</v>
      </c>
      <c r="B5336" s="594">
        <v>41497.29197528935</v>
      </c>
      <c r="C5336" s="560">
        <f t="shared" si="499"/>
        <v>2013</v>
      </c>
      <c r="D5336" s="560">
        <f t="shared" si="500"/>
        <v>8</v>
      </c>
      <c r="E5336" s="560">
        <f t="shared" si="501"/>
        <v>11</v>
      </c>
      <c r="F5336" s="560">
        <f t="shared" si="502"/>
        <v>7</v>
      </c>
      <c r="G5336" s="595">
        <f t="shared" si="503"/>
        <v>1</v>
      </c>
      <c r="H5336" s="590">
        <f>CHOOSE('Output Sheet'!$B$4,'8760 Data'!J5336,'8760 Data'!K5336,'8760 Data'!L5336,'8760 Data'!M5336,'8760 Data'!N5336,'8760 Data'!O5336,'8760 Data'!P5336,'8760 Data'!Q5336,'8760 Data'!R5336,'8760 Data'!S5336,'8760 Data'!T5336,'8760 Data'!U5336)</f>
        <v>0</v>
      </c>
      <c r="I5336" s="591" t="e">
        <f>H5336/'Output Sheet'!$B$8</f>
        <v>#DIV/0!</v>
      </c>
      <c r="J5336" s="596"/>
      <c r="K5336" s="560"/>
      <c r="L5336" s="560"/>
      <c r="M5336" s="560"/>
      <c r="N5336" s="560"/>
      <c r="O5336" s="560"/>
      <c r="P5336" s="560"/>
      <c r="Q5336" s="560"/>
      <c r="R5336" s="560"/>
      <c r="S5336" s="560"/>
      <c r="T5336" s="560"/>
      <c r="U5336" s="560"/>
    </row>
    <row r="5337" spans="1:21">
      <c r="A5337" s="593">
        <f t="shared" si="498"/>
        <v>41497</v>
      </c>
      <c r="B5337" s="594">
        <v>41497.333642013888</v>
      </c>
      <c r="C5337" s="560">
        <f t="shared" si="499"/>
        <v>2013</v>
      </c>
      <c r="D5337" s="560">
        <f t="shared" si="500"/>
        <v>8</v>
      </c>
      <c r="E5337" s="560">
        <f t="shared" si="501"/>
        <v>11</v>
      </c>
      <c r="F5337" s="560">
        <f t="shared" si="502"/>
        <v>8</v>
      </c>
      <c r="G5337" s="595">
        <f t="shared" si="503"/>
        <v>1</v>
      </c>
      <c r="H5337" s="590">
        <f>CHOOSE('Output Sheet'!$B$4,'8760 Data'!J5337,'8760 Data'!K5337,'8760 Data'!L5337,'8760 Data'!M5337,'8760 Data'!N5337,'8760 Data'!O5337,'8760 Data'!P5337,'8760 Data'!Q5337,'8760 Data'!R5337,'8760 Data'!S5337,'8760 Data'!T5337,'8760 Data'!U5337)</f>
        <v>0</v>
      </c>
      <c r="I5337" s="591" t="e">
        <f>H5337/'Output Sheet'!$B$8</f>
        <v>#DIV/0!</v>
      </c>
      <c r="J5337" s="596"/>
      <c r="K5337" s="560"/>
      <c r="L5337" s="560"/>
      <c r="M5337" s="560"/>
      <c r="N5337" s="560"/>
      <c r="O5337" s="560"/>
      <c r="P5337" s="560"/>
      <c r="Q5337" s="560"/>
      <c r="R5337" s="560"/>
      <c r="S5337" s="560"/>
      <c r="T5337" s="560"/>
      <c r="U5337" s="560"/>
    </row>
    <row r="5338" spans="1:21">
      <c r="A5338" s="593">
        <f t="shared" si="498"/>
        <v>41497</v>
      </c>
      <c r="B5338" s="594">
        <v>41497.375308738425</v>
      </c>
      <c r="C5338" s="560">
        <f t="shared" si="499"/>
        <v>2013</v>
      </c>
      <c r="D5338" s="560">
        <f t="shared" si="500"/>
        <v>8</v>
      </c>
      <c r="E5338" s="560">
        <f t="shared" si="501"/>
        <v>11</v>
      </c>
      <c r="F5338" s="560">
        <f t="shared" si="502"/>
        <v>9</v>
      </c>
      <c r="G5338" s="595">
        <f t="shared" si="503"/>
        <v>1</v>
      </c>
      <c r="H5338" s="590">
        <f>CHOOSE('Output Sheet'!$B$4,'8760 Data'!J5338,'8760 Data'!K5338,'8760 Data'!L5338,'8760 Data'!M5338,'8760 Data'!N5338,'8760 Data'!O5338,'8760 Data'!P5338,'8760 Data'!Q5338,'8760 Data'!R5338,'8760 Data'!S5338,'8760 Data'!T5338,'8760 Data'!U5338)</f>
        <v>0</v>
      </c>
      <c r="I5338" s="591" t="e">
        <f>H5338/'Output Sheet'!$B$8</f>
        <v>#DIV/0!</v>
      </c>
      <c r="J5338" s="596"/>
      <c r="K5338" s="560"/>
      <c r="L5338" s="560"/>
      <c r="M5338" s="560"/>
      <c r="N5338" s="560"/>
      <c r="O5338" s="560"/>
      <c r="P5338" s="560"/>
      <c r="Q5338" s="560"/>
      <c r="R5338" s="560"/>
      <c r="S5338" s="560"/>
      <c r="T5338" s="560"/>
      <c r="U5338" s="560"/>
    </row>
    <row r="5339" spans="1:21">
      <c r="A5339" s="593">
        <f t="shared" si="498"/>
        <v>41497</v>
      </c>
      <c r="B5339" s="594">
        <v>41497.416975462962</v>
      </c>
      <c r="C5339" s="560">
        <f t="shared" si="499"/>
        <v>2013</v>
      </c>
      <c r="D5339" s="560">
        <f t="shared" si="500"/>
        <v>8</v>
      </c>
      <c r="E5339" s="560">
        <f t="shared" si="501"/>
        <v>11</v>
      </c>
      <c r="F5339" s="560">
        <f t="shared" si="502"/>
        <v>10</v>
      </c>
      <c r="G5339" s="595">
        <f t="shared" si="503"/>
        <v>1</v>
      </c>
      <c r="H5339" s="590">
        <f>CHOOSE('Output Sheet'!$B$4,'8760 Data'!J5339,'8760 Data'!K5339,'8760 Data'!L5339,'8760 Data'!M5339,'8760 Data'!N5339,'8760 Data'!O5339,'8760 Data'!P5339,'8760 Data'!Q5339,'8760 Data'!R5339,'8760 Data'!S5339,'8760 Data'!T5339,'8760 Data'!U5339)</f>
        <v>0</v>
      </c>
      <c r="I5339" s="591" t="e">
        <f>H5339/'Output Sheet'!$B$8</f>
        <v>#DIV/0!</v>
      </c>
      <c r="J5339" s="596"/>
      <c r="K5339" s="560"/>
      <c r="L5339" s="560"/>
      <c r="M5339" s="560"/>
      <c r="N5339" s="560"/>
      <c r="O5339" s="560"/>
      <c r="P5339" s="560"/>
      <c r="Q5339" s="560"/>
      <c r="R5339" s="560"/>
      <c r="S5339" s="560"/>
      <c r="T5339" s="560"/>
      <c r="U5339" s="560"/>
    </row>
    <row r="5340" spans="1:21">
      <c r="A5340" s="593">
        <f t="shared" si="498"/>
        <v>41497</v>
      </c>
      <c r="B5340" s="594">
        <v>41497.458642187499</v>
      </c>
      <c r="C5340" s="560">
        <f t="shared" si="499"/>
        <v>2013</v>
      </c>
      <c r="D5340" s="560">
        <f t="shared" si="500"/>
        <v>8</v>
      </c>
      <c r="E5340" s="560">
        <f t="shared" si="501"/>
        <v>11</v>
      </c>
      <c r="F5340" s="560">
        <f t="shared" si="502"/>
        <v>11</v>
      </c>
      <c r="G5340" s="595">
        <f t="shared" si="503"/>
        <v>1</v>
      </c>
      <c r="H5340" s="590">
        <f>CHOOSE('Output Sheet'!$B$4,'8760 Data'!J5340,'8760 Data'!K5340,'8760 Data'!L5340,'8760 Data'!M5340,'8760 Data'!N5340,'8760 Data'!O5340,'8760 Data'!P5340,'8760 Data'!Q5340,'8760 Data'!R5340,'8760 Data'!S5340,'8760 Data'!T5340,'8760 Data'!U5340)</f>
        <v>0</v>
      </c>
      <c r="I5340" s="591" t="e">
        <f>H5340/'Output Sheet'!$B$8</f>
        <v>#DIV/0!</v>
      </c>
      <c r="J5340" s="596"/>
      <c r="K5340" s="560"/>
      <c r="L5340" s="560"/>
      <c r="M5340" s="560"/>
      <c r="N5340" s="560"/>
      <c r="O5340" s="560"/>
      <c r="P5340" s="560"/>
      <c r="Q5340" s="560"/>
      <c r="R5340" s="560"/>
      <c r="S5340" s="560"/>
      <c r="T5340" s="560"/>
      <c r="U5340" s="560"/>
    </row>
    <row r="5341" spans="1:21">
      <c r="A5341" s="593">
        <f t="shared" si="498"/>
        <v>41497</v>
      </c>
      <c r="B5341" s="594">
        <v>41497.500308912036</v>
      </c>
      <c r="C5341" s="560">
        <f t="shared" si="499"/>
        <v>2013</v>
      </c>
      <c r="D5341" s="560">
        <f t="shared" si="500"/>
        <v>8</v>
      </c>
      <c r="E5341" s="560">
        <f t="shared" si="501"/>
        <v>11</v>
      </c>
      <c r="F5341" s="560">
        <f t="shared" si="502"/>
        <v>12</v>
      </c>
      <c r="G5341" s="595">
        <f t="shared" si="503"/>
        <v>1</v>
      </c>
      <c r="H5341" s="590">
        <f>CHOOSE('Output Sheet'!$B$4,'8760 Data'!J5341,'8760 Data'!K5341,'8760 Data'!L5341,'8760 Data'!M5341,'8760 Data'!N5341,'8760 Data'!O5341,'8760 Data'!P5341,'8760 Data'!Q5341,'8760 Data'!R5341,'8760 Data'!S5341,'8760 Data'!T5341,'8760 Data'!U5341)</f>
        <v>0</v>
      </c>
      <c r="I5341" s="591" t="e">
        <f>H5341/'Output Sheet'!$B$8</f>
        <v>#DIV/0!</v>
      </c>
      <c r="J5341" s="596"/>
      <c r="K5341" s="560"/>
      <c r="L5341" s="560"/>
      <c r="M5341" s="560"/>
      <c r="N5341" s="560"/>
      <c r="O5341" s="560"/>
      <c r="P5341" s="560"/>
      <c r="Q5341" s="560"/>
      <c r="R5341" s="560"/>
      <c r="S5341" s="560"/>
      <c r="T5341" s="560"/>
      <c r="U5341" s="560"/>
    </row>
    <row r="5342" spans="1:21">
      <c r="A5342" s="593">
        <f t="shared" si="498"/>
        <v>41497</v>
      </c>
      <c r="B5342" s="594">
        <v>41497.541975636574</v>
      </c>
      <c r="C5342" s="560">
        <f t="shared" si="499"/>
        <v>2013</v>
      </c>
      <c r="D5342" s="560">
        <f t="shared" si="500"/>
        <v>8</v>
      </c>
      <c r="E5342" s="560">
        <f t="shared" si="501"/>
        <v>11</v>
      </c>
      <c r="F5342" s="560">
        <f t="shared" si="502"/>
        <v>13</v>
      </c>
      <c r="G5342" s="595">
        <f t="shared" si="503"/>
        <v>1</v>
      </c>
      <c r="H5342" s="590">
        <f>CHOOSE('Output Sheet'!$B$4,'8760 Data'!J5342,'8760 Data'!K5342,'8760 Data'!L5342,'8760 Data'!M5342,'8760 Data'!N5342,'8760 Data'!O5342,'8760 Data'!P5342,'8760 Data'!Q5342,'8760 Data'!R5342,'8760 Data'!S5342,'8760 Data'!T5342,'8760 Data'!U5342)</f>
        <v>0</v>
      </c>
      <c r="I5342" s="591" t="e">
        <f>H5342/'Output Sheet'!$B$8</f>
        <v>#DIV/0!</v>
      </c>
      <c r="J5342" s="596"/>
      <c r="K5342" s="560"/>
      <c r="L5342" s="560"/>
      <c r="M5342" s="560"/>
      <c r="N5342" s="560"/>
      <c r="O5342" s="560"/>
      <c r="P5342" s="560"/>
      <c r="Q5342" s="560"/>
      <c r="R5342" s="560"/>
      <c r="S5342" s="560"/>
      <c r="T5342" s="560"/>
      <c r="U5342" s="560"/>
    </row>
    <row r="5343" spans="1:21">
      <c r="A5343" s="593">
        <f t="shared" si="498"/>
        <v>41497</v>
      </c>
      <c r="B5343" s="594">
        <v>41497.583642361111</v>
      </c>
      <c r="C5343" s="560">
        <f t="shared" si="499"/>
        <v>2013</v>
      </c>
      <c r="D5343" s="560">
        <f t="shared" si="500"/>
        <v>8</v>
      </c>
      <c r="E5343" s="560">
        <f t="shared" si="501"/>
        <v>11</v>
      </c>
      <c r="F5343" s="560">
        <f t="shared" si="502"/>
        <v>14</v>
      </c>
      <c r="G5343" s="595">
        <f t="shared" si="503"/>
        <v>1</v>
      </c>
      <c r="H5343" s="590">
        <f>CHOOSE('Output Sheet'!$B$4,'8760 Data'!J5343,'8760 Data'!K5343,'8760 Data'!L5343,'8760 Data'!M5343,'8760 Data'!N5343,'8760 Data'!O5343,'8760 Data'!P5343,'8760 Data'!Q5343,'8760 Data'!R5343,'8760 Data'!S5343,'8760 Data'!T5343,'8760 Data'!U5343)</f>
        <v>0</v>
      </c>
      <c r="I5343" s="591" t="e">
        <f>H5343/'Output Sheet'!$B$8</f>
        <v>#DIV/0!</v>
      </c>
      <c r="J5343" s="596"/>
      <c r="K5343" s="560"/>
      <c r="L5343" s="560"/>
      <c r="M5343" s="560"/>
      <c r="N5343" s="560"/>
      <c r="O5343" s="560"/>
      <c r="P5343" s="560"/>
      <c r="Q5343" s="560"/>
      <c r="R5343" s="560"/>
      <c r="S5343" s="560"/>
      <c r="T5343" s="560"/>
      <c r="U5343" s="560"/>
    </row>
    <row r="5344" spans="1:21">
      <c r="A5344" s="593">
        <f t="shared" si="498"/>
        <v>41497</v>
      </c>
      <c r="B5344" s="594">
        <v>41497.625309085648</v>
      </c>
      <c r="C5344" s="560">
        <f t="shared" si="499"/>
        <v>2013</v>
      </c>
      <c r="D5344" s="560">
        <f t="shared" si="500"/>
        <v>8</v>
      </c>
      <c r="E5344" s="560">
        <f t="shared" si="501"/>
        <v>11</v>
      </c>
      <c r="F5344" s="560">
        <f t="shared" si="502"/>
        <v>15</v>
      </c>
      <c r="G5344" s="595">
        <f t="shared" si="503"/>
        <v>1</v>
      </c>
      <c r="H5344" s="590">
        <f>CHOOSE('Output Sheet'!$B$4,'8760 Data'!J5344,'8760 Data'!K5344,'8760 Data'!L5344,'8760 Data'!M5344,'8760 Data'!N5344,'8760 Data'!O5344,'8760 Data'!P5344,'8760 Data'!Q5344,'8760 Data'!R5344,'8760 Data'!S5344,'8760 Data'!T5344,'8760 Data'!U5344)</f>
        <v>0</v>
      </c>
      <c r="I5344" s="591" t="e">
        <f>H5344/'Output Sheet'!$B$8</f>
        <v>#DIV/0!</v>
      </c>
      <c r="J5344" s="596"/>
      <c r="K5344" s="560"/>
      <c r="L5344" s="560"/>
      <c r="M5344" s="560"/>
      <c r="N5344" s="560"/>
      <c r="O5344" s="560"/>
      <c r="P5344" s="560"/>
      <c r="Q5344" s="560"/>
      <c r="R5344" s="560"/>
      <c r="S5344" s="560"/>
      <c r="T5344" s="560"/>
      <c r="U5344" s="560"/>
    </row>
    <row r="5345" spans="1:21">
      <c r="A5345" s="593">
        <f t="shared" si="498"/>
        <v>41497</v>
      </c>
      <c r="B5345" s="594">
        <v>41497.666975810185</v>
      </c>
      <c r="C5345" s="560">
        <f t="shared" si="499"/>
        <v>2013</v>
      </c>
      <c r="D5345" s="560">
        <f t="shared" si="500"/>
        <v>8</v>
      </c>
      <c r="E5345" s="560">
        <f t="shared" si="501"/>
        <v>11</v>
      </c>
      <c r="F5345" s="560">
        <f t="shared" si="502"/>
        <v>16</v>
      </c>
      <c r="G5345" s="595">
        <f t="shared" si="503"/>
        <v>1</v>
      </c>
      <c r="H5345" s="590">
        <f>CHOOSE('Output Sheet'!$B$4,'8760 Data'!J5345,'8760 Data'!K5345,'8760 Data'!L5345,'8760 Data'!M5345,'8760 Data'!N5345,'8760 Data'!O5345,'8760 Data'!P5345,'8760 Data'!Q5345,'8760 Data'!R5345,'8760 Data'!S5345,'8760 Data'!T5345,'8760 Data'!U5345)</f>
        <v>0</v>
      </c>
      <c r="I5345" s="591" t="e">
        <f>H5345/'Output Sheet'!$B$8</f>
        <v>#DIV/0!</v>
      </c>
      <c r="J5345" s="596"/>
      <c r="K5345" s="560"/>
      <c r="L5345" s="560"/>
      <c r="M5345" s="560"/>
      <c r="N5345" s="560"/>
      <c r="O5345" s="560"/>
      <c r="P5345" s="560"/>
      <c r="Q5345" s="560"/>
      <c r="R5345" s="560"/>
      <c r="S5345" s="560"/>
      <c r="T5345" s="560"/>
      <c r="U5345" s="560"/>
    </row>
    <row r="5346" spans="1:21">
      <c r="A5346" s="593">
        <f t="shared" si="498"/>
        <v>41497</v>
      </c>
      <c r="B5346" s="594">
        <v>41497.708642534722</v>
      </c>
      <c r="C5346" s="560">
        <f t="shared" si="499"/>
        <v>2013</v>
      </c>
      <c r="D5346" s="560">
        <f t="shared" si="500"/>
        <v>8</v>
      </c>
      <c r="E5346" s="560">
        <f t="shared" si="501"/>
        <v>11</v>
      </c>
      <c r="F5346" s="560">
        <f t="shared" si="502"/>
        <v>17</v>
      </c>
      <c r="G5346" s="595">
        <f t="shared" si="503"/>
        <v>1</v>
      </c>
      <c r="H5346" s="590">
        <f>CHOOSE('Output Sheet'!$B$4,'8760 Data'!J5346,'8760 Data'!K5346,'8760 Data'!L5346,'8760 Data'!M5346,'8760 Data'!N5346,'8760 Data'!O5346,'8760 Data'!P5346,'8760 Data'!Q5346,'8760 Data'!R5346,'8760 Data'!S5346,'8760 Data'!T5346,'8760 Data'!U5346)</f>
        <v>0</v>
      </c>
      <c r="I5346" s="591" t="e">
        <f>H5346/'Output Sheet'!$B$8</f>
        <v>#DIV/0!</v>
      </c>
      <c r="J5346" s="596"/>
      <c r="K5346" s="560"/>
      <c r="L5346" s="560"/>
      <c r="M5346" s="560"/>
      <c r="N5346" s="560"/>
      <c r="O5346" s="560"/>
      <c r="P5346" s="560"/>
      <c r="Q5346" s="560"/>
      <c r="R5346" s="560"/>
      <c r="S5346" s="560"/>
      <c r="T5346" s="560"/>
      <c r="U5346" s="560"/>
    </row>
    <row r="5347" spans="1:21">
      <c r="A5347" s="593">
        <f t="shared" si="498"/>
        <v>41497</v>
      </c>
      <c r="B5347" s="594">
        <v>41497.75030925926</v>
      </c>
      <c r="C5347" s="560">
        <f t="shared" si="499"/>
        <v>2013</v>
      </c>
      <c r="D5347" s="560">
        <f t="shared" si="500"/>
        <v>8</v>
      </c>
      <c r="E5347" s="560">
        <f t="shared" si="501"/>
        <v>11</v>
      </c>
      <c r="F5347" s="560">
        <f t="shared" si="502"/>
        <v>18</v>
      </c>
      <c r="G5347" s="595">
        <f t="shared" si="503"/>
        <v>1</v>
      </c>
      <c r="H5347" s="590">
        <f>CHOOSE('Output Sheet'!$B$4,'8760 Data'!J5347,'8760 Data'!K5347,'8760 Data'!L5347,'8760 Data'!M5347,'8760 Data'!N5347,'8760 Data'!O5347,'8760 Data'!P5347,'8760 Data'!Q5347,'8760 Data'!R5347,'8760 Data'!S5347,'8760 Data'!T5347,'8760 Data'!U5347)</f>
        <v>0</v>
      </c>
      <c r="I5347" s="591" t="e">
        <f>H5347/'Output Sheet'!$B$8</f>
        <v>#DIV/0!</v>
      </c>
      <c r="J5347" s="596"/>
      <c r="K5347" s="560"/>
      <c r="L5347" s="560"/>
      <c r="M5347" s="560"/>
      <c r="N5347" s="560"/>
      <c r="O5347" s="560"/>
      <c r="P5347" s="560"/>
      <c r="Q5347" s="560"/>
      <c r="R5347" s="560"/>
      <c r="S5347" s="560"/>
      <c r="T5347" s="560"/>
      <c r="U5347" s="560"/>
    </row>
    <row r="5348" spans="1:21">
      <c r="A5348" s="593">
        <f t="shared" si="498"/>
        <v>41497</v>
      </c>
      <c r="B5348" s="594">
        <v>41497.791975983797</v>
      </c>
      <c r="C5348" s="560">
        <f t="shared" si="499"/>
        <v>2013</v>
      </c>
      <c r="D5348" s="560">
        <f t="shared" si="500"/>
        <v>8</v>
      </c>
      <c r="E5348" s="560">
        <f t="shared" si="501"/>
        <v>11</v>
      </c>
      <c r="F5348" s="560">
        <f t="shared" si="502"/>
        <v>19</v>
      </c>
      <c r="G5348" s="595">
        <f t="shared" si="503"/>
        <v>1</v>
      </c>
      <c r="H5348" s="590">
        <f>CHOOSE('Output Sheet'!$B$4,'8760 Data'!J5348,'8760 Data'!K5348,'8760 Data'!L5348,'8760 Data'!M5348,'8760 Data'!N5348,'8760 Data'!O5348,'8760 Data'!P5348,'8760 Data'!Q5348,'8760 Data'!R5348,'8760 Data'!S5348,'8760 Data'!T5348,'8760 Data'!U5348)</f>
        <v>0</v>
      </c>
      <c r="I5348" s="591" t="e">
        <f>H5348/'Output Sheet'!$B$8</f>
        <v>#DIV/0!</v>
      </c>
      <c r="J5348" s="596"/>
      <c r="K5348" s="560"/>
      <c r="L5348" s="560"/>
      <c r="M5348" s="560"/>
      <c r="N5348" s="560"/>
      <c r="O5348" s="560"/>
      <c r="P5348" s="560"/>
      <c r="Q5348" s="560"/>
      <c r="R5348" s="560"/>
      <c r="S5348" s="560"/>
      <c r="T5348" s="560"/>
      <c r="U5348" s="560"/>
    </row>
    <row r="5349" spans="1:21">
      <c r="A5349" s="593">
        <f t="shared" si="498"/>
        <v>41497</v>
      </c>
      <c r="B5349" s="594">
        <v>41497.833642708334</v>
      </c>
      <c r="C5349" s="560">
        <f t="shared" si="499"/>
        <v>2013</v>
      </c>
      <c r="D5349" s="560">
        <f t="shared" si="500"/>
        <v>8</v>
      </c>
      <c r="E5349" s="560">
        <f t="shared" si="501"/>
        <v>11</v>
      </c>
      <c r="F5349" s="560">
        <f t="shared" si="502"/>
        <v>20</v>
      </c>
      <c r="G5349" s="595">
        <f t="shared" si="503"/>
        <v>1</v>
      </c>
      <c r="H5349" s="590">
        <f>CHOOSE('Output Sheet'!$B$4,'8760 Data'!J5349,'8760 Data'!K5349,'8760 Data'!L5349,'8760 Data'!M5349,'8760 Data'!N5349,'8760 Data'!O5349,'8760 Data'!P5349,'8760 Data'!Q5349,'8760 Data'!R5349,'8760 Data'!S5349,'8760 Data'!T5349,'8760 Data'!U5349)</f>
        <v>0</v>
      </c>
      <c r="I5349" s="591" t="e">
        <f>H5349/'Output Sheet'!$B$8</f>
        <v>#DIV/0!</v>
      </c>
      <c r="J5349" s="596"/>
      <c r="K5349" s="560"/>
      <c r="L5349" s="560"/>
      <c r="M5349" s="560"/>
      <c r="N5349" s="560"/>
      <c r="O5349" s="560"/>
      <c r="P5349" s="560"/>
      <c r="Q5349" s="560"/>
      <c r="R5349" s="560"/>
      <c r="S5349" s="560"/>
      <c r="T5349" s="560"/>
      <c r="U5349" s="560"/>
    </row>
    <row r="5350" spans="1:21">
      <c r="A5350" s="593">
        <f t="shared" si="498"/>
        <v>41497</v>
      </c>
      <c r="B5350" s="594">
        <v>41497.875309432871</v>
      </c>
      <c r="C5350" s="560">
        <f t="shared" si="499"/>
        <v>2013</v>
      </c>
      <c r="D5350" s="560">
        <f t="shared" si="500"/>
        <v>8</v>
      </c>
      <c r="E5350" s="560">
        <f t="shared" si="501"/>
        <v>11</v>
      </c>
      <c r="F5350" s="560">
        <f t="shared" si="502"/>
        <v>21</v>
      </c>
      <c r="G5350" s="595">
        <f t="shared" si="503"/>
        <v>1</v>
      </c>
      <c r="H5350" s="590">
        <f>CHOOSE('Output Sheet'!$B$4,'8760 Data'!J5350,'8760 Data'!K5350,'8760 Data'!L5350,'8760 Data'!M5350,'8760 Data'!N5350,'8760 Data'!O5350,'8760 Data'!P5350,'8760 Data'!Q5350,'8760 Data'!R5350,'8760 Data'!S5350,'8760 Data'!T5350,'8760 Data'!U5350)</f>
        <v>0</v>
      </c>
      <c r="I5350" s="591" t="e">
        <f>H5350/'Output Sheet'!$B$8</f>
        <v>#DIV/0!</v>
      </c>
      <c r="J5350" s="596"/>
      <c r="K5350" s="560"/>
      <c r="L5350" s="560"/>
      <c r="M5350" s="560"/>
      <c r="N5350" s="560"/>
      <c r="O5350" s="560"/>
      <c r="P5350" s="560"/>
      <c r="Q5350" s="560"/>
      <c r="R5350" s="560"/>
      <c r="S5350" s="560"/>
      <c r="T5350" s="560"/>
      <c r="U5350" s="560"/>
    </row>
    <row r="5351" spans="1:21">
      <c r="A5351" s="593">
        <f t="shared" si="498"/>
        <v>41497</v>
      </c>
      <c r="B5351" s="594">
        <v>41497.916976157408</v>
      </c>
      <c r="C5351" s="560">
        <f t="shared" si="499"/>
        <v>2013</v>
      </c>
      <c r="D5351" s="560">
        <f t="shared" si="500"/>
        <v>8</v>
      </c>
      <c r="E5351" s="560">
        <f t="shared" si="501"/>
        <v>11</v>
      </c>
      <c r="F5351" s="560">
        <f t="shared" si="502"/>
        <v>22</v>
      </c>
      <c r="G5351" s="595">
        <f t="shared" si="503"/>
        <v>1</v>
      </c>
      <c r="H5351" s="590">
        <f>CHOOSE('Output Sheet'!$B$4,'8760 Data'!J5351,'8760 Data'!K5351,'8760 Data'!L5351,'8760 Data'!M5351,'8760 Data'!N5351,'8760 Data'!O5351,'8760 Data'!P5351,'8760 Data'!Q5351,'8760 Data'!R5351,'8760 Data'!S5351,'8760 Data'!T5351,'8760 Data'!U5351)</f>
        <v>0</v>
      </c>
      <c r="I5351" s="591" t="e">
        <f>H5351/'Output Sheet'!$B$8</f>
        <v>#DIV/0!</v>
      </c>
      <c r="J5351" s="596"/>
      <c r="K5351" s="560"/>
      <c r="L5351" s="560"/>
      <c r="M5351" s="560"/>
      <c r="N5351" s="560"/>
      <c r="O5351" s="560"/>
      <c r="P5351" s="560"/>
      <c r="Q5351" s="560"/>
      <c r="R5351" s="560"/>
      <c r="S5351" s="560"/>
      <c r="T5351" s="560"/>
      <c r="U5351" s="560"/>
    </row>
    <row r="5352" spans="1:21">
      <c r="A5352" s="593">
        <f t="shared" si="498"/>
        <v>41497</v>
      </c>
      <c r="B5352" s="594">
        <v>41497.958642881946</v>
      </c>
      <c r="C5352" s="560">
        <f t="shared" si="499"/>
        <v>2013</v>
      </c>
      <c r="D5352" s="560">
        <f t="shared" si="500"/>
        <v>8</v>
      </c>
      <c r="E5352" s="560">
        <f t="shared" si="501"/>
        <v>11</v>
      </c>
      <c r="F5352" s="560">
        <f t="shared" si="502"/>
        <v>23</v>
      </c>
      <c r="G5352" s="595">
        <f t="shared" si="503"/>
        <v>1</v>
      </c>
      <c r="H5352" s="590">
        <f>CHOOSE('Output Sheet'!$B$4,'8760 Data'!J5352,'8760 Data'!K5352,'8760 Data'!L5352,'8760 Data'!M5352,'8760 Data'!N5352,'8760 Data'!O5352,'8760 Data'!P5352,'8760 Data'!Q5352,'8760 Data'!R5352,'8760 Data'!S5352,'8760 Data'!T5352,'8760 Data'!U5352)</f>
        <v>0</v>
      </c>
      <c r="I5352" s="591" t="e">
        <f>H5352/'Output Sheet'!$B$8</f>
        <v>#DIV/0!</v>
      </c>
      <c r="J5352" s="596"/>
      <c r="K5352" s="560"/>
      <c r="L5352" s="560"/>
      <c r="M5352" s="560"/>
      <c r="N5352" s="560"/>
      <c r="O5352" s="560"/>
      <c r="P5352" s="560"/>
      <c r="Q5352" s="560"/>
      <c r="R5352" s="560"/>
      <c r="S5352" s="560"/>
      <c r="T5352" s="560"/>
      <c r="U5352" s="560"/>
    </row>
    <row r="5353" spans="1:21">
      <c r="A5353" s="593">
        <f t="shared" si="498"/>
        <v>41498</v>
      </c>
      <c r="B5353" s="594">
        <v>41498.000309606483</v>
      </c>
      <c r="C5353" s="560">
        <f t="shared" si="499"/>
        <v>2013</v>
      </c>
      <c r="D5353" s="560">
        <f t="shared" si="500"/>
        <v>8</v>
      </c>
      <c r="E5353" s="560">
        <f t="shared" si="501"/>
        <v>12</v>
      </c>
      <c r="F5353" s="560">
        <f t="shared" si="502"/>
        <v>24</v>
      </c>
      <c r="G5353" s="595">
        <f t="shared" si="503"/>
        <v>2</v>
      </c>
      <c r="H5353" s="590">
        <f>CHOOSE('Output Sheet'!$B$4,'8760 Data'!J5353,'8760 Data'!K5353,'8760 Data'!L5353,'8760 Data'!M5353,'8760 Data'!N5353,'8760 Data'!O5353,'8760 Data'!P5353,'8760 Data'!Q5353,'8760 Data'!R5353,'8760 Data'!S5353,'8760 Data'!T5353,'8760 Data'!U5353)</f>
        <v>0</v>
      </c>
      <c r="I5353" s="591" t="e">
        <f>H5353/'Output Sheet'!$B$8</f>
        <v>#DIV/0!</v>
      </c>
      <c r="J5353" s="596"/>
      <c r="K5353" s="560"/>
      <c r="L5353" s="560"/>
      <c r="M5353" s="560"/>
      <c r="N5353" s="560"/>
      <c r="O5353" s="560"/>
      <c r="P5353" s="560"/>
      <c r="Q5353" s="560"/>
      <c r="R5353" s="560"/>
      <c r="S5353" s="560"/>
      <c r="T5353" s="560"/>
      <c r="U5353" s="560"/>
    </row>
    <row r="5354" spans="1:21">
      <c r="A5354" s="593">
        <f t="shared" si="498"/>
        <v>41498</v>
      </c>
      <c r="B5354" s="594">
        <v>41498.04197633102</v>
      </c>
      <c r="C5354" s="560">
        <f t="shared" si="499"/>
        <v>2013</v>
      </c>
      <c r="D5354" s="560">
        <f t="shared" si="500"/>
        <v>8</v>
      </c>
      <c r="E5354" s="560">
        <f t="shared" si="501"/>
        <v>12</v>
      </c>
      <c r="F5354" s="560">
        <f t="shared" si="502"/>
        <v>1</v>
      </c>
      <c r="G5354" s="595">
        <f t="shared" si="503"/>
        <v>2</v>
      </c>
      <c r="H5354" s="590">
        <f>CHOOSE('Output Sheet'!$B$4,'8760 Data'!J5354,'8760 Data'!K5354,'8760 Data'!L5354,'8760 Data'!M5354,'8760 Data'!N5354,'8760 Data'!O5354,'8760 Data'!P5354,'8760 Data'!Q5354,'8760 Data'!R5354,'8760 Data'!S5354,'8760 Data'!T5354,'8760 Data'!U5354)</f>
        <v>0</v>
      </c>
      <c r="I5354" s="591" t="e">
        <f>H5354/'Output Sheet'!$B$8</f>
        <v>#DIV/0!</v>
      </c>
      <c r="J5354" s="596"/>
      <c r="K5354" s="560"/>
      <c r="L5354" s="560"/>
      <c r="M5354" s="560"/>
      <c r="N5354" s="560"/>
      <c r="O5354" s="560"/>
      <c r="P5354" s="560"/>
      <c r="Q5354" s="560"/>
      <c r="R5354" s="560"/>
      <c r="S5354" s="560"/>
      <c r="T5354" s="560"/>
      <c r="U5354" s="560"/>
    </row>
    <row r="5355" spans="1:21">
      <c r="A5355" s="593">
        <f t="shared" si="498"/>
        <v>41498</v>
      </c>
      <c r="B5355" s="594">
        <v>41498.083643055557</v>
      </c>
      <c r="C5355" s="560">
        <f t="shared" si="499"/>
        <v>2013</v>
      </c>
      <c r="D5355" s="560">
        <f t="shared" si="500"/>
        <v>8</v>
      </c>
      <c r="E5355" s="560">
        <f t="shared" si="501"/>
        <v>12</v>
      </c>
      <c r="F5355" s="560">
        <f t="shared" si="502"/>
        <v>2</v>
      </c>
      <c r="G5355" s="595">
        <f t="shared" si="503"/>
        <v>2</v>
      </c>
      <c r="H5355" s="590">
        <f>CHOOSE('Output Sheet'!$B$4,'8760 Data'!J5355,'8760 Data'!K5355,'8760 Data'!L5355,'8760 Data'!M5355,'8760 Data'!N5355,'8760 Data'!O5355,'8760 Data'!P5355,'8760 Data'!Q5355,'8760 Data'!R5355,'8760 Data'!S5355,'8760 Data'!T5355,'8760 Data'!U5355)</f>
        <v>0</v>
      </c>
      <c r="I5355" s="591" t="e">
        <f>H5355/'Output Sheet'!$B$8</f>
        <v>#DIV/0!</v>
      </c>
      <c r="J5355" s="596"/>
      <c r="K5355" s="560"/>
      <c r="L5355" s="560"/>
      <c r="M5355" s="560"/>
      <c r="N5355" s="560"/>
      <c r="O5355" s="560"/>
      <c r="P5355" s="560"/>
      <c r="Q5355" s="560"/>
      <c r="R5355" s="560"/>
      <c r="S5355" s="560"/>
      <c r="T5355" s="560"/>
      <c r="U5355" s="560"/>
    </row>
    <row r="5356" spans="1:21">
      <c r="A5356" s="593">
        <f t="shared" si="498"/>
        <v>41498</v>
      </c>
      <c r="B5356" s="594">
        <v>41498.125309780095</v>
      </c>
      <c r="C5356" s="560">
        <f t="shared" si="499"/>
        <v>2013</v>
      </c>
      <c r="D5356" s="560">
        <f t="shared" si="500"/>
        <v>8</v>
      </c>
      <c r="E5356" s="560">
        <f t="shared" si="501"/>
        <v>12</v>
      </c>
      <c r="F5356" s="560">
        <f t="shared" si="502"/>
        <v>3</v>
      </c>
      <c r="G5356" s="595">
        <f t="shared" si="503"/>
        <v>2</v>
      </c>
      <c r="H5356" s="590">
        <f>CHOOSE('Output Sheet'!$B$4,'8760 Data'!J5356,'8760 Data'!K5356,'8760 Data'!L5356,'8760 Data'!M5356,'8760 Data'!N5356,'8760 Data'!O5356,'8760 Data'!P5356,'8760 Data'!Q5356,'8760 Data'!R5356,'8760 Data'!S5356,'8760 Data'!T5356,'8760 Data'!U5356)</f>
        <v>0</v>
      </c>
      <c r="I5356" s="591" t="e">
        <f>H5356/'Output Sheet'!$B$8</f>
        <v>#DIV/0!</v>
      </c>
      <c r="J5356" s="596"/>
      <c r="K5356" s="560"/>
      <c r="L5356" s="560"/>
      <c r="M5356" s="560"/>
      <c r="N5356" s="560"/>
      <c r="O5356" s="560"/>
      <c r="P5356" s="560"/>
      <c r="Q5356" s="560"/>
      <c r="R5356" s="560"/>
      <c r="S5356" s="560"/>
      <c r="T5356" s="560"/>
      <c r="U5356" s="560"/>
    </row>
    <row r="5357" spans="1:21">
      <c r="A5357" s="593">
        <f t="shared" si="498"/>
        <v>41498</v>
      </c>
      <c r="B5357" s="594">
        <v>41498.166976504632</v>
      </c>
      <c r="C5357" s="560">
        <f t="shared" si="499"/>
        <v>2013</v>
      </c>
      <c r="D5357" s="560">
        <f t="shared" si="500"/>
        <v>8</v>
      </c>
      <c r="E5357" s="560">
        <f t="shared" si="501"/>
        <v>12</v>
      </c>
      <c r="F5357" s="560">
        <f t="shared" si="502"/>
        <v>4</v>
      </c>
      <c r="G5357" s="595">
        <f t="shared" si="503"/>
        <v>2</v>
      </c>
      <c r="H5357" s="590">
        <f>CHOOSE('Output Sheet'!$B$4,'8760 Data'!J5357,'8760 Data'!K5357,'8760 Data'!L5357,'8760 Data'!M5357,'8760 Data'!N5357,'8760 Data'!O5357,'8760 Data'!P5357,'8760 Data'!Q5357,'8760 Data'!R5357,'8760 Data'!S5357,'8760 Data'!T5357,'8760 Data'!U5357)</f>
        <v>0</v>
      </c>
      <c r="I5357" s="591" t="e">
        <f>H5357/'Output Sheet'!$B$8</f>
        <v>#DIV/0!</v>
      </c>
      <c r="J5357" s="596"/>
      <c r="K5357" s="560"/>
      <c r="L5357" s="560"/>
      <c r="M5357" s="560"/>
      <c r="N5357" s="560"/>
      <c r="O5357" s="560"/>
      <c r="P5357" s="560"/>
      <c r="Q5357" s="560"/>
      <c r="R5357" s="560"/>
      <c r="S5357" s="560"/>
      <c r="T5357" s="560"/>
      <c r="U5357" s="560"/>
    </row>
    <row r="5358" spans="1:21">
      <c r="A5358" s="593">
        <f t="shared" si="498"/>
        <v>41498</v>
      </c>
      <c r="B5358" s="594">
        <v>41498.208643229169</v>
      </c>
      <c r="C5358" s="560">
        <f t="shared" si="499"/>
        <v>2013</v>
      </c>
      <c r="D5358" s="560">
        <f t="shared" si="500"/>
        <v>8</v>
      </c>
      <c r="E5358" s="560">
        <f t="shared" si="501"/>
        <v>12</v>
      </c>
      <c r="F5358" s="560">
        <f t="shared" si="502"/>
        <v>5</v>
      </c>
      <c r="G5358" s="595">
        <f t="shared" si="503"/>
        <v>2</v>
      </c>
      <c r="H5358" s="590">
        <f>CHOOSE('Output Sheet'!$B$4,'8760 Data'!J5358,'8760 Data'!K5358,'8760 Data'!L5358,'8760 Data'!M5358,'8760 Data'!N5358,'8760 Data'!O5358,'8760 Data'!P5358,'8760 Data'!Q5358,'8760 Data'!R5358,'8760 Data'!S5358,'8760 Data'!T5358,'8760 Data'!U5358)</f>
        <v>0</v>
      </c>
      <c r="I5358" s="591" t="e">
        <f>H5358/'Output Sheet'!$B$8</f>
        <v>#DIV/0!</v>
      </c>
      <c r="J5358" s="596"/>
      <c r="K5358" s="560"/>
      <c r="L5358" s="560"/>
      <c r="M5358" s="560"/>
      <c r="N5358" s="560"/>
      <c r="O5358" s="560"/>
      <c r="P5358" s="560"/>
      <c r="Q5358" s="560"/>
      <c r="R5358" s="560"/>
      <c r="S5358" s="560"/>
      <c r="T5358" s="560"/>
      <c r="U5358" s="560"/>
    </row>
    <row r="5359" spans="1:21">
      <c r="A5359" s="593">
        <f t="shared" si="498"/>
        <v>41498</v>
      </c>
      <c r="B5359" s="594">
        <v>41498.250309953706</v>
      </c>
      <c r="C5359" s="560">
        <f t="shared" si="499"/>
        <v>2013</v>
      </c>
      <c r="D5359" s="560">
        <f t="shared" si="500"/>
        <v>8</v>
      </c>
      <c r="E5359" s="560">
        <f t="shared" si="501"/>
        <v>12</v>
      </c>
      <c r="F5359" s="560">
        <f t="shared" si="502"/>
        <v>6</v>
      </c>
      <c r="G5359" s="595">
        <f t="shared" si="503"/>
        <v>2</v>
      </c>
      <c r="H5359" s="590">
        <f>CHOOSE('Output Sheet'!$B$4,'8760 Data'!J5359,'8760 Data'!K5359,'8760 Data'!L5359,'8760 Data'!M5359,'8760 Data'!N5359,'8760 Data'!O5359,'8760 Data'!P5359,'8760 Data'!Q5359,'8760 Data'!R5359,'8760 Data'!S5359,'8760 Data'!T5359,'8760 Data'!U5359)</f>
        <v>0</v>
      </c>
      <c r="I5359" s="591" t="e">
        <f>H5359/'Output Sheet'!$B$8</f>
        <v>#DIV/0!</v>
      </c>
      <c r="J5359" s="596"/>
      <c r="K5359" s="560"/>
      <c r="L5359" s="560"/>
      <c r="M5359" s="560"/>
      <c r="N5359" s="560"/>
      <c r="O5359" s="560"/>
      <c r="P5359" s="560"/>
      <c r="Q5359" s="560"/>
      <c r="R5359" s="560"/>
      <c r="S5359" s="560"/>
      <c r="T5359" s="560"/>
      <c r="U5359" s="560"/>
    </row>
    <row r="5360" spans="1:21">
      <c r="A5360" s="593">
        <f t="shared" si="498"/>
        <v>41498</v>
      </c>
      <c r="B5360" s="594">
        <v>41498.291976678243</v>
      </c>
      <c r="C5360" s="560">
        <f t="shared" si="499"/>
        <v>2013</v>
      </c>
      <c r="D5360" s="560">
        <f t="shared" si="500"/>
        <v>8</v>
      </c>
      <c r="E5360" s="560">
        <f t="shared" si="501"/>
        <v>12</v>
      </c>
      <c r="F5360" s="560">
        <f t="shared" si="502"/>
        <v>7</v>
      </c>
      <c r="G5360" s="595">
        <f t="shared" si="503"/>
        <v>2</v>
      </c>
      <c r="H5360" s="590">
        <f>CHOOSE('Output Sheet'!$B$4,'8760 Data'!J5360,'8760 Data'!K5360,'8760 Data'!L5360,'8760 Data'!M5360,'8760 Data'!N5360,'8760 Data'!O5360,'8760 Data'!P5360,'8760 Data'!Q5360,'8760 Data'!R5360,'8760 Data'!S5360,'8760 Data'!T5360,'8760 Data'!U5360)</f>
        <v>0</v>
      </c>
      <c r="I5360" s="591" t="e">
        <f>H5360/'Output Sheet'!$B$8</f>
        <v>#DIV/0!</v>
      </c>
      <c r="J5360" s="596"/>
      <c r="K5360" s="560"/>
      <c r="L5360" s="560"/>
      <c r="M5360" s="560"/>
      <c r="N5360" s="560"/>
      <c r="O5360" s="560"/>
      <c r="P5360" s="560"/>
      <c r="Q5360" s="560"/>
      <c r="R5360" s="560"/>
      <c r="S5360" s="560"/>
      <c r="T5360" s="560"/>
      <c r="U5360" s="560"/>
    </row>
    <row r="5361" spans="1:21">
      <c r="A5361" s="593">
        <f t="shared" si="498"/>
        <v>41498</v>
      </c>
      <c r="B5361" s="594">
        <v>41498.333643402781</v>
      </c>
      <c r="C5361" s="560">
        <f t="shared" si="499"/>
        <v>2013</v>
      </c>
      <c r="D5361" s="560">
        <f t="shared" si="500"/>
        <v>8</v>
      </c>
      <c r="E5361" s="560">
        <f t="shared" si="501"/>
        <v>12</v>
      </c>
      <c r="F5361" s="560">
        <f t="shared" si="502"/>
        <v>8</v>
      </c>
      <c r="G5361" s="595">
        <f t="shared" si="503"/>
        <v>2</v>
      </c>
      <c r="H5361" s="590">
        <f>CHOOSE('Output Sheet'!$B$4,'8760 Data'!J5361,'8760 Data'!K5361,'8760 Data'!L5361,'8760 Data'!M5361,'8760 Data'!N5361,'8760 Data'!O5361,'8760 Data'!P5361,'8760 Data'!Q5361,'8760 Data'!R5361,'8760 Data'!S5361,'8760 Data'!T5361,'8760 Data'!U5361)</f>
        <v>0</v>
      </c>
      <c r="I5361" s="591" t="e">
        <f>H5361/'Output Sheet'!$B$8</f>
        <v>#DIV/0!</v>
      </c>
      <c r="J5361" s="596"/>
      <c r="K5361" s="560"/>
      <c r="L5361" s="560"/>
      <c r="M5361" s="560"/>
      <c r="N5361" s="560"/>
      <c r="O5361" s="560"/>
      <c r="P5361" s="560"/>
      <c r="Q5361" s="560"/>
      <c r="R5361" s="560"/>
      <c r="S5361" s="560"/>
      <c r="T5361" s="560"/>
      <c r="U5361" s="560"/>
    </row>
    <row r="5362" spans="1:21">
      <c r="A5362" s="593">
        <f t="shared" si="498"/>
        <v>41498</v>
      </c>
      <c r="B5362" s="594">
        <v>41498.375310127318</v>
      </c>
      <c r="C5362" s="560">
        <f t="shared" si="499"/>
        <v>2013</v>
      </c>
      <c r="D5362" s="560">
        <f t="shared" si="500"/>
        <v>8</v>
      </c>
      <c r="E5362" s="560">
        <f t="shared" si="501"/>
        <v>12</v>
      </c>
      <c r="F5362" s="560">
        <f t="shared" si="502"/>
        <v>9</v>
      </c>
      <c r="G5362" s="595">
        <f t="shared" si="503"/>
        <v>2</v>
      </c>
      <c r="H5362" s="590">
        <f>CHOOSE('Output Sheet'!$B$4,'8760 Data'!J5362,'8760 Data'!K5362,'8760 Data'!L5362,'8760 Data'!M5362,'8760 Data'!N5362,'8760 Data'!O5362,'8760 Data'!P5362,'8760 Data'!Q5362,'8760 Data'!R5362,'8760 Data'!S5362,'8760 Data'!T5362,'8760 Data'!U5362)</f>
        <v>0</v>
      </c>
      <c r="I5362" s="591" t="e">
        <f>H5362/'Output Sheet'!$B$8</f>
        <v>#DIV/0!</v>
      </c>
      <c r="J5362" s="596"/>
      <c r="K5362" s="560"/>
      <c r="L5362" s="560"/>
      <c r="M5362" s="560"/>
      <c r="N5362" s="560"/>
      <c r="O5362" s="560"/>
      <c r="P5362" s="560"/>
      <c r="Q5362" s="560"/>
      <c r="R5362" s="560"/>
      <c r="S5362" s="560"/>
      <c r="T5362" s="560"/>
      <c r="U5362" s="560"/>
    </row>
    <row r="5363" spans="1:21">
      <c r="A5363" s="593">
        <f t="shared" si="498"/>
        <v>41498</v>
      </c>
      <c r="B5363" s="594">
        <v>41498.416976851855</v>
      </c>
      <c r="C5363" s="560">
        <f t="shared" si="499"/>
        <v>2013</v>
      </c>
      <c r="D5363" s="560">
        <f t="shared" si="500"/>
        <v>8</v>
      </c>
      <c r="E5363" s="560">
        <f t="shared" si="501"/>
        <v>12</v>
      </c>
      <c r="F5363" s="560">
        <f t="shared" si="502"/>
        <v>10</v>
      </c>
      <c r="G5363" s="595">
        <f t="shared" si="503"/>
        <v>2</v>
      </c>
      <c r="H5363" s="590">
        <f>CHOOSE('Output Sheet'!$B$4,'8760 Data'!J5363,'8760 Data'!K5363,'8760 Data'!L5363,'8760 Data'!M5363,'8760 Data'!N5363,'8760 Data'!O5363,'8760 Data'!P5363,'8760 Data'!Q5363,'8760 Data'!R5363,'8760 Data'!S5363,'8760 Data'!T5363,'8760 Data'!U5363)</f>
        <v>0</v>
      </c>
      <c r="I5363" s="591" t="e">
        <f>H5363/'Output Sheet'!$B$8</f>
        <v>#DIV/0!</v>
      </c>
      <c r="J5363" s="596"/>
      <c r="K5363" s="560"/>
      <c r="L5363" s="560"/>
      <c r="M5363" s="560"/>
      <c r="N5363" s="560"/>
      <c r="O5363" s="560"/>
      <c r="P5363" s="560"/>
      <c r="Q5363" s="560"/>
      <c r="R5363" s="560"/>
      <c r="S5363" s="560"/>
      <c r="T5363" s="560"/>
      <c r="U5363" s="560"/>
    </row>
    <row r="5364" spans="1:21">
      <c r="A5364" s="593">
        <f t="shared" si="498"/>
        <v>41498</v>
      </c>
      <c r="B5364" s="594">
        <v>41498.458643576392</v>
      </c>
      <c r="C5364" s="560">
        <f t="shared" si="499"/>
        <v>2013</v>
      </c>
      <c r="D5364" s="560">
        <f t="shared" si="500"/>
        <v>8</v>
      </c>
      <c r="E5364" s="560">
        <f t="shared" si="501"/>
        <v>12</v>
      </c>
      <c r="F5364" s="560">
        <f t="shared" si="502"/>
        <v>11</v>
      </c>
      <c r="G5364" s="595">
        <f t="shared" si="503"/>
        <v>2</v>
      </c>
      <c r="H5364" s="590">
        <f>CHOOSE('Output Sheet'!$B$4,'8760 Data'!J5364,'8760 Data'!K5364,'8760 Data'!L5364,'8760 Data'!M5364,'8760 Data'!N5364,'8760 Data'!O5364,'8760 Data'!P5364,'8760 Data'!Q5364,'8760 Data'!R5364,'8760 Data'!S5364,'8760 Data'!T5364,'8760 Data'!U5364)</f>
        <v>0</v>
      </c>
      <c r="I5364" s="591" t="e">
        <f>H5364/'Output Sheet'!$B$8</f>
        <v>#DIV/0!</v>
      </c>
      <c r="J5364" s="596"/>
      <c r="K5364" s="560"/>
      <c r="L5364" s="560"/>
      <c r="M5364" s="560"/>
      <c r="N5364" s="560"/>
      <c r="O5364" s="560"/>
      <c r="P5364" s="560"/>
      <c r="Q5364" s="560"/>
      <c r="R5364" s="560"/>
      <c r="S5364" s="560"/>
      <c r="T5364" s="560"/>
      <c r="U5364" s="560"/>
    </row>
    <row r="5365" spans="1:21">
      <c r="A5365" s="593">
        <f t="shared" si="498"/>
        <v>41498</v>
      </c>
      <c r="B5365" s="594">
        <v>41498.500310300929</v>
      </c>
      <c r="C5365" s="560">
        <f t="shared" si="499"/>
        <v>2013</v>
      </c>
      <c r="D5365" s="560">
        <f t="shared" si="500"/>
        <v>8</v>
      </c>
      <c r="E5365" s="560">
        <f t="shared" si="501"/>
        <v>12</v>
      </c>
      <c r="F5365" s="560">
        <f t="shared" si="502"/>
        <v>12</v>
      </c>
      <c r="G5365" s="595">
        <f t="shared" si="503"/>
        <v>2</v>
      </c>
      <c r="H5365" s="590">
        <f>CHOOSE('Output Sheet'!$B$4,'8760 Data'!J5365,'8760 Data'!K5365,'8760 Data'!L5365,'8760 Data'!M5365,'8760 Data'!N5365,'8760 Data'!O5365,'8760 Data'!P5365,'8760 Data'!Q5365,'8760 Data'!R5365,'8760 Data'!S5365,'8760 Data'!T5365,'8760 Data'!U5365)</f>
        <v>0</v>
      </c>
      <c r="I5365" s="591" t="e">
        <f>H5365/'Output Sheet'!$B$8</f>
        <v>#DIV/0!</v>
      </c>
      <c r="J5365" s="596"/>
      <c r="K5365" s="560"/>
      <c r="L5365" s="560"/>
      <c r="M5365" s="560"/>
      <c r="N5365" s="560"/>
      <c r="O5365" s="560"/>
      <c r="P5365" s="560"/>
      <c r="Q5365" s="560"/>
      <c r="R5365" s="560"/>
      <c r="S5365" s="560"/>
      <c r="T5365" s="560"/>
      <c r="U5365" s="560"/>
    </row>
    <row r="5366" spans="1:21">
      <c r="A5366" s="593">
        <f t="shared" si="498"/>
        <v>41498</v>
      </c>
      <c r="B5366" s="594">
        <v>41498.541977025459</v>
      </c>
      <c r="C5366" s="560">
        <f t="shared" si="499"/>
        <v>2013</v>
      </c>
      <c r="D5366" s="560">
        <f t="shared" si="500"/>
        <v>8</v>
      </c>
      <c r="E5366" s="560">
        <f t="shared" si="501"/>
        <v>12</v>
      </c>
      <c r="F5366" s="560">
        <f t="shared" si="502"/>
        <v>13</v>
      </c>
      <c r="G5366" s="595">
        <f t="shared" si="503"/>
        <v>2</v>
      </c>
      <c r="H5366" s="590">
        <f>CHOOSE('Output Sheet'!$B$4,'8760 Data'!J5366,'8760 Data'!K5366,'8760 Data'!L5366,'8760 Data'!M5366,'8760 Data'!N5366,'8760 Data'!O5366,'8760 Data'!P5366,'8760 Data'!Q5366,'8760 Data'!R5366,'8760 Data'!S5366,'8760 Data'!T5366,'8760 Data'!U5366)</f>
        <v>0</v>
      </c>
      <c r="I5366" s="591" t="e">
        <f>H5366/'Output Sheet'!$B$8</f>
        <v>#DIV/0!</v>
      </c>
      <c r="J5366" s="596"/>
      <c r="K5366" s="560"/>
      <c r="L5366" s="560"/>
      <c r="M5366" s="560"/>
      <c r="N5366" s="560"/>
      <c r="O5366" s="560"/>
      <c r="P5366" s="560"/>
      <c r="Q5366" s="560"/>
      <c r="R5366" s="560"/>
      <c r="S5366" s="560"/>
      <c r="T5366" s="560"/>
      <c r="U5366" s="560"/>
    </row>
    <row r="5367" spans="1:21">
      <c r="A5367" s="593">
        <f t="shared" si="498"/>
        <v>41498</v>
      </c>
      <c r="B5367" s="594">
        <v>41498.583643749997</v>
      </c>
      <c r="C5367" s="560">
        <f t="shared" si="499"/>
        <v>2013</v>
      </c>
      <c r="D5367" s="560">
        <f t="shared" si="500"/>
        <v>8</v>
      </c>
      <c r="E5367" s="560">
        <f t="shared" si="501"/>
        <v>12</v>
      </c>
      <c r="F5367" s="560">
        <f t="shared" si="502"/>
        <v>14</v>
      </c>
      <c r="G5367" s="595">
        <f t="shared" si="503"/>
        <v>2</v>
      </c>
      <c r="H5367" s="590">
        <f>CHOOSE('Output Sheet'!$B$4,'8760 Data'!J5367,'8760 Data'!K5367,'8760 Data'!L5367,'8760 Data'!M5367,'8760 Data'!N5367,'8760 Data'!O5367,'8760 Data'!P5367,'8760 Data'!Q5367,'8760 Data'!R5367,'8760 Data'!S5367,'8760 Data'!T5367,'8760 Data'!U5367)</f>
        <v>0</v>
      </c>
      <c r="I5367" s="591" t="e">
        <f>H5367/'Output Sheet'!$B$8</f>
        <v>#DIV/0!</v>
      </c>
      <c r="J5367" s="596"/>
      <c r="K5367" s="560"/>
      <c r="L5367" s="560"/>
      <c r="M5367" s="560"/>
      <c r="N5367" s="560"/>
      <c r="O5367" s="560"/>
      <c r="P5367" s="560"/>
      <c r="Q5367" s="560"/>
      <c r="R5367" s="560"/>
      <c r="S5367" s="560"/>
      <c r="T5367" s="560"/>
      <c r="U5367" s="560"/>
    </row>
    <row r="5368" spans="1:21">
      <c r="A5368" s="593">
        <f t="shared" si="498"/>
        <v>41498</v>
      </c>
      <c r="B5368" s="594">
        <v>41498.625310474534</v>
      </c>
      <c r="C5368" s="560">
        <f t="shared" si="499"/>
        <v>2013</v>
      </c>
      <c r="D5368" s="560">
        <f t="shared" si="500"/>
        <v>8</v>
      </c>
      <c r="E5368" s="560">
        <f t="shared" si="501"/>
        <v>12</v>
      </c>
      <c r="F5368" s="560">
        <f t="shared" si="502"/>
        <v>15</v>
      </c>
      <c r="G5368" s="595">
        <f t="shared" si="503"/>
        <v>2</v>
      </c>
      <c r="H5368" s="590">
        <f>CHOOSE('Output Sheet'!$B$4,'8760 Data'!J5368,'8760 Data'!K5368,'8760 Data'!L5368,'8760 Data'!M5368,'8760 Data'!N5368,'8760 Data'!O5368,'8760 Data'!P5368,'8760 Data'!Q5368,'8760 Data'!R5368,'8760 Data'!S5368,'8760 Data'!T5368,'8760 Data'!U5368)</f>
        <v>0</v>
      </c>
      <c r="I5368" s="591" t="e">
        <f>H5368/'Output Sheet'!$B$8</f>
        <v>#DIV/0!</v>
      </c>
      <c r="J5368" s="596"/>
      <c r="K5368" s="560"/>
      <c r="L5368" s="560"/>
      <c r="M5368" s="560"/>
      <c r="N5368" s="560"/>
      <c r="O5368" s="560"/>
      <c r="P5368" s="560"/>
      <c r="Q5368" s="560"/>
      <c r="R5368" s="560"/>
      <c r="S5368" s="560"/>
      <c r="T5368" s="560"/>
      <c r="U5368" s="560"/>
    </row>
    <row r="5369" spans="1:21">
      <c r="A5369" s="593">
        <f t="shared" si="498"/>
        <v>41498</v>
      </c>
      <c r="B5369" s="594">
        <v>41498.666977199071</v>
      </c>
      <c r="C5369" s="560">
        <f t="shared" si="499"/>
        <v>2013</v>
      </c>
      <c r="D5369" s="560">
        <f t="shared" si="500"/>
        <v>8</v>
      </c>
      <c r="E5369" s="560">
        <f t="shared" si="501"/>
        <v>12</v>
      </c>
      <c r="F5369" s="560">
        <f t="shared" si="502"/>
        <v>16</v>
      </c>
      <c r="G5369" s="595">
        <f t="shared" si="503"/>
        <v>2</v>
      </c>
      <c r="H5369" s="590">
        <f>CHOOSE('Output Sheet'!$B$4,'8760 Data'!J5369,'8760 Data'!K5369,'8760 Data'!L5369,'8760 Data'!M5369,'8760 Data'!N5369,'8760 Data'!O5369,'8760 Data'!P5369,'8760 Data'!Q5369,'8760 Data'!R5369,'8760 Data'!S5369,'8760 Data'!T5369,'8760 Data'!U5369)</f>
        <v>0</v>
      </c>
      <c r="I5369" s="591" t="e">
        <f>H5369/'Output Sheet'!$B$8</f>
        <v>#DIV/0!</v>
      </c>
      <c r="J5369" s="596"/>
      <c r="K5369" s="560"/>
      <c r="L5369" s="560"/>
      <c r="M5369" s="560"/>
      <c r="N5369" s="560"/>
      <c r="O5369" s="560"/>
      <c r="P5369" s="560"/>
      <c r="Q5369" s="560"/>
      <c r="R5369" s="560"/>
      <c r="S5369" s="560"/>
      <c r="T5369" s="560"/>
      <c r="U5369" s="560"/>
    </row>
    <row r="5370" spans="1:21">
      <c r="A5370" s="593">
        <f t="shared" si="498"/>
        <v>41498</v>
      </c>
      <c r="B5370" s="594">
        <v>41498.708643923608</v>
      </c>
      <c r="C5370" s="560">
        <f t="shared" si="499"/>
        <v>2013</v>
      </c>
      <c r="D5370" s="560">
        <f t="shared" si="500"/>
        <v>8</v>
      </c>
      <c r="E5370" s="560">
        <f t="shared" si="501"/>
        <v>12</v>
      </c>
      <c r="F5370" s="560">
        <f t="shared" si="502"/>
        <v>17</v>
      </c>
      <c r="G5370" s="595">
        <f t="shared" si="503"/>
        <v>2</v>
      </c>
      <c r="H5370" s="590">
        <f>CHOOSE('Output Sheet'!$B$4,'8760 Data'!J5370,'8760 Data'!K5370,'8760 Data'!L5370,'8760 Data'!M5370,'8760 Data'!N5370,'8760 Data'!O5370,'8760 Data'!P5370,'8760 Data'!Q5370,'8760 Data'!R5370,'8760 Data'!S5370,'8760 Data'!T5370,'8760 Data'!U5370)</f>
        <v>0</v>
      </c>
      <c r="I5370" s="591" t="e">
        <f>H5370/'Output Sheet'!$B$8</f>
        <v>#DIV/0!</v>
      </c>
      <c r="J5370" s="596"/>
      <c r="K5370" s="560"/>
      <c r="L5370" s="560"/>
      <c r="M5370" s="560"/>
      <c r="N5370" s="560"/>
      <c r="O5370" s="560"/>
      <c r="P5370" s="560"/>
      <c r="Q5370" s="560"/>
      <c r="R5370" s="560"/>
      <c r="S5370" s="560"/>
      <c r="T5370" s="560"/>
      <c r="U5370" s="560"/>
    </row>
    <row r="5371" spans="1:21">
      <c r="A5371" s="593">
        <f t="shared" si="498"/>
        <v>41498</v>
      </c>
      <c r="B5371" s="594">
        <v>41498.750310648145</v>
      </c>
      <c r="C5371" s="560">
        <f t="shared" si="499"/>
        <v>2013</v>
      </c>
      <c r="D5371" s="560">
        <f t="shared" si="500"/>
        <v>8</v>
      </c>
      <c r="E5371" s="560">
        <f t="shared" si="501"/>
        <v>12</v>
      </c>
      <c r="F5371" s="560">
        <f t="shared" si="502"/>
        <v>18</v>
      </c>
      <c r="G5371" s="595">
        <f t="shared" si="503"/>
        <v>2</v>
      </c>
      <c r="H5371" s="590">
        <f>CHOOSE('Output Sheet'!$B$4,'8760 Data'!J5371,'8760 Data'!K5371,'8760 Data'!L5371,'8760 Data'!M5371,'8760 Data'!N5371,'8760 Data'!O5371,'8760 Data'!P5371,'8760 Data'!Q5371,'8760 Data'!R5371,'8760 Data'!S5371,'8760 Data'!T5371,'8760 Data'!U5371)</f>
        <v>0</v>
      </c>
      <c r="I5371" s="591" t="e">
        <f>H5371/'Output Sheet'!$B$8</f>
        <v>#DIV/0!</v>
      </c>
      <c r="J5371" s="596"/>
      <c r="K5371" s="560"/>
      <c r="L5371" s="560"/>
      <c r="M5371" s="560"/>
      <c r="N5371" s="560"/>
      <c r="O5371" s="560"/>
      <c r="P5371" s="560"/>
      <c r="Q5371" s="560"/>
      <c r="R5371" s="560"/>
      <c r="S5371" s="560"/>
      <c r="T5371" s="560"/>
      <c r="U5371" s="560"/>
    </row>
    <row r="5372" spans="1:21">
      <c r="A5372" s="593">
        <f t="shared" si="498"/>
        <v>41498</v>
      </c>
      <c r="B5372" s="594">
        <v>41498.791977372683</v>
      </c>
      <c r="C5372" s="560">
        <f t="shared" si="499"/>
        <v>2013</v>
      </c>
      <c r="D5372" s="560">
        <f t="shared" si="500"/>
        <v>8</v>
      </c>
      <c r="E5372" s="560">
        <f t="shared" si="501"/>
        <v>12</v>
      </c>
      <c r="F5372" s="560">
        <f t="shared" si="502"/>
        <v>19</v>
      </c>
      <c r="G5372" s="595">
        <f t="shared" si="503"/>
        <v>2</v>
      </c>
      <c r="H5372" s="590">
        <f>CHOOSE('Output Sheet'!$B$4,'8760 Data'!J5372,'8760 Data'!K5372,'8760 Data'!L5372,'8760 Data'!M5372,'8760 Data'!N5372,'8760 Data'!O5372,'8760 Data'!P5372,'8760 Data'!Q5372,'8760 Data'!R5372,'8760 Data'!S5372,'8760 Data'!T5372,'8760 Data'!U5372)</f>
        <v>0</v>
      </c>
      <c r="I5372" s="591" t="e">
        <f>H5372/'Output Sheet'!$B$8</f>
        <v>#DIV/0!</v>
      </c>
      <c r="J5372" s="596"/>
      <c r="K5372" s="560"/>
      <c r="L5372" s="560"/>
      <c r="M5372" s="560"/>
      <c r="N5372" s="560"/>
      <c r="O5372" s="560"/>
      <c r="P5372" s="560"/>
      <c r="Q5372" s="560"/>
      <c r="R5372" s="560"/>
      <c r="S5372" s="560"/>
      <c r="T5372" s="560"/>
      <c r="U5372" s="560"/>
    </row>
    <row r="5373" spans="1:21">
      <c r="A5373" s="593">
        <f t="shared" si="498"/>
        <v>41498</v>
      </c>
      <c r="B5373" s="594">
        <v>41498.83364409722</v>
      </c>
      <c r="C5373" s="560">
        <f t="shared" si="499"/>
        <v>2013</v>
      </c>
      <c r="D5373" s="560">
        <f t="shared" si="500"/>
        <v>8</v>
      </c>
      <c r="E5373" s="560">
        <f t="shared" si="501"/>
        <v>12</v>
      </c>
      <c r="F5373" s="560">
        <f t="shared" si="502"/>
        <v>20</v>
      </c>
      <c r="G5373" s="595">
        <f t="shared" si="503"/>
        <v>2</v>
      </c>
      <c r="H5373" s="590">
        <f>CHOOSE('Output Sheet'!$B$4,'8760 Data'!J5373,'8760 Data'!K5373,'8760 Data'!L5373,'8760 Data'!M5373,'8760 Data'!N5373,'8760 Data'!O5373,'8760 Data'!P5373,'8760 Data'!Q5373,'8760 Data'!R5373,'8760 Data'!S5373,'8760 Data'!T5373,'8760 Data'!U5373)</f>
        <v>0</v>
      </c>
      <c r="I5373" s="591" t="e">
        <f>H5373/'Output Sheet'!$B$8</f>
        <v>#DIV/0!</v>
      </c>
      <c r="J5373" s="596"/>
      <c r="K5373" s="560"/>
      <c r="L5373" s="560"/>
      <c r="M5373" s="560"/>
      <c r="N5373" s="560"/>
      <c r="O5373" s="560"/>
      <c r="P5373" s="560"/>
      <c r="Q5373" s="560"/>
      <c r="R5373" s="560"/>
      <c r="S5373" s="560"/>
      <c r="T5373" s="560"/>
      <c r="U5373" s="560"/>
    </row>
    <row r="5374" spans="1:21">
      <c r="A5374" s="593">
        <f t="shared" si="498"/>
        <v>41498</v>
      </c>
      <c r="B5374" s="594">
        <v>41498.875310821757</v>
      </c>
      <c r="C5374" s="560">
        <f t="shared" si="499"/>
        <v>2013</v>
      </c>
      <c r="D5374" s="560">
        <f t="shared" si="500"/>
        <v>8</v>
      </c>
      <c r="E5374" s="560">
        <f t="shared" si="501"/>
        <v>12</v>
      </c>
      <c r="F5374" s="560">
        <f t="shared" si="502"/>
        <v>21</v>
      </c>
      <c r="G5374" s="595">
        <f t="shared" si="503"/>
        <v>2</v>
      </c>
      <c r="H5374" s="590">
        <f>CHOOSE('Output Sheet'!$B$4,'8760 Data'!J5374,'8760 Data'!K5374,'8760 Data'!L5374,'8760 Data'!M5374,'8760 Data'!N5374,'8760 Data'!O5374,'8760 Data'!P5374,'8760 Data'!Q5374,'8760 Data'!R5374,'8760 Data'!S5374,'8760 Data'!T5374,'8760 Data'!U5374)</f>
        <v>0</v>
      </c>
      <c r="I5374" s="591" t="e">
        <f>H5374/'Output Sheet'!$B$8</f>
        <v>#DIV/0!</v>
      </c>
      <c r="J5374" s="596"/>
      <c r="K5374" s="560"/>
      <c r="L5374" s="560"/>
      <c r="M5374" s="560"/>
      <c r="N5374" s="560"/>
      <c r="O5374" s="560"/>
      <c r="P5374" s="560"/>
      <c r="Q5374" s="560"/>
      <c r="R5374" s="560"/>
      <c r="S5374" s="560"/>
      <c r="T5374" s="560"/>
      <c r="U5374" s="560"/>
    </row>
    <row r="5375" spans="1:21">
      <c r="A5375" s="593">
        <f t="shared" si="498"/>
        <v>41498</v>
      </c>
      <c r="B5375" s="594">
        <v>41498.916977546294</v>
      </c>
      <c r="C5375" s="560">
        <f t="shared" si="499"/>
        <v>2013</v>
      </c>
      <c r="D5375" s="560">
        <f t="shared" si="500"/>
        <v>8</v>
      </c>
      <c r="E5375" s="560">
        <f t="shared" si="501"/>
        <v>12</v>
      </c>
      <c r="F5375" s="560">
        <f t="shared" si="502"/>
        <v>22</v>
      </c>
      <c r="G5375" s="595">
        <f t="shared" si="503"/>
        <v>2</v>
      </c>
      <c r="H5375" s="590">
        <f>CHOOSE('Output Sheet'!$B$4,'8760 Data'!J5375,'8760 Data'!K5375,'8760 Data'!L5375,'8760 Data'!M5375,'8760 Data'!N5375,'8760 Data'!O5375,'8760 Data'!P5375,'8760 Data'!Q5375,'8760 Data'!R5375,'8760 Data'!S5375,'8760 Data'!T5375,'8760 Data'!U5375)</f>
        <v>0</v>
      </c>
      <c r="I5375" s="591" t="e">
        <f>H5375/'Output Sheet'!$B$8</f>
        <v>#DIV/0!</v>
      </c>
      <c r="J5375" s="596"/>
      <c r="K5375" s="560"/>
      <c r="L5375" s="560"/>
      <c r="M5375" s="560"/>
      <c r="N5375" s="560"/>
      <c r="O5375" s="560"/>
      <c r="P5375" s="560"/>
      <c r="Q5375" s="560"/>
      <c r="R5375" s="560"/>
      <c r="S5375" s="560"/>
      <c r="T5375" s="560"/>
      <c r="U5375" s="560"/>
    </row>
    <row r="5376" spans="1:21">
      <c r="A5376" s="593">
        <f t="shared" si="498"/>
        <v>41498</v>
      </c>
      <c r="B5376" s="594">
        <v>41498.958644270831</v>
      </c>
      <c r="C5376" s="560">
        <f t="shared" si="499"/>
        <v>2013</v>
      </c>
      <c r="D5376" s="560">
        <f t="shared" si="500"/>
        <v>8</v>
      </c>
      <c r="E5376" s="560">
        <f t="shared" si="501"/>
        <v>12</v>
      </c>
      <c r="F5376" s="560">
        <f t="shared" si="502"/>
        <v>23</v>
      </c>
      <c r="G5376" s="595">
        <f t="shared" si="503"/>
        <v>2</v>
      </c>
      <c r="H5376" s="590">
        <f>CHOOSE('Output Sheet'!$B$4,'8760 Data'!J5376,'8760 Data'!K5376,'8760 Data'!L5376,'8760 Data'!M5376,'8760 Data'!N5376,'8760 Data'!O5376,'8760 Data'!P5376,'8760 Data'!Q5376,'8760 Data'!R5376,'8760 Data'!S5376,'8760 Data'!T5376,'8760 Data'!U5376)</f>
        <v>0</v>
      </c>
      <c r="I5376" s="591" t="e">
        <f>H5376/'Output Sheet'!$B$8</f>
        <v>#DIV/0!</v>
      </c>
      <c r="J5376" s="596"/>
      <c r="K5376" s="560"/>
      <c r="L5376" s="560"/>
      <c r="M5376" s="560"/>
      <c r="N5376" s="560"/>
      <c r="O5376" s="560"/>
      <c r="P5376" s="560"/>
      <c r="Q5376" s="560"/>
      <c r="R5376" s="560"/>
      <c r="S5376" s="560"/>
      <c r="T5376" s="560"/>
      <c r="U5376" s="560"/>
    </row>
    <row r="5377" spans="1:21">
      <c r="A5377" s="593">
        <f t="shared" si="498"/>
        <v>41499</v>
      </c>
      <c r="B5377" s="594">
        <v>41499.000310995369</v>
      </c>
      <c r="C5377" s="560">
        <f t="shared" si="499"/>
        <v>2013</v>
      </c>
      <c r="D5377" s="560">
        <f t="shared" si="500"/>
        <v>8</v>
      </c>
      <c r="E5377" s="560">
        <f t="shared" si="501"/>
        <v>13</v>
      </c>
      <c r="F5377" s="560">
        <f t="shared" si="502"/>
        <v>24</v>
      </c>
      <c r="G5377" s="595">
        <f t="shared" si="503"/>
        <v>3</v>
      </c>
      <c r="H5377" s="590">
        <f>CHOOSE('Output Sheet'!$B$4,'8760 Data'!J5377,'8760 Data'!K5377,'8760 Data'!L5377,'8760 Data'!M5377,'8760 Data'!N5377,'8760 Data'!O5377,'8760 Data'!P5377,'8760 Data'!Q5377,'8760 Data'!R5377,'8760 Data'!S5377,'8760 Data'!T5377,'8760 Data'!U5377)</f>
        <v>0</v>
      </c>
      <c r="I5377" s="591" t="e">
        <f>H5377/'Output Sheet'!$B$8</f>
        <v>#DIV/0!</v>
      </c>
      <c r="J5377" s="596"/>
      <c r="K5377" s="560"/>
      <c r="L5377" s="560"/>
      <c r="M5377" s="560"/>
      <c r="N5377" s="560"/>
      <c r="O5377" s="560"/>
      <c r="P5377" s="560"/>
      <c r="Q5377" s="560"/>
      <c r="R5377" s="560"/>
      <c r="S5377" s="560"/>
      <c r="T5377" s="560"/>
      <c r="U5377" s="560"/>
    </row>
    <row r="5378" spans="1:21">
      <c r="A5378" s="593">
        <f t="shared" si="498"/>
        <v>41499</v>
      </c>
      <c r="B5378" s="594">
        <v>41499.041977719906</v>
      </c>
      <c r="C5378" s="560">
        <f t="shared" si="499"/>
        <v>2013</v>
      </c>
      <c r="D5378" s="560">
        <f t="shared" si="500"/>
        <v>8</v>
      </c>
      <c r="E5378" s="560">
        <f t="shared" si="501"/>
        <v>13</v>
      </c>
      <c r="F5378" s="560">
        <f t="shared" si="502"/>
        <v>1</v>
      </c>
      <c r="G5378" s="595">
        <f t="shared" si="503"/>
        <v>3</v>
      </c>
      <c r="H5378" s="590">
        <f>CHOOSE('Output Sheet'!$B$4,'8760 Data'!J5378,'8760 Data'!K5378,'8760 Data'!L5378,'8760 Data'!M5378,'8760 Data'!N5378,'8760 Data'!O5378,'8760 Data'!P5378,'8760 Data'!Q5378,'8760 Data'!R5378,'8760 Data'!S5378,'8760 Data'!T5378,'8760 Data'!U5378)</f>
        <v>0</v>
      </c>
      <c r="I5378" s="591" t="e">
        <f>H5378/'Output Sheet'!$B$8</f>
        <v>#DIV/0!</v>
      </c>
      <c r="J5378" s="596"/>
      <c r="K5378" s="560"/>
      <c r="L5378" s="560"/>
      <c r="M5378" s="560"/>
      <c r="N5378" s="560"/>
      <c r="O5378" s="560"/>
      <c r="P5378" s="560"/>
      <c r="Q5378" s="560"/>
      <c r="R5378" s="560"/>
      <c r="S5378" s="560"/>
      <c r="T5378" s="560"/>
      <c r="U5378" s="560"/>
    </row>
    <row r="5379" spans="1:21">
      <c r="A5379" s="593">
        <f t="shared" ref="A5379:A5442" si="504">DATE(C5379,D5379,E5379)</f>
        <v>41499</v>
      </c>
      <c r="B5379" s="594">
        <v>41499.083644444443</v>
      </c>
      <c r="C5379" s="560">
        <f t="shared" ref="C5379:C5442" si="505">YEAR(B5379)</f>
        <v>2013</v>
      </c>
      <c r="D5379" s="560">
        <f t="shared" ref="D5379:D5442" si="506">MONTH(B5379)</f>
        <v>8</v>
      </c>
      <c r="E5379" s="560">
        <f t="shared" ref="E5379:E5442" si="507">DAY(B5379)</f>
        <v>13</v>
      </c>
      <c r="F5379" s="560">
        <f t="shared" ref="F5379:F5442" si="508">IF(HOUR(B5379)&lt;&gt;0,HOUR(B5379),24)</f>
        <v>2</v>
      </c>
      <c r="G5379" s="595">
        <f t="shared" ref="G5379:G5442" si="509">WEEKDAY(B5379,1)</f>
        <v>3</v>
      </c>
      <c r="H5379" s="590">
        <f>CHOOSE('Output Sheet'!$B$4,'8760 Data'!J5379,'8760 Data'!K5379,'8760 Data'!L5379,'8760 Data'!M5379,'8760 Data'!N5379,'8760 Data'!O5379,'8760 Data'!P5379,'8760 Data'!Q5379,'8760 Data'!R5379,'8760 Data'!S5379,'8760 Data'!T5379,'8760 Data'!U5379)</f>
        <v>0</v>
      </c>
      <c r="I5379" s="591" t="e">
        <f>H5379/'Output Sheet'!$B$8</f>
        <v>#DIV/0!</v>
      </c>
      <c r="J5379" s="596"/>
      <c r="K5379" s="560"/>
      <c r="L5379" s="560"/>
      <c r="M5379" s="560"/>
      <c r="N5379" s="560"/>
      <c r="O5379" s="560"/>
      <c r="P5379" s="560"/>
      <c r="Q5379" s="560"/>
      <c r="R5379" s="560"/>
      <c r="S5379" s="560"/>
      <c r="T5379" s="560"/>
      <c r="U5379" s="560"/>
    </row>
    <row r="5380" spans="1:21">
      <c r="A5380" s="593">
        <f t="shared" si="504"/>
        <v>41499</v>
      </c>
      <c r="B5380" s="594">
        <v>41499.12531116898</v>
      </c>
      <c r="C5380" s="560">
        <f t="shared" si="505"/>
        <v>2013</v>
      </c>
      <c r="D5380" s="560">
        <f t="shared" si="506"/>
        <v>8</v>
      </c>
      <c r="E5380" s="560">
        <f t="shared" si="507"/>
        <v>13</v>
      </c>
      <c r="F5380" s="560">
        <f t="shared" si="508"/>
        <v>3</v>
      </c>
      <c r="G5380" s="595">
        <f t="shared" si="509"/>
        <v>3</v>
      </c>
      <c r="H5380" s="590">
        <f>CHOOSE('Output Sheet'!$B$4,'8760 Data'!J5380,'8760 Data'!K5380,'8760 Data'!L5380,'8760 Data'!M5380,'8760 Data'!N5380,'8760 Data'!O5380,'8760 Data'!P5380,'8760 Data'!Q5380,'8760 Data'!R5380,'8760 Data'!S5380,'8760 Data'!T5380,'8760 Data'!U5380)</f>
        <v>0</v>
      </c>
      <c r="I5380" s="591" t="e">
        <f>H5380/'Output Sheet'!$B$8</f>
        <v>#DIV/0!</v>
      </c>
      <c r="J5380" s="596"/>
      <c r="K5380" s="560"/>
      <c r="L5380" s="560"/>
      <c r="M5380" s="560"/>
      <c r="N5380" s="560"/>
      <c r="O5380" s="560"/>
      <c r="P5380" s="560"/>
      <c r="Q5380" s="560"/>
      <c r="R5380" s="560"/>
      <c r="S5380" s="560"/>
      <c r="T5380" s="560"/>
      <c r="U5380" s="560"/>
    </row>
    <row r="5381" spans="1:21">
      <c r="A5381" s="593">
        <f t="shared" si="504"/>
        <v>41499</v>
      </c>
      <c r="B5381" s="594">
        <v>41499.166977893517</v>
      </c>
      <c r="C5381" s="560">
        <f t="shared" si="505"/>
        <v>2013</v>
      </c>
      <c r="D5381" s="560">
        <f t="shared" si="506"/>
        <v>8</v>
      </c>
      <c r="E5381" s="560">
        <f t="shared" si="507"/>
        <v>13</v>
      </c>
      <c r="F5381" s="560">
        <f t="shared" si="508"/>
        <v>4</v>
      </c>
      <c r="G5381" s="595">
        <f t="shared" si="509"/>
        <v>3</v>
      </c>
      <c r="H5381" s="590">
        <f>CHOOSE('Output Sheet'!$B$4,'8760 Data'!J5381,'8760 Data'!K5381,'8760 Data'!L5381,'8760 Data'!M5381,'8760 Data'!N5381,'8760 Data'!O5381,'8760 Data'!P5381,'8760 Data'!Q5381,'8760 Data'!R5381,'8760 Data'!S5381,'8760 Data'!T5381,'8760 Data'!U5381)</f>
        <v>0</v>
      </c>
      <c r="I5381" s="591" t="e">
        <f>H5381/'Output Sheet'!$B$8</f>
        <v>#DIV/0!</v>
      </c>
      <c r="J5381" s="596"/>
      <c r="K5381" s="560"/>
      <c r="L5381" s="560"/>
      <c r="M5381" s="560"/>
      <c r="N5381" s="560"/>
      <c r="O5381" s="560"/>
      <c r="P5381" s="560"/>
      <c r="Q5381" s="560"/>
      <c r="R5381" s="560"/>
      <c r="S5381" s="560"/>
      <c r="T5381" s="560"/>
      <c r="U5381" s="560"/>
    </row>
    <row r="5382" spans="1:21">
      <c r="A5382" s="593">
        <f t="shared" si="504"/>
        <v>41499</v>
      </c>
      <c r="B5382" s="594">
        <v>41499.208644618055</v>
      </c>
      <c r="C5382" s="560">
        <f t="shared" si="505"/>
        <v>2013</v>
      </c>
      <c r="D5382" s="560">
        <f t="shared" si="506"/>
        <v>8</v>
      </c>
      <c r="E5382" s="560">
        <f t="shared" si="507"/>
        <v>13</v>
      </c>
      <c r="F5382" s="560">
        <f t="shared" si="508"/>
        <v>5</v>
      </c>
      <c r="G5382" s="595">
        <f t="shared" si="509"/>
        <v>3</v>
      </c>
      <c r="H5382" s="590">
        <f>CHOOSE('Output Sheet'!$B$4,'8760 Data'!J5382,'8760 Data'!K5382,'8760 Data'!L5382,'8760 Data'!M5382,'8760 Data'!N5382,'8760 Data'!O5382,'8760 Data'!P5382,'8760 Data'!Q5382,'8760 Data'!R5382,'8760 Data'!S5382,'8760 Data'!T5382,'8760 Data'!U5382)</f>
        <v>0</v>
      </c>
      <c r="I5382" s="591" t="e">
        <f>H5382/'Output Sheet'!$B$8</f>
        <v>#DIV/0!</v>
      </c>
      <c r="J5382" s="596"/>
      <c r="K5382" s="560"/>
      <c r="L5382" s="560"/>
      <c r="M5382" s="560"/>
      <c r="N5382" s="560"/>
      <c r="O5382" s="560"/>
      <c r="P5382" s="560"/>
      <c r="Q5382" s="560"/>
      <c r="R5382" s="560"/>
      <c r="S5382" s="560"/>
      <c r="T5382" s="560"/>
      <c r="U5382" s="560"/>
    </row>
    <row r="5383" spans="1:21">
      <c r="A5383" s="593">
        <f t="shared" si="504"/>
        <v>41499</v>
      </c>
      <c r="B5383" s="594">
        <v>41499.250311342592</v>
      </c>
      <c r="C5383" s="560">
        <f t="shared" si="505"/>
        <v>2013</v>
      </c>
      <c r="D5383" s="560">
        <f t="shared" si="506"/>
        <v>8</v>
      </c>
      <c r="E5383" s="560">
        <f t="shared" si="507"/>
        <v>13</v>
      </c>
      <c r="F5383" s="560">
        <f t="shared" si="508"/>
        <v>6</v>
      </c>
      <c r="G5383" s="595">
        <f t="shared" si="509"/>
        <v>3</v>
      </c>
      <c r="H5383" s="590">
        <f>CHOOSE('Output Sheet'!$B$4,'8760 Data'!J5383,'8760 Data'!K5383,'8760 Data'!L5383,'8760 Data'!M5383,'8760 Data'!N5383,'8760 Data'!O5383,'8760 Data'!P5383,'8760 Data'!Q5383,'8760 Data'!R5383,'8760 Data'!S5383,'8760 Data'!T5383,'8760 Data'!U5383)</f>
        <v>0</v>
      </c>
      <c r="I5383" s="591" t="e">
        <f>H5383/'Output Sheet'!$B$8</f>
        <v>#DIV/0!</v>
      </c>
      <c r="J5383" s="596"/>
      <c r="K5383" s="560"/>
      <c r="L5383" s="560"/>
      <c r="M5383" s="560"/>
      <c r="N5383" s="560"/>
      <c r="O5383" s="560"/>
      <c r="P5383" s="560"/>
      <c r="Q5383" s="560"/>
      <c r="R5383" s="560"/>
      <c r="S5383" s="560"/>
      <c r="T5383" s="560"/>
      <c r="U5383" s="560"/>
    </row>
    <row r="5384" spans="1:21">
      <c r="A5384" s="593">
        <f t="shared" si="504"/>
        <v>41499</v>
      </c>
      <c r="B5384" s="594">
        <v>41499.291978067129</v>
      </c>
      <c r="C5384" s="560">
        <f t="shared" si="505"/>
        <v>2013</v>
      </c>
      <c r="D5384" s="560">
        <f t="shared" si="506"/>
        <v>8</v>
      </c>
      <c r="E5384" s="560">
        <f t="shared" si="507"/>
        <v>13</v>
      </c>
      <c r="F5384" s="560">
        <f t="shared" si="508"/>
        <v>7</v>
      </c>
      <c r="G5384" s="595">
        <f t="shared" si="509"/>
        <v>3</v>
      </c>
      <c r="H5384" s="590">
        <f>CHOOSE('Output Sheet'!$B$4,'8760 Data'!J5384,'8760 Data'!K5384,'8760 Data'!L5384,'8760 Data'!M5384,'8760 Data'!N5384,'8760 Data'!O5384,'8760 Data'!P5384,'8760 Data'!Q5384,'8760 Data'!R5384,'8760 Data'!S5384,'8760 Data'!T5384,'8760 Data'!U5384)</f>
        <v>0</v>
      </c>
      <c r="I5384" s="591" t="e">
        <f>H5384/'Output Sheet'!$B$8</f>
        <v>#DIV/0!</v>
      </c>
      <c r="J5384" s="596"/>
      <c r="K5384" s="560"/>
      <c r="L5384" s="560"/>
      <c r="M5384" s="560"/>
      <c r="N5384" s="560"/>
      <c r="O5384" s="560"/>
      <c r="P5384" s="560"/>
      <c r="Q5384" s="560"/>
      <c r="R5384" s="560"/>
      <c r="S5384" s="560"/>
      <c r="T5384" s="560"/>
      <c r="U5384" s="560"/>
    </row>
    <row r="5385" spans="1:21">
      <c r="A5385" s="593">
        <f t="shared" si="504"/>
        <v>41499</v>
      </c>
      <c r="B5385" s="594">
        <v>41499.333644791666</v>
      </c>
      <c r="C5385" s="560">
        <f t="shared" si="505"/>
        <v>2013</v>
      </c>
      <c r="D5385" s="560">
        <f t="shared" si="506"/>
        <v>8</v>
      </c>
      <c r="E5385" s="560">
        <f t="shared" si="507"/>
        <v>13</v>
      </c>
      <c r="F5385" s="560">
        <f t="shared" si="508"/>
        <v>8</v>
      </c>
      <c r="G5385" s="595">
        <f t="shared" si="509"/>
        <v>3</v>
      </c>
      <c r="H5385" s="590">
        <f>CHOOSE('Output Sheet'!$B$4,'8760 Data'!J5385,'8760 Data'!K5385,'8760 Data'!L5385,'8760 Data'!M5385,'8760 Data'!N5385,'8760 Data'!O5385,'8760 Data'!P5385,'8760 Data'!Q5385,'8760 Data'!R5385,'8760 Data'!S5385,'8760 Data'!T5385,'8760 Data'!U5385)</f>
        <v>0</v>
      </c>
      <c r="I5385" s="591" t="e">
        <f>H5385/'Output Sheet'!$B$8</f>
        <v>#DIV/0!</v>
      </c>
      <c r="J5385" s="596"/>
      <c r="K5385" s="560"/>
      <c r="L5385" s="560"/>
      <c r="M5385" s="560"/>
      <c r="N5385" s="560"/>
      <c r="O5385" s="560"/>
      <c r="P5385" s="560"/>
      <c r="Q5385" s="560"/>
      <c r="R5385" s="560"/>
      <c r="S5385" s="560"/>
      <c r="T5385" s="560"/>
      <c r="U5385" s="560"/>
    </row>
    <row r="5386" spans="1:21">
      <c r="A5386" s="593">
        <f t="shared" si="504"/>
        <v>41499</v>
      </c>
      <c r="B5386" s="594">
        <v>41499.375311516204</v>
      </c>
      <c r="C5386" s="560">
        <f t="shared" si="505"/>
        <v>2013</v>
      </c>
      <c r="D5386" s="560">
        <f t="shared" si="506"/>
        <v>8</v>
      </c>
      <c r="E5386" s="560">
        <f t="shared" si="507"/>
        <v>13</v>
      </c>
      <c r="F5386" s="560">
        <f t="shared" si="508"/>
        <v>9</v>
      </c>
      <c r="G5386" s="595">
        <f t="shared" si="509"/>
        <v>3</v>
      </c>
      <c r="H5386" s="590">
        <f>CHOOSE('Output Sheet'!$B$4,'8760 Data'!J5386,'8760 Data'!K5386,'8760 Data'!L5386,'8760 Data'!M5386,'8760 Data'!N5386,'8760 Data'!O5386,'8760 Data'!P5386,'8760 Data'!Q5386,'8760 Data'!R5386,'8760 Data'!S5386,'8760 Data'!T5386,'8760 Data'!U5386)</f>
        <v>0</v>
      </c>
      <c r="I5386" s="591" t="e">
        <f>H5386/'Output Sheet'!$B$8</f>
        <v>#DIV/0!</v>
      </c>
      <c r="J5386" s="596"/>
      <c r="K5386" s="560"/>
      <c r="L5386" s="560"/>
      <c r="M5386" s="560"/>
      <c r="N5386" s="560"/>
      <c r="O5386" s="560"/>
      <c r="P5386" s="560"/>
      <c r="Q5386" s="560"/>
      <c r="R5386" s="560"/>
      <c r="S5386" s="560"/>
      <c r="T5386" s="560"/>
      <c r="U5386" s="560"/>
    </row>
    <row r="5387" spans="1:21">
      <c r="A5387" s="593">
        <f t="shared" si="504"/>
        <v>41499</v>
      </c>
      <c r="B5387" s="594">
        <v>41499.416978240741</v>
      </c>
      <c r="C5387" s="560">
        <f t="shared" si="505"/>
        <v>2013</v>
      </c>
      <c r="D5387" s="560">
        <f t="shared" si="506"/>
        <v>8</v>
      </c>
      <c r="E5387" s="560">
        <f t="shared" si="507"/>
        <v>13</v>
      </c>
      <c r="F5387" s="560">
        <f t="shared" si="508"/>
        <v>10</v>
      </c>
      <c r="G5387" s="595">
        <f t="shared" si="509"/>
        <v>3</v>
      </c>
      <c r="H5387" s="590">
        <f>CHOOSE('Output Sheet'!$B$4,'8760 Data'!J5387,'8760 Data'!K5387,'8760 Data'!L5387,'8760 Data'!M5387,'8760 Data'!N5387,'8760 Data'!O5387,'8760 Data'!P5387,'8760 Data'!Q5387,'8760 Data'!R5387,'8760 Data'!S5387,'8760 Data'!T5387,'8760 Data'!U5387)</f>
        <v>0</v>
      </c>
      <c r="I5387" s="591" t="e">
        <f>H5387/'Output Sheet'!$B$8</f>
        <v>#DIV/0!</v>
      </c>
      <c r="J5387" s="596"/>
      <c r="K5387" s="560"/>
      <c r="L5387" s="560"/>
      <c r="M5387" s="560"/>
      <c r="N5387" s="560"/>
      <c r="O5387" s="560"/>
      <c r="P5387" s="560"/>
      <c r="Q5387" s="560"/>
      <c r="R5387" s="560"/>
      <c r="S5387" s="560"/>
      <c r="T5387" s="560"/>
      <c r="U5387" s="560"/>
    </row>
    <row r="5388" spans="1:21">
      <c r="A5388" s="593">
        <f t="shared" si="504"/>
        <v>41499</v>
      </c>
      <c r="B5388" s="594">
        <v>41499.458644965278</v>
      </c>
      <c r="C5388" s="560">
        <f t="shared" si="505"/>
        <v>2013</v>
      </c>
      <c r="D5388" s="560">
        <f t="shared" si="506"/>
        <v>8</v>
      </c>
      <c r="E5388" s="560">
        <f t="shared" si="507"/>
        <v>13</v>
      </c>
      <c r="F5388" s="560">
        <f t="shared" si="508"/>
        <v>11</v>
      </c>
      <c r="G5388" s="595">
        <f t="shared" si="509"/>
        <v>3</v>
      </c>
      <c r="H5388" s="590">
        <f>CHOOSE('Output Sheet'!$B$4,'8760 Data'!J5388,'8760 Data'!K5388,'8760 Data'!L5388,'8760 Data'!M5388,'8760 Data'!N5388,'8760 Data'!O5388,'8760 Data'!P5388,'8760 Data'!Q5388,'8760 Data'!R5388,'8760 Data'!S5388,'8760 Data'!T5388,'8760 Data'!U5388)</f>
        <v>0</v>
      </c>
      <c r="I5388" s="591" t="e">
        <f>H5388/'Output Sheet'!$B$8</f>
        <v>#DIV/0!</v>
      </c>
      <c r="J5388" s="596"/>
      <c r="K5388" s="560"/>
      <c r="L5388" s="560"/>
      <c r="M5388" s="560"/>
      <c r="N5388" s="560"/>
      <c r="O5388" s="560"/>
      <c r="P5388" s="560"/>
      <c r="Q5388" s="560"/>
      <c r="R5388" s="560"/>
      <c r="S5388" s="560"/>
      <c r="T5388" s="560"/>
      <c r="U5388" s="560"/>
    </row>
    <row r="5389" spans="1:21">
      <c r="A5389" s="593">
        <f t="shared" si="504"/>
        <v>41499</v>
      </c>
      <c r="B5389" s="594">
        <v>41499.500311689815</v>
      </c>
      <c r="C5389" s="560">
        <f t="shared" si="505"/>
        <v>2013</v>
      </c>
      <c r="D5389" s="560">
        <f t="shared" si="506"/>
        <v>8</v>
      </c>
      <c r="E5389" s="560">
        <f t="shared" si="507"/>
        <v>13</v>
      </c>
      <c r="F5389" s="560">
        <f t="shared" si="508"/>
        <v>12</v>
      </c>
      <c r="G5389" s="595">
        <f t="shared" si="509"/>
        <v>3</v>
      </c>
      <c r="H5389" s="590">
        <f>CHOOSE('Output Sheet'!$B$4,'8760 Data'!J5389,'8760 Data'!K5389,'8760 Data'!L5389,'8760 Data'!M5389,'8760 Data'!N5389,'8760 Data'!O5389,'8760 Data'!P5389,'8760 Data'!Q5389,'8760 Data'!R5389,'8760 Data'!S5389,'8760 Data'!T5389,'8760 Data'!U5389)</f>
        <v>0</v>
      </c>
      <c r="I5389" s="591" t="e">
        <f>H5389/'Output Sheet'!$B$8</f>
        <v>#DIV/0!</v>
      </c>
      <c r="J5389" s="596"/>
      <c r="K5389" s="560"/>
      <c r="L5389" s="560"/>
      <c r="M5389" s="560"/>
      <c r="N5389" s="560"/>
      <c r="O5389" s="560"/>
      <c r="P5389" s="560"/>
      <c r="Q5389" s="560"/>
      <c r="R5389" s="560"/>
      <c r="S5389" s="560"/>
      <c r="T5389" s="560"/>
      <c r="U5389" s="560"/>
    </row>
    <row r="5390" spans="1:21">
      <c r="A5390" s="593">
        <f t="shared" si="504"/>
        <v>41499</v>
      </c>
      <c r="B5390" s="594">
        <v>41499.541978414352</v>
      </c>
      <c r="C5390" s="560">
        <f t="shared" si="505"/>
        <v>2013</v>
      </c>
      <c r="D5390" s="560">
        <f t="shared" si="506"/>
        <v>8</v>
      </c>
      <c r="E5390" s="560">
        <f t="shared" si="507"/>
        <v>13</v>
      </c>
      <c r="F5390" s="560">
        <f t="shared" si="508"/>
        <v>13</v>
      </c>
      <c r="G5390" s="595">
        <f t="shared" si="509"/>
        <v>3</v>
      </c>
      <c r="H5390" s="590">
        <f>CHOOSE('Output Sheet'!$B$4,'8760 Data'!J5390,'8760 Data'!K5390,'8760 Data'!L5390,'8760 Data'!M5390,'8760 Data'!N5390,'8760 Data'!O5390,'8760 Data'!P5390,'8760 Data'!Q5390,'8760 Data'!R5390,'8760 Data'!S5390,'8760 Data'!T5390,'8760 Data'!U5390)</f>
        <v>0</v>
      </c>
      <c r="I5390" s="591" t="e">
        <f>H5390/'Output Sheet'!$B$8</f>
        <v>#DIV/0!</v>
      </c>
      <c r="J5390" s="596"/>
      <c r="K5390" s="560"/>
      <c r="L5390" s="560"/>
      <c r="M5390" s="560"/>
      <c r="N5390" s="560"/>
      <c r="O5390" s="560"/>
      <c r="P5390" s="560"/>
      <c r="Q5390" s="560"/>
      <c r="R5390" s="560"/>
      <c r="S5390" s="560"/>
      <c r="T5390" s="560"/>
      <c r="U5390" s="560"/>
    </row>
    <row r="5391" spans="1:21">
      <c r="A5391" s="593">
        <f t="shared" si="504"/>
        <v>41499</v>
      </c>
      <c r="B5391" s="594">
        <v>41499.58364513889</v>
      </c>
      <c r="C5391" s="560">
        <f t="shared" si="505"/>
        <v>2013</v>
      </c>
      <c r="D5391" s="560">
        <f t="shared" si="506"/>
        <v>8</v>
      </c>
      <c r="E5391" s="560">
        <f t="shared" si="507"/>
        <v>13</v>
      </c>
      <c r="F5391" s="560">
        <f t="shared" si="508"/>
        <v>14</v>
      </c>
      <c r="G5391" s="595">
        <f t="shared" si="509"/>
        <v>3</v>
      </c>
      <c r="H5391" s="590">
        <f>CHOOSE('Output Sheet'!$B$4,'8760 Data'!J5391,'8760 Data'!K5391,'8760 Data'!L5391,'8760 Data'!M5391,'8760 Data'!N5391,'8760 Data'!O5391,'8760 Data'!P5391,'8760 Data'!Q5391,'8760 Data'!R5391,'8760 Data'!S5391,'8760 Data'!T5391,'8760 Data'!U5391)</f>
        <v>0</v>
      </c>
      <c r="I5391" s="591" t="e">
        <f>H5391/'Output Sheet'!$B$8</f>
        <v>#DIV/0!</v>
      </c>
      <c r="J5391" s="596"/>
      <c r="K5391" s="560"/>
      <c r="L5391" s="560"/>
      <c r="M5391" s="560"/>
      <c r="N5391" s="560"/>
      <c r="O5391" s="560"/>
      <c r="P5391" s="560"/>
      <c r="Q5391" s="560"/>
      <c r="R5391" s="560"/>
      <c r="S5391" s="560"/>
      <c r="T5391" s="560"/>
      <c r="U5391" s="560"/>
    </row>
    <row r="5392" spans="1:21">
      <c r="A5392" s="593">
        <f t="shared" si="504"/>
        <v>41499</v>
      </c>
      <c r="B5392" s="594">
        <v>41499.625311863427</v>
      </c>
      <c r="C5392" s="560">
        <f t="shared" si="505"/>
        <v>2013</v>
      </c>
      <c r="D5392" s="560">
        <f t="shared" si="506"/>
        <v>8</v>
      </c>
      <c r="E5392" s="560">
        <f t="shared" si="507"/>
        <v>13</v>
      </c>
      <c r="F5392" s="560">
        <f t="shared" si="508"/>
        <v>15</v>
      </c>
      <c r="G5392" s="595">
        <f t="shared" si="509"/>
        <v>3</v>
      </c>
      <c r="H5392" s="590">
        <f>CHOOSE('Output Sheet'!$B$4,'8760 Data'!J5392,'8760 Data'!K5392,'8760 Data'!L5392,'8760 Data'!M5392,'8760 Data'!N5392,'8760 Data'!O5392,'8760 Data'!P5392,'8760 Data'!Q5392,'8760 Data'!R5392,'8760 Data'!S5392,'8760 Data'!T5392,'8760 Data'!U5392)</f>
        <v>0</v>
      </c>
      <c r="I5392" s="591" t="e">
        <f>H5392/'Output Sheet'!$B$8</f>
        <v>#DIV/0!</v>
      </c>
      <c r="J5392" s="596"/>
      <c r="K5392" s="560"/>
      <c r="L5392" s="560"/>
      <c r="M5392" s="560"/>
      <c r="N5392" s="560"/>
      <c r="O5392" s="560"/>
      <c r="P5392" s="560"/>
      <c r="Q5392" s="560"/>
      <c r="R5392" s="560"/>
      <c r="S5392" s="560"/>
      <c r="T5392" s="560"/>
      <c r="U5392" s="560"/>
    </row>
    <row r="5393" spans="1:21">
      <c r="A5393" s="593">
        <f t="shared" si="504"/>
        <v>41499</v>
      </c>
      <c r="B5393" s="594">
        <v>41499.666978587964</v>
      </c>
      <c r="C5393" s="560">
        <f t="shared" si="505"/>
        <v>2013</v>
      </c>
      <c r="D5393" s="560">
        <f t="shared" si="506"/>
        <v>8</v>
      </c>
      <c r="E5393" s="560">
        <f t="shared" si="507"/>
        <v>13</v>
      </c>
      <c r="F5393" s="560">
        <f t="shared" si="508"/>
        <v>16</v>
      </c>
      <c r="G5393" s="595">
        <f t="shared" si="509"/>
        <v>3</v>
      </c>
      <c r="H5393" s="590">
        <f>CHOOSE('Output Sheet'!$B$4,'8760 Data'!J5393,'8760 Data'!K5393,'8760 Data'!L5393,'8760 Data'!M5393,'8760 Data'!N5393,'8760 Data'!O5393,'8760 Data'!P5393,'8760 Data'!Q5393,'8760 Data'!R5393,'8760 Data'!S5393,'8760 Data'!T5393,'8760 Data'!U5393)</f>
        <v>0</v>
      </c>
      <c r="I5393" s="591" t="e">
        <f>H5393/'Output Sheet'!$B$8</f>
        <v>#DIV/0!</v>
      </c>
      <c r="J5393" s="596"/>
      <c r="K5393" s="560"/>
      <c r="L5393" s="560"/>
      <c r="M5393" s="560"/>
      <c r="N5393" s="560"/>
      <c r="O5393" s="560"/>
      <c r="P5393" s="560"/>
      <c r="Q5393" s="560"/>
      <c r="R5393" s="560"/>
      <c r="S5393" s="560"/>
      <c r="T5393" s="560"/>
      <c r="U5393" s="560"/>
    </row>
    <row r="5394" spans="1:21">
      <c r="A5394" s="593">
        <f t="shared" si="504"/>
        <v>41499</v>
      </c>
      <c r="B5394" s="594">
        <v>41499.708645312501</v>
      </c>
      <c r="C5394" s="560">
        <f t="shared" si="505"/>
        <v>2013</v>
      </c>
      <c r="D5394" s="560">
        <f t="shared" si="506"/>
        <v>8</v>
      </c>
      <c r="E5394" s="560">
        <f t="shared" si="507"/>
        <v>13</v>
      </c>
      <c r="F5394" s="560">
        <f t="shared" si="508"/>
        <v>17</v>
      </c>
      <c r="G5394" s="595">
        <f t="shared" si="509"/>
        <v>3</v>
      </c>
      <c r="H5394" s="590">
        <f>CHOOSE('Output Sheet'!$B$4,'8760 Data'!J5394,'8760 Data'!K5394,'8760 Data'!L5394,'8760 Data'!M5394,'8760 Data'!N5394,'8760 Data'!O5394,'8760 Data'!P5394,'8760 Data'!Q5394,'8760 Data'!R5394,'8760 Data'!S5394,'8760 Data'!T5394,'8760 Data'!U5394)</f>
        <v>0</v>
      </c>
      <c r="I5394" s="591" t="e">
        <f>H5394/'Output Sheet'!$B$8</f>
        <v>#DIV/0!</v>
      </c>
      <c r="J5394" s="596"/>
      <c r="K5394" s="560"/>
      <c r="L5394" s="560"/>
      <c r="M5394" s="560"/>
      <c r="N5394" s="560"/>
      <c r="O5394" s="560"/>
      <c r="P5394" s="560"/>
      <c r="Q5394" s="560"/>
      <c r="R5394" s="560"/>
      <c r="S5394" s="560"/>
      <c r="T5394" s="560"/>
      <c r="U5394" s="560"/>
    </row>
    <row r="5395" spans="1:21">
      <c r="A5395" s="593">
        <f t="shared" si="504"/>
        <v>41499</v>
      </c>
      <c r="B5395" s="594">
        <v>41499.750312037038</v>
      </c>
      <c r="C5395" s="560">
        <f t="shared" si="505"/>
        <v>2013</v>
      </c>
      <c r="D5395" s="560">
        <f t="shared" si="506"/>
        <v>8</v>
      </c>
      <c r="E5395" s="560">
        <f t="shared" si="507"/>
        <v>13</v>
      </c>
      <c r="F5395" s="560">
        <f t="shared" si="508"/>
        <v>18</v>
      </c>
      <c r="G5395" s="595">
        <f t="shared" si="509"/>
        <v>3</v>
      </c>
      <c r="H5395" s="590">
        <f>CHOOSE('Output Sheet'!$B$4,'8760 Data'!J5395,'8760 Data'!K5395,'8760 Data'!L5395,'8760 Data'!M5395,'8760 Data'!N5395,'8760 Data'!O5395,'8760 Data'!P5395,'8760 Data'!Q5395,'8760 Data'!R5395,'8760 Data'!S5395,'8760 Data'!T5395,'8760 Data'!U5395)</f>
        <v>0</v>
      </c>
      <c r="I5395" s="591" t="e">
        <f>H5395/'Output Sheet'!$B$8</f>
        <v>#DIV/0!</v>
      </c>
      <c r="J5395" s="596"/>
      <c r="K5395" s="560"/>
      <c r="L5395" s="560"/>
      <c r="M5395" s="560"/>
      <c r="N5395" s="560"/>
      <c r="O5395" s="560"/>
      <c r="P5395" s="560"/>
      <c r="Q5395" s="560"/>
      <c r="R5395" s="560"/>
      <c r="S5395" s="560"/>
      <c r="T5395" s="560"/>
      <c r="U5395" s="560"/>
    </row>
    <row r="5396" spans="1:21">
      <c r="A5396" s="593">
        <f t="shared" si="504"/>
        <v>41499</v>
      </c>
      <c r="B5396" s="594">
        <v>41499.791978761576</v>
      </c>
      <c r="C5396" s="560">
        <f t="shared" si="505"/>
        <v>2013</v>
      </c>
      <c r="D5396" s="560">
        <f t="shared" si="506"/>
        <v>8</v>
      </c>
      <c r="E5396" s="560">
        <f t="shared" si="507"/>
        <v>13</v>
      </c>
      <c r="F5396" s="560">
        <f t="shared" si="508"/>
        <v>19</v>
      </c>
      <c r="G5396" s="595">
        <f t="shared" si="509"/>
        <v>3</v>
      </c>
      <c r="H5396" s="590">
        <f>CHOOSE('Output Sheet'!$B$4,'8760 Data'!J5396,'8760 Data'!K5396,'8760 Data'!L5396,'8760 Data'!M5396,'8760 Data'!N5396,'8760 Data'!O5396,'8760 Data'!P5396,'8760 Data'!Q5396,'8760 Data'!R5396,'8760 Data'!S5396,'8760 Data'!T5396,'8760 Data'!U5396)</f>
        <v>0</v>
      </c>
      <c r="I5396" s="591" t="e">
        <f>H5396/'Output Sheet'!$B$8</f>
        <v>#DIV/0!</v>
      </c>
      <c r="J5396" s="596"/>
      <c r="K5396" s="560"/>
      <c r="L5396" s="560"/>
      <c r="M5396" s="560"/>
      <c r="N5396" s="560"/>
      <c r="O5396" s="560"/>
      <c r="P5396" s="560"/>
      <c r="Q5396" s="560"/>
      <c r="R5396" s="560"/>
      <c r="S5396" s="560"/>
      <c r="T5396" s="560"/>
      <c r="U5396" s="560"/>
    </row>
    <row r="5397" spans="1:21">
      <c r="A5397" s="593">
        <f t="shared" si="504"/>
        <v>41499</v>
      </c>
      <c r="B5397" s="594">
        <v>41499.833645486113</v>
      </c>
      <c r="C5397" s="560">
        <f t="shared" si="505"/>
        <v>2013</v>
      </c>
      <c r="D5397" s="560">
        <f t="shared" si="506"/>
        <v>8</v>
      </c>
      <c r="E5397" s="560">
        <f t="shared" si="507"/>
        <v>13</v>
      </c>
      <c r="F5397" s="560">
        <f t="shared" si="508"/>
        <v>20</v>
      </c>
      <c r="G5397" s="595">
        <f t="shared" si="509"/>
        <v>3</v>
      </c>
      <c r="H5397" s="590">
        <f>CHOOSE('Output Sheet'!$B$4,'8760 Data'!J5397,'8760 Data'!K5397,'8760 Data'!L5397,'8760 Data'!M5397,'8760 Data'!N5397,'8760 Data'!O5397,'8760 Data'!P5397,'8760 Data'!Q5397,'8760 Data'!R5397,'8760 Data'!S5397,'8760 Data'!T5397,'8760 Data'!U5397)</f>
        <v>0</v>
      </c>
      <c r="I5397" s="591" t="e">
        <f>H5397/'Output Sheet'!$B$8</f>
        <v>#DIV/0!</v>
      </c>
      <c r="J5397" s="596"/>
      <c r="K5397" s="560"/>
      <c r="L5397" s="560"/>
      <c r="M5397" s="560"/>
      <c r="N5397" s="560"/>
      <c r="O5397" s="560"/>
      <c r="P5397" s="560"/>
      <c r="Q5397" s="560"/>
      <c r="R5397" s="560"/>
      <c r="S5397" s="560"/>
      <c r="T5397" s="560"/>
      <c r="U5397" s="560"/>
    </row>
    <row r="5398" spans="1:21">
      <c r="A5398" s="593">
        <f t="shared" si="504"/>
        <v>41499</v>
      </c>
      <c r="B5398" s="594">
        <v>41499.87531221065</v>
      </c>
      <c r="C5398" s="560">
        <f t="shared" si="505"/>
        <v>2013</v>
      </c>
      <c r="D5398" s="560">
        <f t="shared" si="506"/>
        <v>8</v>
      </c>
      <c r="E5398" s="560">
        <f t="shared" si="507"/>
        <v>13</v>
      </c>
      <c r="F5398" s="560">
        <f t="shared" si="508"/>
        <v>21</v>
      </c>
      <c r="G5398" s="595">
        <f t="shared" si="509"/>
        <v>3</v>
      </c>
      <c r="H5398" s="590">
        <f>CHOOSE('Output Sheet'!$B$4,'8760 Data'!J5398,'8760 Data'!K5398,'8760 Data'!L5398,'8760 Data'!M5398,'8760 Data'!N5398,'8760 Data'!O5398,'8760 Data'!P5398,'8760 Data'!Q5398,'8760 Data'!R5398,'8760 Data'!S5398,'8760 Data'!T5398,'8760 Data'!U5398)</f>
        <v>0</v>
      </c>
      <c r="I5398" s="591" t="e">
        <f>H5398/'Output Sheet'!$B$8</f>
        <v>#DIV/0!</v>
      </c>
      <c r="J5398" s="596"/>
      <c r="K5398" s="560"/>
      <c r="L5398" s="560"/>
      <c r="M5398" s="560"/>
      <c r="N5398" s="560"/>
      <c r="O5398" s="560"/>
      <c r="P5398" s="560"/>
      <c r="Q5398" s="560"/>
      <c r="R5398" s="560"/>
      <c r="S5398" s="560"/>
      <c r="T5398" s="560"/>
      <c r="U5398" s="560"/>
    </row>
    <row r="5399" spans="1:21">
      <c r="A5399" s="593">
        <f t="shared" si="504"/>
        <v>41499</v>
      </c>
      <c r="B5399" s="594">
        <v>41499.916978935187</v>
      </c>
      <c r="C5399" s="560">
        <f t="shared" si="505"/>
        <v>2013</v>
      </c>
      <c r="D5399" s="560">
        <f t="shared" si="506"/>
        <v>8</v>
      </c>
      <c r="E5399" s="560">
        <f t="shared" si="507"/>
        <v>13</v>
      </c>
      <c r="F5399" s="560">
        <f t="shared" si="508"/>
        <v>22</v>
      </c>
      <c r="G5399" s="595">
        <f t="shared" si="509"/>
        <v>3</v>
      </c>
      <c r="H5399" s="590">
        <f>CHOOSE('Output Sheet'!$B$4,'8760 Data'!J5399,'8760 Data'!K5399,'8760 Data'!L5399,'8760 Data'!M5399,'8760 Data'!N5399,'8760 Data'!O5399,'8760 Data'!P5399,'8760 Data'!Q5399,'8760 Data'!R5399,'8760 Data'!S5399,'8760 Data'!T5399,'8760 Data'!U5399)</f>
        <v>0</v>
      </c>
      <c r="I5399" s="591" t="e">
        <f>H5399/'Output Sheet'!$B$8</f>
        <v>#DIV/0!</v>
      </c>
      <c r="J5399" s="596"/>
      <c r="K5399" s="560"/>
      <c r="L5399" s="560"/>
      <c r="M5399" s="560"/>
      <c r="N5399" s="560"/>
      <c r="O5399" s="560"/>
      <c r="P5399" s="560"/>
      <c r="Q5399" s="560"/>
      <c r="R5399" s="560"/>
      <c r="S5399" s="560"/>
      <c r="T5399" s="560"/>
      <c r="U5399" s="560"/>
    </row>
    <row r="5400" spans="1:21">
      <c r="A5400" s="593">
        <f t="shared" si="504"/>
        <v>41499</v>
      </c>
      <c r="B5400" s="594">
        <v>41499.958645659724</v>
      </c>
      <c r="C5400" s="560">
        <f t="shared" si="505"/>
        <v>2013</v>
      </c>
      <c r="D5400" s="560">
        <f t="shared" si="506"/>
        <v>8</v>
      </c>
      <c r="E5400" s="560">
        <f t="shared" si="507"/>
        <v>13</v>
      </c>
      <c r="F5400" s="560">
        <f t="shared" si="508"/>
        <v>23</v>
      </c>
      <c r="G5400" s="595">
        <f t="shared" si="509"/>
        <v>3</v>
      </c>
      <c r="H5400" s="590">
        <f>CHOOSE('Output Sheet'!$B$4,'8760 Data'!J5400,'8760 Data'!K5400,'8760 Data'!L5400,'8760 Data'!M5400,'8760 Data'!N5400,'8760 Data'!O5400,'8760 Data'!P5400,'8760 Data'!Q5400,'8760 Data'!R5400,'8760 Data'!S5400,'8760 Data'!T5400,'8760 Data'!U5400)</f>
        <v>0</v>
      </c>
      <c r="I5400" s="591" t="e">
        <f>H5400/'Output Sheet'!$B$8</f>
        <v>#DIV/0!</v>
      </c>
      <c r="J5400" s="596"/>
      <c r="K5400" s="560"/>
      <c r="L5400" s="560"/>
      <c r="M5400" s="560"/>
      <c r="N5400" s="560"/>
      <c r="O5400" s="560"/>
      <c r="P5400" s="560"/>
      <c r="Q5400" s="560"/>
      <c r="R5400" s="560"/>
      <c r="S5400" s="560"/>
      <c r="T5400" s="560"/>
      <c r="U5400" s="560"/>
    </row>
    <row r="5401" spans="1:21">
      <c r="A5401" s="593">
        <f t="shared" si="504"/>
        <v>41500</v>
      </c>
      <c r="B5401" s="594">
        <v>41500.000312384262</v>
      </c>
      <c r="C5401" s="560">
        <f t="shared" si="505"/>
        <v>2013</v>
      </c>
      <c r="D5401" s="560">
        <f t="shared" si="506"/>
        <v>8</v>
      </c>
      <c r="E5401" s="560">
        <f t="shared" si="507"/>
        <v>14</v>
      </c>
      <c r="F5401" s="560">
        <f t="shared" si="508"/>
        <v>24</v>
      </c>
      <c r="G5401" s="595">
        <f t="shared" si="509"/>
        <v>4</v>
      </c>
      <c r="H5401" s="590">
        <f>CHOOSE('Output Sheet'!$B$4,'8760 Data'!J5401,'8760 Data'!K5401,'8760 Data'!L5401,'8760 Data'!M5401,'8760 Data'!N5401,'8760 Data'!O5401,'8760 Data'!P5401,'8760 Data'!Q5401,'8760 Data'!R5401,'8760 Data'!S5401,'8760 Data'!T5401,'8760 Data'!U5401)</f>
        <v>0</v>
      </c>
      <c r="I5401" s="591" t="e">
        <f>H5401/'Output Sheet'!$B$8</f>
        <v>#DIV/0!</v>
      </c>
      <c r="J5401" s="596"/>
      <c r="K5401" s="560"/>
      <c r="L5401" s="560"/>
      <c r="M5401" s="560"/>
      <c r="N5401" s="560"/>
      <c r="O5401" s="560"/>
      <c r="P5401" s="560"/>
      <c r="Q5401" s="560"/>
      <c r="R5401" s="560"/>
      <c r="S5401" s="560"/>
      <c r="T5401" s="560"/>
      <c r="U5401" s="560"/>
    </row>
    <row r="5402" spans="1:21">
      <c r="A5402" s="593">
        <f t="shared" si="504"/>
        <v>41500</v>
      </c>
      <c r="B5402" s="594">
        <v>41500.041979108799</v>
      </c>
      <c r="C5402" s="560">
        <f t="shared" si="505"/>
        <v>2013</v>
      </c>
      <c r="D5402" s="560">
        <f t="shared" si="506"/>
        <v>8</v>
      </c>
      <c r="E5402" s="560">
        <f t="shared" si="507"/>
        <v>14</v>
      </c>
      <c r="F5402" s="560">
        <f t="shared" si="508"/>
        <v>1</v>
      </c>
      <c r="G5402" s="595">
        <f t="shared" si="509"/>
        <v>4</v>
      </c>
      <c r="H5402" s="590">
        <f>CHOOSE('Output Sheet'!$B$4,'8760 Data'!J5402,'8760 Data'!K5402,'8760 Data'!L5402,'8760 Data'!M5402,'8760 Data'!N5402,'8760 Data'!O5402,'8760 Data'!P5402,'8760 Data'!Q5402,'8760 Data'!R5402,'8760 Data'!S5402,'8760 Data'!T5402,'8760 Data'!U5402)</f>
        <v>0</v>
      </c>
      <c r="I5402" s="591" t="e">
        <f>H5402/'Output Sheet'!$B$8</f>
        <v>#DIV/0!</v>
      </c>
      <c r="J5402" s="596"/>
      <c r="K5402" s="560"/>
      <c r="L5402" s="560"/>
      <c r="M5402" s="560"/>
      <c r="N5402" s="560"/>
      <c r="O5402" s="560"/>
      <c r="P5402" s="560"/>
      <c r="Q5402" s="560"/>
      <c r="R5402" s="560"/>
      <c r="S5402" s="560"/>
      <c r="T5402" s="560"/>
      <c r="U5402" s="560"/>
    </row>
    <row r="5403" spans="1:21">
      <c r="A5403" s="593">
        <f t="shared" si="504"/>
        <v>41500</v>
      </c>
      <c r="B5403" s="594">
        <v>41500.083645833336</v>
      </c>
      <c r="C5403" s="560">
        <f t="shared" si="505"/>
        <v>2013</v>
      </c>
      <c r="D5403" s="560">
        <f t="shared" si="506"/>
        <v>8</v>
      </c>
      <c r="E5403" s="560">
        <f t="shared" si="507"/>
        <v>14</v>
      </c>
      <c r="F5403" s="560">
        <f t="shared" si="508"/>
        <v>2</v>
      </c>
      <c r="G5403" s="595">
        <f t="shared" si="509"/>
        <v>4</v>
      </c>
      <c r="H5403" s="590">
        <f>CHOOSE('Output Sheet'!$B$4,'8760 Data'!J5403,'8760 Data'!K5403,'8760 Data'!L5403,'8760 Data'!M5403,'8760 Data'!N5403,'8760 Data'!O5403,'8760 Data'!P5403,'8760 Data'!Q5403,'8760 Data'!R5403,'8760 Data'!S5403,'8760 Data'!T5403,'8760 Data'!U5403)</f>
        <v>0</v>
      </c>
      <c r="I5403" s="591" t="e">
        <f>H5403/'Output Sheet'!$B$8</f>
        <v>#DIV/0!</v>
      </c>
      <c r="J5403" s="596"/>
      <c r="K5403" s="560"/>
      <c r="L5403" s="560"/>
      <c r="M5403" s="560"/>
      <c r="N5403" s="560"/>
      <c r="O5403" s="560"/>
      <c r="P5403" s="560"/>
      <c r="Q5403" s="560"/>
      <c r="R5403" s="560"/>
      <c r="S5403" s="560"/>
      <c r="T5403" s="560"/>
      <c r="U5403" s="560"/>
    </row>
    <row r="5404" spans="1:21">
      <c r="A5404" s="593">
        <f t="shared" si="504"/>
        <v>41500</v>
      </c>
      <c r="B5404" s="594">
        <v>41500.125312557873</v>
      </c>
      <c r="C5404" s="560">
        <f t="shared" si="505"/>
        <v>2013</v>
      </c>
      <c r="D5404" s="560">
        <f t="shared" si="506"/>
        <v>8</v>
      </c>
      <c r="E5404" s="560">
        <f t="shared" si="507"/>
        <v>14</v>
      </c>
      <c r="F5404" s="560">
        <f t="shared" si="508"/>
        <v>3</v>
      </c>
      <c r="G5404" s="595">
        <f t="shared" si="509"/>
        <v>4</v>
      </c>
      <c r="H5404" s="590">
        <f>CHOOSE('Output Sheet'!$B$4,'8760 Data'!J5404,'8760 Data'!K5404,'8760 Data'!L5404,'8760 Data'!M5404,'8760 Data'!N5404,'8760 Data'!O5404,'8760 Data'!P5404,'8760 Data'!Q5404,'8760 Data'!R5404,'8760 Data'!S5404,'8760 Data'!T5404,'8760 Data'!U5404)</f>
        <v>0</v>
      </c>
      <c r="I5404" s="591" t="e">
        <f>H5404/'Output Sheet'!$B$8</f>
        <v>#DIV/0!</v>
      </c>
      <c r="J5404" s="596"/>
      <c r="K5404" s="560"/>
      <c r="L5404" s="560"/>
      <c r="M5404" s="560"/>
      <c r="N5404" s="560"/>
      <c r="O5404" s="560"/>
      <c r="P5404" s="560"/>
      <c r="Q5404" s="560"/>
      <c r="R5404" s="560"/>
      <c r="S5404" s="560"/>
      <c r="T5404" s="560"/>
      <c r="U5404" s="560"/>
    </row>
    <row r="5405" spans="1:21">
      <c r="A5405" s="593">
        <f t="shared" si="504"/>
        <v>41500</v>
      </c>
      <c r="B5405" s="594">
        <v>41500.16697928241</v>
      </c>
      <c r="C5405" s="560">
        <f t="shared" si="505"/>
        <v>2013</v>
      </c>
      <c r="D5405" s="560">
        <f t="shared" si="506"/>
        <v>8</v>
      </c>
      <c r="E5405" s="560">
        <f t="shared" si="507"/>
        <v>14</v>
      </c>
      <c r="F5405" s="560">
        <f t="shared" si="508"/>
        <v>4</v>
      </c>
      <c r="G5405" s="595">
        <f t="shared" si="509"/>
        <v>4</v>
      </c>
      <c r="H5405" s="590">
        <f>CHOOSE('Output Sheet'!$B$4,'8760 Data'!J5405,'8760 Data'!K5405,'8760 Data'!L5405,'8760 Data'!M5405,'8760 Data'!N5405,'8760 Data'!O5405,'8760 Data'!P5405,'8760 Data'!Q5405,'8760 Data'!R5405,'8760 Data'!S5405,'8760 Data'!T5405,'8760 Data'!U5405)</f>
        <v>0</v>
      </c>
      <c r="I5405" s="591" t="e">
        <f>H5405/'Output Sheet'!$B$8</f>
        <v>#DIV/0!</v>
      </c>
      <c r="J5405" s="596"/>
      <c r="K5405" s="560"/>
      <c r="L5405" s="560"/>
      <c r="M5405" s="560"/>
      <c r="N5405" s="560"/>
      <c r="O5405" s="560"/>
      <c r="P5405" s="560"/>
      <c r="Q5405" s="560"/>
      <c r="R5405" s="560"/>
      <c r="S5405" s="560"/>
      <c r="T5405" s="560"/>
      <c r="U5405" s="560"/>
    </row>
    <row r="5406" spans="1:21">
      <c r="A5406" s="593">
        <f t="shared" si="504"/>
        <v>41500</v>
      </c>
      <c r="B5406" s="594">
        <v>41500.208646006948</v>
      </c>
      <c r="C5406" s="560">
        <f t="shared" si="505"/>
        <v>2013</v>
      </c>
      <c r="D5406" s="560">
        <f t="shared" si="506"/>
        <v>8</v>
      </c>
      <c r="E5406" s="560">
        <f t="shared" si="507"/>
        <v>14</v>
      </c>
      <c r="F5406" s="560">
        <f t="shared" si="508"/>
        <v>5</v>
      </c>
      <c r="G5406" s="595">
        <f t="shared" si="509"/>
        <v>4</v>
      </c>
      <c r="H5406" s="590">
        <f>CHOOSE('Output Sheet'!$B$4,'8760 Data'!J5406,'8760 Data'!K5406,'8760 Data'!L5406,'8760 Data'!M5406,'8760 Data'!N5406,'8760 Data'!O5406,'8760 Data'!P5406,'8760 Data'!Q5406,'8760 Data'!R5406,'8760 Data'!S5406,'8760 Data'!T5406,'8760 Data'!U5406)</f>
        <v>0</v>
      </c>
      <c r="I5406" s="591" t="e">
        <f>H5406/'Output Sheet'!$B$8</f>
        <v>#DIV/0!</v>
      </c>
      <c r="J5406" s="596"/>
      <c r="K5406" s="560"/>
      <c r="L5406" s="560"/>
      <c r="M5406" s="560"/>
      <c r="N5406" s="560"/>
      <c r="O5406" s="560"/>
      <c r="P5406" s="560"/>
      <c r="Q5406" s="560"/>
      <c r="R5406" s="560"/>
      <c r="S5406" s="560"/>
      <c r="T5406" s="560"/>
      <c r="U5406" s="560"/>
    </row>
    <row r="5407" spans="1:21">
      <c r="A5407" s="593">
        <f t="shared" si="504"/>
        <v>41500</v>
      </c>
      <c r="B5407" s="594">
        <v>41500.250312731485</v>
      </c>
      <c r="C5407" s="560">
        <f t="shared" si="505"/>
        <v>2013</v>
      </c>
      <c r="D5407" s="560">
        <f t="shared" si="506"/>
        <v>8</v>
      </c>
      <c r="E5407" s="560">
        <f t="shared" si="507"/>
        <v>14</v>
      </c>
      <c r="F5407" s="560">
        <f t="shared" si="508"/>
        <v>6</v>
      </c>
      <c r="G5407" s="595">
        <f t="shared" si="509"/>
        <v>4</v>
      </c>
      <c r="H5407" s="590">
        <f>CHOOSE('Output Sheet'!$B$4,'8760 Data'!J5407,'8760 Data'!K5407,'8760 Data'!L5407,'8760 Data'!M5407,'8760 Data'!N5407,'8760 Data'!O5407,'8760 Data'!P5407,'8760 Data'!Q5407,'8760 Data'!R5407,'8760 Data'!S5407,'8760 Data'!T5407,'8760 Data'!U5407)</f>
        <v>0</v>
      </c>
      <c r="I5407" s="591" t="e">
        <f>H5407/'Output Sheet'!$B$8</f>
        <v>#DIV/0!</v>
      </c>
      <c r="J5407" s="596"/>
      <c r="K5407" s="560"/>
      <c r="L5407" s="560"/>
      <c r="M5407" s="560"/>
      <c r="N5407" s="560"/>
      <c r="O5407" s="560"/>
      <c r="P5407" s="560"/>
      <c r="Q5407" s="560"/>
      <c r="R5407" s="560"/>
      <c r="S5407" s="560"/>
      <c r="T5407" s="560"/>
      <c r="U5407" s="560"/>
    </row>
    <row r="5408" spans="1:21">
      <c r="A5408" s="593">
        <f t="shared" si="504"/>
        <v>41500</v>
      </c>
      <c r="B5408" s="594">
        <v>41500.291979456022</v>
      </c>
      <c r="C5408" s="560">
        <f t="shared" si="505"/>
        <v>2013</v>
      </c>
      <c r="D5408" s="560">
        <f t="shared" si="506"/>
        <v>8</v>
      </c>
      <c r="E5408" s="560">
        <f t="shared" si="507"/>
        <v>14</v>
      </c>
      <c r="F5408" s="560">
        <f t="shared" si="508"/>
        <v>7</v>
      </c>
      <c r="G5408" s="595">
        <f t="shared" si="509"/>
        <v>4</v>
      </c>
      <c r="H5408" s="590">
        <f>CHOOSE('Output Sheet'!$B$4,'8760 Data'!J5408,'8760 Data'!K5408,'8760 Data'!L5408,'8760 Data'!M5408,'8760 Data'!N5408,'8760 Data'!O5408,'8760 Data'!P5408,'8760 Data'!Q5408,'8760 Data'!R5408,'8760 Data'!S5408,'8760 Data'!T5408,'8760 Data'!U5408)</f>
        <v>0</v>
      </c>
      <c r="I5408" s="591" t="e">
        <f>H5408/'Output Sheet'!$B$8</f>
        <v>#DIV/0!</v>
      </c>
      <c r="J5408" s="596"/>
      <c r="K5408" s="560"/>
      <c r="L5408" s="560"/>
      <c r="M5408" s="560"/>
      <c r="N5408" s="560"/>
      <c r="O5408" s="560"/>
      <c r="P5408" s="560"/>
      <c r="Q5408" s="560"/>
      <c r="R5408" s="560"/>
      <c r="S5408" s="560"/>
      <c r="T5408" s="560"/>
      <c r="U5408" s="560"/>
    </row>
    <row r="5409" spans="1:21">
      <c r="A5409" s="593">
        <f t="shared" si="504"/>
        <v>41500</v>
      </c>
      <c r="B5409" s="594">
        <v>41500.333646180552</v>
      </c>
      <c r="C5409" s="560">
        <f t="shared" si="505"/>
        <v>2013</v>
      </c>
      <c r="D5409" s="560">
        <f t="shared" si="506"/>
        <v>8</v>
      </c>
      <c r="E5409" s="560">
        <f t="shared" si="507"/>
        <v>14</v>
      </c>
      <c r="F5409" s="560">
        <f t="shared" si="508"/>
        <v>8</v>
      </c>
      <c r="G5409" s="595">
        <f t="shared" si="509"/>
        <v>4</v>
      </c>
      <c r="H5409" s="590">
        <f>CHOOSE('Output Sheet'!$B$4,'8760 Data'!J5409,'8760 Data'!K5409,'8760 Data'!L5409,'8760 Data'!M5409,'8760 Data'!N5409,'8760 Data'!O5409,'8760 Data'!P5409,'8760 Data'!Q5409,'8760 Data'!R5409,'8760 Data'!S5409,'8760 Data'!T5409,'8760 Data'!U5409)</f>
        <v>0</v>
      </c>
      <c r="I5409" s="591" t="e">
        <f>H5409/'Output Sheet'!$B$8</f>
        <v>#DIV/0!</v>
      </c>
      <c r="J5409" s="596"/>
      <c r="K5409" s="560"/>
      <c r="L5409" s="560"/>
      <c r="M5409" s="560"/>
      <c r="N5409" s="560"/>
      <c r="O5409" s="560"/>
      <c r="P5409" s="560"/>
      <c r="Q5409" s="560"/>
      <c r="R5409" s="560"/>
      <c r="S5409" s="560"/>
      <c r="T5409" s="560"/>
      <c r="U5409" s="560"/>
    </row>
    <row r="5410" spans="1:21">
      <c r="A5410" s="593">
        <f t="shared" si="504"/>
        <v>41500</v>
      </c>
      <c r="B5410" s="594">
        <v>41500.375312905089</v>
      </c>
      <c r="C5410" s="560">
        <f t="shared" si="505"/>
        <v>2013</v>
      </c>
      <c r="D5410" s="560">
        <f t="shared" si="506"/>
        <v>8</v>
      </c>
      <c r="E5410" s="560">
        <f t="shared" si="507"/>
        <v>14</v>
      </c>
      <c r="F5410" s="560">
        <f t="shared" si="508"/>
        <v>9</v>
      </c>
      <c r="G5410" s="595">
        <f t="shared" si="509"/>
        <v>4</v>
      </c>
      <c r="H5410" s="590">
        <f>CHOOSE('Output Sheet'!$B$4,'8760 Data'!J5410,'8760 Data'!K5410,'8760 Data'!L5410,'8760 Data'!M5410,'8760 Data'!N5410,'8760 Data'!O5410,'8760 Data'!P5410,'8760 Data'!Q5410,'8760 Data'!R5410,'8760 Data'!S5410,'8760 Data'!T5410,'8760 Data'!U5410)</f>
        <v>0</v>
      </c>
      <c r="I5410" s="591" t="e">
        <f>H5410/'Output Sheet'!$B$8</f>
        <v>#DIV/0!</v>
      </c>
      <c r="J5410" s="596"/>
      <c r="K5410" s="560"/>
      <c r="L5410" s="560"/>
      <c r="M5410" s="560"/>
      <c r="N5410" s="560"/>
      <c r="O5410" s="560"/>
      <c r="P5410" s="560"/>
      <c r="Q5410" s="560"/>
      <c r="R5410" s="560"/>
      <c r="S5410" s="560"/>
      <c r="T5410" s="560"/>
      <c r="U5410" s="560"/>
    </row>
    <row r="5411" spans="1:21">
      <c r="A5411" s="593">
        <f t="shared" si="504"/>
        <v>41500</v>
      </c>
      <c r="B5411" s="594">
        <v>41500.416979629626</v>
      </c>
      <c r="C5411" s="560">
        <f t="shared" si="505"/>
        <v>2013</v>
      </c>
      <c r="D5411" s="560">
        <f t="shared" si="506"/>
        <v>8</v>
      </c>
      <c r="E5411" s="560">
        <f t="shared" si="507"/>
        <v>14</v>
      </c>
      <c r="F5411" s="560">
        <f t="shared" si="508"/>
        <v>10</v>
      </c>
      <c r="G5411" s="595">
        <f t="shared" si="509"/>
        <v>4</v>
      </c>
      <c r="H5411" s="590">
        <f>CHOOSE('Output Sheet'!$B$4,'8760 Data'!J5411,'8760 Data'!K5411,'8760 Data'!L5411,'8760 Data'!M5411,'8760 Data'!N5411,'8760 Data'!O5411,'8760 Data'!P5411,'8760 Data'!Q5411,'8760 Data'!R5411,'8760 Data'!S5411,'8760 Data'!T5411,'8760 Data'!U5411)</f>
        <v>0</v>
      </c>
      <c r="I5411" s="591" t="e">
        <f>H5411/'Output Sheet'!$B$8</f>
        <v>#DIV/0!</v>
      </c>
      <c r="J5411" s="596"/>
      <c r="K5411" s="560"/>
      <c r="L5411" s="560"/>
      <c r="M5411" s="560"/>
      <c r="N5411" s="560"/>
      <c r="O5411" s="560"/>
      <c r="P5411" s="560"/>
      <c r="Q5411" s="560"/>
      <c r="R5411" s="560"/>
      <c r="S5411" s="560"/>
      <c r="T5411" s="560"/>
      <c r="U5411" s="560"/>
    </row>
    <row r="5412" spans="1:21">
      <c r="A5412" s="593">
        <f t="shared" si="504"/>
        <v>41500</v>
      </c>
      <c r="B5412" s="594">
        <v>41500.458646354164</v>
      </c>
      <c r="C5412" s="560">
        <f t="shared" si="505"/>
        <v>2013</v>
      </c>
      <c r="D5412" s="560">
        <f t="shared" si="506"/>
        <v>8</v>
      </c>
      <c r="E5412" s="560">
        <f t="shared" si="507"/>
        <v>14</v>
      </c>
      <c r="F5412" s="560">
        <f t="shared" si="508"/>
        <v>11</v>
      </c>
      <c r="G5412" s="595">
        <f t="shared" si="509"/>
        <v>4</v>
      </c>
      <c r="H5412" s="590">
        <f>CHOOSE('Output Sheet'!$B$4,'8760 Data'!J5412,'8760 Data'!K5412,'8760 Data'!L5412,'8760 Data'!M5412,'8760 Data'!N5412,'8760 Data'!O5412,'8760 Data'!P5412,'8760 Data'!Q5412,'8760 Data'!R5412,'8760 Data'!S5412,'8760 Data'!T5412,'8760 Data'!U5412)</f>
        <v>0</v>
      </c>
      <c r="I5412" s="591" t="e">
        <f>H5412/'Output Sheet'!$B$8</f>
        <v>#DIV/0!</v>
      </c>
      <c r="J5412" s="596"/>
      <c r="K5412" s="560"/>
      <c r="L5412" s="560"/>
      <c r="M5412" s="560"/>
      <c r="N5412" s="560"/>
      <c r="O5412" s="560"/>
      <c r="P5412" s="560"/>
      <c r="Q5412" s="560"/>
      <c r="R5412" s="560"/>
      <c r="S5412" s="560"/>
      <c r="T5412" s="560"/>
      <c r="U5412" s="560"/>
    </row>
    <row r="5413" spans="1:21">
      <c r="A5413" s="593">
        <f t="shared" si="504"/>
        <v>41500</v>
      </c>
      <c r="B5413" s="594">
        <v>41500.500313078701</v>
      </c>
      <c r="C5413" s="560">
        <f t="shared" si="505"/>
        <v>2013</v>
      </c>
      <c r="D5413" s="560">
        <f t="shared" si="506"/>
        <v>8</v>
      </c>
      <c r="E5413" s="560">
        <f t="shared" si="507"/>
        <v>14</v>
      </c>
      <c r="F5413" s="560">
        <f t="shared" si="508"/>
        <v>12</v>
      </c>
      <c r="G5413" s="595">
        <f t="shared" si="509"/>
        <v>4</v>
      </c>
      <c r="H5413" s="590">
        <f>CHOOSE('Output Sheet'!$B$4,'8760 Data'!J5413,'8760 Data'!K5413,'8760 Data'!L5413,'8760 Data'!M5413,'8760 Data'!N5413,'8760 Data'!O5413,'8760 Data'!P5413,'8760 Data'!Q5413,'8760 Data'!R5413,'8760 Data'!S5413,'8760 Data'!T5413,'8760 Data'!U5413)</f>
        <v>0</v>
      </c>
      <c r="I5413" s="591" t="e">
        <f>H5413/'Output Sheet'!$B$8</f>
        <v>#DIV/0!</v>
      </c>
      <c r="J5413" s="596"/>
      <c r="K5413" s="560"/>
      <c r="L5413" s="560"/>
      <c r="M5413" s="560"/>
      <c r="N5413" s="560"/>
      <c r="O5413" s="560"/>
      <c r="P5413" s="560"/>
      <c r="Q5413" s="560"/>
      <c r="R5413" s="560"/>
      <c r="S5413" s="560"/>
      <c r="T5413" s="560"/>
      <c r="U5413" s="560"/>
    </row>
    <row r="5414" spans="1:21">
      <c r="A5414" s="593">
        <f t="shared" si="504"/>
        <v>41500</v>
      </c>
      <c r="B5414" s="594">
        <v>41500.541979803238</v>
      </c>
      <c r="C5414" s="560">
        <f t="shared" si="505"/>
        <v>2013</v>
      </c>
      <c r="D5414" s="560">
        <f t="shared" si="506"/>
        <v>8</v>
      </c>
      <c r="E5414" s="560">
        <f t="shared" si="507"/>
        <v>14</v>
      </c>
      <c r="F5414" s="560">
        <f t="shared" si="508"/>
        <v>13</v>
      </c>
      <c r="G5414" s="595">
        <f t="shared" si="509"/>
        <v>4</v>
      </c>
      <c r="H5414" s="590">
        <f>CHOOSE('Output Sheet'!$B$4,'8760 Data'!J5414,'8760 Data'!K5414,'8760 Data'!L5414,'8760 Data'!M5414,'8760 Data'!N5414,'8760 Data'!O5414,'8760 Data'!P5414,'8760 Data'!Q5414,'8760 Data'!R5414,'8760 Data'!S5414,'8760 Data'!T5414,'8760 Data'!U5414)</f>
        <v>0</v>
      </c>
      <c r="I5414" s="591" t="e">
        <f>H5414/'Output Sheet'!$B$8</f>
        <v>#DIV/0!</v>
      </c>
      <c r="J5414" s="596"/>
      <c r="K5414" s="560"/>
      <c r="L5414" s="560"/>
      <c r="M5414" s="560"/>
      <c r="N5414" s="560"/>
      <c r="O5414" s="560"/>
      <c r="P5414" s="560"/>
      <c r="Q5414" s="560"/>
      <c r="R5414" s="560"/>
      <c r="S5414" s="560"/>
      <c r="T5414" s="560"/>
      <c r="U5414" s="560"/>
    </row>
    <row r="5415" spans="1:21">
      <c r="A5415" s="593">
        <f t="shared" si="504"/>
        <v>41500</v>
      </c>
      <c r="B5415" s="594">
        <v>41500.583646527775</v>
      </c>
      <c r="C5415" s="560">
        <f t="shared" si="505"/>
        <v>2013</v>
      </c>
      <c r="D5415" s="560">
        <f t="shared" si="506"/>
        <v>8</v>
      </c>
      <c r="E5415" s="560">
        <f t="shared" si="507"/>
        <v>14</v>
      </c>
      <c r="F5415" s="560">
        <f t="shared" si="508"/>
        <v>14</v>
      </c>
      <c r="G5415" s="595">
        <f t="shared" si="509"/>
        <v>4</v>
      </c>
      <c r="H5415" s="590">
        <f>CHOOSE('Output Sheet'!$B$4,'8760 Data'!J5415,'8760 Data'!K5415,'8760 Data'!L5415,'8760 Data'!M5415,'8760 Data'!N5415,'8760 Data'!O5415,'8760 Data'!P5415,'8760 Data'!Q5415,'8760 Data'!R5415,'8760 Data'!S5415,'8760 Data'!T5415,'8760 Data'!U5415)</f>
        <v>0</v>
      </c>
      <c r="I5415" s="591" t="e">
        <f>H5415/'Output Sheet'!$B$8</f>
        <v>#DIV/0!</v>
      </c>
      <c r="J5415" s="596"/>
      <c r="K5415" s="560"/>
      <c r="L5415" s="560"/>
      <c r="M5415" s="560"/>
      <c r="N5415" s="560"/>
      <c r="O5415" s="560"/>
      <c r="P5415" s="560"/>
      <c r="Q5415" s="560"/>
      <c r="R5415" s="560"/>
      <c r="S5415" s="560"/>
      <c r="T5415" s="560"/>
      <c r="U5415" s="560"/>
    </row>
    <row r="5416" spans="1:21">
      <c r="A5416" s="593">
        <f t="shared" si="504"/>
        <v>41500</v>
      </c>
      <c r="B5416" s="594">
        <v>41500.625313252312</v>
      </c>
      <c r="C5416" s="560">
        <f t="shared" si="505"/>
        <v>2013</v>
      </c>
      <c r="D5416" s="560">
        <f t="shared" si="506"/>
        <v>8</v>
      </c>
      <c r="E5416" s="560">
        <f t="shared" si="507"/>
        <v>14</v>
      </c>
      <c r="F5416" s="560">
        <f t="shared" si="508"/>
        <v>15</v>
      </c>
      <c r="G5416" s="595">
        <f t="shared" si="509"/>
        <v>4</v>
      </c>
      <c r="H5416" s="590">
        <f>CHOOSE('Output Sheet'!$B$4,'8760 Data'!J5416,'8760 Data'!K5416,'8760 Data'!L5416,'8760 Data'!M5416,'8760 Data'!N5416,'8760 Data'!O5416,'8760 Data'!P5416,'8760 Data'!Q5416,'8760 Data'!R5416,'8760 Data'!S5416,'8760 Data'!T5416,'8760 Data'!U5416)</f>
        <v>0</v>
      </c>
      <c r="I5416" s="591" t="e">
        <f>H5416/'Output Sheet'!$B$8</f>
        <v>#DIV/0!</v>
      </c>
      <c r="J5416" s="596"/>
      <c r="K5416" s="560"/>
      <c r="L5416" s="560"/>
      <c r="M5416" s="560"/>
      <c r="N5416" s="560"/>
      <c r="O5416" s="560"/>
      <c r="P5416" s="560"/>
      <c r="Q5416" s="560"/>
      <c r="R5416" s="560"/>
      <c r="S5416" s="560"/>
      <c r="T5416" s="560"/>
      <c r="U5416" s="560"/>
    </row>
    <row r="5417" spans="1:21">
      <c r="A5417" s="593">
        <f t="shared" si="504"/>
        <v>41500</v>
      </c>
      <c r="B5417" s="594">
        <v>41500.66697997685</v>
      </c>
      <c r="C5417" s="560">
        <f t="shared" si="505"/>
        <v>2013</v>
      </c>
      <c r="D5417" s="560">
        <f t="shared" si="506"/>
        <v>8</v>
      </c>
      <c r="E5417" s="560">
        <f t="shared" si="507"/>
        <v>14</v>
      </c>
      <c r="F5417" s="560">
        <f t="shared" si="508"/>
        <v>16</v>
      </c>
      <c r="G5417" s="595">
        <f t="shared" si="509"/>
        <v>4</v>
      </c>
      <c r="H5417" s="590">
        <f>CHOOSE('Output Sheet'!$B$4,'8760 Data'!J5417,'8760 Data'!K5417,'8760 Data'!L5417,'8760 Data'!M5417,'8760 Data'!N5417,'8760 Data'!O5417,'8760 Data'!P5417,'8760 Data'!Q5417,'8760 Data'!R5417,'8760 Data'!S5417,'8760 Data'!T5417,'8760 Data'!U5417)</f>
        <v>0</v>
      </c>
      <c r="I5417" s="591" t="e">
        <f>H5417/'Output Sheet'!$B$8</f>
        <v>#DIV/0!</v>
      </c>
      <c r="J5417" s="596"/>
      <c r="K5417" s="560"/>
      <c r="L5417" s="560"/>
      <c r="M5417" s="560"/>
      <c r="N5417" s="560"/>
      <c r="O5417" s="560"/>
      <c r="P5417" s="560"/>
      <c r="Q5417" s="560"/>
      <c r="R5417" s="560"/>
      <c r="S5417" s="560"/>
      <c r="T5417" s="560"/>
      <c r="U5417" s="560"/>
    </row>
    <row r="5418" spans="1:21">
      <c r="A5418" s="593">
        <f t="shared" si="504"/>
        <v>41500</v>
      </c>
      <c r="B5418" s="594">
        <v>41500.708646701387</v>
      </c>
      <c r="C5418" s="560">
        <f t="shared" si="505"/>
        <v>2013</v>
      </c>
      <c r="D5418" s="560">
        <f t="shared" si="506"/>
        <v>8</v>
      </c>
      <c r="E5418" s="560">
        <f t="shared" si="507"/>
        <v>14</v>
      </c>
      <c r="F5418" s="560">
        <f t="shared" si="508"/>
        <v>17</v>
      </c>
      <c r="G5418" s="595">
        <f t="shared" si="509"/>
        <v>4</v>
      </c>
      <c r="H5418" s="590">
        <f>CHOOSE('Output Sheet'!$B$4,'8760 Data'!J5418,'8760 Data'!K5418,'8760 Data'!L5418,'8760 Data'!M5418,'8760 Data'!N5418,'8760 Data'!O5418,'8760 Data'!P5418,'8760 Data'!Q5418,'8760 Data'!R5418,'8760 Data'!S5418,'8760 Data'!T5418,'8760 Data'!U5418)</f>
        <v>0</v>
      </c>
      <c r="I5418" s="591" t="e">
        <f>H5418/'Output Sheet'!$B$8</f>
        <v>#DIV/0!</v>
      </c>
      <c r="J5418" s="596"/>
      <c r="K5418" s="560"/>
      <c r="L5418" s="560"/>
      <c r="M5418" s="560"/>
      <c r="N5418" s="560"/>
      <c r="O5418" s="560"/>
      <c r="P5418" s="560"/>
      <c r="Q5418" s="560"/>
      <c r="R5418" s="560"/>
      <c r="S5418" s="560"/>
      <c r="T5418" s="560"/>
      <c r="U5418" s="560"/>
    </row>
    <row r="5419" spans="1:21">
      <c r="A5419" s="593">
        <f t="shared" si="504"/>
        <v>41500</v>
      </c>
      <c r="B5419" s="594">
        <v>41500.750313425924</v>
      </c>
      <c r="C5419" s="560">
        <f t="shared" si="505"/>
        <v>2013</v>
      </c>
      <c r="D5419" s="560">
        <f t="shared" si="506"/>
        <v>8</v>
      </c>
      <c r="E5419" s="560">
        <f t="shared" si="507"/>
        <v>14</v>
      </c>
      <c r="F5419" s="560">
        <f t="shared" si="508"/>
        <v>18</v>
      </c>
      <c r="G5419" s="595">
        <f t="shared" si="509"/>
        <v>4</v>
      </c>
      <c r="H5419" s="590">
        <f>CHOOSE('Output Sheet'!$B$4,'8760 Data'!J5419,'8760 Data'!K5419,'8760 Data'!L5419,'8760 Data'!M5419,'8760 Data'!N5419,'8760 Data'!O5419,'8760 Data'!P5419,'8760 Data'!Q5419,'8760 Data'!R5419,'8760 Data'!S5419,'8760 Data'!T5419,'8760 Data'!U5419)</f>
        <v>0</v>
      </c>
      <c r="I5419" s="591" t="e">
        <f>H5419/'Output Sheet'!$B$8</f>
        <v>#DIV/0!</v>
      </c>
      <c r="J5419" s="596"/>
      <c r="K5419" s="560"/>
      <c r="L5419" s="560"/>
      <c r="M5419" s="560"/>
      <c r="N5419" s="560"/>
      <c r="O5419" s="560"/>
      <c r="P5419" s="560"/>
      <c r="Q5419" s="560"/>
      <c r="R5419" s="560"/>
      <c r="S5419" s="560"/>
      <c r="T5419" s="560"/>
      <c r="U5419" s="560"/>
    </row>
    <row r="5420" spans="1:21">
      <c r="A5420" s="593">
        <f t="shared" si="504"/>
        <v>41500</v>
      </c>
      <c r="B5420" s="594">
        <v>41500.791980150461</v>
      </c>
      <c r="C5420" s="560">
        <f t="shared" si="505"/>
        <v>2013</v>
      </c>
      <c r="D5420" s="560">
        <f t="shared" si="506"/>
        <v>8</v>
      </c>
      <c r="E5420" s="560">
        <f t="shared" si="507"/>
        <v>14</v>
      </c>
      <c r="F5420" s="560">
        <f t="shared" si="508"/>
        <v>19</v>
      </c>
      <c r="G5420" s="595">
        <f t="shared" si="509"/>
        <v>4</v>
      </c>
      <c r="H5420" s="590">
        <f>CHOOSE('Output Sheet'!$B$4,'8760 Data'!J5420,'8760 Data'!K5420,'8760 Data'!L5420,'8760 Data'!M5420,'8760 Data'!N5420,'8760 Data'!O5420,'8760 Data'!P5420,'8760 Data'!Q5420,'8760 Data'!R5420,'8760 Data'!S5420,'8760 Data'!T5420,'8760 Data'!U5420)</f>
        <v>0</v>
      </c>
      <c r="I5420" s="591" t="e">
        <f>H5420/'Output Sheet'!$B$8</f>
        <v>#DIV/0!</v>
      </c>
      <c r="J5420" s="596"/>
      <c r="K5420" s="560"/>
      <c r="L5420" s="560"/>
      <c r="M5420" s="560"/>
      <c r="N5420" s="560"/>
      <c r="O5420" s="560"/>
      <c r="P5420" s="560"/>
      <c r="Q5420" s="560"/>
      <c r="R5420" s="560"/>
      <c r="S5420" s="560"/>
      <c r="T5420" s="560"/>
      <c r="U5420" s="560"/>
    </row>
    <row r="5421" spans="1:21">
      <c r="A5421" s="593">
        <f t="shared" si="504"/>
        <v>41500</v>
      </c>
      <c r="B5421" s="594">
        <v>41500.833646874999</v>
      </c>
      <c r="C5421" s="560">
        <f t="shared" si="505"/>
        <v>2013</v>
      </c>
      <c r="D5421" s="560">
        <f t="shared" si="506"/>
        <v>8</v>
      </c>
      <c r="E5421" s="560">
        <f t="shared" si="507"/>
        <v>14</v>
      </c>
      <c r="F5421" s="560">
        <f t="shared" si="508"/>
        <v>20</v>
      </c>
      <c r="G5421" s="595">
        <f t="shared" si="509"/>
        <v>4</v>
      </c>
      <c r="H5421" s="590">
        <f>CHOOSE('Output Sheet'!$B$4,'8760 Data'!J5421,'8760 Data'!K5421,'8760 Data'!L5421,'8760 Data'!M5421,'8760 Data'!N5421,'8760 Data'!O5421,'8760 Data'!P5421,'8760 Data'!Q5421,'8760 Data'!R5421,'8760 Data'!S5421,'8760 Data'!T5421,'8760 Data'!U5421)</f>
        <v>0</v>
      </c>
      <c r="I5421" s="591" t="e">
        <f>H5421/'Output Sheet'!$B$8</f>
        <v>#DIV/0!</v>
      </c>
      <c r="J5421" s="596"/>
      <c r="K5421" s="560"/>
      <c r="L5421" s="560"/>
      <c r="M5421" s="560"/>
      <c r="N5421" s="560"/>
      <c r="O5421" s="560"/>
      <c r="P5421" s="560"/>
      <c r="Q5421" s="560"/>
      <c r="R5421" s="560"/>
      <c r="S5421" s="560"/>
      <c r="T5421" s="560"/>
      <c r="U5421" s="560"/>
    </row>
    <row r="5422" spans="1:21">
      <c r="A5422" s="593">
        <f t="shared" si="504"/>
        <v>41500</v>
      </c>
      <c r="B5422" s="594">
        <v>41500.875313599536</v>
      </c>
      <c r="C5422" s="560">
        <f t="shared" si="505"/>
        <v>2013</v>
      </c>
      <c r="D5422" s="560">
        <f t="shared" si="506"/>
        <v>8</v>
      </c>
      <c r="E5422" s="560">
        <f t="shared" si="507"/>
        <v>14</v>
      </c>
      <c r="F5422" s="560">
        <f t="shared" si="508"/>
        <v>21</v>
      </c>
      <c r="G5422" s="595">
        <f t="shared" si="509"/>
        <v>4</v>
      </c>
      <c r="H5422" s="590">
        <f>CHOOSE('Output Sheet'!$B$4,'8760 Data'!J5422,'8760 Data'!K5422,'8760 Data'!L5422,'8760 Data'!M5422,'8760 Data'!N5422,'8760 Data'!O5422,'8760 Data'!P5422,'8760 Data'!Q5422,'8760 Data'!R5422,'8760 Data'!S5422,'8760 Data'!T5422,'8760 Data'!U5422)</f>
        <v>0</v>
      </c>
      <c r="I5422" s="591" t="e">
        <f>H5422/'Output Sheet'!$B$8</f>
        <v>#DIV/0!</v>
      </c>
      <c r="J5422" s="596"/>
      <c r="K5422" s="560"/>
      <c r="L5422" s="560"/>
      <c r="M5422" s="560"/>
      <c r="N5422" s="560"/>
      <c r="O5422" s="560"/>
      <c r="P5422" s="560"/>
      <c r="Q5422" s="560"/>
      <c r="R5422" s="560"/>
      <c r="S5422" s="560"/>
      <c r="T5422" s="560"/>
      <c r="U5422" s="560"/>
    </row>
    <row r="5423" spans="1:21">
      <c r="A5423" s="593">
        <f t="shared" si="504"/>
        <v>41500</v>
      </c>
      <c r="B5423" s="594">
        <v>41500.916980324073</v>
      </c>
      <c r="C5423" s="560">
        <f t="shared" si="505"/>
        <v>2013</v>
      </c>
      <c r="D5423" s="560">
        <f t="shared" si="506"/>
        <v>8</v>
      </c>
      <c r="E5423" s="560">
        <f t="shared" si="507"/>
        <v>14</v>
      </c>
      <c r="F5423" s="560">
        <f t="shared" si="508"/>
        <v>22</v>
      </c>
      <c r="G5423" s="595">
        <f t="shared" si="509"/>
        <v>4</v>
      </c>
      <c r="H5423" s="590">
        <f>CHOOSE('Output Sheet'!$B$4,'8760 Data'!J5423,'8760 Data'!K5423,'8760 Data'!L5423,'8760 Data'!M5423,'8760 Data'!N5423,'8760 Data'!O5423,'8760 Data'!P5423,'8760 Data'!Q5423,'8760 Data'!R5423,'8760 Data'!S5423,'8760 Data'!T5423,'8760 Data'!U5423)</f>
        <v>0</v>
      </c>
      <c r="I5423" s="591" t="e">
        <f>H5423/'Output Sheet'!$B$8</f>
        <v>#DIV/0!</v>
      </c>
      <c r="J5423" s="596"/>
      <c r="K5423" s="560"/>
      <c r="L5423" s="560"/>
      <c r="M5423" s="560"/>
      <c r="N5423" s="560"/>
      <c r="O5423" s="560"/>
      <c r="P5423" s="560"/>
      <c r="Q5423" s="560"/>
      <c r="R5423" s="560"/>
      <c r="S5423" s="560"/>
      <c r="T5423" s="560"/>
      <c r="U5423" s="560"/>
    </row>
    <row r="5424" spans="1:21">
      <c r="A5424" s="593">
        <f t="shared" si="504"/>
        <v>41500</v>
      </c>
      <c r="B5424" s="594">
        <v>41500.95864704861</v>
      </c>
      <c r="C5424" s="560">
        <f t="shared" si="505"/>
        <v>2013</v>
      </c>
      <c r="D5424" s="560">
        <f t="shared" si="506"/>
        <v>8</v>
      </c>
      <c r="E5424" s="560">
        <f t="shared" si="507"/>
        <v>14</v>
      </c>
      <c r="F5424" s="560">
        <f t="shared" si="508"/>
        <v>23</v>
      </c>
      <c r="G5424" s="595">
        <f t="shared" si="509"/>
        <v>4</v>
      </c>
      <c r="H5424" s="590">
        <f>CHOOSE('Output Sheet'!$B$4,'8760 Data'!J5424,'8760 Data'!K5424,'8760 Data'!L5424,'8760 Data'!M5424,'8760 Data'!N5424,'8760 Data'!O5424,'8760 Data'!P5424,'8760 Data'!Q5424,'8760 Data'!R5424,'8760 Data'!S5424,'8760 Data'!T5424,'8760 Data'!U5424)</f>
        <v>0</v>
      </c>
      <c r="I5424" s="591" t="e">
        <f>H5424/'Output Sheet'!$B$8</f>
        <v>#DIV/0!</v>
      </c>
      <c r="J5424" s="596"/>
      <c r="K5424" s="560"/>
      <c r="L5424" s="560"/>
      <c r="M5424" s="560"/>
      <c r="N5424" s="560"/>
      <c r="O5424" s="560"/>
      <c r="P5424" s="560"/>
      <c r="Q5424" s="560"/>
      <c r="R5424" s="560"/>
      <c r="S5424" s="560"/>
      <c r="T5424" s="560"/>
      <c r="U5424" s="560"/>
    </row>
    <row r="5425" spans="1:21">
      <c r="A5425" s="593">
        <f t="shared" si="504"/>
        <v>41501</v>
      </c>
      <c r="B5425" s="594">
        <v>41501.000313773147</v>
      </c>
      <c r="C5425" s="560">
        <f t="shared" si="505"/>
        <v>2013</v>
      </c>
      <c r="D5425" s="560">
        <f t="shared" si="506"/>
        <v>8</v>
      </c>
      <c r="E5425" s="560">
        <f t="shared" si="507"/>
        <v>15</v>
      </c>
      <c r="F5425" s="560">
        <f t="shared" si="508"/>
        <v>24</v>
      </c>
      <c r="G5425" s="595">
        <f t="shared" si="509"/>
        <v>5</v>
      </c>
      <c r="H5425" s="590">
        <f>CHOOSE('Output Sheet'!$B$4,'8760 Data'!J5425,'8760 Data'!K5425,'8760 Data'!L5425,'8760 Data'!M5425,'8760 Data'!N5425,'8760 Data'!O5425,'8760 Data'!P5425,'8760 Data'!Q5425,'8760 Data'!R5425,'8760 Data'!S5425,'8760 Data'!T5425,'8760 Data'!U5425)</f>
        <v>0</v>
      </c>
      <c r="I5425" s="591" t="e">
        <f>H5425/'Output Sheet'!$B$8</f>
        <v>#DIV/0!</v>
      </c>
      <c r="J5425" s="596"/>
      <c r="K5425" s="560"/>
      <c r="L5425" s="560"/>
      <c r="M5425" s="560"/>
      <c r="N5425" s="560"/>
      <c r="O5425" s="560"/>
      <c r="P5425" s="560"/>
      <c r="Q5425" s="560"/>
      <c r="R5425" s="560"/>
      <c r="S5425" s="560"/>
      <c r="T5425" s="560"/>
      <c r="U5425" s="560"/>
    </row>
    <row r="5426" spans="1:21">
      <c r="A5426" s="593">
        <f t="shared" si="504"/>
        <v>41501</v>
      </c>
      <c r="B5426" s="594">
        <v>41501.041980497685</v>
      </c>
      <c r="C5426" s="560">
        <f t="shared" si="505"/>
        <v>2013</v>
      </c>
      <c r="D5426" s="560">
        <f t="shared" si="506"/>
        <v>8</v>
      </c>
      <c r="E5426" s="560">
        <f t="shared" si="507"/>
        <v>15</v>
      </c>
      <c r="F5426" s="560">
        <f t="shared" si="508"/>
        <v>1</v>
      </c>
      <c r="G5426" s="595">
        <f t="shared" si="509"/>
        <v>5</v>
      </c>
      <c r="H5426" s="590">
        <f>CHOOSE('Output Sheet'!$B$4,'8760 Data'!J5426,'8760 Data'!K5426,'8760 Data'!L5426,'8760 Data'!M5426,'8760 Data'!N5426,'8760 Data'!O5426,'8760 Data'!P5426,'8760 Data'!Q5426,'8760 Data'!R5426,'8760 Data'!S5426,'8760 Data'!T5426,'8760 Data'!U5426)</f>
        <v>0</v>
      </c>
      <c r="I5426" s="591" t="e">
        <f>H5426/'Output Sheet'!$B$8</f>
        <v>#DIV/0!</v>
      </c>
      <c r="J5426" s="596"/>
      <c r="K5426" s="560"/>
      <c r="L5426" s="560"/>
      <c r="M5426" s="560"/>
      <c r="N5426" s="560"/>
      <c r="O5426" s="560"/>
      <c r="P5426" s="560"/>
      <c r="Q5426" s="560"/>
      <c r="R5426" s="560"/>
      <c r="S5426" s="560"/>
      <c r="T5426" s="560"/>
      <c r="U5426" s="560"/>
    </row>
    <row r="5427" spans="1:21">
      <c r="A5427" s="593">
        <f t="shared" si="504"/>
        <v>41501</v>
      </c>
      <c r="B5427" s="594">
        <v>41501.083647222222</v>
      </c>
      <c r="C5427" s="560">
        <f t="shared" si="505"/>
        <v>2013</v>
      </c>
      <c r="D5427" s="560">
        <f t="shared" si="506"/>
        <v>8</v>
      </c>
      <c r="E5427" s="560">
        <f t="shared" si="507"/>
        <v>15</v>
      </c>
      <c r="F5427" s="560">
        <f t="shared" si="508"/>
        <v>2</v>
      </c>
      <c r="G5427" s="595">
        <f t="shared" si="509"/>
        <v>5</v>
      </c>
      <c r="H5427" s="590">
        <f>CHOOSE('Output Sheet'!$B$4,'8760 Data'!J5427,'8760 Data'!K5427,'8760 Data'!L5427,'8760 Data'!M5427,'8760 Data'!N5427,'8760 Data'!O5427,'8760 Data'!P5427,'8760 Data'!Q5427,'8760 Data'!R5427,'8760 Data'!S5427,'8760 Data'!T5427,'8760 Data'!U5427)</f>
        <v>0</v>
      </c>
      <c r="I5427" s="591" t="e">
        <f>H5427/'Output Sheet'!$B$8</f>
        <v>#DIV/0!</v>
      </c>
      <c r="J5427" s="596"/>
      <c r="K5427" s="560"/>
      <c r="L5427" s="560"/>
      <c r="M5427" s="560"/>
      <c r="N5427" s="560"/>
      <c r="O5427" s="560"/>
      <c r="P5427" s="560"/>
      <c r="Q5427" s="560"/>
      <c r="R5427" s="560"/>
      <c r="S5427" s="560"/>
      <c r="T5427" s="560"/>
      <c r="U5427" s="560"/>
    </row>
    <row r="5428" spans="1:21">
      <c r="A5428" s="593">
        <f t="shared" si="504"/>
        <v>41501</v>
      </c>
      <c r="B5428" s="594">
        <v>41501.125313946759</v>
      </c>
      <c r="C5428" s="560">
        <f t="shared" si="505"/>
        <v>2013</v>
      </c>
      <c r="D5428" s="560">
        <f t="shared" si="506"/>
        <v>8</v>
      </c>
      <c r="E5428" s="560">
        <f t="shared" si="507"/>
        <v>15</v>
      </c>
      <c r="F5428" s="560">
        <f t="shared" si="508"/>
        <v>3</v>
      </c>
      <c r="G5428" s="595">
        <f t="shared" si="509"/>
        <v>5</v>
      </c>
      <c r="H5428" s="590">
        <f>CHOOSE('Output Sheet'!$B$4,'8760 Data'!J5428,'8760 Data'!K5428,'8760 Data'!L5428,'8760 Data'!M5428,'8760 Data'!N5428,'8760 Data'!O5428,'8760 Data'!P5428,'8760 Data'!Q5428,'8760 Data'!R5428,'8760 Data'!S5428,'8760 Data'!T5428,'8760 Data'!U5428)</f>
        <v>0</v>
      </c>
      <c r="I5428" s="591" t="e">
        <f>H5428/'Output Sheet'!$B$8</f>
        <v>#DIV/0!</v>
      </c>
      <c r="J5428" s="596"/>
      <c r="K5428" s="560"/>
      <c r="L5428" s="560"/>
      <c r="M5428" s="560"/>
      <c r="N5428" s="560"/>
      <c r="O5428" s="560"/>
      <c r="P5428" s="560"/>
      <c r="Q5428" s="560"/>
      <c r="R5428" s="560"/>
      <c r="S5428" s="560"/>
      <c r="T5428" s="560"/>
      <c r="U5428" s="560"/>
    </row>
    <row r="5429" spans="1:21">
      <c r="A5429" s="593">
        <f t="shared" si="504"/>
        <v>41501</v>
      </c>
      <c r="B5429" s="594">
        <v>41501.166980671296</v>
      </c>
      <c r="C5429" s="560">
        <f t="shared" si="505"/>
        <v>2013</v>
      </c>
      <c r="D5429" s="560">
        <f t="shared" si="506"/>
        <v>8</v>
      </c>
      <c r="E5429" s="560">
        <f t="shared" si="507"/>
        <v>15</v>
      </c>
      <c r="F5429" s="560">
        <f t="shared" si="508"/>
        <v>4</v>
      </c>
      <c r="G5429" s="595">
        <f t="shared" si="509"/>
        <v>5</v>
      </c>
      <c r="H5429" s="590">
        <f>CHOOSE('Output Sheet'!$B$4,'8760 Data'!J5429,'8760 Data'!K5429,'8760 Data'!L5429,'8760 Data'!M5429,'8760 Data'!N5429,'8760 Data'!O5429,'8760 Data'!P5429,'8760 Data'!Q5429,'8760 Data'!R5429,'8760 Data'!S5429,'8760 Data'!T5429,'8760 Data'!U5429)</f>
        <v>0</v>
      </c>
      <c r="I5429" s="591" t="e">
        <f>H5429/'Output Sheet'!$B$8</f>
        <v>#DIV/0!</v>
      </c>
      <c r="J5429" s="596"/>
      <c r="K5429" s="560"/>
      <c r="L5429" s="560"/>
      <c r="M5429" s="560"/>
      <c r="N5429" s="560"/>
      <c r="O5429" s="560"/>
      <c r="P5429" s="560"/>
      <c r="Q5429" s="560"/>
      <c r="R5429" s="560"/>
      <c r="S5429" s="560"/>
      <c r="T5429" s="560"/>
      <c r="U5429" s="560"/>
    </row>
    <row r="5430" spans="1:21">
      <c r="A5430" s="593">
        <f t="shared" si="504"/>
        <v>41501</v>
      </c>
      <c r="B5430" s="594">
        <v>41501.208647395833</v>
      </c>
      <c r="C5430" s="560">
        <f t="shared" si="505"/>
        <v>2013</v>
      </c>
      <c r="D5430" s="560">
        <f t="shared" si="506"/>
        <v>8</v>
      </c>
      <c r="E5430" s="560">
        <f t="shared" si="507"/>
        <v>15</v>
      </c>
      <c r="F5430" s="560">
        <f t="shared" si="508"/>
        <v>5</v>
      </c>
      <c r="G5430" s="595">
        <f t="shared" si="509"/>
        <v>5</v>
      </c>
      <c r="H5430" s="590">
        <f>CHOOSE('Output Sheet'!$B$4,'8760 Data'!J5430,'8760 Data'!K5430,'8760 Data'!L5430,'8760 Data'!M5430,'8760 Data'!N5430,'8760 Data'!O5430,'8760 Data'!P5430,'8760 Data'!Q5430,'8760 Data'!R5430,'8760 Data'!S5430,'8760 Data'!T5430,'8760 Data'!U5430)</f>
        <v>0</v>
      </c>
      <c r="I5430" s="591" t="e">
        <f>H5430/'Output Sheet'!$B$8</f>
        <v>#DIV/0!</v>
      </c>
      <c r="J5430" s="596"/>
      <c r="K5430" s="560"/>
      <c r="L5430" s="560"/>
      <c r="M5430" s="560"/>
      <c r="N5430" s="560"/>
      <c r="O5430" s="560"/>
      <c r="P5430" s="560"/>
      <c r="Q5430" s="560"/>
      <c r="R5430" s="560"/>
      <c r="S5430" s="560"/>
      <c r="T5430" s="560"/>
      <c r="U5430" s="560"/>
    </row>
    <row r="5431" spans="1:21">
      <c r="A5431" s="593">
        <f t="shared" si="504"/>
        <v>41501</v>
      </c>
      <c r="B5431" s="594">
        <v>41501.250314120371</v>
      </c>
      <c r="C5431" s="560">
        <f t="shared" si="505"/>
        <v>2013</v>
      </c>
      <c r="D5431" s="560">
        <f t="shared" si="506"/>
        <v>8</v>
      </c>
      <c r="E5431" s="560">
        <f t="shared" si="507"/>
        <v>15</v>
      </c>
      <c r="F5431" s="560">
        <f t="shared" si="508"/>
        <v>6</v>
      </c>
      <c r="G5431" s="595">
        <f t="shared" si="509"/>
        <v>5</v>
      </c>
      <c r="H5431" s="590">
        <f>CHOOSE('Output Sheet'!$B$4,'8760 Data'!J5431,'8760 Data'!K5431,'8760 Data'!L5431,'8760 Data'!M5431,'8760 Data'!N5431,'8760 Data'!O5431,'8760 Data'!P5431,'8760 Data'!Q5431,'8760 Data'!R5431,'8760 Data'!S5431,'8760 Data'!T5431,'8760 Data'!U5431)</f>
        <v>0</v>
      </c>
      <c r="I5431" s="591" t="e">
        <f>H5431/'Output Sheet'!$B$8</f>
        <v>#DIV/0!</v>
      </c>
      <c r="J5431" s="596"/>
      <c r="K5431" s="560"/>
      <c r="L5431" s="560"/>
      <c r="M5431" s="560"/>
      <c r="N5431" s="560"/>
      <c r="O5431" s="560"/>
      <c r="P5431" s="560"/>
      <c r="Q5431" s="560"/>
      <c r="R5431" s="560"/>
      <c r="S5431" s="560"/>
      <c r="T5431" s="560"/>
      <c r="U5431" s="560"/>
    </row>
    <row r="5432" spans="1:21">
      <c r="A5432" s="593">
        <f t="shared" si="504"/>
        <v>41501</v>
      </c>
      <c r="B5432" s="594">
        <v>41501.291980844908</v>
      </c>
      <c r="C5432" s="560">
        <f t="shared" si="505"/>
        <v>2013</v>
      </c>
      <c r="D5432" s="560">
        <f t="shared" si="506"/>
        <v>8</v>
      </c>
      <c r="E5432" s="560">
        <f t="shared" si="507"/>
        <v>15</v>
      </c>
      <c r="F5432" s="560">
        <f t="shared" si="508"/>
        <v>7</v>
      </c>
      <c r="G5432" s="595">
        <f t="shared" si="509"/>
        <v>5</v>
      </c>
      <c r="H5432" s="590">
        <f>CHOOSE('Output Sheet'!$B$4,'8760 Data'!J5432,'8760 Data'!K5432,'8760 Data'!L5432,'8760 Data'!M5432,'8760 Data'!N5432,'8760 Data'!O5432,'8760 Data'!P5432,'8760 Data'!Q5432,'8760 Data'!R5432,'8760 Data'!S5432,'8760 Data'!T5432,'8760 Data'!U5432)</f>
        <v>0</v>
      </c>
      <c r="I5432" s="591" t="e">
        <f>H5432/'Output Sheet'!$B$8</f>
        <v>#DIV/0!</v>
      </c>
      <c r="J5432" s="596"/>
      <c r="K5432" s="560"/>
      <c r="L5432" s="560"/>
      <c r="M5432" s="560"/>
      <c r="N5432" s="560"/>
      <c r="O5432" s="560"/>
      <c r="P5432" s="560"/>
      <c r="Q5432" s="560"/>
      <c r="R5432" s="560"/>
      <c r="S5432" s="560"/>
      <c r="T5432" s="560"/>
      <c r="U5432" s="560"/>
    </row>
    <row r="5433" spans="1:21">
      <c r="A5433" s="593">
        <f t="shared" si="504"/>
        <v>41501</v>
      </c>
      <c r="B5433" s="594">
        <v>41501.333647569445</v>
      </c>
      <c r="C5433" s="560">
        <f t="shared" si="505"/>
        <v>2013</v>
      </c>
      <c r="D5433" s="560">
        <f t="shared" si="506"/>
        <v>8</v>
      </c>
      <c r="E5433" s="560">
        <f t="shared" si="507"/>
        <v>15</v>
      </c>
      <c r="F5433" s="560">
        <f t="shared" si="508"/>
        <v>8</v>
      </c>
      <c r="G5433" s="595">
        <f t="shared" si="509"/>
        <v>5</v>
      </c>
      <c r="H5433" s="590">
        <f>CHOOSE('Output Sheet'!$B$4,'8760 Data'!J5433,'8760 Data'!K5433,'8760 Data'!L5433,'8760 Data'!M5433,'8760 Data'!N5433,'8760 Data'!O5433,'8760 Data'!P5433,'8760 Data'!Q5433,'8760 Data'!R5433,'8760 Data'!S5433,'8760 Data'!T5433,'8760 Data'!U5433)</f>
        <v>0</v>
      </c>
      <c r="I5433" s="591" t="e">
        <f>H5433/'Output Sheet'!$B$8</f>
        <v>#DIV/0!</v>
      </c>
      <c r="J5433" s="596"/>
      <c r="K5433" s="560"/>
      <c r="L5433" s="560"/>
      <c r="M5433" s="560"/>
      <c r="N5433" s="560"/>
      <c r="O5433" s="560"/>
      <c r="P5433" s="560"/>
      <c r="Q5433" s="560"/>
      <c r="R5433" s="560"/>
      <c r="S5433" s="560"/>
      <c r="T5433" s="560"/>
      <c r="U5433" s="560"/>
    </row>
    <row r="5434" spans="1:21">
      <c r="A5434" s="593">
        <f t="shared" si="504"/>
        <v>41501</v>
      </c>
      <c r="B5434" s="594">
        <v>41501.375314293982</v>
      </c>
      <c r="C5434" s="560">
        <f t="shared" si="505"/>
        <v>2013</v>
      </c>
      <c r="D5434" s="560">
        <f t="shared" si="506"/>
        <v>8</v>
      </c>
      <c r="E5434" s="560">
        <f t="shared" si="507"/>
        <v>15</v>
      </c>
      <c r="F5434" s="560">
        <f t="shared" si="508"/>
        <v>9</v>
      </c>
      <c r="G5434" s="595">
        <f t="shared" si="509"/>
        <v>5</v>
      </c>
      <c r="H5434" s="590">
        <f>CHOOSE('Output Sheet'!$B$4,'8760 Data'!J5434,'8760 Data'!K5434,'8760 Data'!L5434,'8760 Data'!M5434,'8760 Data'!N5434,'8760 Data'!O5434,'8760 Data'!P5434,'8760 Data'!Q5434,'8760 Data'!R5434,'8760 Data'!S5434,'8760 Data'!T5434,'8760 Data'!U5434)</f>
        <v>0</v>
      </c>
      <c r="I5434" s="591" t="e">
        <f>H5434/'Output Sheet'!$B$8</f>
        <v>#DIV/0!</v>
      </c>
      <c r="J5434" s="596"/>
      <c r="K5434" s="560"/>
      <c r="L5434" s="560"/>
      <c r="M5434" s="560"/>
      <c r="N5434" s="560"/>
      <c r="O5434" s="560"/>
      <c r="P5434" s="560"/>
      <c r="Q5434" s="560"/>
      <c r="R5434" s="560"/>
      <c r="S5434" s="560"/>
      <c r="T5434" s="560"/>
      <c r="U5434" s="560"/>
    </row>
    <row r="5435" spans="1:21">
      <c r="A5435" s="593">
        <f t="shared" si="504"/>
        <v>41501</v>
      </c>
      <c r="B5435" s="594">
        <v>41501.416981018519</v>
      </c>
      <c r="C5435" s="560">
        <f t="shared" si="505"/>
        <v>2013</v>
      </c>
      <c r="D5435" s="560">
        <f t="shared" si="506"/>
        <v>8</v>
      </c>
      <c r="E5435" s="560">
        <f t="shared" si="507"/>
        <v>15</v>
      </c>
      <c r="F5435" s="560">
        <f t="shared" si="508"/>
        <v>10</v>
      </c>
      <c r="G5435" s="595">
        <f t="shared" si="509"/>
        <v>5</v>
      </c>
      <c r="H5435" s="590">
        <f>CHOOSE('Output Sheet'!$B$4,'8760 Data'!J5435,'8760 Data'!K5435,'8760 Data'!L5435,'8760 Data'!M5435,'8760 Data'!N5435,'8760 Data'!O5435,'8760 Data'!P5435,'8760 Data'!Q5435,'8760 Data'!R5435,'8760 Data'!S5435,'8760 Data'!T5435,'8760 Data'!U5435)</f>
        <v>0</v>
      </c>
      <c r="I5435" s="591" t="e">
        <f>H5435/'Output Sheet'!$B$8</f>
        <v>#DIV/0!</v>
      </c>
      <c r="J5435" s="596"/>
      <c r="K5435" s="560"/>
      <c r="L5435" s="560"/>
      <c r="M5435" s="560"/>
      <c r="N5435" s="560"/>
      <c r="O5435" s="560"/>
      <c r="P5435" s="560"/>
      <c r="Q5435" s="560"/>
      <c r="R5435" s="560"/>
      <c r="S5435" s="560"/>
      <c r="T5435" s="560"/>
      <c r="U5435" s="560"/>
    </row>
    <row r="5436" spans="1:21">
      <c r="A5436" s="593">
        <f t="shared" si="504"/>
        <v>41501</v>
      </c>
      <c r="B5436" s="594">
        <v>41501.458647743057</v>
      </c>
      <c r="C5436" s="560">
        <f t="shared" si="505"/>
        <v>2013</v>
      </c>
      <c r="D5436" s="560">
        <f t="shared" si="506"/>
        <v>8</v>
      </c>
      <c r="E5436" s="560">
        <f t="shared" si="507"/>
        <v>15</v>
      </c>
      <c r="F5436" s="560">
        <f t="shared" si="508"/>
        <v>11</v>
      </c>
      <c r="G5436" s="595">
        <f t="shared" si="509"/>
        <v>5</v>
      </c>
      <c r="H5436" s="590">
        <f>CHOOSE('Output Sheet'!$B$4,'8760 Data'!J5436,'8760 Data'!K5436,'8760 Data'!L5436,'8760 Data'!M5436,'8760 Data'!N5436,'8760 Data'!O5436,'8760 Data'!P5436,'8760 Data'!Q5436,'8760 Data'!R5436,'8760 Data'!S5436,'8760 Data'!T5436,'8760 Data'!U5436)</f>
        <v>0</v>
      </c>
      <c r="I5436" s="591" t="e">
        <f>H5436/'Output Sheet'!$B$8</f>
        <v>#DIV/0!</v>
      </c>
      <c r="J5436" s="596"/>
      <c r="K5436" s="560"/>
      <c r="L5436" s="560"/>
      <c r="M5436" s="560"/>
      <c r="N5436" s="560"/>
      <c r="O5436" s="560"/>
      <c r="P5436" s="560"/>
      <c r="Q5436" s="560"/>
      <c r="R5436" s="560"/>
      <c r="S5436" s="560"/>
      <c r="T5436" s="560"/>
      <c r="U5436" s="560"/>
    </row>
    <row r="5437" spans="1:21">
      <c r="A5437" s="593">
        <f t="shared" si="504"/>
        <v>41501</v>
      </c>
      <c r="B5437" s="594">
        <v>41501.500314467594</v>
      </c>
      <c r="C5437" s="560">
        <f t="shared" si="505"/>
        <v>2013</v>
      </c>
      <c r="D5437" s="560">
        <f t="shared" si="506"/>
        <v>8</v>
      </c>
      <c r="E5437" s="560">
        <f t="shared" si="507"/>
        <v>15</v>
      </c>
      <c r="F5437" s="560">
        <f t="shared" si="508"/>
        <v>12</v>
      </c>
      <c r="G5437" s="595">
        <f t="shared" si="509"/>
        <v>5</v>
      </c>
      <c r="H5437" s="590">
        <f>CHOOSE('Output Sheet'!$B$4,'8760 Data'!J5437,'8760 Data'!K5437,'8760 Data'!L5437,'8760 Data'!M5437,'8760 Data'!N5437,'8760 Data'!O5437,'8760 Data'!P5437,'8760 Data'!Q5437,'8760 Data'!R5437,'8760 Data'!S5437,'8760 Data'!T5437,'8760 Data'!U5437)</f>
        <v>0</v>
      </c>
      <c r="I5437" s="591" t="e">
        <f>H5437/'Output Sheet'!$B$8</f>
        <v>#DIV/0!</v>
      </c>
      <c r="J5437" s="596"/>
      <c r="K5437" s="560"/>
      <c r="L5437" s="560"/>
      <c r="M5437" s="560"/>
      <c r="N5437" s="560"/>
      <c r="O5437" s="560"/>
      <c r="P5437" s="560"/>
      <c r="Q5437" s="560"/>
      <c r="R5437" s="560"/>
      <c r="S5437" s="560"/>
      <c r="T5437" s="560"/>
      <c r="U5437" s="560"/>
    </row>
    <row r="5438" spans="1:21">
      <c r="A5438" s="593">
        <f t="shared" si="504"/>
        <v>41501</v>
      </c>
      <c r="B5438" s="594">
        <v>41501.541981192131</v>
      </c>
      <c r="C5438" s="560">
        <f t="shared" si="505"/>
        <v>2013</v>
      </c>
      <c r="D5438" s="560">
        <f t="shared" si="506"/>
        <v>8</v>
      </c>
      <c r="E5438" s="560">
        <f t="shared" si="507"/>
        <v>15</v>
      </c>
      <c r="F5438" s="560">
        <f t="shared" si="508"/>
        <v>13</v>
      </c>
      <c r="G5438" s="595">
        <f t="shared" si="509"/>
        <v>5</v>
      </c>
      <c r="H5438" s="590">
        <f>CHOOSE('Output Sheet'!$B$4,'8760 Data'!J5438,'8760 Data'!K5438,'8760 Data'!L5438,'8760 Data'!M5438,'8760 Data'!N5438,'8760 Data'!O5438,'8760 Data'!P5438,'8760 Data'!Q5438,'8760 Data'!R5438,'8760 Data'!S5438,'8760 Data'!T5438,'8760 Data'!U5438)</f>
        <v>0</v>
      </c>
      <c r="I5438" s="591" t="e">
        <f>H5438/'Output Sheet'!$B$8</f>
        <v>#DIV/0!</v>
      </c>
      <c r="J5438" s="596"/>
      <c r="K5438" s="560"/>
      <c r="L5438" s="560"/>
      <c r="M5438" s="560"/>
      <c r="N5438" s="560"/>
      <c r="O5438" s="560"/>
      <c r="P5438" s="560"/>
      <c r="Q5438" s="560"/>
      <c r="R5438" s="560"/>
      <c r="S5438" s="560"/>
      <c r="T5438" s="560"/>
      <c r="U5438" s="560"/>
    </row>
    <row r="5439" spans="1:21">
      <c r="A5439" s="593">
        <f t="shared" si="504"/>
        <v>41501</v>
      </c>
      <c r="B5439" s="594">
        <v>41501.583647916668</v>
      </c>
      <c r="C5439" s="560">
        <f t="shared" si="505"/>
        <v>2013</v>
      </c>
      <c r="D5439" s="560">
        <f t="shared" si="506"/>
        <v>8</v>
      </c>
      <c r="E5439" s="560">
        <f t="shared" si="507"/>
        <v>15</v>
      </c>
      <c r="F5439" s="560">
        <f t="shared" si="508"/>
        <v>14</v>
      </c>
      <c r="G5439" s="595">
        <f t="shared" si="509"/>
        <v>5</v>
      </c>
      <c r="H5439" s="590">
        <f>CHOOSE('Output Sheet'!$B$4,'8760 Data'!J5439,'8760 Data'!K5439,'8760 Data'!L5439,'8760 Data'!M5439,'8760 Data'!N5439,'8760 Data'!O5439,'8760 Data'!P5439,'8760 Data'!Q5439,'8760 Data'!R5439,'8760 Data'!S5439,'8760 Data'!T5439,'8760 Data'!U5439)</f>
        <v>0</v>
      </c>
      <c r="I5439" s="591" t="e">
        <f>H5439/'Output Sheet'!$B$8</f>
        <v>#DIV/0!</v>
      </c>
      <c r="J5439" s="596"/>
      <c r="K5439" s="560"/>
      <c r="L5439" s="560"/>
      <c r="M5439" s="560"/>
      <c r="N5439" s="560"/>
      <c r="O5439" s="560"/>
      <c r="P5439" s="560"/>
      <c r="Q5439" s="560"/>
      <c r="R5439" s="560"/>
      <c r="S5439" s="560"/>
      <c r="T5439" s="560"/>
      <c r="U5439" s="560"/>
    </row>
    <row r="5440" spans="1:21">
      <c r="A5440" s="593">
        <f t="shared" si="504"/>
        <v>41501</v>
      </c>
      <c r="B5440" s="594">
        <v>41501.625314641205</v>
      </c>
      <c r="C5440" s="560">
        <f t="shared" si="505"/>
        <v>2013</v>
      </c>
      <c r="D5440" s="560">
        <f t="shared" si="506"/>
        <v>8</v>
      </c>
      <c r="E5440" s="560">
        <f t="shared" si="507"/>
        <v>15</v>
      </c>
      <c r="F5440" s="560">
        <f t="shared" si="508"/>
        <v>15</v>
      </c>
      <c r="G5440" s="595">
        <f t="shared" si="509"/>
        <v>5</v>
      </c>
      <c r="H5440" s="590">
        <f>CHOOSE('Output Sheet'!$B$4,'8760 Data'!J5440,'8760 Data'!K5440,'8760 Data'!L5440,'8760 Data'!M5440,'8760 Data'!N5440,'8760 Data'!O5440,'8760 Data'!P5440,'8760 Data'!Q5440,'8760 Data'!R5440,'8760 Data'!S5440,'8760 Data'!T5440,'8760 Data'!U5440)</f>
        <v>0</v>
      </c>
      <c r="I5440" s="591" t="e">
        <f>H5440/'Output Sheet'!$B$8</f>
        <v>#DIV/0!</v>
      </c>
      <c r="J5440" s="596"/>
      <c r="K5440" s="560"/>
      <c r="L5440" s="560"/>
      <c r="M5440" s="560"/>
      <c r="N5440" s="560"/>
      <c r="O5440" s="560"/>
      <c r="P5440" s="560"/>
      <c r="Q5440" s="560"/>
      <c r="R5440" s="560"/>
      <c r="S5440" s="560"/>
      <c r="T5440" s="560"/>
      <c r="U5440" s="560"/>
    </row>
    <row r="5441" spans="1:21">
      <c r="A5441" s="593">
        <f t="shared" si="504"/>
        <v>41501</v>
      </c>
      <c r="B5441" s="594">
        <v>41501.666981365743</v>
      </c>
      <c r="C5441" s="560">
        <f t="shared" si="505"/>
        <v>2013</v>
      </c>
      <c r="D5441" s="560">
        <f t="shared" si="506"/>
        <v>8</v>
      </c>
      <c r="E5441" s="560">
        <f t="shared" si="507"/>
        <v>15</v>
      </c>
      <c r="F5441" s="560">
        <f t="shared" si="508"/>
        <v>16</v>
      </c>
      <c r="G5441" s="595">
        <f t="shared" si="509"/>
        <v>5</v>
      </c>
      <c r="H5441" s="590">
        <f>CHOOSE('Output Sheet'!$B$4,'8760 Data'!J5441,'8760 Data'!K5441,'8760 Data'!L5441,'8760 Data'!M5441,'8760 Data'!N5441,'8760 Data'!O5441,'8760 Data'!P5441,'8760 Data'!Q5441,'8760 Data'!R5441,'8760 Data'!S5441,'8760 Data'!T5441,'8760 Data'!U5441)</f>
        <v>0</v>
      </c>
      <c r="I5441" s="591" t="e">
        <f>H5441/'Output Sheet'!$B$8</f>
        <v>#DIV/0!</v>
      </c>
      <c r="J5441" s="596"/>
      <c r="K5441" s="560"/>
      <c r="L5441" s="560"/>
      <c r="M5441" s="560"/>
      <c r="N5441" s="560"/>
      <c r="O5441" s="560"/>
      <c r="P5441" s="560"/>
      <c r="Q5441" s="560"/>
      <c r="R5441" s="560"/>
      <c r="S5441" s="560"/>
      <c r="T5441" s="560"/>
      <c r="U5441" s="560"/>
    </row>
    <row r="5442" spans="1:21">
      <c r="A5442" s="593">
        <f t="shared" si="504"/>
        <v>41501</v>
      </c>
      <c r="B5442" s="594">
        <v>41501.70864809028</v>
      </c>
      <c r="C5442" s="560">
        <f t="shared" si="505"/>
        <v>2013</v>
      </c>
      <c r="D5442" s="560">
        <f t="shared" si="506"/>
        <v>8</v>
      </c>
      <c r="E5442" s="560">
        <f t="shared" si="507"/>
        <v>15</v>
      </c>
      <c r="F5442" s="560">
        <f t="shared" si="508"/>
        <v>17</v>
      </c>
      <c r="G5442" s="595">
        <f t="shared" si="509"/>
        <v>5</v>
      </c>
      <c r="H5442" s="590">
        <f>CHOOSE('Output Sheet'!$B$4,'8760 Data'!J5442,'8760 Data'!K5442,'8760 Data'!L5442,'8760 Data'!M5442,'8760 Data'!N5442,'8760 Data'!O5442,'8760 Data'!P5442,'8760 Data'!Q5442,'8760 Data'!R5442,'8760 Data'!S5442,'8760 Data'!T5442,'8760 Data'!U5442)</f>
        <v>0</v>
      </c>
      <c r="I5442" s="591" t="e">
        <f>H5442/'Output Sheet'!$B$8</f>
        <v>#DIV/0!</v>
      </c>
      <c r="J5442" s="596"/>
      <c r="K5442" s="560"/>
      <c r="L5442" s="560"/>
      <c r="M5442" s="560"/>
      <c r="N5442" s="560"/>
      <c r="O5442" s="560"/>
      <c r="P5442" s="560"/>
      <c r="Q5442" s="560"/>
      <c r="R5442" s="560"/>
      <c r="S5442" s="560"/>
      <c r="T5442" s="560"/>
      <c r="U5442" s="560"/>
    </row>
    <row r="5443" spans="1:21">
      <c r="A5443" s="593">
        <f t="shared" ref="A5443:A5506" si="510">DATE(C5443,D5443,E5443)</f>
        <v>41501</v>
      </c>
      <c r="B5443" s="594">
        <v>41501.750314814817</v>
      </c>
      <c r="C5443" s="560">
        <f t="shared" ref="C5443:C5506" si="511">YEAR(B5443)</f>
        <v>2013</v>
      </c>
      <c r="D5443" s="560">
        <f t="shared" ref="D5443:D5506" si="512">MONTH(B5443)</f>
        <v>8</v>
      </c>
      <c r="E5443" s="560">
        <f t="shared" ref="E5443:E5506" si="513">DAY(B5443)</f>
        <v>15</v>
      </c>
      <c r="F5443" s="560">
        <f t="shared" ref="F5443:F5506" si="514">IF(HOUR(B5443)&lt;&gt;0,HOUR(B5443),24)</f>
        <v>18</v>
      </c>
      <c r="G5443" s="595">
        <f t="shared" ref="G5443:G5506" si="515">WEEKDAY(B5443,1)</f>
        <v>5</v>
      </c>
      <c r="H5443" s="590">
        <f>CHOOSE('Output Sheet'!$B$4,'8760 Data'!J5443,'8760 Data'!K5443,'8760 Data'!L5443,'8760 Data'!M5443,'8760 Data'!N5443,'8760 Data'!O5443,'8760 Data'!P5443,'8760 Data'!Q5443,'8760 Data'!R5443,'8760 Data'!S5443,'8760 Data'!T5443,'8760 Data'!U5443)</f>
        <v>0</v>
      </c>
      <c r="I5443" s="591" t="e">
        <f>H5443/'Output Sheet'!$B$8</f>
        <v>#DIV/0!</v>
      </c>
      <c r="J5443" s="596"/>
      <c r="K5443" s="560"/>
      <c r="L5443" s="560"/>
      <c r="M5443" s="560"/>
      <c r="N5443" s="560"/>
      <c r="O5443" s="560"/>
      <c r="P5443" s="560"/>
      <c r="Q5443" s="560"/>
      <c r="R5443" s="560"/>
      <c r="S5443" s="560"/>
      <c r="T5443" s="560"/>
      <c r="U5443" s="560"/>
    </row>
    <row r="5444" spans="1:21">
      <c r="A5444" s="593">
        <f t="shared" si="510"/>
        <v>41501</v>
      </c>
      <c r="B5444" s="594">
        <v>41501.791981539354</v>
      </c>
      <c r="C5444" s="560">
        <f t="shared" si="511"/>
        <v>2013</v>
      </c>
      <c r="D5444" s="560">
        <f t="shared" si="512"/>
        <v>8</v>
      </c>
      <c r="E5444" s="560">
        <f t="shared" si="513"/>
        <v>15</v>
      </c>
      <c r="F5444" s="560">
        <f t="shared" si="514"/>
        <v>19</v>
      </c>
      <c r="G5444" s="595">
        <f t="shared" si="515"/>
        <v>5</v>
      </c>
      <c r="H5444" s="590">
        <f>CHOOSE('Output Sheet'!$B$4,'8760 Data'!J5444,'8760 Data'!K5444,'8760 Data'!L5444,'8760 Data'!M5444,'8760 Data'!N5444,'8760 Data'!O5444,'8760 Data'!P5444,'8760 Data'!Q5444,'8760 Data'!R5444,'8760 Data'!S5444,'8760 Data'!T5444,'8760 Data'!U5444)</f>
        <v>0</v>
      </c>
      <c r="I5444" s="591" t="e">
        <f>H5444/'Output Sheet'!$B$8</f>
        <v>#DIV/0!</v>
      </c>
      <c r="J5444" s="596"/>
      <c r="K5444" s="560"/>
      <c r="L5444" s="560"/>
      <c r="M5444" s="560"/>
      <c r="N5444" s="560"/>
      <c r="O5444" s="560"/>
      <c r="P5444" s="560"/>
      <c r="Q5444" s="560"/>
      <c r="R5444" s="560"/>
      <c r="S5444" s="560"/>
      <c r="T5444" s="560"/>
      <c r="U5444" s="560"/>
    </row>
    <row r="5445" spans="1:21">
      <c r="A5445" s="593">
        <f t="shared" si="510"/>
        <v>41501</v>
      </c>
      <c r="B5445" s="594">
        <v>41501.833648263892</v>
      </c>
      <c r="C5445" s="560">
        <f t="shared" si="511"/>
        <v>2013</v>
      </c>
      <c r="D5445" s="560">
        <f t="shared" si="512"/>
        <v>8</v>
      </c>
      <c r="E5445" s="560">
        <f t="shared" si="513"/>
        <v>15</v>
      </c>
      <c r="F5445" s="560">
        <f t="shared" si="514"/>
        <v>20</v>
      </c>
      <c r="G5445" s="595">
        <f t="shared" si="515"/>
        <v>5</v>
      </c>
      <c r="H5445" s="590">
        <f>CHOOSE('Output Sheet'!$B$4,'8760 Data'!J5445,'8760 Data'!K5445,'8760 Data'!L5445,'8760 Data'!M5445,'8760 Data'!N5445,'8760 Data'!O5445,'8760 Data'!P5445,'8760 Data'!Q5445,'8760 Data'!R5445,'8760 Data'!S5445,'8760 Data'!T5445,'8760 Data'!U5445)</f>
        <v>0</v>
      </c>
      <c r="I5445" s="591" t="e">
        <f>H5445/'Output Sheet'!$B$8</f>
        <v>#DIV/0!</v>
      </c>
      <c r="J5445" s="596"/>
      <c r="K5445" s="560"/>
      <c r="L5445" s="560"/>
      <c r="M5445" s="560"/>
      <c r="N5445" s="560"/>
      <c r="O5445" s="560"/>
      <c r="P5445" s="560"/>
      <c r="Q5445" s="560"/>
      <c r="R5445" s="560"/>
      <c r="S5445" s="560"/>
      <c r="T5445" s="560"/>
      <c r="U5445" s="560"/>
    </row>
    <row r="5446" spans="1:21">
      <c r="A5446" s="593">
        <f t="shared" si="510"/>
        <v>41501</v>
      </c>
      <c r="B5446" s="594">
        <v>41501.875314988429</v>
      </c>
      <c r="C5446" s="560">
        <f t="shared" si="511"/>
        <v>2013</v>
      </c>
      <c r="D5446" s="560">
        <f t="shared" si="512"/>
        <v>8</v>
      </c>
      <c r="E5446" s="560">
        <f t="shared" si="513"/>
        <v>15</v>
      </c>
      <c r="F5446" s="560">
        <f t="shared" si="514"/>
        <v>21</v>
      </c>
      <c r="G5446" s="595">
        <f t="shared" si="515"/>
        <v>5</v>
      </c>
      <c r="H5446" s="590">
        <f>CHOOSE('Output Sheet'!$B$4,'8760 Data'!J5446,'8760 Data'!K5446,'8760 Data'!L5446,'8760 Data'!M5446,'8760 Data'!N5446,'8760 Data'!O5446,'8760 Data'!P5446,'8760 Data'!Q5446,'8760 Data'!R5446,'8760 Data'!S5446,'8760 Data'!T5446,'8760 Data'!U5446)</f>
        <v>0</v>
      </c>
      <c r="I5446" s="591" t="e">
        <f>H5446/'Output Sheet'!$B$8</f>
        <v>#DIV/0!</v>
      </c>
      <c r="J5446" s="596"/>
      <c r="K5446" s="560"/>
      <c r="L5446" s="560"/>
      <c r="M5446" s="560"/>
      <c r="N5446" s="560"/>
      <c r="O5446" s="560"/>
      <c r="P5446" s="560"/>
      <c r="Q5446" s="560"/>
      <c r="R5446" s="560"/>
      <c r="S5446" s="560"/>
      <c r="T5446" s="560"/>
      <c r="U5446" s="560"/>
    </row>
    <row r="5447" spans="1:21">
      <c r="A5447" s="593">
        <f t="shared" si="510"/>
        <v>41501</v>
      </c>
      <c r="B5447" s="594">
        <v>41501.916981712966</v>
      </c>
      <c r="C5447" s="560">
        <f t="shared" si="511"/>
        <v>2013</v>
      </c>
      <c r="D5447" s="560">
        <f t="shared" si="512"/>
        <v>8</v>
      </c>
      <c r="E5447" s="560">
        <f t="shared" si="513"/>
        <v>15</v>
      </c>
      <c r="F5447" s="560">
        <f t="shared" si="514"/>
        <v>22</v>
      </c>
      <c r="G5447" s="595">
        <f t="shared" si="515"/>
        <v>5</v>
      </c>
      <c r="H5447" s="590">
        <f>CHOOSE('Output Sheet'!$B$4,'8760 Data'!J5447,'8760 Data'!K5447,'8760 Data'!L5447,'8760 Data'!M5447,'8760 Data'!N5447,'8760 Data'!O5447,'8760 Data'!P5447,'8760 Data'!Q5447,'8760 Data'!R5447,'8760 Data'!S5447,'8760 Data'!T5447,'8760 Data'!U5447)</f>
        <v>0</v>
      </c>
      <c r="I5447" s="591" t="e">
        <f>H5447/'Output Sheet'!$B$8</f>
        <v>#DIV/0!</v>
      </c>
      <c r="J5447" s="596"/>
      <c r="K5447" s="560"/>
      <c r="L5447" s="560"/>
      <c r="M5447" s="560"/>
      <c r="N5447" s="560"/>
      <c r="O5447" s="560"/>
      <c r="P5447" s="560"/>
      <c r="Q5447" s="560"/>
      <c r="R5447" s="560"/>
      <c r="S5447" s="560"/>
      <c r="T5447" s="560"/>
      <c r="U5447" s="560"/>
    </row>
    <row r="5448" spans="1:21">
      <c r="A5448" s="593">
        <f t="shared" si="510"/>
        <v>41501</v>
      </c>
      <c r="B5448" s="594">
        <v>41501.958648437503</v>
      </c>
      <c r="C5448" s="560">
        <f t="shared" si="511"/>
        <v>2013</v>
      </c>
      <c r="D5448" s="560">
        <f t="shared" si="512"/>
        <v>8</v>
      </c>
      <c r="E5448" s="560">
        <f t="shared" si="513"/>
        <v>15</v>
      </c>
      <c r="F5448" s="560">
        <f t="shared" si="514"/>
        <v>23</v>
      </c>
      <c r="G5448" s="595">
        <f t="shared" si="515"/>
        <v>5</v>
      </c>
      <c r="H5448" s="590">
        <f>CHOOSE('Output Sheet'!$B$4,'8760 Data'!J5448,'8760 Data'!K5448,'8760 Data'!L5448,'8760 Data'!M5448,'8760 Data'!N5448,'8760 Data'!O5448,'8760 Data'!P5448,'8760 Data'!Q5448,'8760 Data'!R5448,'8760 Data'!S5448,'8760 Data'!T5448,'8760 Data'!U5448)</f>
        <v>0</v>
      </c>
      <c r="I5448" s="591" t="e">
        <f>H5448/'Output Sheet'!$B$8</f>
        <v>#DIV/0!</v>
      </c>
      <c r="J5448" s="596"/>
      <c r="K5448" s="560"/>
      <c r="L5448" s="560"/>
      <c r="M5448" s="560"/>
      <c r="N5448" s="560"/>
      <c r="O5448" s="560"/>
      <c r="P5448" s="560"/>
      <c r="Q5448" s="560"/>
      <c r="R5448" s="560"/>
      <c r="S5448" s="560"/>
      <c r="T5448" s="560"/>
      <c r="U5448" s="560"/>
    </row>
    <row r="5449" spans="1:21">
      <c r="A5449" s="593">
        <f t="shared" si="510"/>
        <v>41502</v>
      </c>
      <c r="B5449" s="594">
        <v>41502.00031516204</v>
      </c>
      <c r="C5449" s="560">
        <f t="shared" si="511"/>
        <v>2013</v>
      </c>
      <c r="D5449" s="560">
        <f t="shared" si="512"/>
        <v>8</v>
      </c>
      <c r="E5449" s="560">
        <f t="shared" si="513"/>
        <v>16</v>
      </c>
      <c r="F5449" s="560">
        <f t="shared" si="514"/>
        <v>24</v>
      </c>
      <c r="G5449" s="595">
        <f t="shared" si="515"/>
        <v>6</v>
      </c>
      <c r="H5449" s="590">
        <f>CHOOSE('Output Sheet'!$B$4,'8760 Data'!J5449,'8760 Data'!K5449,'8760 Data'!L5449,'8760 Data'!M5449,'8760 Data'!N5449,'8760 Data'!O5449,'8760 Data'!P5449,'8760 Data'!Q5449,'8760 Data'!R5449,'8760 Data'!S5449,'8760 Data'!T5449,'8760 Data'!U5449)</f>
        <v>0</v>
      </c>
      <c r="I5449" s="591" t="e">
        <f>H5449/'Output Sheet'!$B$8</f>
        <v>#DIV/0!</v>
      </c>
      <c r="J5449" s="596"/>
      <c r="K5449" s="560"/>
      <c r="L5449" s="560"/>
      <c r="M5449" s="560"/>
      <c r="N5449" s="560"/>
      <c r="O5449" s="560"/>
      <c r="P5449" s="560"/>
      <c r="Q5449" s="560"/>
      <c r="R5449" s="560"/>
      <c r="S5449" s="560"/>
      <c r="T5449" s="560"/>
      <c r="U5449" s="560"/>
    </row>
    <row r="5450" spans="1:21">
      <c r="A5450" s="593">
        <f t="shared" si="510"/>
        <v>41502</v>
      </c>
      <c r="B5450" s="594">
        <v>41502.041981886578</v>
      </c>
      <c r="C5450" s="560">
        <f t="shared" si="511"/>
        <v>2013</v>
      </c>
      <c r="D5450" s="560">
        <f t="shared" si="512"/>
        <v>8</v>
      </c>
      <c r="E5450" s="560">
        <f t="shared" si="513"/>
        <v>16</v>
      </c>
      <c r="F5450" s="560">
        <f t="shared" si="514"/>
        <v>1</v>
      </c>
      <c r="G5450" s="595">
        <f t="shared" si="515"/>
        <v>6</v>
      </c>
      <c r="H5450" s="590">
        <f>CHOOSE('Output Sheet'!$B$4,'8760 Data'!J5450,'8760 Data'!K5450,'8760 Data'!L5450,'8760 Data'!M5450,'8760 Data'!N5450,'8760 Data'!O5450,'8760 Data'!P5450,'8760 Data'!Q5450,'8760 Data'!R5450,'8760 Data'!S5450,'8760 Data'!T5450,'8760 Data'!U5450)</f>
        <v>0</v>
      </c>
      <c r="I5450" s="591" t="e">
        <f>H5450/'Output Sheet'!$B$8</f>
        <v>#DIV/0!</v>
      </c>
      <c r="J5450" s="596"/>
      <c r="K5450" s="560"/>
      <c r="L5450" s="560"/>
      <c r="M5450" s="560"/>
      <c r="N5450" s="560"/>
      <c r="O5450" s="560"/>
      <c r="P5450" s="560"/>
      <c r="Q5450" s="560"/>
      <c r="R5450" s="560"/>
      <c r="S5450" s="560"/>
      <c r="T5450" s="560"/>
      <c r="U5450" s="560"/>
    </row>
    <row r="5451" spans="1:21">
      <c r="A5451" s="593">
        <f t="shared" si="510"/>
        <v>41502</v>
      </c>
      <c r="B5451" s="594">
        <v>41502.083648611107</v>
      </c>
      <c r="C5451" s="560">
        <f t="shared" si="511"/>
        <v>2013</v>
      </c>
      <c r="D5451" s="560">
        <f t="shared" si="512"/>
        <v>8</v>
      </c>
      <c r="E5451" s="560">
        <f t="shared" si="513"/>
        <v>16</v>
      </c>
      <c r="F5451" s="560">
        <f t="shared" si="514"/>
        <v>2</v>
      </c>
      <c r="G5451" s="595">
        <f t="shared" si="515"/>
        <v>6</v>
      </c>
      <c r="H5451" s="590">
        <f>CHOOSE('Output Sheet'!$B$4,'8760 Data'!J5451,'8760 Data'!K5451,'8760 Data'!L5451,'8760 Data'!M5451,'8760 Data'!N5451,'8760 Data'!O5451,'8760 Data'!P5451,'8760 Data'!Q5451,'8760 Data'!R5451,'8760 Data'!S5451,'8760 Data'!T5451,'8760 Data'!U5451)</f>
        <v>0</v>
      </c>
      <c r="I5451" s="591" t="e">
        <f>H5451/'Output Sheet'!$B$8</f>
        <v>#DIV/0!</v>
      </c>
      <c r="J5451" s="596"/>
      <c r="K5451" s="560"/>
      <c r="L5451" s="560"/>
      <c r="M5451" s="560"/>
      <c r="N5451" s="560"/>
      <c r="O5451" s="560"/>
      <c r="P5451" s="560"/>
      <c r="Q5451" s="560"/>
      <c r="R5451" s="560"/>
      <c r="S5451" s="560"/>
      <c r="T5451" s="560"/>
      <c r="U5451" s="560"/>
    </row>
    <row r="5452" spans="1:21">
      <c r="A5452" s="593">
        <f t="shared" si="510"/>
        <v>41502</v>
      </c>
      <c r="B5452" s="594">
        <v>41502.125315335645</v>
      </c>
      <c r="C5452" s="560">
        <f t="shared" si="511"/>
        <v>2013</v>
      </c>
      <c r="D5452" s="560">
        <f t="shared" si="512"/>
        <v>8</v>
      </c>
      <c r="E5452" s="560">
        <f t="shared" si="513"/>
        <v>16</v>
      </c>
      <c r="F5452" s="560">
        <f t="shared" si="514"/>
        <v>3</v>
      </c>
      <c r="G5452" s="595">
        <f t="shared" si="515"/>
        <v>6</v>
      </c>
      <c r="H5452" s="590">
        <f>CHOOSE('Output Sheet'!$B$4,'8760 Data'!J5452,'8760 Data'!K5452,'8760 Data'!L5452,'8760 Data'!M5452,'8760 Data'!N5452,'8760 Data'!O5452,'8760 Data'!P5452,'8760 Data'!Q5452,'8760 Data'!R5452,'8760 Data'!S5452,'8760 Data'!T5452,'8760 Data'!U5452)</f>
        <v>0</v>
      </c>
      <c r="I5452" s="591" t="e">
        <f>H5452/'Output Sheet'!$B$8</f>
        <v>#DIV/0!</v>
      </c>
      <c r="J5452" s="596"/>
      <c r="K5452" s="560"/>
      <c r="L5452" s="560"/>
      <c r="M5452" s="560"/>
      <c r="N5452" s="560"/>
      <c r="O5452" s="560"/>
      <c r="P5452" s="560"/>
      <c r="Q5452" s="560"/>
      <c r="R5452" s="560"/>
      <c r="S5452" s="560"/>
      <c r="T5452" s="560"/>
      <c r="U5452" s="560"/>
    </row>
    <row r="5453" spans="1:21">
      <c r="A5453" s="593">
        <f t="shared" si="510"/>
        <v>41502</v>
      </c>
      <c r="B5453" s="594">
        <v>41502.166982060182</v>
      </c>
      <c r="C5453" s="560">
        <f t="shared" si="511"/>
        <v>2013</v>
      </c>
      <c r="D5453" s="560">
        <f t="shared" si="512"/>
        <v>8</v>
      </c>
      <c r="E5453" s="560">
        <f t="shared" si="513"/>
        <v>16</v>
      </c>
      <c r="F5453" s="560">
        <f t="shared" si="514"/>
        <v>4</v>
      </c>
      <c r="G5453" s="595">
        <f t="shared" si="515"/>
        <v>6</v>
      </c>
      <c r="H5453" s="590">
        <f>CHOOSE('Output Sheet'!$B$4,'8760 Data'!J5453,'8760 Data'!K5453,'8760 Data'!L5453,'8760 Data'!M5453,'8760 Data'!N5453,'8760 Data'!O5453,'8760 Data'!P5453,'8760 Data'!Q5453,'8760 Data'!R5453,'8760 Data'!S5453,'8760 Data'!T5453,'8760 Data'!U5453)</f>
        <v>0</v>
      </c>
      <c r="I5453" s="591" t="e">
        <f>H5453/'Output Sheet'!$B$8</f>
        <v>#DIV/0!</v>
      </c>
      <c r="J5453" s="596"/>
      <c r="K5453" s="560"/>
      <c r="L5453" s="560"/>
      <c r="M5453" s="560"/>
      <c r="N5453" s="560"/>
      <c r="O5453" s="560"/>
      <c r="P5453" s="560"/>
      <c r="Q5453" s="560"/>
      <c r="R5453" s="560"/>
      <c r="S5453" s="560"/>
      <c r="T5453" s="560"/>
      <c r="U5453" s="560"/>
    </row>
    <row r="5454" spans="1:21">
      <c r="A5454" s="593">
        <f t="shared" si="510"/>
        <v>41502</v>
      </c>
      <c r="B5454" s="594">
        <v>41502.208648784719</v>
      </c>
      <c r="C5454" s="560">
        <f t="shared" si="511"/>
        <v>2013</v>
      </c>
      <c r="D5454" s="560">
        <f t="shared" si="512"/>
        <v>8</v>
      </c>
      <c r="E5454" s="560">
        <f t="shared" si="513"/>
        <v>16</v>
      </c>
      <c r="F5454" s="560">
        <f t="shared" si="514"/>
        <v>5</v>
      </c>
      <c r="G5454" s="595">
        <f t="shared" si="515"/>
        <v>6</v>
      </c>
      <c r="H5454" s="590">
        <f>CHOOSE('Output Sheet'!$B$4,'8760 Data'!J5454,'8760 Data'!K5454,'8760 Data'!L5454,'8760 Data'!M5454,'8760 Data'!N5454,'8760 Data'!O5454,'8760 Data'!P5454,'8760 Data'!Q5454,'8760 Data'!R5454,'8760 Data'!S5454,'8760 Data'!T5454,'8760 Data'!U5454)</f>
        <v>0</v>
      </c>
      <c r="I5454" s="591" t="e">
        <f>H5454/'Output Sheet'!$B$8</f>
        <v>#DIV/0!</v>
      </c>
      <c r="J5454" s="596"/>
      <c r="K5454" s="560"/>
      <c r="L5454" s="560"/>
      <c r="M5454" s="560"/>
      <c r="N5454" s="560"/>
      <c r="O5454" s="560"/>
      <c r="P5454" s="560"/>
      <c r="Q5454" s="560"/>
      <c r="R5454" s="560"/>
      <c r="S5454" s="560"/>
      <c r="T5454" s="560"/>
      <c r="U5454" s="560"/>
    </row>
    <row r="5455" spans="1:21">
      <c r="A5455" s="593">
        <f t="shared" si="510"/>
        <v>41502</v>
      </c>
      <c r="B5455" s="594">
        <v>41502.250315509256</v>
      </c>
      <c r="C5455" s="560">
        <f t="shared" si="511"/>
        <v>2013</v>
      </c>
      <c r="D5455" s="560">
        <f t="shared" si="512"/>
        <v>8</v>
      </c>
      <c r="E5455" s="560">
        <f t="shared" si="513"/>
        <v>16</v>
      </c>
      <c r="F5455" s="560">
        <f t="shared" si="514"/>
        <v>6</v>
      </c>
      <c r="G5455" s="595">
        <f t="shared" si="515"/>
        <v>6</v>
      </c>
      <c r="H5455" s="590">
        <f>CHOOSE('Output Sheet'!$B$4,'8760 Data'!J5455,'8760 Data'!K5455,'8760 Data'!L5455,'8760 Data'!M5455,'8760 Data'!N5455,'8760 Data'!O5455,'8760 Data'!P5455,'8760 Data'!Q5455,'8760 Data'!R5455,'8760 Data'!S5455,'8760 Data'!T5455,'8760 Data'!U5455)</f>
        <v>0</v>
      </c>
      <c r="I5455" s="591" t="e">
        <f>H5455/'Output Sheet'!$B$8</f>
        <v>#DIV/0!</v>
      </c>
      <c r="J5455" s="596"/>
      <c r="K5455" s="560"/>
      <c r="L5455" s="560"/>
      <c r="M5455" s="560"/>
      <c r="N5455" s="560"/>
      <c r="O5455" s="560"/>
      <c r="P5455" s="560"/>
      <c r="Q5455" s="560"/>
      <c r="R5455" s="560"/>
      <c r="S5455" s="560"/>
      <c r="T5455" s="560"/>
      <c r="U5455" s="560"/>
    </row>
    <row r="5456" spans="1:21">
      <c r="A5456" s="593">
        <f t="shared" si="510"/>
        <v>41502</v>
      </c>
      <c r="B5456" s="594">
        <v>41502.291982233794</v>
      </c>
      <c r="C5456" s="560">
        <f t="shared" si="511"/>
        <v>2013</v>
      </c>
      <c r="D5456" s="560">
        <f t="shared" si="512"/>
        <v>8</v>
      </c>
      <c r="E5456" s="560">
        <f t="shared" si="513"/>
        <v>16</v>
      </c>
      <c r="F5456" s="560">
        <f t="shared" si="514"/>
        <v>7</v>
      </c>
      <c r="G5456" s="595">
        <f t="shared" si="515"/>
        <v>6</v>
      </c>
      <c r="H5456" s="590">
        <f>CHOOSE('Output Sheet'!$B$4,'8760 Data'!J5456,'8760 Data'!K5456,'8760 Data'!L5456,'8760 Data'!M5456,'8760 Data'!N5456,'8760 Data'!O5456,'8760 Data'!P5456,'8760 Data'!Q5456,'8760 Data'!R5456,'8760 Data'!S5456,'8760 Data'!T5456,'8760 Data'!U5456)</f>
        <v>0</v>
      </c>
      <c r="I5456" s="591" t="e">
        <f>H5456/'Output Sheet'!$B$8</f>
        <v>#DIV/0!</v>
      </c>
      <c r="J5456" s="596"/>
      <c r="K5456" s="560"/>
      <c r="L5456" s="560"/>
      <c r="M5456" s="560"/>
      <c r="N5456" s="560"/>
      <c r="O5456" s="560"/>
      <c r="P5456" s="560"/>
      <c r="Q5456" s="560"/>
      <c r="R5456" s="560"/>
      <c r="S5456" s="560"/>
      <c r="T5456" s="560"/>
      <c r="U5456" s="560"/>
    </row>
    <row r="5457" spans="1:21">
      <c r="A5457" s="593">
        <f t="shared" si="510"/>
        <v>41502</v>
      </c>
      <c r="B5457" s="594">
        <v>41502.333648958331</v>
      </c>
      <c r="C5457" s="560">
        <f t="shared" si="511"/>
        <v>2013</v>
      </c>
      <c r="D5457" s="560">
        <f t="shared" si="512"/>
        <v>8</v>
      </c>
      <c r="E5457" s="560">
        <f t="shared" si="513"/>
        <v>16</v>
      </c>
      <c r="F5457" s="560">
        <f t="shared" si="514"/>
        <v>8</v>
      </c>
      <c r="G5457" s="595">
        <f t="shared" si="515"/>
        <v>6</v>
      </c>
      <c r="H5457" s="590">
        <f>CHOOSE('Output Sheet'!$B$4,'8760 Data'!J5457,'8760 Data'!K5457,'8760 Data'!L5457,'8760 Data'!M5457,'8760 Data'!N5457,'8760 Data'!O5457,'8760 Data'!P5457,'8760 Data'!Q5457,'8760 Data'!R5457,'8760 Data'!S5457,'8760 Data'!T5457,'8760 Data'!U5457)</f>
        <v>0</v>
      </c>
      <c r="I5457" s="591" t="e">
        <f>H5457/'Output Sheet'!$B$8</f>
        <v>#DIV/0!</v>
      </c>
      <c r="J5457" s="596"/>
      <c r="K5457" s="560"/>
      <c r="L5457" s="560"/>
      <c r="M5457" s="560"/>
      <c r="N5457" s="560"/>
      <c r="O5457" s="560"/>
      <c r="P5457" s="560"/>
      <c r="Q5457" s="560"/>
      <c r="R5457" s="560"/>
      <c r="S5457" s="560"/>
      <c r="T5457" s="560"/>
      <c r="U5457" s="560"/>
    </row>
    <row r="5458" spans="1:21">
      <c r="A5458" s="593">
        <f t="shared" si="510"/>
        <v>41502</v>
      </c>
      <c r="B5458" s="594">
        <v>41502.375315682868</v>
      </c>
      <c r="C5458" s="560">
        <f t="shared" si="511"/>
        <v>2013</v>
      </c>
      <c r="D5458" s="560">
        <f t="shared" si="512"/>
        <v>8</v>
      </c>
      <c r="E5458" s="560">
        <f t="shared" si="513"/>
        <v>16</v>
      </c>
      <c r="F5458" s="560">
        <f t="shared" si="514"/>
        <v>9</v>
      </c>
      <c r="G5458" s="595">
        <f t="shared" si="515"/>
        <v>6</v>
      </c>
      <c r="H5458" s="590">
        <f>CHOOSE('Output Sheet'!$B$4,'8760 Data'!J5458,'8760 Data'!K5458,'8760 Data'!L5458,'8760 Data'!M5458,'8760 Data'!N5458,'8760 Data'!O5458,'8760 Data'!P5458,'8760 Data'!Q5458,'8760 Data'!R5458,'8760 Data'!S5458,'8760 Data'!T5458,'8760 Data'!U5458)</f>
        <v>0</v>
      </c>
      <c r="I5458" s="591" t="e">
        <f>H5458/'Output Sheet'!$B$8</f>
        <v>#DIV/0!</v>
      </c>
      <c r="J5458" s="596"/>
      <c r="K5458" s="560"/>
      <c r="L5458" s="560"/>
      <c r="M5458" s="560"/>
      <c r="N5458" s="560"/>
      <c r="O5458" s="560"/>
      <c r="P5458" s="560"/>
      <c r="Q5458" s="560"/>
      <c r="R5458" s="560"/>
      <c r="S5458" s="560"/>
      <c r="T5458" s="560"/>
      <c r="U5458" s="560"/>
    </row>
    <row r="5459" spans="1:21">
      <c r="A5459" s="593">
        <f t="shared" si="510"/>
        <v>41502</v>
      </c>
      <c r="B5459" s="594">
        <v>41502.416982407405</v>
      </c>
      <c r="C5459" s="560">
        <f t="shared" si="511"/>
        <v>2013</v>
      </c>
      <c r="D5459" s="560">
        <f t="shared" si="512"/>
        <v>8</v>
      </c>
      <c r="E5459" s="560">
        <f t="shared" si="513"/>
        <v>16</v>
      </c>
      <c r="F5459" s="560">
        <f t="shared" si="514"/>
        <v>10</v>
      </c>
      <c r="G5459" s="595">
        <f t="shared" si="515"/>
        <v>6</v>
      </c>
      <c r="H5459" s="590">
        <f>CHOOSE('Output Sheet'!$B$4,'8760 Data'!J5459,'8760 Data'!K5459,'8760 Data'!L5459,'8760 Data'!M5459,'8760 Data'!N5459,'8760 Data'!O5459,'8760 Data'!P5459,'8760 Data'!Q5459,'8760 Data'!R5459,'8760 Data'!S5459,'8760 Data'!T5459,'8760 Data'!U5459)</f>
        <v>0</v>
      </c>
      <c r="I5459" s="591" t="e">
        <f>H5459/'Output Sheet'!$B$8</f>
        <v>#DIV/0!</v>
      </c>
      <c r="J5459" s="596"/>
      <c r="K5459" s="560"/>
      <c r="L5459" s="560"/>
      <c r="M5459" s="560"/>
      <c r="N5459" s="560"/>
      <c r="O5459" s="560"/>
      <c r="P5459" s="560"/>
      <c r="Q5459" s="560"/>
      <c r="R5459" s="560"/>
      <c r="S5459" s="560"/>
      <c r="T5459" s="560"/>
      <c r="U5459" s="560"/>
    </row>
    <row r="5460" spans="1:21">
      <c r="A5460" s="593">
        <f t="shared" si="510"/>
        <v>41502</v>
      </c>
      <c r="B5460" s="594">
        <v>41502.458649131942</v>
      </c>
      <c r="C5460" s="560">
        <f t="shared" si="511"/>
        <v>2013</v>
      </c>
      <c r="D5460" s="560">
        <f t="shared" si="512"/>
        <v>8</v>
      </c>
      <c r="E5460" s="560">
        <f t="shared" si="513"/>
        <v>16</v>
      </c>
      <c r="F5460" s="560">
        <f t="shared" si="514"/>
        <v>11</v>
      </c>
      <c r="G5460" s="595">
        <f t="shared" si="515"/>
        <v>6</v>
      </c>
      <c r="H5460" s="590">
        <f>CHOOSE('Output Sheet'!$B$4,'8760 Data'!J5460,'8760 Data'!K5460,'8760 Data'!L5460,'8760 Data'!M5460,'8760 Data'!N5460,'8760 Data'!O5460,'8760 Data'!P5460,'8760 Data'!Q5460,'8760 Data'!R5460,'8760 Data'!S5460,'8760 Data'!T5460,'8760 Data'!U5460)</f>
        <v>0</v>
      </c>
      <c r="I5460" s="591" t="e">
        <f>H5460/'Output Sheet'!$B$8</f>
        <v>#DIV/0!</v>
      </c>
      <c r="J5460" s="596"/>
      <c r="K5460" s="560"/>
      <c r="L5460" s="560"/>
      <c r="M5460" s="560"/>
      <c r="N5460" s="560"/>
      <c r="O5460" s="560"/>
      <c r="P5460" s="560"/>
      <c r="Q5460" s="560"/>
      <c r="R5460" s="560"/>
      <c r="S5460" s="560"/>
      <c r="T5460" s="560"/>
      <c r="U5460" s="560"/>
    </row>
    <row r="5461" spans="1:21">
      <c r="A5461" s="593">
        <f t="shared" si="510"/>
        <v>41502</v>
      </c>
      <c r="B5461" s="594">
        <v>41502.50031585648</v>
      </c>
      <c r="C5461" s="560">
        <f t="shared" si="511"/>
        <v>2013</v>
      </c>
      <c r="D5461" s="560">
        <f t="shared" si="512"/>
        <v>8</v>
      </c>
      <c r="E5461" s="560">
        <f t="shared" si="513"/>
        <v>16</v>
      </c>
      <c r="F5461" s="560">
        <f t="shared" si="514"/>
        <v>12</v>
      </c>
      <c r="G5461" s="595">
        <f t="shared" si="515"/>
        <v>6</v>
      </c>
      <c r="H5461" s="590">
        <f>CHOOSE('Output Sheet'!$B$4,'8760 Data'!J5461,'8760 Data'!K5461,'8760 Data'!L5461,'8760 Data'!M5461,'8760 Data'!N5461,'8760 Data'!O5461,'8760 Data'!P5461,'8760 Data'!Q5461,'8760 Data'!R5461,'8760 Data'!S5461,'8760 Data'!T5461,'8760 Data'!U5461)</f>
        <v>0</v>
      </c>
      <c r="I5461" s="591" t="e">
        <f>H5461/'Output Sheet'!$B$8</f>
        <v>#DIV/0!</v>
      </c>
      <c r="J5461" s="596"/>
      <c r="K5461" s="560"/>
      <c r="L5461" s="560"/>
      <c r="M5461" s="560"/>
      <c r="N5461" s="560"/>
      <c r="O5461" s="560"/>
      <c r="P5461" s="560"/>
      <c r="Q5461" s="560"/>
      <c r="R5461" s="560"/>
      <c r="S5461" s="560"/>
      <c r="T5461" s="560"/>
      <c r="U5461" s="560"/>
    </row>
    <row r="5462" spans="1:21">
      <c r="A5462" s="593">
        <f t="shared" si="510"/>
        <v>41502</v>
      </c>
      <c r="B5462" s="594">
        <v>41502.541982581017</v>
      </c>
      <c r="C5462" s="560">
        <f t="shared" si="511"/>
        <v>2013</v>
      </c>
      <c r="D5462" s="560">
        <f t="shared" si="512"/>
        <v>8</v>
      </c>
      <c r="E5462" s="560">
        <f t="shared" si="513"/>
        <v>16</v>
      </c>
      <c r="F5462" s="560">
        <f t="shared" si="514"/>
        <v>13</v>
      </c>
      <c r="G5462" s="595">
        <f t="shared" si="515"/>
        <v>6</v>
      </c>
      <c r="H5462" s="590">
        <f>CHOOSE('Output Sheet'!$B$4,'8760 Data'!J5462,'8760 Data'!K5462,'8760 Data'!L5462,'8760 Data'!M5462,'8760 Data'!N5462,'8760 Data'!O5462,'8760 Data'!P5462,'8760 Data'!Q5462,'8760 Data'!R5462,'8760 Data'!S5462,'8760 Data'!T5462,'8760 Data'!U5462)</f>
        <v>0</v>
      </c>
      <c r="I5462" s="591" t="e">
        <f>H5462/'Output Sheet'!$B$8</f>
        <v>#DIV/0!</v>
      </c>
      <c r="J5462" s="596"/>
      <c r="K5462" s="560"/>
      <c r="L5462" s="560"/>
      <c r="M5462" s="560"/>
      <c r="N5462" s="560"/>
      <c r="O5462" s="560"/>
      <c r="P5462" s="560"/>
      <c r="Q5462" s="560"/>
      <c r="R5462" s="560"/>
      <c r="S5462" s="560"/>
      <c r="T5462" s="560"/>
      <c r="U5462" s="560"/>
    </row>
    <row r="5463" spans="1:21">
      <c r="A5463" s="593">
        <f t="shared" si="510"/>
        <v>41502</v>
      </c>
      <c r="B5463" s="594">
        <v>41502.583649305554</v>
      </c>
      <c r="C5463" s="560">
        <f t="shared" si="511"/>
        <v>2013</v>
      </c>
      <c r="D5463" s="560">
        <f t="shared" si="512"/>
        <v>8</v>
      </c>
      <c r="E5463" s="560">
        <f t="shared" si="513"/>
        <v>16</v>
      </c>
      <c r="F5463" s="560">
        <f t="shared" si="514"/>
        <v>14</v>
      </c>
      <c r="G5463" s="595">
        <f t="shared" si="515"/>
        <v>6</v>
      </c>
      <c r="H5463" s="590">
        <f>CHOOSE('Output Sheet'!$B$4,'8760 Data'!J5463,'8760 Data'!K5463,'8760 Data'!L5463,'8760 Data'!M5463,'8760 Data'!N5463,'8760 Data'!O5463,'8760 Data'!P5463,'8760 Data'!Q5463,'8760 Data'!R5463,'8760 Data'!S5463,'8760 Data'!T5463,'8760 Data'!U5463)</f>
        <v>0</v>
      </c>
      <c r="I5463" s="591" t="e">
        <f>H5463/'Output Sheet'!$B$8</f>
        <v>#DIV/0!</v>
      </c>
      <c r="J5463" s="596"/>
      <c r="K5463" s="560"/>
      <c r="L5463" s="560"/>
      <c r="M5463" s="560"/>
      <c r="N5463" s="560"/>
      <c r="O5463" s="560"/>
      <c r="P5463" s="560"/>
      <c r="Q5463" s="560"/>
      <c r="R5463" s="560"/>
      <c r="S5463" s="560"/>
      <c r="T5463" s="560"/>
      <c r="U5463" s="560"/>
    </row>
    <row r="5464" spans="1:21">
      <c r="A5464" s="593">
        <f t="shared" si="510"/>
        <v>41502</v>
      </c>
      <c r="B5464" s="594">
        <v>41502.625316030091</v>
      </c>
      <c r="C5464" s="560">
        <f t="shared" si="511"/>
        <v>2013</v>
      </c>
      <c r="D5464" s="560">
        <f t="shared" si="512"/>
        <v>8</v>
      </c>
      <c r="E5464" s="560">
        <f t="shared" si="513"/>
        <v>16</v>
      </c>
      <c r="F5464" s="560">
        <f t="shared" si="514"/>
        <v>15</v>
      </c>
      <c r="G5464" s="595">
        <f t="shared" si="515"/>
        <v>6</v>
      </c>
      <c r="H5464" s="590">
        <f>CHOOSE('Output Sheet'!$B$4,'8760 Data'!J5464,'8760 Data'!K5464,'8760 Data'!L5464,'8760 Data'!M5464,'8760 Data'!N5464,'8760 Data'!O5464,'8760 Data'!P5464,'8760 Data'!Q5464,'8760 Data'!R5464,'8760 Data'!S5464,'8760 Data'!T5464,'8760 Data'!U5464)</f>
        <v>0</v>
      </c>
      <c r="I5464" s="591" t="e">
        <f>H5464/'Output Sheet'!$B$8</f>
        <v>#DIV/0!</v>
      </c>
      <c r="J5464" s="596"/>
      <c r="K5464" s="560"/>
      <c r="L5464" s="560"/>
      <c r="M5464" s="560"/>
      <c r="N5464" s="560"/>
      <c r="O5464" s="560"/>
      <c r="P5464" s="560"/>
      <c r="Q5464" s="560"/>
      <c r="R5464" s="560"/>
      <c r="S5464" s="560"/>
      <c r="T5464" s="560"/>
      <c r="U5464" s="560"/>
    </row>
    <row r="5465" spans="1:21">
      <c r="A5465" s="593">
        <f t="shared" si="510"/>
        <v>41502</v>
      </c>
      <c r="B5465" s="594">
        <v>41502.666982754628</v>
      </c>
      <c r="C5465" s="560">
        <f t="shared" si="511"/>
        <v>2013</v>
      </c>
      <c r="D5465" s="560">
        <f t="shared" si="512"/>
        <v>8</v>
      </c>
      <c r="E5465" s="560">
        <f t="shared" si="513"/>
        <v>16</v>
      </c>
      <c r="F5465" s="560">
        <f t="shared" si="514"/>
        <v>16</v>
      </c>
      <c r="G5465" s="595">
        <f t="shared" si="515"/>
        <v>6</v>
      </c>
      <c r="H5465" s="590">
        <f>CHOOSE('Output Sheet'!$B$4,'8760 Data'!J5465,'8760 Data'!K5465,'8760 Data'!L5465,'8760 Data'!M5465,'8760 Data'!N5465,'8760 Data'!O5465,'8760 Data'!P5465,'8760 Data'!Q5465,'8760 Data'!R5465,'8760 Data'!S5465,'8760 Data'!T5465,'8760 Data'!U5465)</f>
        <v>0</v>
      </c>
      <c r="I5465" s="591" t="e">
        <f>H5465/'Output Sheet'!$B$8</f>
        <v>#DIV/0!</v>
      </c>
      <c r="J5465" s="596"/>
      <c r="K5465" s="560"/>
      <c r="L5465" s="560"/>
      <c r="M5465" s="560"/>
      <c r="N5465" s="560"/>
      <c r="O5465" s="560"/>
      <c r="P5465" s="560"/>
      <c r="Q5465" s="560"/>
      <c r="R5465" s="560"/>
      <c r="S5465" s="560"/>
      <c r="T5465" s="560"/>
      <c r="U5465" s="560"/>
    </row>
    <row r="5466" spans="1:21">
      <c r="A5466" s="593">
        <f t="shared" si="510"/>
        <v>41502</v>
      </c>
      <c r="B5466" s="594">
        <v>41502.708649479166</v>
      </c>
      <c r="C5466" s="560">
        <f t="shared" si="511"/>
        <v>2013</v>
      </c>
      <c r="D5466" s="560">
        <f t="shared" si="512"/>
        <v>8</v>
      </c>
      <c r="E5466" s="560">
        <f t="shared" si="513"/>
        <v>16</v>
      </c>
      <c r="F5466" s="560">
        <f t="shared" si="514"/>
        <v>17</v>
      </c>
      <c r="G5466" s="595">
        <f t="shared" si="515"/>
        <v>6</v>
      </c>
      <c r="H5466" s="590">
        <f>CHOOSE('Output Sheet'!$B$4,'8760 Data'!J5466,'8760 Data'!K5466,'8760 Data'!L5466,'8760 Data'!M5466,'8760 Data'!N5466,'8760 Data'!O5466,'8760 Data'!P5466,'8760 Data'!Q5466,'8760 Data'!R5466,'8760 Data'!S5466,'8760 Data'!T5466,'8760 Data'!U5466)</f>
        <v>0</v>
      </c>
      <c r="I5466" s="591" t="e">
        <f>H5466/'Output Sheet'!$B$8</f>
        <v>#DIV/0!</v>
      </c>
      <c r="J5466" s="596"/>
      <c r="K5466" s="560"/>
      <c r="L5466" s="560"/>
      <c r="M5466" s="560"/>
      <c r="N5466" s="560"/>
      <c r="O5466" s="560"/>
      <c r="P5466" s="560"/>
      <c r="Q5466" s="560"/>
      <c r="R5466" s="560"/>
      <c r="S5466" s="560"/>
      <c r="T5466" s="560"/>
      <c r="U5466" s="560"/>
    </row>
    <row r="5467" spans="1:21">
      <c r="A5467" s="593">
        <f t="shared" si="510"/>
        <v>41502</v>
      </c>
      <c r="B5467" s="594">
        <v>41502.750316203703</v>
      </c>
      <c r="C5467" s="560">
        <f t="shared" si="511"/>
        <v>2013</v>
      </c>
      <c r="D5467" s="560">
        <f t="shared" si="512"/>
        <v>8</v>
      </c>
      <c r="E5467" s="560">
        <f t="shared" si="513"/>
        <v>16</v>
      </c>
      <c r="F5467" s="560">
        <f t="shared" si="514"/>
        <v>18</v>
      </c>
      <c r="G5467" s="595">
        <f t="shared" si="515"/>
        <v>6</v>
      </c>
      <c r="H5467" s="590">
        <f>CHOOSE('Output Sheet'!$B$4,'8760 Data'!J5467,'8760 Data'!K5467,'8760 Data'!L5467,'8760 Data'!M5467,'8760 Data'!N5467,'8760 Data'!O5467,'8760 Data'!P5467,'8760 Data'!Q5467,'8760 Data'!R5467,'8760 Data'!S5467,'8760 Data'!T5467,'8760 Data'!U5467)</f>
        <v>0</v>
      </c>
      <c r="I5467" s="591" t="e">
        <f>H5467/'Output Sheet'!$B$8</f>
        <v>#DIV/0!</v>
      </c>
      <c r="J5467" s="596"/>
      <c r="K5467" s="560"/>
      <c r="L5467" s="560"/>
      <c r="M5467" s="560"/>
      <c r="N5467" s="560"/>
      <c r="O5467" s="560"/>
      <c r="P5467" s="560"/>
      <c r="Q5467" s="560"/>
      <c r="R5467" s="560"/>
      <c r="S5467" s="560"/>
      <c r="T5467" s="560"/>
      <c r="U5467" s="560"/>
    </row>
    <row r="5468" spans="1:21">
      <c r="A5468" s="593">
        <f t="shared" si="510"/>
        <v>41502</v>
      </c>
      <c r="B5468" s="594">
        <v>41502.79198292824</v>
      </c>
      <c r="C5468" s="560">
        <f t="shared" si="511"/>
        <v>2013</v>
      </c>
      <c r="D5468" s="560">
        <f t="shared" si="512"/>
        <v>8</v>
      </c>
      <c r="E5468" s="560">
        <f t="shared" si="513"/>
        <v>16</v>
      </c>
      <c r="F5468" s="560">
        <f t="shared" si="514"/>
        <v>19</v>
      </c>
      <c r="G5468" s="595">
        <f t="shared" si="515"/>
        <v>6</v>
      </c>
      <c r="H5468" s="590">
        <f>CHOOSE('Output Sheet'!$B$4,'8760 Data'!J5468,'8760 Data'!K5468,'8760 Data'!L5468,'8760 Data'!M5468,'8760 Data'!N5468,'8760 Data'!O5468,'8760 Data'!P5468,'8760 Data'!Q5468,'8760 Data'!R5468,'8760 Data'!S5468,'8760 Data'!T5468,'8760 Data'!U5468)</f>
        <v>0</v>
      </c>
      <c r="I5468" s="591" t="e">
        <f>H5468/'Output Sheet'!$B$8</f>
        <v>#DIV/0!</v>
      </c>
      <c r="J5468" s="596"/>
      <c r="K5468" s="560"/>
      <c r="L5468" s="560"/>
      <c r="M5468" s="560"/>
      <c r="N5468" s="560"/>
      <c r="O5468" s="560"/>
      <c r="P5468" s="560"/>
      <c r="Q5468" s="560"/>
      <c r="R5468" s="560"/>
      <c r="S5468" s="560"/>
      <c r="T5468" s="560"/>
      <c r="U5468" s="560"/>
    </row>
    <row r="5469" spans="1:21">
      <c r="A5469" s="593">
        <f t="shared" si="510"/>
        <v>41502</v>
      </c>
      <c r="B5469" s="594">
        <v>41502.833649652777</v>
      </c>
      <c r="C5469" s="560">
        <f t="shared" si="511"/>
        <v>2013</v>
      </c>
      <c r="D5469" s="560">
        <f t="shared" si="512"/>
        <v>8</v>
      </c>
      <c r="E5469" s="560">
        <f t="shared" si="513"/>
        <v>16</v>
      </c>
      <c r="F5469" s="560">
        <f t="shared" si="514"/>
        <v>20</v>
      </c>
      <c r="G5469" s="595">
        <f t="shared" si="515"/>
        <v>6</v>
      </c>
      <c r="H5469" s="590">
        <f>CHOOSE('Output Sheet'!$B$4,'8760 Data'!J5469,'8760 Data'!K5469,'8760 Data'!L5469,'8760 Data'!M5469,'8760 Data'!N5469,'8760 Data'!O5469,'8760 Data'!P5469,'8760 Data'!Q5469,'8760 Data'!R5469,'8760 Data'!S5469,'8760 Data'!T5469,'8760 Data'!U5469)</f>
        <v>0</v>
      </c>
      <c r="I5469" s="591" t="e">
        <f>H5469/'Output Sheet'!$B$8</f>
        <v>#DIV/0!</v>
      </c>
      <c r="J5469" s="596"/>
      <c r="K5469" s="560"/>
      <c r="L5469" s="560"/>
      <c r="M5469" s="560"/>
      <c r="N5469" s="560"/>
      <c r="O5469" s="560"/>
      <c r="P5469" s="560"/>
      <c r="Q5469" s="560"/>
      <c r="R5469" s="560"/>
      <c r="S5469" s="560"/>
      <c r="T5469" s="560"/>
      <c r="U5469" s="560"/>
    </row>
    <row r="5470" spans="1:21">
      <c r="A5470" s="593">
        <f t="shared" si="510"/>
        <v>41502</v>
      </c>
      <c r="B5470" s="594">
        <v>41502.875316377314</v>
      </c>
      <c r="C5470" s="560">
        <f t="shared" si="511"/>
        <v>2013</v>
      </c>
      <c r="D5470" s="560">
        <f t="shared" si="512"/>
        <v>8</v>
      </c>
      <c r="E5470" s="560">
        <f t="shared" si="513"/>
        <v>16</v>
      </c>
      <c r="F5470" s="560">
        <f t="shared" si="514"/>
        <v>21</v>
      </c>
      <c r="G5470" s="595">
        <f t="shared" si="515"/>
        <v>6</v>
      </c>
      <c r="H5470" s="590">
        <f>CHOOSE('Output Sheet'!$B$4,'8760 Data'!J5470,'8760 Data'!K5470,'8760 Data'!L5470,'8760 Data'!M5470,'8760 Data'!N5470,'8760 Data'!O5470,'8760 Data'!P5470,'8760 Data'!Q5470,'8760 Data'!R5470,'8760 Data'!S5470,'8760 Data'!T5470,'8760 Data'!U5470)</f>
        <v>0</v>
      </c>
      <c r="I5470" s="591" t="e">
        <f>H5470/'Output Sheet'!$B$8</f>
        <v>#DIV/0!</v>
      </c>
      <c r="J5470" s="596"/>
      <c r="K5470" s="560"/>
      <c r="L5470" s="560"/>
      <c r="M5470" s="560"/>
      <c r="N5470" s="560"/>
      <c r="O5470" s="560"/>
      <c r="P5470" s="560"/>
      <c r="Q5470" s="560"/>
      <c r="R5470" s="560"/>
      <c r="S5470" s="560"/>
      <c r="T5470" s="560"/>
      <c r="U5470" s="560"/>
    </row>
    <row r="5471" spans="1:21">
      <c r="A5471" s="593">
        <f t="shared" si="510"/>
        <v>41502</v>
      </c>
      <c r="B5471" s="594">
        <v>41502.916983101852</v>
      </c>
      <c r="C5471" s="560">
        <f t="shared" si="511"/>
        <v>2013</v>
      </c>
      <c r="D5471" s="560">
        <f t="shared" si="512"/>
        <v>8</v>
      </c>
      <c r="E5471" s="560">
        <f t="shared" si="513"/>
        <v>16</v>
      </c>
      <c r="F5471" s="560">
        <f t="shared" si="514"/>
        <v>22</v>
      </c>
      <c r="G5471" s="595">
        <f t="shared" si="515"/>
        <v>6</v>
      </c>
      <c r="H5471" s="590">
        <f>CHOOSE('Output Sheet'!$B$4,'8760 Data'!J5471,'8760 Data'!K5471,'8760 Data'!L5471,'8760 Data'!M5471,'8760 Data'!N5471,'8760 Data'!O5471,'8760 Data'!P5471,'8760 Data'!Q5471,'8760 Data'!R5471,'8760 Data'!S5471,'8760 Data'!T5471,'8760 Data'!U5471)</f>
        <v>0</v>
      </c>
      <c r="I5471" s="591" t="e">
        <f>H5471/'Output Sheet'!$B$8</f>
        <v>#DIV/0!</v>
      </c>
      <c r="J5471" s="596"/>
      <c r="K5471" s="560"/>
      <c r="L5471" s="560"/>
      <c r="M5471" s="560"/>
      <c r="N5471" s="560"/>
      <c r="O5471" s="560"/>
      <c r="P5471" s="560"/>
      <c r="Q5471" s="560"/>
      <c r="R5471" s="560"/>
      <c r="S5471" s="560"/>
      <c r="T5471" s="560"/>
      <c r="U5471" s="560"/>
    </row>
    <row r="5472" spans="1:21">
      <c r="A5472" s="593">
        <f t="shared" si="510"/>
        <v>41502</v>
      </c>
      <c r="B5472" s="594">
        <v>41502.958649826389</v>
      </c>
      <c r="C5472" s="560">
        <f t="shared" si="511"/>
        <v>2013</v>
      </c>
      <c r="D5472" s="560">
        <f t="shared" si="512"/>
        <v>8</v>
      </c>
      <c r="E5472" s="560">
        <f t="shared" si="513"/>
        <v>16</v>
      </c>
      <c r="F5472" s="560">
        <f t="shared" si="514"/>
        <v>23</v>
      </c>
      <c r="G5472" s="595">
        <f t="shared" si="515"/>
        <v>6</v>
      </c>
      <c r="H5472" s="590">
        <f>CHOOSE('Output Sheet'!$B$4,'8760 Data'!J5472,'8760 Data'!K5472,'8760 Data'!L5472,'8760 Data'!M5472,'8760 Data'!N5472,'8760 Data'!O5472,'8760 Data'!P5472,'8760 Data'!Q5472,'8760 Data'!R5472,'8760 Data'!S5472,'8760 Data'!T5472,'8760 Data'!U5472)</f>
        <v>0</v>
      </c>
      <c r="I5472" s="591" t="e">
        <f>H5472/'Output Sheet'!$B$8</f>
        <v>#DIV/0!</v>
      </c>
      <c r="J5472" s="596"/>
      <c r="K5472" s="560"/>
      <c r="L5472" s="560"/>
      <c r="M5472" s="560"/>
      <c r="N5472" s="560"/>
      <c r="O5472" s="560"/>
      <c r="P5472" s="560"/>
      <c r="Q5472" s="560"/>
      <c r="R5472" s="560"/>
      <c r="S5472" s="560"/>
      <c r="T5472" s="560"/>
      <c r="U5472" s="560"/>
    </row>
    <row r="5473" spans="1:21">
      <c r="A5473" s="593">
        <f t="shared" si="510"/>
        <v>41503</v>
      </c>
      <c r="B5473" s="594">
        <v>41503.000316550926</v>
      </c>
      <c r="C5473" s="560">
        <f t="shared" si="511"/>
        <v>2013</v>
      </c>
      <c r="D5473" s="560">
        <f t="shared" si="512"/>
        <v>8</v>
      </c>
      <c r="E5473" s="560">
        <f t="shared" si="513"/>
        <v>17</v>
      </c>
      <c r="F5473" s="560">
        <f t="shared" si="514"/>
        <v>24</v>
      </c>
      <c r="G5473" s="595">
        <f t="shared" si="515"/>
        <v>7</v>
      </c>
      <c r="H5473" s="590">
        <f>CHOOSE('Output Sheet'!$B$4,'8760 Data'!J5473,'8760 Data'!K5473,'8760 Data'!L5473,'8760 Data'!M5473,'8760 Data'!N5473,'8760 Data'!O5473,'8760 Data'!P5473,'8760 Data'!Q5473,'8760 Data'!R5473,'8760 Data'!S5473,'8760 Data'!T5473,'8760 Data'!U5473)</f>
        <v>0</v>
      </c>
      <c r="I5473" s="591" t="e">
        <f>H5473/'Output Sheet'!$B$8</f>
        <v>#DIV/0!</v>
      </c>
      <c r="J5473" s="596"/>
      <c r="K5473" s="560"/>
      <c r="L5473" s="560"/>
      <c r="M5473" s="560"/>
      <c r="N5473" s="560"/>
      <c r="O5473" s="560"/>
      <c r="P5473" s="560"/>
      <c r="Q5473" s="560"/>
      <c r="R5473" s="560"/>
      <c r="S5473" s="560"/>
      <c r="T5473" s="560"/>
      <c r="U5473" s="560"/>
    </row>
    <row r="5474" spans="1:21">
      <c r="A5474" s="593">
        <f t="shared" si="510"/>
        <v>41503</v>
      </c>
      <c r="B5474" s="594">
        <v>41503.041983275463</v>
      </c>
      <c r="C5474" s="560">
        <f t="shared" si="511"/>
        <v>2013</v>
      </c>
      <c r="D5474" s="560">
        <f t="shared" si="512"/>
        <v>8</v>
      </c>
      <c r="E5474" s="560">
        <f t="shared" si="513"/>
        <v>17</v>
      </c>
      <c r="F5474" s="560">
        <f t="shared" si="514"/>
        <v>1</v>
      </c>
      <c r="G5474" s="595">
        <f t="shared" si="515"/>
        <v>7</v>
      </c>
      <c r="H5474" s="590">
        <f>CHOOSE('Output Sheet'!$B$4,'8760 Data'!J5474,'8760 Data'!K5474,'8760 Data'!L5474,'8760 Data'!M5474,'8760 Data'!N5474,'8760 Data'!O5474,'8760 Data'!P5474,'8760 Data'!Q5474,'8760 Data'!R5474,'8760 Data'!S5474,'8760 Data'!T5474,'8760 Data'!U5474)</f>
        <v>0</v>
      </c>
      <c r="I5474" s="591" t="e">
        <f>H5474/'Output Sheet'!$B$8</f>
        <v>#DIV/0!</v>
      </c>
      <c r="J5474" s="596"/>
      <c r="K5474" s="560"/>
      <c r="L5474" s="560"/>
      <c r="M5474" s="560"/>
      <c r="N5474" s="560"/>
      <c r="O5474" s="560"/>
      <c r="P5474" s="560"/>
      <c r="Q5474" s="560"/>
      <c r="R5474" s="560"/>
      <c r="S5474" s="560"/>
      <c r="T5474" s="560"/>
      <c r="U5474" s="560"/>
    </row>
    <row r="5475" spans="1:21">
      <c r="A5475" s="593">
        <f t="shared" si="510"/>
        <v>41503</v>
      </c>
      <c r="B5475" s="594">
        <v>41503.08365</v>
      </c>
      <c r="C5475" s="560">
        <f t="shared" si="511"/>
        <v>2013</v>
      </c>
      <c r="D5475" s="560">
        <f t="shared" si="512"/>
        <v>8</v>
      </c>
      <c r="E5475" s="560">
        <f t="shared" si="513"/>
        <v>17</v>
      </c>
      <c r="F5475" s="560">
        <f t="shared" si="514"/>
        <v>2</v>
      </c>
      <c r="G5475" s="595">
        <f t="shared" si="515"/>
        <v>7</v>
      </c>
      <c r="H5475" s="590">
        <f>CHOOSE('Output Sheet'!$B$4,'8760 Data'!J5475,'8760 Data'!K5475,'8760 Data'!L5475,'8760 Data'!M5475,'8760 Data'!N5475,'8760 Data'!O5475,'8760 Data'!P5475,'8760 Data'!Q5475,'8760 Data'!R5475,'8760 Data'!S5475,'8760 Data'!T5475,'8760 Data'!U5475)</f>
        <v>0</v>
      </c>
      <c r="I5475" s="591" t="e">
        <f>H5475/'Output Sheet'!$B$8</f>
        <v>#DIV/0!</v>
      </c>
      <c r="J5475" s="596"/>
      <c r="K5475" s="560"/>
      <c r="L5475" s="560"/>
      <c r="M5475" s="560"/>
      <c r="N5475" s="560"/>
      <c r="O5475" s="560"/>
      <c r="P5475" s="560"/>
      <c r="Q5475" s="560"/>
      <c r="R5475" s="560"/>
      <c r="S5475" s="560"/>
      <c r="T5475" s="560"/>
      <c r="U5475" s="560"/>
    </row>
    <row r="5476" spans="1:21">
      <c r="A5476" s="593">
        <f t="shared" si="510"/>
        <v>41503</v>
      </c>
      <c r="B5476" s="594">
        <v>41503.125316724538</v>
      </c>
      <c r="C5476" s="560">
        <f t="shared" si="511"/>
        <v>2013</v>
      </c>
      <c r="D5476" s="560">
        <f t="shared" si="512"/>
        <v>8</v>
      </c>
      <c r="E5476" s="560">
        <f t="shared" si="513"/>
        <v>17</v>
      </c>
      <c r="F5476" s="560">
        <f t="shared" si="514"/>
        <v>3</v>
      </c>
      <c r="G5476" s="595">
        <f t="shared" si="515"/>
        <v>7</v>
      </c>
      <c r="H5476" s="590">
        <f>CHOOSE('Output Sheet'!$B$4,'8760 Data'!J5476,'8760 Data'!K5476,'8760 Data'!L5476,'8760 Data'!M5476,'8760 Data'!N5476,'8760 Data'!O5476,'8760 Data'!P5476,'8760 Data'!Q5476,'8760 Data'!R5476,'8760 Data'!S5476,'8760 Data'!T5476,'8760 Data'!U5476)</f>
        <v>0</v>
      </c>
      <c r="I5476" s="591" t="e">
        <f>H5476/'Output Sheet'!$B$8</f>
        <v>#DIV/0!</v>
      </c>
      <c r="J5476" s="596"/>
      <c r="K5476" s="560"/>
      <c r="L5476" s="560"/>
      <c r="M5476" s="560"/>
      <c r="N5476" s="560"/>
      <c r="O5476" s="560"/>
      <c r="P5476" s="560"/>
      <c r="Q5476" s="560"/>
      <c r="R5476" s="560"/>
      <c r="S5476" s="560"/>
      <c r="T5476" s="560"/>
      <c r="U5476" s="560"/>
    </row>
    <row r="5477" spans="1:21">
      <c r="A5477" s="593">
        <f t="shared" si="510"/>
        <v>41503</v>
      </c>
      <c r="B5477" s="594">
        <v>41503.166983449075</v>
      </c>
      <c r="C5477" s="560">
        <f t="shared" si="511"/>
        <v>2013</v>
      </c>
      <c r="D5477" s="560">
        <f t="shared" si="512"/>
        <v>8</v>
      </c>
      <c r="E5477" s="560">
        <f t="shared" si="513"/>
        <v>17</v>
      </c>
      <c r="F5477" s="560">
        <f t="shared" si="514"/>
        <v>4</v>
      </c>
      <c r="G5477" s="595">
        <f t="shared" si="515"/>
        <v>7</v>
      </c>
      <c r="H5477" s="590">
        <f>CHOOSE('Output Sheet'!$B$4,'8760 Data'!J5477,'8760 Data'!K5477,'8760 Data'!L5477,'8760 Data'!M5477,'8760 Data'!N5477,'8760 Data'!O5477,'8760 Data'!P5477,'8760 Data'!Q5477,'8760 Data'!R5477,'8760 Data'!S5477,'8760 Data'!T5477,'8760 Data'!U5477)</f>
        <v>0</v>
      </c>
      <c r="I5477" s="591" t="e">
        <f>H5477/'Output Sheet'!$B$8</f>
        <v>#DIV/0!</v>
      </c>
      <c r="J5477" s="596"/>
      <c r="K5477" s="560"/>
      <c r="L5477" s="560"/>
      <c r="M5477" s="560"/>
      <c r="N5477" s="560"/>
      <c r="O5477" s="560"/>
      <c r="P5477" s="560"/>
      <c r="Q5477" s="560"/>
      <c r="R5477" s="560"/>
      <c r="S5477" s="560"/>
      <c r="T5477" s="560"/>
      <c r="U5477" s="560"/>
    </row>
    <row r="5478" spans="1:21">
      <c r="A5478" s="593">
        <f t="shared" si="510"/>
        <v>41503</v>
      </c>
      <c r="B5478" s="594">
        <v>41503.208650173612</v>
      </c>
      <c r="C5478" s="560">
        <f t="shared" si="511"/>
        <v>2013</v>
      </c>
      <c r="D5478" s="560">
        <f t="shared" si="512"/>
        <v>8</v>
      </c>
      <c r="E5478" s="560">
        <f t="shared" si="513"/>
        <v>17</v>
      </c>
      <c r="F5478" s="560">
        <f t="shared" si="514"/>
        <v>5</v>
      </c>
      <c r="G5478" s="595">
        <f t="shared" si="515"/>
        <v>7</v>
      </c>
      <c r="H5478" s="590">
        <f>CHOOSE('Output Sheet'!$B$4,'8760 Data'!J5478,'8760 Data'!K5478,'8760 Data'!L5478,'8760 Data'!M5478,'8760 Data'!N5478,'8760 Data'!O5478,'8760 Data'!P5478,'8760 Data'!Q5478,'8760 Data'!R5478,'8760 Data'!S5478,'8760 Data'!T5478,'8760 Data'!U5478)</f>
        <v>0</v>
      </c>
      <c r="I5478" s="591" t="e">
        <f>H5478/'Output Sheet'!$B$8</f>
        <v>#DIV/0!</v>
      </c>
      <c r="J5478" s="596"/>
      <c r="K5478" s="560"/>
      <c r="L5478" s="560"/>
      <c r="M5478" s="560"/>
      <c r="N5478" s="560"/>
      <c r="O5478" s="560"/>
      <c r="P5478" s="560"/>
      <c r="Q5478" s="560"/>
      <c r="R5478" s="560"/>
      <c r="S5478" s="560"/>
      <c r="T5478" s="560"/>
      <c r="U5478" s="560"/>
    </row>
    <row r="5479" spans="1:21">
      <c r="A5479" s="593">
        <f t="shared" si="510"/>
        <v>41503</v>
      </c>
      <c r="B5479" s="594">
        <v>41503.250316898149</v>
      </c>
      <c r="C5479" s="560">
        <f t="shared" si="511"/>
        <v>2013</v>
      </c>
      <c r="D5479" s="560">
        <f t="shared" si="512"/>
        <v>8</v>
      </c>
      <c r="E5479" s="560">
        <f t="shared" si="513"/>
        <v>17</v>
      </c>
      <c r="F5479" s="560">
        <f t="shared" si="514"/>
        <v>6</v>
      </c>
      <c r="G5479" s="595">
        <f t="shared" si="515"/>
        <v>7</v>
      </c>
      <c r="H5479" s="590">
        <f>CHOOSE('Output Sheet'!$B$4,'8760 Data'!J5479,'8760 Data'!K5479,'8760 Data'!L5479,'8760 Data'!M5479,'8760 Data'!N5479,'8760 Data'!O5479,'8760 Data'!P5479,'8760 Data'!Q5479,'8760 Data'!R5479,'8760 Data'!S5479,'8760 Data'!T5479,'8760 Data'!U5479)</f>
        <v>0</v>
      </c>
      <c r="I5479" s="591" t="e">
        <f>H5479/'Output Sheet'!$B$8</f>
        <v>#DIV/0!</v>
      </c>
      <c r="J5479" s="596"/>
      <c r="K5479" s="560"/>
      <c r="L5479" s="560"/>
      <c r="M5479" s="560"/>
      <c r="N5479" s="560"/>
      <c r="O5479" s="560"/>
      <c r="P5479" s="560"/>
      <c r="Q5479" s="560"/>
      <c r="R5479" s="560"/>
      <c r="S5479" s="560"/>
      <c r="T5479" s="560"/>
      <c r="U5479" s="560"/>
    </row>
    <row r="5480" spans="1:21">
      <c r="A5480" s="593">
        <f t="shared" si="510"/>
        <v>41503</v>
      </c>
      <c r="B5480" s="594">
        <v>41503.291983622687</v>
      </c>
      <c r="C5480" s="560">
        <f t="shared" si="511"/>
        <v>2013</v>
      </c>
      <c r="D5480" s="560">
        <f t="shared" si="512"/>
        <v>8</v>
      </c>
      <c r="E5480" s="560">
        <f t="shared" si="513"/>
        <v>17</v>
      </c>
      <c r="F5480" s="560">
        <f t="shared" si="514"/>
        <v>7</v>
      </c>
      <c r="G5480" s="595">
        <f t="shared" si="515"/>
        <v>7</v>
      </c>
      <c r="H5480" s="590">
        <f>CHOOSE('Output Sheet'!$B$4,'8760 Data'!J5480,'8760 Data'!K5480,'8760 Data'!L5480,'8760 Data'!M5480,'8760 Data'!N5480,'8760 Data'!O5480,'8760 Data'!P5480,'8760 Data'!Q5480,'8760 Data'!R5480,'8760 Data'!S5480,'8760 Data'!T5480,'8760 Data'!U5480)</f>
        <v>0</v>
      </c>
      <c r="I5480" s="591" t="e">
        <f>H5480/'Output Sheet'!$B$8</f>
        <v>#DIV/0!</v>
      </c>
      <c r="J5480" s="596"/>
      <c r="K5480" s="560"/>
      <c r="L5480" s="560"/>
      <c r="M5480" s="560"/>
      <c r="N5480" s="560"/>
      <c r="O5480" s="560"/>
      <c r="P5480" s="560"/>
      <c r="Q5480" s="560"/>
      <c r="R5480" s="560"/>
      <c r="S5480" s="560"/>
      <c r="T5480" s="560"/>
      <c r="U5480" s="560"/>
    </row>
    <row r="5481" spans="1:21">
      <c r="A5481" s="593">
        <f t="shared" si="510"/>
        <v>41503</v>
      </c>
      <c r="B5481" s="594">
        <v>41503.333650347224</v>
      </c>
      <c r="C5481" s="560">
        <f t="shared" si="511"/>
        <v>2013</v>
      </c>
      <c r="D5481" s="560">
        <f t="shared" si="512"/>
        <v>8</v>
      </c>
      <c r="E5481" s="560">
        <f t="shared" si="513"/>
        <v>17</v>
      </c>
      <c r="F5481" s="560">
        <f t="shared" si="514"/>
        <v>8</v>
      </c>
      <c r="G5481" s="595">
        <f t="shared" si="515"/>
        <v>7</v>
      </c>
      <c r="H5481" s="590">
        <f>CHOOSE('Output Sheet'!$B$4,'8760 Data'!J5481,'8760 Data'!K5481,'8760 Data'!L5481,'8760 Data'!M5481,'8760 Data'!N5481,'8760 Data'!O5481,'8760 Data'!P5481,'8760 Data'!Q5481,'8760 Data'!R5481,'8760 Data'!S5481,'8760 Data'!T5481,'8760 Data'!U5481)</f>
        <v>0</v>
      </c>
      <c r="I5481" s="591" t="e">
        <f>H5481/'Output Sheet'!$B$8</f>
        <v>#DIV/0!</v>
      </c>
      <c r="J5481" s="596"/>
      <c r="K5481" s="560"/>
      <c r="L5481" s="560"/>
      <c r="M5481" s="560"/>
      <c r="N5481" s="560"/>
      <c r="O5481" s="560"/>
      <c r="P5481" s="560"/>
      <c r="Q5481" s="560"/>
      <c r="R5481" s="560"/>
      <c r="S5481" s="560"/>
      <c r="T5481" s="560"/>
      <c r="U5481" s="560"/>
    </row>
    <row r="5482" spans="1:21">
      <c r="A5482" s="593">
        <f t="shared" si="510"/>
        <v>41503</v>
      </c>
      <c r="B5482" s="594">
        <v>41503.375317071761</v>
      </c>
      <c r="C5482" s="560">
        <f t="shared" si="511"/>
        <v>2013</v>
      </c>
      <c r="D5482" s="560">
        <f t="shared" si="512"/>
        <v>8</v>
      </c>
      <c r="E5482" s="560">
        <f t="shared" si="513"/>
        <v>17</v>
      </c>
      <c r="F5482" s="560">
        <f t="shared" si="514"/>
        <v>9</v>
      </c>
      <c r="G5482" s="595">
        <f t="shared" si="515"/>
        <v>7</v>
      </c>
      <c r="H5482" s="590">
        <f>CHOOSE('Output Sheet'!$B$4,'8760 Data'!J5482,'8760 Data'!K5482,'8760 Data'!L5482,'8760 Data'!M5482,'8760 Data'!N5482,'8760 Data'!O5482,'8760 Data'!P5482,'8760 Data'!Q5482,'8760 Data'!R5482,'8760 Data'!S5482,'8760 Data'!T5482,'8760 Data'!U5482)</f>
        <v>0</v>
      </c>
      <c r="I5482" s="591" t="e">
        <f>H5482/'Output Sheet'!$B$8</f>
        <v>#DIV/0!</v>
      </c>
      <c r="J5482" s="596"/>
      <c r="K5482" s="560"/>
      <c r="L5482" s="560"/>
      <c r="M5482" s="560"/>
      <c r="N5482" s="560"/>
      <c r="O5482" s="560"/>
      <c r="P5482" s="560"/>
      <c r="Q5482" s="560"/>
      <c r="R5482" s="560"/>
      <c r="S5482" s="560"/>
      <c r="T5482" s="560"/>
      <c r="U5482" s="560"/>
    </row>
    <row r="5483" spans="1:21">
      <c r="A5483" s="593">
        <f t="shared" si="510"/>
        <v>41503</v>
      </c>
      <c r="B5483" s="594">
        <v>41503.416983796298</v>
      </c>
      <c r="C5483" s="560">
        <f t="shared" si="511"/>
        <v>2013</v>
      </c>
      <c r="D5483" s="560">
        <f t="shared" si="512"/>
        <v>8</v>
      </c>
      <c r="E5483" s="560">
        <f t="shared" si="513"/>
        <v>17</v>
      </c>
      <c r="F5483" s="560">
        <f t="shared" si="514"/>
        <v>10</v>
      </c>
      <c r="G5483" s="595">
        <f t="shared" si="515"/>
        <v>7</v>
      </c>
      <c r="H5483" s="590">
        <f>CHOOSE('Output Sheet'!$B$4,'8760 Data'!J5483,'8760 Data'!K5483,'8760 Data'!L5483,'8760 Data'!M5483,'8760 Data'!N5483,'8760 Data'!O5483,'8760 Data'!P5483,'8760 Data'!Q5483,'8760 Data'!R5483,'8760 Data'!S5483,'8760 Data'!T5483,'8760 Data'!U5483)</f>
        <v>0</v>
      </c>
      <c r="I5483" s="591" t="e">
        <f>H5483/'Output Sheet'!$B$8</f>
        <v>#DIV/0!</v>
      </c>
      <c r="J5483" s="596"/>
      <c r="K5483" s="560"/>
      <c r="L5483" s="560"/>
      <c r="M5483" s="560"/>
      <c r="N5483" s="560"/>
      <c r="O5483" s="560"/>
      <c r="P5483" s="560"/>
      <c r="Q5483" s="560"/>
      <c r="R5483" s="560"/>
      <c r="S5483" s="560"/>
      <c r="T5483" s="560"/>
      <c r="U5483" s="560"/>
    </row>
    <row r="5484" spans="1:21">
      <c r="A5484" s="593">
        <f t="shared" si="510"/>
        <v>41503</v>
      </c>
      <c r="B5484" s="594">
        <v>41503.458650520835</v>
      </c>
      <c r="C5484" s="560">
        <f t="shared" si="511"/>
        <v>2013</v>
      </c>
      <c r="D5484" s="560">
        <f t="shared" si="512"/>
        <v>8</v>
      </c>
      <c r="E5484" s="560">
        <f t="shared" si="513"/>
        <v>17</v>
      </c>
      <c r="F5484" s="560">
        <f t="shared" si="514"/>
        <v>11</v>
      </c>
      <c r="G5484" s="595">
        <f t="shared" si="515"/>
        <v>7</v>
      </c>
      <c r="H5484" s="590">
        <f>CHOOSE('Output Sheet'!$B$4,'8760 Data'!J5484,'8760 Data'!K5484,'8760 Data'!L5484,'8760 Data'!M5484,'8760 Data'!N5484,'8760 Data'!O5484,'8760 Data'!P5484,'8760 Data'!Q5484,'8760 Data'!R5484,'8760 Data'!S5484,'8760 Data'!T5484,'8760 Data'!U5484)</f>
        <v>0</v>
      </c>
      <c r="I5484" s="591" t="e">
        <f>H5484/'Output Sheet'!$B$8</f>
        <v>#DIV/0!</v>
      </c>
      <c r="J5484" s="596"/>
      <c r="K5484" s="560"/>
      <c r="L5484" s="560"/>
      <c r="M5484" s="560"/>
      <c r="N5484" s="560"/>
      <c r="O5484" s="560"/>
      <c r="P5484" s="560"/>
      <c r="Q5484" s="560"/>
      <c r="R5484" s="560"/>
      <c r="S5484" s="560"/>
      <c r="T5484" s="560"/>
      <c r="U5484" s="560"/>
    </row>
    <row r="5485" spans="1:21">
      <c r="A5485" s="593">
        <f t="shared" si="510"/>
        <v>41503</v>
      </c>
      <c r="B5485" s="594">
        <v>41503.500317245373</v>
      </c>
      <c r="C5485" s="560">
        <f t="shared" si="511"/>
        <v>2013</v>
      </c>
      <c r="D5485" s="560">
        <f t="shared" si="512"/>
        <v>8</v>
      </c>
      <c r="E5485" s="560">
        <f t="shared" si="513"/>
        <v>17</v>
      </c>
      <c r="F5485" s="560">
        <f t="shared" si="514"/>
        <v>12</v>
      </c>
      <c r="G5485" s="595">
        <f t="shared" si="515"/>
        <v>7</v>
      </c>
      <c r="H5485" s="590">
        <f>CHOOSE('Output Sheet'!$B$4,'8760 Data'!J5485,'8760 Data'!K5485,'8760 Data'!L5485,'8760 Data'!M5485,'8760 Data'!N5485,'8760 Data'!O5485,'8760 Data'!P5485,'8760 Data'!Q5485,'8760 Data'!R5485,'8760 Data'!S5485,'8760 Data'!T5485,'8760 Data'!U5485)</f>
        <v>0</v>
      </c>
      <c r="I5485" s="591" t="e">
        <f>H5485/'Output Sheet'!$B$8</f>
        <v>#DIV/0!</v>
      </c>
      <c r="J5485" s="596"/>
      <c r="K5485" s="560"/>
      <c r="L5485" s="560"/>
      <c r="M5485" s="560"/>
      <c r="N5485" s="560"/>
      <c r="O5485" s="560"/>
      <c r="P5485" s="560"/>
      <c r="Q5485" s="560"/>
      <c r="R5485" s="560"/>
      <c r="S5485" s="560"/>
      <c r="T5485" s="560"/>
      <c r="U5485" s="560"/>
    </row>
    <row r="5486" spans="1:21">
      <c r="A5486" s="593">
        <f t="shared" si="510"/>
        <v>41503</v>
      </c>
      <c r="B5486" s="594">
        <v>41503.54198396991</v>
      </c>
      <c r="C5486" s="560">
        <f t="shared" si="511"/>
        <v>2013</v>
      </c>
      <c r="D5486" s="560">
        <f t="shared" si="512"/>
        <v>8</v>
      </c>
      <c r="E5486" s="560">
        <f t="shared" si="513"/>
        <v>17</v>
      </c>
      <c r="F5486" s="560">
        <f t="shared" si="514"/>
        <v>13</v>
      </c>
      <c r="G5486" s="595">
        <f t="shared" si="515"/>
        <v>7</v>
      </c>
      <c r="H5486" s="590">
        <f>CHOOSE('Output Sheet'!$B$4,'8760 Data'!J5486,'8760 Data'!K5486,'8760 Data'!L5486,'8760 Data'!M5486,'8760 Data'!N5486,'8760 Data'!O5486,'8760 Data'!P5486,'8760 Data'!Q5486,'8760 Data'!R5486,'8760 Data'!S5486,'8760 Data'!T5486,'8760 Data'!U5486)</f>
        <v>0</v>
      </c>
      <c r="I5486" s="591" t="e">
        <f>H5486/'Output Sheet'!$B$8</f>
        <v>#DIV/0!</v>
      </c>
      <c r="J5486" s="596"/>
      <c r="K5486" s="560"/>
      <c r="L5486" s="560"/>
      <c r="M5486" s="560"/>
      <c r="N5486" s="560"/>
      <c r="O5486" s="560"/>
      <c r="P5486" s="560"/>
      <c r="Q5486" s="560"/>
      <c r="R5486" s="560"/>
      <c r="S5486" s="560"/>
      <c r="T5486" s="560"/>
      <c r="U5486" s="560"/>
    </row>
    <row r="5487" spans="1:21">
      <c r="A5487" s="593">
        <f t="shared" si="510"/>
        <v>41503</v>
      </c>
      <c r="B5487" s="594">
        <v>41503.583650694447</v>
      </c>
      <c r="C5487" s="560">
        <f t="shared" si="511"/>
        <v>2013</v>
      </c>
      <c r="D5487" s="560">
        <f t="shared" si="512"/>
        <v>8</v>
      </c>
      <c r="E5487" s="560">
        <f t="shared" si="513"/>
        <v>17</v>
      </c>
      <c r="F5487" s="560">
        <f t="shared" si="514"/>
        <v>14</v>
      </c>
      <c r="G5487" s="595">
        <f t="shared" si="515"/>
        <v>7</v>
      </c>
      <c r="H5487" s="590">
        <f>CHOOSE('Output Sheet'!$B$4,'8760 Data'!J5487,'8760 Data'!K5487,'8760 Data'!L5487,'8760 Data'!M5487,'8760 Data'!N5487,'8760 Data'!O5487,'8760 Data'!P5487,'8760 Data'!Q5487,'8760 Data'!R5487,'8760 Data'!S5487,'8760 Data'!T5487,'8760 Data'!U5487)</f>
        <v>0</v>
      </c>
      <c r="I5487" s="591" t="e">
        <f>H5487/'Output Sheet'!$B$8</f>
        <v>#DIV/0!</v>
      </c>
      <c r="J5487" s="596"/>
      <c r="K5487" s="560"/>
      <c r="L5487" s="560"/>
      <c r="M5487" s="560"/>
      <c r="N5487" s="560"/>
      <c r="O5487" s="560"/>
      <c r="P5487" s="560"/>
      <c r="Q5487" s="560"/>
      <c r="R5487" s="560"/>
      <c r="S5487" s="560"/>
      <c r="T5487" s="560"/>
      <c r="U5487" s="560"/>
    </row>
    <row r="5488" spans="1:21">
      <c r="A5488" s="593">
        <f t="shared" si="510"/>
        <v>41503</v>
      </c>
      <c r="B5488" s="594">
        <v>41503.625317418984</v>
      </c>
      <c r="C5488" s="560">
        <f t="shared" si="511"/>
        <v>2013</v>
      </c>
      <c r="D5488" s="560">
        <f t="shared" si="512"/>
        <v>8</v>
      </c>
      <c r="E5488" s="560">
        <f t="shared" si="513"/>
        <v>17</v>
      </c>
      <c r="F5488" s="560">
        <f t="shared" si="514"/>
        <v>15</v>
      </c>
      <c r="G5488" s="595">
        <f t="shared" si="515"/>
        <v>7</v>
      </c>
      <c r="H5488" s="590">
        <f>CHOOSE('Output Sheet'!$B$4,'8760 Data'!J5488,'8760 Data'!K5488,'8760 Data'!L5488,'8760 Data'!M5488,'8760 Data'!N5488,'8760 Data'!O5488,'8760 Data'!P5488,'8760 Data'!Q5488,'8760 Data'!R5488,'8760 Data'!S5488,'8760 Data'!T5488,'8760 Data'!U5488)</f>
        <v>0</v>
      </c>
      <c r="I5488" s="591" t="e">
        <f>H5488/'Output Sheet'!$B$8</f>
        <v>#DIV/0!</v>
      </c>
      <c r="J5488" s="596"/>
      <c r="K5488" s="560"/>
      <c r="L5488" s="560"/>
      <c r="M5488" s="560"/>
      <c r="N5488" s="560"/>
      <c r="O5488" s="560"/>
      <c r="P5488" s="560"/>
      <c r="Q5488" s="560"/>
      <c r="R5488" s="560"/>
      <c r="S5488" s="560"/>
      <c r="T5488" s="560"/>
      <c r="U5488" s="560"/>
    </row>
    <row r="5489" spans="1:21">
      <c r="A5489" s="593">
        <f t="shared" si="510"/>
        <v>41503</v>
      </c>
      <c r="B5489" s="594">
        <v>41503.666984143521</v>
      </c>
      <c r="C5489" s="560">
        <f t="shared" si="511"/>
        <v>2013</v>
      </c>
      <c r="D5489" s="560">
        <f t="shared" si="512"/>
        <v>8</v>
      </c>
      <c r="E5489" s="560">
        <f t="shared" si="513"/>
        <v>17</v>
      </c>
      <c r="F5489" s="560">
        <f t="shared" si="514"/>
        <v>16</v>
      </c>
      <c r="G5489" s="595">
        <f t="shared" si="515"/>
        <v>7</v>
      </c>
      <c r="H5489" s="590">
        <f>CHOOSE('Output Sheet'!$B$4,'8760 Data'!J5489,'8760 Data'!K5489,'8760 Data'!L5489,'8760 Data'!M5489,'8760 Data'!N5489,'8760 Data'!O5489,'8760 Data'!P5489,'8760 Data'!Q5489,'8760 Data'!R5489,'8760 Data'!S5489,'8760 Data'!T5489,'8760 Data'!U5489)</f>
        <v>0</v>
      </c>
      <c r="I5489" s="591" t="e">
        <f>H5489/'Output Sheet'!$B$8</f>
        <v>#DIV/0!</v>
      </c>
      <c r="J5489" s="596"/>
      <c r="K5489" s="560"/>
      <c r="L5489" s="560"/>
      <c r="M5489" s="560"/>
      <c r="N5489" s="560"/>
      <c r="O5489" s="560"/>
      <c r="P5489" s="560"/>
      <c r="Q5489" s="560"/>
      <c r="R5489" s="560"/>
      <c r="S5489" s="560"/>
      <c r="T5489" s="560"/>
      <c r="U5489" s="560"/>
    </row>
    <row r="5490" spans="1:21">
      <c r="A5490" s="593">
        <f t="shared" si="510"/>
        <v>41503</v>
      </c>
      <c r="B5490" s="594">
        <v>41503.708650868059</v>
      </c>
      <c r="C5490" s="560">
        <f t="shared" si="511"/>
        <v>2013</v>
      </c>
      <c r="D5490" s="560">
        <f t="shared" si="512"/>
        <v>8</v>
      </c>
      <c r="E5490" s="560">
        <f t="shared" si="513"/>
        <v>17</v>
      </c>
      <c r="F5490" s="560">
        <f t="shared" si="514"/>
        <v>17</v>
      </c>
      <c r="G5490" s="595">
        <f t="shared" si="515"/>
        <v>7</v>
      </c>
      <c r="H5490" s="590">
        <f>CHOOSE('Output Sheet'!$B$4,'8760 Data'!J5490,'8760 Data'!K5490,'8760 Data'!L5490,'8760 Data'!M5490,'8760 Data'!N5490,'8760 Data'!O5490,'8760 Data'!P5490,'8760 Data'!Q5490,'8760 Data'!R5490,'8760 Data'!S5490,'8760 Data'!T5490,'8760 Data'!U5490)</f>
        <v>0</v>
      </c>
      <c r="I5490" s="591" t="e">
        <f>H5490/'Output Sheet'!$B$8</f>
        <v>#DIV/0!</v>
      </c>
      <c r="J5490" s="596"/>
      <c r="K5490" s="560"/>
      <c r="L5490" s="560"/>
      <c r="M5490" s="560"/>
      <c r="N5490" s="560"/>
      <c r="O5490" s="560"/>
      <c r="P5490" s="560"/>
      <c r="Q5490" s="560"/>
      <c r="R5490" s="560"/>
      <c r="S5490" s="560"/>
      <c r="T5490" s="560"/>
      <c r="U5490" s="560"/>
    </row>
    <row r="5491" spans="1:21">
      <c r="A5491" s="593">
        <f t="shared" si="510"/>
        <v>41503</v>
      </c>
      <c r="B5491" s="594">
        <v>41503.750317592596</v>
      </c>
      <c r="C5491" s="560">
        <f t="shared" si="511"/>
        <v>2013</v>
      </c>
      <c r="D5491" s="560">
        <f t="shared" si="512"/>
        <v>8</v>
      </c>
      <c r="E5491" s="560">
        <f t="shared" si="513"/>
        <v>17</v>
      </c>
      <c r="F5491" s="560">
        <f t="shared" si="514"/>
        <v>18</v>
      </c>
      <c r="G5491" s="595">
        <f t="shared" si="515"/>
        <v>7</v>
      </c>
      <c r="H5491" s="590">
        <f>CHOOSE('Output Sheet'!$B$4,'8760 Data'!J5491,'8760 Data'!K5491,'8760 Data'!L5491,'8760 Data'!M5491,'8760 Data'!N5491,'8760 Data'!O5491,'8760 Data'!P5491,'8760 Data'!Q5491,'8760 Data'!R5491,'8760 Data'!S5491,'8760 Data'!T5491,'8760 Data'!U5491)</f>
        <v>0</v>
      </c>
      <c r="I5491" s="591" t="e">
        <f>H5491/'Output Sheet'!$B$8</f>
        <v>#DIV/0!</v>
      </c>
      <c r="J5491" s="596"/>
      <c r="K5491" s="560"/>
      <c r="L5491" s="560"/>
      <c r="M5491" s="560"/>
      <c r="N5491" s="560"/>
      <c r="O5491" s="560"/>
      <c r="P5491" s="560"/>
      <c r="Q5491" s="560"/>
      <c r="R5491" s="560"/>
      <c r="S5491" s="560"/>
      <c r="T5491" s="560"/>
      <c r="U5491" s="560"/>
    </row>
    <row r="5492" spans="1:21">
      <c r="A5492" s="593">
        <f t="shared" si="510"/>
        <v>41503</v>
      </c>
      <c r="B5492" s="594">
        <v>41503.791984317133</v>
      </c>
      <c r="C5492" s="560">
        <f t="shared" si="511"/>
        <v>2013</v>
      </c>
      <c r="D5492" s="560">
        <f t="shared" si="512"/>
        <v>8</v>
      </c>
      <c r="E5492" s="560">
        <f t="shared" si="513"/>
        <v>17</v>
      </c>
      <c r="F5492" s="560">
        <f t="shared" si="514"/>
        <v>19</v>
      </c>
      <c r="G5492" s="595">
        <f t="shared" si="515"/>
        <v>7</v>
      </c>
      <c r="H5492" s="590">
        <f>CHOOSE('Output Sheet'!$B$4,'8760 Data'!J5492,'8760 Data'!K5492,'8760 Data'!L5492,'8760 Data'!M5492,'8760 Data'!N5492,'8760 Data'!O5492,'8760 Data'!P5492,'8760 Data'!Q5492,'8760 Data'!R5492,'8760 Data'!S5492,'8760 Data'!T5492,'8760 Data'!U5492)</f>
        <v>0</v>
      </c>
      <c r="I5492" s="591" t="e">
        <f>H5492/'Output Sheet'!$B$8</f>
        <v>#DIV/0!</v>
      </c>
      <c r="J5492" s="596"/>
      <c r="K5492" s="560"/>
      <c r="L5492" s="560"/>
      <c r="M5492" s="560"/>
      <c r="N5492" s="560"/>
      <c r="O5492" s="560"/>
      <c r="P5492" s="560"/>
      <c r="Q5492" s="560"/>
      <c r="R5492" s="560"/>
      <c r="S5492" s="560"/>
      <c r="T5492" s="560"/>
      <c r="U5492" s="560"/>
    </row>
    <row r="5493" spans="1:21">
      <c r="A5493" s="593">
        <f t="shared" si="510"/>
        <v>41503</v>
      </c>
      <c r="B5493" s="594">
        <v>41503.83365104167</v>
      </c>
      <c r="C5493" s="560">
        <f t="shared" si="511"/>
        <v>2013</v>
      </c>
      <c r="D5493" s="560">
        <f t="shared" si="512"/>
        <v>8</v>
      </c>
      <c r="E5493" s="560">
        <f t="shared" si="513"/>
        <v>17</v>
      </c>
      <c r="F5493" s="560">
        <f t="shared" si="514"/>
        <v>20</v>
      </c>
      <c r="G5493" s="595">
        <f t="shared" si="515"/>
        <v>7</v>
      </c>
      <c r="H5493" s="590">
        <f>CHOOSE('Output Sheet'!$B$4,'8760 Data'!J5493,'8760 Data'!K5493,'8760 Data'!L5493,'8760 Data'!M5493,'8760 Data'!N5493,'8760 Data'!O5493,'8760 Data'!P5493,'8760 Data'!Q5493,'8760 Data'!R5493,'8760 Data'!S5493,'8760 Data'!T5493,'8760 Data'!U5493)</f>
        <v>0</v>
      </c>
      <c r="I5493" s="591" t="e">
        <f>H5493/'Output Sheet'!$B$8</f>
        <v>#DIV/0!</v>
      </c>
      <c r="J5493" s="596"/>
      <c r="K5493" s="560"/>
      <c r="L5493" s="560"/>
      <c r="M5493" s="560"/>
      <c r="N5493" s="560"/>
      <c r="O5493" s="560"/>
      <c r="P5493" s="560"/>
      <c r="Q5493" s="560"/>
      <c r="R5493" s="560"/>
      <c r="S5493" s="560"/>
      <c r="T5493" s="560"/>
      <c r="U5493" s="560"/>
    </row>
    <row r="5494" spans="1:21">
      <c r="A5494" s="593">
        <f t="shared" si="510"/>
        <v>41503</v>
      </c>
      <c r="B5494" s="594">
        <v>41503.8753177662</v>
      </c>
      <c r="C5494" s="560">
        <f t="shared" si="511"/>
        <v>2013</v>
      </c>
      <c r="D5494" s="560">
        <f t="shared" si="512"/>
        <v>8</v>
      </c>
      <c r="E5494" s="560">
        <f t="shared" si="513"/>
        <v>17</v>
      </c>
      <c r="F5494" s="560">
        <f t="shared" si="514"/>
        <v>21</v>
      </c>
      <c r="G5494" s="595">
        <f t="shared" si="515"/>
        <v>7</v>
      </c>
      <c r="H5494" s="590">
        <f>CHOOSE('Output Sheet'!$B$4,'8760 Data'!J5494,'8760 Data'!K5494,'8760 Data'!L5494,'8760 Data'!M5494,'8760 Data'!N5494,'8760 Data'!O5494,'8760 Data'!P5494,'8760 Data'!Q5494,'8760 Data'!R5494,'8760 Data'!S5494,'8760 Data'!T5494,'8760 Data'!U5494)</f>
        <v>0</v>
      </c>
      <c r="I5494" s="591" t="e">
        <f>H5494/'Output Sheet'!$B$8</f>
        <v>#DIV/0!</v>
      </c>
      <c r="J5494" s="596"/>
      <c r="K5494" s="560"/>
      <c r="L5494" s="560"/>
      <c r="M5494" s="560"/>
      <c r="N5494" s="560"/>
      <c r="O5494" s="560"/>
      <c r="P5494" s="560"/>
      <c r="Q5494" s="560"/>
      <c r="R5494" s="560"/>
      <c r="S5494" s="560"/>
      <c r="T5494" s="560"/>
      <c r="U5494" s="560"/>
    </row>
    <row r="5495" spans="1:21">
      <c r="A5495" s="593">
        <f t="shared" si="510"/>
        <v>41503</v>
      </c>
      <c r="B5495" s="594">
        <v>41503.916984490737</v>
      </c>
      <c r="C5495" s="560">
        <f t="shared" si="511"/>
        <v>2013</v>
      </c>
      <c r="D5495" s="560">
        <f t="shared" si="512"/>
        <v>8</v>
      </c>
      <c r="E5495" s="560">
        <f t="shared" si="513"/>
        <v>17</v>
      </c>
      <c r="F5495" s="560">
        <f t="shared" si="514"/>
        <v>22</v>
      </c>
      <c r="G5495" s="595">
        <f t="shared" si="515"/>
        <v>7</v>
      </c>
      <c r="H5495" s="590">
        <f>CHOOSE('Output Sheet'!$B$4,'8760 Data'!J5495,'8760 Data'!K5495,'8760 Data'!L5495,'8760 Data'!M5495,'8760 Data'!N5495,'8760 Data'!O5495,'8760 Data'!P5495,'8760 Data'!Q5495,'8760 Data'!R5495,'8760 Data'!S5495,'8760 Data'!T5495,'8760 Data'!U5495)</f>
        <v>0</v>
      </c>
      <c r="I5495" s="591" t="e">
        <f>H5495/'Output Sheet'!$B$8</f>
        <v>#DIV/0!</v>
      </c>
      <c r="J5495" s="596"/>
      <c r="K5495" s="560"/>
      <c r="L5495" s="560"/>
      <c r="M5495" s="560"/>
      <c r="N5495" s="560"/>
      <c r="O5495" s="560"/>
      <c r="P5495" s="560"/>
      <c r="Q5495" s="560"/>
      <c r="R5495" s="560"/>
      <c r="S5495" s="560"/>
      <c r="T5495" s="560"/>
      <c r="U5495" s="560"/>
    </row>
    <row r="5496" spans="1:21">
      <c r="A5496" s="593">
        <f t="shared" si="510"/>
        <v>41503</v>
      </c>
      <c r="B5496" s="594">
        <v>41503.958651215275</v>
      </c>
      <c r="C5496" s="560">
        <f t="shared" si="511"/>
        <v>2013</v>
      </c>
      <c r="D5496" s="560">
        <f t="shared" si="512"/>
        <v>8</v>
      </c>
      <c r="E5496" s="560">
        <f t="shared" si="513"/>
        <v>17</v>
      </c>
      <c r="F5496" s="560">
        <f t="shared" si="514"/>
        <v>23</v>
      </c>
      <c r="G5496" s="595">
        <f t="shared" si="515"/>
        <v>7</v>
      </c>
      <c r="H5496" s="590">
        <f>CHOOSE('Output Sheet'!$B$4,'8760 Data'!J5496,'8760 Data'!K5496,'8760 Data'!L5496,'8760 Data'!M5496,'8760 Data'!N5496,'8760 Data'!O5496,'8760 Data'!P5496,'8760 Data'!Q5496,'8760 Data'!R5496,'8760 Data'!S5496,'8760 Data'!T5496,'8760 Data'!U5496)</f>
        <v>0</v>
      </c>
      <c r="I5496" s="591" t="e">
        <f>H5496/'Output Sheet'!$B$8</f>
        <v>#DIV/0!</v>
      </c>
      <c r="J5496" s="596"/>
      <c r="K5496" s="560"/>
      <c r="L5496" s="560"/>
      <c r="M5496" s="560"/>
      <c r="N5496" s="560"/>
      <c r="O5496" s="560"/>
      <c r="P5496" s="560"/>
      <c r="Q5496" s="560"/>
      <c r="R5496" s="560"/>
      <c r="S5496" s="560"/>
      <c r="T5496" s="560"/>
      <c r="U5496" s="560"/>
    </row>
    <row r="5497" spans="1:21">
      <c r="A5497" s="593">
        <f t="shared" si="510"/>
        <v>41504</v>
      </c>
      <c r="B5497" s="594">
        <v>41504.000317939812</v>
      </c>
      <c r="C5497" s="560">
        <f t="shared" si="511"/>
        <v>2013</v>
      </c>
      <c r="D5497" s="560">
        <f t="shared" si="512"/>
        <v>8</v>
      </c>
      <c r="E5497" s="560">
        <f t="shared" si="513"/>
        <v>18</v>
      </c>
      <c r="F5497" s="560">
        <f t="shared" si="514"/>
        <v>24</v>
      </c>
      <c r="G5497" s="595">
        <f t="shared" si="515"/>
        <v>1</v>
      </c>
      <c r="H5497" s="590">
        <f>CHOOSE('Output Sheet'!$B$4,'8760 Data'!J5497,'8760 Data'!K5497,'8760 Data'!L5497,'8760 Data'!M5497,'8760 Data'!N5497,'8760 Data'!O5497,'8760 Data'!P5497,'8760 Data'!Q5497,'8760 Data'!R5497,'8760 Data'!S5497,'8760 Data'!T5497,'8760 Data'!U5497)</f>
        <v>0</v>
      </c>
      <c r="I5497" s="591" t="e">
        <f>H5497/'Output Sheet'!$B$8</f>
        <v>#DIV/0!</v>
      </c>
      <c r="J5497" s="596"/>
      <c r="K5497" s="560"/>
      <c r="L5497" s="560"/>
      <c r="M5497" s="560"/>
      <c r="N5497" s="560"/>
      <c r="O5497" s="560"/>
      <c r="P5497" s="560"/>
      <c r="Q5497" s="560"/>
      <c r="R5497" s="560"/>
      <c r="S5497" s="560"/>
      <c r="T5497" s="560"/>
      <c r="U5497" s="560"/>
    </row>
    <row r="5498" spans="1:21">
      <c r="A5498" s="593">
        <f t="shared" si="510"/>
        <v>41504</v>
      </c>
      <c r="B5498" s="594">
        <v>41504.041984664349</v>
      </c>
      <c r="C5498" s="560">
        <f t="shared" si="511"/>
        <v>2013</v>
      </c>
      <c r="D5498" s="560">
        <f t="shared" si="512"/>
        <v>8</v>
      </c>
      <c r="E5498" s="560">
        <f t="shared" si="513"/>
        <v>18</v>
      </c>
      <c r="F5498" s="560">
        <f t="shared" si="514"/>
        <v>1</v>
      </c>
      <c r="G5498" s="595">
        <f t="shared" si="515"/>
        <v>1</v>
      </c>
      <c r="H5498" s="590">
        <f>CHOOSE('Output Sheet'!$B$4,'8760 Data'!J5498,'8760 Data'!K5498,'8760 Data'!L5498,'8760 Data'!M5498,'8760 Data'!N5498,'8760 Data'!O5498,'8760 Data'!P5498,'8760 Data'!Q5498,'8760 Data'!R5498,'8760 Data'!S5498,'8760 Data'!T5498,'8760 Data'!U5498)</f>
        <v>0</v>
      </c>
      <c r="I5498" s="591" t="e">
        <f>H5498/'Output Sheet'!$B$8</f>
        <v>#DIV/0!</v>
      </c>
      <c r="J5498" s="596"/>
      <c r="K5498" s="560"/>
      <c r="L5498" s="560"/>
      <c r="M5498" s="560"/>
      <c r="N5498" s="560"/>
      <c r="O5498" s="560"/>
      <c r="P5498" s="560"/>
      <c r="Q5498" s="560"/>
      <c r="R5498" s="560"/>
      <c r="S5498" s="560"/>
      <c r="T5498" s="560"/>
      <c r="U5498" s="560"/>
    </row>
    <row r="5499" spans="1:21">
      <c r="A5499" s="593">
        <f t="shared" si="510"/>
        <v>41504</v>
      </c>
      <c r="B5499" s="594">
        <v>41504.083651388886</v>
      </c>
      <c r="C5499" s="560">
        <f t="shared" si="511"/>
        <v>2013</v>
      </c>
      <c r="D5499" s="560">
        <f t="shared" si="512"/>
        <v>8</v>
      </c>
      <c r="E5499" s="560">
        <f t="shared" si="513"/>
        <v>18</v>
      </c>
      <c r="F5499" s="560">
        <f t="shared" si="514"/>
        <v>2</v>
      </c>
      <c r="G5499" s="595">
        <f t="shared" si="515"/>
        <v>1</v>
      </c>
      <c r="H5499" s="590">
        <f>CHOOSE('Output Sheet'!$B$4,'8760 Data'!J5499,'8760 Data'!K5499,'8760 Data'!L5499,'8760 Data'!M5499,'8760 Data'!N5499,'8760 Data'!O5499,'8760 Data'!P5499,'8760 Data'!Q5499,'8760 Data'!R5499,'8760 Data'!S5499,'8760 Data'!T5499,'8760 Data'!U5499)</f>
        <v>0</v>
      </c>
      <c r="I5499" s="591" t="e">
        <f>H5499/'Output Sheet'!$B$8</f>
        <v>#DIV/0!</v>
      </c>
      <c r="J5499" s="596"/>
      <c r="K5499" s="560"/>
      <c r="L5499" s="560"/>
      <c r="M5499" s="560"/>
      <c r="N5499" s="560"/>
      <c r="O5499" s="560"/>
      <c r="P5499" s="560"/>
      <c r="Q5499" s="560"/>
      <c r="R5499" s="560"/>
      <c r="S5499" s="560"/>
      <c r="T5499" s="560"/>
      <c r="U5499" s="560"/>
    </row>
    <row r="5500" spans="1:21">
      <c r="A5500" s="593">
        <f t="shared" si="510"/>
        <v>41504</v>
      </c>
      <c r="B5500" s="594">
        <v>41504.125318113423</v>
      </c>
      <c r="C5500" s="560">
        <f t="shared" si="511"/>
        <v>2013</v>
      </c>
      <c r="D5500" s="560">
        <f t="shared" si="512"/>
        <v>8</v>
      </c>
      <c r="E5500" s="560">
        <f t="shared" si="513"/>
        <v>18</v>
      </c>
      <c r="F5500" s="560">
        <f t="shared" si="514"/>
        <v>3</v>
      </c>
      <c r="G5500" s="595">
        <f t="shared" si="515"/>
        <v>1</v>
      </c>
      <c r="H5500" s="590">
        <f>CHOOSE('Output Sheet'!$B$4,'8760 Data'!J5500,'8760 Data'!K5500,'8760 Data'!L5500,'8760 Data'!M5500,'8760 Data'!N5500,'8760 Data'!O5500,'8760 Data'!P5500,'8760 Data'!Q5500,'8760 Data'!R5500,'8760 Data'!S5500,'8760 Data'!T5500,'8760 Data'!U5500)</f>
        <v>0</v>
      </c>
      <c r="I5500" s="591" t="e">
        <f>H5500/'Output Sheet'!$B$8</f>
        <v>#DIV/0!</v>
      </c>
      <c r="J5500" s="596"/>
      <c r="K5500" s="560"/>
      <c r="L5500" s="560"/>
      <c r="M5500" s="560"/>
      <c r="N5500" s="560"/>
      <c r="O5500" s="560"/>
      <c r="P5500" s="560"/>
      <c r="Q5500" s="560"/>
      <c r="R5500" s="560"/>
      <c r="S5500" s="560"/>
      <c r="T5500" s="560"/>
      <c r="U5500" s="560"/>
    </row>
    <row r="5501" spans="1:21">
      <c r="A5501" s="593">
        <f t="shared" si="510"/>
        <v>41504</v>
      </c>
      <c r="B5501" s="594">
        <v>41504.166984837961</v>
      </c>
      <c r="C5501" s="560">
        <f t="shared" si="511"/>
        <v>2013</v>
      </c>
      <c r="D5501" s="560">
        <f t="shared" si="512"/>
        <v>8</v>
      </c>
      <c r="E5501" s="560">
        <f t="shared" si="513"/>
        <v>18</v>
      </c>
      <c r="F5501" s="560">
        <f t="shared" si="514"/>
        <v>4</v>
      </c>
      <c r="G5501" s="595">
        <f t="shared" si="515"/>
        <v>1</v>
      </c>
      <c r="H5501" s="590">
        <f>CHOOSE('Output Sheet'!$B$4,'8760 Data'!J5501,'8760 Data'!K5501,'8760 Data'!L5501,'8760 Data'!M5501,'8760 Data'!N5501,'8760 Data'!O5501,'8760 Data'!P5501,'8760 Data'!Q5501,'8760 Data'!R5501,'8760 Data'!S5501,'8760 Data'!T5501,'8760 Data'!U5501)</f>
        <v>0</v>
      </c>
      <c r="I5501" s="591" t="e">
        <f>H5501/'Output Sheet'!$B$8</f>
        <v>#DIV/0!</v>
      </c>
      <c r="J5501" s="596"/>
      <c r="K5501" s="560"/>
      <c r="L5501" s="560"/>
      <c r="M5501" s="560"/>
      <c r="N5501" s="560"/>
      <c r="O5501" s="560"/>
      <c r="P5501" s="560"/>
      <c r="Q5501" s="560"/>
      <c r="R5501" s="560"/>
      <c r="S5501" s="560"/>
      <c r="T5501" s="560"/>
      <c r="U5501" s="560"/>
    </row>
    <row r="5502" spans="1:21">
      <c r="A5502" s="593">
        <f t="shared" si="510"/>
        <v>41504</v>
      </c>
      <c r="B5502" s="594">
        <v>41504.208651562498</v>
      </c>
      <c r="C5502" s="560">
        <f t="shared" si="511"/>
        <v>2013</v>
      </c>
      <c r="D5502" s="560">
        <f t="shared" si="512"/>
        <v>8</v>
      </c>
      <c r="E5502" s="560">
        <f t="shared" si="513"/>
        <v>18</v>
      </c>
      <c r="F5502" s="560">
        <f t="shared" si="514"/>
        <v>5</v>
      </c>
      <c r="G5502" s="595">
        <f t="shared" si="515"/>
        <v>1</v>
      </c>
      <c r="H5502" s="590">
        <f>CHOOSE('Output Sheet'!$B$4,'8760 Data'!J5502,'8760 Data'!K5502,'8760 Data'!L5502,'8760 Data'!M5502,'8760 Data'!N5502,'8760 Data'!O5502,'8760 Data'!P5502,'8760 Data'!Q5502,'8760 Data'!R5502,'8760 Data'!S5502,'8760 Data'!T5502,'8760 Data'!U5502)</f>
        <v>0</v>
      </c>
      <c r="I5502" s="591" t="e">
        <f>H5502/'Output Sheet'!$B$8</f>
        <v>#DIV/0!</v>
      </c>
      <c r="J5502" s="596"/>
      <c r="K5502" s="560"/>
      <c r="L5502" s="560"/>
      <c r="M5502" s="560"/>
      <c r="N5502" s="560"/>
      <c r="O5502" s="560"/>
      <c r="P5502" s="560"/>
      <c r="Q5502" s="560"/>
      <c r="R5502" s="560"/>
      <c r="S5502" s="560"/>
      <c r="T5502" s="560"/>
      <c r="U5502" s="560"/>
    </row>
    <row r="5503" spans="1:21">
      <c r="A5503" s="593">
        <f t="shared" si="510"/>
        <v>41504</v>
      </c>
      <c r="B5503" s="594">
        <v>41504.250318287035</v>
      </c>
      <c r="C5503" s="560">
        <f t="shared" si="511"/>
        <v>2013</v>
      </c>
      <c r="D5503" s="560">
        <f t="shared" si="512"/>
        <v>8</v>
      </c>
      <c r="E5503" s="560">
        <f t="shared" si="513"/>
        <v>18</v>
      </c>
      <c r="F5503" s="560">
        <f t="shared" si="514"/>
        <v>6</v>
      </c>
      <c r="G5503" s="595">
        <f t="shared" si="515"/>
        <v>1</v>
      </c>
      <c r="H5503" s="590">
        <f>CHOOSE('Output Sheet'!$B$4,'8760 Data'!J5503,'8760 Data'!K5503,'8760 Data'!L5503,'8760 Data'!M5503,'8760 Data'!N5503,'8760 Data'!O5503,'8760 Data'!P5503,'8760 Data'!Q5503,'8760 Data'!R5503,'8760 Data'!S5503,'8760 Data'!T5503,'8760 Data'!U5503)</f>
        <v>0</v>
      </c>
      <c r="I5503" s="591" t="e">
        <f>H5503/'Output Sheet'!$B$8</f>
        <v>#DIV/0!</v>
      </c>
      <c r="J5503" s="596"/>
      <c r="K5503" s="560"/>
      <c r="L5503" s="560"/>
      <c r="M5503" s="560"/>
      <c r="N5503" s="560"/>
      <c r="O5503" s="560"/>
      <c r="P5503" s="560"/>
      <c r="Q5503" s="560"/>
      <c r="R5503" s="560"/>
      <c r="S5503" s="560"/>
      <c r="T5503" s="560"/>
      <c r="U5503" s="560"/>
    </row>
    <row r="5504" spans="1:21">
      <c r="A5504" s="593">
        <f t="shared" si="510"/>
        <v>41504</v>
      </c>
      <c r="B5504" s="594">
        <v>41504.291985011572</v>
      </c>
      <c r="C5504" s="560">
        <f t="shared" si="511"/>
        <v>2013</v>
      </c>
      <c r="D5504" s="560">
        <f t="shared" si="512"/>
        <v>8</v>
      </c>
      <c r="E5504" s="560">
        <f t="shared" si="513"/>
        <v>18</v>
      </c>
      <c r="F5504" s="560">
        <f t="shared" si="514"/>
        <v>7</v>
      </c>
      <c r="G5504" s="595">
        <f t="shared" si="515"/>
        <v>1</v>
      </c>
      <c r="H5504" s="590">
        <f>CHOOSE('Output Sheet'!$B$4,'8760 Data'!J5504,'8760 Data'!K5504,'8760 Data'!L5504,'8760 Data'!M5504,'8760 Data'!N5504,'8760 Data'!O5504,'8760 Data'!P5504,'8760 Data'!Q5504,'8760 Data'!R5504,'8760 Data'!S5504,'8760 Data'!T5504,'8760 Data'!U5504)</f>
        <v>0</v>
      </c>
      <c r="I5504" s="591" t="e">
        <f>H5504/'Output Sheet'!$B$8</f>
        <v>#DIV/0!</v>
      </c>
      <c r="J5504" s="596"/>
      <c r="K5504" s="560"/>
      <c r="L5504" s="560"/>
      <c r="M5504" s="560"/>
      <c r="N5504" s="560"/>
      <c r="O5504" s="560"/>
      <c r="P5504" s="560"/>
      <c r="Q5504" s="560"/>
      <c r="R5504" s="560"/>
      <c r="S5504" s="560"/>
      <c r="T5504" s="560"/>
      <c r="U5504" s="560"/>
    </row>
    <row r="5505" spans="1:21">
      <c r="A5505" s="593">
        <f t="shared" si="510"/>
        <v>41504</v>
      </c>
      <c r="B5505" s="594">
        <v>41504.333651736109</v>
      </c>
      <c r="C5505" s="560">
        <f t="shared" si="511"/>
        <v>2013</v>
      </c>
      <c r="D5505" s="560">
        <f t="shared" si="512"/>
        <v>8</v>
      </c>
      <c r="E5505" s="560">
        <f t="shared" si="513"/>
        <v>18</v>
      </c>
      <c r="F5505" s="560">
        <f t="shared" si="514"/>
        <v>8</v>
      </c>
      <c r="G5505" s="595">
        <f t="shared" si="515"/>
        <v>1</v>
      </c>
      <c r="H5505" s="590">
        <f>CHOOSE('Output Sheet'!$B$4,'8760 Data'!J5505,'8760 Data'!K5505,'8760 Data'!L5505,'8760 Data'!M5505,'8760 Data'!N5505,'8760 Data'!O5505,'8760 Data'!P5505,'8760 Data'!Q5505,'8760 Data'!R5505,'8760 Data'!S5505,'8760 Data'!T5505,'8760 Data'!U5505)</f>
        <v>0</v>
      </c>
      <c r="I5505" s="591" t="e">
        <f>H5505/'Output Sheet'!$B$8</f>
        <v>#DIV/0!</v>
      </c>
      <c r="J5505" s="596"/>
      <c r="K5505" s="560"/>
      <c r="L5505" s="560"/>
      <c r="M5505" s="560"/>
      <c r="N5505" s="560"/>
      <c r="O5505" s="560"/>
      <c r="P5505" s="560"/>
      <c r="Q5505" s="560"/>
      <c r="R5505" s="560"/>
      <c r="S5505" s="560"/>
      <c r="T5505" s="560"/>
      <c r="U5505" s="560"/>
    </row>
    <row r="5506" spans="1:21">
      <c r="A5506" s="593">
        <f t="shared" si="510"/>
        <v>41504</v>
      </c>
      <c r="B5506" s="594">
        <v>41504.375318460647</v>
      </c>
      <c r="C5506" s="560">
        <f t="shared" si="511"/>
        <v>2013</v>
      </c>
      <c r="D5506" s="560">
        <f t="shared" si="512"/>
        <v>8</v>
      </c>
      <c r="E5506" s="560">
        <f t="shared" si="513"/>
        <v>18</v>
      </c>
      <c r="F5506" s="560">
        <f t="shared" si="514"/>
        <v>9</v>
      </c>
      <c r="G5506" s="595">
        <f t="shared" si="515"/>
        <v>1</v>
      </c>
      <c r="H5506" s="590">
        <f>CHOOSE('Output Sheet'!$B$4,'8760 Data'!J5506,'8760 Data'!K5506,'8760 Data'!L5506,'8760 Data'!M5506,'8760 Data'!N5506,'8760 Data'!O5506,'8760 Data'!P5506,'8760 Data'!Q5506,'8760 Data'!R5506,'8760 Data'!S5506,'8760 Data'!T5506,'8760 Data'!U5506)</f>
        <v>0</v>
      </c>
      <c r="I5506" s="591" t="e">
        <f>H5506/'Output Sheet'!$B$8</f>
        <v>#DIV/0!</v>
      </c>
      <c r="J5506" s="596"/>
      <c r="K5506" s="560"/>
      <c r="L5506" s="560"/>
      <c r="M5506" s="560"/>
      <c r="N5506" s="560"/>
      <c r="O5506" s="560"/>
      <c r="P5506" s="560"/>
      <c r="Q5506" s="560"/>
      <c r="R5506" s="560"/>
      <c r="S5506" s="560"/>
      <c r="T5506" s="560"/>
      <c r="U5506" s="560"/>
    </row>
    <row r="5507" spans="1:21">
      <c r="A5507" s="593">
        <f t="shared" ref="A5507:A5570" si="516">DATE(C5507,D5507,E5507)</f>
        <v>41504</v>
      </c>
      <c r="B5507" s="594">
        <v>41504.416985185184</v>
      </c>
      <c r="C5507" s="560">
        <f t="shared" ref="C5507:C5570" si="517">YEAR(B5507)</f>
        <v>2013</v>
      </c>
      <c r="D5507" s="560">
        <f t="shared" ref="D5507:D5570" si="518">MONTH(B5507)</f>
        <v>8</v>
      </c>
      <c r="E5507" s="560">
        <f t="shared" ref="E5507:E5570" si="519">DAY(B5507)</f>
        <v>18</v>
      </c>
      <c r="F5507" s="560">
        <f t="shared" ref="F5507:F5570" si="520">IF(HOUR(B5507)&lt;&gt;0,HOUR(B5507),24)</f>
        <v>10</v>
      </c>
      <c r="G5507" s="595">
        <f t="shared" ref="G5507:G5570" si="521">WEEKDAY(B5507,1)</f>
        <v>1</v>
      </c>
      <c r="H5507" s="590">
        <f>CHOOSE('Output Sheet'!$B$4,'8760 Data'!J5507,'8760 Data'!K5507,'8760 Data'!L5507,'8760 Data'!M5507,'8760 Data'!N5507,'8760 Data'!O5507,'8760 Data'!P5507,'8760 Data'!Q5507,'8760 Data'!R5507,'8760 Data'!S5507,'8760 Data'!T5507,'8760 Data'!U5507)</f>
        <v>0</v>
      </c>
      <c r="I5507" s="591" t="e">
        <f>H5507/'Output Sheet'!$B$8</f>
        <v>#DIV/0!</v>
      </c>
      <c r="J5507" s="596"/>
      <c r="K5507" s="560"/>
      <c r="L5507" s="560"/>
      <c r="M5507" s="560"/>
      <c r="N5507" s="560"/>
      <c r="O5507" s="560"/>
      <c r="P5507" s="560"/>
      <c r="Q5507" s="560"/>
      <c r="R5507" s="560"/>
      <c r="S5507" s="560"/>
      <c r="T5507" s="560"/>
      <c r="U5507" s="560"/>
    </row>
    <row r="5508" spans="1:21">
      <c r="A5508" s="593">
        <f t="shared" si="516"/>
        <v>41504</v>
      </c>
      <c r="B5508" s="594">
        <v>41504.458651909721</v>
      </c>
      <c r="C5508" s="560">
        <f t="shared" si="517"/>
        <v>2013</v>
      </c>
      <c r="D5508" s="560">
        <f t="shared" si="518"/>
        <v>8</v>
      </c>
      <c r="E5508" s="560">
        <f t="shared" si="519"/>
        <v>18</v>
      </c>
      <c r="F5508" s="560">
        <f t="shared" si="520"/>
        <v>11</v>
      </c>
      <c r="G5508" s="595">
        <f t="shared" si="521"/>
        <v>1</v>
      </c>
      <c r="H5508" s="590">
        <f>CHOOSE('Output Sheet'!$B$4,'8760 Data'!J5508,'8760 Data'!K5508,'8760 Data'!L5508,'8760 Data'!M5508,'8760 Data'!N5508,'8760 Data'!O5508,'8760 Data'!P5508,'8760 Data'!Q5508,'8760 Data'!R5508,'8760 Data'!S5508,'8760 Data'!T5508,'8760 Data'!U5508)</f>
        <v>0</v>
      </c>
      <c r="I5508" s="591" t="e">
        <f>H5508/'Output Sheet'!$B$8</f>
        <v>#DIV/0!</v>
      </c>
      <c r="J5508" s="596"/>
      <c r="K5508" s="560"/>
      <c r="L5508" s="560"/>
      <c r="M5508" s="560"/>
      <c r="N5508" s="560"/>
      <c r="O5508" s="560"/>
      <c r="P5508" s="560"/>
      <c r="Q5508" s="560"/>
      <c r="R5508" s="560"/>
      <c r="S5508" s="560"/>
      <c r="T5508" s="560"/>
      <c r="U5508" s="560"/>
    </row>
    <row r="5509" spans="1:21">
      <c r="A5509" s="593">
        <f t="shared" si="516"/>
        <v>41504</v>
      </c>
      <c r="B5509" s="594">
        <v>41504.500318634258</v>
      </c>
      <c r="C5509" s="560">
        <f t="shared" si="517"/>
        <v>2013</v>
      </c>
      <c r="D5509" s="560">
        <f t="shared" si="518"/>
        <v>8</v>
      </c>
      <c r="E5509" s="560">
        <f t="shared" si="519"/>
        <v>18</v>
      </c>
      <c r="F5509" s="560">
        <f t="shared" si="520"/>
        <v>12</v>
      </c>
      <c r="G5509" s="595">
        <f t="shared" si="521"/>
        <v>1</v>
      </c>
      <c r="H5509" s="590">
        <f>CHOOSE('Output Sheet'!$B$4,'8760 Data'!J5509,'8760 Data'!K5509,'8760 Data'!L5509,'8760 Data'!M5509,'8760 Data'!N5509,'8760 Data'!O5509,'8760 Data'!P5509,'8760 Data'!Q5509,'8760 Data'!R5509,'8760 Data'!S5509,'8760 Data'!T5509,'8760 Data'!U5509)</f>
        <v>0</v>
      </c>
      <c r="I5509" s="591" t="e">
        <f>H5509/'Output Sheet'!$B$8</f>
        <v>#DIV/0!</v>
      </c>
      <c r="J5509" s="596"/>
      <c r="K5509" s="560"/>
      <c r="L5509" s="560"/>
      <c r="M5509" s="560"/>
      <c r="N5509" s="560"/>
      <c r="O5509" s="560"/>
      <c r="P5509" s="560"/>
      <c r="Q5509" s="560"/>
      <c r="R5509" s="560"/>
      <c r="S5509" s="560"/>
      <c r="T5509" s="560"/>
      <c r="U5509" s="560"/>
    </row>
    <row r="5510" spans="1:21">
      <c r="A5510" s="593">
        <f t="shared" si="516"/>
        <v>41504</v>
      </c>
      <c r="B5510" s="594">
        <v>41504.541985358796</v>
      </c>
      <c r="C5510" s="560">
        <f t="shared" si="517"/>
        <v>2013</v>
      </c>
      <c r="D5510" s="560">
        <f t="shared" si="518"/>
        <v>8</v>
      </c>
      <c r="E5510" s="560">
        <f t="shared" si="519"/>
        <v>18</v>
      </c>
      <c r="F5510" s="560">
        <f t="shared" si="520"/>
        <v>13</v>
      </c>
      <c r="G5510" s="595">
        <f t="shared" si="521"/>
        <v>1</v>
      </c>
      <c r="H5510" s="590">
        <f>CHOOSE('Output Sheet'!$B$4,'8760 Data'!J5510,'8760 Data'!K5510,'8760 Data'!L5510,'8760 Data'!M5510,'8760 Data'!N5510,'8760 Data'!O5510,'8760 Data'!P5510,'8760 Data'!Q5510,'8760 Data'!R5510,'8760 Data'!S5510,'8760 Data'!T5510,'8760 Data'!U5510)</f>
        <v>0</v>
      </c>
      <c r="I5510" s="591" t="e">
        <f>H5510/'Output Sheet'!$B$8</f>
        <v>#DIV/0!</v>
      </c>
      <c r="J5510" s="596"/>
      <c r="K5510" s="560"/>
      <c r="L5510" s="560"/>
      <c r="M5510" s="560"/>
      <c r="N5510" s="560"/>
      <c r="O5510" s="560"/>
      <c r="P5510" s="560"/>
      <c r="Q5510" s="560"/>
      <c r="R5510" s="560"/>
      <c r="S5510" s="560"/>
      <c r="T5510" s="560"/>
      <c r="U5510" s="560"/>
    </row>
    <row r="5511" spans="1:21">
      <c r="A5511" s="593">
        <f t="shared" si="516"/>
        <v>41504</v>
      </c>
      <c r="B5511" s="594">
        <v>41504.583652083333</v>
      </c>
      <c r="C5511" s="560">
        <f t="shared" si="517"/>
        <v>2013</v>
      </c>
      <c r="D5511" s="560">
        <f t="shared" si="518"/>
        <v>8</v>
      </c>
      <c r="E5511" s="560">
        <f t="shared" si="519"/>
        <v>18</v>
      </c>
      <c r="F5511" s="560">
        <f t="shared" si="520"/>
        <v>14</v>
      </c>
      <c r="G5511" s="595">
        <f t="shared" si="521"/>
        <v>1</v>
      </c>
      <c r="H5511" s="590">
        <f>CHOOSE('Output Sheet'!$B$4,'8760 Data'!J5511,'8760 Data'!K5511,'8760 Data'!L5511,'8760 Data'!M5511,'8760 Data'!N5511,'8760 Data'!O5511,'8760 Data'!P5511,'8760 Data'!Q5511,'8760 Data'!R5511,'8760 Data'!S5511,'8760 Data'!T5511,'8760 Data'!U5511)</f>
        <v>0</v>
      </c>
      <c r="I5511" s="591" t="e">
        <f>H5511/'Output Sheet'!$B$8</f>
        <v>#DIV/0!</v>
      </c>
      <c r="J5511" s="596"/>
      <c r="K5511" s="560"/>
      <c r="L5511" s="560"/>
      <c r="M5511" s="560"/>
      <c r="N5511" s="560"/>
      <c r="O5511" s="560"/>
      <c r="P5511" s="560"/>
      <c r="Q5511" s="560"/>
      <c r="R5511" s="560"/>
      <c r="S5511" s="560"/>
      <c r="T5511" s="560"/>
      <c r="U5511" s="560"/>
    </row>
    <row r="5512" spans="1:21">
      <c r="A5512" s="593">
        <f t="shared" si="516"/>
        <v>41504</v>
      </c>
      <c r="B5512" s="594">
        <v>41504.62531880787</v>
      </c>
      <c r="C5512" s="560">
        <f t="shared" si="517"/>
        <v>2013</v>
      </c>
      <c r="D5512" s="560">
        <f t="shared" si="518"/>
        <v>8</v>
      </c>
      <c r="E5512" s="560">
        <f t="shared" si="519"/>
        <v>18</v>
      </c>
      <c r="F5512" s="560">
        <f t="shared" si="520"/>
        <v>15</v>
      </c>
      <c r="G5512" s="595">
        <f t="shared" si="521"/>
        <v>1</v>
      </c>
      <c r="H5512" s="590">
        <f>CHOOSE('Output Sheet'!$B$4,'8760 Data'!J5512,'8760 Data'!K5512,'8760 Data'!L5512,'8760 Data'!M5512,'8760 Data'!N5512,'8760 Data'!O5512,'8760 Data'!P5512,'8760 Data'!Q5512,'8760 Data'!R5512,'8760 Data'!S5512,'8760 Data'!T5512,'8760 Data'!U5512)</f>
        <v>0</v>
      </c>
      <c r="I5512" s="591" t="e">
        <f>H5512/'Output Sheet'!$B$8</f>
        <v>#DIV/0!</v>
      </c>
      <c r="J5512" s="596"/>
      <c r="K5512" s="560"/>
      <c r="L5512" s="560"/>
      <c r="M5512" s="560"/>
      <c r="N5512" s="560"/>
      <c r="O5512" s="560"/>
      <c r="P5512" s="560"/>
      <c r="Q5512" s="560"/>
      <c r="R5512" s="560"/>
      <c r="S5512" s="560"/>
      <c r="T5512" s="560"/>
      <c r="U5512" s="560"/>
    </row>
    <row r="5513" spans="1:21">
      <c r="A5513" s="593">
        <f t="shared" si="516"/>
        <v>41504</v>
      </c>
      <c r="B5513" s="594">
        <v>41504.666985532407</v>
      </c>
      <c r="C5513" s="560">
        <f t="shared" si="517"/>
        <v>2013</v>
      </c>
      <c r="D5513" s="560">
        <f t="shared" si="518"/>
        <v>8</v>
      </c>
      <c r="E5513" s="560">
        <f t="shared" si="519"/>
        <v>18</v>
      </c>
      <c r="F5513" s="560">
        <f t="shared" si="520"/>
        <v>16</v>
      </c>
      <c r="G5513" s="595">
        <f t="shared" si="521"/>
        <v>1</v>
      </c>
      <c r="H5513" s="590">
        <f>CHOOSE('Output Sheet'!$B$4,'8760 Data'!J5513,'8760 Data'!K5513,'8760 Data'!L5513,'8760 Data'!M5513,'8760 Data'!N5513,'8760 Data'!O5513,'8760 Data'!P5513,'8760 Data'!Q5513,'8760 Data'!R5513,'8760 Data'!S5513,'8760 Data'!T5513,'8760 Data'!U5513)</f>
        <v>0</v>
      </c>
      <c r="I5513" s="591" t="e">
        <f>H5513/'Output Sheet'!$B$8</f>
        <v>#DIV/0!</v>
      </c>
      <c r="J5513" s="596"/>
      <c r="K5513" s="560"/>
      <c r="L5513" s="560"/>
      <c r="M5513" s="560"/>
      <c r="N5513" s="560"/>
      <c r="O5513" s="560"/>
      <c r="P5513" s="560"/>
      <c r="Q5513" s="560"/>
      <c r="R5513" s="560"/>
      <c r="S5513" s="560"/>
      <c r="T5513" s="560"/>
      <c r="U5513" s="560"/>
    </row>
    <row r="5514" spans="1:21">
      <c r="A5514" s="593">
        <f t="shared" si="516"/>
        <v>41504</v>
      </c>
      <c r="B5514" s="594">
        <v>41504.708652256944</v>
      </c>
      <c r="C5514" s="560">
        <f t="shared" si="517"/>
        <v>2013</v>
      </c>
      <c r="D5514" s="560">
        <f t="shared" si="518"/>
        <v>8</v>
      </c>
      <c r="E5514" s="560">
        <f t="shared" si="519"/>
        <v>18</v>
      </c>
      <c r="F5514" s="560">
        <f t="shared" si="520"/>
        <v>17</v>
      </c>
      <c r="G5514" s="595">
        <f t="shared" si="521"/>
        <v>1</v>
      </c>
      <c r="H5514" s="590">
        <f>CHOOSE('Output Sheet'!$B$4,'8760 Data'!J5514,'8760 Data'!K5514,'8760 Data'!L5514,'8760 Data'!M5514,'8760 Data'!N5514,'8760 Data'!O5514,'8760 Data'!P5514,'8760 Data'!Q5514,'8760 Data'!R5514,'8760 Data'!S5514,'8760 Data'!T5514,'8760 Data'!U5514)</f>
        <v>0</v>
      </c>
      <c r="I5514" s="591" t="e">
        <f>H5514/'Output Sheet'!$B$8</f>
        <v>#DIV/0!</v>
      </c>
      <c r="J5514" s="596"/>
      <c r="K5514" s="560"/>
      <c r="L5514" s="560"/>
      <c r="M5514" s="560"/>
      <c r="N5514" s="560"/>
      <c r="O5514" s="560"/>
      <c r="P5514" s="560"/>
      <c r="Q5514" s="560"/>
      <c r="R5514" s="560"/>
      <c r="S5514" s="560"/>
      <c r="T5514" s="560"/>
      <c r="U5514" s="560"/>
    </row>
    <row r="5515" spans="1:21">
      <c r="A5515" s="593">
        <f t="shared" si="516"/>
        <v>41504</v>
      </c>
      <c r="B5515" s="594">
        <v>41504.750318981482</v>
      </c>
      <c r="C5515" s="560">
        <f t="shared" si="517"/>
        <v>2013</v>
      </c>
      <c r="D5515" s="560">
        <f t="shared" si="518"/>
        <v>8</v>
      </c>
      <c r="E5515" s="560">
        <f t="shared" si="519"/>
        <v>18</v>
      </c>
      <c r="F5515" s="560">
        <f t="shared" si="520"/>
        <v>18</v>
      </c>
      <c r="G5515" s="595">
        <f t="shared" si="521"/>
        <v>1</v>
      </c>
      <c r="H5515" s="590">
        <f>CHOOSE('Output Sheet'!$B$4,'8760 Data'!J5515,'8760 Data'!K5515,'8760 Data'!L5515,'8760 Data'!M5515,'8760 Data'!N5515,'8760 Data'!O5515,'8760 Data'!P5515,'8760 Data'!Q5515,'8760 Data'!R5515,'8760 Data'!S5515,'8760 Data'!T5515,'8760 Data'!U5515)</f>
        <v>0</v>
      </c>
      <c r="I5515" s="591" t="e">
        <f>H5515/'Output Sheet'!$B$8</f>
        <v>#DIV/0!</v>
      </c>
      <c r="J5515" s="596"/>
      <c r="K5515" s="560"/>
      <c r="L5515" s="560"/>
      <c r="M5515" s="560"/>
      <c r="N5515" s="560"/>
      <c r="O5515" s="560"/>
      <c r="P5515" s="560"/>
      <c r="Q5515" s="560"/>
      <c r="R5515" s="560"/>
      <c r="S5515" s="560"/>
      <c r="T5515" s="560"/>
      <c r="U5515" s="560"/>
    </row>
    <row r="5516" spans="1:21">
      <c r="A5516" s="593">
        <f t="shared" si="516"/>
        <v>41504</v>
      </c>
      <c r="B5516" s="594">
        <v>41504.791985706019</v>
      </c>
      <c r="C5516" s="560">
        <f t="shared" si="517"/>
        <v>2013</v>
      </c>
      <c r="D5516" s="560">
        <f t="shared" si="518"/>
        <v>8</v>
      </c>
      <c r="E5516" s="560">
        <f t="shared" si="519"/>
        <v>18</v>
      </c>
      <c r="F5516" s="560">
        <f t="shared" si="520"/>
        <v>19</v>
      </c>
      <c r="G5516" s="595">
        <f t="shared" si="521"/>
        <v>1</v>
      </c>
      <c r="H5516" s="590">
        <f>CHOOSE('Output Sheet'!$B$4,'8760 Data'!J5516,'8760 Data'!K5516,'8760 Data'!L5516,'8760 Data'!M5516,'8760 Data'!N5516,'8760 Data'!O5516,'8760 Data'!P5516,'8760 Data'!Q5516,'8760 Data'!R5516,'8760 Data'!S5516,'8760 Data'!T5516,'8760 Data'!U5516)</f>
        <v>0</v>
      </c>
      <c r="I5516" s="591" t="e">
        <f>H5516/'Output Sheet'!$B$8</f>
        <v>#DIV/0!</v>
      </c>
      <c r="J5516" s="596"/>
      <c r="K5516" s="560"/>
      <c r="L5516" s="560"/>
      <c r="M5516" s="560"/>
      <c r="N5516" s="560"/>
      <c r="O5516" s="560"/>
      <c r="P5516" s="560"/>
      <c r="Q5516" s="560"/>
      <c r="R5516" s="560"/>
      <c r="S5516" s="560"/>
      <c r="T5516" s="560"/>
      <c r="U5516" s="560"/>
    </row>
    <row r="5517" spans="1:21">
      <c r="A5517" s="593">
        <f t="shared" si="516"/>
        <v>41504</v>
      </c>
      <c r="B5517" s="594">
        <v>41504.833652430556</v>
      </c>
      <c r="C5517" s="560">
        <f t="shared" si="517"/>
        <v>2013</v>
      </c>
      <c r="D5517" s="560">
        <f t="shared" si="518"/>
        <v>8</v>
      </c>
      <c r="E5517" s="560">
        <f t="shared" si="519"/>
        <v>18</v>
      </c>
      <c r="F5517" s="560">
        <f t="shared" si="520"/>
        <v>20</v>
      </c>
      <c r="G5517" s="595">
        <f t="shared" si="521"/>
        <v>1</v>
      </c>
      <c r="H5517" s="590">
        <f>CHOOSE('Output Sheet'!$B$4,'8760 Data'!J5517,'8760 Data'!K5517,'8760 Data'!L5517,'8760 Data'!M5517,'8760 Data'!N5517,'8760 Data'!O5517,'8760 Data'!P5517,'8760 Data'!Q5517,'8760 Data'!R5517,'8760 Data'!S5517,'8760 Data'!T5517,'8760 Data'!U5517)</f>
        <v>0</v>
      </c>
      <c r="I5517" s="591" t="e">
        <f>H5517/'Output Sheet'!$B$8</f>
        <v>#DIV/0!</v>
      </c>
      <c r="J5517" s="596"/>
      <c r="K5517" s="560"/>
      <c r="L5517" s="560"/>
      <c r="M5517" s="560"/>
      <c r="N5517" s="560"/>
      <c r="O5517" s="560"/>
      <c r="P5517" s="560"/>
      <c r="Q5517" s="560"/>
      <c r="R5517" s="560"/>
      <c r="S5517" s="560"/>
      <c r="T5517" s="560"/>
      <c r="U5517" s="560"/>
    </row>
    <row r="5518" spans="1:21">
      <c r="A5518" s="593">
        <f t="shared" si="516"/>
        <v>41504</v>
      </c>
      <c r="B5518" s="594">
        <v>41504.875319155093</v>
      </c>
      <c r="C5518" s="560">
        <f t="shared" si="517"/>
        <v>2013</v>
      </c>
      <c r="D5518" s="560">
        <f t="shared" si="518"/>
        <v>8</v>
      </c>
      <c r="E5518" s="560">
        <f t="shared" si="519"/>
        <v>18</v>
      </c>
      <c r="F5518" s="560">
        <f t="shared" si="520"/>
        <v>21</v>
      </c>
      <c r="G5518" s="595">
        <f t="shared" si="521"/>
        <v>1</v>
      </c>
      <c r="H5518" s="590">
        <f>CHOOSE('Output Sheet'!$B$4,'8760 Data'!J5518,'8760 Data'!K5518,'8760 Data'!L5518,'8760 Data'!M5518,'8760 Data'!N5518,'8760 Data'!O5518,'8760 Data'!P5518,'8760 Data'!Q5518,'8760 Data'!R5518,'8760 Data'!S5518,'8760 Data'!T5518,'8760 Data'!U5518)</f>
        <v>0</v>
      </c>
      <c r="I5518" s="591" t="e">
        <f>H5518/'Output Sheet'!$B$8</f>
        <v>#DIV/0!</v>
      </c>
      <c r="J5518" s="596"/>
      <c r="K5518" s="560"/>
      <c r="L5518" s="560"/>
      <c r="M5518" s="560"/>
      <c r="N5518" s="560"/>
      <c r="O5518" s="560"/>
      <c r="P5518" s="560"/>
      <c r="Q5518" s="560"/>
      <c r="R5518" s="560"/>
      <c r="S5518" s="560"/>
      <c r="T5518" s="560"/>
      <c r="U5518" s="560"/>
    </row>
    <row r="5519" spans="1:21">
      <c r="A5519" s="593">
        <f t="shared" si="516"/>
        <v>41504</v>
      </c>
      <c r="B5519" s="594">
        <v>41504.91698587963</v>
      </c>
      <c r="C5519" s="560">
        <f t="shared" si="517"/>
        <v>2013</v>
      </c>
      <c r="D5519" s="560">
        <f t="shared" si="518"/>
        <v>8</v>
      </c>
      <c r="E5519" s="560">
        <f t="shared" si="519"/>
        <v>18</v>
      </c>
      <c r="F5519" s="560">
        <f t="shared" si="520"/>
        <v>22</v>
      </c>
      <c r="G5519" s="595">
        <f t="shared" si="521"/>
        <v>1</v>
      </c>
      <c r="H5519" s="590">
        <f>CHOOSE('Output Sheet'!$B$4,'8760 Data'!J5519,'8760 Data'!K5519,'8760 Data'!L5519,'8760 Data'!M5519,'8760 Data'!N5519,'8760 Data'!O5519,'8760 Data'!P5519,'8760 Data'!Q5519,'8760 Data'!R5519,'8760 Data'!S5519,'8760 Data'!T5519,'8760 Data'!U5519)</f>
        <v>0</v>
      </c>
      <c r="I5519" s="591" t="e">
        <f>H5519/'Output Sheet'!$B$8</f>
        <v>#DIV/0!</v>
      </c>
      <c r="J5519" s="596"/>
      <c r="K5519" s="560"/>
      <c r="L5519" s="560"/>
      <c r="M5519" s="560"/>
      <c r="N5519" s="560"/>
      <c r="O5519" s="560"/>
      <c r="P5519" s="560"/>
      <c r="Q5519" s="560"/>
      <c r="R5519" s="560"/>
      <c r="S5519" s="560"/>
      <c r="T5519" s="560"/>
      <c r="U5519" s="560"/>
    </row>
    <row r="5520" spans="1:21">
      <c r="A5520" s="593">
        <f t="shared" si="516"/>
        <v>41504</v>
      </c>
      <c r="B5520" s="594">
        <v>41504.958652604168</v>
      </c>
      <c r="C5520" s="560">
        <f t="shared" si="517"/>
        <v>2013</v>
      </c>
      <c r="D5520" s="560">
        <f t="shared" si="518"/>
        <v>8</v>
      </c>
      <c r="E5520" s="560">
        <f t="shared" si="519"/>
        <v>18</v>
      </c>
      <c r="F5520" s="560">
        <f t="shared" si="520"/>
        <v>23</v>
      </c>
      <c r="G5520" s="595">
        <f t="shared" si="521"/>
        <v>1</v>
      </c>
      <c r="H5520" s="590">
        <f>CHOOSE('Output Sheet'!$B$4,'8760 Data'!J5520,'8760 Data'!K5520,'8760 Data'!L5520,'8760 Data'!M5520,'8760 Data'!N5520,'8760 Data'!O5520,'8760 Data'!P5520,'8760 Data'!Q5520,'8760 Data'!R5520,'8760 Data'!S5520,'8760 Data'!T5520,'8760 Data'!U5520)</f>
        <v>0</v>
      </c>
      <c r="I5520" s="591" t="e">
        <f>H5520/'Output Sheet'!$B$8</f>
        <v>#DIV/0!</v>
      </c>
      <c r="J5520" s="596"/>
      <c r="K5520" s="560"/>
      <c r="L5520" s="560"/>
      <c r="M5520" s="560"/>
      <c r="N5520" s="560"/>
      <c r="O5520" s="560"/>
      <c r="P5520" s="560"/>
      <c r="Q5520" s="560"/>
      <c r="R5520" s="560"/>
      <c r="S5520" s="560"/>
      <c r="T5520" s="560"/>
      <c r="U5520" s="560"/>
    </row>
    <row r="5521" spans="1:21">
      <c r="A5521" s="593">
        <f t="shared" si="516"/>
        <v>41505</v>
      </c>
      <c r="B5521" s="594">
        <v>41505.000319328705</v>
      </c>
      <c r="C5521" s="560">
        <f t="shared" si="517"/>
        <v>2013</v>
      </c>
      <c r="D5521" s="560">
        <f t="shared" si="518"/>
        <v>8</v>
      </c>
      <c r="E5521" s="560">
        <f t="shared" si="519"/>
        <v>19</v>
      </c>
      <c r="F5521" s="560">
        <f t="shared" si="520"/>
        <v>24</v>
      </c>
      <c r="G5521" s="595">
        <f t="shared" si="521"/>
        <v>2</v>
      </c>
      <c r="H5521" s="590">
        <f>CHOOSE('Output Sheet'!$B$4,'8760 Data'!J5521,'8760 Data'!K5521,'8760 Data'!L5521,'8760 Data'!M5521,'8760 Data'!N5521,'8760 Data'!O5521,'8760 Data'!P5521,'8760 Data'!Q5521,'8760 Data'!R5521,'8760 Data'!S5521,'8760 Data'!T5521,'8760 Data'!U5521)</f>
        <v>0</v>
      </c>
      <c r="I5521" s="591" t="e">
        <f>H5521/'Output Sheet'!$B$8</f>
        <v>#DIV/0!</v>
      </c>
      <c r="J5521" s="596"/>
      <c r="K5521" s="560"/>
      <c r="L5521" s="560"/>
      <c r="M5521" s="560"/>
      <c r="N5521" s="560"/>
      <c r="O5521" s="560"/>
      <c r="P5521" s="560"/>
      <c r="Q5521" s="560"/>
      <c r="R5521" s="560"/>
      <c r="S5521" s="560"/>
      <c r="T5521" s="560"/>
      <c r="U5521" s="560"/>
    </row>
    <row r="5522" spans="1:21">
      <c r="A5522" s="593">
        <f t="shared" si="516"/>
        <v>41505</v>
      </c>
      <c r="B5522" s="594">
        <v>41505.041986053242</v>
      </c>
      <c r="C5522" s="560">
        <f t="shared" si="517"/>
        <v>2013</v>
      </c>
      <c r="D5522" s="560">
        <f t="shared" si="518"/>
        <v>8</v>
      </c>
      <c r="E5522" s="560">
        <f t="shared" si="519"/>
        <v>19</v>
      </c>
      <c r="F5522" s="560">
        <f t="shared" si="520"/>
        <v>1</v>
      </c>
      <c r="G5522" s="595">
        <f t="shared" si="521"/>
        <v>2</v>
      </c>
      <c r="H5522" s="590">
        <f>CHOOSE('Output Sheet'!$B$4,'8760 Data'!J5522,'8760 Data'!K5522,'8760 Data'!L5522,'8760 Data'!M5522,'8760 Data'!N5522,'8760 Data'!O5522,'8760 Data'!P5522,'8760 Data'!Q5522,'8760 Data'!R5522,'8760 Data'!S5522,'8760 Data'!T5522,'8760 Data'!U5522)</f>
        <v>0</v>
      </c>
      <c r="I5522" s="591" t="e">
        <f>H5522/'Output Sheet'!$B$8</f>
        <v>#DIV/0!</v>
      </c>
      <c r="J5522" s="596"/>
      <c r="K5522" s="560"/>
      <c r="L5522" s="560"/>
      <c r="M5522" s="560"/>
      <c r="N5522" s="560"/>
      <c r="O5522" s="560"/>
      <c r="P5522" s="560"/>
      <c r="Q5522" s="560"/>
      <c r="R5522" s="560"/>
      <c r="S5522" s="560"/>
      <c r="T5522" s="560"/>
      <c r="U5522" s="560"/>
    </row>
    <row r="5523" spans="1:21">
      <c r="A5523" s="593">
        <f t="shared" si="516"/>
        <v>41505</v>
      </c>
      <c r="B5523" s="594">
        <v>41505.083652777779</v>
      </c>
      <c r="C5523" s="560">
        <f t="shared" si="517"/>
        <v>2013</v>
      </c>
      <c r="D5523" s="560">
        <f t="shared" si="518"/>
        <v>8</v>
      </c>
      <c r="E5523" s="560">
        <f t="shared" si="519"/>
        <v>19</v>
      </c>
      <c r="F5523" s="560">
        <f t="shared" si="520"/>
        <v>2</v>
      </c>
      <c r="G5523" s="595">
        <f t="shared" si="521"/>
        <v>2</v>
      </c>
      <c r="H5523" s="590">
        <f>CHOOSE('Output Sheet'!$B$4,'8760 Data'!J5523,'8760 Data'!K5523,'8760 Data'!L5523,'8760 Data'!M5523,'8760 Data'!N5523,'8760 Data'!O5523,'8760 Data'!P5523,'8760 Data'!Q5523,'8760 Data'!R5523,'8760 Data'!S5523,'8760 Data'!T5523,'8760 Data'!U5523)</f>
        <v>0</v>
      </c>
      <c r="I5523" s="591" t="e">
        <f>H5523/'Output Sheet'!$B$8</f>
        <v>#DIV/0!</v>
      </c>
      <c r="J5523" s="596"/>
      <c r="K5523" s="560"/>
      <c r="L5523" s="560"/>
      <c r="M5523" s="560"/>
      <c r="N5523" s="560"/>
      <c r="O5523" s="560"/>
      <c r="P5523" s="560"/>
      <c r="Q5523" s="560"/>
      <c r="R5523" s="560"/>
      <c r="S5523" s="560"/>
      <c r="T5523" s="560"/>
      <c r="U5523" s="560"/>
    </row>
    <row r="5524" spans="1:21">
      <c r="A5524" s="593">
        <f t="shared" si="516"/>
        <v>41505</v>
      </c>
      <c r="B5524" s="594">
        <v>41505.125319502316</v>
      </c>
      <c r="C5524" s="560">
        <f t="shared" si="517"/>
        <v>2013</v>
      </c>
      <c r="D5524" s="560">
        <f t="shared" si="518"/>
        <v>8</v>
      </c>
      <c r="E5524" s="560">
        <f t="shared" si="519"/>
        <v>19</v>
      </c>
      <c r="F5524" s="560">
        <f t="shared" si="520"/>
        <v>3</v>
      </c>
      <c r="G5524" s="595">
        <f t="shared" si="521"/>
        <v>2</v>
      </c>
      <c r="H5524" s="590">
        <f>CHOOSE('Output Sheet'!$B$4,'8760 Data'!J5524,'8760 Data'!K5524,'8760 Data'!L5524,'8760 Data'!M5524,'8760 Data'!N5524,'8760 Data'!O5524,'8760 Data'!P5524,'8760 Data'!Q5524,'8760 Data'!R5524,'8760 Data'!S5524,'8760 Data'!T5524,'8760 Data'!U5524)</f>
        <v>0</v>
      </c>
      <c r="I5524" s="591" t="e">
        <f>H5524/'Output Sheet'!$B$8</f>
        <v>#DIV/0!</v>
      </c>
      <c r="J5524" s="596"/>
      <c r="K5524" s="560"/>
      <c r="L5524" s="560"/>
      <c r="M5524" s="560"/>
      <c r="N5524" s="560"/>
      <c r="O5524" s="560"/>
      <c r="P5524" s="560"/>
      <c r="Q5524" s="560"/>
      <c r="R5524" s="560"/>
      <c r="S5524" s="560"/>
      <c r="T5524" s="560"/>
      <c r="U5524" s="560"/>
    </row>
    <row r="5525" spans="1:21">
      <c r="A5525" s="593">
        <f t="shared" si="516"/>
        <v>41505</v>
      </c>
      <c r="B5525" s="594">
        <v>41505.166986226854</v>
      </c>
      <c r="C5525" s="560">
        <f t="shared" si="517"/>
        <v>2013</v>
      </c>
      <c r="D5525" s="560">
        <f t="shared" si="518"/>
        <v>8</v>
      </c>
      <c r="E5525" s="560">
        <f t="shared" si="519"/>
        <v>19</v>
      </c>
      <c r="F5525" s="560">
        <f t="shared" si="520"/>
        <v>4</v>
      </c>
      <c r="G5525" s="595">
        <f t="shared" si="521"/>
        <v>2</v>
      </c>
      <c r="H5525" s="590">
        <f>CHOOSE('Output Sheet'!$B$4,'8760 Data'!J5525,'8760 Data'!K5525,'8760 Data'!L5525,'8760 Data'!M5525,'8760 Data'!N5525,'8760 Data'!O5525,'8760 Data'!P5525,'8760 Data'!Q5525,'8760 Data'!R5525,'8760 Data'!S5525,'8760 Data'!T5525,'8760 Data'!U5525)</f>
        <v>0</v>
      </c>
      <c r="I5525" s="591" t="e">
        <f>H5525/'Output Sheet'!$B$8</f>
        <v>#DIV/0!</v>
      </c>
      <c r="J5525" s="596"/>
      <c r="K5525" s="560"/>
      <c r="L5525" s="560"/>
      <c r="M5525" s="560"/>
      <c r="N5525" s="560"/>
      <c r="O5525" s="560"/>
      <c r="P5525" s="560"/>
      <c r="Q5525" s="560"/>
      <c r="R5525" s="560"/>
      <c r="S5525" s="560"/>
      <c r="T5525" s="560"/>
      <c r="U5525" s="560"/>
    </row>
    <row r="5526" spans="1:21">
      <c r="A5526" s="593">
        <f t="shared" si="516"/>
        <v>41505</v>
      </c>
      <c r="B5526" s="594">
        <v>41505.208652951391</v>
      </c>
      <c r="C5526" s="560">
        <f t="shared" si="517"/>
        <v>2013</v>
      </c>
      <c r="D5526" s="560">
        <f t="shared" si="518"/>
        <v>8</v>
      </c>
      <c r="E5526" s="560">
        <f t="shared" si="519"/>
        <v>19</v>
      </c>
      <c r="F5526" s="560">
        <f t="shared" si="520"/>
        <v>5</v>
      </c>
      <c r="G5526" s="595">
        <f t="shared" si="521"/>
        <v>2</v>
      </c>
      <c r="H5526" s="590">
        <f>CHOOSE('Output Sheet'!$B$4,'8760 Data'!J5526,'8760 Data'!K5526,'8760 Data'!L5526,'8760 Data'!M5526,'8760 Data'!N5526,'8760 Data'!O5526,'8760 Data'!P5526,'8760 Data'!Q5526,'8760 Data'!R5526,'8760 Data'!S5526,'8760 Data'!T5526,'8760 Data'!U5526)</f>
        <v>0</v>
      </c>
      <c r="I5526" s="591" t="e">
        <f>H5526/'Output Sheet'!$B$8</f>
        <v>#DIV/0!</v>
      </c>
      <c r="J5526" s="596"/>
      <c r="K5526" s="560"/>
      <c r="L5526" s="560"/>
      <c r="M5526" s="560"/>
      <c r="N5526" s="560"/>
      <c r="O5526" s="560"/>
      <c r="P5526" s="560"/>
      <c r="Q5526" s="560"/>
      <c r="R5526" s="560"/>
      <c r="S5526" s="560"/>
      <c r="T5526" s="560"/>
      <c r="U5526" s="560"/>
    </row>
    <row r="5527" spans="1:21">
      <c r="A5527" s="593">
        <f t="shared" si="516"/>
        <v>41505</v>
      </c>
      <c r="B5527" s="594">
        <v>41505.250319675928</v>
      </c>
      <c r="C5527" s="560">
        <f t="shared" si="517"/>
        <v>2013</v>
      </c>
      <c r="D5527" s="560">
        <f t="shared" si="518"/>
        <v>8</v>
      </c>
      <c r="E5527" s="560">
        <f t="shared" si="519"/>
        <v>19</v>
      </c>
      <c r="F5527" s="560">
        <f t="shared" si="520"/>
        <v>6</v>
      </c>
      <c r="G5527" s="595">
        <f t="shared" si="521"/>
        <v>2</v>
      </c>
      <c r="H5527" s="590">
        <f>CHOOSE('Output Sheet'!$B$4,'8760 Data'!J5527,'8760 Data'!K5527,'8760 Data'!L5527,'8760 Data'!M5527,'8760 Data'!N5527,'8760 Data'!O5527,'8760 Data'!P5527,'8760 Data'!Q5527,'8760 Data'!R5527,'8760 Data'!S5527,'8760 Data'!T5527,'8760 Data'!U5527)</f>
        <v>0</v>
      </c>
      <c r="I5527" s="591" t="e">
        <f>H5527/'Output Sheet'!$B$8</f>
        <v>#DIV/0!</v>
      </c>
      <c r="J5527" s="596"/>
      <c r="K5527" s="560"/>
      <c r="L5527" s="560"/>
      <c r="M5527" s="560"/>
      <c r="N5527" s="560"/>
      <c r="O5527" s="560"/>
      <c r="P5527" s="560"/>
      <c r="Q5527" s="560"/>
      <c r="R5527" s="560"/>
      <c r="S5527" s="560"/>
      <c r="T5527" s="560"/>
      <c r="U5527" s="560"/>
    </row>
    <row r="5528" spans="1:21">
      <c r="A5528" s="593">
        <f t="shared" si="516"/>
        <v>41505</v>
      </c>
      <c r="B5528" s="594">
        <v>41505.291986400465</v>
      </c>
      <c r="C5528" s="560">
        <f t="shared" si="517"/>
        <v>2013</v>
      </c>
      <c r="D5528" s="560">
        <f t="shared" si="518"/>
        <v>8</v>
      </c>
      <c r="E5528" s="560">
        <f t="shared" si="519"/>
        <v>19</v>
      </c>
      <c r="F5528" s="560">
        <f t="shared" si="520"/>
        <v>7</v>
      </c>
      <c r="G5528" s="595">
        <f t="shared" si="521"/>
        <v>2</v>
      </c>
      <c r="H5528" s="590">
        <f>CHOOSE('Output Sheet'!$B$4,'8760 Data'!J5528,'8760 Data'!K5528,'8760 Data'!L5528,'8760 Data'!M5528,'8760 Data'!N5528,'8760 Data'!O5528,'8760 Data'!P5528,'8760 Data'!Q5528,'8760 Data'!R5528,'8760 Data'!S5528,'8760 Data'!T5528,'8760 Data'!U5528)</f>
        <v>0</v>
      </c>
      <c r="I5528" s="591" t="e">
        <f>H5528/'Output Sheet'!$B$8</f>
        <v>#DIV/0!</v>
      </c>
      <c r="J5528" s="596"/>
      <c r="K5528" s="560"/>
      <c r="L5528" s="560"/>
      <c r="M5528" s="560"/>
      <c r="N5528" s="560"/>
      <c r="O5528" s="560"/>
      <c r="P5528" s="560"/>
      <c r="Q5528" s="560"/>
      <c r="R5528" s="560"/>
      <c r="S5528" s="560"/>
      <c r="T5528" s="560"/>
      <c r="U5528" s="560"/>
    </row>
    <row r="5529" spans="1:21">
      <c r="A5529" s="593">
        <f t="shared" si="516"/>
        <v>41505</v>
      </c>
      <c r="B5529" s="594">
        <v>41505.333653125002</v>
      </c>
      <c r="C5529" s="560">
        <f t="shared" si="517"/>
        <v>2013</v>
      </c>
      <c r="D5529" s="560">
        <f t="shared" si="518"/>
        <v>8</v>
      </c>
      <c r="E5529" s="560">
        <f t="shared" si="519"/>
        <v>19</v>
      </c>
      <c r="F5529" s="560">
        <f t="shared" si="520"/>
        <v>8</v>
      </c>
      <c r="G5529" s="595">
        <f t="shared" si="521"/>
        <v>2</v>
      </c>
      <c r="H5529" s="590">
        <f>CHOOSE('Output Sheet'!$B$4,'8760 Data'!J5529,'8760 Data'!K5529,'8760 Data'!L5529,'8760 Data'!M5529,'8760 Data'!N5529,'8760 Data'!O5529,'8760 Data'!P5529,'8760 Data'!Q5529,'8760 Data'!R5529,'8760 Data'!S5529,'8760 Data'!T5529,'8760 Data'!U5529)</f>
        <v>0</v>
      </c>
      <c r="I5529" s="591" t="e">
        <f>H5529/'Output Sheet'!$B$8</f>
        <v>#DIV/0!</v>
      </c>
      <c r="J5529" s="596"/>
      <c r="K5529" s="560"/>
      <c r="L5529" s="560"/>
      <c r="M5529" s="560"/>
      <c r="N5529" s="560"/>
      <c r="O5529" s="560"/>
      <c r="P5529" s="560"/>
      <c r="Q5529" s="560"/>
      <c r="R5529" s="560"/>
      <c r="S5529" s="560"/>
      <c r="T5529" s="560"/>
      <c r="U5529" s="560"/>
    </row>
    <row r="5530" spans="1:21">
      <c r="A5530" s="593">
        <f t="shared" si="516"/>
        <v>41505</v>
      </c>
      <c r="B5530" s="594">
        <v>41505.37531984954</v>
      </c>
      <c r="C5530" s="560">
        <f t="shared" si="517"/>
        <v>2013</v>
      </c>
      <c r="D5530" s="560">
        <f t="shared" si="518"/>
        <v>8</v>
      </c>
      <c r="E5530" s="560">
        <f t="shared" si="519"/>
        <v>19</v>
      </c>
      <c r="F5530" s="560">
        <f t="shared" si="520"/>
        <v>9</v>
      </c>
      <c r="G5530" s="595">
        <f t="shared" si="521"/>
        <v>2</v>
      </c>
      <c r="H5530" s="590">
        <f>CHOOSE('Output Sheet'!$B$4,'8760 Data'!J5530,'8760 Data'!K5530,'8760 Data'!L5530,'8760 Data'!M5530,'8760 Data'!N5530,'8760 Data'!O5530,'8760 Data'!P5530,'8760 Data'!Q5530,'8760 Data'!R5530,'8760 Data'!S5530,'8760 Data'!T5530,'8760 Data'!U5530)</f>
        <v>0</v>
      </c>
      <c r="I5530" s="591" t="e">
        <f>H5530/'Output Sheet'!$B$8</f>
        <v>#DIV/0!</v>
      </c>
      <c r="J5530" s="596"/>
      <c r="K5530" s="560"/>
      <c r="L5530" s="560"/>
      <c r="M5530" s="560"/>
      <c r="N5530" s="560"/>
      <c r="O5530" s="560"/>
      <c r="P5530" s="560"/>
      <c r="Q5530" s="560"/>
      <c r="R5530" s="560"/>
      <c r="S5530" s="560"/>
      <c r="T5530" s="560"/>
      <c r="U5530" s="560"/>
    </row>
    <row r="5531" spans="1:21">
      <c r="A5531" s="593">
        <f t="shared" si="516"/>
        <v>41505</v>
      </c>
      <c r="B5531" s="594">
        <v>41505.416986574077</v>
      </c>
      <c r="C5531" s="560">
        <f t="shared" si="517"/>
        <v>2013</v>
      </c>
      <c r="D5531" s="560">
        <f t="shared" si="518"/>
        <v>8</v>
      </c>
      <c r="E5531" s="560">
        <f t="shared" si="519"/>
        <v>19</v>
      </c>
      <c r="F5531" s="560">
        <f t="shared" si="520"/>
        <v>10</v>
      </c>
      <c r="G5531" s="595">
        <f t="shared" si="521"/>
        <v>2</v>
      </c>
      <c r="H5531" s="590">
        <f>CHOOSE('Output Sheet'!$B$4,'8760 Data'!J5531,'8760 Data'!K5531,'8760 Data'!L5531,'8760 Data'!M5531,'8760 Data'!N5531,'8760 Data'!O5531,'8760 Data'!P5531,'8760 Data'!Q5531,'8760 Data'!R5531,'8760 Data'!S5531,'8760 Data'!T5531,'8760 Data'!U5531)</f>
        <v>0</v>
      </c>
      <c r="I5531" s="591" t="e">
        <f>H5531/'Output Sheet'!$B$8</f>
        <v>#DIV/0!</v>
      </c>
      <c r="J5531" s="596"/>
      <c r="K5531" s="560"/>
      <c r="L5531" s="560"/>
      <c r="M5531" s="560"/>
      <c r="N5531" s="560"/>
      <c r="O5531" s="560"/>
      <c r="P5531" s="560"/>
      <c r="Q5531" s="560"/>
      <c r="R5531" s="560"/>
      <c r="S5531" s="560"/>
      <c r="T5531" s="560"/>
      <c r="U5531" s="560"/>
    </row>
    <row r="5532" spans="1:21">
      <c r="A5532" s="593">
        <f t="shared" si="516"/>
        <v>41505</v>
      </c>
      <c r="B5532" s="594">
        <v>41505.458653298614</v>
      </c>
      <c r="C5532" s="560">
        <f t="shared" si="517"/>
        <v>2013</v>
      </c>
      <c r="D5532" s="560">
        <f t="shared" si="518"/>
        <v>8</v>
      </c>
      <c r="E5532" s="560">
        <f t="shared" si="519"/>
        <v>19</v>
      </c>
      <c r="F5532" s="560">
        <f t="shared" si="520"/>
        <v>11</v>
      </c>
      <c r="G5532" s="595">
        <f t="shared" si="521"/>
        <v>2</v>
      </c>
      <c r="H5532" s="590">
        <f>CHOOSE('Output Sheet'!$B$4,'8760 Data'!J5532,'8760 Data'!K5532,'8760 Data'!L5532,'8760 Data'!M5532,'8760 Data'!N5532,'8760 Data'!O5532,'8760 Data'!P5532,'8760 Data'!Q5532,'8760 Data'!R5532,'8760 Data'!S5532,'8760 Data'!T5532,'8760 Data'!U5532)</f>
        <v>0</v>
      </c>
      <c r="I5532" s="591" t="e">
        <f>H5532/'Output Sheet'!$B$8</f>
        <v>#DIV/0!</v>
      </c>
      <c r="J5532" s="596"/>
      <c r="K5532" s="560"/>
      <c r="L5532" s="560"/>
      <c r="M5532" s="560"/>
      <c r="N5532" s="560"/>
      <c r="O5532" s="560"/>
      <c r="P5532" s="560"/>
      <c r="Q5532" s="560"/>
      <c r="R5532" s="560"/>
      <c r="S5532" s="560"/>
      <c r="T5532" s="560"/>
      <c r="U5532" s="560"/>
    </row>
    <row r="5533" spans="1:21">
      <c r="A5533" s="593">
        <f t="shared" si="516"/>
        <v>41505</v>
      </c>
      <c r="B5533" s="594">
        <v>41505.500320023151</v>
      </c>
      <c r="C5533" s="560">
        <f t="shared" si="517"/>
        <v>2013</v>
      </c>
      <c r="D5533" s="560">
        <f t="shared" si="518"/>
        <v>8</v>
      </c>
      <c r="E5533" s="560">
        <f t="shared" si="519"/>
        <v>19</v>
      </c>
      <c r="F5533" s="560">
        <f t="shared" si="520"/>
        <v>12</v>
      </c>
      <c r="G5533" s="595">
        <f t="shared" si="521"/>
        <v>2</v>
      </c>
      <c r="H5533" s="590">
        <f>CHOOSE('Output Sheet'!$B$4,'8760 Data'!J5533,'8760 Data'!K5533,'8760 Data'!L5533,'8760 Data'!M5533,'8760 Data'!N5533,'8760 Data'!O5533,'8760 Data'!P5533,'8760 Data'!Q5533,'8760 Data'!R5533,'8760 Data'!S5533,'8760 Data'!T5533,'8760 Data'!U5533)</f>
        <v>0</v>
      </c>
      <c r="I5533" s="591" t="e">
        <f>H5533/'Output Sheet'!$B$8</f>
        <v>#DIV/0!</v>
      </c>
      <c r="J5533" s="596"/>
      <c r="K5533" s="560"/>
      <c r="L5533" s="560"/>
      <c r="M5533" s="560"/>
      <c r="N5533" s="560"/>
      <c r="O5533" s="560"/>
      <c r="P5533" s="560"/>
      <c r="Q5533" s="560"/>
      <c r="R5533" s="560"/>
      <c r="S5533" s="560"/>
      <c r="T5533" s="560"/>
      <c r="U5533" s="560"/>
    </row>
    <row r="5534" spans="1:21">
      <c r="A5534" s="593">
        <f t="shared" si="516"/>
        <v>41505</v>
      </c>
      <c r="B5534" s="594">
        <v>41505.541986747688</v>
      </c>
      <c r="C5534" s="560">
        <f t="shared" si="517"/>
        <v>2013</v>
      </c>
      <c r="D5534" s="560">
        <f t="shared" si="518"/>
        <v>8</v>
      </c>
      <c r="E5534" s="560">
        <f t="shared" si="519"/>
        <v>19</v>
      </c>
      <c r="F5534" s="560">
        <f t="shared" si="520"/>
        <v>13</v>
      </c>
      <c r="G5534" s="595">
        <f t="shared" si="521"/>
        <v>2</v>
      </c>
      <c r="H5534" s="590">
        <f>CHOOSE('Output Sheet'!$B$4,'8760 Data'!J5534,'8760 Data'!K5534,'8760 Data'!L5534,'8760 Data'!M5534,'8760 Data'!N5534,'8760 Data'!O5534,'8760 Data'!P5534,'8760 Data'!Q5534,'8760 Data'!R5534,'8760 Data'!S5534,'8760 Data'!T5534,'8760 Data'!U5534)</f>
        <v>0</v>
      </c>
      <c r="I5534" s="591" t="e">
        <f>H5534/'Output Sheet'!$B$8</f>
        <v>#DIV/0!</v>
      </c>
      <c r="J5534" s="596"/>
      <c r="K5534" s="560"/>
      <c r="L5534" s="560"/>
      <c r="M5534" s="560"/>
      <c r="N5534" s="560"/>
      <c r="O5534" s="560"/>
      <c r="P5534" s="560"/>
      <c r="Q5534" s="560"/>
      <c r="R5534" s="560"/>
      <c r="S5534" s="560"/>
      <c r="T5534" s="560"/>
      <c r="U5534" s="560"/>
    </row>
    <row r="5535" spans="1:21">
      <c r="A5535" s="593">
        <f t="shared" si="516"/>
        <v>41505</v>
      </c>
      <c r="B5535" s="594">
        <v>41505.583653472226</v>
      </c>
      <c r="C5535" s="560">
        <f t="shared" si="517"/>
        <v>2013</v>
      </c>
      <c r="D5535" s="560">
        <f t="shared" si="518"/>
        <v>8</v>
      </c>
      <c r="E5535" s="560">
        <f t="shared" si="519"/>
        <v>19</v>
      </c>
      <c r="F5535" s="560">
        <f t="shared" si="520"/>
        <v>14</v>
      </c>
      <c r="G5535" s="595">
        <f t="shared" si="521"/>
        <v>2</v>
      </c>
      <c r="H5535" s="590">
        <f>CHOOSE('Output Sheet'!$B$4,'8760 Data'!J5535,'8760 Data'!K5535,'8760 Data'!L5535,'8760 Data'!M5535,'8760 Data'!N5535,'8760 Data'!O5535,'8760 Data'!P5535,'8760 Data'!Q5535,'8760 Data'!R5535,'8760 Data'!S5535,'8760 Data'!T5535,'8760 Data'!U5535)</f>
        <v>0</v>
      </c>
      <c r="I5535" s="591" t="e">
        <f>H5535/'Output Sheet'!$B$8</f>
        <v>#DIV/0!</v>
      </c>
      <c r="J5535" s="596"/>
      <c r="K5535" s="560"/>
      <c r="L5535" s="560"/>
      <c r="M5535" s="560"/>
      <c r="N5535" s="560"/>
      <c r="O5535" s="560"/>
      <c r="P5535" s="560"/>
      <c r="Q5535" s="560"/>
      <c r="R5535" s="560"/>
      <c r="S5535" s="560"/>
      <c r="T5535" s="560"/>
      <c r="U5535" s="560"/>
    </row>
    <row r="5536" spans="1:21">
      <c r="A5536" s="593">
        <f t="shared" si="516"/>
        <v>41505</v>
      </c>
      <c r="B5536" s="594">
        <v>41505.625320196756</v>
      </c>
      <c r="C5536" s="560">
        <f t="shared" si="517"/>
        <v>2013</v>
      </c>
      <c r="D5536" s="560">
        <f t="shared" si="518"/>
        <v>8</v>
      </c>
      <c r="E5536" s="560">
        <f t="shared" si="519"/>
        <v>19</v>
      </c>
      <c r="F5536" s="560">
        <f t="shared" si="520"/>
        <v>15</v>
      </c>
      <c r="G5536" s="595">
        <f t="shared" si="521"/>
        <v>2</v>
      </c>
      <c r="H5536" s="590">
        <f>CHOOSE('Output Sheet'!$B$4,'8760 Data'!J5536,'8760 Data'!K5536,'8760 Data'!L5536,'8760 Data'!M5536,'8760 Data'!N5536,'8760 Data'!O5536,'8760 Data'!P5536,'8760 Data'!Q5536,'8760 Data'!R5536,'8760 Data'!S5536,'8760 Data'!T5536,'8760 Data'!U5536)</f>
        <v>0</v>
      </c>
      <c r="I5536" s="591" t="e">
        <f>H5536/'Output Sheet'!$B$8</f>
        <v>#DIV/0!</v>
      </c>
      <c r="J5536" s="596"/>
      <c r="K5536" s="560"/>
      <c r="L5536" s="560"/>
      <c r="M5536" s="560"/>
      <c r="N5536" s="560"/>
      <c r="O5536" s="560"/>
      <c r="P5536" s="560"/>
      <c r="Q5536" s="560"/>
      <c r="R5536" s="560"/>
      <c r="S5536" s="560"/>
      <c r="T5536" s="560"/>
      <c r="U5536" s="560"/>
    </row>
    <row r="5537" spans="1:21">
      <c r="A5537" s="593">
        <f t="shared" si="516"/>
        <v>41505</v>
      </c>
      <c r="B5537" s="594">
        <v>41505.666986921293</v>
      </c>
      <c r="C5537" s="560">
        <f t="shared" si="517"/>
        <v>2013</v>
      </c>
      <c r="D5537" s="560">
        <f t="shared" si="518"/>
        <v>8</v>
      </c>
      <c r="E5537" s="560">
        <f t="shared" si="519"/>
        <v>19</v>
      </c>
      <c r="F5537" s="560">
        <f t="shared" si="520"/>
        <v>16</v>
      </c>
      <c r="G5537" s="595">
        <f t="shared" si="521"/>
        <v>2</v>
      </c>
      <c r="H5537" s="590">
        <f>CHOOSE('Output Sheet'!$B$4,'8760 Data'!J5537,'8760 Data'!K5537,'8760 Data'!L5537,'8760 Data'!M5537,'8760 Data'!N5537,'8760 Data'!O5537,'8760 Data'!P5537,'8760 Data'!Q5537,'8760 Data'!R5537,'8760 Data'!S5537,'8760 Data'!T5537,'8760 Data'!U5537)</f>
        <v>0</v>
      </c>
      <c r="I5537" s="591" t="e">
        <f>H5537/'Output Sheet'!$B$8</f>
        <v>#DIV/0!</v>
      </c>
      <c r="J5537" s="596"/>
      <c r="K5537" s="560"/>
      <c r="L5537" s="560"/>
      <c r="M5537" s="560"/>
      <c r="N5537" s="560"/>
      <c r="O5537" s="560"/>
      <c r="P5537" s="560"/>
      <c r="Q5537" s="560"/>
      <c r="R5537" s="560"/>
      <c r="S5537" s="560"/>
      <c r="T5537" s="560"/>
      <c r="U5537" s="560"/>
    </row>
    <row r="5538" spans="1:21">
      <c r="A5538" s="593">
        <f t="shared" si="516"/>
        <v>41505</v>
      </c>
      <c r="B5538" s="594">
        <v>41505.70865364583</v>
      </c>
      <c r="C5538" s="560">
        <f t="shared" si="517"/>
        <v>2013</v>
      </c>
      <c r="D5538" s="560">
        <f t="shared" si="518"/>
        <v>8</v>
      </c>
      <c r="E5538" s="560">
        <f t="shared" si="519"/>
        <v>19</v>
      </c>
      <c r="F5538" s="560">
        <f t="shared" si="520"/>
        <v>17</v>
      </c>
      <c r="G5538" s="595">
        <f t="shared" si="521"/>
        <v>2</v>
      </c>
      <c r="H5538" s="590">
        <f>CHOOSE('Output Sheet'!$B$4,'8760 Data'!J5538,'8760 Data'!K5538,'8760 Data'!L5538,'8760 Data'!M5538,'8760 Data'!N5538,'8760 Data'!O5538,'8760 Data'!P5538,'8760 Data'!Q5538,'8760 Data'!R5538,'8760 Data'!S5538,'8760 Data'!T5538,'8760 Data'!U5538)</f>
        <v>0</v>
      </c>
      <c r="I5538" s="591" t="e">
        <f>H5538/'Output Sheet'!$B$8</f>
        <v>#DIV/0!</v>
      </c>
      <c r="J5538" s="596"/>
      <c r="K5538" s="560"/>
      <c r="L5538" s="560"/>
      <c r="M5538" s="560"/>
      <c r="N5538" s="560"/>
      <c r="O5538" s="560"/>
      <c r="P5538" s="560"/>
      <c r="Q5538" s="560"/>
      <c r="R5538" s="560"/>
      <c r="S5538" s="560"/>
      <c r="T5538" s="560"/>
      <c r="U5538" s="560"/>
    </row>
    <row r="5539" spans="1:21">
      <c r="A5539" s="593">
        <f t="shared" si="516"/>
        <v>41505</v>
      </c>
      <c r="B5539" s="594">
        <v>41505.750320370367</v>
      </c>
      <c r="C5539" s="560">
        <f t="shared" si="517"/>
        <v>2013</v>
      </c>
      <c r="D5539" s="560">
        <f t="shared" si="518"/>
        <v>8</v>
      </c>
      <c r="E5539" s="560">
        <f t="shared" si="519"/>
        <v>19</v>
      </c>
      <c r="F5539" s="560">
        <f t="shared" si="520"/>
        <v>18</v>
      </c>
      <c r="G5539" s="595">
        <f t="shared" si="521"/>
        <v>2</v>
      </c>
      <c r="H5539" s="590">
        <f>CHOOSE('Output Sheet'!$B$4,'8760 Data'!J5539,'8760 Data'!K5539,'8760 Data'!L5539,'8760 Data'!M5539,'8760 Data'!N5539,'8760 Data'!O5539,'8760 Data'!P5539,'8760 Data'!Q5539,'8760 Data'!R5539,'8760 Data'!S5539,'8760 Data'!T5539,'8760 Data'!U5539)</f>
        <v>0</v>
      </c>
      <c r="I5539" s="591" t="e">
        <f>H5539/'Output Sheet'!$B$8</f>
        <v>#DIV/0!</v>
      </c>
      <c r="J5539" s="596"/>
      <c r="K5539" s="560"/>
      <c r="L5539" s="560"/>
      <c r="M5539" s="560"/>
      <c r="N5539" s="560"/>
      <c r="O5539" s="560"/>
      <c r="P5539" s="560"/>
      <c r="Q5539" s="560"/>
      <c r="R5539" s="560"/>
      <c r="S5539" s="560"/>
      <c r="T5539" s="560"/>
      <c r="U5539" s="560"/>
    </row>
    <row r="5540" spans="1:21">
      <c r="A5540" s="593">
        <f t="shared" si="516"/>
        <v>41505</v>
      </c>
      <c r="B5540" s="594">
        <v>41505.791987094904</v>
      </c>
      <c r="C5540" s="560">
        <f t="shared" si="517"/>
        <v>2013</v>
      </c>
      <c r="D5540" s="560">
        <f t="shared" si="518"/>
        <v>8</v>
      </c>
      <c r="E5540" s="560">
        <f t="shared" si="519"/>
        <v>19</v>
      </c>
      <c r="F5540" s="560">
        <f t="shared" si="520"/>
        <v>19</v>
      </c>
      <c r="G5540" s="595">
        <f t="shared" si="521"/>
        <v>2</v>
      </c>
      <c r="H5540" s="590">
        <f>CHOOSE('Output Sheet'!$B$4,'8760 Data'!J5540,'8760 Data'!K5540,'8760 Data'!L5540,'8760 Data'!M5540,'8760 Data'!N5540,'8760 Data'!O5540,'8760 Data'!P5540,'8760 Data'!Q5540,'8760 Data'!R5540,'8760 Data'!S5540,'8760 Data'!T5540,'8760 Data'!U5540)</f>
        <v>0</v>
      </c>
      <c r="I5540" s="591" t="e">
        <f>H5540/'Output Sheet'!$B$8</f>
        <v>#DIV/0!</v>
      </c>
      <c r="J5540" s="596"/>
      <c r="K5540" s="560"/>
      <c r="L5540" s="560"/>
      <c r="M5540" s="560"/>
      <c r="N5540" s="560"/>
      <c r="O5540" s="560"/>
      <c r="P5540" s="560"/>
      <c r="Q5540" s="560"/>
      <c r="R5540" s="560"/>
      <c r="S5540" s="560"/>
      <c r="T5540" s="560"/>
      <c r="U5540" s="560"/>
    </row>
    <row r="5541" spans="1:21">
      <c r="A5541" s="593">
        <f t="shared" si="516"/>
        <v>41505</v>
      </c>
      <c r="B5541" s="594">
        <v>41505.833653819442</v>
      </c>
      <c r="C5541" s="560">
        <f t="shared" si="517"/>
        <v>2013</v>
      </c>
      <c r="D5541" s="560">
        <f t="shared" si="518"/>
        <v>8</v>
      </c>
      <c r="E5541" s="560">
        <f t="shared" si="519"/>
        <v>19</v>
      </c>
      <c r="F5541" s="560">
        <f t="shared" si="520"/>
        <v>20</v>
      </c>
      <c r="G5541" s="595">
        <f t="shared" si="521"/>
        <v>2</v>
      </c>
      <c r="H5541" s="590">
        <f>CHOOSE('Output Sheet'!$B$4,'8760 Data'!J5541,'8760 Data'!K5541,'8760 Data'!L5541,'8760 Data'!M5541,'8760 Data'!N5541,'8760 Data'!O5541,'8760 Data'!P5541,'8760 Data'!Q5541,'8760 Data'!R5541,'8760 Data'!S5541,'8760 Data'!T5541,'8760 Data'!U5541)</f>
        <v>0</v>
      </c>
      <c r="I5541" s="591" t="e">
        <f>H5541/'Output Sheet'!$B$8</f>
        <v>#DIV/0!</v>
      </c>
      <c r="J5541" s="596"/>
      <c r="K5541" s="560"/>
      <c r="L5541" s="560"/>
      <c r="M5541" s="560"/>
      <c r="N5541" s="560"/>
      <c r="O5541" s="560"/>
      <c r="P5541" s="560"/>
      <c r="Q5541" s="560"/>
      <c r="R5541" s="560"/>
      <c r="S5541" s="560"/>
      <c r="T5541" s="560"/>
      <c r="U5541" s="560"/>
    </row>
    <row r="5542" spans="1:21">
      <c r="A5542" s="593">
        <f t="shared" si="516"/>
        <v>41505</v>
      </c>
      <c r="B5542" s="594">
        <v>41505.875320543979</v>
      </c>
      <c r="C5542" s="560">
        <f t="shared" si="517"/>
        <v>2013</v>
      </c>
      <c r="D5542" s="560">
        <f t="shared" si="518"/>
        <v>8</v>
      </c>
      <c r="E5542" s="560">
        <f t="shared" si="519"/>
        <v>19</v>
      </c>
      <c r="F5542" s="560">
        <f t="shared" si="520"/>
        <v>21</v>
      </c>
      <c r="G5542" s="595">
        <f t="shared" si="521"/>
        <v>2</v>
      </c>
      <c r="H5542" s="590">
        <f>CHOOSE('Output Sheet'!$B$4,'8760 Data'!J5542,'8760 Data'!K5542,'8760 Data'!L5542,'8760 Data'!M5542,'8760 Data'!N5542,'8760 Data'!O5542,'8760 Data'!P5542,'8760 Data'!Q5542,'8760 Data'!R5542,'8760 Data'!S5542,'8760 Data'!T5542,'8760 Data'!U5542)</f>
        <v>0</v>
      </c>
      <c r="I5542" s="591" t="e">
        <f>H5542/'Output Sheet'!$B$8</f>
        <v>#DIV/0!</v>
      </c>
      <c r="J5542" s="596"/>
      <c r="K5542" s="560"/>
      <c r="L5542" s="560"/>
      <c r="M5542" s="560"/>
      <c r="N5542" s="560"/>
      <c r="O5542" s="560"/>
      <c r="P5542" s="560"/>
      <c r="Q5542" s="560"/>
      <c r="R5542" s="560"/>
      <c r="S5542" s="560"/>
      <c r="T5542" s="560"/>
      <c r="U5542" s="560"/>
    </row>
    <row r="5543" spans="1:21">
      <c r="A5543" s="593">
        <f t="shared" si="516"/>
        <v>41505</v>
      </c>
      <c r="B5543" s="594">
        <v>41505.916987268516</v>
      </c>
      <c r="C5543" s="560">
        <f t="shared" si="517"/>
        <v>2013</v>
      </c>
      <c r="D5543" s="560">
        <f t="shared" si="518"/>
        <v>8</v>
      </c>
      <c r="E5543" s="560">
        <f t="shared" si="519"/>
        <v>19</v>
      </c>
      <c r="F5543" s="560">
        <f t="shared" si="520"/>
        <v>22</v>
      </c>
      <c r="G5543" s="595">
        <f t="shared" si="521"/>
        <v>2</v>
      </c>
      <c r="H5543" s="590">
        <f>CHOOSE('Output Sheet'!$B$4,'8760 Data'!J5543,'8760 Data'!K5543,'8760 Data'!L5543,'8760 Data'!M5543,'8760 Data'!N5543,'8760 Data'!O5543,'8760 Data'!P5543,'8760 Data'!Q5543,'8760 Data'!R5543,'8760 Data'!S5543,'8760 Data'!T5543,'8760 Data'!U5543)</f>
        <v>0</v>
      </c>
      <c r="I5543" s="591" t="e">
        <f>H5543/'Output Sheet'!$B$8</f>
        <v>#DIV/0!</v>
      </c>
      <c r="J5543" s="596"/>
      <c r="K5543" s="560"/>
      <c r="L5543" s="560"/>
      <c r="M5543" s="560"/>
      <c r="N5543" s="560"/>
      <c r="O5543" s="560"/>
      <c r="P5543" s="560"/>
      <c r="Q5543" s="560"/>
      <c r="R5543" s="560"/>
      <c r="S5543" s="560"/>
      <c r="T5543" s="560"/>
      <c r="U5543" s="560"/>
    </row>
    <row r="5544" spans="1:21">
      <c r="A5544" s="593">
        <f t="shared" si="516"/>
        <v>41505</v>
      </c>
      <c r="B5544" s="594">
        <v>41505.958653993053</v>
      </c>
      <c r="C5544" s="560">
        <f t="shared" si="517"/>
        <v>2013</v>
      </c>
      <c r="D5544" s="560">
        <f t="shared" si="518"/>
        <v>8</v>
      </c>
      <c r="E5544" s="560">
        <f t="shared" si="519"/>
        <v>19</v>
      </c>
      <c r="F5544" s="560">
        <f t="shared" si="520"/>
        <v>23</v>
      </c>
      <c r="G5544" s="595">
        <f t="shared" si="521"/>
        <v>2</v>
      </c>
      <c r="H5544" s="590">
        <f>CHOOSE('Output Sheet'!$B$4,'8760 Data'!J5544,'8760 Data'!K5544,'8760 Data'!L5544,'8760 Data'!M5544,'8760 Data'!N5544,'8760 Data'!O5544,'8760 Data'!P5544,'8760 Data'!Q5544,'8760 Data'!R5544,'8760 Data'!S5544,'8760 Data'!T5544,'8760 Data'!U5544)</f>
        <v>0</v>
      </c>
      <c r="I5544" s="591" t="e">
        <f>H5544/'Output Sheet'!$B$8</f>
        <v>#DIV/0!</v>
      </c>
      <c r="J5544" s="596"/>
      <c r="K5544" s="560"/>
      <c r="L5544" s="560"/>
      <c r="M5544" s="560"/>
      <c r="N5544" s="560"/>
      <c r="O5544" s="560"/>
      <c r="P5544" s="560"/>
      <c r="Q5544" s="560"/>
      <c r="R5544" s="560"/>
      <c r="S5544" s="560"/>
      <c r="T5544" s="560"/>
      <c r="U5544" s="560"/>
    </row>
    <row r="5545" spans="1:21">
      <c r="A5545" s="593">
        <f t="shared" si="516"/>
        <v>41506</v>
      </c>
      <c r="B5545" s="594">
        <v>41506.000320717591</v>
      </c>
      <c r="C5545" s="560">
        <f t="shared" si="517"/>
        <v>2013</v>
      </c>
      <c r="D5545" s="560">
        <f t="shared" si="518"/>
        <v>8</v>
      </c>
      <c r="E5545" s="560">
        <f t="shared" si="519"/>
        <v>20</v>
      </c>
      <c r="F5545" s="560">
        <f t="shared" si="520"/>
        <v>24</v>
      </c>
      <c r="G5545" s="595">
        <f t="shared" si="521"/>
        <v>3</v>
      </c>
      <c r="H5545" s="590">
        <f>CHOOSE('Output Sheet'!$B$4,'8760 Data'!J5545,'8760 Data'!K5545,'8760 Data'!L5545,'8760 Data'!M5545,'8760 Data'!N5545,'8760 Data'!O5545,'8760 Data'!P5545,'8760 Data'!Q5545,'8760 Data'!R5545,'8760 Data'!S5545,'8760 Data'!T5545,'8760 Data'!U5545)</f>
        <v>0</v>
      </c>
      <c r="I5545" s="591" t="e">
        <f>H5545/'Output Sheet'!$B$8</f>
        <v>#DIV/0!</v>
      </c>
      <c r="J5545" s="596"/>
      <c r="K5545" s="560"/>
      <c r="L5545" s="560"/>
      <c r="M5545" s="560"/>
      <c r="N5545" s="560"/>
      <c r="O5545" s="560"/>
      <c r="P5545" s="560"/>
      <c r="Q5545" s="560"/>
      <c r="R5545" s="560"/>
      <c r="S5545" s="560"/>
      <c r="T5545" s="560"/>
      <c r="U5545" s="560"/>
    </row>
    <row r="5546" spans="1:21">
      <c r="A5546" s="593">
        <f t="shared" si="516"/>
        <v>41506</v>
      </c>
      <c r="B5546" s="594">
        <v>41506.041987442128</v>
      </c>
      <c r="C5546" s="560">
        <f t="shared" si="517"/>
        <v>2013</v>
      </c>
      <c r="D5546" s="560">
        <f t="shared" si="518"/>
        <v>8</v>
      </c>
      <c r="E5546" s="560">
        <f t="shared" si="519"/>
        <v>20</v>
      </c>
      <c r="F5546" s="560">
        <f t="shared" si="520"/>
        <v>1</v>
      </c>
      <c r="G5546" s="595">
        <f t="shared" si="521"/>
        <v>3</v>
      </c>
      <c r="H5546" s="590">
        <f>CHOOSE('Output Sheet'!$B$4,'8760 Data'!J5546,'8760 Data'!K5546,'8760 Data'!L5546,'8760 Data'!M5546,'8760 Data'!N5546,'8760 Data'!O5546,'8760 Data'!P5546,'8760 Data'!Q5546,'8760 Data'!R5546,'8760 Data'!S5546,'8760 Data'!T5546,'8760 Data'!U5546)</f>
        <v>0</v>
      </c>
      <c r="I5546" s="591" t="e">
        <f>H5546/'Output Sheet'!$B$8</f>
        <v>#DIV/0!</v>
      </c>
      <c r="J5546" s="596"/>
      <c r="K5546" s="560"/>
      <c r="L5546" s="560"/>
      <c r="M5546" s="560"/>
      <c r="N5546" s="560"/>
      <c r="O5546" s="560"/>
      <c r="P5546" s="560"/>
      <c r="Q5546" s="560"/>
      <c r="R5546" s="560"/>
      <c r="S5546" s="560"/>
      <c r="T5546" s="560"/>
      <c r="U5546" s="560"/>
    </row>
    <row r="5547" spans="1:21">
      <c r="A5547" s="593">
        <f t="shared" si="516"/>
        <v>41506</v>
      </c>
      <c r="B5547" s="594">
        <v>41506.083654166665</v>
      </c>
      <c r="C5547" s="560">
        <f t="shared" si="517"/>
        <v>2013</v>
      </c>
      <c r="D5547" s="560">
        <f t="shared" si="518"/>
        <v>8</v>
      </c>
      <c r="E5547" s="560">
        <f t="shared" si="519"/>
        <v>20</v>
      </c>
      <c r="F5547" s="560">
        <f t="shared" si="520"/>
        <v>2</v>
      </c>
      <c r="G5547" s="595">
        <f t="shared" si="521"/>
        <v>3</v>
      </c>
      <c r="H5547" s="590">
        <f>CHOOSE('Output Sheet'!$B$4,'8760 Data'!J5547,'8760 Data'!K5547,'8760 Data'!L5547,'8760 Data'!M5547,'8760 Data'!N5547,'8760 Data'!O5547,'8760 Data'!P5547,'8760 Data'!Q5547,'8760 Data'!R5547,'8760 Data'!S5547,'8760 Data'!T5547,'8760 Data'!U5547)</f>
        <v>0</v>
      </c>
      <c r="I5547" s="591" t="e">
        <f>H5547/'Output Sheet'!$B$8</f>
        <v>#DIV/0!</v>
      </c>
      <c r="J5547" s="596"/>
      <c r="K5547" s="560"/>
      <c r="L5547" s="560"/>
      <c r="M5547" s="560"/>
      <c r="N5547" s="560"/>
      <c r="O5547" s="560"/>
      <c r="P5547" s="560"/>
      <c r="Q5547" s="560"/>
      <c r="R5547" s="560"/>
      <c r="S5547" s="560"/>
      <c r="T5547" s="560"/>
      <c r="U5547" s="560"/>
    </row>
    <row r="5548" spans="1:21">
      <c r="A5548" s="593">
        <f t="shared" si="516"/>
        <v>41506</v>
      </c>
      <c r="B5548" s="594">
        <v>41506.125320891202</v>
      </c>
      <c r="C5548" s="560">
        <f t="shared" si="517"/>
        <v>2013</v>
      </c>
      <c r="D5548" s="560">
        <f t="shared" si="518"/>
        <v>8</v>
      </c>
      <c r="E5548" s="560">
        <f t="shared" si="519"/>
        <v>20</v>
      </c>
      <c r="F5548" s="560">
        <f t="shared" si="520"/>
        <v>3</v>
      </c>
      <c r="G5548" s="595">
        <f t="shared" si="521"/>
        <v>3</v>
      </c>
      <c r="H5548" s="590">
        <f>CHOOSE('Output Sheet'!$B$4,'8760 Data'!J5548,'8760 Data'!K5548,'8760 Data'!L5548,'8760 Data'!M5548,'8760 Data'!N5548,'8760 Data'!O5548,'8760 Data'!P5548,'8760 Data'!Q5548,'8760 Data'!R5548,'8760 Data'!S5548,'8760 Data'!T5548,'8760 Data'!U5548)</f>
        <v>0</v>
      </c>
      <c r="I5548" s="591" t="e">
        <f>H5548/'Output Sheet'!$B$8</f>
        <v>#DIV/0!</v>
      </c>
      <c r="J5548" s="596"/>
      <c r="K5548" s="560"/>
      <c r="L5548" s="560"/>
      <c r="M5548" s="560"/>
      <c r="N5548" s="560"/>
      <c r="O5548" s="560"/>
      <c r="P5548" s="560"/>
      <c r="Q5548" s="560"/>
      <c r="R5548" s="560"/>
      <c r="S5548" s="560"/>
      <c r="T5548" s="560"/>
      <c r="U5548" s="560"/>
    </row>
    <row r="5549" spans="1:21">
      <c r="A5549" s="593">
        <f t="shared" si="516"/>
        <v>41506</v>
      </c>
      <c r="B5549" s="594">
        <v>41506.166987615739</v>
      </c>
      <c r="C5549" s="560">
        <f t="shared" si="517"/>
        <v>2013</v>
      </c>
      <c r="D5549" s="560">
        <f t="shared" si="518"/>
        <v>8</v>
      </c>
      <c r="E5549" s="560">
        <f t="shared" si="519"/>
        <v>20</v>
      </c>
      <c r="F5549" s="560">
        <f t="shared" si="520"/>
        <v>4</v>
      </c>
      <c r="G5549" s="595">
        <f t="shared" si="521"/>
        <v>3</v>
      </c>
      <c r="H5549" s="590">
        <f>CHOOSE('Output Sheet'!$B$4,'8760 Data'!J5549,'8760 Data'!K5549,'8760 Data'!L5549,'8760 Data'!M5549,'8760 Data'!N5549,'8760 Data'!O5549,'8760 Data'!P5549,'8760 Data'!Q5549,'8760 Data'!R5549,'8760 Data'!S5549,'8760 Data'!T5549,'8760 Data'!U5549)</f>
        <v>0</v>
      </c>
      <c r="I5549" s="591" t="e">
        <f>H5549/'Output Sheet'!$B$8</f>
        <v>#DIV/0!</v>
      </c>
      <c r="J5549" s="596"/>
      <c r="K5549" s="560"/>
      <c r="L5549" s="560"/>
      <c r="M5549" s="560"/>
      <c r="N5549" s="560"/>
      <c r="O5549" s="560"/>
      <c r="P5549" s="560"/>
      <c r="Q5549" s="560"/>
      <c r="R5549" s="560"/>
      <c r="S5549" s="560"/>
      <c r="T5549" s="560"/>
      <c r="U5549" s="560"/>
    </row>
    <row r="5550" spans="1:21">
      <c r="A5550" s="593">
        <f t="shared" si="516"/>
        <v>41506</v>
      </c>
      <c r="B5550" s="594">
        <v>41506.208654340277</v>
      </c>
      <c r="C5550" s="560">
        <f t="shared" si="517"/>
        <v>2013</v>
      </c>
      <c r="D5550" s="560">
        <f t="shared" si="518"/>
        <v>8</v>
      </c>
      <c r="E5550" s="560">
        <f t="shared" si="519"/>
        <v>20</v>
      </c>
      <c r="F5550" s="560">
        <f t="shared" si="520"/>
        <v>5</v>
      </c>
      <c r="G5550" s="595">
        <f t="shared" si="521"/>
        <v>3</v>
      </c>
      <c r="H5550" s="590">
        <f>CHOOSE('Output Sheet'!$B$4,'8760 Data'!J5550,'8760 Data'!K5550,'8760 Data'!L5550,'8760 Data'!M5550,'8760 Data'!N5550,'8760 Data'!O5550,'8760 Data'!P5550,'8760 Data'!Q5550,'8760 Data'!R5550,'8760 Data'!S5550,'8760 Data'!T5550,'8760 Data'!U5550)</f>
        <v>0</v>
      </c>
      <c r="I5550" s="591" t="e">
        <f>H5550/'Output Sheet'!$B$8</f>
        <v>#DIV/0!</v>
      </c>
      <c r="J5550" s="596"/>
      <c r="K5550" s="560"/>
      <c r="L5550" s="560"/>
      <c r="M5550" s="560"/>
      <c r="N5550" s="560"/>
      <c r="O5550" s="560"/>
      <c r="P5550" s="560"/>
      <c r="Q5550" s="560"/>
      <c r="R5550" s="560"/>
      <c r="S5550" s="560"/>
      <c r="T5550" s="560"/>
      <c r="U5550" s="560"/>
    </row>
    <row r="5551" spans="1:21">
      <c r="A5551" s="593">
        <f t="shared" si="516"/>
        <v>41506</v>
      </c>
      <c r="B5551" s="594">
        <v>41506.250321064814</v>
      </c>
      <c r="C5551" s="560">
        <f t="shared" si="517"/>
        <v>2013</v>
      </c>
      <c r="D5551" s="560">
        <f t="shared" si="518"/>
        <v>8</v>
      </c>
      <c r="E5551" s="560">
        <f t="shared" si="519"/>
        <v>20</v>
      </c>
      <c r="F5551" s="560">
        <f t="shared" si="520"/>
        <v>6</v>
      </c>
      <c r="G5551" s="595">
        <f t="shared" si="521"/>
        <v>3</v>
      </c>
      <c r="H5551" s="590">
        <f>CHOOSE('Output Sheet'!$B$4,'8760 Data'!J5551,'8760 Data'!K5551,'8760 Data'!L5551,'8760 Data'!M5551,'8760 Data'!N5551,'8760 Data'!O5551,'8760 Data'!P5551,'8760 Data'!Q5551,'8760 Data'!R5551,'8760 Data'!S5551,'8760 Data'!T5551,'8760 Data'!U5551)</f>
        <v>0</v>
      </c>
      <c r="I5551" s="591" t="e">
        <f>H5551/'Output Sheet'!$B$8</f>
        <v>#DIV/0!</v>
      </c>
      <c r="J5551" s="596"/>
      <c r="K5551" s="560"/>
      <c r="L5551" s="560"/>
      <c r="M5551" s="560"/>
      <c r="N5551" s="560"/>
      <c r="O5551" s="560"/>
      <c r="P5551" s="560"/>
      <c r="Q5551" s="560"/>
      <c r="R5551" s="560"/>
      <c r="S5551" s="560"/>
      <c r="T5551" s="560"/>
      <c r="U5551" s="560"/>
    </row>
    <row r="5552" spans="1:21">
      <c r="A5552" s="593">
        <f t="shared" si="516"/>
        <v>41506</v>
      </c>
      <c r="B5552" s="594">
        <v>41506.291987789351</v>
      </c>
      <c r="C5552" s="560">
        <f t="shared" si="517"/>
        <v>2013</v>
      </c>
      <c r="D5552" s="560">
        <f t="shared" si="518"/>
        <v>8</v>
      </c>
      <c r="E5552" s="560">
        <f t="shared" si="519"/>
        <v>20</v>
      </c>
      <c r="F5552" s="560">
        <f t="shared" si="520"/>
        <v>7</v>
      </c>
      <c r="G5552" s="595">
        <f t="shared" si="521"/>
        <v>3</v>
      </c>
      <c r="H5552" s="590">
        <f>CHOOSE('Output Sheet'!$B$4,'8760 Data'!J5552,'8760 Data'!K5552,'8760 Data'!L5552,'8760 Data'!M5552,'8760 Data'!N5552,'8760 Data'!O5552,'8760 Data'!P5552,'8760 Data'!Q5552,'8760 Data'!R5552,'8760 Data'!S5552,'8760 Data'!T5552,'8760 Data'!U5552)</f>
        <v>0</v>
      </c>
      <c r="I5552" s="591" t="e">
        <f>H5552/'Output Sheet'!$B$8</f>
        <v>#DIV/0!</v>
      </c>
      <c r="J5552" s="596"/>
      <c r="K5552" s="560"/>
      <c r="L5552" s="560"/>
      <c r="M5552" s="560"/>
      <c r="N5552" s="560"/>
      <c r="O5552" s="560"/>
      <c r="P5552" s="560"/>
      <c r="Q5552" s="560"/>
      <c r="R5552" s="560"/>
      <c r="S5552" s="560"/>
      <c r="T5552" s="560"/>
      <c r="U5552" s="560"/>
    </row>
    <row r="5553" spans="1:21">
      <c r="A5553" s="593">
        <f t="shared" si="516"/>
        <v>41506</v>
      </c>
      <c r="B5553" s="594">
        <v>41506.333654513888</v>
      </c>
      <c r="C5553" s="560">
        <f t="shared" si="517"/>
        <v>2013</v>
      </c>
      <c r="D5553" s="560">
        <f t="shared" si="518"/>
        <v>8</v>
      </c>
      <c r="E5553" s="560">
        <f t="shared" si="519"/>
        <v>20</v>
      </c>
      <c r="F5553" s="560">
        <f t="shared" si="520"/>
        <v>8</v>
      </c>
      <c r="G5553" s="595">
        <f t="shared" si="521"/>
        <v>3</v>
      </c>
      <c r="H5553" s="590">
        <f>CHOOSE('Output Sheet'!$B$4,'8760 Data'!J5553,'8760 Data'!K5553,'8760 Data'!L5553,'8760 Data'!M5553,'8760 Data'!N5553,'8760 Data'!O5553,'8760 Data'!P5553,'8760 Data'!Q5553,'8760 Data'!R5553,'8760 Data'!S5553,'8760 Data'!T5553,'8760 Data'!U5553)</f>
        <v>0</v>
      </c>
      <c r="I5553" s="591" t="e">
        <f>H5553/'Output Sheet'!$B$8</f>
        <v>#DIV/0!</v>
      </c>
      <c r="J5553" s="596"/>
      <c r="K5553" s="560"/>
      <c r="L5553" s="560"/>
      <c r="M5553" s="560"/>
      <c r="N5553" s="560"/>
      <c r="O5553" s="560"/>
      <c r="P5553" s="560"/>
      <c r="Q5553" s="560"/>
      <c r="R5553" s="560"/>
      <c r="S5553" s="560"/>
      <c r="T5553" s="560"/>
      <c r="U5553" s="560"/>
    </row>
    <row r="5554" spans="1:21">
      <c r="A5554" s="593">
        <f t="shared" si="516"/>
        <v>41506</v>
      </c>
      <c r="B5554" s="594">
        <v>41506.375321238425</v>
      </c>
      <c r="C5554" s="560">
        <f t="shared" si="517"/>
        <v>2013</v>
      </c>
      <c r="D5554" s="560">
        <f t="shared" si="518"/>
        <v>8</v>
      </c>
      <c r="E5554" s="560">
        <f t="shared" si="519"/>
        <v>20</v>
      </c>
      <c r="F5554" s="560">
        <f t="shared" si="520"/>
        <v>9</v>
      </c>
      <c r="G5554" s="595">
        <f t="shared" si="521"/>
        <v>3</v>
      </c>
      <c r="H5554" s="590">
        <f>CHOOSE('Output Sheet'!$B$4,'8760 Data'!J5554,'8760 Data'!K5554,'8760 Data'!L5554,'8760 Data'!M5554,'8760 Data'!N5554,'8760 Data'!O5554,'8760 Data'!P5554,'8760 Data'!Q5554,'8760 Data'!R5554,'8760 Data'!S5554,'8760 Data'!T5554,'8760 Data'!U5554)</f>
        <v>0</v>
      </c>
      <c r="I5554" s="591" t="e">
        <f>H5554/'Output Sheet'!$B$8</f>
        <v>#DIV/0!</v>
      </c>
      <c r="J5554" s="596"/>
      <c r="K5554" s="560"/>
      <c r="L5554" s="560"/>
      <c r="M5554" s="560"/>
      <c r="N5554" s="560"/>
      <c r="O5554" s="560"/>
      <c r="P5554" s="560"/>
      <c r="Q5554" s="560"/>
      <c r="R5554" s="560"/>
      <c r="S5554" s="560"/>
      <c r="T5554" s="560"/>
      <c r="U5554" s="560"/>
    </row>
    <row r="5555" spans="1:21">
      <c r="A5555" s="593">
        <f t="shared" si="516"/>
        <v>41506</v>
      </c>
      <c r="B5555" s="594">
        <v>41506.416987962963</v>
      </c>
      <c r="C5555" s="560">
        <f t="shared" si="517"/>
        <v>2013</v>
      </c>
      <c r="D5555" s="560">
        <f t="shared" si="518"/>
        <v>8</v>
      </c>
      <c r="E5555" s="560">
        <f t="shared" si="519"/>
        <v>20</v>
      </c>
      <c r="F5555" s="560">
        <f t="shared" si="520"/>
        <v>10</v>
      </c>
      <c r="G5555" s="595">
        <f t="shared" si="521"/>
        <v>3</v>
      </c>
      <c r="H5555" s="590">
        <f>CHOOSE('Output Sheet'!$B$4,'8760 Data'!J5555,'8760 Data'!K5555,'8760 Data'!L5555,'8760 Data'!M5555,'8760 Data'!N5555,'8760 Data'!O5555,'8760 Data'!P5555,'8760 Data'!Q5555,'8760 Data'!R5555,'8760 Data'!S5555,'8760 Data'!T5555,'8760 Data'!U5555)</f>
        <v>0</v>
      </c>
      <c r="I5555" s="591" t="e">
        <f>H5555/'Output Sheet'!$B$8</f>
        <v>#DIV/0!</v>
      </c>
      <c r="J5555" s="596"/>
      <c r="K5555" s="560"/>
      <c r="L5555" s="560"/>
      <c r="M5555" s="560"/>
      <c r="N5555" s="560"/>
      <c r="O5555" s="560"/>
      <c r="P5555" s="560"/>
      <c r="Q5555" s="560"/>
      <c r="R5555" s="560"/>
      <c r="S5555" s="560"/>
      <c r="T5555" s="560"/>
      <c r="U5555" s="560"/>
    </row>
    <row r="5556" spans="1:21">
      <c r="A5556" s="593">
        <f t="shared" si="516"/>
        <v>41506</v>
      </c>
      <c r="B5556" s="594">
        <v>41506.4586546875</v>
      </c>
      <c r="C5556" s="560">
        <f t="shared" si="517"/>
        <v>2013</v>
      </c>
      <c r="D5556" s="560">
        <f t="shared" si="518"/>
        <v>8</v>
      </c>
      <c r="E5556" s="560">
        <f t="shared" si="519"/>
        <v>20</v>
      </c>
      <c r="F5556" s="560">
        <f t="shared" si="520"/>
        <v>11</v>
      </c>
      <c r="G5556" s="595">
        <f t="shared" si="521"/>
        <v>3</v>
      </c>
      <c r="H5556" s="590">
        <f>CHOOSE('Output Sheet'!$B$4,'8760 Data'!J5556,'8760 Data'!K5556,'8760 Data'!L5556,'8760 Data'!M5556,'8760 Data'!N5556,'8760 Data'!O5556,'8760 Data'!P5556,'8760 Data'!Q5556,'8760 Data'!R5556,'8760 Data'!S5556,'8760 Data'!T5556,'8760 Data'!U5556)</f>
        <v>0</v>
      </c>
      <c r="I5556" s="591" t="e">
        <f>H5556/'Output Sheet'!$B$8</f>
        <v>#DIV/0!</v>
      </c>
      <c r="J5556" s="596"/>
      <c r="K5556" s="560"/>
      <c r="L5556" s="560"/>
      <c r="M5556" s="560"/>
      <c r="N5556" s="560"/>
      <c r="O5556" s="560"/>
      <c r="P5556" s="560"/>
      <c r="Q5556" s="560"/>
      <c r="R5556" s="560"/>
      <c r="S5556" s="560"/>
      <c r="T5556" s="560"/>
      <c r="U5556" s="560"/>
    </row>
    <row r="5557" spans="1:21">
      <c r="A5557" s="593">
        <f t="shared" si="516"/>
        <v>41506</v>
      </c>
      <c r="B5557" s="594">
        <v>41506.500321412037</v>
      </c>
      <c r="C5557" s="560">
        <f t="shared" si="517"/>
        <v>2013</v>
      </c>
      <c r="D5557" s="560">
        <f t="shared" si="518"/>
        <v>8</v>
      </c>
      <c r="E5557" s="560">
        <f t="shared" si="519"/>
        <v>20</v>
      </c>
      <c r="F5557" s="560">
        <f t="shared" si="520"/>
        <v>12</v>
      </c>
      <c r="G5557" s="595">
        <f t="shared" si="521"/>
        <v>3</v>
      </c>
      <c r="H5557" s="590">
        <f>CHOOSE('Output Sheet'!$B$4,'8760 Data'!J5557,'8760 Data'!K5557,'8760 Data'!L5557,'8760 Data'!M5557,'8760 Data'!N5557,'8760 Data'!O5557,'8760 Data'!P5557,'8760 Data'!Q5557,'8760 Data'!R5557,'8760 Data'!S5557,'8760 Data'!T5557,'8760 Data'!U5557)</f>
        <v>0</v>
      </c>
      <c r="I5557" s="591" t="e">
        <f>H5557/'Output Sheet'!$B$8</f>
        <v>#DIV/0!</v>
      </c>
      <c r="J5557" s="596"/>
      <c r="K5557" s="560"/>
      <c r="L5557" s="560"/>
      <c r="M5557" s="560"/>
      <c r="N5557" s="560"/>
      <c r="O5557" s="560"/>
      <c r="P5557" s="560"/>
      <c r="Q5557" s="560"/>
      <c r="R5557" s="560"/>
      <c r="S5557" s="560"/>
      <c r="T5557" s="560"/>
      <c r="U5557" s="560"/>
    </row>
    <row r="5558" spans="1:21">
      <c r="A5558" s="593">
        <f t="shared" si="516"/>
        <v>41506</v>
      </c>
      <c r="B5558" s="594">
        <v>41506.541988136574</v>
      </c>
      <c r="C5558" s="560">
        <f t="shared" si="517"/>
        <v>2013</v>
      </c>
      <c r="D5558" s="560">
        <f t="shared" si="518"/>
        <v>8</v>
      </c>
      <c r="E5558" s="560">
        <f t="shared" si="519"/>
        <v>20</v>
      </c>
      <c r="F5558" s="560">
        <f t="shared" si="520"/>
        <v>13</v>
      </c>
      <c r="G5558" s="595">
        <f t="shared" si="521"/>
        <v>3</v>
      </c>
      <c r="H5558" s="590">
        <f>CHOOSE('Output Sheet'!$B$4,'8760 Data'!J5558,'8760 Data'!K5558,'8760 Data'!L5558,'8760 Data'!M5558,'8760 Data'!N5558,'8760 Data'!O5558,'8760 Data'!P5558,'8760 Data'!Q5558,'8760 Data'!R5558,'8760 Data'!S5558,'8760 Data'!T5558,'8760 Data'!U5558)</f>
        <v>0</v>
      </c>
      <c r="I5558" s="591" t="e">
        <f>H5558/'Output Sheet'!$B$8</f>
        <v>#DIV/0!</v>
      </c>
      <c r="J5558" s="596"/>
      <c r="K5558" s="560"/>
      <c r="L5558" s="560"/>
      <c r="M5558" s="560"/>
      <c r="N5558" s="560"/>
      <c r="O5558" s="560"/>
      <c r="P5558" s="560"/>
      <c r="Q5558" s="560"/>
      <c r="R5558" s="560"/>
      <c r="S5558" s="560"/>
      <c r="T5558" s="560"/>
      <c r="U5558" s="560"/>
    </row>
    <row r="5559" spans="1:21">
      <c r="A5559" s="593">
        <f t="shared" si="516"/>
        <v>41506</v>
      </c>
      <c r="B5559" s="594">
        <v>41506.583654861111</v>
      </c>
      <c r="C5559" s="560">
        <f t="shared" si="517"/>
        <v>2013</v>
      </c>
      <c r="D5559" s="560">
        <f t="shared" si="518"/>
        <v>8</v>
      </c>
      <c r="E5559" s="560">
        <f t="shared" si="519"/>
        <v>20</v>
      </c>
      <c r="F5559" s="560">
        <f t="shared" si="520"/>
        <v>14</v>
      </c>
      <c r="G5559" s="595">
        <f t="shared" si="521"/>
        <v>3</v>
      </c>
      <c r="H5559" s="590">
        <f>CHOOSE('Output Sheet'!$B$4,'8760 Data'!J5559,'8760 Data'!K5559,'8760 Data'!L5559,'8760 Data'!M5559,'8760 Data'!N5559,'8760 Data'!O5559,'8760 Data'!P5559,'8760 Data'!Q5559,'8760 Data'!R5559,'8760 Data'!S5559,'8760 Data'!T5559,'8760 Data'!U5559)</f>
        <v>0</v>
      </c>
      <c r="I5559" s="591" t="e">
        <f>H5559/'Output Sheet'!$B$8</f>
        <v>#DIV/0!</v>
      </c>
      <c r="J5559" s="596"/>
      <c r="K5559" s="560"/>
      <c r="L5559" s="560"/>
      <c r="M5559" s="560"/>
      <c r="N5559" s="560"/>
      <c r="O5559" s="560"/>
      <c r="P5559" s="560"/>
      <c r="Q5559" s="560"/>
      <c r="R5559" s="560"/>
      <c r="S5559" s="560"/>
      <c r="T5559" s="560"/>
      <c r="U5559" s="560"/>
    </row>
    <row r="5560" spans="1:21">
      <c r="A5560" s="593">
        <f t="shared" si="516"/>
        <v>41506</v>
      </c>
      <c r="B5560" s="594">
        <v>41506.625321585649</v>
      </c>
      <c r="C5560" s="560">
        <f t="shared" si="517"/>
        <v>2013</v>
      </c>
      <c r="D5560" s="560">
        <f t="shared" si="518"/>
        <v>8</v>
      </c>
      <c r="E5560" s="560">
        <f t="shared" si="519"/>
        <v>20</v>
      </c>
      <c r="F5560" s="560">
        <f t="shared" si="520"/>
        <v>15</v>
      </c>
      <c r="G5560" s="595">
        <f t="shared" si="521"/>
        <v>3</v>
      </c>
      <c r="H5560" s="590">
        <f>CHOOSE('Output Sheet'!$B$4,'8760 Data'!J5560,'8760 Data'!K5560,'8760 Data'!L5560,'8760 Data'!M5560,'8760 Data'!N5560,'8760 Data'!O5560,'8760 Data'!P5560,'8760 Data'!Q5560,'8760 Data'!R5560,'8760 Data'!S5560,'8760 Data'!T5560,'8760 Data'!U5560)</f>
        <v>0</v>
      </c>
      <c r="I5560" s="591" t="e">
        <f>H5560/'Output Sheet'!$B$8</f>
        <v>#DIV/0!</v>
      </c>
      <c r="J5560" s="596"/>
      <c r="K5560" s="560"/>
      <c r="L5560" s="560"/>
      <c r="M5560" s="560"/>
      <c r="N5560" s="560"/>
      <c r="O5560" s="560"/>
      <c r="P5560" s="560"/>
      <c r="Q5560" s="560"/>
      <c r="R5560" s="560"/>
      <c r="S5560" s="560"/>
      <c r="T5560" s="560"/>
      <c r="U5560" s="560"/>
    </row>
    <row r="5561" spans="1:21">
      <c r="A5561" s="593">
        <f t="shared" si="516"/>
        <v>41506</v>
      </c>
      <c r="B5561" s="594">
        <v>41506.666988310186</v>
      </c>
      <c r="C5561" s="560">
        <f t="shared" si="517"/>
        <v>2013</v>
      </c>
      <c r="D5561" s="560">
        <f t="shared" si="518"/>
        <v>8</v>
      </c>
      <c r="E5561" s="560">
        <f t="shared" si="519"/>
        <v>20</v>
      </c>
      <c r="F5561" s="560">
        <f t="shared" si="520"/>
        <v>16</v>
      </c>
      <c r="G5561" s="595">
        <f t="shared" si="521"/>
        <v>3</v>
      </c>
      <c r="H5561" s="590">
        <f>CHOOSE('Output Sheet'!$B$4,'8760 Data'!J5561,'8760 Data'!K5561,'8760 Data'!L5561,'8760 Data'!M5561,'8760 Data'!N5561,'8760 Data'!O5561,'8760 Data'!P5561,'8760 Data'!Q5561,'8760 Data'!R5561,'8760 Data'!S5561,'8760 Data'!T5561,'8760 Data'!U5561)</f>
        <v>0</v>
      </c>
      <c r="I5561" s="591" t="e">
        <f>H5561/'Output Sheet'!$B$8</f>
        <v>#DIV/0!</v>
      </c>
      <c r="J5561" s="596"/>
      <c r="K5561" s="560"/>
      <c r="L5561" s="560"/>
      <c r="M5561" s="560"/>
      <c r="N5561" s="560"/>
      <c r="O5561" s="560"/>
      <c r="P5561" s="560"/>
      <c r="Q5561" s="560"/>
      <c r="R5561" s="560"/>
      <c r="S5561" s="560"/>
      <c r="T5561" s="560"/>
      <c r="U5561" s="560"/>
    </row>
    <row r="5562" spans="1:21">
      <c r="A5562" s="593">
        <f t="shared" si="516"/>
        <v>41506</v>
      </c>
      <c r="B5562" s="594">
        <v>41506.708655034723</v>
      </c>
      <c r="C5562" s="560">
        <f t="shared" si="517"/>
        <v>2013</v>
      </c>
      <c r="D5562" s="560">
        <f t="shared" si="518"/>
        <v>8</v>
      </c>
      <c r="E5562" s="560">
        <f t="shared" si="519"/>
        <v>20</v>
      </c>
      <c r="F5562" s="560">
        <f t="shared" si="520"/>
        <v>17</v>
      </c>
      <c r="G5562" s="595">
        <f t="shared" si="521"/>
        <v>3</v>
      </c>
      <c r="H5562" s="590">
        <f>CHOOSE('Output Sheet'!$B$4,'8760 Data'!J5562,'8760 Data'!K5562,'8760 Data'!L5562,'8760 Data'!M5562,'8760 Data'!N5562,'8760 Data'!O5562,'8760 Data'!P5562,'8760 Data'!Q5562,'8760 Data'!R5562,'8760 Data'!S5562,'8760 Data'!T5562,'8760 Data'!U5562)</f>
        <v>0</v>
      </c>
      <c r="I5562" s="591" t="e">
        <f>H5562/'Output Sheet'!$B$8</f>
        <v>#DIV/0!</v>
      </c>
      <c r="J5562" s="596"/>
      <c r="K5562" s="560"/>
      <c r="L5562" s="560"/>
      <c r="M5562" s="560"/>
      <c r="N5562" s="560"/>
      <c r="O5562" s="560"/>
      <c r="P5562" s="560"/>
      <c r="Q5562" s="560"/>
      <c r="R5562" s="560"/>
      <c r="S5562" s="560"/>
      <c r="T5562" s="560"/>
      <c r="U5562" s="560"/>
    </row>
    <row r="5563" spans="1:21">
      <c r="A5563" s="593">
        <f t="shared" si="516"/>
        <v>41506</v>
      </c>
      <c r="B5563" s="594">
        <v>41506.75032175926</v>
      </c>
      <c r="C5563" s="560">
        <f t="shared" si="517"/>
        <v>2013</v>
      </c>
      <c r="D5563" s="560">
        <f t="shared" si="518"/>
        <v>8</v>
      </c>
      <c r="E5563" s="560">
        <f t="shared" si="519"/>
        <v>20</v>
      </c>
      <c r="F5563" s="560">
        <f t="shared" si="520"/>
        <v>18</v>
      </c>
      <c r="G5563" s="595">
        <f t="shared" si="521"/>
        <v>3</v>
      </c>
      <c r="H5563" s="590">
        <f>CHOOSE('Output Sheet'!$B$4,'8760 Data'!J5563,'8760 Data'!K5563,'8760 Data'!L5563,'8760 Data'!M5563,'8760 Data'!N5563,'8760 Data'!O5563,'8760 Data'!P5563,'8760 Data'!Q5563,'8760 Data'!R5563,'8760 Data'!S5563,'8760 Data'!T5563,'8760 Data'!U5563)</f>
        <v>0</v>
      </c>
      <c r="I5563" s="591" t="e">
        <f>H5563/'Output Sheet'!$B$8</f>
        <v>#DIV/0!</v>
      </c>
      <c r="J5563" s="596"/>
      <c r="K5563" s="560"/>
      <c r="L5563" s="560"/>
      <c r="M5563" s="560"/>
      <c r="N5563" s="560"/>
      <c r="O5563" s="560"/>
      <c r="P5563" s="560"/>
      <c r="Q5563" s="560"/>
      <c r="R5563" s="560"/>
      <c r="S5563" s="560"/>
      <c r="T5563" s="560"/>
      <c r="U5563" s="560"/>
    </row>
    <row r="5564" spans="1:21">
      <c r="A5564" s="593">
        <f t="shared" si="516"/>
        <v>41506</v>
      </c>
      <c r="B5564" s="594">
        <v>41506.791988483797</v>
      </c>
      <c r="C5564" s="560">
        <f t="shared" si="517"/>
        <v>2013</v>
      </c>
      <c r="D5564" s="560">
        <f t="shared" si="518"/>
        <v>8</v>
      </c>
      <c r="E5564" s="560">
        <f t="shared" si="519"/>
        <v>20</v>
      </c>
      <c r="F5564" s="560">
        <f t="shared" si="520"/>
        <v>19</v>
      </c>
      <c r="G5564" s="595">
        <f t="shared" si="521"/>
        <v>3</v>
      </c>
      <c r="H5564" s="590">
        <f>CHOOSE('Output Sheet'!$B$4,'8760 Data'!J5564,'8760 Data'!K5564,'8760 Data'!L5564,'8760 Data'!M5564,'8760 Data'!N5564,'8760 Data'!O5564,'8760 Data'!P5564,'8760 Data'!Q5564,'8760 Data'!R5564,'8760 Data'!S5564,'8760 Data'!T5564,'8760 Data'!U5564)</f>
        <v>0</v>
      </c>
      <c r="I5564" s="591" t="e">
        <f>H5564/'Output Sheet'!$B$8</f>
        <v>#DIV/0!</v>
      </c>
      <c r="J5564" s="596"/>
      <c r="K5564" s="560"/>
      <c r="L5564" s="560"/>
      <c r="M5564" s="560"/>
      <c r="N5564" s="560"/>
      <c r="O5564" s="560"/>
      <c r="P5564" s="560"/>
      <c r="Q5564" s="560"/>
      <c r="R5564" s="560"/>
      <c r="S5564" s="560"/>
      <c r="T5564" s="560"/>
      <c r="U5564" s="560"/>
    </row>
    <row r="5565" spans="1:21">
      <c r="A5565" s="593">
        <f t="shared" si="516"/>
        <v>41506</v>
      </c>
      <c r="B5565" s="594">
        <v>41506.833655208335</v>
      </c>
      <c r="C5565" s="560">
        <f t="shared" si="517"/>
        <v>2013</v>
      </c>
      <c r="D5565" s="560">
        <f t="shared" si="518"/>
        <v>8</v>
      </c>
      <c r="E5565" s="560">
        <f t="shared" si="519"/>
        <v>20</v>
      </c>
      <c r="F5565" s="560">
        <f t="shared" si="520"/>
        <v>20</v>
      </c>
      <c r="G5565" s="595">
        <f t="shared" si="521"/>
        <v>3</v>
      </c>
      <c r="H5565" s="590">
        <f>CHOOSE('Output Sheet'!$B$4,'8760 Data'!J5565,'8760 Data'!K5565,'8760 Data'!L5565,'8760 Data'!M5565,'8760 Data'!N5565,'8760 Data'!O5565,'8760 Data'!P5565,'8760 Data'!Q5565,'8760 Data'!R5565,'8760 Data'!S5565,'8760 Data'!T5565,'8760 Data'!U5565)</f>
        <v>0</v>
      </c>
      <c r="I5565" s="591" t="e">
        <f>H5565/'Output Sheet'!$B$8</f>
        <v>#DIV/0!</v>
      </c>
      <c r="J5565" s="596"/>
      <c r="K5565" s="560"/>
      <c r="L5565" s="560"/>
      <c r="M5565" s="560"/>
      <c r="N5565" s="560"/>
      <c r="O5565" s="560"/>
      <c r="P5565" s="560"/>
      <c r="Q5565" s="560"/>
      <c r="R5565" s="560"/>
      <c r="S5565" s="560"/>
      <c r="T5565" s="560"/>
      <c r="U5565" s="560"/>
    </row>
    <row r="5566" spans="1:21">
      <c r="A5566" s="593">
        <f t="shared" si="516"/>
        <v>41506</v>
      </c>
      <c r="B5566" s="594">
        <v>41506.875321932872</v>
      </c>
      <c r="C5566" s="560">
        <f t="shared" si="517"/>
        <v>2013</v>
      </c>
      <c r="D5566" s="560">
        <f t="shared" si="518"/>
        <v>8</v>
      </c>
      <c r="E5566" s="560">
        <f t="shared" si="519"/>
        <v>20</v>
      </c>
      <c r="F5566" s="560">
        <f t="shared" si="520"/>
        <v>21</v>
      </c>
      <c r="G5566" s="595">
        <f t="shared" si="521"/>
        <v>3</v>
      </c>
      <c r="H5566" s="590">
        <f>CHOOSE('Output Sheet'!$B$4,'8760 Data'!J5566,'8760 Data'!K5566,'8760 Data'!L5566,'8760 Data'!M5566,'8760 Data'!N5566,'8760 Data'!O5566,'8760 Data'!P5566,'8760 Data'!Q5566,'8760 Data'!R5566,'8760 Data'!S5566,'8760 Data'!T5566,'8760 Data'!U5566)</f>
        <v>0</v>
      </c>
      <c r="I5566" s="591" t="e">
        <f>H5566/'Output Sheet'!$B$8</f>
        <v>#DIV/0!</v>
      </c>
      <c r="J5566" s="596"/>
      <c r="K5566" s="560"/>
      <c r="L5566" s="560"/>
      <c r="M5566" s="560"/>
      <c r="N5566" s="560"/>
      <c r="O5566" s="560"/>
      <c r="P5566" s="560"/>
      <c r="Q5566" s="560"/>
      <c r="R5566" s="560"/>
      <c r="S5566" s="560"/>
      <c r="T5566" s="560"/>
      <c r="U5566" s="560"/>
    </row>
    <row r="5567" spans="1:21">
      <c r="A5567" s="593">
        <f t="shared" si="516"/>
        <v>41506</v>
      </c>
      <c r="B5567" s="594">
        <v>41506.916988657409</v>
      </c>
      <c r="C5567" s="560">
        <f t="shared" si="517"/>
        <v>2013</v>
      </c>
      <c r="D5567" s="560">
        <f t="shared" si="518"/>
        <v>8</v>
      </c>
      <c r="E5567" s="560">
        <f t="shared" si="519"/>
        <v>20</v>
      </c>
      <c r="F5567" s="560">
        <f t="shared" si="520"/>
        <v>22</v>
      </c>
      <c r="G5567" s="595">
        <f t="shared" si="521"/>
        <v>3</v>
      </c>
      <c r="H5567" s="590">
        <f>CHOOSE('Output Sheet'!$B$4,'8760 Data'!J5567,'8760 Data'!K5567,'8760 Data'!L5567,'8760 Data'!M5567,'8760 Data'!N5567,'8760 Data'!O5567,'8760 Data'!P5567,'8760 Data'!Q5567,'8760 Data'!R5567,'8760 Data'!S5567,'8760 Data'!T5567,'8760 Data'!U5567)</f>
        <v>0</v>
      </c>
      <c r="I5567" s="591" t="e">
        <f>H5567/'Output Sheet'!$B$8</f>
        <v>#DIV/0!</v>
      </c>
      <c r="J5567" s="596"/>
      <c r="K5567" s="560"/>
      <c r="L5567" s="560"/>
      <c r="M5567" s="560"/>
      <c r="N5567" s="560"/>
      <c r="O5567" s="560"/>
      <c r="P5567" s="560"/>
      <c r="Q5567" s="560"/>
      <c r="R5567" s="560"/>
      <c r="S5567" s="560"/>
      <c r="T5567" s="560"/>
      <c r="U5567" s="560"/>
    </row>
    <row r="5568" spans="1:21">
      <c r="A5568" s="593">
        <f t="shared" si="516"/>
        <v>41506</v>
      </c>
      <c r="B5568" s="594">
        <v>41506.958655381946</v>
      </c>
      <c r="C5568" s="560">
        <f t="shared" si="517"/>
        <v>2013</v>
      </c>
      <c r="D5568" s="560">
        <f t="shared" si="518"/>
        <v>8</v>
      </c>
      <c r="E5568" s="560">
        <f t="shared" si="519"/>
        <v>20</v>
      </c>
      <c r="F5568" s="560">
        <f t="shared" si="520"/>
        <v>23</v>
      </c>
      <c r="G5568" s="595">
        <f t="shared" si="521"/>
        <v>3</v>
      </c>
      <c r="H5568" s="590">
        <f>CHOOSE('Output Sheet'!$B$4,'8760 Data'!J5568,'8760 Data'!K5568,'8760 Data'!L5568,'8760 Data'!M5568,'8760 Data'!N5568,'8760 Data'!O5568,'8760 Data'!P5568,'8760 Data'!Q5568,'8760 Data'!R5568,'8760 Data'!S5568,'8760 Data'!T5568,'8760 Data'!U5568)</f>
        <v>0</v>
      </c>
      <c r="I5568" s="591" t="e">
        <f>H5568/'Output Sheet'!$B$8</f>
        <v>#DIV/0!</v>
      </c>
      <c r="J5568" s="596"/>
      <c r="K5568" s="560"/>
      <c r="L5568" s="560"/>
      <c r="M5568" s="560"/>
      <c r="N5568" s="560"/>
      <c r="O5568" s="560"/>
      <c r="P5568" s="560"/>
      <c r="Q5568" s="560"/>
      <c r="R5568" s="560"/>
      <c r="S5568" s="560"/>
      <c r="T5568" s="560"/>
      <c r="U5568" s="560"/>
    </row>
    <row r="5569" spans="1:21">
      <c r="A5569" s="593">
        <f t="shared" si="516"/>
        <v>41507</v>
      </c>
      <c r="B5569" s="594">
        <v>41507.000322106484</v>
      </c>
      <c r="C5569" s="560">
        <f t="shared" si="517"/>
        <v>2013</v>
      </c>
      <c r="D5569" s="560">
        <f t="shared" si="518"/>
        <v>8</v>
      </c>
      <c r="E5569" s="560">
        <f t="shared" si="519"/>
        <v>21</v>
      </c>
      <c r="F5569" s="560">
        <f t="shared" si="520"/>
        <v>24</v>
      </c>
      <c r="G5569" s="595">
        <f t="shared" si="521"/>
        <v>4</v>
      </c>
      <c r="H5569" s="590">
        <f>CHOOSE('Output Sheet'!$B$4,'8760 Data'!J5569,'8760 Data'!K5569,'8760 Data'!L5569,'8760 Data'!M5569,'8760 Data'!N5569,'8760 Data'!O5569,'8760 Data'!P5569,'8760 Data'!Q5569,'8760 Data'!R5569,'8760 Data'!S5569,'8760 Data'!T5569,'8760 Data'!U5569)</f>
        <v>0</v>
      </c>
      <c r="I5569" s="591" t="e">
        <f>H5569/'Output Sheet'!$B$8</f>
        <v>#DIV/0!</v>
      </c>
      <c r="J5569" s="596"/>
      <c r="K5569" s="560"/>
      <c r="L5569" s="560"/>
      <c r="M5569" s="560"/>
      <c r="N5569" s="560"/>
      <c r="O5569" s="560"/>
      <c r="P5569" s="560"/>
      <c r="Q5569" s="560"/>
      <c r="R5569" s="560"/>
      <c r="S5569" s="560"/>
      <c r="T5569" s="560"/>
      <c r="U5569" s="560"/>
    </row>
    <row r="5570" spans="1:21">
      <c r="A5570" s="593">
        <f t="shared" si="516"/>
        <v>41507</v>
      </c>
      <c r="B5570" s="594">
        <v>41507.041988831021</v>
      </c>
      <c r="C5570" s="560">
        <f t="shared" si="517"/>
        <v>2013</v>
      </c>
      <c r="D5570" s="560">
        <f t="shared" si="518"/>
        <v>8</v>
      </c>
      <c r="E5570" s="560">
        <f t="shared" si="519"/>
        <v>21</v>
      </c>
      <c r="F5570" s="560">
        <f t="shared" si="520"/>
        <v>1</v>
      </c>
      <c r="G5570" s="595">
        <f t="shared" si="521"/>
        <v>4</v>
      </c>
      <c r="H5570" s="590">
        <f>CHOOSE('Output Sheet'!$B$4,'8760 Data'!J5570,'8760 Data'!K5570,'8760 Data'!L5570,'8760 Data'!M5570,'8760 Data'!N5570,'8760 Data'!O5570,'8760 Data'!P5570,'8760 Data'!Q5570,'8760 Data'!R5570,'8760 Data'!S5570,'8760 Data'!T5570,'8760 Data'!U5570)</f>
        <v>0</v>
      </c>
      <c r="I5570" s="591" t="e">
        <f>H5570/'Output Sheet'!$B$8</f>
        <v>#DIV/0!</v>
      </c>
      <c r="J5570" s="596"/>
      <c r="K5570" s="560"/>
      <c r="L5570" s="560"/>
      <c r="M5570" s="560"/>
      <c r="N5570" s="560"/>
      <c r="O5570" s="560"/>
      <c r="P5570" s="560"/>
      <c r="Q5570" s="560"/>
      <c r="R5570" s="560"/>
      <c r="S5570" s="560"/>
      <c r="T5570" s="560"/>
      <c r="U5570" s="560"/>
    </row>
    <row r="5571" spans="1:21">
      <c r="A5571" s="593">
        <f t="shared" ref="A5571:A5634" si="522">DATE(C5571,D5571,E5571)</f>
        <v>41507</v>
      </c>
      <c r="B5571" s="594">
        <v>41507.083655555558</v>
      </c>
      <c r="C5571" s="560">
        <f t="shared" ref="C5571:C5634" si="523">YEAR(B5571)</f>
        <v>2013</v>
      </c>
      <c r="D5571" s="560">
        <f t="shared" ref="D5571:D5634" si="524">MONTH(B5571)</f>
        <v>8</v>
      </c>
      <c r="E5571" s="560">
        <f t="shared" ref="E5571:E5634" si="525">DAY(B5571)</f>
        <v>21</v>
      </c>
      <c r="F5571" s="560">
        <f t="shared" ref="F5571:F5634" si="526">IF(HOUR(B5571)&lt;&gt;0,HOUR(B5571),24)</f>
        <v>2</v>
      </c>
      <c r="G5571" s="595">
        <f t="shared" ref="G5571:G5634" si="527">WEEKDAY(B5571,1)</f>
        <v>4</v>
      </c>
      <c r="H5571" s="590">
        <f>CHOOSE('Output Sheet'!$B$4,'8760 Data'!J5571,'8760 Data'!K5571,'8760 Data'!L5571,'8760 Data'!M5571,'8760 Data'!N5571,'8760 Data'!O5571,'8760 Data'!P5571,'8760 Data'!Q5571,'8760 Data'!R5571,'8760 Data'!S5571,'8760 Data'!T5571,'8760 Data'!U5571)</f>
        <v>0</v>
      </c>
      <c r="I5571" s="591" t="e">
        <f>H5571/'Output Sheet'!$B$8</f>
        <v>#DIV/0!</v>
      </c>
      <c r="J5571" s="596"/>
      <c r="K5571" s="560"/>
      <c r="L5571" s="560"/>
      <c r="M5571" s="560"/>
      <c r="N5571" s="560"/>
      <c r="O5571" s="560"/>
      <c r="P5571" s="560"/>
      <c r="Q5571" s="560"/>
      <c r="R5571" s="560"/>
      <c r="S5571" s="560"/>
      <c r="T5571" s="560"/>
      <c r="U5571" s="560"/>
    </row>
    <row r="5572" spans="1:21">
      <c r="A5572" s="593">
        <f t="shared" si="522"/>
        <v>41507</v>
      </c>
      <c r="B5572" s="594">
        <v>41507.125322280095</v>
      </c>
      <c r="C5572" s="560">
        <f t="shared" si="523"/>
        <v>2013</v>
      </c>
      <c r="D5572" s="560">
        <f t="shared" si="524"/>
        <v>8</v>
      </c>
      <c r="E5572" s="560">
        <f t="shared" si="525"/>
        <v>21</v>
      </c>
      <c r="F5572" s="560">
        <f t="shared" si="526"/>
        <v>3</v>
      </c>
      <c r="G5572" s="595">
        <f t="shared" si="527"/>
        <v>4</v>
      </c>
      <c r="H5572" s="590">
        <f>CHOOSE('Output Sheet'!$B$4,'8760 Data'!J5572,'8760 Data'!K5572,'8760 Data'!L5572,'8760 Data'!M5572,'8760 Data'!N5572,'8760 Data'!O5572,'8760 Data'!P5572,'8760 Data'!Q5572,'8760 Data'!R5572,'8760 Data'!S5572,'8760 Data'!T5572,'8760 Data'!U5572)</f>
        <v>0</v>
      </c>
      <c r="I5572" s="591" t="e">
        <f>H5572/'Output Sheet'!$B$8</f>
        <v>#DIV/0!</v>
      </c>
      <c r="J5572" s="596"/>
      <c r="K5572" s="560"/>
      <c r="L5572" s="560"/>
      <c r="M5572" s="560"/>
      <c r="N5572" s="560"/>
      <c r="O5572" s="560"/>
      <c r="P5572" s="560"/>
      <c r="Q5572" s="560"/>
      <c r="R5572" s="560"/>
      <c r="S5572" s="560"/>
      <c r="T5572" s="560"/>
      <c r="U5572" s="560"/>
    </row>
    <row r="5573" spans="1:21">
      <c r="A5573" s="593">
        <f t="shared" si="522"/>
        <v>41507</v>
      </c>
      <c r="B5573" s="594">
        <v>41507.166989004632</v>
      </c>
      <c r="C5573" s="560">
        <f t="shared" si="523"/>
        <v>2013</v>
      </c>
      <c r="D5573" s="560">
        <f t="shared" si="524"/>
        <v>8</v>
      </c>
      <c r="E5573" s="560">
        <f t="shared" si="525"/>
        <v>21</v>
      </c>
      <c r="F5573" s="560">
        <f t="shared" si="526"/>
        <v>4</v>
      </c>
      <c r="G5573" s="595">
        <f t="shared" si="527"/>
        <v>4</v>
      </c>
      <c r="H5573" s="590">
        <f>CHOOSE('Output Sheet'!$B$4,'8760 Data'!J5573,'8760 Data'!K5573,'8760 Data'!L5573,'8760 Data'!M5573,'8760 Data'!N5573,'8760 Data'!O5573,'8760 Data'!P5573,'8760 Data'!Q5573,'8760 Data'!R5573,'8760 Data'!S5573,'8760 Data'!T5573,'8760 Data'!U5573)</f>
        <v>0</v>
      </c>
      <c r="I5573" s="591" t="e">
        <f>H5573/'Output Sheet'!$B$8</f>
        <v>#DIV/0!</v>
      </c>
      <c r="J5573" s="596"/>
      <c r="K5573" s="560"/>
      <c r="L5573" s="560"/>
      <c r="M5573" s="560"/>
      <c r="N5573" s="560"/>
      <c r="O5573" s="560"/>
      <c r="P5573" s="560"/>
      <c r="Q5573" s="560"/>
      <c r="R5573" s="560"/>
      <c r="S5573" s="560"/>
      <c r="T5573" s="560"/>
      <c r="U5573" s="560"/>
    </row>
    <row r="5574" spans="1:21">
      <c r="A5574" s="593">
        <f t="shared" si="522"/>
        <v>41507</v>
      </c>
      <c r="B5574" s="594">
        <v>41507.20865572917</v>
      </c>
      <c r="C5574" s="560">
        <f t="shared" si="523"/>
        <v>2013</v>
      </c>
      <c r="D5574" s="560">
        <f t="shared" si="524"/>
        <v>8</v>
      </c>
      <c r="E5574" s="560">
        <f t="shared" si="525"/>
        <v>21</v>
      </c>
      <c r="F5574" s="560">
        <f t="shared" si="526"/>
        <v>5</v>
      </c>
      <c r="G5574" s="595">
        <f t="shared" si="527"/>
        <v>4</v>
      </c>
      <c r="H5574" s="590">
        <f>CHOOSE('Output Sheet'!$B$4,'8760 Data'!J5574,'8760 Data'!K5574,'8760 Data'!L5574,'8760 Data'!M5574,'8760 Data'!N5574,'8760 Data'!O5574,'8760 Data'!P5574,'8760 Data'!Q5574,'8760 Data'!R5574,'8760 Data'!S5574,'8760 Data'!T5574,'8760 Data'!U5574)</f>
        <v>0</v>
      </c>
      <c r="I5574" s="591" t="e">
        <f>H5574/'Output Sheet'!$B$8</f>
        <v>#DIV/0!</v>
      </c>
      <c r="J5574" s="596"/>
      <c r="K5574" s="560"/>
      <c r="L5574" s="560"/>
      <c r="M5574" s="560"/>
      <c r="N5574" s="560"/>
      <c r="O5574" s="560"/>
      <c r="P5574" s="560"/>
      <c r="Q5574" s="560"/>
      <c r="R5574" s="560"/>
      <c r="S5574" s="560"/>
      <c r="T5574" s="560"/>
      <c r="U5574" s="560"/>
    </row>
    <row r="5575" spans="1:21">
      <c r="A5575" s="593">
        <f t="shared" si="522"/>
        <v>41507</v>
      </c>
      <c r="B5575" s="594">
        <v>41507.250322453707</v>
      </c>
      <c r="C5575" s="560">
        <f t="shared" si="523"/>
        <v>2013</v>
      </c>
      <c r="D5575" s="560">
        <f t="shared" si="524"/>
        <v>8</v>
      </c>
      <c r="E5575" s="560">
        <f t="shared" si="525"/>
        <v>21</v>
      </c>
      <c r="F5575" s="560">
        <f t="shared" si="526"/>
        <v>6</v>
      </c>
      <c r="G5575" s="595">
        <f t="shared" si="527"/>
        <v>4</v>
      </c>
      <c r="H5575" s="590">
        <f>CHOOSE('Output Sheet'!$B$4,'8760 Data'!J5575,'8760 Data'!K5575,'8760 Data'!L5575,'8760 Data'!M5575,'8760 Data'!N5575,'8760 Data'!O5575,'8760 Data'!P5575,'8760 Data'!Q5575,'8760 Data'!R5575,'8760 Data'!S5575,'8760 Data'!T5575,'8760 Data'!U5575)</f>
        <v>0</v>
      </c>
      <c r="I5575" s="591" t="e">
        <f>H5575/'Output Sheet'!$B$8</f>
        <v>#DIV/0!</v>
      </c>
      <c r="J5575" s="596"/>
      <c r="K5575" s="560"/>
      <c r="L5575" s="560"/>
      <c r="M5575" s="560"/>
      <c r="N5575" s="560"/>
      <c r="O5575" s="560"/>
      <c r="P5575" s="560"/>
      <c r="Q5575" s="560"/>
      <c r="R5575" s="560"/>
      <c r="S5575" s="560"/>
      <c r="T5575" s="560"/>
      <c r="U5575" s="560"/>
    </row>
    <row r="5576" spans="1:21">
      <c r="A5576" s="593">
        <f t="shared" si="522"/>
        <v>41507</v>
      </c>
      <c r="B5576" s="594">
        <v>41507.291989178244</v>
      </c>
      <c r="C5576" s="560">
        <f t="shared" si="523"/>
        <v>2013</v>
      </c>
      <c r="D5576" s="560">
        <f t="shared" si="524"/>
        <v>8</v>
      </c>
      <c r="E5576" s="560">
        <f t="shared" si="525"/>
        <v>21</v>
      </c>
      <c r="F5576" s="560">
        <f t="shared" si="526"/>
        <v>7</v>
      </c>
      <c r="G5576" s="595">
        <f t="shared" si="527"/>
        <v>4</v>
      </c>
      <c r="H5576" s="590">
        <f>CHOOSE('Output Sheet'!$B$4,'8760 Data'!J5576,'8760 Data'!K5576,'8760 Data'!L5576,'8760 Data'!M5576,'8760 Data'!N5576,'8760 Data'!O5576,'8760 Data'!P5576,'8760 Data'!Q5576,'8760 Data'!R5576,'8760 Data'!S5576,'8760 Data'!T5576,'8760 Data'!U5576)</f>
        <v>0</v>
      </c>
      <c r="I5576" s="591" t="e">
        <f>H5576/'Output Sheet'!$B$8</f>
        <v>#DIV/0!</v>
      </c>
      <c r="J5576" s="596"/>
      <c r="K5576" s="560"/>
      <c r="L5576" s="560"/>
      <c r="M5576" s="560"/>
      <c r="N5576" s="560"/>
      <c r="O5576" s="560"/>
      <c r="P5576" s="560"/>
      <c r="Q5576" s="560"/>
      <c r="R5576" s="560"/>
      <c r="S5576" s="560"/>
      <c r="T5576" s="560"/>
      <c r="U5576" s="560"/>
    </row>
    <row r="5577" spans="1:21">
      <c r="A5577" s="593">
        <f t="shared" si="522"/>
        <v>41507</v>
      </c>
      <c r="B5577" s="594">
        <v>41507.333655902781</v>
      </c>
      <c r="C5577" s="560">
        <f t="shared" si="523"/>
        <v>2013</v>
      </c>
      <c r="D5577" s="560">
        <f t="shared" si="524"/>
        <v>8</v>
      </c>
      <c r="E5577" s="560">
        <f t="shared" si="525"/>
        <v>21</v>
      </c>
      <c r="F5577" s="560">
        <f t="shared" si="526"/>
        <v>8</v>
      </c>
      <c r="G5577" s="595">
        <f t="shared" si="527"/>
        <v>4</v>
      </c>
      <c r="H5577" s="590">
        <f>CHOOSE('Output Sheet'!$B$4,'8760 Data'!J5577,'8760 Data'!K5577,'8760 Data'!L5577,'8760 Data'!M5577,'8760 Data'!N5577,'8760 Data'!O5577,'8760 Data'!P5577,'8760 Data'!Q5577,'8760 Data'!R5577,'8760 Data'!S5577,'8760 Data'!T5577,'8760 Data'!U5577)</f>
        <v>0</v>
      </c>
      <c r="I5577" s="591" t="e">
        <f>H5577/'Output Sheet'!$B$8</f>
        <v>#DIV/0!</v>
      </c>
      <c r="J5577" s="596"/>
      <c r="K5577" s="560"/>
      <c r="L5577" s="560"/>
      <c r="M5577" s="560"/>
      <c r="N5577" s="560"/>
      <c r="O5577" s="560"/>
      <c r="P5577" s="560"/>
      <c r="Q5577" s="560"/>
      <c r="R5577" s="560"/>
      <c r="S5577" s="560"/>
      <c r="T5577" s="560"/>
      <c r="U5577" s="560"/>
    </row>
    <row r="5578" spans="1:21">
      <c r="A5578" s="593">
        <f t="shared" si="522"/>
        <v>41507</v>
      </c>
      <c r="B5578" s="594">
        <v>41507.375322627318</v>
      </c>
      <c r="C5578" s="560">
        <f t="shared" si="523"/>
        <v>2013</v>
      </c>
      <c r="D5578" s="560">
        <f t="shared" si="524"/>
        <v>8</v>
      </c>
      <c r="E5578" s="560">
        <f t="shared" si="525"/>
        <v>21</v>
      </c>
      <c r="F5578" s="560">
        <f t="shared" si="526"/>
        <v>9</v>
      </c>
      <c r="G5578" s="595">
        <f t="shared" si="527"/>
        <v>4</v>
      </c>
      <c r="H5578" s="590">
        <f>CHOOSE('Output Sheet'!$B$4,'8760 Data'!J5578,'8760 Data'!K5578,'8760 Data'!L5578,'8760 Data'!M5578,'8760 Data'!N5578,'8760 Data'!O5578,'8760 Data'!P5578,'8760 Data'!Q5578,'8760 Data'!R5578,'8760 Data'!S5578,'8760 Data'!T5578,'8760 Data'!U5578)</f>
        <v>0</v>
      </c>
      <c r="I5578" s="591" t="e">
        <f>H5578/'Output Sheet'!$B$8</f>
        <v>#DIV/0!</v>
      </c>
      <c r="J5578" s="596"/>
      <c r="K5578" s="560"/>
      <c r="L5578" s="560"/>
      <c r="M5578" s="560"/>
      <c r="N5578" s="560"/>
      <c r="O5578" s="560"/>
      <c r="P5578" s="560"/>
      <c r="Q5578" s="560"/>
      <c r="R5578" s="560"/>
      <c r="S5578" s="560"/>
      <c r="T5578" s="560"/>
      <c r="U5578" s="560"/>
    </row>
    <row r="5579" spans="1:21">
      <c r="A5579" s="593">
        <f t="shared" si="522"/>
        <v>41507</v>
      </c>
      <c r="B5579" s="594">
        <v>41507.416989351848</v>
      </c>
      <c r="C5579" s="560">
        <f t="shared" si="523"/>
        <v>2013</v>
      </c>
      <c r="D5579" s="560">
        <f t="shared" si="524"/>
        <v>8</v>
      </c>
      <c r="E5579" s="560">
        <f t="shared" si="525"/>
        <v>21</v>
      </c>
      <c r="F5579" s="560">
        <f t="shared" si="526"/>
        <v>10</v>
      </c>
      <c r="G5579" s="595">
        <f t="shared" si="527"/>
        <v>4</v>
      </c>
      <c r="H5579" s="590">
        <f>CHOOSE('Output Sheet'!$B$4,'8760 Data'!J5579,'8760 Data'!K5579,'8760 Data'!L5579,'8760 Data'!M5579,'8760 Data'!N5579,'8760 Data'!O5579,'8760 Data'!P5579,'8760 Data'!Q5579,'8760 Data'!R5579,'8760 Data'!S5579,'8760 Data'!T5579,'8760 Data'!U5579)</f>
        <v>0</v>
      </c>
      <c r="I5579" s="591" t="e">
        <f>H5579/'Output Sheet'!$B$8</f>
        <v>#DIV/0!</v>
      </c>
      <c r="J5579" s="596"/>
      <c r="K5579" s="560"/>
      <c r="L5579" s="560"/>
      <c r="M5579" s="560"/>
      <c r="N5579" s="560"/>
      <c r="O5579" s="560"/>
      <c r="P5579" s="560"/>
      <c r="Q5579" s="560"/>
      <c r="R5579" s="560"/>
      <c r="S5579" s="560"/>
      <c r="T5579" s="560"/>
      <c r="U5579" s="560"/>
    </row>
    <row r="5580" spans="1:21">
      <c r="A5580" s="593">
        <f t="shared" si="522"/>
        <v>41507</v>
      </c>
      <c r="B5580" s="594">
        <v>41507.458656076386</v>
      </c>
      <c r="C5580" s="560">
        <f t="shared" si="523"/>
        <v>2013</v>
      </c>
      <c r="D5580" s="560">
        <f t="shared" si="524"/>
        <v>8</v>
      </c>
      <c r="E5580" s="560">
        <f t="shared" si="525"/>
        <v>21</v>
      </c>
      <c r="F5580" s="560">
        <f t="shared" si="526"/>
        <v>11</v>
      </c>
      <c r="G5580" s="595">
        <f t="shared" si="527"/>
        <v>4</v>
      </c>
      <c r="H5580" s="590">
        <f>CHOOSE('Output Sheet'!$B$4,'8760 Data'!J5580,'8760 Data'!K5580,'8760 Data'!L5580,'8760 Data'!M5580,'8760 Data'!N5580,'8760 Data'!O5580,'8760 Data'!P5580,'8760 Data'!Q5580,'8760 Data'!R5580,'8760 Data'!S5580,'8760 Data'!T5580,'8760 Data'!U5580)</f>
        <v>0</v>
      </c>
      <c r="I5580" s="591" t="e">
        <f>H5580/'Output Sheet'!$B$8</f>
        <v>#DIV/0!</v>
      </c>
      <c r="J5580" s="596"/>
      <c r="K5580" s="560"/>
      <c r="L5580" s="560"/>
      <c r="M5580" s="560"/>
      <c r="N5580" s="560"/>
      <c r="O5580" s="560"/>
      <c r="P5580" s="560"/>
      <c r="Q5580" s="560"/>
      <c r="R5580" s="560"/>
      <c r="S5580" s="560"/>
      <c r="T5580" s="560"/>
      <c r="U5580" s="560"/>
    </row>
    <row r="5581" spans="1:21">
      <c r="A5581" s="593">
        <f t="shared" si="522"/>
        <v>41507</v>
      </c>
      <c r="B5581" s="594">
        <v>41507.500322800923</v>
      </c>
      <c r="C5581" s="560">
        <f t="shared" si="523"/>
        <v>2013</v>
      </c>
      <c r="D5581" s="560">
        <f t="shared" si="524"/>
        <v>8</v>
      </c>
      <c r="E5581" s="560">
        <f t="shared" si="525"/>
        <v>21</v>
      </c>
      <c r="F5581" s="560">
        <f t="shared" si="526"/>
        <v>12</v>
      </c>
      <c r="G5581" s="595">
        <f t="shared" si="527"/>
        <v>4</v>
      </c>
      <c r="H5581" s="590">
        <f>CHOOSE('Output Sheet'!$B$4,'8760 Data'!J5581,'8760 Data'!K5581,'8760 Data'!L5581,'8760 Data'!M5581,'8760 Data'!N5581,'8760 Data'!O5581,'8760 Data'!P5581,'8760 Data'!Q5581,'8760 Data'!R5581,'8760 Data'!S5581,'8760 Data'!T5581,'8760 Data'!U5581)</f>
        <v>0</v>
      </c>
      <c r="I5581" s="591" t="e">
        <f>H5581/'Output Sheet'!$B$8</f>
        <v>#DIV/0!</v>
      </c>
      <c r="J5581" s="596"/>
      <c r="K5581" s="560"/>
      <c r="L5581" s="560"/>
      <c r="M5581" s="560"/>
      <c r="N5581" s="560"/>
      <c r="O5581" s="560"/>
      <c r="P5581" s="560"/>
      <c r="Q5581" s="560"/>
      <c r="R5581" s="560"/>
      <c r="S5581" s="560"/>
      <c r="T5581" s="560"/>
      <c r="U5581" s="560"/>
    </row>
    <row r="5582" spans="1:21">
      <c r="A5582" s="593">
        <f t="shared" si="522"/>
        <v>41507</v>
      </c>
      <c r="B5582" s="594">
        <v>41507.54198952546</v>
      </c>
      <c r="C5582" s="560">
        <f t="shared" si="523"/>
        <v>2013</v>
      </c>
      <c r="D5582" s="560">
        <f t="shared" si="524"/>
        <v>8</v>
      </c>
      <c r="E5582" s="560">
        <f t="shared" si="525"/>
        <v>21</v>
      </c>
      <c r="F5582" s="560">
        <f t="shared" si="526"/>
        <v>13</v>
      </c>
      <c r="G5582" s="595">
        <f t="shared" si="527"/>
        <v>4</v>
      </c>
      <c r="H5582" s="590">
        <f>CHOOSE('Output Sheet'!$B$4,'8760 Data'!J5582,'8760 Data'!K5582,'8760 Data'!L5582,'8760 Data'!M5582,'8760 Data'!N5582,'8760 Data'!O5582,'8760 Data'!P5582,'8760 Data'!Q5582,'8760 Data'!R5582,'8760 Data'!S5582,'8760 Data'!T5582,'8760 Data'!U5582)</f>
        <v>0</v>
      </c>
      <c r="I5582" s="591" t="e">
        <f>H5582/'Output Sheet'!$B$8</f>
        <v>#DIV/0!</v>
      </c>
      <c r="J5582" s="596"/>
      <c r="K5582" s="560"/>
      <c r="L5582" s="560"/>
      <c r="M5582" s="560"/>
      <c r="N5582" s="560"/>
      <c r="O5582" s="560"/>
      <c r="P5582" s="560"/>
      <c r="Q5582" s="560"/>
      <c r="R5582" s="560"/>
      <c r="S5582" s="560"/>
      <c r="T5582" s="560"/>
      <c r="U5582" s="560"/>
    </row>
    <row r="5583" spans="1:21">
      <c r="A5583" s="593">
        <f t="shared" si="522"/>
        <v>41507</v>
      </c>
      <c r="B5583" s="594">
        <v>41507.583656249997</v>
      </c>
      <c r="C5583" s="560">
        <f t="shared" si="523"/>
        <v>2013</v>
      </c>
      <c r="D5583" s="560">
        <f t="shared" si="524"/>
        <v>8</v>
      </c>
      <c r="E5583" s="560">
        <f t="shared" si="525"/>
        <v>21</v>
      </c>
      <c r="F5583" s="560">
        <f t="shared" si="526"/>
        <v>14</v>
      </c>
      <c r="G5583" s="595">
        <f t="shared" si="527"/>
        <v>4</v>
      </c>
      <c r="H5583" s="590">
        <f>CHOOSE('Output Sheet'!$B$4,'8760 Data'!J5583,'8760 Data'!K5583,'8760 Data'!L5583,'8760 Data'!M5583,'8760 Data'!N5583,'8760 Data'!O5583,'8760 Data'!P5583,'8760 Data'!Q5583,'8760 Data'!R5583,'8760 Data'!S5583,'8760 Data'!T5583,'8760 Data'!U5583)</f>
        <v>0</v>
      </c>
      <c r="I5583" s="591" t="e">
        <f>H5583/'Output Sheet'!$B$8</f>
        <v>#DIV/0!</v>
      </c>
      <c r="J5583" s="596"/>
      <c r="K5583" s="560"/>
      <c r="L5583" s="560"/>
      <c r="M5583" s="560"/>
      <c r="N5583" s="560"/>
      <c r="O5583" s="560"/>
      <c r="P5583" s="560"/>
      <c r="Q5583" s="560"/>
      <c r="R5583" s="560"/>
      <c r="S5583" s="560"/>
      <c r="T5583" s="560"/>
      <c r="U5583" s="560"/>
    </row>
    <row r="5584" spans="1:21">
      <c r="A5584" s="593">
        <f t="shared" si="522"/>
        <v>41507</v>
      </c>
      <c r="B5584" s="594">
        <v>41507.625322974534</v>
      </c>
      <c r="C5584" s="560">
        <f t="shared" si="523"/>
        <v>2013</v>
      </c>
      <c r="D5584" s="560">
        <f t="shared" si="524"/>
        <v>8</v>
      </c>
      <c r="E5584" s="560">
        <f t="shared" si="525"/>
        <v>21</v>
      </c>
      <c r="F5584" s="560">
        <f t="shared" si="526"/>
        <v>15</v>
      </c>
      <c r="G5584" s="595">
        <f t="shared" si="527"/>
        <v>4</v>
      </c>
      <c r="H5584" s="590">
        <f>CHOOSE('Output Sheet'!$B$4,'8760 Data'!J5584,'8760 Data'!K5584,'8760 Data'!L5584,'8760 Data'!M5584,'8760 Data'!N5584,'8760 Data'!O5584,'8760 Data'!P5584,'8760 Data'!Q5584,'8760 Data'!R5584,'8760 Data'!S5584,'8760 Data'!T5584,'8760 Data'!U5584)</f>
        <v>0</v>
      </c>
      <c r="I5584" s="591" t="e">
        <f>H5584/'Output Sheet'!$B$8</f>
        <v>#DIV/0!</v>
      </c>
      <c r="J5584" s="596"/>
      <c r="K5584" s="560"/>
      <c r="L5584" s="560"/>
      <c r="M5584" s="560"/>
      <c r="N5584" s="560"/>
      <c r="O5584" s="560"/>
      <c r="P5584" s="560"/>
      <c r="Q5584" s="560"/>
      <c r="R5584" s="560"/>
      <c r="S5584" s="560"/>
      <c r="T5584" s="560"/>
      <c r="U5584" s="560"/>
    </row>
    <row r="5585" spans="1:21">
      <c r="A5585" s="593">
        <f t="shared" si="522"/>
        <v>41507</v>
      </c>
      <c r="B5585" s="594">
        <v>41507.666989699072</v>
      </c>
      <c r="C5585" s="560">
        <f t="shared" si="523"/>
        <v>2013</v>
      </c>
      <c r="D5585" s="560">
        <f t="shared" si="524"/>
        <v>8</v>
      </c>
      <c r="E5585" s="560">
        <f t="shared" si="525"/>
        <v>21</v>
      </c>
      <c r="F5585" s="560">
        <f t="shared" si="526"/>
        <v>16</v>
      </c>
      <c r="G5585" s="595">
        <f t="shared" si="527"/>
        <v>4</v>
      </c>
      <c r="H5585" s="590">
        <f>CHOOSE('Output Sheet'!$B$4,'8760 Data'!J5585,'8760 Data'!K5585,'8760 Data'!L5585,'8760 Data'!M5585,'8760 Data'!N5585,'8760 Data'!O5585,'8760 Data'!P5585,'8760 Data'!Q5585,'8760 Data'!R5585,'8760 Data'!S5585,'8760 Data'!T5585,'8760 Data'!U5585)</f>
        <v>0</v>
      </c>
      <c r="I5585" s="591" t="e">
        <f>H5585/'Output Sheet'!$B$8</f>
        <v>#DIV/0!</v>
      </c>
      <c r="J5585" s="596"/>
      <c r="K5585" s="560"/>
      <c r="L5585" s="560"/>
      <c r="M5585" s="560"/>
      <c r="N5585" s="560"/>
      <c r="O5585" s="560"/>
      <c r="P5585" s="560"/>
      <c r="Q5585" s="560"/>
      <c r="R5585" s="560"/>
      <c r="S5585" s="560"/>
      <c r="T5585" s="560"/>
      <c r="U5585" s="560"/>
    </row>
    <row r="5586" spans="1:21">
      <c r="A5586" s="593">
        <f t="shared" si="522"/>
        <v>41507</v>
      </c>
      <c r="B5586" s="594">
        <v>41507.708656423609</v>
      </c>
      <c r="C5586" s="560">
        <f t="shared" si="523"/>
        <v>2013</v>
      </c>
      <c r="D5586" s="560">
        <f t="shared" si="524"/>
        <v>8</v>
      </c>
      <c r="E5586" s="560">
        <f t="shared" si="525"/>
        <v>21</v>
      </c>
      <c r="F5586" s="560">
        <f t="shared" si="526"/>
        <v>17</v>
      </c>
      <c r="G5586" s="595">
        <f t="shared" si="527"/>
        <v>4</v>
      </c>
      <c r="H5586" s="590">
        <f>CHOOSE('Output Sheet'!$B$4,'8760 Data'!J5586,'8760 Data'!K5586,'8760 Data'!L5586,'8760 Data'!M5586,'8760 Data'!N5586,'8760 Data'!O5586,'8760 Data'!P5586,'8760 Data'!Q5586,'8760 Data'!R5586,'8760 Data'!S5586,'8760 Data'!T5586,'8760 Data'!U5586)</f>
        <v>0</v>
      </c>
      <c r="I5586" s="591" t="e">
        <f>H5586/'Output Sheet'!$B$8</f>
        <v>#DIV/0!</v>
      </c>
      <c r="J5586" s="596"/>
      <c r="K5586" s="560"/>
      <c r="L5586" s="560"/>
      <c r="M5586" s="560"/>
      <c r="N5586" s="560"/>
      <c r="O5586" s="560"/>
      <c r="P5586" s="560"/>
      <c r="Q5586" s="560"/>
      <c r="R5586" s="560"/>
      <c r="S5586" s="560"/>
      <c r="T5586" s="560"/>
      <c r="U5586" s="560"/>
    </row>
    <row r="5587" spans="1:21">
      <c r="A5587" s="593">
        <f t="shared" si="522"/>
        <v>41507</v>
      </c>
      <c r="B5587" s="594">
        <v>41507.750323148146</v>
      </c>
      <c r="C5587" s="560">
        <f t="shared" si="523"/>
        <v>2013</v>
      </c>
      <c r="D5587" s="560">
        <f t="shared" si="524"/>
        <v>8</v>
      </c>
      <c r="E5587" s="560">
        <f t="shared" si="525"/>
        <v>21</v>
      </c>
      <c r="F5587" s="560">
        <f t="shared" si="526"/>
        <v>18</v>
      </c>
      <c r="G5587" s="595">
        <f t="shared" si="527"/>
        <v>4</v>
      </c>
      <c r="H5587" s="590">
        <f>CHOOSE('Output Sheet'!$B$4,'8760 Data'!J5587,'8760 Data'!K5587,'8760 Data'!L5587,'8760 Data'!M5587,'8760 Data'!N5587,'8760 Data'!O5587,'8760 Data'!P5587,'8760 Data'!Q5587,'8760 Data'!R5587,'8760 Data'!S5587,'8760 Data'!T5587,'8760 Data'!U5587)</f>
        <v>0</v>
      </c>
      <c r="I5587" s="591" t="e">
        <f>H5587/'Output Sheet'!$B$8</f>
        <v>#DIV/0!</v>
      </c>
      <c r="J5587" s="596"/>
      <c r="K5587" s="560"/>
      <c r="L5587" s="560"/>
      <c r="M5587" s="560"/>
      <c r="N5587" s="560"/>
      <c r="O5587" s="560"/>
      <c r="P5587" s="560"/>
      <c r="Q5587" s="560"/>
      <c r="R5587" s="560"/>
      <c r="S5587" s="560"/>
      <c r="T5587" s="560"/>
      <c r="U5587" s="560"/>
    </row>
    <row r="5588" spans="1:21">
      <c r="A5588" s="593">
        <f t="shared" si="522"/>
        <v>41507</v>
      </c>
      <c r="B5588" s="594">
        <v>41507.791989872683</v>
      </c>
      <c r="C5588" s="560">
        <f t="shared" si="523"/>
        <v>2013</v>
      </c>
      <c r="D5588" s="560">
        <f t="shared" si="524"/>
        <v>8</v>
      </c>
      <c r="E5588" s="560">
        <f t="shared" si="525"/>
        <v>21</v>
      </c>
      <c r="F5588" s="560">
        <f t="shared" si="526"/>
        <v>19</v>
      </c>
      <c r="G5588" s="595">
        <f t="shared" si="527"/>
        <v>4</v>
      </c>
      <c r="H5588" s="590">
        <f>CHOOSE('Output Sheet'!$B$4,'8760 Data'!J5588,'8760 Data'!K5588,'8760 Data'!L5588,'8760 Data'!M5588,'8760 Data'!N5588,'8760 Data'!O5588,'8760 Data'!P5588,'8760 Data'!Q5588,'8760 Data'!R5588,'8760 Data'!S5588,'8760 Data'!T5588,'8760 Data'!U5588)</f>
        <v>0</v>
      </c>
      <c r="I5588" s="591" t="e">
        <f>H5588/'Output Sheet'!$B$8</f>
        <v>#DIV/0!</v>
      </c>
      <c r="J5588" s="596"/>
      <c r="K5588" s="560"/>
      <c r="L5588" s="560"/>
      <c r="M5588" s="560"/>
      <c r="N5588" s="560"/>
      <c r="O5588" s="560"/>
      <c r="P5588" s="560"/>
      <c r="Q5588" s="560"/>
      <c r="R5588" s="560"/>
      <c r="S5588" s="560"/>
      <c r="T5588" s="560"/>
      <c r="U5588" s="560"/>
    </row>
    <row r="5589" spans="1:21">
      <c r="A5589" s="593">
        <f t="shared" si="522"/>
        <v>41507</v>
      </c>
      <c r="B5589" s="594">
        <v>41507.83365659722</v>
      </c>
      <c r="C5589" s="560">
        <f t="shared" si="523"/>
        <v>2013</v>
      </c>
      <c r="D5589" s="560">
        <f t="shared" si="524"/>
        <v>8</v>
      </c>
      <c r="E5589" s="560">
        <f t="shared" si="525"/>
        <v>21</v>
      </c>
      <c r="F5589" s="560">
        <f t="shared" si="526"/>
        <v>20</v>
      </c>
      <c r="G5589" s="595">
        <f t="shared" si="527"/>
        <v>4</v>
      </c>
      <c r="H5589" s="590">
        <f>CHOOSE('Output Sheet'!$B$4,'8760 Data'!J5589,'8760 Data'!K5589,'8760 Data'!L5589,'8760 Data'!M5589,'8760 Data'!N5589,'8760 Data'!O5589,'8760 Data'!P5589,'8760 Data'!Q5589,'8760 Data'!R5589,'8760 Data'!S5589,'8760 Data'!T5589,'8760 Data'!U5589)</f>
        <v>0</v>
      </c>
      <c r="I5589" s="591" t="e">
        <f>H5589/'Output Sheet'!$B$8</f>
        <v>#DIV/0!</v>
      </c>
      <c r="J5589" s="596"/>
      <c r="K5589" s="560"/>
      <c r="L5589" s="560"/>
      <c r="M5589" s="560"/>
      <c r="N5589" s="560"/>
      <c r="O5589" s="560"/>
      <c r="P5589" s="560"/>
      <c r="Q5589" s="560"/>
      <c r="R5589" s="560"/>
      <c r="S5589" s="560"/>
      <c r="T5589" s="560"/>
      <c r="U5589" s="560"/>
    </row>
    <row r="5590" spans="1:21">
      <c r="A5590" s="593">
        <f t="shared" si="522"/>
        <v>41507</v>
      </c>
      <c r="B5590" s="594">
        <v>41507.875323321758</v>
      </c>
      <c r="C5590" s="560">
        <f t="shared" si="523"/>
        <v>2013</v>
      </c>
      <c r="D5590" s="560">
        <f t="shared" si="524"/>
        <v>8</v>
      </c>
      <c r="E5590" s="560">
        <f t="shared" si="525"/>
        <v>21</v>
      </c>
      <c r="F5590" s="560">
        <f t="shared" si="526"/>
        <v>21</v>
      </c>
      <c r="G5590" s="595">
        <f t="shared" si="527"/>
        <v>4</v>
      </c>
      <c r="H5590" s="590">
        <f>CHOOSE('Output Sheet'!$B$4,'8760 Data'!J5590,'8760 Data'!K5590,'8760 Data'!L5590,'8760 Data'!M5590,'8760 Data'!N5590,'8760 Data'!O5590,'8760 Data'!P5590,'8760 Data'!Q5590,'8760 Data'!R5590,'8760 Data'!S5590,'8760 Data'!T5590,'8760 Data'!U5590)</f>
        <v>0</v>
      </c>
      <c r="I5590" s="591" t="e">
        <f>H5590/'Output Sheet'!$B$8</f>
        <v>#DIV/0!</v>
      </c>
      <c r="J5590" s="596"/>
      <c r="K5590" s="560"/>
      <c r="L5590" s="560"/>
      <c r="M5590" s="560"/>
      <c r="N5590" s="560"/>
      <c r="O5590" s="560"/>
      <c r="P5590" s="560"/>
      <c r="Q5590" s="560"/>
      <c r="R5590" s="560"/>
      <c r="S5590" s="560"/>
      <c r="T5590" s="560"/>
      <c r="U5590" s="560"/>
    </row>
    <row r="5591" spans="1:21">
      <c r="A5591" s="593">
        <f t="shared" si="522"/>
        <v>41507</v>
      </c>
      <c r="B5591" s="594">
        <v>41507.916990046295</v>
      </c>
      <c r="C5591" s="560">
        <f t="shared" si="523"/>
        <v>2013</v>
      </c>
      <c r="D5591" s="560">
        <f t="shared" si="524"/>
        <v>8</v>
      </c>
      <c r="E5591" s="560">
        <f t="shared" si="525"/>
        <v>21</v>
      </c>
      <c r="F5591" s="560">
        <f t="shared" si="526"/>
        <v>22</v>
      </c>
      <c r="G5591" s="595">
        <f t="shared" si="527"/>
        <v>4</v>
      </c>
      <c r="H5591" s="590">
        <f>CHOOSE('Output Sheet'!$B$4,'8760 Data'!J5591,'8760 Data'!K5591,'8760 Data'!L5591,'8760 Data'!M5591,'8760 Data'!N5591,'8760 Data'!O5591,'8760 Data'!P5591,'8760 Data'!Q5591,'8760 Data'!R5591,'8760 Data'!S5591,'8760 Data'!T5591,'8760 Data'!U5591)</f>
        <v>0</v>
      </c>
      <c r="I5591" s="591" t="e">
        <f>H5591/'Output Sheet'!$B$8</f>
        <v>#DIV/0!</v>
      </c>
      <c r="J5591" s="596"/>
      <c r="K5591" s="560"/>
      <c r="L5591" s="560"/>
      <c r="M5591" s="560"/>
      <c r="N5591" s="560"/>
      <c r="O5591" s="560"/>
      <c r="P5591" s="560"/>
      <c r="Q5591" s="560"/>
      <c r="R5591" s="560"/>
      <c r="S5591" s="560"/>
      <c r="T5591" s="560"/>
      <c r="U5591" s="560"/>
    </row>
    <row r="5592" spans="1:21">
      <c r="A5592" s="593">
        <f t="shared" si="522"/>
        <v>41507</v>
      </c>
      <c r="B5592" s="594">
        <v>41507.958656770832</v>
      </c>
      <c r="C5592" s="560">
        <f t="shared" si="523"/>
        <v>2013</v>
      </c>
      <c r="D5592" s="560">
        <f t="shared" si="524"/>
        <v>8</v>
      </c>
      <c r="E5592" s="560">
        <f t="shared" si="525"/>
        <v>21</v>
      </c>
      <c r="F5592" s="560">
        <f t="shared" si="526"/>
        <v>23</v>
      </c>
      <c r="G5592" s="595">
        <f t="shared" si="527"/>
        <v>4</v>
      </c>
      <c r="H5592" s="590">
        <f>CHOOSE('Output Sheet'!$B$4,'8760 Data'!J5592,'8760 Data'!K5592,'8760 Data'!L5592,'8760 Data'!M5592,'8760 Data'!N5592,'8760 Data'!O5592,'8760 Data'!P5592,'8760 Data'!Q5592,'8760 Data'!R5592,'8760 Data'!S5592,'8760 Data'!T5592,'8760 Data'!U5592)</f>
        <v>0</v>
      </c>
      <c r="I5592" s="591" t="e">
        <f>H5592/'Output Sheet'!$B$8</f>
        <v>#DIV/0!</v>
      </c>
      <c r="J5592" s="596"/>
      <c r="K5592" s="560"/>
      <c r="L5592" s="560"/>
      <c r="M5592" s="560"/>
      <c r="N5592" s="560"/>
      <c r="O5592" s="560"/>
      <c r="P5592" s="560"/>
      <c r="Q5592" s="560"/>
      <c r="R5592" s="560"/>
      <c r="S5592" s="560"/>
      <c r="T5592" s="560"/>
      <c r="U5592" s="560"/>
    </row>
    <row r="5593" spans="1:21">
      <c r="A5593" s="593">
        <f t="shared" si="522"/>
        <v>41508</v>
      </c>
      <c r="B5593" s="594">
        <v>41508.000323495369</v>
      </c>
      <c r="C5593" s="560">
        <f t="shared" si="523"/>
        <v>2013</v>
      </c>
      <c r="D5593" s="560">
        <f t="shared" si="524"/>
        <v>8</v>
      </c>
      <c r="E5593" s="560">
        <f t="shared" si="525"/>
        <v>22</v>
      </c>
      <c r="F5593" s="560">
        <f t="shared" si="526"/>
        <v>24</v>
      </c>
      <c r="G5593" s="595">
        <f t="shared" si="527"/>
        <v>5</v>
      </c>
      <c r="H5593" s="590">
        <f>CHOOSE('Output Sheet'!$B$4,'8760 Data'!J5593,'8760 Data'!K5593,'8760 Data'!L5593,'8760 Data'!M5593,'8760 Data'!N5593,'8760 Data'!O5593,'8760 Data'!P5593,'8760 Data'!Q5593,'8760 Data'!R5593,'8760 Data'!S5593,'8760 Data'!T5593,'8760 Data'!U5593)</f>
        <v>0</v>
      </c>
      <c r="I5593" s="591" t="e">
        <f>H5593/'Output Sheet'!$B$8</f>
        <v>#DIV/0!</v>
      </c>
      <c r="J5593" s="596"/>
      <c r="K5593" s="560"/>
      <c r="L5593" s="560"/>
      <c r="M5593" s="560"/>
      <c r="N5593" s="560"/>
      <c r="O5593" s="560"/>
      <c r="P5593" s="560"/>
      <c r="Q5593" s="560"/>
      <c r="R5593" s="560"/>
      <c r="S5593" s="560"/>
      <c r="T5593" s="560"/>
      <c r="U5593" s="560"/>
    </row>
    <row r="5594" spans="1:21">
      <c r="A5594" s="593">
        <f t="shared" si="522"/>
        <v>41508</v>
      </c>
      <c r="B5594" s="594">
        <v>41508.041990219906</v>
      </c>
      <c r="C5594" s="560">
        <f t="shared" si="523"/>
        <v>2013</v>
      </c>
      <c r="D5594" s="560">
        <f t="shared" si="524"/>
        <v>8</v>
      </c>
      <c r="E5594" s="560">
        <f t="shared" si="525"/>
        <v>22</v>
      </c>
      <c r="F5594" s="560">
        <f t="shared" si="526"/>
        <v>1</v>
      </c>
      <c r="G5594" s="595">
        <f t="shared" si="527"/>
        <v>5</v>
      </c>
      <c r="H5594" s="590">
        <f>CHOOSE('Output Sheet'!$B$4,'8760 Data'!J5594,'8760 Data'!K5594,'8760 Data'!L5594,'8760 Data'!M5594,'8760 Data'!N5594,'8760 Data'!O5594,'8760 Data'!P5594,'8760 Data'!Q5594,'8760 Data'!R5594,'8760 Data'!S5594,'8760 Data'!T5594,'8760 Data'!U5594)</f>
        <v>0</v>
      </c>
      <c r="I5594" s="591" t="e">
        <f>H5594/'Output Sheet'!$B$8</f>
        <v>#DIV/0!</v>
      </c>
      <c r="J5594" s="596"/>
      <c r="K5594" s="560"/>
      <c r="L5594" s="560"/>
      <c r="M5594" s="560"/>
      <c r="N5594" s="560"/>
      <c r="O5594" s="560"/>
      <c r="P5594" s="560"/>
      <c r="Q5594" s="560"/>
      <c r="R5594" s="560"/>
      <c r="S5594" s="560"/>
      <c r="T5594" s="560"/>
      <c r="U5594" s="560"/>
    </row>
    <row r="5595" spans="1:21">
      <c r="A5595" s="593">
        <f t="shared" si="522"/>
        <v>41508</v>
      </c>
      <c r="B5595" s="594">
        <v>41508.083656944444</v>
      </c>
      <c r="C5595" s="560">
        <f t="shared" si="523"/>
        <v>2013</v>
      </c>
      <c r="D5595" s="560">
        <f t="shared" si="524"/>
        <v>8</v>
      </c>
      <c r="E5595" s="560">
        <f t="shared" si="525"/>
        <v>22</v>
      </c>
      <c r="F5595" s="560">
        <f t="shared" si="526"/>
        <v>2</v>
      </c>
      <c r="G5595" s="595">
        <f t="shared" si="527"/>
        <v>5</v>
      </c>
      <c r="H5595" s="590">
        <f>CHOOSE('Output Sheet'!$B$4,'8760 Data'!J5595,'8760 Data'!K5595,'8760 Data'!L5595,'8760 Data'!M5595,'8760 Data'!N5595,'8760 Data'!O5595,'8760 Data'!P5595,'8760 Data'!Q5595,'8760 Data'!R5595,'8760 Data'!S5595,'8760 Data'!T5595,'8760 Data'!U5595)</f>
        <v>0</v>
      </c>
      <c r="I5595" s="591" t="e">
        <f>H5595/'Output Sheet'!$B$8</f>
        <v>#DIV/0!</v>
      </c>
      <c r="J5595" s="596"/>
      <c r="K5595" s="560"/>
      <c r="L5595" s="560"/>
      <c r="M5595" s="560"/>
      <c r="N5595" s="560"/>
      <c r="O5595" s="560"/>
      <c r="P5595" s="560"/>
      <c r="Q5595" s="560"/>
      <c r="R5595" s="560"/>
      <c r="S5595" s="560"/>
      <c r="T5595" s="560"/>
      <c r="U5595" s="560"/>
    </row>
    <row r="5596" spans="1:21">
      <c r="A5596" s="593">
        <f t="shared" si="522"/>
        <v>41508</v>
      </c>
      <c r="B5596" s="594">
        <v>41508.125323668981</v>
      </c>
      <c r="C5596" s="560">
        <f t="shared" si="523"/>
        <v>2013</v>
      </c>
      <c r="D5596" s="560">
        <f t="shared" si="524"/>
        <v>8</v>
      </c>
      <c r="E5596" s="560">
        <f t="shared" si="525"/>
        <v>22</v>
      </c>
      <c r="F5596" s="560">
        <f t="shared" si="526"/>
        <v>3</v>
      </c>
      <c r="G5596" s="595">
        <f t="shared" si="527"/>
        <v>5</v>
      </c>
      <c r="H5596" s="590">
        <f>CHOOSE('Output Sheet'!$B$4,'8760 Data'!J5596,'8760 Data'!K5596,'8760 Data'!L5596,'8760 Data'!M5596,'8760 Data'!N5596,'8760 Data'!O5596,'8760 Data'!P5596,'8760 Data'!Q5596,'8760 Data'!R5596,'8760 Data'!S5596,'8760 Data'!T5596,'8760 Data'!U5596)</f>
        <v>0</v>
      </c>
      <c r="I5596" s="591" t="e">
        <f>H5596/'Output Sheet'!$B$8</f>
        <v>#DIV/0!</v>
      </c>
      <c r="J5596" s="596"/>
      <c r="K5596" s="560"/>
      <c r="L5596" s="560"/>
      <c r="M5596" s="560"/>
      <c r="N5596" s="560"/>
      <c r="O5596" s="560"/>
      <c r="P5596" s="560"/>
      <c r="Q5596" s="560"/>
      <c r="R5596" s="560"/>
      <c r="S5596" s="560"/>
      <c r="T5596" s="560"/>
      <c r="U5596" s="560"/>
    </row>
    <row r="5597" spans="1:21">
      <c r="A5597" s="593">
        <f t="shared" si="522"/>
        <v>41508</v>
      </c>
      <c r="B5597" s="594">
        <v>41508.166990393518</v>
      </c>
      <c r="C5597" s="560">
        <f t="shared" si="523"/>
        <v>2013</v>
      </c>
      <c r="D5597" s="560">
        <f t="shared" si="524"/>
        <v>8</v>
      </c>
      <c r="E5597" s="560">
        <f t="shared" si="525"/>
        <v>22</v>
      </c>
      <c r="F5597" s="560">
        <f t="shared" si="526"/>
        <v>4</v>
      </c>
      <c r="G5597" s="595">
        <f t="shared" si="527"/>
        <v>5</v>
      </c>
      <c r="H5597" s="590">
        <f>CHOOSE('Output Sheet'!$B$4,'8760 Data'!J5597,'8760 Data'!K5597,'8760 Data'!L5597,'8760 Data'!M5597,'8760 Data'!N5597,'8760 Data'!O5597,'8760 Data'!P5597,'8760 Data'!Q5597,'8760 Data'!R5597,'8760 Data'!S5597,'8760 Data'!T5597,'8760 Data'!U5597)</f>
        <v>0</v>
      </c>
      <c r="I5597" s="591" t="e">
        <f>H5597/'Output Sheet'!$B$8</f>
        <v>#DIV/0!</v>
      </c>
      <c r="J5597" s="596"/>
      <c r="K5597" s="560"/>
      <c r="L5597" s="560"/>
      <c r="M5597" s="560"/>
      <c r="N5597" s="560"/>
      <c r="O5597" s="560"/>
      <c r="P5597" s="560"/>
      <c r="Q5597" s="560"/>
      <c r="R5597" s="560"/>
      <c r="S5597" s="560"/>
      <c r="T5597" s="560"/>
      <c r="U5597" s="560"/>
    </row>
    <row r="5598" spans="1:21">
      <c r="A5598" s="593">
        <f t="shared" si="522"/>
        <v>41508</v>
      </c>
      <c r="B5598" s="594">
        <v>41508.208657118055</v>
      </c>
      <c r="C5598" s="560">
        <f t="shared" si="523"/>
        <v>2013</v>
      </c>
      <c r="D5598" s="560">
        <f t="shared" si="524"/>
        <v>8</v>
      </c>
      <c r="E5598" s="560">
        <f t="shared" si="525"/>
        <v>22</v>
      </c>
      <c r="F5598" s="560">
        <f t="shared" si="526"/>
        <v>5</v>
      </c>
      <c r="G5598" s="595">
        <f t="shared" si="527"/>
        <v>5</v>
      </c>
      <c r="H5598" s="590">
        <f>CHOOSE('Output Sheet'!$B$4,'8760 Data'!J5598,'8760 Data'!K5598,'8760 Data'!L5598,'8760 Data'!M5598,'8760 Data'!N5598,'8760 Data'!O5598,'8760 Data'!P5598,'8760 Data'!Q5598,'8760 Data'!R5598,'8760 Data'!S5598,'8760 Data'!T5598,'8760 Data'!U5598)</f>
        <v>0</v>
      </c>
      <c r="I5598" s="591" t="e">
        <f>H5598/'Output Sheet'!$B$8</f>
        <v>#DIV/0!</v>
      </c>
      <c r="J5598" s="596"/>
      <c r="K5598" s="560"/>
      <c r="L5598" s="560"/>
      <c r="M5598" s="560"/>
      <c r="N5598" s="560"/>
      <c r="O5598" s="560"/>
      <c r="P5598" s="560"/>
      <c r="Q5598" s="560"/>
      <c r="R5598" s="560"/>
      <c r="S5598" s="560"/>
      <c r="T5598" s="560"/>
      <c r="U5598" s="560"/>
    </row>
    <row r="5599" spans="1:21">
      <c r="A5599" s="593">
        <f t="shared" si="522"/>
        <v>41508</v>
      </c>
      <c r="B5599" s="594">
        <v>41508.250323842592</v>
      </c>
      <c r="C5599" s="560">
        <f t="shared" si="523"/>
        <v>2013</v>
      </c>
      <c r="D5599" s="560">
        <f t="shared" si="524"/>
        <v>8</v>
      </c>
      <c r="E5599" s="560">
        <f t="shared" si="525"/>
        <v>22</v>
      </c>
      <c r="F5599" s="560">
        <f t="shared" si="526"/>
        <v>6</v>
      </c>
      <c r="G5599" s="595">
        <f t="shared" si="527"/>
        <v>5</v>
      </c>
      <c r="H5599" s="590">
        <f>CHOOSE('Output Sheet'!$B$4,'8760 Data'!J5599,'8760 Data'!K5599,'8760 Data'!L5599,'8760 Data'!M5599,'8760 Data'!N5599,'8760 Data'!O5599,'8760 Data'!P5599,'8760 Data'!Q5599,'8760 Data'!R5599,'8760 Data'!S5599,'8760 Data'!T5599,'8760 Data'!U5599)</f>
        <v>0</v>
      </c>
      <c r="I5599" s="591" t="e">
        <f>H5599/'Output Sheet'!$B$8</f>
        <v>#DIV/0!</v>
      </c>
      <c r="J5599" s="596"/>
      <c r="K5599" s="560"/>
      <c r="L5599" s="560"/>
      <c r="M5599" s="560"/>
      <c r="N5599" s="560"/>
      <c r="O5599" s="560"/>
      <c r="P5599" s="560"/>
      <c r="Q5599" s="560"/>
      <c r="R5599" s="560"/>
      <c r="S5599" s="560"/>
      <c r="T5599" s="560"/>
      <c r="U5599" s="560"/>
    </row>
    <row r="5600" spans="1:21">
      <c r="A5600" s="593">
        <f t="shared" si="522"/>
        <v>41508</v>
      </c>
      <c r="B5600" s="594">
        <v>41508.29199056713</v>
      </c>
      <c r="C5600" s="560">
        <f t="shared" si="523"/>
        <v>2013</v>
      </c>
      <c r="D5600" s="560">
        <f t="shared" si="524"/>
        <v>8</v>
      </c>
      <c r="E5600" s="560">
        <f t="shared" si="525"/>
        <v>22</v>
      </c>
      <c r="F5600" s="560">
        <f t="shared" si="526"/>
        <v>7</v>
      </c>
      <c r="G5600" s="595">
        <f t="shared" si="527"/>
        <v>5</v>
      </c>
      <c r="H5600" s="590">
        <f>CHOOSE('Output Sheet'!$B$4,'8760 Data'!J5600,'8760 Data'!K5600,'8760 Data'!L5600,'8760 Data'!M5600,'8760 Data'!N5600,'8760 Data'!O5600,'8760 Data'!P5600,'8760 Data'!Q5600,'8760 Data'!R5600,'8760 Data'!S5600,'8760 Data'!T5600,'8760 Data'!U5600)</f>
        <v>0</v>
      </c>
      <c r="I5600" s="591" t="e">
        <f>H5600/'Output Sheet'!$B$8</f>
        <v>#DIV/0!</v>
      </c>
      <c r="J5600" s="596"/>
      <c r="K5600" s="560"/>
      <c r="L5600" s="560"/>
      <c r="M5600" s="560"/>
      <c r="N5600" s="560"/>
      <c r="O5600" s="560"/>
      <c r="P5600" s="560"/>
      <c r="Q5600" s="560"/>
      <c r="R5600" s="560"/>
      <c r="S5600" s="560"/>
      <c r="T5600" s="560"/>
      <c r="U5600" s="560"/>
    </row>
    <row r="5601" spans="1:21">
      <c r="A5601" s="593">
        <f t="shared" si="522"/>
        <v>41508</v>
      </c>
      <c r="B5601" s="594">
        <v>41508.333657291667</v>
      </c>
      <c r="C5601" s="560">
        <f t="shared" si="523"/>
        <v>2013</v>
      </c>
      <c r="D5601" s="560">
        <f t="shared" si="524"/>
        <v>8</v>
      </c>
      <c r="E5601" s="560">
        <f t="shared" si="525"/>
        <v>22</v>
      </c>
      <c r="F5601" s="560">
        <f t="shared" si="526"/>
        <v>8</v>
      </c>
      <c r="G5601" s="595">
        <f t="shared" si="527"/>
        <v>5</v>
      </c>
      <c r="H5601" s="590">
        <f>CHOOSE('Output Sheet'!$B$4,'8760 Data'!J5601,'8760 Data'!K5601,'8760 Data'!L5601,'8760 Data'!M5601,'8760 Data'!N5601,'8760 Data'!O5601,'8760 Data'!P5601,'8760 Data'!Q5601,'8760 Data'!R5601,'8760 Data'!S5601,'8760 Data'!T5601,'8760 Data'!U5601)</f>
        <v>0</v>
      </c>
      <c r="I5601" s="591" t="e">
        <f>H5601/'Output Sheet'!$B$8</f>
        <v>#DIV/0!</v>
      </c>
      <c r="J5601" s="596"/>
      <c r="K5601" s="560"/>
      <c r="L5601" s="560"/>
      <c r="M5601" s="560"/>
      <c r="N5601" s="560"/>
      <c r="O5601" s="560"/>
      <c r="P5601" s="560"/>
      <c r="Q5601" s="560"/>
      <c r="R5601" s="560"/>
      <c r="S5601" s="560"/>
      <c r="T5601" s="560"/>
      <c r="U5601" s="560"/>
    </row>
    <row r="5602" spans="1:21">
      <c r="A5602" s="593">
        <f t="shared" si="522"/>
        <v>41508</v>
      </c>
      <c r="B5602" s="594">
        <v>41508.375324016204</v>
      </c>
      <c r="C5602" s="560">
        <f t="shared" si="523"/>
        <v>2013</v>
      </c>
      <c r="D5602" s="560">
        <f t="shared" si="524"/>
        <v>8</v>
      </c>
      <c r="E5602" s="560">
        <f t="shared" si="525"/>
        <v>22</v>
      </c>
      <c r="F5602" s="560">
        <f t="shared" si="526"/>
        <v>9</v>
      </c>
      <c r="G5602" s="595">
        <f t="shared" si="527"/>
        <v>5</v>
      </c>
      <c r="H5602" s="590">
        <f>CHOOSE('Output Sheet'!$B$4,'8760 Data'!J5602,'8760 Data'!K5602,'8760 Data'!L5602,'8760 Data'!M5602,'8760 Data'!N5602,'8760 Data'!O5602,'8760 Data'!P5602,'8760 Data'!Q5602,'8760 Data'!R5602,'8760 Data'!S5602,'8760 Data'!T5602,'8760 Data'!U5602)</f>
        <v>0</v>
      </c>
      <c r="I5602" s="591" t="e">
        <f>H5602/'Output Sheet'!$B$8</f>
        <v>#DIV/0!</v>
      </c>
      <c r="J5602" s="596"/>
      <c r="K5602" s="560"/>
      <c r="L5602" s="560"/>
      <c r="M5602" s="560"/>
      <c r="N5602" s="560"/>
      <c r="O5602" s="560"/>
      <c r="P5602" s="560"/>
      <c r="Q5602" s="560"/>
      <c r="R5602" s="560"/>
      <c r="S5602" s="560"/>
      <c r="T5602" s="560"/>
      <c r="U5602" s="560"/>
    </row>
    <row r="5603" spans="1:21">
      <c r="A5603" s="593">
        <f t="shared" si="522"/>
        <v>41508</v>
      </c>
      <c r="B5603" s="594">
        <v>41508.416990740741</v>
      </c>
      <c r="C5603" s="560">
        <f t="shared" si="523"/>
        <v>2013</v>
      </c>
      <c r="D5603" s="560">
        <f t="shared" si="524"/>
        <v>8</v>
      </c>
      <c r="E5603" s="560">
        <f t="shared" si="525"/>
        <v>22</v>
      </c>
      <c r="F5603" s="560">
        <f t="shared" si="526"/>
        <v>10</v>
      </c>
      <c r="G5603" s="595">
        <f t="shared" si="527"/>
        <v>5</v>
      </c>
      <c r="H5603" s="590">
        <f>CHOOSE('Output Sheet'!$B$4,'8760 Data'!J5603,'8760 Data'!K5603,'8760 Data'!L5603,'8760 Data'!M5603,'8760 Data'!N5603,'8760 Data'!O5603,'8760 Data'!P5603,'8760 Data'!Q5603,'8760 Data'!R5603,'8760 Data'!S5603,'8760 Data'!T5603,'8760 Data'!U5603)</f>
        <v>0</v>
      </c>
      <c r="I5603" s="591" t="e">
        <f>H5603/'Output Sheet'!$B$8</f>
        <v>#DIV/0!</v>
      </c>
      <c r="J5603" s="596"/>
      <c r="K5603" s="560"/>
      <c r="L5603" s="560"/>
      <c r="M5603" s="560"/>
      <c r="N5603" s="560"/>
      <c r="O5603" s="560"/>
      <c r="P5603" s="560"/>
      <c r="Q5603" s="560"/>
      <c r="R5603" s="560"/>
      <c r="S5603" s="560"/>
      <c r="T5603" s="560"/>
      <c r="U5603" s="560"/>
    </row>
    <row r="5604" spans="1:21">
      <c r="A5604" s="593">
        <f t="shared" si="522"/>
        <v>41508</v>
      </c>
      <c r="B5604" s="594">
        <v>41508.458657465279</v>
      </c>
      <c r="C5604" s="560">
        <f t="shared" si="523"/>
        <v>2013</v>
      </c>
      <c r="D5604" s="560">
        <f t="shared" si="524"/>
        <v>8</v>
      </c>
      <c r="E5604" s="560">
        <f t="shared" si="525"/>
        <v>22</v>
      </c>
      <c r="F5604" s="560">
        <f t="shared" si="526"/>
        <v>11</v>
      </c>
      <c r="G5604" s="595">
        <f t="shared" si="527"/>
        <v>5</v>
      </c>
      <c r="H5604" s="590">
        <f>CHOOSE('Output Sheet'!$B$4,'8760 Data'!J5604,'8760 Data'!K5604,'8760 Data'!L5604,'8760 Data'!M5604,'8760 Data'!N5604,'8760 Data'!O5604,'8760 Data'!P5604,'8760 Data'!Q5604,'8760 Data'!R5604,'8760 Data'!S5604,'8760 Data'!T5604,'8760 Data'!U5604)</f>
        <v>0</v>
      </c>
      <c r="I5604" s="591" t="e">
        <f>H5604/'Output Sheet'!$B$8</f>
        <v>#DIV/0!</v>
      </c>
      <c r="J5604" s="596"/>
      <c r="K5604" s="560"/>
      <c r="L5604" s="560"/>
      <c r="M5604" s="560"/>
      <c r="N5604" s="560"/>
      <c r="O5604" s="560"/>
      <c r="P5604" s="560"/>
      <c r="Q5604" s="560"/>
      <c r="R5604" s="560"/>
      <c r="S5604" s="560"/>
      <c r="T5604" s="560"/>
      <c r="U5604" s="560"/>
    </row>
    <row r="5605" spans="1:21">
      <c r="A5605" s="593">
        <f t="shared" si="522"/>
        <v>41508</v>
      </c>
      <c r="B5605" s="594">
        <v>41508.500324189816</v>
      </c>
      <c r="C5605" s="560">
        <f t="shared" si="523"/>
        <v>2013</v>
      </c>
      <c r="D5605" s="560">
        <f t="shared" si="524"/>
        <v>8</v>
      </c>
      <c r="E5605" s="560">
        <f t="shared" si="525"/>
        <v>22</v>
      </c>
      <c r="F5605" s="560">
        <f t="shared" si="526"/>
        <v>12</v>
      </c>
      <c r="G5605" s="595">
        <f t="shared" si="527"/>
        <v>5</v>
      </c>
      <c r="H5605" s="590">
        <f>CHOOSE('Output Sheet'!$B$4,'8760 Data'!J5605,'8760 Data'!K5605,'8760 Data'!L5605,'8760 Data'!M5605,'8760 Data'!N5605,'8760 Data'!O5605,'8760 Data'!P5605,'8760 Data'!Q5605,'8760 Data'!R5605,'8760 Data'!S5605,'8760 Data'!T5605,'8760 Data'!U5605)</f>
        <v>0</v>
      </c>
      <c r="I5605" s="591" t="e">
        <f>H5605/'Output Sheet'!$B$8</f>
        <v>#DIV/0!</v>
      </c>
      <c r="J5605" s="596"/>
      <c r="K5605" s="560"/>
      <c r="L5605" s="560"/>
      <c r="M5605" s="560"/>
      <c r="N5605" s="560"/>
      <c r="O5605" s="560"/>
      <c r="P5605" s="560"/>
      <c r="Q5605" s="560"/>
      <c r="R5605" s="560"/>
      <c r="S5605" s="560"/>
      <c r="T5605" s="560"/>
      <c r="U5605" s="560"/>
    </row>
    <row r="5606" spans="1:21">
      <c r="A5606" s="593">
        <f t="shared" si="522"/>
        <v>41508</v>
      </c>
      <c r="B5606" s="594">
        <v>41508.541990914353</v>
      </c>
      <c r="C5606" s="560">
        <f t="shared" si="523"/>
        <v>2013</v>
      </c>
      <c r="D5606" s="560">
        <f t="shared" si="524"/>
        <v>8</v>
      </c>
      <c r="E5606" s="560">
        <f t="shared" si="525"/>
        <v>22</v>
      </c>
      <c r="F5606" s="560">
        <f t="shared" si="526"/>
        <v>13</v>
      </c>
      <c r="G5606" s="595">
        <f t="shared" si="527"/>
        <v>5</v>
      </c>
      <c r="H5606" s="590">
        <f>CHOOSE('Output Sheet'!$B$4,'8760 Data'!J5606,'8760 Data'!K5606,'8760 Data'!L5606,'8760 Data'!M5606,'8760 Data'!N5606,'8760 Data'!O5606,'8760 Data'!P5606,'8760 Data'!Q5606,'8760 Data'!R5606,'8760 Data'!S5606,'8760 Data'!T5606,'8760 Data'!U5606)</f>
        <v>0</v>
      </c>
      <c r="I5606" s="591" t="e">
        <f>H5606/'Output Sheet'!$B$8</f>
        <v>#DIV/0!</v>
      </c>
      <c r="J5606" s="596"/>
      <c r="K5606" s="560"/>
      <c r="L5606" s="560"/>
      <c r="M5606" s="560"/>
      <c r="N5606" s="560"/>
      <c r="O5606" s="560"/>
      <c r="P5606" s="560"/>
      <c r="Q5606" s="560"/>
      <c r="R5606" s="560"/>
      <c r="S5606" s="560"/>
      <c r="T5606" s="560"/>
      <c r="U5606" s="560"/>
    </row>
    <row r="5607" spans="1:21">
      <c r="A5607" s="593">
        <f t="shared" si="522"/>
        <v>41508</v>
      </c>
      <c r="B5607" s="594">
        <v>41508.58365763889</v>
      </c>
      <c r="C5607" s="560">
        <f t="shared" si="523"/>
        <v>2013</v>
      </c>
      <c r="D5607" s="560">
        <f t="shared" si="524"/>
        <v>8</v>
      </c>
      <c r="E5607" s="560">
        <f t="shared" si="525"/>
        <v>22</v>
      </c>
      <c r="F5607" s="560">
        <f t="shared" si="526"/>
        <v>14</v>
      </c>
      <c r="G5607" s="595">
        <f t="shared" si="527"/>
        <v>5</v>
      </c>
      <c r="H5607" s="590">
        <f>CHOOSE('Output Sheet'!$B$4,'8760 Data'!J5607,'8760 Data'!K5607,'8760 Data'!L5607,'8760 Data'!M5607,'8760 Data'!N5607,'8760 Data'!O5607,'8760 Data'!P5607,'8760 Data'!Q5607,'8760 Data'!R5607,'8760 Data'!S5607,'8760 Data'!T5607,'8760 Data'!U5607)</f>
        <v>0</v>
      </c>
      <c r="I5607" s="591" t="e">
        <f>H5607/'Output Sheet'!$B$8</f>
        <v>#DIV/0!</v>
      </c>
      <c r="J5607" s="596"/>
      <c r="K5607" s="560"/>
      <c r="L5607" s="560"/>
      <c r="M5607" s="560"/>
      <c r="N5607" s="560"/>
      <c r="O5607" s="560"/>
      <c r="P5607" s="560"/>
      <c r="Q5607" s="560"/>
      <c r="R5607" s="560"/>
      <c r="S5607" s="560"/>
      <c r="T5607" s="560"/>
      <c r="U5607" s="560"/>
    </row>
    <row r="5608" spans="1:21">
      <c r="A5608" s="593">
        <f t="shared" si="522"/>
        <v>41508</v>
      </c>
      <c r="B5608" s="594">
        <v>41508.625324363427</v>
      </c>
      <c r="C5608" s="560">
        <f t="shared" si="523"/>
        <v>2013</v>
      </c>
      <c r="D5608" s="560">
        <f t="shared" si="524"/>
        <v>8</v>
      </c>
      <c r="E5608" s="560">
        <f t="shared" si="525"/>
        <v>22</v>
      </c>
      <c r="F5608" s="560">
        <f t="shared" si="526"/>
        <v>15</v>
      </c>
      <c r="G5608" s="595">
        <f t="shared" si="527"/>
        <v>5</v>
      </c>
      <c r="H5608" s="590">
        <f>CHOOSE('Output Sheet'!$B$4,'8760 Data'!J5608,'8760 Data'!K5608,'8760 Data'!L5608,'8760 Data'!M5608,'8760 Data'!N5608,'8760 Data'!O5608,'8760 Data'!P5608,'8760 Data'!Q5608,'8760 Data'!R5608,'8760 Data'!S5608,'8760 Data'!T5608,'8760 Data'!U5608)</f>
        <v>0</v>
      </c>
      <c r="I5608" s="591" t="e">
        <f>H5608/'Output Sheet'!$B$8</f>
        <v>#DIV/0!</v>
      </c>
      <c r="J5608" s="596"/>
      <c r="K5608" s="560"/>
      <c r="L5608" s="560"/>
      <c r="M5608" s="560"/>
      <c r="N5608" s="560"/>
      <c r="O5608" s="560"/>
      <c r="P5608" s="560"/>
      <c r="Q5608" s="560"/>
      <c r="R5608" s="560"/>
      <c r="S5608" s="560"/>
      <c r="T5608" s="560"/>
      <c r="U5608" s="560"/>
    </row>
    <row r="5609" spans="1:21">
      <c r="A5609" s="593">
        <f t="shared" si="522"/>
        <v>41508</v>
      </c>
      <c r="B5609" s="594">
        <v>41508.666991087965</v>
      </c>
      <c r="C5609" s="560">
        <f t="shared" si="523"/>
        <v>2013</v>
      </c>
      <c r="D5609" s="560">
        <f t="shared" si="524"/>
        <v>8</v>
      </c>
      <c r="E5609" s="560">
        <f t="shared" si="525"/>
        <v>22</v>
      </c>
      <c r="F5609" s="560">
        <f t="shared" si="526"/>
        <v>16</v>
      </c>
      <c r="G5609" s="595">
        <f t="shared" si="527"/>
        <v>5</v>
      </c>
      <c r="H5609" s="590">
        <f>CHOOSE('Output Sheet'!$B$4,'8760 Data'!J5609,'8760 Data'!K5609,'8760 Data'!L5609,'8760 Data'!M5609,'8760 Data'!N5609,'8760 Data'!O5609,'8760 Data'!P5609,'8760 Data'!Q5609,'8760 Data'!R5609,'8760 Data'!S5609,'8760 Data'!T5609,'8760 Data'!U5609)</f>
        <v>0</v>
      </c>
      <c r="I5609" s="591" t="e">
        <f>H5609/'Output Sheet'!$B$8</f>
        <v>#DIV/0!</v>
      </c>
      <c r="J5609" s="596"/>
      <c r="K5609" s="560"/>
      <c r="L5609" s="560"/>
      <c r="M5609" s="560"/>
      <c r="N5609" s="560"/>
      <c r="O5609" s="560"/>
      <c r="P5609" s="560"/>
      <c r="Q5609" s="560"/>
      <c r="R5609" s="560"/>
      <c r="S5609" s="560"/>
      <c r="T5609" s="560"/>
      <c r="U5609" s="560"/>
    </row>
    <row r="5610" spans="1:21">
      <c r="A5610" s="593">
        <f t="shared" si="522"/>
        <v>41508</v>
      </c>
      <c r="B5610" s="594">
        <v>41508.708657812502</v>
      </c>
      <c r="C5610" s="560">
        <f t="shared" si="523"/>
        <v>2013</v>
      </c>
      <c r="D5610" s="560">
        <f t="shared" si="524"/>
        <v>8</v>
      </c>
      <c r="E5610" s="560">
        <f t="shared" si="525"/>
        <v>22</v>
      </c>
      <c r="F5610" s="560">
        <f t="shared" si="526"/>
        <v>17</v>
      </c>
      <c r="G5610" s="595">
        <f t="shared" si="527"/>
        <v>5</v>
      </c>
      <c r="H5610" s="590">
        <f>CHOOSE('Output Sheet'!$B$4,'8760 Data'!J5610,'8760 Data'!K5610,'8760 Data'!L5610,'8760 Data'!M5610,'8760 Data'!N5610,'8760 Data'!O5610,'8760 Data'!P5610,'8760 Data'!Q5610,'8760 Data'!R5610,'8760 Data'!S5610,'8760 Data'!T5610,'8760 Data'!U5610)</f>
        <v>0</v>
      </c>
      <c r="I5610" s="591" t="e">
        <f>H5610/'Output Sheet'!$B$8</f>
        <v>#DIV/0!</v>
      </c>
      <c r="J5610" s="596"/>
      <c r="K5610" s="560"/>
      <c r="L5610" s="560"/>
      <c r="M5610" s="560"/>
      <c r="N5610" s="560"/>
      <c r="O5610" s="560"/>
      <c r="P5610" s="560"/>
      <c r="Q5610" s="560"/>
      <c r="R5610" s="560"/>
      <c r="S5610" s="560"/>
      <c r="T5610" s="560"/>
      <c r="U5610" s="560"/>
    </row>
    <row r="5611" spans="1:21">
      <c r="A5611" s="593">
        <f t="shared" si="522"/>
        <v>41508</v>
      </c>
      <c r="B5611" s="594">
        <v>41508.750324537039</v>
      </c>
      <c r="C5611" s="560">
        <f t="shared" si="523"/>
        <v>2013</v>
      </c>
      <c r="D5611" s="560">
        <f t="shared" si="524"/>
        <v>8</v>
      </c>
      <c r="E5611" s="560">
        <f t="shared" si="525"/>
        <v>22</v>
      </c>
      <c r="F5611" s="560">
        <f t="shared" si="526"/>
        <v>18</v>
      </c>
      <c r="G5611" s="595">
        <f t="shared" si="527"/>
        <v>5</v>
      </c>
      <c r="H5611" s="590">
        <f>CHOOSE('Output Sheet'!$B$4,'8760 Data'!J5611,'8760 Data'!K5611,'8760 Data'!L5611,'8760 Data'!M5611,'8760 Data'!N5611,'8760 Data'!O5611,'8760 Data'!P5611,'8760 Data'!Q5611,'8760 Data'!R5611,'8760 Data'!S5611,'8760 Data'!T5611,'8760 Data'!U5611)</f>
        <v>0</v>
      </c>
      <c r="I5611" s="591" t="e">
        <f>H5611/'Output Sheet'!$B$8</f>
        <v>#DIV/0!</v>
      </c>
      <c r="J5611" s="596"/>
      <c r="K5611" s="560"/>
      <c r="L5611" s="560"/>
      <c r="M5611" s="560"/>
      <c r="N5611" s="560"/>
      <c r="O5611" s="560"/>
      <c r="P5611" s="560"/>
      <c r="Q5611" s="560"/>
      <c r="R5611" s="560"/>
      <c r="S5611" s="560"/>
      <c r="T5611" s="560"/>
      <c r="U5611" s="560"/>
    </row>
    <row r="5612" spans="1:21">
      <c r="A5612" s="593">
        <f t="shared" si="522"/>
        <v>41508</v>
      </c>
      <c r="B5612" s="594">
        <v>41508.791991261576</v>
      </c>
      <c r="C5612" s="560">
        <f t="shared" si="523"/>
        <v>2013</v>
      </c>
      <c r="D5612" s="560">
        <f t="shared" si="524"/>
        <v>8</v>
      </c>
      <c r="E5612" s="560">
        <f t="shared" si="525"/>
        <v>22</v>
      </c>
      <c r="F5612" s="560">
        <f t="shared" si="526"/>
        <v>19</v>
      </c>
      <c r="G5612" s="595">
        <f t="shared" si="527"/>
        <v>5</v>
      </c>
      <c r="H5612" s="590">
        <f>CHOOSE('Output Sheet'!$B$4,'8760 Data'!J5612,'8760 Data'!K5612,'8760 Data'!L5612,'8760 Data'!M5612,'8760 Data'!N5612,'8760 Data'!O5612,'8760 Data'!P5612,'8760 Data'!Q5612,'8760 Data'!R5612,'8760 Data'!S5612,'8760 Data'!T5612,'8760 Data'!U5612)</f>
        <v>0</v>
      </c>
      <c r="I5612" s="591" t="e">
        <f>H5612/'Output Sheet'!$B$8</f>
        <v>#DIV/0!</v>
      </c>
      <c r="J5612" s="596"/>
      <c r="K5612" s="560"/>
      <c r="L5612" s="560"/>
      <c r="M5612" s="560"/>
      <c r="N5612" s="560"/>
      <c r="O5612" s="560"/>
      <c r="P5612" s="560"/>
      <c r="Q5612" s="560"/>
      <c r="R5612" s="560"/>
      <c r="S5612" s="560"/>
      <c r="T5612" s="560"/>
      <c r="U5612" s="560"/>
    </row>
    <row r="5613" spans="1:21">
      <c r="A5613" s="593">
        <f t="shared" si="522"/>
        <v>41508</v>
      </c>
      <c r="B5613" s="594">
        <v>41508.833657986113</v>
      </c>
      <c r="C5613" s="560">
        <f t="shared" si="523"/>
        <v>2013</v>
      </c>
      <c r="D5613" s="560">
        <f t="shared" si="524"/>
        <v>8</v>
      </c>
      <c r="E5613" s="560">
        <f t="shared" si="525"/>
        <v>22</v>
      </c>
      <c r="F5613" s="560">
        <f t="shared" si="526"/>
        <v>20</v>
      </c>
      <c r="G5613" s="595">
        <f t="shared" si="527"/>
        <v>5</v>
      </c>
      <c r="H5613" s="590">
        <f>CHOOSE('Output Sheet'!$B$4,'8760 Data'!J5613,'8760 Data'!K5613,'8760 Data'!L5613,'8760 Data'!M5613,'8760 Data'!N5613,'8760 Data'!O5613,'8760 Data'!P5613,'8760 Data'!Q5613,'8760 Data'!R5613,'8760 Data'!S5613,'8760 Data'!T5613,'8760 Data'!U5613)</f>
        <v>0</v>
      </c>
      <c r="I5613" s="591" t="e">
        <f>H5613/'Output Sheet'!$B$8</f>
        <v>#DIV/0!</v>
      </c>
      <c r="J5613" s="596"/>
      <c r="K5613" s="560"/>
      <c r="L5613" s="560"/>
      <c r="M5613" s="560"/>
      <c r="N5613" s="560"/>
      <c r="O5613" s="560"/>
      <c r="P5613" s="560"/>
      <c r="Q5613" s="560"/>
      <c r="R5613" s="560"/>
      <c r="S5613" s="560"/>
      <c r="T5613" s="560"/>
      <c r="U5613" s="560"/>
    </row>
    <row r="5614" spans="1:21">
      <c r="A5614" s="593">
        <f t="shared" si="522"/>
        <v>41508</v>
      </c>
      <c r="B5614" s="594">
        <v>41508.875324710651</v>
      </c>
      <c r="C5614" s="560">
        <f t="shared" si="523"/>
        <v>2013</v>
      </c>
      <c r="D5614" s="560">
        <f t="shared" si="524"/>
        <v>8</v>
      </c>
      <c r="E5614" s="560">
        <f t="shared" si="525"/>
        <v>22</v>
      </c>
      <c r="F5614" s="560">
        <f t="shared" si="526"/>
        <v>21</v>
      </c>
      <c r="G5614" s="595">
        <f t="shared" si="527"/>
        <v>5</v>
      </c>
      <c r="H5614" s="590">
        <f>CHOOSE('Output Sheet'!$B$4,'8760 Data'!J5614,'8760 Data'!K5614,'8760 Data'!L5614,'8760 Data'!M5614,'8760 Data'!N5614,'8760 Data'!O5614,'8760 Data'!P5614,'8760 Data'!Q5614,'8760 Data'!R5614,'8760 Data'!S5614,'8760 Data'!T5614,'8760 Data'!U5614)</f>
        <v>0</v>
      </c>
      <c r="I5614" s="591" t="e">
        <f>H5614/'Output Sheet'!$B$8</f>
        <v>#DIV/0!</v>
      </c>
      <c r="J5614" s="596"/>
      <c r="K5614" s="560"/>
      <c r="L5614" s="560"/>
      <c r="M5614" s="560"/>
      <c r="N5614" s="560"/>
      <c r="O5614" s="560"/>
      <c r="P5614" s="560"/>
      <c r="Q5614" s="560"/>
      <c r="R5614" s="560"/>
      <c r="S5614" s="560"/>
      <c r="T5614" s="560"/>
      <c r="U5614" s="560"/>
    </row>
    <row r="5615" spans="1:21">
      <c r="A5615" s="593">
        <f t="shared" si="522"/>
        <v>41508</v>
      </c>
      <c r="B5615" s="594">
        <v>41508.916991435188</v>
      </c>
      <c r="C5615" s="560">
        <f t="shared" si="523"/>
        <v>2013</v>
      </c>
      <c r="D5615" s="560">
        <f t="shared" si="524"/>
        <v>8</v>
      </c>
      <c r="E5615" s="560">
        <f t="shared" si="525"/>
        <v>22</v>
      </c>
      <c r="F5615" s="560">
        <f t="shared" si="526"/>
        <v>22</v>
      </c>
      <c r="G5615" s="595">
        <f t="shared" si="527"/>
        <v>5</v>
      </c>
      <c r="H5615" s="590">
        <f>CHOOSE('Output Sheet'!$B$4,'8760 Data'!J5615,'8760 Data'!K5615,'8760 Data'!L5615,'8760 Data'!M5615,'8760 Data'!N5615,'8760 Data'!O5615,'8760 Data'!P5615,'8760 Data'!Q5615,'8760 Data'!R5615,'8760 Data'!S5615,'8760 Data'!T5615,'8760 Data'!U5615)</f>
        <v>0</v>
      </c>
      <c r="I5615" s="591" t="e">
        <f>H5615/'Output Sheet'!$B$8</f>
        <v>#DIV/0!</v>
      </c>
      <c r="J5615" s="596"/>
      <c r="K5615" s="560"/>
      <c r="L5615" s="560"/>
      <c r="M5615" s="560"/>
      <c r="N5615" s="560"/>
      <c r="O5615" s="560"/>
      <c r="P5615" s="560"/>
      <c r="Q5615" s="560"/>
      <c r="R5615" s="560"/>
      <c r="S5615" s="560"/>
      <c r="T5615" s="560"/>
      <c r="U5615" s="560"/>
    </row>
    <row r="5616" spans="1:21">
      <c r="A5616" s="593">
        <f t="shared" si="522"/>
        <v>41508</v>
      </c>
      <c r="B5616" s="594">
        <v>41508.958658159725</v>
      </c>
      <c r="C5616" s="560">
        <f t="shared" si="523"/>
        <v>2013</v>
      </c>
      <c r="D5616" s="560">
        <f t="shared" si="524"/>
        <v>8</v>
      </c>
      <c r="E5616" s="560">
        <f t="shared" si="525"/>
        <v>22</v>
      </c>
      <c r="F5616" s="560">
        <f t="shared" si="526"/>
        <v>23</v>
      </c>
      <c r="G5616" s="595">
        <f t="shared" si="527"/>
        <v>5</v>
      </c>
      <c r="H5616" s="590">
        <f>CHOOSE('Output Sheet'!$B$4,'8760 Data'!J5616,'8760 Data'!K5616,'8760 Data'!L5616,'8760 Data'!M5616,'8760 Data'!N5616,'8760 Data'!O5616,'8760 Data'!P5616,'8760 Data'!Q5616,'8760 Data'!R5616,'8760 Data'!S5616,'8760 Data'!T5616,'8760 Data'!U5616)</f>
        <v>0</v>
      </c>
      <c r="I5616" s="591" t="e">
        <f>H5616/'Output Sheet'!$B$8</f>
        <v>#DIV/0!</v>
      </c>
      <c r="J5616" s="596"/>
      <c r="K5616" s="560"/>
      <c r="L5616" s="560"/>
      <c r="M5616" s="560"/>
      <c r="N5616" s="560"/>
      <c r="O5616" s="560"/>
      <c r="P5616" s="560"/>
      <c r="Q5616" s="560"/>
      <c r="R5616" s="560"/>
      <c r="S5616" s="560"/>
      <c r="T5616" s="560"/>
      <c r="U5616" s="560"/>
    </row>
    <row r="5617" spans="1:21">
      <c r="A5617" s="593">
        <f t="shared" si="522"/>
        <v>41509</v>
      </c>
      <c r="B5617" s="594">
        <v>41509.000324884262</v>
      </c>
      <c r="C5617" s="560">
        <f t="shared" si="523"/>
        <v>2013</v>
      </c>
      <c r="D5617" s="560">
        <f t="shared" si="524"/>
        <v>8</v>
      </c>
      <c r="E5617" s="560">
        <f t="shared" si="525"/>
        <v>23</v>
      </c>
      <c r="F5617" s="560">
        <f t="shared" si="526"/>
        <v>24</v>
      </c>
      <c r="G5617" s="595">
        <f t="shared" si="527"/>
        <v>6</v>
      </c>
      <c r="H5617" s="590">
        <f>CHOOSE('Output Sheet'!$B$4,'8760 Data'!J5617,'8760 Data'!K5617,'8760 Data'!L5617,'8760 Data'!M5617,'8760 Data'!N5617,'8760 Data'!O5617,'8760 Data'!P5617,'8760 Data'!Q5617,'8760 Data'!R5617,'8760 Data'!S5617,'8760 Data'!T5617,'8760 Data'!U5617)</f>
        <v>0</v>
      </c>
      <c r="I5617" s="591" t="e">
        <f>H5617/'Output Sheet'!$B$8</f>
        <v>#DIV/0!</v>
      </c>
      <c r="J5617" s="596"/>
      <c r="K5617" s="560"/>
      <c r="L5617" s="560"/>
      <c r="M5617" s="560"/>
      <c r="N5617" s="560"/>
      <c r="O5617" s="560"/>
      <c r="P5617" s="560"/>
      <c r="Q5617" s="560"/>
      <c r="R5617" s="560"/>
      <c r="S5617" s="560"/>
      <c r="T5617" s="560"/>
      <c r="U5617" s="560"/>
    </row>
    <row r="5618" spans="1:21">
      <c r="A5618" s="593">
        <f t="shared" si="522"/>
        <v>41509</v>
      </c>
      <c r="B5618" s="594">
        <v>41509.041991608799</v>
      </c>
      <c r="C5618" s="560">
        <f t="shared" si="523"/>
        <v>2013</v>
      </c>
      <c r="D5618" s="560">
        <f t="shared" si="524"/>
        <v>8</v>
      </c>
      <c r="E5618" s="560">
        <f t="shared" si="525"/>
        <v>23</v>
      </c>
      <c r="F5618" s="560">
        <f t="shared" si="526"/>
        <v>1</v>
      </c>
      <c r="G5618" s="595">
        <f t="shared" si="527"/>
        <v>6</v>
      </c>
      <c r="H5618" s="590">
        <f>CHOOSE('Output Sheet'!$B$4,'8760 Data'!J5618,'8760 Data'!K5618,'8760 Data'!L5618,'8760 Data'!M5618,'8760 Data'!N5618,'8760 Data'!O5618,'8760 Data'!P5618,'8760 Data'!Q5618,'8760 Data'!R5618,'8760 Data'!S5618,'8760 Data'!T5618,'8760 Data'!U5618)</f>
        <v>0</v>
      </c>
      <c r="I5618" s="591" t="e">
        <f>H5618/'Output Sheet'!$B$8</f>
        <v>#DIV/0!</v>
      </c>
      <c r="J5618" s="596"/>
      <c r="K5618" s="560"/>
      <c r="L5618" s="560"/>
      <c r="M5618" s="560"/>
      <c r="N5618" s="560"/>
      <c r="O5618" s="560"/>
      <c r="P5618" s="560"/>
      <c r="Q5618" s="560"/>
      <c r="R5618" s="560"/>
      <c r="S5618" s="560"/>
      <c r="T5618" s="560"/>
      <c r="U5618" s="560"/>
    </row>
    <row r="5619" spans="1:21">
      <c r="A5619" s="593">
        <f t="shared" si="522"/>
        <v>41509</v>
      </c>
      <c r="B5619" s="594">
        <v>41509.083658333337</v>
      </c>
      <c r="C5619" s="560">
        <f t="shared" si="523"/>
        <v>2013</v>
      </c>
      <c r="D5619" s="560">
        <f t="shared" si="524"/>
        <v>8</v>
      </c>
      <c r="E5619" s="560">
        <f t="shared" si="525"/>
        <v>23</v>
      </c>
      <c r="F5619" s="560">
        <f t="shared" si="526"/>
        <v>2</v>
      </c>
      <c r="G5619" s="595">
        <f t="shared" si="527"/>
        <v>6</v>
      </c>
      <c r="H5619" s="590">
        <f>CHOOSE('Output Sheet'!$B$4,'8760 Data'!J5619,'8760 Data'!K5619,'8760 Data'!L5619,'8760 Data'!M5619,'8760 Data'!N5619,'8760 Data'!O5619,'8760 Data'!P5619,'8760 Data'!Q5619,'8760 Data'!R5619,'8760 Data'!S5619,'8760 Data'!T5619,'8760 Data'!U5619)</f>
        <v>0</v>
      </c>
      <c r="I5619" s="591" t="e">
        <f>H5619/'Output Sheet'!$B$8</f>
        <v>#DIV/0!</v>
      </c>
      <c r="J5619" s="596"/>
      <c r="K5619" s="560"/>
      <c r="L5619" s="560"/>
      <c r="M5619" s="560"/>
      <c r="N5619" s="560"/>
      <c r="O5619" s="560"/>
      <c r="P5619" s="560"/>
      <c r="Q5619" s="560"/>
      <c r="R5619" s="560"/>
      <c r="S5619" s="560"/>
      <c r="T5619" s="560"/>
      <c r="U5619" s="560"/>
    </row>
    <row r="5620" spans="1:21">
      <c r="A5620" s="593">
        <f t="shared" si="522"/>
        <v>41509</v>
      </c>
      <c r="B5620" s="594">
        <v>41509.125325057874</v>
      </c>
      <c r="C5620" s="560">
        <f t="shared" si="523"/>
        <v>2013</v>
      </c>
      <c r="D5620" s="560">
        <f t="shared" si="524"/>
        <v>8</v>
      </c>
      <c r="E5620" s="560">
        <f t="shared" si="525"/>
        <v>23</v>
      </c>
      <c r="F5620" s="560">
        <f t="shared" si="526"/>
        <v>3</v>
      </c>
      <c r="G5620" s="595">
        <f t="shared" si="527"/>
        <v>6</v>
      </c>
      <c r="H5620" s="590">
        <f>CHOOSE('Output Sheet'!$B$4,'8760 Data'!J5620,'8760 Data'!K5620,'8760 Data'!L5620,'8760 Data'!M5620,'8760 Data'!N5620,'8760 Data'!O5620,'8760 Data'!P5620,'8760 Data'!Q5620,'8760 Data'!R5620,'8760 Data'!S5620,'8760 Data'!T5620,'8760 Data'!U5620)</f>
        <v>0</v>
      </c>
      <c r="I5620" s="591" t="e">
        <f>H5620/'Output Sheet'!$B$8</f>
        <v>#DIV/0!</v>
      </c>
      <c r="J5620" s="596"/>
      <c r="K5620" s="560"/>
      <c r="L5620" s="560"/>
      <c r="M5620" s="560"/>
      <c r="N5620" s="560"/>
      <c r="O5620" s="560"/>
      <c r="P5620" s="560"/>
      <c r="Q5620" s="560"/>
      <c r="R5620" s="560"/>
      <c r="S5620" s="560"/>
      <c r="T5620" s="560"/>
      <c r="U5620" s="560"/>
    </row>
    <row r="5621" spans="1:21">
      <c r="A5621" s="593">
        <f t="shared" si="522"/>
        <v>41509</v>
      </c>
      <c r="B5621" s="594">
        <v>41509.166991782404</v>
      </c>
      <c r="C5621" s="560">
        <f t="shared" si="523"/>
        <v>2013</v>
      </c>
      <c r="D5621" s="560">
        <f t="shared" si="524"/>
        <v>8</v>
      </c>
      <c r="E5621" s="560">
        <f t="shared" si="525"/>
        <v>23</v>
      </c>
      <c r="F5621" s="560">
        <f t="shared" si="526"/>
        <v>4</v>
      </c>
      <c r="G5621" s="595">
        <f t="shared" si="527"/>
        <v>6</v>
      </c>
      <c r="H5621" s="590">
        <f>CHOOSE('Output Sheet'!$B$4,'8760 Data'!J5621,'8760 Data'!K5621,'8760 Data'!L5621,'8760 Data'!M5621,'8760 Data'!N5621,'8760 Data'!O5621,'8760 Data'!P5621,'8760 Data'!Q5621,'8760 Data'!R5621,'8760 Data'!S5621,'8760 Data'!T5621,'8760 Data'!U5621)</f>
        <v>0</v>
      </c>
      <c r="I5621" s="591" t="e">
        <f>H5621/'Output Sheet'!$B$8</f>
        <v>#DIV/0!</v>
      </c>
      <c r="J5621" s="596"/>
      <c r="K5621" s="560"/>
      <c r="L5621" s="560"/>
      <c r="M5621" s="560"/>
      <c r="N5621" s="560"/>
      <c r="O5621" s="560"/>
      <c r="P5621" s="560"/>
      <c r="Q5621" s="560"/>
      <c r="R5621" s="560"/>
      <c r="S5621" s="560"/>
      <c r="T5621" s="560"/>
      <c r="U5621" s="560"/>
    </row>
    <row r="5622" spans="1:21">
      <c r="A5622" s="593">
        <f t="shared" si="522"/>
        <v>41509</v>
      </c>
      <c r="B5622" s="594">
        <v>41509.208658506941</v>
      </c>
      <c r="C5622" s="560">
        <f t="shared" si="523"/>
        <v>2013</v>
      </c>
      <c r="D5622" s="560">
        <f t="shared" si="524"/>
        <v>8</v>
      </c>
      <c r="E5622" s="560">
        <f t="shared" si="525"/>
        <v>23</v>
      </c>
      <c r="F5622" s="560">
        <f t="shared" si="526"/>
        <v>5</v>
      </c>
      <c r="G5622" s="595">
        <f t="shared" si="527"/>
        <v>6</v>
      </c>
      <c r="H5622" s="590">
        <f>CHOOSE('Output Sheet'!$B$4,'8760 Data'!J5622,'8760 Data'!K5622,'8760 Data'!L5622,'8760 Data'!M5622,'8760 Data'!N5622,'8760 Data'!O5622,'8760 Data'!P5622,'8760 Data'!Q5622,'8760 Data'!R5622,'8760 Data'!S5622,'8760 Data'!T5622,'8760 Data'!U5622)</f>
        <v>0</v>
      </c>
      <c r="I5622" s="591" t="e">
        <f>H5622/'Output Sheet'!$B$8</f>
        <v>#DIV/0!</v>
      </c>
      <c r="J5622" s="596"/>
      <c r="K5622" s="560"/>
      <c r="L5622" s="560"/>
      <c r="M5622" s="560"/>
      <c r="N5622" s="560"/>
      <c r="O5622" s="560"/>
      <c r="P5622" s="560"/>
      <c r="Q5622" s="560"/>
      <c r="R5622" s="560"/>
      <c r="S5622" s="560"/>
      <c r="T5622" s="560"/>
      <c r="U5622" s="560"/>
    </row>
    <row r="5623" spans="1:21">
      <c r="A5623" s="593">
        <f t="shared" si="522"/>
        <v>41509</v>
      </c>
      <c r="B5623" s="594">
        <v>41509.250325231478</v>
      </c>
      <c r="C5623" s="560">
        <f t="shared" si="523"/>
        <v>2013</v>
      </c>
      <c r="D5623" s="560">
        <f t="shared" si="524"/>
        <v>8</v>
      </c>
      <c r="E5623" s="560">
        <f t="shared" si="525"/>
        <v>23</v>
      </c>
      <c r="F5623" s="560">
        <f t="shared" si="526"/>
        <v>6</v>
      </c>
      <c r="G5623" s="595">
        <f t="shared" si="527"/>
        <v>6</v>
      </c>
      <c r="H5623" s="590">
        <f>CHOOSE('Output Sheet'!$B$4,'8760 Data'!J5623,'8760 Data'!K5623,'8760 Data'!L5623,'8760 Data'!M5623,'8760 Data'!N5623,'8760 Data'!O5623,'8760 Data'!P5623,'8760 Data'!Q5623,'8760 Data'!R5623,'8760 Data'!S5623,'8760 Data'!T5623,'8760 Data'!U5623)</f>
        <v>0</v>
      </c>
      <c r="I5623" s="591" t="e">
        <f>H5623/'Output Sheet'!$B$8</f>
        <v>#DIV/0!</v>
      </c>
      <c r="J5623" s="596"/>
      <c r="K5623" s="560"/>
      <c r="L5623" s="560"/>
      <c r="M5623" s="560"/>
      <c r="N5623" s="560"/>
      <c r="O5623" s="560"/>
      <c r="P5623" s="560"/>
      <c r="Q5623" s="560"/>
      <c r="R5623" s="560"/>
      <c r="S5623" s="560"/>
      <c r="T5623" s="560"/>
      <c r="U5623" s="560"/>
    </row>
    <row r="5624" spans="1:21">
      <c r="A5624" s="593">
        <f t="shared" si="522"/>
        <v>41509</v>
      </c>
      <c r="B5624" s="594">
        <v>41509.291991956015</v>
      </c>
      <c r="C5624" s="560">
        <f t="shared" si="523"/>
        <v>2013</v>
      </c>
      <c r="D5624" s="560">
        <f t="shared" si="524"/>
        <v>8</v>
      </c>
      <c r="E5624" s="560">
        <f t="shared" si="525"/>
        <v>23</v>
      </c>
      <c r="F5624" s="560">
        <f t="shared" si="526"/>
        <v>7</v>
      </c>
      <c r="G5624" s="595">
        <f t="shared" si="527"/>
        <v>6</v>
      </c>
      <c r="H5624" s="590">
        <f>CHOOSE('Output Sheet'!$B$4,'8760 Data'!J5624,'8760 Data'!K5624,'8760 Data'!L5624,'8760 Data'!M5624,'8760 Data'!N5624,'8760 Data'!O5624,'8760 Data'!P5624,'8760 Data'!Q5624,'8760 Data'!R5624,'8760 Data'!S5624,'8760 Data'!T5624,'8760 Data'!U5624)</f>
        <v>0</v>
      </c>
      <c r="I5624" s="591" t="e">
        <f>H5624/'Output Sheet'!$B$8</f>
        <v>#DIV/0!</v>
      </c>
      <c r="J5624" s="596"/>
      <c r="K5624" s="560"/>
      <c r="L5624" s="560"/>
      <c r="M5624" s="560"/>
      <c r="N5624" s="560"/>
      <c r="O5624" s="560"/>
      <c r="P5624" s="560"/>
      <c r="Q5624" s="560"/>
      <c r="R5624" s="560"/>
      <c r="S5624" s="560"/>
      <c r="T5624" s="560"/>
      <c r="U5624" s="560"/>
    </row>
    <row r="5625" spans="1:21">
      <c r="A5625" s="593">
        <f t="shared" si="522"/>
        <v>41509</v>
      </c>
      <c r="B5625" s="594">
        <v>41509.333658680553</v>
      </c>
      <c r="C5625" s="560">
        <f t="shared" si="523"/>
        <v>2013</v>
      </c>
      <c r="D5625" s="560">
        <f t="shared" si="524"/>
        <v>8</v>
      </c>
      <c r="E5625" s="560">
        <f t="shared" si="525"/>
        <v>23</v>
      </c>
      <c r="F5625" s="560">
        <f t="shared" si="526"/>
        <v>8</v>
      </c>
      <c r="G5625" s="595">
        <f t="shared" si="527"/>
        <v>6</v>
      </c>
      <c r="H5625" s="590">
        <f>CHOOSE('Output Sheet'!$B$4,'8760 Data'!J5625,'8760 Data'!K5625,'8760 Data'!L5625,'8760 Data'!M5625,'8760 Data'!N5625,'8760 Data'!O5625,'8760 Data'!P5625,'8760 Data'!Q5625,'8760 Data'!R5625,'8760 Data'!S5625,'8760 Data'!T5625,'8760 Data'!U5625)</f>
        <v>0</v>
      </c>
      <c r="I5625" s="591" t="e">
        <f>H5625/'Output Sheet'!$B$8</f>
        <v>#DIV/0!</v>
      </c>
      <c r="J5625" s="596"/>
      <c r="K5625" s="560"/>
      <c r="L5625" s="560"/>
      <c r="M5625" s="560"/>
      <c r="N5625" s="560"/>
      <c r="O5625" s="560"/>
      <c r="P5625" s="560"/>
      <c r="Q5625" s="560"/>
      <c r="R5625" s="560"/>
      <c r="S5625" s="560"/>
      <c r="T5625" s="560"/>
      <c r="U5625" s="560"/>
    </row>
    <row r="5626" spans="1:21">
      <c r="A5626" s="593">
        <f t="shared" si="522"/>
        <v>41509</v>
      </c>
      <c r="B5626" s="594">
        <v>41509.37532540509</v>
      </c>
      <c r="C5626" s="560">
        <f t="shared" si="523"/>
        <v>2013</v>
      </c>
      <c r="D5626" s="560">
        <f t="shared" si="524"/>
        <v>8</v>
      </c>
      <c r="E5626" s="560">
        <f t="shared" si="525"/>
        <v>23</v>
      </c>
      <c r="F5626" s="560">
        <f t="shared" si="526"/>
        <v>9</v>
      </c>
      <c r="G5626" s="595">
        <f t="shared" si="527"/>
        <v>6</v>
      </c>
      <c r="H5626" s="590">
        <f>CHOOSE('Output Sheet'!$B$4,'8760 Data'!J5626,'8760 Data'!K5626,'8760 Data'!L5626,'8760 Data'!M5626,'8760 Data'!N5626,'8760 Data'!O5626,'8760 Data'!P5626,'8760 Data'!Q5626,'8760 Data'!R5626,'8760 Data'!S5626,'8760 Data'!T5626,'8760 Data'!U5626)</f>
        <v>0</v>
      </c>
      <c r="I5626" s="591" t="e">
        <f>H5626/'Output Sheet'!$B$8</f>
        <v>#DIV/0!</v>
      </c>
      <c r="J5626" s="596"/>
      <c r="K5626" s="560"/>
      <c r="L5626" s="560"/>
      <c r="M5626" s="560"/>
      <c r="N5626" s="560"/>
      <c r="O5626" s="560"/>
      <c r="P5626" s="560"/>
      <c r="Q5626" s="560"/>
      <c r="R5626" s="560"/>
      <c r="S5626" s="560"/>
      <c r="T5626" s="560"/>
      <c r="U5626" s="560"/>
    </row>
    <row r="5627" spans="1:21">
      <c r="A5627" s="593">
        <f t="shared" si="522"/>
        <v>41509</v>
      </c>
      <c r="B5627" s="594">
        <v>41509.416992129627</v>
      </c>
      <c r="C5627" s="560">
        <f t="shared" si="523"/>
        <v>2013</v>
      </c>
      <c r="D5627" s="560">
        <f t="shared" si="524"/>
        <v>8</v>
      </c>
      <c r="E5627" s="560">
        <f t="shared" si="525"/>
        <v>23</v>
      </c>
      <c r="F5627" s="560">
        <f t="shared" si="526"/>
        <v>10</v>
      </c>
      <c r="G5627" s="595">
        <f t="shared" si="527"/>
        <v>6</v>
      </c>
      <c r="H5627" s="590">
        <f>CHOOSE('Output Sheet'!$B$4,'8760 Data'!J5627,'8760 Data'!K5627,'8760 Data'!L5627,'8760 Data'!M5627,'8760 Data'!N5627,'8760 Data'!O5627,'8760 Data'!P5627,'8760 Data'!Q5627,'8760 Data'!R5627,'8760 Data'!S5627,'8760 Data'!T5627,'8760 Data'!U5627)</f>
        <v>0</v>
      </c>
      <c r="I5627" s="591" t="e">
        <f>H5627/'Output Sheet'!$B$8</f>
        <v>#DIV/0!</v>
      </c>
      <c r="J5627" s="596"/>
      <c r="K5627" s="560"/>
      <c r="L5627" s="560"/>
      <c r="M5627" s="560"/>
      <c r="N5627" s="560"/>
      <c r="O5627" s="560"/>
      <c r="P5627" s="560"/>
      <c r="Q5627" s="560"/>
      <c r="R5627" s="560"/>
      <c r="S5627" s="560"/>
      <c r="T5627" s="560"/>
      <c r="U5627" s="560"/>
    </row>
    <row r="5628" spans="1:21">
      <c r="A5628" s="593">
        <f t="shared" si="522"/>
        <v>41509</v>
      </c>
      <c r="B5628" s="594">
        <v>41509.458658854164</v>
      </c>
      <c r="C5628" s="560">
        <f t="shared" si="523"/>
        <v>2013</v>
      </c>
      <c r="D5628" s="560">
        <f t="shared" si="524"/>
        <v>8</v>
      </c>
      <c r="E5628" s="560">
        <f t="shared" si="525"/>
        <v>23</v>
      </c>
      <c r="F5628" s="560">
        <f t="shared" si="526"/>
        <v>11</v>
      </c>
      <c r="G5628" s="595">
        <f t="shared" si="527"/>
        <v>6</v>
      </c>
      <c r="H5628" s="590">
        <f>CHOOSE('Output Sheet'!$B$4,'8760 Data'!J5628,'8760 Data'!K5628,'8760 Data'!L5628,'8760 Data'!M5628,'8760 Data'!N5628,'8760 Data'!O5628,'8760 Data'!P5628,'8760 Data'!Q5628,'8760 Data'!R5628,'8760 Data'!S5628,'8760 Data'!T5628,'8760 Data'!U5628)</f>
        <v>0</v>
      </c>
      <c r="I5628" s="591" t="e">
        <f>H5628/'Output Sheet'!$B$8</f>
        <v>#DIV/0!</v>
      </c>
      <c r="J5628" s="596"/>
      <c r="K5628" s="560"/>
      <c r="L5628" s="560"/>
      <c r="M5628" s="560"/>
      <c r="N5628" s="560"/>
      <c r="O5628" s="560"/>
      <c r="P5628" s="560"/>
      <c r="Q5628" s="560"/>
      <c r="R5628" s="560"/>
      <c r="S5628" s="560"/>
      <c r="T5628" s="560"/>
      <c r="U5628" s="560"/>
    </row>
    <row r="5629" spans="1:21">
      <c r="A5629" s="593">
        <f t="shared" si="522"/>
        <v>41509</v>
      </c>
      <c r="B5629" s="594">
        <v>41509.500325578701</v>
      </c>
      <c r="C5629" s="560">
        <f t="shared" si="523"/>
        <v>2013</v>
      </c>
      <c r="D5629" s="560">
        <f t="shared" si="524"/>
        <v>8</v>
      </c>
      <c r="E5629" s="560">
        <f t="shared" si="525"/>
        <v>23</v>
      </c>
      <c r="F5629" s="560">
        <f t="shared" si="526"/>
        <v>12</v>
      </c>
      <c r="G5629" s="595">
        <f t="shared" si="527"/>
        <v>6</v>
      </c>
      <c r="H5629" s="590">
        <f>CHOOSE('Output Sheet'!$B$4,'8760 Data'!J5629,'8760 Data'!K5629,'8760 Data'!L5629,'8760 Data'!M5629,'8760 Data'!N5629,'8760 Data'!O5629,'8760 Data'!P5629,'8760 Data'!Q5629,'8760 Data'!R5629,'8760 Data'!S5629,'8760 Data'!T5629,'8760 Data'!U5629)</f>
        <v>0</v>
      </c>
      <c r="I5629" s="591" t="e">
        <f>H5629/'Output Sheet'!$B$8</f>
        <v>#DIV/0!</v>
      </c>
      <c r="J5629" s="596"/>
      <c r="K5629" s="560"/>
      <c r="L5629" s="560"/>
      <c r="M5629" s="560"/>
      <c r="N5629" s="560"/>
      <c r="O5629" s="560"/>
      <c r="P5629" s="560"/>
      <c r="Q5629" s="560"/>
      <c r="R5629" s="560"/>
      <c r="S5629" s="560"/>
      <c r="T5629" s="560"/>
      <c r="U5629" s="560"/>
    </row>
    <row r="5630" spans="1:21">
      <c r="A5630" s="593">
        <f t="shared" si="522"/>
        <v>41509</v>
      </c>
      <c r="B5630" s="594">
        <v>41509.541992303239</v>
      </c>
      <c r="C5630" s="560">
        <f t="shared" si="523"/>
        <v>2013</v>
      </c>
      <c r="D5630" s="560">
        <f t="shared" si="524"/>
        <v>8</v>
      </c>
      <c r="E5630" s="560">
        <f t="shared" si="525"/>
        <v>23</v>
      </c>
      <c r="F5630" s="560">
        <f t="shared" si="526"/>
        <v>13</v>
      </c>
      <c r="G5630" s="595">
        <f t="shared" si="527"/>
        <v>6</v>
      </c>
      <c r="H5630" s="590">
        <f>CHOOSE('Output Sheet'!$B$4,'8760 Data'!J5630,'8760 Data'!K5630,'8760 Data'!L5630,'8760 Data'!M5630,'8760 Data'!N5630,'8760 Data'!O5630,'8760 Data'!P5630,'8760 Data'!Q5630,'8760 Data'!R5630,'8760 Data'!S5630,'8760 Data'!T5630,'8760 Data'!U5630)</f>
        <v>0</v>
      </c>
      <c r="I5630" s="591" t="e">
        <f>H5630/'Output Sheet'!$B$8</f>
        <v>#DIV/0!</v>
      </c>
      <c r="J5630" s="596"/>
      <c r="K5630" s="560"/>
      <c r="L5630" s="560"/>
      <c r="M5630" s="560"/>
      <c r="N5630" s="560"/>
      <c r="O5630" s="560"/>
      <c r="P5630" s="560"/>
      <c r="Q5630" s="560"/>
      <c r="R5630" s="560"/>
      <c r="S5630" s="560"/>
      <c r="T5630" s="560"/>
      <c r="U5630" s="560"/>
    </row>
    <row r="5631" spans="1:21">
      <c r="A5631" s="593">
        <f t="shared" si="522"/>
        <v>41509</v>
      </c>
      <c r="B5631" s="594">
        <v>41509.583659027776</v>
      </c>
      <c r="C5631" s="560">
        <f t="shared" si="523"/>
        <v>2013</v>
      </c>
      <c r="D5631" s="560">
        <f t="shared" si="524"/>
        <v>8</v>
      </c>
      <c r="E5631" s="560">
        <f t="shared" si="525"/>
        <v>23</v>
      </c>
      <c r="F5631" s="560">
        <f t="shared" si="526"/>
        <v>14</v>
      </c>
      <c r="G5631" s="595">
        <f t="shared" si="527"/>
        <v>6</v>
      </c>
      <c r="H5631" s="590">
        <f>CHOOSE('Output Sheet'!$B$4,'8760 Data'!J5631,'8760 Data'!K5631,'8760 Data'!L5631,'8760 Data'!M5631,'8760 Data'!N5631,'8760 Data'!O5631,'8760 Data'!P5631,'8760 Data'!Q5631,'8760 Data'!R5631,'8760 Data'!S5631,'8760 Data'!T5631,'8760 Data'!U5631)</f>
        <v>0</v>
      </c>
      <c r="I5631" s="591" t="e">
        <f>H5631/'Output Sheet'!$B$8</f>
        <v>#DIV/0!</v>
      </c>
      <c r="J5631" s="596"/>
      <c r="K5631" s="560"/>
      <c r="L5631" s="560"/>
      <c r="M5631" s="560"/>
      <c r="N5631" s="560"/>
      <c r="O5631" s="560"/>
      <c r="P5631" s="560"/>
      <c r="Q5631" s="560"/>
      <c r="R5631" s="560"/>
      <c r="S5631" s="560"/>
      <c r="T5631" s="560"/>
      <c r="U5631" s="560"/>
    </row>
    <row r="5632" spans="1:21">
      <c r="A5632" s="593">
        <f t="shared" si="522"/>
        <v>41509</v>
      </c>
      <c r="B5632" s="594">
        <v>41509.625325752313</v>
      </c>
      <c r="C5632" s="560">
        <f t="shared" si="523"/>
        <v>2013</v>
      </c>
      <c r="D5632" s="560">
        <f t="shared" si="524"/>
        <v>8</v>
      </c>
      <c r="E5632" s="560">
        <f t="shared" si="525"/>
        <v>23</v>
      </c>
      <c r="F5632" s="560">
        <f t="shared" si="526"/>
        <v>15</v>
      </c>
      <c r="G5632" s="595">
        <f t="shared" si="527"/>
        <v>6</v>
      </c>
      <c r="H5632" s="590">
        <f>CHOOSE('Output Sheet'!$B$4,'8760 Data'!J5632,'8760 Data'!K5632,'8760 Data'!L5632,'8760 Data'!M5632,'8760 Data'!N5632,'8760 Data'!O5632,'8760 Data'!P5632,'8760 Data'!Q5632,'8760 Data'!R5632,'8760 Data'!S5632,'8760 Data'!T5632,'8760 Data'!U5632)</f>
        <v>0</v>
      </c>
      <c r="I5632" s="591" t="e">
        <f>H5632/'Output Sheet'!$B$8</f>
        <v>#DIV/0!</v>
      </c>
      <c r="J5632" s="596"/>
      <c r="K5632" s="560"/>
      <c r="L5632" s="560"/>
      <c r="M5632" s="560"/>
      <c r="N5632" s="560"/>
      <c r="O5632" s="560"/>
      <c r="P5632" s="560"/>
      <c r="Q5632" s="560"/>
      <c r="R5632" s="560"/>
      <c r="S5632" s="560"/>
      <c r="T5632" s="560"/>
      <c r="U5632" s="560"/>
    </row>
    <row r="5633" spans="1:21">
      <c r="A5633" s="593">
        <f t="shared" si="522"/>
        <v>41509</v>
      </c>
      <c r="B5633" s="594">
        <v>41509.66699247685</v>
      </c>
      <c r="C5633" s="560">
        <f t="shared" si="523"/>
        <v>2013</v>
      </c>
      <c r="D5633" s="560">
        <f t="shared" si="524"/>
        <v>8</v>
      </c>
      <c r="E5633" s="560">
        <f t="shared" si="525"/>
        <v>23</v>
      </c>
      <c r="F5633" s="560">
        <f t="shared" si="526"/>
        <v>16</v>
      </c>
      <c r="G5633" s="595">
        <f t="shared" si="527"/>
        <v>6</v>
      </c>
      <c r="H5633" s="590">
        <f>CHOOSE('Output Sheet'!$B$4,'8760 Data'!J5633,'8760 Data'!K5633,'8760 Data'!L5633,'8760 Data'!M5633,'8760 Data'!N5633,'8760 Data'!O5633,'8760 Data'!P5633,'8760 Data'!Q5633,'8760 Data'!R5633,'8760 Data'!S5633,'8760 Data'!T5633,'8760 Data'!U5633)</f>
        <v>0</v>
      </c>
      <c r="I5633" s="591" t="e">
        <f>H5633/'Output Sheet'!$B$8</f>
        <v>#DIV/0!</v>
      </c>
      <c r="J5633" s="596"/>
      <c r="K5633" s="560"/>
      <c r="L5633" s="560"/>
      <c r="M5633" s="560"/>
      <c r="N5633" s="560"/>
      <c r="O5633" s="560"/>
      <c r="P5633" s="560"/>
      <c r="Q5633" s="560"/>
      <c r="R5633" s="560"/>
      <c r="S5633" s="560"/>
      <c r="T5633" s="560"/>
      <c r="U5633" s="560"/>
    </row>
    <row r="5634" spans="1:21">
      <c r="A5634" s="593">
        <f t="shared" si="522"/>
        <v>41509</v>
      </c>
      <c r="B5634" s="594">
        <v>41509.708659201387</v>
      </c>
      <c r="C5634" s="560">
        <f t="shared" si="523"/>
        <v>2013</v>
      </c>
      <c r="D5634" s="560">
        <f t="shared" si="524"/>
        <v>8</v>
      </c>
      <c r="E5634" s="560">
        <f t="shared" si="525"/>
        <v>23</v>
      </c>
      <c r="F5634" s="560">
        <f t="shared" si="526"/>
        <v>17</v>
      </c>
      <c r="G5634" s="595">
        <f t="shared" si="527"/>
        <v>6</v>
      </c>
      <c r="H5634" s="590">
        <f>CHOOSE('Output Sheet'!$B$4,'8760 Data'!J5634,'8760 Data'!K5634,'8760 Data'!L5634,'8760 Data'!M5634,'8760 Data'!N5634,'8760 Data'!O5634,'8760 Data'!P5634,'8760 Data'!Q5634,'8760 Data'!R5634,'8760 Data'!S5634,'8760 Data'!T5634,'8760 Data'!U5634)</f>
        <v>0</v>
      </c>
      <c r="I5634" s="591" t="e">
        <f>H5634/'Output Sheet'!$B$8</f>
        <v>#DIV/0!</v>
      </c>
      <c r="J5634" s="596"/>
      <c r="K5634" s="560"/>
      <c r="L5634" s="560"/>
      <c r="M5634" s="560"/>
      <c r="N5634" s="560"/>
      <c r="O5634" s="560"/>
      <c r="P5634" s="560"/>
      <c r="Q5634" s="560"/>
      <c r="R5634" s="560"/>
      <c r="S5634" s="560"/>
      <c r="T5634" s="560"/>
      <c r="U5634" s="560"/>
    </row>
    <row r="5635" spans="1:21">
      <c r="A5635" s="593">
        <f t="shared" ref="A5635:A5698" si="528">DATE(C5635,D5635,E5635)</f>
        <v>41509</v>
      </c>
      <c r="B5635" s="594">
        <v>41509.750325925925</v>
      </c>
      <c r="C5635" s="560">
        <f t="shared" ref="C5635:C5698" si="529">YEAR(B5635)</f>
        <v>2013</v>
      </c>
      <c r="D5635" s="560">
        <f t="shared" ref="D5635:D5698" si="530">MONTH(B5635)</f>
        <v>8</v>
      </c>
      <c r="E5635" s="560">
        <f t="shared" ref="E5635:E5698" si="531">DAY(B5635)</f>
        <v>23</v>
      </c>
      <c r="F5635" s="560">
        <f t="shared" ref="F5635:F5698" si="532">IF(HOUR(B5635)&lt;&gt;0,HOUR(B5635),24)</f>
        <v>18</v>
      </c>
      <c r="G5635" s="595">
        <f t="shared" ref="G5635:G5698" si="533">WEEKDAY(B5635,1)</f>
        <v>6</v>
      </c>
      <c r="H5635" s="590">
        <f>CHOOSE('Output Sheet'!$B$4,'8760 Data'!J5635,'8760 Data'!K5635,'8760 Data'!L5635,'8760 Data'!M5635,'8760 Data'!N5635,'8760 Data'!O5635,'8760 Data'!P5635,'8760 Data'!Q5635,'8760 Data'!R5635,'8760 Data'!S5635,'8760 Data'!T5635,'8760 Data'!U5635)</f>
        <v>0</v>
      </c>
      <c r="I5635" s="591" t="e">
        <f>H5635/'Output Sheet'!$B$8</f>
        <v>#DIV/0!</v>
      </c>
      <c r="J5635" s="596"/>
      <c r="K5635" s="560"/>
      <c r="L5635" s="560"/>
      <c r="M5635" s="560"/>
      <c r="N5635" s="560"/>
      <c r="O5635" s="560"/>
      <c r="P5635" s="560"/>
      <c r="Q5635" s="560"/>
      <c r="R5635" s="560"/>
      <c r="S5635" s="560"/>
      <c r="T5635" s="560"/>
      <c r="U5635" s="560"/>
    </row>
    <row r="5636" spans="1:21">
      <c r="A5636" s="593">
        <f t="shared" si="528"/>
        <v>41509</v>
      </c>
      <c r="B5636" s="594">
        <v>41509.791992650462</v>
      </c>
      <c r="C5636" s="560">
        <f t="shared" si="529"/>
        <v>2013</v>
      </c>
      <c r="D5636" s="560">
        <f t="shared" si="530"/>
        <v>8</v>
      </c>
      <c r="E5636" s="560">
        <f t="shared" si="531"/>
        <v>23</v>
      </c>
      <c r="F5636" s="560">
        <f t="shared" si="532"/>
        <v>19</v>
      </c>
      <c r="G5636" s="595">
        <f t="shared" si="533"/>
        <v>6</v>
      </c>
      <c r="H5636" s="590">
        <f>CHOOSE('Output Sheet'!$B$4,'8760 Data'!J5636,'8760 Data'!K5636,'8760 Data'!L5636,'8760 Data'!M5636,'8760 Data'!N5636,'8760 Data'!O5636,'8760 Data'!P5636,'8760 Data'!Q5636,'8760 Data'!R5636,'8760 Data'!S5636,'8760 Data'!T5636,'8760 Data'!U5636)</f>
        <v>0</v>
      </c>
      <c r="I5636" s="591" t="e">
        <f>H5636/'Output Sheet'!$B$8</f>
        <v>#DIV/0!</v>
      </c>
      <c r="J5636" s="596"/>
      <c r="K5636" s="560"/>
      <c r="L5636" s="560"/>
      <c r="M5636" s="560"/>
      <c r="N5636" s="560"/>
      <c r="O5636" s="560"/>
      <c r="P5636" s="560"/>
      <c r="Q5636" s="560"/>
      <c r="R5636" s="560"/>
      <c r="S5636" s="560"/>
      <c r="T5636" s="560"/>
      <c r="U5636" s="560"/>
    </row>
    <row r="5637" spans="1:21">
      <c r="A5637" s="593">
        <f t="shared" si="528"/>
        <v>41509</v>
      </c>
      <c r="B5637" s="594">
        <v>41509.833659374999</v>
      </c>
      <c r="C5637" s="560">
        <f t="shared" si="529"/>
        <v>2013</v>
      </c>
      <c r="D5637" s="560">
        <f t="shared" si="530"/>
        <v>8</v>
      </c>
      <c r="E5637" s="560">
        <f t="shared" si="531"/>
        <v>23</v>
      </c>
      <c r="F5637" s="560">
        <f t="shared" si="532"/>
        <v>20</v>
      </c>
      <c r="G5637" s="595">
        <f t="shared" si="533"/>
        <v>6</v>
      </c>
      <c r="H5637" s="590">
        <f>CHOOSE('Output Sheet'!$B$4,'8760 Data'!J5637,'8760 Data'!K5637,'8760 Data'!L5637,'8760 Data'!M5637,'8760 Data'!N5637,'8760 Data'!O5637,'8760 Data'!P5637,'8760 Data'!Q5637,'8760 Data'!R5637,'8760 Data'!S5637,'8760 Data'!T5637,'8760 Data'!U5637)</f>
        <v>0</v>
      </c>
      <c r="I5637" s="591" t="e">
        <f>H5637/'Output Sheet'!$B$8</f>
        <v>#DIV/0!</v>
      </c>
      <c r="J5637" s="596"/>
      <c r="K5637" s="560"/>
      <c r="L5637" s="560"/>
      <c r="M5637" s="560"/>
      <c r="N5637" s="560"/>
      <c r="O5637" s="560"/>
      <c r="P5637" s="560"/>
      <c r="Q5637" s="560"/>
      <c r="R5637" s="560"/>
      <c r="S5637" s="560"/>
      <c r="T5637" s="560"/>
      <c r="U5637" s="560"/>
    </row>
    <row r="5638" spans="1:21">
      <c r="A5638" s="593">
        <f t="shared" si="528"/>
        <v>41509</v>
      </c>
      <c r="B5638" s="594">
        <v>41509.875326099536</v>
      </c>
      <c r="C5638" s="560">
        <f t="shared" si="529"/>
        <v>2013</v>
      </c>
      <c r="D5638" s="560">
        <f t="shared" si="530"/>
        <v>8</v>
      </c>
      <c r="E5638" s="560">
        <f t="shared" si="531"/>
        <v>23</v>
      </c>
      <c r="F5638" s="560">
        <f t="shared" si="532"/>
        <v>21</v>
      </c>
      <c r="G5638" s="595">
        <f t="shared" si="533"/>
        <v>6</v>
      </c>
      <c r="H5638" s="590">
        <f>CHOOSE('Output Sheet'!$B$4,'8760 Data'!J5638,'8760 Data'!K5638,'8760 Data'!L5638,'8760 Data'!M5638,'8760 Data'!N5638,'8760 Data'!O5638,'8760 Data'!P5638,'8760 Data'!Q5638,'8760 Data'!R5638,'8760 Data'!S5638,'8760 Data'!T5638,'8760 Data'!U5638)</f>
        <v>0</v>
      </c>
      <c r="I5638" s="591" t="e">
        <f>H5638/'Output Sheet'!$B$8</f>
        <v>#DIV/0!</v>
      </c>
      <c r="J5638" s="596"/>
      <c r="K5638" s="560"/>
      <c r="L5638" s="560"/>
      <c r="M5638" s="560"/>
      <c r="N5638" s="560"/>
      <c r="O5638" s="560"/>
      <c r="P5638" s="560"/>
      <c r="Q5638" s="560"/>
      <c r="R5638" s="560"/>
      <c r="S5638" s="560"/>
      <c r="T5638" s="560"/>
      <c r="U5638" s="560"/>
    </row>
    <row r="5639" spans="1:21">
      <c r="A5639" s="593">
        <f t="shared" si="528"/>
        <v>41509</v>
      </c>
      <c r="B5639" s="594">
        <v>41509.916992824074</v>
      </c>
      <c r="C5639" s="560">
        <f t="shared" si="529"/>
        <v>2013</v>
      </c>
      <c r="D5639" s="560">
        <f t="shared" si="530"/>
        <v>8</v>
      </c>
      <c r="E5639" s="560">
        <f t="shared" si="531"/>
        <v>23</v>
      </c>
      <c r="F5639" s="560">
        <f t="shared" si="532"/>
        <v>22</v>
      </c>
      <c r="G5639" s="595">
        <f t="shared" si="533"/>
        <v>6</v>
      </c>
      <c r="H5639" s="590">
        <f>CHOOSE('Output Sheet'!$B$4,'8760 Data'!J5639,'8760 Data'!K5639,'8760 Data'!L5639,'8760 Data'!M5639,'8760 Data'!N5639,'8760 Data'!O5639,'8760 Data'!P5639,'8760 Data'!Q5639,'8760 Data'!R5639,'8760 Data'!S5639,'8760 Data'!T5639,'8760 Data'!U5639)</f>
        <v>0</v>
      </c>
      <c r="I5639" s="591" t="e">
        <f>H5639/'Output Sheet'!$B$8</f>
        <v>#DIV/0!</v>
      </c>
      <c r="J5639" s="596"/>
      <c r="K5639" s="560"/>
      <c r="L5639" s="560"/>
      <c r="M5639" s="560"/>
      <c r="N5639" s="560"/>
      <c r="O5639" s="560"/>
      <c r="P5639" s="560"/>
      <c r="Q5639" s="560"/>
      <c r="R5639" s="560"/>
      <c r="S5639" s="560"/>
      <c r="T5639" s="560"/>
      <c r="U5639" s="560"/>
    </row>
    <row r="5640" spans="1:21">
      <c r="A5640" s="593">
        <f t="shared" si="528"/>
        <v>41509</v>
      </c>
      <c r="B5640" s="594">
        <v>41509.958659548611</v>
      </c>
      <c r="C5640" s="560">
        <f t="shared" si="529"/>
        <v>2013</v>
      </c>
      <c r="D5640" s="560">
        <f t="shared" si="530"/>
        <v>8</v>
      </c>
      <c r="E5640" s="560">
        <f t="shared" si="531"/>
        <v>23</v>
      </c>
      <c r="F5640" s="560">
        <f t="shared" si="532"/>
        <v>23</v>
      </c>
      <c r="G5640" s="595">
        <f t="shared" si="533"/>
        <v>6</v>
      </c>
      <c r="H5640" s="590">
        <f>CHOOSE('Output Sheet'!$B$4,'8760 Data'!J5640,'8760 Data'!K5640,'8760 Data'!L5640,'8760 Data'!M5640,'8760 Data'!N5640,'8760 Data'!O5640,'8760 Data'!P5640,'8760 Data'!Q5640,'8760 Data'!R5640,'8760 Data'!S5640,'8760 Data'!T5640,'8760 Data'!U5640)</f>
        <v>0</v>
      </c>
      <c r="I5640" s="591" t="e">
        <f>H5640/'Output Sheet'!$B$8</f>
        <v>#DIV/0!</v>
      </c>
      <c r="J5640" s="596"/>
      <c r="K5640" s="560"/>
      <c r="L5640" s="560"/>
      <c r="M5640" s="560"/>
      <c r="N5640" s="560"/>
      <c r="O5640" s="560"/>
      <c r="P5640" s="560"/>
      <c r="Q5640" s="560"/>
      <c r="R5640" s="560"/>
      <c r="S5640" s="560"/>
      <c r="T5640" s="560"/>
      <c r="U5640" s="560"/>
    </row>
    <row r="5641" spans="1:21">
      <c r="A5641" s="593">
        <f t="shared" si="528"/>
        <v>41510</v>
      </c>
      <c r="B5641" s="594">
        <v>41510.000326273148</v>
      </c>
      <c r="C5641" s="560">
        <f t="shared" si="529"/>
        <v>2013</v>
      </c>
      <c r="D5641" s="560">
        <f t="shared" si="530"/>
        <v>8</v>
      </c>
      <c r="E5641" s="560">
        <f t="shared" si="531"/>
        <v>24</v>
      </c>
      <c r="F5641" s="560">
        <f t="shared" si="532"/>
        <v>24</v>
      </c>
      <c r="G5641" s="595">
        <f t="shared" si="533"/>
        <v>7</v>
      </c>
      <c r="H5641" s="590">
        <f>CHOOSE('Output Sheet'!$B$4,'8760 Data'!J5641,'8760 Data'!K5641,'8760 Data'!L5641,'8760 Data'!M5641,'8760 Data'!N5641,'8760 Data'!O5641,'8760 Data'!P5641,'8760 Data'!Q5641,'8760 Data'!R5641,'8760 Data'!S5641,'8760 Data'!T5641,'8760 Data'!U5641)</f>
        <v>0</v>
      </c>
      <c r="I5641" s="591" t="e">
        <f>H5641/'Output Sheet'!$B$8</f>
        <v>#DIV/0!</v>
      </c>
      <c r="J5641" s="596"/>
      <c r="K5641" s="560"/>
      <c r="L5641" s="560"/>
      <c r="M5641" s="560"/>
      <c r="N5641" s="560"/>
      <c r="O5641" s="560"/>
      <c r="P5641" s="560"/>
      <c r="Q5641" s="560"/>
      <c r="R5641" s="560"/>
      <c r="S5641" s="560"/>
      <c r="T5641" s="560"/>
      <c r="U5641" s="560"/>
    </row>
    <row r="5642" spans="1:21">
      <c r="A5642" s="593">
        <f t="shared" si="528"/>
        <v>41510</v>
      </c>
      <c r="B5642" s="594">
        <v>41510.041992997685</v>
      </c>
      <c r="C5642" s="560">
        <f t="shared" si="529"/>
        <v>2013</v>
      </c>
      <c r="D5642" s="560">
        <f t="shared" si="530"/>
        <v>8</v>
      </c>
      <c r="E5642" s="560">
        <f t="shared" si="531"/>
        <v>24</v>
      </c>
      <c r="F5642" s="560">
        <f t="shared" si="532"/>
        <v>1</v>
      </c>
      <c r="G5642" s="595">
        <f t="shared" si="533"/>
        <v>7</v>
      </c>
      <c r="H5642" s="590">
        <f>CHOOSE('Output Sheet'!$B$4,'8760 Data'!J5642,'8760 Data'!K5642,'8760 Data'!L5642,'8760 Data'!M5642,'8760 Data'!N5642,'8760 Data'!O5642,'8760 Data'!P5642,'8760 Data'!Q5642,'8760 Data'!R5642,'8760 Data'!S5642,'8760 Data'!T5642,'8760 Data'!U5642)</f>
        <v>0</v>
      </c>
      <c r="I5642" s="591" t="e">
        <f>H5642/'Output Sheet'!$B$8</f>
        <v>#DIV/0!</v>
      </c>
      <c r="J5642" s="596"/>
      <c r="K5642" s="560"/>
      <c r="L5642" s="560"/>
      <c r="M5642" s="560"/>
      <c r="N5642" s="560"/>
      <c r="O5642" s="560"/>
      <c r="P5642" s="560"/>
      <c r="Q5642" s="560"/>
      <c r="R5642" s="560"/>
      <c r="S5642" s="560"/>
      <c r="T5642" s="560"/>
      <c r="U5642" s="560"/>
    </row>
    <row r="5643" spans="1:21">
      <c r="A5643" s="593">
        <f t="shared" si="528"/>
        <v>41510</v>
      </c>
      <c r="B5643" s="594">
        <v>41510.083659722222</v>
      </c>
      <c r="C5643" s="560">
        <f t="shared" si="529"/>
        <v>2013</v>
      </c>
      <c r="D5643" s="560">
        <f t="shared" si="530"/>
        <v>8</v>
      </c>
      <c r="E5643" s="560">
        <f t="shared" si="531"/>
        <v>24</v>
      </c>
      <c r="F5643" s="560">
        <f t="shared" si="532"/>
        <v>2</v>
      </c>
      <c r="G5643" s="595">
        <f t="shared" si="533"/>
        <v>7</v>
      </c>
      <c r="H5643" s="590">
        <f>CHOOSE('Output Sheet'!$B$4,'8760 Data'!J5643,'8760 Data'!K5643,'8760 Data'!L5643,'8760 Data'!M5643,'8760 Data'!N5643,'8760 Data'!O5643,'8760 Data'!P5643,'8760 Data'!Q5643,'8760 Data'!R5643,'8760 Data'!S5643,'8760 Data'!T5643,'8760 Data'!U5643)</f>
        <v>0</v>
      </c>
      <c r="I5643" s="591" t="e">
        <f>H5643/'Output Sheet'!$B$8</f>
        <v>#DIV/0!</v>
      </c>
      <c r="J5643" s="596"/>
      <c r="K5643" s="560"/>
      <c r="L5643" s="560"/>
      <c r="M5643" s="560"/>
      <c r="N5643" s="560"/>
      <c r="O5643" s="560"/>
      <c r="P5643" s="560"/>
      <c r="Q5643" s="560"/>
      <c r="R5643" s="560"/>
      <c r="S5643" s="560"/>
      <c r="T5643" s="560"/>
      <c r="U5643" s="560"/>
    </row>
    <row r="5644" spans="1:21">
      <c r="A5644" s="593">
        <f t="shared" si="528"/>
        <v>41510</v>
      </c>
      <c r="B5644" s="594">
        <v>41510.12532644676</v>
      </c>
      <c r="C5644" s="560">
        <f t="shared" si="529"/>
        <v>2013</v>
      </c>
      <c r="D5644" s="560">
        <f t="shared" si="530"/>
        <v>8</v>
      </c>
      <c r="E5644" s="560">
        <f t="shared" si="531"/>
        <v>24</v>
      </c>
      <c r="F5644" s="560">
        <f t="shared" si="532"/>
        <v>3</v>
      </c>
      <c r="G5644" s="595">
        <f t="shared" si="533"/>
        <v>7</v>
      </c>
      <c r="H5644" s="590">
        <f>CHOOSE('Output Sheet'!$B$4,'8760 Data'!J5644,'8760 Data'!K5644,'8760 Data'!L5644,'8760 Data'!M5644,'8760 Data'!N5644,'8760 Data'!O5644,'8760 Data'!P5644,'8760 Data'!Q5644,'8760 Data'!R5644,'8760 Data'!S5644,'8760 Data'!T5644,'8760 Data'!U5644)</f>
        <v>0</v>
      </c>
      <c r="I5644" s="591" t="e">
        <f>H5644/'Output Sheet'!$B$8</f>
        <v>#DIV/0!</v>
      </c>
      <c r="J5644" s="596"/>
      <c r="K5644" s="560"/>
      <c r="L5644" s="560"/>
      <c r="M5644" s="560"/>
      <c r="N5644" s="560"/>
      <c r="O5644" s="560"/>
      <c r="P5644" s="560"/>
      <c r="Q5644" s="560"/>
      <c r="R5644" s="560"/>
      <c r="S5644" s="560"/>
      <c r="T5644" s="560"/>
      <c r="U5644" s="560"/>
    </row>
    <row r="5645" spans="1:21">
      <c r="A5645" s="593">
        <f t="shared" si="528"/>
        <v>41510</v>
      </c>
      <c r="B5645" s="594">
        <v>41510.166993171297</v>
      </c>
      <c r="C5645" s="560">
        <f t="shared" si="529"/>
        <v>2013</v>
      </c>
      <c r="D5645" s="560">
        <f t="shared" si="530"/>
        <v>8</v>
      </c>
      <c r="E5645" s="560">
        <f t="shared" si="531"/>
        <v>24</v>
      </c>
      <c r="F5645" s="560">
        <f t="shared" si="532"/>
        <v>4</v>
      </c>
      <c r="G5645" s="595">
        <f t="shared" si="533"/>
        <v>7</v>
      </c>
      <c r="H5645" s="590">
        <f>CHOOSE('Output Sheet'!$B$4,'8760 Data'!J5645,'8760 Data'!K5645,'8760 Data'!L5645,'8760 Data'!M5645,'8760 Data'!N5645,'8760 Data'!O5645,'8760 Data'!P5645,'8760 Data'!Q5645,'8760 Data'!R5645,'8760 Data'!S5645,'8760 Data'!T5645,'8760 Data'!U5645)</f>
        <v>0</v>
      </c>
      <c r="I5645" s="591" t="e">
        <f>H5645/'Output Sheet'!$B$8</f>
        <v>#DIV/0!</v>
      </c>
      <c r="J5645" s="596"/>
      <c r="K5645" s="560"/>
      <c r="L5645" s="560"/>
      <c r="M5645" s="560"/>
      <c r="N5645" s="560"/>
      <c r="O5645" s="560"/>
      <c r="P5645" s="560"/>
      <c r="Q5645" s="560"/>
      <c r="R5645" s="560"/>
      <c r="S5645" s="560"/>
      <c r="T5645" s="560"/>
      <c r="U5645" s="560"/>
    </row>
    <row r="5646" spans="1:21">
      <c r="A5646" s="593">
        <f t="shared" si="528"/>
        <v>41510</v>
      </c>
      <c r="B5646" s="594">
        <v>41510.208659895834</v>
      </c>
      <c r="C5646" s="560">
        <f t="shared" si="529"/>
        <v>2013</v>
      </c>
      <c r="D5646" s="560">
        <f t="shared" si="530"/>
        <v>8</v>
      </c>
      <c r="E5646" s="560">
        <f t="shared" si="531"/>
        <v>24</v>
      </c>
      <c r="F5646" s="560">
        <f t="shared" si="532"/>
        <v>5</v>
      </c>
      <c r="G5646" s="595">
        <f t="shared" si="533"/>
        <v>7</v>
      </c>
      <c r="H5646" s="590">
        <f>CHOOSE('Output Sheet'!$B$4,'8760 Data'!J5646,'8760 Data'!K5646,'8760 Data'!L5646,'8760 Data'!M5646,'8760 Data'!N5646,'8760 Data'!O5646,'8760 Data'!P5646,'8760 Data'!Q5646,'8760 Data'!R5646,'8760 Data'!S5646,'8760 Data'!T5646,'8760 Data'!U5646)</f>
        <v>0</v>
      </c>
      <c r="I5646" s="591" t="e">
        <f>H5646/'Output Sheet'!$B$8</f>
        <v>#DIV/0!</v>
      </c>
      <c r="J5646" s="596"/>
      <c r="K5646" s="560"/>
      <c r="L5646" s="560"/>
      <c r="M5646" s="560"/>
      <c r="N5646" s="560"/>
      <c r="O5646" s="560"/>
      <c r="P5646" s="560"/>
      <c r="Q5646" s="560"/>
      <c r="R5646" s="560"/>
      <c r="S5646" s="560"/>
      <c r="T5646" s="560"/>
      <c r="U5646" s="560"/>
    </row>
    <row r="5647" spans="1:21">
      <c r="A5647" s="593">
        <f t="shared" si="528"/>
        <v>41510</v>
      </c>
      <c r="B5647" s="594">
        <v>41510.250326620371</v>
      </c>
      <c r="C5647" s="560">
        <f t="shared" si="529"/>
        <v>2013</v>
      </c>
      <c r="D5647" s="560">
        <f t="shared" si="530"/>
        <v>8</v>
      </c>
      <c r="E5647" s="560">
        <f t="shared" si="531"/>
        <v>24</v>
      </c>
      <c r="F5647" s="560">
        <f t="shared" si="532"/>
        <v>6</v>
      </c>
      <c r="G5647" s="595">
        <f t="shared" si="533"/>
        <v>7</v>
      </c>
      <c r="H5647" s="590">
        <f>CHOOSE('Output Sheet'!$B$4,'8760 Data'!J5647,'8760 Data'!K5647,'8760 Data'!L5647,'8760 Data'!M5647,'8760 Data'!N5647,'8760 Data'!O5647,'8760 Data'!P5647,'8760 Data'!Q5647,'8760 Data'!R5647,'8760 Data'!S5647,'8760 Data'!T5647,'8760 Data'!U5647)</f>
        <v>0</v>
      </c>
      <c r="I5647" s="591" t="e">
        <f>H5647/'Output Sheet'!$B$8</f>
        <v>#DIV/0!</v>
      </c>
      <c r="J5647" s="596"/>
      <c r="K5647" s="560"/>
      <c r="L5647" s="560"/>
      <c r="M5647" s="560"/>
      <c r="N5647" s="560"/>
      <c r="O5647" s="560"/>
      <c r="P5647" s="560"/>
      <c r="Q5647" s="560"/>
      <c r="R5647" s="560"/>
      <c r="S5647" s="560"/>
      <c r="T5647" s="560"/>
      <c r="U5647" s="560"/>
    </row>
    <row r="5648" spans="1:21">
      <c r="A5648" s="593">
        <f t="shared" si="528"/>
        <v>41510</v>
      </c>
      <c r="B5648" s="594">
        <v>41510.291993344908</v>
      </c>
      <c r="C5648" s="560">
        <f t="shared" si="529"/>
        <v>2013</v>
      </c>
      <c r="D5648" s="560">
        <f t="shared" si="530"/>
        <v>8</v>
      </c>
      <c r="E5648" s="560">
        <f t="shared" si="531"/>
        <v>24</v>
      </c>
      <c r="F5648" s="560">
        <f t="shared" si="532"/>
        <v>7</v>
      </c>
      <c r="G5648" s="595">
        <f t="shared" si="533"/>
        <v>7</v>
      </c>
      <c r="H5648" s="590">
        <f>CHOOSE('Output Sheet'!$B$4,'8760 Data'!J5648,'8760 Data'!K5648,'8760 Data'!L5648,'8760 Data'!M5648,'8760 Data'!N5648,'8760 Data'!O5648,'8760 Data'!P5648,'8760 Data'!Q5648,'8760 Data'!R5648,'8760 Data'!S5648,'8760 Data'!T5648,'8760 Data'!U5648)</f>
        <v>0</v>
      </c>
      <c r="I5648" s="591" t="e">
        <f>H5648/'Output Sheet'!$B$8</f>
        <v>#DIV/0!</v>
      </c>
      <c r="J5648" s="596"/>
      <c r="K5648" s="560"/>
      <c r="L5648" s="560"/>
      <c r="M5648" s="560"/>
      <c r="N5648" s="560"/>
      <c r="O5648" s="560"/>
      <c r="P5648" s="560"/>
      <c r="Q5648" s="560"/>
      <c r="R5648" s="560"/>
      <c r="S5648" s="560"/>
      <c r="T5648" s="560"/>
      <c r="U5648" s="560"/>
    </row>
    <row r="5649" spans="1:21">
      <c r="A5649" s="593">
        <f t="shared" si="528"/>
        <v>41510</v>
      </c>
      <c r="B5649" s="594">
        <v>41510.333660069446</v>
      </c>
      <c r="C5649" s="560">
        <f t="shared" si="529"/>
        <v>2013</v>
      </c>
      <c r="D5649" s="560">
        <f t="shared" si="530"/>
        <v>8</v>
      </c>
      <c r="E5649" s="560">
        <f t="shared" si="531"/>
        <v>24</v>
      </c>
      <c r="F5649" s="560">
        <f t="shared" si="532"/>
        <v>8</v>
      </c>
      <c r="G5649" s="595">
        <f t="shared" si="533"/>
        <v>7</v>
      </c>
      <c r="H5649" s="590">
        <f>CHOOSE('Output Sheet'!$B$4,'8760 Data'!J5649,'8760 Data'!K5649,'8760 Data'!L5649,'8760 Data'!M5649,'8760 Data'!N5649,'8760 Data'!O5649,'8760 Data'!P5649,'8760 Data'!Q5649,'8760 Data'!R5649,'8760 Data'!S5649,'8760 Data'!T5649,'8760 Data'!U5649)</f>
        <v>0</v>
      </c>
      <c r="I5649" s="591" t="e">
        <f>H5649/'Output Sheet'!$B$8</f>
        <v>#DIV/0!</v>
      </c>
      <c r="J5649" s="596"/>
      <c r="K5649" s="560"/>
      <c r="L5649" s="560"/>
      <c r="M5649" s="560"/>
      <c r="N5649" s="560"/>
      <c r="O5649" s="560"/>
      <c r="P5649" s="560"/>
      <c r="Q5649" s="560"/>
      <c r="R5649" s="560"/>
      <c r="S5649" s="560"/>
      <c r="T5649" s="560"/>
      <c r="U5649" s="560"/>
    </row>
    <row r="5650" spans="1:21">
      <c r="A5650" s="593">
        <f t="shared" si="528"/>
        <v>41510</v>
      </c>
      <c r="B5650" s="594">
        <v>41510.375326793983</v>
      </c>
      <c r="C5650" s="560">
        <f t="shared" si="529"/>
        <v>2013</v>
      </c>
      <c r="D5650" s="560">
        <f t="shared" si="530"/>
        <v>8</v>
      </c>
      <c r="E5650" s="560">
        <f t="shared" si="531"/>
        <v>24</v>
      </c>
      <c r="F5650" s="560">
        <f t="shared" si="532"/>
        <v>9</v>
      </c>
      <c r="G5650" s="595">
        <f t="shared" si="533"/>
        <v>7</v>
      </c>
      <c r="H5650" s="590">
        <f>CHOOSE('Output Sheet'!$B$4,'8760 Data'!J5650,'8760 Data'!K5650,'8760 Data'!L5650,'8760 Data'!M5650,'8760 Data'!N5650,'8760 Data'!O5650,'8760 Data'!P5650,'8760 Data'!Q5650,'8760 Data'!R5650,'8760 Data'!S5650,'8760 Data'!T5650,'8760 Data'!U5650)</f>
        <v>0</v>
      </c>
      <c r="I5650" s="591" t="e">
        <f>H5650/'Output Sheet'!$B$8</f>
        <v>#DIV/0!</v>
      </c>
      <c r="J5650" s="596"/>
      <c r="K5650" s="560"/>
      <c r="L5650" s="560"/>
      <c r="M5650" s="560"/>
      <c r="N5650" s="560"/>
      <c r="O5650" s="560"/>
      <c r="P5650" s="560"/>
      <c r="Q5650" s="560"/>
      <c r="R5650" s="560"/>
      <c r="S5650" s="560"/>
      <c r="T5650" s="560"/>
      <c r="U5650" s="560"/>
    </row>
    <row r="5651" spans="1:21">
      <c r="A5651" s="593">
        <f t="shared" si="528"/>
        <v>41510</v>
      </c>
      <c r="B5651" s="594">
        <v>41510.41699351852</v>
      </c>
      <c r="C5651" s="560">
        <f t="shared" si="529"/>
        <v>2013</v>
      </c>
      <c r="D5651" s="560">
        <f t="shared" si="530"/>
        <v>8</v>
      </c>
      <c r="E5651" s="560">
        <f t="shared" si="531"/>
        <v>24</v>
      </c>
      <c r="F5651" s="560">
        <f t="shared" si="532"/>
        <v>10</v>
      </c>
      <c r="G5651" s="595">
        <f t="shared" si="533"/>
        <v>7</v>
      </c>
      <c r="H5651" s="590">
        <f>CHOOSE('Output Sheet'!$B$4,'8760 Data'!J5651,'8760 Data'!K5651,'8760 Data'!L5651,'8760 Data'!M5651,'8760 Data'!N5651,'8760 Data'!O5651,'8760 Data'!P5651,'8760 Data'!Q5651,'8760 Data'!R5651,'8760 Data'!S5651,'8760 Data'!T5651,'8760 Data'!U5651)</f>
        <v>0</v>
      </c>
      <c r="I5651" s="591" t="e">
        <f>H5651/'Output Sheet'!$B$8</f>
        <v>#DIV/0!</v>
      </c>
      <c r="J5651" s="596"/>
      <c r="K5651" s="560"/>
      <c r="L5651" s="560"/>
      <c r="M5651" s="560"/>
      <c r="N5651" s="560"/>
      <c r="O5651" s="560"/>
      <c r="P5651" s="560"/>
      <c r="Q5651" s="560"/>
      <c r="R5651" s="560"/>
      <c r="S5651" s="560"/>
      <c r="T5651" s="560"/>
      <c r="U5651" s="560"/>
    </row>
    <row r="5652" spans="1:21">
      <c r="A5652" s="593">
        <f t="shared" si="528"/>
        <v>41510</v>
      </c>
      <c r="B5652" s="594">
        <v>41510.458660243057</v>
      </c>
      <c r="C5652" s="560">
        <f t="shared" si="529"/>
        <v>2013</v>
      </c>
      <c r="D5652" s="560">
        <f t="shared" si="530"/>
        <v>8</v>
      </c>
      <c r="E5652" s="560">
        <f t="shared" si="531"/>
        <v>24</v>
      </c>
      <c r="F5652" s="560">
        <f t="shared" si="532"/>
        <v>11</v>
      </c>
      <c r="G5652" s="595">
        <f t="shared" si="533"/>
        <v>7</v>
      </c>
      <c r="H5652" s="590">
        <f>CHOOSE('Output Sheet'!$B$4,'8760 Data'!J5652,'8760 Data'!K5652,'8760 Data'!L5652,'8760 Data'!M5652,'8760 Data'!N5652,'8760 Data'!O5652,'8760 Data'!P5652,'8760 Data'!Q5652,'8760 Data'!R5652,'8760 Data'!S5652,'8760 Data'!T5652,'8760 Data'!U5652)</f>
        <v>0</v>
      </c>
      <c r="I5652" s="591" t="e">
        <f>H5652/'Output Sheet'!$B$8</f>
        <v>#DIV/0!</v>
      </c>
      <c r="J5652" s="596"/>
      <c r="K5652" s="560"/>
      <c r="L5652" s="560"/>
      <c r="M5652" s="560"/>
      <c r="N5652" s="560"/>
      <c r="O5652" s="560"/>
      <c r="P5652" s="560"/>
      <c r="Q5652" s="560"/>
      <c r="R5652" s="560"/>
      <c r="S5652" s="560"/>
      <c r="T5652" s="560"/>
      <c r="U5652" s="560"/>
    </row>
    <row r="5653" spans="1:21">
      <c r="A5653" s="593">
        <f t="shared" si="528"/>
        <v>41510</v>
      </c>
      <c r="B5653" s="594">
        <v>41510.500326967594</v>
      </c>
      <c r="C5653" s="560">
        <f t="shared" si="529"/>
        <v>2013</v>
      </c>
      <c r="D5653" s="560">
        <f t="shared" si="530"/>
        <v>8</v>
      </c>
      <c r="E5653" s="560">
        <f t="shared" si="531"/>
        <v>24</v>
      </c>
      <c r="F5653" s="560">
        <f t="shared" si="532"/>
        <v>12</v>
      </c>
      <c r="G5653" s="595">
        <f t="shared" si="533"/>
        <v>7</v>
      </c>
      <c r="H5653" s="590">
        <f>CHOOSE('Output Sheet'!$B$4,'8760 Data'!J5653,'8760 Data'!K5653,'8760 Data'!L5653,'8760 Data'!M5653,'8760 Data'!N5653,'8760 Data'!O5653,'8760 Data'!P5653,'8760 Data'!Q5653,'8760 Data'!R5653,'8760 Data'!S5653,'8760 Data'!T5653,'8760 Data'!U5653)</f>
        <v>0</v>
      </c>
      <c r="I5653" s="591" t="e">
        <f>H5653/'Output Sheet'!$B$8</f>
        <v>#DIV/0!</v>
      </c>
      <c r="J5653" s="596"/>
      <c r="K5653" s="560"/>
      <c r="L5653" s="560"/>
      <c r="M5653" s="560"/>
      <c r="N5653" s="560"/>
      <c r="O5653" s="560"/>
      <c r="P5653" s="560"/>
      <c r="Q5653" s="560"/>
      <c r="R5653" s="560"/>
      <c r="S5653" s="560"/>
      <c r="T5653" s="560"/>
      <c r="U5653" s="560"/>
    </row>
    <row r="5654" spans="1:21">
      <c r="A5654" s="593">
        <f t="shared" si="528"/>
        <v>41510</v>
      </c>
      <c r="B5654" s="594">
        <v>41510.541993692132</v>
      </c>
      <c r="C5654" s="560">
        <f t="shared" si="529"/>
        <v>2013</v>
      </c>
      <c r="D5654" s="560">
        <f t="shared" si="530"/>
        <v>8</v>
      </c>
      <c r="E5654" s="560">
        <f t="shared" si="531"/>
        <v>24</v>
      </c>
      <c r="F5654" s="560">
        <f t="shared" si="532"/>
        <v>13</v>
      </c>
      <c r="G5654" s="595">
        <f t="shared" si="533"/>
        <v>7</v>
      </c>
      <c r="H5654" s="590">
        <f>CHOOSE('Output Sheet'!$B$4,'8760 Data'!J5654,'8760 Data'!K5654,'8760 Data'!L5654,'8760 Data'!M5654,'8760 Data'!N5654,'8760 Data'!O5654,'8760 Data'!P5654,'8760 Data'!Q5654,'8760 Data'!R5654,'8760 Data'!S5654,'8760 Data'!T5654,'8760 Data'!U5654)</f>
        <v>0</v>
      </c>
      <c r="I5654" s="591" t="e">
        <f>H5654/'Output Sheet'!$B$8</f>
        <v>#DIV/0!</v>
      </c>
      <c r="J5654" s="596"/>
      <c r="K5654" s="560"/>
      <c r="L5654" s="560"/>
      <c r="M5654" s="560"/>
      <c r="N5654" s="560"/>
      <c r="O5654" s="560"/>
      <c r="P5654" s="560"/>
      <c r="Q5654" s="560"/>
      <c r="R5654" s="560"/>
      <c r="S5654" s="560"/>
      <c r="T5654" s="560"/>
      <c r="U5654" s="560"/>
    </row>
    <row r="5655" spans="1:21">
      <c r="A5655" s="593">
        <f t="shared" si="528"/>
        <v>41510</v>
      </c>
      <c r="B5655" s="594">
        <v>41510.583660416669</v>
      </c>
      <c r="C5655" s="560">
        <f t="shared" si="529"/>
        <v>2013</v>
      </c>
      <c r="D5655" s="560">
        <f t="shared" si="530"/>
        <v>8</v>
      </c>
      <c r="E5655" s="560">
        <f t="shared" si="531"/>
        <v>24</v>
      </c>
      <c r="F5655" s="560">
        <f t="shared" si="532"/>
        <v>14</v>
      </c>
      <c r="G5655" s="595">
        <f t="shared" si="533"/>
        <v>7</v>
      </c>
      <c r="H5655" s="590">
        <f>CHOOSE('Output Sheet'!$B$4,'8760 Data'!J5655,'8760 Data'!K5655,'8760 Data'!L5655,'8760 Data'!M5655,'8760 Data'!N5655,'8760 Data'!O5655,'8760 Data'!P5655,'8760 Data'!Q5655,'8760 Data'!R5655,'8760 Data'!S5655,'8760 Data'!T5655,'8760 Data'!U5655)</f>
        <v>0</v>
      </c>
      <c r="I5655" s="591" t="e">
        <f>H5655/'Output Sheet'!$B$8</f>
        <v>#DIV/0!</v>
      </c>
      <c r="J5655" s="596"/>
      <c r="K5655" s="560"/>
      <c r="L5655" s="560"/>
      <c r="M5655" s="560"/>
      <c r="N5655" s="560"/>
      <c r="O5655" s="560"/>
      <c r="P5655" s="560"/>
      <c r="Q5655" s="560"/>
      <c r="R5655" s="560"/>
      <c r="S5655" s="560"/>
      <c r="T5655" s="560"/>
      <c r="U5655" s="560"/>
    </row>
    <row r="5656" spans="1:21">
      <c r="A5656" s="593">
        <f t="shared" si="528"/>
        <v>41510</v>
      </c>
      <c r="B5656" s="594">
        <v>41510.625327141206</v>
      </c>
      <c r="C5656" s="560">
        <f t="shared" si="529"/>
        <v>2013</v>
      </c>
      <c r="D5656" s="560">
        <f t="shared" si="530"/>
        <v>8</v>
      </c>
      <c r="E5656" s="560">
        <f t="shared" si="531"/>
        <v>24</v>
      </c>
      <c r="F5656" s="560">
        <f t="shared" si="532"/>
        <v>15</v>
      </c>
      <c r="G5656" s="595">
        <f t="shared" si="533"/>
        <v>7</v>
      </c>
      <c r="H5656" s="590">
        <f>CHOOSE('Output Sheet'!$B$4,'8760 Data'!J5656,'8760 Data'!K5656,'8760 Data'!L5656,'8760 Data'!M5656,'8760 Data'!N5656,'8760 Data'!O5656,'8760 Data'!P5656,'8760 Data'!Q5656,'8760 Data'!R5656,'8760 Data'!S5656,'8760 Data'!T5656,'8760 Data'!U5656)</f>
        <v>0</v>
      </c>
      <c r="I5656" s="591" t="e">
        <f>H5656/'Output Sheet'!$B$8</f>
        <v>#DIV/0!</v>
      </c>
      <c r="J5656" s="596"/>
      <c r="K5656" s="560"/>
      <c r="L5656" s="560"/>
      <c r="M5656" s="560"/>
      <c r="N5656" s="560"/>
      <c r="O5656" s="560"/>
      <c r="P5656" s="560"/>
      <c r="Q5656" s="560"/>
      <c r="R5656" s="560"/>
      <c r="S5656" s="560"/>
      <c r="T5656" s="560"/>
      <c r="U5656" s="560"/>
    </row>
    <row r="5657" spans="1:21">
      <c r="A5657" s="593">
        <f t="shared" si="528"/>
        <v>41510</v>
      </c>
      <c r="B5657" s="594">
        <v>41510.666993865743</v>
      </c>
      <c r="C5657" s="560">
        <f t="shared" si="529"/>
        <v>2013</v>
      </c>
      <c r="D5657" s="560">
        <f t="shared" si="530"/>
        <v>8</v>
      </c>
      <c r="E5657" s="560">
        <f t="shared" si="531"/>
        <v>24</v>
      </c>
      <c r="F5657" s="560">
        <f t="shared" si="532"/>
        <v>16</v>
      </c>
      <c r="G5657" s="595">
        <f t="shared" si="533"/>
        <v>7</v>
      </c>
      <c r="H5657" s="590">
        <f>CHOOSE('Output Sheet'!$B$4,'8760 Data'!J5657,'8760 Data'!K5657,'8760 Data'!L5657,'8760 Data'!M5657,'8760 Data'!N5657,'8760 Data'!O5657,'8760 Data'!P5657,'8760 Data'!Q5657,'8760 Data'!R5657,'8760 Data'!S5657,'8760 Data'!T5657,'8760 Data'!U5657)</f>
        <v>0</v>
      </c>
      <c r="I5657" s="591" t="e">
        <f>H5657/'Output Sheet'!$B$8</f>
        <v>#DIV/0!</v>
      </c>
      <c r="J5657" s="596"/>
      <c r="K5657" s="560"/>
      <c r="L5657" s="560"/>
      <c r="M5657" s="560"/>
      <c r="N5657" s="560"/>
      <c r="O5657" s="560"/>
      <c r="P5657" s="560"/>
      <c r="Q5657" s="560"/>
      <c r="R5657" s="560"/>
      <c r="S5657" s="560"/>
      <c r="T5657" s="560"/>
      <c r="U5657" s="560"/>
    </row>
    <row r="5658" spans="1:21">
      <c r="A5658" s="593">
        <f t="shared" si="528"/>
        <v>41510</v>
      </c>
      <c r="B5658" s="594">
        <v>41510.70866059028</v>
      </c>
      <c r="C5658" s="560">
        <f t="shared" si="529"/>
        <v>2013</v>
      </c>
      <c r="D5658" s="560">
        <f t="shared" si="530"/>
        <v>8</v>
      </c>
      <c r="E5658" s="560">
        <f t="shared" si="531"/>
        <v>24</v>
      </c>
      <c r="F5658" s="560">
        <f t="shared" si="532"/>
        <v>17</v>
      </c>
      <c r="G5658" s="595">
        <f t="shared" si="533"/>
        <v>7</v>
      </c>
      <c r="H5658" s="590">
        <f>CHOOSE('Output Sheet'!$B$4,'8760 Data'!J5658,'8760 Data'!K5658,'8760 Data'!L5658,'8760 Data'!M5658,'8760 Data'!N5658,'8760 Data'!O5658,'8760 Data'!P5658,'8760 Data'!Q5658,'8760 Data'!R5658,'8760 Data'!S5658,'8760 Data'!T5658,'8760 Data'!U5658)</f>
        <v>0</v>
      </c>
      <c r="I5658" s="591" t="e">
        <f>H5658/'Output Sheet'!$B$8</f>
        <v>#DIV/0!</v>
      </c>
      <c r="J5658" s="596"/>
      <c r="K5658" s="560"/>
      <c r="L5658" s="560"/>
      <c r="M5658" s="560"/>
      <c r="N5658" s="560"/>
      <c r="O5658" s="560"/>
      <c r="P5658" s="560"/>
      <c r="Q5658" s="560"/>
      <c r="R5658" s="560"/>
      <c r="S5658" s="560"/>
      <c r="T5658" s="560"/>
      <c r="U5658" s="560"/>
    </row>
    <row r="5659" spans="1:21">
      <c r="A5659" s="593">
        <f t="shared" si="528"/>
        <v>41510</v>
      </c>
      <c r="B5659" s="594">
        <v>41510.750327314818</v>
      </c>
      <c r="C5659" s="560">
        <f t="shared" si="529"/>
        <v>2013</v>
      </c>
      <c r="D5659" s="560">
        <f t="shared" si="530"/>
        <v>8</v>
      </c>
      <c r="E5659" s="560">
        <f t="shared" si="531"/>
        <v>24</v>
      </c>
      <c r="F5659" s="560">
        <f t="shared" si="532"/>
        <v>18</v>
      </c>
      <c r="G5659" s="595">
        <f t="shared" si="533"/>
        <v>7</v>
      </c>
      <c r="H5659" s="590">
        <f>CHOOSE('Output Sheet'!$B$4,'8760 Data'!J5659,'8760 Data'!K5659,'8760 Data'!L5659,'8760 Data'!M5659,'8760 Data'!N5659,'8760 Data'!O5659,'8760 Data'!P5659,'8760 Data'!Q5659,'8760 Data'!R5659,'8760 Data'!S5659,'8760 Data'!T5659,'8760 Data'!U5659)</f>
        <v>0</v>
      </c>
      <c r="I5659" s="591" t="e">
        <f>H5659/'Output Sheet'!$B$8</f>
        <v>#DIV/0!</v>
      </c>
      <c r="J5659" s="596"/>
      <c r="K5659" s="560"/>
      <c r="L5659" s="560"/>
      <c r="M5659" s="560"/>
      <c r="N5659" s="560"/>
      <c r="O5659" s="560"/>
      <c r="P5659" s="560"/>
      <c r="Q5659" s="560"/>
      <c r="R5659" s="560"/>
      <c r="S5659" s="560"/>
      <c r="T5659" s="560"/>
      <c r="U5659" s="560"/>
    </row>
    <row r="5660" spans="1:21">
      <c r="A5660" s="593">
        <f t="shared" si="528"/>
        <v>41510</v>
      </c>
      <c r="B5660" s="594">
        <v>41510.791994039355</v>
      </c>
      <c r="C5660" s="560">
        <f t="shared" si="529"/>
        <v>2013</v>
      </c>
      <c r="D5660" s="560">
        <f t="shared" si="530"/>
        <v>8</v>
      </c>
      <c r="E5660" s="560">
        <f t="shared" si="531"/>
        <v>24</v>
      </c>
      <c r="F5660" s="560">
        <f t="shared" si="532"/>
        <v>19</v>
      </c>
      <c r="G5660" s="595">
        <f t="shared" si="533"/>
        <v>7</v>
      </c>
      <c r="H5660" s="590">
        <f>CHOOSE('Output Sheet'!$B$4,'8760 Data'!J5660,'8760 Data'!K5660,'8760 Data'!L5660,'8760 Data'!M5660,'8760 Data'!N5660,'8760 Data'!O5660,'8760 Data'!P5660,'8760 Data'!Q5660,'8760 Data'!R5660,'8760 Data'!S5660,'8760 Data'!T5660,'8760 Data'!U5660)</f>
        <v>0</v>
      </c>
      <c r="I5660" s="591" t="e">
        <f>H5660/'Output Sheet'!$B$8</f>
        <v>#DIV/0!</v>
      </c>
      <c r="J5660" s="596"/>
      <c r="K5660" s="560"/>
      <c r="L5660" s="560"/>
      <c r="M5660" s="560"/>
      <c r="N5660" s="560"/>
      <c r="O5660" s="560"/>
      <c r="P5660" s="560"/>
      <c r="Q5660" s="560"/>
      <c r="R5660" s="560"/>
      <c r="S5660" s="560"/>
      <c r="T5660" s="560"/>
      <c r="U5660" s="560"/>
    </row>
    <row r="5661" spans="1:21">
      <c r="A5661" s="593">
        <f t="shared" si="528"/>
        <v>41510</v>
      </c>
      <c r="B5661" s="594">
        <v>41510.833660763892</v>
      </c>
      <c r="C5661" s="560">
        <f t="shared" si="529"/>
        <v>2013</v>
      </c>
      <c r="D5661" s="560">
        <f t="shared" si="530"/>
        <v>8</v>
      </c>
      <c r="E5661" s="560">
        <f t="shared" si="531"/>
        <v>24</v>
      </c>
      <c r="F5661" s="560">
        <f t="shared" si="532"/>
        <v>20</v>
      </c>
      <c r="G5661" s="595">
        <f t="shared" si="533"/>
        <v>7</v>
      </c>
      <c r="H5661" s="590">
        <f>CHOOSE('Output Sheet'!$B$4,'8760 Data'!J5661,'8760 Data'!K5661,'8760 Data'!L5661,'8760 Data'!M5661,'8760 Data'!N5661,'8760 Data'!O5661,'8760 Data'!P5661,'8760 Data'!Q5661,'8760 Data'!R5661,'8760 Data'!S5661,'8760 Data'!T5661,'8760 Data'!U5661)</f>
        <v>0</v>
      </c>
      <c r="I5661" s="591" t="e">
        <f>H5661/'Output Sheet'!$B$8</f>
        <v>#DIV/0!</v>
      </c>
      <c r="J5661" s="596"/>
      <c r="K5661" s="560"/>
      <c r="L5661" s="560"/>
      <c r="M5661" s="560"/>
      <c r="N5661" s="560"/>
      <c r="O5661" s="560"/>
      <c r="P5661" s="560"/>
      <c r="Q5661" s="560"/>
      <c r="R5661" s="560"/>
      <c r="S5661" s="560"/>
      <c r="T5661" s="560"/>
      <c r="U5661" s="560"/>
    </row>
    <row r="5662" spans="1:21">
      <c r="A5662" s="593">
        <f t="shared" si="528"/>
        <v>41510</v>
      </c>
      <c r="B5662" s="594">
        <v>41510.875327488429</v>
      </c>
      <c r="C5662" s="560">
        <f t="shared" si="529"/>
        <v>2013</v>
      </c>
      <c r="D5662" s="560">
        <f t="shared" si="530"/>
        <v>8</v>
      </c>
      <c r="E5662" s="560">
        <f t="shared" si="531"/>
        <v>24</v>
      </c>
      <c r="F5662" s="560">
        <f t="shared" si="532"/>
        <v>21</v>
      </c>
      <c r="G5662" s="595">
        <f t="shared" si="533"/>
        <v>7</v>
      </c>
      <c r="H5662" s="590">
        <f>CHOOSE('Output Sheet'!$B$4,'8760 Data'!J5662,'8760 Data'!K5662,'8760 Data'!L5662,'8760 Data'!M5662,'8760 Data'!N5662,'8760 Data'!O5662,'8760 Data'!P5662,'8760 Data'!Q5662,'8760 Data'!R5662,'8760 Data'!S5662,'8760 Data'!T5662,'8760 Data'!U5662)</f>
        <v>0</v>
      </c>
      <c r="I5662" s="591" t="e">
        <f>H5662/'Output Sheet'!$B$8</f>
        <v>#DIV/0!</v>
      </c>
      <c r="J5662" s="596"/>
      <c r="K5662" s="560"/>
      <c r="L5662" s="560"/>
      <c r="M5662" s="560"/>
      <c r="N5662" s="560"/>
      <c r="O5662" s="560"/>
      <c r="P5662" s="560"/>
      <c r="Q5662" s="560"/>
      <c r="R5662" s="560"/>
      <c r="S5662" s="560"/>
      <c r="T5662" s="560"/>
      <c r="U5662" s="560"/>
    </row>
    <row r="5663" spans="1:21">
      <c r="A5663" s="593">
        <f t="shared" si="528"/>
        <v>41510</v>
      </c>
      <c r="B5663" s="594">
        <v>41510.916994212967</v>
      </c>
      <c r="C5663" s="560">
        <f t="shared" si="529"/>
        <v>2013</v>
      </c>
      <c r="D5663" s="560">
        <f t="shared" si="530"/>
        <v>8</v>
      </c>
      <c r="E5663" s="560">
        <f t="shared" si="531"/>
        <v>24</v>
      </c>
      <c r="F5663" s="560">
        <f t="shared" si="532"/>
        <v>22</v>
      </c>
      <c r="G5663" s="595">
        <f t="shared" si="533"/>
        <v>7</v>
      </c>
      <c r="H5663" s="590">
        <f>CHOOSE('Output Sheet'!$B$4,'8760 Data'!J5663,'8760 Data'!K5663,'8760 Data'!L5663,'8760 Data'!M5663,'8760 Data'!N5663,'8760 Data'!O5663,'8760 Data'!P5663,'8760 Data'!Q5663,'8760 Data'!R5663,'8760 Data'!S5663,'8760 Data'!T5663,'8760 Data'!U5663)</f>
        <v>0</v>
      </c>
      <c r="I5663" s="591" t="e">
        <f>H5663/'Output Sheet'!$B$8</f>
        <v>#DIV/0!</v>
      </c>
      <c r="J5663" s="596"/>
      <c r="K5663" s="560"/>
      <c r="L5663" s="560"/>
      <c r="M5663" s="560"/>
      <c r="N5663" s="560"/>
      <c r="O5663" s="560"/>
      <c r="P5663" s="560"/>
      <c r="Q5663" s="560"/>
      <c r="R5663" s="560"/>
      <c r="S5663" s="560"/>
      <c r="T5663" s="560"/>
      <c r="U5663" s="560"/>
    </row>
    <row r="5664" spans="1:21">
      <c r="A5664" s="593">
        <f t="shared" si="528"/>
        <v>41510</v>
      </c>
      <c r="B5664" s="594">
        <v>41510.958660937496</v>
      </c>
      <c r="C5664" s="560">
        <f t="shared" si="529"/>
        <v>2013</v>
      </c>
      <c r="D5664" s="560">
        <f t="shared" si="530"/>
        <v>8</v>
      </c>
      <c r="E5664" s="560">
        <f t="shared" si="531"/>
        <v>24</v>
      </c>
      <c r="F5664" s="560">
        <f t="shared" si="532"/>
        <v>23</v>
      </c>
      <c r="G5664" s="595">
        <f t="shared" si="533"/>
        <v>7</v>
      </c>
      <c r="H5664" s="590">
        <f>CHOOSE('Output Sheet'!$B$4,'8760 Data'!J5664,'8760 Data'!K5664,'8760 Data'!L5664,'8760 Data'!M5664,'8760 Data'!N5664,'8760 Data'!O5664,'8760 Data'!P5664,'8760 Data'!Q5664,'8760 Data'!R5664,'8760 Data'!S5664,'8760 Data'!T5664,'8760 Data'!U5664)</f>
        <v>0</v>
      </c>
      <c r="I5664" s="591" t="e">
        <f>H5664/'Output Sheet'!$B$8</f>
        <v>#DIV/0!</v>
      </c>
      <c r="J5664" s="596"/>
      <c r="K5664" s="560"/>
      <c r="L5664" s="560"/>
      <c r="M5664" s="560"/>
      <c r="N5664" s="560"/>
      <c r="O5664" s="560"/>
      <c r="P5664" s="560"/>
      <c r="Q5664" s="560"/>
      <c r="R5664" s="560"/>
      <c r="S5664" s="560"/>
      <c r="T5664" s="560"/>
      <c r="U5664" s="560"/>
    </row>
    <row r="5665" spans="1:21">
      <c r="A5665" s="593">
        <f t="shared" si="528"/>
        <v>41511</v>
      </c>
      <c r="B5665" s="594">
        <v>41511.000327662034</v>
      </c>
      <c r="C5665" s="560">
        <f t="shared" si="529"/>
        <v>2013</v>
      </c>
      <c r="D5665" s="560">
        <f t="shared" si="530"/>
        <v>8</v>
      </c>
      <c r="E5665" s="560">
        <f t="shared" si="531"/>
        <v>25</v>
      </c>
      <c r="F5665" s="560">
        <f t="shared" si="532"/>
        <v>24</v>
      </c>
      <c r="G5665" s="595">
        <f t="shared" si="533"/>
        <v>1</v>
      </c>
      <c r="H5665" s="590">
        <f>CHOOSE('Output Sheet'!$B$4,'8760 Data'!J5665,'8760 Data'!K5665,'8760 Data'!L5665,'8760 Data'!M5665,'8760 Data'!N5665,'8760 Data'!O5665,'8760 Data'!P5665,'8760 Data'!Q5665,'8760 Data'!R5665,'8760 Data'!S5665,'8760 Data'!T5665,'8760 Data'!U5665)</f>
        <v>0</v>
      </c>
      <c r="I5665" s="591" t="e">
        <f>H5665/'Output Sheet'!$B$8</f>
        <v>#DIV/0!</v>
      </c>
      <c r="J5665" s="596"/>
      <c r="K5665" s="560"/>
      <c r="L5665" s="560"/>
      <c r="M5665" s="560"/>
      <c r="N5665" s="560"/>
      <c r="O5665" s="560"/>
      <c r="P5665" s="560"/>
      <c r="Q5665" s="560"/>
      <c r="R5665" s="560"/>
      <c r="S5665" s="560"/>
      <c r="T5665" s="560"/>
      <c r="U5665" s="560"/>
    </row>
    <row r="5666" spans="1:21">
      <c r="A5666" s="593">
        <f t="shared" si="528"/>
        <v>41511</v>
      </c>
      <c r="B5666" s="594">
        <v>41511.041994386571</v>
      </c>
      <c r="C5666" s="560">
        <f t="shared" si="529"/>
        <v>2013</v>
      </c>
      <c r="D5666" s="560">
        <f t="shared" si="530"/>
        <v>8</v>
      </c>
      <c r="E5666" s="560">
        <f t="shared" si="531"/>
        <v>25</v>
      </c>
      <c r="F5666" s="560">
        <f t="shared" si="532"/>
        <v>1</v>
      </c>
      <c r="G5666" s="595">
        <f t="shared" si="533"/>
        <v>1</v>
      </c>
      <c r="H5666" s="590">
        <f>CHOOSE('Output Sheet'!$B$4,'8760 Data'!J5666,'8760 Data'!K5666,'8760 Data'!L5666,'8760 Data'!M5666,'8760 Data'!N5666,'8760 Data'!O5666,'8760 Data'!P5666,'8760 Data'!Q5666,'8760 Data'!R5666,'8760 Data'!S5666,'8760 Data'!T5666,'8760 Data'!U5666)</f>
        <v>0</v>
      </c>
      <c r="I5666" s="591" t="e">
        <f>H5666/'Output Sheet'!$B$8</f>
        <v>#DIV/0!</v>
      </c>
      <c r="J5666" s="596"/>
      <c r="K5666" s="560"/>
      <c r="L5666" s="560"/>
      <c r="M5666" s="560"/>
      <c r="N5666" s="560"/>
      <c r="O5666" s="560"/>
      <c r="P5666" s="560"/>
      <c r="Q5666" s="560"/>
      <c r="R5666" s="560"/>
      <c r="S5666" s="560"/>
      <c r="T5666" s="560"/>
      <c r="U5666" s="560"/>
    </row>
    <row r="5667" spans="1:21">
      <c r="A5667" s="593">
        <f t="shared" si="528"/>
        <v>41511</v>
      </c>
      <c r="B5667" s="594">
        <v>41511.083661111108</v>
      </c>
      <c r="C5667" s="560">
        <f t="shared" si="529"/>
        <v>2013</v>
      </c>
      <c r="D5667" s="560">
        <f t="shared" si="530"/>
        <v>8</v>
      </c>
      <c r="E5667" s="560">
        <f t="shared" si="531"/>
        <v>25</v>
      </c>
      <c r="F5667" s="560">
        <f t="shared" si="532"/>
        <v>2</v>
      </c>
      <c r="G5667" s="595">
        <f t="shared" si="533"/>
        <v>1</v>
      </c>
      <c r="H5667" s="590">
        <f>CHOOSE('Output Sheet'!$B$4,'8760 Data'!J5667,'8760 Data'!K5667,'8760 Data'!L5667,'8760 Data'!M5667,'8760 Data'!N5667,'8760 Data'!O5667,'8760 Data'!P5667,'8760 Data'!Q5667,'8760 Data'!R5667,'8760 Data'!S5667,'8760 Data'!T5667,'8760 Data'!U5667)</f>
        <v>0</v>
      </c>
      <c r="I5667" s="591" t="e">
        <f>H5667/'Output Sheet'!$B$8</f>
        <v>#DIV/0!</v>
      </c>
      <c r="J5667" s="596"/>
      <c r="K5667" s="560"/>
      <c r="L5667" s="560"/>
      <c r="M5667" s="560"/>
      <c r="N5667" s="560"/>
      <c r="O5667" s="560"/>
      <c r="P5667" s="560"/>
      <c r="Q5667" s="560"/>
      <c r="R5667" s="560"/>
      <c r="S5667" s="560"/>
      <c r="T5667" s="560"/>
      <c r="U5667" s="560"/>
    </row>
    <row r="5668" spans="1:21">
      <c r="A5668" s="593">
        <f t="shared" si="528"/>
        <v>41511</v>
      </c>
      <c r="B5668" s="594">
        <v>41511.125327835645</v>
      </c>
      <c r="C5668" s="560">
        <f t="shared" si="529"/>
        <v>2013</v>
      </c>
      <c r="D5668" s="560">
        <f t="shared" si="530"/>
        <v>8</v>
      </c>
      <c r="E5668" s="560">
        <f t="shared" si="531"/>
        <v>25</v>
      </c>
      <c r="F5668" s="560">
        <f t="shared" si="532"/>
        <v>3</v>
      </c>
      <c r="G5668" s="595">
        <f t="shared" si="533"/>
        <v>1</v>
      </c>
      <c r="H5668" s="590">
        <f>CHOOSE('Output Sheet'!$B$4,'8760 Data'!J5668,'8760 Data'!K5668,'8760 Data'!L5668,'8760 Data'!M5668,'8760 Data'!N5668,'8760 Data'!O5668,'8760 Data'!P5668,'8760 Data'!Q5668,'8760 Data'!R5668,'8760 Data'!S5668,'8760 Data'!T5668,'8760 Data'!U5668)</f>
        <v>0</v>
      </c>
      <c r="I5668" s="591" t="e">
        <f>H5668/'Output Sheet'!$B$8</f>
        <v>#DIV/0!</v>
      </c>
      <c r="J5668" s="596"/>
      <c r="K5668" s="560"/>
      <c r="L5668" s="560"/>
      <c r="M5668" s="560"/>
      <c r="N5668" s="560"/>
      <c r="O5668" s="560"/>
      <c r="P5668" s="560"/>
      <c r="Q5668" s="560"/>
      <c r="R5668" s="560"/>
      <c r="S5668" s="560"/>
      <c r="T5668" s="560"/>
      <c r="U5668" s="560"/>
    </row>
    <row r="5669" spans="1:21">
      <c r="A5669" s="593">
        <f t="shared" si="528"/>
        <v>41511</v>
      </c>
      <c r="B5669" s="594">
        <v>41511.166994560183</v>
      </c>
      <c r="C5669" s="560">
        <f t="shared" si="529"/>
        <v>2013</v>
      </c>
      <c r="D5669" s="560">
        <f t="shared" si="530"/>
        <v>8</v>
      </c>
      <c r="E5669" s="560">
        <f t="shared" si="531"/>
        <v>25</v>
      </c>
      <c r="F5669" s="560">
        <f t="shared" si="532"/>
        <v>4</v>
      </c>
      <c r="G5669" s="595">
        <f t="shared" si="533"/>
        <v>1</v>
      </c>
      <c r="H5669" s="590">
        <f>CHOOSE('Output Sheet'!$B$4,'8760 Data'!J5669,'8760 Data'!K5669,'8760 Data'!L5669,'8760 Data'!M5669,'8760 Data'!N5669,'8760 Data'!O5669,'8760 Data'!P5669,'8760 Data'!Q5669,'8760 Data'!R5669,'8760 Data'!S5669,'8760 Data'!T5669,'8760 Data'!U5669)</f>
        <v>0</v>
      </c>
      <c r="I5669" s="591" t="e">
        <f>H5669/'Output Sheet'!$B$8</f>
        <v>#DIV/0!</v>
      </c>
      <c r="J5669" s="596"/>
      <c r="K5669" s="560"/>
      <c r="L5669" s="560"/>
      <c r="M5669" s="560"/>
      <c r="N5669" s="560"/>
      <c r="O5669" s="560"/>
      <c r="P5669" s="560"/>
      <c r="Q5669" s="560"/>
      <c r="R5669" s="560"/>
      <c r="S5669" s="560"/>
      <c r="T5669" s="560"/>
      <c r="U5669" s="560"/>
    </row>
    <row r="5670" spans="1:21">
      <c r="A5670" s="593">
        <f t="shared" si="528"/>
        <v>41511</v>
      </c>
      <c r="B5670" s="594">
        <v>41511.20866128472</v>
      </c>
      <c r="C5670" s="560">
        <f t="shared" si="529"/>
        <v>2013</v>
      </c>
      <c r="D5670" s="560">
        <f t="shared" si="530"/>
        <v>8</v>
      </c>
      <c r="E5670" s="560">
        <f t="shared" si="531"/>
        <v>25</v>
      </c>
      <c r="F5670" s="560">
        <f t="shared" si="532"/>
        <v>5</v>
      </c>
      <c r="G5670" s="595">
        <f t="shared" si="533"/>
        <v>1</v>
      </c>
      <c r="H5670" s="590">
        <f>CHOOSE('Output Sheet'!$B$4,'8760 Data'!J5670,'8760 Data'!K5670,'8760 Data'!L5670,'8760 Data'!M5670,'8760 Data'!N5670,'8760 Data'!O5670,'8760 Data'!P5670,'8760 Data'!Q5670,'8760 Data'!R5670,'8760 Data'!S5670,'8760 Data'!T5670,'8760 Data'!U5670)</f>
        <v>0</v>
      </c>
      <c r="I5670" s="591" t="e">
        <f>H5670/'Output Sheet'!$B$8</f>
        <v>#DIV/0!</v>
      </c>
      <c r="J5670" s="596"/>
      <c r="K5670" s="560"/>
      <c r="L5670" s="560"/>
      <c r="M5670" s="560"/>
      <c r="N5670" s="560"/>
      <c r="O5670" s="560"/>
      <c r="P5670" s="560"/>
      <c r="Q5670" s="560"/>
      <c r="R5670" s="560"/>
      <c r="S5670" s="560"/>
      <c r="T5670" s="560"/>
      <c r="U5670" s="560"/>
    </row>
    <row r="5671" spans="1:21">
      <c r="A5671" s="593">
        <f t="shared" si="528"/>
        <v>41511</v>
      </c>
      <c r="B5671" s="594">
        <v>41511.250328009257</v>
      </c>
      <c r="C5671" s="560">
        <f t="shared" si="529"/>
        <v>2013</v>
      </c>
      <c r="D5671" s="560">
        <f t="shared" si="530"/>
        <v>8</v>
      </c>
      <c r="E5671" s="560">
        <f t="shared" si="531"/>
        <v>25</v>
      </c>
      <c r="F5671" s="560">
        <f t="shared" si="532"/>
        <v>6</v>
      </c>
      <c r="G5671" s="595">
        <f t="shared" si="533"/>
        <v>1</v>
      </c>
      <c r="H5671" s="590">
        <f>CHOOSE('Output Sheet'!$B$4,'8760 Data'!J5671,'8760 Data'!K5671,'8760 Data'!L5671,'8760 Data'!M5671,'8760 Data'!N5671,'8760 Data'!O5671,'8760 Data'!P5671,'8760 Data'!Q5671,'8760 Data'!R5671,'8760 Data'!S5671,'8760 Data'!T5671,'8760 Data'!U5671)</f>
        <v>0</v>
      </c>
      <c r="I5671" s="591" t="e">
        <f>H5671/'Output Sheet'!$B$8</f>
        <v>#DIV/0!</v>
      </c>
      <c r="J5671" s="596"/>
      <c r="K5671" s="560"/>
      <c r="L5671" s="560"/>
      <c r="M5671" s="560"/>
      <c r="N5671" s="560"/>
      <c r="O5671" s="560"/>
      <c r="P5671" s="560"/>
      <c r="Q5671" s="560"/>
      <c r="R5671" s="560"/>
      <c r="S5671" s="560"/>
      <c r="T5671" s="560"/>
      <c r="U5671" s="560"/>
    </row>
    <row r="5672" spans="1:21">
      <c r="A5672" s="593">
        <f t="shared" si="528"/>
        <v>41511</v>
      </c>
      <c r="B5672" s="594">
        <v>41511.291994733794</v>
      </c>
      <c r="C5672" s="560">
        <f t="shared" si="529"/>
        <v>2013</v>
      </c>
      <c r="D5672" s="560">
        <f t="shared" si="530"/>
        <v>8</v>
      </c>
      <c r="E5672" s="560">
        <f t="shared" si="531"/>
        <v>25</v>
      </c>
      <c r="F5672" s="560">
        <f t="shared" si="532"/>
        <v>7</v>
      </c>
      <c r="G5672" s="595">
        <f t="shared" si="533"/>
        <v>1</v>
      </c>
      <c r="H5672" s="590">
        <f>CHOOSE('Output Sheet'!$B$4,'8760 Data'!J5672,'8760 Data'!K5672,'8760 Data'!L5672,'8760 Data'!M5672,'8760 Data'!N5672,'8760 Data'!O5672,'8760 Data'!P5672,'8760 Data'!Q5672,'8760 Data'!R5672,'8760 Data'!S5672,'8760 Data'!T5672,'8760 Data'!U5672)</f>
        <v>0</v>
      </c>
      <c r="I5672" s="591" t="e">
        <f>H5672/'Output Sheet'!$B$8</f>
        <v>#DIV/0!</v>
      </c>
      <c r="J5672" s="596"/>
      <c r="K5672" s="560"/>
      <c r="L5672" s="560"/>
      <c r="M5672" s="560"/>
      <c r="N5672" s="560"/>
      <c r="O5672" s="560"/>
      <c r="P5672" s="560"/>
      <c r="Q5672" s="560"/>
      <c r="R5672" s="560"/>
      <c r="S5672" s="560"/>
      <c r="T5672" s="560"/>
      <c r="U5672" s="560"/>
    </row>
    <row r="5673" spans="1:21">
      <c r="A5673" s="593">
        <f t="shared" si="528"/>
        <v>41511</v>
      </c>
      <c r="B5673" s="594">
        <v>41511.333661458331</v>
      </c>
      <c r="C5673" s="560">
        <f t="shared" si="529"/>
        <v>2013</v>
      </c>
      <c r="D5673" s="560">
        <f t="shared" si="530"/>
        <v>8</v>
      </c>
      <c r="E5673" s="560">
        <f t="shared" si="531"/>
        <v>25</v>
      </c>
      <c r="F5673" s="560">
        <f t="shared" si="532"/>
        <v>8</v>
      </c>
      <c r="G5673" s="595">
        <f t="shared" si="533"/>
        <v>1</v>
      </c>
      <c r="H5673" s="590">
        <f>CHOOSE('Output Sheet'!$B$4,'8760 Data'!J5673,'8760 Data'!K5673,'8760 Data'!L5673,'8760 Data'!M5673,'8760 Data'!N5673,'8760 Data'!O5673,'8760 Data'!P5673,'8760 Data'!Q5673,'8760 Data'!R5673,'8760 Data'!S5673,'8760 Data'!T5673,'8760 Data'!U5673)</f>
        <v>0</v>
      </c>
      <c r="I5673" s="591" t="e">
        <f>H5673/'Output Sheet'!$B$8</f>
        <v>#DIV/0!</v>
      </c>
      <c r="J5673" s="596"/>
      <c r="K5673" s="560"/>
      <c r="L5673" s="560"/>
      <c r="M5673" s="560"/>
      <c r="N5673" s="560"/>
      <c r="O5673" s="560"/>
      <c r="P5673" s="560"/>
      <c r="Q5673" s="560"/>
      <c r="R5673" s="560"/>
      <c r="S5673" s="560"/>
      <c r="T5673" s="560"/>
      <c r="U5673" s="560"/>
    </row>
    <row r="5674" spans="1:21">
      <c r="A5674" s="593">
        <f t="shared" si="528"/>
        <v>41511</v>
      </c>
      <c r="B5674" s="594">
        <v>41511.375328182869</v>
      </c>
      <c r="C5674" s="560">
        <f t="shared" si="529"/>
        <v>2013</v>
      </c>
      <c r="D5674" s="560">
        <f t="shared" si="530"/>
        <v>8</v>
      </c>
      <c r="E5674" s="560">
        <f t="shared" si="531"/>
        <v>25</v>
      </c>
      <c r="F5674" s="560">
        <f t="shared" si="532"/>
        <v>9</v>
      </c>
      <c r="G5674" s="595">
        <f t="shared" si="533"/>
        <v>1</v>
      </c>
      <c r="H5674" s="590">
        <f>CHOOSE('Output Sheet'!$B$4,'8760 Data'!J5674,'8760 Data'!K5674,'8760 Data'!L5674,'8760 Data'!M5674,'8760 Data'!N5674,'8760 Data'!O5674,'8760 Data'!P5674,'8760 Data'!Q5674,'8760 Data'!R5674,'8760 Data'!S5674,'8760 Data'!T5674,'8760 Data'!U5674)</f>
        <v>0</v>
      </c>
      <c r="I5674" s="591" t="e">
        <f>H5674/'Output Sheet'!$B$8</f>
        <v>#DIV/0!</v>
      </c>
      <c r="J5674" s="596"/>
      <c r="K5674" s="560"/>
      <c r="L5674" s="560"/>
      <c r="M5674" s="560"/>
      <c r="N5674" s="560"/>
      <c r="O5674" s="560"/>
      <c r="P5674" s="560"/>
      <c r="Q5674" s="560"/>
      <c r="R5674" s="560"/>
      <c r="S5674" s="560"/>
      <c r="T5674" s="560"/>
      <c r="U5674" s="560"/>
    </row>
    <row r="5675" spans="1:21">
      <c r="A5675" s="593">
        <f t="shared" si="528"/>
        <v>41511</v>
      </c>
      <c r="B5675" s="594">
        <v>41511.416994907406</v>
      </c>
      <c r="C5675" s="560">
        <f t="shared" si="529"/>
        <v>2013</v>
      </c>
      <c r="D5675" s="560">
        <f t="shared" si="530"/>
        <v>8</v>
      </c>
      <c r="E5675" s="560">
        <f t="shared" si="531"/>
        <v>25</v>
      </c>
      <c r="F5675" s="560">
        <f t="shared" si="532"/>
        <v>10</v>
      </c>
      <c r="G5675" s="595">
        <f t="shared" si="533"/>
        <v>1</v>
      </c>
      <c r="H5675" s="590">
        <f>CHOOSE('Output Sheet'!$B$4,'8760 Data'!J5675,'8760 Data'!K5675,'8760 Data'!L5675,'8760 Data'!M5675,'8760 Data'!N5675,'8760 Data'!O5675,'8760 Data'!P5675,'8760 Data'!Q5675,'8760 Data'!R5675,'8760 Data'!S5675,'8760 Data'!T5675,'8760 Data'!U5675)</f>
        <v>0</v>
      </c>
      <c r="I5675" s="591" t="e">
        <f>H5675/'Output Sheet'!$B$8</f>
        <v>#DIV/0!</v>
      </c>
      <c r="J5675" s="596"/>
      <c r="K5675" s="560"/>
      <c r="L5675" s="560"/>
      <c r="M5675" s="560"/>
      <c r="N5675" s="560"/>
      <c r="O5675" s="560"/>
      <c r="P5675" s="560"/>
      <c r="Q5675" s="560"/>
      <c r="R5675" s="560"/>
      <c r="S5675" s="560"/>
      <c r="T5675" s="560"/>
      <c r="U5675" s="560"/>
    </row>
    <row r="5676" spans="1:21">
      <c r="A5676" s="593">
        <f t="shared" si="528"/>
        <v>41511</v>
      </c>
      <c r="B5676" s="594">
        <v>41511.458661631943</v>
      </c>
      <c r="C5676" s="560">
        <f t="shared" si="529"/>
        <v>2013</v>
      </c>
      <c r="D5676" s="560">
        <f t="shared" si="530"/>
        <v>8</v>
      </c>
      <c r="E5676" s="560">
        <f t="shared" si="531"/>
        <v>25</v>
      </c>
      <c r="F5676" s="560">
        <f t="shared" si="532"/>
        <v>11</v>
      </c>
      <c r="G5676" s="595">
        <f t="shared" si="533"/>
        <v>1</v>
      </c>
      <c r="H5676" s="590">
        <f>CHOOSE('Output Sheet'!$B$4,'8760 Data'!J5676,'8760 Data'!K5676,'8760 Data'!L5676,'8760 Data'!M5676,'8760 Data'!N5676,'8760 Data'!O5676,'8760 Data'!P5676,'8760 Data'!Q5676,'8760 Data'!R5676,'8760 Data'!S5676,'8760 Data'!T5676,'8760 Data'!U5676)</f>
        <v>0</v>
      </c>
      <c r="I5676" s="591" t="e">
        <f>H5676/'Output Sheet'!$B$8</f>
        <v>#DIV/0!</v>
      </c>
      <c r="J5676" s="596"/>
      <c r="K5676" s="560"/>
      <c r="L5676" s="560"/>
      <c r="M5676" s="560"/>
      <c r="N5676" s="560"/>
      <c r="O5676" s="560"/>
      <c r="P5676" s="560"/>
      <c r="Q5676" s="560"/>
      <c r="R5676" s="560"/>
      <c r="S5676" s="560"/>
      <c r="T5676" s="560"/>
      <c r="U5676" s="560"/>
    </row>
    <row r="5677" spans="1:21">
      <c r="A5677" s="593">
        <f t="shared" si="528"/>
        <v>41511</v>
      </c>
      <c r="B5677" s="594">
        <v>41511.50032835648</v>
      </c>
      <c r="C5677" s="560">
        <f t="shared" si="529"/>
        <v>2013</v>
      </c>
      <c r="D5677" s="560">
        <f t="shared" si="530"/>
        <v>8</v>
      </c>
      <c r="E5677" s="560">
        <f t="shared" si="531"/>
        <v>25</v>
      </c>
      <c r="F5677" s="560">
        <f t="shared" si="532"/>
        <v>12</v>
      </c>
      <c r="G5677" s="595">
        <f t="shared" si="533"/>
        <v>1</v>
      </c>
      <c r="H5677" s="590">
        <f>CHOOSE('Output Sheet'!$B$4,'8760 Data'!J5677,'8760 Data'!K5677,'8760 Data'!L5677,'8760 Data'!M5677,'8760 Data'!N5677,'8760 Data'!O5677,'8760 Data'!P5677,'8760 Data'!Q5677,'8760 Data'!R5677,'8760 Data'!S5677,'8760 Data'!T5677,'8760 Data'!U5677)</f>
        <v>0</v>
      </c>
      <c r="I5677" s="591" t="e">
        <f>H5677/'Output Sheet'!$B$8</f>
        <v>#DIV/0!</v>
      </c>
      <c r="J5677" s="596"/>
      <c r="K5677" s="560"/>
      <c r="L5677" s="560"/>
      <c r="M5677" s="560"/>
      <c r="N5677" s="560"/>
      <c r="O5677" s="560"/>
      <c r="P5677" s="560"/>
      <c r="Q5677" s="560"/>
      <c r="R5677" s="560"/>
      <c r="S5677" s="560"/>
      <c r="T5677" s="560"/>
      <c r="U5677" s="560"/>
    </row>
    <row r="5678" spans="1:21">
      <c r="A5678" s="593">
        <f t="shared" si="528"/>
        <v>41511</v>
      </c>
      <c r="B5678" s="594">
        <v>41511.541995081017</v>
      </c>
      <c r="C5678" s="560">
        <f t="shared" si="529"/>
        <v>2013</v>
      </c>
      <c r="D5678" s="560">
        <f t="shared" si="530"/>
        <v>8</v>
      </c>
      <c r="E5678" s="560">
        <f t="shared" si="531"/>
        <v>25</v>
      </c>
      <c r="F5678" s="560">
        <f t="shared" si="532"/>
        <v>13</v>
      </c>
      <c r="G5678" s="595">
        <f t="shared" si="533"/>
        <v>1</v>
      </c>
      <c r="H5678" s="590">
        <f>CHOOSE('Output Sheet'!$B$4,'8760 Data'!J5678,'8760 Data'!K5678,'8760 Data'!L5678,'8760 Data'!M5678,'8760 Data'!N5678,'8760 Data'!O5678,'8760 Data'!P5678,'8760 Data'!Q5678,'8760 Data'!R5678,'8760 Data'!S5678,'8760 Data'!T5678,'8760 Data'!U5678)</f>
        <v>0</v>
      </c>
      <c r="I5678" s="591" t="e">
        <f>H5678/'Output Sheet'!$B$8</f>
        <v>#DIV/0!</v>
      </c>
      <c r="J5678" s="596"/>
      <c r="K5678" s="560"/>
      <c r="L5678" s="560"/>
      <c r="M5678" s="560"/>
      <c r="N5678" s="560"/>
      <c r="O5678" s="560"/>
      <c r="P5678" s="560"/>
      <c r="Q5678" s="560"/>
      <c r="R5678" s="560"/>
      <c r="S5678" s="560"/>
      <c r="T5678" s="560"/>
      <c r="U5678" s="560"/>
    </row>
    <row r="5679" spans="1:21">
      <c r="A5679" s="593">
        <f t="shared" si="528"/>
        <v>41511</v>
      </c>
      <c r="B5679" s="594">
        <v>41511.583661805555</v>
      </c>
      <c r="C5679" s="560">
        <f t="shared" si="529"/>
        <v>2013</v>
      </c>
      <c r="D5679" s="560">
        <f t="shared" si="530"/>
        <v>8</v>
      </c>
      <c r="E5679" s="560">
        <f t="shared" si="531"/>
        <v>25</v>
      </c>
      <c r="F5679" s="560">
        <f t="shared" si="532"/>
        <v>14</v>
      </c>
      <c r="G5679" s="595">
        <f t="shared" si="533"/>
        <v>1</v>
      </c>
      <c r="H5679" s="590">
        <f>CHOOSE('Output Sheet'!$B$4,'8760 Data'!J5679,'8760 Data'!K5679,'8760 Data'!L5679,'8760 Data'!M5679,'8760 Data'!N5679,'8760 Data'!O5679,'8760 Data'!P5679,'8760 Data'!Q5679,'8760 Data'!R5679,'8760 Data'!S5679,'8760 Data'!T5679,'8760 Data'!U5679)</f>
        <v>0</v>
      </c>
      <c r="I5679" s="591" t="e">
        <f>H5679/'Output Sheet'!$B$8</f>
        <v>#DIV/0!</v>
      </c>
      <c r="J5679" s="596"/>
      <c r="K5679" s="560"/>
      <c r="L5679" s="560"/>
      <c r="M5679" s="560"/>
      <c r="N5679" s="560"/>
      <c r="O5679" s="560"/>
      <c r="P5679" s="560"/>
      <c r="Q5679" s="560"/>
      <c r="R5679" s="560"/>
      <c r="S5679" s="560"/>
      <c r="T5679" s="560"/>
      <c r="U5679" s="560"/>
    </row>
    <row r="5680" spans="1:21">
      <c r="A5680" s="593">
        <f t="shared" si="528"/>
        <v>41511</v>
      </c>
      <c r="B5680" s="594">
        <v>41511.625328530092</v>
      </c>
      <c r="C5680" s="560">
        <f t="shared" si="529"/>
        <v>2013</v>
      </c>
      <c r="D5680" s="560">
        <f t="shared" si="530"/>
        <v>8</v>
      </c>
      <c r="E5680" s="560">
        <f t="shared" si="531"/>
        <v>25</v>
      </c>
      <c r="F5680" s="560">
        <f t="shared" si="532"/>
        <v>15</v>
      </c>
      <c r="G5680" s="595">
        <f t="shared" si="533"/>
        <v>1</v>
      </c>
      <c r="H5680" s="590">
        <f>CHOOSE('Output Sheet'!$B$4,'8760 Data'!J5680,'8760 Data'!K5680,'8760 Data'!L5680,'8760 Data'!M5680,'8760 Data'!N5680,'8760 Data'!O5680,'8760 Data'!P5680,'8760 Data'!Q5680,'8760 Data'!R5680,'8760 Data'!S5680,'8760 Data'!T5680,'8760 Data'!U5680)</f>
        <v>0</v>
      </c>
      <c r="I5680" s="591" t="e">
        <f>H5680/'Output Sheet'!$B$8</f>
        <v>#DIV/0!</v>
      </c>
      <c r="J5680" s="596"/>
      <c r="K5680" s="560"/>
      <c r="L5680" s="560"/>
      <c r="M5680" s="560"/>
      <c r="N5680" s="560"/>
      <c r="O5680" s="560"/>
      <c r="P5680" s="560"/>
      <c r="Q5680" s="560"/>
      <c r="R5680" s="560"/>
      <c r="S5680" s="560"/>
      <c r="T5680" s="560"/>
      <c r="U5680" s="560"/>
    </row>
    <row r="5681" spans="1:21">
      <c r="A5681" s="593">
        <f t="shared" si="528"/>
        <v>41511</v>
      </c>
      <c r="B5681" s="594">
        <v>41511.666995254629</v>
      </c>
      <c r="C5681" s="560">
        <f t="shared" si="529"/>
        <v>2013</v>
      </c>
      <c r="D5681" s="560">
        <f t="shared" si="530"/>
        <v>8</v>
      </c>
      <c r="E5681" s="560">
        <f t="shared" si="531"/>
        <v>25</v>
      </c>
      <c r="F5681" s="560">
        <f t="shared" si="532"/>
        <v>16</v>
      </c>
      <c r="G5681" s="595">
        <f t="shared" si="533"/>
        <v>1</v>
      </c>
      <c r="H5681" s="590">
        <f>CHOOSE('Output Sheet'!$B$4,'8760 Data'!J5681,'8760 Data'!K5681,'8760 Data'!L5681,'8760 Data'!M5681,'8760 Data'!N5681,'8760 Data'!O5681,'8760 Data'!P5681,'8760 Data'!Q5681,'8760 Data'!R5681,'8760 Data'!S5681,'8760 Data'!T5681,'8760 Data'!U5681)</f>
        <v>0</v>
      </c>
      <c r="I5681" s="591" t="e">
        <f>H5681/'Output Sheet'!$B$8</f>
        <v>#DIV/0!</v>
      </c>
      <c r="J5681" s="596"/>
      <c r="K5681" s="560"/>
      <c r="L5681" s="560"/>
      <c r="M5681" s="560"/>
      <c r="N5681" s="560"/>
      <c r="O5681" s="560"/>
      <c r="P5681" s="560"/>
      <c r="Q5681" s="560"/>
      <c r="R5681" s="560"/>
      <c r="S5681" s="560"/>
      <c r="T5681" s="560"/>
      <c r="U5681" s="560"/>
    </row>
    <row r="5682" spans="1:21">
      <c r="A5682" s="593">
        <f t="shared" si="528"/>
        <v>41511</v>
      </c>
      <c r="B5682" s="594">
        <v>41511.708661979166</v>
      </c>
      <c r="C5682" s="560">
        <f t="shared" si="529"/>
        <v>2013</v>
      </c>
      <c r="D5682" s="560">
        <f t="shared" si="530"/>
        <v>8</v>
      </c>
      <c r="E5682" s="560">
        <f t="shared" si="531"/>
        <v>25</v>
      </c>
      <c r="F5682" s="560">
        <f t="shared" si="532"/>
        <v>17</v>
      </c>
      <c r="G5682" s="595">
        <f t="shared" si="533"/>
        <v>1</v>
      </c>
      <c r="H5682" s="590">
        <f>CHOOSE('Output Sheet'!$B$4,'8760 Data'!J5682,'8760 Data'!K5682,'8760 Data'!L5682,'8760 Data'!M5682,'8760 Data'!N5682,'8760 Data'!O5682,'8760 Data'!P5682,'8760 Data'!Q5682,'8760 Data'!R5682,'8760 Data'!S5682,'8760 Data'!T5682,'8760 Data'!U5682)</f>
        <v>0</v>
      </c>
      <c r="I5682" s="591" t="e">
        <f>H5682/'Output Sheet'!$B$8</f>
        <v>#DIV/0!</v>
      </c>
      <c r="J5682" s="596"/>
      <c r="K5682" s="560"/>
      <c r="L5682" s="560"/>
      <c r="M5682" s="560"/>
      <c r="N5682" s="560"/>
      <c r="O5682" s="560"/>
      <c r="P5682" s="560"/>
      <c r="Q5682" s="560"/>
      <c r="R5682" s="560"/>
      <c r="S5682" s="560"/>
      <c r="T5682" s="560"/>
      <c r="U5682" s="560"/>
    </row>
    <row r="5683" spans="1:21">
      <c r="A5683" s="593">
        <f t="shared" si="528"/>
        <v>41511</v>
      </c>
      <c r="B5683" s="594">
        <v>41511.750328703703</v>
      </c>
      <c r="C5683" s="560">
        <f t="shared" si="529"/>
        <v>2013</v>
      </c>
      <c r="D5683" s="560">
        <f t="shared" si="530"/>
        <v>8</v>
      </c>
      <c r="E5683" s="560">
        <f t="shared" si="531"/>
        <v>25</v>
      </c>
      <c r="F5683" s="560">
        <f t="shared" si="532"/>
        <v>18</v>
      </c>
      <c r="G5683" s="595">
        <f t="shared" si="533"/>
        <v>1</v>
      </c>
      <c r="H5683" s="590">
        <f>CHOOSE('Output Sheet'!$B$4,'8760 Data'!J5683,'8760 Data'!K5683,'8760 Data'!L5683,'8760 Data'!M5683,'8760 Data'!N5683,'8760 Data'!O5683,'8760 Data'!P5683,'8760 Data'!Q5683,'8760 Data'!R5683,'8760 Data'!S5683,'8760 Data'!T5683,'8760 Data'!U5683)</f>
        <v>0</v>
      </c>
      <c r="I5683" s="591" t="e">
        <f>H5683/'Output Sheet'!$B$8</f>
        <v>#DIV/0!</v>
      </c>
      <c r="J5683" s="596"/>
      <c r="K5683" s="560"/>
      <c r="L5683" s="560"/>
      <c r="M5683" s="560"/>
      <c r="N5683" s="560"/>
      <c r="O5683" s="560"/>
      <c r="P5683" s="560"/>
      <c r="Q5683" s="560"/>
      <c r="R5683" s="560"/>
      <c r="S5683" s="560"/>
      <c r="T5683" s="560"/>
      <c r="U5683" s="560"/>
    </row>
    <row r="5684" spans="1:21">
      <c r="A5684" s="593">
        <f t="shared" si="528"/>
        <v>41511</v>
      </c>
      <c r="B5684" s="594">
        <v>41511.791995428241</v>
      </c>
      <c r="C5684" s="560">
        <f t="shared" si="529"/>
        <v>2013</v>
      </c>
      <c r="D5684" s="560">
        <f t="shared" si="530"/>
        <v>8</v>
      </c>
      <c r="E5684" s="560">
        <f t="shared" si="531"/>
        <v>25</v>
      </c>
      <c r="F5684" s="560">
        <f t="shared" si="532"/>
        <v>19</v>
      </c>
      <c r="G5684" s="595">
        <f t="shared" si="533"/>
        <v>1</v>
      </c>
      <c r="H5684" s="590">
        <f>CHOOSE('Output Sheet'!$B$4,'8760 Data'!J5684,'8760 Data'!K5684,'8760 Data'!L5684,'8760 Data'!M5684,'8760 Data'!N5684,'8760 Data'!O5684,'8760 Data'!P5684,'8760 Data'!Q5684,'8760 Data'!R5684,'8760 Data'!S5684,'8760 Data'!T5684,'8760 Data'!U5684)</f>
        <v>0</v>
      </c>
      <c r="I5684" s="591" t="e">
        <f>H5684/'Output Sheet'!$B$8</f>
        <v>#DIV/0!</v>
      </c>
      <c r="J5684" s="596"/>
      <c r="K5684" s="560"/>
      <c r="L5684" s="560"/>
      <c r="M5684" s="560"/>
      <c r="N5684" s="560"/>
      <c r="O5684" s="560"/>
      <c r="P5684" s="560"/>
      <c r="Q5684" s="560"/>
      <c r="R5684" s="560"/>
      <c r="S5684" s="560"/>
      <c r="T5684" s="560"/>
      <c r="U5684" s="560"/>
    </row>
    <row r="5685" spans="1:21">
      <c r="A5685" s="593">
        <f t="shared" si="528"/>
        <v>41511</v>
      </c>
      <c r="B5685" s="594">
        <v>41511.833662152778</v>
      </c>
      <c r="C5685" s="560">
        <f t="shared" si="529"/>
        <v>2013</v>
      </c>
      <c r="D5685" s="560">
        <f t="shared" si="530"/>
        <v>8</v>
      </c>
      <c r="E5685" s="560">
        <f t="shared" si="531"/>
        <v>25</v>
      </c>
      <c r="F5685" s="560">
        <f t="shared" si="532"/>
        <v>20</v>
      </c>
      <c r="G5685" s="595">
        <f t="shared" si="533"/>
        <v>1</v>
      </c>
      <c r="H5685" s="590">
        <f>CHOOSE('Output Sheet'!$B$4,'8760 Data'!J5685,'8760 Data'!K5685,'8760 Data'!L5685,'8760 Data'!M5685,'8760 Data'!N5685,'8760 Data'!O5685,'8760 Data'!P5685,'8760 Data'!Q5685,'8760 Data'!R5685,'8760 Data'!S5685,'8760 Data'!T5685,'8760 Data'!U5685)</f>
        <v>0</v>
      </c>
      <c r="I5685" s="591" t="e">
        <f>H5685/'Output Sheet'!$B$8</f>
        <v>#DIV/0!</v>
      </c>
      <c r="J5685" s="596"/>
      <c r="K5685" s="560"/>
      <c r="L5685" s="560"/>
      <c r="M5685" s="560"/>
      <c r="N5685" s="560"/>
      <c r="O5685" s="560"/>
      <c r="P5685" s="560"/>
      <c r="Q5685" s="560"/>
      <c r="R5685" s="560"/>
      <c r="S5685" s="560"/>
      <c r="T5685" s="560"/>
      <c r="U5685" s="560"/>
    </row>
    <row r="5686" spans="1:21">
      <c r="A5686" s="593">
        <f t="shared" si="528"/>
        <v>41511</v>
      </c>
      <c r="B5686" s="594">
        <v>41511.875328877315</v>
      </c>
      <c r="C5686" s="560">
        <f t="shared" si="529"/>
        <v>2013</v>
      </c>
      <c r="D5686" s="560">
        <f t="shared" si="530"/>
        <v>8</v>
      </c>
      <c r="E5686" s="560">
        <f t="shared" si="531"/>
        <v>25</v>
      </c>
      <c r="F5686" s="560">
        <f t="shared" si="532"/>
        <v>21</v>
      </c>
      <c r="G5686" s="595">
        <f t="shared" si="533"/>
        <v>1</v>
      </c>
      <c r="H5686" s="590">
        <f>CHOOSE('Output Sheet'!$B$4,'8760 Data'!J5686,'8760 Data'!K5686,'8760 Data'!L5686,'8760 Data'!M5686,'8760 Data'!N5686,'8760 Data'!O5686,'8760 Data'!P5686,'8760 Data'!Q5686,'8760 Data'!R5686,'8760 Data'!S5686,'8760 Data'!T5686,'8760 Data'!U5686)</f>
        <v>0</v>
      </c>
      <c r="I5686" s="591" t="e">
        <f>H5686/'Output Sheet'!$B$8</f>
        <v>#DIV/0!</v>
      </c>
      <c r="J5686" s="596"/>
      <c r="K5686" s="560"/>
      <c r="L5686" s="560"/>
      <c r="M5686" s="560"/>
      <c r="N5686" s="560"/>
      <c r="O5686" s="560"/>
      <c r="P5686" s="560"/>
      <c r="Q5686" s="560"/>
      <c r="R5686" s="560"/>
      <c r="S5686" s="560"/>
      <c r="T5686" s="560"/>
      <c r="U5686" s="560"/>
    </row>
    <row r="5687" spans="1:21">
      <c r="A5687" s="593">
        <f t="shared" si="528"/>
        <v>41511</v>
      </c>
      <c r="B5687" s="594">
        <v>41511.916995601852</v>
      </c>
      <c r="C5687" s="560">
        <f t="shared" si="529"/>
        <v>2013</v>
      </c>
      <c r="D5687" s="560">
        <f t="shared" si="530"/>
        <v>8</v>
      </c>
      <c r="E5687" s="560">
        <f t="shared" si="531"/>
        <v>25</v>
      </c>
      <c r="F5687" s="560">
        <f t="shared" si="532"/>
        <v>22</v>
      </c>
      <c r="G5687" s="595">
        <f t="shared" si="533"/>
        <v>1</v>
      </c>
      <c r="H5687" s="590">
        <f>CHOOSE('Output Sheet'!$B$4,'8760 Data'!J5687,'8760 Data'!K5687,'8760 Data'!L5687,'8760 Data'!M5687,'8760 Data'!N5687,'8760 Data'!O5687,'8760 Data'!P5687,'8760 Data'!Q5687,'8760 Data'!R5687,'8760 Data'!S5687,'8760 Data'!T5687,'8760 Data'!U5687)</f>
        <v>0</v>
      </c>
      <c r="I5687" s="591" t="e">
        <f>H5687/'Output Sheet'!$B$8</f>
        <v>#DIV/0!</v>
      </c>
      <c r="J5687" s="596"/>
      <c r="K5687" s="560"/>
      <c r="L5687" s="560"/>
      <c r="M5687" s="560"/>
      <c r="N5687" s="560"/>
      <c r="O5687" s="560"/>
      <c r="P5687" s="560"/>
      <c r="Q5687" s="560"/>
      <c r="R5687" s="560"/>
      <c r="S5687" s="560"/>
      <c r="T5687" s="560"/>
      <c r="U5687" s="560"/>
    </row>
    <row r="5688" spans="1:21">
      <c r="A5688" s="593">
        <f t="shared" si="528"/>
        <v>41511</v>
      </c>
      <c r="B5688" s="594">
        <v>41511.958662326389</v>
      </c>
      <c r="C5688" s="560">
        <f t="shared" si="529"/>
        <v>2013</v>
      </c>
      <c r="D5688" s="560">
        <f t="shared" si="530"/>
        <v>8</v>
      </c>
      <c r="E5688" s="560">
        <f t="shared" si="531"/>
        <v>25</v>
      </c>
      <c r="F5688" s="560">
        <f t="shared" si="532"/>
        <v>23</v>
      </c>
      <c r="G5688" s="595">
        <f t="shared" si="533"/>
        <v>1</v>
      </c>
      <c r="H5688" s="590">
        <f>CHOOSE('Output Sheet'!$B$4,'8760 Data'!J5688,'8760 Data'!K5688,'8760 Data'!L5688,'8760 Data'!M5688,'8760 Data'!N5688,'8760 Data'!O5688,'8760 Data'!P5688,'8760 Data'!Q5688,'8760 Data'!R5688,'8760 Data'!S5688,'8760 Data'!T5688,'8760 Data'!U5688)</f>
        <v>0</v>
      </c>
      <c r="I5688" s="591" t="e">
        <f>H5688/'Output Sheet'!$B$8</f>
        <v>#DIV/0!</v>
      </c>
      <c r="J5688" s="596"/>
      <c r="K5688" s="560"/>
      <c r="L5688" s="560"/>
      <c r="M5688" s="560"/>
      <c r="N5688" s="560"/>
      <c r="O5688" s="560"/>
      <c r="P5688" s="560"/>
      <c r="Q5688" s="560"/>
      <c r="R5688" s="560"/>
      <c r="S5688" s="560"/>
      <c r="T5688" s="560"/>
      <c r="U5688" s="560"/>
    </row>
    <row r="5689" spans="1:21">
      <c r="A5689" s="593">
        <f t="shared" si="528"/>
        <v>41512</v>
      </c>
      <c r="B5689" s="594">
        <v>41512.000329050927</v>
      </c>
      <c r="C5689" s="560">
        <f t="shared" si="529"/>
        <v>2013</v>
      </c>
      <c r="D5689" s="560">
        <f t="shared" si="530"/>
        <v>8</v>
      </c>
      <c r="E5689" s="560">
        <f t="shared" si="531"/>
        <v>26</v>
      </c>
      <c r="F5689" s="560">
        <f t="shared" si="532"/>
        <v>24</v>
      </c>
      <c r="G5689" s="595">
        <f t="shared" si="533"/>
        <v>2</v>
      </c>
      <c r="H5689" s="590">
        <f>CHOOSE('Output Sheet'!$B$4,'8760 Data'!J5689,'8760 Data'!K5689,'8760 Data'!L5689,'8760 Data'!M5689,'8760 Data'!N5689,'8760 Data'!O5689,'8760 Data'!P5689,'8760 Data'!Q5689,'8760 Data'!R5689,'8760 Data'!S5689,'8760 Data'!T5689,'8760 Data'!U5689)</f>
        <v>0</v>
      </c>
      <c r="I5689" s="591" t="e">
        <f>H5689/'Output Sheet'!$B$8</f>
        <v>#DIV/0!</v>
      </c>
      <c r="J5689" s="596"/>
      <c r="K5689" s="560"/>
      <c r="L5689" s="560"/>
      <c r="M5689" s="560"/>
      <c r="N5689" s="560"/>
      <c r="O5689" s="560"/>
      <c r="P5689" s="560"/>
      <c r="Q5689" s="560"/>
      <c r="R5689" s="560"/>
      <c r="S5689" s="560"/>
      <c r="T5689" s="560"/>
      <c r="U5689" s="560"/>
    </row>
    <row r="5690" spans="1:21">
      <c r="A5690" s="593">
        <f t="shared" si="528"/>
        <v>41512</v>
      </c>
      <c r="B5690" s="594">
        <v>41512.041995775464</v>
      </c>
      <c r="C5690" s="560">
        <f t="shared" si="529"/>
        <v>2013</v>
      </c>
      <c r="D5690" s="560">
        <f t="shared" si="530"/>
        <v>8</v>
      </c>
      <c r="E5690" s="560">
        <f t="shared" si="531"/>
        <v>26</v>
      </c>
      <c r="F5690" s="560">
        <f t="shared" si="532"/>
        <v>1</v>
      </c>
      <c r="G5690" s="595">
        <f t="shared" si="533"/>
        <v>2</v>
      </c>
      <c r="H5690" s="590">
        <f>CHOOSE('Output Sheet'!$B$4,'8760 Data'!J5690,'8760 Data'!K5690,'8760 Data'!L5690,'8760 Data'!M5690,'8760 Data'!N5690,'8760 Data'!O5690,'8760 Data'!P5690,'8760 Data'!Q5690,'8760 Data'!R5690,'8760 Data'!S5690,'8760 Data'!T5690,'8760 Data'!U5690)</f>
        <v>0</v>
      </c>
      <c r="I5690" s="591" t="e">
        <f>H5690/'Output Sheet'!$B$8</f>
        <v>#DIV/0!</v>
      </c>
      <c r="J5690" s="596"/>
      <c r="K5690" s="560"/>
      <c r="L5690" s="560"/>
      <c r="M5690" s="560"/>
      <c r="N5690" s="560"/>
      <c r="O5690" s="560"/>
      <c r="P5690" s="560"/>
      <c r="Q5690" s="560"/>
      <c r="R5690" s="560"/>
      <c r="S5690" s="560"/>
      <c r="T5690" s="560"/>
      <c r="U5690" s="560"/>
    </row>
    <row r="5691" spans="1:21">
      <c r="A5691" s="593">
        <f t="shared" si="528"/>
        <v>41512</v>
      </c>
      <c r="B5691" s="594">
        <v>41512.083662500001</v>
      </c>
      <c r="C5691" s="560">
        <f t="shared" si="529"/>
        <v>2013</v>
      </c>
      <c r="D5691" s="560">
        <f t="shared" si="530"/>
        <v>8</v>
      </c>
      <c r="E5691" s="560">
        <f t="shared" si="531"/>
        <v>26</v>
      </c>
      <c r="F5691" s="560">
        <f t="shared" si="532"/>
        <v>2</v>
      </c>
      <c r="G5691" s="595">
        <f t="shared" si="533"/>
        <v>2</v>
      </c>
      <c r="H5691" s="590">
        <f>CHOOSE('Output Sheet'!$B$4,'8760 Data'!J5691,'8760 Data'!K5691,'8760 Data'!L5691,'8760 Data'!M5691,'8760 Data'!N5691,'8760 Data'!O5691,'8760 Data'!P5691,'8760 Data'!Q5691,'8760 Data'!R5691,'8760 Data'!S5691,'8760 Data'!T5691,'8760 Data'!U5691)</f>
        <v>0</v>
      </c>
      <c r="I5691" s="591" t="e">
        <f>H5691/'Output Sheet'!$B$8</f>
        <v>#DIV/0!</v>
      </c>
      <c r="J5691" s="596"/>
      <c r="K5691" s="560"/>
      <c r="L5691" s="560"/>
      <c r="M5691" s="560"/>
      <c r="N5691" s="560"/>
      <c r="O5691" s="560"/>
      <c r="P5691" s="560"/>
      <c r="Q5691" s="560"/>
      <c r="R5691" s="560"/>
      <c r="S5691" s="560"/>
      <c r="T5691" s="560"/>
      <c r="U5691" s="560"/>
    </row>
    <row r="5692" spans="1:21">
      <c r="A5692" s="593">
        <f t="shared" si="528"/>
        <v>41512</v>
      </c>
      <c r="B5692" s="594">
        <v>41512.125329224538</v>
      </c>
      <c r="C5692" s="560">
        <f t="shared" si="529"/>
        <v>2013</v>
      </c>
      <c r="D5692" s="560">
        <f t="shared" si="530"/>
        <v>8</v>
      </c>
      <c r="E5692" s="560">
        <f t="shared" si="531"/>
        <v>26</v>
      </c>
      <c r="F5692" s="560">
        <f t="shared" si="532"/>
        <v>3</v>
      </c>
      <c r="G5692" s="595">
        <f t="shared" si="533"/>
        <v>2</v>
      </c>
      <c r="H5692" s="590">
        <f>CHOOSE('Output Sheet'!$B$4,'8760 Data'!J5692,'8760 Data'!K5692,'8760 Data'!L5692,'8760 Data'!M5692,'8760 Data'!N5692,'8760 Data'!O5692,'8760 Data'!P5692,'8760 Data'!Q5692,'8760 Data'!R5692,'8760 Data'!S5692,'8760 Data'!T5692,'8760 Data'!U5692)</f>
        <v>0</v>
      </c>
      <c r="I5692" s="591" t="e">
        <f>H5692/'Output Sheet'!$B$8</f>
        <v>#DIV/0!</v>
      </c>
      <c r="J5692" s="596"/>
      <c r="K5692" s="560"/>
      <c r="L5692" s="560"/>
      <c r="M5692" s="560"/>
      <c r="N5692" s="560"/>
      <c r="O5692" s="560"/>
      <c r="P5692" s="560"/>
      <c r="Q5692" s="560"/>
      <c r="R5692" s="560"/>
      <c r="S5692" s="560"/>
      <c r="T5692" s="560"/>
      <c r="U5692" s="560"/>
    </row>
    <row r="5693" spans="1:21">
      <c r="A5693" s="593">
        <f t="shared" si="528"/>
        <v>41512</v>
      </c>
      <c r="B5693" s="594">
        <v>41512.166995949075</v>
      </c>
      <c r="C5693" s="560">
        <f t="shared" si="529"/>
        <v>2013</v>
      </c>
      <c r="D5693" s="560">
        <f t="shared" si="530"/>
        <v>8</v>
      </c>
      <c r="E5693" s="560">
        <f t="shared" si="531"/>
        <v>26</v>
      </c>
      <c r="F5693" s="560">
        <f t="shared" si="532"/>
        <v>4</v>
      </c>
      <c r="G5693" s="595">
        <f t="shared" si="533"/>
        <v>2</v>
      </c>
      <c r="H5693" s="590">
        <f>CHOOSE('Output Sheet'!$B$4,'8760 Data'!J5693,'8760 Data'!K5693,'8760 Data'!L5693,'8760 Data'!M5693,'8760 Data'!N5693,'8760 Data'!O5693,'8760 Data'!P5693,'8760 Data'!Q5693,'8760 Data'!R5693,'8760 Data'!S5693,'8760 Data'!T5693,'8760 Data'!U5693)</f>
        <v>0</v>
      </c>
      <c r="I5693" s="591" t="e">
        <f>H5693/'Output Sheet'!$B$8</f>
        <v>#DIV/0!</v>
      </c>
      <c r="J5693" s="596"/>
      <c r="K5693" s="560"/>
      <c r="L5693" s="560"/>
      <c r="M5693" s="560"/>
      <c r="N5693" s="560"/>
      <c r="O5693" s="560"/>
      <c r="P5693" s="560"/>
      <c r="Q5693" s="560"/>
      <c r="R5693" s="560"/>
      <c r="S5693" s="560"/>
      <c r="T5693" s="560"/>
      <c r="U5693" s="560"/>
    </row>
    <row r="5694" spans="1:21">
      <c r="A5694" s="593">
        <f t="shared" si="528"/>
        <v>41512</v>
      </c>
      <c r="B5694" s="594">
        <v>41512.208662673613</v>
      </c>
      <c r="C5694" s="560">
        <f t="shared" si="529"/>
        <v>2013</v>
      </c>
      <c r="D5694" s="560">
        <f t="shared" si="530"/>
        <v>8</v>
      </c>
      <c r="E5694" s="560">
        <f t="shared" si="531"/>
        <v>26</v>
      </c>
      <c r="F5694" s="560">
        <f t="shared" si="532"/>
        <v>5</v>
      </c>
      <c r="G5694" s="595">
        <f t="shared" si="533"/>
        <v>2</v>
      </c>
      <c r="H5694" s="590">
        <f>CHOOSE('Output Sheet'!$B$4,'8760 Data'!J5694,'8760 Data'!K5694,'8760 Data'!L5694,'8760 Data'!M5694,'8760 Data'!N5694,'8760 Data'!O5694,'8760 Data'!P5694,'8760 Data'!Q5694,'8760 Data'!R5694,'8760 Data'!S5694,'8760 Data'!T5694,'8760 Data'!U5694)</f>
        <v>0</v>
      </c>
      <c r="I5694" s="591" t="e">
        <f>H5694/'Output Sheet'!$B$8</f>
        <v>#DIV/0!</v>
      </c>
      <c r="J5694" s="596"/>
      <c r="K5694" s="560"/>
      <c r="L5694" s="560"/>
      <c r="M5694" s="560"/>
      <c r="N5694" s="560"/>
      <c r="O5694" s="560"/>
      <c r="P5694" s="560"/>
      <c r="Q5694" s="560"/>
      <c r="R5694" s="560"/>
      <c r="S5694" s="560"/>
      <c r="T5694" s="560"/>
      <c r="U5694" s="560"/>
    </row>
    <row r="5695" spans="1:21">
      <c r="A5695" s="593">
        <f t="shared" si="528"/>
        <v>41512</v>
      </c>
      <c r="B5695" s="594">
        <v>41512.25032939815</v>
      </c>
      <c r="C5695" s="560">
        <f t="shared" si="529"/>
        <v>2013</v>
      </c>
      <c r="D5695" s="560">
        <f t="shared" si="530"/>
        <v>8</v>
      </c>
      <c r="E5695" s="560">
        <f t="shared" si="531"/>
        <v>26</v>
      </c>
      <c r="F5695" s="560">
        <f t="shared" si="532"/>
        <v>6</v>
      </c>
      <c r="G5695" s="595">
        <f t="shared" si="533"/>
        <v>2</v>
      </c>
      <c r="H5695" s="590">
        <f>CHOOSE('Output Sheet'!$B$4,'8760 Data'!J5695,'8760 Data'!K5695,'8760 Data'!L5695,'8760 Data'!M5695,'8760 Data'!N5695,'8760 Data'!O5695,'8760 Data'!P5695,'8760 Data'!Q5695,'8760 Data'!R5695,'8760 Data'!S5695,'8760 Data'!T5695,'8760 Data'!U5695)</f>
        <v>0</v>
      </c>
      <c r="I5695" s="591" t="e">
        <f>H5695/'Output Sheet'!$B$8</f>
        <v>#DIV/0!</v>
      </c>
      <c r="J5695" s="596"/>
      <c r="K5695" s="560"/>
      <c r="L5695" s="560"/>
      <c r="M5695" s="560"/>
      <c r="N5695" s="560"/>
      <c r="O5695" s="560"/>
      <c r="P5695" s="560"/>
      <c r="Q5695" s="560"/>
      <c r="R5695" s="560"/>
      <c r="S5695" s="560"/>
      <c r="T5695" s="560"/>
      <c r="U5695" s="560"/>
    </row>
    <row r="5696" spans="1:21">
      <c r="A5696" s="593">
        <f t="shared" si="528"/>
        <v>41512</v>
      </c>
      <c r="B5696" s="594">
        <v>41512.291996122687</v>
      </c>
      <c r="C5696" s="560">
        <f t="shared" si="529"/>
        <v>2013</v>
      </c>
      <c r="D5696" s="560">
        <f t="shared" si="530"/>
        <v>8</v>
      </c>
      <c r="E5696" s="560">
        <f t="shared" si="531"/>
        <v>26</v>
      </c>
      <c r="F5696" s="560">
        <f t="shared" si="532"/>
        <v>7</v>
      </c>
      <c r="G5696" s="595">
        <f t="shared" si="533"/>
        <v>2</v>
      </c>
      <c r="H5696" s="590">
        <f>CHOOSE('Output Sheet'!$B$4,'8760 Data'!J5696,'8760 Data'!K5696,'8760 Data'!L5696,'8760 Data'!M5696,'8760 Data'!N5696,'8760 Data'!O5696,'8760 Data'!P5696,'8760 Data'!Q5696,'8760 Data'!R5696,'8760 Data'!S5696,'8760 Data'!T5696,'8760 Data'!U5696)</f>
        <v>0</v>
      </c>
      <c r="I5696" s="591" t="e">
        <f>H5696/'Output Sheet'!$B$8</f>
        <v>#DIV/0!</v>
      </c>
      <c r="J5696" s="596"/>
      <c r="K5696" s="560"/>
      <c r="L5696" s="560"/>
      <c r="M5696" s="560"/>
      <c r="N5696" s="560"/>
      <c r="O5696" s="560"/>
      <c r="P5696" s="560"/>
      <c r="Q5696" s="560"/>
      <c r="R5696" s="560"/>
      <c r="S5696" s="560"/>
      <c r="T5696" s="560"/>
      <c r="U5696" s="560"/>
    </row>
    <row r="5697" spans="1:21">
      <c r="A5697" s="593">
        <f t="shared" si="528"/>
        <v>41512</v>
      </c>
      <c r="B5697" s="594">
        <v>41512.333662847224</v>
      </c>
      <c r="C5697" s="560">
        <f t="shared" si="529"/>
        <v>2013</v>
      </c>
      <c r="D5697" s="560">
        <f t="shared" si="530"/>
        <v>8</v>
      </c>
      <c r="E5697" s="560">
        <f t="shared" si="531"/>
        <v>26</v>
      </c>
      <c r="F5697" s="560">
        <f t="shared" si="532"/>
        <v>8</v>
      </c>
      <c r="G5697" s="595">
        <f t="shared" si="533"/>
        <v>2</v>
      </c>
      <c r="H5697" s="590">
        <f>CHOOSE('Output Sheet'!$B$4,'8760 Data'!J5697,'8760 Data'!K5697,'8760 Data'!L5697,'8760 Data'!M5697,'8760 Data'!N5697,'8760 Data'!O5697,'8760 Data'!P5697,'8760 Data'!Q5697,'8760 Data'!R5697,'8760 Data'!S5697,'8760 Data'!T5697,'8760 Data'!U5697)</f>
        <v>0</v>
      </c>
      <c r="I5697" s="591" t="e">
        <f>H5697/'Output Sheet'!$B$8</f>
        <v>#DIV/0!</v>
      </c>
      <c r="J5697" s="596"/>
      <c r="K5697" s="560"/>
      <c r="L5697" s="560"/>
      <c r="M5697" s="560"/>
      <c r="N5697" s="560"/>
      <c r="O5697" s="560"/>
      <c r="P5697" s="560"/>
      <c r="Q5697" s="560"/>
      <c r="R5697" s="560"/>
      <c r="S5697" s="560"/>
      <c r="T5697" s="560"/>
      <c r="U5697" s="560"/>
    </row>
    <row r="5698" spans="1:21">
      <c r="A5698" s="593">
        <f t="shared" si="528"/>
        <v>41512</v>
      </c>
      <c r="B5698" s="594">
        <v>41512.375329571762</v>
      </c>
      <c r="C5698" s="560">
        <f t="shared" si="529"/>
        <v>2013</v>
      </c>
      <c r="D5698" s="560">
        <f t="shared" si="530"/>
        <v>8</v>
      </c>
      <c r="E5698" s="560">
        <f t="shared" si="531"/>
        <v>26</v>
      </c>
      <c r="F5698" s="560">
        <f t="shared" si="532"/>
        <v>9</v>
      </c>
      <c r="G5698" s="595">
        <f t="shared" si="533"/>
        <v>2</v>
      </c>
      <c r="H5698" s="590">
        <f>CHOOSE('Output Sheet'!$B$4,'8760 Data'!J5698,'8760 Data'!K5698,'8760 Data'!L5698,'8760 Data'!M5698,'8760 Data'!N5698,'8760 Data'!O5698,'8760 Data'!P5698,'8760 Data'!Q5698,'8760 Data'!R5698,'8760 Data'!S5698,'8760 Data'!T5698,'8760 Data'!U5698)</f>
        <v>0</v>
      </c>
      <c r="I5698" s="591" t="e">
        <f>H5698/'Output Sheet'!$B$8</f>
        <v>#DIV/0!</v>
      </c>
      <c r="J5698" s="596"/>
      <c r="K5698" s="560"/>
      <c r="L5698" s="560"/>
      <c r="M5698" s="560"/>
      <c r="N5698" s="560"/>
      <c r="O5698" s="560"/>
      <c r="P5698" s="560"/>
      <c r="Q5698" s="560"/>
      <c r="R5698" s="560"/>
      <c r="S5698" s="560"/>
      <c r="T5698" s="560"/>
      <c r="U5698" s="560"/>
    </row>
    <row r="5699" spans="1:21">
      <c r="A5699" s="593">
        <f t="shared" ref="A5699:A5762" si="534">DATE(C5699,D5699,E5699)</f>
        <v>41512</v>
      </c>
      <c r="B5699" s="594">
        <v>41512.416996296299</v>
      </c>
      <c r="C5699" s="560">
        <f t="shared" ref="C5699:C5762" si="535">YEAR(B5699)</f>
        <v>2013</v>
      </c>
      <c r="D5699" s="560">
        <f t="shared" ref="D5699:D5762" si="536">MONTH(B5699)</f>
        <v>8</v>
      </c>
      <c r="E5699" s="560">
        <f t="shared" ref="E5699:E5762" si="537">DAY(B5699)</f>
        <v>26</v>
      </c>
      <c r="F5699" s="560">
        <f t="shared" ref="F5699:F5762" si="538">IF(HOUR(B5699)&lt;&gt;0,HOUR(B5699),24)</f>
        <v>10</v>
      </c>
      <c r="G5699" s="595">
        <f t="shared" ref="G5699:G5762" si="539">WEEKDAY(B5699,1)</f>
        <v>2</v>
      </c>
      <c r="H5699" s="590">
        <f>CHOOSE('Output Sheet'!$B$4,'8760 Data'!J5699,'8760 Data'!K5699,'8760 Data'!L5699,'8760 Data'!M5699,'8760 Data'!N5699,'8760 Data'!O5699,'8760 Data'!P5699,'8760 Data'!Q5699,'8760 Data'!R5699,'8760 Data'!S5699,'8760 Data'!T5699,'8760 Data'!U5699)</f>
        <v>0</v>
      </c>
      <c r="I5699" s="591" t="e">
        <f>H5699/'Output Sheet'!$B$8</f>
        <v>#DIV/0!</v>
      </c>
      <c r="J5699" s="596"/>
      <c r="K5699" s="560"/>
      <c r="L5699" s="560"/>
      <c r="M5699" s="560"/>
      <c r="N5699" s="560"/>
      <c r="O5699" s="560"/>
      <c r="P5699" s="560"/>
      <c r="Q5699" s="560"/>
      <c r="R5699" s="560"/>
      <c r="S5699" s="560"/>
      <c r="T5699" s="560"/>
      <c r="U5699" s="560"/>
    </row>
    <row r="5700" spans="1:21">
      <c r="A5700" s="593">
        <f t="shared" si="534"/>
        <v>41512</v>
      </c>
      <c r="B5700" s="594">
        <v>41512.458663020836</v>
      </c>
      <c r="C5700" s="560">
        <f t="shared" si="535"/>
        <v>2013</v>
      </c>
      <c r="D5700" s="560">
        <f t="shared" si="536"/>
        <v>8</v>
      </c>
      <c r="E5700" s="560">
        <f t="shared" si="537"/>
        <v>26</v>
      </c>
      <c r="F5700" s="560">
        <f t="shared" si="538"/>
        <v>11</v>
      </c>
      <c r="G5700" s="595">
        <f t="shared" si="539"/>
        <v>2</v>
      </c>
      <c r="H5700" s="590">
        <f>CHOOSE('Output Sheet'!$B$4,'8760 Data'!J5700,'8760 Data'!K5700,'8760 Data'!L5700,'8760 Data'!M5700,'8760 Data'!N5700,'8760 Data'!O5700,'8760 Data'!P5700,'8760 Data'!Q5700,'8760 Data'!R5700,'8760 Data'!S5700,'8760 Data'!T5700,'8760 Data'!U5700)</f>
        <v>0</v>
      </c>
      <c r="I5700" s="591" t="e">
        <f>H5700/'Output Sheet'!$B$8</f>
        <v>#DIV/0!</v>
      </c>
      <c r="J5700" s="596"/>
      <c r="K5700" s="560"/>
      <c r="L5700" s="560"/>
      <c r="M5700" s="560"/>
      <c r="N5700" s="560"/>
      <c r="O5700" s="560"/>
      <c r="P5700" s="560"/>
      <c r="Q5700" s="560"/>
      <c r="R5700" s="560"/>
      <c r="S5700" s="560"/>
      <c r="T5700" s="560"/>
      <c r="U5700" s="560"/>
    </row>
    <row r="5701" spans="1:21">
      <c r="A5701" s="593">
        <f t="shared" si="534"/>
        <v>41512</v>
      </c>
      <c r="B5701" s="594">
        <v>41512.500329745373</v>
      </c>
      <c r="C5701" s="560">
        <f t="shared" si="535"/>
        <v>2013</v>
      </c>
      <c r="D5701" s="560">
        <f t="shared" si="536"/>
        <v>8</v>
      </c>
      <c r="E5701" s="560">
        <f t="shared" si="537"/>
        <v>26</v>
      </c>
      <c r="F5701" s="560">
        <f t="shared" si="538"/>
        <v>12</v>
      </c>
      <c r="G5701" s="595">
        <f t="shared" si="539"/>
        <v>2</v>
      </c>
      <c r="H5701" s="590">
        <f>CHOOSE('Output Sheet'!$B$4,'8760 Data'!J5701,'8760 Data'!K5701,'8760 Data'!L5701,'8760 Data'!M5701,'8760 Data'!N5701,'8760 Data'!O5701,'8760 Data'!P5701,'8760 Data'!Q5701,'8760 Data'!R5701,'8760 Data'!S5701,'8760 Data'!T5701,'8760 Data'!U5701)</f>
        <v>0</v>
      </c>
      <c r="I5701" s="591" t="e">
        <f>H5701/'Output Sheet'!$B$8</f>
        <v>#DIV/0!</v>
      </c>
      <c r="J5701" s="596"/>
      <c r="K5701" s="560"/>
      <c r="L5701" s="560"/>
      <c r="M5701" s="560"/>
      <c r="N5701" s="560"/>
      <c r="O5701" s="560"/>
      <c r="P5701" s="560"/>
      <c r="Q5701" s="560"/>
      <c r="R5701" s="560"/>
      <c r="S5701" s="560"/>
      <c r="T5701" s="560"/>
      <c r="U5701" s="560"/>
    </row>
    <row r="5702" spans="1:21">
      <c r="A5702" s="593">
        <f t="shared" si="534"/>
        <v>41512</v>
      </c>
      <c r="B5702" s="594">
        <v>41512.54199646991</v>
      </c>
      <c r="C5702" s="560">
        <f t="shared" si="535"/>
        <v>2013</v>
      </c>
      <c r="D5702" s="560">
        <f t="shared" si="536"/>
        <v>8</v>
      </c>
      <c r="E5702" s="560">
        <f t="shared" si="537"/>
        <v>26</v>
      </c>
      <c r="F5702" s="560">
        <f t="shared" si="538"/>
        <v>13</v>
      </c>
      <c r="G5702" s="595">
        <f t="shared" si="539"/>
        <v>2</v>
      </c>
      <c r="H5702" s="590">
        <f>CHOOSE('Output Sheet'!$B$4,'8760 Data'!J5702,'8760 Data'!K5702,'8760 Data'!L5702,'8760 Data'!M5702,'8760 Data'!N5702,'8760 Data'!O5702,'8760 Data'!P5702,'8760 Data'!Q5702,'8760 Data'!R5702,'8760 Data'!S5702,'8760 Data'!T5702,'8760 Data'!U5702)</f>
        <v>0</v>
      </c>
      <c r="I5702" s="591" t="e">
        <f>H5702/'Output Sheet'!$B$8</f>
        <v>#DIV/0!</v>
      </c>
      <c r="J5702" s="596"/>
      <c r="K5702" s="560"/>
      <c r="L5702" s="560"/>
      <c r="M5702" s="560"/>
      <c r="N5702" s="560"/>
      <c r="O5702" s="560"/>
      <c r="P5702" s="560"/>
      <c r="Q5702" s="560"/>
      <c r="R5702" s="560"/>
      <c r="S5702" s="560"/>
      <c r="T5702" s="560"/>
      <c r="U5702" s="560"/>
    </row>
    <row r="5703" spans="1:21">
      <c r="A5703" s="593">
        <f t="shared" si="534"/>
        <v>41512</v>
      </c>
      <c r="B5703" s="594">
        <v>41512.583663194448</v>
      </c>
      <c r="C5703" s="560">
        <f t="shared" si="535"/>
        <v>2013</v>
      </c>
      <c r="D5703" s="560">
        <f t="shared" si="536"/>
        <v>8</v>
      </c>
      <c r="E5703" s="560">
        <f t="shared" si="537"/>
        <v>26</v>
      </c>
      <c r="F5703" s="560">
        <f t="shared" si="538"/>
        <v>14</v>
      </c>
      <c r="G5703" s="595">
        <f t="shared" si="539"/>
        <v>2</v>
      </c>
      <c r="H5703" s="590">
        <f>CHOOSE('Output Sheet'!$B$4,'8760 Data'!J5703,'8760 Data'!K5703,'8760 Data'!L5703,'8760 Data'!M5703,'8760 Data'!N5703,'8760 Data'!O5703,'8760 Data'!P5703,'8760 Data'!Q5703,'8760 Data'!R5703,'8760 Data'!S5703,'8760 Data'!T5703,'8760 Data'!U5703)</f>
        <v>0</v>
      </c>
      <c r="I5703" s="591" t="e">
        <f>H5703/'Output Sheet'!$B$8</f>
        <v>#DIV/0!</v>
      </c>
      <c r="J5703" s="596"/>
      <c r="K5703" s="560"/>
      <c r="L5703" s="560"/>
      <c r="M5703" s="560"/>
      <c r="N5703" s="560"/>
      <c r="O5703" s="560"/>
      <c r="P5703" s="560"/>
      <c r="Q5703" s="560"/>
      <c r="R5703" s="560"/>
      <c r="S5703" s="560"/>
      <c r="T5703" s="560"/>
      <c r="U5703" s="560"/>
    </row>
    <row r="5704" spans="1:21">
      <c r="A5704" s="593">
        <f t="shared" si="534"/>
        <v>41512</v>
      </c>
      <c r="B5704" s="594">
        <v>41512.625329918985</v>
      </c>
      <c r="C5704" s="560">
        <f t="shared" si="535"/>
        <v>2013</v>
      </c>
      <c r="D5704" s="560">
        <f t="shared" si="536"/>
        <v>8</v>
      </c>
      <c r="E5704" s="560">
        <f t="shared" si="537"/>
        <v>26</v>
      </c>
      <c r="F5704" s="560">
        <f t="shared" si="538"/>
        <v>15</v>
      </c>
      <c r="G5704" s="595">
        <f t="shared" si="539"/>
        <v>2</v>
      </c>
      <c r="H5704" s="590">
        <f>CHOOSE('Output Sheet'!$B$4,'8760 Data'!J5704,'8760 Data'!K5704,'8760 Data'!L5704,'8760 Data'!M5704,'8760 Data'!N5704,'8760 Data'!O5704,'8760 Data'!P5704,'8760 Data'!Q5704,'8760 Data'!R5704,'8760 Data'!S5704,'8760 Data'!T5704,'8760 Data'!U5704)</f>
        <v>0</v>
      </c>
      <c r="I5704" s="591" t="e">
        <f>H5704/'Output Sheet'!$B$8</f>
        <v>#DIV/0!</v>
      </c>
      <c r="J5704" s="596"/>
      <c r="K5704" s="560"/>
      <c r="L5704" s="560"/>
      <c r="M5704" s="560"/>
      <c r="N5704" s="560"/>
      <c r="O5704" s="560"/>
      <c r="P5704" s="560"/>
      <c r="Q5704" s="560"/>
      <c r="R5704" s="560"/>
      <c r="S5704" s="560"/>
      <c r="T5704" s="560"/>
      <c r="U5704" s="560"/>
    </row>
    <row r="5705" spans="1:21">
      <c r="A5705" s="593">
        <f t="shared" si="534"/>
        <v>41512</v>
      </c>
      <c r="B5705" s="594">
        <v>41512.666996643522</v>
      </c>
      <c r="C5705" s="560">
        <f t="shared" si="535"/>
        <v>2013</v>
      </c>
      <c r="D5705" s="560">
        <f t="shared" si="536"/>
        <v>8</v>
      </c>
      <c r="E5705" s="560">
        <f t="shared" si="537"/>
        <v>26</v>
      </c>
      <c r="F5705" s="560">
        <f t="shared" si="538"/>
        <v>16</v>
      </c>
      <c r="G5705" s="595">
        <f t="shared" si="539"/>
        <v>2</v>
      </c>
      <c r="H5705" s="590">
        <f>CHOOSE('Output Sheet'!$B$4,'8760 Data'!J5705,'8760 Data'!K5705,'8760 Data'!L5705,'8760 Data'!M5705,'8760 Data'!N5705,'8760 Data'!O5705,'8760 Data'!P5705,'8760 Data'!Q5705,'8760 Data'!R5705,'8760 Data'!S5705,'8760 Data'!T5705,'8760 Data'!U5705)</f>
        <v>0</v>
      </c>
      <c r="I5705" s="591" t="e">
        <f>H5705/'Output Sheet'!$B$8</f>
        <v>#DIV/0!</v>
      </c>
      <c r="J5705" s="596"/>
      <c r="K5705" s="560"/>
      <c r="L5705" s="560"/>
      <c r="M5705" s="560"/>
      <c r="N5705" s="560"/>
      <c r="O5705" s="560"/>
      <c r="P5705" s="560"/>
      <c r="Q5705" s="560"/>
      <c r="R5705" s="560"/>
      <c r="S5705" s="560"/>
      <c r="T5705" s="560"/>
      <c r="U5705" s="560"/>
    </row>
    <row r="5706" spans="1:21">
      <c r="A5706" s="593">
        <f t="shared" si="534"/>
        <v>41512</v>
      </c>
      <c r="B5706" s="594">
        <v>41512.708663368052</v>
      </c>
      <c r="C5706" s="560">
        <f t="shared" si="535"/>
        <v>2013</v>
      </c>
      <c r="D5706" s="560">
        <f t="shared" si="536"/>
        <v>8</v>
      </c>
      <c r="E5706" s="560">
        <f t="shared" si="537"/>
        <v>26</v>
      </c>
      <c r="F5706" s="560">
        <f t="shared" si="538"/>
        <v>17</v>
      </c>
      <c r="G5706" s="595">
        <f t="shared" si="539"/>
        <v>2</v>
      </c>
      <c r="H5706" s="590">
        <f>CHOOSE('Output Sheet'!$B$4,'8760 Data'!J5706,'8760 Data'!K5706,'8760 Data'!L5706,'8760 Data'!M5706,'8760 Data'!N5706,'8760 Data'!O5706,'8760 Data'!P5706,'8760 Data'!Q5706,'8760 Data'!R5706,'8760 Data'!S5706,'8760 Data'!T5706,'8760 Data'!U5706)</f>
        <v>0</v>
      </c>
      <c r="I5706" s="591" t="e">
        <f>H5706/'Output Sheet'!$B$8</f>
        <v>#DIV/0!</v>
      </c>
      <c r="J5706" s="596"/>
      <c r="K5706" s="560"/>
      <c r="L5706" s="560"/>
      <c r="M5706" s="560"/>
      <c r="N5706" s="560"/>
      <c r="O5706" s="560"/>
      <c r="P5706" s="560"/>
      <c r="Q5706" s="560"/>
      <c r="R5706" s="560"/>
      <c r="S5706" s="560"/>
      <c r="T5706" s="560"/>
      <c r="U5706" s="560"/>
    </row>
    <row r="5707" spans="1:21">
      <c r="A5707" s="593">
        <f t="shared" si="534"/>
        <v>41512</v>
      </c>
      <c r="B5707" s="594">
        <v>41512.750330092589</v>
      </c>
      <c r="C5707" s="560">
        <f t="shared" si="535"/>
        <v>2013</v>
      </c>
      <c r="D5707" s="560">
        <f t="shared" si="536"/>
        <v>8</v>
      </c>
      <c r="E5707" s="560">
        <f t="shared" si="537"/>
        <v>26</v>
      </c>
      <c r="F5707" s="560">
        <f t="shared" si="538"/>
        <v>18</v>
      </c>
      <c r="G5707" s="595">
        <f t="shared" si="539"/>
        <v>2</v>
      </c>
      <c r="H5707" s="590">
        <f>CHOOSE('Output Sheet'!$B$4,'8760 Data'!J5707,'8760 Data'!K5707,'8760 Data'!L5707,'8760 Data'!M5707,'8760 Data'!N5707,'8760 Data'!O5707,'8760 Data'!P5707,'8760 Data'!Q5707,'8760 Data'!R5707,'8760 Data'!S5707,'8760 Data'!T5707,'8760 Data'!U5707)</f>
        <v>0</v>
      </c>
      <c r="I5707" s="591" t="e">
        <f>H5707/'Output Sheet'!$B$8</f>
        <v>#DIV/0!</v>
      </c>
      <c r="J5707" s="596"/>
      <c r="K5707" s="560"/>
      <c r="L5707" s="560"/>
      <c r="M5707" s="560"/>
      <c r="N5707" s="560"/>
      <c r="O5707" s="560"/>
      <c r="P5707" s="560"/>
      <c r="Q5707" s="560"/>
      <c r="R5707" s="560"/>
      <c r="S5707" s="560"/>
      <c r="T5707" s="560"/>
      <c r="U5707" s="560"/>
    </row>
    <row r="5708" spans="1:21">
      <c r="A5708" s="593">
        <f t="shared" si="534"/>
        <v>41512</v>
      </c>
      <c r="B5708" s="594">
        <v>41512.791996817126</v>
      </c>
      <c r="C5708" s="560">
        <f t="shared" si="535"/>
        <v>2013</v>
      </c>
      <c r="D5708" s="560">
        <f t="shared" si="536"/>
        <v>8</v>
      </c>
      <c r="E5708" s="560">
        <f t="shared" si="537"/>
        <v>26</v>
      </c>
      <c r="F5708" s="560">
        <f t="shared" si="538"/>
        <v>19</v>
      </c>
      <c r="G5708" s="595">
        <f t="shared" si="539"/>
        <v>2</v>
      </c>
      <c r="H5708" s="590">
        <f>CHOOSE('Output Sheet'!$B$4,'8760 Data'!J5708,'8760 Data'!K5708,'8760 Data'!L5708,'8760 Data'!M5708,'8760 Data'!N5708,'8760 Data'!O5708,'8760 Data'!P5708,'8760 Data'!Q5708,'8760 Data'!R5708,'8760 Data'!S5708,'8760 Data'!T5708,'8760 Data'!U5708)</f>
        <v>0</v>
      </c>
      <c r="I5708" s="591" t="e">
        <f>H5708/'Output Sheet'!$B$8</f>
        <v>#DIV/0!</v>
      </c>
      <c r="J5708" s="596"/>
      <c r="K5708" s="560"/>
      <c r="L5708" s="560"/>
      <c r="M5708" s="560"/>
      <c r="N5708" s="560"/>
      <c r="O5708" s="560"/>
      <c r="P5708" s="560"/>
      <c r="Q5708" s="560"/>
      <c r="R5708" s="560"/>
      <c r="S5708" s="560"/>
      <c r="T5708" s="560"/>
      <c r="U5708" s="560"/>
    </row>
    <row r="5709" spans="1:21">
      <c r="A5709" s="593">
        <f t="shared" si="534"/>
        <v>41512</v>
      </c>
      <c r="B5709" s="594">
        <v>41512.833663541664</v>
      </c>
      <c r="C5709" s="560">
        <f t="shared" si="535"/>
        <v>2013</v>
      </c>
      <c r="D5709" s="560">
        <f t="shared" si="536"/>
        <v>8</v>
      </c>
      <c r="E5709" s="560">
        <f t="shared" si="537"/>
        <v>26</v>
      </c>
      <c r="F5709" s="560">
        <f t="shared" si="538"/>
        <v>20</v>
      </c>
      <c r="G5709" s="595">
        <f t="shared" si="539"/>
        <v>2</v>
      </c>
      <c r="H5709" s="590">
        <f>CHOOSE('Output Sheet'!$B$4,'8760 Data'!J5709,'8760 Data'!K5709,'8760 Data'!L5709,'8760 Data'!M5709,'8760 Data'!N5709,'8760 Data'!O5709,'8760 Data'!P5709,'8760 Data'!Q5709,'8760 Data'!R5709,'8760 Data'!S5709,'8760 Data'!T5709,'8760 Data'!U5709)</f>
        <v>0</v>
      </c>
      <c r="I5709" s="591" t="e">
        <f>H5709/'Output Sheet'!$B$8</f>
        <v>#DIV/0!</v>
      </c>
      <c r="J5709" s="596"/>
      <c r="K5709" s="560"/>
      <c r="L5709" s="560"/>
      <c r="M5709" s="560"/>
      <c r="N5709" s="560"/>
      <c r="O5709" s="560"/>
      <c r="P5709" s="560"/>
      <c r="Q5709" s="560"/>
      <c r="R5709" s="560"/>
      <c r="S5709" s="560"/>
      <c r="T5709" s="560"/>
      <c r="U5709" s="560"/>
    </row>
    <row r="5710" spans="1:21">
      <c r="A5710" s="593">
        <f t="shared" si="534"/>
        <v>41512</v>
      </c>
      <c r="B5710" s="594">
        <v>41512.875330266201</v>
      </c>
      <c r="C5710" s="560">
        <f t="shared" si="535"/>
        <v>2013</v>
      </c>
      <c r="D5710" s="560">
        <f t="shared" si="536"/>
        <v>8</v>
      </c>
      <c r="E5710" s="560">
        <f t="shared" si="537"/>
        <v>26</v>
      </c>
      <c r="F5710" s="560">
        <f t="shared" si="538"/>
        <v>21</v>
      </c>
      <c r="G5710" s="595">
        <f t="shared" si="539"/>
        <v>2</v>
      </c>
      <c r="H5710" s="590">
        <f>CHOOSE('Output Sheet'!$B$4,'8760 Data'!J5710,'8760 Data'!K5710,'8760 Data'!L5710,'8760 Data'!M5710,'8760 Data'!N5710,'8760 Data'!O5710,'8760 Data'!P5710,'8760 Data'!Q5710,'8760 Data'!R5710,'8760 Data'!S5710,'8760 Data'!T5710,'8760 Data'!U5710)</f>
        <v>0</v>
      </c>
      <c r="I5710" s="591" t="e">
        <f>H5710/'Output Sheet'!$B$8</f>
        <v>#DIV/0!</v>
      </c>
      <c r="J5710" s="596"/>
      <c r="K5710" s="560"/>
      <c r="L5710" s="560"/>
      <c r="M5710" s="560"/>
      <c r="N5710" s="560"/>
      <c r="O5710" s="560"/>
      <c r="P5710" s="560"/>
      <c r="Q5710" s="560"/>
      <c r="R5710" s="560"/>
      <c r="S5710" s="560"/>
      <c r="T5710" s="560"/>
      <c r="U5710" s="560"/>
    </row>
    <row r="5711" spans="1:21">
      <c r="A5711" s="593">
        <f t="shared" si="534"/>
        <v>41512</v>
      </c>
      <c r="B5711" s="594">
        <v>41512.916996990738</v>
      </c>
      <c r="C5711" s="560">
        <f t="shared" si="535"/>
        <v>2013</v>
      </c>
      <c r="D5711" s="560">
        <f t="shared" si="536"/>
        <v>8</v>
      </c>
      <c r="E5711" s="560">
        <f t="shared" si="537"/>
        <v>26</v>
      </c>
      <c r="F5711" s="560">
        <f t="shared" si="538"/>
        <v>22</v>
      </c>
      <c r="G5711" s="595">
        <f t="shared" si="539"/>
        <v>2</v>
      </c>
      <c r="H5711" s="590">
        <f>CHOOSE('Output Sheet'!$B$4,'8760 Data'!J5711,'8760 Data'!K5711,'8760 Data'!L5711,'8760 Data'!M5711,'8760 Data'!N5711,'8760 Data'!O5711,'8760 Data'!P5711,'8760 Data'!Q5711,'8760 Data'!R5711,'8760 Data'!S5711,'8760 Data'!T5711,'8760 Data'!U5711)</f>
        <v>0</v>
      </c>
      <c r="I5711" s="591" t="e">
        <f>H5711/'Output Sheet'!$B$8</f>
        <v>#DIV/0!</v>
      </c>
      <c r="J5711" s="596"/>
      <c r="K5711" s="560"/>
      <c r="L5711" s="560"/>
      <c r="M5711" s="560"/>
      <c r="N5711" s="560"/>
      <c r="O5711" s="560"/>
      <c r="P5711" s="560"/>
      <c r="Q5711" s="560"/>
      <c r="R5711" s="560"/>
      <c r="S5711" s="560"/>
      <c r="T5711" s="560"/>
      <c r="U5711" s="560"/>
    </row>
    <row r="5712" spans="1:21">
      <c r="A5712" s="593">
        <f t="shared" si="534"/>
        <v>41512</v>
      </c>
      <c r="B5712" s="594">
        <v>41512.958663715275</v>
      </c>
      <c r="C5712" s="560">
        <f t="shared" si="535"/>
        <v>2013</v>
      </c>
      <c r="D5712" s="560">
        <f t="shared" si="536"/>
        <v>8</v>
      </c>
      <c r="E5712" s="560">
        <f t="shared" si="537"/>
        <v>26</v>
      </c>
      <c r="F5712" s="560">
        <f t="shared" si="538"/>
        <v>23</v>
      </c>
      <c r="G5712" s="595">
        <f t="shared" si="539"/>
        <v>2</v>
      </c>
      <c r="H5712" s="590">
        <f>CHOOSE('Output Sheet'!$B$4,'8760 Data'!J5712,'8760 Data'!K5712,'8760 Data'!L5712,'8760 Data'!M5712,'8760 Data'!N5712,'8760 Data'!O5712,'8760 Data'!P5712,'8760 Data'!Q5712,'8760 Data'!R5712,'8760 Data'!S5712,'8760 Data'!T5712,'8760 Data'!U5712)</f>
        <v>0</v>
      </c>
      <c r="I5712" s="591" t="e">
        <f>H5712/'Output Sheet'!$B$8</f>
        <v>#DIV/0!</v>
      </c>
      <c r="J5712" s="596"/>
      <c r="K5712" s="560"/>
      <c r="L5712" s="560"/>
      <c r="M5712" s="560"/>
      <c r="N5712" s="560"/>
      <c r="O5712" s="560"/>
      <c r="P5712" s="560"/>
      <c r="Q5712" s="560"/>
      <c r="R5712" s="560"/>
      <c r="S5712" s="560"/>
      <c r="T5712" s="560"/>
      <c r="U5712" s="560"/>
    </row>
    <row r="5713" spans="1:21">
      <c r="A5713" s="593">
        <f t="shared" si="534"/>
        <v>41513</v>
      </c>
      <c r="B5713" s="594">
        <v>41513.000330439812</v>
      </c>
      <c r="C5713" s="560">
        <f t="shared" si="535"/>
        <v>2013</v>
      </c>
      <c r="D5713" s="560">
        <f t="shared" si="536"/>
        <v>8</v>
      </c>
      <c r="E5713" s="560">
        <f t="shared" si="537"/>
        <v>27</v>
      </c>
      <c r="F5713" s="560">
        <f t="shared" si="538"/>
        <v>24</v>
      </c>
      <c r="G5713" s="595">
        <f t="shared" si="539"/>
        <v>3</v>
      </c>
      <c r="H5713" s="590">
        <f>CHOOSE('Output Sheet'!$B$4,'8760 Data'!J5713,'8760 Data'!K5713,'8760 Data'!L5713,'8760 Data'!M5713,'8760 Data'!N5713,'8760 Data'!O5713,'8760 Data'!P5713,'8760 Data'!Q5713,'8760 Data'!R5713,'8760 Data'!S5713,'8760 Data'!T5713,'8760 Data'!U5713)</f>
        <v>0</v>
      </c>
      <c r="I5713" s="591" t="e">
        <f>H5713/'Output Sheet'!$B$8</f>
        <v>#DIV/0!</v>
      </c>
      <c r="J5713" s="596"/>
      <c r="K5713" s="560"/>
      <c r="L5713" s="560"/>
      <c r="M5713" s="560"/>
      <c r="N5713" s="560"/>
      <c r="O5713" s="560"/>
      <c r="P5713" s="560"/>
      <c r="Q5713" s="560"/>
      <c r="R5713" s="560"/>
      <c r="S5713" s="560"/>
      <c r="T5713" s="560"/>
      <c r="U5713" s="560"/>
    </row>
    <row r="5714" spans="1:21">
      <c r="A5714" s="593">
        <f t="shared" si="534"/>
        <v>41513</v>
      </c>
      <c r="B5714" s="594">
        <v>41513.04199716435</v>
      </c>
      <c r="C5714" s="560">
        <f t="shared" si="535"/>
        <v>2013</v>
      </c>
      <c r="D5714" s="560">
        <f t="shared" si="536"/>
        <v>8</v>
      </c>
      <c r="E5714" s="560">
        <f t="shared" si="537"/>
        <v>27</v>
      </c>
      <c r="F5714" s="560">
        <f t="shared" si="538"/>
        <v>1</v>
      </c>
      <c r="G5714" s="595">
        <f t="shared" si="539"/>
        <v>3</v>
      </c>
      <c r="H5714" s="590">
        <f>CHOOSE('Output Sheet'!$B$4,'8760 Data'!J5714,'8760 Data'!K5714,'8760 Data'!L5714,'8760 Data'!M5714,'8760 Data'!N5714,'8760 Data'!O5714,'8760 Data'!P5714,'8760 Data'!Q5714,'8760 Data'!R5714,'8760 Data'!S5714,'8760 Data'!T5714,'8760 Data'!U5714)</f>
        <v>0</v>
      </c>
      <c r="I5714" s="591" t="e">
        <f>H5714/'Output Sheet'!$B$8</f>
        <v>#DIV/0!</v>
      </c>
      <c r="J5714" s="596"/>
      <c r="K5714" s="560"/>
      <c r="L5714" s="560"/>
      <c r="M5714" s="560"/>
      <c r="N5714" s="560"/>
      <c r="O5714" s="560"/>
      <c r="P5714" s="560"/>
      <c r="Q5714" s="560"/>
      <c r="R5714" s="560"/>
      <c r="S5714" s="560"/>
      <c r="T5714" s="560"/>
      <c r="U5714" s="560"/>
    </row>
    <row r="5715" spans="1:21">
      <c r="A5715" s="593">
        <f t="shared" si="534"/>
        <v>41513</v>
      </c>
      <c r="B5715" s="594">
        <v>41513.083663888887</v>
      </c>
      <c r="C5715" s="560">
        <f t="shared" si="535"/>
        <v>2013</v>
      </c>
      <c r="D5715" s="560">
        <f t="shared" si="536"/>
        <v>8</v>
      </c>
      <c r="E5715" s="560">
        <f t="shared" si="537"/>
        <v>27</v>
      </c>
      <c r="F5715" s="560">
        <f t="shared" si="538"/>
        <v>2</v>
      </c>
      <c r="G5715" s="595">
        <f t="shared" si="539"/>
        <v>3</v>
      </c>
      <c r="H5715" s="590">
        <f>CHOOSE('Output Sheet'!$B$4,'8760 Data'!J5715,'8760 Data'!K5715,'8760 Data'!L5715,'8760 Data'!M5715,'8760 Data'!N5715,'8760 Data'!O5715,'8760 Data'!P5715,'8760 Data'!Q5715,'8760 Data'!R5715,'8760 Data'!S5715,'8760 Data'!T5715,'8760 Data'!U5715)</f>
        <v>0</v>
      </c>
      <c r="I5715" s="591" t="e">
        <f>H5715/'Output Sheet'!$B$8</f>
        <v>#DIV/0!</v>
      </c>
      <c r="J5715" s="596"/>
      <c r="K5715" s="560"/>
      <c r="L5715" s="560"/>
      <c r="M5715" s="560"/>
      <c r="N5715" s="560"/>
      <c r="O5715" s="560"/>
      <c r="P5715" s="560"/>
      <c r="Q5715" s="560"/>
      <c r="R5715" s="560"/>
      <c r="S5715" s="560"/>
      <c r="T5715" s="560"/>
      <c r="U5715" s="560"/>
    </row>
    <row r="5716" spans="1:21">
      <c r="A5716" s="593">
        <f t="shared" si="534"/>
        <v>41513</v>
      </c>
      <c r="B5716" s="594">
        <v>41513.125330613424</v>
      </c>
      <c r="C5716" s="560">
        <f t="shared" si="535"/>
        <v>2013</v>
      </c>
      <c r="D5716" s="560">
        <f t="shared" si="536"/>
        <v>8</v>
      </c>
      <c r="E5716" s="560">
        <f t="shared" si="537"/>
        <v>27</v>
      </c>
      <c r="F5716" s="560">
        <f t="shared" si="538"/>
        <v>3</v>
      </c>
      <c r="G5716" s="595">
        <f t="shared" si="539"/>
        <v>3</v>
      </c>
      <c r="H5716" s="590">
        <f>CHOOSE('Output Sheet'!$B$4,'8760 Data'!J5716,'8760 Data'!K5716,'8760 Data'!L5716,'8760 Data'!M5716,'8760 Data'!N5716,'8760 Data'!O5716,'8760 Data'!P5716,'8760 Data'!Q5716,'8760 Data'!R5716,'8760 Data'!S5716,'8760 Data'!T5716,'8760 Data'!U5716)</f>
        <v>0</v>
      </c>
      <c r="I5716" s="591" t="e">
        <f>H5716/'Output Sheet'!$B$8</f>
        <v>#DIV/0!</v>
      </c>
      <c r="J5716" s="596"/>
      <c r="K5716" s="560"/>
      <c r="L5716" s="560"/>
      <c r="M5716" s="560"/>
      <c r="N5716" s="560"/>
      <c r="O5716" s="560"/>
      <c r="P5716" s="560"/>
      <c r="Q5716" s="560"/>
      <c r="R5716" s="560"/>
      <c r="S5716" s="560"/>
      <c r="T5716" s="560"/>
      <c r="U5716" s="560"/>
    </row>
    <row r="5717" spans="1:21">
      <c r="A5717" s="593">
        <f t="shared" si="534"/>
        <v>41513</v>
      </c>
      <c r="B5717" s="594">
        <v>41513.166997337961</v>
      </c>
      <c r="C5717" s="560">
        <f t="shared" si="535"/>
        <v>2013</v>
      </c>
      <c r="D5717" s="560">
        <f t="shared" si="536"/>
        <v>8</v>
      </c>
      <c r="E5717" s="560">
        <f t="shared" si="537"/>
        <v>27</v>
      </c>
      <c r="F5717" s="560">
        <f t="shared" si="538"/>
        <v>4</v>
      </c>
      <c r="G5717" s="595">
        <f t="shared" si="539"/>
        <v>3</v>
      </c>
      <c r="H5717" s="590">
        <f>CHOOSE('Output Sheet'!$B$4,'8760 Data'!J5717,'8760 Data'!K5717,'8760 Data'!L5717,'8760 Data'!M5717,'8760 Data'!N5717,'8760 Data'!O5717,'8760 Data'!P5717,'8760 Data'!Q5717,'8760 Data'!R5717,'8760 Data'!S5717,'8760 Data'!T5717,'8760 Data'!U5717)</f>
        <v>0</v>
      </c>
      <c r="I5717" s="591" t="e">
        <f>H5717/'Output Sheet'!$B$8</f>
        <v>#DIV/0!</v>
      </c>
      <c r="J5717" s="596"/>
      <c r="K5717" s="560"/>
      <c r="L5717" s="560"/>
      <c r="M5717" s="560"/>
      <c r="N5717" s="560"/>
      <c r="O5717" s="560"/>
      <c r="P5717" s="560"/>
      <c r="Q5717" s="560"/>
      <c r="R5717" s="560"/>
      <c r="S5717" s="560"/>
      <c r="T5717" s="560"/>
      <c r="U5717" s="560"/>
    </row>
    <row r="5718" spans="1:21">
      <c r="A5718" s="593">
        <f t="shared" si="534"/>
        <v>41513</v>
      </c>
      <c r="B5718" s="594">
        <v>41513.208664062498</v>
      </c>
      <c r="C5718" s="560">
        <f t="shared" si="535"/>
        <v>2013</v>
      </c>
      <c r="D5718" s="560">
        <f t="shared" si="536"/>
        <v>8</v>
      </c>
      <c r="E5718" s="560">
        <f t="shared" si="537"/>
        <v>27</v>
      </c>
      <c r="F5718" s="560">
        <f t="shared" si="538"/>
        <v>5</v>
      </c>
      <c r="G5718" s="595">
        <f t="shared" si="539"/>
        <v>3</v>
      </c>
      <c r="H5718" s="590">
        <f>CHOOSE('Output Sheet'!$B$4,'8760 Data'!J5718,'8760 Data'!K5718,'8760 Data'!L5718,'8760 Data'!M5718,'8760 Data'!N5718,'8760 Data'!O5718,'8760 Data'!P5718,'8760 Data'!Q5718,'8760 Data'!R5718,'8760 Data'!S5718,'8760 Data'!T5718,'8760 Data'!U5718)</f>
        <v>0</v>
      </c>
      <c r="I5718" s="591" t="e">
        <f>H5718/'Output Sheet'!$B$8</f>
        <v>#DIV/0!</v>
      </c>
      <c r="J5718" s="596"/>
      <c r="K5718" s="560"/>
      <c r="L5718" s="560"/>
      <c r="M5718" s="560"/>
      <c r="N5718" s="560"/>
      <c r="O5718" s="560"/>
      <c r="P5718" s="560"/>
      <c r="Q5718" s="560"/>
      <c r="R5718" s="560"/>
      <c r="S5718" s="560"/>
      <c r="T5718" s="560"/>
      <c r="U5718" s="560"/>
    </row>
    <row r="5719" spans="1:21">
      <c r="A5719" s="593">
        <f t="shared" si="534"/>
        <v>41513</v>
      </c>
      <c r="B5719" s="594">
        <v>41513.250330787036</v>
      </c>
      <c r="C5719" s="560">
        <f t="shared" si="535"/>
        <v>2013</v>
      </c>
      <c r="D5719" s="560">
        <f t="shared" si="536"/>
        <v>8</v>
      </c>
      <c r="E5719" s="560">
        <f t="shared" si="537"/>
        <v>27</v>
      </c>
      <c r="F5719" s="560">
        <f t="shared" si="538"/>
        <v>6</v>
      </c>
      <c r="G5719" s="595">
        <f t="shared" si="539"/>
        <v>3</v>
      </c>
      <c r="H5719" s="590">
        <f>CHOOSE('Output Sheet'!$B$4,'8760 Data'!J5719,'8760 Data'!K5719,'8760 Data'!L5719,'8760 Data'!M5719,'8760 Data'!N5719,'8760 Data'!O5719,'8760 Data'!P5719,'8760 Data'!Q5719,'8760 Data'!R5719,'8760 Data'!S5719,'8760 Data'!T5719,'8760 Data'!U5719)</f>
        <v>0</v>
      </c>
      <c r="I5719" s="591" t="e">
        <f>H5719/'Output Sheet'!$B$8</f>
        <v>#DIV/0!</v>
      </c>
      <c r="J5719" s="596"/>
      <c r="K5719" s="560"/>
      <c r="L5719" s="560"/>
      <c r="M5719" s="560"/>
      <c r="N5719" s="560"/>
      <c r="O5719" s="560"/>
      <c r="P5719" s="560"/>
      <c r="Q5719" s="560"/>
      <c r="R5719" s="560"/>
      <c r="S5719" s="560"/>
      <c r="T5719" s="560"/>
      <c r="U5719" s="560"/>
    </row>
    <row r="5720" spans="1:21">
      <c r="A5720" s="593">
        <f t="shared" si="534"/>
        <v>41513</v>
      </c>
      <c r="B5720" s="594">
        <v>41513.291997511573</v>
      </c>
      <c r="C5720" s="560">
        <f t="shared" si="535"/>
        <v>2013</v>
      </c>
      <c r="D5720" s="560">
        <f t="shared" si="536"/>
        <v>8</v>
      </c>
      <c r="E5720" s="560">
        <f t="shared" si="537"/>
        <v>27</v>
      </c>
      <c r="F5720" s="560">
        <f t="shared" si="538"/>
        <v>7</v>
      </c>
      <c r="G5720" s="595">
        <f t="shared" si="539"/>
        <v>3</v>
      </c>
      <c r="H5720" s="590">
        <f>CHOOSE('Output Sheet'!$B$4,'8760 Data'!J5720,'8760 Data'!K5720,'8760 Data'!L5720,'8760 Data'!M5720,'8760 Data'!N5720,'8760 Data'!O5720,'8760 Data'!P5720,'8760 Data'!Q5720,'8760 Data'!R5720,'8760 Data'!S5720,'8760 Data'!T5720,'8760 Data'!U5720)</f>
        <v>0</v>
      </c>
      <c r="I5720" s="591" t="e">
        <f>H5720/'Output Sheet'!$B$8</f>
        <v>#DIV/0!</v>
      </c>
      <c r="J5720" s="596"/>
      <c r="K5720" s="560"/>
      <c r="L5720" s="560"/>
      <c r="M5720" s="560"/>
      <c r="N5720" s="560"/>
      <c r="O5720" s="560"/>
      <c r="P5720" s="560"/>
      <c r="Q5720" s="560"/>
      <c r="R5720" s="560"/>
      <c r="S5720" s="560"/>
      <c r="T5720" s="560"/>
      <c r="U5720" s="560"/>
    </row>
    <row r="5721" spans="1:21">
      <c r="A5721" s="593">
        <f t="shared" si="534"/>
        <v>41513</v>
      </c>
      <c r="B5721" s="594">
        <v>41513.33366423611</v>
      </c>
      <c r="C5721" s="560">
        <f t="shared" si="535"/>
        <v>2013</v>
      </c>
      <c r="D5721" s="560">
        <f t="shared" si="536"/>
        <v>8</v>
      </c>
      <c r="E5721" s="560">
        <f t="shared" si="537"/>
        <v>27</v>
      </c>
      <c r="F5721" s="560">
        <f t="shared" si="538"/>
        <v>8</v>
      </c>
      <c r="G5721" s="595">
        <f t="shared" si="539"/>
        <v>3</v>
      </c>
      <c r="H5721" s="590">
        <f>CHOOSE('Output Sheet'!$B$4,'8760 Data'!J5721,'8760 Data'!K5721,'8760 Data'!L5721,'8760 Data'!M5721,'8760 Data'!N5721,'8760 Data'!O5721,'8760 Data'!P5721,'8760 Data'!Q5721,'8760 Data'!R5721,'8760 Data'!S5721,'8760 Data'!T5721,'8760 Data'!U5721)</f>
        <v>0</v>
      </c>
      <c r="I5721" s="591" t="e">
        <f>H5721/'Output Sheet'!$B$8</f>
        <v>#DIV/0!</v>
      </c>
      <c r="J5721" s="596"/>
      <c r="K5721" s="560"/>
      <c r="L5721" s="560"/>
      <c r="M5721" s="560"/>
      <c r="N5721" s="560"/>
      <c r="O5721" s="560"/>
      <c r="P5721" s="560"/>
      <c r="Q5721" s="560"/>
      <c r="R5721" s="560"/>
      <c r="S5721" s="560"/>
      <c r="T5721" s="560"/>
      <c r="U5721" s="560"/>
    </row>
    <row r="5722" spans="1:21">
      <c r="A5722" s="593">
        <f t="shared" si="534"/>
        <v>41513</v>
      </c>
      <c r="B5722" s="594">
        <v>41513.375330960647</v>
      </c>
      <c r="C5722" s="560">
        <f t="shared" si="535"/>
        <v>2013</v>
      </c>
      <c r="D5722" s="560">
        <f t="shared" si="536"/>
        <v>8</v>
      </c>
      <c r="E5722" s="560">
        <f t="shared" si="537"/>
        <v>27</v>
      </c>
      <c r="F5722" s="560">
        <f t="shared" si="538"/>
        <v>9</v>
      </c>
      <c r="G5722" s="595">
        <f t="shared" si="539"/>
        <v>3</v>
      </c>
      <c r="H5722" s="590">
        <f>CHOOSE('Output Sheet'!$B$4,'8760 Data'!J5722,'8760 Data'!K5722,'8760 Data'!L5722,'8760 Data'!M5722,'8760 Data'!N5722,'8760 Data'!O5722,'8760 Data'!P5722,'8760 Data'!Q5722,'8760 Data'!R5722,'8760 Data'!S5722,'8760 Data'!T5722,'8760 Data'!U5722)</f>
        <v>0</v>
      </c>
      <c r="I5722" s="591" t="e">
        <f>H5722/'Output Sheet'!$B$8</f>
        <v>#DIV/0!</v>
      </c>
      <c r="J5722" s="596"/>
      <c r="K5722" s="560"/>
      <c r="L5722" s="560"/>
      <c r="M5722" s="560"/>
      <c r="N5722" s="560"/>
      <c r="O5722" s="560"/>
      <c r="P5722" s="560"/>
      <c r="Q5722" s="560"/>
      <c r="R5722" s="560"/>
      <c r="S5722" s="560"/>
      <c r="T5722" s="560"/>
      <c r="U5722" s="560"/>
    </row>
    <row r="5723" spans="1:21">
      <c r="A5723" s="593">
        <f t="shared" si="534"/>
        <v>41513</v>
      </c>
      <c r="B5723" s="594">
        <v>41513.416997685184</v>
      </c>
      <c r="C5723" s="560">
        <f t="shared" si="535"/>
        <v>2013</v>
      </c>
      <c r="D5723" s="560">
        <f t="shared" si="536"/>
        <v>8</v>
      </c>
      <c r="E5723" s="560">
        <f t="shared" si="537"/>
        <v>27</v>
      </c>
      <c r="F5723" s="560">
        <f t="shared" si="538"/>
        <v>10</v>
      </c>
      <c r="G5723" s="595">
        <f t="shared" si="539"/>
        <v>3</v>
      </c>
      <c r="H5723" s="590">
        <f>CHOOSE('Output Sheet'!$B$4,'8760 Data'!J5723,'8760 Data'!K5723,'8760 Data'!L5723,'8760 Data'!M5723,'8760 Data'!N5723,'8760 Data'!O5723,'8760 Data'!P5723,'8760 Data'!Q5723,'8760 Data'!R5723,'8760 Data'!S5723,'8760 Data'!T5723,'8760 Data'!U5723)</f>
        <v>0</v>
      </c>
      <c r="I5723" s="591" t="e">
        <f>H5723/'Output Sheet'!$B$8</f>
        <v>#DIV/0!</v>
      </c>
      <c r="J5723" s="596"/>
      <c r="K5723" s="560"/>
      <c r="L5723" s="560"/>
      <c r="M5723" s="560"/>
      <c r="N5723" s="560"/>
      <c r="O5723" s="560"/>
      <c r="P5723" s="560"/>
      <c r="Q5723" s="560"/>
      <c r="R5723" s="560"/>
      <c r="S5723" s="560"/>
      <c r="T5723" s="560"/>
      <c r="U5723" s="560"/>
    </row>
    <row r="5724" spans="1:21">
      <c r="A5724" s="593">
        <f t="shared" si="534"/>
        <v>41513</v>
      </c>
      <c r="B5724" s="594">
        <v>41513.458664409722</v>
      </c>
      <c r="C5724" s="560">
        <f t="shared" si="535"/>
        <v>2013</v>
      </c>
      <c r="D5724" s="560">
        <f t="shared" si="536"/>
        <v>8</v>
      </c>
      <c r="E5724" s="560">
        <f t="shared" si="537"/>
        <v>27</v>
      </c>
      <c r="F5724" s="560">
        <f t="shared" si="538"/>
        <v>11</v>
      </c>
      <c r="G5724" s="595">
        <f t="shared" si="539"/>
        <v>3</v>
      </c>
      <c r="H5724" s="590">
        <f>CHOOSE('Output Sheet'!$B$4,'8760 Data'!J5724,'8760 Data'!K5724,'8760 Data'!L5724,'8760 Data'!M5724,'8760 Data'!N5724,'8760 Data'!O5724,'8760 Data'!P5724,'8760 Data'!Q5724,'8760 Data'!R5724,'8760 Data'!S5724,'8760 Data'!T5724,'8760 Data'!U5724)</f>
        <v>0</v>
      </c>
      <c r="I5724" s="591" t="e">
        <f>H5724/'Output Sheet'!$B$8</f>
        <v>#DIV/0!</v>
      </c>
      <c r="J5724" s="596"/>
      <c r="K5724" s="560"/>
      <c r="L5724" s="560"/>
      <c r="M5724" s="560"/>
      <c r="N5724" s="560"/>
      <c r="O5724" s="560"/>
      <c r="P5724" s="560"/>
      <c r="Q5724" s="560"/>
      <c r="R5724" s="560"/>
      <c r="S5724" s="560"/>
      <c r="T5724" s="560"/>
      <c r="U5724" s="560"/>
    </row>
    <row r="5725" spans="1:21">
      <c r="A5725" s="593">
        <f t="shared" si="534"/>
        <v>41513</v>
      </c>
      <c r="B5725" s="594">
        <v>41513.500331134259</v>
      </c>
      <c r="C5725" s="560">
        <f t="shared" si="535"/>
        <v>2013</v>
      </c>
      <c r="D5725" s="560">
        <f t="shared" si="536"/>
        <v>8</v>
      </c>
      <c r="E5725" s="560">
        <f t="shared" si="537"/>
        <v>27</v>
      </c>
      <c r="F5725" s="560">
        <f t="shared" si="538"/>
        <v>12</v>
      </c>
      <c r="G5725" s="595">
        <f t="shared" si="539"/>
        <v>3</v>
      </c>
      <c r="H5725" s="590">
        <f>CHOOSE('Output Sheet'!$B$4,'8760 Data'!J5725,'8760 Data'!K5725,'8760 Data'!L5725,'8760 Data'!M5725,'8760 Data'!N5725,'8760 Data'!O5725,'8760 Data'!P5725,'8760 Data'!Q5725,'8760 Data'!R5725,'8760 Data'!S5725,'8760 Data'!T5725,'8760 Data'!U5725)</f>
        <v>0</v>
      </c>
      <c r="I5725" s="591" t="e">
        <f>H5725/'Output Sheet'!$B$8</f>
        <v>#DIV/0!</v>
      </c>
      <c r="J5725" s="596"/>
      <c r="K5725" s="560"/>
      <c r="L5725" s="560"/>
      <c r="M5725" s="560"/>
      <c r="N5725" s="560"/>
      <c r="O5725" s="560"/>
      <c r="P5725" s="560"/>
      <c r="Q5725" s="560"/>
      <c r="R5725" s="560"/>
      <c r="S5725" s="560"/>
      <c r="T5725" s="560"/>
      <c r="U5725" s="560"/>
    </row>
    <row r="5726" spans="1:21">
      <c r="A5726" s="593">
        <f t="shared" si="534"/>
        <v>41513</v>
      </c>
      <c r="B5726" s="594">
        <v>41513.541997858796</v>
      </c>
      <c r="C5726" s="560">
        <f t="shared" si="535"/>
        <v>2013</v>
      </c>
      <c r="D5726" s="560">
        <f t="shared" si="536"/>
        <v>8</v>
      </c>
      <c r="E5726" s="560">
        <f t="shared" si="537"/>
        <v>27</v>
      </c>
      <c r="F5726" s="560">
        <f t="shared" si="538"/>
        <v>13</v>
      </c>
      <c r="G5726" s="595">
        <f t="shared" si="539"/>
        <v>3</v>
      </c>
      <c r="H5726" s="590">
        <f>CHOOSE('Output Sheet'!$B$4,'8760 Data'!J5726,'8760 Data'!K5726,'8760 Data'!L5726,'8760 Data'!M5726,'8760 Data'!N5726,'8760 Data'!O5726,'8760 Data'!P5726,'8760 Data'!Q5726,'8760 Data'!R5726,'8760 Data'!S5726,'8760 Data'!T5726,'8760 Data'!U5726)</f>
        <v>0</v>
      </c>
      <c r="I5726" s="591" t="e">
        <f>H5726/'Output Sheet'!$B$8</f>
        <v>#DIV/0!</v>
      </c>
      <c r="J5726" s="596"/>
      <c r="K5726" s="560"/>
      <c r="L5726" s="560"/>
      <c r="M5726" s="560"/>
      <c r="N5726" s="560"/>
      <c r="O5726" s="560"/>
      <c r="P5726" s="560"/>
      <c r="Q5726" s="560"/>
      <c r="R5726" s="560"/>
      <c r="S5726" s="560"/>
      <c r="T5726" s="560"/>
      <c r="U5726" s="560"/>
    </row>
    <row r="5727" spans="1:21">
      <c r="A5727" s="593">
        <f t="shared" si="534"/>
        <v>41513</v>
      </c>
      <c r="B5727" s="594">
        <v>41513.583664583333</v>
      </c>
      <c r="C5727" s="560">
        <f t="shared" si="535"/>
        <v>2013</v>
      </c>
      <c r="D5727" s="560">
        <f t="shared" si="536"/>
        <v>8</v>
      </c>
      <c r="E5727" s="560">
        <f t="shared" si="537"/>
        <v>27</v>
      </c>
      <c r="F5727" s="560">
        <f t="shared" si="538"/>
        <v>14</v>
      </c>
      <c r="G5727" s="595">
        <f t="shared" si="539"/>
        <v>3</v>
      </c>
      <c r="H5727" s="590">
        <f>CHOOSE('Output Sheet'!$B$4,'8760 Data'!J5727,'8760 Data'!K5727,'8760 Data'!L5727,'8760 Data'!M5727,'8760 Data'!N5727,'8760 Data'!O5727,'8760 Data'!P5727,'8760 Data'!Q5727,'8760 Data'!R5727,'8760 Data'!S5727,'8760 Data'!T5727,'8760 Data'!U5727)</f>
        <v>0</v>
      </c>
      <c r="I5727" s="591" t="e">
        <f>H5727/'Output Sheet'!$B$8</f>
        <v>#DIV/0!</v>
      </c>
      <c r="J5727" s="596"/>
      <c r="K5727" s="560"/>
      <c r="L5727" s="560"/>
      <c r="M5727" s="560"/>
      <c r="N5727" s="560"/>
      <c r="O5727" s="560"/>
      <c r="P5727" s="560"/>
      <c r="Q5727" s="560"/>
      <c r="R5727" s="560"/>
      <c r="S5727" s="560"/>
      <c r="T5727" s="560"/>
      <c r="U5727" s="560"/>
    </row>
    <row r="5728" spans="1:21">
      <c r="A5728" s="593">
        <f t="shared" si="534"/>
        <v>41513</v>
      </c>
      <c r="B5728" s="594">
        <v>41513.625331307871</v>
      </c>
      <c r="C5728" s="560">
        <f t="shared" si="535"/>
        <v>2013</v>
      </c>
      <c r="D5728" s="560">
        <f t="shared" si="536"/>
        <v>8</v>
      </c>
      <c r="E5728" s="560">
        <f t="shared" si="537"/>
        <v>27</v>
      </c>
      <c r="F5728" s="560">
        <f t="shared" si="538"/>
        <v>15</v>
      </c>
      <c r="G5728" s="595">
        <f t="shared" si="539"/>
        <v>3</v>
      </c>
      <c r="H5728" s="590">
        <f>CHOOSE('Output Sheet'!$B$4,'8760 Data'!J5728,'8760 Data'!K5728,'8760 Data'!L5728,'8760 Data'!M5728,'8760 Data'!N5728,'8760 Data'!O5728,'8760 Data'!P5728,'8760 Data'!Q5728,'8760 Data'!R5728,'8760 Data'!S5728,'8760 Data'!T5728,'8760 Data'!U5728)</f>
        <v>0</v>
      </c>
      <c r="I5728" s="591" t="e">
        <f>H5728/'Output Sheet'!$B$8</f>
        <v>#DIV/0!</v>
      </c>
      <c r="J5728" s="596"/>
      <c r="K5728" s="560"/>
      <c r="L5728" s="560"/>
      <c r="M5728" s="560"/>
      <c r="N5728" s="560"/>
      <c r="O5728" s="560"/>
      <c r="P5728" s="560"/>
      <c r="Q5728" s="560"/>
      <c r="R5728" s="560"/>
      <c r="S5728" s="560"/>
      <c r="T5728" s="560"/>
      <c r="U5728" s="560"/>
    </row>
    <row r="5729" spans="1:21">
      <c r="A5729" s="593">
        <f t="shared" si="534"/>
        <v>41513</v>
      </c>
      <c r="B5729" s="594">
        <v>41513.666998032408</v>
      </c>
      <c r="C5729" s="560">
        <f t="shared" si="535"/>
        <v>2013</v>
      </c>
      <c r="D5729" s="560">
        <f t="shared" si="536"/>
        <v>8</v>
      </c>
      <c r="E5729" s="560">
        <f t="shared" si="537"/>
        <v>27</v>
      </c>
      <c r="F5729" s="560">
        <f t="shared" si="538"/>
        <v>16</v>
      </c>
      <c r="G5729" s="595">
        <f t="shared" si="539"/>
        <v>3</v>
      </c>
      <c r="H5729" s="590">
        <f>CHOOSE('Output Sheet'!$B$4,'8760 Data'!J5729,'8760 Data'!K5729,'8760 Data'!L5729,'8760 Data'!M5729,'8760 Data'!N5729,'8760 Data'!O5729,'8760 Data'!P5729,'8760 Data'!Q5729,'8760 Data'!R5729,'8760 Data'!S5729,'8760 Data'!T5729,'8760 Data'!U5729)</f>
        <v>0</v>
      </c>
      <c r="I5729" s="591" t="e">
        <f>H5729/'Output Sheet'!$B$8</f>
        <v>#DIV/0!</v>
      </c>
      <c r="J5729" s="596"/>
      <c r="K5729" s="560"/>
      <c r="L5729" s="560"/>
      <c r="M5729" s="560"/>
      <c r="N5729" s="560"/>
      <c r="O5729" s="560"/>
      <c r="P5729" s="560"/>
      <c r="Q5729" s="560"/>
      <c r="R5729" s="560"/>
      <c r="S5729" s="560"/>
      <c r="T5729" s="560"/>
      <c r="U5729" s="560"/>
    </row>
    <row r="5730" spans="1:21">
      <c r="A5730" s="593">
        <f t="shared" si="534"/>
        <v>41513</v>
      </c>
      <c r="B5730" s="594">
        <v>41513.708664756945</v>
      </c>
      <c r="C5730" s="560">
        <f t="shared" si="535"/>
        <v>2013</v>
      </c>
      <c r="D5730" s="560">
        <f t="shared" si="536"/>
        <v>8</v>
      </c>
      <c r="E5730" s="560">
        <f t="shared" si="537"/>
        <v>27</v>
      </c>
      <c r="F5730" s="560">
        <f t="shared" si="538"/>
        <v>17</v>
      </c>
      <c r="G5730" s="595">
        <f t="shared" si="539"/>
        <v>3</v>
      </c>
      <c r="H5730" s="590">
        <f>CHOOSE('Output Sheet'!$B$4,'8760 Data'!J5730,'8760 Data'!K5730,'8760 Data'!L5730,'8760 Data'!M5730,'8760 Data'!N5730,'8760 Data'!O5730,'8760 Data'!P5730,'8760 Data'!Q5730,'8760 Data'!R5730,'8760 Data'!S5730,'8760 Data'!T5730,'8760 Data'!U5730)</f>
        <v>0</v>
      </c>
      <c r="I5730" s="591" t="e">
        <f>H5730/'Output Sheet'!$B$8</f>
        <v>#DIV/0!</v>
      </c>
      <c r="J5730" s="596"/>
      <c r="K5730" s="560"/>
      <c r="L5730" s="560"/>
      <c r="M5730" s="560"/>
      <c r="N5730" s="560"/>
      <c r="O5730" s="560"/>
      <c r="P5730" s="560"/>
      <c r="Q5730" s="560"/>
      <c r="R5730" s="560"/>
      <c r="S5730" s="560"/>
      <c r="T5730" s="560"/>
      <c r="U5730" s="560"/>
    </row>
    <row r="5731" spans="1:21">
      <c r="A5731" s="593">
        <f t="shared" si="534"/>
        <v>41513</v>
      </c>
      <c r="B5731" s="594">
        <v>41513.750331481482</v>
      </c>
      <c r="C5731" s="560">
        <f t="shared" si="535"/>
        <v>2013</v>
      </c>
      <c r="D5731" s="560">
        <f t="shared" si="536"/>
        <v>8</v>
      </c>
      <c r="E5731" s="560">
        <f t="shared" si="537"/>
        <v>27</v>
      </c>
      <c r="F5731" s="560">
        <f t="shared" si="538"/>
        <v>18</v>
      </c>
      <c r="G5731" s="595">
        <f t="shared" si="539"/>
        <v>3</v>
      </c>
      <c r="H5731" s="590">
        <f>CHOOSE('Output Sheet'!$B$4,'8760 Data'!J5731,'8760 Data'!K5731,'8760 Data'!L5731,'8760 Data'!M5731,'8760 Data'!N5731,'8760 Data'!O5731,'8760 Data'!P5731,'8760 Data'!Q5731,'8760 Data'!R5731,'8760 Data'!S5731,'8760 Data'!T5731,'8760 Data'!U5731)</f>
        <v>0</v>
      </c>
      <c r="I5731" s="591" t="e">
        <f>H5731/'Output Sheet'!$B$8</f>
        <v>#DIV/0!</v>
      </c>
      <c r="J5731" s="596"/>
      <c r="K5731" s="560"/>
      <c r="L5731" s="560"/>
      <c r="M5731" s="560"/>
      <c r="N5731" s="560"/>
      <c r="O5731" s="560"/>
      <c r="P5731" s="560"/>
      <c r="Q5731" s="560"/>
      <c r="R5731" s="560"/>
      <c r="S5731" s="560"/>
      <c r="T5731" s="560"/>
      <c r="U5731" s="560"/>
    </row>
    <row r="5732" spans="1:21">
      <c r="A5732" s="593">
        <f t="shared" si="534"/>
        <v>41513</v>
      </c>
      <c r="B5732" s="594">
        <v>41513.791998206019</v>
      </c>
      <c r="C5732" s="560">
        <f t="shared" si="535"/>
        <v>2013</v>
      </c>
      <c r="D5732" s="560">
        <f t="shared" si="536"/>
        <v>8</v>
      </c>
      <c r="E5732" s="560">
        <f t="shared" si="537"/>
        <v>27</v>
      </c>
      <c r="F5732" s="560">
        <f t="shared" si="538"/>
        <v>19</v>
      </c>
      <c r="G5732" s="595">
        <f t="shared" si="539"/>
        <v>3</v>
      </c>
      <c r="H5732" s="590">
        <f>CHOOSE('Output Sheet'!$B$4,'8760 Data'!J5732,'8760 Data'!K5732,'8760 Data'!L5732,'8760 Data'!M5732,'8760 Data'!N5732,'8760 Data'!O5732,'8760 Data'!P5732,'8760 Data'!Q5732,'8760 Data'!R5732,'8760 Data'!S5732,'8760 Data'!T5732,'8760 Data'!U5732)</f>
        <v>0</v>
      </c>
      <c r="I5732" s="591" t="e">
        <f>H5732/'Output Sheet'!$B$8</f>
        <v>#DIV/0!</v>
      </c>
      <c r="J5732" s="596"/>
      <c r="K5732" s="560"/>
      <c r="L5732" s="560"/>
      <c r="M5732" s="560"/>
      <c r="N5732" s="560"/>
      <c r="O5732" s="560"/>
      <c r="P5732" s="560"/>
      <c r="Q5732" s="560"/>
      <c r="R5732" s="560"/>
      <c r="S5732" s="560"/>
      <c r="T5732" s="560"/>
      <c r="U5732" s="560"/>
    </row>
    <row r="5733" spans="1:21">
      <c r="A5733" s="593">
        <f t="shared" si="534"/>
        <v>41513</v>
      </c>
      <c r="B5733" s="594">
        <v>41513.833664930557</v>
      </c>
      <c r="C5733" s="560">
        <f t="shared" si="535"/>
        <v>2013</v>
      </c>
      <c r="D5733" s="560">
        <f t="shared" si="536"/>
        <v>8</v>
      </c>
      <c r="E5733" s="560">
        <f t="shared" si="537"/>
        <v>27</v>
      </c>
      <c r="F5733" s="560">
        <f t="shared" si="538"/>
        <v>20</v>
      </c>
      <c r="G5733" s="595">
        <f t="shared" si="539"/>
        <v>3</v>
      </c>
      <c r="H5733" s="590">
        <f>CHOOSE('Output Sheet'!$B$4,'8760 Data'!J5733,'8760 Data'!K5733,'8760 Data'!L5733,'8760 Data'!M5733,'8760 Data'!N5733,'8760 Data'!O5733,'8760 Data'!P5733,'8760 Data'!Q5733,'8760 Data'!R5733,'8760 Data'!S5733,'8760 Data'!T5733,'8760 Data'!U5733)</f>
        <v>0</v>
      </c>
      <c r="I5733" s="591" t="e">
        <f>H5733/'Output Sheet'!$B$8</f>
        <v>#DIV/0!</v>
      </c>
      <c r="J5733" s="596"/>
      <c r="K5733" s="560"/>
      <c r="L5733" s="560"/>
      <c r="M5733" s="560"/>
      <c r="N5733" s="560"/>
      <c r="O5733" s="560"/>
      <c r="P5733" s="560"/>
      <c r="Q5733" s="560"/>
      <c r="R5733" s="560"/>
      <c r="S5733" s="560"/>
      <c r="T5733" s="560"/>
      <c r="U5733" s="560"/>
    </row>
    <row r="5734" spans="1:21">
      <c r="A5734" s="593">
        <f t="shared" si="534"/>
        <v>41513</v>
      </c>
      <c r="B5734" s="594">
        <v>41513.875331655094</v>
      </c>
      <c r="C5734" s="560">
        <f t="shared" si="535"/>
        <v>2013</v>
      </c>
      <c r="D5734" s="560">
        <f t="shared" si="536"/>
        <v>8</v>
      </c>
      <c r="E5734" s="560">
        <f t="shared" si="537"/>
        <v>27</v>
      </c>
      <c r="F5734" s="560">
        <f t="shared" si="538"/>
        <v>21</v>
      </c>
      <c r="G5734" s="595">
        <f t="shared" si="539"/>
        <v>3</v>
      </c>
      <c r="H5734" s="590">
        <f>CHOOSE('Output Sheet'!$B$4,'8760 Data'!J5734,'8760 Data'!K5734,'8760 Data'!L5734,'8760 Data'!M5734,'8760 Data'!N5734,'8760 Data'!O5734,'8760 Data'!P5734,'8760 Data'!Q5734,'8760 Data'!R5734,'8760 Data'!S5734,'8760 Data'!T5734,'8760 Data'!U5734)</f>
        <v>0</v>
      </c>
      <c r="I5734" s="591" t="e">
        <f>H5734/'Output Sheet'!$B$8</f>
        <v>#DIV/0!</v>
      </c>
      <c r="J5734" s="596"/>
      <c r="K5734" s="560"/>
      <c r="L5734" s="560"/>
      <c r="M5734" s="560"/>
      <c r="N5734" s="560"/>
      <c r="O5734" s="560"/>
      <c r="P5734" s="560"/>
      <c r="Q5734" s="560"/>
      <c r="R5734" s="560"/>
      <c r="S5734" s="560"/>
      <c r="T5734" s="560"/>
      <c r="U5734" s="560"/>
    </row>
    <row r="5735" spans="1:21">
      <c r="A5735" s="593">
        <f t="shared" si="534"/>
        <v>41513</v>
      </c>
      <c r="B5735" s="594">
        <v>41513.916998379631</v>
      </c>
      <c r="C5735" s="560">
        <f t="shared" si="535"/>
        <v>2013</v>
      </c>
      <c r="D5735" s="560">
        <f t="shared" si="536"/>
        <v>8</v>
      </c>
      <c r="E5735" s="560">
        <f t="shared" si="537"/>
        <v>27</v>
      </c>
      <c r="F5735" s="560">
        <f t="shared" si="538"/>
        <v>22</v>
      </c>
      <c r="G5735" s="595">
        <f t="shared" si="539"/>
        <v>3</v>
      </c>
      <c r="H5735" s="590">
        <f>CHOOSE('Output Sheet'!$B$4,'8760 Data'!J5735,'8760 Data'!K5735,'8760 Data'!L5735,'8760 Data'!M5735,'8760 Data'!N5735,'8760 Data'!O5735,'8760 Data'!P5735,'8760 Data'!Q5735,'8760 Data'!R5735,'8760 Data'!S5735,'8760 Data'!T5735,'8760 Data'!U5735)</f>
        <v>0</v>
      </c>
      <c r="I5735" s="591" t="e">
        <f>H5735/'Output Sheet'!$B$8</f>
        <v>#DIV/0!</v>
      </c>
      <c r="J5735" s="596"/>
      <c r="K5735" s="560"/>
      <c r="L5735" s="560"/>
      <c r="M5735" s="560"/>
      <c r="N5735" s="560"/>
      <c r="O5735" s="560"/>
      <c r="P5735" s="560"/>
      <c r="Q5735" s="560"/>
      <c r="R5735" s="560"/>
      <c r="S5735" s="560"/>
      <c r="T5735" s="560"/>
      <c r="U5735" s="560"/>
    </row>
    <row r="5736" spans="1:21">
      <c r="A5736" s="593">
        <f t="shared" si="534"/>
        <v>41513</v>
      </c>
      <c r="B5736" s="594">
        <v>41513.958665104168</v>
      </c>
      <c r="C5736" s="560">
        <f t="shared" si="535"/>
        <v>2013</v>
      </c>
      <c r="D5736" s="560">
        <f t="shared" si="536"/>
        <v>8</v>
      </c>
      <c r="E5736" s="560">
        <f t="shared" si="537"/>
        <v>27</v>
      </c>
      <c r="F5736" s="560">
        <f t="shared" si="538"/>
        <v>23</v>
      </c>
      <c r="G5736" s="595">
        <f t="shared" si="539"/>
        <v>3</v>
      </c>
      <c r="H5736" s="590">
        <f>CHOOSE('Output Sheet'!$B$4,'8760 Data'!J5736,'8760 Data'!K5736,'8760 Data'!L5736,'8760 Data'!M5736,'8760 Data'!N5736,'8760 Data'!O5736,'8760 Data'!P5736,'8760 Data'!Q5736,'8760 Data'!R5736,'8760 Data'!S5736,'8760 Data'!T5736,'8760 Data'!U5736)</f>
        <v>0</v>
      </c>
      <c r="I5736" s="591" t="e">
        <f>H5736/'Output Sheet'!$B$8</f>
        <v>#DIV/0!</v>
      </c>
      <c r="J5736" s="596"/>
      <c r="K5736" s="560"/>
      <c r="L5736" s="560"/>
      <c r="M5736" s="560"/>
      <c r="N5736" s="560"/>
      <c r="O5736" s="560"/>
      <c r="P5736" s="560"/>
      <c r="Q5736" s="560"/>
      <c r="R5736" s="560"/>
      <c r="S5736" s="560"/>
      <c r="T5736" s="560"/>
      <c r="U5736" s="560"/>
    </row>
    <row r="5737" spans="1:21">
      <c r="A5737" s="593">
        <f t="shared" si="534"/>
        <v>41514</v>
      </c>
      <c r="B5737" s="594">
        <v>41514.000331828705</v>
      </c>
      <c r="C5737" s="560">
        <f t="shared" si="535"/>
        <v>2013</v>
      </c>
      <c r="D5737" s="560">
        <f t="shared" si="536"/>
        <v>8</v>
      </c>
      <c r="E5737" s="560">
        <f t="shared" si="537"/>
        <v>28</v>
      </c>
      <c r="F5737" s="560">
        <f t="shared" si="538"/>
        <v>24</v>
      </c>
      <c r="G5737" s="595">
        <f t="shared" si="539"/>
        <v>4</v>
      </c>
      <c r="H5737" s="590">
        <f>CHOOSE('Output Sheet'!$B$4,'8760 Data'!J5737,'8760 Data'!K5737,'8760 Data'!L5737,'8760 Data'!M5737,'8760 Data'!N5737,'8760 Data'!O5737,'8760 Data'!P5737,'8760 Data'!Q5737,'8760 Data'!R5737,'8760 Data'!S5737,'8760 Data'!T5737,'8760 Data'!U5737)</f>
        <v>0</v>
      </c>
      <c r="I5737" s="591" t="e">
        <f>H5737/'Output Sheet'!$B$8</f>
        <v>#DIV/0!</v>
      </c>
      <c r="J5737" s="596"/>
      <c r="K5737" s="560"/>
      <c r="L5737" s="560"/>
      <c r="M5737" s="560"/>
      <c r="N5737" s="560"/>
      <c r="O5737" s="560"/>
      <c r="P5737" s="560"/>
      <c r="Q5737" s="560"/>
      <c r="R5737" s="560"/>
      <c r="S5737" s="560"/>
      <c r="T5737" s="560"/>
      <c r="U5737" s="560"/>
    </row>
    <row r="5738" spans="1:21">
      <c r="A5738" s="593">
        <f t="shared" si="534"/>
        <v>41514</v>
      </c>
      <c r="B5738" s="594">
        <v>41514.041998553243</v>
      </c>
      <c r="C5738" s="560">
        <f t="shared" si="535"/>
        <v>2013</v>
      </c>
      <c r="D5738" s="560">
        <f t="shared" si="536"/>
        <v>8</v>
      </c>
      <c r="E5738" s="560">
        <f t="shared" si="537"/>
        <v>28</v>
      </c>
      <c r="F5738" s="560">
        <f t="shared" si="538"/>
        <v>1</v>
      </c>
      <c r="G5738" s="595">
        <f t="shared" si="539"/>
        <v>4</v>
      </c>
      <c r="H5738" s="590">
        <f>CHOOSE('Output Sheet'!$B$4,'8760 Data'!J5738,'8760 Data'!K5738,'8760 Data'!L5738,'8760 Data'!M5738,'8760 Data'!N5738,'8760 Data'!O5738,'8760 Data'!P5738,'8760 Data'!Q5738,'8760 Data'!R5738,'8760 Data'!S5738,'8760 Data'!T5738,'8760 Data'!U5738)</f>
        <v>0</v>
      </c>
      <c r="I5738" s="591" t="e">
        <f>H5738/'Output Sheet'!$B$8</f>
        <v>#DIV/0!</v>
      </c>
      <c r="J5738" s="596"/>
      <c r="K5738" s="560"/>
      <c r="L5738" s="560"/>
      <c r="M5738" s="560"/>
      <c r="N5738" s="560"/>
      <c r="O5738" s="560"/>
      <c r="P5738" s="560"/>
      <c r="Q5738" s="560"/>
      <c r="R5738" s="560"/>
      <c r="S5738" s="560"/>
      <c r="T5738" s="560"/>
      <c r="U5738" s="560"/>
    </row>
    <row r="5739" spans="1:21">
      <c r="A5739" s="593">
        <f t="shared" si="534"/>
        <v>41514</v>
      </c>
      <c r="B5739" s="594">
        <v>41514.08366527778</v>
      </c>
      <c r="C5739" s="560">
        <f t="shared" si="535"/>
        <v>2013</v>
      </c>
      <c r="D5739" s="560">
        <f t="shared" si="536"/>
        <v>8</v>
      </c>
      <c r="E5739" s="560">
        <f t="shared" si="537"/>
        <v>28</v>
      </c>
      <c r="F5739" s="560">
        <f t="shared" si="538"/>
        <v>2</v>
      </c>
      <c r="G5739" s="595">
        <f t="shared" si="539"/>
        <v>4</v>
      </c>
      <c r="H5739" s="590">
        <f>CHOOSE('Output Sheet'!$B$4,'8760 Data'!J5739,'8760 Data'!K5739,'8760 Data'!L5739,'8760 Data'!M5739,'8760 Data'!N5739,'8760 Data'!O5739,'8760 Data'!P5739,'8760 Data'!Q5739,'8760 Data'!R5739,'8760 Data'!S5739,'8760 Data'!T5739,'8760 Data'!U5739)</f>
        <v>0</v>
      </c>
      <c r="I5739" s="591" t="e">
        <f>H5739/'Output Sheet'!$B$8</f>
        <v>#DIV/0!</v>
      </c>
      <c r="J5739" s="596"/>
      <c r="K5739" s="560"/>
      <c r="L5739" s="560"/>
      <c r="M5739" s="560"/>
      <c r="N5739" s="560"/>
      <c r="O5739" s="560"/>
      <c r="P5739" s="560"/>
      <c r="Q5739" s="560"/>
      <c r="R5739" s="560"/>
      <c r="S5739" s="560"/>
      <c r="T5739" s="560"/>
      <c r="U5739" s="560"/>
    </row>
    <row r="5740" spans="1:21">
      <c r="A5740" s="593">
        <f t="shared" si="534"/>
        <v>41514</v>
      </c>
      <c r="B5740" s="594">
        <v>41514.125332002317</v>
      </c>
      <c r="C5740" s="560">
        <f t="shared" si="535"/>
        <v>2013</v>
      </c>
      <c r="D5740" s="560">
        <f t="shared" si="536"/>
        <v>8</v>
      </c>
      <c r="E5740" s="560">
        <f t="shared" si="537"/>
        <v>28</v>
      </c>
      <c r="F5740" s="560">
        <f t="shared" si="538"/>
        <v>3</v>
      </c>
      <c r="G5740" s="595">
        <f t="shared" si="539"/>
        <v>4</v>
      </c>
      <c r="H5740" s="590">
        <f>CHOOSE('Output Sheet'!$B$4,'8760 Data'!J5740,'8760 Data'!K5740,'8760 Data'!L5740,'8760 Data'!M5740,'8760 Data'!N5740,'8760 Data'!O5740,'8760 Data'!P5740,'8760 Data'!Q5740,'8760 Data'!R5740,'8760 Data'!S5740,'8760 Data'!T5740,'8760 Data'!U5740)</f>
        <v>0</v>
      </c>
      <c r="I5740" s="591" t="e">
        <f>H5740/'Output Sheet'!$B$8</f>
        <v>#DIV/0!</v>
      </c>
      <c r="J5740" s="596"/>
      <c r="K5740" s="560"/>
      <c r="L5740" s="560"/>
      <c r="M5740" s="560"/>
      <c r="N5740" s="560"/>
      <c r="O5740" s="560"/>
      <c r="P5740" s="560"/>
      <c r="Q5740" s="560"/>
      <c r="R5740" s="560"/>
      <c r="S5740" s="560"/>
      <c r="T5740" s="560"/>
      <c r="U5740" s="560"/>
    </row>
    <row r="5741" spans="1:21">
      <c r="A5741" s="593">
        <f t="shared" si="534"/>
        <v>41514</v>
      </c>
      <c r="B5741" s="594">
        <v>41514.166998726854</v>
      </c>
      <c r="C5741" s="560">
        <f t="shared" si="535"/>
        <v>2013</v>
      </c>
      <c r="D5741" s="560">
        <f t="shared" si="536"/>
        <v>8</v>
      </c>
      <c r="E5741" s="560">
        <f t="shared" si="537"/>
        <v>28</v>
      </c>
      <c r="F5741" s="560">
        <f t="shared" si="538"/>
        <v>4</v>
      </c>
      <c r="G5741" s="595">
        <f t="shared" si="539"/>
        <v>4</v>
      </c>
      <c r="H5741" s="590">
        <f>CHOOSE('Output Sheet'!$B$4,'8760 Data'!J5741,'8760 Data'!K5741,'8760 Data'!L5741,'8760 Data'!M5741,'8760 Data'!N5741,'8760 Data'!O5741,'8760 Data'!P5741,'8760 Data'!Q5741,'8760 Data'!R5741,'8760 Data'!S5741,'8760 Data'!T5741,'8760 Data'!U5741)</f>
        <v>0</v>
      </c>
      <c r="I5741" s="591" t="e">
        <f>H5741/'Output Sheet'!$B$8</f>
        <v>#DIV/0!</v>
      </c>
      <c r="J5741" s="596"/>
      <c r="K5741" s="560"/>
      <c r="L5741" s="560"/>
      <c r="M5741" s="560"/>
      <c r="N5741" s="560"/>
      <c r="O5741" s="560"/>
      <c r="P5741" s="560"/>
      <c r="Q5741" s="560"/>
      <c r="R5741" s="560"/>
      <c r="S5741" s="560"/>
      <c r="T5741" s="560"/>
      <c r="U5741" s="560"/>
    </row>
    <row r="5742" spans="1:21">
      <c r="A5742" s="593">
        <f t="shared" si="534"/>
        <v>41514</v>
      </c>
      <c r="B5742" s="594">
        <v>41514.208665451391</v>
      </c>
      <c r="C5742" s="560">
        <f t="shared" si="535"/>
        <v>2013</v>
      </c>
      <c r="D5742" s="560">
        <f t="shared" si="536"/>
        <v>8</v>
      </c>
      <c r="E5742" s="560">
        <f t="shared" si="537"/>
        <v>28</v>
      </c>
      <c r="F5742" s="560">
        <f t="shared" si="538"/>
        <v>5</v>
      </c>
      <c r="G5742" s="595">
        <f t="shared" si="539"/>
        <v>4</v>
      </c>
      <c r="H5742" s="590">
        <f>CHOOSE('Output Sheet'!$B$4,'8760 Data'!J5742,'8760 Data'!K5742,'8760 Data'!L5742,'8760 Data'!M5742,'8760 Data'!N5742,'8760 Data'!O5742,'8760 Data'!P5742,'8760 Data'!Q5742,'8760 Data'!R5742,'8760 Data'!S5742,'8760 Data'!T5742,'8760 Data'!U5742)</f>
        <v>0</v>
      </c>
      <c r="I5742" s="591" t="e">
        <f>H5742/'Output Sheet'!$B$8</f>
        <v>#DIV/0!</v>
      </c>
      <c r="J5742" s="596"/>
      <c r="K5742" s="560"/>
      <c r="L5742" s="560"/>
      <c r="M5742" s="560"/>
      <c r="N5742" s="560"/>
      <c r="O5742" s="560"/>
      <c r="P5742" s="560"/>
      <c r="Q5742" s="560"/>
      <c r="R5742" s="560"/>
      <c r="S5742" s="560"/>
      <c r="T5742" s="560"/>
      <c r="U5742" s="560"/>
    </row>
    <row r="5743" spans="1:21">
      <c r="A5743" s="593">
        <f t="shared" si="534"/>
        <v>41514</v>
      </c>
      <c r="B5743" s="594">
        <v>41514.250332175929</v>
      </c>
      <c r="C5743" s="560">
        <f t="shared" si="535"/>
        <v>2013</v>
      </c>
      <c r="D5743" s="560">
        <f t="shared" si="536"/>
        <v>8</v>
      </c>
      <c r="E5743" s="560">
        <f t="shared" si="537"/>
        <v>28</v>
      </c>
      <c r="F5743" s="560">
        <f t="shared" si="538"/>
        <v>6</v>
      </c>
      <c r="G5743" s="595">
        <f t="shared" si="539"/>
        <v>4</v>
      </c>
      <c r="H5743" s="590">
        <f>CHOOSE('Output Sheet'!$B$4,'8760 Data'!J5743,'8760 Data'!K5743,'8760 Data'!L5743,'8760 Data'!M5743,'8760 Data'!N5743,'8760 Data'!O5743,'8760 Data'!P5743,'8760 Data'!Q5743,'8760 Data'!R5743,'8760 Data'!S5743,'8760 Data'!T5743,'8760 Data'!U5743)</f>
        <v>0</v>
      </c>
      <c r="I5743" s="591" t="e">
        <f>H5743/'Output Sheet'!$B$8</f>
        <v>#DIV/0!</v>
      </c>
      <c r="J5743" s="596"/>
      <c r="K5743" s="560"/>
      <c r="L5743" s="560"/>
      <c r="M5743" s="560"/>
      <c r="N5743" s="560"/>
      <c r="O5743" s="560"/>
      <c r="P5743" s="560"/>
      <c r="Q5743" s="560"/>
      <c r="R5743" s="560"/>
      <c r="S5743" s="560"/>
      <c r="T5743" s="560"/>
      <c r="U5743" s="560"/>
    </row>
    <row r="5744" spans="1:21">
      <c r="A5744" s="593">
        <f t="shared" si="534"/>
        <v>41514</v>
      </c>
      <c r="B5744" s="594">
        <v>41514.291998900466</v>
      </c>
      <c r="C5744" s="560">
        <f t="shared" si="535"/>
        <v>2013</v>
      </c>
      <c r="D5744" s="560">
        <f t="shared" si="536"/>
        <v>8</v>
      </c>
      <c r="E5744" s="560">
        <f t="shared" si="537"/>
        <v>28</v>
      </c>
      <c r="F5744" s="560">
        <f t="shared" si="538"/>
        <v>7</v>
      </c>
      <c r="G5744" s="595">
        <f t="shared" si="539"/>
        <v>4</v>
      </c>
      <c r="H5744" s="590">
        <f>CHOOSE('Output Sheet'!$B$4,'8760 Data'!J5744,'8760 Data'!K5744,'8760 Data'!L5744,'8760 Data'!M5744,'8760 Data'!N5744,'8760 Data'!O5744,'8760 Data'!P5744,'8760 Data'!Q5744,'8760 Data'!R5744,'8760 Data'!S5744,'8760 Data'!T5744,'8760 Data'!U5744)</f>
        <v>0</v>
      </c>
      <c r="I5744" s="591" t="e">
        <f>H5744/'Output Sheet'!$B$8</f>
        <v>#DIV/0!</v>
      </c>
      <c r="J5744" s="596"/>
      <c r="K5744" s="560"/>
      <c r="L5744" s="560"/>
      <c r="M5744" s="560"/>
      <c r="N5744" s="560"/>
      <c r="O5744" s="560"/>
      <c r="P5744" s="560"/>
      <c r="Q5744" s="560"/>
      <c r="R5744" s="560"/>
      <c r="S5744" s="560"/>
      <c r="T5744" s="560"/>
      <c r="U5744" s="560"/>
    </row>
    <row r="5745" spans="1:21">
      <c r="A5745" s="593">
        <f t="shared" si="534"/>
        <v>41514</v>
      </c>
      <c r="B5745" s="594">
        <v>41514.333665625003</v>
      </c>
      <c r="C5745" s="560">
        <f t="shared" si="535"/>
        <v>2013</v>
      </c>
      <c r="D5745" s="560">
        <f t="shared" si="536"/>
        <v>8</v>
      </c>
      <c r="E5745" s="560">
        <f t="shared" si="537"/>
        <v>28</v>
      </c>
      <c r="F5745" s="560">
        <f t="shared" si="538"/>
        <v>8</v>
      </c>
      <c r="G5745" s="595">
        <f t="shared" si="539"/>
        <v>4</v>
      </c>
      <c r="H5745" s="590">
        <f>CHOOSE('Output Sheet'!$B$4,'8760 Data'!J5745,'8760 Data'!K5745,'8760 Data'!L5745,'8760 Data'!M5745,'8760 Data'!N5745,'8760 Data'!O5745,'8760 Data'!P5745,'8760 Data'!Q5745,'8760 Data'!R5745,'8760 Data'!S5745,'8760 Data'!T5745,'8760 Data'!U5745)</f>
        <v>0</v>
      </c>
      <c r="I5745" s="591" t="e">
        <f>H5745/'Output Sheet'!$B$8</f>
        <v>#DIV/0!</v>
      </c>
      <c r="J5745" s="596"/>
      <c r="K5745" s="560"/>
      <c r="L5745" s="560"/>
      <c r="M5745" s="560"/>
      <c r="N5745" s="560"/>
      <c r="O5745" s="560"/>
      <c r="P5745" s="560"/>
      <c r="Q5745" s="560"/>
      <c r="R5745" s="560"/>
      <c r="S5745" s="560"/>
      <c r="T5745" s="560"/>
      <c r="U5745" s="560"/>
    </row>
    <row r="5746" spans="1:21">
      <c r="A5746" s="593">
        <f t="shared" si="534"/>
        <v>41514</v>
      </c>
      <c r="B5746" s="594">
        <v>41514.37533234954</v>
      </c>
      <c r="C5746" s="560">
        <f t="shared" si="535"/>
        <v>2013</v>
      </c>
      <c r="D5746" s="560">
        <f t="shared" si="536"/>
        <v>8</v>
      </c>
      <c r="E5746" s="560">
        <f t="shared" si="537"/>
        <v>28</v>
      </c>
      <c r="F5746" s="560">
        <f t="shared" si="538"/>
        <v>9</v>
      </c>
      <c r="G5746" s="595">
        <f t="shared" si="539"/>
        <v>4</v>
      </c>
      <c r="H5746" s="590">
        <f>CHOOSE('Output Sheet'!$B$4,'8760 Data'!J5746,'8760 Data'!K5746,'8760 Data'!L5746,'8760 Data'!M5746,'8760 Data'!N5746,'8760 Data'!O5746,'8760 Data'!P5746,'8760 Data'!Q5746,'8760 Data'!R5746,'8760 Data'!S5746,'8760 Data'!T5746,'8760 Data'!U5746)</f>
        <v>0</v>
      </c>
      <c r="I5746" s="591" t="e">
        <f>H5746/'Output Sheet'!$B$8</f>
        <v>#DIV/0!</v>
      </c>
      <c r="J5746" s="596"/>
      <c r="K5746" s="560"/>
      <c r="L5746" s="560"/>
      <c r="M5746" s="560"/>
      <c r="N5746" s="560"/>
      <c r="O5746" s="560"/>
      <c r="P5746" s="560"/>
      <c r="Q5746" s="560"/>
      <c r="R5746" s="560"/>
      <c r="S5746" s="560"/>
      <c r="T5746" s="560"/>
      <c r="U5746" s="560"/>
    </row>
    <row r="5747" spans="1:21">
      <c r="A5747" s="593">
        <f t="shared" si="534"/>
        <v>41514</v>
      </c>
      <c r="B5747" s="594">
        <v>41514.416999074077</v>
      </c>
      <c r="C5747" s="560">
        <f t="shared" si="535"/>
        <v>2013</v>
      </c>
      <c r="D5747" s="560">
        <f t="shared" si="536"/>
        <v>8</v>
      </c>
      <c r="E5747" s="560">
        <f t="shared" si="537"/>
        <v>28</v>
      </c>
      <c r="F5747" s="560">
        <f t="shared" si="538"/>
        <v>10</v>
      </c>
      <c r="G5747" s="595">
        <f t="shared" si="539"/>
        <v>4</v>
      </c>
      <c r="H5747" s="590">
        <f>CHOOSE('Output Sheet'!$B$4,'8760 Data'!J5747,'8760 Data'!K5747,'8760 Data'!L5747,'8760 Data'!M5747,'8760 Data'!N5747,'8760 Data'!O5747,'8760 Data'!P5747,'8760 Data'!Q5747,'8760 Data'!R5747,'8760 Data'!S5747,'8760 Data'!T5747,'8760 Data'!U5747)</f>
        <v>0</v>
      </c>
      <c r="I5747" s="591" t="e">
        <f>H5747/'Output Sheet'!$B$8</f>
        <v>#DIV/0!</v>
      </c>
      <c r="J5747" s="596"/>
      <c r="K5747" s="560"/>
      <c r="L5747" s="560"/>
      <c r="M5747" s="560"/>
      <c r="N5747" s="560"/>
      <c r="O5747" s="560"/>
      <c r="P5747" s="560"/>
      <c r="Q5747" s="560"/>
      <c r="R5747" s="560"/>
      <c r="S5747" s="560"/>
      <c r="T5747" s="560"/>
      <c r="U5747" s="560"/>
    </row>
    <row r="5748" spans="1:21">
      <c r="A5748" s="593">
        <f t="shared" si="534"/>
        <v>41514</v>
      </c>
      <c r="B5748" s="594">
        <v>41514.458665798615</v>
      </c>
      <c r="C5748" s="560">
        <f t="shared" si="535"/>
        <v>2013</v>
      </c>
      <c r="D5748" s="560">
        <f t="shared" si="536"/>
        <v>8</v>
      </c>
      <c r="E5748" s="560">
        <f t="shared" si="537"/>
        <v>28</v>
      </c>
      <c r="F5748" s="560">
        <f t="shared" si="538"/>
        <v>11</v>
      </c>
      <c r="G5748" s="595">
        <f t="shared" si="539"/>
        <v>4</v>
      </c>
      <c r="H5748" s="590">
        <f>CHOOSE('Output Sheet'!$B$4,'8760 Data'!J5748,'8760 Data'!K5748,'8760 Data'!L5748,'8760 Data'!M5748,'8760 Data'!N5748,'8760 Data'!O5748,'8760 Data'!P5748,'8760 Data'!Q5748,'8760 Data'!R5748,'8760 Data'!S5748,'8760 Data'!T5748,'8760 Data'!U5748)</f>
        <v>0</v>
      </c>
      <c r="I5748" s="591" t="e">
        <f>H5748/'Output Sheet'!$B$8</f>
        <v>#DIV/0!</v>
      </c>
      <c r="J5748" s="596"/>
      <c r="K5748" s="560"/>
      <c r="L5748" s="560"/>
      <c r="M5748" s="560"/>
      <c r="N5748" s="560"/>
      <c r="O5748" s="560"/>
      <c r="P5748" s="560"/>
      <c r="Q5748" s="560"/>
      <c r="R5748" s="560"/>
      <c r="S5748" s="560"/>
      <c r="T5748" s="560"/>
      <c r="U5748" s="560"/>
    </row>
    <row r="5749" spans="1:21">
      <c r="A5749" s="593">
        <f t="shared" si="534"/>
        <v>41514</v>
      </c>
      <c r="B5749" s="594">
        <v>41514.500332523145</v>
      </c>
      <c r="C5749" s="560">
        <f t="shared" si="535"/>
        <v>2013</v>
      </c>
      <c r="D5749" s="560">
        <f t="shared" si="536"/>
        <v>8</v>
      </c>
      <c r="E5749" s="560">
        <f t="shared" si="537"/>
        <v>28</v>
      </c>
      <c r="F5749" s="560">
        <f t="shared" si="538"/>
        <v>12</v>
      </c>
      <c r="G5749" s="595">
        <f t="shared" si="539"/>
        <v>4</v>
      </c>
      <c r="H5749" s="590">
        <f>CHOOSE('Output Sheet'!$B$4,'8760 Data'!J5749,'8760 Data'!K5749,'8760 Data'!L5749,'8760 Data'!M5749,'8760 Data'!N5749,'8760 Data'!O5749,'8760 Data'!P5749,'8760 Data'!Q5749,'8760 Data'!R5749,'8760 Data'!S5749,'8760 Data'!T5749,'8760 Data'!U5749)</f>
        <v>0</v>
      </c>
      <c r="I5749" s="591" t="e">
        <f>H5749/'Output Sheet'!$B$8</f>
        <v>#DIV/0!</v>
      </c>
      <c r="J5749" s="596"/>
      <c r="K5749" s="560"/>
      <c r="L5749" s="560"/>
      <c r="M5749" s="560"/>
      <c r="N5749" s="560"/>
      <c r="O5749" s="560"/>
      <c r="P5749" s="560"/>
      <c r="Q5749" s="560"/>
      <c r="R5749" s="560"/>
      <c r="S5749" s="560"/>
      <c r="T5749" s="560"/>
      <c r="U5749" s="560"/>
    </row>
    <row r="5750" spans="1:21">
      <c r="A5750" s="593">
        <f t="shared" si="534"/>
        <v>41514</v>
      </c>
      <c r="B5750" s="594">
        <v>41514.541999247682</v>
      </c>
      <c r="C5750" s="560">
        <f t="shared" si="535"/>
        <v>2013</v>
      </c>
      <c r="D5750" s="560">
        <f t="shared" si="536"/>
        <v>8</v>
      </c>
      <c r="E5750" s="560">
        <f t="shared" si="537"/>
        <v>28</v>
      </c>
      <c r="F5750" s="560">
        <f t="shared" si="538"/>
        <v>13</v>
      </c>
      <c r="G5750" s="595">
        <f t="shared" si="539"/>
        <v>4</v>
      </c>
      <c r="H5750" s="590">
        <f>CHOOSE('Output Sheet'!$B$4,'8760 Data'!J5750,'8760 Data'!K5750,'8760 Data'!L5750,'8760 Data'!M5750,'8760 Data'!N5750,'8760 Data'!O5750,'8760 Data'!P5750,'8760 Data'!Q5750,'8760 Data'!R5750,'8760 Data'!S5750,'8760 Data'!T5750,'8760 Data'!U5750)</f>
        <v>0</v>
      </c>
      <c r="I5750" s="591" t="e">
        <f>H5750/'Output Sheet'!$B$8</f>
        <v>#DIV/0!</v>
      </c>
      <c r="J5750" s="596"/>
      <c r="K5750" s="560"/>
      <c r="L5750" s="560"/>
      <c r="M5750" s="560"/>
      <c r="N5750" s="560"/>
      <c r="O5750" s="560"/>
      <c r="P5750" s="560"/>
      <c r="Q5750" s="560"/>
      <c r="R5750" s="560"/>
      <c r="S5750" s="560"/>
      <c r="T5750" s="560"/>
      <c r="U5750" s="560"/>
    </row>
    <row r="5751" spans="1:21">
      <c r="A5751" s="593">
        <f t="shared" si="534"/>
        <v>41514</v>
      </c>
      <c r="B5751" s="594">
        <v>41514.583665972219</v>
      </c>
      <c r="C5751" s="560">
        <f t="shared" si="535"/>
        <v>2013</v>
      </c>
      <c r="D5751" s="560">
        <f t="shared" si="536"/>
        <v>8</v>
      </c>
      <c r="E5751" s="560">
        <f t="shared" si="537"/>
        <v>28</v>
      </c>
      <c r="F5751" s="560">
        <f t="shared" si="538"/>
        <v>14</v>
      </c>
      <c r="G5751" s="595">
        <f t="shared" si="539"/>
        <v>4</v>
      </c>
      <c r="H5751" s="590">
        <f>CHOOSE('Output Sheet'!$B$4,'8760 Data'!J5751,'8760 Data'!K5751,'8760 Data'!L5751,'8760 Data'!M5751,'8760 Data'!N5751,'8760 Data'!O5751,'8760 Data'!P5751,'8760 Data'!Q5751,'8760 Data'!R5751,'8760 Data'!S5751,'8760 Data'!T5751,'8760 Data'!U5751)</f>
        <v>0</v>
      </c>
      <c r="I5751" s="591" t="e">
        <f>H5751/'Output Sheet'!$B$8</f>
        <v>#DIV/0!</v>
      </c>
      <c r="J5751" s="596"/>
      <c r="K5751" s="560"/>
      <c r="L5751" s="560"/>
      <c r="M5751" s="560"/>
      <c r="N5751" s="560"/>
      <c r="O5751" s="560"/>
      <c r="P5751" s="560"/>
      <c r="Q5751" s="560"/>
      <c r="R5751" s="560"/>
      <c r="S5751" s="560"/>
      <c r="T5751" s="560"/>
      <c r="U5751" s="560"/>
    </row>
    <row r="5752" spans="1:21">
      <c r="A5752" s="593">
        <f t="shared" si="534"/>
        <v>41514</v>
      </c>
      <c r="B5752" s="594">
        <v>41514.625332696756</v>
      </c>
      <c r="C5752" s="560">
        <f t="shared" si="535"/>
        <v>2013</v>
      </c>
      <c r="D5752" s="560">
        <f t="shared" si="536"/>
        <v>8</v>
      </c>
      <c r="E5752" s="560">
        <f t="shared" si="537"/>
        <v>28</v>
      </c>
      <c r="F5752" s="560">
        <f t="shared" si="538"/>
        <v>15</v>
      </c>
      <c r="G5752" s="595">
        <f t="shared" si="539"/>
        <v>4</v>
      </c>
      <c r="H5752" s="590">
        <f>CHOOSE('Output Sheet'!$B$4,'8760 Data'!J5752,'8760 Data'!K5752,'8760 Data'!L5752,'8760 Data'!M5752,'8760 Data'!N5752,'8760 Data'!O5752,'8760 Data'!P5752,'8760 Data'!Q5752,'8760 Data'!R5752,'8760 Data'!S5752,'8760 Data'!T5752,'8760 Data'!U5752)</f>
        <v>0</v>
      </c>
      <c r="I5752" s="591" t="e">
        <f>H5752/'Output Sheet'!$B$8</f>
        <v>#DIV/0!</v>
      </c>
      <c r="J5752" s="596"/>
      <c r="K5752" s="560"/>
      <c r="L5752" s="560"/>
      <c r="M5752" s="560"/>
      <c r="N5752" s="560"/>
      <c r="O5752" s="560"/>
      <c r="P5752" s="560"/>
      <c r="Q5752" s="560"/>
      <c r="R5752" s="560"/>
      <c r="S5752" s="560"/>
      <c r="T5752" s="560"/>
      <c r="U5752" s="560"/>
    </row>
    <row r="5753" spans="1:21">
      <c r="A5753" s="593">
        <f t="shared" si="534"/>
        <v>41514</v>
      </c>
      <c r="B5753" s="594">
        <v>41514.666999421293</v>
      </c>
      <c r="C5753" s="560">
        <f t="shared" si="535"/>
        <v>2013</v>
      </c>
      <c r="D5753" s="560">
        <f t="shared" si="536"/>
        <v>8</v>
      </c>
      <c r="E5753" s="560">
        <f t="shared" si="537"/>
        <v>28</v>
      </c>
      <c r="F5753" s="560">
        <f t="shared" si="538"/>
        <v>16</v>
      </c>
      <c r="G5753" s="595">
        <f t="shared" si="539"/>
        <v>4</v>
      </c>
      <c r="H5753" s="590">
        <f>CHOOSE('Output Sheet'!$B$4,'8760 Data'!J5753,'8760 Data'!K5753,'8760 Data'!L5753,'8760 Data'!M5753,'8760 Data'!N5753,'8760 Data'!O5753,'8760 Data'!P5753,'8760 Data'!Q5753,'8760 Data'!R5753,'8760 Data'!S5753,'8760 Data'!T5753,'8760 Data'!U5753)</f>
        <v>0</v>
      </c>
      <c r="I5753" s="591" t="e">
        <f>H5753/'Output Sheet'!$B$8</f>
        <v>#DIV/0!</v>
      </c>
      <c r="J5753" s="596"/>
      <c r="K5753" s="560"/>
      <c r="L5753" s="560"/>
      <c r="M5753" s="560"/>
      <c r="N5753" s="560"/>
      <c r="O5753" s="560"/>
      <c r="P5753" s="560"/>
      <c r="Q5753" s="560"/>
      <c r="R5753" s="560"/>
      <c r="S5753" s="560"/>
      <c r="T5753" s="560"/>
      <c r="U5753" s="560"/>
    </row>
    <row r="5754" spans="1:21">
      <c r="A5754" s="593">
        <f t="shared" si="534"/>
        <v>41514</v>
      </c>
      <c r="B5754" s="594">
        <v>41514.708666145831</v>
      </c>
      <c r="C5754" s="560">
        <f t="shared" si="535"/>
        <v>2013</v>
      </c>
      <c r="D5754" s="560">
        <f t="shared" si="536"/>
        <v>8</v>
      </c>
      <c r="E5754" s="560">
        <f t="shared" si="537"/>
        <v>28</v>
      </c>
      <c r="F5754" s="560">
        <f t="shared" si="538"/>
        <v>17</v>
      </c>
      <c r="G5754" s="595">
        <f t="shared" si="539"/>
        <v>4</v>
      </c>
      <c r="H5754" s="590">
        <f>CHOOSE('Output Sheet'!$B$4,'8760 Data'!J5754,'8760 Data'!K5754,'8760 Data'!L5754,'8760 Data'!M5754,'8760 Data'!N5754,'8760 Data'!O5754,'8760 Data'!P5754,'8760 Data'!Q5754,'8760 Data'!R5754,'8760 Data'!S5754,'8760 Data'!T5754,'8760 Data'!U5754)</f>
        <v>0</v>
      </c>
      <c r="I5754" s="591" t="e">
        <f>H5754/'Output Sheet'!$B$8</f>
        <v>#DIV/0!</v>
      </c>
      <c r="J5754" s="596"/>
      <c r="K5754" s="560"/>
      <c r="L5754" s="560"/>
      <c r="M5754" s="560"/>
      <c r="N5754" s="560"/>
      <c r="O5754" s="560"/>
      <c r="P5754" s="560"/>
      <c r="Q5754" s="560"/>
      <c r="R5754" s="560"/>
      <c r="S5754" s="560"/>
      <c r="T5754" s="560"/>
      <c r="U5754" s="560"/>
    </row>
    <row r="5755" spans="1:21">
      <c r="A5755" s="593">
        <f t="shared" si="534"/>
        <v>41514</v>
      </c>
      <c r="B5755" s="594">
        <v>41514.750332870368</v>
      </c>
      <c r="C5755" s="560">
        <f t="shared" si="535"/>
        <v>2013</v>
      </c>
      <c r="D5755" s="560">
        <f t="shared" si="536"/>
        <v>8</v>
      </c>
      <c r="E5755" s="560">
        <f t="shared" si="537"/>
        <v>28</v>
      </c>
      <c r="F5755" s="560">
        <f t="shared" si="538"/>
        <v>18</v>
      </c>
      <c r="G5755" s="595">
        <f t="shared" si="539"/>
        <v>4</v>
      </c>
      <c r="H5755" s="590">
        <f>CHOOSE('Output Sheet'!$B$4,'8760 Data'!J5755,'8760 Data'!K5755,'8760 Data'!L5755,'8760 Data'!M5755,'8760 Data'!N5755,'8760 Data'!O5755,'8760 Data'!P5755,'8760 Data'!Q5755,'8760 Data'!R5755,'8760 Data'!S5755,'8760 Data'!T5755,'8760 Data'!U5755)</f>
        <v>0</v>
      </c>
      <c r="I5755" s="591" t="e">
        <f>H5755/'Output Sheet'!$B$8</f>
        <v>#DIV/0!</v>
      </c>
      <c r="J5755" s="596"/>
      <c r="K5755" s="560"/>
      <c r="L5755" s="560"/>
      <c r="M5755" s="560"/>
      <c r="N5755" s="560"/>
      <c r="O5755" s="560"/>
      <c r="P5755" s="560"/>
      <c r="Q5755" s="560"/>
      <c r="R5755" s="560"/>
      <c r="S5755" s="560"/>
      <c r="T5755" s="560"/>
      <c r="U5755" s="560"/>
    </row>
    <row r="5756" spans="1:21">
      <c r="A5756" s="593">
        <f t="shared" si="534"/>
        <v>41514</v>
      </c>
      <c r="B5756" s="594">
        <v>41514.791999594905</v>
      </c>
      <c r="C5756" s="560">
        <f t="shared" si="535"/>
        <v>2013</v>
      </c>
      <c r="D5756" s="560">
        <f t="shared" si="536"/>
        <v>8</v>
      </c>
      <c r="E5756" s="560">
        <f t="shared" si="537"/>
        <v>28</v>
      </c>
      <c r="F5756" s="560">
        <f t="shared" si="538"/>
        <v>19</v>
      </c>
      <c r="G5756" s="595">
        <f t="shared" si="539"/>
        <v>4</v>
      </c>
      <c r="H5756" s="590">
        <f>CHOOSE('Output Sheet'!$B$4,'8760 Data'!J5756,'8760 Data'!K5756,'8760 Data'!L5756,'8760 Data'!M5756,'8760 Data'!N5756,'8760 Data'!O5756,'8760 Data'!P5756,'8760 Data'!Q5756,'8760 Data'!R5756,'8760 Data'!S5756,'8760 Data'!T5756,'8760 Data'!U5756)</f>
        <v>0</v>
      </c>
      <c r="I5756" s="591" t="e">
        <f>H5756/'Output Sheet'!$B$8</f>
        <v>#DIV/0!</v>
      </c>
      <c r="J5756" s="596"/>
      <c r="K5756" s="560"/>
      <c r="L5756" s="560"/>
      <c r="M5756" s="560"/>
      <c r="N5756" s="560"/>
      <c r="O5756" s="560"/>
      <c r="P5756" s="560"/>
      <c r="Q5756" s="560"/>
      <c r="R5756" s="560"/>
      <c r="S5756" s="560"/>
      <c r="T5756" s="560"/>
      <c r="U5756" s="560"/>
    </row>
    <row r="5757" spans="1:21">
      <c r="A5757" s="593">
        <f t="shared" si="534"/>
        <v>41514</v>
      </c>
      <c r="B5757" s="594">
        <v>41514.833666319442</v>
      </c>
      <c r="C5757" s="560">
        <f t="shared" si="535"/>
        <v>2013</v>
      </c>
      <c r="D5757" s="560">
        <f t="shared" si="536"/>
        <v>8</v>
      </c>
      <c r="E5757" s="560">
        <f t="shared" si="537"/>
        <v>28</v>
      </c>
      <c r="F5757" s="560">
        <f t="shared" si="538"/>
        <v>20</v>
      </c>
      <c r="G5757" s="595">
        <f t="shared" si="539"/>
        <v>4</v>
      </c>
      <c r="H5757" s="590">
        <f>CHOOSE('Output Sheet'!$B$4,'8760 Data'!J5757,'8760 Data'!K5757,'8760 Data'!L5757,'8760 Data'!M5757,'8760 Data'!N5757,'8760 Data'!O5757,'8760 Data'!P5757,'8760 Data'!Q5757,'8760 Data'!R5757,'8760 Data'!S5757,'8760 Data'!T5757,'8760 Data'!U5757)</f>
        <v>0</v>
      </c>
      <c r="I5757" s="591" t="e">
        <f>H5757/'Output Sheet'!$B$8</f>
        <v>#DIV/0!</v>
      </c>
      <c r="J5757" s="596"/>
      <c r="K5757" s="560"/>
      <c r="L5757" s="560"/>
      <c r="M5757" s="560"/>
      <c r="N5757" s="560"/>
      <c r="O5757" s="560"/>
      <c r="P5757" s="560"/>
      <c r="Q5757" s="560"/>
      <c r="R5757" s="560"/>
      <c r="S5757" s="560"/>
      <c r="T5757" s="560"/>
      <c r="U5757" s="560"/>
    </row>
    <row r="5758" spans="1:21">
      <c r="A5758" s="593">
        <f t="shared" si="534"/>
        <v>41514</v>
      </c>
      <c r="B5758" s="594">
        <v>41514.875333043979</v>
      </c>
      <c r="C5758" s="560">
        <f t="shared" si="535"/>
        <v>2013</v>
      </c>
      <c r="D5758" s="560">
        <f t="shared" si="536"/>
        <v>8</v>
      </c>
      <c r="E5758" s="560">
        <f t="shared" si="537"/>
        <v>28</v>
      </c>
      <c r="F5758" s="560">
        <f t="shared" si="538"/>
        <v>21</v>
      </c>
      <c r="G5758" s="595">
        <f t="shared" si="539"/>
        <v>4</v>
      </c>
      <c r="H5758" s="590">
        <f>CHOOSE('Output Sheet'!$B$4,'8760 Data'!J5758,'8760 Data'!K5758,'8760 Data'!L5758,'8760 Data'!M5758,'8760 Data'!N5758,'8760 Data'!O5758,'8760 Data'!P5758,'8760 Data'!Q5758,'8760 Data'!R5758,'8760 Data'!S5758,'8760 Data'!T5758,'8760 Data'!U5758)</f>
        <v>0</v>
      </c>
      <c r="I5758" s="591" t="e">
        <f>H5758/'Output Sheet'!$B$8</f>
        <v>#DIV/0!</v>
      </c>
      <c r="J5758" s="596"/>
      <c r="K5758" s="560"/>
      <c r="L5758" s="560"/>
      <c r="M5758" s="560"/>
      <c r="N5758" s="560"/>
      <c r="O5758" s="560"/>
      <c r="P5758" s="560"/>
      <c r="Q5758" s="560"/>
      <c r="R5758" s="560"/>
      <c r="S5758" s="560"/>
      <c r="T5758" s="560"/>
      <c r="U5758" s="560"/>
    </row>
    <row r="5759" spans="1:21">
      <c r="A5759" s="593">
        <f t="shared" si="534"/>
        <v>41514</v>
      </c>
      <c r="B5759" s="594">
        <v>41514.916999768517</v>
      </c>
      <c r="C5759" s="560">
        <f t="shared" si="535"/>
        <v>2013</v>
      </c>
      <c r="D5759" s="560">
        <f t="shared" si="536"/>
        <v>8</v>
      </c>
      <c r="E5759" s="560">
        <f t="shared" si="537"/>
        <v>28</v>
      </c>
      <c r="F5759" s="560">
        <f t="shared" si="538"/>
        <v>22</v>
      </c>
      <c r="G5759" s="595">
        <f t="shared" si="539"/>
        <v>4</v>
      </c>
      <c r="H5759" s="590">
        <f>CHOOSE('Output Sheet'!$B$4,'8760 Data'!J5759,'8760 Data'!K5759,'8760 Data'!L5759,'8760 Data'!M5759,'8760 Data'!N5759,'8760 Data'!O5759,'8760 Data'!P5759,'8760 Data'!Q5759,'8760 Data'!R5759,'8760 Data'!S5759,'8760 Data'!T5759,'8760 Data'!U5759)</f>
        <v>0</v>
      </c>
      <c r="I5759" s="591" t="e">
        <f>H5759/'Output Sheet'!$B$8</f>
        <v>#DIV/0!</v>
      </c>
      <c r="J5759" s="596"/>
      <c r="K5759" s="560"/>
      <c r="L5759" s="560"/>
      <c r="M5759" s="560"/>
      <c r="N5759" s="560"/>
      <c r="O5759" s="560"/>
      <c r="P5759" s="560"/>
      <c r="Q5759" s="560"/>
      <c r="R5759" s="560"/>
      <c r="S5759" s="560"/>
      <c r="T5759" s="560"/>
      <c r="U5759" s="560"/>
    </row>
    <row r="5760" spans="1:21">
      <c r="A5760" s="593">
        <f t="shared" si="534"/>
        <v>41514</v>
      </c>
      <c r="B5760" s="594">
        <v>41514.958666493054</v>
      </c>
      <c r="C5760" s="560">
        <f t="shared" si="535"/>
        <v>2013</v>
      </c>
      <c r="D5760" s="560">
        <f t="shared" si="536"/>
        <v>8</v>
      </c>
      <c r="E5760" s="560">
        <f t="shared" si="537"/>
        <v>28</v>
      </c>
      <c r="F5760" s="560">
        <f t="shared" si="538"/>
        <v>23</v>
      </c>
      <c r="G5760" s="595">
        <f t="shared" si="539"/>
        <v>4</v>
      </c>
      <c r="H5760" s="590">
        <f>CHOOSE('Output Sheet'!$B$4,'8760 Data'!J5760,'8760 Data'!K5760,'8760 Data'!L5760,'8760 Data'!M5760,'8760 Data'!N5760,'8760 Data'!O5760,'8760 Data'!P5760,'8760 Data'!Q5760,'8760 Data'!R5760,'8760 Data'!S5760,'8760 Data'!T5760,'8760 Data'!U5760)</f>
        <v>0</v>
      </c>
      <c r="I5760" s="591" t="e">
        <f>H5760/'Output Sheet'!$B$8</f>
        <v>#DIV/0!</v>
      </c>
      <c r="J5760" s="596"/>
      <c r="K5760" s="560"/>
      <c r="L5760" s="560"/>
      <c r="M5760" s="560"/>
      <c r="N5760" s="560"/>
      <c r="O5760" s="560"/>
      <c r="P5760" s="560"/>
      <c r="Q5760" s="560"/>
      <c r="R5760" s="560"/>
      <c r="S5760" s="560"/>
      <c r="T5760" s="560"/>
      <c r="U5760" s="560"/>
    </row>
    <row r="5761" spans="1:21">
      <c r="A5761" s="593">
        <f t="shared" si="534"/>
        <v>41515</v>
      </c>
      <c r="B5761" s="594">
        <v>41515.000333217591</v>
      </c>
      <c r="C5761" s="560">
        <f t="shared" si="535"/>
        <v>2013</v>
      </c>
      <c r="D5761" s="560">
        <f t="shared" si="536"/>
        <v>8</v>
      </c>
      <c r="E5761" s="560">
        <f t="shared" si="537"/>
        <v>29</v>
      </c>
      <c r="F5761" s="560">
        <f t="shared" si="538"/>
        <v>24</v>
      </c>
      <c r="G5761" s="595">
        <f t="shared" si="539"/>
        <v>5</v>
      </c>
      <c r="H5761" s="590">
        <f>CHOOSE('Output Sheet'!$B$4,'8760 Data'!J5761,'8760 Data'!K5761,'8760 Data'!L5761,'8760 Data'!M5761,'8760 Data'!N5761,'8760 Data'!O5761,'8760 Data'!P5761,'8760 Data'!Q5761,'8760 Data'!R5761,'8760 Data'!S5761,'8760 Data'!T5761,'8760 Data'!U5761)</f>
        <v>0</v>
      </c>
      <c r="I5761" s="591" t="e">
        <f>H5761/'Output Sheet'!$B$8</f>
        <v>#DIV/0!</v>
      </c>
      <c r="J5761" s="596"/>
      <c r="K5761" s="560"/>
      <c r="L5761" s="560"/>
      <c r="M5761" s="560"/>
      <c r="N5761" s="560"/>
      <c r="O5761" s="560"/>
      <c r="P5761" s="560"/>
      <c r="Q5761" s="560"/>
      <c r="R5761" s="560"/>
      <c r="S5761" s="560"/>
      <c r="T5761" s="560"/>
      <c r="U5761" s="560"/>
    </row>
    <row r="5762" spans="1:21">
      <c r="A5762" s="593">
        <f t="shared" si="534"/>
        <v>41515</v>
      </c>
      <c r="B5762" s="594">
        <v>41515.041999942128</v>
      </c>
      <c r="C5762" s="560">
        <f t="shared" si="535"/>
        <v>2013</v>
      </c>
      <c r="D5762" s="560">
        <f t="shared" si="536"/>
        <v>8</v>
      </c>
      <c r="E5762" s="560">
        <f t="shared" si="537"/>
        <v>29</v>
      </c>
      <c r="F5762" s="560">
        <f t="shared" si="538"/>
        <v>1</v>
      </c>
      <c r="G5762" s="595">
        <f t="shared" si="539"/>
        <v>5</v>
      </c>
      <c r="H5762" s="590">
        <f>CHOOSE('Output Sheet'!$B$4,'8760 Data'!J5762,'8760 Data'!K5762,'8760 Data'!L5762,'8760 Data'!M5762,'8760 Data'!N5762,'8760 Data'!O5762,'8760 Data'!P5762,'8760 Data'!Q5762,'8760 Data'!R5762,'8760 Data'!S5762,'8760 Data'!T5762,'8760 Data'!U5762)</f>
        <v>0</v>
      </c>
      <c r="I5762" s="591" t="e">
        <f>H5762/'Output Sheet'!$B$8</f>
        <v>#DIV/0!</v>
      </c>
      <c r="J5762" s="596"/>
      <c r="K5762" s="560"/>
      <c r="L5762" s="560"/>
      <c r="M5762" s="560"/>
      <c r="N5762" s="560"/>
      <c r="O5762" s="560"/>
      <c r="P5762" s="560"/>
      <c r="Q5762" s="560"/>
      <c r="R5762" s="560"/>
      <c r="S5762" s="560"/>
      <c r="T5762" s="560"/>
      <c r="U5762" s="560"/>
    </row>
    <row r="5763" spans="1:21">
      <c r="A5763" s="593">
        <f t="shared" ref="A5763:A5826" si="540">DATE(C5763,D5763,E5763)</f>
        <v>41515</v>
      </c>
      <c r="B5763" s="594">
        <v>41515.083666666666</v>
      </c>
      <c r="C5763" s="560">
        <f t="shared" ref="C5763:C5826" si="541">YEAR(B5763)</f>
        <v>2013</v>
      </c>
      <c r="D5763" s="560">
        <f t="shared" ref="D5763:D5826" si="542">MONTH(B5763)</f>
        <v>8</v>
      </c>
      <c r="E5763" s="560">
        <f t="shared" ref="E5763:E5826" si="543">DAY(B5763)</f>
        <v>29</v>
      </c>
      <c r="F5763" s="560">
        <f t="shared" ref="F5763:F5826" si="544">IF(HOUR(B5763)&lt;&gt;0,HOUR(B5763),24)</f>
        <v>2</v>
      </c>
      <c r="G5763" s="595">
        <f t="shared" ref="G5763:G5826" si="545">WEEKDAY(B5763,1)</f>
        <v>5</v>
      </c>
      <c r="H5763" s="590">
        <f>CHOOSE('Output Sheet'!$B$4,'8760 Data'!J5763,'8760 Data'!K5763,'8760 Data'!L5763,'8760 Data'!M5763,'8760 Data'!N5763,'8760 Data'!O5763,'8760 Data'!P5763,'8760 Data'!Q5763,'8760 Data'!R5763,'8760 Data'!S5763,'8760 Data'!T5763,'8760 Data'!U5763)</f>
        <v>0</v>
      </c>
      <c r="I5763" s="591" t="e">
        <f>H5763/'Output Sheet'!$B$8</f>
        <v>#DIV/0!</v>
      </c>
      <c r="J5763" s="596"/>
      <c r="K5763" s="560"/>
      <c r="L5763" s="560"/>
      <c r="M5763" s="560"/>
      <c r="N5763" s="560"/>
      <c r="O5763" s="560"/>
      <c r="P5763" s="560"/>
      <c r="Q5763" s="560"/>
      <c r="R5763" s="560"/>
      <c r="S5763" s="560"/>
      <c r="T5763" s="560"/>
      <c r="U5763" s="560"/>
    </row>
    <row r="5764" spans="1:21">
      <c r="A5764" s="593">
        <f t="shared" si="540"/>
        <v>41515</v>
      </c>
      <c r="B5764" s="594">
        <v>41515.125333391203</v>
      </c>
      <c r="C5764" s="560">
        <f t="shared" si="541"/>
        <v>2013</v>
      </c>
      <c r="D5764" s="560">
        <f t="shared" si="542"/>
        <v>8</v>
      </c>
      <c r="E5764" s="560">
        <f t="shared" si="543"/>
        <v>29</v>
      </c>
      <c r="F5764" s="560">
        <f t="shared" si="544"/>
        <v>3</v>
      </c>
      <c r="G5764" s="595">
        <f t="shared" si="545"/>
        <v>5</v>
      </c>
      <c r="H5764" s="590">
        <f>CHOOSE('Output Sheet'!$B$4,'8760 Data'!J5764,'8760 Data'!K5764,'8760 Data'!L5764,'8760 Data'!M5764,'8760 Data'!N5764,'8760 Data'!O5764,'8760 Data'!P5764,'8760 Data'!Q5764,'8760 Data'!R5764,'8760 Data'!S5764,'8760 Data'!T5764,'8760 Data'!U5764)</f>
        <v>0</v>
      </c>
      <c r="I5764" s="591" t="e">
        <f>H5764/'Output Sheet'!$B$8</f>
        <v>#DIV/0!</v>
      </c>
      <c r="J5764" s="596"/>
      <c r="K5764" s="560"/>
      <c r="L5764" s="560"/>
      <c r="M5764" s="560"/>
      <c r="N5764" s="560"/>
      <c r="O5764" s="560"/>
      <c r="P5764" s="560"/>
      <c r="Q5764" s="560"/>
      <c r="R5764" s="560"/>
      <c r="S5764" s="560"/>
      <c r="T5764" s="560"/>
      <c r="U5764" s="560"/>
    </row>
    <row r="5765" spans="1:21">
      <c r="A5765" s="593">
        <f t="shared" si="540"/>
        <v>41515</v>
      </c>
      <c r="B5765" s="594">
        <v>41515.16700011574</v>
      </c>
      <c r="C5765" s="560">
        <f t="shared" si="541"/>
        <v>2013</v>
      </c>
      <c r="D5765" s="560">
        <f t="shared" si="542"/>
        <v>8</v>
      </c>
      <c r="E5765" s="560">
        <f t="shared" si="543"/>
        <v>29</v>
      </c>
      <c r="F5765" s="560">
        <f t="shared" si="544"/>
        <v>4</v>
      </c>
      <c r="G5765" s="595">
        <f t="shared" si="545"/>
        <v>5</v>
      </c>
      <c r="H5765" s="590">
        <f>CHOOSE('Output Sheet'!$B$4,'8760 Data'!J5765,'8760 Data'!K5765,'8760 Data'!L5765,'8760 Data'!M5765,'8760 Data'!N5765,'8760 Data'!O5765,'8760 Data'!P5765,'8760 Data'!Q5765,'8760 Data'!R5765,'8760 Data'!S5765,'8760 Data'!T5765,'8760 Data'!U5765)</f>
        <v>0</v>
      </c>
      <c r="I5765" s="591" t="e">
        <f>H5765/'Output Sheet'!$B$8</f>
        <v>#DIV/0!</v>
      </c>
      <c r="J5765" s="596"/>
      <c r="K5765" s="560"/>
      <c r="L5765" s="560"/>
      <c r="M5765" s="560"/>
      <c r="N5765" s="560"/>
      <c r="O5765" s="560"/>
      <c r="P5765" s="560"/>
      <c r="Q5765" s="560"/>
      <c r="R5765" s="560"/>
      <c r="S5765" s="560"/>
      <c r="T5765" s="560"/>
      <c r="U5765" s="560"/>
    </row>
    <row r="5766" spans="1:21">
      <c r="A5766" s="593">
        <f t="shared" si="540"/>
        <v>41515</v>
      </c>
      <c r="B5766" s="594">
        <v>41515.208666840277</v>
      </c>
      <c r="C5766" s="560">
        <f t="shared" si="541"/>
        <v>2013</v>
      </c>
      <c r="D5766" s="560">
        <f t="shared" si="542"/>
        <v>8</v>
      </c>
      <c r="E5766" s="560">
        <f t="shared" si="543"/>
        <v>29</v>
      </c>
      <c r="F5766" s="560">
        <f t="shared" si="544"/>
        <v>5</v>
      </c>
      <c r="G5766" s="595">
        <f t="shared" si="545"/>
        <v>5</v>
      </c>
      <c r="H5766" s="590">
        <f>CHOOSE('Output Sheet'!$B$4,'8760 Data'!J5766,'8760 Data'!K5766,'8760 Data'!L5766,'8760 Data'!M5766,'8760 Data'!N5766,'8760 Data'!O5766,'8760 Data'!P5766,'8760 Data'!Q5766,'8760 Data'!R5766,'8760 Data'!S5766,'8760 Data'!T5766,'8760 Data'!U5766)</f>
        <v>0</v>
      </c>
      <c r="I5766" s="591" t="e">
        <f>H5766/'Output Sheet'!$B$8</f>
        <v>#DIV/0!</v>
      </c>
      <c r="J5766" s="596"/>
      <c r="K5766" s="560"/>
      <c r="L5766" s="560"/>
      <c r="M5766" s="560"/>
      <c r="N5766" s="560"/>
      <c r="O5766" s="560"/>
      <c r="P5766" s="560"/>
      <c r="Q5766" s="560"/>
      <c r="R5766" s="560"/>
      <c r="S5766" s="560"/>
      <c r="T5766" s="560"/>
      <c r="U5766" s="560"/>
    </row>
    <row r="5767" spans="1:21">
      <c r="A5767" s="593">
        <f t="shared" si="540"/>
        <v>41515</v>
      </c>
      <c r="B5767" s="594">
        <v>41515.250333564814</v>
      </c>
      <c r="C5767" s="560">
        <f t="shared" si="541"/>
        <v>2013</v>
      </c>
      <c r="D5767" s="560">
        <f t="shared" si="542"/>
        <v>8</v>
      </c>
      <c r="E5767" s="560">
        <f t="shared" si="543"/>
        <v>29</v>
      </c>
      <c r="F5767" s="560">
        <f t="shared" si="544"/>
        <v>6</v>
      </c>
      <c r="G5767" s="595">
        <f t="shared" si="545"/>
        <v>5</v>
      </c>
      <c r="H5767" s="590">
        <f>CHOOSE('Output Sheet'!$B$4,'8760 Data'!J5767,'8760 Data'!K5767,'8760 Data'!L5767,'8760 Data'!M5767,'8760 Data'!N5767,'8760 Data'!O5767,'8760 Data'!P5767,'8760 Data'!Q5767,'8760 Data'!R5767,'8760 Data'!S5767,'8760 Data'!T5767,'8760 Data'!U5767)</f>
        <v>0</v>
      </c>
      <c r="I5767" s="591" t="e">
        <f>H5767/'Output Sheet'!$B$8</f>
        <v>#DIV/0!</v>
      </c>
      <c r="J5767" s="596"/>
      <c r="K5767" s="560"/>
      <c r="L5767" s="560"/>
      <c r="M5767" s="560"/>
      <c r="N5767" s="560"/>
      <c r="O5767" s="560"/>
      <c r="P5767" s="560"/>
      <c r="Q5767" s="560"/>
      <c r="R5767" s="560"/>
      <c r="S5767" s="560"/>
      <c r="T5767" s="560"/>
      <c r="U5767" s="560"/>
    </row>
    <row r="5768" spans="1:21">
      <c r="A5768" s="593">
        <f t="shared" si="540"/>
        <v>41515</v>
      </c>
      <c r="B5768" s="594">
        <v>41515.292000289352</v>
      </c>
      <c r="C5768" s="560">
        <f t="shared" si="541"/>
        <v>2013</v>
      </c>
      <c r="D5768" s="560">
        <f t="shared" si="542"/>
        <v>8</v>
      </c>
      <c r="E5768" s="560">
        <f t="shared" si="543"/>
        <v>29</v>
      </c>
      <c r="F5768" s="560">
        <f t="shared" si="544"/>
        <v>7</v>
      </c>
      <c r="G5768" s="595">
        <f t="shared" si="545"/>
        <v>5</v>
      </c>
      <c r="H5768" s="590">
        <f>CHOOSE('Output Sheet'!$B$4,'8760 Data'!J5768,'8760 Data'!K5768,'8760 Data'!L5768,'8760 Data'!M5768,'8760 Data'!N5768,'8760 Data'!O5768,'8760 Data'!P5768,'8760 Data'!Q5768,'8760 Data'!R5768,'8760 Data'!S5768,'8760 Data'!T5768,'8760 Data'!U5768)</f>
        <v>0</v>
      </c>
      <c r="I5768" s="591" t="e">
        <f>H5768/'Output Sheet'!$B$8</f>
        <v>#DIV/0!</v>
      </c>
      <c r="J5768" s="596"/>
      <c r="K5768" s="560"/>
      <c r="L5768" s="560"/>
      <c r="M5768" s="560"/>
      <c r="N5768" s="560"/>
      <c r="O5768" s="560"/>
      <c r="P5768" s="560"/>
      <c r="Q5768" s="560"/>
      <c r="R5768" s="560"/>
      <c r="S5768" s="560"/>
      <c r="T5768" s="560"/>
      <c r="U5768" s="560"/>
    </row>
    <row r="5769" spans="1:21">
      <c r="A5769" s="593">
        <f t="shared" si="540"/>
        <v>41515</v>
      </c>
      <c r="B5769" s="594">
        <v>41515.333667013889</v>
      </c>
      <c r="C5769" s="560">
        <f t="shared" si="541"/>
        <v>2013</v>
      </c>
      <c r="D5769" s="560">
        <f t="shared" si="542"/>
        <v>8</v>
      </c>
      <c r="E5769" s="560">
        <f t="shared" si="543"/>
        <v>29</v>
      </c>
      <c r="F5769" s="560">
        <f t="shared" si="544"/>
        <v>8</v>
      </c>
      <c r="G5769" s="595">
        <f t="shared" si="545"/>
        <v>5</v>
      </c>
      <c r="H5769" s="590">
        <f>CHOOSE('Output Sheet'!$B$4,'8760 Data'!J5769,'8760 Data'!K5769,'8760 Data'!L5769,'8760 Data'!M5769,'8760 Data'!N5769,'8760 Data'!O5769,'8760 Data'!P5769,'8760 Data'!Q5769,'8760 Data'!R5769,'8760 Data'!S5769,'8760 Data'!T5769,'8760 Data'!U5769)</f>
        <v>0</v>
      </c>
      <c r="I5769" s="591" t="e">
        <f>H5769/'Output Sheet'!$B$8</f>
        <v>#DIV/0!</v>
      </c>
      <c r="J5769" s="596"/>
      <c r="K5769" s="560"/>
      <c r="L5769" s="560"/>
      <c r="M5769" s="560"/>
      <c r="N5769" s="560"/>
      <c r="O5769" s="560"/>
      <c r="P5769" s="560"/>
      <c r="Q5769" s="560"/>
      <c r="R5769" s="560"/>
      <c r="S5769" s="560"/>
      <c r="T5769" s="560"/>
      <c r="U5769" s="560"/>
    </row>
    <row r="5770" spans="1:21">
      <c r="A5770" s="593">
        <f t="shared" si="540"/>
        <v>41515</v>
      </c>
      <c r="B5770" s="594">
        <v>41515.375333738426</v>
      </c>
      <c r="C5770" s="560">
        <f t="shared" si="541"/>
        <v>2013</v>
      </c>
      <c r="D5770" s="560">
        <f t="shared" si="542"/>
        <v>8</v>
      </c>
      <c r="E5770" s="560">
        <f t="shared" si="543"/>
        <v>29</v>
      </c>
      <c r="F5770" s="560">
        <f t="shared" si="544"/>
        <v>9</v>
      </c>
      <c r="G5770" s="595">
        <f t="shared" si="545"/>
        <v>5</v>
      </c>
      <c r="H5770" s="590">
        <f>CHOOSE('Output Sheet'!$B$4,'8760 Data'!J5770,'8760 Data'!K5770,'8760 Data'!L5770,'8760 Data'!M5770,'8760 Data'!N5770,'8760 Data'!O5770,'8760 Data'!P5770,'8760 Data'!Q5770,'8760 Data'!R5770,'8760 Data'!S5770,'8760 Data'!T5770,'8760 Data'!U5770)</f>
        <v>0</v>
      </c>
      <c r="I5770" s="591" t="e">
        <f>H5770/'Output Sheet'!$B$8</f>
        <v>#DIV/0!</v>
      </c>
      <c r="J5770" s="596"/>
      <c r="K5770" s="560"/>
      <c r="L5770" s="560"/>
      <c r="M5770" s="560"/>
      <c r="N5770" s="560"/>
      <c r="O5770" s="560"/>
      <c r="P5770" s="560"/>
      <c r="Q5770" s="560"/>
      <c r="R5770" s="560"/>
      <c r="S5770" s="560"/>
      <c r="T5770" s="560"/>
      <c r="U5770" s="560"/>
    </row>
    <row r="5771" spans="1:21">
      <c r="A5771" s="593">
        <f t="shared" si="540"/>
        <v>41515</v>
      </c>
      <c r="B5771" s="594">
        <v>41515.417000462963</v>
      </c>
      <c r="C5771" s="560">
        <f t="shared" si="541"/>
        <v>2013</v>
      </c>
      <c r="D5771" s="560">
        <f t="shared" si="542"/>
        <v>8</v>
      </c>
      <c r="E5771" s="560">
        <f t="shared" si="543"/>
        <v>29</v>
      </c>
      <c r="F5771" s="560">
        <f t="shared" si="544"/>
        <v>10</v>
      </c>
      <c r="G5771" s="595">
        <f t="shared" si="545"/>
        <v>5</v>
      </c>
      <c r="H5771" s="590">
        <f>CHOOSE('Output Sheet'!$B$4,'8760 Data'!J5771,'8760 Data'!K5771,'8760 Data'!L5771,'8760 Data'!M5771,'8760 Data'!N5771,'8760 Data'!O5771,'8760 Data'!P5771,'8760 Data'!Q5771,'8760 Data'!R5771,'8760 Data'!S5771,'8760 Data'!T5771,'8760 Data'!U5771)</f>
        <v>0</v>
      </c>
      <c r="I5771" s="591" t="e">
        <f>H5771/'Output Sheet'!$B$8</f>
        <v>#DIV/0!</v>
      </c>
      <c r="J5771" s="596"/>
      <c r="K5771" s="560"/>
      <c r="L5771" s="560"/>
      <c r="M5771" s="560"/>
      <c r="N5771" s="560"/>
      <c r="O5771" s="560"/>
      <c r="P5771" s="560"/>
      <c r="Q5771" s="560"/>
      <c r="R5771" s="560"/>
      <c r="S5771" s="560"/>
      <c r="T5771" s="560"/>
      <c r="U5771" s="560"/>
    </row>
    <row r="5772" spans="1:21">
      <c r="A5772" s="593">
        <f t="shared" si="540"/>
        <v>41515</v>
      </c>
      <c r="B5772" s="594">
        <v>41515.4586671875</v>
      </c>
      <c r="C5772" s="560">
        <f t="shared" si="541"/>
        <v>2013</v>
      </c>
      <c r="D5772" s="560">
        <f t="shared" si="542"/>
        <v>8</v>
      </c>
      <c r="E5772" s="560">
        <f t="shared" si="543"/>
        <v>29</v>
      </c>
      <c r="F5772" s="560">
        <f t="shared" si="544"/>
        <v>11</v>
      </c>
      <c r="G5772" s="595">
        <f t="shared" si="545"/>
        <v>5</v>
      </c>
      <c r="H5772" s="590">
        <f>CHOOSE('Output Sheet'!$B$4,'8760 Data'!J5772,'8760 Data'!K5772,'8760 Data'!L5772,'8760 Data'!M5772,'8760 Data'!N5772,'8760 Data'!O5772,'8760 Data'!P5772,'8760 Data'!Q5772,'8760 Data'!R5772,'8760 Data'!S5772,'8760 Data'!T5772,'8760 Data'!U5772)</f>
        <v>0</v>
      </c>
      <c r="I5772" s="591" t="e">
        <f>H5772/'Output Sheet'!$B$8</f>
        <v>#DIV/0!</v>
      </c>
      <c r="J5772" s="596"/>
      <c r="K5772" s="560"/>
      <c r="L5772" s="560"/>
      <c r="M5772" s="560"/>
      <c r="N5772" s="560"/>
      <c r="O5772" s="560"/>
      <c r="P5772" s="560"/>
      <c r="Q5772" s="560"/>
      <c r="R5772" s="560"/>
      <c r="S5772" s="560"/>
      <c r="T5772" s="560"/>
      <c r="U5772" s="560"/>
    </row>
    <row r="5773" spans="1:21">
      <c r="A5773" s="593">
        <f t="shared" si="540"/>
        <v>41515</v>
      </c>
      <c r="B5773" s="594">
        <v>41515.500333912038</v>
      </c>
      <c r="C5773" s="560">
        <f t="shared" si="541"/>
        <v>2013</v>
      </c>
      <c r="D5773" s="560">
        <f t="shared" si="542"/>
        <v>8</v>
      </c>
      <c r="E5773" s="560">
        <f t="shared" si="543"/>
        <v>29</v>
      </c>
      <c r="F5773" s="560">
        <f t="shared" si="544"/>
        <v>12</v>
      </c>
      <c r="G5773" s="595">
        <f t="shared" si="545"/>
        <v>5</v>
      </c>
      <c r="H5773" s="590">
        <f>CHOOSE('Output Sheet'!$B$4,'8760 Data'!J5773,'8760 Data'!K5773,'8760 Data'!L5773,'8760 Data'!M5773,'8760 Data'!N5773,'8760 Data'!O5773,'8760 Data'!P5773,'8760 Data'!Q5773,'8760 Data'!R5773,'8760 Data'!S5773,'8760 Data'!T5773,'8760 Data'!U5773)</f>
        <v>0</v>
      </c>
      <c r="I5773" s="591" t="e">
        <f>H5773/'Output Sheet'!$B$8</f>
        <v>#DIV/0!</v>
      </c>
      <c r="J5773" s="596"/>
      <c r="K5773" s="560"/>
      <c r="L5773" s="560"/>
      <c r="M5773" s="560"/>
      <c r="N5773" s="560"/>
      <c r="O5773" s="560"/>
      <c r="P5773" s="560"/>
      <c r="Q5773" s="560"/>
      <c r="R5773" s="560"/>
      <c r="S5773" s="560"/>
      <c r="T5773" s="560"/>
      <c r="U5773" s="560"/>
    </row>
    <row r="5774" spans="1:21">
      <c r="A5774" s="593">
        <f t="shared" si="540"/>
        <v>41515</v>
      </c>
      <c r="B5774" s="594">
        <v>41515.542000636575</v>
      </c>
      <c r="C5774" s="560">
        <f t="shared" si="541"/>
        <v>2013</v>
      </c>
      <c r="D5774" s="560">
        <f t="shared" si="542"/>
        <v>8</v>
      </c>
      <c r="E5774" s="560">
        <f t="shared" si="543"/>
        <v>29</v>
      </c>
      <c r="F5774" s="560">
        <f t="shared" si="544"/>
        <v>13</v>
      </c>
      <c r="G5774" s="595">
        <f t="shared" si="545"/>
        <v>5</v>
      </c>
      <c r="H5774" s="590">
        <f>CHOOSE('Output Sheet'!$B$4,'8760 Data'!J5774,'8760 Data'!K5774,'8760 Data'!L5774,'8760 Data'!M5774,'8760 Data'!N5774,'8760 Data'!O5774,'8760 Data'!P5774,'8760 Data'!Q5774,'8760 Data'!R5774,'8760 Data'!S5774,'8760 Data'!T5774,'8760 Data'!U5774)</f>
        <v>0</v>
      </c>
      <c r="I5774" s="591" t="e">
        <f>H5774/'Output Sheet'!$B$8</f>
        <v>#DIV/0!</v>
      </c>
      <c r="J5774" s="596"/>
      <c r="K5774" s="560"/>
      <c r="L5774" s="560"/>
      <c r="M5774" s="560"/>
      <c r="N5774" s="560"/>
      <c r="O5774" s="560"/>
      <c r="P5774" s="560"/>
      <c r="Q5774" s="560"/>
      <c r="R5774" s="560"/>
      <c r="S5774" s="560"/>
      <c r="T5774" s="560"/>
      <c r="U5774" s="560"/>
    </row>
    <row r="5775" spans="1:21">
      <c r="A5775" s="593">
        <f t="shared" si="540"/>
        <v>41515</v>
      </c>
      <c r="B5775" s="594">
        <v>41515.583667361112</v>
      </c>
      <c r="C5775" s="560">
        <f t="shared" si="541"/>
        <v>2013</v>
      </c>
      <c r="D5775" s="560">
        <f t="shared" si="542"/>
        <v>8</v>
      </c>
      <c r="E5775" s="560">
        <f t="shared" si="543"/>
        <v>29</v>
      </c>
      <c r="F5775" s="560">
        <f t="shared" si="544"/>
        <v>14</v>
      </c>
      <c r="G5775" s="595">
        <f t="shared" si="545"/>
        <v>5</v>
      </c>
      <c r="H5775" s="590">
        <f>CHOOSE('Output Sheet'!$B$4,'8760 Data'!J5775,'8760 Data'!K5775,'8760 Data'!L5775,'8760 Data'!M5775,'8760 Data'!N5775,'8760 Data'!O5775,'8760 Data'!P5775,'8760 Data'!Q5775,'8760 Data'!R5775,'8760 Data'!S5775,'8760 Data'!T5775,'8760 Data'!U5775)</f>
        <v>0</v>
      </c>
      <c r="I5775" s="591" t="e">
        <f>H5775/'Output Sheet'!$B$8</f>
        <v>#DIV/0!</v>
      </c>
      <c r="J5775" s="596"/>
      <c r="K5775" s="560"/>
      <c r="L5775" s="560"/>
      <c r="M5775" s="560"/>
      <c r="N5775" s="560"/>
      <c r="O5775" s="560"/>
      <c r="P5775" s="560"/>
      <c r="Q5775" s="560"/>
      <c r="R5775" s="560"/>
      <c r="S5775" s="560"/>
      <c r="T5775" s="560"/>
      <c r="U5775" s="560"/>
    </row>
    <row r="5776" spans="1:21">
      <c r="A5776" s="593">
        <f t="shared" si="540"/>
        <v>41515</v>
      </c>
      <c r="B5776" s="594">
        <v>41515.625334085649</v>
      </c>
      <c r="C5776" s="560">
        <f t="shared" si="541"/>
        <v>2013</v>
      </c>
      <c r="D5776" s="560">
        <f t="shared" si="542"/>
        <v>8</v>
      </c>
      <c r="E5776" s="560">
        <f t="shared" si="543"/>
        <v>29</v>
      </c>
      <c r="F5776" s="560">
        <f t="shared" si="544"/>
        <v>15</v>
      </c>
      <c r="G5776" s="595">
        <f t="shared" si="545"/>
        <v>5</v>
      </c>
      <c r="H5776" s="590">
        <f>CHOOSE('Output Sheet'!$B$4,'8760 Data'!J5776,'8760 Data'!K5776,'8760 Data'!L5776,'8760 Data'!M5776,'8760 Data'!N5776,'8760 Data'!O5776,'8760 Data'!P5776,'8760 Data'!Q5776,'8760 Data'!R5776,'8760 Data'!S5776,'8760 Data'!T5776,'8760 Data'!U5776)</f>
        <v>0</v>
      </c>
      <c r="I5776" s="591" t="e">
        <f>H5776/'Output Sheet'!$B$8</f>
        <v>#DIV/0!</v>
      </c>
      <c r="J5776" s="596"/>
      <c r="K5776" s="560"/>
      <c r="L5776" s="560"/>
      <c r="M5776" s="560"/>
      <c r="N5776" s="560"/>
      <c r="O5776" s="560"/>
      <c r="P5776" s="560"/>
      <c r="Q5776" s="560"/>
      <c r="R5776" s="560"/>
      <c r="S5776" s="560"/>
      <c r="T5776" s="560"/>
      <c r="U5776" s="560"/>
    </row>
    <row r="5777" spans="1:21">
      <c r="A5777" s="593">
        <f t="shared" si="540"/>
        <v>41515</v>
      </c>
      <c r="B5777" s="594">
        <v>41515.667000810186</v>
      </c>
      <c r="C5777" s="560">
        <f t="shared" si="541"/>
        <v>2013</v>
      </c>
      <c r="D5777" s="560">
        <f t="shared" si="542"/>
        <v>8</v>
      </c>
      <c r="E5777" s="560">
        <f t="shared" si="543"/>
        <v>29</v>
      </c>
      <c r="F5777" s="560">
        <f t="shared" si="544"/>
        <v>16</v>
      </c>
      <c r="G5777" s="595">
        <f t="shared" si="545"/>
        <v>5</v>
      </c>
      <c r="H5777" s="590">
        <f>CHOOSE('Output Sheet'!$B$4,'8760 Data'!J5777,'8760 Data'!K5777,'8760 Data'!L5777,'8760 Data'!M5777,'8760 Data'!N5777,'8760 Data'!O5777,'8760 Data'!P5777,'8760 Data'!Q5777,'8760 Data'!R5777,'8760 Data'!S5777,'8760 Data'!T5777,'8760 Data'!U5777)</f>
        <v>0</v>
      </c>
      <c r="I5777" s="591" t="e">
        <f>H5777/'Output Sheet'!$B$8</f>
        <v>#DIV/0!</v>
      </c>
      <c r="J5777" s="596"/>
      <c r="K5777" s="560"/>
      <c r="L5777" s="560"/>
      <c r="M5777" s="560"/>
      <c r="N5777" s="560"/>
      <c r="O5777" s="560"/>
      <c r="P5777" s="560"/>
      <c r="Q5777" s="560"/>
      <c r="R5777" s="560"/>
      <c r="S5777" s="560"/>
      <c r="T5777" s="560"/>
      <c r="U5777" s="560"/>
    </row>
    <row r="5778" spans="1:21">
      <c r="A5778" s="593">
        <f t="shared" si="540"/>
        <v>41515</v>
      </c>
      <c r="B5778" s="594">
        <v>41515.708667534724</v>
      </c>
      <c r="C5778" s="560">
        <f t="shared" si="541"/>
        <v>2013</v>
      </c>
      <c r="D5778" s="560">
        <f t="shared" si="542"/>
        <v>8</v>
      </c>
      <c r="E5778" s="560">
        <f t="shared" si="543"/>
        <v>29</v>
      </c>
      <c r="F5778" s="560">
        <f t="shared" si="544"/>
        <v>17</v>
      </c>
      <c r="G5778" s="595">
        <f t="shared" si="545"/>
        <v>5</v>
      </c>
      <c r="H5778" s="590">
        <f>CHOOSE('Output Sheet'!$B$4,'8760 Data'!J5778,'8760 Data'!K5778,'8760 Data'!L5778,'8760 Data'!M5778,'8760 Data'!N5778,'8760 Data'!O5778,'8760 Data'!P5778,'8760 Data'!Q5778,'8760 Data'!R5778,'8760 Data'!S5778,'8760 Data'!T5778,'8760 Data'!U5778)</f>
        <v>0</v>
      </c>
      <c r="I5778" s="591" t="e">
        <f>H5778/'Output Sheet'!$B$8</f>
        <v>#DIV/0!</v>
      </c>
      <c r="J5778" s="596"/>
      <c r="K5778" s="560"/>
      <c r="L5778" s="560"/>
      <c r="M5778" s="560"/>
      <c r="N5778" s="560"/>
      <c r="O5778" s="560"/>
      <c r="P5778" s="560"/>
      <c r="Q5778" s="560"/>
      <c r="R5778" s="560"/>
      <c r="S5778" s="560"/>
      <c r="T5778" s="560"/>
      <c r="U5778" s="560"/>
    </row>
    <row r="5779" spans="1:21">
      <c r="A5779" s="593">
        <f t="shared" si="540"/>
        <v>41515</v>
      </c>
      <c r="B5779" s="594">
        <v>41515.750334259261</v>
      </c>
      <c r="C5779" s="560">
        <f t="shared" si="541"/>
        <v>2013</v>
      </c>
      <c r="D5779" s="560">
        <f t="shared" si="542"/>
        <v>8</v>
      </c>
      <c r="E5779" s="560">
        <f t="shared" si="543"/>
        <v>29</v>
      </c>
      <c r="F5779" s="560">
        <f t="shared" si="544"/>
        <v>18</v>
      </c>
      <c r="G5779" s="595">
        <f t="shared" si="545"/>
        <v>5</v>
      </c>
      <c r="H5779" s="590">
        <f>CHOOSE('Output Sheet'!$B$4,'8760 Data'!J5779,'8760 Data'!K5779,'8760 Data'!L5779,'8760 Data'!M5779,'8760 Data'!N5779,'8760 Data'!O5779,'8760 Data'!P5779,'8760 Data'!Q5779,'8760 Data'!R5779,'8760 Data'!S5779,'8760 Data'!T5779,'8760 Data'!U5779)</f>
        <v>0</v>
      </c>
      <c r="I5779" s="591" t="e">
        <f>H5779/'Output Sheet'!$B$8</f>
        <v>#DIV/0!</v>
      </c>
      <c r="J5779" s="596"/>
      <c r="K5779" s="560"/>
      <c r="L5779" s="560"/>
      <c r="M5779" s="560"/>
      <c r="N5779" s="560"/>
      <c r="O5779" s="560"/>
      <c r="P5779" s="560"/>
      <c r="Q5779" s="560"/>
      <c r="R5779" s="560"/>
      <c r="S5779" s="560"/>
      <c r="T5779" s="560"/>
      <c r="U5779" s="560"/>
    </row>
    <row r="5780" spans="1:21">
      <c r="A5780" s="593">
        <f t="shared" si="540"/>
        <v>41515</v>
      </c>
      <c r="B5780" s="594">
        <v>41515.792000983798</v>
      </c>
      <c r="C5780" s="560">
        <f t="shared" si="541"/>
        <v>2013</v>
      </c>
      <c r="D5780" s="560">
        <f t="shared" si="542"/>
        <v>8</v>
      </c>
      <c r="E5780" s="560">
        <f t="shared" si="543"/>
        <v>29</v>
      </c>
      <c r="F5780" s="560">
        <f t="shared" si="544"/>
        <v>19</v>
      </c>
      <c r="G5780" s="595">
        <f t="shared" si="545"/>
        <v>5</v>
      </c>
      <c r="H5780" s="590">
        <f>CHOOSE('Output Sheet'!$B$4,'8760 Data'!J5780,'8760 Data'!K5780,'8760 Data'!L5780,'8760 Data'!M5780,'8760 Data'!N5780,'8760 Data'!O5780,'8760 Data'!P5780,'8760 Data'!Q5780,'8760 Data'!R5780,'8760 Data'!S5780,'8760 Data'!T5780,'8760 Data'!U5780)</f>
        <v>0</v>
      </c>
      <c r="I5780" s="591" t="e">
        <f>H5780/'Output Sheet'!$B$8</f>
        <v>#DIV/0!</v>
      </c>
      <c r="J5780" s="596"/>
      <c r="K5780" s="560"/>
      <c r="L5780" s="560"/>
      <c r="M5780" s="560"/>
      <c r="N5780" s="560"/>
      <c r="O5780" s="560"/>
      <c r="P5780" s="560"/>
      <c r="Q5780" s="560"/>
      <c r="R5780" s="560"/>
      <c r="S5780" s="560"/>
      <c r="T5780" s="560"/>
      <c r="U5780" s="560"/>
    </row>
    <row r="5781" spans="1:21">
      <c r="A5781" s="593">
        <f t="shared" si="540"/>
        <v>41515</v>
      </c>
      <c r="B5781" s="594">
        <v>41515.833667708335</v>
      </c>
      <c r="C5781" s="560">
        <f t="shared" si="541"/>
        <v>2013</v>
      </c>
      <c r="D5781" s="560">
        <f t="shared" si="542"/>
        <v>8</v>
      </c>
      <c r="E5781" s="560">
        <f t="shared" si="543"/>
        <v>29</v>
      </c>
      <c r="F5781" s="560">
        <f t="shared" si="544"/>
        <v>20</v>
      </c>
      <c r="G5781" s="595">
        <f t="shared" si="545"/>
        <v>5</v>
      </c>
      <c r="H5781" s="590">
        <f>CHOOSE('Output Sheet'!$B$4,'8760 Data'!J5781,'8760 Data'!K5781,'8760 Data'!L5781,'8760 Data'!M5781,'8760 Data'!N5781,'8760 Data'!O5781,'8760 Data'!P5781,'8760 Data'!Q5781,'8760 Data'!R5781,'8760 Data'!S5781,'8760 Data'!T5781,'8760 Data'!U5781)</f>
        <v>0</v>
      </c>
      <c r="I5781" s="591" t="e">
        <f>H5781/'Output Sheet'!$B$8</f>
        <v>#DIV/0!</v>
      </c>
      <c r="J5781" s="596"/>
      <c r="K5781" s="560"/>
      <c r="L5781" s="560"/>
      <c r="M5781" s="560"/>
      <c r="N5781" s="560"/>
      <c r="O5781" s="560"/>
      <c r="P5781" s="560"/>
      <c r="Q5781" s="560"/>
      <c r="R5781" s="560"/>
      <c r="S5781" s="560"/>
      <c r="T5781" s="560"/>
      <c r="U5781" s="560"/>
    </row>
    <row r="5782" spans="1:21">
      <c r="A5782" s="593">
        <f t="shared" si="540"/>
        <v>41515</v>
      </c>
      <c r="B5782" s="594">
        <v>41515.875334432872</v>
      </c>
      <c r="C5782" s="560">
        <f t="shared" si="541"/>
        <v>2013</v>
      </c>
      <c r="D5782" s="560">
        <f t="shared" si="542"/>
        <v>8</v>
      </c>
      <c r="E5782" s="560">
        <f t="shared" si="543"/>
        <v>29</v>
      </c>
      <c r="F5782" s="560">
        <f t="shared" si="544"/>
        <v>21</v>
      </c>
      <c r="G5782" s="595">
        <f t="shared" si="545"/>
        <v>5</v>
      </c>
      <c r="H5782" s="590">
        <f>CHOOSE('Output Sheet'!$B$4,'8760 Data'!J5782,'8760 Data'!K5782,'8760 Data'!L5782,'8760 Data'!M5782,'8760 Data'!N5782,'8760 Data'!O5782,'8760 Data'!P5782,'8760 Data'!Q5782,'8760 Data'!R5782,'8760 Data'!S5782,'8760 Data'!T5782,'8760 Data'!U5782)</f>
        <v>0</v>
      </c>
      <c r="I5782" s="591" t="e">
        <f>H5782/'Output Sheet'!$B$8</f>
        <v>#DIV/0!</v>
      </c>
      <c r="J5782" s="596"/>
      <c r="K5782" s="560"/>
      <c r="L5782" s="560"/>
      <c r="M5782" s="560"/>
      <c r="N5782" s="560"/>
      <c r="O5782" s="560"/>
      <c r="P5782" s="560"/>
      <c r="Q5782" s="560"/>
      <c r="R5782" s="560"/>
      <c r="S5782" s="560"/>
      <c r="T5782" s="560"/>
      <c r="U5782" s="560"/>
    </row>
    <row r="5783" spans="1:21">
      <c r="A5783" s="593">
        <f t="shared" si="540"/>
        <v>41515</v>
      </c>
      <c r="B5783" s="594">
        <v>41515.91700115741</v>
      </c>
      <c r="C5783" s="560">
        <f t="shared" si="541"/>
        <v>2013</v>
      </c>
      <c r="D5783" s="560">
        <f t="shared" si="542"/>
        <v>8</v>
      </c>
      <c r="E5783" s="560">
        <f t="shared" si="543"/>
        <v>29</v>
      </c>
      <c r="F5783" s="560">
        <f t="shared" si="544"/>
        <v>22</v>
      </c>
      <c r="G5783" s="595">
        <f t="shared" si="545"/>
        <v>5</v>
      </c>
      <c r="H5783" s="590">
        <f>CHOOSE('Output Sheet'!$B$4,'8760 Data'!J5783,'8760 Data'!K5783,'8760 Data'!L5783,'8760 Data'!M5783,'8760 Data'!N5783,'8760 Data'!O5783,'8760 Data'!P5783,'8760 Data'!Q5783,'8760 Data'!R5783,'8760 Data'!S5783,'8760 Data'!T5783,'8760 Data'!U5783)</f>
        <v>0</v>
      </c>
      <c r="I5783" s="591" t="e">
        <f>H5783/'Output Sheet'!$B$8</f>
        <v>#DIV/0!</v>
      </c>
      <c r="J5783" s="596"/>
      <c r="K5783" s="560"/>
      <c r="L5783" s="560"/>
      <c r="M5783" s="560"/>
      <c r="N5783" s="560"/>
      <c r="O5783" s="560"/>
      <c r="P5783" s="560"/>
      <c r="Q5783" s="560"/>
      <c r="R5783" s="560"/>
      <c r="S5783" s="560"/>
      <c r="T5783" s="560"/>
      <c r="U5783" s="560"/>
    </row>
    <row r="5784" spans="1:21">
      <c r="A5784" s="593">
        <f t="shared" si="540"/>
        <v>41515</v>
      </c>
      <c r="B5784" s="594">
        <v>41515.958667881947</v>
      </c>
      <c r="C5784" s="560">
        <f t="shared" si="541"/>
        <v>2013</v>
      </c>
      <c r="D5784" s="560">
        <f t="shared" si="542"/>
        <v>8</v>
      </c>
      <c r="E5784" s="560">
        <f t="shared" si="543"/>
        <v>29</v>
      </c>
      <c r="F5784" s="560">
        <f t="shared" si="544"/>
        <v>23</v>
      </c>
      <c r="G5784" s="595">
        <f t="shared" si="545"/>
        <v>5</v>
      </c>
      <c r="H5784" s="590">
        <f>CHOOSE('Output Sheet'!$B$4,'8760 Data'!J5784,'8760 Data'!K5784,'8760 Data'!L5784,'8760 Data'!M5784,'8760 Data'!N5784,'8760 Data'!O5784,'8760 Data'!P5784,'8760 Data'!Q5784,'8760 Data'!R5784,'8760 Data'!S5784,'8760 Data'!T5784,'8760 Data'!U5784)</f>
        <v>0</v>
      </c>
      <c r="I5784" s="591" t="e">
        <f>H5784/'Output Sheet'!$B$8</f>
        <v>#DIV/0!</v>
      </c>
      <c r="J5784" s="596"/>
      <c r="K5784" s="560"/>
      <c r="L5784" s="560"/>
      <c r="M5784" s="560"/>
      <c r="N5784" s="560"/>
      <c r="O5784" s="560"/>
      <c r="P5784" s="560"/>
      <c r="Q5784" s="560"/>
      <c r="R5784" s="560"/>
      <c r="S5784" s="560"/>
      <c r="T5784" s="560"/>
      <c r="U5784" s="560"/>
    </row>
    <row r="5785" spans="1:21">
      <c r="A5785" s="593">
        <f t="shared" si="540"/>
        <v>41516</v>
      </c>
      <c r="B5785" s="594">
        <v>41516.000334606484</v>
      </c>
      <c r="C5785" s="560">
        <f t="shared" si="541"/>
        <v>2013</v>
      </c>
      <c r="D5785" s="560">
        <f t="shared" si="542"/>
        <v>8</v>
      </c>
      <c r="E5785" s="560">
        <f t="shared" si="543"/>
        <v>30</v>
      </c>
      <c r="F5785" s="560">
        <f t="shared" si="544"/>
        <v>24</v>
      </c>
      <c r="G5785" s="595">
        <f t="shared" si="545"/>
        <v>6</v>
      </c>
      <c r="H5785" s="590">
        <f>CHOOSE('Output Sheet'!$B$4,'8760 Data'!J5785,'8760 Data'!K5785,'8760 Data'!L5785,'8760 Data'!M5785,'8760 Data'!N5785,'8760 Data'!O5785,'8760 Data'!P5785,'8760 Data'!Q5785,'8760 Data'!R5785,'8760 Data'!S5785,'8760 Data'!T5785,'8760 Data'!U5785)</f>
        <v>0</v>
      </c>
      <c r="I5785" s="591" t="e">
        <f>H5785/'Output Sheet'!$B$8</f>
        <v>#DIV/0!</v>
      </c>
      <c r="J5785" s="596"/>
      <c r="K5785" s="560"/>
      <c r="L5785" s="560"/>
      <c r="M5785" s="560"/>
      <c r="N5785" s="560"/>
      <c r="O5785" s="560"/>
      <c r="P5785" s="560"/>
      <c r="Q5785" s="560"/>
      <c r="R5785" s="560"/>
      <c r="S5785" s="560"/>
      <c r="T5785" s="560"/>
      <c r="U5785" s="560"/>
    </row>
    <row r="5786" spans="1:21">
      <c r="A5786" s="593">
        <f t="shared" si="540"/>
        <v>41516</v>
      </c>
      <c r="B5786" s="594">
        <v>41516.042001331021</v>
      </c>
      <c r="C5786" s="560">
        <f t="shared" si="541"/>
        <v>2013</v>
      </c>
      <c r="D5786" s="560">
        <f t="shared" si="542"/>
        <v>8</v>
      </c>
      <c r="E5786" s="560">
        <f t="shared" si="543"/>
        <v>30</v>
      </c>
      <c r="F5786" s="560">
        <f t="shared" si="544"/>
        <v>1</v>
      </c>
      <c r="G5786" s="595">
        <f t="shared" si="545"/>
        <v>6</v>
      </c>
      <c r="H5786" s="590">
        <f>CHOOSE('Output Sheet'!$B$4,'8760 Data'!J5786,'8760 Data'!K5786,'8760 Data'!L5786,'8760 Data'!M5786,'8760 Data'!N5786,'8760 Data'!O5786,'8760 Data'!P5786,'8760 Data'!Q5786,'8760 Data'!R5786,'8760 Data'!S5786,'8760 Data'!T5786,'8760 Data'!U5786)</f>
        <v>0</v>
      </c>
      <c r="I5786" s="591" t="e">
        <f>H5786/'Output Sheet'!$B$8</f>
        <v>#DIV/0!</v>
      </c>
      <c r="J5786" s="596"/>
      <c r="K5786" s="560"/>
      <c r="L5786" s="560"/>
      <c r="M5786" s="560"/>
      <c r="N5786" s="560"/>
      <c r="O5786" s="560"/>
      <c r="P5786" s="560"/>
      <c r="Q5786" s="560"/>
      <c r="R5786" s="560"/>
      <c r="S5786" s="560"/>
      <c r="T5786" s="560"/>
      <c r="U5786" s="560"/>
    </row>
    <row r="5787" spans="1:21">
      <c r="A5787" s="593">
        <f t="shared" si="540"/>
        <v>41516</v>
      </c>
      <c r="B5787" s="594">
        <v>41516.083668055559</v>
      </c>
      <c r="C5787" s="560">
        <f t="shared" si="541"/>
        <v>2013</v>
      </c>
      <c r="D5787" s="560">
        <f t="shared" si="542"/>
        <v>8</v>
      </c>
      <c r="E5787" s="560">
        <f t="shared" si="543"/>
        <v>30</v>
      </c>
      <c r="F5787" s="560">
        <f t="shared" si="544"/>
        <v>2</v>
      </c>
      <c r="G5787" s="595">
        <f t="shared" si="545"/>
        <v>6</v>
      </c>
      <c r="H5787" s="590">
        <f>CHOOSE('Output Sheet'!$B$4,'8760 Data'!J5787,'8760 Data'!K5787,'8760 Data'!L5787,'8760 Data'!M5787,'8760 Data'!N5787,'8760 Data'!O5787,'8760 Data'!P5787,'8760 Data'!Q5787,'8760 Data'!R5787,'8760 Data'!S5787,'8760 Data'!T5787,'8760 Data'!U5787)</f>
        <v>0</v>
      </c>
      <c r="I5787" s="591" t="e">
        <f>H5787/'Output Sheet'!$B$8</f>
        <v>#DIV/0!</v>
      </c>
      <c r="J5787" s="596"/>
      <c r="K5787" s="560"/>
      <c r="L5787" s="560"/>
      <c r="M5787" s="560"/>
      <c r="N5787" s="560"/>
      <c r="O5787" s="560"/>
      <c r="P5787" s="560"/>
      <c r="Q5787" s="560"/>
      <c r="R5787" s="560"/>
      <c r="S5787" s="560"/>
      <c r="T5787" s="560"/>
      <c r="U5787" s="560"/>
    </row>
    <row r="5788" spans="1:21">
      <c r="A5788" s="593">
        <f t="shared" si="540"/>
        <v>41516</v>
      </c>
      <c r="B5788" s="594">
        <v>41516.125334780096</v>
      </c>
      <c r="C5788" s="560">
        <f t="shared" si="541"/>
        <v>2013</v>
      </c>
      <c r="D5788" s="560">
        <f t="shared" si="542"/>
        <v>8</v>
      </c>
      <c r="E5788" s="560">
        <f t="shared" si="543"/>
        <v>30</v>
      </c>
      <c r="F5788" s="560">
        <f t="shared" si="544"/>
        <v>3</v>
      </c>
      <c r="G5788" s="595">
        <f t="shared" si="545"/>
        <v>6</v>
      </c>
      <c r="H5788" s="590">
        <f>CHOOSE('Output Sheet'!$B$4,'8760 Data'!J5788,'8760 Data'!K5788,'8760 Data'!L5788,'8760 Data'!M5788,'8760 Data'!N5788,'8760 Data'!O5788,'8760 Data'!P5788,'8760 Data'!Q5788,'8760 Data'!R5788,'8760 Data'!S5788,'8760 Data'!T5788,'8760 Data'!U5788)</f>
        <v>0</v>
      </c>
      <c r="I5788" s="591" t="e">
        <f>H5788/'Output Sheet'!$B$8</f>
        <v>#DIV/0!</v>
      </c>
      <c r="J5788" s="596"/>
      <c r="K5788" s="560"/>
      <c r="L5788" s="560"/>
      <c r="M5788" s="560"/>
      <c r="N5788" s="560"/>
      <c r="O5788" s="560"/>
      <c r="P5788" s="560"/>
      <c r="Q5788" s="560"/>
      <c r="R5788" s="560"/>
      <c r="S5788" s="560"/>
      <c r="T5788" s="560"/>
      <c r="U5788" s="560"/>
    </row>
    <row r="5789" spans="1:21">
      <c r="A5789" s="593">
        <f t="shared" si="540"/>
        <v>41516</v>
      </c>
      <c r="B5789" s="594">
        <v>41516.167001504633</v>
      </c>
      <c r="C5789" s="560">
        <f t="shared" si="541"/>
        <v>2013</v>
      </c>
      <c r="D5789" s="560">
        <f t="shared" si="542"/>
        <v>8</v>
      </c>
      <c r="E5789" s="560">
        <f t="shared" si="543"/>
        <v>30</v>
      </c>
      <c r="F5789" s="560">
        <f t="shared" si="544"/>
        <v>4</v>
      </c>
      <c r="G5789" s="595">
        <f t="shared" si="545"/>
        <v>6</v>
      </c>
      <c r="H5789" s="590">
        <f>CHOOSE('Output Sheet'!$B$4,'8760 Data'!J5789,'8760 Data'!K5789,'8760 Data'!L5789,'8760 Data'!M5789,'8760 Data'!N5789,'8760 Data'!O5789,'8760 Data'!P5789,'8760 Data'!Q5789,'8760 Data'!R5789,'8760 Data'!S5789,'8760 Data'!T5789,'8760 Data'!U5789)</f>
        <v>0</v>
      </c>
      <c r="I5789" s="591" t="e">
        <f>H5789/'Output Sheet'!$B$8</f>
        <v>#DIV/0!</v>
      </c>
      <c r="J5789" s="596"/>
      <c r="K5789" s="560"/>
      <c r="L5789" s="560"/>
      <c r="M5789" s="560"/>
      <c r="N5789" s="560"/>
      <c r="O5789" s="560"/>
      <c r="P5789" s="560"/>
      <c r="Q5789" s="560"/>
      <c r="R5789" s="560"/>
      <c r="S5789" s="560"/>
      <c r="T5789" s="560"/>
      <c r="U5789" s="560"/>
    </row>
    <row r="5790" spans="1:21">
      <c r="A5790" s="593">
        <f t="shared" si="540"/>
        <v>41516</v>
      </c>
      <c r="B5790" s="594">
        <v>41516.20866822917</v>
      </c>
      <c r="C5790" s="560">
        <f t="shared" si="541"/>
        <v>2013</v>
      </c>
      <c r="D5790" s="560">
        <f t="shared" si="542"/>
        <v>8</v>
      </c>
      <c r="E5790" s="560">
        <f t="shared" si="543"/>
        <v>30</v>
      </c>
      <c r="F5790" s="560">
        <f t="shared" si="544"/>
        <v>5</v>
      </c>
      <c r="G5790" s="595">
        <f t="shared" si="545"/>
        <v>6</v>
      </c>
      <c r="H5790" s="590">
        <f>CHOOSE('Output Sheet'!$B$4,'8760 Data'!J5790,'8760 Data'!K5790,'8760 Data'!L5790,'8760 Data'!M5790,'8760 Data'!N5790,'8760 Data'!O5790,'8760 Data'!P5790,'8760 Data'!Q5790,'8760 Data'!R5790,'8760 Data'!S5790,'8760 Data'!T5790,'8760 Data'!U5790)</f>
        <v>0</v>
      </c>
      <c r="I5790" s="591" t="e">
        <f>H5790/'Output Sheet'!$B$8</f>
        <v>#DIV/0!</v>
      </c>
      <c r="J5790" s="596"/>
      <c r="K5790" s="560"/>
      <c r="L5790" s="560"/>
      <c r="M5790" s="560"/>
      <c r="N5790" s="560"/>
      <c r="O5790" s="560"/>
      <c r="P5790" s="560"/>
      <c r="Q5790" s="560"/>
      <c r="R5790" s="560"/>
      <c r="S5790" s="560"/>
      <c r="T5790" s="560"/>
      <c r="U5790" s="560"/>
    </row>
    <row r="5791" spans="1:21">
      <c r="A5791" s="593">
        <f t="shared" si="540"/>
        <v>41516</v>
      </c>
      <c r="B5791" s="594">
        <v>41516.2503349537</v>
      </c>
      <c r="C5791" s="560">
        <f t="shared" si="541"/>
        <v>2013</v>
      </c>
      <c r="D5791" s="560">
        <f t="shared" si="542"/>
        <v>8</v>
      </c>
      <c r="E5791" s="560">
        <f t="shared" si="543"/>
        <v>30</v>
      </c>
      <c r="F5791" s="560">
        <f t="shared" si="544"/>
        <v>6</v>
      </c>
      <c r="G5791" s="595">
        <f t="shared" si="545"/>
        <v>6</v>
      </c>
      <c r="H5791" s="590">
        <f>CHOOSE('Output Sheet'!$B$4,'8760 Data'!J5791,'8760 Data'!K5791,'8760 Data'!L5791,'8760 Data'!M5791,'8760 Data'!N5791,'8760 Data'!O5791,'8760 Data'!P5791,'8760 Data'!Q5791,'8760 Data'!R5791,'8760 Data'!S5791,'8760 Data'!T5791,'8760 Data'!U5791)</f>
        <v>0</v>
      </c>
      <c r="I5791" s="591" t="e">
        <f>H5791/'Output Sheet'!$B$8</f>
        <v>#DIV/0!</v>
      </c>
      <c r="J5791" s="596"/>
      <c r="K5791" s="560"/>
      <c r="L5791" s="560"/>
      <c r="M5791" s="560"/>
      <c r="N5791" s="560"/>
      <c r="O5791" s="560"/>
      <c r="P5791" s="560"/>
      <c r="Q5791" s="560"/>
      <c r="R5791" s="560"/>
      <c r="S5791" s="560"/>
      <c r="T5791" s="560"/>
      <c r="U5791" s="560"/>
    </row>
    <row r="5792" spans="1:21">
      <c r="A5792" s="593">
        <f t="shared" si="540"/>
        <v>41516</v>
      </c>
      <c r="B5792" s="594">
        <v>41516.292001678237</v>
      </c>
      <c r="C5792" s="560">
        <f t="shared" si="541"/>
        <v>2013</v>
      </c>
      <c r="D5792" s="560">
        <f t="shared" si="542"/>
        <v>8</v>
      </c>
      <c r="E5792" s="560">
        <f t="shared" si="543"/>
        <v>30</v>
      </c>
      <c r="F5792" s="560">
        <f t="shared" si="544"/>
        <v>7</v>
      </c>
      <c r="G5792" s="595">
        <f t="shared" si="545"/>
        <v>6</v>
      </c>
      <c r="H5792" s="590">
        <f>CHOOSE('Output Sheet'!$B$4,'8760 Data'!J5792,'8760 Data'!K5792,'8760 Data'!L5792,'8760 Data'!M5792,'8760 Data'!N5792,'8760 Data'!O5792,'8760 Data'!P5792,'8760 Data'!Q5792,'8760 Data'!R5792,'8760 Data'!S5792,'8760 Data'!T5792,'8760 Data'!U5792)</f>
        <v>0</v>
      </c>
      <c r="I5792" s="591" t="e">
        <f>H5792/'Output Sheet'!$B$8</f>
        <v>#DIV/0!</v>
      </c>
      <c r="J5792" s="596"/>
      <c r="K5792" s="560"/>
      <c r="L5792" s="560"/>
      <c r="M5792" s="560"/>
      <c r="N5792" s="560"/>
      <c r="O5792" s="560"/>
      <c r="P5792" s="560"/>
      <c r="Q5792" s="560"/>
      <c r="R5792" s="560"/>
      <c r="S5792" s="560"/>
      <c r="T5792" s="560"/>
      <c r="U5792" s="560"/>
    </row>
    <row r="5793" spans="1:21">
      <c r="A5793" s="593">
        <f t="shared" si="540"/>
        <v>41516</v>
      </c>
      <c r="B5793" s="594">
        <v>41516.333668402774</v>
      </c>
      <c r="C5793" s="560">
        <f t="shared" si="541"/>
        <v>2013</v>
      </c>
      <c r="D5793" s="560">
        <f t="shared" si="542"/>
        <v>8</v>
      </c>
      <c r="E5793" s="560">
        <f t="shared" si="543"/>
        <v>30</v>
      </c>
      <c r="F5793" s="560">
        <f t="shared" si="544"/>
        <v>8</v>
      </c>
      <c r="G5793" s="595">
        <f t="shared" si="545"/>
        <v>6</v>
      </c>
      <c r="H5793" s="590">
        <f>CHOOSE('Output Sheet'!$B$4,'8760 Data'!J5793,'8760 Data'!K5793,'8760 Data'!L5793,'8760 Data'!M5793,'8760 Data'!N5793,'8760 Data'!O5793,'8760 Data'!P5793,'8760 Data'!Q5793,'8760 Data'!R5793,'8760 Data'!S5793,'8760 Data'!T5793,'8760 Data'!U5793)</f>
        <v>0</v>
      </c>
      <c r="I5793" s="591" t="e">
        <f>H5793/'Output Sheet'!$B$8</f>
        <v>#DIV/0!</v>
      </c>
      <c r="J5793" s="596"/>
      <c r="K5793" s="560"/>
      <c r="L5793" s="560"/>
      <c r="M5793" s="560"/>
      <c r="N5793" s="560"/>
      <c r="O5793" s="560"/>
      <c r="P5793" s="560"/>
      <c r="Q5793" s="560"/>
      <c r="R5793" s="560"/>
      <c r="S5793" s="560"/>
      <c r="T5793" s="560"/>
      <c r="U5793" s="560"/>
    </row>
    <row r="5794" spans="1:21">
      <c r="A5794" s="593">
        <f t="shared" si="540"/>
        <v>41516</v>
      </c>
      <c r="B5794" s="594">
        <v>41516.375335127312</v>
      </c>
      <c r="C5794" s="560">
        <f t="shared" si="541"/>
        <v>2013</v>
      </c>
      <c r="D5794" s="560">
        <f t="shared" si="542"/>
        <v>8</v>
      </c>
      <c r="E5794" s="560">
        <f t="shared" si="543"/>
        <v>30</v>
      </c>
      <c r="F5794" s="560">
        <f t="shared" si="544"/>
        <v>9</v>
      </c>
      <c r="G5794" s="595">
        <f t="shared" si="545"/>
        <v>6</v>
      </c>
      <c r="H5794" s="590">
        <f>CHOOSE('Output Sheet'!$B$4,'8760 Data'!J5794,'8760 Data'!K5794,'8760 Data'!L5794,'8760 Data'!M5794,'8760 Data'!N5794,'8760 Data'!O5794,'8760 Data'!P5794,'8760 Data'!Q5794,'8760 Data'!R5794,'8760 Data'!S5794,'8760 Data'!T5794,'8760 Data'!U5794)</f>
        <v>0</v>
      </c>
      <c r="I5794" s="591" t="e">
        <f>H5794/'Output Sheet'!$B$8</f>
        <v>#DIV/0!</v>
      </c>
      <c r="J5794" s="596"/>
      <c r="K5794" s="560"/>
      <c r="L5794" s="560"/>
      <c r="M5794" s="560"/>
      <c r="N5794" s="560"/>
      <c r="O5794" s="560"/>
      <c r="P5794" s="560"/>
      <c r="Q5794" s="560"/>
      <c r="R5794" s="560"/>
      <c r="S5794" s="560"/>
      <c r="T5794" s="560"/>
      <c r="U5794" s="560"/>
    </row>
    <row r="5795" spans="1:21">
      <c r="A5795" s="593">
        <f t="shared" si="540"/>
        <v>41516</v>
      </c>
      <c r="B5795" s="594">
        <v>41516.417001851849</v>
      </c>
      <c r="C5795" s="560">
        <f t="shared" si="541"/>
        <v>2013</v>
      </c>
      <c r="D5795" s="560">
        <f t="shared" si="542"/>
        <v>8</v>
      </c>
      <c r="E5795" s="560">
        <f t="shared" si="543"/>
        <v>30</v>
      </c>
      <c r="F5795" s="560">
        <f t="shared" si="544"/>
        <v>10</v>
      </c>
      <c r="G5795" s="595">
        <f t="shared" si="545"/>
        <v>6</v>
      </c>
      <c r="H5795" s="590">
        <f>CHOOSE('Output Sheet'!$B$4,'8760 Data'!J5795,'8760 Data'!K5795,'8760 Data'!L5795,'8760 Data'!M5795,'8760 Data'!N5795,'8760 Data'!O5795,'8760 Data'!P5795,'8760 Data'!Q5795,'8760 Data'!R5795,'8760 Data'!S5795,'8760 Data'!T5795,'8760 Data'!U5795)</f>
        <v>0</v>
      </c>
      <c r="I5795" s="591" t="e">
        <f>H5795/'Output Sheet'!$B$8</f>
        <v>#DIV/0!</v>
      </c>
      <c r="J5795" s="596"/>
      <c r="K5795" s="560"/>
      <c r="L5795" s="560"/>
      <c r="M5795" s="560"/>
      <c r="N5795" s="560"/>
      <c r="O5795" s="560"/>
      <c r="P5795" s="560"/>
      <c r="Q5795" s="560"/>
      <c r="R5795" s="560"/>
      <c r="S5795" s="560"/>
      <c r="T5795" s="560"/>
      <c r="U5795" s="560"/>
    </row>
    <row r="5796" spans="1:21">
      <c r="A5796" s="593">
        <f t="shared" si="540"/>
        <v>41516</v>
      </c>
      <c r="B5796" s="594">
        <v>41516.458668576386</v>
      </c>
      <c r="C5796" s="560">
        <f t="shared" si="541"/>
        <v>2013</v>
      </c>
      <c r="D5796" s="560">
        <f t="shared" si="542"/>
        <v>8</v>
      </c>
      <c r="E5796" s="560">
        <f t="shared" si="543"/>
        <v>30</v>
      </c>
      <c r="F5796" s="560">
        <f t="shared" si="544"/>
        <v>11</v>
      </c>
      <c r="G5796" s="595">
        <f t="shared" si="545"/>
        <v>6</v>
      </c>
      <c r="H5796" s="590">
        <f>CHOOSE('Output Sheet'!$B$4,'8760 Data'!J5796,'8760 Data'!K5796,'8760 Data'!L5796,'8760 Data'!M5796,'8760 Data'!N5796,'8760 Data'!O5796,'8760 Data'!P5796,'8760 Data'!Q5796,'8760 Data'!R5796,'8760 Data'!S5796,'8760 Data'!T5796,'8760 Data'!U5796)</f>
        <v>0</v>
      </c>
      <c r="I5796" s="591" t="e">
        <f>H5796/'Output Sheet'!$B$8</f>
        <v>#DIV/0!</v>
      </c>
      <c r="J5796" s="596"/>
      <c r="K5796" s="560"/>
      <c r="L5796" s="560"/>
      <c r="M5796" s="560"/>
      <c r="N5796" s="560"/>
      <c r="O5796" s="560"/>
      <c r="P5796" s="560"/>
      <c r="Q5796" s="560"/>
      <c r="R5796" s="560"/>
      <c r="S5796" s="560"/>
      <c r="T5796" s="560"/>
      <c r="U5796" s="560"/>
    </row>
    <row r="5797" spans="1:21">
      <c r="A5797" s="593">
        <f t="shared" si="540"/>
        <v>41516</v>
      </c>
      <c r="B5797" s="594">
        <v>41516.500335300923</v>
      </c>
      <c r="C5797" s="560">
        <f t="shared" si="541"/>
        <v>2013</v>
      </c>
      <c r="D5797" s="560">
        <f t="shared" si="542"/>
        <v>8</v>
      </c>
      <c r="E5797" s="560">
        <f t="shared" si="543"/>
        <v>30</v>
      </c>
      <c r="F5797" s="560">
        <f t="shared" si="544"/>
        <v>12</v>
      </c>
      <c r="G5797" s="595">
        <f t="shared" si="545"/>
        <v>6</v>
      </c>
      <c r="H5797" s="590">
        <f>CHOOSE('Output Sheet'!$B$4,'8760 Data'!J5797,'8760 Data'!K5797,'8760 Data'!L5797,'8760 Data'!M5797,'8760 Data'!N5797,'8760 Data'!O5797,'8760 Data'!P5797,'8760 Data'!Q5797,'8760 Data'!R5797,'8760 Data'!S5797,'8760 Data'!T5797,'8760 Data'!U5797)</f>
        <v>0</v>
      </c>
      <c r="I5797" s="591" t="e">
        <f>H5797/'Output Sheet'!$B$8</f>
        <v>#DIV/0!</v>
      </c>
      <c r="J5797" s="596"/>
      <c r="K5797" s="560"/>
      <c r="L5797" s="560"/>
      <c r="M5797" s="560"/>
      <c r="N5797" s="560"/>
      <c r="O5797" s="560"/>
      <c r="P5797" s="560"/>
      <c r="Q5797" s="560"/>
      <c r="R5797" s="560"/>
      <c r="S5797" s="560"/>
      <c r="T5797" s="560"/>
      <c r="U5797" s="560"/>
    </row>
    <row r="5798" spans="1:21">
      <c r="A5798" s="593">
        <f t="shared" si="540"/>
        <v>41516</v>
      </c>
      <c r="B5798" s="594">
        <v>41516.542002025461</v>
      </c>
      <c r="C5798" s="560">
        <f t="shared" si="541"/>
        <v>2013</v>
      </c>
      <c r="D5798" s="560">
        <f t="shared" si="542"/>
        <v>8</v>
      </c>
      <c r="E5798" s="560">
        <f t="shared" si="543"/>
        <v>30</v>
      </c>
      <c r="F5798" s="560">
        <f t="shared" si="544"/>
        <v>13</v>
      </c>
      <c r="G5798" s="595">
        <f t="shared" si="545"/>
        <v>6</v>
      </c>
      <c r="H5798" s="590">
        <f>CHOOSE('Output Sheet'!$B$4,'8760 Data'!J5798,'8760 Data'!K5798,'8760 Data'!L5798,'8760 Data'!M5798,'8760 Data'!N5798,'8760 Data'!O5798,'8760 Data'!P5798,'8760 Data'!Q5798,'8760 Data'!R5798,'8760 Data'!S5798,'8760 Data'!T5798,'8760 Data'!U5798)</f>
        <v>0</v>
      </c>
      <c r="I5798" s="591" t="e">
        <f>H5798/'Output Sheet'!$B$8</f>
        <v>#DIV/0!</v>
      </c>
      <c r="J5798" s="596"/>
      <c r="K5798" s="560"/>
      <c r="L5798" s="560"/>
      <c r="M5798" s="560"/>
      <c r="N5798" s="560"/>
      <c r="O5798" s="560"/>
      <c r="P5798" s="560"/>
      <c r="Q5798" s="560"/>
      <c r="R5798" s="560"/>
      <c r="S5798" s="560"/>
      <c r="T5798" s="560"/>
      <c r="U5798" s="560"/>
    </row>
    <row r="5799" spans="1:21">
      <c r="A5799" s="593">
        <f t="shared" si="540"/>
        <v>41516</v>
      </c>
      <c r="B5799" s="594">
        <v>41516.583668749998</v>
      </c>
      <c r="C5799" s="560">
        <f t="shared" si="541"/>
        <v>2013</v>
      </c>
      <c r="D5799" s="560">
        <f t="shared" si="542"/>
        <v>8</v>
      </c>
      <c r="E5799" s="560">
        <f t="shared" si="543"/>
        <v>30</v>
      </c>
      <c r="F5799" s="560">
        <f t="shared" si="544"/>
        <v>14</v>
      </c>
      <c r="G5799" s="595">
        <f t="shared" si="545"/>
        <v>6</v>
      </c>
      <c r="H5799" s="590">
        <f>CHOOSE('Output Sheet'!$B$4,'8760 Data'!J5799,'8760 Data'!K5799,'8760 Data'!L5799,'8760 Data'!M5799,'8760 Data'!N5799,'8760 Data'!O5799,'8760 Data'!P5799,'8760 Data'!Q5799,'8760 Data'!R5799,'8760 Data'!S5799,'8760 Data'!T5799,'8760 Data'!U5799)</f>
        <v>0</v>
      </c>
      <c r="I5799" s="591" t="e">
        <f>H5799/'Output Sheet'!$B$8</f>
        <v>#DIV/0!</v>
      </c>
      <c r="J5799" s="596"/>
      <c r="K5799" s="560"/>
      <c r="L5799" s="560"/>
      <c r="M5799" s="560"/>
      <c r="N5799" s="560"/>
      <c r="O5799" s="560"/>
      <c r="P5799" s="560"/>
      <c r="Q5799" s="560"/>
      <c r="R5799" s="560"/>
      <c r="S5799" s="560"/>
      <c r="T5799" s="560"/>
      <c r="U5799" s="560"/>
    </row>
    <row r="5800" spans="1:21">
      <c r="A5800" s="593">
        <f t="shared" si="540"/>
        <v>41516</v>
      </c>
      <c r="B5800" s="594">
        <v>41516.625335474535</v>
      </c>
      <c r="C5800" s="560">
        <f t="shared" si="541"/>
        <v>2013</v>
      </c>
      <c r="D5800" s="560">
        <f t="shared" si="542"/>
        <v>8</v>
      </c>
      <c r="E5800" s="560">
        <f t="shared" si="543"/>
        <v>30</v>
      </c>
      <c r="F5800" s="560">
        <f t="shared" si="544"/>
        <v>15</v>
      </c>
      <c r="G5800" s="595">
        <f t="shared" si="545"/>
        <v>6</v>
      </c>
      <c r="H5800" s="590">
        <f>CHOOSE('Output Sheet'!$B$4,'8760 Data'!J5800,'8760 Data'!K5800,'8760 Data'!L5800,'8760 Data'!M5800,'8760 Data'!N5800,'8760 Data'!O5800,'8760 Data'!P5800,'8760 Data'!Q5800,'8760 Data'!R5800,'8760 Data'!S5800,'8760 Data'!T5800,'8760 Data'!U5800)</f>
        <v>0</v>
      </c>
      <c r="I5800" s="591" t="e">
        <f>H5800/'Output Sheet'!$B$8</f>
        <v>#DIV/0!</v>
      </c>
      <c r="J5800" s="596"/>
      <c r="K5800" s="560"/>
      <c r="L5800" s="560"/>
      <c r="M5800" s="560"/>
      <c r="N5800" s="560"/>
      <c r="O5800" s="560"/>
      <c r="P5800" s="560"/>
      <c r="Q5800" s="560"/>
      <c r="R5800" s="560"/>
      <c r="S5800" s="560"/>
      <c r="T5800" s="560"/>
      <c r="U5800" s="560"/>
    </row>
    <row r="5801" spans="1:21">
      <c r="A5801" s="593">
        <f t="shared" si="540"/>
        <v>41516</v>
      </c>
      <c r="B5801" s="594">
        <v>41516.667002199072</v>
      </c>
      <c r="C5801" s="560">
        <f t="shared" si="541"/>
        <v>2013</v>
      </c>
      <c r="D5801" s="560">
        <f t="shared" si="542"/>
        <v>8</v>
      </c>
      <c r="E5801" s="560">
        <f t="shared" si="543"/>
        <v>30</v>
      </c>
      <c r="F5801" s="560">
        <f t="shared" si="544"/>
        <v>16</v>
      </c>
      <c r="G5801" s="595">
        <f t="shared" si="545"/>
        <v>6</v>
      </c>
      <c r="H5801" s="590">
        <f>CHOOSE('Output Sheet'!$B$4,'8760 Data'!J5801,'8760 Data'!K5801,'8760 Data'!L5801,'8760 Data'!M5801,'8760 Data'!N5801,'8760 Data'!O5801,'8760 Data'!P5801,'8760 Data'!Q5801,'8760 Data'!R5801,'8760 Data'!S5801,'8760 Data'!T5801,'8760 Data'!U5801)</f>
        <v>0</v>
      </c>
      <c r="I5801" s="591" t="e">
        <f>H5801/'Output Sheet'!$B$8</f>
        <v>#DIV/0!</v>
      </c>
      <c r="J5801" s="596"/>
      <c r="K5801" s="560"/>
      <c r="L5801" s="560"/>
      <c r="M5801" s="560"/>
      <c r="N5801" s="560"/>
      <c r="O5801" s="560"/>
      <c r="P5801" s="560"/>
      <c r="Q5801" s="560"/>
      <c r="R5801" s="560"/>
      <c r="S5801" s="560"/>
      <c r="T5801" s="560"/>
      <c r="U5801" s="560"/>
    </row>
    <row r="5802" spans="1:21">
      <c r="A5802" s="593">
        <f t="shared" si="540"/>
        <v>41516</v>
      </c>
      <c r="B5802" s="594">
        <v>41516.708668923609</v>
      </c>
      <c r="C5802" s="560">
        <f t="shared" si="541"/>
        <v>2013</v>
      </c>
      <c r="D5802" s="560">
        <f t="shared" si="542"/>
        <v>8</v>
      </c>
      <c r="E5802" s="560">
        <f t="shared" si="543"/>
        <v>30</v>
      </c>
      <c r="F5802" s="560">
        <f t="shared" si="544"/>
        <v>17</v>
      </c>
      <c r="G5802" s="595">
        <f t="shared" si="545"/>
        <v>6</v>
      </c>
      <c r="H5802" s="590">
        <f>CHOOSE('Output Sheet'!$B$4,'8760 Data'!J5802,'8760 Data'!K5802,'8760 Data'!L5802,'8760 Data'!M5802,'8760 Data'!N5802,'8760 Data'!O5802,'8760 Data'!P5802,'8760 Data'!Q5802,'8760 Data'!R5802,'8760 Data'!S5802,'8760 Data'!T5802,'8760 Data'!U5802)</f>
        <v>0</v>
      </c>
      <c r="I5802" s="591" t="e">
        <f>H5802/'Output Sheet'!$B$8</f>
        <v>#DIV/0!</v>
      </c>
      <c r="J5802" s="596"/>
      <c r="K5802" s="560"/>
      <c r="L5802" s="560"/>
      <c r="M5802" s="560"/>
      <c r="N5802" s="560"/>
      <c r="O5802" s="560"/>
      <c r="P5802" s="560"/>
      <c r="Q5802" s="560"/>
      <c r="R5802" s="560"/>
      <c r="S5802" s="560"/>
      <c r="T5802" s="560"/>
      <c r="U5802" s="560"/>
    </row>
    <row r="5803" spans="1:21">
      <c r="A5803" s="593">
        <f t="shared" si="540"/>
        <v>41516</v>
      </c>
      <c r="B5803" s="594">
        <v>41516.750335648147</v>
      </c>
      <c r="C5803" s="560">
        <f t="shared" si="541"/>
        <v>2013</v>
      </c>
      <c r="D5803" s="560">
        <f t="shared" si="542"/>
        <v>8</v>
      </c>
      <c r="E5803" s="560">
        <f t="shared" si="543"/>
        <v>30</v>
      </c>
      <c r="F5803" s="560">
        <f t="shared" si="544"/>
        <v>18</v>
      </c>
      <c r="G5803" s="595">
        <f t="shared" si="545"/>
        <v>6</v>
      </c>
      <c r="H5803" s="590">
        <f>CHOOSE('Output Sheet'!$B$4,'8760 Data'!J5803,'8760 Data'!K5803,'8760 Data'!L5803,'8760 Data'!M5803,'8760 Data'!N5803,'8760 Data'!O5803,'8760 Data'!P5803,'8760 Data'!Q5803,'8760 Data'!R5803,'8760 Data'!S5803,'8760 Data'!T5803,'8760 Data'!U5803)</f>
        <v>0</v>
      </c>
      <c r="I5803" s="591" t="e">
        <f>H5803/'Output Sheet'!$B$8</f>
        <v>#DIV/0!</v>
      </c>
      <c r="J5803" s="596"/>
      <c r="K5803" s="560"/>
      <c r="L5803" s="560"/>
      <c r="M5803" s="560"/>
      <c r="N5803" s="560"/>
      <c r="O5803" s="560"/>
      <c r="P5803" s="560"/>
      <c r="Q5803" s="560"/>
      <c r="R5803" s="560"/>
      <c r="S5803" s="560"/>
      <c r="T5803" s="560"/>
      <c r="U5803" s="560"/>
    </row>
    <row r="5804" spans="1:21">
      <c r="A5804" s="593">
        <f t="shared" si="540"/>
        <v>41516</v>
      </c>
      <c r="B5804" s="594">
        <v>41516.792002372684</v>
      </c>
      <c r="C5804" s="560">
        <f t="shared" si="541"/>
        <v>2013</v>
      </c>
      <c r="D5804" s="560">
        <f t="shared" si="542"/>
        <v>8</v>
      </c>
      <c r="E5804" s="560">
        <f t="shared" si="543"/>
        <v>30</v>
      </c>
      <c r="F5804" s="560">
        <f t="shared" si="544"/>
        <v>19</v>
      </c>
      <c r="G5804" s="595">
        <f t="shared" si="545"/>
        <v>6</v>
      </c>
      <c r="H5804" s="590">
        <f>CHOOSE('Output Sheet'!$B$4,'8760 Data'!J5804,'8760 Data'!K5804,'8760 Data'!L5804,'8760 Data'!M5804,'8760 Data'!N5804,'8760 Data'!O5804,'8760 Data'!P5804,'8760 Data'!Q5804,'8760 Data'!R5804,'8760 Data'!S5804,'8760 Data'!T5804,'8760 Data'!U5804)</f>
        <v>0</v>
      </c>
      <c r="I5804" s="591" t="e">
        <f>H5804/'Output Sheet'!$B$8</f>
        <v>#DIV/0!</v>
      </c>
      <c r="J5804" s="596"/>
      <c r="K5804" s="560"/>
      <c r="L5804" s="560"/>
      <c r="M5804" s="560"/>
      <c r="N5804" s="560"/>
      <c r="O5804" s="560"/>
      <c r="P5804" s="560"/>
      <c r="Q5804" s="560"/>
      <c r="R5804" s="560"/>
      <c r="S5804" s="560"/>
      <c r="T5804" s="560"/>
      <c r="U5804" s="560"/>
    </row>
    <row r="5805" spans="1:21">
      <c r="A5805" s="593">
        <f t="shared" si="540"/>
        <v>41516</v>
      </c>
      <c r="B5805" s="594">
        <v>41516.833669097221</v>
      </c>
      <c r="C5805" s="560">
        <f t="shared" si="541"/>
        <v>2013</v>
      </c>
      <c r="D5805" s="560">
        <f t="shared" si="542"/>
        <v>8</v>
      </c>
      <c r="E5805" s="560">
        <f t="shared" si="543"/>
        <v>30</v>
      </c>
      <c r="F5805" s="560">
        <f t="shared" si="544"/>
        <v>20</v>
      </c>
      <c r="G5805" s="595">
        <f t="shared" si="545"/>
        <v>6</v>
      </c>
      <c r="H5805" s="590">
        <f>CHOOSE('Output Sheet'!$B$4,'8760 Data'!J5805,'8760 Data'!K5805,'8760 Data'!L5805,'8760 Data'!M5805,'8760 Data'!N5805,'8760 Data'!O5805,'8760 Data'!P5805,'8760 Data'!Q5805,'8760 Data'!R5805,'8760 Data'!S5805,'8760 Data'!T5805,'8760 Data'!U5805)</f>
        <v>0</v>
      </c>
      <c r="I5805" s="591" t="e">
        <f>H5805/'Output Sheet'!$B$8</f>
        <v>#DIV/0!</v>
      </c>
      <c r="J5805" s="596"/>
      <c r="K5805" s="560"/>
      <c r="L5805" s="560"/>
      <c r="M5805" s="560"/>
      <c r="N5805" s="560"/>
      <c r="O5805" s="560"/>
      <c r="P5805" s="560"/>
      <c r="Q5805" s="560"/>
      <c r="R5805" s="560"/>
      <c r="S5805" s="560"/>
      <c r="T5805" s="560"/>
      <c r="U5805" s="560"/>
    </row>
    <row r="5806" spans="1:21">
      <c r="A5806" s="593">
        <f t="shared" si="540"/>
        <v>41516</v>
      </c>
      <c r="B5806" s="594">
        <v>41516.875335821758</v>
      </c>
      <c r="C5806" s="560">
        <f t="shared" si="541"/>
        <v>2013</v>
      </c>
      <c r="D5806" s="560">
        <f t="shared" si="542"/>
        <v>8</v>
      </c>
      <c r="E5806" s="560">
        <f t="shared" si="543"/>
        <v>30</v>
      </c>
      <c r="F5806" s="560">
        <f t="shared" si="544"/>
        <v>21</v>
      </c>
      <c r="G5806" s="595">
        <f t="shared" si="545"/>
        <v>6</v>
      </c>
      <c r="H5806" s="590">
        <f>CHOOSE('Output Sheet'!$B$4,'8760 Data'!J5806,'8760 Data'!K5806,'8760 Data'!L5806,'8760 Data'!M5806,'8760 Data'!N5806,'8760 Data'!O5806,'8760 Data'!P5806,'8760 Data'!Q5806,'8760 Data'!R5806,'8760 Data'!S5806,'8760 Data'!T5806,'8760 Data'!U5806)</f>
        <v>0</v>
      </c>
      <c r="I5806" s="591" t="e">
        <f>H5806/'Output Sheet'!$B$8</f>
        <v>#DIV/0!</v>
      </c>
      <c r="J5806" s="596"/>
      <c r="K5806" s="560"/>
      <c r="L5806" s="560"/>
      <c r="M5806" s="560"/>
      <c r="N5806" s="560"/>
      <c r="O5806" s="560"/>
      <c r="P5806" s="560"/>
      <c r="Q5806" s="560"/>
      <c r="R5806" s="560"/>
      <c r="S5806" s="560"/>
      <c r="T5806" s="560"/>
      <c r="U5806" s="560"/>
    </row>
    <row r="5807" spans="1:21">
      <c r="A5807" s="593">
        <f t="shared" si="540"/>
        <v>41516</v>
      </c>
      <c r="B5807" s="594">
        <v>41516.917002546295</v>
      </c>
      <c r="C5807" s="560">
        <f t="shared" si="541"/>
        <v>2013</v>
      </c>
      <c r="D5807" s="560">
        <f t="shared" si="542"/>
        <v>8</v>
      </c>
      <c r="E5807" s="560">
        <f t="shared" si="543"/>
        <v>30</v>
      </c>
      <c r="F5807" s="560">
        <f t="shared" si="544"/>
        <v>22</v>
      </c>
      <c r="G5807" s="595">
        <f t="shared" si="545"/>
        <v>6</v>
      </c>
      <c r="H5807" s="590">
        <f>CHOOSE('Output Sheet'!$B$4,'8760 Data'!J5807,'8760 Data'!K5807,'8760 Data'!L5807,'8760 Data'!M5807,'8760 Data'!N5807,'8760 Data'!O5807,'8760 Data'!P5807,'8760 Data'!Q5807,'8760 Data'!R5807,'8760 Data'!S5807,'8760 Data'!T5807,'8760 Data'!U5807)</f>
        <v>0</v>
      </c>
      <c r="I5807" s="591" t="e">
        <f>H5807/'Output Sheet'!$B$8</f>
        <v>#DIV/0!</v>
      </c>
      <c r="J5807" s="596"/>
      <c r="K5807" s="560"/>
      <c r="L5807" s="560"/>
      <c r="M5807" s="560"/>
      <c r="N5807" s="560"/>
      <c r="O5807" s="560"/>
      <c r="P5807" s="560"/>
      <c r="Q5807" s="560"/>
      <c r="R5807" s="560"/>
      <c r="S5807" s="560"/>
      <c r="T5807" s="560"/>
      <c r="U5807" s="560"/>
    </row>
    <row r="5808" spans="1:21">
      <c r="A5808" s="593">
        <f t="shared" si="540"/>
        <v>41516</v>
      </c>
      <c r="B5808" s="594">
        <v>41516.958669270833</v>
      </c>
      <c r="C5808" s="560">
        <f t="shared" si="541"/>
        <v>2013</v>
      </c>
      <c r="D5808" s="560">
        <f t="shared" si="542"/>
        <v>8</v>
      </c>
      <c r="E5808" s="560">
        <f t="shared" si="543"/>
        <v>30</v>
      </c>
      <c r="F5808" s="560">
        <f t="shared" si="544"/>
        <v>23</v>
      </c>
      <c r="G5808" s="595">
        <f t="shared" si="545"/>
        <v>6</v>
      </c>
      <c r="H5808" s="590">
        <f>CHOOSE('Output Sheet'!$B$4,'8760 Data'!J5808,'8760 Data'!K5808,'8760 Data'!L5808,'8760 Data'!M5808,'8760 Data'!N5808,'8760 Data'!O5808,'8760 Data'!P5808,'8760 Data'!Q5808,'8760 Data'!R5808,'8760 Data'!S5808,'8760 Data'!T5808,'8760 Data'!U5808)</f>
        <v>0</v>
      </c>
      <c r="I5808" s="591" t="e">
        <f>H5808/'Output Sheet'!$B$8</f>
        <v>#DIV/0!</v>
      </c>
      <c r="J5808" s="596"/>
      <c r="K5808" s="560"/>
      <c r="L5808" s="560"/>
      <c r="M5808" s="560"/>
      <c r="N5808" s="560"/>
      <c r="O5808" s="560"/>
      <c r="P5808" s="560"/>
      <c r="Q5808" s="560"/>
      <c r="R5808" s="560"/>
      <c r="S5808" s="560"/>
      <c r="T5808" s="560"/>
      <c r="U5808" s="560"/>
    </row>
    <row r="5809" spans="1:21">
      <c r="A5809" s="593">
        <f t="shared" si="540"/>
        <v>41517</v>
      </c>
      <c r="B5809" s="594">
        <v>41517.00033599537</v>
      </c>
      <c r="C5809" s="560">
        <f t="shared" si="541"/>
        <v>2013</v>
      </c>
      <c r="D5809" s="560">
        <f t="shared" si="542"/>
        <v>8</v>
      </c>
      <c r="E5809" s="560">
        <f t="shared" si="543"/>
        <v>31</v>
      </c>
      <c r="F5809" s="560">
        <f t="shared" si="544"/>
        <v>24</v>
      </c>
      <c r="G5809" s="595">
        <f t="shared" si="545"/>
        <v>7</v>
      </c>
      <c r="H5809" s="590">
        <f>CHOOSE('Output Sheet'!$B$4,'8760 Data'!J5809,'8760 Data'!K5809,'8760 Data'!L5809,'8760 Data'!M5809,'8760 Data'!N5809,'8760 Data'!O5809,'8760 Data'!P5809,'8760 Data'!Q5809,'8760 Data'!R5809,'8760 Data'!S5809,'8760 Data'!T5809,'8760 Data'!U5809)</f>
        <v>0</v>
      </c>
      <c r="I5809" s="591" t="e">
        <f>H5809/'Output Sheet'!$B$8</f>
        <v>#DIV/0!</v>
      </c>
      <c r="J5809" s="596"/>
      <c r="K5809" s="560"/>
      <c r="L5809" s="560"/>
      <c r="M5809" s="560"/>
      <c r="N5809" s="560"/>
      <c r="O5809" s="560"/>
      <c r="P5809" s="560"/>
      <c r="Q5809" s="560"/>
      <c r="R5809" s="560"/>
      <c r="S5809" s="560"/>
      <c r="T5809" s="560"/>
      <c r="U5809" s="560"/>
    </row>
    <row r="5810" spans="1:21">
      <c r="A5810" s="593">
        <f t="shared" si="540"/>
        <v>41517</v>
      </c>
      <c r="B5810" s="594">
        <v>41517.042002719907</v>
      </c>
      <c r="C5810" s="560">
        <f t="shared" si="541"/>
        <v>2013</v>
      </c>
      <c r="D5810" s="560">
        <f t="shared" si="542"/>
        <v>8</v>
      </c>
      <c r="E5810" s="560">
        <f t="shared" si="543"/>
        <v>31</v>
      </c>
      <c r="F5810" s="560">
        <f t="shared" si="544"/>
        <v>1</v>
      </c>
      <c r="G5810" s="595">
        <f t="shared" si="545"/>
        <v>7</v>
      </c>
      <c r="H5810" s="590">
        <f>CHOOSE('Output Sheet'!$B$4,'8760 Data'!J5810,'8760 Data'!K5810,'8760 Data'!L5810,'8760 Data'!M5810,'8760 Data'!N5810,'8760 Data'!O5810,'8760 Data'!P5810,'8760 Data'!Q5810,'8760 Data'!R5810,'8760 Data'!S5810,'8760 Data'!T5810,'8760 Data'!U5810)</f>
        <v>0</v>
      </c>
      <c r="I5810" s="591" t="e">
        <f>H5810/'Output Sheet'!$B$8</f>
        <v>#DIV/0!</v>
      </c>
      <c r="J5810" s="596"/>
      <c r="K5810" s="560"/>
      <c r="L5810" s="560"/>
      <c r="M5810" s="560"/>
      <c r="N5810" s="560"/>
      <c r="O5810" s="560"/>
      <c r="P5810" s="560"/>
      <c r="Q5810" s="560"/>
      <c r="R5810" s="560"/>
      <c r="S5810" s="560"/>
      <c r="T5810" s="560"/>
      <c r="U5810" s="560"/>
    </row>
    <row r="5811" spans="1:21">
      <c r="A5811" s="593">
        <f t="shared" si="540"/>
        <v>41517</v>
      </c>
      <c r="B5811" s="594">
        <v>41517.083669444444</v>
      </c>
      <c r="C5811" s="560">
        <f t="shared" si="541"/>
        <v>2013</v>
      </c>
      <c r="D5811" s="560">
        <f t="shared" si="542"/>
        <v>8</v>
      </c>
      <c r="E5811" s="560">
        <f t="shared" si="543"/>
        <v>31</v>
      </c>
      <c r="F5811" s="560">
        <f t="shared" si="544"/>
        <v>2</v>
      </c>
      <c r="G5811" s="595">
        <f t="shared" si="545"/>
        <v>7</v>
      </c>
      <c r="H5811" s="590">
        <f>CHOOSE('Output Sheet'!$B$4,'8760 Data'!J5811,'8760 Data'!K5811,'8760 Data'!L5811,'8760 Data'!M5811,'8760 Data'!N5811,'8760 Data'!O5811,'8760 Data'!P5811,'8760 Data'!Q5811,'8760 Data'!R5811,'8760 Data'!S5811,'8760 Data'!T5811,'8760 Data'!U5811)</f>
        <v>0</v>
      </c>
      <c r="I5811" s="591" t="e">
        <f>H5811/'Output Sheet'!$B$8</f>
        <v>#DIV/0!</v>
      </c>
      <c r="J5811" s="596"/>
      <c r="K5811" s="560"/>
      <c r="L5811" s="560"/>
      <c r="M5811" s="560"/>
      <c r="N5811" s="560"/>
      <c r="O5811" s="560"/>
      <c r="P5811" s="560"/>
      <c r="Q5811" s="560"/>
      <c r="R5811" s="560"/>
      <c r="S5811" s="560"/>
      <c r="T5811" s="560"/>
      <c r="U5811" s="560"/>
    </row>
    <row r="5812" spans="1:21">
      <c r="A5812" s="593">
        <f t="shared" si="540"/>
        <v>41517</v>
      </c>
      <c r="B5812" s="594">
        <v>41517.125336168981</v>
      </c>
      <c r="C5812" s="560">
        <f t="shared" si="541"/>
        <v>2013</v>
      </c>
      <c r="D5812" s="560">
        <f t="shared" si="542"/>
        <v>8</v>
      </c>
      <c r="E5812" s="560">
        <f t="shared" si="543"/>
        <v>31</v>
      </c>
      <c r="F5812" s="560">
        <f t="shared" si="544"/>
        <v>3</v>
      </c>
      <c r="G5812" s="595">
        <f t="shared" si="545"/>
        <v>7</v>
      </c>
      <c r="H5812" s="590">
        <f>CHOOSE('Output Sheet'!$B$4,'8760 Data'!J5812,'8760 Data'!K5812,'8760 Data'!L5812,'8760 Data'!M5812,'8760 Data'!N5812,'8760 Data'!O5812,'8760 Data'!P5812,'8760 Data'!Q5812,'8760 Data'!R5812,'8760 Data'!S5812,'8760 Data'!T5812,'8760 Data'!U5812)</f>
        <v>0</v>
      </c>
      <c r="I5812" s="591" t="e">
        <f>H5812/'Output Sheet'!$B$8</f>
        <v>#DIV/0!</v>
      </c>
      <c r="J5812" s="596"/>
      <c r="K5812" s="560"/>
      <c r="L5812" s="560"/>
      <c r="M5812" s="560"/>
      <c r="N5812" s="560"/>
      <c r="O5812" s="560"/>
      <c r="P5812" s="560"/>
      <c r="Q5812" s="560"/>
      <c r="R5812" s="560"/>
      <c r="S5812" s="560"/>
      <c r="T5812" s="560"/>
      <c r="U5812" s="560"/>
    </row>
    <row r="5813" spans="1:21">
      <c r="A5813" s="593">
        <f t="shared" si="540"/>
        <v>41517</v>
      </c>
      <c r="B5813" s="594">
        <v>41517.167002893519</v>
      </c>
      <c r="C5813" s="560">
        <f t="shared" si="541"/>
        <v>2013</v>
      </c>
      <c r="D5813" s="560">
        <f t="shared" si="542"/>
        <v>8</v>
      </c>
      <c r="E5813" s="560">
        <f t="shared" si="543"/>
        <v>31</v>
      </c>
      <c r="F5813" s="560">
        <f t="shared" si="544"/>
        <v>4</v>
      </c>
      <c r="G5813" s="595">
        <f t="shared" si="545"/>
        <v>7</v>
      </c>
      <c r="H5813" s="590">
        <f>CHOOSE('Output Sheet'!$B$4,'8760 Data'!J5813,'8760 Data'!K5813,'8760 Data'!L5813,'8760 Data'!M5813,'8760 Data'!N5813,'8760 Data'!O5813,'8760 Data'!P5813,'8760 Data'!Q5813,'8760 Data'!R5813,'8760 Data'!S5813,'8760 Data'!T5813,'8760 Data'!U5813)</f>
        <v>0</v>
      </c>
      <c r="I5813" s="591" t="e">
        <f>H5813/'Output Sheet'!$B$8</f>
        <v>#DIV/0!</v>
      </c>
      <c r="J5813" s="596"/>
      <c r="K5813" s="560"/>
      <c r="L5813" s="560"/>
      <c r="M5813" s="560"/>
      <c r="N5813" s="560"/>
      <c r="O5813" s="560"/>
      <c r="P5813" s="560"/>
      <c r="Q5813" s="560"/>
      <c r="R5813" s="560"/>
      <c r="S5813" s="560"/>
      <c r="T5813" s="560"/>
      <c r="U5813" s="560"/>
    </row>
    <row r="5814" spans="1:21">
      <c r="A5814" s="593">
        <f t="shared" si="540"/>
        <v>41517</v>
      </c>
      <c r="B5814" s="594">
        <v>41517.208669618056</v>
      </c>
      <c r="C5814" s="560">
        <f t="shared" si="541"/>
        <v>2013</v>
      </c>
      <c r="D5814" s="560">
        <f t="shared" si="542"/>
        <v>8</v>
      </c>
      <c r="E5814" s="560">
        <f t="shared" si="543"/>
        <v>31</v>
      </c>
      <c r="F5814" s="560">
        <f t="shared" si="544"/>
        <v>5</v>
      </c>
      <c r="G5814" s="595">
        <f t="shared" si="545"/>
        <v>7</v>
      </c>
      <c r="H5814" s="590">
        <f>CHOOSE('Output Sheet'!$B$4,'8760 Data'!J5814,'8760 Data'!K5814,'8760 Data'!L5814,'8760 Data'!M5814,'8760 Data'!N5814,'8760 Data'!O5814,'8760 Data'!P5814,'8760 Data'!Q5814,'8760 Data'!R5814,'8760 Data'!S5814,'8760 Data'!T5814,'8760 Data'!U5814)</f>
        <v>0</v>
      </c>
      <c r="I5814" s="591" t="e">
        <f>H5814/'Output Sheet'!$B$8</f>
        <v>#DIV/0!</v>
      </c>
      <c r="J5814" s="596"/>
      <c r="K5814" s="560"/>
      <c r="L5814" s="560"/>
      <c r="M5814" s="560"/>
      <c r="N5814" s="560"/>
      <c r="O5814" s="560"/>
      <c r="P5814" s="560"/>
      <c r="Q5814" s="560"/>
      <c r="R5814" s="560"/>
      <c r="S5814" s="560"/>
      <c r="T5814" s="560"/>
      <c r="U5814" s="560"/>
    </row>
    <row r="5815" spans="1:21">
      <c r="A5815" s="593">
        <f t="shared" si="540"/>
        <v>41517</v>
      </c>
      <c r="B5815" s="594">
        <v>41517.250336342593</v>
      </c>
      <c r="C5815" s="560">
        <f t="shared" si="541"/>
        <v>2013</v>
      </c>
      <c r="D5815" s="560">
        <f t="shared" si="542"/>
        <v>8</v>
      </c>
      <c r="E5815" s="560">
        <f t="shared" si="543"/>
        <v>31</v>
      </c>
      <c r="F5815" s="560">
        <f t="shared" si="544"/>
        <v>6</v>
      </c>
      <c r="G5815" s="595">
        <f t="shared" si="545"/>
        <v>7</v>
      </c>
      <c r="H5815" s="590">
        <f>CHOOSE('Output Sheet'!$B$4,'8760 Data'!J5815,'8760 Data'!K5815,'8760 Data'!L5815,'8760 Data'!M5815,'8760 Data'!N5815,'8760 Data'!O5815,'8760 Data'!P5815,'8760 Data'!Q5815,'8760 Data'!R5815,'8760 Data'!S5815,'8760 Data'!T5815,'8760 Data'!U5815)</f>
        <v>0</v>
      </c>
      <c r="I5815" s="591" t="e">
        <f>H5815/'Output Sheet'!$B$8</f>
        <v>#DIV/0!</v>
      </c>
      <c r="J5815" s="596"/>
      <c r="K5815" s="560"/>
      <c r="L5815" s="560"/>
      <c r="M5815" s="560"/>
      <c r="N5815" s="560"/>
      <c r="O5815" s="560"/>
      <c r="P5815" s="560"/>
      <c r="Q5815" s="560"/>
      <c r="R5815" s="560"/>
      <c r="S5815" s="560"/>
      <c r="T5815" s="560"/>
      <c r="U5815" s="560"/>
    </row>
    <row r="5816" spans="1:21">
      <c r="A5816" s="593">
        <f t="shared" si="540"/>
        <v>41517</v>
      </c>
      <c r="B5816" s="594">
        <v>41517.29200306713</v>
      </c>
      <c r="C5816" s="560">
        <f t="shared" si="541"/>
        <v>2013</v>
      </c>
      <c r="D5816" s="560">
        <f t="shared" si="542"/>
        <v>8</v>
      </c>
      <c r="E5816" s="560">
        <f t="shared" si="543"/>
        <v>31</v>
      </c>
      <c r="F5816" s="560">
        <f t="shared" si="544"/>
        <v>7</v>
      </c>
      <c r="G5816" s="595">
        <f t="shared" si="545"/>
        <v>7</v>
      </c>
      <c r="H5816" s="590">
        <f>CHOOSE('Output Sheet'!$B$4,'8760 Data'!J5816,'8760 Data'!K5816,'8760 Data'!L5816,'8760 Data'!M5816,'8760 Data'!N5816,'8760 Data'!O5816,'8760 Data'!P5816,'8760 Data'!Q5816,'8760 Data'!R5816,'8760 Data'!S5816,'8760 Data'!T5816,'8760 Data'!U5816)</f>
        <v>0</v>
      </c>
      <c r="I5816" s="591" t="e">
        <f>H5816/'Output Sheet'!$B$8</f>
        <v>#DIV/0!</v>
      </c>
      <c r="J5816" s="596"/>
      <c r="K5816" s="560"/>
      <c r="L5816" s="560"/>
      <c r="M5816" s="560"/>
      <c r="N5816" s="560"/>
      <c r="O5816" s="560"/>
      <c r="P5816" s="560"/>
      <c r="Q5816" s="560"/>
      <c r="R5816" s="560"/>
      <c r="S5816" s="560"/>
      <c r="T5816" s="560"/>
      <c r="U5816" s="560"/>
    </row>
    <row r="5817" spans="1:21">
      <c r="A5817" s="593">
        <f t="shared" si="540"/>
        <v>41517</v>
      </c>
      <c r="B5817" s="594">
        <v>41517.333669791667</v>
      </c>
      <c r="C5817" s="560">
        <f t="shared" si="541"/>
        <v>2013</v>
      </c>
      <c r="D5817" s="560">
        <f t="shared" si="542"/>
        <v>8</v>
      </c>
      <c r="E5817" s="560">
        <f t="shared" si="543"/>
        <v>31</v>
      </c>
      <c r="F5817" s="560">
        <f t="shared" si="544"/>
        <v>8</v>
      </c>
      <c r="G5817" s="595">
        <f t="shared" si="545"/>
        <v>7</v>
      </c>
      <c r="H5817" s="590">
        <f>CHOOSE('Output Sheet'!$B$4,'8760 Data'!J5817,'8760 Data'!K5817,'8760 Data'!L5817,'8760 Data'!M5817,'8760 Data'!N5817,'8760 Data'!O5817,'8760 Data'!P5817,'8760 Data'!Q5817,'8760 Data'!R5817,'8760 Data'!S5817,'8760 Data'!T5817,'8760 Data'!U5817)</f>
        <v>0</v>
      </c>
      <c r="I5817" s="591" t="e">
        <f>H5817/'Output Sheet'!$B$8</f>
        <v>#DIV/0!</v>
      </c>
      <c r="J5817" s="596"/>
      <c r="K5817" s="560"/>
      <c r="L5817" s="560"/>
      <c r="M5817" s="560"/>
      <c r="N5817" s="560"/>
      <c r="O5817" s="560"/>
      <c r="P5817" s="560"/>
      <c r="Q5817" s="560"/>
      <c r="R5817" s="560"/>
      <c r="S5817" s="560"/>
      <c r="T5817" s="560"/>
      <c r="U5817" s="560"/>
    </row>
    <row r="5818" spans="1:21">
      <c r="A5818" s="593">
        <f t="shared" si="540"/>
        <v>41517</v>
      </c>
      <c r="B5818" s="594">
        <v>41517.375336516205</v>
      </c>
      <c r="C5818" s="560">
        <f t="shared" si="541"/>
        <v>2013</v>
      </c>
      <c r="D5818" s="560">
        <f t="shared" si="542"/>
        <v>8</v>
      </c>
      <c r="E5818" s="560">
        <f t="shared" si="543"/>
        <v>31</v>
      </c>
      <c r="F5818" s="560">
        <f t="shared" si="544"/>
        <v>9</v>
      </c>
      <c r="G5818" s="595">
        <f t="shared" si="545"/>
        <v>7</v>
      </c>
      <c r="H5818" s="590">
        <f>CHOOSE('Output Sheet'!$B$4,'8760 Data'!J5818,'8760 Data'!K5818,'8760 Data'!L5818,'8760 Data'!M5818,'8760 Data'!N5818,'8760 Data'!O5818,'8760 Data'!P5818,'8760 Data'!Q5818,'8760 Data'!R5818,'8760 Data'!S5818,'8760 Data'!T5818,'8760 Data'!U5818)</f>
        <v>0</v>
      </c>
      <c r="I5818" s="591" t="e">
        <f>H5818/'Output Sheet'!$B$8</f>
        <v>#DIV/0!</v>
      </c>
      <c r="J5818" s="596"/>
      <c r="K5818" s="560"/>
      <c r="L5818" s="560"/>
      <c r="M5818" s="560"/>
      <c r="N5818" s="560"/>
      <c r="O5818" s="560"/>
      <c r="P5818" s="560"/>
      <c r="Q5818" s="560"/>
      <c r="R5818" s="560"/>
      <c r="S5818" s="560"/>
      <c r="T5818" s="560"/>
      <c r="U5818" s="560"/>
    </row>
    <row r="5819" spans="1:21">
      <c r="A5819" s="593">
        <f t="shared" si="540"/>
        <v>41517</v>
      </c>
      <c r="B5819" s="594">
        <v>41517.417003240742</v>
      </c>
      <c r="C5819" s="560">
        <f t="shared" si="541"/>
        <v>2013</v>
      </c>
      <c r="D5819" s="560">
        <f t="shared" si="542"/>
        <v>8</v>
      </c>
      <c r="E5819" s="560">
        <f t="shared" si="543"/>
        <v>31</v>
      </c>
      <c r="F5819" s="560">
        <f t="shared" si="544"/>
        <v>10</v>
      </c>
      <c r="G5819" s="595">
        <f t="shared" si="545"/>
        <v>7</v>
      </c>
      <c r="H5819" s="590">
        <f>CHOOSE('Output Sheet'!$B$4,'8760 Data'!J5819,'8760 Data'!K5819,'8760 Data'!L5819,'8760 Data'!M5819,'8760 Data'!N5819,'8760 Data'!O5819,'8760 Data'!P5819,'8760 Data'!Q5819,'8760 Data'!R5819,'8760 Data'!S5819,'8760 Data'!T5819,'8760 Data'!U5819)</f>
        <v>0</v>
      </c>
      <c r="I5819" s="591" t="e">
        <f>H5819/'Output Sheet'!$B$8</f>
        <v>#DIV/0!</v>
      </c>
      <c r="J5819" s="596"/>
      <c r="K5819" s="560"/>
      <c r="L5819" s="560"/>
      <c r="M5819" s="560"/>
      <c r="N5819" s="560"/>
      <c r="O5819" s="560"/>
      <c r="P5819" s="560"/>
      <c r="Q5819" s="560"/>
      <c r="R5819" s="560"/>
      <c r="S5819" s="560"/>
      <c r="T5819" s="560"/>
      <c r="U5819" s="560"/>
    </row>
    <row r="5820" spans="1:21">
      <c r="A5820" s="593">
        <f t="shared" si="540"/>
        <v>41517</v>
      </c>
      <c r="B5820" s="594">
        <v>41517.458669965279</v>
      </c>
      <c r="C5820" s="560">
        <f t="shared" si="541"/>
        <v>2013</v>
      </c>
      <c r="D5820" s="560">
        <f t="shared" si="542"/>
        <v>8</v>
      </c>
      <c r="E5820" s="560">
        <f t="shared" si="543"/>
        <v>31</v>
      </c>
      <c r="F5820" s="560">
        <f t="shared" si="544"/>
        <v>11</v>
      </c>
      <c r="G5820" s="595">
        <f t="shared" si="545"/>
        <v>7</v>
      </c>
      <c r="H5820" s="590">
        <f>CHOOSE('Output Sheet'!$B$4,'8760 Data'!J5820,'8760 Data'!K5820,'8760 Data'!L5820,'8760 Data'!M5820,'8760 Data'!N5820,'8760 Data'!O5820,'8760 Data'!P5820,'8760 Data'!Q5820,'8760 Data'!R5820,'8760 Data'!S5820,'8760 Data'!T5820,'8760 Data'!U5820)</f>
        <v>0</v>
      </c>
      <c r="I5820" s="591" t="e">
        <f>H5820/'Output Sheet'!$B$8</f>
        <v>#DIV/0!</v>
      </c>
      <c r="J5820" s="596"/>
      <c r="K5820" s="560"/>
      <c r="L5820" s="560"/>
      <c r="M5820" s="560"/>
      <c r="N5820" s="560"/>
      <c r="O5820" s="560"/>
      <c r="P5820" s="560"/>
      <c r="Q5820" s="560"/>
      <c r="R5820" s="560"/>
      <c r="S5820" s="560"/>
      <c r="T5820" s="560"/>
      <c r="U5820" s="560"/>
    </row>
    <row r="5821" spans="1:21">
      <c r="A5821" s="593">
        <f t="shared" si="540"/>
        <v>41517</v>
      </c>
      <c r="B5821" s="594">
        <v>41517.500336689816</v>
      </c>
      <c r="C5821" s="560">
        <f t="shared" si="541"/>
        <v>2013</v>
      </c>
      <c r="D5821" s="560">
        <f t="shared" si="542"/>
        <v>8</v>
      </c>
      <c r="E5821" s="560">
        <f t="shared" si="543"/>
        <v>31</v>
      </c>
      <c r="F5821" s="560">
        <f t="shared" si="544"/>
        <v>12</v>
      </c>
      <c r="G5821" s="595">
        <f t="shared" si="545"/>
        <v>7</v>
      </c>
      <c r="H5821" s="590">
        <f>CHOOSE('Output Sheet'!$B$4,'8760 Data'!J5821,'8760 Data'!K5821,'8760 Data'!L5821,'8760 Data'!M5821,'8760 Data'!N5821,'8760 Data'!O5821,'8760 Data'!P5821,'8760 Data'!Q5821,'8760 Data'!R5821,'8760 Data'!S5821,'8760 Data'!T5821,'8760 Data'!U5821)</f>
        <v>0</v>
      </c>
      <c r="I5821" s="591" t="e">
        <f>H5821/'Output Sheet'!$B$8</f>
        <v>#DIV/0!</v>
      </c>
      <c r="J5821" s="596"/>
      <c r="K5821" s="560"/>
      <c r="L5821" s="560"/>
      <c r="M5821" s="560"/>
      <c r="N5821" s="560"/>
      <c r="O5821" s="560"/>
      <c r="P5821" s="560"/>
      <c r="Q5821" s="560"/>
      <c r="R5821" s="560"/>
      <c r="S5821" s="560"/>
      <c r="T5821" s="560"/>
      <c r="U5821" s="560"/>
    </row>
    <row r="5822" spans="1:21">
      <c r="A5822" s="593">
        <f t="shared" si="540"/>
        <v>41517</v>
      </c>
      <c r="B5822" s="594">
        <v>41517.542003414354</v>
      </c>
      <c r="C5822" s="560">
        <f t="shared" si="541"/>
        <v>2013</v>
      </c>
      <c r="D5822" s="560">
        <f t="shared" si="542"/>
        <v>8</v>
      </c>
      <c r="E5822" s="560">
        <f t="shared" si="543"/>
        <v>31</v>
      </c>
      <c r="F5822" s="560">
        <f t="shared" si="544"/>
        <v>13</v>
      </c>
      <c r="G5822" s="595">
        <f t="shared" si="545"/>
        <v>7</v>
      </c>
      <c r="H5822" s="590">
        <f>CHOOSE('Output Sheet'!$B$4,'8760 Data'!J5822,'8760 Data'!K5822,'8760 Data'!L5822,'8760 Data'!M5822,'8760 Data'!N5822,'8760 Data'!O5822,'8760 Data'!P5822,'8760 Data'!Q5822,'8760 Data'!R5822,'8760 Data'!S5822,'8760 Data'!T5822,'8760 Data'!U5822)</f>
        <v>0</v>
      </c>
      <c r="I5822" s="591" t="e">
        <f>H5822/'Output Sheet'!$B$8</f>
        <v>#DIV/0!</v>
      </c>
      <c r="J5822" s="596"/>
      <c r="K5822" s="560"/>
      <c r="L5822" s="560"/>
      <c r="M5822" s="560"/>
      <c r="N5822" s="560"/>
      <c r="O5822" s="560"/>
      <c r="P5822" s="560"/>
      <c r="Q5822" s="560"/>
      <c r="R5822" s="560"/>
      <c r="S5822" s="560"/>
      <c r="T5822" s="560"/>
      <c r="U5822" s="560"/>
    </row>
    <row r="5823" spans="1:21">
      <c r="A5823" s="593">
        <f t="shared" si="540"/>
        <v>41517</v>
      </c>
      <c r="B5823" s="594">
        <v>41517.583670138891</v>
      </c>
      <c r="C5823" s="560">
        <f t="shared" si="541"/>
        <v>2013</v>
      </c>
      <c r="D5823" s="560">
        <f t="shared" si="542"/>
        <v>8</v>
      </c>
      <c r="E5823" s="560">
        <f t="shared" si="543"/>
        <v>31</v>
      </c>
      <c r="F5823" s="560">
        <f t="shared" si="544"/>
        <v>14</v>
      </c>
      <c r="G5823" s="595">
        <f t="shared" si="545"/>
        <v>7</v>
      </c>
      <c r="H5823" s="590">
        <f>CHOOSE('Output Sheet'!$B$4,'8760 Data'!J5823,'8760 Data'!K5823,'8760 Data'!L5823,'8760 Data'!M5823,'8760 Data'!N5823,'8760 Data'!O5823,'8760 Data'!P5823,'8760 Data'!Q5823,'8760 Data'!R5823,'8760 Data'!S5823,'8760 Data'!T5823,'8760 Data'!U5823)</f>
        <v>0</v>
      </c>
      <c r="I5823" s="591" t="e">
        <f>H5823/'Output Sheet'!$B$8</f>
        <v>#DIV/0!</v>
      </c>
      <c r="J5823" s="596"/>
      <c r="K5823" s="560"/>
      <c r="L5823" s="560"/>
      <c r="M5823" s="560"/>
      <c r="N5823" s="560"/>
      <c r="O5823" s="560"/>
      <c r="P5823" s="560"/>
      <c r="Q5823" s="560"/>
      <c r="R5823" s="560"/>
      <c r="S5823" s="560"/>
      <c r="T5823" s="560"/>
      <c r="U5823" s="560"/>
    </row>
    <row r="5824" spans="1:21">
      <c r="A5824" s="593">
        <f t="shared" si="540"/>
        <v>41517</v>
      </c>
      <c r="B5824" s="594">
        <v>41517.625336863428</v>
      </c>
      <c r="C5824" s="560">
        <f t="shared" si="541"/>
        <v>2013</v>
      </c>
      <c r="D5824" s="560">
        <f t="shared" si="542"/>
        <v>8</v>
      </c>
      <c r="E5824" s="560">
        <f t="shared" si="543"/>
        <v>31</v>
      </c>
      <c r="F5824" s="560">
        <f t="shared" si="544"/>
        <v>15</v>
      </c>
      <c r="G5824" s="595">
        <f t="shared" si="545"/>
        <v>7</v>
      </c>
      <c r="H5824" s="590">
        <f>CHOOSE('Output Sheet'!$B$4,'8760 Data'!J5824,'8760 Data'!K5824,'8760 Data'!L5824,'8760 Data'!M5824,'8760 Data'!N5824,'8760 Data'!O5824,'8760 Data'!P5824,'8760 Data'!Q5824,'8760 Data'!R5824,'8760 Data'!S5824,'8760 Data'!T5824,'8760 Data'!U5824)</f>
        <v>0</v>
      </c>
      <c r="I5824" s="591" t="e">
        <f>H5824/'Output Sheet'!$B$8</f>
        <v>#DIV/0!</v>
      </c>
      <c r="J5824" s="596"/>
      <c r="K5824" s="560"/>
      <c r="L5824" s="560"/>
      <c r="M5824" s="560"/>
      <c r="N5824" s="560"/>
      <c r="O5824" s="560"/>
      <c r="P5824" s="560"/>
      <c r="Q5824" s="560"/>
      <c r="R5824" s="560"/>
      <c r="S5824" s="560"/>
      <c r="T5824" s="560"/>
      <c r="U5824" s="560"/>
    </row>
    <row r="5825" spans="1:21">
      <c r="A5825" s="593">
        <f t="shared" si="540"/>
        <v>41517</v>
      </c>
      <c r="B5825" s="594">
        <v>41517.667003587965</v>
      </c>
      <c r="C5825" s="560">
        <f t="shared" si="541"/>
        <v>2013</v>
      </c>
      <c r="D5825" s="560">
        <f t="shared" si="542"/>
        <v>8</v>
      </c>
      <c r="E5825" s="560">
        <f t="shared" si="543"/>
        <v>31</v>
      </c>
      <c r="F5825" s="560">
        <f t="shared" si="544"/>
        <v>16</v>
      </c>
      <c r="G5825" s="595">
        <f t="shared" si="545"/>
        <v>7</v>
      </c>
      <c r="H5825" s="590">
        <f>CHOOSE('Output Sheet'!$B$4,'8760 Data'!J5825,'8760 Data'!K5825,'8760 Data'!L5825,'8760 Data'!M5825,'8760 Data'!N5825,'8760 Data'!O5825,'8760 Data'!P5825,'8760 Data'!Q5825,'8760 Data'!R5825,'8760 Data'!S5825,'8760 Data'!T5825,'8760 Data'!U5825)</f>
        <v>0</v>
      </c>
      <c r="I5825" s="591" t="e">
        <f>H5825/'Output Sheet'!$B$8</f>
        <v>#DIV/0!</v>
      </c>
      <c r="J5825" s="596"/>
      <c r="K5825" s="560"/>
      <c r="L5825" s="560"/>
      <c r="M5825" s="560"/>
      <c r="N5825" s="560"/>
      <c r="O5825" s="560"/>
      <c r="P5825" s="560"/>
      <c r="Q5825" s="560"/>
      <c r="R5825" s="560"/>
      <c r="S5825" s="560"/>
      <c r="T5825" s="560"/>
      <c r="U5825" s="560"/>
    </row>
    <row r="5826" spans="1:21">
      <c r="A5826" s="593">
        <f t="shared" si="540"/>
        <v>41517</v>
      </c>
      <c r="B5826" s="594">
        <v>41517.708670312502</v>
      </c>
      <c r="C5826" s="560">
        <f t="shared" si="541"/>
        <v>2013</v>
      </c>
      <c r="D5826" s="560">
        <f t="shared" si="542"/>
        <v>8</v>
      </c>
      <c r="E5826" s="560">
        <f t="shared" si="543"/>
        <v>31</v>
      </c>
      <c r="F5826" s="560">
        <f t="shared" si="544"/>
        <v>17</v>
      </c>
      <c r="G5826" s="595">
        <f t="shared" si="545"/>
        <v>7</v>
      </c>
      <c r="H5826" s="590">
        <f>CHOOSE('Output Sheet'!$B$4,'8760 Data'!J5826,'8760 Data'!K5826,'8760 Data'!L5826,'8760 Data'!M5826,'8760 Data'!N5826,'8760 Data'!O5826,'8760 Data'!P5826,'8760 Data'!Q5826,'8760 Data'!R5826,'8760 Data'!S5826,'8760 Data'!T5826,'8760 Data'!U5826)</f>
        <v>0</v>
      </c>
      <c r="I5826" s="591" t="e">
        <f>H5826/'Output Sheet'!$B$8</f>
        <v>#DIV/0!</v>
      </c>
      <c r="J5826" s="596"/>
      <c r="K5826" s="560"/>
      <c r="L5826" s="560"/>
      <c r="M5826" s="560"/>
      <c r="N5826" s="560"/>
      <c r="O5826" s="560"/>
      <c r="P5826" s="560"/>
      <c r="Q5826" s="560"/>
      <c r="R5826" s="560"/>
      <c r="S5826" s="560"/>
      <c r="T5826" s="560"/>
      <c r="U5826" s="560"/>
    </row>
    <row r="5827" spans="1:21">
      <c r="A5827" s="593">
        <f t="shared" ref="A5827:A5890" si="546">DATE(C5827,D5827,E5827)</f>
        <v>41517</v>
      </c>
      <c r="B5827" s="594">
        <v>41517.75033703704</v>
      </c>
      <c r="C5827" s="560">
        <f t="shared" ref="C5827:C5890" si="547">YEAR(B5827)</f>
        <v>2013</v>
      </c>
      <c r="D5827" s="560">
        <f t="shared" ref="D5827:D5890" si="548">MONTH(B5827)</f>
        <v>8</v>
      </c>
      <c r="E5827" s="560">
        <f t="shared" ref="E5827:E5890" si="549">DAY(B5827)</f>
        <v>31</v>
      </c>
      <c r="F5827" s="560">
        <f t="shared" ref="F5827:F5890" si="550">IF(HOUR(B5827)&lt;&gt;0,HOUR(B5827),24)</f>
        <v>18</v>
      </c>
      <c r="G5827" s="595">
        <f t="shared" ref="G5827:G5890" si="551">WEEKDAY(B5827,1)</f>
        <v>7</v>
      </c>
      <c r="H5827" s="590">
        <f>CHOOSE('Output Sheet'!$B$4,'8760 Data'!J5827,'8760 Data'!K5827,'8760 Data'!L5827,'8760 Data'!M5827,'8760 Data'!N5827,'8760 Data'!O5827,'8760 Data'!P5827,'8760 Data'!Q5827,'8760 Data'!R5827,'8760 Data'!S5827,'8760 Data'!T5827,'8760 Data'!U5827)</f>
        <v>0</v>
      </c>
      <c r="I5827" s="591" t="e">
        <f>H5827/'Output Sheet'!$B$8</f>
        <v>#DIV/0!</v>
      </c>
      <c r="J5827" s="596"/>
      <c r="K5827" s="560"/>
      <c r="L5827" s="560"/>
      <c r="M5827" s="560"/>
      <c r="N5827" s="560"/>
      <c r="O5827" s="560"/>
      <c r="P5827" s="560"/>
      <c r="Q5827" s="560"/>
      <c r="R5827" s="560"/>
      <c r="S5827" s="560"/>
      <c r="T5827" s="560"/>
      <c r="U5827" s="560"/>
    </row>
    <row r="5828" spans="1:21">
      <c r="A5828" s="593">
        <f t="shared" si="546"/>
        <v>41517</v>
      </c>
      <c r="B5828" s="594">
        <v>41517.792003761577</v>
      </c>
      <c r="C5828" s="560">
        <f t="shared" si="547"/>
        <v>2013</v>
      </c>
      <c r="D5828" s="560">
        <f t="shared" si="548"/>
        <v>8</v>
      </c>
      <c r="E5828" s="560">
        <f t="shared" si="549"/>
        <v>31</v>
      </c>
      <c r="F5828" s="560">
        <f t="shared" si="550"/>
        <v>19</v>
      </c>
      <c r="G5828" s="595">
        <f t="shared" si="551"/>
        <v>7</v>
      </c>
      <c r="H5828" s="590">
        <f>CHOOSE('Output Sheet'!$B$4,'8760 Data'!J5828,'8760 Data'!K5828,'8760 Data'!L5828,'8760 Data'!M5828,'8760 Data'!N5828,'8760 Data'!O5828,'8760 Data'!P5828,'8760 Data'!Q5828,'8760 Data'!R5828,'8760 Data'!S5828,'8760 Data'!T5828,'8760 Data'!U5828)</f>
        <v>0</v>
      </c>
      <c r="I5828" s="591" t="e">
        <f>H5828/'Output Sheet'!$B$8</f>
        <v>#DIV/0!</v>
      </c>
      <c r="J5828" s="596"/>
      <c r="K5828" s="560"/>
      <c r="L5828" s="560"/>
      <c r="M5828" s="560"/>
      <c r="N5828" s="560"/>
      <c r="O5828" s="560"/>
      <c r="P5828" s="560"/>
      <c r="Q5828" s="560"/>
      <c r="R5828" s="560"/>
      <c r="S5828" s="560"/>
      <c r="T5828" s="560"/>
      <c r="U5828" s="560"/>
    </row>
    <row r="5829" spans="1:21">
      <c r="A5829" s="593">
        <f t="shared" si="546"/>
        <v>41517</v>
      </c>
      <c r="B5829" s="594">
        <v>41517.833670486114</v>
      </c>
      <c r="C5829" s="560">
        <f t="shared" si="547"/>
        <v>2013</v>
      </c>
      <c r="D5829" s="560">
        <f t="shared" si="548"/>
        <v>8</v>
      </c>
      <c r="E5829" s="560">
        <f t="shared" si="549"/>
        <v>31</v>
      </c>
      <c r="F5829" s="560">
        <f t="shared" si="550"/>
        <v>20</v>
      </c>
      <c r="G5829" s="595">
        <f t="shared" si="551"/>
        <v>7</v>
      </c>
      <c r="H5829" s="590">
        <f>CHOOSE('Output Sheet'!$B$4,'8760 Data'!J5829,'8760 Data'!K5829,'8760 Data'!L5829,'8760 Data'!M5829,'8760 Data'!N5829,'8760 Data'!O5829,'8760 Data'!P5829,'8760 Data'!Q5829,'8760 Data'!R5829,'8760 Data'!S5829,'8760 Data'!T5829,'8760 Data'!U5829)</f>
        <v>0</v>
      </c>
      <c r="I5829" s="591" t="e">
        <f>H5829/'Output Sheet'!$B$8</f>
        <v>#DIV/0!</v>
      </c>
      <c r="J5829" s="596"/>
      <c r="K5829" s="560"/>
      <c r="L5829" s="560"/>
      <c r="M5829" s="560"/>
      <c r="N5829" s="560"/>
      <c r="O5829" s="560"/>
      <c r="P5829" s="560"/>
      <c r="Q5829" s="560"/>
      <c r="R5829" s="560"/>
      <c r="S5829" s="560"/>
      <c r="T5829" s="560"/>
      <c r="U5829" s="560"/>
    </row>
    <row r="5830" spans="1:21">
      <c r="A5830" s="593">
        <f t="shared" si="546"/>
        <v>41517</v>
      </c>
      <c r="B5830" s="594">
        <v>41517.875337210651</v>
      </c>
      <c r="C5830" s="560">
        <f t="shared" si="547"/>
        <v>2013</v>
      </c>
      <c r="D5830" s="560">
        <f t="shared" si="548"/>
        <v>8</v>
      </c>
      <c r="E5830" s="560">
        <f t="shared" si="549"/>
        <v>31</v>
      </c>
      <c r="F5830" s="560">
        <f t="shared" si="550"/>
        <v>21</v>
      </c>
      <c r="G5830" s="595">
        <f t="shared" si="551"/>
        <v>7</v>
      </c>
      <c r="H5830" s="590">
        <f>CHOOSE('Output Sheet'!$B$4,'8760 Data'!J5830,'8760 Data'!K5830,'8760 Data'!L5830,'8760 Data'!M5830,'8760 Data'!N5830,'8760 Data'!O5830,'8760 Data'!P5830,'8760 Data'!Q5830,'8760 Data'!R5830,'8760 Data'!S5830,'8760 Data'!T5830,'8760 Data'!U5830)</f>
        <v>0</v>
      </c>
      <c r="I5830" s="591" t="e">
        <f>H5830/'Output Sheet'!$B$8</f>
        <v>#DIV/0!</v>
      </c>
      <c r="J5830" s="596"/>
      <c r="K5830" s="560"/>
      <c r="L5830" s="560"/>
      <c r="M5830" s="560"/>
      <c r="N5830" s="560"/>
      <c r="O5830" s="560"/>
      <c r="P5830" s="560"/>
      <c r="Q5830" s="560"/>
      <c r="R5830" s="560"/>
      <c r="S5830" s="560"/>
      <c r="T5830" s="560"/>
      <c r="U5830" s="560"/>
    </row>
    <row r="5831" spans="1:21">
      <c r="A5831" s="593">
        <f t="shared" si="546"/>
        <v>41517</v>
      </c>
      <c r="B5831" s="594">
        <v>41517.917003935188</v>
      </c>
      <c r="C5831" s="560">
        <f t="shared" si="547"/>
        <v>2013</v>
      </c>
      <c r="D5831" s="560">
        <f t="shared" si="548"/>
        <v>8</v>
      </c>
      <c r="E5831" s="560">
        <f t="shared" si="549"/>
        <v>31</v>
      </c>
      <c r="F5831" s="560">
        <f t="shared" si="550"/>
        <v>22</v>
      </c>
      <c r="G5831" s="595">
        <f t="shared" si="551"/>
        <v>7</v>
      </c>
      <c r="H5831" s="590">
        <f>CHOOSE('Output Sheet'!$B$4,'8760 Data'!J5831,'8760 Data'!K5831,'8760 Data'!L5831,'8760 Data'!M5831,'8760 Data'!N5831,'8760 Data'!O5831,'8760 Data'!P5831,'8760 Data'!Q5831,'8760 Data'!R5831,'8760 Data'!S5831,'8760 Data'!T5831,'8760 Data'!U5831)</f>
        <v>0</v>
      </c>
      <c r="I5831" s="591" t="e">
        <f>H5831/'Output Sheet'!$B$8</f>
        <v>#DIV/0!</v>
      </c>
      <c r="J5831" s="596"/>
      <c r="K5831" s="560"/>
      <c r="L5831" s="560"/>
      <c r="M5831" s="560"/>
      <c r="N5831" s="560"/>
      <c r="O5831" s="560"/>
      <c r="P5831" s="560"/>
      <c r="Q5831" s="560"/>
      <c r="R5831" s="560"/>
      <c r="S5831" s="560"/>
      <c r="T5831" s="560"/>
      <c r="U5831" s="560"/>
    </row>
    <row r="5832" spans="1:21">
      <c r="A5832" s="593">
        <f t="shared" si="546"/>
        <v>41517</v>
      </c>
      <c r="B5832" s="594">
        <v>41517.958670659726</v>
      </c>
      <c r="C5832" s="560">
        <f t="shared" si="547"/>
        <v>2013</v>
      </c>
      <c r="D5832" s="560">
        <f t="shared" si="548"/>
        <v>8</v>
      </c>
      <c r="E5832" s="560">
        <f t="shared" si="549"/>
        <v>31</v>
      </c>
      <c r="F5832" s="560">
        <f t="shared" si="550"/>
        <v>23</v>
      </c>
      <c r="G5832" s="595">
        <f t="shared" si="551"/>
        <v>7</v>
      </c>
      <c r="H5832" s="590">
        <f>CHOOSE('Output Sheet'!$B$4,'8760 Data'!J5832,'8760 Data'!K5832,'8760 Data'!L5832,'8760 Data'!M5832,'8760 Data'!N5832,'8760 Data'!O5832,'8760 Data'!P5832,'8760 Data'!Q5832,'8760 Data'!R5832,'8760 Data'!S5832,'8760 Data'!T5832,'8760 Data'!U5832)</f>
        <v>0</v>
      </c>
      <c r="I5832" s="591" t="e">
        <f>H5832/'Output Sheet'!$B$8</f>
        <v>#DIV/0!</v>
      </c>
      <c r="J5832" s="596"/>
      <c r="K5832" s="560"/>
      <c r="L5832" s="560"/>
      <c r="M5832" s="560"/>
      <c r="N5832" s="560"/>
      <c r="O5832" s="560"/>
      <c r="P5832" s="560"/>
      <c r="Q5832" s="560"/>
      <c r="R5832" s="560"/>
      <c r="S5832" s="560"/>
      <c r="T5832" s="560"/>
      <c r="U5832" s="560"/>
    </row>
    <row r="5833" spans="1:21">
      <c r="A5833" s="593">
        <f t="shared" si="546"/>
        <v>41518</v>
      </c>
      <c r="B5833" s="594">
        <v>41518.000337384263</v>
      </c>
      <c r="C5833" s="560">
        <f t="shared" si="547"/>
        <v>2013</v>
      </c>
      <c r="D5833" s="560">
        <f t="shared" si="548"/>
        <v>9</v>
      </c>
      <c r="E5833" s="560">
        <f t="shared" si="549"/>
        <v>1</v>
      </c>
      <c r="F5833" s="560">
        <f t="shared" si="550"/>
        <v>24</v>
      </c>
      <c r="G5833" s="595">
        <f t="shared" si="551"/>
        <v>1</v>
      </c>
      <c r="H5833" s="590">
        <f>CHOOSE('Output Sheet'!$B$4,'8760 Data'!J5833,'8760 Data'!K5833,'8760 Data'!L5833,'8760 Data'!M5833,'8760 Data'!N5833,'8760 Data'!O5833,'8760 Data'!P5833,'8760 Data'!Q5833,'8760 Data'!R5833,'8760 Data'!S5833,'8760 Data'!T5833,'8760 Data'!U5833)</f>
        <v>0</v>
      </c>
      <c r="I5833" s="591" t="e">
        <f>H5833/'Output Sheet'!$B$8</f>
        <v>#DIV/0!</v>
      </c>
      <c r="J5833" s="596"/>
      <c r="K5833" s="560"/>
      <c r="L5833" s="560"/>
      <c r="M5833" s="560"/>
      <c r="N5833" s="560"/>
      <c r="O5833" s="560"/>
      <c r="P5833" s="560"/>
      <c r="Q5833" s="560"/>
      <c r="R5833" s="560"/>
      <c r="S5833" s="560"/>
      <c r="T5833" s="560"/>
      <c r="U5833" s="560"/>
    </row>
    <row r="5834" spans="1:21">
      <c r="A5834" s="593">
        <f t="shared" si="546"/>
        <v>41518</v>
      </c>
      <c r="B5834" s="594">
        <v>41518.042004108793</v>
      </c>
      <c r="C5834" s="560">
        <f t="shared" si="547"/>
        <v>2013</v>
      </c>
      <c r="D5834" s="560">
        <f t="shared" si="548"/>
        <v>9</v>
      </c>
      <c r="E5834" s="560">
        <f t="shared" si="549"/>
        <v>1</v>
      </c>
      <c r="F5834" s="560">
        <f t="shared" si="550"/>
        <v>1</v>
      </c>
      <c r="G5834" s="595">
        <f t="shared" si="551"/>
        <v>1</v>
      </c>
      <c r="H5834" s="590">
        <f>CHOOSE('Output Sheet'!$B$4,'8760 Data'!J5834,'8760 Data'!K5834,'8760 Data'!L5834,'8760 Data'!M5834,'8760 Data'!N5834,'8760 Data'!O5834,'8760 Data'!P5834,'8760 Data'!Q5834,'8760 Data'!R5834,'8760 Data'!S5834,'8760 Data'!T5834,'8760 Data'!U5834)</f>
        <v>0</v>
      </c>
      <c r="I5834" s="591" t="e">
        <f>H5834/'Output Sheet'!$B$8</f>
        <v>#DIV/0!</v>
      </c>
      <c r="J5834" s="596"/>
      <c r="K5834" s="560"/>
      <c r="L5834" s="560"/>
      <c r="M5834" s="560"/>
      <c r="N5834" s="560"/>
      <c r="O5834" s="560"/>
      <c r="P5834" s="560"/>
      <c r="Q5834" s="560"/>
      <c r="R5834" s="560"/>
      <c r="S5834" s="560"/>
      <c r="T5834" s="560"/>
      <c r="U5834" s="560"/>
    </row>
    <row r="5835" spans="1:21">
      <c r="A5835" s="593">
        <f t="shared" si="546"/>
        <v>41518</v>
      </c>
      <c r="B5835" s="594">
        <v>41518.08367083333</v>
      </c>
      <c r="C5835" s="560">
        <f t="shared" si="547"/>
        <v>2013</v>
      </c>
      <c r="D5835" s="560">
        <f t="shared" si="548"/>
        <v>9</v>
      </c>
      <c r="E5835" s="560">
        <f t="shared" si="549"/>
        <v>1</v>
      </c>
      <c r="F5835" s="560">
        <f t="shared" si="550"/>
        <v>2</v>
      </c>
      <c r="G5835" s="595">
        <f t="shared" si="551"/>
        <v>1</v>
      </c>
      <c r="H5835" s="590">
        <f>CHOOSE('Output Sheet'!$B$4,'8760 Data'!J5835,'8760 Data'!K5835,'8760 Data'!L5835,'8760 Data'!M5835,'8760 Data'!N5835,'8760 Data'!O5835,'8760 Data'!P5835,'8760 Data'!Q5835,'8760 Data'!R5835,'8760 Data'!S5835,'8760 Data'!T5835,'8760 Data'!U5835)</f>
        <v>0</v>
      </c>
      <c r="I5835" s="591" t="e">
        <f>H5835/'Output Sheet'!$B$8</f>
        <v>#DIV/0!</v>
      </c>
      <c r="J5835" s="596"/>
      <c r="K5835" s="560"/>
      <c r="L5835" s="560"/>
      <c r="M5835" s="560"/>
      <c r="N5835" s="560"/>
      <c r="O5835" s="560"/>
      <c r="P5835" s="560"/>
      <c r="Q5835" s="560"/>
      <c r="R5835" s="560"/>
      <c r="S5835" s="560"/>
      <c r="T5835" s="560"/>
      <c r="U5835" s="560"/>
    </row>
    <row r="5836" spans="1:21">
      <c r="A5836" s="593">
        <f t="shared" si="546"/>
        <v>41518</v>
      </c>
      <c r="B5836" s="594">
        <v>41518.125337557867</v>
      </c>
      <c r="C5836" s="560">
        <f t="shared" si="547"/>
        <v>2013</v>
      </c>
      <c r="D5836" s="560">
        <f t="shared" si="548"/>
        <v>9</v>
      </c>
      <c r="E5836" s="560">
        <f t="shared" si="549"/>
        <v>1</v>
      </c>
      <c r="F5836" s="560">
        <f t="shared" si="550"/>
        <v>3</v>
      </c>
      <c r="G5836" s="595">
        <f t="shared" si="551"/>
        <v>1</v>
      </c>
      <c r="H5836" s="590">
        <f>CHOOSE('Output Sheet'!$B$4,'8760 Data'!J5836,'8760 Data'!K5836,'8760 Data'!L5836,'8760 Data'!M5836,'8760 Data'!N5836,'8760 Data'!O5836,'8760 Data'!P5836,'8760 Data'!Q5836,'8760 Data'!R5836,'8760 Data'!S5836,'8760 Data'!T5836,'8760 Data'!U5836)</f>
        <v>0</v>
      </c>
      <c r="I5836" s="591" t="e">
        <f>H5836/'Output Sheet'!$B$8</f>
        <v>#DIV/0!</v>
      </c>
      <c r="J5836" s="596"/>
      <c r="K5836" s="560"/>
      <c r="L5836" s="560"/>
      <c r="M5836" s="560"/>
      <c r="N5836" s="560"/>
      <c r="O5836" s="560"/>
      <c r="P5836" s="560"/>
      <c r="Q5836" s="560"/>
      <c r="R5836" s="560"/>
      <c r="S5836" s="560"/>
      <c r="T5836" s="560"/>
      <c r="U5836" s="560"/>
    </row>
    <row r="5837" spans="1:21">
      <c r="A5837" s="593">
        <f t="shared" si="546"/>
        <v>41518</v>
      </c>
      <c r="B5837" s="594">
        <v>41518.167004282404</v>
      </c>
      <c r="C5837" s="560">
        <f t="shared" si="547"/>
        <v>2013</v>
      </c>
      <c r="D5837" s="560">
        <f t="shared" si="548"/>
        <v>9</v>
      </c>
      <c r="E5837" s="560">
        <f t="shared" si="549"/>
        <v>1</v>
      </c>
      <c r="F5837" s="560">
        <f t="shared" si="550"/>
        <v>4</v>
      </c>
      <c r="G5837" s="595">
        <f t="shared" si="551"/>
        <v>1</v>
      </c>
      <c r="H5837" s="590">
        <f>CHOOSE('Output Sheet'!$B$4,'8760 Data'!J5837,'8760 Data'!K5837,'8760 Data'!L5837,'8760 Data'!M5837,'8760 Data'!N5837,'8760 Data'!O5837,'8760 Data'!P5837,'8760 Data'!Q5837,'8760 Data'!R5837,'8760 Data'!S5837,'8760 Data'!T5837,'8760 Data'!U5837)</f>
        <v>0</v>
      </c>
      <c r="I5837" s="591" t="e">
        <f>H5837/'Output Sheet'!$B$8</f>
        <v>#DIV/0!</v>
      </c>
      <c r="J5837" s="596"/>
      <c r="K5837" s="560"/>
      <c r="L5837" s="560"/>
      <c r="M5837" s="560"/>
      <c r="N5837" s="560"/>
      <c r="O5837" s="560"/>
      <c r="P5837" s="560"/>
      <c r="Q5837" s="560"/>
      <c r="R5837" s="560"/>
      <c r="S5837" s="560"/>
      <c r="T5837" s="560"/>
      <c r="U5837" s="560"/>
    </row>
    <row r="5838" spans="1:21">
      <c r="A5838" s="593">
        <f t="shared" si="546"/>
        <v>41518</v>
      </c>
      <c r="B5838" s="594">
        <v>41518.208671006942</v>
      </c>
      <c r="C5838" s="560">
        <f t="shared" si="547"/>
        <v>2013</v>
      </c>
      <c r="D5838" s="560">
        <f t="shared" si="548"/>
        <v>9</v>
      </c>
      <c r="E5838" s="560">
        <f t="shared" si="549"/>
        <v>1</v>
      </c>
      <c r="F5838" s="560">
        <f t="shared" si="550"/>
        <v>5</v>
      </c>
      <c r="G5838" s="595">
        <f t="shared" si="551"/>
        <v>1</v>
      </c>
      <c r="H5838" s="590">
        <f>CHOOSE('Output Sheet'!$B$4,'8760 Data'!J5838,'8760 Data'!K5838,'8760 Data'!L5838,'8760 Data'!M5838,'8760 Data'!N5838,'8760 Data'!O5838,'8760 Data'!P5838,'8760 Data'!Q5838,'8760 Data'!R5838,'8760 Data'!S5838,'8760 Data'!T5838,'8760 Data'!U5838)</f>
        <v>0</v>
      </c>
      <c r="I5838" s="591" t="e">
        <f>H5838/'Output Sheet'!$B$8</f>
        <v>#DIV/0!</v>
      </c>
      <c r="J5838" s="596"/>
      <c r="K5838" s="560"/>
      <c r="L5838" s="560"/>
      <c r="M5838" s="560"/>
      <c r="N5838" s="560"/>
      <c r="O5838" s="560"/>
      <c r="P5838" s="560"/>
      <c r="Q5838" s="560"/>
      <c r="R5838" s="560"/>
      <c r="S5838" s="560"/>
      <c r="T5838" s="560"/>
      <c r="U5838" s="560"/>
    </row>
    <row r="5839" spans="1:21">
      <c r="A5839" s="593">
        <f t="shared" si="546"/>
        <v>41518</v>
      </c>
      <c r="B5839" s="594">
        <v>41518.250337731479</v>
      </c>
      <c r="C5839" s="560">
        <f t="shared" si="547"/>
        <v>2013</v>
      </c>
      <c r="D5839" s="560">
        <f t="shared" si="548"/>
        <v>9</v>
      </c>
      <c r="E5839" s="560">
        <f t="shared" si="549"/>
        <v>1</v>
      </c>
      <c r="F5839" s="560">
        <f t="shared" si="550"/>
        <v>6</v>
      </c>
      <c r="G5839" s="595">
        <f t="shared" si="551"/>
        <v>1</v>
      </c>
      <c r="H5839" s="590">
        <f>CHOOSE('Output Sheet'!$B$4,'8760 Data'!J5839,'8760 Data'!K5839,'8760 Data'!L5839,'8760 Data'!M5839,'8760 Data'!N5839,'8760 Data'!O5839,'8760 Data'!P5839,'8760 Data'!Q5839,'8760 Data'!R5839,'8760 Data'!S5839,'8760 Data'!T5839,'8760 Data'!U5839)</f>
        <v>0</v>
      </c>
      <c r="I5839" s="591" t="e">
        <f>H5839/'Output Sheet'!$B$8</f>
        <v>#DIV/0!</v>
      </c>
      <c r="J5839" s="596"/>
      <c r="K5839" s="560"/>
      <c r="L5839" s="560"/>
      <c r="M5839" s="560"/>
      <c r="N5839" s="560"/>
      <c r="O5839" s="560"/>
      <c r="P5839" s="560"/>
      <c r="Q5839" s="560"/>
      <c r="R5839" s="560"/>
      <c r="S5839" s="560"/>
      <c r="T5839" s="560"/>
      <c r="U5839" s="560"/>
    </row>
    <row r="5840" spans="1:21">
      <c r="A5840" s="593">
        <f t="shared" si="546"/>
        <v>41518</v>
      </c>
      <c r="B5840" s="594">
        <v>41518.292004456016</v>
      </c>
      <c r="C5840" s="560">
        <f t="shared" si="547"/>
        <v>2013</v>
      </c>
      <c r="D5840" s="560">
        <f t="shared" si="548"/>
        <v>9</v>
      </c>
      <c r="E5840" s="560">
        <f t="shared" si="549"/>
        <v>1</v>
      </c>
      <c r="F5840" s="560">
        <f t="shared" si="550"/>
        <v>7</v>
      </c>
      <c r="G5840" s="595">
        <f t="shared" si="551"/>
        <v>1</v>
      </c>
      <c r="H5840" s="590">
        <f>CHOOSE('Output Sheet'!$B$4,'8760 Data'!J5840,'8760 Data'!K5840,'8760 Data'!L5840,'8760 Data'!M5840,'8760 Data'!N5840,'8760 Data'!O5840,'8760 Data'!P5840,'8760 Data'!Q5840,'8760 Data'!R5840,'8760 Data'!S5840,'8760 Data'!T5840,'8760 Data'!U5840)</f>
        <v>0</v>
      </c>
      <c r="I5840" s="591" t="e">
        <f>H5840/'Output Sheet'!$B$8</f>
        <v>#DIV/0!</v>
      </c>
      <c r="J5840" s="596"/>
      <c r="K5840" s="560"/>
      <c r="L5840" s="560"/>
      <c r="M5840" s="560"/>
      <c r="N5840" s="560"/>
      <c r="O5840" s="560"/>
      <c r="P5840" s="560"/>
      <c r="Q5840" s="560"/>
      <c r="R5840" s="560"/>
      <c r="S5840" s="560"/>
      <c r="T5840" s="560"/>
      <c r="U5840" s="560"/>
    </row>
    <row r="5841" spans="1:21">
      <c r="A5841" s="593">
        <f t="shared" si="546"/>
        <v>41518</v>
      </c>
      <c r="B5841" s="594">
        <v>41518.333671180553</v>
      </c>
      <c r="C5841" s="560">
        <f t="shared" si="547"/>
        <v>2013</v>
      </c>
      <c r="D5841" s="560">
        <f t="shared" si="548"/>
        <v>9</v>
      </c>
      <c r="E5841" s="560">
        <f t="shared" si="549"/>
        <v>1</v>
      </c>
      <c r="F5841" s="560">
        <f t="shared" si="550"/>
        <v>8</v>
      </c>
      <c r="G5841" s="595">
        <f t="shared" si="551"/>
        <v>1</v>
      </c>
      <c r="H5841" s="590">
        <f>CHOOSE('Output Sheet'!$B$4,'8760 Data'!J5841,'8760 Data'!K5841,'8760 Data'!L5841,'8760 Data'!M5841,'8760 Data'!N5841,'8760 Data'!O5841,'8760 Data'!P5841,'8760 Data'!Q5841,'8760 Data'!R5841,'8760 Data'!S5841,'8760 Data'!T5841,'8760 Data'!U5841)</f>
        <v>0</v>
      </c>
      <c r="I5841" s="591" t="e">
        <f>H5841/'Output Sheet'!$B$8</f>
        <v>#DIV/0!</v>
      </c>
      <c r="J5841" s="596"/>
      <c r="K5841" s="560"/>
      <c r="L5841" s="560"/>
      <c r="M5841" s="560"/>
      <c r="N5841" s="560"/>
      <c r="O5841" s="560"/>
      <c r="P5841" s="560"/>
      <c r="Q5841" s="560"/>
      <c r="R5841" s="560"/>
      <c r="S5841" s="560"/>
      <c r="T5841" s="560"/>
      <c r="U5841" s="560"/>
    </row>
    <row r="5842" spans="1:21">
      <c r="A5842" s="593">
        <f t="shared" si="546"/>
        <v>41518</v>
      </c>
      <c r="B5842" s="594">
        <v>41518.37533790509</v>
      </c>
      <c r="C5842" s="560">
        <f t="shared" si="547"/>
        <v>2013</v>
      </c>
      <c r="D5842" s="560">
        <f t="shared" si="548"/>
        <v>9</v>
      </c>
      <c r="E5842" s="560">
        <f t="shared" si="549"/>
        <v>1</v>
      </c>
      <c r="F5842" s="560">
        <f t="shared" si="550"/>
        <v>9</v>
      </c>
      <c r="G5842" s="595">
        <f t="shared" si="551"/>
        <v>1</v>
      </c>
      <c r="H5842" s="590">
        <f>CHOOSE('Output Sheet'!$B$4,'8760 Data'!J5842,'8760 Data'!K5842,'8760 Data'!L5842,'8760 Data'!M5842,'8760 Data'!N5842,'8760 Data'!O5842,'8760 Data'!P5842,'8760 Data'!Q5842,'8760 Data'!R5842,'8760 Data'!S5842,'8760 Data'!T5842,'8760 Data'!U5842)</f>
        <v>0</v>
      </c>
      <c r="I5842" s="591" t="e">
        <f>H5842/'Output Sheet'!$B$8</f>
        <v>#DIV/0!</v>
      </c>
      <c r="J5842" s="596"/>
      <c r="K5842" s="560"/>
      <c r="L5842" s="560"/>
      <c r="M5842" s="560"/>
      <c r="N5842" s="560"/>
      <c r="O5842" s="560"/>
      <c r="P5842" s="560"/>
      <c r="Q5842" s="560"/>
      <c r="R5842" s="560"/>
      <c r="S5842" s="560"/>
      <c r="T5842" s="560"/>
      <c r="U5842" s="560"/>
    </row>
    <row r="5843" spans="1:21">
      <c r="A5843" s="593">
        <f t="shared" si="546"/>
        <v>41518</v>
      </c>
      <c r="B5843" s="594">
        <v>41518.417004629628</v>
      </c>
      <c r="C5843" s="560">
        <f t="shared" si="547"/>
        <v>2013</v>
      </c>
      <c r="D5843" s="560">
        <f t="shared" si="548"/>
        <v>9</v>
      </c>
      <c r="E5843" s="560">
        <f t="shared" si="549"/>
        <v>1</v>
      </c>
      <c r="F5843" s="560">
        <f t="shared" si="550"/>
        <v>10</v>
      </c>
      <c r="G5843" s="595">
        <f t="shared" si="551"/>
        <v>1</v>
      </c>
      <c r="H5843" s="590">
        <f>CHOOSE('Output Sheet'!$B$4,'8760 Data'!J5843,'8760 Data'!K5843,'8760 Data'!L5843,'8760 Data'!M5843,'8760 Data'!N5843,'8760 Data'!O5843,'8760 Data'!P5843,'8760 Data'!Q5843,'8760 Data'!R5843,'8760 Data'!S5843,'8760 Data'!T5843,'8760 Data'!U5843)</f>
        <v>0</v>
      </c>
      <c r="I5843" s="591" t="e">
        <f>H5843/'Output Sheet'!$B$8</f>
        <v>#DIV/0!</v>
      </c>
      <c r="J5843" s="596"/>
      <c r="K5843" s="560"/>
      <c r="L5843" s="560"/>
      <c r="M5843" s="560"/>
      <c r="N5843" s="560"/>
      <c r="O5843" s="560"/>
      <c r="P5843" s="560"/>
      <c r="Q5843" s="560"/>
      <c r="R5843" s="560"/>
      <c r="S5843" s="560"/>
      <c r="T5843" s="560"/>
      <c r="U5843" s="560"/>
    </row>
    <row r="5844" spans="1:21">
      <c r="A5844" s="593">
        <f t="shared" si="546"/>
        <v>41518</v>
      </c>
      <c r="B5844" s="594">
        <v>41518.458671354165</v>
      </c>
      <c r="C5844" s="560">
        <f t="shared" si="547"/>
        <v>2013</v>
      </c>
      <c r="D5844" s="560">
        <f t="shared" si="548"/>
        <v>9</v>
      </c>
      <c r="E5844" s="560">
        <f t="shared" si="549"/>
        <v>1</v>
      </c>
      <c r="F5844" s="560">
        <f t="shared" si="550"/>
        <v>11</v>
      </c>
      <c r="G5844" s="595">
        <f t="shared" si="551"/>
        <v>1</v>
      </c>
      <c r="H5844" s="590">
        <f>CHOOSE('Output Sheet'!$B$4,'8760 Data'!J5844,'8760 Data'!K5844,'8760 Data'!L5844,'8760 Data'!M5844,'8760 Data'!N5844,'8760 Data'!O5844,'8760 Data'!P5844,'8760 Data'!Q5844,'8760 Data'!R5844,'8760 Data'!S5844,'8760 Data'!T5844,'8760 Data'!U5844)</f>
        <v>0</v>
      </c>
      <c r="I5844" s="591" t="e">
        <f>H5844/'Output Sheet'!$B$8</f>
        <v>#DIV/0!</v>
      </c>
      <c r="J5844" s="596"/>
      <c r="K5844" s="560"/>
      <c r="L5844" s="560"/>
      <c r="M5844" s="560"/>
      <c r="N5844" s="560"/>
      <c r="O5844" s="560"/>
      <c r="P5844" s="560"/>
      <c r="Q5844" s="560"/>
      <c r="R5844" s="560"/>
      <c r="S5844" s="560"/>
      <c r="T5844" s="560"/>
      <c r="U5844" s="560"/>
    </row>
    <row r="5845" spans="1:21">
      <c r="A5845" s="593">
        <f t="shared" si="546"/>
        <v>41518</v>
      </c>
      <c r="B5845" s="594">
        <v>41518.500338078702</v>
      </c>
      <c r="C5845" s="560">
        <f t="shared" si="547"/>
        <v>2013</v>
      </c>
      <c r="D5845" s="560">
        <f t="shared" si="548"/>
        <v>9</v>
      </c>
      <c r="E5845" s="560">
        <f t="shared" si="549"/>
        <v>1</v>
      </c>
      <c r="F5845" s="560">
        <f t="shared" si="550"/>
        <v>12</v>
      </c>
      <c r="G5845" s="595">
        <f t="shared" si="551"/>
        <v>1</v>
      </c>
      <c r="H5845" s="590">
        <f>CHOOSE('Output Sheet'!$B$4,'8760 Data'!J5845,'8760 Data'!K5845,'8760 Data'!L5845,'8760 Data'!M5845,'8760 Data'!N5845,'8760 Data'!O5845,'8760 Data'!P5845,'8760 Data'!Q5845,'8760 Data'!R5845,'8760 Data'!S5845,'8760 Data'!T5845,'8760 Data'!U5845)</f>
        <v>0</v>
      </c>
      <c r="I5845" s="591" t="e">
        <f>H5845/'Output Sheet'!$B$8</f>
        <v>#DIV/0!</v>
      </c>
      <c r="J5845" s="596"/>
      <c r="K5845" s="560"/>
      <c r="L5845" s="560"/>
      <c r="M5845" s="560"/>
      <c r="N5845" s="560"/>
      <c r="O5845" s="560"/>
      <c r="P5845" s="560"/>
      <c r="Q5845" s="560"/>
      <c r="R5845" s="560"/>
      <c r="S5845" s="560"/>
      <c r="T5845" s="560"/>
      <c r="U5845" s="560"/>
    </row>
    <row r="5846" spans="1:21">
      <c r="A5846" s="593">
        <f t="shared" si="546"/>
        <v>41518</v>
      </c>
      <c r="B5846" s="594">
        <v>41518.542004803239</v>
      </c>
      <c r="C5846" s="560">
        <f t="shared" si="547"/>
        <v>2013</v>
      </c>
      <c r="D5846" s="560">
        <f t="shared" si="548"/>
        <v>9</v>
      </c>
      <c r="E5846" s="560">
        <f t="shared" si="549"/>
        <v>1</v>
      </c>
      <c r="F5846" s="560">
        <f t="shared" si="550"/>
        <v>13</v>
      </c>
      <c r="G5846" s="595">
        <f t="shared" si="551"/>
        <v>1</v>
      </c>
      <c r="H5846" s="590">
        <f>CHOOSE('Output Sheet'!$B$4,'8760 Data'!J5846,'8760 Data'!K5846,'8760 Data'!L5846,'8760 Data'!M5846,'8760 Data'!N5846,'8760 Data'!O5846,'8760 Data'!P5846,'8760 Data'!Q5846,'8760 Data'!R5846,'8760 Data'!S5846,'8760 Data'!T5846,'8760 Data'!U5846)</f>
        <v>0</v>
      </c>
      <c r="I5846" s="591" t="e">
        <f>H5846/'Output Sheet'!$B$8</f>
        <v>#DIV/0!</v>
      </c>
      <c r="J5846" s="596"/>
      <c r="K5846" s="560"/>
      <c r="L5846" s="560"/>
      <c r="M5846" s="560"/>
      <c r="N5846" s="560"/>
      <c r="O5846" s="560"/>
      <c r="P5846" s="560"/>
      <c r="Q5846" s="560"/>
      <c r="R5846" s="560"/>
      <c r="S5846" s="560"/>
      <c r="T5846" s="560"/>
      <c r="U5846" s="560"/>
    </row>
    <row r="5847" spans="1:21">
      <c r="A5847" s="593">
        <f t="shared" si="546"/>
        <v>41518</v>
      </c>
      <c r="B5847" s="594">
        <v>41518.583671527776</v>
      </c>
      <c r="C5847" s="560">
        <f t="shared" si="547"/>
        <v>2013</v>
      </c>
      <c r="D5847" s="560">
        <f t="shared" si="548"/>
        <v>9</v>
      </c>
      <c r="E5847" s="560">
        <f t="shared" si="549"/>
        <v>1</v>
      </c>
      <c r="F5847" s="560">
        <f t="shared" si="550"/>
        <v>14</v>
      </c>
      <c r="G5847" s="595">
        <f t="shared" si="551"/>
        <v>1</v>
      </c>
      <c r="H5847" s="590">
        <f>CHOOSE('Output Sheet'!$B$4,'8760 Data'!J5847,'8760 Data'!K5847,'8760 Data'!L5847,'8760 Data'!M5847,'8760 Data'!N5847,'8760 Data'!O5847,'8760 Data'!P5847,'8760 Data'!Q5847,'8760 Data'!R5847,'8760 Data'!S5847,'8760 Data'!T5847,'8760 Data'!U5847)</f>
        <v>0</v>
      </c>
      <c r="I5847" s="591" t="e">
        <f>H5847/'Output Sheet'!$B$8</f>
        <v>#DIV/0!</v>
      </c>
      <c r="J5847" s="596"/>
      <c r="K5847" s="560"/>
      <c r="L5847" s="560"/>
      <c r="M5847" s="560"/>
      <c r="N5847" s="560"/>
      <c r="O5847" s="560"/>
      <c r="P5847" s="560"/>
      <c r="Q5847" s="560"/>
      <c r="R5847" s="560"/>
      <c r="S5847" s="560"/>
      <c r="T5847" s="560"/>
      <c r="U5847" s="560"/>
    </row>
    <row r="5848" spans="1:21">
      <c r="A5848" s="593">
        <f t="shared" si="546"/>
        <v>41518</v>
      </c>
      <c r="B5848" s="594">
        <v>41518.625338252314</v>
      </c>
      <c r="C5848" s="560">
        <f t="shared" si="547"/>
        <v>2013</v>
      </c>
      <c r="D5848" s="560">
        <f t="shared" si="548"/>
        <v>9</v>
      </c>
      <c r="E5848" s="560">
        <f t="shared" si="549"/>
        <v>1</v>
      </c>
      <c r="F5848" s="560">
        <f t="shared" si="550"/>
        <v>15</v>
      </c>
      <c r="G5848" s="595">
        <f t="shared" si="551"/>
        <v>1</v>
      </c>
      <c r="H5848" s="590">
        <f>CHOOSE('Output Sheet'!$B$4,'8760 Data'!J5848,'8760 Data'!K5848,'8760 Data'!L5848,'8760 Data'!M5848,'8760 Data'!N5848,'8760 Data'!O5848,'8760 Data'!P5848,'8760 Data'!Q5848,'8760 Data'!R5848,'8760 Data'!S5848,'8760 Data'!T5848,'8760 Data'!U5848)</f>
        <v>0</v>
      </c>
      <c r="I5848" s="591" t="e">
        <f>H5848/'Output Sheet'!$B$8</f>
        <v>#DIV/0!</v>
      </c>
      <c r="J5848" s="596"/>
      <c r="K5848" s="560"/>
      <c r="L5848" s="560"/>
      <c r="M5848" s="560"/>
      <c r="N5848" s="560"/>
      <c r="O5848" s="560"/>
      <c r="P5848" s="560"/>
      <c r="Q5848" s="560"/>
      <c r="R5848" s="560"/>
      <c r="S5848" s="560"/>
      <c r="T5848" s="560"/>
      <c r="U5848" s="560"/>
    </row>
    <row r="5849" spans="1:21">
      <c r="A5849" s="593">
        <f t="shared" si="546"/>
        <v>41518</v>
      </c>
      <c r="B5849" s="594">
        <v>41518.667004976851</v>
      </c>
      <c r="C5849" s="560">
        <f t="shared" si="547"/>
        <v>2013</v>
      </c>
      <c r="D5849" s="560">
        <f t="shared" si="548"/>
        <v>9</v>
      </c>
      <c r="E5849" s="560">
        <f t="shared" si="549"/>
        <v>1</v>
      </c>
      <c r="F5849" s="560">
        <f t="shared" si="550"/>
        <v>16</v>
      </c>
      <c r="G5849" s="595">
        <f t="shared" si="551"/>
        <v>1</v>
      </c>
      <c r="H5849" s="590">
        <f>CHOOSE('Output Sheet'!$B$4,'8760 Data'!J5849,'8760 Data'!K5849,'8760 Data'!L5849,'8760 Data'!M5849,'8760 Data'!N5849,'8760 Data'!O5849,'8760 Data'!P5849,'8760 Data'!Q5849,'8760 Data'!R5849,'8760 Data'!S5849,'8760 Data'!T5849,'8760 Data'!U5849)</f>
        <v>0</v>
      </c>
      <c r="I5849" s="591" t="e">
        <f>H5849/'Output Sheet'!$B$8</f>
        <v>#DIV/0!</v>
      </c>
      <c r="J5849" s="596"/>
      <c r="K5849" s="560"/>
      <c r="L5849" s="560"/>
      <c r="M5849" s="560"/>
      <c r="N5849" s="560"/>
      <c r="O5849" s="560"/>
      <c r="P5849" s="560"/>
      <c r="Q5849" s="560"/>
      <c r="R5849" s="560"/>
      <c r="S5849" s="560"/>
      <c r="T5849" s="560"/>
      <c r="U5849" s="560"/>
    </row>
    <row r="5850" spans="1:21">
      <c r="A5850" s="593">
        <f t="shared" si="546"/>
        <v>41518</v>
      </c>
      <c r="B5850" s="594">
        <v>41518.708671701388</v>
      </c>
      <c r="C5850" s="560">
        <f t="shared" si="547"/>
        <v>2013</v>
      </c>
      <c r="D5850" s="560">
        <f t="shared" si="548"/>
        <v>9</v>
      </c>
      <c r="E5850" s="560">
        <f t="shared" si="549"/>
        <v>1</v>
      </c>
      <c r="F5850" s="560">
        <f t="shared" si="550"/>
        <v>17</v>
      </c>
      <c r="G5850" s="595">
        <f t="shared" si="551"/>
        <v>1</v>
      </c>
      <c r="H5850" s="590">
        <f>CHOOSE('Output Sheet'!$B$4,'8760 Data'!J5850,'8760 Data'!K5850,'8760 Data'!L5850,'8760 Data'!M5850,'8760 Data'!N5850,'8760 Data'!O5850,'8760 Data'!P5850,'8760 Data'!Q5850,'8760 Data'!R5850,'8760 Data'!S5850,'8760 Data'!T5850,'8760 Data'!U5850)</f>
        <v>0</v>
      </c>
      <c r="I5850" s="591" t="e">
        <f>H5850/'Output Sheet'!$B$8</f>
        <v>#DIV/0!</v>
      </c>
      <c r="J5850" s="596"/>
      <c r="K5850" s="560"/>
      <c r="L5850" s="560"/>
      <c r="M5850" s="560"/>
      <c r="N5850" s="560"/>
      <c r="O5850" s="560"/>
      <c r="P5850" s="560"/>
      <c r="Q5850" s="560"/>
      <c r="R5850" s="560"/>
      <c r="S5850" s="560"/>
      <c r="T5850" s="560"/>
      <c r="U5850" s="560"/>
    </row>
    <row r="5851" spans="1:21">
      <c r="A5851" s="593">
        <f t="shared" si="546"/>
        <v>41518</v>
      </c>
      <c r="B5851" s="594">
        <v>41518.750338425925</v>
      </c>
      <c r="C5851" s="560">
        <f t="shared" si="547"/>
        <v>2013</v>
      </c>
      <c r="D5851" s="560">
        <f t="shared" si="548"/>
        <v>9</v>
      </c>
      <c r="E5851" s="560">
        <f t="shared" si="549"/>
        <v>1</v>
      </c>
      <c r="F5851" s="560">
        <f t="shared" si="550"/>
        <v>18</v>
      </c>
      <c r="G5851" s="595">
        <f t="shared" si="551"/>
        <v>1</v>
      </c>
      <c r="H5851" s="590">
        <f>CHOOSE('Output Sheet'!$B$4,'8760 Data'!J5851,'8760 Data'!K5851,'8760 Data'!L5851,'8760 Data'!M5851,'8760 Data'!N5851,'8760 Data'!O5851,'8760 Data'!P5851,'8760 Data'!Q5851,'8760 Data'!R5851,'8760 Data'!S5851,'8760 Data'!T5851,'8760 Data'!U5851)</f>
        <v>0</v>
      </c>
      <c r="I5851" s="591" t="e">
        <f>H5851/'Output Sheet'!$B$8</f>
        <v>#DIV/0!</v>
      </c>
      <c r="J5851" s="596"/>
      <c r="K5851" s="560"/>
      <c r="L5851" s="560"/>
      <c r="M5851" s="560"/>
      <c r="N5851" s="560"/>
      <c r="O5851" s="560"/>
      <c r="P5851" s="560"/>
      <c r="Q5851" s="560"/>
      <c r="R5851" s="560"/>
      <c r="S5851" s="560"/>
      <c r="T5851" s="560"/>
      <c r="U5851" s="560"/>
    </row>
    <row r="5852" spans="1:21">
      <c r="A5852" s="593">
        <f t="shared" si="546"/>
        <v>41518</v>
      </c>
      <c r="B5852" s="594">
        <v>41518.792005150463</v>
      </c>
      <c r="C5852" s="560">
        <f t="shared" si="547"/>
        <v>2013</v>
      </c>
      <c r="D5852" s="560">
        <f t="shared" si="548"/>
        <v>9</v>
      </c>
      <c r="E5852" s="560">
        <f t="shared" si="549"/>
        <v>1</v>
      </c>
      <c r="F5852" s="560">
        <f t="shared" si="550"/>
        <v>19</v>
      </c>
      <c r="G5852" s="595">
        <f t="shared" si="551"/>
        <v>1</v>
      </c>
      <c r="H5852" s="590">
        <f>CHOOSE('Output Sheet'!$B$4,'8760 Data'!J5852,'8760 Data'!K5852,'8760 Data'!L5852,'8760 Data'!M5852,'8760 Data'!N5852,'8760 Data'!O5852,'8760 Data'!P5852,'8760 Data'!Q5852,'8760 Data'!R5852,'8760 Data'!S5852,'8760 Data'!T5852,'8760 Data'!U5852)</f>
        <v>0</v>
      </c>
      <c r="I5852" s="591" t="e">
        <f>H5852/'Output Sheet'!$B$8</f>
        <v>#DIV/0!</v>
      </c>
      <c r="J5852" s="596"/>
      <c r="K5852" s="560"/>
      <c r="L5852" s="560"/>
      <c r="M5852" s="560"/>
      <c r="N5852" s="560"/>
      <c r="O5852" s="560"/>
      <c r="P5852" s="560"/>
      <c r="Q5852" s="560"/>
      <c r="R5852" s="560"/>
      <c r="S5852" s="560"/>
      <c r="T5852" s="560"/>
      <c r="U5852" s="560"/>
    </row>
    <row r="5853" spans="1:21">
      <c r="A5853" s="593">
        <f t="shared" si="546"/>
        <v>41518</v>
      </c>
      <c r="B5853" s="594">
        <v>41518.833671875</v>
      </c>
      <c r="C5853" s="560">
        <f t="shared" si="547"/>
        <v>2013</v>
      </c>
      <c r="D5853" s="560">
        <f t="shared" si="548"/>
        <v>9</v>
      </c>
      <c r="E5853" s="560">
        <f t="shared" si="549"/>
        <v>1</v>
      </c>
      <c r="F5853" s="560">
        <f t="shared" si="550"/>
        <v>20</v>
      </c>
      <c r="G5853" s="595">
        <f t="shared" si="551"/>
        <v>1</v>
      </c>
      <c r="H5853" s="590">
        <f>CHOOSE('Output Sheet'!$B$4,'8760 Data'!J5853,'8760 Data'!K5853,'8760 Data'!L5853,'8760 Data'!M5853,'8760 Data'!N5853,'8760 Data'!O5853,'8760 Data'!P5853,'8760 Data'!Q5853,'8760 Data'!R5853,'8760 Data'!S5853,'8760 Data'!T5853,'8760 Data'!U5853)</f>
        <v>0</v>
      </c>
      <c r="I5853" s="591" t="e">
        <f>H5853/'Output Sheet'!$B$8</f>
        <v>#DIV/0!</v>
      </c>
      <c r="J5853" s="596"/>
      <c r="K5853" s="560"/>
      <c r="L5853" s="560"/>
      <c r="M5853" s="560"/>
      <c r="N5853" s="560"/>
      <c r="O5853" s="560"/>
      <c r="P5853" s="560"/>
      <c r="Q5853" s="560"/>
      <c r="R5853" s="560"/>
      <c r="S5853" s="560"/>
      <c r="T5853" s="560"/>
      <c r="U5853" s="560"/>
    </row>
    <row r="5854" spans="1:21">
      <c r="A5854" s="593">
        <f t="shared" si="546"/>
        <v>41518</v>
      </c>
      <c r="B5854" s="594">
        <v>41518.875338599537</v>
      </c>
      <c r="C5854" s="560">
        <f t="shared" si="547"/>
        <v>2013</v>
      </c>
      <c r="D5854" s="560">
        <f t="shared" si="548"/>
        <v>9</v>
      </c>
      <c r="E5854" s="560">
        <f t="shared" si="549"/>
        <v>1</v>
      </c>
      <c r="F5854" s="560">
        <f t="shared" si="550"/>
        <v>21</v>
      </c>
      <c r="G5854" s="595">
        <f t="shared" si="551"/>
        <v>1</v>
      </c>
      <c r="H5854" s="590">
        <f>CHOOSE('Output Sheet'!$B$4,'8760 Data'!J5854,'8760 Data'!K5854,'8760 Data'!L5854,'8760 Data'!M5854,'8760 Data'!N5854,'8760 Data'!O5854,'8760 Data'!P5854,'8760 Data'!Q5854,'8760 Data'!R5854,'8760 Data'!S5854,'8760 Data'!T5854,'8760 Data'!U5854)</f>
        <v>0</v>
      </c>
      <c r="I5854" s="591" t="e">
        <f>H5854/'Output Sheet'!$B$8</f>
        <v>#DIV/0!</v>
      </c>
      <c r="J5854" s="596"/>
      <c r="K5854" s="560"/>
      <c r="L5854" s="560"/>
      <c r="M5854" s="560"/>
      <c r="N5854" s="560"/>
      <c r="O5854" s="560"/>
      <c r="P5854" s="560"/>
      <c r="Q5854" s="560"/>
      <c r="R5854" s="560"/>
      <c r="S5854" s="560"/>
      <c r="T5854" s="560"/>
      <c r="U5854" s="560"/>
    </row>
    <row r="5855" spans="1:21">
      <c r="A5855" s="593">
        <f t="shared" si="546"/>
        <v>41518</v>
      </c>
      <c r="B5855" s="594">
        <v>41518.917005324074</v>
      </c>
      <c r="C5855" s="560">
        <f t="shared" si="547"/>
        <v>2013</v>
      </c>
      <c r="D5855" s="560">
        <f t="shared" si="548"/>
        <v>9</v>
      </c>
      <c r="E5855" s="560">
        <f t="shared" si="549"/>
        <v>1</v>
      </c>
      <c r="F5855" s="560">
        <f t="shared" si="550"/>
        <v>22</v>
      </c>
      <c r="G5855" s="595">
        <f t="shared" si="551"/>
        <v>1</v>
      </c>
      <c r="H5855" s="590">
        <f>CHOOSE('Output Sheet'!$B$4,'8760 Data'!J5855,'8760 Data'!K5855,'8760 Data'!L5855,'8760 Data'!M5855,'8760 Data'!N5855,'8760 Data'!O5855,'8760 Data'!P5855,'8760 Data'!Q5855,'8760 Data'!R5855,'8760 Data'!S5855,'8760 Data'!T5855,'8760 Data'!U5855)</f>
        <v>0</v>
      </c>
      <c r="I5855" s="591" t="e">
        <f>H5855/'Output Sheet'!$B$8</f>
        <v>#DIV/0!</v>
      </c>
      <c r="J5855" s="596"/>
      <c r="K5855" s="560"/>
      <c r="L5855" s="560"/>
      <c r="M5855" s="560"/>
      <c r="N5855" s="560"/>
      <c r="O5855" s="560"/>
      <c r="P5855" s="560"/>
      <c r="Q5855" s="560"/>
      <c r="R5855" s="560"/>
      <c r="S5855" s="560"/>
      <c r="T5855" s="560"/>
      <c r="U5855" s="560"/>
    </row>
    <row r="5856" spans="1:21">
      <c r="A5856" s="593">
        <f t="shared" si="546"/>
        <v>41518</v>
      </c>
      <c r="B5856" s="594">
        <v>41518.958672048611</v>
      </c>
      <c r="C5856" s="560">
        <f t="shared" si="547"/>
        <v>2013</v>
      </c>
      <c r="D5856" s="560">
        <f t="shared" si="548"/>
        <v>9</v>
      </c>
      <c r="E5856" s="560">
        <f t="shared" si="549"/>
        <v>1</v>
      </c>
      <c r="F5856" s="560">
        <f t="shared" si="550"/>
        <v>23</v>
      </c>
      <c r="G5856" s="595">
        <f t="shared" si="551"/>
        <v>1</v>
      </c>
      <c r="H5856" s="590">
        <f>CHOOSE('Output Sheet'!$B$4,'8760 Data'!J5856,'8760 Data'!K5856,'8760 Data'!L5856,'8760 Data'!M5856,'8760 Data'!N5856,'8760 Data'!O5856,'8760 Data'!P5856,'8760 Data'!Q5856,'8760 Data'!R5856,'8760 Data'!S5856,'8760 Data'!T5856,'8760 Data'!U5856)</f>
        <v>0</v>
      </c>
      <c r="I5856" s="591" t="e">
        <f>H5856/'Output Sheet'!$B$8</f>
        <v>#DIV/0!</v>
      </c>
      <c r="J5856" s="596"/>
      <c r="K5856" s="560"/>
      <c r="L5856" s="560"/>
      <c r="M5856" s="560"/>
      <c r="N5856" s="560"/>
      <c r="O5856" s="560"/>
      <c r="P5856" s="560"/>
      <c r="Q5856" s="560"/>
      <c r="R5856" s="560"/>
      <c r="S5856" s="560"/>
      <c r="T5856" s="560"/>
      <c r="U5856" s="560"/>
    </row>
    <row r="5857" spans="1:21">
      <c r="A5857" s="593">
        <f t="shared" si="546"/>
        <v>41519</v>
      </c>
      <c r="B5857" s="594">
        <v>41519.000338773149</v>
      </c>
      <c r="C5857" s="560">
        <f t="shared" si="547"/>
        <v>2013</v>
      </c>
      <c r="D5857" s="560">
        <f t="shared" si="548"/>
        <v>9</v>
      </c>
      <c r="E5857" s="560">
        <f t="shared" si="549"/>
        <v>2</v>
      </c>
      <c r="F5857" s="560">
        <f t="shared" si="550"/>
        <v>24</v>
      </c>
      <c r="G5857" s="595">
        <f t="shared" si="551"/>
        <v>2</v>
      </c>
      <c r="H5857" s="590">
        <f>CHOOSE('Output Sheet'!$B$4,'8760 Data'!J5857,'8760 Data'!K5857,'8760 Data'!L5857,'8760 Data'!M5857,'8760 Data'!N5857,'8760 Data'!O5857,'8760 Data'!P5857,'8760 Data'!Q5857,'8760 Data'!R5857,'8760 Data'!S5857,'8760 Data'!T5857,'8760 Data'!U5857)</f>
        <v>0</v>
      </c>
      <c r="I5857" s="591" t="e">
        <f>H5857/'Output Sheet'!$B$8</f>
        <v>#DIV/0!</v>
      </c>
      <c r="J5857" s="596"/>
      <c r="K5857" s="560"/>
      <c r="L5857" s="560"/>
      <c r="M5857" s="560"/>
      <c r="N5857" s="560"/>
      <c r="O5857" s="560"/>
      <c r="P5857" s="560"/>
      <c r="Q5857" s="560"/>
      <c r="R5857" s="560"/>
      <c r="S5857" s="560"/>
      <c r="T5857" s="560"/>
      <c r="U5857" s="560"/>
    </row>
    <row r="5858" spans="1:21">
      <c r="A5858" s="593">
        <f t="shared" si="546"/>
        <v>41519</v>
      </c>
      <c r="B5858" s="594">
        <v>41519.042005497686</v>
      </c>
      <c r="C5858" s="560">
        <f t="shared" si="547"/>
        <v>2013</v>
      </c>
      <c r="D5858" s="560">
        <f t="shared" si="548"/>
        <v>9</v>
      </c>
      <c r="E5858" s="560">
        <f t="shared" si="549"/>
        <v>2</v>
      </c>
      <c r="F5858" s="560">
        <f t="shared" si="550"/>
        <v>1</v>
      </c>
      <c r="G5858" s="595">
        <f t="shared" si="551"/>
        <v>2</v>
      </c>
      <c r="H5858" s="590">
        <f>CHOOSE('Output Sheet'!$B$4,'8760 Data'!J5858,'8760 Data'!K5858,'8760 Data'!L5858,'8760 Data'!M5858,'8760 Data'!N5858,'8760 Data'!O5858,'8760 Data'!P5858,'8760 Data'!Q5858,'8760 Data'!R5858,'8760 Data'!S5858,'8760 Data'!T5858,'8760 Data'!U5858)</f>
        <v>0</v>
      </c>
      <c r="I5858" s="591" t="e">
        <f>H5858/'Output Sheet'!$B$8</f>
        <v>#DIV/0!</v>
      </c>
      <c r="J5858" s="596"/>
      <c r="K5858" s="560"/>
      <c r="L5858" s="560"/>
      <c r="M5858" s="560"/>
      <c r="N5858" s="560"/>
      <c r="O5858" s="560"/>
      <c r="P5858" s="560"/>
      <c r="Q5858" s="560"/>
      <c r="R5858" s="560"/>
      <c r="S5858" s="560"/>
      <c r="T5858" s="560"/>
      <c r="U5858" s="560"/>
    </row>
    <row r="5859" spans="1:21">
      <c r="A5859" s="593">
        <f t="shared" si="546"/>
        <v>41519</v>
      </c>
      <c r="B5859" s="594">
        <v>41519.083672222223</v>
      </c>
      <c r="C5859" s="560">
        <f t="shared" si="547"/>
        <v>2013</v>
      </c>
      <c r="D5859" s="560">
        <f t="shared" si="548"/>
        <v>9</v>
      </c>
      <c r="E5859" s="560">
        <f t="shared" si="549"/>
        <v>2</v>
      </c>
      <c r="F5859" s="560">
        <f t="shared" si="550"/>
        <v>2</v>
      </c>
      <c r="G5859" s="595">
        <f t="shared" si="551"/>
        <v>2</v>
      </c>
      <c r="H5859" s="590">
        <f>CHOOSE('Output Sheet'!$B$4,'8760 Data'!J5859,'8760 Data'!K5859,'8760 Data'!L5859,'8760 Data'!M5859,'8760 Data'!N5859,'8760 Data'!O5859,'8760 Data'!P5859,'8760 Data'!Q5859,'8760 Data'!R5859,'8760 Data'!S5859,'8760 Data'!T5859,'8760 Data'!U5859)</f>
        <v>0</v>
      </c>
      <c r="I5859" s="591" t="e">
        <f>H5859/'Output Sheet'!$B$8</f>
        <v>#DIV/0!</v>
      </c>
      <c r="J5859" s="596"/>
      <c r="K5859" s="560"/>
      <c r="L5859" s="560"/>
      <c r="M5859" s="560"/>
      <c r="N5859" s="560"/>
      <c r="O5859" s="560"/>
      <c r="P5859" s="560"/>
      <c r="Q5859" s="560"/>
      <c r="R5859" s="560"/>
      <c r="S5859" s="560"/>
      <c r="T5859" s="560"/>
      <c r="U5859" s="560"/>
    </row>
    <row r="5860" spans="1:21">
      <c r="A5860" s="593">
        <f t="shared" si="546"/>
        <v>41519</v>
      </c>
      <c r="B5860" s="594">
        <v>41519.12533894676</v>
      </c>
      <c r="C5860" s="560">
        <f t="shared" si="547"/>
        <v>2013</v>
      </c>
      <c r="D5860" s="560">
        <f t="shared" si="548"/>
        <v>9</v>
      </c>
      <c r="E5860" s="560">
        <f t="shared" si="549"/>
        <v>2</v>
      </c>
      <c r="F5860" s="560">
        <f t="shared" si="550"/>
        <v>3</v>
      </c>
      <c r="G5860" s="595">
        <f t="shared" si="551"/>
        <v>2</v>
      </c>
      <c r="H5860" s="590">
        <f>CHOOSE('Output Sheet'!$B$4,'8760 Data'!J5860,'8760 Data'!K5860,'8760 Data'!L5860,'8760 Data'!M5860,'8760 Data'!N5860,'8760 Data'!O5860,'8760 Data'!P5860,'8760 Data'!Q5860,'8760 Data'!R5860,'8760 Data'!S5860,'8760 Data'!T5860,'8760 Data'!U5860)</f>
        <v>0</v>
      </c>
      <c r="I5860" s="591" t="e">
        <f>H5860/'Output Sheet'!$B$8</f>
        <v>#DIV/0!</v>
      </c>
      <c r="J5860" s="596"/>
      <c r="K5860" s="560"/>
      <c r="L5860" s="560"/>
      <c r="M5860" s="560"/>
      <c r="N5860" s="560"/>
      <c r="O5860" s="560"/>
      <c r="P5860" s="560"/>
      <c r="Q5860" s="560"/>
      <c r="R5860" s="560"/>
      <c r="S5860" s="560"/>
      <c r="T5860" s="560"/>
      <c r="U5860" s="560"/>
    </row>
    <row r="5861" spans="1:21">
      <c r="A5861" s="593">
        <f t="shared" si="546"/>
        <v>41519</v>
      </c>
      <c r="B5861" s="594">
        <v>41519.167005671297</v>
      </c>
      <c r="C5861" s="560">
        <f t="shared" si="547"/>
        <v>2013</v>
      </c>
      <c r="D5861" s="560">
        <f t="shared" si="548"/>
        <v>9</v>
      </c>
      <c r="E5861" s="560">
        <f t="shared" si="549"/>
        <v>2</v>
      </c>
      <c r="F5861" s="560">
        <f t="shared" si="550"/>
        <v>4</v>
      </c>
      <c r="G5861" s="595">
        <f t="shared" si="551"/>
        <v>2</v>
      </c>
      <c r="H5861" s="590">
        <f>CHOOSE('Output Sheet'!$B$4,'8760 Data'!J5861,'8760 Data'!K5861,'8760 Data'!L5861,'8760 Data'!M5861,'8760 Data'!N5861,'8760 Data'!O5861,'8760 Data'!P5861,'8760 Data'!Q5861,'8760 Data'!R5861,'8760 Data'!S5861,'8760 Data'!T5861,'8760 Data'!U5861)</f>
        <v>0</v>
      </c>
      <c r="I5861" s="591" t="e">
        <f>H5861/'Output Sheet'!$B$8</f>
        <v>#DIV/0!</v>
      </c>
      <c r="J5861" s="596"/>
      <c r="K5861" s="560"/>
      <c r="L5861" s="560"/>
      <c r="M5861" s="560"/>
      <c r="N5861" s="560"/>
      <c r="O5861" s="560"/>
      <c r="P5861" s="560"/>
      <c r="Q5861" s="560"/>
      <c r="R5861" s="560"/>
      <c r="S5861" s="560"/>
      <c r="T5861" s="560"/>
      <c r="U5861" s="560"/>
    </row>
    <row r="5862" spans="1:21">
      <c r="A5862" s="593">
        <f t="shared" si="546"/>
        <v>41519</v>
      </c>
      <c r="B5862" s="594">
        <v>41519.208672395835</v>
      </c>
      <c r="C5862" s="560">
        <f t="shared" si="547"/>
        <v>2013</v>
      </c>
      <c r="D5862" s="560">
        <f t="shared" si="548"/>
        <v>9</v>
      </c>
      <c r="E5862" s="560">
        <f t="shared" si="549"/>
        <v>2</v>
      </c>
      <c r="F5862" s="560">
        <f t="shared" si="550"/>
        <v>5</v>
      </c>
      <c r="G5862" s="595">
        <f t="shared" si="551"/>
        <v>2</v>
      </c>
      <c r="H5862" s="590">
        <f>CHOOSE('Output Sheet'!$B$4,'8760 Data'!J5862,'8760 Data'!K5862,'8760 Data'!L5862,'8760 Data'!M5862,'8760 Data'!N5862,'8760 Data'!O5862,'8760 Data'!P5862,'8760 Data'!Q5862,'8760 Data'!R5862,'8760 Data'!S5862,'8760 Data'!T5862,'8760 Data'!U5862)</f>
        <v>0</v>
      </c>
      <c r="I5862" s="591" t="e">
        <f>H5862/'Output Sheet'!$B$8</f>
        <v>#DIV/0!</v>
      </c>
      <c r="J5862" s="596"/>
      <c r="K5862" s="560"/>
      <c r="L5862" s="560"/>
      <c r="M5862" s="560"/>
      <c r="N5862" s="560"/>
      <c r="O5862" s="560"/>
      <c r="P5862" s="560"/>
      <c r="Q5862" s="560"/>
      <c r="R5862" s="560"/>
      <c r="S5862" s="560"/>
      <c r="T5862" s="560"/>
      <c r="U5862" s="560"/>
    </row>
    <row r="5863" spans="1:21">
      <c r="A5863" s="593">
        <f t="shared" si="546"/>
        <v>41519</v>
      </c>
      <c r="B5863" s="594">
        <v>41519.250339120372</v>
      </c>
      <c r="C5863" s="560">
        <f t="shared" si="547"/>
        <v>2013</v>
      </c>
      <c r="D5863" s="560">
        <f t="shared" si="548"/>
        <v>9</v>
      </c>
      <c r="E5863" s="560">
        <f t="shared" si="549"/>
        <v>2</v>
      </c>
      <c r="F5863" s="560">
        <f t="shared" si="550"/>
        <v>6</v>
      </c>
      <c r="G5863" s="595">
        <f t="shared" si="551"/>
        <v>2</v>
      </c>
      <c r="H5863" s="590">
        <f>CHOOSE('Output Sheet'!$B$4,'8760 Data'!J5863,'8760 Data'!K5863,'8760 Data'!L5863,'8760 Data'!M5863,'8760 Data'!N5863,'8760 Data'!O5863,'8760 Data'!P5863,'8760 Data'!Q5863,'8760 Data'!R5863,'8760 Data'!S5863,'8760 Data'!T5863,'8760 Data'!U5863)</f>
        <v>0</v>
      </c>
      <c r="I5863" s="591" t="e">
        <f>H5863/'Output Sheet'!$B$8</f>
        <v>#DIV/0!</v>
      </c>
      <c r="J5863" s="596"/>
      <c r="K5863" s="560"/>
      <c r="L5863" s="560"/>
      <c r="M5863" s="560"/>
      <c r="N5863" s="560"/>
      <c r="O5863" s="560"/>
      <c r="P5863" s="560"/>
      <c r="Q5863" s="560"/>
      <c r="R5863" s="560"/>
      <c r="S5863" s="560"/>
      <c r="T5863" s="560"/>
      <c r="U5863" s="560"/>
    </row>
    <row r="5864" spans="1:21">
      <c r="A5864" s="593">
        <f t="shared" si="546"/>
        <v>41519</v>
      </c>
      <c r="B5864" s="594">
        <v>41519.292005844909</v>
      </c>
      <c r="C5864" s="560">
        <f t="shared" si="547"/>
        <v>2013</v>
      </c>
      <c r="D5864" s="560">
        <f t="shared" si="548"/>
        <v>9</v>
      </c>
      <c r="E5864" s="560">
        <f t="shared" si="549"/>
        <v>2</v>
      </c>
      <c r="F5864" s="560">
        <f t="shared" si="550"/>
        <v>7</v>
      </c>
      <c r="G5864" s="595">
        <f t="shared" si="551"/>
        <v>2</v>
      </c>
      <c r="H5864" s="590">
        <f>CHOOSE('Output Sheet'!$B$4,'8760 Data'!J5864,'8760 Data'!K5864,'8760 Data'!L5864,'8760 Data'!M5864,'8760 Data'!N5864,'8760 Data'!O5864,'8760 Data'!P5864,'8760 Data'!Q5864,'8760 Data'!R5864,'8760 Data'!S5864,'8760 Data'!T5864,'8760 Data'!U5864)</f>
        <v>0</v>
      </c>
      <c r="I5864" s="591" t="e">
        <f>H5864/'Output Sheet'!$B$8</f>
        <v>#DIV/0!</v>
      </c>
      <c r="J5864" s="596"/>
      <c r="K5864" s="560"/>
      <c r="L5864" s="560"/>
      <c r="M5864" s="560"/>
      <c r="N5864" s="560"/>
      <c r="O5864" s="560"/>
      <c r="P5864" s="560"/>
      <c r="Q5864" s="560"/>
      <c r="R5864" s="560"/>
      <c r="S5864" s="560"/>
      <c r="T5864" s="560"/>
      <c r="U5864" s="560"/>
    </row>
    <row r="5865" spans="1:21">
      <c r="A5865" s="593">
        <f t="shared" si="546"/>
        <v>41519</v>
      </c>
      <c r="B5865" s="594">
        <v>41519.333672569446</v>
      </c>
      <c r="C5865" s="560">
        <f t="shared" si="547"/>
        <v>2013</v>
      </c>
      <c r="D5865" s="560">
        <f t="shared" si="548"/>
        <v>9</v>
      </c>
      <c r="E5865" s="560">
        <f t="shared" si="549"/>
        <v>2</v>
      </c>
      <c r="F5865" s="560">
        <f t="shared" si="550"/>
        <v>8</v>
      </c>
      <c r="G5865" s="595">
        <f t="shared" si="551"/>
        <v>2</v>
      </c>
      <c r="H5865" s="590">
        <f>CHOOSE('Output Sheet'!$B$4,'8760 Data'!J5865,'8760 Data'!K5865,'8760 Data'!L5865,'8760 Data'!M5865,'8760 Data'!N5865,'8760 Data'!O5865,'8760 Data'!P5865,'8760 Data'!Q5865,'8760 Data'!R5865,'8760 Data'!S5865,'8760 Data'!T5865,'8760 Data'!U5865)</f>
        <v>0</v>
      </c>
      <c r="I5865" s="591" t="e">
        <f>H5865/'Output Sheet'!$B$8</f>
        <v>#DIV/0!</v>
      </c>
      <c r="J5865" s="596"/>
      <c r="K5865" s="560"/>
      <c r="L5865" s="560"/>
      <c r="M5865" s="560"/>
      <c r="N5865" s="560"/>
      <c r="O5865" s="560"/>
      <c r="P5865" s="560"/>
      <c r="Q5865" s="560"/>
      <c r="R5865" s="560"/>
      <c r="S5865" s="560"/>
      <c r="T5865" s="560"/>
      <c r="U5865" s="560"/>
    </row>
    <row r="5866" spans="1:21">
      <c r="A5866" s="593">
        <f t="shared" si="546"/>
        <v>41519</v>
      </c>
      <c r="B5866" s="594">
        <v>41519.375339293983</v>
      </c>
      <c r="C5866" s="560">
        <f t="shared" si="547"/>
        <v>2013</v>
      </c>
      <c r="D5866" s="560">
        <f t="shared" si="548"/>
        <v>9</v>
      </c>
      <c r="E5866" s="560">
        <f t="shared" si="549"/>
        <v>2</v>
      </c>
      <c r="F5866" s="560">
        <f t="shared" si="550"/>
        <v>9</v>
      </c>
      <c r="G5866" s="595">
        <f t="shared" si="551"/>
        <v>2</v>
      </c>
      <c r="H5866" s="590">
        <f>CHOOSE('Output Sheet'!$B$4,'8760 Data'!J5866,'8760 Data'!K5866,'8760 Data'!L5866,'8760 Data'!M5866,'8760 Data'!N5866,'8760 Data'!O5866,'8760 Data'!P5866,'8760 Data'!Q5866,'8760 Data'!R5866,'8760 Data'!S5866,'8760 Data'!T5866,'8760 Data'!U5866)</f>
        <v>0</v>
      </c>
      <c r="I5866" s="591" t="e">
        <f>H5866/'Output Sheet'!$B$8</f>
        <v>#DIV/0!</v>
      </c>
      <c r="J5866" s="596"/>
      <c r="K5866" s="560"/>
      <c r="L5866" s="560"/>
      <c r="M5866" s="560"/>
      <c r="N5866" s="560"/>
      <c r="O5866" s="560"/>
      <c r="P5866" s="560"/>
      <c r="Q5866" s="560"/>
      <c r="R5866" s="560"/>
      <c r="S5866" s="560"/>
      <c r="T5866" s="560"/>
      <c r="U5866" s="560"/>
    </row>
    <row r="5867" spans="1:21">
      <c r="A5867" s="593">
        <f t="shared" si="546"/>
        <v>41519</v>
      </c>
      <c r="B5867" s="594">
        <v>41519.417006018521</v>
      </c>
      <c r="C5867" s="560">
        <f t="shared" si="547"/>
        <v>2013</v>
      </c>
      <c r="D5867" s="560">
        <f t="shared" si="548"/>
        <v>9</v>
      </c>
      <c r="E5867" s="560">
        <f t="shared" si="549"/>
        <v>2</v>
      </c>
      <c r="F5867" s="560">
        <f t="shared" si="550"/>
        <v>10</v>
      </c>
      <c r="G5867" s="595">
        <f t="shared" si="551"/>
        <v>2</v>
      </c>
      <c r="H5867" s="590">
        <f>CHOOSE('Output Sheet'!$B$4,'8760 Data'!J5867,'8760 Data'!K5867,'8760 Data'!L5867,'8760 Data'!M5867,'8760 Data'!N5867,'8760 Data'!O5867,'8760 Data'!P5867,'8760 Data'!Q5867,'8760 Data'!R5867,'8760 Data'!S5867,'8760 Data'!T5867,'8760 Data'!U5867)</f>
        <v>0</v>
      </c>
      <c r="I5867" s="591" t="e">
        <f>H5867/'Output Sheet'!$B$8</f>
        <v>#DIV/0!</v>
      </c>
      <c r="J5867" s="596"/>
      <c r="K5867" s="560"/>
      <c r="L5867" s="560"/>
      <c r="M5867" s="560"/>
      <c r="N5867" s="560"/>
      <c r="O5867" s="560"/>
      <c r="P5867" s="560"/>
      <c r="Q5867" s="560"/>
      <c r="R5867" s="560"/>
      <c r="S5867" s="560"/>
      <c r="T5867" s="560"/>
      <c r="U5867" s="560"/>
    </row>
    <row r="5868" spans="1:21">
      <c r="A5868" s="593">
        <f t="shared" si="546"/>
        <v>41519</v>
      </c>
      <c r="B5868" s="594">
        <v>41519.458672743058</v>
      </c>
      <c r="C5868" s="560">
        <f t="shared" si="547"/>
        <v>2013</v>
      </c>
      <c r="D5868" s="560">
        <f t="shared" si="548"/>
        <v>9</v>
      </c>
      <c r="E5868" s="560">
        <f t="shared" si="549"/>
        <v>2</v>
      </c>
      <c r="F5868" s="560">
        <f t="shared" si="550"/>
        <v>11</v>
      </c>
      <c r="G5868" s="595">
        <f t="shared" si="551"/>
        <v>2</v>
      </c>
      <c r="H5868" s="590">
        <f>CHOOSE('Output Sheet'!$B$4,'8760 Data'!J5868,'8760 Data'!K5868,'8760 Data'!L5868,'8760 Data'!M5868,'8760 Data'!N5868,'8760 Data'!O5868,'8760 Data'!P5868,'8760 Data'!Q5868,'8760 Data'!R5868,'8760 Data'!S5868,'8760 Data'!T5868,'8760 Data'!U5868)</f>
        <v>0</v>
      </c>
      <c r="I5868" s="591" t="e">
        <f>H5868/'Output Sheet'!$B$8</f>
        <v>#DIV/0!</v>
      </c>
      <c r="J5868" s="596"/>
      <c r="K5868" s="560"/>
      <c r="L5868" s="560"/>
      <c r="M5868" s="560"/>
      <c r="N5868" s="560"/>
      <c r="O5868" s="560"/>
      <c r="P5868" s="560"/>
      <c r="Q5868" s="560"/>
      <c r="R5868" s="560"/>
      <c r="S5868" s="560"/>
      <c r="T5868" s="560"/>
      <c r="U5868" s="560"/>
    </row>
    <row r="5869" spans="1:21">
      <c r="A5869" s="593">
        <f t="shared" si="546"/>
        <v>41519</v>
      </c>
      <c r="B5869" s="594">
        <v>41519.500339467595</v>
      </c>
      <c r="C5869" s="560">
        <f t="shared" si="547"/>
        <v>2013</v>
      </c>
      <c r="D5869" s="560">
        <f t="shared" si="548"/>
        <v>9</v>
      </c>
      <c r="E5869" s="560">
        <f t="shared" si="549"/>
        <v>2</v>
      </c>
      <c r="F5869" s="560">
        <f t="shared" si="550"/>
        <v>12</v>
      </c>
      <c r="G5869" s="595">
        <f t="shared" si="551"/>
        <v>2</v>
      </c>
      <c r="H5869" s="590">
        <f>CHOOSE('Output Sheet'!$B$4,'8760 Data'!J5869,'8760 Data'!K5869,'8760 Data'!L5869,'8760 Data'!M5869,'8760 Data'!N5869,'8760 Data'!O5869,'8760 Data'!P5869,'8760 Data'!Q5869,'8760 Data'!R5869,'8760 Data'!S5869,'8760 Data'!T5869,'8760 Data'!U5869)</f>
        <v>0</v>
      </c>
      <c r="I5869" s="591" t="e">
        <f>H5869/'Output Sheet'!$B$8</f>
        <v>#DIV/0!</v>
      </c>
      <c r="J5869" s="596"/>
      <c r="K5869" s="560"/>
      <c r="L5869" s="560"/>
      <c r="M5869" s="560"/>
      <c r="N5869" s="560"/>
      <c r="O5869" s="560"/>
      <c r="P5869" s="560"/>
      <c r="Q5869" s="560"/>
      <c r="R5869" s="560"/>
      <c r="S5869" s="560"/>
      <c r="T5869" s="560"/>
      <c r="U5869" s="560"/>
    </row>
    <row r="5870" spans="1:21">
      <c r="A5870" s="593">
        <f t="shared" si="546"/>
        <v>41519</v>
      </c>
      <c r="B5870" s="594">
        <v>41519.542006192132</v>
      </c>
      <c r="C5870" s="560">
        <f t="shared" si="547"/>
        <v>2013</v>
      </c>
      <c r="D5870" s="560">
        <f t="shared" si="548"/>
        <v>9</v>
      </c>
      <c r="E5870" s="560">
        <f t="shared" si="549"/>
        <v>2</v>
      </c>
      <c r="F5870" s="560">
        <f t="shared" si="550"/>
        <v>13</v>
      </c>
      <c r="G5870" s="595">
        <f t="shared" si="551"/>
        <v>2</v>
      </c>
      <c r="H5870" s="590">
        <f>CHOOSE('Output Sheet'!$B$4,'8760 Data'!J5870,'8760 Data'!K5870,'8760 Data'!L5870,'8760 Data'!M5870,'8760 Data'!N5870,'8760 Data'!O5870,'8760 Data'!P5870,'8760 Data'!Q5870,'8760 Data'!R5870,'8760 Data'!S5870,'8760 Data'!T5870,'8760 Data'!U5870)</f>
        <v>0</v>
      </c>
      <c r="I5870" s="591" t="e">
        <f>H5870/'Output Sheet'!$B$8</f>
        <v>#DIV/0!</v>
      </c>
      <c r="J5870" s="596"/>
      <c r="K5870" s="560"/>
      <c r="L5870" s="560"/>
      <c r="M5870" s="560"/>
      <c r="N5870" s="560"/>
      <c r="O5870" s="560"/>
      <c r="P5870" s="560"/>
      <c r="Q5870" s="560"/>
      <c r="R5870" s="560"/>
      <c r="S5870" s="560"/>
      <c r="T5870" s="560"/>
      <c r="U5870" s="560"/>
    </row>
    <row r="5871" spans="1:21">
      <c r="A5871" s="593">
        <f t="shared" si="546"/>
        <v>41519</v>
      </c>
      <c r="B5871" s="594">
        <v>41519.583672916669</v>
      </c>
      <c r="C5871" s="560">
        <f t="shared" si="547"/>
        <v>2013</v>
      </c>
      <c r="D5871" s="560">
        <f t="shared" si="548"/>
        <v>9</v>
      </c>
      <c r="E5871" s="560">
        <f t="shared" si="549"/>
        <v>2</v>
      </c>
      <c r="F5871" s="560">
        <f t="shared" si="550"/>
        <v>14</v>
      </c>
      <c r="G5871" s="595">
        <f t="shared" si="551"/>
        <v>2</v>
      </c>
      <c r="H5871" s="590">
        <f>CHOOSE('Output Sheet'!$B$4,'8760 Data'!J5871,'8760 Data'!K5871,'8760 Data'!L5871,'8760 Data'!M5871,'8760 Data'!N5871,'8760 Data'!O5871,'8760 Data'!P5871,'8760 Data'!Q5871,'8760 Data'!R5871,'8760 Data'!S5871,'8760 Data'!T5871,'8760 Data'!U5871)</f>
        <v>0</v>
      </c>
      <c r="I5871" s="591" t="e">
        <f>H5871/'Output Sheet'!$B$8</f>
        <v>#DIV/0!</v>
      </c>
      <c r="J5871" s="596"/>
      <c r="K5871" s="560"/>
      <c r="L5871" s="560"/>
      <c r="M5871" s="560"/>
      <c r="N5871" s="560"/>
      <c r="O5871" s="560"/>
      <c r="P5871" s="560"/>
      <c r="Q5871" s="560"/>
      <c r="R5871" s="560"/>
      <c r="S5871" s="560"/>
      <c r="T5871" s="560"/>
      <c r="U5871" s="560"/>
    </row>
    <row r="5872" spans="1:21">
      <c r="A5872" s="593">
        <f t="shared" si="546"/>
        <v>41519</v>
      </c>
      <c r="B5872" s="594">
        <v>41519.625339641207</v>
      </c>
      <c r="C5872" s="560">
        <f t="shared" si="547"/>
        <v>2013</v>
      </c>
      <c r="D5872" s="560">
        <f t="shared" si="548"/>
        <v>9</v>
      </c>
      <c r="E5872" s="560">
        <f t="shared" si="549"/>
        <v>2</v>
      </c>
      <c r="F5872" s="560">
        <f t="shared" si="550"/>
        <v>15</v>
      </c>
      <c r="G5872" s="595">
        <f t="shared" si="551"/>
        <v>2</v>
      </c>
      <c r="H5872" s="590">
        <f>CHOOSE('Output Sheet'!$B$4,'8760 Data'!J5872,'8760 Data'!K5872,'8760 Data'!L5872,'8760 Data'!M5872,'8760 Data'!N5872,'8760 Data'!O5872,'8760 Data'!P5872,'8760 Data'!Q5872,'8760 Data'!R5872,'8760 Data'!S5872,'8760 Data'!T5872,'8760 Data'!U5872)</f>
        <v>0</v>
      </c>
      <c r="I5872" s="591" t="e">
        <f>H5872/'Output Sheet'!$B$8</f>
        <v>#DIV/0!</v>
      </c>
      <c r="J5872" s="596"/>
      <c r="K5872" s="560"/>
      <c r="L5872" s="560"/>
      <c r="M5872" s="560"/>
      <c r="N5872" s="560"/>
      <c r="O5872" s="560"/>
      <c r="P5872" s="560"/>
      <c r="Q5872" s="560"/>
      <c r="R5872" s="560"/>
      <c r="S5872" s="560"/>
      <c r="T5872" s="560"/>
      <c r="U5872" s="560"/>
    </row>
    <row r="5873" spans="1:21">
      <c r="A5873" s="593">
        <f t="shared" si="546"/>
        <v>41519</v>
      </c>
      <c r="B5873" s="594">
        <v>41519.667006365744</v>
      </c>
      <c r="C5873" s="560">
        <f t="shared" si="547"/>
        <v>2013</v>
      </c>
      <c r="D5873" s="560">
        <f t="shared" si="548"/>
        <v>9</v>
      </c>
      <c r="E5873" s="560">
        <f t="shared" si="549"/>
        <v>2</v>
      </c>
      <c r="F5873" s="560">
        <f t="shared" si="550"/>
        <v>16</v>
      </c>
      <c r="G5873" s="595">
        <f t="shared" si="551"/>
        <v>2</v>
      </c>
      <c r="H5873" s="590">
        <f>CHOOSE('Output Sheet'!$B$4,'8760 Data'!J5873,'8760 Data'!K5873,'8760 Data'!L5873,'8760 Data'!M5873,'8760 Data'!N5873,'8760 Data'!O5873,'8760 Data'!P5873,'8760 Data'!Q5873,'8760 Data'!R5873,'8760 Data'!S5873,'8760 Data'!T5873,'8760 Data'!U5873)</f>
        <v>0</v>
      </c>
      <c r="I5873" s="591" t="e">
        <f>H5873/'Output Sheet'!$B$8</f>
        <v>#DIV/0!</v>
      </c>
      <c r="J5873" s="596"/>
      <c r="K5873" s="560"/>
      <c r="L5873" s="560"/>
      <c r="M5873" s="560"/>
      <c r="N5873" s="560"/>
      <c r="O5873" s="560"/>
      <c r="P5873" s="560"/>
      <c r="Q5873" s="560"/>
      <c r="R5873" s="560"/>
      <c r="S5873" s="560"/>
      <c r="T5873" s="560"/>
      <c r="U5873" s="560"/>
    </row>
    <row r="5874" spans="1:21">
      <c r="A5874" s="593">
        <f t="shared" si="546"/>
        <v>41519</v>
      </c>
      <c r="B5874" s="594">
        <v>41519.708673090281</v>
      </c>
      <c r="C5874" s="560">
        <f t="shared" si="547"/>
        <v>2013</v>
      </c>
      <c r="D5874" s="560">
        <f t="shared" si="548"/>
        <v>9</v>
      </c>
      <c r="E5874" s="560">
        <f t="shared" si="549"/>
        <v>2</v>
      </c>
      <c r="F5874" s="560">
        <f t="shared" si="550"/>
        <v>17</v>
      </c>
      <c r="G5874" s="595">
        <f t="shared" si="551"/>
        <v>2</v>
      </c>
      <c r="H5874" s="590">
        <f>CHOOSE('Output Sheet'!$B$4,'8760 Data'!J5874,'8760 Data'!K5874,'8760 Data'!L5874,'8760 Data'!M5874,'8760 Data'!N5874,'8760 Data'!O5874,'8760 Data'!P5874,'8760 Data'!Q5874,'8760 Data'!R5874,'8760 Data'!S5874,'8760 Data'!T5874,'8760 Data'!U5874)</f>
        <v>0</v>
      </c>
      <c r="I5874" s="591" t="e">
        <f>H5874/'Output Sheet'!$B$8</f>
        <v>#DIV/0!</v>
      </c>
      <c r="J5874" s="596"/>
      <c r="K5874" s="560"/>
      <c r="L5874" s="560"/>
      <c r="M5874" s="560"/>
      <c r="N5874" s="560"/>
      <c r="O5874" s="560"/>
      <c r="P5874" s="560"/>
      <c r="Q5874" s="560"/>
      <c r="R5874" s="560"/>
      <c r="S5874" s="560"/>
      <c r="T5874" s="560"/>
      <c r="U5874" s="560"/>
    </row>
    <row r="5875" spans="1:21">
      <c r="A5875" s="593">
        <f t="shared" si="546"/>
        <v>41519</v>
      </c>
      <c r="B5875" s="594">
        <v>41519.750339814818</v>
      </c>
      <c r="C5875" s="560">
        <f t="shared" si="547"/>
        <v>2013</v>
      </c>
      <c r="D5875" s="560">
        <f t="shared" si="548"/>
        <v>9</v>
      </c>
      <c r="E5875" s="560">
        <f t="shared" si="549"/>
        <v>2</v>
      </c>
      <c r="F5875" s="560">
        <f t="shared" si="550"/>
        <v>18</v>
      </c>
      <c r="G5875" s="595">
        <f t="shared" si="551"/>
        <v>2</v>
      </c>
      <c r="H5875" s="590">
        <f>CHOOSE('Output Sheet'!$B$4,'8760 Data'!J5875,'8760 Data'!K5875,'8760 Data'!L5875,'8760 Data'!M5875,'8760 Data'!N5875,'8760 Data'!O5875,'8760 Data'!P5875,'8760 Data'!Q5875,'8760 Data'!R5875,'8760 Data'!S5875,'8760 Data'!T5875,'8760 Data'!U5875)</f>
        <v>0</v>
      </c>
      <c r="I5875" s="591" t="e">
        <f>H5875/'Output Sheet'!$B$8</f>
        <v>#DIV/0!</v>
      </c>
      <c r="J5875" s="596"/>
      <c r="K5875" s="560"/>
      <c r="L5875" s="560"/>
      <c r="M5875" s="560"/>
      <c r="N5875" s="560"/>
      <c r="O5875" s="560"/>
      <c r="P5875" s="560"/>
      <c r="Q5875" s="560"/>
      <c r="R5875" s="560"/>
      <c r="S5875" s="560"/>
      <c r="T5875" s="560"/>
      <c r="U5875" s="560"/>
    </row>
    <row r="5876" spans="1:21">
      <c r="A5876" s="593">
        <f t="shared" si="546"/>
        <v>41519</v>
      </c>
      <c r="B5876" s="594">
        <v>41519.792006539355</v>
      </c>
      <c r="C5876" s="560">
        <f t="shared" si="547"/>
        <v>2013</v>
      </c>
      <c r="D5876" s="560">
        <f t="shared" si="548"/>
        <v>9</v>
      </c>
      <c r="E5876" s="560">
        <f t="shared" si="549"/>
        <v>2</v>
      </c>
      <c r="F5876" s="560">
        <f t="shared" si="550"/>
        <v>19</v>
      </c>
      <c r="G5876" s="595">
        <f t="shared" si="551"/>
        <v>2</v>
      </c>
      <c r="H5876" s="590">
        <f>CHOOSE('Output Sheet'!$B$4,'8760 Data'!J5876,'8760 Data'!K5876,'8760 Data'!L5876,'8760 Data'!M5876,'8760 Data'!N5876,'8760 Data'!O5876,'8760 Data'!P5876,'8760 Data'!Q5876,'8760 Data'!R5876,'8760 Data'!S5876,'8760 Data'!T5876,'8760 Data'!U5876)</f>
        <v>0</v>
      </c>
      <c r="I5876" s="591" t="e">
        <f>H5876/'Output Sheet'!$B$8</f>
        <v>#DIV/0!</v>
      </c>
      <c r="J5876" s="596"/>
      <c r="K5876" s="560"/>
      <c r="L5876" s="560"/>
      <c r="M5876" s="560"/>
      <c r="N5876" s="560"/>
      <c r="O5876" s="560"/>
      <c r="P5876" s="560"/>
      <c r="Q5876" s="560"/>
      <c r="R5876" s="560"/>
      <c r="S5876" s="560"/>
      <c r="T5876" s="560"/>
      <c r="U5876" s="560"/>
    </row>
    <row r="5877" spans="1:21">
      <c r="A5877" s="593">
        <f t="shared" si="546"/>
        <v>41519</v>
      </c>
      <c r="B5877" s="594">
        <v>41519.833673263885</v>
      </c>
      <c r="C5877" s="560">
        <f t="shared" si="547"/>
        <v>2013</v>
      </c>
      <c r="D5877" s="560">
        <f t="shared" si="548"/>
        <v>9</v>
      </c>
      <c r="E5877" s="560">
        <f t="shared" si="549"/>
        <v>2</v>
      </c>
      <c r="F5877" s="560">
        <f t="shared" si="550"/>
        <v>20</v>
      </c>
      <c r="G5877" s="595">
        <f t="shared" si="551"/>
        <v>2</v>
      </c>
      <c r="H5877" s="590">
        <f>CHOOSE('Output Sheet'!$B$4,'8760 Data'!J5877,'8760 Data'!K5877,'8760 Data'!L5877,'8760 Data'!M5877,'8760 Data'!N5877,'8760 Data'!O5877,'8760 Data'!P5877,'8760 Data'!Q5877,'8760 Data'!R5877,'8760 Data'!S5877,'8760 Data'!T5877,'8760 Data'!U5877)</f>
        <v>0</v>
      </c>
      <c r="I5877" s="591" t="e">
        <f>H5877/'Output Sheet'!$B$8</f>
        <v>#DIV/0!</v>
      </c>
      <c r="J5877" s="596"/>
      <c r="K5877" s="560"/>
      <c r="L5877" s="560"/>
      <c r="M5877" s="560"/>
      <c r="N5877" s="560"/>
      <c r="O5877" s="560"/>
      <c r="P5877" s="560"/>
      <c r="Q5877" s="560"/>
      <c r="R5877" s="560"/>
      <c r="S5877" s="560"/>
      <c r="T5877" s="560"/>
      <c r="U5877" s="560"/>
    </row>
    <row r="5878" spans="1:21">
      <c r="A5878" s="593">
        <f t="shared" si="546"/>
        <v>41519</v>
      </c>
      <c r="B5878" s="594">
        <v>41519.875339988423</v>
      </c>
      <c r="C5878" s="560">
        <f t="shared" si="547"/>
        <v>2013</v>
      </c>
      <c r="D5878" s="560">
        <f t="shared" si="548"/>
        <v>9</v>
      </c>
      <c r="E5878" s="560">
        <f t="shared" si="549"/>
        <v>2</v>
      </c>
      <c r="F5878" s="560">
        <f t="shared" si="550"/>
        <v>21</v>
      </c>
      <c r="G5878" s="595">
        <f t="shared" si="551"/>
        <v>2</v>
      </c>
      <c r="H5878" s="590">
        <f>CHOOSE('Output Sheet'!$B$4,'8760 Data'!J5878,'8760 Data'!K5878,'8760 Data'!L5878,'8760 Data'!M5878,'8760 Data'!N5878,'8760 Data'!O5878,'8760 Data'!P5878,'8760 Data'!Q5878,'8760 Data'!R5878,'8760 Data'!S5878,'8760 Data'!T5878,'8760 Data'!U5878)</f>
        <v>0</v>
      </c>
      <c r="I5878" s="591" t="e">
        <f>H5878/'Output Sheet'!$B$8</f>
        <v>#DIV/0!</v>
      </c>
      <c r="J5878" s="596"/>
      <c r="K5878" s="560"/>
      <c r="L5878" s="560"/>
      <c r="M5878" s="560"/>
      <c r="N5878" s="560"/>
      <c r="O5878" s="560"/>
      <c r="P5878" s="560"/>
      <c r="Q5878" s="560"/>
      <c r="R5878" s="560"/>
      <c r="S5878" s="560"/>
      <c r="T5878" s="560"/>
      <c r="U5878" s="560"/>
    </row>
    <row r="5879" spans="1:21">
      <c r="A5879" s="593">
        <f t="shared" si="546"/>
        <v>41519</v>
      </c>
      <c r="B5879" s="594">
        <v>41519.91700671296</v>
      </c>
      <c r="C5879" s="560">
        <f t="shared" si="547"/>
        <v>2013</v>
      </c>
      <c r="D5879" s="560">
        <f t="shared" si="548"/>
        <v>9</v>
      </c>
      <c r="E5879" s="560">
        <f t="shared" si="549"/>
        <v>2</v>
      </c>
      <c r="F5879" s="560">
        <f t="shared" si="550"/>
        <v>22</v>
      </c>
      <c r="G5879" s="595">
        <f t="shared" si="551"/>
        <v>2</v>
      </c>
      <c r="H5879" s="590">
        <f>CHOOSE('Output Sheet'!$B$4,'8760 Data'!J5879,'8760 Data'!K5879,'8760 Data'!L5879,'8760 Data'!M5879,'8760 Data'!N5879,'8760 Data'!O5879,'8760 Data'!P5879,'8760 Data'!Q5879,'8760 Data'!R5879,'8760 Data'!S5879,'8760 Data'!T5879,'8760 Data'!U5879)</f>
        <v>0</v>
      </c>
      <c r="I5879" s="591" t="e">
        <f>H5879/'Output Sheet'!$B$8</f>
        <v>#DIV/0!</v>
      </c>
      <c r="J5879" s="596"/>
      <c r="K5879" s="560"/>
      <c r="L5879" s="560"/>
      <c r="M5879" s="560"/>
      <c r="N5879" s="560"/>
      <c r="O5879" s="560"/>
      <c r="P5879" s="560"/>
      <c r="Q5879" s="560"/>
      <c r="R5879" s="560"/>
      <c r="S5879" s="560"/>
      <c r="T5879" s="560"/>
      <c r="U5879" s="560"/>
    </row>
    <row r="5880" spans="1:21">
      <c r="A5880" s="593">
        <f t="shared" si="546"/>
        <v>41519</v>
      </c>
      <c r="B5880" s="594">
        <v>41519.958673437497</v>
      </c>
      <c r="C5880" s="560">
        <f t="shared" si="547"/>
        <v>2013</v>
      </c>
      <c r="D5880" s="560">
        <f t="shared" si="548"/>
        <v>9</v>
      </c>
      <c r="E5880" s="560">
        <f t="shared" si="549"/>
        <v>2</v>
      </c>
      <c r="F5880" s="560">
        <f t="shared" si="550"/>
        <v>23</v>
      </c>
      <c r="G5880" s="595">
        <f t="shared" si="551"/>
        <v>2</v>
      </c>
      <c r="H5880" s="590">
        <f>CHOOSE('Output Sheet'!$B$4,'8760 Data'!J5880,'8760 Data'!K5880,'8760 Data'!L5880,'8760 Data'!M5880,'8760 Data'!N5880,'8760 Data'!O5880,'8760 Data'!P5880,'8760 Data'!Q5880,'8760 Data'!R5880,'8760 Data'!S5880,'8760 Data'!T5880,'8760 Data'!U5880)</f>
        <v>0</v>
      </c>
      <c r="I5880" s="591" t="e">
        <f>H5880/'Output Sheet'!$B$8</f>
        <v>#DIV/0!</v>
      </c>
      <c r="J5880" s="596"/>
      <c r="K5880" s="560"/>
      <c r="L5880" s="560"/>
      <c r="M5880" s="560"/>
      <c r="N5880" s="560"/>
      <c r="O5880" s="560"/>
      <c r="P5880" s="560"/>
      <c r="Q5880" s="560"/>
      <c r="R5880" s="560"/>
      <c r="S5880" s="560"/>
      <c r="T5880" s="560"/>
      <c r="U5880" s="560"/>
    </row>
    <row r="5881" spans="1:21">
      <c r="A5881" s="593">
        <f t="shared" si="546"/>
        <v>41520</v>
      </c>
      <c r="B5881" s="594">
        <v>41520.000340162034</v>
      </c>
      <c r="C5881" s="560">
        <f t="shared" si="547"/>
        <v>2013</v>
      </c>
      <c r="D5881" s="560">
        <f t="shared" si="548"/>
        <v>9</v>
      </c>
      <c r="E5881" s="560">
        <f t="shared" si="549"/>
        <v>3</v>
      </c>
      <c r="F5881" s="560">
        <f t="shared" si="550"/>
        <v>24</v>
      </c>
      <c r="G5881" s="595">
        <f t="shared" si="551"/>
        <v>3</v>
      </c>
      <c r="H5881" s="590">
        <f>CHOOSE('Output Sheet'!$B$4,'8760 Data'!J5881,'8760 Data'!K5881,'8760 Data'!L5881,'8760 Data'!M5881,'8760 Data'!N5881,'8760 Data'!O5881,'8760 Data'!P5881,'8760 Data'!Q5881,'8760 Data'!R5881,'8760 Data'!S5881,'8760 Data'!T5881,'8760 Data'!U5881)</f>
        <v>0</v>
      </c>
      <c r="I5881" s="591" t="e">
        <f>H5881/'Output Sheet'!$B$8</f>
        <v>#DIV/0!</v>
      </c>
      <c r="J5881" s="596"/>
      <c r="K5881" s="560"/>
      <c r="L5881" s="560"/>
      <c r="M5881" s="560"/>
      <c r="N5881" s="560"/>
      <c r="O5881" s="560"/>
      <c r="P5881" s="560"/>
      <c r="Q5881" s="560"/>
      <c r="R5881" s="560"/>
      <c r="S5881" s="560"/>
      <c r="T5881" s="560"/>
      <c r="U5881" s="560"/>
    </row>
    <row r="5882" spans="1:21">
      <c r="A5882" s="593">
        <f t="shared" si="546"/>
        <v>41520</v>
      </c>
      <c r="B5882" s="594">
        <v>41520.042006886571</v>
      </c>
      <c r="C5882" s="560">
        <f t="shared" si="547"/>
        <v>2013</v>
      </c>
      <c r="D5882" s="560">
        <f t="shared" si="548"/>
        <v>9</v>
      </c>
      <c r="E5882" s="560">
        <f t="shared" si="549"/>
        <v>3</v>
      </c>
      <c r="F5882" s="560">
        <f t="shared" si="550"/>
        <v>1</v>
      </c>
      <c r="G5882" s="595">
        <f t="shared" si="551"/>
        <v>3</v>
      </c>
      <c r="H5882" s="590">
        <f>CHOOSE('Output Sheet'!$B$4,'8760 Data'!J5882,'8760 Data'!K5882,'8760 Data'!L5882,'8760 Data'!M5882,'8760 Data'!N5882,'8760 Data'!O5882,'8760 Data'!P5882,'8760 Data'!Q5882,'8760 Data'!R5882,'8760 Data'!S5882,'8760 Data'!T5882,'8760 Data'!U5882)</f>
        <v>0</v>
      </c>
      <c r="I5882" s="591" t="e">
        <f>H5882/'Output Sheet'!$B$8</f>
        <v>#DIV/0!</v>
      </c>
      <c r="J5882" s="596"/>
      <c r="K5882" s="560"/>
      <c r="L5882" s="560"/>
      <c r="M5882" s="560"/>
      <c r="N5882" s="560"/>
      <c r="O5882" s="560"/>
      <c r="P5882" s="560"/>
      <c r="Q5882" s="560"/>
      <c r="R5882" s="560"/>
      <c r="S5882" s="560"/>
      <c r="T5882" s="560"/>
      <c r="U5882" s="560"/>
    </row>
    <row r="5883" spans="1:21">
      <c r="A5883" s="593">
        <f t="shared" si="546"/>
        <v>41520</v>
      </c>
      <c r="B5883" s="594">
        <v>41520.083673611109</v>
      </c>
      <c r="C5883" s="560">
        <f t="shared" si="547"/>
        <v>2013</v>
      </c>
      <c r="D5883" s="560">
        <f t="shared" si="548"/>
        <v>9</v>
      </c>
      <c r="E5883" s="560">
        <f t="shared" si="549"/>
        <v>3</v>
      </c>
      <c r="F5883" s="560">
        <f t="shared" si="550"/>
        <v>2</v>
      </c>
      <c r="G5883" s="595">
        <f t="shared" si="551"/>
        <v>3</v>
      </c>
      <c r="H5883" s="590">
        <f>CHOOSE('Output Sheet'!$B$4,'8760 Data'!J5883,'8760 Data'!K5883,'8760 Data'!L5883,'8760 Data'!M5883,'8760 Data'!N5883,'8760 Data'!O5883,'8760 Data'!P5883,'8760 Data'!Q5883,'8760 Data'!R5883,'8760 Data'!S5883,'8760 Data'!T5883,'8760 Data'!U5883)</f>
        <v>0</v>
      </c>
      <c r="I5883" s="591" t="e">
        <f>H5883/'Output Sheet'!$B$8</f>
        <v>#DIV/0!</v>
      </c>
      <c r="J5883" s="596"/>
      <c r="K5883" s="560"/>
      <c r="L5883" s="560"/>
      <c r="M5883" s="560"/>
      <c r="N5883" s="560"/>
      <c r="O5883" s="560"/>
      <c r="P5883" s="560"/>
      <c r="Q5883" s="560"/>
      <c r="R5883" s="560"/>
      <c r="S5883" s="560"/>
      <c r="T5883" s="560"/>
      <c r="U5883" s="560"/>
    </row>
    <row r="5884" spans="1:21">
      <c r="A5884" s="593">
        <f t="shared" si="546"/>
        <v>41520</v>
      </c>
      <c r="B5884" s="594">
        <v>41520.125340335646</v>
      </c>
      <c r="C5884" s="560">
        <f t="shared" si="547"/>
        <v>2013</v>
      </c>
      <c r="D5884" s="560">
        <f t="shared" si="548"/>
        <v>9</v>
      </c>
      <c r="E5884" s="560">
        <f t="shared" si="549"/>
        <v>3</v>
      </c>
      <c r="F5884" s="560">
        <f t="shared" si="550"/>
        <v>3</v>
      </c>
      <c r="G5884" s="595">
        <f t="shared" si="551"/>
        <v>3</v>
      </c>
      <c r="H5884" s="590">
        <f>CHOOSE('Output Sheet'!$B$4,'8760 Data'!J5884,'8760 Data'!K5884,'8760 Data'!L5884,'8760 Data'!M5884,'8760 Data'!N5884,'8760 Data'!O5884,'8760 Data'!P5884,'8760 Data'!Q5884,'8760 Data'!R5884,'8760 Data'!S5884,'8760 Data'!T5884,'8760 Data'!U5884)</f>
        <v>0</v>
      </c>
      <c r="I5884" s="591" t="e">
        <f>H5884/'Output Sheet'!$B$8</f>
        <v>#DIV/0!</v>
      </c>
      <c r="J5884" s="596"/>
      <c r="K5884" s="560"/>
      <c r="L5884" s="560"/>
      <c r="M5884" s="560"/>
      <c r="N5884" s="560"/>
      <c r="O5884" s="560"/>
      <c r="P5884" s="560"/>
      <c r="Q5884" s="560"/>
      <c r="R5884" s="560"/>
      <c r="S5884" s="560"/>
      <c r="T5884" s="560"/>
      <c r="U5884" s="560"/>
    </row>
    <row r="5885" spans="1:21">
      <c r="A5885" s="593">
        <f t="shared" si="546"/>
        <v>41520</v>
      </c>
      <c r="B5885" s="594">
        <v>41520.167007060183</v>
      </c>
      <c r="C5885" s="560">
        <f t="shared" si="547"/>
        <v>2013</v>
      </c>
      <c r="D5885" s="560">
        <f t="shared" si="548"/>
        <v>9</v>
      </c>
      <c r="E5885" s="560">
        <f t="shared" si="549"/>
        <v>3</v>
      </c>
      <c r="F5885" s="560">
        <f t="shared" si="550"/>
        <v>4</v>
      </c>
      <c r="G5885" s="595">
        <f t="shared" si="551"/>
        <v>3</v>
      </c>
      <c r="H5885" s="590">
        <f>CHOOSE('Output Sheet'!$B$4,'8760 Data'!J5885,'8760 Data'!K5885,'8760 Data'!L5885,'8760 Data'!M5885,'8760 Data'!N5885,'8760 Data'!O5885,'8760 Data'!P5885,'8760 Data'!Q5885,'8760 Data'!R5885,'8760 Data'!S5885,'8760 Data'!T5885,'8760 Data'!U5885)</f>
        <v>0</v>
      </c>
      <c r="I5885" s="591" t="e">
        <f>H5885/'Output Sheet'!$B$8</f>
        <v>#DIV/0!</v>
      </c>
      <c r="J5885" s="596"/>
      <c r="K5885" s="560"/>
      <c r="L5885" s="560"/>
      <c r="M5885" s="560"/>
      <c r="N5885" s="560"/>
      <c r="O5885" s="560"/>
      <c r="P5885" s="560"/>
      <c r="Q5885" s="560"/>
      <c r="R5885" s="560"/>
      <c r="S5885" s="560"/>
      <c r="T5885" s="560"/>
      <c r="U5885" s="560"/>
    </row>
    <row r="5886" spans="1:21">
      <c r="A5886" s="593">
        <f t="shared" si="546"/>
        <v>41520</v>
      </c>
      <c r="B5886" s="594">
        <v>41520.20867378472</v>
      </c>
      <c r="C5886" s="560">
        <f t="shared" si="547"/>
        <v>2013</v>
      </c>
      <c r="D5886" s="560">
        <f t="shared" si="548"/>
        <v>9</v>
      </c>
      <c r="E5886" s="560">
        <f t="shared" si="549"/>
        <v>3</v>
      </c>
      <c r="F5886" s="560">
        <f t="shared" si="550"/>
        <v>5</v>
      </c>
      <c r="G5886" s="595">
        <f t="shared" si="551"/>
        <v>3</v>
      </c>
      <c r="H5886" s="590">
        <f>CHOOSE('Output Sheet'!$B$4,'8760 Data'!J5886,'8760 Data'!K5886,'8760 Data'!L5886,'8760 Data'!M5886,'8760 Data'!N5886,'8760 Data'!O5886,'8760 Data'!P5886,'8760 Data'!Q5886,'8760 Data'!R5886,'8760 Data'!S5886,'8760 Data'!T5886,'8760 Data'!U5886)</f>
        <v>0</v>
      </c>
      <c r="I5886" s="591" t="e">
        <f>H5886/'Output Sheet'!$B$8</f>
        <v>#DIV/0!</v>
      </c>
      <c r="J5886" s="596"/>
      <c r="K5886" s="560"/>
      <c r="L5886" s="560"/>
      <c r="M5886" s="560"/>
      <c r="N5886" s="560"/>
      <c r="O5886" s="560"/>
      <c r="P5886" s="560"/>
      <c r="Q5886" s="560"/>
      <c r="R5886" s="560"/>
      <c r="S5886" s="560"/>
      <c r="T5886" s="560"/>
      <c r="U5886" s="560"/>
    </row>
    <row r="5887" spans="1:21">
      <c r="A5887" s="593">
        <f t="shared" si="546"/>
        <v>41520</v>
      </c>
      <c r="B5887" s="594">
        <v>41520.250340509258</v>
      </c>
      <c r="C5887" s="560">
        <f t="shared" si="547"/>
        <v>2013</v>
      </c>
      <c r="D5887" s="560">
        <f t="shared" si="548"/>
        <v>9</v>
      </c>
      <c r="E5887" s="560">
        <f t="shared" si="549"/>
        <v>3</v>
      </c>
      <c r="F5887" s="560">
        <f t="shared" si="550"/>
        <v>6</v>
      </c>
      <c r="G5887" s="595">
        <f t="shared" si="551"/>
        <v>3</v>
      </c>
      <c r="H5887" s="590">
        <f>CHOOSE('Output Sheet'!$B$4,'8760 Data'!J5887,'8760 Data'!K5887,'8760 Data'!L5887,'8760 Data'!M5887,'8760 Data'!N5887,'8760 Data'!O5887,'8760 Data'!P5887,'8760 Data'!Q5887,'8760 Data'!R5887,'8760 Data'!S5887,'8760 Data'!T5887,'8760 Data'!U5887)</f>
        <v>0</v>
      </c>
      <c r="I5887" s="591" t="e">
        <f>H5887/'Output Sheet'!$B$8</f>
        <v>#DIV/0!</v>
      </c>
      <c r="J5887" s="596"/>
      <c r="K5887" s="560"/>
      <c r="L5887" s="560"/>
      <c r="M5887" s="560"/>
      <c r="N5887" s="560"/>
      <c r="O5887" s="560"/>
      <c r="P5887" s="560"/>
      <c r="Q5887" s="560"/>
      <c r="R5887" s="560"/>
      <c r="S5887" s="560"/>
      <c r="T5887" s="560"/>
      <c r="U5887" s="560"/>
    </row>
    <row r="5888" spans="1:21">
      <c r="A5888" s="593">
        <f t="shared" si="546"/>
        <v>41520</v>
      </c>
      <c r="B5888" s="594">
        <v>41520.292007233795</v>
      </c>
      <c r="C5888" s="560">
        <f t="shared" si="547"/>
        <v>2013</v>
      </c>
      <c r="D5888" s="560">
        <f t="shared" si="548"/>
        <v>9</v>
      </c>
      <c r="E5888" s="560">
        <f t="shared" si="549"/>
        <v>3</v>
      </c>
      <c r="F5888" s="560">
        <f t="shared" si="550"/>
        <v>7</v>
      </c>
      <c r="G5888" s="595">
        <f t="shared" si="551"/>
        <v>3</v>
      </c>
      <c r="H5888" s="590">
        <f>CHOOSE('Output Sheet'!$B$4,'8760 Data'!J5888,'8760 Data'!K5888,'8760 Data'!L5888,'8760 Data'!M5888,'8760 Data'!N5888,'8760 Data'!O5888,'8760 Data'!P5888,'8760 Data'!Q5888,'8760 Data'!R5888,'8760 Data'!S5888,'8760 Data'!T5888,'8760 Data'!U5888)</f>
        <v>0</v>
      </c>
      <c r="I5888" s="591" t="e">
        <f>H5888/'Output Sheet'!$B$8</f>
        <v>#DIV/0!</v>
      </c>
      <c r="J5888" s="596"/>
      <c r="K5888" s="560"/>
      <c r="L5888" s="560"/>
      <c r="M5888" s="560"/>
      <c r="N5888" s="560"/>
      <c r="O5888" s="560"/>
      <c r="P5888" s="560"/>
      <c r="Q5888" s="560"/>
      <c r="R5888" s="560"/>
      <c r="S5888" s="560"/>
      <c r="T5888" s="560"/>
      <c r="U5888" s="560"/>
    </row>
    <row r="5889" spans="1:21">
      <c r="A5889" s="593">
        <f t="shared" si="546"/>
        <v>41520</v>
      </c>
      <c r="B5889" s="594">
        <v>41520.333673958332</v>
      </c>
      <c r="C5889" s="560">
        <f t="shared" si="547"/>
        <v>2013</v>
      </c>
      <c r="D5889" s="560">
        <f t="shared" si="548"/>
        <v>9</v>
      </c>
      <c r="E5889" s="560">
        <f t="shared" si="549"/>
        <v>3</v>
      </c>
      <c r="F5889" s="560">
        <f t="shared" si="550"/>
        <v>8</v>
      </c>
      <c r="G5889" s="595">
        <f t="shared" si="551"/>
        <v>3</v>
      </c>
      <c r="H5889" s="590">
        <f>CHOOSE('Output Sheet'!$B$4,'8760 Data'!J5889,'8760 Data'!K5889,'8760 Data'!L5889,'8760 Data'!M5889,'8760 Data'!N5889,'8760 Data'!O5889,'8760 Data'!P5889,'8760 Data'!Q5889,'8760 Data'!R5889,'8760 Data'!S5889,'8760 Data'!T5889,'8760 Data'!U5889)</f>
        <v>0</v>
      </c>
      <c r="I5889" s="591" t="e">
        <f>H5889/'Output Sheet'!$B$8</f>
        <v>#DIV/0!</v>
      </c>
      <c r="J5889" s="596"/>
      <c r="K5889" s="560"/>
      <c r="L5889" s="560"/>
      <c r="M5889" s="560"/>
      <c r="N5889" s="560"/>
      <c r="O5889" s="560"/>
      <c r="P5889" s="560"/>
      <c r="Q5889" s="560"/>
      <c r="R5889" s="560"/>
      <c r="S5889" s="560"/>
      <c r="T5889" s="560"/>
      <c r="U5889" s="560"/>
    </row>
    <row r="5890" spans="1:21">
      <c r="A5890" s="593">
        <f t="shared" si="546"/>
        <v>41520</v>
      </c>
      <c r="B5890" s="594">
        <v>41520.375340682869</v>
      </c>
      <c r="C5890" s="560">
        <f t="shared" si="547"/>
        <v>2013</v>
      </c>
      <c r="D5890" s="560">
        <f t="shared" si="548"/>
        <v>9</v>
      </c>
      <c r="E5890" s="560">
        <f t="shared" si="549"/>
        <v>3</v>
      </c>
      <c r="F5890" s="560">
        <f t="shared" si="550"/>
        <v>9</v>
      </c>
      <c r="G5890" s="595">
        <f t="shared" si="551"/>
        <v>3</v>
      </c>
      <c r="H5890" s="590">
        <f>CHOOSE('Output Sheet'!$B$4,'8760 Data'!J5890,'8760 Data'!K5890,'8760 Data'!L5890,'8760 Data'!M5890,'8760 Data'!N5890,'8760 Data'!O5890,'8760 Data'!P5890,'8760 Data'!Q5890,'8760 Data'!R5890,'8760 Data'!S5890,'8760 Data'!T5890,'8760 Data'!U5890)</f>
        <v>0</v>
      </c>
      <c r="I5890" s="591" t="e">
        <f>H5890/'Output Sheet'!$B$8</f>
        <v>#DIV/0!</v>
      </c>
      <c r="J5890" s="596"/>
      <c r="K5890" s="560"/>
      <c r="L5890" s="560"/>
      <c r="M5890" s="560"/>
      <c r="N5890" s="560"/>
      <c r="O5890" s="560"/>
      <c r="P5890" s="560"/>
      <c r="Q5890" s="560"/>
      <c r="R5890" s="560"/>
      <c r="S5890" s="560"/>
      <c r="T5890" s="560"/>
      <c r="U5890" s="560"/>
    </row>
    <row r="5891" spans="1:21">
      <c r="A5891" s="593">
        <f t="shared" ref="A5891:A5954" si="552">DATE(C5891,D5891,E5891)</f>
        <v>41520</v>
      </c>
      <c r="B5891" s="594">
        <v>41520.417007407406</v>
      </c>
      <c r="C5891" s="560">
        <f t="shared" ref="C5891:C5954" si="553">YEAR(B5891)</f>
        <v>2013</v>
      </c>
      <c r="D5891" s="560">
        <f t="shared" ref="D5891:D5954" si="554">MONTH(B5891)</f>
        <v>9</v>
      </c>
      <c r="E5891" s="560">
        <f t="shared" ref="E5891:E5954" si="555">DAY(B5891)</f>
        <v>3</v>
      </c>
      <c r="F5891" s="560">
        <f t="shared" ref="F5891:F5954" si="556">IF(HOUR(B5891)&lt;&gt;0,HOUR(B5891),24)</f>
        <v>10</v>
      </c>
      <c r="G5891" s="595">
        <f t="shared" ref="G5891:G5954" si="557">WEEKDAY(B5891,1)</f>
        <v>3</v>
      </c>
      <c r="H5891" s="590">
        <f>CHOOSE('Output Sheet'!$B$4,'8760 Data'!J5891,'8760 Data'!K5891,'8760 Data'!L5891,'8760 Data'!M5891,'8760 Data'!N5891,'8760 Data'!O5891,'8760 Data'!P5891,'8760 Data'!Q5891,'8760 Data'!R5891,'8760 Data'!S5891,'8760 Data'!T5891,'8760 Data'!U5891)</f>
        <v>0</v>
      </c>
      <c r="I5891" s="591" t="e">
        <f>H5891/'Output Sheet'!$B$8</f>
        <v>#DIV/0!</v>
      </c>
      <c r="J5891" s="596"/>
      <c r="K5891" s="560"/>
      <c r="L5891" s="560"/>
      <c r="M5891" s="560"/>
      <c r="N5891" s="560"/>
      <c r="O5891" s="560"/>
      <c r="P5891" s="560"/>
      <c r="Q5891" s="560"/>
      <c r="R5891" s="560"/>
      <c r="S5891" s="560"/>
      <c r="T5891" s="560"/>
      <c r="U5891" s="560"/>
    </row>
    <row r="5892" spans="1:21">
      <c r="A5892" s="593">
        <f t="shared" si="552"/>
        <v>41520</v>
      </c>
      <c r="B5892" s="594">
        <v>41520.458674131944</v>
      </c>
      <c r="C5892" s="560">
        <f t="shared" si="553"/>
        <v>2013</v>
      </c>
      <c r="D5892" s="560">
        <f t="shared" si="554"/>
        <v>9</v>
      </c>
      <c r="E5892" s="560">
        <f t="shared" si="555"/>
        <v>3</v>
      </c>
      <c r="F5892" s="560">
        <f t="shared" si="556"/>
        <v>11</v>
      </c>
      <c r="G5892" s="595">
        <f t="shared" si="557"/>
        <v>3</v>
      </c>
      <c r="H5892" s="590">
        <f>CHOOSE('Output Sheet'!$B$4,'8760 Data'!J5892,'8760 Data'!K5892,'8760 Data'!L5892,'8760 Data'!M5892,'8760 Data'!N5892,'8760 Data'!O5892,'8760 Data'!P5892,'8760 Data'!Q5892,'8760 Data'!R5892,'8760 Data'!S5892,'8760 Data'!T5892,'8760 Data'!U5892)</f>
        <v>0</v>
      </c>
      <c r="I5892" s="591" t="e">
        <f>H5892/'Output Sheet'!$B$8</f>
        <v>#DIV/0!</v>
      </c>
      <c r="J5892" s="596"/>
      <c r="K5892" s="560"/>
      <c r="L5892" s="560"/>
      <c r="M5892" s="560"/>
      <c r="N5892" s="560"/>
      <c r="O5892" s="560"/>
      <c r="P5892" s="560"/>
      <c r="Q5892" s="560"/>
      <c r="R5892" s="560"/>
      <c r="S5892" s="560"/>
      <c r="T5892" s="560"/>
      <c r="U5892" s="560"/>
    </row>
    <row r="5893" spans="1:21">
      <c r="A5893" s="593">
        <f t="shared" si="552"/>
        <v>41520</v>
      </c>
      <c r="B5893" s="594">
        <v>41520.500340856481</v>
      </c>
      <c r="C5893" s="560">
        <f t="shared" si="553"/>
        <v>2013</v>
      </c>
      <c r="D5893" s="560">
        <f t="shared" si="554"/>
        <v>9</v>
      </c>
      <c r="E5893" s="560">
        <f t="shared" si="555"/>
        <v>3</v>
      </c>
      <c r="F5893" s="560">
        <f t="shared" si="556"/>
        <v>12</v>
      </c>
      <c r="G5893" s="595">
        <f t="shared" si="557"/>
        <v>3</v>
      </c>
      <c r="H5893" s="590">
        <f>CHOOSE('Output Sheet'!$B$4,'8760 Data'!J5893,'8760 Data'!K5893,'8760 Data'!L5893,'8760 Data'!M5893,'8760 Data'!N5893,'8760 Data'!O5893,'8760 Data'!P5893,'8760 Data'!Q5893,'8760 Data'!R5893,'8760 Data'!S5893,'8760 Data'!T5893,'8760 Data'!U5893)</f>
        <v>0</v>
      </c>
      <c r="I5893" s="591" t="e">
        <f>H5893/'Output Sheet'!$B$8</f>
        <v>#DIV/0!</v>
      </c>
      <c r="J5893" s="596"/>
      <c r="K5893" s="560"/>
      <c r="L5893" s="560"/>
      <c r="M5893" s="560"/>
      <c r="N5893" s="560"/>
      <c r="O5893" s="560"/>
      <c r="P5893" s="560"/>
      <c r="Q5893" s="560"/>
      <c r="R5893" s="560"/>
      <c r="S5893" s="560"/>
      <c r="T5893" s="560"/>
      <c r="U5893" s="560"/>
    </row>
    <row r="5894" spans="1:21">
      <c r="A5894" s="593">
        <f t="shared" si="552"/>
        <v>41520</v>
      </c>
      <c r="B5894" s="594">
        <v>41520.542007581018</v>
      </c>
      <c r="C5894" s="560">
        <f t="shared" si="553"/>
        <v>2013</v>
      </c>
      <c r="D5894" s="560">
        <f t="shared" si="554"/>
        <v>9</v>
      </c>
      <c r="E5894" s="560">
        <f t="shared" si="555"/>
        <v>3</v>
      </c>
      <c r="F5894" s="560">
        <f t="shared" si="556"/>
        <v>13</v>
      </c>
      <c r="G5894" s="595">
        <f t="shared" si="557"/>
        <v>3</v>
      </c>
      <c r="H5894" s="590">
        <f>CHOOSE('Output Sheet'!$B$4,'8760 Data'!J5894,'8760 Data'!K5894,'8760 Data'!L5894,'8760 Data'!M5894,'8760 Data'!N5894,'8760 Data'!O5894,'8760 Data'!P5894,'8760 Data'!Q5894,'8760 Data'!R5894,'8760 Data'!S5894,'8760 Data'!T5894,'8760 Data'!U5894)</f>
        <v>0</v>
      </c>
      <c r="I5894" s="591" t="e">
        <f>H5894/'Output Sheet'!$B$8</f>
        <v>#DIV/0!</v>
      </c>
      <c r="J5894" s="596"/>
      <c r="K5894" s="560"/>
      <c r="L5894" s="560"/>
      <c r="M5894" s="560"/>
      <c r="N5894" s="560"/>
      <c r="O5894" s="560"/>
      <c r="P5894" s="560"/>
      <c r="Q5894" s="560"/>
      <c r="R5894" s="560"/>
      <c r="S5894" s="560"/>
      <c r="T5894" s="560"/>
      <c r="U5894" s="560"/>
    </row>
    <row r="5895" spans="1:21">
      <c r="A5895" s="593">
        <f t="shared" si="552"/>
        <v>41520</v>
      </c>
      <c r="B5895" s="594">
        <v>41520.583674305555</v>
      </c>
      <c r="C5895" s="560">
        <f t="shared" si="553"/>
        <v>2013</v>
      </c>
      <c r="D5895" s="560">
        <f t="shared" si="554"/>
        <v>9</v>
      </c>
      <c r="E5895" s="560">
        <f t="shared" si="555"/>
        <v>3</v>
      </c>
      <c r="F5895" s="560">
        <f t="shared" si="556"/>
        <v>14</v>
      </c>
      <c r="G5895" s="595">
        <f t="shared" si="557"/>
        <v>3</v>
      </c>
      <c r="H5895" s="590">
        <f>CHOOSE('Output Sheet'!$B$4,'8760 Data'!J5895,'8760 Data'!K5895,'8760 Data'!L5895,'8760 Data'!M5895,'8760 Data'!N5895,'8760 Data'!O5895,'8760 Data'!P5895,'8760 Data'!Q5895,'8760 Data'!R5895,'8760 Data'!S5895,'8760 Data'!T5895,'8760 Data'!U5895)</f>
        <v>0</v>
      </c>
      <c r="I5895" s="591" t="e">
        <f>H5895/'Output Sheet'!$B$8</f>
        <v>#DIV/0!</v>
      </c>
      <c r="J5895" s="596"/>
      <c r="K5895" s="560"/>
      <c r="L5895" s="560"/>
      <c r="M5895" s="560"/>
      <c r="N5895" s="560"/>
      <c r="O5895" s="560"/>
      <c r="P5895" s="560"/>
      <c r="Q5895" s="560"/>
      <c r="R5895" s="560"/>
      <c r="S5895" s="560"/>
      <c r="T5895" s="560"/>
      <c r="U5895" s="560"/>
    </row>
    <row r="5896" spans="1:21">
      <c r="A5896" s="593">
        <f t="shared" si="552"/>
        <v>41520</v>
      </c>
      <c r="B5896" s="594">
        <v>41520.625341030092</v>
      </c>
      <c r="C5896" s="560">
        <f t="shared" si="553"/>
        <v>2013</v>
      </c>
      <c r="D5896" s="560">
        <f t="shared" si="554"/>
        <v>9</v>
      </c>
      <c r="E5896" s="560">
        <f t="shared" si="555"/>
        <v>3</v>
      </c>
      <c r="F5896" s="560">
        <f t="shared" si="556"/>
        <v>15</v>
      </c>
      <c r="G5896" s="595">
        <f t="shared" si="557"/>
        <v>3</v>
      </c>
      <c r="H5896" s="590">
        <f>CHOOSE('Output Sheet'!$B$4,'8760 Data'!J5896,'8760 Data'!K5896,'8760 Data'!L5896,'8760 Data'!M5896,'8760 Data'!N5896,'8760 Data'!O5896,'8760 Data'!P5896,'8760 Data'!Q5896,'8760 Data'!R5896,'8760 Data'!S5896,'8760 Data'!T5896,'8760 Data'!U5896)</f>
        <v>0</v>
      </c>
      <c r="I5896" s="591" t="e">
        <f>H5896/'Output Sheet'!$B$8</f>
        <v>#DIV/0!</v>
      </c>
      <c r="J5896" s="596"/>
      <c r="K5896" s="560"/>
      <c r="L5896" s="560"/>
      <c r="M5896" s="560"/>
      <c r="N5896" s="560"/>
      <c r="O5896" s="560"/>
      <c r="P5896" s="560"/>
      <c r="Q5896" s="560"/>
      <c r="R5896" s="560"/>
      <c r="S5896" s="560"/>
      <c r="T5896" s="560"/>
      <c r="U5896" s="560"/>
    </row>
    <row r="5897" spans="1:21">
      <c r="A5897" s="593">
        <f t="shared" si="552"/>
        <v>41520</v>
      </c>
      <c r="B5897" s="594">
        <v>41520.66700775463</v>
      </c>
      <c r="C5897" s="560">
        <f t="shared" si="553"/>
        <v>2013</v>
      </c>
      <c r="D5897" s="560">
        <f t="shared" si="554"/>
        <v>9</v>
      </c>
      <c r="E5897" s="560">
        <f t="shared" si="555"/>
        <v>3</v>
      </c>
      <c r="F5897" s="560">
        <f t="shared" si="556"/>
        <v>16</v>
      </c>
      <c r="G5897" s="595">
        <f t="shared" si="557"/>
        <v>3</v>
      </c>
      <c r="H5897" s="590">
        <f>CHOOSE('Output Sheet'!$B$4,'8760 Data'!J5897,'8760 Data'!K5897,'8760 Data'!L5897,'8760 Data'!M5897,'8760 Data'!N5897,'8760 Data'!O5897,'8760 Data'!P5897,'8760 Data'!Q5897,'8760 Data'!R5897,'8760 Data'!S5897,'8760 Data'!T5897,'8760 Data'!U5897)</f>
        <v>0</v>
      </c>
      <c r="I5897" s="591" t="e">
        <f>H5897/'Output Sheet'!$B$8</f>
        <v>#DIV/0!</v>
      </c>
      <c r="J5897" s="596"/>
      <c r="K5897" s="560"/>
      <c r="L5897" s="560"/>
      <c r="M5897" s="560"/>
      <c r="N5897" s="560"/>
      <c r="O5897" s="560"/>
      <c r="P5897" s="560"/>
      <c r="Q5897" s="560"/>
      <c r="R5897" s="560"/>
      <c r="S5897" s="560"/>
      <c r="T5897" s="560"/>
      <c r="U5897" s="560"/>
    </row>
    <row r="5898" spans="1:21">
      <c r="A5898" s="593">
        <f t="shared" si="552"/>
        <v>41520</v>
      </c>
      <c r="B5898" s="594">
        <v>41520.708674479167</v>
      </c>
      <c r="C5898" s="560">
        <f t="shared" si="553"/>
        <v>2013</v>
      </c>
      <c r="D5898" s="560">
        <f t="shared" si="554"/>
        <v>9</v>
      </c>
      <c r="E5898" s="560">
        <f t="shared" si="555"/>
        <v>3</v>
      </c>
      <c r="F5898" s="560">
        <f t="shared" si="556"/>
        <v>17</v>
      </c>
      <c r="G5898" s="595">
        <f t="shared" si="557"/>
        <v>3</v>
      </c>
      <c r="H5898" s="590">
        <f>CHOOSE('Output Sheet'!$B$4,'8760 Data'!J5898,'8760 Data'!K5898,'8760 Data'!L5898,'8760 Data'!M5898,'8760 Data'!N5898,'8760 Data'!O5898,'8760 Data'!P5898,'8760 Data'!Q5898,'8760 Data'!R5898,'8760 Data'!S5898,'8760 Data'!T5898,'8760 Data'!U5898)</f>
        <v>0</v>
      </c>
      <c r="I5898" s="591" t="e">
        <f>H5898/'Output Sheet'!$B$8</f>
        <v>#DIV/0!</v>
      </c>
      <c r="J5898" s="596"/>
      <c r="K5898" s="560"/>
      <c r="L5898" s="560"/>
      <c r="M5898" s="560"/>
      <c r="N5898" s="560"/>
      <c r="O5898" s="560"/>
      <c r="P5898" s="560"/>
      <c r="Q5898" s="560"/>
      <c r="R5898" s="560"/>
      <c r="S5898" s="560"/>
      <c r="T5898" s="560"/>
      <c r="U5898" s="560"/>
    </row>
    <row r="5899" spans="1:21">
      <c r="A5899" s="593">
        <f t="shared" si="552"/>
        <v>41520</v>
      </c>
      <c r="B5899" s="594">
        <v>41520.750341203704</v>
      </c>
      <c r="C5899" s="560">
        <f t="shared" si="553"/>
        <v>2013</v>
      </c>
      <c r="D5899" s="560">
        <f t="shared" si="554"/>
        <v>9</v>
      </c>
      <c r="E5899" s="560">
        <f t="shared" si="555"/>
        <v>3</v>
      </c>
      <c r="F5899" s="560">
        <f t="shared" si="556"/>
        <v>18</v>
      </c>
      <c r="G5899" s="595">
        <f t="shared" si="557"/>
        <v>3</v>
      </c>
      <c r="H5899" s="590">
        <f>CHOOSE('Output Sheet'!$B$4,'8760 Data'!J5899,'8760 Data'!K5899,'8760 Data'!L5899,'8760 Data'!M5899,'8760 Data'!N5899,'8760 Data'!O5899,'8760 Data'!P5899,'8760 Data'!Q5899,'8760 Data'!R5899,'8760 Data'!S5899,'8760 Data'!T5899,'8760 Data'!U5899)</f>
        <v>0</v>
      </c>
      <c r="I5899" s="591" t="e">
        <f>H5899/'Output Sheet'!$B$8</f>
        <v>#DIV/0!</v>
      </c>
      <c r="J5899" s="596"/>
      <c r="K5899" s="560"/>
      <c r="L5899" s="560"/>
      <c r="M5899" s="560"/>
      <c r="N5899" s="560"/>
      <c r="O5899" s="560"/>
      <c r="P5899" s="560"/>
      <c r="Q5899" s="560"/>
      <c r="R5899" s="560"/>
      <c r="S5899" s="560"/>
      <c r="T5899" s="560"/>
      <c r="U5899" s="560"/>
    </row>
    <row r="5900" spans="1:21">
      <c r="A5900" s="593">
        <f t="shared" si="552"/>
        <v>41520</v>
      </c>
      <c r="B5900" s="594">
        <v>41520.792007928241</v>
      </c>
      <c r="C5900" s="560">
        <f t="shared" si="553"/>
        <v>2013</v>
      </c>
      <c r="D5900" s="560">
        <f t="shared" si="554"/>
        <v>9</v>
      </c>
      <c r="E5900" s="560">
        <f t="shared" si="555"/>
        <v>3</v>
      </c>
      <c r="F5900" s="560">
        <f t="shared" si="556"/>
        <v>19</v>
      </c>
      <c r="G5900" s="595">
        <f t="shared" si="557"/>
        <v>3</v>
      </c>
      <c r="H5900" s="590">
        <f>CHOOSE('Output Sheet'!$B$4,'8760 Data'!J5900,'8760 Data'!K5900,'8760 Data'!L5900,'8760 Data'!M5900,'8760 Data'!N5900,'8760 Data'!O5900,'8760 Data'!P5900,'8760 Data'!Q5900,'8760 Data'!R5900,'8760 Data'!S5900,'8760 Data'!T5900,'8760 Data'!U5900)</f>
        <v>0</v>
      </c>
      <c r="I5900" s="591" t="e">
        <f>H5900/'Output Sheet'!$B$8</f>
        <v>#DIV/0!</v>
      </c>
      <c r="J5900" s="596"/>
      <c r="K5900" s="560"/>
      <c r="L5900" s="560"/>
      <c r="M5900" s="560"/>
      <c r="N5900" s="560"/>
      <c r="O5900" s="560"/>
      <c r="P5900" s="560"/>
      <c r="Q5900" s="560"/>
      <c r="R5900" s="560"/>
      <c r="S5900" s="560"/>
      <c r="T5900" s="560"/>
      <c r="U5900" s="560"/>
    </row>
    <row r="5901" spans="1:21">
      <c r="A5901" s="593">
        <f t="shared" si="552"/>
        <v>41520</v>
      </c>
      <c r="B5901" s="594">
        <v>41520.833674652778</v>
      </c>
      <c r="C5901" s="560">
        <f t="shared" si="553"/>
        <v>2013</v>
      </c>
      <c r="D5901" s="560">
        <f t="shared" si="554"/>
        <v>9</v>
      </c>
      <c r="E5901" s="560">
        <f t="shared" si="555"/>
        <v>3</v>
      </c>
      <c r="F5901" s="560">
        <f t="shared" si="556"/>
        <v>20</v>
      </c>
      <c r="G5901" s="595">
        <f t="shared" si="557"/>
        <v>3</v>
      </c>
      <c r="H5901" s="590">
        <f>CHOOSE('Output Sheet'!$B$4,'8760 Data'!J5901,'8760 Data'!K5901,'8760 Data'!L5901,'8760 Data'!M5901,'8760 Data'!N5901,'8760 Data'!O5901,'8760 Data'!P5901,'8760 Data'!Q5901,'8760 Data'!R5901,'8760 Data'!S5901,'8760 Data'!T5901,'8760 Data'!U5901)</f>
        <v>0</v>
      </c>
      <c r="I5901" s="591" t="e">
        <f>H5901/'Output Sheet'!$B$8</f>
        <v>#DIV/0!</v>
      </c>
      <c r="J5901" s="596"/>
      <c r="K5901" s="560"/>
      <c r="L5901" s="560"/>
      <c r="M5901" s="560"/>
      <c r="N5901" s="560"/>
      <c r="O5901" s="560"/>
      <c r="P5901" s="560"/>
      <c r="Q5901" s="560"/>
      <c r="R5901" s="560"/>
      <c r="S5901" s="560"/>
      <c r="T5901" s="560"/>
      <c r="U5901" s="560"/>
    </row>
    <row r="5902" spans="1:21">
      <c r="A5902" s="593">
        <f t="shared" si="552"/>
        <v>41520</v>
      </c>
      <c r="B5902" s="594">
        <v>41520.875341377316</v>
      </c>
      <c r="C5902" s="560">
        <f t="shared" si="553"/>
        <v>2013</v>
      </c>
      <c r="D5902" s="560">
        <f t="shared" si="554"/>
        <v>9</v>
      </c>
      <c r="E5902" s="560">
        <f t="shared" si="555"/>
        <v>3</v>
      </c>
      <c r="F5902" s="560">
        <f t="shared" si="556"/>
        <v>21</v>
      </c>
      <c r="G5902" s="595">
        <f t="shared" si="557"/>
        <v>3</v>
      </c>
      <c r="H5902" s="590">
        <f>CHOOSE('Output Sheet'!$B$4,'8760 Data'!J5902,'8760 Data'!K5902,'8760 Data'!L5902,'8760 Data'!M5902,'8760 Data'!N5902,'8760 Data'!O5902,'8760 Data'!P5902,'8760 Data'!Q5902,'8760 Data'!R5902,'8760 Data'!S5902,'8760 Data'!T5902,'8760 Data'!U5902)</f>
        <v>0</v>
      </c>
      <c r="I5902" s="591" t="e">
        <f>H5902/'Output Sheet'!$B$8</f>
        <v>#DIV/0!</v>
      </c>
      <c r="J5902" s="596"/>
      <c r="K5902" s="560"/>
      <c r="L5902" s="560"/>
      <c r="M5902" s="560"/>
      <c r="N5902" s="560"/>
      <c r="O5902" s="560"/>
      <c r="P5902" s="560"/>
      <c r="Q5902" s="560"/>
      <c r="R5902" s="560"/>
      <c r="S5902" s="560"/>
      <c r="T5902" s="560"/>
      <c r="U5902" s="560"/>
    </row>
    <row r="5903" spans="1:21">
      <c r="A5903" s="593">
        <f t="shared" si="552"/>
        <v>41520</v>
      </c>
      <c r="B5903" s="594">
        <v>41520.917008101853</v>
      </c>
      <c r="C5903" s="560">
        <f t="shared" si="553"/>
        <v>2013</v>
      </c>
      <c r="D5903" s="560">
        <f t="shared" si="554"/>
        <v>9</v>
      </c>
      <c r="E5903" s="560">
        <f t="shared" si="555"/>
        <v>3</v>
      </c>
      <c r="F5903" s="560">
        <f t="shared" si="556"/>
        <v>22</v>
      </c>
      <c r="G5903" s="595">
        <f t="shared" si="557"/>
        <v>3</v>
      </c>
      <c r="H5903" s="590">
        <f>CHOOSE('Output Sheet'!$B$4,'8760 Data'!J5903,'8760 Data'!K5903,'8760 Data'!L5903,'8760 Data'!M5903,'8760 Data'!N5903,'8760 Data'!O5903,'8760 Data'!P5903,'8760 Data'!Q5903,'8760 Data'!R5903,'8760 Data'!S5903,'8760 Data'!T5903,'8760 Data'!U5903)</f>
        <v>0</v>
      </c>
      <c r="I5903" s="591" t="e">
        <f>H5903/'Output Sheet'!$B$8</f>
        <v>#DIV/0!</v>
      </c>
      <c r="J5903" s="596"/>
      <c r="K5903" s="560"/>
      <c r="L5903" s="560"/>
      <c r="M5903" s="560"/>
      <c r="N5903" s="560"/>
      <c r="O5903" s="560"/>
      <c r="P5903" s="560"/>
      <c r="Q5903" s="560"/>
      <c r="R5903" s="560"/>
      <c r="S5903" s="560"/>
      <c r="T5903" s="560"/>
      <c r="U5903" s="560"/>
    </row>
    <row r="5904" spans="1:21">
      <c r="A5904" s="593">
        <f t="shared" si="552"/>
        <v>41520</v>
      </c>
      <c r="B5904" s="594">
        <v>41520.95867482639</v>
      </c>
      <c r="C5904" s="560">
        <f t="shared" si="553"/>
        <v>2013</v>
      </c>
      <c r="D5904" s="560">
        <f t="shared" si="554"/>
        <v>9</v>
      </c>
      <c r="E5904" s="560">
        <f t="shared" si="555"/>
        <v>3</v>
      </c>
      <c r="F5904" s="560">
        <f t="shared" si="556"/>
        <v>23</v>
      </c>
      <c r="G5904" s="595">
        <f t="shared" si="557"/>
        <v>3</v>
      </c>
      <c r="H5904" s="590">
        <f>CHOOSE('Output Sheet'!$B$4,'8760 Data'!J5904,'8760 Data'!K5904,'8760 Data'!L5904,'8760 Data'!M5904,'8760 Data'!N5904,'8760 Data'!O5904,'8760 Data'!P5904,'8760 Data'!Q5904,'8760 Data'!R5904,'8760 Data'!S5904,'8760 Data'!T5904,'8760 Data'!U5904)</f>
        <v>0</v>
      </c>
      <c r="I5904" s="591" t="e">
        <f>H5904/'Output Sheet'!$B$8</f>
        <v>#DIV/0!</v>
      </c>
      <c r="J5904" s="596"/>
      <c r="K5904" s="560"/>
      <c r="L5904" s="560"/>
      <c r="M5904" s="560"/>
      <c r="N5904" s="560"/>
      <c r="O5904" s="560"/>
      <c r="P5904" s="560"/>
      <c r="Q5904" s="560"/>
      <c r="R5904" s="560"/>
      <c r="S5904" s="560"/>
      <c r="T5904" s="560"/>
      <c r="U5904" s="560"/>
    </row>
    <row r="5905" spans="1:21">
      <c r="A5905" s="593">
        <f t="shared" si="552"/>
        <v>41521</v>
      </c>
      <c r="B5905" s="594">
        <v>41521.000341550927</v>
      </c>
      <c r="C5905" s="560">
        <f t="shared" si="553"/>
        <v>2013</v>
      </c>
      <c r="D5905" s="560">
        <f t="shared" si="554"/>
        <v>9</v>
      </c>
      <c r="E5905" s="560">
        <f t="shared" si="555"/>
        <v>4</v>
      </c>
      <c r="F5905" s="560">
        <f t="shared" si="556"/>
        <v>24</v>
      </c>
      <c r="G5905" s="595">
        <f t="shared" si="557"/>
        <v>4</v>
      </c>
      <c r="H5905" s="590">
        <f>CHOOSE('Output Sheet'!$B$4,'8760 Data'!J5905,'8760 Data'!K5905,'8760 Data'!L5905,'8760 Data'!M5905,'8760 Data'!N5905,'8760 Data'!O5905,'8760 Data'!P5905,'8760 Data'!Q5905,'8760 Data'!R5905,'8760 Data'!S5905,'8760 Data'!T5905,'8760 Data'!U5905)</f>
        <v>0</v>
      </c>
      <c r="I5905" s="591" t="e">
        <f>H5905/'Output Sheet'!$B$8</f>
        <v>#DIV/0!</v>
      </c>
      <c r="J5905" s="596"/>
      <c r="K5905" s="560"/>
      <c r="L5905" s="560"/>
      <c r="M5905" s="560"/>
      <c r="N5905" s="560"/>
      <c r="O5905" s="560"/>
      <c r="P5905" s="560"/>
      <c r="Q5905" s="560"/>
      <c r="R5905" s="560"/>
      <c r="S5905" s="560"/>
      <c r="T5905" s="560"/>
      <c r="U5905" s="560"/>
    </row>
    <row r="5906" spans="1:21">
      <c r="A5906" s="593">
        <f t="shared" si="552"/>
        <v>41521</v>
      </c>
      <c r="B5906" s="594">
        <v>41521.042008275464</v>
      </c>
      <c r="C5906" s="560">
        <f t="shared" si="553"/>
        <v>2013</v>
      </c>
      <c r="D5906" s="560">
        <f t="shared" si="554"/>
        <v>9</v>
      </c>
      <c r="E5906" s="560">
        <f t="shared" si="555"/>
        <v>4</v>
      </c>
      <c r="F5906" s="560">
        <f t="shared" si="556"/>
        <v>1</v>
      </c>
      <c r="G5906" s="595">
        <f t="shared" si="557"/>
        <v>4</v>
      </c>
      <c r="H5906" s="590">
        <f>CHOOSE('Output Sheet'!$B$4,'8760 Data'!J5906,'8760 Data'!K5906,'8760 Data'!L5906,'8760 Data'!M5906,'8760 Data'!N5906,'8760 Data'!O5906,'8760 Data'!P5906,'8760 Data'!Q5906,'8760 Data'!R5906,'8760 Data'!S5906,'8760 Data'!T5906,'8760 Data'!U5906)</f>
        <v>0</v>
      </c>
      <c r="I5906" s="591" t="e">
        <f>H5906/'Output Sheet'!$B$8</f>
        <v>#DIV/0!</v>
      </c>
      <c r="J5906" s="596"/>
      <c r="K5906" s="560"/>
      <c r="L5906" s="560"/>
      <c r="M5906" s="560"/>
      <c r="N5906" s="560"/>
      <c r="O5906" s="560"/>
      <c r="P5906" s="560"/>
      <c r="Q5906" s="560"/>
      <c r="R5906" s="560"/>
      <c r="S5906" s="560"/>
      <c r="T5906" s="560"/>
      <c r="U5906" s="560"/>
    </row>
    <row r="5907" spans="1:21">
      <c r="A5907" s="593">
        <f t="shared" si="552"/>
        <v>41521</v>
      </c>
      <c r="B5907" s="594">
        <v>41521.083675000002</v>
      </c>
      <c r="C5907" s="560">
        <f t="shared" si="553"/>
        <v>2013</v>
      </c>
      <c r="D5907" s="560">
        <f t="shared" si="554"/>
        <v>9</v>
      </c>
      <c r="E5907" s="560">
        <f t="shared" si="555"/>
        <v>4</v>
      </c>
      <c r="F5907" s="560">
        <f t="shared" si="556"/>
        <v>2</v>
      </c>
      <c r="G5907" s="595">
        <f t="shared" si="557"/>
        <v>4</v>
      </c>
      <c r="H5907" s="590">
        <f>CHOOSE('Output Sheet'!$B$4,'8760 Data'!J5907,'8760 Data'!K5907,'8760 Data'!L5907,'8760 Data'!M5907,'8760 Data'!N5907,'8760 Data'!O5907,'8760 Data'!P5907,'8760 Data'!Q5907,'8760 Data'!R5907,'8760 Data'!S5907,'8760 Data'!T5907,'8760 Data'!U5907)</f>
        <v>0</v>
      </c>
      <c r="I5907" s="591" t="e">
        <f>H5907/'Output Sheet'!$B$8</f>
        <v>#DIV/0!</v>
      </c>
      <c r="J5907" s="596"/>
      <c r="K5907" s="560"/>
      <c r="L5907" s="560"/>
      <c r="M5907" s="560"/>
      <c r="N5907" s="560"/>
      <c r="O5907" s="560"/>
      <c r="P5907" s="560"/>
      <c r="Q5907" s="560"/>
      <c r="R5907" s="560"/>
      <c r="S5907" s="560"/>
      <c r="T5907" s="560"/>
      <c r="U5907" s="560"/>
    </row>
    <row r="5908" spans="1:21">
      <c r="A5908" s="593">
        <f t="shared" si="552"/>
        <v>41521</v>
      </c>
      <c r="B5908" s="594">
        <v>41521.125341724539</v>
      </c>
      <c r="C5908" s="560">
        <f t="shared" si="553"/>
        <v>2013</v>
      </c>
      <c r="D5908" s="560">
        <f t="shared" si="554"/>
        <v>9</v>
      </c>
      <c r="E5908" s="560">
        <f t="shared" si="555"/>
        <v>4</v>
      </c>
      <c r="F5908" s="560">
        <f t="shared" si="556"/>
        <v>3</v>
      </c>
      <c r="G5908" s="595">
        <f t="shared" si="557"/>
        <v>4</v>
      </c>
      <c r="H5908" s="590">
        <f>CHOOSE('Output Sheet'!$B$4,'8760 Data'!J5908,'8760 Data'!K5908,'8760 Data'!L5908,'8760 Data'!M5908,'8760 Data'!N5908,'8760 Data'!O5908,'8760 Data'!P5908,'8760 Data'!Q5908,'8760 Data'!R5908,'8760 Data'!S5908,'8760 Data'!T5908,'8760 Data'!U5908)</f>
        <v>0</v>
      </c>
      <c r="I5908" s="591" t="e">
        <f>H5908/'Output Sheet'!$B$8</f>
        <v>#DIV/0!</v>
      </c>
      <c r="J5908" s="596"/>
      <c r="K5908" s="560"/>
      <c r="L5908" s="560"/>
      <c r="M5908" s="560"/>
      <c r="N5908" s="560"/>
      <c r="O5908" s="560"/>
      <c r="P5908" s="560"/>
      <c r="Q5908" s="560"/>
      <c r="R5908" s="560"/>
      <c r="S5908" s="560"/>
      <c r="T5908" s="560"/>
      <c r="U5908" s="560"/>
    </row>
    <row r="5909" spans="1:21">
      <c r="A5909" s="593">
        <f t="shared" si="552"/>
        <v>41521</v>
      </c>
      <c r="B5909" s="594">
        <v>41521.167008449076</v>
      </c>
      <c r="C5909" s="560">
        <f t="shared" si="553"/>
        <v>2013</v>
      </c>
      <c r="D5909" s="560">
        <f t="shared" si="554"/>
        <v>9</v>
      </c>
      <c r="E5909" s="560">
        <f t="shared" si="555"/>
        <v>4</v>
      </c>
      <c r="F5909" s="560">
        <f t="shared" si="556"/>
        <v>4</v>
      </c>
      <c r="G5909" s="595">
        <f t="shared" si="557"/>
        <v>4</v>
      </c>
      <c r="H5909" s="590">
        <f>CHOOSE('Output Sheet'!$B$4,'8760 Data'!J5909,'8760 Data'!K5909,'8760 Data'!L5909,'8760 Data'!M5909,'8760 Data'!N5909,'8760 Data'!O5909,'8760 Data'!P5909,'8760 Data'!Q5909,'8760 Data'!R5909,'8760 Data'!S5909,'8760 Data'!T5909,'8760 Data'!U5909)</f>
        <v>0</v>
      </c>
      <c r="I5909" s="591" t="e">
        <f>H5909/'Output Sheet'!$B$8</f>
        <v>#DIV/0!</v>
      </c>
      <c r="J5909" s="596"/>
      <c r="K5909" s="560"/>
      <c r="L5909" s="560"/>
      <c r="M5909" s="560"/>
      <c r="N5909" s="560"/>
      <c r="O5909" s="560"/>
      <c r="P5909" s="560"/>
      <c r="Q5909" s="560"/>
      <c r="R5909" s="560"/>
      <c r="S5909" s="560"/>
      <c r="T5909" s="560"/>
      <c r="U5909" s="560"/>
    </row>
    <row r="5910" spans="1:21">
      <c r="A5910" s="593">
        <f t="shared" si="552"/>
        <v>41521</v>
      </c>
      <c r="B5910" s="594">
        <v>41521.208675173613</v>
      </c>
      <c r="C5910" s="560">
        <f t="shared" si="553"/>
        <v>2013</v>
      </c>
      <c r="D5910" s="560">
        <f t="shared" si="554"/>
        <v>9</v>
      </c>
      <c r="E5910" s="560">
        <f t="shared" si="555"/>
        <v>4</v>
      </c>
      <c r="F5910" s="560">
        <f t="shared" si="556"/>
        <v>5</v>
      </c>
      <c r="G5910" s="595">
        <f t="shared" si="557"/>
        <v>4</v>
      </c>
      <c r="H5910" s="590">
        <f>CHOOSE('Output Sheet'!$B$4,'8760 Data'!J5910,'8760 Data'!K5910,'8760 Data'!L5910,'8760 Data'!M5910,'8760 Data'!N5910,'8760 Data'!O5910,'8760 Data'!P5910,'8760 Data'!Q5910,'8760 Data'!R5910,'8760 Data'!S5910,'8760 Data'!T5910,'8760 Data'!U5910)</f>
        <v>0</v>
      </c>
      <c r="I5910" s="591" t="e">
        <f>H5910/'Output Sheet'!$B$8</f>
        <v>#DIV/0!</v>
      </c>
      <c r="J5910" s="596"/>
      <c r="K5910" s="560"/>
      <c r="L5910" s="560"/>
      <c r="M5910" s="560"/>
      <c r="N5910" s="560"/>
      <c r="O5910" s="560"/>
      <c r="P5910" s="560"/>
      <c r="Q5910" s="560"/>
      <c r="R5910" s="560"/>
      <c r="S5910" s="560"/>
      <c r="T5910" s="560"/>
      <c r="U5910" s="560"/>
    </row>
    <row r="5911" spans="1:21">
      <c r="A5911" s="593">
        <f t="shared" si="552"/>
        <v>41521</v>
      </c>
      <c r="B5911" s="594">
        <v>41521.250341898151</v>
      </c>
      <c r="C5911" s="560">
        <f t="shared" si="553"/>
        <v>2013</v>
      </c>
      <c r="D5911" s="560">
        <f t="shared" si="554"/>
        <v>9</v>
      </c>
      <c r="E5911" s="560">
        <f t="shared" si="555"/>
        <v>4</v>
      </c>
      <c r="F5911" s="560">
        <f t="shared" si="556"/>
        <v>6</v>
      </c>
      <c r="G5911" s="595">
        <f t="shared" si="557"/>
        <v>4</v>
      </c>
      <c r="H5911" s="590">
        <f>CHOOSE('Output Sheet'!$B$4,'8760 Data'!J5911,'8760 Data'!K5911,'8760 Data'!L5911,'8760 Data'!M5911,'8760 Data'!N5911,'8760 Data'!O5911,'8760 Data'!P5911,'8760 Data'!Q5911,'8760 Data'!R5911,'8760 Data'!S5911,'8760 Data'!T5911,'8760 Data'!U5911)</f>
        <v>0</v>
      </c>
      <c r="I5911" s="591" t="e">
        <f>H5911/'Output Sheet'!$B$8</f>
        <v>#DIV/0!</v>
      </c>
      <c r="J5911" s="596"/>
      <c r="K5911" s="560"/>
      <c r="L5911" s="560"/>
      <c r="M5911" s="560"/>
      <c r="N5911" s="560"/>
      <c r="O5911" s="560"/>
      <c r="P5911" s="560"/>
      <c r="Q5911" s="560"/>
      <c r="R5911" s="560"/>
      <c r="S5911" s="560"/>
      <c r="T5911" s="560"/>
      <c r="U5911" s="560"/>
    </row>
    <row r="5912" spans="1:21">
      <c r="A5912" s="593">
        <f t="shared" si="552"/>
        <v>41521</v>
      </c>
      <c r="B5912" s="594">
        <v>41521.292008622688</v>
      </c>
      <c r="C5912" s="560">
        <f t="shared" si="553"/>
        <v>2013</v>
      </c>
      <c r="D5912" s="560">
        <f t="shared" si="554"/>
        <v>9</v>
      </c>
      <c r="E5912" s="560">
        <f t="shared" si="555"/>
        <v>4</v>
      </c>
      <c r="F5912" s="560">
        <f t="shared" si="556"/>
        <v>7</v>
      </c>
      <c r="G5912" s="595">
        <f t="shared" si="557"/>
        <v>4</v>
      </c>
      <c r="H5912" s="590">
        <f>CHOOSE('Output Sheet'!$B$4,'8760 Data'!J5912,'8760 Data'!K5912,'8760 Data'!L5912,'8760 Data'!M5912,'8760 Data'!N5912,'8760 Data'!O5912,'8760 Data'!P5912,'8760 Data'!Q5912,'8760 Data'!R5912,'8760 Data'!S5912,'8760 Data'!T5912,'8760 Data'!U5912)</f>
        <v>0</v>
      </c>
      <c r="I5912" s="591" t="e">
        <f>H5912/'Output Sheet'!$B$8</f>
        <v>#DIV/0!</v>
      </c>
      <c r="J5912" s="596"/>
      <c r="K5912" s="560"/>
      <c r="L5912" s="560"/>
      <c r="M5912" s="560"/>
      <c r="N5912" s="560"/>
      <c r="O5912" s="560"/>
      <c r="P5912" s="560"/>
      <c r="Q5912" s="560"/>
      <c r="R5912" s="560"/>
      <c r="S5912" s="560"/>
      <c r="T5912" s="560"/>
      <c r="U5912" s="560"/>
    </row>
    <row r="5913" spans="1:21">
      <c r="A5913" s="593">
        <f t="shared" si="552"/>
        <v>41521</v>
      </c>
      <c r="B5913" s="594">
        <v>41521.333675347225</v>
      </c>
      <c r="C5913" s="560">
        <f t="shared" si="553"/>
        <v>2013</v>
      </c>
      <c r="D5913" s="560">
        <f t="shared" si="554"/>
        <v>9</v>
      </c>
      <c r="E5913" s="560">
        <f t="shared" si="555"/>
        <v>4</v>
      </c>
      <c r="F5913" s="560">
        <f t="shared" si="556"/>
        <v>8</v>
      </c>
      <c r="G5913" s="595">
        <f t="shared" si="557"/>
        <v>4</v>
      </c>
      <c r="H5913" s="590">
        <f>CHOOSE('Output Sheet'!$B$4,'8760 Data'!J5913,'8760 Data'!K5913,'8760 Data'!L5913,'8760 Data'!M5913,'8760 Data'!N5913,'8760 Data'!O5913,'8760 Data'!P5913,'8760 Data'!Q5913,'8760 Data'!R5913,'8760 Data'!S5913,'8760 Data'!T5913,'8760 Data'!U5913)</f>
        <v>0</v>
      </c>
      <c r="I5913" s="591" t="e">
        <f>H5913/'Output Sheet'!$B$8</f>
        <v>#DIV/0!</v>
      </c>
      <c r="J5913" s="596"/>
      <c r="K5913" s="560"/>
      <c r="L5913" s="560"/>
      <c r="M5913" s="560"/>
      <c r="N5913" s="560"/>
      <c r="O5913" s="560"/>
      <c r="P5913" s="560"/>
      <c r="Q5913" s="560"/>
      <c r="R5913" s="560"/>
      <c r="S5913" s="560"/>
      <c r="T5913" s="560"/>
      <c r="U5913" s="560"/>
    </row>
    <row r="5914" spans="1:21">
      <c r="A5914" s="593">
        <f t="shared" si="552"/>
        <v>41521</v>
      </c>
      <c r="B5914" s="594">
        <v>41521.375342071762</v>
      </c>
      <c r="C5914" s="560">
        <f t="shared" si="553"/>
        <v>2013</v>
      </c>
      <c r="D5914" s="560">
        <f t="shared" si="554"/>
        <v>9</v>
      </c>
      <c r="E5914" s="560">
        <f t="shared" si="555"/>
        <v>4</v>
      </c>
      <c r="F5914" s="560">
        <f t="shared" si="556"/>
        <v>9</v>
      </c>
      <c r="G5914" s="595">
        <f t="shared" si="557"/>
        <v>4</v>
      </c>
      <c r="H5914" s="590">
        <f>CHOOSE('Output Sheet'!$B$4,'8760 Data'!J5914,'8760 Data'!K5914,'8760 Data'!L5914,'8760 Data'!M5914,'8760 Data'!N5914,'8760 Data'!O5914,'8760 Data'!P5914,'8760 Data'!Q5914,'8760 Data'!R5914,'8760 Data'!S5914,'8760 Data'!T5914,'8760 Data'!U5914)</f>
        <v>0</v>
      </c>
      <c r="I5914" s="591" t="e">
        <f>H5914/'Output Sheet'!$B$8</f>
        <v>#DIV/0!</v>
      </c>
      <c r="J5914" s="596"/>
      <c r="K5914" s="560"/>
      <c r="L5914" s="560"/>
      <c r="M5914" s="560"/>
      <c r="N5914" s="560"/>
      <c r="O5914" s="560"/>
      <c r="P5914" s="560"/>
      <c r="Q5914" s="560"/>
      <c r="R5914" s="560"/>
      <c r="S5914" s="560"/>
      <c r="T5914" s="560"/>
      <c r="U5914" s="560"/>
    </row>
    <row r="5915" spans="1:21">
      <c r="A5915" s="593">
        <f t="shared" si="552"/>
        <v>41521</v>
      </c>
      <c r="B5915" s="594">
        <v>41521.417008796299</v>
      </c>
      <c r="C5915" s="560">
        <f t="shared" si="553"/>
        <v>2013</v>
      </c>
      <c r="D5915" s="560">
        <f t="shared" si="554"/>
        <v>9</v>
      </c>
      <c r="E5915" s="560">
        <f t="shared" si="555"/>
        <v>4</v>
      </c>
      <c r="F5915" s="560">
        <f t="shared" si="556"/>
        <v>10</v>
      </c>
      <c r="G5915" s="595">
        <f t="shared" si="557"/>
        <v>4</v>
      </c>
      <c r="H5915" s="590">
        <f>CHOOSE('Output Sheet'!$B$4,'8760 Data'!J5915,'8760 Data'!K5915,'8760 Data'!L5915,'8760 Data'!M5915,'8760 Data'!N5915,'8760 Data'!O5915,'8760 Data'!P5915,'8760 Data'!Q5915,'8760 Data'!R5915,'8760 Data'!S5915,'8760 Data'!T5915,'8760 Data'!U5915)</f>
        <v>0</v>
      </c>
      <c r="I5915" s="591" t="e">
        <f>H5915/'Output Sheet'!$B$8</f>
        <v>#DIV/0!</v>
      </c>
      <c r="J5915" s="596"/>
      <c r="K5915" s="560"/>
      <c r="L5915" s="560"/>
      <c r="M5915" s="560"/>
      <c r="N5915" s="560"/>
      <c r="O5915" s="560"/>
      <c r="P5915" s="560"/>
      <c r="Q5915" s="560"/>
      <c r="R5915" s="560"/>
      <c r="S5915" s="560"/>
      <c r="T5915" s="560"/>
      <c r="U5915" s="560"/>
    </row>
    <row r="5916" spans="1:21">
      <c r="A5916" s="593">
        <f t="shared" si="552"/>
        <v>41521</v>
      </c>
      <c r="B5916" s="594">
        <v>41521.458675520837</v>
      </c>
      <c r="C5916" s="560">
        <f t="shared" si="553"/>
        <v>2013</v>
      </c>
      <c r="D5916" s="560">
        <f t="shared" si="554"/>
        <v>9</v>
      </c>
      <c r="E5916" s="560">
        <f t="shared" si="555"/>
        <v>4</v>
      </c>
      <c r="F5916" s="560">
        <f t="shared" si="556"/>
        <v>11</v>
      </c>
      <c r="G5916" s="595">
        <f t="shared" si="557"/>
        <v>4</v>
      </c>
      <c r="H5916" s="590">
        <f>CHOOSE('Output Sheet'!$B$4,'8760 Data'!J5916,'8760 Data'!K5916,'8760 Data'!L5916,'8760 Data'!M5916,'8760 Data'!N5916,'8760 Data'!O5916,'8760 Data'!P5916,'8760 Data'!Q5916,'8760 Data'!R5916,'8760 Data'!S5916,'8760 Data'!T5916,'8760 Data'!U5916)</f>
        <v>0</v>
      </c>
      <c r="I5916" s="591" t="e">
        <f>H5916/'Output Sheet'!$B$8</f>
        <v>#DIV/0!</v>
      </c>
      <c r="J5916" s="596"/>
      <c r="K5916" s="560"/>
      <c r="L5916" s="560"/>
      <c r="M5916" s="560"/>
      <c r="N5916" s="560"/>
      <c r="O5916" s="560"/>
      <c r="P5916" s="560"/>
      <c r="Q5916" s="560"/>
      <c r="R5916" s="560"/>
      <c r="S5916" s="560"/>
      <c r="T5916" s="560"/>
      <c r="U5916" s="560"/>
    </row>
    <row r="5917" spans="1:21">
      <c r="A5917" s="593">
        <f t="shared" si="552"/>
        <v>41521</v>
      </c>
      <c r="B5917" s="594">
        <v>41521.500342245374</v>
      </c>
      <c r="C5917" s="560">
        <f t="shared" si="553"/>
        <v>2013</v>
      </c>
      <c r="D5917" s="560">
        <f t="shared" si="554"/>
        <v>9</v>
      </c>
      <c r="E5917" s="560">
        <f t="shared" si="555"/>
        <v>4</v>
      </c>
      <c r="F5917" s="560">
        <f t="shared" si="556"/>
        <v>12</v>
      </c>
      <c r="G5917" s="595">
        <f t="shared" si="557"/>
        <v>4</v>
      </c>
      <c r="H5917" s="590">
        <f>CHOOSE('Output Sheet'!$B$4,'8760 Data'!J5917,'8760 Data'!K5917,'8760 Data'!L5917,'8760 Data'!M5917,'8760 Data'!N5917,'8760 Data'!O5917,'8760 Data'!P5917,'8760 Data'!Q5917,'8760 Data'!R5917,'8760 Data'!S5917,'8760 Data'!T5917,'8760 Data'!U5917)</f>
        <v>0</v>
      </c>
      <c r="I5917" s="591" t="e">
        <f>H5917/'Output Sheet'!$B$8</f>
        <v>#DIV/0!</v>
      </c>
      <c r="J5917" s="596"/>
      <c r="K5917" s="560"/>
      <c r="L5917" s="560"/>
      <c r="M5917" s="560"/>
      <c r="N5917" s="560"/>
      <c r="O5917" s="560"/>
      <c r="P5917" s="560"/>
      <c r="Q5917" s="560"/>
      <c r="R5917" s="560"/>
      <c r="S5917" s="560"/>
      <c r="T5917" s="560"/>
      <c r="U5917" s="560"/>
    </row>
    <row r="5918" spans="1:21">
      <c r="A5918" s="593">
        <f t="shared" si="552"/>
        <v>41521</v>
      </c>
      <c r="B5918" s="594">
        <v>41521.542008969911</v>
      </c>
      <c r="C5918" s="560">
        <f t="shared" si="553"/>
        <v>2013</v>
      </c>
      <c r="D5918" s="560">
        <f t="shared" si="554"/>
        <v>9</v>
      </c>
      <c r="E5918" s="560">
        <f t="shared" si="555"/>
        <v>4</v>
      </c>
      <c r="F5918" s="560">
        <f t="shared" si="556"/>
        <v>13</v>
      </c>
      <c r="G5918" s="595">
        <f t="shared" si="557"/>
        <v>4</v>
      </c>
      <c r="H5918" s="590">
        <f>CHOOSE('Output Sheet'!$B$4,'8760 Data'!J5918,'8760 Data'!K5918,'8760 Data'!L5918,'8760 Data'!M5918,'8760 Data'!N5918,'8760 Data'!O5918,'8760 Data'!P5918,'8760 Data'!Q5918,'8760 Data'!R5918,'8760 Data'!S5918,'8760 Data'!T5918,'8760 Data'!U5918)</f>
        <v>0</v>
      </c>
      <c r="I5918" s="591" t="e">
        <f>H5918/'Output Sheet'!$B$8</f>
        <v>#DIV/0!</v>
      </c>
      <c r="J5918" s="596"/>
      <c r="K5918" s="560"/>
      <c r="L5918" s="560"/>
      <c r="M5918" s="560"/>
      <c r="N5918" s="560"/>
      <c r="O5918" s="560"/>
      <c r="P5918" s="560"/>
      <c r="Q5918" s="560"/>
      <c r="R5918" s="560"/>
      <c r="S5918" s="560"/>
      <c r="T5918" s="560"/>
      <c r="U5918" s="560"/>
    </row>
    <row r="5919" spans="1:21">
      <c r="A5919" s="593">
        <f t="shared" si="552"/>
        <v>41521</v>
      </c>
      <c r="B5919" s="594">
        <v>41521.583675694441</v>
      </c>
      <c r="C5919" s="560">
        <f t="shared" si="553"/>
        <v>2013</v>
      </c>
      <c r="D5919" s="560">
        <f t="shared" si="554"/>
        <v>9</v>
      </c>
      <c r="E5919" s="560">
        <f t="shared" si="555"/>
        <v>4</v>
      </c>
      <c r="F5919" s="560">
        <f t="shared" si="556"/>
        <v>14</v>
      </c>
      <c r="G5919" s="595">
        <f t="shared" si="557"/>
        <v>4</v>
      </c>
      <c r="H5919" s="590">
        <f>CHOOSE('Output Sheet'!$B$4,'8760 Data'!J5919,'8760 Data'!K5919,'8760 Data'!L5919,'8760 Data'!M5919,'8760 Data'!N5919,'8760 Data'!O5919,'8760 Data'!P5919,'8760 Data'!Q5919,'8760 Data'!R5919,'8760 Data'!S5919,'8760 Data'!T5919,'8760 Data'!U5919)</f>
        <v>0</v>
      </c>
      <c r="I5919" s="591" t="e">
        <f>H5919/'Output Sheet'!$B$8</f>
        <v>#DIV/0!</v>
      </c>
      <c r="J5919" s="596"/>
      <c r="K5919" s="560"/>
      <c r="L5919" s="560"/>
      <c r="M5919" s="560"/>
      <c r="N5919" s="560"/>
      <c r="O5919" s="560"/>
      <c r="P5919" s="560"/>
      <c r="Q5919" s="560"/>
      <c r="R5919" s="560"/>
      <c r="S5919" s="560"/>
      <c r="T5919" s="560"/>
      <c r="U5919" s="560"/>
    </row>
    <row r="5920" spans="1:21">
      <c r="A5920" s="593">
        <f t="shared" si="552"/>
        <v>41521</v>
      </c>
      <c r="B5920" s="594">
        <v>41521.625342418978</v>
      </c>
      <c r="C5920" s="560">
        <f t="shared" si="553"/>
        <v>2013</v>
      </c>
      <c r="D5920" s="560">
        <f t="shared" si="554"/>
        <v>9</v>
      </c>
      <c r="E5920" s="560">
        <f t="shared" si="555"/>
        <v>4</v>
      </c>
      <c r="F5920" s="560">
        <f t="shared" si="556"/>
        <v>15</v>
      </c>
      <c r="G5920" s="595">
        <f t="shared" si="557"/>
        <v>4</v>
      </c>
      <c r="H5920" s="590">
        <f>CHOOSE('Output Sheet'!$B$4,'8760 Data'!J5920,'8760 Data'!K5920,'8760 Data'!L5920,'8760 Data'!M5920,'8760 Data'!N5920,'8760 Data'!O5920,'8760 Data'!P5920,'8760 Data'!Q5920,'8760 Data'!R5920,'8760 Data'!S5920,'8760 Data'!T5920,'8760 Data'!U5920)</f>
        <v>0</v>
      </c>
      <c r="I5920" s="591" t="e">
        <f>H5920/'Output Sheet'!$B$8</f>
        <v>#DIV/0!</v>
      </c>
      <c r="J5920" s="596"/>
      <c r="K5920" s="560"/>
      <c r="L5920" s="560"/>
      <c r="M5920" s="560"/>
      <c r="N5920" s="560"/>
      <c r="O5920" s="560"/>
      <c r="P5920" s="560"/>
      <c r="Q5920" s="560"/>
      <c r="R5920" s="560"/>
      <c r="S5920" s="560"/>
      <c r="T5920" s="560"/>
      <c r="U5920" s="560"/>
    </row>
    <row r="5921" spans="1:21">
      <c r="A5921" s="593">
        <f t="shared" si="552"/>
        <v>41521</v>
      </c>
      <c r="B5921" s="594">
        <v>41521.667009143515</v>
      </c>
      <c r="C5921" s="560">
        <f t="shared" si="553"/>
        <v>2013</v>
      </c>
      <c r="D5921" s="560">
        <f t="shared" si="554"/>
        <v>9</v>
      </c>
      <c r="E5921" s="560">
        <f t="shared" si="555"/>
        <v>4</v>
      </c>
      <c r="F5921" s="560">
        <f t="shared" si="556"/>
        <v>16</v>
      </c>
      <c r="G5921" s="595">
        <f t="shared" si="557"/>
        <v>4</v>
      </c>
      <c r="H5921" s="590">
        <f>CHOOSE('Output Sheet'!$B$4,'8760 Data'!J5921,'8760 Data'!K5921,'8760 Data'!L5921,'8760 Data'!M5921,'8760 Data'!N5921,'8760 Data'!O5921,'8760 Data'!P5921,'8760 Data'!Q5921,'8760 Data'!R5921,'8760 Data'!S5921,'8760 Data'!T5921,'8760 Data'!U5921)</f>
        <v>0</v>
      </c>
      <c r="I5921" s="591" t="e">
        <f>H5921/'Output Sheet'!$B$8</f>
        <v>#DIV/0!</v>
      </c>
      <c r="J5921" s="596"/>
      <c r="K5921" s="560"/>
      <c r="L5921" s="560"/>
      <c r="M5921" s="560"/>
      <c r="N5921" s="560"/>
      <c r="O5921" s="560"/>
      <c r="P5921" s="560"/>
      <c r="Q5921" s="560"/>
      <c r="R5921" s="560"/>
      <c r="S5921" s="560"/>
      <c r="T5921" s="560"/>
      <c r="U5921" s="560"/>
    </row>
    <row r="5922" spans="1:21">
      <c r="A5922" s="593">
        <f t="shared" si="552"/>
        <v>41521</v>
      </c>
      <c r="B5922" s="594">
        <v>41521.708675868053</v>
      </c>
      <c r="C5922" s="560">
        <f t="shared" si="553"/>
        <v>2013</v>
      </c>
      <c r="D5922" s="560">
        <f t="shared" si="554"/>
        <v>9</v>
      </c>
      <c r="E5922" s="560">
        <f t="shared" si="555"/>
        <v>4</v>
      </c>
      <c r="F5922" s="560">
        <f t="shared" si="556"/>
        <v>17</v>
      </c>
      <c r="G5922" s="595">
        <f t="shared" si="557"/>
        <v>4</v>
      </c>
      <c r="H5922" s="590">
        <f>CHOOSE('Output Sheet'!$B$4,'8760 Data'!J5922,'8760 Data'!K5922,'8760 Data'!L5922,'8760 Data'!M5922,'8760 Data'!N5922,'8760 Data'!O5922,'8760 Data'!P5922,'8760 Data'!Q5922,'8760 Data'!R5922,'8760 Data'!S5922,'8760 Data'!T5922,'8760 Data'!U5922)</f>
        <v>0</v>
      </c>
      <c r="I5922" s="591" t="e">
        <f>H5922/'Output Sheet'!$B$8</f>
        <v>#DIV/0!</v>
      </c>
      <c r="J5922" s="596"/>
      <c r="K5922" s="560"/>
      <c r="L5922" s="560"/>
      <c r="M5922" s="560"/>
      <c r="N5922" s="560"/>
      <c r="O5922" s="560"/>
      <c r="P5922" s="560"/>
      <c r="Q5922" s="560"/>
      <c r="R5922" s="560"/>
      <c r="S5922" s="560"/>
      <c r="T5922" s="560"/>
      <c r="U5922" s="560"/>
    </row>
    <row r="5923" spans="1:21">
      <c r="A5923" s="593">
        <f t="shared" si="552"/>
        <v>41521</v>
      </c>
      <c r="B5923" s="594">
        <v>41521.75034259259</v>
      </c>
      <c r="C5923" s="560">
        <f t="shared" si="553"/>
        <v>2013</v>
      </c>
      <c r="D5923" s="560">
        <f t="shared" si="554"/>
        <v>9</v>
      </c>
      <c r="E5923" s="560">
        <f t="shared" si="555"/>
        <v>4</v>
      </c>
      <c r="F5923" s="560">
        <f t="shared" si="556"/>
        <v>18</v>
      </c>
      <c r="G5923" s="595">
        <f t="shared" si="557"/>
        <v>4</v>
      </c>
      <c r="H5923" s="590">
        <f>CHOOSE('Output Sheet'!$B$4,'8760 Data'!J5923,'8760 Data'!K5923,'8760 Data'!L5923,'8760 Data'!M5923,'8760 Data'!N5923,'8760 Data'!O5923,'8760 Data'!P5923,'8760 Data'!Q5923,'8760 Data'!R5923,'8760 Data'!S5923,'8760 Data'!T5923,'8760 Data'!U5923)</f>
        <v>0</v>
      </c>
      <c r="I5923" s="591" t="e">
        <f>H5923/'Output Sheet'!$B$8</f>
        <v>#DIV/0!</v>
      </c>
      <c r="J5923" s="596"/>
      <c r="K5923" s="560"/>
      <c r="L5923" s="560"/>
      <c r="M5923" s="560"/>
      <c r="N5923" s="560"/>
      <c r="O5923" s="560"/>
      <c r="P5923" s="560"/>
      <c r="Q5923" s="560"/>
      <c r="R5923" s="560"/>
      <c r="S5923" s="560"/>
      <c r="T5923" s="560"/>
      <c r="U5923" s="560"/>
    </row>
    <row r="5924" spans="1:21">
      <c r="A5924" s="593">
        <f t="shared" si="552"/>
        <v>41521</v>
      </c>
      <c r="B5924" s="594">
        <v>41521.792009317127</v>
      </c>
      <c r="C5924" s="560">
        <f t="shared" si="553"/>
        <v>2013</v>
      </c>
      <c r="D5924" s="560">
        <f t="shared" si="554"/>
        <v>9</v>
      </c>
      <c r="E5924" s="560">
        <f t="shared" si="555"/>
        <v>4</v>
      </c>
      <c r="F5924" s="560">
        <f t="shared" si="556"/>
        <v>19</v>
      </c>
      <c r="G5924" s="595">
        <f t="shared" si="557"/>
        <v>4</v>
      </c>
      <c r="H5924" s="590">
        <f>CHOOSE('Output Sheet'!$B$4,'8760 Data'!J5924,'8760 Data'!K5924,'8760 Data'!L5924,'8760 Data'!M5924,'8760 Data'!N5924,'8760 Data'!O5924,'8760 Data'!P5924,'8760 Data'!Q5924,'8760 Data'!R5924,'8760 Data'!S5924,'8760 Data'!T5924,'8760 Data'!U5924)</f>
        <v>0</v>
      </c>
      <c r="I5924" s="591" t="e">
        <f>H5924/'Output Sheet'!$B$8</f>
        <v>#DIV/0!</v>
      </c>
      <c r="J5924" s="596"/>
      <c r="K5924" s="560"/>
      <c r="L5924" s="560"/>
      <c r="M5924" s="560"/>
      <c r="N5924" s="560"/>
      <c r="O5924" s="560"/>
      <c r="P5924" s="560"/>
      <c r="Q5924" s="560"/>
      <c r="R5924" s="560"/>
      <c r="S5924" s="560"/>
      <c r="T5924" s="560"/>
      <c r="U5924" s="560"/>
    </row>
    <row r="5925" spans="1:21">
      <c r="A5925" s="593">
        <f t="shared" si="552"/>
        <v>41521</v>
      </c>
      <c r="B5925" s="594">
        <v>41521.833676041664</v>
      </c>
      <c r="C5925" s="560">
        <f t="shared" si="553"/>
        <v>2013</v>
      </c>
      <c r="D5925" s="560">
        <f t="shared" si="554"/>
        <v>9</v>
      </c>
      <c r="E5925" s="560">
        <f t="shared" si="555"/>
        <v>4</v>
      </c>
      <c r="F5925" s="560">
        <f t="shared" si="556"/>
        <v>20</v>
      </c>
      <c r="G5925" s="595">
        <f t="shared" si="557"/>
        <v>4</v>
      </c>
      <c r="H5925" s="590">
        <f>CHOOSE('Output Sheet'!$B$4,'8760 Data'!J5925,'8760 Data'!K5925,'8760 Data'!L5925,'8760 Data'!M5925,'8760 Data'!N5925,'8760 Data'!O5925,'8760 Data'!P5925,'8760 Data'!Q5925,'8760 Data'!R5925,'8760 Data'!S5925,'8760 Data'!T5925,'8760 Data'!U5925)</f>
        <v>0</v>
      </c>
      <c r="I5925" s="591" t="e">
        <f>H5925/'Output Sheet'!$B$8</f>
        <v>#DIV/0!</v>
      </c>
      <c r="J5925" s="596"/>
      <c r="K5925" s="560"/>
      <c r="L5925" s="560"/>
      <c r="M5925" s="560"/>
      <c r="N5925" s="560"/>
      <c r="O5925" s="560"/>
      <c r="P5925" s="560"/>
      <c r="Q5925" s="560"/>
      <c r="R5925" s="560"/>
      <c r="S5925" s="560"/>
      <c r="T5925" s="560"/>
      <c r="U5925" s="560"/>
    </row>
    <row r="5926" spans="1:21">
      <c r="A5926" s="593">
        <f t="shared" si="552"/>
        <v>41521</v>
      </c>
      <c r="B5926" s="594">
        <v>41521.875342766201</v>
      </c>
      <c r="C5926" s="560">
        <f t="shared" si="553"/>
        <v>2013</v>
      </c>
      <c r="D5926" s="560">
        <f t="shared" si="554"/>
        <v>9</v>
      </c>
      <c r="E5926" s="560">
        <f t="shared" si="555"/>
        <v>4</v>
      </c>
      <c r="F5926" s="560">
        <f t="shared" si="556"/>
        <v>21</v>
      </c>
      <c r="G5926" s="595">
        <f t="shared" si="557"/>
        <v>4</v>
      </c>
      <c r="H5926" s="590">
        <f>CHOOSE('Output Sheet'!$B$4,'8760 Data'!J5926,'8760 Data'!K5926,'8760 Data'!L5926,'8760 Data'!M5926,'8760 Data'!N5926,'8760 Data'!O5926,'8760 Data'!P5926,'8760 Data'!Q5926,'8760 Data'!R5926,'8760 Data'!S5926,'8760 Data'!T5926,'8760 Data'!U5926)</f>
        <v>0</v>
      </c>
      <c r="I5926" s="591" t="e">
        <f>H5926/'Output Sheet'!$B$8</f>
        <v>#DIV/0!</v>
      </c>
      <c r="J5926" s="596"/>
      <c r="K5926" s="560"/>
      <c r="L5926" s="560"/>
      <c r="M5926" s="560"/>
      <c r="N5926" s="560"/>
      <c r="O5926" s="560"/>
      <c r="P5926" s="560"/>
      <c r="Q5926" s="560"/>
      <c r="R5926" s="560"/>
      <c r="S5926" s="560"/>
      <c r="T5926" s="560"/>
      <c r="U5926" s="560"/>
    </row>
    <row r="5927" spans="1:21">
      <c r="A5927" s="593">
        <f t="shared" si="552"/>
        <v>41521</v>
      </c>
      <c r="B5927" s="594">
        <v>41521.917009490739</v>
      </c>
      <c r="C5927" s="560">
        <f t="shared" si="553"/>
        <v>2013</v>
      </c>
      <c r="D5927" s="560">
        <f t="shared" si="554"/>
        <v>9</v>
      </c>
      <c r="E5927" s="560">
        <f t="shared" si="555"/>
        <v>4</v>
      </c>
      <c r="F5927" s="560">
        <f t="shared" si="556"/>
        <v>22</v>
      </c>
      <c r="G5927" s="595">
        <f t="shared" si="557"/>
        <v>4</v>
      </c>
      <c r="H5927" s="590">
        <f>CHOOSE('Output Sheet'!$B$4,'8760 Data'!J5927,'8760 Data'!K5927,'8760 Data'!L5927,'8760 Data'!M5927,'8760 Data'!N5927,'8760 Data'!O5927,'8760 Data'!P5927,'8760 Data'!Q5927,'8760 Data'!R5927,'8760 Data'!S5927,'8760 Data'!T5927,'8760 Data'!U5927)</f>
        <v>0</v>
      </c>
      <c r="I5927" s="591" t="e">
        <f>H5927/'Output Sheet'!$B$8</f>
        <v>#DIV/0!</v>
      </c>
      <c r="J5927" s="596"/>
      <c r="K5927" s="560"/>
      <c r="L5927" s="560"/>
      <c r="M5927" s="560"/>
      <c r="N5927" s="560"/>
      <c r="O5927" s="560"/>
      <c r="P5927" s="560"/>
      <c r="Q5927" s="560"/>
      <c r="R5927" s="560"/>
      <c r="S5927" s="560"/>
      <c r="T5927" s="560"/>
      <c r="U5927" s="560"/>
    </row>
    <row r="5928" spans="1:21">
      <c r="A5928" s="593">
        <f t="shared" si="552"/>
        <v>41521</v>
      </c>
      <c r="B5928" s="594">
        <v>41521.958676215276</v>
      </c>
      <c r="C5928" s="560">
        <f t="shared" si="553"/>
        <v>2013</v>
      </c>
      <c r="D5928" s="560">
        <f t="shared" si="554"/>
        <v>9</v>
      </c>
      <c r="E5928" s="560">
        <f t="shared" si="555"/>
        <v>4</v>
      </c>
      <c r="F5928" s="560">
        <f t="shared" si="556"/>
        <v>23</v>
      </c>
      <c r="G5928" s="595">
        <f t="shared" si="557"/>
        <v>4</v>
      </c>
      <c r="H5928" s="590">
        <f>CHOOSE('Output Sheet'!$B$4,'8760 Data'!J5928,'8760 Data'!K5928,'8760 Data'!L5928,'8760 Data'!M5928,'8760 Data'!N5928,'8760 Data'!O5928,'8760 Data'!P5928,'8760 Data'!Q5928,'8760 Data'!R5928,'8760 Data'!S5928,'8760 Data'!T5928,'8760 Data'!U5928)</f>
        <v>0</v>
      </c>
      <c r="I5928" s="591" t="e">
        <f>H5928/'Output Sheet'!$B$8</f>
        <v>#DIV/0!</v>
      </c>
      <c r="J5928" s="596"/>
      <c r="K5928" s="560"/>
      <c r="L5928" s="560"/>
      <c r="M5928" s="560"/>
      <c r="N5928" s="560"/>
      <c r="O5928" s="560"/>
      <c r="P5928" s="560"/>
      <c r="Q5928" s="560"/>
      <c r="R5928" s="560"/>
      <c r="S5928" s="560"/>
      <c r="T5928" s="560"/>
      <c r="U5928" s="560"/>
    </row>
    <row r="5929" spans="1:21">
      <c r="A5929" s="593">
        <f t="shared" si="552"/>
        <v>41522</v>
      </c>
      <c r="B5929" s="594">
        <v>41522.000342939813</v>
      </c>
      <c r="C5929" s="560">
        <f t="shared" si="553"/>
        <v>2013</v>
      </c>
      <c r="D5929" s="560">
        <f t="shared" si="554"/>
        <v>9</v>
      </c>
      <c r="E5929" s="560">
        <f t="shared" si="555"/>
        <v>5</v>
      </c>
      <c r="F5929" s="560">
        <f t="shared" si="556"/>
        <v>24</v>
      </c>
      <c r="G5929" s="595">
        <f t="shared" si="557"/>
        <v>5</v>
      </c>
      <c r="H5929" s="590">
        <f>CHOOSE('Output Sheet'!$B$4,'8760 Data'!J5929,'8760 Data'!K5929,'8760 Data'!L5929,'8760 Data'!M5929,'8760 Data'!N5929,'8760 Data'!O5929,'8760 Data'!P5929,'8760 Data'!Q5929,'8760 Data'!R5929,'8760 Data'!S5929,'8760 Data'!T5929,'8760 Data'!U5929)</f>
        <v>0</v>
      </c>
      <c r="I5929" s="591" t="e">
        <f>H5929/'Output Sheet'!$B$8</f>
        <v>#DIV/0!</v>
      </c>
      <c r="J5929" s="596"/>
      <c r="K5929" s="560"/>
      <c r="L5929" s="560"/>
      <c r="M5929" s="560"/>
      <c r="N5929" s="560"/>
      <c r="O5929" s="560"/>
      <c r="P5929" s="560"/>
      <c r="Q5929" s="560"/>
      <c r="R5929" s="560"/>
      <c r="S5929" s="560"/>
      <c r="T5929" s="560"/>
      <c r="U5929" s="560"/>
    </row>
    <row r="5930" spans="1:21">
      <c r="A5930" s="593">
        <f t="shared" si="552"/>
        <v>41522</v>
      </c>
      <c r="B5930" s="594">
        <v>41522.04200966435</v>
      </c>
      <c r="C5930" s="560">
        <f t="shared" si="553"/>
        <v>2013</v>
      </c>
      <c r="D5930" s="560">
        <f t="shared" si="554"/>
        <v>9</v>
      </c>
      <c r="E5930" s="560">
        <f t="shared" si="555"/>
        <v>5</v>
      </c>
      <c r="F5930" s="560">
        <f t="shared" si="556"/>
        <v>1</v>
      </c>
      <c r="G5930" s="595">
        <f t="shared" si="557"/>
        <v>5</v>
      </c>
      <c r="H5930" s="590">
        <f>CHOOSE('Output Sheet'!$B$4,'8760 Data'!J5930,'8760 Data'!K5930,'8760 Data'!L5930,'8760 Data'!M5930,'8760 Data'!N5930,'8760 Data'!O5930,'8760 Data'!P5930,'8760 Data'!Q5930,'8760 Data'!R5930,'8760 Data'!S5930,'8760 Data'!T5930,'8760 Data'!U5930)</f>
        <v>0</v>
      </c>
      <c r="I5930" s="591" t="e">
        <f>H5930/'Output Sheet'!$B$8</f>
        <v>#DIV/0!</v>
      </c>
      <c r="J5930" s="596"/>
      <c r="K5930" s="560"/>
      <c r="L5930" s="560"/>
      <c r="M5930" s="560"/>
      <c r="N5930" s="560"/>
      <c r="O5930" s="560"/>
      <c r="P5930" s="560"/>
      <c r="Q5930" s="560"/>
      <c r="R5930" s="560"/>
      <c r="S5930" s="560"/>
      <c r="T5930" s="560"/>
      <c r="U5930" s="560"/>
    </row>
    <row r="5931" spans="1:21">
      <c r="A5931" s="593">
        <f t="shared" si="552"/>
        <v>41522</v>
      </c>
      <c r="B5931" s="594">
        <v>41522.083676388887</v>
      </c>
      <c r="C5931" s="560">
        <f t="shared" si="553"/>
        <v>2013</v>
      </c>
      <c r="D5931" s="560">
        <f t="shared" si="554"/>
        <v>9</v>
      </c>
      <c r="E5931" s="560">
        <f t="shared" si="555"/>
        <v>5</v>
      </c>
      <c r="F5931" s="560">
        <f t="shared" si="556"/>
        <v>2</v>
      </c>
      <c r="G5931" s="595">
        <f t="shared" si="557"/>
        <v>5</v>
      </c>
      <c r="H5931" s="590">
        <f>CHOOSE('Output Sheet'!$B$4,'8760 Data'!J5931,'8760 Data'!K5931,'8760 Data'!L5931,'8760 Data'!M5931,'8760 Data'!N5931,'8760 Data'!O5931,'8760 Data'!P5931,'8760 Data'!Q5931,'8760 Data'!R5931,'8760 Data'!S5931,'8760 Data'!T5931,'8760 Data'!U5931)</f>
        <v>0</v>
      </c>
      <c r="I5931" s="591" t="e">
        <f>H5931/'Output Sheet'!$B$8</f>
        <v>#DIV/0!</v>
      </c>
      <c r="J5931" s="596"/>
      <c r="K5931" s="560"/>
      <c r="L5931" s="560"/>
      <c r="M5931" s="560"/>
      <c r="N5931" s="560"/>
      <c r="O5931" s="560"/>
      <c r="P5931" s="560"/>
      <c r="Q5931" s="560"/>
      <c r="R5931" s="560"/>
      <c r="S5931" s="560"/>
      <c r="T5931" s="560"/>
      <c r="U5931" s="560"/>
    </row>
    <row r="5932" spans="1:21">
      <c r="A5932" s="593">
        <f t="shared" si="552"/>
        <v>41522</v>
      </c>
      <c r="B5932" s="594">
        <v>41522.125343113425</v>
      </c>
      <c r="C5932" s="560">
        <f t="shared" si="553"/>
        <v>2013</v>
      </c>
      <c r="D5932" s="560">
        <f t="shared" si="554"/>
        <v>9</v>
      </c>
      <c r="E5932" s="560">
        <f t="shared" si="555"/>
        <v>5</v>
      </c>
      <c r="F5932" s="560">
        <f t="shared" si="556"/>
        <v>3</v>
      </c>
      <c r="G5932" s="595">
        <f t="shared" si="557"/>
        <v>5</v>
      </c>
      <c r="H5932" s="590">
        <f>CHOOSE('Output Sheet'!$B$4,'8760 Data'!J5932,'8760 Data'!K5932,'8760 Data'!L5932,'8760 Data'!M5932,'8760 Data'!N5932,'8760 Data'!O5932,'8760 Data'!P5932,'8760 Data'!Q5932,'8760 Data'!R5932,'8760 Data'!S5932,'8760 Data'!T5932,'8760 Data'!U5932)</f>
        <v>0</v>
      </c>
      <c r="I5932" s="591" t="e">
        <f>H5932/'Output Sheet'!$B$8</f>
        <v>#DIV/0!</v>
      </c>
      <c r="J5932" s="596"/>
      <c r="K5932" s="560"/>
      <c r="L5932" s="560"/>
      <c r="M5932" s="560"/>
      <c r="N5932" s="560"/>
      <c r="O5932" s="560"/>
      <c r="P5932" s="560"/>
      <c r="Q5932" s="560"/>
      <c r="R5932" s="560"/>
      <c r="S5932" s="560"/>
      <c r="T5932" s="560"/>
      <c r="U5932" s="560"/>
    </row>
    <row r="5933" spans="1:21">
      <c r="A5933" s="593">
        <f t="shared" si="552"/>
        <v>41522</v>
      </c>
      <c r="B5933" s="594">
        <v>41522.167009837962</v>
      </c>
      <c r="C5933" s="560">
        <f t="shared" si="553"/>
        <v>2013</v>
      </c>
      <c r="D5933" s="560">
        <f t="shared" si="554"/>
        <v>9</v>
      </c>
      <c r="E5933" s="560">
        <f t="shared" si="555"/>
        <v>5</v>
      </c>
      <c r="F5933" s="560">
        <f t="shared" si="556"/>
        <v>4</v>
      </c>
      <c r="G5933" s="595">
        <f t="shared" si="557"/>
        <v>5</v>
      </c>
      <c r="H5933" s="590">
        <f>CHOOSE('Output Sheet'!$B$4,'8760 Data'!J5933,'8760 Data'!K5933,'8760 Data'!L5933,'8760 Data'!M5933,'8760 Data'!N5933,'8760 Data'!O5933,'8760 Data'!P5933,'8760 Data'!Q5933,'8760 Data'!R5933,'8760 Data'!S5933,'8760 Data'!T5933,'8760 Data'!U5933)</f>
        <v>0</v>
      </c>
      <c r="I5933" s="591" t="e">
        <f>H5933/'Output Sheet'!$B$8</f>
        <v>#DIV/0!</v>
      </c>
      <c r="J5933" s="596"/>
      <c r="K5933" s="560"/>
      <c r="L5933" s="560"/>
      <c r="M5933" s="560"/>
      <c r="N5933" s="560"/>
      <c r="O5933" s="560"/>
      <c r="P5933" s="560"/>
      <c r="Q5933" s="560"/>
      <c r="R5933" s="560"/>
      <c r="S5933" s="560"/>
      <c r="T5933" s="560"/>
      <c r="U5933" s="560"/>
    </row>
    <row r="5934" spans="1:21">
      <c r="A5934" s="593">
        <f t="shared" si="552"/>
        <v>41522</v>
      </c>
      <c r="B5934" s="594">
        <v>41522.208676562499</v>
      </c>
      <c r="C5934" s="560">
        <f t="shared" si="553"/>
        <v>2013</v>
      </c>
      <c r="D5934" s="560">
        <f t="shared" si="554"/>
        <v>9</v>
      </c>
      <c r="E5934" s="560">
        <f t="shared" si="555"/>
        <v>5</v>
      </c>
      <c r="F5934" s="560">
        <f t="shared" si="556"/>
        <v>5</v>
      </c>
      <c r="G5934" s="595">
        <f t="shared" si="557"/>
        <v>5</v>
      </c>
      <c r="H5934" s="590">
        <f>CHOOSE('Output Sheet'!$B$4,'8760 Data'!J5934,'8760 Data'!K5934,'8760 Data'!L5934,'8760 Data'!M5934,'8760 Data'!N5934,'8760 Data'!O5934,'8760 Data'!P5934,'8760 Data'!Q5934,'8760 Data'!R5934,'8760 Data'!S5934,'8760 Data'!T5934,'8760 Data'!U5934)</f>
        <v>0</v>
      </c>
      <c r="I5934" s="591" t="e">
        <f>H5934/'Output Sheet'!$B$8</f>
        <v>#DIV/0!</v>
      </c>
      <c r="J5934" s="596"/>
      <c r="K5934" s="560"/>
      <c r="L5934" s="560"/>
      <c r="M5934" s="560"/>
      <c r="N5934" s="560"/>
      <c r="O5934" s="560"/>
      <c r="P5934" s="560"/>
      <c r="Q5934" s="560"/>
      <c r="R5934" s="560"/>
      <c r="S5934" s="560"/>
      <c r="T5934" s="560"/>
      <c r="U5934" s="560"/>
    </row>
    <row r="5935" spans="1:21">
      <c r="A5935" s="593">
        <f t="shared" si="552"/>
        <v>41522</v>
      </c>
      <c r="B5935" s="594">
        <v>41522.250343287036</v>
      </c>
      <c r="C5935" s="560">
        <f t="shared" si="553"/>
        <v>2013</v>
      </c>
      <c r="D5935" s="560">
        <f t="shared" si="554"/>
        <v>9</v>
      </c>
      <c r="E5935" s="560">
        <f t="shared" si="555"/>
        <v>5</v>
      </c>
      <c r="F5935" s="560">
        <f t="shared" si="556"/>
        <v>6</v>
      </c>
      <c r="G5935" s="595">
        <f t="shared" si="557"/>
        <v>5</v>
      </c>
      <c r="H5935" s="590">
        <f>CHOOSE('Output Sheet'!$B$4,'8760 Data'!J5935,'8760 Data'!K5935,'8760 Data'!L5935,'8760 Data'!M5935,'8760 Data'!N5935,'8760 Data'!O5935,'8760 Data'!P5935,'8760 Data'!Q5935,'8760 Data'!R5935,'8760 Data'!S5935,'8760 Data'!T5935,'8760 Data'!U5935)</f>
        <v>0</v>
      </c>
      <c r="I5935" s="591" t="e">
        <f>H5935/'Output Sheet'!$B$8</f>
        <v>#DIV/0!</v>
      </c>
      <c r="J5935" s="596"/>
      <c r="K5935" s="560"/>
      <c r="L5935" s="560"/>
      <c r="M5935" s="560"/>
      <c r="N5935" s="560"/>
      <c r="O5935" s="560"/>
      <c r="P5935" s="560"/>
      <c r="Q5935" s="560"/>
      <c r="R5935" s="560"/>
      <c r="S5935" s="560"/>
      <c r="T5935" s="560"/>
      <c r="U5935" s="560"/>
    </row>
    <row r="5936" spans="1:21">
      <c r="A5936" s="593">
        <f t="shared" si="552"/>
        <v>41522</v>
      </c>
      <c r="B5936" s="594">
        <v>41522.292010011573</v>
      </c>
      <c r="C5936" s="560">
        <f t="shared" si="553"/>
        <v>2013</v>
      </c>
      <c r="D5936" s="560">
        <f t="shared" si="554"/>
        <v>9</v>
      </c>
      <c r="E5936" s="560">
        <f t="shared" si="555"/>
        <v>5</v>
      </c>
      <c r="F5936" s="560">
        <f t="shared" si="556"/>
        <v>7</v>
      </c>
      <c r="G5936" s="595">
        <f t="shared" si="557"/>
        <v>5</v>
      </c>
      <c r="H5936" s="590">
        <f>CHOOSE('Output Sheet'!$B$4,'8760 Data'!J5936,'8760 Data'!K5936,'8760 Data'!L5936,'8760 Data'!M5936,'8760 Data'!N5936,'8760 Data'!O5936,'8760 Data'!P5936,'8760 Data'!Q5936,'8760 Data'!R5936,'8760 Data'!S5936,'8760 Data'!T5936,'8760 Data'!U5936)</f>
        <v>0</v>
      </c>
      <c r="I5936" s="591" t="e">
        <f>H5936/'Output Sheet'!$B$8</f>
        <v>#DIV/0!</v>
      </c>
      <c r="J5936" s="596"/>
      <c r="K5936" s="560"/>
      <c r="L5936" s="560"/>
      <c r="M5936" s="560"/>
      <c r="N5936" s="560"/>
      <c r="O5936" s="560"/>
      <c r="P5936" s="560"/>
      <c r="Q5936" s="560"/>
      <c r="R5936" s="560"/>
      <c r="S5936" s="560"/>
      <c r="T5936" s="560"/>
      <c r="U5936" s="560"/>
    </row>
    <row r="5937" spans="1:21">
      <c r="A5937" s="593">
        <f t="shared" si="552"/>
        <v>41522</v>
      </c>
      <c r="B5937" s="594">
        <v>41522.333676736111</v>
      </c>
      <c r="C5937" s="560">
        <f t="shared" si="553"/>
        <v>2013</v>
      </c>
      <c r="D5937" s="560">
        <f t="shared" si="554"/>
        <v>9</v>
      </c>
      <c r="E5937" s="560">
        <f t="shared" si="555"/>
        <v>5</v>
      </c>
      <c r="F5937" s="560">
        <f t="shared" si="556"/>
        <v>8</v>
      </c>
      <c r="G5937" s="595">
        <f t="shared" si="557"/>
        <v>5</v>
      </c>
      <c r="H5937" s="590">
        <f>CHOOSE('Output Sheet'!$B$4,'8760 Data'!J5937,'8760 Data'!K5937,'8760 Data'!L5937,'8760 Data'!M5937,'8760 Data'!N5937,'8760 Data'!O5937,'8760 Data'!P5937,'8760 Data'!Q5937,'8760 Data'!R5937,'8760 Data'!S5937,'8760 Data'!T5937,'8760 Data'!U5937)</f>
        <v>0</v>
      </c>
      <c r="I5937" s="591" t="e">
        <f>H5937/'Output Sheet'!$B$8</f>
        <v>#DIV/0!</v>
      </c>
      <c r="J5937" s="596"/>
      <c r="K5937" s="560"/>
      <c r="L5937" s="560"/>
      <c r="M5937" s="560"/>
      <c r="N5937" s="560"/>
      <c r="O5937" s="560"/>
      <c r="P5937" s="560"/>
      <c r="Q5937" s="560"/>
      <c r="R5937" s="560"/>
      <c r="S5937" s="560"/>
      <c r="T5937" s="560"/>
      <c r="U5937" s="560"/>
    </row>
    <row r="5938" spans="1:21">
      <c r="A5938" s="593">
        <f t="shared" si="552"/>
        <v>41522</v>
      </c>
      <c r="B5938" s="594">
        <v>41522.375343460648</v>
      </c>
      <c r="C5938" s="560">
        <f t="shared" si="553"/>
        <v>2013</v>
      </c>
      <c r="D5938" s="560">
        <f t="shared" si="554"/>
        <v>9</v>
      </c>
      <c r="E5938" s="560">
        <f t="shared" si="555"/>
        <v>5</v>
      </c>
      <c r="F5938" s="560">
        <f t="shared" si="556"/>
        <v>9</v>
      </c>
      <c r="G5938" s="595">
        <f t="shared" si="557"/>
        <v>5</v>
      </c>
      <c r="H5938" s="590">
        <f>CHOOSE('Output Sheet'!$B$4,'8760 Data'!J5938,'8760 Data'!K5938,'8760 Data'!L5938,'8760 Data'!M5938,'8760 Data'!N5938,'8760 Data'!O5938,'8760 Data'!P5938,'8760 Data'!Q5938,'8760 Data'!R5938,'8760 Data'!S5938,'8760 Data'!T5938,'8760 Data'!U5938)</f>
        <v>0</v>
      </c>
      <c r="I5938" s="591" t="e">
        <f>H5938/'Output Sheet'!$B$8</f>
        <v>#DIV/0!</v>
      </c>
      <c r="J5938" s="596"/>
      <c r="K5938" s="560"/>
      <c r="L5938" s="560"/>
      <c r="M5938" s="560"/>
      <c r="N5938" s="560"/>
      <c r="O5938" s="560"/>
      <c r="P5938" s="560"/>
      <c r="Q5938" s="560"/>
      <c r="R5938" s="560"/>
      <c r="S5938" s="560"/>
      <c r="T5938" s="560"/>
      <c r="U5938" s="560"/>
    </row>
    <row r="5939" spans="1:21">
      <c r="A5939" s="593">
        <f t="shared" si="552"/>
        <v>41522</v>
      </c>
      <c r="B5939" s="594">
        <v>41522.417010185185</v>
      </c>
      <c r="C5939" s="560">
        <f t="shared" si="553"/>
        <v>2013</v>
      </c>
      <c r="D5939" s="560">
        <f t="shared" si="554"/>
        <v>9</v>
      </c>
      <c r="E5939" s="560">
        <f t="shared" si="555"/>
        <v>5</v>
      </c>
      <c r="F5939" s="560">
        <f t="shared" si="556"/>
        <v>10</v>
      </c>
      <c r="G5939" s="595">
        <f t="shared" si="557"/>
        <v>5</v>
      </c>
      <c r="H5939" s="590">
        <f>CHOOSE('Output Sheet'!$B$4,'8760 Data'!J5939,'8760 Data'!K5939,'8760 Data'!L5939,'8760 Data'!M5939,'8760 Data'!N5939,'8760 Data'!O5939,'8760 Data'!P5939,'8760 Data'!Q5939,'8760 Data'!R5939,'8760 Data'!S5939,'8760 Data'!T5939,'8760 Data'!U5939)</f>
        <v>0</v>
      </c>
      <c r="I5939" s="591" t="e">
        <f>H5939/'Output Sheet'!$B$8</f>
        <v>#DIV/0!</v>
      </c>
      <c r="J5939" s="596"/>
      <c r="K5939" s="560"/>
      <c r="L5939" s="560"/>
      <c r="M5939" s="560"/>
      <c r="N5939" s="560"/>
      <c r="O5939" s="560"/>
      <c r="P5939" s="560"/>
      <c r="Q5939" s="560"/>
      <c r="R5939" s="560"/>
      <c r="S5939" s="560"/>
      <c r="T5939" s="560"/>
      <c r="U5939" s="560"/>
    </row>
    <row r="5940" spans="1:21">
      <c r="A5940" s="593">
        <f t="shared" si="552"/>
        <v>41522</v>
      </c>
      <c r="B5940" s="594">
        <v>41522.458676909722</v>
      </c>
      <c r="C5940" s="560">
        <f t="shared" si="553"/>
        <v>2013</v>
      </c>
      <c r="D5940" s="560">
        <f t="shared" si="554"/>
        <v>9</v>
      </c>
      <c r="E5940" s="560">
        <f t="shared" si="555"/>
        <v>5</v>
      </c>
      <c r="F5940" s="560">
        <f t="shared" si="556"/>
        <v>11</v>
      </c>
      <c r="G5940" s="595">
        <f t="shared" si="557"/>
        <v>5</v>
      </c>
      <c r="H5940" s="590">
        <f>CHOOSE('Output Sheet'!$B$4,'8760 Data'!J5940,'8760 Data'!K5940,'8760 Data'!L5940,'8760 Data'!M5940,'8760 Data'!N5940,'8760 Data'!O5940,'8760 Data'!P5940,'8760 Data'!Q5940,'8760 Data'!R5940,'8760 Data'!S5940,'8760 Data'!T5940,'8760 Data'!U5940)</f>
        <v>0</v>
      </c>
      <c r="I5940" s="591" t="e">
        <f>H5940/'Output Sheet'!$B$8</f>
        <v>#DIV/0!</v>
      </c>
      <c r="J5940" s="596"/>
      <c r="K5940" s="560"/>
      <c r="L5940" s="560"/>
      <c r="M5940" s="560"/>
      <c r="N5940" s="560"/>
      <c r="O5940" s="560"/>
      <c r="P5940" s="560"/>
      <c r="Q5940" s="560"/>
      <c r="R5940" s="560"/>
      <c r="S5940" s="560"/>
      <c r="T5940" s="560"/>
      <c r="U5940" s="560"/>
    </row>
    <row r="5941" spans="1:21">
      <c r="A5941" s="593">
        <f t="shared" si="552"/>
        <v>41522</v>
      </c>
      <c r="B5941" s="594">
        <v>41522.500343634259</v>
      </c>
      <c r="C5941" s="560">
        <f t="shared" si="553"/>
        <v>2013</v>
      </c>
      <c r="D5941" s="560">
        <f t="shared" si="554"/>
        <v>9</v>
      </c>
      <c r="E5941" s="560">
        <f t="shared" si="555"/>
        <v>5</v>
      </c>
      <c r="F5941" s="560">
        <f t="shared" si="556"/>
        <v>12</v>
      </c>
      <c r="G5941" s="595">
        <f t="shared" si="557"/>
        <v>5</v>
      </c>
      <c r="H5941" s="590">
        <f>CHOOSE('Output Sheet'!$B$4,'8760 Data'!J5941,'8760 Data'!K5941,'8760 Data'!L5941,'8760 Data'!M5941,'8760 Data'!N5941,'8760 Data'!O5941,'8760 Data'!P5941,'8760 Data'!Q5941,'8760 Data'!R5941,'8760 Data'!S5941,'8760 Data'!T5941,'8760 Data'!U5941)</f>
        <v>0</v>
      </c>
      <c r="I5941" s="591" t="e">
        <f>H5941/'Output Sheet'!$B$8</f>
        <v>#DIV/0!</v>
      </c>
      <c r="J5941" s="596"/>
      <c r="K5941" s="560"/>
      <c r="L5941" s="560"/>
      <c r="M5941" s="560"/>
      <c r="N5941" s="560"/>
      <c r="O5941" s="560"/>
      <c r="P5941" s="560"/>
      <c r="Q5941" s="560"/>
      <c r="R5941" s="560"/>
      <c r="S5941" s="560"/>
      <c r="T5941" s="560"/>
      <c r="U5941" s="560"/>
    </row>
    <row r="5942" spans="1:21">
      <c r="A5942" s="593">
        <f t="shared" si="552"/>
        <v>41522</v>
      </c>
      <c r="B5942" s="594">
        <v>41522.542010358797</v>
      </c>
      <c r="C5942" s="560">
        <f t="shared" si="553"/>
        <v>2013</v>
      </c>
      <c r="D5942" s="560">
        <f t="shared" si="554"/>
        <v>9</v>
      </c>
      <c r="E5942" s="560">
        <f t="shared" si="555"/>
        <v>5</v>
      </c>
      <c r="F5942" s="560">
        <f t="shared" si="556"/>
        <v>13</v>
      </c>
      <c r="G5942" s="595">
        <f t="shared" si="557"/>
        <v>5</v>
      </c>
      <c r="H5942" s="590">
        <f>CHOOSE('Output Sheet'!$B$4,'8760 Data'!J5942,'8760 Data'!K5942,'8760 Data'!L5942,'8760 Data'!M5942,'8760 Data'!N5942,'8760 Data'!O5942,'8760 Data'!P5942,'8760 Data'!Q5942,'8760 Data'!R5942,'8760 Data'!S5942,'8760 Data'!T5942,'8760 Data'!U5942)</f>
        <v>0</v>
      </c>
      <c r="I5942" s="591" t="e">
        <f>H5942/'Output Sheet'!$B$8</f>
        <v>#DIV/0!</v>
      </c>
      <c r="J5942" s="596"/>
      <c r="K5942" s="560"/>
      <c r="L5942" s="560"/>
      <c r="M5942" s="560"/>
      <c r="N5942" s="560"/>
      <c r="O5942" s="560"/>
      <c r="P5942" s="560"/>
      <c r="Q5942" s="560"/>
      <c r="R5942" s="560"/>
      <c r="S5942" s="560"/>
      <c r="T5942" s="560"/>
      <c r="U5942" s="560"/>
    </row>
    <row r="5943" spans="1:21">
      <c r="A5943" s="593">
        <f t="shared" si="552"/>
        <v>41522</v>
      </c>
      <c r="B5943" s="594">
        <v>41522.583677083334</v>
      </c>
      <c r="C5943" s="560">
        <f t="shared" si="553"/>
        <v>2013</v>
      </c>
      <c r="D5943" s="560">
        <f t="shared" si="554"/>
        <v>9</v>
      </c>
      <c r="E5943" s="560">
        <f t="shared" si="555"/>
        <v>5</v>
      </c>
      <c r="F5943" s="560">
        <f t="shared" si="556"/>
        <v>14</v>
      </c>
      <c r="G5943" s="595">
        <f t="shared" si="557"/>
        <v>5</v>
      </c>
      <c r="H5943" s="590">
        <f>CHOOSE('Output Sheet'!$B$4,'8760 Data'!J5943,'8760 Data'!K5943,'8760 Data'!L5943,'8760 Data'!M5943,'8760 Data'!N5943,'8760 Data'!O5943,'8760 Data'!P5943,'8760 Data'!Q5943,'8760 Data'!R5943,'8760 Data'!S5943,'8760 Data'!T5943,'8760 Data'!U5943)</f>
        <v>0</v>
      </c>
      <c r="I5943" s="591" t="e">
        <f>H5943/'Output Sheet'!$B$8</f>
        <v>#DIV/0!</v>
      </c>
      <c r="J5943" s="596"/>
      <c r="K5943" s="560"/>
      <c r="L5943" s="560"/>
      <c r="M5943" s="560"/>
      <c r="N5943" s="560"/>
      <c r="O5943" s="560"/>
      <c r="P5943" s="560"/>
      <c r="Q5943" s="560"/>
      <c r="R5943" s="560"/>
      <c r="S5943" s="560"/>
      <c r="T5943" s="560"/>
      <c r="U5943" s="560"/>
    </row>
    <row r="5944" spans="1:21">
      <c r="A5944" s="593">
        <f t="shared" si="552"/>
        <v>41522</v>
      </c>
      <c r="B5944" s="594">
        <v>41522.625343807871</v>
      </c>
      <c r="C5944" s="560">
        <f t="shared" si="553"/>
        <v>2013</v>
      </c>
      <c r="D5944" s="560">
        <f t="shared" si="554"/>
        <v>9</v>
      </c>
      <c r="E5944" s="560">
        <f t="shared" si="555"/>
        <v>5</v>
      </c>
      <c r="F5944" s="560">
        <f t="shared" si="556"/>
        <v>15</v>
      </c>
      <c r="G5944" s="595">
        <f t="shared" si="557"/>
        <v>5</v>
      </c>
      <c r="H5944" s="590">
        <f>CHOOSE('Output Sheet'!$B$4,'8760 Data'!J5944,'8760 Data'!K5944,'8760 Data'!L5944,'8760 Data'!M5944,'8760 Data'!N5944,'8760 Data'!O5944,'8760 Data'!P5944,'8760 Data'!Q5944,'8760 Data'!R5944,'8760 Data'!S5944,'8760 Data'!T5944,'8760 Data'!U5944)</f>
        <v>0</v>
      </c>
      <c r="I5944" s="591" t="e">
        <f>H5944/'Output Sheet'!$B$8</f>
        <v>#DIV/0!</v>
      </c>
      <c r="J5944" s="596"/>
      <c r="K5944" s="560"/>
      <c r="L5944" s="560"/>
      <c r="M5944" s="560"/>
      <c r="N5944" s="560"/>
      <c r="O5944" s="560"/>
      <c r="P5944" s="560"/>
      <c r="Q5944" s="560"/>
      <c r="R5944" s="560"/>
      <c r="S5944" s="560"/>
      <c r="T5944" s="560"/>
      <c r="U5944" s="560"/>
    </row>
    <row r="5945" spans="1:21">
      <c r="A5945" s="593">
        <f t="shared" si="552"/>
        <v>41522</v>
      </c>
      <c r="B5945" s="594">
        <v>41522.667010532408</v>
      </c>
      <c r="C5945" s="560">
        <f t="shared" si="553"/>
        <v>2013</v>
      </c>
      <c r="D5945" s="560">
        <f t="shared" si="554"/>
        <v>9</v>
      </c>
      <c r="E5945" s="560">
        <f t="shared" si="555"/>
        <v>5</v>
      </c>
      <c r="F5945" s="560">
        <f t="shared" si="556"/>
        <v>16</v>
      </c>
      <c r="G5945" s="595">
        <f t="shared" si="557"/>
        <v>5</v>
      </c>
      <c r="H5945" s="590">
        <f>CHOOSE('Output Sheet'!$B$4,'8760 Data'!J5945,'8760 Data'!K5945,'8760 Data'!L5945,'8760 Data'!M5945,'8760 Data'!N5945,'8760 Data'!O5945,'8760 Data'!P5945,'8760 Data'!Q5945,'8760 Data'!R5945,'8760 Data'!S5945,'8760 Data'!T5945,'8760 Data'!U5945)</f>
        <v>0</v>
      </c>
      <c r="I5945" s="591" t="e">
        <f>H5945/'Output Sheet'!$B$8</f>
        <v>#DIV/0!</v>
      </c>
      <c r="J5945" s="596"/>
      <c r="K5945" s="560"/>
      <c r="L5945" s="560"/>
      <c r="M5945" s="560"/>
      <c r="N5945" s="560"/>
      <c r="O5945" s="560"/>
      <c r="P5945" s="560"/>
      <c r="Q5945" s="560"/>
      <c r="R5945" s="560"/>
      <c r="S5945" s="560"/>
      <c r="T5945" s="560"/>
      <c r="U5945" s="560"/>
    </row>
    <row r="5946" spans="1:21">
      <c r="A5946" s="593">
        <f t="shared" si="552"/>
        <v>41522</v>
      </c>
      <c r="B5946" s="594">
        <v>41522.708677256946</v>
      </c>
      <c r="C5946" s="560">
        <f t="shared" si="553"/>
        <v>2013</v>
      </c>
      <c r="D5946" s="560">
        <f t="shared" si="554"/>
        <v>9</v>
      </c>
      <c r="E5946" s="560">
        <f t="shared" si="555"/>
        <v>5</v>
      </c>
      <c r="F5946" s="560">
        <f t="shared" si="556"/>
        <v>17</v>
      </c>
      <c r="G5946" s="595">
        <f t="shared" si="557"/>
        <v>5</v>
      </c>
      <c r="H5946" s="590">
        <f>CHOOSE('Output Sheet'!$B$4,'8760 Data'!J5946,'8760 Data'!K5946,'8760 Data'!L5946,'8760 Data'!M5946,'8760 Data'!N5946,'8760 Data'!O5946,'8760 Data'!P5946,'8760 Data'!Q5946,'8760 Data'!R5946,'8760 Data'!S5946,'8760 Data'!T5946,'8760 Data'!U5946)</f>
        <v>0</v>
      </c>
      <c r="I5946" s="591" t="e">
        <f>H5946/'Output Sheet'!$B$8</f>
        <v>#DIV/0!</v>
      </c>
      <c r="J5946" s="596"/>
      <c r="K5946" s="560"/>
      <c r="L5946" s="560"/>
      <c r="M5946" s="560"/>
      <c r="N5946" s="560"/>
      <c r="O5946" s="560"/>
      <c r="P5946" s="560"/>
      <c r="Q5946" s="560"/>
      <c r="R5946" s="560"/>
      <c r="S5946" s="560"/>
      <c r="T5946" s="560"/>
      <c r="U5946" s="560"/>
    </row>
    <row r="5947" spans="1:21">
      <c r="A5947" s="593">
        <f t="shared" si="552"/>
        <v>41522</v>
      </c>
      <c r="B5947" s="594">
        <v>41522.750343981483</v>
      </c>
      <c r="C5947" s="560">
        <f t="shared" si="553"/>
        <v>2013</v>
      </c>
      <c r="D5947" s="560">
        <f t="shared" si="554"/>
        <v>9</v>
      </c>
      <c r="E5947" s="560">
        <f t="shared" si="555"/>
        <v>5</v>
      </c>
      <c r="F5947" s="560">
        <f t="shared" si="556"/>
        <v>18</v>
      </c>
      <c r="G5947" s="595">
        <f t="shared" si="557"/>
        <v>5</v>
      </c>
      <c r="H5947" s="590">
        <f>CHOOSE('Output Sheet'!$B$4,'8760 Data'!J5947,'8760 Data'!K5947,'8760 Data'!L5947,'8760 Data'!M5947,'8760 Data'!N5947,'8760 Data'!O5947,'8760 Data'!P5947,'8760 Data'!Q5947,'8760 Data'!R5947,'8760 Data'!S5947,'8760 Data'!T5947,'8760 Data'!U5947)</f>
        <v>0</v>
      </c>
      <c r="I5947" s="591" t="e">
        <f>H5947/'Output Sheet'!$B$8</f>
        <v>#DIV/0!</v>
      </c>
      <c r="J5947" s="596"/>
      <c r="K5947" s="560"/>
      <c r="L5947" s="560"/>
      <c r="M5947" s="560"/>
      <c r="N5947" s="560"/>
      <c r="O5947" s="560"/>
      <c r="P5947" s="560"/>
      <c r="Q5947" s="560"/>
      <c r="R5947" s="560"/>
      <c r="S5947" s="560"/>
      <c r="T5947" s="560"/>
      <c r="U5947" s="560"/>
    </row>
    <row r="5948" spans="1:21">
      <c r="A5948" s="593">
        <f t="shared" si="552"/>
        <v>41522</v>
      </c>
      <c r="B5948" s="594">
        <v>41522.79201070602</v>
      </c>
      <c r="C5948" s="560">
        <f t="shared" si="553"/>
        <v>2013</v>
      </c>
      <c r="D5948" s="560">
        <f t="shared" si="554"/>
        <v>9</v>
      </c>
      <c r="E5948" s="560">
        <f t="shared" si="555"/>
        <v>5</v>
      </c>
      <c r="F5948" s="560">
        <f t="shared" si="556"/>
        <v>19</v>
      </c>
      <c r="G5948" s="595">
        <f t="shared" si="557"/>
        <v>5</v>
      </c>
      <c r="H5948" s="590">
        <f>CHOOSE('Output Sheet'!$B$4,'8760 Data'!J5948,'8760 Data'!K5948,'8760 Data'!L5948,'8760 Data'!M5948,'8760 Data'!N5948,'8760 Data'!O5948,'8760 Data'!P5948,'8760 Data'!Q5948,'8760 Data'!R5948,'8760 Data'!S5948,'8760 Data'!T5948,'8760 Data'!U5948)</f>
        <v>0</v>
      </c>
      <c r="I5948" s="591" t="e">
        <f>H5948/'Output Sheet'!$B$8</f>
        <v>#DIV/0!</v>
      </c>
      <c r="J5948" s="596"/>
      <c r="K5948" s="560"/>
      <c r="L5948" s="560"/>
      <c r="M5948" s="560"/>
      <c r="N5948" s="560"/>
      <c r="O5948" s="560"/>
      <c r="P5948" s="560"/>
      <c r="Q5948" s="560"/>
      <c r="R5948" s="560"/>
      <c r="S5948" s="560"/>
      <c r="T5948" s="560"/>
      <c r="U5948" s="560"/>
    </row>
    <row r="5949" spans="1:21">
      <c r="A5949" s="593">
        <f t="shared" si="552"/>
        <v>41522</v>
      </c>
      <c r="B5949" s="594">
        <v>41522.833677430557</v>
      </c>
      <c r="C5949" s="560">
        <f t="shared" si="553"/>
        <v>2013</v>
      </c>
      <c r="D5949" s="560">
        <f t="shared" si="554"/>
        <v>9</v>
      </c>
      <c r="E5949" s="560">
        <f t="shared" si="555"/>
        <v>5</v>
      </c>
      <c r="F5949" s="560">
        <f t="shared" si="556"/>
        <v>20</v>
      </c>
      <c r="G5949" s="595">
        <f t="shared" si="557"/>
        <v>5</v>
      </c>
      <c r="H5949" s="590">
        <f>CHOOSE('Output Sheet'!$B$4,'8760 Data'!J5949,'8760 Data'!K5949,'8760 Data'!L5949,'8760 Data'!M5949,'8760 Data'!N5949,'8760 Data'!O5949,'8760 Data'!P5949,'8760 Data'!Q5949,'8760 Data'!R5949,'8760 Data'!S5949,'8760 Data'!T5949,'8760 Data'!U5949)</f>
        <v>0</v>
      </c>
      <c r="I5949" s="591" t="e">
        <f>H5949/'Output Sheet'!$B$8</f>
        <v>#DIV/0!</v>
      </c>
      <c r="J5949" s="596"/>
      <c r="K5949" s="560"/>
      <c r="L5949" s="560"/>
      <c r="M5949" s="560"/>
      <c r="N5949" s="560"/>
      <c r="O5949" s="560"/>
      <c r="P5949" s="560"/>
      <c r="Q5949" s="560"/>
      <c r="R5949" s="560"/>
      <c r="S5949" s="560"/>
      <c r="T5949" s="560"/>
      <c r="U5949" s="560"/>
    </row>
    <row r="5950" spans="1:21">
      <c r="A5950" s="593">
        <f t="shared" si="552"/>
        <v>41522</v>
      </c>
      <c r="B5950" s="594">
        <v>41522.875344155094</v>
      </c>
      <c r="C5950" s="560">
        <f t="shared" si="553"/>
        <v>2013</v>
      </c>
      <c r="D5950" s="560">
        <f t="shared" si="554"/>
        <v>9</v>
      </c>
      <c r="E5950" s="560">
        <f t="shared" si="555"/>
        <v>5</v>
      </c>
      <c r="F5950" s="560">
        <f t="shared" si="556"/>
        <v>21</v>
      </c>
      <c r="G5950" s="595">
        <f t="shared" si="557"/>
        <v>5</v>
      </c>
      <c r="H5950" s="590">
        <f>CHOOSE('Output Sheet'!$B$4,'8760 Data'!J5950,'8760 Data'!K5950,'8760 Data'!L5950,'8760 Data'!M5950,'8760 Data'!N5950,'8760 Data'!O5950,'8760 Data'!P5950,'8760 Data'!Q5950,'8760 Data'!R5950,'8760 Data'!S5950,'8760 Data'!T5950,'8760 Data'!U5950)</f>
        <v>0</v>
      </c>
      <c r="I5950" s="591" t="e">
        <f>H5950/'Output Sheet'!$B$8</f>
        <v>#DIV/0!</v>
      </c>
      <c r="J5950" s="596"/>
      <c r="K5950" s="560"/>
      <c r="L5950" s="560"/>
      <c r="M5950" s="560"/>
      <c r="N5950" s="560"/>
      <c r="O5950" s="560"/>
      <c r="P5950" s="560"/>
      <c r="Q5950" s="560"/>
      <c r="R5950" s="560"/>
      <c r="S5950" s="560"/>
      <c r="T5950" s="560"/>
      <c r="U5950" s="560"/>
    </row>
    <row r="5951" spans="1:21">
      <c r="A5951" s="593">
        <f t="shared" si="552"/>
        <v>41522</v>
      </c>
      <c r="B5951" s="594">
        <v>41522.917010879632</v>
      </c>
      <c r="C5951" s="560">
        <f t="shared" si="553"/>
        <v>2013</v>
      </c>
      <c r="D5951" s="560">
        <f t="shared" si="554"/>
        <v>9</v>
      </c>
      <c r="E5951" s="560">
        <f t="shared" si="555"/>
        <v>5</v>
      </c>
      <c r="F5951" s="560">
        <f t="shared" si="556"/>
        <v>22</v>
      </c>
      <c r="G5951" s="595">
        <f t="shared" si="557"/>
        <v>5</v>
      </c>
      <c r="H5951" s="590">
        <f>CHOOSE('Output Sheet'!$B$4,'8760 Data'!J5951,'8760 Data'!K5951,'8760 Data'!L5951,'8760 Data'!M5951,'8760 Data'!N5951,'8760 Data'!O5951,'8760 Data'!P5951,'8760 Data'!Q5951,'8760 Data'!R5951,'8760 Data'!S5951,'8760 Data'!T5951,'8760 Data'!U5951)</f>
        <v>0</v>
      </c>
      <c r="I5951" s="591" t="e">
        <f>H5951/'Output Sheet'!$B$8</f>
        <v>#DIV/0!</v>
      </c>
      <c r="J5951" s="596"/>
      <c r="K5951" s="560"/>
      <c r="L5951" s="560"/>
      <c r="M5951" s="560"/>
      <c r="N5951" s="560"/>
      <c r="O5951" s="560"/>
      <c r="P5951" s="560"/>
      <c r="Q5951" s="560"/>
      <c r="R5951" s="560"/>
      <c r="S5951" s="560"/>
      <c r="T5951" s="560"/>
      <c r="U5951" s="560"/>
    </row>
    <row r="5952" spans="1:21">
      <c r="A5952" s="593">
        <f t="shared" si="552"/>
        <v>41522</v>
      </c>
      <c r="B5952" s="594">
        <v>41522.958677604169</v>
      </c>
      <c r="C5952" s="560">
        <f t="shared" si="553"/>
        <v>2013</v>
      </c>
      <c r="D5952" s="560">
        <f t="shared" si="554"/>
        <v>9</v>
      </c>
      <c r="E5952" s="560">
        <f t="shared" si="555"/>
        <v>5</v>
      </c>
      <c r="F5952" s="560">
        <f t="shared" si="556"/>
        <v>23</v>
      </c>
      <c r="G5952" s="595">
        <f t="shared" si="557"/>
        <v>5</v>
      </c>
      <c r="H5952" s="590">
        <f>CHOOSE('Output Sheet'!$B$4,'8760 Data'!J5952,'8760 Data'!K5952,'8760 Data'!L5952,'8760 Data'!M5952,'8760 Data'!N5952,'8760 Data'!O5952,'8760 Data'!P5952,'8760 Data'!Q5952,'8760 Data'!R5952,'8760 Data'!S5952,'8760 Data'!T5952,'8760 Data'!U5952)</f>
        <v>0</v>
      </c>
      <c r="I5952" s="591" t="e">
        <f>H5952/'Output Sheet'!$B$8</f>
        <v>#DIV/0!</v>
      </c>
      <c r="J5952" s="596"/>
      <c r="K5952" s="560"/>
      <c r="L5952" s="560"/>
      <c r="M5952" s="560"/>
      <c r="N5952" s="560"/>
      <c r="O5952" s="560"/>
      <c r="P5952" s="560"/>
      <c r="Q5952" s="560"/>
      <c r="R5952" s="560"/>
      <c r="S5952" s="560"/>
      <c r="T5952" s="560"/>
      <c r="U5952" s="560"/>
    </row>
    <row r="5953" spans="1:21">
      <c r="A5953" s="593">
        <f t="shared" si="552"/>
        <v>41523</v>
      </c>
      <c r="B5953" s="594">
        <v>41523.000344328706</v>
      </c>
      <c r="C5953" s="560">
        <f t="shared" si="553"/>
        <v>2013</v>
      </c>
      <c r="D5953" s="560">
        <f t="shared" si="554"/>
        <v>9</v>
      </c>
      <c r="E5953" s="560">
        <f t="shared" si="555"/>
        <v>6</v>
      </c>
      <c r="F5953" s="560">
        <f t="shared" si="556"/>
        <v>24</v>
      </c>
      <c r="G5953" s="595">
        <f t="shared" si="557"/>
        <v>6</v>
      </c>
      <c r="H5953" s="590">
        <f>CHOOSE('Output Sheet'!$B$4,'8760 Data'!J5953,'8760 Data'!K5953,'8760 Data'!L5953,'8760 Data'!M5953,'8760 Data'!N5953,'8760 Data'!O5953,'8760 Data'!P5953,'8760 Data'!Q5953,'8760 Data'!R5953,'8760 Data'!S5953,'8760 Data'!T5953,'8760 Data'!U5953)</f>
        <v>0</v>
      </c>
      <c r="I5953" s="591" t="e">
        <f>H5953/'Output Sheet'!$B$8</f>
        <v>#DIV/0!</v>
      </c>
      <c r="J5953" s="596"/>
      <c r="K5953" s="560"/>
      <c r="L5953" s="560"/>
      <c r="M5953" s="560"/>
      <c r="N5953" s="560"/>
      <c r="O5953" s="560"/>
      <c r="P5953" s="560"/>
      <c r="Q5953" s="560"/>
      <c r="R5953" s="560"/>
      <c r="S5953" s="560"/>
      <c r="T5953" s="560"/>
      <c r="U5953" s="560"/>
    </row>
    <row r="5954" spans="1:21">
      <c r="A5954" s="593">
        <f t="shared" si="552"/>
        <v>41523</v>
      </c>
      <c r="B5954" s="594">
        <v>41523.042011053243</v>
      </c>
      <c r="C5954" s="560">
        <f t="shared" si="553"/>
        <v>2013</v>
      </c>
      <c r="D5954" s="560">
        <f t="shared" si="554"/>
        <v>9</v>
      </c>
      <c r="E5954" s="560">
        <f t="shared" si="555"/>
        <v>6</v>
      </c>
      <c r="F5954" s="560">
        <f t="shared" si="556"/>
        <v>1</v>
      </c>
      <c r="G5954" s="595">
        <f t="shared" si="557"/>
        <v>6</v>
      </c>
      <c r="H5954" s="590">
        <f>CHOOSE('Output Sheet'!$B$4,'8760 Data'!J5954,'8760 Data'!K5954,'8760 Data'!L5954,'8760 Data'!M5954,'8760 Data'!N5954,'8760 Data'!O5954,'8760 Data'!P5954,'8760 Data'!Q5954,'8760 Data'!R5954,'8760 Data'!S5954,'8760 Data'!T5954,'8760 Data'!U5954)</f>
        <v>0</v>
      </c>
      <c r="I5954" s="591" t="e">
        <f>H5954/'Output Sheet'!$B$8</f>
        <v>#DIV/0!</v>
      </c>
      <c r="J5954" s="596"/>
      <c r="K5954" s="560"/>
      <c r="L5954" s="560"/>
      <c r="M5954" s="560"/>
      <c r="N5954" s="560"/>
      <c r="O5954" s="560"/>
      <c r="P5954" s="560"/>
      <c r="Q5954" s="560"/>
      <c r="R5954" s="560"/>
      <c r="S5954" s="560"/>
      <c r="T5954" s="560"/>
      <c r="U5954" s="560"/>
    </row>
    <row r="5955" spans="1:21">
      <c r="A5955" s="593">
        <f t="shared" ref="A5955:A6018" si="558">DATE(C5955,D5955,E5955)</f>
        <v>41523</v>
      </c>
      <c r="B5955" s="594">
        <v>41523.08367777778</v>
      </c>
      <c r="C5955" s="560">
        <f t="shared" ref="C5955:C6018" si="559">YEAR(B5955)</f>
        <v>2013</v>
      </c>
      <c r="D5955" s="560">
        <f t="shared" ref="D5955:D6018" si="560">MONTH(B5955)</f>
        <v>9</v>
      </c>
      <c r="E5955" s="560">
        <f t="shared" ref="E5955:E6018" si="561">DAY(B5955)</f>
        <v>6</v>
      </c>
      <c r="F5955" s="560">
        <f t="shared" ref="F5955:F6018" si="562">IF(HOUR(B5955)&lt;&gt;0,HOUR(B5955),24)</f>
        <v>2</v>
      </c>
      <c r="G5955" s="595">
        <f t="shared" ref="G5955:G6018" si="563">WEEKDAY(B5955,1)</f>
        <v>6</v>
      </c>
      <c r="H5955" s="590">
        <f>CHOOSE('Output Sheet'!$B$4,'8760 Data'!J5955,'8760 Data'!K5955,'8760 Data'!L5955,'8760 Data'!M5955,'8760 Data'!N5955,'8760 Data'!O5955,'8760 Data'!P5955,'8760 Data'!Q5955,'8760 Data'!R5955,'8760 Data'!S5955,'8760 Data'!T5955,'8760 Data'!U5955)</f>
        <v>0</v>
      </c>
      <c r="I5955" s="591" t="e">
        <f>H5955/'Output Sheet'!$B$8</f>
        <v>#DIV/0!</v>
      </c>
      <c r="J5955" s="596"/>
      <c r="K5955" s="560"/>
      <c r="L5955" s="560"/>
      <c r="M5955" s="560"/>
      <c r="N5955" s="560"/>
      <c r="O5955" s="560"/>
      <c r="P5955" s="560"/>
      <c r="Q5955" s="560"/>
      <c r="R5955" s="560"/>
      <c r="S5955" s="560"/>
      <c r="T5955" s="560"/>
      <c r="U5955" s="560"/>
    </row>
    <row r="5956" spans="1:21">
      <c r="A5956" s="593">
        <f t="shared" si="558"/>
        <v>41523</v>
      </c>
      <c r="B5956" s="594">
        <v>41523.125344502318</v>
      </c>
      <c r="C5956" s="560">
        <f t="shared" si="559"/>
        <v>2013</v>
      </c>
      <c r="D5956" s="560">
        <f t="shared" si="560"/>
        <v>9</v>
      </c>
      <c r="E5956" s="560">
        <f t="shared" si="561"/>
        <v>6</v>
      </c>
      <c r="F5956" s="560">
        <f t="shared" si="562"/>
        <v>3</v>
      </c>
      <c r="G5956" s="595">
        <f t="shared" si="563"/>
        <v>6</v>
      </c>
      <c r="H5956" s="590">
        <f>CHOOSE('Output Sheet'!$B$4,'8760 Data'!J5956,'8760 Data'!K5956,'8760 Data'!L5956,'8760 Data'!M5956,'8760 Data'!N5956,'8760 Data'!O5956,'8760 Data'!P5956,'8760 Data'!Q5956,'8760 Data'!R5956,'8760 Data'!S5956,'8760 Data'!T5956,'8760 Data'!U5956)</f>
        <v>0</v>
      </c>
      <c r="I5956" s="591" t="e">
        <f>H5956/'Output Sheet'!$B$8</f>
        <v>#DIV/0!</v>
      </c>
      <c r="J5956" s="596"/>
      <c r="K5956" s="560"/>
      <c r="L5956" s="560"/>
      <c r="M5956" s="560"/>
      <c r="N5956" s="560"/>
      <c r="O5956" s="560"/>
      <c r="P5956" s="560"/>
      <c r="Q5956" s="560"/>
      <c r="R5956" s="560"/>
      <c r="S5956" s="560"/>
      <c r="T5956" s="560"/>
      <c r="U5956" s="560"/>
    </row>
    <row r="5957" spans="1:21">
      <c r="A5957" s="593">
        <f t="shared" si="558"/>
        <v>41523</v>
      </c>
      <c r="B5957" s="594">
        <v>41523.167011226855</v>
      </c>
      <c r="C5957" s="560">
        <f t="shared" si="559"/>
        <v>2013</v>
      </c>
      <c r="D5957" s="560">
        <f t="shared" si="560"/>
        <v>9</v>
      </c>
      <c r="E5957" s="560">
        <f t="shared" si="561"/>
        <v>6</v>
      </c>
      <c r="F5957" s="560">
        <f t="shared" si="562"/>
        <v>4</v>
      </c>
      <c r="G5957" s="595">
        <f t="shared" si="563"/>
        <v>6</v>
      </c>
      <c r="H5957" s="590">
        <f>CHOOSE('Output Sheet'!$B$4,'8760 Data'!J5957,'8760 Data'!K5957,'8760 Data'!L5957,'8760 Data'!M5957,'8760 Data'!N5957,'8760 Data'!O5957,'8760 Data'!P5957,'8760 Data'!Q5957,'8760 Data'!R5957,'8760 Data'!S5957,'8760 Data'!T5957,'8760 Data'!U5957)</f>
        <v>0</v>
      </c>
      <c r="I5957" s="591" t="e">
        <f>H5957/'Output Sheet'!$B$8</f>
        <v>#DIV/0!</v>
      </c>
      <c r="J5957" s="596"/>
      <c r="K5957" s="560"/>
      <c r="L5957" s="560"/>
      <c r="M5957" s="560"/>
      <c r="N5957" s="560"/>
      <c r="O5957" s="560"/>
      <c r="P5957" s="560"/>
      <c r="Q5957" s="560"/>
      <c r="R5957" s="560"/>
      <c r="S5957" s="560"/>
      <c r="T5957" s="560"/>
      <c r="U5957" s="560"/>
    </row>
    <row r="5958" spans="1:21">
      <c r="A5958" s="593">
        <f t="shared" si="558"/>
        <v>41523</v>
      </c>
      <c r="B5958" s="594">
        <v>41523.208677951392</v>
      </c>
      <c r="C5958" s="560">
        <f t="shared" si="559"/>
        <v>2013</v>
      </c>
      <c r="D5958" s="560">
        <f t="shared" si="560"/>
        <v>9</v>
      </c>
      <c r="E5958" s="560">
        <f t="shared" si="561"/>
        <v>6</v>
      </c>
      <c r="F5958" s="560">
        <f t="shared" si="562"/>
        <v>5</v>
      </c>
      <c r="G5958" s="595">
        <f t="shared" si="563"/>
        <v>6</v>
      </c>
      <c r="H5958" s="590">
        <f>CHOOSE('Output Sheet'!$B$4,'8760 Data'!J5958,'8760 Data'!K5958,'8760 Data'!L5958,'8760 Data'!M5958,'8760 Data'!N5958,'8760 Data'!O5958,'8760 Data'!P5958,'8760 Data'!Q5958,'8760 Data'!R5958,'8760 Data'!S5958,'8760 Data'!T5958,'8760 Data'!U5958)</f>
        <v>0</v>
      </c>
      <c r="I5958" s="591" t="e">
        <f>H5958/'Output Sheet'!$B$8</f>
        <v>#DIV/0!</v>
      </c>
      <c r="J5958" s="596"/>
      <c r="K5958" s="560"/>
      <c r="L5958" s="560"/>
      <c r="M5958" s="560"/>
      <c r="N5958" s="560"/>
      <c r="O5958" s="560"/>
      <c r="P5958" s="560"/>
      <c r="Q5958" s="560"/>
      <c r="R5958" s="560"/>
      <c r="S5958" s="560"/>
      <c r="T5958" s="560"/>
      <c r="U5958" s="560"/>
    </row>
    <row r="5959" spans="1:21">
      <c r="A5959" s="593">
        <f t="shared" si="558"/>
        <v>41523</v>
      </c>
      <c r="B5959" s="594">
        <v>41523.250344675929</v>
      </c>
      <c r="C5959" s="560">
        <f t="shared" si="559"/>
        <v>2013</v>
      </c>
      <c r="D5959" s="560">
        <f t="shared" si="560"/>
        <v>9</v>
      </c>
      <c r="E5959" s="560">
        <f t="shared" si="561"/>
        <v>6</v>
      </c>
      <c r="F5959" s="560">
        <f t="shared" si="562"/>
        <v>6</v>
      </c>
      <c r="G5959" s="595">
        <f t="shared" si="563"/>
        <v>6</v>
      </c>
      <c r="H5959" s="590">
        <f>CHOOSE('Output Sheet'!$B$4,'8760 Data'!J5959,'8760 Data'!K5959,'8760 Data'!L5959,'8760 Data'!M5959,'8760 Data'!N5959,'8760 Data'!O5959,'8760 Data'!P5959,'8760 Data'!Q5959,'8760 Data'!R5959,'8760 Data'!S5959,'8760 Data'!T5959,'8760 Data'!U5959)</f>
        <v>0</v>
      </c>
      <c r="I5959" s="591" t="e">
        <f>H5959/'Output Sheet'!$B$8</f>
        <v>#DIV/0!</v>
      </c>
      <c r="J5959" s="596"/>
      <c r="K5959" s="560"/>
      <c r="L5959" s="560"/>
      <c r="M5959" s="560"/>
      <c r="N5959" s="560"/>
      <c r="O5959" s="560"/>
      <c r="P5959" s="560"/>
      <c r="Q5959" s="560"/>
      <c r="R5959" s="560"/>
      <c r="S5959" s="560"/>
      <c r="T5959" s="560"/>
      <c r="U5959" s="560"/>
    </row>
    <row r="5960" spans="1:21">
      <c r="A5960" s="593">
        <f t="shared" si="558"/>
        <v>41523</v>
      </c>
      <c r="B5960" s="594">
        <v>41523.292011400466</v>
      </c>
      <c r="C5960" s="560">
        <f t="shared" si="559"/>
        <v>2013</v>
      </c>
      <c r="D5960" s="560">
        <f t="shared" si="560"/>
        <v>9</v>
      </c>
      <c r="E5960" s="560">
        <f t="shared" si="561"/>
        <v>6</v>
      </c>
      <c r="F5960" s="560">
        <f t="shared" si="562"/>
        <v>7</v>
      </c>
      <c r="G5960" s="595">
        <f t="shared" si="563"/>
        <v>6</v>
      </c>
      <c r="H5960" s="590">
        <f>CHOOSE('Output Sheet'!$B$4,'8760 Data'!J5960,'8760 Data'!K5960,'8760 Data'!L5960,'8760 Data'!M5960,'8760 Data'!N5960,'8760 Data'!O5960,'8760 Data'!P5960,'8760 Data'!Q5960,'8760 Data'!R5960,'8760 Data'!S5960,'8760 Data'!T5960,'8760 Data'!U5960)</f>
        <v>0</v>
      </c>
      <c r="I5960" s="591" t="e">
        <f>H5960/'Output Sheet'!$B$8</f>
        <v>#DIV/0!</v>
      </c>
      <c r="J5960" s="596"/>
      <c r="K5960" s="560"/>
      <c r="L5960" s="560"/>
      <c r="M5960" s="560"/>
      <c r="N5960" s="560"/>
      <c r="O5960" s="560"/>
      <c r="P5960" s="560"/>
      <c r="Q5960" s="560"/>
      <c r="R5960" s="560"/>
      <c r="S5960" s="560"/>
      <c r="T5960" s="560"/>
      <c r="U5960" s="560"/>
    </row>
    <row r="5961" spans="1:21">
      <c r="A5961" s="593">
        <f t="shared" si="558"/>
        <v>41523</v>
      </c>
      <c r="B5961" s="594">
        <v>41523.333678124996</v>
      </c>
      <c r="C5961" s="560">
        <f t="shared" si="559"/>
        <v>2013</v>
      </c>
      <c r="D5961" s="560">
        <f t="shared" si="560"/>
        <v>9</v>
      </c>
      <c r="E5961" s="560">
        <f t="shared" si="561"/>
        <v>6</v>
      </c>
      <c r="F5961" s="560">
        <f t="shared" si="562"/>
        <v>8</v>
      </c>
      <c r="G5961" s="595">
        <f t="shared" si="563"/>
        <v>6</v>
      </c>
      <c r="H5961" s="590">
        <f>CHOOSE('Output Sheet'!$B$4,'8760 Data'!J5961,'8760 Data'!K5961,'8760 Data'!L5961,'8760 Data'!M5961,'8760 Data'!N5961,'8760 Data'!O5961,'8760 Data'!P5961,'8760 Data'!Q5961,'8760 Data'!R5961,'8760 Data'!S5961,'8760 Data'!T5961,'8760 Data'!U5961)</f>
        <v>0</v>
      </c>
      <c r="I5961" s="591" t="e">
        <f>H5961/'Output Sheet'!$B$8</f>
        <v>#DIV/0!</v>
      </c>
      <c r="J5961" s="596"/>
      <c r="K5961" s="560"/>
      <c r="L5961" s="560"/>
      <c r="M5961" s="560"/>
      <c r="N5961" s="560"/>
      <c r="O5961" s="560"/>
      <c r="P5961" s="560"/>
      <c r="Q5961" s="560"/>
      <c r="R5961" s="560"/>
      <c r="S5961" s="560"/>
      <c r="T5961" s="560"/>
      <c r="U5961" s="560"/>
    </row>
    <row r="5962" spans="1:21">
      <c r="A5962" s="593">
        <f t="shared" si="558"/>
        <v>41523</v>
      </c>
      <c r="B5962" s="594">
        <v>41523.375344849534</v>
      </c>
      <c r="C5962" s="560">
        <f t="shared" si="559"/>
        <v>2013</v>
      </c>
      <c r="D5962" s="560">
        <f t="shared" si="560"/>
        <v>9</v>
      </c>
      <c r="E5962" s="560">
        <f t="shared" si="561"/>
        <v>6</v>
      </c>
      <c r="F5962" s="560">
        <f t="shared" si="562"/>
        <v>9</v>
      </c>
      <c r="G5962" s="595">
        <f t="shared" si="563"/>
        <v>6</v>
      </c>
      <c r="H5962" s="590">
        <f>CHOOSE('Output Sheet'!$B$4,'8760 Data'!J5962,'8760 Data'!K5962,'8760 Data'!L5962,'8760 Data'!M5962,'8760 Data'!N5962,'8760 Data'!O5962,'8760 Data'!P5962,'8760 Data'!Q5962,'8760 Data'!R5962,'8760 Data'!S5962,'8760 Data'!T5962,'8760 Data'!U5962)</f>
        <v>0</v>
      </c>
      <c r="I5962" s="591" t="e">
        <f>H5962/'Output Sheet'!$B$8</f>
        <v>#DIV/0!</v>
      </c>
      <c r="J5962" s="596"/>
      <c r="K5962" s="560"/>
      <c r="L5962" s="560"/>
      <c r="M5962" s="560"/>
      <c r="N5962" s="560"/>
      <c r="O5962" s="560"/>
      <c r="P5962" s="560"/>
      <c r="Q5962" s="560"/>
      <c r="R5962" s="560"/>
      <c r="S5962" s="560"/>
      <c r="T5962" s="560"/>
      <c r="U5962" s="560"/>
    </row>
    <row r="5963" spans="1:21">
      <c r="A5963" s="593">
        <f t="shared" si="558"/>
        <v>41523</v>
      </c>
      <c r="B5963" s="594">
        <v>41523.417011574071</v>
      </c>
      <c r="C5963" s="560">
        <f t="shared" si="559"/>
        <v>2013</v>
      </c>
      <c r="D5963" s="560">
        <f t="shared" si="560"/>
        <v>9</v>
      </c>
      <c r="E5963" s="560">
        <f t="shared" si="561"/>
        <v>6</v>
      </c>
      <c r="F5963" s="560">
        <f t="shared" si="562"/>
        <v>10</v>
      </c>
      <c r="G5963" s="595">
        <f t="shared" si="563"/>
        <v>6</v>
      </c>
      <c r="H5963" s="590">
        <f>CHOOSE('Output Sheet'!$B$4,'8760 Data'!J5963,'8760 Data'!K5963,'8760 Data'!L5963,'8760 Data'!M5963,'8760 Data'!N5963,'8760 Data'!O5963,'8760 Data'!P5963,'8760 Data'!Q5963,'8760 Data'!R5963,'8760 Data'!S5963,'8760 Data'!T5963,'8760 Data'!U5963)</f>
        <v>0</v>
      </c>
      <c r="I5963" s="591" t="e">
        <f>H5963/'Output Sheet'!$B$8</f>
        <v>#DIV/0!</v>
      </c>
      <c r="J5963" s="596"/>
      <c r="K5963" s="560"/>
      <c r="L5963" s="560"/>
      <c r="M5963" s="560"/>
      <c r="N5963" s="560"/>
      <c r="O5963" s="560"/>
      <c r="P5963" s="560"/>
      <c r="Q5963" s="560"/>
      <c r="R5963" s="560"/>
      <c r="S5963" s="560"/>
      <c r="T5963" s="560"/>
      <c r="U5963" s="560"/>
    </row>
    <row r="5964" spans="1:21">
      <c r="A5964" s="593">
        <f t="shared" si="558"/>
        <v>41523</v>
      </c>
      <c r="B5964" s="594">
        <v>41523.458678298608</v>
      </c>
      <c r="C5964" s="560">
        <f t="shared" si="559"/>
        <v>2013</v>
      </c>
      <c r="D5964" s="560">
        <f t="shared" si="560"/>
        <v>9</v>
      </c>
      <c r="E5964" s="560">
        <f t="shared" si="561"/>
        <v>6</v>
      </c>
      <c r="F5964" s="560">
        <f t="shared" si="562"/>
        <v>11</v>
      </c>
      <c r="G5964" s="595">
        <f t="shared" si="563"/>
        <v>6</v>
      </c>
      <c r="H5964" s="590">
        <f>CHOOSE('Output Sheet'!$B$4,'8760 Data'!J5964,'8760 Data'!K5964,'8760 Data'!L5964,'8760 Data'!M5964,'8760 Data'!N5964,'8760 Data'!O5964,'8760 Data'!P5964,'8760 Data'!Q5964,'8760 Data'!R5964,'8760 Data'!S5964,'8760 Data'!T5964,'8760 Data'!U5964)</f>
        <v>0</v>
      </c>
      <c r="I5964" s="591" t="e">
        <f>H5964/'Output Sheet'!$B$8</f>
        <v>#DIV/0!</v>
      </c>
      <c r="J5964" s="596"/>
      <c r="K5964" s="560"/>
      <c r="L5964" s="560"/>
      <c r="M5964" s="560"/>
      <c r="N5964" s="560"/>
      <c r="O5964" s="560"/>
      <c r="P5964" s="560"/>
      <c r="Q5964" s="560"/>
      <c r="R5964" s="560"/>
      <c r="S5964" s="560"/>
      <c r="T5964" s="560"/>
      <c r="U5964" s="560"/>
    </row>
    <row r="5965" spans="1:21">
      <c r="A5965" s="593">
        <f t="shared" si="558"/>
        <v>41523</v>
      </c>
      <c r="B5965" s="594">
        <v>41523.500345023145</v>
      </c>
      <c r="C5965" s="560">
        <f t="shared" si="559"/>
        <v>2013</v>
      </c>
      <c r="D5965" s="560">
        <f t="shared" si="560"/>
        <v>9</v>
      </c>
      <c r="E5965" s="560">
        <f t="shared" si="561"/>
        <v>6</v>
      </c>
      <c r="F5965" s="560">
        <f t="shared" si="562"/>
        <v>12</v>
      </c>
      <c r="G5965" s="595">
        <f t="shared" si="563"/>
        <v>6</v>
      </c>
      <c r="H5965" s="590">
        <f>CHOOSE('Output Sheet'!$B$4,'8760 Data'!J5965,'8760 Data'!K5965,'8760 Data'!L5965,'8760 Data'!M5965,'8760 Data'!N5965,'8760 Data'!O5965,'8760 Data'!P5965,'8760 Data'!Q5965,'8760 Data'!R5965,'8760 Data'!S5965,'8760 Data'!T5965,'8760 Data'!U5965)</f>
        <v>0</v>
      </c>
      <c r="I5965" s="591" t="e">
        <f>H5965/'Output Sheet'!$B$8</f>
        <v>#DIV/0!</v>
      </c>
      <c r="J5965" s="596"/>
      <c r="K5965" s="560"/>
      <c r="L5965" s="560"/>
      <c r="M5965" s="560"/>
      <c r="N5965" s="560"/>
      <c r="O5965" s="560"/>
      <c r="P5965" s="560"/>
      <c r="Q5965" s="560"/>
      <c r="R5965" s="560"/>
      <c r="S5965" s="560"/>
      <c r="T5965" s="560"/>
      <c r="U5965" s="560"/>
    </row>
    <row r="5966" spans="1:21">
      <c r="A5966" s="593">
        <f t="shared" si="558"/>
        <v>41523</v>
      </c>
      <c r="B5966" s="594">
        <v>41523.542011747682</v>
      </c>
      <c r="C5966" s="560">
        <f t="shared" si="559"/>
        <v>2013</v>
      </c>
      <c r="D5966" s="560">
        <f t="shared" si="560"/>
        <v>9</v>
      </c>
      <c r="E5966" s="560">
        <f t="shared" si="561"/>
        <v>6</v>
      </c>
      <c r="F5966" s="560">
        <f t="shared" si="562"/>
        <v>13</v>
      </c>
      <c r="G5966" s="595">
        <f t="shared" si="563"/>
        <v>6</v>
      </c>
      <c r="H5966" s="590">
        <f>CHOOSE('Output Sheet'!$B$4,'8760 Data'!J5966,'8760 Data'!K5966,'8760 Data'!L5966,'8760 Data'!M5966,'8760 Data'!N5966,'8760 Data'!O5966,'8760 Data'!P5966,'8760 Data'!Q5966,'8760 Data'!R5966,'8760 Data'!S5966,'8760 Data'!T5966,'8760 Data'!U5966)</f>
        <v>0</v>
      </c>
      <c r="I5966" s="591" t="e">
        <f>H5966/'Output Sheet'!$B$8</f>
        <v>#DIV/0!</v>
      </c>
      <c r="J5966" s="596"/>
      <c r="K5966" s="560"/>
      <c r="L5966" s="560"/>
      <c r="M5966" s="560"/>
      <c r="N5966" s="560"/>
      <c r="O5966" s="560"/>
      <c r="P5966" s="560"/>
      <c r="Q5966" s="560"/>
      <c r="R5966" s="560"/>
      <c r="S5966" s="560"/>
      <c r="T5966" s="560"/>
      <c r="U5966" s="560"/>
    </row>
    <row r="5967" spans="1:21">
      <c r="A5967" s="593">
        <f t="shared" si="558"/>
        <v>41523</v>
      </c>
      <c r="B5967" s="594">
        <v>41523.58367847222</v>
      </c>
      <c r="C5967" s="560">
        <f t="shared" si="559"/>
        <v>2013</v>
      </c>
      <c r="D5967" s="560">
        <f t="shared" si="560"/>
        <v>9</v>
      </c>
      <c r="E5967" s="560">
        <f t="shared" si="561"/>
        <v>6</v>
      </c>
      <c r="F5967" s="560">
        <f t="shared" si="562"/>
        <v>14</v>
      </c>
      <c r="G5967" s="595">
        <f t="shared" si="563"/>
        <v>6</v>
      </c>
      <c r="H5967" s="590">
        <f>CHOOSE('Output Sheet'!$B$4,'8760 Data'!J5967,'8760 Data'!K5967,'8760 Data'!L5967,'8760 Data'!M5967,'8760 Data'!N5967,'8760 Data'!O5967,'8760 Data'!P5967,'8760 Data'!Q5967,'8760 Data'!R5967,'8760 Data'!S5967,'8760 Data'!T5967,'8760 Data'!U5967)</f>
        <v>0</v>
      </c>
      <c r="I5967" s="591" t="e">
        <f>H5967/'Output Sheet'!$B$8</f>
        <v>#DIV/0!</v>
      </c>
      <c r="J5967" s="596"/>
      <c r="K5967" s="560"/>
      <c r="L5967" s="560"/>
      <c r="M5967" s="560"/>
      <c r="N5967" s="560"/>
      <c r="O5967" s="560"/>
      <c r="P5967" s="560"/>
      <c r="Q5967" s="560"/>
      <c r="R5967" s="560"/>
      <c r="S5967" s="560"/>
      <c r="T5967" s="560"/>
      <c r="U5967" s="560"/>
    </row>
    <row r="5968" spans="1:21">
      <c r="A5968" s="593">
        <f t="shared" si="558"/>
        <v>41523</v>
      </c>
      <c r="B5968" s="594">
        <v>41523.625345196757</v>
      </c>
      <c r="C5968" s="560">
        <f t="shared" si="559"/>
        <v>2013</v>
      </c>
      <c r="D5968" s="560">
        <f t="shared" si="560"/>
        <v>9</v>
      </c>
      <c r="E5968" s="560">
        <f t="shared" si="561"/>
        <v>6</v>
      </c>
      <c r="F5968" s="560">
        <f t="shared" si="562"/>
        <v>15</v>
      </c>
      <c r="G5968" s="595">
        <f t="shared" si="563"/>
        <v>6</v>
      </c>
      <c r="H5968" s="590">
        <f>CHOOSE('Output Sheet'!$B$4,'8760 Data'!J5968,'8760 Data'!K5968,'8760 Data'!L5968,'8760 Data'!M5968,'8760 Data'!N5968,'8760 Data'!O5968,'8760 Data'!P5968,'8760 Data'!Q5968,'8760 Data'!R5968,'8760 Data'!S5968,'8760 Data'!T5968,'8760 Data'!U5968)</f>
        <v>0</v>
      </c>
      <c r="I5968" s="591" t="e">
        <f>H5968/'Output Sheet'!$B$8</f>
        <v>#DIV/0!</v>
      </c>
      <c r="J5968" s="596"/>
      <c r="K5968" s="560"/>
      <c r="L5968" s="560"/>
      <c r="M5968" s="560"/>
      <c r="N5968" s="560"/>
      <c r="O5968" s="560"/>
      <c r="P5968" s="560"/>
      <c r="Q5968" s="560"/>
      <c r="R5968" s="560"/>
      <c r="S5968" s="560"/>
      <c r="T5968" s="560"/>
      <c r="U5968" s="560"/>
    </row>
    <row r="5969" spans="1:21">
      <c r="A5969" s="593">
        <f t="shared" si="558"/>
        <v>41523</v>
      </c>
      <c r="B5969" s="594">
        <v>41523.667011921294</v>
      </c>
      <c r="C5969" s="560">
        <f t="shared" si="559"/>
        <v>2013</v>
      </c>
      <c r="D5969" s="560">
        <f t="shared" si="560"/>
        <v>9</v>
      </c>
      <c r="E5969" s="560">
        <f t="shared" si="561"/>
        <v>6</v>
      </c>
      <c r="F5969" s="560">
        <f t="shared" si="562"/>
        <v>16</v>
      </c>
      <c r="G5969" s="595">
        <f t="shared" si="563"/>
        <v>6</v>
      </c>
      <c r="H5969" s="590">
        <f>CHOOSE('Output Sheet'!$B$4,'8760 Data'!J5969,'8760 Data'!K5969,'8760 Data'!L5969,'8760 Data'!M5969,'8760 Data'!N5969,'8760 Data'!O5969,'8760 Data'!P5969,'8760 Data'!Q5969,'8760 Data'!R5969,'8760 Data'!S5969,'8760 Data'!T5969,'8760 Data'!U5969)</f>
        <v>0</v>
      </c>
      <c r="I5969" s="591" t="e">
        <f>H5969/'Output Sheet'!$B$8</f>
        <v>#DIV/0!</v>
      </c>
      <c r="J5969" s="596"/>
      <c r="K5969" s="560"/>
      <c r="L5969" s="560"/>
      <c r="M5969" s="560"/>
      <c r="N5969" s="560"/>
      <c r="O5969" s="560"/>
      <c r="P5969" s="560"/>
      <c r="Q5969" s="560"/>
      <c r="R5969" s="560"/>
      <c r="S5969" s="560"/>
      <c r="T5969" s="560"/>
      <c r="U5969" s="560"/>
    </row>
    <row r="5970" spans="1:21">
      <c r="A5970" s="593">
        <f t="shared" si="558"/>
        <v>41523</v>
      </c>
      <c r="B5970" s="594">
        <v>41523.708678645831</v>
      </c>
      <c r="C5970" s="560">
        <f t="shared" si="559"/>
        <v>2013</v>
      </c>
      <c r="D5970" s="560">
        <f t="shared" si="560"/>
        <v>9</v>
      </c>
      <c r="E5970" s="560">
        <f t="shared" si="561"/>
        <v>6</v>
      </c>
      <c r="F5970" s="560">
        <f t="shared" si="562"/>
        <v>17</v>
      </c>
      <c r="G5970" s="595">
        <f t="shared" si="563"/>
        <v>6</v>
      </c>
      <c r="H5970" s="590">
        <f>CHOOSE('Output Sheet'!$B$4,'8760 Data'!J5970,'8760 Data'!K5970,'8760 Data'!L5970,'8760 Data'!M5970,'8760 Data'!N5970,'8760 Data'!O5970,'8760 Data'!P5970,'8760 Data'!Q5970,'8760 Data'!R5970,'8760 Data'!S5970,'8760 Data'!T5970,'8760 Data'!U5970)</f>
        <v>0</v>
      </c>
      <c r="I5970" s="591" t="e">
        <f>H5970/'Output Sheet'!$B$8</f>
        <v>#DIV/0!</v>
      </c>
      <c r="J5970" s="596"/>
      <c r="K5970" s="560"/>
      <c r="L5970" s="560"/>
      <c r="M5970" s="560"/>
      <c r="N5970" s="560"/>
      <c r="O5970" s="560"/>
      <c r="P5970" s="560"/>
      <c r="Q5970" s="560"/>
      <c r="R5970" s="560"/>
      <c r="S5970" s="560"/>
      <c r="T5970" s="560"/>
      <c r="U5970" s="560"/>
    </row>
    <row r="5971" spans="1:21">
      <c r="A5971" s="593">
        <f t="shared" si="558"/>
        <v>41523</v>
      </c>
      <c r="B5971" s="594">
        <v>41523.750345370368</v>
      </c>
      <c r="C5971" s="560">
        <f t="shared" si="559"/>
        <v>2013</v>
      </c>
      <c r="D5971" s="560">
        <f t="shared" si="560"/>
        <v>9</v>
      </c>
      <c r="E5971" s="560">
        <f t="shared" si="561"/>
        <v>6</v>
      </c>
      <c r="F5971" s="560">
        <f t="shared" si="562"/>
        <v>18</v>
      </c>
      <c r="G5971" s="595">
        <f t="shared" si="563"/>
        <v>6</v>
      </c>
      <c r="H5971" s="590">
        <f>CHOOSE('Output Sheet'!$B$4,'8760 Data'!J5971,'8760 Data'!K5971,'8760 Data'!L5971,'8760 Data'!M5971,'8760 Data'!N5971,'8760 Data'!O5971,'8760 Data'!P5971,'8760 Data'!Q5971,'8760 Data'!R5971,'8760 Data'!S5971,'8760 Data'!T5971,'8760 Data'!U5971)</f>
        <v>0</v>
      </c>
      <c r="I5971" s="591" t="e">
        <f>H5971/'Output Sheet'!$B$8</f>
        <v>#DIV/0!</v>
      </c>
      <c r="J5971" s="596"/>
      <c r="K5971" s="560"/>
      <c r="L5971" s="560"/>
      <c r="M5971" s="560"/>
      <c r="N5971" s="560"/>
      <c r="O5971" s="560"/>
      <c r="P5971" s="560"/>
      <c r="Q5971" s="560"/>
      <c r="R5971" s="560"/>
      <c r="S5971" s="560"/>
      <c r="T5971" s="560"/>
      <c r="U5971" s="560"/>
    </row>
    <row r="5972" spans="1:21">
      <c r="A5972" s="593">
        <f t="shared" si="558"/>
        <v>41523</v>
      </c>
      <c r="B5972" s="594">
        <v>41523.792012094906</v>
      </c>
      <c r="C5972" s="560">
        <f t="shared" si="559"/>
        <v>2013</v>
      </c>
      <c r="D5972" s="560">
        <f t="shared" si="560"/>
        <v>9</v>
      </c>
      <c r="E5972" s="560">
        <f t="shared" si="561"/>
        <v>6</v>
      </c>
      <c r="F5972" s="560">
        <f t="shared" si="562"/>
        <v>19</v>
      </c>
      <c r="G5972" s="595">
        <f t="shared" si="563"/>
        <v>6</v>
      </c>
      <c r="H5972" s="590">
        <f>CHOOSE('Output Sheet'!$B$4,'8760 Data'!J5972,'8760 Data'!K5972,'8760 Data'!L5972,'8760 Data'!M5972,'8760 Data'!N5972,'8760 Data'!O5972,'8760 Data'!P5972,'8760 Data'!Q5972,'8760 Data'!R5972,'8760 Data'!S5972,'8760 Data'!T5972,'8760 Data'!U5972)</f>
        <v>0</v>
      </c>
      <c r="I5972" s="591" t="e">
        <f>H5972/'Output Sheet'!$B$8</f>
        <v>#DIV/0!</v>
      </c>
      <c r="J5972" s="596"/>
      <c r="K5972" s="560"/>
      <c r="L5972" s="560"/>
      <c r="M5972" s="560"/>
      <c r="N5972" s="560"/>
      <c r="O5972" s="560"/>
      <c r="P5972" s="560"/>
      <c r="Q5972" s="560"/>
      <c r="R5972" s="560"/>
      <c r="S5972" s="560"/>
      <c r="T5972" s="560"/>
      <c r="U5972" s="560"/>
    </row>
    <row r="5973" spans="1:21">
      <c r="A5973" s="593">
        <f t="shared" si="558"/>
        <v>41523</v>
      </c>
      <c r="B5973" s="594">
        <v>41523.833678819443</v>
      </c>
      <c r="C5973" s="560">
        <f t="shared" si="559"/>
        <v>2013</v>
      </c>
      <c r="D5973" s="560">
        <f t="shared" si="560"/>
        <v>9</v>
      </c>
      <c r="E5973" s="560">
        <f t="shared" si="561"/>
        <v>6</v>
      </c>
      <c r="F5973" s="560">
        <f t="shared" si="562"/>
        <v>20</v>
      </c>
      <c r="G5973" s="595">
        <f t="shared" si="563"/>
        <v>6</v>
      </c>
      <c r="H5973" s="590">
        <f>CHOOSE('Output Sheet'!$B$4,'8760 Data'!J5973,'8760 Data'!K5973,'8760 Data'!L5973,'8760 Data'!M5973,'8760 Data'!N5973,'8760 Data'!O5973,'8760 Data'!P5973,'8760 Data'!Q5973,'8760 Data'!R5973,'8760 Data'!S5973,'8760 Data'!T5973,'8760 Data'!U5973)</f>
        <v>0</v>
      </c>
      <c r="I5973" s="591" t="e">
        <f>H5973/'Output Sheet'!$B$8</f>
        <v>#DIV/0!</v>
      </c>
      <c r="J5973" s="596"/>
      <c r="K5973" s="560"/>
      <c r="L5973" s="560"/>
      <c r="M5973" s="560"/>
      <c r="N5973" s="560"/>
      <c r="O5973" s="560"/>
      <c r="P5973" s="560"/>
      <c r="Q5973" s="560"/>
      <c r="R5973" s="560"/>
      <c r="S5973" s="560"/>
      <c r="T5973" s="560"/>
      <c r="U5973" s="560"/>
    </row>
    <row r="5974" spans="1:21">
      <c r="A5974" s="593">
        <f t="shared" si="558"/>
        <v>41523</v>
      </c>
      <c r="B5974" s="594">
        <v>41523.87534554398</v>
      </c>
      <c r="C5974" s="560">
        <f t="shared" si="559"/>
        <v>2013</v>
      </c>
      <c r="D5974" s="560">
        <f t="shared" si="560"/>
        <v>9</v>
      </c>
      <c r="E5974" s="560">
        <f t="shared" si="561"/>
        <v>6</v>
      </c>
      <c r="F5974" s="560">
        <f t="shared" si="562"/>
        <v>21</v>
      </c>
      <c r="G5974" s="595">
        <f t="shared" si="563"/>
        <v>6</v>
      </c>
      <c r="H5974" s="590">
        <f>CHOOSE('Output Sheet'!$B$4,'8760 Data'!J5974,'8760 Data'!K5974,'8760 Data'!L5974,'8760 Data'!M5974,'8760 Data'!N5974,'8760 Data'!O5974,'8760 Data'!P5974,'8760 Data'!Q5974,'8760 Data'!R5974,'8760 Data'!S5974,'8760 Data'!T5974,'8760 Data'!U5974)</f>
        <v>0</v>
      </c>
      <c r="I5974" s="591" t="e">
        <f>H5974/'Output Sheet'!$B$8</f>
        <v>#DIV/0!</v>
      </c>
      <c r="J5974" s="596"/>
      <c r="K5974" s="560"/>
      <c r="L5974" s="560"/>
      <c r="M5974" s="560"/>
      <c r="N5974" s="560"/>
      <c r="O5974" s="560"/>
      <c r="P5974" s="560"/>
      <c r="Q5974" s="560"/>
      <c r="R5974" s="560"/>
      <c r="S5974" s="560"/>
      <c r="T5974" s="560"/>
      <c r="U5974" s="560"/>
    </row>
    <row r="5975" spans="1:21">
      <c r="A5975" s="593">
        <f t="shared" si="558"/>
        <v>41523</v>
      </c>
      <c r="B5975" s="594">
        <v>41523.917012268517</v>
      </c>
      <c r="C5975" s="560">
        <f t="shared" si="559"/>
        <v>2013</v>
      </c>
      <c r="D5975" s="560">
        <f t="shared" si="560"/>
        <v>9</v>
      </c>
      <c r="E5975" s="560">
        <f t="shared" si="561"/>
        <v>6</v>
      </c>
      <c r="F5975" s="560">
        <f t="shared" si="562"/>
        <v>22</v>
      </c>
      <c r="G5975" s="595">
        <f t="shared" si="563"/>
        <v>6</v>
      </c>
      <c r="H5975" s="590">
        <f>CHOOSE('Output Sheet'!$B$4,'8760 Data'!J5975,'8760 Data'!K5975,'8760 Data'!L5975,'8760 Data'!M5975,'8760 Data'!N5975,'8760 Data'!O5975,'8760 Data'!P5975,'8760 Data'!Q5975,'8760 Data'!R5975,'8760 Data'!S5975,'8760 Data'!T5975,'8760 Data'!U5975)</f>
        <v>0</v>
      </c>
      <c r="I5975" s="591" t="e">
        <f>H5975/'Output Sheet'!$B$8</f>
        <v>#DIV/0!</v>
      </c>
      <c r="J5975" s="596"/>
      <c r="K5975" s="560"/>
      <c r="L5975" s="560"/>
      <c r="M5975" s="560"/>
      <c r="N5975" s="560"/>
      <c r="O5975" s="560"/>
      <c r="P5975" s="560"/>
      <c r="Q5975" s="560"/>
      <c r="R5975" s="560"/>
      <c r="S5975" s="560"/>
      <c r="T5975" s="560"/>
      <c r="U5975" s="560"/>
    </row>
    <row r="5976" spans="1:21">
      <c r="A5976" s="593">
        <f t="shared" si="558"/>
        <v>41523</v>
      </c>
      <c r="B5976" s="594">
        <v>41523.958678993054</v>
      </c>
      <c r="C5976" s="560">
        <f t="shared" si="559"/>
        <v>2013</v>
      </c>
      <c r="D5976" s="560">
        <f t="shared" si="560"/>
        <v>9</v>
      </c>
      <c r="E5976" s="560">
        <f t="shared" si="561"/>
        <v>6</v>
      </c>
      <c r="F5976" s="560">
        <f t="shared" si="562"/>
        <v>23</v>
      </c>
      <c r="G5976" s="595">
        <f t="shared" si="563"/>
        <v>6</v>
      </c>
      <c r="H5976" s="590">
        <f>CHOOSE('Output Sheet'!$B$4,'8760 Data'!J5976,'8760 Data'!K5976,'8760 Data'!L5976,'8760 Data'!M5976,'8760 Data'!N5976,'8760 Data'!O5976,'8760 Data'!P5976,'8760 Data'!Q5976,'8760 Data'!R5976,'8760 Data'!S5976,'8760 Data'!T5976,'8760 Data'!U5976)</f>
        <v>0</v>
      </c>
      <c r="I5976" s="591" t="e">
        <f>H5976/'Output Sheet'!$B$8</f>
        <v>#DIV/0!</v>
      </c>
      <c r="J5976" s="596"/>
      <c r="K5976" s="560"/>
      <c r="L5976" s="560"/>
      <c r="M5976" s="560"/>
      <c r="N5976" s="560"/>
      <c r="O5976" s="560"/>
      <c r="P5976" s="560"/>
      <c r="Q5976" s="560"/>
      <c r="R5976" s="560"/>
      <c r="S5976" s="560"/>
      <c r="T5976" s="560"/>
      <c r="U5976" s="560"/>
    </row>
    <row r="5977" spans="1:21">
      <c r="A5977" s="593">
        <f t="shared" si="558"/>
        <v>41524</v>
      </c>
      <c r="B5977" s="594">
        <v>41524.000345717592</v>
      </c>
      <c r="C5977" s="560">
        <f t="shared" si="559"/>
        <v>2013</v>
      </c>
      <c r="D5977" s="560">
        <f t="shared" si="560"/>
        <v>9</v>
      </c>
      <c r="E5977" s="560">
        <f t="shared" si="561"/>
        <v>7</v>
      </c>
      <c r="F5977" s="560">
        <f t="shared" si="562"/>
        <v>24</v>
      </c>
      <c r="G5977" s="595">
        <f t="shared" si="563"/>
        <v>7</v>
      </c>
      <c r="H5977" s="590">
        <f>CHOOSE('Output Sheet'!$B$4,'8760 Data'!J5977,'8760 Data'!K5977,'8760 Data'!L5977,'8760 Data'!M5977,'8760 Data'!N5977,'8760 Data'!O5977,'8760 Data'!P5977,'8760 Data'!Q5977,'8760 Data'!R5977,'8760 Data'!S5977,'8760 Data'!T5977,'8760 Data'!U5977)</f>
        <v>0</v>
      </c>
      <c r="I5977" s="591" t="e">
        <f>H5977/'Output Sheet'!$B$8</f>
        <v>#DIV/0!</v>
      </c>
      <c r="J5977" s="596"/>
      <c r="K5977" s="560"/>
      <c r="L5977" s="560"/>
      <c r="M5977" s="560"/>
      <c r="N5977" s="560"/>
      <c r="O5977" s="560"/>
      <c r="P5977" s="560"/>
      <c r="Q5977" s="560"/>
      <c r="R5977" s="560"/>
      <c r="S5977" s="560"/>
      <c r="T5977" s="560"/>
      <c r="U5977" s="560"/>
    </row>
    <row r="5978" spans="1:21">
      <c r="A5978" s="593">
        <f t="shared" si="558"/>
        <v>41524</v>
      </c>
      <c r="B5978" s="594">
        <v>41524.042012442129</v>
      </c>
      <c r="C5978" s="560">
        <f t="shared" si="559"/>
        <v>2013</v>
      </c>
      <c r="D5978" s="560">
        <f t="shared" si="560"/>
        <v>9</v>
      </c>
      <c r="E5978" s="560">
        <f t="shared" si="561"/>
        <v>7</v>
      </c>
      <c r="F5978" s="560">
        <f t="shared" si="562"/>
        <v>1</v>
      </c>
      <c r="G5978" s="595">
        <f t="shared" si="563"/>
        <v>7</v>
      </c>
      <c r="H5978" s="590">
        <f>CHOOSE('Output Sheet'!$B$4,'8760 Data'!J5978,'8760 Data'!K5978,'8760 Data'!L5978,'8760 Data'!M5978,'8760 Data'!N5978,'8760 Data'!O5978,'8760 Data'!P5978,'8760 Data'!Q5978,'8760 Data'!R5978,'8760 Data'!S5978,'8760 Data'!T5978,'8760 Data'!U5978)</f>
        <v>0</v>
      </c>
      <c r="I5978" s="591" t="e">
        <f>H5978/'Output Sheet'!$B$8</f>
        <v>#DIV/0!</v>
      </c>
      <c r="J5978" s="596"/>
      <c r="K5978" s="560"/>
      <c r="L5978" s="560"/>
      <c r="M5978" s="560"/>
      <c r="N5978" s="560"/>
      <c r="O5978" s="560"/>
      <c r="P5978" s="560"/>
      <c r="Q5978" s="560"/>
      <c r="R5978" s="560"/>
      <c r="S5978" s="560"/>
      <c r="T5978" s="560"/>
      <c r="U5978" s="560"/>
    </row>
    <row r="5979" spans="1:21">
      <c r="A5979" s="593">
        <f t="shared" si="558"/>
        <v>41524</v>
      </c>
      <c r="B5979" s="594">
        <v>41524.083679166666</v>
      </c>
      <c r="C5979" s="560">
        <f t="shared" si="559"/>
        <v>2013</v>
      </c>
      <c r="D5979" s="560">
        <f t="shared" si="560"/>
        <v>9</v>
      </c>
      <c r="E5979" s="560">
        <f t="shared" si="561"/>
        <v>7</v>
      </c>
      <c r="F5979" s="560">
        <f t="shared" si="562"/>
        <v>2</v>
      </c>
      <c r="G5979" s="595">
        <f t="shared" si="563"/>
        <v>7</v>
      </c>
      <c r="H5979" s="590">
        <f>CHOOSE('Output Sheet'!$B$4,'8760 Data'!J5979,'8760 Data'!K5979,'8760 Data'!L5979,'8760 Data'!M5979,'8760 Data'!N5979,'8760 Data'!O5979,'8760 Data'!P5979,'8760 Data'!Q5979,'8760 Data'!R5979,'8760 Data'!S5979,'8760 Data'!T5979,'8760 Data'!U5979)</f>
        <v>0</v>
      </c>
      <c r="I5979" s="591" t="e">
        <f>H5979/'Output Sheet'!$B$8</f>
        <v>#DIV/0!</v>
      </c>
      <c r="J5979" s="596"/>
      <c r="K5979" s="560"/>
      <c r="L5979" s="560"/>
      <c r="M5979" s="560"/>
      <c r="N5979" s="560"/>
      <c r="O5979" s="560"/>
      <c r="P5979" s="560"/>
      <c r="Q5979" s="560"/>
      <c r="R5979" s="560"/>
      <c r="S5979" s="560"/>
      <c r="T5979" s="560"/>
      <c r="U5979" s="560"/>
    </row>
    <row r="5980" spans="1:21">
      <c r="A5980" s="593">
        <f t="shared" si="558"/>
        <v>41524</v>
      </c>
      <c r="B5980" s="594">
        <v>41524.125345891203</v>
      </c>
      <c r="C5980" s="560">
        <f t="shared" si="559"/>
        <v>2013</v>
      </c>
      <c r="D5980" s="560">
        <f t="shared" si="560"/>
        <v>9</v>
      </c>
      <c r="E5980" s="560">
        <f t="shared" si="561"/>
        <v>7</v>
      </c>
      <c r="F5980" s="560">
        <f t="shared" si="562"/>
        <v>3</v>
      </c>
      <c r="G5980" s="595">
        <f t="shared" si="563"/>
        <v>7</v>
      </c>
      <c r="H5980" s="590">
        <f>CHOOSE('Output Sheet'!$B$4,'8760 Data'!J5980,'8760 Data'!K5980,'8760 Data'!L5980,'8760 Data'!M5980,'8760 Data'!N5980,'8760 Data'!O5980,'8760 Data'!P5980,'8760 Data'!Q5980,'8760 Data'!R5980,'8760 Data'!S5980,'8760 Data'!T5980,'8760 Data'!U5980)</f>
        <v>0</v>
      </c>
      <c r="I5980" s="591" t="e">
        <f>H5980/'Output Sheet'!$B$8</f>
        <v>#DIV/0!</v>
      </c>
      <c r="J5980" s="596"/>
      <c r="K5980" s="560"/>
      <c r="L5980" s="560"/>
      <c r="M5980" s="560"/>
      <c r="N5980" s="560"/>
      <c r="O5980" s="560"/>
      <c r="P5980" s="560"/>
      <c r="Q5980" s="560"/>
      <c r="R5980" s="560"/>
      <c r="S5980" s="560"/>
      <c r="T5980" s="560"/>
      <c r="U5980" s="560"/>
    </row>
    <row r="5981" spans="1:21">
      <c r="A5981" s="593">
        <f t="shared" si="558"/>
        <v>41524</v>
      </c>
      <c r="B5981" s="594">
        <v>41524.167012615741</v>
      </c>
      <c r="C5981" s="560">
        <f t="shared" si="559"/>
        <v>2013</v>
      </c>
      <c r="D5981" s="560">
        <f t="shared" si="560"/>
        <v>9</v>
      </c>
      <c r="E5981" s="560">
        <f t="shared" si="561"/>
        <v>7</v>
      </c>
      <c r="F5981" s="560">
        <f t="shared" si="562"/>
        <v>4</v>
      </c>
      <c r="G5981" s="595">
        <f t="shared" si="563"/>
        <v>7</v>
      </c>
      <c r="H5981" s="590">
        <f>CHOOSE('Output Sheet'!$B$4,'8760 Data'!J5981,'8760 Data'!K5981,'8760 Data'!L5981,'8760 Data'!M5981,'8760 Data'!N5981,'8760 Data'!O5981,'8760 Data'!P5981,'8760 Data'!Q5981,'8760 Data'!R5981,'8760 Data'!S5981,'8760 Data'!T5981,'8760 Data'!U5981)</f>
        <v>0</v>
      </c>
      <c r="I5981" s="591" t="e">
        <f>H5981/'Output Sheet'!$B$8</f>
        <v>#DIV/0!</v>
      </c>
      <c r="J5981" s="596"/>
      <c r="K5981" s="560"/>
      <c r="L5981" s="560"/>
      <c r="M5981" s="560"/>
      <c r="N5981" s="560"/>
      <c r="O5981" s="560"/>
      <c r="P5981" s="560"/>
      <c r="Q5981" s="560"/>
      <c r="R5981" s="560"/>
      <c r="S5981" s="560"/>
      <c r="T5981" s="560"/>
      <c r="U5981" s="560"/>
    </row>
    <row r="5982" spans="1:21">
      <c r="A5982" s="593">
        <f t="shared" si="558"/>
        <v>41524</v>
      </c>
      <c r="B5982" s="594">
        <v>41524.208679340278</v>
      </c>
      <c r="C5982" s="560">
        <f t="shared" si="559"/>
        <v>2013</v>
      </c>
      <c r="D5982" s="560">
        <f t="shared" si="560"/>
        <v>9</v>
      </c>
      <c r="E5982" s="560">
        <f t="shared" si="561"/>
        <v>7</v>
      </c>
      <c r="F5982" s="560">
        <f t="shared" si="562"/>
        <v>5</v>
      </c>
      <c r="G5982" s="595">
        <f t="shared" si="563"/>
        <v>7</v>
      </c>
      <c r="H5982" s="590">
        <f>CHOOSE('Output Sheet'!$B$4,'8760 Data'!J5982,'8760 Data'!K5982,'8760 Data'!L5982,'8760 Data'!M5982,'8760 Data'!N5982,'8760 Data'!O5982,'8760 Data'!P5982,'8760 Data'!Q5982,'8760 Data'!R5982,'8760 Data'!S5982,'8760 Data'!T5982,'8760 Data'!U5982)</f>
        <v>0</v>
      </c>
      <c r="I5982" s="591" t="e">
        <f>H5982/'Output Sheet'!$B$8</f>
        <v>#DIV/0!</v>
      </c>
      <c r="J5982" s="596"/>
      <c r="K5982" s="560"/>
      <c r="L5982" s="560"/>
      <c r="M5982" s="560"/>
      <c r="N5982" s="560"/>
      <c r="O5982" s="560"/>
      <c r="P5982" s="560"/>
      <c r="Q5982" s="560"/>
      <c r="R5982" s="560"/>
      <c r="S5982" s="560"/>
      <c r="T5982" s="560"/>
      <c r="U5982" s="560"/>
    </row>
    <row r="5983" spans="1:21">
      <c r="A5983" s="593">
        <f t="shared" si="558"/>
        <v>41524</v>
      </c>
      <c r="B5983" s="594">
        <v>41524.250346064815</v>
      </c>
      <c r="C5983" s="560">
        <f t="shared" si="559"/>
        <v>2013</v>
      </c>
      <c r="D5983" s="560">
        <f t="shared" si="560"/>
        <v>9</v>
      </c>
      <c r="E5983" s="560">
        <f t="shared" si="561"/>
        <v>7</v>
      </c>
      <c r="F5983" s="560">
        <f t="shared" si="562"/>
        <v>6</v>
      </c>
      <c r="G5983" s="595">
        <f t="shared" si="563"/>
        <v>7</v>
      </c>
      <c r="H5983" s="590">
        <f>CHOOSE('Output Sheet'!$B$4,'8760 Data'!J5983,'8760 Data'!K5983,'8760 Data'!L5983,'8760 Data'!M5983,'8760 Data'!N5983,'8760 Data'!O5983,'8760 Data'!P5983,'8760 Data'!Q5983,'8760 Data'!R5983,'8760 Data'!S5983,'8760 Data'!T5983,'8760 Data'!U5983)</f>
        <v>0</v>
      </c>
      <c r="I5983" s="591" t="e">
        <f>H5983/'Output Sheet'!$B$8</f>
        <v>#DIV/0!</v>
      </c>
      <c r="J5983" s="596"/>
      <c r="K5983" s="560"/>
      <c r="L5983" s="560"/>
      <c r="M5983" s="560"/>
      <c r="N5983" s="560"/>
      <c r="O5983" s="560"/>
      <c r="P5983" s="560"/>
      <c r="Q5983" s="560"/>
      <c r="R5983" s="560"/>
      <c r="S5983" s="560"/>
      <c r="T5983" s="560"/>
      <c r="U5983" s="560"/>
    </row>
    <row r="5984" spans="1:21">
      <c r="A5984" s="593">
        <f t="shared" si="558"/>
        <v>41524</v>
      </c>
      <c r="B5984" s="594">
        <v>41524.292012789352</v>
      </c>
      <c r="C5984" s="560">
        <f t="shared" si="559"/>
        <v>2013</v>
      </c>
      <c r="D5984" s="560">
        <f t="shared" si="560"/>
        <v>9</v>
      </c>
      <c r="E5984" s="560">
        <f t="shared" si="561"/>
        <v>7</v>
      </c>
      <c r="F5984" s="560">
        <f t="shared" si="562"/>
        <v>7</v>
      </c>
      <c r="G5984" s="595">
        <f t="shared" si="563"/>
        <v>7</v>
      </c>
      <c r="H5984" s="590">
        <f>CHOOSE('Output Sheet'!$B$4,'8760 Data'!J5984,'8760 Data'!K5984,'8760 Data'!L5984,'8760 Data'!M5984,'8760 Data'!N5984,'8760 Data'!O5984,'8760 Data'!P5984,'8760 Data'!Q5984,'8760 Data'!R5984,'8760 Data'!S5984,'8760 Data'!T5984,'8760 Data'!U5984)</f>
        <v>0</v>
      </c>
      <c r="I5984" s="591" t="e">
        <f>H5984/'Output Sheet'!$B$8</f>
        <v>#DIV/0!</v>
      </c>
      <c r="J5984" s="596"/>
      <c r="K5984" s="560"/>
      <c r="L5984" s="560"/>
      <c r="M5984" s="560"/>
      <c r="N5984" s="560"/>
      <c r="O5984" s="560"/>
      <c r="P5984" s="560"/>
      <c r="Q5984" s="560"/>
      <c r="R5984" s="560"/>
      <c r="S5984" s="560"/>
      <c r="T5984" s="560"/>
      <c r="U5984" s="560"/>
    </row>
    <row r="5985" spans="1:21">
      <c r="A5985" s="593">
        <f t="shared" si="558"/>
        <v>41524</v>
      </c>
      <c r="B5985" s="594">
        <v>41524.333679513889</v>
      </c>
      <c r="C5985" s="560">
        <f t="shared" si="559"/>
        <v>2013</v>
      </c>
      <c r="D5985" s="560">
        <f t="shared" si="560"/>
        <v>9</v>
      </c>
      <c r="E5985" s="560">
        <f t="shared" si="561"/>
        <v>7</v>
      </c>
      <c r="F5985" s="560">
        <f t="shared" si="562"/>
        <v>8</v>
      </c>
      <c r="G5985" s="595">
        <f t="shared" si="563"/>
        <v>7</v>
      </c>
      <c r="H5985" s="590">
        <f>CHOOSE('Output Sheet'!$B$4,'8760 Data'!J5985,'8760 Data'!K5985,'8760 Data'!L5985,'8760 Data'!M5985,'8760 Data'!N5985,'8760 Data'!O5985,'8760 Data'!P5985,'8760 Data'!Q5985,'8760 Data'!R5985,'8760 Data'!S5985,'8760 Data'!T5985,'8760 Data'!U5985)</f>
        <v>0</v>
      </c>
      <c r="I5985" s="591" t="e">
        <f>H5985/'Output Sheet'!$B$8</f>
        <v>#DIV/0!</v>
      </c>
      <c r="J5985" s="596"/>
      <c r="K5985" s="560"/>
      <c r="L5985" s="560"/>
      <c r="M5985" s="560"/>
      <c r="N5985" s="560"/>
      <c r="O5985" s="560"/>
      <c r="P5985" s="560"/>
      <c r="Q5985" s="560"/>
      <c r="R5985" s="560"/>
      <c r="S5985" s="560"/>
      <c r="T5985" s="560"/>
      <c r="U5985" s="560"/>
    </row>
    <row r="5986" spans="1:21">
      <c r="A5986" s="593">
        <f t="shared" si="558"/>
        <v>41524</v>
      </c>
      <c r="B5986" s="594">
        <v>41524.375346238427</v>
      </c>
      <c r="C5986" s="560">
        <f t="shared" si="559"/>
        <v>2013</v>
      </c>
      <c r="D5986" s="560">
        <f t="shared" si="560"/>
        <v>9</v>
      </c>
      <c r="E5986" s="560">
        <f t="shared" si="561"/>
        <v>7</v>
      </c>
      <c r="F5986" s="560">
        <f t="shared" si="562"/>
        <v>9</v>
      </c>
      <c r="G5986" s="595">
        <f t="shared" si="563"/>
        <v>7</v>
      </c>
      <c r="H5986" s="590">
        <f>CHOOSE('Output Sheet'!$B$4,'8760 Data'!J5986,'8760 Data'!K5986,'8760 Data'!L5986,'8760 Data'!M5986,'8760 Data'!N5986,'8760 Data'!O5986,'8760 Data'!P5986,'8760 Data'!Q5986,'8760 Data'!R5986,'8760 Data'!S5986,'8760 Data'!T5986,'8760 Data'!U5986)</f>
        <v>0</v>
      </c>
      <c r="I5986" s="591" t="e">
        <f>H5986/'Output Sheet'!$B$8</f>
        <v>#DIV/0!</v>
      </c>
      <c r="J5986" s="596"/>
      <c r="K5986" s="560"/>
      <c r="L5986" s="560"/>
      <c r="M5986" s="560"/>
      <c r="N5986" s="560"/>
      <c r="O5986" s="560"/>
      <c r="P5986" s="560"/>
      <c r="Q5986" s="560"/>
      <c r="R5986" s="560"/>
      <c r="S5986" s="560"/>
      <c r="T5986" s="560"/>
      <c r="U5986" s="560"/>
    </row>
    <row r="5987" spans="1:21">
      <c r="A5987" s="593">
        <f t="shared" si="558"/>
        <v>41524</v>
      </c>
      <c r="B5987" s="594">
        <v>41524.417012962964</v>
      </c>
      <c r="C5987" s="560">
        <f t="shared" si="559"/>
        <v>2013</v>
      </c>
      <c r="D5987" s="560">
        <f t="shared" si="560"/>
        <v>9</v>
      </c>
      <c r="E5987" s="560">
        <f t="shared" si="561"/>
        <v>7</v>
      </c>
      <c r="F5987" s="560">
        <f t="shared" si="562"/>
        <v>10</v>
      </c>
      <c r="G5987" s="595">
        <f t="shared" si="563"/>
        <v>7</v>
      </c>
      <c r="H5987" s="590">
        <f>CHOOSE('Output Sheet'!$B$4,'8760 Data'!J5987,'8760 Data'!K5987,'8760 Data'!L5987,'8760 Data'!M5987,'8760 Data'!N5987,'8760 Data'!O5987,'8760 Data'!P5987,'8760 Data'!Q5987,'8760 Data'!R5987,'8760 Data'!S5987,'8760 Data'!T5987,'8760 Data'!U5987)</f>
        <v>0</v>
      </c>
      <c r="I5987" s="591" t="e">
        <f>H5987/'Output Sheet'!$B$8</f>
        <v>#DIV/0!</v>
      </c>
      <c r="J5987" s="596"/>
      <c r="K5987" s="560"/>
      <c r="L5987" s="560"/>
      <c r="M5987" s="560"/>
      <c r="N5987" s="560"/>
      <c r="O5987" s="560"/>
      <c r="P5987" s="560"/>
      <c r="Q5987" s="560"/>
      <c r="R5987" s="560"/>
      <c r="S5987" s="560"/>
      <c r="T5987" s="560"/>
      <c r="U5987" s="560"/>
    </row>
    <row r="5988" spans="1:21">
      <c r="A5988" s="593">
        <f t="shared" si="558"/>
        <v>41524</v>
      </c>
      <c r="B5988" s="594">
        <v>41524.458679687501</v>
      </c>
      <c r="C5988" s="560">
        <f t="shared" si="559"/>
        <v>2013</v>
      </c>
      <c r="D5988" s="560">
        <f t="shared" si="560"/>
        <v>9</v>
      </c>
      <c r="E5988" s="560">
        <f t="shared" si="561"/>
        <v>7</v>
      </c>
      <c r="F5988" s="560">
        <f t="shared" si="562"/>
        <v>11</v>
      </c>
      <c r="G5988" s="595">
        <f t="shared" si="563"/>
        <v>7</v>
      </c>
      <c r="H5988" s="590">
        <f>CHOOSE('Output Sheet'!$B$4,'8760 Data'!J5988,'8760 Data'!K5988,'8760 Data'!L5988,'8760 Data'!M5988,'8760 Data'!N5988,'8760 Data'!O5988,'8760 Data'!P5988,'8760 Data'!Q5988,'8760 Data'!R5988,'8760 Data'!S5988,'8760 Data'!T5988,'8760 Data'!U5988)</f>
        <v>0</v>
      </c>
      <c r="I5988" s="591" t="e">
        <f>H5988/'Output Sheet'!$B$8</f>
        <v>#DIV/0!</v>
      </c>
      <c r="J5988" s="596"/>
      <c r="K5988" s="560"/>
      <c r="L5988" s="560"/>
      <c r="M5988" s="560"/>
      <c r="N5988" s="560"/>
      <c r="O5988" s="560"/>
      <c r="P5988" s="560"/>
      <c r="Q5988" s="560"/>
      <c r="R5988" s="560"/>
      <c r="S5988" s="560"/>
      <c r="T5988" s="560"/>
      <c r="U5988" s="560"/>
    </row>
    <row r="5989" spans="1:21">
      <c r="A5989" s="593">
        <f t="shared" si="558"/>
        <v>41524</v>
      </c>
      <c r="B5989" s="594">
        <v>41524.500346412038</v>
      </c>
      <c r="C5989" s="560">
        <f t="shared" si="559"/>
        <v>2013</v>
      </c>
      <c r="D5989" s="560">
        <f t="shared" si="560"/>
        <v>9</v>
      </c>
      <c r="E5989" s="560">
        <f t="shared" si="561"/>
        <v>7</v>
      </c>
      <c r="F5989" s="560">
        <f t="shared" si="562"/>
        <v>12</v>
      </c>
      <c r="G5989" s="595">
        <f t="shared" si="563"/>
        <v>7</v>
      </c>
      <c r="H5989" s="590">
        <f>CHOOSE('Output Sheet'!$B$4,'8760 Data'!J5989,'8760 Data'!K5989,'8760 Data'!L5989,'8760 Data'!M5989,'8760 Data'!N5989,'8760 Data'!O5989,'8760 Data'!P5989,'8760 Data'!Q5989,'8760 Data'!R5989,'8760 Data'!S5989,'8760 Data'!T5989,'8760 Data'!U5989)</f>
        <v>0</v>
      </c>
      <c r="I5989" s="591" t="e">
        <f>H5989/'Output Sheet'!$B$8</f>
        <v>#DIV/0!</v>
      </c>
      <c r="J5989" s="596"/>
      <c r="K5989" s="560"/>
      <c r="L5989" s="560"/>
      <c r="M5989" s="560"/>
      <c r="N5989" s="560"/>
      <c r="O5989" s="560"/>
      <c r="P5989" s="560"/>
      <c r="Q5989" s="560"/>
      <c r="R5989" s="560"/>
      <c r="S5989" s="560"/>
      <c r="T5989" s="560"/>
      <c r="U5989" s="560"/>
    </row>
    <row r="5990" spans="1:21">
      <c r="A5990" s="593">
        <f t="shared" si="558"/>
        <v>41524</v>
      </c>
      <c r="B5990" s="594">
        <v>41524.542013136575</v>
      </c>
      <c r="C5990" s="560">
        <f t="shared" si="559"/>
        <v>2013</v>
      </c>
      <c r="D5990" s="560">
        <f t="shared" si="560"/>
        <v>9</v>
      </c>
      <c r="E5990" s="560">
        <f t="shared" si="561"/>
        <v>7</v>
      </c>
      <c r="F5990" s="560">
        <f t="shared" si="562"/>
        <v>13</v>
      </c>
      <c r="G5990" s="595">
        <f t="shared" si="563"/>
        <v>7</v>
      </c>
      <c r="H5990" s="590">
        <f>CHOOSE('Output Sheet'!$B$4,'8760 Data'!J5990,'8760 Data'!K5990,'8760 Data'!L5990,'8760 Data'!M5990,'8760 Data'!N5990,'8760 Data'!O5990,'8760 Data'!P5990,'8760 Data'!Q5990,'8760 Data'!R5990,'8760 Data'!S5990,'8760 Data'!T5990,'8760 Data'!U5990)</f>
        <v>0</v>
      </c>
      <c r="I5990" s="591" t="e">
        <f>H5990/'Output Sheet'!$B$8</f>
        <v>#DIV/0!</v>
      </c>
      <c r="J5990" s="596"/>
      <c r="K5990" s="560"/>
      <c r="L5990" s="560"/>
      <c r="M5990" s="560"/>
      <c r="N5990" s="560"/>
      <c r="O5990" s="560"/>
      <c r="P5990" s="560"/>
      <c r="Q5990" s="560"/>
      <c r="R5990" s="560"/>
      <c r="S5990" s="560"/>
      <c r="T5990" s="560"/>
      <c r="U5990" s="560"/>
    </row>
    <row r="5991" spans="1:21">
      <c r="A5991" s="593">
        <f t="shared" si="558"/>
        <v>41524</v>
      </c>
      <c r="B5991" s="594">
        <v>41524.583679861113</v>
      </c>
      <c r="C5991" s="560">
        <f t="shared" si="559"/>
        <v>2013</v>
      </c>
      <c r="D5991" s="560">
        <f t="shared" si="560"/>
        <v>9</v>
      </c>
      <c r="E5991" s="560">
        <f t="shared" si="561"/>
        <v>7</v>
      </c>
      <c r="F5991" s="560">
        <f t="shared" si="562"/>
        <v>14</v>
      </c>
      <c r="G5991" s="595">
        <f t="shared" si="563"/>
        <v>7</v>
      </c>
      <c r="H5991" s="590">
        <f>CHOOSE('Output Sheet'!$B$4,'8760 Data'!J5991,'8760 Data'!K5991,'8760 Data'!L5991,'8760 Data'!M5991,'8760 Data'!N5991,'8760 Data'!O5991,'8760 Data'!P5991,'8760 Data'!Q5991,'8760 Data'!R5991,'8760 Data'!S5991,'8760 Data'!T5991,'8760 Data'!U5991)</f>
        <v>0</v>
      </c>
      <c r="I5991" s="591" t="e">
        <f>H5991/'Output Sheet'!$B$8</f>
        <v>#DIV/0!</v>
      </c>
      <c r="J5991" s="596"/>
      <c r="K5991" s="560"/>
      <c r="L5991" s="560"/>
      <c r="M5991" s="560"/>
      <c r="N5991" s="560"/>
      <c r="O5991" s="560"/>
      <c r="P5991" s="560"/>
      <c r="Q5991" s="560"/>
      <c r="R5991" s="560"/>
      <c r="S5991" s="560"/>
      <c r="T5991" s="560"/>
      <c r="U5991" s="560"/>
    </row>
    <row r="5992" spans="1:21">
      <c r="A5992" s="593">
        <f t="shared" si="558"/>
        <v>41524</v>
      </c>
      <c r="B5992" s="594">
        <v>41524.62534658565</v>
      </c>
      <c r="C5992" s="560">
        <f t="shared" si="559"/>
        <v>2013</v>
      </c>
      <c r="D5992" s="560">
        <f t="shared" si="560"/>
        <v>9</v>
      </c>
      <c r="E5992" s="560">
        <f t="shared" si="561"/>
        <v>7</v>
      </c>
      <c r="F5992" s="560">
        <f t="shared" si="562"/>
        <v>15</v>
      </c>
      <c r="G5992" s="595">
        <f t="shared" si="563"/>
        <v>7</v>
      </c>
      <c r="H5992" s="590">
        <f>CHOOSE('Output Sheet'!$B$4,'8760 Data'!J5992,'8760 Data'!K5992,'8760 Data'!L5992,'8760 Data'!M5992,'8760 Data'!N5992,'8760 Data'!O5992,'8760 Data'!P5992,'8760 Data'!Q5992,'8760 Data'!R5992,'8760 Data'!S5992,'8760 Data'!T5992,'8760 Data'!U5992)</f>
        <v>0</v>
      </c>
      <c r="I5992" s="591" t="e">
        <f>H5992/'Output Sheet'!$B$8</f>
        <v>#DIV/0!</v>
      </c>
      <c r="J5992" s="596"/>
      <c r="K5992" s="560"/>
      <c r="L5992" s="560"/>
      <c r="M5992" s="560"/>
      <c r="N5992" s="560"/>
      <c r="O5992" s="560"/>
      <c r="P5992" s="560"/>
      <c r="Q5992" s="560"/>
      <c r="R5992" s="560"/>
      <c r="S5992" s="560"/>
      <c r="T5992" s="560"/>
      <c r="U5992" s="560"/>
    </row>
    <row r="5993" spans="1:21">
      <c r="A5993" s="593">
        <f t="shared" si="558"/>
        <v>41524</v>
      </c>
      <c r="B5993" s="594">
        <v>41524.667013310187</v>
      </c>
      <c r="C5993" s="560">
        <f t="shared" si="559"/>
        <v>2013</v>
      </c>
      <c r="D5993" s="560">
        <f t="shared" si="560"/>
        <v>9</v>
      </c>
      <c r="E5993" s="560">
        <f t="shared" si="561"/>
        <v>7</v>
      </c>
      <c r="F5993" s="560">
        <f t="shared" si="562"/>
        <v>16</v>
      </c>
      <c r="G5993" s="595">
        <f t="shared" si="563"/>
        <v>7</v>
      </c>
      <c r="H5993" s="590">
        <f>CHOOSE('Output Sheet'!$B$4,'8760 Data'!J5993,'8760 Data'!K5993,'8760 Data'!L5993,'8760 Data'!M5993,'8760 Data'!N5993,'8760 Data'!O5993,'8760 Data'!P5993,'8760 Data'!Q5993,'8760 Data'!R5993,'8760 Data'!S5993,'8760 Data'!T5993,'8760 Data'!U5993)</f>
        <v>0</v>
      </c>
      <c r="I5993" s="591" t="e">
        <f>H5993/'Output Sheet'!$B$8</f>
        <v>#DIV/0!</v>
      </c>
      <c r="J5993" s="596"/>
      <c r="K5993" s="560"/>
      <c r="L5993" s="560"/>
      <c r="M5993" s="560"/>
      <c r="N5993" s="560"/>
      <c r="O5993" s="560"/>
      <c r="P5993" s="560"/>
      <c r="Q5993" s="560"/>
      <c r="R5993" s="560"/>
      <c r="S5993" s="560"/>
      <c r="T5993" s="560"/>
      <c r="U5993" s="560"/>
    </row>
    <row r="5994" spans="1:21">
      <c r="A5994" s="593">
        <f t="shared" si="558"/>
        <v>41524</v>
      </c>
      <c r="B5994" s="594">
        <v>41524.708680034724</v>
      </c>
      <c r="C5994" s="560">
        <f t="shared" si="559"/>
        <v>2013</v>
      </c>
      <c r="D5994" s="560">
        <f t="shared" si="560"/>
        <v>9</v>
      </c>
      <c r="E5994" s="560">
        <f t="shared" si="561"/>
        <v>7</v>
      </c>
      <c r="F5994" s="560">
        <f t="shared" si="562"/>
        <v>17</v>
      </c>
      <c r="G5994" s="595">
        <f t="shared" si="563"/>
        <v>7</v>
      </c>
      <c r="H5994" s="590">
        <f>CHOOSE('Output Sheet'!$B$4,'8760 Data'!J5994,'8760 Data'!K5994,'8760 Data'!L5994,'8760 Data'!M5994,'8760 Data'!N5994,'8760 Data'!O5994,'8760 Data'!P5994,'8760 Data'!Q5994,'8760 Data'!R5994,'8760 Data'!S5994,'8760 Data'!T5994,'8760 Data'!U5994)</f>
        <v>0</v>
      </c>
      <c r="I5994" s="591" t="e">
        <f>H5994/'Output Sheet'!$B$8</f>
        <v>#DIV/0!</v>
      </c>
      <c r="J5994" s="596"/>
      <c r="K5994" s="560"/>
      <c r="L5994" s="560"/>
      <c r="M5994" s="560"/>
      <c r="N5994" s="560"/>
      <c r="O5994" s="560"/>
      <c r="P5994" s="560"/>
      <c r="Q5994" s="560"/>
      <c r="R5994" s="560"/>
      <c r="S5994" s="560"/>
      <c r="T5994" s="560"/>
      <c r="U5994" s="560"/>
    </row>
    <row r="5995" spans="1:21">
      <c r="A5995" s="593">
        <f t="shared" si="558"/>
        <v>41524</v>
      </c>
      <c r="B5995" s="594">
        <v>41524.750346759261</v>
      </c>
      <c r="C5995" s="560">
        <f t="shared" si="559"/>
        <v>2013</v>
      </c>
      <c r="D5995" s="560">
        <f t="shared" si="560"/>
        <v>9</v>
      </c>
      <c r="E5995" s="560">
        <f t="shared" si="561"/>
        <v>7</v>
      </c>
      <c r="F5995" s="560">
        <f t="shared" si="562"/>
        <v>18</v>
      </c>
      <c r="G5995" s="595">
        <f t="shared" si="563"/>
        <v>7</v>
      </c>
      <c r="H5995" s="590">
        <f>CHOOSE('Output Sheet'!$B$4,'8760 Data'!J5995,'8760 Data'!K5995,'8760 Data'!L5995,'8760 Data'!M5995,'8760 Data'!N5995,'8760 Data'!O5995,'8760 Data'!P5995,'8760 Data'!Q5995,'8760 Data'!R5995,'8760 Data'!S5995,'8760 Data'!T5995,'8760 Data'!U5995)</f>
        <v>0</v>
      </c>
      <c r="I5995" s="591" t="e">
        <f>H5995/'Output Sheet'!$B$8</f>
        <v>#DIV/0!</v>
      </c>
      <c r="J5995" s="596"/>
      <c r="K5995" s="560"/>
      <c r="L5995" s="560"/>
      <c r="M5995" s="560"/>
      <c r="N5995" s="560"/>
      <c r="O5995" s="560"/>
      <c r="P5995" s="560"/>
      <c r="Q5995" s="560"/>
      <c r="R5995" s="560"/>
      <c r="S5995" s="560"/>
      <c r="T5995" s="560"/>
      <c r="U5995" s="560"/>
    </row>
    <row r="5996" spans="1:21">
      <c r="A5996" s="593">
        <f t="shared" si="558"/>
        <v>41524</v>
      </c>
      <c r="B5996" s="594">
        <v>41524.792013483799</v>
      </c>
      <c r="C5996" s="560">
        <f t="shared" si="559"/>
        <v>2013</v>
      </c>
      <c r="D5996" s="560">
        <f t="shared" si="560"/>
        <v>9</v>
      </c>
      <c r="E5996" s="560">
        <f t="shared" si="561"/>
        <v>7</v>
      </c>
      <c r="F5996" s="560">
        <f t="shared" si="562"/>
        <v>19</v>
      </c>
      <c r="G5996" s="595">
        <f t="shared" si="563"/>
        <v>7</v>
      </c>
      <c r="H5996" s="590">
        <f>CHOOSE('Output Sheet'!$B$4,'8760 Data'!J5996,'8760 Data'!K5996,'8760 Data'!L5996,'8760 Data'!M5996,'8760 Data'!N5996,'8760 Data'!O5996,'8760 Data'!P5996,'8760 Data'!Q5996,'8760 Data'!R5996,'8760 Data'!S5996,'8760 Data'!T5996,'8760 Data'!U5996)</f>
        <v>0</v>
      </c>
      <c r="I5996" s="591" t="e">
        <f>H5996/'Output Sheet'!$B$8</f>
        <v>#DIV/0!</v>
      </c>
      <c r="J5996" s="596"/>
      <c r="K5996" s="560"/>
      <c r="L5996" s="560"/>
      <c r="M5996" s="560"/>
      <c r="N5996" s="560"/>
      <c r="O5996" s="560"/>
      <c r="P5996" s="560"/>
      <c r="Q5996" s="560"/>
      <c r="R5996" s="560"/>
      <c r="S5996" s="560"/>
      <c r="T5996" s="560"/>
      <c r="U5996" s="560"/>
    </row>
    <row r="5997" spans="1:21">
      <c r="A5997" s="593">
        <f t="shared" si="558"/>
        <v>41524</v>
      </c>
      <c r="B5997" s="594">
        <v>41524.833680208336</v>
      </c>
      <c r="C5997" s="560">
        <f t="shared" si="559"/>
        <v>2013</v>
      </c>
      <c r="D5997" s="560">
        <f t="shared" si="560"/>
        <v>9</v>
      </c>
      <c r="E5997" s="560">
        <f t="shared" si="561"/>
        <v>7</v>
      </c>
      <c r="F5997" s="560">
        <f t="shared" si="562"/>
        <v>20</v>
      </c>
      <c r="G5997" s="595">
        <f t="shared" si="563"/>
        <v>7</v>
      </c>
      <c r="H5997" s="590">
        <f>CHOOSE('Output Sheet'!$B$4,'8760 Data'!J5997,'8760 Data'!K5997,'8760 Data'!L5997,'8760 Data'!M5997,'8760 Data'!N5997,'8760 Data'!O5997,'8760 Data'!P5997,'8760 Data'!Q5997,'8760 Data'!R5997,'8760 Data'!S5997,'8760 Data'!T5997,'8760 Data'!U5997)</f>
        <v>0</v>
      </c>
      <c r="I5997" s="591" t="e">
        <f>H5997/'Output Sheet'!$B$8</f>
        <v>#DIV/0!</v>
      </c>
      <c r="J5997" s="596"/>
      <c r="K5997" s="560"/>
      <c r="L5997" s="560"/>
      <c r="M5997" s="560"/>
      <c r="N5997" s="560"/>
      <c r="O5997" s="560"/>
      <c r="P5997" s="560"/>
      <c r="Q5997" s="560"/>
      <c r="R5997" s="560"/>
      <c r="S5997" s="560"/>
      <c r="T5997" s="560"/>
      <c r="U5997" s="560"/>
    </row>
    <row r="5998" spans="1:21">
      <c r="A5998" s="593">
        <f t="shared" si="558"/>
        <v>41524</v>
      </c>
      <c r="B5998" s="594">
        <v>41524.875346932873</v>
      </c>
      <c r="C5998" s="560">
        <f t="shared" si="559"/>
        <v>2013</v>
      </c>
      <c r="D5998" s="560">
        <f t="shared" si="560"/>
        <v>9</v>
      </c>
      <c r="E5998" s="560">
        <f t="shared" si="561"/>
        <v>7</v>
      </c>
      <c r="F5998" s="560">
        <f t="shared" si="562"/>
        <v>21</v>
      </c>
      <c r="G5998" s="595">
        <f t="shared" si="563"/>
        <v>7</v>
      </c>
      <c r="H5998" s="590">
        <f>CHOOSE('Output Sheet'!$B$4,'8760 Data'!J5998,'8760 Data'!K5998,'8760 Data'!L5998,'8760 Data'!M5998,'8760 Data'!N5998,'8760 Data'!O5998,'8760 Data'!P5998,'8760 Data'!Q5998,'8760 Data'!R5998,'8760 Data'!S5998,'8760 Data'!T5998,'8760 Data'!U5998)</f>
        <v>0</v>
      </c>
      <c r="I5998" s="591" t="e">
        <f>H5998/'Output Sheet'!$B$8</f>
        <v>#DIV/0!</v>
      </c>
      <c r="J5998" s="596"/>
      <c r="K5998" s="560"/>
      <c r="L5998" s="560"/>
      <c r="M5998" s="560"/>
      <c r="N5998" s="560"/>
      <c r="O5998" s="560"/>
      <c r="P5998" s="560"/>
      <c r="Q5998" s="560"/>
      <c r="R5998" s="560"/>
      <c r="S5998" s="560"/>
      <c r="T5998" s="560"/>
      <c r="U5998" s="560"/>
    </row>
    <row r="5999" spans="1:21">
      <c r="A5999" s="593">
        <f t="shared" si="558"/>
        <v>41524</v>
      </c>
      <c r="B5999" s="594">
        <v>41524.91701365741</v>
      </c>
      <c r="C5999" s="560">
        <f t="shared" si="559"/>
        <v>2013</v>
      </c>
      <c r="D5999" s="560">
        <f t="shared" si="560"/>
        <v>9</v>
      </c>
      <c r="E5999" s="560">
        <f t="shared" si="561"/>
        <v>7</v>
      </c>
      <c r="F5999" s="560">
        <f t="shared" si="562"/>
        <v>22</v>
      </c>
      <c r="G5999" s="595">
        <f t="shared" si="563"/>
        <v>7</v>
      </c>
      <c r="H5999" s="590">
        <f>CHOOSE('Output Sheet'!$B$4,'8760 Data'!J5999,'8760 Data'!K5999,'8760 Data'!L5999,'8760 Data'!M5999,'8760 Data'!N5999,'8760 Data'!O5999,'8760 Data'!P5999,'8760 Data'!Q5999,'8760 Data'!R5999,'8760 Data'!S5999,'8760 Data'!T5999,'8760 Data'!U5999)</f>
        <v>0</v>
      </c>
      <c r="I5999" s="591" t="e">
        <f>H5999/'Output Sheet'!$B$8</f>
        <v>#DIV/0!</v>
      </c>
      <c r="J5999" s="596"/>
      <c r="K5999" s="560"/>
      <c r="L5999" s="560"/>
      <c r="M5999" s="560"/>
      <c r="N5999" s="560"/>
      <c r="O5999" s="560"/>
      <c r="P5999" s="560"/>
      <c r="Q5999" s="560"/>
      <c r="R5999" s="560"/>
      <c r="S5999" s="560"/>
      <c r="T5999" s="560"/>
      <c r="U5999" s="560"/>
    </row>
    <row r="6000" spans="1:21">
      <c r="A6000" s="593">
        <f t="shared" si="558"/>
        <v>41524</v>
      </c>
      <c r="B6000" s="594">
        <v>41524.958680381947</v>
      </c>
      <c r="C6000" s="560">
        <f t="shared" si="559"/>
        <v>2013</v>
      </c>
      <c r="D6000" s="560">
        <f t="shared" si="560"/>
        <v>9</v>
      </c>
      <c r="E6000" s="560">
        <f t="shared" si="561"/>
        <v>7</v>
      </c>
      <c r="F6000" s="560">
        <f t="shared" si="562"/>
        <v>23</v>
      </c>
      <c r="G6000" s="595">
        <f t="shared" si="563"/>
        <v>7</v>
      </c>
      <c r="H6000" s="590">
        <f>CHOOSE('Output Sheet'!$B$4,'8760 Data'!J6000,'8760 Data'!K6000,'8760 Data'!L6000,'8760 Data'!M6000,'8760 Data'!N6000,'8760 Data'!O6000,'8760 Data'!P6000,'8760 Data'!Q6000,'8760 Data'!R6000,'8760 Data'!S6000,'8760 Data'!T6000,'8760 Data'!U6000)</f>
        <v>0</v>
      </c>
      <c r="I6000" s="591" t="e">
        <f>H6000/'Output Sheet'!$B$8</f>
        <v>#DIV/0!</v>
      </c>
      <c r="J6000" s="596"/>
      <c r="K6000" s="560"/>
      <c r="L6000" s="560"/>
      <c r="M6000" s="560"/>
      <c r="N6000" s="560"/>
      <c r="O6000" s="560"/>
      <c r="P6000" s="560"/>
      <c r="Q6000" s="560"/>
      <c r="R6000" s="560"/>
      <c r="S6000" s="560"/>
      <c r="T6000" s="560"/>
      <c r="U6000" s="560"/>
    </row>
    <row r="6001" spans="1:21">
      <c r="A6001" s="593">
        <f t="shared" si="558"/>
        <v>41525</v>
      </c>
      <c r="B6001" s="594">
        <v>41525.000347106485</v>
      </c>
      <c r="C6001" s="560">
        <f t="shared" si="559"/>
        <v>2013</v>
      </c>
      <c r="D6001" s="560">
        <f t="shared" si="560"/>
        <v>9</v>
      </c>
      <c r="E6001" s="560">
        <f t="shared" si="561"/>
        <v>8</v>
      </c>
      <c r="F6001" s="560">
        <f t="shared" si="562"/>
        <v>24</v>
      </c>
      <c r="G6001" s="595">
        <f t="shared" si="563"/>
        <v>1</v>
      </c>
      <c r="H6001" s="590">
        <f>CHOOSE('Output Sheet'!$B$4,'8760 Data'!J6001,'8760 Data'!K6001,'8760 Data'!L6001,'8760 Data'!M6001,'8760 Data'!N6001,'8760 Data'!O6001,'8760 Data'!P6001,'8760 Data'!Q6001,'8760 Data'!R6001,'8760 Data'!S6001,'8760 Data'!T6001,'8760 Data'!U6001)</f>
        <v>0</v>
      </c>
      <c r="I6001" s="591" t="e">
        <f>H6001/'Output Sheet'!$B$8</f>
        <v>#DIV/0!</v>
      </c>
      <c r="J6001" s="596"/>
      <c r="K6001" s="560"/>
      <c r="L6001" s="560"/>
      <c r="M6001" s="560"/>
      <c r="N6001" s="560"/>
      <c r="O6001" s="560"/>
      <c r="P6001" s="560"/>
      <c r="Q6001" s="560"/>
      <c r="R6001" s="560"/>
      <c r="S6001" s="560"/>
      <c r="T6001" s="560"/>
      <c r="U6001" s="560"/>
    </row>
    <row r="6002" spans="1:21">
      <c r="A6002" s="593">
        <f t="shared" si="558"/>
        <v>41525</v>
      </c>
      <c r="B6002" s="594">
        <v>41525.042013831022</v>
      </c>
      <c r="C6002" s="560">
        <f t="shared" si="559"/>
        <v>2013</v>
      </c>
      <c r="D6002" s="560">
        <f t="shared" si="560"/>
        <v>9</v>
      </c>
      <c r="E6002" s="560">
        <f t="shared" si="561"/>
        <v>8</v>
      </c>
      <c r="F6002" s="560">
        <f t="shared" si="562"/>
        <v>1</v>
      </c>
      <c r="G6002" s="595">
        <f t="shared" si="563"/>
        <v>1</v>
      </c>
      <c r="H6002" s="590">
        <f>CHOOSE('Output Sheet'!$B$4,'8760 Data'!J6002,'8760 Data'!K6002,'8760 Data'!L6002,'8760 Data'!M6002,'8760 Data'!N6002,'8760 Data'!O6002,'8760 Data'!P6002,'8760 Data'!Q6002,'8760 Data'!R6002,'8760 Data'!S6002,'8760 Data'!T6002,'8760 Data'!U6002)</f>
        <v>0</v>
      </c>
      <c r="I6002" s="591" t="e">
        <f>H6002/'Output Sheet'!$B$8</f>
        <v>#DIV/0!</v>
      </c>
      <c r="J6002" s="596"/>
      <c r="K6002" s="560"/>
      <c r="L6002" s="560"/>
      <c r="M6002" s="560"/>
      <c r="N6002" s="560"/>
      <c r="O6002" s="560"/>
      <c r="P6002" s="560"/>
      <c r="Q6002" s="560"/>
      <c r="R6002" s="560"/>
      <c r="S6002" s="560"/>
      <c r="T6002" s="560"/>
      <c r="U6002" s="560"/>
    </row>
    <row r="6003" spans="1:21">
      <c r="A6003" s="593">
        <f t="shared" si="558"/>
        <v>41525</v>
      </c>
      <c r="B6003" s="594">
        <v>41525.083680555559</v>
      </c>
      <c r="C6003" s="560">
        <f t="shared" si="559"/>
        <v>2013</v>
      </c>
      <c r="D6003" s="560">
        <f t="shared" si="560"/>
        <v>9</v>
      </c>
      <c r="E6003" s="560">
        <f t="shared" si="561"/>
        <v>8</v>
      </c>
      <c r="F6003" s="560">
        <f t="shared" si="562"/>
        <v>2</v>
      </c>
      <c r="G6003" s="595">
        <f t="shared" si="563"/>
        <v>1</v>
      </c>
      <c r="H6003" s="590">
        <f>CHOOSE('Output Sheet'!$B$4,'8760 Data'!J6003,'8760 Data'!K6003,'8760 Data'!L6003,'8760 Data'!M6003,'8760 Data'!N6003,'8760 Data'!O6003,'8760 Data'!P6003,'8760 Data'!Q6003,'8760 Data'!R6003,'8760 Data'!S6003,'8760 Data'!T6003,'8760 Data'!U6003)</f>
        <v>0</v>
      </c>
      <c r="I6003" s="591" t="e">
        <f>H6003/'Output Sheet'!$B$8</f>
        <v>#DIV/0!</v>
      </c>
      <c r="J6003" s="596"/>
      <c r="K6003" s="560"/>
      <c r="L6003" s="560"/>
      <c r="M6003" s="560"/>
      <c r="N6003" s="560"/>
      <c r="O6003" s="560"/>
      <c r="P6003" s="560"/>
      <c r="Q6003" s="560"/>
      <c r="R6003" s="560"/>
      <c r="S6003" s="560"/>
      <c r="T6003" s="560"/>
      <c r="U6003" s="560"/>
    </row>
    <row r="6004" spans="1:21">
      <c r="A6004" s="593">
        <f t="shared" si="558"/>
        <v>41525</v>
      </c>
      <c r="B6004" s="594">
        <v>41525.125347280089</v>
      </c>
      <c r="C6004" s="560">
        <f t="shared" si="559"/>
        <v>2013</v>
      </c>
      <c r="D6004" s="560">
        <f t="shared" si="560"/>
        <v>9</v>
      </c>
      <c r="E6004" s="560">
        <f t="shared" si="561"/>
        <v>8</v>
      </c>
      <c r="F6004" s="560">
        <f t="shared" si="562"/>
        <v>3</v>
      </c>
      <c r="G6004" s="595">
        <f t="shared" si="563"/>
        <v>1</v>
      </c>
      <c r="H6004" s="590">
        <f>CHOOSE('Output Sheet'!$B$4,'8760 Data'!J6004,'8760 Data'!K6004,'8760 Data'!L6004,'8760 Data'!M6004,'8760 Data'!N6004,'8760 Data'!O6004,'8760 Data'!P6004,'8760 Data'!Q6004,'8760 Data'!R6004,'8760 Data'!S6004,'8760 Data'!T6004,'8760 Data'!U6004)</f>
        <v>0</v>
      </c>
      <c r="I6004" s="591" t="e">
        <f>H6004/'Output Sheet'!$B$8</f>
        <v>#DIV/0!</v>
      </c>
      <c r="J6004" s="596"/>
      <c r="K6004" s="560"/>
      <c r="L6004" s="560"/>
      <c r="M6004" s="560"/>
      <c r="N6004" s="560"/>
      <c r="O6004" s="560"/>
      <c r="P6004" s="560"/>
      <c r="Q6004" s="560"/>
      <c r="R6004" s="560"/>
      <c r="S6004" s="560"/>
      <c r="T6004" s="560"/>
      <c r="U6004" s="560"/>
    </row>
    <row r="6005" spans="1:21">
      <c r="A6005" s="593">
        <f t="shared" si="558"/>
        <v>41525</v>
      </c>
      <c r="B6005" s="594">
        <v>41525.167014004626</v>
      </c>
      <c r="C6005" s="560">
        <f t="shared" si="559"/>
        <v>2013</v>
      </c>
      <c r="D6005" s="560">
        <f t="shared" si="560"/>
        <v>9</v>
      </c>
      <c r="E6005" s="560">
        <f t="shared" si="561"/>
        <v>8</v>
      </c>
      <c r="F6005" s="560">
        <f t="shared" si="562"/>
        <v>4</v>
      </c>
      <c r="G6005" s="595">
        <f t="shared" si="563"/>
        <v>1</v>
      </c>
      <c r="H6005" s="590">
        <f>CHOOSE('Output Sheet'!$B$4,'8760 Data'!J6005,'8760 Data'!K6005,'8760 Data'!L6005,'8760 Data'!M6005,'8760 Data'!N6005,'8760 Data'!O6005,'8760 Data'!P6005,'8760 Data'!Q6005,'8760 Data'!R6005,'8760 Data'!S6005,'8760 Data'!T6005,'8760 Data'!U6005)</f>
        <v>0</v>
      </c>
      <c r="I6005" s="591" t="e">
        <f>H6005/'Output Sheet'!$B$8</f>
        <v>#DIV/0!</v>
      </c>
      <c r="J6005" s="596"/>
      <c r="K6005" s="560"/>
      <c r="L6005" s="560"/>
      <c r="M6005" s="560"/>
      <c r="N6005" s="560"/>
      <c r="O6005" s="560"/>
      <c r="P6005" s="560"/>
      <c r="Q6005" s="560"/>
      <c r="R6005" s="560"/>
      <c r="S6005" s="560"/>
      <c r="T6005" s="560"/>
      <c r="U6005" s="560"/>
    </row>
    <row r="6006" spans="1:21">
      <c r="A6006" s="593">
        <f t="shared" si="558"/>
        <v>41525</v>
      </c>
      <c r="B6006" s="594">
        <v>41525.208680729163</v>
      </c>
      <c r="C6006" s="560">
        <f t="shared" si="559"/>
        <v>2013</v>
      </c>
      <c r="D6006" s="560">
        <f t="shared" si="560"/>
        <v>9</v>
      </c>
      <c r="E6006" s="560">
        <f t="shared" si="561"/>
        <v>8</v>
      </c>
      <c r="F6006" s="560">
        <f t="shared" si="562"/>
        <v>5</v>
      </c>
      <c r="G6006" s="595">
        <f t="shared" si="563"/>
        <v>1</v>
      </c>
      <c r="H6006" s="590">
        <f>CHOOSE('Output Sheet'!$B$4,'8760 Data'!J6006,'8760 Data'!K6006,'8760 Data'!L6006,'8760 Data'!M6006,'8760 Data'!N6006,'8760 Data'!O6006,'8760 Data'!P6006,'8760 Data'!Q6006,'8760 Data'!R6006,'8760 Data'!S6006,'8760 Data'!T6006,'8760 Data'!U6006)</f>
        <v>0</v>
      </c>
      <c r="I6006" s="591" t="e">
        <f>H6006/'Output Sheet'!$B$8</f>
        <v>#DIV/0!</v>
      </c>
      <c r="J6006" s="596"/>
      <c r="K6006" s="560"/>
      <c r="L6006" s="560"/>
      <c r="M6006" s="560"/>
      <c r="N6006" s="560"/>
      <c r="O6006" s="560"/>
      <c r="P6006" s="560"/>
      <c r="Q6006" s="560"/>
      <c r="R6006" s="560"/>
      <c r="S6006" s="560"/>
      <c r="T6006" s="560"/>
      <c r="U6006" s="560"/>
    </row>
    <row r="6007" spans="1:21">
      <c r="A6007" s="593">
        <f t="shared" si="558"/>
        <v>41525</v>
      </c>
      <c r="B6007" s="594">
        <v>41525.250347453701</v>
      </c>
      <c r="C6007" s="560">
        <f t="shared" si="559"/>
        <v>2013</v>
      </c>
      <c r="D6007" s="560">
        <f t="shared" si="560"/>
        <v>9</v>
      </c>
      <c r="E6007" s="560">
        <f t="shared" si="561"/>
        <v>8</v>
      </c>
      <c r="F6007" s="560">
        <f t="shared" si="562"/>
        <v>6</v>
      </c>
      <c r="G6007" s="595">
        <f t="shared" si="563"/>
        <v>1</v>
      </c>
      <c r="H6007" s="590">
        <f>CHOOSE('Output Sheet'!$B$4,'8760 Data'!J6007,'8760 Data'!K6007,'8760 Data'!L6007,'8760 Data'!M6007,'8760 Data'!N6007,'8760 Data'!O6007,'8760 Data'!P6007,'8760 Data'!Q6007,'8760 Data'!R6007,'8760 Data'!S6007,'8760 Data'!T6007,'8760 Data'!U6007)</f>
        <v>0</v>
      </c>
      <c r="I6007" s="591" t="e">
        <f>H6007/'Output Sheet'!$B$8</f>
        <v>#DIV/0!</v>
      </c>
      <c r="J6007" s="596"/>
      <c r="K6007" s="560"/>
      <c r="L6007" s="560"/>
      <c r="M6007" s="560"/>
      <c r="N6007" s="560"/>
      <c r="O6007" s="560"/>
      <c r="P6007" s="560"/>
      <c r="Q6007" s="560"/>
      <c r="R6007" s="560"/>
      <c r="S6007" s="560"/>
      <c r="T6007" s="560"/>
      <c r="U6007" s="560"/>
    </row>
    <row r="6008" spans="1:21">
      <c r="A6008" s="593">
        <f t="shared" si="558"/>
        <v>41525</v>
      </c>
      <c r="B6008" s="594">
        <v>41525.292014178238</v>
      </c>
      <c r="C6008" s="560">
        <f t="shared" si="559"/>
        <v>2013</v>
      </c>
      <c r="D6008" s="560">
        <f t="shared" si="560"/>
        <v>9</v>
      </c>
      <c r="E6008" s="560">
        <f t="shared" si="561"/>
        <v>8</v>
      </c>
      <c r="F6008" s="560">
        <f t="shared" si="562"/>
        <v>7</v>
      </c>
      <c r="G6008" s="595">
        <f t="shared" si="563"/>
        <v>1</v>
      </c>
      <c r="H6008" s="590">
        <f>CHOOSE('Output Sheet'!$B$4,'8760 Data'!J6008,'8760 Data'!K6008,'8760 Data'!L6008,'8760 Data'!M6008,'8760 Data'!N6008,'8760 Data'!O6008,'8760 Data'!P6008,'8760 Data'!Q6008,'8760 Data'!R6008,'8760 Data'!S6008,'8760 Data'!T6008,'8760 Data'!U6008)</f>
        <v>0</v>
      </c>
      <c r="I6008" s="591" t="e">
        <f>H6008/'Output Sheet'!$B$8</f>
        <v>#DIV/0!</v>
      </c>
      <c r="J6008" s="596"/>
      <c r="K6008" s="560"/>
      <c r="L6008" s="560"/>
      <c r="M6008" s="560"/>
      <c r="N6008" s="560"/>
      <c r="O6008" s="560"/>
      <c r="P6008" s="560"/>
      <c r="Q6008" s="560"/>
      <c r="R6008" s="560"/>
      <c r="S6008" s="560"/>
      <c r="T6008" s="560"/>
      <c r="U6008" s="560"/>
    </row>
    <row r="6009" spans="1:21">
      <c r="A6009" s="593">
        <f t="shared" si="558"/>
        <v>41525</v>
      </c>
      <c r="B6009" s="594">
        <v>41525.333680902775</v>
      </c>
      <c r="C6009" s="560">
        <f t="shared" si="559"/>
        <v>2013</v>
      </c>
      <c r="D6009" s="560">
        <f t="shared" si="560"/>
        <v>9</v>
      </c>
      <c r="E6009" s="560">
        <f t="shared" si="561"/>
        <v>8</v>
      </c>
      <c r="F6009" s="560">
        <f t="shared" si="562"/>
        <v>8</v>
      </c>
      <c r="G6009" s="595">
        <f t="shared" si="563"/>
        <v>1</v>
      </c>
      <c r="H6009" s="590">
        <f>CHOOSE('Output Sheet'!$B$4,'8760 Data'!J6009,'8760 Data'!K6009,'8760 Data'!L6009,'8760 Data'!M6009,'8760 Data'!N6009,'8760 Data'!O6009,'8760 Data'!P6009,'8760 Data'!Q6009,'8760 Data'!R6009,'8760 Data'!S6009,'8760 Data'!T6009,'8760 Data'!U6009)</f>
        <v>0</v>
      </c>
      <c r="I6009" s="591" t="e">
        <f>H6009/'Output Sheet'!$B$8</f>
        <v>#DIV/0!</v>
      </c>
      <c r="J6009" s="596"/>
      <c r="K6009" s="560"/>
      <c r="L6009" s="560"/>
      <c r="M6009" s="560"/>
      <c r="N6009" s="560"/>
      <c r="O6009" s="560"/>
      <c r="P6009" s="560"/>
      <c r="Q6009" s="560"/>
      <c r="R6009" s="560"/>
      <c r="S6009" s="560"/>
      <c r="T6009" s="560"/>
      <c r="U6009" s="560"/>
    </row>
    <row r="6010" spans="1:21">
      <c r="A6010" s="593">
        <f t="shared" si="558"/>
        <v>41525</v>
      </c>
      <c r="B6010" s="594">
        <v>41525.375347627312</v>
      </c>
      <c r="C6010" s="560">
        <f t="shared" si="559"/>
        <v>2013</v>
      </c>
      <c r="D6010" s="560">
        <f t="shared" si="560"/>
        <v>9</v>
      </c>
      <c r="E6010" s="560">
        <f t="shared" si="561"/>
        <v>8</v>
      </c>
      <c r="F6010" s="560">
        <f t="shared" si="562"/>
        <v>9</v>
      </c>
      <c r="G6010" s="595">
        <f t="shared" si="563"/>
        <v>1</v>
      </c>
      <c r="H6010" s="590">
        <f>CHOOSE('Output Sheet'!$B$4,'8760 Data'!J6010,'8760 Data'!K6010,'8760 Data'!L6010,'8760 Data'!M6010,'8760 Data'!N6010,'8760 Data'!O6010,'8760 Data'!P6010,'8760 Data'!Q6010,'8760 Data'!R6010,'8760 Data'!S6010,'8760 Data'!T6010,'8760 Data'!U6010)</f>
        <v>0</v>
      </c>
      <c r="I6010" s="591" t="e">
        <f>H6010/'Output Sheet'!$B$8</f>
        <v>#DIV/0!</v>
      </c>
      <c r="J6010" s="596"/>
      <c r="K6010" s="560"/>
      <c r="L6010" s="560"/>
      <c r="M6010" s="560"/>
      <c r="N6010" s="560"/>
      <c r="O6010" s="560"/>
      <c r="P6010" s="560"/>
      <c r="Q6010" s="560"/>
      <c r="R6010" s="560"/>
      <c r="S6010" s="560"/>
      <c r="T6010" s="560"/>
      <c r="U6010" s="560"/>
    </row>
    <row r="6011" spans="1:21">
      <c r="A6011" s="593">
        <f t="shared" si="558"/>
        <v>41525</v>
      </c>
      <c r="B6011" s="594">
        <v>41525.41701435185</v>
      </c>
      <c r="C6011" s="560">
        <f t="shared" si="559"/>
        <v>2013</v>
      </c>
      <c r="D6011" s="560">
        <f t="shared" si="560"/>
        <v>9</v>
      </c>
      <c r="E6011" s="560">
        <f t="shared" si="561"/>
        <v>8</v>
      </c>
      <c r="F6011" s="560">
        <f t="shared" si="562"/>
        <v>10</v>
      </c>
      <c r="G6011" s="595">
        <f t="shared" si="563"/>
        <v>1</v>
      </c>
      <c r="H6011" s="590">
        <f>CHOOSE('Output Sheet'!$B$4,'8760 Data'!J6011,'8760 Data'!K6011,'8760 Data'!L6011,'8760 Data'!M6011,'8760 Data'!N6011,'8760 Data'!O6011,'8760 Data'!P6011,'8760 Data'!Q6011,'8760 Data'!R6011,'8760 Data'!S6011,'8760 Data'!T6011,'8760 Data'!U6011)</f>
        <v>0</v>
      </c>
      <c r="I6011" s="591" t="e">
        <f>H6011/'Output Sheet'!$B$8</f>
        <v>#DIV/0!</v>
      </c>
      <c r="J6011" s="596"/>
      <c r="K6011" s="560"/>
      <c r="L6011" s="560"/>
      <c r="M6011" s="560"/>
      <c r="N6011" s="560"/>
      <c r="O6011" s="560"/>
      <c r="P6011" s="560"/>
      <c r="Q6011" s="560"/>
      <c r="R6011" s="560"/>
      <c r="S6011" s="560"/>
      <c r="T6011" s="560"/>
      <c r="U6011" s="560"/>
    </row>
    <row r="6012" spans="1:21">
      <c r="A6012" s="593">
        <f t="shared" si="558"/>
        <v>41525</v>
      </c>
      <c r="B6012" s="594">
        <v>41525.458681076387</v>
      </c>
      <c r="C6012" s="560">
        <f t="shared" si="559"/>
        <v>2013</v>
      </c>
      <c r="D6012" s="560">
        <f t="shared" si="560"/>
        <v>9</v>
      </c>
      <c r="E6012" s="560">
        <f t="shared" si="561"/>
        <v>8</v>
      </c>
      <c r="F6012" s="560">
        <f t="shared" si="562"/>
        <v>11</v>
      </c>
      <c r="G6012" s="595">
        <f t="shared" si="563"/>
        <v>1</v>
      </c>
      <c r="H6012" s="590">
        <f>CHOOSE('Output Sheet'!$B$4,'8760 Data'!J6012,'8760 Data'!K6012,'8760 Data'!L6012,'8760 Data'!M6012,'8760 Data'!N6012,'8760 Data'!O6012,'8760 Data'!P6012,'8760 Data'!Q6012,'8760 Data'!R6012,'8760 Data'!S6012,'8760 Data'!T6012,'8760 Data'!U6012)</f>
        <v>0</v>
      </c>
      <c r="I6012" s="591" t="e">
        <f>H6012/'Output Sheet'!$B$8</f>
        <v>#DIV/0!</v>
      </c>
      <c r="J6012" s="596"/>
      <c r="K6012" s="560"/>
      <c r="L6012" s="560"/>
      <c r="M6012" s="560"/>
      <c r="N6012" s="560"/>
      <c r="O6012" s="560"/>
      <c r="P6012" s="560"/>
      <c r="Q6012" s="560"/>
      <c r="R6012" s="560"/>
      <c r="S6012" s="560"/>
      <c r="T6012" s="560"/>
      <c r="U6012" s="560"/>
    </row>
    <row r="6013" spans="1:21">
      <c r="A6013" s="593">
        <f t="shared" si="558"/>
        <v>41525</v>
      </c>
      <c r="B6013" s="594">
        <v>41525.500347800924</v>
      </c>
      <c r="C6013" s="560">
        <f t="shared" si="559"/>
        <v>2013</v>
      </c>
      <c r="D6013" s="560">
        <f t="shared" si="560"/>
        <v>9</v>
      </c>
      <c r="E6013" s="560">
        <f t="shared" si="561"/>
        <v>8</v>
      </c>
      <c r="F6013" s="560">
        <f t="shared" si="562"/>
        <v>12</v>
      </c>
      <c r="G6013" s="595">
        <f t="shared" si="563"/>
        <v>1</v>
      </c>
      <c r="H6013" s="590">
        <f>CHOOSE('Output Sheet'!$B$4,'8760 Data'!J6013,'8760 Data'!K6013,'8760 Data'!L6013,'8760 Data'!M6013,'8760 Data'!N6013,'8760 Data'!O6013,'8760 Data'!P6013,'8760 Data'!Q6013,'8760 Data'!R6013,'8760 Data'!S6013,'8760 Data'!T6013,'8760 Data'!U6013)</f>
        <v>0</v>
      </c>
      <c r="I6013" s="591" t="e">
        <f>H6013/'Output Sheet'!$B$8</f>
        <v>#DIV/0!</v>
      </c>
      <c r="J6013" s="596"/>
      <c r="K6013" s="560"/>
      <c r="L6013" s="560"/>
      <c r="M6013" s="560"/>
      <c r="N6013" s="560"/>
      <c r="O6013" s="560"/>
      <c r="P6013" s="560"/>
      <c r="Q6013" s="560"/>
      <c r="R6013" s="560"/>
      <c r="S6013" s="560"/>
      <c r="T6013" s="560"/>
      <c r="U6013" s="560"/>
    </row>
    <row r="6014" spans="1:21">
      <c r="A6014" s="593">
        <f t="shared" si="558"/>
        <v>41525</v>
      </c>
      <c r="B6014" s="594">
        <v>41525.542014525461</v>
      </c>
      <c r="C6014" s="560">
        <f t="shared" si="559"/>
        <v>2013</v>
      </c>
      <c r="D6014" s="560">
        <f t="shared" si="560"/>
        <v>9</v>
      </c>
      <c r="E6014" s="560">
        <f t="shared" si="561"/>
        <v>8</v>
      </c>
      <c r="F6014" s="560">
        <f t="shared" si="562"/>
        <v>13</v>
      </c>
      <c r="G6014" s="595">
        <f t="shared" si="563"/>
        <v>1</v>
      </c>
      <c r="H6014" s="590">
        <f>CHOOSE('Output Sheet'!$B$4,'8760 Data'!J6014,'8760 Data'!K6014,'8760 Data'!L6014,'8760 Data'!M6014,'8760 Data'!N6014,'8760 Data'!O6014,'8760 Data'!P6014,'8760 Data'!Q6014,'8760 Data'!R6014,'8760 Data'!S6014,'8760 Data'!T6014,'8760 Data'!U6014)</f>
        <v>0</v>
      </c>
      <c r="I6014" s="591" t="e">
        <f>H6014/'Output Sheet'!$B$8</f>
        <v>#DIV/0!</v>
      </c>
      <c r="J6014" s="596"/>
      <c r="K6014" s="560"/>
      <c r="L6014" s="560"/>
      <c r="M6014" s="560"/>
      <c r="N6014" s="560"/>
      <c r="O6014" s="560"/>
      <c r="P6014" s="560"/>
      <c r="Q6014" s="560"/>
      <c r="R6014" s="560"/>
      <c r="S6014" s="560"/>
      <c r="T6014" s="560"/>
      <c r="U6014" s="560"/>
    </row>
    <row r="6015" spans="1:21">
      <c r="A6015" s="593">
        <f t="shared" si="558"/>
        <v>41525</v>
      </c>
      <c r="B6015" s="594">
        <v>41525.583681249998</v>
      </c>
      <c r="C6015" s="560">
        <f t="shared" si="559"/>
        <v>2013</v>
      </c>
      <c r="D6015" s="560">
        <f t="shared" si="560"/>
        <v>9</v>
      </c>
      <c r="E6015" s="560">
        <f t="shared" si="561"/>
        <v>8</v>
      </c>
      <c r="F6015" s="560">
        <f t="shared" si="562"/>
        <v>14</v>
      </c>
      <c r="G6015" s="595">
        <f t="shared" si="563"/>
        <v>1</v>
      </c>
      <c r="H6015" s="590">
        <f>CHOOSE('Output Sheet'!$B$4,'8760 Data'!J6015,'8760 Data'!K6015,'8760 Data'!L6015,'8760 Data'!M6015,'8760 Data'!N6015,'8760 Data'!O6015,'8760 Data'!P6015,'8760 Data'!Q6015,'8760 Data'!R6015,'8760 Data'!S6015,'8760 Data'!T6015,'8760 Data'!U6015)</f>
        <v>0</v>
      </c>
      <c r="I6015" s="591" t="e">
        <f>H6015/'Output Sheet'!$B$8</f>
        <v>#DIV/0!</v>
      </c>
      <c r="J6015" s="596"/>
      <c r="K6015" s="560"/>
      <c r="L6015" s="560"/>
      <c r="M6015" s="560"/>
      <c r="N6015" s="560"/>
      <c r="O6015" s="560"/>
      <c r="P6015" s="560"/>
      <c r="Q6015" s="560"/>
      <c r="R6015" s="560"/>
      <c r="S6015" s="560"/>
      <c r="T6015" s="560"/>
      <c r="U6015" s="560"/>
    </row>
    <row r="6016" spans="1:21">
      <c r="A6016" s="593">
        <f t="shared" si="558"/>
        <v>41525</v>
      </c>
      <c r="B6016" s="594">
        <v>41525.625347974536</v>
      </c>
      <c r="C6016" s="560">
        <f t="shared" si="559"/>
        <v>2013</v>
      </c>
      <c r="D6016" s="560">
        <f t="shared" si="560"/>
        <v>9</v>
      </c>
      <c r="E6016" s="560">
        <f t="shared" si="561"/>
        <v>8</v>
      </c>
      <c r="F6016" s="560">
        <f t="shared" si="562"/>
        <v>15</v>
      </c>
      <c r="G6016" s="595">
        <f t="shared" si="563"/>
        <v>1</v>
      </c>
      <c r="H6016" s="590">
        <f>CHOOSE('Output Sheet'!$B$4,'8760 Data'!J6016,'8760 Data'!K6016,'8760 Data'!L6016,'8760 Data'!M6016,'8760 Data'!N6016,'8760 Data'!O6016,'8760 Data'!P6016,'8760 Data'!Q6016,'8760 Data'!R6016,'8760 Data'!S6016,'8760 Data'!T6016,'8760 Data'!U6016)</f>
        <v>0</v>
      </c>
      <c r="I6016" s="591" t="e">
        <f>H6016/'Output Sheet'!$B$8</f>
        <v>#DIV/0!</v>
      </c>
      <c r="J6016" s="596"/>
      <c r="K6016" s="560"/>
      <c r="L6016" s="560"/>
      <c r="M6016" s="560"/>
      <c r="N6016" s="560"/>
      <c r="O6016" s="560"/>
      <c r="P6016" s="560"/>
      <c r="Q6016" s="560"/>
      <c r="R6016" s="560"/>
      <c r="S6016" s="560"/>
      <c r="T6016" s="560"/>
      <c r="U6016" s="560"/>
    </row>
    <row r="6017" spans="1:21">
      <c r="A6017" s="593">
        <f t="shared" si="558"/>
        <v>41525</v>
      </c>
      <c r="B6017" s="594">
        <v>41525.667014699073</v>
      </c>
      <c r="C6017" s="560">
        <f t="shared" si="559"/>
        <v>2013</v>
      </c>
      <c r="D6017" s="560">
        <f t="shared" si="560"/>
        <v>9</v>
      </c>
      <c r="E6017" s="560">
        <f t="shared" si="561"/>
        <v>8</v>
      </c>
      <c r="F6017" s="560">
        <f t="shared" si="562"/>
        <v>16</v>
      </c>
      <c r="G6017" s="595">
        <f t="shared" si="563"/>
        <v>1</v>
      </c>
      <c r="H6017" s="590">
        <f>CHOOSE('Output Sheet'!$B$4,'8760 Data'!J6017,'8760 Data'!K6017,'8760 Data'!L6017,'8760 Data'!M6017,'8760 Data'!N6017,'8760 Data'!O6017,'8760 Data'!P6017,'8760 Data'!Q6017,'8760 Data'!R6017,'8760 Data'!S6017,'8760 Data'!T6017,'8760 Data'!U6017)</f>
        <v>0</v>
      </c>
      <c r="I6017" s="591" t="e">
        <f>H6017/'Output Sheet'!$B$8</f>
        <v>#DIV/0!</v>
      </c>
      <c r="J6017" s="596"/>
      <c r="K6017" s="560"/>
      <c r="L6017" s="560"/>
      <c r="M6017" s="560"/>
      <c r="N6017" s="560"/>
      <c r="O6017" s="560"/>
      <c r="P6017" s="560"/>
      <c r="Q6017" s="560"/>
      <c r="R6017" s="560"/>
      <c r="S6017" s="560"/>
      <c r="T6017" s="560"/>
      <c r="U6017" s="560"/>
    </row>
    <row r="6018" spans="1:21">
      <c r="A6018" s="593">
        <f t="shared" si="558"/>
        <v>41525</v>
      </c>
      <c r="B6018" s="594">
        <v>41525.70868142361</v>
      </c>
      <c r="C6018" s="560">
        <f t="shared" si="559"/>
        <v>2013</v>
      </c>
      <c r="D6018" s="560">
        <f t="shared" si="560"/>
        <v>9</v>
      </c>
      <c r="E6018" s="560">
        <f t="shared" si="561"/>
        <v>8</v>
      </c>
      <c r="F6018" s="560">
        <f t="shared" si="562"/>
        <v>17</v>
      </c>
      <c r="G6018" s="595">
        <f t="shared" si="563"/>
        <v>1</v>
      </c>
      <c r="H6018" s="590">
        <f>CHOOSE('Output Sheet'!$B$4,'8760 Data'!J6018,'8760 Data'!K6018,'8760 Data'!L6018,'8760 Data'!M6018,'8760 Data'!N6018,'8760 Data'!O6018,'8760 Data'!P6018,'8760 Data'!Q6018,'8760 Data'!R6018,'8760 Data'!S6018,'8760 Data'!T6018,'8760 Data'!U6018)</f>
        <v>0</v>
      </c>
      <c r="I6018" s="591" t="e">
        <f>H6018/'Output Sheet'!$B$8</f>
        <v>#DIV/0!</v>
      </c>
      <c r="J6018" s="596"/>
      <c r="K6018" s="560"/>
      <c r="L6018" s="560"/>
      <c r="M6018" s="560"/>
      <c r="N6018" s="560"/>
      <c r="O6018" s="560"/>
      <c r="P6018" s="560"/>
      <c r="Q6018" s="560"/>
      <c r="R6018" s="560"/>
      <c r="S6018" s="560"/>
      <c r="T6018" s="560"/>
      <c r="U6018" s="560"/>
    </row>
    <row r="6019" spans="1:21">
      <c r="A6019" s="593">
        <f t="shared" ref="A6019:A6082" si="564">DATE(C6019,D6019,E6019)</f>
        <v>41525</v>
      </c>
      <c r="B6019" s="594">
        <v>41525.750348148147</v>
      </c>
      <c r="C6019" s="560">
        <f t="shared" ref="C6019:C6082" si="565">YEAR(B6019)</f>
        <v>2013</v>
      </c>
      <c r="D6019" s="560">
        <f t="shared" ref="D6019:D6082" si="566">MONTH(B6019)</f>
        <v>9</v>
      </c>
      <c r="E6019" s="560">
        <f t="shared" ref="E6019:E6082" si="567">DAY(B6019)</f>
        <v>8</v>
      </c>
      <c r="F6019" s="560">
        <f t="shared" ref="F6019:F6082" si="568">IF(HOUR(B6019)&lt;&gt;0,HOUR(B6019),24)</f>
        <v>18</v>
      </c>
      <c r="G6019" s="595">
        <f t="shared" ref="G6019:G6082" si="569">WEEKDAY(B6019,1)</f>
        <v>1</v>
      </c>
      <c r="H6019" s="590">
        <f>CHOOSE('Output Sheet'!$B$4,'8760 Data'!J6019,'8760 Data'!K6019,'8760 Data'!L6019,'8760 Data'!M6019,'8760 Data'!N6019,'8760 Data'!O6019,'8760 Data'!P6019,'8760 Data'!Q6019,'8760 Data'!R6019,'8760 Data'!S6019,'8760 Data'!T6019,'8760 Data'!U6019)</f>
        <v>0</v>
      </c>
      <c r="I6019" s="591" t="e">
        <f>H6019/'Output Sheet'!$B$8</f>
        <v>#DIV/0!</v>
      </c>
      <c r="J6019" s="596"/>
      <c r="K6019" s="560"/>
      <c r="L6019" s="560"/>
      <c r="M6019" s="560"/>
      <c r="N6019" s="560"/>
      <c r="O6019" s="560"/>
      <c r="P6019" s="560"/>
      <c r="Q6019" s="560"/>
      <c r="R6019" s="560"/>
      <c r="S6019" s="560"/>
      <c r="T6019" s="560"/>
      <c r="U6019" s="560"/>
    </row>
    <row r="6020" spans="1:21">
      <c r="A6020" s="593">
        <f t="shared" si="564"/>
        <v>41525</v>
      </c>
      <c r="B6020" s="594">
        <v>41525.792014872684</v>
      </c>
      <c r="C6020" s="560">
        <f t="shared" si="565"/>
        <v>2013</v>
      </c>
      <c r="D6020" s="560">
        <f t="shared" si="566"/>
        <v>9</v>
      </c>
      <c r="E6020" s="560">
        <f t="shared" si="567"/>
        <v>8</v>
      </c>
      <c r="F6020" s="560">
        <f t="shared" si="568"/>
        <v>19</v>
      </c>
      <c r="G6020" s="595">
        <f t="shared" si="569"/>
        <v>1</v>
      </c>
      <c r="H6020" s="590">
        <f>CHOOSE('Output Sheet'!$B$4,'8760 Data'!J6020,'8760 Data'!K6020,'8760 Data'!L6020,'8760 Data'!M6020,'8760 Data'!N6020,'8760 Data'!O6020,'8760 Data'!P6020,'8760 Data'!Q6020,'8760 Data'!R6020,'8760 Data'!S6020,'8760 Data'!T6020,'8760 Data'!U6020)</f>
        <v>0</v>
      </c>
      <c r="I6020" s="591" t="e">
        <f>H6020/'Output Sheet'!$B$8</f>
        <v>#DIV/0!</v>
      </c>
      <c r="J6020" s="596"/>
      <c r="K6020" s="560"/>
      <c r="L6020" s="560"/>
      <c r="M6020" s="560"/>
      <c r="N6020" s="560"/>
      <c r="O6020" s="560"/>
      <c r="P6020" s="560"/>
      <c r="Q6020" s="560"/>
      <c r="R6020" s="560"/>
      <c r="S6020" s="560"/>
      <c r="T6020" s="560"/>
      <c r="U6020" s="560"/>
    </row>
    <row r="6021" spans="1:21">
      <c r="A6021" s="593">
        <f t="shared" si="564"/>
        <v>41525</v>
      </c>
      <c r="B6021" s="594">
        <v>41525.833681597222</v>
      </c>
      <c r="C6021" s="560">
        <f t="shared" si="565"/>
        <v>2013</v>
      </c>
      <c r="D6021" s="560">
        <f t="shared" si="566"/>
        <v>9</v>
      </c>
      <c r="E6021" s="560">
        <f t="shared" si="567"/>
        <v>8</v>
      </c>
      <c r="F6021" s="560">
        <f t="shared" si="568"/>
        <v>20</v>
      </c>
      <c r="G6021" s="595">
        <f t="shared" si="569"/>
        <v>1</v>
      </c>
      <c r="H6021" s="590">
        <f>CHOOSE('Output Sheet'!$B$4,'8760 Data'!J6021,'8760 Data'!K6021,'8760 Data'!L6021,'8760 Data'!M6021,'8760 Data'!N6021,'8760 Data'!O6021,'8760 Data'!P6021,'8760 Data'!Q6021,'8760 Data'!R6021,'8760 Data'!S6021,'8760 Data'!T6021,'8760 Data'!U6021)</f>
        <v>0</v>
      </c>
      <c r="I6021" s="591" t="e">
        <f>H6021/'Output Sheet'!$B$8</f>
        <v>#DIV/0!</v>
      </c>
      <c r="J6021" s="596"/>
      <c r="K6021" s="560"/>
      <c r="L6021" s="560"/>
      <c r="M6021" s="560"/>
      <c r="N6021" s="560"/>
      <c r="O6021" s="560"/>
      <c r="P6021" s="560"/>
      <c r="Q6021" s="560"/>
      <c r="R6021" s="560"/>
      <c r="S6021" s="560"/>
      <c r="T6021" s="560"/>
      <c r="U6021" s="560"/>
    </row>
    <row r="6022" spans="1:21">
      <c r="A6022" s="593">
        <f t="shared" si="564"/>
        <v>41525</v>
      </c>
      <c r="B6022" s="594">
        <v>41525.875348321759</v>
      </c>
      <c r="C6022" s="560">
        <f t="shared" si="565"/>
        <v>2013</v>
      </c>
      <c r="D6022" s="560">
        <f t="shared" si="566"/>
        <v>9</v>
      </c>
      <c r="E6022" s="560">
        <f t="shared" si="567"/>
        <v>8</v>
      </c>
      <c r="F6022" s="560">
        <f t="shared" si="568"/>
        <v>21</v>
      </c>
      <c r="G6022" s="595">
        <f t="shared" si="569"/>
        <v>1</v>
      </c>
      <c r="H6022" s="590">
        <f>CHOOSE('Output Sheet'!$B$4,'8760 Data'!J6022,'8760 Data'!K6022,'8760 Data'!L6022,'8760 Data'!M6022,'8760 Data'!N6022,'8760 Data'!O6022,'8760 Data'!P6022,'8760 Data'!Q6022,'8760 Data'!R6022,'8760 Data'!S6022,'8760 Data'!T6022,'8760 Data'!U6022)</f>
        <v>0</v>
      </c>
      <c r="I6022" s="591" t="e">
        <f>H6022/'Output Sheet'!$B$8</f>
        <v>#DIV/0!</v>
      </c>
      <c r="J6022" s="596"/>
      <c r="K6022" s="560"/>
      <c r="L6022" s="560"/>
      <c r="M6022" s="560"/>
      <c r="N6022" s="560"/>
      <c r="O6022" s="560"/>
      <c r="P6022" s="560"/>
      <c r="Q6022" s="560"/>
      <c r="R6022" s="560"/>
      <c r="S6022" s="560"/>
      <c r="T6022" s="560"/>
      <c r="U6022" s="560"/>
    </row>
    <row r="6023" spans="1:21">
      <c r="A6023" s="593">
        <f t="shared" si="564"/>
        <v>41525</v>
      </c>
      <c r="B6023" s="594">
        <v>41525.917015046296</v>
      </c>
      <c r="C6023" s="560">
        <f t="shared" si="565"/>
        <v>2013</v>
      </c>
      <c r="D6023" s="560">
        <f t="shared" si="566"/>
        <v>9</v>
      </c>
      <c r="E6023" s="560">
        <f t="shared" si="567"/>
        <v>8</v>
      </c>
      <c r="F6023" s="560">
        <f t="shared" si="568"/>
        <v>22</v>
      </c>
      <c r="G6023" s="595">
        <f t="shared" si="569"/>
        <v>1</v>
      </c>
      <c r="H6023" s="590">
        <f>CHOOSE('Output Sheet'!$B$4,'8760 Data'!J6023,'8760 Data'!K6023,'8760 Data'!L6023,'8760 Data'!M6023,'8760 Data'!N6023,'8760 Data'!O6023,'8760 Data'!P6023,'8760 Data'!Q6023,'8760 Data'!R6023,'8760 Data'!S6023,'8760 Data'!T6023,'8760 Data'!U6023)</f>
        <v>0</v>
      </c>
      <c r="I6023" s="591" t="e">
        <f>H6023/'Output Sheet'!$B$8</f>
        <v>#DIV/0!</v>
      </c>
      <c r="J6023" s="596"/>
      <c r="K6023" s="560"/>
      <c r="L6023" s="560"/>
      <c r="M6023" s="560"/>
      <c r="N6023" s="560"/>
      <c r="O6023" s="560"/>
      <c r="P6023" s="560"/>
      <c r="Q6023" s="560"/>
      <c r="R6023" s="560"/>
      <c r="S6023" s="560"/>
      <c r="T6023" s="560"/>
      <c r="U6023" s="560"/>
    </row>
    <row r="6024" spans="1:21">
      <c r="A6024" s="593">
        <f t="shared" si="564"/>
        <v>41525</v>
      </c>
      <c r="B6024" s="594">
        <v>41525.958681770833</v>
      </c>
      <c r="C6024" s="560">
        <f t="shared" si="565"/>
        <v>2013</v>
      </c>
      <c r="D6024" s="560">
        <f t="shared" si="566"/>
        <v>9</v>
      </c>
      <c r="E6024" s="560">
        <f t="shared" si="567"/>
        <v>8</v>
      </c>
      <c r="F6024" s="560">
        <f t="shared" si="568"/>
        <v>23</v>
      </c>
      <c r="G6024" s="595">
        <f t="shared" si="569"/>
        <v>1</v>
      </c>
      <c r="H6024" s="590">
        <f>CHOOSE('Output Sheet'!$B$4,'8760 Data'!J6024,'8760 Data'!K6024,'8760 Data'!L6024,'8760 Data'!M6024,'8760 Data'!N6024,'8760 Data'!O6024,'8760 Data'!P6024,'8760 Data'!Q6024,'8760 Data'!R6024,'8760 Data'!S6024,'8760 Data'!T6024,'8760 Data'!U6024)</f>
        <v>0</v>
      </c>
      <c r="I6024" s="591" t="e">
        <f>H6024/'Output Sheet'!$B$8</f>
        <v>#DIV/0!</v>
      </c>
      <c r="J6024" s="596"/>
      <c r="K6024" s="560"/>
      <c r="L6024" s="560"/>
      <c r="M6024" s="560"/>
      <c r="N6024" s="560"/>
      <c r="O6024" s="560"/>
      <c r="P6024" s="560"/>
      <c r="Q6024" s="560"/>
      <c r="R6024" s="560"/>
      <c r="S6024" s="560"/>
      <c r="T6024" s="560"/>
      <c r="U6024" s="560"/>
    </row>
    <row r="6025" spans="1:21">
      <c r="A6025" s="593">
        <f t="shared" si="564"/>
        <v>41526</v>
      </c>
      <c r="B6025" s="594">
        <v>41526.00034849537</v>
      </c>
      <c r="C6025" s="560">
        <f t="shared" si="565"/>
        <v>2013</v>
      </c>
      <c r="D6025" s="560">
        <f t="shared" si="566"/>
        <v>9</v>
      </c>
      <c r="E6025" s="560">
        <f t="shared" si="567"/>
        <v>9</v>
      </c>
      <c r="F6025" s="560">
        <f t="shared" si="568"/>
        <v>24</v>
      </c>
      <c r="G6025" s="595">
        <f t="shared" si="569"/>
        <v>2</v>
      </c>
      <c r="H6025" s="590">
        <f>CHOOSE('Output Sheet'!$B$4,'8760 Data'!J6025,'8760 Data'!K6025,'8760 Data'!L6025,'8760 Data'!M6025,'8760 Data'!N6025,'8760 Data'!O6025,'8760 Data'!P6025,'8760 Data'!Q6025,'8760 Data'!R6025,'8760 Data'!S6025,'8760 Data'!T6025,'8760 Data'!U6025)</f>
        <v>0</v>
      </c>
      <c r="I6025" s="591" t="e">
        <f>H6025/'Output Sheet'!$B$8</f>
        <v>#DIV/0!</v>
      </c>
      <c r="J6025" s="596"/>
      <c r="K6025" s="560"/>
      <c r="L6025" s="560"/>
      <c r="M6025" s="560"/>
      <c r="N6025" s="560"/>
      <c r="O6025" s="560"/>
      <c r="P6025" s="560"/>
      <c r="Q6025" s="560"/>
      <c r="R6025" s="560"/>
      <c r="S6025" s="560"/>
      <c r="T6025" s="560"/>
      <c r="U6025" s="560"/>
    </row>
    <row r="6026" spans="1:21">
      <c r="A6026" s="593">
        <f t="shared" si="564"/>
        <v>41526</v>
      </c>
      <c r="B6026" s="594">
        <v>41526.042015219908</v>
      </c>
      <c r="C6026" s="560">
        <f t="shared" si="565"/>
        <v>2013</v>
      </c>
      <c r="D6026" s="560">
        <f t="shared" si="566"/>
        <v>9</v>
      </c>
      <c r="E6026" s="560">
        <f t="shared" si="567"/>
        <v>9</v>
      </c>
      <c r="F6026" s="560">
        <f t="shared" si="568"/>
        <v>1</v>
      </c>
      <c r="G6026" s="595">
        <f t="shared" si="569"/>
        <v>2</v>
      </c>
      <c r="H6026" s="590">
        <f>CHOOSE('Output Sheet'!$B$4,'8760 Data'!J6026,'8760 Data'!K6026,'8760 Data'!L6026,'8760 Data'!M6026,'8760 Data'!N6026,'8760 Data'!O6026,'8760 Data'!P6026,'8760 Data'!Q6026,'8760 Data'!R6026,'8760 Data'!S6026,'8760 Data'!T6026,'8760 Data'!U6026)</f>
        <v>0</v>
      </c>
      <c r="I6026" s="591" t="e">
        <f>H6026/'Output Sheet'!$B$8</f>
        <v>#DIV/0!</v>
      </c>
      <c r="J6026" s="596"/>
      <c r="K6026" s="560"/>
      <c r="L6026" s="560"/>
      <c r="M6026" s="560"/>
      <c r="N6026" s="560"/>
      <c r="O6026" s="560"/>
      <c r="P6026" s="560"/>
      <c r="Q6026" s="560"/>
      <c r="R6026" s="560"/>
      <c r="S6026" s="560"/>
      <c r="T6026" s="560"/>
      <c r="U6026" s="560"/>
    </row>
    <row r="6027" spans="1:21">
      <c r="A6027" s="593">
        <f t="shared" si="564"/>
        <v>41526</v>
      </c>
      <c r="B6027" s="594">
        <v>41526.083681944445</v>
      </c>
      <c r="C6027" s="560">
        <f t="shared" si="565"/>
        <v>2013</v>
      </c>
      <c r="D6027" s="560">
        <f t="shared" si="566"/>
        <v>9</v>
      </c>
      <c r="E6027" s="560">
        <f t="shared" si="567"/>
        <v>9</v>
      </c>
      <c r="F6027" s="560">
        <f t="shared" si="568"/>
        <v>2</v>
      </c>
      <c r="G6027" s="595">
        <f t="shared" si="569"/>
        <v>2</v>
      </c>
      <c r="H6027" s="590">
        <f>CHOOSE('Output Sheet'!$B$4,'8760 Data'!J6027,'8760 Data'!K6027,'8760 Data'!L6027,'8760 Data'!M6027,'8760 Data'!N6027,'8760 Data'!O6027,'8760 Data'!P6027,'8760 Data'!Q6027,'8760 Data'!R6027,'8760 Data'!S6027,'8760 Data'!T6027,'8760 Data'!U6027)</f>
        <v>0</v>
      </c>
      <c r="I6027" s="591" t="e">
        <f>H6027/'Output Sheet'!$B$8</f>
        <v>#DIV/0!</v>
      </c>
      <c r="J6027" s="596"/>
      <c r="K6027" s="560"/>
      <c r="L6027" s="560"/>
      <c r="M6027" s="560"/>
      <c r="N6027" s="560"/>
      <c r="O6027" s="560"/>
      <c r="P6027" s="560"/>
      <c r="Q6027" s="560"/>
      <c r="R6027" s="560"/>
      <c r="S6027" s="560"/>
      <c r="T6027" s="560"/>
      <c r="U6027" s="560"/>
    </row>
    <row r="6028" spans="1:21">
      <c r="A6028" s="593">
        <f t="shared" si="564"/>
        <v>41526</v>
      </c>
      <c r="B6028" s="594">
        <v>41526.125348668982</v>
      </c>
      <c r="C6028" s="560">
        <f t="shared" si="565"/>
        <v>2013</v>
      </c>
      <c r="D6028" s="560">
        <f t="shared" si="566"/>
        <v>9</v>
      </c>
      <c r="E6028" s="560">
        <f t="shared" si="567"/>
        <v>9</v>
      </c>
      <c r="F6028" s="560">
        <f t="shared" si="568"/>
        <v>3</v>
      </c>
      <c r="G6028" s="595">
        <f t="shared" si="569"/>
        <v>2</v>
      </c>
      <c r="H6028" s="590">
        <f>CHOOSE('Output Sheet'!$B$4,'8760 Data'!J6028,'8760 Data'!K6028,'8760 Data'!L6028,'8760 Data'!M6028,'8760 Data'!N6028,'8760 Data'!O6028,'8760 Data'!P6028,'8760 Data'!Q6028,'8760 Data'!R6028,'8760 Data'!S6028,'8760 Data'!T6028,'8760 Data'!U6028)</f>
        <v>0</v>
      </c>
      <c r="I6028" s="591" t="e">
        <f>H6028/'Output Sheet'!$B$8</f>
        <v>#DIV/0!</v>
      </c>
      <c r="J6028" s="596"/>
      <c r="K6028" s="560"/>
      <c r="L6028" s="560"/>
      <c r="M6028" s="560"/>
      <c r="N6028" s="560"/>
      <c r="O6028" s="560"/>
      <c r="P6028" s="560"/>
      <c r="Q6028" s="560"/>
      <c r="R6028" s="560"/>
      <c r="S6028" s="560"/>
      <c r="T6028" s="560"/>
      <c r="U6028" s="560"/>
    </row>
    <row r="6029" spans="1:21">
      <c r="A6029" s="593">
        <f t="shared" si="564"/>
        <v>41526</v>
      </c>
      <c r="B6029" s="594">
        <v>41526.167015393519</v>
      </c>
      <c r="C6029" s="560">
        <f t="shared" si="565"/>
        <v>2013</v>
      </c>
      <c r="D6029" s="560">
        <f t="shared" si="566"/>
        <v>9</v>
      </c>
      <c r="E6029" s="560">
        <f t="shared" si="567"/>
        <v>9</v>
      </c>
      <c r="F6029" s="560">
        <f t="shared" si="568"/>
        <v>4</v>
      </c>
      <c r="G6029" s="595">
        <f t="shared" si="569"/>
        <v>2</v>
      </c>
      <c r="H6029" s="590">
        <f>CHOOSE('Output Sheet'!$B$4,'8760 Data'!J6029,'8760 Data'!K6029,'8760 Data'!L6029,'8760 Data'!M6029,'8760 Data'!N6029,'8760 Data'!O6029,'8760 Data'!P6029,'8760 Data'!Q6029,'8760 Data'!R6029,'8760 Data'!S6029,'8760 Data'!T6029,'8760 Data'!U6029)</f>
        <v>0</v>
      </c>
      <c r="I6029" s="591" t="e">
        <f>H6029/'Output Sheet'!$B$8</f>
        <v>#DIV/0!</v>
      </c>
      <c r="J6029" s="596"/>
      <c r="K6029" s="560"/>
      <c r="L6029" s="560"/>
      <c r="M6029" s="560"/>
      <c r="N6029" s="560"/>
      <c r="O6029" s="560"/>
      <c r="P6029" s="560"/>
      <c r="Q6029" s="560"/>
      <c r="R6029" s="560"/>
      <c r="S6029" s="560"/>
      <c r="T6029" s="560"/>
      <c r="U6029" s="560"/>
    </row>
    <row r="6030" spans="1:21">
      <c r="A6030" s="593">
        <f t="shared" si="564"/>
        <v>41526</v>
      </c>
      <c r="B6030" s="594">
        <v>41526.208682118056</v>
      </c>
      <c r="C6030" s="560">
        <f t="shared" si="565"/>
        <v>2013</v>
      </c>
      <c r="D6030" s="560">
        <f t="shared" si="566"/>
        <v>9</v>
      </c>
      <c r="E6030" s="560">
        <f t="shared" si="567"/>
        <v>9</v>
      </c>
      <c r="F6030" s="560">
        <f t="shared" si="568"/>
        <v>5</v>
      </c>
      <c r="G6030" s="595">
        <f t="shared" si="569"/>
        <v>2</v>
      </c>
      <c r="H6030" s="590">
        <f>CHOOSE('Output Sheet'!$B$4,'8760 Data'!J6030,'8760 Data'!K6030,'8760 Data'!L6030,'8760 Data'!M6030,'8760 Data'!N6030,'8760 Data'!O6030,'8760 Data'!P6030,'8760 Data'!Q6030,'8760 Data'!R6030,'8760 Data'!S6030,'8760 Data'!T6030,'8760 Data'!U6030)</f>
        <v>0</v>
      </c>
      <c r="I6030" s="591" t="e">
        <f>H6030/'Output Sheet'!$B$8</f>
        <v>#DIV/0!</v>
      </c>
      <c r="J6030" s="596"/>
      <c r="K6030" s="560"/>
      <c r="L6030" s="560"/>
      <c r="M6030" s="560"/>
      <c r="N6030" s="560"/>
      <c r="O6030" s="560"/>
      <c r="P6030" s="560"/>
      <c r="Q6030" s="560"/>
      <c r="R6030" s="560"/>
      <c r="S6030" s="560"/>
      <c r="T6030" s="560"/>
      <c r="U6030" s="560"/>
    </row>
    <row r="6031" spans="1:21">
      <c r="A6031" s="593">
        <f t="shared" si="564"/>
        <v>41526</v>
      </c>
      <c r="B6031" s="594">
        <v>41526.250348842594</v>
      </c>
      <c r="C6031" s="560">
        <f t="shared" si="565"/>
        <v>2013</v>
      </c>
      <c r="D6031" s="560">
        <f t="shared" si="566"/>
        <v>9</v>
      </c>
      <c r="E6031" s="560">
        <f t="shared" si="567"/>
        <v>9</v>
      </c>
      <c r="F6031" s="560">
        <f t="shared" si="568"/>
        <v>6</v>
      </c>
      <c r="G6031" s="595">
        <f t="shared" si="569"/>
        <v>2</v>
      </c>
      <c r="H6031" s="590">
        <f>CHOOSE('Output Sheet'!$B$4,'8760 Data'!J6031,'8760 Data'!K6031,'8760 Data'!L6031,'8760 Data'!M6031,'8760 Data'!N6031,'8760 Data'!O6031,'8760 Data'!P6031,'8760 Data'!Q6031,'8760 Data'!R6031,'8760 Data'!S6031,'8760 Data'!T6031,'8760 Data'!U6031)</f>
        <v>0</v>
      </c>
      <c r="I6031" s="591" t="e">
        <f>H6031/'Output Sheet'!$B$8</f>
        <v>#DIV/0!</v>
      </c>
      <c r="J6031" s="596"/>
      <c r="K6031" s="560"/>
      <c r="L6031" s="560"/>
      <c r="M6031" s="560"/>
      <c r="N6031" s="560"/>
      <c r="O6031" s="560"/>
      <c r="P6031" s="560"/>
      <c r="Q6031" s="560"/>
      <c r="R6031" s="560"/>
      <c r="S6031" s="560"/>
      <c r="T6031" s="560"/>
      <c r="U6031" s="560"/>
    </row>
    <row r="6032" spans="1:21">
      <c r="A6032" s="593">
        <f t="shared" si="564"/>
        <v>41526</v>
      </c>
      <c r="B6032" s="594">
        <v>41526.292015567131</v>
      </c>
      <c r="C6032" s="560">
        <f t="shared" si="565"/>
        <v>2013</v>
      </c>
      <c r="D6032" s="560">
        <f t="shared" si="566"/>
        <v>9</v>
      </c>
      <c r="E6032" s="560">
        <f t="shared" si="567"/>
        <v>9</v>
      </c>
      <c r="F6032" s="560">
        <f t="shared" si="568"/>
        <v>7</v>
      </c>
      <c r="G6032" s="595">
        <f t="shared" si="569"/>
        <v>2</v>
      </c>
      <c r="H6032" s="590">
        <f>CHOOSE('Output Sheet'!$B$4,'8760 Data'!J6032,'8760 Data'!K6032,'8760 Data'!L6032,'8760 Data'!M6032,'8760 Data'!N6032,'8760 Data'!O6032,'8760 Data'!P6032,'8760 Data'!Q6032,'8760 Data'!R6032,'8760 Data'!S6032,'8760 Data'!T6032,'8760 Data'!U6032)</f>
        <v>0</v>
      </c>
      <c r="I6032" s="591" t="e">
        <f>H6032/'Output Sheet'!$B$8</f>
        <v>#DIV/0!</v>
      </c>
      <c r="J6032" s="596"/>
      <c r="K6032" s="560"/>
      <c r="L6032" s="560"/>
      <c r="M6032" s="560"/>
      <c r="N6032" s="560"/>
      <c r="O6032" s="560"/>
      <c r="P6032" s="560"/>
      <c r="Q6032" s="560"/>
      <c r="R6032" s="560"/>
      <c r="S6032" s="560"/>
      <c r="T6032" s="560"/>
      <c r="U6032" s="560"/>
    </row>
    <row r="6033" spans="1:21">
      <c r="A6033" s="593">
        <f t="shared" si="564"/>
        <v>41526</v>
      </c>
      <c r="B6033" s="594">
        <v>41526.333682291668</v>
      </c>
      <c r="C6033" s="560">
        <f t="shared" si="565"/>
        <v>2013</v>
      </c>
      <c r="D6033" s="560">
        <f t="shared" si="566"/>
        <v>9</v>
      </c>
      <c r="E6033" s="560">
        <f t="shared" si="567"/>
        <v>9</v>
      </c>
      <c r="F6033" s="560">
        <f t="shared" si="568"/>
        <v>8</v>
      </c>
      <c r="G6033" s="595">
        <f t="shared" si="569"/>
        <v>2</v>
      </c>
      <c r="H6033" s="590">
        <f>CHOOSE('Output Sheet'!$B$4,'8760 Data'!J6033,'8760 Data'!K6033,'8760 Data'!L6033,'8760 Data'!M6033,'8760 Data'!N6033,'8760 Data'!O6033,'8760 Data'!P6033,'8760 Data'!Q6033,'8760 Data'!R6033,'8760 Data'!S6033,'8760 Data'!T6033,'8760 Data'!U6033)</f>
        <v>0</v>
      </c>
      <c r="I6033" s="591" t="e">
        <f>H6033/'Output Sheet'!$B$8</f>
        <v>#DIV/0!</v>
      </c>
      <c r="J6033" s="596"/>
      <c r="K6033" s="560"/>
      <c r="L6033" s="560"/>
      <c r="M6033" s="560"/>
      <c r="N6033" s="560"/>
      <c r="O6033" s="560"/>
      <c r="P6033" s="560"/>
      <c r="Q6033" s="560"/>
      <c r="R6033" s="560"/>
      <c r="S6033" s="560"/>
      <c r="T6033" s="560"/>
      <c r="U6033" s="560"/>
    </row>
    <row r="6034" spans="1:21">
      <c r="A6034" s="593">
        <f t="shared" si="564"/>
        <v>41526</v>
      </c>
      <c r="B6034" s="594">
        <v>41526.375349016205</v>
      </c>
      <c r="C6034" s="560">
        <f t="shared" si="565"/>
        <v>2013</v>
      </c>
      <c r="D6034" s="560">
        <f t="shared" si="566"/>
        <v>9</v>
      </c>
      <c r="E6034" s="560">
        <f t="shared" si="567"/>
        <v>9</v>
      </c>
      <c r="F6034" s="560">
        <f t="shared" si="568"/>
        <v>9</v>
      </c>
      <c r="G6034" s="595">
        <f t="shared" si="569"/>
        <v>2</v>
      </c>
      <c r="H6034" s="590">
        <f>CHOOSE('Output Sheet'!$B$4,'8760 Data'!J6034,'8760 Data'!K6034,'8760 Data'!L6034,'8760 Data'!M6034,'8760 Data'!N6034,'8760 Data'!O6034,'8760 Data'!P6034,'8760 Data'!Q6034,'8760 Data'!R6034,'8760 Data'!S6034,'8760 Data'!T6034,'8760 Data'!U6034)</f>
        <v>0</v>
      </c>
      <c r="I6034" s="591" t="e">
        <f>H6034/'Output Sheet'!$B$8</f>
        <v>#DIV/0!</v>
      </c>
      <c r="J6034" s="596"/>
      <c r="K6034" s="560"/>
      <c r="L6034" s="560"/>
      <c r="M6034" s="560"/>
      <c r="N6034" s="560"/>
      <c r="O6034" s="560"/>
      <c r="P6034" s="560"/>
      <c r="Q6034" s="560"/>
      <c r="R6034" s="560"/>
      <c r="S6034" s="560"/>
      <c r="T6034" s="560"/>
      <c r="U6034" s="560"/>
    </row>
    <row r="6035" spans="1:21">
      <c r="A6035" s="593">
        <f t="shared" si="564"/>
        <v>41526</v>
      </c>
      <c r="B6035" s="594">
        <v>41526.417015740742</v>
      </c>
      <c r="C6035" s="560">
        <f t="shared" si="565"/>
        <v>2013</v>
      </c>
      <c r="D6035" s="560">
        <f t="shared" si="566"/>
        <v>9</v>
      </c>
      <c r="E6035" s="560">
        <f t="shared" si="567"/>
        <v>9</v>
      </c>
      <c r="F6035" s="560">
        <f t="shared" si="568"/>
        <v>10</v>
      </c>
      <c r="G6035" s="595">
        <f t="shared" si="569"/>
        <v>2</v>
      </c>
      <c r="H6035" s="590">
        <f>CHOOSE('Output Sheet'!$B$4,'8760 Data'!J6035,'8760 Data'!K6035,'8760 Data'!L6035,'8760 Data'!M6035,'8760 Data'!N6035,'8760 Data'!O6035,'8760 Data'!P6035,'8760 Data'!Q6035,'8760 Data'!R6035,'8760 Data'!S6035,'8760 Data'!T6035,'8760 Data'!U6035)</f>
        <v>0</v>
      </c>
      <c r="I6035" s="591" t="e">
        <f>H6035/'Output Sheet'!$B$8</f>
        <v>#DIV/0!</v>
      </c>
      <c r="J6035" s="596"/>
      <c r="K6035" s="560"/>
      <c r="L6035" s="560"/>
      <c r="M6035" s="560"/>
      <c r="N6035" s="560"/>
      <c r="O6035" s="560"/>
      <c r="P6035" s="560"/>
      <c r="Q6035" s="560"/>
      <c r="R6035" s="560"/>
      <c r="S6035" s="560"/>
      <c r="T6035" s="560"/>
      <c r="U6035" s="560"/>
    </row>
    <row r="6036" spans="1:21">
      <c r="A6036" s="593">
        <f t="shared" si="564"/>
        <v>41526</v>
      </c>
      <c r="B6036" s="594">
        <v>41526.45868246528</v>
      </c>
      <c r="C6036" s="560">
        <f t="shared" si="565"/>
        <v>2013</v>
      </c>
      <c r="D6036" s="560">
        <f t="shared" si="566"/>
        <v>9</v>
      </c>
      <c r="E6036" s="560">
        <f t="shared" si="567"/>
        <v>9</v>
      </c>
      <c r="F6036" s="560">
        <f t="shared" si="568"/>
        <v>11</v>
      </c>
      <c r="G6036" s="595">
        <f t="shared" si="569"/>
        <v>2</v>
      </c>
      <c r="H6036" s="590">
        <f>CHOOSE('Output Sheet'!$B$4,'8760 Data'!J6036,'8760 Data'!K6036,'8760 Data'!L6036,'8760 Data'!M6036,'8760 Data'!N6036,'8760 Data'!O6036,'8760 Data'!P6036,'8760 Data'!Q6036,'8760 Data'!R6036,'8760 Data'!S6036,'8760 Data'!T6036,'8760 Data'!U6036)</f>
        <v>0</v>
      </c>
      <c r="I6036" s="591" t="e">
        <f>H6036/'Output Sheet'!$B$8</f>
        <v>#DIV/0!</v>
      </c>
      <c r="J6036" s="596"/>
      <c r="K6036" s="560"/>
      <c r="L6036" s="560"/>
      <c r="M6036" s="560"/>
      <c r="N6036" s="560"/>
      <c r="O6036" s="560"/>
      <c r="P6036" s="560"/>
      <c r="Q6036" s="560"/>
      <c r="R6036" s="560"/>
      <c r="S6036" s="560"/>
      <c r="T6036" s="560"/>
      <c r="U6036" s="560"/>
    </row>
    <row r="6037" spans="1:21">
      <c r="A6037" s="593">
        <f t="shared" si="564"/>
        <v>41526</v>
      </c>
      <c r="B6037" s="594">
        <v>41526.500349189817</v>
      </c>
      <c r="C6037" s="560">
        <f t="shared" si="565"/>
        <v>2013</v>
      </c>
      <c r="D6037" s="560">
        <f t="shared" si="566"/>
        <v>9</v>
      </c>
      <c r="E6037" s="560">
        <f t="shared" si="567"/>
        <v>9</v>
      </c>
      <c r="F6037" s="560">
        <f t="shared" si="568"/>
        <v>12</v>
      </c>
      <c r="G6037" s="595">
        <f t="shared" si="569"/>
        <v>2</v>
      </c>
      <c r="H6037" s="590">
        <f>CHOOSE('Output Sheet'!$B$4,'8760 Data'!J6037,'8760 Data'!K6037,'8760 Data'!L6037,'8760 Data'!M6037,'8760 Data'!N6037,'8760 Data'!O6037,'8760 Data'!P6037,'8760 Data'!Q6037,'8760 Data'!R6037,'8760 Data'!S6037,'8760 Data'!T6037,'8760 Data'!U6037)</f>
        <v>0</v>
      </c>
      <c r="I6037" s="591" t="e">
        <f>H6037/'Output Sheet'!$B$8</f>
        <v>#DIV/0!</v>
      </c>
      <c r="J6037" s="596"/>
      <c r="K6037" s="560"/>
      <c r="L6037" s="560"/>
      <c r="M6037" s="560"/>
      <c r="N6037" s="560"/>
      <c r="O6037" s="560"/>
      <c r="P6037" s="560"/>
      <c r="Q6037" s="560"/>
      <c r="R6037" s="560"/>
      <c r="S6037" s="560"/>
      <c r="T6037" s="560"/>
      <c r="U6037" s="560"/>
    </row>
    <row r="6038" spans="1:21">
      <c r="A6038" s="593">
        <f t="shared" si="564"/>
        <v>41526</v>
      </c>
      <c r="B6038" s="594">
        <v>41526.542015914354</v>
      </c>
      <c r="C6038" s="560">
        <f t="shared" si="565"/>
        <v>2013</v>
      </c>
      <c r="D6038" s="560">
        <f t="shared" si="566"/>
        <v>9</v>
      </c>
      <c r="E6038" s="560">
        <f t="shared" si="567"/>
        <v>9</v>
      </c>
      <c r="F6038" s="560">
        <f t="shared" si="568"/>
        <v>13</v>
      </c>
      <c r="G6038" s="595">
        <f t="shared" si="569"/>
        <v>2</v>
      </c>
      <c r="H6038" s="590">
        <f>CHOOSE('Output Sheet'!$B$4,'8760 Data'!J6038,'8760 Data'!K6038,'8760 Data'!L6038,'8760 Data'!M6038,'8760 Data'!N6038,'8760 Data'!O6038,'8760 Data'!P6038,'8760 Data'!Q6038,'8760 Data'!R6038,'8760 Data'!S6038,'8760 Data'!T6038,'8760 Data'!U6038)</f>
        <v>0</v>
      </c>
      <c r="I6038" s="591" t="e">
        <f>H6038/'Output Sheet'!$B$8</f>
        <v>#DIV/0!</v>
      </c>
      <c r="J6038" s="596"/>
      <c r="K6038" s="560"/>
      <c r="L6038" s="560"/>
      <c r="M6038" s="560"/>
      <c r="N6038" s="560"/>
      <c r="O6038" s="560"/>
      <c r="P6038" s="560"/>
      <c r="Q6038" s="560"/>
      <c r="R6038" s="560"/>
      <c r="S6038" s="560"/>
      <c r="T6038" s="560"/>
      <c r="U6038" s="560"/>
    </row>
    <row r="6039" spans="1:21">
      <c r="A6039" s="593">
        <f t="shared" si="564"/>
        <v>41526</v>
      </c>
      <c r="B6039" s="594">
        <v>41526.583682638891</v>
      </c>
      <c r="C6039" s="560">
        <f t="shared" si="565"/>
        <v>2013</v>
      </c>
      <c r="D6039" s="560">
        <f t="shared" si="566"/>
        <v>9</v>
      </c>
      <c r="E6039" s="560">
        <f t="shared" si="567"/>
        <v>9</v>
      </c>
      <c r="F6039" s="560">
        <f t="shared" si="568"/>
        <v>14</v>
      </c>
      <c r="G6039" s="595">
        <f t="shared" si="569"/>
        <v>2</v>
      </c>
      <c r="H6039" s="590">
        <f>CHOOSE('Output Sheet'!$B$4,'8760 Data'!J6039,'8760 Data'!K6039,'8760 Data'!L6039,'8760 Data'!M6039,'8760 Data'!N6039,'8760 Data'!O6039,'8760 Data'!P6039,'8760 Data'!Q6039,'8760 Data'!R6039,'8760 Data'!S6039,'8760 Data'!T6039,'8760 Data'!U6039)</f>
        <v>0</v>
      </c>
      <c r="I6039" s="591" t="e">
        <f>H6039/'Output Sheet'!$B$8</f>
        <v>#DIV/0!</v>
      </c>
      <c r="J6039" s="596"/>
      <c r="K6039" s="560"/>
      <c r="L6039" s="560"/>
      <c r="M6039" s="560"/>
      <c r="N6039" s="560"/>
      <c r="O6039" s="560"/>
      <c r="P6039" s="560"/>
      <c r="Q6039" s="560"/>
      <c r="R6039" s="560"/>
      <c r="S6039" s="560"/>
      <c r="T6039" s="560"/>
      <c r="U6039" s="560"/>
    </row>
    <row r="6040" spans="1:21">
      <c r="A6040" s="593">
        <f t="shared" si="564"/>
        <v>41526</v>
      </c>
      <c r="B6040" s="594">
        <v>41526.625349363429</v>
      </c>
      <c r="C6040" s="560">
        <f t="shared" si="565"/>
        <v>2013</v>
      </c>
      <c r="D6040" s="560">
        <f t="shared" si="566"/>
        <v>9</v>
      </c>
      <c r="E6040" s="560">
        <f t="shared" si="567"/>
        <v>9</v>
      </c>
      <c r="F6040" s="560">
        <f t="shared" si="568"/>
        <v>15</v>
      </c>
      <c r="G6040" s="595">
        <f t="shared" si="569"/>
        <v>2</v>
      </c>
      <c r="H6040" s="590">
        <f>CHOOSE('Output Sheet'!$B$4,'8760 Data'!J6040,'8760 Data'!K6040,'8760 Data'!L6040,'8760 Data'!M6040,'8760 Data'!N6040,'8760 Data'!O6040,'8760 Data'!P6040,'8760 Data'!Q6040,'8760 Data'!R6040,'8760 Data'!S6040,'8760 Data'!T6040,'8760 Data'!U6040)</f>
        <v>0</v>
      </c>
      <c r="I6040" s="591" t="e">
        <f>H6040/'Output Sheet'!$B$8</f>
        <v>#DIV/0!</v>
      </c>
      <c r="J6040" s="596"/>
      <c r="K6040" s="560"/>
      <c r="L6040" s="560"/>
      <c r="M6040" s="560"/>
      <c r="N6040" s="560"/>
      <c r="O6040" s="560"/>
      <c r="P6040" s="560"/>
      <c r="Q6040" s="560"/>
      <c r="R6040" s="560"/>
      <c r="S6040" s="560"/>
      <c r="T6040" s="560"/>
      <c r="U6040" s="560"/>
    </row>
    <row r="6041" spans="1:21">
      <c r="A6041" s="593">
        <f t="shared" si="564"/>
        <v>41526</v>
      </c>
      <c r="B6041" s="594">
        <v>41526.667016087966</v>
      </c>
      <c r="C6041" s="560">
        <f t="shared" si="565"/>
        <v>2013</v>
      </c>
      <c r="D6041" s="560">
        <f t="shared" si="566"/>
        <v>9</v>
      </c>
      <c r="E6041" s="560">
        <f t="shared" si="567"/>
        <v>9</v>
      </c>
      <c r="F6041" s="560">
        <f t="shared" si="568"/>
        <v>16</v>
      </c>
      <c r="G6041" s="595">
        <f t="shared" si="569"/>
        <v>2</v>
      </c>
      <c r="H6041" s="590">
        <f>CHOOSE('Output Sheet'!$B$4,'8760 Data'!J6041,'8760 Data'!K6041,'8760 Data'!L6041,'8760 Data'!M6041,'8760 Data'!N6041,'8760 Data'!O6041,'8760 Data'!P6041,'8760 Data'!Q6041,'8760 Data'!R6041,'8760 Data'!S6041,'8760 Data'!T6041,'8760 Data'!U6041)</f>
        <v>0</v>
      </c>
      <c r="I6041" s="591" t="e">
        <f>H6041/'Output Sheet'!$B$8</f>
        <v>#DIV/0!</v>
      </c>
      <c r="J6041" s="596"/>
      <c r="K6041" s="560"/>
      <c r="L6041" s="560"/>
      <c r="M6041" s="560"/>
      <c r="N6041" s="560"/>
      <c r="O6041" s="560"/>
      <c r="P6041" s="560"/>
      <c r="Q6041" s="560"/>
      <c r="R6041" s="560"/>
      <c r="S6041" s="560"/>
      <c r="T6041" s="560"/>
      <c r="U6041" s="560"/>
    </row>
    <row r="6042" spans="1:21">
      <c r="A6042" s="593">
        <f t="shared" si="564"/>
        <v>41526</v>
      </c>
      <c r="B6042" s="594">
        <v>41526.708682812503</v>
      </c>
      <c r="C6042" s="560">
        <f t="shared" si="565"/>
        <v>2013</v>
      </c>
      <c r="D6042" s="560">
        <f t="shared" si="566"/>
        <v>9</v>
      </c>
      <c r="E6042" s="560">
        <f t="shared" si="567"/>
        <v>9</v>
      </c>
      <c r="F6042" s="560">
        <f t="shared" si="568"/>
        <v>17</v>
      </c>
      <c r="G6042" s="595">
        <f t="shared" si="569"/>
        <v>2</v>
      </c>
      <c r="H6042" s="590">
        <f>CHOOSE('Output Sheet'!$B$4,'8760 Data'!J6042,'8760 Data'!K6042,'8760 Data'!L6042,'8760 Data'!M6042,'8760 Data'!N6042,'8760 Data'!O6042,'8760 Data'!P6042,'8760 Data'!Q6042,'8760 Data'!R6042,'8760 Data'!S6042,'8760 Data'!T6042,'8760 Data'!U6042)</f>
        <v>0</v>
      </c>
      <c r="I6042" s="591" t="e">
        <f>H6042/'Output Sheet'!$B$8</f>
        <v>#DIV/0!</v>
      </c>
      <c r="J6042" s="596"/>
      <c r="K6042" s="560"/>
      <c r="L6042" s="560"/>
      <c r="M6042" s="560"/>
      <c r="N6042" s="560"/>
      <c r="O6042" s="560"/>
      <c r="P6042" s="560"/>
      <c r="Q6042" s="560"/>
      <c r="R6042" s="560"/>
      <c r="S6042" s="560"/>
      <c r="T6042" s="560"/>
      <c r="U6042" s="560"/>
    </row>
    <row r="6043" spans="1:21">
      <c r="A6043" s="593">
        <f t="shared" si="564"/>
        <v>41526</v>
      </c>
      <c r="B6043" s="594">
        <v>41526.75034953704</v>
      </c>
      <c r="C6043" s="560">
        <f t="shared" si="565"/>
        <v>2013</v>
      </c>
      <c r="D6043" s="560">
        <f t="shared" si="566"/>
        <v>9</v>
      </c>
      <c r="E6043" s="560">
        <f t="shared" si="567"/>
        <v>9</v>
      </c>
      <c r="F6043" s="560">
        <f t="shared" si="568"/>
        <v>18</v>
      </c>
      <c r="G6043" s="595">
        <f t="shared" si="569"/>
        <v>2</v>
      </c>
      <c r="H6043" s="590">
        <f>CHOOSE('Output Sheet'!$B$4,'8760 Data'!J6043,'8760 Data'!K6043,'8760 Data'!L6043,'8760 Data'!M6043,'8760 Data'!N6043,'8760 Data'!O6043,'8760 Data'!P6043,'8760 Data'!Q6043,'8760 Data'!R6043,'8760 Data'!S6043,'8760 Data'!T6043,'8760 Data'!U6043)</f>
        <v>0</v>
      </c>
      <c r="I6043" s="591" t="e">
        <f>H6043/'Output Sheet'!$B$8</f>
        <v>#DIV/0!</v>
      </c>
      <c r="J6043" s="596"/>
      <c r="K6043" s="560"/>
      <c r="L6043" s="560"/>
      <c r="M6043" s="560"/>
      <c r="N6043" s="560"/>
      <c r="O6043" s="560"/>
      <c r="P6043" s="560"/>
      <c r="Q6043" s="560"/>
      <c r="R6043" s="560"/>
      <c r="S6043" s="560"/>
      <c r="T6043" s="560"/>
      <c r="U6043" s="560"/>
    </row>
    <row r="6044" spans="1:21">
      <c r="A6044" s="593">
        <f t="shared" si="564"/>
        <v>41526</v>
      </c>
      <c r="B6044" s="594">
        <v>41526.792016261577</v>
      </c>
      <c r="C6044" s="560">
        <f t="shared" si="565"/>
        <v>2013</v>
      </c>
      <c r="D6044" s="560">
        <f t="shared" si="566"/>
        <v>9</v>
      </c>
      <c r="E6044" s="560">
        <f t="shared" si="567"/>
        <v>9</v>
      </c>
      <c r="F6044" s="560">
        <f t="shared" si="568"/>
        <v>19</v>
      </c>
      <c r="G6044" s="595">
        <f t="shared" si="569"/>
        <v>2</v>
      </c>
      <c r="H6044" s="590">
        <f>CHOOSE('Output Sheet'!$B$4,'8760 Data'!J6044,'8760 Data'!K6044,'8760 Data'!L6044,'8760 Data'!M6044,'8760 Data'!N6044,'8760 Data'!O6044,'8760 Data'!P6044,'8760 Data'!Q6044,'8760 Data'!R6044,'8760 Data'!S6044,'8760 Data'!T6044,'8760 Data'!U6044)</f>
        <v>0</v>
      </c>
      <c r="I6044" s="591" t="e">
        <f>H6044/'Output Sheet'!$B$8</f>
        <v>#DIV/0!</v>
      </c>
      <c r="J6044" s="596"/>
      <c r="K6044" s="560"/>
      <c r="L6044" s="560"/>
      <c r="M6044" s="560"/>
      <c r="N6044" s="560"/>
      <c r="O6044" s="560"/>
      <c r="P6044" s="560"/>
      <c r="Q6044" s="560"/>
      <c r="R6044" s="560"/>
      <c r="S6044" s="560"/>
      <c r="T6044" s="560"/>
      <c r="U6044" s="560"/>
    </row>
    <row r="6045" spans="1:21">
      <c r="A6045" s="593">
        <f t="shared" si="564"/>
        <v>41526</v>
      </c>
      <c r="B6045" s="594">
        <v>41526.833682986115</v>
      </c>
      <c r="C6045" s="560">
        <f t="shared" si="565"/>
        <v>2013</v>
      </c>
      <c r="D6045" s="560">
        <f t="shared" si="566"/>
        <v>9</v>
      </c>
      <c r="E6045" s="560">
        <f t="shared" si="567"/>
        <v>9</v>
      </c>
      <c r="F6045" s="560">
        <f t="shared" si="568"/>
        <v>20</v>
      </c>
      <c r="G6045" s="595">
        <f t="shared" si="569"/>
        <v>2</v>
      </c>
      <c r="H6045" s="590">
        <f>CHOOSE('Output Sheet'!$B$4,'8760 Data'!J6045,'8760 Data'!K6045,'8760 Data'!L6045,'8760 Data'!M6045,'8760 Data'!N6045,'8760 Data'!O6045,'8760 Data'!P6045,'8760 Data'!Q6045,'8760 Data'!R6045,'8760 Data'!S6045,'8760 Data'!T6045,'8760 Data'!U6045)</f>
        <v>0</v>
      </c>
      <c r="I6045" s="591" t="e">
        <f>H6045/'Output Sheet'!$B$8</f>
        <v>#DIV/0!</v>
      </c>
      <c r="J6045" s="596"/>
      <c r="K6045" s="560"/>
      <c r="L6045" s="560"/>
      <c r="M6045" s="560"/>
      <c r="N6045" s="560"/>
      <c r="O6045" s="560"/>
      <c r="P6045" s="560"/>
      <c r="Q6045" s="560"/>
      <c r="R6045" s="560"/>
      <c r="S6045" s="560"/>
      <c r="T6045" s="560"/>
      <c r="U6045" s="560"/>
    </row>
    <row r="6046" spans="1:21">
      <c r="A6046" s="593">
        <f t="shared" si="564"/>
        <v>41526</v>
      </c>
      <c r="B6046" s="594">
        <v>41526.875349710652</v>
      </c>
      <c r="C6046" s="560">
        <f t="shared" si="565"/>
        <v>2013</v>
      </c>
      <c r="D6046" s="560">
        <f t="shared" si="566"/>
        <v>9</v>
      </c>
      <c r="E6046" s="560">
        <f t="shared" si="567"/>
        <v>9</v>
      </c>
      <c r="F6046" s="560">
        <f t="shared" si="568"/>
        <v>21</v>
      </c>
      <c r="G6046" s="595">
        <f t="shared" si="569"/>
        <v>2</v>
      </c>
      <c r="H6046" s="590">
        <f>CHOOSE('Output Sheet'!$B$4,'8760 Data'!J6046,'8760 Data'!K6046,'8760 Data'!L6046,'8760 Data'!M6046,'8760 Data'!N6046,'8760 Data'!O6046,'8760 Data'!P6046,'8760 Data'!Q6046,'8760 Data'!R6046,'8760 Data'!S6046,'8760 Data'!T6046,'8760 Data'!U6046)</f>
        <v>0</v>
      </c>
      <c r="I6046" s="591" t="e">
        <f>H6046/'Output Sheet'!$B$8</f>
        <v>#DIV/0!</v>
      </c>
      <c r="J6046" s="596"/>
      <c r="K6046" s="560"/>
      <c r="L6046" s="560"/>
      <c r="M6046" s="560"/>
      <c r="N6046" s="560"/>
      <c r="O6046" s="560"/>
      <c r="P6046" s="560"/>
      <c r="Q6046" s="560"/>
      <c r="R6046" s="560"/>
      <c r="S6046" s="560"/>
      <c r="T6046" s="560"/>
      <c r="U6046" s="560"/>
    </row>
    <row r="6047" spans="1:21">
      <c r="A6047" s="593">
        <f t="shared" si="564"/>
        <v>41526</v>
      </c>
      <c r="B6047" s="594">
        <v>41526.917016435182</v>
      </c>
      <c r="C6047" s="560">
        <f t="shared" si="565"/>
        <v>2013</v>
      </c>
      <c r="D6047" s="560">
        <f t="shared" si="566"/>
        <v>9</v>
      </c>
      <c r="E6047" s="560">
        <f t="shared" si="567"/>
        <v>9</v>
      </c>
      <c r="F6047" s="560">
        <f t="shared" si="568"/>
        <v>22</v>
      </c>
      <c r="G6047" s="595">
        <f t="shared" si="569"/>
        <v>2</v>
      </c>
      <c r="H6047" s="590">
        <f>CHOOSE('Output Sheet'!$B$4,'8760 Data'!J6047,'8760 Data'!K6047,'8760 Data'!L6047,'8760 Data'!M6047,'8760 Data'!N6047,'8760 Data'!O6047,'8760 Data'!P6047,'8760 Data'!Q6047,'8760 Data'!R6047,'8760 Data'!S6047,'8760 Data'!T6047,'8760 Data'!U6047)</f>
        <v>0</v>
      </c>
      <c r="I6047" s="591" t="e">
        <f>H6047/'Output Sheet'!$B$8</f>
        <v>#DIV/0!</v>
      </c>
      <c r="J6047" s="596"/>
      <c r="K6047" s="560"/>
      <c r="L6047" s="560"/>
      <c r="M6047" s="560"/>
      <c r="N6047" s="560"/>
      <c r="O6047" s="560"/>
      <c r="P6047" s="560"/>
      <c r="Q6047" s="560"/>
      <c r="R6047" s="560"/>
      <c r="S6047" s="560"/>
      <c r="T6047" s="560"/>
      <c r="U6047" s="560"/>
    </row>
    <row r="6048" spans="1:21">
      <c r="A6048" s="593">
        <f t="shared" si="564"/>
        <v>41526</v>
      </c>
      <c r="B6048" s="594">
        <v>41526.958683159719</v>
      </c>
      <c r="C6048" s="560">
        <f t="shared" si="565"/>
        <v>2013</v>
      </c>
      <c r="D6048" s="560">
        <f t="shared" si="566"/>
        <v>9</v>
      </c>
      <c r="E6048" s="560">
        <f t="shared" si="567"/>
        <v>9</v>
      </c>
      <c r="F6048" s="560">
        <f t="shared" si="568"/>
        <v>23</v>
      </c>
      <c r="G6048" s="595">
        <f t="shared" si="569"/>
        <v>2</v>
      </c>
      <c r="H6048" s="590">
        <f>CHOOSE('Output Sheet'!$B$4,'8760 Data'!J6048,'8760 Data'!K6048,'8760 Data'!L6048,'8760 Data'!M6048,'8760 Data'!N6048,'8760 Data'!O6048,'8760 Data'!P6048,'8760 Data'!Q6048,'8760 Data'!R6048,'8760 Data'!S6048,'8760 Data'!T6048,'8760 Data'!U6048)</f>
        <v>0</v>
      </c>
      <c r="I6048" s="591" t="e">
        <f>H6048/'Output Sheet'!$B$8</f>
        <v>#DIV/0!</v>
      </c>
      <c r="J6048" s="596"/>
      <c r="K6048" s="560"/>
      <c r="L6048" s="560"/>
      <c r="M6048" s="560"/>
      <c r="N6048" s="560"/>
      <c r="O6048" s="560"/>
      <c r="P6048" s="560"/>
      <c r="Q6048" s="560"/>
      <c r="R6048" s="560"/>
      <c r="S6048" s="560"/>
      <c r="T6048" s="560"/>
      <c r="U6048" s="560"/>
    </row>
    <row r="6049" spans="1:21">
      <c r="A6049" s="593">
        <f t="shared" si="564"/>
        <v>41527</v>
      </c>
      <c r="B6049" s="594">
        <v>41527.000349884256</v>
      </c>
      <c r="C6049" s="560">
        <f t="shared" si="565"/>
        <v>2013</v>
      </c>
      <c r="D6049" s="560">
        <f t="shared" si="566"/>
        <v>9</v>
      </c>
      <c r="E6049" s="560">
        <f t="shared" si="567"/>
        <v>10</v>
      </c>
      <c r="F6049" s="560">
        <f t="shared" si="568"/>
        <v>24</v>
      </c>
      <c r="G6049" s="595">
        <f t="shared" si="569"/>
        <v>3</v>
      </c>
      <c r="H6049" s="590">
        <f>CHOOSE('Output Sheet'!$B$4,'8760 Data'!J6049,'8760 Data'!K6049,'8760 Data'!L6049,'8760 Data'!M6049,'8760 Data'!N6049,'8760 Data'!O6049,'8760 Data'!P6049,'8760 Data'!Q6049,'8760 Data'!R6049,'8760 Data'!S6049,'8760 Data'!T6049,'8760 Data'!U6049)</f>
        <v>0</v>
      </c>
      <c r="I6049" s="591" t="e">
        <f>H6049/'Output Sheet'!$B$8</f>
        <v>#DIV/0!</v>
      </c>
      <c r="J6049" s="596"/>
      <c r="K6049" s="560"/>
      <c r="L6049" s="560"/>
      <c r="M6049" s="560"/>
      <c r="N6049" s="560"/>
      <c r="O6049" s="560"/>
      <c r="P6049" s="560"/>
      <c r="Q6049" s="560"/>
      <c r="R6049" s="560"/>
      <c r="S6049" s="560"/>
      <c r="T6049" s="560"/>
      <c r="U6049" s="560"/>
    </row>
    <row r="6050" spans="1:21">
      <c r="A6050" s="593">
        <f t="shared" si="564"/>
        <v>41527</v>
      </c>
      <c r="B6050" s="594">
        <v>41527.042016608793</v>
      </c>
      <c r="C6050" s="560">
        <f t="shared" si="565"/>
        <v>2013</v>
      </c>
      <c r="D6050" s="560">
        <f t="shared" si="566"/>
        <v>9</v>
      </c>
      <c r="E6050" s="560">
        <f t="shared" si="567"/>
        <v>10</v>
      </c>
      <c r="F6050" s="560">
        <f t="shared" si="568"/>
        <v>1</v>
      </c>
      <c r="G6050" s="595">
        <f t="shared" si="569"/>
        <v>3</v>
      </c>
      <c r="H6050" s="590">
        <f>CHOOSE('Output Sheet'!$B$4,'8760 Data'!J6050,'8760 Data'!K6050,'8760 Data'!L6050,'8760 Data'!M6050,'8760 Data'!N6050,'8760 Data'!O6050,'8760 Data'!P6050,'8760 Data'!Q6050,'8760 Data'!R6050,'8760 Data'!S6050,'8760 Data'!T6050,'8760 Data'!U6050)</f>
        <v>0</v>
      </c>
      <c r="I6050" s="591" t="e">
        <f>H6050/'Output Sheet'!$B$8</f>
        <v>#DIV/0!</v>
      </c>
      <c r="J6050" s="596"/>
      <c r="K6050" s="560"/>
      <c r="L6050" s="560"/>
      <c r="M6050" s="560"/>
      <c r="N6050" s="560"/>
      <c r="O6050" s="560"/>
      <c r="P6050" s="560"/>
      <c r="Q6050" s="560"/>
      <c r="R6050" s="560"/>
      <c r="S6050" s="560"/>
      <c r="T6050" s="560"/>
      <c r="U6050" s="560"/>
    </row>
    <row r="6051" spans="1:21">
      <c r="A6051" s="593">
        <f t="shared" si="564"/>
        <v>41527</v>
      </c>
      <c r="B6051" s="594">
        <v>41527.083683333331</v>
      </c>
      <c r="C6051" s="560">
        <f t="shared" si="565"/>
        <v>2013</v>
      </c>
      <c r="D6051" s="560">
        <f t="shared" si="566"/>
        <v>9</v>
      </c>
      <c r="E6051" s="560">
        <f t="shared" si="567"/>
        <v>10</v>
      </c>
      <c r="F6051" s="560">
        <f t="shared" si="568"/>
        <v>2</v>
      </c>
      <c r="G6051" s="595">
        <f t="shared" si="569"/>
        <v>3</v>
      </c>
      <c r="H6051" s="590">
        <f>CHOOSE('Output Sheet'!$B$4,'8760 Data'!J6051,'8760 Data'!K6051,'8760 Data'!L6051,'8760 Data'!M6051,'8760 Data'!N6051,'8760 Data'!O6051,'8760 Data'!P6051,'8760 Data'!Q6051,'8760 Data'!R6051,'8760 Data'!S6051,'8760 Data'!T6051,'8760 Data'!U6051)</f>
        <v>0</v>
      </c>
      <c r="I6051" s="591" t="e">
        <f>H6051/'Output Sheet'!$B$8</f>
        <v>#DIV/0!</v>
      </c>
      <c r="J6051" s="596"/>
      <c r="K6051" s="560"/>
      <c r="L6051" s="560"/>
      <c r="M6051" s="560"/>
      <c r="N6051" s="560"/>
      <c r="O6051" s="560"/>
      <c r="P6051" s="560"/>
      <c r="Q6051" s="560"/>
      <c r="R6051" s="560"/>
      <c r="S6051" s="560"/>
      <c r="T6051" s="560"/>
      <c r="U6051" s="560"/>
    </row>
    <row r="6052" spans="1:21">
      <c r="A6052" s="593">
        <f t="shared" si="564"/>
        <v>41527</v>
      </c>
      <c r="B6052" s="594">
        <v>41527.125350057868</v>
      </c>
      <c r="C6052" s="560">
        <f t="shared" si="565"/>
        <v>2013</v>
      </c>
      <c r="D6052" s="560">
        <f t="shared" si="566"/>
        <v>9</v>
      </c>
      <c r="E6052" s="560">
        <f t="shared" si="567"/>
        <v>10</v>
      </c>
      <c r="F6052" s="560">
        <f t="shared" si="568"/>
        <v>3</v>
      </c>
      <c r="G6052" s="595">
        <f t="shared" si="569"/>
        <v>3</v>
      </c>
      <c r="H6052" s="590">
        <f>CHOOSE('Output Sheet'!$B$4,'8760 Data'!J6052,'8760 Data'!K6052,'8760 Data'!L6052,'8760 Data'!M6052,'8760 Data'!N6052,'8760 Data'!O6052,'8760 Data'!P6052,'8760 Data'!Q6052,'8760 Data'!R6052,'8760 Data'!S6052,'8760 Data'!T6052,'8760 Data'!U6052)</f>
        <v>0</v>
      </c>
      <c r="I6052" s="591" t="e">
        <f>H6052/'Output Sheet'!$B$8</f>
        <v>#DIV/0!</v>
      </c>
      <c r="J6052" s="596"/>
      <c r="K6052" s="560"/>
      <c r="L6052" s="560"/>
      <c r="M6052" s="560"/>
      <c r="N6052" s="560"/>
      <c r="O6052" s="560"/>
      <c r="P6052" s="560"/>
      <c r="Q6052" s="560"/>
      <c r="R6052" s="560"/>
      <c r="S6052" s="560"/>
      <c r="T6052" s="560"/>
      <c r="U6052" s="560"/>
    </row>
    <row r="6053" spans="1:21">
      <c r="A6053" s="593">
        <f t="shared" si="564"/>
        <v>41527</v>
      </c>
      <c r="B6053" s="594">
        <v>41527.167016782405</v>
      </c>
      <c r="C6053" s="560">
        <f t="shared" si="565"/>
        <v>2013</v>
      </c>
      <c r="D6053" s="560">
        <f t="shared" si="566"/>
        <v>9</v>
      </c>
      <c r="E6053" s="560">
        <f t="shared" si="567"/>
        <v>10</v>
      </c>
      <c r="F6053" s="560">
        <f t="shared" si="568"/>
        <v>4</v>
      </c>
      <c r="G6053" s="595">
        <f t="shared" si="569"/>
        <v>3</v>
      </c>
      <c r="H6053" s="590">
        <f>CHOOSE('Output Sheet'!$B$4,'8760 Data'!J6053,'8760 Data'!K6053,'8760 Data'!L6053,'8760 Data'!M6053,'8760 Data'!N6053,'8760 Data'!O6053,'8760 Data'!P6053,'8760 Data'!Q6053,'8760 Data'!R6053,'8760 Data'!S6053,'8760 Data'!T6053,'8760 Data'!U6053)</f>
        <v>0</v>
      </c>
      <c r="I6053" s="591" t="e">
        <f>H6053/'Output Sheet'!$B$8</f>
        <v>#DIV/0!</v>
      </c>
      <c r="J6053" s="596"/>
      <c r="K6053" s="560"/>
      <c r="L6053" s="560"/>
      <c r="M6053" s="560"/>
      <c r="N6053" s="560"/>
      <c r="O6053" s="560"/>
      <c r="P6053" s="560"/>
      <c r="Q6053" s="560"/>
      <c r="R6053" s="560"/>
      <c r="S6053" s="560"/>
      <c r="T6053" s="560"/>
      <c r="U6053" s="560"/>
    </row>
    <row r="6054" spans="1:21">
      <c r="A6054" s="593">
        <f t="shared" si="564"/>
        <v>41527</v>
      </c>
      <c r="B6054" s="594">
        <v>41527.208683506942</v>
      </c>
      <c r="C6054" s="560">
        <f t="shared" si="565"/>
        <v>2013</v>
      </c>
      <c r="D6054" s="560">
        <f t="shared" si="566"/>
        <v>9</v>
      </c>
      <c r="E6054" s="560">
        <f t="shared" si="567"/>
        <v>10</v>
      </c>
      <c r="F6054" s="560">
        <f t="shared" si="568"/>
        <v>5</v>
      </c>
      <c r="G6054" s="595">
        <f t="shared" si="569"/>
        <v>3</v>
      </c>
      <c r="H6054" s="590">
        <f>CHOOSE('Output Sheet'!$B$4,'8760 Data'!J6054,'8760 Data'!K6054,'8760 Data'!L6054,'8760 Data'!M6054,'8760 Data'!N6054,'8760 Data'!O6054,'8760 Data'!P6054,'8760 Data'!Q6054,'8760 Data'!R6054,'8760 Data'!S6054,'8760 Data'!T6054,'8760 Data'!U6054)</f>
        <v>0</v>
      </c>
      <c r="I6054" s="591" t="e">
        <f>H6054/'Output Sheet'!$B$8</f>
        <v>#DIV/0!</v>
      </c>
      <c r="J6054" s="596"/>
      <c r="K6054" s="560"/>
      <c r="L6054" s="560"/>
      <c r="M6054" s="560"/>
      <c r="N6054" s="560"/>
      <c r="O6054" s="560"/>
      <c r="P6054" s="560"/>
      <c r="Q6054" s="560"/>
      <c r="R6054" s="560"/>
      <c r="S6054" s="560"/>
      <c r="T6054" s="560"/>
      <c r="U6054" s="560"/>
    </row>
    <row r="6055" spans="1:21">
      <c r="A6055" s="593">
        <f t="shared" si="564"/>
        <v>41527</v>
      </c>
      <c r="B6055" s="594">
        <v>41527.250350231479</v>
      </c>
      <c r="C6055" s="560">
        <f t="shared" si="565"/>
        <v>2013</v>
      </c>
      <c r="D6055" s="560">
        <f t="shared" si="566"/>
        <v>9</v>
      </c>
      <c r="E6055" s="560">
        <f t="shared" si="567"/>
        <v>10</v>
      </c>
      <c r="F6055" s="560">
        <f t="shared" si="568"/>
        <v>6</v>
      </c>
      <c r="G6055" s="595">
        <f t="shared" si="569"/>
        <v>3</v>
      </c>
      <c r="H6055" s="590">
        <f>CHOOSE('Output Sheet'!$B$4,'8760 Data'!J6055,'8760 Data'!K6055,'8760 Data'!L6055,'8760 Data'!M6055,'8760 Data'!N6055,'8760 Data'!O6055,'8760 Data'!P6055,'8760 Data'!Q6055,'8760 Data'!R6055,'8760 Data'!S6055,'8760 Data'!T6055,'8760 Data'!U6055)</f>
        <v>0</v>
      </c>
      <c r="I6055" s="591" t="e">
        <f>H6055/'Output Sheet'!$B$8</f>
        <v>#DIV/0!</v>
      </c>
      <c r="J6055" s="596"/>
      <c r="K6055" s="560"/>
      <c r="L6055" s="560"/>
      <c r="M6055" s="560"/>
      <c r="N6055" s="560"/>
      <c r="O6055" s="560"/>
      <c r="P6055" s="560"/>
      <c r="Q6055" s="560"/>
      <c r="R6055" s="560"/>
      <c r="S6055" s="560"/>
      <c r="T6055" s="560"/>
      <c r="U6055" s="560"/>
    </row>
    <row r="6056" spans="1:21">
      <c r="A6056" s="593">
        <f t="shared" si="564"/>
        <v>41527</v>
      </c>
      <c r="B6056" s="594">
        <v>41527.292016956017</v>
      </c>
      <c r="C6056" s="560">
        <f t="shared" si="565"/>
        <v>2013</v>
      </c>
      <c r="D6056" s="560">
        <f t="shared" si="566"/>
        <v>9</v>
      </c>
      <c r="E6056" s="560">
        <f t="shared" si="567"/>
        <v>10</v>
      </c>
      <c r="F6056" s="560">
        <f t="shared" si="568"/>
        <v>7</v>
      </c>
      <c r="G6056" s="595">
        <f t="shared" si="569"/>
        <v>3</v>
      </c>
      <c r="H6056" s="590">
        <f>CHOOSE('Output Sheet'!$B$4,'8760 Data'!J6056,'8760 Data'!K6056,'8760 Data'!L6056,'8760 Data'!M6056,'8760 Data'!N6056,'8760 Data'!O6056,'8760 Data'!P6056,'8760 Data'!Q6056,'8760 Data'!R6056,'8760 Data'!S6056,'8760 Data'!T6056,'8760 Data'!U6056)</f>
        <v>0</v>
      </c>
      <c r="I6056" s="591" t="e">
        <f>H6056/'Output Sheet'!$B$8</f>
        <v>#DIV/0!</v>
      </c>
      <c r="J6056" s="596"/>
      <c r="K6056" s="560"/>
      <c r="L6056" s="560"/>
      <c r="M6056" s="560"/>
      <c r="N6056" s="560"/>
      <c r="O6056" s="560"/>
      <c r="P6056" s="560"/>
      <c r="Q6056" s="560"/>
      <c r="R6056" s="560"/>
      <c r="S6056" s="560"/>
      <c r="T6056" s="560"/>
      <c r="U6056" s="560"/>
    </row>
    <row r="6057" spans="1:21">
      <c r="A6057" s="593">
        <f t="shared" si="564"/>
        <v>41527</v>
      </c>
      <c r="B6057" s="594">
        <v>41527.333683680554</v>
      </c>
      <c r="C6057" s="560">
        <f t="shared" si="565"/>
        <v>2013</v>
      </c>
      <c r="D6057" s="560">
        <f t="shared" si="566"/>
        <v>9</v>
      </c>
      <c r="E6057" s="560">
        <f t="shared" si="567"/>
        <v>10</v>
      </c>
      <c r="F6057" s="560">
        <f t="shared" si="568"/>
        <v>8</v>
      </c>
      <c r="G6057" s="595">
        <f t="shared" si="569"/>
        <v>3</v>
      </c>
      <c r="H6057" s="590">
        <f>CHOOSE('Output Sheet'!$B$4,'8760 Data'!J6057,'8760 Data'!K6057,'8760 Data'!L6057,'8760 Data'!M6057,'8760 Data'!N6057,'8760 Data'!O6057,'8760 Data'!P6057,'8760 Data'!Q6057,'8760 Data'!R6057,'8760 Data'!S6057,'8760 Data'!T6057,'8760 Data'!U6057)</f>
        <v>0</v>
      </c>
      <c r="I6057" s="591" t="e">
        <f>H6057/'Output Sheet'!$B$8</f>
        <v>#DIV/0!</v>
      </c>
      <c r="J6057" s="596"/>
      <c r="K6057" s="560"/>
      <c r="L6057" s="560"/>
      <c r="M6057" s="560"/>
      <c r="N6057" s="560"/>
      <c r="O6057" s="560"/>
      <c r="P6057" s="560"/>
      <c r="Q6057" s="560"/>
      <c r="R6057" s="560"/>
      <c r="S6057" s="560"/>
      <c r="T6057" s="560"/>
      <c r="U6057" s="560"/>
    </row>
    <row r="6058" spans="1:21">
      <c r="A6058" s="593">
        <f t="shared" si="564"/>
        <v>41527</v>
      </c>
      <c r="B6058" s="594">
        <v>41527.375350405091</v>
      </c>
      <c r="C6058" s="560">
        <f t="shared" si="565"/>
        <v>2013</v>
      </c>
      <c r="D6058" s="560">
        <f t="shared" si="566"/>
        <v>9</v>
      </c>
      <c r="E6058" s="560">
        <f t="shared" si="567"/>
        <v>10</v>
      </c>
      <c r="F6058" s="560">
        <f t="shared" si="568"/>
        <v>9</v>
      </c>
      <c r="G6058" s="595">
        <f t="shared" si="569"/>
        <v>3</v>
      </c>
      <c r="H6058" s="590">
        <f>CHOOSE('Output Sheet'!$B$4,'8760 Data'!J6058,'8760 Data'!K6058,'8760 Data'!L6058,'8760 Data'!M6058,'8760 Data'!N6058,'8760 Data'!O6058,'8760 Data'!P6058,'8760 Data'!Q6058,'8760 Data'!R6058,'8760 Data'!S6058,'8760 Data'!T6058,'8760 Data'!U6058)</f>
        <v>0</v>
      </c>
      <c r="I6058" s="591" t="e">
        <f>H6058/'Output Sheet'!$B$8</f>
        <v>#DIV/0!</v>
      </c>
      <c r="J6058" s="596"/>
      <c r="K6058" s="560"/>
      <c r="L6058" s="560"/>
      <c r="M6058" s="560"/>
      <c r="N6058" s="560"/>
      <c r="O6058" s="560"/>
      <c r="P6058" s="560"/>
      <c r="Q6058" s="560"/>
      <c r="R6058" s="560"/>
      <c r="S6058" s="560"/>
      <c r="T6058" s="560"/>
      <c r="U6058" s="560"/>
    </row>
    <row r="6059" spans="1:21">
      <c r="A6059" s="593">
        <f t="shared" si="564"/>
        <v>41527</v>
      </c>
      <c r="B6059" s="594">
        <v>41527.417017129628</v>
      </c>
      <c r="C6059" s="560">
        <f t="shared" si="565"/>
        <v>2013</v>
      </c>
      <c r="D6059" s="560">
        <f t="shared" si="566"/>
        <v>9</v>
      </c>
      <c r="E6059" s="560">
        <f t="shared" si="567"/>
        <v>10</v>
      </c>
      <c r="F6059" s="560">
        <f t="shared" si="568"/>
        <v>10</v>
      </c>
      <c r="G6059" s="595">
        <f t="shared" si="569"/>
        <v>3</v>
      </c>
      <c r="H6059" s="590">
        <f>CHOOSE('Output Sheet'!$B$4,'8760 Data'!J6059,'8760 Data'!K6059,'8760 Data'!L6059,'8760 Data'!M6059,'8760 Data'!N6059,'8760 Data'!O6059,'8760 Data'!P6059,'8760 Data'!Q6059,'8760 Data'!R6059,'8760 Data'!S6059,'8760 Data'!T6059,'8760 Data'!U6059)</f>
        <v>0</v>
      </c>
      <c r="I6059" s="591" t="e">
        <f>H6059/'Output Sheet'!$B$8</f>
        <v>#DIV/0!</v>
      </c>
      <c r="J6059" s="596"/>
      <c r="K6059" s="560"/>
      <c r="L6059" s="560"/>
      <c r="M6059" s="560"/>
      <c r="N6059" s="560"/>
      <c r="O6059" s="560"/>
      <c r="P6059" s="560"/>
      <c r="Q6059" s="560"/>
      <c r="R6059" s="560"/>
      <c r="S6059" s="560"/>
      <c r="T6059" s="560"/>
      <c r="U6059" s="560"/>
    </row>
    <row r="6060" spans="1:21">
      <c r="A6060" s="593">
        <f t="shared" si="564"/>
        <v>41527</v>
      </c>
      <c r="B6060" s="594">
        <v>41527.458683854165</v>
      </c>
      <c r="C6060" s="560">
        <f t="shared" si="565"/>
        <v>2013</v>
      </c>
      <c r="D6060" s="560">
        <f t="shared" si="566"/>
        <v>9</v>
      </c>
      <c r="E6060" s="560">
        <f t="shared" si="567"/>
        <v>10</v>
      </c>
      <c r="F6060" s="560">
        <f t="shared" si="568"/>
        <v>11</v>
      </c>
      <c r="G6060" s="595">
        <f t="shared" si="569"/>
        <v>3</v>
      </c>
      <c r="H6060" s="590">
        <f>CHOOSE('Output Sheet'!$B$4,'8760 Data'!J6060,'8760 Data'!K6060,'8760 Data'!L6060,'8760 Data'!M6060,'8760 Data'!N6060,'8760 Data'!O6060,'8760 Data'!P6060,'8760 Data'!Q6060,'8760 Data'!R6060,'8760 Data'!S6060,'8760 Data'!T6060,'8760 Data'!U6060)</f>
        <v>0</v>
      </c>
      <c r="I6060" s="591" t="e">
        <f>H6060/'Output Sheet'!$B$8</f>
        <v>#DIV/0!</v>
      </c>
      <c r="J6060" s="596"/>
      <c r="K6060" s="560"/>
      <c r="L6060" s="560"/>
      <c r="M6060" s="560"/>
      <c r="N6060" s="560"/>
      <c r="O6060" s="560"/>
      <c r="P6060" s="560"/>
      <c r="Q6060" s="560"/>
      <c r="R6060" s="560"/>
      <c r="S6060" s="560"/>
      <c r="T6060" s="560"/>
      <c r="U6060" s="560"/>
    </row>
    <row r="6061" spans="1:21">
      <c r="A6061" s="593">
        <f t="shared" si="564"/>
        <v>41527</v>
      </c>
      <c r="B6061" s="594">
        <v>41527.500350578703</v>
      </c>
      <c r="C6061" s="560">
        <f t="shared" si="565"/>
        <v>2013</v>
      </c>
      <c r="D6061" s="560">
        <f t="shared" si="566"/>
        <v>9</v>
      </c>
      <c r="E6061" s="560">
        <f t="shared" si="567"/>
        <v>10</v>
      </c>
      <c r="F6061" s="560">
        <f t="shared" si="568"/>
        <v>12</v>
      </c>
      <c r="G6061" s="595">
        <f t="shared" si="569"/>
        <v>3</v>
      </c>
      <c r="H6061" s="590">
        <f>CHOOSE('Output Sheet'!$B$4,'8760 Data'!J6061,'8760 Data'!K6061,'8760 Data'!L6061,'8760 Data'!M6061,'8760 Data'!N6061,'8760 Data'!O6061,'8760 Data'!P6061,'8760 Data'!Q6061,'8760 Data'!R6061,'8760 Data'!S6061,'8760 Data'!T6061,'8760 Data'!U6061)</f>
        <v>0</v>
      </c>
      <c r="I6061" s="591" t="e">
        <f>H6061/'Output Sheet'!$B$8</f>
        <v>#DIV/0!</v>
      </c>
      <c r="J6061" s="596"/>
      <c r="K6061" s="560"/>
      <c r="L6061" s="560"/>
      <c r="M6061" s="560"/>
      <c r="N6061" s="560"/>
      <c r="O6061" s="560"/>
      <c r="P6061" s="560"/>
      <c r="Q6061" s="560"/>
      <c r="R6061" s="560"/>
      <c r="S6061" s="560"/>
      <c r="T6061" s="560"/>
      <c r="U6061" s="560"/>
    </row>
    <row r="6062" spans="1:21">
      <c r="A6062" s="593">
        <f t="shared" si="564"/>
        <v>41527</v>
      </c>
      <c r="B6062" s="594">
        <v>41527.54201730324</v>
      </c>
      <c r="C6062" s="560">
        <f t="shared" si="565"/>
        <v>2013</v>
      </c>
      <c r="D6062" s="560">
        <f t="shared" si="566"/>
        <v>9</v>
      </c>
      <c r="E6062" s="560">
        <f t="shared" si="567"/>
        <v>10</v>
      </c>
      <c r="F6062" s="560">
        <f t="shared" si="568"/>
        <v>13</v>
      </c>
      <c r="G6062" s="595">
        <f t="shared" si="569"/>
        <v>3</v>
      </c>
      <c r="H6062" s="590">
        <f>CHOOSE('Output Sheet'!$B$4,'8760 Data'!J6062,'8760 Data'!K6062,'8760 Data'!L6062,'8760 Data'!M6062,'8760 Data'!N6062,'8760 Data'!O6062,'8760 Data'!P6062,'8760 Data'!Q6062,'8760 Data'!R6062,'8760 Data'!S6062,'8760 Data'!T6062,'8760 Data'!U6062)</f>
        <v>0</v>
      </c>
      <c r="I6062" s="591" t="e">
        <f>H6062/'Output Sheet'!$B$8</f>
        <v>#DIV/0!</v>
      </c>
      <c r="J6062" s="596"/>
      <c r="K6062" s="560"/>
      <c r="L6062" s="560"/>
      <c r="M6062" s="560"/>
      <c r="N6062" s="560"/>
      <c r="O6062" s="560"/>
      <c r="P6062" s="560"/>
      <c r="Q6062" s="560"/>
      <c r="R6062" s="560"/>
      <c r="S6062" s="560"/>
      <c r="T6062" s="560"/>
      <c r="U6062" s="560"/>
    </row>
    <row r="6063" spans="1:21">
      <c r="A6063" s="593">
        <f t="shared" si="564"/>
        <v>41527</v>
      </c>
      <c r="B6063" s="594">
        <v>41527.583684027777</v>
      </c>
      <c r="C6063" s="560">
        <f t="shared" si="565"/>
        <v>2013</v>
      </c>
      <c r="D6063" s="560">
        <f t="shared" si="566"/>
        <v>9</v>
      </c>
      <c r="E6063" s="560">
        <f t="shared" si="567"/>
        <v>10</v>
      </c>
      <c r="F6063" s="560">
        <f t="shared" si="568"/>
        <v>14</v>
      </c>
      <c r="G6063" s="595">
        <f t="shared" si="569"/>
        <v>3</v>
      </c>
      <c r="H6063" s="590">
        <f>CHOOSE('Output Sheet'!$B$4,'8760 Data'!J6063,'8760 Data'!K6063,'8760 Data'!L6063,'8760 Data'!M6063,'8760 Data'!N6063,'8760 Data'!O6063,'8760 Data'!P6063,'8760 Data'!Q6063,'8760 Data'!R6063,'8760 Data'!S6063,'8760 Data'!T6063,'8760 Data'!U6063)</f>
        <v>0</v>
      </c>
      <c r="I6063" s="591" t="e">
        <f>H6063/'Output Sheet'!$B$8</f>
        <v>#DIV/0!</v>
      </c>
      <c r="J6063" s="596"/>
      <c r="K6063" s="560"/>
      <c r="L6063" s="560"/>
      <c r="M6063" s="560"/>
      <c r="N6063" s="560"/>
      <c r="O6063" s="560"/>
      <c r="P6063" s="560"/>
      <c r="Q6063" s="560"/>
      <c r="R6063" s="560"/>
      <c r="S6063" s="560"/>
      <c r="T6063" s="560"/>
      <c r="U6063" s="560"/>
    </row>
    <row r="6064" spans="1:21">
      <c r="A6064" s="593">
        <f t="shared" si="564"/>
        <v>41527</v>
      </c>
      <c r="B6064" s="594">
        <v>41527.625350752314</v>
      </c>
      <c r="C6064" s="560">
        <f t="shared" si="565"/>
        <v>2013</v>
      </c>
      <c r="D6064" s="560">
        <f t="shared" si="566"/>
        <v>9</v>
      </c>
      <c r="E6064" s="560">
        <f t="shared" si="567"/>
        <v>10</v>
      </c>
      <c r="F6064" s="560">
        <f t="shared" si="568"/>
        <v>15</v>
      </c>
      <c r="G6064" s="595">
        <f t="shared" si="569"/>
        <v>3</v>
      </c>
      <c r="H6064" s="590">
        <f>CHOOSE('Output Sheet'!$B$4,'8760 Data'!J6064,'8760 Data'!K6064,'8760 Data'!L6064,'8760 Data'!M6064,'8760 Data'!N6064,'8760 Data'!O6064,'8760 Data'!P6064,'8760 Data'!Q6064,'8760 Data'!R6064,'8760 Data'!S6064,'8760 Data'!T6064,'8760 Data'!U6064)</f>
        <v>0</v>
      </c>
      <c r="I6064" s="591" t="e">
        <f>H6064/'Output Sheet'!$B$8</f>
        <v>#DIV/0!</v>
      </c>
      <c r="J6064" s="596"/>
      <c r="K6064" s="560"/>
      <c r="L6064" s="560"/>
      <c r="M6064" s="560"/>
      <c r="N6064" s="560"/>
      <c r="O6064" s="560"/>
      <c r="P6064" s="560"/>
      <c r="Q6064" s="560"/>
      <c r="R6064" s="560"/>
      <c r="S6064" s="560"/>
      <c r="T6064" s="560"/>
      <c r="U6064" s="560"/>
    </row>
    <row r="6065" spans="1:21">
      <c r="A6065" s="593">
        <f t="shared" si="564"/>
        <v>41527</v>
      </c>
      <c r="B6065" s="594">
        <v>41527.667017476851</v>
      </c>
      <c r="C6065" s="560">
        <f t="shared" si="565"/>
        <v>2013</v>
      </c>
      <c r="D6065" s="560">
        <f t="shared" si="566"/>
        <v>9</v>
      </c>
      <c r="E6065" s="560">
        <f t="shared" si="567"/>
        <v>10</v>
      </c>
      <c r="F6065" s="560">
        <f t="shared" si="568"/>
        <v>16</v>
      </c>
      <c r="G6065" s="595">
        <f t="shared" si="569"/>
        <v>3</v>
      </c>
      <c r="H6065" s="590">
        <f>CHOOSE('Output Sheet'!$B$4,'8760 Data'!J6065,'8760 Data'!K6065,'8760 Data'!L6065,'8760 Data'!M6065,'8760 Data'!N6065,'8760 Data'!O6065,'8760 Data'!P6065,'8760 Data'!Q6065,'8760 Data'!R6065,'8760 Data'!S6065,'8760 Data'!T6065,'8760 Data'!U6065)</f>
        <v>0</v>
      </c>
      <c r="I6065" s="591" t="e">
        <f>H6065/'Output Sheet'!$B$8</f>
        <v>#DIV/0!</v>
      </c>
      <c r="J6065" s="596"/>
      <c r="K6065" s="560"/>
      <c r="L6065" s="560"/>
      <c r="M6065" s="560"/>
      <c r="N6065" s="560"/>
      <c r="O6065" s="560"/>
      <c r="P6065" s="560"/>
      <c r="Q6065" s="560"/>
      <c r="R6065" s="560"/>
      <c r="S6065" s="560"/>
      <c r="T6065" s="560"/>
      <c r="U6065" s="560"/>
    </row>
    <row r="6066" spans="1:21">
      <c r="A6066" s="593">
        <f t="shared" si="564"/>
        <v>41527</v>
      </c>
      <c r="B6066" s="594">
        <v>41527.708684201389</v>
      </c>
      <c r="C6066" s="560">
        <f t="shared" si="565"/>
        <v>2013</v>
      </c>
      <c r="D6066" s="560">
        <f t="shared" si="566"/>
        <v>9</v>
      </c>
      <c r="E6066" s="560">
        <f t="shared" si="567"/>
        <v>10</v>
      </c>
      <c r="F6066" s="560">
        <f t="shared" si="568"/>
        <v>17</v>
      </c>
      <c r="G6066" s="595">
        <f t="shared" si="569"/>
        <v>3</v>
      </c>
      <c r="H6066" s="590">
        <f>CHOOSE('Output Sheet'!$B$4,'8760 Data'!J6066,'8760 Data'!K6066,'8760 Data'!L6066,'8760 Data'!M6066,'8760 Data'!N6066,'8760 Data'!O6066,'8760 Data'!P6066,'8760 Data'!Q6066,'8760 Data'!R6066,'8760 Data'!S6066,'8760 Data'!T6066,'8760 Data'!U6066)</f>
        <v>0</v>
      </c>
      <c r="I6066" s="591" t="e">
        <f>H6066/'Output Sheet'!$B$8</f>
        <v>#DIV/0!</v>
      </c>
      <c r="J6066" s="596"/>
      <c r="K6066" s="560"/>
      <c r="L6066" s="560"/>
      <c r="M6066" s="560"/>
      <c r="N6066" s="560"/>
      <c r="O6066" s="560"/>
      <c r="P6066" s="560"/>
      <c r="Q6066" s="560"/>
      <c r="R6066" s="560"/>
      <c r="S6066" s="560"/>
      <c r="T6066" s="560"/>
      <c r="U6066" s="560"/>
    </row>
    <row r="6067" spans="1:21">
      <c r="A6067" s="593">
        <f t="shared" si="564"/>
        <v>41527</v>
      </c>
      <c r="B6067" s="594">
        <v>41527.750350925926</v>
      </c>
      <c r="C6067" s="560">
        <f t="shared" si="565"/>
        <v>2013</v>
      </c>
      <c r="D6067" s="560">
        <f t="shared" si="566"/>
        <v>9</v>
      </c>
      <c r="E6067" s="560">
        <f t="shared" si="567"/>
        <v>10</v>
      </c>
      <c r="F6067" s="560">
        <f t="shared" si="568"/>
        <v>18</v>
      </c>
      <c r="G6067" s="595">
        <f t="shared" si="569"/>
        <v>3</v>
      </c>
      <c r="H6067" s="590">
        <f>CHOOSE('Output Sheet'!$B$4,'8760 Data'!J6067,'8760 Data'!K6067,'8760 Data'!L6067,'8760 Data'!M6067,'8760 Data'!N6067,'8760 Data'!O6067,'8760 Data'!P6067,'8760 Data'!Q6067,'8760 Data'!R6067,'8760 Data'!S6067,'8760 Data'!T6067,'8760 Data'!U6067)</f>
        <v>0</v>
      </c>
      <c r="I6067" s="591" t="e">
        <f>H6067/'Output Sheet'!$B$8</f>
        <v>#DIV/0!</v>
      </c>
      <c r="J6067" s="596"/>
      <c r="K6067" s="560"/>
      <c r="L6067" s="560"/>
      <c r="M6067" s="560"/>
      <c r="N6067" s="560"/>
      <c r="O6067" s="560"/>
      <c r="P6067" s="560"/>
      <c r="Q6067" s="560"/>
      <c r="R6067" s="560"/>
      <c r="S6067" s="560"/>
      <c r="T6067" s="560"/>
      <c r="U6067" s="560"/>
    </row>
    <row r="6068" spans="1:21">
      <c r="A6068" s="593">
        <f t="shared" si="564"/>
        <v>41527</v>
      </c>
      <c r="B6068" s="594">
        <v>41527.792017650463</v>
      </c>
      <c r="C6068" s="560">
        <f t="shared" si="565"/>
        <v>2013</v>
      </c>
      <c r="D6068" s="560">
        <f t="shared" si="566"/>
        <v>9</v>
      </c>
      <c r="E6068" s="560">
        <f t="shared" si="567"/>
        <v>10</v>
      </c>
      <c r="F6068" s="560">
        <f t="shared" si="568"/>
        <v>19</v>
      </c>
      <c r="G6068" s="595">
        <f t="shared" si="569"/>
        <v>3</v>
      </c>
      <c r="H6068" s="590">
        <f>CHOOSE('Output Sheet'!$B$4,'8760 Data'!J6068,'8760 Data'!K6068,'8760 Data'!L6068,'8760 Data'!M6068,'8760 Data'!N6068,'8760 Data'!O6068,'8760 Data'!P6068,'8760 Data'!Q6068,'8760 Data'!R6068,'8760 Data'!S6068,'8760 Data'!T6068,'8760 Data'!U6068)</f>
        <v>0</v>
      </c>
      <c r="I6068" s="591" t="e">
        <f>H6068/'Output Sheet'!$B$8</f>
        <v>#DIV/0!</v>
      </c>
      <c r="J6068" s="596"/>
      <c r="K6068" s="560"/>
      <c r="L6068" s="560"/>
      <c r="M6068" s="560"/>
      <c r="N6068" s="560"/>
      <c r="O6068" s="560"/>
      <c r="P6068" s="560"/>
      <c r="Q6068" s="560"/>
      <c r="R6068" s="560"/>
      <c r="S6068" s="560"/>
      <c r="T6068" s="560"/>
      <c r="U6068" s="560"/>
    </row>
    <row r="6069" spans="1:21">
      <c r="A6069" s="593">
        <f t="shared" si="564"/>
        <v>41527</v>
      </c>
      <c r="B6069" s="594">
        <v>41527.833684375</v>
      </c>
      <c r="C6069" s="560">
        <f t="shared" si="565"/>
        <v>2013</v>
      </c>
      <c r="D6069" s="560">
        <f t="shared" si="566"/>
        <v>9</v>
      </c>
      <c r="E6069" s="560">
        <f t="shared" si="567"/>
        <v>10</v>
      </c>
      <c r="F6069" s="560">
        <f t="shared" si="568"/>
        <v>20</v>
      </c>
      <c r="G6069" s="595">
        <f t="shared" si="569"/>
        <v>3</v>
      </c>
      <c r="H6069" s="590">
        <f>CHOOSE('Output Sheet'!$B$4,'8760 Data'!J6069,'8760 Data'!K6069,'8760 Data'!L6069,'8760 Data'!M6069,'8760 Data'!N6069,'8760 Data'!O6069,'8760 Data'!P6069,'8760 Data'!Q6069,'8760 Data'!R6069,'8760 Data'!S6069,'8760 Data'!T6069,'8760 Data'!U6069)</f>
        <v>0</v>
      </c>
      <c r="I6069" s="591" t="e">
        <f>H6069/'Output Sheet'!$B$8</f>
        <v>#DIV/0!</v>
      </c>
      <c r="J6069" s="596"/>
      <c r="K6069" s="560"/>
      <c r="L6069" s="560"/>
      <c r="M6069" s="560"/>
      <c r="N6069" s="560"/>
      <c r="O6069" s="560"/>
      <c r="P6069" s="560"/>
      <c r="Q6069" s="560"/>
      <c r="R6069" s="560"/>
      <c r="S6069" s="560"/>
      <c r="T6069" s="560"/>
      <c r="U6069" s="560"/>
    </row>
    <row r="6070" spans="1:21">
      <c r="A6070" s="593">
        <f t="shared" si="564"/>
        <v>41527</v>
      </c>
      <c r="B6070" s="594">
        <v>41527.875351099538</v>
      </c>
      <c r="C6070" s="560">
        <f t="shared" si="565"/>
        <v>2013</v>
      </c>
      <c r="D6070" s="560">
        <f t="shared" si="566"/>
        <v>9</v>
      </c>
      <c r="E6070" s="560">
        <f t="shared" si="567"/>
        <v>10</v>
      </c>
      <c r="F6070" s="560">
        <f t="shared" si="568"/>
        <v>21</v>
      </c>
      <c r="G6070" s="595">
        <f t="shared" si="569"/>
        <v>3</v>
      </c>
      <c r="H6070" s="590">
        <f>CHOOSE('Output Sheet'!$B$4,'8760 Data'!J6070,'8760 Data'!K6070,'8760 Data'!L6070,'8760 Data'!M6070,'8760 Data'!N6070,'8760 Data'!O6070,'8760 Data'!P6070,'8760 Data'!Q6070,'8760 Data'!R6070,'8760 Data'!S6070,'8760 Data'!T6070,'8760 Data'!U6070)</f>
        <v>0</v>
      </c>
      <c r="I6070" s="591" t="e">
        <f>H6070/'Output Sheet'!$B$8</f>
        <v>#DIV/0!</v>
      </c>
      <c r="J6070" s="596"/>
      <c r="K6070" s="560"/>
      <c r="L6070" s="560"/>
      <c r="M6070" s="560"/>
      <c r="N6070" s="560"/>
      <c r="O6070" s="560"/>
      <c r="P6070" s="560"/>
      <c r="Q6070" s="560"/>
      <c r="R6070" s="560"/>
      <c r="S6070" s="560"/>
      <c r="T6070" s="560"/>
      <c r="U6070" s="560"/>
    </row>
    <row r="6071" spans="1:21">
      <c r="A6071" s="593">
        <f t="shared" si="564"/>
        <v>41527</v>
      </c>
      <c r="B6071" s="594">
        <v>41527.917017824075</v>
      </c>
      <c r="C6071" s="560">
        <f t="shared" si="565"/>
        <v>2013</v>
      </c>
      <c r="D6071" s="560">
        <f t="shared" si="566"/>
        <v>9</v>
      </c>
      <c r="E6071" s="560">
        <f t="shared" si="567"/>
        <v>10</v>
      </c>
      <c r="F6071" s="560">
        <f t="shared" si="568"/>
        <v>22</v>
      </c>
      <c r="G6071" s="595">
        <f t="shared" si="569"/>
        <v>3</v>
      </c>
      <c r="H6071" s="590">
        <f>CHOOSE('Output Sheet'!$B$4,'8760 Data'!J6071,'8760 Data'!K6071,'8760 Data'!L6071,'8760 Data'!M6071,'8760 Data'!N6071,'8760 Data'!O6071,'8760 Data'!P6071,'8760 Data'!Q6071,'8760 Data'!R6071,'8760 Data'!S6071,'8760 Data'!T6071,'8760 Data'!U6071)</f>
        <v>0</v>
      </c>
      <c r="I6071" s="591" t="e">
        <f>H6071/'Output Sheet'!$B$8</f>
        <v>#DIV/0!</v>
      </c>
      <c r="J6071" s="596"/>
      <c r="K6071" s="560"/>
      <c r="L6071" s="560"/>
      <c r="M6071" s="560"/>
      <c r="N6071" s="560"/>
      <c r="O6071" s="560"/>
      <c r="P6071" s="560"/>
      <c r="Q6071" s="560"/>
      <c r="R6071" s="560"/>
      <c r="S6071" s="560"/>
      <c r="T6071" s="560"/>
      <c r="U6071" s="560"/>
    </row>
    <row r="6072" spans="1:21">
      <c r="A6072" s="593">
        <f t="shared" si="564"/>
        <v>41527</v>
      </c>
      <c r="B6072" s="594">
        <v>41527.958684548612</v>
      </c>
      <c r="C6072" s="560">
        <f t="shared" si="565"/>
        <v>2013</v>
      </c>
      <c r="D6072" s="560">
        <f t="shared" si="566"/>
        <v>9</v>
      </c>
      <c r="E6072" s="560">
        <f t="shared" si="567"/>
        <v>10</v>
      </c>
      <c r="F6072" s="560">
        <f t="shared" si="568"/>
        <v>23</v>
      </c>
      <c r="G6072" s="595">
        <f t="shared" si="569"/>
        <v>3</v>
      </c>
      <c r="H6072" s="590">
        <f>CHOOSE('Output Sheet'!$B$4,'8760 Data'!J6072,'8760 Data'!K6072,'8760 Data'!L6072,'8760 Data'!M6072,'8760 Data'!N6072,'8760 Data'!O6072,'8760 Data'!P6072,'8760 Data'!Q6072,'8760 Data'!R6072,'8760 Data'!S6072,'8760 Data'!T6072,'8760 Data'!U6072)</f>
        <v>0</v>
      </c>
      <c r="I6072" s="591" t="e">
        <f>H6072/'Output Sheet'!$B$8</f>
        <v>#DIV/0!</v>
      </c>
      <c r="J6072" s="596"/>
      <c r="K6072" s="560"/>
      <c r="L6072" s="560"/>
      <c r="M6072" s="560"/>
      <c r="N6072" s="560"/>
      <c r="O6072" s="560"/>
      <c r="P6072" s="560"/>
      <c r="Q6072" s="560"/>
      <c r="R6072" s="560"/>
      <c r="S6072" s="560"/>
      <c r="T6072" s="560"/>
      <c r="U6072" s="560"/>
    </row>
    <row r="6073" spans="1:21">
      <c r="A6073" s="593">
        <f t="shared" si="564"/>
        <v>41528</v>
      </c>
      <c r="B6073" s="594">
        <v>41528.000351273149</v>
      </c>
      <c r="C6073" s="560">
        <f t="shared" si="565"/>
        <v>2013</v>
      </c>
      <c r="D6073" s="560">
        <f t="shared" si="566"/>
        <v>9</v>
      </c>
      <c r="E6073" s="560">
        <f t="shared" si="567"/>
        <v>11</v>
      </c>
      <c r="F6073" s="560">
        <f t="shared" si="568"/>
        <v>24</v>
      </c>
      <c r="G6073" s="595">
        <f t="shared" si="569"/>
        <v>4</v>
      </c>
      <c r="H6073" s="590">
        <f>CHOOSE('Output Sheet'!$B$4,'8760 Data'!J6073,'8760 Data'!K6073,'8760 Data'!L6073,'8760 Data'!M6073,'8760 Data'!N6073,'8760 Data'!O6073,'8760 Data'!P6073,'8760 Data'!Q6073,'8760 Data'!R6073,'8760 Data'!S6073,'8760 Data'!T6073,'8760 Data'!U6073)</f>
        <v>0</v>
      </c>
      <c r="I6073" s="591" t="e">
        <f>H6073/'Output Sheet'!$B$8</f>
        <v>#DIV/0!</v>
      </c>
      <c r="J6073" s="596"/>
      <c r="K6073" s="560"/>
      <c r="L6073" s="560"/>
      <c r="M6073" s="560"/>
      <c r="N6073" s="560"/>
      <c r="O6073" s="560"/>
      <c r="P6073" s="560"/>
      <c r="Q6073" s="560"/>
      <c r="R6073" s="560"/>
      <c r="S6073" s="560"/>
      <c r="T6073" s="560"/>
      <c r="U6073" s="560"/>
    </row>
    <row r="6074" spans="1:21">
      <c r="A6074" s="593">
        <f t="shared" si="564"/>
        <v>41528</v>
      </c>
      <c r="B6074" s="594">
        <v>41528.042017997686</v>
      </c>
      <c r="C6074" s="560">
        <f t="shared" si="565"/>
        <v>2013</v>
      </c>
      <c r="D6074" s="560">
        <f t="shared" si="566"/>
        <v>9</v>
      </c>
      <c r="E6074" s="560">
        <f t="shared" si="567"/>
        <v>11</v>
      </c>
      <c r="F6074" s="560">
        <f t="shared" si="568"/>
        <v>1</v>
      </c>
      <c r="G6074" s="595">
        <f t="shared" si="569"/>
        <v>4</v>
      </c>
      <c r="H6074" s="590">
        <f>CHOOSE('Output Sheet'!$B$4,'8760 Data'!J6074,'8760 Data'!K6074,'8760 Data'!L6074,'8760 Data'!M6074,'8760 Data'!N6074,'8760 Data'!O6074,'8760 Data'!P6074,'8760 Data'!Q6074,'8760 Data'!R6074,'8760 Data'!S6074,'8760 Data'!T6074,'8760 Data'!U6074)</f>
        <v>0</v>
      </c>
      <c r="I6074" s="591" t="e">
        <f>H6074/'Output Sheet'!$B$8</f>
        <v>#DIV/0!</v>
      </c>
      <c r="J6074" s="596"/>
      <c r="K6074" s="560"/>
      <c r="L6074" s="560"/>
      <c r="M6074" s="560"/>
      <c r="N6074" s="560"/>
      <c r="O6074" s="560"/>
      <c r="P6074" s="560"/>
      <c r="Q6074" s="560"/>
      <c r="R6074" s="560"/>
      <c r="S6074" s="560"/>
      <c r="T6074" s="560"/>
      <c r="U6074" s="560"/>
    </row>
    <row r="6075" spans="1:21">
      <c r="A6075" s="593">
        <f t="shared" si="564"/>
        <v>41528</v>
      </c>
      <c r="B6075" s="594">
        <v>41528.083684722224</v>
      </c>
      <c r="C6075" s="560">
        <f t="shared" si="565"/>
        <v>2013</v>
      </c>
      <c r="D6075" s="560">
        <f t="shared" si="566"/>
        <v>9</v>
      </c>
      <c r="E6075" s="560">
        <f t="shared" si="567"/>
        <v>11</v>
      </c>
      <c r="F6075" s="560">
        <f t="shared" si="568"/>
        <v>2</v>
      </c>
      <c r="G6075" s="595">
        <f t="shared" si="569"/>
        <v>4</v>
      </c>
      <c r="H6075" s="590">
        <f>CHOOSE('Output Sheet'!$B$4,'8760 Data'!J6075,'8760 Data'!K6075,'8760 Data'!L6075,'8760 Data'!M6075,'8760 Data'!N6075,'8760 Data'!O6075,'8760 Data'!P6075,'8760 Data'!Q6075,'8760 Data'!R6075,'8760 Data'!S6075,'8760 Data'!T6075,'8760 Data'!U6075)</f>
        <v>0</v>
      </c>
      <c r="I6075" s="591" t="e">
        <f>H6075/'Output Sheet'!$B$8</f>
        <v>#DIV/0!</v>
      </c>
      <c r="J6075" s="596"/>
      <c r="K6075" s="560"/>
      <c r="L6075" s="560"/>
      <c r="M6075" s="560"/>
      <c r="N6075" s="560"/>
      <c r="O6075" s="560"/>
      <c r="P6075" s="560"/>
      <c r="Q6075" s="560"/>
      <c r="R6075" s="560"/>
      <c r="S6075" s="560"/>
      <c r="T6075" s="560"/>
      <c r="U6075" s="560"/>
    </row>
    <row r="6076" spans="1:21">
      <c r="A6076" s="593">
        <f t="shared" si="564"/>
        <v>41528</v>
      </c>
      <c r="B6076" s="594">
        <v>41528.125351446761</v>
      </c>
      <c r="C6076" s="560">
        <f t="shared" si="565"/>
        <v>2013</v>
      </c>
      <c r="D6076" s="560">
        <f t="shared" si="566"/>
        <v>9</v>
      </c>
      <c r="E6076" s="560">
        <f t="shared" si="567"/>
        <v>11</v>
      </c>
      <c r="F6076" s="560">
        <f t="shared" si="568"/>
        <v>3</v>
      </c>
      <c r="G6076" s="595">
        <f t="shared" si="569"/>
        <v>4</v>
      </c>
      <c r="H6076" s="590">
        <f>CHOOSE('Output Sheet'!$B$4,'8760 Data'!J6076,'8760 Data'!K6076,'8760 Data'!L6076,'8760 Data'!M6076,'8760 Data'!N6076,'8760 Data'!O6076,'8760 Data'!P6076,'8760 Data'!Q6076,'8760 Data'!R6076,'8760 Data'!S6076,'8760 Data'!T6076,'8760 Data'!U6076)</f>
        <v>0</v>
      </c>
      <c r="I6076" s="591" t="e">
        <f>H6076/'Output Sheet'!$B$8</f>
        <v>#DIV/0!</v>
      </c>
      <c r="J6076" s="596"/>
      <c r="K6076" s="560"/>
      <c r="L6076" s="560"/>
      <c r="M6076" s="560"/>
      <c r="N6076" s="560"/>
      <c r="O6076" s="560"/>
      <c r="P6076" s="560"/>
      <c r="Q6076" s="560"/>
      <c r="R6076" s="560"/>
      <c r="S6076" s="560"/>
      <c r="T6076" s="560"/>
      <c r="U6076" s="560"/>
    </row>
    <row r="6077" spans="1:21">
      <c r="A6077" s="593">
        <f t="shared" si="564"/>
        <v>41528</v>
      </c>
      <c r="B6077" s="594">
        <v>41528.167018171298</v>
      </c>
      <c r="C6077" s="560">
        <f t="shared" si="565"/>
        <v>2013</v>
      </c>
      <c r="D6077" s="560">
        <f t="shared" si="566"/>
        <v>9</v>
      </c>
      <c r="E6077" s="560">
        <f t="shared" si="567"/>
        <v>11</v>
      </c>
      <c r="F6077" s="560">
        <f t="shared" si="568"/>
        <v>4</v>
      </c>
      <c r="G6077" s="595">
        <f t="shared" si="569"/>
        <v>4</v>
      </c>
      <c r="H6077" s="590">
        <f>CHOOSE('Output Sheet'!$B$4,'8760 Data'!J6077,'8760 Data'!K6077,'8760 Data'!L6077,'8760 Data'!M6077,'8760 Data'!N6077,'8760 Data'!O6077,'8760 Data'!P6077,'8760 Data'!Q6077,'8760 Data'!R6077,'8760 Data'!S6077,'8760 Data'!T6077,'8760 Data'!U6077)</f>
        <v>0</v>
      </c>
      <c r="I6077" s="591" t="e">
        <f>H6077/'Output Sheet'!$B$8</f>
        <v>#DIV/0!</v>
      </c>
      <c r="J6077" s="596"/>
      <c r="K6077" s="560"/>
      <c r="L6077" s="560"/>
      <c r="M6077" s="560"/>
      <c r="N6077" s="560"/>
      <c r="O6077" s="560"/>
      <c r="P6077" s="560"/>
      <c r="Q6077" s="560"/>
      <c r="R6077" s="560"/>
      <c r="S6077" s="560"/>
      <c r="T6077" s="560"/>
      <c r="U6077" s="560"/>
    </row>
    <row r="6078" spans="1:21">
      <c r="A6078" s="593">
        <f t="shared" si="564"/>
        <v>41528</v>
      </c>
      <c r="B6078" s="594">
        <v>41528.208684895835</v>
      </c>
      <c r="C6078" s="560">
        <f t="shared" si="565"/>
        <v>2013</v>
      </c>
      <c r="D6078" s="560">
        <f t="shared" si="566"/>
        <v>9</v>
      </c>
      <c r="E6078" s="560">
        <f t="shared" si="567"/>
        <v>11</v>
      </c>
      <c r="F6078" s="560">
        <f t="shared" si="568"/>
        <v>5</v>
      </c>
      <c r="G6078" s="595">
        <f t="shared" si="569"/>
        <v>4</v>
      </c>
      <c r="H6078" s="590">
        <f>CHOOSE('Output Sheet'!$B$4,'8760 Data'!J6078,'8760 Data'!K6078,'8760 Data'!L6078,'8760 Data'!M6078,'8760 Data'!N6078,'8760 Data'!O6078,'8760 Data'!P6078,'8760 Data'!Q6078,'8760 Data'!R6078,'8760 Data'!S6078,'8760 Data'!T6078,'8760 Data'!U6078)</f>
        <v>0</v>
      </c>
      <c r="I6078" s="591" t="e">
        <f>H6078/'Output Sheet'!$B$8</f>
        <v>#DIV/0!</v>
      </c>
      <c r="J6078" s="596"/>
      <c r="K6078" s="560"/>
      <c r="L6078" s="560"/>
      <c r="M6078" s="560"/>
      <c r="N6078" s="560"/>
      <c r="O6078" s="560"/>
      <c r="P6078" s="560"/>
      <c r="Q6078" s="560"/>
      <c r="R6078" s="560"/>
      <c r="S6078" s="560"/>
      <c r="T6078" s="560"/>
      <c r="U6078" s="560"/>
    </row>
    <row r="6079" spans="1:21">
      <c r="A6079" s="593">
        <f t="shared" si="564"/>
        <v>41528</v>
      </c>
      <c r="B6079" s="594">
        <v>41528.250351620372</v>
      </c>
      <c r="C6079" s="560">
        <f t="shared" si="565"/>
        <v>2013</v>
      </c>
      <c r="D6079" s="560">
        <f t="shared" si="566"/>
        <v>9</v>
      </c>
      <c r="E6079" s="560">
        <f t="shared" si="567"/>
        <v>11</v>
      </c>
      <c r="F6079" s="560">
        <f t="shared" si="568"/>
        <v>6</v>
      </c>
      <c r="G6079" s="595">
        <f t="shared" si="569"/>
        <v>4</v>
      </c>
      <c r="H6079" s="590">
        <f>CHOOSE('Output Sheet'!$B$4,'8760 Data'!J6079,'8760 Data'!K6079,'8760 Data'!L6079,'8760 Data'!M6079,'8760 Data'!N6079,'8760 Data'!O6079,'8760 Data'!P6079,'8760 Data'!Q6079,'8760 Data'!R6079,'8760 Data'!S6079,'8760 Data'!T6079,'8760 Data'!U6079)</f>
        <v>0</v>
      </c>
      <c r="I6079" s="591" t="e">
        <f>H6079/'Output Sheet'!$B$8</f>
        <v>#DIV/0!</v>
      </c>
      <c r="J6079" s="596"/>
      <c r="K6079" s="560"/>
      <c r="L6079" s="560"/>
      <c r="M6079" s="560"/>
      <c r="N6079" s="560"/>
      <c r="O6079" s="560"/>
      <c r="P6079" s="560"/>
      <c r="Q6079" s="560"/>
      <c r="R6079" s="560"/>
      <c r="S6079" s="560"/>
      <c r="T6079" s="560"/>
      <c r="U6079" s="560"/>
    </row>
    <row r="6080" spans="1:21">
      <c r="A6080" s="593">
        <f t="shared" si="564"/>
        <v>41528</v>
      </c>
      <c r="B6080" s="594">
        <v>41528.29201834491</v>
      </c>
      <c r="C6080" s="560">
        <f t="shared" si="565"/>
        <v>2013</v>
      </c>
      <c r="D6080" s="560">
        <f t="shared" si="566"/>
        <v>9</v>
      </c>
      <c r="E6080" s="560">
        <f t="shared" si="567"/>
        <v>11</v>
      </c>
      <c r="F6080" s="560">
        <f t="shared" si="568"/>
        <v>7</v>
      </c>
      <c r="G6080" s="595">
        <f t="shared" si="569"/>
        <v>4</v>
      </c>
      <c r="H6080" s="590">
        <f>CHOOSE('Output Sheet'!$B$4,'8760 Data'!J6080,'8760 Data'!K6080,'8760 Data'!L6080,'8760 Data'!M6080,'8760 Data'!N6080,'8760 Data'!O6080,'8760 Data'!P6080,'8760 Data'!Q6080,'8760 Data'!R6080,'8760 Data'!S6080,'8760 Data'!T6080,'8760 Data'!U6080)</f>
        <v>0</v>
      </c>
      <c r="I6080" s="591" t="e">
        <f>H6080/'Output Sheet'!$B$8</f>
        <v>#DIV/0!</v>
      </c>
      <c r="J6080" s="596"/>
      <c r="K6080" s="560"/>
      <c r="L6080" s="560"/>
      <c r="M6080" s="560"/>
      <c r="N6080" s="560"/>
      <c r="O6080" s="560"/>
      <c r="P6080" s="560"/>
      <c r="Q6080" s="560"/>
      <c r="R6080" s="560"/>
      <c r="S6080" s="560"/>
      <c r="T6080" s="560"/>
      <c r="U6080" s="560"/>
    </row>
    <row r="6081" spans="1:21">
      <c r="A6081" s="593">
        <f t="shared" si="564"/>
        <v>41528</v>
      </c>
      <c r="B6081" s="594">
        <v>41528.333685069447</v>
      </c>
      <c r="C6081" s="560">
        <f t="shared" si="565"/>
        <v>2013</v>
      </c>
      <c r="D6081" s="560">
        <f t="shared" si="566"/>
        <v>9</v>
      </c>
      <c r="E6081" s="560">
        <f t="shared" si="567"/>
        <v>11</v>
      </c>
      <c r="F6081" s="560">
        <f t="shared" si="568"/>
        <v>8</v>
      </c>
      <c r="G6081" s="595">
        <f t="shared" si="569"/>
        <v>4</v>
      </c>
      <c r="H6081" s="590">
        <f>CHOOSE('Output Sheet'!$B$4,'8760 Data'!J6081,'8760 Data'!K6081,'8760 Data'!L6081,'8760 Data'!M6081,'8760 Data'!N6081,'8760 Data'!O6081,'8760 Data'!P6081,'8760 Data'!Q6081,'8760 Data'!R6081,'8760 Data'!S6081,'8760 Data'!T6081,'8760 Data'!U6081)</f>
        <v>0</v>
      </c>
      <c r="I6081" s="591" t="e">
        <f>H6081/'Output Sheet'!$B$8</f>
        <v>#DIV/0!</v>
      </c>
      <c r="J6081" s="596"/>
      <c r="K6081" s="560"/>
      <c r="L6081" s="560"/>
      <c r="M6081" s="560"/>
      <c r="N6081" s="560"/>
      <c r="O6081" s="560"/>
      <c r="P6081" s="560"/>
      <c r="Q6081" s="560"/>
      <c r="R6081" s="560"/>
      <c r="S6081" s="560"/>
      <c r="T6081" s="560"/>
      <c r="U6081" s="560"/>
    </row>
    <row r="6082" spans="1:21">
      <c r="A6082" s="593">
        <f t="shared" si="564"/>
        <v>41528</v>
      </c>
      <c r="B6082" s="594">
        <v>41528.375351793984</v>
      </c>
      <c r="C6082" s="560">
        <f t="shared" si="565"/>
        <v>2013</v>
      </c>
      <c r="D6082" s="560">
        <f t="shared" si="566"/>
        <v>9</v>
      </c>
      <c r="E6082" s="560">
        <f t="shared" si="567"/>
        <v>11</v>
      </c>
      <c r="F6082" s="560">
        <f t="shared" si="568"/>
        <v>9</v>
      </c>
      <c r="G6082" s="595">
        <f t="shared" si="569"/>
        <v>4</v>
      </c>
      <c r="H6082" s="590">
        <f>CHOOSE('Output Sheet'!$B$4,'8760 Data'!J6082,'8760 Data'!K6082,'8760 Data'!L6082,'8760 Data'!M6082,'8760 Data'!N6082,'8760 Data'!O6082,'8760 Data'!P6082,'8760 Data'!Q6082,'8760 Data'!R6082,'8760 Data'!S6082,'8760 Data'!T6082,'8760 Data'!U6082)</f>
        <v>0</v>
      </c>
      <c r="I6082" s="591" t="e">
        <f>H6082/'Output Sheet'!$B$8</f>
        <v>#DIV/0!</v>
      </c>
      <c r="J6082" s="596"/>
      <c r="K6082" s="560"/>
      <c r="L6082" s="560"/>
      <c r="M6082" s="560"/>
      <c r="N6082" s="560"/>
      <c r="O6082" s="560"/>
      <c r="P6082" s="560"/>
      <c r="Q6082" s="560"/>
      <c r="R6082" s="560"/>
      <c r="S6082" s="560"/>
      <c r="T6082" s="560"/>
      <c r="U6082" s="560"/>
    </row>
    <row r="6083" spans="1:21">
      <c r="A6083" s="593">
        <f t="shared" ref="A6083:A6146" si="570">DATE(C6083,D6083,E6083)</f>
        <v>41528</v>
      </c>
      <c r="B6083" s="594">
        <v>41528.417018518521</v>
      </c>
      <c r="C6083" s="560">
        <f t="shared" ref="C6083:C6146" si="571">YEAR(B6083)</f>
        <v>2013</v>
      </c>
      <c r="D6083" s="560">
        <f t="shared" ref="D6083:D6146" si="572">MONTH(B6083)</f>
        <v>9</v>
      </c>
      <c r="E6083" s="560">
        <f t="shared" ref="E6083:E6146" si="573">DAY(B6083)</f>
        <v>11</v>
      </c>
      <c r="F6083" s="560">
        <f t="shared" ref="F6083:F6146" si="574">IF(HOUR(B6083)&lt;&gt;0,HOUR(B6083),24)</f>
        <v>10</v>
      </c>
      <c r="G6083" s="595">
        <f t="shared" ref="G6083:G6146" si="575">WEEKDAY(B6083,1)</f>
        <v>4</v>
      </c>
      <c r="H6083" s="590">
        <f>CHOOSE('Output Sheet'!$B$4,'8760 Data'!J6083,'8760 Data'!K6083,'8760 Data'!L6083,'8760 Data'!M6083,'8760 Data'!N6083,'8760 Data'!O6083,'8760 Data'!P6083,'8760 Data'!Q6083,'8760 Data'!R6083,'8760 Data'!S6083,'8760 Data'!T6083,'8760 Data'!U6083)</f>
        <v>0</v>
      </c>
      <c r="I6083" s="591" t="e">
        <f>H6083/'Output Sheet'!$B$8</f>
        <v>#DIV/0!</v>
      </c>
      <c r="J6083" s="596"/>
      <c r="K6083" s="560"/>
      <c r="L6083" s="560"/>
      <c r="M6083" s="560"/>
      <c r="N6083" s="560"/>
      <c r="O6083" s="560"/>
      <c r="P6083" s="560"/>
      <c r="Q6083" s="560"/>
      <c r="R6083" s="560"/>
      <c r="S6083" s="560"/>
      <c r="T6083" s="560"/>
      <c r="U6083" s="560"/>
    </row>
    <row r="6084" spans="1:21">
      <c r="A6084" s="593">
        <f t="shared" si="570"/>
        <v>41528</v>
      </c>
      <c r="B6084" s="594">
        <v>41528.458685243058</v>
      </c>
      <c r="C6084" s="560">
        <f t="shared" si="571"/>
        <v>2013</v>
      </c>
      <c r="D6084" s="560">
        <f t="shared" si="572"/>
        <v>9</v>
      </c>
      <c r="E6084" s="560">
        <f t="shared" si="573"/>
        <v>11</v>
      </c>
      <c r="F6084" s="560">
        <f t="shared" si="574"/>
        <v>11</v>
      </c>
      <c r="G6084" s="595">
        <f t="shared" si="575"/>
        <v>4</v>
      </c>
      <c r="H6084" s="590">
        <f>CHOOSE('Output Sheet'!$B$4,'8760 Data'!J6084,'8760 Data'!K6084,'8760 Data'!L6084,'8760 Data'!M6084,'8760 Data'!N6084,'8760 Data'!O6084,'8760 Data'!P6084,'8760 Data'!Q6084,'8760 Data'!R6084,'8760 Data'!S6084,'8760 Data'!T6084,'8760 Data'!U6084)</f>
        <v>0</v>
      </c>
      <c r="I6084" s="591" t="e">
        <f>H6084/'Output Sheet'!$B$8</f>
        <v>#DIV/0!</v>
      </c>
      <c r="J6084" s="596"/>
      <c r="K6084" s="560"/>
      <c r="L6084" s="560"/>
      <c r="M6084" s="560"/>
      <c r="N6084" s="560"/>
      <c r="O6084" s="560"/>
      <c r="P6084" s="560"/>
      <c r="Q6084" s="560"/>
      <c r="R6084" s="560"/>
      <c r="S6084" s="560"/>
      <c r="T6084" s="560"/>
      <c r="U6084" s="560"/>
    </row>
    <row r="6085" spans="1:21">
      <c r="A6085" s="593">
        <f t="shared" si="570"/>
        <v>41528</v>
      </c>
      <c r="B6085" s="594">
        <v>41528.500351967596</v>
      </c>
      <c r="C6085" s="560">
        <f t="shared" si="571"/>
        <v>2013</v>
      </c>
      <c r="D6085" s="560">
        <f t="shared" si="572"/>
        <v>9</v>
      </c>
      <c r="E6085" s="560">
        <f t="shared" si="573"/>
        <v>11</v>
      </c>
      <c r="F6085" s="560">
        <f t="shared" si="574"/>
        <v>12</v>
      </c>
      <c r="G6085" s="595">
        <f t="shared" si="575"/>
        <v>4</v>
      </c>
      <c r="H6085" s="590">
        <f>CHOOSE('Output Sheet'!$B$4,'8760 Data'!J6085,'8760 Data'!K6085,'8760 Data'!L6085,'8760 Data'!M6085,'8760 Data'!N6085,'8760 Data'!O6085,'8760 Data'!P6085,'8760 Data'!Q6085,'8760 Data'!R6085,'8760 Data'!S6085,'8760 Data'!T6085,'8760 Data'!U6085)</f>
        <v>0</v>
      </c>
      <c r="I6085" s="591" t="e">
        <f>H6085/'Output Sheet'!$B$8</f>
        <v>#DIV/0!</v>
      </c>
      <c r="J6085" s="596"/>
      <c r="K6085" s="560"/>
      <c r="L6085" s="560"/>
      <c r="M6085" s="560"/>
      <c r="N6085" s="560"/>
      <c r="O6085" s="560"/>
      <c r="P6085" s="560"/>
      <c r="Q6085" s="560"/>
      <c r="R6085" s="560"/>
      <c r="S6085" s="560"/>
      <c r="T6085" s="560"/>
      <c r="U6085" s="560"/>
    </row>
    <row r="6086" spans="1:21">
      <c r="A6086" s="593">
        <f t="shared" si="570"/>
        <v>41528</v>
      </c>
      <c r="B6086" s="594">
        <v>41528.542018692133</v>
      </c>
      <c r="C6086" s="560">
        <f t="shared" si="571"/>
        <v>2013</v>
      </c>
      <c r="D6086" s="560">
        <f t="shared" si="572"/>
        <v>9</v>
      </c>
      <c r="E6086" s="560">
        <f t="shared" si="573"/>
        <v>11</v>
      </c>
      <c r="F6086" s="560">
        <f t="shared" si="574"/>
        <v>13</v>
      </c>
      <c r="G6086" s="595">
        <f t="shared" si="575"/>
        <v>4</v>
      </c>
      <c r="H6086" s="590">
        <f>CHOOSE('Output Sheet'!$B$4,'8760 Data'!J6086,'8760 Data'!K6086,'8760 Data'!L6086,'8760 Data'!M6086,'8760 Data'!N6086,'8760 Data'!O6086,'8760 Data'!P6086,'8760 Data'!Q6086,'8760 Data'!R6086,'8760 Data'!S6086,'8760 Data'!T6086,'8760 Data'!U6086)</f>
        <v>0</v>
      </c>
      <c r="I6086" s="591" t="e">
        <f>H6086/'Output Sheet'!$B$8</f>
        <v>#DIV/0!</v>
      </c>
      <c r="J6086" s="596"/>
      <c r="K6086" s="560"/>
      <c r="L6086" s="560"/>
      <c r="M6086" s="560"/>
      <c r="N6086" s="560"/>
      <c r="O6086" s="560"/>
      <c r="P6086" s="560"/>
      <c r="Q6086" s="560"/>
      <c r="R6086" s="560"/>
      <c r="S6086" s="560"/>
      <c r="T6086" s="560"/>
      <c r="U6086" s="560"/>
    </row>
    <row r="6087" spans="1:21">
      <c r="A6087" s="593">
        <f t="shared" si="570"/>
        <v>41528</v>
      </c>
      <c r="B6087" s="594">
        <v>41528.58368541667</v>
      </c>
      <c r="C6087" s="560">
        <f t="shared" si="571"/>
        <v>2013</v>
      </c>
      <c r="D6087" s="560">
        <f t="shared" si="572"/>
        <v>9</v>
      </c>
      <c r="E6087" s="560">
        <f t="shared" si="573"/>
        <v>11</v>
      </c>
      <c r="F6087" s="560">
        <f t="shared" si="574"/>
        <v>14</v>
      </c>
      <c r="G6087" s="595">
        <f t="shared" si="575"/>
        <v>4</v>
      </c>
      <c r="H6087" s="590">
        <f>CHOOSE('Output Sheet'!$B$4,'8760 Data'!J6087,'8760 Data'!K6087,'8760 Data'!L6087,'8760 Data'!M6087,'8760 Data'!N6087,'8760 Data'!O6087,'8760 Data'!P6087,'8760 Data'!Q6087,'8760 Data'!R6087,'8760 Data'!S6087,'8760 Data'!T6087,'8760 Data'!U6087)</f>
        <v>0</v>
      </c>
      <c r="I6087" s="591" t="e">
        <f>H6087/'Output Sheet'!$B$8</f>
        <v>#DIV/0!</v>
      </c>
      <c r="J6087" s="596"/>
      <c r="K6087" s="560"/>
      <c r="L6087" s="560"/>
      <c r="M6087" s="560"/>
      <c r="N6087" s="560"/>
      <c r="O6087" s="560"/>
      <c r="P6087" s="560"/>
      <c r="Q6087" s="560"/>
      <c r="R6087" s="560"/>
      <c r="S6087" s="560"/>
      <c r="T6087" s="560"/>
      <c r="U6087" s="560"/>
    </row>
    <row r="6088" spans="1:21">
      <c r="A6088" s="593">
        <f t="shared" si="570"/>
        <v>41528</v>
      </c>
      <c r="B6088" s="594">
        <v>41528.625352141207</v>
      </c>
      <c r="C6088" s="560">
        <f t="shared" si="571"/>
        <v>2013</v>
      </c>
      <c r="D6088" s="560">
        <f t="shared" si="572"/>
        <v>9</v>
      </c>
      <c r="E6088" s="560">
        <f t="shared" si="573"/>
        <v>11</v>
      </c>
      <c r="F6088" s="560">
        <f t="shared" si="574"/>
        <v>15</v>
      </c>
      <c r="G6088" s="595">
        <f t="shared" si="575"/>
        <v>4</v>
      </c>
      <c r="H6088" s="590">
        <f>CHOOSE('Output Sheet'!$B$4,'8760 Data'!J6088,'8760 Data'!K6088,'8760 Data'!L6088,'8760 Data'!M6088,'8760 Data'!N6088,'8760 Data'!O6088,'8760 Data'!P6088,'8760 Data'!Q6088,'8760 Data'!R6088,'8760 Data'!S6088,'8760 Data'!T6088,'8760 Data'!U6088)</f>
        <v>0</v>
      </c>
      <c r="I6088" s="591" t="e">
        <f>H6088/'Output Sheet'!$B$8</f>
        <v>#DIV/0!</v>
      </c>
      <c r="J6088" s="596"/>
      <c r="K6088" s="560"/>
      <c r="L6088" s="560"/>
      <c r="M6088" s="560"/>
      <c r="N6088" s="560"/>
      <c r="O6088" s="560"/>
      <c r="P6088" s="560"/>
      <c r="Q6088" s="560"/>
      <c r="R6088" s="560"/>
      <c r="S6088" s="560"/>
      <c r="T6088" s="560"/>
      <c r="U6088" s="560"/>
    </row>
    <row r="6089" spans="1:21">
      <c r="A6089" s="593">
        <f t="shared" si="570"/>
        <v>41528</v>
      </c>
      <c r="B6089" s="594">
        <v>41528.667018865737</v>
      </c>
      <c r="C6089" s="560">
        <f t="shared" si="571"/>
        <v>2013</v>
      </c>
      <c r="D6089" s="560">
        <f t="shared" si="572"/>
        <v>9</v>
      </c>
      <c r="E6089" s="560">
        <f t="shared" si="573"/>
        <v>11</v>
      </c>
      <c r="F6089" s="560">
        <f t="shared" si="574"/>
        <v>16</v>
      </c>
      <c r="G6089" s="595">
        <f t="shared" si="575"/>
        <v>4</v>
      </c>
      <c r="H6089" s="590">
        <f>CHOOSE('Output Sheet'!$B$4,'8760 Data'!J6089,'8760 Data'!K6089,'8760 Data'!L6089,'8760 Data'!M6089,'8760 Data'!N6089,'8760 Data'!O6089,'8760 Data'!P6089,'8760 Data'!Q6089,'8760 Data'!R6089,'8760 Data'!S6089,'8760 Data'!T6089,'8760 Data'!U6089)</f>
        <v>0</v>
      </c>
      <c r="I6089" s="591" t="e">
        <f>H6089/'Output Sheet'!$B$8</f>
        <v>#DIV/0!</v>
      </c>
      <c r="J6089" s="596"/>
      <c r="K6089" s="560"/>
      <c r="L6089" s="560"/>
      <c r="M6089" s="560"/>
      <c r="N6089" s="560"/>
      <c r="O6089" s="560"/>
      <c r="P6089" s="560"/>
      <c r="Q6089" s="560"/>
      <c r="R6089" s="560"/>
      <c r="S6089" s="560"/>
      <c r="T6089" s="560"/>
      <c r="U6089" s="560"/>
    </row>
    <row r="6090" spans="1:21">
      <c r="A6090" s="593">
        <f t="shared" si="570"/>
        <v>41528</v>
      </c>
      <c r="B6090" s="594">
        <v>41528.708685590274</v>
      </c>
      <c r="C6090" s="560">
        <f t="shared" si="571"/>
        <v>2013</v>
      </c>
      <c r="D6090" s="560">
        <f t="shared" si="572"/>
        <v>9</v>
      </c>
      <c r="E6090" s="560">
        <f t="shared" si="573"/>
        <v>11</v>
      </c>
      <c r="F6090" s="560">
        <f t="shared" si="574"/>
        <v>17</v>
      </c>
      <c r="G6090" s="595">
        <f t="shared" si="575"/>
        <v>4</v>
      </c>
      <c r="H6090" s="590">
        <f>CHOOSE('Output Sheet'!$B$4,'8760 Data'!J6090,'8760 Data'!K6090,'8760 Data'!L6090,'8760 Data'!M6090,'8760 Data'!N6090,'8760 Data'!O6090,'8760 Data'!P6090,'8760 Data'!Q6090,'8760 Data'!R6090,'8760 Data'!S6090,'8760 Data'!T6090,'8760 Data'!U6090)</f>
        <v>0</v>
      </c>
      <c r="I6090" s="591" t="e">
        <f>H6090/'Output Sheet'!$B$8</f>
        <v>#DIV/0!</v>
      </c>
      <c r="J6090" s="596"/>
      <c r="K6090" s="560"/>
      <c r="L6090" s="560"/>
      <c r="M6090" s="560"/>
      <c r="N6090" s="560"/>
      <c r="O6090" s="560"/>
      <c r="P6090" s="560"/>
      <c r="Q6090" s="560"/>
      <c r="R6090" s="560"/>
      <c r="S6090" s="560"/>
      <c r="T6090" s="560"/>
      <c r="U6090" s="560"/>
    </row>
    <row r="6091" spans="1:21">
      <c r="A6091" s="593">
        <f t="shared" si="570"/>
        <v>41528</v>
      </c>
      <c r="B6091" s="594">
        <v>41528.750352314812</v>
      </c>
      <c r="C6091" s="560">
        <f t="shared" si="571"/>
        <v>2013</v>
      </c>
      <c r="D6091" s="560">
        <f t="shared" si="572"/>
        <v>9</v>
      </c>
      <c r="E6091" s="560">
        <f t="shared" si="573"/>
        <v>11</v>
      </c>
      <c r="F6091" s="560">
        <f t="shared" si="574"/>
        <v>18</v>
      </c>
      <c r="G6091" s="595">
        <f t="shared" si="575"/>
        <v>4</v>
      </c>
      <c r="H6091" s="590">
        <f>CHOOSE('Output Sheet'!$B$4,'8760 Data'!J6091,'8760 Data'!K6091,'8760 Data'!L6091,'8760 Data'!M6091,'8760 Data'!N6091,'8760 Data'!O6091,'8760 Data'!P6091,'8760 Data'!Q6091,'8760 Data'!R6091,'8760 Data'!S6091,'8760 Data'!T6091,'8760 Data'!U6091)</f>
        <v>0</v>
      </c>
      <c r="I6091" s="591" t="e">
        <f>H6091/'Output Sheet'!$B$8</f>
        <v>#DIV/0!</v>
      </c>
      <c r="J6091" s="596"/>
      <c r="K6091" s="560"/>
      <c r="L6091" s="560"/>
      <c r="M6091" s="560"/>
      <c r="N6091" s="560"/>
      <c r="O6091" s="560"/>
      <c r="P6091" s="560"/>
      <c r="Q6091" s="560"/>
      <c r="R6091" s="560"/>
      <c r="S6091" s="560"/>
      <c r="T6091" s="560"/>
      <c r="U6091" s="560"/>
    </row>
    <row r="6092" spans="1:21">
      <c r="A6092" s="593">
        <f t="shared" si="570"/>
        <v>41528</v>
      </c>
      <c r="B6092" s="594">
        <v>41528.792019039349</v>
      </c>
      <c r="C6092" s="560">
        <f t="shared" si="571"/>
        <v>2013</v>
      </c>
      <c r="D6092" s="560">
        <f t="shared" si="572"/>
        <v>9</v>
      </c>
      <c r="E6092" s="560">
        <f t="shared" si="573"/>
        <v>11</v>
      </c>
      <c r="F6092" s="560">
        <f t="shared" si="574"/>
        <v>19</v>
      </c>
      <c r="G6092" s="595">
        <f t="shared" si="575"/>
        <v>4</v>
      </c>
      <c r="H6092" s="590">
        <f>CHOOSE('Output Sheet'!$B$4,'8760 Data'!J6092,'8760 Data'!K6092,'8760 Data'!L6092,'8760 Data'!M6092,'8760 Data'!N6092,'8760 Data'!O6092,'8760 Data'!P6092,'8760 Data'!Q6092,'8760 Data'!R6092,'8760 Data'!S6092,'8760 Data'!T6092,'8760 Data'!U6092)</f>
        <v>0</v>
      </c>
      <c r="I6092" s="591" t="e">
        <f>H6092/'Output Sheet'!$B$8</f>
        <v>#DIV/0!</v>
      </c>
      <c r="J6092" s="596"/>
      <c r="K6092" s="560"/>
      <c r="L6092" s="560"/>
      <c r="M6092" s="560"/>
      <c r="N6092" s="560"/>
      <c r="O6092" s="560"/>
      <c r="P6092" s="560"/>
      <c r="Q6092" s="560"/>
      <c r="R6092" s="560"/>
      <c r="S6092" s="560"/>
      <c r="T6092" s="560"/>
      <c r="U6092" s="560"/>
    </row>
    <row r="6093" spans="1:21">
      <c r="A6093" s="593">
        <f t="shared" si="570"/>
        <v>41528</v>
      </c>
      <c r="B6093" s="594">
        <v>41528.833685763886</v>
      </c>
      <c r="C6093" s="560">
        <f t="shared" si="571"/>
        <v>2013</v>
      </c>
      <c r="D6093" s="560">
        <f t="shared" si="572"/>
        <v>9</v>
      </c>
      <c r="E6093" s="560">
        <f t="shared" si="573"/>
        <v>11</v>
      </c>
      <c r="F6093" s="560">
        <f t="shared" si="574"/>
        <v>20</v>
      </c>
      <c r="G6093" s="595">
        <f t="shared" si="575"/>
        <v>4</v>
      </c>
      <c r="H6093" s="590">
        <f>CHOOSE('Output Sheet'!$B$4,'8760 Data'!J6093,'8760 Data'!K6093,'8760 Data'!L6093,'8760 Data'!M6093,'8760 Data'!N6093,'8760 Data'!O6093,'8760 Data'!P6093,'8760 Data'!Q6093,'8760 Data'!R6093,'8760 Data'!S6093,'8760 Data'!T6093,'8760 Data'!U6093)</f>
        <v>0</v>
      </c>
      <c r="I6093" s="591" t="e">
        <f>H6093/'Output Sheet'!$B$8</f>
        <v>#DIV/0!</v>
      </c>
      <c r="J6093" s="596"/>
      <c r="K6093" s="560"/>
      <c r="L6093" s="560"/>
      <c r="M6093" s="560"/>
      <c r="N6093" s="560"/>
      <c r="O6093" s="560"/>
      <c r="P6093" s="560"/>
      <c r="Q6093" s="560"/>
      <c r="R6093" s="560"/>
      <c r="S6093" s="560"/>
      <c r="T6093" s="560"/>
      <c r="U6093" s="560"/>
    </row>
    <row r="6094" spans="1:21">
      <c r="A6094" s="593">
        <f t="shared" si="570"/>
        <v>41528</v>
      </c>
      <c r="B6094" s="594">
        <v>41528.875352488423</v>
      </c>
      <c r="C6094" s="560">
        <f t="shared" si="571"/>
        <v>2013</v>
      </c>
      <c r="D6094" s="560">
        <f t="shared" si="572"/>
        <v>9</v>
      </c>
      <c r="E6094" s="560">
        <f t="shared" si="573"/>
        <v>11</v>
      </c>
      <c r="F6094" s="560">
        <f t="shared" si="574"/>
        <v>21</v>
      </c>
      <c r="G6094" s="595">
        <f t="shared" si="575"/>
        <v>4</v>
      </c>
      <c r="H6094" s="590">
        <f>CHOOSE('Output Sheet'!$B$4,'8760 Data'!J6094,'8760 Data'!K6094,'8760 Data'!L6094,'8760 Data'!M6094,'8760 Data'!N6094,'8760 Data'!O6094,'8760 Data'!P6094,'8760 Data'!Q6094,'8760 Data'!R6094,'8760 Data'!S6094,'8760 Data'!T6094,'8760 Data'!U6094)</f>
        <v>0</v>
      </c>
      <c r="I6094" s="591" t="e">
        <f>H6094/'Output Sheet'!$B$8</f>
        <v>#DIV/0!</v>
      </c>
      <c r="J6094" s="596"/>
      <c r="K6094" s="560"/>
      <c r="L6094" s="560"/>
      <c r="M6094" s="560"/>
      <c r="N6094" s="560"/>
      <c r="O6094" s="560"/>
      <c r="P6094" s="560"/>
      <c r="Q6094" s="560"/>
      <c r="R6094" s="560"/>
      <c r="S6094" s="560"/>
      <c r="T6094" s="560"/>
      <c r="U6094" s="560"/>
    </row>
    <row r="6095" spans="1:21">
      <c r="A6095" s="593">
        <f t="shared" si="570"/>
        <v>41528</v>
      </c>
      <c r="B6095" s="594">
        <v>41528.91701921296</v>
      </c>
      <c r="C6095" s="560">
        <f t="shared" si="571"/>
        <v>2013</v>
      </c>
      <c r="D6095" s="560">
        <f t="shared" si="572"/>
        <v>9</v>
      </c>
      <c r="E6095" s="560">
        <f t="shared" si="573"/>
        <v>11</v>
      </c>
      <c r="F6095" s="560">
        <f t="shared" si="574"/>
        <v>22</v>
      </c>
      <c r="G6095" s="595">
        <f t="shared" si="575"/>
        <v>4</v>
      </c>
      <c r="H6095" s="590">
        <f>CHOOSE('Output Sheet'!$B$4,'8760 Data'!J6095,'8760 Data'!K6095,'8760 Data'!L6095,'8760 Data'!M6095,'8760 Data'!N6095,'8760 Data'!O6095,'8760 Data'!P6095,'8760 Data'!Q6095,'8760 Data'!R6095,'8760 Data'!S6095,'8760 Data'!T6095,'8760 Data'!U6095)</f>
        <v>0</v>
      </c>
      <c r="I6095" s="591" t="e">
        <f>H6095/'Output Sheet'!$B$8</f>
        <v>#DIV/0!</v>
      </c>
      <c r="J6095" s="596"/>
      <c r="K6095" s="560"/>
      <c r="L6095" s="560"/>
      <c r="M6095" s="560"/>
      <c r="N6095" s="560"/>
      <c r="O6095" s="560"/>
      <c r="P6095" s="560"/>
      <c r="Q6095" s="560"/>
      <c r="R6095" s="560"/>
      <c r="S6095" s="560"/>
      <c r="T6095" s="560"/>
      <c r="U6095" s="560"/>
    </row>
    <row r="6096" spans="1:21">
      <c r="A6096" s="593">
        <f t="shared" si="570"/>
        <v>41528</v>
      </c>
      <c r="B6096" s="594">
        <v>41528.958685937498</v>
      </c>
      <c r="C6096" s="560">
        <f t="shared" si="571"/>
        <v>2013</v>
      </c>
      <c r="D6096" s="560">
        <f t="shared" si="572"/>
        <v>9</v>
      </c>
      <c r="E6096" s="560">
        <f t="shared" si="573"/>
        <v>11</v>
      </c>
      <c r="F6096" s="560">
        <f t="shared" si="574"/>
        <v>23</v>
      </c>
      <c r="G6096" s="595">
        <f t="shared" si="575"/>
        <v>4</v>
      </c>
      <c r="H6096" s="590">
        <f>CHOOSE('Output Sheet'!$B$4,'8760 Data'!J6096,'8760 Data'!K6096,'8760 Data'!L6096,'8760 Data'!M6096,'8760 Data'!N6096,'8760 Data'!O6096,'8760 Data'!P6096,'8760 Data'!Q6096,'8760 Data'!R6096,'8760 Data'!S6096,'8760 Data'!T6096,'8760 Data'!U6096)</f>
        <v>0</v>
      </c>
      <c r="I6096" s="591" t="e">
        <f>H6096/'Output Sheet'!$B$8</f>
        <v>#DIV/0!</v>
      </c>
      <c r="J6096" s="596"/>
      <c r="K6096" s="560"/>
      <c r="L6096" s="560"/>
      <c r="M6096" s="560"/>
      <c r="N6096" s="560"/>
      <c r="O6096" s="560"/>
      <c r="P6096" s="560"/>
      <c r="Q6096" s="560"/>
      <c r="R6096" s="560"/>
      <c r="S6096" s="560"/>
      <c r="T6096" s="560"/>
      <c r="U6096" s="560"/>
    </row>
    <row r="6097" spans="1:21">
      <c r="A6097" s="593">
        <f t="shared" si="570"/>
        <v>41529</v>
      </c>
      <c r="B6097" s="594">
        <v>41529.000352662035</v>
      </c>
      <c r="C6097" s="560">
        <f t="shared" si="571"/>
        <v>2013</v>
      </c>
      <c r="D6097" s="560">
        <f t="shared" si="572"/>
        <v>9</v>
      </c>
      <c r="E6097" s="560">
        <f t="shared" si="573"/>
        <v>12</v>
      </c>
      <c r="F6097" s="560">
        <f t="shared" si="574"/>
        <v>24</v>
      </c>
      <c r="G6097" s="595">
        <f t="shared" si="575"/>
        <v>5</v>
      </c>
      <c r="H6097" s="590">
        <f>CHOOSE('Output Sheet'!$B$4,'8760 Data'!J6097,'8760 Data'!K6097,'8760 Data'!L6097,'8760 Data'!M6097,'8760 Data'!N6097,'8760 Data'!O6097,'8760 Data'!P6097,'8760 Data'!Q6097,'8760 Data'!R6097,'8760 Data'!S6097,'8760 Data'!T6097,'8760 Data'!U6097)</f>
        <v>0</v>
      </c>
      <c r="I6097" s="591" t="e">
        <f>H6097/'Output Sheet'!$B$8</f>
        <v>#DIV/0!</v>
      </c>
      <c r="J6097" s="596"/>
      <c r="K6097" s="560"/>
      <c r="L6097" s="560"/>
      <c r="M6097" s="560"/>
      <c r="N6097" s="560"/>
      <c r="O6097" s="560"/>
      <c r="P6097" s="560"/>
      <c r="Q6097" s="560"/>
      <c r="R6097" s="560"/>
      <c r="S6097" s="560"/>
      <c r="T6097" s="560"/>
      <c r="U6097" s="560"/>
    </row>
    <row r="6098" spans="1:21">
      <c r="A6098" s="593">
        <f t="shared" si="570"/>
        <v>41529</v>
      </c>
      <c r="B6098" s="594">
        <v>41529.042019386572</v>
      </c>
      <c r="C6098" s="560">
        <f t="shared" si="571"/>
        <v>2013</v>
      </c>
      <c r="D6098" s="560">
        <f t="shared" si="572"/>
        <v>9</v>
      </c>
      <c r="E6098" s="560">
        <f t="shared" si="573"/>
        <v>12</v>
      </c>
      <c r="F6098" s="560">
        <f t="shared" si="574"/>
        <v>1</v>
      </c>
      <c r="G6098" s="595">
        <f t="shared" si="575"/>
        <v>5</v>
      </c>
      <c r="H6098" s="590">
        <f>CHOOSE('Output Sheet'!$B$4,'8760 Data'!J6098,'8760 Data'!K6098,'8760 Data'!L6098,'8760 Data'!M6098,'8760 Data'!N6098,'8760 Data'!O6098,'8760 Data'!P6098,'8760 Data'!Q6098,'8760 Data'!R6098,'8760 Data'!S6098,'8760 Data'!T6098,'8760 Data'!U6098)</f>
        <v>0</v>
      </c>
      <c r="I6098" s="591" t="e">
        <f>H6098/'Output Sheet'!$B$8</f>
        <v>#DIV/0!</v>
      </c>
      <c r="J6098" s="596"/>
      <c r="K6098" s="560"/>
      <c r="L6098" s="560"/>
      <c r="M6098" s="560"/>
      <c r="N6098" s="560"/>
      <c r="O6098" s="560"/>
      <c r="P6098" s="560"/>
      <c r="Q6098" s="560"/>
      <c r="R6098" s="560"/>
      <c r="S6098" s="560"/>
      <c r="T6098" s="560"/>
      <c r="U6098" s="560"/>
    </row>
    <row r="6099" spans="1:21">
      <c r="A6099" s="593">
        <f t="shared" si="570"/>
        <v>41529</v>
      </c>
      <c r="B6099" s="594">
        <v>41529.083686111109</v>
      </c>
      <c r="C6099" s="560">
        <f t="shared" si="571"/>
        <v>2013</v>
      </c>
      <c r="D6099" s="560">
        <f t="shared" si="572"/>
        <v>9</v>
      </c>
      <c r="E6099" s="560">
        <f t="shared" si="573"/>
        <v>12</v>
      </c>
      <c r="F6099" s="560">
        <f t="shared" si="574"/>
        <v>2</v>
      </c>
      <c r="G6099" s="595">
        <f t="shared" si="575"/>
        <v>5</v>
      </c>
      <c r="H6099" s="590">
        <f>CHOOSE('Output Sheet'!$B$4,'8760 Data'!J6099,'8760 Data'!K6099,'8760 Data'!L6099,'8760 Data'!M6099,'8760 Data'!N6099,'8760 Data'!O6099,'8760 Data'!P6099,'8760 Data'!Q6099,'8760 Data'!R6099,'8760 Data'!S6099,'8760 Data'!T6099,'8760 Data'!U6099)</f>
        <v>0</v>
      </c>
      <c r="I6099" s="591" t="e">
        <f>H6099/'Output Sheet'!$B$8</f>
        <v>#DIV/0!</v>
      </c>
      <c r="J6099" s="596"/>
      <c r="K6099" s="560"/>
      <c r="L6099" s="560"/>
      <c r="M6099" s="560"/>
      <c r="N6099" s="560"/>
      <c r="O6099" s="560"/>
      <c r="P6099" s="560"/>
      <c r="Q6099" s="560"/>
      <c r="R6099" s="560"/>
      <c r="S6099" s="560"/>
      <c r="T6099" s="560"/>
      <c r="U6099" s="560"/>
    </row>
    <row r="6100" spans="1:21">
      <c r="A6100" s="593">
        <f t="shared" si="570"/>
        <v>41529</v>
      </c>
      <c r="B6100" s="594">
        <v>41529.125352835646</v>
      </c>
      <c r="C6100" s="560">
        <f t="shared" si="571"/>
        <v>2013</v>
      </c>
      <c r="D6100" s="560">
        <f t="shared" si="572"/>
        <v>9</v>
      </c>
      <c r="E6100" s="560">
        <f t="shared" si="573"/>
        <v>12</v>
      </c>
      <c r="F6100" s="560">
        <f t="shared" si="574"/>
        <v>3</v>
      </c>
      <c r="G6100" s="595">
        <f t="shared" si="575"/>
        <v>5</v>
      </c>
      <c r="H6100" s="590">
        <f>CHOOSE('Output Sheet'!$B$4,'8760 Data'!J6100,'8760 Data'!K6100,'8760 Data'!L6100,'8760 Data'!M6100,'8760 Data'!N6100,'8760 Data'!O6100,'8760 Data'!P6100,'8760 Data'!Q6100,'8760 Data'!R6100,'8760 Data'!S6100,'8760 Data'!T6100,'8760 Data'!U6100)</f>
        <v>0</v>
      </c>
      <c r="I6100" s="591" t="e">
        <f>H6100/'Output Sheet'!$B$8</f>
        <v>#DIV/0!</v>
      </c>
      <c r="J6100" s="596"/>
      <c r="K6100" s="560"/>
      <c r="L6100" s="560"/>
      <c r="M6100" s="560"/>
      <c r="N6100" s="560"/>
      <c r="O6100" s="560"/>
      <c r="P6100" s="560"/>
      <c r="Q6100" s="560"/>
      <c r="R6100" s="560"/>
      <c r="S6100" s="560"/>
      <c r="T6100" s="560"/>
      <c r="U6100" s="560"/>
    </row>
    <row r="6101" spans="1:21">
      <c r="A6101" s="593">
        <f t="shared" si="570"/>
        <v>41529</v>
      </c>
      <c r="B6101" s="594">
        <v>41529.167019560184</v>
      </c>
      <c r="C6101" s="560">
        <f t="shared" si="571"/>
        <v>2013</v>
      </c>
      <c r="D6101" s="560">
        <f t="shared" si="572"/>
        <v>9</v>
      </c>
      <c r="E6101" s="560">
        <f t="shared" si="573"/>
        <v>12</v>
      </c>
      <c r="F6101" s="560">
        <f t="shared" si="574"/>
        <v>4</v>
      </c>
      <c r="G6101" s="595">
        <f t="shared" si="575"/>
        <v>5</v>
      </c>
      <c r="H6101" s="590">
        <f>CHOOSE('Output Sheet'!$B$4,'8760 Data'!J6101,'8760 Data'!K6101,'8760 Data'!L6101,'8760 Data'!M6101,'8760 Data'!N6101,'8760 Data'!O6101,'8760 Data'!P6101,'8760 Data'!Q6101,'8760 Data'!R6101,'8760 Data'!S6101,'8760 Data'!T6101,'8760 Data'!U6101)</f>
        <v>0</v>
      </c>
      <c r="I6101" s="591" t="e">
        <f>H6101/'Output Sheet'!$B$8</f>
        <v>#DIV/0!</v>
      </c>
      <c r="J6101" s="596"/>
      <c r="K6101" s="560"/>
      <c r="L6101" s="560"/>
      <c r="M6101" s="560"/>
      <c r="N6101" s="560"/>
      <c r="O6101" s="560"/>
      <c r="P6101" s="560"/>
      <c r="Q6101" s="560"/>
      <c r="R6101" s="560"/>
      <c r="S6101" s="560"/>
      <c r="T6101" s="560"/>
      <c r="U6101" s="560"/>
    </row>
    <row r="6102" spans="1:21">
      <c r="A6102" s="593">
        <f t="shared" si="570"/>
        <v>41529</v>
      </c>
      <c r="B6102" s="594">
        <v>41529.208686284721</v>
      </c>
      <c r="C6102" s="560">
        <f t="shared" si="571"/>
        <v>2013</v>
      </c>
      <c r="D6102" s="560">
        <f t="shared" si="572"/>
        <v>9</v>
      </c>
      <c r="E6102" s="560">
        <f t="shared" si="573"/>
        <v>12</v>
      </c>
      <c r="F6102" s="560">
        <f t="shared" si="574"/>
        <v>5</v>
      </c>
      <c r="G6102" s="595">
        <f t="shared" si="575"/>
        <v>5</v>
      </c>
      <c r="H6102" s="590">
        <f>CHOOSE('Output Sheet'!$B$4,'8760 Data'!J6102,'8760 Data'!K6102,'8760 Data'!L6102,'8760 Data'!M6102,'8760 Data'!N6102,'8760 Data'!O6102,'8760 Data'!P6102,'8760 Data'!Q6102,'8760 Data'!R6102,'8760 Data'!S6102,'8760 Data'!T6102,'8760 Data'!U6102)</f>
        <v>0</v>
      </c>
      <c r="I6102" s="591" t="e">
        <f>H6102/'Output Sheet'!$B$8</f>
        <v>#DIV/0!</v>
      </c>
      <c r="J6102" s="596"/>
      <c r="K6102" s="560"/>
      <c r="L6102" s="560"/>
      <c r="M6102" s="560"/>
      <c r="N6102" s="560"/>
      <c r="O6102" s="560"/>
      <c r="P6102" s="560"/>
      <c r="Q6102" s="560"/>
      <c r="R6102" s="560"/>
      <c r="S6102" s="560"/>
      <c r="T6102" s="560"/>
      <c r="U6102" s="560"/>
    </row>
    <row r="6103" spans="1:21">
      <c r="A6103" s="593">
        <f t="shared" si="570"/>
        <v>41529</v>
      </c>
      <c r="B6103" s="594">
        <v>41529.250353009258</v>
      </c>
      <c r="C6103" s="560">
        <f t="shared" si="571"/>
        <v>2013</v>
      </c>
      <c r="D6103" s="560">
        <f t="shared" si="572"/>
        <v>9</v>
      </c>
      <c r="E6103" s="560">
        <f t="shared" si="573"/>
        <v>12</v>
      </c>
      <c r="F6103" s="560">
        <f t="shared" si="574"/>
        <v>6</v>
      </c>
      <c r="G6103" s="595">
        <f t="shared" si="575"/>
        <v>5</v>
      </c>
      <c r="H6103" s="590">
        <f>CHOOSE('Output Sheet'!$B$4,'8760 Data'!J6103,'8760 Data'!K6103,'8760 Data'!L6103,'8760 Data'!M6103,'8760 Data'!N6103,'8760 Data'!O6103,'8760 Data'!P6103,'8760 Data'!Q6103,'8760 Data'!R6103,'8760 Data'!S6103,'8760 Data'!T6103,'8760 Data'!U6103)</f>
        <v>0</v>
      </c>
      <c r="I6103" s="591" t="e">
        <f>H6103/'Output Sheet'!$B$8</f>
        <v>#DIV/0!</v>
      </c>
      <c r="J6103" s="596"/>
      <c r="K6103" s="560"/>
      <c r="L6103" s="560"/>
      <c r="M6103" s="560"/>
      <c r="N6103" s="560"/>
      <c r="O6103" s="560"/>
      <c r="P6103" s="560"/>
      <c r="Q6103" s="560"/>
      <c r="R6103" s="560"/>
      <c r="S6103" s="560"/>
      <c r="T6103" s="560"/>
      <c r="U6103" s="560"/>
    </row>
    <row r="6104" spans="1:21">
      <c r="A6104" s="593">
        <f t="shared" si="570"/>
        <v>41529</v>
      </c>
      <c r="B6104" s="594">
        <v>41529.292019733795</v>
      </c>
      <c r="C6104" s="560">
        <f t="shared" si="571"/>
        <v>2013</v>
      </c>
      <c r="D6104" s="560">
        <f t="shared" si="572"/>
        <v>9</v>
      </c>
      <c r="E6104" s="560">
        <f t="shared" si="573"/>
        <v>12</v>
      </c>
      <c r="F6104" s="560">
        <f t="shared" si="574"/>
        <v>7</v>
      </c>
      <c r="G6104" s="595">
        <f t="shared" si="575"/>
        <v>5</v>
      </c>
      <c r="H6104" s="590">
        <f>CHOOSE('Output Sheet'!$B$4,'8760 Data'!J6104,'8760 Data'!K6104,'8760 Data'!L6104,'8760 Data'!M6104,'8760 Data'!N6104,'8760 Data'!O6104,'8760 Data'!P6104,'8760 Data'!Q6104,'8760 Data'!R6104,'8760 Data'!S6104,'8760 Data'!T6104,'8760 Data'!U6104)</f>
        <v>0</v>
      </c>
      <c r="I6104" s="591" t="e">
        <f>H6104/'Output Sheet'!$B$8</f>
        <v>#DIV/0!</v>
      </c>
      <c r="J6104" s="596"/>
      <c r="K6104" s="560"/>
      <c r="L6104" s="560"/>
      <c r="M6104" s="560"/>
      <c r="N6104" s="560"/>
      <c r="O6104" s="560"/>
      <c r="P6104" s="560"/>
      <c r="Q6104" s="560"/>
      <c r="R6104" s="560"/>
      <c r="S6104" s="560"/>
      <c r="T6104" s="560"/>
      <c r="U6104" s="560"/>
    </row>
    <row r="6105" spans="1:21">
      <c r="A6105" s="593">
        <f t="shared" si="570"/>
        <v>41529</v>
      </c>
      <c r="B6105" s="594">
        <v>41529.333686458333</v>
      </c>
      <c r="C6105" s="560">
        <f t="shared" si="571"/>
        <v>2013</v>
      </c>
      <c r="D6105" s="560">
        <f t="shared" si="572"/>
        <v>9</v>
      </c>
      <c r="E6105" s="560">
        <f t="shared" si="573"/>
        <v>12</v>
      </c>
      <c r="F6105" s="560">
        <f t="shared" si="574"/>
        <v>8</v>
      </c>
      <c r="G6105" s="595">
        <f t="shared" si="575"/>
        <v>5</v>
      </c>
      <c r="H6105" s="590">
        <f>CHOOSE('Output Sheet'!$B$4,'8760 Data'!J6105,'8760 Data'!K6105,'8760 Data'!L6105,'8760 Data'!M6105,'8760 Data'!N6105,'8760 Data'!O6105,'8760 Data'!P6105,'8760 Data'!Q6105,'8760 Data'!R6105,'8760 Data'!S6105,'8760 Data'!T6105,'8760 Data'!U6105)</f>
        <v>0</v>
      </c>
      <c r="I6105" s="591" t="e">
        <f>H6105/'Output Sheet'!$B$8</f>
        <v>#DIV/0!</v>
      </c>
      <c r="J6105" s="596"/>
      <c r="K6105" s="560"/>
      <c r="L6105" s="560"/>
      <c r="M6105" s="560"/>
      <c r="N6105" s="560"/>
      <c r="O6105" s="560"/>
      <c r="P6105" s="560"/>
      <c r="Q6105" s="560"/>
      <c r="R6105" s="560"/>
      <c r="S6105" s="560"/>
      <c r="T6105" s="560"/>
      <c r="U6105" s="560"/>
    </row>
    <row r="6106" spans="1:21">
      <c r="A6106" s="593">
        <f t="shared" si="570"/>
        <v>41529</v>
      </c>
      <c r="B6106" s="594">
        <v>41529.37535318287</v>
      </c>
      <c r="C6106" s="560">
        <f t="shared" si="571"/>
        <v>2013</v>
      </c>
      <c r="D6106" s="560">
        <f t="shared" si="572"/>
        <v>9</v>
      </c>
      <c r="E6106" s="560">
        <f t="shared" si="573"/>
        <v>12</v>
      </c>
      <c r="F6106" s="560">
        <f t="shared" si="574"/>
        <v>9</v>
      </c>
      <c r="G6106" s="595">
        <f t="shared" si="575"/>
        <v>5</v>
      </c>
      <c r="H6106" s="590">
        <f>CHOOSE('Output Sheet'!$B$4,'8760 Data'!J6106,'8760 Data'!K6106,'8760 Data'!L6106,'8760 Data'!M6106,'8760 Data'!N6106,'8760 Data'!O6106,'8760 Data'!P6106,'8760 Data'!Q6106,'8760 Data'!R6106,'8760 Data'!S6106,'8760 Data'!T6106,'8760 Data'!U6106)</f>
        <v>0</v>
      </c>
      <c r="I6106" s="591" t="e">
        <f>H6106/'Output Sheet'!$B$8</f>
        <v>#DIV/0!</v>
      </c>
      <c r="J6106" s="596"/>
      <c r="K6106" s="560"/>
      <c r="L6106" s="560"/>
      <c r="M6106" s="560"/>
      <c r="N6106" s="560"/>
      <c r="O6106" s="560"/>
      <c r="P6106" s="560"/>
      <c r="Q6106" s="560"/>
      <c r="R6106" s="560"/>
      <c r="S6106" s="560"/>
      <c r="T6106" s="560"/>
      <c r="U6106" s="560"/>
    </row>
    <row r="6107" spans="1:21">
      <c r="A6107" s="593">
        <f t="shared" si="570"/>
        <v>41529</v>
      </c>
      <c r="B6107" s="594">
        <v>41529.417019907407</v>
      </c>
      <c r="C6107" s="560">
        <f t="shared" si="571"/>
        <v>2013</v>
      </c>
      <c r="D6107" s="560">
        <f t="shared" si="572"/>
        <v>9</v>
      </c>
      <c r="E6107" s="560">
        <f t="shared" si="573"/>
        <v>12</v>
      </c>
      <c r="F6107" s="560">
        <f t="shared" si="574"/>
        <v>10</v>
      </c>
      <c r="G6107" s="595">
        <f t="shared" si="575"/>
        <v>5</v>
      </c>
      <c r="H6107" s="590">
        <f>CHOOSE('Output Sheet'!$B$4,'8760 Data'!J6107,'8760 Data'!K6107,'8760 Data'!L6107,'8760 Data'!M6107,'8760 Data'!N6107,'8760 Data'!O6107,'8760 Data'!P6107,'8760 Data'!Q6107,'8760 Data'!R6107,'8760 Data'!S6107,'8760 Data'!T6107,'8760 Data'!U6107)</f>
        <v>0</v>
      </c>
      <c r="I6107" s="591" t="e">
        <f>H6107/'Output Sheet'!$B$8</f>
        <v>#DIV/0!</v>
      </c>
      <c r="J6107" s="596"/>
      <c r="K6107" s="560"/>
      <c r="L6107" s="560"/>
      <c r="M6107" s="560"/>
      <c r="N6107" s="560"/>
      <c r="O6107" s="560"/>
      <c r="P6107" s="560"/>
      <c r="Q6107" s="560"/>
      <c r="R6107" s="560"/>
      <c r="S6107" s="560"/>
      <c r="T6107" s="560"/>
      <c r="U6107" s="560"/>
    </row>
    <row r="6108" spans="1:21">
      <c r="A6108" s="593">
        <f t="shared" si="570"/>
        <v>41529</v>
      </c>
      <c r="B6108" s="594">
        <v>41529.458686631944</v>
      </c>
      <c r="C6108" s="560">
        <f t="shared" si="571"/>
        <v>2013</v>
      </c>
      <c r="D6108" s="560">
        <f t="shared" si="572"/>
        <v>9</v>
      </c>
      <c r="E6108" s="560">
        <f t="shared" si="573"/>
        <v>12</v>
      </c>
      <c r="F6108" s="560">
        <f t="shared" si="574"/>
        <v>11</v>
      </c>
      <c r="G6108" s="595">
        <f t="shared" si="575"/>
        <v>5</v>
      </c>
      <c r="H6108" s="590">
        <f>CHOOSE('Output Sheet'!$B$4,'8760 Data'!J6108,'8760 Data'!K6108,'8760 Data'!L6108,'8760 Data'!M6108,'8760 Data'!N6108,'8760 Data'!O6108,'8760 Data'!P6108,'8760 Data'!Q6108,'8760 Data'!R6108,'8760 Data'!S6108,'8760 Data'!T6108,'8760 Data'!U6108)</f>
        <v>0</v>
      </c>
      <c r="I6108" s="591" t="e">
        <f>H6108/'Output Sheet'!$B$8</f>
        <v>#DIV/0!</v>
      </c>
      <c r="J6108" s="596"/>
      <c r="K6108" s="560"/>
      <c r="L6108" s="560"/>
      <c r="M6108" s="560"/>
      <c r="N6108" s="560"/>
      <c r="O6108" s="560"/>
      <c r="P6108" s="560"/>
      <c r="Q6108" s="560"/>
      <c r="R6108" s="560"/>
      <c r="S6108" s="560"/>
      <c r="T6108" s="560"/>
      <c r="U6108" s="560"/>
    </row>
    <row r="6109" spans="1:21">
      <c r="A6109" s="593">
        <f t="shared" si="570"/>
        <v>41529</v>
      </c>
      <c r="B6109" s="594">
        <v>41529.500353356481</v>
      </c>
      <c r="C6109" s="560">
        <f t="shared" si="571"/>
        <v>2013</v>
      </c>
      <c r="D6109" s="560">
        <f t="shared" si="572"/>
        <v>9</v>
      </c>
      <c r="E6109" s="560">
        <f t="shared" si="573"/>
        <v>12</v>
      </c>
      <c r="F6109" s="560">
        <f t="shared" si="574"/>
        <v>12</v>
      </c>
      <c r="G6109" s="595">
        <f t="shared" si="575"/>
        <v>5</v>
      </c>
      <c r="H6109" s="590">
        <f>CHOOSE('Output Sheet'!$B$4,'8760 Data'!J6109,'8760 Data'!K6109,'8760 Data'!L6109,'8760 Data'!M6109,'8760 Data'!N6109,'8760 Data'!O6109,'8760 Data'!P6109,'8760 Data'!Q6109,'8760 Data'!R6109,'8760 Data'!S6109,'8760 Data'!T6109,'8760 Data'!U6109)</f>
        <v>0</v>
      </c>
      <c r="I6109" s="591" t="e">
        <f>H6109/'Output Sheet'!$B$8</f>
        <v>#DIV/0!</v>
      </c>
      <c r="J6109" s="596"/>
      <c r="K6109" s="560"/>
      <c r="L6109" s="560"/>
      <c r="M6109" s="560"/>
      <c r="N6109" s="560"/>
      <c r="O6109" s="560"/>
      <c r="P6109" s="560"/>
      <c r="Q6109" s="560"/>
      <c r="R6109" s="560"/>
      <c r="S6109" s="560"/>
      <c r="T6109" s="560"/>
      <c r="U6109" s="560"/>
    </row>
    <row r="6110" spans="1:21">
      <c r="A6110" s="593">
        <f t="shared" si="570"/>
        <v>41529</v>
      </c>
      <c r="B6110" s="594">
        <v>41529.542020081019</v>
      </c>
      <c r="C6110" s="560">
        <f t="shared" si="571"/>
        <v>2013</v>
      </c>
      <c r="D6110" s="560">
        <f t="shared" si="572"/>
        <v>9</v>
      </c>
      <c r="E6110" s="560">
        <f t="shared" si="573"/>
        <v>12</v>
      </c>
      <c r="F6110" s="560">
        <f t="shared" si="574"/>
        <v>13</v>
      </c>
      <c r="G6110" s="595">
        <f t="shared" si="575"/>
        <v>5</v>
      </c>
      <c r="H6110" s="590">
        <f>CHOOSE('Output Sheet'!$B$4,'8760 Data'!J6110,'8760 Data'!K6110,'8760 Data'!L6110,'8760 Data'!M6110,'8760 Data'!N6110,'8760 Data'!O6110,'8760 Data'!P6110,'8760 Data'!Q6110,'8760 Data'!R6110,'8760 Data'!S6110,'8760 Data'!T6110,'8760 Data'!U6110)</f>
        <v>0</v>
      </c>
      <c r="I6110" s="591" t="e">
        <f>H6110/'Output Sheet'!$B$8</f>
        <v>#DIV/0!</v>
      </c>
      <c r="J6110" s="596"/>
      <c r="K6110" s="560"/>
      <c r="L6110" s="560"/>
      <c r="M6110" s="560"/>
      <c r="N6110" s="560"/>
      <c r="O6110" s="560"/>
      <c r="P6110" s="560"/>
      <c r="Q6110" s="560"/>
      <c r="R6110" s="560"/>
      <c r="S6110" s="560"/>
      <c r="T6110" s="560"/>
      <c r="U6110" s="560"/>
    </row>
    <row r="6111" spans="1:21">
      <c r="A6111" s="593">
        <f t="shared" si="570"/>
        <v>41529</v>
      </c>
      <c r="B6111" s="594">
        <v>41529.583686805556</v>
      </c>
      <c r="C6111" s="560">
        <f t="shared" si="571"/>
        <v>2013</v>
      </c>
      <c r="D6111" s="560">
        <f t="shared" si="572"/>
        <v>9</v>
      </c>
      <c r="E6111" s="560">
        <f t="shared" si="573"/>
        <v>12</v>
      </c>
      <c r="F6111" s="560">
        <f t="shared" si="574"/>
        <v>14</v>
      </c>
      <c r="G6111" s="595">
        <f t="shared" si="575"/>
        <v>5</v>
      </c>
      <c r="H6111" s="590">
        <f>CHOOSE('Output Sheet'!$B$4,'8760 Data'!J6111,'8760 Data'!K6111,'8760 Data'!L6111,'8760 Data'!M6111,'8760 Data'!N6111,'8760 Data'!O6111,'8760 Data'!P6111,'8760 Data'!Q6111,'8760 Data'!R6111,'8760 Data'!S6111,'8760 Data'!T6111,'8760 Data'!U6111)</f>
        <v>0</v>
      </c>
      <c r="I6111" s="591" t="e">
        <f>H6111/'Output Sheet'!$B$8</f>
        <v>#DIV/0!</v>
      </c>
      <c r="J6111" s="596"/>
      <c r="K6111" s="560"/>
      <c r="L6111" s="560"/>
      <c r="M6111" s="560"/>
      <c r="N6111" s="560"/>
      <c r="O6111" s="560"/>
      <c r="P6111" s="560"/>
      <c r="Q6111" s="560"/>
      <c r="R6111" s="560"/>
      <c r="S6111" s="560"/>
      <c r="T6111" s="560"/>
      <c r="U6111" s="560"/>
    </row>
    <row r="6112" spans="1:21">
      <c r="A6112" s="593">
        <f t="shared" si="570"/>
        <v>41529</v>
      </c>
      <c r="B6112" s="594">
        <v>41529.625353530093</v>
      </c>
      <c r="C6112" s="560">
        <f t="shared" si="571"/>
        <v>2013</v>
      </c>
      <c r="D6112" s="560">
        <f t="shared" si="572"/>
        <v>9</v>
      </c>
      <c r="E6112" s="560">
        <f t="shared" si="573"/>
        <v>12</v>
      </c>
      <c r="F6112" s="560">
        <f t="shared" si="574"/>
        <v>15</v>
      </c>
      <c r="G6112" s="595">
        <f t="shared" si="575"/>
        <v>5</v>
      </c>
      <c r="H6112" s="590">
        <f>CHOOSE('Output Sheet'!$B$4,'8760 Data'!J6112,'8760 Data'!K6112,'8760 Data'!L6112,'8760 Data'!M6112,'8760 Data'!N6112,'8760 Data'!O6112,'8760 Data'!P6112,'8760 Data'!Q6112,'8760 Data'!R6112,'8760 Data'!S6112,'8760 Data'!T6112,'8760 Data'!U6112)</f>
        <v>0</v>
      </c>
      <c r="I6112" s="591" t="e">
        <f>H6112/'Output Sheet'!$B$8</f>
        <v>#DIV/0!</v>
      </c>
      <c r="J6112" s="596"/>
      <c r="K6112" s="560"/>
      <c r="L6112" s="560"/>
      <c r="M6112" s="560"/>
      <c r="N6112" s="560"/>
      <c r="O6112" s="560"/>
      <c r="P6112" s="560"/>
      <c r="Q6112" s="560"/>
      <c r="R6112" s="560"/>
      <c r="S6112" s="560"/>
      <c r="T6112" s="560"/>
      <c r="U6112" s="560"/>
    </row>
    <row r="6113" spans="1:21">
      <c r="A6113" s="593">
        <f t="shared" si="570"/>
        <v>41529</v>
      </c>
      <c r="B6113" s="594">
        <v>41529.66702025463</v>
      </c>
      <c r="C6113" s="560">
        <f t="shared" si="571"/>
        <v>2013</v>
      </c>
      <c r="D6113" s="560">
        <f t="shared" si="572"/>
        <v>9</v>
      </c>
      <c r="E6113" s="560">
        <f t="shared" si="573"/>
        <v>12</v>
      </c>
      <c r="F6113" s="560">
        <f t="shared" si="574"/>
        <v>16</v>
      </c>
      <c r="G6113" s="595">
        <f t="shared" si="575"/>
        <v>5</v>
      </c>
      <c r="H6113" s="590">
        <f>CHOOSE('Output Sheet'!$B$4,'8760 Data'!J6113,'8760 Data'!K6113,'8760 Data'!L6113,'8760 Data'!M6113,'8760 Data'!N6113,'8760 Data'!O6113,'8760 Data'!P6113,'8760 Data'!Q6113,'8760 Data'!R6113,'8760 Data'!S6113,'8760 Data'!T6113,'8760 Data'!U6113)</f>
        <v>0</v>
      </c>
      <c r="I6113" s="591" t="e">
        <f>H6113/'Output Sheet'!$B$8</f>
        <v>#DIV/0!</v>
      </c>
      <c r="J6113" s="596"/>
      <c r="K6113" s="560"/>
      <c r="L6113" s="560"/>
      <c r="M6113" s="560"/>
      <c r="N6113" s="560"/>
      <c r="O6113" s="560"/>
      <c r="P6113" s="560"/>
      <c r="Q6113" s="560"/>
      <c r="R6113" s="560"/>
      <c r="S6113" s="560"/>
      <c r="T6113" s="560"/>
      <c r="U6113" s="560"/>
    </row>
    <row r="6114" spans="1:21">
      <c r="A6114" s="593">
        <f t="shared" si="570"/>
        <v>41529</v>
      </c>
      <c r="B6114" s="594">
        <v>41529.708686979167</v>
      </c>
      <c r="C6114" s="560">
        <f t="shared" si="571"/>
        <v>2013</v>
      </c>
      <c r="D6114" s="560">
        <f t="shared" si="572"/>
        <v>9</v>
      </c>
      <c r="E6114" s="560">
        <f t="shared" si="573"/>
        <v>12</v>
      </c>
      <c r="F6114" s="560">
        <f t="shared" si="574"/>
        <v>17</v>
      </c>
      <c r="G6114" s="595">
        <f t="shared" si="575"/>
        <v>5</v>
      </c>
      <c r="H6114" s="590">
        <f>CHOOSE('Output Sheet'!$B$4,'8760 Data'!J6114,'8760 Data'!K6114,'8760 Data'!L6114,'8760 Data'!M6114,'8760 Data'!N6114,'8760 Data'!O6114,'8760 Data'!P6114,'8760 Data'!Q6114,'8760 Data'!R6114,'8760 Data'!S6114,'8760 Data'!T6114,'8760 Data'!U6114)</f>
        <v>0</v>
      </c>
      <c r="I6114" s="591" t="e">
        <f>H6114/'Output Sheet'!$B$8</f>
        <v>#DIV/0!</v>
      </c>
      <c r="J6114" s="596"/>
      <c r="K6114" s="560"/>
      <c r="L6114" s="560"/>
      <c r="M6114" s="560"/>
      <c r="N6114" s="560"/>
      <c r="O6114" s="560"/>
      <c r="P6114" s="560"/>
      <c r="Q6114" s="560"/>
      <c r="R6114" s="560"/>
      <c r="S6114" s="560"/>
      <c r="T6114" s="560"/>
      <c r="U6114" s="560"/>
    </row>
    <row r="6115" spans="1:21">
      <c r="A6115" s="593">
        <f t="shared" si="570"/>
        <v>41529</v>
      </c>
      <c r="B6115" s="594">
        <v>41529.750353703705</v>
      </c>
      <c r="C6115" s="560">
        <f t="shared" si="571"/>
        <v>2013</v>
      </c>
      <c r="D6115" s="560">
        <f t="shared" si="572"/>
        <v>9</v>
      </c>
      <c r="E6115" s="560">
        <f t="shared" si="573"/>
        <v>12</v>
      </c>
      <c r="F6115" s="560">
        <f t="shared" si="574"/>
        <v>18</v>
      </c>
      <c r="G6115" s="595">
        <f t="shared" si="575"/>
        <v>5</v>
      </c>
      <c r="H6115" s="590">
        <f>CHOOSE('Output Sheet'!$B$4,'8760 Data'!J6115,'8760 Data'!K6115,'8760 Data'!L6115,'8760 Data'!M6115,'8760 Data'!N6115,'8760 Data'!O6115,'8760 Data'!P6115,'8760 Data'!Q6115,'8760 Data'!R6115,'8760 Data'!S6115,'8760 Data'!T6115,'8760 Data'!U6115)</f>
        <v>0</v>
      </c>
      <c r="I6115" s="591" t="e">
        <f>H6115/'Output Sheet'!$B$8</f>
        <v>#DIV/0!</v>
      </c>
      <c r="J6115" s="596"/>
      <c r="K6115" s="560"/>
      <c r="L6115" s="560"/>
      <c r="M6115" s="560"/>
      <c r="N6115" s="560"/>
      <c r="O6115" s="560"/>
      <c r="P6115" s="560"/>
      <c r="Q6115" s="560"/>
      <c r="R6115" s="560"/>
      <c r="S6115" s="560"/>
      <c r="T6115" s="560"/>
      <c r="U6115" s="560"/>
    </row>
    <row r="6116" spans="1:21">
      <c r="A6116" s="593">
        <f t="shared" si="570"/>
        <v>41529</v>
      </c>
      <c r="B6116" s="594">
        <v>41529.792020428242</v>
      </c>
      <c r="C6116" s="560">
        <f t="shared" si="571"/>
        <v>2013</v>
      </c>
      <c r="D6116" s="560">
        <f t="shared" si="572"/>
        <v>9</v>
      </c>
      <c r="E6116" s="560">
        <f t="shared" si="573"/>
        <v>12</v>
      </c>
      <c r="F6116" s="560">
        <f t="shared" si="574"/>
        <v>19</v>
      </c>
      <c r="G6116" s="595">
        <f t="shared" si="575"/>
        <v>5</v>
      </c>
      <c r="H6116" s="590">
        <f>CHOOSE('Output Sheet'!$B$4,'8760 Data'!J6116,'8760 Data'!K6116,'8760 Data'!L6116,'8760 Data'!M6116,'8760 Data'!N6116,'8760 Data'!O6116,'8760 Data'!P6116,'8760 Data'!Q6116,'8760 Data'!R6116,'8760 Data'!S6116,'8760 Data'!T6116,'8760 Data'!U6116)</f>
        <v>0</v>
      </c>
      <c r="I6116" s="591" t="e">
        <f>H6116/'Output Sheet'!$B$8</f>
        <v>#DIV/0!</v>
      </c>
      <c r="J6116" s="596"/>
      <c r="K6116" s="560"/>
      <c r="L6116" s="560"/>
      <c r="M6116" s="560"/>
      <c r="N6116" s="560"/>
      <c r="O6116" s="560"/>
      <c r="P6116" s="560"/>
      <c r="Q6116" s="560"/>
      <c r="R6116" s="560"/>
      <c r="S6116" s="560"/>
      <c r="T6116" s="560"/>
      <c r="U6116" s="560"/>
    </row>
    <row r="6117" spans="1:21">
      <c r="A6117" s="593">
        <f t="shared" si="570"/>
        <v>41529</v>
      </c>
      <c r="B6117" s="594">
        <v>41529.833687152779</v>
      </c>
      <c r="C6117" s="560">
        <f t="shared" si="571"/>
        <v>2013</v>
      </c>
      <c r="D6117" s="560">
        <f t="shared" si="572"/>
        <v>9</v>
      </c>
      <c r="E6117" s="560">
        <f t="shared" si="573"/>
        <v>12</v>
      </c>
      <c r="F6117" s="560">
        <f t="shared" si="574"/>
        <v>20</v>
      </c>
      <c r="G6117" s="595">
        <f t="shared" si="575"/>
        <v>5</v>
      </c>
      <c r="H6117" s="590">
        <f>CHOOSE('Output Sheet'!$B$4,'8760 Data'!J6117,'8760 Data'!K6117,'8760 Data'!L6117,'8760 Data'!M6117,'8760 Data'!N6117,'8760 Data'!O6117,'8760 Data'!P6117,'8760 Data'!Q6117,'8760 Data'!R6117,'8760 Data'!S6117,'8760 Data'!T6117,'8760 Data'!U6117)</f>
        <v>0</v>
      </c>
      <c r="I6117" s="591" t="e">
        <f>H6117/'Output Sheet'!$B$8</f>
        <v>#DIV/0!</v>
      </c>
      <c r="J6117" s="596"/>
      <c r="K6117" s="560"/>
      <c r="L6117" s="560"/>
      <c r="M6117" s="560"/>
      <c r="N6117" s="560"/>
      <c r="O6117" s="560"/>
      <c r="P6117" s="560"/>
      <c r="Q6117" s="560"/>
      <c r="R6117" s="560"/>
      <c r="S6117" s="560"/>
      <c r="T6117" s="560"/>
      <c r="U6117" s="560"/>
    </row>
    <row r="6118" spans="1:21">
      <c r="A6118" s="593">
        <f t="shared" si="570"/>
        <v>41529</v>
      </c>
      <c r="B6118" s="594">
        <v>41529.875353877316</v>
      </c>
      <c r="C6118" s="560">
        <f t="shared" si="571"/>
        <v>2013</v>
      </c>
      <c r="D6118" s="560">
        <f t="shared" si="572"/>
        <v>9</v>
      </c>
      <c r="E6118" s="560">
        <f t="shared" si="573"/>
        <v>12</v>
      </c>
      <c r="F6118" s="560">
        <f t="shared" si="574"/>
        <v>21</v>
      </c>
      <c r="G6118" s="595">
        <f t="shared" si="575"/>
        <v>5</v>
      </c>
      <c r="H6118" s="590">
        <f>CHOOSE('Output Sheet'!$B$4,'8760 Data'!J6118,'8760 Data'!K6118,'8760 Data'!L6118,'8760 Data'!M6118,'8760 Data'!N6118,'8760 Data'!O6118,'8760 Data'!P6118,'8760 Data'!Q6118,'8760 Data'!R6118,'8760 Data'!S6118,'8760 Data'!T6118,'8760 Data'!U6118)</f>
        <v>0</v>
      </c>
      <c r="I6118" s="591" t="e">
        <f>H6118/'Output Sheet'!$B$8</f>
        <v>#DIV/0!</v>
      </c>
      <c r="J6118" s="596"/>
      <c r="K6118" s="560"/>
      <c r="L6118" s="560"/>
      <c r="M6118" s="560"/>
      <c r="N6118" s="560"/>
      <c r="O6118" s="560"/>
      <c r="P6118" s="560"/>
      <c r="Q6118" s="560"/>
      <c r="R6118" s="560"/>
      <c r="S6118" s="560"/>
      <c r="T6118" s="560"/>
      <c r="U6118" s="560"/>
    </row>
    <row r="6119" spans="1:21">
      <c r="A6119" s="593">
        <f t="shared" si="570"/>
        <v>41529</v>
      </c>
      <c r="B6119" s="594">
        <v>41529.917020601853</v>
      </c>
      <c r="C6119" s="560">
        <f t="shared" si="571"/>
        <v>2013</v>
      </c>
      <c r="D6119" s="560">
        <f t="shared" si="572"/>
        <v>9</v>
      </c>
      <c r="E6119" s="560">
        <f t="shared" si="573"/>
        <v>12</v>
      </c>
      <c r="F6119" s="560">
        <f t="shared" si="574"/>
        <v>22</v>
      </c>
      <c r="G6119" s="595">
        <f t="shared" si="575"/>
        <v>5</v>
      </c>
      <c r="H6119" s="590">
        <f>CHOOSE('Output Sheet'!$B$4,'8760 Data'!J6119,'8760 Data'!K6119,'8760 Data'!L6119,'8760 Data'!M6119,'8760 Data'!N6119,'8760 Data'!O6119,'8760 Data'!P6119,'8760 Data'!Q6119,'8760 Data'!R6119,'8760 Data'!S6119,'8760 Data'!T6119,'8760 Data'!U6119)</f>
        <v>0</v>
      </c>
      <c r="I6119" s="591" t="e">
        <f>H6119/'Output Sheet'!$B$8</f>
        <v>#DIV/0!</v>
      </c>
      <c r="J6119" s="596"/>
      <c r="K6119" s="560"/>
      <c r="L6119" s="560"/>
      <c r="M6119" s="560"/>
      <c r="N6119" s="560"/>
      <c r="O6119" s="560"/>
      <c r="P6119" s="560"/>
      <c r="Q6119" s="560"/>
      <c r="R6119" s="560"/>
      <c r="S6119" s="560"/>
      <c r="T6119" s="560"/>
      <c r="U6119" s="560"/>
    </row>
    <row r="6120" spans="1:21">
      <c r="A6120" s="593">
        <f t="shared" si="570"/>
        <v>41529</v>
      </c>
      <c r="B6120" s="594">
        <v>41529.958687326391</v>
      </c>
      <c r="C6120" s="560">
        <f t="shared" si="571"/>
        <v>2013</v>
      </c>
      <c r="D6120" s="560">
        <f t="shared" si="572"/>
        <v>9</v>
      </c>
      <c r="E6120" s="560">
        <f t="shared" si="573"/>
        <v>12</v>
      </c>
      <c r="F6120" s="560">
        <f t="shared" si="574"/>
        <v>23</v>
      </c>
      <c r="G6120" s="595">
        <f t="shared" si="575"/>
        <v>5</v>
      </c>
      <c r="H6120" s="590">
        <f>CHOOSE('Output Sheet'!$B$4,'8760 Data'!J6120,'8760 Data'!K6120,'8760 Data'!L6120,'8760 Data'!M6120,'8760 Data'!N6120,'8760 Data'!O6120,'8760 Data'!P6120,'8760 Data'!Q6120,'8760 Data'!R6120,'8760 Data'!S6120,'8760 Data'!T6120,'8760 Data'!U6120)</f>
        <v>0</v>
      </c>
      <c r="I6120" s="591" t="e">
        <f>H6120/'Output Sheet'!$B$8</f>
        <v>#DIV/0!</v>
      </c>
      <c r="J6120" s="596"/>
      <c r="K6120" s="560"/>
      <c r="L6120" s="560"/>
      <c r="M6120" s="560"/>
      <c r="N6120" s="560"/>
      <c r="O6120" s="560"/>
      <c r="P6120" s="560"/>
      <c r="Q6120" s="560"/>
      <c r="R6120" s="560"/>
      <c r="S6120" s="560"/>
      <c r="T6120" s="560"/>
      <c r="U6120" s="560"/>
    </row>
    <row r="6121" spans="1:21">
      <c r="A6121" s="593">
        <f t="shared" si="570"/>
        <v>41530</v>
      </c>
      <c r="B6121" s="594">
        <v>41530.000354050928</v>
      </c>
      <c r="C6121" s="560">
        <f t="shared" si="571"/>
        <v>2013</v>
      </c>
      <c r="D6121" s="560">
        <f t="shared" si="572"/>
        <v>9</v>
      </c>
      <c r="E6121" s="560">
        <f t="shared" si="573"/>
        <v>13</v>
      </c>
      <c r="F6121" s="560">
        <f t="shared" si="574"/>
        <v>24</v>
      </c>
      <c r="G6121" s="595">
        <f t="shared" si="575"/>
        <v>6</v>
      </c>
      <c r="H6121" s="590">
        <f>CHOOSE('Output Sheet'!$B$4,'8760 Data'!J6121,'8760 Data'!K6121,'8760 Data'!L6121,'8760 Data'!M6121,'8760 Data'!N6121,'8760 Data'!O6121,'8760 Data'!P6121,'8760 Data'!Q6121,'8760 Data'!R6121,'8760 Data'!S6121,'8760 Data'!T6121,'8760 Data'!U6121)</f>
        <v>0</v>
      </c>
      <c r="I6121" s="591" t="e">
        <f>H6121/'Output Sheet'!$B$8</f>
        <v>#DIV/0!</v>
      </c>
      <c r="J6121" s="596"/>
      <c r="K6121" s="560"/>
      <c r="L6121" s="560"/>
      <c r="M6121" s="560"/>
      <c r="N6121" s="560"/>
      <c r="O6121" s="560"/>
      <c r="P6121" s="560"/>
      <c r="Q6121" s="560"/>
      <c r="R6121" s="560"/>
      <c r="S6121" s="560"/>
      <c r="T6121" s="560"/>
      <c r="U6121" s="560"/>
    </row>
    <row r="6122" spans="1:21">
      <c r="A6122" s="593">
        <f t="shared" si="570"/>
        <v>41530</v>
      </c>
      <c r="B6122" s="594">
        <v>41530.042020775465</v>
      </c>
      <c r="C6122" s="560">
        <f t="shared" si="571"/>
        <v>2013</v>
      </c>
      <c r="D6122" s="560">
        <f t="shared" si="572"/>
        <v>9</v>
      </c>
      <c r="E6122" s="560">
        <f t="shared" si="573"/>
        <v>13</v>
      </c>
      <c r="F6122" s="560">
        <f t="shared" si="574"/>
        <v>1</v>
      </c>
      <c r="G6122" s="595">
        <f t="shared" si="575"/>
        <v>6</v>
      </c>
      <c r="H6122" s="590">
        <f>CHOOSE('Output Sheet'!$B$4,'8760 Data'!J6122,'8760 Data'!K6122,'8760 Data'!L6122,'8760 Data'!M6122,'8760 Data'!N6122,'8760 Data'!O6122,'8760 Data'!P6122,'8760 Data'!Q6122,'8760 Data'!R6122,'8760 Data'!S6122,'8760 Data'!T6122,'8760 Data'!U6122)</f>
        <v>0</v>
      </c>
      <c r="I6122" s="591" t="e">
        <f>H6122/'Output Sheet'!$B$8</f>
        <v>#DIV/0!</v>
      </c>
      <c r="J6122" s="596"/>
      <c r="K6122" s="560"/>
      <c r="L6122" s="560"/>
      <c r="M6122" s="560"/>
      <c r="N6122" s="560"/>
      <c r="O6122" s="560"/>
      <c r="P6122" s="560"/>
      <c r="Q6122" s="560"/>
      <c r="R6122" s="560"/>
      <c r="S6122" s="560"/>
      <c r="T6122" s="560"/>
      <c r="U6122" s="560"/>
    </row>
    <row r="6123" spans="1:21">
      <c r="A6123" s="593">
        <f t="shared" si="570"/>
        <v>41530</v>
      </c>
      <c r="B6123" s="594">
        <v>41530.083687500002</v>
      </c>
      <c r="C6123" s="560">
        <f t="shared" si="571"/>
        <v>2013</v>
      </c>
      <c r="D6123" s="560">
        <f t="shared" si="572"/>
        <v>9</v>
      </c>
      <c r="E6123" s="560">
        <f t="shared" si="573"/>
        <v>13</v>
      </c>
      <c r="F6123" s="560">
        <f t="shared" si="574"/>
        <v>2</v>
      </c>
      <c r="G6123" s="595">
        <f t="shared" si="575"/>
        <v>6</v>
      </c>
      <c r="H6123" s="590">
        <f>CHOOSE('Output Sheet'!$B$4,'8760 Data'!J6123,'8760 Data'!K6123,'8760 Data'!L6123,'8760 Data'!M6123,'8760 Data'!N6123,'8760 Data'!O6123,'8760 Data'!P6123,'8760 Data'!Q6123,'8760 Data'!R6123,'8760 Data'!S6123,'8760 Data'!T6123,'8760 Data'!U6123)</f>
        <v>0</v>
      </c>
      <c r="I6123" s="591" t="e">
        <f>H6123/'Output Sheet'!$B$8</f>
        <v>#DIV/0!</v>
      </c>
      <c r="J6123" s="596"/>
      <c r="K6123" s="560"/>
      <c r="L6123" s="560"/>
      <c r="M6123" s="560"/>
      <c r="N6123" s="560"/>
      <c r="O6123" s="560"/>
      <c r="P6123" s="560"/>
      <c r="Q6123" s="560"/>
      <c r="R6123" s="560"/>
      <c r="S6123" s="560"/>
      <c r="T6123" s="560"/>
      <c r="U6123" s="560"/>
    </row>
    <row r="6124" spans="1:21">
      <c r="A6124" s="593">
        <f t="shared" si="570"/>
        <v>41530</v>
      </c>
      <c r="B6124" s="594">
        <v>41530.125354224539</v>
      </c>
      <c r="C6124" s="560">
        <f t="shared" si="571"/>
        <v>2013</v>
      </c>
      <c r="D6124" s="560">
        <f t="shared" si="572"/>
        <v>9</v>
      </c>
      <c r="E6124" s="560">
        <f t="shared" si="573"/>
        <v>13</v>
      </c>
      <c r="F6124" s="560">
        <f t="shared" si="574"/>
        <v>3</v>
      </c>
      <c r="G6124" s="595">
        <f t="shared" si="575"/>
        <v>6</v>
      </c>
      <c r="H6124" s="590">
        <f>CHOOSE('Output Sheet'!$B$4,'8760 Data'!J6124,'8760 Data'!K6124,'8760 Data'!L6124,'8760 Data'!M6124,'8760 Data'!N6124,'8760 Data'!O6124,'8760 Data'!P6124,'8760 Data'!Q6124,'8760 Data'!R6124,'8760 Data'!S6124,'8760 Data'!T6124,'8760 Data'!U6124)</f>
        <v>0</v>
      </c>
      <c r="I6124" s="591" t="e">
        <f>H6124/'Output Sheet'!$B$8</f>
        <v>#DIV/0!</v>
      </c>
      <c r="J6124" s="596"/>
      <c r="K6124" s="560"/>
      <c r="L6124" s="560"/>
      <c r="M6124" s="560"/>
      <c r="N6124" s="560"/>
      <c r="O6124" s="560"/>
      <c r="P6124" s="560"/>
      <c r="Q6124" s="560"/>
      <c r="R6124" s="560"/>
      <c r="S6124" s="560"/>
      <c r="T6124" s="560"/>
      <c r="U6124" s="560"/>
    </row>
    <row r="6125" spans="1:21">
      <c r="A6125" s="593">
        <f t="shared" si="570"/>
        <v>41530</v>
      </c>
      <c r="B6125" s="594">
        <v>41530.167020949077</v>
      </c>
      <c r="C6125" s="560">
        <f t="shared" si="571"/>
        <v>2013</v>
      </c>
      <c r="D6125" s="560">
        <f t="shared" si="572"/>
        <v>9</v>
      </c>
      <c r="E6125" s="560">
        <f t="shared" si="573"/>
        <v>13</v>
      </c>
      <c r="F6125" s="560">
        <f t="shared" si="574"/>
        <v>4</v>
      </c>
      <c r="G6125" s="595">
        <f t="shared" si="575"/>
        <v>6</v>
      </c>
      <c r="H6125" s="590">
        <f>CHOOSE('Output Sheet'!$B$4,'8760 Data'!J6125,'8760 Data'!K6125,'8760 Data'!L6125,'8760 Data'!M6125,'8760 Data'!N6125,'8760 Data'!O6125,'8760 Data'!P6125,'8760 Data'!Q6125,'8760 Data'!R6125,'8760 Data'!S6125,'8760 Data'!T6125,'8760 Data'!U6125)</f>
        <v>0</v>
      </c>
      <c r="I6125" s="591" t="e">
        <f>H6125/'Output Sheet'!$B$8</f>
        <v>#DIV/0!</v>
      </c>
      <c r="J6125" s="596"/>
      <c r="K6125" s="560"/>
      <c r="L6125" s="560"/>
      <c r="M6125" s="560"/>
      <c r="N6125" s="560"/>
      <c r="O6125" s="560"/>
      <c r="P6125" s="560"/>
      <c r="Q6125" s="560"/>
      <c r="R6125" s="560"/>
      <c r="S6125" s="560"/>
      <c r="T6125" s="560"/>
      <c r="U6125" s="560"/>
    </row>
    <row r="6126" spans="1:21">
      <c r="A6126" s="593">
        <f t="shared" si="570"/>
        <v>41530</v>
      </c>
      <c r="B6126" s="594">
        <v>41530.208687673614</v>
      </c>
      <c r="C6126" s="560">
        <f t="shared" si="571"/>
        <v>2013</v>
      </c>
      <c r="D6126" s="560">
        <f t="shared" si="572"/>
        <v>9</v>
      </c>
      <c r="E6126" s="560">
        <f t="shared" si="573"/>
        <v>13</v>
      </c>
      <c r="F6126" s="560">
        <f t="shared" si="574"/>
        <v>5</v>
      </c>
      <c r="G6126" s="595">
        <f t="shared" si="575"/>
        <v>6</v>
      </c>
      <c r="H6126" s="590">
        <f>CHOOSE('Output Sheet'!$B$4,'8760 Data'!J6126,'8760 Data'!K6126,'8760 Data'!L6126,'8760 Data'!M6126,'8760 Data'!N6126,'8760 Data'!O6126,'8760 Data'!P6126,'8760 Data'!Q6126,'8760 Data'!R6126,'8760 Data'!S6126,'8760 Data'!T6126,'8760 Data'!U6126)</f>
        <v>0</v>
      </c>
      <c r="I6126" s="591" t="e">
        <f>H6126/'Output Sheet'!$B$8</f>
        <v>#DIV/0!</v>
      </c>
      <c r="J6126" s="596"/>
      <c r="K6126" s="560"/>
      <c r="L6126" s="560"/>
      <c r="M6126" s="560"/>
      <c r="N6126" s="560"/>
      <c r="O6126" s="560"/>
      <c r="P6126" s="560"/>
      <c r="Q6126" s="560"/>
      <c r="R6126" s="560"/>
      <c r="S6126" s="560"/>
      <c r="T6126" s="560"/>
      <c r="U6126" s="560"/>
    </row>
    <row r="6127" spans="1:21">
      <c r="A6127" s="593">
        <f t="shared" si="570"/>
        <v>41530</v>
      </c>
      <c r="B6127" s="594">
        <v>41530.250354398151</v>
      </c>
      <c r="C6127" s="560">
        <f t="shared" si="571"/>
        <v>2013</v>
      </c>
      <c r="D6127" s="560">
        <f t="shared" si="572"/>
        <v>9</v>
      </c>
      <c r="E6127" s="560">
        <f t="shared" si="573"/>
        <v>13</v>
      </c>
      <c r="F6127" s="560">
        <f t="shared" si="574"/>
        <v>6</v>
      </c>
      <c r="G6127" s="595">
        <f t="shared" si="575"/>
        <v>6</v>
      </c>
      <c r="H6127" s="590">
        <f>CHOOSE('Output Sheet'!$B$4,'8760 Data'!J6127,'8760 Data'!K6127,'8760 Data'!L6127,'8760 Data'!M6127,'8760 Data'!N6127,'8760 Data'!O6127,'8760 Data'!P6127,'8760 Data'!Q6127,'8760 Data'!R6127,'8760 Data'!S6127,'8760 Data'!T6127,'8760 Data'!U6127)</f>
        <v>0</v>
      </c>
      <c r="I6127" s="591" t="e">
        <f>H6127/'Output Sheet'!$B$8</f>
        <v>#DIV/0!</v>
      </c>
      <c r="J6127" s="596"/>
      <c r="K6127" s="560"/>
      <c r="L6127" s="560"/>
      <c r="M6127" s="560"/>
      <c r="N6127" s="560"/>
      <c r="O6127" s="560"/>
      <c r="P6127" s="560"/>
      <c r="Q6127" s="560"/>
      <c r="R6127" s="560"/>
      <c r="S6127" s="560"/>
      <c r="T6127" s="560"/>
      <c r="U6127" s="560"/>
    </row>
    <row r="6128" spans="1:21">
      <c r="A6128" s="593">
        <f t="shared" si="570"/>
        <v>41530</v>
      </c>
      <c r="B6128" s="594">
        <v>41530.292021122688</v>
      </c>
      <c r="C6128" s="560">
        <f t="shared" si="571"/>
        <v>2013</v>
      </c>
      <c r="D6128" s="560">
        <f t="shared" si="572"/>
        <v>9</v>
      </c>
      <c r="E6128" s="560">
        <f t="shared" si="573"/>
        <v>13</v>
      </c>
      <c r="F6128" s="560">
        <f t="shared" si="574"/>
        <v>7</v>
      </c>
      <c r="G6128" s="595">
        <f t="shared" si="575"/>
        <v>6</v>
      </c>
      <c r="H6128" s="590">
        <f>CHOOSE('Output Sheet'!$B$4,'8760 Data'!J6128,'8760 Data'!K6128,'8760 Data'!L6128,'8760 Data'!M6128,'8760 Data'!N6128,'8760 Data'!O6128,'8760 Data'!P6128,'8760 Data'!Q6128,'8760 Data'!R6128,'8760 Data'!S6128,'8760 Data'!T6128,'8760 Data'!U6128)</f>
        <v>0</v>
      </c>
      <c r="I6128" s="591" t="e">
        <f>H6128/'Output Sheet'!$B$8</f>
        <v>#DIV/0!</v>
      </c>
      <c r="J6128" s="596"/>
      <c r="K6128" s="560"/>
      <c r="L6128" s="560"/>
      <c r="M6128" s="560"/>
      <c r="N6128" s="560"/>
      <c r="O6128" s="560"/>
      <c r="P6128" s="560"/>
      <c r="Q6128" s="560"/>
      <c r="R6128" s="560"/>
      <c r="S6128" s="560"/>
      <c r="T6128" s="560"/>
      <c r="U6128" s="560"/>
    </row>
    <row r="6129" spans="1:21">
      <c r="A6129" s="593">
        <f t="shared" si="570"/>
        <v>41530</v>
      </c>
      <c r="B6129" s="594">
        <v>41530.333687847226</v>
      </c>
      <c r="C6129" s="560">
        <f t="shared" si="571"/>
        <v>2013</v>
      </c>
      <c r="D6129" s="560">
        <f t="shared" si="572"/>
        <v>9</v>
      </c>
      <c r="E6129" s="560">
        <f t="shared" si="573"/>
        <v>13</v>
      </c>
      <c r="F6129" s="560">
        <f t="shared" si="574"/>
        <v>8</v>
      </c>
      <c r="G6129" s="595">
        <f t="shared" si="575"/>
        <v>6</v>
      </c>
      <c r="H6129" s="590">
        <f>CHOOSE('Output Sheet'!$B$4,'8760 Data'!J6129,'8760 Data'!K6129,'8760 Data'!L6129,'8760 Data'!M6129,'8760 Data'!N6129,'8760 Data'!O6129,'8760 Data'!P6129,'8760 Data'!Q6129,'8760 Data'!R6129,'8760 Data'!S6129,'8760 Data'!T6129,'8760 Data'!U6129)</f>
        <v>0</v>
      </c>
      <c r="I6129" s="591" t="e">
        <f>H6129/'Output Sheet'!$B$8</f>
        <v>#DIV/0!</v>
      </c>
      <c r="J6129" s="596"/>
      <c r="K6129" s="560"/>
      <c r="L6129" s="560"/>
      <c r="M6129" s="560"/>
      <c r="N6129" s="560"/>
      <c r="O6129" s="560"/>
      <c r="P6129" s="560"/>
      <c r="Q6129" s="560"/>
      <c r="R6129" s="560"/>
      <c r="S6129" s="560"/>
      <c r="T6129" s="560"/>
      <c r="U6129" s="560"/>
    </row>
    <row r="6130" spans="1:21">
      <c r="A6130" s="593">
        <f t="shared" si="570"/>
        <v>41530</v>
      </c>
      <c r="B6130" s="594">
        <v>41530.375354571763</v>
      </c>
      <c r="C6130" s="560">
        <f t="shared" si="571"/>
        <v>2013</v>
      </c>
      <c r="D6130" s="560">
        <f t="shared" si="572"/>
        <v>9</v>
      </c>
      <c r="E6130" s="560">
        <f t="shared" si="573"/>
        <v>13</v>
      </c>
      <c r="F6130" s="560">
        <f t="shared" si="574"/>
        <v>9</v>
      </c>
      <c r="G6130" s="595">
        <f t="shared" si="575"/>
        <v>6</v>
      </c>
      <c r="H6130" s="590">
        <f>CHOOSE('Output Sheet'!$B$4,'8760 Data'!J6130,'8760 Data'!K6130,'8760 Data'!L6130,'8760 Data'!M6130,'8760 Data'!N6130,'8760 Data'!O6130,'8760 Data'!P6130,'8760 Data'!Q6130,'8760 Data'!R6130,'8760 Data'!S6130,'8760 Data'!T6130,'8760 Data'!U6130)</f>
        <v>0</v>
      </c>
      <c r="I6130" s="591" t="e">
        <f>H6130/'Output Sheet'!$B$8</f>
        <v>#DIV/0!</v>
      </c>
      <c r="J6130" s="596"/>
      <c r="K6130" s="560"/>
      <c r="L6130" s="560"/>
      <c r="M6130" s="560"/>
      <c r="N6130" s="560"/>
      <c r="O6130" s="560"/>
      <c r="P6130" s="560"/>
      <c r="Q6130" s="560"/>
      <c r="R6130" s="560"/>
      <c r="S6130" s="560"/>
      <c r="T6130" s="560"/>
      <c r="U6130" s="560"/>
    </row>
    <row r="6131" spans="1:21">
      <c r="A6131" s="593">
        <f t="shared" si="570"/>
        <v>41530</v>
      </c>
      <c r="B6131" s="594">
        <v>41530.417021296293</v>
      </c>
      <c r="C6131" s="560">
        <f t="shared" si="571"/>
        <v>2013</v>
      </c>
      <c r="D6131" s="560">
        <f t="shared" si="572"/>
        <v>9</v>
      </c>
      <c r="E6131" s="560">
        <f t="shared" si="573"/>
        <v>13</v>
      </c>
      <c r="F6131" s="560">
        <f t="shared" si="574"/>
        <v>10</v>
      </c>
      <c r="G6131" s="595">
        <f t="shared" si="575"/>
        <v>6</v>
      </c>
      <c r="H6131" s="590">
        <f>CHOOSE('Output Sheet'!$B$4,'8760 Data'!J6131,'8760 Data'!K6131,'8760 Data'!L6131,'8760 Data'!M6131,'8760 Data'!N6131,'8760 Data'!O6131,'8760 Data'!P6131,'8760 Data'!Q6131,'8760 Data'!R6131,'8760 Data'!S6131,'8760 Data'!T6131,'8760 Data'!U6131)</f>
        <v>0</v>
      </c>
      <c r="I6131" s="591" t="e">
        <f>H6131/'Output Sheet'!$B$8</f>
        <v>#DIV/0!</v>
      </c>
      <c r="J6131" s="596"/>
      <c r="K6131" s="560"/>
      <c r="L6131" s="560"/>
      <c r="M6131" s="560"/>
      <c r="N6131" s="560"/>
      <c r="O6131" s="560"/>
      <c r="P6131" s="560"/>
      <c r="Q6131" s="560"/>
      <c r="R6131" s="560"/>
      <c r="S6131" s="560"/>
      <c r="T6131" s="560"/>
      <c r="U6131" s="560"/>
    </row>
    <row r="6132" spans="1:21">
      <c r="A6132" s="593">
        <f t="shared" si="570"/>
        <v>41530</v>
      </c>
      <c r="B6132" s="594">
        <v>41530.45868802083</v>
      </c>
      <c r="C6132" s="560">
        <f t="shared" si="571"/>
        <v>2013</v>
      </c>
      <c r="D6132" s="560">
        <f t="shared" si="572"/>
        <v>9</v>
      </c>
      <c r="E6132" s="560">
        <f t="shared" si="573"/>
        <v>13</v>
      </c>
      <c r="F6132" s="560">
        <f t="shared" si="574"/>
        <v>11</v>
      </c>
      <c r="G6132" s="595">
        <f t="shared" si="575"/>
        <v>6</v>
      </c>
      <c r="H6132" s="590">
        <f>CHOOSE('Output Sheet'!$B$4,'8760 Data'!J6132,'8760 Data'!K6132,'8760 Data'!L6132,'8760 Data'!M6132,'8760 Data'!N6132,'8760 Data'!O6132,'8760 Data'!P6132,'8760 Data'!Q6132,'8760 Data'!R6132,'8760 Data'!S6132,'8760 Data'!T6132,'8760 Data'!U6132)</f>
        <v>0</v>
      </c>
      <c r="I6132" s="591" t="e">
        <f>H6132/'Output Sheet'!$B$8</f>
        <v>#DIV/0!</v>
      </c>
      <c r="J6132" s="596"/>
      <c r="K6132" s="560"/>
      <c r="L6132" s="560"/>
      <c r="M6132" s="560"/>
      <c r="N6132" s="560"/>
      <c r="O6132" s="560"/>
      <c r="P6132" s="560"/>
      <c r="Q6132" s="560"/>
      <c r="R6132" s="560"/>
      <c r="S6132" s="560"/>
      <c r="T6132" s="560"/>
      <c r="U6132" s="560"/>
    </row>
    <row r="6133" spans="1:21">
      <c r="A6133" s="593">
        <f t="shared" si="570"/>
        <v>41530</v>
      </c>
      <c r="B6133" s="594">
        <v>41530.500354745367</v>
      </c>
      <c r="C6133" s="560">
        <f t="shared" si="571"/>
        <v>2013</v>
      </c>
      <c r="D6133" s="560">
        <f t="shared" si="572"/>
        <v>9</v>
      </c>
      <c r="E6133" s="560">
        <f t="shared" si="573"/>
        <v>13</v>
      </c>
      <c r="F6133" s="560">
        <f t="shared" si="574"/>
        <v>12</v>
      </c>
      <c r="G6133" s="595">
        <f t="shared" si="575"/>
        <v>6</v>
      </c>
      <c r="H6133" s="590">
        <f>CHOOSE('Output Sheet'!$B$4,'8760 Data'!J6133,'8760 Data'!K6133,'8760 Data'!L6133,'8760 Data'!M6133,'8760 Data'!N6133,'8760 Data'!O6133,'8760 Data'!P6133,'8760 Data'!Q6133,'8760 Data'!R6133,'8760 Data'!S6133,'8760 Data'!T6133,'8760 Data'!U6133)</f>
        <v>0</v>
      </c>
      <c r="I6133" s="591" t="e">
        <f>H6133/'Output Sheet'!$B$8</f>
        <v>#DIV/0!</v>
      </c>
      <c r="J6133" s="596"/>
      <c r="K6133" s="560"/>
      <c r="L6133" s="560"/>
      <c r="M6133" s="560"/>
      <c r="N6133" s="560"/>
      <c r="O6133" s="560"/>
      <c r="P6133" s="560"/>
      <c r="Q6133" s="560"/>
      <c r="R6133" s="560"/>
      <c r="S6133" s="560"/>
      <c r="T6133" s="560"/>
      <c r="U6133" s="560"/>
    </row>
    <row r="6134" spans="1:21">
      <c r="A6134" s="593">
        <f t="shared" si="570"/>
        <v>41530</v>
      </c>
      <c r="B6134" s="594">
        <v>41530.542021469904</v>
      </c>
      <c r="C6134" s="560">
        <f t="shared" si="571"/>
        <v>2013</v>
      </c>
      <c r="D6134" s="560">
        <f t="shared" si="572"/>
        <v>9</v>
      </c>
      <c r="E6134" s="560">
        <f t="shared" si="573"/>
        <v>13</v>
      </c>
      <c r="F6134" s="560">
        <f t="shared" si="574"/>
        <v>13</v>
      </c>
      <c r="G6134" s="595">
        <f t="shared" si="575"/>
        <v>6</v>
      </c>
      <c r="H6134" s="590">
        <f>CHOOSE('Output Sheet'!$B$4,'8760 Data'!J6134,'8760 Data'!K6134,'8760 Data'!L6134,'8760 Data'!M6134,'8760 Data'!N6134,'8760 Data'!O6134,'8760 Data'!P6134,'8760 Data'!Q6134,'8760 Data'!R6134,'8760 Data'!S6134,'8760 Data'!T6134,'8760 Data'!U6134)</f>
        <v>0</v>
      </c>
      <c r="I6134" s="591" t="e">
        <f>H6134/'Output Sheet'!$B$8</f>
        <v>#DIV/0!</v>
      </c>
      <c r="J6134" s="596"/>
      <c r="K6134" s="560"/>
      <c r="L6134" s="560"/>
      <c r="M6134" s="560"/>
      <c r="N6134" s="560"/>
      <c r="O6134" s="560"/>
      <c r="P6134" s="560"/>
      <c r="Q6134" s="560"/>
      <c r="R6134" s="560"/>
      <c r="S6134" s="560"/>
      <c r="T6134" s="560"/>
      <c r="U6134" s="560"/>
    </row>
    <row r="6135" spans="1:21">
      <c r="A6135" s="593">
        <f t="shared" si="570"/>
        <v>41530</v>
      </c>
      <c r="B6135" s="594">
        <v>41530.583688194441</v>
      </c>
      <c r="C6135" s="560">
        <f t="shared" si="571"/>
        <v>2013</v>
      </c>
      <c r="D6135" s="560">
        <f t="shared" si="572"/>
        <v>9</v>
      </c>
      <c r="E6135" s="560">
        <f t="shared" si="573"/>
        <v>13</v>
      </c>
      <c r="F6135" s="560">
        <f t="shared" si="574"/>
        <v>14</v>
      </c>
      <c r="G6135" s="595">
        <f t="shared" si="575"/>
        <v>6</v>
      </c>
      <c r="H6135" s="590">
        <f>CHOOSE('Output Sheet'!$B$4,'8760 Data'!J6135,'8760 Data'!K6135,'8760 Data'!L6135,'8760 Data'!M6135,'8760 Data'!N6135,'8760 Data'!O6135,'8760 Data'!P6135,'8760 Data'!Q6135,'8760 Data'!R6135,'8760 Data'!S6135,'8760 Data'!T6135,'8760 Data'!U6135)</f>
        <v>0</v>
      </c>
      <c r="I6135" s="591" t="e">
        <f>H6135/'Output Sheet'!$B$8</f>
        <v>#DIV/0!</v>
      </c>
      <c r="J6135" s="596"/>
      <c r="K6135" s="560"/>
      <c r="L6135" s="560"/>
      <c r="M6135" s="560"/>
      <c r="N6135" s="560"/>
      <c r="O6135" s="560"/>
      <c r="P6135" s="560"/>
      <c r="Q6135" s="560"/>
      <c r="R6135" s="560"/>
      <c r="S6135" s="560"/>
      <c r="T6135" s="560"/>
      <c r="U6135" s="560"/>
    </row>
    <row r="6136" spans="1:21">
      <c r="A6136" s="593">
        <f t="shared" si="570"/>
        <v>41530</v>
      </c>
      <c r="B6136" s="594">
        <v>41530.625354918979</v>
      </c>
      <c r="C6136" s="560">
        <f t="shared" si="571"/>
        <v>2013</v>
      </c>
      <c r="D6136" s="560">
        <f t="shared" si="572"/>
        <v>9</v>
      </c>
      <c r="E6136" s="560">
        <f t="shared" si="573"/>
        <v>13</v>
      </c>
      <c r="F6136" s="560">
        <f t="shared" si="574"/>
        <v>15</v>
      </c>
      <c r="G6136" s="595">
        <f t="shared" si="575"/>
        <v>6</v>
      </c>
      <c r="H6136" s="590">
        <f>CHOOSE('Output Sheet'!$B$4,'8760 Data'!J6136,'8760 Data'!K6136,'8760 Data'!L6136,'8760 Data'!M6136,'8760 Data'!N6136,'8760 Data'!O6136,'8760 Data'!P6136,'8760 Data'!Q6136,'8760 Data'!R6136,'8760 Data'!S6136,'8760 Data'!T6136,'8760 Data'!U6136)</f>
        <v>0</v>
      </c>
      <c r="I6136" s="591" t="e">
        <f>H6136/'Output Sheet'!$B$8</f>
        <v>#DIV/0!</v>
      </c>
      <c r="J6136" s="596"/>
      <c r="K6136" s="560"/>
      <c r="L6136" s="560"/>
      <c r="M6136" s="560"/>
      <c r="N6136" s="560"/>
      <c r="O6136" s="560"/>
      <c r="P6136" s="560"/>
      <c r="Q6136" s="560"/>
      <c r="R6136" s="560"/>
      <c r="S6136" s="560"/>
      <c r="T6136" s="560"/>
      <c r="U6136" s="560"/>
    </row>
    <row r="6137" spans="1:21">
      <c r="A6137" s="593">
        <f t="shared" si="570"/>
        <v>41530</v>
      </c>
      <c r="B6137" s="594">
        <v>41530.667021643516</v>
      </c>
      <c r="C6137" s="560">
        <f t="shared" si="571"/>
        <v>2013</v>
      </c>
      <c r="D6137" s="560">
        <f t="shared" si="572"/>
        <v>9</v>
      </c>
      <c r="E6137" s="560">
        <f t="shared" si="573"/>
        <v>13</v>
      </c>
      <c r="F6137" s="560">
        <f t="shared" si="574"/>
        <v>16</v>
      </c>
      <c r="G6137" s="595">
        <f t="shared" si="575"/>
        <v>6</v>
      </c>
      <c r="H6137" s="590">
        <f>CHOOSE('Output Sheet'!$B$4,'8760 Data'!J6137,'8760 Data'!K6137,'8760 Data'!L6137,'8760 Data'!M6137,'8760 Data'!N6137,'8760 Data'!O6137,'8760 Data'!P6137,'8760 Data'!Q6137,'8760 Data'!R6137,'8760 Data'!S6137,'8760 Data'!T6137,'8760 Data'!U6137)</f>
        <v>0</v>
      </c>
      <c r="I6137" s="591" t="e">
        <f>H6137/'Output Sheet'!$B$8</f>
        <v>#DIV/0!</v>
      </c>
      <c r="J6137" s="596"/>
      <c r="K6137" s="560"/>
      <c r="L6137" s="560"/>
      <c r="M6137" s="560"/>
      <c r="N6137" s="560"/>
      <c r="O6137" s="560"/>
      <c r="P6137" s="560"/>
      <c r="Q6137" s="560"/>
      <c r="R6137" s="560"/>
      <c r="S6137" s="560"/>
      <c r="T6137" s="560"/>
      <c r="U6137" s="560"/>
    </row>
    <row r="6138" spans="1:21">
      <c r="A6138" s="593">
        <f t="shared" si="570"/>
        <v>41530</v>
      </c>
      <c r="B6138" s="594">
        <v>41530.708688368053</v>
      </c>
      <c r="C6138" s="560">
        <f t="shared" si="571"/>
        <v>2013</v>
      </c>
      <c r="D6138" s="560">
        <f t="shared" si="572"/>
        <v>9</v>
      </c>
      <c r="E6138" s="560">
        <f t="shared" si="573"/>
        <v>13</v>
      </c>
      <c r="F6138" s="560">
        <f t="shared" si="574"/>
        <v>17</v>
      </c>
      <c r="G6138" s="595">
        <f t="shared" si="575"/>
        <v>6</v>
      </c>
      <c r="H6138" s="590">
        <f>CHOOSE('Output Sheet'!$B$4,'8760 Data'!J6138,'8760 Data'!K6138,'8760 Data'!L6138,'8760 Data'!M6138,'8760 Data'!N6138,'8760 Data'!O6138,'8760 Data'!P6138,'8760 Data'!Q6138,'8760 Data'!R6138,'8760 Data'!S6138,'8760 Data'!T6138,'8760 Data'!U6138)</f>
        <v>0</v>
      </c>
      <c r="I6138" s="591" t="e">
        <f>H6138/'Output Sheet'!$B$8</f>
        <v>#DIV/0!</v>
      </c>
      <c r="J6138" s="596"/>
      <c r="K6138" s="560"/>
      <c r="L6138" s="560"/>
      <c r="M6138" s="560"/>
      <c r="N6138" s="560"/>
      <c r="O6138" s="560"/>
      <c r="P6138" s="560"/>
      <c r="Q6138" s="560"/>
      <c r="R6138" s="560"/>
      <c r="S6138" s="560"/>
      <c r="T6138" s="560"/>
      <c r="U6138" s="560"/>
    </row>
    <row r="6139" spans="1:21">
      <c r="A6139" s="593">
        <f t="shared" si="570"/>
        <v>41530</v>
      </c>
      <c r="B6139" s="594">
        <v>41530.75035509259</v>
      </c>
      <c r="C6139" s="560">
        <f t="shared" si="571"/>
        <v>2013</v>
      </c>
      <c r="D6139" s="560">
        <f t="shared" si="572"/>
        <v>9</v>
      </c>
      <c r="E6139" s="560">
        <f t="shared" si="573"/>
        <v>13</v>
      </c>
      <c r="F6139" s="560">
        <f t="shared" si="574"/>
        <v>18</v>
      </c>
      <c r="G6139" s="595">
        <f t="shared" si="575"/>
        <v>6</v>
      </c>
      <c r="H6139" s="590">
        <f>CHOOSE('Output Sheet'!$B$4,'8760 Data'!J6139,'8760 Data'!K6139,'8760 Data'!L6139,'8760 Data'!M6139,'8760 Data'!N6139,'8760 Data'!O6139,'8760 Data'!P6139,'8760 Data'!Q6139,'8760 Data'!R6139,'8760 Data'!S6139,'8760 Data'!T6139,'8760 Data'!U6139)</f>
        <v>0</v>
      </c>
      <c r="I6139" s="591" t="e">
        <f>H6139/'Output Sheet'!$B$8</f>
        <v>#DIV/0!</v>
      </c>
      <c r="J6139" s="596"/>
      <c r="K6139" s="560"/>
      <c r="L6139" s="560"/>
      <c r="M6139" s="560"/>
      <c r="N6139" s="560"/>
      <c r="O6139" s="560"/>
      <c r="P6139" s="560"/>
      <c r="Q6139" s="560"/>
      <c r="R6139" s="560"/>
      <c r="S6139" s="560"/>
      <c r="T6139" s="560"/>
      <c r="U6139" s="560"/>
    </row>
    <row r="6140" spans="1:21">
      <c r="A6140" s="593">
        <f t="shared" si="570"/>
        <v>41530</v>
      </c>
      <c r="B6140" s="594">
        <v>41530.792021817128</v>
      </c>
      <c r="C6140" s="560">
        <f t="shared" si="571"/>
        <v>2013</v>
      </c>
      <c r="D6140" s="560">
        <f t="shared" si="572"/>
        <v>9</v>
      </c>
      <c r="E6140" s="560">
        <f t="shared" si="573"/>
        <v>13</v>
      </c>
      <c r="F6140" s="560">
        <f t="shared" si="574"/>
        <v>19</v>
      </c>
      <c r="G6140" s="595">
        <f t="shared" si="575"/>
        <v>6</v>
      </c>
      <c r="H6140" s="590">
        <f>CHOOSE('Output Sheet'!$B$4,'8760 Data'!J6140,'8760 Data'!K6140,'8760 Data'!L6140,'8760 Data'!M6140,'8760 Data'!N6140,'8760 Data'!O6140,'8760 Data'!P6140,'8760 Data'!Q6140,'8760 Data'!R6140,'8760 Data'!S6140,'8760 Data'!T6140,'8760 Data'!U6140)</f>
        <v>0</v>
      </c>
      <c r="I6140" s="591" t="e">
        <f>H6140/'Output Sheet'!$B$8</f>
        <v>#DIV/0!</v>
      </c>
      <c r="J6140" s="596"/>
      <c r="K6140" s="560"/>
      <c r="L6140" s="560"/>
      <c r="M6140" s="560"/>
      <c r="N6140" s="560"/>
      <c r="O6140" s="560"/>
      <c r="P6140" s="560"/>
      <c r="Q6140" s="560"/>
      <c r="R6140" s="560"/>
      <c r="S6140" s="560"/>
      <c r="T6140" s="560"/>
      <c r="U6140" s="560"/>
    </row>
    <row r="6141" spans="1:21">
      <c r="A6141" s="593">
        <f t="shared" si="570"/>
        <v>41530</v>
      </c>
      <c r="B6141" s="594">
        <v>41530.833688541665</v>
      </c>
      <c r="C6141" s="560">
        <f t="shared" si="571"/>
        <v>2013</v>
      </c>
      <c r="D6141" s="560">
        <f t="shared" si="572"/>
        <v>9</v>
      </c>
      <c r="E6141" s="560">
        <f t="shared" si="573"/>
        <v>13</v>
      </c>
      <c r="F6141" s="560">
        <f t="shared" si="574"/>
        <v>20</v>
      </c>
      <c r="G6141" s="595">
        <f t="shared" si="575"/>
        <v>6</v>
      </c>
      <c r="H6141" s="590">
        <f>CHOOSE('Output Sheet'!$B$4,'8760 Data'!J6141,'8760 Data'!K6141,'8760 Data'!L6141,'8760 Data'!M6141,'8760 Data'!N6141,'8760 Data'!O6141,'8760 Data'!P6141,'8760 Data'!Q6141,'8760 Data'!R6141,'8760 Data'!S6141,'8760 Data'!T6141,'8760 Data'!U6141)</f>
        <v>0</v>
      </c>
      <c r="I6141" s="591" t="e">
        <f>H6141/'Output Sheet'!$B$8</f>
        <v>#DIV/0!</v>
      </c>
      <c r="J6141" s="596"/>
      <c r="K6141" s="560"/>
      <c r="L6141" s="560"/>
      <c r="M6141" s="560"/>
      <c r="N6141" s="560"/>
      <c r="O6141" s="560"/>
      <c r="P6141" s="560"/>
      <c r="Q6141" s="560"/>
      <c r="R6141" s="560"/>
      <c r="S6141" s="560"/>
      <c r="T6141" s="560"/>
      <c r="U6141" s="560"/>
    </row>
    <row r="6142" spans="1:21">
      <c r="A6142" s="593">
        <f t="shared" si="570"/>
        <v>41530</v>
      </c>
      <c r="B6142" s="594">
        <v>41530.875355266202</v>
      </c>
      <c r="C6142" s="560">
        <f t="shared" si="571"/>
        <v>2013</v>
      </c>
      <c r="D6142" s="560">
        <f t="shared" si="572"/>
        <v>9</v>
      </c>
      <c r="E6142" s="560">
        <f t="shared" si="573"/>
        <v>13</v>
      </c>
      <c r="F6142" s="560">
        <f t="shared" si="574"/>
        <v>21</v>
      </c>
      <c r="G6142" s="595">
        <f t="shared" si="575"/>
        <v>6</v>
      </c>
      <c r="H6142" s="590">
        <f>CHOOSE('Output Sheet'!$B$4,'8760 Data'!J6142,'8760 Data'!K6142,'8760 Data'!L6142,'8760 Data'!M6142,'8760 Data'!N6142,'8760 Data'!O6142,'8760 Data'!P6142,'8760 Data'!Q6142,'8760 Data'!R6142,'8760 Data'!S6142,'8760 Data'!T6142,'8760 Data'!U6142)</f>
        <v>0</v>
      </c>
      <c r="I6142" s="591" t="e">
        <f>H6142/'Output Sheet'!$B$8</f>
        <v>#DIV/0!</v>
      </c>
      <c r="J6142" s="596"/>
      <c r="K6142" s="560"/>
      <c r="L6142" s="560"/>
      <c r="M6142" s="560"/>
      <c r="N6142" s="560"/>
      <c r="O6142" s="560"/>
      <c r="P6142" s="560"/>
      <c r="Q6142" s="560"/>
      <c r="R6142" s="560"/>
      <c r="S6142" s="560"/>
      <c r="T6142" s="560"/>
      <c r="U6142" s="560"/>
    </row>
    <row r="6143" spans="1:21">
      <c r="A6143" s="593">
        <f t="shared" si="570"/>
        <v>41530</v>
      </c>
      <c r="B6143" s="594">
        <v>41530.917021990739</v>
      </c>
      <c r="C6143" s="560">
        <f t="shared" si="571"/>
        <v>2013</v>
      </c>
      <c r="D6143" s="560">
        <f t="shared" si="572"/>
        <v>9</v>
      </c>
      <c r="E6143" s="560">
        <f t="shared" si="573"/>
        <v>13</v>
      </c>
      <c r="F6143" s="560">
        <f t="shared" si="574"/>
        <v>22</v>
      </c>
      <c r="G6143" s="595">
        <f t="shared" si="575"/>
        <v>6</v>
      </c>
      <c r="H6143" s="590">
        <f>CHOOSE('Output Sheet'!$B$4,'8760 Data'!J6143,'8760 Data'!K6143,'8760 Data'!L6143,'8760 Data'!M6143,'8760 Data'!N6143,'8760 Data'!O6143,'8760 Data'!P6143,'8760 Data'!Q6143,'8760 Data'!R6143,'8760 Data'!S6143,'8760 Data'!T6143,'8760 Data'!U6143)</f>
        <v>0</v>
      </c>
      <c r="I6143" s="591" t="e">
        <f>H6143/'Output Sheet'!$B$8</f>
        <v>#DIV/0!</v>
      </c>
      <c r="J6143" s="596"/>
      <c r="K6143" s="560"/>
      <c r="L6143" s="560"/>
      <c r="M6143" s="560"/>
      <c r="N6143" s="560"/>
      <c r="O6143" s="560"/>
      <c r="P6143" s="560"/>
      <c r="Q6143" s="560"/>
      <c r="R6143" s="560"/>
      <c r="S6143" s="560"/>
      <c r="T6143" s="560"/>
      <c r="U6143" s="560"/>
    </row>
    <row r="6144" spans="1:21">
      <c r="A6144" s="593">
        <f t="shared" si="570"/>
        <v>41530</v>
      </c>
      <c r="B6144" s="594">
        <v>41530.958688715276</v>
      </c>
      <c r="C6144" s="560">
        <f t="shared" si="571"/>
        <v>2013</v>
      </c>
      <c r="D6144" s="560">
        <f t="shared" si="572"/>
        <v>9</v>
      </c>
      <c r="E6144" s="560">
        <f t="shared" si="573"/>
        <v>13</v>
      </c>
      <c r="F6144" s="560">
        <f t="shared" si="574"/>
        <v>23</v>
      </c>
      <c r="G6144" s="595">
        <f t="shared" si="575"/>
        <v>6</v>
      </c>
      <c r="H6144" s="590">
        <f>CHOOSE('Output Sheet'!$B$4,'8760 Data'!J6144,'8760 Data'!K6144,'8760 Data'!L6144,'8760 Data'!M6144,'8760 Data'!N6144,'8760 Data'!O6144,'8760 Data'!P6144,'8760 Data'!Q6144,'8760 Data'!R6144,'8760 Data'!S6144,'8760 Data'!T6144,'8760 Data'!U6144)</f>
        <v>0</v>
      </c>
      <c r="I6144" s="591" t="e">
        <f>H6144/'Output Sheet'!$B$8</f>
        <v>#DIV/0!</v>
      </c>
      <c r="J6144" s="596"/>
      <c r="K6144" s="560"/>
      <c r="L6144" s="560"/>
      <c r="M6144" s="560"/>
      <c r="N6144" s="560"/>
      <c r="O6144" s="560"/>
      <c r="P6144" s="560"/>
      <c r="Q6144" s="560"/>
      <c r="R6144" s="560"/>
      <c r="S6144" s="560"/>
      <c r="T6144" s="560"/>
      <c r="U6144" s="560"/>
    </row>
    <row r="6145" spans="1:21">
      <c r="A6145" s="593">
        <f t="shared" si="570"/>
        <v>41531</v>
      </c>
      <c r="B6145" s="594">
        <v>41531.000355439814</v>
      </c>
      <c r="C6145" s="560">
        <f t="shared" si="571"/>
        <v>2013</v>
      </c>
      <c r="D6145" s="560">
        <f t="shared" si="572"/>
        <v>9</v>
      </c>
      <c r="E6145" s="560">
        <f t="shared" si="573"/>
        <v>14</v>
      </c>
      <c r="F6145" s="560">
        <f t="shared" si="574"/>
        <v>24</v>
      </c>
      <c r="G6145" s="595">
        <f t="shared" si="575"/>
        <v>7</v>
      </c>
      <c r="H6145" s="590">
        <f>CHOOSE('Output Sheet'!$B$4,'8760 Data'!J6145,'8760 Data'!K6145,'8760 Data'!L6145,'8760 Data'!M6145,'8760 Data'!N6145,'8760 Data'!O6145,'8760 Data'!P6145,'8760 Data'!Q6145,'8760 Data'!R6145,'8760 Data'!S6145,'8760 Data'!T6145,'8760 Data'!U6145)</f>
        <v>0</v>
      </c>
      <c r="I6145" s="591" t="e">
        <f>H6145/'Output Sheet'!$B$8</f>
        <v>#DIV/0!</v>
      </c>
      <c r="J6145" s="596"/>
      <c r="K6145" s="560"/>
      <c r="L6145" s="560"/>
      <c r="M6145" s="560"/>
      <c r="N6145" s="560"/>
      <c r="O6145" s="560"/>
      <c r="P6145" s="560"/>
      <c r="Q6145" s="560"/>
      <c r="R6145" s="560"/>
      <c r="S6145" s="560"/>
      <c r="T6145" s="560"/>
      <c r="U6145" s="560"/>
    </row>
    <row r="6146" spans="1:21">
      <c r="A6146" s="593">
        <f t="shared" si="570"/>
        <v>41531</v>
      </c>
      <c r="B6146" s="594">
        <v>41531.042022164351</v>
      </c>
      <c r="C6146" s="560">
        <f t="shared" si="571"/>
        <v>2013</v>
      </c>
      <c r="D6146" s="560">
        <f t="shared" si="572"/>
        <v>9</v>
      </c>
      <c r="E6146" s="560">
        <f t="shared" si="573"/>
        <v>14</v>
      </c>
      <c r="F6146" s="560">
        <f t="shared" si="574"/>
        <v>1</v>
      </c>
      <c r="G6146" s="595">
        <f t="shared" si="575"/>
        <v>7</v>
      </c>
      <c r="H6146" s="590">
        <f>CHOOSE('Output Sheet'!$B$4,'8760 Data'!J6146,'8760 Data'!K6146,'8760 Data'!L6146,'8760 Data'!M6146,'8760 Data'!N6146,'8760 Data'!O6146,'8760 Data'!P6146,'8760 Data'!Q6146,'8760 Data'!R6146,'8760 Data'!S6146,'8760 Data'!T6146,'8760 Data'!U6146)</f>
        <v>0</v>
      </c>
      <c r="I6146" s="591" t="e">
        <f>H6146/'Output Sheet'!$B$8</f>
        <v>#DIV/0!</v>
      </c>
      <c r="J6146" s="596"/>
      <c r="K6146" s="560"/>
      <c r="L6146" s="560"/>
      <c r="M6146" s="560"/>
      <c r="N6146" s="560"/>
      <c r="O6146" s="560"/>
      <c r="P6146" s="560"/>
      <c r="Q6146" s="560"/>
      <c r="R6146" s="560"/>
      <c r="S6146" s="560"/>
      <c r="T6146" s="560"/>
      <c r="U6146" s="560"/>
    </row>
    <row r="6147" spans="1:21">
      <c r="A6147" s="593">
        <f t="shared" ref="A6147:A6210" si="576">DATE(C6147,D6147,E6147)</f>
        <v>41531</v>
      </c>
      <c r="B6147" s="594">
        <v>41531.083688888888</v>
      </c>
      <c r="C6147" s="560">
        <f t="shared" ref="C6147:C6210" si="577">YEAR(B6147)</f>
        <v>2013</v>
      </c>
      <c r="D6147" s="560">
        <f t="shared" ref="D6147:D6210" si="578">MONTH(B6147)</f>
        <v>9</v>
      </c>
      <c r="E6147" s="560">
        <f t="shared" ref="E6147:E6210" si="579">DAY(B6147)</f>
        <v>14</v>
      </c>
      <c r="F6147" s="560">
        <f t="shared" ref="F6147:F6210" si="580">IF(HOUR(B6147)&lt;&gt;0,HOUR(B6147),24)</f>
        <v>2</v>
      </c>
      <c r="G6147" s="595">
        <f t="shared" ref="G6147:G6210" si="581">WEEKDAY(B6147,1)</f>
        <v>7</v>
      </c>
      <c r="H6147" s="590">
        <f>CHOOSE('Output Sheet'!$B$4,'8760 Data'!J6147,'8760 Data'!K6147,'8760 Data'!L6147,'8760 Data'!M6147,'8760 Data'!N6147,'8760 Data'!O6147,'8760 Data'!P6147,'8760 Data'!Q6147,'8760 Data'!R6147,'8760 Data'!S6147,'8760 Data'!T6147,'8760 Data'!U6147)</f>
        <v>0</v>
      </c>
      <c r="I6147" s="591" t="e">
        <f>H6147/'Output Sheet'!$B$8</f>
        <v>#DIV/0!</v>
      </c>
      <c r="J6147" s="596"/>
      <c r="K6147" s="560"/>
      <c r="L6147" s="560"/>
      <c r="M6147" s="560"/>
      <c r="N6147" s="560"/>
      <c r="O6147" s="560"/>
      <c r="P6147" s="560"/>
      <c r="Q6147" s="560"/>
      <c r="R6147" s="560"/>
      <c r="S6147" s="560"/>
      <c r="T6147" s="560"/>
      <c r="U6147" s="560"/>
    </row>
    <row r="6148" spans="1:21">
      <c r="A6148" s="593">
        <f t="shared" si="576"/>
        <v>41531</v>
      </c>
      <c r="B6148" s="594">
        <v>41531.125355613425</v>
      </c>
      <c r="C6148" s="560">
        <f t="shared" si="577"/>
        <v>2013</v>
      </c>
      <c r="D6148" s="560">
        <f t="shared" si="578"/>
        <v>9</v>
      </c>
      <c r="E6148" s="560">
        <f t="shared" si="579"/>
        <v>14</v>
      </c>
      <c r="F6148" s="560">
        <f t="shared" si="580"/>
        <v>3</v>
      </c>
      <c r="G6148" s="595">
        <f t="shared" si="581"/>
        <v>7</v>
      </c>
      <c r="H6148" s="590">
        <f>CHOOSE('Output Sheet'!$B$4,'8760 Data'!J6148,'8760 Data'!K6148,'8760 Data'!L6148,'8760 Data'!M6148,'8760 Data'!N6148,'8760 Data'!O6148,'8760 Data'!P6148,'8760 Data'!Q6148,'8760 Data'!R6148,'8760 Data'!S6148,'8760 Data'!T6148,'8760 Data'!U6148)</f>
        <v>0</v>
      </c>
      <c r="I6148" s="591" t="e">
        <f>H6148/'Output Sheet'!$B$8</f>
        <v>#DIV/0!</v>
      </c>
      <c r="J6148" s="596"/>
      <c r="K6148" s="560"/>
      <c r="L6148" s="560"/>
      <c r="M6148" s="560"/>
      <c r="N6148" s="560"/>
      <c r="O6148" s="560"/>
      <c r="P6148" s="560"/>
      <c r="Q6148" s="560"/>
      <c r="R6148" s="560"/>
      <c r="S6148" s="560"/>
      <c r="T6148" s="560"/>
      <c r="U6148" s="560"/>
    </row>
    <row r="6149" spans="1:21">
      <c r="A6149" s="593">
        <f t="shared" si="576"/>
        <v>41531</v>
      </c>
      <c r="B6149" s="594">
        <v>41531.167022337962</v>
      </c>
      <c r="C6149" s="560">
        <f t="shared" si="577"/>
        <v>2013</v>
      </c>
      <c r="D6149" s="560">
        <f t="shared" si="578"/>
        <v>9</v>
      </c>
      <c r="E6149" s="560">
        <f t="shared" si="579"/>
        <v>14</v>
      </c>
      <c r="F6149" s="560">
        <f t="shared" si="580"/>
        <v>4</v>
      </c>
      <c r="G6149" s="595">
        <f t="shared" si="581"/>
        <v>7</v>
      </c>
      <c r="H6149" s="590">
        <f>CHOOSE('Output Sheet'!$B$4,'8760 Data'!J6149,'8760 Data'!K6149,'8760 Data'!L6149,'8760 Data'!M6149,'8760 Data'!N6149,'8760 Data'!O6149,'8760 Data'!P6149,'8760 Data'!Q6149,'8760 Data'!R6149,'8760 Data'!S6149,'8760 Data'!T6149,'8760 Data'!U6149)</f>
        <v>0</v>
      </c>
      <c r="I6149" s="591" t="e">
        <f>H6149/'Output Sheet'!$B$8</f>
        <v>#DIV/0!</v>
      </c>
      <c r="J6149" s="596"/>
      <c r="K6149" s="560"/>
      <c r="L6149" s="560"/>
      <c r="M6149" s="560"/>
      <c r="N6149" s="560"/>
      <c r="O6149" s="560"/>
      <c r="P6149" s="560"/>
      <c r="Q6149" s="560"/>
      <c r="R6149" s="560"/>
      <c r="S6149" s="560"/>
      <c r="T6149" s="560"/>
      <c r="U6149" s="560"/>
    </row>
    <row r="6150" spans="1:21">
      <c r="A6150" s="593">
        <f t="shared" si="576"/>
        <v>41531</v>
      </c>
      <c r="B6150" s="594">
        <v>41531.2086890625</v>
      </c>
      <c r="C6150" s="560">
        <f t="shared" si="577"/>
        <v>2013</v>
      </c>
      <c r="D6150" s="560">
        <f t="shared" si="578"/>
        <v>9</v>
      </c>
      <c r="E6150" s="560">
        <f t="shared" si="579"/>
        <v>14</v>
      </c>
      <c r="F6150" s="560">
        <f t="shared" si="580"/>
        <v>5</v>
      </c>
      <c r="G6150" s="595">
        <f t="shared" si="581"/>
        <v>7</v>
      </c>
      <c r="H6150" s="590">
        <f>CHOOSE('Output Sheet'!$B$4,'8760 Data'!J6150,'8760 Data'!K6150,'8760 Data'!L6150,'8760 Data'!M6150,'8760 Data'!N6150,'8760 Data'!O6150,'8760 Data'!P6150,'8760 Data'!Q6150,'8760 Data'!R6150,'8760 Data'!S6150,'8760 Data'!T6150,'8760 Data'!U6150)</f>
        <v>0</v>
      </c>
      <c r="I6150" s="591" t="e">
        <f>H6150/'Output Sheet'!$B$8</f>
        <v>#DIV/0!</v>
      </c>
      <c r="J6150" s="596"/>
      <c r="K6150" s="560"/>
      <c r="L6150" s="560"/>
      <c r="M6150" s="560"/>
      <c r="N6150" s="560"/>
      <c r="O6150" s="560"/>
      <c r="P6150" s="560"/>
      <c r="Q6150" s="560"/>
      <c r="R6150" s="560"/>
      <c r="S6150" s="560"/>
      <c r="T6150" s="560"/>
      <c r="U6150" s="560"/>
    </row>
    <row r="6151" spans="1:21">
      <c r="A6151" s="593">
        <f t="shared" si="576"/>
        <v>41531</v>
      </c>
      <c r="B6151" s="594">
        <v>41531.250355787037</v>
      </c>
      <c r="C6151" s="560">
        <f t="shared" si="577"/>
        <v>2013</v>
      </c>
      <c r="D6151" s="560">
        <f t="shared" si="578"/>
        <v>9</v>
      </c>
      <c r="E6151" s="560">
        <f t="shared" si="579"/>
        <v>14</v>
      </c>
      <c r="F6151" s="560">
        <f t="shared" si="580"/>
        <v>6</v>
      </c>
      <c r="G6151" s="595">
        <f t="shared" si="581"/>
        <v>7</v>
      </c>
      <c r="H6151" s="590">
        <f>CHOOSE('Output Sheet'!$B$4,'8760 Data'!J6151,'8760 Data'!K6151,'8760 Data'!L6151,'8760 Data'!M6151,'8760 Data'!N6151,'8760 Data'!O6151,'8760 Data'!P6151,'8760 Data'!Q6151,'8760 Data'!R6151,'8760 Data'!S6151,'8760 Data'!T6151,'8760 Data'!U6151)</f>
        <v>0</v>
      </c>
      <c r="I6151" s="591" t="e">
        <f>H6151/'Output Sheet'!$B$8</f>
        <v>#DIV/0!</v>
      </c>
      <c r="J6151" s="596"/>
      <c r="K6151" s="560"/>
      <c r="L6151" s="560"/>
      <c r="M6151" s="560"/>
      <c r="N6151" s="560"/>
      <c r="O6151" s="560"/>
      <c r="P6151" s="560"/>
      <c r="Q6151" s="560"/>
      <c r="R6151" s="560"/>
      <c r="S6151" s="560"/>
      <c r="T6151" s="560"/>
      <c r="U6151" s="560"/>
    </row>
    <row r="6152" spans="1:21">
      <c r="A6152" s="593">
        <f t="shared" si="576"/>
        <v>41531</v>
      </c>
      <c r="B6152" s="594">
        <v>41531.292022511574</v>
      </c>
      <c r="C6152" s="560">
        <f t="shared" si="577"/>
        <v>2013</v>
      </c>
      <c r="D6152" s="560">
        <f t="shared" si="578"/>
        <v>9</v>
      </c>
      <c r="E6152" s="560">
        <f t="shared" si="579"/>
        <v>14</v>
      </c>
      <c r="F6152" s="560">
        <f t="shared" si="580"/>
        <v>7</v>
      </c>
      <c r="G6152" s="595">
        <f t="shared" si="581"/>
        <v>7</v>
      </c>
      <c r="H6152" s="590">
        <f>CHOOSE('Output Sheet'!$B$4,'8760 Data'!J6152,'8760 Data'!K6152,'8760 Data'!L6152,'8760 Data'!M6152,'8760 Data'!N6152,'8760 Data'!O6152,'8760 Data'!P6152,'8760 Data'!Q6152,'8760 Data'!R6152,'8760 Data'!S6152,'8760 Data'!T6152,'8760 Data'!U6152)</f>
        <v>0</v>
      </c>
      <c r="I6152" s="591" t="e">
        <f>H6152/'Output Sheet'!$B$8</f>
        <v>#DIV/0!</v>
      </c>
      <c r="J6152" s="596"/>
      <c r="K6152" s="560"/>
      <c r="L6152" s="560"/>
      <c r="M6152" s="560"/>
      <c r="N6152" s="560"/>
      <c r="O6152" s="560"/>
      <c r="P6152" s="560"/>
      <c r="Q6152" s="560"/>
      <c r="R6152" s="560"/>
      <c r="S6152" s="560"/>
      <c r="T6152" s="560"/>
      <c r="U6152" s="560"/>
    </row>
    <row r="6153" spans="1:21">
      <c r="A6153" s="593">
        <f t="shared" si="576"/>
        <v>41531</v>
      </c>
      <c r="B6153" s="594">
        <v>41531.333689236111</v>
      </c>
      <c r="C6153" s="560">
        <f t="shared" si="577"/>
        <v>2013</v>
      </c>
      <c r="D6153" s="560">
        <f t="shared" si="578"/>
        <v>9</v>
      </c>
      <c r="E6153" s="560">
        <f t="shared" si="579"/>
        <v>14</v>
      </c>
      <c r="F6153" s="560">
        <f t="shared" si="580"/>
        <v>8</v>
      </c>
      <c r="G6153" s="595">
        <f t="shared" si="581"/>
        <v>7</v>
      </c>
      <c r="H6153" s="590">
        <f>CHOOSE('Output Sheet'!$B$4,'8760 Data'!J6153,'8760 Data'!K6153,'8760 Data'!L6153,'8760 Data'!M6153,'8760 Data'!N6153,'8760 Data'!O6153,'8760 Data'!P6153,'8760 Data'!Q6153,'8760 Data'!R6153,'8760 Data'!S6153,'8760 Data'!T6153,'8760 Data'!U6153)</f>
        <v>0</v>
      </c>
      <c r="I6153" s="591" t="e">
        <f>H6153/'Output Sheet'!$B$8</f>
        <v>#DIV/0!</v>
      </c>
      <c r="J6153" s="596"/>
      <c r="K6153" s="560"/>
      <c r="L6153" s="560"/>
      <c r="M6153" s="560"/>
      <c r="N6153" s="560"/>
      <c r="O6153" s="560"/>
      <c r="P6153" s="560"/>
      <c r="Q6153" s="560"/>
      <c r="R6153" s="560"/>
      <c r="S6153" s="560"/>
      <c r="T6153" s="560"/>
      <c r="U6153" s="560"/>
    </row>
    <row r="6154" spans="1:21">
      <c r="A6154" s="593">
        <f t="shared" si="576"/>
        <v>41531</v>
      </c>
      <c r="B6154" s="594">
        <v>41531.375355960648</v>
      </c>
      <c r="C6154" s="560">
        <f t="shared" si="577"/>
        <v>2013</v>
      </c>
      <c r="D6154" s="560">
        <f t="shared" si="578"/>
        <v>9</v>
      </c>
      <c r="E6154" s="560">
        <f t="shared" si="579"/>
        <v>14</v>
      </c>
      <c r="F6154" s="560">
        <f t="shared" si="580"/>
        <v>9</v>
      </c>
      <c r="G6154" s="595">
        <f t="shared" si="581"/>
        <v>7</v>
      </c>
      <c r="H6154" s="590">
        <f>CHOOSE('Output Sheet'!$B$4,'8760 Data'!J6154,'8760 Data'!K6154,'8760 Data'!L6154,'8760 Data'!M6154,'8760 Data'!N6154,'8760 Data'!O6154,'8760 Data'!P6154,'8760 Data'!Q6154,'8760 Data'!R6154,'8760 Data'!S6154,'8760 Data'!T6154,'8760 Data'!U6154)</f>
        <v>0</v>
      </c>
      <c r="I6154" s="591" t="e">
        <f>H6154/'Output Sheet'!$B$8</f>
        <v>#DIV/0!</v>
      </c>
      <c r="J6154" s="596"/>
      <c r="K6154" s="560"/>
      <c r="L6154" s="560"/>
      <c r="M6154" s="560"/>
      <c r="N6154" s="560"/>
      <c r="O6154" s="560"/>
      <c r="P6154" s="560"/>
      <c r="Q6154" s="560"/>
      <c r="R6154" s="560"/>
      <c r="S6154" s="560"/>
      <c r="T6154" s="560"/>
      <c r="U6154" s="560"/>
    </row>
    <row r="6155" spans="1:21">
      <c r="A6155" s="593">
        <f t="shared" si="576"/>
        <v>41531</v>
      </c>
      <c r="B6155" s="594">
        <v>41531.417022685186</v>
      </c>
      <c r="C6155" s="560">
        <f t="shared" si="577"/>
        <v>2013</v>
      </c>
      <c r="D6155" s="560">
        <f t="shared" si="578"/>
        <v>9</v>
      </c>
      <c r="E6155" s="560">
        <f t="shared" si="579"/>
        <v>14</v>
      </c>
      <c r="F6155" s="560">
        <f t="shared" si="580"/>
        <v>10</v>
      </c>
      <c r="G6155" s="595">
        <f t="shared" si="581"/>
        <v>7</v>
      </c>
      <c r="H6155" s="590">
        <f>CHOOSE('Output Sheet'!$B$4,'8760 Data'!J6155,'8760 Data'!K6155,'8760 Data'!L6155,'8760 Data'!M6155,'8760 Data'!N6155,'8760 Data'!O6155,'8760 Data'!P6155,'8760 Data'!Q6155,'8760 Data'!R6155,'8760 Data'!S6155,'8760 Data'!T6155,'8760 Data'!U6155)</f>
        <v>0</v>
      </c>
      <c r="I6155" s="591" t="e">
        <f>H6155/'Output Sheet'!$B$8</f>
        <v>#DIV/0!</v>
      </c>
      <c r="J6155" s="596"/>
      <c r="K6155" s="560"/>
      <c r="L6155" s="560"/>
      <c r="M6155" s="560"/>
      <c r="N6155" s="560"/>
      <c r="O6155" s="560"/>
      <c r="P6155" s="560"/>
      <c r="Q6155" s="560"/>
      <c r="R6155" s="560"/>
      <c r="S6155" s="560"/>
      <c r="T6155" s="560"/>
      <c r="U6155" s="560"/>
    </row>
    <row r="6156" spans="1:21">
      <c r="A6156" s="593">
        <f t="shared" si="576"/>
        <v>41531</v>
      </c>
      <c r="B6156" s="594">
        <v>41531.458689409723</v>
      </c>
      <c r="C6156" s="560">
        <f t="shared" si="577"/>
        <v>2013</v>
      </c>
      <c r="D6156" s="560">
        <f t="shared" si="578"/>
        <v>9</v>
      </c>
      <c r="E6156" s="560">
        <f t="shared" si="579"/>
        <v>14</v>
      </c>
      <c r="F6156" s="560">
        <f t="shared" si="580"/>
        <v>11</v>
      </c>
      <c r="G6156" s="595">
        <f t="shared" si="581"/>
        <v>7</v>
      </c>
      <c r="H6156" s="590">
        <f>CHOOSE('Output Sheet'!$B$4,'8760 Data'!J6156,'8760 Data'!K6156,'8760 Data'!L6156,'8760 Data'!M6156,'8760 Data'!N6156,'8760 Data'!O6156,'8760 Data'!P6156,'8760 Data'!Q6156,'8760 Data'!R6156,'8760 Data'!S6156,'8760 Data'!T6156,'8760 Data'!U6156)</f>
        <v>0</v>
      </c>
      <c r="I6156" s="591" t="e">
        <f>H6156/'Output Sheet'!$B$8</f>
        <v>#DIV/0!</v>
      </c>
      <c r="J6156" s="596"/>
      <c r="K6156" s="560"/>
      <c r="L6156" s="560"/>
      <c r="M6156" s="560"/>
      <c r="N6156" s="560"/>
      <c r="O6156" s="560"/>
      <c r="P6156" s="560"/>
      <c r="Q6156" s="560"/>
      <c r="R6156" s="560"/>
      <c r="S6156" s="560"/>
      <c r="T6156" s="560"/>
      <c r="U6156" s="560"/>
    </row>
    <row r="6157" spans="1:21">
      <c r="A6157" s="593">
        <f t="shared" si="576"/>
        <v>41531</v>
      </c>
      <c r="B6157" s="594">
        <v>41531.50035613426</v>
      </c>
      <c r="C6157" s="560">
        <f t="shared" si="577"/>
        <v>2013</v>
      </c>
      <c r="D6157" s="560">
        <f t="shared" si="578"/>
        <v>9</v>
      </c>
      <c r="E6157" s="560">
        <f t="shared" si="579"/>
        <v>14</v>
      </c>
      <c r="F6157" s="560">
        <f t="shared" si="580"/>
        <v>12</v>
      </c>
      <c r="G6157" s="595">
        <f t="shared" si="581"/>
        <v>7</v>
      </c>
      <c r="H6157" s="590">
        <f>CHOOSE('Output Sheet'!$B$4,'8760 Data'!J6157,'8760 Data'!K6157,'8760 Data'!L6157,'8760 Data'!M6157,'8760 Data'!N6157,'8760 Data'!O6157,'8760 Data'!P6157,'8760 Data'!Q6157,'8760 Data'!R6157,'8760 Data'!S6157,'8760 Data'!T6157,'8760 Data'!U6157)</f>
        <v>0</v>
      </c>
      <c r="I6157" s="591" t="e">
        <f>H6157/'Output Sheet'!$B$8</f>
        <v>#DIV/0!</v>
      </c>
      <c r="J6157" s="596"/>
      <c r="K6157" s="560"/>
      <c r="L6157" s="560"/>
      <c r="M6157" s="560"/>
      <c r="N6157" s="560"/>
      <c r="O6157" s="560"/>
      <c r="P6157" s="560"/>
      <c r="Q6157" s="560"/>
      <c r="R6157" s="560"/>
      <c r="S6157" s="560"/>
      <c r="T6157" s="560"/>
      <c r="U6157" s="560"/>
    </row>
    <row r="6158" spans="1:21">
      <c r="A6158" s="593">
        <f t="shared" si="576"/>
        <v>41531</v>
      </c>
      <c r="B6158" s="594">
        <v>41531.542022858797</v>
      </c>
      <c r="C6158" s="560">
        <f t="shared" si="577"/>
        <v>2013</v>
      </c>
      <c r="D6158" s="560">
        <f t="shared" si="578"/>
        <v>9</v>
      </c>
      <c r="E6158" s="560">
        <f t="shared" si="579"/>
        <v>14</v>
      </c>
      <c r="F6158" s="560">
        <f t="shared" si="580"/>
        <v>13</v>
      </c>
      <c r="G6158" s="595">
        <f t="shared" si="581"/>
        <v>7</v>
      </c>
      <c r="H6158" s="590">
        <f>CHOOSE('Output Sheet'!$B$4,'8760 Data'!J6158,'8760 Data'!K6158,'8760 Data'!L6158,'8760 Data'!M6158,'8760 Data'!N6158,'8760 Data'!O6158,'8760 Data'!P6158,'8760 Data'!Q6158,'8760 Data'!R6158,'8760 Data'!S6158,'8760 Data'!T6158,'8760 Data'!U6158)</f>
        <v>0</v>
      </c>
      <c r="I6158" s="591" t="e">
        <f>H6158/'Output Sheet'!$B$8</f>
        <v>#DIV/0!</v>
      </c>
      <c r="J6158" s="596"/>
      <c r="K6158" s="560"/>
      <c r="L6158" s="560"/>
      <c r="M6158" s="560"/>
      <c r="N6158" s="560"/>
      <c r="O6158" s="560"/>
      <c r="P6158" s="560"/>
      <c r="Q6158" s="560"/>
      <c r="R6158" s="560"/>
      <c r="S6158" s="560"/>
      <c r="T6158" s="560"/>
      <c r="U6158" s="560"/>
    </row>
    <row r="6159" spans="1:21">
      <c r="A6159" s="593">
        <f t="shared" si="576"/>
        <v>41531</v>
      </c>
      <c r="B6159" s="594">
        <v>41531.583689583334</v>
      </c>
      <c r="C6159" s="560">
        <f t="shared" si="577"/>
        <v>2013</v>
      </c>
      <c r="D6159" s="560">
        <f t="shared" si="578"/>
        <v>9</v>
      </c>
      <c r="E6159" s="560">
        <f t="shared" si="579"/>
        <v>14</v>
      </c>
      <c r="F6159" s="560">
        <f t="shared" si="580"/>
        <v>14</v>
      </c>
      <c r="G6159" s="595">
        <f t="shared" si="581"/>
        <v>7</v>
      </c>
      <c r="H6159" s="590">
        <f>CHOOSE('Output Sheet'!$B$4,'8760 Data'!J6159,'8760 Data'!K6159,'8760 Data'!L6159,'8760 Data'!M6159,'8760 Data'!N6159,'8760 Data'!O6159,'8760 Data'!P6159,'8760 Data'!Q6159,'8760 Data'!R6159,'8760 Data'!S6159,'8760 Data'!T6159,'8760 Data'!U6159)</f>
        <v>0</v>
      </c>
      <c r="I6159" s="591" t="e">
        <f>H6159/'Output Sheet'!$B$8</f>
        <v>#DIV/0!</v>
      </c>
      <c r="J6159" s="596"/>
      <c r="K6159" s="560"/>
      <c r="L6159" s="560"/>
      <c r="M6159" s="560"/>
      <c r="N6159" s="560"/>
      <c r="O6159" s="560"/>
      <c r="P6159" s="560"/>
      <c r="Q6159" s="560"/>
      <c r="R6159" s="560"/>
      <c r="S6159" s="560"/>
      <c r="T6159" s="560"/>
      <c r="U6159" s="560"/>
    </row>
    <row r="6160" spans="1:21">
      <c r="A6160" s="593">
        <f t="shared" si="576"/>
        <v>41531</v>
      </c>
      <c r="B6160" s="594">
        <v>41531.625356307872</v>
      </c>
      <c r="C6160" s="560">
        <f t="shared" si="577"/>
        <v>2013</v>
      </c>
      <c r="D6160" s="560">
        <f t="shared" si="578"/>
        <v>9</v>
      </c>
      <c r="E6160" s="560">
        <f t="shared" si="579"/>
        <v>14</v>
      </c>
      <c r="F6160" s="560">
        <f t="shared" si="580"/>
        <v>15</v>
      </c>
      <c r="G6160" s="595">
        <f t="shared" si="581"/>
        <v>7</v>
      </c>
      <c r="H6160" s="590">
        <f>CHOOSE('Output Sheet'!$B$4,'8760 Data'!J6160,'8760 Data'!K6160,'8760 Data'!L6160,'8760 Data'!M6160,'8760 Data'!N6160,'8760 Data'!O6160,'8760 Data'!P6160,'8760 Data'!Q6160,'8760 Data'!R6160,'8760 Data'!S6160,'8760 Data'!T6160,'8760 Data'!U6160)</f>
        <v>0</v>
      </c>
      <c r="I6160" s="591" t="e">
        <f>H6160/'Output Sheet'!$B$8</f>
        <v>#DIV/0!</v>
      </c>
      <c r="J6160" s="596"/>
      <c r="K6160" s="560"/>
      <c r="L6160" s="560"/>
      <c r="M6160" s="560"/>
      <c r="N6160" s="560"/>
      <c r="O6160" s="560"/>
      <c r="P6160" s="560"/>
      <c r="Q6160" s="560"/>
      <c r="R6160" s="560"/>
      <c r="S6160" s="560"/>
      <c r="T6160" s="560"/>
      <c r="U6160" s="560"/>
    </row>
    <row r="6161" spans="1:21">
      <c r="A6161" s="593">
        <f t="shared" si="576"/>
        <v>41531</v>
      </c>
      <c r="B6161" s="594">
        <v>41531.667023032409</v>
      </c>
      <c r="C6161" s="560">
        <f t="shared" si="577"/>
        <v>2013</v>
      </c>
      <c r="D6161" s="560">
        <f t="shared" si="578"/>
        <v>9</v>
      </c>
      <c r="E6161" s="560">
        <f t="shared" si="579"/>
        <v>14</v>
      </c>
      <c r="F6161" s="560">
        <f t="shared" si="580"/>
        <v>16</v>
      </c>
      <c r="G6161" s="595">
        <f t="shared" si="581"/>
        <v>7</v>
      </c>
      <c r="H6161" s="590">
        <f>CHOOSE('Output Sheet'!$B$4,'8760 Data'!J6161,'8760 Data'!K6161,'8760 Data'!L6161,'8760 Data'!M6161,'8760 Data'!N6161,'8760 Data'!O6161,'8760 Data'!P6161,'8760 Data'!Q6161,'8760 Data'!R6161,'8760 Data'!S6161,'8760 Data'!T6161,'8760 Data'!U6161)</f>
        <v>0</v>
      </c>
      <c r="I6161" s="591" t="e">
        <f>H6161/'Output Sheet'!$B$8</f>
        <v>#DIV/0!</v>
      </c>
      <c r="J6161" s="596"/>
      <c r="K6161" s="560"/>
      <c r="L6161" s="560"/>
      <c r="M6161" s="560"/>
      <c r="N6161" s="560"/>
      <c r="O6161" s="560"/>
      <c r="P6161" s="560"/>
      <c r="Q6161" s="560"/>
      <c r="R6161" s="560"/>
      <c r="S6161" s="560"/>
      <c r="T6161" s="560"/>
      <c r="U6161" s="560"/>
    </row>
    <row r="6162" spans="1:21">
      <c r="A6162" s="593">
        <f t="shared" si="576"/>
        <v>41531</v>
      </c>
      <c r="B6162" s="594">
        <v>41531.708689756946</v>
      </c>
      <c r="C6162" s="560">
        <f t="shared" si="577"/>
        <v>2013</v>
      </c>
      <c r="D6162" s="560">
        <f t="shared" si="578"/>
        <v>9</v>
      </c>
      <c r="E6162" s="560">
        <f t="shared" si="579"/>
        <v>14</v>
      </c>
      <c r="F6162" s="560">
        <f t="shared" si="580"/>
        <v>17</v>
      </c>
      <c r="G6162" s="595">
        <f t="shared" si="581"/>
        <v>7</v>
      </c>
      <c r="H6162" s="590">
        <f>CHOOSE('Output Sheet'!$B$4,'8760 Data'!J6162,'8760 Data'!K6162,'8760 Data'!L6162,'8760 Data'!M6162,'8760 Data'!N6162,'8760 Data'!O6162,'8760 Data'!P6162,'8760 Data'!Q6162,'8760 Data'!R6162,'8760 Data'!S6162,'8760 Data'!T6162,'8760 Data'!U6162)</f>
        <v>0</v>
      </c>
      <c r="I6162" s="591" t="e">
        <f>H6162/'Output Sheet'!$B$8</f>
        <v>#DIV/0!</v>
      </c>
      <c r="J6162" s="596"/>
      <c r="K6162" s="560"/>
      <c r="L6162" s="560"/>
      <c r="M6162" s="560"/>
      <c r="N6162" s="560"/>
      <c r="O6162" s="560"/>
      <c r="P6162" s="560"/>
      <c r="Q6162" s="560"/>
      <c r="R6162" s="560"/>
      <c r="S6162" s="560"/>
      <c r="T6162" s="560"/>
      <c r="U6162" s="560"/>
    </row>
    <row r="6163" spans="1:21">
      <c r="A6163" s="593">
        <f t="shared" si="576"/>
        <v>41531</v>
      </c>
      <c r="B6163" s="594">
        <v>41531.750356481483</v>
      </c>
      <c r="C6163" s="560">
        <f t="shared" si="577"/>
        <v>2013</v>
      </c>
      <c r="D6163" s="560">
        <f t="shared" si="578"/>
        <v>9</v>
      </c>
      <c r="E6163" s="560">
        <f t="shared" si="579"/>
        <v>14</v>
      </c>
      <c r="F6163" s="560">
        <f t="shared" si="580"/>
        <v>18</v>
      </c>
      <c r="G6163" s="595">
        <f t="shared" si="581"/>
        <v>7</v>
      </c>
      <c r="H6163" s="590">
        <f>CHOOSE('Output Sheet'!$B$4,'8760 Data'!J6163,'8760 Data'!K6163,'8760 Data'!L6163,'8760 Data'!M6163,'8760 Data'!N6163,'8760 Data'!O6163,'8760 Data'!P6163,'8760 Data'!Q6163,'8760 Data'!R6163,'8760 Data'!S6163,'8760 Data'!T6163,'8760 Data'!U6163)</f>
        <v>0</v>
      </c>
      <c r="I6163" s="591" t="e">
        <f>H6163/'Output Sheet'!$B$8</f>
        <v>#DIV/0!</v>
      </c>
      <c r="J6163" s="596"/>
      <c r="K6163" s="560"/>
      <c r="L6163" s="560"/>
      <c r="M6163" s="560"/>
      <c r="N6163" s="560"/>
      <c r="O6163" s="560"/>
      <c r="P6163" s="560"/>
      <c r="Q6163" s="560"/>
      <c r="R6163" s="560"/>
      <c r="S6163" s="560"/>
      <c r="T6163" s="560"/>
      <c r="U6163" s="560"/>
    </row>
    <row r="6164" spans="1:21">
      <c r="A6164" s="593">
        <f t="shared" si="576"/>
        <v>41531</v>
      </c>
      <c r="B6164" s="594">
        <v>41531.792023206021</v>
      </c>
      <c r="C6164" s="560">
        <f t="shared" si="577"/>
        <v>2013</v>
      </c>
      <c r="D6164" s="560">
        <f t="shared" si="578"/>
        <v>9</v>
      </c>
      <c r="E6164" s="560">
        <f t="shared" si="579"/>
        <v>14</v>
      </c>
      <c r="F6164" s="560">
        <f t="shared" si="580"/>
        <v>19</v>
      </c>
      <c r="G6164" s="595">
        <f t="shared" si="581"/>
        <v>7</v>
      </c>
      <c r="H6164" s="590">
        <f>CHOOSE('Output Sheet'!$B$4,'8760 Data'!J6164,'8760 Data'!K6164,'8760 Data'!L6164,'8760 Data'!M6164,'8760 Data'!N6164,'8760 Data'!O6164,'8760 Data'!P6164,'8760 Data'!Q6164,'8760 Data'!R6164,'8760 Data'!S6164,'8760 Data'!T6164,'8760 Data'!U6164)</f>
        <v>0</v>
      </c>
      <c r="I6164" s="591" t="e">
        <f>H6164/'Output Sheet'!$B$8</f>
        <v>#DIV/0!</v>
      </c>
      <c r="J6164" s="596"/>
      <c r="K6164" s="560"/>
      <c r="L6164" s="560"/>
      <c r="M6164" s="560"/>
      <c r="N6164" s="560"/>
      <c r="O6164" s="560"/>
      <c r="P6164" s="560"/>
      <c r="Q6164" s="560"/>
      <c r="R6164" s="560"/>
      <c r="S6164" s="560"/>
      <c r="T6164" s="560"/>
      <c r="U6164" s="560"/>
    </row>
    <row r="6165" spans="1:21">
      <c r="A6165" s="593">
        <f t="shared" si="576"/>
        <v>41531</v>
      </c>
      <c r="B6165" s="594">
        <v>41531.833689930558</v>
      </c>
      <c r="C6165" s="560">
        <f t="shared" si="577"/>
        <v>2013</v>
      </c>
      <c r="D6165" s="560">
        <f t="shared" si="578"/>
        <v>9</v>
      </c>
      <c r="E6165" s="560">
        <f t="shared" si="579"/>
        <v>14</v>
      </c>
      <c r="F6165" s="560">
        <f t="shared" si="580"/>
        <v>20</v>
      </c>
      <c r="G6165" s="595">
        <f t="shared" si="581"/>
        <v>7</v>
      </c>
      <c r="H6165" s="590">
        <f>CHOOSE('Output Sheet'!$B$4,'8760 Data'!J6165,'8760 Data'!K6165,'8760 Data'!L6165,'8760 Data'!M6165,'8760 Data'!N6165,'8760 Data'!O6165,'8760 Data'!P6165,'8760 Data'!Q6165,'8760 Data'!R6165,'8760 Data'!S6165,'8760 Data'!T6165,'8760 Data'!U6165)</f>
        <v>0</v>
      </c>
      <c r="I6165" s="591" t="e">
        <f>H6165/'Output Sheet'!$B$8</f>
        <v>#DIV/0!</v>
      </c>
      <c r="J6165" s="596"/>
      <c r="K6165" s="560"/>
      <c r="L6165" s="560"/>
      <c r="M6165" s="560"/>
      <c r="N6165" s="560"/>
      <c r="O6165" s="560"/>
      <c r="P6165" s="560"/>
      <c r="Q6165" s="560"/>
      <c r="R6165" s="560"/>
      <c r="S6165" s="560"/>
      <c r="T6165" s="560"/>
      <c r="U6165" s="560"/>
    </row>
    <row r="6166" spans="1:21">
      <c r="A6166" s="593">
        <f t="shared" si="576"/>
        <v>41531</v>
      </c>
      <c r="B6166" s="594">
        <v>41531.875356655095</v>
      </c>
      <c r="C6166" s="560">
        <f t="shared" si="577"/>
        <v>2013</v>
      </c>
      <c r="D6166" s="560">
        <f t="shared" si="578"/>
        <v>9</v>
      </c>
      <c r="E6166" s="560">
        <f t="shared" si="579"/>
        <v>14</v>
      </c>
      <c r="F6166" s="560">
        <f t="shared" si="580"/>
        <v>21</v>
      </c>
      <c r="G6166" s="595">
        <f t="shared" si="581"/>
        <v>7</v>
      </c>
      <c r="H6166" s="590">
        <f>CHOOSE('Output Sheet'!$B$4,'8760 Data'!J6166,'8760 Data'!K6166,'8760 Data'!L6166,'8760 Data'!M6166,'8760 Data'!N6166,'8760 Data'!O6166,'8760 Data'!P6166,'8760 Data'!Q6166,'8760 Data'!R6166,'8760 Data'!S6166,'8760 Data'!T6166,'8760 Data'!U6166)</f>
        <v>0</v>
      </c>
      <c r="I6166" s="591" t="e">
        <f>H6166/'Output Sheet'!$B$8</f>
        <v>#DIV/0!</v>
      </c>
      <c r="J6166" s="596"/>
      <c r="K6166" s="560"/>
      <c r="L6166" s="560"/>
      <c r="M6166" s="560"/>
      <c r="N6166" s="560"/>
      <c r="O6166" s="560"/>
      <c r="P6166" s="560"/>
      <c r="Q6166" s="560"/>
      <c r="R6166" s="560"/>
      <c r="S6166" s="560"/>
      <c r="T6166" s="560"/>
      <c r="U6166" s="560"/>
    </row>
    <row r="6167" spans="1:21">
      <c r="A6167" s="593">
        <f t="shared" si="576"/>
        <v>41531</v>
      </c>
      <c r="B6167" s="594">
        <v>41531.917023379632</v>
      </c>
      <c r="C6167" s="560">
        <f t="shared" si="577"/>
        <v>2013</v>
      </c>
      <c r="D6167" s="560">
        <f t="shared" si="578"/>
        <v>9</v>
      </c>
      <c r="E6167" s="560">
        <f t="shared" si="579"/>
        <v>14</v>
      </c>
      <c r="F6167" s="560">
        <f t="shared" si="580"/>
        <v>22</v>
      </c>
      <c r="G6167" s="595">
        <f t="shared" si="581"/>
        <v>7</v>
      </c>
      <c r="H6167" s="590">
        <f>CHOOSE('Output Sheet'!$B$4,'8760 Data'!J6167,'8760 Data'!K6167,'8760 Data'!L6167,'8760 Data'!M6167,'8760 Data'!N6167,'8760 Data'!O6167,'8760 Data'!P6167,'8760 Data'!Q6167,'8760 Data'!R6167,'8760 Data'!S6167,'8760 Data'!T6167,'8760 Data'!U6167)</f>
        <v>0</v>
      </c>
      <c r="I6167" s="591" t="e">
        <f>H6167/'Output Sheet'!$B$8</f>
        <v>#DIV/0!</v>
      </c>
      <c r="J6167" s="596"/>
      <c r="K6167" s="560"/>
      <c r="L6167" s="560"/>
      <c r="M6167" s="560"/>
      <c r="N6167" s="560"/>
      <c r="O6167" s="560"/>
      <c r="P6167" s="560"/>
      <c r="Q6167" s="560"/>
      <c r="R6167" s="560"/>
      <c r="S6167" s="560"/>
      <c r="T6167" s="560"/>
      <c r="U6167" s="560"/>
    </row>
    <row r="6168" spans="1:21">
      <c r="A6168" s="593">
        <f t="shared" si="576"/>
        <v>41531</v>
      </c>
      <c r="B6168" s="594">
        <v>41531.958690104169</v>
      </c>
      <c r="C6168" s="560">
        <f t="shared" si="577"/>
        <v>2013</v>
      </c>
      <c r="D6168" s="560">
        <f t="shared" si="578"/>
        <v>9</v>
      </c>
      <c r="E6168" s="560">
        <f t="shared" si="579"/>
        <v>14</v>
      </c>
      <c r="F6168" s="560">
        <f t="shared" si="580"/>
        <v>23</v>
      </c>
      <c r="G6168" s="595">
        <f t="shared" si="581"/>
        <v>7</v>
      </c>
      <c r="H6168" s="590">
        <f>CHOOSE('Output Sheet'!$B$4,'8760 Data'!J6168,'8760 Data'!K6168,'8760 Data'!L6168,'8760 Data'!M6168,'8760 Data'!N6168,'8760 Data'!O6168,'8760 Data'!P6168,'8760 Data'!Q6168,'8760 Data'!R6168,'8760 Data'!S6168,'8760 Data'!T6168,'8760 Data'!U6168)</f>
        <v>0</v>
      </c>
      <c r="I6168" s="591" t="e">
        <f>H6168/'Output Sheet'!$B$8</f>
        <v>#DIV/0!</v>
      </c>
      <c r="J6168" s="596"/>
      <c r="K6168" s="560"/>
      <c r="L6168" s="560"/>
      <c r="M6168" s="560"/>
      <c r="N6168" s="560"/>
      <c r="O6168" s="560"/>
      <c r="P6168" s="560"/>
      <c r="Q6168" s="560"/>
      <c r="R6168" s="560"/>
      <c r="S6168" s="560"/>
      <c r="T6168" s="560"/>
      <c r="U6168" s="560"/>
    </row>
    <row r="6169" spans="1:21">
      <c r="A6169" s="593">
        <f t="shared" si="576"/>
        <v>41532</v>
      </c>
      <c r="B6169" s="594">
        <v>41532.000356828707</v>
      </c>
      <c r="C6169" s="560">
        <f t="shared" si="577"/>
        <v>2013</v>
      </c>
      <c r="D6169" s="560">
        <f t="shared" si="578"/>
        <v>9</v>
      </c>
      <c r="E6169" s="560">
        <f t="shared" si="579"/>
        <v>15</v>
      </c>
      <c r="F6169" s="560">
        <f t="shared" si="580"/>
        <v>24</v>
      </c>
      <c r="G6169" s="595">
        <f t="shared" si="581"/>
        <v>1</v>
      </c>
      <c r="H6169" s="590">
        <f>CHOOSE('Output Sheet'!$B$4,'8760 Data'!J6169,'8760 Data'!K6169,'8760 Data'!L6169,'8760 Data'!M6169,'8760 Data'!N6169,'8760 Data'!O6169,'8760 Data'!P6169,'8760 Data'!Q6169,'8760 Data'!R6169,'8760 Data'!S6169,'8760 Data'!T6169,'8760 Data'!U6169)</f>
        <v>0</v>
      </c>
      <c r="I6169" s="591" t="e">
        <f>H6169/'Output Sheet'!$B$8</f>
        <v>#DIV/0!</v>
      </c>
      <c r="J6169" s="596"/>
      <c r="K6169" s="560"/>
      <c r="L6169" s="560"/>
      <c r="M6169" s="560"/>
      <c r="N6169" s="560"/>
      <c r="O6169" s="560"/>
      <c r="P6169" s="560"/>
      <c r="Q6169" s="560"/>
      <c r="R6169" s="560"/>
      <c r="S6169" s="560"/>
      <c r="T6169" s="560"/>
      <c r="U6169" s="560"/>
    </row>
    <row r="6170" spans="1:21">
      <c r="A6170" s="593">
        <f t="shared" si="576"/>
        <v>41532</v>
      </c>
      <c r="B6170" s="594">
        <v>41532.042023553244</v>
      </c>
      <c r="C6170" s="560">
        <f t="shared" si="577"/>
        <v>2013</v>
      </c>
      <c r="D6170" s="560">
        <f t="shared" si="578"/>
        <v>9</v>
      </c>
      <c r="E6170" s="560">
        <f t="shared" si="579"/>
        <v>15</v>
      </c>
      <c r="F6170" s="560">
        <f t="shared" si="580"/>
        <v>1</v>
      </c>
      <c r="G6170" s="595">
        <f t="shared" si="581"/>
        <v>1</v>
      </c>
      <c r="H6170" s="590">
        <f>CHOOSE('Output Sheet'!$B$4,'8760 Data'!J6170,'8760 Data'!K6170,'8760 Data'!L6170,'8760 Data'!M6170,'8760 Data'!N6170,'8760 Data'!O6170,'8760 Data'!P6170,'8760 Data'!Q6170,'8760 Data'!R6170,'8760 Data'!S6170,'8760 Data'!T6170,'8760 Data'!U6170)</f>
        <v>0</v>
      </c>
      <c r="I6170" s="591" t="e">
        <f>H6170/'Output Sheet'!$B$8</f>
        <v>#DIV/0!</v>
      </c>
      <c r="J6170" s="596"/>
      <c r="K6170" s="560"/>
      <c r="L6170" s="560"/>
      <c r="M6170" s="560"/>
      <c r="N6170" s="560"/>
      <c r="O6170" s="560"/>
      <c r="P6170" s="560"/>
      <c r="Q6170" s="560"/>
      <c r="R6170" s="560"/>
      <c r="S6170" s="560"/>
      <c r="T6170" s="560"/>
      <c r="U6170" s="560"/>
    </row>
    <row r="6171" spans="1:21">
      <c r="A6171" s="593">
        <f t="shared" si="576"/>
        <v>41532</v>
      </c>
      <c r="B6171" s="594">
        <v>41532.083690277781</v>
      </c>
      <c r="C6171" s="560">
        <f t="shared" si="577"/>
        <v>2013</v>
      </c>
      <c r="D6171" s="560">
        <f t="shared" si="578"/>
        <v>9</v>
      </c>
      <c r="E6171" s="560">
        <f t="shared" si="579"/>
        <v>15</v>
      </c>
      <c r="F6171" s="560">
        <f t="shared" si="580"/>
        <v>2</v>
      </c>
      <c r="G6171" s="595">
        <f t="shared" si="581"/>
        <v>1</v>
      </c>
      <c r="H6171" s="590">
        <f>CHOOSE('Output Sheet'!$B$4,'8760 Data'!J6171,'8760 Data'!K6171,'8760 Data'!L6171,'8760 Data'!M6171,'8760 Data'!N6171,'8760 Data'!O6171,'8760 Data'!P6171,'8760 Data'!Q6171,'8760 Data'!R6171,'8760 Data'!S6171,'8760 Data'!T6171,'8760 Data'!U6171)</f>
        <v>0</v>
      </c>
      <c r="I6171" s="591" t="e">
        <f>H6171/'Output Sheet'!$B$8</f>
        <v>#DIV/0!</v>
      </c>
      <c r="J6171" s="596"/>
      <c r="K6171" s="560"/>
      <c r="L6171" s="560"/>
      <c r="M6171" s="560"/>
      <c r="N6171" s="560"/>
      <c r="O6171" s="560"/>
      <c r="P6171" s="560"/>
      <c r="Q6171" s="560"/>
      <c r="R6171" s="560"/>
      <c r="S6171" s="560"/>
      <c r="T6171" s="560"/>
      <c r="U6171" s="560"/>
    </row>
    <row r="6172" spans="1:21">
      <c r="A6172" s="593">
        <f t="shared" si="576"/>
        <v>41532</v>
      </c>
      <c r="B6172" s="594">
        <v>41532.125357002318</v>
      </c>
      <c r="C6172" s="560">
        <f t="shared" si="577"/>
        <v>2013</v>
      </c>
      <c r="D6172" s="560">
        <f t="shared" si="578"/>
        <v>9</v>
      </c>
      <c r="E6172" s="560">
        <f t="shared" si="579"/>
        <v>15</v>
      </c>
      <c r="F6172" s="560">
        <f t="shared" si="580"/>
        <v>3</v>
      </c>
      <c r="G6172" s="595">
        <f t="shared" si="581"/>
        <v>1</v>
      </c>
      <c r="H6172" s="590">
        <f>CHOOSE('Output Sheet'!$B$4,'8760 Data'!J6172,'8760 Data'!K6172,'8760 Data'!L6172,'8760 Data'!M6172,'8760 Data'!N6172,'8760 Data'!O6172,'8760 Data'!P6172,'8760 Data'!Q6172,'8760 Data'!R6172,'8760 Data'!S6172,'8760 Data'!T6172,'8760 Data'!U6172)</f>
        <v>0</v>
      </c>
      <c r="I6172" s="591" t="e">
        <f>H6172/'Output Sheet'!$B$8</f>
        <v>#DIV/0!</v>
      </c>
      <c r="J6172" s="596"/>
      <c r="K6172" s="560"/>
      <c r="L6172" s="560"/>
      <c r="M6172" s="560"/>
      <c r="N6172" s="560"/>
      <c r="O6172" s="560"/>
      <c r="P6172" s="560"/>
      <c r="Q6172" s="560"/>
      <c r="R6172" s="560"/>
      <c r="S6172" s="560"/>
      <c r="T6172" s="560"/>
      <c r="U6172" s="560"/>
    </row>
    <row r="6173" spans="1:21">
      <c r="A6173" s="593">
        <f t="shared" si="576"/>
        <v>41532</v>
      </c>
      <c r="B6173" s="594">
        <v>41532.167023726855</v>
      </c>
      <c r="C6173" s="560">
        <f t="shared" si="577"/>
        <v>2013</v>
      </c>
      <c r="D6173" s="560">
        <f t="shared" si="578"/>
        <v>9</v>
      </c>
      <c r="E6173" s="560">
        <f t="shared" si="579"/>
        <v>15</v>
      </c>
      <c r="F6173" s="560">
        <f t="shared" si="580"/>
        <v>4</v>
      </c>
      <c r="G6173" s="595">
        <f t="shared" si="581"/>
        <v>1</v>
      </c>
      <c r="H6173" s="590">
        <f>CHOOSE('Output Sheet'!$B$4,'8760 Data'!J6173,'8760 Data'!K6173,'8760 Data'!L6173,'8760 Data'!M6173,'8760 Data'!N6173,'8760 Data'!O6173,'8760 Data'!P6173,'8760 Data'!Q6173,'8760 Data'!R6173,'8760 Data'!S6173,'8760 Data'!T6173,'8760 Data'!U6173)</f>
        <v>0</v>
      </c>
      <c r="I6173" s="591" t="e">
        <f>H6173/'Output Sheet'!$B$8</f>
        <v>#DIV/0!</v>
      </c>
      <c r="J6173" s="596"/>
      <c r="K6173" s="560"/>
      <c r="L6173" s="560"/>
      <c r="M6173" s="560"/>
      <c r="N6173" s="560"/>
      <c r="O6173" s="560"/>
      <c r="P6173" s="560"/>
      <c r="Q6173" s="560"/>
      <c r="R6173" s="560"/>
      <c r="S6173" s="560"/>
      <c r="T6173" s="560"/>
      <c r="U6173" s="560"/>
    </row>
    <row r="6174" spans="1:21">
      <c r="A6174" s="593">
        <f t="shared" si="576"/>
        <v>41532</v>
      </c>
      <c r="B6174" s="594">
        <v>41532.208690451385</v>
      </c>
      <c r="C6174" s="560">
        <f t="shared" si="577"/>
        <v>2013</v>
      </c>
      <c r="D6174" s="560">
        <f t="shared" si="578"/>
        <v>9</v>
      </c>
      <c r="E6174" s="560">
        <f t="shared" si="579"/>
        <v>15</v>
      </c>
      <c r="F6174" s="560">
        <f t="shared" si="580"/>
        <v>5</v>
      </c>
      <c r="G6174" s="595">
        <f t="shared" si="581"/>
        <v>1</v>
      </c>
      <c r="H6174" s="590">
        <f>CHOOSE('Output Sheet'!$B$4,'8760 Data'!J6174,'8760 Data'!K6174,'8760 Data'!L6174,'8760 Data'!M6174,'8760 Data'!N6174,'8760 Data'!O6174,'8760 Data'!P6174,'8760 Data'!Q6174,'8760 Data'!R6174,'8760 Data'!S6174,'8760 Data'!T6174,'8760 Data'!U6174)</f>
        <v>0</v>
      </c>
      <c r="I6174" s="591" t="e">
        <f>H6174/'Output Sheet'!$B$8</f>
        <v>#DIV/0!</v>
      </c>
      <c r="J6174" s="596"/>
      <c r="K6174" s="560"/>
      <c r="L6174" s="560"/>
      <c r="M6174" s="560"/>
      <c r="N6174" s="560"/>
      <c r="O6174" s="560"/>
      <c r="P6174" s="560"/>
      <c r="Q6174" s="560"/>
      <c r="R6174" s="560"/>
      <c r="S6174" s="560"/>
      <c r="T6174" s="560"/>
      <c r="U6174" s="560"/>
    </row>
    <row r="6175" spans="1:21">
      <c r="A6175" s="593">
        <f t="shared" si="576"/>
        <v>41532</v>
      </c>
      <c r="B6175" s="594">
        <v>41532.250357175923</v>
      </c>
      <c r="C6175" s="560">
        <f t="shared" si="577"/>
        <v>2013</v>
      </c>
      <c r="D6175" s="560">
        <f t="shared" si="578"/>
        <v>9</v>
      </c>
      <c r="E6175" s="560">
        <f t="shared" si="579"/>
        <v>15</v>
      </c>
      <c r="F6175" s="560">
        <f t="shared" si="580"/>
        <v>6</v>
      </c>
      <c r="G6175" s="595">
        <f t="shared" si="581"/>
        <v>1</v>
      </c>
      <c r="H6175" s="590">
        <f>CHOOSE('Output Sheet'!$B$4,'8760 Data'!J6175,'8760 Data'!K6175,'8760 Data'!L6175,'8760 Data'!M6175,'8760 Data'!N6175,'8760 Data'!O6175,'8760 Data'!P6175,'8760 Data'!Q6175,'8760 Data'!R6175,'8760 Data'!S6175,'8760 Data'!T6175,'8760 Data'!U6175)</f>
        <v>0</v>
      </c>
      <c r="I6175" s="591" t="e">
        <f>H6175/'Output Sheet'!$B$8</f>
        <v>#DIV/0!</v>
      </c>
      <c r="J6175" s="596"/>
      <c r="K6175" s="560"/>
      <c r="L6175" s="560"/>
      <c r="M6175" s="560"/>
      <c r="N6175" s="560"/>
      <c r="O6175" s="560"/>
      <c r="P6175" s="560"/>
      <c r="Q6175" s="560"/>
      <c r="R6175" s="560"/>
      <c r="S6175" s="560"/>
      <c r="T6175" s="560"/>
      <c r="U6175" s="560"/>
    </row>
    <row r="6176" spans="1:21">
      <c r="A6176" s="593">
        <f t="shared" si="576"/>
        <v>41532</v>
      </c>
      <c r="B6176" s="594">
        <v>41532.29202390046</v>
      </c>
      <c r="C6176" s="560">
        <f t="shared" si="577"/>
        <v>2013</v>
      </c>
      <c r="D6176" s="560">
        <f t="shared" si="578"/>
        <v>9</v>
      </c>
      <c r="E6176" s="560">
        <f t="shared" si="579"/>
        <v>15</v>
      </c>
      <c r="F6176" s="560">
        <f t="shared" si="580"/>
        <v>7</v>
      </c>
      <c r="G6176" s="595">
        <f t="shared" si="581"/>
        <v>1</v>
      </c>
      <c r="H6176" s="590">
        <f>CHOOSE('Output Sheet'!$B$4,'8760 Data'!J6176,'8760 Data'!K6176,'8760 Data'!L6176,'8760 Data'!M6176,'8760 Data'!N6176,'8760 Data'!O6176,'8760 Data'!P6176,'8760 Data'!Q6176,'8760 Data'!R6176,'8760 Data'!S6176,'8760 Data'!T6176,'8760 Data'!U6176)</f>
        <v>0</v>
      </c>
      <c r="I6176" s="591" t="e">
        <f>H6176/'Output Sheet'!$B$8</f>
        <v>#DIV/0!</v>
      </c>
      <c r="J6176" s="596"/>
      <c r="K6176" s="560"/>
      <c r="L6176" s="560"/>
      <c r="M6176" s="560"/>
      <c r="N6176" s="560"/>
      <c r="O6176" s="560"/>
      <c r="P6176" s="560"/>
      <c r="Q6176" s="560"/>
      <c r="R6176" s="560"/>
      <c r="S6176" s="560"/>
      <c r="T6176" s="560"/>
      <c r="U6176" s="560"/>
    </row>
    <row r="6177" spans="1:21">
      <c r="A6177" s="593">
        <f t="shared" si="576"/>
        <v>41532</v>
      </c>
      <c r="B6177" s="594">
        <v>41532.333690624997</v>
      </c>
      <c r="C6177" s="560">
        <f t="shared" si="577"/>
        <v>2013</v>
      </c>
      <c r="D6177" s="560">
        <f t="shared" si="578"/>
        <v>9</v>
      </c>
      <c r="E6177" s="560">
        <f t="shared" si="579"/>
        <v>15</v>
      </c>
      <c r="F6177" s="560">
        <f t="shared" si="580"/>
        <v>8</v>
      </c>
      <c r="G6177" s="595">
        <f t="shared" si="581"/>
        <v>1</v>
      </c>
      <c r="H6177" s="590">
        <f>CHOOSE('Output Sheet'!$B$4,'8760 Data'!J6177,'8760 Data'!K6177,'8760 Data'!L6177,'8760 Data'!M6177,'8760 Data'!N6177,'8760 Data'!O6177,'8760 Data'!P6177,'8760 Data'!Q6177,'8760 Data'!R6177,'8760 Data'!S6177,'8760 Data'!T6177,'8760 Data'!U6177)</f>
        <v>0</v>
      </c>
      <c r="I6177" s="591" t="e">
        <f>H6177/'Output Sheet'!$B$8</f>
        <v>#DIV/0!</v>
      </c>
      <c r="J6177" s="596"/>
      <c r="K6177" s="560"/>
      <c r="L6177" s="560"/>
      <c r="M6177" s="560"/>
      <c r="N6177" s="560"/>
      <c r="O6177" s="560"/>
      <c r="P6177" s="560"/>
      <c r="Q6177" s="560"/>
      <c r="R6177" s="560"/>
      <c r="S6177" s="560"/>
      <c r="T6177" s="560"/>
      <c r="U6177" s="560"/>
    </row>
    <row r="6178" spans="1:21">
      <c r="A6178" s="593">
        <f t="shared" si="576"/>
        <v>41532</v>
      </c>
      <c r="B6178" s="594">
        <v>41532.375357349534</v>
      </c>
      <c r="C6178" s="560">
        <f t="shared" si="577"/>
        <v>2013</v>
      </c>
      <c r="D6178" s="560">
        <f t="shared" si="578"/>
        <v>9</v>
      </c>
      <c r="E6178" s="560">
        <f t="shared" si="579"/>
        <v>15</v>
      </c>
      <c r="F6178" s="560">
        <f t="shared" si="580"/>
        <v>9</v>
      </c>
      <c r="G6178" s="595">
        <f t="shared" si="581"/>
        <v>1</v>
      </c>
      <c r="H6178" s="590">
        <f>CHOOSE('Output Sheet'!$B$4,'8760 Data'!J6178,'8760 Data'!K6178,'8760 Data'!L6178,'8760 Data'!M6178,'8760 Data'!N6178,'8760 Data'!O6178,'8760 Data'!P6178,'8760 Data'!Q6178,'8760 Data'!R6178,'8760 Data'!S6178,'8760 Data'!T6178,'8760 Data'!U6178)</f>
        <v>0</v>
      </c>
      <c r="I6178" s="591" t="e">
        <f>H6178/'Output Sheet'!$B$8</f>
        <v>#DIV/0!</v>
      </c>
      <c r="J6178" s="596"/>
      <c r="K6178" s="560"/>
      <c r="L6178" s="560"/>
      <c r="M6178" s="560"/>
      <c r="N6178" s="560"/>
      <c r="O6178" s="560"/>
      <c r="P6178" s="560"/>
      <c r="Q6178" s="560"/>
      <c r="R6178" s="560"/>
      <c r="S6178" s="560"/>
      <c r="T6178" s="560"/>
      <c r="U6178" s="560"/>
    </row>
    <row r="6179" spans="1:21">
      <c r="A6179" s="593">
        <f t="shared" si="576"/>
        <v>41532</v>
      </c>
      <c r="B6179" s="594">
        <v>41532.417024074071</v>
      </c>
      <c r="C6179" s="560">
        <f t="shared" si="577"/>
        <v>2013</v>
      </c>
      <c r="D6179" s="560">
        <f t="shared" si="578"/>
        <v>9</v>
      </c>
      <c r="E6179" s="560">
        <f t="shared" si="579"/>
        <v>15</v>
      </c>
      <c r="F6179" s="560">
        <f t="shared" si="580"/>
        <v>10</v>
      </c>
      <c r="G6179" s="595">
        <f t="shared" si="581"/>
        <v>1</v>
      </c>
      <c r="H6179" s="590">
        <f>CHOOSE('Output Sheet'!$B$4,'8760 Data'!J6179,'8760 Data'!K6179,'8760 Data'!L6179,'8760 Data'!M6179,'8760 Data'!N6179,'8760 Data'!O6179,'8760 Data'!P6179,'8760 Data'!Q6179,'8760 Data'!R6179,'8760 Data'!S6179,'8760 Data'!T6179,'8760 Data'!U6179)</f>
        <v>0</v>
      </c>
      <c r="I6179" s="591" t="e">
        <f>H6179/'Output Sheet'!$B$8</f>
        <v>#DIV/0!</v>
      </c>
      <c r="J6179" s="596"/>
      <c r="K6179" s="560"/>
      <c r="L6179" s="560"/>
      <c r="M6179" s="560"/>
      <c r="N6179" s="560"/>
      <c r="O6179" s="560"/>
      <c r="P6179" s="560"/>
      <c r="Q6179" s="560"/>
      <c r="R6179" s="560"/>
      <c r="S6179" s="560"/>
      <c r="T6179" s="560"/>
      <c r="U6179" s="560"/>
    </row>
    <row r="6180" spans="1:21">
      <c r="A6180" s="593">
        <f t="shared" si="576"/>
        <v>41532</v>
      </c>
      <c r="B6180" s="594">
        <v>41532.458690798609</v>
      </c>
      <c r="C6180" s="560">
        <f t="shared" si="577"/>
        <v>2013</v>
      </c>
      <c r="D6180" s="560">
        <f t="shared" si="578"/>
        <v>9</v>
      </c>
      <c r="E6180" s="560">
        <f t="shared" si="579"/>
        <v>15</v>
      </c>
      <c r="F6180" s="560">
        <f t="shared" si="580"/>
        <v>11</v>
      </c>
      <c r="G6180" s="595">
        <f t="shared" si="581"/>
        <v>1</v>
      </c>
      <c r="H6180" s="590">
        <f>CHOOSE('Output Sheet'!$B$4,'8760 Data'!J6180,'8760 Data'!K6180,'8760 Data'!L6180,'8760 Data'!M6180,'8760 Data'!N6180,'8760 Data'!O6180,'8760 Data'!P6180,'8760 Data'!Q6180,'8760 Data'!R6180,'8760 Data'!S6180,'8760 Data'!T6180,'8760 Data'!U6180)</f>
        <v>0</v>
      </c>
      <c r="I6180" s="591" t="e">
        <f>H6180/'Output Sheet'!$B$8</f>
        <v>#DIV/0!</v>
      </c>
      <c r="J6180" s="596"/>
      <c r="K6180" s="560"/>
      <c r="L6180" s="560"/>
      <c r="M6180" s="560"/>
      <c r="N6180" s="560"/>
      <c r="O6180" s="560"/>
      <c r="P6180" s="560"/>
      <c r="Q6180" s="560"/>
      <c r="R6180" s="560"/>
      <c r="S6180" s="560"/>
      <c r="T6180" s="560"/>
      <c r="U6180" s="560"/>
    </row>
    <row r="6181" spans="1:21">
      <c r="A6181" s="593">
        <f t="shared" si="576"/>
        <v>41532</v>
      </c>
      <c r="B6181" s="594">
        <v>41532.500357523146</v>
      </c>
      <c r="C6181" s="560">
        <f t="shared" si="577"/>
        <v>2013</v>
      </c>
      <c r="D6181" s="560">
        <f t="shared" si="578"/>
        <v>9</v>
      </c>
      <c r="E6181" s="560">
        <f t="shared" si="579"/>
        <v>15</v>
      </c>
      <c r="F6181" s="560">
        <f t="shared" si="580"/>
        <v>12</v>
      </c>
      <c r="G6181" s="595">
        <f t="shared" si="581"/>
        <v>1</v>
      </c>
      <c r="H6181" s="590">
        <f>CHOOSE('Output Sheet'!$B$4,'8760 Data'!J6181,'8760 Data'!K6181,'8760 Data'!L6181,'8760 Data'!M6181,'8760 Data'!N6181,'8760 Data'!O6181,'8760 Data'!P6181,'8760 Data'!Q6181,'8760 Data'!R6181,'8760 Data'!S6181,'8760 Data'!T6181,'8760 Data'!U6181)</f>
        <v>0</v>
      </c>
      <c r="I6181" s="591" t="e">
        <f>H6181/'Output Sheet'!$B$8</f>
        <v>#DIV/0!</v>
      </c>
      <c r="J6181" s="596"/>
      <c r="K6181" s="560"/>
      <c r="L6181" s="560"/>
      <c r="M6181" s="560"/>
      <c r="N6181" s="560"/>
      <c r="O6181" s="560"/>
      <c r="P6181" s="560"/>
      <c r="Q6181" s="560"/>
      <c r="R6181" s="560"/>
      <c r="S6181" s="560"/>
      <c r="T6181" s="560"/>
      <c r="U6181" s="560"/>
    </row>
    <row r="6182" spans="1:21">
      <c r="A6182" s="593">
        <f t="shared" si="576"/>
        <v>41532</v>
      </c>
      <c r="B6182" s="594">
        <v>41532.542024247683</v>
      </c>
      <c r="C6182" s="560">
        <f t="shared" si="577"/>
        <v>2013</v>
      </c>
      <c r="D6182" s="560">
        <f t="shared" si="578"/>
        <v>9</v>
      </c>
      <c r="E6182" s="560">
        <f t="shared" si="579"/>
        <v>15</v>
      </c>
      <c r="F6182" s="560">
        <f t="shared" si="580"/>
        <v>13</v>
      </c>
      <c r="G6182" s="595">
        <f t="shared" si="581"/>
        <v>1</v>
      </c>
      <c r="H6182" s="590">
        <f>CHOOSE('Output Sheet'!$B$4,'8760 Data'!J6182,'8760 Data'!K6182,'8760 Data'!L6182,'8760 Data'!M6182,'8760 Data'!N6182,'8760 Data'!O6182,'8760 Data'!P6182,'8760 Data'!Q6182,'8760 Data'!R6182,'8760 Data'!S6182,'8760 Data'!T6182,'8760 Data'!U6182)</f>
        <v>0</v>
      </c>
      <c r="I6182" s="591" t="e">
        <f>H6182/'Output Sheet'!$B$8</f>
        <v>#DIV/0!</v>
      </c>
      <c r="J6182" s="596"/>
      <c r="K6182" s="560"/>
      <c r="L6182" s="560"/>
      <c r="M6182" s="560"/>
      <c r="N6182" s="560"/>
      <c r="O6182" s="560"/>
      <c r="P6182" s="560"/>
      <c r="Q6182" s="560"/>
      <c r="R6182" s="560"/>
      <c r="S6182" s="560"/>
      <c r="T6182" s="560"/>
      <c r="U6182" s="560"/>
    </row>
    <row r="6183" spans="1:21">
      <c r="A6183" s="593">
        <f t="shared" si="576"/>
        <v>41532</v>
      </c>
      <c r="B6183" s="594">
        <v>41532.58369097222</v>
      </c>
      <c r="C6183" s="560">
        <f t="shared" si="577"/>
        <v>2013</v>
      </c>
      <c r="D6183" s="560">
        <f t="shared" si="578"/>
        <v>9</v>
      </c>
      <c r="E6183" s="560">
        <f t="shared" si="579"/>
        <v>15</v>
      </c>
      <c r="F6183" s="560">
        <f t="shared" si="580"/>
        <v>14</v>
      </c>
      <c r="G6183" s="595">
        <f t="shared" si="581"/>
        <v>1</v>
      </c>
      <c r="H6183" s="590">
        <f>CHOOSE('Output Sheet'!$B$4,'8760 Data'!J6183,'8760 Data'!K6183,'8760 Data'!L6183,'8760 Data'!M6183,'8760 Data'!N6183,'8760 Data'!O6183,'8760 Data'!P6183,'8760 Data'!Q6183,'8760 Data'!R6183,'8760 Data'!S6183,'8760 Data'!T6183,'8760 Data'!U6183)</f>
        <v>0</v>
      </c>
      <c r="I6183" s="591" t="e">
        <f>H6183/'Output Sheet'!$B$8</f>
        <v>#DIV/0!</v>
      </c>
      <c r="J6183" s="596"/>
      <c r="K6183" s="560"/>
      <c r="L6183" s="560"/>
      <c r="M6183" s="560"/>
      <c r="N6183" s="560"/>
      <c r="O6183" s="560"/>
      <c r="P6183" s="560"/>
      <c r="Q6183" s="560"/>
      <c r="R6183" s="560"/>
      <c r="S6183" s="560"/>
      <c r="T6183" s="560"/>
      <c r="U6183" s="560"/>
    </row>
    <row r="6184" spans="1:21">
      <c r="A6184" s="593">
        <f t="shared" si="576"/>
        <v>41532</v>
      </c>
      <c r="B6184" s="594">
        <v>41532.625357696757</v>
      </c>
      <c r="C6184" s="560">
        <f t="shared" si="577"/>
        <v>2013</v>
      </c>
      <c r="D6184" s="560">
        <f t="shared" si="578"/>
        <v>9</v>
      </c>
      <c r="E6184" s="560">
        <f t="shared" si="579"/>
        <v>15</v>
      </c>
      <c r="F6184" s="560">
        <f t="shared" si="580"/>
        <v>15</v>
      </c>
      <c r="G6184" s="595">
        <f t="shared" si="581"/>
        <v>1</v>
      </c>
      <c r="H6184" s="590">
        <f>CHOOSE('Output Sheet'!$B$4,'8760 Data'!J6184,'8760 Data'!K6184,'8760 Data'!L6184,'8760 Data'!M6184,'8760 Data'!N6184,'8760 Data'!O6184,'8760 Data'!P6184,'8760 Data'!Q6184,'8760 Data'!R6184,'8760 Data'!S6184,'8760 Data'!T6184,'8760 Data'!U6184)</f>
        <v>0</v>
      </c>
      <c r="I6184" s="591" t="e">
        <f>H6184/'Output Sheet'!$B$8</f>
        <v>#DIV/0!</v>
      </c>
      <c r="J6184" s="596"/>
      <c r="K6184" s="560"/>
      <c r="L6184" s="560"/>
      <c r="M6184" s="560"/>
      <c r="N6184" s="560"/>
      <c r="O6184" s="560"/>
      <c r="P6184" s="560"/>
      <c r="Q6184" s="560"/>
      <c r="R6184" s="560"/>
      <c r="S6184" s="560"/>
      <c r="T6184" s="560"/>
      <c r="U6184" s="560"/>
    </row>
    <row r="6185" spans="1:21">
      <c r="A6185" s="593">
        <f t="shared" si="576"/>
        <v>41532</v>
      </c>
      <c r="B6185" s="594">
        <v>41532.667024421295</v>
      </c>
      <c r="C6185" s="560">
        <f t="shared" si="577"/>
        <v>2013</v>
      </c>
      <c r="D6185" s="560">
        <f t="shared" si="578"/>
        <v>9</v>
      </c>
      <c r="E6185" s="560">
        <f t="shared" si="579"/>
        <v>15</v>
      </c>
      <c r="F6185" s="560">
        <f t="shared" si="580"/>
        <v>16</v>
      </c>
      <c r="G6185" s="595">
        <f t="shared" si="581"/>
        <v>1</v>
      </c>
      <c r="H6185" s="590">
        <f>CHOOSE('Output Sheet'!$B$4,'8760 Data'!J6185,'8760 Data'!K6185,'8760 Data'!L6185,'8760 Data'!M6185,'8760 Data'!N6185,'8760 Data'!O6185,'8760 Data'!P6185,'8760 Data'!Q6185,'8760 Data'!R6185,'8760 Data'!S6185,'8760 Data'!T6185,'8760 Data'!U6185)</f>
        <v>0</v>
      </c>
      <c r="I6185" s="591" t="e">
        <f>H6185/'Output Sheet'!$B$8</f>
        <v>#DIV/0!</v>
      </c>
      <c r="J6185" s="596"/>
      <c r="K6185" s="560"/>
      <c r="L6185" s="560"/>
      <c r="M6185" s="560"/>
      <c r="N6185" s="560"/>
      <c r="O6185" s="560"/>
      <c r="P6185" s="560"/>
      <c r="Q6185" s="560"/>
      <c r="R6185" s="560"/>
      <c r="S6185" s="560"/>
      <c r="T6185" s="560"/>
      <c r="U6185" s="560"/>
    </row>
    <row r="6186" spans="1:21">
      <c r="A6186" s="593">
        <f t="shared" si="576"/>
        <v>41532</v>
      </c>
      <c r="B6186" s="594">
        <v>41532.708691145832</v>
      </c>
      <c r="C6186" s="560">
        <f t="shared" si="577"/>
        <v>2013</v>
      </c>
      <c r="D6186" s="560">
        <f t="shared" si="578"/>
        <v>9</v>
      </c>
      <c r="E6186" s="560">
        <f t="shared" si="579"/>
        <v>15</v>
      </c>
      <c r="F6186" s="560">
        <f t="shared" si="580"/>
        <v>17</v>
      </c>
      <c r="G6186" s="595">
        <f t="shared" si="581"/>
        <v>1</v>
      </c>
      <c r="H6186" s="590">
        <f>CHOOSE('Output Sheet'!$B$4,'8760 Data'!J6186,'8760 Data'!K6186,'8760 Data'!L6186,'8760 Data'!M6186,'8760 Data'!N6186,'8760 Data'!O6186,'8760 Data'!P6186,'8760 Data'!Q6186,'8760 Data'!R6186,'8760 Data'!S6186,'8760 Data'!T6186,'8760 Data'!U6186)</f>
        <v>0</v>
      </c>
      <c r="I6186" s="591" t="e">
        <f>H6186/'Output Sheet'!$B$8</f>
        <v>#DIV/0!</v>
      </c>
      <c r="J6186" s="596"/>
      <c r="K6186" s="560"/>
      <c r="L6186" s="560"/>
      <c r="M6186" s="560"/>
      <c r="N6186" s="560"/>
      <c r="O6186" s="560"/>
      <c r="P6186" s="560"/>
      <c r="Q6186" s="560"/>
      <c r="R6186" s="560"/>
      <c r="S6186" s="560"/>
      <c r="T6186" s="560"/>
      <c r="U6186" s="560"/>
    </row>
    <row r="6187" spans="1:21">
      <c r="A6187" s="593">
        <f t="shared" si="576"/>
        <v>41532</v>
      </c>
      <c r="B6187" s="594">
        <v>41532.750357870369</v>
      </c>
      <c r="C6187" s="560">
        <f t="shared" si="577"/>
        <v>2013</v>
      </c>
      <c r="D6187" s="560">
        <f t="shared" si="578"/>
        <v>9</v>
      </c>
      <c r="E6187" s="560">
        <f t="shared" si="579"/>
        <v>15</v>
      </c>
      <c r="F6187" s="560">
        <f t="shared" si="580"/>
        <v>18</v>
      </c>
      <c r="G6187" s="595">
        <f t="shared" si="581"/>
        <v>1</v>
      </c>
      <c r="H6187" s="590">
        <f>CHOOSE('Output Sheet'!$B$4,'8760 Data'!J6187,'8760 Data'!K6187,'8760 Data'!L6187,'8760 Data'!M6187,'8760 Data'!N6187,'8760 Data'!O6187,'8760 Data'!P6187,'8760 Data'!Q6187,'8760 Data'!R6187,'8760 Data'!S6187,'8760 Data'!T6187,'8760 Data'!U6187)</f>
        <v>0</v>
      </c>
      <c r="I6187" s="591" t="e">
        <f>H6187/'Output Sheet'!$B$8</f>
        <v>#DIV/0!</v>
      </c>
      <c r="J6187" s="596"/>
      <c r="K6187" s="560"/>
      <c r="L6187" s="560"/>
      <c r="M6187" s="560"/>
      <c r="N6187" s="560"/>
      <c r="O6187" s="560"/>
      <c r="P6187" s="560"/>
      <c r="Q6187" s="560"/>
      <c r="R6187" s="560"/>
      <c r="S6187" s="560"/>
      <c r="T6187" s="560"/>
      <c r="U6187" s="560"/>
    </row>
    <row r="6188" spans="1:21">
      <c r="A6188" s="593">
        <f t="shared" si="576"/>
        <v>41532</v>
      </c>
      <c r="B6188" s="594">
        <v>41532.792024594906</v>
      </c>
      <c r="C6188" s="560">
        <f t="shared" si="577"/>
        <v>2013</v>
      </c>
      <c r="D6188" s="560">
        <f t="shared" si="578"/>
        <v>9</v>
      </c>
      <c r="E6188" s="560">
        <f t="shared" si="579"/>
        <v>15</v>
      </c>
      <c r="F6188" s="560">
        <f t="shared" si="580"/>
        <v>19</v>
      </c>
      <c r="G6188" s="595">
        <f t="shared" si="581"/>
        <v>1</v>
      </c>
      <c r="H6188" s="590">
        <f>CHOOSE('Output Sheet'!$B$4,'8760 Data'!J6188,'8760 Data'!K6188,'8760 Data'!L6188,'8760 Data'!M6188,'8760 Data'!N6188,'8760 Data'!O6188,'8760 Data'!P6188,'8760 Data'!Q6188,'8760 Data'!R6188,'8760 Data'!S6188,'8760 Data'!T6188,'8760 Data'!U6188)</f>
        <v>0</v>
      </c>
      <c r="I6188" s="591" t="e">
        <f>H6188/'Output Sheet'!$B$8</f>
        <v>#DIV/0!</v>
      </c>
      <c r="J6188" s="596"/>
      <c r="K6188" s="560"/>
      <c r="L6188" s="560"/>
      <c r="M6188" s="560"/>
      <c r="N6188" s="560"/>
      <c r="O6188" s="560"/>
      <c r="P6188" s="560"/>
      <c r="Q6188" s="560"/>
      <c r="R6188" s="560"/>
      <c r="S6188" s="560"/>
      <c r="T6188" s="560"/>
      <c r="U6188" s="560"/>
    </row>
    <row r="6189" spans="1:21">
      <c r="A6189" s="593">
        <f t="shared" si="576"/>
        <v>41532</v>
      </c>
      <c r="B6189" s="594">
        <v>41532.833691319443</v>
      </c>
      <c r="C6189" s="560">
        <f t="shared" si="577"/>
        <v>2013</v>
      </c>
      <c r="D6189" s="560">
        <f t="shared" si="578"/>
        <v>9</v>
      </c>
      <c r="E6189" s="560">
        <f t="shared" si="579"/>
        <v>15</v>
      </c>
      <c r="F6189" s="560">
        <f t="shared" si="580"/>
        <v>20</v>
      </c>
      <c r="G6189" s="595">
        <f t="shared" si="581"/>
        <v>1</v>
      </c>
      <c r="H6189" s="590">
        <f>CHOOSE('Output Sheet'!$B$4,'8760 Data'!J6189,'8760 Data'!K6189,'8760 Data'!L6189,'8760 Data'!M6189,'8760 Data'!N6189,'8760 Data'!O6189,'8760 Data'!P6189,'8760 Data'!Q6189,'8760 Data'!R6189,'8760 Data'!S6189,'8760 Data'!T6189,'8760 Data'!U6189)</f>
        <v>0</v>
      </c>
      <c r="I6189" s="591" t="e">
        <f>H6189/'Output Sheet'!$B$8</f>
        <v>#DIV/0!</v>
      </c>
      <c r="J6189" s="596"/>
      <c r="K6189" s="560"/>
      <c r="L6189" s="560"/>
      <c r="M6189" s="560"/>
      <c r="N6189" s="560"/>
      <c r="O6189" s="560"/>
      <c r="P6189" s="560"/>
      <c r="Q6189" s="560"/>
      <c r="R6189" s="560"/>
      <c r="S6189" s="560"/>
      <c r="T6189" s="560"/>
      <c r="U6189" s="560"/>
    </row>
    <row r="6190" spans="1:21">
      <c r="A6190" s="593">
        <f t="shared" si="576"/>
        <v>41532</v>
      </c>
      <c r="B6190" s="594">
        <v>41532.875358043981</v>
      </c>
      <c r="C6190" s="560">
        <f t="shared" si="577"/>
        <v>2013</v>
      </c>
      <c r="D6190" s="560">
        <f t="shared" si="578"/>
        <v>9</v>
      </c>
      <c r="E6190" s="560">
        <f t="shared" si="579"/>
        <v>15</v>
      </c>
      <c r="F6190" s="560">
        <f t="shared" si="580"/>
        <v>21</v>
      </c>
      <c r="G6190" s="595">
        <f t="shared" si="581"/>
        <v>1</v>
      </c>
      <c r="H6190" s="590">
        <f>CHOOSE('Output Sheet'!$B$4,'8760 Data'!J6190,'8760 Data'!K6190,'8760 Data'!L6190,'8760 Data'!M6190,'8760 Data'!N6190,'8760 Data'!O6190,'8760 Data'!P6190,'8760 Data'!Q6190,'8760 Data'!R6190,'8760 Data'!S6190,'8760 Data'!T6190,'8760 Data'!U6190)</f>
        <v>0</v>
      </c>
      <c r="I6190" s="591" t="e">
        <f>H6190/'Output Sheet'!$B$8</f>
        <v>#DIV/0!</v>
      </c>
      <c r="J6190" s="596"/>
      <c r="K6190" s="560"/>
      <c r="L6190" s="560"/>
      <c r="M6190" s="560"/>
      <c r="N6190" s="560"/>
      <c r="O6190" s="560"/>
      <c r="P6190" s="560"/>
      <c r="Q6190" s="560"/>
      <c r="R6190" s="560"/>
      <c r="S6190" s="560"/>
      <c r="T6190" s="560"/>
      <c r="U6190" s="560"/>
    </row>
    <row r="6191" spans="1:21">
      <c r="A6191" s="593">
        <f t="shared" si="576"/>
        <v>41532</v>
      </c>
      <c r="B6191" s="594">
        <v>41532.917024768518</v>
      </c>
      <c r="C6191" s="560">
        <f t="shared" si="577"/>
        <v>2013</v>
      </c>
      <c r="D6191" s="560">
        <f t="shared" si="578"/>
        <v>9</v>
      </c>
      <c r="E6191" s="560">
        <f t="shared" si="579"/>
        <v>15</v>
      </c>
      <c r="F6191" s="560">
        <f t="shared" si="580"/>
        <v>22</v>
      </c>
      <c r="G6191" s="595">
        <f t="shared" si="581"/>
        <v>1</v>
      </c>
      <c r="H6191" s="590">
        <f>CHOOSE('Output Sheet'!$B$4,'8760 Data'!J6191,'8760 Data'!K6191,'8760 Data'!L6191,'8760 Data'!M6191,'8760 Data'!N6191,'8760 Data'!O6191,'8760 Data'!P6191,'8760 Data'!Q6191,'8760 Data'!R6191,'8760 Data'!S6191,'8760 Data'!T6191,'8760 Data'!U6191)</f>
        <v>0</v>
      </c>
      <c r="I6191" s="591" t="e">
        <f>H6191/'Output Sheet'!$B$8</f>
        <v>#DIV/0!</v>
      </c>
      <c r="J6191" s="596"/>
      <c r="K6191" s="560"/>
      <c r="L6191" s="560"/>
      <c r="M6191" s="560"/>
      <c r="N6191" s="560"/>
      <c r="O6191" s="560"/>
      <c r="P6191" s="560"/>
      <c r="Q6191" s="560"/>
      <c r="R6191" s="560"/>
      <c r="S6191" s="560"/>
      <c r="T6191" s="560"/>
      <c r="U6191" s="560"/>
    </row>
    <row r="6192" spans="1:21">
      <c r="A6192" s="593">
        <f t="shared" si="576"/>
        <v>41532</v>
      </c>
      <c r="B6192" s="594">
        <v>41532.958691493055</v>
      </c>
      <c r="C6192" s="560">
        <f t="shared" si="577"/>
        <v>2013</v>
      </c>
      <c r="D6192" s="560">
        <f t="shared" si="578"/>
        <v>9</v>
      </c>
      <c r="E6192" s="560">
        <f t="shared" si="579"/>
        <v>15</v>
      </c>
      <c r="F6192" s="560">
        <f t="shared" si="580"/>
        <v>23</v>
      </c>
      <c r="G6192" s="595">
        <f t="shared" si="581"/>
        <v>1</v>
      </c>
      <c r="H6192" s="590">
        <f>CHOOSE('Output Sheet'!$B$4,'8760 Data'!J6192,'8760 Data'!K6192,'8760 Data'!L6192,'8760 Data'!M6192,'8760 Data'!N6192,'8760 Data'!O6192,'8760 Data'!P6192,'8760 Data'!Q6192,'8760 Data'!R6192,'8760 Data'!S6192,'8760 Data'!T6192,'8760 Data'!U6192)</f>
        <v>0</v>
      </c>
      <c r="I6192" s="591" t="e">
        <f>H6192/'Output Sheet'!$B$8</f>
        <v>#DIV/0!</v>
      </c>
      <c r="J6192" s="596"/>
      <c r="K6192" s="560"/>
      <c r="L6192" s="560"/>
      <c r="M6192" s="560"/>
      <c r="N6192" s="560"/>
      <c r="O6192" s="560"/>
      <c r="P6192" s="560"/>
      <c r="Q6192" s="560"/>
      <c r="R6192" s="560"/>
      <c r="S6192" s="560"/>
      <c r="T6192" s="560"/>
      <c r="U6192" s="560"/>
    </row>
    <row r="6193" spans="1:21">
      <c r="A6193" s="593">
        <f t="shared" si="576"/>
        <v>41533</v>
      </c>
      <c r="B6193" s="594">
        <v>41533.000358217592</v>
      </c>
      <c r="C6193" s="560">
        <f t="shared" si="577"/>
        <v>2013</v>
      </c>
      <c r="D6193" s="560">
        <f t="shared" si="578"/>
        <v>9</v>
      </c>
      <c r="E6193" s="560">
        <f t="shared" si="579"/>
        <v>16</v>
      </c>
      <c r="F6193" s="560">
        <f t="shared" si="580"/>
        <v>24</v>
      </c>
      <c r="G6193" s="595">
        <f t="shared" si="581"/>
        <v>2</v>
      </c>
      <c r="H6193" s="590">
        <f>CHOOSE('Output Sheet'!$B$4,'8760 Data'!J6193,'8760 Data'!K6193,'8760 Data'!L6193,'8760 Data'!M6193,'8760 Data'!N6193,'8760 Data'!O6193,'8760 Data'!P6193,'8760 Data'!Q6193,'8760 Data'!R6193,'8760 Data'!S6193,'8760 Data'!T6193,'8760 Data'!U6193)</f>
        <v>0</v>
      </c>
      <c r="I6193" s="591" t="e">
        <f>H6193/'Output Sheet'!$B$8</f>
        <v>#DIV/0!</v>
      </c>
      <c r="J6193" s="596"/>
      <c r="K6193" s="560"/>
      <c r="L6193" s="560"/>
      <c r="M6193" s="560"/>
      <c r="N6193" s="560"/>
      <c r="O6193" s="560"/>
      <c r="P6193" s="560"/>
      <c r="Q6193" s="560"/>
      <c r="R6193" s="560"/>
      <c r="S6193" s="560"/>
      <c r="T6193" s="560"/>
      <c r="U6193" s="560"/>
    </row>
    <row r="6194" spans="1:21">
      <c r="A6194" s="593">
        <f t="shared" si="576"/>
        <v>41533</v>
      </c>
      <c r="B6194" s="594">
        <v>41533.04202494213</v>
      </c>
      <c r="C6194" s="560">
        <f t="shared" si="577"/>
        <v>2013</v>
      </c>
      <c r="D6194" s="560">
        <f t="shared" si="578"/>
        <v>9</v>
      </c>
      <c r="E6194" s="560">
        <f t="shared" si="579"/>
        <v>16</v>
      </c>
      <c r="F6194" s="560">
        <f t="shared" si="580"/>
        <v>1</v>
      </c>
      <c r="G6194" s="595">
        <f t="shared" si="581"/>
        <v>2</v>
      </c>
      <c r="H6194" s="590">
        <f>CHOOSE('Output Sheet'!$B$4,'8760 Data'!J6194,'8760 Data'!K6194,'8760 Data'!L6194,'8760 Data'!M6194,'8760 Data'!N6194,'8760 Data'!O6194,'8760 Data'!P6194,'8760 Data'!Q6194,'8760 Data'!R6194,'8760 Data'!S6194,'8760 Data'!T6194,'8760 Data'!U6194)</f>
        <v>0</v>
      </c>
      <c r="I6194" s="591" t="e">
        <f>H6194/'Output Sheet'!$B$8</f>
        <v>#DIV/0!</v>
      </c>
      <c r="J6194" s="596"/>
      <c r="K6194" s="560"/>
      <c r="L6194" s="560"/>
      <c r="M6194" s="560"/>
      <c r="N6194" s="560"/>
      <c r="O6194" s="560"/>
      <c r="P6194" s="560"/>
      <c r="Q6194" s="560"/>
      <c r="R6194" s="560"/>
      <c r="S6194" s="560"/>
      <c r="T6194" s="560"/>
      <c r="U6194" s="560"/>
    </row>
    <row r="6195" spans="1:21">
      <c r="A6195" s="593">
        <f t="shared" si="576"/>
        <v>41533</v>
      </c>
      <c r="B6195" s="594">
        <v>41533.083691666667</v>
      </c>
      <c r="C6195" s="560">
        <f t="shared" si="577"/>
        <v>2013</v>
      </c>
      <c r="D6195" s="560">
        <f t="shared" si="578"/>
        <v>9</v>
      </c>
      <c r="E6195" s="560">
        <f t="shared" si="579"/>
        <v>16</v>
      </c>
      <c r="F6195" s="560">
        <f t="shared" si="580"/>
        <v>2</v>
      </c>
      <c r="G6195" s="595">
        <f t="shared" si="581"/>
        <v>2</v>
      </c>
      <c r="H6195" s="590">
        <f>CHOOSE('Output Sheet'!$B$4,'8760 Data'!J6195,'8760 Data'!K6195,'8760 Data'!L6195,'8760 Data'!M6195,'8760 Data'!N6195,'8760 Data'!O6195,'8760 Data'!P6195,'8760 Data'!Q6195,'8760 Data'!R6195,'8760 Data'!S6195,'8760 Data'!T6195,'8760 Data'!U6195)</f>
        <v>0</v>
      </c>
      <c r="I6195" s="591" t="e">
        <f>H6195/'Output Sheet'!$B$8</f>
        <v>#DIV/0!</v>
      </c>
      <c r="J6195" s="596"/>
      <c r="K6195" s="560"/>
      <c r="L6195" s="560"/>
      <c r="M6195" s="560"/>
      <c r="N6195" s="560"/>
      <c r="O6195" s="560"/>
      <c r="P6195" s="560"/>
      <c r="Q6195" s="560"/>
      <c r="R6195" s="560"/>
      <c r="S6195" s="560"/>
      <c r="T6195" s="560"/>
      <c r="U6195" s="560"/>
    </row>
    <row r="6196" spans="1:21">
      <c r="A6196" s="593">
        <f t="shared" si="576"/>
        <v>41533</v>
      </c>
      <c r="B6196" s="594">
        <v>41533.125358391204</v>
      </c>
      <c r="C6196" s="560">
        <f t="shared" si="577"/>
        <v>2013</v>
      </c>
      <c r="D6196" s="560">
        <f t="shared" si="578"/>
        <v>9</v>
      </c>
      <c r="E6196" s="560">
        <f t="shared" si="579"/>
        <v>16</v>
      </c>
      <c r="F6196" s="560">
        <f t="shared" si="580"/>
        <v>3</v>
      </c>
      <c r="G6196" s="595">
        <f t="shared" si="581"/>
        <v>2</v>
      </c>
      <c r="H6196" s="590">
        <f>CHOOSE('Output Sheet'!$B$4,'8760 Data'!J6196,'8760 Data'!K6196,'8760 Data'!L6196,'8760 Data'!M6196,'8760 Data'!N6196,'8760 Data'!O6196,'8760 Data'!P6196,'8760 Data'!Q6196,'8760 Data'!R6196,'8760 Data'!S6196,'8760 Data'!T6196,'8760 Data'!U6196)</f>
        <v>0</v>
      </c>
      <c r="I6196" s="591" t="e">
        <f>H6196/'Output Sheet'!$B$8</f>
        <v>#DIV/0!</v>
      </c>
      <c r="J6196" s="596"/>
      <c r="K6196" s="560"/>
      <c r="L6196" s="560"/>
      <c r="M6196" s="560"/>
      <c r="N6196" s="560"/>
      <c r="O6196" s="560"/>
      <c r="P6196" s="560"/>
      <c r="Q6196" s="560"/>
      <c r="R6196" s="560"/>
      <c r="S6196" s="560"/>
      <c r="T6196" s="560"/>
      <c r="U6196" s="560"/>
    </row>
    <row r="6197" spans="1:21">
      <c r="A6197" s="593">
        <f t="shared" si="576"/>
        <v>41533</v>
      </c>
      <c r="B6197" s="594">
        <v>41533.167025115741</v>
      </c>
      <c r="C6197" s="560">
        <f t="shared" si="577"/>
        <v>2013</v>
      </c>
      <c r="D6197" s="560">
        <f t="shared" si="578"/>
        <v>9</v>
      </c>
      <c r="E6197" s="560">
        <f t="shared" si="579"/>
        <v>16</v>
      </c>
      <c r="F6197" s="560">
        <f t="shared" si="580"/>
        <v>4</v>
      </c>
      <c r="G6197" s="595">
        <f t="shared" si="581"/>
        <v>2</v>
      </c>
      <c r="H6197" s="590">
        <f>CHOOSE('Output Sheet'!$B$4,'8760 Data'!J6197,'8760 Data'!K6197,'8760 Data'!L6197,'8760 Data'!M6197,'8760 Data'!N6197,'8760 Data'!O6197,'8760 Data'!P6197,'8760 Data'!Q6197,'8760 Data'!R6197,'8760 Data'!S6197,'8760 Data'!T6197,'8760 Data'!U6197)</f>
        <v>0</v>
      </c>
      <c r="I6197" s="591" t="e">
        <f>H6197/'Output Sheet'!$B$8</f>
        <v>#DIV/0!</v>
      </c>
      <c r="J6197" s="596"/>
      <c r="K6197" s="560"/>
      <c r="L6197" s="560"/>
      <c r="M6197" s="560"/>
      <c r="N6197" s="560"/>
      <c r="O6197" s="560"/>
      <c r="P6197" s="560"/>
      <c r="Q6197" s="560"/>
      <c r="R6197" s="560"/>
      <c r="S6197" s="560"/>
      <c r="T6197" s="560"/>
      <c r="U6197" s="560"/>
    </row>
    <row r="6198" spans="1:21">
      <c r="A6198" s="593">
        <f t="shared" si="576"/>
        <v>41533</v>
      </c>
      <c r="B6198" s="594">
        <v>41533.208691840278</v>
      </c>
      <c r="C6198" s="560">
        <f t="shared" si="577"/>
        <v>2013</v>
      </c>
      <c r="D6198" s="560">
        <f t="shared" si="578"/>
        <v>9</v>
      </c>
      <c r="E6198" s="560">
        <f t="shared" si="579"/>
        <v>16</v>
      </c>
      <c r="F6198" s="560">
        <f t="shared" si="580"/>
        <v>5</v>
      </c>
      <c r="G6198" s="595">
        <f t="shared" si="581"/>
        <v>2</v>
      </c>
      <c r="H6198" s="590">
        <f>CHOOSE('Output Sheet'!$B$4,'8760 Data'!J6198,'8760 Data'!K6198,'8760 Data'!L6198,'8760 Data'!M6198,'8760 Data'!N6198,'8760 Data'!O6198,'8760 Data'!P6198,'8760 Data'!Q6198,'8760 Data'!R6198,'8760 Data'!S6198,'8760 Data'!T6198,'8760 Data'!U6198)</f>
        <v>0</v>
      </c>
      <c r="I6198" s="591" t="e">
        <f>H6198/'Output Sheet'!$B$8</f>
        <v>#DIV/0!</v>
      </c>
      <c r="J6198" s="596"/>
      <c r="K6198" s="560"/>
      <c r="L6198" s="560"/>
      <c r="M6198" s="560"/>
      <c r="N6198" s="560"/>
      <c r="O6198" s="560"/>
      <c r="P6198" s="560"/>
      <c r="Q6198" s="560"/>
      <c r="R6198" s="560"/>
      <c r="S6198" s="560"/>
      <c r="T6198" s="560"/>
      <c r="U6198" s="560"/>
    </row>
    <row r="6199" spans="1:21">
      <c r="A6199" s="593">
        <f t="shared" si="576"/>
        <v>41533</v>
      </c>
      <c r="B6199" s="594">
        <v>41533.250358564816</v>
      </c>
      <c r="C6199" s="560">
        <f t="shared" si="577"/>
        <v>2013</v>
      </c>
      <c r="D6199" s="560">
        <f t="shared" si="578"/>
        <v>9</v>
      </c>
      <c r="E6199" s="560">
        <f t="shared" si="579"/>
        <v>16</v>
      </c>
      <c r="F6199" s="560">
        <f t="shared" si="580"/>
        <v>6</v>
      </c>
      <c r="G6199" s="595">
        <f t="shared" si="581"/>
        <v>2</v>
      </c>
      <c r="H6199" s="590">
        <f>CHOOSE('Output Sheet'!$B$4,'8760 Data'!J6199,'8760 Data'!K6199,'8760 Data'!L6199,'8760 Data'!M6199,'8760 Data'!N6199,'8760 Data'!O6199,'8760 Data'!P6199,'8760 Data'!Q6199,'8760 Data'!R6199,'8760 Data'!S6199,'8760 Data'!T6199,'8760 Data'!U6199)</f>
        <v>0</v>
      </c>
      <c r="I6199" s="591" t="e">
        <f>H6199/'Output Sheet'!$B$8</f>
        <v>#DIV/0!</v>
      </c>
      <c r="J6199" s="596"/>
      <c r="K6199" s="560"/>
      <c r="L6199" s="560"/>
      <c r="M6199" s="560"/>
      <c r="N6199" s="560"/>
      <c r="O6199" s="560"/>
      <c r="P6199" s="560"/>
      <c r="Q6199" s="560"/>
      <c r="R6199" s="560"/>
      <c r="S6199" s="560"/>
      <c r="T6199" s="560"/>
      <c r="U6199" s="560"/>
    </row>
    <row r="6200" spans="1:21">
      <c r="A6200" s="593">
        <f t="shared" si="576"/>
        <v>41533</v>
      </c>
      <c r="B6200" s="594">
        <v>41533.292025289353</v>
      </c>
      <c r="C6200" s="560">
        <f t="shared" si="577"/>
        <v>2013</v>
      </c>
      <c r="D6200" s="560">
        <f t="shared" si="578"/>
        <v>9</v>
      </c>
      <c r="E6200" s="560">
        <f t="shared" si="579"/>
        <v>16</v>
      </c>
      <c r="F6200" s="560">
        <f t="shared" si="580"/>
        <v>7</v>
      </c>
      <c r="G6200" s="595">
        <f t="shared" si="581"/>
        <v>2</v>
      </c>
      <c r="H6200" s="590">
        <f>CHOOSE('Output Sheet'!$B$4,'8760 Data'!J6200,'8760 Data'!K6200,'8760 Data'!L6200,'8760 Data'!M6200,'8760 Data'!N6200,'8760 Data'!O6200,'8760 Data'!P6200,'8760 Data'!Q6200,'8760 Data'!R6200,'8760 Data'!S6200,'8760 Data'!T6200,'8760 Data'!U6200)</f>
        <v>0</v>
      </c>
      <c r="I6200" s="591" t="e">
        <f>H6200/'Output Sheet'!$B$8</f>
        <v>#DIV/0!</v>
      </c>
      <c r="J6200" s="596"/>
      <c r="K6200" s="560"/>
      <c r="L6200" s="560"/>
      <c r="M6200" s="560"/>
      <c r="N6200" s="560"/>
      <c r="O6200" s="560"/>
      <c r="P6200" s="560"/>
      <c r="Q6200" s="560"/>
      <c r="R6200" s="560"/>
      <c r="S6200" s="560"/>
      <c r="T6200" s="560"/>
      <c r="U6200" s="560"/>
    </row>
    <row r="6201" spans="1:21">
      <c r="A6201" s="593">
        <f t="shared" si="576"/>
        <v>41533</v>
      </c>
      <c r="B6201" s="594">
        <v>41533.33369201389</v>
      </c>
      <c r="C6201" s="560">
        <f t="shared" si="577"/>
        <v>2013</v>
      </c>
      <c r="D6201" s="560">
        <f t="shared" si="578"/>
        <v>9</v>
      </c>
      <c r="E6201" s="560">
        <f t="shared" si="579"/>
        <v>16</v>
      </c>
      <c r="F6201" s="560">
        <f t="shared" si="580"/>
        <v>8</v>
      </c>
      <c r="G6201" s="595">
        <f t="shared" si="581"/>
        <v>2</v>
      </c>
      <c r="H6201" s="590">
        <f>CHOOSE('Output Sheet'!$B$4,'8760 Data'!J6201,'8760 Data'!K6201,'8760 Data'!L6201,'8760 Data'!M6201,'8760 Data'!N6201,'8760 Data'!O6201,'8760 Data'!P6201,'8760 Data'!Q6201,'8760 Data'!R6201,'8760 Data'!S6201,'8760 Data'!T6201,'8760 Data'!U6201)</f>
        <v>0</v>
      </c>
      <c r="I6201" s="591" t="e">
        <f>H6201/'Output Sheet'!$B$8</f>
        <v>#DIV/0!</v>
      </c>
      <c r="J6201" s="596"/>
      <c r="K6201" s="560"/>
      <c r="L6201" s="560"/>
      <c r="M6201" s="560"/>
      <c r="N6201" s="560"/>
      <c r="O6201" s="560"/>
      <c r="P6201" s="560"/>
      <c r="Q6201" s="560"/>
      <c r="R6201" s="560"/>
      <c r="S6201" s="560"/>
      <c r="T6201" s="560"/>
      <c r="U6201" s="560"/>
    </row>
    <row r="6202" spans="1:21">
      <c r="A6202" s="593">
        <f t="shared" si="576"/>
        <v>41533</v>
      </c>
      <c r="B6202" s="594">
        <v>41533.375358738427</v>
      </c>
      <c r="C6202" s="560">
        <f t="shared" si="577"/>
        <v>2013</v>
      </c>
      <c r="D6202" s="560">
        <f t="shared" si="578"/>
        <v>9</v>
      </c>
      <c r="E6202" s="560">
        <f t="shared" si="579"/>
        <v>16</v>
      </c>
      <c r="F6202" s="560">
        <f t="shared" si="580"/>
        <v>9</v>
      </c>
      <c r="G6202" s="595">
        <f t="shared" si="581"/>
        <v>2</v>
      </c>
      <c r="H6202" s="590">
        <f>CHOOSE('Output Sheet'!$B$4,'8760 Data'!J6202,'8760 Data'!K6202,'8760 Data'!L6202,'8760 Data'!M6202,'8760 Data'!N6202,'8760 Data'!O6202,'8760 Data'!P6202,'8760 Data'!Q6202,'8760 Data'!R6202,'8760 Data'!S6202,'8760 Data'!T6202,'8760 Data'!U6202)</f>
        <v>0</v>
      </c>
      <c r="I6202" s="591" t="e">
        <f>H6202/'Output Sheet'!$B$8</f>
        <v>#DIV/0!</v>
      </c>
      <c r="J6202" s="596"/>
      <c r="K6202" s="560"/>
      <c r="L6202" s="560"/>
      <c r="M6202" s="560"/>
      <c r="N6202" s="560"/>
      <c r="O6202" s="560"/>
      <c r="P6202" s="560"/>
      <c r="Q6202" s="560"/>
      <c r="R6202" s="560"/>
      <c r="S6202" s="560"/>
      <c r="T6202" s="560"/>
      <c r="U6202" s="560"/>
    </row>
    <row r="6203" spans="1:21">
      <c r="A6203" s="593">
        <f t="shared" si="576"/>
        <v>41533</v>
      </c>
      <c r="B6203" s="594">
        <v>41533.417025462964</v>
      </c>
      <c r="C6203" s="560">
        <f t="shared" si="577"/>
        <v>2013</v>
      </c>
      <c r="D6203" s="560">
        <f t="shared" si="578"/>
        <v>9</v>
      </c>
      <c r="E6203" s="560">
        <f t="shared" si="579"/>
        <v>16</v>
      </c>
      <c r="F6203" s="560">
        <f t="shared" si="580"/>
        <v>10</v>
      </c>
      <c r="G6203" s="595">
        <f t="shared" si="581"/>
        <v>2</v>
      </c>
      <c r="H6203" s="590">
        <f>CHOOSE('Output Sheet'!$B$4,'8760 Data'!J6203,'8760 Data'!K6203,'8760 Data'!L6203,'8760 Data'!M6203,'8760 Data'!N6203,'8760 Data'!O6203,'8760 Data'!P6203,'8760 Data'!Q6203,'8760 Data'!R6203,'8760 Data'!S6203,'8760 Data'!T6203,'8760 Data'!U6203)</f>
        <v>0</v>
      </c>
      <c r="I6203" s="591" t="e">
        <f>H6203/'Output Sheet'!$B$8</f>
        <v>#DIV/0!</v>
      </c>
      <c r="J6203" s="596"/>
      <c r="K6203" s="560"/>
      <c r="L6203" s="560"/>
      <c r="M6203" s="560"/>
      <c r="N6203" s="560"/>
      <c r="O6203" s="560"/>
      <c r="P6203" s="560"/>
      <c r="Q6203" s="560"/>
      <c r="R6203" s="560"/>
      <c r="S6203" s="560"/>
      <c r="T6203" s="560"/>
      <c r="U6203" s="560"/>
    </row>
    <row r="6204" spans="1:21">
      <c r="A6204" s="593">
        <f t="shared" si="576"/>
        <v>41533</v>
      </c>
      <c r="B6204" s="594">
        <v>41533.458692187502</v>
      </c>
      <c r="C6204" s="560">
        <f t="shared" si="577"/>
        <v>2013</v>
      </c>
      <c r="D6204" s="560">
        <f t="shared" si="578"/>
        <v>9</v>
      </c>
      <c r="E6204" s="560">
        <f t="shared" si="579"/>
        <v>16</v>
      </c>
      <c r="F6204" s="560">
        <f t="shared" si="580"/>
        <v>11</v>
      </c>
      <c r="G6204" s="595">
        <f t="shared" si="581"/>
        <v>2</v>
      </c>
      <c r="H6204" s="590">
        <f>CHOOSE('Output Sheet'!$B$4,'8760 Data'!J6204,'8760 Data'!K6204,'8760 Data'!L6204,'8760 Data'!M6204,'8760 Data'!N6204,'8760 Data'!O6204,'8760 Data'!P6204,'8760 Data'!Q6204,'8760 Data'!R6204,'8760 Data'!S6204,'8760 Data'!T6204,'8760 Data'!U6204)</f>
        <v>0</v>
      </c>
      <c r="I6204" s="591" t="e">
        <f>H6204/'Output Sheet'!$B$8</f>
        <v>#DIV/0!</v>
      </c>
      <c r="J6204" s="596"/>
      <c r="K6204" s="560"/>
      <c r="L6204" s="560"/>
      <c r="M6204" s="560"/>
      <c r="N6204" s="560"/>
      <c r="O6204" s="560"/>
      <c r="P6204" s="560"/>
      <c r="Q6204" s="560"/>
      <c r="R6204" s="560"/>
      <c r="S6204" s="560"/>
      <c r="T6204" s="560"/>
      <c r="U6204" s="560"/>
    </row>
    <row r="6205" spans="1:21">
      <c r="A6205" s="593">
        <f t="shared" si="576"/>
        <v>41533</v>
      </c>
      <c r="B6205" s="594">
        <v>41533.500358912039</v>
      </c>
      <c r="C6205" s="560">
        <f t="shared" si="577"/>
        <v>2013</v>
      </c>
      <c r="D6205" s="560">
        <f t="shared" si="578"/>
        <v>9</v>
      </c>
      <c r="E6205" s="560">
        <f t="shared" si="579"/>
        <v>16</v>
      </c>
      <c r="F6205" s="560">
        <f t="shared" si="580"/>
        <v>12</v>
      </c>
      <c r="G6205" s="595">
        <f t="shared" si="581"/>
        <v>2</v>
      </c>
      <c r="H6205" s="590">
        <f>CHOOSE('Output Sheet'!$B$4,'8760 Data'!J6205,'8760 Data'!K6205,'8760 Data'!L6205,'8760 Data'!M6205,'8760 Data'!N6205,'8760 Data'!O6205,'8760 Data'!P6205,'8760 Data'!Q6205,'8760 Data'!R6205,'8760 Data'!S6205,'8760 Data'!T6205,'8760 Data'!U6205)</f>
        <v>0</v>
      </c>
      <c r="I6205" s="591" t="e">
        <f>H6205/'Output Sheet'!$B$8</f>
        <v>#DIV/0!</v>
      </c>
      <c r="J6205" s="596"/>
      <c r="K6205" s="560"/>
      <c r="L6205" s="560"/>
      <c r="M6205" s="560"/>
      <c r="N6205" s="560"/>
      <c r="O6205" s="560"/>
      <c r="P6205" s="560"/>
      <c r="Q6205" s="560"/>
      <c r="R6205" s="560"/>
      <c r="S6205" s="560"/>
      <c r="T6205" s="560"/>
      <c r="U6205" s="560"/>
    </row>
    <row r="6206" spans="1:21">
      <c r="A6206" s="593">
        <f t="shared" si="576"/>
        <v>41533</v>
      </c>
      <c r="B6206" s="594">
        <v>41533.542025636576</v>
      </c>
      <c r="C6206" s="560">
        <f t="shared" si="577"/>
        <v>2013</v>
      </c>
      <c r="D6206" s="560">
        <f t="shared" si="578"/>
        <v>9</v>
      </c>
      <c r="E6206" s="560">
        <f t="shared" si="579"/>
        <v>16</v>
      </c>
      <c r="F6206" s="560">
        <f t="shared" si="580"/>
        <v>13</v>
      </c>
      <c r="G6206" s="595">
        <f t="shared" si="581"/>
        <v>2</v>
      </c>
      <c r="H6206" s="590">
        <f>CHOOSE('Output Sheet'!$B$4,'8760 Data'!J6206,'8760 Data'!K6206,'8760 Data'!L6206,'8760 Data'!M6206,'8760 Data'!N6206,'8760 Data'!O6206,'8760 Data'!P6206,'8760 Data'!Q6206,'8760 Data'!R6206,'8760 Data'!S6206,'8760 Data'!T6206,'8760 Data'!U6206)</f>
        <v>0</v>
      </c>
      <c r="I6206" s="591" t="e">
        <f>H6206/'Output Sheet'!$B$8</f>
        <v>#DIV/0!</v>
      </c>
      <c r="J6206" s="596"/>
      <c r="K6206" s="560"/>
      <c r="L6206" s="560"/>
      <c r="M6206" s="560"/>
      <c r="N6206" s="560"/>
      <c r="O6206" s="560"/>
      <c r="P6206" s="560"/>
      <c r="Q6206" s="560"/>
      <c r="R6206" s="560"/>
      <c r="S6206" s="560"/>
      <c r="T6206" s="560"/>
      <c r="U6206" s="560"/>
    </row>
    <row r="6207" spans="1:21">
      <c r="A6207" s="593">
        <f t="shared" si="576"/>
        <v>41533</v>
      </c>
      <c r="B6207" s="594">
        <v>41533.583692361113</v>
      </c>
      <c r="C6207" s="560">
        <f t="shared" si="577"/>
        <v>2013</v>
      </c>
      <c r="D6207" s="560">
        <f t="shared" si="578"/>
        <v>9</v>
      </c>
      <c r="E6207" s="560">
        <f t="shared" si="579"/>
        <v>16</v>
      </c>
      <c r="F6207" s="560">
        <f t="shared" si="580"/>
        <v>14</v>
      </c>
      <c r="G6207" s="595">
        <f t="shared" si="581"/>
        <v>2</v>
      </c>
      <c r="H6207" s="590">
        <f>CHOOSE('Output Sheet'!$B$4,'8760 Data'!J6207,'8760 Data'!K6207,'8760 Data'!L6207,'8760 Data'!M6207,'8760 Data'!N6207,'8760 Data'!O6207,'8760 Data'!P6207,'8760 Data'!Q6207,'8760 Data'!R6207,'8760 Data'!S6207,'8760 Data'!T6207,'8760 Data'!U6207)</f>
        <v>0</v>
      </c>
      <c r="I6207" s="591" t="e">
        <f>H6207/'Output Sheet'!$B$8</f>
        <v>#DIV/0!</v>
      </c>
      <c r="J6207" s="596"/>
      <c r="K6207" s="560"/>
      <c r="L6207" s="560"/>
      <c r="M6207" s="560"/>
      <c r="N6207" s="560"/>
      <c r="O6207" s="560"/>
      <c r="P6207" s="560"/>
      <c r="Q6207" s="560"/>
      <c r="R6207" s="560"/>
      <c r="S6207" s="560"/>
      <c r="T6207" s="560"/>
      <c r="U6207" s="560"/>
    </row>
    <row r="6208" spans="1:21">
      <c r="A6208" s="593">
        <f t="shared" si="576"/>
        <v>41533</v>
      </c>
      <c r="B6208" s="594">
        <v>41533.62535908565</v>
      </c>
      <c r="C6208" s="560">
        <f t="shared" si="577"/>
        <v>2013</v>
      </c>
      <c r="D6208" s="560">
        <f t="shared" si="578"/>
        <v>9</v>
      </c>
      <c r="E6208" s="560">
        <f t="shared" si="579"/>
        <v>16</v>
      </c>
      <c r="F6208" s="560">
        <f t="shared" si="580"/>
        <v>15</v>
      </c>
      <c r="G6208" s="595">
        <f t="shared" si="581"/>
        <v>2</v>
      </c>
      <c r="H6208" s="590">
        <f>CHOOSE('Output Sheet'!$B$4,'8760 Data'!J6208,'8760 Data'!K6208,'8760 Data'!L6208,'8760 Data'!M6208,'8760 Data'!N6208,'8760 Data'!O6208,'8760 Data'!P6208,'8760 Data'!Q6208,'8760 Data'!R6208,'8760 Data'!S6208,'8760 Data'!T6208,'8760 Data'!U6208)</f>
        <v>0</v>
      </c>
      <c r="I6208" s="591" t="e">
        <f>H6208/'Output Sheet'!$B$8</f>
        <v>#DIV/0!</v>
      </c>
      <c r="J6208" s="596"/>
      <c r="K6208" s="560"/>
      <c r="L6208" s="560"/>
      <c r="M6208" s="560"/>
      <c r="N6208" s="560"/>
      <c r="O6208" s="560"/>
      <c r="P6208" s="560"/>
      <c r="Q6208" s="560"/>
      <c r="R6208" s="560"/>
      <c r="S6208" s="560"/>
      <c r="T6208" s="560"/>
      <c r="U6208" s="560"/>
    </row>
    <row r="6209" spans="1:21">
      <c r="A6209" s="593">
        <f t="shared" si="576"/>
        <v>41533</v>
      </c>
      <c r="B6209" s="594">
        <v>41533.667025810188</v>
      </c>
      <c r="C6209" s="560">
        <f t="shared" si="577"/>
        <v>2013</v>
      </c>
      <c r="D6209" s="560">
        <f t="shared" si="578"/>
        <v>9</v>
      </c>
      <c r="E6209" s="560">
        <f t="shared" si="579"/>
        <v>16</v>
      </c>
      <c r="F6209" s="560">
        <f t="shared" si="580"/>
        <v>16</v>
      </c>
      <c r="G6209" s="595">
        <f t="shared" si="581"/>
        <v>2</v>
      </c>
      <c r="H6209" s="590">
        <f>CHOOSE('Output Sheet'!$B$4,'8760 Data'!J6209,'8760 Data'!K6209,'8760 Data'!L6209,'8760 Data'!M6209,'8760 Data'!N6209,'8760 Data'!O6209,'8760 Data'!P6209,'8760 Data'!Q6209,'8760 Data'!R6209,'8760 Data'!S6209,'8760 Data'!T6209,'8760 Data'!U6209)</f>
        <v>0</v>
      </c>
      <c r="I6209" s="591" t="e">
        <f>H6209/'Output Sheet'!$B$8</f>
        <v>#DIV/0!</v>
      </c>
      <c r="J6209" s="596"/>
      <c r="K6209" s="560"/>
      <c r="L6209" s="560"/>
      <c r="M6209" s="560"/>
      <c r="N6209" s="560"/>
      <c r="O6209" s="560"/>
      <c r="P6209" s="560"/>
      <c r="Q6209" s="560"/>
      <c r="R6209" s="560"/>
      <c r="S6209" s="560"/>
      <c r="T6209" s="560"/>
      <c r="U6209" s="560"/>
    </row>
    <row r="6210" spans="1:21">
      <c r="A6210" s="593">
        <f t="shared" si="576"/>
        <v>41533</v>
      </c>
      <c r="B6210" s="594">
        <v>41533.708692534725</v>
      </c>
      <c r="C6210" s="560">
        <f t="shared" si="577"/>
        <v>2013</v>
      </c>
      <c r="D6210" s="560">
        <f t="shared" si="578"/>
        <v>9</v>
      </c>
      <c r="E6210" s="560">
        <f t="shared" si="579"/>
        <v>16</v>
      </c>
      <c r="F6210" s="560">
        <f t="shared" si="580"/>
        <v>17</v>
      </c>
      <c r="G6210" s="595">
        <f t="shared" si="581"/>
        <v>2</v>
      </c>
      <c r="H6210" s="590">
        <f>CHOOSE('Output Sheet'!$B$4,'8760 Data'!J6210,'8760 Data'!K6210,'8760 Data'!L6210,'8760 Data'!M6210,'8760 Data'!N6210,'8760 Data'!O6210,'8760 Data'!P6210,'8760 Data'!Q6210,'8760 Data'!R6210,'8760 Data'!S6210,'8760 Data'!T6210,'8760 Data'!U6210)</f>
        <v>0</v>
      </c>
      <c r="I6210" s="591" t="e">
        <f>H6210/'Output Sheet'!$B$8</f>
        <v>#DIV/0!</v>
      </c>
      <c r="J6210" s="596"/>
      <c r="K6210" s="560"/>
      <c r="L6210" s="560"/>
      <c r="M6210" s="560"/>
      <c r="N6210" s="560"/>
      <c r="O6210" s="560"/>
      <c r="P6210" s="560"/>
      <c r="Q6210" s="560"/>
      <c r="R6210" s="560"/>
      <c r="S6210" s="560"/>
      <c r="T6210" s="560"/>
      <c r="U6210" s="560"/>
    </row>
    <row r="6211" spans="1:21">
      <c r="A6211" s="593">
        <f t="shared" ref="A6211:A6274" si="582">DATE(C6211,D6211,E6211)</f>
        <v>41533</v>
      </c>
      <c r="B6211" s="594">
        <v>41533.750359259262</v>
      </c>
      <c r="C6211" s="560">
        <f t="shared" ref="C6211:C6274" si="583">YEAR(B6211)</f>
        <v>2013</v>
      </c>
      <c r="D6211" s="560">
        <f t="shared" ref="D6211:D6274" si="584">MONTH(B6211)</f>
        <v>9</v>
      </c>
      <c r="E6211" s="560">
        <f t="shared" ref="E6211:E6274" si="585">DAY(B6211)</f>
        <v>16</v>
      </c>
      <c r="F6211" s="560">
        <f t="shared" ref="F6211:F6274" si="586">IF(HOUR(B6211)&lt;&gt;0,HOUR(B6211),24)</f>
        <v>18</v>
      </c>
      <c r="G6211" s="595">
        <f t="shared" ref="G6211:G6274" si="587">WEEKDAY(B6211,1)</f>
        <v>2</v>
      </c>
      <c r="H6211" s="590">
        <f>CHOOSE('Output Sheet'!$B$4,'8760 Data'!J6211,'8760 Data'!K6211,'8760 Data'!L6211,'8760 Data'!M6211,'8760 Data'!N6211,'8760 Data'!O6211,'8760 Data'!P6211,'8760 Data'!Q6211,'8760 Data'!R6211,'8760 Data'!S6211,'8760 Data'!T6211,'8760 Data'!U6211)</f>
        <v>0</v>
      </c>
      <c r="I6211" s="591" t="e">
        <f>H6211/'Output Sheet'!$B$8</f>
        <v>#DIV/0!</v>
      </c>
      <c r="J6211" s="596"/>
      <c r="K6211" s="560"/>
      <c r="L6211" s="560"/>
      <c r="M6211" s="560"/>
      <c r="N6211" s="560"/>
      <c r="O6211" s="560"/>
      <c r="P6211" s="560"/>
      <c r="Q6211" s="560"/>
      <c r="R6211" s="560"/>
      <c r="S6211" s="560"/>
      <c r="T6211" s="560"/>
      <c r="U6211" s="560"/>
    </row>
    <row r="6212" spans="1:21">
      <c r="A6212" s="593">
        <f t="shared" si="582"/>
        <v>41533</v>
      </c>
      <c r="B6212" s="594">
        <v>41533.792025983799</v>
      </c>
      <c r="C6212" s="560">
        <f t="shared" si="583"/>
        <v>2013</v>
      </c>
      <c r="D6212" s="560">
        <f t="shared" si="584"/>
        <v>9</v>
      </c>
      <c r="E6212" s="560">
        <f t="shared" si="585"/>
        <v>16</v>
      </c>
      <c r="F6212" s="560">
        <f t="shared" si="586"/>
        <v>19</v>
      </c>
      <c r="G6212" s="595">
        <f t="shared" si="587"/>
        <v>2</v>
      </c>
      <c r="H6212" s="590">
        <f>CHOOSE('Output Sheet'!$B$4,'8760 Data'!J6212,'8760 Data'!K6212,'8760 Data'!L6212,'8760 Data'!M6212,'8760 Data'!N6212,'8760 Data'!O6212,'8760 Data'!P6212,'8760 Data'!Q6212,'8760 Data'!R6212,'8760 Data'!S6212,'8760 Data'!T6212,'8760 Data'!U6212)</f>
        <v>0</v>
      </c>
      <c r="I6212" s="591" t="e">
        <f>H6212/'Output Sheet'!$B$8</f>
        <v>#DIV/0!</v>
      </c>
      <c r="J6212" s="596"/>
      <c r="K6212" s="560"/>
      <c r="L6212" s="560"/>
      <c r="M6212" s="560"/>
      <c r="N6212" s="560"/>
      <c r="O6212" s="560"/>
      <c r="P6212" s="560"/>
      <c r="Q6212" s="560"/>
      <c r="R6212" s="560"/>
      <c r="S6212" s="560"/>
      <c r="T6212" s="560"/>
      <c r="U6212" s="560"/>
    </row>
    <row r="6213" spans="1:21">
      <c r="A6213" s="593">
        <f t="shared" si="582"/>
        <v>41533</v>
      </c>
      <c r="B6213" s="594">
        <v>41533.833692708336</v>
      </c>
      <c r="C6213" s="560">
        <f t="shared" si="583"/>
        <v>2013</v>
      </c>
      <c r="D6213" s="560">
        <f t="shared" si="584"/>
        <v>9</v>
      </c>
      <c r="E6213" s="560">
        <f t="shared" si="585"/>
        <v>16</v>
      </c>
      <c r="F6213" s="560">
        <f t="shared" si="586"/>
        <v>20</v>
      </c>
      <c r="G6213" s="595">
        <f t="shared" si="587"/>
        <v>2</v>
      </c>
      <c r="H6213" s="590">
        <f>CHOOSE('Output Sheet'!$B$4,'8760 Data'!J6213,'8760 Data'!K6213,'8760 Data'!L6213,'8760 Data'!M6213,'8760 Data'!N6213,'8760 Data'!O6213,'8760 Data'!P6213,'8760 Data'!Q6213,'8760 Data'!R6213,'8760 Data'!S6213,'8760 Data'!T6213,'8760 Data'!U6213)</f>
        <v>0</v>
      </c>
      <c r="I6213" s="591" t="e">
        <f>H6213/'Output Sheet'!$B$8</f>
        <v>#DIV/0!</v>
      </c>
      <c r="J6213" s="596"/>
      <c r="K6213" s="560"/>
      <c r="L6213" s="560"/>
      <c r="M6213" s="560"/>
      <c r="N6213" s="560"/>
      <c r="O6213" s="560"/>
      <c r="P6213" s="560"/>
      <c r="Q6213" s="560"/>
      <c r="R6213" s="560"/>
      <c r="S6213" s="560"/>
      <c r="T6213" s="560"/>
      <c r="U6213" s="560"/>
    </row>
    <row r="6214" spans="1:21">
      <c r="A6214" s="593">
        <f t="shared" si="582"/>
        <v>41533</v>
      </c>
      <c r="B6214" s="594">
        <v>41533.875359432874</v>
      </c>
      <c r="C6214" s="560">
        <f t="shared" si="583"/>
        <v>2013</v>
      </c>
      <c r="D6214" s="560">
        <f t="shared" si="584"/>
        <v>9</v>
      </c>
      <c r="E6214" s="560">
        <f t="shared" si="585"/>
        <v>16</v>
      </c>
      <c r="F6214" s="560">
        <f t="shared" si="586"/>
        <v>21</v>
      </c>
      <c r="G6214" s="595">
        <f t="shared" si="587"/>
        <v>2</v>
      </c>
      <c r="H6214" s="590">
        <f>CHOOSE('Output Sheet'!$B$4,'8760 Data'!J6214,'8760 Data'!K6214,'8760 Data'!L6214,'8760 Data'!M6214,'8760 Data'!N6214,'8760 Data'!O6214,'8760 Data'!P6214,'8760 Data'!Q6214,'8760 Data'!R6214,'8760 Data'!S6214,'8760 Data'!T6214,'8760 Data'!U6214)</f>
        <v>0</v>
      </c>
      <c r="I6214" s="591" t="e">
        <f>H6214/'Output Sheet'!$B$8</f>
        <v>#DIV/0!</v>
      </c>
      <c r="J6214" s="596"/>
      <c r="K6214" s="560"/>
      <c r="L6214" s="560"/>
      <c r="M6214" s="560"/>
      <c r="N6214" s="560"/>
      <c r="O6214" s="560"/>
      <c r="P6214" s="560"/>
      <c r="Q6214" s="560"/>
      <c r="R6214" s="560"/>
      <c r="S6214" s="560"/>
      <c r="T6214" s="560"/>
      <c r="U6214" s="560"/>
    </row>
    <row r="6215" spans="1:21">
      <c r="A6215" s="593">
        <f t="shared" si="582"/>
        <v>41533</v>
      </c>
      <c r="B6215" s="594">
        <v>41533.917026157411</v>
      </c>
      <c r="C6215" s="560">
        <f t="shared" si="583"/>
        <v>2013</v>
      </c>
      <c r="D6215" s="560">
        <f t="shared" si="584"/>
        <v>9</v>
      </c>
      <c r="E6215" s="560">
        <f t="shared" si="585"/>
        <v>16</v>
      </c>
      <c r="F6215" s="560">
        <f t="shared" si="586"/>
        <v>22</v>
      </c>
      <c r="G6215" s="595">
        <f t="shared" si="587"/>
        <v>2</v>
      </c>
      <c r="H6215" s="590">
        <f>CHOOSE('Output Sheet'!$B$4,'8760 Data'!J6215,'8760 Data'!K6215,'8760 Data'!L6215,'8760 Data'!M6215,'8760 Data'!N6215,'8760 Data'!O6215,'8760 Data'!P6215,'8760 Data'!Q6215,'8760 Data'!R6215,'8760 Data'!S6215,'8760 Data'!T6215,'8760 Data'!U6215)</f>
        <v>0</v>
      </c>
      <c r="I6215" s="591" t="e">
        <f>H6215/'Output Sheet'!$B$8</f>
        <v>#DIV/0!</v>
      </c>
      <c r="J6215" s="596"/>
      <c r="K6215" s="560"/>
      <c r="L6215" s="560"/>
      <c r="M6215" s="560"/>
      <c r="N6215" s="560"/>
      <c r="O6215" s="560"/>
      <c r="P6215" s="560"/>
      <c r="Q6215" s="560"/>
      <c r="R6215" s="560"/>
      <c r="S6215" s="560"/>
      <c r="T6215" s="560"/>
      <c r="U6215" s="560"/>
    </row>
    <row r="6216" spans="1:21">
      <c r="A6216" s="593">
        <f t="shared" si="582"/>
        <v>41533</v>
      </c>
      <c r="B6216" s="594">
        <v>41533.958692881941</v>
      </c>
      <c r="C6216" s="560">
        <f t="shared" si="583"/>
        <v>2013</v>
      </c>
      <c r="D6216" s="560">
        <f t="shared" si="584"/>
        <v>9</v>
      </c>
      <c r="E6216" s="560">
        <f t="shared" si="585"/>
        <v>16</v>
      </c>
      <c r="F6216" s="560">
        <f t="shared" si="586"/>
        <v>23</v>
      </c>
      <c r="G6216" s="595">
        <f t="shared" si="587"/>
        <v>2</v>
      </c>
      <c r="H6216" s="590">
        <f>CHOOSE('Output Sheet'!$B$4,'8760 Data'!J6216,'8760 Data'!K6216,'8760 Data'!L6216,'8760 Data'!M6216,'8760 Data'!N6216,'8760 Data'!O6216,'8760 Data'!P6216,'8760 Data'!Q6216,'8760 Data'!R6216,'8760 Data'!S6216,'8760 Data'!T6216,'8760 Data'!U6216)</f>
        <v>0</v>
      </c>
      <c r="I6216" s="591" t="e">
        <f>H6216/'Output Sheet'!$B$8</f>
        <v>#DIV/0!</v>
      </c>
      <c r="J6216" s="596"/>
      <c r="K6216" s="560"/>
      <c r="L6216" s="560"/>
      <c r="M6216" s="560"/>
      <c r="N6216" s="560"/>
      <c r="O6216" s="560"/>
      <c r="P6216" s="560"/>
      <c r="Q6216" s="560"/>
      <c r="R6216" s="560"/>
      <c r="S6216" s="560"/>
      <c r="T6216" s="560"/>
      <c r="U6216" s="560"/>
    </row>
    <row r="6217" spans="1:21">
      <c r="A6217" s="593">
        <f t="shared" si="582"/>
        <v>41534</v>
      </c>
      <c r="B6217" s="594">
        <v>41534.000359606478</v>
      </c>
      <c r="C6217" s="560">
        <f t="shared" si="583"/>
        <v>2013</v>
      </c>
      <c r="D6217" s="560">
        <f t="shared" si="584"/>
        <v>9</v>
      </c>
      <c r="E6217" s="560">
        <f t="shared" si="585"/>
        <v>17</v>
      </c>
      <c r="F6217" s="560">
        <f t="shared" si="586"/>
        <v>24</v>
      </c>
      <c r="G6217" s="595">
        <f t="shared" si="587"/>
        <v>3</v>
      </c>
      <c r="H6217" s="590">
        <f>CHOOSE('Output Sheet'!$B$4,'8760 Data'!J6217,'8760 Data'!K6217,'8760 Data'!L6217,'8760 Data'!M6217,'8760 Data'!N6217,'8760 Data'!O6217,'8760 Data'!P6217,'8760 Data'!Q6217,'8760 Data'!R6217,'8760 Data'!S6217,'8760 Data'!T6217,'8760 Data'!U6217)</f>
        <v>0</v>
      </c>
      <c r="I6217" s="591" t="e">
        <f>H6217/'Output Sheet'!$B$8</f>
        <v>#DIV/0!</v>
      </c>
      <c r="J6217" s="596"/>
      <c r="K6217" s="560"/>
      <c r="L6217" s="560"/>
      <c r="M6217" s="560"/>
      <c r="N6217" s="560"/>
      <c r="O6217" s="560"/>
      <c r="P6217" s="560"/>
      <c r="Q6217" s="560"/>
      <c r="R6217" s="560"/>
      <c r="S6217" s="560"/>
      <c r="T6217" s="560"/>
      <c r="U6217" s="560"/>
    </row>
    <row r="6218" spans="1:21">
      <c r="A6218" s="593">
        <f t="shared" si="582"/>
        <v>41534</v>
      </c>
      <c r="B6218" s="594">
        <v>41534.042026331015</v>
      </c>
      <c r="C6218" s="560">
        <f t="shared" si="583"/>
        <v>2013</v>
      </c>
      <c r="D6218" s="560">
        <f t="shared" si="584"/>
        <v>9</v>
      </c>
      <c r="E6218" s="560">
        <f t="shared" si="585"/>
        <v>17</v>
      </c>
      <c r="F6218" s="560">
        <f t="shared" si="586"/>
        <v>1</v>
      </c>
      <c r="G6218" s="595">
        <f t="shared" si="587"/>
        <v>3</v>
      </c>
      <c r="H6218" s="590">
        <f>CHOOSE('Output Sheet'!$B$4,'8760 Data'!J6218,'8760 Data'!K6218,'8760 Data'!L6218,'8760 Data'!M6218,'8760 Data'!N6218,'8760 Data'!O6218,'8760 Data'!P6218,'8760 Data'!Q6218,'8760 Data'!R6218,'8760 Data'!S6218,'8760 Data'!T6218,'8760 Data'!U6218)</f>
        <v>0</v>
      </c>
      <c r="I6218" s="591" t="e">
        <f>H6218/'Output Sheet'!$B$8</f>
        <v>#DIV/0!</v>
      </c>
      <c r="J6218" s="596"/>
      <c r="K6218" s="560"/>
      <c r="L6218" s="560"/>
      <c r="M6218" s="560"/>
      <c r="N6218" s="560"/>
      <c r="O6218" s="560"/>
      <c r="P6218" s="560"/>
      <c r="Q6218" s="560"/>
      <c r="R6218" s="560"/>
      <c r="S6218" s="560"/>
      <c r="T6218" s="560"/>
      <c r="U6218" s="560"/>
    </row>
    <row r="6219" spans="1:21">
      <c r="A6219" s="593">
        <f t="shared" si="582"/>
        <v>41534</v>
      </c>
      <c r="B6219" s="594">
        <v>41534.083693055552</v>
      </c>
      <c r="C6219" s="560">
        <f t="shared" si="583"/>
        <v>2013</v>
      </c>
      <c r="D6219" s="560">
        <f t="shared" si="584"/>
        <v>9</v>
      </c>
      <c r="E6219" s="560">
        <f t="shared" si="585"/>
        <v>17</v>
      </c>
      <c r="F6219" s="560">
        <f t="shared" si="586"/>
        <v>2</v>
      </c>
      <c r="G6219" s="595">
        <f t="shared" si="587"/>
        <v>3</v>
      </c>
      <c r="H6219" s="590">
        <f>CHOOSE('Output Sheet'!$B$4,'8760 Data'!J6219,'8760 Data'!K6219,'8760 Data'!L6219,'8760 Data'!M6219,'8760 Data'!N6219,'8760 Data'!O6219,'8760 Data'!P6219,'8760 Data'!Q6219,'8760 Data'!R6219,'8760 Data'!S6219,'8760 Data'!T6219,'8760 Data'!U6219)</f>
        <v>0</v>
      </c>
      <c r="I6219" s="591" t="e">
        <f>H6219/'Output Sheet'!$B$8</f>
        <v>#DIV/0!</v>
      </c>
      <c r="J6219" s="596"/>
      <c r="K6219" s="560"/>
      <c r="L6219" s="560"/>
      <c r="M6219" s="560"/>
      <c r="N6219" s="560"/>
      <c r="O6219" s="560"/>
      <c r="P6219" s="560"/>
      <c r="Q6219" s="560"/>
      <c r="R6219" s="560"/>
      <c r="S6219" s="560"/>
      <c r="T6219" s="560"/>
      <c r="U6219" s="560"/>
    </row>
    <row r="6220" spans="1:21">
      <c r="A6220" s="593">
        <f t="shared" si="582"/>
        <v>41534</v>
      </c>
      <c r="B6220" s="594">
        <v>41534.12535978009</v>
      </c>
      <c r="C6220" s="560">
        <f t="shared" si="583"/>
        <v>2013</v>
      </c>
      <c r="D6220" s="560">
        <f t="shared" si="584"/>
        <v>9</v>
      </c>
      <c r="E6220" s="560">
        <f t="shared" si="585"/>
        <v>17</v>
      </c>
      <c r="F6220" s="560">
        <f t="shared" si="586"/>
        <v>3</v>
      </c>
      <c r="G6220" s="595">
        <f t="shared" si="587"/>
        <v>3</v>
      </c>
      <c r="H6220" s="590">
        <f>CHOOSE('Output Sheet'!$B$4,'8760 Data'!J6220,'8760 Data'!K6220,'8760 Data'!L6220,'8760 Data'!M6220,'8760 Data'!N6220,'8760 Data'!O6220,'8760 Data'!P6220,'8760 Data'!Q6220,'8760 Data'!R6220,'8760 Data'!S6220,'8760 Data'!T6220,'8760 Data'!U6220)</f>
        <v>0</v>
      </c>
      <c r="I6220" s="591" t="e">
        <f>H6220/'Output Sheet'!$B$8</f>
        <v>#DIV/0!</v>
      </c>
      <c r="J6220" s="596"/>
      <c r="K6220" s="560"/>
      <c r="L6220" s="560"/>
      <c r="M6220" s="560"/>
      <c r="N6220" s="560"/>
      <c r="O6220" s="560"/>
      <c r="P6220" s="560"/>
      <c r="Q6220" s="560"/>
      <c r="R6220" s="560"/>
      <c r="S6220" s="560"/>
      <c r="T6220" s="560"/>
      <c r="U6220" s="560"/>
    </row>
    <row r="6221" spans="1:21">
      <c r="A6221" s="593">
        <f t="shared" si="582"/>
        <v>41534</v>
      </c>
      <c r="B6221" s="594">
        <v>41534.167026504627</v>
      </c>
      <c r="C6221" s="560">
        <f t="shared" si="583"/>
        <v>2013</v>
      </c>
      <c r="D6221" s="560">
        <f t="shared" si="584"/>
        <v>9</v>
      </c>
      <c r="E6221" s="560">
        <f t="shared" si="585"/>
        <v>17</v>
      </c>
      <c r="F6221" s="560">
        <f t="shared" si="586"/>
        <v>4</v>
      </c>
      <c r="G6221" s="595">
        <f t="shared" si="587"/>
        <v>3</v>
      </c>
      <c r="H6221" s="590">
        <f>CHOOSE('Output Sheet'!$B$4,'8760 Data'!J6221,'8760 Data'!K6221,'8760 Data'!L6221,'8760 Data'!M6221,'8760 Data'!N6221,'8760 Data'!O6221,'8760 Data'!P6221,'8760 Data'!Q6221,'8760 Data'!R6221,'8760 Data'!S6221,'8760 Data'!T6221,'8760 Data'!U6221)</f>
        <v>0</v>
      </c>
      <c r="I6221" s="591" t="e">
        <f>H6221/'Output Sheet'!$B$8</f>
        <v>#DIV/0!</v>
      </c>
      <c r="J6221" s="596"/>
      <c r="K6221" s="560"/>
      <c r="L6221" s="560"/>
      <c r="M6221" s="560"/>
      <c r="N6221" s="560"/>
      <c r="O6221" s="560"/>
      <c r="P6221" s="560"/>
      <c r="Q6221" s="560"/>
      <c r="R6221" s="560"/>
      <c r="S6221" s="560"/>
      <c r="T6221" s="560"/>
      <c r="U6221" s="560"/>
    </row>
    <row r="6222" spans="1:21">
      <c r="A6222" s="593">
        <f t="shared" si="582"/>
        <v>41534</v>
      </c>
      <c r="B6222" s="594">
        <v>41534.208693229164</v>
      </c>
      <c r="C6222" s="560">
        <f t="shared" si="583"/>
        <v>2013</v>
      </c>
      <c r="D6222" s="560">
        <f t="shared" si="584"/>
        <v>9</v>
      </c>
      <c r="E6222" s="560">
        <f t="shared" si="585"/>
        <v>17</v>
      </c>
      <c r="F6222" s="560">
        <f t="shared" si="586"/>
        <v>5</v>
      </c>
      <c r="G6222" s="595">
        <f t="shared" si="587"/>
        <v>3</v>
      </c>
      <c r="H6222" s="590">
        <f>CHOOSE('Output Sheet'!$B$4,'8760 Data'!J6222,'8760 Data'!K6222,'8760 Data'!L6222,'8760 Data'!M6222,'8760 Data'!N6222,'8760 Data'!O6222,'8760 Data'!P6222,'8760 Data'!Q6222,'8760 Data'!R6222,'8760 Data'!S6222,'8760 Data'!T6222,'8760 Data'!U6222)</f>
        <v>0</v>
      </c>
      <c r="I6222" s="591" t="e">
        <f>H6222/'Output Sheet'!$B$8</f>
        <v>#DIV/0!</v>
      </c>
      <c r="J6222" s="596"/>
      <c r="K6222" s="560"/>
      <c r="L6222" s="560"/>
      <c r="M6222" s="560"/>
      <c r="N6222" s="560"/>
      <c r="O6222" s="560"/>
      <c r="P6222" s="560"/>
      <c r="Q6222" s="560"/>
      <c r="R6222" s="560"/>
      <c r="S6222" s="560"/>
      <c r="T6222" s="560"/>
      <c r="U6222" s="560"/>
    </row>
    <row r="6223" spans="1:21">
      <c r="A6223" s="593">
        <f t="shared" si="582"/>
        <v>41534</v>
      </c>
      <c r="B6223" s="594">
        <v>41534.250359953701</v>
      </c>
      <c r="C6223" s="560">
        <f t="shared" si="583"/>
        <v>2013</v>
      </c>
      <c r="D6223" s="560">
        <f t="shared" si="584"/>
        <v>9</v>
      </c>
      <c r="E6223" s="560">
        <f t="shared" si="585"/>
        <v>17</v>
      </c>
      <c r="F6223" s="560">
        <f t="shared" si="586"/>
        <v>6</v>
      </c>
      <c r="G6223" s="595">
        <f t="shared" si="587"/>
        <v>3</v>
      </c>
      <c r="H6223" s="590">
        <f>CHOOSE('Output Sheet'!$B$4,'8760 Data'!J6223,'8760 Data'!K6223,'8760 Data'!L6223,'8760 Data'!M6223,'8760 Data'!N6223,'8760 Data'!O6223,'8760 Data'!P6223,'8760 Data'!Q6223,'8760 Data'!R6223,'8760 Data'!S6223,'8760 Data'!T6223,'8760 Data'!U6223)</f>
        <v>0</v>
      </c>
      <c r="I6223" s="591" t="e">
        <f>H6223/'Output Sheet'!$B$8</f>
        <v>#DIV/0!</v>
      </c>
      <c r="J6223" s="596"/>
      <c r="K6223" s="560"/>
      <c r="L6223" s="560"/>
      <c r="M6223" s="560"/>
      <c r="N6223" s="560"/>
      <c r="O6223" s="560"/>
      <c r="P6223" s="560"/>
      <c r="Q6223" s="560"/>
      <c r="R6223" s="560"/>
      <c r="S6223" s="560"/>
      <c r="T6223" s="560"/>
      <c r="U6223" s="560"/>
    </row>
    <row r="6224" spans="1:21">
      <c r="A6224" s="593">
        <f t="shared" si="582"/>
        <v>41534</v>
      </c>
      <c r="B6224" s="594">
        <v>41534.292026678238</v>
      </c>
      <c r="C6224" s="560">
        <f t="shared" si="583"/>
        <v>2013</v>
      </c>
      <c r="D6224" s="560">
        <f t="shared" si="584"/>
        <v>9</v>
      </c>
      <c r="E6224" s="560">
        <f t="shared" si="585"/>
        <v>17</v>
      </c>
      <c r="F6224" s="560">
        <f t="shared" si="586"/>
        <v>7</v>
      </c>
      <c r="G6224" s="595">
        <f t="shared" si="587"/>
        <v>3</v>
      </c>
      <c r="H6224" s="590">
        <f>CHOOSE('Output Sheet'!$B$4,'8760 Data'!J6224,'8760 Data'!K6224,'8760 Data'!L6224,'8760 Data'!M6224,'8760 Data'!N6224,'8760 Data'!O6224,'8760 Data'!P6224,'8760 Data'!Q6224,'8760 Data'!R6224,'8760 Data'!S6224,'8760 Data'!T6224,'8760 Data'!U6224)</f>
        <v>0</v>
      </c>
      <c r="I6224" s="591" t="e">
        <f>H6224/'Output Sheet'!$B$8</f>
        <v>#DIV/0!</v>
      </c>
      <c r="J6224" s="596"/>
      <c r="K6224" s="560"/>
      <c r="L6224" s="560"/>
      <c r="M6224" s="560"/>
      <c r="N6224" s="560"/>
      <c r="O6224" s="560"/>
      <c r="P6224" s="560"/>
      <c r="Q6224" s="560"/>
      <c r="R6224" s="560"/>
      <c r="S6224" s="560"/>
      <c r="T6224" s="560"/>
      <c r="U6224" s="560"/>
    </row>
    <row r="6225" spans="1:21">
      <c r="A6225" s="593">
        <f t="shared" si="582"/>
        <v>41534</v>
      </c>
      <c r="B6225" s="594">
        <v>41534.333693402776</v>
      </c>
      <c r="C6225" s="560">
        <f t="shared" si="583"/>
        <v>2013</v>
      </c>
      <c r="D6225" s="560">
        <f t="shared" si="584"/>
        <v>9</v>
      </c>
      <c r="E6225" s="560">
        <f t="shared" si="585"/>
        <v>17</v>
      </c>
      <c r="F6225" s="560">
        <f t="shared" si="586"/>
        <v>8</v>
      </c>
      <c r="G6225" s="595">
        <f t="shared" si="587"/>
        <v>3</v>
      </c>
      <c r="H6225" s="590">
        <f>CHOOSE('Output Sheet'!$B$4,'8760 Data'!J6225,'8760 Data'!K6225,'8760 Data'!L6225,'8760 Data'!M6225,'8760 Data'!N6225,'8760 Data'!O6225,'8760 Data'!P6225,'8760 Data'!Q6225,'8760 Data'!R6225,'8760 Data'!S6225,'8760 Data'!T6225,'8760 Data'!U6225)</f>
        <v>0</v>
      </c>
      <c r="I6225" s="591" t="e">
        <f>H6225/'Output Sheet'!$B$8</f>
        <v>#DIV/0!</v>
      </c>
      <c r="J6225" s="596"/>
      <c r="K6225" s="560"/>
      <c r="L6225" s="560"/>
      <c r="M6225" s="560"/>
      <c r="N6225" s="560"/>
      <c r="O6225" s="560"/>
      <c r="P6225" s="560"/>
      <c r="Q6225" s="560"/>
      <c r="R6225" s="560"/>
      <c r="S6225" s="560"/>
      <c r="T6225" s="560"/>
      <c r="U6225" s="560"/>
    </row>
    <row r="6226" spans="1:21">
      <c r="A6226" s="593">
        <f t="shared" si="582"/>
        <v>41534</v>
      </c>
      <c r="B6226" s="594">
        <v>41534.375360127313</v>
      </c>
      <c r="C6226" s="560">
        <f t="shared" si="583"/>
        <v>2013</v>
      </c>
      <c r="D6226" s="560">
        <f t="shared" si="584"/>
        <v>9</v>
      </c>
      <c r="E6226" s="560">
        <f t="shared" si="585"/>
        <v>17</v>
      </c>
      <c r="F6226" s="560">
        <f t="shared" si="586"/>
        <v>9</v>
      </c>
      <c r="G6226" s="595">
        <f t="shared" si="587"/>
        <v>3</v>
      </c>
      <c r="H6226" s="590">
        <f>CHOOSE('Output Sheet'!$B$4,'8760 Data'!J6226,'8760 Data'!K6226,'8760 Data'!L6226,'8760 Data'!M6226,'8760 Data'!N6226,'8760 Data'!O6226,'8760 Data'!P6226,'8760 Data'!Q6226,'8760 Data'!R6226,'8760 Data'!S6226,'8760 Data'!T6226,'8760 Data'!U6226)</f>
        <v>0</v>
      </c>
      <c r="I6226" s="591" t="e">
        <f>H6226/'Output Sheet'!$B$8</f>
        <v>#DIV/0!</v>
      </c>
      <c r="J6226" s="596"/>
      <c r="K6226" s="560"/>
      <c r="L6226" s="560"/>
      <c r="M6226" s="560"/>
      <c r="N6226" s="560"/>
      <c r="O6226" s="560"/>
      <c r="P6226" s="560"/>
      <c r="Q6226" s="560"/>
      <c r="R6226" s="560"/>
      <c r="S6226" s="560"/>
      <c r="T6226" s="560"/>
      <c r="U6226" s="560"/>
    </row>
    <row r="6227" spans="1:21">
      <c r="A6227" s="593">
        <f t="shared" si="582"/>
        <v>41534</v>
      </c>
      <c r="B6227" s="594">
        <v>41534.41702685185</v>
      </c>
      <c r="C6227" s="560">
        <f t="shared" si="583"/>
        <v>2013</v>
      </c>
      <c r="D6227" s="560">
        <f t="shared" si="584"/>
        <v>9</v>
      </c>
      <c r="E6227" s="560">
        <f t="shared" si="585"/>
        <v>17</v>
      </c>
      <c r="F6227" s="560">
        <f t="shared" si="586"/>
        <v>10</v>
      </c>
      <c r="G6227" s="595">
        <f t="shared" si="587"/>
        <v>3</v>
      </c>
      <c r="H6227" s="590">
        <f>CHOOSE('Output Sheet'!$B$4,'8760 Data'!J6227,'8760 Data'!K6227,'8760 Data'!L6227,'8760 Data'!M6227,'8760 Data'!N6227,'8760 Data'!O6227,'8760 Data'!P6227,'8760 Data'!Q6227,'8760 Data'!R6227,'8760 Data'!S6227,'8760 Data'!T6227,'8760 Data'!U6227)</f>
        <v>0</v>
      </c>
      <c r="I6227" s="591" t="e">
        <f>H6227/'Output Sheet'!$B$8</f>
        <v>#DIV/0!</v>
      </c>
      <c r="J6227" s="596"/>
      <c r="K6227" s="560"/>
      <c r="L6227" s="560"/>
      <c r="M6227" s="560"/>
      <c r="N6227" s="560"/>
      <c r="O6227" s="560"/>
      <c r="P6227" s="560"/>
      <c r="Q6227" s="560"/>
      <c r="R6227" s="560"/>
      <c r="S6227" s="560"/>
      <c r="T6227" s="560"/>
      <c r="U6227" s="560"/>
    </row>
    <row r="6228" spans="1:21">
      <c r="A6228" s="593">
        <f t="shared" si="582"/>
        <v>41534</v>
      </c>
      <c r="B6228" s="594">
        <v>41534.458693576387</v>
      </c>
      <c r="C6228" s="560">
        <f t="shared" si="583"/>
        <v>2013</v>
      </c>
      <c r="D6228" s="560">
        <f t="shared" si="584"/>
        <v>9</v>
      </c>
      <c r="E6228" s="560">
        <f t="shared" si="585"/>
        <v>17</v>
      </c>
      <c r="F6228" s="560">
        <f t="shared" si="586"/>
        <v>11</v>
      </c>
      <c r="G6228" s="595">
        <f t="shared" si="587"/>
        <v>3</v>
      </c>
      <c r="H6228" s="590">
        <f>CHOOSE('Output Sheet'!$B$4,'8760 Data'!J6228,'8760 Data'!K6228,'8760 Data'!L6228,'8760 Data'!M6228,'8760 Data'!N6228,'8760 Data'!O6228,'8760 Data'!P6228,'8760 Data'!Q6228,'8760 Data'!R6228,'8760 Data'!S6228,'8760 Data'!T6228,'8760 Data'!U6228)</f>
        <v>0</v>
      </c>
      <c r="I6228" s="591" t="e">
        <f>H6228/'Output Sheet'!$B$8</f>
        <v>#DIV/0!</v>
      </c>
      <c r="J6228" s="596"/>
      <c r="K6228" s="560"/>
      <c r="L6228" s="560"/>
      <c r="M6228" s="560"/>
      <c r="N6228" s="560"/>
      <c r="O6228" s="560"/>
      <c r="P6228" s="560"/>
      <c r="Q6228" s="560"/>
      <c r="R6228" s="560"/>
      <c r="S6228" s="560"/>
      <c r="T6228" s="560"/>
      <c r="U6228" s="560"/>
    </row>
    <row r="6229" spans="1:21">
      <c r="A6229" s="593">
        <f t="shared" si="582"/>
        <v>41534</v>
      </c>
      <c r="B6229" s="594">
        <v>41534.500360300925</v>
      </c>
      <c r="C6229" s="560">
        <f t="shared" si="583"/>
        <v>2013</v>
      </c>
      <c r="D6229" s="560">
        <f t="shared" si="584"/>
        <v>9</v>
      </c>
      <c r="E6229" s="560">
        <f t="shared" si="585"/>
        <v>17</v>
      </c>
      <c r="F6229" s="560">
        <f t="shared" si="586"/>
        <v>12</v>
      </c>
      <c r="G6229" s="595">
        <f t="shared" si="587"/>
        <v>3</v>
      </c>
      <c r="H6229" s="590">
        <f>CHOOSE('Output Sheet'!$B$4,'8760 Data'!J6229,'8760 Data'!K6229,'8760 Data'!L6229,'8760 Data'!M6229,'8760 Data'!N6229,'8760 Data'!O6229,'8760 Data'!P6229,'8760 Data'!Q6229,'8760 Data'!R6229,'8760 Data'!S6229,'8760 Data'!T6229,'8760 Data'!U6229)</f>
        <v>0</v>
      </c>
      <c r="I6229" s="591" t="e">
        <f>H6229/'Output Sheet'!$B$8</f>
        <v>#DIV/0!</v>
      </c>
      <c r="J6229" s="596"/>
      <c r="K6229" s="560"/>
      <c r="L6229" s="560"/>
      <c r="M6229" s="560"/>
      <c r="N6229" s="560"/>
      <c r="O6229" s="560"/>
      <c r="P6229" s="560"/>
      <c r="Q6229" s="560"/>
      <c r="R6229" s="560"/>
      <c r="S6229" s="560"/>
      <c r="T6229" s="560"/>
      <c r="U6229" s="560"/>
    </row>
    <row r="6230" spans="1:21">
      <c r="A6230" s="593">
        <f t="shared" si="582"/>
        <v>41534</v>
      </c>
      <c r="B6230" s="594">
        <v>41534.542027025462</v>
      </c>
      <c r="C6230" s="560">
        <f t="shared" si="583"/>
        <v>2013</v>
      </c>
      <c r="D6230" s="560">
        <f t="shared" si="584"/>
        <v>9</v>
      </c>
      <c r="E6230" s="560">
        <f t="shared" si="585"/>
        <v>17</v>
      </c>
      <c r="F6230" s="560">
        <f t="shared" si="586"/>
        <v>13</v>
      </c>
      <c r="G6230" s="595">
        <f t="shared" si="587"/>
        <v>3</v>
      </c>
      <c r="H6230" s="590">
        <f>CHOOSE('Output Sheet'!$B$4,'8760 Data'!J6230,'8760 Data'!K6230,'8760 Data'!L6230,'8760 Data'!M6230,'8760 Data'!N6230,'8760 Data'!O6230,'8760 Data'!P6230,'8760 Data'!Q6230,'8760 Data'!R6230,'8760 Data'!S6230,'8760 Data'!T6230,'8760 Data'!U6230)</f>
        <v>0</v>
      </c>
      <c r="I6230" s="591" t="e">
        <f>H6230/'Output Sheet'!$B$8</f>
        <v>#DIV/0!</v>
      </c>
      <c r="J6230" s="596"/>
      <c r="K6230" s="560"/>
      <c r="L6230" s="560"/>
      <c r="M6230" s="560"/>
      <c r="N6230" s="560"/>
      <c r="O6230" s="560"/>
      <c r="P6230" s="560"/>
      <c r="Q6230" s="560"/>
      <c r="R6230" s="560"/>
      <c r="S6230" s="560"/>
      <c r="T6230" s="560"/>
      <c r="U6230" s="560"/>
    </row>
    <row r="6231" spans="1:21">
      <c r="A6231" s="593">
        <f t="shared" si="582"/>
        <v>41534</v>
      </c>
      <c r="B6231" s="594">
        <v>41534.583693749999</v>
      </c>
      <c r="C6231" s="560">
        <f t="shared" si="583"/>
        <v>2013</v>
      </c>
      <c r="D6231" s="560">
        <f t="shared" si="584"/>
        <v>9</v>
      </c>
      <c r="E6231" s="560">
        <f t="shared" si="585"/>
        <v>17</v>
      </c>
      <c r="F6231" s="560">
        <f t="shared" si="586"/>
        <v>14</v>
      </c>
      <c r="G6231" s="595">
        <f t="shared" si="587"/>
        <v>3</v>
      </c>
      <c r="H6231" s="590">
        <f>CHOOSE('Output Sheet'!$B$4,'8760 Data'!J6231,'8760 Data'!K6231,'8760 Data'!L6231,'8760 Data'!M6231,'8760 Data'!N6231,'8760 Data'!O6231,'8760 Data'!P6231,'8760 Data'!Q6231,'8760 Data'!R6231,'8760 Data'!S6231,'8760 Data'!T6231,'8760 Data'!U6231)</f>
        <v>0</v>
      </c>
      <c r="I6231" s="591" t="e">
        <f>H6231/'Output Sheet'!$B$8</f>
        <v>#DIV/0!</v>
      </c>
      <c r="J6231" s="596"/>
      <c r="K6231" s="560"/>
      <c r="L6231" s="560"/>
      <c r="M6231" s="560"/>
      <c r="N6231" s="560"/>
      <c r="O6231" s="560"/>
      <c r="P6231" s="560"/>
      <c r="Q6231" s="560"/>
      <c r="R6231" s="560"/>
      <c r="S6231" s="560"/>
      <c r="T6231" s="560"/>
      <c r="U6231" s="560"/>
    </row>
    <row r="6232" spans="1:21">
      <c r="A6232" s="593">
        <f t="shared" si="582"/>
        <v>41534</v>
      </c>
      <c r="B6232" s="594">
        <v>41534.625360474536</v>
      </c>
      <c r="C6232" s="560">
        <f t="shared" si="583"/>
        <v>2013</v>
      </c>
      <c r="D6232" s="560">
        <f t="shared" si="584"/>
        <v>9</v>
      </c>
      <c r="E6232" s="560">
        <f t="shared" si="585"/>
        <v>17</v>
      </c>
      <c r="F6232" s="560">
        <f t="shared" si="586"/>
        <v>15</v>
      </c>
      <c r="G6232" s="595">
        <f t="shared" si="587"/>
        <v>3</v>
      </c>
      <c r="H6232" s="590">
        <f>CHOOSE('Output Sheet'!$B$4,'8760 Data'!J6232,'8760 Data'!K6232,'8760 Data'!L6232,'8760 Data'!M6232,'8760 Data'!N6232,'8760 Data'!O6232,'8760 Data'!P6232,'8760 Data'!Q6232,'8760 Data'!R6232,'8760 Data'!S6232,'8760 Data'!T6232,'8760 Data'!U6232)</f>
        <v>0</v>
      </c>
      <c r="I6232" s="591" t="e">
        <f>H6232/'Output Sheet'!$B$8</f>
        <v>#DIV/0!</v>
      </c>
      <c r="J6232" s="596"/>
      <c r="K6232" s="560"/>
      <c r="L6232" s="560"/>
      <c r="M6232" s="560"/>
      <c r="N6232" s="560"/>
      <c r="O6232" s="560"/>
      <c r="P6232" s="560"/>
      <c r="Q6232" s="560"/>
      <c r="R6232" s="560"/>
      <c r="S6232" s="560"/>
      <c r="T6232" s="560"/>
      <c r="U6232" s="560"/>
    </row>
    <row r="6233" spans="1:21">
      <c r="A6233" s="593">
        <f t="shared" si="582"/>
        <v>41534</v>
      </c>
      <c r="B6233" s="594">
        <v>41534.667027199073</v>
      </c>
      <c r="C6233" s="560">
        <f t="shared" si="583"/>
        <v>2013</v>
      </c>
      <c r="D6233" s="560">
        <f t="shared" si="584"/>
        <v>9</v>
      </c>
      <c r="E6233" s="560">
        <f t="shared" si="585"/>
        <v>17</v>
      </c>
      <c r="F6233" s="560">
        <f t="shared" si="586"/>
        <v>16</v>
      </c>
      <c r="G6233" s="595">
        <f t="shared" si="587"/>
        <v>3</v>
      </c>
      <c r="H6233" s="590">
        <f>CHOOSE('Output Sheet'!$B$4,'8760 Data'!J6233,'8760 Data'!K6233,'8760 Data'!L6233,'8760 Data'!M6233,'8760 Data'!N6233,'8760 Data'!O6233,'8760 Data'!P6233,'8760 Data'!Q6233,'8760 Data'!R6233,'8760 Data'!S6233,'8760 Data'!T6233,'8760 Data'!U6233)</f>
        <v>0</v>
      </c>
      <c r="I6233" s="591" t="e">
        <f>H6233/'Output Sheet'!$B$8</f>
        <v>#DIV/0!</v>
      </c>
      <c r="J6233" s="596"/>
      <c r="K6233" s="560"/>
      <c r="L6233" s="560"/>
      <c r="M6233" s="560"/>
      <c r="N6233" s="560"/>
      <c r="O6233" s="560"/>
      <c r="P6233" s="560"/>
      <c r="Q6233" s="560"/>
      <c r="R6233" s="560"/>
      <c r="S6233" s="560"/>
      <c r="T6233" s="560"/>
      <c r="U6233" s="560"/>
    </row>
    <row r="6234" spans="1:21">
      <c r="A6234" s="593">
        <f t="shared" si="582"/>
        <v>41534</v>
      </c>
      <c r="B6234" s="594">
        <v>41534.708693923611</v>
      </c>
      <c r="C6234" s="560">
        <f t="shared" si="583"/>
        <v>2013</v>
      </c>
      <c r="D6234" s="560">
        <f t="shared" si="584"/>
        <v>9</v>
      </c>
      <c r="E6234" s="560">
        <f t="shared" si="585"/>
        <v>17</v>
      </c>
      <c r="F6234" s="560">
        <f t="shared" si="586"/>
        <v>17</v>
      </c>
      <c r="G6234" s="595">
        <f t="shared" si="587"/>
        <v>3</v>
      </c>
      <c r="H6234" s="590">
        <f>CHOOSE('Output Sheet'!$B$4,'8760 Data'!J6234,'8760 Data'!K6234,'8760 Data'!L6234,'8760 Data'!M6234,'8760 Data'!N6234,'8760 Data'!O6234,'8760 Data'!P6234,'8760 Data'!Q6234,'8760 Data'!R6234,'8760 Data'!S6234,'8760 Data'!T6234,'8760 Data'!U6234)</f>
        <v>0</v>
      </c>
      <c r="I6234" s="591" t="e">
        <f>H6234/'Output Sheet'!$B$8</f>
        <v>#DIV/0!</v>
      </c>
      <c r="J6234" s="596"/>
      <c r="K6234" s="560"/>
      <c r="L6234" s="560"/>
      <c r="M6234" s="560"/>
      <c r="N6234" s="560"/>
      <c r="O6234" s="560"/>
      <c r="P6234" s="560"/>
      <c r="Q6234" s="560"/>
      <c r="R6234" s="560"/>
      <c r="S6234" s="560"/>
      <c r="T6234" s="560"/>
      <c r="U6234" s="560"/>
    </row>
    <row r="6235" spans="1:21">
      <c r="A6235" s="593">
        <f t="shared" si="582"/>
        <v>41534</v>
      </c>
      <c r="B6235" s="594">
        <v>41534.750360648148</v>
      </c>
      <c r="C6235" s="560">
        <f t="shared" si="583"/>
        <v>2013</v>
      </c>
      <c r="D6235" s="560">
        <f t="shared" si="584"/>
        <v>9</v>
      </c>
      <c r="E6235" s="560">
        <f t="shared" si="585"/>
        <v>17</v>
      </c>
      <c r="F6235" s="560">
        <f t="shared" si="586"/>
        <v>18</v>
      </c>
      <c r="G6235" s="595">
        <f t="shared" si="587"/>
        <v>3</v>
      </c>
      <c r="H6235" s="590">
        <f>CHOOSE('Output Sheet'!$B$4,'8760 Data'!J6235,'8760 Data'!K6235,'8760 Data'!L6235,'8760 Data'!M6235,'8760 Data'!N6235,'8760 Data'!O6235,'8760 Data'!P6235,'8760 Data'!Q6235,'8760 Data'!R6235,'8760 Data'!S6235,'8760 Data'!T6235,'8760 Data'!U6235)</f>
        <v>0</v>
      </c>
      <c r="I6235" s="591" t="e">
        <f>H6235/'Output Sheet'!$B$8</f>
        <v>#DIV/0!</v>
      </c>
      <c r="J6235" s="596"/>
      <c r="K6235" s="560"/>
      <c r="L6235" s="560"/>
      <c r="M6235" s="560"/>
      <c r="N6235" s="560"/>
      <c r="O6235" s="560"/>
      <c r="P6235" s="560"/>
      <c r="Q6235" s="560"/>
      <c r="R6235" s="560"/>
      <c r="S6235" s="560"/>
      <c r="T6235" s="560"/>
      <c r="U6235" s="560"/>
    </row>
    <row r="6236" spans="1:21">
      <c r="A6236" s="593">
        <f t="shared" si="582"/>
        <v>41534</v>
      </c>
      <c r="B6236" s="594">
        <v>41534.792027372685</v>
      </c>
      <c r="C6236" s="560">
        <f t="shared" si="583"/>
        <v>2013</v>
      </c>
      <c r="D6236" s="560">
        <f t="shared" si="584"/>
        <v>9</v>
      </c>
      <c r="E6236" s="560">
        <f t="shared" si="585"/>
        <v>17</v>
      </c>
      <c r="F6236" s="560">
        <f t="shared" si="586"/>
        <v>19</v>
      </c>
      <c r="G6236" s="595">
        <f t="shared" si="587"/>
        <v>3</v>
      </c>
      <c r="H6236" s="590">
        <f>CHOOSE('Output Sheet'!$B$4,'8760 Data'!J6236,'8760 Data'!K6236,'8760 Data'!L6236,'8760 Data'!M6236,'8760 Data'!N6236,'8760 Data'!O6236,'8760 Data'!P6236,'8760 Data'!Q6236,'8760 Data'!R6236,'8760 Data'!S6236,'8760 Data'!T6236,'8760 Data'!U6236)</f>
        <v>0</v>
      </c>
      <c r="I6236" s="591" t="e">
        <f>H6236/'Output Sheet'!$B$8</f>
        <v>#DIV/0!</v>
      </c>
      <c r="J6236" s="596"/>
      <c r="K6236" s="560"/>
      <c r="L6236" s="560"/>
      <c r="M6236" s="560"/>
      <c r="N6236" s="560"/>
      <c r="O6236" s="560"/>
      <c r="P6236" s="560"/>
      <c r="Q6236" s="560"/>
      <c r="R6236" s="560"/>
      <c r="S6236" s="560"/>
      <c r="T6236" s="560"/>
      <c r="U6236" s="560"/>
    </row>
    <row r="6237" spans="1:21">
      <c r="A6237" s="593">
        <f t="shared" si="582"/>
        <v>41534</v>
      </c>
      <c r="B6237" s="594">
        <v>41534.833694097222</v>
      </c>
      <c r="C6237" s="560">
        <f t="shared" si="583"/>
        <v>2013</v>
      </c>
      <c r="D6237" s="560">
        <f t="shared" si="584"/>
        <v>9</v>
      </c>
      <c r="E6237" s="560">
        <f t="shared" si="585"/>
        <v>17</v>
      </c>
      <c r="F6237" s="560">
        <f t="shared" si="586"/>
        <v>20</v>
      </c>
      <c r="G6237" s="595">
        <f t="shared" si="587"/>
        <v>3</v>
      </c>
      <c r="H6237" s="590">
        <f>CHOOSE('Output Sheet'!$B$4,'8760 Data'!J6237,'8760 Data'!K6237,'8760 Data'!L6237,'8760 Data'!M6237,'8760 Data'!N6237,'8760 Data'!O6237,'8760 Data'!P6237,'8760 Data'!Q6237,'8760 Data'!R6237,'8760 Data'!S6237,'8760 Data'!T6237,'8760 Data'!U6237)</f>
        <v>0</v>
      </c>
      <c r="I6237" s="591" t="e">
        <f>H6237/'Output Sheet'!$B$8</f>
        <v>#DIV/0!</v>
      </c>
      <c r="J6237" s="596"/>
      <c r="K6237" s="560"/>
      <c r="L6237" s="560"/>
      <c r="M6237" s="560"/>
      <c r="N6237" s="560"/>
      <c r="O6237" s="560"/>
      <c r="P6237" s="560"/>
      <c r="Q6237" s="560"/>
      <c r="R6237" s="560"/>
      <c r="S6237" s="560"/>
      <c r="T6237" s="560"/>
      <c r="U6237" s="560"/>
    </row>
    <row r="6238" spans="1:21">
      <c r="A6238" s="593">
        <f t="shared" si="582"/>
        <v>41534</v>
      </c>
      <c r="B6238" s="594">
        <v>41534.875360821759</v>
      </c>
      <c r="C6238" s="560">
        <f t="shared" si="583"/>
        <v>2013</v>
      </c>
      <c r="D6238" s="560">
        <f t="shared" si="584"/>
        <v>9</v>
      </c>
      <c r="E6238" s="560">
        <f t="shared" si="585"/>
        <v>17</v>
      </c>
      <c r="F6238" s="560">
        <f t="shared" si="586"/>
        <v>21</v>
      </c>
      <c r="G6238" s="595">
        <f t="shared" si="587"/>
        <v>3</v>
      </c>
      <c r="H6238" s="590">
        <f>CHOOSE('Output Sheet'!$B$4,'8760 Data'!J6238,'8760 Data'!K6238,'8760 Data'!L6238,'8760 Data'!M6238,'8760 Data'!N6238,'8760 Data'!O6238,'8760 Data'!P6238,'8760 Data'!Q6238,'8760 Data'!R6238,'8760 Data'!S6238,'8760 Data'!T6238,'8760 Data'!U6238)</f>
        <v>0</v>
      </c>
      <c r="I6238" s="591" t="e">
        <f>H6238/'Output Sheet'!$B$8</f>
        <v>#DIV/0!</v>
      </c>
      <c r="J6238" s="596"/>
      <c r="K6238" s="560"/>
      <c r="L6238" s="560"/>
      <c r="M6238" s="560"/>
      <c r="N6238" s="560"/>
      <c r="O6238" s="560"/>
      <c r="P6238" s="560"/>
      <c r="Q6238" s="560"/>
      <c r="R6238" s="560"/>
      <c r="S6238" s="560"/>
      <c r="T6238" s="560"/>
      <c r="U6238" s="560"/>
    </row>
    <row r="6239" spans="1:21">
      <c r="A6239" s="593">
        <f t="shared" si="582"/>
        <v>41534</v>
      </c>
      <c r="B6239" s="594">
        <v>41534.917027546297</v>
      </c>
      <c r="C6239" s="560">
        <f t="shared" si="583"/>
        <v>2013</v>
      </c>
      <c r="D6239" s="560">
        <f t="shared" si="584"/>
        <v>9</v>
      </c>
      <c r="E6239" s="560">
        <f t="shared" si="585"/>
        <v>17</v>
      </c>
      <c r="F6239" s="560">
        <f t="shared" si="586"/>
        <v>22</v>
      </c>
      <c r="G6239" s="595">
        <f t="shared" si="587"/>
        <v>3</v>
      </c>
      <c r="H6239" s="590">
        <f>CHOOSE('Output Sheet'!$B$4,'8760 Data'!J6239,'8760 Data'!K6239,'8760 Data'!L6239,'8760 Data'!M6239,'8760 Data'!N6239,'8760 Data'!O6239,'8760 Data'!P6239,'8760 Data'!Q6239,'8760 Data'!R6239,'8760 Data'!S6239,'8760 Data'!T6239,'8760 Data'!U6239)</f>
        <v>0</v>
      </c>
      <c r="I6239" s="591" t="e">
        <f>H6239/'Output Sheet'!$B$8</f>
        <v>#DIV/0!</v>
      </c>
      <c r="J6239" s="596"/>
      <c r="K6239" s="560"/>
      <c r="L6239" s="560"/>
      <c r="M6239" s="560"/>
      <c r="N6239" s="560"/>
      <c r="O6239" s="560"/>
      <c r="P6239" s="560"/>
      <c r="Q6239" s="560"/>
      <c r="R6239" s="560"/>
      <c r="S6239" s="560"/>
      <c r="T6239" s="560"/>
      <c r="U6239" s="560"/>
    </row>
    <row r="6240" spans="1:21">
      <c r="A6240" s="593">
        <f t="shared" si="582"/>
        <v>41534</v>
      </c>
      <c r="B6240" s="594">
        <v>41534.958694270834</v>
      </c>
      <c r="C6240" s="560">
        <f t="shared" si="583"/>
        <v>2013</v>
      </c>
      <c r="D6240" s="560">
        <f t="shared" si="584"/>
        <v>9</v>
      </c>
      <c r="E6240" s="560">
        <f t="shared" si="585"/>
        <v>17</v>
      </c>
      <c r="F6240" s="560">
        <f t="shared" si="586"/>
        <v>23</v>
      </c>
      <c r="G6240" s="595">
        <f t="shared" si="587"/>
        <v>3</v>
      </c>
      <c r="H6240" s="590">
        <f>CHOOSE('Output Sheet'!$B$4,'8760 Data'!J6240,'8760 Data'!K6240,'8760 Data'!L6240,'8760 Data'!M6240,'8760 Data'!N6240,'8760 Data'!O6240,'8760 Data'!P6240,'8760 Data'!Q6240,'8760 Data'!R6240,'8760 Data'!S6240,'8760 Data'!T6240,'8760 Data'!U6240)</f>
        <v>0</v>
      </c>
      <c r="I6240" s="591" t="e">
        <f>H6240/'Output Sheet'!$B$8</f>
        <v>#DIV/0!</v>
      </c>
      <c r="J6240" s="596"/>
      <c r="K6240" s="560"/>
      <c r="L6240" s="560"/>
      <c r="M6240" s="560"/>
      <c r="N6240" s="560"/>
      <c r="O6240" s="560"/>
      <c r="P6240" s="560"/>
      <c r="Q6240" s="560"/>
      <c r="R6240" s="560"/>
      <c r="S6240" s="560"/>
      <c r="T6240" s="560"/>
      <c r="U6240" s="560"/>
    </row>
    <row r="6241" spans="1:21">
      <c r="A6241" s="593">
        <f t="shared" si="582"/>
        <v>41535</v>
      </c>
      <c r="B6241" s="594">
        <v>41535.000360995371</v>
      </c>
      <c r="C6241" s="560">
        <f t="shared" si="583"/>
        <v>2013</v>
      </c>
      <c r="D6241" s="560">
        <f t="shared" si="584"/>
        <v>9</v>
      </c>
      <c r="E6241" s="560">
        <f t="shared" si="585"/>
        <v>18</v>
      </c>
      <c r="F6241" s="560">
        <f t="shared" si="586"/>
        <v>24</v>
      </c>
      <c r="G6241" s="595">
        <f t="shared" si="587"/>
        <v>4</v>
      </c>
      <c r="H6241" s="590">
        <f>CHOOSE('Output Sheet'!$B$4,'8760 Data'!J6241,'8760 Data'!K6241,'8760 Data'!L6241,'8760 Data'!M6241,'8760 Data'!N6241,'8760 Data'!O6241,'8760 Data'!P6241,'8760 Data'!Q6241,'8760 Data'!R6241,'8760 Data'!S6241,'8760 Data'!T6241,'8760 Data'!U6241)</f>
        <v>0</v>
      </c>
      <c r="I6241" s="591" t="e">
        <f>H6241/'Output Sheet'!$B$8</f>
        <v>#DIV/0!</v>
      </c>
      <c r="J6241" s="596"/>
      <c r="K6241" s="560"/>
      <c r="L6241" s="560"/>
      <c r="M6241" s="560"/>
      <c r="N6241" s="560"/>
      <c r="O6241" s="560"/>
      <c r="P6241" s="560"/>
      <c r="Q6241" s="560"/>
      <c r="R6241" s="560"/>
      <c r="S6241" s="560"/>
      <c r="T6241" s="560"/>
      <c r="U6241" s="560"/>
    </row>
    <row r="6242" spans="1:21">
      <c r="A6242" s="593">
        <f t="shared" si="582"/>
        <v>41535</v>
      </c>
      <c r="B6242" s="594">
        <v>41535.042027719908</v>
      </c>
      <c r="C6242" s="560">
        <f t="shared" si="583"/>
        <v>2013</v>
      </c>
      <c r="D6242" s="560">
        <f t="shared" si="584"/>
        <v>9</v>
      </c>
      <c r="E6242" s="560">
        <f t="shared" si="585"/>
        <v>18</v>
      </c>
      <c r="F6242" s="560">
        <f t="shared" si="586"/>
        <v>1</v>
      </c>
      <c r="G6242" s="595">
        <f t="shared" si="587"/>
        <v>4</v>
      </c>
      <c r="H6242" s="590">
        <f>CHOOSE('Output Sheet'!$B$4,'8760 Data'!J6242,'8760 Data'!K6242,'8760 Data'!L6242,'8760 Data'!M6242,'8760 Data'!N6242,'8760 Data'!O6242,'8760 Data'!P6242,'8760 Data'!Q6242,'8760 Data'!R6242,'8760 Data'!S6242,'8760 Data'!T6242,'8760 Data'!U6242)</f>
        <v>0</v>
      </c>
      <c r="I6242" s="591" t="e">
        <f>H6242/'Output Sheet'!$B$8</f>
        <v>#DIV/0!</v>
      </c>
      <c r="J6242" s="596"/>
      <c r="K6242" s="560"/>
      <c r="L6242" s="560"/>
      <c r="M6242" s="560"/>
      <c r="N6242" s="560"/>
      <c r="O6242" s="560"/>
      <c r="P6242" s="560"/>
      <c r="Q6242" s="560"/>
      <c r="R6242" s="560"/>
      <c r="S6242" s="560"/>
      <c r="T6242" s="560"/>
      <c r="U6242" s="560"/>
    </row>
    <row r="6243" spans="1:21">
      <c r="A6243" s="593">
        <f t="shared" si="582"/>
        <v>41535</v>
      </c>
      <c r="B6243" s="594">
        <v>41535.083694444445</v>
      </c>
      <c r="C6243" s="560">
        <f t="shared" si="583"/>
        <v>2013</v>
      </c>
      <c r="D6243" s="560">
        <f t="shared" si="584"/>
        <v>9</v>
      </c>
      <c r="E6243" s="560">
        <f t="shared" si="585"/>
        <v>18</v>
      </c>
      <c r="F6243" s="560">
        <f t="shared" si="586"/>
        <v>2</v>
      </c>
      <c r="G6243" s="595">
        <f t="shared" si="587"/>
        <v>4</v>
      </c>
      <c r="H6243" s="590">
        <f>CHOOSE('Output Sheet'!$B$4,'8760 Data'!J6243,'8760 Data'!K6243,'8760 Data'!L6243,'8760 Data'!M6243,'8760 Data'!N6243,'8760 Data'!O6243,'8760 Data'!P6243,'8760 Data'!Q6243,'8760 Data'!R6243,'8760 Data'!S6243,'8760 Data'!T6243,'8760 Data'!U6243)</f>
        <v>0</v>
      </c>
      <c r="I6243" s="591" t="e">
        <f>H6243/'Output Sheet'!$B$8</f>
        <v>#DIV/0!</v>
      </c>
      <c r="J6243" s="596"/>
      <c r="K6243" s="560"/>
      <c r="L6243" s="560"/>
      <c r="M6243" s="560"/>
      <c r="N6243" s="560"/>
      <c r="O6243" s="560"/>
      <c r="P6243" s="560"/>
      <c r="Q6243" s="560"/>
      <c r="R6243" s="560"/>
      <c r="S6243" s="560"/>
      <c r="T6243" s="560"/>
      <c r="U6243" s="560"/>
    </row>
    <row r="6244" spans="1:21">
      <c r="A6244" s="593">
        <f t="shared" si="582"/>
        <v>41535</v>
      </c>
      <c r="B6244" s="594">
        <v>41535.125361168983</v>
      </c>
      <c r="C6244" s="560">
        <f t="shared" si="583"/>
        <v>2013</v>
      </c>
      <c r="D6244" s="560">
        <f t="shared" si="584"/>
        <v>9</v>
      </c>
      <c r="E6244" s="560">
        <f t="shared" si="585"/>
        <v>18</v>
      </c>
      <c r="F6244" s="560">
        <f t="shared" si="586"/>
        <v>3</v>
      </c>
      <c r="G6244" s="595">
        <f t="shared" si="587"/>
        <v>4</v>
      </c>
      <c r="H6244" s="590">
        <f>CHOOSE('Output Sheet'!$B$4,'8760 Data'!J6244,'8760 Data'!K6244,'8760 Data'!L6244,'8760 Data'!M6244,'8760 Data'!N6244,'8760 Data'!O6244,'8760 Data'!P6244,'8760 Data'!Q6244,'8760 Data'!R6244,'8760 Data'!S6244,'8760 Data'!T6244,'8760 Data'!U6244)</f>
        <v>0</v>
      </c>
      <c r="I6244" s="591" t="e">
        <f>H6244/'Output Sheet'!$B$8</f>
        <v>#DIV/0!</v>
      </c>
      <c r="J6244" s="596"/>
      <c r="K6244" s="560"/>
      <c r="L6244" s="560"/>
      <c r="M6244" s="560"/>
      <c r="N6244" s="560"/>
      <c r="O6244" s="560"/>
      <c r="P6244" s="560"/>
      <c r="Q6244" s="560"/>
      <c r="R6244" s="560"/>
      <c r="S6244" s="560"/>
      <c r="T6244" s="560"/>
      <c r="U6244" s="560"/>
    </row>
    <row r="6245" spans="1:21">
      <c r="A6245" s="593">
        <f t="shared" si="582"/>
        <v>41535</v>
      </c>
      <c r="B6245" s="594">
        <v>41535.16702789352</v>
      </c>
      <c r="C6245" s="560">
        <f t="shared" si="583"/>
        <v>2013</v>
      </c>
      <c r="D6245" s="560">
        <f t="shared" si="584"/>
        <v>9</v>
      </c>
      <c r="E6245" s="560">
        <f t="shared" si="585"/>
        <v>18</v>
      </c>
      <c r="F6245" s="560">
        <f t="shared" si="586"/>
        <v>4</v>
      </c>
      <c r="G6245" s="595">
        <f t="shared" si="587"/>
        <v>4</v>
      </c>
      <c r="H6245" s="590">
        <f>CHOOSE('Output Sheet'!$B$4,'8760 Data'!J6245,'8760 Data'!K6245,'8760 Data'!L6245,'8760 Data'!M6245,'8760 Data'!N6245,'8760 Data'!O6245,'8760 Data'!P6245,'8760 Data'!Q6245,'8760 Data'!R6245,'8760 Data'!S6245,'8760 Data'!T6245,'8760 Data'!U6245)</f>
        <v>0</v>
      </c>
      <c r="I6245" s="591" t="e">
        <f>H6245/'Output Sheet'!$B$8</f>
        <v>#DIV/0!</v>
      </c>
      <c r="J6245" s="596"/>
      <c r="K6245" s="560"/>
      <c r="L6245" s="560"/>
      <c r="M6245" s="560"/>
      <c r="N6245" s="560"/>
      <c r="O6245" s="560"/>
      <c r="P6245" s="560"/>
      <c r="Q6245" s="560"/>
      <c r="R6245" s="560"/>
      <c r="S6245" s="560"/>
      <c r="T6245" s="560"/>
      <c r="U6245" s="560"/>
    </row>
    <row r="6246" spans="1:21">
      <c r="A6246" s="593">
        <f t="shared" si="582"/>
        <v>41535</v>
      </c>
      <c r="B6246" s="594">
        <v>41535.208694618057</v>
      </c>
      <c r="C6246" s="560">
        <f t="shared" si="583"/>
        <v>2013</v>
      </c>
      <c r="D6246" s="560">
        <f t="shared" si="584"/>
        <v>9</v>
      </c>
      <c r="E6246" s="560">
        <f t="shared" si="585"/>
        <v>18</v>
      </c>
      <c r="F6246" s="560">
        <f t="shared" si="586"/>
        <v>5</v>
      </c>
      <c r="G6246" s="595">
        <f t="shared" si="587"/>
        <v>4</v>
      </c>
      <c r="H6246" s="590">
        <f>CHOOSE('Output Sheet'!$B$4,'8760 Data'!J6246,'8760 Data'!K6246,'8760 Data'!L6246,'8760 Data'!M6246,'8760 Data'!N6246,'8760 Data'!O6246,'8760 Data'!P6246,'8760 Data'!Q6246,'8760 Data'!R6246,'8760 Data'!S6246,'8760 Data'!T6246,'8760 Data'!U6246)</f>
        <v>0</v>
      </c>
      <c r="I6246" s="591" t="e">
        <f>H6246/'Output Sheet'!$B$8</f>
        <v>#DIV/0!</v>
      </c>
      <c r="J6246" s="596"/>
      <c r="K6246" s="560"/>
      <c r="L6246" s="560"/>
      <c r="M6246" s="560"/>
      <c r="N6246" s="560"/>
      <c r="O6246" s="560"/>
      <c r="P6246" s="560"/>
      <c r="Q6246" s="560"/>
      <c r="R6246" s="560"/>
      <c r="S6246" s="560"/>
      <c r="T6246" s="560"/>
      <c r="U6246" s="560"/>
    </row>
    <row r="6247" spans="1:21">
      <c r="A6247" s="593">
        <f t="shared" si="582"/>
        <v>41535</v>
      </c>
      <c r="B6247" s="594">
        <v>41535.250361342594</v>
      </c>
      <c r="C6247" s="560">
        <f t="shared" si="583"/>
        <v>2013</v>
      </c>
      <c r="D6247" s="560">
        <f t="shared" si="584"/>
        <v>9</v>
      </c>
      <c r="E6247" s="560">
        <f t="shared" si="585"/>
        <v>18</v>
      </c>
      <c r="F6247" s="560">
        <f t="shared" si="586"/>
        <v>6</v>
      </c>
      <c r="G6247" s="595">
        <f t="shared" si="587"/>
        <v>4</v>
      </c>
      <c r="H6247" s="590">
        <f>CHOOSE('Output Sheet'!$B$4,'8760 Data'!J6247,'8760 Data'!K6247,'8760 Data'!L6247,'8760 Data'!M6247,'8760 Data'!N6247,'8760 Data'!O6247,'8760 Data'!P6247,'8760 Data'!Q6247,'8760 Data'!R6247,'8760 Data'!S6247,'8760 Data'!T6247,'8760 Data'!U6247)</f>
        <v>0</v>
      </c>
      <c r="I6247" s="591" t="e">
        <f>H6247/'Output Sheet'!$B$8</f>
        <v>#DIV/0!</v>
      </c>
      <c r="J6247" s="596"/>
      <c r="K6247" s="560"/>
      <c r="L6247" s="560"/>
      <c r="M6247" s="560"/>
      <c r="N6247" s="560"/>
      <c r="O6247" s="560"/>
      <c r="P6247" s="560"/>
      <c r="Q6247" s="560"/>
      <c r="R6247" s="560"/>
      <c r="S6247" s="560"/>
      <c r="T6247" s="560"/>
      <c r="U6247" s="560"/>
    </row>
    <row r="6248" spans="1:21">
      <c r="A6248" s="593">
        <f t="shared" si="582"/>
        <v>41535</v>
      </c>
      <c r="B6248" s="594">
        <v>41535.292028067131</v>
      </c>
      <c r="C6248" s="560">
        <f t="shared" si="583"/>
        <v>2013</v>
      </c>
      <c r="D6248" s="560">
        <f t="shared" si="584"/>
        <v>9</v>
      </c>
      <c r="E6248" s="560">
        <f t="shared" si="585"/>
        <v>18</v>
      </c>
      <c r="F6248" s="560">
        <f t="shared" si="586"/>
        <v>7</v>
      </c>
      <c r="G6248" s="595">
        <f t="shared" si="587"/>
        <v>4</v>
      </c>
      <c r="H6248" s="590">
        <f>CHOOSE('Output Sheet'!$B$4,'8760 Data'!J6248,'8760 Data'!K6248,'8760 Data'!L6248,'8760 Data'!M6248,'8760 Data'!N6248,'8760 Data'!O6248,'8760 Data'!P6248,'8760 Data'!Q6248,'8760 Data'!R6248,'8760 Data'!S6248,'8760 Data'!T6248,'8760 Data'!U6248)</f>
        <v>0</v>
      </c>
      <c r="I6248" s="591" t="e">
        <f>H6248/'Output Sheet'!$B$8</f>
        <v>#DIV/0!</v>
      </c>
      <c r="J6248" s="596"/>
      <c r="K6248" s="560"/>
      <c r="L6248" s="560"/>
      <c r="M6248" s="560"/>
      <c r="N6248" s="560"/>
      <c r="O6248" s="560"/>
      <c r="P6248" s="560"/>
      <c r="Q6248" s="560"/>
      <c r="R6248" s="560"/>
      <c r="S6248" s="560"/>
      <c r="T6248" s="560"/>
      <c r="U6248" s="560"/>
    </row>
    <row r="6249" spans="1:21">
      <c r="A6249" s="593">
        <f t="shared" si="582"/>
        <v>41535</v>
      </c>
      <c r="B6249" s="594">
        <v>41535.333694791669</v>
      </c>
      <c r="C6249" s="560">
        <f t="shared" si="583"/>
        <v>2013</v>
      </c>
      <c r="D6249" s="560">
        <f t="shared" si="584"/>
        <v>9</v>
      </c>
      <c r="E6249" s="560">
        <f t="shared" si="585"/>
        <v>18</v>
      </c>
      <c r="F6249" s="560">
        <f t="shared" si="586"/>
        <v>8</v>
      </c>
      <c r="G6249" s="595">
        <f t="shared" si="587"/>
        <v>4</v>
      </c>
      <c r="H6249" s="590">
        <f>CHOOSE('Output Sheet'!$B$4,'8760 Data'!J6249,'8760 Data'!K6249,'8760 Data'!L6249,'8760 Data'!M6249,'8760 Data'!N6249,'8760 Data'!O6249,'8760 Data'!P6249,'8760 Data'!Q6249,'8760 Data'!R6249,'8760 Data'!S6249,'8760 Data'!T6249,'8760 Data'!U6249)</f>
        <v>0</v>
      </c>
      <c r="I6249" s="591" t="e">
        <f>H6249/'Output Sheet'!$B$8</f>
        <v>#DIV/0!</v>
      </c>
      <c r="J6249" s="596"/>
      <c r="K6249" s="560"/>
      <c r="L6249" s="560"/>
      <c r="M6249" s="560"/>
      <c r="N6249" s="560"/>
      <c r="O6249" s="560"/>
      <c r="P6249" s="560"/>
      <c r="Q6249" s="560"/>
      <c r="R6249" s="560"/>
      <c r="S6249" s="560"/>
      <c r="T6249" s="560"/>
      <c r="U6249" s="560"/>
    </row>
    <row r="6250" spans="1:21">
      <c r="A6250" s="593">
        <f t="shared" si="582"/>
        <v>41535</v>
      </c>
      <c r="B6250" s="594">
        <v>41535.375361516206</v>
      </c>
      <c r="C6250" s="560">
        <f t="shared" si="583"/>
        <v>2013</v>
      </c>
      <c r="D6250" s="560">
        <f t="shared" si="584"/>
        <v>9</v>
      </c>
      <c r="E6250" s="560">
        <f t="shared" si="585"/>
        <v>18</v>
      </c>
      <c r="F6250" s="560">
        <f t="shared" si="586"/>
        <v>9</v>
      </c>
      <c r="G6250" s="595">
        <f t="shared" si="587"/>
        <v>4</v>
      </c>
      <c r="H6250" s="590">
        <f>CHOOSE('Output Sheet'!$B$4,'8760 Data'!J6250,'8760 Data'!K6250,'8760 Data'!L6250,'8760 Data'!M6250,'8760 Data'!N6250,'8760 Data'!O6250,'8760 Data'!P6250,'8760 Data'!Q6250,'8760 Data'!R6250,'8760 Data'!S6250,'8760 Data'!T6250,'8760 Data'!U6250)</f>
        <v>0</v>
      </c>
      <c r="I6250" s="591" t="e">
        <f>H6250/'Output Sheet'!$B$8</f>
        <v>#DIV/0!</v>
      </c>
      <c r="J6250" s="596"/>
      <c r="K6250" s="560"/>
      <c r="L6250" s="560"/>
      <c r="M6250" s="560"/>
      <c r="N6250" s="560"/>
      <c r="O6250" s="560"/>
      <c r="P6250" s="560"/>
      <c r="Q6250" s="560"/>
      <c r="R6250" s="560"/>
      <c r="S6250" s="560"/>
      <c r="T6250" s="560"/>
      <c r="U6250" s="560"/>
    </row>
    <row r="6251" spans="1:21">
      <c r="A6251" s="593">
        <f t="shared" si="582"/>
        <v>41535</v>
      </c>
      <c r="B6251" s="594">
        <v>41535.417028240743</v>
      </c>
      <c r="C6251" s="560">
        <f t="shared" si="583"/>
        <v>2013</v>
      </c>
      <c r="D6251" s="560">
        <f t="shared" si="584"/>
        <v>9</v>
      </c>
      <c r="E6251" s="560">
        <f t="shared" si="585"/>
        <v>18</v>
      </c>
      <c r="F6251" s="560">
        <f t="shared" si="586"/>
        <v>10</v>
      </c>
      <c r="G6251" s="595">
        <f t="shared" si="587"/>
        <v>4</v>
      </c>
      <c r="H6251" s="590">
        <f>CHOOSE('Output Sheet'!$B$4,'8760 Data'!J6251,'8760 Data'!K6251,'8760 Data'!L6251,'8760 Data'!M6251,'8760 Data'!N6251,'8760 Data'!O6251,'8760 Data'!P6251,'8760 Data'!Q6251,'8760 Data'!R6251,'8760 Data'!S6251,'8760 Data'!T6251,'8760 Data'!U6251)</f>
        <v>0</v>
      </c>
      <c r="I6251" s="591" t="e">
        <f>H6251/'Output Sheet'!$B$8</f>
        <v>#DIV/0!</v>
      </c>
      <c r="J6251" s="596"/>
      <c r="K6251" s="560"/>
      <c r="L6251" s="560"/>
      <c r="M6251" s="560"/>
      <c r="N6251" s="560"/>
      <c r="O6251" s="560"/>
      <c r="P6251" s="560"/>
      <c r="Q6251" s="560"/>
      <c r="R6251" s="560"/>
      <c r="S6251" s="560"/>
      <c r="T6251" s="560"/>
      <c r="U6251" s="560"/>
    </row>
    <row r="6252" spans="1:21">
      <c r="A6252" s="593">
        <f t="shared" si="582"/>
        <v>41535</v>
      </c>
      <c r="B6252" s="594">
        <v>41535.45869496528</v>
      </c>
      <c r="C6252" s="560">
        <f t="shared" si="583"/>
        <v>2013</v>
      </c>
      <c r="D6252" s="560">
        <f t="shared" si="584"/>
        <v>9</v>
      </c>
      <c r="E6252" s="560">
        <f t="shared" si="585"/>
        <v>18</v>
      </c>
      <c r="F6252" s="560">
        <f t="shared" si="586"/>
        <v>11</v>
      </c>
      <c r="G6252" s="595">
        <f t="shared" si="587"/>
        <v>4</v>
      </c>
      <c r="H6252" s="590">
        <f>CHOOSE('Output Sheet'!$B$4,'8760 Data'!J6252,'8760 Data'!K6252,'8760 Data'!L6252,'8760 Data'!M6252,'8760 Data'!N6252,'8760 Data'!O6252,'8760 Data'!P6252,'8760 Data'!Q6252,'8760 Data'!R6252,'8760 Data'!S6252,'8760 Data'!T6252,'8760 Data'!U6252)</f>
        <v>0</v>
      </c>
      <c r="I6252" s="591" t="e">
        <f>H6252/'Output Sheet'!$B$8</f>
        <v>#DIV/0!</v>
      </c>
      <c r="J6252" s="596"/>
      <c r="K6252" s="560"/>
      <c r="L6252" s="560"/>
      <c r="M6252" s="560"/>
      <c r="N6252" s="560"/>
      <c r="O6252" s="560"/>
      <c r="P6252" s="560"/>
      <c r="Q6252" s="560"/>
      <c r="R6252" s="560"/>
      <c r="S6252" s="560"/>
      <c r="T6252" s="560"/>
      <c r="U6252" s="560"/>
    </row>
    <row r="6253" spans="1:21">
      <c r="A6253" s="593">
        <f t="shared" si="582"/>
        <v>41535</v>
      </c>
      <c r="B6253" s="594">
        <v>41535.500361689818</v>
      </c>
      <c r="C6253" s="560">
        <f t="shared" si="583"/>
        <v>2013</v>
      </c>
      <c r="D6253" s="560">
        <f t="shared" si="584"/>
        <v>9</v>
      </c>
      <c r="E6253" s="560">
        <f t="shared" si="585"/>
        <v>18</v>
      </c>
      <c r="F6253" s="560">
        <f t="shared" si="586"/>
        <v>12</v>
      </c>
      <c r="G6253" s="595">
        <f t="shared" si="587"/>
        <v>4</v>
      </c>
      <c r="H6253" s="590">
        <f>CHOOSE('Output Sheet'!$B$4,'8760 Data'!J6253,'8760 Data'!K6253,'8760 Data'!L6253,'8760 Data'!M6253,'8760 Data'!N6253,'8760 Data'!O6253,'8760 Data'!P6253,'8760 Data'!Q6253,'8760 Data'!R6253,'8760 Data'!S6253,'8760 Data'!T6253,'8760 Data'!U6253)</f>
        <v>0</v>
      </c>
      <c r="I6253" s="591" t="e">
        <f>H6253/'Output Sheet'!$B$8</f>
        <v>#DIV/0!</v>
      </c>
      <c r="J6253" s="596"/>
      <c r="K6253" s="560"/>
      <c r="L6253" s="560"/>
      <c r="M6253" s="560"/>
      <c r="N6253" s="560"/>
      <c r="O6253" s="560"/>
      <c r="P6253" s="560"/>
      <c r="Q6253" s="560"/>
      <c r="R6253" s="560"/>
      <c r="S6253" s="560"/>
      <c r="T6253" s="560"/>
      <c r="U6253" s="560"/>
    </row>
    <row r="6254" spans="1:21">
      <c r="A6254" s="593">
        <f t="shared" si="582"/>
        <v>41535</v>
      </c>
      <c r="B6254" s="594">
        <v>41535.542028414355</v>
      </c>
      <c r="C6254" s="560">
        <f t="shared" si="583"/>
        <v>2013</v>
      </c>
      <c r="D6254" s="560">
        <f t="shared" si="584"/>
        <v>9</v>
      </c>
      <c r="E6254" s="560">
        <f t="shared" si="585"/>
        <v>18</v>
      </c>
      <c r="F6254" s="560">
        <f t="shared" si="586"/>
        <v>13</v>
      </c>
      <c r="G6254" s="595">
        <f t="shared" si="587"/>
        <v>4</v>
      </c>
      <c r="H6254" s="590">
        <f>CHOOSE('Output Sheet'!$B$4,'8760 Data'!J6254,'8760 Data'!K6254,'8760 Data'!L6254,'8760 Data'!M6254,'8760 Data'!N6254,'8760 Data'!O6254,'8760 Data'!P6254,'8760 Data'!Q6254,'8760 Data'!R6254,'8760 Data'!S6254,'8760 Data'!T6254,'8760 Data'!U6254)</f>
        <v>0</v>
      </c>
      <c r="I6254" s="591" t="e">
        <f>H6254/'Output Sheet'!$B$8</f>
        <v>#DIV/0!</v>
      </c>
      <c r="J6254" s="596"/>
      <c r="K6254" s="560"/>
      <c r="L6254" s="560"/>
      <c r="M6254" s="560"/>
      <c r="N6254" s="560"/>
      <c r="O6254" s="560"/>
      <c r="P6254" s="560"/>
      <c r="Q6254" s="560"/>
      <c r="R6254" s="560"/>
      <c r="S6254" s="560"/>
      <c r="T6254" s="560"/>
      <c r="U6254" s="560"/>
    </row>
    <row r="6255" spans="1:21">
      <c r="A6255" s="593">
        <f t="shared" si="582"/>
        <v>41535</v>
      </c>
      <c r="B6255" s="594">
        <v>41535.583695138892</v>
      </c>
      <c r="C6255" s="560">
        <f t="shared" si="583"/>
        <v>2013</v>
      </c>
      <c r="D6255" s="560">
        <f t="shared" si="584"/>
        <v>9</v>
      </c>
      <c r="E6255" s="560">
        <f t="shared" si="585"/>
        <v>18</v>
      </c>
      <c r="F6255" s="560">
        <f t="shared" si="586"/>
        <v>14</v>
      </c>
      <c r="G6255" s="595">
        <f t="shared" si="587"/>
        <v>4</v>
      </c>
      <c r="H6255" s="590">
        <f>CHOOSE('Output Sheet'!$B$4,'8760 Data'!J6255,'8760 Data'!K6255,'8760 Data'!L6255,'8760 Data'!M6255,'8760 Data'!N6255,'8760 Data'!O6255,'8760 Data'!P6255,'8760 Data'!Q6255,'8760 Data'!R6255,'8760 Data'!S6255,'8760 Data'!T6255,'8760 Data'!U6255)</f>
        <v>0</v>
      </c>
      <c r="I6255" s="591" t="e">
        <f>H6255/'Output Sheet'!$B$8</f>
        <v>#DIV/0!</v>
      </c>
      <c r="J6255" s="596"/>
      <c r="K6255" s="560"/>
      <c r="L6255" s="560"/>
      <c r="M6255" s="560"/>
      <c r="N6255" s="560"/>
      <c r="O6255" s="560"/>
      <c r="P6255" s="560"/>
      <c r="Q6255" s="560"/>
      <c r="R6255" s="560"/>
      <c r="S6255" s="560"/>
      <c r="T6255" s="560"/>
      <c r="U6255" s="560"/>
    </row>
    <row r="6256" spans="1:21">
      <c r="A6256" s="593">
        <f t="shared" si="582"/>
        <v>41535</v>
      </c>
      <c r="B6256" s="594">
        <v>41535.625361863429</v>
      </c>
      <c r="C6256" s="560">
        <f t="shared" si="583"/>
        <v>2013</v>
      </c>
      <c r="D6256" s="560">
        <f t="shared" si="584"/>
        <v>9</v>
      </c>
      <c r="E6256" s="560">
        <f t="shared" si="585"/>
        <v>18</v>
      </c>
      <c r="F6256" s="560">
        <f t="shared" si="586"/>
        <v>15</v>
      </c>
      <c r="G6256" s="595">
        <f t="shared" si="587"/>
        <v>4</v>
      </c>
      <c r="H6256" s="590">
        <f>CHOOSE('Output Sheet'!$B$4,'8760 Data'!J6256,'8760 Data'!K6256,'8760 Data'!L6256,'8760 Data'!M6256,'8760 Data'!N6256,'8760 Data'!O6256,'8760 Data'!P6256,'8760 Data'!Q6256,'8760 Data'!R6256,'8760 Data'!S6256,'8760 Data'!T6256,'8760 Data'!U6256)</f>
        <v>0</v>
      </c>
      <c r="I6256" s="591" t="e">
        <f>H6256/'Output Sheet'!$B$8</f>
        <v>#DIV/0!</v>
      </c>
      <c r="J6256" s="596"/>
      <c r="K6256" s="560"/>
      <c r="L6256" s="560"/>
      <c r="M6256" s="560"/>
      <c r="N6256" s="560"/>
      <c r="O6256" s="560"/>
      <c r="P6256" s="560"/>
      <c r="Q6256" s="560"/>
      <c r="R6256" s="560"/>
      <c r="S6256" s="560"/>
      <c r="T6256" s="560"/>
      <c r="U6256" s="560"/>
    </row>
    <row r="6257" spans="1:21">
      <c r="A6257" s="593">
        <f t="shared" si="582"/>
        <v>41535</v>
      </c>
      <c r="B6257" s="594">
        <v>41535.667028587966</v>
      </c>
      <c r="C6257" s="560">
        <f t="shared" si="583"/>
        <v>2013</v>
      </c>
      <c r="D6257" s="560">
        <f t="shared" si="584"/>
        <v>9</v>
      </c>
      <c r="E6257" s="560">
        <f t="shared" si="585"/>
        <v>18</v>
      </c>
      <c r="F6257" s="560">
        <f t="shared" si="586"/>
        <v>16</v>
      </c>
      <c r="G6257" s="595">
        <f t="shared" si="587"/>
        <v>4</v>
      </c>
      <c r="H6257" s="590">
        <f>CHOOSE('Output Sheet'!$B$4,'8760 Data'!J6257,'8760 Data'!K6257,'8760 Data'!L6257,'8760 Data'!M6257,'8760 Data'!N6257,'8760 Data'!O6257,'8760 Data'!P6257,'8760 Data'!Q6257,'8760 Data'!R6257,'8760 Data'!S6257,'8760 Data'!T6257,'8760 Data'!U6257)</f>
        <v>0</v>
      </c>
      <c r="I6257" s="591" t="e">
        <f>H6257/'Output Sheet'!$B$8</f>
        <v>#DIV/0!</v>
      </c>
      <c r="J6257" s="596"/>
      <c r="K6257" s="560"/>
      <c r="L6257" s="560"/>
      <c r="M6257" s="560"/>
      <c r="N6257" s="560"/>
      <c r="O6257" s="560"/>
      <c r="P6257" s="560"/>
      <c r="Q6257" s="560"/>
      <c r="R6257" s="560"/>
      <c r="S6257" s="560"/>
      <c r="T6257" s="560"/>
      <c r="U6257" s="560"/>
    </row>
    <row r="6258" spans="1:21">
      <c r="A6258" s="593">
        <f t="shared" si="582"/>
        <v>41535</v>
      </c>
      <c r="B6258" s="594">
        <v>41535.708695312504</v>
      </c>
      <c r="C6258" s="560">
        <f t="shared" si="583"/>
        <v>2013</v>
      </c>
      <c r="D6258" s="560">
        <f t="shared" si="584"/>
        <v>9</v>
      </c>
      <c r="E6258" s="560">
        <f t="shared" si="585"/>
        <v>18</v>
      </c>
      <c r="F6258" s="560">
        <f t="shared" si="586"/>
        <v>17</v>
      </c>
      <c r="G6258" s="595">
        <f t="shared" si="587"/>
        <v>4</v>
      </c>
      <c r="H6258" s="590">
        <f>CHOOSE('Output Sheet'!$B$4,'8760 Data'!J6258,'8760 Data'!K6258,'8760 Data'!L6258,'8760 Data'!M6258,'8760 Data'!N6258,'8760 Data'!O6258,'8760 Data'!P6258,'8760 Data'!Q6258,'8760 Data'!R6258,'8760 Data'!S6258,'8760 Data'!T6258,'8760 Data'!U6258)</f>
        <v>0</v>
      </c>
      <c r="I6258" s="591" t="e">
        <f>H6258/'Output Sheet'!$B$8</f>
        <v>#DIV/0!</v>
      </c>
      <c r="J6258" s="596"/>
      <c r="K6258" s="560"/>
      <c r="L6258" s="560"/>
      <c r="M6258" s="560"/>
      <c r="N6258" s="560"/>
      <c r="O6258" s="560"/>
      <c r="P6258" s="560"/>
      <c r="Q6258" s="560"/>
      <c r="R6258" s="560"/>
      <c r="S6258" s="560"/>
      <c r="T6258" s="560"/>
      <c r="U6258" s="560"/>
    </row>
    <row r="6259" spans="1:21">
      <c r="A6259" s="593">
        <f t="shared" si="582"/>
        <v>41535</v>
      </c>
      <c r="B6259" s="594">
        <v>41535.750362037033</v>
      </c>
      <c r="C6259" s="560">
        <f t="shared" si="583"/>
        <v>2013</v>
      </c>
      <c r="D6259" s="560">
        <f t="shared" si="584"/>
        <v>9</v>
      </c>
      <c r="E6259" s="560">
        <f t="shared" si="585"/>
        <v>18</v>
      </c>
      <c r="F6259" s="560">
        <f t="shared" si="586"/>
        <v>18</v>
      </c>
      <c r="G6259" s="595">
        <f t="shared" si="587"/>
        <v>4</v>
      </c>
      <c r="H6259" s="590">
        <f>CHOOSE('Output Sheet'!$B$4,'8760 Data'!J6259,'8760 Data'!K6259,'8760 Data'!L6259,'8760 Data'!M6259,'8760 Data'!N6259,'8760 Data'!O6259,'8760 Data'!P6259,'8760 Data'!Q6259,'8760 Data'!R6259,'8760 Data'!S6259,'8760 Data'!T6259,'8760 Data'!U6259)</f>
        <v>0</v>
      </c>
      <c r="I6259" s="591" t="e">
        <f>H6259/'Output Sheet'!$B$8</f>
        <v>#DIV/0!</v>
      </c>
      <c r="J6259" s="596"/>
      <c r="K6259" s="560"/>
      <c r="L6259" s="560"/>
      <c r="M6259" s="560"/>
      <c r="N6259" s="560"/>
      <c r="O6259" s="560"/>
      <c r="P6259" s="560"/>
      <c r="Q6259" s="560"/>
      <c r="R6259" s="560"/>
      <c r="S6259" s="560"/>
      <c r="T6259" s="560"/>
      <c r="U6259" s="560"/>
    </row>
    <row r="6260" spans="1:21">
      <c r="A6260" s="593">
        <f t="shared" si="582"/>
        <v>41535</v>
      </c>
      <c r="B6260" s="594">
        <v>41535.792028761571</v>
      </c>
      <c r="C6260" s="560">
        <f t="shared" si="583"/>
        <v>2013</v>
      </c>
      <c r="D6260" s="560">
        <f t="shared" si="584"/>
        <v>9</v>
      </c>
      <c r="E6260" s="560">
        <f t="shared" si="585"/>
        <v>18</v>
      </c>
      <c r="F6260" s="560">
        <f t="shared" si="586"/>
        <v>19</v>
      </c>
      <c r="G6260" s="595">
        <f t="shared" si="587"/>
        <v>4</v>
      </c>
      <c r="H6260" s="590">
        <f>CHOOSE('Output Sheet'!$B$4,'8760 Data'!J6260,'8760 Data'!K6260,'8760 Data'!L6260,'8760 Data'!M6260,'8760 Data'!N6260,'8760 Data'!O6260,'8760 Data'!P6260,'8760 Data'!Q6260,'8760 Data'!R6260,'8760 Data'!S6260,'8760 Data'!T6260,'8760 Data'!U6260)</f>
        <v>0</v>
      </c>
      <c r="I6260" s="591" t="e">
        <f>H6260/'Output Sheet'!$B$8</f>
        <v>#DIV/0!</v>
      </c>
      <c r="J6260" s="596"/>
      <c r="K6260" s="560"/>
      <c r="L6260" s="560"/>
      <c r="M6260" s="560"/>
      <c r="N6260" s="560"/>
      <c r="O6260" s="560"/>
      <c r="P6260" s="560"/>
      <c r="Q6260" s="560"/>
      <c r="R6260" s="560"/>
      <c r="S6260" s="560"/>
      <c r="T6260" s="560"/>
      <c r="U6260" s="560"/>
    </row>
    <row r="6261" spans="1:21">
      <c r="A6261" s="593">
        <f t="shared" si="582"/>
        <v>41535</v>
      </c>
      <c r="B6261" s="594">
        <v>41535.833695486108</v>
      </c>
      <c r="C6261" s="560">
        <f t="shared" si="583"/>
        <v>2013</v>
      </c>
      <c r="D6261" s="560">
        <f t="shared" si="584"/>
        <v>9</v>
      </c>
      <c r="E6261" s="560">
        <f t="shared" si="585"/>
        <v>18</v>
      </c>
      <c r="F6261" s="560">
        <f t="shared" si="586"/>
        <v>20</v>
      </c>
      <c r="G6261" s="595">
        <f t="shared" si="587"/>
        <v>4</v>
      </c>
      <c r="H6261" s="590">
        <f>CHOOSE('Output Sheet'!$B$4,'8760 Data'!J6261,'8760 Data'!K6261,'8760 Data'!L6261,'8760 Data'!M6261,'8760 Data'!N6261,'8760 Data'!O6261,'8760 Data'!P6261,'8760 Data'!Q6261,'8760 Data'!R6261,'8760 Data'!S6261,'8760 Data'!T6261,'8760 Data'!U6261)</f>
        <v>0</v>
      </c>
      <c r="I6261" s="591" t="e">
        <f>H6261/'Output Sheet'!$B$8</f>
        <v>#DIV/0!</v>
      </c>
      <c r="J6261" s="596"/>
      <c r="K6261" s="560"/>
      <c r="L6261" s="560"/>
      <c r="M6261" s="560"/>
      <c r="N6261" s="560"/>
      <c r="O6261" s="560"/>
      <c r="P6261" s="560"/>
      <c r="Q6261" s="560"/>
      <c r="R6261" s="560"/>
      <c r="S6261" s="560"/>
      <c r="T6261" s="560"/>
      <c r="U6261" s="560"/>
    </row>
    <row r="6262" spans="1:21">
      <c r="A6262" s="593">
        <f t="shared" si="582"/>
        <v>41535</v>
      </c>
      <c r="B6262" s="594">
        <v>41535.875362210645</v>
      </c>
      <c r="C6262" s="560">
        <f t="shared" si="583"/>
        <v>2013</v>
      </c>
      <c r="D6262" s="560">
        <f t="shared" si="584"/>
        <v>9</v>
      </c>
      <c r="E6262" s="560">
        <f t="shared" si="585"/>
        <v>18</v>
      </c>
      <c r="F6262" s="560">
        <f t="shared" si="586"/>
        <v>21</v>
      </c>
      <c r="G6262" s="595">
        <f t="shared" si="587"/>
        <v>4</v>
      </c>
      <c r="H6262" s="590">
        <f>CHOOSE('Output Sheet'!$B$4,'8760 Data'!J6262,'8760 Data'!K6262,'8760 Data'!L6262,'8760 Data'!M6262,'8760 Data'!N6262,'8760 Data'!O6262,'8760 Data'!P6262,'8760 Data'!Q6262,'8760 Data'!R6262,'8760 Data'!S6262,'8760 Data'!T6262,'8760 Data'!U6262)</f>
        <v>0</v>
      </c>
      <c r="I6262" s="591" t="e">
        <f>H6262/'Output Sheet'!$B$8</f>
        <v>#DIV/0!</v>
      </c>
      <c r="J6262" s="596"/>
      <c r="K6262" s="560"/>
      <c r="L6262" s="560"/>
      <c r="M6262" s="560"/>
      <c r="N6262" s="560"/>
      <c r="O6262" s="560"/>
      <c r="P6262" s="560"/>
      <c r="Q6262" s="560"/>
      <c r="R6262" s="560"/>
      <c r="S6262" s="560"/>
      <c r="T6262" s="560"/>
      <c r="U6262" s="560"/>
    </row>
    <row r="6263" spans="1:21">
      <c r="A6263" s="593">
        <f t="shared" si="582"/>
        <v>41535</v>
      </c>
      <c r="B6263" s="594">
        <v>41535.917028935182</v>
      </c>
      <c r="C6263" s="560">
        <f t="shared" si="583"/>
        <v>2013</v>
      </c>
      <c r="D6263" s="560">
        <f t="shared" si="584"/>
        <v>9</v>
      </c>
      <c r="E6263" s="560">
        <f t="shared" si="585"/>
        <v>18</v>
      </c>
      <c r="F6263" s="560">
        <f t="shared" si="586"/>
        <v>22</v>
      </c>
      <c r="G6263" s="595">
        <f t="shared" si="587"/>
        <v>4</v>
      </c>
      <c r="H6263" s="590">
        <f>CHOOSE('Output Sheet'!$B$4,'8760 Data'!J6263,'8760 Data'!K6263,'8760 Data'!L6263,'8760 Data'!M6263,'8760 Data'!N6263,'8760 Data'!O6263,'8760 Data'!P6263,'8760 Data'!Q6263,'8760 Data'!R6263,'8760 Data'!S6263,'8760 Data'!T6263,'8760 Data'!U6263)</f>
        <v>0</v>
      </c>
      <c r="I6263" s="591" t="e">
        <f>H6263/'Output Sheet'!$B$8</f>
        <v>#DIV/0!</v>
      </c>
      <c r="J6263" s="596"/>
      <c r="K6263" s="560"/>
      <c r="L6263" s="560"/>
      <c r="M6263" s="560"/>
      <c r="N6263" s="560"/>
      <c r="O6263" s="560"/>
      <c r="P6263" s="560"/>
      <c r="Q6263" s="560"/>
      <c r="R6263" s="560"/>
      <c r="S6263" s="560"/>
      <c r="T6263" s="560"/>
      <c r="U6263" s="560"/>
    </row>
    <row r="6264" spans="1:21">
      <c r="A6264" s="593">
        <f t="shared" si="582"/>
        <v>41535</v>
      </c>
      <c r="B6264" s="594">
        <v>41535.95869565972</v>
      </c>
      <c r="C6264" s="560">
        <f t="shared" si="583"/>
        <v>2013</v>
      </c>
      <c r="D6264" s="560">
        <f t="shared" si="584"/>
        <v>9</v>
      </c>
      <c r="E6264" s="560">
        <f t="shared" si="585"/>
        <v>18</v>
      </c>
      <c r="F6264" s="560">
        <f t="shared" si="586"/>
        <v>23</v>
      </c>
      <c r="G6264" s="595">
        <f t="shared" si="587"/>
        <v>4</v>
      </c>
      <c r="H6264" s="590">
        <f>CHOOSE('Output Sheet'!$B$4,'8760 Data'!J6264,'8760 Data'!K6264,'8760 Data'!L6264,'8760 Data'!M6264,'8760 Data'!N6264,'8760 Data'!O6264,'8760 Data'!P6264,'8760 Data'!Q6264,'8760 Data'!R6264,'8760 Data'!S6264,'8760 Data'!T6264,'8760 Data'!U6264)</f>
        <v>0</v>
      </c>
      <c r="I6264" s="591" t="e">
        <f>H6264/'Output Sheet'!$B$8</f>
        <v>#DIV/0!</v>
      </c>
      <c r="J6264" s="596"/>
      <c r="K6264" s="560"/>
      <c r="L6264" s="560"/>
      <c r="M6264" s="560"/>
      <c r="N6264" s="560"/>
      <c r="O6264" s="560"/>
      <c r="P6264" s="560"/>
      <c r="Q6264" s="560"/>
      <c r="R6264" s="560"/>
      <c r="S6264" s="560"/>
      <c r="T6264" s="560"/>
      <c r="U6264" s="560"/>
    </row>
    <row r="6265" spans="1:21">
      <c r="A6265" s="593">
        <f t="shared" si="582"/>
        <v>41536</v>
      </c>
      <c r="B6265" s="594">
        <v>41536.000362384257</v>
      </c>
      <c r="C6265" s="560">
        <f t="shared" si="583"/>
        <v>2013</v>
      </c>
      <c r="D6265" s="560">
        <f t="shared" si="584"/>
        <v>9</v>
      </c>
      <c r="E6265" s="560">
        <f t="shared" si="585"/>
        <v>19</v>
      </c>
      <c r="F6265" s="560">
        <f t="shared" si="586"/>
        <v>24</v>
      </c>
      <c r="G6265" s="595">
        <f t="shared" si="587"/>
        <v>5</v>
      </c>
      <c r="H6265" s="590">
        <f>CHOOSE('Output Sheet'!$B$4,'8760 Data'!J6265,'8760 Data'!K6265,'8760 Data'!L6265,'8760 Data'!M6265,'8760 Data'!N6265,'8760 Data'!O6265,'8760 Data'!P6265,'8760 Data'!Q6265,'8760 Data'!R6265,'8760 Data'!S6265,'8760 Data'!T6265,'8760 Data'!U6265)</f>
        <v>0</v>
      </c>
      <c r="I6265" s="591" t="e">
        <f>H6265/'Output Sheet'!$B$8</f>
        <v>#DIV/0!</v>
      </c>
      <c r="J6265" s="596"/>
      <c r="K6265" s="560"/>
      <c r="L6265" s="560"/>
      <c r="M6265" s="560"/>
      <c r="N6265" s="560"/>
      <c r="O6265" s="560"/>
      <c r="P6265" s="560"/>
      <c r="Q6265" s="560"/>
      <c r="R6265" s="560"/>
      <c r="S6265" s="560"/>
      <c r="T6265" s="560"/>
      <c r="U6265" s="560"/>
    </row>
    <row r="6266" spans="1:21">
      <c r="A6266" s="593">
        <f t="shared" si="582"/>
        <v>41536</v>
      </c>
      <c r="B6266" s="594">
        <v>41536.042029108794</v>
      </c>
      <c r="C6266" s="560">
        <f t="shared" si="583"/>
        <v>2013</v>
      </c>
      <c r="D6266" s="560">
        <f t="shared" si="584"/>
        <v>9</v>
      </c>
      <c r="E6266" s="560">
        <f t="shared" si="585"/>
        <v>19</v>
      </c>
      <c r="F6266" s="560">
        <f t="shared" si="586"/>
        <v>1</v>
      </c>
      <c r="G6266" s="595">
        <f t="shared" si="587"/>
        <v>5</v>
      </c>
      <c r="H6266" s="590">
        <f>CHOOSE('Output Sheet'!$B$4,'8760 Data'!J6266,'8760 Data'!K6266,'8760 Data'!L6266,'8760 Data'!M6266,'8760 Data'!N6266,'8760 Data'!O6266,'8760 Data'!P6266,'8760 Data'!Q6266,'8760 Data'!R6266,'8760 Data'!S6266,'8760 Data'!T6266,'8760 Data'!U6266)</f>
        <v>0</v>
      </c>
      <c r="I6266" s="591" t="e">
        <f>H6266/'Output Sheet'!$B$8</f>
        <v>#DIV/0!</v>
      </c>
      <c r="J6266" s="596"/>
      <c r="K6266" s="560"/>
      <c r="L6266" s="560"/>
      <c r="M6266" s="560"/>
      <c r="N6266" s="560"/>
      <c r="O6266" s="560"/>
      <c r="P6266" s="560"/>
      <c r="Q6266" s="560"/>
      <c r="R6266" s="560"/>
      <c r="S6266" s="560"/>
      <c r="T6266" s="560"/>
      <c r="U6266" s="560"/>
    </row>
    <row r="6267" spans="1:21">
      <c r="A6267" s="593">
        <f t="shared" si="582"/>
        <v>41536</v>
      </c>
      <c r="B6267" s="594">
        <v>41536.083695833331</v>
      </c>
      <c r="C6267" s="560">
        <f t="shared" si="583"/>
        <v>2013</v>
      </c>
      <c r="D6267" s="560">
        <f t="shared" si="584"/>
        <v>9</v>
      </c>
      <c r="E6267" s="560">
        <f t="shared" si="585"/>
        <v>19</v>
      </c>
      <c r="F6267" s="560">
        <f t="shared" si="586"/>
        <v>2</v>
      </c>
      <c r="G6267" s="595">
        <f t="shared" si="587"/>
        <v>5</v>
      </c>
      <c r="H6267" s="590">
        <f>CHOOSE('Output Sheet'!$B$4,'8760 Data'!J6267,'8760 Data'!K6267,'8760 Data'!L6267,'8760 Data'!M6267,'8760 Data'!N6267,'8760 Data'!O6267,'8760 Data'!P6267,'8760 Data'!Q6267,'8760 Data'!R6267,'8760 Data'!S6267,'8760 Data'!T6267,'8760 Data'!U6267)</f>
        <v>0</v>
      </c>
      <c r="I6267" s="591" t="e">
        <f>H6267/'Output Sheet'!$B$8</f>
        <v>#DIV/0!</v>
      </c>
      <c r="J6267" s="596"/>
      <c r="K6267" s="560"/>
      <c r="L6267" s="560"/>
      <c r="M6267" s="560"/>
      <c r="N6267" s="560"/>
      <c r="O6267" s="560"/>
      <c r="P6267" s="560"/>
      <c r="Q6267" s="560"/>
      <c r="R6267" s="560"/>
      <c r="S6267" s="560"/>
      <c r="T6267" s="560"/>
      <c r="U6267" s="560"/>
    </row>
    <row r="6268" spans="1:21">
      <c r="A6268" s="593">
        <f t="shared" si="582"/>
        <v>41536</v>
      </c>
      <c r="B6268" s="594">
        <v>41536.125362557868</v>
      </c>
      <c r="C6268" s="560">
        <f t="shared" si="583"/>
        <v>2013</v>
      </c>
      <c r="D6268" s="560">
        <f t="shared" si="584"/>
        <v>9</v>
      </c>
      <c r="E6268" s="560">
        <f t="shared" si="585"/>
        <v>19</v>
      </c>
      <c r="F6268" s="560">
        <f t="shared" si="586"/>
        <v>3</v>
      </c>
      <c r="G6268" s="595">
        <f t="shared" si="587"/>
        <v>5</v>
      </c>
      <c r="H6268" s="590">
        <f>CHOOSE('Output Sheet'!$B$4,'8760 Data'!J6268,'8760 Data'!K6268,'8760 Data'!L6268,'8760 Data'!M6268,'8760 Data'!N6268,'8760 Data'!O6268,'8760 Data'!P6268,'8760 Data'!Q6268,'8760 Data'!R6268,'8760 Data'!S6268,'8760 Data'!T6268,'8760 Data'!U6268)</f>
        <v>0</v>
      </c>
      <c r="I6268" s="591" t="e">
        <f>H6268/'Output Sheet'!$B$8</f>
        <v>#DIV/0!</v>
      </c>
      <c r="J6268" s="596"/>
      <c r="K6268" s="560"/>
      <c r="L6268" s="560"/>
      <c r="M6268" s="560"/>
      <c r="N6268" s="560"/>
      <c r="O6268" s="560"/>
      <c r="P6268" s="560"/>
      <c r="Q6268" s="560"/>
      <c r="R6268" s="560"/>
      <c r="S6268" s="560"/>
      <c r="T6268" s="560"/>
      <c r="U6268" s="560"/>
    </row>
    <row r="6269" spans="1:21">
      <c r="A6269" s="593">
        <f t="shared" si="582"/>
        <v>41536</v>
      </c>
      <c r="B6269" s="594">
        <v>41536.167029282406</v>
      </c>
      <c r="C6269" s="560">
        <f t="shared" si="583"/>
        <v>2013</v>
      </c>
      <c r="D6269" s="560">
        <f t="shared" si="584"/>
        <v>9</v>
      </c>
      <c r="E6269" s="560">
        <f t="shared" si="585"/>
        <v>19</v>
      </c>
      <c r="F6269" s="560">
        <f t="shared" si="586"/>
        <v>4</v>
      </c>
      <c r="G6269" s="595">
        <f t="shared" si="587"/>
        <v>5</v>
      </c>
      <c r="H6269" s="590">
        <f>CHOOSE('Output Sheet'!$B$4,'8760 Data'!J6269,'8760 Data'!K6269,'8760 Data'!L6269,'8760 Data'!M6269,'8760 Data'!N6269,'8760 Data'!O6269,'8760 Data'!P6269,'8760 Data'!Q6269,'8760 Data'!R6269,'8760 Data'!S6269,'8760 Data'!T6269,'8760 Data'!U6269)</f>
        <v>0</v>
      </c>
      <c r="I6269" s="591" t="e">
        <f>H6269/'Output Sheet'!$B$8</f>
        <v>#DIV/0!</v>
      </c>
      <c r="J6269" s="596"/>
      <c r="K6269" s="560"/>
      <c r="L6269" s="560"/>
      <c r="M6269" s="560"/>
      <c r="N6269" s="560"/>
      <c r="O6269" s="560"/>
      <c r="P6269" s="560"/>
      <c r="Q6269" s="560"/>
      <c r="R6269" s="560"/>
      <c r="S6269" s="560"/>
      <c r="T6269" s="560"/>
      <c r="U6269" s="560"/>
    </row>
    <row r="6270" spans="1:21">
      <c r="A6270" s="593">
        <f t="shared" si="582"/>
        <v>41536</v>
      </c>
      <c r="B6270" s="594">
        <v>41536.208696006943</v>
      </c>
      <c r="C6270" s="560">
        <f t="shared" si="583"/>
        <v>2013</v>
      </c>
      <c r="D6270" s="560">
        <f t="shared" si="584"/>
        <v>9</v>
      </c>
      <c r="E6270" s="560">
        <f t="shared" si="585"/>
        <v>19</v>
      </c>
      <c r="F6270" s="560">
        <f t="shared" si="586"/>
        <v>5</v>
      </c>
      <c r="G6270" s="595">
        <f t="shared" si="587"/>
        <v>5</v>
      </c>
      <c r="H6270" s="590">
        <f>CHOOSE('Output Sheet'!$B$4,'8760 Data'!J6270,'8760 Data'!K6270,'8760 Data'!L6270,'8760 Data'!M6270,'8760 Data'!N6270,'8760 Data'!O6270,'8760 Data'!P6270,'8760 Data'!Q6270,'8760 Data'!R6270,'8760 Data'!S6270,'8760 Data'!T6270,'8760 Data'!U6270)</f>
        <v>0</v>
      </c>
      <c r="I6270" s="591" t="e">
        <f>H6270/'Output Sheet'!$B$8</f>
        <v>#DIV/0!</v>
      </c>
      <c r="J6270" s="596"/>
      <c r="K6270" s="560"/>
      <c r="L6270" s="560"/>
      <c r="M6270" s="560"/>
      <c r="N6270" s="560"/>
      <c r="O6270" s="560"/>
      <c r="P6270" s="560"/>
      <c r="Q6270" s="560"/>
      <c r="R6270" s="560"/>
      <c r="S6270" s="560"/>
      <c r="T6270" s="560"/>
      <c r="U6270" s="560"/>
    </row>
    <row r="6271" spans="1:21">
      <c r="A6271" s="593">
        <f t="shared" si="582"/>
        <v>41536</v>
      </c>
      <c r="B6271" s="594">
        <v>41536.25036273148</v>
      </c>
      <c r="C6271" s="560">
        <f t="shared" si="583"/>
        <v>2013</v>
      </c>
      <c r="D6271" s="560">
        <f t="shared" si="584"/>
        <v>9</v>
      </c>
      <c r="E6271" s="560">
        <f t="shared" si="585"/>
        <v>19</v>
      </c>
      <c r="F6271" s="560">
        <f t="shared" si="586"/>
        <v>6</v>
      </c>
      <c r="G6271" s="595">
        <f t="shared" si="587"/>
        <v>5</v>
      </c>
      <c r="H6271" s="590">
        <f>CHOOSE('Output Sheet'!$B$4,'8760 Data'!J6271,'8760 Data'!K6271,'8760 Data'!L6271,'8760 Data'!M6271,'8760 Data'!N6271,'8760 Data'!O6271,'8760 Data'!P6271,'8760 Data'!Q6271,'8760 Data'!R6271,'8760 Data'!S6271,'8760 Data'!T6271,'8760 Data'!U6271)</f>
        <v>0</v>
      </c>
      <c r="I6271" s="591" t="e">
        <f>H6271/'Output Sheet'!$B$8</f>
        <v>#DIV/0!</v>
      </c>
      <c r="J6271" s="596"/>
      <c r="K6271" s="560"/>
      <c r="L6271" s="560"/>
      <c r="M6271" s="560"/>
      <c r="N6271" s="560"/>
      <c r="O6271" s="560"/>
      <c r="P6271" s="560"/>
      <c r="Q6271" s="560"/>
      <c r="R6271" s="560"/>
      <c r="S6271" s="560"/>
      <c r="T6271" s="560"/>
      <c r="U6271" s="560"/>
    </row>
    <row r="6272" spans="1:21">
      <c r="A6272" s="593">
        <f t="shared" si="582"/>
        <v>41536</v>
      </c>
      <c r="B6272" s="594">
        <v>41536.292029456017</v>
      </c>
      <c r="C6272" s="560">
        <f t="shared" si="583"/>
        <v>2013</v>
      </c>
      <c r="D6272" s="560">
        <f t="shared" si="584"/>
        <v>9</v>
      </c>
      <c r="E6272" s="560">
        <f t="shared" si="585"/>
        <v>19</v>
      </c>
      <c r="F6272" s="560">
        <f t="shared" si="586"/>
        <v>7</v>
      </c>
      <c r="G6272" s="595">
        <f t="shared" si="587"/>
        <v>5</v>
      </c>
      <c r="H6272" s="590">
        <f>CHOOSE('Output Sheet'!$B$4,'8760 Data'!J6272,'8760 Data'!K6272,'8760 Data'!L6272,'8760 Data'!M6272,'8760 Data'!N6272,'8760 Data'!O6272,'8760 Data'!P6272,'8760 Data'!Q6272,'8760 Data'!R6272,'8760 Data'!S6272,'8760 Data'!T6272,'8760 Data'!U6272)</f>
        <v>0</v>
      </c>
      <c r="I6272" s="591" t="e">
        <f>H6272/'Output Sheet'!$B$8</f>
        <v>#DIV/0!</v>
      </c>
      <c r="J6272" s="596"/>
      <c r="K6272" s="560"/>
      <c r="L6272" s="560"/>
      <c r="M6272" s="560"/>
      <c r="N6272" s="560"/>
      <c r="O6272" s="560"/>
      <c r="P6272" s="560"/>
      <c r="Q6272" s="560"/>
      <c r="R6272" s="560"/>
      <c r="S6272" s="560"/>
      <c r="T6272" s="560"/>
      <c r="U6272" s="560"/>
    </row>
    <row r="6273" spans="1:21">
      <c r="A6273" s="593">
        <f t="shared" si="582"/>
        <v>41536</v>
      </c>
      <c r="B6273" s="594">
        <v>41536.333696180554</v>
      </c>
      <c r="C6273" s="560">
        <f t="shared" si="583"/>
        <v>2013</v>
      </c>
      <c r="D6273" s="560">
        <f t="shared" si="584"/>
        <v>9</v>
      </c>
      <c r="E6273" s="560">
        <f t="shared" si="585"/>
        <v>19</v>
      </c>
      <c r="F6273" s="560">
        <f t="shared" si="586"/>
        <v>8</v>
      </c>
      <c r="G6273" s="595">
        <f t="shared" si="587"/>
        <v>5</v>
      </c>
      <c r="H6273" s="590">
        <f>CHOOSE('Output Sheet'!$B$4,'8760 Data'!J6273,'8760 Data'!K6273,'8760 Data'!L6273,'8760 Data'!M6273,'8760 Data'!N6273,'8760 Data'!O6273,'8760 Data'!P6273,'8760 Data'!Q6273,'8760 Data'!R6273,'8760 Data'!S6273,'8760 Data'!T6273,'8760 Data'!U6273)</f>
        <v>0</v>
      </c>
      <c r="I6273" s="591" t="e">
        <f>H6273/'Output Sheet'!$B$8</f>
        <v>#DIV/0!</v>
      </c>
      <c r="J6273" s="596"/>
      <c r="K6273" s="560"/>
      <c r="L6273" s="560"/>
      <c r="M6273" s="560"/>
      <c r="N6273" s="560"/>
      <c r="O6273" s="560"/>
      <c r="P6273" s="560"/>
      <c r="Q6273" s="560"/>
      <c r="R6273" s="560"/>
      <c r="S6273" s="560"/>
      <c r="T6273" s="560"/>
      <c r="U6273" s="560"/>
    </row>
    <row r="6274" spans="1:21">
      <c r="A6274" s="593">
        <f t="shared" si="582"/>
        <v>41536</v>
      </c>
      <c r="B6274" s="594">
        <v>41536.375362905092</v>
      </c>
      <c r="C6274" s="560">
        <f t="shared" si="583"/>
        <v>2013</v>
      </c>
      <c r="D6274" s="560">
        <f t="shared" si="584"/>
        <v>9</v>
      </c>
      <c r="E6274" s="560">
        <f t="shared" si="585"/>
        <v>19</v>
      </c>
      <c r="F6274" s="560">
        <f t="shared" si="586"/>
        <v>9</v>
      </c>
      <c r="G6274" s="595">
        <f t="shared" si="587"/>
        <v>5</v>
      </c>
      <c r="H6274" s="590">
        <f>CHOOSE('Output Sheet'!$B$4,'8760 Data'!J6274,'8760 Data'!K6274,'8760 Data'!L6274,'8760 Data'!M6274,'8760 Data'!N6274,'8760 Data'!O6274,'8760 Data'!P6274,'8760 Data'!Q6274,'8760 Data'!R6274,'8760 Data'!S6274,'8760 Data'!T6274,'8760 Data'!U6274)</f>
        <v>0</v>
      </c>
      <c r="I6274" s="591" t="e">
        <f>H6274/'Output Sheet'!$B$8</f>
        <v>#DIV/0!</v>
      </c>
      <c r="J6274" s="596"/>
      <c r="K6274" s="560"/>
      <c r="L6274" s="560"/>
      <c r="M6274" s="560"/>
      <c r="N6274" s="560"/>
      <c r="O6274" s="560"/>
      <c r="P6274" s="560"/>
      <c r="Q6274" s="560"/>
      <c r="R6274" s="560"/>
      <c r="S6274" s="560"/>
      <c r="T6274" s="560"/>
      <c r="U6274" s="560"/>
    </row>
    <row r="6275" spans="1:21">
      <c r="A6275" s="593">
        <f t="shared" ref="A6275:A6338" si="588">DATE(C6275,D6275,E6275)</f>
        <v>41536</v>
      </c>
      <c r="B6275" s="594">
        <v>41536.417029629629</v>
      </c>
      <c r="C6275" s="560">
        <f t="shared" ref="C6275:C6338" si="589">YEAR(B6275)</f>
        <v>2013</v>
      </c>
      <c r="D6275" s="560">
        <f t="shared" ref="D6275:D6338" si="590">MONTH(B6275)</f>
        <v>9</v>
      </c>
      <c r="E6275" s="560">
        <f t="shared" ref="E6275:E6338" si="591">DAY(B6275)</f>
        <v>19</v>
      </c>
      <c r="F6275" s="560">
        <f t="shared" ref="F6275:F6338" si="592">IF(HOUR(B6275)&lt;&gt;0,HOUR(B6275),24)</f>
        <v>10</v>
      </c>
      <c r="G6275" s="595">
        <f t="shared" ref="G6275:G6338" si="593">WEEKDAY(B6275,1)</f>
        <v>5</v>
      </c>
      <c r="H6275" s="590">
        <f>CHOOSE('Output Sheet'!$B$4,'8760 Data'!J6275,'8760 Data'!K6275,'8760 Data'!L6275,'8760 Data'!M6275,'8760 Data'!N6275,'8760 Data'!O6275,'8760 Data'!P6275,'8760 Data'!Q6275,'8760 Data'!R6275,'8760 Data'!S6275,'8760 Data'!T6275,'8760 Data'!U6275)</f>
        <v>0</v>
      </c>
      <c r="I6275" s="591" t="e">
        <f>H6275/'Output Sheet'!$B$8</f>
        <v>#DIV/0!</v>
      </c>
      <c r="J6275" s="596"/>
      <c r="K6275" s="560"/>
      <c r="L6275" s="560"/>
      <c r="M6275" s="560"/>
      <c r="N6275" s="560"/>
      <c r="O6275" s="560"/>
      <c r="P6275" s="560"/>
      <c r="Q6275" s="560"/>
      <c r="R6275" s="560"/>
      <c r="S6275" s="560"/>
      <c r="T6275" s="560"/>
      <c r="U6275" s="560"/>
    </row>
    <row r="6276" spans="1:21">
      <c r="A6276" s="593">
        <f t="shared" si="588"/>
        <v>41536</v>
      </c>
      <c r="B6276" s="594">
        <v>41536.458696354166</v>
      </c>
      <c r="C6276" s="560">
        <f t="shared" si="589"/>
        <v>2013</v>
      </c>
      <c r="D6276" s="560">
        <f t="shared" si="590"/>
        <v>9</v>
      </c>
      <c r="E6276" s="560">
        <f t="shared" si="591"/>
        <v>19</v>
      </c>
      <c r="F6276" s="560">
        <f t="shared" si="592"/>
        <v>11</v>
      </c>
      <c r="G6276" s="595">
        <f t="shared" si="593"/>
        <v>5</v>
      </c>
      <c r="H6276" s="590">
        <f>CHOOSE('Output Sheet'!$B$4,'8760 Data'!J6276,'8760 Data'!K6276,'8760 Data'!L6276,'8760 Data'!M6276,'8760 Data'!N6276,'8760 Data'!O6276,'8760 Data'!P6276,'8760 Data'!Q6276,'8760 Data'!R6276,'8760 Data'!S6276,'8760 Data'!T6276,'8760 Data'!U6276)</f>
        <v>0</v>
      </c>
      <c r="I6276" s="591" t="e">
        <f>H6276/'Output Sheet'!$B$8</f>
        <v>#DIV/0!</v>
      </c>
      <c r="J6276" s="596"/>
      <c r="K6276" s="560"/>
      <c r="L6276" s="560"/>
      <c r="M6276" s="560"/>
      <c r="N6276" s="560"/>
      <c r="O6276" s="560"/>
      <c r="P6276" s="560"/>
      <c r="Q6276" s="560"/>
      <c r="R6276" s="560"/>
      <c r="S6276" s="560"/>
      <c r="T6276" s="560"/>
      <c r="U6276" s="560"/>
    </row>
    <row r="6277" spans="1:21">
      <c r="A6277" s="593">
        <f t="shared" si="588"/>
        <v>41536</v>
      </c>
      <c r="B6277" s="594">
        <v>41536.500363078703</v>
      </c>
      <c r="C6277" s="560">
        <f t="shared" si="589"/>
        <v>2013</v>
      </c>
      <c r="D6277" s="560">
        <f t="shared" si="590"/>
        <v>9</v>
      </c>
      <c r="E6277" s="560">
        <f t="shared" si="591"/>
        <v>19</v>
      </c>
      <c r="F6277" s="560">
        <f t="shared" si="592"/>
        <v>12</v>
      </c>
      <c r="G6277" s="595">
        <f t="shared" si="593"/>
        <v>5</v>
      </c>
      <c r="H6277" s="590">
        <f>CHOOSE('Output Sheet'!$B$4,'8760 Data'!J6277,'8760 Data'!K6277,'8760 Data'!L6277,'8760 Data'!M6277,'8760 Data'!N6277,'8760 Data'!O6277,'8760 Data'!P6277,'8760 Data'!Q6277,'8760 Data'!R6277,'8760 Data'!S6277,'8760 Data'!T6277,'8760 Data'!U6277)</f>
        <v>0</v>
      </c>
      <c r="I6277" s="591" t="e">
        <f>H6277/'Output Sheet'!$B$8</f>
        <v>#DIV/0!</v>
      </c>
      <c r="J6277" s="596"/>
      <c r="K6277" s="560"/>
      <c r="L6277" s="560"/>
      <c r="M6277" s="560"/>
      <c r="N6277" s="560"/>
      <c r="O6277" s="560"/>
      <c r="P6277" s="560"/>
      <c r="Q6277" s="560"/>
      <c r="R6277" s="560"/>
      <c r="S6277" s="560"/>
      <c r="T6277" s="560"/>
      <c r="U6277" s="560"/>
    </row>
    <row r="6278" spans="1:21">
      <c r="A6278" s="593">
        <f t="shared" si="588"/>
        <v>41536</v>
      </c>
      <c r="B6278" s="594">
        <v>41536.54202980324</v>
      </c>
      <c r="C6278" s="560">
        <f t="shared" si="589"/>
        <v>2013</v>
      </c>
      <c r="D6278" s="560">
        <f t="shared" si="590"/>
        <v>9</v>
      </c>
      <c r="E6278" s="560">
        <f t="shared" si="591"/>
        <v>19</v>
      </c>
      <c r="F6278" s="560">
        <f t="shared" si="592"/>
        <v>13</v>
      </c>
      <c r="G6278" s="595">
        <f t="shared" si="593"/>
        <v>5</v>
      </c>
      <c r="H6278" s="590">
        <f>CHOOSE('Output Sheet'!$B$4,'8760 Data'!J6278,'8760 Data'!K6278,'8760 Data'!L6278,'8760 Data'!M6278,'8760 Data'!N6278,'8760 Data'!O6278,'8760 Data'!P6278,'8760 Data'!Q6278,'8760 Data'!R6278,'8760 Data'!S6278,'8760 Data'!T6278,'8760 Data'!U6278)</f>
        <v>0</v>
      </c>
      <c r="I6278" s="591" t="e">
        <f>H6278/'Output Sheet'!$B$8</f>
        <v>#DIV/0!</v>
      </c>
      <c r="J6278" s="596"/>
      <c r="K6278" s="560"/>
      <c r="L6278" s="560"/>
      <c r="M6278" s="560"/>
      <c r="N6278" s="560"/>
      <c r="O6278" s="560"/>
      <c r="P6278" s="560"/>
      <c r="Q6278" s="560"/>
      <c r="R6278" s="560"/>
      <c r="S6278" s="560"/>
      <c r="T6278" s="560"/>
      <c r="U6278" s="560"/>
    </row>
    <row r="6279" spans="1:21">
      <c r="A6279" s="593">
        <f t="shared" si="588"/>
        <v>41536</v>
      </c>
      <c r="B6279" s="594">
        <v>41536.583696527778</v>
      </c>
      <c r="C6279" s="560">
        <f t="shared" si="589"/>
        <v>2013</v>
      </c>
      <c r="D6279" s="560">
        <f t="shared" si="590"/>
        <v>9</v>
      </c>
      <c r="E6279" s="560">
        <f t="shared" si="591"/>
        <v>19</v>
      </c>
      <c r="F6279" s="560">
        <f t="shared" si="592"/>
        <v>14</v>
      </c>
      <c r="G6279" s="595">
        <f t="shared" si="593"/>
        <v>5</v>
      </c>
      <c r="H6279" s="590">
        <f>CHOOSE('Output Sheet'!$B$4,'8760 Data'!J6279,'8760 Data'!K6279,'8760 Data'!L6279,'8760 Data'!M6279,'8760 Data'!N6279,'8760 Data'!O6279,'8760 Data'!P6279,'8760 Data'!Q6279,'8760 Data'!R6279,'8760 Data'!S6279,'8760 Data'!T6279,'8760 Data'!U6279)</f>
        <v>0</v>
      </c>
      <c r="I6279" s="591" t="e">
        <f>H6279/'Output Sheet'!$B$8</f>
        <v>#DIV/0!</v>
      </c>
      <c r="J6279" s="596"/>
      <c r="K6279" s="560"/>
      <c r="L6279" s="560"/>
      <c r="M6279" s="560"/>
      <c r="N6279" s="560"/>
      <c r="O6279" s="560"/>
      <c r="P6279" s="560"/>
      <c r="Q6279" s="560"/>
      <c r="R6279" s="560"/>
      <c r="S6279" s="560"/>
      <c r="T6279" s="560"/>
      <c r="U6279" s="560"/>
    </row>
    <row r="6280" spans="1:21">
      <c r="A6280" s="593">
        <f t="shared" si="588"/>
        <v>41536</v>
      </c>
      <c r="B6280" s="594">
        <v>41536.625363252315</v>
      </c>
      <c r="C6280" s="560">
        <f t="shared" si="589"/>
        <v>2013</v>
      </c>
      <c r="D6280" s="560">
        <f t="shared" si="590"/>
        <v>9</v>
      </c>
      <c r="E6280" s="560">
        <f t="shared" si="591"/>
        <v>19</v>
      </c>
      <c r="F6280" s="560">
        <f t="shared" si="592"/>
        <v>15</v>
      </c>
      <c r="G6280" s="595">
        <f t="shared" si="593"/>
        <v>5</v>
      </c>
      <c r="H6280" s="590">
        <f>CHOOSE('Output Sheet'!$B$4,'8760 Data'!J6280,'8760 Data'!K6280,'8760 Data'!L6280,'8760 Data'!M6280,'8760 Data'!N6280,'8760 Data'!O6280,'8760 Data'!P6280,'8760 Data'!Q6280,'8760 Data'!R6280,'8760 Data'!S6280,'8760 Data'!T6280,'8760 Data'!U6280)</f>
        <v>0</v>
      </c>
      <c r="I6280" s="591" t="e">
        <f>H6280/'Output Sheet'!$B$8</f>
        <v>#DIV/0!</v>
      </c>
      <c r="J6280" s="596"/>
      <c r="K6280" s="560"/>
      <c r="L6280" s="560"/>
      <c r="M6280" s="560"/>
      <c r="N6280" s="560"/>
      <c r="O6280" s="560"/>
      <c r="P6280" s="560"/>
      <c r="Q6280" s="560"/>
      <c r="R6280" s="560"/>
      <c r="S6280" s="560"/>
      <c r="T6280" s="560"/>
      <c r="U6280" s="560"/>
    </row>
    <row r="6281" spans="1:21">
      <c r="A6281" s="593">
        <f t="shared" si="588"/>
        <v>41536</v>
      </c>
      <c r="B6281" s="594">
        <v>41536.667029976852</v>
      </c>
      <c r="C6281" s="560">
        <f t="shared" si="589"/>
        <v>2013</v>
      </c>
      <c r="D6281" s="560">
        <f t="shared" si="590"/>
        <v>9</v>
      </c>
      <c r="E6281" s="560">
        <f t="shared" si="591"/>
        <v>19</v>
      </c>
      <c r="F6281" s="560">
        <f t="shared" si="592"/>
        <v>16</v>
      </c>
      <c r="G6281" s="595">
        <f t="shared" si="593"/>
        <v>5</v>
      </c>
      <c r="H6281" s="590">
        <f>CHOOSE('Output Sheet'!$B$4,'8760 Data'!J6281,'8760 Data'!K6281,'8760 Data'!L6281,'8760 Data'!M6281,'8760 Data'!N6281,'8760 Data'!O6281,'8760 Data'!P6281,'8760 Data'!Q6281,'8760 Data'!R6281,'8760 Data'!S6281,'8760 Data'!T6281,'8760 Data'!U6281)</f>
        <v>0</v>
      </c>
      <c r="I6281" s="591" t="e">
        <f>H6281/'Output Sheet'!$B$8</f>
        <v>#DIV/0!</v>
      </c>
      <c r="J6281" s="596"/>
      <c r="K6281" s="560"/>
      <c r="L6281" s="560"/>
      <c r="M6281" s="560"/>
      <c r="N6281" s="560"/>
      <c r="O6281" s="560"/>
      <c r="P6281" s="560"/>
      <c r="Q6281" s="560"/>
      <c r="R6281" s="560"/>
      <c r="S6281" s="560"/>
      <c r="T6281" s="560"/>
      <c r="U6281" s="560"/>
    </row>
    <row r="6282" spans="1:21">
      <c r="A6282" s="593">
        <f t="shared" si="588"/>
        <v>41536</v>
      </c>
      <c r="B6282" s="594">
        <v>41536.708696701389</v>
      </c>
      <c r="C6282" s="560">
        <f t="shared" si="589"/>
        <v>2013</v>
      </c>
      <c r="D6282" s="560">
        <f t="shared" si="590"/>
        <v>9</v>
      </c>
      <c r="E6282" s="560">
        <f t="shared" si="591"/>
        <v>19</v>
      </c>
      <c r="F6282" s="560">
        <f t="shared" si="592"/>
        <v>17</v>
      </c>
      <c r="G6282" s="595">
        <f t="shared" si="593"/>
        <v>5</v>
      </c>
      <c r="H6282" s="590">
        <f>CHOOSE('Output Sheet'!$B$4,'8760 Data'!J6282,'8760 Data'!K6282,'8760 Data'!L6282,'8760 Data'!M6282,'8760 Data'!N6282,'8760 Data'!O6282,'8760 Data'!P6282,'8760 Data'!Q6282,'8760 Data'!R6282,'8760 Data'!S6282,'8760 Data'!T6282,'8760 Data'!U6282)</f>
        <v>0</v>
      </c>
      <c r="I6282" s="591" t="e">
        <f>H6282/'Output Sheet'!$B$8</f>
        <v>#DIV/0!</v>
      </c>
      <c r="J6282" s="596"/>
      <c r="K6282" s="560"/>
      <c r="L6282" s="560"/>
      <c r="M6282" s="560"/>
      <c r="N6282" s="560"/>
      <c r="O6282" s="560"/>
      <c r="P6282" s="560"/>
      <c r="Q6282" s="560"/>
      <c r="R6282" s="560"/>
      <c r="S6282" s="560"/>
      <c r="T6282" s="560"/>
      <c r="U6282" s="560"/>
    </row>
    <row r="6283" spans="1:21">
      <c r="A6283" s="593">
        <f t="shared" si="588"/>
        <v>41536</v>
      </c>
      <c r="B6283" s="594">
        <v>41536.750363425926</v>
      </c>
      <c r="C6283" s="560">
        <f t="shared" si="589"/>
        <v>2013</v>
      </c>
      <c r="D6283" s="560">
        <f t="shared" si="590"/>
        <v>9</v>
      </c>
      <c r="E6283" s="560">
        <f t="shared" si="591"/>
        <v>19</v>
      </c>
      <c r="F6283" s="560">
        <f t="shared" si="592"/>
        <v>18</v>
      </c>
      <c r="G6283" s="595">
        <f t="shared" si="593"/>
        <v>5</v>
      </c>
      <c r="H6283" s="590">
        <f>CHOOSE('Output Sheet'!$B$4,'8760 Data'!J6283,'8760 Data'!K6283,'8760 Data'!L6283,'8760 Data'!M6283,'8760 Data'!N6283,'8760 Data'!O6283,'8760 Data'!P6283,'8760 Data'!Q6283,'8760 Data'!R6283,'8760 Data'!S6283,'8760 Data'!T6283,'8760 Data'!U6283)</f>
        <v>0</v>
      </c>
      <c r="I6283" s="591" t="e">
        <f>H6283/'Output Sheet'!$B$8</f>
        <v>#DIV/0!</v>
      </c>
      <c r="J6283" s="596"/>
      <c r="K6283" s="560"/>
      <c r="L6283" s="560"/>
      <c r="M6283" s="560"/>
      <c r="N6283" s="560"/>
      <c r="O6283" s="560"/>
      <c r="P6283" s="560"/>
      <c r="Q6283" s="560"/>
      <c r="R6283" s="560"/>
      <c r="S6283" s="560"/>
      <c r="T6283" s="560"/>
      <c r="U6283" s="560"/>
    </row>
    <row r="6284" spans="1:21">
      <c r="A6284" s="593">
        <f t="shared" si="588"/>
        <v>41536</v>
      </c>
      <c r="B6284" s="594">
        <v>41536.792030150464</v>
      </c>
      <c r="C6284" s="560">
        <f t="shared" si="589"/>
        <v>2013</v>
      </c>
      <c r="D6284" s="560">
        <f t="shared" si="590"/>
        <v>9</v>
      </c>
      <c r="E6284" s="560">
        <f t="shared" si="591"/>
        <v>19</v>
      </c>
      <c r="F6284" s="560">
        <f t="shared" si="592"/>
        <v>19</v>
      </c>
      <c r="G6284" s="595">
        <f t="shared" si="593"/>
        <v>5</v>
      </c>
      <c r="H6284" s="590">
        <f>CHOOSE('Output Sheet'!$B$4,'8760 Data'!J6284,'8760 Data'!K6284,'8760 Data'!L6284,'8760 Data'!M6284,'8760 Data'!N6284,'8760 Data'!O6284,'8760 Data'!P6284,'8760 Data'!Q6284,'8760 Data'!R6284,'8760 Data'!S6284,'8760 Data'!T6284,'8760 Data'!U6284)</f>
        <v>0</v>
      </c>
      <c r="I6284" s="591" t="e">
        <f>H6284/'Output Sheet'!$B$8</f>
        <v>#DIV/0!</v>
      </c>
      <c r="J6284" s="596"/>
      <c r="K6284" s="560"/>
      <c r="L6284" s="560"/>
      <c r="M6284" s="560"/>
      <c r="N6284" s="560"/>
      <c r="O6284" s="560"/>
      <c r="P6284" s="560"/>
      <c r="Q6284" s="560"/>
      <c r="R6284" s="560"/>
      <c r="S6284" s="560"/>
      <c r="T6284" s="560"/>
      <c r="U6284" s="560"/>
    </row>
    <row r="6285" spans="1:21">
      <c r="A6285" s="593">
        <f t="shared" si="588"/>
        <v>41536</v>
      </c>
      <c r="B6285" s="594">
        <v>41536.833696875001</v>
      </c>
      <c r="C6285" s="560">
        <f t="shared" si="589"/>
        <v>2013</v>
      </c>
      <c r="D6285" s="560">
        <f t="shared" si="590"/>
        <v>9</v>
      </c>
      <c r="E6285" s="560">
        <f t="shared" si="591"/>
        <v>19</v>
      </c>
      <c r="F6285" s="560">
        <f t="shared" si="592"/>
        <v>20</v>
      </c>
      <c r="G6285" s="595">
        <f t="shared" si="593"/>
        <v>5</v>
      </c>
      <c r="H6285" s="590">
        <f>CHOOSE('Output Sheet'!$B$4,'8760 Data'!J6285,'8760 Data'!K6285,'8760 Data'!L6285,'8760 Data'!M6285,'8760 Data'!N6285,'8760 Data'!O6285,'8760 Data'!P6285,'8760 Data'!Q6285,'8760 Data'!R6285,'8760 Data'!S6285,'8760 Data'!T6285,'8760 Data'!U6285)</f>
        <v>0</v>
      </c>
      <c r="I6285" s="591" t="e">
        <f>H6285/'Output Sheet'!$B$8</f>
        <v>#DIV/0!</v>
      </c>
      <c r="J6285" s="596"/>
      <c r="K6285" s="560"/>
      <c r="L6285" s="560"/>
      <c r="M6285" s="560"/>
      <c r="N6285" s="560"/>
      <c r="O6285" s="560"/>
      <c r="P6285" s="560"/>
      <c r="Q6285" s="560"/>
      <c r="R6285" s="560"/>
      <c r="S6285" s="560"/>
      <c r="T6285" s="560"/>
      <c r="U6285" s="560"/>
    </row>
    <row r="6286" spans="1:21">
      <c r="A6286" s="593">
        <f t="shared" si="588"/>
        <v>41536</v>
      </c>
      <c r="B6286" s="594">
        <v>41536.875363599538</v>
      </c>
      <c r="C6286" s="560">
        <f t="shared" si="589"/>
        <v>2013</v>
      </c>
      <c r="D6286" s="560">
        <f t="shared" si="590"/>
        <v>9</v>
      </c>
      <c r="E6286" s="560">
        <f t="shared" si="591"/>
        <v>19</v>
      </c>
      <c r="F6286" s="560">
        <f t="shared" si="592"/>
        <v>21</v>
      </c>
      <c r="G6286" s="595">
        <f t="shared" si="593"/>
        <v>5</v>
      </c>
      <c r="H6286" s="590">
        <f>CHOOSE('Output Sheet'!$B$4,'8760 Data'!J6286,'8760 Data'!K6286,'8760 Data'!L6286,'8760 Data'!M6286,'8760 Data'!N6286,'8760 Data'!O6286,'8760 Data'!P6286,'8760 Data'!Q6286,'8760 Data'!R6286,'8760 Data'!S6286,'8760 Data'!T6286,'8760 Data'!U6286)</f>
        <v>0</v>
      </c>
      <c r="I6286" s="591" t="e">
        <f>H6286/'Output Sheet'!$B$8</f>
        <v>#DIV/0!</v>
      </c>
      <c r="J6286" s="596"/>
      <c r="K6286" s="560"/>
      <c r="L6286" s="560"/>
      <c r="M6286" s="560"/>
      <c r="N6286" s="560"/>
      <c r="O6286" s="560"/>
      <c r="P6286" s="560"/>
      <c r="Q6286" s="560"/>
      <c r="R6286" s="560"/>
      <c r="S6286" s="560"/>
      <c r="T6286" s="560"/>
      <c r="U6286" s="560"/>
    </row>
    <row r="6287" spans="1:21">
      <c r="A6287" s="593">
        <f t="shared" si="588"/>
        <v>41536</v>
      </c>
      <c r="B6287" s="594">
        <v>41536.917030324075</v>
      </c>
      <c r="C6287" s="560">
        <f t="shared" si="589"/>
        <v>2013</v>
      </c>
      <c r="D6287" s="560">
        <f t="shared" si="590"/>
        <v>9</v>
      </c>
      <c r="E6287" s="560">
        <f t="shared" si="591"/>
        <v>19</v>
      </c>
      <c r="F6287" s="560">
        <f t="shared" si="592"/>
        <v>22</v>
      </c>
      <c r="G6287" s="595">
        <f t="shared" si="593"/>
        <v>5</v>
      </c>
      <c r="H6287" s="590">
        <f>CHOOSE('Output Sheet'!$B$4,'8760 Data'!J6287,'8760 Data'!K6287,'8760 Data'!L6287,'8760 Data'!M6287,'8760 Data'!N6287,'8760 Data'!O6287,'8760 Data'!P6287,'8760 Data'!Q6287,'8760 Data'!R6287,'8760 Data'!S6287,'8760 Data'!T6287,'8760 Data'!U6287)</f>
        <v>0</v>
      </c>
      <c r="I6287" s="591" t="e">
        <f>H6287/'Output Sheet'!$B$8</f>
        <v>#DIV/0!</v>
      </c>
      <c r="J6287" s="596"/>
      <c r="K6287" s="560"/>
      <c r="L6287" s="560"/>
      <c r="M6287" s="560"/>
      <c r="N6287" s="560"/>
      <c r="O6287" s="560"/>
      <c r="P6287" s="560"/>
      <c r="Q6287" s="560"/>
      <c r="R6287" s="560"/>
      <c r="S6287" s="560"/>
      <c r="T6287" s="560"/>
      <c r="U6287" s="560"/>
    </row>
    <row r="6288" spans="1:21">
      <c r="A6288" s="593">
        <f t="shared" si="588"/>
        <v>41536</v>
      </c>
      <c r="B6288" s="594">
        <v>41536.958697048613</v>
      </c>
      <c r="C6288" s="560">
        <f t="shared" si="589"/>
        <v>2013</v>
      </c>
      <c r="D6288" s="560">
        <f t="shared" si="590"/>
        <v>9</v>
      </c>
      <c r="E6288" s="560">
        <f t="shared" si="591"/>
        <v>19</v>
      </c>
      <c r="F6288" s="560">
        <f t="shared" si="592"/>
        <v>23</v>
      </c>
      <c r="G6288" s="595">
        <f t="shared" si="593"/>
        <v>5</v>
      </c>
      <c r="H6288" s="590">
        <f>CHOOSE('Output Sheet'!$B$4,'8760 Data'!J6288,'8760 Data'!K6288,'8760 Data'!L6288,'8760 Data'!M6288,'8760 Data'!N6288,'8760 Data'!O6288,'8760 Data'!P6288,'8760 Data'!Q6288,'8760 Data'!R6288,'8760 Data'!S6288,'8760 Data'!T6288,'8760 Data'!U6288)</f>
        <v>0</v>
      </c>
      <c r="I6288" s="591" t="e">
        <f>H6288/'Output Sheet'!$B$8</f>
        <v>#DIV/0!</v>
      </c>
      <c r="J6288" s="596"/>
      <c r="K6288" s="560"/>
      <c r="L6288" s="560"/>
      <c r="M6288" s="560"/>
      <c r="N6288" s="560"/>
      <c r="O6288" s="560"/>
      <c r="P6288" s="560"/>
      <c r="Q6288" s="560"/>
      <c r="R6288" s="560"/>
      <c r="S6288" s="560"/>
      <c r="T6288" s="560"/>
      <c r="U6288" s="560"/>
    </row>
    <row r="6289" spans="1:21">
      <c r="A6289" s="593">
        <f t="shared" si="588"/>
        <v>41537</v>
      </c>
      <c r="B6289" s="594">
        <v>41537.00036377315</v>
      </c>
      <c r="C6289" s="560">
        <f t="shared" si="589"/>
        <v>2013</v>
      </c>
      <c r="D6289" s="560">
        <f t="shared" si="590"/>
        <v>9</v>
      </c>
      <c r="E6289" s="560">
        <f t="shared" si="591"/>
        <v>20</v>
      </c>
      <c r="F6289" s="560">
        <f t="shared" si="592"/>
        <v>24</v>
      </c>
      <c r="G6289" s="595">
        <f t="shared" si="593"/>
        <v>6</v>
      </c>
      <c r="H6289" s="590">
        <f>CHOOSE('Output Sheet'!$B$4,'8760 Data'!J6289,'8760 Data'!K6289,'8760 Data'!L6289,'8760 Data'!M6289,'8760 Data'!N6289,'8760 Data'!O6289,'8760 Data'!P6289,'8760 Data'!Q6289,'8760 Data'!R6289,'8760 Data'!S6289,'8760 Data'!T6289,'8760 Data'!U6289)</f>
        <v>0</v>
      </c>
      <c r="I6289" s="591" t="e">
        <f>H6289/'Output Sheet'!$B$8</f>
        <v>#DIV/0!</v>
      </c>
      <c r="J6289" s="596"/>
      <c r="K6289" s="560"/>
      <c r="L6289" s="560"/>
      <c r="M6289" s="560"/>
      <c r="N6289" s="560"/>
      <c r="O6289" s="560"/>
      <c r="P6289" s="560"/>
      <c r="Q6289" s="560"/>
      <c r="R6289" s="560"/>
      <c r="S6289" s="560"/>
      <c r="T6289" s="560"/>
      <c r="U6289" s="560"/>
    </row>
    <row r="6290" spans="1:21">
      <c r="A6290" s="593">
        <f t="shared" si="588"/>
        <v>41537</v>
      </c>
      <c r="B6290" s="594">
        <v>41537.042030497687</v>
      </c>
      <c r="C6290" s="560">
        <f t="shared" si="589"/>
        <v>2013</v>
      </c>
      <c r="D6290" s="560">
        <f t="shared" si="590"/>
        <v>9</v>
      </c>
      <c r="E6290" s="560">
        <f t="shared" si="591"/>
        <v>20</v>
      </c>
      <c r="F6290" s="560">
        <f t="shared" si="592"/>
        <v>1</v>
      </c>
      <c r="G6290" s="595">
        <f t="shared" si="593"/>
        <v>6</v>
      </c>
      <c r="H6290" s="590">
        <f>CHOOSE('Output Sheet'!$B$4,'8760 Data'!J6290,'8760 Data'!K6290,'8760 Data'!L6290,'8760 Data'!M6290,'8760 Data'!N6290,'8760 Data'!O6290,'8760 Data'!P6290,'8760 Data'!Q6290,'8760 Data'!R6290,'8760 Data'!S6290,'8760 Data'!T6290,'8760 Data'!U6290)</f>
        <v>0</v>
      </c>
      <c r="I6290" s="591" t="e">
        <f>H6290/'Output Sheet'!$B$8</f>
        <v>#DIV/0!</v>
      </c>
      <c r="J6290" s="596"/>
      <c r="K6290" s="560"/>
      <c r="L6290" s="560"/>
      <c r="M6290" s="560"/>
      <c r="N6290" s="560"/>
      <c r="O6290" s="560"/>
      <c r="P6290" s="560"/>
      <c r="Q6290" s="560"/>
      <c r="R6290" s="560"/>
      <c r="S6290" s="560"/>
      <c r="T6290" s="560"/>
      <c r="U6290" s="560"/>
    </row>
    <row r="6291" spans="1:21">
      <c r="A6291" s="593">
        <f t="shared" si="588"/>
        <v>41537</v>
      </c>
      <c r="B6291" s="594">
        <v>41537.083697222224</v>
      </c>
      <c r="C6291" s="560">
        <f t="shared" si="589"/>
        <v>2013</v>
      </c>
      <c r="D6291" s="560">
        <f t="shared" si="590"/>
        <v>9</v>
      </c>
      <c r="E6291" s="560">
        <f t="shared" si="591"/>
        <v>20</v>
      </c>
      <c r="F6291" s="560">
        <f t="shared" si="592"/>
        <v>2</v>
      </c>
      <c r="G6291" s="595">
        <f t="shared" si="593"/>
        <v>6</v>
      </c>
      <c r="H6291" s="590">
        <f>CHOOSE('Output Sheet'!$B$4,'8760 Data'!J6291,'8760 Data'!K6291,'8760 Data'!L6291,'8760 Data'!M6291,'8760 Data'!N6291,'8760 Data'!O6291,'8760 Data'!P6291,'8760 Data'!Q6291,'8760 Data'!R6291,'8760 Data'!S6291,'8760 Data'!T6291,'8760 Data'!U6291)</f>
        <v>0</v>
      </c>
      <c r="I6291" s="591" t="e">
        <f>H6291/'Output Sheet'!$B$8</f>
        <v>#DIV/0!</v>
      </c>
      <c r="J6291" s="596"/>
      <c r="K6291" s="560"/>
      <c r="L6291" s="560"/>
      <c r="M6291" s="560"/>
      <c r="N6291" s="560"/>
      <c r="O6291" s="560"/>
      <c r="P6291" s="560"/>
      <c r="Q6291" s="560"/>
      <c r="R6291" s="560"/>
      <c r="S6291" s="560"/>
      <c r="T6291" s="560"/>
      <c r="U6291" s="560"/>
    </row>
    <row r="6292" spans="1:21">
      <c r="A6292" s="593">
        <f t="shared" si="588"/>
        <v>41537</v>
      </c>
      <c r="B6292" s="594">
        <v>41537.125363946761</v>
      </c>
      <c r="C6292" s="560">
        <f t="shared" si="589"/>
        <v>2013</v>
      </c>
      <c r="D6292" s="560">
        <f t="shared" si="590"/>
        <v>9</v>
      </c>
      <c r="E6292" s="560">
        <f t="shared" si="591"/>
        <v>20</v>
      </c>
      <c r="F6292" s="560">
        <f t="shared" si="592"/>
        <v>3</v>
      </c>
      <c r="G6292" s="595">
        <f t="shared" si="593"/>
        <v>6</v>
      </c>
      <c r="H6292" s="590">
        <f>CHOOSE('Output Sheet'!$B$4,'8760 Data'!J6292,'8760 Data'!K6292,'8760 Data'!L6292,'8760 Data'!M6292,'8760 Data'!N6292,'8760 Data'!O6292,'8760 Data'!P6292,'8760 Data'!Q6292,'8760 Data'!R6292,'8760 Data'!S6292,'8760 Data'!T6292,'8760 Data'!U6292)</f>
        <v>0</v>
      </c>
      <c r="I6292" s="591" t="e">
        <f>H6292/'Output Sheet'!$B$8</f>
        <v>#DIV/0!</v>
      </c>
      <c r="J6292" s="596"/>
      <c r="K6292" s="560"/>
      <c r="L6292" s="560"/>
      <c r="M6292" s="560"/>
      <c r="N6292" s="560"/>
      <c r="O6292" s="560"/>
      <c r="P6292" s="560"/>
      <c r="Q6292" s="560"/>
      <c r="R6292" s="560"/>
      <c r="S6292" s="560"/>
      <c r="T6292" s="560"/>
      <c r="U6292" s="560"/>
    </row>
    <row r="6293" spans="1:21">
      <c r="A6293" s="593">
        <f t="shared" si="588"/>
        <v>41537</v>
      </c>
      <c r="B6293" s="594">
        <v>41537.167030671299</v>
      </c>
      <c r="C6293" s="560">
        <f t="shared" si="589"/>
        <v>2013</v>
      </c>
      <c r="D6293" s="560">
        <f t="shared" si="590"/>
        <v>9</v>
      </c>
      <c r="E6293" s="560">
        <f t="shared" si="591"/>
        <v>20</v>
      </c>
      <c r="F6293" s="560">
        <f t="shared" si="592"/>
        <v>4</v>
      </c>
      <c r="G6293" s="595">
        <f t="shared" si="593"/>
        <v>6</v>
      </c>
      <c r="H6293" s="590">
        <f>CHOOSE('Output Sheet'!$B$4,'8760 Data'!J6293,'8760 Data'!K6293,'8760 Data'!L6293,'8760 Data'!M6293,'8760 Data'!N6293,'8760 Data'!O6293,'8760 Data'!P6293,'8760 Data'!Q6293,'8760 Data'!R6293,'8760 Data'!S6293,'8760 Data'!T6293,'8760 Data'!U6293)</f>
        <v>0</v>
      </c>
      <c r="I6293" s="591" t="e">
        <f>H6293/'Output Sheet'!$B$8</f>
        <v>#DIV/0!</v>
      </c>
      <c r="J6293" s="596"/>
      <c r="K6293" s="560"/>
      <c r="L6293" s="560"/>
      <c r="M6293" s="560"/>
      <c r="N6293" s="560"/>
      <c r="O6293" s="560"/>
      <c r="P6293" s="560"/>
      <c r="Q6293" s="560"/>
      <c r="R6293" s="560"/>
      <c r="S6293" s="560"/>
      <c r="T6293" s="560"/>
      <c r="U6293" s="560"/>
    </row>
    <row r="6294" spans="1:21">
      <c r="A6294" s="593">
        <f t="shared" si="588"/>
        <v>41537</v>
      </c>
      <c r="B6294" s="594">
        <v>41537.208697395836</v>
      </c>
      <c r="C6294" s="560">
        <f t="shared" si="589"/>
        <v>2013</v>
      </c>
      <c r="D6294" s="560">
        <f t="shared" si="590"/>
        <v>9</v>
      </c>
      <c r="E6294" s="560">
        <f t="shared" si="591"/>
        <v>20</v>
      </c>
      <c r="F6294" s="560">
        <f t="shared" si="592"/>
        <v>5</v>
      </c>
      <c r="G6294" s="595">
        <f t="shared" si="593"/>
        <v>6</v>
      </c>
      <c r="H6294" s="590">
        <f>CHOOSE('Output Sheet'!$B$4,'8760 Data'!J6294,'8760 Data'!K6294,'8760 Data'!L6294,'8760 Data'!M6294,'8760 Data'!N6294,'8760 Data'!O6294,'8760 Data'!P6294,'8760 Data'!Q6294,'8760 Data'!R6294,'8760 Data'!S6294,'8760 Data'!T6294,'8760 Data'!U6294)</f>
        <v>0</v>
      </c>
      <c r="I6294" s="591" t="e">
        <f>H6294/'Output Sheet'!$B$8</f>
        <v>#DIV/0!</v>
      </c>
      <c r="J6294" s="596"/>
      <c r="K6294" s="560"/>
      <c r="L6294" s="560"/>
      <c r="M6294" s="560"/>
      <c r="N6294" s="560"/>
      <c r="O6294" s="560"/>
      <c r="P6294" s="560"/>
      <c r="Q6294" s="560"/>
      <c r="R6294" s="560"/>
      <c r="S6294" s="560"/>
      <c r="T6294" s="560"/>
      <c r="U6294" s="560"/>
    </row>
    <row r="6295" spans="1:21">
      <c r="A6295" s="593">
        <f t="shared" si="588"/>
        <v>41537</v>
      </c>
      <c r="B6295" s="594">
        <v>41537.250364120373</v>
      </c>
      <c r="C6295" s="560">
        <f t="shared" si="589"/>
        <v>2013</v>
      </c>
      <c r="D6295" s="560">
        <f t="shared" si="590"/>
        <v>9</v>
      </c>
      <c r="E6295" s="560">
        <f t="shared" si="591"/>
        <v>20</v>
      </c>
      <c r="F6295" s="560">
        <f t="shared" si="592"/>
        <v>6</v>
      </c>
      <c r="G6295" s="595">
        <f t="shared" si="593"/>
        <v>6</v>
      </c>
      <c r="H6295" s="590">
        <f>CHOOSE('Output Sheet'!$B$4,'8760 Data'!J6295,'8760 Data'!K6295,'8760 Data'!L6295,'8760 Data'!M6295,'8760 Data'!N6295,'8760 Data'!O6295,'8760 Data'!P6295,'8760 Data'!Q6295,'8760 Data'!R6295,'8760 Data'!S6295,'8760 Data'!T6295,'8760 Data'!U6295)</f>
        <v>0</v>
      </c>
      <c r="I6295" s="591" t="e">
        <f>H6295/'Output Sheet'!$B$8</f>
        <v>#DIV/0!</v>
      </c>
      <c r="J6295" s="596"/>
      <c r="K6295" s="560"/>
      <c r="L6295" s="560"/>
      <c r="M6295" s="560"/>
      <c r="N6295" s="560"/>
      <c r="O6295" s="560"/>
      <c r="P6295" s="560"/>
      <c r="Q6295" s="560"/>
      <c r="R6295" s="560"/>
      <c r="S6295" s="560"/>
      <c r="T6295" s="560"/>
      <c r="U6295" s="560"/>
    </row>
    <row r="6296" spans="1:21">
      <c r="A6296" s="593">
        <f t="shared" si="588"/>
        <v>41537</v>
      </c>
      <c r="B6296" s="594">
        <v>41537.29203084491</v>
      </c>
      <c r="C6296" s="560">
        <f t="shared" si="589"/>
        <v>2013</v>
      </c>
      <c r="D6296" s="560">
        <f t="shared" si="590"/>
        <v>9</v>
      </c>
      <c r="E6296" s="560">
        <f t="shared" si="591"/>
        <v>20</v>
      </c>
      <c r="F6296" s="560">
        <f t="shared" si="592"/>
        <v>7</v>
      </c>
      <c r="G6296" s="595">
        <f t="shared" si="593"/>
        <v>6</v>
      </c>
      <c r="H6296" s="590">
        <f>CHOOSE('Output Sheet'!$B$4,'8760 Data'!J6296,'8760 Data'!K6296,'8760 Data'!L6296,'8760 Data'!M6296,'8760 Data'!N6296,'8760 Data'!O6296,'8760 Data'!P6296,'8760 Data'!Q6296,'8760 Data'!R6296,'8760 Data'!S6296,'8760 Data'!T6296,'8760 Data'!U6296)</f>
        <v>0</v>
      </c>
      <c r="I6296" s="591" t="e">
        <f>H6296/'Output Sheet'!$B$8</f>
        <v>#DIV/0!</v>
      </c>
      <c r="J6296" s="596"/>
      <c r="K6296" s="560"/>
      <c r="L6296" s="560"/>
      <c r="M6296" s="560"/>
      <c r="N6296" s="560"/>
      <c r="O6296" s="560"/>
      <c r="P6296" s="560"/>
      <c r="Q6296" s="560"/>
      <c r="R6296" s="560"/>
      <c r="S6296" s="560"/>
      <c r="T6296" s="560"/>
      <c r="U6296" s="560"/>
    </row>
    <row r="6297" spans="1:21">
      <c r="A6297" s="593">
        <f t="shared" si="588"/>
        <v>41537</v>
      </c>
      <c r="B6297" s="594">
        <v>41537.333697569447</v>
      </c>
      <c r="C6297" s="560">
        <f t="shared" si="589"/>
        <v>2013</v>
      </c>
      <c r="D6297" s="560">
        <f t="shared" si="590"/>
        <v>9</v>
      </c>
      <c r="E6297" s="560">
        <f t="shared" si="591"/>
        <v>20</v>
      </c>
      <c r="F6297" s="560">
        <f t="shared" si="592"/>
        <v>8</v>
      </c>
      <c r="G6297" s="595">
        <f t="shared" si="593"/>
        <v>6</v>
      </c>
      <c r="H6297" s="590">
        <f>CHOOSE('Output Sheet'!$B$4,'8760 Data'!J6297,'8760 Data'!K6297,'8760 Data'!L6297,'8760 Data'!M6297,'8760 Data'!N6297,'8760 Data'!O6297,'8760 Data'!P6297,'8760 Data'!Q6297,'8760 Data'!R6297,'8760 Data'!S6297,'8760 Data'!T6297,'8760 Data'!U6297)</f>
        <v>0</v>
      </c>
      <c r="I6297" s="591" t="e">
        <f>H6297/'Output Sheet'!$B$8</f>
        <v>#DIV/0!</v>
      </c>
      <c r="J6297" s="596"/>
      <c r="K6297" s="560"/>
      <c r="L6297" s="560"/>
      <c r="M6297" s="560"/>
      <c r="N6297" s="560"/>
      <c r="O6297" s="560"/>
      <c r="P6297" s="560"/>
      <c r="Q6297" s="560"/>
      <c r="R6297" s="560"/>
      <c r="S6297" s="560"/>
      <c r="T6297" s="560"/>
      <c r="U6297" s="560"/>
    </row>
    <row r="6298" spans="1:21">
      <c r="A6298" s="593">
        <f t="shared" si="588"/>
        <v>41537</v>
      </c>
      <c r="B6298" s="594">
        <v>41537.375364293985</v>
      </c>
      <c r="C6298" s="560">
        <f t="shared" si="589"/>
        <v>2013</v>
      </c>
      <c r="D6298" s="560">
        <f t="shared" si="590"/>
        <v>9</v>
      </c>
      <c r="E6298" s="560">
        <f t="shared" si="591"/>
        <v>20</v>
      </c>
      <c r="F6298" s="560">
        <f t="shared" si="592"/>
        <v>9</v>
      </c>
      <c r="G6298" s="595">
        <f t="shared" si="593"/>
        <v>6</v>
      </c>
      <c r="H6298" s="590">
        <f>CHOOSE('Output Sheet'!$B$4,'8760 Data'!J6298,'8760 Data'!K6298,'8760 Data'!L6298,'8760 Data'!M6298,'8760 Data'!N6298,'8760 Data'!O6298,'8760 Data'!P6298,'8760 Data'!Q6298,'8760 Data'!R6298,'8760 Data'!S6298,'8760 Data'!T6298,'8760 Data'!U6298)</f>
        <v>0</v>
      </c>
      <c r="I6298" s="591" t="e">
        <f>H6298/'Output Sheet'!$B$8</f>
        <v>#DIV/0!</v>
      </c>
      <c r="J6298" s="596"/>
      <c r="K6298" s="560"/>
      <c r="L6298" s="560"/>
      <c r="M6298" s="560"/>
      <c r="N6298" s="560"/>
      <c r="O6298" s="560"/>
      <c r="P6298" s="560"/>
      <c r="Q6298" s="560"/>
      <c r="R6298" s="560"/>
      <c r="S6298" s="560"/>
      <c r="T6298" s="560"/>
      <c r="U6298" s="560"/>
    </row>
    <row r="6299" spans="1:21">
      <c r="A6299" s="593">
        <f t="shared" si="588"/>
        <v>41537</v>
      </c>
      <c r="B6299" s="594">
        <v>41537.417031018522</v>
      </c>
      <c r="C6299" s="560">
        <f t="shared" si="589"/>
        <v>2013</v>
      </c>
      <c r="D6299" s="560">
        <f t="shared" si="590"/>
        <v>9</v>
      </c>
      <c r="E6299" s="560">
        <f t="shared" si="591"/>
        <v>20</v>
      </c>
      <c r="F6299" s="560">
        <f t="shared" si="592"/>
        <v>10</v>
      </c>
      <c r="G6299" s="595">
        <f t="shared" si="593"/>
        <v>6</v>
      </c>
      <c r="H6299" s="590">
        <f>CHOOSE('Output Sheet'!$B$4,'8760 Data'!J6299,'8760 Data'!K6299,'8760 Data'!L6299,'8760 Data'!M6299,'8760 Data'!N6299,'8760 Data'!O6299,'8760 Data'!P6299,'8760 Data'!Q6299,'8760 Data'!R6299,'8760 Data'!S6299,'8760 Data'!T6299,'8760 Data'!U6299)</f>
        <v>0</v>
      </c>
      <c r="I6299" s="591" t="e">
        <f>H6299/'Output Sheet'!$B$8</f>
        <v>#DIV/0!</v>
      </c>
      <c r="J6299" s="596"/>
      <c r="K6299" s="560"/>
      <c r="L6299" s="560"/>
      <c r="M6299" s="560"/>
      <c r="N6299" s="560"/>
      <c r="O6299" s="560"/>
      <c r="P6299" s="560"/>
      <c r="Q6299" s="560"/>
      <c r="R6299" s="560"/>
      <c r="S6299" s="560"/>
      <c r="T6299" s="560"/>
      <c r="U6299" s="560"/>
    </row>
    <row r="6300" spans="1:21">
      <c r="A6300" s="593">
        <f t="shared" si="588"/>
        <v>41537</v>
      </c>
      <c r="B6300" s="594">
        <v>41537.458697743059</v>
      </c>
      <c r="C6300" s="560">
        <f t="shared" si="589"/>
        <v>2013</v>
      </c>
      <c r="D6300" s="560">
        <f t="shared" si="590"/>
        <v>9</v>
      </c>
      <c r="E6300" s="560">
        <f t="shared" si="591"/>
        <v>20</v>
      </c>
      <c r="F6300" s="560">
        <f t="shared" si="592"/>
        <v>11</v>
      </c>
      <c r="G6300" s="595">
        <f t="shared" si="593"/>
        <v>6</v>
      </c>
      <c r="H6300" s="590">
        <f>CHOOSE('Output Sheet'!$B$4,'8760 Data'!J6300,'8760 Data'!K6300,'8760 Data'!L6300,'8760 Data'!M6300,'8760 Data'!N6300,'8760 Data'!O6300,'8760 Data'!P6300,'8760 Data'!Q6300,'8760 Data'!R6300,'8760 Data'!S6300,'8760 Data'!T6300,'8760 Data'!U6300)</f>
        <v>0</v>
      </c>
      <c r="I6300" s="591" t="e">
        <f>H6300/'Output Sheet'!$B$8</f>
        <v>#DIV/0!</v>
      </c>
      <c r="J6300" s="596"/>
      <c r="K6300" s="560"/>
      <c r="L6300" s="560"/>
      <c r="M6300" s="560"/>
      <c r="N6300" s="560"/>
      <c r="O6300" s="560"/>
      <c r="P6300" s="560"/>
      <c r="Q6300" s="560"/>
      <c r="R6300" s="560"/>
      <c r="S6300" s="560"/>
      <c r="T6300" s="560"/>
      <c r="U6300" s="560"/>
    </row>
    <row r="6301" spans="1:21">
      <c r="A6301" s="593">
        <f t="shared" si="588"/>
        <v>41537</v>
      </c>
      <c r="B6301" s="594">
        <v>41537.500364467589</v>
      </c>
      <c r="C6301" s="560">
        <f t="shared" si="589"/>
        <v>2013</v>
      </c>
      <c r="D6301" s="560">
        <f t="shared" si="590"/>
        <v>9</v>
      </c>
      <c r="E6301" s="560">
        <f t="shared" si="591"/>
        <v>20</v>
      </c>
      <c r="F6301" s="560">
        <f t="shared" si="592"/>
        <v>12</v>
      </c>
      <c r="G6301" s="595">
        <f t="shared" si="593"/>
        <v>6</v>
      </c>
      <c r="H6301" s="590">
        <f>CHOOSE('Output Sheet'!$B$4,'8760 Data'!J6301,'8760 Data'!K6301,'8760 Data'!L6301,'8760 Data'!M6301,'8760 Data'!N6301,'8760 Data'!O6301,'8760 Data'!P6301,'8760 Data'!Q6301,'8760 Data'!R6301,'8760 Data'!S6301,'8760 Data'!T6301,'8760 Data'!U6301)</f>
        <v>0</v>
      </c>
      <c r="I6301" s="591" t="e">
        <f>H6301/'Output Sheet'!$B$8</f>
        <v>#DIV/0!</v>
      </c>
      <c r="J6301" s="596"/>
      <c r="K6301" s="560"/>
      <c r="L6301" s="560"/>
      <c r="M6301" s="560"/>
      <c r="N6301" s="560"/>
      <c r="O6301" s="560"/>
      <c r="P6301" s="560"/>
      <c r="Q6301" s="560"/>
      <c r="R6301" s="560"/>
      <c r="S6301" s="560"/>
      <c r="T6301" s="560"/>
      <c r="U6301" s="560"/>
    </row>
    <row r="6302" spans="1:21">
      <c r="A6302" s="593">
        <f t="shared" si="588"/>
        <v>41537</v>
      </c>
      <c r="B6302" s="594">
        <v>41537.542031192126</v>
      </c>
      <c r="C6302" s="560">
        <f t="shared" si="589"/>
        <v>2013</v>
      </c>
      <c r="D6302" s="560">
        <f t="shared" si="590"/>
        <v>9</v>
      </c>
      <c r="E6302" s="560">
        <f t="shared" si="591"/>
        <v>20</v>
      </c>
      <c r="F6302" s="560">
        <f t="shared" si="592"/>
        <v>13</v>
      </c>
      <c r="G6302" s="595">
        <f t="shared" si="593"/>
        <v>6</v>
      </c>
      <c r="H6302" s="590">
        <f>CHOOSE('Output Sheet'!$B$4,'8760 Data'!J6302,'8760 Data'!K6302,'8760 Data'!L6302,'8760 Data'!M6302,'8760 Data'!N6302,'8760 Data'!O6302,'8760 Data'!P6302,'8760 Data'!Q6302,'8760 Data'!R6302,'8760 Data'!S6302,'8760 Data'!T6302,'8760 Data'!U6302)</f>
        <v>0</v>
      </c>
      <c r="I6302" s="591" t="e">
        <f>H6302/'Output Sheet'!$B$8</f>
        <v>#DIV/0!</v>
      </c>
      <c r="J6302" s="596"/>
      <c r="K6302" s="560"/>
      <c r="L6302" s="560"/>
      <c r="M6302" s="560"/>
      <c r="N6302" s="560"/>
      <c r="O6302" s="560"/>
      <c r="P6302" s="560"/>
      <c r="Q6302" s="560"/>
      <c r="R6302" s="560"/>
      <c r="S6302" s="560"/>
      <c r="T6302" s="560"/>
      <c r="U6302" s="560"/>
    </row>
    <row r="6303" spans="1:21">
      <c r="A6303" s="593">
        <f t="shared" si="588"/>
        <v>41537</v>
      </c>
      <c r="B6303" s="594">
        <v>41537.583697916663</v>
      </c>
      <c r="C6303" s="560">
        <f t="shared" si="589"/>
        <v>2013</v>
      </c>
      <c r="D6303" s="560">
        <f t="shared" si="590"/>
        <v>9</v>
      </c>
      <c r="E6303" s="560">
        <f t="shared" si="591"/>
        <v>20</v>
      </c>
      <c r="F6303" s="560">
        <f t="shared" si="592"/>
        <v>14</v>
      </c>
      <c r="G6303" s="595">
        <f t="shared" si="593"/>
        <v>6</v>
      </c>
      <c r="H6303" s="590">
        <f>CHOOSE('Output Sheet'!$B$4,'8760 Data'!J6303,'8760 Data'!K6303,'8760 Data'!L6303,'8760 Data'!M6303,'8760 Data'!N6303,'8760 Data'!O6303,'8760 Data'!P6303,'8760 Data'!Q6303,'8760 Data'!R6303,'8760 Data'!S6303,'8760 Data'!T6303,'8760 Data'!U6303)</f>
        <v>0</v>
      </c>
      <c r="I6303" s="591" t="e">
        <f>H6303/'Output Sheet'!$B$8</f>
        <v>#DIV/0!</v>
      </c>
      <c r="J6303" s="596"/>
      <c r="K6303" s="560"/>
      <c r="L6303" s="560"/>
      <c r="M6303" s="560"/>
      <c r="N6303" s="560"/>
      <c r="O6303" s="560"/>
      <c r="P6303" s="560"/>
      <c r="Q6303" s="560"/>
      <c r="R6303" s="560"/>
      <c r="S6303" s="560"/>
      <c r="T6303" s="560"/>
      <c r="U6303" s="560"/>
    </row>
    <row r="6304" spans="1:21">
      <c r="A6304" s="593">
        <f t="shared" si="588"/>
        <v>41537</v>
      </c>
      <c r="B6304" s="594">
        <v>41537.625364641201</v>
      </c>
      <c r="C6304" s="560">
        <f t="shared" si="589"/>
        <v>2013</v>
      </c>
      <c r="D6304" s="560">
        <f t="shared" si="590"/>
        <v>9</v>
      </c>
      <c r="E6304" s="560">
        <f t="shared" si="591"/>
        <v>20</v>
      </c>
      <c r="F6304" s="560">
        <f t="shared" si="592"/>
        <v>15</v>
      </c>
      <c r="G6304" s="595">
        <f t="shared" si="593"/>
        <v>6</v>
      </c>
      <c r="H6304" s="590">
        <f>CHOOSE('Output Sheet'!$B$4,'8760 Data'!J6304,'8760 Data'!K6304,'8760 Data'!L6304,'8760 Data'!M6304,'8760 Data'!N6304,'8760 Data'!O6304,'8760 Data'!P6304,'8760 Data'!Q6304,'8760 Data'!R6304,'8760 Data'!S6304,'8760 Data'!T6304,'8760 Data'!U6304)</f>
        <v>0</v>
      </c>
      <c r="I6304" s="591" t="e">
        <f>H6304/'Output Sheet'!$B$8</f>
        <v>#DIV/0!</v>
      </c>
      <c r="J6304" s="596"/>
      <c r="K6304" s="560"/>
      <c r="L6304" s="560"/>
      <c r="M6304" s="560"/>
      <c r="N6304" s="560"/>
      <c r="O6304" s="560"/>
      <c r="P6304" s="560"/>
      <c r="Q6304" s="560"/>
      <c r="R6304" s="560"/>
      <c r="S6304" s="560"/>
      <c r="T6304" s="560"/>
      <c r="U6304" s="560"/>
    </row>
    <row r="6305" spans="1:21">
      <c r="A6305" s="593">
        <f t="shared" si="588"/>
        <v>41537</v>
      </c>
      <c r="B6305" s="594">
        <v>41537.667031365738</v>
      </c>
      <c r="C6305" s="560">
        <f t="shared" si="589"/>
        <v>2013</v>
      </c>
      <c r="D6305" s="560">
        <f t="shared" si="590"/>
        <v>9</v>
      </c>
      <c r="E6305" s="560">
        <f t="shared" si="591"/>
        <v>20</v>
      </c>
      <c r="F6305" s="560">
        <f t="shared" si="592"/>
        <v>16</v>
      </c>
      <c r="G6305" s="595">
        <f t="shared" si="593"/>
        <v>6</v>
      </c>
      <c r="H6305" s="590">
        <f>CHOOSE('Output Sheet'!$B$4,'8760 Data'!J6305,'8760 Data'!K6305,'8760 Data'!L6305,'8760 Data'!M6305,'8760 Data'!N6305,'8760 Data'!O6305,'8760 Data'!P6305,'8760 Data'!Q6305,'8760 Data'!R6305,'8760 Data'!S6305,'8760 Data'!T6305,'8760 Data'!U6305)</f>
        <v>0</v>
      </c>
      <c r="I6305" s="591" t="e">
        <f>H6305/'Output Sheet'!$B$8</f>
        <v>#DIV/0!</v>
      </c>
      <c r="J6305" s="596"/>
      <c r="K6305" s="560"/>
      <c r="L6305" s="560"/>
      <c r="M6305" s="560"/>
      <c r="N6305" s="560"/>
      <c r="O6305" s="560"/>
      <c r="P6305" s="560"/>
      <c r="Q6305" s="560"/>
      <c r="R6305" s="560"/>
      <c r="S6305" s="560"/>
      <c r="T6305" s="560"/>
      <c r="U6305" s="560"/>
    </row>
    <row r="6306" spans="1:21">
      <c r="A6306" s="593">
        <f t="shared" si="588"/>
        <v>41537</v>
      </c>
      <c r="B6306" s="594">
        <v>41537.708698090275</v>
      </c>
      <c r="C6306" s="560">
        <f t="shared" si="589"/>
        <v>2013</v>
      </c>
      <c r="D6306" s="560">
        <f t="shared" si="590"/>
        <v>9</v>
      </c>
      <c r="E6306" s="560">
        <f t="shared" si="591"/>
        <v>20</v>
      </c>
      <c r="F6306" s="560">
        <f t="shared" si="592"/>
        <v>17</v>
      </c>
      <c r="G6306" s="595">
        <f t="shared" si="593"/>
        <v>6</v>
      </c>
      <c r="H6306" s="590">
        <f>CHOOSE('Output Sheet'!$B$4,'8760 Data'!J6306,'8760 Data'!K6306,'8760 Data'!L6306,'8760 Data'!M6306,'8760 Data'!N6306,'8760 Data'!O6306,'8760 Data'!P6306,'8760 Data'!Q6306,'8760 Data'!R6306,'8760 Data'!S6306,'8760 Data'!T6306,'8760 Data'!U6306)</f>
        <v>0</v>
      </c>
      <c r="I6306" s="591" t="e">
        <f>H6306/'Output Sheet'!$B$8</f>
        <v>#DIV/0!</v>
      </c>
      <c r="J6306" s="596"/>
      <c r="K6306" s="560"/>
      <c r="L6306" s="560"/>
      <c r="M6306" s="560"/>
      <c r="N6306" s="560"/>
      <c r="O6306" s="560"/>
      <c r="P6306" s="560"/>
      <c r="Q6306" s="560"/>
      <c r="R6306" s="560"/>
      <c r="S6306" s="560"/>
      <c r="T6306" s="560"/>
      <c r="U6306" s="560"/>
    </row>
    <row r="6307" spans="1:21">
      <c r="A6307" s="593">
        <f t="shared" si="588"/>
        <v>41537</v>
      </c>
      <c r="B6307" s="594">
        <v>41537.750364814812</v>
      </c>
      <c r="C6307" s="560">
        <f t="shared" si="589"/>
        <v>2013</v>
      </c>
      <c r="D6307" s="560">
        <f t="shared" si="590"/>
        <v>9</v>
      </c>
      <c r="E6307" s="560">
        <f t="shared" si="591"/>
        <v>20</v>
      </c>
      <c r="F6307" s="560">
        <f t="shared" si="592"/>
        <v>18</v>
      </c>
      <c r="G6307" s="595">
        <f t="shared" si="593"/>
        <v>6</v>
      </c>
      <c r="H6307" s="590">
        <f>CHOOSE('Output Sheet'!$B$4,'8760 Data'!J6307,'8760 Data'!K6307,'8760 Data'!L6307,'8760 Data'!M6307,'8760 Data'!N6307,'8760 Data'!O6307,'8760 Data'!P6307,'8760 Data'!Q6307,'8760 Data'!R6307,'8760 Data'!S6307,'8760 Data'!T6307,'8760 Data'!U6307)</f>
        <v>0</v>
      </c>
      <c r="I6307" s="591" t="e">
        <f>H6307/'Output Sheet'!$B$8</f>
        <v>#DIV/0!</v>
      </c>
      <c r="J6307" s="596"/>
      <c r="K6307" s="560"/>
      <c r="L6307" s="560"/>
      <c r="M6307" s="560"/>
      <c r="N6307" s="560"/>
      <c r="O6307" s="560"/>
      <c r="P6307" s="560"/>
      <c r="Q6307" s="560"/>
      <c r="R6307" s="560"/>
      <c r="S6307" s="560"/>
      <c r="T6307" s="560"/>
      <c r="U6307" s="560"/>
    </row>
    <row r="6308" spans="1:21">
      <c r="A6308" s="593">
        <f t="shared" si="588"/>
        <v>41537</v>
      </c>
      <c r="B6308" s="594">
        <v>41537.792031539349</v>
      </c>
      <c r="C6308" s="560">
        <f t="shared" si="589"/>
        <v>2013</v>
      </c>
      <c r="D6308" s="560">
        <f t="shared" si="590"/>
        <v>9</v>
      </c>
      <c r="E6308" s="560">
        <f t="shared" si="591"/>
        <v>20</v>
      </c>
      <c r="F6308" s="560">
        <f t="shared" si="592"/>
        <v>19</v>
      </c>
      <c r="G6308" s="595">
        <f t="shared" si="593"/>
        <v>6</v>
      </c>
      <c r="H6308" s="590">
        <f>CHOOSE('Output Sheet'!$B$4,'8760 Data'!J6308,'8760 Data'!K6308,'8760 Data'!L6308,'8760 Data'!M6308,'8760 Data'!N6308,'8760 Data'!O6308,'8760 Data'!P6308,'8760 Data'!Q6308,'8760 Data'!R6308,'8760 Data'!S6308,'8760 Data'!T6308,'8760 Data'!U6308)</f>
        <v>0</v>
      </c>
      <c r="I6308" s="591" t="e">
        <f>H6308/'Output Sheet'!$B$8</f>
        <v>#DIV/0!</v>
      </c>
      <c r="J6308" s="596"/>
      <c r="K6308" s="560"/>
      <c r="L6308" s="560"/>
      <c r="M6308" s="560"/>
      <c r="N6308" s="560"/>
      <c r="O6308" s="560"/>
      <c r="P6308" s="560"/>
      <c r="Q6308" s="560"/>
      <c r="R6308" s="560"/>
      <c r="S6308" s="560"/>
      <c r="T6308" s="560"/>
      <c r="U6308" s="560"/>
    </row>
    <row r="6309" spans="1:21">
      <c r="A6309" s="593">
        <f t="shared" si="588"/>
        <v>41537</v>
      </c>
      <c r="B6309" s="594">
        <v>41537.833698263887</v>
      </c>
      <c r="C6309" s="560">
        <f t="shared" si="589"/>
        <v>2013</v>
      </c>
      <c r="D6309" s="560">
        <f t="shared" si="590"/>
        <v>9</v>
      </c>
      <c r="E6309" s="560">
        <f t="shared" si="591"/>
        <v>20</v>
      </c>
      <c r="F6309" s="560">
        <f t="shared" si="592"/>
        <v>20</v>
      </c>
      <c r="G6309" s="595">
        <f t="shared" si="593"/>
        <v>6</v>
      </c>
      <c r="H6309" s="590">
        <f>CHOOSE('Output Sheet'!$B$4,'8760 Data'!J6309,'8760 Data'!K6309,'8760 Data'!L6309,'8760 Data'!M6309,'8760 Data'!N6309,'8760 Data'!O6309,'8760 Data'!P6309,'8760 Data'!Q6309,'8760 Data'!R6309,'8760 Data'!S6309,'8760 Data'!T6309,'8760 Data'!U6309)</f>
        <v>0</v>
      </c>
      <c r="I6309" s="591" t="e">
        <f>H6309/'Output Sheet'!$B$8</f>
        <v>#DIV/0!</v>
      </c>
      <c r="J6309" s="596"/>
      <c r="K6309" s="560"/>
      <c r="L6309" s="560"/>
      <c r="M6309" s="560"/>
      <c r="N6309" s="560"/>
      <c r="O6309" s="560"/>
      <c r="P6309" s="560"/>
      <c r="Q6309" s="560"/>
      <c r="R6309" s="560"/>
      <c r="S6309" s="560"/>
      <c r="T6309" s="560"/>
      <c r="U6309" s="560"/>
    </row>
    <row r="6310" spans="1:21">
      <c r="A6310" s="593">
        <f t="shared" si="588"/>
        <v>41537</v>
      </c>
      <c r="B6310" s="594">
        <v>41537.875364988424</v>
      </c>
      <c r="C6310" s="560">
        <f t="shared" si="589"/>
        <v>2013</v>
      </c>
      <c r="D6310" s="560">
        <f t="shared" si="590"/>
        <v>9</v>
      </c>
      <c r="E6310" s="560">
        <f t="shared" si="591"/>
        <v>20</v>
      </c>
      <c r="F6310" s="560">
        <f t="shared" si="592"/>
        <v>21</v>
      </c>
      <c r="G6310" s="595">
        <f t="shared" si="593"/>
        <v>6</v>
      </c>
      <c r="H6310" s="590">
        <f>CHOOSE('Output Sheet'!$B$4,'8760 Data'!J6310,'8760 Data'!K6310,'8760 Data'!L6310,'8760 Data'!M6310,'8760 Data'!N6310,'8760 Data'!O6310,'8760 Data'!P6310,'8760 Data'!Q6310,'8760 Data'!R6310,'8760 Data'!S6310,'8760 Data'!T6310,'8760 Data'!U6310)</f>
        <v>0</v>
      </c>
      <c r="I6310" s="591" t="e">
        <f>H6310/'Output Sheet'!$B$8</f>
        <v>#DIV/0!</v>
      </c>
      <c r="J6310" s="596"/>
      <c r="K6310" s="560"/>
      <c r="L6310" s="560"/>
      <c r="M6310" s="560"/>
      <c r="N6310" s="560"/>
      <c r="O6310" s="560"/>
      <c r="P6310" s="560"/>
      <c r="Q6310" s="560"/>
      <c r="R6310" s="560"/>
      <c r="S6310" s="560"/>
      <c r="T6310" s="560"/>
      <c r="U6310" s="560"/>
    </row>
    <row r="6311" spans="1:21">
      <c r="A6311" s="593">
        <f t="shared" si="588"/>
        <v>41537</v>
      </c>
      <c r="B6311" s="594">
        <v>41537.917031712961</v>
      </c>
      <c r="C6311" s="560">
        <f t="shared" si="589"/>
        <v>2013</v>
      </c>
      <c r="D6311" s="560">
        <f t="shared" si="590"/>
        <v>9</v>
      </c>
      <c r="E6311" s="560">
        <f t="shared" si="591"/>
        <v>20</v>
      </c>
      <c r="F6311" s="560">
        <f t="shared" si="592"/>
        <v>22</v>
      </c>
      <c r="G6311" s="595">
        <f t="shared" si="593"/>
        <v>6</v>
      </c>
      <c r="H6311" s="590">
        <f>CHOOSE('Output Sheet'!$B$4,'8760 Data'!J6311,'8760 Data'!K6311,'8760 Data'!L6311,'8760 Data'!M6311,'8760 Data'!N6311,'8760 Data'!O6311,'8760 Data'!P6311,'8760 Data'!Q6311,'8760 Data'!R6311,'8760 Data'!S6311,'8760 Data'!T6311,'8760 Data'!U6311)</f>
        <v>0</v>
      </c>
      <c r="I6311" s="591" t="e">
        <f>H6311/'Output Sheet'!$B$8</f>
        <v>#DIV/0!</v>
      </c>
      <c r="J6311" s="596"/>
      <c r="K6311" s="560"/>
      <c r="L6311" s="560"/>
      <c r="M6311" s="560"/>
      <c r="N6311" s="560"/>
      <c r="O6311" s="560"/>
      <c r="P6311" s="560"/>
      <c r="Q6311" s="560"/>
      <c r="R6311" s="560"/>
      <c r="S6311" s="560"/>
      <c r="T6311" s="560"/>
      <c r="U6311" s="560"/>
    </row>
    <row r="6312" spans="1:21">
      <c r="A6312" s="593">
        <f t="shared" si="588"/>
        <v>41537</v>
      </c>
      <c r="B6312" s="594">
        <v>41537.958698437498</v>
      </c>
      <c r="C6312" s="560">
        <f t="shared" si="589"/>
        <v>2013</v>
      </c>
      <c r="D6312" s="560">
        <f t="shared" si="590"/>
        <v>9</v>
      </c>
      <c r="E6312" s="560">
        <f t="shared" si="591"/>
        <v>20</v>
      </c>
      <c r="F6312" s="560">
        <f t="shared" si="592"/>
        <v>23</v>
      </c>
      <c r="G6312" s="595">
        <f t="shared" si="593"/>
        <v>6</v>
      </c>
      <c r="H6312" s="590">
        <f>CHOOSE('Output Sheet'!$B$4,'8760 Data'!J6312,'8760 Data'!K6312,'8760 Data'!L6312,'8760 Data'!M6312,'8760 Data'!N6312,'8760 Data'!O6312,'8760 Data'!P6312,'8760 Data'!Q6312,'8760 Data'!R6312,'8760 Data'!S6312,'8760 Data'!T6312,'8760 Data'!U6312)</f>
        <v>0</v>
      </c>
      <c r="I6312" s="591" t="e">
        <f>H6312/'Output Sheet'!$B$8</f>
        <v>#DIV/0!</v>
      </c>
      <c r="J6312" s="596"/>
      <c r="K6312" s="560"/>
      <c r="L6312" s="560"/>
      <c r="M6312" s="560"/>
      <c r="N6312" s="560"/>
      <c r="O6312" s="560"/>
      <c r="P6312" s="560"/>
      <c r="Q6312" s="560"/>
      <c r="R6312" s="560"/>
      <c r="S6312" s="560"/>
      <c r="T6312" s="560"/>
      <c r="U6312" s="560"/>
    </row>
    <row r="6313" spans="1:21">
      <c r="A6313" s="593">
        <f t="shared" si="588"/>
        <v>41538</v>
      </c>
      <c r="B6313" s="594">
        <v>41538.000365162035</v>
      </c>
      <c r="C6313" s="560">
        <f t="shared" si="589"/>
        <v>2013</v>
      </c>
      <c r="D6313" s="560">
        <f t="shared" si="590"/>
        <v>9</v>
      </c>
      <c r="E6313" s="560">
        <f t="shared" si="591"/>
        <v>21</v>
      </c>
      <c r="F6313" s="560">
        <f t="shared" si="592"/>
        <v>24</v>
      </c>
      <c r="G6313" s="595">
        <f t="shared" si="593"/>
        <v>7</v>
      </c>
      <c r="H6313" s="590">
        <f>CHOOSE('Output Sheet'!$B$4,'8760 Data'!J6313,'8760 Data'!K6313,'8760 Data'!L6313,'8760 Data'!M6313,'8760 Data'!N6313,'8760 Data'!O6313,'8760 Data'!P6313,'8760 Data'!Q6313,'8760 Data'!R6313,'8760 Data'!S6313,'8760 Data'!T6313,'8760 Data'!U6313)</f>
        <v>0</v>
      </c>
      <c r="I6313" s="591" t="e">
        <f>H6313/'Output Sheet'!$B$8</f>
        <v>#DIV/0!</v>
      </c>
      <c r="J6313" s="596"/>
      <c r="K6313" s="560"/>
      <c r="L6313" s="560"/>
      <c r="M6313" s="560"/>
      <c r="N6313" s="560"/>
      <c r="O6313" s="560"/>
      <c r="P6313" s="560"/>
      <c r="Q6313" s="560"/>
      <c r="R6313" s="560"/>
      <c r="S6313" s="560"/>
      <c r="T6313" s="560"/>
      <c r="U6313" s="560"/>
    </row>
    <row r="6314" spans="1:21">
      <c r="A6314" s="593">
        <f t="shared" si="588"/>
        <v>41538</v>
      </c>
      <c r="B6314" s="594">
        <v>41538.042031886573</v>
      </c>
      <c r="C6314" s="560">
        <f t="shared" si="589"/>
        <v>2013</v>
      </c>
      <c r="D6314" s="560">
        <f t="shared" si="590"/>
        <v>9</v>
      </c>
      <c r="E6314" s="560">
        <f t="shared" si="591"/>
        <v>21</v>
      </c>
      <c r="F6314" s="560">
        <f t="shared" si="592"/>
        <v>1</v>
      </c>
      <c r="G6314" s="595">
        <f t="shared" si="593"/>
        <v>7</v>
      </c>
      <c r="H6314" s="590">
        <f>CHOOSE('Output Sheet'!$B$4,'8760 Data'!J6314,'8760 Data'!K6314,'8760 Data'!L6314,'8760 Data'!M6314,'8760 Data'!N6314,'8760 Data'!O6314,'8760 Data'!P6314,'8760 Data'!Q6314,'8760 Data'!R6314,'8760 Data'!S6314,'8760 Data'!T6314,'8760 Data'!U6314)</f>
        <v>0</v>
      </c>
      <c r="I6314" s="591" t="e">
        <f>H6314/'Output Sheet'!$B$8</f>
        <v>#DIV/0!</v>
      </c>
      <c r="J6314" s="596"/>
      <c r="K6314" s="560"/>
      <c r="L6314" s="560"/>
      <c r="M6314" s="560"/>
      <c r="N6314" s="560"/>
      <c r="O6314" s="560"/>
      <c r="P6314" s="560"/>
      <c r="Q6314" s="560"/>
      <c r="R6314" s="560"/>
      <c r="S6314" s="560"/>
      <c r="T6314" s="560"/>
      <c r="U6314" s="560"/>
    </row>
    <row r="6315" spans="1:21">
      <c r="A6315" s="593">
        <f t="shared" si="588"/>
        <v>41538</v>
      </c>
      <c r="B6315" s="594">
        <v>41538.08369861111</v>
      </c>
      <c r="C6315" s="560">
        <f t="shared" si="589"/>
        <v>2013</v>
      </c>
      <c r="D6315" s="560">
        <f t="shared" si="590"/>
        <v>9</v>
      </c>
      <c r="E6315" s="560">
        <f t="shared" si="591"/>
        <v>21</v>
      </c>
      <c r="F6315" s="560">
        <f t="shared" si="592"/>
        <v>2</v>
      </c>
      <c r="G6315" s="595">
        <f t="shared" si="593"/>
        <v>7</v>
      </c>
      <c r="H6315" s="590">
        <f>CHOOSE('Output Sheet'!$B$4,'8760 Data'!J6315,'8760 Data'!K6315,'8760 Data'!L6315,'8760 Data'!M6315,'8760 Data'!N6315,'8760 Data'!O6315,'8760 Data'!P6315,'8760 Data'!Q6315,'8760 Data'!R6315,'8760 Data'!S6315,'8760 Data'!T6315,'8760 Data'!U6315)</f>
        <v>0</v>
      </c>
      <c r="I6315" s="591" t="e">
        <f>H6315/'Output Sheet'!$B$8</f>
        <v>#DIV/0!</v>
      </c>
      <c r="J6315" s="596"/>
      <c r="K6315" s="560"/>
      <c r="L6315" s="560"/>
      <c r="M6315" s="560"/>
      <c r="N6315" s="560"/>
      <c r="O6315" s="560"/>
      <c r="P6315" s="560"/>
      <c r="Q6315" s="560"/>
      <c r="R6315" s="560"/>
      <c r="S6315" s="560"/>
      <c r="T6315" s="560"/>
      <c r="U6315" s="560"/>
    </row>
    <row r="6316" spans="1:21">
      <c r="A6316" s="593">
        <f t="shared" si="588"/>
        <v>41538</v>
      </c>
      <c r="B6316" s="594">
        <v>41538.125365335647</v>
      </c>
      <c r="C6316" s="560">
        <f t="shared" si="589"/>
        <v>2013</v>
      </c>
      <c r="D6316" s="560">
        <f t="shared" si="590"/>
        <v>9</v>
      </c>
      <c r="E6316" s="560">
        <f t="shared" si="591"/>
        <v>21</v>
      </c>
      <c r="F6316" s="560">
        <f t="shared" si="592"/>
        <v>3</v>
      </c>
      <c r="G6316" s="595">
        <f t="shared" si="593"/>
        <v>7</v>
      </c>
      <c r="H6316" s="590">
        <f>CHOOSE('Output Sheet'!$B$4,'8760 Data'!J6316,'8760 Data'!K6316,'8760 Data'!L6316,'8760 Data'!M6316,'8760 Data'!N6316,'8760 Data'!O6316,'8760 Data'!P6316,'8760 Data'!Q6316,'8760 Data'!R6316,'8760 Data'!S6316,'8760 Data'!T6316,'8760 Data'!U6316)</f>
        <v>0</v>
      </c>
      <c r="I6316" s="591" t="e">
        <f>H6316/'Output Sheet'!$B$8</f>
        <v>#DIV/0!</v>
      </c>
      <c r="J6316" s="596"/>
      <c r="K6316" s="560"/>
      <c r="L6316" s="560"/>
      <c r="M6316" s="560"/>
      <c r="N6316" s="560"/>
      <c r="O6316" s="560"/>
      <c r="P6316" s="560"/>
      <c r="Q6316" s="560"/>
      <c r="R6316" s="560"/>
      <c r="S6316" s="560"/>
      <c r="T6316" s="560"/>
      <c r="U6316" s="560"/>
    </row>
    <row r="6317" spans="1:21">
      <c r="A6317" s="593">
        <f t="shared" si="588"/>
        <v>41538</v>
      </c>
      <c r="B6317" s="594">
        <v>41538.167032060184</v>
      </c>
      <c r="C6317" s="560">
        <f t="shared" si="589"/>
        <v>2013</v>
      </c>
      <c r="D6317" s="560">
        <f t="shared" si="590"/>
        <v>9</v>
      </c>
      <c r="E6317" s="560">
        <f t="shared" si="591"/>
        <v>21</v>
      </c>
      <c r="F6317" s="560">
        <f t="shared" si="592"/>
        <v>4</v>
      </c>
      <c r="G6317" s="595">
        <f t="shared" si="593"/>
        <v>7</v>
      </c>
      <c r="H6317" s="590">
        <f>CHOOSE('Output Sheet'!$B$4,'8760 Data'!J6317,'8760 Data'!K6317,'8760 Data'!L6317,'8760 Data'!M6317,'8760 Data'!N6317,'8760 Data'!O6317,'8760 Data'!P6317,'8760 Data'!Q6317,'8760 Data'!R6317,'8760 Data'!S6317,'8760 Data'!T6317,'8760 Data'!U6317)</f>
        <v>0</v>
      </c>
      <c r="I6317" s="591" t="e">
        <f>H6317/'Output Sheet'!$B$8</f>
        <v>#DIV/0!</v>
      </c>
      <c r="J6317" s="596"/>
      <c r="K6317" s="560"/>
      <c r="L6317" s="560"/>
      <c r="M6317" s="560"/>
      <c r="N6317" s="560"/>
      <c r="O6317" s="560"/>
      <c r="P6317" s="560"/>
      <c r="Q6317" s="560"/>
      <c r="R6317" s="560"/>
      <c r="S6317" s="560"/>
      <c r="T6317" s="560"/>
      <c r="U6317" s="560"/>
    </row>
    <row r="6318" spans="1:21">
      <c r="A6318" s="593">
        <f t="shared" si="588"/>
        <v>41538</v>
      </c>
      <c r="B6318" s="594">
        <v>41538.208698784721</v>
      </c>
      <c r="C6318" s="560">
        <f t="shared" si="589"/>
        <v>2013</v>
      </c>
      <c r="D6318" s="560">
        <f t="shared" si="590"/>
        <v>9</v>
      </c>
      <c r="E6318" s="560">
        <f t="shared" si="591"/>
        <v>21</v>
      </c>
      <c r="F6318" s="560">
        <f t="shared" si="592"/>
        <v>5</v>
      </c>
      <c r="G6318" s="595">
        <f t="shared" si="593"/>
        <v>7</v>
      </c>
      <c r="H6318" s="590">
        <f>CHOOSE('Output Sheet'!$B$4,'8760 Data'!J6318,'8760 Data'!K6318,'8760 Data'!L6318,'8760 Data'!M6318,'8760 Data'!N6318,'8760 Data'!O6318,'8760 Data'!P6318,'8760 Data'!Q6318,'8760 Data'!R6318,'8760 Data'!S6318,'8760 Data'!T6318,'8760 Data'!U6318)</f>
        <v>0</v>
      </c>
      <c r="I6318" s="591" t="e">
        <f>H6318/'Output Sheet'!$B$8</f>
        <v>#DIV/0!</v>
      </c>
      <c r="J6318" s="596"/>
      <c r="K6318" s="560"/>
      <c r="L6318" s="560"/>
      <c r="M6318" s="560"/>
      <c r="N6318" s="560"/>
      <c r="O6318" s="560"/>
      <c r="P6318" s="560"/>
      <c r="Q6318" s="560"/>
      <c r="R6318" s="560"/>
      <c r="S6318" s="560"/>
      <c r="T6318" s="560"/>
      <c r="U6318" s="560"/>
    </row>
    <row r="6319" spans="1:21">
      <c r="A6319" s="593">
        <f t="shared" si="588"/>
        <v>41538</v>
      </c>
      <c r="B6319" s="594">
        <v>41538.250365509259</v>
      </c>
      <c r="C6319" s="560">
        <f t="shared" si="589"/>
        <v>2013</v>
      </c>
      <c r="D6319" s="560">
        <f t="shared" si="590"/>
        <v>9</v>
      </c>
      <c r="E6319" s="560">
        <f t="shared" si="591"/>
        <v>21</v>
      </c>
      <c r="F6319" s="560">
        <f t="shared" si="592"/>
        <v>6</v>
      </c>
      <c r="G6319" s="595">
        <f t="shared" si="593"/>
        <v>7</v>
      </c>
      <c r="H6319" s="590">
        <f>CHOOSE('Output Sheet'!$B$4,'8760 Data'!J6319,'8760 Data'!K6319,'8760 Data'!L6319,'8760 Data'!M6319,'8760 Data'!N6319,'8760 Data'!O6319,'8760 Data'!P6319,'8760 Data'!Q6319,'8760 Data'!R6319,'8760 Data'!S6319,'8760 Data'!T6319,'8760 Data'!U6319)</f>
        <v>0</v>
      </c>
      <c r="I6319" s="591" t="e">
        <f>H6319/'Output Sheet'!$B$8</f>
        <v>#DIV/0!</v>
      </c>
      <c r="J6319" s="596"/>
      <c r="K6319" s="560"/>
      <c r="L6319" s="560"/>
      <c r="M6319" s="560"/>
      <c r="N6319" s="560"/>
      <c r="O6319" s="560"/>
      <c r="P6319" s="560"/>
      <c r="Q6319" s="560"/>
      <c r="R6319" s="560"/>
      <c r="S6319" s="560"/>
      <c r="T6319" s="560"/>
      <c r="U6319" s="560"/>
    </row>
    <row r="6320" spans="1:21">
      <c r="A6320" s="593">
        <f t="shared" si="588"/>
        <v>41538</v>
      </c>
      <c r="B6320" s="594">
        <v>41538.292032233796</v>
      </c>
      <c r="C6320" s="560">
        <f t="shared" si="589"/>
        <v>2013</v>
      </c>
      <c r="D6320" s="560">
        <f t="shared" si="590"/>
        <v>9</v>
      </c>
      <c r="E6320" s="560">
        <f t="shared" si="591"/>
        <v>21</v>
      </c>
      <c r="F6320" s="560">
        <f t="shared" si="592"/>
        <v>7</v>
      </c>
      <c r="G6320" s="595">
        <f t="shared" si="593"/>
        <v>7</v>
      </c>
      <c r="H6320" s="590">
        <f>CHOOSE('Output Sheet'!$B$4,'8760 Data'!J6320,'8760 Data'!K6320,'8760 Data'!L6320,'8760 Data'!M6320,'8760 Data'!N6320,'8760 Data'!O6320,'8760 Data'!P6320,'8760 Data'!Q6320,'8760 Data'!R6320,'8760 Data'!S6320,'8760 Data'!T6320,'8760 Data'!U6320)</f>
        <v>0</v>
      </c>
      <c r="I6320" s="591" t="e">
        <f>H6320/'Output Sheet'!$B$8</f>
        <v>#DIV/0!</v>
      </c>
      <c r="J6320" s="596"/>
      <c r="K6320" s="560"/>
      <c r="L6320" s="560"/>
      <c r="M6320" s="560"/>
      <c r="N6320" s="560"/>
      <c r="O6320" s="560"/>
      <c r="P6320" s="560"/>
      <c r="Q6320" s="560"/>
      <c r="R6320" s="560"/>
      <c r="S6320" s="560"/>
      <c r="T6320" s="560"/>
      <c r="U6320" s="560"/>
    </row>
    <row r="6321" spans="1:21">
      <c r="A6321" s="593">
        <f t="shared" si="588"/>
        <v>41538</v>
      </c>
      <c r="B6321" s="594">
        <v>41538.333698958333</v>
      </c>
      <c r="C6321" s="560">
        <f t="shared" si="589"/>
        <v>2013</v>
      </c>
      <c r="D6321" s="560">
        <f t="shared" si="590"/>
        <v>9</v>
      </c>
      <c r="E6321" s="560">
        <f t="shared" si="591"/>
        <v>21</v>
      </c>
      <c r="F6321" s="560">
        <f t="shared" si="592"/>
        <v>8</v>
      </c>
      <c r="G6321" s="595">
        <f t="shared" si="593"/>
        <v>7</v>
      </c>
      <c r="H6321" s="590">
        <f>CHOOSE('Output Sheet'!$B$4,'8760 Data'!J6321,'8760 Data'!K6321,'8760 Data'!L6321,'8760 Data'!M6321,'8760 Data'!N6321,'8760 Data'!O6321,'8760 Data'!P6321,'8760 Data'!Q6321,'8760 Data'!R6321,'8760 Data'!S6321,'8760 Data'!T6321,'8760 Data'!U6321)</f>
        <v>0</v>
      </c>
      <c r="I6321" s="591" t="e">
        <f>H6321/'Output Sheet'!$B$8</f>
        <v>#DIV/0!</v>
      </c>
      <c r="J6321" s="596"/>
      <c r="K6321" s="560"/>
      <c r="L6321" s="560"/>
      <c r="M6321" s="560"/>
      <c r="N6321" s="560"/>
      <c r="O6321" s="560"/>
      <c r="P6321" s="560"/>
      <c r="Q6321" s="560"/>
      <c r="R6321" s="560"/>
      <c r="S6321" s="560"/>
      <c r="T6321" s="560"/>
      <c r="U6321" s="560"/>
    </row>
    <row r="6322" spans="1:21">
      <c r="A6322" s="593">
        <f t="shared" si="588"/>
        <v>41538</v>
      </c>
      <c r="B6322" s="594">
        <v>41538.37536568287</v>
      </c>
      <c r="C6322" s="560">
        <f t="shared" si="589"/>
        <v>2013</v>
      </c>
      <c r="D6322" s="560">
        <f t="shared" si="590"/>
        <v>9</v>
      </c>
      <c r="E6322" s="560">
        <f t="shared" si="591"/>
        <v>21</v>
      </c>
      <c r="F6322" s="560">
        <f t="shared" si="592"/>
        <v>9</v>
      </c>
      <c r="G6322" s="595">
        <f t="shared" si="593"/>
        <v>7</v>
      </c>
      <c r="H6322" s="590">
        <f>CHOOSE('Output Sheet'!$B$4,'8760 Data'!J6322,'8760 Data'!K6322,'8760 Data'!L6322,'8760 Data'!M6322,'8760 Data'!N6322,'8760 Data'!O6322,'8760 Data'!P6322,'8760 Data'!Q6322,'8760 Data'!R6322,'8760 Data'!S6322,'8760 Data'!T6322,'8760 Data'!U6322)</f>
        <v>0</v>
      </c>
      <c r="I6322" s="591" t="e">
        <f>H6322/'Output Sheet'!$B$8</f>
        <v>#DIV/0!</v>
      </c>
      <c r="J6322" s="596"/>
      <c r="K6322" s="560"/>
      <c r="L6322" s="560"/>
      <c r="M6322" s="560"/>
      <c r="N6322" s="560"/>
      <c r="O6322" s="560"/>
      <c r="P6322" s="560"/>
      <c r="Q6322" s="560"/>
      <c r="R6322" s="560"/>
      <c r="S6322" s="560"/>
      <c r="T6322" s="560"/>
      <c r="U6322" s="560"/>
    </row>
    <row r="6323" spans="1:21">
      <c r="A6323" s="593">
        <f t="shared" si="588"/>
        <v>41538</v>
      </c>
      <c r="B6323" s="594">
        <v>41538.417032407408</v>
      </c>
      <c r="C6323" s="560">
        <f t="shared" si="589"/>
        <v>2013</v>
      </c>
      <c r="D6323" s="560">
        <f t="shared" si="590"/>
        <v>9</v>
      </c>
      <c r="E6323" s="560">
        <f t="shared" si="591"/>
        <v>21</v>
      </c>
      <c r="F6323" s="560">
        <f t="shared" si="592"/>
        <v>10</v>
      </c>
      <c r="G6323" s="595">
        <f t="shared" si="593"/>
        <v>7</v>
      </c>
      <c r="H6323" s="590">
        <f>CHOOSE('Output Sheet'!$B$4,'8760 Data'!J6323,'8760 Data'!K6323,'8760 Data'!L6323,'8760 Data'!M6323,'8760 Data'!N6323,'8760 Data'!O6323,'8760 Data'!P6323,'8760 Data'!Q6323,'8760 Data'!R6323,'8760 Data'!S6323,'8760 Data'!T6323,'8760 Data'!U6323)</f>
        <v>0</v>
      </c>
      <c r="I6323" s="591" t="e">
        <f>H6323/'Output Sheet'!$B$8</f>
        <v>#DIV/0!</v>
      </c>
      <c r="J6323" s="596"/>
      <c r="K6323" s="560"/>
      <c r="L6323" s="560"/>
      <c r="M6323" s="560"/>
      <c r="N6323" s="560"/>
      <c r="O6323" s="560"/>
      <c r="P6323" s="560"/>
      <c r="Q6323" s="560"/>
      <c r="R6323" s="560"/>
      <c r="S6323" s="560"/>
      <c r="T6323" s="560"/>
      <c r="U6323" s="560"/>
    </row>
    <row r="6324" spans="1:21">
      <c r="A6324" s="593">
        <f t="shared" si="588"/>
        <v>41538</v>
      </c>
      <c r="B6324" s="594">
        <v>41538.458699131945</v>
      </c>
      <c r="C6324" s="560">
        <f t="shared" si="589"/>
        <v>2013</v>
      </c>
      <c r="D6324" s="560">
        <f t="shared" si="590"/>
        <v>9</v>
      </c>
      <c r="E6324" s="560">
        <f t="shared" si="591"/>
        <v>21</v>
      </c>
      <c r="F6324" s="560">
        <f t="shared" si="592"/>
        <v>11</v>
      </c>
      <c r="G6324" s="595">
        <f t="shared" si="593"/>
        <v>7</v>
      </c>
      <c r="H6324" s="590">
        <f>CHOOSE('Output Sheet'!$B$4,'8760 Data'!J6324,'8760 Data'!K6324,'8760 Data'!L6324,'8760 Data'!M6324,'8760 Data'!N6324,'8760 Data'!O6324,'8760 Data'!P6324,'8760 Data'!Q6324,'8760 Data'!R6324,'8760 Data'!S6324,'8760 Data'!T6324,'8760 Data'!U6324)</f>
        <v>0</v>
      </c>
      <c r="I6324" s="591" t="e">
        <f>H6324/'Output Sheet'!$B$8</f>
        <v>#DIV/0!</v>
      </c>
      <c r="J6324" s="596"/>
      <c r="K6324" s="560"/>
      <c r="L6324" s="560"/>
      <c r="M6324" s="560"/>
      <c r="N6324" s="560"/>
      <c r="O6324" s="560"/>
      <c r="P6324" s="560"/>
      <c r="Q6324" s="560"/>
      <c r="R6324" s="560"/>
      <c r="S6324" s="560"/>
      <c r="T6324" s="560"/>
      <c r="U6324" s="560"/>
    </row>
    <row r="6325" spans="1:21">
      <c r="A6325" s="593">
        <f t="shared" si="588"/>
        <v>41538</v>
      </c>
      <c r="B6325" s="594">
        <v>41538.500365856482</v>
      </c>
      <c r="C6325" s="560">
        <f t="shared" si="589"/>
        <v>2013</v>
      </c>
      <c r="D6325" s="560">
        <f t="shared" si="590"/>
        <v>9</v>
      </c>
      <c r="E6325" s="560">
        <f t="shared" si="591"/>
        <v>21</v>
      </c>
      <c r="F6325" s="560">
        <f t="shared" si="592"/>
        <v>12</v>
      </c>
      <c r="G6325" s="595">
        <f t="shared" si="593"/>
        <v>7</v>
      </c>
      <c r="H6325" s="590">
        <f>CHOOSE('Output Sheet'!$B$4,'8760 Data'!J6325,'8760 Data'!K6325,'8760 Data'!L6325,'8760 Data'!M6325,'8760 Data'!N6325,'8760 Data'!O6325,'8760 Data'!P6325,'8760 Data'!Q6325,'8760 Data'!R6325,'8760 Data'!S6325,'8760 Data'!T6325,'8760 Data'!U6325)</f>
        <v>0</v>
      </c>
      <c r="I6325" s="591" t="e">
        <f>H6325/'Output Sheet'!$B$8</f>
        <v>#DIV/0!</v>
      </c>
      <c r="J6325" s="596"/>
      <c r="K6325" s="560"/>
      <c r="L6325" s="560"/>
      <c r="M6325" s="560"/>
      <c r="N6325" s="560"/>
      <c r="O6325" s="560"/>
      <c r="P6325" s="560"/>
      <c r="Q6325" s="560"/>
      <c r="R6325" s="560"/>
      <c r="S6325" s="560"/>
      <c r="T6325" s="560"/>
      <c r="U6325" s="560"/>
    </row>
    <row r="6326" spans="1:21">
      <c r="A6326" s="593">
        <f t="shared" si="588"/>
        <v>41538</v>
      </c>
      <c r="B6326" s="594">
        <v>41538.542032581019</v>
      </c>
      <c r="C6326" s="560">
        <f t="shared" si="589"/>
        <v>2013</v>
      </c>
      <c r="D6326" s="560">
        <f t="shared" si="590"/>
        <v>9</v>
      </c>
      <c r="E6326" s="560">
        <f t="shared" si="591"/>
        <v>21</v>
      </c>
      <c r="F6326" s="560">
        <f t="shared" si="592"/>
        <v>13</v>
      </c>
      <c r="G6326" s="595">
        <f t="shared" si="593"/>
        <v>7</v>
      </c>
      <c r="H6326" s="590">
        <f>CHOOSE('Output Sheet'!$B$4,'8760 Data'!J6326,'8760 Data'!K6326,'8760 Data'!L6326,'8760 Data'!M6326,'8760 Data'!N6326,'8760 Data'!O6326,'8760 Data'!P6326,'8760 Data'!Q6326,'8760 Data'!R6326,'8760 Data'!S6326,'8760 Data'!T6326,'8760 Data'!U6326)</f>
        <v>0</v>
      </c>
      <c r="I6326" s="591" t="e">
        <f>H6326/'Output Sheet'!$B$8</f>
        <v>#DIV/0!</v>
      </c>
      <c r="J6326" s="596"/>
      <c r="K6326" s="560"/>
      <c r="L6326" s="560"/>
      <c r="M6326" s="560"/>
      <c r="N6326" s="560"/>
      <c r="O6326" s="560"/>
      <c r="P6326" s="560"/>
      <c r="Q6326" s="560"/>
      <c r="R6326" s="560"/>
      <c r="S6326" s="560"/>
      <c r="T6326" s="560"/>
      <c r="U6326" s="560"/>
    </row>
    <row r="6327" spans="1:21">
      <c r="A6327" s="593">
        <f t="shared" si="588"/>
        <v>41538</v>
      </c>
      <c r="B6327" s="594">
        <v>41538.583699305556</v>
      </c>
      <c r="C6327" s="560">
        <f t="shared" si="589"/>
        <v>2013</v>
      </c>
      <c r="D6327" s="560">
        <f t="shared" si="590"/>
        <v>9</v>
      </c>
      <c r="E6327" s="560">
        <f t="shared" si="591"/>
        <v>21</v>
      </c>
      <c r="F6327" s="560">
        <f t="shared" si="592"/>
        <v>14</v>
      </c>
      <c r="G6327" s="595">
        <f t="shared" si="593"/>
        <v>7</v>
      </c>
      <c r="H6327" s="590">
        <f>CHOOSE('Output Sheet'!$B$4,'8760 Data'!J6327,'8760 Data'!K6327,'8760 Data'!L6327,'8760 Data'!M6327,'8760 Data'!N6327,'8760 Data'!O6327,'8760 Data'!P6327,'8760 Data'!Q6327,'8760 Data'!R6327,'8760 Data'!S6327,'8760 Data'!T6327,'8760 Data'!U6327)</f>
        <v>0</v>
      </c>
      <c r="I6327" s="591" t="e">
        <f>H6327/'Output Sheet'!$B$8</f>
        <v>#DIV/0!</v>
      </c>
      <c r="J6327" s="596"/>
      <c r="K6327" s="560"/>
      <c r="L6327" s="560"/>
      <c r="M6327" s="560"/>
      <c r="N6327" s="560"/>
      <c r="O6327" s="560"/>
      <c r="P6327" s="560"/>
      <c r="Q6327" s="560"/>
      <c r="R6327" s="560"/>
      <c r="S6327" s="560"/>
      <c r="T6327" s="560"/>
      <c r="U6327" s="560"/>
    </row>
    <row r="6328" spans="1:21">
      <c r="A6328" s="593">
        <f t="shared" si="588"/>
        <v>41538</v>
      </c>
      <c r="B6328" s="594">
        <v>41538.625366030094</v>
      </c>
      <c r="C6328" s="560">
        <f t="shared" si="589"/>
        <v>2013</v>
      </c>
      <c r="D6328" s="560">
        <f t="shared" si="590"/>
        <v>9</v>
      </c>
      <c r="E6328" s="560">
        <f t="shared" si="591"/>
        <v>21</v>
      </c>
      <c r="F6328" s="560">
        <f t="shared" si="592"/>
        <v>15</v>
      </c>
      <c r="G6328" s="595">
        <f t="shared" si="593"/>
        <v>7</v>
      </c>
      <c r="H6328" s="590">
        <f>CHOOSE('Output Sheet'!$B$4,'8760 Data'!J6328,'8760 Data'!K6328,'8760 Data'!L6328,'8760 Data'!M6328,'8760 Data'!N6328,'8760 Data'!O6328,'8760 Data'!P6328,'8760 Data'!Q6328,'8760 Data'!R6328,'8760 Data'!S6328,'8760 Data'!T6328,'8760 Data'!U6328)</f>
        <v>0</v>
      </c>
      <c r="I6328" s="591" t="e">
        <f>H6328/'Output Sheet'!$B$8</f>
        <v>#DIV/0!</v>
      </c>
      <c r="J6328" s="596"/>
      <c r="K6328" s="560"/>
      <c r="L6328" s="560"/>
      <c r="M6328" s="560"/>
      <c r="N6328" s="560"/>
      <c r="O6328" s="560"/>
      <c r="P6328" s="560"/>
      <c r="Q6328" s="560"/>
      <c r="R6328" s="560"/>
      <c r="S6328" s="560"/>
      <c r="T6328" s="560"/>
      <c r="U6328" s="560"/>
    </row>
    <row r="6329" spans="1:21">
      <c r="A6329" s="593">
        <f t="shared" si="588"/>
        <v>41538</v>
      </c>
      <c r="B6329" s="594">
        <v>41538.667032754631</v>
      </c>
      <c r="C6329" s="560">
        <f t="shared" si="589"/>
        <v>2013</v>
      </c>
      <c r="D6329" s="560">
        <f t="shared" si="590"/>
        <v>9</v>
      </c>
      <c r="E6329" s="560">
        <f t="shared" si="591"/>
        <v>21</v>
      </c>
      <c r="F6329" s="560">
        <f t="shared" si="592"/>
        <v>16</v>
      </c>
      <c r="G6329" s="595">
        <f t="shared" si="593"/>
        <v>7</v>
      </c>
      <c r="H6329" s="590">
        <f>CHOOSE('Output Sheet'!$B$4,'8760 Data'!J6329,'8760 Data'!K6329,'8760 Data'!L6329,'8760 Data'!M6329,'8760 Data'!N6329,'8760 Data'!O6329,'8760 Data'!P6329,'8760 Data'!Q6329,'8760 Data'!R6329,'8760 Data'!S6329,'8760 Data'!T6329,'8760 Data'!U6329)</f>
        <v>0</v>
      </c>
      <c r="I6329" s="591" t="e">
        <f>H6329/'Output Sheet'!$B$8</f>
        <v>#DIV/0!</v>
      </c>
      <c r="J6329" s="596"/>
      <c r="K6329" s="560"/>
      <c r="L6329" s="560"/>
      <c r="M6329" s="560"/>
      <c r="N6329" s="560"/>
      <c r="O6329" s="560"/>
      <c r="P6329" s="560"/>
      <c r="Q6329" s="560"/>
      <c r="R6329" s="560"/>
      <c r="S6329" s="560"/>
      <c r="T6329" s="560"/>
      <c r="U6329" s="560"/>
    </row>
    <row r="6330" spans="1:21">
      <c r="A6330" s="593">
        <f t="shared" si="588"/>
        <v>41538</v>
      </c>
      <c r="B6330" s="594">
        <v>41538.708699479168</v>
      </c>
      <c r="C6330" s="560">
        <f t="shared" si="589"/>
        <v>2013</v>
      </c>
      <c r="D6330" s="560">
        <f t="shared" si="590"/>
        <v>9</v>
      </c>
      <c r="E6330" s="560">
        <f t="shared" si="591"/>
        <v>21</v>
      </c>
      <c r="F6330" s="560">
        <f t="shared" si="592"/>
        <v>17</v>
      </c>
      <c r="G6330" s="595">
        <f t="shared" si="593"/>
        <v>7</v>
      </c>
      <c r="H6330" s="590">
        <f>CHOOSE('Output Sheet'!$B$4,'8760 Data'!J6330,'8760 Data'!K6330,'8760 Data'!L6330,'8760 Data'!M6330,'8760 Data'!N6330,'8760 Data'!O6330,'8760 Data'!P6330,'8760 Data'!Q6330,'8760 Data'!R6330,'8760 Data'!S6330,'8760 Data'!T6330,'8760 Data'!U6330)</f>
        <v>0</v>
      </c>
      <c r="I6330" s="591" t="e">
        <f>H6330/'Output Sheet'!$B$8</f>
        <v>#DIV/0!</v>
      </c>
      <c r="J6330" s="596"/>
      <c r="K6330" s="560"/>
      <c r="L6330" s="560"/>
      <c r="M6330" s="560"/>
      <c r="N6330" s="560"/>
      <c r="O6330" s="560"/>
      <c r="P6330" s="560"/>
      <c r="Q6330" s="560"/>
      <c r="R6330" s="560"/>
      <c r="S6330" s="560"/>
      <c r="T6330" s="560"/>
      <c r="U6330" s="560"/>
    </row>
    <row r="6331" spans="1:21">
      <c r="A6331" s="593">
        <f t="shared" si="588"/>
        <v>41538</v>
      </c>
      <c r="B6331" s="594">
        <v>41538.750366203705</v>
      </c>
      <c r="C6331" s="560">
        <f t="shared" si="589"/>
        <v>2013</v>
      </c>
      <c r="D6331" s="560">
        <f t="shared" si="590"/>
        <v>9</v>
      </c>
      <c r="E6331" s="560">
        <f t="shared" si="591"/>
        <v>21</v>
      </c>
      <c r="F6331" s="560">
        <f t="shared" si="592"/>
        <v>18</v>
      </c>
      <c r="G6331" s="595">
        <f t="shared" si="593"/>
        <v>7</v>
      </c>
      <c r="H6331" s="590">
        <f>CHOOSE('Output Sheet'!$B$4,'8760 Data'!J6331,'8760 Data'!K6331,'8760 Data'!L6331,'8760 Data'!M6331,'8760 Data'!N6331,'8760 Data'!O6331,'8760 Data'!P6331,'8760 Data'!Q6331,'8760 Data'!R6331,'8760 Data'!S6331,'8760 Data'!T6331,'8760 Data'!U6331)</f>
        <v>0</v>
      </c>
      <c r="I6331" s="591" t="e">
        <f>H6331/'Output Sheet'!$B$8</f>
        <v>#DIV/0!</v>
      </c>
      <c r="J6331" s="596"/>
      <c r="K6331" s="560"/>
      <c r="L6331" s="560"/>
      <c r="M6331" s="560"/>
      <c r="N6331" s="560"/>
      <c r="O6331" s="560"/>
      <c r="P6331" s="560"/>
      <c r="Q6331" s="560"/>
      <c r="R6331" s="560"/>
      <c r="S6331" s="560"/>
      <c r="T6331" s="560"/>
      <c r="U6331" s="560"/>
    </row>
    <row r="6332" spans="1:21">
      <c r="A6332" s="593">
        <f t="shared" si="588"/>
        <v>41538</v>
      </c>
      <c r="B6332" s="594">
        <v>41538.792032928242</v>
      </c>
      <c r="C6332" s="560">
        <f t="shared" si="589"/>
        <v>2013</v>
      </c>
      <c r="D6332" s="560">
        <f t="shared" si="590"/>
        <v>9</v>
      </c>
      <c r="E6332" s="560">
        <f t="shared" si="591"/>
        <v>21</v>
      </c>
      <c r="F6332" s="560">
        <f t="shared" si="592"/>
        <v>19</v>
      </c>
      <c r="G6332" s="595">
        <f t="shared" si="593"/>
        <v>7</v>
      </c>
      <c r="H6332" s="590">
        <f>CHOOSE('Output Sheet'!$B$4,'8760 Data'!J6332,'8760 Data'!K6332,'8760 Data'!L6332,'8760 Data'!M6332,'8760 Data'!N6332,'8760 Data'!O6332,'8760 Data'!P6332,'8760 Data'!Q6332,'8760 Data'!R6332,'8760 Data'!S6332,'8760 Data'!T6332,'8760 Data'!U6332)</f>
        <v>0</v>
      </c>
      <c r="I6332" s="591" t="e">
        <f>H6332/'Output Sheet'!$B$8</f>
        <v>#DIV/0!</v>
      </c>
      <c r="J6332" s="596"/>
      <c r="K6332" s="560"/>
      <c r="L6332" s="560"/>
      <c r="M6332" s="560"/>
      <c r="N6332" s="560"/>
      <c r="O6332" s="560"/>
      <c r="P6332" s="560"/>
      <c r="Q6332" s="560"/>
      <c r="R6332" s="560"/>
      <c r="S6332" s="560"/>
      <c r="T6332" s="560"/>
      <c r="U6332" s="560"/>
    </row>
    <row r="6333" spans="1:21">
      <c r="A6333" s="593">
        <f t="shared" si="588"/>
        <v>41538</v>
      </c>
      <c r="B6333" s="594">
        <v>41538.83369965278</v>
      </c>
      <c r="C6333" s="560">
        <f t="shared" si="589"/>
        <v>2013</v>
      </c>
      <c r="D6333" s="560">
        <f t="shared" si="590"/>
        <v>9</v>
      </c>
      <c r="E6333" s="560">
        <f t="shared" si="591"/>
        <v>21</v>
      </c>
      <c r="F6333" s="560">
        <f t="shared" si="592"/>
        <v>20</v>
      </c>
      <c r="G6333" s="595">
        <f t="shared" si="593"/>
        <v>7</v>
      </c>
      <c r="H6333" s="590">
        <f>CHOOSE('Output Sheet'!$B$4,'8760 Data'!J6333,'8760 Data'!K6333,'8760 Data'!L6333,'8760 Data'!M6333,'8760 Data'!N6333,'8760 Data'!O6333,'8760 Data'!P6333,'8760 Data'!Q6333,'8760 Data'!R6333,'8760 Data'!S6333,'8760 Data'!T6333,'8760 Data'!U6333)</f>
        <v>0</v>
      </c>
      <c r="I6333" s="591" t="e">
        <f>H6333/'Output Sheet'!$B$8</f>
        <v>#DIV/0!</v>
      </c>
      <c r="J6333" s="596"/>
      <c r="K6333" s="560"/>
      <c r="L6333" s="560"/>
      <c r="M6333" s="560"/>
      <c r="N6333" s="560"/>
      <c r="O6333" s="560"/>
      <c r="P6333" s="560"/>
      <c r="Q6333" s="560"/>
      <c r="R6333" s="560"/>
      <c r="S6333" s="560"/>
      <c r="T6333" s="560"/>
      <c r="U6333" s="560"/>
    </row>
    <row r="6334" spans="1:21">
      <c r="A6334" s="593">
        <f t="shared" si="588"/>
        <v>41538</v>
      </c>
      <c r="B6334" s="594">
        <v>41538.875366377317</v>
      </c>
      <c r="C6334" s="560">
        <f t="shared" si="589"/>
        <v>2013</v>
      </c>
      <c r="D6334" s="560">
        <f t="shared" si="590"/>
        <v>9</v>
      </c>
      <c r="E6334" s="560">
        <f t="shared" si="591"/>
        <v>21</v>
      </c>
      <c r="F6334" s="560">
        <f t="shared" si="592"/>
        <v>21</v>
      </c>
      <c r="G6334" s="595">
        <f t="shared" si="593"/>
        <v>7</v>
      </c>
      <c r="H6334" s="590">
        <f>CHOOSE('Output Sheet'!$B$4,'8760 Data'!J6334,'8760 Data'!K6334,'8760 Data'!L6334,'8760 Data'!M6334,'8760 Data'!N6334,'8760 Data'!O6334,'8760 Data'!P6334,'8760 Data'!Q6334,'8760 Data'!R6334,'8760 Data'!S6334,'8760 Data'!T6334,'8760 Data'!U6334)</f>
        <v>0</v>
      </c>
      <c r="I6334" s="591" t="e">
        <f>H6334/'Output Sheet'!$B$8</f>
        <v>#DIV/0!</v>
      </c>
      <c r="J6334" s="596"/>
      <c r="K6334" s="560"/>
      <c r="L6334" s="560"/>
      <c r="M6334" s="560"/>
      <c r="N6334" s="560"/>
      <c r="O6334" s="560"/>
      <c r="P6334" s="560"/>
      <c r="Q6334" s="560"/>
      <c r="R6334" s="560"/>
      <c r="S6334" s="560"/>
      <c r="T6334" s="560"/>
      <c r="U6334" s="560"/>
    </row>
    <row r="6335" spans="1:21">
      <c r="A6335" s="593">
        <f t="shared" si="588"/>
        <v>41538</v>
      </c>
      <c r="B6335" s="594">
        <v>41538.917033101854</v>
      </c>
      <c r="C6335" s="560">
        <f t="shared" si="589"/>
        <v>2013</v>
      </c>
      <c r="D6335" s="560">
        <f t="shared" si="590"/>
        <v>9</v>
      </c>
      <c r="E6335" s="560">
        <f t="shared" si="591"/>
        <v>21</v>
      </c>
      <c r="F6335" s="560">
        <f t="shared" si="592"/>
        <v>22</v>
      </c>
      <c r="G6335" s="595">
        <f t="shared" si="593"/>
        <v>7</v>
      </c>
      <c r="H6335" s="590">
        <f>CHOOSE('Output Sheet'!$B$4,'8760 Data'!J6335,'8760 Data'!K6335,'8760 Data'!L6335,'8760 Data'!M6335,'8760 Data'!N6335,'8760 Data'!O6335,'8760 Data'!P6335,'8760 Data'!Q6335,'8760 Data'!R6335,'8760 Data'!S6335,'8760 Data'!T6335,'8760 Data'!U6335)</f>
        <v>0</v>
      </c>
      <c r="I6335" s="591" t="e">
        <f>H6335/'Output Sheet'!$B$8</f>
        <v>#DIV/0!</v>
      </c>
      <c r="J6335" s="596"/>
      <c r="K6335" s="560"/>
      <c r="L6335" s="560"/>
      <c r="M6335" s="560"/>
      <c r="N6335" s="560"/>
      <c r="O6335" s="560"/>
      <c r="P6335" s="560"/>
      <c r="Q6335" s="560"/>
      <c r="R6335" s="560"/>
      <c r="S6335" s="560"/>
      <c r="T6335" s="560"/>
      <c r="U6335" s="560"/>
    </row>
    <row r="6336" spans="1:21">
      <c r="A6336" s="593">
        <f t="shared" si="588"/>
        <v>41538</v>
      </c>
      <c r="B6336" s="594">
        <v>41538.958699826391</v>
      </c>
      <c r="C6336" s="560">
        <f t="shared" si="589"/>
        <v>2013</v>
      </c>
      <c r="D6336" s="560">
        <f t="shared" si="590"/>
        <v>9</v>
      </c>
      <c r="E6336" s="560">
        <f t="shared" si="591"/>
        <v>21</v>
      </c>
      <c r="F6336" s="560">
        <f t="shared" si="592"/>
        <v>23</v>
      </c>
      <c r="G6336" s="595">
        <f t="shared" si="593"/>
        <v>7</v>
      </c>
      <c r="H6336" s="590">
        <f>CHOOSE('Output Sheet'!$B$4,'8760 Data'!J6336,'8760 Data'!K6336,'8760 Data'!L6336,'8760 Data'!M6336,'8760 Data'!N6336,'8760 Data'!O6336,'8760 Data'!P6336,'8760 Data'!Q6336,'8760 Data'!R6336,'8760 Data'!S6336,'8760 Data'!T6336,'8760 Data'!U6336)</f>
        <v>0</v>
      </c>
      <c r="I6336" s="591" t="e">
        <f>H6336/'Output Sheet'!$B$8</f>
        <v>#DIV/0!</v>
      </c>
      <c r="J6336" s="596"/>
      <c r="K6336" s="560"/>
      <c r="L6336" s="560"/>
      <c r="M6336" s="560"/>
      <c r="N6336" s="560"/>
      <c r="O6336" s="560"/>
      <c r="P6336" s="560"/>
      <c r="Q6336" s="560"/>
      <c r="R6336" s="560"/>
      <c r="S6336" s="560"/>
      <c r="T6336" s="560"/>
      <c r="U6336" s="560"/>
    </row>
    <row r="6337" spans="1:21">
      <c r="A6337" s="593">
        <f t="shared" si="588"/>
        <v>41539</v>
      </c>
      <c r="B6337" s="594">
        <v>41539.000366550928</v>
      </c>
      <c r="C6337" s="560">
        <f t="shared" si="589"/>
        <v>2013</v>
      </c>
      <c r="D6337" s="560">
        <f t="shared" si="590"/>
        <v>9</v>
      </c>
      <c r="E6337" s="560">
        <f t="shared" si="591"/>
        <v>22</v>
      </c>
      <c r="F6337" s="560">
        <f t="shared" si="592"/>
        <v>24</v>
      </c>
      <c r="G6337" s="595">
        <f t="shared" si="593"/>
        <v>1</v>
      </c>
      <c r="H6337" s="590">
        <f>CHOOSE('Output Sheet'!$B$4,'8760 Data'!J6337,'8760 Data'!K6337,'8760 Data'!L6337,'8760 Data'!M6337,'8760 Data'!N6337,'8760 Data'!O6337,'8760 Data'!P6337,'8760 Data'!Q6337,'8760 Data'!R6337,'8760 Data'!S6337,'8760 Data'!T6337,'8760 Data'!U6337)</f>
        <v>0</v>
      </c>
      <c r="I6337" s="591" t="e">
        <f>H6337/'Output Sheet'!$B$8</f>
        <v>#DIV/0!</v>
      </c>
      <c r="J6337" s="596"/>
      <c r="K6337" s="560"/>
      <c r="L6337" s="560"/>
      <c r="M6337" s="560"/>
      <c r="N6337" s="560"/>
      <c r="O6337" s="560"/>
      <c r="P6337" s="560"/>
      <c r="Q6337" s="560"/>
      <c r="R6337" s="560"/>
      <c r="S6337" s="560"/>
      <c r="T6337" s="560"/>
      <c r="U6337" s="560"/>
    </row>
    <row r="6338" spans="1:21">
      <c r="A6338" s="593">
        <f t="shared" si="588"/>
        <v>41539</v>
      </c>
      <c r="B6338" s="594">
        <v>41539.042033275466</v>
      </c>
      <c r="C6338" s="560">
        <f t="shared" si="589"/>
        <v>2013</v>
      </c>
      <c r="D6338" s="560">
        <f t="shared" si="590"/>
        <v>9</v>
      </c>
      <c r="E6338" s="560">
        <f t="shared" si="591"/>
        <v>22</v>
      </c>
      <c r="F6338" s="560">
        <f t="shared" si="592"/>
        <v>1</v>
      </c>
      <c r="G6338" s="595">
        <f t="shared" si="593"/>
        <v>1</v>
      </c>
      <c r="H6338" s="590">
        <f>CHOOSE('Output Sheet'!$B$4,'8760 Data'!J6338,'8760 Data'!K6338,'8760 Data'!L6338,'8760 Data'!M6338,'8760 Data'!N6338,'8760 Data'!O6338,'8760 Data'!P6338,'8760 Data'!Q6338,'8760 Data'!R6338,'8760 Data'!S6338,'8760 Data'!T6338,'8760 Data'!U6338)</f>
        <v>0</v>
      </c>
      <c r="I6338" s="591" t="e">
        <f>H6338/'Output Sheet'!$B$8</f>
        <v>#DIV/0!</v>
      </c>
      <c r="J6338" s="596"/>
      <c r="K6338" s="560"/>
      <c r="L6338" s="560"/>
      <c r="M6338" s="560"/>
      <c r="N6338" s="560"/>
      <c r="O6338" s="560"/>
      <c r="P6338" s="560"/>
      <c r="Q6338" s="560"/>
      <c r="R6338" s="560"/>
      <c r="S6338" s="560"/>
      <c r="T6338" s="560"/>
      <c r="U6338" s="560"/>
    </row>
    <row r="6339" spans="1:21">
      <c r="A6339" s="593">
        <f t="shared" ref="A6339:A6402" si="594">DATE(C6339,D6339,E6339)</f>
        <v>41539</v>
      </c>
      <c r="B6339" s="594">
        <v>41539.083700000003</v>
      </c>
      <c r="C6339" s="560">
        <f t="shared" ref="C6339:C6402" si="595">YEAR(B6339)</f>
        <v>2013</v>
      </c>
      <c r="D6339" s="560">
        <f t="shared" ref="D6339:D6402" si="596">MONTH(B6339)</f>
        <v>9</v>
      </c>
      <c r="E6339" s="560">
        <f t="shared" ref="E6339:E6402" si="597">DAY(B6339)</f>
        <v>22</v>
      </c>
      <c r="F6339" s="560">
        <f t="shared" ref="F6339:F6402" si="598">IF(HOUR(B6339)&lt;&gt;0,HOUR(B6339),24)</f>
        <v>2</v>
      </c>
      <c r="G6339" s="595">
        <f t="shared" ref="G6339:G6402" si="599">WEEKDAY(B6339,1)</f>
        <v>1</v>
      </c>
      <c r="H6339" s="590">
        <f>CHOOSE('Output Sheet'!$B$4,'8760 Data'!J6339,'8760 Data'!K6339,'8760 Data'!L6339,'8760 Data'!M6339,'8760 Data'!N6339,'8760 Data'!O6339,'8760 Data'!P6339,'8760 Data'!Q6339,'8760 Data'!R6339,'8760 Data'!S6339,'8760 Data'!T6339,'8760 Data'!U6339)</f>
        <v>0</v>
      </c>
      <c r="I6339" s="591" t="e">
        <f>H6339/'Output Sheet'!$B$8</f>
        <v>#DIV/0!</v>
      </c>
      <c r="J6339" s="596"/>
      <c r="K6339" s="560"/>
      <c r="L6339" s="560"/>
      <c r="M6339" s="560"/>
      <c r="N6339" s="560"/>
      <c r="O6339" s="560"/>
      <c r="P6339" s="560"/>
      <c r="Q6339" s="560"/>
      <c r="R6339" s="560"/>
      <c r="S6339" s="560"/>
      <c r="T6339" s="560"/>
      <c r="U6339" s="560"/>
    </row>
    <row r="6340" spans="1:21">
      <c r="A6340" s="593">
        <f t="shared" si="594"/>
        <v>41539</v>
      </c>
      <c r="B6340" s="594">
        <v>41539.12536672454</v>
      </c>
      <c r="C6340" s="560">
        <f t="shared" si="595"/>
        <v>2013</v>
      </c>
      <c r="D6340" s="560">
        <f t="shared" si="596"/>
        <v>9</v>
      </c>
      <c r="E6340" s="560">
        <f t="shared" si="597"/>
        <v>22</v>
      </c>
      <c r="F6340" s="560">
        <f t="shared" si="598"/>
        <v>3</v>
      </c>
      <c r="G6340" s="595">
        <f t="shared" si="599"/>
        <v>1</v>
      </c>
      <c r="H6340" s="590">
        <f>CHOOSE('Output Sheet'!$B$4,'8760 Data'!J6340,'8760 Data'!K6340,'8760 Data'!L6340,'8760 Data'!M6340,'8760 Data'!N6340,'8760 Data'!O6340,'8760 Data'!P6340,'8760 Data'!Q6340,'8760 Data'!R6340,'8760 Data'!S6340,'8760 Data'!T6340,'8760 Data'!U6340)</f>
        <v>0</v>
      </c>
      <c r="I6340" s="591" t="e">
        <f>H6340/'Output Sheet'!$B$8</f>
        <v>#DIV/0!</v>
      </c>
      <c r="J6340" s="596"/>
      <c r="K6340" s="560"/>
      <c r="L6340" s="560"/>
      <c r="M6340" s="560"/>
      <c r="N6340" s="560"/>
      <c r="O6340" s="560"/>
      <c r="P6340" s="560"/>
      <c r="Q6340" s="560"/>
      <c r="R6340" s="560"/>
      <c r="S6340" s="560"/>
      <c r="T6340" s="560"/>
      <c r="U6340" s="560"/>
    </row>
    <row r="6341" spans="1:21">
      <c r="A6341" s="593">
        <f t="shared" si="594"/>
        <v>41539</v>
      </c>
      <c r="B6341" s="594">
        <v>41539.167033449077</v>
      </c>
      <c r="C6341" s="560">
        <f t="shared" si="595"/>
        <v>2013</v>
      </c>
      <c r="D6341" s="560">
        <f t="shared" si="596"/>
        <v>9</v>
      </c>
      <c r="E6341" s="560">
        <f t="shared" si="597"/>
        <v>22</v>
      </c>
      <c r="F6341" s="560">
        <f t="shared" si="598"/>
        <v>4</v>
      </c>
      <c r="G6341" s="595">
        <f t="shared" si="599"/>
        <v>1</v>
      </c>
      <c r="H6341" s="590">
        <f>CHOOSE('Output Sheet'!$B$4,'8760 Data'!J6341,'8760 Data'!K6341,'8760 Data'!L6341,'8760 Data'!M6341,'8760 Data'!N6341,'8760 Data'!O6341,'8760 Data'!P6341,'8760 Data'!Q6341,'8760 Data'!R6341,'8760 Data'!S6341,'8760 Data'!T6341,'8760 Data'!U6341)</f>
        <v>0</v>
      </c>
      <c r="I6341" s="591" t="e">
        <f>H6341/'Output Sheet'!$B$8</f>
        <v>#DIV/0!</v>
      </c>
      <c r="J6341" s="596"/>
      <c r="K6341" s="560"/>
      <c r="L6341" s="560"/>
      <c r="M6341" s="560"/>
      <c r="N6341" s="560"/>
      <c r="O6341" s="560"/>
      <c r="P6341" s="560"/>
      <c r="Q6341" s="560"/>
      <c r="R6341" s="560"/>
      <c r="S6341" s="560"/>
      <c r="T6341" s="560"/>
      <c r="U6341" s="560"/>
    </row>
    <row r="6342" spans="1:21">
      <c r="A6342" s="593">
        <f t="shared" si="594"/>
        <v>41539</v>
      </c>
      <c r="B6342" s="594">
        <v>41539.208700173614</v>
      </c>
      <c r="C6342" s="560">
        <f t="shared" si="595"/>
        <v>2013</v>
      </c>
      <c r="D6342" s="560">
        <f t="shared" si="596"/>
        <v>9</v>
      </c>
      <c r="E6342" s="560">
        <f t="shared" si="597"/>
        <v>22</v>
      </c>
      <c r="F6342" s="560">
        <f t="shared" si="598"/>
        <v>5</v>
      </c>
      <c r="G6342" s="595">
        <f t="shared" si="599"/>
        <v>1</v>
      </c>
      <c r="H6342" s="590">
        <f>CHOOSE('Output Sheet'!$B$4,'8760 Data'!J6342,'8760 Data'!K6342,'8760 Data'!L6342,'8760 Data'!M6342,'8760 Data'!N6342,'8760 Data'!O6342,'8760 Data'!P6342,'8760 Data'!Q6342,'8760 Data'!R6342,'8760 Data'!S6342,'8760 Data'!T6342,'8760 Data'!U6342)</f>
        <v>0</v>
      </c>
      <c r="I6342" s="591" t="e">
        <f>H6342/'Output Sheet'!$B$8</f>
        <v>#DIV/0!</v>
      </c>
      <c r="J6342" s="596"/>
      <c r="K6342" s="560"/>
      <c r="L6342" s="560"/>
      <c r="M6342" s="560"/>
      <c r="N6342" s="560"/>
      <c r="O6342" s="560"/>
      <c r="P6342" s="560"/>
      <c r="Q6342" s="560"/>
      <c r="R6342" s="560"/>
      <c r="S6342" s="560"/>
      <c r="T6342" s="560"/>
      <c r="U6342" s="560"/>
    </row>
    <row r="6343" spans="1:21">
      <c r="A6343" s="593">
        <f t="shared" si="594"/>
        <v>41539</v>
      </c>
      <c r="B6343" s="594">
        <v>41539.250366898152</v>
      </c>
      <c r="C6343" s="560">
        <f t="shared" si="595"/>
        <v>2013</v>
      </c>
      <c r="D6343" s="560">
        <f t="shared" si="596"/>
        <v>9</v>
      </c>
      <c r="E6343" s="560">
        <f t="shared" si="597"/>
        <v>22</v>
      </c>
      <c r="F6343" s="560">
        <f t="shared" si="598"/>
        <v>6</v>
      </c>
      <c r="G6343" s="595">
        <f t="shared" si="599"/>
        <v>1</v>
      </c>
      <c r="H6343" s="590">
        <f>CHOOSE('Output Sheet'!$B$4,'8760 Data'!J6343,'8760 Data'!K6343,'8760 Data'!L6343,'8760 Data'!M6343,'8760 Data'!N6343,'8760 Data'!O6343,'8760 Data'!P6343,'8760 Data'!Q6343,'8760 Data'!R6343,'8760 Data'!S6343,'8760 Data'!T6343,'8760 Data'!U6343)</f>
        <v>0</v>
      </c>
      <c r="I6343" s="591" t="e">
        <f>H6343/'Output Sheet'!$B$8</f>
        <v>#DIV/0!</v>
      </c>
      <c r="J6343" s="596"/>
      <c r="K6343" s="560"/>
      <c r="L6343" s="560"/>
      <c r="M6343" s="560"/>
      <c r="N6343" s="560"/>
      <c r="O6343" s="560"/>
      <c r="P6343" s="560"/>
      <c r="Q6343" s="560"/>
      <c r="R6343" s="560"/>
      <c r="S6343" s="560"/>
      <c r="T6343" s="560"/>
      <c r="U6343" s="560"/>
    </row>
    <row r="6344" spans="1:21">
      <c r="A6344" s="593">
        <f t="shared" si="594"/>
        <v>41539</v>
      </c>
      <c r="B6344" s="594">
        <v>41539.292033622682</v>
      </c>
      <c r="C6344" s="560">
        <f t="shared" si="595"/>
        <v>2013</v>
      </c>
      <c r="D6344" s="560">
        <f t="shared" si="596"/>
        <v>9</v>
      </c>
      <c r="E6344" s="560">
        <f t="shared" si="597"/>
        <v>22</v>
      </c>
      <c r="F6344" s="560">
        <f t="shared" si="598"/>
        <v>7</v>
      </c>
      <c r="G6344" s="595">
        <f t="shared" si="599"/>
        <v>1</v>
      </c>
      <c r="H6344" s="590">
        <f>CHOOSE('Output Sheet'!$B$4,'8760 Data'!J6344,'8760 Data'!K6344,'8760 Data'!L6344,'8760 Data'!M6344,'8760 Data'!N6344,'8760 Data'!O6344,'8760 Data'!P6344,'8760 Data'!Q6344,'8760 Data'!R6344,'8760 Data'!S6344,'8760 Data'!T6344,'8760 Data'!U6344)</f>
        <v>0</v>
      </c>
      <c r="I6344" s="591" t="e">
        <f>H6344/'Output Sheet'!$B$8</f>
        <v>#DIV/0!</v>
      </c>
      <c r="J6344" s="596"/>
      <c r="K6344" s="560"/>
      <c r="L6344" s="560"/>
      <c r="M6344" s="560"/>
      <c r="N6344" s="560"/>
      <c r="O6344" s="560"/>
      <c r="P6344" s="560"/>
      <c r="Q6344" s="560"/>
      <c r="R6344" s="560"/>
      <c r="S6344" s="560"/>
      <c r="T6344" s="560"/>
      <c r="U6344" s="560"/>
    </row>
    <row r="6345" spans="1:21">
      <c r="A6345" s="593">
        <f t="shared" si="594"/>
        <v>41539</v>
      </c>
      <c r="B6345" s="594">
        <v>41539.333700347219</v>
      </c>
      <c r="C6345" s="560">
        <f t="shared" si="595"/>
        <v>2013</v>
      </c>
      <c r="D6345" s="560">
        <f t="shared" si="596"/>
        <v>9</v>
      </c>
      <c r="E6345" s="560">
        <f t="shared" si="597"/>
        <v>22</v>
      </c>
      <c r="F6345" s="560">
        <f t="shared" si="598"/>
        <v>8</v>
      </c>
      <c r="G6345" s="595">
        <f t="shared" si="599"/>
        <v>1</v>
      </c>
      <c r="H6345" s="590">
        <f>CHOOSE('Output Sheet'!$B$4,'8760 Data'!J6345,'8760 Data'!K6345,'8760 Data'!L6345,'8760 Data'!M6345,'8760 Data'!N6345,'8760 Data'!O6345,'8760 Data'!P6345,'8760 Data'!Q6345,'8760 Data'!R6345,'8760 Data'!S6345,'8760 Data'!T6345,'8760 Data'!U6345)</f>
        <v>0</v>
      </c>
      <c r="I6345" s="591" t="e">
        <f>H6345/'Output Sheet'!$B$8</f>
        <v>#DIV/0!</v>
      </c>
      <c r="J6345" s="596"/>
      <c r="K6345" s="560"/>
      <c r="L6345" s="560"/>
      <c r="M6345" s="560"/>
      <c r="N6345" s="560"/>
      <c r="O6345" s="560"/>
      <c r="P6345" s="560"/>
      <c r="Q6345" s="560"/>
      <c r="R6345" s="560"/>
      <c r="S6345" s="560"/>
      <c r="T6345" s="560"/>
      <c r="U6345" s="560"/>
    </row>
    <row r="6346" spans="1:21">
      <c r="A6346" s="593">
        <f t="shared" si="594"/>
        <v>41539</v>
      </c>
      <c r="B6346" s="594">
        <v>41539.375367071756</v>
      </c>
      <c r="C6346" s="560">
        <f t="shared" si="595"/>
        <v>2013</v>
      </c>
      <c r="D6346" s="560">
        <f t="shared" si="596"/>
        <v>9</v>
      </c>
      <c r="E6346" s="560">
        <f t="shared" si="597"/>
        <v>22</v>
      </c>
      <c r="F6346" s="560">
        <f t="shared" si="598"/>
        <v>9</v>
      </c>
      <c r="G6346" s="595">
        <f t="shared" si="599"/>
        <v>1</v>
      </c>
      <c r="H6346" s="590">
        <f>CHOOSE('Output Sheet'!$B$4,'8760 Data'!J6346,'8760 Data'!K6346,'8760 Data'!L6346,'8760 Data'!M6346,'8760 Data'!N6346,'8760 Data'!O6346,'8760 Data'!P6346,'8760 Data'!Q6346,'8760 Data'!R6346,'8760 Data'!S6346,'8760 Data'!T6346,'8760 Data'!U6346)</f>
        <v>0</v>
      </c>
      <c r="I6346" s="591" t="e">
        <f>H6346/'Output Sheet'!$B$8</f>
        <v>#DIV/0!</v>
      </c>
      <c r="J6346" s="596"/>
      <c r="K6346" s="560"/>
      <c r="L6346" s="560"/>
      <c r="M6346" s="560"/>
      <c r="N6346" s="560"/>
      <c r="O6346" s="560"/>
      <c r="P6346" s="560"/>
      <c r="Q6346" s="560"/>
      <c r="R6346" s="560"/>
      <c r="S6346" s="560"/>
      <c r="T6346" s="560"/>
      <c r="U6346" s="560"/>
    </row>
    <row r="6347" spans="1:21">
      <c r="A6347" s="593">
        <f t="shared" si="594"/>
        <v>41539</v>
      </c>
      <c r="B6347" s="594">
        <v>41539.417033796293</v>
      </c>
      <c r="C6347" s="560">
        <f t="shared" si="595"/>
        <v>2013</v>
      </c>
      <c r="D6347" s="560">
        <f t="shared" si="596"/>
        <v>9</v>
      </c>
      <c r="E6347" s="560">
        <f t="shared" si="597"/>
        <v>22</v>
      </c>
      <c r="F6347" s="560">
        <f t="shared" si="598"/>
        <v>10</v>
      </c>
      <c r="G6347" s="595">
        <f t="shared" si="599"/>
        <v>1</v>
      </c>
      <c r="H6347" s="590">
        <f>CHOOSE('Output Sheet'!$B$4,'8760 Data'!J6347,'8760 Data'!K6347,'8760 Data'!L6347,'8760 Data'!M6347,'8760 Data'!N6347,'8760 Data'!O6347,'8760 Data'!P6347,'8760 Data'!Q6347,'8760 Data'!R6347,'8760 Data'!S6347,'8760 Data'!T6347,'8760 Data'!U6347)</f>
        <v>0</v>
      </c>
      <c r="I6347" s="591" t="e">
        <f>H6347/'Output Sheet'!$B$8</f>
        <v>#DIV/0!</v>
      </c>
      <c r="J6347" s="596"/>
      <c r="K6347" s="560"/>
      <c r="L6347" s="560"/>
      <c r="M6347" s="560"/>
      <c r="N6347" s="560"/>
      <c r="O6347" s="560"/>
      <c r="P6347" s="560"/>
      <c r="Q6347" s="560"/>
      <c r="R6347" s="560"/>
      <c r="S6347" s="560"/>
      <c r="T6347" s="560"/>
      <c r="U6347" s="560"/>
    </row>
    <row r="6348" spans="1:21">
      <c r="A6348" s="593">
        <f t="shared" si="594"/>
        <v>41539</v>
      </c>
      <c r="B6348" s="594">
        <v>41539.45870052083</v>
      </c>
      <c r="C6348" s="560">
        <f t="shared" si="595"/>
        <v>2013</v>
      </c>
      <c r="D6348" s="560">
        <f t="shared" si="596"/>
        <v>9</v>
      </c>
      <c r="E6348" s="560">
        <f t="shared" si="597"/>
        <v>22</v>
      </c>
      <c r="F6348" s="560">
        <f t="shared" si="598"/>
        <v>11</v>
      </c>
      <c r="G6348" s="595">
        <f t="shared" si="599"/>
        <v>1</v>
      </c>
      <c r="H6348" s="590">
        <f>CHOOSE('Output Sheet'!$B$4,'8760 Data'!J6348,'8760 Data'!K6348,'8760 Data'!L6348,'8760 Data'!M6348,'8760 Data'!N6348,'8760 Data'!O6348,'8760 Data'!P6348,'8760 Data'!Q6348,'8760 Data'!R6348,'8760 Data'!S6348,'8760 Data'!T6348,'8760 Data'!U6348)</f>
        <v>0</v>
      </c>
      <c r="I6348" s="591" t="e">
        <f>H6348/'Output Sheet'!$B$8</f>
        <v>#DIV/0!</v>
      </c>
      <c r="J6348" s="596"/>
      <c r="K6348" s="560"/>
      <c r="L6348" s="560"/>
      <c r="M6348" s="560"/>
      <c r="N6348" s="560"/>
      <c r="O6348" s="560"/>
      <c r="P6348" s="560"/>
      <c r="Q6348" s="560"/>
      <c r="R6348" s="560"/>
      <c r="S6348" s="560"/>
      <c r="T6348" s="560"/>
      <c r="U6348" s="560"/>
    </row>
    <row r="6349" spans="1:21">
      <c r="A6349" s="593">
        <f t="shared" si="594"/>
        <v>41539</v>
      </c>
      <c r="B6349" s="594">
        <v>41539.500367245368</v>
      </c>
      <c r="C6349" s="560">
        <f t="shared" si="595"/>
        <v>2013</v>
      </c>
      <c r="D6349" s="560">
        <f t="shared" si="596"/>
        <v>9</v>
      </c>
      <c r="E6349" s="560">
        <f t="shared" si="597"/>
        <v>22</v>
      </c>
      <c r="F6349" s="560">
        <f t="shared" si="598"/>
        <v>12</v>
      </c>
      <c r="G6349" s="595">
        <f t="shared" si="599"/>
        <v>1</v>
      </c>
      <c r="H6349" s="590">
        <f>CHOOSE('Output Sheet'!$B$4,'8760 Data'!J6349,'8760 Data'!K6349,'8760 Data'!L6349,'8760 Data'!M6349,'8760 Data'!N6349,'8760 Data'!O6349,'8760 Data'!P6349,'8760 Data'!Q6349,'8760 Data'!R6349,'8760 Data'!S6349,'8760 Data'!T6349,'8760 Data'!U6349)</f>
        <v>0</v>
      </c>
      <c r="I6349" s="591" t="e">
        <f>H6349/'Output Sheet'!$B$8</f>
        <v>#DIV/0!</v>
      </c>
      <c r="J6349" s="596"/>
      <c r="K6349" s="560"/>
      <c r="L6349" s="560"/>
      <c r="M6349" s="560"/>
      <c r="N6349" s="560"/>
      <c r="O6349" s="560"/>
      <c r="P6349" s="560"/>
      <c r="Q6349" s="560"/>
      <c r="R6349" s="560"/>
      <c r="S6349" s="560"/>
      <c r="T6349" s="560"/>
      <c r="U6349" s="560"/>
    </row>
    <row r="6350" spans="1:21">
      <c r="A6350" s="593">
        <f t="shared" si="594"/>
        <v>41539</v>
      </c>
      <c r="B6350" s="594">
        <v>41539.542033969905</v>
      </c>
      <c r="C6350" s="560">
        <f t="shared" si="595"/>
        <v>2013</v>
      </c>
      <c r="D6350" s="560">
        <f t="shared" si="596"/>
        <v>9</v>
      </c>
      <c r="E6350" s="560">
        <f t="shared" si="597"/>
        <v>22</v>
      </c>
      <c r="F6350" s="560">
        <f t="shared" si="598"/>
        <v>13</v>
      </c>
      <c r="G6350" s="595">
        <f t="shared" si="599"/>
        <v>1</v>
      </c>
      <c r="H6350" s="590">
        <f>CHOOSE('Output Sheet'!$B$4,'8760 Data'!J6350,'8760 Data'!K6350,'8760 Data'!L6350,'8760 Data'!M6350,'8760 Data'!N6350,'8760 Data'!O6350,'8760 Data'!P6350,'8760 Data'!Q6350,'8760 Data'!R6350,'8760 Data'!S6350,'8760 Data'!T6350,'8760 Data'!U6350)</f>
        <v>0</v>
      </c>
      <c r="I6350" s="591" t="e">
        <f>H6350/'Output Sheet'!$B$8</f>
        <v>#DIV/0!</v>
      </c>
      <c r="J6350" s="596"/>
      <c r="K6350" s="560"/>
      <c r="L6350" s="560"/>
      <c r="M6350" s="560"/>
      <c r="N6350" s="560"/>
      <c r="O6350" s="560"/>
      <c r="P6350" s="560"/>
      <c r="Q6350" s="560"/>
      <c r="R6350" s="560"/>
      <c r="S6350" s="560"/>
      <c r="T6350" s="560"/>
      <c r="U6350" s="560"/>
    </row>
    <row r="6351" spans="1:21">
      <c r="A6351" s="593">
        <f t="shared" si="594"/>
        <v>41539</v>
      </c>
      <c r="B6351" s="594">
        <v>41539.583700694442</v>
      </c>
      <c r="C6351" s="560">
        <f t="shared" si="595"/>
        <v>2013</v>
      </c>
      <c r="D6351" s="560">
        <f t="shared" si="596"/>
        <v>9</v>
      </c>
      <c r="E6351" s="560">
        <f t="shared" si="597"/>
        <v>22</v>
      </c>
      <c r="F6351" s="560">
        <f t="shared" si="598"/>
        <v>14</v>
      </c>
      <c r="G6351" s="595">
        <f t="shared" si="599"/>
        <v>1</v>
      </c>
      <c r="H6351" s="590">
        <f>CHOOSE('Output Sheet'!$B$4,'8760 Data'!J6351,'8760 Data'!K6351,'8760 Data'!L6351,'8760 Data'!M6351,'8760 Data'!N6351,'8760 Data'!O6351,'8760 Data'!P6351,'8760 Data'!Q6351,'8760 Data'!R6351,'8760 Data'!S6351,'8760 Data'!T6351,'8760 Data'!U6351)</f>
        <v>0</v>
      </c>
      <c r="I6351" s="591" t="e">
        <f>H6351/'Output Sheet'!$B$8</f>
        <v>#DIV/0!</v>
      </c>
      <c r="J6351" s="596"/>
      <c r="K6351" s="560"/>
      <c r="L6351" s="560"/>
      <c r="M6351" s="560"/>
      <c r="N6351" s="560"/>
      <c r="O6351" s="560"/>
      <c r="P6351" s="560"/>
      <c r="Q6351" s="560"/>
      <c r="R6351" s="560"/>
      <c r="S6351" s="560"/>
      <c r="T6351" s="560"/>
      <c r="U6351" s="560"/>
    </row>
    <row r="6352" spans="1:21">
      <c r="A6352" s="593">
        <f t="shared" si="594"/>
        <v>41539</v>
      </c>
      <c r="B6352" s="594">
        <v>41539.625367418979</v>
      </c>
      <c r="C6352" s="560">
        <f t="shared" si="595"/>
        <v>2013</v>
      </c>
      <c r="D6352" s="560">
        <f t="shared" si="596"/>
        <v>9</v>
      </c>
      <c r="E6352" s="560">
        <f t="shared" si="597"/>
        <v>22</v>
      </c>
      <c r="F6352" s="560">
        <f t="shared" si="598"/>
        <v>15</v>
      </c>
      <c r="G6352" s="595">
        <f t="shared" si="599"/>
        <v>1</v>
      </c>
      <c r="H6352" s="590">
        <f>CHOOSE('Output Sheet'!$B$4,'8760 Data'!J6352,'8760 Data'!K6352,'8760 Data'!L6352,'8760 Data'!M6352,'8760 Data'!N6352,'8760 Data'!O6352,'8760 Data'!P6352,'8760 Data'!Q6352,'8760 Data'!R6352,'8760 Data'!S6352,'8760 Data'!T6352,'8760 Data'!U6352)</f>
        <v>0</v>
      </c>
      <c r="I6352" s="591" t="e">
        <f>H6352/'Output Sheet'!$B$8</f>
        <v>#DIV/0!</v>
      </c>
      <c r="J6352" s="596"/>
      <c r="K6352" s="560"/>
      <c r="L6352" s="560"/>
      <c r="M6352" s="560"/>
      <c r="N6352" s="560"/>
      <c r="O6352" s="560"/>
      <c r="P6352" s="560"/>
      <c r="Q6352" s="560"/>
      <c r="R6352" s="560"/>
      <c r="S6352" s="560"/>
      <c r="T6352" s="560"/>
      <c r="U6352" s="560"/>
    </row>
    <row r="6353" spans="1:21">
      <c r="A6353" s="593">
        <f t="shared" si="594"/>
        <v>41539</v>
      </c>
      <c r="B6353" s="594">
        <v>41539.667034143517</v>
      </c>
      <c r="C6353" s="560">
        <f t="shared" si="595"/>
        <v>2013</v>
      </c>
      <c r="D6353" s="560">
        <f t="shared" si="596"/>
        <v>9</v>
      </c>
      <c r="E6353" s="560">
        <f t="shared" si="597"/>
        <v>22</v>
      </c>
      <c r="F6353" s="560">
        <f t="shared" si="598"/>
        <v>16</v>
      </c>
      <c r="G6353" s="595">
        <f t="shared" si="599"/>
        <v>1</v>
      </c>
      <c r="H6353" s="590">
        <f>CHOOSE('Output Sheet'!$B$4,'8760 Data'!J6353,'8760 Data'!K6353,'8760 Data'!L6353,'8760 Data'!M6353,'8760 Data'!N6353,'8760 Data'!O6353,'8760 Data'!P6353,'8760 Data'!Q6353,'8760 Data'!R6353,'8760 Data'!S6353,'8760 Data'!T6353,'8760 Data'!U6353)</f>
        <v>0</v>
      </c>
      <c r="I6353" s="591" t="e">
        <f>H6353/'Output Sheet'!$B$8</f>
        <v>#DIV/0!</v>
      </c>
      <c r="J6353" s="596"/>
      <c r="K6353" s="560"/>
      <c r="L6353" s="560"/>
      <c r="M6353" s="560"/>
      <c r="N6353" s="560"/>
      <c r="O6353" s="560"/>
      <c r="P6353" s="560"/>
      <c r="Q6353" s="560"/>
      <c r="R6353" s="560"/>
      <c r="S6353" s="560"/>
      <c r="T6353" s="560"/>
      <c r="U6353" s="560"/>
    </row>
    <row r="6354" spans="1:21">
      <c r="A6354" s="593">
        <f t="shared" si="594"/>
        <v>41539</v>
      </c>
      <c r="B6354" s="594">
        <v>41539.708700868054</v>
      </c>
      <c r="C6354" s="560">
        <f t="shared" si="595"/>
        <v>2013</v>
      </c>
      <c r="D6354" s="560">
        <f t="shared" si="596"/>
        <v>9</v>
      </c>
      <c r="E6354" s="560">
        <f t="shared" si="597"/>
        <v>22</v>
      </c>
      <c r="F6354" s="560">
        <f t="shared" si="598"/>
        <v>17</v>
      </c>
      <c r="G6354" s="595">
        <f t="shared" si="599"/>
        <v>1</v>
      </c>
      <c r="H6354" s="590">
        <f>CHOOSE('Output Sheet'!$B$4,'8760 Data'!J6354,'8760 Data'!K6354,'8760 Data'!L6354,'8760 Data'!M6354,'8760 Data'!N6354,'8760 Data'!O6354,'8760 Data'!P6354,'8760 Data'!Q6354,'8760 Data'!R6354,'8760 Data'!S6354,'8760 Data'!T6354,'8760 Data'!U6354)</f>
        <v>0</v>
      </c>
      <c r="I6354" s="591" t="e">
        <f>H6354/'Output Sheet'!$B$8</f>
        <v>#DIV/0!</v>
      </c>
      <c r="J6354" s="596"/>
      <c r="K6354" s="560"/>
      <c r="L6354" s="560"/>
      <c r="M6354" s="560"/>
      <c r="N6354" s="560"/>
      <c r="O6354" s="560"/>
      <c r="P6354" s="560"/>
      <c r="Q6354" s="560"/>
      <c r="R6354" s="560"/>
      <c r="S6354" s="560"/>
      <c r="T6354" s="560"/>
      <c r="U6354" s="560"/>
    </row>
    <row r="6355" spans="1:21">
      <c r="A6355" s="593">
        <f t="shared" si="594"/>
        <v>41539</v>
      </c>
      <c r="B6355" s="594">
        <v>41539.750367592591</v>
      </c>
      <c r="C6355" s="560">
        <f t="shared" si="595"/>
        <v>2013</v>
      </c>
      <c r="D6355" s="560">
        <f t="shared" si="596"/>
        <v>9</v>
      </c>
      <c r="E6355" s="560">
        <f t="shared" si="597"/>
        <v>22</v>
      </c>
      <c r="F6355" s="560">
        <f t="shared" si="598"/>
        <v>18</v>
      </c>
      <c r="G6355" s="595">
        <f t="shared" si="599"/>
        <v>1</v>
      </c>
      <c r="H6355" s="590">
        <f>CHOOSE('Output Sheet'!$B$4,'8760 Data'!J6355,'8760 Data'!K6355,'8760 Data'!L6355,'8760 Data'!M6355,'8760 Data'!N6355,'8760 Data'!O6355,'8760 Data'!P6355,'8760 Data'!Q6355,'8760 Data'!R6355,'8760 Data'!S6355,'8760 Data'!T6355,'8760 Data'!U6355)</f>
        <v>0</v>
      </c>
      <c r="I6355" s="591" t="e">
        <f>H6355/'Output Sheet'!$B$8</f>
        <v>#DIV/0!</v>
      </c>
      <c r="J6355" s="596"/>
      <c r="K6355" s="560"/>
      <c r="L6355" s="560"/>
      <c r="M6355" s="560"/>
      <c r="N6355" s="560"/>
      <c r="O6355" s="560"/>
      <c r="P6355" s="560"/>
      <c r="Q6355" s="560"/>
      <c r="R6355" s="560"/>
      <c r="S6355" s="560"/>
      <c r="T6355" s="560"/>
      <c r="U6355" s="560"/>
    </row>
    <row r="6356" spans="1:21">
      <c r="A6356" s="593">
        <f t="shared" si="594"/>
        <v>41539</v>
      </c>
      <c r="B6356" s="594">
        <v>41539.792034317128</v>
      </c>
      <c r="C6356" s="560">
        <f t="shared" si="595"/>
        <v>2013</v>
      </c>
      <c r="D6356" s="560">
        <f t="shared" si="596"/>
        <v>9</v>
      </c>
      <c r="E6356" s="560">
        <f t="shared" si="597"/>
        <v>22</v>
      </c>
      <c r="F6356" s="560">
        <f t="shared" si="598"/>
        <v>19</v>
      </c>
      <c r="G6356" s="595">
        <f t="shared" si="599"/>
        <v>1</v>
      </c>
      <c r="H6356" s="590">
        <f>CHOOSE('Output Sheet'!$B$4,'8760 Data'!J6356,'8760 Data'!K6356,'8760 Data'!L6356,'8760 Data'!M6356,'8760 Data'!N6356,'8760 Data'!O6356,'8760 Data'!P6356,'8760 Data'!Q6356,'8760 Data'!R6356,'8760 Data'!S6356,'8760 Data'!T6356,'8760 Data'!U6356)</f>
        <v>0</v>
      </c>
      <c r="I6356" s="591" t="e">
        <f>H6356/'Output Sheet'!$B$8</f>
        <v>#DIV/0!</v>
      </c>
      <c r="J6356" s="596"/>
      <c r="K6356" s="560"/>
      <c r="L6356" s="560"/>
      <c r="M6356" s="560"/>
      <c r="N6356" s="560"/>
      <c r="O6356" s="560"/>
      <c r="P6356" s="560"/>
      <c r="Q6356" s="560"/>
      <c r="R6356" s="560"/>
      <c r="S6356" s="560"/>
      <c r="T6356" s="560"/>
      <c r="U6356" s="560"/>
    </row>
    <row r="6357" spans="1:21">
      <c r="A6357" s="593">
        <f t="shared" si="594"/>
        <v>41539</v>
      </c>
      <c r="B6357" s="594">
        <v>41539.833701041665</v>
      </c>
      <c r="C6357" s="560">
        <f t="shared" si="595"/>
        <v>2013</v>
      </c>
      <c r="D6357" s="560">
        <f t="shared" si="596"/>
        <v>9</v>
      </c>
      <c r="E6357" s="560">
        <f t="shared" si="597"/>
        <v>22</v>
      </c>
      <c r="F6357" s="560">
        <f t="shared" si="598"/>
        <v>20</v>
      </c>
      <c r="G6357" s="595">
        <f t="shared" si="599"/>
        <v>1</v>
      </c>
      <c r="H6357" s="590">
        <f>CHOOSE('Output Sheet'!$B$4,'8760 Data'!J6357,'8760 Data'!K6357,'8760 Data'!L6357,'8760 Data'!M6357,'8760 Data'!N6357,'8760 Data'!O6357,'8760 Data'!P6357,'8760 Data'!Q6357,'8760 Data'!R6357,'8760 Data'!S6357,'8760 Data'!T6357,'8760 Data'!U6357)</f>
        <v>0</v>
      </c>
      <c r="I6357" s="591" t="e">
        <f>H6357/'Output Sheet'!$B$8</f>
        <v>#DIV/0!</v>
      </c>
      <c r="J6357" s="596"/>
      <c r="K6357" s="560"/>
      <c r="L6357" s="560"/>
      <c r="M6357" s="560"/>
      <c r="N6357" s="560"/>
      <c r="O6357" s="560"/>
      <c r="P6357" s="560"/>
      <c r="Q6357" s="560"/>
      <c r="R6357" s="560"/>
      <c r="S6357" s="560"/>
      <c r="T6357" s="560"/>
      <c r="U6357" s="560"/>
    </row>
    <row r="6358" spans="1:21">
      <c r="A6358" s="593">
        <f t="shared" si="594"/>
        <v>41539</v>
      </c>
      <c r="B6358" s="594">
        <v>41539.875367766203</v>
      </c>
      <c r="C6358" s="560">
        <f t="shared" si="595"/>
        <v>2013</v>
      </c>
      <c r="D6358" s="560">
        <f t="shared" si="596"/>
        <v>9</v>
      </c>
      <c r="E6358" s="560">
        <f t="shared" si="597"/>
        <v>22</v>
      </c>
      <c r="F6358" s="560">
        <f t="shared" si="598"/>
        <v>21</v>
      </c>
      <c r="G6358" s="595">
        <f t="shared" si="599"/>
        <v>1</v>
      </c>
      <c r="H6358" s="590">
        <f>CHOOSE('Output Sheet'!$B$4,'8760 Data'!J6358,'8760 Data'!K6358,'8760 Data'!L6358,'8760 Data'!M6358,'8760 Data'!N6358,'8760 Data'!O6358,'8760 Data'!P6358,'8760 Data'!Q6358,'8760 Data'!R6358,'8760 Data'!S6358,'8760 Data'!T6358,'8760 Data'!U6358)</f>
        <v>0</v>
      </c>
      <c r="I6358" s="591" t="e">
        <f>H6358/'Output Sheet'!$B$8</f>
        <v>#DIV/0!</v>
      </c>
      <c r="J6358" s="596"/>
      <c r="K6358" s="560"/>
      <c r="L6358" s="560"/>
      <c r="M6358" s="560"/>
      <c r="N6358" s="560"/>
      <c r="O6358" s="560"/>
      <c r="P6358" s="560"/>
      <c r="Q6358" s="560"/>
      <c r="R6358" s="560"/>
      <c r="S6358" s="560"/>
      <c r="T6358" s="560"/>
      <c r="U6358" s="560"/>
    </row>
    <row r="6359" spans="1:21">
      <c r="A6359" s="593">
        <f t="shared" si="594"/>
        <v>41539</v>
      </c>
      <c r="B6359" s="594">
        <v>41539.91703449074</v>
      </c>
      <c r="C6359" s="560">
        <f t="shared" si="595"/>
        <v>2013</v>
      </c>
      <c r="D6359" s="560">
        <f t="shared" si="596"/>
        <v>9</v>
      </c>
      <c r="E6359" s="560">
        <f t="shared" si="597"/>
        <v>22</v>
      </c>
      <c r="F6359" s="560">
        <f t="shared" si="598"/>
        <v>22</v>
      </c>
      <c r="G6359" s="595">
        <f t="shared" si="599"/>
        <v>1</v>
      </c>
      <c r="H6359" s="590">
        <f>CHOOSE('Output Sheet'!$B$4,'8760 Data'!J6359,'8760 Data'!K6359,'8760 Data'!L6359,'8760 Data'!M6359,'8760 Data'!N6359,'8760 Data'!O6359,'8760 Data'!P6359,'8760 Data'!Q6359,'8760 Data'!R6359,'8760 Data'!S6359,'8760 Data'!T6359,'8760 Data'!U6359)</f>
        <v>0</v>
      </c>
      <c r="I6359" s="591" t="e">
        <f>H6359/'Output Sheet'!$B$8</f>
        <v>#DIV/0!</v>
      </c>
      <c r="J6359" s="596"/>
      <c r="K6359" s="560"/>
      <c r="L6359" s="560"/>
      <c r="M6359" s="560"/>
      <c r="N6359" s="560"/>
      <c r="O6359" s="560"/>
      <c r="P6359" s="560"/>
      <c r="Q6359" s="560"/>
      <c r="R6359" s="560"/>
      <c r="S6359" s="560"/>
      <c r="T6359" s="560"/>
      <c r="U6359" s="560"/>
    </row>
    <row r="6360" spans="1:21">
      <c r="A6360" s="593">
        <f t="shared" si="594"/>
        <v>41539</v>
      </c>
      <c r="B6360" s="594">
        <v>41539.958701215277</v>
      </c>
      <c r="C6360" s="560">
        <f t="shared" si="595"/>
        <v>2013</v>
      </c>
      <c r="D6360" s="560">
        <f t="shared" si="596"/>
        <v>9</v>
      </c>
      <c r="E6360" s="560">
        <f t="shared" si="597"/>
        <v>22</v>
      </c>
      <c r="F6360" s="560">
        <f t="shared" si="598"/>
        <v>23</v>
      </c>
      <c r="G6360" s="595">
        <f t="shared" si="599"/>
        <v>1</v>
      </c>
      <c r="H6360" s="590">
        <f>CHOOSE('Output Sheet'!$B$4,'8760 Data'!J6360,'8760 Data'!K6360,'8760 Data'!L6360,'8760 Data'!M6360,'8760 Data'!N6360,'8760 Data'!O6360,'8760 Data'!P6360,'8760 Data'!Q6360,'8760 Data'!R6360,'8760 Data'!S6360,'8760 Data'!T6360,'8760 Data'!U6360)</f>
        <v>0</v>
      </c>
      <c r="I6360" s="591" t="e">
        <f>H6360/'Output Sheet'!$B$8</f>
        <v>#DIV/0!</v>
      </c>
      <c r="J6360" s="596"/>
      <c r="K6360" s="560"/>
      <c r="L6360" s="560"/>
      <c r="M6360" s="560"/>
      <c r="N6360" s="560"/>
      <c r="O6360" s="560"/>
      <c r="P6360" s="560"/>
      <c r="Q6360" s="560"/>
      <c r="R6360" s="560"/>
      <c r="S6360" s="560"/>
      <c r="T6360" s="560"/>
      <c r="U6360" s="560"/>
    </row>
    <row r="6361" spans="1:21">
      <c r="A6361" s="593">
        <f t="shared" si="594"/>
        <v>41540</v>
      </c>
      <c r="B6361" s="594">
        <v>41540.000367939814</v>
      </c>
      <c r="C6361" s="560">
        <f t="shared" si="595"/>
        <v>2013</v>
      </c>
      <c r="D6361" s="560">
        <f t="shared" si="596"/>
        <v>9</v>
      </c>
      <c r="E6361" s="560">
        <f t="shared" si="597"/>
        <v>23</v>
      </c>
      <c r="F6361" s="560">
        <f t="shared" si="598"/>
        <v>24</v>
      </c>
      <c r="G6361" s="595">
        <f t="shared" si="599"/>
        <v>2</v>
      </c>
      <c r="H6361" s="590">
        <f>CHOOSE('Output Sheet'!$B$4,'8760 Data'!J6361,'8760 Data'!K6361,'8760 Data'!L6361,'8760 Data'!M6361,'8760 Data'!N6361,'8760 Data'!O6361,'8760 Data'!P6361,'8760 Data'!Q6361,'8760 Data'!R6361,'8760 Data'!S6361,'8760 Data'!T6361,'8760 Data'!U6361)</f>
        <v>0</v>
      </c>
      <c r="I6361" s="591" t="e">
        <f>H6361/'Output Sheet'!$B$8</f>
        <v>#DIV/0!</v>
      </c>
      <c r="J6361" s="596"/>
      <c r="K6361" s="560"/>
      <c r="L6361" s="560"/>
      <c r="M6361" s="560"/>
      <c r="N6361" s="560"/>
      <c r="O6361" s="560"/>
      <c r="P6361" s="560"/>
      <c r="Q6361" s="560"/>
      <c r="R6361" s="560"/>
      <c r="S6361" s="560"/>
      <c r="T6361" s="560"/>
      <c r="U6361" s="560"/>
    </row>
    <row r="6362" spans="1:21">
      <c r="A6362" s="593">
        <f t="shared" si="594"/>
        <v>41540</v>
      </c>
      <c r="B6362" s="594">
        <v>41540.042034664351</v>
      </c>
      <c r="C6362" s="560">
        <f t="shared" si="595"/>
        <v>2013</v>
      </c>
      <c r="D6362" s="560">
        <f t="shared" si="596"/>
        <v>9</v>
      </c>
      <c r="E6362" s="560">
        <f t="shared" si="597"/>
        <v>23</v>
      </c>
      <c r="F6362" s="560">
        <f t="shared" si="598"/>
        <v>1</v>
      </c>
      <c r="G6362" s="595">
        <f t="shared" si="599"/>
        <v>2</v>
      </c>
      <c r="H6362" s="590">
        <f>CHOOSE('Output Sheet'!$B$4,'8760 Data'!J6362,'8760 Data'!K6362,'8760 Data'!L6362,'8760 Data'!M6362,'8760 Data'!N6362,'8760 Data'!O6362,'8760 Data'!P6362,'8760 Data'!Q6362,'8760 Data'!R6362,'8760 Data'!S6362,'8760 Data'!T6362,'8760 Data'!U6362)</f>
        <v>0</v>
      </c>
      <c r="I6362" s="591" t="e">
        <f>H6362/'Output Sheet'!$B$8</f>
        <v>#DIV/0!</v>
      </c>
      <c r="J6362" s="596"/>
      <c r="K6362" s="560"/>
      <c r="L6362" s="560"/>
      <c r="M6362" s="560"/>
      <c r="N6362" s="560"/>
      <c r="O6362" s="560"/>
      <c r="P6362" s="560"/>
      <c r="Q6362" s="560"/>
      <c r="R6362" s="560"/>
      <c r="S6362" s="560"/>
      <c r="T6362" s="560"/>
      <c r="U6362" s="560"/>
    </row>
    <row r="6363" spans="1:21">
      <c r="A6363" s="593">
        <f t="shared" si="594"/>
        <v>41540</v>
      </c>
      <c r="B6363" s="594">
        <v>41540.083701388889</v>
      </c>
      <c r="C6363" s="560">
        <f t="shared" si="595"/>
        <v>2013</v>
      </c>
      <c r="D6363" s="560">
        <f t="shared" si="596"/>
        <v>9</v>
      </c>
      <c r="E6363" s="560">
        <f t="shared" si="597"/>
        <v>23</v>
      </c>
      <c r="F6363" s="560">
        <f t="shared" si="598"/>
        <v>2</v>
      </c>
      <c r="G6363" s="595">
        <f t="shared" si="599"/>
        <v>2</v>
      </c>
      <c r="H6363" s="590">
        <f>CHOOSE('Output Sheet'!$B$4,'8760 Data'!J6363,'8760 Data'!K6363,'8760 Data'!L6363,'8760 Data'!M6363,'8760 Data'!N6363,'8760 Data'!O6363,'8760 Data'!P6363,'8760 Data'!Q6363,'8760 Data'!R6363,'8760 Data'!S6363,'8760 Data'!T6363,'8760 Data'!U6363)</f>
        <v>0</v>
      </c>
      <c r="I6363" s="591" t="e">
        <f>H6363/'Output Sheet'!$B$8</f>
        <v>#DIV/0!</v>
      </c>
      <c r="J6363" s="596"/>
      <c r="K6363" s="560"/>
      <c r="L6363" s="560"/>
      <c r="M6363" s="560"/>
      <c r="N6363" s="560"/>
      <c r="O6363" s="560"/>
      <c r="P6363" s="560"/>
      <c r="Q6363" s="560"/>
      <c r="R6363" s="560"/>
      <c r="S6363" s="560"/>
      <c r="T6363" s="560"/>
      <c r="U6363" s="560"/>
    </row>
    <row r="6364" spans="1:21">
      <c r="A6364" s="593">
        <f t="shared" si="594"/>
        <v>41540</v>
      </c>
      <c r="B6364" s="594">
        <v>41540.125368113426</v>
      </c>
      <c r="C6364" s="560">
        <f t="shared" si="595"/>
        <v>2013</v>
      </c>
      <c r="D6364" s="560">
        <f t="shared" si="596"/>
        <v>9</v>
      </c>
      <c r="E6364" s="560">
        <f t="shared" si="597"/>
        <v>23</v>
      </c>
      <c r="F6364" s="560">
        <f t="shared" si="598"/>
        <v>3</v>
      </c>
      <c r="G6364" s="595">
        <f t="shared" si="599"/>
        <v>2</v>
      </c>
      <c r="H6364" s="590">
        <f>CHOOSE('Output Sheet'!$B$4,'8760 Data'!J6364,'8760 Data'!K6364,'8760 Data'!L6364,'8760 Data'!M6364,'8760 Data'!N6364,'8760 Data'!O6364,'8760 Data'!P6364,'8760 Data'!Q6364,'8760 Data'!R6364,'8760 Data'!S6364,'8760 Data'!T6364,'8760 Data'!U6364)</f>
        <v>0</v>
      </c>
      <c r="I6364" s="591" t="e">
        <f>H6364/'Output Sheet'!$B$8</f>
        <v>#DIV/0!</v>
      </c>
      <c r="J6364" s="596"/>
      <c r="K6364" s="560"/>
      <c r="L6364" s="560"/>
      <c r="M6364" s="560"/>
      <c r="N6364" s="560"/>
      <c r="O6364" s="560"/>
      <c r="P6364" s="560"/>
      <c r="Q6364" s="560"/>
      <c r="R6364" s="560"/>
      <c r="S6364" s="560"/>
      <c r="T6364" s="560"/>
      <c r="U6364" s="560"/>
    </row>
    <row r="6365" spans="1:21">
      <c r="A6365" s="593">
        <f t="shared" si="594"/>
        <v>41540</v>
      </c>
      <c r="B6365" s="594">
        <v>41540.167034837963</v>
      </c>
      <c r="C6365" s="560">
        <f t="shared" si="595"/>
        <v>2013</v>
      </c>
      <c r="D6365" s="560">
        <f t="shared" si="596"/>
        <v>9</v>
      </c>
      <c r="E6365" s="560">
        <f t="shared" si="597"/>
        <v>23</v>
      </c>
      <c r="F6365" s="560">
        <f t="shared" si="598"/>
        <v>4</v>
      </c>
      <c r="G6365" s="595">
        <f t="shared" si="599"/>
        <v>2</v>
      </c>
      <c r="H6365" s="590">
        <f>CHOOSE('Output Sheet'!$B$4,'8760 Data'!J6365,'8760 Data'!K6365,'8760 Data'!L6365,'8760 Data'!M6365,'8760 Data'!N6365,'8760 Data'!O6365,'8760 Data'!P6365,'8760 Data'!Q6365,'8760 Data'!R6365,'8760 Data'!S6365,'8760 Data'!T6365,'8760 Data'!U6365)</f>
        <v>0</v>
      </c>
      <c r="I6365" s="591" t="e">
        <f>H6365/'Output Sheet'!$B$8</f>
        <v>#DIV/0!</v>
      </c>
      <c r="J6365" s="596"/>
      <c r="K6365" s="560"/>
      <c r="L6365" s="560"/>
      <c r="M6365" s="560"/>
      <c r="N6365" s="560"/>
      <c r="O6365" s="560"/>
      <c r="P6365" s="560"/>
      <c r="Q6365" s="560"/>
      <c r="R6365" s="560"/>
      <c r="S6365" s="560"/>
      <c r="T6365" s="560"/>
      <c r="U6365" s="560"/>
    </row>
    <row r="6366" spans="1:21">
      <c r="A6366" s="593">
        <f t="shared" si="594"/>
        <v>41540</v>
      </c>
      <c r="B6366" s="594">
        <v>41540.2087015625</v>
      </c>
      <c r="C6366" s="560">
        <f t="shared" si="595"/>
        <v>2013</v>
      </c>
      <c r="D6366" s="560">
        <f t="shared" si="596"/>
        <v>9</v>
      </c>
      <c r="E6366" s="560">
        <f t="shared" si="597"/>
        <v>23</v>
      </c>
      <c r="F6366" s="560">
        <f t="shared" si="598"/>
        <v>5</v>
      </c>
      <c r="G6366" s="595">
        <f t="shared" si="599"/>
        <v>2</v>
      </c>
      <c r="H6366" s="590">
        <f>CHOOSE('Output Sheet'!$B$4,'8760 Data'!J6366,'8760 Data'!K6366,'8760 Data'!L6366,'8760 Data'!M6366,'8760 Data'!N6366,'8760 Data'!O6366,'8760 Data'!P6366,'8760 Data'!Q6366,'8760 Data'!R6366,'8760 Data'!S6366,'8760 Data'!T6366,'8760 Data'!U6366)</f>
        <v>0</v>
      </c>
      <c r="I6366" s="591" t="e">
        <f>H6366/'Output Sheet'!$B$8</f>
        <v>#DIV/0!</v>
      </c>
      <c r="J6366" s="596"/>
      <c r="K6366" s="560"/>
      <c r="L6366" s="560"/>
      <c r="M6366" s="560"/>
      <c r="N6366" s="560"/>
      <c r="O6366" s="560"/>
      <c r="P6366" s="560"/>
      <c r="Q6366" s="560"/>
      <c r="R6366" s="560"/>
      <c r="S6366" s="560"/>
      <c r="T6366" s="560"/>
      <c r="U6366" s="560"/>
    </row>
    <row r="6367" spans="1:21">
      <c r="A6367" s="593">
        <f t="shared" si="594"/>
        <v>41540</v>
      </c>
      <c r="B6367" s="594">
        <v>41540.250368287037</v>
      </c>
      <c r="C6367" s="560">
        <f t="shared" si="595"/>
        <v>2013</v>
      </c>
      <c r="D6367" s="560">
        <f t="shared" si="596"/>
        <v>9</v>
      </c>
      <c r="E6367" s="560">
        <f t="shared" si="597"/>
        <v>23</v>
      </c>
      <c r="F6367" s="560">
        <f t="shared" si="598"/>
        <v>6</v>
      </c>
      <c r="G6367" s="595">
        <f t="shared" si="599"/>
        <v>2</v>
      </c>
      <c r="H6367" s="590">
        <f>CHOOSE('Output Sheet'!$B$4,'8760 Data'!J6367,'8760 Data'!K6367,'8760 Data'!L6367,'8760 Data'!M6367,'8760 Data'!N6367,'8760 Data'!O6367,'8760 Data'!P6367,'8760 Data'!Q6367,'8760 Data'!R6367,'8760 Data'!S6367,'8760 Data'!T6367,'8760 Data'!U6367)</f>
        <v>0</v>
      </c>
      <c r="I6367" s="591" t="e">
        <f>H6367/'Output Sheet'!$B$8</f>
        <v>#DIV/0!</v>
      </c>
      <c r="J6367" s="596"/>
      <c r="K6367" s="560"/>
      <c r="L6367" s="560"/>
      <c r="M6367" s="560"/>
      <c r="N6367" s="560"/>
      <c r="O6367" s="560"/>
      <c r="P6367" s="560"/>
      <c r="Q6367" s="560"/>
      <c r="R6367" s="560"/>
      <c r="S6367" s="560"/>
      <c r="T6367" s="560"/>
      <c r="U6367" s="560"/>
    </row>
    <row r="6368" spans="1:21">
      <c r="A6368" s="593">
        <f t="shared" si="594"/>
        <v>41540</v>
      </c>
      <c r="B6368" s="594">
        <v>41540.292035011575</v>
      </c>
      <c r="C6368" s="560">
        <f t="shared" si="595"/>
        <v>2013</v>
      </c>
      <c r="D6368" s="560">
        <f t="shared" si="596"/>
        <v>9</v>
      </c>
      <c r="E6368" s="560">
        <f t="shared" si="597"/>
        <v>23</v>
      </c>
      <c r="F6368" s="560">
        <f t="shared" si="598"/>
        <v>7</v>
      </c>
      <c r="G6368" s="595">
        <f t="shared" si="599"/>
        <v>2</v>
      </c>
      <c r="H6368" s="590">
        <f>CHOOSE('Output Sheet'!$B$4,'8760 Data'!J6368,'8760 Data'!K6368,'8760 Data'!L6368,'8760 Data'!M6368,'8760 Data'!N6368,'8760 Data'!O6368,'8760 Data'!P6368,'8760 Data'!Q6368,'8760 Data'!R6368,'8760 Data'!S6368,'8760 Data'!T6368,'8760 Data'!U6368)</f>
        <v>0</v>
      </c>
      <c r="I6368" s="591" t="e">
        <f>H6368/'Output Sheet'!$B$8</f>
        <v>#DIV/0!</v>
      </c>
      <c r="J6368" s="596"/>
      <c r="K6368" s="560"/>
      <c r="L6368" s="560"/>
      <c r="M6368" s="560"/>
      <c r="N6368" s="560"/>
      <c r="O6368" s="560"/>
      <c r="P6368" s="560"/>
      <c r="Q6368" s="560"/>
      <c r="R6368" s="560"/>
      <c r="S6368" s="560"/>
      <c r="T6368" s="560"/>
      <c r="U6368" s="560"/>
    </row>
    <row r="6369" spans="1:21">
      <c r="A6369" s="593">
        <f t="shared" si="594"/>
        <v>41540</v>
      </c>
      <c r="B6369" s="594">
        <v>41540.333701736112</v>
      </c>
      <c r="C6369" s="560">
        <f t="shared" si="595"/>
        <v>2013</v>
      </c>
      <c r="D6369" s="560">
        <f t="shared" si="596"/>
        <v>9</v>
      </c>
      <c r="E6369" s="560">
        <f t="shared" si="597"/>
        <v>23</v>
      </c>
      <c r="F6369" s="560">
        <f t="shared" si="598"/>
        <v>8</v>
      </c>
      <c r="G6369" s="595">
        <f t="shared" si="599"/>
        <v>2</v>
      </c>
      <c r="H6369" s="590">
        <f>CHOOSE('Output Sheet'!$B$4,'8760 Data'!J6369,'8760 Data'!K6369,'8760 Data'!L6369,'8760 Data'!M6369,'8760 Data'!N6369,'8760 Data'!O6369,'8760 Data'!P6369,'8760 Data'!Q6369,'8760 Data'!R6369,'8760 Data'!S6369,'8760 Data'!T6369,'8760 Data'!U6369)</f>
        <v>0</v>
      </c>
      <c r="I6369" s="591" t="e">
        <f>H6369/'Output Sheet'!$B$8</f>
        <v>#DIV/0!</v>
      </c>
      <c r="J6369" s="596"/>
      <c r="K6369" s="560"/>
      <c r="L6369" s="560"/>
      <c r="M6369" s="560"/>
      <c r="N6369" s="560"/>
      <c r="O6369" s="560"/>
      <c r="P6369" s="560"/>
      <c r="Q6369" s="560"/>
      <c r="R6369" s="560"/>
      <c r="S6369" s="560"/>
      <c r="T6369" s="560"/>
      <c r="U6369" s="560"/>
    </row>
    <row r="6370" spans="1:21">
      <c r="A6370" s="593">
        <f t="shared" si="594"/>
        <v>41540</v>
      </c>
      <c r="B6370" s="594">
        <v>41540.375368460649</v>
      </c>
      <c r="C6370" s="560">
        <f t="shared" si="595"/>
        <v>2013</v>
      </c>
      <c r="D6370" s="560">
        <f t="shared" si="596"/>
        <v>9</v>
      </c>
      <c r="E6370" s="560">
        <f t="shared" si="597"/>
        <v>23</v>
      </c>
      <c r="F6370" s="560">
        <f t="shared" si="598"/>
        <v>9</v>
      </c>
      <c r="G6370" s="595">
        <f t="shared" si="599"/>
        <v>2</v>
      </c>
      <c r="H6370" s="590">
        <f>CHOOSE('Output Sheet'!$B$4,'8760 Data'!J6370,'8760 Data'!K6370,'8760 Data'!L6370,'8760 Data'!M6370,'8760 Data'!N6370,'8760 Data'!O6370,'8760 Data'!P6370,'8760 Data'!Q6370,'8760 Data'!R6370,'8760 Data'!S6370,'8760 Data'!T6370,'8760 Data'!U6370)</f>
        <v>0</v>
      </c>
      <c r="I6370" s="591" t="e">
        <f>H6370/'Output Sheet'!$B$8</f>
        <v>#DIV/0!</v>
      </c>
      <c r="J6370" s="596"/>
      <c r="K6370" s="560"/>
      <c r="L6370" s="560"/>
      <c r="M6370" s="560"/>
      <c r="N6370" s="560"/>
      <c r="O6370" s="560"/>
      <c r="P6370" s="560"/>
      <c r="Q6370" s="560"/>
      <c r="R6370" s="560"/>
      <c r="S6370" s="560"/>
      <c r="T6370" s="560"/>
      <c r="U6370" s="560"/>
    </row>
    <row r="6371" spans="1:21">
      <c r="A6371" s="593">
        <f t="shared" si="594"/>
        <v>41540</v>
      </c>
      <c r="B6371" s="594">
        <v>41540.417035185186</v>
      </c>
      <c r="C6371" s="560">
        <f t="shared" si="595"/>
        <v>2013</v>
      </c>
      <c r="D6371" s="560">
        <f t="shared" si="596"/>
        <v>9</v>
      </c>
      <c r="E6371" s="560">
        <f t="shared" si="597"/>
        <v>23</v>
      </c>
      <c r="F6371" s="560">
        <f t="shared" si="598"/>
        <v>10</v>
      </c>
      <c r="G6371" s="595">
        <f t="shared" si="599"/>
        <v>2</v>
      </c>
      <c r="H6371" s="590">
        <f>CHOOSE('Output Sheet'!$B$4,'8760 Data'!J6371,'8760 Data'!K6371,'8760 Data'!L6371,'8760 Data'!M6371,'8760 Data'!N6371,'8760 Data'!O6371,'8760 Data'!P6371,'8760 Data'!Q6371,'8760 Data'!R6371,'8760 Data'!S6371,'8760 Data'!T6371,'8760 Data'!U6371)</f>
        <v>0</v>
      </c>
      <c r="I6371" s="591" t="e">
        <f>H6371/'Output Sheet'!$B$8</f>
        <v>#DIV/0!</v>
      </c>
      <c r="J6371" s="596"/>
      <c r="K6371" s="560"/>
      <c r="L6371" s="560"/>
      <c r="M6371" s="560"/>
      <c r="N6371" s="560"/>
      <c r="O6371" s="560"/>
      <c r="P6371" s="560"/>
      <c r="Q6371" s="560"/>
      <c r="R6371" s="560"/>
      <c r="S6371" s="560"/>
      <c r="T6371" s="560"/>
      <c r="U6371" s="560"/>
    </row>
    <row r="6372" spans="1:21">
      <c r="A6372" s="593">
        <f t="shared" si="594"/>
        <v>41540</v>
      </c>
      <c r="B6372" s="594">
        <v>41540.458701909723</v>
      </c>
      <c r="C6372" s="560">
        <f t="shared" si="595"/>
        <v>2013</v>
      </c>
      <c r="D6372" s="560">
        <f t="shared" si="596"/>
        <v>9</v>
      </c>
      <c r="E6372" s="560">
        <f t="shared" si="597"/>
        <v>23</v>
      </c>
      <c r="F6372" s="560">
        <f t="shared" si="598"/>
        <v>11</v>
      </c>
      <c r="G6372" s="595">
        <f t="shared" si="599"/>
        <v>2</v>
      </c>
      <c r="H6372" s="590">
        <f>CHOOSE('Output Sheet'!$B$4,'8760 Data'!J6372,'8760 Data'!K6372,'8760 Data'!L6372,'8760 Data'!M6372,'8760 Data'!N6372,'8760 Data'!O6372,'8760 Data'!P6372,'8760 Data'!Q6372,'8760 Data'!R6372,'8760 Data'!S6372,'8760 Data'!T6372,'8760 Data'!U6372)</f>
        <v>0</v>
      </c>
      <c r="I6372" s="591" t="e">
        <f>H6372/'Output Sheet'!$B$8</f>
        <v>#DIV/0!</v>
      </c>
      <c r="J6372" s="596"/>
      <c r="K6372" s="560"/>
      <c r="L6372" s="560"/>
      <c r="M6372" s="560"/>
      <c r="N6372" s="560"/>
      <c r="O6372" s="560"/>
      <c r="P6372" s="560"/>
      <c r="Q6372" s="560"/>
      <c r="R6372" s="560"/>
      <c r="S6372" s="560"/>
      <c r="T6372" s="560"/>
      <c r="U6372" s="560"/>
    </row>
    <row r="6373" spans="1:21">
      <c r="A6373" s="593">
        <f t="shared" si="594"/>
        <v>41540</v>
      </c>
      <c r="B6373" s="594">
        <v>41540.500368634261</v>
      </c>
      <c r="C6373" s="560">
        <f t="shared" si="595"/>
        <v>2013</v>
      </c>
      <c r="D6373" s="560">
        <f t="shared" si="596"/>
        <v>9</v>
      </c>
      <c r="E6373" s="560">
        <f t="shared" si="597"/>
        <v>23</v>
      </c>
      <c r="F6373" s="560">
        <f t="shared" si="598"/>
        <v>12</v>
      </c>
      <c r="G6373" s="595">
        <f t="shared" si="599"/>
        <v>2</v>
      </c>
      <c r="H6373" s="590">
        <f>CHOOSE('Output Sheet'!$B$4,'8760 Data'!J6373,'8760 Data'!K6373,'8760 Data'!L6373,'8760 Data'!M6373,'8760 Data'!N6373,'8760 Data'!O6373,'8760 Data'!P6373,'8760 Data'!Q6373,'8760 Data'!R6373,'8760 Data'!S6373,'8760 Data'!T6373,'8760 Data'!U6373)</f>
        <v>0</v>
      </c>
      <c r="I6373" s="591" t="e">
        <f>H6373/'Output Sheet'!$B$8</f>
        <v>#DIV/0!</v>
      </c>
      <c r="J6373" s="596"/>
      <c r="K6373" s="560"/>
      <c r="L6373" s="560"/>
      <c r="M6373" s="560"/>
      <c r="N6373" s="560"/>
      <c r="O6373" s="560"/>
      <c r="P6373" s="560"/>
      <c r="Q6373" s="560"/>
      <c r="R6373" s="560"/>
      <c r="S6373" s="560"/>
      <c r="T6373" s="560"/>
      <c r="U6373" s="560"/>
    </row>
    <row r="6374" spans="1:21">
      <c r="A6374" s="593">
        <f t="shared" si="594"/>
        <v>41540</v>
      </c>
      <c r="B6374" s="594">
        <v>41540.542035358798</v>
      </c>
      <c r="C6374" s="560">
        <f t="shared" si="595"/>
        <v>2013</v>
      </c>
      <c r="D6374" s="560">
        <f t="shared" si="596"/>
        <v>9</v>
      </c>
      <c r="E6374" s="560">
        <f t="shared" si="597"/>
        <v>23</v>
      </c>
      <c r="F6374" s="560">
        <f t="shared" si="598"/>
        <v>13</v>
      </c>
      <c r="G6374" s="595">
        <f t="shared" si="599"/>
        <v>2</v>
      </c>
      <c r="H6374" s="590">
        <f>CHOOSE('Output Sheet'!$B$4,'8760 Data'!J6374,'8760 Data'!K6374,'8760 Data'!L6374,'8760 Data'!M6374,'8760 Data'!N6374,'8760 Data'!O6374,'8760 Data'!P6374,'8760 Data'!Q6374,'8760 Data'!R6374,'8760 Data'!S6374,'8760 Data'!T6374,'8760 Data'!U6374)</f>
        <v>0</v>
      </c>
      <c r="I6374" s="591" t="e">
        <f>H6374/'Output Sheet'!$B$8</f>
        <v>#DIV/0!</v>
      </c>
      <c r="J6374" s="596"/>
      <c r="K6374" s="560"/>
      <c r="L6374" s="560"/>
      <c r="M6374" s="560"/>
      <c r="N6374" s="560"/>
      <c r="O6374" s="560"/>
      <c r="P6374" s="560"/>
      <c r="Q6374" s="560"/>
      <c r="R6374" s="560"/>
      <c r="S6374" s="560"/>
      <c r="T6374" s="560"/>
      <c r="U6374" s="560"/>
    </row>
    <row r="6375" spans="1:21">
      <c r="A6375" s="593">
        <f t="shared" si="594"/>
        <v>41540</v>
      </c>
      <c r="B6375" s="594">
        <v>41540.583702083335</v>
      </c>
      <c r="C6375" s="560">
        <f t="shared" si="595"/>
        <v>2013</v>
      </c>
      <c r="D6375" s="560">
        <f t="shared" si="596"/>
        <v>9</v>
      </c>
      <c r="E6375" s="560">
        <f t="shared" si="597"/>
        <v>23</v>
      </c>
      <c r="F6375" s="560">
        <f t="shared" si="598"/>
        <v>14</v>
      </c>
      <c r="G6375" s="595">
        <f t="shared" si="599"/>
        <v>2</v>
      </c>
      <c r="H6375" s="590">
        <f>CHOOSE('Output Sheet'!$B$4,'8760 Data'!J6375,'8760 Data'!K6375,'8760 Data'!L6375,'8760 Data'!M6375,'8760 Data'!N6375,'8760 Data'!O6375,'8760 Data'!P6375,'8760 Data'!Q6375,'8760 Data'!R6375,'8760 Data'!S6375,'8760 Data'!T6375,'8760 Data'!U6375)</f>
        <v>0</v>
      </c>
      <c r="I6375" s="591" t="e">
        <f>H6375/'Output Sheet'!$B$8</f>
        <v>#DIV/0!</v>
      </c>
      <c r="J6375" s="596"/>
      <c r="K6375" s="560"/>
      <c r="L6375" s="560"/>
      <c r="M6375" s="560"/>
      <c r="N6375" s="560"/>
      <c r="O6375" s="560"/>
      <c r="P6375" s="560"/>
      <c r="Q6375" s="560"/>
      <c r="R6375" s="560"/>
      <c r="S6375" s="560"/>
      <c r="T6375" s="560"/>
      <c r="U6375" s="560"/>
    </row>
    <row r="6376" spans="1:21">
      <c r="A6376" s="593">
        <f t="shared" si="594"/>
        <v>41540</v>
      </c>
      <c r="B6376" s="594">
        <v>41540.625368807872</v>
      </c>
      <c r="C6376" s="560">
        <f t="shared" si="595"/>
        <v>2013</v>
      </c>
      <c r="D6376" s="560">
        <f t="shared" si="596"/>
        <v>9</v>
      </c>
      <c r="E6376" s="560">
        <f t="shared" si="597"/>
        <v>23</v>
      </c>
      <c r="F6376" s="560">
        <f t="shared" si="598"/>
        <v>15</v>
      </c>
      <c r="G6376" s="595">
        <f t="shared" si="599"/>
        <v>2</v>
      </c>
      <c r="H6376" s="590">
        <f>CHOOSE('Output Sheet'!$B$4,'8760 Data'!J6376,'8760 Data'!K6376,'8760 Data'!L6376,'8760 Data'!M6376,'8760 Data'!N6376,'8760 Data'!O6376,'8760 Data'!P6376,'8760 Data'!Q6376,'8760 Data'!R6376,'8760 Data'!S6376,'8760 Data'!T6376,'8760 Data'!U6376)</f>
        <v>0</v>
      </c>
      <c r="I6376" s="591" t="e">
        <f>H6376/'Output Sheet'!$B$8</f>
        <v>#DIV/0!</v>
      </c>
      <c r="J6376" s="596"/>
      <c r="K6376" s="560"/>
      <c r="L6376" s="560"/>
      <c r="M6376" s="560"/>
      <c r="N6376" s="560"/>
      <c r="O6376" s="560"/>
      <c r="P6376" s="560"/>
      <c r="Q6376" s="560"/>
      <c r="R6376" s="560"/>
      <c r="S6376" s="560"/>
      <c r="T6376" s="560"/>
      <c r="U6376" s="560"/>
    </row>
    <row r="6377" spans="1:21">
      <c r="A6377" s="593">
        <f t="shared" si="594"/>
        <v>41540</v>
      </c>
      <c r="B6377" s="594">
        <v>41540.667035532409</v>
      </c>
      <c r="C6377" s="560">
        <f t="shared" si="595"/>
        <v>2013</v>
      </c>
      <c r="D6377" s="560">
        <f t="shared" si="596"/>
        <v>9</v>
      </c>
      <c r="E6377" s="560">
        <f t="shared" si="597"/>
        <v>23</v>
      </c>
      <c r="F6377" s="560">
        <f t="shared" si="598"/>
        <v>16</v>
      </c>
      <c r="G6377" s="595">
        <f t="shared" si="599"/>
        <v>2</v>
      </c>
      <c r="H6377" s="590">
        <f>CHOOSE('Output Sheet'!$B$4,'8760 Data'!J6377,'8760 Data'!K6377,'8760 Data'!L6377,'8760 Data'!M6377,'8760 Data'!N6377,'8760 Data'!O6377,'8760 Data'!P6377,'8760 Data'!Q6377,'8760 Data'!R6377,'8760 Data'!S6377,'8760 Data'!T6377,'8760 Data'!U6377)</f>
        <v>0</v>
      </c>
      <c r="I6377" s="591" t="e">
        <f>H6377/'Output Sheet'!$B$8</f>
        <v>#DIV/0!</v>
      </c>
      <c r="J6377" s="596"/>
      <c r="K6377" s="560"/>
      <c r="L6377" s="560"/>
      <c r="M6377" s="560"/>
      <c r="N6377" s="560"/>
      <c r="O6377" s="560"/>
      <c r="P6377" s="560"/>
      <c r="Q6377" s="560"/>
      <c r="R6377" s="560"/>
      <c r="S6377" s="560"/>
      <c r="T6377" s="560"/>
      <c r="U6377" s="560"/>
    </row>
    <row r="6378" spans="1:21">
      <c r="A6378" s="593">
        <f t="shared" si="594"/>
        <v>41540</v>
      </c>
      <c r="B6378" s="594">
        <v>41540.708702256947</v>
      </c>
      <c r="C6378" s="560">
        <f t="shared" si="595"/>
        <v>2013</v>
      </c>
      <c r="D6378" s="560">
        <f t="shared" si="596"/>
        <v>9</v>
      </c>
      <c r="E6378" s="560">
        <f t="shared" si="597"/>
        <v>23</v>
      </c>
      <c r="F6378" s="560">
        <f t="shared" si="598"/>
        <v>17</v>
      </c>
      <c r="G6378" s="595">
        <f t="shared" si="599"/>
        <v>2</v>
      </c>
      <c r="H6378" s="590">
        <f>CHOOSE('Output Sheet'!$B$4,'8760 Data'!J6378,'8760 Data'!K6378,'8760 Data'!L6378,'8760 Data'!M6378,'8760 Data'!N6378,'8760 Data'!O6378,'8760 Data'!P6378,'8760 Data'!Q6378,'8760 Data'!R6378,'8760 Data'!S6378,'8760 Data'!T6378,'8760 Data'!U6378)</f>
        <v>0</v>
      </c>
      <c r="I6378" s="591" t="e">
        <f>H6378/'Output Sheet'!$B$8</f>
        <v>#DIV/0!</v>
      </c>
      <c r="J6378" s="596"/>
      <c r="K6378" s="560"/>
      <c r="L6378" s="560"/>
      <c r="M6378" s="560"/>
      <c r="N6378" s="560"/>
      <c r="O6378" s="560"/>
      <c r="P6378" s="560"/>
      <c r="Q6378" s="560"/>
      <c r="R6378" s="560"/>
      <c r="S6378" s="560"/>
      <c r="T6378" s="560"/>
      <c r="U6378" s="560"/>
    </row>
    <row r="6379" spans="1:21">
      <c r="A6379" s="593">
        <f t="shared" si="594"/>
        <v>41540</v>
      </c>
      <c r="B6379" s="594">
        <v>41540.750368981484</v>
      </c>
      <c r="C6379" s="560">
        <f t="shared" si="595"/>
        <v>2013</v>
      </c>
      <c r="D6379" s="560">
        <f t="shared" si="596"/>
        <v>9</v>
      </c>
      <c r="E6379" s="560">
        <f t="shared" si="597"/>
        <v>23</v>
      </c>
      <c r="F6379" s="560">
        <f t="shared" si="598"/>
        <v>18</v>
      </c>
      <c r="G6379" s="595">
        <f t="shared" si="599"/>
        <v>2</v>
      </c>
      <c r="H6379" s="590">
        <f>CHOOSE('Output Sheet'!$B$4,'8760 Data'!J6379,'8760 Data'!K6379,'8760 Data'!L6379,'8760 Data'!M6379,'8760 Data'!N6379,'8760 Data'!O6379,'8760 Data'!P6379,'8760 Data'!Q6379,'8760 Data'!R6379,'8760 Data'!S6379,'8760 Data'!T6379,'8760 Data'!U6379)</f>
        <v>0</v>
      </c>
      <c r="I6379" s="591" t="e">
        <f>H6379/'Output Sheet'!$B$8</f>
        <v>#DIV/0!</v>
      </c>
      <c r="J6379" s="596"/>
      <c r="K6379" s="560"/>
      <c r="L6379" s="560"/>
      <c r="M6379" s="560"/>
      <c r="N6379" s="560"/>
      <c r="O6379" s="560"/>
      <c r="P6379" s="560"/>
      <c r="Q6379" s="560"/>
      <c r="R6379" s="560"/>
      <c r="S6379" s="560"/>
      <c r="T6379" s="560"/>
      <c r="U6379" s="560"/>
    </row>
    <row r="6380" spans="1:21">
      <c r="A6380" s="593">
        <f t="shared" si="594"/>
        <v>41540</v>
      </c>
      <c r="B6380" s="594">
        <v>41540.792035706021</v>
      </c>
      <c r="C6380" s="560">
        <f t="shared" si="595"/>
        <v>2013</v>
      </c>
      <c r="D6380" s="560">
        <f t="shared" si="596"/>
        <v>9</v>
      </c>
      <c r="E6380" s="560">
        <f t="shared" si="597"/>
        <v>23</v>
      </c>
      <c r="F6380" s="560">
        <f t="shared" si="598"/>
        <v>19</v>
      </c>
      <c r="G6380" s="595">
        <f t="shared" si="599"/>
        <v>2</v>
      </c>
      <c r="H6380" s="590">
        <f>CHOOSE('Output Sheet'!$B$4,'8760 Data'!J6380,'8760 Data'!K6380,'8760 Data'!L6380,'8760 Data'!M6380,'8760 Data'!N6380,'8760 Data'!O6380,'8760 Data'!P6380,'8760 Data'!Q6380,'8760 Data'!R6380,'8760 Data'!S6380,'8760 Data'!T6380,'8760 Data'!U6380)</f>
        <v>0</v>
      </c>
      <c r="I6380" s="591" t="e">
        <f>H6380/'Output Sheet'!$B$8</f>
        <v>#DIV/0!</v>
      </c>
      <c r="J6380" s="596"/>
      <c r="K6380" s="560"/>
      <c r="L6380" s="560"/>
      <c r="M6380" s="560"/>
      <c r="N6380" s="560"/>
      <c r="O6380" s="560"/>
      <c r="P6380" s="560"/>
      <c r="Q6380" s="560"/>
      <c r="R6380" s="560"/>
      <c r="S6380" s="560"/>
      <c r="T6380" s="560"/>
      <c r="U6380" s="560"/>
    </row>
    <row r="6381" spans="1:21">
      <c r="A6381" s="593">
        <f t="shared" si="594"/>
        <v>41540</v>
      </c>
      <c r="B6381" s="594">
        <v>41540.833702430558</v>
      </c>
      <c r="C6381" s="560">
        <f t="shared" si="595"/>
        <v>2013</v>
      </c>
      <c r="D6381" s="560">
        <f t="shared" si="596"/>
        <v>9</v>
      </c>
      <c r="E6381" s="560">
        <f t="shared" si="597"/>
        <v>23</v>
      </c>
      <c r="F6381" s="560">
        <f t="shared" si="598"/>
        <v>20</v>
      </c>
      <c r="G6381" s="595">
        <f t="shared" si="599"/>
        <v>2</v>
      </c>
      <c r="H6381" s="590">
        <f>CHOOSE('Output Sheet'!$B$4,'8760 Data'!J6381,'8760 Data'!K6381,'8760 Data'!L6381,'8760 Data'!M6381,'8760 Data'!N6381,'8760 Data'!O6381,'8760 Data'!P6381,'8760 Data'!Q6381,'8760 Data'!R6381,'8760 Data'!S6381,'8760 Data'!T6381,'8760 Data'!U6381)</f>
        <v>0</v>
      </c>
      <c r="I6381" s="591" t="e">
        <f>H6381/'Output Sheet'!$B$8</f>
        <v>#DIV/0!</v>
      </c>
      <c r="J6381" s="596"/>
      <c r="K6381" s="560"/>
      <c r="L6381" s="560"/>
      <c r="M6381" s="560"/>
      <c r="N6381" s="560"/>
      <c r="O6381" s="560"/>
      <c r="P6381" s="560"/>
      <c r="Q6381" s="560"/>
      <c r="R6381" s="560"/>
      <c r="S6381" s="560"/>
      <c r="T6381" s="560"/>
      <c r="U6381" s="560"/>
    </row>
    <row r="6382" spans="1:21">
      <c r="A6382" s="593">
        <f t="shared" si="594"/>
        <v>41540</v>
      </c>
      <c r="B6382" s="594">
        <v>41540.875369155096</v>
      </c>
      <c r="C6382" s="560">
        <f t="shared" si="595"/>
        <v>2013</v>
      </c>
      <c r="D6382" s="560">
        <f t="shared" si="596"/>
        <v>9</v>
      </c>
      <c r="E6382" s="560">
        <f t="shared" si="597"/>
        <v>23</v>
      </c>
      <c r="F6382" s="560">
        <f t="shared" si="598"/>
        <v>21</v>
      </c>
      <c r="G6382" s="595">
        <f t="shared" si="599"/>
        <v>2</v>
      </c>
      <c r="H6382" s="590">
        <f>CHOOSE('Output Sheet'!$B$4,'8760 Data'!J6382,'8760 Data'!K6382,'8760 Data'!L6382,'8760 Data'!M6382,'8760 Data'!N6382,'8760 Data'!O6382,'8760 Data'!P6382,'8760 Data'!Q6382,'8760 Data'!R6382,'8760 Data'!S6382,'8760 Data'!T6382,'8760 Data'!U6382)</f>
        <v>0</v>
      </c>
      <c r="I6382" s="591" t="e">
        <f>H6382/'Output Sheet'!$B$8</f>
        <v>#DIV/0!</v>
      </c>
      <c r="J6382" s="596"/>
      <c r="K6382" s="560"/>
      <c r="L6382" s="560"/>
      <c r="M6382" s="560"/>
      <c r="N6382" s="560"/>
      <c r="O6382" s="560"/>
      <c r="P6382" s="560"/>
      <c r="Q6382" s="560"/>
      <c r="R6382" s="560"/>
      <c r="S6382" s="560"/>
      <c r="T6382" s="560"/>
      <c r="U6382" s="560"/>
    </row>
    <row r="6383" spans="1:21">
      <c r="A6383" s="593">
        <f t="shared" si="594"/>
        <v>41540</v>
      </c>
      <c r="B6383" s="594">
        <v>41540.917035879633</v>
      </c>
      <c r="C6383" s="560">
        <f t="shared" si="595"/>
        <v>2013</v>
      </c>
      <c r="D6383" s="560">
        <f t="shared" si="596"/>
        <v>9</v>
      </c>
      <c r="E6383" s="560">
        <f t="shared" si="597"/>
        <v>23</v>
      </c>
      <c r="F6383" s="560">
        <f t="shared" si="598"/>
        <v>22</v>
      </c>
      <c r="G6383" s="595">
        <f t="shared" si="599"/>
        <v>2</v>
      </c>
      <c r="H6383" s="590">
        <f>CHOOSE('Output Sheet'!$B$4,'8760 Data'!J6383,'8760 Data'!K6383,'8760 Data'!L6383,'8760 Data'!M6383,'8760 Data'!N6383,'8760 Data'!O6383,'8760 Data'!P6383,'8760 Data'!Q6383,'8760 Data'!R6383,'8760 Data'!S6383,'8760 Data'!T6383,'8760 Data'!U6383)</f>
        <v>0</v>
      </c>
      <c r="I6383" s="591" t="e">
        <f>H6383/'Output Sheet'!$B$8</f>
        <v>#DIV/0!</v>
      </c>
      <c r="J6383" s="596"/>
      <c r="K6383" s="560"/>
      <c r="L6383" s="560"/>
      <c r="M6383" s="560"/>
      <c r="N6383" s="560"/>
      <c r="O6383" s="560"/>
      <c r="P6383" s="560"/>
      <c r="Q6383" s="560"/>
      <c r="R6383" s="560"/>
      <c r="S6383" s="560"/>
      <c r="T6383" s="560"/>
      <c r="U6383" s="560"/>
    </row>
    <row r="6384" spans="1:21">
      <c r="A6384" s="593">
        <f t="shared" si="594"/>
        <v>41540</v>
      </c>
      <c r="B6384" s="594">
        <v>41540.95870260417</v>
      </c>
      <c r="C6384" s="560">
        <f t="shared" si="595"/>
        <v>2013</v>
      </c>
      <c r="D6384" s="560">
        <f t="shared" si="596"/>
        <v>9</v>
      </c>
      <c r="E6384" s="560">
        <f t="shared" si="597"/>
        <v>23</v>
      </c>
      <c r="F6384" s="560">
        <f t="shared" si="598"/>
        <v>23</v>
      </c>
      <c r="G6384" s="595">
        <f t="shared" si="599"/>
        <v>2</v>
      </c>
      <c r="H6384" s="590">
        <f>CHOOSE('Output Sheet'!$B$4,'8760 Data'!J6384,'8760 Data'!K6384,'8760 Data'!L6384,'8760 Data'!M6384,'8760 Data'!N6384,'8760 Data'!O6384,'8760 Data'!P6384,'8760 Data'!Q6384,'8760 Data'!R6384,'8760 Data'!S6384,'8760 Data'!T6384,'8760 Data'!U6384)</f>
        <v>0</v>
      </c>
      <c r="I6384" s="591" t="e">
        <f>H6384/'Output Sheet'!$B$8</f>
        <v>#DIV/0!</v>
      </c>
      <c r="J6384" s="596"/>
      <c r="K6384" s="560"/>
      <c r="L6384" s="560"/>
      <c r="M6384" s="560"/>
      <c r="N6384" s="560"/>
      <c r="O6384" s="560"/>
      <c r="P6384" s="560"/>
      <c r="Q6384" s="560"/>
      <c r="R6384" s="560"/>
      <c r="S6384" s="560"/>
      <c r="T6384" s="560"/>
      <c r="U6384" s="560"/>
    </row>
    <row r="6385" spans="1:21">
      <c r="A6385" s="593">
        <f t="shared" si="594"/>
        <v>41541</v>
      </c>
      <c r="B6385" s="594">
        <v>41541.000369328707</v>
      </c>
      <c r="C6385" s="560">
        <f t="shared" si="595"/>
        <v>2013</v>
      </c>
      <c r="D6385" s="560">
        <f t="shared" si="596"/>
        <v>9</v>
      </c>
      <c r="E6385" s="560">
        <f t="shared" si="597"/>
        <v>24</v>
      </c>
      <c r="F6385" s="560">
        <f t="shared" si="598"/>
        <v>24</v>
      </c>
      <c r="G6385" s="595">
        <f t="shared" si="599"/>
        <v>3</v>
      </c>
      <c r="H6385" s="590">
        <f>CHOOSE('Output Sheet'!$B$4,'8760 Data'!J6385,'8760 Data'!K6385,'8760 Data'!L6385,'8760 Data'!M6385,'8760 Data'!N6385,'8760 Data'!O6385,'8760 Data'!P6385,'8760 Data'!Q6385,'8760 Data'!R6385,'8760 Data'!S6385,'8760 Data'!T6385,'8760 Data'!U6385)</f>
        <v>0</v>
      </c>
      <c r="I6385" s="591" t="e">
        <f>H6385/'Output Sheet'!$B$8</f>
        <v>#DIV/0!</v>
      </c>
      <c r="J6385" s="596"/>
      <c r="K6385" s="560"/>
      <c r="L6385" s="560"/>
      <c r="M6385" s="560"/>
      <c r="N6385" s="560"/>
      <c r="O6385" s="560"/>
      <c r="P6385" s="560"/>
      <c r="Q6385" s="560"/>
      <c r="R6385" s="560"/>
      <c r="S6385" s="560"/>
      <c r="T6385" s="560"/>
      <c r="U6385" s="560"/>
    </row>
    <row r="6386" spans="1:21">
      <c r="A6386" s="593">
        <f t="shared" si="594"/>
        <v>41541</v>
      </c>
      <c r="B6386" s="594">
        <v>41541.042036053244</v>
      </c>
      <c r="C6386" s="560">
        <f t="shared" si="595"/>
        <v>2013</v>
      </c>
      <c r="D6386" s="560">
        <f t="shared" si="596"/>
        <v>9</v>
      </c>
      <c r="E6386" s="560">
        <f t="shared" si="597"/>
        <v>24</v>
      </c>
      <c r="F6386" s="560">
        <f t="shared" si="598"/>
        <v>1</v>
      </c>
      <c r="G6386" s="595">
        <f t="shared" si="599"/>
        <v>3</v>
      </c>
      <c r="H6386" s="590">
        <f>CHOOSE('Output Sheet'!$B$4,'8760 Data'!J6386,'8760 Data'!K6386,'8760 Data'!L6386,'8760 Data'!M6386,'8760 Data'!N6386,'8760 Data'!O6386,'8760 Data'!P6386,'8760 Data'!Q6386,'8760 Data'!R6386,'8760 Data'!S6386,'8760 Data'!T6386,'8760 Data'!U6386)</f>
        <v>0</v>
      </c>
      <c r="I6386" s="591" t="e">
        <f>H6386/'Output Sheet'!$B$8</f>
        <v>#DIV/0!</v>
      </c>
      <c r="J6386" s="596"/>
      <c r="K6386" s="560"/>
      <c r="L6386" s="560"/>
      <c r="M6386" s="560"/>
      <c r="N6386" s="560"/>
      <c r="O6386" s="560"/>
      <c r="P6386" s="560"/>
      <c r="Q6386" s="560"/>
      <c r="R6386" s="560"/>
      <c r="S6386" s="560"/>
      <c r="T6386" s="560"/>
      <c r="U6386" s="560"/>
    </row>
    <row r="6387" spans="1:21">
      <c r="A6387" s="593">
        <f t="shared" si="594"/>
        <v>41541</v>
      </c>
      <c r="B6387" s="594">
        <v>41541.083702777774</v>
      </c>
      <c r="C6387" s="560">
        <f t="shared" si="595"/>
        <v>2013</v>
      </c>
      <c r="D6387" s="560">
        <f t="shared" si="596"/>
        <v>9</v>
      </c>
      <c r="E6387" s="560">
        <f t="shared" si="597"/>
        <v>24</v>
      </c>
      <c r="F6387" s="560">
        <f t="shared" si="598"/>
        <v>2</v>
      </c>
      <c r="G6387" s="595">
        <f t="shared" si="599"/>
        <v>3</v>
      </c>
      <c r="H6387" s="590">
        <f>CHOOSE('Output Sheet'!$B$4,'8760 Data'!J6387,'8760 Data'!K6387,'8760 Data'!L6387,'8760 Data'!M6387,'8760 Data'!N6387,'8760 Data'!O6387,'8760 Data'!P6387,'8760 Data'!Q6387,'8760 Data'!R6387,'8760 Data'!S6387,'8760 Data'!T6387,'8760 Data'!U6387)</f>
        <v>0</v>
      </c>
      <c r="I6387" s="591" t="e">
        <f>H6387/'Output Sheet'!$B$8</f>
        <v>#DIV/0!</v>
      </c>
      <c r="J6387" s="596"/>
      <c r="K6387" s="560"/>
      <c r="L6387" s="560"/>
      <c r="M6387" s="560"/>
      <c r="N6387" s="560"/>
      <c r="O6387" s="560"/>
      <c r="P6387" s="560"/>
      <c r="Q6387" s="560"/>
      <c r="R6387" s="560"/>
      <c r="S6387" s="560"/>
      <c r="T6387" s="560"/>
      <c r="U6387" s="560"/>
    </row>
    <row r="6388" spans="1:21">
      <c r="A6388" s="593">
        <f t="shared" si="594"/>
        <v>41541</v>
      </c>
      <c r="B6388" s="594">
        <v>41541.125369502312</v>
      </c>
      <c r="C6388" s="560">
        <f t="shared" si="595"/>
        <v>2013</v>
      </c>
      <c r="D6388" s="560">
        <f t="shared" si="596"/>
        <v>9</v>
      </c>
      <c r="E6388" s="560">
        <f t="shared" si="597"/>
        <v>24</v>
      </c>
      <c r="F6388" s="560">
        <f t="shared" si="598"/>
        <v>3</v>
      </c>
      <c r="G6388" s="595">
        <f t="shared" si="599"/>
        <v>3</v>
      </c>
      <c r="H6388" s="590">
        <f>CHOOSE('Output Sheet'!$B$4,'8760 Data'!J6388,'8760 Data'!K6388,'8760 Data'!L6388,'8760 Data'!M6388,'8760 Data'!N6388,'8760 Data'!O6388,'8760 Data'!P6388,'8760 Data'!Q6388,'8760 Data'!R6388,'8760 Data'!S6388,'8760 Data'!T6388,'8760 Data'!U6388)</f>
        <v>0</v>
      </c>
      <c r="I6388" s="591" t="e">
        <f>H6388/'Output Sheet'!$B$8</f>
        <v>#DIV/0!</v>
      </c>
      <c r="J6388" s="596"/>
      <c r="K6388" s="560"/>
      <c r="L6388" s="560"/>
      <c r="M6388" s="560"/>
      <c r="N6388" s="560"/>
      <c r="O6388" s="560"/>
      <c r="P6388" s="560"/>
      <c r="Q6388" s="560"/>
      <c r="R6388" s="560"/>
      <c r="S6388" s="560"/>
      <c r="T6388" s="560"/>
      <c r="U6388" s="560"/>
    </row>
    <row r="6389" spans="1:21">
      <c r="A6389" s="593">
        <f t="shared" si="594"/>
        <v>41541</v>
      </c>
      <c r="B6389" s="594">
        <v>41541.167036226849</v>
      </c>
      <c r="C6389" s="560">
        <f t="shared" si="595"/>
        <v>2013</v>
      </c>
      <c r="D6389" s="560">
        <f t="shared" si="596"/>
        <v>9</v>
      </c>
      <c r="E6389" s="560">
        <f t="shared" si="597"/>
        <v>24</v>
      </c>
      <c r="F6389" s="560">
        <f t="shared" si="598"/>
        <v>4</v>
      </c>
      <c r="G6389" s="595">
        <f t="shared" si="599"/>
        <v>3</v>
      </c>
      <c r="H6389" s="590">
        <f>CHOOSE('Output Sheet'!$B$4,'8760 Data'!J6389,'8760 Data'!K6389,'8760 Data'!L6389,'8760 Data'!M6389,'8760 Data'!N6389,'8760 Data'!O6389,'8760 Data'!P6389,'8760 Data'!Q6389,'8760 Data'!R6389,'8760 Data'!S6389,'8760 Data'!T6389,'8760 Data'!U6389)</f>
        <v>0</v>
      </c>
      <c r="I6389" s="591" t="e">
        <f>H6389/'Output Sheet'!$B$8</f>
        <v>#DIV/0!</v>
      </c>
      <c r="J6389" s="596"/>
      <c r="K6389" s="560"/>
      <c r="L6389" s="560"/>
      <c r="M6389" s="560"/>
      <c r="N6389" s="560"/>
      <c r="O6389" s="560"/>
      <c r="P6389" s="560"/>
      <c r="Q6389" s="560"/>
      <c r="R6389" s="560"/>
      <c r="S6389" s="560"/>
      <c r="T6389" s="560"/>
      <c r="U6389" s="560"/>
    </row>
    <row r="6390" spans="1:21">
      <c r="A6390" s="593">
        <f t="shared" si="594"/>
        <v>41541</v>
      </c>
      <c r="B6390" s="594">
        <v>41541.208702951386</v>
      </c>
      <c r="C6390" s="560">
        <f t="shared" si="595"/>
        <v>2013</v>
      </c>
      <c r="D6390" s="560">
        <f t="shared" si="596"/>
        <v>9</v>
      </c>
      <c r="E6390" s="560">
        <f t="shared" si="597"/>
        <v>24</v>
      </c>
      <c r="F6390" s="560">
        <f t="shared" si="598"/>
        <v>5</v>
      </c>
      <c r="G6390" s="595">
        <f t="shared" si="599"/>
        <v>3</v>
      </c>
      <c r="H6390" s="590">
        <f>CHOOSE('Output Sheet'!$B$4,'8760 Data'!J6390,'8760 Data'!K6390,'8760 Data'!L6390,'8760 Data'!M6390,'8760 Data'!N6390,'8760 Data'!O6390,'8760 Data'!P6390,'8760 Data'!Q6390,'8760 Data'!R6390,'8760 Data'!S6390,'8760 Data'!T6390,'8760 Data'!U6390)</f>
        <v>0</v>
      </c>
      <c r="I6390" s="591" t="e">
        <f>H6390/'Output Sheet'!$B$8</f>
        <v>#DIV/0!</v>
      </c>
      <c r="J6390" s="596"/>
      <c r="K6390" s="560"/>
      <c r="L6390" s="560"/>
      <c r="M6390" s="560"/>
      <c r="N6390" s="560"/>
      <c r="O6390" s="560"/>
      <c r="P6390" s="560"/>
      <c r="Q6390" s="560"/>
      <c r="R6390" s="560"/>
      <c r="S6390" s="560"/>
      <c r="T6390" s="560"/>
      <c r="U6390" s="560"/>
    </row>
    <row r="6391" spans="1:21">
      <c r="A6391" s="593">
        <f t="shared" si="594"/>
        <v>41541</v>
      </c>
      <c r="B6391" s="594">
        <v>41541.250369675923</v>
      </c>
      <c r="C6391" s="560">
        <f t="shared" si="595"/>
        <v>2013</v>
      </c>
      <c r="D6391" s="560">
        <f t="shared" si="596"/>
        <v>9</v>
      </c>
      <c r="E6391" s="560">
        <f t="shared" si="597"/>
        <v>24</v>
      </c>
      <c r="F6391" s="560">
        <f t="shared" si="598"/>
        <v>6</v>
      </c>
      <c r="G6391" s="595">
        <f t="shared" si="599"/>
        <v>3</v>
      </c>
      <c r="H6391" s="590">
        <f>CHOOSE('Output Sheet'!$B$4,'8760 Data'!J6391,'8760 Data'!K6391,'8760 Data'!L6391,'8760 Data'!M6391,'8760 Data'!N6391,'8760 Data'!O6391,'8760 Data'!P6391,'8760 Data'!Q6391,'8760 Data'!R6391,'8760 Data'!S6391,'8760 Data'!T6391,'8760 Data'!U6391)</f>
        <v>0</v>
      </c>
      <c r="I6391" s="591" t="e">
        <f>H6391/'Output Sheet'!$B$8</f>
        <v>#DIV/0!</v>
      </c>
      <c r="J6391" s="596"/>
      <c r="K6391" s="560"/>
      <c r="L6391" s="560"/>
      <c r="M6391" s="560"/>
      <c r="N6391" s="560"/>
      <c r="O6391" s="560"/>
      <c r="P6391" s="560"/>
      <c r="Q6391" s="560"/>
      <c r="R6391" s="560"/>
      <c r="S6391" s="560"/>
      <c r="T6391" s="560"/>
      <c r="U6391" s="560"/>
    </row>
    <row r="6392" spans="1:21">
      <c r="A6392" s="593">
        <f t="shared" si="594"/>
        <v>41541</v>
      </c>
      <c r="B6392" s="594">
        <v>41541.29203640046</v>
      </c>
      <c r="C6392" s="560">
        <f t="shared" si="595"/>
        <v>2013</v>
      </c>
      <c r="D6392" s="560">
        <f t="shared" si="596"/>
        <v>9</v>
      </c>
      <c r="E6392" s="560">
        <f t="shared" si="597"/>
        <v>24</v>
      </c>
      <c r="F6392" s="560">
        <f t="shared" si="598"/>
        <v>7</v>
      </c>
      <c r="G6392" s="595">
        <f t="shared" si="599"/>
        <v>3</v>
      </c>
      <c r="H6392" s="590">
        <f>CHOOSE('Output Sheet'!$B$4,'8760 Data'!J6392,'8760 Data'!K6392,'8760 Data'!L6392,'8760 Data'!M6392,'8760 Data'!N6392,'8760 Data'!O6392,'8760 Data'!P6392,'8760 Data'!Q6392,'8760 Data'!R6392,'8760 Data'!S6392,'8760 Data'!T6392,'8760 Data'!U6392)</f>
        <v>0</v>
      </c>
      <c r="I6392" s="591" t="e">
        <f>H6392/'Output Sheet'!$B$8</f>
        <v>#DIV/0!</v>
      </c>
      <c r="J6392" s="596"/>
      <c r="K6392" s="560"/>
      <c r="L6392" s="560"/>
      <c r="M6392" s="560"/>
      <c r="N6392" s="560"/>
      <c r="O6392" s="560"/>
      <c r="P6392" s="560"/>
      <c r="Q6392" s="560"/>
      <c r="R6392" s="560"/>
      <c r="S6392" s="560"/>
      <c r="T6392" s="560"/>
      <c r="U6392" s="560"/>
    </row>
    <row r="6393" spans="1:21">
      <c r="A6393" s="593">
        <f t="shared" si="594"/>
        <v>41541</v>
      </c>
      <c r="B6393" s="594">
        <v>41541.333703124998</v>
      </c>
      <c r="C6393" s="560">
        <f t="shared" si="595"/>
        <v>2013</v>
      </c>
      <c r="D6393" s="560">
        <f t="shared" si="596"/>
        <v>9</v>
      </c>
      <c r="E6393" s="560">
        <f t="shared" si="597"/>
        <v>24</v>
      </c>
      <c r="F6393" s="560">
        <f t="shared" si="598"/>
        <v>8</v>
      </c>
      <c r="G6393" s="595">
        <f t="shared" si="599"/>
        <v>3</v>
      </c>
      <c r="H6393" s="590">
        <f>CHOOSE('Output Sheet'!$B$4,'8760 Data'!J6393,'8760 Data'!K6393,'8760 Data'!L6393,'8760 Data'!M6393,'8760 Data'!N6393,'8760 Data'!O6393,'8760 Data'!P6393,'8760 Data'!Q6393,'8760 Data'!R6393,'8760 Data'!S6393,'8760 Data'!T6393,'8760 Data'!U6393)</f>
        <v>0</v>
      </c>
      <c r="I6393" s="591" t="e">
        <f>H6393/'Output Sheet'!$B$8</f>
        <v>#DIV/0!</v>
      </c>
      <c r="J6393" s="596"/>
      <c r="K6393" s="560"/>
      <c r="L6393" s="560"/>
      <c r="M6393" s="560"/>
      <c r="N6393" s="560"/>
      <c r="O6393" s="560"/>
      <c r="P6393" s="560"/>
      <c r="Q6393" s="560"/>
      <c r="R6393" s="560"/>
      <c r="S6393" s="560"/>
      <c r="T6393" s="560"/>
      <c r="U6393" s="560"/>
    </row>
    <row r="6394" spans="1:21">
      <c r="A6394" s="593">
        <f t="shared" si="594"/>
        <v>41541</v>
      </c>
      <c r="B6394" s="594">
        <v>41541.375369849535</v>
      </c>
      <c r="C6394" s="560">
        <f t="shared" si="595"/>
        <v>2013</v>
      </c>
      <c r="D6394" s="560">
        <f t="shared" si="596"/>
        <v>9</v>
      </c>
      <c r="E6394" s="560">
        <f t="shared" si="597"/>
        <v>24</v>
      </c>
      <c r="F6394" s="560">
        <f t="shared" si="598"/>
        <v>9</v>
      </c>
      <c r="G6394" s="595">
        <f t="shared" si="599"/>
        <v>3</v>
      </c>
      <c r="H6394" s="590">
        <f>CHOOSE('Output Sheet'!$B$4,'8760 Data'!J6394,'8760 Data'!K6394,'8760 Data'!L6394,'8760 Data'!M6394,'8760 Data'!N6394,'8760 Data'!O6394,'8760 Data'!P6394,'8760 Data'!Q6394,'8760 Data'!R6394,'8760 Data'!S6394,'8760 Data'!T6394,'8760 Data'!U6394)</f>
        <v>0</v>
      </c>
      <c r="I6394" s="591" t="e">
        <f>H6394/'Output Sheet'!$B$8</f>
        <v>#DIV/0!</v>
      </c>
      <c r="J6394" s="596"/>
      <c r="K6394" s="560"/>
      <c r="L6394" s="560"/>
      <c r="M6394" s="560"/>
      <c r="N6394" s="560"/>
      <c r="O6394" s="560"/>
      <c r="P6394" s="560"/>
      <c r="Q6394" s="560"/>
      <c r="R6394" s="560"/>
      <c r="S6394" s="560"/>
      <c r="T6394" s="560"/>
      <c r="U6394" s="560"/>
    </row>
    <row r="6395" spans="1:21">
      <c r="A6395" s="593">
        <f t="shared" si="594"/>
        <v>41541</v>
      </c>
      <c r="B6395" s="594">
        <v>41541.417036574072</v>
      </c>
      <c r="C6395" s="560">
        <f t="shared" si="595"/>
        <v>2013</v>
      </c>
      <c r="D6395" s="560">
        <f t="shared" si="596"/>
        <v>9</v>
      </c>
      <c r="E6395" s="560">
        <f t="shared" si="597"/>
        <v>24</v>
      </c>
      <c r="F6395" s="560">
        <f t="shared" si="598"/>
        <v>10</v>
      </c>
      <c r="G6395" s="595">
        <f t="shared" si="599"/>
        <v>3</v>
      </c>
      <c r="H6395" s="590">
        <f>CHOOSE('Output Sheet'!$B$4,'8760 Data'!J6395,'8760 Data'!K6395,'8760 Data'!L6395,'8760 Data'!M6395,'8760 Data'!N6395,'8760 Data'!O6395,'8760 Data'!P6395,'8760 Data'!Q6395,'8760 Data'!R6395,'8760 Data'!S6395,'8760 Data'!T6395,'8760 Data'!U6395)</f>
        <v>0</v>
      </c>
      <c r="I6395" s="591" t="e">
        <f>H6395/'Output Sheet'!$B$8</f>
        <v>#DIV/0!</v>
      </c>
      <c r="J6395" s="596"/>
      <c r="K6395" s="560"/>
      <c r="L6395" s="560"/>
      <c r="M6395" s="560"/>
      <c r="N6395" s="560"/>
      <c r="O6395" s="560"/>
      <c r="P6395" s="560"/>
      <c r="Q6395" s="560"/>
      <c r="R6395" s="560"/>
      <c r="S6395" s="560"/>
      <c r="T6395" s="560"/>
      <c r="U6395" s="560"/>
    </row>
    <row r="6396" spans="1:21">
      <c r="A6396" s="593">
        <f t="shared" si="594"/>
        <v>41541</v>
      </c>
      <c r="B6396" s="594">
        <v>41541.458703298609</v>
      </c>
      <c r="C6396" s="560">
        <f t="shared" si="595"/>
        <v>2013</v>
      </c>
      <c r="D6396" s="560">
        <f t="shared" si="596"/>
        <v>9</v>
      </c>
      <c r="E6396" s="560">
        <f t="shared" si="597"/>
        <v>24</v>
      </c>
      <c r="F6396" s="560">
        <f t="shared" si="598"/>
        <v>11</v>
      </c>
      <c r="G6396" s="595">
        <f t="shared" si="599"/>
        <v>3</v>
      </c>
      <c r="H6396" s="590">
        <f>CHOOSE('Output Sheet'!$B$4,'8760 Data'!J6396,'8760 Data'!K6396,'8760 Data'!L6396,'8760 Data'!M6396,'8760 Data'!N6396,'8760 Data'!O6396,'8760 Data'!P6396,'8760 Data'!Q6396,'8760 Data'!R6396,'8760 Data'!S6396,'8760 Data'!T6396,'8760 Data'!U6396)</f>
        <v>0</v>
      </c>
      <c r="I6396" s="591" t="e">
        <f>H6396/'Output Sheet'!$B$8</f>
        <v>#DIV/0!</v>
      </c>
      <c r="J6396" s="596"/>
      <c r="K6396" s="560"/>
      <c r="L6396" s="560"/>
      <c r="M6396" s="560"/>
      <c r="N6396" s="560"/>
      <c r="O6396" s="560"/>
      <c r="P6396" s="560"/>
      <c r="Q6396" s="560"/>
      <c r="R6396" s="560"/>
      <c r="S6396" s="560"/>
      <c r="T6396" s="560"/>
      <c r="U6396" s="560"/>
    </row>
    <row r="6397" spans="1:21">
      <c r="A6397" s="593">
        <f t="shared" si="594"/>
        <v>41541</v>
      </c>
      <c r="B6397" s="594">
        <v>41541.500370023146</v>
      </c>
      <c r="C6397" s="560">
        <f t="shared" si="595"/>
        <v>2013</v>
      </c>
      <c r="D6397" s="560">
        <f t="shared" si="596"/>
        <v>9</v>
      </c>
      <c r="E6397" s="560">
        <f t="shared" si="597"/>
        <v>24</v>
      </c>
      <c r="F6397" s="560">
        <f t="shared" si="598"/>
        <v>12</v>
      </c>
      <c r="G6397" s="595">
        <f t="shared" si="599"/>
        <v>3</v>
      </c>
      <c r="H6397" s="590">
        <f>CHOOSE('Output Sheet'!$B$4,'8760 Data'!J6397,'8760 Data'!K6397,'8760 Data'!L6397,'8760 Data'!M6397,'8760 Data'!N6397,'8760 Data'!O6397,'8760 Data'!P6397,'8760 Data'!Q6397,'8760 Data'!R6397,'8760 Data'!S6397,'8760 Data'!T6397,'8760 Data'!U6397)</f>
        <v>0</v>
      </c>
      <c r="I6397" s="591" t="e">
        <f>H6397/'Output Sheet'!$B$8</f>
        <v>#DIV/0!</v>
      </c>
      <c r="J6397" s="596"/>
      <c r="K6397" s="560"/>
      <c r="L6397" s="560"/>
      <c r="M6397" s="560"/>
      <c r="N6397" s="560"/>
      <c r="O6397" s="560"/>
      <c r="P6397" s="560"/>
      <c r="Q6397" s="560"/>
      <c r="R6397" s="560"/>
      <c r="S6397" s="560"/>
      <c r="T6397" s="560"/>
      <c r="U6397" s="560"/>
    </row>
    <row r="6398" spans="1:21">
      <c r="A6398" s="593">
        <f t="shared" si="594"/>
        <v>41541</v>
      </c>
      <c r="B6398" s="594">
        <v>41541.542036747684</v>
      </c>
      <c r="C6398" s="560">
        <f t="shared" si="595"/>
        <v>2013</v>
      </c>
      <c r="D6398" s="560">
        <f t="shared" si="596"/>
        <v>9</v>
      </c>
      <c r="E6398" s="560">
        <f t="shared" si="597"/>
        <v>24</v>
      </c>
      <c r="F6398" s="560">
        <f t="shared" si="598"/>
        <v>13</v>
      </c>
      <c r="G6398" s="595">
        <f t="shared" si="599"/>
        <v>3</v>
      </c>
      <c r="H6398" s="590">
        <f>CHOOSE('Output Sheet'!$B$4,'8760 Data'!J6398,'8760 Data'!K6398,'8760 Data'!L6398,'8760 Data'!M6398,'8760 Data'!N6398,'8760 Data'!O6398,'8760 Data'!P6398,'8760 Data'!Q6398,'8760 Data'!R6398,'8760 Data'!S6398,'8760 Data'!T6398,'8760 Data'!U6398)</f>
        <v>0</v>
      </c>
      <c r="I6398" s="591" t="e">
        <f>H6398/'Output Sheet'!$B$8</f>
        <v>#DIV/0!</v>
      </c>
      <c r="J6398" s="596"/>
      <c r="K6398" s="560"/>
      <c r="L6398" s="560"/>
      <c r="M6398" s="560"/>
      <c r="N6398" s="560"/>
      <c r="O6398" s="560"/>
      <c r="P6398" s="560"/>
      <c r="Q6398" s="560"/>
      <c r="R6398" s="560"/>
      <c r="S6398" s="560"/>
      <c r="T6398" s="560"/>
      <c r="U6398" s="560"/>
    </row>
    <row r="6399" spans="1:21">
      <c r="A6399" s="593">
        <f t="shared" si="594"/>
        <v>41541</v>
      </c>
      <c r="B6399" s="594">
        <v>41541.583703472221</v>
      </c>
      <c r="C6399" s="560">
        <f t="shared" si="595"/>
        <v>2013</v>
      </c>
      <c r="D6399" s="560">
        <f t="shared" si="596"/>
        <v>9</v>
      </c>
      <c r="E6399" s="560">
        <f t="shared" si="597"/>
        <v>24</v>
      </c>
      <c r="F6399" s="560">
        <f t="shared" si="598"/>
        <v>14</v>
      </c>
      <c r="G6399" s="595">
        <f t="shared" si="599"/>
        <v>3</v>
      </c>
      <c r="H6399" s="590">
        <f>CHOOSE('Output Sheet'!$B$4,'8760 Data'!J6399,'8760 Data'!K6399,'8760 Data'!L6399,'8760 Data'!M6399,'8760 Data'!N6399,'8760 Data'!O6399,'8760 Data'!P6399,'8760 Data'!Q6399,'8760 Data'!R6399,'8760 Data'!S6399,'8760 Data'!T6399,'8760 Data'!U6399)</f>
        <v>0</v>
      </c>
      <c r="I6399" s="591" t="e">
        <f>H6399/'Output Sheet'!$B$8</f>
        <v>#DIV/0!</v>
      </c>
      <c r="J6399" s="596"/>
      <c r="K6399" s="560"/>
      <c r="L6399" s="560"/>
      <c r="M6399" s="560"/>
      <c r="N6399" s="560"/>
      <c r="O6399" s="560"/>
      <c r="P6399" s="560"/>
      <c r="Q6399" s="560"/>
      <c r="R6399" s="560"/>
      <c r="S6399" s="560"/>
      <c r="T6399" s="560"/>
      <c r="U6399" s="560"/>
    </row>
    <row r="6400" spans="1:21">
      <c r="A6400" s="593">
        <f t="shared" si="594"/>
        <v>41541</v>
      </c>
      <c r="B6400" s="594">
        <v>41541.625370196758</v>
      </c>
      <c r="C6400" s="560">
        <f t="shared" si="595"/>
        <v>2013</v>
      </c>
      <c r="D6400" s="560">
        <f t="shared" si="596"/>
        <v>9</v>
      </c>
      <c r="E6400" s="560">
        <f t="shared" si="597"/>
        <v>24</v>
      </c>
      <c r="F6400" s="560">
        <f t="shared" si="598"/>
        <v>15</v>
      </c>
      <c r="G6400" s="595">
        <f t="shared" si="599"/>
        <v>3</v>
      </c>
      <c r="H6400" s="590">
        <f>CHOOSE('Output Sheet'!$B$4,'8760 Data'!J6400,'8760 Data'!K6400,'8760 Data'!L6400,'8760 Data'!M6400,'8760 Data'!N6400,'8760 Data'!O6400,'8760 Data'!P6400,'8760 Data'!Q6400,'8760 Data'!R6400,'8760 Data'!S6400,'8760 Data'!T6400,'8760 Data'!U6400)</f>
        <v>0</v>
      </c>
      <c r="I6400" s="591" t="e">
        <f>H6400/'Output Sheet'!$B$8</f>
        <v>#DIV/0!</v>
      </c>
      <c r="J6400" s="596"/>
      <c r="K6400" s="560"/>
      <c r="L6400" s="560"/>
      <c r="M6400" s="560"/>
      <c r="N6400" s="560"/>
      <c r="O6400" s="560"/>
      <c r="P6400" s="560"/>
      <c r="Q6400" s="560"/>
      <c r="R6400" s="560"/>
      <c r="S6400" s="560"/>
      <c r="T6400" s="560"/>
      <c r="U6400" s="560"/>
    </row>
    <row r="6401" spans="1:21">
      <c r="A6401" s="593">
        <f t="shared" si="594"/>
        <v>41541</v>
      </c>
      <c r="B6401" s="594">
        <v>41541.667036921295</v>
      </c>
      <c r="C6401" s="560">
        <f t="shared" si="595"/>
        <v>2013</v>
      </c>
      <c r="D6401" s="560">
        <f t="shared" si="596"/>
        <v>9</v>
      </c>
      <c r="E6401" s="560">
        <f t="shared" si="597"/>
        <v>24</v>
      </c>
      <c r="F6401" s="560">
        <f t="shared" si="598"/>
        <v>16</v>
      </c>
      <c r="G6401" s="595">
        <f t="shared" si="599"/>
        <v>3</v>
      </c>
      <c r="H6401" s="590">
        <f>CHOOSE('Output Sheet'!$B$4,'8760 Data'!J6401,'8760 Data'!K6401,'8760 Data'!L6401,'8760 Data'!M6401,'8760 Data'!N6401,'8760 Data'!O6401,'8760 Data'!P6401,'8760 Data'!Q6401,'8760 Data'!R6401,'8760 Data'!S6401,'8760 Data'!T6401,'8760 Data'!U6401)</f>
        <v>0</v>
      </c>
      <c r="I6401" s="591" t="e">
        <f>H6401/'Output Sheet'!$B$8</f>
        <v>#DIV/0!</v>
      </c>
      <c r="J6401" s="596"/>
      <c r="K6401" s="560"/>
      <c r="L6401" s="560"/>
      <c r="M6401" s="560"/>
      <c r="N6401" s="560"/>
      <c r="O6401" s="560"/>
      <c r="P6401" s="560"/>
      <c r="Q6401" s="560"/>
      <c r="R6401" s="560"/>
      <c r="S6401" s="560"/>
      <c r="T6401" s="560"/>
      <c r="U6401" s="560"/>
    </row>
    <row r="6402" spans="1:21">
      <c r="A6402" s="593">
        <f t="shared" si="594"/>
        <v>41541</v>
      </c>
      <c r="B6402" s="594">
        <v>41541.708703645832</v>
      </c>
      <c r="C6402" s="560">
        <f t="shared" si="595"/>
        <v>2013</v>
      </c>
      <c r="D6402" s="560">
        <f t="shared" si="596"/>
        <v>9</v>
      </c>
      <c r="E6402" s="560">
        <f t="shared" si="597"/>
        <v>24</v>
      </c>
      <c r="F6402" s="560">
        <f t="shared" si="598"/>
        <v>17</v>
      </c>
      <c r="G6402" s="595">
        <f t="shared" si="599"/>
        <v>3</v>
      </c>
      <c r="H6402" s="590">
        <f>CHOOSE('Output Sheet'!$B$4,'8760 Data'!J6402,'8760 Data'!K6402,'8760 Data'!L6402,'8760 Data'!M6402,'8760 Data'!N6402,'8760 Data'!O6402,'8760 Data'!P6402,'8760 Data'!Q6402,'8760 Data'!R6402,'8760 Data'!S6402,'8760 Data'!T6402,'8760 Data'!U6402)</f>
        <v>0</v>
      </c>
      <c r="I6402" s="591" t="e">
        <f>H6402/'Output Sheet'!$B$8</f>
        <v>#DIV/0!</v>
      </c>
      <c r="J6402" s="596"/>
      <c r="K6402" s="560"/>
      <c r="L6402" s="560"/>
      <c r="M6402" s="560"/>
      <c r="N6402" s="560"/>
      <c r="O6402" s="560"/>
      <c r="P6402" s="560"/>
      <c r="Q6402" s="560"/>
      <c r="R6402" s="560"/>
      <c r="S6402" s="560"/>
      <c r="T6402" s="560"/>
      <c r="U6402" s="560"/>
    </row>
    <row r="6403" spans="1:21">
      <c r="A6403" s="593">
        <f t="shared" ref="A6403:A6466" si="600">DATE(C6403,D6403,E6403)</f>
        <v>41541</v>
      </c>
      <c r="B6403" s="594">
        <v>41541.75037037037</v>
      </c>
      <c r="C6403" s="560">
        <f t="shared" ref="C6403:C6466" si="601">YEAR(B6403)</f>
        <v>2013</v>
      </c>
      <c r="D6403" s="560">
        <f t="shared" ref="D6403:D6466" si="602">MONTH(B6403)</f>
        <v>9</v>
      </c>
      <c r="E6403" s="560">
        <f t="shared" ref="E6403:E6466" si="603">DAY(B6403)</f>
        <v>24</v>
      </c>
      <c r="F6403" s="560">
        <f t="shared" ref="F6403:F6466" si="604">IF(HOUR(B6403)&lt;&gt;0,HOUR(B6403),24)</f>
        <v>18</v>
      </c>
      <c r="G6403" s="595">
        <f t="shared" ref="G6403:G6466" si="605">WEEKDAY(B6403,1)</f>
        <v>3</v>
      </c>
      <c r="H6403" s="590">
        <f>CHOOSE('Output Sheet'!$B$4,'8760 Data'!J6403,'8760 Data'!K6403,'8760 Data'!L6403,'8760 Data'!M6403,'8760 Data'!N6403,'8760 Data'!O6403,'8760 Data'!P6403,'8760 Data'!Q6403,'8760 Data'!R6403,'8760 Data'!S6403,'8760 Data'!T6403,'8760 Data'!U6403)</f>
        <v>0</v>
      </c>
      <c r="I6403" s="591" t="e">
        <f>H6403/'Output Sheet'!$B$8</f>
        <v>#DIV/0!</v>
      </c>
      <c r="J6403" s="596"/>
      <c r="K6403" s="560"/>
      <c r="L6403" s="560"/>
      <c r="M6403" s="560"/>
      <c r="N6403" s="560"/>
      <c r="O6403" s="560"/>
      <c r="P6403" s="560"/>
      <c r="Q6403" s="560"/>
      <c r="R6403" s="560"/>
      <c r="S6403" s="560"/>
      <c r="T6403" s="560"/>
      <c r="U6403" s="560"/>
    </row>
    <row r="6404" spans="1:21">
      <c r="A6404" s="593">
        <f t="shared" si="600"/>
        <v>41541</v>
      </c>
      <c r="B6404" s="594">
        <v>41541.792037094907</v>
      </c>
      <c r="C6404" s="560">
        <f t="shared" si="601"/>
        <v>2013</v>
      </c>
      <c r="D6404" s="560">
        <f t="shared" si="602"/>
        <v>9</v>
      </c>
      <c r="E6404" s="560">
        <f t="shared" si="603"/>
        <v>24</v>
      </c>
      <c r="F6404" s="560">
        <f t="shared" si="604"/>
        <v>19</v>
      </c>
      <c r="G6404" s="595">
        <f t="shared" si="605"/>
        <v>3</v>
      </c>
      <c r="H6404" s="590">
        <f>CHOOSE('Output Sheet'!$B$4,'8760 Data'!J6404,'8760 Data'!K6404,'8760 Data'!L6404,'8760 Data'!M6404,'8760 Data'!N6404,'8760 Data'!O6404,'8760 Data'!P6404,'8760 Data'!Q6404,'8760 Data'!R6404,'8760 Data'!S6404,'8760 Data'!T6404,'8760 Data'!U6404)</f>
        <v>0</v>
      </c>
      <c r="I6404" s="591" t="e">
        <f>H6404/'Output Sheet'!$B$8</f>
        <v>#DIV/0!</v>
      </c>
      <c r="J6404" s="596"/>
      <c r="K6404" s="560"/>
      <c r="L6404" s="560"/>
      <c r="M6404" s="560"/>
      <c r="N6404" s="560"/>
      <c r="O6404" s="560"/>
      <c r="P6404" s="560"/>
      <c r="Q6404" s="560"/>
      <c r="R6404" s="560"/>
      <c r="S6404" s="560"/>
      <c r="T6404" s="560"/>
      <c r="U6404" s="560"/>
    </row>
    <row r="6405" spans="1:21">
      <c r="A6405" s="593">
        <f t="shared" si="600"/>
        <v>41541</v>
      </c>
      <c r="B6405" s="594">
        <v>41541.833703819444</v>
      </c>
      <c r="C6405" s="560">
        <f t="shared" si="601"/>
        <v>2013</v>
      </c>
      <c r="D6405" s="560">
        <f t="shared" si="602"/>
        <v>9</v>
      </c>
      <c r="E6405" s="560">
        <f t="shared" si="603"/>
        <v>24</v>
      </c>
      <c r="F6405" s="560">
        <f t="shared" si="604"/>
        <v>20</v>
      </c>
      <c r="G6405" s="595">
        <f t="shared" si="605"/>
        <v>3</v>
      </c>
      <c r="H6405" s="590">
        <f>CHOOSE('Output Sheet'!$B$4,'8760 Data'!J6405,'8760 Data'!K6405,'8760 Data'!L6405,'8760 Data'!M6405,'8760 Data'!N6405,'8760 Data'!O6405,'8760 Data'!P6405,'8760 Data'!Q6405,'8760 Data'!R6405,'8760 Data'!S6405,'8760 Data'!T6405,'8760 Data'!U6405)</f>
        <v>0</v>
      </c>
      <c r="I6405" s="591" t="e">
        <f>H6405/'Output Sheet'!$B$8</f>
        <v>#DIV/0!</v>
      </c>
      <c r="J6405" s="596"/>
      <c r="K6405" s="560"/>
      <c r="L6405" s="560"/>
      <c r="M6405" s="560"/>
      <c r="N6405" s="560"/>
      <c r="O6405" s="560"/>
      <c r="P6405" s="560"/>
      <c r="Q6405" s="560"/>
      <c r="R6405" s="560"/>
      <c r="S6405" s="560"/>
      <c r="T6405" s="560"/>
      <c r="U6405" s="560"/>
    </row>
    <row r="6406" spans="1:21">
      <c r="A6406" s="593">
        <f t="shared" si="600"/>
        <v>41541</v>
      </c>
      <c r="B6406" s="594">
        <v>41541.875370543981</v>
      </c>
      <c r="C6406" s="560">
        <f t="shared" si="601"/>
        <v>2013</v>
      </c>
      <c r="D6406" s="560">
        <f t="shared" si="602"/>
        <v>9</v>
      </c>
      <c r="E6406" s="560">
        <f t="shared" si="603"/>
        <v>24</v>
      </c>
      <c r="F6406" s="560">
        <f t="shared" si="604"/>
        <v>21</v>
      </c>
      <c r="G6406" s="595">
        <f t="shared" si="605"/>
        <v>3</v>
      </c>
      <c r="H6406" s="590">
        <f>CHOOSE('Output Sheet'!$B$4,'8760 Data'!J6406,'8760 Data'!K6406,'8760 Data'!L6406,'8760 Data'!M6406,'8760 Data'!N6406,'8760 Data'!O6406,'8760 Data'!P6406,'8760 Data'!Q6406,'8760 Data'!R6406,'8760 Data'!S6406,'8760 Data'!T6406,'8760 Data'!U6406)</f>
        <v>0</v>
      </c>
      <c r="I6406" s="591" t="e">
        <f>H6406/'Output Sheet'!$B$8</f>
        <v>#DIV/0!</v>
      </c>
      <c r="J6406" s="596"/>
      <c r="K6406" s="560"/>
      <c r="L6406" s="560"/>
      <c r="M6406" s="560"/>
      <c r="N6406" s="560"/>
      <c r="O6406" s="560"/>
      <c r="P6406" s="560"/>
      <c r="Q6406" s="560"/>
      <c r="R6406" s="560"/>
      <c r="S6406" s="560"/>
      <c r="T6406" s="560"/>
      <c r="U6406" s="560"/>
    </row>
    <row r="6407" spans="1:21">
      <c r="A6407" s="593">
        <f t="shared" si="600"/>
        <v>41541</v>
      </c>
      <c r="B6407" s="594">
        <v>41541.917037268518</v>
      </c>
      <c r="C6407" s="560">
        <f t="shared" si="601"/>
        <v>2013</v>
      </c>
      <c r="D6407" s="560">
        <f t="shared" si="602"/>
        <v>9</v>
      </c>
      <c r="E6407" s="560">
        <f t="shared" si="603"/>
        <v>24</v>
      </c>
      <c r="F6407" s="560">
        <f t="shared" si="604"/>
        <v>22</v>
      </c>
      <c r="G6407" s="595">
        <f t="shared" si="605"/>
        <v>3</v>
      </c>
      <c r="H6407" s="590">
        <f>CHOOSE('Output Sheet'!$B$4,'8760 Data'!J6407,'8760 Data'!K6407,'8760 Data'!L6407,'8760 Data'!M6407,'8760 Data'!N6407,'8760 Data'!O6407,'8760 Data'!P6407,'8760 Data'!Q6407,'8760 Data'!R6407,'8760 Data'!S6407,'8760 Data'!T6407,'8760 Data'!U6407)</f>
        <v>0</v>
      </c>
      <c r="I6407" s="591" t="e">
        <f>H6407/'Output Sheet'!$B$8</f>
        <v>#DIV/0!</v>
      </c>
      <c r="J6407" s="596"/>
      <c r="K6407" s="560"/>
      <c r="L6407" s="560"/>
      <c r="M6407" s="560"/>
      <c r="N6407" s="560"/>
      <c r="O6407" s="560"/>
      <c r="P6407" s="560"/>
      <c r="Q6407" s="560"/>
      <c r="R6407" s="560"/>
      <c r="S6407" s="560"/>
      <c r="T6407" s="560"/>
      <c r="U6407" s="560"/>
    </row>
    <row r="6408" spans="1:21">
      <c r="A6408" s="593">
        <f t="shared" si="600"/>
        <v>41541</v>
      </c>
      <c r="B6408" s="594">
        <v>41541.958703993056</v>
      </c>
      <c r="C6408" s="560">
        <f t="shared" si="601"/>
        <v>2013</v>
      </c>
      <c r="D6408" s="560">
        <f t="shared" si="602"/>
        <v>9</v>
      </c>
      <c r="E6408" s="560">
        <f t="shared" si="603"/>
        <v>24</v>
      </c>
      <c r="F6408" s="560">
        <f t="shared" si="604"/>
        <v>23</v>
      </c>
      <c r="G6408" s="595">
        <f t="shared" si="605"/>
        <v>3</v>
      </c>
      <c r="H6408" s="590">
        <f>CHOOSE('Output Sheet'!$B$4,'8760 Data'!J6408,'8760 Data'!K6408,'8760 Data'!L6408,'8760 Data'!M6408,'8760 Data'!N6408,'8760 Data'!O6408,'8760 Data'!P6408,'8760 Data'!Q6408,'8760 Data'!R6408,'8760 Data'!S6408,'8760 Data'!T6408,'8760 Data'!U6408)</f>
        <v>0</v>
      </c>
      <c r="I6408" s="591" t="e">
        <f>H6408/'Output Sheet'!$B$8</f>
        <v>#DIV/0!</v>
      </c>
      <c r="J6408" s="596"/>
      <c r="K6408" s="560"/>
      <c r="L6408" s="560"/>
      <c r="M6408" s="560"/>
      <c r="N6408" s="560"/>
      <c r="O6408" s="560"/>
      <c r="P6408" s="560"/>
      <c r="Q6408" s="560"/>
      <c r="R6408" s="560"/>
      <c r="S6408" s="560"/>
      <c r="T6408" s="560"/>
      <c r="U6408" s="560"/>
    </row>
    <row r="6409" spans="1:21">
      <c r="A6409" s="593">
        <f t="shared" si="600"/>
        <v>41542</v>
      </c>
      <c r="B6409" s="594">
        <v>41542.000370717593</v>
      </c>
      <c r="C6409" s="560">
        <f t="shared" si="601"/>
        <v>2013</v>
      </c>
      <c r="D6409" s="560">
        <f t="shared" si="602"/>
        <v>9</v>
      </c>
      <c r="E6409" s="560">
        <f t="shared" si="603"/>
        <v>25</v>
      </c>
      <c r="F6409" s="560">
        <f t="shared" si="604"/>
        <v>24</v>
      </c>
      <c r="G6409" s="595">
        <f t="shared" si="605"/>
        <v>4</v>
      </c>
      <c r="H6409" s="590">
        <f>CHOOSE('Output Sheet'!$B$4,'8760 Data'!J6409,'8760 Data'!K6409,'8760 Data'!L6409,'8760 Data'!M6409,'8760 Data'!N6409,'8760 Data'!O6409,'8760 Data'!P6409,'8760 Data'!Q6409,'8760 Data'!R6409,'8760 Data'!S6409,'8760 Data'!T6409,'8760 Data'!U6409)</f>
        <v>0</v>
      </c>
      <c r="I6409" s="591" t="e">
        <f>H6409/'Output Sheet'!$B$8</f>
        <v>#DIV/0!</v>
      </c>
      <c r="J6409" s="596"/>
      <c r="K6409" s="560"/>
      <c r="L6409" s="560"/>
      <c r="M6409" s="560"/>
      <c r="N6409" s="560"/>
      <c r="O6409" s="560"/>
      <c r="P6409" s="560"/>
      <c r="Q6409" s="560"/>
      <c r="R6409" s="560"/>
      <c r="S6409" s="560"/>
      <c r="T6409" s="560"/>
      <c r="U6409" s="560"/>
    </row>
    <row r="6410" spans="1:21">
      <c r="A6410" s="593">
        <f t="shared" si="600"/>
        <v>41542</v>
      </c>
      <c r="B6410" s="594">
        <v>41542.04203744213</v>
      </c>
      <c r="C6410" s="560">
        <f t="shared" si="601"/>
        <v>2013</v>
      </c>
      <c r="D6410" s="560">
        <f t="shared" si="602"/>
        <v>9</v>
      </c>
      <c r="E6410" s="560">
        <f t="shared" si="603"/>
        <v>25</v>
      </c>
      <c r="F6410" s="560">
        <f t="shared" si="604"/>
        <v>1</v>
      </c>
      <c r="G6410" s="595">
        <f t="shared" si="605"/>
        <v>4</v>
      </c>
      <c r="H6410" s="590">
        <f>CHOOSE('Output Sheet'!$B$4,'8760 Data'!J6410,'8760 Data'!K6410,'8760 Data'!L6410,'8760 Data'!M6410,'8760 Data'!N6410,'8760 Data'!O6410,'8760 Data'!P6410,'8760 Data'!Q6410,'8760 Data'!R6410,'8760 Data'!S6410,'8760 Data'!T6410,'8760 Data'!U6410)</f>
        <v>0</v>
      </c>
      <c r="I6410" s="591" t="e">
        <f>H6410/'Output Sheet'!$B$8</f>
        <v>#DIV/0!</v>
      </c>
      <c r="J6410" s="596"/>
      <c r="K6410" s="560"/>
      <c r="L6410" s="560"/>
      <c r="M6410" s="560"/>
      <c r="N6410" s="560"/>
      <c r="O6410" s="560"/>
      <c r="P6410" s="560"/>
      <c r="Q6410" s="560"/>
      <c r="R6410" s="560"/>
      <c r="S6410" s="560"/>
      <c r="T6410" s="560"/>
      <c r="U6410" s="560"/>
    </row>
    <row r="6411" spans="1:21">
      <c r="A6411" s="593">
        <f t="shared" si="600"/>
        <v>41542</v>
      </c>
      <c r="B6411" s="594">
        <v>41542.083704166667</v>
      </c>
      <c r="C6411" s="560">
        <f t="shared" si="601"/>
        <v>2013</v>
      </c>
      <c r="D6411" s="560">
        <f t="shared" si="602"/>
        <v>9</v>
      </c>
      <c r="E6411" s="560">
        <f t="shared" si="603"/>
        <v>25</v>
      </c>
      <c r="F6411" s="560">
        <f t="shared" si="604"/>
        <v>2</v>
      </c>
      <c r="G6411" s="595">
        <f t="shared" si="605"/>
        <v>4</v>
      </c>
      <c r="H6411" s="590">
        <f>CHOOSE('Output Sheet'!$B$4,'8760 Data'!J6411,'8760 Data'!K6411,'8760 Data'!L6411,'8760 Data'!M6411,'8760 Data'!N6411,'8760 Data'!O6411,'8760 Data'!P6411,'8760 Data'!Q6411,'8760 Data'!R6411,'8760 Data'!S6411,'8760 Data'!T6411,'8760 Data'!U6411)</f>
        <v>0</v>
      </c>
      <c r="I6411" s="591" t="e">
        <f>H6411/'Output Sheet'!$B$8</f>
        <v>#DIV/0!</v>
      </c>
      <c r="J6411" s="596"/>
      <c r="K6411" s="560"/>
      <c r="L6411" s="560"/>
      <c r="M6411" s="560"/>
      <c r="N6411" s="560"/>
      <c r="O6411" s="560"/>
      <c r="P6411" s="560"/>
      <c r="Q6411" s="560"/>
      <c r="R6411" s="560"/>
      <c r="S6411" s="560"/>
      <c r="T6411" s="560"/>
      <c r="U6411" s="560"/>
    </row>
    <row r="6412" spans="1:21">
      <c r="A6412" s="593">
        <f t="shared" si="600"/>
        <v>41542</v>
      </c>
      <c r="B6412" s="594">
        <v>41542.125370891205</v>
      </c>
      <c r="C6412" s="560">
        <f t="shared" si="601"/>
        <v>2013</v>
      </c>
      <c r="D6412" s="560">
        <f t="shared" si="602"/>
        <v>9</v>
      </c>
      <c r="E6412" s="560">
        <f t="shared" si="603"/>
        <v>25</v>
      </c>
      <c r="F6412" s="560">
        <f t="shared" si="604"/>
        <v>3</v>
      </c>
      <c r="G6412" s="595">
        <f t="shared" si="605"/>
        <v>4</v>
      </c>
      <c r="H6412" s="590">
        <f>CHOOSE('Output Sheet'!$B$4,'8760 Data'!J6412,'8760 Data'!K6412,'8760 Data'!L6412,'8760 Data'!M6412,'8760 Data'!N6412,'8760 Data'!O6412,'8760 Data'!P6412,'8760 Data'!Q6412,'8760 Data'!R6412,'8760 Data'!S6412,'8760 Data'!T6412,'8760 Data'!U6412)</f>
        <v>0</v>
      </c>
      <c r="I6412" s="591" t="e">
        <f>H6412/'Output Sheet'!$B$8</f>
        <v>#DIV/0!</v>
      </c>
      <c r="J6412" s="596"/>
      <c r="K6412" s="560"/>
      <c r="L6412" s="560"/>
      <c r="M6412" s="560"/>
      <c r="N6412" s="560"/>
      <c r="O6412" s="560"/>
      <c r="P6412" s="560"/>
      <c r="Q6412" s="560"/>
      <c r="R6412" s="560"/>
      <c r="S6412" s="560"/>
      <c r="T6412" s="560"/>
      <c r="U6412" s="560"/>
    </row>
    <row r="6413" spans="1:21">
      <c r="A6413" s="593">
        <f t="shared" si="600"/>
        <v>41542</v>
      </c>
      <c r="B6413" s="594">
        <v>41542.167037615742</v>
      </c>
      <c r="C6413" s="560">
        <f t="shared" si="601"/>
        <v>2013</v>
      </c>
      <c r="D6413" s="560">
        <f t="shared" si="602"/>
        <v>9</v>
      </c>
      <c r="E6413" s="560">
        <f t="shared" si="603"/>
        <v>25</v>
      </c>
      <c r="F6413" s="560">
        <f t="shared" si="604"/>
        <v>4</v>
      </c>
      <c r="G6413" s="595">
        <f t="shared" si="605"/>
        <v>4</v>
      </c>
      <c r="H6413" s="590">
        <f>CHOOSE('Output Sheet'!$B$4,'8760 Data'!J6413,'8760 Data'!K6413,'8760 Data'!L6413,'8760 Data'!M6413,'8760 Data'!N6413,'8760 Data'!O6413,'8760 Data'!P6413,'8760 Data'!Q6413,'8760 Data'!R6413,'8760 Data'!S6413,'8760 Data'!T6413,'8760 Data'!U6413)</f>
        <v>0</v>
      </c>
      <c r="I6413" s="591" t="e">
        <f>H6413/'Output Sheet'!$B$8</f>
        <v>#DIV/0!</v>
      </c>
      <c r="J6413" s="596"/>
      <c r="K6413" s="560"/>
      <c r="L6413" s="560"/>
      <c r="M6413" s="560"/>
      <c r="N6413" s="560"/>
      <c r="O6413" s="560"/>
      <c r="P6413" s="560"/>
      <c r="Q6413" s="560"/>
      <c r="R6413" s="560"/>
      <c r="S6413" s="560"/>
      <c r="T6413" s="560"/>
      <c r="U6413" s="560"/>
    </row>
    <row r="6414" spans="1:21">
      <c r="A6414" s="593">
        <f t="shared" si="600"/>
        <v>41542</v>
      </c>
      <c r="B6414" s="594">
        <v>41542.208704340279</v>
      </c>
      <c r="C6414" s="560">
        <f t="shared" si="601"/>
        <v>2013</v>
      </c>
      <c r="D6414" s="560">
        <f t="shared" si="602"/>
        <v>9</v>
      </c>
      <c r="E6414" s="560">
        <f t="shared" si="603"/>
        <v>25</v>
      </c>
      <c r="F6414" s="560">
        <f t="shared" si="604"/>
        <v>5</v>
      </c>
      <c r="G6414" s="595">
        <f t="shared" si="605"/>
        <v>4</v>
      </c>
      <c r="H6414" s="590">
        <f>CHOOSE('Output Sheet'!$B$4,'8760 Data'!J6414,'8760 Data'!K6414,'8760 Data'!L6414,'8760 Data'!M6414,'8760 Data'!N6414,'8760 Data'!O6414,'8760 Data'!P6414,'8760 Data'!Q6414,'8760 Data'!R6414,'8760 Data'!S6414,'8760 Data'!T6414,'8760 Data'!U6414)</f>
        <v>0</v>
      </c>
      <c r="I6414" s="591" t="e">
        <f>H6414/'Output Sheet'!$B$8</f>
        <v>#DIV/0!</v>
      </c>
      <c r="J6414" s="596"/>
      <c r="K6414" s="560"/>
      <c r="L6414" s="560"/>
      <c r="M6414" s="560"/>
      <c r="N6414" s="560"/>
      <c r="O6414" s="560"/>
      <c r="P6414" s="560"/>
      <c r="Q6414" s="560"/>
      <c r="R6414" s="560"/>
      <c r="S6414" s="560"/>
      <c r="T6414" s="560"/>
      <c r="U6414" s="560"/>
    </row>
    <row r="6415" spans="1:21">
      <c r="A6415" s="593">
        <f t="shared" si="600"/>
        <v>41542</v>
      </c>
      <c r="B6415" s="594">
        <v>41542.250371064816</v>
      </c>
      <c r="C6415" s="560">
        <f t="shared" si="601"/>
        <v>2013</v>
      </c>
      <c r="D6415" s="560">
        <f t="shared" si="602"/>
        <v>9</v>
      </c>
      <c r="E6415" s="560">
        <f t="shared" si="603"/>
        <v>25</v>
      </c>
      <c r="F6415" s="560">
        <f t="shared" si="604"/>
        <v>6</v>
      </c>
      <c r="G6415" s="595">
        <f t="shared" si="605"/>
        <v>4</v>
      </c>
      <c r="H6415" s="590">
        <f>CHOOSE('Output Sheet'!$B$4,'8760 Data'!J6415,'8760 Data'!K6415,'8760 Data'!L6415,'8760 Data'!M6415,'8760 Data'!N6415,'8760 Data'!O6415,'8760 Data'!P6415,'8760 Data'!Q6415,'8760 Data'!R6415,'8760 Data'!S6415,'8760 Data'!T6415,'8760 Data'!U6415)</f>
        <v>0</v>
      </c>
      <c r="I6415" s="591" t="e">
        <f>H6415/'Output Sheet'!$B$8</f>
        <v>#DIV/0!</v>
      </c>
      <c r="J6415" s="596"/>
      <c r="K6415" s="560"/>
      <c r="L6415" s="560"/>
      <c r="M6415" s="560"/>
      <c r="N6415" s="560"/>
      <c r="O6415" s="560"/>
      <c r="P6415" s="560"/>
      <c r="Q6415" s="560"/>
      <c r="R6415" s="560"/>
      <c r="S6415" s="560"/>
      <c r="T6415" s="560"/>
      <c r="U6415" s="560"/>
    </row>
    <row r="6416" spans="1:21">
      <c r="A6416" s="593">
        <f t="shared" si="600"/>
        <v>41542</v>
      </c>
      <c r="B6416" s="594">
        <v>41542.292037789353</v>
      </c>
      <c r="C6416" s="560">
        <f t="shared" si="601"/>
        <v>2013</v>
      </c>
      <c r="D6416" s="560">
        <f t="shared" si="602"/>
        <v>9</v>
      </c>
      <c r="E6416" s="560">
        <f t="shared" si="603"/>
        <v>25</v>
      </c>
      <c r="F6416" s="560">
        <f t="shared" si="604"/>
        <v>7</v>
      </c>
      <c r="G6416" s="595">
        <f t="shared" si="605"/>
        <v>4</v>
      </c>
      <c r="H6416" s="590">
        <f>CHOOSE('Output Sheet'!$B$4,'8760 Data'!J6416,'8760 Data'!K6416,'8760 Data'!L6416,'8760 Data'!M6416,'8760 Data'!N6416,'8760 Data'!O6416,'8760 Data'!P6416,'8760 Data'!Q6416,'8760 Data'!R6416,'8760 Data'!S6416,'8760 Data'!T6416,'8760 Data'!U6416)</f>
        <v>0</v>
      </c>
      <c r="I6416" s="591" t="e">
        <f>H6416/'Output Sheet'!$B$8</f>
        <v>#DIV/0!</v>
      </c>
      <c r="J6416" s="596"/>
      <c r="K6416" s="560"/>
      <c r="L6416" s="560"/>
      <c r="M6416" s="560"/>
      <c r="N6416" s="560"/>
      <c r="O6416" s="560"/>
      <c r="P6416" s="560"/>
      <c r="Q6416" s="560"/>
      <c r="R6416" s="560"/>
      <c r="S6416" s="560"/>
      <c r="T6416" s="560"/>
      <c r="U6416" s="560"/>
    </row>
    <row r="6417" spans="1:21">
      <c r="A6417" s="593">
        <f t="shared" si="600"/>
        <v>41542</v>
      </c>
      <c r="B6417" s="594">
        <v>41542.333704513891</v>
      </c>
      <c r="C6417" s="560">
        <f t="shared" si="601"/>
        <v>2013</v>
      </c>
      <c r="D6417" s="560">
        <f t="shared" si="602"/>
        <v>9</v>
      </c>
      <c r="E6417" s="560">
        <f t="shared" si="603"/>
        <v>25</v>
      </c>
      <c r="F6417" s="560">
        <f t="shared" si="604"/>
        <v>8</v>
      </c>
      <c r="G6417" s="595">
        <f t="shared" si="605"/>
        <v>4</v>
      </c>
      <c r="H6417" s="590">
        <f>CHOOSE('Output Sheet'!$B$4,'8760 Data'!J6417,'8760 Data'!K6417,'8760 Data'!L6417,'8760 Data'!M6417,'8760 Data'!N6417,'8760 Data'!O6417,'8760 Data'!P6417,'8760 Data'!Q6417,'8760 Data'!R6417,'8760 Data'!S6417,'8760 Data'!T6417,'8760 Data'!U6417)</f>
        <v>0</v>
      </c>
      <c r="I6417" s="591" t="e">
        <f>H6417/'Output Sheet'!$B$8</f>
        <v>#DIV/0!</v>
      </c>
      <c r="J6417" s="596"/>
      <c r="K6417" s="560"/>
      <c r="L6417" s="560"/>
      <c r="M6417" s="560"/>
      <c r="N6417" s="560"/>
      <c r="O6417" s="560"/>
      <c r="P6417" s="560"/>
      <c r="Q6417" s="560"/>
      <c r="R6417" s="560"/>
      <c r="S6417" s="560"/>
      <c r="T6417" s="560"/>
      <c r="U6417" s="560"/>
    </row>
    <row r="6418" spans="1:21">
      <c r="A6418" s="593">
        <f t="shared" si="600"/>
        <v>41542</v>
      </c>
      <c r="B6418" s="594">
        <v>41542.375371238428</v>
      </c>
      <c r="C6418" s="560">
        <f t="shared" si="601"/>
        <v>2013</v>
      </c>
      <c r="D6418" s="560">
        <f t="shared" si="602"/>
        <v>9</v>
      </c>
      <c r="E6418" s="560">
        <f t="shared" si="603"/>
        <v>25</v>
      </c>
      <c r="F6418" s="560">
        <f t="shared" si="604"/>
        <v>9</v>
      </c>
      <c r="G6418" s="595">
        <f t="shared" si="605"/>
        <v>4</v>
      </c>
      <c r="H6418" s="590">
        <f>CHOOSE('Output Sheet'!$B$4,'8760 Data'!J6418,'8760 Data'!K6418,'8760 Data'!L6418,'8760 Data'!M6418,'8760 Data'!N6418,'8760 Data'!O6418,'8760 Data'!P6418,'8760 Data'!Q6418,'8760 Data'!R6418,'8760 Data'!S6418,'8760 Data'!T6418,'8760 Data'!U6418)</f>
        <v>0</v>
      </c>
      <c r="I6418" s="591" t="e">
        <f>H6418/'Output Sheet'!$B$8</f>
        <v>#DIV/0!</v>
      </c>
      <c r="J6418" s="596"/>
      <c r="K6418" s="560"/>
      <c r="L6418" s="560"/>
      <c r="M6418" s="560"/>
      <c r="N6418" s="560"/>
      <c r="O6418" s="560"/>
      <c r="P6418" s="560"/>
      <c r="Q6418" s="560"/>
      <c r="R6418" s="560"/>
      <c r="S6418" s="560"/>
      <c r="T6418" s="560"/>
      <c r="U6418" s="560"/>
    </row>
    <row r="6419" spans="1:21">
      <c r="A6419" s="593">
        <f t="shared" si="600"/>
        <v>41542</v>
      </c>
      <c r="B6419" s="594">
        <v>41542.417037962965</v>
      </c>
      <c r="C6419" s="560">
        <f t="shared" si="601"/>
        <v>2013</v>
      </c>
      <c r="D6419" s="560">
        <f t="shared" si="602"/>
        <v>9</v>
      </c>
      <c r="E6419" s="560">
        <f t="shared" si="603"/>
        <v>25</v>
      </c>
      <c r="F6419" s="560">
        <f t="shared" si="604"/>
        <v>10</v>
      </c>
      <c r="G6419" s="595">
        <f t="shared" si="605"/>
        <v>4</v>
      </c>
      <c r="H6419" s="590">
        <f>CHOOSE('Output Sheet'!$B$4,'8760 Data'!J6419,'8760 Data'!K6419,'8760 Data'!L6419,'8760 Data'!M6419,'8760 Data'!N6419,'8760 Data'!O6419,'8760 Data'!P6419,'8760 Data'!Q6419,'8760 Data'!R6419,'8760 Data'!S6419,'8760 Data'!T6419,'8760 Data'!U6419)</f>
        <v>0</v>
      </c>
      <c r="I6419" s="591" t="e">
        <f>H6419/'Output Sheet'!$B$8</f>
        <v>#DIV/0!</v>
      </c>
      <c r="J6419" s="596"/>
      <c r="K6419" s="560"/>
      <c r="L6419" s="560"/>
      <c r="M6419" s="560"/>
      <c r="N6419" s="560"/>
      <c r="O6419" s="560"/>
      <c r="P6419" s="560"/>
      <c r="Q6419" s="560"/>
      <c r="R6419" s="560"/>
      <c r="S6419" s="560"/>
      <c r="T6419" s="560"/>
      <c r="U6419" s="560"/>
    </row>
    <row r="6420" spans="1:21">
      <c r="A6420" s="593">
        <f t="shared" si="600"/>
        <v>41542</v>
      </c>
      <c r="B6420" s="594">
        <v>41542.458704687502</v>
      </c>
      <c r="C6420" s="560">
        <f t="shared" si="601"/>
        <v>2013</v>
      </c>
      <c r="D6420" s="560">
        <f t="shared" si="602"/>
        <v>9</v>
      </c>
      <c r="E6420" s="560">
        <f t="shared" si="603"/>
        <v>25</v>
      </c>
      <c r="F6420" s="560">
        <f t="shared" si="604"/>
        <v>11</v>
      </c>
      <c r="G6420" s="595">
        <f t="shared" si="605"/>
        <v>4</v>
      </c>
      <c r="H6420" s="590">
        <f>CHOOSE('Output Sheet'!$B$4,'8760 Data'!J6420,'8760 Data'!K6420,'8760 Data'!L6420,'8760 Data'!M6420,'8760 Data'!N6420,'8760 Data'!O6420,'8760 Data'!P6420,'8760 Data'!Q6420,'8760 Data'!R6420,'8760 Data'!S6420,'8760 Data'!T6420,'8760 Data'!U6420)</f>
        <v>0</v>
      </c>
      <c r="I6420" s="591" t="e">
        <f>H6420/'Output Sheet'!$B$8</f>
        <v>#DIV/0!</v>
      </c>
      <c r="J6420" s="596"/>
      <c r="K6420" s="560"/>
      <c r="L6420" s="560"/>
      <c r="M6420" s="560"/>
      <c r="N6420" s="560"/>
      <c r="O6420" s="560"/>
      <c r="P6420" s="560"/>
      <c r="Q6420" s="560"/>
      <c r="R6420" s="560"/>
      <c r="S6420" s="560"/>
      <c r="T6420" s="560"/>
      <c r="U6420" s="560"/>
    </row>
    <row r="6421" spans="1:21">
      <c r="A6421" s="593">
        <f t="shared" si="600"/>
        <v>41542</v>
      </c>
      <c r="B6421" s="594">
        <v>41542.500371412039</v>
      </c>
      <c r="C6421" s="560">
        <f t="shared" si="601"/>
        <v>2013</v>
      </c>
      <c r="D6421" s="560">
        <f t="shared" si="602"/>
        <v>9</v>
      </c>
      <c r="E6421" s="560">
        <f t="shared" si="603"/>
        <v>25</v>
      </c>
      <c r="F6421" s="560">
        <f t="shared" si="604"/>
        <v>12</v>
      </c>
      <c r="G6421" s="595">
        <f t="shared" si="605"/>
        <v>4</v>
      </c>
      <c r="H6421" s="590">
        <f>CHOOSE('Output Sheet'!$B$4,'8760 Data'!J6421,'8760 Data'!K6421,'8760 Data'!L6421,'8760 Data'!M6421,'8760 Data'!N6421,'8760 Data'!O6421,'8760 Data'!P6421,'8760 Data'!Q6421,'8760 Data'!R6421,'8760 Data'!S6421,'8760 Data'!T6421,'8760 Data'!U6421)</f>
        <v>0</v>
      </c>
      <c r="I6421" s="591" t="e">
        <f>H6421/'Output Sheet'!$B$8</f>
        <v>#DIV/0!</v>
      </c>
      <c r="J6421" s="596"/>
      <c r="K6421" s="560"/>
      <c r="L6421" s="560"/>
      <c r="M6421" s="560"/>
      <c r="N6421" s="560"/>
      <c r="O6421" s="560"/>
      <c r="P6421" s="560"/>
      <c r="Q6421" s="560"/>
      <c r="R6421" s="560"/>
      <c r="S6421" s="560"/>
      <c r="T6421" s="560"/>
      <c r="U6421" s="560"/>
    </row>
    <row r="6422" spans="1:21">
      <c r="A6422" s="593">
        <f t="shared" si="600"/>
        <v>41542</v>
      </c>
      <c r="B6422" s="594">
        <v>41542.542038136577</v>
      </c>
      <c r="C6422" s="560">
        <f t="shared" si="601"/>
        <v>2013</v>
      </c>
      <c r="D6422" s="560">
        <f t="shared" si="602"/>
        <v>9</v>
      </c>
      <c r="E6422" s="560">
        <f t="shared" si="603"/>
        <v>25</v>
      </c>
      <c r="F6422" s="560">
        <f t="shared" si="604"/>
        <v>13</v>
      </c>
      <c r="G6422" s="595">
        <f t="shared" si="605"/>
        <v>4</v>
      </c>
      <c r="H6422" s="590">
        <f>CHOOSE('Output Sheet'!$B$4,'8760 Data'!J6422,'8760 Data'!K6422,'8760 Data'!L6422,'8760 Data'!M6422,'8760 Data'!N6422,'8760 Data'!O6422,'8760 Data'!P6422,'8760 Data'!Q6422,'8760 Data'!R6422,'8760 Data'!S6422,'8760 Data'!T6422,'8760 Data'!U6422)</f>
        <v>0</v>
      </c>
      <c r="I6422" s="591" t="e">
        <f>H6422/'Output Sheet'!$B$8</f>
        <v>#DIV/0!</v>
      </c>
      <c r="J6422" s="596"/>
      <c r="K6422" s="560"/>
      <c r="L6422" s="560"/>
      <c r="M6422" s="560"/>
      <c r="N6422" s="560"/>
      <c r="O6422" s="560"/>
      <c r="P6422" s="560"/>
      <c r="Q6422" s="560"/>
      <c r="R6422" s="560"/>
      <c r="S6422" s="560"/>
      <c r="T6422" s="560"/>
      <c r="U6422" s="560"/>
    </row>
    <row r="6423" spans="1:21">
      <c r="A6423" s="593">
        <f t="shared" si="600"/>
        <v>41542</v>
      </c>
      <c r="B6423" s="594">
        <v>41542.583704861114</v>
      </c>
      <c r="C6423" s="560">
        <f t="shared" si="601"/>
        <v>2013</v>
      </c>
      <c r="D6423" s="560">
        <f t="shared" si="602"/>
        <v>9</v>
      </c>
      <c r="E6423" s="560">
        <f t="shared" si="603"/>
        <v>25</v>
      </c>
      <c r="F6423" s="560">
        <f t="shared" si="604"/>
        <v>14</v>
      </c>
      <c r="G6423" s="595">
        <f t="shared" si="605"/>
        <v>4</v>
      </c>
      <c r="H6423" s="590">
        <f>CHOOSE('Output Sheet'!$B$4,'8760 Data'!J6423,'8760 Data'!K6423,'8760 Data'!L6423,'8760 Data'!M6423,'8760 Data'!N6423,'8760 Data'!O6423,'8760 Data'!P6423,'8760 Data'!Q6423,'8760 Data'!R6423,'8760 Data'!S6423,'8760 Data'!T6423,'8760 Data'!U6423)</f>
        <v>0</v>
      </c>
      <c r="I6423" s="591" t="e">
        <f>H6423/'Output Sheet'!$B$8</f>
        <v>#DIV/0!</v>
      </c>
      <c r="J6423" s="596"/>
      <c r="K6423" s="560"/>
      <c r="L6423" s="560"/>
      <c r="M6423" s="560"/>
      <c r="N6423" s="560"/>
      <c r="O6423" s="560"/>
      <c r="P6423" s="560"/>
      <c r="Q6423" s="560"/>
      <c r="R6423" s="560"/>
      <c r="S6423" s="560"/>
      <c r="T6423" s="560"/>
      <c r="U6423" s="560"/>
    </row>
    <row r="6424" spans="1:21">
      <c r="A6424" s="593">
        <f t="shared" si="600"/>
        <v>41542</v>
      </c>
      <c r="B6424" s="594">
        <v>41542.625371585651</v>
      </c>
      <c r="C6424" s="560">
        <f t="shared" si="601"/>
        <v>2013</v>
      </c>
      <c r="D6424" s="560">
        <f t="shared" si="602"/>
        <v>9</v>
      </c>
      <c r="E6424" s="560">
        <f t="shared" si="603"/>
        <v>25</v>
      </c>
      <c r="F6424" s="560">
        <f t="shared" si="604"/>
        <v>15</v>
      </c>
      <c r="G6424" s="595">
        <f t="shared" si="605"/>
        <v>4</v>
      </c>
      <c r="H6424" s="590">
        <f>CHOOSE('Output Sheet'!$B$4,'8760 Data'!J6424,'8760 Data'!K6424,'8760 Data'!L6424,'8760 Data'!M6424,'8760 Data'!N6424,'8760 Data'!O6424,'8760 Data'!P6424,'8760 Data'!Q6424,'8760 Data'!R6424,'8760 Data'!S6424,'8760 Data'!T6424,'8760 Data'!U6424)</f>
        <v>0</v>
      </c>
      <c r="I6424" s="591" t="e">
        <f>H6424/'Output Sheet'!$B$8</f>
        <v>#DIV/0!</v>
      </c>
      <c r="J6424" s="596"/>
      <c r="K6424" s="560"/>
      <c r="L6424" s="560"/>
      <c r="M6424" s="560"/>
      <c r="N6424" s="560"/>
      <c r="O6424" s="560"/>
      <c r="P6424" s="560"/>
      <c r="Q6424" s="560"/>
      <c r="R6424" s="560"/>
      <c r="S6424" s="560"/>
      <c r="T6424" s="560"/>
      <c r="U6424" s="560"/>
    </row>
    <row r="6425" spans="1:21">
      <c r="A6425" s="593">
        <f t="shared" si="600"/>
        <v>41542</v>
      </c>
      <c r="B6425" s="594">
        <v>41542.667038310188</v>
      </c>
      <c r="C6425" s="560">
        <f t="shared" si="601"/>
        <v>2013</v>
      </c>
      <c r="D6425" s="560">
        <f t="shared" si="602"/>
        <v>9</v>
      </c>
      <c r="E6425" s="560">
        <f t="shared" si="603"/>
        <v>25</v>
      </c>
      <c r="F6425" s="560">
        <f t="shared" si="604"/>
        <v>16</v>
      </c>
      <c r="G6425" s="595">
        <f t="shared" si="605"/>
        <v>4</v>
      </c>
      <c r="H6425" s="590">
        <f>CHOOSE('Output Sheet'!$B$4,'8760 Data'!J6425,'8760 Data'!K6425,'8760 Data'!L6425,'8760 Data'!M6425,'8760 Data'!N6425,'8760 Data'!O6425,'8760 Data'!P6425,'8760 Data'!Q6425,'8760 Data'!R6425,'8760 Data'!S6425,'8760 Data'!T6425,'8760 Data'!U6425)</f>
        <v>0</v>
      </c>
      <c r="I6425" s="591" t="e">
        <f>H6425/'Output Sheet'!$B$8</f>
        <v>#DIV/0!</v>
      </c>
      <c r="J6425" s="596"/>
      <c r="K6425" s="560"/>
      <c r="L6425" s="560"/>
      <c r="M6425" s="560"/>
      <c r="N6425" s="560"/>
      <c r="O6425" s="560"/>
      <c r="P6425" s="560"/>
      <c r="Q6425" s="560"/>
      <c r="R6425" s="560"/>
      <c r="S6425" s="560"/>
      <c r="T6425" s="560"/>
      <c r="U6425" s="560"/>
    </row>
    <row r="6426" spans="1:21">
      <c r="A6426" s="593">
        <f t="shared" si="600"/>
        <v>41542</v>
      </c>
      <c r="B6426" s="594">
        <v>41542.708705034725</v>
      </c>
      <c r="C6426" s="560">
        <f t="shared" si="601"/>
        <v>2013</v>
      </c>
      <c r="D6426" s="560">
        <f t="shared" si="602"/>
        <v>9</v>
      </c>
      <c r="E6426" s="560">
        <f t="shared" si="603"/>
        <v>25</v>
      </c>
      <c r="F6426" s="560">
        <f t="shared" si="604"/>
        <v>17</v>
      </c>
      <c r="G6426" s="595">
        <f t="shared" si="605"/>
        <v>4</v>
      </c>
      <c r="H6426" s="590">
        <f>CHOOSE('Output Sheet'!$B$4,'8760 Data'!J6426,'8760 Data'!K6426,'8760 Data'!L6426,'8760 Data'!M6426,'8760 Data'!N6426,'8760 Data'!O6426,'8760 Data'!P6426,'8760 Data'!Q6426,'8760 Data'!R6426,'8760 Data'!S6426,'8760 Data'!T6426,'8760 Data'!U6426)</f>
        <v>0</v>
      </c>
      <c r="I6426" s="591" t="e">
        <f>H6426/'Output Sheet'!$B$8</f>
        <v>#DIV/0!</v>
      </c>
      <c r="J6426" s="596"/>
      <c r="K6426" s="560"/>
      <c r="L6426" s="560"/>
      <c r="M6426" s="560"/>
      <c r="N6426" s="560"/>
      <c r="O6426" s="560"/>
      <c r="P6426" s="560"/>
      <c r="Q6426" s="560"/>
      <c r="R6426" s="560"/>
      <c r="S6426" s="560"/>
      <c r="T6426" s="560"/>
      <c r="U6426" s="560"/>
    </row>
    <row r="6427" spans="1:21">
      <c r="A6427" s="593">
        <f t="shared" si="600"/>
        <v>41542</v>
      </c>
      <c r="B6427" s="594">
        <v>41542.750371759263</v>
      </c>
      <c r="C6427" s="560">
        <f t="shared" si="601"/>
        <v>2013</v>
      </c>
      <c r="D6427" s="560">
        <f t="shared" si="602"/>
        <v>9</v>
      </c>
      <c r="E6427" s="560">
        <f t="shared" si="603"/>
        <v>25</v>
      </c>
      <c r="F6427" s="560">
        <f t="shared" si="604"/>
        <v>18</v>
      </c>
      <c r="G6427" s="595">
        <f t="shared" si="605"/>
        <v>4</v>
      </c>
      <c r="H6427" s="590">
        <f>CHOOSE('Output Sheet'!$B$4,'8760 Data'!J6427,'8760 Data'!K6427,'8760 Data'!L6427,'8760 Data'!M6427,'8760 Data'!N6427,'8760 Data'!O6427,'8760 Data'!P6427,'8760 Data'!Q6427,'8760 Data'!R6427,'8760 Data'!S6427,'8760 Data'!T6427,'8760 Data'!U6427)</f>
        <v>0</v>
      </c>
      <c r="I6427" s="591" t="e">
        <f>H6427/'Output Sheet'!$B$8</f>
        <v>#DIV/0!</v>
      </c>
      <c r="J6427" s="596"/>
      <c r="K6427" s="560"/>
      <c r="L6427" s="560"/>
      <c r="M6427" s="560"/>
      <c r="N6427" s="560"/>
      <c r="O6427" s="560"/>
      <c r="P6427" s="560"/>
      <c r="Q6427" s="560"/>
      <c r="R6427" s="560"/>
      <c r="S6427" s="560"/>
      <c r="T6427" s="560"/>
      <c r="U6427" s="560"/>
    </row>
    <row r="6428" spans="1:21">
      <c r="A6428" s="593">
        <f t="shared" si="600"/>
        <v>41542</v>
      </c>
      <c r="B6428" s="594">
        <v>41542.7920384838</v>
      </c>
      <c r="C6428" s="560">
        <f t="shared" si="601"/>
        <v>2013</v>
      </c>
      <c r="D6428" s="560">
        <f t="shared" si="602"/>
        <v>9</v>
      </c>
      <c r="E6428" s="560">
        <f t="shared" si="603"/>
        <v>25</v>
      </c>
      <c r="F6428" s="560">
        <f t="shared" si="604"/>
        <v>19</v>
      </c>
      <c r="G6428" s="595">
        <f t="shared" si="605"/>
        <v>4</v>
      </c>
      <c r="H6428" s="590">
        <f>CHOOSE('Output Sheet'!$B$4,'8760 Data'!J6428,'8760 Data'!K6428,'8760 Data'!L6428,'8760 Data'!M6428,'8760 Data'!N6428,'8760 Data'!O6428,'8760 Data'!P6428,'8760 Data'!Q6428,'8760 Data'!R6428,'8760 Data'!S6428,'8760 Data'!T6428,'8760 Data'!U6428)</f>
        <v>0</v>
      </c>
      <c r="I6428" s="591" t="e">
        <f>H6428/'Output Sheet'!$B$8</f>
        <v>#DIV/0!</v>
      </c>
      <c r="J6428" s="596"/>
      <c r="K6428" s="560"/>
      <c r="L6428" s="560"/>
      <c r="M6428" s="560"/>
      <c r="N6428" s="560"/>
      <c r="O6428" s="560"/>
      <c r="P6428" s="560"/>
      <c r="Q6428" s="560"/>
      <c r="R6428" s="560"/>
      <c r="S6428" s="560"/>
      <c r="T6428" s="560"/>
      <c r="U6428" s="560"/>
    </row>
    <row r="6429" spans="1:21">
      <c r="A6429" s="593">
        <f t="shared" si="600"/>
        <v>41542</v>
      </c>
      <c r="B6429" s="594">
        <v>41542.83370520833</v>
      </c>
      <c r="C6429" s="560">
        <f t="shared" si="601"/>
        <v>2013</v>
      </c>
      <c r="D6429" s="560">
        <f t="shared" si="602"/>
        <v>9</v>
      </c>
      <c r="E6429" s="560">
        <f t="shared" si="603"/>
        <v>25</v>
      </c>
      <c r="F6429" s="560">
        <f t="shared" si="604"/>
        <v>20</v>
      </c>
      <c r="G6429" s="595">
        <f t="shared" si="605"/>
        <v>4</v>
      </c>
      <c r="H6429" s="590">
        <f>CHOOSE('Output Sheet'!$B$4,'8760 Data'!J6429,'8760 Data'!K6429,'8760 Data'!L6429,'8760 Data'!M6429,'8760 Data'!N6429,'8760 Data'!O6429,'8760 Data'!P6429,'8760 Data'!Q6429,'8760 Data'!R6429,'8760 Data'!S6429,'8760 Data'!T6429,'8760 Data'!U6429)</f>
        <v>0</v>
      </c>
      <c r="I6429" s="591" t="e">
        <f>H6429/'Output Sheet'!$B$8</f>
        <v>#DIV/0!</v>
      </c>
      <c r="J6429" s="596"/>
      <c r="K6429" s="560"/>
      <c r="L6429" s="560"/>
      <c r="M6429" s="560"/>
      <c r="N6429" s="560"/>
      <c r="O6429" s="560"/>
      <c r="P6429" s="560"/>
      <c r="Q6429" s="560"/>
      <c r="R6429" s="560"/>
      <c r="S6429" s="560"/>
      <c r="T6429" s="560"/>
      <c r="U6429" s="560"/>
    </row>
    <row r="6430" spans="1:21">
      <c r="A6430" s="593">
        <f t="shared" si="600"/>
        <v>41542</v>
      </c>
      <c r="B6430" s="594">
        <v>41542.875371932867</v>
      </c>
      <c r="C6430" s="560">
        <f t="shared" si="601"/>
        <v>2013</v>
      </c>
      <c r="D6430" s="560">
        <f t="shared" si="602"/>
        <v>9</v>
      </c>
      <c r="E6430" s="560">
        <f t="shared" si="603"/>
        <v>25</v>
      </c>
      <c r="F6430" s="560">
        <f t="shared" si="604"/>
        <v>21</v>
      </c>
      <c r="G6430" s="595">
        <f t="shared" si="605"/>
        <v>4</v>
      </c>
      <c r="H6430" s="590">
        <f>CHOOSE('Output Sheet'!$B$4,'8760 Data'!J6430,'8760 Data'!K6430,'8760 Data'!L6430,'8760 Data'!M6430,'8760 Data'!N6430,'8760 Data'!O6430,'8760 Data'!P6430,'8760 Data'!Q6430,'8760 Data'!R6430,'8760 Data'!S6430,'8760 Data'!T6430,'8760 Data'!U6430)</f>
        <v>0</v>
      </c>
      <c r="I6430" s="591" t="e">
        <f>H6430/'Output Sheet'!$B$8</f>
        <v>#DIV/0!</v>
      </c>
      <c r="J6430" s="596"/>
      <c r="K6430" s="560"/>
      <c r="L6430" s="560"/>
      <c r="M6430" s="560"/>
      <c r="N6430" s="560"/>
      <c r="O6430" s="560"/>
      <c r="P6430" s="560"/>
      <c r="Q6430" s="560"/>
      <c r="R6430" s="560"/>
      <c r="S6430" s="560"/>
      <c r="T6430" s="560"/>
      <c r="U6430" s="560"/>
    </row>
    <row r="6431" spans="1:21">
      <c r="A6431" s="593">
        <f t="shared" si="600"/>
        <v>41542</v>
      </c>
      <c r="B6431" s="594">
        <v>41542.917038657404</v>
      </c>
      <c r="C6431" s="560">
        <f t="shared" si="601"/>
        <v>2013</v>
      </c>
      <c r="D6431" s="560">
        <f t="shared" si="602"/>
        <v>9</v>
      </c>
      <c r="E6431" s="560">
        <f t="shared" si="603"/>
        <v>25</v>
      </c>
      <c r="F6431" s="560">
        <f t="shared" si="604"/>
        <v>22</v>
      </c>
      <c r="G6431" s="595">
        <f t="shared" si="605"/>
        <v>4</v>
      </c>
      <c r="H6431" s="590">
        <f>CHOOSE('Output Sheet'!$B$4,'8760 Data'!J6431,'8760 Data'!K6431,'8760 Data'!L6431,'8760 Data'!M6431,'8760 Data'!N6431,'8760 Data'!O6431,'8760 Data'!P6431,'8760 Data'!Q6431,'8760 Data'!R6431,'8760 Data'!S6431,'8760 Data'!T6431,'8760 Data'!U6431)</f>
        <v>0</v>
      </c>
      <c r="I6431" s="591" t="e">
        <f>H6431/'Output Sheet'!$B$8</f>
        <v>#DIV/0!</v>
      </c>
      <c r="J6431" s="596"/>
      <c r="K6431" s="560"/>
      <c r="L6431" s="560"/>
      <c r="M6431" s="560"/>
      <c r="N6431" s="560"/>
      <c r="O6431" s="560"/>
      <c r="P6431" s="560"/>
      <c r="Q6431" s="560"/>
      <c r="R6431" s="560"/>
      <c r="S6431" s="560"/>
      <c r="T6431" s="560"/>
      <c r="U6431" s="560"/>
    </row>
    <row r="6432" spans="1:21">
      <c r="A6432" s="593">
        <f t="shared" si="600"/>
        <v>41542</v>
      </c>
      <c r="B6432" s="594">
        <v>41542.958705381941</v>
      </c>
      <c r="C6432" s="560">
        <f t="shared" si="601"/>
        <v>2013</v>
      </c>
      <c r="D6432" s="560">
        <f t="shared" si="602"/>
        <v>9</v>
      </c>
      <c r="E6432" s="560">
        <f t="shared" si="603"/>
        <v>25</v>
      </c>
      <c r="F6432" s="560">
        <f t="shared" si="604"/>
        <v>23</v>
      </c>
      <c r="G6432" s="595">
        <f t="shared" si="605"/>
        <v>4</v>
      </c>
      <c r="H6432" s="590">
        <f>CHOOSE('Output Sheet'!$B$4,'8760 Data'!J6432,'8760 Data'!K6432,'8760 Data'!L6432,'8760 Data'!M6432,'8760 Data'!N6432,'8760 Data'!O6432,'8760 Data'!P6432,'8760 Data'!Q6432,'8760 Data'!R6432,'8760 Data'!S6432,'8760 Data'!T6432,'8760 Data'!U6432)</f>
        <v>0</v>
      </c>
      <c r="I6432" s="591" t="e">
        <f>H6432/'Output Sheet'!$B$8</f>
        <v>#DIV/0!</v>
      </c>
      <c r="J6432" s="596"/>
      <c r="K6432" s="560"/>
      <c r="L6432" s="560"/>
      <c r="M6432" s="560"/>
      <c r="N6432" s="560"/>
      <c r="O6432" s="560"/>
      <c r="P6432" s="560"/>
      <c r="Q6432" s="560"/>
      <c r="R6432" s="560"/>
      <c r="S6432" s="560"/>
      <c r="T6432" s="560"/>
      <c r="U6432" s="560"/>
    </row>
    <row r="6433" spans="1:21">
      <c r="A6433" s="593">
        <f t="shared" si="600"/>
        <v>41543</v>
      </c>
      <c r="B6433" s="594">
        <v>41543.000372106479</v>
      </c>
      <c r="C6433" s="560">
        <f t="shared" si="601"/>
        <v>2013</v>
      </c>
      <c r="D6433" s="560">
        <f t="shared" si="602"/>
        <v>9</v>
      </c>
      <c r="E6433" s="560">
        <f t="shared" si="603"/>
        <v>26</v>
      </c>
      <c r="F6433" s="560">
        <f t="shared" si="604"/>
        <v>24</v>
      </c>
      <c r="G6433" s="595">
        <f t="shared" si="605"/>
        <v>5</v>
      </c>
      <c r="H6433" s="590">
        <f>CHOOSE('Output Sheet'!$B$4,'8760 Data'!J6433,'8760 Data'!K6433,'8760 Data'!L6433,'8760 Data'!M6433,'8760 Data'!N6433,'8760 Data'!O6433,'8760 Data'!P6433,'8760 Data'!Q6433,'8760 Data'!R6433,'8760 Data'!S6433,'8760 Data'!T6433,'8760 Data'!U6433)</f>
        <v>0</v>
      </c>
      <c r="I6433" s="591" t="e">
        <f>H6433/'Output Sheet'!$B$8</f>
        <v>#DIV/0!</v>
      </c>
      <c r="J6433" s="596"/>
      <c r="K6433" s="560"/>
      <c r="L6433" s="560"/>
      <c r="M6433" s="560"/>
      <c r="N6433" s="560"/>
      <c r="O6433" s="560"/>
      <c r="P6433" s="560"/>
      <c r="Q6433" s="560"/>
      <c r="R6433" s="560"/>
      <c r="S6433" s="560"/>
      <c r="T6433" s="560"/>
      <c r="U6433" s="560"/>
    </row>
    <row r="6434" spans="1:21">
      <c r="A6434" s="593">
        <f t="shared" si="600"/>
        <v>41543</v>
      </c>
      <c r="B6434" s="594">
        <v>41543.042038831016</v>
      </c>
      <c r="C6434" s="560">
        <f t="shared" si="601"/>
        <v>2013</v>
      </c>
      <c r="D6434" s="560">
        <f t="shared" si="602"/>
        <v>9</v>
      </c>
      <c r="E6434" s="560">
        <f t="shared" si="603"/>
        <v>26</v>
      </c>
      <c r="F6434" s="560">
        <f t="shared" si="604"/>
        <v>1</v>
      </c>
      <c r="G6434" s="595">
        <f t="shared" si="605"/>
        <v>5</v>
      </c>
      <c r="H6434" s="590">
        <f>CHOOSE('Output Sheet'!$B$4,'8760 Data'!J6434,'8760 Data'!K6434,'8760 Data'!L6434,'8760 Data'!M6434,'8760 Data'!N6434,'8760 Data'!O6434,'8760 Data'!P6434,'8760 Data'!Q6434,'8760 Data'!R6434,'8760 Data'!S6434,'8760 Data'!T6434,'8760 Data'!U6434)</f>
        <v>0</v>
      </c>
      <c r="I6434" s="591" t="e">
        <f>H6434/'Output Sheet'!$B$8</f>
        <v>#DIV/0!</v>
      </c>
      <c r="J6434" s="596"/>
      <c r="K6434" s="560"/>
      <c r="L6434" s="560"/>
      <c r="M6434" s="560"/>
      <c r="N6434" s="560"/>
      <c r="O6434" s="560"/>
      <c r="P6434" s="560"/>
      <c r="Q6434" s="560"/>
      <c r="R6434" s="560"/>
      <c r="S6434" s="560"/>
      <c r="T6434" s="560"/>
      <c r="U6434" s="560"/>
    </row>
    <row r="6435" spans="1:21">
      <c r="A6435" s="593">
        <f t="shared" si="600"/>
        <v>41543</v>
      </c>
      <c r="B6435" s="594">
        <v>41543.083705555553</v>
      </c>
      <c r="C6435" s="560">
        <f t="shared" si="601"/>
        <v>2013</v>
      </c>
      <c r="D6435" s="560">
        <f t="shared" si="602"/>
        <v>9</v>
      </c>
      <c r="E6435" s="560">
        <f t="shared" si="603"/>
        <v>26</v>
      </c>
      <c r="F6435" s="560">
        <f t="shared" si="604"/>
        <v>2</v>
      </c>
      <c r="G6435" s="595">
        <f t="shared" si="605"/>
        <v>5</v>
      </c>
      <c r="H6435" s="590">
        <f>CHOOSE('Output Sheet'!$B$4,'8760 Data'!J6435,'8760 Data'!K6435,'8760 Data'!L6435,'8760 Data'!M6435,'8760 Data'!N6435,'8760 Data'!O6435,'8760 Data'!P6435,'8760 Data'!Q6435,'8760 Data'!R6435,'8760 Data'!S6435,'8760 Data'!T6435,'8760 Data'!U6435)</f>
        <v>0</v>
      </c>
      <c r="I6435" s="591" t="e">
        <f>H6435/'Output Sheet'!$B$8</f>
        <v>#DIV/0!</v>
      </c>
      <c r="J6435" s="596"/>
      <c r="K6435" s="560"/>
      <c r="L6435" s="560"/>
      <c r="M6435" s="560"/>
      <c r="N6435" s="560"/>
      <c r="O6435" s="560"/>
      <c r="P6435" s="560"/>
      <c r="Q6435" s="560"/>
      <c r="R6435" s="560"/>
      <c r="S6435" s="560"/>
      <c r="T6435" s="560"/>
      <c r="U6435" s="560"/>
    </row>
    <row r="6436" spans="1:21">
      <c r="A6436" s="593">
        <f t="shared" si="600"/>
        <v>41543</v>
      </c>
      <c r="B6436" s="594">
        <v>41543.12537228009</v>
      </c>
      <c r="C6436" s="560">
        <f t="shared" si="601"/>
        <v>2013</v>
      </c>
      <c r="D6436" s="560">
        <f t="shared" si="602"/>
        <v>9</v>
      </c>
      <c r="E6436" s="560">
        <f t="shared" si="603"/>
        <v>26</v>
      </c>
      <c r="F6436" s="560">
        <f t="shared" si="604"/>
        <v>3</v>
      </c>
      <c r="G6436" s="595">
        <f t="shared" si="605"/>
        <v>5</v>
      </c>
      <c r="H6436" s="590">
        <f>CHOOSE('Output Sheet'!$B$4,'8760 Data'!J6436,'8760 Data'!K6436,'8760 Data'!L6436,'8760 Data'!M6436,'8760 Data'!N6436,'8760 Data'!O6436,'8760 Data'!P6436,'8760 Data'!Q6436,'8760 Data'!R6436,'8760 Data'!S6436,'8760 Data'!T6436,'8760 Data'!U6436)</f>
        <v>0</v>
      </c>
      <c r="I6436" s="591" t="e">
        <f>H6436/'Output Sheet'!$B$8</f>
        <v>#DIV/0!</v>
      </c>
      <c r="J6436" s="596"/>
      <c r="K6436" s="560"/>
      <c r="L6436" s="560"/>
      <c r="M6436" s="560"/>
      <c r="N6436" s="560"/>
      <c r="O6436" s="560"/>
      <c r="P6436" s="560"/>
      <c r="Q6436" s="560"/>
      <c r="R6436" s="560"/>
      <c r="S6436" s="560"/>
      <c r="T6436" s="560"/>
      <c r="U6436" s="560"/>
    </row>
    <row r="6437" spans="1:21">
      <c r="A6437" s="593">
        <f t="shared" si="600"/>
        <v>41543</v>
      </c>
      <c r="B6437" s="594">
        <v>41543.167039004627</v>
      </c>
      <c r="C6437" s="560">
        <f t="shared" si="601"/>
        <v>2013</v>
      </c>
      <c r="D6437" s="560">
        <f t="shared" si="602"/>
        <v>9</v>
      </c>
      <c r="E6437" s="560">
        <f t="shared" si="603"/>
        <v>26</v>
      </c>
      <c r="F6437" s="560">
        <f t="shared" si="604"/>
        <v>4</v>
      </c>
      <c r="G6437" s="595">
        <f t="shared" si="605"/>
        <v>5</v>
      </c>
      <c r="H6437" s="590">
        <f>CHOOSE('Output Sheet'!$B$4,'8760 Data'!J6437,'8760 Data'!K6437,'8760 Data'!L6437,'8760 Data'!M6437,'8760 Data'!N6437,'8760 Data'!O6437,'8760 Data'!P6437,'8760 Data'!Q6437,'8760 Data'!R6437,'8760 Data'!S6437,'8760 Data'!T6437,'8760 Data'!U6437)</f>
        <v>0</v>
      </c>
      <c r="I6437" s="591" t="e">
        <f>H6437/'Output Sheet'!$B$8</f>
        <v>#DIV/0!</v>
      </c>
      <c r="J6437" s="596"/>
      <c r="K6437" s="560"/>
      <c r="L6437" s="560"/>
      <c r="M6437" s="560"/>
      <c r="N6437" s="560"/>
      <c r="O6437" s="560"/>
      <c r="P6437" s="560"/>
      <c r="Q6437" s="560"/>
      <c r="R6437" s="560"/>
      <c r="S6437" s="560"/>
      <c r="T6437" s="560"/>
      <c r="U6437" s="560"/>
    </row>
    <row r="6438" spans="1:21">
      <c r="A6438" s="593">
        <f t="shared" si="600"/>
        <v>41543</v>
      </c>
      <c r="B6438" s="594">
        <v>41543.208705729165</v>
      </c>
      <c r="C6438" s="560">
        <f t="shared" si="601"/>
        <v>2013</v>
      </c>
      <c r="D6438" s="560">
        <f t="shared" si="602"/>
        <v>9</v>
      </c>
      <c r="E6438" s="560">
        <f t="shared" si="603"/>
        <v>26</v>
      </c>
      <c r="F6438" s="560">
        <f t="shared" si="604"/>
        <v>5</v>
      </c>
      <c r="G6438" s="595">
        <f t="shared" si="605"/>
        <v>5</v>
      </c>
      <c r="H6438" s="590">
        <f>CHOOSE('Output Sheet'!$B$4,'8760 Data'!J6438,'8760 Data'!K6438,'8760 Data'!L6438,'8760 Data'!M6438,'8760 Data'!N6438,'8760 Data'!O6438,'8760 Data'!P6438,'8760 Data'!Q6438,'8760 Data'!R6438,'8760 Data'!S6438,'8760 Data'!T6438,'8760 Data'!U6438)</f>
        <v>0</v>
      </c>
      <c r="I6438" s="591" t="e">
        <f>H6438/'Output Sheet'!$B$8</f>
        <v>#DIV/0!</v>
      </c>
      <c r="J6438" s="596"/>
      <c r="K6438" s="560"/>
      <c r="L6438" s="560"/>
      <c r="M6438" s="560"/>
      <c r="N6438" s="560"/>
      <c r="O6438" s="560"/>
      <c r="P6438" s="560"/>
      <c r="Q6438" s="560"/>
      <c r="R6438" s="560"/>
      <c r="S6438" s="560"/>
      <c r="T6438" s="560"/>
      <c r="U6438" s="560"/>
    </row>
    <row r="6439" spans="1:21">
      <c r="A6439" s="593">
        <f t="shared" si="600"/>
        <v>41543</v>
      </c>
      <c r="B6439" s="594">
        <v>41543.250372453702</v>
      </c>
      <c r="C6439" s="560">
        <f t="shared" si="601"/>
        <v>2013</v>
      </c>
      <c r="D6439" s="560">
        <f t="shared" si="602"/>
        <v>9</v>
      </c>
      <c r="E6439" s="560">
        <f t="shared" si="603"/>
        <v>26</v>
      </c>
      <c r="F6439" s="560">
        <f t="shared" si="604"/>
        <v>6</v>
      </c>
      <c r="G6439" s="595">
        <f t="shared" si="605"/>
        <v>5</v>
      </c>
      <c r="H6439" s="590">
        <f>CHOOSE('Output Sheet'!$B$4,'8760 Data'!J6439,'8760 Data'!K6439,'8760 Data'!L6439,'8760 Data'!M6439,'8760 Data'!N6439,'8760 Data'!O6439,'8760 Data'!P6439,'8760 Data'!Q6439,'8760 Data'!R6439,'8760 Data'!S6439,'8760 Data'!T6439,'8760 Data'!U6439)</f>
        <v>0</v>
      </c>
      <c r="I6439" s="591" t="e">
        <f>H6439/'Output Sheet'!$B$8</f>
        <v>#DIV/0!</v>
      </c>
      <c r="J6439" s="596"/>
      <c r="K6439" s="560"/>
      <c r="L6439" s="560"/>
      <c r="M6439" s="560"/>
      <c r="N6439" s="560"/>
      <c r="O6439" s="560"/>
      <c r="P6439" s="560"/>
      <c r="Q6439" s="560"/>
      <c r="R6439" s="560"/>
      <c r="S6439" s="560"/>
      <c r="T6439" s="560"/>
      <c r="U6439" s="560"/>
    </row>
    <row r="6440" spans="1:21">
      <c r="A6440" s="593">
        <f t="shared" si="600"/>
        <v>41543</v>
      </c>
      <c r="B6440" s="594">
        <v>41543.292039178239</v>
      </c>
      <c r="C6440" s="560">
        <f t="shared" si="601"/>
        <v>2013</v>
      </c>
      <c r="D6440" s="560">
        <f t="shared" si="602"/>
        <v>9</v>
      </c>
      <c r="E6440" s="560">
        <f t="shared" si="603"/>
        <v>26</v>
      </c>
      <c r="F6440" s="560">
        <f t="shared" si="604"/>
        <v>7</v>
      </c>
      <c r="G6440" s="595">
        <f t="shared" si="605"/>
        <v>5</v>
      </c>
      <c r="H6440" s="590">
        <f>CHOOSE('Output Sheet'!$B$4,'8760 Data'!J6440,'8760 Data'!K6440,'8760 Data'!L6440,'8760 Data'!M6440,'8760 Data'!N6440,'8760 Data'!O6440,'8760 Data'!P6440,'8760 Data'!Q6440,'8760 Data'!R6440,'8760 Data'!S6440,'8760 Data'!T6440,'8760 Data'!U6440)</f>
        <v>0</v>
      </c>
      <c r="I6440" s="591" t="e">
        <f>H6440/'Output Sheet'!$B$8</f>
        <v>#DIV/0!</v>
      </c>
      <c r="J6440" s="596"/>
      <c r="K6440" s="560"/>
      <c r="L6440" s="560"/>
      <c r="M6440" s="560"/>
      <c r="N6440" s="560"/>
      <c r="O6440" s="560"/>
      <c r="P6440" s="560"/>
      <c r="Q6440" s="560"/>
      <c r="R6440" s="560"/>
      <c r="S6440" s="560"/>
      <c r="T6440" s="560"/>
      <c r="U6440" s="560"/>
    </row>
    <row r="6441" spans="1:21">
      <c r="A6441" s="593">
        <f t="shared" si="600"/>
        <v>41543</v>
      </c>
      <c r="B6441" s="594">
        <v>41543.333705902776</v>
      </c>
      <c r="C6441" s="560">
        <f t="shared" si="601"/>
        <v>2013</v>
      </c>
      <c r="D6441" s="560">
        <f t="shared" si="602"/>
        <v>9</v>
      </c>
      <c r="E6441" s="560">
        <f t="shared" si="603"/>
        <v>26</v>
      </c>
      <c r="F6441" s="560">
        <f t="shared" si="604"/>
        <v>8</v>
      </c>
      <c r="G6441" s="595">
        <f t="shared" si="605"/>
        <v>5</v>
      </c>
      <c r="H6441" s="590">
        <f>CHOOSE('Output Sheet'!$B$4,'8760 Data'!J6441,'8760 Data'!K6441,'8760 Data'!L6441,'8760 Data'!M6441,'8760 Data'!N6441,'8760 Data'!O6441,'8760 Data'!P6441,'8760 Data'!Q6441,'8760 Data'!R6441,'8760 Data'!S6441,'8760 Data'!T6441,'8760 Data'!U6441)</f>
        <v>0</v>
      </c>
      <c r="I6441" s="591" t="e">
        <f>H6441/'Output Sheet'!$B$8</f>
        <v>#DIV/0!</v>
      </c>
      <c r="J6441" s="596"/>
      <c r="K6441" s="560"/>
      <c r="L6441" s="560"/>
      <c r="M6441" s="560"/>
      <c r="N6441" s="560"/>
      <c r="O6441" s="560"/>
      <c r="P6441" s="560"/>
      <c r="Q6441" s="560"/>
      <c r="R6441" s="560"/>
      <c r="S6441" s="560"/>
      <c r="T6441" s="560"/>
      <c r="U6441" s="560"/>
    </row>
    <row r="6442" spans="1:21">
      <c r="A6442" s="593">
        <f t="shared" si="600"/>
        <v>41543</v>
      </c>
      <c r="B6442" s="594">
        <v>41543.375372627313</v>
      </c>
      <c r="C6442" s="560">
        <f t="shared" si="601"/>
        <v>2013</v>
      </c>
      <c r="D6442" s="560">
        <f t="shared" si="602"/>
        <v>9</v>
      </c>
      <c r="E6442" s="560">
        <f t="shared" si="603"/>
        <v>26</v>
      </c>
      <c r="F6442" s="560">
        <f t="shared" si="604"/>
        <v>9</v>
      </c>
      <c r="G6442" s="595">
        <f t="shared" si="605"/>
        <v>5</v>
      </c>
      <c r="H6442" s="590">
        <f>CHOOSE('Output Sheet'!$B$4,'8760 Data'!J6442,'8760 Data'!K6442,'8760 Data'!L6442,'8760 Data'!M6442,'8760 Data'!N6442,'8760 Data'!O6442,'8760 Data'!P6442,'8760 Data'!Q6442,'8760 Data'!R6442,'8760 Data'!S6442,'8760 Data'!T6442,'8760 Data'!U6442)</f>
        <v>0</v>
      </c>
      <c r="I6442" s="591" t="e">
        <f>H6442/'Output Sheet'!$B$8</f>
        <v>#DIV/0!</v>
      </c>
      <c r="J6442" s="596"/>
      <c r="K6442" s="560"/>
      <c r="L6442" s="560"/>
      <c r="M6442" s="560"/>
      <c r="N6442" s="560"/>
      <c r="O6442" s="560"/>
      <c r="P6442" s="560"/>
      <c r="Q6442" s="560"/>
      <c r="R6442" s="560"/>
      <c r="S6442" s="560"/>
      <c r="T6442" s="560"/>
      <c r="U6442" s="560"/>
    </row>
    <row r="6443" spans="1:21">
      <c r="A6443" s="593">
        <f t="shared" si="600"/>
        <v>41543</v>
      </c>
      <c r="B6443" s="594">
        <v>41543.417039351851</v>
      </c>
      <c r="C6443" s="560">
        <f t="shared" si="601"/>
        <v>2013</v>
      </c>
      <c r="D6443" s="560">
        <f t="shared" si="602"/>
        <v>9</v>
      </c>
      <c r="E6443" s="560">
        <f t="shared" si="603"/>
        <v>26</v>
      </c>
      <c r="F6443" s="560">
        <f t="shared" si="604"/>
        <v>10</v>
      </c>
      <c r="G6443" s="595">
        <f t="shared" si="605"/>
        <v>5</v>
      </c>
      <c r="H6443" s="590">
        <f>CHOOSE('Output Sheet'!$B$4,'8760 Data'!J6443,'8760 Data'!K6443,'8760 Data'!L6443,'8760 Data'!M6443,'8760 Data'!N6443,'8760 Data'!O6443,'8760 Data'!P6443,'8760 Data'!Q6443,'8760 Data'!R6443,'8760 Data'!S6443,'8760 Data'!T6443,'8760 Data'!U6443)</f>
        <v>0</v>
      </c>
      <c r="I6443" s="591" t="e">
        <f>H6443/'Output Sheet'!$B$8</f>
        <v>#DIV/0!</v>
      </c>
      <c r="J6443" s="596"/>
      <c r="K6443" s="560"/>
      <c r="L6443" s="560"/>
      <c r="M6443" s="560"/>
      <c r="N6443" s="560"/>
      <c r="O6443" s="560"/>
      <c r="P6443" s="560"/>
      <c r="Q6443" s="560"/>
      <c r="R6443" s="560"/>
      <c r="S6443" s="560"/>
      <c r="T6443" s="560"/>
      <c r="U6443" s="560"/>
    </row>
    <row r="6444" spans="1:21">
      <c r="A6444" s="593">
        <f t="shared" si="600"/>
        <v>41543</v>
      </c>
      <c r="B6444" s="594">
        <v>41543.458706076388</v>
      </c>
      <c r="C6444" s="560">
        <f t="shared" si="601"/>
        <v>2013</v>
      </c>
      <c r="D6444" s="560">
        <f t="shared" si="602"/>
        <v>9</v>
      </c>
      <c r="E6444" s="560">
        <f t="shared" si="603"/>
        <v>26</v>
      </c>
      <c r="F6444" s="560">
        <f t="shared" si="604"/>
        <v>11</v>
      </c>
      <c r="G6444" s="595">
        <f t="shared" si="605"/>
        <v>5</v>
      </c>
      <c r="H6444" s="590">
        <f>CHOOSE('Output Sheet'!$B$4,'8760 Data'!J6444,'8760 Data'!K6444,'8760 Data'!L6444,'8760 Data'!M6444,'8760 Data'!N6444,'8760 Data'!O6444,'8760 Data'!P6444,'8760 Data'!Q6444,'8760 Data'!R6444,'8760 Data'!S6444,'8760 Data'!T6444,'8760 Data'!U6444)</f>
        <v>0</v>
      </c>
      <c r="I6444" s="591" t="e">
        <f>H6444/'Output Sheet'!$B$8</f>
        <v>#DIV/0!</v>
      </c>
      <c r="J6444" s="596"/>
      <c r="K6444" s="560"/>
      <c r="L6444" s="560"/>
      <c r="M6444" s="560"/>
      <c r="N6444" s="560"/>
      <c r="O6444" s="560"/>
      <c r="P6444" s="560"/>
      <c r="Q6444" s="560"/>
      <c r="R6444" s="560"/>
      <c r="S6444" s="560"/>
      <c r="T6444" s="560"/>
      <c r="U6444" s="560"/>
    </row>
    <row r="6445" spans="1:21">
      <c r="A6445" s="593">
        <f t="shared" si="600"/>
        <v>41543</v>
      </c>
      <c r="B6445" s="594">
        <v>41543.500372800925</v>
      </c>
      <c r="C6445" s="560">
        <f t="shared" si="601"/>
        <v>2013</v>
      </c>
      <c r="D6445" s="560">
        <f t="shared" si="602"/>
        <v>9</v>
      </c>
      <c r="E6445" s="560">
        <f t="shared" si="603"/>
        <v>26</v>
      </c>
      <c r="F6445" s="560">
        <f t="shared" si="604"/>
        <v>12</v>
      </c>
      <c r="G6445" s="595">
        <f t="shared" si="605"/>
        <v>5</v>
      </c>
      <c r="H6445" s="590">
        <f>CHOOSE('Output Sheet'!$B$4,'8760 Data'!J6445,'8760 Data'!K6445,'8760 Data'!L6445,'8760 Data'!M6445,'8760 Data'!N6445,'8760 Data'!O6445,'8760 Data'!P6445,'8760 Data'!Q6445,'8760 Data'!R6445,'8760 Data'!S6445,'8760 Data'!T6445,'8760 Data'!U6445)</f>
        <v>0</v>
      </c>
      <c r="I6445" s="591" t="e">
        <f>H6445/'Output Sheet'!$B$8</f>
        <v>#DIV/0!</v>
      </c>
      <c r="J6445" s="596"/>
      <c r="K6445" s="560"/>
      <c r="L6445" s="560"/>
      <c r="M6445" s="560"/>
      <c r="N6445" s="560"/>
      <c r="O6445" s="560"/>
      <c r="P6445" s="560"/>
      <c r="Q6445" s="560"/>
      <c r="R6445" s="560"/>
      <c r="S6445" s="560"/>
      <c r="T6445" s="560"/>
      <c r="U6445" s="560"/>
    </row>
    <row r="6446" spans="1:21">
      <c r="A6446" s="593">
        <f t="shared" si="600"/>
        <v>41543</v>
      </c>
      <c r="B6446" s="594">
        <v>41543.542039525462</v>
      </c>
      <c r="C6446" s="560">
        <f t="shared" si="601"/>
        <v>2013</v>
      </c>
      <c r="D6446" s="560">
        <f t="shared" si="602"/>
        <v>9</v>
      </c>
      <c r="E6446" s="560">
        <f t="shared" si="603"/>
        <v>26</v>
      </c>
      <c r="F6446" s="560">
        <f t="shared" si="604"/>
        <v>13</v>
      </c>
      <c r="G6446" s="595">
        <f t="shared" si="605"/>
        <v>5</v>
      </c>
      <c r="H6446" s="590">
        <f>CHOOSE('Output Sheet'!$B$4,'8760 Data'!J6446,'8760 Data'!K6446,'8760 Data'!L6446,'8760 Data'!M6446,'8760 Data'!N6446,'8760 Data'!O6446,'8760 Data'!P6446,'8760 Data'!Q6446,'8760 Data'!R6446,'8760 Data'!S6446,'8760 Data'!T6446,'8760 Data'!U6446)</f>
        <v>0</v>
      </c>
      <c r="I6446" s="591" t="e">
        <f>H6446/'Output Sheet'!$B$8</f>
        <v>#DIV/0!</v>
      </c>
      <c r="J6446" s="596"/>
      <c r="K6446" s="560"/>
      <c r="L6446" s="560"/>
      <c r="M6446" s="560"/>
      <c r="N6446" s="560"/>
      <c r="O6446" s="560"/>
      <c r="P6446" s="560"/>
      <c r="Q6446" s="560"/>
      <c r="R6446" s="560"/>
      <c r="S6446" s="560"/>
      <c r="T6446" s="560"/>
      <c r="U6446" s="560"/>
    </row>
    <row r="6447" spans="1:21">
      <c r="A6447" s="593">
        <f t="shared" si="600"/>
        <v>41543</v>
      </c>
      <c r="B6447" s="594">
        <v>41543.58370625</v>
      </c>
      <c r="C6447" s="560">
        <f t="shared" si="601"/>
        <v>2013</v>
      </c>
      <c r="D6447" s="560">
        <f t="shared" si="602"/>
        <v>9</v>
      </c>
      <c r="E6447" s="560">
        <f t="shared" si="603"/>
        <v>26</v>
      </c>
      <c r="F6447" s="560">
        <f t="shared" si="604"/>
        <v>14</v>
      </c>
      <c r="G6447" s="595">
        <f t="shared" si="605"/>
        <v>5</v>
      </c>
      <c r="H6447" s="590">
        <f>CHOOSE('Output Sheet'!$B$4,'8760 Data'!J6447,'8760 Data'!K6447,'8760 Data'!L6447,'8760 Data'!M6447,'8760 Data'!N6447,'8760 Data'!O6447,'8760 Data'!P6447,'8760 Data'!Q6447,'8760 Data'!R6447,'8760 Data'!S6447,'8760 Data'!T6447,'8760 Data'!U6447)</f>
        <v>0</v>
      </c>
      <c r="I6447" s="591" t="e">
        <f>H6447/'Output Sheet'!$B$8</f>
        <v>#DIV/0!</v>
      </c>
      <c r="J6447" s="596"/>
      <c r="K6447" s="560"/>
      <c r="L6447" s="560"/>
      <c r="M6447" s="560"/>
      <c r="N6447" s="560"/>
      <c r="O6447" s="560"/>
      <c r="P6447" s="560"/>
      <c r="Q6447" s="560"/>
      <c r="R6447" s="560"/>
      <c r="S6447" s="560"/>
      <c r="T6447" s="560"/>
      <c r="U6447" s="560"/>
    </row>
    <row r="6448" spans="1:21">
      <c r="A6448" s="593">
        <f t="shared" si="600"/>
        <v>41543</v>
      </c>
      <c r="B6448" s="594">
        <v>41543.625372974537</v>
      </c>
      <c r="C6448" s="560">
        <f t="shared" si="601"/>
        <v>2013</v>
      </c>
      <c r="D6448" s="560">
        <f t="shared" si="602"/>
        <v>9</v>
      </c>
      <c r="E6448" s="560">
        <f t="shared" si="603"/>
        <v>26</v>
      </c>
      <c r="F6448" s="560">
        <f t="shared" si="604"/>
        <v>15</v>
      </c>
      <c r="G6448" s="595">
        <f t="shared" si="605"/>
        <v>5</v>
      </c>
      <c r="H6448" s="590">
        <f>CHOOSE('Output Sheet'!$B$4,'8760 Data'!J6448,'8760 Data'!K6448,'8760 Data'!L6448,'8760 Data'!M6448,'8760 Data'!N6448,'8760 Data'!O6448,'8760 Data'!P6448,'8760 Data'!Q6448,'8760 Data'!R6448,'8760 Data'!S6448,'8760 Data'!T6448,'8760 Data'!U6448)</f>
        <v>0</v>
      </c>
      <c r="I6448" s="591" t="e">
        <f>H6448/'Output Sheet'!$B$8</f>
        <v>#DIV/0!</v>
      </c>
      <c r="J6448" s="596"/>
      <c r="K6448" s="560"/>
      <c r="L6448" s="560"/>
      <c r="M6448" s="560"/>
      <c r="N6448" s="560"/>
      <c r="O6448" s="560"/>
      <c r="P6448" s="560"/>
      <c r="Q6448" s="560"/>
      <c r="R6448" s="560"/>
      <c r="S6448" s="560"/>
      <c r="T6448" s="560"/>
      <c r="U6448" s="560"/>
    </row>
    <row r="6449" spans="1:21">
      <c r="A6449" s="593">
        <f t="shared" si="600"/>
        <v>41543</v>
      </c>
      <c r="B6449" s="594">
        <v>41543.667039699074</v>
      </c>
      <c r="C6449" s="560">
        <f t="shared" si="601"/>
        <v>2013</v>
      </c>
      <c r="D6449" s="560">
        <f t="shared" si="602"/>
        <v>9</v>
      </c>
      <c r="E6449" s="560">
        <f t="shared" si="603"/>
        <v>26</v>
      </c>
      <c r="F6449" s="560">
        <f t="shared" si="604"/>
        <v>16</v>
      </c>
      <c r="G6449" s="595">
        <f t="shared" si="605"/>
        <v>5</v>
      </c>
      <c r="H6449" s="590">
        <f>CHOOSE('Output Sheet'!$B$4,'8760 Data'!J6449,'8760 Data'!K6449,'8760 Data'!L6449,'8760 Data'!M6449,'8760 Data'!N6449,'8760 Data'!O6449,'8760 Data'!P6449,'8760 Data'!Q6449,'8760 Data'!R6449,'8760 Data'!S6449,'8760 Data'!T6449,'8760 Data'!U6449)</f>
        <v>0</v>
      </c>
      <c r="I6449" s="591" t="e">
        <f>H6449/'Output Sheet'!$B$8</f>
        <v>#DIV/0!</v>
      </c>
      <c r="J6449" s="596"/>
      <c r="K6449" s="560"/>
      <c r="L6449" s="560"/>
      <c r="M6449" s="560"/>
      <c r="N6449" s="560"/>
      <c r="O6449" s="560"/>
      <c r="P6449" s="560"/>
      <c r="Q6449" s="560"/>
      <c r="R6449" s="560"/>
      <c r="S6449" s="560"/>
      <c r="T6449" s="560"/>
      <c r="U6449" s="560"/>
    </row>
    <row r="6450" spans="1:21">
      <c r="A6450" s="593">
        <f t="shared" si="600"/>
        <v>41543</v>
      </c>
      <c r="B6450" s="594">
        <v>41543.708706423611</v>
      </c>
      <c r="C6450" s="560">
        <f t="shared" si="601"/>
        <v>2013</v>
      </c>
      <c r="D6450" s="560">
        <f t="shared" si="602"/>
        <v>9</v>
      </c>
      <c r="E6450" s="560">
        <f t="shared" si="603"/>
        <v>26</v>
      </c>
      <c r="F6450" s="560">
        <f t="shared" si="604"/>
        <v>17</v>
      </c>
      <c r="G6450" s="595">
        <f t="shared" si="605"/>
        <v>5</v>
      </c>
      <c r="H6450" s="590">
        <f>CHOOSE('Output Sheet'!$B$4,'8760 Data'!J6450,'8760 Data'!K6450,'8760 Data'!L6450,'8760 Data'!M6450,'8760 Data'!N6450,'8760 Data'!O6450,'8760 Data'!P6450,'8760 Data'!Q6450,'8760 Data'!R6450,'8760 Data'!S6450,'8760 Data'!T6450,'8760 Data'!U6450)</f>
        <v>0</v>
      </c>
      <c r="I6450" s="591" t="e">
        <f>H6450/'Output Sheet'!$B$8</f>
        <v>#DIV/0!</v>
      </c>
      <c r="J6450" s="596"/>
      <c r="K6450" s="560"/>
      <c r="L6450" s="560"/>
      <c r="M6450" s="560"/>
      <c r="N6450" s="560"/>
      <c r="O6450" s="560"/>
      <c r="P6450" s="560"/>
      <c r="Q6450" s="560"/>
      <c r="R6450" s="560"/>
      <c r="S6450" s="560"/>
      <c r="T6450" s="560"/>
      <c r="U6450" s="560"/>
    </row>
    <row r="6451" spans="1:21">
      <c r="A6451" s="593">
        <f t="shared" si="600"/>
        <v>41543</v>
      </c>
      <c r="B6451" s="594">
        <v>41543.750373148148</v>
      </c>
      <c r="C6451" s="560">
        <f t="shared" si="601"/>
        <v>2013</v>
      </c>
      <c r="D6451" s="560">
        <f t="shared" si="602"/>
        <v>9</v>
      </c>
      <c r="E6451" s="560">
        <f t="shared" si="603"/>
        <v>26</v>
      </c>
      <c r="F6451" s="560">
        <f t="shared" si="604"/>
        <v>18</v>
      </c>
      <c r="G6451" s="595">
        <f t="shared" si="605"/>
        <v>5</v>
      </c>
      <c r="H6451" s="590">
        <f>CHOOSE('Output Sheet'!$B$4,'8760 Data'!J6451,'8760 Data'!K6451,'8760 Data'!L6451,'8760 Data'!M6451,'8760 Data'!N6451,'8760 Data'!O6451,'8760 Data'!P6451,'8760 Data'!Q6451,'8760 Data'!R6451,'8760 Data'!S6451,'8760 Data'!T6451,'8760 Data'!U6451)</f>
        <v>0</v>
      </c>
      <c r="I6451" s="591" t="e">
        <f>H6451/'Output Sheet'!$B$8</f>
        <v>#DIV/0!</v>
      </c>
      <c r="J6451" s="596"/>
      <c r="K6451" s="560"/>
      <c r="L6451" s="560"/>
      <c r="M6451" s="560"/>
      <c r="N6451" s="560"/>
      <c r="O6451" s="560"/>
      <c r="P6451" s="560"/>
      <c r="Q6451" s="560"/>
      <c r="R6451" s="560"/>
      <c r="S6451" s="560"/>
      <c r="T6451" s="560"/>
      <c r="U6451" s="560"/>
    </row>
    <row r="6452" spans="1:21">
      <c r="A6452" s="593">
        <f t="shared" si="600"/>
        <v>41543</v>
      </c>
      <c r="B6452" s="594">
        <v>41543.792039872686</v>
      </c>
      <c r="C6452" s="560">
        <f t="shared" si="601"/>
        <v>2013</v>
      </c>
      <c r="D6452" s="560">
        <f t="shared" si="602"/>
        <v>9</v>
      </c>
      <c r="E6452" s="560">
        <f t="shared" si="603"/>
        <v>26</v>
      </c>
      <c r="F6452" s="560">
        <f t="shared" si="604"/>
        <v>19</v>
      </c>
      <c r="G6452" s="595">
        <f t="shared" si="605"/>
        <v>5</v>
      </c>
      <c r="H6452" s="590">
        <f>CHOOSE('Output Sheet'!$B$4,'8760 Data'!J6452,'8760 Data'!K6452,'8760 Data'!L6452,'8760 Data'!M6452,'8760 Data'!N6452,'8760 Data'!O6452,'8760 Data'!P6452,'8760 Data'!Q6452,'8760 Data'!R6452,'8760 Data'!S6452,'8760 Data'!T6452,'8760 Data'!U6452)</f>
        <v>0</v>
      </c>
      <c r="I6452" s="591" t="e">
        <f>H6452/'Output Sheet'!$B$8</f>
        <v>#DIV/0!</v>
      </c>
      <c r="J6452" s="596"/>
      <c r="K6452" s="560"/>
      <c r="L6452" s="560"/>
      <c r="M6452" s="560"/>
      <c r="N6452" s="560"/>
      <c r="O6452" s="560"/>
      <c r="P6452" s="560"/>
      <c r="Q6452" s="560"/>
      <c r="R6452" s="560"/>
      <c r="S6452" s="560"/>
      <c r="T6452" s="560"/>
      <c r="U6452" s="560"/>
    </row>
    <row r="6453" spans="1:21">
      <c r="A6453" s="593">
        <f t="shared" si="600"/>
        <v>41543</v>
      </c>
      <c r="B6453" s="594">
        <v>41543.833706597223</v>
      </c>
      <c r="C6453" s="560">
        <f t="shared" si="601"/>
        <v>2013</v>
      </c>
      <c r="D6453" s="560">
        <f t="shared" si="602"/>
        <v>9</v>
      </c>
      <c r="E6453" s="560">
        <f t="shared" si="603"/>
        <v>26</v>
      </c>
      <c r="F6453" s="560">
        <f t="shared" si="604"/>
        <v>20</v>
      </c>
      <c r="G6453" s="595">
        <f t="shared" si="605"/>
        <v>5</v>
      </c>
      <c r="H6453" s="590">
        <f>CHOOSE('Output Sheet'!$B$4,'8760 Data'!J6453,'8760 Data'!K6453,'8760 Data'!L6453,'8760 Data'!M6453,'8760 Data'!N6453,'8760 Data'!O6453,'8760 Data'!P6453,'8760 Data'!Q6453,'8760 Data'!R6453,'8760 Data'!S6453,'8760 Data'!T6453,'8760 Data'!U6453)</f>
        <v>0</v>
      </c>
      <c r="I6453" s="591" t="e">
        <f>H6453/'Output Sheet'!$B$8</f>
        <v>#DIV/0!</v>
      </c>
      <c r="J6453" s="596"/>
      <c r="K6453" s="560"/>
      <c r="L6453" s="560"/>
      <c r="M6453" s="560"/>
      <c r="N6453" s="560"/>
      <c r="O6453" s="560"/>
      <c r="P6453" s="560"/>
      <c r="Q6453" s="560"/>
      <c r="R6453" s="560"/>
      <c r="S6453" s="560"/>
      <c r="T6453" s="560"/>
      <c r="U6453" s="560"/>
    </row>
    <row r="6454" spans="1:21">
      <c r="A6454" s="593">
        <f t="shared" si="600"/>
        <v>41543</v>
      </c>
      <c r="B6454" s="594">
        <v>41543.87537332176</v>
      </c>
      <c r="C6454" s="560">
        <f t="shared" si="601"/>
        <v>2013</v>
      </c>
      <c r="D6454" s="560">
        <f t="shared" si="602"/>
        <v>9</v>
      </c>
      <c r="E6454" s="560">
        <f t="shared" si="603"/>
        <v>26</v>
      </c>
      <c r="F6454" s="560">
        <f t="shared" si="604"/>
        <v>21</v>
      </c>
      <c r="G6454" s="595">
        <f t="shared" si="605"/>
        <v>5</v>
      </c>
      <c r="H6454" s="590">
        <f>CHOOSE('Output Sheet'!$B$4,'8760 Data'!J6454,'8760 Data'!K6454,'8760 Data'!L6454,'8760 Data'!M6454,'8760 Data'!N6454,'8760 Data'!O6454,'8760 Data'!P6454,'8760 Data'!Q6454,'8760 Data'!R6454,'8760 Data'!S6454,'8760 Data'!T6454,'8760 Data'!U6454)</f>
        <v>0</v>
      </c>
      <c r="I6454" s="591" t="e">
        <f>H6454/'Output Sheet'!$B$8</f>
        <v>#DIV/0!</v>
      </c>
      <c r="J6454" s="596"/>
      <c r="K6454" s="560"/>
      <c r="L6454" s="560"/>
      <c r="M6454" s="560"/>
      <c r="N6454" s="560"/>
      <c r="O6454" s="560"/>
      <c r="P6454" s="560"/>
      <c r="Q6454" s="560"/>
      <c r="R6454" s="560"/>
      <c r="S6454" s="560"/>
      <c r="T6454" s="560"/>
      <c r="U6454" s="560"/>
    </row>
    <row r="6455" spans="1:21">
      <c r="A6455" s="593">
        <f t="shared" si="600"/>
        <v>41543</v>
      </c>
      <c r="B6455" s="594">
        <v>41543.917040046297</v>
      </c>
      <c r="C6455" s="560">
        <f t="shared" si="601"/>
        <v>2013</v>
      </c>
      <c r="D6455" s="560">
        <f t="shared" si="602"/>
        <v>9</v>
      </c>
      <c r="E6455" s="560">
        <f t="shared" si="603"/>
        <v>26</v>
      </c>
      <c r="F6455" s="560">
        <f t="shared" si="604"/>
        <v>22</v>
      </c>
      <c r="G6455" s="595">
        <f t="shared" si="605"/>
        <v>5</v>
      </c>
      <c r="H6455" s="590">
        <f>CHOOSE('Output Sheet'!$B$4,'8760 Data'!J6455,'8760 Data'!K6455,'8760 Data'!L6455,'8760 Data'!M6455,'8760 Data'!N6455,'8760 Data'!O6455,'8760 Data'!P6455,'8760 Data'!Q6455,'8760 Data'!R6455,'8760 Data'!S6455,'8760 Data'!T6455,'8760 Data'!U6455)</f>
        <v>0</v>
      </c>
      <c r="I6455" s="591" t="e">
        <f>H6455/'Output Sheet'!$B$8</f>
        <v>#DIV/0!</v>
      </c>
      <c r="J6455" s="596"/>
      <c r="K6455" s="560"/>
      <c r="L6455" s="560"/>
      <c r="M6455" s="560"/>
      <c r="N6455" s="560"/>
      <c r="O6455" s="560"/>
      <c r="P6455" s="560"/>
      <c r="Q6455" s="560"/>
      <c r="R6455" s="560"/>
      <c r="S6455" s="560"/>
      <c r="T6455" s="560"/>
      <c r="U6455" s="560"/>
    </row>
    <row r="6456" spans="1:21">
      <c r="A6456" s="593">
        <f t="shared" si="600"/>
        <v>41543</v>
      </c>
      <c r="B6456" s="594">
        <v>41543.958706770834</v>
      </c>
      <c r="C6456" s="560">
        <f t="shared" si="601"/>
        <v>2013</v>
      </c>
      <c r="D6456" s="560">
        <f t="shared" si="602"/>
        <v>9</v>
      </c>
      <c r="E6456" s="560">
        <f t="shared" si="603"/>
        <v>26</v>
      </c>
      <c r="F6456" s="560">
        <f t="shared" si="604"/>
        <v>23</v>
      </c>
      <c r="G6456" s="595">
        <f t="shared" si="605"/>
        <v>5</v>
      </c>
      <c r="H6456" s="590">
        <f>CHOOSE('Output Sheet'!$B$4,'8760 Data'!J6456,'8760 Data'!K6456,'8760 Data'!L6456,'8760 Data'!M6456,'8760 Data'!N6456,'8760 Data'!O6456,'8760 Data'!P6456,'8760 Data'!Q6456,'8760 Data'!R6456,'8760 Data'!S6456,'8760 Data'!T6456,'8760 Data'!U6456)</f>
        <v>0</v>
      </c>
      <c r="I6456" s="591" t="e">
        <f>H6456/'Output Sheet'!$B$8</f>
        <v>#DIV/0!</v>
      </c>
      <c r="J6456" s="596"/>
      <c r="K6456" s="560"/>
      <c r="L6456" s="560"/>
      <c r="M6456" s="560"/>
      <c r="N6456" s="560"/>
      <c r="O6456" s="560"/>
      <c r="P6456" s="560"/>
      <c r="Q6456" s="560"/>
      <c r="R6456" s="560"/>
      <c r="S6456" s="560"/>
      <c r="T6456" s="560"/>
      <c r="U6456" s="560"/>
    </row>
    <row r="6457" spans="1:21">
      <c r="A6457" s="593">
        <f t="shared" si="600"/>
        <v>41544</v>
      </c>
      <c r="B6457" s="594">
        <v>41544.000373495372</v>
      </c>
      <c r="C6457" s="560">
        <f t="shared" si="601"/>
        <v>2013</v>
      </c>
      <c r="D6457" s="560">
        <f t="shared" si="602"/>
        <v>9</v>
      </c>
      <c r="E6457" s="560">
        <f t="shared" si="603"/>
        <v>27</v>
      </c>
      <c r="F6457" s="560">
        <f t="shared" si="604"/>
        <v>24</v>
      </c>
      <c r="G6457" s="595">
        <f t="shared" si="605"/>
        <v>6</v>
      </c>
      <c r="H6457" s="590">
        <f>CHOOSE('Output Sheet'!$B$4,'8760 Data'!J6457,'8760 Data'!K6457,'8760 Data'!L6457,'8760 Data'!M6457,'8760 Data'!N6457,'8760 Data'!O6457,'8760 Data'!P6457,'8760 Data'!Q6457,'8760 Data'!R6457,'8760 Data'!S6457,'8760 Data'!T6457,'8760 Data'!U6457)</f>
        <v>0</v>
      </c>
      <c r="I6457" s="591" t="e">
        <f>H6457/'Output Sheet'!$B$8</f>
        <v>#DIV/0!</v>
      </c>
      <c r="J6457" s="596"/>
      <c r="K6457" s="560"/>
      <c r="L6457" s="560"/>
      <c r="M6457" s="560"/>
      <c r="N6457" s="560"/>
      <c r="O6457" s="560"/>
      <c r="P6457" s="560"/>
      <c r="Q6457" s="560"/>
      <c r="R6457" s="560"/>
      <c r="S6457" s="560"/>
      <c r="T6457" s="560"/>
      <c r="U6457" s="560"/>
    </row>
    <row r="6458" spans="1:21">
      <c r="A6458" s="593">
        <f t="shared" si="600"/>
        <v>41544</v>
      </c>
      <c r="B6458" s="594">
        <v>41544.042040219909</v>
      </c>
      <c r="C6458" s="560">
        <f t="shared" si="601"/>
        <v>2013</v>
      </c>
      <c r="D6458" s="560">
        <f t="shared" si="602"/>
        <v>9</v>
      </c>
      <c r="E6458" s="560">
        <f t="shared" si="603"/>
        <v>27</v>
      </c>
      <c r="F6458" s="560">
        <f t="shared" si="604"/>
        <v>1</v>
      </c>
      <c r="G6458" s="595">
        <f t="shared" si="605"/>
        <v>6</v>
      </c>
      <c r="H6458" s="590">
        <f>CHOOSE('Output Sheet'!$B$4,'8760 Data'!J6458,'8760 Data'!K6458,'8760 Data'!L6458,'8760 Data'!M6458,'8760 Data'!N6458,'8760 Data'!O6458,'8760 Data'!P6458,'8760 Data'!Q6458,'8760 Data'!R6458,'8760 Data'!S6458,'8760 Data'!T6458,'8760 Data'!U6458)</f>
        <v>0</v>
      </c>
      <c r="I6458" s="591" t="e">
        <f>H6458/'Output Sheet'!$B$8</f>
        <v>#DIV/0!</v>
      </c>
      <c r="J6458" s="596"/>
      <c r="K6458" s="560"/>
      <c r="L6458" s="560"/>
      <c r="M6458" s="560"/>
      <c r="N6458" s="560"/>
      <c r="O6458" s="560"/>
      <c r="P6458" s="560"/>
      <c r="Q6458" s="560"/>
      <c r="R6458" s="560"/>
      <c r="S6458" s="560"/>
      <c r="T6458" s="560"/>
      <c r="U6458" s="560"/>
    </row>
    <row r="6459" spans="1:21">
      <c r="A6459" s="593">
        <f t="shared" si="600"/>
        <v>41544</v>
      </c>
      <c r="B6459" s="594">
        <v>41544.083706944446</v>
      </c>
      <c r="C6459" s="560">
        <f t="shared" si="601"/>
        <v>2013</v>
      </c>
      <c r="D6459" s="560">
        <f t="shared" si="602"/>
        <v>9</v>
      </c>
      <c r="E6459" s="560">
        <f t="shared" si="603"/>
        <v>27</v>
      </c>
      <c r="F6459" s="560">
        <f t="shared" si="604"/>
        <v>2</v>
      </c>
      <c r="G6459" s="595">
        <f t="shared" si="605"/>
        <v>6</v>
      </c>
      <c r="H6459" s="590">
        <f>CHOOSE('Output Sheet'!$B$4,'8760 Data'!J6459,'8760 Data'!K6459,'8760 Data'!L6459,'8760 Data'!M6459,'8760 Data'!N6459,'8760 Data'!O6459,'8760 Data'!P6459,'8760 Data'!Q6459,'8760 Data'!R6459,'8760 Data'!S6459,'8760 Data'!T6459,'8760 Data'!U6459)</f>
        <v>0</v>
      </c>
      <c r="I6459" s="591" t="e">
        <f>H6459/'Output Sheet'!$B$8</f>
        <v>#DIV/0!</v>
      </c>
      <c r="J6459" s="596"/>
      <c r="K6459" s="560"/>
      <c r="L6459" s="560"/>
      <c r="M6459" s="560"/>
      <c r="N6459" s="560"/>
      <c r="O6459" s="560"/>
      <c r="P6459" s="560"/>
      <c r="Q6459" s="560"/>
      <c r="R6459" s="560"/>
      <c r="S6459" s="560"/>
      <c r="T6459" s="560"/>
      <c r="U6459" s="560"/>
    </row>
    <row r="6460" spans="1:21">
      <c r="A6460" s="593">
        <f t="shared" si="600"/>
        <v>41544</v>
      </c>
      <c r="B6460" s="594">
        <v>41544.125373668983</v>
      </c>
      <c r="C6460" s="560">
        <f t="shared" si="601"/>
        <v>2013</v>
      </c>
      <c r="D6460" s="560">
        <f t="shared" si="602"/>
        <v>9</v>
      </c>
      <c r="E6460" s="560">
        <f t="shared" si="603"/>
        <v>27</v>
      </c>
      <c r="F6460" s="560">
        <f t="shared" si="604"/>
        <v>3</v>
      </c>
      <c r="G6460" s="595">
        <f t="shared" si="605"/>
        <v>6</v>
      </c>
      <c r="H6460" s="590">
        <f>CHOOSE('Output Sheet'!$B$4,'8760 Data'!J6460,'8760 Data'!K6460,'8760 Data'!L6460,'8760 Data'!M6460,'8760 Data'!N6460,'8760 Data'!O6460,'8760 Data'!P6460,'8760 Data'!Q6460,'8760 Data'!R6460,'8760 Data'!S6460,'8760 Data'!T6460,'8760 Data'!U6460)</f>
        <v>0</v>
      </c>
      <c r="I6460" s="591" t="e">
        <f>H6460/'Output Sheet'!$B$8</f>
        <v>#DIV/0!</v>
      </c>
      <c r="J6460" s="596"/>
      <c r="K6460" s="560"/>
      <c r="L6460" s="560"/>
      <c r="M6460" s="560"/>
      <c r="N6460" s="560"/>
      <c r="O6460" s="560"/>
      <c r="P6460" s="560"/>
      <c r="Q6460" s="560"/>
      <c r="R6460" s="560"/>
      <c r="S6460" s="560"/>
      <c r="T6460" s="560"/>
      <c r="U6460" s="560"/>
    </row>
    <row r="6461" spans="1:21">
      <c r="A6461" s="593">
        <f t="shared" si="600"/>
        <v>41544</v>
      </c>
      <c r="B6461" s="594">
        <v>41544.16704039352</v>
      </c>
      <c r="C6461" s="560">
        <f t="shared" si="601"/>
        <v>2013</v>
      </c>
      <c r="D6461" s="560">
        <f t="shared" si="602"/>
        <v>9</v>
      </c>
      <c r="E6461" s="560">
        <f t="shared" si="603"/>
        <v>27</v>
      </c>
      <c r="F6461" s="560">
        <f t="shared" si="604"/>
        <v>4</v>
      </c>
      <c r="G6461" s="595">
        <f t="shared" si="605"/>
        <v>6</v>
      </c>
      <c r="H6461" s="590">
        <f>CHOOSE('Output Sheet'!$B$4,'8760 Data'!J6461,'8760 Data'!K6461,'8760 Data'!L6461,'8760 Data'!M6461,'8760 Data'!N6461,'8760 Data'!O6461,'8760 Data'!P6461,'8760 Data'!Q6461,'8760 Data'!R6461,'8760 Data'!S6461,'8760 Data'!T6461,'8760 Data'!U6461)</f>
        <v>0</v>
      </c>
      <c r="I6461" s="591" t="e">
        <f>H6461/'Output Sheet'!$B$8</f>
        <v>#DIV/0!</v>
      </c>
      <c r="J6461" s="596"/>
      <c r="K6461" s="560"/>
      <c r="L6461" s="560"/>
      <c r="M6461" s="560"/>
      <c r="N6461" s="560"/>
      <c r="O6461" s="560"/>
      <c r="P6461" s="560"/>
      <c r="Q6461" s="560"/>
      <c r="R6461" s="560"/>
      <c r="S6461" s="560"/>
      <c r="T6461" s="560"/>
      <c r="U6461" s="560"/>
    </row>
    <row r="6462" spans="1:21">
      <c r="A6462" s="593">
        <f t="shared" si="600"/>
        <v>41544</v>
      </c>
      <c r="B6462" s="594">
        <v>41544.208707118058</v>
      </c>
      <c r="C6462" s="560">
        <f t="shared" si="601"/>
        <v>2013</v>
      </c>
      <c r="D6462" s="560">
        <f t="shared" si="602"/>
        <v>9</v>
      </c>
      <c r="E6462" s="560">
        <f t="shared" si="603"/>
        <v>27</v>
      </c>
      <c r="F6462" s="560">
        <f t="shared" si="604"/>
        <v>5</v>
      </c>
      <c r="G6462" s="595">
        <f t="shared" si="605"/>
        <v>6</v>
      </c>
      <c r="H6462" s="590">
        <f>CHOOSE('Output Sheet'!$B$4,'8760 Data'!J6462,'8760 Data'!K6462,'8760 Data'!L6462,'8760 Data'!M6462,'8760 Data'!N6462,'8760 Data'!O6462,'8760 Data'!P6462,'8760 Data'!Q6462,'8760 Data'!R6462,'8760 Data'!S6462,'8760 Data'!T6462,'8760 Data'!U6462)</f>
        <v>0</v>
      </c>
      <c r="I6462" s="591" t="e">
        <f>H6462/'Output Sheet'!$B$8</f>
        <v>#DIV/0!</v>
      </c>
      <c r="J6462" s="596"/>
      <c r="K6462" s="560"/>
      <c r="L6462" s="560"/>
      <c r="M6462" s="560"/>
      <c r="N6462" s="560"/>
      <c r="O6462" s="560"/>
      <c r="P6462" s="560"/>
      <c r="Q6462" s="560"/>
      <c r="R6462" s="560"/>
      <c r="S6462" s="560"/>
      <c r="T6462" s="560"/>
      <c r="U6462" s="560"/>
    </row>
    <row r="6463" spans="1:21">
      <c r="A6463" s="593">
        <f t="shared" si="600"/>
        <v>41544</v>
      </c>
      <c r="B6463" s="594">
        <v>41544.250373842595</v>
      </c>
      <c r="C6463" s="560">
        <f t="shared" si="601"/>
        <v>2013</v>
      </c>
      <c r="D6463" s="560">
        <f t="shared" si="602"/>
        <v>9</v>
      </c>
      <c r="E6463" s="560">
        <f t="shared" si="603"/>
        <v>27</v>
      </c>
      <c r="F6463" s="560">
        <f t="shared" si="604"/>
        <v>6</v>
      </c>
      <c r="G6463" s="595">
        <f t="shared" si="605"/>
        <v>6</v>
      </c>
      <c r="H6463" s="590">
        <f>CHOOSE('Output Sheet'!$B$4,'8760 Data'!J6463,'8760 Data'!K6463,'8760 Data'!L6463,'8760 Data'!M6463,'8760 Data'!N6463,'8760 Data'!O6463,'8760 Data'!P6463,'8760 Data'!Q6463,'8760 Data'!R6463,'8760 Data'!S6463,'8760 Data'!T6463,'8760 Data'!U6463)</f>
        <v>0</v>
      </c>
      <c r="I6463" s="591" t="e">
        <f>H6463/'Output Sheet'!$B$8</f>
        <v>#DIV/0!</v>
      </c>
      <c r="J6463" s="596"/>
      <c r="K6463" s="560"/>
      <c r="L6463" s="560"/>
      <c r="M6463" s="560"/>
      <c r="N6463" s="560"/>
      <c r="O6463" s="560"/>
      <c r="P6463" s="560"/>
      <c r="Q6463" s="560"/>
      <c r="R6463" s="560"/>
      <c r="S6463" s="560"/>
      <c r="T6463" s="560"/>
      <c r="U6463" s="560"/>
    </row>
    <row r="6464" spans="1:21">
      <c r="A6464" s="593">
        <f t="shared" si="600"/>
        <v>41544</v>
      </c>
      <c r="B6464" s="594">
        <v>41544.292040567132</v>
      </c>
      <c r="C6464" s="560">
        <f t="shared" si="601"/>
        <v>2013</v>
      </c>
      <c r="D6464" s="560">
        <f t="shared" si="602"/>
        <v>9</v>
      </c>
      <c r="E6464" s="560">
        <f t="shared" si="603"/>
        <v>27</v>
      </c>
      <c r="F6464" s="560">
        <f t="shared" si="604"/>
        <v>7</v>
      </c>
      <c r="G6464" s="595">
        <f t="shared" si="605"/>
        <v>6</v>
      </c>
      <c r="H6464" s="590">
        <f>CHOOSE('Output Sheet'!$B$4,'8760 Data'!J6464,'8760 Data'!K6464,'8760 Data'!L6464,'8760 Data'!M6464,'8760 Data'!N6464,'8760 Data'!O6464,'8760 Data'!P6464,'8760 Data'!Q6464,'8760 Data'!R6464,'8760 Data'!S6464,'8760 Data'!T6464,'8760 Data'!U6464)</f>
        <v>0</v>
      </c>
      <c r="I6464" s="591" t="e">
        <f>H6464/'Output Sheet'!$B$8</f>
        <v>#DIV/0!</v>
      </c>
      <c r="J6464" s="596"/>
      <c r="K6464" s="560"/>
      <c r="L6464" s="560"/>
      <c r="M6464" s="560"/>
      <c r="N6464" s="560"/>
      <c r="O6464" s="560"/>
      <c r="P6464" s="560"/>
      <c r="Q6464" s="560"/>
      <c r="R6464" s="560"/>
      <c r="S6464" s="560"/>
      <c r="T6464" s="560"/>
      <c r="U6464" s="560"/>
    </row>
    <row r="6465" spans="1:21">
      <c r="A6465" s="593">
        <f t="shared" si="600"/>
        <v>41544</v>
      </c>
      <c r="B6465" s="594">
        <v>41544.333707291669</v>
      </c>
      <c r="C6465" s="560">
        <f t="shared" si="601"/>
        <v>2013</v>
      </c>
      <c r="D6465" s="560">
        <f t="shared" si="602"/>
        <v>9</v>
      </c>
      <c r="E6465" s="560">
        <f t="shared" si="603"/>
        <v>27</v>
      </c>
      <c r="F6465" s="560">
        <f t="shared" si="604"/>
        <v>8</v>
      </c>
      <c r="G6465" s="595">
        <f t="shared" si="605"/>
        <v>6</v>
      </c>
      <c r="H6465" s="590">
        <f>CHOOSE('Output Sheet'!$B$4,'8760 Data'!J6465,'8760 Data'!K6465,'8760 Data'!L6465,'8760 Data'!M6465,'8760 Data'!N6465,'8760 Data'!O6465,'8760 Data'!P6465,'8760 Data'!Q6465,'8760 Data'!R6465,'8760 Data'!S6465,'8760 Data'!T6465,'8760 Data'!U6465)</f>
        <v>0</v>
      </c>
      <c r="I6465" s="591" t="e">
        <f>H6465/'Output Sheet'!$B$8</f>
        <v>#DIV/0!</v>
      </c>
      <c r="J6465" s="596"/>
      <c r="K6465" s="560"/>
      <c r="L6465" s="560"/>
      <c r="M6465" s="560"/>
      <c r="N6465" s="560"/>
      <c r="O6465" s="560"/>
      <c r="P6465" s="560"/>
      <c r="Q6465" s="560"/>
      <c r="R6465" s="560"/>
      <c r="S6465" s="560"/>
      <c r="T6465" s="560"/>
      <c r="U6465" s="560"/>
    </row>
    <row r="6466" spans="1:21">
      <c r="A6466" s="593">
        <f t="shared" si="600"/>
        <v>41544</v>
      </c>
      <c r="B6466" s="594">
        <v>41544.375374016206</v>
      </c>
      <c r="C6466" s="560">
        <f t="shared" si="601"/>
        <v>2013</v>
      </c>
      <c r="D6466" s="560">
        <f t="shared" si="602"/>
        <v>9</v>
      </c>
      <c r="E6466" s="560">
        <f t="shared" si="603"/>
        <v>27</v>
      </c>
      <c r="F6466" s="560">
        <f t="shared" si="604"/>
        <v>9</v>
      </c>
      <c r="G6466" s="595">
        <f t="shared" si="605"/>
        <v>6</v>
      </c>
      <c r="H6466" s="590">
        <f>CHOOSE('Output Sheet'!$B$4,'8760 Data'!J6466,'8760 Data'!K6466,'8760 Data'!L6466,'8760 Data'!M6466,'8760 Data'!N6466,'8760 Data'!O6466,'8760 Data'!P6466,'8760 Data'!Q6466,'8760 Data'!R6466,'8760 Data'!S6466,'8760 Data'!T6466,'8760 Data'!U6466)</f>
        <v>0</v>
      </c>
      <c r="I6466" s="591" t="e">
        <f>H6466/'Output Sheet'!$B$8</f>
        <v>#DIV/0!</v>
      </c>
      <c r="J6466" s="596"/>
      <c r="K6466" s="560"/>
      <c r="L6466" s="560"/>
      <c r="M6466" s="560"/>
      <c r="N6466" s="560"/>
      <c r="O6466" s="560"/>
      <c r="P6466" s="560"/>
      <c r="Q6466" s="560"/>
      <c r="R6466" s="560"/>
      <c r="S6466" s="560"/>
      <c r="T6466" s="560"/>
      <c r="U6466" s="560"/>
    </row>
    <row r="6467" spans="1:21">
      <c r="A6467" s="593">
        <f t="shared" ref="A6467:A6530" si="606">DATE(C6467,D6467,E6467)</f>
        <v>41544</v>
      </c>
      <c r="B6467" s="594">
        <v>41544.417040740744</v>
      </c>
      <c r="C6467" s="560">
        <f t="shared" ref="C6467:C6530" si="607">YEAR(B6467)</f>
        <v>2013</v>
      </c>
      <c r="D6467" s="560">
        <f t="shared" ref="D6467:D6530" si="608">MONTH(B6467)</f>
        <v>9</v>
      </c>
      <c r="E6467" s="560">
        <f t="shared" ref="E6467:E6530" si="609">DAY(B6467)</f>
        <v>27</v>
      </c>
      <c r="F6467" s="560">
        <f t="shared" ref="F6467:F6530" si="610">IF(HOUR(B6467)&lt;&gt;0,HOUR(B6467),24)</f>
        <v>10</v>
      </c>
      <c r="G6467" s="595">
        <f t="shared" ref="G6467:G6530" si="611">WEEKDAY(B6467,1)</f>
        <v>6</v>
      </c>
      <c r="H6467" s="590">
        <f>CHOOSE('Output Sheet'!$B$4,'8760 Data'!J6467,'8760 Data'!K6467,'8760 Data'!L6467,'8760 Data'!M6467,'8760 Data'!N6467,'8760 Data'!O6467,'8760 Data'!P6467,'8760 Data'!Q6467,'8760 Data'!R6467,'8760 Data'!S6467,'8760 Data'!T6467,'8760 Data'!U6467)</f>
        <v>0</v>
      </c>
      <c r="I6467" s="591" t="e">
        <f>H6467/'Output Sheet'!$B$8</f>
        <v>#DIV/0!</v>
      </c>
      <c r="J6467" s="596"/>
      <c r="K6467" s="560"/>
      <c r="L6467" s="560"/>
      <c r="M6467" s="560"/>
      <c r="N6467" s="560"/>
      <c r="O6467" s="560"/>
      <c r="P6467" s="560"/>
      <c r="Q6467" s="560"/>
      <c r="R6467" s="560"/>
      <c r="S6467" s="560"/>
      <c r="T6467" s="560"/>
      <c r="U6467" s="560"/>
    </row>
    <row r="6468" spans="1:21">
      <c r="A6468" s="593">
        <f t="shared" si="606"/>
        <v>41544</v>
      </c>
      <c r="B6468" s="594">
        <v>41544.458707465281</v>
      </c>
      <c r="C6468" s="560">
        <f t="shared" si="607"/>
        <v>2013</v>
      </c>
      <c r="D6468" s="560">
        <f t="shared" si="608"/>
        <v>9</v>
      </c>
      <c r="E6468" s="560">
        <f t="shared" si="609"/>
        <v>27</v>
      </c>
      <c r="F6468" s="560">
        <f t="shared" si="610"/>
        <v>11</v>
      </c>
      <c r="G6468" s="595">
        <f t="shared" si="611"/>
        <v>6</v>
      </c>
      <c r="H6468" s="590">
        <f>CHOOSE('Output Sheet'!$B$4,'8760 Data'!J6468,'8760 Data'!K6468,'8760 Data'!L6468,'8760 Data'!M6468,'8760 Data'!N6468,'8760 Data'!O6468,'8760 Data'!P6468,'8760 Data'!Q6468,'8760 Data'!R6468,'8760 Data'!S6468,'8760 Data'!T6468,'8760 Data'!U6468)</f>
        <v>0</v>
      </c>
      <c r="I6468" s="591" t="e">
        <f>H6468/'Output Sheet'!$B$8</f>
        <v>#DIV/0!</v>
      </c>
      <c r="J6468" s="596"/>
      <c r="K6468" s="560"/>
      <c r="L6468" s="560"/>
      <c r="M6468" s="560"/>
      <c r="N6468" s="560"/>
      <c r="O6468" s="560"/>
      <c r="P6468" s="560"/>
      <c r="Q6468" s="560"/>
      <c r="R6468" s="560"/>
      <c r="S6468" s="560"/>
      <c r="T6468" s="560"/>
      <c r="U6468" s="560"/>
    </row>
    <row r="6469" spans="1:21">
      <c r="A6469" s="593">
        <f t="shared" si="606"/>
        <v>41544</v>
      </c>
      <c r="B6469" s="594">
        <v>41544.500374189818</v>
      </c>
      <c r="C6469" s="560">
        <f t="shared" si="607"/>
        <v>2013</v>
      </c>
      <c r="D6469" s="560">
        <f t="shared" si="608"/>
        <v>9</v>
      </c>
      <c r="E6469" s="560">
        <f t="shared" si="609"/>
        <v>27</v>
      </c>
      <c r="F6469" s="560">
        <f t="shared" si="610"/>
        <v>12</v>
      </c>
      <c r="G6469" s="595">
        <f t="shared" si="611"/>
        <v>6</v>
      </c>
      <c r="H6469" s="590">
        <f>CHOOSE('Output Sheet'!$B$4,'8760 Data'!J6469,'8760 Data'!K6469,'8760 Data'!L6469,'8760 Data'!M6469,'8760 Data'!N6469,'8760 Data'!O6469,'8760 Data'!P6469,'8760 Data'!Q6469,'8760 Data'!R6469,'8760 Data'!S6469,'8760 Data'!T6469,'8760 Data'!U6469)</f>
        <v>0</v>
      </c>
      <c r="I6469" s="591" t="e">
        <f>H6469/'Output Sheet'!$B$8</f>
        <v>#DIV/0!</v>
      </c>
      <c r="J6469" s="596"/>
      <c r="K6469" s="560"/>
      <c r="L6469" s="560"/>
      <c r="M6469" s="560"/>
      <c r="N6469" s="560"/>
      <c r="O6469" s="560"/>
      <c r="P6469" s="560"/>
      <c r="Q6469" s="560"/>
      <c r="R6469" s="560"/>
      <c r="S6469" s="560"/>
      <c r="T6469" s="560"/>
      <c r="U6469" s="560"/>
    </row>
    <row r="6470" spans="1:21">
      <c r="A6470" s="593">
        <f t="shared" si="606"/>
        <v>41544</v>
      </c>
      <c r="B6470" s="594">
        <v>41544.542040914355</v>
      </c>
      <c r="C6470" s="560">
        <f t="shared" si="607"/>
        <v>2013</v>
      </c>
      <c r="D6470" s="560">
        <f t="shared" si="608"/>
        <v>9</v>
      </c>
      <c r="E6470" s="560">
        <f t="shared" si="609"/>
        <v>27</v>
      </c>
      <c r="F6470" s="560">
        <f t="shared" si="610"/>
        <v>13</v>
      </c>
      <c r="G6470" s="595">
        <f t="shared" si="611"/>
        <v>6</v>
      </c>
      <c r="H6470" s="590">
        <f>CHOOSE('Output Sheet'!$B$4,'8760 Data'!J6470,'8760 Data'!K6470,'8760 Data'!L6470,'8760 Data'!M6470,'8760 Data'!N6470,'8760 Data'!O6470,'8760 Data'!P6470,'8760 Data'!Q6470,'8760 Data'!R6470,'8760 Data'!S6470,'8760 Data'!T6470,'8760 Data'!U6470)</f>
        <v>0</v>
      </c>
      <c r="I6470" s="591" t="e">
        <f>H6470/'Output Sheet'!$B$8</f>
        <v>#DIV/0!</v>
      </c>
      <c r="J6470" s="596"/>
      <c r="K6470" s="560"/>
      <c r="L6470" s="560"/>
      <c r="M6470" s="560"/>
      <c r="N6470" s="560"/>
      <c r="O6470" s="560"/>
      <c r="P6470" s="560"/>
      <c r="Q6470" s="560"/>
      <c r="R6470" s="560"/>
      <c r="S6470" s="560"/>
      <c r="T6470" s="560"/>
      <c r="U6470" s="560"/>
    </row>
    <row r="6471" spans="1:21">
      <c r="A6471" s="593">
        <f t="shared" si="606"/>
        <v>41544</v>
      </c>
      <c r="B6471" s="594">
        <v>41544.583707638885</v>
      </c>
      <c r="C6471" s="560">
        <f t="shared" si="607"/>
        <v>2013</v>
      </c>
      <c r="D6471" s="560">
        <f t="shared" si="608"/>
        <v>9</v>
      </c>
      <c r="E6471" s="560">
        <f t="shared" si="609"/>
        <v>27</v>
      </c>
      <c r="F6471" s="560">
        <f t="shared" si="610"/>
        <v>14</v>
      </c>
      <c r="G6471" s="595">
        <f t="shared" si="611"/>
        <v>6</v>
      </c>
      <c r="H6471" s="590">
        <f>CHOOSE('Output Sheet'!$B$4,'8760 Data'!J6471,'8760 Data'!K6471,'8760 Data'!L6471,'8760 Data'!M6471,'8760 Data'!N6471,'8760 Data'!O6471,'8760 Data'!P6471,'8760 Data'!Q6471,'8760 Data'!R6471,'8760 Data'!S6471,'8760 Data'!T6471,'8760 Data'!U6471)</f>
        <v>0</v>
      </c>
      <c r="I6471" s="591" t="e">
        <f>H6471/'Output Sheet'!$B$8</f>
        <v>#DIV/0!</v>
      </c>
      <c r="J6471" s="596"/>
      <c r="K6471" s="560"/>
      <c r="L6471" s="560"/>
      <c r="M6471" s="560"/>
      <c r="N6471" s="560"/>
      <c r="O6471" s="560"/>
      <c r="P6471" s="560"/>
      <c r="Q6471" s="560"/>
      <c r="R6471" s="560"/>
      <c r="S6471" s="560"/>
      <c r="T6471" s="560"/>
      <c r="U6471" s="560"/>
    </row>
    <row r="6472" spans="1:21">
      <c r="A6472" s="593">
        <f t="shared" si="606"/>
        <v>41544</v>
      </c>
      <c r="B6472" s="594">
        <v>41544.625374363422</v>
      </c>
      <c r="C6472" s="560">
        <f t="shared" si="607"/>
        <v>2013</v>
      </c>
      <c r="D6472" s="560">
        <f t="shared" si="608"/>
        <v>9</v>
      </c>
      <c r="E6472" s="560">
        <f t="shared" si="609"/>
        <v>27</v>
      </c>
      <c r="F6472" s="560">
        <f t="shared" si="610"/>
        <v>15</v>
      </c>
      <c r="G6472" s="595">
        <f t="shared" si="611"/>
        <v>6</v>
      </c>
      <c r="H6472" s="590">
        <f>CHOOSE('Output Sheet'!$B$4,'8760 Data'!J6472,'8760 Data'!K6472,'8760 Data'!L6472,'8760 Data'!M6472,'8760 Data'!N6472,'8760 Data'!O6472,'8760 Data'!P6472,'8760 Data'!Q6472,'8760 Data'!R6472,'8760 Data'!S6472,'8760 Data'!T6472,'8760 Data'!U6472)</f>
        <v>0</v>
      </c>
      <c r="I6472" s="591" t="e">
        <f>H6472/'Output Sheet'!$B$8</f>
        <v>#DIV/0!</v>
      </c>
      <c r="J6472" s="596"/>
      <c r="K6472" s="560"/>
      <c r="L6472" s="560"/>
      <c r="M6472" s="560"/>
      <c r="N6472" s="560"/>
      <c r="O6472" s="560"/>
      <c r="P6472" s="560"/>
      <c r="Q6472" s="560"/>
      <c r="R6472" s="560"/>
      <c r="S6472" s="560"/>
      <c r="T6472" s="560"/>
      <c r="U6472" s="560"/>
    </row>
    <row r="6473" spans="1:21">
      <c r="A6473" s="593">
        <f t="shared" si="606"/>
        <v>41544</v>
      </c>
      <c r="B6473" s="594">
        <v>41544.66704108796</v>
      </c>
      <c r="C6473" s="560">
        <f t="shared" si="607"/>
        <v>2013</v>
      </c>
      <c r="D6473" s="560">
        <f t="shared" si="608"/>
        <v>9</v>
      </c>
      <c r="E6473" s="560">
        <f t="shared" si="609"/>
        <v>27</v>
      </c>
      <c r="F6473" s="560">
        <f t="shared" si="610"/>
        <v>16</v>
      </c>
      <c r="G6473" s="595">
        <f t="shared" si="611"/>
        <v>6</v>
      </c>
      <c r="H6473" s="590">
        <f>CHOOSE('Output Sheet'!$B$4,'8760 Data'!J6473,'8760 Data'!K6473,'8760 Data'!L6473,'8760 Data'!M6473,'8760 Data'!N6473,'8760 Data'!O6473,'8760 Data'!P6473,'8760 Data'!Q6473,'8760 Data'!R6473,'8760 Data'!S6473,'8760 Data'!T6473,'8760 Data'!U6473)</f>
        <v>0</v>
      </c>
      <c r="I6473" s="591" t="e">
        <f>H6473/'Output Sheet'!$B$8</f>
        <v>#DIV/0!</v>
      </c>
      <c r="J6473" s="596"/>
      <c r="K6473" s="560"/>
      <c r="L6473" s="560"/>
      <c r="M6473" s="560"/>
      <c r="N6473" s="560"/>
      <c r="O6473" s="560"/>
      <c r="P6473" s="560"/>
      <c r="Q6473" s="560"/>
      <c r="R6473" s="560"/>
      <c r="S6473" s="560"/>
      <c r="T6473" s="560"/>
      <c r="U6473" s="560"/>
    </row>
    <row r="6474" spans="1:21">
      <c r="A6474" s="593">
        <f t="shared" si="606"/>
        <v>41544</v>
      </c>
      <c r="B6474" s="594">
        <v>41544.708707812497</v>
      </c>
      <c r="C6474" s="560">
        <f t="shared" si="607"/>
        <v>2013</v>
      </c>
      <c r="D6474" s="560">
        <f t="shared" si="608"/>
        <v>9</v>
      </c>
      <c r="E6474" s="560">
        <f t="shared" si="609"/>
        <v>27</v>
      </c>
      <c r="F6474" s="560">
        <f t="shared" si="610"/>
        <v>17</v>
      </c>
      <c r="G6474" s="595">
        <f t="shared" si="611"/>
        <v>6</v>
      </c>
      <c r="H6474" s="590">
        <f>CHOOSE('Output Sheet'!$B$4,'8760 Data'!J6474,'8760 Data'!K6474,'8760 Data'!L6474,'8760 Data'!M6474,'8760 Data'!N6474,'8760 Data'!O6474,'8760 Data'!P6474,'8760 Data'!Q6474,'8760 Data'!R6474,'8760 Data'!S6474,'8760 Data'!T6474,'8760 Data'!U6474)</f>
        <v>0</v>
      </c>
      <c r="I6474" s="591" t="e">
        <f>H6474/'Output Sheet'!$B$8</f>
        <v>#DIV/0!</v>
      </c>
      <c r="J6474" s="596"/>
      <c r="K6474" s="560"/>
      <c r="L6474" s="560"/>
      <c r="M6474" s="560"/>
      <c r="N6474" s="560"/>
      <c r="O6474" s="560"/>
      <c r="P6474" s="560"/>
      <c r="Q6474" s="560"/>
      <c r="R6474" s="560"/>
      <c r="S6474" s="560"/>
      <c r="T6474" s="560"/>
      <c r="U6474" s="560"/>
    </row>
    <row r="6475" spans="1:21">
      <c r="A6475" s="593">
        <f t="shared" si="606"/>
        <v>41544</v>
      </c>
      <c r="B6475" s="594">
        <v>41544.750374537034</v>
      </c>
      <c r="C6475" s="560">
        <f t="shared" si="607"/>
        <v>2013</v>
      </c>
      <c r="D6475" s="560">
        <f t="shared" si="608"/>
        <v>9</v>
      </c>
      <c r="E6475" s="560">
        <f t="shared" si="609"/>
        <v>27</v>
      </c>
      <c r="F6475" s="560">
        <f t="shared" si="610"/>
        <v>18</v>
      </c>
      <c r="G6475" s="595">
        <f t="shared" si="611"/>
        <v>6</v>
      </c>
      <c r="H6475" s="590">
        <f>CHOOSE('Output Sheet'!$B$4,'8760 Data'!J6475,'8760 Data'!K6475,'8760 Data'!L6475,'8760 Data'!M6475,'8760 Data'!N6475,'8760 Data'!O6475,'8760 Data'!P6475,'8760 Data'!Q6475,'8760 Data'!R6475,'8760 Data'!S6475,'8760 Data'!T6475,'8760 Data'!U6475)</f>
        <v>0</v>
      </c>
      <c r="I6475" s="591" t="e">
        <f>H6475/'Output Sheet'!$B$8</f>
        <v>#DIV/0!</v>
      </c>
      <c r="J6475" s="596"/>
      <c r="K6475" s="560"/>
      <c r="L6475" s="560"/>
      <c r="M6475" s="560"/>
      <c r="N6475" s="560"/>
      <c r="O6475" s="560"/>
      <c r="P6475" s="560"/>
      <c r="Q6475" s="560"/>
      <c r="R6475" s="560"/>
      <c r="S6475" s="560"/>
      <c r="T6475" s="560"/>
      <c r="U6475" s="560"/>
    </row>
    <row r="6476" spans="1:21">
      <c r="A6476" s="593">
        <f t="shared" si="606"/>
        <v>41544</v>
      </c>
      <c r="B6476" s="594">
        <v>41544.792041261571</v>
      </c>
      <c r="C6476" s="560">
        <f t="shared" si="607"/>
        <v>2013</v>
      </c>
      <c r="D6476" s="560">
        <f t="shared" si="608"/>
        <v>9</v>
      </c>
      <c r="E6476" s="560">
        <f t="shared" si="609"/>
        <v>27</v>
      </c>
      <c r="F6476" s="560">
        <f t="shared" si="610"/>
        <v>19</v>
      </c>
      <c r="G6476" s="595">
        <f t="shared" si="611"/>
        <v>6</v>
      </c>
      <c r="H6476" s="590">
        <f>CHOOSE('Output Sheet'!$B$4,'8760 Data'!J6476,'8760 Data'!K6476,'8760 Data'!L6476,'8760 Data'!M6476,'8760 Data'!N6476,'8760 Data'!O6476,'8760 Data'!P6476,'8760 Data'!Q6476,'8760 Data'!R6476,'8760 Data'!S6476,'8760 Data'!T6476,'8760 Data'!U6476)</f>
        <v>0</v>
      </c>
      <c r="I6476" s="591" t="e">
        <f>H6476/'Output Sheet'!$B$8</f>
        <v>#DIV/0!</v>
      </c>
      <c r="J6476" s="596"/>
      <c r="K6476" s="560"/>
      <c r="L6476" s="560"/>
      <c r="M6476" s="560"/>
      <c r="N6476" s="560"/>
      <c r="O6476" s="560"/>
      <c r="P6476" s="560"/>
      <c r="Q6476" s="560"/>
      <c r="R6476" s="560"/>
      <c r="S6476" s="560"/>
      <c r="T6476" s="560"/>
      <c r="U6476" s="560"/>
    </row>
    <row r="6477" spans="1:21">
      <c r="A6477" s="593">
        <f t="shared" si="606"/>
        <v>41544</v>
      </c>
      <c r="B6477" s="594">
        <v>41544.833707986108</v>
      </c>
      <c r="C6477" s="560">
        <f t="shared" si="607"/>
        <v>2013</v>
      </c>
      <c r="D6477" s="560">
        <f t="shared" si="608"/>
        <v>9</v>
      </c>
      <c r="E6477" s="560">
        <f t="shared" si="609"/>
        <v>27</v>
      </c>
      <c r="F6477" s="560">
        <f t="shared" si="610"/>
        <v>20</v>
      </c>
      <c r="G6477" s="595">
        <f t="shared" si="611"/>
        <v>6</v>
      </c>
      <c r="H6477" s="590">
        <f>CHOOSE('Output Sheet'!$B$4,'8760 Data'!J6477,'8760 Data'!K6477,'8760 Data'!L6477,'8760 Data'!M6477,'8760 Data'!N6477,'8760 Data'!O6477,'8760 Data'!P6477,'8760 Data'!Q6477,'8760 Data'!R6477,'8760 Data'!S6477,'8760 Data'!T6477,'8760 Data'!U6477)</f>
        <v>0</v>
      </c>
      <c r="I6477" s="591" t="e">
        <f>H6477/'Output Sheet'!$B$8</f>
        <v>#DIV/0!</v>
      </c>
      <c r="J6477" s="596"/>
      <c r="K6477" s="560"/>
      <c r="L6477" s="560"/>
      <c r="M6477" s="560"/>
      <c r="N6477" s="560"/>
      <c r="O6477" s="560"/>
      <c r="P6477" s="560"/>
      <c r="Q6477" s="560"/>
      <c r="R6477" s="560"/>
      <c r="S6477" s="560"/>
      <c r="T6477" s="560"/>
      <c r="U6477" s="560"/>
    </row>
    <row r="6478" spans="1:21">
      <c r="A6478" s="593">
        <f t="shared" si="606"/>
        <v>41544</v>
      </c>
      <c r="B6478" s="594">
        <v>41544.875374710646</v>
      </c>
      <c r="C6478" s="560">
        <f t="shared" si="607"/>
        <v>2013</v>
      </c>
      <c r="D6478" s="560">
        <f t="shared" si="608"/>
        <v>9</v>
      </c>
      <c r="E6478" s="560">
        <f t="shared" si="609"/>
        <v>27</v>
      </c>
      <c r="F6478" s="560">
        <f t="shared" si="610"/>
        <v>21</v>
      </c>
      <c r="G6478" s="595">
        <f t="shared" si="611"/>
        <v>6</v>
      </c>
      <c r="H6478" s="590">
        <f>CHOOSE('Output Sheet'!$B$4,'8760 Data'!J6478,'8760 Data'!K6478,'8760 Data'!L6478,'8760 Data'!M6478,'8760 Data'!N6478,'8760 Data'!O6478,'8760 Data'!P6478,'8760 Data'!Q6478,'8760 Data'!R6478,'8760 Data'!S6478,'8760 Data'!T6478,'8760 Data'!U6478)</f>
        <v>0</v>
      </c>
      <c r="I6478" s="591" t="e">
        <f>H6478/'Output Sheet'!$B$8</f>
        <v>#DIV/0!</v>
      </c>
      <c r="J6478" s="596"/>
      <c r="K6478" s="560"/>
      <c r="L6478" s="560"/>
      <c r="M6478" s="560"/>
      <c r="N6478" s="560"/>
      <c r="O6478" s="560"/>
      <c r="P6478" s="560"/>
      <c r="Q6478" s="560"/>
      <c r="R6478" s="560"/>
      <c r="S6478" s="560"/>
      <c r="T6478" s="560"/>
      <c r="U6478" s="560"/>
    </row>
    <row r="6479" spans="1:21">
      <c r="A6479" s="593">
        <f t="shared" si="606"/>
        <v>41544</v>
      </c>
      <c r="B6479" s="594">
        <v>41544.917041435183</v>
      </c>
      <c r="C6479" s="560">
        <f t="shared" si="607"/>
        <v>2013</v>
      </c>
      <c r="D6479" s="560">
        <f t="shared" si="608"/>
        <v>9</v>
      </c>
      <c r="E6479" s="560">
        <f t="shared" si="609"/>
        <v>27</v>
      </c>
      <c r="F6479" s="560">
        <f t="shared" si="610"/>
        <v>22</v>
      </c>
      <c r="G6479" s="595">
        <f t="shared" si="611"/>
        <v>6</v>
      </c>
      <c r="H6479" s="590">
        <f>CHOOSE('Output Sheet'!$B$4,'8760 Data'!J6479,'8760 Data'!K6479,'8760 Data'!L6479,'8760 Data'!M6479,'8760 Data'!N6479,'8760 Data'!O6479,'8760 Data'!P6479,'8760 Data'!Q6479,'8760 Data'!R6479,'8760 Data'!S6479,'8760 Data'!T6479,'8760 Data'!U6479)</f>
        <v>0</v>
      </c>
      <c r="I6479" s="591" t="e">
        <f>H6479/'Output Sheet'!$B$8</f>
        <v>#DIV/0!</v>
      </c>
      <c r="J6479" s="596"/>
      <c r="K6479" s="560"/>
      <c r="L6479" s="560"/>
      <c r="M6479" s="560"/>
      <c r="N6479" s="560"/>
      <c r="O6479" s="560"/>
      <c r="P6479" s="560"/>
      <c r="Q6479" s="560"/>
      <c r="R6479" s="560"/>
      <c r="S6479" s="560"/>
      <c r="T6479" s="560"/>
      <c r="U6479" s="560"/>
    </row>
    <row r="6480" spans="1:21">
      <c r="A6480" s="593">
        <f t="shared" si="606"/>
        <v>41544</v>
      </c>
      <c r="B6480" s="594">
        <v>41544.95870815972</v>
      </c>
      <c r="C6480" s="560">
        <f t="shared" si="607"/>
        <v>2013</v>
      </c>
      <c r="D6480" s="560">
        <f t="shared" si="608"/>
        <v>9</v>
      </c>
      <c r="E6480" s="560">
        <f t="shared" si="609"/>
        <v>27</v>
      </c>
      <c r="F6480" s="560">
        <f t="shared" si="610"/>
        <v>23</v>
      </c>
      <c r="G6480" s="595">
        <f t="shared" si="611"/>
        <v>6</v>
      </c>
      <c r="H6480" s="590">
        <f>CHOOSE('Output Sheet'!$B$4,'8760 Data'!J6480,'8760 Data'!K6480,'8760 Data'!L6480,'8760 Data'!M6480,'8760 Data'!N6480,'8760 Data'!O6480,'8760 Data'!P6480,'8760 Data'!Q6480,'8760 Data'!R6480,'8760 Data'!S6480,'8760 Data'!T6480,'8760 Data'!U6480)</f>
        <v>0</v>
      </c>
      <c r="I6480" s="591" t="e">
        <f>H6480/'Output Sheet'!$B$8</f>
        <v>#DIV/0!</v>
      </c>
      <c r="J6480" s="596"/>
      <c r="K6480" s="560"/>
      <c r="L6480" s="560"/>
      <c r="M6480" s="560"/>
      <c r="N6480" s="560"/>
      <c r="O6480" s="560"/>
      <c r="P6480" s="560"/>
      <c r="Q6480" s="560"/>
      <c r="R6480" s="560"/>
      <c r="S6480" s="560"/>
      <c r="T6480" s="560"/>
      <c r="U6480" s="560"/>
    </row>
    <row r="6481" spans="1:21">
      <c r="A6481" s="593">
        <f t="shared" si="606"/>
        <v>41545</v>
      </c>
      <c r="B6481" s="594">
        <v>41545.000374884257</v>
      </c>
      <c r="C6481" s="560">
        <f t="shared" si="607"/>
        <v>2013</v>
      </c>
      <c r="D6481" s="560">
        <f t="shared" si="608"/>
        <v>9</v>
      </c>
      <c r="E6481" s="560">
        <f t="shared" si="609"/>
        <v>28</v>
      </c>
      <c r="F6481" s="560">
        <f t="shared" si="610"/>
        <v>24</v>
      </c>
      <c r="G6481" s="595">
        <f t="shared" si="611"/>
        <v>7</v>
      </c>
      <c r="H6481" s="590">
        <f>CHOOSE('Output Sheet'!$B$4,'8760 Data'!J6481,'8760 Data'!K6481,'8760 Data'!L6481,'8760 Data'!M6481,'8760 Data'!N6481,'8760 Data'!O6481,'8760 Data'!P6481,'8760 Data'!Q6481,'8760 Data'!R6481,'8760 Data'!S6481,'8760 Data'!T6481,'8760 Data'!U6481)</f>
        <v>0</v>
      </c>
      <c r="I6481" s="591" t="e">
        <f>H6481/'Output Sheet'!$B$8</f>
        <v>#DIV/0!</v>
      </c>
      <c r="J6481" s="596"/>
      <c r="K6481" s="560"/>
      <c r="L6481" s="560"/>
      <c r="M6481" s="560"/>
      <c r="N6481" s="560"/>
      <c r="O6481" s="560"/>
      <c r="P6481" s="560"/>
      <c r="Q6481" s="560"/>
      <c r="R6481" s="560"/>
      <c r="S6481" s="560"/>
      <c r="T6481" s="560"/>
      <c r="U6481" s="560"/>
    </row>
    <row r="6482" spans="1:21">
      <c r="A6482" s="593">
        <f t="shared" si="606"/>
        <v>41545</v>
      </c>
      <c r="B6482" s="594">
        <v>41545.042041608795</v>
      </c>
      <c r="C6482" s="560">
        <f t="shared" si="607"/>
        <v>2013</v>
      </c>
      <c r="D6482" s="560">
        <f t="shared" si="608"/>
        <v>9</v>
      </c>
      <c r="E6482" s="560">
        <f t="shared" si="609"/>
        <v>28</v>
      </c>
      <c r="F6482" s="560">
        <f t="shared" si="610"/>
        <v>1</v>
      </c>
      <c r="G6482" s="595">
        <f t="shared" si="611"/>
        <v>7</v>
      </c>
      <c r="H6482" s="590">
        <f>CHOOSE('Output Sheet'!$B$4,'8760 Data'!J6482,'8760 Data'!K6482,'8760 Data'!L6482,'8760 Data'!M6482,'8760 Data'!N6482,'8760 Data'!O6482,'8760 Data'!P6482,'8760 Data'!Q6482,'8760 Data'!R6482,'8760 Data'!S6482,'8760 Data'!T6482,'8760 Data'!U6482)</f>
        <v>0</v>
      </c>
      <c r="I6482" s="591" t="e">
        <f>H6482/'Output Sheet'!$B$8</f>
        <v>#DIV/0!</v>
      </c>
      <c r="J6482" s="596"/>
      <c r="K6482" s="560"/>
      <c r="L6482" s="560"/>
      <c r="M6482" s="560"/>
      <c r="N6482" s="560"/>
      <c r="O6482" s="560"/>
      <c r="P6482" s="560"/>
      <c r="Q6482" s="560"/>
      <c r="R6482" s="560"/>
      <c r="S6482" s="560"/>
      <c r="T6482" s="560"/>
      <c r="U6482" s="560"/>
    </row>
    <row r="6483" spans="1:21">
      <c r="A6483" s="593">
        <f t="shared" si="606"/>
        <v>41545</v>
      </c>
      <c r="B6483" s="594">
        <v>41545.083708333332</v>
      </c>
      <c r="C6483" s="560">
        <f t="shared" si="607"/>
        <v>2013</v>
      </c>
      <c r="D6483" s="560">
        <f t="shared" si="608"/>
        <v>9</v>
      </c>
      <c r="E6483" s="560">
        <f t="shared" si="609"/>
        <v>28</v>
      </c>
      <c r="F6483" s="560">
        <f t="shared" si="610"/>
        <v>2</v>
      </c>
      <c r="G6483" s="595">
        <f t="shared" si="611"/>
        <v>7</v>
      </c>
      <c r="H6483" s="590">
        <f>CHOOSE('Output Sheet'!$B$4,'8760 Data'!J6483,'8760 Data'!K6483,'8760 Data'!L6483,'8760 Data'!M6483,'8760 Data'!N6483,'8760 Data'!O6483,'8760 Data'!P6483,'8760 Data'!Q6483,'8760 Data'!R6483,'8760 Data'!S6483,'8760 Data'!T6483,'8760 Data'!U6483)</f>
        <v>0</v>
      </c>
      <c r="I6483" s="591" t="e">
        <f>H6483/'Output Sheet'!$B$8</f>
        <v>#DIV/0!</v>
      </c>
      <c r="J6483" s="596"/>
      <c r="K6483" s="560"/>
      <c r="L6483" s="560"/>
      <c r="M6483" s="560"/>
      <c r="N6483" s="560"/>
      <c r="O6483" s="560"/>
      <c r="P6483" s="560"/>
      <c r="Q6483" s="560"/>
      <c r="R6483" s="560"/>
      <c r="S6483" s="560"/>
      <c r="T6483" s="560"/>
      <c r="U6483" s="560"/>
    </row>
    <row r="6484" spans="1:21">
      <c r="A6484" s="593">
        <f t="shared" si="606"/>
        <v>41545</v>
      </c>
      <c r="B6484" s="594">
        <v>41545.125375057869</v>
      </c>
      <c r="C6484" s="560">
        <f t="shared" si="607"/>
        <v>2013</v>
      </c>
      <c r="D6484" s="560">
        <f t="shared" si="608"/>
        <v>9</v>
      </c>
      <c r="E6484" s="560">
        <f t="shared" si="609"/>
        <v>28</v>
      </c>
      <c r="F6484" s="560">
        <f t="shared" si="610"/>
        <v>3</v>
      </c>
      <c r="G6484" s="595">
        <f t="shared" si="611"/>
        <v>7</v>
      </c>
      <c r="H6484" s="590">
        <f>CHOOSE('Output Sheet'!$B$4,'8760 Data'!J6484,'8760 Data'!K6484,'8760 Data'!L6484,'8760 Data'!M6484,'8760 Data'!N6484,'8760 Data'!O6484,'8760 Data'!P6484,'8760 Data'!Q6484,'8760 Data'!R6484,'8760 Data'!S6484,'8760 Data'!T6484,'8760 Data'!U6484)</f>
        <v>0</v>
      </c>
      <c r="I6484" s="591" t="e">
        <f>H6484/'Output Sheet'!$B$8</f>
        <v>#DIV/0!</v>
      </c>
      <c r="J6484" s="596"/>
      <c r="K6484" s="560"/>
      <c r="L6484" s="560"/>
      <c r="M6484" s="560"/>
      <c r="N6484" s="560"/>
      <c r="O6484" s="560"/>
      <c r="P6484" s="560"/>
      <c r="Q6484" s="560"/>
      <c r="R6484" s="560"/>
      <c r="S6484" s="560"/>
      <c r="T6484" s="560"/>
      <c r="U6484" s="560"/>
    </row>
    <row r="6485" spans="1:21">
      <c r="A6485" s="593">
        <f t="shared" si="606"/>
        <v>41545</v>
      </c>
      <c r="B6485" s="594">
        <v>41545.167041782406</v>
      </c>
      <c r="C6485" s="560">
        <f t="shared" si="607"/>
        <v>2013</v>
      </c>
      <c r="D6485" s="560">
        <f t="shared" si="608"/>
        <v>9</v>
      </c>
      <c r="E6485" s="560">
        <f t="shared" si="609"/>
        <v>28</v>
      </c>
      <c r="F6485" s="560">
        <f t="shared" si="610"/>
        <v>4</v>
      </c>
      <c r="G6485" s="595">
        <f t="shared" si="611"/>
        <v>7</v>
      </c>
      <c r="H6485" s="590">
        <f>CHOOSE('Output Sheet'!$B$4,'8760 Data'!J6485,'8760 Data'!K6485,'8760 Data'!L6485,'8760 Data'!M6485,'8760 Data'!N6485,'8760 Data'!O6485,'8760 Data'!P6485,'8760 Data'!Q6485,'8760 Data'!R6485,'8760 Data'!S6485,'8760 Data'!T6485,'8760 Data'!U6485)</f>
        <v>0</v>
      </c>
      <c r="I6485" s="591" t="e">
        <f>H6485/'Output Sheet'!$B$8</f>
        <v>#DIV/0!</v>
      </c>
      <c r="J6485" s="596"/>
      <c r="K6485" s="560"/>
      <c r="L6485" s="560"/>
      <c r="M6485" s="560"/>
      <c r="N6485" s="560"/>
      <c r="O6485" s="560"/>
      <c r="P6485" s="560"/>
      <c r="Q6485" s="560"/>
      <c r="R6485" s="560"/>
      <c r="S6485" s="560"/>
      <c r="T6485" s="560"/>
      <c r="U6485" s="560"/>
    </row>
    <row r="6486" spans="1:21">
      <c r="A6486" s="593">
        <f t="shared" si="606"/>
        <v>41545</v>
      </c>
      <c r="B6486" s="594">
        <v>41545.208708506943</v>
      </c>
      <c r="C6486" s="560">
        <f t="shared" si="607"/>
        <v>2013</v>
      </c>
      <c r="D6486" s="560">
        <f t="shared" si="608"/>
        <v>9</v>
      </c>
      <c r="E6486" s="560">
        <f t="shared" si="609"/>
        <v>28</v>
      </c>
      <c r="F6486" s="560">
        <f t="shared" si="610"/>
        <v>5</v>
      </c>
      <c r="G6486" s="595">
        <f t="shared" si="611"/>
        <v>7</v>
      </c>
      <c r="H6486" s="590">
        <f>CHOOSE('Output Sheet'!$B$4,'8760 Data'!J6486,'8760 Data'!K6486,'8760 Data'!L6486,'8760 Data'!M6486,'8760 Data'!N6486,'8760 Data'!O6486,'8760 Data'!P6486,'8760 Data'!Q6486,'8760 Data'!R6486,'8760 Data'!S6486,'8760 Data'!T6486,'8760 Data'!U6486)</f>
        <v>0</v>
      </c>
      <c r="I6486" s="591" t="e">
        <f>H6486/'Output Sheet'!$B$8</f>
        <v>#DIV/0!</v>
      </c>
      <c r="J6486" s="596"/>
      <c r="K6486" s="560"/>
      <c r="L6486" s="560"/>
      <c r="M6486" s="560"/>
      <c r="N6486" s="560"/>
      <c r="O6486" s="560"/>
      <c r="P6486" s="560"/>
      <c r="Q6486" s="560"/>
      <c r="R6486" s="560"/>
      <c r="S6486" s="560"/>
      <c r="T6486" s="560"/>
      <c r="U6486" s="560"/>
    </row>
    <row r="6487" spans="1:21">
      <c r="A6487" s="593">
        <f t="shared" si="606"/>
        <v>41545</v>
      </c>
      <c r="B6487" s="594">
        <v>41545.250375231481</v>
      </c>
      <c r="C6487" s="560">
        <f t="shared" si="607"/>
        <v>2013</v>
      </c>
      <c r="D6487" s="560">
        <f t="shared" si="608"/>
        <v>9</v>
      </c>
      <c r="E6487" s="560">
        <f t="shared" si="609"/>
        <v>28</v>
      </c>
      <c r="F6487" s="560">
        <f t="shared" si="610"/>
        <v>6</v>
      </c>
      <c r="G6487" s="595">
        <f t="shared" si="611"/>
        <v>7</v>
      </c>
      <c r="H6487" s="590">
        <f>CHOOSE('Output Sheet'!$B$4,'8760 Data'!J6487,'8760 Data'!K6487,'8760 Data'!L6487,'8760 Data'!M6487,'8760 Data'!N6487,'8760 Data'!O6487,'8760 Data'!P6487,'8760 Data'!Q6487,'8760 Data'!R6487,'8760 Data'!S6487,'8760 Data'!T6487,'8760 Data'!U6487)</f>
        <v>0</v>
      </c>
      <c r="I6487" s="591" t="e">
        <f>H6487/'Output Sheet'!$B$8</f>
        <v>#DIV/0!</v>
      </c>
      <c r="J6487" s="596"/>
      <c r="K6487" s="560"/>
      <c r="L6487" s="560"/>
      <c r="M6487" s="560"/>
      <c r="N6487" s="560"/>
      <c r="O6487" s="560"/>
      <c r="P6487" s="560"/>
      <c r="Q6487" s="560"/>
      <c r="R6487" s="560"/>
      <c r="S6487" s="560"/>
      <c r="T6487" s="560"/>
      <c r="U6487" s="560"/>
    </row>
    <row r="6488" spans="1:21">
      <c r="A6488" s="593">
        <f t="shared" si="606"/>
        <v>41545</v>
      </c>
      <c r="B6488" s="594">
        <v>41545.292041956018</v>
      </c>
      <c r="C6488" s="560">
        <f t="shared" si="607"/>
        <v>2013</v>
      </c>
      <c r="D6488" s="560">
        <f t="shared" si="608"/>
        <v>9</v>
      </c>
      <c r="E6488" s="560">
        <f t="shared" si="609"/>
        <v>28</v>
      </c>
      <c r="F6488" s="560">
        <f t="shared" si="610"/>
        <v>7</v>
      </c>
      <c r="G6488" s="595">
        <f t="shared" si="611"/>
        <v>7</v>
      </c>
      <c r="H6488" s="590">
        <f>CHOOSE('Output Sheet'!$B$4,'8760 Data'!J6488,'8760 Data'!K6488,'8760 Data'!L6488,'8760 Data'!M6488,'8760 Data'!N6488,'8760 Data'!O6488,'8760 Data'!P6488,'8760 Data'!Q6488,'8760 Data'!R6488,'8760 Data'!S6488,'8760 Data'!T6488,'8760 Data'!U6488)</f>
        <v>0</v>
      </c>
      <c r="I6488" s="591" t="e">
        <f>H6488/'Output Sheet'!$B$8</f>
        <v>#DIV/0!</v>
      </c>
      <c r="J6488" s="596"/>
      <c r="K6488" s="560"/>
      <c r="L6488" s="560"/>
      <c r="M6488" s="560"/>
      <c r="N6488" s="560"/>
      <c r="O6488" s="560"/>
      <c r="P6488" s="560"/>
      <c r="Q6488" s="560"/>
      <c r="R6488" s="560"/>
      <c r="S6488" s="560"/>
      <c r="T6488" s="560"/>
      <c r="U6488" s="560"/>
    </row>
    <row r="6489" spans="1:21">
      <c r="A6489" s="593">
        <f t="shared" si="606"/>
        <v>41545</v>
      </c>
      <c r="B6489" s="594">
        <v>41545.333708680555</v>
      </c>
      <c r="C6489" s="560">
        <f t="shared" si="607"/>
        <v>2013</v>
      </c>
      <c r="D6489" s="560">
        <f t="shared" si="608"/>
        <v>9</v>
      </c>
      <c r="E6489" s="560">
        <f t="shared" si="609"/>
        <v>28</v>
      </c>
      <c r="F6489" s="560">
        <f t="shared" si="610"/>
        <v>8</v>
      </c>
      <c r="G6489" s="595">
        <f t="shared" si="611"/>
        <v>7</v>
      </c>
      <c r="H6489" s="590">
        <f>CHOOSE('Output Sheet'!$B$4,'8760 Data'!J6489,'8760 Data'!K6489,'8760 Data'!L6489,'8760 Data'!M6489,'8760 Data'!N6489,'8760 Data'!O6489,'8760 Data'!P6489,'8760 Data'!Q6489,'8760 Data'!R6489,'8760 Data'!S6489,'8760 Data'!T6489,'8760 Data'!U6489)</f>
        <v>0</v>
      </c>
      <c r="I6489" s="591" t="e">
        <f>H6489/'Output Sheet'!$B$8</f>
        <v>#DIV/0!</v>
      </c>
      <c r="J6489" s="596"/>
      <c r="K6489" s="560"/>
      <c r="L6489" s="560"/>
      <c r="M6489" s="560"/>
      <c r="N6489" s="560"/>
      <c r="O6489" s="560"/>
      <c r="P6489" s="560"/>
      <c r="Q6489" s="560"/>
      <c r="R6489" s="560"/>
      <c r="S6489" s="560"/>
      <c r="T6489" s="560"/>
      <c r="U6489" s="560"/>
    </row>
    <row r="6490" spans="1:21">
      <c r="A6490" s="593">
        <f t="shared" si="606"/>
        <v>41545</v>
      </c>
      <c r="B6490" s="594">
        <v>41545.375375405092</v>
      </c>
      <c r="C6490" s="560">
        <f t="shared" si="607"/>
        <v>2013</v>
      </c>
      <c r="D6490" s="560">
        <f t="shared" si="608"/>
        <v>9</v>
      </c>
      <c r="E6490" s="560">
        <f t="shared" si="609"/>
        <v>28</v>
      </c>
      <c r="F6490" s="560">
        <f t="shared" si="610"/>
        <v>9</v>
      </c>
      <c r="G6490" s="595">
        <f t="shared" si="611"/>
        <v>7</v>
      </c>
      <c r="H6490" s="590">
        <f>CHOOSE('Output Sheet'!$B$4,'8760 Data'!J6490,'8760 Data'!K6490,'8760 Data'!L6490,'8760 Data'!M6490,'8760 Data'!N6490,'8760 Data'!O6490,'8760 Data'!P6490,'8760 Data'!Q6490,'8760 Data'!R6490,'8760 Data'!S6490,'8760 Data'!T6490,'8760 Data'!U6490)</f>
        <v>0</v>
      </c>
      <c r="I6490" s="591" t="e">
        <f>H6490/'Output Sheet'!$B$8</f>
        <v>#DIV/0!</v>
      </c>
      <c r="J6490" s="596"/>
      <c r="K6490" s="560"/>
      <c r="L6490" s="560"/>
      <c r="M6490" s="560"/>
      <c r="N6490" s="560"/>
      <c r="O6490" s="560"/>
      <c r="P6490" s="560"/>
      <c r="Q6490" s="560"/>
      <c r="R6490" s="560"/>
      <c r="S6490" s="560"/>
      <c r="T6490" s="560"/>
      <c r="U6490" s="560"/>
    </row>
    <row r="6491" spans="1:21">
      <c r="A6491" s="593">
        <f t="shared" si="606"/>
        <v>41545</v>
      </c>
      <c r="B6491" s="594">
        <v>41545.417042129629</v>
      </c>
      <c r="C6491" s="560">
        <f t="shared" si="607"/>
        <v>2013</v>
      </c>
      <c r="D6491" s="560">
        <f t="shared" si="608"/>
        <v>9</v>
      </c>
      <c r="E6491" s="560">
        <f t="shared" si="609"/>
        <v>28</v>
      </c>
      <c r="F6491" s="560">
        <f t="shared" si="610"/>
        <v>10</v>
      </c>
      <c r="G6491" s="595">
        <f t="shared" si="611"/>
        <v>7</v>
      </c>
      <c r="H6491" s="590">
        <f>CHOOSE('Output Sheet'!$B$4,'8760 Data'!J6491,'8760 Data'!K6491,'8760 Data'!L6491,'8760 Data'!M6491,'8760 Data'!N6491,'8760 Data'!O6491,'8760 Data'!P6491,'8760 Data'!Q6491,'8760 Data'!R6491,'8760 Data'!S6491,'8760 Data'!T6491,'8760 Data'!U6491)</f>
        <v>0</v>
      </c>
      <c r="I6491" s="591" t="e">
        <f>H6491/'Output Sheet'!$B$8</f>
        <v>#DIV/0!</v>
      </c>
      <c r="J6491" s="596"/>
      <c r="K6491" s="560"/>
      <c r="L6491" s="560"/>
      <c r="M6491" s="560"/>
      <c r="N6491" s="560"/>
      <c r="O6491" s="560"/>
      <c r="P6491" s="560"/>
      <c r="Q6491" s="560"/>
      <c r="R6491" s="560"/>
      <c r="S6491" s="560"/>
      <c r="T6491" s="560"/>
      <c r="U6491" s="560"/>
    </row>
    <row r="6492" spans="1:21">
      <c r="A6492" s="593">
        <f t="shared" si="606"/>
        <v>41545</v>
      </c>
      <c r="B6492" s="594">
        <v>41545.458708854167</v>
      </c>
      <c r="C6492" s="560">
        <f t="shared" si="607"/>
        <v>2013</v>
      </c>
      <c r="D6492" s="560">
        <f t="shared" si="608"/>
        <v>9</v>
      </c>
      <c r="E6492" s="560">
        <f t="shared" si="609"/>
        <v>28</v>
      </c>
      <c r="F6492" s="560">
        <f t="shared" si="610"/>
        <v>11</v>
      </c>
      <c r="G6492" s="595">
        <f t="shared" si="611"/>
        <v>7</v>
      </c>
      <c r="H6492" s="590">
        <f>CHOOSE('Output Sheet'!$B$4,'8760 Data'!J6492,'8760 Data'!K6492,'8760 Data'!L6492,'8760 Data'!M6492,'8760 Data'!N6492,'8760 Data'!O6492,'8760 Data'!P6492,'8760 Data'!Q6492,'8760 Data'!R6492,'8760 Data'!S6492,'8760 Data'!T6492,'8760 Data'!U6492)</f>
        <v>0</v>
      </c>
      <c r="I6492" s="591" t="e">
        <f>H6492/'Output Sheet'!$B$8</f>
        <v>#DIV/0!</v>
      </c>
      <c r="J6492" s="596"/>
      <c r="K6492" s="560"/>
      <c r="L6492" s="560"/>
      <c r="M6492" s="560"/>
      <c r="N6492" s="560"/>
      <c r="O6492" s="560"/>
      <c r="P6492" s="560"/>
      <c r="Q6492" s="560"/>
      <c r="R6492" s="560"/>
      <c r="S6492" s="560"/>
      <c r="T6492" s="560"/>
      <c r="U6492" s="560"/>
    </row>
    <row r="6493" spans="1:21">
      <c r="A6493" s="593">
        <f t="shared" si="606"/>
        <v>41545</v>
      </c>
      <c r="B6493" s="594">
        <v>41545.500375578704</v>
      </c>
      <c r="C6493" s="560">
        <f t="shared" si="607"/>
        <v>2013</v>
      </c>
      <c r="D6493" s="560">
        <f t="shared" si="608"/>
        <v>9</v>
      </c>
      <c r="E6493" s="560">
        <f t="shared" si="609"/>
        <v>28</v>
      </c>
      <c r="F6493" s="560">
        <f t="shared" si="610"/>
        <v>12</v>
      </c>
      <c r="G6493" s="595">
        <f t="shared" si="611"/>
        <v>7</v>
      </c>
      <c r="H6493" s="590">
        <f>CHOOSE('Output Sheet'!$B$4,'8760 Data'!J6493,'8760 Data'!K6493,'8760 Data'!L6493,'8760 Data'!M6493,'8760 Data'!N6493,'8760 Data'!O6493,'8760 Data'!P6493,'8760 Data'!Q6493,'8760 Data'!R6493,'8760 Data'!S6493,'8760 Data'!T6493,'8760 Data'!U6493)</f>
        <v>0</v>
      </c>
      <c r="I6493" s="591" t="e">
        <f>H6493/'Output Sheet'!$B$8</f>
        <v>#DIV/0!</v>
      </c>
      <c r="J6493" s="596"/>
      <c r="K6493" s="560"/>
      <c r="L6493" s="560"/>
      <c r="M6493" s="560"/>
      <c r="N6493" s="560"/>
      <c r="O6493" s="560"/>
      <c r="P6493" s="560"/>
      <c r="Q6493" s="560"/>
      <c r="R6493" s="560"/>
      <c r="S6493" s="560"/>
      <c r="T6493" s="560"/>
      <c r="U6493" s="560"/>
    </row>
    <row r="6494" spans="1:21">
      <c r="A6494" s="593">
        <f t="shared" si="606"/>
        <v>41545</v>
      </c>
      <c r="B6494" s="594">
        <v>41545.542042303241</v>
      </c>
      <c r="C6494" s="560">
        <f t="shared" si="607"/>
        <v>2013</v>
      </c>
      <c r="D6494" s="560">
        <f t="shared" si="608"/>
        <v>9</v>
      </c>
      <c r="E6494" s="560">
        <f t="shared" si="609"/>
        <v>28</v>
      </c>
      <c r="F6494" s="560">
        <f t="shared" si="610"/>
        <v>13</v>
      </c>
      <c r="G6494" s="595">
        <f t="shared" si="611"/>
        <v>7</v>
      </c>
      <c r="H6494" s="590">
        <f>CHOOSE('Output Sheet'!$B$4,'8760 Data'!J6494,'8760 Data'!K6494,'8760 Data'!L6494,'8760 Data'!M6494,'8760 Data'!N6494,'8760 Data'!O6494,'8760 Data'!P6494,'8760 Data'!Q6494,'8760 Data'!R6494,'8760 Data'!S6494,'8760 Data'!T6494,'8760 Data'!U6494)</f>
        <v>0</v>
      </c>
      <c r="I6494" s="591" t="e">
        <f>H6494/'Output Sheet'!$B$8</f>
        <v>#DIV/0!</v>
      </c>
      <c r="J6494" s="596"/>
      <c r="K6494" s="560"/>
      <c r="L6494" s="560"/>
      <c r="M6494" s="560"/>
      <c r="N6494" s="560"/>
      <c r="O6494" s="560"/>
      <c r="P6494" s="560"/>
      <c r="Q6494" s="560"/>
      <c r="R6494" s="560"/>
      <c r="S6494" s="560"/>
      <c r="T6494" s="560"/>
      <c r="U6494" s="560"/>
    </row>
    <row r="6495" spans="1:21">
      <c r="A6495" s="593">
        <f t="shared" si="606"/>
        <v>41545</v>
      </c>
      <c r="B6495" s="594">
        <v>41545.583709027778</v>
      </c>
      <c r="C6495" s="560">
        <f t="shared" si="607"/>
        <v>2013</v>
      </c>
      <c r="D6495" s="560">
        <f t="shared" si="608"/>
        <v>9</v>
      </c>
      <c r="E6495" s="560">
        <f t="shared" si="609"/>
        <v>28</v>
      </c>
      <c r="F6495" s="560">
        <f t="shared" si="610"/>
        <v>14</v>
      </c>
      <c r="G6495" s="595">
        <f t="shared" si="611"/>
        <v>7</v>
      </c>
      <c r="H6495" s="590">
        <f>CHOOSE('Output Sheet'!$B$4,'8760 Data'!J6495,'8760 Data'!K6495,'8760 Data'!L6495,'8760 Data'!M6495,'8760 Data'!N6495,'8760 Data'!O6495,'8760 Data'!P6495,'8760 Data'!Q6495,'8760 Data'!R6495,'8760 Data'!S6495,'8760 Data'!T6495,'8760 Data'!U6495)</f>
        <v>0</v>
      </c>
      <c r="I6495" s="591" t="e">
        <f>H6495/'Output Sheet'!$B$8</f>
        <v>#DIV/0!</v>
      </c>
      <c r="J6495" s="596"/>
      <c r="K6495" s="560"/>
      <c r="L6495" s="560"/>
      <c r="M6495" s="560"/>
      <c r="N6495" s="560"/>
      <c r="O6495" s="560"/>
      <c r="P6495" s="560"/>
      <c r="Q6495" s="560"/>
      <c r="R6495" s="560"/>
      <c r="S6495" s="560"/>
      <c r="T6495" s="560"/>
      <c r="U6495" s="560"/>
    </row>
    <row r="6496" spans="1:21">
      <c r="A6496" s="593">
        <f t="shared" si="606"/>
        <v>41545</v>
      </c>
      <c r="B6496" s="594">
        <v>41545.625375752315</v>
      </c>
      <c r="C6496" s="560">
        <f t="shared" si="607"/>
        <v>2013</v>
      </c>
      <c r="D6496" s="560">
        <f t="shared" si="608"/>
        <v>9</v>
      </c>
      <c r="E6496" s="560">
        <f t="shared" si="609"/>
        <v>28</v>
      </c>
      <c r="F6496" s="560">
        <f t="shared" si="610"/>
        <v>15</v>
      </c>
      <c r="G6496" s="595">
        <f t="shared" si="611"/>
        <v>7</v>
      </c>
      <c r="H6496" s="590">
        <f>CHOOSE('Output Sheet'!$B$4,'8760 Data'!J6496,'8760 Data'!K6496,'8760 Data'!L6496,'8760 Data'!M6496,'8760 Data'!N6496,'8760 Data'!O6496,'8760 Data'!P6496,'8760 Data'!Q6496,'8760 Data'!R6496,'8760 Data'!S6496,'8760 Data'!T6496,'8760 Data'!U6496)</f>
        <v>0</v>
      </c>
      <c r="I6496" s="591" t="e">
        <f>H6496/'Output Sheet'!$B$8</f>
        <v>#DIV/0!</v>
      </c>
      <c r="J6496" s="596"/>
      <c r="K6496" s="560"/>
      <c r="L6496" s="560"/>
      <c r="M6496" s="560"/>
      <c r="N6496" s="560"/>
      <c r="O6496" s="560"/>
      <c r="P6496" s="560"/>
      <c r="Q6496" s="560"/>
      <c r="R6496" s="560"/>
      <c r="S6496" s="560"/>
      <c r="T6496" s="560"/>
      <c r="U6496" s="560"/>
    </row>
    <row r="6497" spans="1:21">
      <c r="A6497" s="593">
        <f t="shared" si="606"/>
        <v>41545</v>
      </c>
      <c r="B6497" s="594">
        <v>41545.667042476853</v>
      </c>
      <c r="C6497" s="560">
        <f t="shared" si="607"/>
        <v>2013</v>
      </c>
      <c r="D6497" s="560">
        <f t="shared" si="608"/>
        <v>9</v>
      </c>
      <c r="E6497" s="560">
        <f t="shared" si="609"/>
        <v>28</v>
      </c>
      <c r="F6497" s="560">
        <f t="shared" si="610"/>
        <v>16</v>
      </c>
      <c r="G6497" s="595">
        <f t="shared" si="611"/>
        <v>7</v>
      </c>
      <c r="H6497" s="590">
        <f>CHOOSE('Output Sheet'!$B$4,'8760 Data'!J6497,'8760 Data'!K6497,'8760 Data'!L6497,'8760 Data'!M6497,'8760 Data'!N6497,'8760 Data'!O6497,'8760 Data'!P6497,'8760 Data'!Q6497,'8760 Data'!R6497,'8760 Data'!S6497,'8760 Data'!T6497,'8760 Data'!U6497)</f>
        <v>0</v>
      </c>
      <c r="I6497" s="591" t="e">
        <f>H6497/'Output Sheet'!$B$8</f>
        <v>#DIV/0!</v>
      </c>
      <c r="J6497" s="596"/>
      <c r="K6497" s="560"/>
      <c r="L6497" s="560"/>
      <c r="M6497" s="560"/>
      <c r="N6497" s="560"/>
      <c r="O6497" s="560"/>
      <c r="P6497" s="560"/>
      <c r="Q6497" s="560"/>
      <c r="R6497" s="560"/>
      <c r="S6497" s="560"/>
      <c r="T6497" s="560"/>
      <c r="U6497" s="560"/>
    </row>
    <row r="6498" spans="1:21">
      <c r="A6498" s="593">
        <f t="shared" si="606"/>
        <v>41545</v>
      </c>
      <c r="B6498" s="594">
        <v>41545.70870920139</v>
      </c>
      <c r="C6498" s="560">
        <f t="shared" si="607"/>
        <v>2013</v>
      </c>
      <c r="D6498" s="560">
        <f t="shared" si="608"/>
        <v>9</v>
      </c>
      <c r="E6498" s="560">
        <f t="shared" si="609"/>
        <v>28</v>
      </c>
      <c r="F6498" s="560">
        <f t="shared" si="610"/>
        <v>17</v>
      </c>
      <c r="G6498" s="595">
        <f t="shared" si="611"/>
        <v>7</v>
      </c>
      <c r="H6498" s="590">
        <f>CHOOSE('Output Sheet'!$B$4,'8760 Data'!J6498,'8760 Data'!K6498,'8760 Data'!L6498,'8760 Data'!M6498,'8760 Data'!N6498,'8760 Data'!O6498,'8760 Data'!P6498,'8760 Data'!Q6498,'8760 Data'!R6498,'8760 Data'!S6498,'8760 Data'!T6498,'8760 Data'!U6498)</f>
        <v>0</v>
      </c>
      <c r="I6498" s="591" t="e">
        <f>H6498/'Output Sheet'!$B$8</f>
        <v>#DIV/0!</v>
      </c>
      <c r="J6498" s="596"/>
      <c r="K6498" s="560"/>
      <c r="L6498" s="560"/>
      <c r="M6498" s="560"/>
      <c r="N6498" s="560"/>
      <c r="O6498" s="560"/>
      <c r="P6498" s="560"/>
      <c r="Q6498" s="560"/>
      <c r="R6498" s="560"/>
      <c r="S6498" s="560"/>
      <c r="T6498" s="560"/>
      <c r="U6498" s="560"/>
    </row>
    <row r="6499" spans="1:21">
      <c r="A6499" s="593">
        <f t="shared" si="606"/>
        <v>41545</v>
      </c>
      <c r="B6499" s="594">
        <v>41545.750375925927</v>
      </c>
      <c r="C6499" s="560">
        <f t="shared" si="607"/>
        <v>2013</v>
      </c>
      <c r="D6499" s="560">
        <f t="shared" si="608"/>
        <v>9</v>
      </c>
      <c r="E6499" s="560">
        <f t="shared" si="609"/>
        <v>28</v>
      </c>
      <c r="F6499" s="560">
        <f t="shared" si="610"/>
        <v>18</v>
      </c>
      <c r="G6499" s="595">
        <f t="shared" si="611"/>
        <v>7</v>
      </c>
      <c r="H6499" s="590">
        <f>CHOOSE('Output Sheet'!$B$4,'8760 Data'!J6499,'8760 Data'!K6499,'8760 Data'!L6499,'8760 Data'!M6499,'8760 Data'!N6499,'8760 Data'!O6499,'8760 Data'!P6499,'8760 Data'!Q6499,'8760 Data'!R6499,'8760 Data'!S6499,'8760 Data'!T6499,'8760 Data'!U6499)</f>
        <v>0</v>
      </c>
      <c r="I6499" s="591" t="e">
        <f>H6499/'Output Sheet'!$B$8</f>
        <v>#DIV/0!</v>
      </c>
      <c r="J6499" s="596"/>
      <c r="K6499" s="560"/>
      <c r="L6499" s="560"/>
      <c r="M6499" s="560"/>
      <c r="N6499" s="560"/>
      <c r="O6499" s="560"/>
      <c r="P6499" s="560"/>
      <c r="Q6499" s="560"/>
      <c r="R6499" s="560"/>
      <c r="S6499" s="560"/>
      <c r="T6499" s="560"/>
      <c r="U6499" s="560"/>
    </row>
    <row r="6500" spans="1:21">
      <c r="A6500" s="593">
        <f t="shared" si="606"/>
        <v>41545</v>
      </c>
      <c r="B6500" s="594">
        <v>41545.792042650464</v>
      </c>
      <c r="C6500" s="560">
        <f t="shared" si="607"/>
        <v>2013</v>
      </c>
      <c r="D6500" s="560">
        <f t="shared" si="608"/>
        <v>9</v>
      </c>
      <c r="E6500" s="560">
        <f t="shared" si="609"/>
        <v>28</v>
      </c>
      <c r="F6500" s="560">
        <f t="shared" si="610"/>
        <v>19</v>
      </c>
      <c r="G6500" s="595">
        <f t="shared" si="611"/>
        <v>7</v>
      </c>
      <c r="H6500" s="590">
        <f>CHOOSE('Output Sheet'!$B$4,'8760 Data'!J6500,'8760 Data'!K6500,'8760 Data'!L6500,'8760 Data'!M6500,'8760 Data'!N6500,'8760 Data'!O6500,'8760 Data'!P6500,'8760 Data'!Q6500,'8760 Data'!R6500,'8760 Data'!S6500,'8760 Data'!T6500,'8760 Data'!U6500)</f>
        <v>0</v>
      </c>
      <c r="I6500" s="591" t="e">
        <f>H6500/'Output Sheet'!$B$8</f>
        <v>#DIV/0!</v>
      </c>
      <c r="J6500" s="596"/>
      <c r="K6500" s="560"/>
      <c r="L6500" s="560"/>
      <c r="M6500" s="560"/>
      <c r="N6500" s="560"/>
      <c r="O6500" s="560"/>
      <c r="P6500" s="560"/>
      <c r="Q6500" s="560"/>
      <c r="R6500" s="560"/>
      <c r="S6500" s="560"/>
      <c r="T6500" s="560"/>
      <c r="U6500" s="560"/>
    </row>
    <row r="6501" spans="1:21">
      <c r="A6501" s="593">
        <f t="shared" si="606"/>
        <v>41545</v>
      </c>
      <c r="B6501" s="594">
        <v>41545.833709375001</v>
      </c>
      <c r="C6501" s="560">
        <f t="shared" si="607"/>
        <v>2013</v>
      </c>
      <c r="D6501" s="560">
        <f t="shared" si="608"/>
        <v>9</v>
      </c>
      <c r="E6501" s="560">
        <f t="shared" si="609"/>
        <v>28</v>
      </c>
      <c r="F6501" s="560">
        <f t="shared" si="610"/>
        <v>20</v>
      </c>
      <c r="G6501" s="595">
        <f t="shared" si="611"/>
        <v>7</v>
      </c>
      <c r="H6501" s="590">
        <f>CHOOSE('Output Sheet'!$B$4,'8760 Data'!J6501,'8760 Data'!K6501,'8760 Data'!L6501,'8760 Data'!M6501,'8760 Data'!N6501,'8760 Data'!O6501,'8760 Data'!P6501,'8760 Data'!Q6501,'8760 Data'!R6501,'8760 Data'!S6501,'8760 Data'!T6501,'8760 Data'!U6501)</f>
        <v>0</v>
      </c>
      <c r="I6501" s="591" t="e">
        <f>H6501/'Output Sheet'!$B$8</f>
        <v>#DIV/0!</v>
      </c>
      <c r="J6501" s="596"/>
      <c r="K6501" s="560"/>
      <c r="L6501" s="560"/>
      <c r="M6501" s="560"/>
      <c r="N6501" s="560"/>
      <c r="O6501" s="560"/>
      <c r="P6501" s="560"/>
      <c r="Q6501" s="560"/>
      <c r="R6501" s="560"/>
      <c r="S6501" s="560"/>
      <c r="T6501" s="560"/>
      <c r="U6501" s="560"/>
    </row>
    <row r="6502" spans="1:21">
      <c r="A6502" s="593">
        <f t="shared" si="606"/>
        <v>41545</v>
      </c>
      <c r="B6502" s="594">
        <v>41545.875376099539</v>
      </c>
      <c r="C6502" s="560">
        <f t="shared" si="607"/>
        <v>2013</v>
      </c>
      <c r="D6502" s="560">
        <f t="shared" si="608"/>
        <v>9</v>
      </c>
      <c r="E6502" s="560">
        <f t="shared" si="609"/>
        <v>28</v>
      </c>
      <c r="F6502" s="560">
        <f t="shared" si="610"/>
        <v>21</v>
      </c>
      <c r="G6502" s="595">
        <f t="shared" si="611"/>
        <v>7</v>
      </c>
      <c r="H6502" s="590">
        <f>CHOOSE('Output Sheet'!$B$4,'8760 Data'!J6502,'8760 Data'!K6502,'8760 Data'!L6502,'8760 Data'!M6502,'8760 Data'!N6502,'8760 Data'!O6502,'8760 Data'!P6502,'8760 Data'!Q6502,'8760 Data'!R6502,'8760 Data'!S6502,'8760 Data'!T6502,'8760 Data'!U6502)</f>
        <v>0</v>
      </c>
      <c r="I6502" s="591" t="e">
        <f>H6502/'Output Sheet'!$B$8</f>
        <v>#DIV/0!</v>
      </c>
      <c r="J6502" s="596"/>
      <c r="K6502" s="560"/>
      <c r="L6502" s="560"/>
      <c r="M6502" s="560"/>
      <c r="N6502" s="560"/>
      <c r="O6502" s="560"/>
      <c r="P6502" s="560"/>
      <c r="Q6502" s="560"/>
      <c r="R6502" s="560"/>
      <c r="S6502" s="560"/>
      <c r="T6502" s="560"/>
      <c r="U6502" s="560"/>
    </row>
    <row r="6503" spans="1:21">
      <c r="A6503" s="593">
        <f t="shared" si="606"/>
        <v>41545</v>
      </c>
      <c r="B6503" s="594">
        <v>41545.917042824076</v>
      </c>
      <c r="C6503" s="560">
        <f t="shared" si="607"/>
        <v>2013</v>
      </c>
      <c r="D6503" s="560">
        <f t="shared" si="608"/>
        <v>9</v>
      </c>
      <c r="E6503" s="560">
        <f t="shared" si="609"/>
        <v>28</v>
      </c>
      <c r="F6503" s="560">
        <f t="shared" si="610"/>
        <v>22</v>
      </c>
      <c r="G6503" s="595">
        <f t="shared" si="611"/>
        <v>7</v>
      </c>
      <c r="H6503" s="590">
        <f>CHOOSE('Output Sheet'!$B$4,'8760 Data'!J6503,'8760 Data'!K6503,'8760 Data'!L6503,'8760 Data'!M6503,'8760 Data'!N6503,'8760 Data'!O6503,'8760 Data'!P6503,'8760 Data'!Q6503,'8760 Data'!R6503,'8760 Data'!S6503,'8760 Data'!T6503,'8760 Data'!U6503)</f>
        <v>0</v>
      </c>
      <c r="I6503" s="591" t="e">
        <f>H6503/'Output Sheet'!$B$8</f>
        <v>#DIV/0!</v>
      </c>
      <c r="J6503" s="596"/>
      <c r="K6503" s="560"/>
      <c r="L6503" s="560"/>
      <c r="M6503" s="560"/>
      <c r="N6503" s="560"/>
      <c r="O6503" s="560"/>
      <c r="P6503" s="560"/>
      <c r="Q6503" s="560"/>
      <c r="R6503" s="560"/>
      <c r="S6503" s="560"/>
      <c r="T6503" s="560"/>
      <c r="U6503" s="560"/>
    </row>
    <row r="6504" spans="1:21">
      <c r="A6504" s="593">
        <f t="shared" si="606"/>
        <v>41545</v>
      </c>
      <c r="B6504" s="594">
        <v>41545.958709548613</v>
      </c>
      <c r="C6504" s="560">
        <f t="shared" si="607"/>
        <v>2013</v>
      </c>
      <c r="D6504" s="560">
        <f t="shared" si="608"/>
        <v>9</v>
      </c>
      <c r="E6504" s="560">
        <f t="shared" si="609"/>
        <v>28</v>
      </c>
      <c r="F6504" s="560">
        <f t="shared" si="610"/>
        <v>23</v>
      </c>
      <c r="G6504" s="595">
        <f t="shared" si="611"/>
        <v>7</v>
      </c>
      <c r="H6504" s="590">
        <f>CHOOSE('Output Sheet'!$B$4,'8760 Data'!J6504,'8760 Data'!K6504,'8760 Data'!L6504,'8760 Data'!M6504,'8760 Data'!N6504,'8760 Data'!O6504,'8760 Data'!P6504,'8760 Data'!Q6504,'8760 Data'!R6504,'8760 Data'!S6504,'8760 Data'!T6504,'8760 Data'!U6504)</f>
        <v>0</v>
      </c>
      <c r="I6504" s="591" t="e">
        <f>H6504/'Output Sheet'!$B$8</f>
        <v>#DIV/0!</v>
      </c>
      <c r="J6504" s="596"/>
      <c r="K6504" s="560"/>
      <c r="L6504" s="560"/>
      <c r="M6504" s="560"/>
      <c r="N6504" s="560"/>
      <c r="O6504" s="560"/>
      <c r="P6504" s="560"/>
      <c r="Q6504" s="560"/>
      <c r="R6504" s="560"/>
      <c r="S6504" s="560"/>
      <c r="T6504" s="560"/>
      <c r="U6504" s="560"/>
    </row>
    <row r="6505" spans="1:21">
      <c r="A6505" s="593">
        <f t="shared" si="606"/>
        <v>41546</v>
      </c>
      <c r="B6505" s="594">
        <v>41546.00037627315</v>
      </c>
      <c r="C6505" s="560">
        <f t="shared" si="607"/>
        <v>2013</v>
      </c>
      <c r="D6505" s="560">
        <f t="shared" si="608"/>
        <v>9</v>
      </c>
      <c r="E6505" s="560">
        <f t="shared" si="609"/>
        <v>29</v>
      </c>
      <c r="F6505" s="560">
        <f t="shared" si="610"/>
        <v>24</v>
      </c>
      <c r="G6505" s="595">
        <f t="shared" si="611"/>
        <v>1</v>
      </c>
      <c r="H6505" s="590">
        <f>CHOOSE('Output Sheet'!$B$4,'8760 Data'!J6505,'8760 Data'!K6505,'8760 Data'!L6505,'8760 Data'!M6505,'8760 Data'!N6505,'8760 Data'!O6505,'8760 Data'!P6505,'8760 Data'!Q6505,'8760 Data'!R6505,'8760 Data'!S6505,'8760 Data'!T6505,'8760 Data'!U6505)</f>
        <v>0</v>
      </c>
      <c r="I6505" s="591" t="e">
        <f>H6505/'Output Sheet'!$B$8</f>
        <v>#DIV/0!</v>
      </c>
      <c r="J6505" s="596"/>
      <c r="K6505" s="560"/>
      <c r="L6505" s="560"/>
      <c r="M6505" s="560"/>
      <c r="N6505" s="560"/>
      <c r="O6505" s="560"/>
      <c r="P6505" s="560"/>
      <c r="Q6505" s="560"/>
      <c r="R6505" s="560"/>
      <c r="S6505" s="560"/>
      <c r="T6505" s="560"/>
      <c r="U6505" s="560"/>
    </row>
    <row r="6506" spans="1:21">
      <c r="A6506" s="593">
        <f t="shared" si="606"/>
        <v>41546</v>
      </c>
      <c r="B6506" s="594">
        <v>41546.042042997688</v>
      </c>
      <c r="C6506" s="560">
        <f t="shared" si="607"/>
        <v>2013</v>
      </c>
      <c r="D6506" s="560">
        <f t="shared" si="608"/>
        <v>9</v>
      </c>
      <c r="E6506" s="560">
        <f t="shared" si="609"/>
        <v>29</v>
      </c>
      <c r="F6506" s="560">
        <f t="shared" si="610"/>
        <v>1</v>
      </c>
      <c r="G6506" s="595">
        <f t="shared" si="611"/>
        <v>1</v>
      </c>
      <c r="H6506" s="590">
        <f>CHOOSE('Output Sheet'!$B$4,'8760 Data'!J6506,'8760 Data'!K6506,'8760 Data'!L6506,'8760 Data'!M6506,'8760 Data'!N6506,'8760 Data'!O6506,'8760 Data'!P6506,'8760 Data'!Q6506,'8760 Data'!R6506,'8760 Data'!S6506,'8760 Data'!T6506,'8760 Data'!U6506)</f>
        <v>0</v>
      </c>
      <c r="I6506" s="591" t="e">
        <f>H6506/'Output Sheet'!$B$8</f>
        <v>#DIV/0!</v>
      </c>
      <c r="J6506" s="596"/>
      <c r="K6506" s="560"/>
      <c r="L6506" s="560"/>
      <c r="M6506" s="560"/>
      <c r="N6506" s="560"/>
      <c r="O6506" s="560"/>
      <c r="P6506" s="560"/>
      <c r="Q6506" s="560"/>
      <c r="R6506" s="560"/>
      <c r="S6506" s="560"/>
      <c r="T6506" s="560"/>
      <c r="U6506" s="560"/>
    </row>
    <row r="6507" spans="1:21">
      <c r="A6507" s="593">
        <f t="shared" si="606"/>
        <v>41546</v>
      </c>
      <c r="B6507" s="594">
        <v>41546.083709722225</v>
      </c>
      <c r="C6507" s="560">
        <f t="shared" si="607"/>
        <v>2013</v>
      </c>
      <c r="D6507" s="560">
        <f t="shared" si="608"/>
        <v>9</v>
      </c>
      <c r="E6507" s="560">
        <f t="shared" si="609"/>
        <v>29</v>
      </c>
      <c r="F6507" s="560">
        <f t="shared" si="610"/>
        <v>2</v>
      </c>
      <c r="G6507" s="595">
        <f t="shared" si="611"/>
        <v>1</v>
      </c>
      <c r="H6507" s="590">
        <f>CHOOSE('Output Sheet'!$B$4,'8760 Data'!J6507,'8760 Data'!K6507,'8760 Data'!L6507,'8760 Data'!M6507,'8760 Data'!N6507,'8760 Data'!O6507,'8760 Data'!P6507,'8760 Data'!Q6507,'8760 Data'!R6507,'8760 Data'!S6507,'8760 Data'!T6507,'8760 Data'!U6507)</f>
        <v>0</v>
      </c>
      <c r="I6507" s="591" t="e">
        <f>H6507/'Output Sheet'!$B$8</f>
        <v>#DIV/0!</v>
      </c>
      <c r="J6507" s="596"/>
      <c r="K6507" s="560"/>
      <c r="L6507" s="560"/>
      <c r="M6507" s="560"/>
      <c r="N6507" s="560"/>
      <c r="O6507" s="560"/>
      <c r="P6507" s="560"/>
      <c r="Q6507" s="560"/>
      <c r="R6507" s="560"/>
      <c r="S6507" s="560"/>
      <c r="T6507" s="560"/>
      <c r="U6507" s="560"/>
    </row>
    <row r="6508" spans="1:21">
      <c r="A6508" s="593">
        <f t="shared" si="606"/>
        <v>41546</v>
      </c>
      <c r="B6508" s="594">
        <v>41546.125376446762</v>
      </c>
      <c r="C6508" s="560">
        <f t="shared" si="607"/>
        <v>2013</v>
      </c>
      <c r="D6508" s="560">
        <f t="shared" si="608"/>
        <v>9</v>
      </c>
      <c r="E6508" s="560">
        <f t="shared" si="609"/>
        <v>29</v>
      </c>
      <c r="F6508" s="560">
        <f t="shared" si="610"/>
        <v>3</v>
      </c>
      <c r="G6508" s="595">
        <f t="shared" si="611"/>
        <v>1</v>
      </c>
      <c r="H6508" s="590">
        <f>CHOOSE('Output Sheet'!$B$4,'8760 Data'!J6508,'8760 Data'!K6508,'8760 Data'!L6508,'8760 Data'!M6508,'8760 Data'!N6508,'8760 Data'!O6508,'8760 Data'!P6508,'8760 Data'!Q6508,'8760 Data'!R6508,'8760 Data'!S6508,'8760 Data'!T6508,'8760 Data'!U6508)</f>
        <v>0</v>
      </c>
      <c r="I6508" s="591" t="e">
        <f>H6508/'Output Sheet'!$B$8</f>
        <v>#DIV/0!</v>
      </c>
      <c r="J6508" s="596"/>
      <c r="K6508" s="560"/>
      <c r="L6508" s="560"/>
      <c r="M6508" s="560"/>
      <c r="N6508" s="560"/>
      <c r="O6508" s="560"/>
      <c r="P6508" s="560"/>
      <c r="Q6508" s="560"/>
      <c r="R6508" s="560"/>
      <c r="S6508" s="560"/>
      <c r="T6508" s="560"/>
      <c r="U6508" s="560"/>
    </row>
    <row r="6509" spans="1:21">
      <c r="A6509" s="593">
        <f t="shared" si="606"/>
        <v>41546</v>
      </c>
      <c r="B6509" s="594">
        <v>41546.167043171299</v>
      </c>
      <c r="C6509" s="560">
        <f t="shared" si="607"/>
        <v>2013</v>
      </c>
      <c r="D6509" s="560">
        <f t="shared" si="608"/>
        <v>9</v>
      </c>
      <c r="E6509" s="560">
        <f t="shared" si="609"/>
        <v>29</v>
      </c>
      <c r="F6509" s="560">
        <f t="shared" si="610"/>
        <v>4</v>
      </c>
      <c r="G6509" s="595">
        <f t="shared" si="611"/>
        <v>1</v>
      </c>
      <c r="H6509" s="590">
        <f>CHOOSE('Output Sheet'!$B$4,'8760 Data'!J6509,'8760 Data'!K6509,'8760 Data'!L6509,'8760 Data'!M6509,'8760 Data'!N6509,'8760 Data'!O6509,'8760 Data'!P6509,'8760 Data'!Q6509,'8760 Data'!R6509,'8760 Data'!S6509,'8760 Data'!T6509,'8760 Data'!U6509)</f>
        <v>0</v>
      </c>
      <c r="I6509" s="591" t="e">
        <f>H6509/'Output Sheet'!$B$8</f>
        <v>#DIV/0!</v>
      </c>
      <c r="J6509" s="596"/>
      <c r="K6509" s="560"/>
      <c r="L6509" s="560"/>
      <c r="M6509" s="560"/>
      <c r="N6509" s="560"/>
      <c r="O6509" s="560"/>
      <c r="P6509" s="560"/>
      <c r="Q6509" s="560"/>
      <c r="R6509" s="560"/>
      <c r="S6509" s="560"/>
      <c r="T6509" s="560"/>
      <c r="U6509" s="560"/>
    </row>
    <row r="6510" spans="1:21">
      <c r="A6510" s="593">
        <f t="shared" si="606"/>
        <v>41546</v>
      </c>
      <c r="B6510" s="594">
        <v>41546.208709895836</v>
      </c>
      <c r="C6510" s="560">
        <f t="shared" si="607"/>
        <v>2013</v>
      </c>
      <c r="D6510" s="560">
        <f t="shared" si="608"/>
        <v>9</v>
      </c>
      <c r="E6510" s="560">
        <f t="shared" si="609"/>
        <v>29</v>
      </c>
      <c r="F6510" s="560">
        <f t="shared" si="610"/>
        <v>5</v>
      </c>
      <c r="G6510" s="595">
        <f t="shared" si="611"/>
        <v>1</v>
      </c>
      <c r="H6510" s="590">
        <f>CHOOSE('Output Sheet'!$B$4,'8760 Data'!J6510,'8760 Data'!K6510,'8760 Data'!L6510,'8760 Data'!M6510,'8760 Data'!N6510,'8760 Data'!O6510,'8760 Data'!P6510,'8760 Data'!Q6510,'8760 Data'!R6510,'8760 Data'!S6510,'8760 Data'!T6510,'8760 Data'!U6510)</f>
        <v>0</v>
      </c>
      <c r="I6510" s="591" t="e">
        <f>H6510/'Output Sheet'!$B$8</f>
        <v>#DIV/0!</v>
      </c>
      <c r="J6510" s="596"/>
      <c r="K6510" s="560"/>
      <c r="L6510" s="560"/>
      <c r="M6510" s="560"/>
      <c r="N6510" s="560"/>
      <c r="O6510" s="560"/>
      <c r="P6510" s="560"/>
      <c r="Q6510" s="560"/>
      <c r="R6510" s="560"/>
      <c r="S6510" s="560"/>
      <c r="T6510" s="560"/>
      <c r="U6510" s="560"/>
    </row>
    <row r="6511" spans="1:21">
      <c r="A6511" s="593">
        <f t="shared" si="606"/>
        <v>41546</v>
      </c>
      <c r="B6511" s="594">
        <v>41546.250376620374</v>
      </c>
      <c r="C6511" s="560">
        <f t="shared" si="607"/>
        <v>2013</v>
      </c>
      <c r="D6511" s="560">
        <f t="shared" si="608"/>
        <v>9</v>
      </c>
      <c r="E6511" s="560">
        <f t="shared" si="609"/>
        <v>29</v>
      </c>
      <c r="F6511" s="560">
        <f t="shared" si="610"/>
        <v>6</v>
      </c>
      <c r="G6511" s="595">
        <f t="shared" si="611"/>
        <v>1</v>
      </c>
      <c r="H6511" s="590">
        <f>CHOOSE('Output Sheet'!$B$4,'8760 Data'!J6511,'8760 Data'!K6511,'8760 Data'!L6511,'8760 Data'!M6511,'8760 Data'!N6511,'8760 Data'!O6511,'8760 Data'!P6511,'8760 Data'!Q6511,'8760 Data'!R6511,'8760 Data'!S6511,'8760 Data'!T6511,'8760 Data'!U6511)</f>
        <v>0</v>
      </c>
      <c r="I6511" s="591" t="e">
        <f>H6511/'Output Sheet'!$B$8</f>
        <v>#DIV/0!</v>
      </c>
      <c r="J6511" s="596"/>
      <c r="K6511" s="560"/>
      <c r="L6511" s="560"/>
      <c r="M6511" s="560"/>
      <c r="N6511" s="560"/>
      <c r="O6511" s="560"/>
      <c r="P6511" s="560"/>
      <c r="Q6511" s="560"/>
      <c r="R6511" s="560"/>
      <c r="S6511" s="560"/>
      <c r="T6511" s="560"/>
      <c r="U6511" s="560"/>
    </row>
    <row r="6512" spans="1:21">
      <c r="A6512" s="593">
        <f t="shared" si="606"/>
        <v>41546</v>
      </c>
      <c r="B6512" s="594">
        <v>41546.292043344911</v>
      </c>
      <c r="C6512" s="560">
        <f t="shared" si="607"/>
        <v>2013</v>
      </c>
      <c r="D6512" s="560">
        <f t="shared" si="608"/>
        <v>9</v>
      </c>
      <c r="E6512" s="560">
        <f t="shared" si="609"/>
        <v>29</v>
      </c>
      <c r="F6512" s="560">
        <f t="shared" si="610"/>
        <v>7</v>
      </c>
      <c r="G6512" s="595">
        <f t="shared" si="611"/>
        <v>1</v>
      </c>
      <c r="H6512" s="590">
        <f>CHOOSE('Output Sheet'!$B$4,'8760 Data'!J6512,'8760 Data'!K6512,'8760 Data'!L6512,'8760 Data'!M6512,'8760 Data'!N6512,'8760 Data'!O6512,'8760 Data'!P6512,'8760 Data'!Q6512,'8760 Data'!R6512,'8760 Data'!S6512,'8760 Data'!T6512,'8760 Data'!U6512)</f>
        <v>0</v>
      </c>
      <c r="I6512" s="591" t="e">
        <f>H6512/'Output Sheet'!$B$8</f>
        <v>#DIV/0!</v>
      </c>
      <c r="J6512" s="596"/>
      <c r="K6512" s="560"/>
      <c r="L6512" s="560"/>
      <c r="M6512" s="560"/>
      <c r="N6512" s="560"/>
      <c r="O6512" s="560"/>
      <c r="P6512" s="560"/>
      <c r="Q6512" s="560"/>
      <c r="R6512" s="560"/>
      <c r="S6512" s="560"/>
      <c r="T6512" s="560"/>
      <c r="U6512" s="560"/>
    </row>
    <row r="6513" spans="1:21">
      <c r="A6513" s="593">
        <f t="shared" si="606"/>
        <v>41546</v>
      </c>
      <c r="B6513" s="594">
        <v>41546.333710069448</v>
      </c>
      <c r="C6513" s="560">
        <f t="shared" si="607"/>
        <v>2013</v>
      </c>
      <c r="D6513" s="560">
        <f t="shared" si="608"/>
        <v>9</v>
      </c>
      <c r="E6513" s="560">
        <f t="shared" si="609"/>
        <v>29</v>
      </c>
      <c r="F6513" s="560">
        <f t="shared" si="610"/>
        <v>8</v>
      </c>
      <c r="G6513" s="595">
        <f t="shared" si="611"/>
        <v>1</v>
      </c>
      <c r="H6513" s="590">
        <f>CHOOSE('Output Sheet'!$B$4,'8760 Data'!J6513,'8760 Data'!K6513,'8760 Data'!L6513,'8760 Data'!M6513,'8760 Data'!N6513,'8760 Data'!O6513,'8760 Data'!P6513,'8760 Data'!Q6513,'8760 Data'!R6513,'8760 Data'!S6513,'8760 Data'!T6513,'8760 Data'!U6513)</f>
        <v>0</v>
      </c>
      <c r="I6513" s="591" t="e">
        <f>H6513/'Output Sheet'!$B$8</f>
        <v>#DIV/0!</v>
      </c>
      <c r="J6513" s="596"/>
      <c r="K6513" s="560"/>
      <c r="L6513" s="560"/>
      <c r="M6513" s="560"/>
      <c r="N6513" s="560"/>
      <c r="O6513" s="560"/>
      <c r="P6513" s="560"/>
      <c r="Q6513" s="560"/>
      <c r="R6513" s="560"/>
      <c r="S6513" s="560"/>
      <c r="T6513" s="560"/>
      <c r="U6513" s="560"/>
    </row>
    <row r="6514" spans="1:21">
      <c r="A6514" s="593">
        <f t="shared" si="606"/>
        <v>41546</v>
      </c>
      <c r="B6514" s="594">
        <v>41546.375376793978</v>
      </c>
      <c r="C6514" s="560">
        <f t="shared" si="607"/>
        <v>2013</v>
      </c>
      <c r="D6514" s="560">
        <f t="shared" si="608"/>
        <v>9</v>
      </c>
      <c r="E6514" s="560">
        <f t="shared" si="609"/>
        <v>29</v>
      </c>
      <c r="F6514" s="560">
        <f t="shared" si="610"/>
        <v>9</v>
      </c>
      <c r="G6514" s="595">
        <f t="shared" si="611"/>
        <v>1</v>
      </c>
      <c r="H6514" s="590">
        <f>CHOOSE('Output Sheet'!$B$4,'8760 Data'!J6514,'8760 Data'!K6514,'8760 Data'!L6514,'8760 Data'!M6514,'8760 Data'!N6514,'8760 Data'!O6514,'8760 Data'!P6514,'8760 Data'!Q6514,'8760 Data'!R6514,'8760 Data'!S6514,'8760 Data'!T6514,'8760 Data'!U6514)</f>
        <v>0</v>
      </c>
      <c r="I6514" s="591" t="e">
        <f>H6514/'Output Sheet'!$B$8</f>
        <v>#DIV/0!</v>
      </c>
      <c r="J6514" s="596"/>
      <c r="K6514" s="560"/>
      <c r="L6514" s="560"/>
      <c r="M6514" s="560"/>
      <c r="N6514" s="560"/>
      <c r="O6514" s="560"/>
      <c r="P6514" s="560"/>
      <c r="Q6514" s="560"/>
      <c r="R6514" s="560"/>
      <c r="S6514" s="560"/>
      <c r="T6514" s="560"/>
      <c r="U6514" s="560"/>
    </row>
    <row r="6515" spans="1:21">
      <c r="A6515" s="593">
        <f t="shared" si="606"/>
        <v>41546</v>
      </c>
      <c r="B6515" s="594">
        <v>41546.417043518515</v>
      </c>
      <c r="C6515" s="560">
        <f t="shared" si="607"/>
        <v>2013</v>
      </c>
      <c r="D6515" s="560">
        <f t="shared" si="608"/>
        <v>9</v>
      </c>
      <c r="E6515" s="560">
        <f t="shared" si="609"/>
        <v>29</v>
      </c>
      <c r="F6515" s="560">
        <f t="shared" si="610"/>
        <v>10</v>
      </c>
      <c r="G6515" s="595">
        <f t="shared" si="611"/>
        <v>1</v>
      </c>
      <c r="H6515" s="590">
        <f>CHOOSE('Output Sheet'!$B$4,'8760 Data'!J6515,'8760 Data'!K6515,'8760 Data'!L6515,'8760 Data'!M6515,'8760 Data'!N6515,'8760 Data'!O6515,'8760 Data'!P6515,'8760 Data'!Q6515,'8760 Data'!R6515,'8760 Data'!S6515,'8760 Data'!T6515,'8760 Data'!U6515)</f>
        <v>0</v>
      </c>
      <c r="I6515" s="591" t="e">
        <f>H6515/'Output Sheet'!$B$8</f>
        <v>#DIV/0!</v>
      </c>
      <c r="J6515" s="596"/>
      <c r="K6515" s="560"/>
      <c r="L6515" s="560"/>
      <c r="M6515" s="560"/>
      <c r="N6515" s="560"/>
      <c r="O6515" s="560"/>
      <c r="P6515" s="560"/>
      <c r="Q6515" s="560"/>
      <c r="R6515" s="560"/>
      <c r="S6515" s="560"/>
      <c r="T6515" s="560"/>
      <c r="U6515" s="560"/>
    </row>
    <row r="6516" spans="1:21">
      <c r="A6516" s="593">
        <f t="shared" si="606"/>
        <v>41546</v>
      </c>
      <c r="B6516" s="594">
        <v>41546.458710243052</v>
      </c>
      <c r="C6516" s="560">
        <f t="shared" si="607"/>
        <v>2013</v>
      </c>
      <c r="D6516" s="560">
        <f t="shared" si="608"/>
        <v>9</v>
      </c>
      <c r="E6516" s="560">
        <f t="shared" si="609"/>
        <v>29</v>
      </c>
      <c r="F6516" s="560">
        <f t="shared" si="610"/>
        <v>11</v>
      </c>
      <c r="G6516" s="595">
        <f t="shared" si="611"/>
        <v>1</v>
      </c>
      <c r="H6516" s="590">
        <f>CHOOSE('Output Sheet'!$B$4,'8760 Data'!J6516,'8760 Data'!K6516,'8760 Data'!L6516,'8760 Data'!M6516,'8760 Data'!N6516,'8760 Data'!O6516,'8760 Data'!P6516,'8760 Data'!Q6516,'8760 Data'!R6516,'8760 Data'!S6516,'8760 Data'!T6516,'8760 Data'!U6516)</f>
        <v>0</v>
      </c>
      <c r="I6516" s="591" t="e">
        <f>H6516/'Output Sheet'!$B$8</f>
        <v>#DIV/0!</v>
      </c>
      <c r="J6516" s="596"/>
      <c r="K6516" s="560"/>
      <c r="L6516" s="560"/>
      <c r="M6516" s="560"/>
      <c r="N6516" s="560"/>
      <c r="O6516" s="560"/>
      <c r="P6516" s="560"/>
      <c r="Q6516" s="560"/>
      <c r="R6516" s="560"/>
      <c r="S6516" s="560"/>
      <c r="T6516" s="560"/>
      <c r="U6516" s="560"/>
    </row>
    <row r="6517" spans="1:21">
      <c r="A6517" s="593">
        <f t="shared" si="606"/>
        <v>41546</v>
      </c>
      <c r="B6517" s="594">
        <v>41546.50037696759</v>
      </c>
      <c r="C6517" s="560">
        <f t="shared" si="607"/>
        <v>2013</v>
      </c>
      <c r="D6517" s="560">
        <f t="shared" si="608"/>
        <v>9</v>
      </c>
      <c r="E6517" s="560">
        <f t="shared" si="609"/>
        <v>29</v>
      </c>
      <c r="F6517" s="560">
        <f t="shared" si="610"/>
        <v>12</v>
      </c>
      <c r="G6517" s="595">
        <f t="shared" si="611"/>
        <v>1</v>
      </c>
      <c r="H6517" s="590">
        <f>CHOOSE('Output Sheet'!$B$4,'8760 Data'!J6517,'8760 Data'!K6517,'8760 Data'!L6517,'8760 Data'!M6517,'8760 Data'!N6517,'8760 Data'!O6517,'8760 Data'!P6517,'8760 Data'!Q6517,'8760 Data'!R6517,'8760 Data'!S6517,'8760 Data'!T6517,'8760 Data'!U6517)</f>
        <v>0</v>
      </c>
      <c r="I6517" s="591" t="e">
        <f>H6517/'Output Sheet'!$B$8</f>
        <v>#DIV/0!</v>
      </c>
      <c r="J6517" s="596"/>
      <c r="K6517" s="560"/>
      <c r="L6517" s="560"/>
      <c r="M6517" s="560"/>
      <c r="N6517" s="560"/>
      <c r="O6517" s="560"/>
      <c r="P6517" s="560"/>
      <c r="Q6517" s="560"/>
      <c r="R6517" s="560"/>
      <c r="S6517" s="560"/>
      <c r="T6517" s="560"/>
      <c r="U6517" s="560"/>
    </row>
    <row r="6518" spans="1:21">
      <c r="A6518" s="593">
        <f t="shared" si="606"/>
        <v>41546</v>
      </c>
      <c r="B6518" s="594">
        <v>41546.542043692127</v>
      </c>
      <c r="C6518" s="560">
        <f t="shared" si="607"/>
        <v>2013</v>
      </c>
      <c r="D6518" s="560">
        <f t="shared" si="608"/>
        <v>9</v>
      </c>
      <c r="E6518" s="560">
        <f t="shared" si="609"/>
        <v>29</v>
      </c>
      <c r="F6518" s="560">
        <f t="shared" si="610"/>
        <v>13</v>
      </c>
      <c r="G6518" s="595">
        <f t="shared" si="611"/>
        <v>1</v>
      </c>
      <c r="H6518" s="590">
        <f>CHOOSE('Output Sheet'!$B$4,'8760 Data'!J6518,'8760 Data'!K6518,'8760 Data'!L6518,'8760 Data'!M6518,'8760 Data'!N6518,'8760 Data'!O6518,'8760 Data'!P6518,'8760 Data'!Q6518,'8760 Data'!R6518,'8760 Data'!S6518,'8760 Data'!T6518,'8760 Data'!U6518)</f>
        <v>0</v>
      </c>
      <c r="I6518" s="591" t="e">
        <f>H6518/'Output Sheet'!$B$8</f>
        <v>#DIV/0!</v>
      </c>
      <c r="J6518" s="596"/>
      <c r="K6518" s="560"/>
      <c r="L6518" s="560"/>
      <c r="M6518" s="560"/>
      <c r="N6518" s="560"/>
      <c r="O6518" s="560"/>
      <c r="P6518" s="560"/>
      <c r="Q6518" s="560"/>
      <c r="R6518" s="560"/>
      <c r="S6518" s="560"/>
      <c r="T6518" s="560"/>
      <c r="U6518" s="560"/>
    </row>
    <row r="6519" spans="1:21">
      <c r="A6519" s="593">
        <f t="shared" si="606"/>
        <v>41546</v>
      </c>
      <c r="B6519" s="594">
        <v>41546.583710416664</v>
      </c>
      <c r="C6519" s="560">
        <f t="shared" si="607"/>
        <v>2013</v>
      </c>
      <c r="D6519" s="560">
        <f t="shared" si="608"/>
        <v>9</v>
      </c>
      <c r="E6519" s="560">
        <f t="shared" si="609"/>
        <v>29</v>
      </c>
      <c r="F6519" s="560">
        <f t="shared" si="610"/>
        <v>14</v>
      </c>
      <c r="G6519" s="595">
        <f t="shared" si="611"/>
        <v>1</v>
      </c>
      <c r="H6519" s="590">
        <f>CHOOSE('Output Sheet'!$B$4,'8760 Data'!J6519,'8760 Data'!K6519,'8760 Data'!L6519,'8760 Data'!M6519,'8760 Data'!N6519,'8760 Data'!O6519,'8760 Data'!P6519,'8760 Data'!Q6519,'8760 Data'!R6519,'8760 Data'!S6519,'8760 Data'!T6519,'8760 Data'!U6519)</f>
        <v>0</v>
      </c>
      <c r="I6519" s="591" t="e">
        <f>H6519/'Output Sheet'!$B$8</f>
        <v>#DIV/0!</v>
      </c>
      <c r="J6519" s="596"/>
      <c r="K6519" s="560"/>
      <c r="L6519" s="560"/>
      <c r="M6519" s="560"/>
      <c r="N6519" s="560"/>
      <c r="O6519" s="560"/>
      <c r="P6519" s="560"/>
      <c r="Q6519" s="560"/>
      <c r="R6519" s="560"/>
      <c r="S6519" s="560"/>
      <c r="T6519" s="560"/>
      <c r="U6519" s="560"/>
    </row>
    <row r="6520" spans="1:21">
      <c r="A6520" s="593">
        <f t="shared" si="606"/>
        <v>41546</v>
      </c>
      <c r="B6520" s="594">
        <v>41546.625377141201</v>
      </c>
      <c r="C6520" s="560">
        <f t="shared" si="607"/>
        <v>2013</v>
      </c>
      <c r="D6520" s="560">
        <f t="shared" si="608"/>
        <v>9</v>
      </c>
      <c r="E6520" s="560">
        <f t="shared" si="609"/>
        <v>29</v>
      </c>
      <c r="F6520" s="560">
        <f t="shared" si="610"/>
        <v>15</v>
      </c>
      <c r="G6520" s="595">
        <f t="shared" si="611"/>
        <v>1</v>
      </c>
      <c r="H6520" s="590">
        <f>CHOOSE('Output Sheet'!$B$4,'8760 Data'!J6520,'8760 Data'!K6520,'8760 Data'!L6520,'8760 Data'!M6520,'8760 Data'!N6520,'8760 Data'!O6520,'8760 Data'!P6520,'8760 Data'!Q6520,'8760 Data'!R6520,'8760 Data'!S6520,'8760 Data'!T6520,'8760 Data'!U6520)</f>
        <v>0</v>
      </c>
      <c r="I6520" s="591" t="e">
        <f>H6520/'Output Sheet'!$B$8</f>
        <v>#DIV/0!</v>
      </c>
      <c r="J6520" s="596"/>
      <c r="K6520" s="560"/>
      <c r="L6520" s="560"/>
      <c r="M6520" s="560"/>
      <c r="N6520" s="560"/>
      <c r="O6520" s="560"/>
      <c r="P6520" s="560"/>
      <c r="Q6520" s="560"/>
      <c r="R6520" s="560"/>
      <c r="S6520" s="560"/>
      <c r="T6520" s="560"/>
      <c r="U6520" s="560"/>
    </row>
    <row r="6521" spans="1:21">
      <c r="A6521" s="593">
        <f t="shared" si="606"/>
        <v>41546</v>
      </c>
      <c r="B6521" s="594">
        <v>41546.667043865738</v>
      </c>
      <c r="C6521" s="560">
        <f t="shared" si="607"/>
        <v>2013</v>
      </c>
      <c r="D6521" s="560">
        <f t="shared" si="608"/>
        <v>9</v>
      </c>
      <c r="E6521" s="560">
        <f t="shared" si="609"/>
        <v>29</v>
      </c>
      <c r="F6521" s="560">
        <f t="shared" si="610"/>
        <v>16</v>
      </c>
      <c r="G6521" s="595">
        <f t="shared" si="611"/>
        <v>1</v>
      </c>
      <c r="H6521" s="590">
        <f>CHOOSE('Output Sheet'!$B$4,'8760 Data'!J6521,'8760 Data'!K6521,'8760 Data'!L6521,'8760 Data'!M6521,'8760 Data'!N6521,'8760 Data'!O6521,'8760 Data'!P6521,'8760 Data'!Q6521,'8760 Data'!R6521,'8760 Data'!S6521,'8760 Data'!T6521,'8760 Data'!U6521)</f>
        <v>0</v>
      </c>
      <c r="I6521" s="591" t="e">
        <f>H6521/'Output Sheet'!$B$8</f>
        <v>#DIV/0!</v>
      </c>
      <c r="J6521" s="596"/>
      <c r="K6521" s="560"/>
      <c r="L6521" s="560"/>
      <c r="M6521" s="560"/>
      <c r="N6521" s="560"/>
      <c r="O6521" s="560"/>
      <c r="P6521" s="560"/>
      <c r="Q6521" s="560"/>
      <c r="R6521" s="560"/>
      <c r="S6521" s="560"/>
      <c r="T6521" s="560"/>
      <c r="U6521" s="560"/>
    </row>
    <row r="6522" spans="1:21">
      <c r="A6522" s="593">
        <f t="shared" si="606"/>
        <v>41546</v>
      </c>
      <c r="B6522" s="594">
        <v>41546.708710590276</v>
      </c>
      <c r="C6522" s="560">
        <f t="shared" si="607"/>
        <v>2013</v>
      </c>
      <c r="D6522" s="560">
        <f t="shared" si="608"/>
        <v>9</v>
      </c>
      <c r="E6522" s="560">
        <f t="shared" si="609"/>
        <v>29</v>
      </c>
      <c r="F6522" s="560">
        <f t="shared" si="610"/>
        <v>17</v>
      </c>
      <c r="G6522" s="595">
        <f t="shared" si="611"/>
        <v>1</v>
      </c>
      <c r="H6522" s="590">
        <f>CHOOSE('Output Sheet'!$B$4,'8760 Data'!J6522,'8760 Data'!K6522,'8760 Data'!L6522,'8760 Data'!M6522,'8760 Data'!N6522,'8760 Data'!O6522,'8760 Data'!P6522,'8760 Data'!Q6522,'8760 Data'!R6522,'8760 Data'!S6522,'8760 Data'!T6522,'8760 Data'!U6522)</f>
        <v>0</v>
      </c>
      <c r="I6522" s="591" t="e">
        <f>H6522/'Output Sheet'!$B$8</f>
        <v>#DIV/0!</v>
      </c>
      <c r="J6522" s="596"/>
      <c r="K6522" s="560"/>
      <c r="L6522" s="560"/>
      <c r="M6522" s="560"/>
      <c r="N6522" s="560"/>
      <c r="O6522" s="560"/>
      <c r="P6522" s="560"/>
      <c r="Q6522" s="560"/>
      <c r="R6522" s="560"/>
      <c r="S6522" s="560"/>
      <c r="T6522" s="560"/>
      <c r="U6522" s="560"/>
    </row>
    <row r="6523" spans="1:21">
      <c r="A6523" s="593">
        <f t="shared" si="606"/>
        <v>41546</v>
      </c>
      <c r="B6523" s="594">
        <v>41546.750377314813</v>
      </c>
      <c r="C6523" s="560">
        <f t="shared" si="607"/>
        <v>2013</v>
      </c>
      <c r="D6523" s="560">
        <f t="shared" si="608"/>
        <v>9</v>
      </c>
      <c r="E6523" s="560">
        <f t="shared" si="609"/>
        <v>29</v>
      </c>
      <c r="F6523" s="560">
        <f t="shared" si="610"/>
        <v>18</v>
      </c>
      <c r="G6523" s="595">
        <f t="shared" si="611"/>
        <v>1</v>
      </c>
      <c r="H6523" s="590">
        <f>CHOOSE('Output Sheet'!$B$4,'8760 Data'!J6523,'8760 Data'!K6523,'8760 Data'!L6523,'8760 Data'!M6523,'8760 Data'!N6523,'8760 Data'!O6523,'8760 Data'!P6523,'8760 Data'!Q6523,'8760 Data'!R6523,'8760 Data'!S6523,'8760 Data'!T6523,'8760 Data'!U6523)</f>
        <v>0</v>
      </c>
      <c r="I6523" s="591" t="e">
        <f>H6523/'Output Sheet'!$B$8</f>
        <v>#DIV/0!</v>
      </c>
      <c r="J6523" s="596"/>
      <c r="K6523" s="560"/>
      <c r="L6523" s="560"/>
      <c r="M6523" s="560"/>
      <c r="N6523" s="560"/>
      <c r="O6523" s="560"/>
      <c r="P6523" s="560"/>
      <c r="Q6523" s="560"/>
      <c r="R6523" s="560"/>
      <c r="S6523" s="560"/>
      <c r="T6523" s="560"/>
      <c r="U6523" s="560"/>
    </row>
    <row r="6524" spans="1:21">
      <c r="A6524" s="593">
        <f t="shared" si="606"/>
        <v>41546</v>
      </c>
      <c r="B6524" s="594">
        <v>41546.79204403935</v>
      </c>
      <c r="C6524" s="560">
        <f t="shared" si="607"/>
        <v>2013</v>
      </c>
      <c r="D6524" s="560">
        <f t="shared" si="608"/>
        <v>9</v>
      </c>
      <c r="E6524" s="560">
        <f t="shared" si="609"/>
        <v>29</v>
      </c>
      <c r="F6524" s="560">
        <f t="shared" si="610"/>
        <v>19</v>
      </c>
      <c r="G6524" s="595">
        <f t="shared" si="611"/>
        <v>1</v>
      </c>
      <c r="H6524" s="590">
        <f>CHOOSE('Output Sheet'!$B$4,'8760 Data'!J6524,'8760 Data'!K6524,'8760 Data'!L6524,'8760 Data'!M6524,'8760 Data'!N6524,'8760 Data'!O6524,'8760 Data'!P6524,'8760 Data'!Q6524,'8760 Data'!R6524,'8760 Data'!S6524,'8760 Data'!T6524,'8760 Data'!U6524)</f>
        <v>0</v>
      </c>
      <c r="I6524" s="591" t="e">
        <f>H6524/'Output Sheet'!$B$8</f>
        <v>#DIV/0!</v>
      </c>
      <c r="J6524" s="596"/>
      <c r="K6524" s="560"/>
      <c r="L6524" s="560"/>
      <c r="M6524" s="560"/>
      <c r="N6524" s="560"/>
      <c r="O6524" s="560"/>
      <c r="P6524" s="560"/>
      <c r="Q6524" s="560"/>
      <c r="R6524" s="560"/>
      <c r="S6524" s="560"/>
      <c r="T6524" s="560"/>
      <c r="U6524" s="560"/>
    </row>
    <row r="6525" spans="1:21">
      <c r="A6525" s="593">
        <f t="shared" si="606"/>
        <v>41546</v>
      </c>
      <c r="B6525" s="594">
        <v>41546.833710763887</v>
      </c>
      <c r="C6525" s="560">
        <f t="shared" si="607"/>
        <v>2013</v>
      </c>
      <c r="D6525" s="560">
        <f t="shared" si="608"/>
        <v>9</v>
      </c>
      <c r="E6525" s="560">
        <f t="shared" si="609"/>
        <v>29</v>
      </c>
      <c r="F6525" s="560">
        <f t="shared" si="610"/>
        <v>20</v>
      </c>
      <c r="G6525" s="595">
        <f t="shared" si="611"/>
        <v>1</v>
      </c>
      <c r="H6525" s="590">
        <f>CHOOSE('Output Sheet'!$B$4,'8760 Data'!J6525,'8760 Data'!K6525,'8760 Data'!L6525,'8760 Data'!M6525,'8760 Data'!N6525,'8760 Data'!O6525,'8760 Data'!P6525,'8760 Data'!Q6525,'8760 Data'!R6525,'8760 Data'!S6525,'8760 Data'!T6525,'8760 Data'!U6525)</f>
        <v>0</v>
      </c>
      <c r="I6525" s="591" t="e">
        <f>H6525/'Output Sheet'!$B$8</f>
        <v>#DIV/0!</v>
      </c>
      <c r="J6525" s="596"/>
      <c r="K6525" s="560"/>
      <c r="L6525" s="560"/>
      <c r="M6525" s="560"/>
      <c r="N6525" s="560"/>
      <c r="O6525" s="560"/>
      <c r="P6525" s="560"/>
      <c r="Q6525" s="560"/>
      <c r="R6525" s="560"/>
      <c r="S6525" s="560"/>
      <c r="T6525" s="560"/>
      <c r="U6525" s="560"/>
    </row>
    <row r="6526" spans="1:21">
      <c r="A6526" s="593">
        <f t="shared" si="606"/>
        <v>41546</v>
      </c>
      <c r="B6526" s="594">
        <v>41546.875377488424</v>
      </c>
      <c r="C6526" s="560">
        <f t="shared" si="607"/>
        <v>2013</v>
      </c>
      <c r="D6526" s="560">
        <f t="shared" si="608"/>
        <v>9</v>
      </c>
      <c r="E6526" s="560">
        <f t="shared" si="609"/>
        <v>29</v>
      </c>
      <c r="F6526" s="560">
        <f t="shared" si="610"/>
        <v>21</v>
      </c>
      <c r="G6526" s="595">
        <f t="shared" si="611"/>
        <v>1</v>
      </c>
      <c r="H6526" s="590">
        <f>CHOOSE('Output Sheet'!$B$4,'8760 Data'!J6526,'8760 Data'!K6526,'8760 Data'!L6526,'8760 Data'!M6526,'8760 Data'!N6526,'8760 Data'!O6526,'8760 Data'!P6526,'8760 Data'!Q6526,'8760 Data'!R6526,'8760 Data'!S6526,'8760 Data'!T6526,'8760 Data'!U6526)</f>
        <v>0</v>
      </c>
      <c r="I6526" s="591" t="e">
        <f>H6526/'Output Sheet'!$B$8</f>
        <v>#DIV/0!</v>
      </c>
      <c r="J6526" s="596"/>
      <c r="K6526" s="560"/>
      <c r="L6526" s="560"/>
      <c r="M6526" s="560"/>
      <c r="N6526" s="560"/>
      <c r="O6526" s="560"/>
      <c r="P6526" s="560"/>
      <c r="Q6526" s="560"/>
      <c r="R6526" s="560"/>
      <c r="S6526" s="560"/>
      <c r="T6526" s="560"/>
      <c r="U6526" s="560"/>
    </row>
    <row r="6527" spans="1:21">
      <c r="A6527" s="593">
        <f t="shared" si="606"/>
        <v>41546</v>
      </c>
      <c r="B6527" s="594">
        <v>41546.917044212962</v>
      </c>
      <c r="C6527" s="560">
        <f t="shared" si="607"/>
        <v>2013</v>
      </c>
      <c r="D6527" s="560">
        <f t="shared" si="608"/>
        <v>9</v>
      </c>
      <c r="E6527" s="560">
        <f t="shared" si="609"/>
        <v>29</v>
      </c>
      <c r="F6527" s="560">
        <f t="shared" si="610"/>
        <v>22</v>
      </c>
      <c r="G6527" s="595">
        <f t="shared" si="611"/>
        <v>1</v>
      </c>
      <c r="H6527" s="590">
        <f>CHOOSE('Output Sheet'!$B$4,'8760 Data'!J6527,'8760 Data'!K6527,'8760 Data'!L6527,'8760 Data'!M6527,'8760 Data'!N6527,'8760 Data'!O6527,'8760 Data'!P6527,'8760 Data'!Q6527,'8760 Data'!R6527,'8760 Data'!S6527,'8760 Data'!T6527,'8760 Data'!U6527)</f>
        <v>0</v>
      </c>
      <c r="I6527" s="591" t="e">
        <f>H6527/'Output Sheet'!$B$8</f>
        <v>#DIV/0!</v>
      </c>
      <c r="J6527" s="596"/>
      <c r="K6527" s="560"/>
      <c r="L6527" s="560"/>
      <c r="M6527" s="560"/>
      <c r="N6527" s="560"/>
      <c r="O6527" s="560"/>
      <c r="P6527" s="560"/>
      <c r="Q6527" s="560"/>
      <c r="R6527" s="560"/>
      <c r="S6527" s="560"/>
      <c r="T6527" s="560"/>
      <c r="U6527" s="560"/>
    </row>
    <row r="6528" spans="1:21">
      <c r="A6528" s="593">
        <f t="shared" si="606"/>
        <v>41546</v>
      </c>
      <c r="B6528" s="594">
        <v>41546.958710937499</v>
      </c>
      <c r="C6528" s="560">
        <f t="shared" si="607"/>
        <v>2013</v>
      </c>
      <c r="D6528" s="560">
        <f t="shared" si="608"/>
        <v>9</v>
      </c>
      <c r="E6528" s="560">
        <f t="shared" si="609"/>
        <v>29</v>
      </c>
      <c r="F6528" s="560">
        <f t="shared" si="610"/>
        <v>23</v>
      </c>
      <c r="G6528" s="595">
        <f t="shared" si="611"/>
        <v>1</v>
      </c>
      <c r="H6528" s="590">
        <f>CHOOSE('Output Sheet'!$B$4,'8760 Data'!J6528,'8760 Data'!K6528,'8760 Data'!L6528,'8760 Data'!M6528,'8760 Data'!N6528,'8760 Data'!O6528,'8760 Data'!P6528,'8760 Data'!Q6528,'8760 Data'!R6528,'8760 Data'!S6528,'8760 Data'!T6528,'8760 Data'!U6528)</f>
        <v>0</v>
      </c>
      <c r="I6528" s="591" t="e">
        <f>H6528/'Output Sheet'!$B$8</f>
        <v>#DIV/0!</v>
      </c>
      <c r="J6528" s="596"/>
      <c r="K6528" s="560"/>
      <c r="L6528" s="560"/>
      <c r="M6528" s="560"/>
      <c r="N6528" s="560"/>
      <c r="O6528" s="560"/>
      <c r="P6528" s="560"/>
      <c r="Q6528" s="560"/>
      <c r="R6528" s="560"/>
      <c r="S6528" s="560"/>
      <c r="T6528" s="560"/>
      <c r="U6528" s="560"/>
    </row>
    <row r="6529" spans="1:21">
      <c r="A6529" s="593">
        <f t="shared" si="606"/>
        <v>41547</v>
      </c>
      <c r="B6529" s="594">
        <v>41547.000377662036</v>
      </c>
      <c r="C6529" s="560">
        <f t="shared" si="607"/>
        <v>2013</v>
      </c>
      <c r="D6529" s="560">
        <f t="shared" si="608"/>
        <v>9</v>
      </c>
      <c r="E6529" s="560">
        <f t="shared" si="609"/>
        <v>30</v>
      </c>
      <c r="F6529" s="560">
        <f t="shared" si="610"/>
        <v>24</v>
      </c>
      <c r="G6529" s="595">
        <f t="shared" si="611"/>
        <v>2</v>
      </c>
      <c r="H6529" s="590">
        <f>CHOOSE('Output Sheet'!$B$4,'8760 Data'!J6529,'8760 Data'!K6529,'8760 Data'!L6529,'8760 Data'!M6529,'8760 Data'!N6529,'8760 Data'!O6529,'8760 Data'!P6529,'8760 Data'!Q6529,'8760 Data'!R6529,'8760 Data'!S6529,'8760 Data'!T6529,'8760 Data'!U6529)</f>
        <v>0</v>
      </c>
      <c r="I6529" s="591" t="e">
        <f>H6529/'Output Sheet'!$B$8</f>
        <v>#DIV/0!</v>
      </c>
      <c r="J6529" s="596"/>
      <c r="K6529" s="560"/>
      <c r="L6529" s="560"/>
      <c r="M6529" s="560"/>
      <c r="N6529" s="560"/>
      <c r="O6529" s="560"/>
      <c r="P6529" s="560"/>
      <c r="Q6529" s="560"/>
      <c r="R6529" s="560"/>
      <c r="S6529" s="560"/>
      <c r="T6529" s="560"/>
      <c r="U6529" s="560"/>
    </row>
    <row r="6530" spans="1:21">
      <c r="A6530" s="593">
        <f t="shared" si="606"/>
        <v>41547</v>
      </c>
      <c r="B6530" s="594">
        <v>41547.042044386573</v>
      </c>
      <c r="C6530" s="560">
        <f t="shared" si="607"/>
        <v>2013</v>
      </c>
      <c r="D6530" s="560">
        <f t="shared" si="608"/>
        <v>9</v>
      </c>
      <c r="E6530" s="560">
        <f t="shared" si="609"/>
        <v>30</v>
      </c>
      <c r="F6530" s="560">
        <f t="shared" si="610"/>
        <v>1</v>
      </c>
      <c r="G6530" s="595">
        <f t="shared" si="611"/>
        <v>2</v>
      </c>
      <c r="H6530" s="590">
        <f>CHOOSE('Output Sheet'!$B$4,'8760 Data'!J6530,'8760 Data'!K6530,'8760 Data'!L6530,'8760 Data'!M6530,'8760 Data'!N6530,'8760 Data'!O6530,'8760 Data'!P6530,'8760 Data'!Q6530,'8760 Data'!R6530,'8760 Data'!S6530,'8760 Data'!T6530,'8760 Data'!U6530)</f>
        <v>0</v>
      </c>
      <c r="I6530" s="591" t="e">
        <f>H6530/'Output Sheet'!$B$8</f>
        <v>#DIV/0!</v>
      </c>
      <c r="J6530" s="596"/>
      <c r="K6530" s="560"/>
      <c r="L6530" s="560"/>
      <c r="M6530" s="560"/>
      <c r="N6530" s="560"/>
      <c r="O6530" s="560"/>
      <c r="P6530" s="560"/>
      <c r="Q6530" s="560"/>
      <c r="R6530" s="560"/>
      <c r="S6530" s="560"/>
      <c r="T6530" s="560"/>
      <c r="U6530" s="560"/>
    </row>
    <row r="6531" spans="1:21">
      <c r="A6531" s="593">
        <f t="shared" ref="A6531:A6594" si="612">DATE(C6531,D6531,E6531)</f>
        <v>41547</v>
      </c>
      <c r="B6531" s="594">
        <v>41547.08371111111</v>
      </c>
      <c r="C6531" s="560">
        <f t="shared" ref="C6531:C6594" si="613">YEAR(B6531)</f>
        <v>2013</v>
      </c>
      <c r="D6531" s="560">
        <f t="shared" ref="D6531:D6594" si="614">MONTH(B6531)</f>
        <v>9</v>
      </c>
      <c r="E6531" s="560">
        <f t="shared" ref="E6531:E6594" si="615">DAY(B6531)</f>
        <v>30</v>
      </c>
      <c r="F6531" s="560">
        <f t="shared" ref="F6531:F6594" si="616">IF(HOUR(B6531)&lt;&gt;0,HOUR(B6531),24)</f>
        <v>2</v>
      </c>
      <c r="G6531" s="595">
        <f t="shared" ref="G6531:G6594" si="617">WEEKDAY(B6531,1)</f>
        <v>2</v>
      </c>
      <c r="H6531" s="590">
        <f>CHOOSE('Output Sheet'!$B$4,'8760 Data'!J6531,'8760 Data'!K6531,'8760 Data'!L6531,'8760 Data'!M6531,'8760 Data'!N6531,'8760 Data'!O6531,'8760 Data'!P6531,'8760 Data'!Q6531,'8760 Data'!R6531,'8760 Data'!S6531,'8760 Data'!T6531,'8760 Data'!U6531)</f>
        <v>0</v>
      </c>
      <c r="I6531" s="591" t="e">
        <f>H6531/'Output Sheet'!$B$8</f>
        <v>#DIV/0!</v>
      </c>
      <c r="J6531" s="596"/>
      <c r="K6531" s="560"/>
      <c r="L6531" s="560"/>
      <c r="M6531" s="560"/>
      <c r="N6531" s="560"/>
      <c r="O6531" s="560"/>
      <c r="P6531" s="560"/>
      <c r="Q6531" s="560"/>
      <c r="R6531" s="560"/>
      <c r="S6531" s="560"/>
      <c r="T6531" s="560"/>
      <c r="U6531" s="560"/>
    </row>
    <row r="6532" spans="1:21">
      <c r="A6532" s="593">
        <f t="shared" si="612"/>
        <v>41547</v>
      </c>
      <c r="B6532" s="594">
        <v>41547.125377835648</v>
      </c>
      <c r="C6532" s="560">
        <f t="shared" si="613"/>
        <v>2013</v>
      </c>
      <c r="D6532" s="560">
        <f t="shared" si="614"/>
        <v>9</v>
      </c>
      <c r="E6532" s="560">
        <f t="shared" si="615"/>
        <v>30</v>
      </c>
      <c r="F6532" s="560">
        <f t="shared" si="616"/>
        <v>3</v>
      </c>
      <c r="G6532" s="595">
        <f t="shared" si="617"/>
        <v>2</v>
      </c>
      <c r="H6532" s="590">
        <f>CHOOSE('Output Sheet'!$B$4,'8760 Data'!J6532,'8760 Data'!K6532,'8760 Data'!L6532,'8760 Data'!M6532,'8760 Data'!N6532,'8760 Data'!O6532,'8760 Data'!P6532,'8760 Data'!Q6532,'8760 Data'!R6532,'8760 Data'!S6532,'8760 Data'!T6532,'8760 Data'!U6532)</f>
        <v>0</v>
      </c>
      <c r="I6532" s="591" t="e">
        <f>H6532/'Output Sheet'!$B$8</f>
        <v>#DIV/0!</v>
      </c>
      <c r="J6532" s="596"/>
      <c r="K6532" s="560"/>
      <c r="L6532" s="560"/>
      <c r="M6532" s="560"/>
      <c r="N6532" s="560"/>
      <c r="O6532" s="560"/>
      <c r="P6532" s="560"/>
      <c r="Q6532" s="560"/>
      <c r="R6532" s="560"/>
      <c r="S6532" s="560"/>
      <c r="T6532" s="560"/>
      <c r="U6532" s="560"/>
    </row>
    <row r="6533" spans="1:21">
      <c r="A6533" s="593">
        <f t="shared" si="612"/>
        <v>41547</v>
      </c>
      <c r="B6533" s="594">
        <v>41547.167044560185</v>
      </c>
      <c r="C6533" s="560">
        <f t="shared" si="613"/>
        <v>2013</v>
      </c>
      <c r="D6533" s="560">
        <f t="shared" si="614"/>
        <v>9</v>
      </c>
      <c r="E6533" s="560">
        <f t="shared" si="615"/>
        <v>30</v>
      </c>
      <c r="F6533" s="560">
        <f t="shared" si="616"/>
        <v>4</v>
      </c>
      <c r="G6533" s="595">
        <f t="shared" si="617"/>
        <v>2</v>
      </c>
      <c r="H6533" s="590">
        <f>CHOOSE('Output Sheet'!$B$4,'8760 Data'!J6533,'8760 Data'!K6533,'8760 Data'!L6533,'8760 Data'!M6533,'8760 Data'!N6533,'8760 Data'!O6533,'8760 Data'!P6533,'8760 Data'!Q6533,'8760 Data'!R6533,'8760 Data'!S6533,'8760 Data'!T6533,'8760 Data'!U6533)</f>
        <v>0</v>
      </c>
      <c r="I6533" s="591" t="e">
        <f>H6533/'Output Sheet'!$B$8</f>
        <v>#DIV/0!</v>
      </c>
      <c r="J6533" s="596"/>
      <c r="K6533" s="560"/>
      <c r="L6533" s="560"/>
      <c r="M6533" s="560"/>
      <c r="N6533" s="560"/>
      <c r="O6533" s="560"/>
      <c r="P6533" s="560"/>
      <c r="Q6533" s="560"/>
      <c r="R6533" s="560"/>
      <c r="S6533" s="560"/>
      <c r="T6533" s="560"/>
      <c r="U6533" s="560"/>
    </row>
    <row r="6534" spans="1:21">
      <c r="A6534" s="593">
        <f t="shared" si="612"/>
        <v>41547</v>
      </c>
      <c r="B6534" s="594">
        <v>41547.208711284722</v>
      </c>
      <c r="C6534" s="560">
        <f t="shared" si="613"/>
        <v>2013</v>
      </c>
      <c r="D6534" s="560">
        <f t="shared" si="614"/>
        <v>9</v>
      </c>
      <c r="E6534" s="560">
        <f t="shared" si="615"/>
        <v>30</v>
      </c>
      <c r="F6534" s="560">
        <f t="shared" si="616"/>
        <v>5</v>
      </c>
      <c r="G6534" s="595">
        <f t="shared" si="617"/>
        <v>2</v>
      </c>
      <c r="H6534" s="590">
        <f>CHOOSE('Output Sheet'!$B$4,'8760 Data'!J6534,'8760 Data'!K6534,'8760 Data'!L6534,'8760 Data'!M6534,'8760 Data'!N6534,'8760 Data'!O6534,'8760 Data'!P6534,'8760 Data'!Q6534,'8760 Data'!R6534,'8760 Data'!S6534,'8760 Data'!T6534,'8760 Data'!U6534)</f>
        <v>0</v>
      </c>
      <c r="I6534" s="591" t="e">
        <f>H6534/'Output Sheet'!$B$8</f>
        <v>#DIV/0!</v>
      </c>
      <c r="J6534" s="596"/>
      <c r="K6534" s="560"/>
      <c r="L6534" s="560"/>
      <c r="M6534" s="560"/>
      <c r="N6534" s="560"/>
      <c r="O6534" s="560"/>
      <c r="P6534" s="560"/>
      <c r="Q6534" s="560"/>
      <c r="R6534" s="560"/>
      <c r="S6534" s="560"/>
      <c r="T6534" s="560"/>
      <c r="U6534" s="560"/>
    </row>
    <row r="6535" spans="1:21">
      <c r="A6535" s="593">
        <f t="shared" si="612"/>
        <v>41547</v>
      </c>
      <c r="B6535" s="594">
        <v>41547.250378009259</v>
      </c>
      <c r="C6535" s="560">
        <f t="shared" si="613"/>
        <v>2013</v>
      </c>
      <c r="D6535" s="560">
        <f t="shared" si="614"/>
        <v>9</v>
      </c>
      <c r="E6535" s="560">
        <f t="shared" si="615"/>
        <v>30</v>
      </c>
      <c r="F6535" s="560">
        <f t="shared" si="616"/>
        <v>6</v>
      </c>
      <c r="G6535" s="595">
        <f t="shared" si="617"/>
        <v>2</v>
      </c>
      <c r="H6535" s="590">
        <f>CHOOSE('Output Sheet'!$B$4,'8760 Data'!J6535,'8760 Data'!K6535,'8760 Data'!L6535,'8760 Data'!M6535,'8760 Data'!N6535,'8760 Data'!O6535,'8760 Data'!P6535,'8760 Data'!Q6535,'8760 Data'!R6535,'8760 Data'!S6535,'8760 Data'!T6535,'8760 Data'!U6535)</f>
        <v>0</v>
      </c>
      <c r="I6535" s="591" t="e">
        <f>H6535/'Output Sheet'!$B$8</f>
        <v>#DIV/0!</v>
      </c>
      <c r="J6535" s="596"/>
      <c r="K6535" s="560"/>
      <c r="L6535" s="560"/>
      <c r="M6535" s="560"/>
      <c r="N6535" s="560"/>
      <c r="O6535" s="560"/>
      <c r="P6535" s="560"/>
      <c r="Q6535" s="560"/>
      <c r="R6535" s="560"/>
      <c r="S6535" s="560"/>
      <c r="T6535" s="560"/>
      <c r="U6535" s="560"/>
    </row>
    <row r="6536" spans="1:21">
      <c r="A6536" s="593">
        <f t="shared" si="612"/>
        <v>41547</v>
      </c>
      <c r="B6536" s="594">
        <v>41547.292044733797</v>
      </c>
      <c r="C6536" s="560">
        <f t="shared" si="613"/>
        <v>2013</v>
      </c>
      <c r="D6536" s="560">
        <f t="shared" si="614"/>
        <v>9</v>
      </c>
      <c r="E6536" s="560">
        <f t="shared" si="615"/>
        <v>30</v>
      </c>
      <c r="F6536" s="560">
        <f t="shared" si="616"/>
        <v>7</v>
      </c>
      <c r="G6536" s="595">
        <f t="shared" si="617"/>
        <v>2</v>
      </c>
      <c r="H6536" s="590">
        <f>CHOOSE('Output Sheet'!$B$4,'8760 Data'!J6536,'8760 Data'!K6536,'8760 Data'!L6536,'8760 Data'!M6536,'8760 Data'!N6536,'8760 Data'!O6536,'8760 Data'!P6536,'8760 Data'!Q6536,'8760 Data'!R6536,'8760 Data'!S6536,'8760 Data'!T6536,'8760 Data'!U6536)</f>
        <v>0</v>
      </c>
      <c r="I6536" s="591" t="e">
        <f>H6536/'Output Sheet'!$B$8</f>
        <v>#DIV/0!</v>
      </c>
      <c r="J6536" s="596"/>
      <c r="K6536" s="560"/>
      <c r="L6536" s="560"/>
      <c r="M6536" s="560"/>
      <c r="N6536" s="560"/>
      <c r="O6536" s="560"/>
      <c r="P6536" s="560"/>
      <c r="Q6536" s="560"/>
      <c r="R6536" s="560"/>
      <c r="S6536" s="560"/>
      <c r="T6536" s="560"/>
      <c r="U6536" s="560"/>
    </row>
    <row r="6537" spans="1:21">
      <c r="A6537" s="593">
        <f t="shared" si="612"/>
        <v>41547</v>
      </c>
      <c r="B6537" s="594">
        <v>41547.333711458334</v>
      </c>
      <c r="C6537" s="560">
        <f t="shared" si="613"/>
        <v>2013</v>
      </c>
      <c r="D6537" s="560">
        <f t="shared" si="614"/>
        <v>9</v>
      </c>
      <c r="E6537" s="560">
        <f t="shared" si="615"/>
        <v>30</v>
      </c>
      <c r="F6537" s="560">
        <f t="shared" si="616"/>
        <v>8</v>
      </c>
      <c r="G6537" s="595">
        <f t="shared" si="617"/>
        <v>2</v>
      </c>
      <c r="H6537" s="590">
        <f>CHOOSE('Output Sheet'!$B$4,'8760 Data'!J6537,'8760 Data'!K6537,'8760 Data'!L6537,'8760 Data'!M6537,'8760 Data'!N6537,'8760 Data'!O6537,'8760 Data'!P6537,'8760 Data'!Q6537,'8760 Data'!R6537,'8760 Data'!S6537,'8760 Data'!T6537,'8760 Data'!U6537)</f>
        <v>0</v>
      </c>
      <c r="I6537" s="591" t="e">
        <f>H6537/'Output Sheet'!$B$8</f>
        <v>#DIV/0!</v>
      </c>
      <c r="J6537" s="596"/>
      <c r="K6537" s="560"/>
      <c r="L6537" s="560"/>
      <c r="M6537" s="560"/>
      <c r="N6537" s="560"/>
      <c r="O6537" s="560"/>
      <c r="P6537" s="560"/>
      <c r="Q6537" s="560"/>
      <c r="R6537" s="560"/>
      <c r="S6537" s="560"/>
      <c r="T6537" s="560"/>
      <c r="U6537" s="560"/>
    </row>
    <row r="6538" spans="1:21">
      <c r="A6538" s="593">
        <f t="shared" si="612"/>
        <v>41547</v>
      </c>
      <c r="B6538" s="594">
        <v>41547.375378182871</v>
      </c>
      <c r="C6538" s="560">
        <f t="shared" si="613"/>
        <v>2013</v>
      </c>
      <c r="D6538" s="560">
        <f t="shared" si="614"/>
        <v>9</v>
      </c>
      <c r="E6538" s="560">
        <f t="shared" si="615"/>
        <v>30</v>
      </c>
      <c r="F6538" s="560">
        <f t="shared" si="616"/>
        <v>9</v>
      </c>
      <c r="G6538" s="595">
        <f t="shared" si="617"/>
        <v>2</v>
      </c>
      <c r="H6538" s="590">
        <f>CHOOSE('Output Sheet'!$B$4,'8760 Data'!J6538,'8760 Data'!K6538,'8760 Data'!L6538,'8760 Data'!M6538,'8760 Data'!N6538,'8760 Data'!O6538,'8760 Data'!P6538,'8760 Data'!Q6538,'8760 Data'!R6538,'8760 Data'!S6538,'8760 Data'!T6538,'8760 Data'!U6538)</f>
        <v>0</v>
      </c>
      <c r="I6538" s="591" t="e">
        <f>H6538/'Output Sheet'!$B$8</f>
        <v>#DIV/0!</v>
      </c>
      <c r="J6538" s="596"/>
      <c r="K6538" s="560"/>
      <c r="L6538" s="560"/>
      <c r="M6538" s="560"/>
      <c r="N6538" s="560"/>
      <c r="O6538" s="560"/>
      <c r="P6538" s="560"/>
      <c r="Q6538" s="560"/>
      <c r="R6538" s="560"/>
      <c r="S6538" s="560"/>
      <c r="T6538" s="560"/>
      <c r="U6538" s="560"/>
    </row>
    <row r="6539" spans="1:21">
      <c r="A6539" s="593">
        <f t="shared" si="612"/>
        <v>41547</v>
      </c>
      <c r="B6539" s="594">
        <v>41547.417044907408</v>
      </c>
      <c r="C6539" s="560">
        <f t="shared" si="613"/>
        <v>2013</v>
      </c>
      <c r="D6539" s="560">
        <f t="shared" si="614"/>
        <v>9</v>
      </c>
      <c r="E6539" s="560">
        <f t="shared" si="615"/>
        <v>30</v>
      </c>
      <c r="F6539" s="560">
        <f t="shared" si="616"/>
        <v>10</v>
      </c>
      <c r="G6539" s="595">
        <f t="shared" si="617"/>
        <v>2</v>
      </c>
      <c r="H6539" s="590">
        <f>CHOOSE('Output Sheet'!$B$4,'8760 Data'!J6539,'8760 Data'!K6539,'8760 Data'!L6539,'8760 Data'!M6539,'8760 Data'!N6539,'8760 Data'!O6539,'8760 Data'!P6539,'8760 Data'!Q6539,'8760 Data'!R6539,'8760 Data'!S6539,'8760 Data'!T6539,'8760 Data'!U6539)</f>
        <v>0</v>
      </c>
      <c r="I6539" s="591" t="e">
        <f>H6539/'Output Sheet'!$B$8</f>
        <v>#DIV/0!</v>
      </c>
      <c r="J6539" s="596"/>
      <c r="K6539" s="560"/>
      <c r="L6539" s="560"/>
      <c r="M6539" s="560"/>
      <c r="N6539" s="560"/>
      <c r="O6539" s="560"/>
      <c r="P6539" s="560"/>
      <c r="Q6539" s="560"/>
      <c r="R6539" s="560"/>
      <c r="S6539" s="560"/>
      <c r="T6539" s="560"/>
      <c r="U6539" s="560"/>
    </row>
    <row r="6540" spans="1:21">
      <c r="A6540" s="593">
        <f t="shared" si="612"/>
        <v>41547</v>
      </c>
      <c r="B6540" s="594">
        <v>41547.458711631945</v>
      </c>
      <c r="C6540" s="560">
        <f t="shared" si="613"/>
        <v>2013</v>
      </c>
      <c r="D6540" s="560">
        <f t="shared" si="614"/>
        <v>9</v>
      </c>
      <c r="E6540" s="560">
        <f t="shared" si="615"/>
        <v>30</v>
      </c>
      <c r="F6540" s="560">
        <f t="shared" si="616"/>
        <v>11</v>
      </c>
      <c r="G6540" s="595">
        <f t="shared" si="617"/>
        <v>2</v>
      </c>
      <c r="H6540" s="590">
        <f>CHOOSE('Output Sheet'!$B$4,'8760 Data'!J6540,'8760 Data'!K6540,'8760 Data'!L6540,'8760 Data'!M6540,'8760 Data'!N6540,'8760 Data'!O6540,'8760 Data'!P6540,'8760 Data'!Q6540,'8760 Data'!R6540,'8760 Data'!S6540,'8760 Data'!T6540,'8760 Data'!U6540)</f>
        <v>0</v>
      </c>
      <c r="I6540" s="591" t="e">
        <f>H6540/'Output Sheet'!$B$8</f>
        <v>#DIV/0!</v>
      </c>
      <c r="J6540" s="596"/>
      <c r="K6540" s="560"/>
      <c r="L6540" s="560"/>
      <c r="M6540" s="560"/>
      <c r="N6540" s="560"/>
      <c r="O6540" s="560"/>
      <c r="P6540" s="560"/>
      <c r="Q6540" s="560"/>
      <c r="R6540" s="560"/>
      <c r="S6540" s="560"/>
      <c r="T6540" s="560"/>
      <c r="U6540" s="560"/>
    </row>
    <row r="6541" spans="1:21">
      <c r="A6541" s="593">
        <f t="shared" si="612"/>
        <v>41547</v>
      </c>
      <c r="B6541" s="594">
        <v>41547.500378356483</v>
      </c>
      <c r="C6541" s="560">
        <f t="shared" si="613"/>
        <v>2013</v>
      </c>
      <c r="D6541" s="560">
        <f t="shared" si="614"/>
        <v>9</v>
      </c>
      <c r="E6541" s="560">
        <f t="shared" si="615"/>
        <v>30</v>
      </c>
      <c r="F6541" s="560">
        <f t="shared" si="616"/>
        <v>12</v>
      </c>
      <c r="G6541" s="595">
        <f t="shared" si="617"/>
        <v>2</v>
      </c>
      <c r="H6541" s="590">
        <f>CHOOSE('Output Sheet'!$B$4,'8760 Data'!J6541,'8760 Data'!K6541,'8760 Data'!L6541,'8760 Data'!M6541,'8760 Data'!N6541,'8760 Data'!O6541,'8760 Data'!P6541,'8760 Data'!Q6541,'8760 Data'!R6541,'8760 Data'!S6541,'8760 Data'!T6541,'8760 Data'!U6541)</f>
        <v>0</v>
      </c>
      <c r="I6541" s="591" t="e">
        <f>H6541/'Output Sheet'!$B$8</f>
        <v>#DIV/0!</v>
      </c>
      <c r="J6541" s="596"/>
      <c r="K6541" s="560"/>
      <c r="L6541" s="560"/>
      <c r="M6541" s="560"/>
      <c r="N6541" s="560"/>
      <c r="O6541" s="560"/>
      <c r="P6541" s="560"/>
      <c r="Q6541" s="560"/>
      <c r="R6541" s="560"/>
      <c r="S6541" s="560"/>
      <c r="T6541" s="560"/>
      <c r="U6541" s="560"/>
    </row>
    <row r="6542" spans="1:21">
      <c r="A6542" s="593">
        <f t="shared" si="612"/>
        <v>41547</v>
      </c>
      <c r="B6542" s="594">
        <v>41547.54204508102</v>
      </c>
      <c r="C6542" s="560">
        <f t="shared" si="613"/>
        <v>2013</v>
      </c>
      <c r="D6542" s="560">
        <f t="shared" si="614"/>
        <v>9</v>
      </c>
      <c r="E6542" s="560">
        <f t="shared" si="615"/>
        <v>30</v>
      </c>
      <c r="F6542" s="560">
        <f t="shared" si="616"/>
        <v>13</v>
      </c>
      <c r="G6542" s="595">
        <f t="shared" si="617"/>
        <v>2</v>
      </c>
      <c r="H6542" s="590">
        <f>CHOOSE('Output Sheet'!$B$4,'8760 Data'!J6542,'8760 Data'!K6542,'8760 Data'!L6542,'8760 Data'!M6542,'8760 Data'!N6542,'8760 Data'!O6542,'8760 Data'!P6542,'8760 Data'!Q6542,'8760 Data'!R6542,'8760 Data'!S6542,'8760 Data'!T6542,'8760 Data'!U6542)</f>
        <v>0</v>
      </c>
      <c r="I6542" s="591" t="e">
        <f>H6542/'Output Sheet'!$B$8</f>
        <v>#DIV/0!</v>
      </c>
      <c r="J6542" s="596"/>
      <c r="K6542" s="560"/>
      <c r="L6542" s="560"/>
      <c r="M6542" s="560"/>
      <c r="N6542" s="560"/>
      <c r="O6542" s="560"/>
      <c r="P6542" s="560"/>
      <c r="Q6542" s="560"/>
      <c r="R6542" s="560"/>
      <c r="S6542" s="560"/>
      <c r="T6542" s="560"/>
      <c r="U6542" s="560"/>
    </row>
    <row r="6543" spans="1:21">
      <c r="A6543" s="593">
        <f t="shared" si="612"/>
        <v>41547</v>
      </c>
      <c r="B6543" s="594">
        <v>41547.583711805557</v>
      </c>
      <c r="C6543" s="560">
        <f t="shared" si="613"/>
        <v>2013</v>
      </c>
      <c r="D6543" s="560">
        <f t="shared" si="614"/>
        <v>9</v>
      </c>
      <c r="E6543" s="560">
        <f t="shared" si="615"/>
        <v>30</v>
      </c>
      <c r="F6543" s="560">
        <f t="shared" si="616"/>
        <v>14</v>
      </c>
      <c r="G6543" s="595">
        <f t="shared" si="617"/>
        <v>2</v>
      </c>
      <c r="H6543" s="590">
        <f>CHOOSE('Output Sheet'!$B$4,'8760 Data'!J6543,'8760 Data'!K6543,'8760 Data'!L6543,'8760 Data'!M6543,'8760 Data'!N6543,'8760 Data'!O6543,'8760 Data'!P6543,'8760 Data'!Q6543,'8760 Data'!R6543,'8760 Data'!S6543,'8760 Data'!T6543,'8760 Data'!U6543)</f>
        <v>0</v>
      </c>
      <c r="I6543" s="591" t="e">
        <f>H6543/'Output Sheet'!$B$8</f>
        <v>#DIV/0!</v>
      </c>
      <c r="J6543" s="596"/>
      <c r="K6543" s="560"/>
      <c r="L6543" s="560"/>
      <c r="M6543" s="560"/>
      <c r="N6543" s="560"/>
      <c r="O6543" s="560"/>
      <c r="P6543" s="560"/>
      <c r="Q6543" s="560"/>
      <c r="R6543" s="560"/>
      <c r="S6543" s="560"/>
      <c r="T6543" s="560"/>
      <c r="U6543" s="560"/>
    </row>
    <row r="6544" spans="1:21">
      <c r="A6544" s="593">
        <f t="shared" si="612"/>
        <v>41547</v>
      </c>
      <c r="B6544" s="594">
        <v>41547.625378530094</v>
      </c>
      <c r="C6544" s="560">
        <f t="shared" si="613"/>
        <v>2013</v>
      </c>
      <c r="D6544" s="560">
        <f t="shared" si="614"/>
        <v>9</v>
      </c>
      <c r="E6544" s="560">
        <f t="shared" si="615"/>
        <v>30</v>
      </c>
      <c r="F6544" s="560">
        <f t="shared" si="616"/>
        <v>15</v>
      </c>
      <c r="G6544" s="595">
        <f t="shared" si="617"/>
        <v>2</v>
      </c>
      <c r="H6544" s="590">
        <f>CHOOSE('Output Sheet'!$B$4,'8760 Data'!J6544,'8760 Data'!K6544,'8760 Data'!L6544,'8760 Data'!M6544,'8760 Data'!N6544,'8760 Data'!O6544,'8760 Data'!P6544,'8760 Data'!Q6544,'8760 Data'!R6544,'8760 Data'!S6544,'8760 Data'!T6544,'8760 Data'!U6544)</f>
        <v>0</v>
      </c>
      <c r="I6544" s="591" t="e">
        <f>H6544/'Output Sheet'!$B$8</f>
        <v>#DIV/0!</v>
      </c>
      <c r="J6544" s="596"/>
      <c r="K6544" s="560"/>
      <c r="L6544" s="560"/>
      <c r="M6544" s="560"/>
      <c r="N6544" s="560"/>
      <c r="O6544" s="560"/>
      <c r="P6544" s="560"/>
      <c r="Q6544" s="560"/>
      <c r="R6544" s="560"/>
      <c r="S6544" s="560"/>
      <c r="T6544" s="560"/>
      <c r="U6544" s="560"/>
    </row>
    <row r="6545" spans="1:21">
      <c r="A6545" s="593">
        <f t="shared" si="612"/>
        <v>41547</v>
      </c>
      <c r="B6545" s="594">
        <v>41547.667045254631</v>
      </c>
      <c r="C6545" s="560">
        <f t="shared" si="613"/>
        <v>2013</v>
      </c>
      <c r="D6545" s="560">
        <f t="shared" si="614"/>
        <v>9</v>
      </c>
      <c r="E6545" s="560">
        <f t="shared" si="615"/>
        <v>30</v>
      </c>
      <c r="F6545" s="560">
        <f t="shared" si="616"/>
        <v>16</v>
      </c>
      <c r="G6545" s="595">
        <f t="shared" si="617"/>
        <v>2</v>
      </c>
      <c r="H6545" s="590">
        <f>CHOOSE('Output Sheet'!$B$4,'8760 Data'!J6545,'8760 Data'!K6545,'8760 Data'!L6545,'8760 Data'!M6545,'8760 Data'!N6545,'8760 Data'!O6545,'8760 Data'!P6545,'8760 Data'!Q6545,'8760 Data'!R6545,'8760 Data'!S6545,'8760 Data'!T6545,'8760 Data'!U6545)</f>
        <v>0</v>
      </c>
      <c r="I6545" s="591" t="e">
        <f>H6545/'Output Sheet'!$B$8</f>
        <v>#DIV/0!</v>
      </c>
      <c r="J6545" s="596"/>
      <c r="K6545" s="560"/>
      <c r="L6545" s="560"/>
      <c r="M6545" s="560"/>
      <c r="N6545" s="560"/>
      <c r="O6545" s="560"/>
      <c r="P6545" s="560"/>
      <c r="Q6545" s="560"/>
      <c r="R6545" s="560"/>
      <c r="S6545" s="560"/>
      <c r="T6545" s="560"/>
      <c r="U6545" s="560"/>
    </row>
    <row r="6546" spans="1:21">
      <c r="A6546" s="593">
        <f t="shared" si="612"/>
        <v>41547</v>
      </c>
      <c r="B6546" s="594">
        <v>41547.708711979169</v>
      </c>
      <c r="C6546" s="560">
        <f t="shared" si="613"/>
        <v>2013</v>
      </c>
      <c r="D6546" s="560">
        <f t="shared" si="614"/>
        <v>9</v>
      </c>
      <c r="E6546" s="560">
        <f t="shared" si="615"/>
        <v>30</v>
      </c>
      <c r="F6546" s="560">
        <f t="shared" si="616"/>
        <v>17</v>
      </c>
      <c r="G6546" s="595">
        <f t="shared" si="617"/>
        <v>2</v>
      </c>
      <c r="H6546" s="590">
        <f>CHOOSE('Output Sheet'!$B$4,'8760 Data'!J6546,'8760 Data'!K6546,'8760 Data'!L6546,'8760 Data'!M6546,'8760 Data'!N6546,'8760 Data'!O6546,'8760 Data'!P6546,'8760 Data'!Q6546,'8760 Data'!R6546,'8760 Data'!S6546,'8760 Data'!T6546,'8760 Data'!U6546)</f>
        <v>0</v>
      </c>
      <c r="I6546" s="591" t="e">
        <f>H6546/'Output Sheet'!$B$8</f>
        <v>#DIV/0!</v>
      </c>
      <c r="J6546" s="596"/>
      <c r="K6546" s="560"/>
      <c r="L6546" s="560"/>
      <c r="M6546" s="560"/>
      <c r="N6546" s="560"/>
      <c r="O6546" s="560"/>
      <c r="P6546" s="560"/>
      <c r="Q6546" s="560"/>
      <c r="R6546" s="560"/>
      <c r="S6546" s="560"/>
      <c r="T6546" s="560"/>
      <c r="U6546" s="560"/>
    </row>
    <row r="6547" spans="1:21">
      <c r="A6547" s="593">
        <f t="shared" si="612"/>
        <v>41547</v>
      </c>
      <c r="B6547" s="594">
        <v>41547.750378703706</v>
      </c>
      <c r="C6547" s="560">
        <f t="shared" si="613"/>
        <v>2013</v>
      </c>
      <c r="D6547" s="560">
        <f t="shared" si="614"/>
        <v>9</v>
      </c>
      <c r="E6547" s="560">
        <f t="shared" si="615"/>
        <v>30</v>
      </c>
      <c r="F6547" s="560">
        <f t="shared" si="616"/>
        <v>18</v>
      </c>
      <c r="G6547" s="595">
        <f t="shared" si="617"/>
        <v>2</v>
      </c>
      <c r="H6547" s="590">
        <f>CHOOSE('Output Sheet'!$B$4,'8760 Data'!J6547,'8760 Data'!K6547,'8760 Data'!L6547,'8760 Data'!M6547,'8760 Data'!N6547,'8760 Data'!O6547,'8760 Data'!P6547,'8760 Data'!Q6547,'8760 Data'!R6547,'8760 Data'!S6547,'8760 Data'!T6547,'8760 Data'!U6547)</f>
        <v>0</v>
      </c>
      <c r="I6547" s="591" t="e">
        <f>H6547/'Output Sheet'!$B$8</f>
        <v>#DIV/0!</v>
      </c>
      <c r="J6547" s="596"/>
      <c r="K6547" s="560"/>
      <c r="L6547" s="560"/>
      <c r="M6547" s="560"/>
      <c r="N6547" s="560"/>
      <c r="O6547" s="560"/>
      <c r="P6547" s="560"/>
      <c r="Q6547" s="560"/>
      <c r="R6547" s="560"/>
      <c r="S6547" s="560"/>
      <c r="T6547" s="560"/>
      <c r="U6547" s="560"/>
    </row>
    <row r="6548" spans="1:21">
      <c r="A6548" s="593">
        <f t="shared" si="612"/>
        <v>41547</v>
      </c>
      <c r="B6548" s="594">
        <v>41547.792045428243</v>
      </c>
      <c r="C6548" s="560">
        <f t="shared" si="613"/>
        <v>2013</v>
      </c>
      <c r="D6548" s="560">
        <f t="shared" si="614"/>
        <v>9</v>
      </c>
      <c r="E6548" s="560">
        <f t="shared" si="615"/>
        <v>30</v>
      </c>
      <c r="F6548" s="560">
        <f t="shared" si="616"/>
        <v>19</v>
      </c>
      <c r="G6548" s="595">
        <f t="shared" si="617"/>
        <v>2</v>
      </c>
      <c r="H6548" s="590">
        <f>CHOOSE('Output Sheet'!$B$4,'8760 Data'!J6548,'8760 Data'!K6548,'8760 Data'!L6548,'8760 Data'!M6548,'8760 Data'!N6548,'8760 Data'!O6548,'8760 Data'!P6548,'8760 Data'!Q6548,'8760 Data'!R6548,'8760 Data'!S6548,'8760 Data'!T6548,'8760 Data'!U6548)</f>
        <v>0</v>
      </c>
      <c r="I6548" s="591" t="e">
        <f>H6548/'Output Sheet'!$B$8</f>
        <v>#DIV/0!</v>
      </c>
      <c r="J6548" s="596"/>
      <c r="K6548" s="560"/>
      <c r="L6548" s="560"/>
      <c r="M6548" s="560"/>
      <c r="N6548" s="560"/>
      <c r="O6548" s="560"/>
      <c r="P6548" s="560"/>
      <c r="Q6548" s="560"/>
      <c r="R6548" s="560"/>
      <c r="S6548" s="560"/>
      <c r="T6548" s="560"/>
      <c r="U6548" s="560"/>
    </row>
    <row r="6549" spans="1:21">
      <c r="A6549" s="593">
        <f t="shared" si="612"/>
        <v>41547</v>
      </c>
      <c r="B6549" s="594">
        <v>41547.83371215278</v>
      </c>
      <c r="C6549" s="560">
        <f t="shared" si="613"/>
        <v>2013</v>
      </c>
      <c r="D6549" s="560">
        <f t="shared" si="614"/>
        <v>9</v>
      </c>
      <c r="E6549" s="560">
        <f t="shared" si="615"/>
        <v>30</v>
      </c>
      <c r="F6549" s="560">
        <f t="shared" si="616"/>
        <v>20</v>
      </c>
      <c r="G6549" s="595">
        <f t="shared" si="617"/>
        <v>2</v>
      </c>
      <c r="H6549" s="590">
        <f>CHOOSE('Output Sheet'!$B$4,'8760 Data'!J6549,'8760 Data'!K6549,'8760 Data'!L6549,'8760 Data'!M6549,'8760 Data'!N6549,'8760 Data'!O6549,'8760 Data'!P6549,'8760 Data'!Q6549,'8760 Data'!R6549,'8760 Data'!S6549,'8760 Data'!T6549,'8760 Data'!U6549)</f>
        <v>0</v>
      </c>
      <c r="I6549" s="591" t="e">
        <f>H6549/'Output Sheet'!$B$8</f>
        <v>#DIV/0!</v>
      </c>
      <c r="J6549" s="596"/>
      <c r="K6549" s="560"/>
      <c r="L6549" s="560"/>
      <c r="M6549" s="560"/>
      <c r="N6549" s="560"/>
      <c r="O6549" s="560"/>
      <c r="P6549" s="560"/>
      <c r="Q6549" s="560"/>
      <c r="R6549" s="560"/>
      <c r="S6549" s="560"/>
      <c r="T6549" s="560"/>
      <c r="U6549" s="560"/>
    </row>
    <row r="6550" spans="1:21">
      <c r="A6550" s="593">
        <f t="shared" si="612"/>
        <v>41547</v>
      </c>
      <c r="B6550" s="594">
        <v>41547.875378877317</v>
      </c>
      <c r="C6550" s="560">
        <f t="shared" si="613"/>
        <v>2013</v>
      </c>
      <c r="D6550" s="560">
        <f t="shared" si="614"/>
        <v>9</v>
      </c>
      <c r="E6550" s="560">
        <f t="shared" si="615"/>
        <v>30</v>
      </c>
      <c r="F6550" s="560">
        <f t="shared" si="616"/>
        <v>21</v>
      </c>
      <c r="G6550" s="595">
        <f t="shared" si="617"/>
        <v>2</v>
      </c>
      <c r="H6550" s="590">
        <f>CHOOSE('Output Sheet'!$B$4,'8760 Data'!J6550,'8760 Data'!K6550,'8760 Data'!L6550,'8760 Data'!M6550,'8760 Data'!N6550,'8760 Data'!O6550,'8760 Data'!P6550,'8760 Data'!Q6550,'8760 Data'!R6550,'8760 Data'!S6550,'8760 Data'!T6550,'8760 Data'!U6550)</f>
        <v>0</v>
      </c>
      <c r="I6550" s="591" t="e">
        <f>H6550/'Output Sheet'!$B$8</f>
        <v>#DIV/0!</v>
      </c>
      <c r="J6550" s="596"/>
      <c r="K6550" s="560"/>
      <c r="L6550" s="560"/>
      <c r="M6550" s="560"/>
      <c r="N6550" s="560"/>
      <c r="O6550" s="560"/>
      <c r="P6550" s="560"/>
      <c r="Q6550" s="560"/>
      <c r="R6550" s="560"/>
      <c r="S6550" s="560"/>
      <c r="T6550" s="560"/>
      <c r="U6550" s="560"/>
    </row>
    <row r="6551" spans="1:21">
      <c r="A6551" s="593">
        <f t="shared" si="612"/>
        <v>41547</v>
      </c>
      <c r="B6551" s="594">
        <v>41547.917045601855</v>
      </c>
      <c r="C6551" s="560">
        <f t="shared" si="613"/>
        <v>2013</v>
      </c>
      <c r="D6551" s="560">
        <f t="shared" si="614"/>
        <v>9</v>
      </c>
      <c r="E6551" s="560">
        <f t="shared" si="615"/>
        <v>30</v>
      </c>
      <c r="F6551" s="560">
        <f t="shared" si="616"/>
        <v>22</v>
      </c>
      <c r="G6551" s="595">
        <f t="shared" si="617"/>
        <v>2</v>
      </c>
      <c r="H6551" s="590">
        <f>CHOOSE('Output Sheet'!$B$4,'8760 Data'!J6551,'8760 Data'!K6551,'8760 Data'!L6551,'8760 Data'!M6551,'8760 Data'!N6551,'8760 Data'!O6551,'8760 Data'!P6551,'8760 Data'!Q6551,'8760 Data'!R6551,'8760 Data'!S6551,'8760 Data'!T6551,'8760 Data'!U6551)</f>
        <v>0</v>
      </c>
      <c r="I6551" s="591" t="e">
        <f>H6551/'Output Sheet'!$B$8</f>
        <v>#DIV/0!</v>
      </c>
      <c r="J6551" s="596"/>
      <c r="K6551" s="560"/>
      <c r="L6551" s="560"/>
      <c r="M6551" s="560"/>
      <c r="N6551" s="560"/>
      <c r="O6551" s="560"/>
      <c r="P6551" s="560"/>
      <c r="Q6551" s="560"/>
      <c r="R6551" s="560"/>
      <c r="S6551" s="560"/>
      <c r="T6551" s="560"/>
      <c r="U6551" s="560"/>
    </row>
    <row r="6552" spans="1:21">
      <c r="A6552" s="593">
        <f t="shared" si="612"/>
        <v>41547</v>
      </c>
      <c r="B6552" s="594">
        <v>41547.958712326392</v>
      </c>
      <c r="C6552" s="560">
        <f t="shared" si="613"/>
        <v>2013</v>
      </c>
      <c r="D6552" s="560">
        <f t="shared" si="614"/>
        <v>9</v>
      </c>
      <c r="E6552" s="560">
        <f t="shared" si="615"/>
        <v>30</v>
      </c>
      <c r="F6552" s="560">
        <f t="shared" si="616"/>
        <v>23</v>
      </c>
      <c r="G6552" s="595">
        <f t="shared" si="617"/>
        <v>2</v>
      </c>
      <c r="H6552" s="590">
        <f>CHOOSE('Output Sheet'!$B$4,'8760 Data'!J6552,'8760 Data'!K6552,'8760 Data'!L6552,'8760 Data'!M6552,'8760 Data'!N6552,'8760 Data'!O6552,'8760 Data'!P6552,'8760 Data'!Q6552,'8760 Data'!R6552,'8760 Data'!S6552,'8760 Data'!T6552,'8760 Data'!U6552)</f>
        <v>0</v>
      </c>
      <c r="I6552" s="591" t="e">
        <f>H6552/'Output Sheet'!$B$8</f>
        <v>#DIV/0!</v>
      </c>
      <c r="J6552" s="596"/>
      <c r="K6552" s="560"/>
      <c r="L6552" s="560"/>
      <c r="M6552" s="560"/>
      <c r="N6552" s="560"/>
      <c r="O6552" s="560"/>
      <c r="P6552" s="560"/>
      <c r="Q6552" s="560"/>
      <c r="R6552" s="560"/>
      <c r="S6552" s="560"/>
      <c r="T6552" s="560"/>
      <c r="U6552" s="560"/>
    </row>
    <row r="6553" spans="1:21">
      <c r="A6553" s="593">
        <f t="shared" si="612"/>
        <v>41548</v>
      </c>
      <c r="B6553" s="594">
        <v>41548.000379050929</v>
      </c>
      <c r="C6553" s="560">
        <f t="shared" si="613"/>
        <v>2013</v>
      </c>
      <c r="D6553" s="560">
        <f t="shared" si="614"/>
        <v>10</v>
      </c>
      <c r="E6553" s="560">
        <f t="shared" si="615"/>
        <v>1</v>
      </c>
      <c r="F6553" s="560">
        <f t="shared" si="616"/>
        <v>24</v>
      </c>
      <c r="G6553" s="595">
        <f t="shared" si="617"/>
        <v>3</v>
      </c>
      <c r="H6553" s="590">
        <f>CHOOSE('Output Sheet'!$B$4,'8760 Data'!J6553,'8760 Data'!K6553,'8760 Data'!L6553,'8760 Data'!M6553,'8760 Data'!N6553,'8760 Data'!O6553,'8760 Data'!P6553,'8760 Data'!Q6553,'8760 Data'!R6553,'8760 Data'!S6553,'8760 Data'!T6553,'8760 Data'!U6553)</f>
        <v>0</v>
      </c>
      <c r="I6553" s="591" t="e">
        <f>H6553/'Output Sheet'!$B$8</f>
        <v>#DIV/0!</v>
      </c>
      <c r="J6553" s="596"/>
      <c r="K6553" s="560"/>
      <c r="L6553" s="560"/>
      <c r="M6553" s="560"/>
      <c r="N6553" s="560"/>
      <c r="O6553" s="560"/>
      <c r="P6553" s="560"/>
      <c r="Q6553" s="560"/>
      <c r="R6553" s="560"/>
      <c r="S6553" s="560"/>
      <c r="T6553" s="560"/>
      <c r="U6553" s="560"/>
    </row>
    <row r="6554" spans="1:21">
      <c r="A6554" s="593">
        <f t="shared" si="612"/>
        <v>41548</v>
      </c>
      <c r="B6554" s="594">
        <v>41548.042045775466</v>
      </c>
      <c r="C6554" s="560">
        <f t="shared" si="613"/>
        <v>2013</v>
      </c>
      <c r="D6554" s="560">
        <f t="shared" si="614"/>
        <v>10</v>
      </c>
      <c r="E6554" s="560">
        <f t="shared" si="615"/>
        <v>1</v>
      </c>
      <c r="F6554" s="560">
        <f t="shared" si="616"/>
        <v>1</v>
      </c>
      <c r="G6554" s="595">
        <f t="shared" si="617"/>
        <v>3</v>
      </c>
      <c r="H6554" s="590">
        <f>CHOOSE('Output Sheet'!$B$4,'8760 Data'!J6554,'8760 Data'!K6554,'8760 Data'!L6554,'8760 Data'!M6554,'8760 Data'!N6554,'8760 Data'!O6554,'8760 Data'!P6554,'8760 Data'!Q6554,'8760 Data'!R6554,'8760 Data'!S6554,'8760 Data'!T6554,'8760 Data'!U6554)</f>
        <v>0</v>
      </c>
      <c r="I6554" s="591" t="e">
        <f>H6554/'Output Sheet'!$B$8</f>
        <v>#DIV/0!</v>
      </c>
      <c r="J6554" s="596"/>
      <c r="K6554" s="560"/>
      <c r="L6554" s="560"/>
      <c r="M6554" s="560"/>
      <c r="N6554" s="560"/>
      <c r="O6554" s="560"/>
      <c r="P6554" s="560"/>
      <c r="Q6554" s="560"/>
      <c r="R6554" s="560"/>
      <c r="S6554" s="560"/>
      <c r="T6554" s="560"/>
      <c r="U6554" s="560"/>
    </row>
    <row r="6555" spans="1:21">
      <c r="A6555" s="593">
        <f t="shared" si="612"/>
        <v>41548</v>
      </c>
      <c r="B6555" s="594">
        <v>41548.083712500003</v>
      </c>
      <c r="C6555" s="560">
        <f t="shared" si="613"/>
        <v>2013</v>
      </c>
      <c r="D6555" s="560">
        <f t="shared" si="614"/>
        <v>10</v>
      </c>
      <c r="E6555" s="560">
        <f t="shared" si="615"/>
        <v>1</v>
      </c>
      <c r="F6555" s="560">
        <f t="shared" si="616"/>
        <v>2</v>
      </c>
      <c r="G6555" s="595">
        <f t="shared" si="617"/>
        <v>3</v>
      </c>
      <c r="H6555" s="590">
        <f>CHOOSE('Output Sheet'!$B$4,'8760 Data'!J6555,'8760 Data'!K6555,'8760 Data'!L6555,'8760 Data'!M6555,'8760 Data'!N6555,'8760 Data'!O6555,'8760 Data'!P6555,'8760 Data'!Q6555,'8760 Data'!R6555,'8760 Data'!S6555,'8760 Data'!T6555,'8760 Data'!U6555)</f>
        <v>0</v>
      </c>
      <c r="I6555" s="591" t="e">
        <f>H6555/'Output Sheet'!$B$8</f>
        <v>#DIV/0!</v>
      </c>
      <c r="J6555" s="596"/>
      <c r="K6555" s="560"/>
      <c r="L6555" s="560"/>
      <c r="M6555" s="560"/>
      <c r="N6555" s="560"/>
      <c r="O6555" s="560"/>
      <c r="P6555" s="560"/>
      <c r="Q6555" s="560"/>
      <c r="R6555" s="560"/>
      <c r="S6555" s="560"/>
      <c r="T6555" s="560"/>
      <c r="U6555" s="560"/>
    </row>
    <row r="6556" spans="1:21">
      <c r="A6556" s="593">
        <f t="shared" si="612"/>
        <v>41548</v>
      </c>
      <c r="B6556" s="594">
        <v>41548.125379224541</v>
      </c>
      <c r="C6556" s="560">
        <f t="shared" si="613"/>
        <v>2013</v>
      </c>
      <c r="D6556" s="560">
        <f t="shared" si="614"/>
        <v>10</v>
      </c>
      <c r="E6556" s="560">
        <f t="shared" si="615"/>
        <v>1</v>
      </c>
      <c r="F6556" s="560">
        <f t="shared" si="616"/>
        <v>3</v>
      </c>
      <c r="G6556" s="595">
        <f t="shared" si="617"/>
        <v>3</v>
      </c>
      <c r="H6556" s="590">
        <f>CHOOSE('Output Sheet'!$B$4,'8760 Data'!J6556,'8760 Data'!K6556,'8760 Data'!L6556,'8760 Data'!M6556,'8760 Data'!N6556,'8760 Data'!O6556,'8760 Data'!P6556,'8760 Data'!Q6556,'8760 Data'!R6556,'8760 Data'!S6556,'8760 Data'!T6556,'8760 Data'!U6556)</f>
        <v>0</v>
      </c>
      <c r="I6556" s="591" t="e">
        <f>H6556/'Output Sheet'!$B$8</f>
        <v>#DIV/0!</v>
      </c>
      <c r="J6556" s="596"/>
      <c r="K6556" s="560"/>
      <c r="L6556" s="560"/>
      <c r="M6556" s="560"/>
      <c r="N6556" s="560"/>
      <c r="O6556" s="560"/>
      <c r="P6556" s="560"/>
      <c r="Q6556" s="560"/>
      <c r="R6556" s="560"/>
      <c r="S6556" s="560"/>
      <c r="T6556" s="560"/>
      <c r="U6556" s="560"/>
    </row>
    <row r="6557" spans="1:21">
      <c r="A6557" s="593">
        <f t="shared" si="612"/>
        <v>41548</v>
      </c>
      <c r="B6557" s="594">
        <v>41548.167045949071</v>
      </c>
      <c r="C6557" s="560">
        <f t="shared" si="613"/>
        <v>2013</v>
      </c>
      <c r="D6557" s="560">
        <f t="shared" si="614"/>
        <v>10</v>
      </c>
      <c r="E6557" s="560">
        <f t="shared" si="615"/>
        <v>1</v>
      </c>
      <c r="F6557" s="560">
        <f t="shared" si="616"/>
        <v>4</v>
      </c>
      <c r="G6557" s="595">
        <f t="shared" si="617"/>
        <v>3</v>
      </c>
      <c r="H6557" s="590">
        <f>CHOOSE('Output Sheet'!$B$4,'8760 Data'!J6557,'8760 Data'!K6557,'8760 Data'!L6557,'8760 Data'!M6557,'8760 Data'!N6557,'8760 Data'!O6557,'8760 Data'!P6557,'8760 Data'!Q6557,'8760 Data'!R6557,'8760 Data'!S6557,'8760 Data'!T6557,'8760 Data'!U6557)</f>
        <v>0</v>
      </c>
      <c r="I6557" s="591" t="e">
        <f>H6557/'Output Sheet'!$B$8</f>
        <v>#DIV/0!</v>
      </c>
      <c r="J6557" s="596"/>
      <c r="K6557" s="560"/>
      <c r="L6557" s="560"/>
      <c r="M6557" s="560"/>
      <c r="N6557" s="560"/>
      <c r="O6557" s="560"/>
      <c r="P6557" s="560"/>
      <c r="Q6557" s="560"/>
      <c r="R6557" s="560"/>
      <c r="S6557" s="560"/>
      <c r="T6557" s="560"/>
      <c r="U6557" s="560"/>
    </row>
    <row r="6558" spans="1:21">
      <c r="A6558" s="593">
        <f t="shared" si="612"/>
        <v>41548</v>
      </c>
      <c r="B6558" s="594">
        <v>41548.208712673608</v>
      </c>
      <c r="C6558" s="560">
        <f t="shared" si="613"/>
        <v>2013</v>
      </c>
      <c r="D6558" s="560">
        <f t="shared" si="614"/>
        <v>10</v>
      </c>
      <c r="E6558" s="560">
        <f t="shared" si="615"/>
        <v>1</v>
      </c>
      <c r="F6558" s="560">
        <f t="shared" si="616"/>
        <v>5</v>
      </c>
      <c r="G6558" s="595">
        <f t="shared" si="617"/>
        <v>3</v>
      </c>
      <c r="H6558" s="590">
        <f>CHOOSE('Output Sheet'!$B$4,'8760 Data'!J6558,'8760 Data'!K6558,'8760 Data'!L6558,'8760 Data'!M6558,'8760 Data'!N6558,'8760 Data'!O6558,'8760 Data'!P6558,'8760 Data'!Q6558,'8760 Data'!R6558,'8760 Data'!S6558,'8760 Data'!T6558,'8760 Data'!U6558)</f>
        <v>0</v>
      </c>
      <c r="I6558" s="591" t="e">
        <f>H6558/'Output Sheet'!$B$8</f>
        <v>#DIV/0!</v>
      </c>
      <c r="J6558" s="596"/>
      <c r="K6558" s="560"/>
      <c r="L6558" s="560"/>
      <c r="M6558" s="560"/>
      <c r="N6558" s="560"/>
      <c r="O6558" s="560"/>
      <c r="P6558" s="560"/>
      <c r="Q6558" s="560"/>
      <c r="R6558" s="560"/>
      <c r="S6558" s="560"/>
      <c r="T6558" s="560"/>
      <c r="U6558" s="560"/>
    </row>
    <row r="6559" spans="1:21">
      <c r="A6559" s="593">
        <f t="shared" si="612"/>
        <v>41548</v>
      </c>
      <c r="B6559" s="594">
        <v>41548.250379398145</v>
      </c>
      <c r="C6559" s="560">
        <f t="shared" si="613"/>
        <v>2013</v>
      </c>
      <c r="D6559" s="560">
        <f t="shared" si="614"/>
        <v>10</v>
      </c>
      <c r="E6559" s="560">
        <f t="shared" si="615"/>
        <v>1</v>
      </c>
      <c r="F6559" s="560">
        <f t="shared" si="616"/>
        <v>6</v>
      </c>
      <c r="G6559" s="595">
        <f t="shared" si="617"/>
        <v>3</v>
      </c>
      <c r="H6559" s="590">
        <f>CHOOSE('Output Sheet'!$B$4,'8760 Data'!J6559,'8760 Data'!K6559,'8760 Data'!L6559,'8760 Data'!M6559,'8760 Data'!N6559,'8760 Data'!O6559,'8760 Data'!P6559,'8760 Data'!Q6559,'8760 Data'!R6559,'8760 Data'!S6559,'8760 Data'!T6559,'8760 Data'!U6559)</f>
        <v>0</v>
      </c>
      <c r="I6559" s="591" t="e">
        <f>H6559/'Output Sheet'!$B$8</f>
        <v>#DIV/0!</v>
      </c>
      <c r="J6559" s="596"/>
      <c r="K6559" s="560"/>
      <c r="L6559" s="560"/>
      <c r="M6559" s="560"/>
      <c r="N6559" s="560"/>
      <c r="O6559" s="560"/>
      <c r="P6559" s="560"/>
      <c r="Q6559" s="560"/>
      <c r="R6559" s="560"/>
      <c r="S6559" s="560"/>
      <c r="T6559" s="560"/>
      <c r="U6559" s="560"/>
    </row>
    <row r="6560" spans="1:21">
      <c r="A6560" s="593">
        <f t="shared" si="612"/>
        <v>41548</v>
      </c>
      <c r="B6560" s="594">
        <v>41548.292046122682</v>
      </c>
      <c r="C6560" s="560">
        <f t="shared" si="613"/>
        <v>2013</v>
      </c>
      <c r="D6560" s="560">
        <f t="shared" si="614"/>
        <v>10</v>
      </c>
      <c r="E6560" s="560">
        <f t="shared" si="615"/>
        <v>1</v>
      </c>
      <c r="F6560" s="560">
        <f t="shared" si="616"/>
        <v>7</v>
      </c>
      <c r="G6560" s="595">
        <f t="shared" si="617"/>
        <v>3</v>
      </c>
      <c r="H6560" s="590">
        <f>CHOOSE('Output Sheet'!$B$4,'8760 Data'!J6560,'8760 Data'!K6560,'8760 Data'!L6560,'8760 Data'!M6560,'8760 Data'!N6560,'8760 Data'!O6560,'8760 Data'!P6560,'8760 Data'!Q6560,'8760 Data'!R6560,'8760 Data'!S6560,'8760 Data'!T6560,'8760 Data'!U6560)</f>
        <v>0</v>
      </c>
      <c r="I6560" s="591" t="e">
        <f>H6560/'Output Sheet'!$B$8</f>
        <v>#DIV/0!</v>
      </c>
      <c r="J6560" s="596"/>
      <c r="K6560" s="560"/>
      <c r="L6560" s="560"/>
      <c r="M6560" s="560"/>
      <c r="N6560" s="560"/>
      <c r="O6560" s="560"/>
      <c r="P6560" s="560"/>
      <c r="Q6560" s="560"/>
      <c r="R6560" s="560"/>
      <c r="S6560" s="560"/>
      <c r="T6560" s="560"/>
      <c r="U6560" s="560"/>
    </row>
    <row r="6561" spans="1:21">
      <c r="A6561" s="593">
        <f t="shared" si="612"/>
        <v>41548</v>
      </c>
      <c r="B6561" s="594">
        <v>41548.333712847219</v>
      </c>
      <c r="C6561" s="560">
        <f t="shared" si="613"/>
        <v>2013</v>
      </c>
      <c r="D6561" s="560">
        <f t="shared" si="614"/>
        <v>10</v>
      </c>
      <c r="E6561" s="560">
        <f t="shared" si="615"/>
        <v>1</v>
      </c>
      <c r="F6561" s="560">
        <f t="shared" si="616"/>
        <v>8</v>
      </c>
      <c r="G6561" s="595">
        <f t="shared" si="617"/>
        <v>3</v>
      </c>
      <c r="H6561" s="590">
        <f>CHOOSE('Output Sheet'!$B$4,'8760 Data'!J6561,'8760 Data'!K6561,'8760 Data'!L6561,'8760 Data'!M6561,'8760 Data'!N6561,'8760 Data'!O6561,'8760 Data'!P6561,'8760 Data'!Q6561,'8760 Data'!R6561,'8760 Data'!S6561,'8760 Data'!T6561,'8760 Data'!U6561)</f>
        <v>0</v>
      </c>
      <c r="I6561" s="591" t="e">
        <f>H6561/'Output Sheet'!$B$8</f>
        <v>#DIV/0!</v>
      </c>
      <c r="J6561" s="596"/>
      <c r="K6561" s="560"/>
      <c r="L6561" s="560"/>
      <c r="M6561" s="560"/>
      <c r="N6561" s="560"/>
      <c r="O6561" s="560"/>
      <c r="P6561" s="560"/>
      <c r="Q6561" s="560"/>
      <c r="R6561" s="560"/>
      <c r="S6561" s="560"/>
      <c r="T6561" s="560"/>
      <c r="U6561" s="560"/>
    </row>
    <row r="6562" spans="1:21">
      <c r="A6562" s="593">
        <f t="shared" si="612"/>
        <v>41548</v>
      </c>
      <c r="B6562" s="594">
        <v>41548.375379571757</v>
      </c>
      <c r="C6562" s="560">
        <f t="shared" si="613"/>
        <v>2013</v>
      </c>
      <c r="D6562" s="560">
        <f t="shared" si="614"/>
        <v>10</v>
      </c>
      <c r="E6562" s="560">
        <f t="shared" si="615"/>
        <v>1</v>
      </c>
      <c r="F6562" s="560">
        <f t="shared" si="616"/>
        <v>9</v>
      </c>
      <c r="G6562" s="595">
        <f t="shared" si="617"/>
        <v>3</v>
      </c>
      <c r="H6562" s="590">
        <f>CHOOSE('Output Sheet'!$B$4,'8760 Data'!J6562,'8760 Data'!K6562,'8760 Data'!L6562,'8760 Data'!M6562,'8760 Data'!N6562,'8760 Data'!O6562,'8760 Data'!P6562,'8760 Data'!Q6562,'8760 Data'!R6562,'8760 Data'!S6562,'8760 Data'!T6562,'8760 Data'!U6562)</f>
        <v>0</v>
      </c>
      <c r="I6562" s="591" t="e">
        <f>H6562/'Output Sheet'!$B$8</f>
        <v>#DIV/0!</v>
      </c>
      <c r="J6562" s="596"/>
      <c r="K6562" s="560"/>
      <c r="L6562" s="560"/>
      <c r="M6562" s="560"/>
      <c r="N6562" s="560"/>
      <c r="O6562" s="560"/>
      <c r="P6562" s="560"/>
      <c r="Q6562" s="560"/>
      <c r="R6562" s="560"/>
      <c r="S6562" s="560"/>
      <c r="T6562" s="560"/>
      <c r="U6562" s="560"/>
    </row>
    <row r="6563" spans="1:21">
      <c r="A6563" s="593">
        <f t="shared" si="612"/>
        <v>41548</v>
      </c>
      <c r="B6563" s="594">
        <v>41548.417046296294</v>
      </c>
      <c r="C6563" s="560">
        <f t="shared" si="613"/>
        <v>2013</v>
      </c>
      <c r="D6563" s="560">
        <f t="shared" si="614"/>
        <v>10</v>
      </c>
      <c r="E6563" s="560">
        <f t="shared" si="615"/>
        <v>1</v>
      </c>
      <c r="F6563" s="560">
        <f t="shared" si="616"/>
        <v>10</v>
      </c>
      <c r="G6563" s="595">
        <f t="shared" si="617"/>
        <v>3</v>
      </c>
      <c r="H6563" s="590">
        <f>CHOOSE('Output Sheet'!$B$4,'8760 Data'!J6563,'8760 Data'!K6563,'8760 Data'!L6563,'8760 Data'!M6563,'8760 Data'!N6563,'8760 Data'!O6563,'8760 Data'!P6563,'8760 Data'!Q6563,'8760 Data'!R6563,'8760 Data'!S6563,'8760 Data'!T6563,'8760 Data'!U6563)</f>
        <v>0</v>
      </c>
      <c r="I6563" s="591" t="e">
        <f>H6563/'Output Sheet'!$B$8</f>
        <v>#DIV/0!</v>
      </c>
      <c r="J6563" s="596"/>
      <c r="K6563" s="560"/>
      <c r="L6563" s="560"/>
      <c r="M6563" s="560"/>
      <c r="N6563" s="560"/>
      <c r="O6563" s="560"/>
      <c r="P6563" s="560"/>
      <c r="Q6563" s="560"/>
      <c r="R6563" s="560"/>
      <c r="S6563" s="560"/>
      <c r="T6563" s="560"/>
      <c r="U6563" s="560"/>
    </row>
    <row r="6564" spans="1:21">
      <c r="A6564" s="593">
        <f t="shared" si="612"/>
        <v>41548</v>
      </c>
      <c r="B6564" s="594">
        <v>41548.458713020831</v>
      </c>
      <c r="C6564" s="560">
        <f t="shared" si="613"/>
        <v>2013</v>
      </c>
      <c r="D6564" s="560">
        <f t="shared" si="614"/>
        <v>10</v>
      </c>
      <c r="E6564" s="560">
        <f t="shared" si="615"/>
        <v>1</v>
      </c>
      <c r="F6564" s="560">
        <f t="shared" si="616"/>
        <v>11</v>
      </c>
      <c r="G6564" s="595">
        <f t="shared" si="617"/>
        <v>3</v>
      </c>
      <c r="H6564" s="590">
        <f>CHOOSE('Output Sheet'!$B$4,'8760 Data'!J6564,'8760 Data'!K6564,'8760 Data'!L6564,'8760 Data'!M6564,'8760 Data'!N6564,'8760 Data'!O6564,'8760 Data'!P6564,'8760 Data'!Q6564,'8760 Data'!R6564,'8760 Data'!S6564,'8760 Data'!T6564,'8760 Data'!U6564)</f>
        <v>0</v>
      </c>
      <c r="I6564" s="591" t="e">
        <f>H6564/'Output Sheet'!$B$8</f>
        <v>#DIV/0!</v>
      </c>
      <c r="J6564" s="596"/>
      <c r="K6564" s="560"/>
      <c r="L6564" s="560"/>
      <c r="M6564" s="560"/>
      <c r="N6564" s="560"/>
      <c r="O6564" s="560"/>
      <c r="P6564" s="560"/>
      <c r="Q6564" s="560"/>
      <c r="R6564" s="560"/>
      <c r="S6564" s="560"/>
      <c r="T6564" s="560"/>
      <c r="U6564" s="560"/>
    </row>
    <row r="6565" spans="1:21">
      <c r="A6565" s="593">
        <f t="shared" si="612"/>
        <v>41548</v>
      </c>
      <c r="B6565" s="594">
        <v>41548.500379745368</v>
      </c>
      <c r="C6565" s="560">
        <f t="shared" si="613"/>
        <v>2013</v>
      </c>
      <c r="D6565" s="560">
        <f t="shared" si="614"/>
        <v>10</v>
      </c>
      <c r="E6565" s="560">
        <f t="shared" si="615"/>
        <v>1</v>
      </c>
      <c r="F6565" s="560">
        <f t="shared" si="616"/>
        <v>12</v>
      </c>
      <c r="G6565" s="595">
        <f t="shared" si="617"/>
        <v>3</v>
      </c>
      <c r="H6565" s="590">
        <f>CHOOSE('Output Sheet'!$B$4,'8760 Data'!J6565,'8760 Data'!K6565,'8760 Data'!L6565,'8760 Data'!M6565,'8760 Data'!N6565,'8760 Data'!O6565,'8760 Data'!P6565,'8760 Data'!Q6565,'8760 Data'!R6565,'8760 Data'!S6565,'8760 Data'!T6565,'8760 Data'!U6565)</f>
        <v>0</v>
      </c>
      <c r="I6565" s="591" t="e">
        <f>H6565/'Output Sheet'!$B$8</f>
        <v>#DIV/0!</v>
      </c>
      <c r="J6565" s="596"/>
      <c r="K6565" s="560"/>
      <c r="L6565" s="560"/>
      <c r="M6565" s="560"/>
      <c r="N6565" s="560"/>
      <c r="O6565" s="560"/>
      <c r="P6565" s="560"/>
      <c r="Q6565" s="560"/>
      <c r="R6565" s="560"/>
      <c r="S6565" s="560"/>
      <c r="T6565" s="560"/>
      <c r="U6565" s="560"/>
    </row>
    <row r="6566" spans="1:21">
      <c r="A6566" s="593">
        <f t="shared" si="612"/>
        <v>41548</v>
      </c>
      <c r="B6566" s="594">
        <v>41548.542046469905</v>
      </c>
      <c r="C6566" s="560">
        <f t="shared" si="613"/>
        <v>2013</v>
      </c>
      <c r="D6566" s="560">
        <f t="shared" si="614"/>
        <v>10</v>
      </c>
      <c r="E6566" s="560">
        <f t="shared" si="615"/>
        <v>1</v>
      </c>
      <c r="F6566" s="560">
        <f t="shared" si="616"/>
        <v>13</v>
      </c>
      <c r="G6566" s="595">
        <f t="shared" si="617"/>
        <v>3</v>
      </c>
      <c r="H6566" s="590">
        <f>CHOOSE('Output Sheet'!$B$4,'8760 Data'!J6566,'8760 Data'!K6566,'8760 Data'!L6566,'8760 Data'!M6566,'8760 Data'!N6566,'8760 Data'!O6566,'8760 Data'!P6566,'8760 Data'!Q6566,'8760 Data'!R6566,'8760 Data'!S6566,'8760 Data'!T6566,'8760 Data'!U6566)</f>
        <v>0</v>
      </c>
      <c r="I6566" s="591" t="e">
        <f>H6566/'Output Sheet'!$B$8</f>
        <v>#DIV/0!</v>
      </c>
      <c r="J6566" s="596"/>
      <c r="K6566" s="560"/>
      <c r="L6566" s="560"/>
      <c r="M6566" s="560"/>
      <c r="N6566" s="560"/>
      <c r="O6566" s="560"/>
      <c r="P6566" s="560"/>
      <c r="Q6566" s="560"/>
      <c r="R6566" s="560"/>
      <c r="S6566" s="560"/>
      <c r="T6566" s="560"/>
      <c r="U6566" s="560"/>
    </row>
    <row r="6567" spans="1:21">
      <c r="A6567" s="593">
        <f t="shared" si="612"/>
        <v>41548</v>
      </c>
      <c r="B6567" s="594">
        <v>41548.583713194443</v>
      </c>
      <c r="C6567" s="560">
        <f t="shared" si="613"/>
        <v>2013</v>
      </c>
      <c r="D6567" s="560">
        <f t="shared" si="614"/>
        <v>10</v>
      </c>
      <c r="E6567" s="560">
        <f t="shared" si="615"/>
        <v>1</v>
      </c>
      <c r="F6567" s="560">
        <f t="shared" si="616"/>
        <v>14</v>
      </c>
      <c r="G6567" s="595">
        <f t="shared" si="617"/>
        <v>3</v>
      </c>
      <c r="H6567" s="590">
        <f>CHOOSE('Output Sheet'!$B$4,'8760 Data'!J6567,'8760 Data'!K6567,'8760 Data'!L6567,'8760 Data'!M6567,'8760 Data'!N6567,'8760 Data'!O6567,'8760 Data'!P6567,'8760 Data'!Q6567,'8760 Data'!R6567,'8760 Data'!S6567,'8760 Data'!T6567,'8760 Data'!U6567)</f>
        <v>0</v>
      </c>
      <c r="I6567" s="591" t="e">
        <f>H6567/'Output Sheet'!$B$8</f>
        <v>#DIV/0!</v>
      </c>
      <c r="J6567" s="596"/>
      <c r="K6567" s="560"/>
      <c r="L6567" s="560"/>
      <c r="M6567" s="560"/>
      <c r="N6567" s="560"/>
      <c r="O6567" s="560"/>
      <c r="P6567" s="560"/>
      <c r="Q6567" s="560"/>
      <c r="R6567" s="560"/>
      <c r="S6567" s="560"/>
      <c r="T6567" s="560"/>
      <c r="U6567" s="560"/>
    </row>
    <row r="6568" spans="1:21">
      <c r="A6568" s="593">
        <f t="shared" si="612"/>
        <v>41548</v>
      </c>
      <c r="B6568" s="594">
        <v>41548.62537991898</v>
      </c>
      <c r="C6568" s="560">
        <f t="shared" si="613"/>
        <v>2013</v>
      </c>
      <c r="D6568" s="560">
        <f t="shared" si="614"/>
        <v>10</v>
      </c>
      <c r="E6568" s="560">
        <f t="shared" si="615"/>
        <v>1</v>
      </c>
      <c r="F6568" s="560">
        <f t="shared" si="616"/>
        <v>15</v>
      </c>
      <c r="G6568" s="595">
        <f t="shared" si="617"/>
        <v>3</v>
      </c>
      <c r="H6568" s="590">
        <f>CHOOSE('Output Sheet'!$B$4,'8760 Data'!J6568,'8760 Data'!K6568,'8760 Data'!L6568,'8760 Data'!M6568,'8760 Data'!N6568,'8760 Data'!O6568,'8760 Data'!P6568,'8760 Data'!Q6568,'8760 Data'!R6568,'8760 Data'!S6568,'8760 Data'!T6568,'8760 Data'!U6568)</f>
        <v>0</v>
      </c>
      <c r="I6568" s="591" t="e">
        <f>H6568/'Output Sheet'!$B$8</f>
        <v>#DIV/0!</v>
      </c>
      <c r="J6568" s="596"/>
      <c r="K6568" s="560"/>
      <c r="L6568" s="560"/>
      <c r="M6568" s="560"/>
      <c r="N6568" s="560"/>
      <c r="O6568" s="560"/>
      <c r="P6568" s="560"/>
      <c r="Q6568" s="560"/>
      <c r="R6568" s="560"/>
      <c r="S6568" s="560"/>
      <c r="T6568" s="560"/>
      <c r="U6568" s="560"/>
    </row>
    <row r="6569" spans="1:21">
      <c r="A6569" s="593">
        <f t="shared" si="612"/>
        <v>41548</v>
      </c>
      <c r="B6569" s="594">
        <v>41548.667046643517</v>
      </c>
      <c r="C6569" s="560">
        <f t="shared" si="613"/>
        <v>2013</v>
      </c>
      <c r="D6569" s="560">
        <f t="shared" si="614"/>
        <v>10</v>
      </c>
      <c r="E6569" s="560">
        <f t="shared" si="615"/>
        <v>1</v>
      </c>
      <c r="F6569" s="560">
        <f t="shared" si="616"/>
        <v>16</v>
      </c>
      <c r="G6569" s="595">
        <f t="shared" si="617"/>
        <v>3</v>
      </c>
      <c r="H6569" s="590">
        <f>CHOOSE('Output Sheet'!$B$4,'8760 Data'!J6569,'8760 Data'!K6569,'8760 Data'!L6569,'8760 Data'!M6569,'8760 Data'!N6569,'8760 Data'!O6569,'8760 Data'!P6569,'8760 Data'!Q6569,'8760 Data'!R6569,'8760 Data'!S6569,'8760 Data'!T6569,'8760 Data'!U6569)</f>
        <v>0</v>
      </c>
      <c r="I6569" s="591" t="e">
        <f>H6569/'Output Sheet'!$B$8</f>
        <v>#DIV/0!</v>
      </c>
      <c r="J6569" s="596"/>
      <c r="K6569" s="560"/>
      <c r="L6569" s="560"/>
      <c r="M6569" s="560"/>
      <c r="N6569" s="560"/>
      <c r="O6569" s="560"/>
      <c r="P6569" s="560"/>
      <c r="Q6569" s="560"/>
      <c r="R6569" s="560"/>
      <c r="S6569" s="560"/>
      <c r="T6569" s="560"/>
      <c r="U6569" s="560"/>
    </row>
    <row r="6570" spans="1:21">
      <c r="A6570" s="593">
        <f t="shared" si="612"/>
        <v>41548</v>
      </c>
      <c r="B6570" s="594">
        <v>41548.708713368054</v>
      </c>
      <c r="C6570" s="560">
        <f t="shared" si="613"/>
        <v>2013</v>
      </c>
      <c r="D6570" s="560">
        <f t="shared" si="614"/>
        <v>10</v>
      </c>
      <c r="E6570" s="560">
        <f t="shared" si="615"/>
        <v>1</v>
      </c>
      <c r="F6570" s="560">
        <f t="shared" si="616"/>
        <v>17</v>
      </c>
      <c r="G6570" s="595">
        <f t="shared" si="617"/>
        <v>3</v>
      </c>
      <c r="H6570" s="590">
        <f>CHOOSE('Output Sheet'!$B$4,'8760 Data'!J6570,'8760 Data'!K6570,'8760 Data'!L6570,'8760 Data'!M6570,'8760 Data'!N6570,'8760 Data'!O6570,'8760 Data'!P6570,'8760 Data'!Q6570,'8760 Data'!R6570,'8760 Data'!S6570,'8760 Data'!T6570,'8760 Data'!U6570)</f>
        <v>0</v>
      </c>
      <c r="I6570" s="591" t="e">
        <f>H6570/'Output Sheet'!$B$8</f>
        <v>#DIV/0!</v>
      </c>
      <c r="J6570" s="596"/>
      <c r="K6570" s="560"/>
      <c r="L6570" s="560"/>
      <c r="M6570" s="560"/>
      <c r="N6570" s="560"/>
      <c r="O6570" s="560"/>
      <c r="P6570" s="560"/>
      <c r="Q6570" s="560"/>
      <c r="R6570" s="560"/>
      <c r="S6570" s="560"/>
      <c r="T6570" s="560"/>
      <c r="U6570" s="560"/>
    </row>
    <row r="6571" spans="1:21">
      <c r="A6571" s="593">
        <f t="shared" si="612"/>
        <v>41548</v>
      </c>
      <c r="B6571" s="594">
        <v>41548.750380092592</v>
      </c>
      <c r="C6571" s="560">
        <f t="shared" si="613"/>
        <v>2013</v>
      </c>
      <c r="D6571" s="560">
        <f t="shared" si="614"/>
        <v>10</v>
      </c>
      <c r="E6571" s="560">
        <f t="shared" si="615"/>
        <v>1</v>
      </c>
      <c r="F6571" s="560">
        <f t="shared" si="616"/>
        <v>18</v>
      </c>
      <c r="G6571" s="595">
        <f t="shared" si="617"/>
        <v>3</v>
      </c>
      <c r="H6571" s="590">
        <f>CHOOSE('Output Sheet'!$B$4,'8760 Data'!J6571,'8760 Data'!K6571,'8760 Data'!L6571,'8760 Data'!M6571,'8760 Data'!N6571,'8760 Data'!O6571,'8760 Data'!P6571,'8760 Data'!Q6571,'8760 Data'!R6571,'8760 Data'!S6571,'8760 Data'!T6571,'8760 Data'!U6571)</f>
        <v>0</v>
      </c>
      <c r="I6571" s="591" t="e">
        <f>H6571/'Output Sheet'!$B$8</f>
        <v>#DIV/0!</v>
      </c>
      <c r="J6571" s="596"/>
      <c r="K6571" s="560"/>
      <c r="L6571" s="560"/>
      <c r="M6571" s="560"/>
      <c r="N6571" s="560"/>
      <c r="O6571" s="560"/>
      <c r="P6571" s="560"/>
      <c r="Q6571" s="560"/>
      <c r="R6571" s="560"/>
      <c r="S6571" s="560"/>
      <c r="T6571" s="560"/>
      <c r="U6571" s="560"/>
    </row>
    <row r="6572" spans="1:21">
      <c r="A6572" s="593">
        <f t="shared" si="612"/>
        <v>41548</v>
      </c>
      <c r="B6572" s="594">
        <v>41548.792046817129</v>
      </c>
      <c r="C6572" s="560">
        <f t="shared" si="613"/>
        <v>2013</v>
      </c>
      <c r="D6572" s="560">
        <f t="shared" si="614"/>
        <v>10</v>
      </c>
      <c r="E6572" s="560">
        <f t="shared" si="615"/>
        <v>1</v>
      </c>
      <c r="F6572" s="560">
        <f t="shared" si="616"/>
        <v>19</v>
      </c>
      <c r="G6572" s="595">
        <f t="shared" si="617"/>
        <v>3</v>
      </c>
      <c r="H6572" s="590">
        <f>CHOOSE('Output Sheet'!$B$4,'8760 Data'!J6572,'8760 Data'!K6572,'8760 Data'!L6572,'8760 Data'!M6572,'8760 Data'!N6572,'8760 Data'!O6572,'8760 Data'!P6572,'8760 Data'!Q6572,'8760 Data'!R6572,'8760 Data'!S6572,'8760 Data'!T6572,'8760 Data'!U6572)</f>
        <v>0</v>
      </c>
      <c r="I6572" s="591" t="e">
        <f>H6572/'Output Sheet'!$B$8</f>
        <v>#DIV/0!</v>
      </c>
      <c r="J6572" s="596"/>
      <c r="K6572" s="560"/>
      <c r="L6572" s="560"/>
      <c r="M6572" s="560"/>
      <c r="N6572" s="560"/>
      <c r="O6572" s="560"/>
      <c r="P6572" s="560"/>
      <c r="Q6572" s="560"/>
      <c r="R6572" s="560"/>
      <c r="S6572" s="560"/>
      <c r="T6572" s="560"/>
      <c r="U6572" s="560"/>
    </row>
    <row r="6573" spans="1:21">
      <c r="A6573" s="593">
        <f t="shared" si="612"/>
        <v>41548</v>
      </c>
      <c r="B6573" s="594">
        <v>41548.833713541666</v>
      </c>
      <c r="C6573" s="560">
        <f t="shared" si="613"/>
        <v>2013</v>
      </c>
      <c r="D6573" s="560">
        <f t="shared" si="614"/>
        <v>10</v>
      </c>
      <c r="E6573" s="560">
        <f t="shared" si="615"/>
        <v>1</v>
      </c>
      <c r="F6573" s="560">
        <f t="shared" si="616"/>
        <v>20</v>
      </c>
      <c r="G6573" s="595">
        <f t="shared" si="617"/>
        <v>3</v>
      </c>
      <c r="H6573" s="590">
        <f>CHOOSE('Output Sheet'!$B$4,'8760 Data'!J6573,'8760 Data'!K6573,'8760 Data'!L6573,'8760 Data'!M6573,'8760 Data'!N6573,'8760 Data'!O6573,'8760 Data'!P6573,'8760 Data'!Q6573,'8760 Data'!R6573,'8760 Data'!S6573,'8760 Data'!T6573,'8760 Data'!U6573)</f>
        <v>0</v>
      </c>
      <c r="I6573" s="591" t="e">
        <f>H6573/'Output Sheet'!$B$8</f>
        <v>#DIV/0!</v>
      </c>
      <c r="J6573" s="596"/>
      <c r="K6573" s="560"/>
      <c r="L6573" s="560"/>
      <c r="M6573" s="560"/>
      <c r="N6573" s="560"/>
      <c r="O6573" s="560"/>
      <c r="P6573" s="560"/>
      <c r="Q6573" s="560"/>
      <c r="R6573" s="560"/>
      <c r="S6573" s="560"/>
      <c r="T6573" s="560"/>
      <c r="U6573" s="560"/>
    </row>
    <row r="6574" spans="1:21">
      <c r="A6574" s="593">
        <f t="shared" si="612"/>
        <v>41548</v>
      </c>
      <c r="B6574" s="594">
        <v>41548.875380266203</v>
      </c>
      <c r="C6574" s="560">
        <f t="shared" si="613"/>
        <v>2013</v>
      </c>
      <c r="D6574" s="560">
        <f t="shared" si="614"/>
        <v>10</v>
      </c>
      <c r="E6574" s="560">
        <f t="shared" si="615"/>
        <v>1</v>
      </c>
      <c r="F6574" s="560">
        <f t="shared" si="616"/>
        <v>21</v>
      </c>
      <c r="G6574" s="595">
        <f t="shared" si="617"/>
        <v>3</v>
      </c>
      <c r="H6574" s="590">
        <f>CHOOSE('Output Sheet'!$B$4,'8760 Data'!J6574,'8760 Data'!K6574,'8760 Data'!L6574,'8760 Data'!M6574,'8760 Data'!N6574,'8760 Data'!O6574,'8760 Data'!P6574,'8760 Data'!Q6574,'8760 Data'!R6574,'8760 Data'!S6574,'8760 Data'!T6574,'8760 Data'!U6574)</f>
        <v>0</v>
      </c>
      <c r="I6574" s="591" t="e">
        <f>H6574/'Output Sheet'!$B$8</f>
        <v>#DIV/0!</v>
      </c>
      <c r="J6574" s="596"/>
      <c r="K6574" s="560"/>
      <c r="L6574" s="560"/>
      <c r="M6574" s="560"/>
      <c r="N6574" s="560"/>
      <c r="O6574" s="560"/>
      <c r="P6574" s="560"/>
      <c r="Q6574" s="560"/>
      <c r="R6574" s="560"/>
      <c r="S6574" s="560"/>
      <c r="T6574" s="560"/>
      <c r="U6574" s="560"/>
    </row>
    <row r="6575" spans="1:21">
      <c r="A6575" s="593">
        <f t="shared" si="612"/>
        <v>41548</v>
      </c>
      <c r="B6575" s="594">
        <v>41548.91704699074</v>
      </c>
      <c r="C6575" s="560">
        <f t="shared" si="613"/>
        <v>2013</v>
      </c>
      <c r="D6575" s="560">
        <f t="shared" si="614"/>
        <v>10</v>
      </c>
      <c r="E6575" s="560">
        <f t="shared" si="615"/>
        <v>1</v>
      </c>
      <c r="F6575" s="560">
        <f t="shared" si="616"/>
        <v>22</v>
      </c>
      <c r="G6575" s="595">
        <f t="shared" si="617"/>
        <v>3</v>
      </c>
      <c r="H6575" s="590">
        <f>CHOOSE('Output Sheet'!$B$4,'8760 Data'!J6575,'8760 Data'!K6575,'8760 Data'!L6575,'8760 Data'!M6575,'8760 Data'!N6575,'8760 Data'!O6575,'8760 Data'!P6575,'8760 Data'!Q6575,'8760 Data'!R6575,'8760 Data'!S6575,'8760 Data'!T6575,'8760 Data'!U6575)</f>
        <v>0</v>
      </c>
      <c r="I6575" s="591" t="e">
        <f>H6575/'Output Sheet'!$B$8</f>
        <v>#DIV/0!</v>
      </c>
      <c r="J6575" s="596"/>
      <c r="K6575" s="560"/>
      <c r="L6575" s="560"/>
      <c r="M6575" s="560"/>
      <c r="N6575" s="560"/>
      <c r="O6575" s="560"/>
      <c r="P6575" s="560"/>
      <c r="Q6575" s="560"/>
      <c r="R6575" s="560"/>
      <c r="S6575" s="560"/>
      <c r="T6575" s="560"/>
      <c r="U6575" s="560"/>
    </row>
    <row r="6576" spans="1:21">
      <c r="A6576" s="593">
        <f t="shared" si="612"/>
        <v>41548</v>
      </c>
      <c r="B6576" s="594">
        <v>41548.958713715278</v>
      </c>
      <c r="C6576" s="560">
        <f t="shared" si="613"/>
        <v>2013</v>
      </c>
      <c r="D6576" s="560">
        <f t="shared" si="614"/>
        <v>10</v>
      </c>
      <c r="E6576" s="560">
        <f t="shared" si="615"/>
        <v>1</v>
      </c>
      <c r="F6576" s="560">
        <f t="shared" si="616"/>
        <v>23</v>
      </c>
      <c r="G6576" s="595">
        <f t="shared" si="617"/>
        <v>3</v>
      </c>
      <c r="H6576" s="590">
        <f>CHOOSE('Output Sheet'!$B$4,'8760 Data'!J6576,'8760 Data'!K6576,'8760 Data'!L6576,'8760 Data'!M6576,'8760 Data'!N6576,'8760 Data'!O6576,'8760 Data'!P6576,'8760 Data'!Q6576,'8760 Data'!R6576,'8760 Data'!S6576,'8760 Data'!T6576,'8760 Data'!U6576)</f>
        <v>0</v>
      </c>
      <c r="I6576" s="591" t="e">
        <f>H6576/'Output Sheet'!$B$8</f>
        <v>#DIV/0!</v>
      </c>
      <c r="J6576" s="596"/>
      <c r="K6576" s="560"/>
      <c r="L6576" s="560"/>
      <c r="M6576" s="560"/>
      <c r="N6576" s="560"/>
      <c r="O6576" s="560"/>
      <c r="P6576" s="560"/>
      <c r="Q6576" s="560"/>
      <c r="R6576" s="560"/>
      <c r="S6576" s="560"/>
      <c r="T6576" s="560"/>
      <c r="U6576" s="560"/>
    </row>
    <row r="6577" spans="1:21">
      <c r="A6577" s="593">
        <f t="shared" si="612"/>
        <v>41549</v>
      </c>
      <c r="B6577" s="594">
        <v>41549.000380439815</v>
      </c>
      <c r="C6577" s="560">
        <f t="shared" si="613"/>
        <v>2013</v>
      </c>
      <c r="D6577" s="560">
        <f t="shared" si="614"/>
        <v>10</v>
      </c>
      <c r="E6577" s="560">
        <f t="shared" si="615"/>
        <v>2</v>
      </c>
      <c r="F6577" s="560">
        <f t="shared" si="616"/>
        <v>24</v>
      </c>
      <c r="G6577" s="595">
        <f t="shared" si="617"/>
        <v>4</v>
      </c>
      <c r="H6577" s="590">
        <f>CHOOSE('Output Sheet'!$B$4,'8760 Data'!J6577,'8760 Data'!K6577,'8760 Data'!L6577,'8760 Data'!M6577,'8760 Data'!N6577,'8760 Data'!O6577,'8760 Data'!P6577,'8760 Data'!Q6577,'8760 Data'!R6577,'8760 Data'!S6577,'8760 Data'!T6577,'8760 Data'!U6577)</f>
        <v>0</v>
      </c>
      <c r="I6577" s="591" t="e">
        <f>H6577/'Output Sheet'!$B$8</f>
        <v>#DIV/0!</v>
      </c>
      <c r="J6577" s="596"/>
      <c r="K6577" s="560"/>
      <c r="L6577" s="560"/>
      <c r="M6577" s="560"/>
      <c r="N6577" s="560"/>
      <c r="O6577" s="560"/>
      <c r="P6577" s="560"/>
      <c r="Q6577" s="560"/>
      <c r="R6577" s="560"/>
      <c r="S6577" s="560"/>
      <c r="T6577" s="560"/>
      <c r="U6577" s="560"/>
    </row>
    <row r="6578" spans="1:21">
      <c r="A6578" s="593">
        <f t="shared" si="612"/>
        <v>41549</v>
      </c>
      <c r="B6578" s="594">
        <v>41549.042047164352</v>
      </c>
      <c r="C6578" s="560">
        <f t="shared" si="613"/>
        <v>2013</v>
      </c>
      <c r="D6578" s="560">
        <f t="shared" si="614"/>
        <v>10</v>
      </c>
      <c r="E6578" s="560">
        <f t="shared" si="615"/>
        <v>2</v>
      </c>
      <c r="F6578" s="560">
        <f t="shared" si="616"/>
        <v>1</v>
      </c>
      <c r="G6578" s="595">
        <f t="shared" si="617"/>
        <v>4</v>
      </c>
      <c r="H6578" s="590">
        <f>CHOOSE('Output Sheet'!$B$4,'8760 Data'!J6578,'8760 Data'!K6578,'8760 Data'!L6578,'8760 Data'!M6578,'8760 Data'!N6578,'8760 Data'!O6578,'8760 Data'!P6578,'8760 Data'!Q6578,'8760 Data'!R6578,'8760 Data'!S6578,'8760 Data'!T6578,'8760 Data'!U6578)</f>
        <v>0</v>
      </c>
      <c r="I6578" s="591" t="e">
        <f>H6578/'Output Sheet'!$B$8</f>
        <v>#DIV/0!</v>
      </c>
      <c r="J6578" s="596"/>
      <c r="K6578" s="560"/>
      <c r="L6578" s="560"/>
      <c r="M6578" s="560"/>
      <c r="N6578" s="560"/>
      <c r="O6578" s="560"/>
      <c r="P6578" s="560"/>
      <c r="Q6578" s="560"/>
      <c r="R6578" s="560"/>
      <c r="S6578" s="560"/>
      <c r="T6578" s="560"/>
      <c r="U6578" s="560"/>
    </row>
    <row r="6579" spans="1:21">
      <c r="A6579" s="593">
        <f t="shared" si="612"/>
        <v>41549</v>
      </c>
      <c r="B6579" s="594">
        <v>41549.083713888889</v>
      </c>
      <c r="C6579" s="560">
        <f t="shared" si="613"/>
        <v>2013</v>
      </c>
      <c r="D6579" s="560">
        <f t="shared" si="614"/>
        <v>10</v>
      </c>
      <c r="E6579" s="560">
        <f t="shared" si="615"/>
        <v>2</v>
      </c>
      <c r="F6579" s="560">
        <f t="shared" si="616"/>
        <v>2</v>
      </c>
      <c r="G6579" s="595">
        <f t="shared" si="617"/>
        <v>4</v>
      </c>
      <c r="H6579" s="590">
        <f>CHOOSE('Output Sheet'!$B$4,'8760 Data'!J6579,'8760 Data'!K6579,'8760 Data'!L6579,'8760 Data'!M6579,'8760 Data'!N6579,'8760 Data'!O6579,'8760 Data'!P6579,'8760 Data'!Q6579,'8760 Data'!R6579,'8760 Data'!S6579,'8760 Data'!T6579,'8760 Data'!U6579)</f>
        <v>0</v>
      </c>
      <c r="I6579" s="591" t="e">
        <f>H6579/'Output Sheet'!$B$8</f>
        <v>#DIV/0!</v>
      </c>
      <c r="J6579" s="596"/>
      <c r="K6579" s="560"/>
      <c r="L6579" s="560"/>
      <c r="M6579" s="560"/>
      <c r="N6579" s="560"/>
      <c r="O6579" s="560"/>
      <c r="P6579" s="560"/>
      <c r="Q6579" s="560"/>
      <c r="R6579" s="560"/>
      <c r="S6579" s="560"/>
      <c r="T6579" s="560"/>
      <c r="U6579" s="560"/>
    </row>
    <row r="6580" spans="1:21">
      <c r="A6580" s="593">
        <f t="shared" si="612"/>
        <v>41549</v>
      </c>
      <c r="B6580" s="594">
        <v>41549.125380613426</v>
      </c>
      <c r="C6580" s="560">
        <f t="shared" si="613"/>
        <v>2013</v>
      </c>
      <c r="D6580" s="560">
        <f t="shared" si="614"/>
        <v>10</v>
      </c>
      <c r="E6580" s="560">
        <f t="shared" si="615"/>
        <v>2</v>
      </c>
      <c r="F6580" s="560">
        <f t="shared" si="616"/>
        <v>3</v>
      </c>
      <c r="G6580" s="595">
        <f t="shared" si="617"/>
        <v>4</v>
      </c>
      <c r="H6580" s="590">
        <f>CHOOSE('Output Sheet'!$B$4,'8760 Data'!J6580,'8760 Data'!K6580,'8760 Data'!L6580,'8760 Data'!M6580,'8760 Data'!N6580,'8760 Data'!O6580,'8760 Data'!P6580,'8760 Data'!Q6580,'8760 Data'!R6580,'8760 Data'!S6580,'8760 Data'!T6580,'8760 Data'!U6580)</f>
        <v>0</v>
      </c>
      <c r="I6580" s="591" t="e">
        <f>H6580/'Output Sheet'!$B$8</f>
        <v>#DIV/0!</v>
      </c>
      <c r="J6580" s="596"/>
      <c r="K6580" s="560"/>
      <c r="L6580" s="560"/>
      <c r="M6580" s="560"/>
      <c r="N6580" s="560"/>
      <c r="O6580" s="560"/>
      <c r="P6580" s="560"/>
      <c r="Q6580" s="560"/>
      <c r="R6580" s="560"/>
      <c r="S6580" s="560"/>
      <c r="T6580" s="560"/>
      <c r="U6580" s="560"/>
    </row>
    <row r="6581" spans="1:21">
      <c r="A6581" s="593">
        <f t="shared" si="612"/>
        <v>41549</v>
      </c>
      <c r="B6581" s="594">
        <v>41549.167047337964</v>
      </c>
      <c r="C6581" s="560">
        <f t="shared" si="613"/>
        <v>2013</v>
      </c>
      <c r="D6581" s="560">
        <f t="shared" si="614"/>
        <v>10</v>
      </c>
      <c r="E6581" s="560">
        <f t="shared" si="615"/>
        <v>2</v>
      </c>
      <c r="F6581" s="560">
        <f t="shared" si="616"/>
        <v>4</v>
      </c>
      <c r="G6581" s="595">
        <f t="shared" si="617"/>
        <v>4</v>
      </c>
      <c r="H6581" s="590">
        <f>CHOOSE('Output Sheet'!$B$4,'8760 Data'!J6581,'8760 Data'!K6581,'8760 Data'!L6581,'8760 Data'!M6581,'8760 Data'!N6581,'8760 Data'!O6581,'8760 Data'!P6581,'8760 Data'!Q6581,'8760 Data'!R6581,'8760 Data'!S6581,'8760 Data'!T6581,'8760 Data'!U6581)</f>
        <v>0</v>
      </c>
      <c r="I6581" s="591" t="e">
        <f>H6581/'Output Sheet'!$B$8</f>
        <v>#DIV/0!</v>
      </c>
      <c r="J6581" s="596"/>
      <c r="K6581" s="560"/>
      <c r="L6581" s="560"/>
      <c r="M6581" s="560"/>
      <c r="N6581" s="560"/>
      <c r="O6581" s="560"/>
      <c r="P6581" s="560"/>
      <c r="Q6581" s="560"/>
      <c r="R6581" s="560"/>
      <c r="S6581" s="560"/>
      <c r="T6581" s="560"/>
      <c r="U6581" s="560"/>
    </row>
    <row r="6582" spans="1:21">
      <c r="A6582" s="593">
        <f t="shared" si="612"/>
        <v>41549</v>
      </c>
      <c r="B6582" s="594">
        <v>41549.208714062501</v>
      </c>
      <c r="C6582" s="560">
        <f t="shared" si="613"/>
        <v>2013</v>
      </c>
      <c r="D6582" s="560">
        <f t="shared" si="614"/>
        <v>10</v>
      </c>
      <c r="E6582" s="560">
        <f t="shared" si="615"/>
        <v>2</v>
      </c>
      <c r="F6582" s="560">
        <f t="shared" si="616"/>
        <v>5</v>
      </c>
      <c r="G6582" s="595">
        <f t="shared" si="617"/>
        <v>4</v>
      </c>
      <c r="H6582" s="590">
        <f>CHOOSE('Output Sheet'!$B$4,'8760 Data'!J6582,'8760 Data'!K6582,'8760 Data'!L6582,'8760 Data'!M6582,'8760 Data'!N6582,'8760 Data'!O6582,'8760 Data'!P6582,'8760 Data'!Q6582,'8760 Data'!R6582,'8760 Data'!S6582,'8760 Data'!T6582,'8760 Data'!U6582)</f>
        <v>0</v>
      </c>
      <c r="I6582" s="591" t="e">
        <f>H6582/'Output Sheet'!$B$8</f>
        <v>#DIV/0!</v>
      </c>
      <c r="J6582" s="596"/>
      <c r="K6582" s="560"/>
      <c r="L6582" s="560"/>
      <c r="M6582" s="560"/>
      <c r="N6582" s="560"/>
      <c r="O6582" s="560"/>
      <c r="P6582" s="560"/>
      <c r="Q6582" s="560"/>
      <c r="R6582" s="560"/>
      <c r="S6582" s="560"/>
      <c r="T6582" s="560"/>
      <c r="U6582" s="560"/>
    </row>
    <row r="6583" spans="1:21">
      <c r="A6583" s="593">
        <f t="shared" si="612"/>
        <v>41549</v>
      </c>
      <c r="B6583" s="594">
        <v>41549.250380787038</v>
      </c>
      <c r="C6583" s="560">
        <f t="shared" si="613"/>
        <v>2013</v>
      </c>
      <c r="D6583" s="560">
        <f t="shared" si="614"/>
        <v>10</v>
      </c>
      <c r="E6583" s="560">
        <f t="shared" si="615"/>
        <v>2</v>
      </c>
      <c r="F6583" s="560">
        <f t="shared" si="616"/>
        <v>6</v>
      </c>
      <c r="G6583" s="595">
        <f t="shared" si="617"/>
        <v>4</v>
      </c>
      <c r="H6583" s="590">
        <f>CHOOSE('Output Sheet'!$B$4,'8760 Data'!J6583,'8760 Data'!K6583,'8760 Data'!L6583,'8760 Data'!M6583,'8760 Data'!N6583,'8760 Data'!O6583,'8760 Data'!P6583,'8760 Data'!Q6583,'8760 Data'!R6583,'8760 Data'!S6583,'8760 Data'!T6583,'8760 Data'!U6583)</f>
        <v>0</v>
      </c>
      <c r="I6583" s="591" t="e">
        <f>H6583/'Output Sheet'!$B$8</f>
        <v>#DIV/0!</v>
      </c>
      <c r="J6583" s="596"/>
      <c r="K6583" s="560"/>
      <c r="L6583" s="560"/>
      <c r="M6583" s="560"/>
      <c r="N6583" s="560"/>
      <c r="O6583" s="560"/>
      <c r="P6583" s="560"/>
      <c r="Q6583" s="560"/>
      <c r="R6583" s="560"/>
      <c r="S6583" s="560"/>
      <c r="T6583" s="560"/>
      <c r="U6583" s="560"/>
    </row>
    <row r="6584" spans="1:21">
      <c r="A6584" s="593">
        <f t="shared" si="612"/>
        <v>41549</v>
      </c>
      <c r="B6584" s="594">
        <v>41549.292047511575</v>
      </c>
      <c r="C6584" s="560">
        <f t="shared" si="613"/>
        <v>2013</v>
      </c>
      <c r="D6584" s="560">
        <f t="shared" si="614"/>
        <v>10</v>
      </c>
      <c r="E6584" s="560">
        <f t="shared" si="615"/>
        <v>2</v>
      </c>
      <c r="F6584" s="560">
        <f t="shared" si="616"/>
        <v>7</v>
      </c>
      <c r="G6584" s="595">
        <f t="shared" si="617"/>
        <v>4</v>
      </c>
      <c r="H6584" s="590">
        <f>CHOOSE('Output Sheet'!$B$4,'8760 Data'!J6584,'8760 Data'!K6584,'8760 Data'!L6584,'8760 Data'!M6584,'8760 Data'!N6584,'8760 Data'!O6584,'8760 Data'!P6584,'8760 Data'!Q6584,'8760 Data'!R6584,'8760 Data'!S6584,'8760 Data'!T6584,'8760 Data'!U6584)</f>
        <v>0</v>
      </c>
      <c r="I6584" s="591" t="e">
        <f>H6584/'Output Sheet'!$B$8</f>
        <v>#DIV/0!</v>
      </c>
      <c r="J6584" s="596"/>
      <c r="K6584" s="560"/>
      <c r="L6584" s="560"/>
      <c r="M6584" s="560"/>
      <c r="N6584" s="560"/>
      <c r="O6584" s="560"/>
      <c r="P6584" s="560"/>
      <c r="Q6584" s="560"/>
      <c r="R6584" s="560"/>
      <c r="S6584" s="560"/>
      <c r="T6584" s="560"/>
      <c r="U6584" s="560"/>
    </row>
    <row r="6585" spans="1:21">
      <c r="A6585" s="593">
        <f t="shared" si="612"/>
        <v>41549</v>
      </c>
      <c r="B6585" s="594">
        <v>41549.333714236112</v>
      </c>
      <c r="C6585" s="560">
        <f t="shared" si="613"/>
        <v>2013</v>
      </c>
      <c r="D6585" s="560">
        <f t="shared" si="614"/>
        <v>10</v>
      </c>
      <c r="E6585" s="560">
        <f t="shared" si="615"/>
        <v>2</v>
      </c>
      <c r="F6585" s="560">
        <f t="shared" si="616"/>
        <v>8</v>
      </c>
      <c r="G6585" s="595">
        <f t="shared" si="617"/>
        <v>4</v>
      </c>
      <c r="H6585" s="590">
        <f>CHOOSE('Output Sheet'!$B$4,'8760 Data'!J6585,'8760 Data'!K6585,'8760 Data'!L6585,'8760 Data'!M6585,'8760 Data'!N6585,'8760 Data'!O6585,'8760 Data'!P6585,'8760 Data'!Q6585,'8760 Data'!R6585,'8760 Data'!S6585,'8760 Data'!T6585,'8760 Data'!U6585)</f>
        <v>0</v>
      </c>
      <c r="I6585" s="591" t="e">
        <f>H6585/'Output Sheet'!$B$8</f>
        <v>#DIV/0!</v>
      </c>
      <c r="J6585" s="596"/>
      <c r="K6585" s="560"/>
      <c r="L6585" s="560"/>
      <c r="M6585" s="560"/>
      <c r="N6585" s="560"/>
      <c r="O6585" s="560"/>
      <c r="P6585" s="560"/>
      <c r="Q6585" s="560"/>
      <c r="R6585" s="560"/>
      <c r="S6585" s="560"/>
      <c r="T6585" s="560"/>
      <c r="U6585" s="560"/>
    </row>
    <row r="6586" spans="1:21">
      <c r="A6586" s="593">
        <f t="shared" si="612"/>
        <v>41549</v>
      </c>
      <c r="B6586" s="594">
        <v>41549.37538096065</v>
      </c>
      <c r="C6586" s="560">
        <f t="shared" si="613"/>
        <v>2013</v>
      </c>
      <c r="D6586" s="560">
        <f t="shared" si="614"/>
        <v>10</v>
      </c>
      <c r="E6586" s="560">
        <f t="shared" si="615"/>
        <v>2</v>
      </c>
      <c r="F6586" s="560">
        <f t="shared" si="616"/>
        <v>9</v>
      </c>
      <c r="G6586" s="595">
        <f t="shared" si="617"/>
        <v>4</v>
      </c>
      <c r="H6586" s="590">
        <f>CHOOSE('Output Sheet'!$B$4,'8760 Data'!J6586,'8760 Data'!K6586,'8760 Data'!L6586,'8760 Data'!M6586,'8760 Data'!N6586,'8760 Data'!O6586,'8760 Data'!P6586,'8760 Data'!Q6586,'8760 Data'!R6586,'8760 Data'!S6586,'8760 Data'!T6586,'8760 Data'!U6586)</f>
        <v>0</v>
      </c>
      <c r="I6586" s="591" t="e">
        <f>H6586/'Output Sheet'!$B$8</f>
        <v>#DIV/0!</v>
      </c>
      <c r="J6586" s="596"/>
      <c r="K6586" s="560"/>
      <c r="L6586" s="560"/>
      <c r="M6586" s="560"/>
      <c r="N6586" s="560"/>
      <c r="O6586" s="560"/>
      <c r="P6586" s="560"/>
      <c r="Q6586" s="560"/>
      <c r="R6586" s="560"/>
      <c r="S6586" s="560"/>
      <c r="T6586" s="560"/>
      <c r="U6586" s="560"/>
    </row>
    <row r="6587" spans="1:21">
      <c r="A6587" s="593">
        <f t="shared" si="612"/>
        <v>41549</v>
      </c>
      <c r="B6587" s="594">
        <v>41549.417047685187</v>
      </c>
      <c r="C6587" s="560">
        <f t="shared" si="613"/>
        <v>2013</v>
      </c>
      <c r="D6587" s="560">
        <f t="shared" si="614"/>
        <v>10</v>
      </c>
      <c r="E6587" s="560">
        <f t="shared" si="615"/>
        <v>2</v>
      </c>
      <c r="F6587" s="560">
        <f t="shared" si="616"/>
        <v>10</v>
      </c>
      <c r="G6587" s="595">
        <f t="shared" si="617"/>
        <v>4</v>
      </c>
      <c r="H6587" s="590">
        <f>CHOOSE('Output Sheet'!$B$4,'8760 Data'!J6587,'8760 Data'!K6587,'8760 Data'!L6587,'8760 Data'!M6587,'8760 Data'!N6587,'8760 Data'!O6587,'8760 Data'!P6587,'8760 Data'!Q6587,'8760 Data'!R6587,'8760 Data'!S6587,'8760 Data'!T6587,'8760 Data'!U6587)</f>
        <v>0</v>
      </c>
      <c r="I6587" s="591" t="e">
        <f>H6587/'Output Sheet'!$B$8</f>
        <v>#DIV/0!</v>
      </c>
      <c r="J6587" s="596"/>
      <c r="K6587" s="560"/>
      <c r="L6587" s="560"/>
      <c r="M6587" s="560"/>
      <c r="N6587" s="560"/>
      <c r="O6587" s="560"/>
      <c r="P6587" s="560"/>
      <c r="Q6587" s="560"/>
      <c r="R6587" s="560"/>
      <c r="S6587" s="560"/>
      <c r="T6587" s="560"/>
      <c r="U6587" s="560"/>
    </row>
    <row r="6588" spans="1:21">
      <c r="A6588" s="593">
        <f t="shared" si="612"/>
        <v>41549</v>
      </c>
      <c r="B6588" s="594">
        <v>41549.458714409724</v>
      </c>
      <c r="C6588" s="560">
        <f t="shared" si="613"/>
        <v>2013</v>
      </c>
      <c r="D6588" s="560">
        <f t="shared" si="614"/>
        <v>10</v>
      </c>
      <c r="E6588" s="560">
        <f t="shared" si="615"/>
        <v>2</v>
      </c>
      <c r="F6588" s="560">
        <f t="shared" si="616"/>
        <v>11</v>
      </c>
      <c r="G6588" s="595">
        <f t="shared" si="617"/>
        <v>4</v>
      </c>
      <c r="H6588" s="590">
        <f>CHOOSE('Output Sheet'!$B$4,'8760 Data'!J6588,'8760 Data'!K6588,'8760 Data'!L6588,'8760 Data'!M6588,'8760 Data'!N6588,'8760 Data'!O6588,'8760 Data'!P6588,'8760 Data'!Q6588,'8760 Data'!R6588,'8760 Data'!S6588,'8760 Data'!T6588,'8760 Data'!U6588)</f>
        <v>0</v>
      </c>
      <c r="I6588" s="591" t="e">
        <f>H6588/'Output Sheet'!$B$8</f>
        <v>#DIV/0!</v>
      </c>
      <c r="J6588" s="596"/>
      <c r="K6588" s="560"/>
      <c r="L6588" s="560"/>
      <c r="M6588" s="560"/>
      <c r="N6588" s="560"/>
      <c r="O6588" s="560"/>
      <c r="P6588" s="560"/>
      <c r="Q6588" s="560"/>
      <c r="R6588" s="560"/>
      <c r="S6588" s="560"/>
      <c r="T6588" s="560"/>
      <c r="U6588" s="560"/>
    </row>
    <row r="6589" spans="1:21">
      <c r="A6589" s="593">
        <f t="shared" si="612"/>
        <v>41549</v>
      </c>
      <c r="B6589" s="594">
        <v>41549.500381134261</v>
      </c>
      <c r="C6589" s="560">
        <f t="shared" si="613"/>
        <v>2013</v>
      </c>
      <c r="D6589" s="560">
        <f t="shared" si="614"/>
        <v>10</v>
      </c>
      <c r="E6589" s="560">
        <f t="shared" si="615"/>
        <v>2</v>
      </c>
      <c r="F6589" s="560">
        <f t="shared" si="616"/>
        <v>12</v>
      </c>
      <c r="G6589" s="595">
        <f t="shared" si="617"/>
        <v>4</v>
      </c>
      <c r="H6589" s="590">
        <f>CHOOSE('Output Sheet'!$B$4,'8760 Data'!J6589,'8760 Data'!K6589,'8760 Data'!L6589,'8760 Data'!M6589,'8760 Data'!N6589,'8760 Data'!O6589,'8760 Data'!P6589,'8760 Data'!Q6589,'8760 Data'!R6589,'8760 Data'!S6589,'8760 Data'!T6589,'8760 Data'!U6589)</f>
        <v>0</v>
      </c>
      <c r="I6589" s="591" t="e">
        <f>H6589/'Output Sheet'!$B$8</f>
        <v>#DIV/0!</v>
      </c>
      <c r="J6589" s="596"/>
      <c r="K6589" s="560"/>
      <c r="L6589" s="560"/>
      <c r="M6589" s="560"/>
      <c r="N6589" s="560"/>
      <c r="O6589" s="560"/>
      <c r="P6589" s="560"/>
      <c r="Q6589" s="560"/>
      <c r="R6589" s="560"/>
      <c r="S6589" s="560"/>
      <c r="T6589" s="560"/>
      <c r="U6589" s="560"/>
    </row>
    <row r="6590" spans="1:21">
      <c r="A6590" s="593">
        <f t="shared" si="612"/>
        <v>41549</v>
      </c>
      <c r="B6590" s="594">
        <v>41549.542047858798</v>
      </c>
      <c r="C6590" s="560">
        <f t="shared" si="613"/>
        <v>2013</v>
      </c>
      <c r="D6590" s="560">
        <f t="shared" si="614"/>
        <v>10</v>
      </c>
      <c r="E6590" s="560">
        <f t="shared" si="615"/>
        <v>2</v>
      </c>
      <c r="F6590" s="560">
        <f t="shared" si="616"/>
        <v>13</v>
      </c>
      <c r="G6590" s="595">
        <f t="shared" si="617"/>
        <v>4</v>
      </c>
      <c r="H6590" s="590">
        <f>CHOOSE('Output Sheet'!$B$4,'8760 Data'!J6590,'8760 Data'!K6590,'8760 Data'!L6590,'8760 Data'!M6590,'8760 Data'!N6590,'8760 Data'!O6590,'8760 Data'!P6590,'8760 Data'!Q6590,'8760 Data'!R6590,'8760 Data'!S6590,'8760 Data'!T6590,'8760 Data'!U6590)</f>
        <v>0</v>
      </c>
      <c r="I6590" s="591" t="e">
        <f>H6590/'Output Sheet'!$B$8</f>
        <v>#DIV/0!</v>
      </c>
      <c r="J6590" s="596"/>
      <c r="K6590" s="560"/>
      <c r="L6590" s="560"/>
      <c r="M6590" s="560"/>
      <c r="N6590" s="560"/>
      <c r="O6590" s="560"/>
      <c r="P6590" s="560"/>
      <c r="Q6590" s="560"/>
      <c r="R6590" s="560"/>
      <c r="S6590" s="560"/>
      <c r="T6590" s="560"/>
      <c r="U6590" s="560"/>
    </row>
    <row r="6591" spans="1:21">
      <c r="A6591" s="593">
        <f t="shared" si="612"/>
        <v>41549</v>
      </c>
      <c r="B6591" s="594">
        <v>41549.583714583336</v>
      </c>
      <c r="C6591" s="560">
        <f t="shared" si="613"/>
        <v>2013</v>
      </c>
      <c r="D6591" s="560">
        <f t="shared" si="614"/>
        <v>10</v>
      </c>
      <c r="E6591" s="560">
        <f t="shared" si="615"/>
        <v>2</v>
      </c>
      <c r="F6591" s="560">
        <f t="shared" si="616"/>
        <v>14</v>
      </c>
      <c r="G6591" s="595">
        <f t="shared" si="617"/>
        <v>4</v>
      </c>
      <c r="H6591" s="590">
        <f>CHOOSE('Output Sheet'!$B$4,'8760 Data'!J6591,'8760 Data'!K6591,'8760 Data'!L6591,'8760 Data'!M6591,'8760 Data'!N6591,'8760 Data'!O6591,'8760 Data'!P6591,'8760 Data'!Q6591,'8760 Data'!R6591,'8760 Data'!S6591,'8760 Data'!T6591,'8760 Data'!U6591)</f>
        <v>0</v>
      </c>
      <c r="I6591" s="591" t="e">
        <f>H6591/'Output Sheet'!$B$8</f>
        <v>#DIV/0!</v>
      </c>
      <c r="J6591" s="596"/>
      <c r="K6591" s="560"/>
      <c r="L6591" s="560"/>
      <c r="M6591" s="560"/>
      <c r="N6591" s="560"/>
      <c r="O6591" s="560"/>
      <c r="P6591" s="560"/>
      <c r="Q6591" s="560"/>
      <c r="R6591" s="560"/>
      <c r="S6591" s="560"/>
      <c r="T6591" s="560"/>
      <c r="U6591" s="560"/>
    </row>
    <row r="6592" spans="1:21">
      <c r="A6592" s="593">
        <f t="shared" si="612"/>
        <v>41549</v>
      </c>
      <c r="B6592" s="594">
        <v>41549.625381307873</v>
      </c>
      <c r="C6592" s="560">
        <f t="shared" si="613"/>
        <v>2013</v>
      </c>
      <c r="D6592" s="560">
        <f t="shared" si="614"/>
        <v>10</v>
      </c>
      <c r="E6592" s="560">
        <f t="shared" si="615"/>
        <v>2</v>
      </c>
      <c r="F6592" s="560">
        <f t="shared" si="616"/>
        <v>15</v>
      </c>
      <c r="G6592" s="595">
        <f t="shared" si="617"/>
        <v>4</v>
      </c>
      <c r="H6592" s="590">
        <f>CHOOSE('Output Sheet'!$B$4,'8760 Data'!J6592,'8760 Data'!K6592,'8760 Data'!L6592,'8760 Data'!M6592,'8760 Data'!N6592,'8760 Data'!O6592,'8760 Data'!P6592,'8760 Data'!Q6592,'8760 Data'!R6592,'8760 Data'!S6592,'8760 Data'!T6592,'8760 Data'!U6592)</f>
        <v>0</v>
      </c>
      <c r="I6592" s="591" t="e">
        <f>H6592/'Output Sheet'!$B$8</f>
        <v>#DIV/0!</v>
      </c>
      <c r="J6592" s="596"/>
      <c r="K6592" s="560"/>
      <c r="L6592" s="560"/>
      <c r="M6592" s="560"/>
      <c r="N6592" s="560"/>
      <c r="O6592" s="560"/>
      <c r="P6592" s="560"/>
      <c r="Q6592" s="560"/>
      <c r="R6592" s="560"/>
      <c r="S6592" s="560"/>
      <c r="T6592" s="560"/>
      <c r="U6592" s="560"/>
    </row>
    <row r="6593" spans="1:21">
      <c r="A6593" s="593">
        <f t="shared" si="612"/>
        <v>41549</v>
      </c>
      <c r="B6593" s="594">
        <v>41549.66704803241</v>
      </c>
      <c r="C6593" s="560">
        <f t="shared" si="613"/>
        <v>2013</v>
      </c>
      <c r="D6593" s="560">
        <f t="shared" si="614"/>
        <v>10</v>
      </c>
      <c r="E6593" s="560">
        <f t="shared" si="615"/>
        <v>2</v>
      </c>
      <c r="F6593" s="560">
        <f t="shared" si="616"/>
        <v>16</v>
      </c>
      <c r="G6593" s="595">
        <f t="shared" si="617"/>
        <v>4</v>
      </c>
      <c r="H6593" s="590">
        <f>CHOOSE('Output Sheet'!$B$4,'8760 Data'!J6593,'8760 Data'!K6593,'8760 Data'!L6593,'8760 Data'!M6593,'8760 Data'!N6593,'8760 Data'!O6593,'8760 Data'!P6593,'8760 Data'!Q6593,'8760 Data'!R6593,'8760 Data'!S6593,'8760 Data'!T6593,'8760 Data'!U6593)</f>
        <v>0</v>
      </c>
      <c r="I6593" s="591" t="e">
        <f>H6593/'Output Sheet'!$B$8</f>
        <v>#DIV/0!</v>
      </c>
      <c r="J6593" s="596"/>
      <c r="K6593" s="560"/>
      <c r="L6593" s="560"/>
      <c r="M6593" s="560"/>
      <c r="N6593" s="560"/>
      <c r="O6593" s="560"/>
      <c r="P6593" s="560"/>
      <c r="Q6593" s="560"/>
      <c r="R6593" s="560"/>
      <c r="S6593" s="560"/>
      <c r="T6593" s="560"/>
      <c r="U6593" s="560"/>
    </row>
    <row r="6594" spans="1:21">
      <c r="A6594" s="593">
        <f t="shared" si="612"/>
        <v>41549</v>
      </c>
      <c r="B6594" s="594">
        <v>41549.708714756947</v>
      </c>
      <c r="C6594" s="560">
        <f t="shared" si="613"/>
        <v>2013</v>
      </c>
      <c r="D6594" s="560">
        <f t="shared" si="614"/>
        <v>10</v>
      </c>
      <c r="E6594" s="560">
        <f t="shared" si="615"/>
        <v>2</v>
      </c>
      <c r="F6594" s="560">
        <f t="shared" si="616"/>
        <v>17</v>
      </c>
      <c r="G6594" s="595">
        <f t="shared" si="617"/>
        <v>4</v>
      </c>
      <c r="H6594" s="590">
        <f>CHOOSE('Output Sheet'!$B$4,'8760 Data'!J6594,'8760 Data'!K6594,'8760 Data'!L6594,'8760 Data'!M6594,'8760 Data'!N6594,'8760 Data'!O6594,'8760 Data'!P6594,'8760 Data'!Q6594,'8760 Data'!R6594,'8760 Data'!S6594,'8760 Data'!T6594,'8760 Data'!U6594)</f>
        <v>0</v>
      </c>
      <c r="I6594" s="591" t="e">
        <f>H6594/'Output Sheet'!$B$8</f>
        <v>#DIV/0!</v>
      </c>
      <c r="J6594" s="596"/>
      <c r="K6594" s="560"/>
      <c r="L6594" s="560"/>
      <c r="M6594" s="560"/>
      <c r="N6594" s="560"/>
      <c r="O6594" s="560"/>
      <c r="P6594" s="560"/>
      <c r="Q6594" s="560"/>
      <c r="R6594" s="560"/>
      <c r="S6594" s="560"/>
      <c r="T6594" s="560"/>
      <c r="U6594" s="560"/>
    </row>
    <row r="6595" spans="1:21">
      <c r="A6595" s="593">
        <f t="shared" ref="A6595:A6658" si="618">DATE(C6595,D6595,E6595)</f>
        <v>41549</v>
      </c>
      <c r="B6595" s="594">
        <v>41549.750381481485</v>
      </c>
      <c r="C6595" s="560">
        <f t="shared" ref="C6595:C6658" si="619">YEAR(B6595)</f>
        <v>2013</v>
      </c>
      <c r="D6595" s="560">
        <f t="shared" ref="D6595:D6658" si="620">MONTH(B6595)</f>
        <v>10</v>
      </c>
      <c r="E6595" s="560">
        <f t="shared" ref="E6595:E6658" si="621">DAY(B6595)</f>
        <v>2</v>
      </c>
      <c r="F6595" s="560">
        <f t="shared" ref="F6595:F6658" si="622">IF(HOUR(B6595)&lt;&gt;0,HOUR(B6595),24)</f>
        <v>18</v>
      </c>
      <c r="G6595" s="595">
        <f t="shared" ref="G6595:G6658" si="623">WEEKDAY(B6595,1)</f>
        <v>4</v>
      </c>
      <c r="H6595" s="590">
        <f>CHOOSE('Output Sheet'!$B$4,'8760 Data'!J6595,'8760 Data'!K6595,'8760 Data'!L6595,'8760 Data'!M6595,'8760 Data'!N6595,'8760 Data'!O6595,'8760 Data'!P6595,'8760 Data'!Q6595,'8760 Data'!R6595,'8760 Data'!S6595,'8760 Data'!T6595,'8760 Data'!U6595)</f>
        <v>0</v>
      </c>
      <c r="I6595" s="591" t="e">
        <f>H6595/'Output Sheet'!$B$8</f>
        <v>#DIV/0!</v>
      </c>
      <c r="J6595" s="596"/>
      <c r="K6595" s="560"/>
      <c r="L6595" s="560"/>
      <c r="M6595" s="560"/>
      <c r="N6595" s="560"/>
      <c r="O6595" s="560"/>
      <c r="P6595" s="560"/>
      <c r="Q6595" s="560"/>
      <c r="R6595" s="560"/>
      <c r="S6595" s="560"/>
      <c r="T6595" s="560"/>
      <c r="U6595" s="560"/>
    </row>
    <row r="6596" spans="1:21">
      <c r="A6596" s="593">
        <f t="shared" si="618"/>
        <v>41549</v>
      </c>
      <c r="B6596" s="594">
        <v>41549.792048206022</v>
      </c>
      <c r="C6596" s="560">
        <f t="shared" si="619"/>
        <v>2013</v>
      </c>
      <c r="D6596" s="560">
        <f t="shared" si="620"/>
        <v>10</v>
      </c>
      <c r="E6596" s="560">
        <f t="shared" si="621"/>
        <v>2</v>
      </c>
      <c r="F6596" s="560">
        <f t="shared" si="622"/>
        <v>19</v>
      </c>
      <c r="G6596" s="595">
        <f t="shared" si="623"/>
        <v>4</v>
      </c>
      <c r="H6596" s="590">
        <f>CHOOSE('Output Sheet'!$B$4,'8760 Data'!J6596,'8760 Data'!K6596,'8760 Data'!L6596,'8760 Data'!M6596,'8760 Data'!N6596,'8760 Data'!O6596,'8760 Data'!P6596,'8760 Data'!Q6596,'8760 Data'!R6596,'8760 Data'!S6596,'8760 Data'!T6596,'8760 Data'!U6596)</f>
        <v>0</v>
      </c>
      <c r="I6596" s="591" t="e">
        <f>H6596/'Output Sheet'!$B$8</f>
        <v>#DIV/0!</v>
      </c>
      <c r="J6596" s="596"/>
      <c r="K6596" s="560"/>
      <c r="L6596" s="560"/>
      <c r="M6596" s="560"/>
      <c r="N6596" s="560"/>
      <c r="O6596" s="560"/>
      <c r="P6596" s="560"/>
      <c r="Q6596" s="560"/>
      <c r="R6596" s="560"/>
      <c r="S6596" s="560"/>
      <c r="T6596" s="560"/>
      <c r="U6596" s="560"/>
    </row>
    <row r="6597" spans="1:21">
      <c r="A6597" s="593">
        <f t="shared" si="618"/>
        <v>41549</v>
      </c>
      <c r="B6597" s="594">
        <v>41549.833714930559</v>
      </c>
      <c r="C6597" s="560">
        <f t="shared" si="619"/>
        <v>2013</v>
      </c>
      <c r="D6597" s="560">
        <f t="shared" si="620"/>
        <v>10</v>
      </c>
      <c r="E6597" s="560">
        <f t="shared" si="621"/>
        <v>2</v>
      </c>
      <c r="F6597" s="560">
        <f t="shared" si="622"/>
        <v>20</v>
      </c>
      <c r="G6597" s="595">
        <f t="shared" si="623"/>
        <v>4</v>
      </c>
      <c r="H6597" s="590">
        <f>CHOOSE('Output Sheet'!$B$4,'8760 Data'!J6597,'8760 Data'!K6597,'8760 Data'!L6597,'8760 Data'!M6597,'8760 Data'!N6597,'8760 Data'!O6597,'8760 Data'!P6597,'8760 Data'!Q6597,'8760 Data'!R6597,'8760 Data'!S6597,'8760 Data'!T6597,'8760 Data'!U6597)</f>
        <v>0</v>
      </c>
      <c r="I6597" s="591" t="e">
        <f>H6597/'Output Sheet'!$B$8</f>
        <v>#DIV/0!</v>
      </c>
      <c r="J6597" s="596"/>
      <c r="K6597" s="560"/>
      <c r="L6597" s="560"/>
      <c r="M6597" s="560"/>
      <c r="N6597" s="560"/>
      <c r="O6597" s="560"/>
      <c r="P6597" s="560"/>
      <c r="Q6597" s="560"/>
      <c r="R6597" s="560"/>
      <c r="S6597" s="560"/>
      <c r="T6597" s="560"/>
      <c r="U6597" s="560"/>
    </row>
    <row r="6598" spans="1:21">
      <c r="A6598" s="593">
        <f t="shared" si="618"/>
        <v>41549</v>
      </c>
      <c r="B6598" s="594">
        <v>41549.875381655096</v>
      </c>
      <c r="C6598" s="560">
        <f t="shared" si="619"/>
        <v>2013</v>
      </c>
      <c r="D6598" s="560">
        <f t="shared" si="620"/>
        <v>10</v>
      </c>
      <c r="E6598" s="560">
        <f t="shared" si="621"/>
        <v>2</v>
      </c>
      <c r="F6598" s="560">
        <f t="shared" si="622"/>
        <v>21</v>
      </c>
      <c r="G6598" s="595">
        <f t="shared" si="623"/>
        <v>4</v>
      </c>
      <c r="H6598" s="590">
        <f>CHOOSE('Output Sheet'!$B$4,'8760 Data'!J6598,'8760 Data'!K6598,'8760 Data'!L6598,'8760 Data'!M6598,'8760 Data'!N6598,'8760 Data'!O6598,'8760 Data'!P6598,'8760 Data'!Q6598,'8760 Data'!R6598,'8760 Data'!S6598,'8760 Data'!T6598,'8760 Data'!U6598)</f>
        <v>0</v>
      </c>
      <c r="I6598" s="591" t="e">
        <f>H6598/'Output Sheet'!$B$8</f>
        <v>#DIV/0!</v>
      </c>
      <c r="J6598" s="596"/>
      <c r="K6598" s="560"/>
      <c r="L6598" s="560"/>
      <c r="M6598" s="560"/>
      <c r="N6598" s="560"/>
      <c r="O6598" s="560"/>
      <c r="P6598" s="560"/>
      <c r="Q6598" s="560"/>
      <c r="R6598" s="560"/>
      <c r="S6598" s="560"/>
      <c r="T6598" s="560"/>
      <c r="U6598" s="560"/>
    </row>
    <row r="6599" spans="1:21">
      <c r="A6599" s="593">
        <f t="shared" si="618"/>
        <v>41549</v>
      </c>
      <c r="B6599" s="594">
        <v>41549.917048379626</v>
      </c>
      <c r="C6599" s="560">
        <f t="shared" si="619"/>
        <v>2013</v>
      </c>
      <c r="D6599" s="560">
        <f t="shared" si="620"/>
        <v>10</v>
      </c>
      <c r="E6599" s="560">
        <f t="shared" si="621"/>
        <v>2</v>
      </c>
      <c r="F6599" s="560">
        <f t="shared" si="622"/>
        <v>22</v>
      </c>
      <c r="G6599" s="595">
        <f t="shared" si="623"/>
        <v>4</v>
      </c>
      <c r="H6599" s="590">
        <f>CHOOSE('Output Sheet'!$B$4,'8760 Data'!J6599,'8760 Data'!K6599,'8760 Data'!L6599,'8760 Data'!M6599,'8760 Data'!N6599,'8760 Data'!O6599,'8760 Data'!P6599,'8760 Data'!Q6599,'8760 Data'!R6599,'8760 Data'!S6599,'8760 Data'!T6599,'8760 Data'!U6599)</f>
        <v>0</v>
      </c>
      <c r="I6599" s="591" t="e">
        <f>H6599/'Output Sheet'!$B$8</f>
        <v>#DIV/0!</v>
      </c>
      <c r="J6599" s="596"/>
      <c r="K6599" s="560"/>
      <c r="L6599" s="560"/>
      <c r="M6599" s="560"/>
      <c r="N6599" s="560"/>
      <c r="O6599" s="560"/>
      <c r="P6599" s="560"/>
      <c r="Q6599" s="560"/>
      <c r="R6599" s="560"/>
      <c r="S6599" s="560"/>
      <c r="T6599" s="560"/>
      <c r="U6599" s="560"/>
    </row>
    <row r="6600" spans="1:21">
      <c r="A6600" s="593">
        <f t="shared" si="618"/>
        <v>41549</v>
      </c>
      <c r="B6600" s="594">
        <v>41549.958715104163</v>
      </c>
      <c r="C6600" s="560">
        <f t="shared" si="619"/>
        <v>2013</v>
      </c>
      <c r="D6600" s="560">
        <f t="shared" si="620"/>
        <v>10</v>
      </c>
      <c r="E6600" s="560">
        <f t="shared" si="621"/>
        <v>2</v>
      </c>
      <c r="F6600" s="560">
        <f t="shared" si="622"/>
        <v>23</v>
      </c>
      <c r="G6600" s="595">
        <f t="shared" si="623"/>
        <v>4</v>
      </c>
      <c r="H6600" s="590">
        <f>CHOOSE('Output Sheet'!$B$4,'8760 Data'!J6600,'8760 Data'!K6600,'8760 Data'!L6600,'8760 Data'!M6600,'8760 Data'!N6600,'8760 Data'!O6600,'8760 Data'!P6600,'8760 Data'!Q6600,'8760 Data'!R6600,'8760 Data'!S6600,'8760 Data'!T6600,'8760 Data'!U6600)</f>
        <v>0</v>
      </c>
      <c r="I6600" s="591" t="e">
        <f>H6600/'Output Sheet'!$B$8</f>
        <v>#DIV/0!</v>
      </c>
      <c r="J6600" s="596"/>
      <c r="K6600" s="560"/>
      <c r="L6600" s="560"/>
      <c r="M6600" s="560"/>
      <c r="N6600" s="560"/>
      <c r="O6600" s="560"/>
      <c r="P6600" s="560"/>
      <c r="Q6600" s="560"/>
      <c r="R6600" s="560"/>
      <c r="S6600" s="560"/>
      <c r="T6600" s="560"/>
      <c r="U6600" s="560"/>
    </row>
    <row r="6601" spans="1:21">
      <c r="A6601" s="593">
        <f t="shared" si="618"/>
        <v>41550</v>
      </c>
      <c r="B6601" s="594">
        <v>41550.0003818287</v>
      </c>
      <c r="C6601" s="560">
        <f t="shared" si="619"/>
        <v>2013</v>
      </c>
      <c r="D6601" s="560">
        <f t="shared" si="620"/>
        <v>10</v>
      </c>
      <c r="E6601" s="560">
        <f t="shared" si="621"/>
        <v>3</v>
      </c>
      <c r="F6601" s="560">
        <f t="shared" si="622"/>
        <v>24</v>
      </c>
      <c r="G6601" s="595">
        <f t="shared" si="623"/>
        <v>5</v>
      </c>
      <c r="H6601" s="590">
        <f>CHOOSE('Output Sheet'!$B$4,'8760 Data'!J6601,'8760 Data'!K6601,'8760 Data'!L6601,'8760 Data'!M6601,'8760 Data'!N6601,'8760 Data'!O6601,'8760 Data'!P6601,'8760 Data'!Q6601,'8760 Data'!R6601,'8760 Data'!S6601,'8760 Data'!T6601,'8760 Data'!U6601)</f>
        <v>0</v>
      </c>
      <c r="I6601" s="591" t="e">
        <f>H6601/'Output Sheet'!$B$8</f>
        <v>#DIV/0!</v>
      </c>
      <c r="J6601" s="596"/>
      <c r="K6601" s="560"/>
      <c r="L6601" s="560"/>
      <c r="M6601" s="560"/>
      <c r="N6601" s="560"/>
      <c r="O6601" s="560"/>
      <c r="P6601" s="560"/>
      <c r="Q6601" s="560"/>
      <c r="R6601" s="560"/>
      <c r="S6601" s="560"/>
      <c r="T6601" s="560"/>
      <c r="U6601" s="560"/>
    </row>
    <row r="6602" spans="1:21">
      <c r="A6602" s="593">
        <f t="shared" si="618"/>
        <v>41550</v>
      </c>
      <c r="B6602" s="594">
        <v>41550.042048553238</v>
      </c>
      <c r="C6602" s="560">
        <f t="shared" si="619"/>
        <v>2013</v>
      </c>
      <c r="D6602" s="560">
        <f t="shared" si="620"/>
        <v>10</v>
      </c>
      <c r="E6602" s="560">
        <f t="shared" si="621"/>
        <v>3</v>
      </c>
      <c r="F6602" s="560">
        <f t="shared" si="622"/>
        <v>1</v>
      </c>
      <c r="G6602" s="595">
        <f t="shared" si="623"/>
        <v>5</v>
      </c>
      <c r="H6602" s="590">
        <f>CHOOSE('Output Sheet'!$B$4,'8760 Data'!J6602,'8760 Data'!K6602,'8760 Data'!L6602,'8760 Data'!M6602,'8760 Data'!N6602,'8760 Data'!O6602,'8760 Data'!P6602,'8760 Data'!Q6602,'8760 Data'!R6602,'8760 Data'!S6602,'8760 Data'!T6602,'8760 Data'!U6602)</f>
        <v>0</v>
      </c>
      <c r="I6602" s="591" t="e">
        <f>H6602/'Output Sheet'!$B$8</f>
        <v>#DIV/0!</v>
      </c>
      <c r="J6602" s="596"/>
      <c r="K6602" s="560"/>
      <c r="L6602" s="560"/>
      <c r="M6602" s="560"/>
      <c r="N6602" s="560"/>
      <c r="O6602" s="560"/>
      <c r="P6602" s="560"/>
      <c r="Q6602" s="560"/>
      <c r="R6602" s="560"/>
      <c r="S6602" s="560"/>
      <c r="T6602" s="560"/>
      <c r="U6602" s="560"/>
    </row>
    <row r="6603" spans="1:21">
      <c r="A6603" s="593">
        <f t="shared" si="618"/>
        <v>41550</v>
      </c>
      <c r="B6603" s="594">
        <v>41550.083715277775</v>
      </c>
      <c r="C6603" s="560">
        <f t="shared" si="619"/>
        <v>2013</v>
      </c>
      <c r="D6603" s="560">
        <f t="shared" si="620"/>
        <v>10</v>
      </c>
      <c r="E6603" s="560">
        <f t="shared" si="621"/>
        <v>3</v>
      </c>
      <c r="F6603" s="560">
        <f t="shared" si="622"/>
        <v>2</v>
      </c>
      <c r="G6603" s="595">
        <f t="shared" si="623"/>
        <v>5</v>
      </c>
      <c r="H6603" s="590">
        <f>CHOOSE('Output Sheet'!$B$4,'8760 Data'!J6603,'8760 Data'!K6603,'8760 Data'!L6603,'8760 Data'!M6603,'8760 Data'!N6603,'8760 Data'!O6603,'8760 Data'!P6603,'8760 Data'!Q6603,'8760 Data'!R6603,'8760 Data'!S6603,'8760 Data'!T6603,'8760 Data'!U6603)</f>
        <v>0</v>
      </c>
      <c r="I6603" s="591" t="e">
        <f>H6603/'Output Sheet'!$B$8</f>
        <v>#DIV/0!</v>
      </c>
      <c r="J6603" s="596"/>
      <c r="K6603" s="560"/>
      <c r="L6603" s="560"/>
      <c r="M6603" s="560"/>
      <c r="N6603" s="560"/>
      <c r="O6603" s="560"/>
      <c r="P6603" s="560"/>
      <c r="Q6603" s="560"/>
      <c r="R6603" s="560"/>
      <c r="S6603" s="560"/>
      <c r="T6603" s="560"/>
      <c r="U6603" s="560"/>
    </row>
    <row r="6604" spans="1:21">
      <c r="A6604" s="593">
        <f t="shared" si="618"/>
        <v>41550</v>
      </c>
      <c r="B6604" s="594">
        <v>41550.125382002312</v>
      </c>
      <c r="C6604" s="560">
        <f t="shared" si="619"/>
        <v>2013</v>
      </c>
      <c r="D6604" s="560">
        <f t="shared" si="620"/>
        <v>10</v>
      </c>
      <c r="E6604" s="560">
        <f t="shared" si="621"/>
        <v>3</v>
      </c>
      <c r="F6604" s="560">
        <f t="shared" si="622"/>
        <v>3</v>
      </c>
      <c r="G6604" s="595">
        <f t="shared" si="623"/>
        <v>5</v>
      </c>
      <c r="H6604" s="590">
        <f>CHOOSE('Output Sheet'!$B$4,'8760 Data'!J6604,'8760 Data'!K6604,'8760 Data'!L6604,'8760 Data'!M6604,'8760 Data'!N6604,'8760 Data'!O6604,'8760 Data'!P6604,'8760 Data'!Q6604,'8760 Data'!R6604,'8760 Data'!S6604,'8760 Data'!T6604,'8760 Data'!U6604)</f>
        <v>0</v>
      </c>
      <c r="I6604" s="591" t="e">
        <f>H6604/'Output Sheet'!$B$8</f>
        <v>#DIV/0!</v>
      </c>
      <c r="J6604" s="596"/>
      <c r="K6604" s="560"/>
      <c r="L6604" s="560"/>
      <c r="M6604" s="560"/>
      <c r="N6604" s="560"/>
      <c r="O6604" s="560"/>
      <c r="P6604" s="560"/>
      <c r="Q6604" s="560"/>
      <c r="R6604" s="560"/>
      <c r="S6604" s="560"/>
      <c r="T6604" s="560"/>
      <c r="U6604" s="560"/>
    </row>
    <row r="6605" spans="1:21">
      <c r="A6605" s="593">
        <f t="shared" si="618"/>
        <v>41550</v>
      </c>
      <c r="B6605" s="594">
        <v>41550.167048726849</v>
      </c>
      <c r="C6605" s="560">
        <f t="shared" si="619"/>
        <v>2013</v>
      </c>
      <c r="D6605" s="560">
        <f t="shared" si="620"/>
        <v>10</v>
      </c>
      <c r="E6605" s="560">
        <f t="shared" si="621"/>
        <v>3</v>
      </c>
      <c r="F6605" s="560">
        <f t="shared" si="622"/>
        <v>4</v>
      </c>
      <c r="G6605" s="595">
        <f t="shared" si="623"/>
        <v>5</v>
      </c>
      <c r="H6605" s="590">
        <f>CHOOSE('Output Sheet'!$B$4,'8760 Data'!J6605,'8760 Data'!K6605,'8760 Data'!L6605,'8760 Data'!M6605,'8760 Data'!N6605,'8760 Data'!O6605,'8760 Data'!P6605,'8760 Data'!Q6605,'8760 Data'!R6605,'8760 Data'!S6605,'8760 Data'!T6605,'8760 Data'!U6605)</f>
        <v>0</v>
      </c>
      <c r="I6605" s="591" t="e">
        <f>H6605/'Output Sheet'!$B$8</f>
        <v>#DIV/0!</v>
      </c>
      <c r="J6605" s="596"/>
      <c r="K6605" s="560"/>
      <c r="L6605" s="560"/>
      <c r="M6605" s="560"/>
      <c r="N6605" s="560"/>
      <c r="O6605" s="560"/>
      <c r="P6605" s="560"/>
      <c r="Q6605" s="560"/>
      <c r="R6605" s="560"/>
      <c r="S6605" s="560"/>
      <c r="T6605" s="560"/>
      <c r="U6605" s="560"/>
    </row>
    <row r="6606" spans="1:21">
      <c r="A6606" s="593">
        <f t="shared" si="618"/>
        <v>41550</v>
      </c>
      <c r="B6606" s="594">
        <v>41550.208715451387</v>
      </c>
      <c r="C6606" s="560">
        <f t="shared" si="619"/>
        <v>2013</v>
      </c>
      <c r="D6606" s="560">
        <f t="shared" si="620"/>
        <v>10</v>
      </c>
      <c r="E6606" s="560">
        <f t="shared" si="621"/>
        <v>3</v>
      </c>
      <c r="F6606" s="560">
        <f t="shared" si="622"/>
        <v>5</v>
      </c>
      <c r="G6606" s="595">
        <f t="shared" si="623"/>
        <v>5</v>
      </c>
      <c r="H6606" s="590">
        <f>CHOOSE('Output Sheet'!$B$4,'8760 Data'!J6606,'8760 Data'!K6606,'8760 Data'!L6606,'8760 Data'!M6606,'8760 Data'!N6606,'8760 Data'!O6606,'8760 Data'!P6606,'8760 Data'!Q6606,'8760 Data'!R6606,'8760 Data'!S6606,'8760 Data'!T6606,'8760 Data'!U6606)</f>
        <v>0</v>
      </c>
      <c r="I6606" s="591" t="e">
        <f>H6606/'Output Sheet'!$B$8</f>
        <v>#DIV/0!</v>
      </c>
      <c r="J6606" s="596"/>
      <c r="K6606" s="560"/>
      <c r="L6606" s="560"/>
      <c r="M6606" s="560"/>
      <c r="N6606" s="560"/>
      <c r="O6606" s="560"/>
      <c r="P6606" s="560"/>
      <c r="Q6606" s="560"/>
      <c r="R6606" s="560"/>
      <c r="S6606" s="560"/>
      <c r="T6606" s="560"/>
      <c r="U6606" s="560"/>
    </row>
    <row r="6607" spans="1:21">
      <c r="A6607" s="593">
        <f t="shared" si="618"/>
        <v>41550</v>
      </c>
      <c r="B6607" s="594">
        <v>41550.250382175924</v>
      </c>
      <c r="C6607" s="560">
        <f t="shared" si="619"/>
        <v>2013</v>
      </c>
      <c r="D6607" s="560">
        <f t="shared" si="620"/>
        <v>10</v>
      </c>
      <c r="E6607" s="560">
        <f t="shared" si="621"/>
        <v>3</v>
      </c>
      <c r="F6607" s="560">
        <f t="shared" si="622"/>
        <v>6</v>
      </c>
      <c r="G6607" s="595">
        <f t="shared" si="623"/>
        <v>5</v>
      </c>
      <c r="H6607" s="590">
        <f>CHOOSE('Output Sheet'!$B$4,'8760 Data'!J6607,'8760 Data'!K6607,'8760 Data'!L6607,'8760 Data'!M6607,'8760 Data'!N6607,'8760 Data'!O6607,'8760 Data'!P6607,'8760 Data'!Q6607,'8760 Data'!R6607,'8760 Data'!S6607,'8760 Data'!T6607,'8760 Data'!U6607)</f>
        <v>0</v>
      </c>
      <c r="I6607" s="591" t="e">
        <f>H6607/'Output Sheet'!$B$8</f>
        <v>#DIV/0!</v>
      </c>
      <c r="J6607" s="596"/>
      <c r="K6607" s="560"/>
      <c r="L6607" s="560"/>
      <c r="M6607" s="560"/>
      <c r="N6607" s="560"/>
      <c r="O6607" s="560"/>
      <c r="P6607" s="560"/>
      <c r="Q6607" s="560"/>
      <c r="R6607" s="560"/>
      <c r="S6607" s="560"/>
      <c r="T6607" s="560"/>
      <c r="U6607" s="560"/>
    </row>
    <row r="6608" spans="1:21">
      <c r="A6608" s="593">
        <f t="shared" si="618"/>
        <v>41550</v>
      </c>
      <c r="B6608" s="594">
        <v>41550.292048900461</v>
      </c>
      <c r="C6608" s="560">
        <f t="shared" si="619"/>
        <v>2013</v>
      </c>
      <c r="D6608" s="560">
        <f t="shared" si="620"/>
        <v>10</v>
      </c>
      <c r="E6608" s="560">
        <f t="shared" si="621"/>
        <v>3</v>
      </c>
      <c r="F6608" s="560">
        <f t="shared" si="622"/>
        <v>7</v>
      </c>
      <c r="G6608" s="595">
        <f t="shared" si="623"/>
        <v>5</v>
      </c>
      <c r="H6608" s="590">
        <f>CHOOSE('Output Sheet'!$B$4,'8760 Data'!J6608,'8760 Data'!K6608,'8760 Data'!L6608,'8760 Data'!M6608,'8760 Data'!N6608,'8760 Data'!O6608,'8760 Data'!P6608,'8760 Data'!Q6608,'8760 Data'!R6608,'8760 Data'!S6608,'8760 Data'!T6608,'8760 Data'!U6608)</f>
        <v>0</v>
      </c>
      <c r="I6608" s="591" t="e">
        <f>H6608/'Output Sheet'!$B$8</f>
        <v>#DIV/0!</v>
      </c>
      <c r="J6608" s="596"/>
      <c r="K6608" s="560"/>
      <c r="L6608" s="560"/>
      <c r="M6608" s="560"/>
      <c r="N6608" s="560"/>
      <c r="O6608" s="560"/>
      <c r="P6608" s="560"/>
      <c r="Q6608" s="560"/>
      <c r="R6608" s="560"/>
      <c r="S6608" s="560"/>
      <c r="T6608" s="560"/>
      <c r="U6608" s="560"/>
    </row>
    <row r="6609" spans="1:21">
      <c r="A6609" s="593">
        <f t="shared" si="618"/>
        <v>41550</v>
      </c>
      <c r="B6609" s="594">
        <v>41550.333715624998</v>
      </c>
      <c r="C6609" s="560">
        <f t="shared" si="619"/>
        <v>2013</v>
      </c>
      <c r="D6609" s="560">
        <f t="shared" si="620"/>
        <v>10</v>
      </c>
      <c r="E6609" s="560">
        <f t="shared" si="621"/>
        <v>3</v>
      </c>
      <c r="F6609" s="560">
        <f t="shared" si="622"/>
        <v>8</v>
      </c>
      <c r="G6609" s="595">
        <f t="shared" si="623"/>
        <v>5</v>
      </c>
      <c r="H6609" s="590">
        <f>CHOOSE('Output Sheet'!$B$4,'8760 Data'!J6609,'8760 Data'!K6609,'8760 Data'!L6609,'8760 Data'!M6609,'8760 Data'!N6609,'8760 Data'!O6609,'8760 Data'!P6609,'8760 Data'!Q6609,'8760 Data'!R6609,'8760 Data'!S6609,'8760 Data'!T6609,'8760 Data'!U6609)</f>
        <v>0</v>
      </c>
      <c r="I6609" s="591" t="e">
        <f>H6609/'Output Sheet'!$B$8</f>
        <v>#DIV/0!</v>
      </c>
      <c r="J6609" s="596"/>
      <c r="K6609" s="560"/>
      <c r="L6609" s="560"/>
      <c r="M6609" s="560"/>
      <c r="N6609" s="560"/>
      <c r="O6609" s="560"/>
      <c r="P6609" s="560"/>
      <c r="Q6609" s="560"/>
      <c r="R6609" s="560"/>
      <c r="S6609" s="560"/>
      <c r="T6609" s="560"/>
      <c r="U6609" s="560"/>
    </row>
    <row r="6610" spans="1:21">
      <c r="A6610" s="593">
        <f t="shared" si="618"/>
        <v>41550</v>
      </c>
      <c r="B6610" s="594">
        <v>41550.375382349535</v>
      </c>
      <c r="C6610" s="560">
        <f t="shared" si="619"/>
        <v>2013</v>
      </c>
      <c r="D6610" s="560">
        <f t="shared" si="620"/>
        <v>10</v>
      </c>
      <c r="E6610" s="560">
        <f t="shared" si="621"/>
        <v>3</v>
      </c>
      <c r="F6610" s="560">
        <f t="shared" si="622"/>
        <v>9</v>
      </c>
      <c r="G6610" s="595">
        <f t="shared" si="623"/>
        <v>5</v>
      </c>
      <c r="H6610" s="590">
        <f>CHOOSE('Output Sheet'!$B$4,'8760 Data'!J6610,'8760 Data'!K6610,'8760 Data'!L6610,'8760 Data'!M6610,'8760 Data'!N6610,'8760 Data'!O6610,'8760 Data'!P6610,'8760 Data'!Q6610,'8760 Data'!R6610,'8760 Data'!S6610,'8760 Data'!T6610,'8760 Data'!U6610)</f>
        <v>0</v>
      </c>
      <c r="I6610" s="591" t="e">
        <f>H6610/'Output Sheet'!$B$8</f>
        <v>#DIV/0!</v>
      </c>
      <c r="J6610" s="596"/>
      <c r="K6610" s="560"/>
      <c r="L6610" s="560"/>
      <c r="M6610" s="560"/>
      <c r="N6610" s="560"/>
      <c r="O6610" s="560"/>
      <c r="P6610" s="560"/>
      <c r="Q6610" s="560"/>
      <c r="R6610" s="560"/>
      <c r="S6610" s="560"/>
      <c r="T6610" s="560"/>
      <c r="U6610" s="560"/>
    </row>
    <row r="6611" spans="1:21">
      <c r="A6611" s="593">
        <f t="shared" si="618"/>
        <v>41550</v>
      </c>
      <c r="B6611" s="594">
        <v>41550.417049074073</v>
      </c>
      <c r="C6611" s="560">
        <f t="shared" si="619"/>
        <v>2013</v>
      </c>
      <c r="D6611" s="560">
        <f t="shared" si="620"/>
        <v>10</v>
      </c>
      <c r="E6611" s="560">
        <f t="shared" si="621"/>
        <v>3</v>
      </c>
      <c r="F6611" s="560">
        <f t="shared" si="622"/>
        <v>10</v>
      </c>
      <c r="G6611" s="595">
        <f t="shared" si="623"/>
        <v>5</v>
      </c>
      <c r="H6611" s="590">
        <f>CHOOSE('Output Sheet'!$B$4,'8760 Data'!J6611,'8760 Data'!K6611,'8760 Data'!L6611,'8760 Data'!M6611,'8760 Data'!N6611,'8760 Data'!O6611,'8760 Data'!P6611,'8760 Data'!Q6611,'8760 Data'!R6611,'8760 Data'!S6611,'8760 Data'!T6611,'8760 Data'!U6611)</f>
        <v>0</v>
      </c>
      <c r="I6611" s="591" t="e">
        <f>H6611/'Output Sheet'!$B$8</f>
        <v>#DIV/0!</v>
      </c>
      <c r="J6611" s="596"/>
      <c r="K6611" s="560"/>
      <c r="L6611" s="560"/>
      <c r="M6611" s="560"/>
      <c r="N6611" s="560"/>
      <c r="O6611" s="560"/>
      <c r="P6611" s="560"/>
      <c r="Q6611" s="560"/>
      <c r="R6611" s="560"/>
      <c r="S6611" s="560"/>
      <c r="T6611" s="560"/>
      <c r="U6611" s="560"/>
    </row>
    <row r="6612" spans="1:21">
      <c r="A6612" s="593">
        <f t="shared" si="618"/>
        <v>41550</v>
      </c>
      <c r="B6612" s="594">
        <v>41550.45871579861</v>
      </c>
      <c r="C6612" s="560">
        <f t="shared" si="619"/>
        <v>2013</v>
      </c>
      <c r="D6612" s="560">
        <f t="shared" si="620"/>
        <v>10</v>
      </c>
      <c r="E6612" s="560">
        <f t="shared" si="621"/>
        <v>3</v>
      </c>
      <c r="F6612" s="560">
        <f t="shared" si="622"/>
        <v>11</v>
      </c>
      <c r="G6612" s="595">
        <f t="shared" si="623"/>
        <v>5</v>
      </c>
      <c r="H6612" s="590">
        <f>CHOOSE('Output Sheet'!$B$4,'8760 Data'!J6612,'8760 Data'!K6612,'8760 Data'!L6612,'8760 Data'!M6612,'8760 Data'!N6612,'8760 Data'!O6612,'8760 Data'!P6612,'8760 Data'!Q6612,'8760 Data'!R6612,'8760 Data'!S6612,'8760 Data'!T6612,'8760 Data'!U6612)</f>
        <v>0</v>
      </c>
      <c r="I6612" s="591" t="e">
        <f>H6612/'Output Sheet'!$B$8</f>
        <v>#DIV/0!</v>
      </c>
      <c r="J6612" s="596"/>
      <c r="K6612" s="560"/>
      <c r="L6612" s="560"/>
      <c r="M6612" s="560"/>
      <c r="N6612" s="560"/>
      <c r="O6612" s="560"/>
      <c r="P6612" s="560"/>
      <c r="Q6612" s="560"/>
      <c r="R6612" s="560"/>
      <c r="S6612" s="560"/>
      <c r="T6612" s="560"/>
      <c r="U6612" s="560"/>
    </row>
    <row r="6613" spans="1:21">
      <c r="A6613" s="593">
        <f t="shared" si="618"/>
        <v>41550</v>
      </c>
      <c r="B6613" s="594">
        <v>41550.500382523147</v>
      </c>
      <c r="C6613" s="560">
        <f t="shared" si="619"/>
        <v>2013</v>
      </c>
      <c r="D6613" s="560">
        <f t="shared" si="620"/>
        <v>10</v>
      </c>
      <c r="E6613" s="560">
        <f t="shared" si="621"/>
        <v>3</v>
      </c>
      <c r="F6613" s="560">
        <f t="shared" si="622"/>
        <v>12</v>
      </c>
      <c r="G6613" s="595">
        <f t="shared" si="623"/>
        <v>5</v>
      </c>
      <c r="H6613" s="590">
        <f>CHOOSE('Output Sheet'!$B$4,'8760 Data'!J6613,'8760 Data'!K6613,'8760 Data'!L6613,'8760 Data'!M6613,'8760 Data'!N6613,'8760 Data'!O6613,'8760 Data'!P6613,'8760 Data'!Q6613,'8760 Data'!R6613,'8760 Data'!S6613,'8760 Data'!T6613,'8760 Data'!U6613)</f>
        <v>0</v>
      </c>
      <c r="I6613" s="591" t="e">
        <f>H6613/'Output Sheet'!$B$8</f>
        <v>#DIV/0!</v>
      </c>
      <c r="J6613" s="596"/>
      <c r="K6613" s="560"/>
      <c r="L6613" s="560"/>
      <c r="M6613" s="560"/>
      <c r="N6613" s="560"/>
      <c r="O6613" s="560"/>
      <c r="P6613" s="560"/>
      <c r="Q6613" s="560"/>
      <c r="R6613" s="560"/>
      <c r="S6613" s="560"/>
      <c r="T6613" s="560"/>
      <c r="U6613" s="560"/>
    </row>
    <row r="6614" spans="1:21">
      <c r="A6614" s="593">
        <f t="shared" si="618"/>
        <v>41550</v>
      </c>
      <c r="B6614" s="594">
        <v>41550.542049247684</v>
      </c>
      <c r="C6614" s="560">
        <f t="shared" si="619"/>
        <v>2013</v>
      </c>
      <c r="D6614" s="560">
        <f t="shared" si="620"/>
        <v>10</v>
      </c>
      <c r="E6614" s="560">
        <f t="shared" si="621"/>
        <v>3</v>
      </c>
      <c r="F6614" s="560">
        <f t="shared" si="622"/>
        <v>13</v>
      </c>
      <c r="G6614" s="595">
        <f t="shared" si="623"/>
        <v>5</v>
      </c>
      <c r="H6614" s="590">
        <f>CHOOSE('Output Sheet'!$B$4,'8760 Data'!J6614,'8760 Data'!K6614,'8760 Data'!L6614,'8760 Data'!M6614,'8760 Data'!N6614,'8760 Data'!O6614,'8760 Data'!P6614,'8760 Data'!Q6614,'8760 Data'!R6614,'8760 Data'!S6614,'8760 Data'!T6614,'8760 Data'!U6614)</f>
        <v>0</v>
      </c>
      <c r="I6614" s="591" t="e">
        <f>H6614/'Output Sheet'!$B$8</f>
        <v>#DIV/0!</v>
      </c>
      <c r="J6614" s="596"/>
      <c r="K6614" s="560"/>
      <c r="L6614" s="560"/>
      <c r="M6614" s="560"/>
      <c r="N6614" s="560"/>
      <c r="O6614" s="560"/>
      <c r="P6614" s="560"/>
      <c r="Q6614" s="560"/>
      <c r="R6614" s="560"/>
      <c r="S6614" s="560"/>
      <c r="T6614" s="560"/>
      <c r="U6614" s="560"/>
    </row>
    <row r="6615" spans="1:21">
      <c r="A6615" s="593">
        <f t="shared" si="618"/>
        <v>41550</v>
      </c>
      <c r="B6615" s="594">
        <v>41550.583715972221</v>
      </c>
      <c r="C6615" s="560">
        <f t="shared" si="619"/>
        <v>2013</v>
      </c>
      <c r="D6615" s="560">
        <f t="shared" si="620"/>
        <v>10</v>
      </c>
      <c r="E6615" s="560">
        <f t="shared" si="621"/>
        <v>3</v>
      </c>
      <c r="F6615" s="560">
        <f t="shared" si="622"/>
        <v>14</v>
      </c>
      <c r="G6615" s="595">
        <f t="shared" si="623"/>
        <v>5</v>
      </c>
      <c r="H6615" s="590">
        <f>CHOOSE('Output Sheet'!$B$4,'8760 Data'!J6615,'8760 Data'!K6615,'8760 Data'!L6615,'8760 Data'!M6615,'8760 Data'!N6615,'8760 Data'!O6615,'8760 Data'!P6615,'8760 Data'!Q6615,'8760 Data'!R6615,'8760 Data'!S6615,'8760 Data'!T6615,'8760 Data'!U6615)</f>
        <v>0</v>
      </c>
      <c r="I6615" s="591" t="e">
        <f>H6615/'Output Sheet'!$B$8</f>
        <v>#DIV/0!</v>
      </c>
      <c r="J6615" s="596"/>
      <c r="K6615" s="560"/>
      <c r="L6615" s="560"/>
      <c r="M6615" s="560"/>
      <c r="N6615" s="560"/>
      <c r="O6615" s="560"/>
      <c r="P6615" s="560"/>
      <c r="Q6615" s="560"/>
      <c r="R6615" s="560"/>
      <c r="S6615" s="560"/>
      <c r="T6615" s="560"/>
      <c r="U6615" s="560"/>
    </row>
    <row r="6616" spans="1:21">
      <c r="A6616" s="593">
        <f t="shared" si="618"/>
        <v>41550</v>
      </c>
      <c r="B6616" s="594">
        <v>41550.625382696759</v>
      </c>
      <c r="C6616" s="560">
        <f t="shared" si="619"/>
        <v>2013</v>
      </c>
      <c r="D6616" s="560">
        <f t="shared" si="620"/>
        <v>10</v>
      </c>
      <c r="E6616" s="560">
        <f t="shared" si="621"/>
        <v>3</v>
      </c>
      <c r="F6616" s="560">
        <f t="shared" si="622"/>
        <v>15</v>
      </c>
      <c r="G6616" s="595">
        <f t="shared" si="623"/>
        <v>5</v>
      </c>
      <c r="H6616" s="590">
        <f>CHOOSE('Output Sheet'!$B$4,'8760 Data'!J6616,'8760 Data'!K6616,'8760 Data'!L6616,'8760 Data'!M6616,'8760 Data'!N6616,'8760 Data'!O6616,'8760 Data'!P6616,'8760 Data'!Q6616,'8760 Data'!R6616,'8760 Data'!S6616,'8760 Data'!T6616,'8760 Data'!U6616)</f>
        <v>0</v>
      </c>
      <c r="I6616" s="591" t="e">
        <f>H6616/'Output Sheet'!$B$8</f>
        <v>#DIV/0!</v>
      </c>
      <c r="J6616" s="596"/>
      <c r="K6616" s="560"/>
      <c r="L6616" s="560"/>
      <c r="M6616" s="560"/>
      <c r="N6616" s="560"/>
      <c r="O6616" s="560"/>
      <c r="P6616" s="560"/>
      <c r="Q6616" s="560"/>
      <c r="R6616" s="560"/>
      <c r="S6616" s="560"/>
      <c r="T6616" s="560"/>
      <c r="U6616" s="560"/>
    </row>
    <row r="6617" spans="1:21">
      <c r="A6617" s="593">
        <f t="shared" si="618"/>
        <v>41550</v>
      </c>
      <c r="B6617" s="594">
        <v>41550.667049421296</v>
      </c>
      <c r="C6617" s="560">
        <f t="shared" si="619"/>
        <v>2013</v>
      </c>
      <c r="D6617" s="560">
        <f t="shared" si="620"/>
        <v>10</v>
      </c>
      <c r="E6617" s="560">
        <f t="shared" si="621"/>
        <v>3</v>
      </c>
      <c r="F6617" s="560">
        <f t="shared" si="622"/>
        <v>16</v>
      </c>
      <c r="G6617" s="595">
        <f t="shared" si="623"/>
        <v>5</v>
      </c>
      <c r="H6617" s="590">
        <f>CHOOSE('Output Sheet'!$B$4,'8760 Data'!J6617,'8760 Data'!K6617,'8760 Data'!L6617,'8760 Data'!M6617,'8760 Data'!N6617,'8760 Data'!O6617,'8760 Data'!P6617,'8760 Data'!Q6617,'8760 Data'!R6617,'8760 Data'!S6617,'8760 Data'!T6617,'8760 Data'!U6617)</f>
        <v>0</v>
      </c>
      <c r="I6617" s="591" t="e">
        <f>H6617/'Output Sheet'!$B$8</f>
        <v>#DIV/0!</v>
      </c>
      <c r="J6617" s="596"/>
      <c r="K6617" s="560"/>
      <c r="L6617" s="560"/>
      <c r="M6617" s="560"/>
      <c r="N6617" s="560"/>
      <c r="O6617" s="560"/>
      <c r="P6617" s="560"/>
      <c r="Q6617" s="560"/>
      <c r="R6617" s="560"/>
      <c r="S6617" s="560"/>
      <c r="T6617" s="560"/>
      <c r="U6617" s="560"/>
    </row>
    <row r="6618" spans="1:21">
      <c r="A6618" s="593">
        <f t="shared" si="618"/>
        <v>41550</v>
      </c>
      <c r="B6618" s="594">
        <v>41550.708716145833</v>
      </c>
      <c r="C6618" s="560">
        <f t="shared" si="619"/>
        <v>2013</v>
      </c>
      <c r="D6618" s="560">
        <f t="shared" si="620"/>
        <v>10</v>
      </c>
      <c r="E6618" s="560">
        <f t="shared" si="621"/>
        <v>3</v>
      </c>
      <c r="F6618" s="560">
        <f t="shared" si="622"/>
        <v>17</v>
      </c>
      <c r="G6618" s="595">
        <f t="shared" si="623"/>
        <v>5</v>
      </c>
      <c r="H6618" s="590">
        <f>CHOOSE('Output Sheet'!$B$4,'8760 Data'!J6618,'8760 Data'!K6618,'8760 Data'!L6618,'8760 Data'!M6618,'8760 Data'!N6618,'8760 Data'!O6618,'8760 Data'!P6618,'8760 Data'!Q6618,'8760 Data'!R6618,'8760 Data'!S6618,'8760 Data'!T6618,'8760 Data'!U6618)</f>
        <v>0</v>
      </c>
      <c r="I6618" s="591" t="e">
        <f>H6618/'Output Sheet'!$B$8</f>
        <v>#DIV/0!</v>
      </c>
      <c r="J6618" s="596"/>
      <c r="K6618" s="560"/>
      <c r="L6618" s="560"/>
      <c r="M6618" s="560"/>
      <c r="N6618" s="560"/>
      <c r="O6618" s="560"/>
      <c r="P6618" s="560"/>
      <c r="Q6618" s="560"/>
      <c r="R6618" s="560"/>
      <c r="S6618" s="560"/>
      <c r="T6618" s="560"/>
      <c r="U6618" s="560"/>
    </row>
    <row r="6619" spans="1:21">
      <c r="A6619" s="593">
        <f t="shared" si="618"/>
        <v>41550</v>
      </c>
      <c r="B6619" s="594">
        <v>41550.75038287037</v>
      </c>
      <c r="C6619" s="560">
        <f t="shared" si="619"/>
        <v>2013</v>
      </c>
      <c r="D6619" s="560">
        <f t="shared" si="620"/>
        <v>10</v>
      </c>
      <c r="E6619" s="560">
        <f t="shared" si="621"/>
        <v>3</v>
      </c>
      <c r="F6619" s="560">
        <f t="shared" si="622"/>
        <v>18</v>
      </c>
      <c r="G6619" s="595">
        <f t="shared" si="623"/>
        <v>5</v>
      </c>
      <c r="H6619" s="590">
        <f>CHOOSE('Output Sheet'!$B$4,'8760 Data'!J6619,'8760 Data'!K6619,'8760 Data'!L6619,'8760 Data'!M6619,'8760 Data'!N6619,'8760 Data'!O6619,'8760 Data'!P6619,'8760 Data'!Q6619,'8760 Data'!R6619,'8760 Data'!S6619,'8760 Data'!T6619,'8760 Data'!U6619)</f>
        <v>0</v>
      </c>
      <c r="I6619" s="591" t="e">
        <f>H6619/'Output Sheet'!$B$8</f>
        <v>#DIV/0!</v>
      </c>
      <c r="J6619" s="596"/>
      <c r="K6619" s="560"/>
      <c r="L6619" s="560"/>
      <c r="M6619" s="560"/>
      <c r="N6619" s="560"/>
      <c r="O6619" s="560"/>
      <c r="P6619" s="560"/>
      <c r="Q6619" s="560"/>
      <c r="R6619" s="560"/>
      <c r="S6619" s="560"/>
      <c r="T6619" s="560"/>
      <c r="U6619" s="560"/>
    </row>
    <row r="6620" spans="1:21">
      <c r="A6620" s="593">
        <f t="shared" si="618"/>
        <v>41550</v>
      </c>
      <c r="B6620" s="594">
        <v>41550.792049594907</v>
      </c>
      <c r="C6620" s="560">
        <f t="shared" si="619"/>
        <v>2013</v>
      </c>
      <c r="D6620" s="560">
        <f t="shared" si="620"/>
        <v>10</v>
      </c>
      <c r="E6620" s="560">
        <f t="shared" si="621"/>
        <v>3</v>
      </c>
      <c r="F6620" s="560">
        <f t="shared" si="622"/>
        <v>19</v>
      </c>
      <c r="G6620" s="595">
        <f t="shared" si="623"/>
        <v>5</v>
      </c>
      <c r="H6620" s="590">
        <f>CHOOSE('Output Sheet'!$B$4,'8760 Data'!J6620,'8760 Data'!K6620,'8760 Data'!L6620,'8760 Data'!M6620,'8760 Data'!N6620,'8760 Data'!O6620,'8760 Data'!P6620,'8760 Data'!Q6620,'8760 Data'!R6620,'8760 Data'!S6620,'8760 Data'!T6620,'8760 Data'!U6620)</f>
        <v>0</v>
      </c>
      <c r="I6620" s="591" t="e">
        <f>H6620/'Output Sheet'!$B$8</f>
        <v>#DIV/0!</v>
      </c>
      <c r="J6620" s="596"/>
      <c r="K6620" s="560"/>
      <c r="L6620" s="560"/>
      <c r="M6620" s="560"/>
      <c r="N6620" s="560"/>
      <c r="O6620" s="560"/>
      <c r="P6620" s="560"/>
      <c r="Q6620" s="560"/>
      <c r="R6620" s="560"/>
      <c r="S6620" s="560"/>
      <c r="T6620" s="560"/>
      <c r="U6620" s="560"/>
    </row>
    <row r="6621" spans="1:21">
      <c r="A6621" s="593">
        <f t="shared" si="618"/>
        <v>41550</v>
      </c>
      <c r="B6621" s="594">
        <v>41550.833716319445</v>
      </c>
      <c r="C6621" s="560">
        <f t="shared" si="619"/>
        <v>2013</v>
      </c>
      <c r="D6621" s="560">
        <f t="shared" si="620"/>
        <v>10</v>
      </c>
      <c r="E6621" s="560">
        <f t="shared" si="621"/>
        <v>3</v>
      </c>
      <c r="F6621" s="560">
        <f t="shared" si="622"/>
        <v>20</v>
      </c>
      <c r="G6621" s="595">
        <f t="shared" si="623"/>
        <v>5</v>
      </c>
      <c r="H6621" s="590">
        <f>CHOOSE('Output Sheet'!$B$4,'8760 Data'!J6621,'8760 Data'!K6621,'8760 Data'!L6621,'8760 Data'!M6621,'8760 Data'!N6621,'8760 Data'!O6621,'8760 Data'!P6621,'8760 Data'!Q6621,'8760 Data'!R6621,'8760 Data'!S6621,'8760 Data'!T6621,'8760 Data'!U6621)</f>
        <v>0</v>
      </c>
      <c r="I6621" s="591" t="e">
        <f>H6621/'Output Sheet'!$B$8</f>
        <v>#DIV/0!</v>
      </c>
      <c r="J6621" s="596"/>
      <c r="K6621" s="560"/>
      <c r="L6621" s="560"/>
      <c r="M6621" s="560"/>
      <c r="N6621" s="560"/>
      <c r="O6621" s="560"/>
      <c r="P6621" s="560"/>
      <c r="Q6621" s="560"/>
      <c r="R6621" s="560"/>
      <c r="S6621" s="560"/>
      <c r="T6621" s="560"/>
      <c r="U6621" s="560"/>
    </row>
    <row r="6622" spans="1:21">
      <c r="A6622" s="593">
        <f t="shared" si="618"/>
        <v>41550</v>
      </c>
      <c r="B6622" s="594">
        <v>41550.875383043982</v>
      </c>
      <c r="C6622" s="560">
        <f t="shared" si="619"/>
        <v>2013</v>
      </c>
      <c r="D6622" s="560">
        <f t="shared" si="620"/>
        <v>10</v>
      </c>
      <c r="E6622" s="560">
        <f t="shared" si="621"/>
        <v>3</v>
      </c>
      <c r="F6622" s="560">
        <f t="shared" si="622"/>
        <v>21</v>
      </c>
      <c r="G6622" s="595">
        <f t="shared" si="623"/>
        <v>5</v>
      </c>
      <c r="H6622" s="590">
        <f>CHOOSE('Output Sheet'!$B$4,'8760 Data'!J6622,'8760 Data'!K6622,'8760 Data'!L6622,'8760 Data'!M6622,'8760 Data'!N6622,'8760 Data'!O6622,'8760 Data'!P6622,'8760 Data'!Q6622,'8760 Data'!R6622,'8760 Data'!S6622,'8760 Data'!T6622,'8760 Data'!U6622)</f>
        <v>0</v>
      </c>
      <c r="I6622" s="591" t="e">
        <f>H6622/'Output Sheet'!$B$8</f>
        <v>#DIV/0!</v>
      </c>
      <c r="J6622" s="596"/>
      <c r="K6622" s="560"/>
      <c r="L6622" s="560"/>
      <c r="M6622" s="560"/>
      <c r="N6622" s="560"/>
      <c r="O6622" s="560"/>
      <c r="P6622" s="560"/>
      <c r="Q6622" s="560"/>
      <c r="R6622" s="560"/>
      <c r="S6622" s="560"/>
      <c r="T6622" s="560"/>
      <c r="U6622" s="560"/>
    </row>
    <row r="6623" spans="1:21">
      <c r="A6623" s="593">
        <f t="shared" si="618"/>
        <v>41550</v>
      </c>
      <c r="B6623" s="594">
        <v>41550.917049768519</v>
      </c>
      <c r="C6623" s="560">
        <f t="shared" si="619"/>
        <v>2013</v>
      </c>
      <c r="D6623" s="560">
        <f t="shared" si="620"/>
        <v>10</v>
      </c>
      <c r="E6623" s="560">
        <f t="shared" si="621"/>
        <v>3</v>
      </c>
      <c r="F6623" s="560">
        <f t="shared" si="622"/>
        <v>22</v>
      </c>
      <c r="G6623" s="595">
        <f t="shared" si="623"/>
        <v>5</v>
      </c>
      <c r="H6623" s="590">
        <f>CHOOSE('Output Sheet'!$B$4,'8760 Data'!J6623,'8760 Data'!K6623,'8760 Data'!L6623,'8760 Data'!M6623,'8760 Data'!N6623,'8760 Data'!O6623,'8760 Data'!P6623,'8760 Data'!Q6623,'8760 Data'!R6623,'8760 Data'!S6623,'8760 Data'!T6623,'8760 Data'!U6623)</f>
        <v>0</v>
      </c>
      <c r="I6623" s="591" t="e">
        <f>H6623/'Output Sheet'!$B$8</f>
        <v>#DIV/0!</v>
      </c>
      <c r="J6623" s="596"/>
      <c r="K6623" s="560"/>
      <c r="L6623" s="560"/>
      <c r="M6623" s="560"/>
      <c r="N6623" s="560"/>
      <c r="O6623" s="560"/>
      <c r="P6623" s="560"/>
      <c r="Q6623" s="560"/>
      <c r="R6623" s="560"/>
      <c r="S6623" s="560"/>
      <c r="T6623" s="560"/>
      <c r="U6623" s="560"/>
    </row>
    <row r="6624" spans="1:21">
      <c r="A6624" s="593">
        <f t="shared" si="618"/>
        <v>41550</v>
      </c>
      <c r="B6624" s="594">
        <v>41550.958716493056</v>
      </c>
      <c r="C6624" s="560">
        <f t="shared" si="619"/>
        <v>2013</v>
      </c>
      <c r="D6624" s="560">
        <f t="shared" si="620"/>
        <v>10</v>
      </c>
      <c r="E6624" s="560">
        <f t="shared" si="621"/>
        <v>3</v>
      </c>
      <c r="F6624" s="560">
        <f t="shared" si="622"/>
        <v>23</v>
      </c>
      <c r="G6624" s="595">
        <f t="shared" si="623"/>
        <v>5</v>
      </c>
      <c r="H6624" s="590">
        <f>CHOOSE('Output Sheet'!$B$4,'8760 Data'!J6624,'8760 Data'!K6624,'8760 Data'!L6624,'8760 Data'!M6624,'8760 Data'!N6624,'8760 Data'!O6624,'8760 Data'!P6624,'8760 Data'!Q6624,'8760 Data'!R6624,'8760 Data'!S6624,'8760 Data'!T6624,'8760 Data'!U6624)</f>
        <v>0</v>
      </c>
      <c r="I6624" s="591" t="e">
        <f>H6624/'Output Sheet'!$B$8</f>
        <v>#DIV/0!</v>
      </c>
      <c r="J6624" s="596"/>
      <c r="K6624" s="560"/>
      <c r="L6624" s="560"/>
      <c r="M6624" s="560"/>
      <c r="N6624" s="560"/>
      <c r="O6624" s="560"/>
      <c r="P6624" s="560"/>
      <c r="Q6624" s="560"/>
      <c r="R6624" s="560"/>
      <c r="S6624" s="560"/>
      <c r="T6624" s="560"/>
      <c r="U6624" s="560"/>
    </row>
    <row r="6625" spans="1:21">
      <c r="A6625" s="593">
        <f t="shared" si="618"/>
        <v>41551</v>
      </c>
      <c r="B6625" s="594">
        <v>41551.000383217593</v>
      </c>
      <c r="C6625" s="560">
        <f t="shared" si="619"/>
        <v>2013</v>
      </c>
      <c r="D6625" s="560">
        <f t="shared" si="620"/>
        <v>10</v>
      </c>
      <c r="E6625" s="560">
        <f t="shared" si="621"/>
        <v>4</v>
      </c>
      <c r="F6625" s="560">
        <f t="shared" si="622"/>
        <v>24</v>
      </c>
      <c r="G6625" s="595">
        <f t="shared" si="623"/>
        <v>6</v>
      </c>
      <c r="H6625" s="590">
        <f>CHOOSE('Output Sheet'!$B$4,'8760 Data'!J6625,'8760 Data'!K6625,'8760 Data'!L6625,'8760 Data'!M6625,'8760 Data'!N6625,'8760 Data'!O6625,'8760 Data'!P6625,'8760 Data'!Q6625,'8760 Data'!R6625,'8760 Data'!S6625,'8760 Data'!T6625,'8760 Data'!U6625)</f>
        <v>0</v>
      </c>
      <c r="I6625" s="591" t="e">
        <f>H6625/'Output Sheet'!$B$8</f>
        <v>#DIV/0!</v>
      </c>
      <c r="J6625" s="596"/>
      <c r="K6625" s="560"/>
      <c r="L6625" s="560"/>
      <c r="M6625" s="560"/>
      <c r="N6625" s="560"/>
      <c r="O6625" s="560"/>
      <c r="P6625" s="560"/>
      <c r="Q6625" s="560"/>
      <c r="R6625" s="560"/>
      <c r="S6625" s="560"/>
      <c r="T6625" s="560"/>
      <c r="U6625" s="560"/>
    </row>
    <row r="6626" spans="1:21">
      <c r="A6626" s="593">
        <f t="shared" si="618"/>
        <v>41551</v>
      </c>
      <c r="B6626" s="594">
        <v>41551.042049942131</v>
      </c>
      <c r="C6626" s="560">
        <f t="shared" si="619"/>
        <v>2013</v>
      </c>
      <c r="D6626" s="560">
        <f t="shared" si="620"/>
        <v>10</v>
      </c>
      <c r="E6626" s="560">
        <f t="shared" si="621"/>
        <v>4</v>
      </c>
      <c r="F6626" s="560">
        <f t="shared" si="622"/>
        <v>1</v>
      </c>
      <c r="G6626" s="595">
        <f t="shared" si="623"/>
        <v>6</v>
      </c>
      <c r="H6626" s="590">
        <f>CHOOSE('Output Sheet'!$B$4,'8760 Data'!J6626,'8760 Data'!K6626,'8760 Data'!L6626,'8760 Data'!M6626,'8760 Data'!N6626,'8760 Data'!O6626,'8760 Data'!P6626,'8760 Data'!Q6626,'8760 Data'!R6626,'8760 Data'!S6626,'8760 Data'!T6626,'8760 Data'!U6626)</f>
        <v>0</v>
      </c>
      <c r="I6626" s="591" t="e">
        <f>H6626/'Output Sheet'!$B$8</f>
        <v>#DIV/0!</v>
      </c>
      <c r="J6626" s="596"/>
      <c r="K6626" s="560"/>
      <c r="L6626" s="560"/>
      <c r="M6626" s="560"/>
      <c r="N6626" s="560"/>
      <c r="O6626" s="560"/>
      <c r="P6626" s="560"/>
      <c r="Q6626" s="560"/>
      <c r="R6626" s="560"/>
      <c r="S6626" s="560"/>
      <c r="T6626" s="560"/>
      <c r="U6626" s="560"/>
    </row>
    <row r="6627" spans="1:21">
      <c r="A6627" s="593">
        <f t="shared" si="618"/>
        <v>41551</v>
      </c>
      <c r="B6627" s="594">
        <v>41551.083716666668</v>
      </c>
      <c r="C6627" s="560">
        <f t="shared" si="619"/>
        <v>2013</v>
      </c>
      <c r="D6627" s="560">
        <f t="shared" si="620"/>
        <v>10</v>
      </c>
      <c r="E6627" s="560">
        <f t="shared" si="621"/>
        <v>4</v>
      </c>
      <c r="F6627" s="560">
        <f t="shared" si="622"/>
        <v>2</v>
      </c>
      <c r="G6627" s="595">
        <f t="shared" si="623"/>
        <v>6</v>
      </c>
      <c r="H6627" s="590">
        <f>CHOOSE('Output Sheet'!$B$4,'8760 Data'!J6627,'8760 Data'!K6627,'8760 Data'!L6627,'8760 Data'!M6627,'8760 Data'!N6627,'8760 Data'!O6627,'8760 Data'!P6627,'8760 Data'!Q6627,'8760 Data'!R6627,'8760 Data'!S6627,'8760 Data'!T6627,'8760 Data'!U6627)</f>
        <v>0</v>
      </c>
      <c r="I6627" s="591" t="e">
        <f>H6627/'Output Sheet'!$B$8</f>
        <v>#DIV/0!</v>
      </c>
      <c r="J6627" s="596"/>
      <c r="K6627" s="560"/>
      <c r="L6627" s="560"/>
      <c r="M6627" s="560"/>
      <c r="N6627" s="560"/>
      <c r="O6627" s="560"/>
      <c r="P6627" s="560"/>
      <c r="Q6627" s="560"/>
      <c r="R6627" s="560"/>
      <c r="S6627" s="560"/>
      <c r="T6627" s="560"/>
      <c r="U6627" s="560"/>
    </row>
    <row r="6628" spans="1:21">
      <c r="A6628" s="593">
        <f t="shared" si="618"/>
        <v>41551</v>
      </c>
      <c r="B6628" s="594">
        <v>41551.125383391205</v>
      </c>
      <c r="C6628" s="560">
        <f t="shared" si="619"/>
        <v>2013</v>
      </c>
      <c r="D6628" s="560">
        <f t="shared" si="620"/>
        <v>10</v>
      </c>
      <c r="E6628" s="560">
        <f t="shared" si="621"/>
        <v>4</v>
      </c>
      <c r="F6628" s="560">
        <f t="shared" si="622"/>
        <v>3</v>
      </c>
      <c r="G6628" s="595">
        <f t="shared" si="623"/>
        <v>6</v>
      </c>
      <c r="H6628" s="590">
        <f>CHOOSE('Output Sheet'!$B$4,'8760 Data'!J6628,'8760 Data'!K6628,'8760 Data'!L6628,'8760 Data'!M6628,'8760 Data'!N6628,'8760 Data'!O6628,'8760 Data'!P6628,'8760 Data'!Q6628,'8760 Data'!R6628,'8760 Data'!S6628,'8760 Data'!T6628,'8760 Data'!U6628)</f>
        <v>0</v>
      </c>
      <c r="I6628" s="591" t="e">
        <f>H6628/'Output Sheet'!$B$8</f>
        <v>#DIV/0!</v>
      </c>
      <c r="J6628" s="596"/>
      <c r="K6628" s="560"/>
      <c r="L6628" s="560"/>
      <c r="M6628" s="560"/>
      <c r="N6628" s="560"/>
      <c r="O6628" s="560"/>
      <c r="P6628" s="560"/>
      <c r="Q6628" s="560"/>
      <c r="R6628" s="560"/>
      <c r="S6628" s="560"/>
      <c r="T6628" s="560"/>
      <c r="U6628" s="560"/>
    </row>
    <row r="6629" spans="1:21">
      <c r="A6629" s="593">
        <f t="shared" si="618"/>
        <v>41551</v>
      </c>
      <c r="B6629" s="594">
        <v>41551.167050115742</v>
      </c>
      <c r="C6629" s="560">
        <f t="shared" si="619"/>
        <v>2013</v>
      </c>
      <c r="D6629" s="560">
        <f t="shared" si="620"/>
        <v>10</v>
      </c>
      <c r="E6629" s="560">
        <f t="shared" si="621"/>
        <v>4</v>
      </c>
      <c r="F6629" s="560">
        <f t="shared" si="622"/>
        <v>4</v>
      </c>
      <c r="G6629" s="595">
        <f t="shared" si="623"/>
        <v>6</v>
      </c>
      <c r="H6629" s="590">
        <f>CHOOSE('Output Sheet'!$B$4,'8760 Data'!J6629,'8760 Data'!K6629,'8760 Data'!L6629,'8760 Data'!M6629,'8760 Data'!N6629,'8760 Data'!O6629,'8760 Data'!P6629,'8760 Data'!Q6629,'8760 Data'!R6629,'8760 Data'!S6629,'8760 Data'!T6629,'8760 Data'!U6629)</f>
        <v>0</v>
      </c>
      <c r="I6629" s="591" t="e">
        <f>H6629/'Output Sheet'!$B$8</f>
        <v>#DIV/0!</v>
      </c>
      <c r="J6629" s="596"/>
      <c r="K6629" s="560"/>
      <c r="L6629" s="560"/>
      <c r="M6629" s="560"/>
      <c r="N6629" s="560"/>
      <c r="O6629" s="560"/>
      <c r="P6629" s="560"/>
      <c r="Q6629" s="560"/>
      <c r="R6629" s="560"/>
      <c r="S6629" s="560"/>
      <c r="T6629" s="560"/>
      <c r="U6629" s="560"/>
    </row>
    <row r="6630" spans="1:21">
      <c r="A6630" s="593">
        <f t="shared" si="618"/>
        <v>41551</v>
      </c>
      <c r="B6630" s="594">
        <v>41551.20871684028</v>
      </c>
      <c r="C6630" s="560">
        <f t="shared" si="619"/>
        <v>2013</v>
      </c>
      <c r="D6630" s="560">
        <f t="shared" si="620"/>
        <v>10</v>
      </c>
      <c r="E6630" s="560">
        <f t="shared" si="621"/>
        <v>4</v>
      </c>
      <c r="F6630" s="560">
        <f t="shared" si="622"/>
        <v>5</v>
      </c>
      <c r="G6630" s="595">
        <f t="shared" si="623"/>
        <v>6</v>
      </c>
      <c r="H6630" s="590">
        <f>CHOOSE('Output Sheet'!$B$4,'8760 Data'!J6630,'8760 Data'!K6630,'8760 Data'!L6630,'8760 Data'!M6630,'8760 Data'!N6630,'8760 Data'!O6630,'8760 Data'!P6630,'8760 Data'!Q6630,'8760 Data'!R6630,'8760 Data'!S6630,'8760 Data'!T6630,'8760 Data'!U6630)</f>
        <v>0</v>
      </c>
      <c r="I6630" s="591" t="e">
        <f>H6630/'Output Sheet'!$B$8</f>
        <v>#DIV/0!</v>
      </c>
      <c r="J6630" s="596"/>
      <c r="K6630" s="560"/>
      <c r="L6630" s="560"/>
      <c r="M6630" s="560"/>
      <c r="N6630" s="560"/>
      <c r="O6630" s="560"/>
      <c r="P6630" s="560"/>
      <c r="Q6630" s="560"/>
      <c r="R6630" s="560"/>
      <c r="S6630" s="560"/>
      <c r="T6630" s="560"/>
      <c r="U6630" s="560"/>
    </row>
    <row r="6631" spans="1:21">
      <c r="A6631" s="593">
        <f t="shared" si="618"/>
        <v>41551</v>
      </c>
      <c r="B6631" s="594">
        <v>41551.250383564817</v>
      </c>
      <c r="C6631" s="560">
        <f t="shared" si="619"/>
        <v>2013</v>
      </c>
      <c r="D6631" s="560">
        <f t="shared" si="620"/>
        <v>10</v>
      </c>
      <c r="E6631" s="560">
        <f t="shared" si="621"/>
        <v>4</v>
      </c>
      <c r="F6631" s="560">
        <f t="shared" si="622"/>
        <v>6</v>
      </c>
      <c r="G6631" s="595">
        <f t="shared" si="623"/>
        <v>6</v>
      </c>
      <c r="H6631" s="590">
        <f>CHOOSE('Output Sheet'!$B$4,'8760 Data'!J6631,'8760 Data'!K6631,'8760 Data'!L6631,'8760 Data'!M6631,'8760 Data'!N6631,'8760 Data'!O6631,'8760 Data'!P6631,'8760 Data'!Q6631,'8760 Data'!R6631,'8760 Data'!S6631,'8760 Data'!T6631,'8760 Data'!U6631)</f>
        <v>0</v>
      </c>
      <c r="I6631" s="591" t="e">
        <f>H6631/'Output Sheet'!$B$8</f>
        <v>#DIV/0!</v>
      </c>
      <c r="J6631" s="596"/>
      <c r="K6631" s="560"/>
      <c r="L6631" s="560"/>
      <c r="M6631" s="560"/>
      <c r="N6631" s="560"/>
      <c r="O6631" s="560"/>
      <c r="P6631" s="560"/>
      <c r="Q6631" s="560"/>
      <c r="R6631" s="560"/>
      <c r="S6631" s="560"/>
      <c r="T6631" s="560"/>
      <c r="U6631" s="560"/>
    </row>
    <row r="6632" spans="1:21">
      <c r="A6632" s="593">
        <f t="shared" si="618"/>
        <v>41551</v>
      </c>
      <c r="B6632" s="594">
        <v>41551.292050289354</v>
      </c>
      <c r="C6632" s="560">
        <f t="shared" si="619"/>
        <v>2013</v>
      </c>
      <c r="D6632" s="560">
        <f t="shared" si="620"/>
        <v>10</v>
      </c>
      <c r="E6632" s="560">
        <f t="shared" si="621"/>
        <v>4</v>
      </c>
      <c r="F6632" s="560">
        <f t="shared" si="622"/>
        <v>7</v>
      </c>
      <c r="G6632" s="595">
        <f t="shared" si="623"/>
        <v>6</v>
      </c>
      <c r="H6632" s="590">
        <f>CHOOSE('Output Sheet'!$B$4,'8760 Data'!J6632,'8760 Data'!K6632,'8760 Data'!L6632,'8760 Data'!M6632,'8760 Data'!N6632,'8760 Data'!O6632,'8760 Data'!P6632,'8760 Data'!Q6632,'8760 Data'!R6632,'8760 Data'!S6632,'8760 Data'!T6632,'8760 Data'!U6632)</f>
        <v>0</v>
      </c>
      <c r="I6632" s="591" t="e">
        <f>H6632/'Output Sheet'!$B$8</f>
        <v>#DIV/0!</v>
      </c>
      <c r="J6632" s="596"/>
      <c r="K6632" s="560"/>
      <c r="L6632" s="560"/>
      <c r="M6632" s="560"/>
      <c r="N6632" s="560"/>
      <c r="O6632" s="560"/>
      <c r="P6632" s="560"/>
      <c r="Q6632" s="560"/>
      <c r="R6632" s="560"/>
      <c r="S6632" s="560"/>
      <c r="T6632" s="560"/>
      <c r="U6632" s="560"/>
    </row>
    <row r="6633" spans="1:21">
      <c r="A6633" s="593">
        <f t="shared" si="618"/>
        <v>41551</v>
      </c>
      <c r="B6633" s="594">
        <v>41551.333717013891</v>
      </c>
      <c r="C6633" s="560">
        <f t="shared" si="619"/>
        <v>2013</v>
      </c>
      <c r="D6633" s="560">
        <f t="shared" si="620"/>
        <v>10</v>
      </c>
      <c r="E6633" s="560">
        <f t="shared" si="621"/>
        <v>4</v>
      </c>
      <c r="F6633" s="560">
        <f t="shared" si="622"/>
        <v>8</v>
      </c>
      <c r="G6633" s="595">
        <f t="shared" si="623"/>
        <v>6</v>
      </c>
      <c r="H6633" s="590">
        <f>CHOOSE('Output Sheet'!$B$4,'8760 Data'!J6633,'8760 Data'!K6633,'8760 Data'!L6633,'8760 Data'!M6633,'8760 Data'!N6633,'8760 Data'!O6633,'8760 Data'!P6633,'8760 Data'!Q6633,'8760 Data'!R6633,'8760 Data'!S6633,'8760 Data'!T6633,'8760 Data'!U6633)</f>
        <v>0</v>
      </c>
      <c r="I6633" s="591" t="e">
        <f>H6633/'Output Sheet'!$B$8</f>
        <v>#DIV/0!</v>
      </c>
      <c r="J6633" s="596"/>
      <c r="K6633" s="560"/>
      <c r="L6633" s="560"/>
      <c r="M6633" s="560"/>
      <c r="N6633" s="560"/>
      <c r="O6633" s="560"/>
      <c r="P6633" s="560"/>
      <c r="Q6633" s="560"/>
      <c r="R6633" s="560"/>
      <c r="S6633" s="560"/>
      <c r="T6633" s="560"/>
      <c r="U6633" s="560"/>
    </row>
    <row r="6634" spans="1:21">
      <c r="A6634" s="593">
        <f t="shared" si="618"/>
        <v>41551</v>
      </c>
      <c r="B6634" s="594">
        <v>41551.375383738428</v>
      </c>
      <c r="C6634" s="560">
        <f t="shared" si="619"/>
        <v>2013</v>
      </c>
      <c r="D6634" s="560">
        <f t="shared" si="620"/>
        <v>10</v>
      </c>
      <c r="E6634" s="560">
        <f t="shared" si="621"/>
        <v>4</v>
      </c>
      <c r="F6634" s="560">
        <f t="shared" si="622"/>
        <v>9</v>
      </c>
      <c r="G6634" s="595">
        <f t="shared" si="623"/>
        <v>6</v>
      </c>
      <c r="H6634" s="590">
        <f>CHOOSE('Output Sheet'!$B$4,'8760 Data'!J6634,'8760 Data'!K6634,'8760 Data'!L6634,'8760 Data'!M6634,'8760 Data'!N6634,'8760 Data'!O6634,'8760 Data'!P6634,'8760 Data'!Q6634,'8760 Data'!R6634,'8760 Data'!S6634,'8760 Data'!T6634,'8760 Data'!U6634)</f>
        <v>0</v>
      </c>
      <c r="I6634" s="591" t="e">
        <f>H6634/'Output Sheet'!$B$8</f>
        <v>#DIV/0!</v>
      </c>
      <c r="J6634" s="596"/>
      <c r="K6634" s="560"/>
      <c r="L6634" s="560"/>
      <c r="M6634" s="560"/>
      <c r="N6634" s="560"/>
      <c r="O6634" s="560"/>
      <c r="P6634" s="560"/>
      <c r="Q6634" s="560"/>
      <c r="R6634" s="560"/>
      <c r="S6634" s="560"/>
      <c r="T6634" s="560"/>
      <c r="U6634" s="560"/>
    </row>
    <row r="6635" spans="1:21">
      <c r="A6635" s="593">
        <f t="shared" si="618"/>
        <v>41551</v>
      </c>
      <c r="B6635" s="594">
        <v>41551.417050462966</v>
      </c>
      <c r="C6635" s="560">
        <f t="shared" si="619"/>
        <v>2013</v>
      </c>
      <c r="D6635" s="560">
        <f t="shared" si="620"/>
        <v>10</v>
      </c>
      <c r="E6635" s="560">
        <f t="shared" si="621"/>
        <v>4</v>
      </c>
      <c r="F6635" s="560">
        <f t="shared" si="622"/>
        <v>10</v>
      </c>
      <c r="G6635" s="595">
        <f t="shared" si="623"/>
        <v>6</v>
      </c>
      <c r="H6635" s="590">
        <f>CHOOSE('Output Sheet'!$B$4,'8760 Data'!J6635,'8760 Data'!K6635,'8760 Data'!L6635,'8760 Data'!M6635,'8760 Data'!N6635,'8760 Data'!O6635,'8760 Data'!P6635,'8760 Data'!Q6635,'8760 Data'!R6635,'8760 Data'!S6635,'8760 Data'!T6635,'8760 Data'!U6635)</f>
        <v>0</v>
      </c>
      <c r="I6635" s="591" t="e">
        <f>H6635/'Output Sheet'!$B$8</f>
        <v>#DIV/0!</v>
      </c>
      <c r="J6635" s="596"/>
      <c r="K6635" s="560"/>
      <c r="L6635" s="560"/>
      <c r="M6635" s="560"/>
      <c r="N6635" s="560"/>
      <c r="O6635" s="560"/>
      <c r="P6635" s="560"/>
      <c r="Q6635" s="560"/>
      <c r="R6635" s="560"/>
      <c r="S6635" s="560"/>
      <c r="T6635" s="560"/>
      <c r="U6635" s="560"/>
    </row>
    <row r="6636" spans="1:21">
      <c r="A6636" s="593">
        <f t="shared" si="618"/>
        <v>41551</v>
      </c>
      <c r="B6636" s="594">
        <v>41551.458717187503</v>
      </c>
      <c r="C6636" s="560">
        <f t="shared" si="619"/>
        <v>2013</v>
      </c>
      <c r="D6636" s="560">
        <f t="shared" si="620"/>
        <v>10</v>
      </c>
      <c r="E6636" s="560">
        <f t="shared" si="621"/>
        <v>4</v>
      </c>
      <c r="F6636" s="560">
        <f t="shared" si="622"/>
        <v>11</v>
      </c>
      <c r="G6636" s="595">
        <f t="shared" si="623"/>
        <v>6</v>
      </c>
      <c r="H6636" s="590">
        <f>CHOOSE('Output Sheet'!$B$4,'8760 Data'!J6636,'8760 Data'!K6636,'8760 Data'!L6636,'8760 Data'!M6636,'8760 Data'!N6636,'8760 Data'!O6636,'8760 Data'!P6636,'8760 Data'!Q6636,'8760 Data'!R6636,'8760 Data'!S6636,'8760 Data'!T6636,'8760 Data'!U6636)</f>
        <v>0</v>
      </c>
      <c r="I6636" s="591" t="e">
        <f>H6636/'Output Sheet'!$B$8</f>
        <v>#DIV/0!</v>
      </c>
      <c r="J6636" s="596"/>
      <c r="K6636" s="560"/>
      <c r="L6636" s="560"/>
      <c r="M6636" s="560"/>
      <c r="N6636" s="560"/>
      <c r="O6636" s="560"/>
      <c r="P6636" s="560"/>
      <c r="Q6636" s="560"/>
      <c r="R6636" s="560"/>
      <c r="S6636" s="560"/>
      <c r="T6636" s="560"/>
      <c r="U6636" s="560"/>
    </row>
    <row r="6637" spans="1:21">
      <c r="A6637" s="593">
        <f t="shared" si="618"/>
        <v>41551</v>
      </c>
      <c r="B6637" s="594">
        <v>41551.50038391204</v>
      </c>
      <c r="C6637" s="560">
        <f t="shared" si="619"/>
        <v>2013</v>
      </c>
      <c r="D6637" s="560">
        <f t="shared" si="620"/>
        <v>10</v>
      </c>
      <c r="E6637" s="560">
        <f t="shared" si="621"/>
        <v>4</v>
      </c>
      <c r="F6637" s="560">
        <f t="shared" si="622"/>
        <v>12</v>
      </c>
      <c r="G6637" s="595">
        <f t="shared" si="623"/>
        <v>6</v>
      </c>
      <c r="H6637" s="590">
        <f>CHOOSE('Output Sheet'!$B$4,'8760 Data'!J6637,'8760 Data'!K6637,'8760 Data'!L6637,'8760 Data'!M6637,'8760 Data'!N6637,'8760 Data'!O6637,'8760 Data'!P6637,'8760 Data'!Q6637,'8760 Data'!R6637,'8760 Data'!S6637,'8760 Data'!T6637,'8760 Data'!U6637)</f>
        <v>0</v>
      </c>
      <c r="I6637" s="591" t="e">
        <f>H6637/'Output Sheet'!$B$8</f>
        <v>#DIV/0!</v>
      </c>
      <c r="J6637" s="596"/>
      <c r="K6637" s="560"/>
      <c r="L6637" s="560"/>
      <c r="M6637" s="560"/>
      <c r="N6637" s="560"/>
      <c r="O6637" s="560"/>
      <c r="P6637" s="560"/>
      <c r="Q6637" s="560"/>
      <c r="R6637" s="560"/>
      <c r="S6637" s="560"/>
      <c r="T6637" s="560"/>
      <c r="U6637" s="560"/>
    </row>
    <row r="6638" spans="1:21">
      <c r="A6638" s="593">
        <f t="shared" si="618"/>
        <v>41551</v>
      </c>
      <c r="B6638" s="594">
        <v>41551.542050636577</v>
      </c>
      <c r="C6638" s="560">
        <f t="shared" si="619"/>
        <v>2013</v>
      </c>
      <c r="D6638" s="560">
        <f t="shared" si="620"/>
        <v>10</v>
      </c>
      <c r="E6638" s="560">
        <f t="shared" si="621"/>
        <v>4</v>
      </c>
      <c r="F6638" s="560">
        <f t="shared" si="622"/>
        <v>13</v>
      </c>
      <c r="G6638" s="595">
        <f t="shared" si="623"/>
        <v>6</v>
      </c>
      <c r="H6638" s="590">
        <f>CHOOSE('Output Sheet'!$B$4,'8760 Data'!J6638,'8760 Data'!K6638,'8760 Data'!L6638,'8760 Data'!M6638,'8760 Data'!N6638,'8760 Data'!O6638,'8760 Data'!P6638,'8760 Data'!Q6638,'8760 Data'!R6638,'8760 Data'!S6638,'8760 Data'!T6638,'8760 Data'!U6638)</f>
        <v>0</v>
      </c>
      <c r="I6638" s="591" t="e">
        <f>H6638/'Output Sheet'!$B$8</f>
        <v>#DIV/0!</v>
      </c>
      <c r="J6638" s="596"/>
      <c r="K6638" s="560"/>
      <c r="L6638" s="560"/>
      <c r="M6638" s="560"/>
      <c r="N6638" s="560"/>
      <c r="O6638" s="560"/>
      <c r="P6638" s="560"/>
      <c r="Q6638" s="560"/>
      <c r="R6638" s="560"/>
      <c r="S6638" s="560"/>
      <c r="T6638" s="560"/>
      <c r="U6638" s="560"/>
    </row>
    <row r="6639" spans="1:21">
      <c r="A6639" s="593">
        <f t="shared" si="618"/>
        <v>41551</v>
      </c>
      <c r="B6639" s="594">
        <v>41551.583717361114</v>
      </c>
      <c r="C6639" s="560">
        <f t="shared" si="619"/>
        <v>2013</v>
      </c>
      <c r="D6639" s="560">
        <f t="shared" si="620"/>
        <v>10</v>
      </c>
      <c r="E6639" s="560">
        <f t="shared" si="621"/>
        <v>4</v>
      </c>
      <c r="F6639" s="560">
        <f t="shared" si="622"/>
        <v>14</v>
      </c>
      <c r="G6639" s="595">
        <f t="shared" si="623"/>
        <v>6</v>
      </c>
      <c r="H6639" s="590">
        <f>CHOOSE('Output Sheet'!$B$4,'8760 Data'!J6639,'8760 Data'!K6639,'8760 Data'!L6639,'8760 Data'!M6639,'8760 Data'!N6639,'8760 Data'!O6639,'8760 Data'!P6639,'8760 Data'!Q6639,'8760 Data'!R6639,'8760 Data'!S6639,'8760 Data'!T6639,'8760 Data'!U6639)</f>
        <v>0</v>
      </c>
      <c r="I6639" s="591" t="e">
        <f>H6639/'Output Sheet'!$B$8</f>
        <v>#DIV/0!</v>
      </c>
      <c r="J6639" s="596"/>
      <c r="K6639" s="560"/>
      <c r="L6639" s="560"/>
      <c r="M6639" s="560"/>
      <c r="N6639" s="560"/>
      <c r="O6639" s="560"/>
      <c r="P6639" s="560"/>
      <c r="Q6639" s="560"/>
      <c r="R6639" s="560"/>
      <c r="S6639" s="560"/>
      <c r="T6639" s="560"/>
      <c r="U6639" s="560"/>
    </row>
    <row r="6640" spans="1:21">
      <c r="A6640" s="593">
        <f t="shared" si="618"/>
        <v>41551</v>
      </c>
      <c r="B6640" s="594">
        <v>41551.625384085652</v>
      </c>
      <c r="C6640" s="560">
        <f t="shared" si="619"/>
        <v>2013</v>
      </c>
      <c r="D6640" s="560">
        <f t="shared" si="620"/>
        <v>10</v>
      </c>
      <c r="E6640" s="560">
        <f t="shared" si="621"/>
        <v>4</v>
      </c>
      <c r="F6640" s="560">
        <f t="shared" si="622"/>
        <v>15</v>
      </c>
      <c r="G6640" s="595">
        <f t="shared" si="623"/>
        <v>6</v>
      </c>
      <c r="H6640" s="590">
        <f>CHOOSE('Output Sheet'!$B$4,'8760 Data'!J6640,'8760 Data'!K6640,'8760 Data'!L6640,'8760 Data'!M6640,'8760 Data'!N6640,'8760 Data'!O6640,'8760 Data'!P6640,'8760 Data'!Q6640,'8760 Data'!R6640,'8760 Data'!S6640,'8760 Data'!T6640,'8760 Data'!U6640)</f>
        <v>0</v>
      </c>
      <c r="I6640" s="591" t="e">
        <f>H6640/'Output Sheet'!$B$8</f>
        <v>#DIV/0!</v>
      </c>
      <c r="J6640" s="596"/>
      <c r="K6640" s="560"/>
      <c r="L6640" s="560"/>
      <c r="M6640" s="560"/>
      <c r="N6640" s="560"/>
      <c r="O6640" s="560"/>
      <c r="P6640" s="560"/>
      <c r="Q6640" s="560"/>
      <c r="R6640" s="560"/>
      <c r="S6640" s="560"/>
      <c r="T6640" s="560"/>
      <c r="U6640" s="560"/>
    </row>
    <row r="6641" spans="1:21">
      <c r="A6641" s="593">
        <f t="shared" si="618"/>
        <v>41551</v>
      </c>
      <c r="B6641" s="594">
        <v>41551.667050810182</v>
      </c>
      <c r="C6641" s="560">
        <f t="shared" si="619"/>
        <v>2013</v>
      </c>
      <c r="D6641" s="560">
        <f t="shared" si="620"/>
        <v>10</v>
      </c>
      <c r="E6641" s="560">
        <f t="shared" si="621"/>
        <v>4</v>
      </c>
      <c r="F6641" s="560">
        <f t="shared" si="622"/>
        <v>16</v>
      </c>
      <c r="G6641" s="595">
        <f t="shared" si="623"/>
        <v>6</v>
      </c>
      <c r="H6641" s="590">
        <f>CHOOSE('Output Sheet'!$B$4,'8760 Data'!J6641,'8760 Data'!K6641,'8760 Data'!L6641,'8760 Data'!M6641,'8760 Data'!N6641,'8760 Data'!O6641,'8760 Data'!P6641,'8760 Data'!Q6641,'8760 Data'!R6641,'8760 Data'!S6641,'8760 Data'!T6641,'8760 Data'!U6641)</f>
        <v>0</v>
      </c>
      <c r="I6641" s="591" t="e">
        <f>H6641/'Output Sheet'!$B$8</f>
        <v>#DIV/0!</v>
      </c>
      <c r="J6641" s="596"/>
      <c r="K6641" s="560"/>
      <c r="L6641" s="560"/>
      <c r="M6641" s="560"/>
      <c r="N6641" s="560"/>
      <c r="O6641" s="560"/>
      <c r="P6641" s="560"/>
      <c r="Q6641" s="560"/>
      <c r="R6641" s="560"/>
      <c r="S6641" s="560"/>
      <c r="T6641" s="560"/>
      <c r="U6641" s="560"/>
    </row>
    <row r="6642" spans="1:21">
      <c r="A6642" s="593">
        <f t="shared" si="618"/>
        <v>41551</v>
      </c>
      <c r="B6642" s="594">
        <v>41551.708717534719</v>
      </c>
      <c r="C6642" s="560">
        <f t="shared" si="619"/>
        <v>2013</v>
      </c>
      <c r="D6642" s="560">
        <f t="shared" si="620"/>
        <v>10</v>
      </c>
      <c r="E6642" s="560">
        <f t="shared" si="621"/>
        <v>4</v>
      </c>
      <c r="F6642" s="560">
        <f t="shared" si="622"/>
        <v>17</v>
      </c>
      <c r="G6642" s="595">
        <f t="shared" si="623"/>
        <v>6</v>
      </c>
      <c r="H6642" s="590">
        <f>CHOOSE('Output Sheet'!$B$4,'8760 Data'!J6642,'8760 Data'!K6642,'8760 Data'!L6642,'8760 Data'!M6642,'8760 Data'!N6642,'8760 Data'!O6642,'8760 Data'!P6642,'8760 Data'!Q6642,'8760 Data'!R6642,'8760 Data'!S6642,'8760 Data'!T6642,'8760 Data'!U6642)</f>
        <v>0</v>
      </c>
      <c r="I6642" s="591" t="e">
        <f>H6642/'Output Sheet'!$B$8</f>
        <v>#DIV/0!</v>
      </c>
      <c r="J6642" s="596"/>
      <c r="K6642" s="560"/>
      <c r="L6642" s="560"/>
      <c r="M6642" s="560"/>
      <c r="N6642" s="560"/>
      <c r="O6642" s="560"/>
      <c r="P6642" s="560"/>
      <c r="Q6642" s="560"/>
      <c r="R6642" s="560"/>
      <c r="S6642" s="560"/>
      <c r="T6642" s="560"/>
      <c r="U6642" s="560"/>
    </row>
    <row r="6643" spans="1:21">
      <c r="A6643" s="593">
        <f t="shared" si="618"/>
        <v>41551</v>
      </c>
      <c r="B6643" s="594">
        <v>41551.750384259256</v>
      </c>
      <c r="C6643" s="560">
        <f t="shared" si="619"/>
        <v>2013</v>
      </c>
      <c r="D6643" s="560">
        <f t="shared" si="620"/>
        <v>10</v>
      </c>
      <c r="E6643" s="560">
        <f t="shared" si="621"/>
        <v>4</v>
      </c>
      <c r="F6643" s="560">
        <f t="shared" si="622"/>
        <v>18</v>
      </c>
      <c r="G6643" s="595">
        <f t="shared" si="623"/>
        <v>6</v>
      </c>
      <c r="H6643" s="590">
        <f>CHOOSE('Output Sheet'!$B$4,'8760 Data'!J6643,'8760 Data'!K6643,'8760 Data'!L6643,'8760 Data'!M6643,'8760 Data'!N6643,'8760 Data'!O6643,'8760 Data'!P6643,'8760 Data'!Q6643,'8760 Data'!R6643,'8760 Data'!S6643,'8760 Data'!T6643,'8760 Data'!U6643)</f>
        <v>0</v>
      </c>
      <c r="I6643" s="591" t="e">
        <f>H6643/'Output Sheet'!$B$8</f>
        <v>#DIV/0!</v>
      </c>
      <c r="J6643" s="596"/>
      <c r="K6643" s="560"/>
      <c r="L6643" s="560"/>
      <c r="M6643" s="560"/>
      <c r="N6643" s="560"/>
      <c r="O6643" s="560"/>
      <c r="P6643" s="560"/>
      <c r="Q6643" s="560"/>
      <c r="R6643" s="560"/>
      <c r="S6643" s="560"/>
      <c r="T6643" s="560"/>
      <c r="U6643" s="560"/>
    </row>
    <row r="6644" spans="1:21">
      <c r="A6644" s="593">
        <f t="shared" si="618"/>
        <v>41551</v>
      </c>
      <c r="B6644" s="594">
        <v>41551.792050983793</v>
      </c>
      <c r="C6644" s="560">
        <f t="shared" si="619"/>
        <v>2013</v>
      </c>
      <c r="D6644" s="560">
        <f t="shared" si="620"/>
        <v>10</v>
      </c>
      <c r="E6644" s="560">
        <f t="shared" si="621"/>
        <v>4</v>
      </c>
      <c r="F6644" s="560">
        <f t="shared" si="622"/>
        <v>19</v>
      </c>
      <c r="G6644" s="595">
        <f t="shared" si="623"/>
        <v>6</v>
      </c>
      <c r="H6644" s="590">
        <f>CHOOSE('Output Sheet'!$B$4,'8760 Data'!J6644,'8760 Data'!K6644,'8760 Data'!L6644,'8760 Data'!M6644,'8760 Data'!N6644,'8760 Data'!O6644,'8760 Data'!P6644,'8760 Data'!Q6644,'8760 Data'!R6644,'8760 Data'!S6644,'8760 Data'!T6644,'8760 Data'!U6644)</f>
        <v>0</v>
      </c>
      <c r="I6644" s="591" t="e">
        <f>H6644/'Output Sheet'!$B$8</f>
        <v>#DIV/0!</v>
      </c>
      <c r="J6644" s="596"/>
      <c r="K6644" s="560"/>
      <c r="L6644" s="560"/>
      <c r="M6644" s="560"/>
      <c r="N6644" s="560"/>
      <c r="O6644" s="560"/>
      <c r="P6644" s="560"/>
      <c r="Q6644" s="560"/>
      <c r="R6644" s="560"/>
      <c r="S6644" s="560"/>
      <c r="T6644" s="560"/>
      <c r="U6644" s="560"/>
    </row>
    <row r="6645" spans="1:21">
      <c r="A6645" s="593">
        <f t="shared" si="618"/>
        <v>41551</v>
      </c>
      <c r="B6645" s="594">
        <v>41551.83371770833</v>
      </c>
      <c r="C6645" s="560">
        <f t="shared" si="619"/>
        <v>2013</v>
      </c>
      <c r="D6645" s="560">
        <f t="shared" si="620"/>
        <v>10</v>
      </c>
      <c r="E6645" s="560">
        <f t="shared" si="621"/>
        <v>4</v>
      </c>
      <c r="F6645" s="560">
        <f t="shared" si="622"/>
        <v>20</v>
      </c>
      <c r="G6645" s="595">
        <f t="shared" si="623"/>
        <v>6</v>
      </c>
      <c r="H6645" s="590">
        <f>CHOOSE('Output Sheet'!$B$4,'8760 Data'!J6645,'8760 Data'!K6645,'8760 Data'!L6645,'8760 Data'!M6645,'8760 Data'!N6645,'8760 Data'!O6645,'8760 Data'!P6645,'8760 Data'!Q6645,'8760 Data'!R6645,'8760 Data'!S6645,'8760 Data'!T6645,'8760 Data'!U6645)</f>
        <v>0</v>
      </c>
      <c r="I6645" s="591" t="e">
        <f>H6645/'Output Sheet'!$B$8</f>
        <v>#DIV/0!</v>
      </c>
      <c r="J6645" s="596"/>
      <c r="K6645" s="560"/>
      <c r="L6645" s="560"/>
      <c r="M6645" s="560"/>
      <c r="N6645" s="560"/>
      <c r="O6645" s="560"/>
      <c r="P6645" s="560"/>
      <c r="Q6645" s="560"/>
      <c r="R6645" s="560"/>
      <c r="S6645" s="560"/>
      <c r="T6645" s="560"/>
      <c r="U6645" s="560"/>
    </row>
    <row r="6646" spans="1:21">
      <c r="A6646" s="593">
        <f t="shared" si="618"/>
        <v>41551</v>
      </c>
      <c r="B6646" s="594">
        <v>41551.875384432868</v>
      </c>
      <c r="C6646" s="560">
        <f t="shared" si="619"/>
        <v>2013</v>
      </c>
      <c r="D6646" s="560">
        <f t="shared" si="620"/>
        <v>10</v>
      </c>
      <c r="E6646" s="560">
        <f t="shared" si="621"/>
        <v>4</v>
      </c>
      <c r="F6646" s="560">
        <f t="shared" si="622"/>
        <v>21</v>
      </c>
      <c r="G6646" s="595">
        <f t="shared" si="623"/>
        <v>6</v>
      </c>
      <c r="H6646" s="590">
        <f>CHOOSE('Output Sheet'!$B$4,'8760 Data'!J6646,'8760 Data'!K6646,'8760 Data'!L6646,'8760 Data'!M6646,'8760 Data'!N6646,'8760 Data'!O6646,'8760 Data'!P6646,'8760 Data'!Q6646,'8760 Data'!R6646,'8760 Data'!S6646,'8760 Data'!T6646,'8760 Data'!U6646)</f>
        <v>0</v>
      </c>
      <c r="I6646" s="591" t="e">
        <f>H6646/'Output Sheet'!$B$8</f>
        <v>#DIV/0!</v>
      </c>
      <c r="J6646" s="596"/>
      <c r="K6646" s="560"/>
      <c r="L6646" s="560"/>
      <c r="M6646" s="560"/>
      <c r="N6646" s="560"/>
      <c r="O6646" s="560"/>
      <c r="P6646" s="560"/>
      <c r="Q6646" s="560"/>
      <c r="R6646" s="560"/>
      <c r="S6646" s="560"/>
      <c r="T6646" s="560"/>
      <c r="U6646" s="560"/>
    </row>
    <row r="6647" spans="1:21">
      <c r="A6647" s="593">
        <f t="shared" si="618"/>
        <v>41551</v>
      </c>
      <c r="B6647" s="594">
        <v>41551.917051157405</v>
      </c>
      <c r="C6647" s="560">
        <f t="shared" si="619"/>
        <v>2013</v>
      </c>
      <c r="D6647" s="560">
        <f t="shared" si="620"/>
        <v>10</v>
      </c>
      <c r="E6647" s="560">
        <f t="shared" si="621"/>
        <v>4</v>
      </c>
      <c r="F6647" s="560">
        <f t="shared" si="622"/>
        <v>22</v>
      </c>
      <c r="G6647" s="595">
        <f t="shared" si="623"/>
        <v>6</v>
      </c>
      <c r="H6647" s="590">
        <f>CHOOSE('Output Sheet'!$B$4,'8760 Data'!J6647,'8760 Data'!K6647,'8760 Data'!L6647,'8760 Data'!M6647,'8760 Data'!N6647,'8760 Data'!O6647,'8760 Data'!P6647,'8760 Data'!Q6647,'8760 Data'!R6647,'8760 Data'!S6647,'8760 Data'!T6647,'8760 Data'!U6647)</f>
        <v>0</v>
      </c>
      <c r="I6647" s="591" t="e">
        <f>H6647/'Output Sheet'!$B$8</f>
        <v>#DIV/0!</v>
      </c>
      <c r="J6647" s="596"/>
      <c r="K6647" s="560"/>
      <c r="L6647" s="560"/>
      <c r="M6647" s="560"/>
      <c r="N6647" s="560"/>
      <c r="O6647" s="560"/>
      <c r="P6647" s="560"/>
      <c r="Q6647" s="560"/>
      <c r="R6647" s="560"/>
      <c r="S6647" s="560"/>
      <c r="T6647" s="560"/>
      <c r="U6647" s="560"/>
    </row>
    <row r="6648" spans="1:21">
      <c r="A6648" s="593">
        <f t="shared" si="618"/>
        <v>41551</v>
      </c>
      <c r="B6648" s="594">
        <v>41551.958717881942</v>
      </c>
      <c r="C6648" s="560">
        <f t="shared" si="619"/>
        <v>2013</v>
      </c>
      <c r="D6648" s="560">
        <f t="shared" si="620"/>
        <v>10</v>
      </c>
      <c r="E6648" s="560">
        <f t="shared" si="621"/>
        <v>4</v>
      </c>
      <c r="F6648" s="560">
        <f t="shared" si="622"/>
        <v>23</v>
      </c>
      <c r="G6648" s="595">
        <f t="shared" si="623"/>
        <v>6</v>
      </c>
      <c r="H6648" s="590">
        <f>CHOOSE('Output Sheet'!$B$4,'8760 Data'!J6648,'8760 Data'!K6648,'8760 Data'!L6648,'8760 Data'!M6648,'8760 Data'!N6648,'8760 Data'!O6648,'8760 Data'!P6648,'8760 Data'!Q6648,'8760 Data'!R6648,'8760 Data'!S6648,'8760 Data'!T6648,'8760 Data'!U6648)</f>
        <v>0</v>
      </c>
      <c r="I6648" s="591" t="e">
        <f>H6648/'Output Sheet'!$B$8</f>
        <v>#DIV/0!</v>
      </c>
      <c r="J6648" s="596"/>
      <c r="K6648" s="560"/>
      <c r="L6648" s="560"/>
      <c r="M6648" s="560"/>
      <c r="N6648" s="560"/>
      <c r="O6648" s="560"/>
      <c r="P6648" s="560"/>
      <c r="Q6648" s="560"/>
      <c r="R6648" s="560"/>
      <c r="S6648" s="560"/>
      <c r="T6648" s="560"/>
      <c r="U6648" s="560"/>
    </row>
    <row r="6649" spans="1:21">
      <c r="A6649" s="593">
        <f t="shared" si="618"/>
        <v>41552</v>
      </c>
      <c r="B6649" s="594">
        <v>41552.000384606479</v>
      </c>
      <c r="C6649" s="560">
        <f t="shared" si="619"/>
        <v>2013</v>
      </c>
      <c r="D6649" s="560">
        <f t="shared" si="620"/>
        <v>10</v>
      </c>
      <c r="E6649" s="560">
        <f t="shared" si="621"/>
        <v>5</v>
      </c>
      <c r="F6649" s="560">
        <f t="shared" si="622"/>
        <v>24</v>
      </c>
      <c r="G6649" s="595">
        <f t="shared" si="623"/>
        <v>7</v>
      </c>
      <c r="H6649" s="590">
        <f>CHOOSE('Output Sheet'!$B$4,'8760 Data'!J6649,'8760 Data'!K6649,'8760 Data'!L6649,'8760 Data'!M6649,'8760 Data'!N6649,'8760 Data'!O6649,'8760 Data'!P6649,'8760 Data'!Q6649,'8760 Data'!R6649,'8760 Data'!S6649,'8760 Data'!T6649,'8760 Data'!U6649)</f>
        <v>0</v>
      </c>
      <c r="I6649" s="591" t="e">
        <f>H6649/'Output Sheet'!$B$8</f>
        <v>#DIV/0!</v>
      </c>
      <c r="J6649" s="596"/>
      <c r="K6649" s="560"/>
      <c r="L6649" s="560"/>
      <c r="M6649" s="560"/>
      <c r="N6649" s="560"/>
      <c r="O6649" s="560"/>
      <c r="P6649" s="560"/>
      <c r="Q6649" s="560"/>
      <c r="R6649" s="560"/>
      <c r="S6649" s="560"/>
      <c r="T6649" s="560"/>
      <c r="U6649" s="560"/>
    </row>
    <row r="6650" spans="1:21">
      <c r="A6650" s="593">
        <f t="shared" si="618"/>
        <v>41552</v>
      </c>
      <c r="B6650" s="594">
        <v>41552.042051331016</v>
      </c>
      <c r="C6650" s="560">
        <f t="shared" si="619"/>
        <v>2013</v>
      </c>
      <c r="D6650" s="560">
        <f t="shared" si="620"/>
        <v>10</v>
      </c>
      <c r="E6650" s="560">
        <f t="shared" si="621"/>
        <v>5</v>
      </c>
      <c r="F6650" s="560">
        <f t="shared" si="622"/>
        <v>1</v>
      </c>
      <c r="G6650" s="595">
        <f t="shared" si="623"/>
        <v>7</v>
      </c>
      <c r="H6650" s="590">
        <f>CHOOSE('Output Sheet'!$B$4,'8760 Data'!J6650,'8760 Data'!K6650,'8760 Data'!L6650,'8760 Data'!M6650,'8760 Data'!N6650,'8760 Data'!O6650,'8760 Data'!P6650,'8760 Data'!Q6650,'8760 Data'!R6650,'8760 Data'!S6650,'8760 Data'!T6650,'8760 Data'!U6650)</f>
        <v>0</v>
      </c>
      <c r="I6650" s="591" t="e">
        <f>H6650/'Output Sheet'!$B$8</f>
        <v>#DIV/0!</v>
      </c>
      <c r="J6650" s="596"/>
      <c r="K6650" s="560"/>
      <c r="L6650" s="560"/>
      <c r="M6650" s="560"/>
      <c r="N6650" s="560"/>
      <c r="O6650" s="560"/>
      <c r="P6650" s="560"/>
      <c r="Q6650" s="560"/>
      <c r="R6650" s="560"/>
      <c r="S6650" s="560"/>
      <c r="T6650" s="560"/>
      <c r="U6650" s="560"/>
    </row>
    <row r="6651" spans="1:21">
      <c r="A6651" s="593">
        <f t="shared" si="618"/>
        <v>41552</v>
      </c>
      <c r="B6651" s="594">
        <v>41552.083718055554</v>
      </c>
      <c r="C6651" s="560">
        <f t="shared" si="619"/>
        <v>2013</v>
      </c>
      <c r="D6651" s="560">
        <f t="shared" si="620"/>
        <v>10</v>
      </c>
      <c r="E6651" s="560">
        <f t="shared" si="621"/>
        <v>5</v>
      </c>
      <c r="F6651" s="560">
        <f t="shared" si="622"/>
        <v>2</v>
      </c>
      <c r="G6651" s="595">
        <f t="shared" si="623"/>
        <v>7</v>
      </c>
      <c r="H6651" s="590">
        <f>CHOOSE('Output Sheet'!$B$4,'8760 Data'!J6651,'8760 Data'!K6651,'8760 Data'!L6651,'8760 Data'!M6651,'8760 Data'!N6651,'8760 Data'!O6651,'8760 Data'!P6651,'8760 Data'!Q6651,'8760 Data'!R6651,'8760 Data'!S6651,'8760 Data'!T6651,'8760 Data'!U6651)</f>
        <v>0</v>
      </c>
      <c r="I6651" s="591" t="e">
        <f>H6651/'Output Sheet'!$B$8</f>
        <v>#DIV/0!</v>
      </c>
      <c r="J6651" s="596"/>
      <c r="K6651" s="560"/>
      <c r="L6651" s="560"/>
      <c r="M6651" s="560"/>
      <c r="N6651" s="560"/>
      <c r="O6651" s="560"/>
      <c r="P6651" s="560"/>
      <c r="Q6651" s="560"/>
      <c r="R6651" s="560"/>
      <c r="S6651" s="560"/>
      <c r="T6651" s="560"/>
      <c r="U6651" s="560"/>
    </row>
    <row r="6652" spans="1:21">
      <c r="A6652" s="593">
        <f t="shared" si="618"/>
        <v>41552</v>
      </c>
      <c r="B6652" s="594">
        <v>41552.125384780091</v>
      </c>
      <c r="C6652" s="560">
        <f t="shared" si="619"/>
        <v>2013</v>
      </c>
      <c r="D6652" s="560">
        <f t="shared" si="620"/>
        <v>10</v>
      </c>
      <c r="E6652" s="560">
        <f t="shared" si="621"/>
        <v>5</v>
      </c>
      <c r="F6652" s="560">
        <f t="shared" si="622"/>
        <v>3</v>
      </c>
      <c r="G6652" s="595">
        <f t="shared" si="623"/>
        <v>7</v>
      </c>
      <c r="H6652" s="590">
        <f>CHOOSE('Output Sheet'!$B$4,'8760 Data'!J6652,'8760 Data'!K6652,'8760 Data'!L6652,'8760 Data'!M6652,'8760 Data'!N6652,'8760 Data'!O6652,'8760 Data'!P6652,'8760 Data'!Q6652,'8760 Data'!R6652,'8760 Data'!S6652,'8760 Data'!T6652,'8760 Data'!U6652)</f>
        <v>0</v>
      </c>
      <c r="I6652" s="591" t="e">
        <f>H6652/'Output Sheet'!$B$8</f>
        <v>#DIV/0!</v>
      </c>
      <c r="J6652" s="596"/>
      <c r="K6652" s="560"/>
      <c r="L6652" s="560"/>
      <c r="M6652" s="560"/>
      <c r="N6652" s="560"/>
      <c r="O6652" s="560"/>
      <c r="P6652" s="560"/>
      <c r="Q6652" s="560"/>
      <c r="R6652" s="560"/>
      <c r="S6652" s="560"/>
      <c r="T6652" s="560"/>
      <c r="U6652" s="560"/>
    </row>
    <row r="6653" spans="1:21">
      <c r="A6653" s="593">
        <f t="shared" si="618"/>
        <v>41552</v>
      </c>
      <c r="B6653" s="594">
        <v>41552.167051504628</v>
      </c>
      <c r="C6653" s="560">
        <f t="shared" si="619"/>
        <v>2013</v>
      </c>
      <c r="D6653" s="560">
        <f t="shared" si="620"/>
        <v>10</v>
      </c>
      <c r="E6653" s="560">
        <f t="shared" si="621"/>
        <v>5</v>
      </c>
      <c r="F6653" s="560">
        <f t="shared" si="622"/>
        <v>4</v>
      </c>
      <c r="G6653" s="595">
        <f t="shared" si="623"/>
        <v>7</v>
      </c>
      <c r="H6653" s="590">
        <f>CHOOSE('Output Sheet'!$B$4,'8760 Data'!J6653,'8760 Data'!K6653,'8760 Data'!L6653,'8760 Data'!M6653,'8760 Data'!N6653,'8760 Data'!O6653,'8760 Data'!P6653,'8760 Data'!Q6653,'8760 Data'!R6653,'8760 Data'!S6653,'8760 Data'!T6653,'8760 Data'!U6653)</f>
        <v>0</v>
      </c>
      <c r="I6653" s="591" t="e">
        <f>H6653/'Output Sheet'!$B$8</f>
        <v>#DIV/0!</v>
      </c>
      <c r="J6653" s="596"/>
      <c r="K6653" s="560"/>
      <c r="L6653" s="560"/>
      <c r="M6653" s="560"/>
      <c r="N6653" s="560"/>
      <c r="O6653" s="560"/>
      <c r="P6653" s="560"/>
      <c r="Q6653" s="560"/>
      <c r="R6653" s="560"/>
      <c r="S6653" s="560"/>
      <c r="T6653" s="560"/>
      <c r="U6653" s="560"/>
    </row>
    <row r="6654" spans="1:21">
      <c r="A6654" s="593">
        <f t="shared" si="618"/>
        <v>41552</v>
      </c>
      <c r="B6654" s="594">
        <v>41552.208718229165</v>
      </c>
      <c r="C6654" s="560">
        <f t="shared" si="619"/>
        <v>2013</v>
      </c>
      <c r="D6654" s="560">
        <f t="shared" si="620"/>
        <v>10</v>
      </c>
      <c r="E6654" s="560">
        <f t="shared" si="621"/>
        <v>5</v>
      </c>
      <c r="F6654" s="560">
        <f t="shared" si="622"/>
        <v>5</v>
      </c>
      <c r="G6654" s="595">
        <f t="shared" si="623"/>
        <v>7</v>
      </c>
      <c r="H6654" s="590">
        <f>CHOOSE('Output Sheet'!$B$4,'8760 Data'!J6654,'8760 Data'!K6654,'8760 Data'!L6654,'8760 Data'!M6654,'8760 Data'!N6654,'8760 Data'!O6654,'8760 Data'!P6654,'8760 Data'!Q6654,'8760 Data'!R6654,'8760 Data'!S6654,'8760 Data'!T6654,'8760 Data'!U6654)</f>
        <v>0</v>
      </c>
      <c r="I6654" s="591" t="e">
        <f>H6654/'Output Sheet'!$B$8</f>
        <v>#DIV/0!</v>
      </c>
      <c r="J6654" s="596"/>
      <c r="K6654" s="560"/>
      <c r="L6654" s="560"/>
      <c r="M6654" s="560"/>
      <c r="N6654" s="560"/>
      <c r="O6654" s="560"/>
      <c r="P6654" s="560"/>
      <c r="Q6654" s="560"/>
      <c r="R6654" s="560"/>
      <c r="S6654" s="560"/>
      <c r="T6654" s="560"/>
      <c r="U6654" s="560"/>
    </row>
    <row r="6655" spans="1:21">
      <c r="A6655" s="593">
        <f t="shared" si="618"/>
        <v>41552</v>
      </c>
      <c r="B6655" s="594">
        <v>41552.250384953702</v>
      </c>
      <c r="C6655" s="560">
        <f t="shared" si="619"/>
        <v>2013</v>
      </c>
      <c r="D6655" s="560">
        <f t="shared" si="620"/>
        <v>10</v>
      </c>
      <c r="E6655" s="560">
        <f t="shared" si="621"/>
        <v>5</v>
      </c>
      <c r="F6655" s="560">
        <f t="shared" si="622"/>
        <v>6</v>
      </c>
      <c r="G6655" s="595">
        <f t="shared" si="623"/>
        <v>7</v>
      </c>
      <c r="H6655" s="590">
        <f>CHOOSE('Output Sheet'!$B$4,'8760 Data'!J6655,'8760 Data'!K6655,'8760 Data'!L6655,'8760 Data'!M6655,'8760 Data'!N6655,'8760 Data'!O6655,'8760 Data'!P6655,'8760 Data'!Q6655,'8760 Data'!R6655,'8760 Data'!S6655,'8760 Data'!T6655,'8760 Data'!U6655)</f>
        <v>0</v>
      </c>
      <c r="I6655" s="591" t="e">
        <f>H6655/'Output Sheet'!$B$8</f>
        <v>#DIV/0!</v>
      </c>
      <c r="J6655" s="596"/>
      <c r="K6655" s="560"/>
      <c r="L6655" s="560"/>
      <c r="M6655" s="560"/>
      <c r="N6655" s="560"/>
      <c r="O6655" s="560"/>
      <c r="P6655" s="560"/>
      <c r="Q6655" s="560"/>
      <c r="R6655" s="560"/>
      <c r="S6655" s="560"/>
      <c r="T6655" s="560"/>
      <c r="U6655" s="560"/>
    </row>
    <row r="6656" spans="1:21">
      <c r="A6656" s="593">
        <f t="shared" si="618"/>
        <v>41552</v>
      </c>
      <c r="B6656" s="594">
        <v>41552.29205167824</v>
      </c>
      <c r="C6656" s="560">
        <f t="shared" si="619"/>
        <v>2013</v>
      </c>
      <c r="D6656" s="560">
        <f t="shared" si="620"/>
        <v>10</v>
      </c>
      <c r="E6656" s="560">
        <f t="shared" si="621"/>
        <v>5</v>
      </c>
      <c r="F6656" s="560">
        <f t="shared" si="622"/>
        <v>7</v>
      </c>
      <c r="G6656" s="595">
        <f t="shared" si="623"/>
        <v>7</v>
      </c>
      <c r="H6656" s="590">
        <f>CHOOSE('Output Sheet'!$B$4,'8760 Data'!J6656,'8760 Data'!K6656,'8760 Data'!L6656,'8760 Data'!M6656,'8760 Data'!N6656,'8760 Data'!O6656,'8760 Data'!P6656,'8760 Data'!Q6656,'8760 Data'!R6656,'8760 Data'!S6656,'8760 Data'!T6656,'8760 Data'!U6656)</f>
        <v>0</v>
      </c>
      <c r="I6656" s="591" t="e">
        <f>H6656/'Output Sheet'!$B$8</f>
        <v>#DIV/0!</v>
      </c>
      <c r="J6656" s="596"/>
      <c r="K6656" s="560"/>
      <c r="L6656" s="560"/>
      <c r="M6656" s="560"/>
      <c r="N6656" s="560"/>
      <c r="O6656" s="560"/>
      <c r="P6656" s="560"/>
      <c r="Q6656" s="560"/>
      <c r="R6656" s="560"/>
      <c r="S6656" s="560"/>
      <c r="T6656" s="560"/>
      <c r="U6656" s="560"/>
    </row>
    <row r="6657" spans="1:21">
      <c r="A6657" s="593">
        <f t="shared" si="618"/>
        <v>41552</v>
      </c>
      <c r="B6657" s="594">
        <v>41552.333718402777</v>
      </c>
      <c r="C6657" s="560">
        <f t="shared" si="619"/>
        <v>2013</v>
      </c>
      <c r="D6657" s="560">
        <f t="shared" si="620"/>
        <v>10</v>
      </c>
      <c r="E6657" s="560">
        <f t="shared" si="621"/>
        <v>5</v>
      </c>
      <c r="F6657" s="560">
        <f t="shared" si="622"/>
        <v>8</v>
      </c>
      <c r="G6657" s="595">
        <f t="shared" si="623"/>
        <v>7</v>
      </c>
      <c r="H6657" s="590">
        <f>CHOOSE('Output Sheet'!$B$4,'8760 Data'!J6657,'8760 Data'!K6657,'8760 Data'!L6657,'8760 Data'!M6657,'8760 Data'!N6657,'8760 Data'!O6657,'8760 Data'!P6657,'8760 Data'!Q6657,'8760 Data'!R6657,'8760 Data'!S6657,'8760 Data'!T6657,'8760 Data'!U6657)</f>
        <v>0</v>
      </c>
      <c r="I6657" s="591" t="e">
        <f>H6657/'Output Sheet'!$B$8</f>
        <v>#DIV/0!</v>
      </c>
      <c r="J6657" s="596"/>
      <c r="K6657" s="560"/>
      <c r="L6657" s="560"/>
      <c r="M6657" s="560"/>
      <c r="N6657" s="560"/>
      <c r="O6657" s="560"/>
      <c r="P6657" s="560"/>
      <c r="Q6657" s="560"/>
      <c r="R6657" s="560"/>
      <c r="S6657" s="560"/>
      <c r="T6657" s="560"/>
      <c r="U6657" s="560"/>
    </row>
    <row r="6658" spans="1:21">
      <c r="A6658" s="593">
        <f t="shared" si="618"/>
        <v>41552</v>
      </c>
      <c r="B6658" s="594">
        <v>41552.375385127314</v>
      </c>
      <c r="C6658" s="560">
        <f t="shared" si="619"/>
        <v>2013</v>
      </c>
      <c r="D6658" s="560">
        <f t="shared" si="620"/>
        <v>10</v>
      </c>
      <c r="E6658" s="560">
        <f t="shared" si="621"/>
        <v>5</v>
      </c>
      <c r="F6658" s="560">
        <f t="shared" si="622"/>
        <v>9</v>
      </c>
      <c r="G6658" s="595">
        <f t="shared" si="623"/>
        <v>7</v>
      </c>
      <c r="H6658" s="590">
        <f>CHOOSE('Output Sheet'!$B$4,'8760 Data'!J6658,'8760 Data'!K6658,'8760 Data'!L6658,'8760 Data'!M6658,'8760 Data'!N6658,'8760 Data'!O6658,'8760 Data'!P6658,'8760 Data'!Q6658,'8760 Data'!R6658,'8760 Data'!S6658,'8760 Data'!T6658,'8760 Data'!U6658)</f>
        <v>0</v>
      </c>
      <c r="I6658" s="591" t="e">
        <f>H6658/'Output Sheet'!$B$8</f>
        <v>#DIV/0!</v>
      </c>
      <c r="J6658" s="596"/>
      <c r="K6658" s="560"/>
      <c r="L6658" s="560"/>
      <c r="M6658" s="560"/>
      <c r="N6658" s="560"/>
      <c r="O6658" s="560"/>
      <c r="P6658" s="560"/>
      <c r="Q6658" s="560"/>
      <c r="R6658" s="560"/>
      <c r="S6658" s="560"/>
      <c r="T6658" s="560"/>
      <c r="U6658" s="560"/>
    </row>
    <row r="6659" spans="1:21">
      <c r="A6659" s="593">
        <f t="shared" ref="A6659:A6722" si="624">DATE(C6659,D6659,E6659)</f>
        <v>41552</v>
      </c>
      <c r="B6659" s="594">
        <v>41552.417051851851</v>
      </c>
      <c r="C6659" s="560">
        <f t="shared" ref="C6659:C6722" si="625">YEAR(B6659)</f>
        <v>2013</v>
      </c>
      <c r="D6659" s="560">
        <f t="shared" ref="D6659:D6722" si="626">MONTH(B6659)</f>
        <v>10</v>
      </c>
      <c r="E6659" s="560">
        <f t="shared" ref="E6659:E6722" si="627">DAY(B6659)</f>
        <v>5</v>
      </c>
      <c r="F6659" s="560">
        <f t="shared" ref="F6659:F6722" si="628">IF(HOUR(B6659)&lt;&gt;0,HOUR(B6659),24)</f>
        <v>10</v>
      </c>
      <c r="G6659" s="595">
        <f t="shared" ref="G6659:G6722" si="629">WEEKDAY(B6659,1)</f>
        <v>7</v>
      </c>
      <c r="H6659" s="590">
        <f>CHOOSE('Output Sheet'!$B$4,'8760 Data'!J6659,'8760 Data'!K6659,'8760 Data'!L6659,'8760 Data'!M6659,'8760 Data'!N6659,'8760 Data'!O6659,'8760 Data'!P6659,'8760 Data'!Q6659,'8760 Data'!R6659,'8760 Data'!S6659,'8760 Data'!T6659,'8760 Data'!U6659)</f>
        <v>0</v>
      </c>
      <c r="I6659" s="591" t="e">
        <f>H6659/'Output Sheet'!$B$8</f>
        <v>#DIV/0!</v>
      </c>
      <c r="J6659" s="596"/>
      <c r="K6659" s="560"/>
      <c r="L6659" s="560"/>
      <c r="M6659" s="560"/>
      <c r="N6659" s="560"/>
      <c r="O6659" s="560"/>
      <c r="P6659" s="560"/>
      <c r="Q6659" s="560"/>
      <c r="R6659" s="560"/>
      <c r="S6659" s="560"/>
      <c r="T6659" s="560"/>
      <c r="U6659" s="560"/>
    </row>
    <row r="6660" spans="1:21">
      <c r="A6660" s="593">
        <f t="shared" si="624"/>
        <v>41552</v>
      </c>
      <c r="B6660" s="594">
        <v>41552.458718576388</v>
      </c>
      <c r="C6660" s="560">
        <f t="shared" si="625"/>
        <v>2013</v>
      </c>
      <c r="D6660" s="560">
        <f t="shared" si="626"/>
        <v>10</v>
      </c>
      <c r="E6660" s="560">
        <f t="shared" si="627"/>
        <v>5</v>
      </c>
      <c r="F6660" s="560">
        <f t="shared" si="628"/>
        <v>11</v>
      </c>
      <c r="G6660" s="595">
        <f t="shared" si="629"/>
        <v>7</v>
      </c>
      <c r="H6660" s="590">
        <f>CHOOSE('Output Sheet'!$B$4,'8760 Data'!J6660,'8760 Data'!K6660,'8760 Data'!L6660,'8760 Data'!M6660,'8760 Data'!N6660,'8760 Data'!O6660,'8760 Data'!P6660,'8760 Data'!Q6660,'8760 Data'!R6660,'8760 Data'!S6660,'8760 Data'!T6660,'8760 Data'!U6660)</f>
        <v>0</v>
      </c>
      <c r="I6660" s="591" t="e">
        <f>H6660/'Output Sheet'!$B$8</f>
        <v>#DIV/0!</v>
      </c>
      <c r="J6660" s="596"/>
      <c r="K6660" s="560"/>
      <c r="L6660" s="560"/>
      <c r="M6660" s="560"/>
      <c r="N6660" s="560"/>
      <c r="O6660" s="560"/>
      <c r="P6660" s="560"/>
      <c r="Q6660" s="560"/>
      <c r="R6660" s="560"/>
      <c r="S6660" s="560"/>
      <c r="T6660" s="560"/>
      <c r="U6660" s="560"/>
    </row>
    <row r="6661" spans="1:21">
      <c r="A6661" s="593">
        <f t="shared" si="624"/>
        <v>41552</v>
      </c>
      <c r="B6661" s="594">
        <v>41552.500385300926</v>
      </c>
      <c r="C6661" s="560">
        <f t="shared" si="625"/>
        <v>2013</v>
      </c>
      <c r="D6661" s="560">
        <f t="shared" si="626"/>
        <v>10</v>
      </c>
      <c r="E6661" s="560">
        <f t="shared" si="627"/>
        <v>5</v>
      </c>
      <c r="F6661" s="560">
        <f t="shared" si="628"/>
        <v>12</v>
      </c>
      <c r="G6661" s="595">
        <f t="shared" si="629"/>
        <v>7</v>
      </c>
      <c r="H6661" s="590">
        <f>CHOOSE('Output Sheet'!$B$4,'8760 Data'!J6661,'8760 Data'!K6661,'8760 Data'!L6661,'8760 Data'!M6661,'8760 Data'!N6661,'8760 Data'!O6661,'8760 Data'!P6661,'8760 Data'!Q6661,'8760 Data'!R6661,'8760 Data'!S6661,'8760 Data'!T6661,'8760 Data'!U6661)</f>
        <v>0</v>
      </c>
      <c r="I6661" s="591" t="e">
        <f>H6661/'Output Sheet'!$B$8</f>
        <v>#DIV/0!</v>
      </c>
      <c r="J6661" s="596"/>
      <c r="K6661" s="560"/>
      <c r="L6661" s="560"/>
      <c r="M6661" s="560"/>
      <c r="N6661" s="560"/>
      <c r="O6661" s="560"/>
      <c r="P6661" s="560"/>
      <c r="Q6661" s="560"/>
      <c r="R6661" s="560"/>
      <c r="S6661" s="560"/>
      <c r="T6661" s="560"/>
      <c r="U6661" s="560"/>
    </row>
    <row r="6662" spans="1:21">
      <c r="A6662" s="593">
        <f t="shared" si="624"/>
        <v>41552</v>
      </c>
      <c r="B6662" s="594">
        <v>41552.542052025463</v>
      </c>
      <c r="C6662" s="560">
        <f t="shared" si="625"/>
        <v>2013</v>
      </c>
      <c r="D6662" s="560">
        <f t="shared" si="626"/>
        <v>10</v>
      </c>
      <c r="E6662" s="560">
        <f t="shared" si="627"/>
        <v>5</v>
      </c>
      <c r="F6662" s="560">
        <f t="shared" si="628"/>
        <v>13</v>
      </c>
      <c r="G6662" s="595">
        <f t="shared" si="629"/>
        <v>7</v>
      </c>
      <c r="H6662" s="590">
        <f>CHOOSE('Output Sheet'!$B$4,'8760 Data'!J6662,'8760 Data'!K6662,'8760 Data'!L6662,'8760 Data'!M6662,'8760 Data'!N6662,'8760 Data'!O6662,'8760 Data'!P6662,'8760 Data'!Q6662,'8760 Data'!R6662,'8760 Data'!S6662,'8760 Data'!T6662,'8760 Data'!U6662)</f>
        <v>0</v>
      </c>
      <c r="I6662" s="591" t="e">
        <f>H6662/'Output Sheet'!$B$8</f>
        <v>#DIV/0!</v>
      </c>
      <c r="J6662" s="596"/>
      <c r="K6662" s="560"/>
      <c r="L6662" s="560"/>
      <c r="M6662" s="560"/>
      <c r="N6662" s="560"/>
      <c r="O6662" s="560"/>
      <c r="P6662" s="560"/>
      <c r="Q6662" s="560"/>
      <c r="R6662" s="560"/>
      <c r="S6662" s="560"/>
      <c r="T6662" s="560"/>
      <c r="U6662" s="560"/>
    </row>
    <row r="6663" spans="1:21">
      <c r="A6663" s="593">
        <f t="shared" si="624"/>
        <v>41552</v>
      </c>
      <c r="B6663" s="594">
        <v>41552.58371875</v>
      </c>
      <c r="C6663" s="560">
        <f t="shared" si="625"/>
        <v>2013</v>
      </c>
      <c r="D6663" s="560">
        <f t="shared" si="626"/>
        <v>10</v>
      </c>
      <c r="E6663" s="560">
        <f t="shared" si="627"/>
        <v>5</v>
      </c>
      <c r="F6663" s="560">
        <f t="shared" si="628"/>
        <v>14</v>
      </c>
      <c r="G6663" s="595">
        <f t="shared" si="629"/>
        <v>7</v>
      </c>
      <c r="H6663" s="590">
        <f>CHOOSE('Output Sheet'!$B$4,'8760 Data'!J6663,'8760 Data'!K6663,'8760 Data'!L6663,'8760 Data'!M6663,'8760 Data'!N6663,'8760 Data'!O6663,'8760 Data'!P6663,'8760 Data'!Q6663,'8760 Data'!R6663,'8760 Data'!S6663,'8760 Data'!T6663,'8760 Data'!U6663)</f>
        <v>0</v>
      </c>
      <c r="I6663" s="591" t="e">
        <f>H6663/'Output Sheet'!$B$8</f>
        <v>#DIV/0!</v>
      </c>
      <c r="J6663" s="596"/>
      <c r="K6663" s="560"/>
      <c r="L6663" s="560"/>
      <c r="M6663" s="560"/>
      <c r="N6663" s="560"/>
      <c r="O6663" s="560"/>
      <c r="P6663" s="560"/>
      <c r="Q6663" s="560"/>
      <c r="R6663" s="560"/>
      <c r="S6663" s="560"/>
      <c r="T6663" s="560"/>
      <c r="U6663" s="560"/>
    </row>
    <row r="6664" spans="1:21">
      <c r="A6664" s="593">
        <f t="shared" si="624"/>
        <v>41552</v>
      </c>
      <c r="B6664" s="594">
        <v>41552.625385474537</v>
      </c>
      <c r="C6664" s="560">
        <f t="shared" si="625"/>
        <v>2013</v>
      </c>
      <c r="D6664" s="560">
        <f t="shared" si="626"/>
        <v>10</v>
      </c>
      <c r="E6664" s="560">
        <f t="shared" si="627"/>
        <v>5</v>
      </c>
      <c r="F6664" s="560">
        <f t="shared" si="628"/>
        <v>15</v>
      </c>
      <c r="G6664" s="595">
        <f t="shared" si="629"/>
        <v>7</v>
      </c>
      <c r="H6664" s="590">
        <f>CHOOSE('Output Sheet'!$B$4,'8760 Data'!J6664,'8760 Data'!K6664,'8760 Data'!L6664,'8760 Data'!M6664,'8760 Data'!N6664,'8760 Data'!O6664,'8760 Data'!P6664,'8760 Data'!Q6664,'8760 Data'!R6664,'8760 Data'!S6664,'8760 Data'!T6664,'8760 Data'!U6664)</f>
        <v>0</v>
      </c>
      <c r="I6664" s="591" t="e">
        <f>H6664/'Output Sheet'!$B$8</f>
        <v>#DIV/0!</v>
      </c>
      <c r="J6664" s="596"/>
      <c r="K6664" s="560"/>
      <c r="L6664" s="560"/>
      <c r="M6664" s="560"/>
      <c r="N6664" s="560"/>
      <c r="O6664" s="560"/>
      <c r="P6664" s="560"/>
      <c r="Q6664" s="560"/>
      <c r="R6664" s="560"/>
      <c r="S6664" s="560"/>
      <c r="T6664" s="560"/>
      <c r="U6664" s="560"/>
    </row>
    <row r="6665" spans="1:21">
      <c r="A6665" s="593">
        <f t="shared" si="624"/>
        <v>41552</v>
      </c>
      <c r="B6665" s="594">
        <v>41552.667052199075</v>
      </c>
      <c r="C6665" s="560">
        <f t="shared" si="625"/>
        <v>2013</v>
      </c>
      <c r="D6665" s="560">
        <f t="shared" si="626"/>
        <v>10</v>
      </c>
      <c r="E6665" s="560">
        <f t="shared" si="627"/>
        <v>5</v>
      </c>
      <c r="F6665" s="560">
        <f t="shared" si="628"/>
        <v>16</v>
      </c>
      <c r="G6665" s="595">
        <f t="shared" si="629"/>
        <v>7</v>
      </c>
      <c r="H6665" s="590">
        <f>CHOOSE('Output Sheet'!$B$4,'8760 Data'!J6665,'8760 Data'!K6665,'8760 Data'!L6665,'8760 Data'!M6665,'8760 Data'!N6665,'8760 Data'!O6665,'8760 Data'!P6665,'8760 Data'!Q6665,'8760 Data'!R6665,'8760 Data'!S6665,'8760 Data'!T6665,'8760 Data'!U6665)</f>
        <v>0</v>
      </c>
      <c r="I6665" s="591" t="e">
        <f>H6665/'Output Sheet'!$B$8</f>
        <v>#DIV/0!</v>
      </c>
      <c r="J6665" s="596"/>
      <c r="K6665" s="560"/>
      <c r="L6665" s="560"/>
      <c r="M6665" s="560"/>
      <c r="N6665" s="560"/>
      <c r="O6665" s="560"/>
      <c r="P6665" s="560"/>
      <c r="Q6665" s="560"/>
      <c r="R6665" s="560"/>
      <c r="S6665" s="560"/>
      <c r="T6665" s="560"/>
      <c r="U6665" s="560"/>
    </row>
    <row r="6666" spans="1:21">
      <c r="A6666" s="593">
        <f t="shared" si="624"/>
        <v>41552</v>
      </c>
      <c r="B6666" s="594">
        <v>41552.708718923612</v>
      </c>
      <c r="C6666" s="560">
        <f t="shared" si="625"/>
        <v>2013</v>
      </c>
      <c r="D6666" s="560">
        <f t="shared" si="626"/>
        <v>10</v>
      </c>
      <c r="E6666" s="560">
        <f t="shared" si="627"/>
        <v>5</v>
      </c>
      <c r="F6666" s="560">
        <f t="shared" si="628"/>
        <v>17</v>
      </c>
      <c r="G6666" s="595">
        <f t="shared" si="629"/>
        <v>7</v>
      </c>
      <c r="H6666" s="590">
        <f>CHOOSE('Output Sheet'!$B$4,'8760 Data'!J6666,'8760 Data'!K6666,'8760 Data'!L6666,'8760 Data'!M6666,'8760 Data'!N6666,'8760 Data'!O6666,'8760 Data'!P6666,'8760 Data'!Q6666,'8760 Data'!R6666,'8760 Data'!S6666,'8760 Data'!T6666,'8760 Data'!U6666)</f>
        <v>0</v>
      </c>
      <c r="I6666" s="591" t="e">
        <f>H6666/'Output Sheet'!$B$8</f>
        <v>#DIV/0!</v>
      </c>
      <c r="J6666" s="596"/>
      <c r="K6666" s="560"/>
      <c r="L6666" s="560"/>
      <c r="M6666" s="560"/>
      <c r="N6666" s="560"/>
      <c r="O6666" s="560"/>
      <c r="P6666" s="560"/>
      <c r="Q6666" s="560"/>
      <c r="R6666" s="560"/>
      <c r="S6666" s="560"/>
      <c r="T6666" s="560"/>
      <c r="U6666" s="560"/>
    </row>
    <row r="6667" spans="1:21">
      <c r="A6667" s="593">
        <f t="shared" si="624"/>
        <v>41552</v>
      </c>
      <c r="B6667" s="594">
        <v>41552.750385648149</v>
      </c>
      <c r="C6667" s="560">
        <f t="shared" si="625"/>
        <v>2013</v>
      </c>
      <c r="D6667" s="560">
        <f t="shared" si="626"/>
        <v>10</v>
      </c>
      <c r="E6667" s="560">
        <f t="shared" si="627"/>
        <v>5</v>
      </c>
      <c r="F6667" s="560">
        <f t="shared" si="628"/>
        <v>18</v>
      </c>
      <c r="G6667" s="595">
        <f t="shared" si="629"/>
        <v>7</v>
      </c>
      <c r="H6667" s="590">
        <f>CHOOSE('Output Sheet'!$B$4,'8760 Data'!J6667,'8760 Data'!K6667,'8760 Data'!L6667,'8760 Data'!M6667,'8760 Data'!N6667,'8760 Data'!O6667,'8760 Data'!P6667,'8760 Data'!Q6667,'8760 Data'!R6667,'8760 Data'!S6667,'8760 Data'!T6667,'8760 Data'!U6667)</f>
        <v>0</v>
      </c>
      <c r="I6667" s="591" t="e">
        <f>H6667/'Output Sheet'!$B$8</f>
        <v>#DIV/0!</v>
      </c>
      <c r="J6667" s="596"/>
      <c r="K6667" s="560"/>
      <c r="L6667" s="560"/>
      <c r="M6667" s="560"/>
      <c r="N6667" s="560"/>
      <c r="O6667" s="560"/>
      <c r="P6667" s="560"/>
      <c r="Q6667" s="560"/>
      <c r="R6667" s="560"/>
      <c r="S6667" s="560"/>
      <c r="T6667" s="560"/>
      <c r="U6667" s="560"/>
    </row>
    <row r="6668" spans="1:21">
      <c r="A6668" s="593">
        <f t="shared" si="624"/>
        <v>41552</v>
      </c>
      <c r="B6668" s="594">
        <v>41552.792052372686</v>
      </c>
      <c r="C6668" s="560">
        <f t="shared" si="625"/>
        <v>2013</v>
      </c>
      <c r="D6668" s="560">
        <f t="shared" si="626"/>
        <v>10</v>
      </c>
      <c r="E6668" s="560">
        <f t="shared" si="627"/>
        <v>5</v>
      </c>
      <c r="F6668" s="560">
        <f t="shared" si="628"/>
        <v>19</v>
      </c>
      <c r="G6668" s="595">
        <f t="shared" si="629"/>
        <v>7</v>
      </c>
      <c r="H6668" s="590">
        <f>CHOOSE('Output Sheet'!$B$4,'8760 Data'!J6668,'8760 Data'!K6668,'8760 Data'!L6668,'8760 Data'!M6668,'8760 Data'!N6668,'8760 Data'!O6668,'8760 Data'!P6668,'8760 Data'!Q6668,'8760 Data'!R6668,'8760 Data'!S6668,'8760 Data'!T6668,'8760 Data'!U6668)</f>
        <v>0</v>
      </c>
      <c r="I6668" s="591" t="e">
        <f>H6668/'Output Sheet'!$B$8</f>
        <v>#DIV/0!</v>
      </c>
      <c r="J6668" s="596"/>
      <c r="K6668" s="560"/>
      <c r="L6668" s="560"/>
      <c r="M6668" s="560"/>
      <c r="N6668" s="560"/>
      <c r="O6668" s="560"/>
      <c r="P6668" s="560"/>
      <c r="Q6668" s="560"/>
      <c r="R6668" s="560"/>
      <c r="S6668" s="560"/>
      <c r="T6668" s="560"/>
      <c r="U6668" s="560"/>
    </row>
    <row r="6669" spans="1:21">
      <c r="A6669" s="593">
        <f t="shared" si="624"/>
        <v>41552</v>
      </c>
      <c r="B6669" s="594">
        <v>41552.833719097223</v>
      </c>
      <c r="C6669" s="560">
        <f t="shared" si="625"/>
        <v>2013</v>
      </c>
      <c r="D6669" s="560">
        <f t="shared" si="626"/>
        <v>10</v>
      </c>
      <c r="E6669" s="560">
        <f t="shared" si="627"/>
        <v>5</v>
      </c>
      <c r="F6669" s="560">
        <f t="shared" si="628"/>
        <v>20</v>
      </c>
      <c r="G6669" s="595">
        <f t="shared" si="629"/>
        <v>7</v>
      </c>
      <c r="H6669" s="590">
        <f>CHOOSE('Output Sheet'!$B$4,'8760 Data'!J6669,'8760 Data'!K6669,'8760 Data'!L6669,'8760 Data'!M6669,'8760 Data'!N6669,'8760 Data'!O6669,'8760 Data'!P6669,'8760 Data'!Q6669,'8760 Data'!R6669,'8760 Data'!S6669,'8760 Data'!T6669,'8760 Data'!U6669)</f>
        <v>0</v>
      </c>
      <c r="I6669" s="591" t="e">
        <f>H6669/'Output Sheet'!$B$8</f>
        <v>#DIV/0!</v>
      </c>
      <c r="J6669" s="596"/>
      <c r="K6669" s="560"/>
      <c r="L6669" s="560"/>
      <c r="M6669" s="560"/>
      <c r="N6669" s="560"/>
      <c r="O6669" s="560"/>
      <c r="P6669" s="560"/>
      <c r="Q6669" s="560"/>
      <c r="R6669" s="560"/>
      <c r="S6669" s="560"/>
      <c r="T6669" s="560"/>
      <c r="U6669" s="560"/>
    </row>
    <row r="6670" spans="1:21">
      <c r="A6670" s="593">
        <f t="shared" si="624"/>
        <v>41552</v>
      </c>
      <c r="B6670" s="594">
        <v>41552.875385821761</v>
      </c>
      <c r="C6670" s="560">
        <f t="shared" si="625"/>
        <v>2013</v>
      </c>
      <c r="D6670" s="560">
        <f t="shared" si="626"/>
        <v>10</v>
      </c>
      <c r="E6670" s="560">
        <f t="shared" si="627"/>
        <v>5</v>
      </c>
      <c r="F6670" s="560">
        <f t="shared" si="628"/>
        <v>21</v>
      </c>
      <c r="G6670" s="595">
        <f t="shared" si="629"/>
        <v>7</v>
      </c>
      <c r="H6670" s="590">
        <f>CHOOSE('Output Sheet'!$B$4,'8760 Data'!J6670,'8760 Data'!K6670,'8760 Data'!L6670,'8760 Data'!M6670,'8760 Data'!N6670,'8760 Data'!O6670,'8760 Data'!P6670,'8760 Data'!Q6670,'8760 Data'!R6670,'8760 Data'!S6670,'8760 Data'!T6670,'8760 Data'!U6670)</f>
        <v>0</v>
      </c>
      <c r="I6670" s="591" t="e">
        <f>H6670/'Output Sheet'!$B$8</f>
        <v>#DIV/0!</v>
      </c>
      <c r="J6670" s="596"/>
      <c r="K6670" s="560"/>
      <c r="L6670" s="560"/>
      <c r="M6670" s="560"/>
      <c r="N6670" s="560"/>
      <c r="O6670" s="560"/>
      <c r="P6670" s="560"/>
      <c r="Q6670" s="560"/>
      <c r="R6670" s="560"/>
      <c r="S6670" s="560"/>
      <c r="T6670" s="560"/>
      <c r="U6670" s="560"/>
    </row>
    <row r="6671" spans="1:21">
      <c r="A6671" s="593">
        <f t="shared" si="624"/>
        <v>41552</v>
      </c>
      <c r="B6671" s="594">
        <v>41552.917052546298</v>
      </c>
      <c r="C6671" s="560">
        <f t="shared" si="625"/>
        <v>2013</v>
      </c>
      <c r="D6671" s="560">
        <f t="shared" si="626"/>
        <v>10</v>
      </c>
      <c r="E6671" s="560">
        <f t="shared" si="627"/>
        <v>5</v>
      </c>
      <c r="F6671" s="560">
        <f t="shared" si="628"/>
        <v>22</v>
      </c>
      <c r="G6671" s="595">
        <f t="shared" si="629"/>
        <v>7</v>
      </c>
      <c r="H6671" s="590">
        <f>CHOOSE('Output Sheet'!$B$4,'8760 Data'!J6671,'8760 Data'!K6671,'8760 Data'!L6671,'8760 Data'!M6671,'8760 Data'!N6671,'8760 Data'!O6671,'8760 Data'!P6671,'8760 Data'!Q6671,'8760 Data'!R6671,'8760 Data'!S6671,'8760 Data'!T6671,'8760 Data'!U6671)</f>
        <v>0</v>
      </c>
      <c r="I6671" s="591" t="e">
        <f>H6671/'Output Sheet'!$B$8</f>
        <v>#DIV/0!</v>
      </c>
      <c r="J6671" s="596"/>
      <c r="K6671" s="560"/>
      <c r="L6671" s="560"/>
      <c r="M6671" s="560"/>
      <c r="N6671" s="560"/>
      <c r="O6671" s="560"/>
      <c r="P6671" s="560"/>
      <c r="Q6671" s="560"/>
      <c r="R6671" s="560"/>
      <c r="S6671" s="560"/>
      <c r="T6671" s="560"/>
      <c r="U6671" s="560"/>
    </row>
    <row r="6672" spans="1:21">
      <c r="A6672" s="593">
        <f t="shared" si="624"/>
        <v>41552</v>
      </c>
      <c r="B6672" s="594">
        <v>41552.958719270835</v>
      </c>
      <c r="C6672" s="560">
        <f t="shared" si="625"/>
        <v>2013</v>
      </c>
      <c r="D6672" s="560">
        <f t="shared" si="626"/>
        <v>10</v>
      </c>
      <c r="E6672" s="560">
        <f t="shared" si="627"/>
        <v>5</v>
      </c>
      <c r="F6672" s="560">
        <f t="shared" si="628"/>
        <v>23</v>
      </c>
      <c r="G6672" s="595">
        <f t="shared" si="629"/>
        <v>7</v>
      </c>
      <c r="H6672" s="590">
        <f>CHOOSE('Output Sheet'!$B$4,'8760 Data'!J6672,'8760 Data'!K6672,'8760 Data'!L6672,'8760 Data'!M6672,'8760 Data'!N6672,'8760 Data'!O6672,'8760 Data'!P6672,'8760 Data'!Q6672,'8760 Data'!R6672,'8760 Data'!S6672,'8760 Data'!T6672,'8760 Data'!U6672)</f>
        <v>0</v>
      </c>
      <c r="I6672" s="591" t="e">
        <f>H6672/'Output Sheet'!$B$8</f>
        <v>#DIV/0!</v>
      </c>
      <c r="J6672" s="596"/>
      <c r="K6672" s="560"/>
      <c r="L6672" s="560"/>
      <c r="M6672" s="560"/>
      <c r="N6672" s="560"/>
      <c r="O6672" s="560"/>
      <c r="P6672" s="560"/>
      <c r="Q6672" s="560"/>
      <c r="R6672" s="560"/>
      <c r="S6672" s="560"/>
      <c r="T6672" s="560"/>
      <c r="U6672" s="560"/>
    </row>
    <row r="6673" spans="1:21">
      <c r="A6673" s="593">
        <f t="shared" si="624"/>
        <v>41553</v>
      </c>
      <c r="B6673" s="594">
        <v>41553.000385995372</v>
      </c>
      <c r="C6673" s="560">
        <f t="shared" si="625"/>
        <v>2013</v>
      </c>
      <c r="D6673" s="560">
        <f t="shared" si="626"/>
        <v>10</v>
      </c>
      <c r="E6673" s="560">
        <f t="shared" si="627"/>
        <v>6</v>
      </c>
      <c r="F6673" s="560">
        <f t="shared" si="628"/>
        <v>24</v>
      </c>
      <c r="G6673" s="595">
        <f t="shared" si="629"/>
        <v>1</v>
      </c>
      <c r="H6673" s="590">
        <f>CHOOSE('Output Sheet'!$B$4,'8760 Data'!J6673,'8760 Data'!K6673,'8760 Data'!L6673,'8760 Data'!M6673,'8760 Data'!N6673,'8760 Data'!O6673,'8760 Data'!P6673,'8760 Data'!Q6673,'8760 Data'!R6673,'8760 Data'!S6673,'8760 Data'!T6673,'8760 Data'!U6673)</f>
        <v>0</v>
      </c>
      <c r="I6673" s="591" t="e">
        <f>H6673/'Output Sheet'!$B$8</f>
        <v>#DIV/0!</v>
      </c>
      <c r="J6673" s="596"/>
      <c r="K6673" s="560"/>
      <c r="L6673" s="560"/>
      <c r="M6673" s="560"/>
      <c r="N6673" s="560"/>
      <c r="O6673" s="560"/>
      <c r="P6673" s="560"/>
      <c r="Q6673" s="560"/>
      <c r="R6673" s="560"/>
      <c r="S6673" s="560"/>
      <c r="T6673" s="560"/>
      <c r="U6673" s="560"/>
    </row>
    <row r="6674" spans="1:21">
      <c r="A6674" s="593">
        <f t="shared" si="624"/>
        <v>41553</v>
      </c>
      <c r="B6674" s="594">
        <v>41553.042052719909</v>
      </c>
      <c r="C6674" s="560">
        <f t="shared" si="625"/>
        <v>2013</v>
      </c>
      <c r="D6674" s="560">
        <f t="shared" si="626"/>
        <v>10</v>
      </c>
      <c r="E6674" s="560">
        <f t="shared" si="627"/>
        <v>6</v>
      </c>
      <c r="F6674" s="560">
        <f t="shared" si="628"/>
        <v>1</v>
      </c>
      <c r="G6674" s="595">
        <f t="shared" si="629"/>
        <v>1</v>
      </c>
      <c r="H6674" s="590">
        <f>CHOOSE('Output Sheet'!$B$4,'8760 Data'!J6674,'8760 Data'!K6674,'8760 Data'!L6674,'8760 Data'!M6674,'8760 Data'!N6674,'8760 Data'!O6674,'8760 Data'!P6674,'8760 Data'!Q6674,'8760 Data'!R6674,'8760 Data'!S6674,'8760 Data'!T6674,'8760 Data'!U6674)</f>
        <v>0</v>
      </c>
      <c r="I6674" s="591" t="e">
        <f>H6674/'Output Sheet'!$B$8</f>
        <v>#DIV/0!</v>
      </c>
      <c r="J6674" s="596"/>
      <c r="K6674" s="560"/>
      <c r="L6674" s="560"/>
      <c r="M6674" s="560"/>
      <c r="N6674" s="560"/>
      <c r="O6674" s="560"/>
      <c r="P6674" s="560"/>
      <c r="Q6674" s="560"/>
      <c r="R6674" s="560"/>
      <c r="S6674" s="560"/>
      <c r="T6674" s="560"/>
      <c r="U6674" s="560"/>
    </row>
    <row r="6675" spans="1:21">
      <c r="A6675" s="593">
        <f t="shared" si="624"/>
        <v>41553</v>
      </c>
      <c r="B6675" s="594">
        <v>41553.083719444447</v>
      </c>
      <c r="C6675" s="560">
        <f t="shared" si="625"/>
        <v>2013</v>
      </c>
      <c r="D6675" s="560">
        <f t="shared" si="626"/>
        <v>10</v>
      </c>
      <c r="E6675" s="560">
        <f t="shared" si="627"/>
        <v>6</v>
      </c>
      <c r="F6675" s="560">
        <f t="shared" si="628"/>
        <v>2</v>
      </c>
      <c r="G6675" s="595">
        <f t="shared" si="629"/>
        <v>1</v>
      </c>
      <c r="H6675" s="590">
        <f>CHOOSE('Output Sheet'!$B$4,'8760 Data'!J6675,'8760 Data'!K6675,'8760 Data'!L6675,'8760 Data'!M6675,'8760 Data'!N6675,'8760 Data'!O6675,'8760 Data'!P6675,'8760 Data'!Q6675,'8760 Data'!R6675,'8760 Data'!S6675,'8760 Data'!T6675,'8760 Data'!U6675)</f>
        <v>0</v>
      </c>
      <c r="I6675" s="591" t="e">
        <f>H6675/'Output Sheet'!$B$8</f>
        <v>#DIV/0!</v>
      </c>
      <c r="J6675" s="596"/>
      <c r="K6675" s="560"/>
      <c r="L6675" s="560"/>
      <c r="M6675" s="560"/>
      <c r="N6675" s="560"/>
      <c r="O6675" s="560"/>
      <c r="P6675" s="560"/>
      <c r="Q6675" s="560"/>
      <c r="R6675" s="560"/>
      <c r="S6675" s="560"/>
      <c r="T6675" s="560"/>
      <c r="U6675" s="560"/>
    </row>
    <row r="6676" spans="1:21">
      <c r="A6676" s="593">
        <f t="shared" si="624"/>
        <v>41553</v>
      </c>
      <c r="B6676" s="594">
        <v>41553.125386168984</v>
      </c>
      <c r="C6676" s="560">
        <f t="shared" si="625"/>
        <v>2013</v>
      </c>
      <c r="D6676" s="560">
        <f t="shared" si="626"/>
        <v>10</v>
      </c>
      <c r="E6676" s="560">
        <f t="shared" si="627"/>
        <v>6</v>
      </c>
      <c r="F6676" s="560">
        <f t="shared" si="628"/>
        <v>3</v>
      </c>
      <c r="G6676" s="595">
        <f t="shared" si="629"/>
        <v>1</v>
      </c>
      <c r="H6676" s="590">
        <f>CHOOSE('Output Sheet'!$B$4,'8760 Data'!J6676,'8760 Data'!K6676,'8760 Data'!L6676,'8760 Data'!M6676,'8760 Data'!N6676,'8760 Data'!O6676,'8760 Data'!P6676,'8760 Data'!Q6676,'8760 Data'!R6676,'8760 Data'!S6676,'8760 Data'!T6676,'8760 Data'!U6676)</f>
        <v>0</v>
      </c>
      <c r="I6676" s="591" t="e">
        <f>H6676/'Output Sheet'!$B$8</f>
        <v>#DIV/0!</v>
      </c>
      <c r="J6676" s="596"/>
      <c r="K6676" s="560"/>
      <c r="L6676" s="560"/>
      <c r="M6676" s="560"/>
      <c r="N6676" s="560"/>
      <c r="O6676" s="560"/>
      <c r="P6676" s="560"/>
      <c r="Q6676" s="560"/>
      <c r="R6676" s="560"/>
      <c r="S6676" s="560"/>
      <c r="T6676" s="560"/>
      <c r="U6676" s="560"/>
    </row>
    <row r="6677" spans="1:21">
      <c r="A6677" s="593">
        <f t="shared" si="624"/>
        <v>41553</v>
      </c>
      <c r="B6677" s="594">
        <v>41553.167052893521</v>
      </c>
      <c r="C6677" s="560">
        <f t="shared" si="625"/>
        <v>2013</v>
      </c>
      <c r="D6677" s="560">
        <f t="shared" si="626"/>
        <v>10</v>
      </c>
      <c r="E6677" s="560">
        <f t="shared" si="627"/>
        <v>6</v>
      </c>
      <c r="F6677" s="560">
        <f t="shared" si="628"/>
        <v>4</v>
      </c>
      <c r="G6677" s="595">
        <f t="shared" si="629"/>
        <v>1</v>
      </c>
      <c r="H6677" s="590">
        <f>CHOOSE('Output Sheet'!$B$4,'8760 Data'!J6677,'8760 Data'!K6677,'8760 Data'!L6677,'8760 Data'!M6677,'8760 Data'!N6677,'8760 Data'!O6677,'8760 Data'!P6677,'8760 Data'!Q6677,'8760 Data'!R6677,'8760 Data'!S6677,'8760 Data'!T6677,'8760 Data'!U6677)</f>
        <v>0</v>
      </c>
      <c r="I6677" s="591" t="e">
        <f>H6677/'Output Sheet'!$B$8</f>
        <v>#DIV/0!</v>
      </c>
      <c r="J6677" s="596"/>
      <c r="K6677" s="560"/>
      <c r="L6677" s="560"/>
      <c r="M6677" s="560"/>
      <c r="N6677" s="560"/>
      <c r="O6677" s="560"/>
      <c r="P6677" s="560"/>
      <c r="Q6677" s="560"/>
      <c r="R6677" s="560"/>
      <c r="S6677" s="560"/>
      <c r="T6677" s="560"/>
      <c r="U6677" s="560"/>
    </row>
    <row r="6678" spans="1:21">
      <c r="A6678" s="593">
        <f t="shared" si="624"/>
        <v>41553</v>
      </c>
      <c r="B6678" s="594">
        <v>41553.208719618058</v>
      </c>
      <c r="C6678" s="560">
        <f t="shared" si="625"/>
        <v>2013</v>
      </c>
      <c r="D6678" s="560">
        <f t="shared" si="626"/>
        <v>10</v>
      </c>
      <c r="E6678" s="560">
        <f t="shared" si="627"/>
        <v>6</v>
      </c>
      <c r="F6678" s="560">
        <f t="shared" si="628"/>
        <v>5</v>
      </c>
      <c r="G6678" s="595">
        <f t="shared" si="629"/>
        <v>1</v>
      </c>
      <c r="H6678" s="590">
        <f>CHOOSE('Output Sheet'!$B$4,'8760 Data'!J6678,'8760 Data'!K6678,'8760 Data'!L6678,'8760 Data'!M6678,'8760 Data'!N6678,'8760 Data'!O6678,'8760 Data'!P6678,'8760 Data'!Q6678,'8760 Data'!R6678,'8760 Data'!S6678,'8760 Data'!T6678,'8760 Data'!U6678)</f>
        <v>0</v>
      </c>
      <c r="I6678" s="591" t="e">
        <f>H6678/'Output Sheet'!$B$8</f>
        <v>#DIV/0!</v>
      </c>
      <c r="J6678" s="596"/>
      <c r="K6678" s="560"/>
      <c r="L6678" s="560"/>
      <c r="M6678" s="560"/>
      <c r="N6678" s="560"/>
      <c r="O6678" s="560"/>
      <c r="P6678" s="560"/>
      <c r="Q6678" s="560"/>
      <c r="R6678" s="560"/>
      <c r="S6678" s="560"/>
      <c r="T6678" s="560"/>
      <c r="U6678" s="560"/>
    </row>
    <row r="6679" spans="1:21">
      <c r="A6679" s="593">
        <f t="shared" si="624"/>
        <v>41553</v>
      </c>
      <c r="B6679" s="594">
        <v>41553.250386342595</v>
      </c>
      <c r="C6679" s="560">
        <f t="shared" si="625"/>
        <v>2013</v>
      </c>
      <c r="D6679" s="560">
        <f t="shared" si="626"/>
        <v>10</v>
      </c>
      <c r="E6679" s="560">
        <f t="shared" si="627"/>
        <v>6</v>
      </c>
      <c r="F6679" s="560">
        <f t="shared" si="628"/>
        <v>6</v>
      </c>
      <c r="G6679" s="595">
        <f t="shared" si="629"/>
        <v>1</v>
      </c>
      <c r="H6679" s="590">
        <f>CHOOSE('Output Sheet'!$B$4,'8760 Data'!J6679,'8760 Data'!K6679,'8760 Data'!L6679,'8760 Data'!M6679,'8760 Data'!N6679,'8760 Data'!O6679,'8760 Data'!P6679,'8760 Data'!Q6679,'8760 Data'!R6679,'8760 Data'!S6679,'8760 Data'!T6679,'8760 Data'!U6679)</f>
        <v>0</v>
      </c>
      <c r="I6679" s="591" t="e">
        <f>H6679/'Output Sheet'!$B$8</f>
        <v>#DIV/0!</v>
      </c>
      <c r="J6679" s="596"/>
      <c r="K6679" s="560"/>
      <c r="L6679" s="560"/>
      <c r="M6679" s="560"/>
      <c r="N6679" s="560"/>
      <c r="O6679" s="560"/>
      <c r="P6679" s="560"/>
      <c r="Q6679" s="560"/>
      <c r="R6679" s="560"/>
      <c r="S6679" s="560"/>
      <c r="T6679" s="560"/>
      <c r="U6679" s="560"/>
    </row>
    <row r="6680" spans="1:21">
      <c r="A6680" s="593">
        <f t="shared" si="624"/>
        <v>41553</v>
      </c>
      <c r="B6680" s="594">
        <v>41553.292053067133</v>
      </c>
      <c r="C6680" s="560">
        <f t="shared" si="625"/>
        <v>2013</v>
      </c>
      <c r="D6680" s="560">
        <f t="shared" si="626"/>
        <v>10</v>
      </c>
      <c r="E6680" s="560">
        <f t="shared" si="627"/>
        <v>6</v>
      </c>
      <c r="F6680" s="560">
        <f t="shared" si="628"/>
        <v>7</v>
      </c>
      <c r="G6680" s="595">
        <f t="shared" si="629"/>
        <v>1</v>
      </c>
      <c r="H6680" s="590">
        <f>CHOOSE('Output Sheet'!$B$4,'8760 Data'!J6680,'8760 Data'!K6680,'8760 Data'!L6680,'8760 Data'!M6680,'8760 Data'!N6680,'8760 Data'!O6680,'8760 Data'!P6680,'8760 Data'!Q6680,'8760 Data'!R6680,'8760 Data'!S6680,'8760 Data'!T6680,'8760 Data'!U6680)</f>
        <v>0</v>
      </c>
      <c r="I6680" s="591" t="e">
        <f>H6680/'Output Sheet'!$B$8</f>
        <v>#DIV/0!</v>
      </c>
      <c r="J6680" s="596"/>
      <c r="K6680" s="560"/>
      <c r="L6680" s="560"/>
      <c r="M6680" s="560"/>
      <c r="N6680" s="560"/>
      <c r="O6680" s="560"/>
      <c r="P6680" s="560"/>
      <c r="Q6680" s="560"/>
      <c r="R6680" s="560"/>
      <c r="S6680" s="560"/>
      <c r="T6680" s="560"/>
      <c r="U6680" s="560"/>
    </row>
    <row r="6681" spans="1:21">
      <c r="A6681" s="593">
        <f t="shared" si="624"/>
        <v>41553</v>
      </c>
      <c r="B6681" s="594">
        <v>41553.33371979167</v>
      </c>
      <c r="C6681" s="560">
        <f t="shared" si="625"/>
        <v>2013</v>
      </c>
      <c r="D6681" s="560">
        <f t="shared" si="626"/>
        <v>10</v>
      </c>
      <c r="E6681" s="560">
        <f t="shared" si="627"/>
        <v>6</v>
      </c>
      <c r="F6681" s="560">
        <f t="shared" si="628"/>
        <v>8</v>
      </c>
      <c r="G6681" s="595">
        <f t="shared" si="629"/>
        <v>1</v>
      </c>
      <c r="H6681" s="590">
        <f>CHOOSE('Output Sheet'!$B$4,'8760 Data'!J6681,'8760 Data'!K6681,'8760 Data'!L6681,'8760 Data'!M6681,'8760 Data'!N6681,'8760 Data'!O6681,'8760 Data'!P6681,'8760 Data'!Q6681,'8760 Data'!R6681,'8760 Data'!S6681,'8760 Data'!T6681,'8760 Data'!U6681)</f>
        <v>0</v>
      </c>
      <c r="I6681" s="591" t="e">
        <f>H6681/'Output Sheet'!$B$8</f>
        <v>#DIV/0!</v>
      </c>
      <c r="J6681" s="596"/>
      <c r="K6681" s="560"/>
      <c r="L6681" s="560"/>
      <c r="M6681" s="560"/>
      <c r="N6681" s="560"/>
      <c r="O6681" s="560"/>
      <c r="P6681" s="560"/>
      <c r="Q6681" s="560"/>
      <c r="R6681" s="560"/>
      <c r="S6681" s="560"/>
      <c r="T6681" s="560"/>
      <c r="U6681" s="560"/>
    </row>
    <row r="6682" spans="1:21">
      <c r="A6682" s="593">
        <f t="shared" si="624"/>
        <v>41553</v>
      </c>
      <c r="B6682" s="594">
        <v>41553.375386516207</v>
      </c>
      <c r="C6682" s="560">
        <f t="shared" si="625"/>
        <v>2013</v>
      </c>
      <c r="D6682" s="560">
        <f t="shared" si="626"/>
        <v>10</v>
      </c>
      <c r="E6682" s="560">
        <f t="shared" si="627"/>
        <v>6</v>
      </c>
      <c r="F6682" s="560">
        <f t="shared" si="628"/>
        <v>9</v>
      </c>
      <c r="G6682" s="595">
        <f t="shared" si="629"/>
        <v>1</v>
      </c>
      <c r="H6682" s="590">
        <f>CHOOSE('Output Sheet'!$B$4,'8760 Data'!J6682,'8760 Data'!K6682,'8760 Data'!L6682,'8760 Data'!M6682,'8760 Data'!N6682,'8760 Data'!O6682,'8760 Data'!P6682,'8760 Data'!Q6682,'8760 Data'!R6682,'8760 Data'!S6682,'8760 Data'!T6682,'8760 Data'!U6682)</f>
        <v>0</v>
      </c>
      <c r="I6682" s="591" t="e">
        <f>H6682/'Output Sheet'!$B$8</f>
        <v>#DIV/0!</v>
      </c>
      <c r="J6682" s="596"/>
      <c r="K6682" s="560"/>
      <c r="L6682" s="560"/>
      <c r="M6682" s="560"/>
      <c r="N6682" s="560"/>
      <c r="O6682" s="560"/>
      <c r="P6682" s="560"/>
      <c r="Q6682" s="560"/>
      <c r="R6682" s="560"/>
      <c r="S6682" s="560"/>
      <c r="T6682" s="560"/>
      <c r="U6682" s="560"/>
    </row>
    <row r="6683" spans="1:21">
      <c r="A6683" s="593">
        <f t="shared" si="624"/>
        <v>41553</v>
      </c>
      <c r="B6683" s="594">
        <v>41553.417053240744</v>
      </c>
      <c r="C6683" s="560">
        <f t="shared" si="625"/>
        <v>2013</v>
      </c>
      <c r="D6683" s="560">
        <f t="shared" si="626"/>
        <v>10</v>
      </c>
      <c r="E6683" s="560">
        <f t="shared" si="627"/>
        <v>6</v>
      </c>
      <c r="F6683" s="560">
        <f t="shared" si="628"/>
        <v>10</v>
      </c>
      <c r="G6683" s="595">
        <f t="shared" si="629"/>
        <v>1</v>
      </c>
      <c r="H6683" s="590">
        <f>CHOOSE('Output Sheet'!$B$4,'8760 Data'!J6683,'8760 Data'!K6683,'8760 Data'!L6683,'8760 Data'!M6683,'8760 Data'!N6683,'8760 Data'!O6683,'8760 Data'!P6683,'8760 Data'!Q6683,'8760 Data'!R6683,'8760 Data'!S6683,'8760 Data'!T6683,'8760 Data'!U6683)</f>
        <v>0</v>
      </c>
      <c r="I6683" s="591" t="e">
        <f>H6683/'Output Sheet'!$B$8</f>
        <v>#DIV/0!</v>
      </c>
      <c r="J6683" s="596"/>
      <c r="K6683" s="560"/>
      <c r="L6683" s="560"/>
      <c r="M6683" s="560"/>
      <c r="N6683" s="560"/>
      <c r="O6683" s="560"/>
      <c r="P6683" s="560"/>
      <c r="Q6683" s="560"/>
      <c r="R6683" s="560"/>
      <c r="S6683" s="560"/>
      <c r="T6683" s="560"/>
      <c r="U6683" s="560"/>
    </row>
    <row r="6684" spans="1:21">
      <c r="A6684" s="593">
        <f t="shared" si="624"/>
        <v>41553</v>
      </c>
      <c r="B6684" s="594">
        <v>41553.458719965274</v>
      </c>
      <c r="C6684" s="560">
        <f t="shared" si="625"/>
        <v>2013</v>
      </c>
      <c r="D6684" s="560">
        <f t="shared" si="626"/>
        <v>10</v>
      </c>
      <c r="E6684" s="560">
        <f t="shared" si="627"/>
        <v>6</v>
      </c>
      <c r="F6684" s="560">
        <f t="shared" si="628"/>
        <v>11</v>
      </c>
      <c r="G6684" s="595">
        <f t="shared" si="629"/>
        <v>1</v>
      </c>
      <c r="H6684" s="590">
        <f>CHOOSE('Output Sheet'!$B$4,'8760 Data'!J6684,'8760 Data'!K6684,'8760 Data'!L6684,'8760 Data'!M6684,'8760 Data'!N6684,'8760 Data'!O6684,'8760 Data'!P6684,'8760 Data'!Q6684,'8760 Data'!R6684,'8760 Data'!S6684,'8760 Data'!T6684,'8760 Data'!U6684)</f>
        <v>0</v>
      </c>
      <c r="I6684" s="591" t="e">
        <f>H6684/'Output Sheet'!$B$8</f>
        <v>#DIV/0!</v>
      </c>
      <c r="J6684" s="596"/>
      <c r="K6684" s="560"/>
      <c r="L6684" s="560"/>
      <c r="M6684" s="560"/>
      <c r="N6684" s="560"/>
      <c r="O6684" s="560"/>
      <c r="P6684" s="560"/>
      <c r="Q6684" s="560"/>
      <c r="R6684" s="560"/>
      <c r="S6684" s="560"/>
      <c r="T6684" s="560"/>
      <c r="U6684" s="560"/>
    </row>
    <row r="6685" spans="1:21">
      <c r="A6685" s="593">
        <f t="shared" si="624"/>
        <v>41553</v>
      </c>
      <c r="B6685" s="594">
        <v>41553.500386689811</v>
      </c>
      <c r="C6685" s="560">
        <f t="shared" si="625"/>
        <v>2013</v>
      </c>
      <c r="D6685" s="560">
        <f t="shared" si="626"/>
        <v>10</v>
      </c>
      <c r="E6685" s="560">
        <f t="shared" si="627"/>
        <v>6</v>
      </c>
      <c r="F6685" s="560">
        <f t="shared" si="628"/>
        <v>12</v>
      </c>
      <c r="G6685" s="595">
        <f t="shared" si="629"/>
        <v>1</v>
      </c>
      <c r="H6685" s="590">
        <f>CHOOSE('Output Sheet'!$B$4,'8760 Data'!J6685,'8760 Data'!K6685,'8760 Data'!L6685,'8760 Data'!M6685,'8760 Data'!N6685,'8760 Data'!O6685,'8760 Data'!P6685,'8760 Data'!Q6685,'8760 Data'!R6685,'8760 Data'!S6685,'8760 Data'!T6685,'8760 Data'!U6685)</f>
        <v>0</v>
      </c>
      <c r="I6685" s="591" t="e">
        <f>H6685/'Output Sheet'!$B$8</f>
        <v>#DIV/0!</v>
      </c>
      <c r="J6685" s="596"/>
      <c r="K6685" s="560"/>
      <c r="L6685" s="560"/>
      <c r="M6685" s="560"/>
      <c r="N6685" s="560"/>
      <c r="O6685" s="560"/>
      <c r="P6685" s="560"/>
      <c r="Q6685" s="560"/>
      <c r="R6685" s="560"/>
      <c r="S6685" s="560"/>
      <c r="T6685" s="560"/>
      <c r="U6685" s="560"/>
    </row>
    <row r="6686" spans="1:21">
      <c r="A6686" s="593">
        <f t="shared" si="624"/>
        <v>41553</v>
      </c>
      <c r="B6686" s="594">
        <v>41553.542053414349</v>
      </c>
      <c r="C6686" s="560">
        <f t="shared" si="625"/>
        <v>2013</v>
      </c>
      <c r="D6686" s="560">
        <f t="shared" si="626"/>
        <v>10</v>
      </c>
      <c r="E6686" s="560">
        <f t="shared" si="627"/>
        <v>6</v>
      </c>
      <c r="F6686" s="560">
        <f t="shared" si="628"/>
        <v>13</v>
      </c>
      <c r="G6686" s="595">
        <f t="shared" si="629"/>
        <v>1</v>
      </c>
      <c r="H6686" s="590">
        <f>CHOOSE('Output Sheet'!$B$4,'8760 Data'!J6686,'8760 Data'!K6686,'8760 Data'!L6686,'8760 Data'!M6686,'8760 Data'!N6686,'8760 Data'!O6686,'8760 Data'!P6686,'8760 Data'!Q6686,'8760 Data'!R6686,'8760 Data'!S6686,'8760 Data'!T6686,'8760 Data'!U6686)</f>
        <v>0</v>
      </c>
      <c r="I6686" s="591" t="e">
        <f>H6686/'Output Sheet'!$B$8</f>
        <v>#DIV/0!</v>
      </c>
      <c r="J6686" s="596"/>
      <c r="K6686" s="560"/>
      <c r="L6686" s="560"/>
      <c r="M6686" s="560"/>
      <c r="N6686" s="560"/>
      <c r="O6686" s="560"/>
      <c r="P6686" s="560"/>
      <c r="Q6686" s="560"/>
      <c r="R6686" s="560"/>
      <c r="S6686" s="560"/>
      <c r="T6686" s="560"/>
      <c r="U6686" s="560"/>
    </row>
    <row r="6687" spans="1:21">
      <c r="A6687" s="593">
        <f t="shared" si="624"/>
        <v>41553</v>
      </c>
      <c r="B6687" s="594">
        <v>41553.583720138886</v>
      </c>
      <c r="C6687" s="560">
        <f t="shared" si="625"/>
        <v>2013</v>
      </c>
      <c r="D6687" s="560">
        <f t="shared" si="626"/>
        <v>10</v>
      </c>
      <c r="E6687" s="560">
        <f t="shared" si="627"/>
        <v>6</v>
      </c>
      <c r="F6687" s="560">
        <f t="shared" si="628"/>
        <v>14</v>
      </c>
      <c r="G6687" s="595">
        <f t="shared" si="629"/>
        <v>1</v>
      </c>
      <c r="H6687" s="590">
        <f>CHOOSE('Output Sheet'!$B$4,'8760 Data'!J6687,'8760 Data'!K6687,'8760 Data'!L6687,'8760 Data'!M6687,'8760 Data'!N6687,'8760 Data'!O6687,'8760 Data'!P6687,'8760 Data'!Q6687,'8760 Data'!R6687,'8760 Data'!S6687,'8760 Data'!T6687,'8760 Data'!U6687)</f>
        <v>0</v>
      </c>
      <c r="I6687" s="591" t="e">
        <f>H6687/'Output Sheet'!$B$8</f>
        <v>#DIV/0!</v>
      </c>
      <c r="J6687" s="596"/>
      <c r="K6687" s="560"/>
      <c r="L6687" s="560"/>
      <c r="M6687" s="560"/>
      <c r="N6687" s="560"/>
      <c r="O6687" s="560"/>
      <c r="P6687" s="560"/>
      <c r="Q6687" s="560"/>
      <c r="R6687" s="560"/>
      <c r="S6687" s="560"/>
      <c r="T6687" s="560"/>
      <c r="U6687" s="560"/>
    </row>
    <row r="6688" spans="1:21">
      <c r="A6688" s="593">
        <f t="shared" si="624"/>
        <v>41553</v>
      </c>
      <c r="B6688" s="594">
        <v>41553.625386863423</v>
      </c>
      <c r="C6688" s="560">
        <f t="shared" si="625"/>
        <v>2013</v>
      </c>
      <c r="D6688" s="560">
        <f t="shared" si="626"/>
        <v>10</v>
      </c>
      <c r="E6688" s="560">
        <f t="shared" si="627"/>
        <v>6</v>
      </c>
      <c r="F6688" s="560">
        <f t="shared" si="628"/>
        <v>15</v>
      </c>
      <c r="G6688" s="595">
        <f t="shared" si="629"/>
        <v>1</v>
      </c>
      <c r="H6688" s="590">
        <f>CHOOSE('Output Sheet'!$B$4,'8760 Data'!J6688,'8760 Data'!K6688,'8760 Data'!L6688,'8760 Data'!M6688,'8760 Data'!N6688,'8760 Data'!O6688,'8760 Data'!P6688,'8760 Data'!Q6688,'8760 Data'!R6688,'8760 Data'!S6688,'8760 Data'!T6688,'8760 Data'!U6688)</f>
        <v>0</v>
      </c>
      <c r="I6688" s="591" t="e">
        <f>H6688/'Output Sheet'!$B$8</f>
        <v>#DIV/0!</v>
      </c>
      <c r="J6688" s="596"/>
      <c r="K6688" s="560"/>
      <c r="L6688" s="560"/>
      <c r="M6688" s="560"/>
      <c r="N6688" s="560"/>
      <c r="O6688" s="560"/>
      <c r="P6688" s="560"/>
      <c r="Q6688" s="560"/>
      <c r="R6688" s="560"/>
      <c r="S6688" s="560"/>
      <c r="T6688" s="560"/>
      <c r="U6688" s="560"/>
    </row>
    <row r="6689" spans="1:21">
      <c r="A6689" s="593">
        <f t="shared" si="624"/>
        <v>41553</v>
      </c>
      <c r="B6689" s="594">
        <v>41553.66705358796</v>
      </c>
      <c r="C6689" s="560">
        <f t="shared" si="625"/>
        <v>2013</v>
      </c>
      <c r="D6689" s="560">
        <f t="shared" si="626"/>
        <v>10</v>
      </c>
      <c r="E6689" s="560">
        <f t="shared" si="627"/>
        <v>6</v>
      </c>
      <c r="F6689" s="560">
        <f t="shared" si="628"/>
        <v>16</v>
      </c>
      <c r="G6689" s="595">
        <f t="shared" si="629"/>
        <v>1</v>
      </c>
      <c r="H6689" s="590">
        <f>CHOOSE('Output Sheet'!$B$4,'8760 Data'!J6689,'8760 Data'!K6689,'8760 Data'!L6689,'8760 Data'!M6689,'8760 Data'!N6689,'8760 Data'!O6689,'8760 Data'!P6689,'8760 Data'!Q6689,'8760 Data'!R6689,'8760 Data'!S6689,'8760 Data'!T6689,'8760 Data'!U6689)</f>
        <v>0</v>
      </c>
      <c r="I6689" s="591" t="e">
        <f>H6689/'Output Sheet'!$B$8</f>
        <v>#DIV/0!</v>
      </c>
      <c r="J6689" s="596"/>
      <c r="K6689" s="560"/>
      <c r="L6689" s="560"/>
      <c r="M6689" s="560"/>
      <c r="N6689" s="560"/>
      <c r="O6689" s="560"/>
      <c r="P6689" s="560"/>
      <c r="Q6689" s="560"/>
      <c r="R6689" s="560"/>
      <c r="S6689" s="560"/>
      <c r="T6689" s="560"/>
      <c r="U6689" s="560"/>
    </row>
    <row r="6690" spans="1:21">
      <c r="A6690" s="593">
        <f t="shared" si="624"/>
        <v>41553</v>
      </c>
      <c r="B6690" s="594">
        <v>41553.708720312497</v>
      </c>
      <c r="C6690" s="560">
        <f t="shared" si="625"/>
        <v>2013</v>
      </c>
      <c r="D6690" s="560">
        <f t="shared" si="626"/>
        <v>10</v>
      </c>
      <c r="E6690" s="560">
        <f t="shared" si="627"/>
        <v>6</v>
      </c>
      <c r="F6690" s="560">
        <f t="shared" si="628"/>
        <v>17</v>
      </c>
      <c r="G6690" s="595">
        <f t="shared" si="629"/>
        <v>1</v>
      </c>
      <c r="H6690" s="590">
        <f>CHOOSE('Output Sheet'!$B$4,'8760 Data'!J6690,'8760 Data'!K6690,'8760 Data'!L6690,'8760 Data'!M6690,'8760 Data'!N6690,'8760 Data'!O6690,'8760 Data'!P6690,'8760 Data'!Q6690,'8760 Data'!R6690,'8760 Data'!S6690,'8760 Data'!T6690,'8760 Data'!U6690)</f>
        <v>0</v>
      </c>
      <c r="I6690" s="591" t="e">
        <f>H6690/'Output Sheet'!$B$8</f>
        <v>#DIV/0!</v>
      </c>
      <c r="J6690" s="596"/>
      <c r="K6690" s="560"/>
      <c r="L6690" s="560"/>
      <c r="M6690" s="560"/>
      <c r="N6690" s="560"/>
      <c r="O6690" s="560"/>
      <c r="P6690" s="560"/>
      <c r="Q6690" s="560"/>
      <c r="R6690" s="560"/>
      <c r="S6690" s="560"/>
      <c r="T6690" s="560"/>
      <c r="U6690" s="560"/>
    </row>
    <row r="6691" spans="1:21">
      <c r="A6691" s="593">
        <f t="shared" si="624"/>
        <v>41553</v>
      </c>
      <c r="B6691" s="594">
        <v>41553.750387037035</v>
      </c>
      <c r="C6691" s="560">
        <f t="shared" si="625"/>
        <v>2013</v>
      </c>
      <c r="D6691" s="560">
        <f t="shared" si="626"/>
        <v>10</v>
      </c>
      <c r="E6691" s="560">
        <f t="shared" si="627"/>
        <v>6</v>
      </c>
      <c r="F6691" s="560">
        <f t="shared" si="628"/>
        <v>18</v>
      </c>
      <c r="G6691" s="595">
        <f t="shared" si="629"/>
        <v>1</v>
      </c>
      <c r="H6691" s="590">
        <f>CHOOSE('Output Sheet'!$B$4,'8760 Data'!J6691,'8760 Data'!K6691,'8760 Data'!L6691,'8760 Data'!M6691,'8760 Data'!N6691,'8760 Data'!O6691,'8760 Data'!P6691,'8760 Data'!Q6691,'8760 Data'!R6691,'8760 Data'!S6691,'8760 Data'!T6691,'8760 Data'!U6691)</f>
        <v>0</v>
      </c>
      <c r="I6691" s="591" t="e">
        <f>H6691/'Output Sheet'!$B$8</f>
        <v>#DIV/0!</v>
      </c>
      <c r="J6691" s="596"/>
      <c r="K6691" s="560"/>
      <c r="L6691" s="560"/>
      <c r="M6691" s="560"/>
      <c r="N6691" s="560"/>
      <c r="O6691" s="560"/>
      <c r="P6691" s="560"/>
      <c r="Q6691" s="560"/>
      <c r="R6691" s="560"/>
      <c r="S6691" s="560"/>
      <c r="T6691" s="560"/>
      <c r="U6691" s="560"/>
    </row>
    <row r="6692" spans="1:21">
      <c r="A6692" s="593">
        <f t="shared" si="624"/>
        <v>41553</v>
      </c>
      <c r="B6692" s="594">
        <v>41553.792053761572</v>
      </c>
      <c r="C6692" s="560">
        <f t="shared" si="625"/>
        <v>2013</v>
      </c>
      <c r="D6692" s="560">
        <f t="shared" si="626"/>
        <v>10</v>
      </c>
      <c r="E6692" s="560">
        <f t="shared" si="627"/>
        <v>6</v>
      </c>
      <c r="F6692" s="560">
        <f t="shared" si="628"/>
        <v>19</v>
      </c>
      <c r="G6692" s="595">
        <f t="shared" si="629"/>
        <v>1</v>
      </c>
      <c r="H6692" s="590">
        <f>CHOOSE('Output Sheet'!$B$4,'8760 Data'!J6692,'8760 Data'!K6692,'8760 Data'!L6692,'8760 Data'!M6692,'8760 Data'!N6692,'8760 Data'!O6692,'8760 Data'!P6692,'8760 Data'!Q6692,'8760 Data'!R6692,'8760 Data'!S6692,'8760 Data'!T6692,'8760 Data'!U6692)</f>
        <v>0</v>
      </c>
      <c r="I6692" s="591" t="e">
        <f>H6692/'Output Sheet'!$B$8</f>
        <v>#DIV/0!</v>
      </c>
      <c r="J6692" s="596"/>
      <c r="K6692" s="560"/>
      <c r="L6692" s="560"/>
      <c r="M6692" s="560"/>
      <c r="N6692" s="560"/>
      <c r="O6692" s="560"/>
      <c r="P6692" s="560"/>
      <c r="Q6692" s="560"/>
      <c r="R6692" s="560"/>
      <c r="S6692" s="560"/>
      <c r="T6692" s="560"/>
      <c r="U6692" s="560"/>
    </row>
    <row r="6693" spans="1:21">
      <c r="A6693" s="593">
        <f t="shared" si="624"/>
        <v>41553</v>
      </c>
      <c r="B6693" s="594">
        <v>41553.833720486109</v>
      </c>
      <c r="C6693" s="560">
        <f t="shared" si="625"/>
        <v>2013</v>
      </c>
      <c r="D6693" s="560">
        <f t="shared" si="626"/>
        <v>10</v>
      </c>
      <c r="E6693" s="560">
        <f t="shared" si="627"/>
        <v>6</v>
      </c>
      <c r="F6693" s="560">
        <f t="shared" si="628"/>
        <v>20</v>
      </c>
      <c r="G6693" s="595">
        <f t="shared" si="629"/>
        <v>1</v>
      </c>
      <c r="H6693" s="590">
        <f>CHOOSE('Output Sheet'!$B$4,'8760 Data'!J6693,'8760 Data'!K6693,'8760 Data'!L6693,'8760 Data'!M6693,'8760 Data'!N6693,'8760 Data'!O6693,'8760 Data'!P6693,'8760 Data'!Q6693,'8760 Data'!R6693,'8760 Data'!S6693,'8760 Data'!T6693,'8760 Data'!U6693)</f>
        <v>0</v>
      </c>
      <c r="I6693" s="591" t="e">
        <f>H6693/'Output Sheet'!$B$8</f>
        <v>#DIV/0!</v>
      </c>
      <c r="J6693" s="596"/>
      <c r="K6693" s="560"/>
      <c r="L6693" s="560"/>
      <c r="M6693" s="560"/>
      <c r="N6693" s="560"/>
      <c r="O6693" s="560"/>
      <c r="P6693" s="560"/>
      <c r="Q6693" s="560"/>
      <c r="R6693" s="560"/>
      <c r="S6693" s="560"/>
      <c r="T6693" s="560"/>
      <c r="U6693" s="560"/>
    </row>
    <row r="6694" spans="1:21">
      <c r="A6694" s="593">
        <f t="shared" si="624"/>
        <v>41553</v>
      </c>
      <c r="B6694" s="594">
        <v>41553.875387210646</v>
      </c>
      <c r="C6694" s="560">
        <f t="shared" si="625"/>
        <v>2013</v>
      </c>
      <c r="D6694" s="560">
        <f t="shared" si="626"/>
        <v>10</v>
      </c>
      <c r="E6694" s="560">
        <f t="shared" si="627"/>
        <v>6</v>
      </c>
      <c r="F6694" s="560">
        <f t="shared" si="628"/>
        <v>21</v>
      </c>
      <c r="G6694" s="595">
        <f t="shared" si="629"/>
        <v>1</v>
      </c>
      <c r="H6694" s="590">
        <f>CHOOSE('Output Sheet'!$B$4,'8760 Data'!J6694,'8760 Data'!K6694,'8760 Data'!L6694,'8760 Data'!M6694,'8760 Data'!N6694,'8760 Data'!O6694,'8760 Data'!P6694,'8760 Data'!Q6694,'8760 Data'!R6694,'8760 Data'!S6694,'8760 Data'!T6694,'8760 Data'!U6694)</f>
        <v>0</v>
      </c>
      <c r="I6694" s="591" t="e">
        <f>H6694/'Output Sheet'!$B$8</f>
        <v>#DIV/0!</v>
      </c>
      <c r="J6694" s="596"/>
      <c r="K6694" s="560"/>
      <c r="L6694" s="560"/>
      <c r="M6694" s="560"/>
      <c r="N6694" s="560"/>
      <c r="O6694" s="560"/>
      <c r="P6694" s="560"/>
      <c r="Q6694" s="560"/>
      <c r="R6694" s="560"/>
      <c r="S6694" s="560"/>
      <c r="T6694" s="560"/>
      <c r="U6694" s="560"/>
    </row>
    <row r="6695" spans="1:21">
      <c r="A6695" s="593">
        <f t="shared" si="624"/>
        <v>41553</v>
      </c>
      <c r="B6695" s="594">
        <v>41553.917053935184</v>
      </c>
      <c r="C6695" s="560">
        <f t="shared" si="625"/>
        <v>2013</v>
      </c>
      <c r="D6695" s="560">
        <f t="shared" si="626"/>
        <v>10</v>
      </c>
      <c r="E6695" s="560">
        <f t="shared" si="627"/>
        <v>6</v>
      </c>
      <c r="F6695" s="560">
        <f t="shared" si="628"/>
        <v>22</v>
      </c>
      <c r="G6695" s="595">
        <f t="shared" si="629"/>
        <v>1</v>
      </c>
      <c r="H6695" s="590">
        <f>CHOOSE('Output Sheet'!$B$4,'8760 Data'!J6695,'8760 Data'!K6695,'8760 Data'!L6695,'8760 Data'!M6695,'8760 Data'!N6695,'8760 Data'!O6695,'8760 Data'!P6695,'8760 Data'!Q6695,'8760 Data'!R6695,'8760 Data'!S6695,'8760 Data'!T6695,'8760 Data'!U6695)</f>
        <v>0</v>
      </c>
      <c r="I6695" s="591" t="e">
        <f>H6695/'Output Sheet'!$B$8</f>
        <v>#DIV/0!</v>
      </c>
      <c r="J6695" s="596"/>
      <c r="K6695" s="560"/>
      <c r="L6695" s="560"/>
      <c r="M6695" s="560"/>
      <c r="N6695" s="560"/>
      <c r="O6695" s="560"/>
      <c r="P6695" s="560"/>
      <c r="Q6695" s="560"/>
      <c r="R6695" s="560"/>
      <c r="S6695" s="560"/>
      <c r="T6695" s="560"/>
      <c r="U6695" s="560"/>
    </row>
    <row r="6696" spans="1:21">
      <c r="A6696" s="593">
        <f t="shared" si="624"/>
        <v>41553</v>
      </c>
      <c r="B6696" s="594">
        <v>41553.958720659721</v>
      </c>
      <c r="C6696" s="560">
        <f t="shared" si="625"/>
        <v>2013</v>
      </c>
      <c r="D6696" s="560">
        <f t="shared" si="626"/>
        <v>10</v>
      </c>
      <c r="E6696" s="560">
        <f t="shared" si="627"/>
        <v>6</v>
      </c>
      <c r="F6696" s="560">
        <f t="shared" si="628"/>
        <v>23</v>
      </c>
      <c r="G6696" s="595">
        <f t="shared" si="629"/>
        <v>1</v>
      </c>
      <c r="H6696" s="590">
        <f>CHOOSE('Output Sheet'!$B$4,'8760 Data'!J6696,'8760 Data'!K6696,'8760 Data'!L6696,'8760 Data'!M6696,'8760 Data'!N6696,'8760 Data'!O6696,'8760 Data'!P6696,'8760 Data'!Q6696,'8760 Data'!R6696,'8760 Data'!S6696,'8760 Data'!T6696,'8760 Data'!U6696)</f>
        <v>0</v>
      </c>
      <c r="I6696" s="591" t="e">
        <f>H6696/'Output Sheet'!$B$8</f>
        <v>#DIV/0!</v>
      </c>
      <c r="J6696" s="596"/>
      <c r="K6696" s="560"/>
      <c r="L6696" s="560"/>
      <c r="M6696" s="560"/>
      <c r="N6696" s="560"/>
      <c r="O6696" s="560"/>
      <c r="P6696" s="560"/>
      <c r="Q6696" s="560"/>
      <c r="R6696" s="560"/>
      <c r="S6696" s="560"/>
      <c r="T6696" s="560"/>
      <c r="U6696" s="560"/>
    </row>
    <row r="6697" spans="1:21">
      <c r="A6697" s="593">
        <f t="shared" si="624"/>
        <v>41554</v>
      </c>
      <c r="B6697" s="594">
        <v>41554.000387384258</v>
      </c>
      <c r="C6697" s="560">
        <f t="shared" si="625"/>
        <v>2013</v>
      </c>
      <c r="D6697" s="560">
        <f t="shared" si="626"/>
        <v>10</v>
      </c>
      <c r="E6697" s="560">
        <f t="shared" si="627"/>
        <v>7</v>
      </c>
      <c r="F6697" s="560">
        <f t="shared" si="628"/>
        <v>24</v>
      </c>
      <c r="G6697" s="595">
        <f t="shared" si="629"/>
        <v>2</v>
      </c>
      <c r="H6697" s="590">
        <f>CHOOSE('Output Sheet'!$B$4,'8760 Data'!J6697,'8760 Data'!K6697,'8760 Data'!L6697,'8760 Data'!M6697,'8760 Data'!N6697,'8760 Data'!O6697,'8760 Data'!P6697,'8760 Data'!Q6697,'8760 Data'!R6697,'8760 Data'!S6697,'8760 Data'!T6697,'8760 Data'!U6697)</f>
        <v>0</v>
      </c>
      <c r="I6697" s="591" t="e">
        <f>H6697/'Output Sheet'!$B$8</f>
        <v>#DIV/0!</v>
      </c>
      <c r="J6697" s="596"/>
      <c r="K6697" s="560"/>
      <c r="L6697" s="560"/>
      <c r="M6697" s="560"/>
      <c r="N6697" s="560"/>
      <c r="O6697" s="560"/>
      <c r="P6697" s="560"/>
      <c r="Q6697" s="560"/>
      <c r="R6697" s="560"/>
      <c r="S6697" s="560"/>
      <c r="T6697" s="560"/>
      <c r="U6697" s="560"/>
    </row>
    <row r="6698" spans="1:21">
      <c r="A6698" s="593">
        <f t="shared" si="624"/>
        <v>41554</v>
      </c>
      <c r="B6698" s="594">
        <v>41554.042054108795</v>
      </c>
      <c r="C6698" s="560">
        <f t="shared" si="625"/>
        <v>2013</v>
      </c>
      <c r="D6698" s="560">
        <f t="shared" si="626"/>
        <v>10</v>
      </c>
      <c r="E6698" s="560">
        <f t="shared" si="627"/>
        <v>7</v>
      </c>
      <c r="F6698" s="560">
        <f t="shared" si="628"/>
        <v>1</v>
      </c>
      <c r="G6698" s="595">
        <f t="shared" si="629"/>
        <v>2</v>
      </c>
      <c r="H6698" s="590">
        <f>CHOOSE('Output Sheet'!$B$4,'8760 Data'!J6698,'8760 Data'!K6698,'8760 Data'!L6698,'8760 Data'!M6698,'8760 Data'!N6698,'8760 Data'!O6698,'8760 Data'!P6698,'8760 Data'!Q6698,'8760 Data'!R6698,'8760 Data'!S6698,'8760 Data'!T6698,'8760 Data'!U6698)</f>
        <v>0</v>
      </c>
      <c r="I6698" s="591" t="e">
        <f>H6698/'Output Sheet'!$B$8</f>
        <v>#DIV/0!</v>
      </c>
      <c r="J6698" s="596"/>
      <c r="K6698" s="560"/>
      <c r="L6698" s="560"/>
      <c r="M6698" s="560"/>
      <c r="N6698" s="560"/>
      <c r="O6698" s="560"/>
      <c r="P6698" s="560"/>
      <c r="Q6698" s="560"/>
      <c r="R6698" s="560"/>
      <c r="S6698" s="560"/>
      <c r="T6698" s="560"/>
      <c r="U6698" s="560"/>
    </row>
    <row r="6699" spans="1:21">
      <c r="A6699" s="593">
        <f t="shared" si="624"/>
        <v>41554</v>
      </c>
      <c r="B6699" s="594">
        <v>41554.083720833332</v>
      </c>
      <c r="C6699" s="560">
        <f t="shared" si="625"/>
        <v>2013</v>
      </c>
      <c r="D6699" s="560">
        <f t="shared" si="626"/>
        <v>10</v>
      </c>
      <c r="E6699" s="560">
        <f t="shared" si="627"/>
        <v>7</v>
      </c>
      <c r="F6699" s="560">
        <f t="shared" si="628"/>
        <v>2</v>
      </c>
      <c r="G6699" s="595">
        <f t="shared" si="629"/>
        <v>2</v>
      </c>
      <c r="H6699" s="590">
        <f>CHOOSE('Output Sheet'!$B$4,'8760 Data'!J6699,'8760 Data'!K6699,'8760 Data'!L6699,'8760 Data'!M6699,'8760 Data'!N6699,'8760 Data'!O6699,'8760 Data'!P6699,'8760 Data'!Q6699,'8760 Data'!R6699,'8760 Data'!S6699,'8760 Data'!T6699,'8760 Data'!U6699)</f>
        <v>0</v>
      </c>
      <c r="I6699" s="591" t="e">
        <f>H6699/'Output Sheet'!$B$8</f>
        <v>#DIV/0!</v>
      </c>
      <c r="J6699" s="596"/>
      <c r="K6699" s="560"/>
      <c r="L6699" s="560"/>
      <c r="M6699" s="560"/>
      <c r="N6699" s="560"/>
      <c r="O6699" s="560"/>
      <c r="P6699" s="560"/>
      <c r="Q6699" s="560"/>
      <c r="R6699" s="560"/>
      <c r="S6699" s="560"/>
      <c r="T6699" s="560"/>
      <c r="U6699" s="560"/>
    </row>
    <row r="6700" spans="1:21">
      <c r="A6700" s="593">
        <f t="shared" si="624"/>
        <v>41554</v>
      </c>
      <c r="B6700" s="594">
        <v>41554.12538755787</v>
      </c>
      <c r="C6700" s="560">
        <f t="shared" si="625"/>
        <v>2013</v>
      </c>
      <c r="D6700" s="560">
        <f t="shared" si="626"/>
        <v>10</v>
      </c>
      <c r="E6700" s="560">
        <f t="shared" si="627"/>
        <v>7</v>
      </c>
      <c r="F6700" s="560">
        <f t="shared" si="628"/>
        <v>3</v>
      </c>
      <c r="G6700" s="595">
        <f t="shared" si="629"/>
        <v>2</v>
      </c>
      <c r="H6700" s="590">
        <f>CHOOSE('Output Sheet'!$B$4,'8760 Data'!J6700,'8760 Data'!K6700,'8760 Data'!L6700,'8760 Data'!M6700,'8760 Data'!N6700,'8760 Data'!O6700,'8760 Data'!P6700,'8760 Data'!Q6700,'8760 Data'!R6700,'8760 Data'!S6700,'8760 Data'!T6700,'8760 Data'!U6700)</f>
        <v>0</v>
      </c>
      <c r="I6700" s="591" t="e">
        <f>H6700/'Output Sheet'!$B$8</f>
        <v>#DIV/0!</v>
      </c>
      <c r="J6700" s="596"/>
      <c r="K6700" s="560"/>
      <c r="L6700" s="560"/>
      <c r="M6700" s="560"/>
      <c r="N6700" s="560"/>
      <c r="O6700" s="560"/>
      <c r="P6700" s="560"/>
      <c r="Q6700" s="560"/>
      <c r="R6700" s="560"/>
      <c r="S6700" s="560"/>
      <c r="T6700" s="560"/>
      <c r="U6700" s="560"/>
    </row>
    <row r="6701" spans="1:21">
      <c r="A6701" s="593">
        <f t="shared" si="624"/>
        <v>41554</v>
      </c>
      <c r="B6701" s="594">
        <v>41554.167054282407</v>
      </c>
      <c r="C6701" s="560">
        <f t="shared" si="625"/>
        <v>2013</v>
      </c>
      <c r="D6701" s="560">
        <f t="shared" si="626"/>
        <v>10</v>
      </c>
      <c r="E6701" s="560">
        <f t="shared" si="627"/>
        <v>7</v>
      </c>
      <c r="F6701" s="560">
        <f t="shared" si="628"/>
        <v>4</v>
      </c>
      <c r="G6701" s="595">
        <f t="shared" si="629"/>
        <v>2</v>
      </c>
      <c r="H6701" s="590">
        <f>CHOOSE('Output Sheet'!$B$4,'8760 Data'!J6701,'8760 Data'!K6701,'8760 Data'!L6701,'8760 Data'!M6701,'8760 Data'!N6701,'8760 Data'!O6701,'8760 Data'!P6701,'8760 Data'!Q6701,'8760 Data'!R6701,'8760 Data'!S6701,'8760 Data'!T6701,'8760 Data'!U6701)</f>
        <v>0</v>
      </c>
      <c r="I6701" s="591" t="e">
        <f>H6701/'Output Sheet'!$B$8</f>
        <v>#DIV/0!</v>
      </c>
      <c r="J6701" s="596"/>
      <c r="K6701" s="560"/>
      <c r="L6701" s="560"/>
      <c r="M6701" s="560"/>
      <c r="N6701" s="560"/>
      <c r="O6701" s="560"/>
      <c r="P6701" s="560"/>
      <c r="Q6701" s="560"/>
      <c r="R6701" s="560"/>
      <c r="S6701" s="560"/>
      <c r="T6701" s="560"/>
      <c r="U6701" s="560"/>
    </row>
    <row r="6702" spans="1:21">
      <c r="A6702" s="593">
        <f t="shared" si="624"/>
        <v>41554</v>
      </c>
      <c r="B6702" s="594">
        <v>41554.208721006944</v>
      </c>
      <c r="C6702" s="560">
        <f t="shared" si="625"/>
        <v>2013</v>
      </c>
      <c r="D6702" s="560">
        <f t="shared" si="626"/>
        <v>10</v>
      </c>
      <c r="E6702" s="560">
        <f t="shared" si="627"/>
        <v>7</v>
      </c>
      <c r="F6702" s="560">
        <f t="shared" si="628"/>
        <v>5</v>
      </c>
      <c r="G6702" s="595">
        <f t="shared" si="629"/>
        <v>2</v>
      </c>
      <c r="H6702" s="590">
        <f>CHOOSE('Output Sheet'!$B$4,'8760 Data'!J6702,'8760 Data'!K6702,'8760 Data'!L6702,'8760 Data'!M6702,'8760 Data'!N6702,'8760 Data'!O6702,'8760 Data'!P6702,'8760 Data'!Q6702,'8760 Data'!R6702,'8760 Data'!S6702,'8760 Data'!T6702,'8760 Data'!U6702)</f>
        <v>0</v>
      </c>
      <c r="I6702" s="591" t="e">
        <f>H6702/'Output Sheet'!$B$8</f>
        <v>#DIV/0!</v>
      </c>
      <c r="J6702" s="596"/>
      <c r="K6702" s="560"/>
      <c r="L6702" s="560"/>
      <c r="M6702" s="560"/>
      <c r="N6702" s="560"/>
      <c r="O6702" s="560"/>
      <c r="P6702" s="560"/>
      <c r="Q6702" s="560"/>
      <c r="R6702" s="560"/>
      <c r="S6702" s="560"/>
      <c r="T6702" s="560"/>
      <c r="U6702" s="560"/>
    </row>
    <row r="6703" spans="1:21">
      <c r="A6703" s="593">
        <f t="shared" si="624"/>
        <v>41554</v>
      </c>
      <c r="B6703" s="594">
        <v>41554.250387731481</v>
      </c>
      <c r="C6703" s="560">
        <f t="shared" si="625"/>
        <v>2013</v>
      </c>
      <c r="D6703" s="560">
        <f t="shared" si="626"/>
        <v>10</v>
      </c>
      <c r="E6703" s="560">
        <f t="shared" si="627"/>
        <v>7</v>
      </c>
      <c r="F6703" s="560">
        <f t="shared" si="628"/>
        <v>6</v>
      </c>
      <c r="G6703" s="595">
        <f t="shared" si="629"/>
        <v>2</v>
      </c>
      <c r="H6703" s="590">
        <f>CHOOSE('Output Sheet'!$B$4,'8760 Data'!J6703,'8760 Data'!K6703,'8760 Data'!L6703,'8760 Data'!M6703,'8760 Data'!N6703,'8760 Data'!O6703,'8760 Data'!P6703,'8760 Data'!Q6703,'8760 Data'!R6703,'8760 Data'!S6703,'8760 Data'!T6703,'8760 Data'!U6703)</f>
        <v>0</v>
      </c>
      <c r="I6703" s="591" t="e">
        <f>H6703/'Output Sheet'!$B$8</f>
        <v>#DIV/0!</v>
      </c>
      <c r="J6703" s="596"/>
      <c r="K6703" s="560"/>
      <c r="L6703" s="560"/>
      <c r="M6703" s="560"/>
      <c r="N6703" s="560"/>
      <c r="O6703" s="560"/>
      <c r="P6703" s="560"/>
      <c r="Q6703" s="560"/>
      <c r="R6703" s="560"/>
      <c r="S6703" s="560"/>
      <c r="T6703" s="560"/>
      <c r="U6703" s="560"/>
    </row>
    <row r="6704" spans="1:21">
      <c r="A6704" s="593">
        <f t="shared" si="624"/>
        <v>41554</v>
      </c>
      <c r="B6704" s="594">
        <v>41554.292054456018</v>
      </c>
      <c r="C6704" s="560">
        <f t="shared" si="625"/>
        <v>2013</v>
      </c>
      <c r="D6704" s="560">
        <f t="shared" si="626"/>
        <v>10</v>
      </c>
      <c r="E6704" s="560">
        <f t="shared" si="627"/>
        <v>7</v>
      </c>
      <c r="F6704" s="560">
        <f t="shared" si="628"/>
        <v>7</v>
      </c>
      <c r="G6704" s="595">
        <f t="shared" si="629"/>
        <v>2</v>
      </c>
      <c r="H6704" s="590">
        <f>CHOOSE('Output Sheet'!$B$4,'8760 Data'!J6704,'8760 Data'!K6704,'8760 Data'!L6704,'8760 Data'!M6704,'8760 Data'!N6704,'8760 Data'!O6704,'8760 Data'!P6704,'8760 Data'!Q6704,'8760 Data'!R6704,'8760 Data'!S6704,'8760 Data'!T6704,'8760 Data'!U6704)</f>
        <v>0</v>
      </c>
      <c r="I6704" s="591" t="e">
        <f>H6704/'Output Sheet'!$B$8</f>
        <v>#DIV/0!</v>
      </c>
      <c r="J6704" s="596"/>
      <c r="K6704" s="560"/>
      <c r="L6704" s="560"/>
      <c r="M6704" s="560"/>
      <c r="N6704" s="560"/>
      <c r="O6704" s="560"/>
      <c r="P6704" s="560"/>
      <c r="Q6704" s="560"/>
      <c r="R6704" s="560"/>
      <c r="S6704" s="560"/>
      <c r="T6704" s="560"/>
      <c r="U6704" s="560"/>
    </row>
    <row r="6705" spans="1:21">
      <c r="A6705" s="593">
        <f t="shared" si="624"/>
        <v>41554</v>
      </c>
      <c r="B6705" s="594">
        <v>41554.333721180556</v>
      </c>
      <c r="C6705" s="560">
        <f t="shared" si="625"/>
        <v>2013</v>
      </c>
      <c r="D6705" s="560">
        <f t="shared" si="626"/>
        <v>10</v>
      </c>
      <c r="E6705" s="560">
        <f t="shared" si="627"/>
        <v>7</v>
      </c>
      <c r="F6705" s="560">
        <f t="shared" si="628"/>
        <v>8</v>
      </c>
      <c r="G6705" s="595">
        <f t="shared" si="629"/>
        <v>2</v>
      </c>
      <c r="H6705" s="590">
        <f>CHOOSE('Output Sheet'!$B$4,'8760 Data'!J6705,'8760 Data'!K6705,'8760 Data'!L6705,'8760 Data'!M6705,'8760 Data'!N6705,'8760 Data'!O6705,'8760 Data'!P6705,'8760 Data'!Q6705,'8760 Data'!R6705,'8760 Data'!S6705,'8760 Data'!T6705,'8760 Data'!U6705)</f>
        <v>0</v>
      </c>
      <c r="I6705" s="591" t="e">
        <f>H6705/'Output Sheet'!$B$8</f>
        <v>#DIV/0!</v>
      </c>
      <c r="J6705" s="596"/>
      <c r="K6705" s="560"/>
      <c r="L6705" s="560"/>
      <c r="M6705" s="560"/>
      <c r="N6705" s="560"/>
      <c r="O6705" s="560"/>
      <c r="P6705" s="560"/>
      <c r="Q6705" s="560"/>
      <c r="R6705" s="560"/>
      <c r="S6705" s="560"/>
      <c r="T6705" s="560"/>
      <c r="U6705" s="560"/>
    </row>
    <row r="6706" spans="1:21">
      <c r="A6706" s="593">
        <f t="shared" si="624"/>
        <v>41554</v>
      </c>
      <c r="B6706" s="594">
        <v>41554.375387905093</v>
      </c>
      <c r="C6706" s="560">
        <f t="shared" si="625"/>
        <v>2013</v>
      </c>
      <c r="D6706" s="560">
        <f t="shared" si="626"/>
        <v>10</v>
      </c>
      <c r="E6706" s="560">
        <f t="shared" si="627"/>
        <v>7</v>
      </c>
      <c r="F6706" s="560">
        <f t="shared" si="628"/>
        <v>9</v>
      </c>
      <c r="G6706" s="595">
        <f t="shared" si="629"/>
        <v>2</v>
      </c>
      <c r="H6706" s="590">
        <f>CHOOSE('Output Sheet'!$B$4,'8760 Data'!J6706,'8760 Data'!K6706,'8760 Data'!L6706,'8760 Data'!M6706,'8760 Data'!N6706,'8760 Data'!O6706,'8760 Data'!P6706,'8760 Data'!Q6706,'8760 Data'!R6706,'8760 Data'!S6706,'8760 Data'!T6706,'8760 Data'!U6706)</f>
        <v>0</v>
      </c>
      <c r="I6706" s="591" t="e">
        <f>H6706/'Output Sheet'!$B$8</f>
        <v>#DIV/0!</v>
      </c>
      <c r="J6706" s="596"/>
      <c r="K6706" s="560"/>
      <c r="L6706" s="560"/>
      <c r="M6706" s="560"/>
      <c r="N6706" s="560"/>
      <c r="O6706" s="560"/>
      <c r="P6706" s="560"/>
      <c r="Q6706" s="560"/>
      <c r="R6706" s="560"/>
      <c r="S6706" s="560"/>
      <c r="T6706" s="560"/>
      <c r="U6706" s="560"/>
    </row>
    <row r="6707" spans="1:21">
      <c r="A6707" s="593">
        <f t="shared" si="624"/>
        <v>41554</v>
      </c>
      <c r="B6707" s="594">
        <v>41554.41705462963</v>
      </c>
      <c r="C6707" s="560">
        <f t="shared" si="625"/>
        <v>2013</v>
      </c>
      <c r="D6707" s="560">
        <f t="shared" si="626"/>
        <v>10</v>
      </c>
      <c r="E6707" s="560">
        <f t="shared" si="627"/>
        <v>7</v>
      </c>
      <c r="F6707" s="560">
        <f t="shared" si="628"/>
        <v>10</v>
      </c>
      <c r="G6707" s="595">
        <f t="shared" si="629"/>
        <v>2</v>
      </c>
      <c r="H6707" s="590">
        <f>CHOOSE('Output Sheet'!$B$4,'8760 Data'!J6707,'8760 Data'!K6707,'8760 Data'!L6707,'8760 Data'!M6707,'8760 Data'!N6707,'8760 Data'!O6707,'8760 Data'!P6707,'8760 Data'!Q6707,'8760 Data'!R6707,'8760 Data'!S6707,'8760 Data'!T6707,'8760 Data'!U6707)</f>
        <v>0</v>
      </c>
      <c r="I6707" s="591" t="e">
        <f>H6707/'Output Sheet'!$B$8</f>
        <v>#DIV/0!</v>
      </c>
      <c r="J6707" s="596"/>
      <c r="K6707" s="560"/>
      <c r="L6707" s="560"/>
      <c r="M6707" s="560"/>
      <c r="N6707" s="560"/>
      <c r="O6707" s="560"/>
      <c r="P6707" s="560"/>
      <c r="Q6707" s="560"/>
      <c r="R6707" s="560"/>
      <c r="S6707" s="560"/>
      <c r="T6707" s="560"/>
      <c r="U6707" s="560"/>
    </row>
    <row r="6708" spans="1:21">
      <c r="A6708" s="593">
        <f t="shared" si="624"/>
        <v>41554</v>
      </c>
      <c r="B6708" s="594">
        <v>41554.458721354167</v>
      </c>
      <c r="C6708" s="560">
        <f t="shared" si="625"/>
        <v>2013</v>
      </c>
      <c r="D6708" s="560">
        <f t="shared" si="626"/>
        <v>10</v>
      </c>
      <c r="E6708" s="560">
        <f t="shared" si="627"/>
        <v>7</v>
      </c>
      <c r="F6708" s="560">
        <f t="shared" si="628"/>
        <v>11</v>
      </c>
      <c r="G6708" s="595">
        <f t="shared" si="629"/>
        <v>2</v>
      </c>
      <c r="H6708" s="590">
        <f>CHOOSE('Output Sheet'!$B$4,'8760 Data'!J6708,'8760 Data'!K6708,'8760 Data'!L6708,'8760 Data'!M6708,'8760 Data'!N6708,'8760 Data'!O6708,'8760 Data'!P6708,'8760 Data'!Q6708,'8760 Data'!R6708,'8760 Data'!S6708,'8760 Data'!T6708,'8760 Data'!U6708)</f>
        <v>0</v>
      </c>
      <c r="I6708" s="591" t="e">
        <f>H6708/'Output Sheet'!$B$8</f>
        <v>#DIV/0!</v>
      </c>
      <c r="J6708" s="596"/>
      <c r="K6708" s="560"/>
      <c r="L6708" s="560"/>
      <c r="M6708" s="560"/>
      <c r="N6708" s="560"/>
      <c r="O6708" s="560"/>
      <c r="P6708" s="560"/>
      <c r="Q6708" s="560"/>
      <c r="R6708" s="560"/>
      <c r="S6708" s="560"/>
      <c r="T6708" s="560"/>
      <c r="U6708" s="560"/>
    </row>
    <row r="6709" spans="1:21">
      <c r="A6709" s="593">
        <f t="shared" si="624"/>
        <v>41554</v>
      </c>
      <c r="B6709" s="594">
        <v>41554.500388078704</v>
      </c>
      <c r="C6709" s="560">
        <f t="shared" si="625"/>
        <v>2013</v>
      </c>
      <c r="D6709" s="560">
        <f t="shared" si="626"/>
        <v>10</v>
      </c>
      <c r="E6709" s="560">
        <f t="shared" si="627"/>
        <v>7</v>
      </c>
      <c r="F6709" s="560">
        <f t="shared" si="628"/>
        <v>12</v>
      </c>
      <c r="G6709" s="595">
        <f t="shared" si="629"/>
        <v>2</v>
      </c>
      <c r="H6709" s="590">
        <f>CHOOSE('Output Sheet'!$B$4,'8760 Data'!J6709,'8760 Data'!K6709,'8760 Data'!L6709,'8760 Data'!M6709,'8760 Data'!N6709,'8760 Data'!O6709,'8760 Data'!P6709,'8760 Data'!Q6709,'8760 Data'!R6709,'8760 Data'!S6709,'8760 Data'!T6709,'8760 Data'!U6709)</f>
        <v>0</v>
      </c>
      <c r="I6709" s="591" t="e">
        <f>H6709/'Output Sheet'!$B$8</f>
        <v>#DIV/0!</v>
      </c>
      <c r="J6709" s="596"/>
      <c r="K6709" s="560"/>
      <c r="L6709" s="560"/>
      <c r="M6709" s="560"/>
      <c r="N6709" s="560"/>
      <c r="O6709" s="560"/>
      <c r="P6709" s="560"/>
      <c r="Q6709" s="560"/>
      <c r="R6709" s="560"/>
      <c r="S6709" s="560"/>
      <c r="T6709" s="560"/>
      <c r="U6709" s="560"/>
    </row>
    <row r="6710" spans="1:21">
      <c r="A6710" s="593">
        <f t="shared" si="624"/>
        <v>41554</v>
      </c>
      <c r="B6710" s="594">
        <v>41554.542054803242</v>
      </c>
      <c r="C6710" s="560">
        <f t="shared" si="625"/>
        <v>2013</v>
      </c>
      <c r="D6710" s="560">
        <f t="shared" si="626"/>
        <v>10</v>
      </c>
      <c r="E6710" s="560">
        <f t="shared" si="627"/>
        <v>7</v>
      </c>
      <c r="F6710" s="560">
        <f t="shared" si="628"/>
        <v>13</v>
      </c>
      <c r="G6710" s="595">
        <f t="shared" si="629"/>
        <v>2</v>
      </c>
      <c r="H6710" s="590">
        <f>CHOOSE('Output Sheet'!$B$4,'8760 Data'!J6710,'8760 Data'!K6710,'8760 Data'!L6710,'8760 Data'!M6710,'8760 Data'!N6710,'8760 Data'!O6710,'8760 Data'!P6710,'8760 Data'!Q6710,'8760 Data'!R6710,'8760 Data'!S6710,'8760 Data'!T6710,'8760 Data'!U6710)</f>
        <v>0</v>
      </c>
      <c r="I6710" s="591" t="e">
        <f>H6710/'Output Sheet'!$B$8</f>
        <v>#DIV/0!</v>
      </c>
      <c r="J6710" s="596"/>
      <c r="K6710" s="560"/>
      <c r="L6710" s="560"/>
      <c r="M6710" s="560"/>
      <c r="N6710" s="560"/>
      <c r="O6710" s="560"/>
      <c r="P6710" s="560"/>
      <c r="Q6710" s="560"/>
      <c r="R6710" s="560"/>
      <c r="S6710" s="560"/>
      <c r="T6710" s="560"/>
      <c r="U6710" s="560"/>
    </row>
    <row r="6711" spans="1:21">
      <c r="A6711" s="593">
        <f t="shared" si="624"/>
        <v>41554</v>
      </c>
      <c r="B6711" s="594">
        <v>41554.583721527779</v>
      </c>
      <c r="C6711" s="560">
        <f t="shared" si="625"/>
        <v>2013</v>
      </c>
      <c r="D6711" s="560">
        <f t="shared" si="626"/>
        <v>10</v>
      </c>
      <c r="E6711" s="560">
        <f t="shared" si="627"/>
        <v>7</v>
      </c>
      <c r="F6711" s="560">
        <f t="shared" si="628"/>
        <v>14</v>
      </c>
      <c r="G6711" s="595">
        <f t="shared" si="629"/>
        <v>2</v>
      </c>
      <c r="H6711" s="590">
        <f>CHOOSE('Output Sheet'!$B$4,'8760 Data'!J6711,'8760 Data'!K6711,'8760 Data'!L6711,'8760 Data'!M6711,'8760 Data'!N6711,'8760 Data'!O6711,'8760 Data'!P6711,'8760 Data'!Q6711,'8760 Data'!R6711,'8760 Data'!S6711,'8760 Data'!T6711,'8760 Data'!U6711)</f>
        <v>0</v>
      </c>
      <c r="I6711" s="591" t="e">
        <f>H6711/'Output Sheet'!$B$8</f>
        <v>#DIV/0!</v>
      </c>
      <c r="J6711" s="596"/>
      <c r="K6711" s="560"/>
      <c r="L6711" s="560"/>
      <c r="M6711" s="560"/>
      <c r="N6711" s="560"/>
      <c r="O6711" s="560"/>
      <c r="P6711" s="560"/>
      <c r="Q6711" s="560"/>
      <c r="R6711" s="560"/>
      <c r="S6711" s="560"/>
      <c r="T6711" s="560"/>
      <c r="U6711" s="560"/>
    </row>
    <row r="6712" spans="1:21">
      <c r="A6712" s="593">
        <f t="shared" si="624"/>
        <v>41554</v>
      </c>
      <c r="B6712" s="594">
        <v>41554.625388252316</v>
      </c>
      <c r="C6712" s="560">
        <f t="shared" si="625"/>
        <v>2013</v>
      </c>
      <c r="D6712" s="560">
        <f t="shared" si="626"/>
        <v>10</v>
      </c>
      <c r="E6712" s="560">
        <f t="shared" si="627"/>
        <v>7</v>
      </c>
      <c r="F6712" s="560">
        <f t="shared" si="628"/>
        <v>15</v>
      </c>
      <c r="G6712" s="595">
        <f t="shared" si="629"/>
        <v>2</v>
      </c>
      <c r="H6712" s="590">
        <f>CHOOSE('Output Sheet'!$B$4,'8760 Data'!J6712,'8760 Data'!K6712,'8760 Data'!L6712,'8760 Data'!M6712,'8760 Data'!N6712,'8760 Data'!O6712,'8760 Data'!P6712,'8760 Data'!Q6712,'8760 Data'!R6712,'8760 Data'!S6712,'8760 Data'!T6712,'8760 Data'!U6712)</f>
        <v>0</v>
      </c>
      <c r="I6712" s="591" t="e">
        <f>H6712/'Output Sheet'!$B$8</f>
        <v>#DIV/0!</v>
      </c>
      <c r="J6712" s="596"/>
      <c r="K6712" s="560"/>
      <c r="L6712" s="560"/>
      <c r="M6712" s="560"/>
      <c r="N6712" s="560"/>
      <c r="O6712" s="560"/>
      <c r="P6712" s="560"/>
      <c r="Q6712" s="560"/>
      <c r="R6712" s="560"/>
      <c r="S6712" s="560"/>
      <c r="T6712" s="560"/>
      <c r="U6712" s="560"/>
    </row>
    <row r="6713" spans="1:21">
      <c r="A6713" s="593">
        <f t="shared" si="624"/>
        <v>41554</v>
      </c>
      <c r="B6713" s="594">
        <v>41554.667054976853</v>
      </c>
      <c r="C6713" s="560">
        <f t="shared" si="625"/>
        <v>2013</v>
      </c>
      <c r="D6713" s="560">
        <f t="shared" si="626"/>
        <v>10</v>
      </c>
      <c r="E6713" s="560">
        <f t="shared" si="627"/>
        <v>7</v>
      </c>
      <c r="F6713" s="560">
        <f t="shared" si="628"/>
        <v>16</v>
      </c>
      <c r="G6713" s="595">
        <f t="shared" si="629"/>
        <v>2</v>
      </c>
      <c r="H6713" s="590">
        <f>CHOOSE('Output Sheet'!$B$4,'8760 Data'!J6713,'8760 Data'!K6713,'8760 Data'!L6713,'8760 Data'!M6713,'8760 Data'!N6713,'8760 Data'!O6713,'8760 Data'!P6713,'8760 Data'!Q6713,'8760 Data'!R6713,'8760 Data'!S6713,'8760 Data'!T6713,'8760 Data'!U6713)</f>
        <v>0</v>
      </c>
      <c r="I6713" s="591" t="e">
        <f>H6713/'Output Sheet'!$B$8</f>
        <v>#DIV/0!</v>
      </c>
      <c r="J6713" s="596"/>
      <c r="K6713" s="560"/>
      <c r="L6713" s="560"/>
      <c r="M6713" s="560"/>
      <c r="N6713" s="560"/>
      <c r="O6713" s="560"/>
      <c r="P6713" s="560"/>
      <c r="Q6713" s="560"/>
      <c r="R6713" s="560"/>
      <c r="S6713" s="560"/>
      <c r="T6713" s="560"/>
      <c r="U6713" s="560"/>
    </row>
    <row r="6714" spans="1:21">
      <c r="A6714" s="593">
        <f t="shared" si="624"/>
        <v>41554</v>
      </c>
      <c r="B6714" s="594">
        <v>41554.70872170139</v>
      </c>
      <c r="C6714" s="560">
        <f t="shared" si="625"/>
        <v>2013</v>
      </c>
      <c r="D6714" s="560">
        <f t="shared" si="626"/>
        <v>10</v>
      </c>
      <c r="E6714" s="560">
        <f t="shared" si="627"/>
        <v>7</v>
      </c>
      <c r="F6714" s="560">
        <f t="shared" si="628"/>
        <v>17</v>
      </c>
      <c r="G6714" s="595">
        <f t="shared" si="629"/>
        <v>2</v>
      </c>
      <c r="H6714" s="590">
        <f>CHOOSE('Output Sheet'!$B$4,'8760 Data'!J6714,'8760 Data'!K6714,'8760 Data'!L6714,'8760 Data'!M6714,'8760 Data'!N6714,'8760 Data'!O6714,'8760 Data'!P6714,'8760 Data'!Q6714,'8760 Data'!R6714,'8760 Data'!S6714,'8760 Data'!T6714,'8760 Data'!U6714)</f>
        <v>0</v>
      </c>
      <c r="I6714" s="591" t="e">
        <f>H6714/'Output Sheet'!$B$8</f>
        <v>#DIV/0!</v>
      </c>
      <c r="J6714" s="596"/>
      <c r="K6714" s="560"/>
      <c r="L6714" s="560"/>
      <c r="M6714" s="560"/>
      <c r="N6714" s="560"/>
      <c r="O6714" s="560"/>
      <c r="P6714" s="560"/>
      <c r="Q6714" s="560"/>
      <c r="R6714" s="560"/>
      <c r="S6714" s="560"/>
      <c r="T6714" s="560"/>
      <c r="U6714" s="560"/>
    </row>
    <row r="6715" spans="1:21">
      <c r="A6715" s="593">
        <f t="shared" si="624"/>
        <v>41554</v>
      </c>
      <c r="B6715" s="594">
        <v>41554.750388425928</v>
      </c>
      <c r="C6715" s="560">
        <f t="shared" si="625"/>
        <v>2013</v>
      </c>
      <c r="D6715" s="560">
        <f t="shared" si="626"/>
        <v>10</v>
      </c>
      <c r="E6715" s="560">
        <f t="shared" si="627"/>
        <v>7</v>
      </c>
      <c r="F6715" s="560">
        <f t="shared" si="628"/>
        <v>18</v>
      </c>
      <c r="G6715" s="595">
        <f t="shared" si="629"/>
        <v>2</v>
      </c>
      <c r="H6715" s="590">
        <f>CHOOSE('Output Sheet'!$B$4,'8760 Data'!J6715,'8760 Data'!K6715,'8760 Data'!L6715,'8760 Data'!M6715,'8760 Data'!N6715,'8760 Data'!O6715,'8760 Data'!P6715,'8760 Data'!Q6715,'8760 Data'!R6715,'8760 Data'!S6715,'8760 Data'!T6715,'8760 Data'!U6715)</f>
        <v>0</v>
      </c>
      <c r="I6715" s="591" t="e">
        <f>H6715/'Output Sheet'!$B$8</f>
        <v>#DIV/0!</v>
      </c>
      <c r="J6715" s="596"/>
      <c r="K6715" s="560"/>
      <c r="L6715" s="560"/>
      <c r="M6715" s="560"/>
      <c r="N6715" s="560"/>
      <c r="O6715" s="560"/>
      <c r="P6715" s="560"/>
      <c r="Q6715" s="560"/>
      <c r="R6715" s="560"/>
      <c r="S6715" s="560"/>
      <c r="T6715" s="560"/>
      <c r="U6715" s="560"/>
    </row>
    <row r="6716" spans="1:21">
      <c r="A6716" s="593">
        <f t="shared" si="624"/>
        <v>41554</v>
      </c>
      <c r="B6716" s="594">
        <v>41554.792055150465</v>
      </c>
      <c r="C6716" s="560">
        <f t="shared" si="625"/>
        <v>2013</v>
      </c>
      <c r="D6716" s="560">
        <f t="shared" si="626"/>
        <v>10</v>
      </c>
      <c r="E6716" s="560">
        <f t="shared" si="627"/>
        <v>7</v>
      </c>
      <c r="F6716" s="560">
        <f t="shared" si="628"/>
        <v>19</v>
      </c>
      <c r="G6716" s="595">
        <f t="shared" si="629"/>
        <v>2</v>
      </c>
      <c r="H6716" s="590">
        <f>CHOOSE('Output Sheet'!$B$4,'8760 Data'!J6716,'8760 Data'!K6716,'8760 Data'!L6716,'8760 Data'!M6716,'8760 Data'!N6716,'8760 Data'!O6716,'8760 Data'!P6716,'8760 Data'!Q6716,'8760 Data'!R6716,'8760 Data'!S6716,'8760 Data'!T6716,'8760 Data'!U6716)</f>
        <v>0</v>
      </c>
      <c r="I6716" s="591" t="e">
        <f>H6716/'Output Sheet'!$B$8</f>
        <v>#DIV/0!</v>
      </c>
      <c r="J6716" s="596"/>
      <c r="K6716" s="560"/>
      <c r="L6716" s="560"/>
      <c r="M6716" s="560"/>
      <c r="N6716" s="560"/>
      <c r="O6716" s="560"/>
      <c r="P6716" s="560"/>
      <c r="Q6716" s="560"/>
      <c r="R6716" s="560"/>
      <c r="S6716" s="560"/>
      <c r="T6716" s="560"/>
      <c r="U6716" s="560"/>
    </row>
    <row r="6717" spans="1:21">
      <c r="A6717" s="593">
        <f t="shared" si="624"/>
        <v>41554</v>
      </c>
      <c r="B6717" s="594">
        <v>41554.833721875002</v>
      </c>
      <c r="C6717" s="560">
        <f t="shared" si="625"/>
        <v>2013</v>
      </c>
      <c r="D6717" s="560">
        <f t="shared" si="626"/>
        <v>10</v>
      </c>
      <c r="E6717" s="560">
        <f t="shared" si="627"/>
        <v>7</v>
      </c>
      <c r="F6717" s="560">
        <f t="shared" si="628"/>
        <v>20</v>
      </c>
      <c r="G6717" s="595">
        <f t="shared" si="629"/>
        <v>2</v>
      </c>
      <c r="H6717" s="590">
        <f>CHOOSE('Output Sheet'!$B$4,'8760 Data'!J6717,'8760 Data'!K6717,'8760 Data'!L6717,'8760 Data'!M6717,'8760 Data'!N6717,'8760 Data'!O6717,'8760 Data'!P6717,'8760 Data'!Q6717,'8760 Data'!R6717,'8760 Data'!S6717,'8760 Data'!T6717,'8760 Data'!U6717)</f>
        <v>0</v>
      </c>
      <c r="I6717" s="591" t="e">
        <f>H6717/'Output Sheet'!$B$8</f>
        <v>#DIV/0!</v>
      </c>
      <c r="J6717" s="596"/>
      <c r="K6717" s="560"/>
      <c r="L6717" s="560"/>
      <c r="M6717" s="560"/>
      <c r="N6717" s="560"/>
      <c r="O6717" s="560"/>
      <c r="P6717" s="560"/>
      <c r="Q6717" s="560"/>
      <c r="R6717" s="560"/>
      <c r="S6717" s="560"/>
      <c r="T6717" s="560"/>
      <c r="U6717" s="560"/>
    </row>
    <row r="6718" spans="1:21">
      <c r="A6718" s="593">
        <f t="shared" si="624"/>
        <v>41554</v>
      </c>
      <c r="B6718" s="594">
        <v>41554.875388599539</v>
      </c>
      <c r="C6718" s="560">
        <f t="shared" si="625"/>
        <v>2013</v>
      </c>
      <c r="D6718" s="560">
        <f t="shared" si="626"/>
        <v>10</v>
      </c>
      <c r="E6718" s="560">
        <f t="shared" si="627"/>
        <v>7</v>
      </c>
      <c r="F6718" s="560">
        <f t="shared" si="628"/>
        <v>21</v>
      </c>
      <c r="G6718" s="595">
        <f t="shared" si="629"/>
        <v>2</v>
      </c>
      <c r="H6718" s="590">
        <f>CHOOSE('Output Sheet'!$B$4,'8760 Data'!J6718,'8760 Data'!K6718,'8760 Data'!L6718,'8760 Data'!M6718,'8760 Data'!N6718,'8760 Data'!O6718,'8760 Data'!P6718,'8760 Data'!Q6718,'8760 Data'!R6718,'8760 Data'!S6718,'8760 Data'!T6718,'8760 Data'!U6718)</f>
        <v>0</v>
      </c>
      <c r="I6718" s="591" t="e">
        <f>H6718/'Output Sheet'!$B$8</f>
        <v>#DIV/0!</v>
      </c>
      <c r="J6718" s="596"/>
      <c r="K6718" s="560"/>
      <c r="L6718" s="560"/>
      <c r="M6718" s="560"/>
      <c r="N6718" s="560"/>
      <c r="O6718" s="560"/>
      <c r="P6718" s="560"/>
      <c r="Q6718" s="560"/>
      <c r="R6718" s="560"/>
      <c r="S6718" s="560"/>
      <c r="T6718" s="560"/>
      <c r="U6718" s="560"/>
    </row>
    <row r="6719" spans="1:21">
      <c r="A6719" s="593">
        <f t="shared" si="624"/>
        <v>41554</v>
      </c>
      <c r="B6719" s="594">
        <v>41554.917055324077</v>
      </c>
      <c r="C6719" s="560">
        <f t="shared" si="625"/>
        <v>2013</v>
      </c>
      <c r="D6719" s="560">
        <f t="shared" si="626"/>
        <v>10</v>
      </c>
      <c r="E6719" s="560">
        <f t="shared" si="627"/>
        <v>7</v>
      </c>
      <c r="F6719" s="560">
        <f t="shared" si="628"/>
        <v>22</v>
      </c>
      <c r="G6719" s="595">
        <f t="shared" si="629"/>
        <v>2</v>
      </c>
      <c r="H6719" s="590">
        <f>CHOOSE('Output Sheet'!$B$4,'8760 Data'!J6719,'8760 Data'!K6719,'8760 Data'!L6719,'8760 Data'!M6719,'8760 Data'!N6719,'8760 Data'!O6719,'8760 Data'!P6719,'8760 Data'!Q6719,'8760 Data'!R6719,'8760 Data'!S6719,'8760 Data'!T6719,'8760 Data'!U6719)</f>
        <v>0</v>
      </c>
      <c r="I6719" s="591" t="e">
        <f>H6719/'Output Sheet'!$B$8</f>
        <v>#DIV/0!</v>
      </c>
      <c r="J6719" s="596"/>
      <c r="K6719" s="560"/>
      <c r="L6719" s="560"/>
      <c r="M6719" s="560"/>
      <c r="N6719" s="560"/>
      <c r="O6719" s="560"/>
      <c r="P6719" s="560"/>
      <c r="Q6719" s="560"/>
      <c r="R6719" s="560"/>
      <c r="S6719" s="560"/>
      <c r="T6719" s="560"/>
      <c r="U6719" s="560"/>
    </row>
    <row r="6720" spans="1:21">
      <c r="A6720" s="593">
        <f t="shared" si="624"/>
        <v>41554</v>
      </c>
      <c r="B6720" s="594">
        <v>41554.958722048614</v>
      </c>
      <c r="C6720" s="560">
        <f t="shared" si="625"/>
        <v>2013</v>
      </c>
      <c r="D6720" s="560">
        <f t="shared" si="626"/>
        <v>10</v>
      </c>
      <c r="E6720" s="560">
        <f t="shared" si="627"/>
        <v>7</v>
      </c>
      <c r="F6720" s="560">
        <f t="shared" si="628"/>
        <v>23</v>
      </c>
      <c r="G6720" s="595">
        <f t="shared" si="629"/>
        <v>2</v>
      </c>
      <c r="H6720" s="590">
        <f>CHOOSE('Output Sheet'!$B$4,'8760 Data'!J6720,'8760 Data'!K6720,'8760 Data'!L6720,'8760 Data'!M6720,'8760 Data'!N6720,'8760 Data'!O6720,'8760 Data'!P6720,'8760 Data'!Q6720,'8760 Data'!R6720,'8760 Data'!S6720,'8760 Data'!T6720,'8760 Data'!U6720)</f>
        <v>0</v>
      </c>
      <c r="I6720" s="591" t="e">
        <f>H6720/'Output Sheet'!$B$8</f>
        <v>#DIV/0!</v>
      </c>
      <c r="J6720" s="596"/>
      <c r="K6720" s="560"/>
      <c r="L6720" s="560"/>
      <c r="M6720" s="560"/>
      <c r="N6720" s="560"/>
      <c r="O6720" s="560"/>
      <c r="P6720" s="560"/>
      <c r="Q6720" s="560"/>
      <c r="R6720" s="560"/>
      <c r="S6720" s="560"/>
      <c r="T6720" s="560"/>
      <c r="U6720" s="560"/>
    </row>
    <row r="6721" spans="1:21">
      <c r="A6721" s="593">
        <f t="shared" si="624"/>
        <v>41555</v>
      </c>
      <c r="B6721" s="594">
        <v>41555.000388773151</v>
      </c>
      <c r="C6721" s="560">
        <f t="shared" si="625"/>
        <v>2013</v>
      </c>
      <c r="D6721" s="560">
        <f t="shared" si="626"/>
        <v>10</v>
      </c>
      <c r="E6721" s="560">
        <f t="shared" si="627"/>
        <v>8</v>
      </c>
      <c r="F6721" s="560">
        <f t="shared" si="628"/>
        <v>24</v>
      </c>
      <c r="G6721" s="595">
        <f t="shared" si="629"/>
        <v>3</v>
      </c>
      <c r="H6721" s="590">
        <f>CHOOSE('Output Sheet'!$B$4,'8760 Data'!J6721,'8760 Data'!K6721,'8760 Data'!L6721,'8760 Data'!M6721,'8760 Data'!N6721,'8760 Data'!O6721,'8760 Data'!P6721,'8760 Data'!Q6721,'8760 Data'!R6721,'8760 Data'!S6721,'8760 Data'!T6721,'8760 Data'!U6721)</f>
        <v>0</v>
      </c>
      <c r="I6721" s="591" t="e">
        <f>H6721/'Output Sheet'!$B$8</f>
        <v>#DIV/0!</v>
      </c>
      <c r="J6721" s="596"/>
      <c r="K6721" s="560"/>
      <c r="L6721" s="560"/>
      <c r="M6721" s="560"/>
      <c r="N6721" s="560"/>
      <c r="O6721" s="560"/>
      <c r="P6721" s="560"/>
      <c r="Q6721" s="560"/>
      <c r="R6721" s="560"/>
      <c r="S6721" s="560"/>
      <c r="T6721" s="560"/>
      <c r="U6721" s="560"/>
    </row>
    <row r="6722" spans="1:21">
      <c r="A6722" s="593">
        <f t="shared" si="624"/>
        <v>41555</v>
      </c>
      <c r="B6722" s="594">
        <v>41555.042055497688</v>
      </c>
      <c r="C6722" s="560">
        <f t="shared" si="625"/>
        <v>2013</v>
      </c>
      <c r="D6722" s="560">
        <f t="shared" si="626"/>
        <v>10</v>
      </c>
      <c r="E6722" s="560">
        <f t="shared" si="627"/>
        <v>8</v>
      </c>
      <c r="F6722" s="560">
        <f t="shared" si="628"/>
        <v>1</v>
      </c>
      <c r="G6722" s="595">
        <f t="shared" si="629"/>
        <v>3</v>
      </c>
      <c r="H6722" s="590">
        <f>CHOOSE('Output Sheet'!$B$4,'8760 Data'!J6722,'8760 Data'!K6722,'8760 Data'!L6722,'8760 Data'!M6722,'8760 Data'!N6722,'8760 Data'!O6722,'8760 Data'!P6722,'8760 Data'!Q6722,'8760 Data'!R6722,'8760 Data'!S6722,'8760 Data'!T6722,'8760 Data'!U6722)</f>
        <v>0</v>
      </c>
      <c r="I6722" s="591" t="e">
        <f>H6722/'Output Sheet'!$B$8</f>
        <v>#DIV/0!</v>
      </c>
      <c r="J6722" s="596"/>
      <c r="K6722" s="560"/>
      <c r="L6722" s="560"/>
      <c r="M6722" s="560"/>
      <c r="N6722" s="560"/>
      <c r="O6722" s="560"/>
      <c r="P6722" s="560"/>
      <c r="Q6722" s="560"/>
      <c r="R6722" s="560"/>
      <c r="S6722" s="560"/>
      <c r="T6722" s="560"/>
      <c r="U6722" s="560"/>
    </row>
    <row r="6723" spans="1:21">
      <c r="A6723" s="593">
        <f t="shared" ref="A6723:A6786" si="630">DATE(C6723,D6723,E6723)</f>
        <v>41555</v>
      </c>
      <c r="B6723" s="594">
        <v>41555.083722222225</v>
      </c>
      <c r="C6723" s="560">
        <f t="shared" ref="C6723:C6786" si="631">YEAR(B6723)</f>
        <v>2013</v>
      </c>
      <c r="D6723" s="560">
        <f t="shared" ref="D6723:D6786" si="632">MONTH(B6723)</f>
        <v>10</v>
      </c>
      <c r="E6723" s="560">
        <f t="shared" ref="E6723:E6786" si="633">DAY(B6723)</f>
        <v>8</v>
      </c>
      <c r="F6723" s="560">
        <f t="shared" ref="F6723:F6786" si="634">IF(HOUR(B6723)&lt;&gt;0,HOUR(B6723),24)</f>
        <v>2</v>
      </c>
      <c r="G6723" s="595">
        <f t="shared" ref="G6723:G6786" si="635">WEEKDAY(B6723,1)</f>
        <v>3</v>
      </c>
      <c r="H6723" s="590">
        <f>CHOOSE('Output Sheet'!$B$4,'8760 Data'!J6723,'8760 Data'!K6723,'8760 Data'!L6723,'8760 Data'!M6723,'8760 Data'!N6723,'8760 Data'!O6723,'8760 Data'!P6723,'8760 Data'!Q6723,'8760 Data'!R6723,'8760 Data'!S6723,'8760 Data'!T6723,'8760 Data'!U6723)</f>
        <v>0</v>
      </c>
      <c r="I6723" s="591" t="e">
        <f>H6723/'Output Sheet'!$B$8</f>
        <v>#DIV/0!</v>
      </c>
      <c r="J6723" s="596"/>
      <c r="K6723" s="560"/>
      <c r="L6723" s="560"/>
      <c r="M6723" s="560"/>
      <c r="N6723" s="560"/>
      <c r="O6723" s="560"/>
      <c r="P6723" s="560"/>
      <c r="Q6723" s="560"/>
      <c r="R6723" s="560"/>
      <c r="S6723" s="560"/>
      <c r="T6723" s="560"/>
      <c r="U6723" s="560"/>
    </row>
    <row r="6724" spans="1:21">
      <c r="A6724" s="593">
        <f t="shared" si="630"/>
        <v>41555</v>
      </c>
      <c r="B6724" s="594">
        <v>41555.125388946763</v>
      </c>
      <c r="C6724" s="560">
        <f t="shared" si="631"/>
        <v>2013</v>
      </c>
      <c r="D6724" s="560">
        <f t="shared" si="632"/>
        <v>10</v>
      </c>
      <c r="E6724" s="560">
        <f t="shared" si="633"/>
        <v>8</v>
      </c>
      <c r="F6724" s="560">
        <f t="shared" si="634"/>
        <v>3</v>
      </c>
      <c r="G6724" s="595">
        <f t="shared" si="635"/>
        <v>3</v>
      </c>
      <c r="H6724" s="590">
        <f>CHOOSE('Output Sheet'!$B$4,'8760 Data'!J6724,'8760 Data'!K6724,'8760 Data'!L6724,'8760 Data'!M6724,'8760 Data'!N6724,'8760 Data'!O6724,'8760 Data'!P6724,'8760 Data'!Q6724,'8760 Data'!R6724,'8760 Data'!S6724,'8760 Data'!T6724,'8760 Data'!U6724)</f>
        <v>0</v>
      </c>
      <c r="I6724" s="591" t="e">
        <f>H6724/'Output Sheet'!$B$8</f>
        <v>#DIV/0!</v>
      </c>
      <c r="J6724" s="596"/>
      <c r="K6724" s="560"/>
      <c r="L6724" s="560"/>
      <c r="M6724" s="560"/>
      <c r="N6724" s="560"/>
      <c r="O6724" s="560"/>
      <c r="P6724" s="560"/>
      <c r="Q6724" s="560"/>
      <c r="R6724" s="560"/>
      <c r="S6724" s="560"/>
      <c r="T6724" s="560"/>
      <c r="U6724" s="560"/>
    </row>
    <row r="6725" spans="1:21">
      <c r="A6725" s="593">
        <f t="shared" si="630"/>
        <v>41555</v>
      </c>
      <c r="B6725" s="594">
        <v>41555.1670556713</v>
      </c>
      <c r="C6725" s="560">
        <f t="shared" si="631"/>
        <v>2013</v>
      </c>
      <c r="D6725" s="560">
        <f t="shared" si="632"/>
        <v>10</v>
      </c>
      <c r="E6725" s="560">
        <f t="shared" si="633"/>
        <v>8</v>
      </c>
      <c r="F6725" s="560">
        <f t="shared" si="634"/>
        <v>4</v>
      </c>
      <c r="G6725" s="595">
        <f t="shared" si="635"/>
        <v>3</v>
      </c>
      <c r="H6725" s="590">
        <f>CHOOSE('Output Sheet'!$B$4,'8760 Data'!J6725,'8760 Data'!K6725,'8760 Data'!L6725,'8760 Data'!M6725,'8760 Data'!N6725,'8760 Data'!O6725,'8760 Data'!P6725,'8760 Data'!Q6725,'8760 Data'!R6725,'8760 Data'!S6725,'8760 Data'!T6725,'8760 Data'!U6725)</f>
        <v>0</v>
      </c>
      <c r="I6725" s="591" t="e">
        <f>H6725/'Output Sheet'!$B$8</f>
        <v>#DIV/0!</v>
      </c>
      <c r="J6725" s="596"/>
      <c r="K6725" s="560"/>
      <c r="L6725" s="560"/>
      <c r="M6725" s="560"/>
      <c r="N6725" s="560"/>
      <c r="O6725" s="560"/>
      <c r="P6725" s="560"/>
      <c r="Q6725" s="560"/>
      <c r="R6725" s="560"/>
      <c r="S6725" s="560"/>
      <c r="T6725" s="560"/>
      <c r="U6725" s="560"/>
    </row>
    <row r="6726" spans="1:21">
      <c r="A6726" s="593">
        <f t="shared" si="630"/>
        <v>41555</v>
      </c>
      <c r="B6726" s="594">
        <v>41555.208722395837</v>
      </c>
      <c r="C6726" s="560">
        <f t="shared" si="631"/>
        <v>2013</v>
      </c>
      <c r="D6726" s="560">
        <f t="shared" si="632"/>
        <v>10</v>
      </c>
      <c r="E6726" s="560">
        <f t="shared" si="633"/>
        <v>8</v>
      </c>
      <c r="F6726" s="560">
        <f t="shared" si="634"/>
        <v>5</v>
      </c>
      <c r="G6726" s="595">
        <f t="shared" si="635"/>
        <v>3</v>
      </c>
      <c r="H6726" s="590">
        <f>CHOOSE('Output Sheet'!$B$4,'8760 Data'!J6726,'8760 Data'!K6726,'8760 Data'!L6726,'8760 Data'!M6726,'8760 Data'!N6726,'8760 Data'!O6726,'8760 Data'!P6726,'8760 Data'!Q6726,'8760 Data'!R6726,'8760 Data'!S6726,'8760 Data'!T6726,'8760 Data'!U6726)</f>
        <v>0</v>
      </c>
      <c r="I6726" s="591" t="e">
        <f>H6726/'Output Sheet'!$B$8</f>
        <v>#DIV/0!</v>
      </c>
      <c r="J6726" s="596"/>
      <c r="K6726" s="560"/>
      <c r="L6726" s="560"/>
      <c r="M6726" s="560"/>
      <c r="N6726" s="560"/>
      <c r="O6726" s="560"/>
      <c r="P6726" s="560"/>
      <c r="Q6726" s="560"/>
      <c r="R6726" s="560"/>
      <c r="S6726" s="560"/>
      <c r="T6726" s="560"/>
      <c r="U6726" s="560"/>
    </row>
    <row r="6727" spans="1:21">
      <c r="A6727" s="593">
        <f t="shared" si="630"/>
        <v>41555</v>
      </c>
      <c r="B6727" s="594">
        <v>41555.250389120367</v>
      </c>
      <c r="C6727" s="560">
        <f t="shared" si="631"/>
        <v>2013</v>
      </c>
      <c r="D6727" s="560">
        <f t="shared" si="632"/>
        <v>10</v>
      </c>
      <c r="E6727" s="560">
        <f t="shared" si="633"/>
        <v>8</v>
      </c>
      <c r="F6727" s="560">
        <f t="shared" si="634"/>
        <v>6</v>
      </c>
      <c r="G6727" s="595">
        <f t="shared" si="635"/>
        <v>3</v>
      </c>
      <c r="H6727" s="590">
        <f>CHOOSE('Output Sheet'!$B$4,'8760 Data'!J6727,'8760 Data'!K6727,'8760 Data'!L6727,'8760 Data'!M6727,'8760 Data'!N6727,'8760 Data'!O6727,'8760 Data'!P6727,'8760 Data'!Q6727,'8760 Data'!R6727,'8760 Data'!S6727,'8760 Data'!T6727,'8760 Data'!U6727)</f>
        <v>0</v>
      </c>
      <c r="I6727" s="591" t="e">
        <f>H6727/'Output Sheet'!$B$8</f>
        <v>#DIV/0!</v>
      </c>
      <c r="J6727" s="596"/>
      <c r="K6727" s="560"/>
      <c r="L6727" s="560"/>
      <c r="M6727" s="560"/>
      <c r="N6727" s="560"/>
      <c r="O6727" s="560"/>
      <c r="P6727" s="560"/>
      <c r="Q6727" s="560"/>
      <c r="R6727" s="560"/>
      <c r="S6727" s="560"/>
      <c r="T6727" s="560"/>
      <c r="U6727" s="560"/>
    </row>
    <row r="6728" spans="1:21">
      <c r="A6728" s="593">
        <f t="shared" si="630"/>
        <v>41555</v>
      </c>
      <c r="B6728" s="594">
        <v>41555.292055844904</v>
      </c>
      <c r="C6728" s="560">
        <f t="shared" si="631"/>
        <v>2013</v>
      </c>
      <c r="D6728" s="560">
        <f t="shared" si="632"/>
        <v>10</v>
      </c>
      <c r="E6728" s="560">
        <f t="shared" si="633"/>
        <v>8</v>
      </c>
      <c r="F6728" s="560">
        <f t="shared" si="634"/>
        <v>7</v>
      </c>
      <c r="G6728" s="595">
        <f t="shared" si="635"/>
        <v>3</v>
      </c>
      <c r="H6728" s="590">
        <f>CHOOSE('Output Sheet'!$B$4,'8760 Data'!J6728,'8760 Data'!K6728,'8760 Data'!L6728,'8760 Data'!M6728,'8760 Data'!N6728,'8760 Data'!O6728,'8760 Data'!P6728,'8760 Data'!Q6728,'8760 Data'!R6728,'8760 Data'!S6728,'8760 Data'!T6728,'8760 Data'!U6728)</f>
        <v>0</v>
      </c>
      <c r="I6728" s="591" t="e">
        <f>H6728/'Output Sheet'!$B$8</f>
        <v>#DIV/0!</v>
      </c>
      <c r="J6728" s="596"/>
      <c r="K6728" s="560"/>
      <c r="L6728" s="560"/>
      <c r="M6728" s="560"/>
      <c r="N6728" s="560"/>
      <c r="O6728" s="560"/>
      <c r="P6728" s="560"/>
      <c r="Q6728" s="560"/>
      <c r="R6728" s="560"/>
      <c r="S6728" s="560"/>
      <c r="T6728" s="560"/>
      <c r="U6728" s="560"/>
    </row>
    <row r="6729" spans="1:21">
      <c r="A6729" s="593">
        <f t="shared" si="630"/>
        <v>41555</v>
      </c>
      <c r="B6729" s="594">
        <v>41555.333722569441</v>
      </c>
      <c r="C6729" s="560">
        <f t="shared" si="631"/>
        <v>2013</v>
      </c>
      <c r="D6729" s="560">
        <f t="shared" si="632"/>
        <v>10</v>
      </c>
      <c r="E6729" s="560">
        <f t="shared" si="633"/>
        <v>8</v>
      </c>
      <c r="F6729" s="560">
        <f t="shared" si="634"/>
        <v>8</v>
      </c>
      <c r="G6729" s="595">
        <f t="shared" si="635"/>
        <v>3</v>
      </c>
      <c r="H6729" s="590">
        <f>CHOOSE('Output Sheet'!$B$4,'8760 Data'!J6729,'8760 Data'!K6729,'8760 Data'!L6729,'8760 Data'!M6729,'8760 Data'!N6729,'8760 Data'!O6729,'8760 Data'!P6729,'8760 Data'!Q6729,'8760 Data'!R6729,'8760 Data'!S6729,'8760 Data'!T6729,'8760 Data'!U6729)</f>
        <v>0</v>
      </c>
      <c r="I6729" s="591" t="e">
        <f>H6729/'Output Sheet'!$B$8</f>
        <v>#DIV/0!</v>
      </c>
      <c r="J6729" s="596"/>
      <c r="K6729" s="560"/>
      <c r="L6729" s="560"/>
      <c r="M6729" s="560"/>
      <c r="N6729" s="560"/>
      <c r="O6729" s="560"/>
      <c r="P6729" s="560"/>
      <c r="Q6729" s="560"/>
      <c r="R6729" s="560"/>
      <c r="S6729" s="560"/>
      <c r="T6729" s="560"/>
      <c r="U6729" s="560"/>
    </row>
    <row r="6730" spans="1:21">
      <c r="A6730" s="593">
        <f t="shared" si="630"/>
        <v>41555</v>
      </c>
      <c r="B6730" s="594">
        <v>41555.375389293979</v>
      </c>
      <c r="C6730" s="560">
        <f t="shared" si="631"/>
        <v>2013</v>
      </c>
      <c r="D6730" s="560">
        <f t="shared" si="632"/>
        <v>10</v>
      </c>
      <c r="E6730" s="560">
        <f t="shared" si="633"/>
        <v>8</v>
      </c>
      <c r="F6730" s="560">
        <f t="shared" si="634"/>
        <v>9</v>
      </c>
      <c r="G6730" s="595">
        <f t="shared" si="635"/>
        <v>3</v>
      </c>
      <c r="H6730" s="590">
        <f>CHOOSE('Output Sheet'!$B$4,'8760 Data'!J6730,'8760 Data'!K6730,'8760 Data'!L6730,'8760 Data'!M6730,'8760 Data'!N6730,'8760 Data'!O6730,'8760 Data'!P6730,'8760 Data'!Q6730,'8760 Data'!R6730,'8760 Data'!S6730,'8760 Data'!T6730,'8760 Data'!U6730)</f>
        <v>0</v>
      </c>
      <c r="I6730" s="591" t="e">
        <f>H6730/'Output Sheet'!$B$8</f>
        <v>#DIV/0!</v>
      </c>
      <c r="J6730" s="596"/>
      <c r="K6730" s="560"/>
      <c r="L6730" s="560"/>
      <c r="M6730" s="560"/>
      <c r="N6730" s="560"/>
      <c r="O6730" s="560"/>
      <c r="P6730" s="560"/>
      <c r="Q6730" s="560"/>
      <c r="R6730" s="560"/>
      <c r="S6730" s="560"/>
      <c r="T6730" s="560"/>
      <c r="U6730" s="560"/>
    </row>
    <row r="6731" spans="1:21">
      <c r="A6731" s="593">
        <f t="shared" si="630"/>
        <v>41555</v>
      </c>
      <c r="B6731" s="594">
        <v>41555.417056018516</v>
      </c>
      <c r="C6731" s="560">
        <f t="shared" si="631"/>
        <v>2013</v>
      </c>
      <c r="D6731" s="560">
        <f t="shared" si="632"/>
        <v>10</v>
      </c>
      <c r="E6731" s="560">
        <f t="shared" si="633"/>
        <v>8</v>
      </c>
      <c r="F6731" s="560">
        <f t="shared" si="634"/>
        <v>10</v>
      </c>
      <c r="G6731" s="595">
        <f t="shared" si="635"/>
        <v>3</v>
      </c>
      <c r="H6731" s="590">
        <f>CHOOSE('Output Sheet'!$B$4,'8760 Data'!J6731,'8760 Data'!K6731,'8760 Data'!L6731,'8760 Data'!M6731,'8760 Data'!N6731,'8760 Data'!O6731,'8760 Data'!P6731,'8760 Data'!Q6731,'8760 Data'!R6731,'8760 Data'!S6731,'8760 Data'!T6731,'8760 Data'!U6731)</f>
        <v>0</v>
      </c>
      <c r="I6731" s="591" t="e">
        <f>H6731/'Output Sheet'!$B$8</f>
        <v>#DIV/0!</v>
      </c>
      <c r="J6731" s="596"/>
      <c r="K6731" s="560"/>
      <c r="L6731" s="560"/>
      <c r="M6731" s="560"/>
      <c r="N6731" s="560"/>
      <c r="O6731" s="560"/>
      <c r="P6731" s="560"/>
      <c r="Q6731" s="560"/>
      <c r="R6731" s="560"/>
      <c r="S6731" s="560"/>
      <c r="T6731" s="560"/>
      <c r="U6731" s="560"/>
    </row>
    <row r="6732" spans="1:21">
      <c r="A6732" s="593">
        <f t="shared" si="630"/>
        <v>41555</v>
      </c>
      <c r="B6732" s="594">
        <v>41555.458722743053</v>
      </c>
      <c r="C6732" s="560">
        <f t="shared" si="631"/>
        <v>2013</v>
      </c>
      <c r="D6732" s="560">
        <f t="shared" si="632"/>
        <v>10</v>
      </c>
      <c r="E6732" s="560">
        <f t="shared" si="633"/>
        <v>8</v>
      </c>
      <c r="F6732" s="560">
        <f t="shared" si="634"/>
        <v>11</v>
      </c>
      <c r="G6732" s="595">
        <f t="shared" si="635"/>
        <v>3</v>
      </c>
      <c r="H6732" s="590">
        <f>CHOOSE('Output Sheet'!$B$4,'8760 Data'!J6732,'8760 Data'!K6732,'8760 Data'!L6732,'8760 Data'!M6732,'8760 Data'!N6732,'8760 Data'!O6732,'8760 Data'!P6732,'8760 Data'!Q6732,'8760 Data'!R6732,'8760 Data'!S6732,'8760 Data'!T6732,'8760 Data'!U6732)</f>
        <v>0</v>
      </c>
      <c r="I6732" s="591" t="e">
        <f>H6732/'Output Sheet'!$B$8</f>
        <v>#DIV/0!</v>
      </c>
      <c r="J6732" s="596"/>
      <c r="K6732" s="560"/>
      <c r="L6732" s="560"/>
      <c r="M6732" s="560"/>
      <c r="N6732" s="560"/>
      <c r="O6732" s="560"/>
      <c r="P6732" s="560"/>
      <c r="Q6732" s="560"/>
      <c r="R6732" s="560"/>
      <c r="S6732" s="560"/>
      <c r="T6732" s="560"/>
      <c r="U6732" s="560"/>
    </row>
    <row r="6733" spans="1:21">
      <c r="A6733" s="593">
        <f t="shared" si="630"/>
        <v>41555</v>
      </c>
      <c r="B6733" s="594">
        <v>41555.50038946759</v>
      </c>
      <c r="C6733" s="560">
        <f t="shared" si="631"/>
        <v>2013</v>
      </c>
      <c r="D6733" s="560">
        <f t="shared" si="632"/>
        <v>10</v>
      </c>
      <c r="E6733" s="560">
        <f t="shared" si="633"/>
        <v>8</v>
      </c>
      <c r="F6733" s="560">
        <f t="shared" si="634"/>
        <v>12</v>
      </c>
      <c r="G6733" s="595">
        <f t="shared" si="635"/>
        <v>3</v>
      </c>
      <c r="H6733" s="590">
        <f>CHOOSE('Output Sheet'!$B$4,'8760 Data'!J6733,'8760 Data'!K6733,'8760 Data'!L6733,'8760 Data'!M6733,'8760 Data'!N6733,'8760 Data'!O6733,'8760 Data'!P6733,'8760 Data'!Q6733,'8760 Data'!R6733,'8760 Data'!S6733,'8760 Data'!T6733,'8760 Data'!U6733)</f>
        <v>0</v>
      </c>
      <c r="I6733" s="591" t="e">
        <f>H6733/'Output Sheet'!$B$8</f>
        <v>#DIV/0!</v>
      </c>
      <c r="J6733" s="596"/>
      <c r="K6733" s="560"/>
      <c r="L6733" s="560"/>
      <c r="M6733" s="560"/>
      <c r="N6733" s="560"/>
      <c r="O6733" s="560"/>
      <c r="P6733" s="560"/>
      <c r="Q6733" s="560"/>
      <c r="R6733" s="560"/>
      <c r="S6733" s="560"/>
      <c r="T6733" s="560"/>
      <c r="U6733" s="560"/>
    </row>
    <row r="6734" spans="1:21">
      <c r="A6734" s="593">
        <f t="shared" si="630"/>
        <v>41555</v>
      </c>
      <c r="B6734" s="594">
        <v>41555.542056192127</v>
      </c>
      <c r="C6734" s="560">
        <f t="shared" si="631"/>
        <v>2013</v>
      </c>
      <c r="D6734" s="560">
        <f t="shared" si="632"/>
        <v>10</v>
      </c>
      <c r="E6734" s="560">
        <f t="shared" si="633"/>
        <v>8</v>
      </c>
      <c r="F6734" s="560">
        <f t="shared" si="634"/>
        <v>13</v>
      </c>
      <c r="G6734" s="595">
        <f t="shared" si="635"/>
        <v>3</v>
      </c>
      <c r="H6734" s="590">
        <f>CHOOSE('Output Sheet'!$B$4,'8760 Data'!J6734,'8760 Data'!K6734,'8760 Data'!L6734,'8760 Data'!M6734,'8760 Data'!N6734,'8760 Data'!O6734,'8760 Data'!P6734,'8760 Data'!Q6734,'8760 Data'!R6734,'8760 Data'!S6734,'8760 Data'!T6734,'8760 Data'!U6734)</f>
        <v>0</v>
      </c>
      <c r="I6734" s="591" t="e">
        <f>H6734/'Output Sheet'!$B$8</f>
        <v>#DIV/0!</v>
      </c>
      <c r="J6734" s="596"/>
      <c r="K6734" s="560"/>
      <c r="L6734" s="560"/>
      <c r="M6734" s="560"/>
      <c r="N6734" s="560"/>
      <c r="O6734" s="560"/>
      <c r="P6734" s="560"/>
      <c r="Q6734" s="560"/>
      <c r="R6734" s="560"/>
      <c r="S6734" s="560"/>
      <c r="T6734" s="560"/>
      <c r="U6734" s="560"/>
    </row>
    <row r="6735" spans="1:21">
      <c r="A6735" s="593">
        <f t="shared" si="630"/>
        <v>41555</v>
      </c>
      <c r="B6735" s="594">
        <v>41555.583722916665</v>
      </c>
      <c r="C6735" s="560">
        <f t="shared" si="631"/>
        <v>2013</v>
      </c>
      <c r="D6735" s="560">
        <f t="shared" si="632"/>
        <v>10</v>
      </c>
      <c r="E6735" s="560">
        <f t="shared" si="633"/>
        <v>8</v>
      </c>
      <c r="F6735" s="560">
        <f t="shared" si="634"/>
        <v>14</v>
      </c>
      <c r="G6735" s="595">
        <f t="shared" si="635"/>
        <v>3</v>
      </c>
      <c r="H6735" s="590">
        <f>CHOOSE('Output Sheet'!$B$4,'8760 Data'!J6735,'8760 Data'!K6735,'8760 Data'!L6735,'8760 Data'!M6735,'8760 Data'!N6735,'8760 Data'!O6735,'8760 Data'!P6735,'8760 Data'!Q6735,'8760 Data'!R6735,'8760 Data'!S6735,'8760 Data'!T6735,'8760 Data'!U6735)</f>
        <v>0</v>
      </c>
      <c r="I6735" s="591" t="e">
        <f>H6735/'Output Sheet'!$B$8</f>
        <v>#DIV/0!</v>
      </c>
      <c r="J6735" s="596"/>
      <c r="K6735" s="560"/>
      <c r="L6735" s="560"/>
      <c r="M6735" s="560"/>
      <c r="N6735" s="560"/>
      <c r="O6735" s="560"/>
      <c r="P6735" s="560"/>
      <c r="Q6735" s="560"/>
      <c r="R6735" s="560"/>
      <c r="S6735" s="560"/>
      <c r="T6735" s="560"/>
      <c r="U6735" s="560"/>
    </row>
    <row r="6736" spans="1:21">
      <c r="A6736" s="593">
        <f t="shared" si="630"/>
        <v>41555</v>
      </c>
      <c r="B6736" s="594">
        <v>41555.625389641202</v>
      </c>
      <c r="C6736" s="560">
        <f t="shared" si="631"/>
        <v>2013</v>
      </c>
      <c r="D6736" s="560">
        <f t="shared" si="632"/>
        <v>10</v>
      </c>
      <c r="E6736" s="560">
        <f t="shared" si="633"/>
        <v>8</v>
      </c>
      <c r="F6736" s="560">
        <f t="shared" si="634"/>
        <v>15</v>
      </c>
      <c r="G6736" s="595">
        <f t="shared" si="635"/>
        <v>3</v>
      </c>
      <c r="H6736" s="590">
        <f>CHOOSE('Output Sheet'!$B$4,'8760 Data'!J6736,'8760 Data'!K6736,'8760 Data'!L6736,'8760 Data'!M6736,'8760 Data'!N6736,'8760 Data'!O6736,'8760 Data'!P6736,'8760 Data'!Q6736,'8760 Data'!R6736,'8760 Data'!S6736,'8760 Data'!T6736,'8760 Data'!U6736)</f>
        <v>0</v>
      </c>
      <c r="I6736" s="591" t="e">
        <f>H6736/'Output Sheet'!$B$8</f>
        <v>#DIV/0!</v>
      </c>
      <c r="J6736" s="596"/>
      <c r="K6736" s="560"/>
      <c r="L6736" s="560"/>
      <c r="M6736" s="560"/>
      <c r="N6736" s="560"/>
      <c r="O6736" s="560"/>
      <c r="P6736" s="560"/>
      <c r="Q6736" s="560"/>
      <c r="R6736" s="560"/>
      <c r="S6736" s="560"/>
      <c r="T6736" s="560"/>
      <c r="U6736" s="560"/>
    </row>
    <row r="6737" spans="1:21">
      <c r="A6737" s="593">
        <f t="shared" si="630"/>
        <v>41555</v>
      </c>
      <c r="B6737" s="594">
        <v>41555.667056365739</v>
      </c>
      <c r="C6737" s="560">
        <f t="shared" si="631"/>
        <v>2013</v>
      </c>
      <c r="D6737" s="560">
        <f t="shared" si="632"/>
        <v>10</v>
      </c>
      <c r="E6737" s="560">
        <f t="shared" si="633"/>
        <v>8</v>
      </c>
      <c r="F6737" s="560">
        <f t="shared" si="634"/>
        <v>16</v>
      </c>
      <c r="G6737" s="595">
        <f t="shared" si="635"/>
        <v>3</v>
      </c>
      <c r="H6737" s="590">
        <f>CHOOSE('Output Sheet'!$B$4,'8760 Data'!J6737,'8760 Data'!K6737,'8760 Data'!L6737,'8760 Data'!M6737,'8760 Data'!N6737,'8760 Data'!O6737,'8760 Data'!P6737,'8760 Data'!Q6737,'8760 Data'!R6737,'8760 Data'!S6737,'8760 Data'!T6737,'8760 Data'!U6737)</f>
        <v>0</v>
      </c>
      <c r="I6737" s="591" t="e">
        <f>H6737/'Output Sheet'!$B$8</f>
        <v>#DIV/0!</v>
      </c>
      <c r="J6737" s="596"/>
      <c r="K6737" s="560"/>
      <c r="L6737" s="560"/>
      <c r="M6737" s="560"/>
      <c r="N6737" s="560"/>
      <c r="O6737" s="560"/>
      <c r="P6737" s="560"/>
      <c r="Q6737" s="560"/>
      <c r="R6737" s="560"/>
      <c r="S6737" s="560"/>
      <c r="T6737" s="560"/>
      <c r="U6737" s="560"/>
    </row>
    <row r="6738" spans="1:21">
      <c r="A6738" s="593">
        <f t="shared" si="630"/>
        <v>41555</v>
      </c>
      <c r="B6738" s="594">
        <v>41555.708723090276</v>
      </c>
      <c r="C6738" s="560">
        <f t="shared" si="631"/>
        <v>2013</v>
      </c>
      <c r="D6738" s="560">
        <f t="shared" si="632"/>
        <v>10</v>
      </c>
      <c r="E6738" s="560">
        <f t="shared" si="633"/>
        <v>8</v>
      </c>
      <c r="F6738" s="560">
        <f t="shared" si="634"/>
        <v>17</v>
      </c>
      <c r="G6738" s="595">
        <f t="shared" si="635"/>
        <v>3</v>
      </c>
      <c r="H6738" s="590">
        <f>CHOOSE('Output Sheet'!$B$4,'8760 Data'!J6738,'8760 Data'!K6738,'8760 Data'!L6738,'8760 Data'!M6738,'8760 Data'!N6738,'8760 Data'!O6738,'8760 Data'!P6738,'8760 Data'!Q6738,'8760 Data'!R6738,'8760 Data'!S6738,'8760 Data'!T6738,'8760 Data'!U6738)</f>
        <v>0</v>
      </c>
      <c r="I6738" s="591" t="e">
        <f>H6738/'Output Sheet'!$B$8</f>
        <v>#DIV/0!</v>
      </c>
      <c r="J6738" s="596"/>
      <c r="K6738" s="560"/>
      <c r="L6738" s="560"/>
      <c r="M6738" s="560"/>
      <c r="N6738" s="560"/>
      <c r="O6738" s="560"/>
      <c r="P6738" s="560"/>
      <c r="Q6738" s="560"/>
      <c r="R6738" s="560"/>
      <c r="S6738" s="560"/>
      <c r="T6738" s="560"/>
      <c r="U6738" s="560"/>
    </row>
    <row r="6739" spans="1:21">
      <c r="A6739" s="593">
        <f t="shared" si="630"/>
        <v>41555</v>
      </c>
      <c r="B6739" s="594">
        <v>41555.750389814813</v>
      </c>
      <c r="C6739" s="560">
        <f t="shared" si="631"/>
        <v>2013</v>
      </c>
      <c r="D6739" s="560">
        <f t="shared" si="632"/>
        <v>10</v>
      </c>
      <c r="E6739" s="560">
        <f t="shared" si="633"/>
        <v>8</v>
      </c>
      <c r="F6739" s="560">
        <f t="shared" si="634"/>
        <v>18</v>
      </c>
      <c r="G6739" s="595">
        <f t="shared" si="635"/>
        <v>3</v>
      </c>
      <c r="H6739" s="590">
        <f>CHOOSE('Output Sheet'!$B$4,'8760 Data'!J6739,'8760 Data'!K6739,'8760 Data'!L6739,'8760 Data'!M6739,'8760 Data'!N6739,'8760 Data'!O6739,'8760 Data'!P6739,'8760 Data'!Q6739,'8760 Data'!R6739,'8760 Data'!S6739,'8760 Data'!T6739,'8760 Data'!U6739)</f>
        <v>0</v>
      </c>
      <c r="I6739" s="591" t="e">
        <f>H6739/'Output Sheet'!$B$8</f>
        <v>#DIV/0!</v>
      </c>
      <c r="J6739" s="596"/>
      <c r="K6739" s="560"/>
      <c r="L6739" s="560"/>
      <c r="M6739" s="560"/>
      <c r="N6739" s="560"/>
      <c r="O6739" s="560"/>
      <c r="P6739" s="560"/>
      <c r="Q6739" s="560"/>
      <c r="R6739" s="560"/>
      <c r="S6739" s="560"/>
      <c r="T6739" s="560"/>
      <c r="U6739" s="560"/>
    </row>
    <row r="6740" spans="1:21">
      <c r="A6740" s="593">
        <f t="shared" si="630"/>
        <v>41555</v>
      </c>
      <c r="B6740" s="594">
        <v>41555.792056539351</v>
      </c>
      <c r="C6740" s="560">
        <f t="shared" si="631"/>
        <v>2013</v>
      </c>
      <c r="D6740" s="560">
        <f t="shared" si="632"/>
        <v>10</v>
      </c>
      <c r="E6740" s="560">
        <f t="shared" si="633"/>
        <v>8</v>
      </c>
      <c r="F6740" s="560">
        <f t="shared" si="634"/>
        <v>19</v>
      </c>
      <c r="G6740" s="595">
        <f t="shared" si="635"/>
        <v>3</v>
      </c>
      <c r="H6740" s="590">
        <f>CHOOSE('Output Sheet'!$B$4,'8760 Data'!J6740,'8760 Data'!K6740,'8760 Data'!L6740,'8760 Data'!M6740,'8760 Data'!N6740,'8760 Data'!O6740,'8760 Data'!P6740,'8760 Data'!Q6740,'8760 Data'!R6740,'8760 Data'!S6740,'8760 Data'!T6740,'8760 Data'!U6740)</f>
        <v>0</v>
      </c>
      <c r="I6740" s="591" t="e">
        <f>H6740/'Output Sheet'!$B$8</f>
        <v>#DIV/0!</v>
      </c>
      <c r="J6740" s="596"/>
      <c r="K6740" s="560"/>
      <c r="L6740" s="560"/>
      <c r="M6740" s="560"/>
      <c r="N6740" s="560"/>
      <c r="O6740" s="560"/>
      <c r="P6740" s="560"/>
      <c r="Q6740" s="560"/>
      <c r="R6740" s="560"/>
      <c r="S6740" s="560"/>
      <c r="T6740" s="560"/>
      <c r="U6740" s="560"/>
    </row>
    <row r="6741" spans="1:21">
      <c r="A6741" s="593">
        <f t="shared" si="630"/>
        <v>41555</v>
      </c>
      <c r="B6741" s="594">
        <v>41555.833723263888</v>
      </c>
      <c r="C6741" s="560">
        <f t="shared" si="631"/>
        <v>2013</v>
      </c>
      <c r="D6741" s="560">
        <f t="shared" si="632"/>
        <v>10</v>
      </c>
      <c r="E6741" s="560">
        <f t="shared" si="633"/>
        <v>8</v>
      </c>
      <c r="F6741" s="560">
        <f t="shared" si="634"/>
        <v>20</v>
      </c>
      <c r="G6741" s="595">
        <f t="shared" si="635"/>
        <v>3</v>
      </c>
      <c r="H6741" s="590">
        <f>CHOOSE('Output Sheet'!$B$4,'8760 Data'!J6741,'8760 Data'!K6741,'8760 Data'!L6741,'8760 Data'!M6741,'8760 Data'!N6741,'8760 Data'!O6741,'8760 Data'!P6741,'8760 Data'!Q6741,'8760 Data'!R6741,'8760 Data'!S6741,'8760 Data'!T6741,'8760 Data'!U6741)</f>
        <v>0</v>
      </c>
      <c r="I6741" s="591" t="e">
        <f>H6741/'Output Sheet'!$B$8</f>
        <v>#DIV/0!</v>
      </c>
      <c r="J6741" s="596"/>
      <c r="K6741" s="560"/>
      <c r="L6741" s="560"/>
      <c r="M6741" s="560"/>
      <c r="N6741" s="560"/>
      <c r="O6741" s="560"/>
      <c r="P6741" s="560"/>
      <c r="Q6741" s="560"/>
      <c r="R6741" s="560"/>
      <c r="S6741" s="560"/>
      <c r="T6741" s="560"/>
      <c r="U6741" s="560"/>
    </row>
    <row r="6742" spans="1:21">
      <c r="A6742" s="593">
        <f t="shared" si="630"/>
        <v>41555</v>
      </c>
      <c r="B6742" s="594">
        <v>41555.875389988425</v>
      </c>
      <c r="C6742" s="560">
        <f t="shared" si="631"/>
        <v>2013</v>
      </c>
      <c r="D6742" s="560">
        <f t="shared" si="632"/>
        <v>10</v>
      </c>
      <c r="E6742" s="560">
        <f t="shared" si="633"/>
        <v>8</v>
      </c>
      <c r="F6742" s="560">
        <f t="shared" si="634"/>
        <v>21</v>
      </c>
      <c r="G6742" s="595">
        <f t="shared" si="635"/>
        <v>3</v>
      </c>
      <c r="H6742" s="590">
        <f>CHOOSE('Output Sheet'!$B$4,'8760 Data'!J6742,'8760 Data'!K6742,'8760 Data'!L6742,'8760 Data'!M6742,'8760 Data'!N6742,'8760 Data'!O6742,'8760 Data'!P6742,'8760 Data'!Q6742,'8760 Data'!R6742,'8760 Data'!S6742,'8760 Data'!T6742,'8760 Data'!U6742)</f>
        <v>0</v>
      </c>
      <c r="I6742" s="591" t="e">
        <f>H6742/'Output Sheet'!$B$8</f>
        <v>#DIV/0!</v>
      </c>
      <c r="J6742" s="596"/>
      <c r="K6742" s="560"/>
      <c r="L6742" s="560"/>
      <c r="M6742" s="560"/>
      <c r="N6742" s="560"/>
      <c r="O6742" s="560"/>
      <c r="P6742" s="560"/>
      <c r="Q6742" s="560"/>
      <c r="R6742" s="560"/>
      <c r="S6742" s="560"/>
      <c r="T6742" s="560"/>
      <c r="U6742" s="560"/>
    </row>
    <row r="6743" spans="1:21">
      <c r="A6743" s="593">
        <f t="shared" si="630"/>
        <v>41555</v>
      </c>
      <c r="B6743" s="594">
        <v>41555.917056712962</v>
      </c>
      <c r="C6743" s="560">
        <f t="shared" si="631"/>
        <v>2013</v>
      </c>
      <c r="D6743" s="560">
        <f t="shared" si="632"/>
        <v>10</v>
      </c>
      <c r="E6743" s="560">
        <f t="shared" si="633"/>
        <v>8</v>
      </c>
      <c r="F6743" s="560">
        <f t="shared" si="634"/>
        <v>22</v>
      </c>
      <c r="G6743" s="595">
        <f t="shared" si="635"/>
        <v>3</v>
      </c>
      <c r="H6743" s="590">
        <f>CHOOSE('Output Sheet'!$B$4,'8760 Data'!J6743,'8760 Data'!K6743,'8760 Data'!L6743,'8760 Data'!M6743,'8760 Data'!N6743,'8760 Data'!O6743,'8760 Data'!P6743,'8760 Data'!Q6743,'8760 Data'!R6743,'8760 Data'!S6743,'8760 Data'!T6743,'8760 Data'!U6743)</f>
        <v>0</v>
      </c>
      <c r="I6743" s="591" t="e">
        <f>H6743/'Output Sheet'!$B$8</f>
        <v>#DIV/0!</v>
      </c>
      <c r="J6743" s="596"/>
      <c r="K6743" s="560"/>
      <c r="L6743" s="560"/>
      <c r="M6743" s="560"/>
      <c r="N6743" s="560"/>
      <c r="O6743" s="560"/>
      <c r="P6743" s="560"/>
      <c r="Q6743" s="560"/>
      <c r="R6743" s="560"/>
      <c r="S6743" s="560"/>
      <c r="T6743" s="560"/>
      <c r="U6743" s="560"/>
    </row>
    <row r="6744" spans="1:21">
      <c r="A6744" s="593">
        <f t="shared" si="630"/>
        <v>41555</v>
      </c>
      <c r="B6744" s="594">
        <v>41555.958723437499</v>
      </c>
      <c r="C6744" s="560">
        <f t="shared" si="631"/>
        <v>2013</v>
      </c>
      <c r="D6744" s="560">
        <f t="shared" si="632"/>
        <v>10</v>
      </c>
      <c r="E6744" s="560">
        <f t="shared" si="633"/>
        <v>8</v>
      </c>
      <c r="F6744" s="560">
        <f t="shared" si="634"/>
        <v>23</v>
      </c>
      <c r="G6744" s="595">
        <f t="shared" si="635"/>
        <v>3</v>
      </c>
      <c r="H6744" s="590">
        <f>CHOOSE('Output Sheet'!$B$4,'8760 Data'!J6744,'8760 Data'!K6744,'8760 Data'!L6744,'8760 Data'!M6744,'8760 Data'!N6744,'8760 Data'!O6744,'8760 Data'!P6744,'8760 Data'!Q6744,'8760 Data'!R6744,'8760 Data'!S6744,'8760 Data'!T6744,'8760 Data'!U6744)</f>
        <v>0</v>
      </c>
      <c r="I6744" s="591" t="e">
        <f>H6744/'Output Sheet'!$B$8</f>
        <v>#DIV/0!</v>
      </c>
      <c r="J6744" s="596"/>
      <c r="K6744" s="560"/>
      <c r="L6744" s="560"/>
      <c r="M6744" s="560"/>
      <c r="N6744" s="560"/>
      <c r="O6744" s="560"/>
      <c r="P6744" s="560"/>
      <c r="Q6744" s="560"/>
      <c r="R6744" s="560"/>
      <c r="S6744" s="560"/>
      <c r="T6744" s="560"/>
      <c r="U6744" s="560"/>
    </row>
    <row r="6745" spans="1:21">
      <c r="A6745" s="593">
        <f t="shared" si="630"/>
        <v>41556</v>
      </c>
      <c r="B6745" s="594">
        <v>41556.000390162037</v>
      </c>
      <c r="C6745" s="560">
        <f t="shared" si="631"/>
        <v>2013</v>
      </c>
      <c r="D6745" s="560">
        <f t="shared" si="632"/>
        <v>10</v>
      </c>
      <c r="E6745" s="560">
        <f t="shared" si="633"/>
        <v>9</v>
      </c>
      <c r="F6745" s="560">
        <f t="shared" si="634"/>
        <v>24</v>
      </c>
      <c r="G6745" s="595">
        <f t="shared" si="635"/>
        <v>4</v>
      </c>
      <c r="H6745" s="590">
        <f>CHOOSE('Output Sheet'!$B$4,'8760 Data'!J6745,'8760 Data'!K6745,'8760 Data'!L6745,'8760 Data'!M6745,'8760 Data'!N6745,'8760 Data'!O6745,'8760 Data'!P6745,'8760 Data'!Q6745,'8760 Data'!R6745,'8760 Data'!S6745,'8760 Data'!T6745,'8760 Data'!U6745)</f>
        <v>0</v>
      </c>
      <c r="I6745" s="591" t="e">
        <f>H6745/'Output Sheet'!$B$8</f>
        <v>#DIV/0!</v>
      </c>
      <c r="J6745" s="596"/>
      <c r="K6745" s="560"/>
      <c r="L6745" s="560"/>
      <c r="M6745" s="560"/>
      <c r="N6745" s="560"/>
      <c r="O6745" s="560"/>
      <c r="P6745" s="560"/>
      <c r="Q6745" s="560"/>
      <c r="R6745" s="560"/>
      <c r="S6745" s="560"/>
      <c r="T6745" s="560"/>
      <c r="U6745" s="560"/>
    </row>
    <row r="6746" spans="1:21">
      <c r="A6746" s="593">
        <f t="shared" si="630"/>
        <v>41556</v>
      </c>
      <c r="B6746" s="594">
        <v>41556.042056886574</v>
      </c>
      <c r="C6746" s="560">
        <f t="shared" si="631"/>
        <v>2013</v>
      </c>
      <c r="D6746" s="560">
        <f t="shared" si="632"/>
        <v>10</v>
      </c>
      <c r="E6746" s="560">
        <f t="shared" si="633"/>
        <v>9</v>
      </c>
      <c r="F6746" s="560">
        <f t="shared" si="634"/>
        <v>1</v>
      </c>
      <c r="G6746" s="595">
        <f t="shared" si="635"/>
        <v>4</v>
      </c>
      <c r="H6746" s="590">
        <f>CHOOSE('Output Sheet'!$B$4,'8760 Data'!J6746,'8760 Data'!K6746,'8760 Data'!L6746,'8760 Data'!M6746,'8760 Data'!N6746,'8760 Data'!O6746,'8760 Data'!P6746,'8760 Data'!Q6746,'8760 Data'!R6746,'8760 Data'!S6746,'8760 Data'!T6746,'8760 Data'!U6746)</f>
        <v>0</v>
      </c>
      <c r="I6746" s="591" t="e">
        <f>H6746/'Output Sheet'!$B$8</f>
        <v>#DIV/0!</v>
      </c>
      <c r="J6746" s="596"/>
      <c r="K6746" s="560"/>
      <c r="L6746" s="560"/>
      <c r="M6746" s="560"/>
      <c r="N6746" s="560"/>
      <c r="O6746" s="560"/>
      <c r="P6746" s="560"/>
      <c r="Q6746" s="560"/>
      <c r="R6746" s="560"/>
      <c r="S6746" s="560"/>
      <c r="T6746" s="560"/>
      <c r="U6746" s="560"/>
    </row>
    <row r="6747" spans="1:21">
      <c r="A6747" s="593">
        <f t="shared" si="630"/>
        <v>41556</v>
      </c>
      <c r="B6747" s="594">
        <v>41556.083723611111</v>
      </c>
      <c r="C6747" s="560">
        <f t="shared" si="631"/>
        <v>2013</v>
      </c>
      <c r="D6747" s="560">
        <f t="shared" si="632"/>
        <v>10</v>
      </c>
      <c r="E6747" s="560">
        <f t="shared" si="633"/>
        <v>9</v>
      </c>
      <c r="F6747" s="560">
        <f t="shared" si="634"/>
        <v>2</v>
      </c>
      <c r="G6747" s="595">
        <f t="shared" si="635"/>
        <v>4</v>
      </c>
      <c r="H6747" s="590">
        <f>CHOOSE('Output Sheet'!$B$4,'8760 Data'!J6747,'8760 Data'!K6747,'8760 Data'!L6747,'8760 Data'!M6747,'8760 Data'!N6747,'8760 Data'!O6747,'8760 Data'!P6747,'8760 Data'!Q6747,'8760 Data'!R6747,'8760 Data'!S6747,'8760 Data'!T6747,'8760 Data'!U6747)</f>
        <v>0</v>
      </c>
      <c r="I6747" s="591" t="e">
        <f>H6747/'Output Sheet'!$B$8</f>
        <v>#DIV/0!</v>
      </c>
      <c r="J6747" s="596"/>
      <c r="K6747" s="560"/>
      <c r="L6747" s="560"/>
      <c r="M6747" s="560"/>
      <c r="N6747" s="560"/>
      <c r="O6747" s="560"/>
      <c r="P6747" s="560"/>
      <c r="Q6747" s="560"/>
      <c r="R6747" s="560"/>
      <c r="S6747" s="560"/>
      <c r="T6747" s="560"/>
      <c r="U6747" s="560"/>
    </row>
    <row r="6748" spans="1:21">
      <c r="A6748" s="593">
        <f t="shared" si="630"/>
        <v>41556</v>
      </c>
      <c r="B6748" s="594">
        <v>41556.125390335648</v>
      </c>
      <c r="C6748" s="560">
        <f t="shared" si="631"/>
        <v>2013</v>
      </c>
      <c r="D6748" s="560">
        <f t="shared" si="632"/>
        <v>10</v>
      </c>
      <c r="E6748" s="560">
        <f t="shared" si="633"/>
        <v>9</v>
      </c>
      <c r="F6748" s="560">
        <f t="shared" si="634"/>
        <v>3</v>
      </c>
      <c r="G6748" s="595">
        <f t="shared" si="635"/>
        <v>4</v>
      </c>
      <c r="H6748" s="590">
        <f>CHOOSE('Output Sheet'!$B$4,'8760 Data'!J6748,'8760 Data'!K6748,'8760 Data'!L6748,'8760 Data'!M6748,'8760 Data'!N6748,'8760 Data'!O6748,'8760 Data'!P6748,'8760 Data'!Q6748,'8760 Data'!R6748,'8760 Data'!S6748,'8760 Data'!T6748,'8760 Data'!U6748)</f>
        <v>0</v>
      </c>
      <c r="I6748" s="591" t="e">
        <f>H6748/'Output Sheet'!$B$8</f>
        <v>#DIV/0!</v>
      </c>
      <c r="J6748" s="596"/>
      <c r="K6748" s="560"/>
      <c r="L6748" s="560"/>
      <c r="M6748" s="560"/>
      <c r="N6748" s="560"/>
      <c r="O6748" s="560"/>
      <c r="P6748" s="560"/>
      <c r="Q6748" s="560"/>
      <c r="R6748" s="560"/>
      <c r="S6748" s="560"/>
      <c r="T6748" s="560"/>
      <c r="U6748" s="560"/>
    </row>
    <row r="6749" spans="1:21">
      <c r="A6749" s="593">
        <f t="shared" si="630"/>
        <v>41556</v>
      </c>
      <c r="B6749" s="594">
        <v>41556.167057060185</v>
      </c>
      <c r="C6749" s="560">
        <f t="shared" si="631"/>
        <v>2013</v>
      </c>
      <c r="D6749" s="560">
        <f t="shared" si="632"/>
        <v>10</v>
      </c>
      <c r="E6749" s="560">
        <f t="shared" si="633"/>
        <v>9</v>
      </c>
      <c r="F6749" s="560">
        <f t="shared" si="634"/>
        <v>4</v>
      </c>
      <c r="G6749" s="595">
        <f t="shared" si="635"/>
        <v>4</v>
      </c>
      <c r="H6749" s="590">
        <f>CHOOSE('Output Sheet'!$B$4,'8760 Data'!J6749,'8760 Data'!K6749,'8760 Data'!L6749,'8760 Data'!M6749,'8760 Data'!N6749,'8760 Data'!O6749,'8760 Data'!P6749,'8760 Data'!Q6749,'8760 Data'!R6749,'8760 Data'!S6749,'8760 Data'!T6749,'8760 Data'!U6749)</f>
        <v>0</v>
      </c>
      <c r="I6749" s="591" t="e">
        <f>H6749/'Output Sheet'!$B$8</f>
        <v>#DIV/0!</v>
      </c>
      <c r="J6749" s="596"/>
      <c r="K6749" s="560"/>
      <c r="L6749" s="560"/>
      <c r="M6749" s="560"/>
      <c r="N6749" s="560"/>
      <c r="O6749" s="560"/>
      <c r="P6749" s="560"/>
      <c r="Q6749" s="560"/>
      <c r="R6749" s="560"/>
      <c r="S6749" s="560"/>
      <c r="T6749" s="560"/>
      <c r="U6749" s="560"/>
    </row>
    <row r="6750" spans="1:21">
      <c r="A6750" s="593">
        <f t="shared" si="630"/>
        <v>41556</v>
      </c>
      <c r="B6750" s="594">
        <v>41556.208723784723</v>
      </c>
      <c r="C6750" s="560">
        <f t="shared" si="631"/>
        <v>2013</v>
      </c>
      <c r="D6750" s="560">
        <f t="shared" si="632"/>
        <v>10</v>
      </c>
      <c r="E6750" s="560">
        <f t="shared" si="633"/>
        <v>9</v>
      </c>
      <c r="F6750" s="560">
        <f t="shared" si="634"/>
        <v>5</v>
      </c>
      <c r="G6750" s="595">
        <f t="shared" si="635"/>
        <v>4</v>
      </c>
      <c r="H6750" s="590">
        <f>CHOOSE('Output Sheet'!$B$4,'8760 Data'!J6750,'8760 Data'!K6750,'8760 Data'!L6750,'8760 Data'!M6750,'8760 Data'!N6750,'8760 Data'!O6750,'8760 Data'!P6750,'8760 Data'!Q6750,'8760 Data'!R6750,'8760 Data'!S6750,'8760 Data'!T6750,'8760 Data'!U6750)</f>
        <v>0</v>
      </c>
      <c r="I6750" s="591" t="e">
        <f>H6750/'Output Sheet'!$B$8</f>
        <v>#DIV/0!</v>
      </c>
      <c r="J6750" s="596"/>
      <c r="K6750" s="560"/>
      <c r="L6750" s="560"/>
      <c r="M6750" s="560"/>
      <c r="N6750" s="560"/>
      <c r="O6750" s="560"/>
      <c r="P6750" s="560"/>
      <c r="Q6750" s="560"/>
      <c r="R6750" s="560"/>
      <c r="S6750" s="560"/>
      <c r="T6750" s="560"/>
      <c r="U6750" s="560"/>
    </row>
    <row r="6751" spans="1:21">
      <c r="A6751" s="593">
        <f t="shared" si="630"/>
        <v>41556</v>
      </c>
      <c r="B6751" s="594">
        <v>41556.25039050926</v>
      </c>
      <c r="C6751" s="560">
        <f t="shared" si="631"/>
        <v>2013</v>
      </c>
      <c r="D6751" s="560">
        <f t="shared" si="632"/>
        <v>10</v>
      </c>
      <c r="E6751" s="560">
        <f t="shared" si="633"/>
        <v>9</v>
      </c>
      <c r="F6751" s="560">
        <f t="shared" si="634"/>
        <v>6</v>
      </c>
      <c r="G6751" s="595">
        <f t="shared" si="635"/>
        <v>4</v>
      </c>
      <c r="H6751" s="590">
        <f>CHOOSE('Output Sheet'!$B$4,'8760 Data'!J6751,'8760 Data'!K6751,'8760 Data'!L6751,'8760 Data'!M6751,'8760 Data'!N6751,'8760 Data'!O6751,'8760 Data'!P6751,'8760 Data'!Q6751,'8760 Data'!R6751,'8760 Data'!S6751,'8760 Data'!T6751,'8760 Data'!U6751)</f>
        <v>0</v>
      </c>
      <c r="I6751" s="591" t="e">
        <f>H6751/'Output Sheet'!$B$8</f>
        <v>#DIV/0!</v>
      </c>
      <c r="J6751" s="596"/>
      <c r="K6751" s="560"/>
      <c r="L6751" s="560"/>
      <c r="M6751" s="560"/>
      <c r="N6751" s="560"/>
      <c r="O6751" s="560"/>
      <c r="P6751" s="560"/>
      <c r="Q6751" s="560"/>
      <c r="R6751" s="560"/>
      <c r="S6751" s="560"/>
      <c r="T6751" s="560"/>
      <c r="U6751" s="560"/>
    </row>
    <row r="6752" spans="1:21">
      <c r="A6752" s="593">
        <f t="shared" si="630"/>
        <v>41556</v>
      </c>
      <c r="B6752" s="594">
        <v>41556.292057233797</v>
      </c>
      <c r="C6752" s="560">
        <f t="shared" si="631"/>
        <v>2013</v>
      </c>
      <c r="D6752" s="560">
        <f t="shared" si="632"/>
        <v>10</v>
      </c>
      <c r="E6752" s="560">
        <f t="shared" si="633"/>
        <v>9</v>
      </c>
      <c r="F6752" s="560">
        <f t="shared" si="634"/>
        <v>7</v>
      </c>
      <c r="G6752" s="595">
        <f t="shared" si="635"/>
        <v>4</v>
      </c>
      <c r="H6752" s="590">
        <f>CHOOSE('Output Sheet'!$B$4,'8760 Data'!J6752,'8760 Data'!K6752,'8760 Data'!L6752,'8760 Data'!M6752,'8760 Data'!N6752,'8760 Data'!O6752,'8760 Data'!P6752,'8760 Data'!Q6752,'8760 Data'!R6752,'8760 Data'!S6752,'8760 Data'!T6752,'8760 Data'!U6752)</f>
        <v>0</v>
      </c>
      <c r="I6752" s="591" t="e">
        <f>H6752/'Output Sheet'!$B$8</f>
        <v>#DIV/0!</v>
      </c>
      <c r="J6752" s="596"/>
      <c r="K6752" s="560"/>
      <c r="L6752" s="560"/>
      <c r="M6752" s="560"/>
      <c r="N6752" s="560"/>
      <c r="O6752" s="560"/>
      <c r="P6752" s="560"/>
      <c r="Q6752" s="560"/>
      <c r="R6752" s="560"/>
      <c r="S6752" s="560"/>
      <c r="T6752" s="560"/>
      <c r="U6752" s="560"/>
    </row>
    <row r="6753" spans="1:21">
      <c r="A6753" s="593">
        <f t="shared" si="630"/>
        <v>41556</v>
      </c>
      <c r="B6753" s="594">
        <v>41556.333723958334</v>
      </c>
      <c r="C6753" s="560">
        <f t="shared" si="631"/>
        <v>2013</v>
      </c>
      <c r="D6753" s="560">
        <f t="shared" si="632"/>
        <v>10</v>
      </c>
      <c r="E6753" s="560">
        <f t="shared" si="633"/>
        <v>9</v>
      </c>
      <c r="F6753" s="560">
        <f t="shared" si="634"/>
        <v>8</v>
      </c>
      <c r="G6753" s="595">
        <f t="shared" si="635"/>
        <v>4</v>
      </c>
      <c r="H6753" s="590">
        <f>CHOOSE('Output Sheet'!$B$4,'8760 Data'!J6753,'8760 Data'!K6753,'8760 Data'!L6753,'8760 Data'!M6753,'8760 Data'!N6753,'8760 Data'!O6753,'8760 Data'!P6753,'8760 Data'!Q6753,'8760 Data'!R6753,'8760 Data'!S6753,'8760 Data'!T6753,'8760 Data'!U6753)</f>
        <v>0</v>
      </c>
      <c r="I6753" s="591" t="e">
        <f>H6753/'Output Sheet'!$B$8</f>
        <v>#DIV/0!</v>
      </c>
      <c r="J6753" s="596"/>
      <c r="K6753" s="560"/>
      <c r="L6753" s="560"/>
      <c r="M6753" s="560"/>
      <c r="N6753" s="560"/>
      <c r="O6753" s="560"/>
      <c r="P6753" s="560"/>
      <c r="Q6753" s="560"/>
      <c r="R6753" s="560"/>
      <c r="S6753" s="560"/>
      <c r="T6753" s="560"/>
      <c r="U6753" s="560"/>
    </row>
    <row r="6754" spans="1:21">
      <c r="A6754" s="593">
        <f t="shared" si="630"/>
        <v>41556</v>
      </c>
      <c r="B6754" s="594">
        <v>41556.375390682872</v>
      </c>
      <c r="C6754" s="560">
        <f t="shared" si="631"/>
        <v>2013</v>
      </c>
      <c r="D6754" s="560">
        <f t="shared" si="632"/>
        <v>10</v>
      </c>
      <c r="E6754" s="560">
        <f t="shared" si="633"/>
        <v>9</v>
      </c>
      <c r="F6754" s="560">
        <f t="shared" si="634"/>
        <v>9</v>
      </c>
      <c r="G6754" s="595">
        <f t="shared" si="635"/>
        <v>4</v>
      </c>
      <c r="H6754" s="590">
        <f>CHOOSE('Output Sheet'!$B$4,'8760 Data'!J6754,'8760 Data'!K6754,'8760 Data'!L6754,'8760 Data'!M6754,'8760 Data'!N6754,'8760 Data'!O6754,'8760 Data'!P6754,'8760 Data'!Q6754,'8760 Data'!R6754,'8760 Data'!S6754,'8760 Data'!T6754,'8760 Data'!U6754)</f>
        <v>0</v>
      </c>
      <c r="I6754" s="591" t="e">
        <f>H6754/'Output Sheet'!$B$8</f>
        <v>#DIV/0!</v>
      </c>
      <c r="J6754" s="596"/>
      <c r="K6754" s="560"/>
      <c r="L6754" s="560"/>
      <c r="M6754" s="560"/>
      <c r="N6754" s="560"/>
      <c r="O6754" s="560"/>
      <c r="P6754" s="560"/>
      <c r="Q6754" s="560"/>
      <c r="R6754" s="560"/>
      <c r="S6754" s="560"/>
      <c r="T6754" s="560"/>
      <c r="U6754" s="560"/>
    </row>
    <row r="6755" spans="1:21">
      <c r="A6755" s="593">
        <f t="shared" si="630"/>
        <v>41556</v>
      </c>
      <c r="B6755" s="594">
        <v>41556.417057407409</v>
      </c>
      <c r="C6755" s="560">
        <f t="shared" si="631"/>
        <v>2013</v>
      </c>
      <c r="D6755" s="560">
        <f t="shared" si="632"/>
        <v>10</v>
      </c>
      <c r="E6755" s="560">
        <f t="shared" si="633"/>
        <v>9</v>
      </c>
      <c r="F6755" s="560">
        <f t="shared" si="634"/>
        <v>10</v>
      </c>
      <c r="G6755" s="595">
        <f t="shared" si="635"/>
        <v>4</v>
      </c>
      <c r="H6755" s="590">
        <f>CHOOSE('Output Sheet'!$B$4,'8760 Data'!J6755,'8760 Data'!K6755,'8760 Data'!L6755,'8760 Data'!M6755,'8760 Data'!N6755,'8760 Data'!O6755,'8760 Data'!P6755,'8760 Data'!Q6755,'8760 Data'!R6755,'8760 Data'!S6755,'8760 Data'!T6755,'8760 Data'!U6755)</f>
        <v>0</v>
      </c>
      <c r="I6755" s="591" t="e">
        <f>H6755/'Output Sheet'!$B$8</f>
        <v>#DIV/0!</v>
      </c>
      <c r="J6755" s="596"/>
      <c r="K6755" s="560"/>
      <c r="L6755" s="560"/>
      <c r="M6755" s="560"/>
      <c r="N6755" s="560"/>
      <c r="O6755" s="560"/>
      <c r="P6755" s="560"/>
      <c r="Q6755" s="560"/>
      <c r="R6755" s="560"/>
      <c r="S6755" s="560"/>
      <c r="T6755" s="560"/>
      <c r="U6755" s="560"/>
    </row>
    <row r="6756" spans="1:21">
      <c r="A6756" s="593">
        <f t="shared" si="630"/>
        <v>41556</v>
      </c>
      <c r="B6756" s="594">
        <v>41556.458724131946</v>
      </c>
      <c r="C6756" s="560">
        <f t="shared" si="631"/>
        <v>2013</v>
      </c>
      <c r="D6756" s="560">
        <f t="shared" si="632"/>
        <v>10</v>
      </c>
      <c r="E6756" s="560">
        <f t="shared" si="633"/>
        <v>9</v>
      </c>
      <c r="F6756" s="560">
        <f t="shared" si="634"/>
        <v>11</v>
      </c>
      <c r="G6756" s="595">
        <f t="shared" si="635"/>
        <v>4</v>
      </c>
      <c r="H6756" s="590">
        <f>CHOOSE('Output Sheet'!$B$4,'8760 Data'!J6756,'8760 Data'!K6756,'8760 Data'!L6756,'8760 Data'!M6756,'8760 Data'!N6756,'8760 Data'!O6756,'8760 Data'!P6756,'8760 Data'!Q6756,'8760 Data'!R6756,'8760 Data'!S6756,'8760 Data'!T6756,'8760 Data'!U6756)</f>
        <v>0</v>
      </c>
      <c r="I6756" s="591" t="e">
        <f>H6756/'Output Sheet'!$B$8</f>
        <v>#DIV/0!</v>
      </c>
      <c r="J6756" s="596"/>
      <c r="K6756" s="560"/>
      <c r="L6756" s="560"/>
      <c r="M6756" s="560"/>
      <c r="N6756" s="560"/>
      <c r="O6756" s="560"/>
      <c r="P6756" s="560"/>
      <c r="Q6756" s="560"/>
      <c r="R6756" s="560"/>
      <c r="S6756" s="560"/>
      <c r="T6756" s="560"/>
      <c r="U6756" s="560"/>
    </row>
    <row r="6757" spans="1:21">
      <c r="A6757" s="593">
        <f t="shared" si="630"/>
        <v>41556</v>
      </c>
      <c r="B6757" s="594">
        <v>41556.500390856483</v>
      </c>
      <c r="C6757" s="560">
        <f t="shared" si="631"/>
        <v>2013</v>
      </c>
      <c r="D6757" s="560">
        <f t="shared" si="632"/>
        <v>10</v>
      </c>
      <c r="E6757" s="560">
        <f t="shared" si="633"/>
        <v>9</v>
      </c>
      <c r="F6757" s="560">
        <f t="shared" si="634"/>
        <v>12</v>
      </c>
      <c r="G6757" s="595">
        <f t="shared" si="635"/>
        <v>4</v>
      </c>
      <c r="H6757" s="590">
        <f>CHOOSE('Output Sheet'!$B$4,'8760 Data'!J6757,'8760 Data'!K6757,'8760 Data'!L6757,'8760 Data'!M6757,'8760 Data'!N6757,'8760 Data'!O6757,'8760 Data'!P6757,'8760 Data'!Q6757,'8760 Data'!R6757,'8760 Data'!S6757,'8760 Data'!T6757,'8760 Data'!U6757)</f>
        <v>0</v>
      </c>
      <c r="I6757" s="591" t="e">
        <f>H6757/'Output Sheet'!$B$8</f>
        <v>#DIV/0!</v>
      </c>
      <c r="J6757" s="596"/>
      <c r="K6757" s="560"/>
      <c r="L6757" s="560"/>
      <c r="M6757" s="560"/>
      <c r="N6757" s="560"/>
      <c r="O6757" s="560"/>
      <c r="P6757" s="560"/>
      <c r="Q6757" s="560"/>
      <c r="R6757" s="560"/>
      <c r="S6757" s="560"/>
      <c r="T6757" s="560"/>
      <c r="U6757" s="560"/>
    </row>
    <row r="6758" spans="1:21">
      <c r="A6758" s="593">
        <f t="shared" si="630"/>
        <v>41556</v>
      </c>
      <c r="B6758" s="594">
        <v>41556.54205758102</v>
      </c>
      <c r="C6758" s="560">
        <f t="shared" si="631"/>
        <v>2013</v>
      </c>
      <c r="D6758" s="560">
        <f t="shared" si="632"/>
        <v>10</v>
      </c>
      <c r="E6758" s="560">
        <f t="shared" si="633"/>
        <v>9</v>
      </c>
      <c r="F6758" s="560">
        <f t="shared" si="634"/>
        <v>13</v>
      </c>
      <c r="G6758" s="595">
        <f t="shared" si="635"/>
        <v>4</v>
      </c>
      <c r="H6758" s="590">
        <f>CHOOSE('Output Sheet'!$B$4,'8760 Data'!J6758,'8760 Data'!K6758,'8760 Data'!L6758,'8760 Data'!M6758,'8760 Data'!N6758,'8760 Data'!O6758,'8760 Data'!P6758,'8760 Data'!Q6758,'8760 Data'!R6758,'8760 Data'!S6758,'8760 Data'!T6758,'8760 Data'!U6758)</f>
        <v>0</v>
      </c>
      <c r="I6758" s="591" t="e">
        <f>H6758/'Output Sheet'!$B$8</f>
        <v>#DIV/0!</v>
      </c>
      <c r="J6758" s="596"/>
      <c r="K6758" s="560"/>
      <c r="L6758" s="560"/>
      <c r="M6758" s="560"/>
      <c r="N6758" s="560"/>
      <c r="O6758" s="560"/>
      <c r="P6758" s="560"/>
      <c r="Q6758" s="560"/>
      <c r="R6758" s="560"/>
      <c r="S6758" s="560"/>
      <c r="T6758" s="560"/>
      <c r="U6758" s="560"/>
    </row>
    <row r="6759" spans="1:21">
      <c r="A6759" s="593">
        <f t="shared" si="630"/>
        <v>41556</v>
      </c>
      <c r="B6759" s="594">
        <v>41556.583724305558</v>
      </c>
      <c r="C6759" s="560">
        <f t="shared" si="631"/>
        <v>2013</v>
      </c>
      <c r="D6759" s="560">
        <f t="shared" si="632"/>
        <v>10</v>
      </c>
      <c r="E6759" s="560">
        <f t="shared" si="633"/>
        <v>9</v>
      </c>
      <c r="F6759" s="560">
        <f t="shared" si="634"/>
        <v>14</v>
      </c>
      <c r="G6759" s="595">
        <f t="shared" si="635"/>
        <v>4</v>
      </c>
      <c r="H6759" s="590">
        <f>CHOOSE('Output Sheet'!$B$4,'8760 Data'!J6759,'8760 Data'!K6759,'8760 Data'!L6759,'8760 Data'!M6759,'8760 Data'!N6759,'8760 Data'!O6759,'8760 Data'!P6759,'8760 Data'!Q6759,'8760 Data'!R6759,'8760 Data'!S6759,'8760 Data'!T6759,'8760 Data'!U6759)</f>
        <v>0</v>
      </c>
      <c r="I6759" s="591" t="e">
        <f>H6759/'Output Sheet'!$B$8</f>
        <v>#DIV/0!</v>
      </c>
      <c r="J6759" s="596"/>
      <c r="K6759" s="560"/>
      <c r="L6759" s="560"/>
      <c r="M6759" s="560"/>
      <c r="N6759" s="560"/>
      <c r="O6759" s="560"/>
      <c r="P6759" s="560"/>
      <c r="Q6759" s="560"/>
      <c r="R6759" s="560"/>
      <c r="S6759" s="560"/>
      <c r="T6759" s="560"/>
      <c r="U6759" s="560"/>
    </row>
    <row r="6760" spans="1:21">
      <c r="A6760" s="593">
        <f t="shared" si="630"/>
        <v>41556</v>
      </c>
      <c r="B6760" s="594">
        <v>41556.625391030095</v>
      </c>
      <c r="C6760" s="560">
        <f t="shared" si="631"/>
        <v>2013</v>
      </c>
      <c r="D6760" s="560">
        <f t="shared" si="632"/>
        <v>10</v>
      </c>
      <c r="E6760" s="560">
        <f t="shared" si="633"/>
        <v>9</v>
      </c>
      <c r="F6760" s="560">
        <f t="shared" si="634"/>
        <v>15</v>
      </c>
      <c r="G6760" s="595">
        <f t="shared" si="635"/>
        <v>4</v>
      </c>
      <c r="H6760" s="590">
        <f>CHOOSE('Output Sheet'!$B$4,'8760 Data'!J6760,'8760 Data'!K6760,'8760 Data'!L6760,'8760 Data'!M6760,'8760 Data'!N6760,'8760 Data'!O6760,'8760 Data'!P6760,'8760 Data'!Q6760,'8760 Data'!R6760,'8760 Data'!S6760,'8760 Data'!T6760,'8760 Data'!U6760)</f>
        <v>0</v>
      </c>
      <c r="I6760" s="591" t="e">
        <f>H6760/'Output Sheet'!$B$8</f>
        <v>#DIV/0!</v>
      </c>
      <c r="J6760" s="596"/>
      <c r="K6760" s="560"/>
      <c r="L6760" s="560"/>
      <c r="M6760" s="560"/>
      <c r="N6760" s="560"/>
      <c r="O6760" s="560"/>
      <c r="P6760" s="560"/>
      <c r="Q6760" s="560"/>
      <c r="R6760" s="560"/>
      <c r="S6760" s="560"/>
      <c r="T6760" s="560"/>
      <c r="U6760" s="560"/>
    </row>
    <row r="6761" spans="1:21">
      <c r="A6761" s="593">
        <f t="shared" si="630"/>
        <v>41556</v>
      </c>
      <c r="B6761" s="594">
        <v>41556.667057754632</v>
      </c>
      <c r="C6761" s="560">
        <f t="shared" si="631"/>
        <v>2013</v>
      </c>
      <c r="D6761" s="560">
        <f t="shared" si="632"/>
        <v>10</v>
      </c>
      <c r="E6761" s="560">
        <f t="shared" si="633"/>
        <v>9</v>
      </c>
      <c r="F6761" s="560">
        <f t="shared" si="634"/>
        <v>16</v>
      </c>
      <c r="G6761" s="595">
        <f t="shared" si="635"/>
        <v>4</v>
      </c>
      <c r="H6761" s="590">
        <f>CHOOSE('Output Sheet'!$B$4,'8760 Data'!J6761,'8760 Data'!K6761,'8760 Data'!L6761,'8760 Data'!M6761,'8760 Data'!N6761,'8760 Data'!O6761,'8760 Data'!P6761,'8760 Data'!Q6761,'8760 Data'!R6761,'8760 Data'!S6761,'8760 Data'!T6761,'8760 Data'!U6761)</f>
        <v>0</v>
      </c>
      <c r="I6761" s="591" t="e">
        <f>H6761/'Output Sheet'!$B$8</f>
        <v>#DIV/0!</v>
      </c>
      <c r="J6761" s="596"/>
      <c r="K6761" s="560"/>
      <c r="L6761" s="560"/>
      <c r="M6761" s="560"/>
      <c r="N6761" s="560"/>
      <c r="O6761" s="560"/>
      <c r="P6761" s="560"/>
      <c r="Q6761" s="560"/>
      <c r="R6761" s="560"/>
      <c r="S6761" s="560"/>
      <c r="T6761" s="560"/>
      <c r="U6761" s="560"/>
    </row>
    <row r="6762" spans="1:21">
      <c r="A6762" s="593">
        <f t="shared" si="630"/>
        <v>41556</v>
      </c>
      <c r="B6762" s="594">
        <v>41556.708724479169</v>
      </c>
      <c r="C6762" s="560">
        <f t="shared" si="631"/>
        <v>2013</v>
      </c>
      <c r="D6762" s="560">
        <f t="shared" si="632"/>
        <v>10</v>
      </c>
      <c r="E6762" s="560">
        <f t="shared" si="633"/>
        <v>9</v>
      </c>
      <c r="F6762" s="560">
        <f t="shared" si="634"/>
        <v>17</v>
      </c>
      <c r="G6762" s="595">
        <f t="shared" si="635"/>
        <v>4</v>
      </c>
      <c r="H6762" s="590">
        <f>CHOOSE('Output Sheet'!$B$4,'8760 Data'!J6762,'8760 Data'!K6762,'8760 Data'!L6762,'8760 Data'!M6762,'8760 Data'!N6762,'8760 Data'!O6762,'8760 Data'!P6762,'8760 Data'!Q6762,'8760 Data'!R6762,'8760 Data'!S6762,'8760 Data'!T6762,'8760 Data'!U6762)</f>
        <v>0</v>
      </c>
      <c r="I6762" s="591" t="e">
        <f>H6762/'Output Sheet'!$B$8</f>
        <v>#DIV/0!</v>
      </c>
      <c r="J6762" s="596"/>
      <c r="K6762" s="560"/>
      <c r="L6762" s="560"/>
      <c r="M6762" s="560"/>
      <c r="N6762" s="560"/>
      <c r="O6762" s="560"/>
      <c r="P6762" s="560"/>
      <c r="Q6762" s="560"/>
      <c r="R6762" s="560"/>
      <c r="S6762" s="560"/>
      <c r="T6762" s="560"/>
      <c r="U6762" s="560"/>
    </row>
    <row r="6763" spans="1:21">
      <c r="A6763" s="593">
        <f t="shared" si="630"/>
        <v>41556</v>
      </c>
      <c r="B6763" s="594">
        <v>41556.750391203706</v>
      </c>
      <c r="C6763" s="560">
        <f t="shared" si="631"/>
        <v>2013</v>
      </c>
      <c r="D6763" s="560">
        <f t="shared" si="632"/>
        <v>10</v>
      </c>
      <c r="E6763" s="560">
        <f t="shared" si="633"/>
        <v>9</v>
      </c>
      <c r="F6763" s="560">
        <f t="shared" si="634"/>
        <v>18</v>
      </c>
      <c r="G6763" s="595">
        <f t="shared" si="635"/>
        <v>4</v>
      </c>
      <c r="H6763" s="590">
        <f>CHOOSE('Output Sheet'!$B$4,'8760 Data'!J6763,'8760 Data'!K6763,'8760 Data'!L6763,'8760 Data'!M6763,'8760 Data'!N6763,'8760 Data'!O6763,'8760 Data'!P6763,'8760 Data'!Q6763,'8760 Data'!R6763,'8760 Data'!S6763,'8760 Data'!T6763,'8760 Data'!U6763)</f>
        <v>0</v>
      </c>
      <c r="I6763" s="591" t="e">
        <f>H6763/'Output Sheet'!$B$8</f>
        <v>#DIV/0!</v>
      </c>
      <c r="J6763" s="596"/>
      <c r="K6763" s="560"/>
      <c r="L6763" s="560"/>
      <c r="M6763" s="560"/>
      <c r="N6763" s="560"/>
      <c r="O6763" s="560"/>
      <c r="P6763" s="560"/>
      <c r="Q6763" s="560"/>
      <c r="R6763" s="560"/>
      <c r="S6763" s="560"/>
      <c r="T6763" s="560"/>
      <c r="U6763" s="560"/>
    </row>
    <row r="6764" spans="1:21">
      <c r="A6764" s="593">
        <f t="shared" si="630"/>
        <v>41556</v>
      </c>
      <c r="B6764" s="594">
        <v>41556.792057928244</v>
      </c>
      <c r="C6764" s="560">
        <f t="shared" si="631"/>
        <v>2013</v>
      </c>
      <c r="D6764" s="560">
        <f t="shared" si="632"/>
        <v>10</v>
      </c>
      <c r="E6764" s="560">
        <f t="shared" si="633"/>
        <v>9</v>
      </c>
      <c r="F6764" s="560">
        <f t="shared" si="634"/>
        <v>19</v>
      </c>
      <c r="G6764" s="595">
        <f t="shared" si="635"/>
        <v>4</v>
      </c>
      <c r="H6764" s="590">
        <f>CHOOSE('Output Sheet'!$B$4,'8760 Data'!J6764,'8760 Data'!K6764,'8760 Data'!L6764,'8760 Data'!M6764,'8760 Data'!N6764,'8760 Data'!O6764,'8760 Data'!P6764,'8760 Data'!Q6764,'8760 Data'!R6764,'8760 Data'!S6764,'8760 Data'!T6764,'8760 Data'!U6764)</f>
        <v>0</v>
      </c>
      <c r="I6764" s="591" t="e">
        <f>H6764/'Output Sheet'!$B$8</f>
        <v>#DIV/0!</v>
      </c>
      <c r="J6764" s="596"/>
      <c r="K6764" s="560"/>
      <c r="L6764" s="560"/>
      <c r="M6764" s="560"/>
      <c r="N6764" s="560"/>
      <c r="O6764" s="560"/>
      <c r="P6764" s="560"/>
      <c r="Q6764" s="560"/>
      <c r="R6764" s="560"/>
      <c r="S6764" s="560"/>
      <c r="T6764" s="560"/>
      <c r="U6764" s="560"/>
    </row>
    <row r="6765" spans="1:21">
      <c r="A6765" s="593">
        <f t="shared" si="630"/>
        <v>41556</v>
      </c>
      <c r="B6765" s="594">
        <v>41556.833724652781</v>
      </c>
      <c r="C6765" s="560">
        <f t="shared" si="631"/>
        <v>2013</v>
      </c>
      <c r="D6765" s="560">
        <f t="shared" si="632"/>
        <v>10</v>
      </c>
      <c r="E6765" s="560">
        <f t="shared" si="633"/>
        <v>9</v>
      </c>
      <c r="F6765" s="560">
        <f t="shared" si="634"/>
        <v>20</v>
      </c>
      <c r="G6765" s="595">
        <f t="shared" si="635"/>
        <v>4</v>
      </c>
      <c r="H6765" s="590">
        <f>CHOOSE('Output Sheet'!$B$4,'8760 Data'!J6765,'8760 Data'!K6765,'8760 Data'!L6765,'8760 Data'!M6765,'8760 Data'!N6765,'8760 Data'!O6765,'8760 Data'!P6765,'8760 Data'!Q6765,'8760 Data'!R6765,'8760 Data'!S6765,'8760 Data'!T6765,'8760 Data'!U6765)</f>
        <v>0</v>
      </c>
      <c r="I6765" s="591" t="e">
        <f>H6765/'Output Sheet'!$B$8</f>
        <v>#DIV/0!</v>
      </c>
      <c r="J6765" s="596"/>
      <c r="K6765" s="560"/>
      <c r="L6765" s="560"/>
      <c r="M6765" s="560"/>
      <c r="N6765" s="560"/>
      <c r="O6765" s="560"/>
      <c r="P6765" s="560"/>
      <c r="Q6765" s="560"/>
      <c r="R6765" s="560"/>
      <c r="S6765" s="560"/>
      <c r="T6765" s="560"/>
      <c r="U6765" s="560"/>
    </row>
    <row r="6766" spans="1:21">
      <c r="A6766" s="593">
        <f t="shared" si="630"/>
        <v>41556</v>
      </c>
      <c r="B6766" s="594">
        <v>41556.875391377318</v>
      </c>
      <c r="C6766" s="560">
        <f t="shared" si="631"/>
        <v>2013</v>
      </c>
      <c r="D6766" s="560">
        <f t="shared" si="632"/>
        <v>10</v>
      </c>
      <c r="E6766" s="560">
        <f t="shared" si="633"/>
        <v>9</v>
      </c>
      <c r="F6766" s="560">
        <f t="shared" si="634"/>
        <v>21</v>
      </c>
      <c r="G6766" s="595">
        <f t="shared" si="635"/>
        <v>4</v>
      </c>
      <c r="H6766" s="590">
        <f>CHOOSE('Output Sheet'!$B$4,'8760 Data'!J6766,'8760 Data'!K6766,'8760 Data'!L6766,'8760 Data'!M6766,'8760 Data'!N6766,'8760 Data'!O6766,'8760 Data'!P6766,'8760 Data'!Q6766,'8760 Data'!R6766,'8760 Data'!S6766,'8760 Data'!T6766,'8760 Data'!U6766)</f>
        <v>0</v>
      </c>
      <c r="I6766" s="591" t="e">
        <f>H6766/'Output Sheet'!$B$8</f>
        <v>#DIV/0!</v>
      </c>
      <c r="J6766" s="596"/>
      <c r="K6766" s="560"/>
      <c r="L6766" s="560"/>
      <c r="M6766" s="560"/>
      <c r="N6766" s="560"/>
      <c r="O6766" s="560"/>
      <c r="P6766" s="560"/>
      <c r="Q6766" s="560"/>
      <c r="R6766" s="560"/>
      <c r="S6766" s="560"/>
      <c r="T6766" s="560"/>
      <c r="U6766" s="560"/>
    </row>
    <row r="6767" spans="1:21">
      <c r="A6767" s="593">
        <f t="shared" si="630"/>
        <v>41556</v>
      </c>
      <c r="B6767" s="594">
        <v>41556.917058101855</v>
      </c>
      <c r="C6767" s="560">
        <f t="shared" si="631"/>
        <v>2013</v>
      </c>
      <c r="D6767" s="560">
        <f t="shared" si="632"/>
        <v>10</v>
      </c>
      <c r="E6767" s="560">
        <f t="shared" si="633"/>
        <v>9</v>
      </c>
      <c r="F6767" s="560">
        <f t="shared" si="634"/>
        <v>22</v>
      </c>
      <c r="G6767" s="595">
        <f t="shared" si="635"/>
        <v>4</v>
      </c>
      <c r="H6767" s="590">
        <f>CHOOSE('Output Sheet'!$B$4,'8760 Data'!J6767,'8760 Data'!K6767,'8760 Data'!L6767,'8760 Data'!M6767,'8760 Data'!N6767,'8760 Data'!O6767,'8760 Data'!P6767,'8760 Data'!Q6767,'8760 Data'!R6767,'8760 Data'!S6767,'8760 Data'!T6767,'8760 Data'!U6767)</f>
        <v>0</v>
      </c>
      <c r="I6767" s="591" t="e">
        <f>H6767/'Output Sheet'!$B$8</f>
        <v>#DIV/0!</v>
      </c>
      <c r="J6767" s="596"/>
      <c r="K6767" s="560"/>
      <c r="L6767" s="560"/>
      <c r="M6767" s="560"/>
      <c r="N6767" s="560"/>
      <c r="O6767" s="560"/>
      <c r="P6767" s="560"/>
      <c r="Q6767" s="560"/>
      <c r="R6767" s="560"/>
      <c r="S6767" s="560"/>
      <c r="T6767" s="560"/>
      <c r="U6767" s="560"/>
    </row>
    <row r="6768" spans="1:21">
      <c r="A6768" s="593">
        <f t="shared" si="630"/>
        <v>41556</v>
      </c>
      <c r="B6768" s="594">
        <v>41556.958724826392</v>
      </c>
      <c r="C6768" s="560">
        <f t="shared" si="631"/>
        <v>2013</v>
      </c>
      <c r="D6768" s="560">
        <f t="shared" si="632"/>
        <v>10</v>
      </c>
      <c r="E6768" s="560">
        <f t="shared" si="633"/>
        <v>9</v>
      </c>
      <c r="F6768" s="560">
        <f t="shared" si="634"/>
        <v>23</v>
      </c>
      <c r="G6768" s="595">
        <f t="shared" si="635"/>
        <v>4</v>
      </c>
      <c r="H6768" s="590">
        <f>CHOOSE('Output Sheet'!$B$4,'8760 Data'!J6768,'8760 Data'!K6768,'8760 Data'!L6768,'8760 Data'!M6768,'8760 Data'!N6768,'8760 Data'!O6768,'8760 Data'!P6768,'8760 Data'!Q6768,'8760 Data'!R6768,'8760 Data'!S6768,'8760 Data'!T6768,'8760 Data'!U6768)</f>
        <v>0</v>
      </c>
      <c r="I6768" s="591" t="e">
        <f>H6768/'Output Sheet'!$B$8</f>
        <v>#DIV/0!</v>
      </c>
      <c r="J6768" s="596"/>
      <c r="K6768" s="560"/>
      <c r="L6768" s="560"/>
      <c r="M6768" s="560"/>
      <c r="N6768" s="560"/>
      <c r="O6768" s="560"/>
      <c r="P6768" s="560"/>
      <c r="Q6768" s="560"/>
      <c r="R6768" s="560"/>
      <c r="S6768" s="560"/>
      <c r="T6768" s="560"/>
      <c r="U6768" s="560"/>
    </row>
    <row r="6769" spans="1:21">
      <c r="A6769" s="593">
        <f t="shared" si="630"/>
        <v>41557</v>
      </c>
      <c r="B6769" s="594">
        <v>41557.000391550922</v>
      </c>
      <c r="C6769" s="560">
        <f t="shared" si="631"/>
        <v>2013</v>
      </c>
      <c r="D6769" s="560">
        <f t="shared" si="632"/>
        <v>10</v>
      </c>
      <c r="E6769" s="560">
        <f t="shared" si="633"/>
        <v>10</v>
      </c>
      <c r="F6769" s="560">
        <f t="shared" si="634"/>
        <v>24</v>
      </c>
      <c r="G6769" s="595">
        <f t="shared" si="635"/>
        <v>5</v>
      </c>
      <c r="H6769" s="590">
        <f>CHOOSE('Output Sheet'!$B$4,'8760 Data'!J6769,'8760 Data'!K6769,'8760 Data'!L6769,'8760 Data'!M6769,'8760 Data'!N6769,'8760 Data'!O6769,'8760 Data'!P6769,'8760 Data'!Q6769,'8760 Data'!R6769,'8760 Data'!S6769,'8760 Data'!T6769,'8760 Data'!U6769)</f>
        <v>0</v>
      </c>
      <c r="I6769" s="591" t="e">
        <f>H6769/'Output Sheet'!$B$8</f>
        <v>#DIV/0!</v>
      </c>
      <c r="J6769" s="596"/>
      <c r="K6769" s="560"/>
      <c r="L6769" s="560"/>
      <c r="M6769" s="560"/>
      <c r="N6769" s="560"/>
      <c r="O6769" s="560"/>
      <c r="P6769" s="560"/>
      <c r="Q6769" s="560"/>
      <c r="R6769" s="560"/>
      <c r="S6769" s="560"/>
      <c r="T6769" s="560"/>
      <c r="U6769" s="560"/>
    </row>
    <row r="6770" spans="1:21">
      <c r="A6770" s="593">
        <f t="shared" si="630"/>
        <v>41557</v>
      </c>
      <c r="B6770" s="594">
        <v>41557.04205827546</v>
      </c>
      <c r="C6770" s="560">
        <f t="shared" si="631"/>
        <v>2013</v>
      </c>
      <c r="D6770" s="560">
        <f t="shared" si="632"/>
        <v>10</v>
      </c>
      <c r="E6770" s="560">
        <f t="shared" si="633"/>
        <v>10</v>
      </c>
      <c r="F6770" s="560">
        <f t="shared" si="634"/>
        <v>1</v>
      </c>
      <c r="G6770" s="595">
        <f t="shared" si="635"/>
        <v>5</v>
      </c>
      <c r="H6770" s="590">
        <f>CHOOSE('Output Sheet'!$B$4,'8760 Data'!J6770,'8760 Data'!K6770,'8760 Data'!L6770,'8760 Data'!M6770,'8760 Data'!N6770,'8760 Data'!O6770,'8760 Data'!P6770,'8760 Data'!Q6770,'8760 Data'!R6770,'8760 Data'!S6770,'8760 Data'!T6770,'8760 Data'!U6770)</f>
        <v>0</v>
      </c>
      <c r="I6770" s="591" t="e">
        <f>H6770/'Output Sheet'!$B$8</f>
        <v>#DIV/0!</v>
      </c>
      <c r="J6770" s="596"/>
      <c r="K6770" s="560"/>
      <c r="L6770" s="560"/>
      <c r="M6770" s="560"/>
      <c r="N6770" s="560"/>
      <c r="O6770" s="560"/>
      <c r="P6770" s="560"/>
      <c r="Q6770" s="560"/>
      <c r="R6770" s="560"/>
      <c r="S6770" s="560"/>
      <c r="T6770" s="560"/>
      <c r="U6770" s="560"/>
    </row>
    <row r="6771" spans="1:21">
      <c r="A6771" s="593">
        <f t="shared" si="630"/>
        <v>41557</v>
      </c>
      <c r="B6771" s="594">
        <v>41557.083724999997</v>
      </c>
      <c r="C6771" s="560">
        <f t="shared" si="631"/>
        <v>2013</v>
      </c>
      <c r="D6771" s="560">
        <f t="shared" si="632"/>
        <v>10</v>
      </c>
      <c r="E6771" s="560">
        <f t="shared" si="633"/>
        <v>10</v>
      </c>
      <c r="F6771" s="560">
        <f t="shared" si="634"/>
        <v>2</v>
      </c>
      <c r="G6771" s="595">
        <f t="shared" si="635"/>
        <v>5</v>
      </c>
      <c r="H6771" s="590">
        <f>CHOOSE('Output Sheet'!$B$4,'8760 Data'!J6771,'8760 Data'!K6771,'8760 Data'!L6771,'8760 Data'!M6771,'8760 Data'!N6771,'8760 Data'!O6771,'8760 Data'!P6771,'8760 Data'!Q6771,'8760 Data'!R6771,'8760 Data'!S6771,'8760 Data'!T6771,'8760 Data'!U6771)</f>
        <v>0</v>
      </c>
      <c r="I6771" s="591" t="e">
        <f>H6771/'Output Sheet'!$B$8</f>
        <v>#DIV/0!</v>
      </c>
      <c r="J6771" s="596"/>
      <c r="K6771" s="560"/>
      <c r="L6771" s="560"/>
      <c r="M6771" s="560"/>
      <c r="N6771" s="560"/>
      <c r="O6771" s="560"/>
      <c r="P6771" s="560"/>
      <c r="Q6771" s="560"/>
      <c r="R6771" s="560"/>
      <c r="S6771" s="560"/>
      <c r="T6771" s="560"/>
      <c r="U6771" s="560"/>
    </row>
    <row r="6772" spans="1:21">
      <c r="A6772" s="593">
        <f t="shared" si="630"/>
        <v>41557</v>
      </c>
      <c r="B6772" s="594">
        <v>41557.125391724534</v>
      </c>
      <c r="C6772" s="560">
        <f t="shared" si="631"/>
        <v>2013</v>
      </c>
      <c r="D6772" s="560">
        <f t="shared" si="632"/>
        <v>10</v>
      </c>
      <c r="E6772" s="560">
        <f t="shared" si="633"/>
        <v>10</v>
      </c>
      <c r="F6772" s="560">
        <f t="shared" si="634"/>
        <v>3</v>
      </c>
      <c r="G6772" s="595">
        <f t="shared" si="635"/>
        <v>5</v>
      </c>
      <c r="H6772" s="590">
        <f>CHOOSE('Output Sheet'!$B$4,'8760 Data'!J6772,'8760 Data'!K6772,'8760 Data'!L6772,'8760 Data'!M6772,'8760 Data'!N6772,'8760 Data'!O6772,'8760 Data'!P6772,'8760 Data'!Q6772,'8760 Data'!R6772,'8760 Data'!S6772,'8760 Data'!T6772,'8760 Data'!U6772)</f>
        <v>0</v>
      </c>
      <c r="I6772" s="591" t="e">
        <f>H6772/'Output Sheet'!$B$8</f>
        <v>#DIV/0!</v>
      </c>
      <c r="J6772" s="596"/>
      <c r="K6772" s="560"/>
      <c r="L6772" s="560"/>
      <c r="M6772" s="560"/>
      <c r="N6772" s="560"/>
      <c r="O6772" s="560"/>
      <c r="P6772" s="560"/>
      <c r="Q6772" s="560"/>
      <c r="R6772" s="560"/>
      <c r="S6772" s="560"/>
      <c r="T6772" s="560"/>
      <c r="U6772" s="560"/>
    </row>
    <row r="6773" spans="1:21">
      <c r="A6773" s="593">
        <f t="shared" si="630"/>
        <v>41557</v>
      </c>
      <c r="B6773" s="594">
        <v>41557.167058449071</v>
      </c>
      <c r="C6773" s="560">
        <f t="shared" si="631"/>
        <v>2013</v>
      </c>
      <c r="D6773" s="560">
        <f t="shared" si="632"/>
        <v>10</v>
      </c>
      <c r="E6773" s="560">
        <f t="shared" si="633"/>
        <v>10</v>
      </c>
      <c r="F6773" s="560">
        <f t="shared" si="634"/>
        <v>4</v>
      </c>
      <c r="G6773" s="595">
        <f t="shared" si="635"/>
        <v>5</v>
      </c>
      <c r="H6773" s="590">
        <f>CHOOSE('Output Sheet'!$B$4,'8760 Data'!J6773,'8760 Data'!K6773,'8760 Data'!L6773,'8760 Data'!M6773,'8760 Data'!N6773,'8760 Data'!O6773,'8760 Data'!P6773,'8760 Data'!Q6773,'8760 Data'!R6773,'8760 Data'!S6773,'8760 Data'!T6773,'8760 Data'!U6773)</f>
        <v>0</v>
      </c>
      <c r="I6773" s="591" t="e">
        <f>H6773/'Output Sheet'!$B$8</f>
        <v>#DIV/0!</v>
      </c>
      <c r="J6773" s="596"/>
      <c r="K6773" s="560"/>
      <c r="L6773" s="560"/>
      <c r="M6773" s="560"/>
      <c r="N6773" s="560"/>
      <c r="O6773" s="560"/>
      <c r="P6773" s="560"/>
      <c r="Q6773" s="560"/>
      <c r="R6773" s="560"/>
      <c r="S6773" s="560"/>
      <c r="T6773" s="560"/>
      <c r="U6773" s="560"/>
    </row>
    <row r="6774" spans="1:21">
      <c r="A6774" s="593">
        <f t="shared" si="630"/>
        <v>41557</v>
      </c>
      <c r="B6774" s="594">
        <v>41557.208725173608</v>
      </c>
      <c r="C6774" s="560">
        <f t="shared" si="631"/>
        <v>2013</v>
      </c>
      <c r="D6774" s="560">
        <f t="shared" si="632"/>
        <v>10</v>
      </c>
      <c r="E6774" s="560">
        <f t="shared" si="633"/>
        <v>10</v>
      </c>
      <c r="F6774" s="560">
        <f t="shared" si="634"/>
        <v>5</v>
      </c>
      <c r="G6774" s="595">
        <f t="shared" si="635"/>
        <v>5</v>
      </c>
      <c r="H6774" s="590">
        <f>CHOOSE('Output Sheet'!$B$4,'8760 Data'!J6774,'8760 Data'!K6774,'8760 Data'!L6774,'8760 Data'!M6774,'8760 Data'!N6774,'8760 Data'!O6774,'8760 Data'!P6774,'8760 Data'!Q6774,'8760 Data'!R6774,'8760 Data'!S6774,'8760 Data'!T6774,'8760 Data'!U6774)</f>
        <v>0</v>
      </c>
      <c r="I6774" s="591" t="e">
        <f>H6774/'Output Sheet'!$B$8</f>
        <v>#DIV/0!</v>
      </c>
      <c r="J6774" s="596"/>
      <c r="K6774" s="560"/>
      <c r="L6774" s="560"/>
      <c r="M6774" s="560"/>
      <c r="N6774" s="560"/>
      <c r="O6774" s="560"/>
      <c r="P6774" s="560"/>
      <c r="Q6774" s="560"/>
      <c r="R6774" s="560"/>
      <c r="S6774" s="560"/>
      <c r="T6774" s="560"/>
      <c r="U6774" s="560"/>
    </row>
    <row r="6775" spans="1:21">
      <c r="A6775" s="593">
        <f t="shared" si="630"/>
        <v>41557</v>
      </c>
      <c r="B6775" s="594">
        <v>41557.250391898146</v>
      </c>
      <c r="C6775" s="560">
        <f t="shared" si="631"/>
        <v>2013</v>
      </c>
      <c r="D6775" s="560">
        <f t="shared" si="632"/>
        <v>10</v>
      </c>
      <c r="E6775" s="560">
        <f t="shared" si="633"/>
        <v>10</v>
      </c>
      <c r="F6775" s="560">
        <f t="shared" si="634"/>
        <v>6</v>
      </c>
      <c r="G6775" s="595">
        <f t="shared" si="635"/>
        <v>5</v>
      </c>
      <c r="H6775" s="590">
        <f>CHOOSE('Output Sheet'!$B$4,'8760 Data'!J6775,'8760 Data'!K6775,'8760 Data'!L6775,'8760 Data'!M6775,'8760 Data'!N6775,'8760 Data'!O6775,'8760 Data'!P6775,'8760 Data'!Q6775,'8760 Data'!R6775,'8760 Data'!S6775,'8760 Data'!T6775,'8760 Data'!U6775)</f>
        <v>0</v>
      </c>
      <c r="I6775" s="591" t="e">
        <f>H6775/'Output Sheet'!$B$8</f>
        <v>#DIV/0!</v>
      </c>
      <c r="J6775" s="596"/>
      <c r="K6775" s="560"/>
      <c r="L6775" s="560"/>
      <c r="M6775" s="560"/>
      <c r="N6775" s="560"/>
      <c r="O6775" s="560"/>
      <c r="P6775" s="560"/>
      <c r="Q6775" s="560"/>
      <c r="R6775" s="560"/>
      <c r="S6775" s="560"/>
      <c r="T6775" s="560"/>
      <c r="U6775" s="560"/>
    </row>
    <row r="6776" spans="1:21">
      <c r="A6776" s="593">
        <f t="shared" si="630"/>
        <v>41557</v>
      </c>
      <c r="B6776" s="594">
        <v>41557.292058622683</v>
      </c>
      <c r="C6776" s="560">
        <f t="shared" si="631"/>
        <v>2013</v>
      </c>
      <c r="D6776" s="560">
        <f t="shared" si="632"/>
        <v>10</v>
      </c>
      <c r="E6776" s="560">
        <f t="shared" si="633"/>
        <v>10</v>
      </c>
      <c r="F6776" s="560">
        <f t="shared" si="634"/>
        <v>7</v>
      </c>
      <c r="G6776" s="595">
        <f t="shared" si="635"/>
        <v>5</v>
      </c>
      <c r="H6776" s="590">
        <f>CHOOSE('Output Sheet'!$B$4,'8760 Data'!J6776,'8760 Data'!K6776,'8760 Data'!L6776,'8760 Data'!M6776,'8760 Data'!N6776,'8760 Data'!O6776,'8760 Data'!P6776,'8760 Data'!Q6776,'8760 Data'!R6776,'8760 Data'!S6776,'8760 Data'!T6776,'8760 Data'!U6776)</f>
        <v>0</v>
      </c>
      <c r="I6776" s="591" t="e">
        <f>H6776/'Output Sheet'!$B$8</f>
        <v>#DIV/0!</v>
      </c>
      <c r="J6776" s="596"/>
      <c r="K6776" s="560"/>
      <c r="L6776" s="560"/>
      <c r="M6776" s="560"/>
      <c r="N6776" s="560"/>
      <c r="O6776" s="560"/>
      <c r="P6776" s="560"/>
      <c r="Q6776" s="560"/>
      <c r="R6776" s="560"/>
      <c r="S6776" s="560"/>
      <c r="T6776" s="560"/>
      <c r="U6776" s="560"/>
    </row>
    <row r="6777" spans="1:21">
      <c r="A6777" s="593">
        <f t="shared" si="630"/>
        <v>41557</v>
      </c>
      <c r="B6777" s="594">
        <v>41557.33372534722</v>
      </c>
      <c r="C6777" s="560">
        <f t="shared" si="631"/>
        <v>2013</v>
      </c>
      <c r="D6777" s="560">
        <f t="shared" si="632"/>
        <v>10</v>
      </c>
      <c r="E6777" s="560">
        <f t="shared" si="633"/>
        <v>10</v>
      </c>
      <c r="F6777" s="560">
        <f t="shared" si="634"/>
        <v>8</v>
      </c>
      <c r="G6777" s="595">
        <f t="shared" si="635"/>
        <v>5</v>
      </c>
      <c r="H6777" s="590">
        <f>CHOOSE('Output Sheet'!$B$4,'8760 Data'!J6777,'8760 Data'!K6777,'8760 Data'!L6777,'8760 Data'!M6777,'8760 Data'!N6777,'8760 Data'!O6777,'8760 Data'!P6777,'8760 Data'!Q6777,'8760 Data'!R6777,'8760 Data'!S6777,'8760 Data'!T6777,'8760 Data'!U6777)</f>
        <v>0</v>
      </c>
      <c r="I6777" s="591" t="e">
        <f>H6777/'Output Sheet'!$B$8</f>
        <v>#DIV/0!</v>
      </c>
      <c r="J6777" s="596"/>
      <c r="K6777" s="560"/>
      <c r="L6777" s="560"/>
      <c r="M6777" s="560"/>
      <c r="N6777" s="560"/>
      <c r="O6777" s="560"/>
      <c r="P6777" s="560"/>
      <c r="Q6777" s="560"/>
      <c r="R6777" s="560"/>
      <c r="S6777" s="560"/>
      <c r="T6777" s="560"/>
      <c r="U6777" s="560"/>
    </row>
    <row r="6778" spans="1:21">
      <c r="A6778" s="593">
        <f t="shared" si="630"/>
        <v>41557</v>
      </c>
      <c r="B6778" s="594">
        <v>41557.375392071757</v>
      </c>
      <c r="C6778" s="560">
        <f t="shared" si="631"/>
        <v>2013</v>
      </c>
      <c r="D6778" s="560">
        <f t="shared" si="632"/>
        <v>10</v>
      </c>
      <c r="E6778" s="560">
        <f t="shared" si="633"/>
        <v>10</v>
      </c>
      <c r="F6778" s="560">
        <f t="shared" si="634"/>
        <v>9</v>
      </c>
      <c r="G6778" s="595">
        <f t="shared" si="635"/>
        <v>5</v>
      </c>
      <c r="H6778" s="590">
        <f>CHOOSE('Output Sheet'!$B$4,'8760 Data'!J6778,'8760 Data'!K6778,'8760 Data'!L6778,'8760 Data'!M6778,'8760 Data'!N6778,'8760 Data'!O6778,'8760 Data'!P6778,'8760 Data'!Q6778,'8760 Data'!R6778,'8760 Data'!S6778,'8760 Data'!T6778,'8760 Data'!U6778)</f>
        <v>0</v>
      </c>
      <c r="I6778" s="591" t="e">
        <f>H6778/'Output Sheet'!$B$8</f>
        <v>#DIV/0!</v>
      </c>
      <c r="J6778" s="596"/>
      <c r="K6778" s="560"/>
      <c r="L6778" s="560"/>
      <c r="M6778" s="560"/>
      <c r="N6778" s="560"/>
      <c r="O6778" s="560"/>
      <c r="P6778" s="560"/>
      <c r="Q6778" s="560"/>
      <c r="R6778" s="560"/>
      <c r="S6778" s="560"/>
      <c r="T6778" s="560"/>
      <c r="U6778" s="560"/>
    </row>
    <row r="6779" spans="1:21">
      <c r="A6779" s="593">
        <f t="shared" si="630"/>
        <v>41557</v>
      </c>
      <c r="B6779" s="594">
        <v>41557.417058796294</v>
      </c>
      <c r="C6779" s="560">
        <f t="shared" si="631"/>
        <v>2013</v>
      </c>
      <c r="D6779" s="560">
        <f t="shared" si="632"/>
        <v>10</v>
      </c>
      <c r="E6779" s="560">
        <f t="shared" si="633"/>
        <v>10</v>
      </c>
      <c r="F6779" s="560">
        <f t="shared" si="634"/>
        <v>10</v>
      </c>
      <c r="G6779" s="595">
        <f t="shared" si="635"/>
        <v>5</v>
      </c>
      <c r="H6779" s="590">
        <f>CHOOSE('Output Sheet'!$B$4,'8760 Data'!J6779,'8760 Data'!K6779,'8760 Data'!L6779,'8760 Data'!M6779,'8760 Data'!N6779,'8760 Data'!O6779,'8760 Data'!P6779,'8760 Data'!Q6779,'8760 Data'!R6779,'8760 Data'!S6779,'8760 Data'!T6779,'8760 Data'!U6779)</f>
        <v>0</v>
      </c>
      <c r="I6779" s="591" t="e">
        <f>H6779/'Output Sheet'!$B$8</f>
        <v>#DIV/0!</v>
      </c>
      <c r="J6779" s="596"/>
      <c r="K6779" s="560"/>
      <c r="L6779" s="560"/>
      <c r="M6779" s="560"/>
      <c r="N6779" s="560"/>
      <c r="O6779" s="560"/>
      <c r="P6779" s="560"/>
      <c r="Q6779" s="560"/>
      <c r="R6779" s="560"/>
      <c r="S6779" s="560"/>
      <c r="T6779" s="560"/>
      <c r="U6779" s="560"/>
    </row>
    <row r="6780" spans="1:21">
      <c r="A6780" s="593">
        <f t="shared" si="630"/>
        <v>41557</v>
      </c>
      <c r="B6780" s="594">
        <v>41557.458725520832</v>
      </c>
      <c r="C6780" s="560">
        <f t="shared" si="631"/>
        <v>2013</v>
      </c>
      <c r="D6780" s="560">
        <f t="shared" si="632"/>
        <v>10</v>
      </c>
      <c r="E6780" s="560">
        <f t="shared" si="633"/>
        <v>10</v>
      </c>
      <c r="F6780" s="560">
        <f t="shared" si="634"/>
        <v>11</v>
      </c>
      <c r="G6780" s="595">
        <f t="shared" si="635"/>
        <v>5</v>
      </c>
      <c r="H6780" s="590">
        <f>CHOOSE('Output Sheet'!$B$4,'8760 Data'!J6780,'8760 Data'!K6780,'8760 Data'!L6780,'8760 Data'!M6780,'8760 Data'!N6780,'8760 Data'!O6780,'8760 Data'!P6780,'8760 Data'!Q6780,'8760 Data'!R6780,'8760 Data'!S6780,'8760 Data'!T6780,'8760 Data'!U6780)</f>
        <v>0</v>
      </c>
      <c r="I6780" s="591" t="e">
        <f>H6780/'Output Sheet'!$B$8</f>
        <v>#DIV/0!</v>
      </c>
      <c r="J6780" s="596"/>
      <c r="K6780" s="560"/>
      <c r="L6780" s="560"/>
      <c r="M6780" s="560"/>
      <c r="N6780" s="560"/>
      <c r="O6780" s="560"/>
      <c r="P6780" s="560"/>
      <c r="Q6780" s="560"/>
      <c r="R6780" s="560"/>
      <c r="S6780" s="560"/>
      <c r="T6780" s="560"/>
      <c r="U6780" s="560"/>
    </row>
    <row r="6781" spans="1:21">
      <c r="A6781" s="593">
        <f t="shared" si="630"/>
        <v>41557</v>
      </c>
      <c r="B6781" s="594">
        <v>41557.500392245369</v>
      </c>
      <c r="C6781" s="560">
        <f t="shared" si="631"/>
        <v>2013</v>
      </c>
      <c r="D6781" s="560">
        <f t="shared" si="632"/>
        <v>10</v>
      </c>
      <c r="E6781" s="560">
        <f t="shared" si="633"/>
        <v>10</v>
      </c>
      <c r="F6781" s="560">
        <f t="shared" si="634"/>
        <v>12</v>
      </c>
      <c r="G6781" s="595">
        <f t="shared" si="635"/>
        <v>5</v>
      </c>
      <c r="H6781" s="590">
        <f>CHOOSE('Output Sheet'!$B$4,'8760 Data'!J6781,'8760 Data'!K6781,'8760 Data'!L6781,'8760 Data'!M6781,'8760 Data'!N6781,'8760 Data'!O6781,'8760 Data'!P6781,'8760 Data'!Q6781,'8760 Data'!R6781,'8760 Data'!S6781,'8760 Data'!T6781,'8760 Data'!U6781)</f>
        <v>0</v>
      </c>
      <c r="I6781" s="591" t="e">
        <f>H6781/'Output Sheet'!$B$8</f>
        <v>#DIV/0!</v>
      </c>
      <c r="J6781" s="596"/>
      <c r="K6781" s="560"/>
      <c r="L6781" s="560"/>
      <c r="M6781" s="560"/>
      <c r="N6781" s="560"/>
      <c r="O6781" s="560"/>
      <c r="P6781" s="560"/>
      <c r="Q6781" s="560"/>
      <c r="R6781" s="560"/>
      <c r="S6781" s="560"/>
      <c r="T6781" s="560"/>
      <c r="U6781" s="560"/>
    </row>
    <row r="6782" spans="1:21">
      <c r="A6782" s="593">
        <f t="shared" si="630"/>
        <v>41557</v>
      </c>
      <c r="B6782" s="594">
        <v>41557.542058969906</v>
      </c>
      <c r="C6782" s="560">
        <f t="shared" si="631"/>
        <v>2013</v>
      </c>
      <c r="D6782" s="560">
        <f t="shared" si="632"/>
        <v>10</v>
      </c>
      <c r="E6782" s="560">
        <f t="shared" si="633"/>
        <v>10</v>
      </c>
      <c r="F6782" s="560">
        <f t="shared" si="634"/>
        <v>13</v>
      </c>
      <c r="G6782" s="595">
        <f t="shared" si="635"/>
        <v>5</v>
      </c>
      <c r="H6782" s="590">
        <f>CHOOSE('Output Sheet'!$B$4,'8760 Data'!J6782,'8760 Data'!K6782,'8760 Data'!L6782,'8760 Data'!M6782,'8760 Data'!N6782,'8760 Data'!O6782,'8760 Data'!P6782,'8760 Data'!Q6782,'8760 Data'!R6782,'8760 Data'!S6782,'8760 Data'!T6782,'8760 Data'!U6782)</f>
        <v>0</v>
      </c>
      <c r="I6782" s="591" t="e">
        <f>H6782/'Output Sheet'!$B$8</f>
        <v>#DIV/0!</v>
      </c>
      <c r="J6782" s="596"/>
      <c r="K6782" s="560"/>
      <c r="L6782" s="560"/>
      <c r="M6782" s="560"/>
      <c r="N6782" s="560"/>
      <c r="O6782" s="560"/>
      <c r="P6782" s="560"/>
      <c r="Q6782" s="560"/>
      <c r="R6782" s="560"/>
      <c r="S6782" s="560"/>
      <c r="T6782" s="560"/>
      <c r="U6782" s="560"/>
    </row>
    <row r="6783" spans="1:21">
      <c r="A6783" s="593">
        <f t="shared" si="630"/>
        <v>41557</v>
      </c>
      <c r="B6783" s="594">
        <v>41557.583725694443</v>
      </c>
      <c r="C6783" s="560">
        <f t="shared" si="631"/>
        <v>2013</v>
      </c>
      <c r="D6783" s="560">
        <f t="shared" si="632"/>
        <v>10</v>
      </c>
      <c r="E6783" s="560">
        <f t="shared" si="633"/>
        <v>10</v>
      </c>
      <c r="F6783" s="560">
        <f t="shared" si="634"/>
        <v>14</v>
      </c>
      <c r="G6783" s="595">
        <f t="shared" si="635"/>
        <v>5</v>
      </c>
      <c r="H6783" s="590">
        <f>CHOOSE('Output Sheet'!$B$4,'8760 Data'!J6783,'8760 Data'!K6783,'8760 Data'!L6783,'8760 Data'!M6783,'8760 Data'!N6783,'8760 Data'!O6783,'8760 Data'!P6783,'8760 Data'!Q6783,'8760 Data'!R6783,'8760 Data'!S6783,'8760 Data'!T6783,'8760 Data'!U6783)</f>
        <v>0</v>
      </c>
      <c r="I6783" s="591" t="e">
        <f>H6783/'Output Sheet'!$B$8</f>
        <v>#DIV/0!</v>
      </c>
      <c r="J6783" s="596"/>
      <c r="K6783" s="560"/>
      <c r="L6783" s="560"/>
      <c r="M6783" s="560"/>
      <c r="N6783" s="560"/>
      <c r="O6783" s="560"/>
      <c r="P6783" s="560"/>
      <c r="Q6783" s="560"/>
      <c r="R6783" s="560"/>
      <c r="S6783" s="560"/>
      <c r="T6783" s="560"/>
      <c r="U6783" s="560"/>
    </row>
    <row r="6784" spans="1:21">
      <c r="A6784" s="593">
        <f t="shared" si="630"/>
        <v>41557</v>
      </c>
      <c r="B6784" s="594">
        <v>41557.62539241898</v>
      </c>
      <c r="C6784" s="560">
        <f t="shared" si="631"/>
        <v>2013</v>
      </c>
      <c r="D6784" s="560">
        <f t="shared" si="632"/>
        <v>10</v>
      </c>
      <c r="E6784" s="560">
        <f t="shared" si="633"/>
        <v>10</v>
      </c>
      <c r="F6784" s="560">
        <f t="shared" si="634"/>
        <v>15</v>
      </c>
      <c r="G6784" s="595">
        <f t="shared" si="635"/>
        <v>5</v>
      </c>
      <c r="H6784" s="590">
        <f>CHOOSE('Output Sheet'!$B$4,'8760 Data'!J6784,'8760 Data'!K6784,'8760 Data'!L6784,'8760 Data'!M6784,'8760 Data'!N6784,'8760 Data'!O6784,'8760 Data'!P6784,'8760 Data'!Q6784,'8760 Data'!R6784,'8760 Data'!S6784,'8760 Data'!T6784,'8760 Data'!U6784)</f>
        <v>0</v>
      </c>
      <c r="I6784" s="591" t="e">
        <f>H6784/'Output Sheet'!$B$8</f>
        <v>#DIV/0!</v>
      </c>
      <c r="J6784" s="596"/>
      <c r="K6784" s="560"/>
      <c r="L6784" s="560"/>
      <c r="M6784" s="560"/>
      <c r="N6784" s="560"/>
      <c r="O6784" s="560"/>
      <c r="P6784" s="560"/>
      <c r="Q6784" s="560"/>
      <c r="R6784" s="560"/>
      <c r="S6784" s="560"/>
      <c r="T6784" s="560"/>
      <c r="U6784" s="560"/>
    </row>
    <row r="6785" spans="1:21">
      <c r="A6785" s="593">
        <f t="shared" si="630"/>
        <v>41557</v>
      </c>
      <c r="B6785" s="594">
        <v>41557.667059143518</v>
      </c>
      <c r="C6785" s="560">
        <f t="shared" si="631"/>
        <v>2013</v>
      </c>
      <c r="D6785" s="560">
        <f t="shared" si="632"/>
        <v>10</v>
      </c>
      <c r="E6785" s="560">
        <f t="shared" si="633"/>
        <v>10</v>
      </c>
      <c r="F6785" s="560">
        <f t="shared" si="634"/>
        <v>16</v>
      </c>
      <c r="G6785" s="595">
        <f t="shared" si="635"/>
        <v>5</v>
      </c>
      <c r="H6785" s="590">
        <f>CHOOSE('Output Sheet'!$B$4,'8760 Data'!J6785,'8760 Data'!K6785,'8760 Data'!L6785,'8760 Data'!M6785,'8760 Data'!N6785,'8760 Data'!O6785,'8760 Data'!P6785,'8760 Data'!Q6785,'8760 Data'!R6785,'8760 Data'!S6785,'8760 Data'!T6785,'8760 Data'!U6785)</f>
        <v>0</v>
      </c>
      <c r="I6785" s="591" t="e">
        <f>H6785/'Output Sheet'!$B$8</f>
        <v>#DIV/0!</v>
      </c>
      <c r="J6785" s="596"/>
      <c r="K6785" s="560"/>
      <c r="L6785" s="560"/>
      <c r="M6785" s="560"/>
      <c r="N6785" s="560"/>
      <c r="O6785" s="560"/>
      <c r="P6785" s="560"/>
      <c r="Q6785" s="560"/>
      <c r="R6785" s="560"/>
      <c r="S6785" s="560"/>
      <c r="T6785" s="560"/>
      <c r="U6785" s="560"/>
    </row>
    <row r="6786" spans="1:21">
      <c r="A6786" s="593">
        <f t="shared" si="630"/>
        <v>41557</v>
      </c>
      <c r="B6786" s="594">
        <v>41557.708725868055</v>
      </c>
      <c r="C6786" s="560">
        <f t="shared" si="631"/>
        <v>2013</v>
      </c>
      <c r="D6786" s="560">
        <f t="shared" si="632"/>
        <v>10</v>
      </c>
      <c r="E6786" s="560">
        <f t="shared" si="633"/>
        <v>10</v>
      </c>
      <c r="F6786" s="560">
        <f t="shared" si="634"/>
        <v>17</v>
      </c>
      <c r="G6786" s="595">
        <f t="shared" si="635"/>
        <v>5</v>
      </c>
      <c r="H6786" s="590">
        <f>CHOOSE('Output Sheet'!$B$4,'8760 Data'!J6786,'8760 Data'!K6786,'8760 Data'!L6786,'8760 Data'!M6786,'8760 Data'!N6786,'8760 Data'!O6786,'8760 Data'!P6786,'8760 Data'!Q6786,'8760 Data'!R6786,'8760 Data'!S6786,'8760 Data'!T6786,'8760 Data'!U6786)</f>
        <v>0</v>
      </c>
      <c r="I6786" s="591" t="e">
        <f>H6786/'Output Sheet'!$B$8</f>
        <v>#DIV/0!</v>
      </c>
      <c r="J6786" s="596"/>
      <c r="K6786" s="560"/>
      <c r="L6786" s="560"/>
      <c r="M6786" s="560"/>
      <c r="N6786" s="560"/>
      <c r="O6786" s="560"/>
      <c r="P6786" s="560"/>
      <c r="Q6786" s="560"/>
      <c r="R6786" s="560"/>
      <c r="S6786" s="560"/>
      <c r="T6786" s="560"/>
      <c r="U6786" s="560"/>
    </row>
    <row r="6787" spans="1:21">
      <c r="A6787" s="593">
        <f t="shared" ref="A6787:A6850" si="636">DATE(C6787,D6787,E6787)</f>
        <v>41557</v>
      </c>
      <c r="B6787" s="594">
        <v>41557.750392592592</v>
      </c>
      <c r="C6787" s="560">
        <f t="shared" ref="C6787:C6850" si="637">YEAR(B6787)</f>
        <v>2013</v>
      </c>
      <c r="D6787" s="560">
        <f t="shared" ref="D6787:D6850" si="638">MONTH(B6787)</f>
        <v>10</v>
      </c>
      <c r="E6787" s="560">
        <f t="shared" ref="E6787:E6850" si="639">DAY(B6787)</f>
        <v>10</v>
      </c>
      <c r="F6787" s="560">
        <f t="shared" ref="F6787:F6850" si="640">IF(HOUR(B6787)&lt;&gt;0,HOUR(B6787),24)</f>
        <v>18</v>
      </c>
      <c r="G6787" s="595">
        <f t="shared" ref="G6787:G6850" si="641">WEEKDAY(B6787,1)</f>
        <v>5</v>
      </c>
      <c r="H6787" s="590">
        <f>CHOOSE('Output Sheet'!$B$4,'8760 Data'!J6787,'8760 Data'!K6787,'8760 Data'!L6787,'8760 Data'!M6787,'8760 Data'!N6787,'8760 Data'!O6787,'8760 Data'!P6787,'8760 Data'!Q6787,'8760 Data'!R6787,'8760 Data'!S6787,'8760 Data'!T6787,'8760 Data'!U6787)</f>
        <v>0</v>
      </c>
      <c r="I6787" s="591" t="e">
        <f>H6787/'Output Sheet'!$B$8</f>
        <v>#DIV/0!</v>
      </c>
      <c r="J6787" s="596"/>
      <c r="K6787" s="560"/>
      <c r="L6787" s="560"/>
      <c r="M6787" s="560"/>
      <c r="N6787" s="560"/>
      <c r="O6787" s="560"/>
      <c r="P6787" s="560"/>
      <c r="Q6787" s="560"/>
      <c r="R6787" s="560"/>
      <c r="S6787" s="560"/>
      <c r="T6787" s="560"/>
      <c r="U6787" s="560"/>
    </row>
    <row r="6788" spans="1:21">
      <c r="A6788" s="593">
        <f t="shared" si="636"/>
        <v>41557</v>
      </c>
      <c r="B6788" s="594">
        <v>41557.792059317129</v>
      </c>
      <c r="C6788" s="560">
        <f t="shared" si="637"/>
        <v>2013</v>
      </c>
      <c r="D6788" s="560">
        <f t="shared" si="638"/>
        <v>10</v>
      </c>
      <c r="E6788" s="560">
        <f t="shared" si="639"/>
        <v>10</v>
      </c>
      <c r="F6788" s="560">
        <f t="shared" si="640"/>
        <v>19</v>
      </c>
      <c r="G6788" s="595">
        <f t="shared" si="641"/>
        <v>5</v>
      </c>
      <c r="H6788" s="590">
        <f>CHOOSE('Output Sheet'!$B$4,'8760 Data'!J6788,'8760 Data'!K6788,'8760 Data'!L6788,'8760 Data'!M6788,'8760 Data'!N6788,'8760 Data'!O6788,'8760 Data'!P6788,'8760 Data'!Q6788,'8760 Data'!R6788,'8760 Data'!S6788,'8760 Data'!T6788,'8760 Data'!U6788)</f>
        <v>0</v>
      </c>
      <c r="I6788" s="591" t="e">
        <f>H6788/'Output Sheet'!$B$8</f>
        <v>#DIV/0!</v>
      </c>
      <c r="J6788" s="596"/>
      <c r="K6788" s="560"/>
      <c r="L6788" s="560"/>
      <c r="M6788" s="560"/>
      <c r="N6788" s="560"/>
      <c r="O6788" s="560"/>
      <c r="P6788" s="560"/>
      <c r="Q6788" s="560"/>
      <c r="R6788" s="560"/>
      <c r="S6788" s="560"/>
      <c r="T6788" s="560"/>
      <c r="U6788" s="560"/>
    </row>
    <row r="6789" spans="1:21">
      <c r="A6789" s="593">
        <f t="shared" si="636"/>
        <v>41557</v>
      </c>
      <c r="B6789" s="594">
        <v>41557.833726041667</v>
      </c>
      <c r="C6789" s="560">
        <f t="shared" si="637"/>
        <v>2013</v>
      </c>
      <c r="D6789" s="560">
        <f t="shared" si="638"/>
        <v>10</v>
      </c>
      <c r="E6789" s="560">
        <f t="shared" si="639"/>
        <v>10</v>
      </c>
      <c r="F6789" s="560">
        <f t="shared" si="640"/>
        <v>20</v>
      </c>
      <c r="G6789" s="595">
        <f t="shared" si="641"/>
        <v>5</v>
      </c>
      <c r="H6789" s="590">
        <f>CHOOSE('Output Sheet'!$B$4,'8760 Data'!J6789,'8760 Data'!K6789,'8760 Data'!L6789,'8760 Data'!M6789,'8760 Data'!N6789,'8760 Data'!O6789,'8760 Data'!P6789,'8760 Data'!Q6789,'8760 Data'!R6789,'8760 Data'!S6789,'8760 Data'!T6789,'8760 Data'!U6789)</f>
        <v>0</v>
      </c>
      <c r="I6789" s="591" t="e">
        <f>H6789/'Output Sheet'!$B$8</f>
        <v>#DIV/0!</v>
      </c>
      <c r="J6789" s="596"/>
      <c r="K6789" s="560"/>
      <c r="L6789" s="560"/>
      <c r="M6789" s="560"/>
      <c r="N6789" s="560"/>
      <c r="O6789" s="560"/>
      <c r="P6789" s="560"/>
      <c r="Q6789" s="560"/>
      <c r="R6789" s="560"/>
      <c r="S6789" s="560"/>
      <c r="T6789" s="560"/>
      <c r="U6789" s="560"/>
    </row>
    <row r="6790" spans="1:21">
      <c r="A6790" s="593">
        <f t="shared" si="636"/>
        <v>41557</v>
      </c>
      <c r="B6790" s="594">
        <v>41557.875392766204</v>
      </c>
      <c r="C6790" s="560">
        <f t="shared" si="637"/>
        <v>2013</v>
      </c>
      <c r="D6790" s="560">
        <f t="shared" si="638"/>
        <v>10</v>
      </c>
      <c r="E6790" s="560">
        <f t="shared" si="639"/>
        <v>10</v>
      </c>
      <c r="F6790" s="560">
        <f t="shared" si="640"/>
        <v>21</v>
      </c>
      <c r="G6790" s="595">
        <f t="shared" si="641"/>
        <v>5</v>
      </c>
      <c r="H6790" s="590">
        <f>CHOOSE('Output Sheet'!$B$4,'8760 Data'!J6790,'8760 Data'!K6790,'8760 Data'!L6790,'8760 Data'!M6790,'8760 Data'!N6790,'8760 Data'!O6790,'8760 Data'!P6790,'8760 Data'!Q6790,'8760 Data'!R6790,'8760 Data'!S6790,'8760 Data'!T6790,'8760 Data'!U6790)</f>
        <v>0</v>
      </c>
      <c r="I6790" s="591" t="e">
        <f>H6790/'Output Sheet'!$B$8</f>
        <v>#DIV/0!</v>
      </c>
      <c r="J6790" s="596"/>
      <c r="K6790" s="560"/>
      <c r="L6790" s="560"/>
      <c r="M6790" s="560"/>
      <c r="N6790" s="560"/>
      <c r="O6790" s="560"/>
      <c r="P6790" s="560"/>
      <c r="Q6790" s="560"/>
      <c r="R6790" s="560"/>
      <c r="S6790" s="560"/>
      <c r="T6790" s="560"/>
      <c r="U6790" s="560"/>
    </row>
    <row r="6791" spans="1:21">
      <c r="A6791" s="593">
        <f t="shared" si="636"/>
        <v>41557</v>
      </c>
      <c r="B6791" s="594">
        <v>41557.917059490741</v>
      </c>
      <c r="C6791" s="560">
        <f t="shared" si="637"/>
        <v>2013</v>
      </c>
      <c r="D6791" s="560">
        <f t="shared" si="638"/>
        <v>10</v>
      </c>
      <c r="E6791" s="560">
        <f t="shared" si="639"/>
        <v>10</v>
      </c>
      <c r="F6791" s="560">
        <f t="shared" si="640"/>
        <v>22</v>
      </c>
      <c r="G6791" s="595">
        <f t="shared" si="641"/>
        <v>5</v>
      </c>
      <c r="H6791" s="590">
        <f>CHOOSE('Output Sheet'!$B$4,'8760 Data'!J6791,'8760 Data'!K6791,'8760 Data'!L6791,'8760 Data'!M6791,'8760 Data'!N6791,'8760 Data'!O6791,'8760 Data'!P6791,'8760 Data'!Q6791,'8760 Data'!R6791,'8760 Data'!S6791,'8760 Data'!T6791,'8760 Data'!U6791)</f>
        <v>0</v>
      </c>
      <c r="I6791" s="591" t="e">
        <f>H6791/'Output Sheet'!$B$8</f>
        <v>#DIV/0!</v>
      </c>
      <c r="J6791" s="596"/>
      <c r="K6791" s="560"/>
      <c r="L6791" s="560"/>
      <c r="M6791" s="560"/>
      <c r="N6791" s="560"/>
      <c r="O6791" s="560"/>
      <c r="P6791" s="560"/>
      <c r="Q6791" s="560"/>
      <c r="R6791" s="560"/>
      <c r="S6791" s="560"/>
      <c r="T6791" s="560"/>
      <c r="U6791" s="560"/>
    </row>
    <row r="6792" spans="1:21">
      <c r="A6792" s="593">
        <f t="shared" si="636"/>
        <v>41557</v>
      </c>
      <c r="B6792" s="594">
        <v>41557.958726215278</v>
      </c>
      <c r="C6792" s="560">
        <f t="shared" si="637"/>
        <v>2013</v>
      </c>
      <c r="D6792" s="560">
        <f t="shared" si="638"/>
        <v>10</v>
      </c>
      <c r="E6792" s="560">
        <f t="shared" si="639"/>
        <v>10</v>
      </c>
      <c r="F6792" s="560">
        <f t="shared" si="640"/>
        <v>23</v>
      </c>
      <c r="G6792" s="595">
        <f t="shared" si="641"/>
        <v>5</v>
      </c>
      <c r="H6792" s="590">
        <f>CHOOSE('Output Sheet'!$B$4,'8760 Data'!J6792,'8760 Data'!K6792,'8760 Data'!L6792,'8760 Data'!M6792,'8760 Data'!N6792,'8760 Data'!O6792,'8760 Data'!P6792,'8760 Data'!Q6792,'8760 Data'!R6792,'8760 Data'!S6792,'8760 Data'!T6792,'8760 Data'!U6792)</f>
        <v>0</v>
      </c>
      <c r="I6792" s="591" t="e">
        <f>H6792/'Output Sheet'!$B$8</f>
        <v>#DIV/0!</v>
      </c>
      <c r="J6792" s="596"/>
      <c r="K6792" s="560"/>
      <c r="L6792" s="560"/>
      <c r="M6792" s="560"/>
      <c r="N6792" s="560"/>
      <c r="O6792" s="560"/>
      <c r="P6792" s="560"/>
      <c r="Q6792" s="560"/>
      <c r="R6792" s="560"/>
      <c r="S6792" s="560"/>
      <c r="T6792" s="560"/>
      <c r="U6792" s="560"/>
    </row>
    <row r="6793" spans="1:21">
      <c r="A6793" s="593">
        <f t="shared" si="636"/>
        <v>41558</v>
      </c>
      <c r="B6793" s="594">
        <v>41558.000392939815</v>
      </c>
      <c r="C6793" s="560">
        <f t="shared" si="637"/>
        <v>2013</v>
      </c>
      <c r="D6793" s="560">
        <f t="shared" si="638"/>
        <v>10</v>
      </c>
      <c r="E6793" s="560">
        <f t="shared" si="639"/>
        <v>11</v>
      </c>
      <c r="F6793" s="560">
        <f t="shared" si="640"/>
        <v>24</v>
      </c>
      <c r="G6793" s="595">
        <f t="shared" si="641"/>
        <v>6</v>
      </c>
      <c r="H6793" s="590">
        <f>CHOOSE('Output Sheet'!$B$4,'8760 Data'!J6793,'8760 Data'!K6793,'8760 Data'!L6793,'8760 Data'!M6793,'8760 Data'!N6793,'8760 Data'!O6793,'8760 Data'!P6793,'8760 Data'!Q6793,'8760 Data'!R6793,'8760 Data'!S6793,'8760 Data'!T6793,'8760 Data'!U6793)</f>
        <v>0</v>
      </c>
      <c r="I6793" s="591" t="e">
        <f>H6793/'Output Sheet'!$B$8</f>
        <v>#DIV/0!</v>
      </c>
      <c r="J6793" s="596"/>
      <c r="K6793" s="560"/>
      <c r="L6793" s="560"/>
      <c r="M6793" s="560"/>
      <c r="N6793" s="560"/>
      <c r="O6793" s="560"/>
      <c r="P6793" s="560"/>
      <c r="Q6793" s="560"/>
      <c r="R6793" s="560"/>
      <c r="S6793" s="560"/>
      <c r="T6793" s="560"/>
      <c r="U6793" s="560"/>
    </row>
    <row r="6794" spans="1:21">
      <c r="A6794" s="593">
        <f t="shared" si="636"/>
        <v>41558</v>
      </c>
      <c r="B6794" s="594">
        <v>41558.042059664353</v>
      </c>
      <c r="C6794" s="560">
        <f t="shared" si="637"/>
        <v>2013</v>
      </c>
      <c r="D6794" s="560">
        <f t="shared" si="638"/>
        <v>10</v>
      </c>
      <c r="E6794" s="560">
        <f t="shared" si="639"/>
        <v>11</v>
      </c>
      <c r="F6794" s="560">
        <f t="shared" si="640"/>
        <v>1</v>
      </c>
      <c r="G6794" s="595">
        <f t="shared" si="641"/>
        <v>6</v>
      </c>
      <c r="H6794" s="590">
        <f>CHOOSE('Output Sheet'!$B$4,'8760 Data'!J6794,'8760 Data'!K6794,'8760 Data'!L6794,'8760 Data'!M6794,'8760 Data'!N6794,'8760 Data'!O6794,'8760 Data'!P6794,'8760 Data'!Q6794,'8760 Data'!R6794,'8760 Data'!S6794,'8760 Data'!T6794,'8760 Data'!U6794)</f>
        <v>0</v>
      </c>
      <c r="I6794" s="591" t="e">
        <f>H6794/'Output Sheet'!$B$8</f>
        <v>#DIV/0!</v>
      </c>
      <c r="J6794" s="596"/>
      <c r="K6794" s="560"/>
      <c r="L6794" s="560"/>
      <c r="M6794" s="560"/>
      <c r="N6794" s="560"/>
      <c r="O6794" s="560"/>
      <c r="P6794" s="560"/>
      <c r="Q6794" s="560"/>
      <c r="R6794" s="560"/>
      <c r="S6794" s="560"/>
      <c r="T6794" s="560"/>
      <c r="U6794" s="560"/>
    </row>
    <row r="6795" spans="1:21">
      <c r="A6795" s="593">
        <f t="shared" si="636"/>
        <v>41558</v>
      </c>
      <c r="B6795" s="594">
        <v>41558.08372638889</v>
      </c>
      <c r="C6795" s="560">
        <f t="shared" si="637"/>
        <v>2013</v>
      </c>
      <c r="D6795" s="560">
        <f t="shared" si="638"/>
        <v>10</v>
      </c>
      <c r="E6795" s="560">
        <f t="shared" si="639"/>
        <v>11</v>
      </c>
      <c r="F6795" s="560">
        <f t="shared" si="640"/>
        <v>2</v>
      </c>
      <c r="G6795" s="595">
        <f t="shared" si="641"/>
        <v>6</v>
      </c>
      <c r="H6795" s="590">
        <f>CHOOSE('Output Sheet'!$B$4,'8760 Data'!J6795,'8760 Data'!K6795,'8760 Data'!L6795,'8760 Data'!M6795,'8760 Data'!N6795,'8760 Data'!O6795,'8760 Data'!P6795,'8760 Data'!Q6795,'8760 Data'!R6795,'8760 Data'!S6795,'8760 Data'!T6795,'8760 Data'!U6795)</f>
        <v>0</v>
      </c>
      <c r="I6795" s="591" t="e">
        <f>H6795/'Output Sheet'!$B$8</f>
        <v>#DIV/0!</v>
      </c>
      <c r="J6795" s="596"/>
      <c r="K6795" s="560"/>
      <c r="L6795" s="560"/>
      <c r="M6795" s="560"/>
      <c r="N6795" s="560"/>
      <c r="O6795" s="560"/>
      <c r="P6795" s="560"/>
      <c r="Q6795" s="560"/>
      <c r="R6795" s="560"/>
      <c r="S6795" s="560"/>
      <c r="T6795" s="560"/>
      <c r="U6795" s="560"/>
    </row>
    <row r="6796" spans="1:21">
      <c r="A6796" s="593">
        <f t="shared" si="636"/>
        <v>41558</v>
      </c>
      <c r="B6796" s="594">
        <v>41558.125393113427</v>
      </c>
      <c r="C6796" s="560">
        <f t="shared" si="637"/>
        <v>2013</v>
      </c>
      <c r="D6796" s="560">
        <f t="shared" si="638"/>
        <v>10</v>
      </c>
      <c r="E6796" s="560">
        <f t="shared" si="639"/>
        <v>11</v>
      </c>
      <c r="F6796" s="560">
        <f t="shared" si="640"/>
        <v>3</v>
      </c>
      <c r="G6796" s="595">
        <f t="shared" si="641"/>
        <v>6</v>
      </c>
      <c r="H6796" s="590">
        <f>CHOOSE('Output Sheet'!$B$4,'8760 Data'!J6796,'8760 Data'!K6796,'8760 Data'!L6796,'8760 Data'!M6796,'8760 Data'!N6796,'8760 Data'!O6796,'8760 Data'!P6796,'8760 Data'!Q6796,'8760 Data'!R6796,'8760 Data'!S6796,'8760 Data'!T6796,'8760 Data'!U6796)</f>
        <v>0</v>
      </c>
      <c r="I6796" s="591" t="e">
        <f>H6796/'Output Sheet'!$B$8</f>
        <v>#DIV/0!</v>
      </c>
      <c r="J6796" s="596"/>
      <c r="K6796" s="560"/>
      <c r="L6796" s="560"/>
      <c r="M6796" s="560"/>
      <c r="N6796" s="560"/>
      <c r="O6796" s="560"/>
      <c r="P6796" s="560"/>
      <c r="Q6796" s="560"/>
      <c r="R6796" s="560"/>
      <c r="S6796" s="560"/>
      <c r="T6796" s="560"/>
      <c r="U6796" s="560"/>
    </row>
    <row r="6797" spans="1:21">
      <c r="A6797" s="593">
        <f t="shared" si="636"/>
        <v>41558</v>
      </c>
      <c r="B6797" s="594">
        <v>41558.167059837964</v>
      </c>
      <c r="C6797" s="560">
        <f t="shared" si="637"/>
        <v>2013</v>
      </c>
      <c r="D6797" s="560">
        <f t="shared" si="638"/>
        <v>10</v>
      </c>
      <c r="E6797" s="560">
        <f t="shared" si="639"/>
        <v>11</v>
      </c>
      <c r="F6797" s="560">
        <f t="shared" si="640"/>
        <v>4</v>
      </c>
      <c r="G6797" s="595">
        <f t="shared" si="641"/>
        <v>6</v>
      </c>
      <c r="H6797" s="590">
        <f>CHOOSE('Output Sheet'!$B$4,'8760 Data'!J6797,'8760 Data'!K6797,'8760 Data'!L6797,'8760 Data'!M6797,'8760 Data'!N6797,'8760 Data'!O6797,'8760 Data'!P6797,'8760 Data'!Q6797,'8760 Data'!R6797,'8760 Data'!S6797,'8760 Data'!T6797,'8760 Data'!U6797)</f>
        <v>0</v>
      </c>
      <c r="I6797" s="591" t="e">
        <f>H6797/'Output Sheet'!$B$8</f>
        <v>#DIV/0!</v>
      </c>
      <c r="J6797" s="596"/>
      <c r="K6797" s="560"/>
      <c r="L6797" s="560"/>
      <c r="M6797" s="560"/>
      <c r="N6797" s="560"/>
      <c r="O6797" s="560"/>
      <c r="P6797" s="560"/>
      <c r="Q6797" s="560"/>
      <c r="R6797" s="560"/>
      <c r="S6797" s="560"/>
      <c r="T6797" s="560"/>
      <c r="U6797" s="560"/>
    </row>
    <row r="6798" spans="1:21">
      <c r="A6798" s="593">
        <f t="shared" si="636"/>
        <v>41558</v>
      </c>
      <c r="B6798" s="594">
        <v>41558.208726562501</v>
      </c>
      <c r="C6798" s="560">
        <f t="shared" si="637"/>
        <v>2013</v>
      </c>
      <c r="D6798" s="560">
        <f t="shared" si="638"/>
        <v>10</v>
      </c>
      <c r="E6798" s="560">
        <f t="shared" si="639"/>
        <v>11</v>
      </c>
      <c r="F6798" s="560">
        <f t="shared" si="640"/>
        <v>5</v>
      </c>
      <c r="G6798" s="595">
        <f t="shared" si="641"/>
        <v>6</v>
      </c>
      <c r="H6798" s="590">
        <f>CHOOSE('Output Sheet'!$B$4,'8760 Data'!J6798,'8760 Data'!K6798,'8760 Data'!L6798,'8760 Data'!M6798,'8760 Data'!N6798,'8760 Data'!O6798,'8760 Data'!P6798,'8760 Data'!Q6798,'8760 Data'!R6798,'8760 Data'!S6798,'8760 Data'!T6798,'8760 Data'!U6798)</f>
        <v>0</v>
      </c>
      <c r="I6798" s="591" t="e">
        <f>H6798/'Output Sheet'!$B$8</f>
        <v>#DIV/0!</v>
      </c>
      <c r="J6798" s="596"/>
      <c r="K6798" s="560"/>
      <c r="L6798" s="560"/>
      <c r="M6798" s="560"/>
      <c r="N6798" s="560"/>
      <c r="O6798" s="560"/>
      <c r="P6798" s="560"/>
      <c r="Q6798" s="560"/>
      <c r="R6798" s="560"/>
      <c r="S6798" s="560"/>
      <c r="T6798" s="560"/>
      <c r="U6798" s="560"/>
    </row>
    <row r="6799" spans="1:21">
      <c r="A6799" s="593">
        <f t="shared" si="636"/>
        <v>41558</v>
      </c>
      <c r="B6799" s="594">
        <v>41558.250393287039</v>
      </c>
      <c r="C6799" s="560">
        <f t="shared" si="637"/>
        <v>2013</v>
      </c>
      <c r="D6799" s="560">
        <f t="shared" si="638"/>
        <v>10</v>
      </c>
      <c r="E6799" s="560">
        <f t="shared" si="639"/>
        <v>11</v>
      </c>
      <c r="F6799" s="560">
        <f t="shared" si="640"/>
        <v>6</v>
      </c>
      <c r="G6799" s="595">
        <f t="shared" si="641"/>
        <v>6</v>
      </c>
      <c r="H6799" s="590">
        <f>CHOOSE('Output Sheet'!$B$4,'8760 Data'!J6799,'8760 Data'!K6799,'8760 Data'!L6799,'8760 Data'!M6799,'8760 Data'!N6799,'8760 Data'!O6799,'8760 Data'!P6799,'8760 Data'!Q6799,'8760 Data'!R6799,'8760 Data'!S6799,'8760 Data'!T6799,'8760 Data'!U6799)</f>
        <v>0</v>
      </c>
      <c r="I6799" s="591" t="e">
        <f>H6799/'Output Sheet'!$B$8</f>
        <v>#DIV/0!</v>
      </c>
      <c r="J6799" s="596"/>
      <c r="K6799" s="560"/>
      <c r="L6799" s="560"/>
      <c r="M6799" s="560"/>
      <c r="N6799" s="560"/>
      <c r="O6799" s="560"/>
      <c r="P6799" s="560"/>
      <c r="Q6799" s="560"/>
      <c r="R6799" s="560"/>
      <c r="S6799" s="560"/>
      <c r="T6799" s="560"/>
      <c r="U6799" s="560"/>
    </row>
    <row r="6800" spans="1:21">
      <c r="A6800" s="593">
        <f t="shared" si="636"/>
        <v>41558</v>
      </c>
      <c r="B6800" s="594">
        <v>41558.292060011576</v>
      </c>
      <c r="C6800" s="560">
        <f t="shared" si="637"/>
        <v>2013</v>
      </c>
      <c r="D6800" s="560">
        <f t="shared" si="638"/>
        <v>10</v>
      </c>
      <c r="E6800" s="560">
        <f t="shared" si="639"/>
        <v>11</v>
      </c>
      <c r="F6800" s="560">
        <f t="shared" si="640"/>
        <v>7</v>
      </c>
      <c r="G6800" s="595">
        <f t="shared" si="641"/>
        <v>6</v>
      </c>
      <c r="H6800" s="590">
        <f>CHOOSE('Output Sheet'!$B$4,'8760 Data'!J6800,'8760 Data'!K6800,'8760 Data'!L6800,'8760 Data'!M6800,'8760 Data'!N6800,'8760 Data'!O6800,'8760 Data'!P6800,'8760 Data'!Q6800,'8760 Data'!R6800,'8760 Data'!S6800,'8760 Data'!T6800,'8760 Data'!U6800)</f>
        <v>0</v>
      </c>
      <c r="I6800" s="591" t="e">
        <f>H6800/'Output Sheet'!$B$8</f>
        <v>#DIV/0!</v>
      </c>
      <c r="J6800" s="596"/>
      <c r="K6800" s="560"/>
      <c r="L6800" s="560"/>
      <c r="M6800" s="560"/>
      <c r="N6800" s="560"/>
      <c r="O6800" s="560"/>
      <c r="P6800" s="560"/>
      <c r="Q6800" s="560"/>
      <c r="R6800" s="560"/>
      <c r="S6800" s="560"/>
      <c r="T6800" s="560"/>
      <c r="U6800" s="560"/>
    </row>
    <row r="6801" spans="1:21">
      <c r="A6801" s="593">
        <f t="shared" si="636"/>
        <v>41558</v>
      </c>
      <c r="B6801" s="594">
        <v>41558.333726736113</v>
      </c>
      <c r="C6801" s="560">
        <f t="shared" si="637"/>
        <v>2013</v>
      </c>
      <c r="D6801" s="560">
        <f t="shared" si="638"/>
        <v>10</v>
      </c>
      <c r="E6801" s="560">
        <f t="shared" si="639"/>
        <v>11</v>
      </c>
      <c r="F6801" s="560">
        <f t="shared" si="640"/>
        <v>8</v>
      </c>
      <c r="G6801" s="595">
        <f t="shared" si="641"/>
        <v>6</v>
      </c>
      <c r="H6801" s="590">
        <f>CHOOSE('Output Sheet'!$B$4,'8760 Data'!J6801,'8760 Data'!K6801,'8760 Data'!L6801,'8760 Data'!M6801,'8760 Data'!N6801,'8760 Data'!O6801,'8760 Data'!P6801,'8760 Data'!Q6801,'8760 Data'!R6801,'8760 Data'!S6801,'8760 Data'!T6801,'8760 Data'!U6801)</f>
        <v>0</v>
      </c>
      <c r="I6801" s="591" t="e">
        <f>H6801/'Output Sheet'!$B$8</f>
        <v>#DIV/0!</v>
      </c>
      <c r="J6801" s="596"/>
      <c r="K6801" s="560"/>
      <c r="L6801" s="560"/>
      <c r="M6801" s="560"/>
      <c r="N6801" s="560"/>
      <c r="O6801" s="560"/>
      <c r="P6801" s="560"/>
      <c r="Q6801" s="560"/>
      <c r="R6801" s="560"/>
      <c r="S6801" s="560"/>
      <c r="T6801" s="560"/>
      <c r="U6801" s="560"/>
    </row>
    <row r="6802" spans="1:21">
      <c r="A6802" s="593">
        <f t="shared" si="636"/>
        <v>41558</v>
      </c>
      <c r="B6802" s="594">
        <v>41558.37539346065</v>
      </c>
      <c r="C6802" s="560">
        <f t="shared" si="637"/>
        <v>2013</v>
      </c>
      <c r="D6802" s="560">
        <f t="shared" si="638"/>
        <v>10</v>
      </c>
      <c r="E6802" s="560">
        <f t="shared" si="639"/>
        <v>11</v>
      </c>
      <c r="F6802" s="560">
        <f t="shared" si="640"/>
        <v>9</v>
      </c>
      <c r="G6802" s="595">
        <f t="shared" si="641"/>
        <v>6</v>
      </c>
      <c r="H6802" s="590">
        <f>CHOOSE('Output Sheet'!$B$4,'8760 Data'!J6802,'8760 Data'!K6802,'8760 Data'!L6802,'8760 Data'!M6802,'8760 Data'!N6802,'8760 Data'!O6802,'8760 Data'!P6802,'8760 Data'!Q6802,'8760 Data'!R6802,'8760 Data'!S6802,'8760 Data'!T6802,'8760 Data'!U6802)</f>
        <v>0</v>
      </c>
      <c r="I6802" s="591" t="e">
        <f>H6802/'Output Sheet'!$B$8</f>
        <v>#DIV/0!</v>
      </c>
      <c r="J6802" s="596"/>
      <c r="K6802" s="560"/>
      <c r="L6802" s="560"/>
      <c r="M6802" s="560"/>
      <c r="N6802" s="560"/>
      <c r="O6802" s="560"/>
      <c r="P6802" s="560"/>
      <c r="Q6802" s="560"/>
      <c r="R6802" s="560"/>
      <c r="S6802" s="560"/>
      <c r="T6802" s="560"/>
      <c r="U6802" s="560"/>
    </row>
    <row r="6803" spans="1:21">
      <c r="A6803" s="593">
        <f t="shared" si="636"/>
        <v>41558</v>
      </c>
      <c r="B6803" s="594">
        <v>41558.417060185187</v>
      </c>
      <c r="C6803" s="560">
        <f t="shared" si="637"/>
        <v>2013</v>
      </c>
      <c r="D6803" s="560">
        <f t="shared" si="638"/>
        <v>10</v>
      </c>
      <c r="E6803" s="560">
        <f t="shared" si="639"/>
        <v>11</v>
      </c>
      <c r="F6803" s="560">
        <f t="shared" si="640"/>
        <v>10</v>
      </c>
      <c r="G6803" s="595">
        <f t="shared" si="641"/>
        <v>6</v>
      </c>
      <c r="H6803" s="590">
        <f>CHOOSE('Output Sheet'!$B$4,'8760 Data'!J6803,'8760 Data'!K6803,'8760 Data'!L6803,'8760 Data'!M6803,'8760 Data'!N6803,'8760 Data'!O6803,'8760 Data'!P6803,'8760 Data'!Q6803,'8760 Data'!R6803,'8760 Data'!S6803,'8760 Data'!T6803,'8760 Data'!U6803)</f>
        <v>0</v>
      </c>
      <c r="I6803" s="591" t="e">
        <f>H6803/'Output Sheet'!$B$8</f>
        <v>#DIV/0!</v>
      </c>
      <c r="J6803" s="596"/>
      <c r="K6803" s="560"/>
      <c r="L6803" s="560"/>
      <c r="M6803" s="560"/>
      <c r="N6803" s="560"/>
      <c r="O6803" s="560"/>
      <c r="P6803" s="560"/>
      <c r="Q6803" s="560"/>
      <c r="R6803" s="560"/>
      <c r="S6803" s="560"/>
      <c r="T6803" s="560"/>
      <c r="U6803" s="560"/>
    </row>
    <row r="6804" spans="1:21">
      <c r="A6804" s="593">
        <f t="shared" si="636"/>
        <v>41558</v>
      </c>
      <c r="B6804" s="594">
        <v>41558.458726909725</v>
      </c>
      <c r="C6804" s="560">
        <f t="shared" si="637"/>
        <v>2013</v>
      </c>
      <c r="D6804" s="560">
        <f t="shared" si="638"/>
        <v>10</v>
      </c>
      <c r="E6804" s="560">
        <f t="shared" si="639"/>
        <v>11</v>
      </c>
      <c r="F6804" s="560">
        <f t="shared" si="640"/>
        <v>11</v>
      </c>
      <c r="G6804" s="595">
        <f t="shared" si="641"/>
        <v>6</v>
      </c>
      <c r="H6804" s="590">
        <f>CHOOSE('Output Sheet'!$B$4,'8760 Data'!J6804,'8760 Data'!K6804,'8760 Data'!L6804,'8760 Data'!M6804,'8760 Data'!N6804,'8760 Data'!O6804,'8760 Data'!P6804,'8760 Data'!Q6804,'8760 Data'!R6804,'8760 Data'!S6804,'8760 Data'!T6804,'8760 Data'!U6804)</f>
        <v>0</v>
      </c>
      <c r="I6804" s="591" t="e">
        <f>H6804/'Output Sheet'!$B$8</f>
        <v>#DIV/0!</v>
      </c>
      <c r="J6804" s="596"/>
      <c r="K6804" s="560"/>
      <c r="L6804" s="560"/>
      <c r="M6804" s="560"/>
      <c r="N6804" s="560"/>
      <c r="O6804" s="560"/>
      <c r="P6804" s="560"/>
      <c r="Q6804" s="560"/>
      <c r="R6804" s="560"/>
      <c r="S6804" s="560"/>
      <c r="T6804" s="560"/>
      <c r="U6804" s="560"/>
    </row>
    <row r="6805" spans="1:21">
      <c r="A6805" s="593">
        <f t="shared" si="636"/>
        <v>41558</v>
      </c>
      <c r="B6805" s="594">
        <v>41558.500393634262</v>
      </c>
      <c r="C6805" s="560">
        <f t="shared" si="637"/>
        <v>2013</v>
      </c>
      <c r="D6805" s="560">
        <f t="shared" si="638"/>
        <v>10</v>
      </c>
      <c r="E6805" s="560">
        <f t="shared" si="639"/>
        <v>11</v>
      </c>
      <c r="F6805" s="560">
        <f t="shared" si="640"/>
        <v>12</v>
      </c>
      <c r="G6805" s="595">
        <f t="shared" si="641"/>
        <v>6</v>
      </c>
      <c r="H6805" s="590">
        <f>CHOOSE('Output Sheet'!$B$4,'8760 Data'!J6805,'8760 Data'!K6805,'8760 Data'!L6805,'8760 Data'!M6805,'8760 Data'!N6805,'8760 Data'!O6805,'8760 Data'!P6805,'8760 Data'!Q6805,'8760 Data'!R6805,'8760 Data'!S6805,'8760 Data'!T6805,'8760 Data'!U6805)</f>
        <v>0</v>
      </c>
      <c r="I6805" s="591" t="e">
        <f>H6805/'Output Sheet'!$B$8</f>
        <v>#DIV/0!</v>
      </c>
      <c r="J6805" s="596"/>
      <c r="K6805" s="560"/>
      <c r="L6805" s="560"/>
      <c r="M6805" s="560"/>
      <c r="N6805" s="560"/>
      <c r="O6805" s="560"/>
      <c r="P6805" s="560"/>
      <c r="Q6805" s="560"/>
      <c r="R6805" s="560"/>
      <c r="S6805" s="560"/>
      <c r="T6805" s="560"/>
      <c r="U6805" s="560"/>
    </row>
    <row r="6806" spans="1:21">
      <c r="A6806" s="593">
        <f t="shared" si="636"/>
        <v>41558</v>
      </c>
      <c r="B6806" s="594">
        <v>41558.542060358799</v>
      </c>
      <c r="C6806" s="560">
        <f t="shared" si="637"/>
        <v>2013</v>
      </c>
      <c r="D6806" s="560">
        <f t="shared" si="638"/>
        <v>10</v>
      </c>
      <c r="E6806" s="560">
        <f t="shared" si="639"/>
        <v>11</v>
      </c>
      <c r="F6806" s="560">
        <f t="shared" si="640"/>
        <v>13</v>
      </c>
      <c r="G6806" s="595">
        <f t="shared" si="641"/>
        <v>6</v>
      </c>
      <c r="H6806" s="590">
        <f>CHOOSE('Output Sheet'!$B$4,'8760 Data'!J6806,'8760 Data'!K6806,'8760 Data'!L6806,'8760 Data'!M6806,'8760 Data'!N6806,'8760 Data'!O6806,'8760 Data'!P6806,'8760 Data'!Q6806,'8760 Data'!R6806,'8760 Data'!S6806,'8760 Data'!T6806,'8760 Data'!U6806)</f>
        <v>0</v>
      </c>
      <c r="I6806" s="591" t="e">
        <f>H6806/'Output Sheet'!$B$8</f>
        <v>#DIV/0!</v>
      </c>
      <c r="J6806" s="596"/>
      <c r="K6806" s="560"/>
      <c r="L6806" s="560"/>
      <c r="M6806" s="560"/>
      <c r="N6806" s="560"/>
      <c r="O6806" s="560"/>
      <c r="P6806" s="560"/>
      <c r="Q6806" s="560"/>
      <c r="R6806" s="560"/>
      <c r="S6806" s="560"/>
      <c r="T6806" s="560"/>
      <c r="U6806" s="560"/>
    </row>
    <row r="6807" spans="1:21">
      <c r="A6807" s="593">
        <f t="shared" si="636"/>
        <v>41558</v>
      </c>
      <c r="B6807" s="594">
        <v>41558.583727083336</v>
      </c>
      <c r="C6807" s="560">
        <f t="shared" si="637"/>
        <v>2013</v>
      </c>
      <c r="D6807" s="560">
        <f t="shared" si="638"/>
        <v>10</v>
      </c>
      <c r="E6807" s="560">
        <f t="shared" si="639"/>
        <v>11</v>
      </c>
      <c r="F6807" s="560">
        <f t="shared" si="640"/>
        <v>14</v>
      </c>
      <c r="G6807" s="595">
        <f t="shared" si="641"/>
        <v>6</v>
      </c>
      <c r="H6807" s="590">
        <f>CHOOSE('Output Sheet'!$B$4,'8760 Data'!J6807,'8760 Data'!K6807,'8760 Data'!L6807,'8760 Data'!M6807,'8760 Data'!N6807,'8760 Data'!O6807,'8760 Data'!P6807,'8760 Data'!Q6807,'8760 Data'!R6807,'8760 Data'!S6807,'8760 Data'!T6807,'8760 Data'!U6807)</f>
        <v>0</v>
      </c>
      <c r="I6807" s="591" t="e">
        <f>H6807/'Output Sheet'!$B$8</f>
        <v>#DIV/0!</v>
      </c>
      <c r="J6807" s="596"/>
      <c r="K6807" s="560"/>
      <c r="L6807" s="560"/>
      <c r="M6807" s="560"/>
      <c r="N6807" s="560"/>
      <c r="O6807" s="560"/>
      <c r="P6807" s="560"/>
      <c r="Q6807" s="560"/>
      <c r="R6807" s="560"/>
      <c r="S6807" s="560"/>
      <c r="T6807" s="560"/>
      <c r="U6807" s="560"/>
    </row>
    <row r="6808" spans="1:21">
      <c r="A6808" s="593">
        <f t="shared" si="636"/>
        <v>41558</v>
      </c>
      <c r="B6808" s="594">
        <v>41558.625393807873</v>
      </c>
      <c r="C6808" s="560">
        <f t="shared" si="637"/>
        <v>2013</v>
      </c>
      <c r="D6808" s="560">
        <f t="shared" si="638"/>
        <v>10</v>
      </c>
      <c r="E6808" s="560">
        <f t="shared" si="639"/>
        <v>11</v>
      </c>
      <c r="F6808" s="560">
        <f t="shared" si="640"/>
        <v>15</v>
      </c>
      <c r="G6808" s="595">
        <f t="shared" si="641"/>
        <v>6</v>
      </c>
      <c r="H6808" s="590">
        <f>CHOOSE('Output Sheet'!$B$4,'8760 Data'!J6808,'8760 Data'!K6808,'8760 Data'!L6808,'8760 Data'!M6808,'8760 Data'!N6808,'8760 Data'!O6808,'8760 Data'!P6808,'8760 Data'!Q6808,'8760 Data'!R6808,'8760 Data'!S6808,'8760 Data'!T6808,'8760 Data'!U6808)</f>
        <v>0</v>
      </c>
      <c r="I6808" s="591" t="e">
        <f>H6808/'Output Sheet'!$B$8</f>
        <v>#DIV/0!</v>
      </c>
      <c r="J6808" s="596"/>
      <c r="K6808" s="560"/>
      <c r="L6808" s="560"/>
      <c r="M6808" s="560"/>
      <c r="N6808" s="560"/>
      <c r="O6808" s="560"/>
      <c r="P6808" s="560"/>
      <c r="Q6808" s="560"/>
      <c r="R6808" s="560"/>
      <c r="S6808" s="560"/>
      <c r="T6808" s="560"/>
      <c r="U6808" s="560"/>
    </row>
    <row r="6809" spans="1:21">
      <c r="A6809" s="593">
        <f t="shared" si="636"/>
        <v>41558</v>
      </c>
      <c r="B6809" s="594">
        <v>41558.667060532411</v>
      </c>
      <c r="C6809" s="560">
        <f t="shared" si="637"/>
        <v>2013</v>
      </c>
      <c r="D6809" s="560">
        <f t="shared" si="638"/>
        <v>10</v>
      </c>
      <c r="E6809" s="560">
        <f t="shared" si="639"/>
        <v>11</v>
      </c>
      <c r="F6809" s="560">
        <f t="shared" si="640"/>
        <v>16</v>
      </c>
      <c r="G6809" s="595">
        <f t="shared" si="641"/>
        <v>6</v>
      </c>
      <c r="H6809" s="590">
        <f>CHOOSE('Output Sheet'!$B$4,'8760 Data'!J6809,'8760 Data'!K6809,'8760 Data'!L6809,'8760 Data'!M6809,'8760 Data'!N6809,'8760 Data'!O6809,'8760 Data'!P6809,'8760 Data'!Q6809,'8760 Data'!R6809,'8760 Data'!S6809,'8760 Data'!T6809,'8760 Data'!U6809)</f>
        <v>0</v>
      </c>
      <c r="I6809" s="591" t="e">
        <f>H6809/'Output Sheet'!$B$8</f>
        <v>#DIV/0!</v>
      </c>
      <c r="J6809" s="596"/>
      <c r="K6809" s="560"/>
      <c r="L6809" s="560"/>
      <c r="M6809" s="560"/>
      <c r="N6809" s="560"/>
      <c r="O6809" s="560"/>
      <c r="P6809" s="560"/>
      <c r="Q6809" s="560"/>
      <c r="R6809" s="560"/>
      <c r="S6809" s="560"/>
      <c r="T6809" s="560"/>
      <c r="U6809" s="560"/>
    </row>
    <row r="6810" spans="1:21">
      <c r="A6810" s="593">
        <f t="shared" si="636"/>
        <v>41558</v>
      </c>
      <c r="B6810" s="594">
        <v>41558.708727256948</v>
      </c>
      <c r="C6810" s="560">
        <f t="shared" si="637"/>
        <v>2013</v>
      </c>
      <c r="D6810" s="560">
        <f t="shared" si="638"/>
        <v>10</v>
      </c>
      <c r="E6810" s="560">
        <f t="shared" si="639"/>
        <v>11</v>
      </c>
      <c r="F6810" s="560">
        <f t="shared" si="640"/>
        <v>17</v>
      </c>
      <c r="G6810" s="595">
        <f t="shared" si="641"/>
        <v>6</v>
      </c>
      <c r="H6810" s="590">
        <f>CHOOSE('Output Sheet'!$B$4,'8760 Data'!J6810,'8760 Data'!K6810,'8760 Data'!L6810,'8760 Data'!M6810,'8760 Data'!N6810,'8760 Data'!O6810,'8760 Data'!P6810,'8760 Data'!Q6810,'8760 Data'!R6810,'8760 Data'!S6810,'8760 Data'!T6810,'8760 Data'!U6810)</f>
        <v>0</v>
      </c>
      <c r="I6810" s="591" t="e">
        <f>H6810/'Output Sheet'!$B$8</f>
        <v>#DIV/0!</v>
      </c>
      <c r="J6810" s="596"/>
      <c r="K6810" s="560"/>
      <c r="L6810" s="560"/>
      <c r="M6810" s="560"/>
      <c r="N6810" s="560"/>
      <c r="O6810" s="560"/>
      <c r="P6810" s="560"/>
      <c r="Q6810" s="560"/>
      <c r="R6810" s="560"/>
      <c r="S6810" s="560"/>
      <c r="T6810" s="560"/>
      <c r="U6810" s="560"/>
    </row>
    <row r="6811" spans="1:21">
      <c r="A6811" s="593">
        <f t="shared" si="636"/>
        <v>41558</v>
      </c>
      <c r="B6811" s="594">
        <v>41558.750393981478</v>
      </c>
      <c r="C6811" s="560">
        <f t="shared" si="637"/>
        <v>2013</v>
      </c>
      <c r="D6811" s="560">
        <f t="shared" si="638"/>
        <v>10</v>
      </c>
      <c r="E6811" s="560">
        <f t="shared" si="639"/>
        <v>11</v>
      </c>
      <c r="F6811" s="560">
        <f t="shared" si="640"/>
        <v>18</v>
      </c>
      <c r="G6811" s="595">
        <f t="shared" si="641"/>
        <v>6</v>
      </c>
      <c r="H6811" s="590">
        <f>CHOOSE('Output Sheet'!$B$4,'8760 Data'!J6811,'8760 Data'!K6811,'8760 Data'!L6811,'8760 Data'!M6811,'8760 Data'!N6811,'8760 Data'!O6811,'8760 Data'!P6811,'8760 Data'!Q6811,'8760 Data'!R6811,'8760 Data'!S6811,'8760 Data'!T6811,'8760 Data'!U6811)</f>
        <v>0</v>
      </c>
      <c r="I6811" s="591" t="e">
        <f>H6811/'Output Sheet'!$B$8</f>
        <v>#DIV/0!</v>
      </c>
      <c r="J6811" s="596"/>
      <c r="K6811" s="560"/>
      <c r="L6811" s="560"/>
      <c r="M6811" s="560"/>
      <c r="N6811" s="560"/>
      <c r="O6811" s="560"/>
      <c r="P6811" s="560"/>
      <c r="Q6811" s="560"/>
      <c r="R6811" s="560"/>
      <c r="S6811" s="560"/>
      <c r="T6811" s="560"/>
      <c r="U6811" s="560"/>
    </row>
    <row r="6812" spans="1:21">
      <c r="A6812" s="593">
        <f t="shared" si="636"/>
        <v>41558</v>
      </c>
      <c r="B6812" s="594">
        <v>41558.792060706015</v>
      </c>
      <c r="C6812" s="560">
        <f t="shared" si="637"/>
        <v>2013</v>
      </c>
      <c r="D6812" s="560">
        <f t="shared" si="638"/>
        <v>10</v>
      </c>
      <c r="E6812" s="560">
        <f t="shared" si="639"/>
        <v>11</v>
      </c>
      <c r="F6812" s="560">
        <f t="shared" si="640"/>
        <v>19</v>
      </c>
      <c r="G6812" s="595">
        <f t="shared" si="641"/>
        <v>6</v>
      </c>
      <c r="H6812" s="590">
        <f>CHOOSE('Output Sheet'!$B$4,'8760 Data'!J6812,'8760 Data'!K6812,'8760 Data'!L6812,'8760 Data'!M6812,'8760 Data'!N6812,'8760 Data'!O6812,'8760 Data'!P6812,'8760 Data'!Q6812,'8760 Data'!R6812,'8760 Data'!S6812,'8760 Data'!T6812,'8760 Data'!U6812)</f>
        <v>0</v>
      </c>
      <c r="I6812" s="591" t="e">
        <f>H6812/'Output Sheet'!$B$8</f>
        <v>#DIV/0!</v>
      </c>
      <c r="J6812" s="596"/>
      <c r="K6812" s="560"/>
      <c r="L6812" s="560"/>
      <c r="M6812" s="560"/>
      <c r="N6812" s="560"/>
      <c r="O6812" s="560"/>
      <c r="P6812" s="560"/>
      <c r="Q6812" s="560"/>
      <c r="R6812" s="560"/>
      <c r="S6812" s="560"/>
      <c r="T6812" s="560"/>
      <c r="U6812" s="560"/>
    </row>
    <row r="6813" spans="1:21">
      <c r="A6813" s="593">
        <f t="shared" si="636"/>
        <v>41558</v>
      </c>
      <c r="B6813" s="594">
        <v>41558.833727430552</v>
      </c>
      <c r="C6813" s="560">
        <f t="shared" si="637"/>
        <v>2013</v>
      </c>
      <c r="D6813" s="560">
        <f t="shared" si="638"/>
        <v>10</v>
      </c>
      <c r="E6813" s="560">
        <f t="shared" si="639"/>
        <v>11</v>
      </c>
      <c r="F6813" s="560">
        <f t="shared" si="640"/>
        <v>20</v>
      </c>
      <c r="G6813" s="595">
        <f t="shared" si="641"/>
        <v>6</v>
      </c>
      <c r="H6813" s="590">
        <f>CHOOSE('Output Sheet'!$B$4,'8760 Data'!J6813,'8760 Data'!K6813,'8760 Data'!L6813,'8760 Data'!M6813,'8760 Data'!N6813,'8760 Data'!O6813,'8760 Data'!P6813,'8760 Data'!Q6813,'8760 Data'!R6813,'8760 Data'!S6813,'8760 Data'!T6813,'8760 Data'!U6813)</f>
        <v>0</v>
      </c>
      <c r="I6813" s="591" t="e">
        <f>H6813/'Output Sheet'!$B$8</f>
        <v>#DIV/0!</v>
      </c>
      <c r="J6813" s="596"/>
      <c r="K6813" s="560"/>
      <c r="L6813" s="560"/>
      <c r="M6813" s="560"/>
      <c r="N6813" s="560"/>
      <c r="O6813" s="560"/>
      <c r="P6813" s="560"/>
      <c r="Q6813" s="560"/>
      <c r="R6813" s="560"/>
      <c r="S6813" s="560"/>
      <c r="T6813" s="560"/>
      <c r="U6813" s="560"/>
    </row>
    <row r="6814" spans="1:21">
      <c r="A6814" s="593">
        <f t="shared" si="636"/>
        <v>41558</v>
      </c>
      <c r="B6814" s="594">
        <v>41558.875394155089</v>
      </c>
      <c r="C6814" s="560">
        <f t="shared" si="637"/>
        <v>2013</v>
      </c>
      <c r="D6814" s="560">
        <f t="shared" si="638"/>
        <v>10</v>
      </c>
      <c r="E6814" s="560">
        <f t="shared" si="639"/>
        <v>11</v>
      </c>
      <c r="F6814" s="560">
        <f t="shared" si="640"/>
        <v>21</v>
      </c>
      <c r="G6814" s="595">
        <f t="shared" si="641"/>
        <v>6</v>
      </c>
      <c r="H6814" s="590">
        <f>CHOOSE('Output Sheet'!$B$4,'8760 Data'!J6814,'8760 Data'!K6814,'8760 Data'!L6814,'8760 Data'!M6814,'8760 Data'!N6814,'8760 Data'!O6814,'8760 Data'!P6814,'8760 Data'!Q6814,'8760 Data'!R6814,'8760 Data'!S6814,'8760 Data'!T6814,'8760 Data'!U6814)</f>
        <v>0</v>
      </c>
      <c r="I6814" s="591" t="e">
        <f>H6814/'Output Sheet'!$B$8</f>
        <v>#DIV/0!</v>
      </c>
      <c r="J6814" s="596"/>
      <c r="K6814" s="560"/>
      <c r="L6814" s="560"/>
      <c r="M6814" s="560"/>
      <c r="N6814" s="560"/>
      <c r="O6814" s="560"/>
      <c r="P6814" s="560"/>
      <c r="Q6814" s="560"/>
      <c r="R6814" s="560"/>
      <c r="S6814" s="560"/>
      <c r="T6814" s="560"/>
      <c r="U6814" s="560"/>
    </row>
    <row r="6815" spans="1:21">
      <c r="A6815" s="593">
        <f t="shared" si="636"/>
        <v>41558</v>
      </c>
      <c r="B6815" s="594">
        <v>41558.917060879627</v>
      </c>
      <c r="C6815" s="560">
        <f t="shared" si="637"/>
        <v>2013</v>
      </c>
      <c r="D6815" s="560">
        <f t="shared" si="638"/>
        <v>10</v>
      </c>
      <c r="E6815" s="560">
        <f t="shared" si="639"/>
        <v>11</v>
      </c>
      <c r="F6815" s="560">
        <f t="shared" si="640"/>
        <v>22</v>
      </c>
      <c r="G6815" s="595">
        <f t="shared" si="641"/>
        <v>6</v>
      </c>
      <c r="H6815" s="590">
        <f>CHOOSE('Output Sheet'!$B$4,'8760 Data'!J6815,'8760 Data'!K6815,'8760 Data'!L6815,'8760 Data'!M6815,'8760 Data'!N6815,'8760 Data'!O6815,'8760 Data'!P6815,'8760 Data'!Q6815,'8760 Data'!R6815,'8760 Data'!S6815,'8760 Data'!T6815,'8760 Data'!U6815)</f>
        <v>0</v>
      </c>
      <c r="I6815" s="591" t="e">
        <f>H6815/'Output Sheet'!$B$8</f>
        <v>#DIV/0!</v>
      </c>
      <c r="J6815" s="596"/>
      <c r="K6815" s="560"/>
      <c r="L6815" s="560"/>
      <c r="M6815" s="560"/>
      <c r="N6815" s="560"/>
      <c r="O6815" s="560"/>
      <c r="P6815" s="560"/>
      <c r="Q6815" s="560"/>
      <c r="R6815" s="560"/>
      <c r="S6815" s="560"/>
      <c r="T6815" s="560"/>
      <c r="U6815" s="560"/>
    </row>
    <row r="6816" spans="1:21">
      <c r="A6816" s="593">
        <f t="shared" si="636"/>
        <v>41558</v>
      </c>
      <c r="B6816" s="594">
        <v>41558.958727604164</v>
      </c>
      <c r="C6816" s="560">
        <f t="shared" si="637"/>
        <v>2013</v>
      </c>
      <c r="D6816" s="560">
        <f t="shared" si="638"/>
        <v>10</v>
      </c>
      <c r="E6816" s="560">
        <f t="shared" si="639"/>
        <v>11</v>
      </c>
      <c r="F6816" s="560">
        <f t="shared" si="640"/>
        <v>23</v>
      </c>
      <c r="G6816" s="595">
        <f t="shared" si="641"/>
        <v>6</v>
      </c>
      <c r="H6816" s="590">
        <f>CHOOSE('Output Sheet'!$B$4,'8760 Data'!J6816,'8760 Data'!K6816,'8760 Data'!L6816,'8760 Data'!M6816,'8760 Data'!N6816,'8760 Data'!O6816,'8760 Data'!P6816,'8760 Data'!Q6816,'8760 Data'!R6816,'8760 Data'!S6816,'8760 Data'!T6816,'8760 Data'!U6816)</f>
        <v>0</v>
      </c>
      <c r="I6816" s="591" t="e">
        <f>H6816/'Output Sheet'!$B$8</f>
        <v>#DIV/0!</v>
      </c>
      <c r="J6816" s="596"/>
      <c r="K6816" s="560"/>
      <c r="L6816" s="560"/>
      <c r="M6816" s="560"/>
      <c r="N6816" s="560"/>
      <c r="O6816" s="560"/>
      <c r="P6816" s="560"/>
      <c r="Q6816" s="560"/>
      <c r="R6816" s="560"/>
      <c r="S6816" s="560"/>
      <c r="T6816" s="560"/>
      <c r="U6816" s="560"/>
    </row>
    <row r="6817" spans="1:21">
      <c r="A6817" s="593">
        <f t="shared" si="636"/>
        <v>41559</v>
      </c>
      <c r="B6817" s="594">
        <v>41559.000394328701</v>
      </c>
      <c r="C6817" s="560">
        <f t="shared" si="637"/>
        <v>2013</v>
      </c>
      <c r="D6817" s="560">
        <f t="shared" si="638"/>
        <v>10</v>
      </c>
      <c r="E6817" s="560">
        <f t="shared" si="639"/>
        <v>12</v>
      </c>
      <c r="F6817" s="560">
        <f t="shared" si="640"/>
        <v>24</v>
      </c>
      <c r="G6817" s="595">
        <f t="shared" si="641"/>
        <v>7</v>
      </c>
      <c r="H6817" s="590">
        <f>CHOOSE('Output Sheet'!$B$4,'8760 Data'!J6817,'8760 Data'!K6817,'8760 Data'!L6817,'8760 Data'!M6817,'8760 Data'!N6817,'8760 Data'!O6817,'8760 Data'!P6817,'8760 Data'!Q6817,'8760 Data'!R6817,'8760 Data'!S6817,'8760 Data'!T6817,'8760 Data'!U6817)</f>
        <v>0</v>
      </c>
      <c r="I6817" s="591" t="e">
        <f>H6817/'Output Sheet'!$B$8</f>
        <v>#DIV/0!</v>
      </c>
      <c r="J6817" s="596"/>
      <c r="K6817" s="560"/>
      <c r="L6817" s="560"/>
      <c r="M6817" s="560"/>
      <c r="N6817" s="560"/>
      <c r="O6817" s="560"/>
      <c r="P6817" s="560"/>
      <c r="Q6817" s="560"/>
      <c r="R6817" s="560"/>
      <c r="S6817" s="560"/>
      <c r="T6817" s="560"/>
      <c r="U6817" s="560"/>
    </row>
    <row r="6818" spans="1:21">
      <c r="A6818" s="593">
        <f t="shared" si="636"/>
        <v>41559</v>
      </c>
      <c r="B6818" s="594">
        <v>41559.042061053238</v>
      </c>
      <c r="C6818" s="560">
        <f t="shared" si="637"/>
        <v>2013</v>
      </c>
      <c r="D6818" s="560">
        <f t="shared" si="638"/>
        <v>10</v>
      </c>
      <c r="E6818" s="560">
        <f t="shared" si="639"/>
        <v>12</v>
      </c>
      <c r="F6818" s="560">
        <f t="shared" si="640"/>
        <v>1</v>
      </c>
      <c r="G6818" s="595">
        <f t="shared" si="641"/>
        <v>7</v>
      </c>
      <c r="H6818" s="590">
        <f>CHOOSE('Output Sheet'!$B$4,'8760 Data'!J6818,'8760 Data'!K6818,'8760 Data'!L6818,'8760 Data'!M6818,'8760 Data'!N6818,'8760 Data'!O6818,'8760 Data'!P6818,'8760 Data'!Q6818,'8760 Data'!R6818,'8760 Data'!S6818,'8760 Data'!T6818,'8760 Data'!U6818)</f>
        <v>0</v>
      </c>
      <c r="I6818" s="591" t="e">
        <f>H6818/'Output Sheet'!$B$8</f>
        <v>#DIV/0!</v>
      </c>
      <c r="J6818" s="596"/>
      <c r="K6818" s="560"/>
      <c r="L6818" s="560"/>
      <c r="M6818" s="560"/>
      <c r="N6818" s="560"/>
      <c r="O6818" s="560"/>
      <c r="P6818" s="560"/>
      <c r="Q6818" s="560"/>
      <c r="R6818" s="560"/>
      <c r="S6818" s="560"/>
      <c r="T6818" s="560"/>
      <c r="U6818" s="560"/>
    </row>
    <row r="6819" spans="1:21">
      <c r="A6819" s="593">
        <f t="shared" si="636"/>
        <v>41559</v>
      </c>
      <c r="B6819" s="594">
        <v>41559.083727777775</v>
      </c>
      <c r="C6819" s="560">
        <f t="shared" si="637"/>
        <v>2013</v>
      </c>
      <c r="D6819" s="560">
        <f t="shared" si="638"/>
        <v>10</v>
      </c>
      <c r="E6819" s="560">
        <f t="shared" si="639"/>
        <v>12</v>
      </c>
      <c r="F6819" s="560">
        <f t="shared" si="640"/>
        <v>2</v>
      </c>
      <c r="G6819" s="595">
        <f t="shared" si="641"/>
        <v>7</v>
      </c>
      <c r="H6819" s="590">
        <f>CHOOSE('Output Sheet'!$B$4,'8760 Data'!J6819,'8760 Data'!K6819,'8760 Data'!L6819,'8760 Data'!M6819,'8760 Data'!N6819,'8760 Data'!O6819,'8760 Data'!P6819,'8760 Data'!Q6819,'8760 Data'!R6819,'8760 Data'!S6819,'8760 Data'!T6819,'8760 Data'!U6819)</f>
        <v>0</v>
      </c>
      <c r="I6819" s="591" t="e">
        <f>H6819/'Output Sheet'!$B$8</f>
        <v>#DIV/0!</v>
      </c>
      <c r="J6819" s="596"/>
      <c r="K6819" s="560"/>
      <c r="L6819" s="560"/>
      <c r="M6819" s="560"/>
      <c r="N6819" s="560"/>
      <c r="O6819" s="560"/>
      <c r="P6819" s="560"/>
      <c r="Q6819" s="560"/>
      <c r="R6819" s="560"/>
      <c r="S6819" s="560"/>
      <c r="T6819" s="560"/>
      <c r="U6819" s="560"/>
    </row>
    <row r="6820" spans="1:21">
      <c r="A6820" s="593">
        <f t="shared" si="636"/>
        <v>41559</v>
      </c>
      <c r="B6820" s="594">
        <v>41559.125394502313</v>
      </c>
      <c r="C6820" s="560">
        <f t="shared" si="637"/>
        <v>2013</v>
      </c>
      <c r="D6820" s="560">
        <f t="shared" si="638"/>
        <v>10</v>
      </c>
      <c r="E6820" s="560">
        <f t="shared" si="639"/>
        <v>12</v>
      </c>
      <c r="F6820" s="560">
        <f t="shared" si="640"/>
        <v>3</v>
      </c>
      <c r="G6820" s="595">
        <f t="shared" si="641"/>
        <v>7</v>
      </c>
      <c r="H6820" s="590">
        <f>CHOOSE('Output Sheet'!$B$4,'8760 Data'!J6820,'8760 Data'!K6820,'8760 Data'!L6820,'8760 Data'!M6820,'8760 Data'!N6820,'8760 Data'!O6820,'8760 Data'!P6820,'8760 Data'!Q6820,'8760 Data'!R6820,'8760 Data'!S6820,'8760 Data'!T6820,'8760 Data'!U6820)</f>
        <v>0</v>
      </c>
      <c r="I6820" s="591" t="e">
        <f>H6820/'Output Sheet'!$B$8</f>
        <v>#DIV/0!</v>
      </c>
      <c r="J6820" s="596"/>
      <c r="K6820" s="560"/>
      <c r="L6820" s="560"/>
      <c r="M6820" s="560"/>
      <c r="N6820" s="560"/>
      <c r="O6820" s="560"/>
      <c r="P6820" s="560"/>
      <c r="Q6820" s="560"/>
      <c r="R6820" s="560"/>
      <c r="S6820" s="560"/>
      <c r="T6820" s="560"/>
      <c r="U6820" s="560"/>
    </row>
    <row r="6821" spans="1:21">
      <c r="A6821" s="593">
        <f t="shared" si="636"/>
        <v>41559</v>
      </c>
      <c r="B6821" s="594">
        <v>41559.16706122685</v>
      </c>
      <c r="C6821" s="560">
        <f t="shared" si="637"/>
        <v>2013</v>
      </c>
      <c r="D6821" s="560">
        <f t="shared" si="638"/>
        <v>10</v>
      </c>
      <c r="E6821" s="560">
        <f t="shared" si="639"/>
        <v>12</v>
      </c>
      <c r="F6821" s="560">
        <f t="shared" si="640"/>
        <v>4</v>
      </c>
      <c r="G6821" s="595">
        <f t="shared" si="641"/>
        <v>7</v>
      </c>
      <c r="H6821" s="590">
        <f>CHOOSE('Output Sheet'!$B$4,'8760 Data'!J6821,'8760 Data'!K6821,'8760 Data'!L6821,'8760 Data'!M6821,'8760 Data'!N6821,'8760 Data'!O6821,'8760 Data'!P6821,'8760 Data'!Q6821,'8760 Data'!R6821,'8760 Data'!S6821,'8760 Data'!T6821,'8760 Data'!U6821)</f>
        <v>0</v>
      </c>
      <c r="I6821" s="591" t="e">
        <f>H6821/'Output Sheet'!$B$8</f>
        <v>#DIV/0!</v>
      </c>
      <c r="J6821" s="596"/>
      <c r="K6821" s="560"/>
      <c r="L6821" s="560"/>
      <c r="M6821" s="560"/>
      <c r="N6821" s="560"/>
      <c r="O6821" s="560"/>
      <c r="P6821" s="560"/>
      <c r="Q6821" s="560"/>
      <c r="R6821" s="560"/>
      <c r="S6821" s="560"/>
      <c r="T6821" s="560"/>
      <c r="U6821" s="560"/>
    </row>
    <row r="6822" spans="1:21">
      <c r="A6822" s="593">
        <f t="shared" si="636"/>
        <v>41559</v>
      </c>
      <c r="B6822" s="594">
        <v>41559.208727951387</v>
      </c>
      <c r="C6822" s="560">
        <f t="shared" si="637"/>
        <v>2013</v>
      </c>
      <c r="D6822" s="560">
        <f t="shared" si="638"/>
        <v>10</v>
      </c>
      <c r="E6822" s="560">
        <f t="shared" si="639"/>
        <v>12</v>
      </c>
      <c r="F6822" s="560">
        <f t="shared" si="640"/>
        <v>5</v>
      </c>
      <c r="G6822" s="595">
        <f t="shared" si="641"/>
        <v>7</v>
      </c>
      <c r="H6822" s="590">
        <f>CHOOSE('Output Sheet'!$B$4,'8760 Data'!J6822,'8760 Data'!K6822,'8760 Data'!L6822,'8760 Data'!M6822,'8760 Data'!N6822,'8760 Data'!O6822,'8760 Data'!P6822,'8760 Data'!Q6822,'8760 Data'!R6822,'8760 Data'!S6822,'8760 Data'!T6822,'8760 Data'!U6822)</f>
        <v>0</v>
      </c>
      <c r="I6822" s="591" t="e">
        <f>H6822/'Output Sheet'!$B$8</f>
        <v>#DIV/0!</v>
      </c>
      <c r="J6822" s="596"/>
      <c r="K6822" s="560"/>
      <c r="L6822" s="560"/>
      <c r="M6822" s="560"/>
      <c r="N6822" s="560"/>
      <c r="O6822" s="560"/>
      <c r="P6822" s="560"/>
      <c r="Q6822" s="560"/>
      <c r="R6822" s="560"/>
      <c r="S6822" s="560"/>
      <c r="T6822" s="560"/>
      <c r="U6822" s="560"/>
    </row>
    <row r="6823" spans="1:21">
      <c r="A6823" s="593">
        <f t="shared" si="636"/>
        <v>41559</v>
      </c>
      <c r="B6823" s="594">
        <v>41559.250394675924</v>
      </c>
      <c r="C6823" s="560">
        <f t="shared" si="637"/>
        <v>2013</v>
      </c>
      <c r="D6823" s="560">
        <f t="shared" si="638"/>
        <v>10</v>
      </c>
      <c r="E6823" s="560">
        <f t="shared" si="639"/>
        <v>12</v>
      </c>
      <c r="F6823" s="560">
        <f t="shared" si="640"/>
        <v>6</v>
      </c>
      <c r="G6823" s="595">
        <f t="shared" si="641"/>
        <v>7</v>
      </c>
      <c r="H6823" s="590">
        <f>CHOOSE('Output Sheet'!$B$4,'8760 Data'!J6823,'8760 Data'!K6823,'8760 Data'!L6823,'8760 Data'!M6823,'8760 Data'!N6823,'8760 Data'!O6823,'8760 Data'!P6823,'8760 Data'!Q6823,'8760 Data'!R6823,'8760 Data'!S6823,'8760 Data'!T6823,'8760 Data'!U6823)</f>
        <v>0</v>
      </c>
      <c r="I6823" s="591" t="e">
        <f>H6823/'Output Sheet'!$B$8</f>
        <v>#DIV/0!</v>
      </c>
      <c r="J6823" s="596"/>
      <c r="K6823" s="560"/>
      <c r="L6823" s="560"/>
      <c r="M6823" s="560"/>
      <c r="N6823" s="560"/>
      <c r="O6823" s="560"/>
      <c r="P6823" s="560"/>
      <c r="Q6823" s="560"/>
      <c r="R6823" s="560"/>
      <c r="S6823" s="560"/>
      <c r="T6823" s="560"/>
      <c r="U6823" s="560"/>
    </row>
    <row r="6824" spans="1:21">
      <c r="A6824" s="593">
        <f t="shared" si="636"/>
        <v>41559</v>
      </c>
      <c r="B6824" s="594">
        <v>41559.292061400462</v>
      </c>
      <c r="C6824" s="560">
        <f t="shared" si="637"/>
        <v>2013</v>
      </c>
      <c r="D6824" s="560">
        <f t="shared" si="638"/>
        <v>10</v>
      </c>
      <c r="E6824" s="560">
        <f t="shared" si="639"/>
        <v>12</v>
      </c>
      <c r="F6824" s="560">
        <f t="shared" si="640"/>
        <v>7</v>
      </c>
      <c r="G6824" s="595">
        <f t="shared" si="641"/>
        <v>7</v>
      </c>
      <c r="H6824" s="590">
        <f>CHOOSE('Output Sheet'!$B$4,'8760 Data'!J6824,'8760 Data'!K6824,'8760 Data'!L6824,'8760 Data'!M6824,'8760 Data'!N6824,'8760 Data'!O6824,'8760 Data'!P6824,'8760 Data'!Q6824,'8760 Data'!R6824,'8760 Data'!S6824,'8760 Data'!T6824,'8760 Data'!U6824)</f>
        <v>0</v>
      </c>
      <c r="I6824" s="591" t="e">
        <f>H6824/'Output Sheet'!$B$8</f>
        <v>#DIV/0!</v>
      </c>
      <c r="J6824" s="596"/>
      <c r="K6824" s="560"/>
      <c r="L6824" s="560"/>
      <c r="M6824" s="560"/>
      <c r="N6824" s="560"/>
      <c r="O6824" s="560"/>
      <c r="P6824" s="560"/>
      <c r="Q6824" s="560"/>
      <c r="R6824" s="560"/>
      <c r="S6824" s="560"/>
      <c r="T6824" s="560"/>
      <c r="U6824" s="560"/>
    </row>
    <row r="6825" spans="1:21">
      <c r="A6825" s="593">
        <f t="shared" si="636"/>
        <v>41559</v>
      </c>
      <c r="B6825" s="594">
        <v>41559.333728124999</v>
      </c>
      <c r="C6825" s="560">
        <f t="shared" si="637"/>
        <v>2013</v>
      </c>
      <c r="D6825" s="560">
        <f t="shared" si="638"/>
        <v>10</v>
      </c>
      <c r="E6825" s="560">
        <f t="shared" si="639"/>
        <v>12</v>
      </c>
      <c r="F6825" s="560">
        <f t="shared" si="640"/>
        <v>8</v>
      </c>
      <c r="G6825" s="595">
        <f t="shared" si="641"/>
        <v>7</v>
      </c>
      <c r="H6825" s="590">
        <f>CHOOSE('Output Sheet'!$B$4,'8760 Data'!J6825,'8760 Data'!K6825,'8760 Data'!L6825,'8760 Data'!M6825,'8760 Data'!N6825,'8760 Data'!O6825,'8760 Data'!P6825,'8760 Data'!Q6825,'8760 Data'!R6825,'8760 Data'!S6825,'8760 Data'!T6825,'8760 Data'!U6825)</f>
        <v>0</v>
      </c>
      <c r="I6825" s="591" t="e">
        <f>H6825/'Output Sheet'!$B$8</f>
        <v>#DIV/0!</v>
      </c>
      <c r="J6825" s="596"/>
      <c r="K6825" s="560"/>
      <c r="L6825" s="560"/>
      <c r="M6825" s="560"/>
      <c r="N6825" s="560"/>
      <c r="O6825" s="560"/>
      <c r="P6825" s="560"/>
      <c r="Q6825" s="560"/>
      <c r="R6825" s="560"/>
      <c r="S6825" s="560"/>
      <c r="T6825" s="560"/>
      <c r="U6825" s="560"/>
    </row>
    <row r="6826" spans="1:21">
      <c r="A6826" s="593">
        <f t="shared" si="636"/>
        <v>41559</v>
      </c>
      <c r="B6826" s="594">
        <v>41559.375394849536</v>
      </c>
      <c r="C6826" s="560">
        <f t="shared" si="637"/>
        <v>2013</v>
      </c>
      <c r="D6826" s="560">
        <f t="shared" si="638"/>
        <v>10</v>
      </c>
      <c r="E6826" s="560">
        <f t="shared" si="639"/>
        <v>12</v>
      </c>
      <c r="F6826" s="560">
        <f t="shared" si="640"/>
        <v>9</v>
      </c>
      <c r="G6826" s="595">
        <f t="shared" si="641"/>
        <v>7</v>
      </c>
      <c r="H6826" s="590">
        <f>CHOOSE('Output Sheet'!$B$4,'8760 Data'!J6826,'8760 Data'!K6826,'8760 Data'!L6826,'8760 Data'!M6826,'8760 Data'!N6826,'8760 Data'!O6826,'8760 Data'!P6826,'8760 Data'!Q6826,'8760 Data'!R6826,'8760 Data'!S6826,'8760 Data'!T6826,'8760 Data'!U6826)</f>
        <v>0</v>
      </c>
      <c r="I6826" s="591" t="e">
        <f>H6826/'Output Sheet'!$B$8</f>
        <v>#DIV/0!</v>
      </c>
      <c r="J6826" s="596"/>
      <c r="K6826" s="560"/>
      <c r="L6826" s="560"/>
      <c r="M6826" s="560"/>
      <c r="N6826" s="560"/>
      <c r="O6826" s="560"/>
      <c r="P6826" s="560"/>
      <c r="Q6826" s="560"/>
      <c r="R6826" s="560"/>
      <c r="S6826" s="560"/>
      <c r="T6826" s="560"/>
      <c r="U6826" s="560"/>
    </row>
    <row r="6827" spans="1:21">
      <c r="A6827" s="593">
        <f t="shared" si="636"/>
        <v>41559</v>
      </c>
      <c r="B6827" s="594">
        <v>41559.417061574073</v>
      </c>
      <c r="C6827" s="560">
        <f t="shared" si="637"/>
        <v>2013</v>
      </c>
      <c r="D6827" s="560">
        <f t="shared" si="638"/>
        <v>10</v>
      </c>
      <c r="E6827" s="560">
        <f t="shared" si="639"/>
        <v>12</v>
      </c>
      <c r="F6827" s="560">
        <f t="shared" si="640"/>
        <v>10</v>
      </c>
      <c r="G6827" s="595">
        <f t="shared" si="641"/>
        <v>7</v>
      </c>
      <c r="H6827" s="590">
        <f>CHOOSE('Output Sheet'!$B$4,'8760 Data'!J6827,'8760 Data'!K6827,'8760 Data'!L6827,'8760 Data'!M6827,'8760 Data'!N6827,'8760 Data'!O6827,'8760 Data'!P6827,'8760 Data'!Q6827,'8760 Data'!R6827,'8760 Data'!S6827,'8760 Data'!T6827,'8760 Data'!U6827)</f>
        <v>0</v>
      </c>
      <c r="I6827" s="591" t="e">
        <f>H6827/'Output Sheet'!$B$8</f>
        <v>#DIV/0!</v>
      </c>
      <c r="J6827" s="596"/>
      <c r="K6827" s="560"/>
      <c r="L6827" s="560"/>
      <c r="M6827" s="560"/>
      <c r="N6827" s="560"/>
      <c r="O6827" s="560"/>
      <c r="P6827" s="560"/>
      <c r="Q6827" s="560"/>
      <c r="R6827" s="560"/>
      <c r="S6827" s="560"/>
      <c r="T6827" s="560"/>
      <c r="U6827" s="560"/>
    </row>
    <row r="6828" spans="1:21">
      <c r="A6828" s="593">
        <f t="shared" si="636"/>
        <v>41559</v>
      </c>
      <c r="B6828" s="594">
        <v>41559.45872829861</v>
      </c>
      <c r="C6828" s="560">
        <f t="shared" si="637"/>
        <v>2013</v>
      </c>
      <c r="D6828" s="560">
        <f t="shared" si="638"/>
        <v>10</v>
      </c>
      <c r="E6828" s="560">
        <f t="shared" si="639"/>
        <v>12</v>
      </c>
      <c r="F6828" s="560">
        <f t="shared" si="640"/>
        <v>11</v>
      </c>
      <c r="G6828" s="595">
        <f t="shared" si="641"/>
        <v>7</v>
      </c>
      <c r="H6828" s="590">
        <f>CHOOSE('Output Sheet'!$B$4,'8760 Data'!J6828,'8760 Data'!K6828,'8760 Data'!L6828,'8760 Data'!M6828,'8760 Data'!N6828,'8760 Data'!O6828,'8760 Data'!P6828,'8760 Data'!Q6828,'8760 Data'!R6828,'8760 Data'!S6828,'8760 Data'!T6828,'8760 Data'!U6828)</f>
        <v>0</v>
      </c>
      <c r="I6828" s="591" t="e">
        <f>H6828/'Output Sheet'!$B$8</f>
        <v>#DIV/0!</v>
      </c>
      <c r="J6828" s="596"/>
      <c r="K6828" s="560"/>
      <c r="L6828" s="560"/>
      <c r="M6828" s="560"/>
      <c r="N6828" s="560"/>
      <c r="O6828" s="560"/>
      <c r="P6828" s="560"/>
      <c r="Q6828" s="560"/>
      <c r="R6828" s="560"/>
      <c r="S6828" s="560"/>
      <c r="T6828" s="560"/>
      <c r="U6828" s="560"/>
    </row>
    <row r="6829" spans="1:21">
      <c r="A6829" s="593">
        <f t="shared" si="636"/>
        <v>41559</v>
      </c>
      <c r="B6829" s="594">
        <v>41559.500395023148</v>
      </c>
      <c r="C6829" s="560">
        <f t="shared" si="637"/>
        <v>2013</v>
      </c>
      <c r="D6829" s="560">
        <f t="shared" si="638"/>
        <v>10</v>
      </c>
      <c r="E6829" s="560">
        <f t="shared" si="639"/>
        <v>12</v>
      </c>
      <c r="F6829" s="560">
        <f t="shared" si="640"/>
        <v>12</v>
      </c>
      <c r="G6829" s="595">
        <f t="shared" si="641"/>
        <v>7</v>
      </c>
      <c r="H6829" s="590">
        <f>CHOOSE('Output Sheet'!$B$4,'8760 Data'!J6829,'8760 Data'!K6829,'8760 Data'!L6829,'8760 Data'!M6829,'8760 Data'!N6829,'8760 Data'!O6829,'8760 Data'!P6829,'8760 Data'!Q6829,'8760 Data'!R6829,'8760 Data'!S6829,'8760 Data'!T6829,'8760 Data'!U6829)</f>
        <v>0</v>
      </c>
      <c r="I6829" s="591" t="e">
        <f>H6829/'Output Sheet'!$B$8</f>
        <v>#DIV/0!</v>
      </c>
      <c r="J6829" s="596"/>
      <c r="K6829" s="560"/>
      <c r="L6829" s="560"/>
      <c r="M6829" s="560"/>
      <c r="N6829" s="560"/>
      <c r="O6829" s="560"/>
      <c r="P6829" s="560"/>
      <c r="Q6829" s="560"/>
      <c r="R6829" s="560"/>
      <c r="S6829" s="560"/>
      <c r="T6829" s="560"/>
      <c r="U6829" s="560"/>
    </row>
    <row r="6830" spans="1:21">
      <c r="A6830" s="593">
        <f t="shared" si="636"/>
        <v>41559</v>
      </c>
      <c r="B6830" s="594">
        <v>41559.542061747685</v>
      </c>
      <c r="C6830" s="560">
        <f t="shared" si="637"/>
        <v>2013</v>
      </c>
      <c r="D6830" s="560">
        <f t="shared" si="638"/>
        <v>10</v>
      </c>
      <c r="E6830" s="560">
        <f t="shared" si="639"/>
        <v>12</v>
      </c>
      <c r="F6830" s="560">
        <f t="shared" si="640"/>
        <v>13</v>
      </c>
      <c r="G6830" s="595">
        <f t="shared" si="641"/>
        <v>7</v>
      </c>
      <c r="H6830" s="590">
        <f>CHOOSE('Output Sheet'!$B$4,'8760 Data'!J6830,'8760 Data'!K6830,'8760 Data'!L6830,'8760 Data'!M6830,'8760 Data'!N6830,'8760 Data'!O6830,'8760 Data'!P6830,'8760 Data'!Q6830,'8760 Data'!R6830,'8760 Data'!S6830,'8760 Data'!T6830,'8760 Data'!U6830)</f>
        <v>0</v>
      </c>
      <c r="I6830" s="591" t="e">
        <f>H6830/'Output Sheet'!$B$8</f>
        <v>#DIV/0!</v>
      </c>
      <c r="J6830" s="596"/>
      <c r="K6830" s="560"/>
      <c r="L6830" s="560"/>
      <c r="M6830" s="560"/>
      <c r="N6830" s="560"/>
      <c r="O6830" s="560"/>
      <c r="P6830" s="560"/>
      <c r="Q6830" s="560"/>
      <c r="R6830" s="560"/>
      <c r="S6830" s="560"/>
      <c r="T6830" s="560"/>
      <c r="U6830" s="560"/>
    </row>
    <row r="6831" spans="1:21">
      <c r="A6831" s="593">
        <f t="shared" si="636"/>
        <v>41559</v>
      </c>
      <c r="B6831" s="594">
        <v>41559.583728472222</v>
      </c>
      <c r="C6831" s="560">
        <f t="shared" si="637"/>
        <v>2013</v>
      </c>
      <c r="D6831" s="560">
        <f t="shared" si="638"/>
        <v>10</v>
      </c>
      <c r="E6831" s="560">
        <f t="shared" si="639"/>
        <v>12</v>
      </c>
      <c r="F6831" s="560">
        <f t="shared" si="640"/>
        <v>14</v>
      </c>
      <c r="G6831" s="595">
        <f t="shared" si="641"/>
        <v>7</v>
      </c>
      <c r="H6831" s="590">
        <f>CHOOSE('Output Sheet'!$B$4,'8760 Data'!J6831,'8760 Data'!K6831,'8760 Data'!L6831,'8760 Data'!M6831,'8760 Data'!N6831,'8760 Data'!O6831,'8760 Data'!P6831,'8760 Data'!Q6831,'8760 Data'!R6831,'8760 Data'!S6831,'8760 Data'!T6831,'8760 Data'!U6831)</f>
        <v>0</v>
      </c>
      <c r="I6831" s="591" t="e">
        <f>H6831/'Output Sheet'!$B$8</f>
        <v>#DIV/0!</v>
      </c>
      <c r="J6831" s="596"/>
      <c r="K6831" s="560"/>
      <c r="L6831" s="560"/>
      <c r="M6831" s="560"/>
      <c r="N6831" s="560"/>
      <c r="O6831" s="560"/>
      <c r="P6831" s="560"/>
      <c r="Q6831" s="560"/>
      <c r="R6831" s="560"/>
      <c r="S6831" s="560"/>
      <c r="T6831" s="560"/>
      <c r="U6831" s="560"/>
    </row>
    <row r="6832" spans="1:21">
      <c r="A6832" s="593">
        <f t="shared" si="636"/>
        <v>41559</v>
      </c>
      <c r="B6832" s="594">
        <v>41559.625395196759</v>
      </c>
      <c r="C6832" s="560">
        <f t="shared" si="637"/>
        <v>2013</v>
      </c>
      <c r="D6832" s="560">
        <f t="shared" si="638"/>
        <v>10</v>
      </c>
      <c r="E6832" s="560">
        <f t="shared" si="639"/>
        <v>12</v>
      </c>
      <c r="F6832" s="560">
        <f t="shared" si="640"/>
        <v>15</v>
      </c>
      <c r="G6832" s="595">
        <f t="shared" si="641"/>
        <v>7</v>
      </c>
      <c r="H6832" s="590">
        <f>CHOOSE('Output Sheet'!$B$4,'8760 Data'!J6832,'8760 Data'!K6832,'8760 Data'!L6832,'8760 Data'!M6832,'8760 Data'!N6832,'8760 Data'!O6832,'8760 Data'!P6832,'8760 Data'!Q6832,'8760 Data'!R6832,'8760 Data'!S6832,'8760 Data'!T6832,'8760 Data'!U6832)</f>
        <v>0</v>
      </c>
      <c r="I6832" s="591" t="e">
        <f>H6832/'Output Sheet'!$B$8</f>
        <v>#DIV/0!</v>
      </c>
      <c r="J6832" s="596"/>
      <c r="K6832" s="560"/>
      <c r="L6832" s="560"/>
      <c r="M6832" s="560"/>
      <c r="N6832" s="560"/>
      <c r="O6832" s="560"/>
      <c r="P6832" s="560"/>
      <c r="Q6832" s="560"/>
      <c r="R6832" s="560"/>
      <c r="S6832" s="560"/>
      <c r="T6832" s="560"/>
      <c r="U6832" s="560"/>
    </row>
    <row r="6833" spans="1:21">
      <c r="A6833" s="593">
        <f t="shared" si="636"/>
        <v>41559</v>
      </c>
      <c r="B6833" s="594">
        <v>41559.667061921296</v>
      </c>
      <c r="C6833" s="560">
        <f t="shared" si="637"/>
        <v>2013</v>
      </c>
      <c r="D6833" s="560">
        <f t="shared" si="638"/>
        <v>10</v>
      </c>
      <c r="E6833" s="560">
        <f t="shared" si="639"/>
        <v>12</v>
      </c>
      <c r="F6833" s="560">
        <f t="shared" si="640"/>
        <v>16</v>
      </c>
      <c r="G6833" s="595">
        <f t="shared" si="641"/>
        <v>7</v>
      </c>
      <c r="H6833" s="590">
        <f>CHOOSE('Output Sheet'!$B$4,'8760 Data'!J6833,'8760 Data'!K6833,'8760 Data'!L6833,'8760 Data'!M6833,'8760 Data'!N6833,'8760 Data'!O6833,'8760 Data'!P6833,'8760 Data'!Q6833,'8760 Data'!R6833,'8760 Data'!S6833,'8760 Data'!T6833,'8760 Data'!U6833)</f>
        <v>0</v>
      </c>
      <c r="I6833" s="591" t="e">
        <f>H6833/'Output Sheet'!$B$8</f>
        <v>#DIV/0!</v>
      </c>
      <c r="J6833" s="596"/>
      <c r="K6833" s="560"/>
      <c r="L6833" s="560"/>
      <c r="M6833" s="560"/>
      <c r="N6833" s="560"/>
      <c r="O6833" s="560"/>
      <c r="P6833" s="560"/>
      <c r="Q6833" s="560"/>
      <c r="R6833" s="560"/>
      <c r="S6833" s="560"/>
      <c r="T6833" s="560"/>
      <c r="U6833" s="560"/>
    </row>
    <row r="6834" spans="1:21">
      <c r="A6834" s="593">
        <f t="shared" si="636"/>
        <v>41559</v>
      </c>
      <c r="B6834" s="594">
        <v>41559.708728645834</v>
      </c>
      <c r="C6834" s="560">
        <f t="shared" si="637"/>
        <v>2013</v>
      </c>
      <c r="D6834" s="560">
        <f t="shared" si="638"/>
        <v>10</v>
      </c>
      <c r="E6834" s="560">
        <f t="shared" si="639"/>
        <v>12</v>
      </c>
      <c r="F6834" s="560">
        <f t="shared" si="640"/>
        <v>17</v>
      </c>
      <c r="G6834" s="595">
        <f t="shared" si="641"/>
        <v>7</v>
      </c>
      <c r="H6834" s="590">
        <f>CHOOSE('Output Sheet'!$B$4,'8760 Data'!J6834,'8760 Data'!K6834,'8760 Data'!L6834,'8760 Data'!M6834,'8760 Data'!N6834,'8760 Data'!O6834,'8760 Data'!P6834,'8760 Data'!Q6834,'8760 Data'!R6834,'8760 Data'!S6834,'8760 Data'!T6834,'8760 Data'!U6834)</f>
        <v>0</v>
      </c>
      <c r="I6834" s="591" t="e">
        <f>H6834/'Output Sheet'!$B$8</f>
        <v>#DIV/0!</v>
      </c>
      <c r="J6834" s="596"/>
      <c r="K6834" s="560"/>
      <c r="L6834" s="560"/>
      <c r="M6834" s="560"/>
      <c r="N6834" s="560"/>
      <c r="O6834" s="560"/>
      <c r="P6834" s="560"/>
      <c r="Q6834" s="560"/>
      <c r="R6834" s="560"/>
      <c r="S6834" s="560"/>
      <c r="T6834" s="560"/>
      <c r="U6834" s="560"/>
    </row>
    <row r="6835" spans="1:21">
      <c r="A6835" s="593">
        <f t="shared" si="636"/>
        <v>41559</v>
      </c>
      <c r="B6835" s="594">
        <v>41559.750395370371</v>
      </c>
      <c r="C6835" s="560">
        <f t="shared" si="637"/>
        <v>2013</v>
      </c>
      <c r="D6835" s="560">
        <f t="shared" si="638"/>
        <v>10</v>
      </c>
      <c r="E6835" s="560">
        <f t="shared" si="639"/>
        <v>12</v>
      </c>
      <c r="F6835" s="560">
        <f t="shared" si="640"/>
        <v>18</v>
      </c>
      <c r="G6835" s="595">
        <f t="shared" si="641"/>
        <v>7</v>
      </c>
      <c r="H6835" s="590">
        <f>CHOOSE('Output Sheet'!$B$4,'8760 Data'!J6835,'8760 Data'!K6835,'8760 Data'!L6835,'8760 Data'!M6835,'8760 Data'!N6835,'8760 Data'!O6835,'8760 Data'!P6835,'8760 Data'!Q6835,'8760 Data'!R6835,'8760 Data'!S6835,'8760 Data'!T6835,'8760 Data'!U6835)</f>
        <v>0</v>
      </c>
      <c r="I6835" s="591" t="e">
        <f>H6835/'Output Sheet'!$B$8</f>
        <v>#DIV/0!</v>
      </c>
      <c r="J6835" s="596"/>
      <c r="K6835" s="560"/>
      <c r="L6835" s="560"/>
      <c r="M6835" s="560"/>
      <c r="N6835" s="560"/>
      <c r="O6835" s="560"/>
      <c r="P6835" s="560"/>
      <c r="Q6835" s="560"/>
      <c r="R6835" s="560"/>
      <c r="S6835" s="560"/>
      <c r="T6835" s="560"/>
      <c r="U6835" s="560"/>
    </row>
    <row r="6836" spans="1:21">
      <c r="A6836" s="593">
        <f t="shared" si="636"/>
        <v>41559</v>
      </c>
      <c r="B6836" s="594">
        <v>41559.792062094908</v>
      </c>
      <c r="C6836" s="560">
        <f t="shared" si="637"/>
        <v>2013</v>
      </c>
      <c r="D6836" s="560">
        <f t="shared" si="638"/>
        <v>10</v>
      </c>
      <c r="E6836" s="560">
        <f t="shared" si="639"/>
        <v>12</v>
      </c>
      <c r="F6836" s="560">
        <f t="shared" si="640"/>
        <v>19</v>
      </c>
      <c r="G6836" s="595">
        <f t="shared" si="641"/>
        <v>7</v>
      </c>
      <c r="H6836" s="590">
        <f>CHOOSE('Output Sheet'!$B$4,'8760 Data'!J6836,'8760 Data'!K6836,'8760 Data'!L6836,'8760 Data'!M6836,'8760 Data'!N6836,'8760 Data'!O6836,'8760 Data'!P6836,'8760 Data'!Q6836,'8760 Data'!R6836,'8760 Data'!S6836,'8760 Data'!T6836,'8760 Data'!U6836)</f>
        <v>0</v>
      </c>
      <c r="I6836" s="591" t="e">
        <f>H6836/'Output Sheet'!$B$8</f>
        <v>#DIV/0!</v>
      </c>
      <c r="J6836" s="596"/>
      <c r="K6836" s="560"/>
      <c r="L6836" s="560"/>
      <c r="M6836" s="560"/>
      <c r="N6836" s="560"/>
      <c r="O6836" s="560"/>
      <c r="P6836" s="560"/>
      <c r="Q6836" s="560"/>
      <c r="R6836" s="560"/>
      <c r="S6836" s="560"/>
      <c r="T6836" s="560"/>
      <c r="U6836" s="560"/>
    </row>
    <row r="6837" spans="1:21">
      <c r="A6837" s="593">
        <f t="shared" si="636"/>
        <v>41559</v>
      </c>
      <c r="B6837" s="594">
        <v>41559.833728819445</v>
      </c>
      <c r="C6837" s="560">
        <f t="shared" si="637"/>
        <v>2013</v>
      </c>
      <c r="D6837" s="560">
        <f t="shared" si="638"/>
        <v>10</v>
      </c>
      <c r="E6837" s="560">
        <f t="shared" si="639"/>
        <v>12</v>
      </c>
      <c r="F6837" s="560">
        <f t="shared" si="640"/>
        <v>20</v>
      </c>
      <c r="G6837" s="595">
        <f t="shared" si="641"/>
        <v>7</v>
      </c>
      <c r="H6837" s="590">
        <f>CHOOSE('Output Sheet'!$B$4,'8760 Data'!J6837,'8760 Data'!K6837,'8760 Data'!L6837,'8760 Data'!M6837,'8760 Data'!N6837,'8760 Data'!O6837,'8760 Data'!P6837,'8760 Data'!Q6837,'8760 Data'!R6837,'8760 Data'!S6837,'8760 Data'!T6837,'8760 Data'!U6837)</f>
        <v>0</v>
      </c>
      <c r="I6837" s="591" t="e">
        <f>H6837/'Output Sheet'!$B$8</f>
        <v>#DIV/0!</v>
      </c>
      <c r="J6837" s="596"/>
      <c r="K6837" s="560"/>
      <c r="L6837" s="560"/>
      <c r="M6837" s="560"/>
      <c r="N6837" s="560"/>
      <c r="O6837" s="560"/>
      <c r="P6837" s="560"/>
      <c r="Q6837" s="560"/>
      <c r="R6837" s="560"/>
      <c r="S6837" s="560"/>
      <c r="T6837" s="560"/>
      <c r="U6837" s="560"/>
    </row>
    <row r="6838" spans="1:21">
      <c r="A6838" s="593">
        <f t="shared" si="636"/>
        <v>41559</v>
      </c>
      <c r="B6838" s="594">
        <v>41559.875395543982</v>
      </c>
      <c r="C6838" s="560">
        <f t="shared" si="637"/>
        <v>2013</v>
      </c>
      <c r="D6838" s="560">
        <f t="shared" si="638"/>
        <v>10</v>
      </c>
      <c r="E6838" s="560">
        <f t="shared" si="639"/>
        <v>12</v>
      </c>
      <c r="F6838" s="560">
        <f t="shared" si="640"/>
        <v>21</v>
      </c>
      <c r="G6838" s="595">
        <f t="shared" si="641"/>
        <v>7</v>
      </c>
      <c r="H6838" s="590">
        <f>CHOOSE('Output Sheet'!$B$4,'8760 Data'!J6838,'8760 Data'!K6838,'8760 Data'!L6838,'8760 Data'!M6838,'8760 Data'!N6838,'8760 Data'!O6838,'8760 Data'!P6838,'8760 Data'!Q6838,'8760 Data'!R6838,'8760 Data'!S6838,'8760 Data'!T6838,'8760 Data'!U6838)</f>
        <v>0</v>
      </c>
      <c r="I6838" s="591" t="e">
        <f>H6838/'Output Sheet'!$B$8</f>
        <v>#DIV/0!</v>
      </c>
      <c r="J6838" s="596"/>
      <c r="K6838" s="560"/>
      <c r="L6838" s="560"/>
      <c r="M6838" s="560"/>
      <c r="N6838" s="560"/>
      <c r="O6838" s="560"/>
      <c r="P6838" s="560"/>
      <c r="Q6838" s="560"/>
      <c r="R6838" s="560"/>
      <c r="S6838" s="560"/>
      <c r="T6838" s="560"/>
      <c r="U6838" s="560"/>
    </row>
    <row r="6839" spans="1:21">
      <c r="A6839" s="593">
        <f t="shared" si="636"/>
        <v>41559</v>
      </c>
      <c r="B6839" s="594">
        <v>41559.91706226852</v>
      </c>
      <c r="C6839" s="560">
        <f t="shared" si="637"/>
        <v>2013</v>
      </c>
      <c r="D6839" s="560">
        <f t="shared" si="638"/>
        <v>10</v>
      </c>
      <c r="E6839" s="560">
        <f t="shared" si="639"/>
        <v>12</v>
      </c>
      <c r="F6839" s="560">
        <f t="shared" si="640"/>
        <v>22</v>
      </c>
      <c r="G6839" s="595">
        <f t="shared" si="641"/>
        <v>7</v>
      </c>
      <c r="H6839" s="590">
        <f>CHOOSE('Output Sheet'!$B$4,'8760 Data'!J6839,'8760 Data'!K6839,'8760 Data'!L6839,'8760 Data'!M6839,'8760 Data'!N6839,'8760 Data'!O6839,'8760 Data'!P6839,'8760 Data'!Q6839,'8760 Data'!R6839,'8760 Data'!S6839,'8760 Data'!T6839,'8760 Data'!U6839)</f>
        <v>0</v>
      </c>
      <c r="I6839" s="591" t="e">
        <f>H6839/'Output Sheet'!$B$8</f>
        <v>#DIV/0!</v>
      </c>
      <c r="J6839" s="596"/>
      <c r="K6839" s="560"/>
      <c r="L6839" s="560"/>
      <c r="M6839" s="560"/>
      <c r="N6839" s="560"/>
      <c r="O6839" s="560"/>
      <c r="P6839" s="560"/>
      <c r="Q6839" s="560"/>
      <c r="R6839" s="560"/>
      <c r="S6839" s="560"/>
      <c r="T6839" s="560"/>
      <c r="U6839" s="560"/>
    </row>
    <row r="6840" spans="1:21">
      <c r="A6840" s="593">
        <f t="shared" si="636"/>
        <v>41559</v>
      </c>
      <c r="B6840" s="594">
        <v>41559.958728993057</v>
      </c>
      <c r="C6840" s="560">
        <f t="shared" si="637"/>
        <v>2013</v>
      </c>
      <c r="D6840" s="560">
        <f t="shared" si="638"/>
        <v>10</v>
      </c>
      <c r="E6840" s="560">
        <f t="shared" si="639"/>
        <v>12</v>
      </c>
      <c r="F6840" s="560">
        <f t="shared" si="640"/>
        <v>23</v>
      </c>
      <c r="G6840" s="595">
        <f t="shared" si="641"/>
        <v>7</v>
      </c>
      <c r="H6840" s="590">
        <f>CHOOSE('Output Sheet'!$B$4,'8760 Data'!J6840,'8760 Data'!K6840,'8760 Data'!L6840,'8760 Data'!M6840,'8760 Data'!N6840,'8760 Data'!O6840,'8760 Data'!P6840,'8760 Data'!Q6840,'8760 Data'!R6840,'8760 Data'!S6840,'8760 Data'!T6840,'8760 Data'!U6840)</f>
        <v>0</v>
      </c>
      <c r="I6840" s="591" t="e">
        <f>H6840/'Output Sheet'!$B$8</f>
        <v>#DIV/0!</v>
      </c>
      <c r="J6840" s="596"/>
      <c r="K6840" s="560"/>
      <c r="L6840" s="560"/>
      <c r="M6840" s="560"/>
      <c r="N6840" s="560"/>
      <c r="O6840" s="560"/>
      <c r="P6840" s="560"/>
      <c r="Q6840" s="560"/>
      <c r="R6840" s="560"/>
      <c r="S6840" s="560"/>
      <c r="T6840" s="560"/>
      <c r="U6840" s="560"/>
    </row>
    <row r="6841" spans="1:21">
      <c r="A6841" s="593">
        <f t="shared" si="636"/>
        <v>41560</v>
      </c>
      <c r="B6841" s="594">
        <v>41560.000395717594</v>
      </c>
      <c r="C6841" s="560">
        <f t="shared" si="637"/>
        <v>2013</v>
      </c>
      <c r="D6841" s="560">
        <f t="shared" si="638"/>
        <v>10</v>
      </c>
      <c r="E6841" s="560">
        <f t="shared" si="639"/>
        <v>13</v>
      </c>
      <c r="F6841" s="560">
        <f t="shared" si="640"/>
        <v>24</v>
      </c>
      <c r="G6841" s="595">
        <f t="shared" si="641"/>
        <v>1</v>
      </c>
      <c r="H6841" s="590">
        <f>CHOOSE('Output Sheet'!$B$4,'8760 Data'!J6841,'8760 Data'!K6841,'8760 Data'!L6841,'8760 Data'!M6841,'8760 Data'!N6841,'8760 Data'!O6841,'8760 Data'!P6841,'8760 Data'!Q6841,'8760 Data'!R6841,'8760 Data'!S6841,'8760 Data'!T6841,'8760 Data'!U6841)</f>
        <v>0</v>
      </c>
      <c r="I6841" s="591" t="e">
        <f>H6841/'Output Sheet'!$B$8</f>
        <v>#DIV/0!</v>
      </c>
      <c r="J6841" s="596"/>
      <c r="K6841" s="560"/>
      <c r="L6841" s="560"/>
      <c r="M6841" s="560"/>
      <c r="N6841" s="560"/>
      <c r="O6841" s="560"/>
      <c r="P6841" s="560"/>
      <c r="Q6841" s="560"/>
      <c r="R6841" s="560"/>
      <c r="S6841" s="560"/>
      <c r="T6841" s="560"/>
      <c r="U6841" s="560"/>
    </row>
    <row r="6842" spans="1:21">
      <c r="A6842" s="593">
        <f t="shared" si="636"/>
        <v>41560</v>
      </c>
      <c r="B6842" s="594">
        <v>41560.042062442131</v>
      </c>
      <c r="C6842" s="560">
        <f t="shared" si="637"/>
        <v>2013</v>
      </c>
      <c r="D6842" s="560">
        <f t="shared" si="638"/>
        <v>10</v>
      </c>
      <c r="E6842" s="560">
        <f t="shared" si="639"/>
        <v>13</v>
      </c>
      <c r="F6842" s="560">
        <f t="shared" si="640"/>
        <v>1</v>
      </c>
      <c r="G6842" s="595">
        <f t="shared" si="641"/>
        <v>1</v>
      </c>
      <c r="H6842" s="590">
        <f>CHOOSE('Output Sheet'!$B$4,'8760 Data'!J6842,'8760 Data'!K6842,'8760 Data'!L6842,'8760 Data'!M6842,'8760 Data'!N6842,'8760 Data'!O6842,'8760 Data'!P6842,'8760 Data'!Q6842,'8760 Data'!R6842,'8760 Data'!S6842,'8760 Data'!T6842,'8760 Data'!U6842)</f>
        <v>0</v>
      </c>
      <c r="I6842" s="591" t="e">
        <f>H6842/'Output Sheet'!$B$8</f>
        <v>#DIV/0!</v>
      </c>
      <c r="J6842" s="596"/>
      <c r="K6842" s="560"/>
      <c r="L6842" s="560"/>
      <c r="M6842" s="560"/>
      <c r="N6842" s="560"/>
      <c r="O6842" s="560"/>
      <c r="P6842" s="560"/>
      <c r="Q6842" s="560"/>
      <c r="R6842" s="560"/>
      <c r="S6842" s="560"/>
      <c r="T6842" s="560"/>
      <c r="U6842" s="560"/>
    </row>
    <row r="6843" spans="1:21">
      <c r="A6843" s="593">
        <f t="shared" si="636"/>
        <v>41560</v>
      </c>
      <c r="B6843" s="594">
        <v>41560.083729166668</v>
      </c>
      <c r="C6843" s="560">
        <f t="shared" si="637"/>
        <v>2013</v>
      </c>
      <c r="D6843" s="560">
        <f t="shared" si="638"/>
        <v>10</v>
      </c>
      <c r="E6843" s="560">
        <f t="shared" si="639"/>
        <v>13</v>
      </c>
      <c r="F6843" s="560">
        <f t="shared" si="640"/>
        <v>2</v>
      </c>
      <c r="G6843" s="595">
        <f t="shared" si="641"/>
        <v>1</v>
      </c>
      <c r="H6843" s="590">
        <f>CHOOSE('Output Sheet'!$B$4,'8760 Data'!J6843,'8760 Data'!K6843,'8760 Data'!L6843,'8760 Data'!M6843,'8760 Data'!N6843,'8760 Data'!O6843,'8760 Data'!P6843,'8760 Data'!Q6843,'8760 Data'!R6843,'8760 Data'!S6843,'8760 Data'!T6843,'8760 Data'!U6843)</f>
        <v>0</v>
      </c>
      <c r="I6843" s="591" t="e">
        <f>H6843/'Output Sheet'!$B$8</f>
        <v>#DIV/0!</v>
      </c>
      <c r="J6843" s="596"/>
      <c r="K6843" s="560"/>
      <c r="L6843" s="560"/>
      <c r="M6843" s="560"/>
      <c r="N6843" s="560"/>
      <c r="O6843" s="560"/>
      <c r="P6843" s="560"/>
      <c r="Q6843" s="560"/>
      <c r="R6843" s="560"/>
      <c r="S6843" s="560"/>
      <c r="T6843" s="560"/>
      <c r="U6843" s="560"/>
    </row>
    <row r="6844" spans="1:21">
      <c r="A6844" s="593">
        <f t="shared" si="636"/>
        <v>41560</v>
      </c>
      <c r="B6844" s="594">
        <v>41560.125395891206</v>
      </c>
      <c r="C6844" s="560">
        <f t="shared" si="637"/>
        <v>2013</v>
      </c>
      <c r="D6844" s="560">
        <f t="shared" si="638"/>
        <v>10</v>
      </c>
      <c r="E6844" s="560">
        <f t="shared" si="639"/>
        <v>13</v>
      </c>
      <c r="F6844" s="560">
        <f t="shared" si="640"/>
        <v>3</v>
      </c>
      <c r="G6844" s="595">
        <f t="shared" si="641"/>
        <v>1</v>
      </c>
      <c r="H6844" s="590">
        <f>CHOOSE('Output Sheet'!$B$4,'8760 Data'!J6844,'8760 Data'!K6844,'8760 Data'!L6844,'8760 Data'!M6844,'8760 Data'!N6844,'8760 Data'!O6844,'8760 Data'!P6844,'8760 Data'!Q6844,'8760 Data'!R6844,'8760 Data'!S6844,'8760 Data'!T6844,'8760 Data'!U6844)</f>
        <v>0</v>
      </c>
      <c r="I6844" s="591" t="e">
        <f>H6844/'Output Sheet'!$B$8</f>
        <v>#DIV/0!</v>
      </c>
      <c r="J6844" s="596"/>
      <c r="K6844" s="560"/>
      <c r="L6844" s="560"/>
      <c r="M6844" s="560"/>
      <c r="N6844" s="560"/>
      <c r="O6844" s="560"/>
      <c r="P6844" s="560"/>
      <c r="Q6844" s="560"/>
      <c r="R6844" s="560"/>
      <c r="S6844" s="560"/>
      <c r="T6844" s="560"/>
      <c r="U6844" s="560"/>
    </row>
    <row r="6845" spans="1:21">
      <c r="A6845" s="593">
        <f t="shared" si="636"/>
        <v>41560</v>
      </c>
      <c r="B6845" s="594">
        <v>41560.167062615743</v>
      </c>
      <c r="C6845" s="560">
        <f t="shared" si="637"/>
        <v>2013</v>
      </c>
      <c r="D6845" s="560">
        <f t="shared" si="638"/>
        <v>10</v>
      </c>
      <c r="E6845" s="560">
        <f t="shared" si="639"/>
        <v>13</v>
      </c>
      <c r="F6845" s="560">
        <f t="shared" si="640"/>
        <v>4</v>
      </c>
      <c r="G6845" s="595">
        <f t="shared" si="641"/>
        <v>1</v>
      </c>
      <c r="H6845" s="590">
        <f>CHOOSE('Output Sheet'!$B$4,'8760 Data'!J6845,'8760 Data'!K6845,'8760 Data'!L6845,'8760 Data'!M6845,'8760 Data'!N6845,'8760 Data'!O6845,'8760 Data'!P6845,'8760 Data'!Q6845,'8760 Data'!R6845,'8760 Data'!S6845,'8760 Data'!T6845,'8760 Data'!U6845)</f>
        <v>0</v>
      </c>
      <c r="I6845" s="591" t="e">
        <f>H6845/'Output Sheet'!$B$8</f>
        <v>#DIV/0!</v>
      </c>
      <c r="J6845" s="596"/>
      <c r="K6845" s="560"/>
      <c r="L6845" s="560"/>
      <c r="M6845" s="560"/>
      <c r="N6845" s="560"/>
      <c r="O6845" s="560"/>
      <c r="P6845" s="560"/>
      <c r="Q6845" s="560"/>
      <c r="R6845" s="560"/>
      <c r="S6845" s="560"/>
      <c r="T6845" s="560"/>
      <c r="U6845" s="560"/>
    </row>
    <row r="6846" spans="1:21">
      <c r="A6846" s="593">
        <f t="shared" si="636"/>
        <v>41560</v>
      </c>
      <c r="B6846" s="594">
        <v>41560.20872934028</v>
      </c>
      <c r="C6846" s="560">
        <f t="shared" si="637"/>
        <v>2013</v>
      </c>
      <c r="D6846" s="560">
        <f t="shared" si="638"/>
        <v>10</v>
      </c>
      <c r="E6846" s="560">
        <f t="shared" si="639"/>
        <v>13</v>
      </c>
      <c r="F6846" s="560">
        <f t="shared" si="640"/>
        <v>5</v>
      </c>
      <c r="G6846" s="595">
        <f t="shared" si="641"/>
        <v>1</v>
      </c>
      <c r="H6846" s="590">
        <f>CHOOSE('Output Sheet'!$B$4,'8760 Data'!J6846,'8760 Data'!K6846,'8760 Data'!L6846,'8760 Data'!M6846,'8760 Data'!N6846,'8760 Data'!O6846,'8760 Data'!P6846,'8760 Data'!Q6846,'8760 Data'!R6846,'8760 Data'!S6846,'8760 Data'!T6846,'8760 Data'!U6846)</f>
        <v>0</v>
      </c>
      <c r="I6846" s="591" t="e">
        <f>H6846/'Output Sheet'!$B$8</f>
        <v>#DIV/0!</v>
      </c>
      <c r="J6846" s="596"/>
      <c r="K6846" s="560"/>
      <c r="L6846" s="560"/>
      <c r="M6846" s="560"/>
      <c r="N6846" s="560"/>
      <c r="O6846" s="560"/>
      <c r="P6846" s="560"/>
      <c r="Q6846" s="560"/>
      <c r="R6846" s="560"/>
      <c r="S6846" s="560"/>
      <c r="T6846" s="560"/>
      <c r="U6846" s="560"/>
    </row>
    <row r="6847" spans="1:21">
      <c r="A6847" s="593">
        <f t="shared" si="636"/>
        <v>41560</v>
      </c>
      <c r="B6847" s="594">
        <v>41560.250396064817</v>
      </c>
      <c r="C6847" s="560">
        <f t="shared" si="637"/>
        <v>2013</v>
      </c>
      <c r="D6847" s="560">
        <f t="shared" si="638"/>
        <v>10</v>
      </c>
      <c r="E6847" s="560">
        <f t="shared" si="639"/>
        <v>13</v>
      </c>
      <c r="F6847" s="560">
        <f t="shared" si="640"/>
        <v>6</v>
      </c>
      <c r="G6847" s="595">
        <f t="shared" si="641"/>
        <v>1</v>
      </c>
      <c r="H6847" s="590">
        <f>CHOOSE('Output Sheet'!$B$4,'8760 Data'!J6847,'8760 Data'!K6847,'8760 Data'!L6847,'8760 Data'!M6847,'8760 Data'!N6847,'8760 Data'!O6847,'8760 Data'!P6847,'8760 Data'!Q6847,'8760 Data'!R6847,'8760 Data'!S6847,'8760 Data'!T6847,'8760 Data'!U6847)</f>
        <v>0</v>
      </c>
      <c r="I6847" s="591" t="e">
        <f>H6847/'Output Sheet'!$B$8</f>
        <v>#DIV/0!</v>
      </c>
      <c r="J6847" s="596"/>
      <c r="K6847" s="560"/>
      <c r="L6847" s="560"/>
      <c r="M6847" s="560"/>
      <c r="N6847" s="560"/>
      <c r="O6847" s="560"/>
      <c r="P6847" s="560"/>
      <c r="Q6847" s="560"/>
      <c r="R6847" s="560"/>
      <c r="S6847" s="560"/>
      <c r="T6847" s="560"/>
      <c r="U6847" s="560"/>
    </row>
    <row r="6848" spans="1:21">
      <c r="A6848" s="593">
        <f t="shared" si="636"/>
        <v>41560</v>
      </c>
      <c r="B6848" s="594">
        <v>41560.292062789355</v>
      </c>
      <c r="C6848" s="560">
        <f t="shared" si="637"/>
        <v>2013</v>
      </c>
      <c r="D6848" s="560">
        <f t="shared" si="638"/>
        <v>10</v>
      </c>
      <c r="E6848" s="560">
        <f t="shared" si="639"/>
        <v>13</v>
      </c>
      <c r="F6848" s="560">
        <f t="shared" si="640"/>
        <v>7</v>
      </c>
      <c r="G6848" s="595">
        <f t="shared" si="641"/>
        <v>1</v>
      </c>
      <c r="H6848" s="590">
        <f>CHOOSE('Output Sheet'!$B$4,'8760 Data'!J6848,'8760 Data'!K6848,'8760 Data'!L6848,'8760 Data'!M6848,'8760 Data'!N6848,'8760 Data'!O6848,'8760 Data'!P6848,'8760 Data'!Q6848,'8760 Data'!R6848,'8760 Data'!S6848,'8760 Data'!T6848,'8760 Data'!U6848)</f>
        <v>0</v>
      </c>
      <c r="I6848" s="591" t="e">
        <f>H6848/'Output Sheet'!$B$8</f>
        <v>#DIV/0!</v>
      </c>
      <c r="J6848" s="596"/>
      <c r="K6848" s="560"/>
      <c r="L6848" s="560"/>
      <c r="M6848" s="560"/>
      <c r="N6848" s="560"/>
      <c r="O6848" s="560"/>
      <c r="P6848" s="560"/>
      <c r="Q6848" s="560"/>
      <c r="R6848" s="560"/>
      <c r="S6848" s="560"/>
      <c r="T6848" s="560"/>
      <c r="U6848" s="560"/>
    </row>
    <row r="6849" spans="1:21">
      <c r="A6849" s="593">
        <f t="shared" si="636"/>
        <v>41560</v>
      </c>
      <c r="B6849" s="594">
        <v>41560.333729513892</v>
      </c>
      <c r="C6849" s="560">
        <f t="shared" si="637"/>
        <v>2013</v>
      </c>
      <c r="D6849" s="560">
        <f t="shared" si="638"/>
        <v>10</v>
      </c>
      <c r="E6849" s="560">
        <f t="shared" si="639"/>
        <v>13</v>
      </c>
      <c r="F6849" s="560">
        <f t="shared" si="640"/>
        <v>8</v>
      </c>
      <c r="G6849" s="595">
        <f t="shared" si="641"/>
        <v>1</v>
      </c>
      <c r="H6849" s="590">
        <f>CHOOSE('Output Sheet'!$B$4,'8760 Data'!J6849,'8760 Data'!K6849,'8760 Data'!L6849,'8760 Data'!M6849,'8760 Data'!N6849,'8760 Data'!O6849,'8760 Data'!P6849,'8760 Data'!Q6849,'8760 Data'!R6849,'8760 Data'!S6849,'8760 Data'!T6849,'8760 Data'!U6849)</f>
        <v>0</v>
      </c>
      <c r="I6849" s="591" t="e">
        <f>H6849/'Output Sheet'!$B$8</f>
        <v>#DIV/0!</v>
      </c>
      <c r="J6849" s="596"/>
      <c r="K6849" s="560"/>
      <c r="L6849" s="560"/>
      <c r="M6849" s="560"/>
      <c r="N6849" s="560"/>
      <c r="O6849" s="560"/>
      <c r="P6849" s="560"/>
      <c r="Q6849" s="560"/>
      <c r="R6849" s="560"/>
      <c r="S6849" s="560"/>
      <c r="T6849" s="560"/>
      <c r="U6849" s="560"/>
    </row>
    <row r="6850" spans="1:21">
      <c r="A6850" s="593">
        <f t="shared" si="636"/>
        <v>41560</v>
      </c>
      <c r="B6850" s="594">
        <v>41560.375396238429</v>
      </c>
      <c r="C6850" s="560">
        <f t="shared" si="637"/>
        <v>2013</v>
      </c>
      <c r="D6850" s="560">
        <f t="shared" si="638"/>
        <v>10</v>
      </c>
      <c r="E6850" s="560">
        <f t="shared" si="639"/>
        <v>13</v>
      </c>
      <c r="F6850" s="560">
        <f t="shared" si="640"/>
        <v>9</v>
      </c>
      <c r="G6850" s="595">
        <f t="shared" si="641"/>
        <v>1</v>
      </c>
      <c r="H6850" s="590">
        <f>CHOOSE('Output Sheet'!$B$4,'8760 Data'!J6850,'8760 Data'!K6850,'8760 Data'!L6850,'8760 Data'!M6850,'8760 Data'!N6850,'8760 Data'!O6850,'8760 Data'!P6850,'8760 Data'!Q6850,'8760 Data'!R6850,'8760 Data'!S6850,'8760 Data'!T6850,'8760 Data'!U6850)</f>
        <v>0</v>
      </c>
      <c r="I6850" s="591" t="e">
        <f>H6850/'Output Sheet'!$B$8</f>
        <v>#DIV/0!</v>
      </c>
      <c r="J6850" s="596"/>
      <c r="K6850" s="560"/>
      <c r="L6850" s="560"/>
      <c r="M6850" s="560"/>
      <c r="N6850" s="560"/>
      <c r="O6850" s="560"/>
      <c r="P6850" s="560"/>
      <c r="Q6850" s="560"/>
      <c r="R6850" s="560"/>
      <c r="S6850" s="560"/>
      <c r="T6850" s="560"/>
      <c r="U6850" s="560"/>
    </row>
    <row r="6851" spans="1:21">
      <c r="A6851" s="593">
        <f t="shared" ref="A6851:A6914" si="642">DATE(C6851,D6851,E6851)</f>
        <v>41560</v>
      </c>
      <c r="B6851" s="594">
        <v>41560.417062962966</v>
      </c>
      <c r="C6851" s="560">
        <f t="shared" ref="C6851:C6914" si="643">YEAR(B6851)</f>
        <v>2013</v>
      </c>
      <c r="D6851" s="560">
        <f t="shared" ref="D6851:D6914" si="644">MONTH(B6851)</f>
        <v>10</v>
      </c>
      <c r="E6851" s="560">
        <f t="shared" ref="E6851:E6914" si="645">DAY(B6851)</f>
        <v>13</v>
      </c>
      <c r="F6851" s="560">
        <f t="shared" ref="F6851:F6914" si="646">IF(HOUR(B6851)&lt;&gt;0,HOUR(B6851),24)</f>
        <v>10</v>
      </c>
      <c r="G6851" s="595">
        <f t="shared" ref="G6851:G6914" si="647">WEEKDAY(B6851,1)</f>
        <v>1</v>
      </c>
      <c r="H6851" s="590">
        <f>CHOOSE('Output Sheet'!$B$4,'8760 Data'!J6851,'8760 Data'!K6851,'8760 Data'!L6851,'8760 Data'!M6851,'8760 Data'!N6851,'8760 Data'!O6851,'8760 Data'!P6851,'8760 Data'!Q6851,'8760 Data'!R6851,'8760 Data'!S6851,'8760 Data'!T6851,'8760 Data'!U6851)</f>
        <v>0</v>
      </c>
      <c r="I6851" s="591" t="e">
        <f>H6851/'Output Sheet'!$B$8</f>
        <v>#DIV/0!</v>
      </c>
      <c r="J6851" s="596"/>
      <c r="K6851" s="560"/>
      <c r="L6851" s="560"/>
      <c r="M6851" s="560"/>
      <c r="N6851" s="560"/>
      <c r="O6851" s="560"/>
      <c r="P6851" s="560"/>
      <c r="Q6851" s="560"/>
      <c r="R6851" s="560"/>
      <c r="S6851" s="560"/>
      <c r="T6851" s="560"/>
      <c r="U6851" s="560"/>
    </row>
    <row r="6852" spans="1:21">
      <c r="A6852" s="593">
        <f t="shared" si="642"/>
        <v>41560</v>
      </c>
      <c r="B6852" s="594">
        <v>41560.458729687503</v>
      </c>
      <c r="C6852" s="560">
        <f t="shared" si="643"/>
        <v>2013</v>
      </c>
      <c r="D6852" s="560">
        <f t="shared" si="644"/>
        <v>10</v>
      </c>
      <c r="E6852" s="560">
        <f t="shared" si="645"/>
        <v>13</v>
      </c>
      <c r="F6852" s="560">
        <f t="shared" si="646"/>
        <v>11</v>
      </c>
      <c r="G6852" s="595">
        <f t="shared" si="647"/>
        <v>1</v>
      </c>
      <c r="H6852" s="590">
        <f>CHOOSE('Output Sheet'!$B$4,'8760 Data'!J6852,'8760 Data'!K6852,'8760 Data'!L6852,'8760 Data'!M6852,'8760 Data'!N6852,'8760 Data'!O6852,'8760 Data'!P6852,'8760 Data'!Q6852,'8760 Data'!R6852,'8760 Data'!S6852,'8760 Data'!T6852,'8760 Data'!U6852)</f>
        <v>0</v>
      </c>
      <c r="I6852" s="591" t="e">
        <f>H6852/'Output Sheet'!$B$8</f>
        <v>#DIV/0!</v>
      </c>
      <c r="J6852" s="596"/>
      <c r="K6852" s="560"/>
      <c r="L6852" s="560"/>
      <c r="M6852" s="560"/>
      <c r="N6852" s="560"/>
      <c r="O6852" s="560"/>
      <c r="P6852" s="560"/>
      <c r="Q6852" s="560"/>
      <c r="R6852" s="560"/>
      <c r="S6852" s="560"/>
      <c r="T6852" s="560"/>
      <c r="U6852" s="560"/>
    </row>
    <row r="6853" spans="1:21">
      <c r="A6853" s="593">
        <f t="shared" si="642"/>
        <v>41560</v>
      </c>
      <c r="B6853" s="594">
        <v>41560.500396412041</v>
      </c>
      <c r="C6853" s="560">
        <f t="shared" si="643"/>
        <v>2013</v>
      </c>
      <c r="D6853" s="560">
        <f t="shared" si="644"/>
        <v>10</v>
      </c>
      <c r="E6853" s="560">
        <f t="shared" si="645"/>
        <v>13</v>
      </c>
      <c r="F6853" s="560">
        <f t="shared" si="646"/>
        <v>12</v>
      </c>
      <c r="G6853" s="595">
        <f t="shared" si="647"/>
        <v>1</v>
      </c>
      <c r="H6853" s="590">
        <f>CHOOSE('Output Sheet'!$B$4,'8760 Data'!J6853,'8760 Data'!K6853,'8760 Data'!L6853,'8760 Data'!M6853,'8760 Data'!N6853,'8760 Data'!O6853,'8760 Data'!P6853,'8760 Data'!Q6853,'8760 Data'!R6853,'8760 Data'!S6853,'8760 Data'!T6853,'8760 Data'!U6853)</f>
        <v>0</v>
      </c>
      <c r="I6853" s="591" t="e">
        <f>H6853/'Output Sheet'!$B$8</f>
        <v>#DIV/0!</v>
      </c>
      <c r="J6853" s="596"/>
      <c r="K6853" s="560"/>
      <c r="L6853" s="560"/>
      <c r="M6853" s="560"/>
      <c r="N6853" s="560"/>
      <c r="O6853" s="560"/>
      <c r="P6853" s="560"/>
      <c r="Q6853" s="560"/>
      <c r="R6853" s="560"/>
      <c r="S6853" s="560"/>
      <c r="T6853" s="560"/>
      <c r="U6853" s="560"/>
    </row>
    <row r="6854" spans="1:21">
      <c r="A6854" s="593">
        <f t="shared" si="642"/>
        <v>41560</v>
      </c>
      <c r="B6854" s="594">
        <v>41560.542063136571</v>
      </c>
      <c r="C6854" s="560">
        <f t="shared" si="643"/>
        <v>2013</v>
      </c>
      <c r="D6854" s="560">
        <f t="shared" si="644"/>
        <v>10</v>
      </c>
      <c r="E6854" s="560">
        <f t="shared" si="645"/>
        <v>13</v>
      </c>
      <c r="F6854" s="560">
        <f t="shared" si="646"/>
        <v>13</v>
      </c>
      <c r="G6854" s="595">
        <f t="shared" si="647"/>
        <v>1</v>
      </c>
      <c r="H6854" s="590">
        <f>CHOOSE('Output Sheet'!$B$4,'8760 Data'!J6854,'8760 Data'!K6854,'8760 Data'!L6854,'8760 Data'!M6854,'8760 Data'!N6854,'8760 Data'!O6854,'8760 Data'!P6854,'8760 Data'!Q6854,'8760 Data'!R6854,'8760 Data'!S6854,'8760 Data'!T6854,'8760 Data'!U6854)</f>
        <v>0</v>
      </c>
      <c r="I6854" s="591" t="e">
        <f>H6854/'Output Sheet'!$B$8</f>
        <v>#DIV/0!</v>
      </c>
      <c r="J6854" s="596"/>
      <c r="K6854" s="560"/>
      <c r="L6854" s="560"/>
      <c r="M6854" s="560"/>
      <c r="N6854" s="560"/>
      <c r="O6854" s="560"/>
      <c r="P6854" s="560"/>
      <c r="Q6854" s="560"/>
      <c r="R6854" s="560"/>
      <c r="S6854" s="560"/>
      <c r="T6854" s="560"/>
      <c r="U6854" s="560"/>
    </row>
    <row r="6855" spans="1:21">
      <c r="A6855" s="593">
        <f t="shared" si="642"/>
        <v>41560</v>
      </c>
      <c r="B6855" s="594">
        <v>41560.583729861108</v>
      </c>
      <c r="C6855" s="560">
        <f t="shared" si="643"/>
        <v>2013</v>
      </c>
      <c r="D6855" s="560">
        <f t="shared" si="644"/>
        <v>10</v>
      </c>
      <c r="E6855" s="560">
        <f t="shared" si="645"/>
        <v>13</v>
      </c>
      <c r="F6855" s="560">
        <f t="shared" si="646"/>
        <v>14</v>
      </c>
      <c r="G6855" s="595">
        <f t="shared" si="647"/>
        <v>1</v>
      </c>
      <c r="H6855" s="590">
        <f>CHOOSE('Output Sheet'!$B$4,'8760 Data'!J6855,'8760 Data'!K6855,'8760 Data'!L6855,'8760 Data'!M6855,'8760 Data'!N6855,'8760 Data'!O6855,'8760 Data'!P6855,'8760 Data'!Q6855,'8760 Data'!R6855,'8760 Data'!S6855,'8760 Data'!T6855,'8760 Data'!U6855)</f>
        <v>0</v>
      </c>
      <c r="I6855" s="591" t="e">
        <f>H6855/'Output Sheet'!$B$8</f>
        <v>#DIV/0!</v>
      </c>
      <c r="J6855" s="596"/>
      <c r="K6855" s="560"/>
      <c r="L6855" s="560"/>
      <c r="M6855" s="560"/>
      <c r="N6855" s="560"/>
      <c r="O6855" s="560"/>
      <c r="P6855" s="560"/>
      <c r="Q6855" s="560"/>
      <c r="R6855" s="560"/>
      <c r="S6855" s="560"/>
      <c r="T6855" s="560"/>
      <c r="U6855" s="560"/>
    </row>
    <row r="6856" spans="1:21">
      <c r="A6856" s="593">
        <f t="shared" si="642"/>
        <v>41560</v>
      </c>
      <c r="B6856" s="594">
        <v>41560.625396585645</v>
      </c>
      <c r="C6856" s="560">
        <f t="shared" si="643"/>
        <v>2013</v>
      </c>
      <c r="D6856" s="560">
        <f t="shared" si="644"/>
        <v>10</v>
      </c>
      <c r="E6856" s="560">
        <f t="shared" si="645"/>
        <v>13</v>
      </c>
      <c r="F6856" s="560">
        <f t="shared" si="646"/>
        <v>15</v>
      </c>
      <c r="G6856" s="595">
        <f t="shared" si="647"/>
        <v>1</v>
      </c>
      <c r="H6856" s="590">
        <f>CHOOSE('Output Sheet'!$B$4,'8760 Data'!J6856,'8760 Data'!K6856,'8760 Data'!L6856,'8760 Data'!M6856,'8760 Data'!N6856,'8760 Data'!O6856,'8760 Data'!P6856,'8760 Data'!Q6856,'8760 Data'!R6856,'8760 Data'!S6856,'8760 Data'!T6856,'8760 Data'!U6856)</f>
        <v>0</v>
      </c>
      <c r="I6856" s="591" t="e">
        <f>H6856/'Output Sheet'!$B$8</f>
        <v>#DIV/0!</v>
      </c>
      <c r="J6856" s="596"/>
      <c r="K6856" s="560"/>
      <c r="L6856" s="560"/>
      <c r="M6856" s="560"/>
      <c r="N6856" s="560"/>
      <c r="O6856" s="560"/>
      <c r="P6856" s="560"/>
      <c r="Q6856" s="560"/>
      <c r="R6856" s="560"/>
      <c r="S6856" s="560"/>
      <c r="T6856" s="560"/>
      <c r="U6856" s="560"/>
    </row>
    <row r="6857" spans="1:21">
      <c r="A6857" s="593">
        <f t="shared" si="642"/>
        <v>41560</v>
      </c>
      <c r="B6857" s="594">
        <v>41560.667063310182</v>
      </c>
      <c r="C6857" s="560">
        <f t="shared" si="643"/>
        <v>2013</v>
      </c>
      <c r="D6857" s="560">
        <f t="shared" si="644"/>
        <v>10</v>
      </c>
      <c r="E6857" s="560">
        <f t="shared" si="645"/>
        <v>13</v>
      </c>
      <c r="F6857" s="560">
        <f t="shared" si="646"/>
        <v>16</v>
      </c>
      <c r="G6857" s="595">
        <f t="shared" si="647"/>
        <v>1</v>
      </c>
      <c r="H6857" s="590">
        <f>CHOOSE('Output Sheet'!$B$4,'8760 Data'!J6857,'8760 Data'!K6857,'8760 Data'!L6857,'8760 Data'!M6857,'8760 Data'!N6857,'8760 Data'!O6857,'8760 Data'!P6857,'8760 Data'!Q6857,'8760 Data'!R6857,'8760 Data'!S6857,'8760 Data'!T6857,'8760 Data'!U6857)</f>
        <v>0</v>
      </c>
      <c r="I6857" s="591" t="e">
        <f>H6857/'Output Sheet'!$B$8</f>
        <v>#DIV/0!</v>
      </c>
      <c r="J6857" s="596"/>
      <c r="K6857" s="560"/>
      <c r="L6857" s="560"/>
      <c r="M6857" s="560"/>
      <c r="N6857" s="560"/>
      <c r="O6857" s="560"/>
      <c r="P6857" s="560"/>
      <c r="Q6857" s="560"/>
      <c r="R6857" s="560"/>
      <c r="S6857" s="560"/>
      <c r="T6857" s="560"/>
      <c r="U6857" s="560"/>
    </row>
    <row r="6858" spans="1:21">
      <c r="A6858" s="593">
        <f t="shared" si="642"/>
        <v>41560</v>
      </c>
      <c r="B6858" s="594">
        <v>41560.708730034719</v>
      </c>
      <c r="C6858" s="560">
        <f t="shared" si="643"/>
        <v>2013</v>
      </c>
      <c r="D6858" s="560">
        <f t="shared" si="644"/>
        <v>10</v>
      </c>
      <c r="E6858" s="560">
        <f t="shared" si="645"/>
        <v>13</v>
      </c>
      <c r="F6858" s="560">
        <f t="shared" si="646"/>
        <v>17</v>
      </c>
      <c r="G6858" s="595">
        <f t="shared" si="647"/>
        <v>1</v>
      </c>
      <c r="H6858" s="590">
        <f>CHOOSE('Output Sheet'!$B$4,'8760 Data'!J6858,'8760 Data'!K6858,'8760 Data'!L6858,'8760 Data'!M6858,'8760 Data'!N6858,'8760 Data'!O6858,'8760 Data'!P6858,'8760 Data'!Q6858,'8760 Data'!R6858,'8760 Data'!S6858,'8760 Data'!T6858,'8760 Data'!U6858)</f>
        <v>0</v>
      </c>
      <c r="I6858" s="591" t="e">
        <f>H6858/'Output Sheet'!$B$8</f>
        <v>#DIV/0!</v>
      </c>
      <c r="J6858" s="596"/>
      <c r="K6858" s="560"/>
      <c r="L6858" s="560"/>
      <c r="M6858" s="560"/>
      <c r="N6858" s="560"/>
      <c r="O6858" s="560"/>
      <c r="P6858" s="560"/>
      <c r="Q6858" s="560"/>
      <c r="R6858" s="560"/>
      <c r="S6858" s="560"/>
      <c r="T6858" s="560"/>
      <c r="U6858" s="560"/>
    </row>
    <row r="6859" spans="1:21">
      <c r="A6859" s="593">
        <f t="shared" si="642"/>
        <v>41560</v>
      </c>
      <c r="B6859" s="594">
        <v>41560.750396759257</v>
      </c>
      <c r="C6859" s="560">
        <f t="shared" si="643"/>
        <v>2013</v>
      </c>
      <c r="D6859" s="560">
        <f t="shared" si="644"/>
        <v>10</v>
      </c>
      <c r="E6859" s="560">
        <f t="shared" si="645"/>
        <v>13</v>
      </c>
      <c r="F6859" s="560">
        <f t="shared" si="646"/>
        <v>18</v>
      </c>
      <c r="G6859" s="595">
        <f t="shared" si="647"/>
        <v>1</v>
      </c>
      <c r="H6859" s="590">
        <f>CHOOSE('Output Sheet'!$B$4,'8760 Data'!J6859,'8760 Data'!K6859,'8760 Data'!L6859,'8760 Data'!M6859,'8760 Data'!N6859,'8760 Data'!O6859,'8760 Data'!P6859,'8760 Data'!Q6859,'8760 Data'!R6859,'8760 Data'!S6859,'8760 Data'!T6859,'8760 Data'!U6859)</f>
        <v>0</v>
      </c>
      <c r="I6859" s="591" t="e">
        <f>H6859/'Output Sheet'!$B$8</f>
        <v>#DIV/0!</v>
      </c>
      <c r="J6859" s="596"/>
      <c r="K6859" s="560"/>
      <c r="L6859" s="560"/>
      <c r="M6859" s="560"/>
      <c r="N6859" s="560"/>
      <c r="O6859" s="560"/>
      <c r="P6859" s="560"/>
      <c r="Q6859" s="560"/>
      <c r="R6859" s="560"/>
      <c r="S6859" s="560"/>
      <c r="T6859" s="560"/>
      <c r="U6859" s="560"/>
    </row>
    <row r="6860" spans="1:21">
      <c r="A6860" s="593">
        <f t="shared" si="642"/>
        <v>41560</v>
      </c>
      <c r="B6860" s="594">
        <v>41560.792063483794</v>
      </c>
      <c r="C6860" s="560">
        <f t="shared" si="643"/>
        <v>2013</v>
      </c>
      <c r="D6860" s="560">
        <f t="shared" si="644"/>
        <v>10</v>
      </c>
      <c r="E6860" s="560">
        <f t="shared" si="645"/>
        <v>13</v>
      </c>
      <c r="F6860" s="560">
        <f t="shared" si="646"/>
        <v>19</v>
      </c>
      <c r="G6860" s="595">
        <f t="shared" si="647"/>
        <v>1</v>
      </c>
      <c r="H6860" s="590">
        <f>CHOOSE('Output Sheet'!$B$4,'8760 Data'!J6860,'8760 Data'!K6860,'8760 Data'!L6860,'8760 Data'!M6860,'8760 Data'!N6860,'8760 Data'!O6860,'8760 Data'!P6860,'8760 Data'!Q6860,'8760 Data'!R6860,'8760 Data'!S6860,'8760 Data'!T6860,'8760 Data'!U6860)</f>
        <v>0</v>
      </c>
      <c r="I6860" s="591" t="e">
        <f>H6860/'Output Sheet'!$B$8</f>
        <v>#DIV/0!</v>
      </c>
      <c r="J6860" s="596"/>
      <c r="K6860" s="560"/>
      <c r="L6860" s="560"/>
      <c r="M6860" s="560"/>
      <c r="N6860" s="560"/>
      <c r="O6860" s="560"/>
      <c r="P6860" s="560"/>
      <c r="Q6860" s="560"/>
      <c r="R6860" s="560"/>
      <c r="S6860" s="560"/>
      <c r="T6860" s="560"/>
      <c r="U6860" s="560"/>
    </row>
    <row r="6861" spans="1:21">
      <c r="A6861" s="593">
        <f t="shared" si="642"/>
        <v>41560</v>
      </c>
      <c r="B6861" s="594">
        <v>41560.833730208331</v>
      </c>
      <c r="C6861" s="560">
        <f t="shared" si="643"/>
        <v>2013</v>
      </c>
      <c r="D6861" s="560">
        <f t="shared" si="644"/>
        <v>10</v>
      </c>
      <c r="E6861" s="560">
        <f t="shared" si="645"/>
        <v>13</v>
      </c>
      <c r="F6861" s="560">
        <f t="shared" si="646"/>
        <v>20</v>
      </c>
      <c r="G6861" s="595">
        <f t="shared" si="647"/>
        <v>1</v>
      </c>
      <c r="H6861" s="590">
        <f>CHOOSE('Output Sheet'!$B$4,'8760 Data'!J6861,'8760 Data'!K6861,'8760 Data'!L6861,'8760 Data'!M6861,'8760 Data'!N6861,'8760 Data'!O6861,'8760 Data'!P6861,'8760 Data'!Q6861,'8760 Data'!R6861,'8760 Data'!S6861,'8760 Data'!T6861,'8760 Data'!U6861)</f>
        <v>0</v>
      </c>
      <c r="I6861" s="591" t="e">
        <f>H6861/'Output Sheet'!$B$8</f>
        <v>#DIV/0!</v>
      </c>
      <c r="J6861" s="596"/>
      <c r="K6861" s="560"/>
      <c r="L6861" s="560"/>
      <c r="M6861" s="560"/>
      <c r="N6861" s="560"/>
      <c r="O6861" s="560"/>
      <c r="P6861" s="560"/>
      <c r="Q6861" s="560"/>
      <c r="R6861" s="560"/>
      <c r="S6861" s="560"/>
      <c r="T6861" s="560"/>
      <c r="U6861" s="560"/>
    </row>
    <row r="6862" spans="1:21">
      <c r="A6862" s="593">
        <f t="shared" si="642"/>
        <v>41560</v>
      </c>
      <c r="B6862" s="594">
        <v>41560.875396932868</v>
      </c>
      <c r="C6862" s="560">
        <f t="shared" si="643"/>
        <v>2013</v>
      </c>
      <c r="D6862" s="560">
        <f t="shared" si="644"/>
        <v>10</v>
      </c>
      <c r="E6862" s="560">
        <f t="shared" si="645"/>
        <v>13</v>
      </c>
      <c r="F6862" s="560">
        <f t="shared" si="646"/>
        <v>21</v>
      </c>
      <c r="G6862" s="595">
        <f t="shared" si="647"/>
        <v>1</v>
      </c>
      <c r="H6862" s="590">
        <f>CHOOSE('Output Sheet'!$B$4,'8760 Data'!J6862,'8760 Data'!K6862,'8760 Data'!L6862,'8760 Data'!M6862,'8760 Data'!N6862,'8760 Data'!O6862,'8760 Data'!P6862,'8760 Data'!Q6862,'8760 Data'!R6862,'8760 Data'!S6862,'8760 Data'!T6862,'8760 Data'!U6862)</f>
        <v>0</v>
      </c>
      <c r="I6862" s="591" t="e">
        <f>H6862/'Output Sheet'!$B$8</f>
        <v>#DIV/0!</v>
      </c>
      <c r="J6862" s="596"/>
      <c r="K6862" s="560"/>
      <c r="L6862" s="560"/>
      <c r="M6862" s="560"/>
      <c r="N6862" s="560"/>
      <c r="O6862" s="560"/>
      <c r="P6862" s="560"/>
      <c r="Q6862" s="560"/>
      <c r="R6862" s="560"/>
      <c r="S6862" s="560"/>
      <c r="T6862" s="560"/>
      <c r="U6862" s="560"/>
    </row>
    <row r="6863" spans="1:21">
      <c r="A6863" s="593">
        <f t="shared" si="642"/>
        <v>41560</v>
      </c>
      <c r="B6863" s="594">
        <v>41560.917063657405</v>
      </c>
      <c r="C6863" s="560">
        <f t="shared" si="643"/>
        <v>2013</v>
      </c>
      <c r="D6863" s="560">
        <f t="shared" si="644"/>
        <v>10</v>
      </c>
      <c r="E6863" s="560">
        <f t="shared" si="645"/>
        <v>13</v>
      </c>
      <c r="F6863" s="560">
        <f t="shared" si="646"/>
        <v>22</v>
      </c>
      <c r="G6863" s="595">
        <f t="shared" si="647"/>
        <v>1</v>
      </c>
      <c r="H6863" s="590">
        <f>CHOOSE('Output Sheet'!$B$4,'8760 Data'!J6863,'8760 Data'!K6863,'8760 Data'!L6863,'8760 Data'!M6863,'8760 Data'!N6863,'8760 Data'!O6863,'8760 Data'!P6863,'8760 Data'!Q6863,'8760 Data'!R6863,'8760 Data'!S6863,'8760 Data'!T6863,'8760 Data'!U6863)</f>
        <v>0</v>
      </c>
      <c r="I6863" s="591" t="e">
        <f>H6863/'Output Sheet'!$B$8</f>
        <v>#DIV/0!</v>
      </c>
      <c r="J6863" s="596"/>
      <c r="K6863" s="560"/>
      <c r="L6863" s="560"/>
      <c r="M6863" s="560"/>
      <c r="N6863" s="560"/>
      <c r="O6863" s="560"/>
      <c r="P6863" s="560"/>
      <c r="Q6863" s="560"/>
      <c r="R6863" s="560"/>
      <c r="S6863" s="560"/>
      <c r="T6863" s="560"/>
      <c r="U6863" s="560"/>
    </row>
    <row r="6864" spans="1:21">
      <c r="A6864" s="593">
        <f t="shared" si="642"/>
        <v>41560</v>
      </c>
      <c r="B6864" s="594">
        <v>41560.958730381943</v>
      </c>
      <c r="C6864" s="560">
        <f t="shared" si="643"/>
        <v>2013</v>
      </c>
      <c r="D6864" s="560">
        <f t="shared" si="644"/>
        <v>10</v>
      </c>
      <c r="E6864" s="560">
        <f t="shared" si="645"/>
        <v>13</v>
      </c>
      <c r="F6864" s="560">
        <f t="shared" si="646"/>
        <v>23</v>
      </c>
      <c r="G6864" s="595">
        <f t="shared" si="647"/>
        <v>1</v>
      </c>
      <c r="H6864" s="590">
        <f>CHOOSE('Output Sheet'!$B$4,'8760 Data'!J6864,'8760 Data'!K6864,'8760 Data'!L6864,'8760 Data'!M6864,'8760 Data'!N6864,'8760 Data'!O6864,'8760 Data'!P6864,'8760 Data'!Q6864,'8760 Data'!R6864,'8760 Data'!S6864,'8760 Data'!T6864,'8760 Data'!U6864)</f>
        <v>0</v>
      </c>
      <c r="I6864" s="591" t="e">
        <f>H6864/'Output Sheet'!$B$8</f>
        <v>#DIV/0!</v>
      </c>
      <c r="J6864" s="596"/>
      <c r="K6864" s="560"/>
      <c r="L6864" s="560"/>
      <c r="M6864" s="560"/>
      <c r="N6864" s="560"/>
      <c r="O6864" s="560"/>
      <c r="P6864" s="560"/>
      <c r="Q6864" s="560"/>
      <c r="R6864" s="560"/>
      <c r="S6864" s="560"/>
      <c r="T6864" s="560"/>
      <c r="U6864" s="560"/>
    </row>
    <row r="6865" spans="1:21">
      <c r="A6865" s="593">
        <f t="shared" si="642"/>
        <v>41561</v>
      </c>
      <c r="B6865" s="594">
        <v>41561.00039710648</v>
      </c>
      <c r="C6865" s="560">
        <f t="shared" si="643"/>
        <v>2013</v>
      </c>
      <c r="D6865" s="560">
        <f t="shared" si="644"/>
        <v>10</v>
      </c>
      <c r="E6865" s="560">
        <f t="shared" si="645"/>
        <v>14</v>
      </c>
      <c r="F6865" s="560">
        <f t="shared" si="646"/>
        <v>24</v>
      </c>
      <c r="G6865" s="595">
        <f t="shared" si="647"/>
        <v>2</v>
      </c>
      <c r="H6865" s="590">
        <f>CHOOSE('Output Sheet'!$B$4,'8760 Data'!J6865,'8760 Data'!K6865,'8760 Data'!L6865,'8760 Data'!M6865,'8760 Data'!N6865,'8760 Data'!O6865,'8760 Data'!P6865,'8760 Data'!Q6865,'8760 Data'!R6865,'8760 Data'!S6865,'8760 Data'!T6865,'8760 Data'!U6865)</f>
        <v>0</v>
      </c>
      <c r="I6865" s="591" t="e">
        <f>H6865/'Output Sheet'!$B$8</f>
        <v>#DIV/0!</v>
      </c>
      <c r="J6865" s="596"/>
      <c r="K6865" s="560"/>
      <c r="L6865" s="560"/>
      <c r="M6865" s="560"/>
      <c r="N6865" s="560"/>
      <c r="O6865" s="560"/>
      <c r="P6865" s="560"/>
      <c r="Q6865" s="560"/>
      <c r="R6865" s="560"/>
      <c r="S6865" s="560"/>
      <c r="T6865" s="560"/>
      <c r="U6865" s="560"/>
    </row>
    <row r="6866" spans="1:21">
      <c r="A6866" s="593">
        <f t="shared" si="642"/>
        <v>41561</v>
      </c>
      <c r="B6866" s="594">
        <v>41561.042063831017</v>
      </c>
      <c r="C6866" s="560">
        <f t="shared" si="643"/>
        <v>2013</v>
      </c>
      <c r="D6866" s="560">
        <f t="shared" si="644"/>
        <v>10</v>
      </c>
      <c r="E6866" s="560">
        <f t="shared" si="645"/>
        <v>14</v>
      </c>
      <c r="F6866" s="560">
        <f t="shared" si="646"/>
        <v>1</v>
      </c>
      <c r="G6866" s="595">
        <f t="shared" si="647"/>
        <v>2</v>
      </c>
      <c r="H6866" s="590">
        <f>CHOOSE('Output Sheet'!$B$4,'8760 Data'!J6866,'8760 Data'!K6866,'8760 Data'!L6866,'8760 Data'!M6866,'8760 Data'!N6866,'8760 Data'!O6866,'8760 Data'!P6866,'8760 Data'!Q6866,'8760 Data'!R6866,'8760 Data'!S6866,'8760 Data'!T6866,'8760 Data'!U6866)</f>
        <v>0</v>
      </c>
      <c r="I6866" s="591" t="e">
        <f>H6866/'Output Sheet'!$B$8</f>
        <v>#DIV/0!</v>
      </c>
      <c r="J6866" s="596"/>
      <c r="K6866" s="560"/>
      <c r="L6866" s="560"/>
      <c r="M6866" s="560"/>
      <c r="N6866" s="560"/>
      <c r="O6866" s="560"/>
      <c r="P6866" s="560"/>
      <c r="Q6866" s="560"/>
      <c r="R6866" s="560"/>
      <c r="S6866" s="560"/>
      <c r="T6866" s="560"/>
      <c r="U6866" s="560"/>
    </row>
    <row r="6867" spans="1:21">
      <c r="A6867" s="593">
        <f t="shared" si="642"/>
        <v>41561</v>
      </c>
      <c r="B6867" s="594">
        <v>41561.083730555554</v>
      </c>
      <c r="C6867" s="560">
        <f t="shared" si="643"/>
        <v>2013</v>
      </c>
      <c r="D6867" s="560">
        <f t="shared" si="644"/>
        <v>10</v>
      </c>
      <c r="E6867" s="560">
        <f t="shared" si="645"/>
        <v>14</v>
      </c>
      <c r="F6867" s="560">
        <f t="shared" si="646"/>
        <v>2</v>
      </c>
      <c r="G6867" s="595">
        <f t="shared" si="647"/>
        <v>2</v>
      </c>
      <c r="H6867" s="590">
        <f>CHOOSE('Output Sheet'!$B$4,'8760 Data'!J6867,'8760 Data'!K6867,'8760 Data'!L6867,'8760 Data'!M6867,'8760 Data'!N6867,'8760 Data'!O6867,'8760 Data'!P6867,'8760 Data'!Q6867,'8760 Data'!R6867,'8760 Data'!S6867,'8760 Data'!T6867,'8760 Data'!U6867)</f>
        <v>0</v>
      </c>
      <c r="I6867" s="591" t="e">
        <f>H6867/'Output Sheet'!$B$8</f>
        <v>#DIV/0!</v>
      </c>
      <c r="J6867" s="596"/>
      <c r="K6867" s="560"/>
      <c r="L6867" s="560"/>
      <c r="M6867" s="560"/>
      <c r="N6867" s="560"/>
      <c r="O6867" s="560"/>
      <c r="P6867" s="560"/>
      <c r="Q6867" s="560"/>
      <c r="R6867" s="560"/>
      <c r="S6867" s="560"/>
      <c r="T6867" s="560"/>
      <c r="U6867" s="560"/>
    </row>
    <row r="6868" spans="1:21">
      <c r="A6868" s="593">
        <f t="shared" si="642"/>
        <v>41561</v>
      </c>
      <c r="B6868" s="594">
        <v>41561.125397280091</v>
      </c>
      <c r="C6868" s="560">
        <f t="shared" si="643"/>
        <v>2013</v>
      </c>
      <c r="D6868" s="560">
        <f t="shared" si="644"/>
        <v>10</v>
      </c>
      <c r="E6868" s="560">
        <f t="shared" si="645"/>
        <v>14</v>
      </c>
      <c r="F6868" s="560">
        <f t="shared" si="646"/>
        <v>3</v>
      </c>
      <c r="G6868" s="595">
        <f t="shared" si="647"/>
        <v>2</v>
      </c>
      <c r="H6868" s="590">
        <f>CHOOSE('Output Sheet'!$B$4,'8760 Data'!J6868,'8760 Data'!K6868,'8760 Data'!L6868,'8760 Data'!M6868,'8760 Data'!N6868,'8760 Data'!O6868,'8760 Data'!P6868,'8760 Data'!Q6868,'8760 Data'!R6868,'8760 Data'!S6868,'8760 Data'!T6868,'8760 Data'!U6868)</f>
        <v>0</v>
      </c>
      <c r="I6868" s="591" t="e">
        <f>H6868/'Output Sheet'!$B$8</f>
        <v>#DIV/0!</v>
      </c>
      <c r="J6868" s="596"/>
      <c r="K6868" s="560"/>
      <c r="L6868" s="560"/>
      <c r="M6868" s="560"/>
      <c r="N6868" s="560"/>
      <c r="O6868" s="560"/>
      <c r="P6868" s="560"/>
      <c r="Q6868" s="560"/>
      <c r="R6868" s="560"/>
      <c r="S6868" s="560"/>
      <c r="T6868" s="560"/>
      <c r="U6868" s="560"/>
    </row>
    <row r="6869" spans="1:21">
      <c r="A6869" s="593">
        <f t="shared" si="642"/>
        <v>41561</v>
      </c>
      <c r="B6869" s="594">
        <v>41561.167064004629</v>
      </c>
      <c r="C6869" s="560">
        <f t="shared" si="643"/>
        <v>2013</v>
      </c>
      <c r="D6869" s="560">
        <f t="shared" si="644"/>
        <v>10</v>
      </c>
      <c r="E6869" s="560">
        <f t="shared" si="645"/>
        <v>14</v>
      </c>
      <c r="F6869" s="560">
        <f t="shared" si="646"/>
        <v>4</v>
      </c>
      <c r="G6869" s="595">
        <f t="shared" si="647"/>
        <v>2</v>
      </c>
      <c r="H6869" s="590">
        <f>CHOOSE('Output Sheet'!$B$4,'8760 Data'!J6869,'8760 Data'!K6869,'8760 Data'!L6869,'8760 Data'!M6869,'8760 Data'!N6869,'8760 Data'!O6869,'8760 Data'!P6869,'8760 Data'!Q6869,'8760 Data'!R6869,'8760 Data'!S6869,'8760 Data'!T6869,'8760 Data'!U6869)</f>
        <v>0</v>
      </c>
      <c r="I6869" s="591" t="e">
        <f>H6869/'Output Sheet'!$B$8</f>
        <v>#DIV/0!</v>
      </c>
      <c r="J6869" s="596"/>
      <c r="K6869" s="560"/>
      <c r="L6869" s="560"/>
      <c r="M6869" s="560"/>
      <c r="N6869" s="560"/>
      <c r="O6869" s="560"/>
      <c r="P6869" s="560"/>
      <c r="Q6869" s="560"/>
      <c r="R6869" s="560"/>
      <c r="S6869" s="560"/>
      <c r="T6869" s="560"/>
      <c r="U6869" s="560"/>
    </row>
    <row r="6870" spans="1:21">
      <c r="A6870" s="593">
        <f t="shared" si="642"/>
        <v>41561</v>
      </c>
      <c r="B6870" s="594">
        <v>41561.208730729166</v>
      </c>
      <c r="C6870" s="560">
        <f t="shared" si="643"/>
        <v>2013</v>
      </c>
      <c r="D6870" s="560">
        <f t="shared" si="644"/>
        <v>10</v>
      </c>
      <c r="E6870" s="560">
        <f t="shared" si="645"/>
        <v>14</v>
      </c>
      <c r="F6870" s="560">
        <f t="shared" si="646"/>
        <v>5</v>
      </c>
      <c r="G6870" s="595">
        <f t="shared" si="647"/>
        <v>2</v>
      </c>
      <c r="H6870" s="590">
        <f>CHOOSE('Output Sheet'!$B$4,'8760 Data'!J6870,'8760 Data'!K6870,'8760 Data'!L6870,'8760 Data'!M6870,'8760 Data'!N6870,'8760 Data'!O6870,'8760 Data'!P6870,'8760 Data'!Q6870,'8760 Data'!R6870,'8760 Data'!S6870,'8760 Data'!T6870,'8760 Data'!U6870)</f>
        <v>0</v>
      </c>
      <c r="I6870" s="591" t="e">
        <f>H6870/'Output Sheet'!$B$8</f>
        <v>#DIV/0!</v>
      </c>
      <c r="J6870" s="596"/>
      <c r="K6870" s="560"/>
      <c r="L6870" s="560"/>
      <c r="M6870" s="560"/>
      <c r="N6870" s="560"/>
      <c r="O6870" s="560"/>
      <c r="P6870" s="560"/>
      <c r="Q6870" s="560"/>
      <c r="R6870" s="560"/>
      <c r="S6870" s="560"/>
      <c r="T6870" s="560"/>
      <c r="U6870" s="560"/>
    </row>
    <row r="6871" spans="1:21">
      <c r="A6871" s="593">
        <f t="shared" si="642"/>
        <v>41561</v>
      </c>
      <c r="B6871" s="594">
        <v>41561.250397453703</v>
      </c>
      <c r="C6871" s="560">
        <f t="shared" si="643"/>
        <v>2013</v>
      </c>
      <c r="D6871" s="560">
        <f t="shared" si="644"/>
        <v>10</v>
      </c>
      <c r="E6871" s="560">
        <f t="shared" si="645"/>
        <v>14</v>
      </c>
      <c r="F6871" s="560">
        <f t="shared" si="646"/>
        <v>6</v>
      </c>
      <c r="G6871" s="595">
        <f t="shared" si="647"/>
        <v>2</v>
      </c>
      <c r="H6871" s="590">
        <f>CHOOSE('Output Sheet'!$B$4,'8760 Data'!J6871,'8760 Data'!K6871,'8760 Data'!L6871,'8760 Data'!M6871,'8760 Data'!N6871,'8760 Data'!O6871,'8760 Data'!P6871,'8760 Data'!Q6871,'8760 Data'!R6871,'8760 Data'!S6871,'8760 Data'!T6871,'8760 Data'!U6871)</f>
        <v>0</v>
      </c>
      <c r="I6871" s="591" t="e">
        <f>H6871/'Output Sheet'!$B$8</f>
        <v>#DIV/0!</v>
      </c>
      <c r="J6871" s="596"/>
      <c r="K6871" s="560"/>
      <c r="L6871" s="560"/>
      <c r="M6871" s="560"/>
      <c r="N6871" s="560"/>
      <c r="O6871" s="560"/>
      <c r="P6871" s="560"/>
      <c r="Q6871" s="560"/>
      <c r="R6871" s="560"/>
      <c r="S6871" s="560"/>
      <c r="T6871" s="560"/>
      <c r="U6871" s="560"/>
    </row>
    <row r="6872" spans="1:21">
      <c r="A6872" s="593">
        <f t="shared" si="642"/>
        <v>41561</v>
      </c>
      <c r="B6872" s="594">
        <v>41561.29206417824</v>
      </c>
      <c r="C6872" s="560">
        <f t="shared" si="643"/>
        <v>2013</v>
      </c>
      <c r="D6872" s="560">
        <f t="shared" si="644"/>
        <v>10</v>
      </c>
      <c r="E6872" s="560">
        <f t="shared" si="645"/>
        <v>14</v>
      </c>
      <c r="F6872" s="560">
        <f t="shared" si="646"/>
        <v>7</v>
      </c>
      <c r="G6872" s="595">
        <f t="shared" si="647"/>
        <v>2</v>
      </c>
      <c r="H6872" s="590">
        <f>CHOOSE('Output Sheet'!$B$4,'8760 Data'!J6872,'8760 Data'!K6872,'8760 Data'!L6872,'8760 Data'!M6872,'8760 Data'!N6872,'8760 Data'!O6872,'8760 Data'!P6872,'8760 Data'!Q6872,'8760 Data'!R6872,'8760 Data'!S6872,'8760 Data'!T6872,'8760 Data'!U6872)</f>
        <v>0</v>
      </c>
      <c r="I6872" s="591" t="e">
        <f>H6872/'Output Sheet'!$B$8</f>
        <v>#DIV/0!</v>
      </c>
      <c r="J6872" s="596"/>
      <c r="K6872" s="560"/>
      <c r="L6872" s="560"/>
      <c r="M6872" s="560"/>
      <c r="N6872" s="560"/>
      <c r="O6872" s="560"/>
      <c r="P6872" s="560"/>
      <c r="Q6872" s="560"/>
      <c r="R6872" s="560"/>
      <c r="S6872" s="560"/>
      <c r="T6872" s="560"/>
      <c r="U6872" s="560"/>
    </row>
    <row r="6873" spans="1:21">
      <c r="A6873" s="593">
        <f t="shared" si="642"/>
        <v>41561</v>
      </c>
      <c r="B6873" s="594">
        <v>41561.333730902777</v>
      </c>
      <c r="C6873" s="560">
        <f t="shared" si="643"/>
        <v>2013</v>
      </c>
      <c r="D6873" s="560">
        <f t="shared" si="644"/>
        <v>10</v>
      </c>
      <c r="E6873" s="560">
        <f t="shared" si="645"/>
        <v>14</v>
      </c>
      <c r="F6873" s="560">
        <f t="shared" si="646"/>
        <v>8</v>
      </c>
      <c r="G6873" s="595">
        <f t="shared" si="647"/>
        <v>2</v>
      </c>
      <c r="H6873" s="590">
        <f>CHOOSE('Output Sheet'!$B$4,'8760 Data'!J6873,'8760 Data'!K6873,'8760 Data'!L6873,'8760 Data'!M6873,'8760 Data'!N6873,'8760 Data'!O6873,'8760 Data'!P6873,'8760 Data'!Q6873,'8760 Data'!R6873,'8760 Data'!S6873,'8760 Data'!T6873,'8760 Data'!U6873)</f>
        <v>0</v>
      </c>
      <c r="I6873" s="591" t="e">
        <f>H6873/'Output Sheet'!$B$8</f>
        <v>#DIV/0!</v>
      </c>
      <c r="J6873" s="596"/>
      <c r="K6873" s="560"/>
      <c r="L6873" s="560"/>
      <c r="M6873" s="560"/>
      <c r="N6873" s="560"/>
      <c r="O6873" s="560"/>
      <c r="P6873" s="560"/>
      <c r="Q6873" s="560"/>
      <c r="R6873" s="560"/>
      <c r="S6873" s="560"/>
      <c r="T6873" s="560"/>
      <c r="U6873" s="560"/>
    </row>
    <row r="6874" spans="1:21">
      <c r="A6874" s="593">
        <f t="shared" si="642"/>
        <v>41561</v>
      </c>
      <c r="B6874" s="594">
        <v>41561.375397627315</v>
      </c>
      <c r="C6874" s="560">
        <f t="shared" si="643"/>
        <v>2013</v>
      </c>
      <c r="D6874" s="560">
        <f t="shared" si="644"/>
        <v>10</v>
      </c>
      <c r="E6874" s="560">
        <f t="shared" si="645"/>
        <v>14</v>
      </c>
      <c r="F6874" s="560">
        <f t="shared" si="646"/>
        <v>9</v>
      </c>
      <c r="G6874" s="595">
        <f t="shared" si="647"/>
        <v>2</v>
      </c>
      <c r="H6874" s="590">
        <f>CHOOSE('Output Sheet'!$B$4,'8760 Data'!J6874,'8760 Data'!K6874,'8760 Data'!L6874,'8760 Data'!M6874,'8760 Data'!N6874,'8760 Data'!O6874,'8760 Data'!P6874,'8760 Data'!Q6874,'8760 Data'!R6874,'8760 Data'!S6874,'8760 Data'!T6874,'8760 Data'!U6874)</f>
        <v>0</v>
      </c>
      <c r="I6874" s="591" t="e">
        <f>H6874/'Output Sheet'!$B$8</f>
        <v>#DIV/0!</v>
      </c>
      <c r="J6874" s="596"/>
      <c r="K6874" s="560"/>
      <c r="L6874" s="560"/>
      <c r="M6874" s="560"/>
      <c r="N6874" s="560"/>
      <c r="O6874" s="560"/>
      <c r="P6874" s="560"/>
      <c r="Q6874" s="560"/>
      <c r="R6874" s="560"/>
      <c r="S6874" s="560"/>
      <c r="T6874" s="560"/>
      <c r="U6874" s="560"/>
    </row>
    <row r="6875" spans="1:21">
      <c r="A6875" s="593">
        <f t="shared" si="642"/>
        <v>41561</v>
      </c>
      <c r="B6875" s="594">
        <v>41561.417064351852</v>
      </c>
      <c r="C6875" s="560">
        <f t="shared" si="643"/>
        <v>2013</v>
      </c>
      <c r="D6875" s="560">
        <f t="shared" si="644"/>
        <v>10</v>
      </c>
      <c r="E6875" s="560">
        <f t="shared" si="645"/>
        <v>14</v>
      </c>
      <c r="F6875" s="560">
        <f t="shared" si="646"/>
        <v>10</v>
      </c>
      <c r="G6875" s="595">
        <f t="shared" si="647"/>
        <v>2</v>
      </c>
      <c r="H6875" s="590">
        <f>CHOOSE('Output Sheet'!$B$4,'8760 Data'!J6875,'8760 Data'!K6875,'8760 Data'!L6875,'8760 Data'!M6875,'8760 Data'!N6875,'8760 Data'!O6875,'8760 Data'!P6875,'8760 Data'!Q6875,'8760 Data'!R6875,'8760 Data'!S6875,'8760 Data'!T6875,'8760 Data'!U6875)</f>
        <v>0</v>
      </c>
      <c r="I6875" s="591" t="e">
        <f>H6875/'Output Sheet'!$B$8</f>
        <v>#DIV/0!</v>
      </c>
      <c r="J6875" s="596"/>
      <c r="K6875" s="560"/>
      <c r="L6875" s="560"/>
      <c r="M6875" s="560"/>
      <c r="N6875" s="560"/>
      <c r="O6875" s="560"/>
      <c r="P6875" s="560"/>
      <c r="Q6875" s="560"/>
      <c r="R6875" s="560"/>
      <c r="S6875" s="560"/>
      <c r="T6875" s="560"/>
      <c r="U6875" s="560"/>
    </row>
    <row r="6876" spans="1:21">
      <c r="A6876" s="593">
        <f t="shared" si="642"/>
        <v>41561</v>
      </c>
      <c r="B6876" s="594">
        <v>41561.458731076389</v>
      </c>
      <c r="C6876" s="560">
        <f t="shared" si="643"/>
        <v>2013</v>
      </c>
      <c r="D6876" s="560">
        <f t="shared" si="644"/>
        <v>10</v>
      </c>
      <c r="E6876" s="560">
        <f t="shared" si="645"/>
        <v>14</v>
      </c>
      <c r="F6876" s="560">
        <f t="shared" si="646"/>
        <v>11</v>
      </c>
      <c r="G6876" s="595">
        <f t="shared" si="647"/>
        <v>2</v>
      </c>
      <c r="H6876" s="590">
        <f>CHOOSE('Output Sheet'!$B$4,'8760 Data'!J6876,'8760 Data'!K6876,'8760 Data'!L6876,'8760 Data'!M6876,'8760 Data'!N6876,'8760 Data'!O6876,'8760 Data'!P6876,'8760 Data'!Q6876,'8760 Data'!R6876,'8760 Data'!S6876,'8760 Data'!T6876,'8760 Data'!U6876)</f>
        <v>0</v>
      </c>
      <c r="I6876" s="591" t="e">
        <f>H6876/'Output Sheet'!$B$8</f>
        <v>#DIV/0!</v>
      </c>
      <c r="J6876" s="596"/>
      <c r="K6876" s="560"/>
      <c r="L6876" s="560"/>
      <c r="M6876" s="560"/>
      <c r="N6876" s="560"/>
      <c r="O6876" s="560"/>
      <c r="P6876" s="560"/>
      <c r="Q6876" s="560"/>
      <c r="R6876" s="560"/>
      <c r="S6876" s="560"/>
      <c r="T6876" s="560"/>
      <c r="U6876" s="560"/>
    </row>
    <row r="6877" spans="1:21">
      <c r="A6877" s="593">
        <f t="shared" si="642"/>
        <v>41561</v>
      </c>
      <c r="B6877" s="594">
        <v>41561.500397800926</v>
      </c>
      <c r="C6877" s="560">
        <f t="shared" si="643"/>
        <v>2013</v>
      </c>
      <c r="D6877" s="560">
        <f t="shared" si="644"/>
        <v>10</v>
      </c>
      <c r="E6877" s="560">
        <f t="shared" si="645"/>
        <v>14</v>
      </c>
      <c r="F6877" s="560">
        <f t="shared" si="646"/>
        <v>12</v>
      </c>
      <c r="G6877" s="595">
        <f t="shared" si="647"/>
        <v>2</v>
      </c>
      <c r="H6877" s="590">
        <f>CHOOSE('Output Sheet'!$B$4,'8760 Data'!J6877,'8760 Data'!K6877,'8760 Data'!L6877,'8760 Data'!M6877,'8760 Data'!N6877,'8760 Data'!O6877,'8760 Data'!P6877,'8760 Data'!Q6877,'8760 Data'!R6877,'8760 Data'!S6877,'8760 Data'!T6877,'8760 Data'!U6877)</f>
        <v>0</v>
      </c>
      <c r="I6877" s="591" t="e">
        <f>H6877/'Output Sheet'!$B$8</f>
        <v>#DIV/0!</v>
      </c>
      <c r="J6877" s="596"/>
      <c r="K6877" s="560"/>
      <c r="L6877" s="560"/>
      <c r="M6877" s="560"/>
      <c r="N6877" s="560"/>
      <c r="O6877" s="560"/>
      <c r="P6877" s="560"/>
      <c r="Q6877" s="560"/>
      <c r="R6877" s="560"/>
      <c r="S6877" s="560"/>
      <c r="T6877" s="560"/>
      <c r="U6877" s="560"/>
    </row>
    <row r="6878" spans="1:21">
      <c r="A6878" s="593">
        <f t="shared" si="642"/>
        <v>41561</v>
      </c>
      <c r="B6878" s="594">
        <v>41561.542064525464</v>
      </c>
      <c r="C6878" s="560">
        <f t="shared" si="643"/>
        <v>2013</v>
      </c>
      <c r="D6878" s="560">
        <f t="shared" si="644"/>
        <v>10</v>
      </c>
      <c r="E6878" s="560">
        <f t="shared" si="645"/>
        <v>14</v>
      </c>
      <c r="F6878" s="560">
        <f t="shared" si="646"/>
        <v>13</v>
      </c>
      <c r="G6878" s="595">
        <f t="shared" si="647"/>
        <v>2</v>
      </c>
      <c r="H6878" s="590">
        <f>CHOOSE('Output Sheet'!$B$4,'8760 Data'!J6878,'8760 Data'!K6878,'8760 Data'!L6878,'8760 Data'!M6878,'8760 Data'!N6878,'8760 Data'!O6878,'8760 Data'!P6878,'8760 Data'!Q6878,'8760 Data'!R6878,'8760 Data'!S6878,'8760 Data'!T6878,'8760 Data'!U6878)</f>
        <v>0</v>
      </c>
      <c r="I6878" s="591" t="e">
        <f>H6878/'Output Sheet'!$B$8</f>
        <v>#DIV/0!</v>
      </c>
      <c r="J6878" s="596"/>
      <c r="K6878" s="560"/>
      <c r="L6878" s="560"/>
      <c r="M6878" s="560"/>
      <c r="N6878" s="560"/>
      <c r="O6878" s="560"/>
      <c r="P6878" s="560"/>
      <c r="Q6878" s="560"/>
      <c r="R6878" s="560"/>
      <c r="S6878" s="560"/>
      <c r="T6878" s="560"/>
      <c r="U6878" s="560"/>
    </row>
    <row r="6879" spans="1:21">
      <c r="A6879" s="593">
        <f t="shared" si="642"/>
        <v>41561</v>
      </c>
      <c r="B6879" s="594">
        <v>41561.583731250001</v>
      </c>
      <c r="C6879" s="560">
        <f t="shared" si="643"/>
        <v>2013</v>
      </c>
      <c r="D6879" s="560">
        <f t="shared" si="644"/>
        <v>10</v>
      </c>
      <c r="E6879" s="560">
        <f t="shared" si="645"/>
        <v>14</v>
      </c>
      <c r="F6879" s="560">
        <f t="shared" si="646"/>
        <v>14</v>
      </c>
      <c r="G6879" s="595">
        <f t="shared" si="647"/>
        <v>2</v>
      </c>
      <c r="H6879" s="590">
        <f>CHOOSE('Output Sheet'!$B$4,'8760 Data'!J6879,'8760 Data'!K6879,'8760 Data'!L6879,'8760 Data'!M6879,'8760 Data'!N6879,'8760 Data'!O6879,'8760 Data'!P6879,'8760 Data'!Q6879,'8760 Data'!R6879,'8760 Data'!S6879,'8760 Data'!T6879,'8760 Data'!U6879)</f>
        <v>0</v>
      </c>
      <c r="I6879" s="591" t="e">
        <f>H6879/'Output Sheet'!$B$8</f>
        <v>#DIV/0!</v>
      </c>
      <c r="J6879" s="596"/>
      <c r="K6879" s="560"/>
      <c r="L6879" s="560"/>
      <c r="M6879" s="560"/>
      <c r="N6879" s="560"/>
      <c r="O6879" s="560"/>
      <c r="P6879" s="560"/>
      <c r="Q6879" s="560"/>
      <c r="R6879" s="560"/>
      <c r="S6879" s="560"/>
      <c r="T6879" s="560"/>
      <c r="U6879" s="560"/>
    </row>
    <row r="6880" spans="1:21">
      <c r="A6880" s="593">
        <f t="shared" si="642"/>
        <v>41561</v>
      </c>
      <c r="B6880" s="594">
        <v>41561.625397974538</v>
      </c>
      <c r="C6880" s="560">
        <f t="shared" si="643"/>
        <v>2013</v>
      </c>
      <c r="D6880" s="560">
        <f t="shared" si="644"/>
        <v>10</v>
      </c>
      <c r="E6880" s="560">
        <f t="shared" si="645"/>
        <v>14</v>
      </c>
      <c r="F6880" s="560">
        <f t="shared" si="646"/>
        <v>15</v>
      </c>
      <c r="G6880" s="595">
        <f t="shared" si="647"/>
        <v>2</v>
      </c>
      <c r="H6880" s="590">
        <f>CHOOSE('Output Sheet'!$B$4,'8760 Data'!J6880,'8760 Data'!K6880,'8760 Data'!L6880,'8760 Data'!M6880,'8760 Data'!N6880,'8760 Data'!O6880,'8760 Data'!P6880,'8760 Data'!Q6880,'8760 Data'!R6880,'8760 Data'!S6880,'8760 Data'!T6880,'8760 Data'!U6880)</f>
        <v>0</v>
      </c>
      <c r="I6880" s="591" t="e">
        <f>H6880/'Output Sheet'!$B$8</f>
        <v>#DIV/0!</v>
      </c>
      <c r="J6880" s="596"/>
      <c r="K6880" s="560"/>
      <c r="L6880" s="560"/>
      <c r="M6880" s="560"/>
      <c r="N6880" s="560"/>
      <c r="O6880" s="560"/>
      <c r="P6880" s="560"/>
      <c r="Q6880" s="560"/>
      <c r="R6880" s="560"/>
      <c r="S6880" s="560"/>
      <c r="T6880" s="560"/>
      <c r="U6880" s="560"/>
    </row>
    <row r="6881" spans="1:21">
      <c r="A6881" s="593">
        <f t="shared" si="642"/>
        <v>41561</v>
      </c>
      <c r="B6881" s="594">
        <v>41561.667064699075</v>
      </c>
      <c r="C6881" s="560">
        <f t="shared" si="643"/>
        <v>2013</v>
      </c>
      <c r="D6881" s="560">
        <f t="shared" si="644"/>
        <v>10</v>
      </c>
      <c r="E6881" s="560">
        <f t="shared" si="645"/>
        <v>14</v>
      </c>
      <c r="F6881" s="560">
        <f t="shared" si="646"/>
        <v>16</v>
      </c>
      <c r="G6881" s="595">
        <f t="shared" si="647"/>
        <v>2</v>
      </c>
      <c r="H6881" s="590">
        <f>CHOOSE('Output Sheet'!$B$4,'8760 Data'!J6881,'8760 Data'!K6881,'8760 Data'!L6881,'8760 Data'!M6881,'8760 Data'!N6881,'8760 Data'!O6881,'8760 Data'!P6881,'8760 Data'!Q6881,'8760 Data'!R6881,'8760 Data'!S6881,'8760 Data'!T6881,'8760 Data'!U6881)</f>
        <v>0</v>
      </c>
      <c r="I6881" s="591" t="e">
        <f>H6881/'Output Sheet'!$B$8</f>
        <v>#DIV/0!</v>
      </c>
      <c r="J6881" s="596"/>
      <c r="K6881" s="560"/>
      <c r="L6881" s="560"/>
      <c r="M6881" s="560"/>
      <c r="N6881" s="560"/>
      <c r="O6881" s="560"/>
      <c r="P6881" s="560"/>
      <c r="Q6881" s="560"/>
      <c r="R6881" s="560"/>
      <c r="S6881" s="560"/>
      <c r="T6881" s="560"/>
      <c r="U6881" s="560"/>
    </row>
    <row r="6882" spans="1:21">
      <c r="A6882" s="593">
        <f t="shared" si="642"/>
        <v>41561</v>
      </c>
      <c r="B6882" s="594">
        <v>41561.708731423612</v>
      </c>
      <c r="C6882" s="560">
        <f t="shared" si="643"/>
        <v>2013</v>
      </c>
      <c r="D6882" s="560">
        <f t="shared" si="644"/>
        <v>10</v>
      </c>
      <c r="E6882" s="560">
        <f t="shared" si="645"/>
        <v>14</v>
      </c>
      <c r="F6882" s="560">
        <f t="shared" si="646"/>
        <v>17</v>
      </c>
      <c r="G6882" s="595">
        <f t="shared" si="647"/>
        <v>2</v>
      </c>
      <c r="H6882" s="590">
        <f>CHOOSE('Output Sheet'!$B$4,'8760 Data'!J6882,'8760 Data'!K6882,'8760 Data'!L6882,'8760 Data'!M6882,'8760 Data'!N6882,'8760 Data'!O6882,'8760 Data'!P6882,'8760 Data'!Q6882,'8760 Data'!R6882,'8760 Data'!S6882,'8760 Data'!T6882,'8760 Data'!U6882)</f>
        <v>0</v>
      </c>
      <c r="I6882" s="591" t="e">
        <f>H6882/'Output Sheet'!$B$8</f>
        <v>#DIV/0!</v>
      </c>
      <c r="J6882" s="596"/>
      <c r="K6882" s="560"/>
      <c r="L6882" s="560"/>
      <c r="M6882" s="560"/>
      <c r="N6882" s="560"/>
      <c r="O6882" s="560"/>
      <c r="P6882" s="560"/>
      <c r="Q6882" s="560"/>
      <c r="R6882" s="560"/>
      <c r="S6882" s="560"/>
      <c r="T6882" s="560"/>
      <c r="U6882" s="560"/>
    </row>
    <row r="6883" spans="1:21">
      <c r="A6883" s="593">
        <f t="shared" si="642"/>
        <v>41561</v>
      </c>
      <c r="B6883" s="594">
        <v>41561.75039814815</v>
      </c>
      <c r="C6883" s="560">
        <f t="shared" si="643"/>
        <v>2013</v>
      </c>
      <c r="D6883" s="560">
        <f t="shared" si="644"/>
        <v>10</v>
      </c>
      <c r="E6883" s="560">
        <f t="shared" si="645"/>
        <v>14</v>
      </c>
      <c r="F6883" s="560">
        <f t="shared" si="646"/>
        <v>18</v>
      </c>
      <c r="G6883" s="595">
        <f t="shared" si="647"/>
        <v>2</v>
      </c>
      <c r="H6883" s="590">
        <f>CHOOSE('Output Sheet'!$B$4,'8760 Data'!J6883,'8760 Data'!K6883,'8760 Data'!L6883,'8760 Data'!M6883,'8760 Data'!N6883,'8760 Data'!O6883,'8760 Data'!P6883,'8760 Data'!Q6883,'8760 Data'!R6883,'8760 Data'!S6883,'8760 Data'!T6883,'8760 Data'!U6883)</f>
        <v>0</v>
      </c>
      <c r="I6883" s="591" t="e">
        <f>H6883/'Output Sheet'!$B$8</f>
        <v>#DIV/0!</v>
      </c>
      <c r="J6883" s="596"/>
      <c r="K6883" s="560"/>
      <c r="L6883" s="560"/>
      <c r="M6883" s="560"/>
      <c r="N6883" s="560"/>
      <c r="O6883" s="560"/>
      <c r="P6883" s="560"/>
      <c r="Q6883" s="560"/>
      <c r="R6883" s="560"/>
      <c r="S6883" s="560"/>
      <c r="T6883" s="560"/>
      <c r="U6883" s="560"/>
    </row>
    <row r="6884" spans="1:21">
      <c r="A6884" s="593">
        <f t="shared" si="642"/>
        <v>41561</v>
      </c>
      <c r="B6884" s="594">
        <v>41561.792064872687</v>
      </c>
      <c r="C6884" s="560">
        <f t="shared" si="643"/>
        <v>2013</v>
      </c>
      <c r="D6884" s="560">
        <f t="shared" si="644"/>
        <v>10</v>
      </c>
      <c r="E6884" s="560">
        <f t="shared" si="645"/>
        <v>14</v>
      </c>
      <c r="F6884" s="560">
        <f t="shared" si="646"/>
        <v>19</v>
      </c>
      <c r="G6884" s="595">
        <f t="shared" si="647"/>
        <v>2</v>
      </c>
      <c r="H6884" s="590">
        <f>CHOOSE('Output Sheet'!$B$4,'8760 Data'!J6884,'8760 Data'!K6884,'8760 Data'!L6884,'8760 Data'!M6884,'8760 Data'!N6884,'8760 Data'!O6884,'8760 Data'!P6884,'8760 Data'!Q6884,'8760 Data'!R6884,'8760 Data'!S6884,'8760 Data'!T6884,'8760 Data'!U6884)</f>
        <v>0</v>
      </c>
      <c r="I6884" s="591" t="e">
        <f>H6884/'Output Sheet'!$B$8</f>
        <v>#DIV/0!</v>
      </c>
      <c r="J6884" s="596"/>
      <c r="K6884" s="560"/>
      <c r="L6884" s="560"/>
      <c r="M6884" s="560"/>
      <c r="N6884" s="560"/>
      <c r="O6884" s="560"/>
      <c r="P6884" s="560"/>
      <c r="Q6884" s="560"/>
      <c r="R6884" s="560"/>
      <c r="S6884" s="560"/>
      <c r="T6884" s="560"/>
      <c r="U6884" s="560"/>
    </row>
    <row r="6885" spans="1:21">
      <c r="A6885" s="593">
        <f t="shared" si="642"/>
        <v>41561</v>
      </c>
      <c r="B6885" s="594">
        <v>41561.833731597224</v>
      </c>
      <c r="C6885" s="560">
        <f t="shared" si="643"/>
        <v>2013</v>
      </c>
      <c r="D6885" s="560">
        <f t="shared" si="644"/>
        <v>10</v>
      </c>
      <c r="E6885" s="560">
        <f t="shared" si="645"/>
        <v>14</v>
      </c>
      <c r="F6885" s="560">
        <f t="shared" si="646"/>
        <v>20</v>
      </c>
      <c r="G6885" s="595">
        <f t="shared" si="647"/>
        <v>2</v>
      </c>
      <c r="H6885" s="590">
        <f>CHOOSE('Output Sheet'!$B$4,'8760 Data'!J6885,'8760 Data'!K6885,'8760 Data'!L6885,'8760 Data'!M6885,'8760 Data'!N6885,'8760 Data'!O6885,'8760 Data'!P6885,'8760 Data'!Q6885,'8760 Data'!R6885,'8760 Data'!S6885,'8760 Data'!T6885,'8760 Data'!U6885)</f>
        <v>0</v>
      </c>
      <c r="I6885" s="591" t="e">
        <f>H6885/'Output Sheet'!$B$8</f>
        <v>#DIV/0!</v>
      </c>
      <c r="J6885" s="596"/>
      <c r="K6885" s="560"/>
      <c r="L6885" s="560"/>
      <c r="M6885" s="560"/>
      <c r="N6885" s="560"/>
      <c r="O6885" s="560"/>
      <c r="P6885" s="560"/>
      <c r="Q6885" s="560"/>
      <c r="R6885" s="560"/>
      <c r="S6885" s="560"/>
      <c r="T6885" s="560"/>
      <c r="U6885" s="560"/>
    </row>
    <row r="6886" spans="1:21">
      <c r="A6886" s="593">
        <f t="shared" si="642"/>
        <v>41561</v>
      </c>
      <c r="B6886" s="594">
        <v>41561.875398321761</v>
      </c>
      <c r="C6886" s="560">
        <f t="shared" si="643"/>
        <v>2013</v>
      </c>
      <c r="D6886" s="560">
        <f t="shared" si="644"/>
        <v>10</v>
      </c>
      <c r="E6886" s="560">
        <f t="shared" si="645"/>
        <v>14</v>
      </c>
      <c r="F6886" s="560">
        <f t="shared" si="646"/>
        <v>21</v>
      </c>
      <c r="G6886" s="595">
        <f t="shared" si="647"/>
        <v>2</v>
      </c>
      <c r="H6886" s="590">
        <f>CHOOSE('Output Sheet'!$B$4,'8760 Data'!J6886,'8760 Data'!K6886,'8760 Data'!L6886,'8760 Data'!M6886,'8760 Data'!N6886,'8760 Data'!O6886,'8760 Data'!P6886,'8760 Data'!Q6886,'8760 Data'!R6886,'8760 Data'!S6886,'8760 Data'!T6886,'8760 Data'!U6886)</f>
        <v>0</v>
      </c>
      <c r="I6886" s="591" t="e">
        <f>H6886/'Output Sheet'!$B$8</f>
        <v>#DIV/0!</v>
      </c>
      <c r="J6886" s="596"/>
      <c r="K6886" s="560"/>
      <c r="L6886" s="560"/>
      <c r="M6886" s="560"/>
      <c r="N6886" s="560"/>
      <c r="O6886" s="560"/>
      <c r="P6886" s="560"/>
      <c r="Q6886" s="560"/>
      <c r="R6886" s="560"/>
      <c r="S6886" s="560"/>
      <c r="T6886" s="560"/>
      <c r="U6886" s="560"/>
    </row>
    <row r="6887" spans="1:21">
      <c r="A6887" s="593">
        <f t="shared" si="642"/>
        <v>41561</v>
      </c>
      <c r="B6887" s="594">
        <v>41561.917065046298</v>
      </c>
      <c r="C6887" s="560">
        <f t="shared" si="643"/>
        <v>2013</v>
      </c>
      <c r="D6887" s="560">
        <f t="shared" si="644"/>
        <v>10</v>
      </c>
      <c r="E6887" s="560">
        <f t="shared" si="645"/>
        <v>14</v>
      </c>
      <c r="F6887" s="560">
        <f t="shared" si="646"/>
        <v>22</v>
      </c>
      <c r="G6887" s="595">
        <f t="shared" si="647"/>
        <v>2</v>
      </c>
      <c r="H6887" s="590">
        <f>CHOOSE('Output Sheet'!$B$4,'8760 Data'!J6887,'8760 Data'!K6887,'8760 Data'!L6887,'8760 Data'!M6887,'8760 Data'!N6887,'8760 Data'!O6887,'8760 Data'!P6887,'8760 Data'!Q6887,'8760 Data'!R6887,'8760 Data'!S6887,'8760 Data'!T6887,'8760 Data'!U6887)</f>
        <v>0</v>
      </c>
      <c r="I6887" s="591" t="e">
        <f>H6887/'Output Sheet'!$B$8</f>
        <v>#DIV/0!</v>
      </c>
      <c r="J6887" s="596"/>
      <c r="K6887" s="560"/>
      <c r="L6887" s="560"/>
      <c r="M6887" s="560"/>
      <c r="N6887" s="560"/>
      <c r="O6887" s="560"/>
      <c r="P6887" s="560"/>
      <c r="Q6887" s="560"/>
      <c r="R6887" s="560"/>
      <c r="S6887" s="560"/>
      <c r="T6887" s="560"/>
      <c r="U6887" s="560"/>
    </row>
    <row r="6888" spans="1:21">
      <c r="A6888" s="593">
        <f t="shared" si="642"/>
        <v>41561</v>
      </c>
      <c r="B6888" s="594">
        <v>41561.958731770836</v>
      </c>
      <c r="C6888" s="560">
        <f t="shared" si="643"/>
        <v>2013</v>
      </c>
      <c r="D6888" s="560">
        <f t="shared" si="644"/>
        <v>10</v>
      </c>
      <c r="E6888" s="560">
        <f t="shared" si="645"/>
        <v>14</v>
      </c>
      <c r="F6888" s="560">
        <f t="shared" si="646"/>
        <v>23</v>
      </c>
      <c r="G6888" s="595">
        <f t="shared" si="647"/>
        <v>2</v>
      </c>
      <c r="H6888" s="590">
        <f>CHOOSE('Output Sheet'!$B$4,'8760 Data'!J6888,'8760 Data'!K6888,'8760 Data'!L6888,'8760 Data'!M6888,'8760 Data'!N6888,'8760 Data'!O6888,'8760 Data'!P6888,'8760 Data'!Q6888,'8760 Data'!R6888,'8760 Data'!S6888,'8760 Data'!T6888,'8760 Data'!U6888)</f>
        <v>0</v>
      </c>
      <c r="I6888" s="591" t="e">
        <f>H6888/'Output Sheet'!$B$8</f>
        <v>#DIV/0!</v>
      </c>
      <c r="J6888" s="596"/>
      <c r="K6888" s="560"/>
      <c r="L6888" s="560"/>
      <c r="M6888" s="560"/>
      <c r="N6888" s="560"/>
      <c r="O6888" s="560"/>
      <c r="P6888" s="560"/>
      <c r="Q6888" s="560"/>
      <c r="R6888" s="560"/>
      <c r="S6888" s="560"/>
      <c r="T6888" s="560"/>
      <c r="U6888" s="560"/>
    </row>
    <row r="6889" spans="1:21">
      <c r="A6889" s="593">
        <f t="shared" si="642"/>
        <v>41562</v>
      </c>
      <c r="B6889" s="594">
        <v>41562.000398495373</v>
      </c>
      <c r="C6889" s="560">
        <f t="shared" si="643"/>
        <v>2013</v>
      </c>
      <c r="D6889" s="560">
        <f t="shared" si="644"/>
        <v>10</v>
      </c>
      <c r="E6889" s="560">
        <f t="shared" si="645"/>
        <v>15</v>
      </c>
      <c r="F6889" s="560">
        <f t="shared" si="646"/>
        <v>24</v>
      </c>
      <c r="G6889" s="595">
        <f t="shared" si="647"/>
        <v>3</v>
      </c>
      <c r="H6889" s="590">
        <f>CHOOSE('Output Sheet'!$B$4,'8760 Data'!J6889,'8760 Data'!K6889,'8760 Data'!L6889,'8760 Data'!M6889,'8760 Data'!N6889,'8760 Data'!O6889,'8760 Data'!P6889,'8760 Data'!Q6889,'8760 Data'!R6889,'8760 Data'!S6889,'8760 Data'!T6889,'8760 Data'!U6889)</f>
        <v>0</v>
      </c>
      <c r="I6889" s="591" t="e">
        <f>H6889/'Output Sheet'!$B$8</f>
        <v>#DIV/0!</v>
      </c>
      <c r="J6889" s="596"/>
      <c r="K6889" s="560"/>
      <c r="L6889" s="560"/>
      <c r="M6889" s="560"/>
      <c r="N6889" s="560"/>
      <c r="O6889" s="560"/>
      <c r="P6889" s="560"/>
      <c r="Q6889" s="560"/>
      <c r="R6889" s="560"/>
      <c r="S6889" s="560"/>
      <c r="T6889" s="560"/>
      <c r="U6889" s="560"/>
    </row>
    <row r="6890" spans="1:21">
      <c r="A6890" s="593">
        <f t="shared" si="642"/>
        <v>41562</v>
      </c>
      <c r="B6890" s="594">
        <v>41562.04206521991</v>
      </c>
      <c r="C6890" s="560">
        <f t="shared" si="643"/>
        <v>2013</v>
      </c>
      <c r="D6890" s="560">
        <f t="shared" si="644"/>
        <v>10</v>
      </c>
      <c r="E6890" s="560">
        <f t="shared" si="645"/>
        <v>15</v>
      </c>
      <c r="F6890" s="560">
        <f t="shared" si="646"/>
        <v>1</v>
      </c>
      <c r="G6890" s="595">
        <f t="shared" si="647"/>
        <v>3</v>
      </c>
      <c r="H6890" s="590">
        <f>CHOOSE('Output Sheet'!$B$4,'8760 Data'!J6890,'8760 Data'!K6890,'8760 Data'!L6890,'8760 Data'!M6890,'8760 Data'!N6890,'8760 Data'!O6890,'8760 Data'!P6890,'8760 Data'!Q6890,'8760 Data'!R6890,'8760 Data'!S6890,'8760 Data'!T6890,'8760 Data'!U6890)</f>
        <v>0</v>
      </c>
      <c r="I6890" s="591" t="e">
        <f>H6890/'Output Sheet'!$B$8</f>
        <v>#DIV/0!</v>
      </c>
      <c r="J6890" s="596"/>
      <c r="K6890" s="560"/>
      <c r="L6890" s="560"/>
      <c r="M6890" s="560"/>
      <c r="N6890" s="560"/>
      <c r="O6890" s="560"/>
      <c r="P6890" s="560"/>
      <c r="Q6890" s="560"/>
      <c r="R6890" s="560"/>
      <c r="S6890" s="560"/>
      <c r="T6890" s="560"/>
      <c r="U6890" s="560"/>
    </row>
    <row r="6891" spans="1:21">
      <c r="A6891" s="593">
        <f t="shared" si="642"/>
        <v>41562</v>
      </c>
      <c r="B6891" s="594">
        <v>41562.083731944447</v>
      </c>
      <c r="C6891" s="560">
        <f t="shared" si="643"/>
        <v>2013</v>
      </c>
      <c r="D6891" s="560">
        <f t="shared" si="644"/>
        <v>10</v>
      </c>
      <c r="E6891" s="560">
        <f t="shared" si="645"/>
        <v>15</v>
      </c>
      <c r="F6891" s="560">
        <f t="shared" si="646"/>
        <v>2</v>
      </c>
      <c r="G6891" s="595">
        <f t="shared" si="647"/>
        <v>3</v>
      </c>
      <c r="H6891" s="590">
        <f>CHOOSE('Output Sheet'!$B$4,'8760 Data'!J6891,'8760 Data'!K6891,'8760 Data'!L6891,'8760 Data'!M6891,'8760 Data'!N6891,'8760 Data'!O6891,'8760 Data'!P6891,'8760 Data'!Q6891,'8760 Data'!R6891,'8760 Data'!S6891,'8760 Data'!T6891,'8760 Data'!U6891)</f>
        <v>0</v>
      </c>
      <c r="I6891" s="591" t="e">
        <f>H6891/'Output Sheet'!$B$8</f>
        <v>#DIV/0!</v>
      </c>
      <c r="J6891" s="596"/>
      <c r="K6891" s="560"/>
      <c r="L6891" s="560"/>
      <c r="M6891" s="560"/>
      <c r="N6891" s="560"/>
      <c r="O6891" s="560"/>
      <c r="P6891" s="560"/>
      <c r="Q6891" s="560"/>
      <c r="R6891" s="560"/>
      <c r="S6891" s="560"/>
      <c r="T6891" s="560"/>
      <c r="U6891" s="560"/>
    </row>
    <row r="6892" spans="1:21">
      <c r="A6892" s="593">
        <f t="shared" si="642"/>
        <v>41562</v>
      </c>
      <c r="B6892" s="594">
        <v>41562.125398668984</v>
      </c>
      <c r="C6892" s="560">
        <f t="shared" si="643"/>
        <v>2013</v>
      </c>
      <c r="D6892" s="560">
        <f t="shared" si="644"/>
        <v>10</v>
      </c>
      <c r="E6892" s="560">
        <f t="shared" si="645"/>
        <v>15</v>
      </c>
      <c r="F6892" s="560">
        <f t="shared" si="646"/>
        <v>3</v>
      </c>
      <c r="G6892" s="595">
        <f t="shared" si="647"/>
        <v>3</v>
      </c>
      <c r="H6892" s="590">
        <f>CHOOSE('Output Sheet'!$B$4,'8760 Data'!J6892,'8760 Data'!K6892,'8760 Data'!L6892,'8760 Data'!M6892,'8760 Data'!N6892,'8760 Data'!O6892,'8760 Data'!P6892,'8760 Data'!Q6892,'8760 Data'!R6892,'8760 Data'!S6892,'8760 Data'!T6892,'8760 Data'!U6892)</f>
        <v>0</v>
      </c>
      <c r="I6892" s="591" t="e">
        <f>H6892/'Output Sheet'!$B$8</f>
        <v>#DIV/0!</v>
      </c>
      <c r="J6892" s="596"/>
      <c r="K6892" s="560"/>
      <c r="L6892" s="560"/>
      <c r="M6892" s="560"/>
      <c r="N6892" s="560"/>
      <c r="O6892" s="560"/>
      <c r="P6892" s="560"/>
      <c r="Q6892" s="560"/>
      <c r="R6892" s="560"/>
      <c r="S6892" s="560"/>
      <c r="T6892" s="560"/>
      <c r="U6892" s="560"/>
    </row>
    <row r="6893" spans="1:21">
      <c r="A6893" s="593">
        <f t="shared" si="642"/>
        <v>41562</v>
      </c>
      <c r="B6893" s="594">
        <v>41562.167065393522</v>
      </c>
      <c r="C6893" s="560">
        <f t="shared" si="643"/>
        <v>2013</v>
      </c>
      <c r="D6893" s="560">
        <f t="shared" si="644"/>
        <v>10</v>
      </c>
      <c r="E6893" s="560">
        <f t="shared" si="645"/>
        <v>15</v>
      </c>
      <c r="F6893" s="560">
        <f t="shared" si="646"/>
        <v>4</v>
      </c>
      <c r="G6893" s="595">
        <f t="shared" si="647"/>
        <v>3</v>
      </c>
      <c r="H6893" s="590">
        <f>CHOOSE('Output Sheet'!$B$4,'8760 Data'!J6893,'8760 Data'!K6893,'8760 Data'!L6893,'8760 Data'!M6893,'8760 Data'!N6893,'8760 Data'!O6893,'8760 Data'!P6893,'8760 Data'!Q6893,'8760 Data'!R6893,'8760 Data'!S6893,'8760 Data'!T6893,'8760 Data'!U6893)</f>
        <v>0</v>
      </c>
      <c r="I6893" s="591" t="e">
        <f>H6893/'Output Sheet'!$B$8</f>
        <v>#DIV/0!</v>
      </c>
      <c r="J6893" s="596"/>
      <c r="K6893" s="560"/>
      <c r="L6893" s="560"/>
      <c r="M6893" s="560"/>
      <c r="N6893" s="560"/>
      <c r="O6893" s="560"/>
      <c r="P6893" s="560"/>
      <c r="Q6893" s="560"/>
      <c r="R6893" s="560"/>
      <c r="S6893" s="560"/>
      <c r="T6893" s="560"/>
      <c r="U6893" s="560"/>
    </row>
    <row r="6894" spans="1:21">
      <c r="A6894" s="593">
        <f t="shared" si="642"/>
        <v>41562</v>
      </c>
      <c r="B6894" s="594">
        <v>41562.208732118059</v>
      </c>
      <c r="C6894" s="560">
        <f t="shared" si="643"/>
        <v>2013</v>
      </c>
      <c r="D6894" s="560">
        <f t="shared" si="644"/>
        <v>10</v>
      </c>
      <c r="E6894" s="560">
        <f t="shared" si="645"/>
        <v>15</v>
      </c>
      <c r="F6894" s="560">
        <f t="shared" si="646"/>
        <v>5</v>
      </c>
      <c r="G6894" s="595">
        <f t="shared" si="647"/>
        <v>3</v>
      </c>
      <c r="H6894" s="590">
        <f>CHOOSE('Output Sheet'!$B$4,'8760 Data'!J6894,'8760 Data'!K6894,'8760 Data'!L6894,'8760 Data'!M6894,'8760 Data'!N6894,'8760 Data'!O6894,'8760 Data'!P6894,'8760 Data'!Q6894,'8760 Data'!R6894,'8760 Data'!S6894,'8760 Data'!T6894,'8760 Data'!U6894)</f>
        <v>0</v>
      </c>
      <c r="I6894" s="591" t="e">
        <f>H6894/'Output Sheet'!$B$8</f>
        <v>#DIV/0!</v>
      </c>
      <c r="J6894" s="596"/>
      <c r="K6894" s="560"/>
      <c r="L6894" s="560"/>
      <c r="M6894" s="560"/>
      <c r="N6894" s="560"/>
      <c r="O6894" s="560"/>
      <c r="P6894" s="560"/>
      <c r="Q6894" s="560"/>
      <c r="R6894" s="560"/>
      <c r="S6894" s="560"/>
      <c r="T6894" s="560"/>
      <c r="U6894" s="560"/>
    </row>
    <row r="6895" spans="1:21">
      <c r="A6895" s="593">
        <f t="shared" si="642"/>
        <v>41562</v>
      </c>
      <c r="B6895" s="594">
        <v>41562.250398842596</v>
      </c>
      <c r="C6895" s="560">
        <f t="shared" si="643"/>
        <v>2013</v>
      </c>
      <c r="D6895" s="560">
        <f t="shared" si="644"/>
        <v>10</v>
      </c>
      <c r="E6895" s="560">
        <f t="shared" si="645"/>
        <v>15</v>
      </c>
      <c r="F6895" s="560">
        <f t="shared" si="646"/>
        <v>6</v>
      </c>
      <c r="G6895" s="595">
        <f t="shared" si="647"/>
        <v>3</v>
      </c>
      <c r="H6895" s="590">
        <f>CHOOSE('Output Sheet'!$B$4,'8760 Data'!J6895,'8760 Data'!K6895,'8760 Data'!L6895,'8760 Data'!M6895,'8760 Data'!N6895,'8760 Data'!O6895,'8760 Data'!P6895,'8760 Data'!Q6895,'8760 Data'!R6895,'8760 Data'!S6895,'8760 Data'!T6895,'8760 Data'!U6895)</f>
        <v>0</v>
      </c>
      <c r="I6895" s="591" t="e">
        <f>H6895/'Output Sheet'!$B$8</f>
        <v>#DIV/0!</v>
      </c>
      <c r="J6895" s="596"/>
      <c r="K6895" s="560"/>
      <c r="L6895" s="560"/>
      <c r="M6895" s="560"/>
      <c r="N6895" s="560"/>
      <c r="O6895" s="560"/>
      <c r="P6895" s="560"/>
      <c r="Q6895" s="560"/>
      <c r="R6895" s="560"/>
      <c r="S6895" s="560"/>
      <c r="T6895" s="560"/>
      <c r="U6895" s="560"/>
    </row>
    <row r="6896" spans="1:21">
      <c r="A6896" s="593">
        <f t="shared" si="642"/>
        <v>41562</v>
      </c>
      <c r="B6896" s="594">
        <v>41562.292065567133</v>
      </c>
      <c r="C6896" s="560">
        <f t="shared" si="643"/>
        <v>2013</v>
      </c>
      <c r="D6896" s="560">
        <f t="shared" si="644"/>
        <v>10</v>
      </c>
      <c r="E6896" s="560">
        <f t="shared" si="645"/>
        <v>15</v>
      </c>
      <c r="F6896" s="560">
        <f t="shared" si="646"/>
        <v>7</v>
      </c>
      <c r="G6896" s="595">
        <f t="shared" si="647"/>
        <v>3</v>
      </c>
      <c r="H6896" s="590">
        <f>CHOOSE('Output Sheet'!$B$4,'8760 Data'!J6896,'8760 Data'!K6896,'8760 Data'!L6896,'8760 Data'!M6896,'8760 Data'!N6896,'8760 Data'!O6896,'8760 Data'!P6896,'8760 Data'!Q6896,'8760 Data'!R6896,'8760 Data'!S6896,'8760 Data'!T6896,'8760 Data'!U6896)</f>
        <v>0</v>
      </c>
      <c r="I6896" s="591" t="e">
        <f>H6896/'Output Sheet'!$B$8</f>
        <v>#DIV/0!</v>
      </c>
      <c r="J6896" s="596"/>
      <c r="K6896" s="560"/>
      <c r="L6896" s="560"/>
      <c r="M6896" s="560"/>
      <c r="N6896" s="560"/>
      <c r="O6896" s="560"/>
      <c r="P6896" s="560"/>
      <c r="Q6896" s="560"/>
      <c r="R6896" s="560"/>
      <c r="S6896" s="560"/>
      <c r="T6896" s="560"/>
      <c r="U6896" s="560"/>
    </row>
    <row r="6897" spans="1:21">
      <c r="A6897" s="593">
        <f t="shared" si="642"/>
        <v>41562</v>
      </c>
      <c r="B6897" s="594">
        <v>41562.333732291663</v>
      </c>
      <c r="C6897" s="560">
        <f t="shared" si="643"/>
        <v>2013</v>
      </c>
      <c r="D6897" s="560">
        <f t="shared" si="644"/>
        <v>10</v>
      </c>
      <c r="E6897" s="560">
        <f t="shared" si="645"/>
        <v>15</v>
      </c>
      <c r="F6897" s="560">
        <f t="shared" si="646"/>
        <v>8</v>
      </c>
      <c r="G6897" s="595">
        <f t="shared" si="647"/>
        <v>3</v>
      </c>
      <c r="H6897" s="590">
        <f>CHOOSE('Output Sheet'!$B$4,'8760 Data'!J6897,'8760 Data'!K6897,'8760 Data'!L6897,'8760 Data'!M6897,'8760 Data'!N6897,'8760 Data'!O6897,'8760 Data'!P6897,'8760 Data'!Q6897,'8760 Data'!R6897,'8760 Data'!S6897,'8760 Data'!T6897,'8760 Data'!U6897)</f>
        <v>0</v>
      </c>
      <c r="I6897" s="591" t="e">
        <f>H6897/'Output Sheet'!$B$8</f>
        <v>#DIV/0!</v>
      </c>
      <c r="J6897" s="596"/>
      <c r="K6897" s="560"/>
      <c r="L6897" s="560"/>
      <c r="M6897" s="560"/>
      <c r="N6897" s="560"/>
      <c r="O6897" s="560"/>
      <c r="P6897" s="560"/>
      <c r="Q6897" s="560"/>
      <c r="R6897" s="560"/>
      <c r="S6897" s="560"/>
      <c r="T6897" s="560"/>
      <c r="U6897" s="560"/>
    </row>
    <row r="6898" spans="1:21">
      <c r="A6898" s="593">
        <f t="shared" si="642"/>
        <v>41562</v>
      </c>
      <c r="B6898" s="594">
        <v>41562.3753990162</v>
      </c>
      <c r="C6898" s="560">
        <f t="shared" si="643"/>
        <v>2013</v>
      </c>
      <c r="D6898" s="560">
        <f t="shared" si="644"/>
        <v>10</v>
      </c>
      <c r="E6898" s="560">
        <f t="shared" si="645"/>
        <v>15</v>
      </c>
      <c r="F6898" s="560">
        <f t="shared" si="646"/>
        <v>9</v>
      </c>
      <c r="G6898" s="595">
        <f t="shared" si="647"/>
        <v>3</v>
      </c>
      <c r="H6898" s="590">
        <f>CHOOSE('Output Sheet'!$B$4,'8760 Data'!J6898,'8760 Data'!K6898,'8760 Data'!L6898,'8760 Data'!M6898,'8760 Data'!N6898,'8760 Data'!O6898,'8760 Data'!P6898,'8760 Data'!Q6898,'8760 Data'!R6898,'8760 Data'!S6898,'8760 Data'!T6898,'8760 Data'!U6898)</f>
        <v>0</v>
      </c>
      <c r="I6898" s="591" t="e">
        <f>H6898/'Output Sheet'!$B$8</f>
        <v>#DIV/0!</v>
      </c>
      <c r="J6898" s="596"/>
      <c r="K6898" s="560"/>
      <c r="L6898" s="560"/>
      <c r="M6898" s="560"/>
      <c r="N6898" s="560"/>
      <c r="O6898" s="560"/>
      <c r="P6898" s="560"/>
      <c r="Q6898" s="560"/>
      <c r="R6898" s="560"/>
      <c r="S6898" s="560"/>
      <c r="T6898" s="560"/>
      <c r="U6898" s="560"/>
    </row>
    <row r="6899" spans="1:21">
      <c r="A6899" s="593">
        <f t="shared" si="642"/>
        <v>41562</v>
      </c>
      <c r="B6899" s="594">
        <v>41562.417065740738</v>
      </c>
      <c r="C6899" s="560">
        <f t="shared" si="643"/>
        <v>2013</v>
      </c>
      <c r="D6899" s="560">
        <f t="shared" si="644"/>
        <v>10</v>
      </c>
      <c r="E6899" s="560">
        <f t="shared" si="645"/>
        <v>15</v>
      </c>
      <c r="F6899" s="560">
        <f t="shared" si="646"/>
        <v>10</v>
      </c>
      <c r="G6899" s="595">
        <f t="shared" si="647"/>
        <v>3</v>
      </c>
      <c r="H6899" s="590">
        <f>CHOOSE('Output Sheet'!$B$4,'8760 Data'!J6899,'8760 Data'!K6899,'8760 Data'!L6899,'8760 Data'!M6899,'8760 Data'!N6899,'8760 Data'!O6899,'8760 Data'!P6899,'8760 Data'!Q6899,'8760 Data'!R6899,'8760 Data'!S6899,'8760 Data'!T6899,'8760 Data'!U6899)</f>
        <v>0</v>
      </c>
      <c r="I6899" s="591" t="e">
        <f>H6899/'Output Sheet'!$B$8</f>
        <v>#DIV/0!</v>
      </c>
      <c r="J6899" s="596"/>
      <c r="K6899" s="560"/>
      <c r="L6899" s="560"/>
      <c r="M6899" s="560"/>
      <c r="N6899" s="560"/>
      <c r="O6899" s="560"/>
      <c r="P6899" s="560"/>
      <c r="Q6899" s="560"/>
      <c r="R6899" s="560"/>
      <c r="S6899" s="560"/>
      <c r="T6899" s="560"/>
      <c r="U6899" s="560"/>
    </row>
    <row r="6900" spans="1:21">
      <c r="A6900" s="593">
        <f t="shared" si="642"/>
        <v>41562</v>
      </c>
      <c r="B6900" s="594">
        <v>41562.458732465275</v>
      </c>
      <c r="C6900" s="560">
        <f t="shared" si="643"/>
        <v>2013</v>
      </c>
      <c r="D6900" s="560">
        <f t="shared" si="644"/>
        <v>10</v>
      </c>
      <c r="E6900" s="560">
        <f t="shared" si="645"/>
        <v>15</v>
      </c>
      <c r="F6900" s="560">
        <f t="shared" si="646"/>
        <v>11</v>
      </c>
      <c r="G6900" s="595">
        <f t="shared" si="647"/>
        <v>3</v>
      </c>
      <c r="H6900" s="590">
        <f>CHOOSE('Output Sheet'!$B$4,'8760 Data'!J6900,'8760 Data'!K6900,'8760 Data'!L6900,'8760 Data'!M6900,'8760 Data'!N6900,'8760 Data'!O6900,'8760 Data'!P6900,'8760 Data'!Q6900,'8760 Data'!R6900,'8760 Data'!S6900,'8760 Data'!T6900,'8760 Data'!U6900)</f>
        <v>0</v>
      </c>
      <c r="I6900" s="591" t="e">
        <f>H6900/'Output Sheet'!$B$8</f>
        <v>#DIV/0!</v>
      </c>
      <c r="J6900" s="596"/>
      <c r="K6900" s="560"/>
      <c r="L6900" s="560"/>
      <c r="M6900" s="560"/>
      <c r="N6900" s="560"/>
      <c r="O6900" s="560"/>
      <c r="P6900" s="560"/>
      <c r="Q6900" s="560"/>
      <c r="R6900" s="560"/>
      <c r="S6900" s="560"/>
      <c r="T6900" s="560"/>
      <c r="U6900" s="560"/>
    </row>
    <row r="6901" spans="1:21">
      <c r="A6901" s="593">
        <f t="shared" si="642"/>
        <v>41562</v>
      </c>
      <c r="B6901" s="594">
        <v>41562.500399189812</v>
      </c>
      <c r="C6901" s="560">
        <f t="shared" si="643"/>
        <v>2013</v>
      </c>
      <c r="D6901" s="560">
        <f t="shared" si="644"/>
        <v>10</v>
      </c>
      <c r="E6901" s="560">
        <f t="shared" si="645"/>
        <v>15</v>
      </c>
      <c r="F6901" s="560">
        <f t="shared" si="646"/>
        <v>12</v>
      </c>
      <c r="G6901" s="595">
        <f t="shared" si="647"/>
        <v>3</v>
      </c>
      <c r="H6901" s="590">
        <f>CHOOSE('Output Sheet'!$B$4,'8760 Data'!J6901,'8760 Data'!K6901,'8760 Data'!L6901,'8760 Data'!M6901,'8760 Data'!N6901,'8760 Data'!O6901,'8760 Data'!P6901,'8760 Data'!Q6901,'8760 Data'!R6901,'8760 Data'!S6901,'8760 Data'!T6901,'8760 Data'!U6901)</f>
        <v>0</v>
      </c>
      <c r="I6901" s="591" t="e">
        <f>H6901/'Output Sheet'!$B$8</f>
        <v>#DIV/0!</v>
      </c>
      <c r="J6901" s="596"/>
      <c r="K6901" s="560"/>
      <c r="L6901" s="560"/>
      <c r="M6901" s="560"/>
      <c r="N6901" s="560"/>
      <c r="O6901" s="560"/>
      <c r="P6901" s="560"/>
      <c r="Q6901" s="560"/>
      <c r="R6901" s="560"/>
      <c r="S6901" s="560"/>
      <c r="T6901" s="560"/>
      <c r="U6901" s="560"/>
    </row>
    <row r="6902" spans="1:21">
      <c r="A6902" s="593">
        <f t="shared" si="642"/>
        <v>41562</v>
      </c>
      <c r="B6902" s="594">
        <v>41562.542065914349</v>
      </c>
      <c r="C6902" s="560">
        <f t="shared" si="643"/>
        <v>2013</v>
      </c>
      <c r="D6902" s="560">
        <f t="shared" si="644"/>
        <v>10</v>
      </c>
      <c r="E6902" s="560">
        <f t="shared" si="645"/>
        <v>15</v>
      </c>
      <c r="F6902" s="560">
        <f t="shared" si="646"/>
        <v>13</v>
      </c>
      <c r="G6902" s="595">
        <f t="shared" si="647"/>
        <v>3</v>
      </c>
      <c r="H6902" s="590">
        <f>CHOOSE('Output Sheet'!$B$4,'8760 Data'!J6902,'8760 Data'!K6902,'8760 Data'!L6902,'8760 Data'!M6902,'8760 Data'!N6902,'8760 Data'!O6902,'8760 Data'!P6902,'8760 Data'!Q6902,'8760 Data'!R6902,'8760 Data'!S6902,'8760 Data'!T6902,'8760 Data'!U6902)</f>
        <v>0</v>
      </c>
      <c r="I6902" s="591" t="e">
        <f>H6902/'Output Sheet'!$B$8</f>
        <v>#DIV/0!</v>
      </c>
      <c r="J6902" s="596"/>
      <c r="K6902" s="560"/>
      <c r="L6902" s="560"/>
      <c r="M6902" s="560"/>
      <c r="N6902" s="560"/>
      <c r="O6902" s="560"/>
      <c r="P6902" s="560"/>
      <c r="Q6902" s="560"/>
      <c r="R6902" s="560"/>
      <c r="S6902" s="560"/>
      <c r="T6902" s="560"/>
      <c r="U6902" s="560"/>
    </row>
    <row r="6903" spans="1:21">
      <c r="A6903" s="593">
        <f t="shared" si="642"/>
        <v>41562</v>
      </c>
      <c r="B6903" s="594">
        <v>41562.583732638886</v>
      </c>
      <c r="C6903" s="560">
        <f t="shared" si="643"/>
        <v>2013</v>
      </c>
      <c r="D6903" s="560">
        <f t="shared" si="644"/>
        <v>10</v>
      </c>
      <c r="E6903" s="560">
        <f t="shared" si="645"/>
        <v>15</v>
      </c>
      <c r="F6903" s="560">
        <f t="shared" si="646"/>
        <v>14</v>
      </c>
      <c r="G6903" s="595">
        <f t="shared" si="647"/>
        <v>3</v>
      </c>
      <c r="H6903" s="590">
        <f>CHOOSE('Output Sheet'!$B$4,'8760 Data'!J6903,'8760 Data'!K6903,'8760 Data'!L6903,'8760 Data'!M6903,'8760 Data'!N6903,'8760 Data'!O6903,'8760 Data'!P6903,'8760 Data'!Q6903,'8760 Data'!R6903,'8760 Data'!S6903,'8760 Data'!T6903,'8760 Data'!U6903)</f>
        <v>0</v>
      </c>
      <c r="I6903" s="591" t="e">
        <f>H6903/'Output Sheet'!$B$8</f>
        <v>#DIV/0!</v>
      </c>
      <c r="J6903" s="596"/>
      <c r="K6903" s="560"/>
      <c r="L6903" s="560"/>
      <c r="M6903" s="560"/>
      <c r="N6903" s="560"/>
      <c r="O6903" s="560"/>
      <c r="P6903" s="560"/>
      <c r="Q6903" s="560"/>
      <c r="R6903" s="560"/>
      <c r="S6903" s="560"/>
      <c r="T6903" s="560"/>
      <c r="U6903" s="560"/>
    </row>
    <row r="6904" spans="1:21">
      <c r="A6904" s="593">
        <f t="shared" si="642"/>
        <v>41562</v>
      </c>
      <c r="B6904" s="594">
        <v>41562.625399363424</v>
      </c>
      <c r="C6904" s="560">
        <f t="shared" si="643"/>
        <v>2013</v>
      </c>
      <c r="D6904" s="560">
        <f t="shared" si="644"/>
        <v>10</v>
      </c>
      <c r="E6904" s="560">
        <f t="shared" si="645"/>
        <v>15</v>
      </c>
      <c r="F6904" s="560">
        <f t="shared" si="646"/>
        <v>15</v>
      </c>
      <c r="G6904" s="595">
        <f t="shared" si="647"/>
        <v>3</v>
      </c>
      <c r="H6904" s="590">
        <f>CHOOSE('Output Sheet'!$B$4,'8760 Data'!J6904,'8760 Data'!K6904,'8760 Data'!L6904,'8760 Data'!M6904,'8760 Data'!N6904,'8760 Data'!O6904,'8760 Data'!P6904,'8760 Data'!Q6904,'8760 Data'!R6904,'8760 Data'!S6904,'8760 Data'!T6904,'8760 Data'!U6904)</f>
        <v>0</v>
      </c>
      <c r="I6904" s="591" t="e">
        <f>H6904/'Output Sheet'!$B$8</f>
        <v>#DIV/0!</v>
      </c>
      <c r="J6904" s="596"/>
      <c r="K6904" s="560"/>
      <c r="L6904" s="560"/>
      <c r="M6904" s="560"/>
      <c r="N6904" s="560"/>
      <c r="O6904" s="560"/>
      <c r="P6904" s="560"/>
      <c r="Q6904" s="560"/>
      <c r="R6904" s="560"/>
      <c r="S6904" s="560"/>
      <c r="T6904" s="560"/>
      <c r="U6904" s="560"/>
    </row>
    <row r="6905" spans="1:21">
      <c r="A6905" s="593">
        <f t="shared" si="642"/>
        <v>41562</v>
      </c>
      <c r="B6905" s="594">
        <v>41562.667066087961</v>
      </c>
      <c r="C6905" s="560">
        <f t="shared" si="643"/>
        <v>2013</v>
      </c>
      <c r="D6905" s="560">
        <f t="shared" si="644"/>
        <v>10</v>
      </c>
      <c r="E6905" s="560">
        <f t="shared" si="645"/>
        <v>15</v>
      </c>
      <c r="F6905" s="560">
        <f t="shared" si="646"/>
        <v>16</v>
      </c>
      <c r="G6905" s="595">
        <f t="shared" si="647"/>
        <v>3</v>
      </c>
      <c r="H6905" s="590">
        <f>CHOOSE('Output Sheet'!$B$4,'8760 Data'!J6905,'8760 Data'!K6905,'8760 Data'!L6905,'8760 Data'!M6905,'8760 Data'!N6905,'8760 Data'!O6905,'8760 Data'!P6905,'8760 Data'!Q6905,'8760 Data'!R6905,'8760 Data'!S6905,'8760 Data'!T6905,'8760 Data'!U6905)</f>
        <v>0</v>
      </c>
      <c r="I6905" s="591" t="e">
        <f>H6905/'Output Sheet'!$B$8</f>
        <v>#DIV/0!</v>
      </c>
      <c r="J6905" s="596"/>
      <c r="K6905" s="560"/>
      <c r="L6905" s="560"/>
      <c r="M6905" s="560"/>
      <c r="N6905" s="560"/>
      <c r="O6905" s="560"/>
      <c r="P6905" s="560"/>
      <c r="Q6905" s="560"/>
      <c r="R6905" s="560"/>
      <c r="S6905" s="560"/>
      <c r="T6905" s="560"/>
      <c r="U6905" s="560"/>
    </row>
    <row r="6906" spans="1:21">
      <c r="A6906" s="593">
        <f t="shared" si="642"/>
        <v>41562</v>
      </c>
      <c r="B6906" s="594">
        <v>41562.708732812498</v>
      </c>
      <c r="C6906" s="560">
        <f t="shared" si="643"/>
        <v>2013</v>
      </c>
      <c r="D6906" s="560">
        <f t="shared" si="644"/>
        <v>10</v>
      </c>
      <c r="E6906" s="560">
        <f t="shared" si="645"/>
        <v>15</v>
      </c>
      <c r="F6906" s="560">
        <f t="shared" si="646"/>
        <v>17</v>
      </c>
      <c r="G6906" s="595">
        <f t="shared" si="647"/>
        <v>3</v>
      </c>
      <c r="H6906" s="590">
        <f>CHOOSE('Output Sheet'!$B$4,'8760 Data'!J6906,'8760 Data'!K6906,'8760 Data'!L6906,'8760 Data'!M6906,'8760 Data'!N6906,'8760 Data'!O6906,'8760 Data'!P6906,'8760 Data'!Q6906,'8760 Data'!R6906,'8760 Data'!S6906,'8760 Data'!T6906,'8760 Data'!U6906)</f>
        <v>0</v>
      </c>
      <c r="I6906" s="591" t="e">
        <f>H6906/'Output Sheet'!$B$8</f>
        <v>#DIV/0!</v>
      </c>
      <c r="J6906" s="596"/>
      <c r="K6906" s="560"/>
      <c r="L6906" s="560"/>
      <c r="M6906" s="560"/>
      <c r="N6906" s="560"/>
      <c r="O6906" s="560"/>
      <c r="P6906" s="560"/>
      <c r="Q6906" s="560"/>
      <c r="R6906" s="560"/>
      <c r="S6906" s="560"/>
      <c r="T6906" s="560"/>
      <c r="U6906" s="560"/>
    </row>
    <row r="6907" spans="1:21">
      <c r="A6907" s="593">
        <f t="shared" si="642"/>
        <v>41562</v>
      </c>
      <c r="B6907" s="594">
        <v>41562.750399537035</v>
      </c>
      <c r="C6907" s="560">
        <f t="shared" si="643"/>
        <v>2013</v>
      </c>
      <c r="D6907" s="560">
        <f t="shared" si="644"/>
        <v>10</v>
      </c>
      <c r="E6907" s="560">
        <f t="shared" si="645"/>
        <v>15</v>
      </c>
      <c r="F6907" s="560">
        <f t="shared" si="646"/>
        <v>18</v>
      </c>
      <c r="G6907" s="595">
        <f t="shared" si="647"/>
        <v>3</v>
      </c>
      <c r="H6907" s="590">
        <f>CHOOSE('Output Sheet'!$B$4,'8760 Data'!J6907,'8760 Data'!K6907,'8760 Data'!L6907,'8760 Data'!M6907,'8760 Data'!N6907,'8760 Data'!O6907,'8760 Data'!P6907,'8760 Data'!Q6907,'8760 Data'!R6907,'8760 Data'!S6907,'8760 Data'!T6907,'8760 Data'!U6907)</f>
        <v>0</v>
      </c>
      <c r="I6907" s="591" t="e">
        <f>H6907/'Output Sheet'!$B$8</f>
        <v>#DIV/0!</v>
      </c>
      <c r="J6907" s="596"/>
      <c r="K6907" s="560"/>
      <c r="L6907" s="560"/>
      <c r="M6907" s="560"/>
      <c r="N6907" s="560"/>
      <c r="O6907" s="560"/>
      <c r="P6907" s="560"/>
      <c r="Q6907" s="560"/>
      <c r="R6907" s="560"/>
      <c r="S6907" s="560"/>
      <c r="T6907" s="560"/>
      <c r="U6907" s="560"/>
    </row>
    <row r="6908" spans="1:21">
      <c r="A6908" s="593">
        <f t="shared" si="642"/>
        <v>41562</v>
      </c>
      <c r="B6908" s="594">
        <v>41562.792066261572</v>
      </c>
      <c r="C6908" s="560">
        <f t="shared" si="643"/>
        <v>2013</v>
      </c>
      <c r="D6908" s="560">
        <f t="shared" si="644"/>
        <v>10</v>
      </c>
      <c r="E6908" s="560">
        <f t="shared" si="645"/>
        <v>15</v>
      </c>
      <c r="F6908" s="560">
        <f t="shared" si="646"/>
        <v>19</v>
      </c>
      <c r="G6908" s="595">
        <f t="shared" si="647"/>
        <v>3</v>
      </c>
      <c r="H6908" s="590">
        <f>CHOOSE('Output Sheet'!$B$4,'8760 Data'!J6908,'8760 Data'!K6908,'8760 Data'!L6908,'8760 Data'!M6908,'8760 Data'!N6908,'8760 Data'!O6908,'8760 Data'!P6908,'8760 Data'!Q6908,'8760 Data'!R6908,'8760 Data'!S6908,'8760 Data'!T6908,'8760 Data'!U6908)</f>
        <v>0</v>
      </c>
      <c r="I6908" s="591" t="e">
        <f>H6908/'Output Sheet'!$B$8</f>
        <v>#DIV/0!</v>
      </c>
      <c r="J6908" s="596"/>
      <c r="K6908" s="560"/>
      <c r="L6908" s="560"/>
      <c r="M6908" s="560"/>
      <c r="N6908" s="560"/>
      <c r="O6908" s="560"/>
      <c r="P6908" s="560"/>
      <c r="Q6908" s="560"/>
      <c r="R6908" s="560"/>
      <c r="S6908" s="560"/>
      <c r="T6908" s="560"/>
      <c r="U6908" s="560"/>
    </row>
    <row r="6909" spans="1:21">
      <c r="A6909" s="593">
        <f t="shared" si="642"/>
        <v>41562</v>
      </c>
      <c r="B6909" s="594">
        <v>41562.83373298611</v>
      </c>
      <c r="C6909" s="560">
        <f t="shared" si="643"/>
        <v>2013</v>
      </c>
      <c r="D6909" s="560">
        <f t="shared" si="644"/>
        <v>10</v>
      </c>
      <c r="E6909" s="560">
        <f t="shared" si="645"/>
        <v>15</v>
      </c>
      <c r="F6909" s="560">
        <f t="shared" si="646"/>
        <v>20</v>
      </c>
      <c r="G6909" s="595">
        <f t="shared" si="647"/>
        <v>3</v>
      </c>
      <c r="H6909" s="590">
        <f>CHOOSE('Output Sheet'!$B$4,'8760 Data'!J6909,'8760 Data'!K6909,'8760 Data'!L6909,'8760 Data'!M6909,'8760 Data'!N6909,'8760 Data'!O6909,'8760 Data'!P6909,'8760 Data'!Q6909,'8760 Data'!R6909,'8760 Data'!S6909,'8760 Data'!T6909,'8760 Data'!U6909)</f>
        <v>0</v>
      </c>
      <c r="I6909" s="591" t="e">
        <f>H6909/'Output Sheet'!$B$8</f>
        <v>#DIV/0!</v>
      </c>
      <c r="J6909" s="596"/>
      <c r="K6909" s="560"/>
      <c r="L6909" s="560"/>
      <c r="M6909" s="560"/>
      <c r="N6909" s="560"/>
      <c r="O6909" s="560"/>
      <c r="P6909" s="560"/>
      <c r="Q6909" s="560"/>
      <c r="R6909" s="560"/>
      <c r="S6909" s="560"/>
      <c r="T6909" s="560"/>
      <c r="U6909" s="560"/>
    </row>
    <row r="6910" spans="1:21">
      <c r="A6910" s="593">
        <f t="shared" si="642"/>
        <v>41562</v>
      </c>
      <c r="B6910" s="594">
        <v>41562.875399710647</v>
      </c>
      <c r="C6910" s="560">
        <f t="shared" si="643"/>
        <v>2013</v>
      </c>
      <c r="D6910" s="560">
        <f t="shared" si="644"/>
        <v>10</v>
      </c>
      <c r="E6910" s="560">
        <f t="shared" si="645"/>
        <v>15</v>
      </c>
      <c r="F6910" s="560">
        <f t="shared" si="646"/>
        <v>21</v>
      </c>
      <c r="G6910" s="595">
        <f t="shared" si="647"/>
        <v>3</v>
      </c>
      <c r="H6910" s="590">
        <f>CHOOSE('Output Sheet'!$B$4,'8760 Data'!J6910,'8760 Data'!K6910,'8760 Data'!L6910,'8760 Data'!M6910,'8760 Data'!N6910,'8760 Data'!O6910,'8760 Data'!P6910,'8760 Data'!Q6910,'8760 Data'!R6910,'8760 Data'!S6910,'8760 Data'!T6910,'8760 Data'!U6910)</f>
        <v>0</v>
      </c>
      <c r="I6910" s="591" t="e">
        <f>H6910/'Output Sheet'!$B$8</f>
        <v>#DIV/0!</v>
      </c>
      <c r="J6910" s="596"/>
      <c r="K6910" s="560"/>
      <c r="L6910" s="560"/>
      <c r="M6910" s="560"/>
      <c r="N6910" s="560"/>
      <c r="O6910" s="560"/>
      <c r="P6910" s="560"/>
      <c r="Q6910" s="560"/>
      <c r="R6910" s="560"/>
      <c r="S6910" s="560"/>
      <c r="T6910" s="560"/>
      <c r="U6910" s="560"/>
    </row>
    <row r="6911" spans="1:21">
      <c r="A6911" s="593">
        <f t="shared" si="642"/>
        <v>41562</v>
      </c>
      <c r="B6911" s="594">
        <v>41562.917066435184</v>
      </c>
      <c r="C6911" s="560">
        <f t="shared" si="643"/>
        <v>2013</v>
      </c>
      <c r="D6911" s="560">
        <f t="shared" si="644"/>
        <v>10</v>
      </c>
      <c r="E6911" s="560">
        <f t="shared" si="645"/>
        <v>15</v>
      </c>
      <c r="F6911" s="560">
        <f t="shared" si="646"/>
        <v>22</v>
      </c>
      <c r="G6911" s="595">
        <f t="shared" si="647"/>
        <v>3</v>
      </c>
      <c r="H6911" s="590">
        <f>CHOOSE('Output Sheet'!$B$4,'8760 Data'!J6911,'8760 Data'!K6911,'8760 Data'!L6911,'8760 Data'!M6911,'8760 Data'!N6911,'8760 Data'!O6911,'8760 Data'!P6911,'8760 Data'!Q6911,'8760 Data'!R6911,'8760 Data'!S6911,'8760 Data'!T6911,'8760 Data'!U6911)</f>
        <v>0</v>
      </c>
      <c r="I6911" s="591" t="e">
        <f>H6911/'Output Sheet'!$B$8</f>
        <v>#DIV/0!</v>
      </c>
      <c r="J6911" s="596"/>
      <c r="K6911" s="560"/>
      <c r="L6911" s="560"/>
      <c r="M6911" s="560"/>
      <c r="N6911" s="560"/>
      <c r="O6911" s="560"/>
      <c r="P6911" s="560"/>
      <c r="Q6911" s="560"/>
      <c r="R6911" s="560"/>
      <c r="S6911" s="560"/>
      <c r="T6911" s="560"/>
      <c r="U6911" s="560"/>
    </row>
    <row r="6912" spans="1:21">
      <c r="A6912" s="593">
        <f t="shared" si="642"/>
        <v>41562</v>
      </c>
      <c r="B6912" s="594">
        <v>41562.958733159721</v>
      </c>
      <c r="C6912" s="560">
        <f t="shared" si="643"/>
        <v>2013</v>
      </c>
      <c r="D6912" s="560">
        <f t="shared" si="644"/>
        <v>10</v>
      </c>
      <c r="E6912" s="560">
        <f t="shared" si="645"/>
        <v>15</v>
      </c>
      <c r="F6912" s="560">
        <f t="shared" si="646"/>
        <v>23</v>
      </c>
      <c r="G6912" s="595">
        <f t="shared" si="647"/>
        <v>3</v>
      </c>
      <c r="H6912" s="590">
        <f>CHOOSE('Output Sheet'!$B$4,'8760 Data'!J6912,'8760 Data'!K6912,'8760 Data'!L6912,'8760 Data'!M6912,'8760 Data'!N6912,'8760 Data'!O6912,'8760 Data'!P6912,'8760 Data'!Q6912,'8760 Data'!R6912,'8760 Data'!S6912,'8760 Data'!T6912,'8760 Data'!U6912)</f>
        <v>0</v>
      </c>
      <c r="I6912" s="591" t="e">
        <f>H6912/'Output Sheet'!$B$8</f>
        <v>#DIV/0!</v>
      </c>
      <c r="J6912" s="596"/>
      <c r="K6912" s="560"/>
      <c r="L6912" s="560"/>
      <c r="M6912" s="560"/>
      <c r="N6912" s="560"/>
      <c r="O6912" s="560"/>
      <c r="P6912" s="560"/>
      <c r="Q6912" s="560"/>
      <c r="R6912" s="560"/>
      <c r="S6912" s="560"/>
      <c r="T6912" s="560"/>
      <c r="U6912" s="560"/>
    </row>
    <row r="6913" spans="1:21">
      <c r="A6913" s="593">
        <f t="shared" si="642"/>
        <v>41563</v>
      </c>
      <c r="B6913" s="594">
        <v>41563.000399884259</v>
      </c>
      <c r="C6913" s="560">
        <f t="shared" si="643"/>
        <v>2013</v>
      </c>
      <c r="D6913" s="560">
        <f t="shared" si="644"/>
        <v>10</v>
      </c>
      <c r="E6913" s="560">
        <f t="shared" si="645"/>
        <v>16</v>
      </c>
      <c r="F6913" s="560">
        <f t="shared" si="646"/>
        <v>24</v>
      </c>
      <c r="G6913" s="595">
        <f t="shared" si="647"/>
        <v>4</v>
      </c>
      <c r="H6913" s="590">
        <f>CHOOSE('Output Sheet'!$B$4,'8760 Data'!J6913,'8760 Data'!K6913,'8760 Data'!L6913,'8760 Data'!M6913,'8760 Data'!N6913,'8760 Data'!O6913,'8760 Data'!P6913,'8760 Data'!Q6913,'8760 Data'!R6913,'8760 Data'!S6913,'8760 Data'!T6913,'8760 Data'!U6913)</f>
        <v>0</v>
      </c>
      <c r="I6913" s="591" t="e">
        <f>H6913/'Output Sheet'!$B$8</f>
        <v>#DIV/0!</v>
      </c>
      <c r="J6913" s="596"/>
      <c r="K6913" s="560"/>
      <c r="L6913" s="560"/>
      <c r="M6913" s="560"/>
      <c r="N6913" s="560"/>
      <c r="O6913" s="560"/>
      <c r="P6913" s="560"/>
      <c r="Q6913" s="560"/>
      <c r="R6913" s="560"/>
      <c r="S6913" s="560"/>
      <c r="T6913" s="560"/>
      <c r="U6913" s="560"/>
    </row>
    <row r="6914" spans="1:21">
      <c r="A6914" s="593">
        <f t="shared" si="642"/>
        <v>41563</v>
      </c>
      <c r="B6914" s="594">
        <v>41563.042066608796</v>
      </c>
      <c r="C6914" s="560">
        <f t="shared" si="643"/>
        <v>2013</v>
      </c>
      <c r="D6914" s="560">
        <f t="shared" si="644"/>
        <v>10</v>
      </c>
      <c r="E6914" s="560">
        <f t="shared" si="645"/>
        <v>16</v>
      </c>
      <c r="F6914" s="560">
        <f t="shared" si="646"/>
        <v>1</v>
      </c>
      <c r="G6914" s="595">
        <f t="shared" si="647"/>
        <v>4</v>
      </c>
      <c r="H6914" s="590">
        <f>CHOOSE('Output Sheet'!$B$4,'8760 Data'!J6914,'8760 Data'!K6914,'8760 Data'!L6914,'8760 Data'!M6914,'8760 Data'!N6914,'8760 Data'!O6914,'8760 Data'!P6914,'8760 Data'!Q6914,'8760 Data'!R6914,'8760 Data'!S6914,'8760 Data'!T6914,'8760 Data'!U6914)</f>
        <v>0</v>
      </c>
      <c r="I6914" s="591" t="e">
        <f>H6914/'Output Sheet'!$B$8</f>
        <v>#DIV/0!</v>
      </c>
      <c r="J6914" s="596"/>
      <c r="K6914" s="560"/>
      <c r="L6914" s="560"/>
      <c r="M6914" s="560"/>
      <c r="N6914" s="560"/>
      <c r="O6914" s="560"/>
      <c r="P6914" s="560"/>
      <c r="Q6914" s="560"/>
      <c r="R6914" s="560"/>
      <c r="S6914" s="560"/>
      <c r="T6914" s="560"/>
      <c r="U6914" s="560"/>
    </row>
    <row r="6915" spans="1:21">
      <c r="A6915" s="593">
        <f t="shared" ref="A6915:A6978" si="648">DATE(C6915,D6915,E6915)</f>
        <v>41563</v>
      </c>
      <c r="B6915" s="594">
        <v>41563.083733333333</v>
      </c>
      <c r="C6915" s="560">
        <f t="shared" ref="C6915:C6978" si="649">YEAR(B6915)</f>
        <v>2013</v>
      </c>
      <c r="D6915" s="560">
        <f t="shared" ref="D6915:D6978" si="650">MONTH(B6915)</f>
        <v>10</v>
      </c>
      <c r="E6915" s="560">
        <f t="shared" ref="E6915:E6978" si="651">DAY(B6915)</f>
        <v>16</v>
      </c>
      <c r="F6915" s="560">
        <f t="shared" ref="F6915:F6978" si="652">IF(HOUR(B6915)&lt;&gt;0,HOUR(B6915),24)</f>
        <v>2</v>
      </c>
      <c r="G6915" s="595">
        <f t="shared" ref="G6915:G6978" si="653">WEEKDAY(B6915,1)</f>
        <v>4</v>
      </c>
      <c r="H6915" s="590">
        <f>CHOOSE('Output Sheet'!$B$4,'8760 Data'!J6915,'8760 Data'!K6915,'8760 Data'!L6915,'8760 Data'!M6915,'8760 Data'!N6915,'8760 Data'!O6915,'8760 Data'!P6915,'8760 Data'!Q6915,'8760 Data'!R6915,'8760 Data'!S6915,'8760 Data'!T6915,'8760 Data'!U6915)</f>
        <v>0</v>
      </c>
      <c r="I6915" s="591" t="e">
        <f>H6915/'Output Sheet'!$B$8</f>
        <v>#DIV/0!</v>
      </c>
      <c r="J6915" s="596"/>
      <c r="K6915" s="560"/>
      <c r="L6915" s="560"/>
      <c r="M6915" s="560"/>
      <c r="N6915" s="560"/>
      <c r="O6915" s="560"/>
      <c r="P6915" s="560"/>
      <c r="Q6915" s="560"/>
      <c r="R6915" s="560"/>
      <c r="S6915" s="560"/>
      <c r="T6915" s="560"/>
      <c r="U6915" s="560"/>
    </row>
    <row r="6916" spans="1:21">
      <c r="A6916" s="593">
        <f t="shared" si="648"/>
        <v>41563</v>
      </c>
      <c r="B6916" s="594">
        <v>41563.12540005787</v>
      </c>
      <c r="C6916" s="560">
        <f t="shared" si="649"/>
        <v>2013</v>
      </c>
      <c r="D6916" s="560">
        <f t="shared" si="650"/>
        <v>10</v>
      </c>
      <c r="E6916" s="560">
        <f t="shared" si="651"/>
        <v>16</v>
      </c>
      <c r="F6916" s="560">
        <f t="shared" si="652"/>
        <v>3</v>
      </c>
      <c r="G6916" s="595">
        <f t="shared" si="653"/>
        <v>4</v>
      </c>
      <c r="H6916" s="590">
        <f>CHOOSE('Output Sheet'!$B$4,'8760 Data'!J6916,'8760 Data'!K6916,'8760 Data'!L6916,'8760 Data'!M6916,'8760 Data'!N6916,'8760 Data'!O6916,'8760 Data'!P6916,'8760 Data'!Q6916,'8760 Data'!R6916,'8760 Data'!S6916,'8760 Data'!T6916,'8760 Data'!U6916)</f>
        <v>0</v>
      </c>
      <c r="I6916" s="591" t="e">
        <f>H6916/'Output Sheet'!$B$8</f>
        <v>#DIV/0!</v>
      </c>
      <c r="J6916" s="596"/>
      <c r="K6916" s="560"/>
      <c r="L6916" s="560"/>
      <c r="M6916" s="560"/>
      <c r="N6916" s="560"/>
      <c r="O6916" s="560"/>
      <c r="P6916" s="560"/>
      <c r="Q6916" s="560"/>
      <c r="R6916" s="560"/>
      <c r="S6916" s="560"/>
      <c r="T6916" s="560"/>
      <c r="U6916" s="560"/>
    </row>
    <row r="6917" spans="1:21">
      <c r="A6917" s="593">
        <f t="shared" si="648"/>
        <v>41563</v>
      </c>
      <c r="B6917" s="594">
        <v>41563.167066782407</v>
      </c>
      <c r="C6917" s="560">
        <f t="shared" si="649"/>
        <v>2013</v>
      </c>
      <c r="D6917" s="560">
        <f t="shared" si="650"/>
        <v>10</v>
      </c>
      <c r="E6917" s="560">
        <f t="shared" si="651"/>
        <v>16</v>
      </c>
      <c r="F6917" s="560">
        <f t="shared" si="652"/>
        <v>4</v>
      </c>
      <c r="G6917" s="595">
        <f t="shared" si="653"/>
        <v>4</v>
      </c>
      <c r="H6917" s="590">
        <f>CHOOSE('Output Sheet'!$B$4,'8760 Data'!J6917,'8760 Data'!K6917,'8760 Data'!L6917,'8760 Data'!M6917,'8760 Data'!N6917,'8760 Data'!O6917,'8760 Data'!P6917,'8760 Data'!Q6917,'8760 Data'!R6917,'8760 Data'!S6917,'8760 Data'!T6917,'8760 Data'!U6917)</f>
        <v>0</v>
      </c>
      <c r="I6917" s="591" t="e">
        <f>H6917/'Output Sheet'!$B$8</f>
        <v>#DIV/0!</v>
      </c>
      <c r="J6917" s="596"/>
      <c r="K6917" s="560"/>
      <c r="L6917" s="560"/>
      <c r="M6917" s="560"/>
      <c r="N6917" s="560"/>
      <c r="O6917" s="560"/>
      <c r="P6917" s="560"/>
      <c r="Q6917" s="560"/>
      <c r="R6917" s="560"/>
      <c r="S6917" s="560"/>
      <c r="T6917" s="560"/>
      <c r="U6917" s="560"/>
    </row>
    <row r="6918" spans="1:21">
      <c r="A6918" s="593">
        <f t="shared" si="648"/>
        <v>41563</v>
      </c>
      <c r="B6918" s="594">
        <v>41563.208733506945</v>
      </c>
      <c r="C6918" s="560">
        <f t="shared" si="649"/>
        <v>2013</v>
      </c>
      <c r="D6918" s="560">
        <f t="shared" si="650"/>
        <v>10</v>
      </c>
      <c r="E6918" s="560">
        <f t="shared" si="651"/>
        <v>16</v>
      </c>
      <c r="F6918" s="560">
        <f t="shared" si="652"/>
        <v>5</v>
      </c>
      <c r="G6918" s="595">
        <f t="shared" si="653"/>
        <v>4</v>
      </c>
      <c r="H6918" s="590">
        <f>CHOOSE('Output Sheet'!$B$4,'8760 Data'!J6918,'8760 Data'!K6918,'8760 Data'!L6918,'8760 Data'!M6918,'8760 Data'!N6918,'8760 Data'!O6918,'8760 Data'!P6918,'8760 Data'!Q6918,'8760 Data'!R6918,'8760 Data'!S6918,'8760 Data'!T6918,'8760 Data'!U6918)</f>
        <v>0</v>
      </c>
      <c r="I6918" s="591" t="e">
        <f>H6918/'Output Sheet'!$B$8</f>
        <v>#DIV/0!</v>
      </c>
      <c r="J6918" s="596"/>
      <c r="K6918" s="560"/>
      <c r="L6918" s="560"/>
      <c r="M6918" s="560"/>
      <c r="N6918" s="560"/>
      <c r="O6918" s="560"/>
      <c r="P6918" s="560"/>
      <c r="Q6918" s="560"/>
      <c r="R6918" s="560"/>
      <c r="S6918" s="560"/>
      <c r="T6918" s="560"/>
      <c r="U6918" s="560"/>
    </row>
    <row r="6919" spans="1:21">
      <c r="A6919" s="593">
        <f t="shared" si="648"/>
        <v>41563</v>
      </c>
      <c r="B6919" s="594">
        <v>41563.250400231482</v>
      </c>
      <c r="C6919" s="560">
        <f t="shared" si="649"/>
        <v>2013</v>
      </c>
      <c r="D6919" s="560">
        <f t="shared" si="650"/>
        <v>10</v>
      </c>
      <c r="E6919" s="560">
        <f t="shared" si="651"/>
        <v>16</v>
      </c>
      <c r="F6919" s="560">
        <f t="shared" si="652"/>
        <v>6</v>
      </c>
      <c r="G6919" s="595">
        <f t="shared" si="653"/>
        <v>4</v>
      </c>
      <c r="H6919" s="590">
        <f>CHOOSE('Output Sheet'!$B$4,'8760 Data'!J6919,'8760 Data'!K6919,'8760 Data'!L6919,'8760 Data'!M6919,'8760 Data'!N6919,'8760 Data'!O6919,'8760 Data'!P6919,'8760 Data'!Q6919,'8760 Data'!R6919,'8760 Data'!S6919,'8760 Data'!T6919,'8760 Data'!U6919)</f>
        <v>0</v>
      </c>
      <c r="I6919" s="591" t="e">
        <f>H6919/'Output Sheet'!$B$8</f>
        <v>#DIV/0!</v>
      </c>
      <c r="J6919" s="596"/>
      <c r="K6919" s="560"/>
      <c r="L6919" s="560"/>
      <c r="M6919" s="560"/>
      <c r="N6919" s="560"/>
      <c r="O6919" s="560"/>
      <c r="P6919" s="560"/>
      <c r="Q6919" s="560"/>
      <c r="R6919" s="560"/>
      <c r="S6919" s="560"/>
      <c r="T6919" s="560"/>
      <c r="U6919" s="560"/>
    </row>
    <row r="6920" spans="1:21">
      <c r="A6920" s="593">
        <f t="shared" si="648"/>
        <v>41563</v>
      </c>
      <c r="B6920" s="594">
        <v>41563.292066956019</v>
      </c>
      <c r="C6920" s="560">
        <f t="shared" si="649"/>
        <v>2013</v>
      </c>
      <c r="D6920" s="560">
        <f t="shared" si="650"/>
        <v>10</v>
      </c>
      <c r="E6920" s="560">
        <f t="shared" si="651"/>
        <v>16</v>
      </c>
      <c r="F6920" s="560">
        <f t="shared" si="652"/>
        <v>7</v>
      </c>
      <c r="G6920" s="595">
        <f t="shared" si="653"/>
        <v>4</v>
      </c>
      <c r="H6920" s="590">
        <f>CHOOSE('Output Sheet'!$B$4,'8760 Data'!J6920,'8760 Data'!K6920,'8760 Data'!L6920,'8760 Data'!M6920,'8760 Data'!N6920,'8760 Data'!O6920,'8760 Data'!P6920,'8760 Data'!Q6920,'8760 Data'!R6920,'8760 Data'!S6920,'8760 Data'!T6920,'8760 Data'!U6920)</f>
        <v>0</v>
      </c>
      <c r="I6920" s="591" t="e">
        <f>H6920/'Output Sheet'!$B$8</f>
        <v>#DIV/0!</v>
      </c>
      <c r="J6920" s="596"/>
      <c r="K6920" s="560"/>
      <c r="L6920" s="560"/>
      <c r="M6920" s="560"/>
      <c r="N6920" s="560"/>
      <c r="O6920" s="560"/>
      <c r="P6920" s="560"/>
      <c r="Q6920" s="560"/>
      <c r="R6920" s="560"/>
      <c r="S6920" s="560"/>
      <c r="T6920" s="560"/>
      <c r="U6920" s="560"/>
    </row>
    <row r="6921" spans="1:21">
      <c r="A6921" s="593">
        <f t="shared" si="648"/>
        <v>41563</v>
      </c>
      <c r="B6921" s="594">
        <v>41563.333733680556</v>
      </c>
      <c r="C6921" s="560">
        <f t="shared" si="649"/>
        <v>2013</v>
      </c>
      <c r="D6921" s="560">
        <f t="shared" si="650"/>
        <v>10</v>
      </c>
      <c r="E6921" s="560">
        <f t="shared" si="651"/>
        <v>16</v>
      </c>
      <c r="F6921" s="560">
        <f t="shared" si="652"/>
        <v>8</v>
      </c>
      <c r="G6921" s="595">
        <f t="shared" si="653"/>
        <v>4</v>
      </c>
      <c r="H6921" s="590">
        <f>CHOOSE('Output Sheet'!$B$4,'8760 Data'!J6921,'8760 Data'!K6921,'8760 Data'!L6921,'8760 Data'!M6921,'8760 Data'!N6921,'8760 Data'!O6921,'8760 Data'!P6921,'8760 Data'!Q6921,'8760 Data'!R6921,'8760 Data'!S6921,'8760 Data'!T6921,'8760 Data'!U6921)</f>
        <v>0</v>
      </c>
      <c r="I6921" s="591" t="e">
        <f>H6921/'Output Sheet'!$B$8</f>
        <v>#DIV/0!</v>
      </c>
      <c r="J6921" s="596"/>
      <c r="K6921" s="560"/>
      <c r="L6921" s="560"/>
      <c r="M6921" s="560"/>
      <c r="N6921" s="560"/>
      <c r="O6921" s="560"/>
      <c r="P6921" s="560"/>
      <c r="Q6921" s="560"/>
      <c r="R6921" s="560"/>
      <c r="S6921" s="560"/>
      <c r="T6921" s="560"/>
      <c r="U6921" s="560"/>
    </row>
    <row r="6922" spans="1:21">
      <c r="A6922" s="593">
        <f t="shared" si="648"/>
        <v>41563</v>
      </c>
      <c r="B6922" s="594">
        <v>41563.375400405093</v>
      </c>
      <c r="C6922" s="560">
        <f t="shared" si="649"/>
        <v>2013</v>
      </c>
      <c r="D6922" s="560">
        <f t="shared" si="650"/>
        <v>10</v>
      </c>
      <c r="E6922" s="560">
        <f t="shared" si="651"/>
        <v>16</v>
      </c>
      <c r="F6922" s="560">
        <f t="shared" si="652"/>
        <v>9</v>
      </c>
      <c r="G6922" s="595">
        <f t="shared" si="653"/>
        <v>4</v>
      </c>
      <c r="H6922" s="590">
        <f>CHOOSE('Output Sheet'!$B$4,'8760 Data'!J6922,'8760 Data'!K6922,'8760 Data'!L6922,'8760 Data'!M6922,'8760 Data'!N6922,'8760 Data'!O6922,'8760 Data'!P6922,'8760 Data'!Q6922,'8760 Data'!R6922,'8760 Data'!S6922,'8760 Data'!T6922,'8760 Data'!U6922)</f>
        <v>0</v>
      </c>
      <c r="I6922" s="591" t="e">
        <f>H6922/'Output Sheet'!$B$8</f>
        <v>#DIV/0!</v>
      </c>
      <c r="J6922" s="596"/>
      <c r="K6922" s="560"/>
      <c r="L6922" s="560"/>
      <c r="M6922" s="560"/>
      <c r="N6922" s="560"/>
      <c r="O6922" s="560"/>
      <c r="P6922" s="560"/>
      <c r="Q6922" s="560"/>
      <c r="R6922" s="560"/>
      <c r="S6922" s="560"/>
      <c r="T6922" s="560"/>
      <c r="U6922" s="560"/>
    </row>
    <row r="6923" spans="1:21">
      <c r="A6923" s="593">
        <f t="shared" si="648"/>
        <v>41563</v>
      </c>
      <c r="B6923" s="594">
        <v>41563.417067129631</v>
      </c>
      <c r="C6923" s="560">
        <f t="shared" si="649"/>
        <v>2013</v>
      </c>
      <c r="D6923" s="560">
        <f t="shared" si="650"/>
        <v>10</v>
      </c>
      <c r="E6923" s="560">
        <f t="shared" si="651"/>
        <v>16</v>
      </c>
      <c r="F6923" s="560">
        <f t="shared" si="652"/>
        <v>10</v>
      </c>
      <c r="G6923" s="595">
        <f t="shared" si="653"/>
        <v>4</v>
      </c>
      <c r="H6923" s="590">
        <f>CHOOSE('Output Sheet'!$B$4,'8760 Data'!J6923,'8760 Data'!K6923,'8760 Data'!L6923,'8760 Data'!M6923,'8760 Data'!N6923,'8760 Data'!O6923,'8760 Data'!P6923,'8760 Data'!Q6923,'8760 Data'!R6923,'8760 Data'!S6923,'8760 Data'!T6923,'8760 Data'!U6923)</f>
        <v>0</v>
      </c>
      <c r="I6923" s="591" t="e">
        <f>H6923/'Output Sheet'!$B$8</f>
        <v>#DIV/0!</v>
      </c>
      <c r="J6923" s="596"/>
      <c r="K6923" s="560"/>
      <c r="L6923" s="560"/>
      <c r="M6923" s="560"/>
      <c r="N6923" s="560"/>
      <c r="O6923" s="560"/>
      <c r="P6923" s="560"/>
      <c r="Q6923" s="560"/>
      <c r="R6923" s="560"/>
      <c r="S6923" s="560"/>
      <c r="T6923" s="560"/>
      <c r="U6923" s="560"/>
    </row>
    <row r="6924" spans="1:21">
      <c r="A6924" s="593">
        <f t="shared" si="648"/>
        <v>41563</v>
      </c>
      <c r="B6924" s="594">
        <v>41563.458733854168</v>
      </c>
      <c r="C6924" s="560">
        <f t="shared" si="649"/>
        <v>2013</v>
      </c>
      <c r="D6924" s="560">
        <f t="shared" si="650"/>
        <v>10</v>
      </c>
      <c r="E6924" s="560">
        <f t="shared" si="651"/>
        <v>16</v>
      </c>
      <c r="F6924" s="560">
        <f t="shared" si="652"/>
        <v>11</v>
      </c>
      <c r="G6924" s="595">
        <f t="shared" si="653"/>
        <v>4</v>
      </c>
      <c r="H6924" s="590">
        <f>CHOOSE('Output Sheet'!$B$4,'8760 Data'!J6924,'8760 Data'!K6924,'8760 Data'!L6924,'8760 Data'!M6924,'8760 Data'!N6924,'8760 Data'!O6924,'8760 Data'!P6924,'8760 Data'!Q6924,'8760 Data'!R6924,'8760 Data'!S6924,'8760 Data'!T6924,'8760 Data'!U6924)</f>
        <v>0</v>
      </c>
      <c r="I6924" s="591" t="e">
        <f>H6924/'Output Sheet'!$B$8</f>
        <v>#DIV/0!</v>
      </c>
      <c r="J6924" s="596"/>
      <c r="K6924" s="560"/>
      <c r="L6924" s="560"/>
      <c r="M6924" s="560"/>
      <c r="N6924" s="560"/>
      <c r="O6924" s="560"/>
      <c r="P6924" s="560"/>
      <c r="Q6924" s="560"/>
      <c r="R6924" s="560"/>
      <c r="S6924" s="560"/>
      <c r="T6924" s="560"/>
      <c r="U6924" s="560"/>
    </row>
    <row r="6925" spans="1:21">
      <c r="A6925" s="593">
        <f t="shared" si="648"/>
        <v>41563</v>
      </c>
      <c r="B6925" s="594">
        <v>41563.500400578705</v>
      </c>
      <c r="C6925" s="560">
        <f t="shared" si="649"/>
        <v>2013</v>
      </c>
      <c r="D6925" s="560">
        <f t="shared" si="650"/>
        <v>10</v>
      </c>
      <c r="E6925" s="560">
        <f t="shared" si="651"/>
        <v>16</v>
      </c>
      <c r="F6925" s="560">
        <f t="shared" si="652"/>
        <v>12</v>
      </c>
      <c r="G6925" s="595">
        <f t="shared" si="653"/>
        <v>4</v>
      </c>
      <c r="H6925" s="590">
        <f>CHOOSE('Output Sheet'!$B$4,'8760 Data'!J6925,'8760 Data'!K6925,'8760 Data'!L6925,'8760 Data'!M6925,'8760 Data'!N6925,'8760 Data'!O6925,'8760 Data'!P6925,'8760 Data'!Q6925,'8760 Data'!R6925,'8760 Data'!S6925,'8760 Data'!T6925,'8760 Data'!U6925)</f>
        <v>0</v>
      </c>
      <c r="I6925" s="591" t="e">
        <f>H6925/'Output Sheet'!$B$8</f>
        <v>#DIV/0!</v>
      </c>
      <c r="J6925" s="596"/>
      <c r="K6925" s="560"/>
      <c r="L6925" s="560"/>
      <c r="M6925" s="560"/>
      <c r="N6925" s="560"/>
      <c r="O6925" s="560"/>
      <c r="P6925" s="560"/>
      <c r="Q6925" s="560"/>
      <c r="R6925" s="560"/>
      <c r="S6925" s="560"/>
      <c r="T6925" s="560"/>
      <c r="U6925" s="560"/>
    </row>
    <row r="6926" spans="1:21">
      <c r="A6926" s="593">
        <f t="shared" si="648"/>
        <v>41563</v>
      </c>
      <c r="B6926" s="594">
        <v>41563.542067303242</v>
      </c>
      <c r="C6926" s="560">
        <f t="shared" si="649"/>
        <v>2013</v>
      </c>
      <c r="D6926" s="560">
        <f t="shared" si="650"/>
        <v>10</v>
      </c>
      <c r="E6926" s="560">
        <f t="shared" si="651"/>
        <v>16</v>
      </c>
      <c r="F6926" s="560">
        <f t="shared" si="652"/>
        <v>13</v>
      </c>
      <c r="G6926" s="595">
        <f t="shared" si="653"/>
        <v>4</v>
      </c>
      <c r="H6926" s="590">
        <f>CHOOSE('Output Sheet'!$B$4,'8760 Data'!J6926,'8760 Data'!K6926,'8760 Data'!L6926,'8760 Data'!M6926,'8760 Data'!N6926,'8760 Data'!O6926,'8760 Data'!P6926,'8760 Data'!Q6926,'8760 Data'!R6926,'8760 Data'!S6926,'8760 Data'!T6926,'8760 Data'!U6926)</f>
        <v>0</v>
      </c>
      <c r="I6926" s="591" t="e">
        <f>H6926/'Output Sheet'!$B$8</f>
        <v>#DIV/0!</v>
      </c>
      <c r="J6926" s="596"/>
      <c r="K6926" s="560"/>
      <c r="L6926" s="560"/>
      <c r="M6926" s="560"/>
      <c r="N6926" s="560"/>
      <c r="O6926" s="560"/>
      <c r="P6926" s="560"/>
      <c r="Q6926" s="560"/>
      <c r="R6926" s="560"/>
      <c r="S6926" s="560"/>
      <c r="T6926" s="560"/>
      <c r="U6926" s="560"/>
    </row>
    <row r="6927" spans="1:21">
      <c r="A6927" s="593">
        <f t="shared" si="648"/>
        <v>41563</v>
      </c>
      <c r="B6927" s="594">
        <v>41563.583734027779</v>
      </c>
      <c r="C6927" s="560">
        <f t="shared" si="649"/>
        <v>2013</v>
      </c>
      <c r="D6927" s="560">
        <f t="shared" si="650"/>
        <v>10</v>
      </c>
      <c r="E6927" s="560">
        <f t="shared" si="651"/>
        <v>16</v>
      </c>
      <c r="F6927" s="560">
        <f t="shared" si="652"/>
        <v>14</v>
      </c>
      <c r="G6927" s="595">
        <f t="shared" si="653"/>
        <v>4</v>
      </c>
      <c r="H6927" s="590">
        <f>CHOOSE('Output Sheet'!$B$4,'8760 Data'!J6927,'8760 Data'!K6927,'8760 Data'!L6927,'8760 Data'!M6927,'8760 Data'!N6927,'8760 Data'!O6927,'8760 Data'!P6927,'8760 Data'!Q6927,'8760 Data'!R6927,'8760 Data'!S6927,'8760 Data'!T6927,'8760 Data'!U6927)</f>
        <v>0</v>
      </c>
      <c r="I6927" s="591" t="e">
        <f>H6927/'Output Sheet'!$B$8</f>
        <v>#DIV/0!</v>
      </c>
      <c r="J6927" s="596"/>
      <c r="K6927" s="560"/>
      <c r="L6927" s="560"/>
      <c r="M6927" s="560"/>
      <c r="N6927" s="560"/>
      <c r="O6927" s="560"/>
      <c r="P6927" s="560"/>
      <c r="Q6927" s="560"/>
      <c r="R6927" s="560"/>
      <c r="S6927" s="560"/>
      <c r="T6927" s="560"/>
      <c r="U6927" s="560"/>
    </row>
    <row r="6928" spans="1:21">
      <c r="A6928" s="593">
        <f t="shared" si="648"/>
        <v>41563</v>
      </c>
      <c r="B6928" s="594">
        <v>41563.625400752317</v>
      </c>
      <c r="C6928" s="560">
        <f t="shared" si="649"/>
        <v>2013</v>
      </c>
      <c r="D6928" s="560">
        <f t="shared" si="650"/>
        <v>10</v>
      </c>
      <c r="E6928" s="560">
        <f t="shared" si="651"/>
        <v>16</v>
      </c>
      <c r="F6928" s="560">
        <f t="shared" si="652"/>
        <v>15</v>
      </c>
      <c r="G6928" s="595">
        <f t="shared" si="653"/>
        <v>4</v>
      </c>
      <c r="H6928" s="590">
        <f>CHOOSE('Output Sheet'!$B$4,'8760 Data'!J6928,'8760 Data'!K6928,'8760 Data'!L6928,'8760 Data'!M6928,'8760 Data'!N6928,'8760 Data'!O6928,'8760 Data'!P6928,'8760 Data'!Q6928,'8760 Data'!R6928,'8760 Data'!S6928,'8760 Data'!T6928,'8760 Data'!U6928)</f>
        <v>0</v>
      </c>
      <c r="I6928" s="591" t="e">
        <f>H6928/'Output Sheet'!$B$8</f>
        <v>#DIV/0!</v>
      </c>
      <c r="J6928" s="596"/>
      <c r="K6928" s="560"/>
      <c r="L6928" s="560"/>
      <c r="M6928" s="560"/>
      <c r="N6928" s="560"/>
      <c r="O6928" s="560"/>
      <c r="P6928" s="560"/>
      <c r="Q6928" s="560"/>
      <c r="R6928" s="560"/>
      <c r="S6928" s="560"/>
      <c r="T6928" s="560"/>
      <c r="U6928" s="560"/>
    </row>
    <row r="6929" spans="1:21">
      <c r="A6929" s="593">
        <f t="shared" si="648"/>
        <v>41563</v>
      </c>
      <c r="B6929" s="594">
        <v>41563.667067476854</v>
      </c>
      <c r="C6929" s="560">
        <f t="shared" si="649"/>
        <v>2013</v>
      </c>
      <c r="D6929" s="560">
        <f t="shared" si="650"/>
        <v>10</v>
      </c>
      <c r="E6929" s="560">
        <f t="shared" si="651"/>
        <v>16</v>
      </c>
      <c r="F6929" s="560">
        <f t="shared" si="652"/>
        <v>16</v>
      </c>
      <c r="G6929" s="595">
        <f t="shared" si="653"/>
        <v>4</v>
      </c>
      <c r="H6929" s="590">
        <f>CHOOSE('Output Sheet'!$B$4,'8760 Data'!J6929,'8760 Data'!K6929,'8760 Data'!L6929,'8760 Data'!M6929,'8760 Data'!N6929,'8760 Data'!O6929,'8760 Data'!P6929,'8760 Data'!Q6929,'8760 Data'!R6929,'8760 Data'!S6929,'8760 Data'!T6929,'8760 Data'!U6929)</f>
        <v>0</v>
      </c>
      <c r="I6929" s="591" t="e">
        <f>H6929/'Output Sheet'!$B$8</f>
        <v>#DIV/0!</v>
      </c>
      <c r="J6929" s="596"/>
      <c r="K6929" s="560"/>
      <c r="L6929" s="560"/>
      <c r="M6929" s="560"/>
      <c r="N6929" s="560"/>
      <c r="O6929" s="560"/>
      <c r="P6929" s="560"/>
      <c r="Q6929" s="560"/>
      <c r="R6929" s="560"/>
      <c r="S6929" s="560"/>
      <c r="T6929" s="560"/>
      <c r="U6929" s="560"/>
    </row>
    <row r="6930" spans="1:21">
      <c r="A6930" s="593">
        <f t="shared" si="648"/>
        <v>41563</v>
      </c>
      <c r="B6930" s="594">
        <v>41563.708734201391</v>
      </c>
      <c r="C6930" s="560">
        <f t="shared" si="649"/>
        <v>2013</v>
      </c>
      <c r="D6930" s="560">
        <f t="shared" si="650"/>
        <v>10</v>
      </c>
      <c r="E6930" s="560">
        <f t="shared" si="651"/>
        <v>16</v>
      </c>
      <c r="F6930" s="560">
        <f t="shared" si="652"/>
        <v>17</v>
      </c>
      <c r="G6930" s="595">
        <f t="shared" si="653"/>
        <v>4</v>
      </c>
      <c r="H6930" s="590">
        <f>CHOOSE('Output Sheet'!$B$4,'8760 Data'!J6930,'8760 Data'!K6930,'8760 Data'!L6930,'8760 Data'!M6930,'8760 Data'!N6930,'8760 Data'!O6930,'8760 Data'!P6930,'8760 Data'!Q6930,'8760 Data'!R6930,'8760 Data'!S6930,'8760 Data'!T6930,'8760 Data'!U6930)</f>
        <v>0</v>
      </c>
      <c r="I6930" s="591" t="e">
        <f>H6930/'Output Sheet'!$B$8</f>
        <v>#DIV/0!</v>
      </c>
      <c r="J6930" s="596"/>
      <c r="K6930" s="560"/>
      <c r="L6930" s="560"/>
      <c r="M6930" s="560"/>
      <c r="N6930" s="560"/>
      <c r="O6930" s="560"/>
      <c r="P6930" s="560"/>
      <c r="Q6930" s="560"/>
      <c r="R6930" s="560"/>
      <c r="S6930" s="560"/>
      <c r="T6930" s="560"/>
      <c r="U6930" s="560"/>
    </row>
    <row r="6931" spans="1:21">
      <c r="A6931" s="593">
        <f t="shared" si="648"/>
        <v>41563</v>
      </c>
      <c r="B6931" s="594">
        <v>41563.750400925928</v>
      </c>
      <c r="C6931" s="560">
        <f t="shared" si="649"/>
        <v>2013</v>
      </c>
      <c r="D6931" s="560">
        <f t="shared" si="650"/>
        <v>10</v>
      </c>
      <c r="E6931" s="560">
        <f t="shared" si="651"/>
        <v>16</v>
      </c>
      <c r="F6931" s="560">
        <f t="shared" si="652"/>
        <v>18</v>
      </c>
      <c r="G6931" s="595">
        <f t="shared" si="653"/>
        <v>4</v>
      </c>
      <c r="H6931" s="590">
        <f>CHOOSE('Output Sheet'!$B$4,'8760 Data'!J6931,'8760 Data'!K6931,'8760 Data'!L6931,'8760 Data'!M6931,'8760 Data'!N6931,'8760 Data'!O6931,'8760 Data'!P6931,'8760 Data'!Q6931,'8760 Data'!R6931,'8760 Data'!S6931,'8760 Data'!T6931,'8760 Data'!U6931)</f>
        <v>0</v>
      </c>
      <c r="I6931" s="591" t="e">
        <f>H6931/'Output Sheet'!$B$8</f>
        <v>#DIV/0!</v>
      </c>
      <c r="J6931" s="596"/>
      <c r="K6931" s="560"/>
      <c r="L6931" s="560"/>
      <c r="M6931" s="560"/>
      <c r="N6931" s="560"/>
      <c r="O6931" s="560"/>
      <c r="P6931" s="560"/>
      <c r="Q6931" s="560"/>
      <c r="R6931" s="560"/>
      <c r="S6931" s="560"/>
      <c r="T6931" s="560"/>
      <c r="U6931" s="560"/>
    </row>
    <row r="6932" spans="1:21">
      <c r="A6932" s="593">
        <f t="shared" si="648"/>
        <v>41563</v>
      </c>
      <c r="B6932" s="594">
        <v>41563.792067650465</v>
      </c>
      <c r="C6932" s="560">
        <f t="shared" si="649"/>
        <v>2013</v>
      </c>
      <c r="D6932" s="560">
        <f t="shared" si="650"/>
        <v>10</v>
      </c>
      <c r="E6932" s="560">
        <f t="shared" si="651"/>
        <v>16</v>
      </c>
      <c r="F6932" s="560">
        <f t="shared" si="652"/>
        <v>19</v>
      </c>
      <c r="G6932" s="595">
        <f t="shared" si="653"/>
        <v>4</v>
      </c>
      <c r="H6932" s="590">
        <f>CHOOSE('Output Sheet'!$B$4,'8760 Data'!J6932,'8760 Data'!K6932,'8760 Data'!L6932,'8760 Data'!M6932,'8760 Data'!N6932,'8760 Data'!O6932,'8760 Data'!P6932,'8760 Data'!Q6932,'8760 Data'!R6932,'8760 Data'!S6932,'8760 Data'!T6932,'8760 Data'!U6932)</f>
        <v>0</v>
      </c>
      <c r="I6932" s="591" t="e">
        <f>H6932/'Output Sheet'!$B$8</f>
        <v>#DIV/0!</v>
      </c>
      <c r="J6932" s="596"/>
      <c r="K6932" s="560"/>
      <c r="L6932" s="560"/>
      <c r="M6932" s="560"/>
      <c r="N6932" s="560"/>
      <c r="O6932" s="560"/>
      <c r="P6932" s="560"/>
      <c r="Q6932" s="560"/>
      <c r="R6932" s="560"/>
      <c r="S6932" s="560"/>
      <c r="T6932" s="560"/>
      <c r="U6932" s="560"/>
    </row>
    <row r="6933" spans="1:21">
      <c r="A6933" s="593">
        <f t="shared" si="648"/>
        <v>41563</v>
      </c>
      <c r="B6933" s="594">
        <v>41563.833734375003</v>
      </c>
      <c r="C6933" s="560">
        <f t="shared" si="649"/>
        <v>2013</v>
      </c>
      <c r="D6933" s="560">
        <f t="shared" si="650"/>
        <v>10</v>
      </c>
      <c r="E6933" s="560">
        <f t="shared" si="651"/>
        <v>16</v>
      </c>
      <c r="F6933" s="560">
        <f t="shared" si="652"/>
        <v>20</v>
      </c>
      <c r="G6933" s="595">
        <f t="shared" si="653"/>
        <v>4</v>
      </c>
      <c r="H6933" s="590">
        <f>CHOOSE('Output Sheet'!$B$4,'8760 Data'!J6933,'8760 Data'!K6933,'8760 Data'!L6933,'8760 Data'!M6933,'8760 Data'!N6933,'8760 Data'!O6933,'8760 Data'!P6933,'8760 Data'!Q6933,'8760 Data'!R6933,'8760 Data'!S6933,'8760 Data'!T6933,'8760 Data'!U6933)</f>
        <v>0</v>
      </c>
      <c r="I6933" s="591" t="e">
        <f>H6933/'Output Sheet'!$B$8</f>
        <v>#DIV/0!</v>
      </c>
      <c r="J6933" s="596"/>
      <c r="K6933" s="560"/>
      <c r="L6933" s="560"/>
      <c r="M6933" s="560"/>
      <c r="N6933" s="560"/>
      <c r="O6933" s="560"/>
      <c r="P6933" s="560"/>
      <c r="Q6933" s="560"/>
      <c r="R6933" s="560"/>
      <c r="S6933" s="560"/>
      <c r="T6933" s="560"/>
      <c r="U6933" s="560"/>
    </row>
    <row r="6934" spans="1:21">
      <c r="A6934" s="593">
        <f t="shared" si="648"/>
        <v>41563</v>
      </c>
      <c r="B6934" s="594">
        <v>41563.87540109954</v>
      </c>
      <c r="C6934" s="560">
        <f t="shared" si="649"/>
        <v>2013</v>
      </c>
      <c r="D6934" s="560">
        <f t="shared" si="650"/>
        <v>10</v>
      </c>
      <c r="E6934" s="560">
        <f t="shared" si="651"/>
        <v>16</v>
      </c>
      <c r="F6934" s="560">
        <f t="shared" si="652"/>
        <v>21</v>
      </c>
      <c r="G6934" s="595">
        <f t="shared" si="653"/>
        <v>4</v>
      </c>
      <c r="H6934" s="590">
        <f>CHOOSE('Output Sheet'!$B$4,'8760 Data'!J6934,'8760 Data'!K6934,'8760 Data'!L6934,'8760 Data'!M6934,'8760 Data'!N6934,'8760 Data'!O6934,'8760 Data'!P6934,'8760 Data'!Q6934,'8760 Data'!R6934,'8760 Data'!S6934,'8760 Data'!T6934,'8760 Data'!U6934)</f>
        <v>0</v>
      </c>
      <c r="I6934" s="591" t="e">
        <f>H6934/'Output Sheet'!$B$8</f>
        <v>#DIV/0!</v>
      </c>
      <c r="J6934" s="596"/>
      <c r="K6934" s="560"/>
      <c r="L6934" s="560"/>
      <c r="M6934" s="560"/>
      <c r="N6934" s="560"/>
      <c r="O6934" s="560"/>
      <c r="P6934" s="560"/>
      <c r="Q6934" s="560"/>
      <c r="R6934" s="560"/>
      <c r="S6934" s="560"/>
      <c r="T6934" s="560"/>
      <c r="U6934" s="560"/>
    </row>
    <row r="6935" spans="1:21">
      <c r="A6935" s="593">
        <f t="shared" si="648"/>
        <v>41563</v>
      </c>
      <c r="B6935" s="594">
        <v>41563.917067824077</v>
      </c>
      <c r="C6935" s="560">
        <f t="shared" si="649"/>
        <v>2013</v>
      </c>
      <c r="D6935" s="560">
        <f t="shared" si="650"/>
        <v>10</v>
      </c>
      <c r="E6935" s="560">
        <f t="shared" si="651"/>
        <v>16</v>
      </c>
      <c r="F6935" s="560">
        <f t="shared" si="652"/>
        <v>22</v>
      </c>
      <c r="G6935" s="595">
        <f t="shared" si="653"/>
        <v>4</v>
      </c>
      <c r="H6935" s="590">
        <f>CHOOSE('Output Sheet'!$B$4,'8760 Data'!J6935,'8760 Data'!K6935,'8760 Data'!L6935,'8760 Data'!M6935,'8760 Data'!N6935,'8760 Data'!O6935,'8760 Data'!P6935,'8760 Data'!Q6935,'8760 Data'!R6935,'8760 Data'!S6935,'8760 Data'!T6935,'8760 Data'!U6935)</f>
        <v>0</v>
      </c>
      <c r="I6935" s="591" t="e">
        <f>H6935/'Output Sheet'!$B$8</f>
        <v>#DIV/0!</v>
      </c>
      <c r="J6935" s="596"/>
      <c r="K6935" s="560"/>
      <c r="L6935" s="560"/>
      <c r="M6935" s="560"/>
      <c r="N6935" s="560"/>
      <c r="O6935" s="560"/>
      <c r="P6935" s="560"/>
      <c r="Q6935" s="560"/>
      <c r="R6935" s="560"/>
      <c r="S6935" s="560"/>
      <c r="T6935" s="560"/>
      <c r="U6935" s="560"/>
    </row>
    <row r="6936" spans="1:21">
      <c r="A6936" s="593">
        <f t="shared" si="648"/>
        <v>41563</v>
      </c>
      <c r="B6936" s="594">
        <v>41563.958734548614</v>
      </c>
      <c r="C6936" s="560">
        <f t="shared" si="649"/>
        <v>2013</v>
      </c>
      <c r="D6936" s="560">
        <f t="shared" si="650"/>
        <v>10</v>
      </c>
      <c r="E6936" s="560">
        <f t="shared" si="651"/>
        <v>16</v>
      </c>
      <c r="F6936" s="560">
        <f t="shared" si="652"/>
        <v>23</v>
      </c>
      <c r="G6936" s="595">
        <f t="shared" si="653"/>
        <v>4</v>
      </c>
      <c r="H6936" s="590">
        <f>CHOOSE('Output Sheet'!$B$4,'8760 Data'!J6936,'8760 Data'!K6936,'8760 Data'!L6936,'8760 Data'!M6936,'8760 Data'!N6936,'8760 Data'!O6936,'8760 Data'!P6936,'8760 Data'!Q6936,'8760 Data'!R6936,'8760 Data'!S6936,'8760 Data'!T6936,'8760 Data'!U6936)</f>
        <v>0</v>
      </c>
      <c r="I6936" s="591" t="e">
        <f>H6936/'Output Sheet'!$B$8</f>
        <v>#DIV/0!</v>
      </c>
      <c r="J6936" s="596"/>
      <c r="K6936" s="560"/>
      <c r="L6936" s="560"/>
      <c r="M6936" s="560"/>
      <c r="N6936" s="560"/>
      <c r="O6936" s="560"/>
      <c r="P6936" s="560"/>
      <c r="Q6936" s="560"/>
      <c r="R6936" s="560"/>
      <c r="S6936" s="560"/>
      <c r="T6936" s="560"/>
      <c r="U6936" s="560"/>
    </row>
    <row r="6937" spans="1:21">
      <c r="A6937" s="593">
        <f t="shared" si="648"/>
        <v>41564</v>
      </c>
      <c r="B6937" s="594">
        <v>41564.000401273152</v>
      </c>
      <c r="C6937" s="560">
        <f t="shared" si="649"/>
        <v>2013</v>
      </c>
      <c r="D6937" s="560">
        <f t="shared" si="650"/>
        <v>10</v>
      </c>
      <c r="E6937" s="560">
        <f t="shared" si="651"/>
        <v>17</v>
      </c>
      <c r="F6937" s="560">
        <f t="shared" si="652"/>
        <v>24</v>
      </c>
      <c r="G6937" s="595">
        <f t="shared" si="653"/>
        <v>5</v>
      </c>
      <c r="H6937" s="590">
        <f>CHOOSE('Output Sheet'!$B$4,'8760 Data'!J6937,'8760 Data'!K6937,'8760 Data'!L6937,'8760 Data'!M6937,'8760 Data'!N6937,'8760 Data'!O6937,'8760 Data'!P6937,'8760 Data'!Q6937,'8760 Data'!R6937,'8760 Data'!S6937,'8760 Data'!T6937,'8760 Data'!U6937)</f>
        <v>0</v>
      </c>
      <c r="I6937" s="591" t="e">
        <f>H6937/'Output Sheet'!$B$8</f>
        <v>#DIV/0!</v>
      </c>
      <c r="J6937" s="596"/>
      <c r="K6937" s="560"/>
      <c r="L6937" s="560"/>
      <c r="M6937" s="560"/>
      <c r="N6937" s="560"/>
      <c r="O6937" s="560"/>
      <c r="P6937" s="560"/>
      <c r="Q6937" s="560"/>
      <c r="R6937" s="560"/>
      <c r="S6937" s="560"/>
      <c r="T6937" s="560"/>
      <c r="U6937" s="560"/>
    </row>
    <row r="6938" spans="1:21">
      <c r="A6938" s="593">
        <f t="shared" si="648"/>
        <v>41564</v>
      </c>
      <c r="B6938" s="594">
        <v>41564.042067997689</v>
      </c>
      <c r="C6938" s="560">
        <f t="shared" si="649"/>
        <v>2013</v>
      </c>
      <c r="D6938" s="560">
        <f t="shared" si="650"/>
        <v>10</v>
      </c>
      <c r="E6938" s="560">
        <f t="shared" si="651"/>
        <v>17</v>
      </c>
      <c r="F6938" s="560">
        <f t="shared" si="652"/>
        <v>1</v>
      </c>
      <c r="G6938" s="595">
        <f t="shared" si="653"/>
        <v>5</v>
      </c>
      <c r="H6938" s="590">
        <f>CHOOSE('Output Sheet'!$B$4,'8760 Data'!J6938,'8760 Data'!K6938,'8760 Data'!L6938,'8760 Data'!M6938,'8760 Data'!N6938,'8760 Data'!O6938,'8760 Data'!P6938,'8760 Data'!Q6938,'8760 Data'!R6938,'8760 Data'!S6938,'8760 Data'!T6938,'8760 Data'!U6938)</f>
        <v>0</v>
      </c>
      <c r="I6938" s="591" t="e">
        <f>H6938/'Output Sheet'!$B$8</f>
        <v>#DIV/0!</v>
      </c>
      <c r="J6938" s="596"/>
      <c r="K6938" s="560"/>
      <c r="L6938" s="560"/>
      <c r="M6938" s="560"/>
      <c r="N6938" s="560"/>
      <c r="O6938" s="560"/>
      <c r="P6938" s="560"/>
      <c r="Q6938" s="560"/>
      <c r="R6938" s="560"/>
      <c r="S6938" s="560"/>
      <c r="T6938" s="560"/>
      <c r="U6938" s="560"/>
    </row>
    <row r="6939" spans="1:21">
      <c r="A6939" s="593">
        <f t="shared" si="648"/>
        <v>41564</v>
      </c>
      <c r="B6939" s="594">
        <v>41564.083734722219</v>
      </c>
      <c r="C6939" s="560">
        <f t="shared" si="649"/>
        <v>2013</v>
      </c>
      <c r="D6939" s="560">
        <f t="shared" si="650"/>
        <v>10</v>
      </c>
      <c r="E6939" s="560">
        <f t="shared" si="651"/>
        <v>17</v>
      </c>
      <c r="F6939" s="560">
        <f t="shared" si="652"/>
        <v>2</v>
      </c>
      <c r="G6939" s="595">
        <f t="shared" si="653"/>
        <v>5</v>
      </c>
      <c r="H6939" s="590">
        <f>CHOOSE('Output Sheet'!$B$4,'8760 Data'!J6939,'8760 Data'!K6939,'8760 Data'!L6939,'8760 Data'!M6939,'8760 Data'!N6939,'8760 Data'!O6939,'8760 Data'!P6939,'8760 Data'!Q6939,'8760 Data'!R6939,'8760 Data'!S6939,'8760 Data'!T6939,'8760 Data'!U6939)</f>
        <v>0</v>
      </c>
      <c r="I6939" s="591" t="e">
        <f>H6939/'Output Sheet'!$B$8</f>
        <v>#DIV/0!</v>
      </c>
      <c r="J6939" s="596"/>
      <c r="K6939" s="560"/>
      <c r="L6939" s="560"/>
      <c r="M6939" s="560"/>
      <c r="N6939" s="560"/>
      <c r="O6939" s="560"/>
      <c r="P6939" s="560"/>
      <c r="Q6939" s="560"/>
      <c r="R6939" s="560"/>
      <c r="S6939" s="560"/>
      <c r="T6939" s="560"/>
      <c r="U6939" s="560"/>
    </row>
    <row r="6940" spans="1:21">
      <c r="A6940" s="593">
        <f t="shared" si="648"/>
        <v>41564</v>
      </c>
      <c r="B6940" s="594">
        <v>41564.125401446756</v>
      </c>
      <c r="C6940" s="560">
        <f t="shared" si="649"/>
        <v>2013</v>
      </c>
      <c r="D6940" s="560">
        <f t="shared" si="650"/>
        <v>10</v>
      </c>
      <c r="E6940" s="560">
        <f t="shared" si="651"/>
        <v>17</v>
      </c>
      <c r="F6940" s="560">
        <f t="shared" si="652"/>
        <v>3</v>
      </c>
      <c r="G6940" s="595">
        <f t="shared" si="653"/>
        <v>5</v>
      </c>
      <c r="H6940" s="590">
        <f>CHOOSE('Output Sheet'!$B$4,'8760 Data'!J6940,'8760 Data'!K6940,'8760 Data'!L6940,'8760 Data'!M6940,'8760 Data'!N6940,'8760 Data'!O6940,'8760 Data'!P6940,'8760 Data'!Q6940,'8760 Data'!R6940,'8760 Data'!S6940,'8760 Data'!T6940,'8760 Data'!U6940)</f>
        <v>0</v>
      </c>
      <c r="I6940" s="591" t="e">
        <f>H6940/'Output Sheet'!$B$8</f>
        <v>#DIV/0!</v>
      </c>
      <c r="J6940" s="596"/>
      <c r="K6940" s="560"/>
      <c r="L6940" s="560"/>
      <c r="M6940" s="560"/>
      <c r="N6940" s="560"/>
      <c r="O6940" s="560"/>
      <c r="P6940" s="560"/>
      <c r="Q6940" s="560"/>
      <c r="R6940" s="560"/>
      <c r="S6940" s="560"/>
      <c r="T6940" s="560"/>
      <c r="U6940" s="560"/>
    </row>
    <row r="6941" spans="1:21">
      <c r="A6941" s="593">
        <f t="shared" si="648"/>
        <v>41564</v>
      </c>
      <c r="B6941" s="594">
        <v>41564.167068171293</v>
      </c>
      <c r="C6941" s="560">
        <f t="shared" si="649"/>
        <v>2013</v>
      </c>
      <c r="D6941" s="560">
        <f t="shared" si="650"/>
        <v>10</v>
      </c>
      <c r="E6941" s="560">
        <f t="shared" si="651"/>
        <v>17</v>
      </c>
      <c r="F6941" s="560">
        <f t="shared" si="652"/>
        <v>4</v>
      </c>
      <c r="G6941" s="595">
        <f t="shared" si="653"/>
        <v>5</v>
      </c>
      <c r="H6941" s="590">
        <f>CHOOSE('Output Sheet'!$B$4,'8760 Data'!J6941,'8760 Data'!K6941,'8760 Data'!L6941,'8760 Data'!M6941,'8760 Data'!N6941,'8760 Data'!O6941,'8760 Data'!P6941,'8760 Data'!Q6941,'8760 Data'!R6941,'8760 Data'!S6941,'8760 Data'!T6941,'8760 Data'!U6941)</f>
        <v>0</v>
      </c>
      <c r="I6941" s="591" t="e">
        <f>H6941/'Output Sheet'!$B$8</f>
        <v>#DIV/0!</v>
      </c>
      <c r="J6941" s="596"/>
      <c r="K6941" s="560"/>
      <c r="L6941" s="560"/>
      <c r="M6941" s="560"/>
      <c r="N6941" s="560"/>
      <c r="O6941" s="560"/>
      <c r="P6941" s="560"/>
      <c r="Q6941" s="560"/>
      <c r="R6941" s="560"/>
      <c r="S6941" s="560"/>
      <c r="T6941" s="560"/>
      <c r="U6941" s="560"/>
    </row>
    <row r="6942" spans="1:21">
      <c r="A6942" s="593">
        <f t="shared" si="648"/>
        <v>41564</v>
      </c>
      <c r="B6942" s="594">
        <v>41564.20873489583</v>
      </c>
      <c r="C6942" s="560">
        <f t="shared" si="649"/>
        <v>2013</v>
      </c>
      <c r="D6942" s="560">
        <f t="shared" si="650"/>
        <v>10</v>
      </c>
      <c r="E6942" s="560">
        <f t="shared" si="651"/>
        <v>17</v>
      </c>
      <c r="F6942" s="560">
        <f t="shared" si="652"/>
        <v>5</v>
      </c>
      <c r="G6942" s="595">
        <f t="shared" si="653"/>
        <v>5</v>
      </c>
      <c r="H6942" s="590">
        <f>CHOOSE('Output Sheet'!$B$4,'8760 Data'!J6942,'8760 Data'!K6942,'8760 Data'!L6942,'8760 Data'!M6942,'8760 Data'!N6942,'8760 Data'!O6942,'8760 Data'!P6942,'8760 Data'!Q6942,'8760 Data'!R6942,'8760 Data'!S6942,'8760 Data'!T6942,'8760 Data'!U6942)</f>
        <v>0</v>
      </c>
      <c r="I6942" s="591" t="e">
        <f>H6942/'Output Sheet'!$B$8</f>
        <v>#DIV/0!</v>
      </c>
      <c r="J6942" s="596"/>
      <c r="K6942" s="560"/>
      <c r="L6942" s="560"/>
      <c r="M6942" s="560"/>
      <c r="N6942" s="560"/>
      <c r="O6942" s="560"/>
      <c r="P6942" s="560"/>
      <c r="Q6942" s="560"/>
      <c r="R6942" s="560"/>
      <c r="S6942" s="560"/>
      <c r="T6942" s="560"/>
      <c r="U6942" s="560"/>
    </row>
    <row r="6943" spans="1:21">
      <c r="A6943" s="593">
        <f t="shared" si="648"/>
        <v>41564</v>
      </c>
      <c r="B6943" s="594">
        <v>41564.250401620367</v>
      </c>
      <c r="C6943" s="560">
        <f t="shared" si="649"/>
        <v>2013</v>
      </c>
      <c r="D6943" s="560">
        <f t="shared" si="650"/>
        <v>10</v>
      </c>
      <c r="E6943" s="560">
        <f t="shared" si="651"/>
        <v>17</v>
      </c>
      <c r="F6943" s="560">
        <f t="shared" si="652"/>
        <v>6</v>
      </c>
      <c r="G6943" s="595">
        <f t="shared" si="653"/>
        <v>5</v>
      </c>
      <c r="H6943" s="590">
        <f>CHOOSE('Output Sheet'!$B$4,'8760 Data'!J6943,'8760 Data'!K6943,'8760 Data'!L6943,'8760 Data'!M6943,'8760 Data'!N6943,'8760 Data'!O6943,'8760 Data'!P6943,'8760 Data'!Q6943,'8760 Data'!R6943,'8760 Data'!S6943,'8760 Data'!T6943,'8760 Data'!U6943)</f>
        <v>0</v>
      </c>
      <c r="I6943" s="591" t="e">
        <f>H6943/'Output Sheet'!$B$8</f>
        <v>#DIV/0!</v>
      </c>
      <c r="J6943" s="596"/>
      <c r="K6943" s="560"/>
      <c r="L6943" s="560"/>
      <c r="M6943" s="560"/>
      <c r="N6943" s="560"/>
      <c r="O6943" s="560"/>
      <c r="P6943" s="560"/>
      <c r="Q6943" s="560"/>
      <c r="R6943" s="560"/>
      <c r="S6943" s="560"/>
      <c r="T6943" s="560"/>
      <c r="U6943" s="560"/>
    </row>
    <row r="6944" spans="1:21">
      <c r="A6944" s="593">
        <f t="shared" si="648"/>
        <v>41564</v>
      </c>
      <c r="B6944" s="594">
        <v>41564.292068344905</v>
      </c>
      <c r="C6944" s="560">
        <f t="shared" si="649"/>
        <v>2013</v>
      </c>
      <c r="D6944" s="560">
        <f t="shared" si="650"/>
        <v>10</v>
      </c>
      <c r="E6944" s="560">
        <f t="shared" si="651"/>
        <v>17</v>
      </c>
      <c r="F6944" s="560">
        <f t="shared" si="652"/>
        <v>7</v>
      </c>
      <c r="G6944" s="595">
        <f t="shared" si="653"/>
        <v>5</v>
      </c>
      <c r="H6944" s="590">
        <f>CHOOSE('Output Sheet'!$B$4,'8760 Data'!J6944,'8760 Data'!K6944,'8760 Data'!L6944,'8760 Data'!M6944,'8760 Data'!N6944,'8760 Data'!O6944,'8760 Data'!P6944,'8760 Data'!Q6944,'8760 Data'!R6944,'8760 Data'!S6944,'8760 Data'!T6944,'8760 Data'!U6944)</f>
        <v>0</v>
      </c>
      <c r="I6944" s="591" t="e">
        <f>H6944/'Output Sheet'!$B$8</f>
        <v>#DIV/0!</v>
      </c>
      <c r="J6944" s="596"/>
      <c r="K6944" s="560"/>
      <c r="L6944" s="560"/>
      <c r="M6944" s="560"/>
      <c r="N6944" s="560"/>
      <c r="O6944" s="560"/>
      <c r="P6944" s="560"/>
      <c r="Q6944" s="560"/>
      <c r="R6944" s="560"/>
      <c r="S6944" s="560"/>
      <c r="T6944" s="560"/>
      <c r="U6944" s="560"/>
    </row>
    <row r="6945" spans="1:21">
      <c r="A6945" s="593">
        <f t="shared" si="648"/>
        <v>41564</v>
      </c>
      <c r="B6945" s="594">
        <v>41564.333735069442</v>
      </c>
      <c r="C6945" s="560">
        <f t="shared" si="649"/>
        <v>2013</v>
      </c>
      <c r="D6945" s="560">
        <f t="shared" si="650"/>
        <v>10</v>
      </c>
      <c r="E6945" s="560">
        <f t="shared" si="651"/>
        <v>17</v>
      </c>
      <c r="F6945" s="560">
        <f t="shared" si="652"/>
        <v>8</v>
      </c>
      <c r="G6945" s="595">
        <f t="shared" si="653"/>
        <v>5</v>
      </c>
      <c r="H6945" s="590">
        <f>CHOOSE('Output Sheet'!$B$4,'8760 Data'!J6945,'8760 Data'!K6945,'8760 Data'!L6945,'8760 Data'!M6945,'8760 Data'!N6945,'8760 Data'!O6945,'8760 Data'!P6945,'8760 Data'!Q6945,'8760 Data'!R6945,'8760 Data'!S6945,'8760 Data'!T6945,'8760 Data'!U6945)</f>
        <v>0</v>
      </c>
      <c r="I6945" s="591" t="e">
        <f>H6945/'Output Sheet'!$B$8</f>
        <v>#DIV/0!</v>
      </c>
      <c r="J6945" s="596"/>
      <c r="K6945" s="560"/>
      <c r="L6945" s="560"/>
      <c r="M6945" s="560"/>
      <c r="N6945" s="560"/>
      <c r="O6945" s="560"/>
      <c r="P6945" s="560"/>
      <c r="Q6945" s="560"/>
      <c r="R6945" s="560"/>
      <c r="S6945" s="560"/>
      <c r="T6945" s="560"/>
      <c r="U6945" s="560"/>
    </row>
    <row r="6946" spans="1:21">
      <c r="A6946" s="593">
        <f t="shared" si="648"/>
        <v>41564</v>
      </c>
      <c r="B6946" s="594">
        <v>41564.375401793979</v>
      </c>
      <c r="C6946" s="560">
        <f t="shared" si="649"/>
        <v>2013</v>
      </c>
      <c r="D6946" s="560">
        <f t="shared" si="650"/>
        <v>10</v>
      </c>
      <c r="E6946" s="560">
        <f t="shared" si="651"/>
        <v>17</v>
      </c>
      <c r="F6946" s="560">
        <f t="shared" si="652"/>
        <v>9</v>
      </c>
      <c r="G6946" s="595">
        <f t="shared" si="653"/>
        <v>5</v>
      </c>
      <c r="H6946" s="590">
        <f>CHOOSE('Output Sheet'!$B$4,'8760 Data'!J6946,'8760 Data'!K6946,'8760 Data'!L6946,'8760 Data'!M6946,'8760 Data'!N6946,'8760 Data'!O6946,'8760 Data'!P6946,'8760 Data'!Q6946,'8760 Data'!R6946,'8760 Data'!S6946,'8760 Data'!T6946,'8760 Data'!U6946)</f>
        <v>0</v>
      </c>
      <c r="I6946" s="591" t="e">
        <f>H6946/'Output Sheet'!$B$8</f>
        <v>#DIV/0!</v>
      </c>
      <c r="J6946" s="596"/>
      <c r="K6946" s="560"/>
      <c r="L6946" s="560"/>
      <c r="M6946" s="560"/>
      <c r="N6946" s="560"/>
      <c r="O6946" s="560"/>
      <c r="P6946" s="560"/>
      <c r="Q6946" s="560"/>
      <c r="R6946" s="560"/>
      <c r="S6946" s="560"/>
      <c r="T6946" s="560"/>
      <c r="U6946" s="560"/>
    </row>
    <row r="6947" spans="1:21">
      <c r="A6947" s="593">
        <f t="shared" si="648"/>
        <v>41564</v>
      </c>
      <c r="B6947" s="594">
        <v>41564.417068518516</v>
      </c>
      <c r="C6947" s="560">
        <f t="shared" si="649"/>
        <v>2013</v>
      </c>
      <c r="D6947" s="560">
        <f t="shared" si="650"/>
        <v>10</v>
      </c>
      <c r="E6947" s="560">
        <f t="shared" si="651"/>
        <v>17</v>
      </c>
      <c r="F6947" s="560">
        <f t="shared" si="652"/>
        <v>10</v>
      </c>
      <c r="G6947" s="595">
        <f t="shared" si="653"/>
        <v>5</v>
      </c>
      <c r="H6947" s="590">
        <f>CHOOSE('Output Sheet'!$B$4,'8760 Data'!J6947,'8760 Data'!K6947,'8760 Data'!L6947,'8760 Data'!M6947,'8760 Data'!N6947,'8760 Data'!O6947,'8760 Data'!P6947,'8760 Data'!Q6947,'8760 Data'!R6947,'8760 Data'!S6947,'8760 Data'!T6947,'8760 Data'!U6947)</f>
        <v>0</v>
      </c>
      <c r="I6947" s="591" t="e">
        <f>H6947/'Output Sheet'!$B$8</f>
        <v>#DIV/0!</v>
      </c>
      <c r="J6947" s="596"/>
      <c r="K6947" s="560"/>
      <c r="L6947" s="560"/>
      <c r="M6947" s="560"/>
      <c r="N6947" s="560"/>
      <c r="O6947" s="560"/>
      <c r="P6947" s="560"/>
      <c r="Q6947" s="560"/>
      <c r="R6947" s="560"/>
      <c r="S6947" s="560"/>
      <c r="T6947" s="560"/>
      <c r="U6947" s="560"/>
    </row>
    <row r="6948" spans="1:21">
      <c r="A6948" s="593">
        <f t="shared" si="648"/>
        <v>41564</v>
      </c>
      <c r="B6948" s="594">
        <v>41564.458735243054</v>
      </c>
      <c r="C6948" s="560">
        <f t="shared" si="649"/>
        <v>2013</v>
      </c>
      <c r="D6948" s="560">
        <f t="shared" si="650"/>
        <v>10</v>
      </c>
      <c r="E6948" s="560">
        <f t="shared" si="651"/>
        <v>17</v>
      </c>
      <c r="F6948" s="560">
        <f t="shared" si="652"/>
        <v>11</v>
      </c>
      <c r="G6948" s="595">
        <f t="shared" si="653"/>
        <v>5</v>
      </c>
      <c r="H6948" s="590">
        <f>CHOOSE('Output Sheet'!$B$4,'8760 Data'!J6948,'8760 Data'!K6948,'8760 Data'!L6948,'8760 Data'!M6948,'8760 Data'!N6948,'8760 Data'!O6948,'8760 Data'!P6948,'8760 Data'!Q6948,'8760 Data'!R6948,'8760 Data'!S6948,'8760 Data'!T6948,'8760 Data'!U6948)</f>
        <v>0</v>
      </c>
      <c r="I6948" s="591" t="e">
        <f>H6948/'Output Sheet'!$B$8</f>
        <v>#DIV/0!</v>
      </c>
      <c r="J6948" s="596"/>
      <c r="K6948" s="560"/>
      <c r="L6948" s="560"/>
      <c r="M6948" s="560"/>
      <c r="N6948" s="560"/>
      <c r="O6948" s="560"/>
      <c r="P6948" s="560"/>
      <c r="Q6948" s="560"/>
      <c r="R6948" s="560"/>
      <c r="S6948" s="560"/>
      <c r="T6948" s="560"/>
      <c r="U6948" s="560"/>
    </row>
    <row r="6949" spans="1:21">
      <c r="A6949" s="593">
        <f t="shared" si="648"/>
        <v>41564</v>
      </c>
      <c r="B6949" s="594">
        <v>41564.500401967591</v>
      </c>
      <c r="C6949" s="560">
        <f t="shared" si="649"/>
        <v>2013</v>
      </c>
      <c r="D6949" s="560">
        <f t="shared" si="650"/>
        <v>10</v>
      </c>
      <c r="E6949" s="560">
        <f t="shared" si="651"/>
        <v>17</v>
      </c>
      <c r="F6949" s="560">
        <f t="shared" si="652"/>
        <v>12</v>
      </c>
      <c r="G6949" s="595">
        <f t="shared" si="653"/>
        <v>5</v>
      </c>
      <c r="H6949" s="590">
        <f>CHOOSE('Output Sheet'!$B$4,'8760 Data'!J6949,'8760 Data'!K6949,'8760 Data'!L6949,'8760 Data'!M6949,'8760 Data'!N6949,'8760 Data'!O6949,'8760 Data'!P6949,'8760 Data'!Q6949,'8760 Data'!R6949,'8760 Data'!S6949,'8760 Data'!T6949,'8760 Data'!U6949)</f>
        <v>0</v>
      </c>
      <c r="I6949" s="591" t="e">
        <f>H6949/'Output Sheet'!$B$8</f>
        <v>#DIV/0!</v>
      </c>
      <c r="J6949" s="596"/>
      <c r="K6949" s="560"/>
      <c r="L6949" s="560"/>
      <c r="M6949" s="560"/>
      <c r="N6949" s="560"/>
      <c r="O6949" s="560"/>
      <c r="P6949" s="560"/>
      <c r="Q6949" s="560"/>
      <c r="R6949" s="560"/>
      <c r="S6949" s="560"/>
      <c r="T6949" s="560"/>
      <c r="U6949" s="560"/>
    </row>
    <row r="6950" spans="1:21">
      <c r="A6950" s="593">
        <f t="shared" si="648"/>
        <v>41564</v>
      </c>
      <c r="B6950" s="594">
        <v>41564.542068692128</v>
      </c>
      <c r="C6950" s="560">
        <f t="shared" si="649"/>
        <v>2013</v>
      </c>
      <c r="D6950" s="560">
        <f t="shared" si="650"/>
        <v>10</v>
      </c>
      <c r="E6950" s="560">
        <f t="shared" si="651"/>
        <v>17</v>
      </c>
      <c r="F6950" s="560">
        <f t="shared" si="652"/>
        <v>13</v>
      </c>
      <c r="G6950" s="595">
        <f t="shared" si="653"/>
        <v>5</v>
      </c>
      <c r="H6950" s="590">
        <f>CHOOSE('Output Sheet'!$B$4,'8760 Data'!J6950,'8760 Data'!K6950,'8760 Data'!L6950,'8760 Data'!M6950,'8760 Data'!N6950,'8760 Data'!O6950,'8760 Data'!P6950,'8760 Data'!Q6950,'8760 Data'!R6950,'8760 Data'!S6950,'8760 Data'!T6950,'8760 Data'!U6950)</f>
        <v>0</v>
      </c>
      <c r="I6950" s="591" t="e">
        <f>H6950/'Output Sheet'!$B$8</f>
        <v>#DIV/0!</v>
      </c>
      <c r="J6950" s="596"/>
      <c r="K6950" s="560"/>
      <c r="L6950" s="560"/>
      <c r="M6950" s="560"/>
      <c r="N6950" s="560"/>
      <c r="O6950" s="560"/>
      <c r="P6950" s="560"/>
      <c r="Q6950" s="560"/>
      <c r="R6950" s="560"/>
      <c r="S6950" s="560"/>
      <c r="T6950" s="560"/>
      <c r="U6950" s="560"/>
    </row>
    <row r="6951" spans="1:21">
      <c r="A6951" s="593">
        <f t="shared" si="648"/>
        <v>41564</v>
      </c>
      <c r="B6951" s="594">
        <v>41564.583735416665</v>
      </c>
      <c r="C6951" s="560">
        <f t="shared" si="649"/>
        <v>2013</v>
      </c>
      <c r="D6951" s="560">
        <f t="shared" si="650"/>
        <v>10</v>
      </c>
      <c r="E6951" s="560">
        <f t="shared" si="651"/>
        <v>17</v>
      </c>
      <c r="F6951" s="560">
        <f t="shared" si="652"/>
        <v>14</v>
      </c>
      <c r="G6951" s="595">
        <f t="shared" si="653"/>
        <v>5</v>
      </c>
      <c r="H6951" s="590">
        <f>CHOOSE('Output Sheet'!$B$4,'8760 Data'!J6951,'8760 Data'!K6951,'8760 Data'!L6951,'8760 Data'!M6951,'8760 Data'!N6951,'8760 Data'!O6951,'8760 Data'!P6951,'8760 Data'!Q6951,'8760 Data'!R6951,'8760 Data'!S6951,'8760 Data'!T6951,'8760 Data'!U6951)</f>
        <v>0</v>
      </c>
      <c r="I6951" s="591" t="e">
        <f>H6951/'Output Sheet'!$B$8</f>
        <v>#DIV/0!</v>
      </c>
      <c r="J6951" s="596"/>
      <c r="K6951" s="560"/>
      <c r="L6951" s="560"/>
      <c r="M6951" s="560"/>
      <c r="N6951" s="560"/>
      <c r="O6951" s="560"/>
      <c r="P6951" s="560"/>
      <c r="Q6951" s="560"/>
      <c r="R6951" s="560"/>
      <c r="S6951" s="560"/>
      <c r="T6951" s="560"/>
      <c r="U6951" s="560"/>
    </row>
    <row r="6952" spans="1:21">
      <c r="A6952" s="593">
        <f t="shared" si="648"/>
        <v>41564</v>
      </c>
      <c r="B6952" s="594">
        <v>41564.625402141202</v>
      </c>
      <c r="C6952" s="560">
        <f t="shared" si="649"/>
        <v>2013</v>
      </c>
      <c r="D6952" s="560">
        <f t="shared" si="650"/>
        <v>10</v>
      </c>
      <c r="E6952" s="560">
        <f t="shared" si="651"/>
        <v>17</v>
      </c>
      <c r="F6952" s="560">
        <f t="shared" si="652"/>
        <v>15</v>
      </c>
      <c r="G6952" s="595">
        <f t="shared" si="653"/>
        <v>5</v>
      </c>
      <c r="H6952" s="590">
        <f>CHOOSE('Output Sheet'!$B$4,'8760 Data'!J6952,'8760 Data'!K6952,'8760 Data'!L6952,'8760 Data'!M6952,'8760 Data'!N6952,'8760 Data'!O6952,'8760 Data'!P6952,'8760 Data'!Q6952,'8760 Data'!R6952,'8760 Data'!S6952,'8760 Data'!T6952,'8760 Data'!U6952)</f>
        <v>0</v>
      </c>
      <c r="I6952" s="591" t="e">
        <f>H6952/'Output Sheet'!$B$8</f>
        <v>#DIV/0!</v>
      </c>
      <c r="J6952" s="596"/>
      <c r="K6952" s="560"/>
      <c r="L6952" s="560"/>
      <c r="M6952" s="560"/>
      <c r="N6952" s="560"/>
      <c r="O6952" s="560"/>
      <c r="P6952" s="560"/>
      <c r="Q6952" s="560"/>
      <c r="R6952" s="560"/>
      <c r="S6952" s="560"/>
      <c r="T6952" s="560"/>
      <c r="U6952" s="560"/>
    </row>
    <row r="6953" spans="1:21">
      <c r="A6953" s="593">
        <f t="shared" si="648"/>
        <v>41564</v>
      </c>
      <c r="B6953" s="594">
        <v>41564.66706886574</v>
      </c>
      <c r="C6953" s="560">
        <f t="shared" si="649"/>
        <v>2013</v>
      </c>
      <c r="D6953" s="560">
        <f t="shared" si="650"/>
        <v>10</v>
      </c>
      <c r="E6953" s="560">
        <f t="shared" si="651"/>
        <v>17</v>
      </c>
      <c r="F6953" s="560">
        <f t="shared" si="652"/>
        <v>16</v>
      </c>
      <c r="G6953" s="595">
        <f t="shared" si="653"/>
        <v>5</v>
      </c>
      <c r="H6953" s="590">
        <f>CHOOSE('Output Sheet'!$B$4,'8760 Data'!J6953,'8760 Data'!K6953,'8760 Data'!L6953,'8760 Data'!M6953,'8760 Data'!N6953,'8760 Data'!O6953,'8760 Data'!P6953,'8760 Data'!Q6953,'8760 Data'!R6953,'8760 Data'!S6953,'8760 Data'!T6953,'8760 Data'!U6953)</f>
        <v>0</v>
      </c>
      <c r="I6953" s="591" t="e">
        <f>H6953/'Output Sheet'!$B$8</f>
        <v>#DIV/0!</v>
      </c>
      <c r="J6953" s="596"/>
      <c r="K6953" s="560"/>
      <c r="L6953" s="560"/>
      <c r="M6953" s="560"/>
      <c r="N6953" s="560"/>
      <c r="O6953" s="560"/>
      <c r="P6953" s="560"/>
      <c r="Q6953" s="560"/>
      <c r="R6953" s="560"/>
      <c r="S6953" s="560"/>
      <c r="T6953" s="560"/>
      <c r="U6953" s="560"/>
    </row>
    <row r="6954" spans="1:21">
      <c r="A6954" s="593">
        <f t="shared" si="648"/>
        <v>41564</v>
      </c>
      <c r="B6954" s="594">
        <v>41564.708735590277</v>
      </c>
      <c r="C6954" s="560">
        <f t="shared" si="649"/>
        <v>2013</v>
      </c>
      <c r="D6954" s="560">
        <f t="shared" si="650"/>
        <v>10</v>
      </c>
      <c r="E6954" s="560">
        <f t="shared" si="651"/>
        <v>17</v>
      </c>
      <c r="F6954" s="560">
        <f t="shared" si="652"/>
        <v>17</v>
      </c>
      <c r="G6954" s="595">
        <f t="shared" si="653"/>
        <v>5</v>
      </c>
      <c r="H6954" s="590">
        <f>CHOOSE('Output Sheet'!$B$4,'8760 Data'!J6954,'8760 Data'!K6954,'8760 Data'!L6954,'8760 Data'!M6954,'8760 Data'!N6954,'8760 Data'!O6954,'8760 Data'!P6954,'8760 Data'!Q6954,'8760 Data'!R6954,'8760 Data'!S6954,'8760 Data'!T6954,'8760 Data'!U6954)</f>
        <v>0</v>
      </c>
      <c r="I6954" s="591" t="e">
        <f>H6954/'Output Sheet'!$B$8</f>
        <v>#DIV/0!</v>
      </c>
      <c r="J6954" s="596"/>
      <c r="K6954" s="560"/>
      <c r="L6954" s="560"/>
      <c r="M6954" s="560"/>
      <c r="N6954" s="560"/>
      <c r="O6954" s="560"/>
      <c r="P6954" s="560"/>
      <c r="Q6954" s="560"/>
      <c r="R6954" s="560"/>
      <c r="S6954" s="560"/>
      <c r="T6954" s="560"/>
      <c r="U6954" s="560"/>
    </row>
    <row r="6955" spans="1:21">
      <c r="A6955" s="593">
        <f t="shared" si="648"/>
        <v>41564</v>
      </c>
      <c r="B6955" s="594">
        <v>41564.750402314814</v>
      </c>
      <c r="C6955" s="560">
        <f t="shared" si="649"/>
        <v>2013</v>
      </c>
      <c r="D6955" s="560">
        <f t="shared" si="650"/>
        <v>10</v>
      </c>
      <c r="E6955" s="560">
        <f t="shared" si="651"/>
        <v>17</v>
      </c>
      <c r="F6955" s="560">
        <f t="shared" si="652"/>
        <v>18</v>
      </c>
      <c r="G6955" s="595">
        <f t="shared" si="653"/>
        <v>5</v>
      </c>
      <c r="H6955" s="590">
        <f>CHOOSE('Output Sheet'!$B$4,'8760 Data'!J6955,'8760 Data'!K6955,'8760 Data'!L6955,'8760 Data'!M6955,'8760 Data'!N6955,'8760 Data'!O6955,'8760 Data'!P6955,'8760 Data'!Q6955,'8760 Data'!R6955,'8760 Data'!S6955,'8760 Data'!T6955,'8760 Data'!U6955)</f>
        <v>0</v>
      </c>
      <c r="I6955" s="591" t="e">
        <f>H6955/'Output Sheet'!$B$8</f>
        <v>#DIV/0!</v>
      </c>
      <c r="J6955" s="596"/>
      <c r="K6955" s="560"/>
      <c r="L6955" s="560"/>
      <c r="M6955" s="560"/>
      <c r="N6955" s="560"/>
      <c r="O6955" s="560"/>
      <c r="P6955" s="560"/>
      <c r="Q6955" s="560"/>
      <c r="R6955" s="560"/>
      <c r="S6955" s="560"/>
      <c r="T6955" s="560"/>
      <c r="U6955" s="560"/>
    </row>
    <row r="6956" spans="1:21">
      <c r="A6956" s="593">
        <f t="shared" si="648"/>
        <v>41564</v>
      </c>
      <c r="B6956" s="594">
        <v>41564.792069039351</v>
      </c>
      <c r="C6956" s="560">
        <f t="shared" si="649"/>
        <v>2013</v>
      </c>
      <c r="D6956" s="560">
        <f t="shared" si="650"/>
        <v>10</v>
      </c>
      <c r="E6956" s="560">
        <f t="shared" si="651"/>
        <v>17</v>
      </c>
      <c r="F6956" s="560">
        <f t="shared" si="652"/>
        <v>19</v>
      </c>
      <c r="G6956" s="595">
        <f t="shared" si="653"/>
        <v>5</v>
      </c>
      <c r="H6956" s="590">
        <f>CHOOSE('Output Sheet'!$B$4,'8760 Data'!J6956,'8760 Data'!K6956,'8760 Data'!L6956,'8760 Data'!M6956,'8760 Data'!N6956,'8760 Data'!O6956,'8760 Data'!P6956,'8760 Data'!Q6956,'8760 Data'!R6956,'8760 Data'!S6956,'8760 Data'!T6956,'8760 Data'!U6956)</f>
        <v>0</v>
      </c>
      <c r="I6956" s="591" t="e">
        <f>H6956/'Output Sheet'!$B$8</f>
        <v>#DIV/0!</v>
      </c>
      <c r="J6956" s="596"/>
      <c r="K6956" s="560"/>
      <c r="L6956" s="560"/>
      <c r="M6956" s="560"/>
      <c r="N6956" s="560"/>
      <c r="O6956" s="560"/>
      <c r="P6956" s="560"/>
      <c r="Q6956" s="560"/>
      <c r="R6956" s="560"/>
      <c r="S6956" s="560"/>
      <c r="T6956" s="560"/>
      <c r="U6956" s="560"/>
    </row>
    <row r="6957" spans="1:21">
      <c r="A6957" s="593">
        <f t="shared" si="648"/>
        <v>41564</v>
      </c>
      <c r="B6957" s="594">
        <v>41564.833735763888</v>
      </c>
      <c r="C6957" s="560">
        <f t="shared" si="649"/>
        <v>2013</v>
      </c>
      <c r="D6957" s="560">
        <f t="shared" si="650"/>
        <v>10</v>
      </c>
      <c r="E6957" s="560">
        <f t="shared" si="651"/>
        <v>17</v>
      </c>
      <c r="F6957" s="560">
        <f t="shared" si="652"/>
        <v>20</v>
      </c>
      <c r="G6957" s="595">
        <f t="shared" si="653"/>
        <v>5</v>
      </c>
      <c r="H6957" s="590">
        <f>CHOOSE('Output Sheet'!$B$4,'8760 Data'!J6957,'8760 Data'!K6957,'8760 Data'!L6957,'8760 Data'!M6957,'8760 Data'!N6957,'8760 Data'!O6957,'8760 Data'!P6957,'8760 Data'!Q6957,'8760 Data'!R6957,'8760 Data'!S6957,'8760 Data'!T6957,'8760 Data'!U6957)</f>
        <v>0</v>
      </c>
      <c r="I6957" s="591" t="e">
        <f>H6957/'Output Sheet'!$B$8</f>
        <v>#DIV/0!</v>
      </c>
      <c r="J6957" s="596"/>
      <c r="K6957" s="560"/>
      <c r="L6957" s="560"/>
      <c r="M6957" s="560"/>
      <c r="N6957" s="560"/>
      <c r="O6957" s="560"/>
      <c r="P6957" s="560"/>
      <c r="Q6957" s="560"/>
      <c r="R6957" s="560"/>
      <c r="S6957" s="560"/>
      <c r="T6957" s="560"/>
      <c r="U6957" s="560"/>
    </row>
    <row r="6958" spans="1:21">
      <c r="A6958" s="593">
        <f t="shared" si="648"/>
        <v>41564</v>
      </c>
      <c r="B6958" s="594">
        <v>41564.875402488426</v>
      </c>
      <c r="C6958" s="560">
        <f t="shared" si="649"/>
        <v>2013</v>
      </c>
      <c r="D6958" s="560">
        <f t="shared" si="650"/>
        <v>10</v>
      </c>
      <c r="E6958" s="560">
        <f t="shared" si="651"/>
        <v>17</v>
      </c>
      <c r="F6958" s="560">
        <f t="shared" si="652"/>
        <v>21</v>
      </c>
      <c r="G6958" s="595">
        <f t="shared" si="653"/>
        <v>5</v>
      </c>
      <c r="H6958" s="590">
        <f>CHOOSE('Output Sheet'!$B$4,'8760 Data'!J6958,'8760 Data'!K6958,'8760 Data'!L6958,'8760 Data'!M6958,'8760 Data'!N6958,'8760 Data'!O6958,'8760 Data'!P6958,'8760 Data'!Q6958,'8760 Data'!R6958,'8760 Data'!S6958,'8760 Data'!T6958,'8760 Data'!U6958)</f>
        <v>0</v>
      </c>
      <c r="I6958" s="591" t="e">
        <f>H6958/'Output Sheet'!$B$8</f>
        <v>#DIV/0!</v>
      </c>
      <c r="J6958" s="596"/>
      <c r="K6958" s="560"/>
      <c r="L6958" s="560"/>
      <c r="M6958" s="560"/>
      <c r="N6958" s="560"/>
      <c r="O6958" s="560"/>
      <c r="P6958" s="560"/>
      <c r="Q6958" s="560"/>
      <c r="R6958" s="560"/>
      <c r="S6958" s="560"/>
      <c r="T6958" s="560"/>
      <c r="U6958" s="560"/>
    </row>
    <row r="6959" spans="1:21">
      <c r="A6959" s="593">
        <f t="shared" si="648"/>
        <v>41564</v>
      </c>
      <c r="B6959" s="594">
        <v>41564.917069212963</v>
      </c>
      <c r="C6959" s="560">
        <f t="shared" si="649"/>
        <v>2013</v>
      </c>
      <c r="D6959" s="560">
        <f t="shared" si="650"/>
        <v>10</v>
      </c>
      <c r="E6959" s="560">
        <f t="shared" si="651"/>
        <v>17</v>
      </c>
      <c r="F6959" s="560">
        <f t="shared" si="652"/>
        <v>22</v>
      </c>
      <c r="G6959" s="595">
        <f t="shared" si="653"/>
        <v>5</v>
      </c>
      <c r="H6959" s="590">
        <f>CHOOSE('Output Sheet'!$B$4,'8760 Data'!J6959,'8760 Data'!K6959,'8760 Data'!L6959,'8760 Data'!M6959,'8760 Data'!N6959,'8760 Data'!O6959,'8760 Data'!P6959,'8760 Data'!Q6959,'8760 Data'!R6959,'8760 Data'!S6959,'8760 Data'!T6959,'8760 Data'!U6959)</f>
        <v>0</v>
      </c>
      <c r="I6959" s="591" t="e">
        <f>H6959/'Output Sheet'!$B$8</f>
        <v>#DIV/0!</v>
      </c>
      <c r="J6959" s="596"/>
      <c r="K6959" s="560"/>
      <c r="L6959" s="560"/>
      <c r="M6959" s="560"/>
      <c r="N6959" s="560"/>
      <c r="O6959" s="560"/>
      <c r="P6959" s="560"/>
      <c r="Q6959" s="560"/>
      <c r="R6959" s="560"/>
      <c r="S6959" s="560"/>
      <c r="T6959" s="560"/>
      <c r="U6959" s="560"/>
    </row>
    <row r="6960" spans="1:21">
      <c r="A6960" s="593">
        <f t="shared" si="648"/>
        <v>41564</v>
      </c>
      <c r="B6960" s="594">
        <v>41564.9587359375</v>
      </c>
      <c r="C6960" s="560">
        <f t="shared" si="649"/>
        <v>2013</v>
      </c>
      <c r="D6960" s="560">
        <f t="shared" si="650"/>
        <v>10</v>
      </c>
      <c r="E6960" s="560">
        <f t="shared" si="651"/>
        <v>17</v>
      </c>
      <c r="F6960" s="560">
        <f t="shared" si="652"/>
        <v>23</v>
      </c>
      <c r="G6960" s="595">
        <f t="shared" si="653"/>
        <v>5</v>
      </c>
      <c r="H6960" s="590">
        <f>CHOOSE('Output Sheet'!$B$4,'8760 Data'!J6960,'8760 Data'!K6960,'8760 Data'!L6960,'8760 Data'!M6960,'8760 Data'!N6960,'8760 Data'!O6960,'8760 Data'!P6960,'8760 Data'!Q6960,'8760 Data'!R6960,'8760 Data'!S6960,'8760 Data'!T6960,'8760 Data'!U6960)</f>
        <v>0</v>
      </c>
      <c r="I6960" s="591" t="e">
        <f>H6960/'Output Sheet'!$B$8</f>
        <v>#DIV/0!</v>
      </c>
      <c r="J6960" s="596"/>
      <c r="K6960" s="560"/>
      <c r="L6960" s="560"/>
      <c r="M6960" s="560"/>
      <c r="N6960" s="560"/>
      <c r="O6960" s="560"/>
      <c r="P6960" s="560"/>
      <c r="Q6960" s="560"/>
      <c r="R6960" s="560"/>
      <c r="S6960" s="560"/>
      <c r="T6960" s="560"/>
      <c r="U6960" s="560"/>
    </row>
    <row r="6961" spans="1:21">
      <c r="A6961" s="593">
        <f t="shared" si="648"/>
        <v>41565</v>
      </c>
      <c r="B6961" s="594">
        <v>41565.000402662037</v>
      </c>
      <c r="C6961" s="560">
        <f t="shared" si="649"/>
        <v>2013</v>
      </c>
      <c r="D6961" s="560">
        <f t="shared" si="650"/>
        <v>10</v>
      </c>
      <c r="E6961" s="560">
        <f t="shared" si="651"/>
        <v>18</v>
      </c>
      <c r="F6961" s="560">
        <f t="shared" si="652"/>
        <v>24</v>
      </c>
      <c r="G6961" s="595">
        <f t="shared" si="653"/>
        <v>6</v>
      </c>
      <c r="H6961" s="590">
        <f>CHOOSE('Output Sheet'!$B$4,'8760 Data'!J6961,'8760 Data'!K6961,'8760 Data'!L6961,'8760 Data'!M6961,'8760 Data'!N6961,'8760 Data'!O6961,'8760 Data'!P6961,'8760 Data'!Q6961,'8760 Data'!R6961,'8760 Data'!S6961,'8760 Data'!T6961,'8760 Data'!U6961)</f>
        <v>0</v>
      </c>
      <c r="I6961" s="591" t="e">
        <f>H6961/'Output Sheet'!$B$8</f>
        <v>#DIV/0!</v>
      </c>
      <c r="J6961" s="596"/>
      <c r="K6961" s="560"/>
      <c r="L6961" s="560"/>
      <c r="M6961" s="560"/>
      <c r="N6961" s="560"/>
      <c r="O6961" s="560"/>
      <c r="P6961" s="560"/>
      <c r="Q6961" s="560"/>
      <c r="R6961" s="560"/>
      <c r="S6961" s="560"/>
      <c r="T6961" s="560"/>
      <c r="U6961" s="560"/>
    </row>
    <row r="6962" spans="1:21">
      <c r="A6962" s="593">
        <f t="shared" si="648"/>
        <v>41565</v>
      </c>
      <c r="B6962" s="594">
        <v>41565.042069386574</v>
      </c>
      <c r="C6962" s="560">
        <f t="shared" si="649"/>
        <v>2013</v>
      </c>
      <c r="D6962" s="560">
        <f t="shared" si="650"/>
        <v>10</v>
      </c>
      <c r="E6962" s="560">
        <f t="shared" si="651"/>
        <v>18</v>
      </c>
      <c r="F6962" s="560">
        <f t="shared" si="652"/>
        <v>1</v>
      </c>
      <c r="G6962" s="595">
        <f t="shared" si="653"/>
        <v>6</v>
      </c>
      <c r="H6962" s="590">
        <f>CHOOSE('Output Sheet'!$B$4,'8760 Data'!J6962,'8760 Data'!K6962,'8760 Data'!L6962,'8760 Data'!M6962,'8760 Data'!N6962,'8760 Data'!O6962,'8760 Data'!P6962,'8760 Data'!Q6962,'8760 Data'!R6962,'8760 Data'!S6962,'8760 Data'!T6962,'8760 Data'!U6962)</f>
        <v>0</v>
      </c>
      <c r="I6962" s="591" t="e">
        <f>H6962/'Output Sheet'!$B$8</f>
        <v>#DIV/0!</v>
      </c>
      <c r="J6962" s="596"/>
      <c r="K6962" s="560"/>
      <c r="L6962" s="560"/>
      <c r="M6962" s="560"/>
      <c r="N6962" s="560"/>
      <c r="O6962" s="560"/>
      <c r="P6962" s="560"/>
      <c r="Q6962" s="560"/>
      <c r="R6962" s="560"/>
      <c r="S6962" s="560"/>
      <c r="T6962" s="560"/>
      <c r="U6962" s="560"/>
    </row>
    <row r="6963" spans="1:21">
      <c r="A6963" s="593">
        <f t="shared" si="648"/>
        <v>41565</v>
      </c>
      <c r="B6963" s="594">
        <v>41565.083736111112</v>
      </c>
      <c r="C6963" s="560">
        <f t="shared" si="649"/>
        <v>2013</v>
      </c>
      <c r="D6963" s="560">
        <f t="shared" si="650"/>
        <v>10</v>
      </c>
      <c r="E6963" s="560">
        <f t="shared" si="651"/>
        <v>18</v>
      </c>
      <c r="F6963" s="560">
        <f t="shared" si="652"/>
        <v>2</v>
      </c>
      <c r="G6963" s="595">
        <f t="shared" si="653"/>
        <v>6</v>
      </c>
      <c r="H6963" s="590">
        <f>CHOOSE('Output Sheet'!$B$4,'8760 Data'!J6963,'8760 Data'!K6963,'8760 Data'!L6963,'8760 Data'!M6963,'8760 Data'!N6963,'8760 Data'!O6963,'8760 Data'!P6963,'8760 Data'!Q6963,'8760 Data'!R6963,'8760 Data'!S6963,'8760 Data'!T6963,'8760 Data'!U6963)</f>
        <v>0</v>
      </c>
      <c r="I6963" s="591" t="e">
        <f>H6963/'Output Sheet'!$B$8</f>
        <v>#DIV/0!</v>
      </c>
      <c r="J6963" s="596"/>
      <c r="K6963" s="560"/>
      <c r="L6963" s="560"/>
      <c r="M6963" s="560"/>
      <c r="N6963" s="560"/>
      <c r="O6963" s="560"/>
      <c r="P6963" s="560"/>
      <c r="Q6963" s="560"/>
      <c r="R6963" s="560"/>
      <c r="S6963" s="560"/>
      <c r="T6963" s="560"/>
      <c r="U6963" s="560"/>
    </row>
    <row r="6964" spans="1:21">
      <c r="A6964" s="593">
        <f t="shared" si="648"/>
        <v>41565</v>
      </c>
      <c r="B6964" s="594">
        <v>41565.125402835649</v>
      </c>
      <c r="C6964" s="560">
        <f t="shared" si="649"/>
        <v>2013</v>
      </c>
      <c r="D6964" s="560">
        <f t="shared" si="650"/>
        <v>10</v>
      </c>
      <c r="E6964" s="560">
        <f t="shared" si="651"/>
        <v>18</v>
      </c>
      <c r="F6964" s="560">
        <f t="shared" si="652"/>
        <v>3</v>
      </c>
      <c r="G6964" s="595">
        <f t="shared" si="653"/>
        <v>6</v>
      </c>
      <c r="H6964" s="590">
        <f>CHOOSE('Output Sheet'!$B$4,'8760 Data'!J6964,'8760 Data'!K6964,'8760 Data'!L6964,'8760 Data'!M6964,'8760 Data'!N6964,'8760 Data'!O6964,'8760 Data'!P6964,'8760 Data'!Q6964,'8760 Data'!R6964,'8760 Data'!S6964,'8760 Data'!T6964,'8760 Data'!U6964)</f>
        <v>0</v>
      </c>
      <c r="I6964" s="591" t="e">
        <f>H6964/'Output Sheet'!$B$8</f>
        <v>#DIV/0!</v>
      </c>
      <c r="J6964" s="596"/>
      <c r="K6964" s="560"/>
      <c r="L6964" s="560"/>
      <c r="M6964" s="560"/>
      <c r="N6964" s="560"/>
      <c r="O6964" s="560"/>
      <c r="P6964" s="560"/>
      <c r="Q6964" s="560"/>
      <c r="R6964" s="560"/>
      <c r="S6964" s="560"/>
      <c r="T6964" s="560"/>
      <c r="U6964" s="560"/>
    </row>
    <row r="6965" spans="1:21">
      <c r="A6965" s="593">
        <f t="shared" si="648"/>
        <v>41565</v>
      </c>
      <c r="B6965" s="594">
        <v>41565.167069560186</v>
      </c>
      <c r="C6965" s="560">
        <f t="shared" si="649"/>
        <v>2013</v>
      </c>
      <c r="D6965" s="560">
        <f t="shared" si="650"/>
        <v>10</v>
      </c>
      <c r="E6965" s="560">
        <f t="shared" si="651"/>
        <v>18</v>
      </c>
      <c r="F6965" s="560">
        <f t="shared" si="652"/>
        <v>4</v>
      </c>
      <c r="G6965" s="595">
        <f t="shared" si="653"/>
        <v>6</v>
      </c>
      <c r="H6965" s="590">
        <f>CHOOSE('Output Sheet'!$B$4,'8760 Data'!J6965,'8760 Data'!K6965,'8760 Data'!L6965,'8760 Data'!M6965,'8760 Data'!N6965,'8760 Data'!O6965,'8760 Data'!P6965,'8760 Data'!Q6965,'8760 Data'!R6965,'8760 Data'!S6965,'8760 Data'!T6965,'8760 Data'!U6965)</f>
        <v>0</v>
      </c>
      <c r="I6965" s="591" t="e">
        <f>H6965/'Output Sheet'!$B$8</f>
        <v>#DIV/0!</v>
      </c>
      <c r="J6965" s="596"/>
      <c r="K6965" s="560"/>
      <c r="L6965" s="560"/>
      <c r="M6965" s="560"/>
      <c r="N6965" s="560"/>
      <c r="O6965" s="560"/>
      <c r="P6965" s="560"/>
      <c r="Q6965" s="560"/>
      <c r="R6965" s="560"/>
      <c r="S6965" s="560"/>
      <c r="T6965" s="560"/>
      <c r="U6965" s="560"/>
    </row>
    <row r="6966" spans="1:21">
      <c r="A6966" s="593">
        <f t="shared" si="648"/>
        <v>41565</v>
      </c>
      <c r="B6966" s="594">
        <v>41565.208736284723</v>
      </c>
      <c r="C6966" s="560">
        <f t="shared" si="649"/>
        <v>2013</v>
      </c>
      <c r="D6966" s="560">
        <f t="shared" si="650"/>
        <v>10</v>
      </c>
      <c r="E6966" s="560">
        <f t="shared" si="651"/>
        <v>18</v>
      </c>
      <c r="F6966" s="560">
        <f t="shared" si="652"/>
        <v>5</v>
      </c>
      <c r="G6966" s="595">
        <f t="shared" si="653"/>
        <v>6</v>
      </c>
      <c r="H6966" s="590">
        <f>CHOOSE('Output Sheet'!$B$4,'8760 Data'!J6966,'8760 Data'!K6966,'8760 Data'!L6966,'8760 Data'!M6966,'8760 Data'!N6966,'8760 Data'!O6966,'8760 Data'!P6966,'8760 Data'!Q6966,'8760 Data'!R6966,'8760 Data'!S6966,'8760 Data'!T6966,'8760 Data'!U6966)</f>
        <v>0</v>
      </c>
      <c r="I6966" s="591" t="e">
        <f>H6966/'Output Sheet'!$B$8</f>
        <v>#DIV/0!</v>
      </c>
      <c r="J6966" s="596"/>
      <c r="K6966" s="560"/>
      <c r="L6966" s="560"/>
      <c r="M6966" s="560"/>
      <c r="N6966" s="560"/>
      <c r="O6966" s="560"/>
      <c r="P6966" s="560"/>
      <c r="Q6966" s="560"/>
      <c r="R6966" s="560"/>
      <c r="S6966" s="560"/>
      <c r="T6966" s="560"/>
      <c r="U6966" s="560"/>
    </row>
    <row r="6967" spans="1:21">
      <c r="A6967" s="593">
        <f t="shared" si="648"/>
        <v>41565</v>
      </c>
      <c r="B6967" s="594">
        <v>41565.25040300926</v>
      </c>
      <c r="C6967" s="560">
        <f t="shared" si="649"/>
        <v>2013</v>
      </c>
      <c r="D6967" s="560">
        <f t="shared" si="650"/>
        <v>10</v>
      </c>
      <c r="E6967" s="560">
        <f t="shared" si="651"/>
        <v>18</v>
      </c>
      <c r="F6967" s="560">
        <f t="shared" si="652"/>
        <v>6</v>
      </c>
      <c r="G6967" s="595">
        <f t="shared" si="653"/>
        <v>6</v>
      </c>
      <c r="H6967" s="590">
        <f>CHOOSE('Output Sheet'!$B$4,'8760 Data'!J6967,'8760 Data'!K6967,'8760 Data'!L6967,'8760 Data'!M6967,'8760 Data'!N6967,'8760 Data'!O6967,'8760 Data'!P6967,'8760 Data'!Q6967,'8760 Data'!R6967,'8760 Data'!S6967,'8760 Data'!T6967,'8760 Data'!U6967)</f>
        <v>0</v>
      </c>
      <c r="I6967" s="591" t="e">
        <f>H6967/'Output Sheet'!$B$8</f>
        <v>#DIV/0!</v>
      </c>
      <c r="J6967" s="596"/>
      <c r="K6967" s="560"/>
      <c r="L6967" s="560"/>
      <c r="M6967" s="560"/>
      <c r="N6967" s="560"/>
      <c r="O6967" s="560"/>
      <c r="P6967" s="560"/>
      <c r="Q6967" s="560"/>
      <c r="R6967" s="560"/>
      <c r="S6967" s="560"/>
      <c r="T6967" s="560"/>
      <c r="U6967" s="560"/>
    </row>
    <row r="6968" spans="1:21">
      <c r="A6968" s="593">
        <f t="shared" si="648"/>
        <v>41565</v>
      </c>
      <c r="B6968" s="594">
        <v>41565.292069733798</v>
      </c>
      <c r="C6968" s="560">
        <f t="shared" si="649"/>
        <v>2013</v>
      </c>
      <c r="D6968" s="560">
        <f t="shared" si="650"/>
        <v>10</v>
      </c>
      <c r="E6968" s="560">
        <f t="shared" si="651"/>
        <v>18</v>
      </c>
      <c r="F6968" s="560">
        <f t="shared" si="652"/>
        <v>7</v>
      </c>
      <c r="G6968" s="595">
        <f t="shared" si="653"/>
        <v>6</v>
      </c>
      <c r="H6968" s="590">
        <f>CHOOSE('Output Sheet'!$B$4,'8760 Data'!J6968,'8760 Data'!K6968,'8760 Data'!L6968,'8760 Data'!M6968,'8760 Data'!N6968,'8760 Data'!O6968,'8760 Data'!P6968,'8760 Data'!Q6968,'8760 Data'!R6968,'8760 Data'!S6968,'8760 Data'!T6968,'8760 Data'!U6968)</f>
        <v>0</v>
      </c>
      <c r="I6968" s="591" t="e">
        <f>H6968/'Output Sheet'!$B$8</f>
        <v>#DIV/0!</v>
      </c>
      <c r="J6968" s="596"/>
      <c r="K6968" s="560"/>
      <c r="L6968" s="560"/>
      <c r="M6968" s="560"/>
      <c r="N6968" s="560"/>
      <c r="O6968" s="560"/>
      <c r="P6968" s="560"/>
      <c r="Q6968" s="560"/>
      <c r="R6968" s="560"/>
      <c r="S6968" s="560"/>
      <c r="T6968" s="560"/>
      <c r="U6968" s="560"/>
    </row>
    <row r="6969" spans="1:21">
      <c r="A6969" s="593">
        <f t="shared" si="648"/>
        <v>41565</v>
      </c>
      <c r="B6969" s="594">
        <v>41565.333736458335</v>
      </c>
      <c r="C6969" s="560">
        <f t="shared" si="649"/>
        <v>2013</v>
      </c>
      <c r="D6969" s="560">
        <f t="shared" si="650"/>
        <v>10</v>
      </c>
      <c r="E6969" s="560">
        <f t="shared" si="651"/>
        <v>18</v>
      </c>
      <c r="F6969" s="560">
        <f t="shared" si="652"/>
        <v>8</v>
      </c>
      <c r="G6969" s="595">
        <f t="shared" si="653"/>
        <v>6</v>
      </c>
      <c r="H6969" s="590">
        <f>CHOOSE('Output Sheet'!$B$4,'8760 Data'!J6969,'8760 Data'!K6969,'8760 Data'!L6969,'8760 Data'!M6969,'8760 Data'!N6969,'8760 Data'!O6969,'8760 Data'!P6969,'8760 Data'!Q6969,'8760 Data'!R6969,'8760 Data'!S6969,'8760 Data'!T6969,'8760 Data'!U6969)</f>
        <v>0</v>
      </c>
      <c r="I6969" s="591" t="e">
        <f>H6969/'Output Sheet'!$B$8</f>
        <v>#DIV/0!</v>
      </c>
      <c r="J6969" s="596"/>
      <c r="K6969" s="560"/>
      <c r="L6969" s="560"/>
      <c r="M6969" s="560"/>
      <c r="N6969" s="560"/>
      <c r="O6969" s="560"/>
      <c r="P6969" s="560"/>
      <c r="Q6969" s="560"/>
      <c r="R6969" s="560"/>
      <c r="S6969" s="560"/>
      <c r="T6969" s="560"/>
      <c r="U6969" s="560"/>
    </row>
    <row r="6970" spans="1:21">
      <c r="A6970" s="593">
        <f t="shared" si="648"/>
        <v>41565</v>
      </c>
      <c r="B6970" s="594">
        <v>41565.375403182872</v>
      </c>
      <c r="C6970" s="560">
        <f t="shared" si="649"/>
        <v>2013</v>
      </c>
      <c r="D6970" s="560">
        <f t="shared" si="650"/>
        <v>10</v>
      </c>
      <c r="E6970" s="560">
        <f t="shared" si="651"/>
        <v>18</v>
      </c>
      <c r="F6970" s="560">
        <f t="shared" si="652"/>
        <v>9</v>
      </c>
      <c r="G6970" s="595">
        <f t="shared" si="653"/>
        <v>6</v>
      </c>
      <c r="H6970" s="590">
        <f>CHOOSE('Output Sheet'!$B$4,'8760 Data'!J6970,'8760 Data'!K6970,'8760 Data'!L6970,'8760 Data'!M6970,'8760 Data'!N6970,'8760 Data'!O6970,'8760 Data'!P6970,'8760 Data'!Q6970,'8760 Data'!R6970,'8760 Data'!S6970,'8760 Data'!T6970,'8760 Data'!U6970)</f>
        <v>0</v>
      </c>
      <c r="I6970" s="591" t="e">
        <f>H6970/'Output Sheet'!$B$8</f>
        <v>#DIV/0!</v>
      </c>
      <c r="J6970" s="596"/>
      <c r="K6970" s="560"/>
      <c r="L6970" s="560"/>
      <c r="M6970" s="560"/>
      <c r="N6970" s="560"/>
      <c r="O6970" s="560"/>
      <c r="P6970" s="560"/>
      <c r="Q6970" s="560"/>
      <c r="R6970" s="560"/>
      <c r="S6970" s="560"/>
      <c r="T6970" s="560"/>
      <c r="U6970" s="560"/>
    </row>
    <row r="6971" spans="1:21">
      <c r="A6971" s="593">
        <f t="shared" si="648"/>
        <v>41565</v>
      </c>
      <c r="B6971" s="594">
        <v>41565.417069907409</v>
      </c>
      <c r="C6971" s="560">
        <f t="shared" si="649"/>
        <v>2013</v>
      </c>
      <c r="D6971" s="560">
        <f t="shared" si="650"/>
        <v>10</v>
      </c>
      <c r="E6971" s="560">
        <f t="shared" si="651"/>
        <v>18</v>
      </c>
      <c r="F6971" s="560">
        <f t="shared" si="652"/>
        <v>10</v>
      </c>
      <c r="G6971" s="595">
        <f t="shared" si="653"/>
        <v>6</v>
      </c>
      <c r="H6971" s="590">
        <f>CHOOSE('Output Sheet'!$B$4,'8760 Data'!J6971,'8760 Data'!K6971,'8760 Data'!L6971,'8760 Data'!M6971,'8760 Data'!N6971,'8760 Data'!O6971,'8760 Data'!P6971,'8760 Data'!Q6971,'8760 Data'!R6971,'8760 Data'!S6971,'8760 Data'!T6971,'8760 Data'!U6971)</f>
        <v>0</v>
      </c>
      <c r="I6971" s="591" t="e">
        <f>H6971/'Output Sheet'!$B$8</f>
        <v>#DIV/0!</v>
      </c>
      <c r="J6971" s="596"/>
      <c r="K6971" s="560"/>
      <c r="L6971" s="560"/>
      <c r="M6971" s="560"/>
      <c r="N6971" s="560"/>
      <c r="O6971" s="560"/>
      <c r="P6971" s="560"/>
      <c r="Q6971" s="560"/>
      <c r="R6971" s="560"/>
      <c r="S6971" s="560"/>
      <c r="T6971" s="560"/>
      <c r="U6971" s="560"/>
    </row>
    <row r="6972" spans="1:21">
      <c r="A6972" s="593">
        <f t="shared" si="648"/>
        <v>41565</v>
      </c>
      <c r="B6972" s="594">
        <v>41565.458736631947</v>
      </c>
      <c r="C6972" s="560">
        <f t="shared" si="649"/>
        <v>2013</v>
      </c>
      <c r="D6972" s="560">
        <f t="shared" si="650"/>
        <v>10</v>
      </c>
      <c r="E6972" s="560">
        <f t="shared" si="651"/>
        <v>18</v>
      </c>
      <c r="F6972" s="560">
        <f t="shared" si="652"/>
        <v>11</v>
      </c>
      <c r="G6972" s="595">
        <f t="shared" si="653"/>
        <v>6</v>
      </c>
      <c r="H6972" s="590">
        <f>CHOOSE('Output Sheet'!$B$4,'8760 Data'!J6972,'8760 Data'!K6972,'8760 Data'!L6972,'8760 Data'!M6972,'8760 Data'!N6972,'8760 Data'!O6972,'8760 Data'!P6972,'8760 Data'!Q6972,'8760 Data'!R6972,'8760 Data'!S6972,'8760 Data'!T6972,'8760 Data'!U6972)</f>
        <v>0</v>
      </c>
      <c r="I6972" s="591" t="e">
        <f>H6972/'Output Sheet'!$B$8</f>
        <v>#DIV/0!</v>
      </c>
      <c r="J6972" s="596"/>
      <c r="K6972" s="560"/>
      <c r="L6972" s="560"/>
      <c r="M6972" s="560"/>
      <c r="N6972" s="560"/>
      <c r="O6972" s="560"/>
      <c r="P6972" s="560"/>
      <c r="Q6972" s="560"/>
      <c r="R6972" s="560"/>
      <c r="S6972" s="560"/>
      <c r="T6972" s="560"/>
      <c r="U6972" s="560"/>
    </row>
    <row r="6973" spans="1:21">
      <c r="A6973" s="593">
        <f t="shared" si="648"/>
        <v>41565</v>
      </c>
      <c r="B6973" s="594">
        <v>41565.500403356484</v>
      </c>
      <c r="C6973" s="560">
        <f t="shared" si="649"/>
        <v>2013</v>
      </c>
      <c r="D6973" s="560">
        <f t="shared" si="650"/>
        <v>10</v>
      </c>
      <c r="E6973" s="560">
        <f t="shared" si="651"/>
        <v>18</v>
      </c>
      <c r="F6973" s="560">
        <f t="shared" si="652"/>
        <v>12</v>
      </c>
      <c r="G6973" s="595">
        <f t="shared" si="653"/>
        <v>6</v>
      </c>
      <c r="H6973" s="590">
        <f>CHOOSE('Output Sheet'!$B$4,'8760 Data'!J6973,'8760 Data'!K6973,'8760 Data'!L6973,'8760 Data'!M6973,'8760 Data'!N6973,'8760 Data'!O6973,'8760 Data'!P6973,'8760 Data'!Q6973,'8760 Data'!R6973,'8760 Data'!S6973,'8760 Data'!T6973,'8760 Data'!U6973)</f>
        <v>0</v>
      </c>
      <c r="I6973" s="591" t="e">
        <f>H6973/'Output Sheet'!$B$8</f>
        <v>#DIV/0!</v>
      </c>
      <c r="J6973" s="596"/>
      <c r="K6973" s="560"/>
      <c r="L6973" s="560"/>
      <c r="M6973" s="560"/>
      <c r="N6973" s="560"/>
      <c r="O6973" s="560"/>
      <c r="P6973" s="560"/>
      <c r="Q6973" s="560"/>
      <c r="R6973" s="560"/>
      <c r="S6973" s="560"/>
      <c r="T6973" s="560"/>
      <c r="U6973" s="560"/>
    </row>
    <row r="6974" spans="1:21">
      <c r="A6974" s="593">
        <f t="shared" si="648"/>
        <v>41565</v>
      </c>
      <c r="B6974" s="594">
        <v>41565.542070081021</v>
      </c>
      <c r="C6974" s="560">
        <f t="shared" si="649"/>
        <v>2013</v>
      </c>
      <c r="D6974" s="560">
        <f t="shared" si="650"/>
        <v>10</v>
      </c>
      <c r="E6974" s="560">
        <f t="shared" si="651"/>
        <v>18</v>
      </c>
      <c r="F6974" s="560">
        <f t="shared" si="652"/>
        <v>13</v>
      </c>
      <c r="G6974" s="595">
        <f t="shared" si="653"/>
        <v>6</v>
      </c>
      <c r="H6974" s="590">
        <f>CHOOSE('Output Sheet'!$B$4,'8760 Data'!J6974,'8760 Data'!K6974,'8760 Data'!L6974,'8760 Data'!M6974,'8760 Data'!N6974,'8760 Data'!O6974,'8760 Data'!P6974,'8760 Data'!Q6974,'8760 Data'!R6974,'8760 Data'!S6974,'8760 Data'!T6974,'8760 Data'!U6974)</f>
        <v>0</v>
      </c>
      <c r="I6974" s="591" t="e">
        <f>H6974/'Output Sheet'!$B$8</f>
        <v>#DIV/0!</v>
      </c>
      <c r="J6974" s="596"/>
      <c r="K6974" s="560"/>
      <c r="L6974" s="560"/>
      <c r="M6974" s="560"/>
      <c r="N6974" s="560"/>
      <c r="O6974" s="560"/>
      <c r="P6974" s="560"/>
      <c r="Q6974" s="560"/>
      <c r="R6974" s="560"/>
      <c r="S6974" s="560"/>
      <c r="T6974" s="560"/>
      <c r="U6974" s="560"/>
    </row>
    <row r="6975" spans="1:21">
      <c r="A6975" s="593">
        <f t="shared" si="648"/>
        <v>41565</v>
      </c>
      <c r="B6975" s="594">
        <v>41565.583736805558</v>
      </c>
      <c r="C6975" s="560">
        <f t="shared" si="649"/>
        <v>2013</v>
      </c>
      <c r="D6975" s="560">
        <f t="shared" si="650"/>
        <v>10</v>
      </c>
      <c r="E6975" s="560">
        <f t="shared" si="651"/>
        <v>18</v>
      </c>
      <c r="F6975" s="560">
        <f t="shared" si="652"/>
        <v>14</v>
      </c>
      <c r="G6975" s="595">
        <f t="shared" si="653"/>
        <v>6</v>
      </c>
      <c r="H6975" s="590">
        <f>CHOOSE('Output Sheet'!$B$4,'8760 Data'!J6975,'8760 Data'!K6975,'8760 Data'!L6975,'8760 Data'!M6975,'8760 Data'!N6975,'8760 Data'!O6975,'8760 Data'!P6975,'8760 Data'!Q6975,'8760 Data'!R6975,'8760 Data'!S6975,'8760 Data'!T6975,'8760 Data'!U6975)</f>
        <v>0</v>
      </c>
      <c r="I6975" s="591" t="e">
        <f>H6975/'Output Sheet'!$B$8</f>
        <v>#DIV/0!</v>
      </c>
      <c r="J6975" s="596"/>
      <c r="K6975" s="560"/>
      <c r="L6975" s="560"/>
      <c r="M6975" s="560"/>
      <c r="N6975" s="560"/>
      <c r="O6975" s="560"/>
      <c r="P6975" s="560"/>
      <c r="Q6975" s="560"/>
      <c r="R6975" s="560"/>
      <c r="S6975" s="560"/>
      <c r="T6975" s="560"/>
      <c r="U6975" s="560"/>
    </row>
    <row r="6976" spans="1:21">
      <c r="A6976" s="593">
        <f t="shared" si="648"/>
        <v>41565</v>
      </c>
      <c r="B6976" s="594">
        <v>41565.625403530095</v>
      </c>
      <c r="C6976" s="560">
        <f t="shared" si="649"/>
        <v>2013</v>
      </c>
      <c r="D6976" s="560">
        <f t="shared" si="650"/>
        <v>10</v>
      </c>
      <c r="E6976" s="560">
        <f t="shared" si="651"/>
        <v>18</v>
      </c>
      <c r="F6976" s="560">
        <f t="shared" si="652"/>
        <v>15</v>
      </c>
      <c r="G6976" s="595">
        <f t="shared" si="653"/>
        <v>6</v>
      </c>
      <c r="H6976" s="590">
        <f>CHOOSE('Output Sheet'!$B$4,'8760 Data'!J6976,'8760 Data'!K6976,'8760 Data'!L6976,'8760 Data'!M6976,'8760 Data'!N6976,'8760 Data'!O6976,'8760 Data'!P6976,'8760 Data'!Q6976,'8760 Data'!R6976,'8760 Data'!S6976,'8760 Data'!T6976,'8760 Data'!U6976)</f>
        <v>0</v>
      </c>
      <c r="I6976" s="591" t="e">
        <f>H6976/'Output Sheet'!$B$8</f>
        <v>#DIV/0!</v>
      </c>
      <c r="J6976" s="596"/>
      <c r="K6976" s="560"/>
      <c r="L6976" s="560"/>
      <c r="M6976" s="560"/>
      <c r="N6976" s="560"/>
      <c r="O6976" s="560"/>
      <c r="P6976" s="560"/>
      <c r="Q6976" s="560"/>
      <c r="R6976" s="560"/>
      <c r="S6976" s="560"/>
      <c r="T6976" s="560"/>
      <c r="U6976" s="560"/>
    </row>
    <row r="6977" spans="1:21">
      <c r="A6977" s="593">
        <f t="shared" si="648"/>
        <v>41565</v>
      </c>
      <c r="B6977" s="594">
        <v>41565.667070254633</v>
      </c>
      <c r="C6977" s="560">
        <f t="shared" si="649"/>
        <v>2013</v>
      </c>
      <c r="D6977" s="560">
        <f t="shared" si="650"/>
        <v>10</v>
      </c>
      <c r="E6977" s="560">
        <f t="shared" si="651"/>
        <v>18</v>
      </c>
      <c r="F6977" s="560">
        <f t="shared" si="652"/>
        <v>16</v>
      </c>
      <c r="G6977" s="595">
        <f t="shared" si="653"/>
        <v>6</v>
      </c>
      <c r="H6977" s="590">
        <f>CHOOSE('Output Sheet'!$B$4,'8760 Data'!J6977,'8760 Data'!K6977,'8760 Data'!L6977,'8760 Data'!M6977,'8760 Data'!N6977,'8760 Data'!O6977,'8760 Data'!P6977,'8760 Data'!Q6977,'8760 Data'!R6977,'8760 Data'!S6977,'8760 Data'!T6977,'8760 Data'!U6977)</f>
        <v>0</v>
      </c>
      <c r="I6977" s="591" t="e">
        <f>H6977/'Output Sheet'!$B$8</f>
        <v>#DIV/0!</v>
      </c>
      <c r="J6977" s="596"/>
      <c r="K6977" s="560"/>
      <c r="L6977" s="560"/>
      <c r="M6977" s="560"/>
      <c r="N6977" s="560"/>
      <c r="O6977" s="560"/>
      <c r="P6977" s="560"/>
      <c r="Q6977" s="560"/>
      <c r="R6977" s="560"/>
      <c r="S6977" s="560"/>
      <c r="T6977" s="560"/>
      <c r="U6977" s="560"/>
    </row>
    <row r="6978" spans="1:21">
      <c r="A6978" s="593">
        <f t="shared" si="648"/>
        <v>41565</v>
      </c>
      <c r="B6978" s="594">
        <v>41565.70873697917</v>
      </c>
      <c r="C6978" s="560">
        <f t="shared" si="649"/>
        <v>2013</v>
      </c>
      <c r="D6978" s="560">
        <f t="shared" si="650"/>
        <v>10</v>
      </c>
      <c r="E6978" s="560">
        <f t="shared" si="651"/>
        <v>18</v>
      </c>
      <c r="F6978" s="560">
        <f t="shared" si="652"/>
        <v>17</v>
      </c>
      <c r="G6978" s="595">
        <f t="shared" si="653"/>
        <v>6</v>
      </c>
      <c r="H6978" s="590">
        <f>CHOOSE('Output Sheet'!$B$4,'8760 Data'!J6978,'8760 Data'!K6978,'8760 Data'!L6978,'8760 Data'!M6978,'8760 Data'!N6978,'8760 Data'!O6978,'8760 Data'!P6978,'8760 Data'!Q6978,'8760 Data'!R6978,'8760 Data'!S6978,'8760 Data'!T6978,'8760 Data'!U6978)</f>
        <v>0</v>
      </c>
      <c r="I6978" s="591" t="e">
        <f>H6978/'Output Sheet'!$B$8</f>
        <v>#DIV/0!</v>
      </c>
      <c r="J6978" s="596"/>
      <c r="K6978" s="560"/>
      <c r="L6978" s="560"/>
      <c r="M6978" s="560"/>
      <c r="N6978" s="560"/>
      <c r="O6978" s="560"/>
      <c r="P6978" s="560"/>
      <c r="Q6978" s="560"/>
      <c r="R6978" s="560"/>
      <c r="S6978" s="560"/>
      <c r="T6978" s="560"/>
      <c r="U6978" s="560"/>
    </row>
    <row r="6979" spans="1:21">
      <c r="A6979" s="593">
        <f t="shared" ref="A6979:A7042" si="654">DATE(C6979,D6979,E6979)</f>
        <v>41565</v>
      </c>
      <c r="B6979" s="594">
        <v>41565.750403703707</v>
      </c>
      <c r="C6979" s="560">
        <f t="shared" ref="C6979:C7042" si="655">YEAR(B6979)</f>
        <v>2013</v>
      </c>
      <c r="D6979" s="560">
        <f t="shared" ref="D6979:D7042" si="656">MONTH(B6979)</f>
        <v>10</v>
      </c>
      <c r="E6979" s="560">
        <f t="shared" ref="E6979:E7042" si="657">DAY(B6979)</f>
        <v>18</v>
      </c>
      <c r="F6979" s="560">
        <f t="shared" ref="F6979:F7042" si="658">IF(HOUR(B6979)&lt;&gt;0,HOUR(B6979),24)</f>
        <v>18</v>
      </c>
      <c r="G6979" s="595">
        <f t="shared" ref="G6979:G7042" si="659">WEEKDAY(B6979,1)</f>
        <v>6</v>
      </c>
      <c r="H6979" s="590">
        <f>CHOOSE('Output Sheet'!$B$4,'8760 Data'!J6979,'8760 Data'!K6979,'8760 Data'!L6979,'8760 Data'!M6979,'8760 Data'!N6979,'8760 Data'!O6979,'8760 Data'!P6979,'8760 Data'!Q6979,'8760 Data'!R6979,'8760 Data'!S6979,'8760 Data'!T6979,'8760 Data'!U6979)</f>
        <v>0</v>
      </c>
      <c r="I6979" s="591" t="e">
        <f>H6979/'Output Sheet'!$B$8</f>
        <v>#DIV/0!</v>
      </c>
      <c r="J6979" s="596"/>
      <c r="K6979" s="560"/>
      <c r="L6979" s="560"/>
      <c r="M6979" s="560"/>
      <c r="N6979" s="560"/>
      <c r="O6979" s="560"/>
      <c r="P6979" s="560"/>
      <c r="Q6979" s="560"/>
      <c r="R6979" s="560"/>
      <c r="S6979" s="560"/>
      <c r="T6979" s="560"/>
      <c r="U6979" s="560"/>
    </row>
    <row r="6980" spans="1:21">
      <c r="A6980" s="593">
        <f t="shared" si="654"/>
        <v>41565</v>
      </c>
      <c r="B6980" s="594">
        <v>41565.792070428244</v>
      </c>
      <c r="C6980" s="560">
        <f t="shared" si="655"/>
        <v>2013</v>
      </c>
      <c r="D6980" s="560">
        <f t="shared" si="656"/>
        <v>10</v>
      </c>
      <c r="E6980" s="560">
        <f t="shared" si="657"/>
        <v>18</v>
      </c>
      <c r="F6980" s="560">
        <f t="shared" si="658"/>
        <v>19</v>
      </c>
      <c r="G6980" s="595">
        <f t="shared" si="659"/>
        <v>6</v>
      </c>
      <c r="H6980" s="590">
        <f>CHOOSE('Output Sheet'!$B$4,'8760 Data'!J6980,'8760 Data'!K6980,'8760 Data'!L6980,'8760 Data'!M6980,'8760 Data'!N6980,'8760 Data'!O6980,'8760 Data'!P6980,'8760 Data'!Q6980,'8760 Data'!R6980,'8760 Data'!S6980,'8760 Data'!T6980,'8760 Data'!U6980)</f>
        <v>0</v>
      </c>
      <c r="I6980" s="591" t="e">
        <f>H6980/'Output Sheet'!$B$8</f>
        <v>#DIV/0!</v>
      </c>
      <c r="J6980" s="596"/>
      <c r="K6980" s="560"/>
      <c r="L6980" s="560"/>
      <c r="M6980" s="560"/>
      <c r="N6980" s="560"/>
      <c r="O6980" s="560"/>
      <c r="P6980" s="560"/>
      <c r="Q6980" s="560"/>
      <c r="R6980" s="560"/>
      <c r="S6980" s="560"/>
      <c r="T6980" s="560"/>
      <c r="U6980" s="560"/>
    </row>
    <row r="6981" spans="1:21">
      <c r="A6981" s="593">
        <f t="shared" si="654"/>
        <v>41565</v>
      </c>
      <c r="B6981" s="594">
        <v>41565.833737152774</v>
      </c>
      <c r="C6981" s="560">
        <f t="shared" si="655"/>
        <v>2013</v>
      </c>
      <c r="D6981" s="560">
        <f t="shared" si="656"/>
        <v>10</v>
      </c>
      <c r="E6981" s="560">
        <f t="shared" si="657"/>
        <v>18</v>
      </c>
      <c r="F6981" s="560">
        <f t="shared" si="658"/>
        <v>20</v>
      </c>
      <c r="G6981" s="595">
        <f t="shared" si="659"/>
        <v>6</v>
      </c>
      <c r="H6981" s="590">
        <f>CHOOSE('Output Sheet'!$B$4,'8760 Data'!J6981,'8760 Data'!K6981,'8760 Data'!L6981,'8760 Data'!M6981,'8760 Data'!N6981,'8760 Data'!O6981,'8760 Data'!P6981,'8760 Data'!Q6981,'8760 Data'!R6981,'8760 Data'!S6981,'8760 Data'!T6981,'8760 Data'!U6981)</f>
        <v>0</v>
      </c>
      <c r="I6981" s="591" t="e">
        <f>H6981/'Output Sheet'!$B$8</f>
        <v>#DIV/0!</v>
      </c>
      <c r="J6981" s="596"/>
      <c r="K6981" s="560"/>
      <c r="L6981" s="560"/>
      <c r="M6981" s="560"/>
      <c r="N6981" s="560"/>
      <c r="O6981" s="560"/>
      <c r="P6981" s="560"/>
      <c r="Q6981" s="560"/>
      <c r="R6981" s="560"/>
      <c r="S6981" s="560"/>
      <c r="T6981" s="560"/>
      <c r="U6981" s="560"/>
    </row>
    <row r="6982" spans="1:21">
      <c r="A6982" s="593">
        <f t="shared" si="654"/>
        <v>41565</v>
      </c>
      <c r="B6982" s="594">
        <v>41565.875403877311</v>
      </c>
      <c r="C6982" s="560">
        <f t="shared" si="655"/>
        <v>2013</v>
      </c>
      <c r="D6982" s="560">
        <f t="shared" si="656"/>
        <v>10</v>
      </c>
      <c r="E6982" s="560">
        <f t="shared" si="657"/>
        <v>18</v>
      </c>
      <c r="F6982" s="560">
        <f t="shared" si="658"/>
        <v>21</v>
      </c>
      <c r="G6982" s="595">
        <f t="shared" si="659"/>
        <v>6</v>
      </c>
      <c r="H6982" s="590">
        <f>CHOOSE('Output Sheet'!$B$4,'8760 Data'!J6982,'8760 Data'!K6982,'8760 Data'!L6982,'8760 Data'!M6982,'8760 Data'!N6982,'8760 Data'!O6982,'8760 Data'!P6982,'8760 Data'!Q6982,'8760 Data'!R6982,'8760 Data'!S6982,'8760 Data'!T6982,'8760 Data'!U6982)</f>
        <v>0</v>
      </c>
      <c r="I6982" s="591" t="e">
        <f>H6982/'Output Sheet'!$B$8</f>
        <v>#DIV/0!</v>
      </c>
      <c r="J6982" s="596"/>
      <c r="K6982" s="560"/>
      <c r="L6982" s="560"/>
      <c r="M6982" s="560"/>
      <c r="N6982" s="560"/>
      <c r="O6982" s="560"/>
      <c r="P6982" s="560"/>
      <c r="Q6982" s="560"/>
      <c r="R6982" s="560"/>
      <c r="S6982" s="560"/>
      <c r="T6982" s="560"/>
      <c r="U6982" s="560"/>
    </row>
    <row r="6983" spans="1:21">
      <c r="A6983" s="593">
        <f t="shared" si="654"/>
        <v>41565</v>
      </c>
      <c r="B6983" s="594">
        <v>41565.917070601849</v>
      </c>
      <c r="C6983" s="560">
        <f t="shared" si="655"/>
        <v>2013</v>
      </c>
      <c r="D6983" s="560">
        <f t="shared" si="656"/>
        <v>10</v>
      </c>
      <c r="E6983" s="560">
        <f t="shared" si="657"/>
        <v>18</v>
      </c>
      <c r="F6983" s="560">
        <f t="shared" si="658"/>
        <v>22</v>
      </c>
      <c r="G6983" s="595">
        <f t="shared" si="659"/>
        <v>6</v>
      </c>
      <c r="H6983" s="590">
        <f>CHOOSE('Output Sheet'!$B$4,'8760 Data'!J6983,'8760 Data'!K6983,'8760 Data'!L6983,'8760 Data'!M6983,'8760 Data'!N6983,'8760 Data'!O6983,'8760 Data'!P6983,'8760 Data'!Q6983,'8760 Data'!R6983,'8760 Data'!S6983,'8760 Data'!T6983,'8760 Data'!U6983)</f>
        <v>0</v>
      </c>
      <c r="I6983" s="591" t="e">
        <f>H6983/'Output Sheet'!$B$8</f>
        <v>#DIV/0!</v>
      </c>
      <c r="J6983" s="596"/>
      <c r="K6983" s="560"/>
      <c r="L6983" s="560"/>
      <c r="M6983" s="560"/>
      <c r="N6983" s="560"/>
      <c r="O6983" s="560"/>
      <c r="P6983" s="560"/>
      <c r="Q6983" s="560"/>
      <c r="R6983" s="560"/>
      <c r="S6983" s="560"/>
      <c r="T6983" s="560"/>
      <c r="U6983" s="560"/>
    </row>
    <row r="6984" spans="1:21">
      <c r="A6984" s="593">
        <f t="shared" si="654"/>
        <v>41565</v>
      </c>
      <c r="B6984" s="594">
        <v>41565.958737326386</v>
      </c>
      <c r="C6984" s="560">
        <f t="shared" si="655"/>
        <v>2013</v>
      </c>
      <c r="D6984" s="560">
        <f t="shared" si="656"/>
        <v>10</v>
      </c>
      <c r="E6984" s="560">
        <f t="shared" si="657"/>
        <v>18</v>
      </c>
      <c r="F6984" s="560">
        <f t="shared" si="658"/>
        <v>23</v>
      </c>
      <c r="G6984" s="595">
        <f t="shared" si="659"/>
        <v>6</v>
      </c>
      <c r="H6984" s="590">
        <f>CHOOSE('Output Sheet'!$B$4,'8760 Data'!J6984,'8760 Data'!K6984,'8760 Data'!L6984,'8760 Data'!M6984,'8760 Data'!N6984,'8760 Data'!O6984,'8760 Data'!P6984,'8760 Data'!Q6984,'8760 Data'!R6984,'8760 Data'!S6984,'8760 Data'!T6984,'8760 Data'!U6984)</f>
        <v>0</v>
      </c>
      <c r="I6984" s="591" t="e">
        <f>H6984/'Output Sheet'!$B$8</f>
        <v>#DIV/0!</v>
      </c>
      <c r="J6984" s="596"/>
      <c r="K6984" s="560"/>
      <c r="L6984" s="560"/>
      <c r="M6984" s="560"/>
      <c r="N6984" s="560"/>
      <c r="O6984" s="560"/>
      <c r="P6984" s="560"/>
      <c r="Q6984" s="560"/>
      <c r="R6984" s="560"/>
      <c r="S6984" s="560"/>
      <c r="T6984" s="560"/>
      <c r="U6984" s="560"/>
    </row>
    <row r="6985" spans="1:21">
      <c r="A6985" s="593">
        <f t="shared" si="654"/>
        <v>41566</v>
      </c>
      <c r="B6985" s="594">
        <v>41566.000404050923</v>
      </c>
      <c r="C6985" s="560">
        <f t="shared" si="655"/>
        <v>2013</v>
      </c>
      <c r="D6985" s="560">
        <f t="shared" si="656"/>
        <v>10</v>
      </c>
      <c r="E6985" s="560">
        <f t="shared" si="657"/>
        <v>19</v>
      </c>
      <c r="F6985" s="560">
        <f t="shared" si="658"/>
        <v>24</v>
      </c>
      <c r="G6985" s="595">
        <f t="shared" si="659"/>
        <v>7</v>
      </c>
      <c r="H6985" s="590">
        <f>CHOOSE('Output Sheet'!$B$4,'8760 Data'!J6985,'8760 Data'!K6985,'8760 Data'!L6985,'8760 Data'!M6985,'8760 Data'!N6985,'8760 Data'!O6985,'8760 Data'!P6985,'8760 Data'!Q6985,'8760 Data'!R6985,'8760 Data'!S6985,'8760 Data'!T6985,'8760 Data'!U6985)</f>
        <v>0</v>
      </c>
      <c r="I6985" s="591" t="e">
        <f>H6985/'Output Sheet'!$B$8</f>
        <v>#DIV/0!</v>
      </c>
      <c r="J6985" s="596"/>
      <c r="K6985" s="560"/>
      <c r="L6985" s="560"/>
      <c r="M6985" s="560"/>
      <c r="N6985" s="560"/>
      <c r="O6985" s="560"/>
      <c r="P6985" s="560"/>
      <c r="Q6985" s="560"/>
      <c r="R6985" s="560"/>
      <c r="S6985" s="560"/>
      <c r="T6985" s="560"/>
      <c r="U6985" s="560"/>
    </row>
    <row r="6986" spans="1:21">
      <c r="A6986" s="593">
        <f t="shared" si="654"/>
        <v>41566</v>
      </c>
      <c r="B6986" s="594">
        <v>41566.04207077546</v>
      </c>
      <c r="C6986" s="560">
        <f t="shared" si="655"/>
        <v>2013</v>
      </c>
      <c r="D6986" s="560">
        <f t="shared" si="656"/>
        <v>10</v>
      </c>
      <c r="E6986" s="560">
        <f t="shared" si="657"/>
        <v>19</v>
      </c>
      <c r="F6986" s="560">
        <f t="shared" si="658"/>
        <v>1</v>
      </c>
      <c r="G6986" s="595">
        <f t="shared" si="659"/>
        <v>7</v>
      </c>
      <c r="H6986" s="590">
        <f>CHOOSE('Output Sheet'!$B$4,'8760 Data'!J6986,'8760 Data'!K6986,'8760 Data'!L6986,'8760 Data'!M6986,'8760 Data'!N6986,'8760 Data'!O6986,'8760 Data'!P6986,'8760 Data'!Q6986,'8760 Data'!R6986,'8760 Data'!S6986,'8760 Data'!T6986,'8760 Data'!U6986)</f>
        <v>0</v>
      </c>
      <c r="I6986" s="591" t="e">
        <f>H6986/'Output Sheet'!$B$8</f>
        <v>#DIV/0!</v>
      </c>
      <c r="J6986" s="596"/>
      <c r="K6986" s="560"/>
      <c r="L6986" s="560"/>
      <c r="M6986" s="560"/>
      <c r="N6986" s="560"/>
      <c r="O6986" s="560"/>
      <c r="P6986" s="560"/>
      <c r="Q6986" s="560"/>
      <c r="R6986" s="560"/>
      <c r="S6986" s="560"/>
      <c r="T6986" s="560"/>
      <c r="U6986" s="560"/>
    </row>
    <row r="6987" spans="1:21">
      <c r="A6987" s="593">
        <f t="shared" si="654"/>
        <v>41566</v>
      </c>
      <c r="B6987" s="594">
        <v>41566.083737499997</v>
      </c>
      <c r="C6987" s="560">
        <f t="shared" si="655"/>
        <v>2013</v>
      </c>
      <c r="D6987" s="560">
        <f t="shared" si="656"/>
        <v>10</v>
      </c>
      <c r="E6987" s="560">
        <f t="shared" si="657"/>
        <v>19</v>
      </c>
      <c r="F6987" s="560">
        <f t="shared" si="658"/>
        <v>2</v>
      </c>
      <c r="G6987" s="595">
        <f t="shared" si="659"/>
        <v>7</v>
      </c>
      <c r="H6987" s="590">
        <f>CHOOSE('Output Sheet'!$B$4,'8760 Data'!J6987,'8760 Data'!K6987,'8760 Data'!L6987,'8760 Data'!M6987,'8760 Data'!N6987,'8760 Data'!O6987,'8760 Data'!P6987,'8760 Data'!Q6987,'8760 Data'!R6987,'8760 Data'!S6987,'8760 Data'!T6987,'8760 Data'!U6987)</f>
        <v>0</v>
      </c>
      <c r="I6987" s="591" t="e">
        <f>H6987/'Output Sheet'!$B$8</f>
        <v>#DIV/0!</v>
      </c>
      <c r="J6987" s="596"/>
      <c r="K6987" s="560"/>
      <c r="L6987" s="560"/>
      <c r="M6987" s="560"/>
      <c r="N6987" s="560"/>
      <c r="O6987" s="560"/>
      <c r="P6987" s="560"/>
      <c r="Q6987" s="560"/>
      <c r="R6987" s="560"/>
      <c r="S6987" s="560"/>
      <c r="T6987" s="560"/>
      <c r="U6987" s="560"/>
    </row>
    <row r="6988" spans="1:21">
      <c r="A6988" s="593">
        <f t="shared" si="654"/>
        <v>41566</v>
      </c>
      <c r="B6988" s="594">
        <v>41566.125404224535</v>
      </c>
      <c r="C6988" s="560">
        <f t="shared" si="655"/>
        <v>2013</v>
      </c>
      <c r="D6988" s="560">
        <f t="shared" si="656"/>
        <v>10</v>
      </c>
      <c r="E6988" s="560">
        <f t="shared" si="657"/>
        <v>19</v>
      </c>
      <c r="F6988" s="560">
        <f t="shared" si="658"/>
        <v>3</v>
      </c>
      <c r="G6988" s="595">
        <f t="shared" si="659"/>
        <v>7</v>
      </c>
      <c r="H6988" s="590">
        <f>CHOOSE('Output Sheet'!$B$4,'8760 Data'!J6988,'8760 Data'!K6988,'8760 Data'!L6988,'8760 Data'!M6988,'8760 Data'!N6988,'8760 Data'!O6988,'8760 Data'!P6988,'8760 Data'!Q6988,'8760 Data'!R6988,'8760 Data'!S6988,'8760 Data'!T6988,'8760 Data'!U6988)</f>
        <v>0</v>
      </c>
      <c r="I6988" s="591" t="e">
        <f>H6988/'Output Sheet'!$B$8</f>
        <v>#DIV/0!</v>
      </c>
      <c r="J6988" s="596"/>
      <c r="K6988" s="560"/>
      <c r="L6988" s="560"/>
      <c r="M6988" s="560"/>
      <c r="N6988" s="560"/>
      <c r="O6988" s="560"/>
      <c r="P6988" s="560"/>
      <c r="Q6988" s="560"/>
      <c r="R6988" s="560"/>
      <c r="S6988" s="560"/>
      <c r="T6988" s="560"/>
      <c r="U6988" s="560"/>
    </row>
    <row r="6989" spans="1:21">
      <c r="A6989" s="593">
        <f t="shared" si="654"/>
        <v>41566</v>
      </c>
      <c r="B6989" s="594">
        <v>41566.167070949072</v>
      </c>
      <c r="C6989" s="560">
        <f t="shared" si="655"/>
        <v>2013</v>
      </c>
      <c r="D6989" s="560">
        <f t="shared" si="656"/>
        <v>10</v>
      </c>
      <c r="E6989" s="560">
        <f t="shared" si="657"/>
        <v>19</v>
      </c>
      <c r="F6989" s="560">
        <f t="shared" si="658"/>
        <v>4</v>
      </c>
      <c r="G6989" s="595">
        <f t="shared" si="659"/>
        <v>7</v>
      </c>
      <c r="H6989" s="590">
        <f>CHOOSE('Output Sheet'!$B$4,'8760 Data'!J6989,'8760 Data'!K6989,'8760 Data'!L6989,'8760 Data'!M6989,'8760 Data'!N6989,'8760 Data'!O6989,'8760 Data'!P6989,'8760 Data'!Q6989,'8760 Data'!R6989,'8760 Data'!S6989,'8760 Data'!T6989,'8760 Data'!U6989)</f>
        <v>0</v>
      </c>
      <c r="I6989" s="591" t="e">
        <f>H6989/'Output Sheet'!$B$8</f>
        <v>#DIV/0!</v>
      </c>
      <c r="J6989" s="596"/>
      <c r="K6989" s="560"/>
      <c r="L6989" s="560"/>
      <c r="M6989" s="560"/>
      <c r="N6989" s="560"/>
      <c r="O6989" s="560"/>
      <c r="P6989" s="560"/>
      <c r="Q6989" s="560"/>
      <c r="R6989" s="560"/>
      <c r="S6989" s="560"/>
      <c r="T6989" s="560"/>
      <c r="U6989" s="560"/>
    </row>
    <row r="6990" spans="1:21">
      <c r="A6990" s="593">
        <f t="shared" si="654"/>
        <v>41566</v>
      </c>
      <c r="B6990" s="594">
        <v>41566.208737673609</v>
      </c>
      <c r="C6990" s="560">
        <f t="shared" si="655"/>
        <v>2013</v>
      </c>
      <c r="D6990" s="560">
        <f t="shared" si="656"/>
        <v>10</v>
      </c>
      <c r="E6990" s="560">
        <f t="shared" si="657"/>
        <v>19</v>
      </c>
      <c r="F6990" s="560">
        <f t="shared" si="658"/>
        <v>5</v>
      </c>
      <c r="G6990" s="595">
        <f t="shared" si="659"/>
        <v>7</v>
      </c>
      <c r="H6990" s="590">
        <f>CHOOSE('Output Sheet'!$B$4,'8760 Data'!J6990,'8760 Data'!K6990,'8760 Data'!L6990,'8760 Data'!M6990,'8760 Data'!N6990,'8760 Data'!O6990,'8760 Data'!P6990,'8760 Data'!Q6990,'8760 Data'!R6990,'8760 Data'!S6990,'8760 Data'!T6990,'8760 Data'!U6990)</f>
        <v>0</v>
      </c>
      <c r="I6990" s="591" t="e">
        <f>H6990/'Output Sheet'!$B$8</f>
        <v>#DIV/0!</v>
      </c>
      <c r="J6990" s="596"/>
      <c r="K6990" s="560"/>
      <c r="L6990" s="560"/>
      <c r="M6990" s="560"/>
      <c r="N6990" s="560"/>
      <c r="O6990" s="560"/>
      <c r="P6990" s="560"/>
      <c r="Q6990" s="560"/>
      <c r="R6990" s="560"/>
      <c r="S6990" s="560"/>
      <c r="T6990" s="560"/>
      <c r="U6990" s="560"/>
    </row>
    <row r="6991" spans="1:21">
      <c r="A6991" s="593">
        <f t="shared" si="654"/>
        <v>41566</v>
      </c>
      <c r="B6991" s="594">
        <v>41566.250404398146</v>
      </c>
      <c r="C6991" s="560">
        <f t="shared" si="655"/>
        <v>2013</v>
      </c>
      <c r="D6991" s="560">
        <f t="shared" si="656"/>
        <v>10</v>
      </c>
      <c r="E6991" s="560">
        <f t="shared" si="657"/>
        <v>19</v>
      </c>
      <c r="F6991" s="560">
        <f t="shared" si="658"/>
        <v>6</v>
      </c>
      <c r="G6991" s="595">
        <f t="shared" si="659"/>
        <v>7</v>
      </c>
      <c r="H6991" s="590">
        <f>CHOOSE('Output Sheet'!$B$4,'8760 Data'!J6991,'8760 Data'!K6991,'8760 Data'!L6991,'8760 Data'!M6991,'8760 Data'!N6991,'8760 Data'!O6991,'8760 Data'!P6991,'8760 Data'!Q6991,'8760 Data'!R6991,'8760 Data'!S6991,'8760 Data'!T6991,'8760 Data'!U6991)</f>
        <v>0</v>
      </c>
      <c r="I6991" s="591" t="e">
        <f>H6991/'Output Sheet'!$B$8</f>
        <v>#DIV/0!</v>
      </c>
      <c r="J6991" s="596"/>
      <c r="K6991" s="560"/>
      <c r="L6991" s="560"/>
      <c r="M6991" s="560"/>
      <c r="N6991" s="560"/>
      <c r="O6991" s="560"/>
      <c r="P6991" s="560"/>
      <c r="Q6991" s="560"/>
      <c r="R6991" s="560"/>
      <c r="S6991" s="560"/>
      <c r="T6991" s="560"/>
      <c r="U6991" s="560"/>
    </row>
    <row r="6992" spans="1:21">
      <c r="A6992" s="593">
        <f t="shared" si="654"/>
        <v>41566</v>
      </c>
      <c r="B6992" s="594">
        <v>41566.292071122683</v>
      </c>
      <c r="C6992" s="560">
        <f t="shared" si="655"/>
        <v>2013</v>
      </c>
      <c r="D6992" s="560">
        <f t="shared" si="656"/>
        <v>10</v>
      </c>
      <c r="E6992" s="560">
        <f t="shared" si="657"/>
        <v>19</v>
      </c>
      <c r="F6992" s="560">
        <f t="shared" si="658"/>
        <v>7</v>
      </c>
      <c r="G6992" s="595">
        <f t="shared" si="659"/>
        <v>7</v>
      </c>
      <c r="H6992" s="590">
        <f>CHOOSE('Output Sheet'!$B$4,'8760 Data'!J6992,'8760 Data'!K6992,'8760 Data'!L6992,'8760 Data'!M6992,'8760 Data'!N6992,'8760 Data'!O6992,'8760 Data'!P6992,'8760 Data'!Q6992,'8760 Data'!R6992,'8760 Data'!S6992,'8760 Data'!T6992,'8760 Data'!U6992)</f>
        <v>0</v>
      </c>
      <c r="I6992" s="591" t="e">
        <f>H6992/'Output Sheet'!$B$8</f>
        <v>#DIV/0!</v>
      </c>
      <c r="J6992" s="596"/>
      <c r="K6992" s="560"/>
      <c r="L6992" s="560"/>
      <c r="M6992" s="560"/>
      <c r="N6992" s="560"/>
      <c r="O6992" s="560"/>
      <c r="P6992" s="560"/>
      <c r="Q6992" s="560"/>
      <c r="R6992" s="560"/>
      <c r="S6992" s="560"/>
      <c r="T6992" s="560"/>
      <c r="U6992" s="560"/>
    </row>
    <row r="6993" spans="1:21">
      <c r="A6993" s="593">
        <f t="shared" si="654"/>
        <v>41566</v>
      </c>
      <c r="B6993" s="594">
        <v>41566.333737847221</v>
      </c>
      <c r="C6993" s="560">
        <f t="shared" si="655"/>
        <v>2013</v>
      </c>
      <c r="D6993" s="560">
        <f t="shared" si="656"/>
        <v>10</v>
      </c>
      <c r="E6993" s="560">
        <f t="shared" si="657"/>
        <v>19</v>
      </c>
      <c r="F6993" s="560">
        <f t="shared" si="658"/>
        <v>8</v>
      </c>
      <c r="G6993" s="595">
        <f t="shared" si="659"/>
        <v>7</v>
      </c>
      <c r="H6993" s="590">
        <f>CHOOSE('Output Sheet'!$B$4,'8760 Data'!J6993,'8760 Data'!K6993,'8760 Data'!L6993,'8760 Data'!M6993,'8760 Data'!N6993,'8760 Data'!O6993,'8760 Data'!P6993,'8760 Data'!Q6993,'8760 Data'!R6993,'8760 Data'!S6993,'8760 Data'!T6993,'8760 Data'!U6993)</f>
        <v>0</v>
      </c>
      <c r="I6993" s="591" t="e">
        <f>H6993/'Output Sheet'!$B$8</f>
        <v>#DIV/0!</v>
      </c>
      <c r="J6993" s="596"/>
      <c r="K6993" s="560"/>
      <c r="L6993" s="560"/>
      <c r="M6993" s="560"/>
      <c r="N6993" s="560"/>
      <c r="O6993" s="560"/>
      <c r="P6993" s="560"/>
      <c r="Q6993" s="560"/>
      <c r="R6993" s="560"/>
      <c r="S6993" s="560"/>
      <c r="T6993" s="560"/>
      <c r="U6993" s="560"/>
    </row>
    <row r="6994" spans="1:21">
      <c r="A6994" s="593">
        <f t="shared" si="654"/>
        <v>41566</v>
      </c>
      <c r="B6994" s="594">
        <v>41566.375404571758</v>
      </c>
      <c r="C6994" s="560">
        <f t="shared" si="655"/>
        <v>2013</v>
      </c>
      <c r="D6994" s="560">
        <f t="shared" si="656"/>
        <v>10</v>
      </c>
      <c r="E6994" s="560">
        <f t="shared" si="657"/>
        <v>19</v>
      </c>
      <c r="F6994" s="560">
        <f t="shared" si="658"/>
        <v>9</v>
      </c>
      <c r="G6994" s="595">
        <f t="shared" si="659"/>
        <v>7</v>
      </c>
      <c r="H6994" s="590">
        <f>CHOOSE('Output Sheet'!$B$4,'8760 Data'!J6994,'8760 Data'!K6994,'8760 Data'!L6994,'8760 Data'!M6994,'8760 Data'!N6994,'8760 Data'!O6994,'8760 Data'!P6994,'8760 Data'!Q6994,'8760 Data'!R6994,'8760 Data'!S6994,'8760 Data'!T6994,'8760 Data'!U6994)</f>
        <v>0</v>
      </c>
      <c r="I6994" s="591" t="e">
        <f>H6994/'Output Sheet'!$B$8</f>
        <v>#DIV/0!</v>
      </c>
      <c r="J6994" s="596"/>
      <c r="K6994" s="560"/>
      <c r="L6994" s="560"/>
      <c r="M6994" s="560"/>
      <c r="N6994" s="560"/>
      <c r="O6994" s="560"/>
      <c r="P6994" s="560"/>
      <c r="Q6994" s="560"/>
      <c r="R6994" s="560"/>
      <c r="S6994" s="560"/>
      <c r="T6994" s="560"/>
      <c r="U6994" s="560"/>
    </row>
    <row r="6995" spans="1:21">
      <c r="A6995" s="593">
        <f t="shared" si="654"/>
        <v>41566</v>
      </c>
      <c r="B6995" s="594">
        <v>41566.417071296295</v>
      </c>
      <c r="C6995" s="560">
        <f t="shared" si="655"/>
        <v>2013</v>
      </c>
      <c r="D6995" s="560">
        <f t="shared" si="656"/>
        <v>10</v>
      </c>
      <c r="E6995" s="560">
        <f t="shared" si="657"/>
        <v>19</v>
      </c>
      <c r="F6995" s="560">
        <f t="shared" si="658"/>
        <v>10</v>
      </c>
      <c r="G6995" s="595">
        <f t="shared" si="659"/>
        <v>7</v>
      </c>
      <c r="H6995" s="590">
        <f>CHOOSE('Output Sheet'!$B$4,'8760 Data'!J6995,'8760 Data'!K6995,'8760 Data'!L6995,'8760 Data'!M6995,'8760 Data'!N6995,'8760 Data'!O6995,'8760 Data'!P6995,'8760 Data'!Q6995,'8760 Data'!R6995,'8760 Data'!S6995,'8760 Data'!T6995,'8760 Data'!U6995)</f>
        <v>0</v>
      </c>
      <c r="I6995" s="591" t="e">
        <f>H6995/'Output Sheet'!$B$8</f>
        <v>#DIV/0!</v>
      </c>
      <c r="J6995" s="596"/>
      <c r="K6995" s="560"/>
      <c r="L6995" s="560"/>
      <c r="M6995" s="560"/>
      <c r="N6995" s="560"/>
      <c r="O6995" s="560"/>
      <c r="P6995" s="560"/>
      <c r="Q6995" s="560"/>
      <c r="R6995" s="560"/>
      <c r="S6995" s="560"/>
      <c r="T6995" s="560"/>
      <c r="U6995" s="560"/>
    </row>
    <row r="6996" spans="1:21">
      <c r="A6996" s="593">
        <f t="shared" si="654"/>
        <v>41566</v>
      </c>
      <c r="B6996" s="594">
        <v>41566.458738020832</v>
      </c>
      <c r="C6996" s="560">
        <f t="shared" si="655"/>
        <v>2013</v>
      </c>
      <c r="D6996" s="560">
        <f t="shared" si="656"/>
        <v>10</v>
      </c>
      <c r="E6996" s="560">
        <f t="shared" si="657"/>
        <v>19</v>
      </c>
      <c r="F6996" s="560">
        <f t="shared" si="658"/>
        <v>11</v>
      </c>
      <c r="G6996" s="595">
        <f t="shared" si="659"/>
        <v>7</v>
      </c>
      <c r="H6996" s="590">
        <f>CHOOSE('Output Sheet'!$B$4,'8760 Data'!J6996,'8760 Data'!K6996,'8760 Data'!L6996,'8760 Data'!M6996,'8760 Data'!N6996,'8760 Data'!O6996,'8760 Data'!P6996,'8760 Data'!Q6996,'8760 Data'!R6996,'8760 Data'!S6996,'8760 Data'!T6996,'8760 Data'!U6996)</f>
        <v>0</v>
      </c>
      <c r="I6996" s="591" t="e">
        <f>H6996/'Output Sheet'!$B$8</f>
        <v>#DIV/0!</v>
      </c>
      <c r="J6996" s="596"/>
      <c r="K6996" s="560"/>
      <c r="L6996" s="560"/>
      <c r="M6996" s="560"/>
      <c r="N6996" s="560"/>
      <c r="O6996" s="560"/>
      <c r="P6996" s="560"/>
      <c r="Q6996" s="560"/>
      <c r="R6996" s="560"/>
      <c r="S6996" s="560"/>
      <c r="T6996" s="560"/>
      <c r="U6996" s="560"/>
    </row>
    <row r="6997" spans="1:21">
      <c r="A6997" s="593">
        <f t="shared" si="654"/>
        <v>41566</v>
      </c>
      <c r="B6997" s="594">
        <v>41566.500404745369</v>
      </c>
      <c r="C6997" s="560">
        <f t="shared" si="655"/>
        <v>2013</v>
      </c>
      <c r="D6997" s="560">
        <f t="shared" si="656"/>
        <v>10</v>
      </c>
      <c r="E6997" s="560">
        <f t="shared" si="657"/>
        <v>19</v>
      </c>
      <c r="F6997" s="560">
        <f t="shared" si="658"/>
        <v>12</v>
      </c>
      <c r="G6997" s="595">
        <f t="shared" si="659"/>
        <v>7</v>
      </c>
      <c r="H6997" s="590">
        <f>CHOOSE('Output Sheet'!$B$4,'8760 Data'!J6997,'8760 Data'!K6997,'8760 Data'!L6997,'8760 Data'!M6997,'8760 Data'!N6997,'8760 Data'!O6997,'8760 Data'!P6997,'8760 Data'!Q6997,'8760 Data'!R6997,'8760 Data'!S6997,'8760 Data'!T6997,'8760 Data'!U6997)</f>
        <v>0</v>
      </c>
      <c r="I6997" s="591" t="e">
        <f>H6997/'Output Sheet'!$B$8</f>
        <v>#DIV/0!</v>
      </c>
      <c r="J6997" s="596"/>
      <c r="K6997" s="560"/>
      <c r="L6997" s="560"/>
      <c r="M6997" s="560"/>
      <c r="N6997" s="560"/>
      <c r="O6997" s="560"/>
      <c r="P6997" s="560"/>
      <c r="Q6997" s="560"/>
      <c r="R6997" s="560"/>
      <c r="S6997" s="560"/>
      <c r="T6997" s="560"/>
      <c r="U6997" s="560"/>
    </row>
    <row r="6998" spans="1:21">
      <c r="A6998" s="593">
        <f t="shared" si="654"/>
        <v>41566</v>
      </c>
      <c r="B6998" s="594">
        <v>41566.542071469907</v>
      </c>
      <c r="C6998" s="560">
        <f t="shared" si="655"/>
        <v>2013</v>
      </c>
      <c r="D6998" s="560">
        <f t="shared" si="656"/>
        <v>10</v>
      </c>
      <c r="E6998" s="560">
        <f t="shared" si="657"/>
        <v>19</v>
      </c>
      <c r="F6998" s="560">
        <f t="shared" si="658"/>
        <v>13</v>
      </c>
      <c r="G6998" s="595">
        <f t="shared" si="659"/>
        <v>7</v>
      </c>
      <c r="H6998" s="590">
        <f>CHOOSE('Output Sheet'!$B$4,'8760 Data'!J6998,'8760 Data'!K6998,'8760 Data'!L6998,'8760 Data'!M6998,'8760 Data'!N6998,'8760 Data'!O6998,'8760 Data'!P6998,'8760 Data'!Q6998,'8760 Data'!R6998,'8760 Data'!S6998,'8760 Data'!T6998,'8760 Data'!U6998)</f>
        <v>0</v>
      </c>
      <c r="I6998" s="591" t="e">
        <f>H6998/'Output Sheet'!$B$8</f>
        <v>#DIV/0!</v>
      </c>
      <c r="J6998" s="596"/>
      <c r="K6998" s="560"/>
      <c r="L6998" s="560"/>
      <c r="M6998" s="560"/>
      <c r="N6998" s="560"/>
      <c r="O6998" s="560"/>
      <c r="P6998" s="560"/>
      <c r="Q6998" s="560"/>
      <c r="R6998" s="560"/>
      <c r="S6998" s="560"/>
      <c r="T6998" s="560"/>
      <c r="U6998" s="560"/>
    </row>
    <row r="6999" spans="1:21">
      <c r="A6999" s="593">
        <f t="shared" si="654"/>
        <v>41566</v>
      </c>
      <c r="B6999" s="594">
        <v>41566.583738194444</v>
      </c>
      <c r="C6999" s="560">
        <f t="shared" si="655"/>
        <v>2013</v>
      </c>
      <c r="D6999" s="560">
        <f t="shared" si="656"/>
        <v>10</v>
      </c>
      <c r="E6999" s="560">
        <f t="shared" si="657"/>
        <v>19</v>
      </c>
      <c r="F6999" s="560">
        <f t="shared" si="658"/>
        <v>14</v>
      </c>
      <c r="G6999" s="595">
        <f t="shared" si="659"/>
        <v>7</v>
      </c>
      <c r="H6999" s="590">
        <f>CHOOSE('Output Sheet'!$B$4,'8760 Data'!J6999,'8760 Data'!K6999,'8760 Data'!L6999,'8760 Data'!M6999,'8760 Data'!N6999,'8760 Data'!O6999,'8760 Data'!P6999,'8760 Data'!Q6999,'8760 Data'!R6999,'8760 Data'!S6999,'8760 Data'!T6999,'8760 Data'!U6999)</f>
        <v>0</v>
      </c>
      <c r="I6999" s="591" t="e">
        <f>H6999/'Output Sheet'!$B$8</f>
        <v>#DIV/0!</v>
      </c>
      <c r="J6999" s="596"/>
      <c r="K6999" s="560"/>
      <c r="L6999" s="560"/>
      <c r="M6999" s="560"/>
      <c r="N6999" s="560"/>
      <c r="O6999" s="560"/>
      <c r="P6999" s="560"/>
      <c r="Q6999" s="560"/>
      <c r="R6999" s="560"/>
      <c r="S6999" s="560"/>
      <c r="T6999" s="560"/>
      <c r="U6999" s="560"/>
    </row>
    <row r="7000" spans="1:21">
      <c r="A7000" s="593">
        <f t="shared" si="654"/>
        <v>41566</v>
      </c>
      <c r="B7000" s="594">
        <v>41566.625404918981</v>
      </c>
      <c r="C7000" s="560">
        <f t="shared" si="655"/>
        <v>2013</v>
      </c>
      <c r="D7000" s="560">
        <f t="shared" si="656"/>
        <v>10</v>
      </c>
      <c r="E7000" s="560">
        <f t="shared" si="657"/>
        <v>19</v>
      </c>
      <c r="F7000" s="560">
        <f t="shared" si="658"/>
        <v>15</v>
      </c>
      <c r="G7000" s="595">
        <f t="shared" si="659"/>
        <v>7</v>
      </c>
      <c r="H7000" s="590">
        <f>CHOOSE('Output Sheet'!$B$4,'8760 Data'!J7000,'8760 Data'!K7000,'8760 Data'!L7000,'8760 Data'!M7000,'8760 Data'!N7000,'8760 Data'!O7000,'8760 Data'!P7000,'8760 Data'!Q7000,'8760 Data'!R7000,'8760 Data'!S7000,'8760 Data'!T7000,'8760 Data'!U7000)</f>
        <v>0</v>
      </c>
      <c r="I7000" s="591" t="e">
        <f>H7000/'Output Sheet'!$B$8</f>
        <v>#DIV/0!</v>
      </c>
      <c r="J7000" s="596"/>
      <c r="K7000" s="560"/>
      <c r="L7000" s="560"/>
      <c r="M7000" s="560"/>
      <c r="N7000" s="560"/>
      <c r="O7000" s="560"/>
      <c r="P7000" s="560"/>
      <c r="Q7000" s="560"/>
      <c r="R7000" s="560"/>
      <c r="S7000" s="560"/>
      <c r="T7000" s="560"/>
      <c r="U7000" s="560"/>
    </row>
    <row r="7001" spans="1:21">
      <c r="A7001" s="593">
        <f t="shared" si="654"/>
        <v>41566</v>
      </c>
      <c r="B7001" s="594">
        <v>41566.667071643518</v>
      </c>
      <c r="C7001" s="560">
        <f t="shared" si="655"/>
        <v>2013</v>
      </c>
      <c r="D7001" s="560">
        <f t="shared" si="656"/>
        <v>10</v>
      </c>
      <c r="E7001" s="560">
        <f t="shared" si="657"/>
        <v>19</v>
      </c>
      <c r="F7001" s="560">
        <f t="shared" si="658"/>
        <v>16</v>
      </c>
      <c r="G7001" s="595">
        <f t="shared" si="659"/>
        <v>7</v>
      </c>
      <c r="H7001" s="590">
        <f>CHOOSE('Output Sheet'!$B$4,'8760 Data'!J7001,'8760 Data'!K7001,'8760 Data'!L7001,'8760 Data'!M7001,'8760 Data'!N7001,'8760 Data'!O7001,'8760 Data'!P7001,'8760 Data'!Q7001,'8760 Data'!R7001,'8760 Data'!S7001,'8760 Data'!T7001,'8760 Data'!U7001)</f>
        <v>0</v>
      </c>
      <c r="I7001" s="591" t="e">
        <f>H7001/'Output Sheet'!$B$8</f>
        <v>#DIV/0!</v>
      </c>
      <c r="J7001" s="596"/>
      <c r="K7001" s="560"/>
      <c r="L7001" s="560"/>
      <c r="M7001" s="560"/>
      <c r="N7001" s="560"/>
      <c r="O7001" s="560"/>
      <c r="P7001" s="560"/>
      <c r="Q7001" s="560"/>
      <c r="R7001" s="560"/>
      <c r="S7001" s="560"/>
      <c r="T7001" s="560"/>
      <c r="U7001" s="560"/>
    </row>
    <row r="7002" spans="1:21">
      <c r="A7002" s="593">
        <f t="shared" si="654"/>
        <v>41566</v>
      </c>
      <c r="B7002" s="594">
        <v>41566.708738368055</v>
      </c>
      <c r="C7002" s="560">
        <f t="shared" si="655"/>
        <v>2013</v>
      </c>
      <c r="D7002" s="560">
        <f t="shared" si="656"/>
        <v>10</v>
      </c>
      <c r="E7002" s="560">
        <f t="shared" si="657"/>
        <v>19</v>
      </c>
      <c r="F7002" s="560">
        <f t="shared" si="658"/>
        <v>17</v>
      </c>
      <c r="G7002" s="595">
        <f t="shared" si="659"/>
        <v>7</v>
      </c>
      <c r="H7002" s="590">
        <f>CHOOSE('Output Sheet'!$B$4,'8760 Data'!J7002,'8760 Data'!K7002,'8760 Data'!L7002,'8760 Data'!M7002,'8760 Data'!N7002,'8760 Data'!O7002,'8760 Data'!P7002,'8760 Data'!Q7002,'8760 Data'!R7002,'8760 Data'!S7002,'8760 Data'!T7002,'8760 Data'!U7002)</f>
        <v>0</v>
      </c>
      <c r="I7002" s="591" t="e">
        <f>H7002/'Output Sheet'!$B$8</f>
        <v>#DIV/0!</v>
      </c>
      <c r="J7002" s="596"/>
      <c r="K7002" s="560"/>
      <c r="L7002" s="560"/>
      <c r="M7002" s="560"/>
      <c r="N7002" s="560"/>
      <c r="O7002" s="560"/>
      <c r="P7002" s="560"/>
      <c r="Q7002" s="560"/>
      <c r="R7002" s="560"/>
      <c r="S7002" s="560"/>
      <c r="T7002" s="560"/>
      <c r="U7002" s="560"/>
    </row>
    <row r="7003" spans="1:21">
      <c r="A7003" s="593">
        <f t="shared" si="654"/>
        <v>41566</v>
      </c>
      <c r="B7003" s="594">
        <v>41566.750405092593</v>
      </c>
      <c r="C7003" s="560">
        <f t="shared" si="655"/>
        <v>2013</v>
      </c>
      <c r="D7003" s="560">
        <f t="shared" si="656"/>
        <v>10</v>
      </c>
      <c r="E7003" s="560">
        <f t="shared" si="657"/>
        <v>19</v>
      </c>
      <c r="F7003" s="560">
        <f t="shared" si="658"/>
        <v>18</v>
      </c>
      <c r="G7003" s="595">
        <f t="shared" si="659"/>
        <v>7</v>
      </c>
      <c r="H7003" s="590">
        <f>CHOOSE('Output Sheet'!$B$4,'8760 Data'!J7003,'8760 Data'!K7003,'8760 Data'!L7003,'8760 Data'!M7003,'8760 Data'!N7003,'8760 Data'!O7003,'8760 Data'!P7003,'8760 Data'!Q7003,'8760 Data'!R7003,'8760 Data'!S7003,'8760 Data'!T7003,'8760 Data'!U7003)</f>
        <v>0</v>
      </c>
      <c r="I7003" s="591" t="e">
        <f>H7003/'Output Sheet'!$B$8</f>
        <v>#DIV/0!</v>
      </c>
      <c r="J7003" s="596"/>
      <c r="K7003" s="560"/>
      <c r="L7003" s="560"/>
      <c r="M7003" s="560"/>
      <c r="N7003" s="560"/>
      <c r="O7003" s="560"/>
      <c r="P7003" s="560"/>
      <c r="Q7003" s="560"/>
      <c r="R7003" s="560"/>
      <c r="S7003" s="560"/>
      <c r="T7003" s="560"/>
      <c r="U7003" s="560"/>
    </row>
    <row r="7004" spans="1:21">
      <c r="A7004" s="593">
        <f t="shared" si="654"/>
        <v>41566</v>
      </c>
      <c r="B7004" s="594">
        <v>41566.79207181713</v>
      </c>
      <c r="C7004" s="560">
        <f t="shared" si="655"/>
        <v>2013</v>
      </c>
      <c r="D7004" s="560">
        <f t="shared" si="656"/>
        <v>10</v>
      </c>
      <c r="E7004" s="560">
        <f t="shared" si="657"/>
        <v>19</v>
      </c>
      <c r="F7004" s="560">
        <f t="shared" si="658"/>
        <v>19</v>
      </c>
      <c r="G7004" s="595">
        <f t="shared" si="659"/>
        <v>7</v>
      </c>
      <c r="H7004" s="590">
        <f>CHOOSE('Output Sheet'!$B$4,'8760 Data'!J7004,'8760 Data'!K7004,'8760 Data'!L7004,'8760 Data'!M7004,'8760 Data'!N7004,'8760 Data'!O7004,'8760 Data'!P7004,'8760 Data'!Q7004,'8760 Data'!R7004,'8760 Data'!S7004,'8760 Data'!T7004,'8760 Data'!U7004)</f>
        <v>0</v>
      </c>
      <c r="I7004" s="591" t="e">
        <f>H7004/'Output Sheet'!$B$8</f>
        <v>#DIV/0!</v>
      </c>
      <c r="J7004" s="596"/>
      <c r="K7004" s="560"/>
      <c r="L7004" s="560"/>
      <c r="M7004" s="560"/>
      <c r="N7004" s="560"/>
      <c r="O7004" s="560"/>
      <c r="P7004" s="560"/>
      <c r="Q7004" s="560"/>
      <c r="R7004" s="560"/>
      <c r="S7004" s="560"/>
      <c r="T7004" s="560"/>
      <c r="U7004" s="560"/>
    </row>
    <row r="7005" spans="1:21">
      <c r="A7005" s="593">
        <f t="shared" si="654"/>
        <v>41566</v>
      </c>
      <c r="B7005" s="594">
        <v>41566.833738541667</v>
      </c>
      <c r="C7005" s="560">
        <f t="shared" si="655"/>
        <v>2013</v>
      </c>
      <c r="D7005" s="560">
        <f t="shared" si="656"/>
        <v>10</v>
      </c>
      <c r="E7005" s="560">
        <f t="shared" si="657"/>
        <v>19</v>
      </c>
      <c r="F7005" s="560">
        <f t="shared" si="658"/>
        <v>20</v>
      </c>
      <c r="G7005" s="595">
        <f t="shared" si="659"/>
        <v>7</v>
      </c>
      <c r="H7005" s="590">
        <f>CHOOSE('Output Sheet'!$B$4,'8760 Data'!J7005,'8760 Data'!K7005,'8760 Data'!L7005,'8760 Data'!M7005,'8760 Data'!N7005,'8760 Data'!O7005,'8760 Data'!P7005,'8760 Data'!Q7005,'8760 Data'!R7005,'8760 Data'!S7005,'8760 Data'!T7005,'8760 Data'!U7005)</f>
        <v>0</v>
      </c>
      <c r="I7005" s="591" t="e">
        <f>H7005/'Output Sheet'!$B$8</f>
        <v>#DIV/0!</v>
      </c>
      <c r="J7005" s="596"/>
      <c r="K7005" s="560"/>
      <c r="L7005" s="560"/>
      <c r="M7005" s="560"/>
      <c r="N7005" s="560"/>
      <c r="O7005" s="560"/>
      <c r="P7005" s="560"/>
      <c r="Q7005" s="560"/>
      <c r="R7005" s="560"/>
      <c r="S7005" s="560"/>
      <c r="T7005" s="560"/>
      <c r="U7005" s="560"/>
    </row>
    <row r="7006" spans="1:21">
      <c r="A7006" s="593">
        <f t="shared" si="654"/>
        <v>41566</v>
      </c>
      <c r="B7006" s="594">
        <v>41566.875405266204</v>
      </c>
      <c r="C7006" s="560">
        <f t="shared" si="655"/>
        <v>2013</v>
      </c>
      <c r="D7006" s="560">
        <f t="shared" si="656"/>
        <v>10</v>
      </c>
      <c r="E7006" s="560">
        <f t="shared" si="657"/>
        <v>19</v>
      </c>
      <c r="F7006" s="560">
        <f t="shared" si="658"/>
        <v>21</v>
      </c>
      <c r="G7006" s="595">
        <f t="shared" si="659"/>
        <v>7</v>
      </c>
      <c r="H7006" s="590">
        <f>CHOOSE('Output Sheet'!$B$4,'8760 Data'!J7006,'8760 Data'!K7006,'8760 Data'!L7006,'8760 Data'!M7006,'8760 Data'!N7006,'8760 Data'!O7006,'8760 Data'!P7006,'8760 Data'!Q7006,'8760 Data'!R7006,'8760 Data'!S7006,'8760 Data'!T7006,'8760 Data'!U7006)</f>
        <v>0</v>
      </c>
      <c r="I7006" s="591" t="e">
        <f>H7006/'Output Sheet'!$B$8</f>
        <v>#DIV/0!</v>
      </c>
      <c r="J7006" s="596"/>
      <c r="K7006" s="560"/>
      <c r="L7006" s="560"/>
      <c r="M7006" s="560"/>
      <c r="N7006" s="560"/>
      <c r="O7006" s="560"/>
      <c r="P7006" s="560"/>
      <c r="Q7006" s="560"/>
      <c r="R7006" s="560"/>
      <c r="S7006" s="560"/>
      <c r="T7006" s="560"/>
      <c r="U7006" s="560"/>
    </row>
    <row r="7007" spans="1:21">
      <c r="A7007" s="593">
        <f t="shared" si="654"/>
        <v>41566</v>
      </c>
      <c r="B7007" s="594">
        <v>41566.917071990742</v>
      </c>
      <c r="C7007" s="560">
        <f t="shared" si="655"/>
        <v>2013</v>
      </c>
      <c r="D7007" s="560">
        <f t="shared" si="656"/>
        <v>10</v>
      </c>
      <c r="E7007" s="560">
        <f t="shared" si="657"/>
        <v>19</v>
      </c>
      <c r="F7007" s="560">
        <f t="shared" si="658"/>
        <v>22</v>
      </c>
      <c r="G7007" s="595">
        <f t="shared" si="659"/>
        <v>7</v>
      </c>
      <c r="H7007" s="590">
        <f>CHOOSE('Output Sheet'!$B$4,'8760 Data'!J7007,'8760 Data'!K7007,'8760 Data'!L7007,'8760 Data'!M7007,'8760 Data'!N7007,'8760 Data'!O7007,'8760 Data'!P7007,'8760 Data'!Q7007,'8760 Data'!R7007,'8760 Data'!S7007,'8760 Data'!T7007,'8760 Data'!U7007)</f>
        <v>0</v>
      </c>
      <c r="I7007" s="591" t="e">
        <f>H7007/'Output Sheet'!$B$8</f>
        <v>#DIV/0!</v>
      </c>
      <c r="J7007" s="596"/>
      <c r="K7007" s="560"/>
      <c r="L7007" s="560"/>
      <c r="M7007" s="560"/>
      <c r="N7007" s="560"/>
      <c r="O7007" s="560"/>
      <c r="P7007" s="560"/>
      <c r="Q7007" s="560"/>
      <c r="R7007" s="560"/>
      <c r="S7007" s="560"/>
      <c r="T7007" s="560"/>
      <c r="U7007" s="560"/>
    </row>
    <row r="7008" spans="1:21">
      <c r="A7008" s="593">
        <f t="shared" si="654"/>
        <v>41566</v>
      </c>
      <c r="B7008" s="594">
        <v>41566.958738715279</v>
      </c>
      <c r="C7008" s="560">
        <f t="shared" si="655"/>
        <v>2013</v>
      </c>
      <c r="D7008" s="560">
        <f t="shared" si="656"/>
        <v>10</v>
      </c>
      <c r="E7008" s="560">
        <f t="shared" si="657"/>
        <v>19</v>
      </c>
      <c r="F7008" s="560">
        <f t="shared" si="658"/>
        <v>23</v>
      </c>
      <c r="G7008" s="595">
        <f t="shared" si="659"/>
        <v>7</v>
      </c>
      <c r="H7008" s="590">
        <f>CHOOSE('Output Sheet'!$B$4,'8760 Data'!J7008,'8760 Data'!K7008,'8760 Data'!L7008,'8760 Data'!M7008,'8760 Data'!N7008,'8760 Data'!O7008,'8760 Data'!P7008,'8760 Data'!Q7008,'8760 Data'!R7008,'8760 Data'!S7008,'8760 Data'!T7008,'8760 Data'!U7008)</f>
        <v>0</v>
      </c>
      <c r="I7008" s="591" t="e">
        <f>H7008/'Output Sheet'!$B$8</f>
        <v>#DIV/0!</v>
      </c>
      <c r="J7008" s="596"/>
      <c r="K7008" s="560"/>
      <c r="L7008" s="560"/>
      <c r="M7008" s="560"/>
      <c r="N7008" s="560"/>
      <c r="O7008" s="560"/>
      <c r="P7008" s="560"/>
      <c r="Q7008" s="560"/>
      <c r="R7008" s="560"/>
      <c r="S7008" s="560"/>
      <c r="T7008" s="560"/>
      <c r="U7008" s="560"/>
    </row>
    <row r="7009" spans="1:21">
      <c r="A7009" s="593">
        <f t="shared" si="654"/>
        <v>41567</v>
      </c>
      <c r="B7009" s="594">
        <v>41567.000405439816</v>
      </c>
      <c r="C7009" s="560">
        <f t="shared" si="655"/>
        <v>2013</v>
      </c>
      <c r="D7009" s="560">
        <f t="shared" si="656"/>
        <v>10</v>
      </c>
      <c r="E7009" s="560">
        <f t="shared" si="657"/>
        <v>20</v>
      </c>
      <c r="F7009" s="560">
        <f t="shared" si="658"/>
        <v>24</v>
      </c>
      <c r="G7009" s="595">
        <f t="shared" si="659"/>
        <v>1</v>
      </c>
      <c r="H7009" s="590">
        <f>CHOOSE('Output Sheet'!$B$4,'8760 Data'!J7009,'8760 Data'!K7009,'8760 Data'!L7009,'8760 Data'!M7009,'8760 Data'!N7009,'8760 Data'!O7009,'8760 Data'!P7009,'8760 Data'!Q7009,'8760 Data'!R7009,'8760 Data'!S7009,'8760 Data'!T7009,'8760 Data'!U7009)</f>
        <v>0</v>
      </c>
      <c r="I7009" s="591" t="e">
        <f>H7009/'Output Sheet'!$B$8</f>
        <v>#DIV/0!</v>
      </c>
      <c r="J7009" s="596"/>
      <c r="K7009" s="560"/>
      <c r="L7009" s="560"/>
      <c r="M7009" s="560"/>
      <c r="N7009" s="560"/>
      <c r="O7009" s="560"/>
      <c r="P7009" s="560"/>
      <c r="Q7009" s="560"/>
      <c r="R7009" s="560"/>
      <c r="S7009" s="560"/>
      <c r="T7009" s="560"/>
      <c r="U7009" s="560"/>
    </row>
    <row r="7010" spans="1:21">
      <c r="A7010" s="593">
        <f t="shared" si="654"/>
        <v>41567</v>
      </c>
      <c r="B7010" s="594">
        <v>41567.042072164353</v>
      </c>
      <c r="C7010" s="560">
        <f t="shared" si="655"/>
        <v>2013</v>
      </c>
      <c r="D7010" s="560">
        <f t="shared" si="656"/>
        <v>10</v>
      </c>
      <c r="E7010" s="560">
        <f t="shared" si="657"/>
        <v>20</v>
      </c>
      <c r="F7010" s="560">
        <f t="shared" si="658"/>
        <v>1</v>
      </c>
      <c r="G7010" s="595">
        <f t="shared" si="659"/>
        <v>1</v>
      </c>
      <c r="H7010" s="590">
        <f>CHOOSE('Output Sheet'!$B$4,'8760 Data'!J7010,'8760 Data'!K7010,'8760 Data'!L7010,'8760 Data'!M7010,'8760 Data'!N7010,'8760 Data'!O7010,'8760 Data'!P7010,'8760 Data'!Q7010,'8760 Data'!R7010,'8760 Data'!S7010,'8760 Data'!T7010,'8760 Data'!U7010)</f>
        <v>0</v>
      </c>
      <c r="I7010" s="591" t="e">
        <f>H7010/'Output Sheet'!$B$8</f>
        <v>#DIV/0!</v>
      </c>
      <c r="J7010" s="596"/>
      <c r="K7010" s="560"/>
      <c r="L7010" s="560"/>
      <c r="M7010" s="560"/>
      <c r="N7010" s="560"/>
      <c r="O7010" s="560"/>
      <c r="P7010" s="560"/>
      <c r="Q7010" s="560"/>
      <c r="R7010" s="560"/>
      <c r="S7010" s="560"/>
      <c r="T7010" s="560"/>
      <c r="U7010" s="560"/>
    </row>
    <row r="7011" spans="1:21">
      <c r="A7011" s="593">
        <f t="shared" si="654"/>
        <v>41567</v>
      </c>
      <c r="B7011" s="594">
        <v>41567.08373888889</v>
      </c>
      <c r="C7011" s="560">
        <f t="shared" si="655"/>
        <v>2013</v>
      </c>
      <c r="D7011" s="560">
        <f t="shared" si="656"/>
        <v>10</v>
      </c>
      <c r="E7011" s="560">
        <f t="shared" si="657"/>
        <v>20</v>
      </c>
      <c r="F7011" s="560">
        <f t="shared" si="658"/>
        <v>2</v>
      </c>
      <c r="G7011" s="595">
        <f t="shared" si="659"/>
        <v>1</v>
      </c>
      <c r="H7011" s="590">
        <f>CHOOSE('Output Sheet'!$B$4,'8760 Data'!J7011,'8760 Data'!K7011,'8760 Data'!L7011,'8760 Data'!M7011,'8760 Data'!N7011,'8760 Data'!O7011,'8760 Data'!P7011,'8760 Data'!Q7011,'8760 Data'!R7011,'8760 Data'!S7011,'8760 Data'!T7011,'8760 Data'!U7011)</f>
        <v>0</v>
      </c>
      <c r="I7011" s="591" t="e">
        <f>H7011/'Output Sheet'!$B$8</f>
        <v>#DIV/0!</v>
      </c>
      <c r="J7011" s="596"/>
      <c r="K7011" s="560"/>
      <c r="L7011" s="560"/>
      <c r="M7011" s="560"/>
      <c r="N7011" s="560"/>
      <c r="O7011" s="560"/>
      <c r="P7011" s="560"/>
      <c r="Q7011" s="560"/>
      <c r="R7011" s="560"/>
      <c r="S7011" s="560"/>
      <c r="T7011" s="560"/>
      <c r="U7011" s="560"/>
    </row>
    <row r="7012" spans="1:21">
      <c r="A7012" s="593">
        <f t="shared" si="654"/>
        <v>41567</v>
      </c>
      <c r="B7012" s="594">
        <v>41567.125405613428</v>
      </c>
      <c r="C7012" s="560">
        <f t="shared" si="655"/>
        <v>2013</v>
      </c>
      <c r="D7012" s="560">
        <f t="shared" si="656"/>
        <v>10</v>
      </c>
      <c r="E7012" s="560">
        <f t="shared" si="657"/>
        <v>20</v>
      </c>
      <c r="F7012" s="560">
        <f t="shared" si="658"/>
        <v>3</v>
      </c>
      <c r="G7012" s="595">
        <f t="shared" si="659"/>
        <v>1</v>
      </c>
      <c r="H7012" s="590">
        <f>CHOOSE('Output Sheet'!$B$4,'8760 Data'!J7012,'8760 Data'!K7012,'8760 Data'!L7012,'8760 Data'!M7012,'8760 Data'!N7012,'8760 Data'!O7012,'8760 Data'!P7012,'8760 Data'!Q7012,'8760 Data'!R7012,'8760 Data'!S7012,'8760 Data'!T7012,'8760 Data'!U7012)</f>
        <v>0</v>
      </c>
      <c r="I7012" s="591" t="e">
        <f>H7012/'Output Sheet'!$B$8</f>
        <v>#DIV/0!</v>
      </c>
      <c r="J7012" s="596"/>
      <c r="K7012" s="560"/>
      <c r="L7012" s="560"/>
      <c r="M7012" s="560"/>
      <c r="N7012" s="560"/>
      <c r="O7012" s="560"/>
      <c r="P7012" s="560"/>
      <c r="Q7012" s="560"/>
      <c r="R7012" s="560"/>
      <c r="S7012" s="560"/>
      <c r="T7012" s="560"/>
      <c r="U7012" s="560"/>
    </row>
    <row r="7013" spans="1:21">
      <c r="A7013" s="593">
        <f t="shared" si="654"/>
        <v>41567</v>
      </c>
      <c r="B7013" s="594">
        <v>41567.167072337965</v>
      </c>
      <c r="C7013" s="560">
        <f t="shared" si="655"/>
        <v>2013</v>
      </c>
      <c r="D7013" s="560">
        <f t="shared" si="656"/>
        <v>10</v>
      </c>
      <c r="E7013" s="560">
        <f t="shared" si="657"/>
        <v>20</v>
      </c>
      <c r="F7013" s="560">
        <f t="shared" si="658"/>
        <v>4</v>
      </c>
      <c r="G7013" s="595">
        <f t="shared" si="659"/>
        <v>1</v>
      </c>
      <c r="H7013" s="590">
        <f>CHOOSE('Output Sheet'!$B$4,'8760 Data'!J7013,'8760 Data'!K7013,'8760 Data'!L7013,'8760 Data'!M7013,'8760 Data'!N7013,'8760 Data'!O7013,'8760 Data'!P7013,'8760 Data'!Q7013,'8760 Data'!R7013,'8760 Data'!S7013,'8760 Data'!T7013,'8760 Data'!U7013)</f>
        <v>0</v>
      </c>
      <c r="I7013" s="591" t="e">
        <f>H7013/'Output Sheet'!$B$8</f>
        <v>#DIV/0!</v>
      </c>
      <c r="J7013" s="596"/>
      <c r="K7013" s="560"/>
      <c r="L7013" s="560"/>
      <c r="M7013" s="560"/>
      <c r="N7013" s="560"/>
      <c r="O7013" s="560"/>
      <c r="P7013" s="560"/>
      <c r="Q7013" s="560"/>
      <c r="R7013" s="560"/>
      <c r="S7013" s="560"/>
      <c r="T7013" s="560"/>
      <c r="U7013" s="560"/>
    </row>
    <row r="7014" spans="1:21">
      <c r="A7014" s="593">
        <f t="shared" si="654"/>
        <v>41567</v>
      </c>
      <c r="B7014" s="594">
        <v>41567.208739062502</v>
      </c>
      <c r="C7014" s="560">
        <f t="shared" si="655"/>
        <v>2013</v>
      </c>
      <c r="D7014" s="560">
        <f t="shared" si="656"/>
        <v>10</v>
      </c>
      <c r="E7014" s="560">
        <f t="shared" si="657"/>
        <v>20</v>
      </c>
      <c r="F7014" s="560">
        <f t="shared" si="658"/>
        <v>5</v>
      </c>
      <c r="G7014" s="595">
        <f t="shared" si="659"/>
        <v>1</v>
      </c>
      <c r="H7014" s="590">
        <f>CHOOSE('Output Sheet'!$B$4,'8760 Data'!J7014,'8760 Data'!K7014,'8760 Data'!L7014,'8760 Data'!M7014,'8760 Data'!N7014,'8760 Data'!O7014,'8760 Data'!P7014,'8760 Data'!Q7014,'8760 Data'!R7014,'8760 Data'!S7014,'8760 Data'!T7014,'8760 Data'!U7014)</f>
        <v>0</v>
      </c>
      <c r="I7014" s="591" t="e">
        <f>H7014/'Output Sheet'!$B$8</f>
        <v>#DIV/0!</v>
      </c>
      <c r="J7014" s="596"/>
      <c r="K7014" s="560"/>
      <c r="L7014" s="560"/>
      <c r="M7014" s="560"/>
      <c r="N7014" s="560"/>
      <c r="O7014" s="560"/>
      <c r="P7014" s="560"/>
      <c r="Q7014" s="560"/>
      <c r="R7014" s="560"/>
      <c r="S7014" s="560"/>
      <c r="T7014" s="560"/>
      <c r="U7014" s="560"/>
    </row>
    <row r="7015" spans="1:21">
      <c r="A7015" s="593">
        <f t="shared" si="654"/>
        <v>41567</v>
      </c>
      <c r="B7015" s="594">
        <v>41567.250405787039</v>
      </c>
      <c r="C7015" s="560">
        <f t="shared" si="655"/>
        <v>2013</v>
      </c>
      <c r="D7015" s="560">
        <f t="shared" si="656"/>
        <v>10</v>
      </c>
      <c r="E7015" s="560">
        <f t="shared" si="657"/>
        <v>20</v>
      </c>
      <c r="F7015" s="560">
        <f t="shared" si="658"/>
        <v>6</v>
      </c>
      <c r="G7015" s="595">
        <f t="shared" si="659"/>
        <v>1</v>
      </c>
      <c r="H7015" s="590">
        <f>CHOOSE('Output Sheet'!$B$4,'8760 Data'!J7015,'8760 Data'!K7015,'8760 Data'!L7015,'8760 Data'!M7015,'8760 Data'!N7015,'8760 Data'!O7015,'8760 Data'!P7015,'8760 Data'!Q7015,'8760 Data'!R7015,'8760 Data'!S7015,'8760 Data'!T7015,'8760 Data'!U7015)</f>
        <v>0</v>
      </c>
      <c r="I7015" s="591" t="e">
        <f>H7015/'Output Sheet'!$B$8</f>
        <v>#DIV/0!</v>
      </c>
      <c r="J7015" s="596"/>
      <c r="K7015" s="560"/>
      <c r="L7015" s="560"/>
      <c r="M7015" s="560"/>
      <c r="N7015" s="560"/>
      <c r="O7015" s="560"/>
      <c r="P7015" s="560"/>
      <c r="Q7015" s="560"/>
      <c r="R7015" s="560"/>
      <c r="S7015" s="560"/>
      <c r="T7015" s="560"/>
      <c r="U7015" s="560"/>
    </row>
    <row r="7016" spans="1:21">
      <c r="A7016" s="593">
        <f t="shared" si="654"/>
        <v>41567</v>
      </c>
      <c r="B7016" s="594">
        <v>41567.292072511576</v>
      </c>
      <c r="C7016" s="560">
        <f t="shared" si="655"/>
        <v>2013</v>
      </c>
      <c r="D7016" s="560">
        <f t="shared" si="656"/>
        <v>10</v>
      </c>
      <c r="E7016" s="560">
        <f t="shared" si="657"/>
        <v>20</v>
      </c>
      <c r="F7016" s="560">
        <f t="shared" si="658"/>
        <v>7</v>
      </c>
      <c r="G7016" s="595">
        <f t="shared" si="659"/>
        <v>1</v>
      </c>
      <c r="H7016" s="590">
        <f>CHOOSE('Output Sheet'!$B$4,'8760 Data'!J7016,'8760 Data'!K7016,'8760 Data'!L7016,'8760 Data'!M7016,'8760 Data'!N7016,'8760 Data'!O7016,'8760 Data'!P7016,'8760 Data'!Q7016,'8760 Data'!R7016,'8760 Data'!S7016,'8760 Data'!T7016,'8760 Data'!U7016)</f>
        <v>0</v>
      </c>
      <c r="I7016" s="591" t="e">
        <f>H7016/'Output Sheet'!$B$8</f>
        <v>#DIV/0!</v>
      </c>
      <c r="J7016" s="596"/>
      <c r="K7016" s="560"/>
      <c r="L7016" s="560"/>
      <c r="M7016" s="560"/>
      <c r="N7016" s="560"/>
      <c r="O7016" s="560"/>
      <c r="P7016" s="560"/>
      <c r="Q7016" s="560"/>
      <c r="R7016" s="560"/>
      <c r="S7016" s="560"/>
      <c r="T7016" s="560"/>
      <c r="U7016" s="560"/>
    </row>
    <row r="7017" spans="1:21">
      <c r="A7017" s="593">
        <f t="shared" si="654"/>
        <v>41567</v>
      </c>
      <c r="B7017" s="594">
        <v>41567.333739236114</v>
      </c>
      <c r="C7017" s="560">
        <f t="shared" si="655"/>
        <v>2013</v>
      </c>
      <c r="D7017" s="560">
        <f t="shared" si="656"/>
        <v>10</v>
      </c>
      <c r="E7017" s="560">
        <f t="shared" si="657"/>
        <v>20</v>
      </c>
      <c r="F7017" s="560">
        <f t="shared" si="658"/>
        <v>8</v>
      </c>
      <c r="G7017" s="595">
        <f t="shared" si="659"/>
        <v>1</v>
      </c>
      <c r="H7017" s="590">
        <f>CHOOSE('Output Sheet'!$B$4,'8760 Data'!J7017,'8760 Data'!K7017,'8760 Data'!L7017,'8760 Data'!M7017,'8760 Data'!N7017,'8760 Data'!O7017,'8760 Data'!P7017,'8760 Data'!Q7017,'8760 Data'!R7017,'8760 Data'!S7017,'8760 Data'!T7017,'8760 Data'!U7017)</f>
        <v>0</v>
      </c>
      <c r="I7017" s="591" t="e">
        <f>H7017/'Output Sheet'!$B$8</f>
        <v>#DIV/0!</v>
      </c>
      <c r="J7017" s="596"/>
      <c r="K7017" s="560"/>
      <c r="L7017" s="560"/>
      <c r="M7017" s="560"/>
      <c r="N7017" s="560"/>
      <c r="O7017" s="560"/>
      <c r="P7017" s="560"/>
      <c r="Q7017" s="560"/>
      <c r="R7017" s="560"/>
      <c r="S7017" s="560"/>
      <c r="T7017" s="560"/>
      <c r="U7017" s="560"/>
    </row>
    <row r="7018" spans="1:21">
      <c r="A7018" s="593">
        <f t="shared" si="654"/>
        <v>41567</v>
      </c>
      <c r="B7018" s="594">
        <v>41567.375405960651</v>
      </c>
      <c r="C7018" s="560">
        <f t="shared" si="655"/>
        <v>2013</v>
      </c>
      <c r="D7018" s="560">
        <f t="shared" si="656"/>
        <v>10</v>
      </c>
      <c r="E7018" s="560">
        <f t="shared" si="657"/>
        <v>20</v>
      </c>
      <c r="F7018" s="560">
        <f t="shared" si="658"/>
        <v>9</v>
      </c>
      <c r="G7018" s="595">
        <f t="shared" si="659"/>
        <v>1</v>
      </c>
      <c r="H7018" s="590">
        <f>CHOOSE('Output Sheet'!$B$4,'8760 Data'!J7018,'8760 Data'!K7018,'8760 Data'!L7018,'8760 Data'!M7018,'8760 Data'!N7018,'8760 Data'!O7018,'8760 Data'!P7018,'8760 Data'!Q7018,'8760 Data'!R7018,'8760 Data'!S7018,'8760 Data'!T7018,'8760 Data'!U7018)</f>
        <v>0</v>
      </c>
      <c r="I7018" s="591" t="e">
        <f>H7018/'Output Sheet'!$B$8</f>
        <v>#DIV/0!</v>
      </c>
      <c r="J7018" s="596"/>
      <c r="K7018" s="560"/>
      <c r="L7018" s="560"/>
      <c r="M7018" s="560"/>
      <c r="N7018" s="560"/>
      <c r="O7018" s="560"/>
      <c r="P7018" s="560"/>
      <c r="Q7018" s="560"/>
      <c r="R7018" s="560"/>
      <c r="S7018" s="560"/>
      <c r="T7018" s="560"/>
      <c r="U7018" s="560"/>
    </row>
    <row r="7019" spans="1:21">
      <c r="A7019" s="593">
        <f t="shared" si="654"/>
        <v>41567</v>
      </c>
      <c r="B7019" s="594">
        <v>41567.417072685188</v>
      </c>
      <c r="C7019" s="560">
        <f t="shared" si="655"/>
        <v>2013</v>
      </c>
      <c r="D7019" s="560">
        <f t="shared" si="656"/>
        <v>10</v>
      </c>
      <c r="E7019" s="560">
        <f t="shared" si="657"/>
        <v>20</v>
      </c>
      <c r="F7019" s="560">
        <f t="shared" si="658"/>
        <v>10</v>
      </c>
      <c r="G7019" s="595">
        <f t="shared" si="659"/>
        <v>1</v>
      </c>
      <c r="H7019" s="590">
        <f>CHOOSE('Output Sheet'!$B$4,'8760 Data'!J7019,'8760 Data'!K7019,'8760 Data'!L7019,'8760 Data'!M7019,'8760 Data'!N7019,'8760 Data'!O7019,'8760 Data'!P7019,'8760 Data'!Q7019,'8760 Data'!R7019,'8760 Data'!S7019,'8760 Data'!T7019,'8760 Data'!U7019)</f>
        <v>0</v>
      </c>
      <c r="I7019" s="591" t="e">
        <f>H7019/'Output Sheet'!$B$8</f>
        <v>#DIV/0!</v>
      </c>
      <c r="J7019" s="596"/>
      <c r="K7019" s="560"/>
      <c r="L7019" s="560"/>
      <c r="M7019" s="560"/>
      <c r="N7019" s="560"/>
      <c r="O7019" s="560"/>
      <c r="P7019" s="560"/>
      <c r="Q7019" s="560"/>
      <c r="R7019" s="560"/>
      <c r="S7019" s="560"/>
      <c r="T7019" s="560"/>
      <c r="U7019" s="560"/>
    </row>
    <row r="7020" spans="1:21">
      <c r="A7020" s="593">
        <f t="shared" si="654"/>
        <v>41567</v>
      </c>
      <c r="B7020" s="594">
        <v>41567.458739409725</v>
      </c>
      <c r="C7020" s="560">
        <f t="shared" si="655"/>
        <v>2013</v>
      </c>
      <c r="D7020" s="560">
        <f t="shared" si="656"/>
        <v>10</v>
      </c>
      <c r="E7020" s="560">
        <f t="shared" si="657"/>
        <v>20</v>
      </c>
      <c r="F7020" s="560">
        <f t="shared" si="658"/>
        <v>11</v>
      </c>
      <c r="G7020" s="595">
        <f t="shared" si="659"/>
        <v>1</v>
      </c>
      <c r="H7020" s="590">
        <f>CHOOSE('Output Sheet'!$B$4,'8760 Data'!J7020,'8760 Data'!K7020,'8760 Data'!L7020,'8760 Data'!M7020,'8760 Data'!N7020,'8760 Data'!O7020,'8760 Data'!P7020,'8760 Data'!Q7020,'8760 Data'!R7020,'8760 Data'!S7020,'8760 Data'!T7020,'8760 Data'!U7020)</f>
        <v>0</v>
      </c>
      <c r="I7020" s="591" t="e">
        <f>H7020/'Output Sheet'!$B$8</f>
        <v>#DIV/0!</v>
      </c>
      <c r="J7020" s="596"/>
      <c r="K7020" s="560"/>
      <c r="L7020" s="560"/>
      <c r="M7020" s="560"/>
      <c r="N7020" s="560"/>
      <c r="O7020" s="560"/>
      <c r="P7020" s="560"/>
      <c r="Q7020" s="560"/>
      <c r="R7020" s="560"/>
      <c r="S7020" s="560"/>
      <c r="T7020" s="560"/>
      <c r="U7020" s="560"/>
    </row>
    <row r="7021" spans="1:21">
      <c r="A7021" s="593">
        <f t="shared" si="654"/>
        <v>41567</v>
      </c>
      <c r="B7021" s="594">
        <v>41567.500406134262</v>
      </c>
      <c r="C7021" s="560">
        <f t="shared" si="655"/>
        <v>2013</v>
      </c>
      <c r="D7021" s="560">
        <f t="shared" si="656"/>
        <v>10</v>
      </c>
      <c r="E7021" s="560">
        <f t="shared" si="657"/>
        <v>20</v>
      </c>
      <c r="F7021" s="560">
        <f t="shared" si="658"/>
        <v>12</v>
      </c>
      <c r="G7021" s="595">
        <f t="shared" si="659"/>
        <v>1</v>
      </c>
      <c r="H7021" s="590">
        <f>CHOOSE('Output Sheet'!$B$4,'8760 Data'!J7021,'8760 Data'!K7021,'8760 Data'!L7021,'8760 Data'!M7021,'8760 Data'!N7021,'8760 Data'!O7021,'8760 Data'!P7021,'8760 Data'!Q7021,'8760 Data'!R7021,'8760 Data'!S7021,'8760 Data'!T7021,'8760 Data'!U7021)</f>
        <v>0</v>
      </c>
      <c r="I7021" s="591" t="e">
        <f>H7021/'Output Sheet'!$B$8</f>
        <v>#DIV/0!</v>
      </c>
      <c r="J7021" s="596"/>
      <c r="K7021" s="560"/>
      <c r="L7021" s="560"/>
      <c r="M7021" s="560"/>
      <c r="N7021" s="560"/>
      <c r="O7021" s="560"/>
      <c r="P7021" s="560"/>
      <c r="Q7021" s="560"/>
      <c r="R7021" s="560"/>
      <c r="S7021" s="560"/>
      <c r="T7021" s="560"/>
      <c r="U7021" s="560"/>
    </row>
    <row r="7022" spans="1:21">
      <c r="A7022" s="593">
        <f t="shared" si="654"/>
        <v>41567</v>
      </c>
      <c r="B7022" s="594">
        <v>41567.5420728588</v>
      </c>
      <c r="C7022" s="560">
        <f t="shared" si="655"/>
        <v>2013</v>
      </c>
      <c r="D7022" s="560">
        <f t="shared" si="656"/>
        <v>10</v>
      </c>
      <c r="E7022" s="560">
        <f t="shared" si="657"/>
        <v>20</v>
      </c>
      <c r="F7022" s="560">
        <f t="shared" si="658"/>
        <v>13</v>
      </c>
      <c r="G7022" s="595">
        <f t="shared" si="659"/>
        <v>1</v>
      </c>
      <c r="H7022" s="590">
        <f>CHOOSE('Output Sheet'!$B$4,'8760 Data'!J7022,'8760 Data'!K7022,'8760 Data'!L7022,'8760 Data'!M7022,'8760 Data'!N7022,'8760 Data'!O7022,'8760 Data'!P7022,'8760 Data'!Q7022,'8760 Data'!R7022,'8760 Data'!S7022,'8760 Data'!T7022,'8760 Data'!U7022)</f>
        <v>0</v>
      </c>
      <c r="I7022" s="591" t="e">
        <f>H7022/'Output Sheet'!$B$8</f>
        <v>#DIV/0!</v>
      </c>
      <c r="J7022" s="596"/>
      <c r="K7022" s="560"/>
      <c r="L7022" s="560"/>
      <c r="M7022" s="560"/>
      <c r="N7022" s="560"/>
      <c r="O7022" s="560"/>
      <c r="P7022" s="560"/>
      <c r="Q7022" s="560"/>
      <c r="R7022" s="560"/>
      <c r="S7022" s="560"/>
      <c r="T7022" s="560"/>
      <c r="U7022" s="560"/>
    </row>
    <row r="7023" spans="1:21">
      <c r="A7023" s="593">
        <f t="shared" si="654"/>
        <v>41567</v>
      </c>
      <c r="B7023" s="594">
        <v>41567.583739583337</v>
      </c>
      <c r="C7023" s="560">
        <f t="shared" si="655"/>
        <v>2013</v>
      </c>
      <c r="D7023" s="560">
        <f t="shared" si="656"/>
        <v>10</v>
      </c>
      <c r="E7023" s="560">
        <f t="shared" si="657"/>
        <v>20</v>
      </c>
      <c r="F7023" s="560">
        <f t="shared" si="658"/>
        <v>14</v>
      </c>
      <c r="G7023" s="595">
        <f t="shared" si="659"/>
        <v>1</v>
      </c>
      <c r="H7023" s="590">
        <f>CHOOSE('Output Sheet'!$B$4,'8760 Data'!J7023,'8760 Data'!K7023,'8760 Data'!L7023,'8760 Data'!M7023,'8760 Data'!N7023,'8760 Data'!O7023,'8760 Data'!P7023,'8760 Data'!Q7023,'8760 Data'!R7023,'8760 Data'!S7023,'8760 Data'!T7023,'8760 Data'!U7023)</f>
        <v>0</v>
      </c>
      <c r="I7023" s="591" t="e">
        <f>H7023/'Output Sheet'!$B$8</f>
        <v>#DIV/0!</v>
      </c>
      <c r="J7023" s="596"/>
      <c r="K7023" s="560"/>
      <c r="L7023" s="560"/>
      <c r="M7023" s="560"/>
      <c r="N7023" s="560"/>
      <c r="O7023" s="560"/>
      <c r="P7023" s="560"/>
      <c r="Q7023" s="560"/>
      <c r="R7023" s="560"/>
      <c r="S7023" s="560"/>
      <c r="T7023" s="560"/>
      <c r="U7023" s="560"/>
    </row>
    <row r="7024" spans="1:21">
      <c r="A7024" s="593">
        <f t="shared" si="654"/>
        <v>41567</v>
      </c>
      <c r="B7024" s="594">
        <v>41567.625406307867</v>
      </c>
      <c r="C7024" s="560">
        <f t="shared" si="655"/>
        <v>2013</v>
      </c>
      <c r="D7024" s="560">
        <f t="shared" si="656"/>
        <v>10</v>
      </c>
      <c r="E7024" s="560">
        <f t="shared" si="657"/>
        <v>20</v>
      </c>
      <c r="F7024" s="560">
        <f t="shared" si="658"/>
        <v>15</v>
      </c>
      <c r="G7024" s="595">
        <f t="shared" si="659"/>
        <v>1</v>
      </c>
      <c r="H7024" s="590">
        <f>CHOOSE('Output Sheet'!$B$4,'8760 Data'!J7024,'8760 Data'!K7024,'8760 Data'!L7024,'8760 Data'!M7024,'8760 Data'!N7024,'8760 Data'!O7024,'8760 Data'!P7024,'8760 Data'!Q7024,'8760 Data'!R7024,'8760 Data'!S7024,'8760 Data'!T7024,'8760 Data'!U7024)</f>
        <v>0</v>
      </c>
      <c r="I7024" s="591" t="e">
        <f>H7024/'Output Sheet'!$B$8</f>
        <v>#DIV/0!</v>
      </c>
      <c r="J7024" s="596"/>
      <c r="K7024" s="560"/>
      <c r="L7024" s="560"/>
      <c r="M7024" s="560"/>
      <c r="N7024" s="560"/>
      <c r="O7024" s="560"/>
      <c r="P7024" s="560"/>
      <c r="Q7024" s="560"/>
      <c r="R7024" s="560"/>
      <c r="S7024" s="560"/>
      <c r="T7024" s="560"/>
      <c r="U7024" s="560"/>
    </row>
    <row r="7025" spans="1:21">
      <c r="A7025" s="593">
        <f t="shared" si="654"/>
        <v>41567</v>
      </c>
      <c r="B7025" s="594">
        <v>41567.667073032404</v>
      </c>
      <c r="C7025" s="560">
        <f t="shared" si="655"/>
        <v>2013</v>
      </c>
      <c r="D7025" s="560">
        <f t="shared" si="656"/>
        <v>10</v>
      </c>
      <c r="E7025" s="560">
        <f t="shared" si="657"/>
        <v>20</v>
      </c>
      <c r="F7025" s="560">
        <f t="shared" si="658"/>
        <v>16</v>
      </c>
      <c r="G7025" s="595">
        <f t="shared" si="659"/>
        <v>1</v>
      </c>
      <c r="H7025" s="590">
        <f>CHOOSE('Output Sheet'!$B$4,'8760 Data'!J7025,'8760 Data'!K7025,'8760 Data'!L7025,'8760 Data'!M7025,'8760 Data'!N7025,'8760 Data'!O7025,'8760 Data'!P7025,'8760 Data'!Q7025,'8760 Data'!R7025,'8760 Data'!S7025,'8760 Data'!T7025,'8760 Data'!U7025)</f>
        <v>0</v>
      </c>
      <c r="I7025" s="591" t="e">
        <f>H7025/'Output Sheet'!$B$8</f>
        <v>#DIV/0!</v>
      </c>
      <c r="J7025" s="596"/>
      <c r="K7025" s="560"/>
      <c r="L7025" s="560"/>
      <c r="M7025" s="560"/>
      <c r="N7025" s="560"/>
      <c r="O7025" s="560"/>
      <c r="P7025" s="560"/>
      <c r="Q7025" s="560"/>
      <c r="R7025" s="560"/>
      <c r="S7025" s="560"/>
      <c r="T7025" s="560"/>
      <c r="U7025" s="560"/>
    </row>
    <row r="7026" spans="1:21">
      <c r="A7026" s="593">
        <f t="shared" si="654"/>
        <v>41567</v>
      </c>
      <c r="B7026" s="594">
        <v>41567.708739756941</v>
      </c>
      <c r="C7026" s="560">
        <f t="shared" si="655"/>
        <v>2013</v>
      </c>
      <c r="D7026" s="560">
        <f t="shared" si="656"/>
        <v>10</v>
      </c>
      <c r="E7026" s="560">
        <f t="shared" si="657"/>
        <v>20</v>
      </c>
      <c r="F7026" s="560">
        <f t="shared" si="658"/>
        <v>17</v>
      </c>
      <c r="G7026" s="595">
        <f t="shared" si="659"/>
        <v>1</v>
      </c>
      <c r="H7026" s="590">
        <f>CHOOSE('Output Sheet'!$B$4,'8760 Data'!J7026,'8760 Data'!K7026,'8760 Data'!L7026,'8760 Data'!M7026,'8760 Data'!N7026,'8760 Data'!O7026,'8760 Data'!P7026,'8760 Data'!Q7026,'8760 Data'!R7026,'8760 Data'!S7026,'8760 Data'!T7026,'8760 Data'!U7026)</f>
        <v>0</v>
      </c>
      <c r="I7026" s="591" t="e">
        <f>H7026/'Output Sheet'!$B$8</f>
        <v>#DIV/0!</v>
      </c>
      <c r="J7026" s="596"/>
      <c r="K7026" s="560"/>
      <c r="L7026" s="560"/>
      <c r="M7026" s="560"/>
      <c r="N7026" s="560"/>
      <c r="O7026" s="560"/>
      <c r="P7026" s="560"/>
      <c r="Q7026" s="560"/>
      <c r="R7026" s="560"/>
      <c r="S7026" s="560"/>
      <c r="T7026" s="560"/>
      <c r="U7026" s="560"/>
    </row>
    <row r="7027" spans="1:21">
      <c r="A7027" s="593">
        <f t="shared" si="654"/>
        <v>41567</v>
      </c>
      <c r="B7027" s="594">
        <v>41567.750406481478</v>
      </c>
      <c r="C7027" s="560">
        <f t="shared" si="655"/>
        <v>2013</v>
      </c>
      <c r="D7027" s="560">
        <f t="shared" si="656"/>
        <v>10</v>
      </c>
      <c r="E7027" s="560">
        <f t="shared" si="657"/>
        <v>20</v>
      </c>
      <c r="F7027" s="560">
        <f t="shared" si="658"/>
        <v>18</v>
      </c>
      <c r="G7027" s="595">
        <f t="shared" si="659"/>
        <v>1</v>
      </c>
      <c r="H7027" s="590">
        <f>CHOOSE('Output Sheet'!$B$4,'8760 Data'!J7027,'8760 Data'!K7027,'8760 Data'!L7027,'8760 Data'!M7027,'8760 Data'!N7027,'8760 Data'!O7027,'8760 Data'!P7027,'8760 Data'!Q7027,'8760 Data'!R7027,'8760 Data'!S7027,'8760 Data'!T7027,'8760 Data'!U7027)</f>
        <v>0</v>
      </c>
      <c r="I7027" s="591" t="e">
        <f>H7027/'Output Sheet'!$B$8</f>
        <v>#DIV/0!</v>
      </c>
      <c r="J7027" s="596"/>
      <c r="K7027" s="560"/>
      <c r="L7027" s="560"/>
      <c r="M7027" s="560"/>
      <c r="N7027" s="560"/>
      <c r="O7027" s="560"/>
      <c r="P7027" s="560"/>
      <c r="Q7027" s="560"/>
      <c r="R7027" s="560"/>
      <c r="S7027" s="560"/>
      <c r="T7027" s="560"/>
      <c r="U7027" s="560"/>
    </row>
    <row r="7028" spans="1:21">
      <c r="A7028" s="593">
        <f t="shared" si="654"/>
        <v>41567</v>
      </c>
      <c r="B7028" s="594">
        <v>41567.792073206016</v>
      </c>
      <c r="C7028" s="560">
        <f t="shared" si="655"/>
        <v>2013</v>
      </c>
      <c r="D7028" s="560">
        <f t="shared" si="656"/>
        <v>10</v>
      </c>
      <c r="E7028" s="560">
        <f t="shared" si="657"/>
        <v>20</v>
      </c>
      <c r="F7028" s="560">
        <f t="shared" si="658"/>
        <v>19</v>
      </c>
      <c r="G7028" s="595">
        <f t="shared" si="659"/>
        <v>1</v>
      </c>
      <c r="H7028" s="590">
        <f>CHOOSE('Output Sheet'!$B$4,'8760 Data'!J7028,'8760 Data'!K7028,'8760 Data'!L7028,'8760 Data'!M7028,'8760 Data'!N7028,'8760 Data'!O7028,'8760 Data'!P7028,'8760 Data'!Q7028,'8760 Data'!R7028,'8760 Data'!S7028,'8760 Data'!T7028,'8760 Data'!U7028)</f>
        <v>0</v>
      </c>
      <c r="I7028" s="591" t="e">
        <f>H7028/'Output Sheet'!$B$8</f>
        <v>#DIV/0!</v>
      </c>
      <c r="J7028" s="596"/>
      <c r="K7028" s="560"/>
      <c r="L7028" s="560"/>
      <c r="M7028" s="560"/>
      <c r="N7028" s="560"/>
      <c r="O7028" s="560"/>
      <c r="P7028" s="560"/>
      <c r="Q7028" s="560"/>
      <c r="R7028" s="560"/>
      <c r="S7028" s="560"/>
      <c r="T7028" s="560"/>
      <c r="U7028" s="560"/>
    </row>
    <row r="7029" spans="1:21">
      <c r="A7029" s="593">
        <f t="shared" si="654"/>
        <v>41567</v>
      </c>
      <c r="B7029" s="594">
        <v>41567.833739930553</v>
      </c>
      <c r="C7029" s="560">
        <f t="shared" si="655"/>
        <v>2013</v>
      </c>
      <c r="D7029" s="560">
        <f t="shared" si="656"/>
        <v>10</v>
      </c>
      <c r="E7029" s="560">
        <f t="shared" si="657"/>
        <v>20</v>
      </c>
      <c r="F7029" s="560">
        <f t="shared" si="658"/>
        <v>20</v>
      </c>
      <c r="G7029" s="595">
        <f t="shared" si="659"/>
        <v>1</v>
      </c>
      <c r="H7029" s="590">
        <f>CHOOSE('Output Sheet'!$B$4,'8760 Data'!J7029,'8760 Data'!K7029,'8760 Data'!L7029,'8760 Data'!M7029,'8760 Data'!N7029,'8760 Data'!O7029,'8760 Data'!P7029,'8760 Data'!Q7029,'8760 Data'!R7029,'8760 Data'!S7029,'8760 Data'!T7029,'8760 Data'!U7029)</f>
        <v>0</v>
      </c>
      <c r="I7029" s="591" t="e">
        <f>H7029/'Output Sheet'!$B$8</f>
        <v>#DIV/0!</v>
      </c>
      <c r="J7029" s="596"/>
      <c r="K7029" s="560"/>
      <c r="L7029" s="560"/>
      <c r="M7029" s="560"/>
      <c r="N7029" s="560"/>
      <c r="O7029" s="560"/>
      <c r="P7029" s="560"/>
      <c r="Q7029" s="560"/>
      <c r="R7029" s="560"/>
      <c r="S7029" s="560"/>
      <c r="T7029" s="560"/>
      <c r="U7029" s="560"/>
    </row>
    <row r="7030" spans="1:21">
      <c r="A7030" s="593">
        <f t="shared" si="654"/>
        <v>41567</v>
      </c>
      <c r="B7030" s="594">
        <v>41567.87540665509</v>
      </c>
      <c r="C7030" s="560">
        <f t="shared" si="655"/>
        <v>2013</v>
      </c>
      <c r="D7030" s="560">
        <f t="shared" si="656"/>
        <v>10</v>
      </c>
      <c r="E7030" s="560">
        <f t="shared" si="657"/>
        <v>20</v>
      </c>
      <c r="F7030" s="560">
        <f t="shared" si="658"/>
        <v>21</v>
      </c>
      <c r="G7030" s="595">
        <f t="shared" si="659"/>
        <v>1</v>
      </c>
      <c r="H7030" s="590">
        <f>CHOOSE('Output Sheet'!$B$4,'8760 Data'!J7030,'8760 Data'!K7030,'8760 Data'!L7030,'8760 Data'!M7030,'8760 Data'!N7030,'8760 Data'!O7030,'8760 Data'!P7030,'8760 Data'!Q7030,'8760 Data'!R7030,'8760 Data'!S7030,'8760 Data'!T7030,'8760 Data'!U7030)</f>
        <v>0</v>
      </c>
      <c r="I7030" s="591" t="e">
        <f>H7030/'Output Sheet'!$B$8</f>
        <v>#DIV/0!</v>
      </c>
      <c r="J7030" s="596"/>
      <c r="K7030" s="560"/>
      <c r="L7030" s="560"/>
      <c r="M7030" s="560"/>
      <c r="N7030" s="560"/>
      <c r="O7030" s="560"/>
      <c r="P7030" s="560"/>
      <c r="Q7030" s="560"/>
      <c r="R7030" s="560"/>
      <c r="S7030" s="560"/>
      <c r="T7030" s="560"/>
      <c r="U7030" s="560"/>
    </row>
    <row r="7031" spans="1:21">
      <c r="A7031" s="593">
        <f t="shared" si="654"/>
        <v>41567</v>
      </c>
      <c r="B7031" s="594">
        <v>41567.917073379627</v>
      </c>
      <c r="C7031" s="560">
        <f t="shared" si="655"/>
        <v>2013</v>
      </c>
      <c r="D7031" s="560">
        <f t="shared" si="656"/>
        <v>10</v>
      </c>
      <c r="E7031" s="560">
        <f t="shared" si="657"/>
        <v>20</v>
      </c>
      <c r="F7031" s="560">
        <f t="shared" si="658"/>
        <v>22</v>
      </c>
      <c r="G7031" s="595">
        <f t="shared" si="659"/>
        <v>1</v>
      </c>
      <c r="H7031" s="590">
        <f>CHOOSE('Output Sheet'!$B$4,'8760 Data'!J7031,'8760 Data'!K7031,'8760 Data'!L7031,'8760 Data'!M7031,'8760 Data'!N7031,'8760 Data'!O7031,'8760 Data'!P7031,'8760 Data'!Q7031,'8760 Data'!R7031,'8760 Data'!S7031,'8760 Data'!T7031,'8760 Data'!U7031)</f>
        <v>0</v>
      </c>
      <c r="I7031" s="591" t="e">
        <f>H7031/'Output Sheet'!$B$8</f>
        <v>#DIV/0!</v>
      </c>
      <c r="J7031" s="596"/>
      <c r="K7031" s="560"/>
      <c r="L7031" s="560"/>
      <c r="M7031" s="560"/>
      <c r="N7031" s="560"/>
      <c r="O7031" s="560"/>
      <c r="P7031" s="560"/>
      <c r="Q7031" s="560"/>
      <c r="R7031" s="560"/>
      <c r="S7031" s="560"/>
      <c r="T7031" s="560"/>
      <c r="U7031" s="560"/>
    </row>
    <row r="7032" spans="1:21">
      <c r="A7032" s="593">
        <f t="shared" si="654"/>
        <v>41567</v>
      </c>
      <c r="B7032" s="594">
        <v>41567.958740104164</v>
      </c>
      <c r="C7032" s="560">
        <f t="shared" si="655"/>
        <v>2013</v>
      </c>
      <c r="D7032" s="560">
        <f t="shared" si="656"/>
        <v>10</v>
      </c>
      <c r="E7032" s="560">
        <f t="shared" si="657"/>
        <v>20</v>
      </c>
      <c r="F7032" s="560">
        <f t="shared" si="658"/>
        <v>23</v>
      </c>
      <c r="G7032" s="595">
        <f t="shared" si="659"/>
        <v>1</v>
      </c>
      <c r="H7032" s="590">
        <f>CHOOSE('Output Sheet'!$B$4,'8760 Data'!J7032,'8760 Data'!K7032,'8760 Data'!L7032,'8760 Data'!M7032,'8760 Data'!N7032,'8760 Data'!O7032,'8760 Data'!P7032,'8760 Data'!Q7032,'8760 Data'!R7032,'8760 Data'!S7032,'8760 Data'!T7032,'8760 Data'!U7032)</f>
        <v>0</v>
      </c>
      <c r="I7032" s="591" t="e">
        <f>H7032/'Output Sheet'!$B$8</f>
        <v>#DIV/0!</v>
      </c>
      <c r="J7032" s="596"/>
      <c r="K7032" s="560"/>
      <c r="L7032" s="560"/>
      <c r="M7032" s="560"/>
      <c r="N7032" s="560"/>
      <c r="O7032" s="560"/>
      <c r="P7032" s="560"/>
      <c r="Q7032" s="560"/>
      <c r="R7032" s="560"/>
      <c r="S7032" s="560"/>
      <c r="T7032" s="560"/>
      <c r="U7032" s="560"/>
    </row>
    <row r="7033" spans="1:21">
      <c r="A7033" s="593">
        <f t="shared" si="654"/>
        <v>41568</v>
      </c>
      <c r="B7033" s="594">
        <v>41568.000406828702</v>
      </c>
      <c r="C7033" s="560">
        <f t="shared" si="655"/>
        <v>2013</v>
      </c>
      <c r="D7033" s="560">
        <f t="shared" si="656"/>
        <v>10</v>
      </c>
      <c r="E7033" s="560">
        <f t="shared" si="657"/>
        <v>21</v>
      </c>
      <c r="F7033" s="560">
        <f t="shared" si="658"/>
        <v>24</v>
      </c>
      <c r="G7033" s="595">
        <f t="shared" si="659"/>
        <v>2</v>
      </c>
      <c r="H7033" s="590">
        <f>CHOOSE('Output Sheet'!$B$4,'8760 Data'!J7033,'8760 Data'!K7033,'8760 Data'!L7033,'8760 Data'!M7033,'8760 Data'!N7033,'8760 Data'!O7033,'8760 Data'!P7033,'8760 Data'!Q7033,'8760 Data'!R7033,'8760 Data'!S7033,'8760 Data'!T7033,'8760 Data'!U7033)</f>
        <v>0</v>
      </c>
      <c r="I7033" s="591" t="e">
        <f>H7033/'Output Sheet'!$B$8</f>
        <v>#DIV/0!</v>
      </c>
      <c r="J7033" s="596"/>
      <c r="K7033" s="560"/>
      <c r="L7033" s="560"/>
      <c r="M7033" s="560"/>
      <c r="N7033" s="560"/>
      <c r="O7033" s="560"/>
      <c r="P7033" s="560"/>
      <c r="Q7033" s="560"/>
      <c r="R7033" s="560"/>
      <c r="S7033" s="560"/>
      <c r="T7033" s="560"/>
      <c r="U7033" s="560"/>
    </row>
    <row r="7034" spans="1:21">
      <c r="A7034" s="593">
        <f t="shared" si="654"/>
        <v>41568</v>
      </c>
      <c r="B7034" s="594">
        <v>41568.042073553239</v>
      </c>
      <c r="C7034" s="560">
        <f t="shared" si="655"/>
        <v>2013</v>
      </c>
      <c r="D7034" s="560">
        <f t="shared" si="656"/>
        <v>10</v>
      </c>
      <c r="E7034" s="560">
        <f t="shared" si="657"/>
        <v>21</v>
      </c>
      <c r="F7034" s="560">
        <f t="shared" si="658"/>
        <v>1</v>
      </c>
      <c r="G7034" s="595">
        <f t="shared" si="659"/>
        <v>2</v>
      </c>
      <c r="H7034" s="590">
        <f>CHOOSE('Output Sheet'!$B$4,'8760 Data'!J7034,'8760 Data'!K7034,'8760 Data'!L7034,'8760 Data'!M7034,'8760 Data'!N7034,'8760 Data'!O7034,'8760 Data'!P7034,'8760 Data'!Q7034,'8760 Data'!R7034,'8760 Data'!S7034,'8760 Data'!T7034,'8760 Data'!U7034)</f>
        <v>0</v>
      </c>
      <c r="I7034" s="591" t="e">
        <f>H7034/'Output Sheet'!$B$8</f>
        <v>#DIV/0!</v>
      </c>
      <c r="J7034" s="596"/>
      <c r="K7034" s="560"/>
      <c r="L7034" s="560"/>
      <c r="M7034" s="560"/>
      <c r="N7034" s="560"/>
      <c r="O7034" s="560"/>
      <c r="P7034" s="560"/>
      <c r="Q7034" s="560"/>
      <c r="R7034" s="560"/>
      <c r="S7034" s="560"/>
      <c r="T7034" s="560"/>
      <c r="U7034" s="560"/>
    </row>
    <row r="7035" spans="1:21">
      <c r="A7035" s="593">
        <f t="shared" si="654"/>
        <v>41568</v>
      </c>
      <c r="B7035" s="594">
        <v>41568.083740277776</v>
      </c>
      <c r="C7035" s="560">
        <f t="shared" si="655"/>
        <v>2013</v>
      </c>
      <c r="D7035" s="560">
        <f t="shared" si="656"/>
        <v>10</v>
      </c>
      <c r="E7035" s="560">
        <f t="shared" si="657"/>
        <v>21</v>
      </c>
      <c r="F7035" s="560">
        <f t="shared" si="658"/>
        <v>2</v>
      </c>
      <c r="G7035" s="595">
        <f t="shared" si="659"/>
        <v>2</v>
      </c>
      <c r="H7035" s="590">
        <f>CHOOSE('Output Sheet'!$B$4,'8760 Data'!J7035,'8760 Data'!K7035,'8760 Data'!L7035,'8760 Data'!M7035,'8760 Data'!N7035,'8760 Data'!O7035,'8760 Data'!P7035,'8760 Data'!Q7035,'8760 Data'!R7035,'8760 Data'!S7035,'8760 Data'!T7035,'8760 Data'!U7035)</f>
        <v>0</v>
      </c>
      <c r="I7035" s="591" t="e">
        <f>H7035/'Output Sheet'!$B$8</f>
        <v>#DIV/0!</v>
      </c>
      <c r="J7035" s="596"/>
      <c r="K7035" s="560"/>
      <c r="L7035" s="560"/>
      <c r="M7035" s="560"/>
      <c r="N7035" s="560"/>
      <c r="O7035" s="560"/>
      <c r="P7035" s="560"/>
      <c r="Q7035" s="560"/>
      <c r="R7035" s="560"/>
      <c r="S7035" s="560"/>
      <c r="T7035" s="560"/>
      <c r="U7035" s="560"/>
    </row>
    <row r="7036" spans="1:21">
      <c r="A7036" s="593">
        <f t="shared" si="654"/>
        <v>41568</v>
      </c>
      <c r="B7036" s="594">
        <v>41568.125407002313</v>
      </c>
      <c r="C7036" s="560">
        <f t="shared" si="655"/>
        <v>2013</v>
      </c>
      <c r="D7036" s="560">
        <f t="shared" si="656"/>
        <v>10</v>
      </c>
      <c r="E7036" s="560">
        <f t="shared" si="657"/>
        <v>21</v>
      </c>
      <c r="F7036" s="560">
        <f t="shared" si="658"/>
        <v>3</v>
      </c>
      <c r="G7036" s="595">
        <f t="shared" si="659"/>
        <v>2</v>
      </c>
      <c r="H7036" s="590">
        <f>CHOOSE('Output Sheet'!$B$4,'8760 Data'!J7036,'8760 Data'!K7036,'8760 Data'!L7036,'8760 Data'!M7036,'8760 Data'!N7036,'8760 Data'!O7036,'8760 Data'!P7036,'8760 Data'!Q7036,'8760 Data'!R7036,'8760 Data'!S7036,'8760 Data'!T7036,'8760 Data'!U7036)</f>
        <v>0</v>
      </c>
      <c r="I7036" s="591" t="e">
        <f>H7036/'Output Sheet'!$B$8</f>
        <v>#DIV/0!</v>
      </c>
      <c r="J7036" s="596"/>
      <c r="K7036" s="560"/>
      <c r="L7036" s="560"/>
      <c r="M7036" s="560"/>
      <c r="N7036" s="560"/>
      <c r="O7036" s="560"/>
      <c r="P7036" s="560"/>
      <c r="Q7036" s="560"/>
      <c r="R7036" s="560"/>
      <c r="S7036" s="560"/>
      <c r="T7036" s="560"/>
      <c r="U7036" s="560"/>
    </row>
    <row r="7037" spans="1:21">
      <c r="A7037" s="593">
        <f t="shared" si="654"/>
        <v>41568</v>
      </c>
      <c r="B7037" s="594">
        <v>41568.167073726851</v>
      </c>
      <c r="C7037" s="560">
        <f t="shared" si="655"/>
        <v>2013</v>
      </c>
      <c r="D7037" s="560">
        <f t="shared" si="656"/>
        <v>10</v>
      </c>
      <c r="E7037" s="560">
        <f t="shared" si="657"/>
        <v>21</v>
      </c>
      <c r="F7037" s="560">
        <f t="shared" si="658"/>
        <v>4</v>
      </c>
      <c r="G7037" s="595">
        <f t="shared" si="659"/>
        <v>2</v>
      </c>
      <c r="H7037" s="590">
        <f>CHOOSE('Output Sheet'!$B$4,'8760 Data'!J7037,'8760 Data'!K7037,'8760 Data'!L7037,'8760 Data'!M7037,'8760 Data'!N7037,'8760 Data'!O7037,'8760 Data'!P7037,'8760 Data'!Q7037,'8760 Data'!R7037,'8760 Data'!S7037,'8760 Data'!T7037,'8760 Data'!U7037)</f>
        <v>0</v>
      </c>
      <c r="I7037" s="591" t="e">
        <f>H7037/'Output Sheet'!$B$8</f>
        <v>#DIV/0!</v>
      </c>
      <c r="J7037" s="596"/>
      <c r="K7037" s="560"/>
      <c r="L7037" s="560"/>
      <c r="M7037" s="560"/>
      <c r="N7037" s="560"/>
      <c r="O7037" s="560"/>
      <c r="P7037" s="560"/>
      <c r="Q7037" s="560"/>
      <c r="R7037" s="560"/>
      <c r="S7037" s="560"/>
      <c r="T7037" s="560"/>
      <c r="U7037" s="560"/>
    </row>
    <row r="7038" spans="1:21">
      <c r="A7038" s="593">
        <f t="shared" si="654"/>
        <v>41568</v>
      </c>
      <c r="B7038" s="594">
        <v>41568.208740451388</v>
      </c>
      <c r="C7038" s="560">
        <f t="shared" si="655"/>
        <v>2013</v>
      </c>
      <c r="D7038" s="560">
        <f t="shared" si="656"/>
        <v>10</v>
      </c>
      <c r="E7038" s="560">
        <f t="shared" si="657"/>
        <v>21</v>
      </c>
      <c r="F7038" s="560">
        <f t="shared" si="658"/>
        <v>5</v>
      </c>
      <c r="G7038" s="595">
        <f t="shared" si="659"/>
        <v>2</v>
      </c>
      <c r="H7038" s="590">
        <f>CHOOSE('Output Sheet'!$B$4,'8760 Data'!J7038,'8760 Data'!K7038,'8760 Data'!L7038,'8760 Data'!M7038,'8760 Data'!N7038,'8760 Data'!O7038,'8760 Data'!P7038,'8760 Data'!Q7038,'8760 Data'!R7038,'8760 Data'!S7038,'8760 Data'!T7038,'8760 Data'!U7038)</f>
        <v>0</v>
      </c>
      <c r="I7038" s="591" t="e">
        <f>H7038/'Output Sheet'!$B$8</f>
        <v>#DIV/0!</v>
      </c>
      <c r="J7038" s="596"/>
      <c r="K7038" s="560"/>
      <c r="L7038" s="560"/>
      <c r="M7038" s="560"/>
      <c r="N7038" s="560"/>
      <c r="O7038" s="560"/>
      <c r="P7038" s="560"/>
      <c r="Q7038" s="560"/>
      <c r="R7038" s="560"/>
      <c r="S7038" s="560"/>
      <c r="T7038" s="560"/>
      <c r="U7038" s="560"/>
    </row>
    <row r="7039" spans="1:21">
      <c r="A7039" s="593">
        <f t="shared" si="654"/>
        <v>41568</v>
      </c>
      <c r="B7039" s="594">
        <v>41568.250407175925</v>
      </c>
      <c r="C7039" s="560">
        <f t="shared" si="655"/>
        <v>2013</v>
      </c>
      <c r="D7039" s="560">
        <f t="shared" si="656"/>
        <v>10</v>
      </c>
      <c r="E7039" s="560">
        <f t="shared" si="657"/>
        <v>21</v>
      </c>
      <c r="F7039" s="560">
        <f t="shared" si="658"/>
        <v>6</v>
      </c>
      <c r="G7039" s="595">
        <f t="shared" si="659"/>
        <v>2</v>
      </c>
      <c r="H7039" s="590">
        <f>CHOOSE('Output Sheet'!$B$4,'8760 Data'!J7039,'8760 Data'!K7039,'8760 Data'!L7039,'8760 Data'!M7039,'8760 Data'!N7039,'8760 Data'!O7039,'8760 Data'!P7039,'8760 Data'!Q7039,'8760 Data'!R7039,'8760 Data'!S7039,'8760 Data'!T7039,'8760 Data'!U7039)</f>
        <v>0</v>
      </c>
      <c r="I7039" s="591" t="e">
        <f>H7039/'Output Sheet'!$B$8</f>
        <v>#DIV/0!</v>
      </c>
      <c r="J7039" s="596"/>
      <c r="K7039" s="560"/>
      <c r="L7039" s="560"/>
      <c r="M7039" s="560"/>
      <c r="N7039" s="560"/>
      <c r="O7039" s="560"/>
      <c r="P7039" s="560"/>
      <c r="Q7039" s="560"/>
      <c r="R7039" s="560"/>
      <c r="S7039" s="560"/>
      <c r="T7039" s="560"/>
      <c r="U7039" s="560"/>
    </row>
    <row r="7040" spans="1:21">
      <c r="A7040" s="593">
        <f t="shared" si="654"/>
        <v>41568</v>
      </c>
      <c r="B7040" s="594">
        <v>41568.292073900462</v>
      </c>
      <c r="C7040" s="560">
        <f t="shared" si="655"/>
        <v>2013</v>
      </c>
      <c r="D7040" s="560">
        <f t="shared" si="656"/>
        <v>10</v>
      </c>
      <c r="E7040" s="560">
        <f t="shared" si="657"/>
        <v>21</v>
      </c>
      <c r="F7040" s="560">
        <f t="shared" si="658"/>
        <v>7</v>
      </c>
      <c r="G7040" s="595">
        <f t="shared" si="659"/>
        <v>2</v>
      </c>
      <c r="H7040" s="590">
        <f>CHOOSE('Output Sheet'!$B$4,'8760 Data'!J7040,'8760 Data'!K7040,'8760 Data'!L7040,'8760 Data'!M7040,'8760 Data'!N7040,'8760 Data'!O7040,'8760 Data'!P7040,'8760 Data'!Q7040,'8760 Data'!R7040,'8760 Data'!S7040,'8760 Data'!T7040,'8760 Data'!U7040)</f>
        <v>0</v>
      </c>
      <c r="I7040" s="591" t="e">
        <f>H7040/'Output Sheet'!$B$8</f>
        <v>#DIV/0!</v>
      </c>
      <c r="J7040" s="596"/>
      <c r="K7040" s="560"/>
      <c r="L7040" s="560"/>
      <c r="M7040" s="560"/>
      <c r="N7040" s="560"/>
      <c r="O7040" s="560"/>
      <c r="P7040" s="560"/>
      <c r="Q7040" s="560"/>
      <c r="R7040" s="560"/>
      <c r="S7040" s="560"/>
      <c r="T7040" s="560"/>
      <c r="U7040" s="560"/>
    </row>
    <row r="7041" spans="1:21">
      <c r="A7041" s="593">
        <f t="shared" si="654"/>
        <v>41568</v>
      </c>
      <c r="B7041" s="594">
        <v>41568.333740624999</v>
      </c>
      <c r="C7041" s="560">
        <f t="shared" si="655"/>
        <v>2013</v>
      </c>
      <c r="D7041" s="560">
        <f t="shared" si="656"/>
        <v>10</v>
      </c>
      <c r="E7041" s="560">
        <f t="shared" si="657"/>
        <v>21</v>
      </c>
      <c r="F7041" s="560">
        <f t="shared" si="658"/>
        <v>8</v>
      </c>
      <c r="G7041" s="595">
        <f t="shared" si="659"/>
        <v>2</v>
      </c>
      <c r="H7041" s="590">
        <f>CHOOSE('Output Sheet'!$B$4,'8760 Data'!J7041,'8760 Data'!K7041,'8760 Data'!L7041,'8760 Data'!M7041,'8760 Data'!N7041,'8760 Data'!O7041,'8760 Data'!P7041,'8760 Data'!Q7041,'8760 Data'!R7041,'8760 Data'!S7041,'8760 Data'!T7041,'8760 Data'!U7041)</f>
        <v>0</v>
      </c>
      <c r="I7041" s="591" t="e">
        <f>H7041/'Output Sheet'!$B$8</f>
        <v>#DIV/0!</v>
      </c>
      <c r="J7041" s="596"/>
      <c r="K7041" s="560"/>
      <c r="L7041" s="560"/>
      <c r="M7041" s="560"/>
      <c r="N7041" s="560"/>
      <c r="O7041" s="560"/>
      <c r="P7041" s="560"/>
      <c r="Q7041" s="560"/>
      <c r="R7041" s="560"/>
      <c r="S7041" s="560"/>
      <c r="T7041" s="560"/>
      <c r="U7041" s="560"/>
    </row>
    <row r="7042" spans="1:21">
      <c r="A7042" s="593">
        <f t="shared" si="654"/>
        <v>41568</v>
      </c>
      <c r="B7042" s="594">
        <v>41568.375407349537</v>
      </c>
      <c r="C7042" s="560">
        <f t="shared" si="655"/>
        <v>2013</v>
      </c>
      <c r="D7042" s="560">
        <f t="shared" si="656"/>
        <v>10</v>
      </c>
      <c r="E7042" s="560">
        <f t="shared" si="657"/>
        <v>21</v>
      </c>
      <c r="F7042" s="560">
        <f t="shared" si="658"/>
        <v>9</v>
      </c>
      <c r="G7042" s="595">
        <f t="shared" si="659"/>
        <v>2</v>
      </c>
      <c r="H7042" s="590">
        <f>CHOOSE('Output Sheet'!$B$4,'8760 Data'!J7042,'8760 Data'!K7042,'8760 Data'!L7042,'8760 Data'!M7042,'8760 Data'!N7042,'8760 Data'!O7042,'8760 Data'!P7042,'8760 Data'!Q7042,'8760 Data'!R7042,'8760 Data'!S7042,'8760 Data'!T7042,'8760 Data'!U7042)</f>
        <v>0</v>
      </c>
      <c r="I7042" s="591" t="e">
        <f>H7042/'Output Sheet'!$B$8</f>
        <v>#DIV/0!</v>
      </c>
      <c r="J7042" s="596"/>
      <c r="K7042" s="560"/>
      <c r="L7042" s="560"/>
      <c r="M7042" s="560"/>
      <c r="N7042" s="560"/>
      <c r="O7042" s="560"/>
      <c r="P7042" s="560"/>
      <c r="Q7042" s="560"/>
      <c r="R7042" s="560"/>
      <c r="S7042" s="560"/>
      <c r="T7042" s="560"/>
      <c r="U7042" s="560"/>
    </row>
    <row r="7043" spans="1:21">
      <c r="A7043" s="593">
        <f t="shared" ref="A7043:A7106" si="660">DATE(C7043,D7043,E7043)</f>
        <v>41568</v>
      </c>
      <c r="B7043" s="594">
        <v>41568.417074074074</v>
      </c>
      <c r="C7043" s="560">
        <f t="shared" ref="C7043:C7106" si="661">YEAR(B7043)</f>
        <v>2013</v>
      </c>
      <c r="D7043" s="560">
        <f t="shared" ref="D7043:D7106" si="662">MONTH(B7043)</f>
        <v>10</v>
      </c>
      <c r="E7043" s="560">
        <f t="shared" ref="E7043:E7106" si="663">DAY(B7043)</f>
        <v>21</v>
      </c>
      <c r="F7043" s="560">
        <f t="shared" ref="F7043:F7106" si="664">IF(HOUR(B7043)&lt;&gt;0,HOUR(B7043),24)</f>
        <v>10</v>
      </c>
      <c r="G7043" s="595">
        <f t="shared" ref="G7043:G7106" si="665">WEEKDAY(B7043,1)</f>
        <v>2</v>
      </c>
      <c r="H7043" s="590">
        <f>CHOOSE('Output Sheet'!$B$4,'8760 Data'!J7043,'8760 Data'!K7043,'8760 Data'!L7043,'8760 Data'!M7043,'8760 Data'!N7043,'8760 Data'!O7043,'8760 Data'!P7043,'8760 Data'!Q7043,'8760 Data'!R7043,'8760 Data'!S7043,'8760 Data'!T7043,'8760 Data'!U7043)</f>
        <v>0</v>
      </c>
      <c r="I7043" s="591" t="e">
        <f>H7043/'Output Sheet'!$B$8</f>
        <v>#DIV/0!</v>
      </c>
      <c r="J7043" s="596"/>
      <c r="K7043" s="560"/>
      <c r="L7043" s="560"/>
      <c r="M7043" s="560"/>
      <c r="N7043" s="560"/>
      <c r="O7043" s="560"/>
      <c r="P7043" s="560"/>
      <c r="Q7043" s="560"/>
      <c r="R7043" s="560"/>
      <c r="S7043" s="560"/>
      <c r="T7043" s="560"/>
      <c r="U7043" s="560"/>
    </row>
    <row r="7044" spans="1:21">
      <c r="A7044" s="593">
        <f t="shared" si="660"/>
        <v>41568</v>
      </c>
      <c r="B7044" s="594">
        <v>41568.458740798611</v>
      </c>
      <c r="C7044" s="560">
        <f t="shared" si="661"/>
        <v>2013</v>
      </c>
      <c r="D7044" s="560">
        <f t="shared" si="662"/>
        <v>10</v>
      </c>
      <c r="E7044" s="560">
        <f t="shared" si="663"/>
        <v>21</v>
      </c>
      <c r="F7044" s="560">
        <f t="shared" si="664"/>
        <v>11</v>
      </c>
      <c r="G7044" s="595">
        <f t="shared" si="665"/>
        <v>2</v>
      </c>
      <c r="H7044" s="590">
        <f>CHOOSE('Output Sheet'!$B$4,'8760 Data'!J7044,'8760 Data'!K7044,'8760 Data'!L7044,'8760 Data'!M7044,'8760 Data'!N7044,'8760 Data'!O7044,'8760 Data'!P7044,'8760 Data'!Q7044,'8760 Data'!R7044,'8760 Data'!S7044,'8760 Data'!T7044,'8760 Data'!U7044)</f>
        <v>0</v>
      </c>
      <c r="I7044" s="591" t="e">
        <f>H7044/'Output Sheet'!$B$8</f>
        <v>#DIV/0!</v>
      </c>
      <c r="J7044" s="596"/>
      <c r="K7044" s="560"/>
      <c r="L7044" s="560"/>
      <c r="M7044" s="560"/>
      <c r="N7044" s="560"/>
      <c r="O7044" s="560"/>
      <c r="P7044" s="560"/>
      <c r="Q7044" s="560"/>
      <c r="R7044" s="560"/>
      <c r="S7044" s="560"/>
      <c r="T7044" s="560"/>
      <c r="U7044" s="560"/>
    </row>
    <row r="7045" spans="1:21">
      <c r="A7045" s="593">
        <f t="shared" si="660"/>
        <v>41568</v>
      </c>
      <c r="B7045" s="594">
        <v>41568.500407523148</v>
      </c>
      <c r="C7045" s="560">
        <f t="shared" si="661"/>
        <v>2013</v>
      </c>
      <c r="D7045" s="560">
        <f t="shared" si="662"/>
        <v>10</v>
      </c>
      <c r="E7045" s="560">
        <f t="shared" si="663"/>
        <v>21</v>
      </c>
      <c r="F7045" s="560">
        <f t="shared" si="664"/>
        <v>12</v>
      </c>
      <c r="G7045" s="595">
        <f t="shared" si="665"/>
        <v>2</v>
      </c>
      <c r="H7045" s="590">
        <f>CHOOSE('Output Sheet'!$B$4,'8760 Data'!J7045,'8760 Data'!K7045,'8760 Data'!L7045,'8760 Data'!M7045,'8760 Data'!N7045,'8760 Data'!O7045,'8760 Data'!P7045,'8760 Data'!Q7045,'8760 Data'!R7045,'8760 Data'!S7045,'8760 Data'!T7045,'8760 Data'!U7045)</f>
        <v>0</v>
      </c>
      <c r="I7045" s="591" t="e">
        <f>H7045/'Output Sheet'!$B$8</f>
        <v>#DIV/0!</v>
      </c>
      <c r="J7045" s="596"/>
      <c r="K7045" s="560"/>
      <c r="L7045" s="560"/>
      <c r="M7045" s="560"/>
      <c r="N7045" s="560"/>
      <c r="O7045" s="560"/>
      <c r="P7045" s="560"/>
      <c r="Q7045" s="560"/>
      <c r="R7045" s="560"/>
      <c r="S7045" s="560"/>
      <c r="T7045" s="560"/>
      <c r="U7045" s="560"/>
    </row>
    <row r="7046" spans="1:21">
      <c r="A7046" s="593">
        <f t="shared" si="660"/>
        <v>41568</v>
      </c>
      <c r="B7046" s="594">
        <v>41568.542074247685</v>
      </c>
      <c r="C7046" s="560">
        <f t="shared" si="661"/>
        <v>2013</v>
      </c>
      <c r="D7046" s="560">
        <f t="shared" si="662"/>
        <v>10</v>
      </c>
      <c r="E7046" s="560">
        <f t="shared" si="663"/>
        <v>21</v>
      </c>
      <c r="F7046" s="560">
        <f t="shared" si="664"/>
        <v>13</v>
      </c>
      <c r="G7046" s="595">
        <f t="shared" si="665"/>
        <v>2</v>
      </c>
      <c r="H7046" s="590">
        <f>CHOOSE('Output Sheet'!$B$4,'8760 Data'!J7046,'8760 Data'!K7046,'8760 Data'!L7046,'8760 Data'!M7046,'8760 Data'!N7046,'8760 Data'!O7046,'8760 Data'!P7046,'8760 Data'!Q7046,'8760 Data'!R7046,'8760 Data'!S7046,'8760 Data'!T7046,'8760 Data'!U7046)</f>
        <v>0</v>
      </c>
      <c r="I7046" s="591" t="e">
        <f>H7046/'Output Sheet'!$B$8</f>
        <v>#DIV/0!</v>
      </c>
      <c r="J7046" s="596"/>
      <c r="K7046" s="560"/>
      <c r="L7046" s="560"/>
      <c r="M7046" s="560"/>
      <c r="N7046" s="560"/>
      <c r="O7046" s="560"/>
      <c r="P7046" s="560"/>
      <c r="Q7046" s="560"/>
      <c r="R7046" s="560"/>
      <c r="S7046" s="560"/>
      <c r="T7046" s="560"/>
      <c r="U7046" s="560"/>
    </row>
    <row r="7047" spans="1:21">
      <c r="A7047" s="593">
        <f t="shared" si="660"/>
        <v>41568</v>
      </c>
      <c r="B7047" s="594">
        <v>41568.583740972223</v>
      </c>
      <c r="C7047" s="560">
        <f t="shared" si="661"/>
        <v>2013</v>
      </c>
      <c r="D7047" s="560">
        <f t="shared" si="662"/>
        <v>10</v>
      </c>
      <c r="E7047" s="560">
        <f t="shared" si="663"/>
        <v>21</v>
      </c>
      <c r="F7047" s="560">
        <f t="shared" si="664"/>
        <v>14</v>
      </c>
      <c r="G7047" s="595">
        <f t="shared" si="665"/>
        <v>2</v>
      </c>
      <c r="H7047" s="590">
        <f>CHOOSE('Output Sheet'!$B$4,'8760 Data'!J7047,'8760 Data'!K7047,'8760 Data'!L7047,'8760 Data'!M7047,'8760 Data'!N7047,'8760 Data'!O7047,'8760 Data'!P7047,'8760 Data'!Q7047,'8760 Data'!R7047,'8760 Data'!S7047,'8760 Data'!T7047,'8760 Data'!U7047)</f>
        <v>0</v>
      </c>
      <c r="I7047" s="591" t="e">
        <f>H7047/'Output Sheet'!$B$8</f>
        <v>#DIV/0!</v>
      </c>
      <c r="J7047" s="596"/>
      <c r="K7047" s="560"/>
      <c r="L7047" s="560"/>
      <c r="M7047" s="560"/>
      <c r="N7047" s="560"/>
      <c r="O7047" s="560"/>
      <c r="P7047" s="560"/>
      <c r="Q7047" s="560"/>
      <c r="R7047" s="560"/>
      <c r="S7047" s="560"/>
      <c r="T7047" s="560"/>
      <c r="U7047" s="560"/>
    </row>
    <row r="7048" spans="1:21">
      <c r="A7048" s="593">
        <f t="shared" si="660"/>
        <v>41568</v>
      </c>
      <c r="B7048" s="594">
        <v>41568.62540769676</v>
      </c>
      <c r="C7048" s="560">
        <f t="shared" si="661"/>
        <v>2013</v>
      </c>
      <c r="D7048" s="560">
        <f t="shared" si="662"/>
        <v>10</v>
      </c>
      <c r="E7048" s="560">
        <f t="shared" si="663"/>
        <v>21</v>
      </c>
      <c r="F7048" s="560">
        <f t="shared" si="664"/>
        <v>15</v>
      </c>
      <c r="G7048" s="595">
        <f t="shared" si="665"/>
        <v>2</v>
      </c>
      <c r="H7048" s="590">
        <f>CHOOSE('Output Sheet'!$B$4,'8760 Data'!J7048,'8760 Data'!K7048,'8760 Data'!L7048,'8760 Data'!M7048,'8760 Data'!N7048,'8760 Data'!O7048,'8760 Data'!P7048,'8760 Data'!Q7048,'8760 Data'!R7048,'8760 Data'!S7048,'8760 Data'!T7048,'8760 Data'!U7048)</f>
        <v>0</v>
      </c>
      <c r="I7048" s="591" t="e">
        <f>H7048/'Output Sheet'!$B$8</f>
        <v>#DIV/0!</v>
      </c>
      <c r="J7048" s="596"/>
      <c r="K7048" s="560"/>
      <c r="L7048" s="560"/>
      <c r="M7048" s="560"/>
      <c r="N7048" s="560"/>
      <c r="O7048" s="560"/>
      <c r="P7048" s="560"/>
      <c r="Q7048" s="560"/>
      <c r="R7048" s="560"/>
      <c r="S7048" s="560"/>
      <c r="T7048" s="560"/>
      <c r="U7048" s="560"/>
    </row>
    <row r="7049" spans="1:21">
      <c r="A7049" s="593">
        <f t="shared" si="660"/>
        <v>41568</v>
      </c>
      <c r="B7049" s="594">
        <v>41568.667074421297</v>
      </c>
      <c r="C7049" s="560">
        <f t="shared" si="661"/>
        <v>2013</v>
      </c>
      <c r="D7049" s="560">
        <f t="shared" si="662"/>
        <v>10</v>
      </c>
      <c r="E7049" s="560">
        <f t="shared" si="663"/>
        <v>21</v>
      </c>
      <c r="F7049" s="560">
        <f t="shared" si="664"/>
        <v>16</v>
      </c>
      <c r="G7049" s="595">
        <f t="shared" si="665"/>
        <v>2</v>
      </c>
      <c r="H7049" s="590">
        <f>CHOOSE('Output Sheet'!$B$4,'8760 Data'!J7049,'8760 Data'!K7049,'8760 Data'!L7049,'8760 Data'!M7049,'8760 Data'!N7049,'8760 Data'!O7049,'8760 Data'!P7049,'8760 Data'!Q7049,'8760 Data'!R7049,'8760 Data'!S7049,'8760 Data'!T7049,'8760 Data'!U7049)</f>
        <v>0</v>
      </c>
      <c r="I7049" s="591" t="e">
        <f>H7049/'Output Sheet'!$B$8</f>
        <v>#DIV/0!</v>
      </c>
      <c r="J7049" s="596"/>
      <c r="K7049" s="560"/>
      <c r="L7049" s="560"/>
      <c r="M7049" s="560"/>
      <c r="N7049" s="560"/>
      <c r="O7049" s="560"/>
      <c r="P7049" s="560"/>
      <c r="Q7049" s="560"/>
      <c r="R7049" s="560"/>
      <c r="S7049" s="560"/>
      <c r="T7049" s="560"/>
      <c r="U7049" s="560"/>
    </row>
    <row r="7050" spans="1:21">
      <c r="A7050" s="593">
        <f t="shared" si="660"/>
        <v>41568</v>
      </c>
      <c r="B7050" s="594">
        <v>41568.708741145834</v>
      </c>
      <c r="C7050" s="560">
        <f t="shared" si="661"/>
        <v>2013</v>
      </c>
      <c r="D7050" s="560">
        <f t="shared" si="662"/>
        <v>10</v>
      </c>
      <c r="E7050" s="560">
        <f t="shared" si="663"/>
        <v>21</v>
      </c>
      <c r="F7050" s="560">
        <f t="shared" si="664"/>
        <v>17</v>
      </c>
      <c r="G7050" s="595">
        <f t="shared" si="665"/>
        <v>2</v>
      </c>
      <c r="H7050" s="590">
        <f>CHOOSE('Output Sheet'!$B$4,'8760 Data'!J7050,'8760 Data'!K7050,'8760 Data'!L7050,'8760 Data'!M7050,'8760 Data'!N7050,'8760 Data'!O7050,'8760 Data'!P7050,'8760 Data'!Q7050,'8760 Data'!R7050,'8760 Data'!S7050,'8760 Data'!T7050,'8760 Data'!U7050)</f>
        <v>0</v>
      </c>
      <c r="I7050" s="591" t="e">
        <f>H7050/'Output Sheet'!$B$8</f>
        <v>#DIV/0!</v>
      </c>
      <c r="J7050" s="596"/>
      <c r="K7050" s="560"/>
      <c r="L7050" s="560"/>
      <c r="M7050" s="560"/>
      <c r="N7050" s="560"/>
      <c r="O7050" s="560"/>
      <c r="P7050" s="560"/>
      <c r="Q7050" s="560"/>
      <c r="R7050" s="560"/>
      <c r="S7050" s="560"/>
      <c r="T7050" s="560"/>
      <c r="U7050" s="560"/>
    </row>
    <row r="7051" spans="1:21">
      <c r="A7051" s="593">
        <f t="shared" si="660"/>
        <v>41568</v>
      </c>
      <c r="B7051" s="594">
        <v>41568.750407870371</v>
      </c>
      <c r="C7051" s="560">
        <f t="shared" si="661"/>
        <v>2013</v>
      </c>
      <c r="D7051" s="560">
        <f t="shared" si="662"/>
        <v>10</v>
      </c>
      <c r="E7051" s="560">
        <f t="shared" si="663"/>
        <v>21</v>
      </c>
      <c r="F7051" s="560">
        <f t="shared" si="664"/>
        <v>18</v>
      </c>
      <c r="G7051" s="595">
        <f t="shared" si="665"/>
        <v>2</v>
      </c>
      <c r="H7051" s="590">
        <f>CHOOSE('Output Sheet'!$B$4,'8760 Data'!J7051,'8760 Data'!K7051,'8760 Data'!L7051,'8760 Data'!M7051,'8760 Data'!N7051,'8760 Data'!O7051,'8760 Data'!P7051,'8760 Data'!Q7051,'8760 Data'!R7051,'8760 Data'!S7051,'8760 Data'!T7051,'8760 Data'!U7051)</f>
        <v>0</v>
      </c>
      <c r="I7051" s="591" t="e">
        <f>H7051/'Output Sheet'!$B$8</f>
        <v>#DIV/0!</v>
      </c>
      <c r="J7051" s="596"/>
      <c r="K7051" s="560"/>
      <c r="L7051" s="560"/>
      <c r="M7051" s="560"/>
      <c r="N7051" s="560"/>
      <c r="O7051" s="560"/>
      <c r="P7051" s="560"/>
      <c r="Q7051" s="560"/>
      <c r="R7051" s="560"/>
      <c r="S7051" s="560"/>
      <c r="T7051" s="560"/>
      <c r="U7051" s="560"/>
    </row>
    <row r="7052" spans="1:21">
      <c r="A7052" s="593">
        <f t="shared" si="660"/>
        <v>41568</v>
      </c>
      <c r="B7052" s="594">
        <v>41568.792074594909</v>
      </c>
      <c r="C7052" s="560">
        <f t="shared" si="661"/>
        <v>2013</v>
      </c>
      <c r="D7052" s="560">
        <f t="shared" si="662"/>
        <v>10</v>
      </c>
      <c r="E7052" s="560">
        <f t="shared" si="663"/>
        <v>21</v>
      </c>
      <c r="F7052" s="560">
        <f t="shared" si="664"/>
        <v>19</v>
      </c>
      <c r="G7052" s="595">
        <f t="shared" si="665"/>
        <v>2</v>
      </c>
      <c r="H7052" s="590">
        <f>CHOOSE('Output Sheet'!$B$4,'8760 Data'!J7052,'8760 Data'!K7052,'8760 Data'!L7052,'8760 Data'!M7052,'8760 Data'!N7052,'8760 Data'!O7052,'8760 Data'!P7052,'8760 Data'!Q7052,'8760 Data'!R7052,'8760 Data'!S7052,'8760 Data'!T7052,'8760 Data'!U7052)</f>
        <v>0</v>
      </c>
      <c r="I7052" s="591" t="e">
        <f>H7052/'Output Sheet'!$B$8</f>
        <v>#DIV/0!</v>
      </c>
      <c r="J7052" s="596"/>
      <c r="K7052" s="560"/>
      <c r="L7052" s="560"/>
      <c r="M7052" s="560"/>
      <c r="N7052" s="560"/>
      <c r="O7052" s="560"/>
      <c r="P7052" s="560"/>
      <c r="Q7052" s="560"/>
      <c r="R7052" s="560"/>
      <c r="S7052" s="560"/>
      <c r="T7052" s="560"/>
      <c r="U7052" s="560"/>
    </row>
    <row r="7053" spans="1:21">
      <c r="A7053" s="593">
        <f t="shared" si="660"/>
        <v>41568</v>
      </c>
      <c r="B7053" s="594">
        <v>41568.833741319446</v>
      </c>
      <c r="C7053" s="560">
        <f t="shared" si="661"/>
        <v>2013</v>
      </c>
      <c r="D7053" s="560">
        <f t="shared" si="662"/>
        <v>10</v>
      </c>
      <c r="E7053" s="560">
        <f t="shared" si="663"/>
        <v>21</v>
      </c>
      <c r="F7053" s="560">
        <f t="shared" si="664"/>
        <v>20</v>
      </c>
      <c r="G7053" s="595">
        <f t="shared" si="665"/>
        <v>2</v>
      </c>
      <c r="H7053" s="590">
        <f>CHOOSE('Output Sheet'!$B$4,'8760 Data'!J7053,'8760 Data'!K7053,'8760 Data'!L7053,'8760 Data'!M7053,'8760 Data'!N7053,'8760 Data'!O7053,'8760 Data'!P7053,'8760 Data'!Q7053,'8760 Data'!R7053,'8760 Data'!S7053,'8760 Data'!T7053,'8760 Data'!U7053)</f>
        <v>0</v>
      </c>
      <c r="I7053" s="591" t="e">
        <f>H7053/'Output Sheet'!$B$8</f>
        <v>#DIV/0!</v>
      </c>
      <c r="J7053" s="596"/>
      <c r="K7053" s="560"/>
      <c r="L7053" s="560"/>
      <c r="M7053" s="560"/>
      <c r="N7053" s="560"/>
      <c r="O7053" s="560"/>
      <c r="P7053" s="560"/>
      <c r="Q7053" s="560"/>
      <c r="R7053" s="560"/>
      <c r="S7053" s="560"/>
      <c r="T7053" s="560"/>
      <c r="U7053" s="560"/>
    </row>
    <row r="7054" spans="1:21">
      <c r="A7054" s="593">
        <f t="shared" si="660"/>
        <v>41568</v>
      </c>
      <c r="B7054" s="594">
        <v>41568.875408043983</v>
      </c>
      <c r="C7054" s="560">
        <f t="shared" si="661"/>
        <v>2013</v>
      </c>
      <c r="D7054" s="560">
        <f t="shared" si="662"/>
        <v>10</v>
      </c>
      <c r="E7054" s="560">
        <f t="shared" si="663"/>
        <v>21</v>
      </c>
      <c r="F7054" s="560">
        <f t="shared" si="664"/>
        <v>21</v>
      </c>
      <c r="G7054" s="595">
        <f t="shared" si="665"/>
        <v>2</v>
      </c>
      <c r="H7054" s="590">
        <f>CHOOSE('Output Sheet'!$B$4,'8760 Data'!J7054,'8760 Data'!K7054,'8760 Data'!L7054,'8760 Data'!M7054,'8760 Data'!N7054,'8760 Data'!O7054,'8760 Data'!P7054,'8760 Data'!Q7054,'8760 Data'!R7054,'8760 Data'!S7054,'8760 Data'!T7054,'8760 Data'!U7054)</f>
        <v>0</v>
      </c>
      <c r="I7054" s="591" t="e">
        <f>H7054/'Output Sheet'!$B$8</f>
        <v>#DIV/0!</v>
      </c>
      <c r="J7054" s="596"/>
      <c r="K7054" s="560"/>
      <c r="L7054" s="560"/>
      <c r="M7054" s="560"/>
      <c r="N7054" s="560"/>
      <c r="O7054" s="560"/>
      <c r="P7054" s="560"/>
      <c r="Q7054" s="560"/>
      <c r="R7054" s="560"/>
      <c r="S7054" s="560"/>
      <c r="T7054" s="560"/>
      <c r="U7054" s="560"/>
    </row>
    <row r="7055" spans="1:21">
      <c r="A7055" s="593">
        <f t="shared" si="660"/>
        <v>41568</v>
      </c>
      <c r="B7055" s="594">
        <v>41568.91707476852</v>
      </c>
      <c r="C7055" s="560">
        <f t="shared" si="661"/>
        <v>2013</v>
      </c>
      <c r="D7055" s="560">
        <f t="shared" si="662"/>
        <v>10</v>
      </c>
      <c r="E7055" s="560">
        <f t="shared" si="663"/>
        <v>21</v>
      </c>
      <c r="F7055" s="560">
        <f t="shared" si="664"/>
        <v>22</v>
      </c>
      <c r="G7055" s="595">
        <f t="shared" si="665"/>
        <v>2</v>
      </c>
      <c r="H7055" s="590">
        <f>CHOOSE('Output Sheet'!$B$4,'8760 Data'!J7055,'8760 Data'!K7055,'8760 Data'!L7055,'8760 Data'!M7055,'8760 Data'!N7055,'8760 Data'!O7055,'8760 Data'!P7055,'8760 Data'!Q7055,'8760 Data'!R7055,'8760 Data'!S7055,'8760 Data'!T7055,'8760 Data'!U7055)</f>
        <v>0</v>
      </c>
      <c r="I7055" s="591" t="e">
        <f>H7055/'Output Sheet'!$B$8</f>
        <v>#DIV/0!</v>
      </c>
      <c r="J7055" s="596"/>
      <c r="K7055" s="560"/>
      <c r="L7055" s="560"/>
      <c r="M7055" s="560"/>
      <c r="N7055" s="560"/>
      <c r="O7055" s="560"/>
      <c r="P7055" s="560"/>
      <c r="Q7055" s="560"/>
      <c r="R7055" s="560"/>
      <c r="S7055" s="560"/>
      <c r="T7055" s="560"/>
      <c r="U7055" s="560"/>
    </row>
    <row r="7056" spans="1:21">
      <c r="A7056" s="593">
        <f t="shared" si="660"/>
        <v>41568</v>
      </c>
      <c r="B7056" s="594">
        <v>41568.958741493057</v>
      </c>
      <c r="C7056" s="560">
        <f t="shared" si="661"/>
        <v>2013</v>
      </c>
      <c r="D7056" s="560">
        <f t="shared" si="662"/>
        <v>10</v>
      </c>
      <c r="E7056" s="560">
        <f t="shared" si="663"/>
        <v>21</v>
      </c>
      <c r="F7056" s="560">
        <f t="shared" si="664"/>
        <v>23</v>
      </c>
      <c r="G7056" s="595">
        <f t="shared" si="665"/>
        <v>2</v>
      </c>
      <c r="H7056" s="590">
        <f>CHOOSE('Output Sheet'!$B$4,'8760 Data'!J7056,'8760 Data'!K7056,'8760 Data'!L7056,'8760 Data'!M7056,'8760 Data'!N7056,'8760 Data'!O7056,'8760 Data'!P7056,'8760 Data'!Q7056,'8760 Data'!R7056,'8760 Data'!S7056,'8760 Data'!T7056,'8760 Data'!U7056)</f>
        <v>0</v>
      </c>
      <c r="I7056" s="591" t="e">
        <f>H7056/'Output Sheet'!$B$8</f>
        <v>#DIV/0!</v>
      </c>
      <c r="J7056" s="596"/>
      <c r="K7056" s="560"/>
      <c r="L7056" s="560"/>
      <c r="M7056" s="560"/>
      <c r="N7056" s="560"/>
      <c r="O7056" s="560"/>
      <c r="P7056" s="560"/>
      <c r="Q7056" s="560"/>
      <c r="R7056" s="560"/>
      <c r="S7056" s="560"/>
      <c r="T7056" s="560"/>
      <c r="U7056" s="560"/>
    </row>
    <row r="7057" spans="1:21">
      <c r="A7057" s="593">
        <f t="shared" si="660"/>
        <v>41569</v>
      </c>
      <c r="B7057" s="594">
        <v>41569.000408217595</v>
      </c>
      <c r="C7057" s="560">
        <f t="shared" si="661"/>
        <v>2013</v>
      </c>
      <c r="D7057" s="560">
        <f t="shared" si="662"/>
        <v>10</v>
      </c>
      <c r="E7057" s="560">
        <f t="shared" si="663"/>
        <v>22</v>
      </c>
      <c r="F7057" s="560">
        <f t="shared" si="664"/>
        <v>24</v>
      </c>
      <c r="G7057" s="595">
        <f t="shared" si="665"/>
        <v>3</v>
      </c>
      <c r="H7057" s="590">
        <f>CHOOSE('Output Sheet'!$B$4,'8760 Data'!J7057,'8760 Data'!K7057,'8760 Data'!L7057,'8760 Data'!M7057,'8760 Data'!N7057,'8760 Data'!O7057,'8760 Data'!P7057,'8760 Data'!Q7057,'8760 Data'!R7057,'8760 Data'!S7057,'8760 Data'!T7057,'8760 Data'!U7057)</f>
        <v>0</v>
      </c>
      <c r="I7057" s="591" t="e">
        <f>H7057/'Output Sheet'!$B$8</f>
        <v>#DIV/0!</v>
      </c>
      <c r="J7057" s="596"/>
      <c r="K7057" s="560"/>
      <c r="L7057" s="560"/>
      <c r="M7057" s="560"/>
      <c r="N7057" s="560"/>
      <c r="O7057" s="560"/>
      <c r="P7057" s="560"/>
      <c r="Q7057" s="560"/>
      <c r="R7057" s="560"/>
      <c r="S7057" s="560"/>
      <c r="T7057" s="560"/>
      <c r="U7057" s="560"/>
    </row>
    <row r="7058" spans="1:21">
      <c r="A7058" s="593">
        <f t="shared" si="660"/>
        <v>41569</v>
      </c>
      <c r="B7058" s="594">
        <v>41569.042074942132</v>
      </c>
      <c r="C7058" s="560">
        <f t="shared" si="661"/>
        <v>2013</v>
      </c>
      <c r="D7058" s="560">
        <f t="shared" si="662"/>
        <v>10</v>
      </c>
      <c r="E7058" s="560">
        <f t="shared" si="663"/>
        <v>22</v>
      </c>
      <c r="F7058" s="560">
        <f t="shared" si="664"/>
        <v>1</v>
      </c>
      <c r="G7058" s="595">
        <f t="shared" si="665"/>
        <v>3</v>
      </c>
      <c r="H7058" s="590">
        <f>CHOOSE('Output Sheet'!$B$4,'8760 Data'!J7058,'8760 Data'!K7058,'8760 Data'!L7058,'8760 Data'!M7058,'8760 Data'!N7058,'8760 Data'!O7058,'8760 Data'!P7058,'8760 Data'!Q7058,'8760 Data'!R7058,'8760 Data'!S7058,'8760 Data'!T7058,'8760 Data'!U7058)</f>
        <v>0</v>
      </c>
      <c r="I7058" s="591" t="e">
        <f>H7058/'Output Sheet'!$B$8</f>
        <v>#DIV/0!</v>
      </c>
      <c r="J7058" s="596"/>
      <c r="K7058" s="560"/>
      <c r="L7058" s="560"/>
      <c r="M7058" s="560"/>
      <c r="N7058" s="560"/>
      <c r="O7058" s="560"/>
      <c r="P7058" s="560"/>
      <c r="Q7058" s="560"/>
      <c r="R7058" s="560"/>
      <c r="S7058" s="560"/>
      <c r="T7058" s="560"/>
      <c r="U7058" s="560"/>
    </row>
    <row r="7059" spans="1:21">
      <c r="A7059" s="593">
        <f t="shared" si="660"/>
        <v>41569</v>
      </c>
      <c r="B7059" s="594">
        <v>41569.083741666669</v>
      </c>
      <c r="C7059" s="560">
        <f t="shared" si="661"/>
        <v>2013</v>
      </c>
      <c r="D7059" s="560">
        <f t="shared" si="662"/>
        <v>10</v>
      </c>
      <c r="E7059" s="560">
        <f t="shared" si="663"/>
        <v>22</v>
      </c>
      <c r="F7059" s="560">
        <f t="shared" si="664"/>
        <v>2</v>
      </c>
      <c r="G7059" s="595">
        <f t="shared" si="665"/>
        <v>3</v>
      </c>
      <c r="H7059" s="590">
        <f>CHOOSE('Output Sheet'!$B$4,'8760 Data'!J7059,'8760 Data'!K7059,'8760 Data'!L7059,'8760 Data'!M7059,'8760 Data'!N7059,'8760 Data'!O7059,'8760 Data'!P7059,'8760 Data'!Q7059,'8760 Data'!R7059,'8760 Data'!S7059,'8760 Data'!T7059,'8760 Data'!U7059)</f>
        <v>0</v>
      </c>
      <c r="I7059" s="591" t="e">
        <f>H7059/'Output Sheet'!$B$8</f>
        <v>#DIV/0!</v>
      </c>
      <c r="J7059" s="596"/>
      <c r="K7059" s="560"/>
      <c r="L7059" s="560"/>
      <c r="M7059" s="560"/>
      <c r="N7059" s="560"/>
      <c r="O7059" s="560"/>
      <c r="P7059" s="560"/>
      <c r="Q7059" s="560"/>
      <c r="R7059" s="560"/>
      <c r="S7059" s="560"/>
      <c r="T7059" s="560"/>
      <c r="U7059" s="560"/>
    </row>
    <row r="7060" spans="1:21">
      <c r="A7060" s="593">
        <f t="shared" si="660"/>
        <v>41569</v>
      </c>
      <c r="B7060" s="594">
        <v>41569.125408391206</v>
      </c>
      <c r="C7060" s="560">
        <f t="shared" si="661"/>
        <v>2013</v>
      </c>
      <c r="D7060" s="560">
        <f t="shared" si="662"/>
        <v>10</v>
      </c>
      <c r="E7060" s="560">
        <f t="shared" si="663"/>
        <v>22</v>
      </c>
      <c r="F7060" s="560">
        <f t="shared" si="664"/>
        <v>3</v>
      </c>
      <c r="G7060" s="595">
        <f t="shared" si="665"/>
        <v>3</v>
      </c>
      <c r="H7060" s="590">
        <f>CHOOSE('Output Sheet'!$B$4,'8760 Data'!J7060,'8760 Data'!K7060,'8760 Data'!L7060,'8760 Data'!M7060,'8760 Data'!N7060,'8760 Data'!O7060,'8760 Data'!P7060,'8760 Data'!Q7060,'8760 Data'!R7060,'8760 Data'!S7060,'8760 Data'!T7060,'8760 Data'!U7060)</f>
        <v>0</v>
      </c>
      <c r="I7060" s="591" t="e">
        <f>H7060/'Output Sheet'!$B$8</f>
        <v>#DIV/0!</v>
      </c>
      <c r="J7060" s="596"/>
      <c r="K7060" s="560"/>
      <c r="L7060" s="560"/>
      <c r="M7060" s="560"/>
      <c r="N7060" s="560"/>
      <c r="O7060" s="560"/>
      <c r="P7060" s="560"/>
      <c r="Q7060" s="560"/>
      <c r="R7060" s="560"/>
      <c r="S7060" s="560"/>
      <c r="T7060" s="560"/>
      <c r="U7060" s="560"/>
    </row>
    <row r="7061" spans="1:21">
      <c r="A7061" s="593">
        <f t="shared" si="660"/>
        <v>41569</v>
      </c>
      <c r="B7061" s="594">
        <v>41569.167075115744</v>
      </c>
      <c r="C7061" s="560">
        <f t="shared" si="661"/>
        <v>2013</v>
      </c>
      <c r="D7061" s="560">
        <f t="shared" si="662"/>
        <v>10</v>
      </c>
      <c r="E7061" s="560">
        <f t="shared" si="663"/>
        <v>22</v>
      </c>
      <c r="F7061" s="560">
        <f t="shared" si="664"/>
        <v>4</v>
      </c>
      <c r="G7061" s="595">
        <f t="shared" si="665"/>
        <v>3</v>
      </c>
      <c r="H7061" s="590">
        <f>CHOOSE('Output Sheet'!$B$4,'8760 Data'!J7061,'8760 Data'!K7061,'8760 Data'!L7061,'8760 Data'!M7061,'8760 Data'!N7061,'8760 Data'!O7061,'8760 Data'!P7061,'8760 Data'!Q7061,'8760 Data'!R7061,'8760 Data'!S7061,'8760 Data'!T7061,'8760 Data'!U7061)</f>
        <v>0</v>
      </c>
      <c r="I7061" s="591" t="e">
        <f>H7061/'Output Sheet'!$B$8</f>
        <v>#DIV/0!</v>
      </c>
      <c r="J7061" s="596"/>
      <c r="K7061" s="560"/>
      <c r="L7061" s="560"/>
      <c r="M7061" s="560"/>
      <c r="N7061" s="560"/>
      <c r="O7061" s="560"/>
      <c r="P7061" s="560"/>
      <c r="Q7061" s="560"/>
      <c r="R7061" s="560"/>
      <c r="S7061" s="560"/>
      <c r="T7061" s="560"/>
      <c r="U7061" s="560"/>
    </row>
    <row r="7062" spans="1:21">
      <c r="A7062" s="593">
        <f t="shared" si="660"/>
        <v>41569</v>
      </c>
      <c r="B7062" s="594">
        <v>41569.208741840281</v>
      </c>
      <c r="C7062" s="560">
        <f t="shared" si="661"/>
        <v>2013</v>
      </c>
      <c r="D7062" s="560">
        <f t="shared" si="662"/>
        <v>10</v>
      </c>
      <c r="E7062" s="560">
        <f t="shared" si="663"/>
        <v>22</v>
      </c>
      <c r="F7062" s="560">
        <f t="shared" si="664"/>
        <v>5</v>
      </c>
      <c r="G7062" s="595">
        <f t="shared" si="665"/>
        <v>3</v>
      </c>
      <c r="H7062" s="590">
        <f>CHOOSE('Output Sheet'!$B$4,'8760 Data'!J7062,'8760 Data'!K7062,'8760 Data'!L7062,'8760 Data'!M7062,'8760 Data'!N7062,'8760 Data'!O7062,'8760 Data'!P7062,'8760 Data'!Q7062,'8760 Data'!R7062,'8760 Data'!S7062,'8760 Data'!T7062,'8760 Data'!U7062)</f>
        <v>0</v>
      </c>
      <c r="I7062" s="591" t="e">
        <f>H7062/'Output Sheet'!$B$8</f>
        <v>#DIV/0!</v>
      </c>
      <c r="J7062" s="596"/>
      <c r="K7062" s="560"/>
      <c r="L7062" s="560"/>
      <c r="M7062" s="560"/>
      <c r="N7062" s="560"/>
      <c r="O7062" s="560"/>
      <c r="P7062" s="560"/>
      <c r="Q7062" s="560"/>
      <c r="R7062" s="560"/>
      <c r="S7062" s="560"/>
      <c r="T7062" s="560"/>
      <c r="U7062" s="560"/>
    </row>
    <row r="7063" spans="1:21">
      <c r="A7063" s="593">
        <f t="shared" si="660"/>
        <v>41569</v>
      </c>
      <c r="B7063" s="594">
        <v>41569.250408564818</v>
      </c>
      <c r="C7063" s="560">
        <f t="shared" si="661"/>
        <v>2013</v>
      </c>
      <c r="D7063" s="560">
        <f t="shared" si="662"/>
        <v>10</v>
      </c>
      <c r="E7063" s="560">
        <f t="shared" si="663"/>
        <v>22</v>
      </c>
      <c r="F7063" s="560">
        <f t="shared" si="664"/>
        <v>6</v>
      </c>
      <c r="G7063" s="595">
        <f t="shared" si="665"/>
        <v>3</v>
      </c>
      <c r="H7063" s="590">
        <f>CHOOSE('Output Sheet'!$B$4,'8760 Data'!J7063,'8760 Data'!K7063,'8760 Data'!L7063,'8760 Data'!M7063,'8760 Data'!N7063,'8760 Data'!O7063,'8760 Data'!P7063,'8760 Data'!Q7063,'8760 Data'!R7063,'8760 Data'!S7063,'8760 Data'!T7063,'8760 Data'!U7063)</f>
        <v>0</v>
      </c>
      <c r="I7063" s="591" t="e">
        <f>H7063/'Output Sheet'!$B$8</f>
        <v>#DIV/0!</v>
      </c>
      <c r="J7063" s="596"/>
      <c r="K7063" s="560"/>
      <c r="L7063" s="560"/>
      <c r="M7063" s="560"/>
      <c r="N7063" s="560"/>
      <c r="O7063" s="560"/>
      <c r="P7063" s="560"/>
      <c r="Q7063" s="560"/>
      <c r="R7063" s="560"/>
      <c r="S7063" s="560"/>
      <c r="T7063" s="560"/>
      <c r="U7063" s="560"/>
    </row>
    <row r="7064" spans="1:21">
      <c r="A7064" s="593">
        <f t="shared" si="660"/>
        <v>41569</v>
      </c>
      <c r="B7064" s="594">
        <v>41569.292075289355</v>
      </c>
      <c r="C7064" s="560">
        <f t="shared" si="661"/>
        <v>2013</v>
      </c>
      <c r="D7064" s="560">
        <f t="shared" si="662"/>
        <v>10</v>
      </c>
      <c r="E7064" s="560">
        <f t="shared" si="663"/>
        <v>22</v>
      </c>
      <c r="F7064" s="560">
        <f t="shared" si="664"/>
        <v>7</v>
      </c>
      <c r="G7064" s="595">
        <f t="shared" si="665"/>
        <v>3</v>
      </c>
      <c r="H7064" s="590">
        <f>CHOOSE('Output Sheet'!$B$4,'8760 Data'!J7064,'8760 Data'!K7064,'8760 Data'!L7064,'8760 Data'!M7064,'8760 Data'!N7064,'8760 Data'!O7064,'8760 Data'!P7064,'8760 Data'!Q7064,'8760 Data'!R7064,'8760 Data'!S7064,'8760 Data'!T7064,'8760 Data'!U7064)</f>
        <v>0</v>
      </c>
      <c r="I7064" s="591" t="e">
        <f>H7064/'Output Sheet'!$B$8</f>
        <v>#DIV/0!</v>
      </c>
      <c r="J7064" s="596"/>
      <c r="K7064" s="560"/>
      <c r="L7064" s="560"/>
      <c r="M7064" s="560"/>
      <c r="N7064" s="560"/>
      <c r="O7064" s="560"/>
      <c r="P7064" s="560"/>
      <c r="Q7064" s="560"/>
      <c r="R7064" s="560"/>
      <c r="S7064" s="560"/>
      <c r="T7064" s="560"/>
      <c r="U7064" s="560"/>
    </row>
    <row r="7065" spans="1:21">
      <c r="A7065" s="593">
        <f t="shared" si="660"/>
        <v>41569</v>
      </c>
      <c r="B7065" s="594">
        <v>41569.333742013892</v>
      </c>
      <c r="C7065" s="560">
        <f t="shared" si="661"/>
        <v>2013</v>
      </c>
      <c r="D7065" s="560">
        <f t="shared" si="662"/>
        <v>10</v>
      </c>
      <c r="E7065" s="560">
        <f t="shared" si="663"/>
        <v>22</v>
      </c>
      <c r="F7065" s="560">
        <f t="shared" si="664"/>
        <v>8</v>
      </c>
      <c r="G7065" s="595">
        <f t="shared" si="665"/>
        <v>3</v>
      </c>
      <c r="H7065" s="590">
        <f>CHOOSE('Output Sheet'!$B$4,'8760 Data'!J7065,'8760 Data'!K7065,'8760 Data'!L7065,'8760 Data'!M7065,'8760 Data'!N7065,'8760 Data'!O7065,'8760 Data'!P7065,'8760 Data'!Q7065,'8760 Data'!R7065,'8760 Data'!S7065,'8760 Data'!T7065,'8760 Data'!U7065)</f>
        <v>0</v>
      </c>
      <c r="I7065" s="591" t="e">
        <f>H7065/'Output Sheet'!$B$8</f>
        <v>#DIV/0!</v>
      </c>
      <c r="J7065" s="596"/>
      <c r="K7065" s="560"/>
      <c r="L7065" s="560"/>
      <c r="M7065" s="560"/>
      <c r="N7065" s="560"/>
      <c r="O7065" s="560"/>
      <c r="P7065" s="560"/>
      <c r="Q7065" s="560"/>
      <c r="R7065" s="560"/>
      <c r="S7065" s="560"/>
      <c r="T7065" s="560"/>
      <c r="U7065" s="560"/>
    </row>
    <row r="7066" spans="1:21">
      <c r="A7066" s="593">
        <f t="shared" si="660"/>
        <v>41569</v>
      </c>
      <c r="B7066" s="594">
        <v>41569.37540873843</v>
      </c>
      <c r="C7066" s="560">
        <f t="shared" si="661"/>
        <v>2013</v>
      </c>
      <c r="D7066" s="560">
        <f t="shared" si="662"/>
        <v>10</v>
      </c>
      <c r="E7066" s="560">
        <f t="shared" si="663"/>
        <v>22</v>
      </c>
      <c r="F7066" s="560">
        <f t="shared" si="664"/>
        <v>9</v>
      </c>
      <c r="G7066" s="595">
        <f t="shared" si="665"/>
        <v>3</v>
      </c>
      <c r="H7066" s="590">
        <f>CHOOSE('Output Sheet'!$B$4,'8760 Data'!J7066,'8760 Data'!K7066,'8760 Data'!L7066,'8760 Data'!M7066,'8760 Data'!N7066,'8760 Data'!O7066,'8760 Data'!P7066,'8760 Data'!Q7066,'8760 Data'!R7066,'8760 Data'!S7066,'8760 Data'!T7066,'8760 Data'!U7066)</f>
        <v>0</v>
      </c>
      <c r="I7066" s="591" t="e">
        <f>H7066/'Output Sheet'!$B$8</f>
        <v>#DIV/0!</v>
      </c>
      <c r="J7066" s="596"/>
      <c r="K7066" s="560"/>
      <c r="L7066" s="560"/>
      <c r="M7066" s="560"/>
      <c r="N7066" s="560"/>
      <c r="O7066" s="560"/>
      <c r="P7066" s="560"/>
      <c r="Q7066" s="560"/>
      <c r="R7066" s="560"/>
      <c r="S7066" s="560"/>
      <c r="T7066" s="560"/>
      <c r="U7066" s="560"/>
    </row>
    <row r="7067" spans="1:21">
      <c r="A7067" s="593">
        <f t="shared" si="660"/>
        <v>41569</v>
      </c>
      <c r="B7067" s="594">
        <v>41569.417075462959</v>
      </c>
      <c r="C7067" s="560">
        <f t="shared" si="661"/>
        <v>2013</v>
      </c>
      <c r="D7067" s="560">
        <f t="shared" si="662"/>
        <v>10</v>
      </c>
      <c r="E7067" s="560">
        <f t="shared" si="663"/>
        <v>22</v>
      </c>
      <c r="F7067" s="560">
        <f t="shared" si="664"/>
        <v>10</v>
      </c>
      <c r="G7067" s="595">
        <f t="shared" si="665"/>
        <v>3</v>
      </c>
      <c r="H7067" s="590">
        <f>CHOOSE('Output Sheet'!$B$4,'8760 Data'!J7067,'8760 Data'!K7067,'8760 Data'!L7067,'8760 Data'!M7067,'8760 Data'!N7067,'8760 Data'!O7067,'8760 Data'!P7067,'8760 Data'!Q7067,'8760 Data'!R7067,'8760 Data'!S7067,'8760 Data'!T7067,'8760 Data'!U7067)</f>
        <v>0</v>
      </c>
      <c r="I7067" s="591" t="e">
        <f>H7067/'Output Sheet'!$B$8</f>
        <v>#DIV/0!</v>
      </c>
      <c r="J7067" s="596"/>
      <c r="K7067" s="560"/>
      <c r="L7067" s="560"/>
      <c r="M7067" s="560"/>
      <c r="N7067" s="560"/>
      <c r="O7067" s="560"/>
      <c r="P7067" s="560"/>
      <c r="Q7067" s="560"/>
      <c r="R7067" s="560"/>
      <c r="S7067" s="560"/>
      <c r="T7067" s="560"/>
      <c r="U7067" s="560"/>
    </row>
    <row r="7068" spans="1:21">
      <c r="A7068" s="593">
        <f t="shared" si="660"/>
        <v>41569</v>
      </c>
      <c r="B7068" s="594">
        <v>41569.458742187497</v>
      </c>
      <c r="C7068" s="560">
        <f t="shared" si="661"/>
        <v>2013</v>
      </c>
      <c r="D7068" s="560">
        <f t="shared" si="662"/>
        <v>10</v>
      </c>
      <c r="E7068" s="560">
        <f t="shared" si="663"/>
        <v>22</v>
      </c>
      <c r="F7068" s="560">
        <f t="shared" si="664"/>
        <v>11</v>
      </c>
      <c r="G7068" s="595">
        <f t="shared" si="665"/>
        <v>3</v>
      </c>
      <c r="H7068" s="590">
        <f>CHOOSE('Output Sheet'!$B$4,'8760 Data'!J7068,'8760 Data'!K7068,'8760 Data'!L7068,'8760 Data'!M7068,'8760 Data'!N7068,'8760 Data'!O7068,'8760 Data'!P7068,'8760 Data'!Q7068,'8760 Data'!R7068,'8760 Data'!S7068,'8760 Data'!T7068,'8760 Data'!U7068)</f>
        <v>0</v>
      </c>
      <c r="I7068" s="591" t="e">
        <f>H7068/'Output Sheet'!$B$8</f>
        <v>#DIV/0!</v>
      </c>
      <c r="J7068" s="596"/>
      <c r="K7068" s="560"/>
      <c r="L7068" s="560"/>
      <c r="M7068" s="560"/>
      <c r="N7068" s="560"/>
      <c r="O7068" s="560"/>
      <c r="P7068" s="560"/>
      <c r="Q7068" s="560"/>
      <c r="R7068" s="560"/>
      <c r="S7068" s="560"/>
      <c r="T7068" s="560"/>
      <c r="U7068" s="560"/>
    </row>
    <row r="7069" spans="1:21">
      <c r="A7069" s="593">
        <f t="shared" si="660"/>
        <v>41569</v>
      </c>
      <c r="B7069" s="594">
        <v>41569.500408912034</v>
      </c>
      <c r="C7069" s="560">
        <f t="shared" si="661"/>
        <v>2013</v>
      </c>
      <c r="D7069" s="560">
        <f t="shared" si="662"/>
        <v>10</v>
      </c>
      <c r="E7069" s="560">
        <f t="shared" si="663"/>
        <v>22</v>
      </c>
      <c r="F7069" s="560">
        <f t="shared" si="664"/>
        <v>12</v>
      </c>
      <c r="G7069" s="595">
        <f t="shared" si="665"/>
        <v>3</v>
      </c>
      <c r="H7069" s="590">
        <f>CHOOSE('Output Sheet'!$B$4,'8760 Data'!J7069,'8760 Data'!K7069,'8760 Data'!L7069,'8760 Data'!M7069,'8760 Data'!N7069,'8760 Data'!O7069,'8760 Data'!P7069,'8760 Data'!Q7069,'8760 Data'!R7069,'8760 Data'!S7069,'8760 Data'!T7069,'8760 Data'!U7069)</f>
        <v>0</v>
      </c>
      <c r="I7069" s="591" t="e">
        <f>H7069/'Output Sheet'!$B$8</f>
        <v>#DIV/0!</v>
      </c>
      <c r="J7069" s="596"/>
      <c r="K7069" s="560"/>
      <c r="L7069" s="560"/>
      <c r="M7069" s="560"/>
      <c r="N7069" s="560"/>
      <c r="O7069" s="560"/>
      <c r="P7069" s="560"/>
      <c r="Q7069" s="560"/>
      <c r="R7069" s="560"/>
      <c r="S7069" s="560"/>
      <c r="T7069" s="560"/>
      <c r="U7069" s="560"/>
    </row>
    <row r="7070" spans="1:21">
      <c r="A7070" s="593">
        <f t="shared" si="660"/>
        <v>41569</v>
      </c>
      <c r="B7070" s="594">
        <v>41569.542075636571</v>
      </c>
      <c r="C7070" s="560">
        <f t="shared" si="661"/>
        <v>2013</v>
      </c>
      <c r="D7070" s="560">
        <f t="shared" si="662"/>
        <v>10</v>
      </c>
      <c r="E7070" s="560">
        <f t="shared" si="663"/>
        <v>22</v>
      </c>
      <c r="F7070" s="560">
        <f t="shared" si="664"/>
        <v>13</v>
      </c>
      <c r="G7070" s="595">
        <f t="shared" si="665"/>
        <v>3</v>
      </c>
      <c r="H7070" s="590">
        <f>CHOOSE('Output Sheet'!$B$4,'8760 Data'!J7070,'8760 Data'!K7070,'8760 Data'!L7070,'8760 Data'!M7070,'8760 Data'!N7070,'8760 Data'!O7070,'8760 Data'!P7070,'8760 Data'!Q7070,'8760 Data'!R7070,'8760 Data'!S7070,'8760 Data'!T7070,'8760 Data'!U7070)</f>
        <v>0</v>
      </c>
      <c r="I7070" s="591" t="e">
        <f>H7070/'Output Sheet'!$B$8</f>
        <v>#DIV/0!</v>
      </c>
      <c r="J7070" s="596"/>
      <c r="K7070" s="560"/>
      <c r="L7070" s="560"/>
      <c r="M7070" s="560"/>
      <c r="N7070" s="560"/>
      <c r="O7070" s="560"/>
      <c r="P7070" s="560"/>
      <c r="Q7070" s="560"/>
      <c r="R7070" s="560"/>
      <c r="S7070" s="560"/>
      <c r="T7070" s="560"/>
      <c r="U7070" s="560"/>
    </row>
    <row r="7071" spans="1:21">
      <c r="A7071" s="593">
        <f t="shared" si="660"/>
        <v>41569</v>
      </c>
      <c r="B7071" s="594">
        <v>41569.583742361108</v>
      </c>
      <c r="C7071" s="560">
        <f t="shared" si="661"/>
        <v>2013</v>
      </c>
      <c r="D7071" s="560">
        <f t="shared" si="662"/>
        <v>10</v>
      </c>
      <c r="E7071" s="560">
        <f t="shared" si="663"/>
        <v>22</v>
      </c>
      <c r="F7071" s="560">
        <f t="shared" si="664"/>
        <v>14</v>
      </c>
      <c r="G7071" s="595">
        <f t="shared" si="665"/>
        <v>3</v>
      </c>
      <c r="H7071" s="590">
        <f>CHOOSE('Output Sheet'!$B$4,'8760 Data'!J7071,'8760 Data'!K7071,'8760 Data'!L7071,'8760 Data'!M7071,'8760 Data'!N7071,'8760 Data'!O7071,'8760 Data'!P7071,'8760 Data'!Q7071,'8760 Data'!R7071,'8760 Data'!S7071,'8760 Data'!T7071,'8760 Data'!U7071)</f>
        <v>0</v>
      </c>
      <c r="I7071" s="591" t="e">
        <f>H7071/'Output Sheet'!$B$8</f>
        <v>#DIV/0!</v>
      </c>
      <c r="J7071" s="596"/>
      <c r="K7071" s="560"/>
      <c r="L7071" s="560"/>
      <c r="M7071" s="560"/>
      <c r="N7071" s="560"/>
      <c r="O7071" s="560"/>
      <c r="P7071" s="560"/>
      <c r="Q7071" s="560"/>
      <c r="R7071" s="560"/>
      <c r="S7071" s="560"/>
      <c r="T7071" s="560"/>
      <c r="U7071" s="560"/>
    </row>
    <row r="7072" spans="1:21">
      <c r="A7072" s="593">
        <f t="shared" si="660"/>
        <v>41569</v>
      </c>
      <c r="B7072" s="594">
        <v>41569.625409085646</v>
      </c>
      <c r="C7072" s="560">
        <f t="shared" si="661"/>
        <v>2013</v>
      </c>
      <c r="D7072" s="560">
        <f t="shared" si="662"/>
        <v>10</v>
      </c>
      <c r="E7072" s="560">
        <f t="shared" si="663"/>
        <v>22</v>
      </c>
      <c r="F7072" s="560">
        <f t="shared" si="664"/>
        <v>15</v>
      </c>
      <c r="G7072" s="595">
        <f t="shared" si="665"/>
        <v>3</v>
      </c>
      <c r="H7072" s="590">
        <f>CHOOSE('Output Sheet'!$B$4,'8760 Data'!J7072,'8760 Data'!K7072,'8760 Data'!L7072,'8760 Data'!M7072,'8760 Data'!N7072,'8760 Data'!O7072,'8760 Data'!P7072,'8760 Data'!Q7072,'8760 Data'!R7072,'8760 Data'!S7072,'8760 Data'!T7072,'8760 Data'!U7072)</f>
        <v>0</v>
      </c>
      <c r="I7072" s="591" t="e">
        <f>H7072/'Output Sheet'!$B$8</f>
        <v>#DIV/0!</v>
      </c>
      <c r="J7072" s="596"/>
      <c r="K7072" s="560"/>
      <c r="L7072" s="560"/>
      <c r="M7072" s="560"/>
      <c r="N7072" s="560"/>
      <c r="O7072" s="560"/>
      <c r="P7072" s="560"/>
      <c r="Q7072" s="560"/>
      <c r="R7072" s="560"/>
      <c r="S7072" s="560"/>
      <c r="T7072" s="560"/>
      <c r="U7072" s="560"/>
    </row>
    <row r="7073" spans="1:21">
      <c r="A7073" s="593">
        <f t="shared" si="660"/>
        <v>41569</v>
      </c>
      <c r="B7073" s="594">
        <v>41569.667075810183</v>
      </c>
      <c r="C7073" s="560">
        <f t="shared" si="661"/>
        <v>2013</v>
      </c>
      <c r="D7073" s="560">
        <f t="shared" si="662"/>
        <v>10</v>
      </c>
      <c r="E7073" s="560">
        <f t="shared" si="663"/>
        <v>22</v>
      </c>
      <c r="F7073" s="560">
        <f t="shared" si="664"/>
        <v>16</v>
      </c>
      <c r="G7073" s="595">
        <f t="shared" si="665"/>
        <v>3</v>
      </c>
      <c r="H7073" s="590">
        <f>CHOOSE('Output Sheet'!$B$4,'8760 Data'!J7073,'8760 Data'!K7073,'8760 Data'!L7073,'8760 Data'!M7073,'8760 Data'!N7073,'8760 Data'!O7073,'8760 Data'!P7073,'8760 Data'!Q7073,'8760 Data'!R7073,'8760 Data'!S7073,'8760 Data'!T7073,'8760 Data'!U7073)</f>
        <v>0</v>
      </c>
      <c r="I7073" s="591" t="e">
        <f>H7073/'Output Sheet'!$B$8</f>
        <v>#DIV/0!</v>
      </c>
      <c r="J7073" s="596"/>
      <c r="K7073" s="560"/>
      <c r="L7073" s="560"/>
      <c r="M7073" s="560"/>
      <c r="N7073" s="560"/>
      <c r="O7073" s="560"/>
      <c r="P7073" s="560"/>
      <c r="Q7073" s="560"/>
      <c r="R7073" s="560"/>
      <c r="S7073" s="560"/>
      <c r="T7073" s="560"/>
      <c r="U7073" s="560"/>
    </row>
    <row r="7074" spans="1:21">
      <c r="A7074" s="593">
        <f t="shared" si="660"/>
        <v>41569</v>
      </c>
      <c r="B7074" s="594">
        <v>41569.70874253472</v>
      </c>
      <c r="C7074" s="560">
        <f t="shared" si="661"/>
        <v>2013</v>
      </c>
      <c r="D7074" s="560">
        <f t="shared" si="662"/>
        <v>10</v>
      </c>
      <c r="E7074" s="560">
        <f t="shared" si="663"/>
        <v>22</v>
      </c>
      <c r="F7074" s="560">
        <f t="shared" si="664"/>
        <v>17</v>
      </c>
      <c r="G7074" s="595">
        <f t="shared" si="665"/>
        <v>3</v>
      </c>
      <c r="H7074" s="590">
        <f>CHOOSE('Output Sheet'!$B$4,'8760 Data'!J7074,'8760 Data'!K7074,'8760 Data'!L7074,'8760 Data'!M7074,'8760 Data'!N7074,'8760 Data'!O7074,'8760 Data'!P7074,'8760 Data'!Q7074,'8760 Data'!R7074,'8760 Data'!S7074,'8760 Data'!T7074,'8760 Data'!U7074)</f>
        <v>0</v>
      </c>
      <c r="I7074" s="591" t="e">
        <f>H7074/'Output Sheet'!$B$8</f>
        <v>#DIV/0!</v>
      </c>
      <c r="J7074" s="596"/>
      <c r="K7074" s="560"/>
      <c r="L7074" s="560"/>
      <c r="M7074" s="560"/>
      <c r="N7074" s="560"/>
      <c r="O7074" s="560"/>
      <c r="P7074" s="560"/>
      <c r="Q7074" s="560"/>
      <c r="R7074" s="560"/>
      <c r="S7074" s="560"/>
      <c r="T7074" s="560"/>
      <c r="U7074" s="560"/>
    </row>
    <row r="7075" spans="1:21">
      <c r="A7075" s="593">
        <f t="shared" si="660"/>
        <v>41569</v>
      </c>
      <c r="B7075" s="594">
        <v>41569.750409259257</v>
      </c>
      <c r="C7075" s="560">
        <f t="shared" si="661"/>
        <v>2013</v>
      </c>
      <c r="D7075" s="560">
        <f t="shared" si="662"/>
        <v>10</v>
      </c>
      <c r="E7075" s="560">
        <f t="shared" si="663"/>
        <v>22</v>
      </c>
      <c r="F7075" s="560">
        <f t="shared" si="664"/>
        <v>18</v>
      </c>
      <c r="G7075" s="595">
        <f t="shared" si="665"/>
        <v>3</v>
      </c>
      <c r="H7075" s="590">
        <f>CHOOSE('Output Sheet'!$B$4,'8760 Data'!J7075,'8760 Data'!K7075,'8760 Data'!L7075,'8760 Data'!M7075,'8760 Data'!N7075,'8760 Data'!O7075,'8760 Data'!P7075,'8760 Data'!Q7075,'8760 Data'!R7075,'8760 Data'!S7075,'8760 Data'!T7075,'8760 Data'!U7075)</f>
        <v>0</v>
      </c>
      <c r="I7075" s="591" t="e">
        <f>H7075/'Output Sheet'!$B$8</f>
        <v>#DIV/0!</v>
      </c>
      <c r="J7075" s="596"/>
      <c r="K7075" s="560"/>
      <c r="L7075" s="560"/>
      <c r="M7075" s="560"/>
      <c r="N7075" s="560"/>
      <c r="O7075" s="560"/>
      <c r="P7075" s="560"/>
      <c r="Q7075" s="560"/>
      <c r="R7075" s="560"/>
      <c r="S7075" s="560"/>
      <c r="T7075" s="560"/>
      <c r="U7075" s="560"/>
    </row>
    <row r="7076" spans="1:21">
      <c r="A7076" s="593">
        <f t="shared" si="660"/>
        <v>41569</v>
      </c>
      <c r="B7076" s="594">
        <v>41569.792075983794</v>
      </c>
      <c r="C7076" s="560">
        <f t="shared" si="661"/>
        <v>2013</v>
      </c>
      <c r="D7076" s="560">
        <f t="shared" si="662"/>
        <v>10</v>
      </c>
      <c r="E7076" s="560">
        <f t="shared" si="663"/>
        <v>22</v>
      </c>
      <c r="F7076" s="560">
        <f t="shared" si="664"/>
        <v>19</v>
      </c>
      <c r="G7076" s="595">
        <f t="shared" si="665"/>
        <v>3</v>
      </c>
      <c r="H7076" s="590">
        <f>CHOOSE('Output Sheet'!$B$4,'8760 Data'!J7076,'8760 Data'!K7076,'8760 Data'!L7076,'8760 Data'!M7076,'8760 Data'!N7076,'8760 Data'!O7076,'8760 Data'!P7076,'8760 Data'!Q7076,'8760 Data'!R7076,'8760 Data'!S7076,'8760 Data'!T7076,'8760 Data'!U7076)</f>
        <v>0</v>
      </c>
      <c r="I7076" s="591" t="e">
        <f>H7076/'Output Sheet'!$B$8</f>
        <v>#DIV/0!</v>
      </c>
      <c r="J7076" s="596"/>
      <c r="K7076" s="560"/>
      <c r="L7076" s="560"/>
      <c r="M7076" s="560"/>
      <c r="N7076" s="560"/>
      <c r="O7076" s="560"/>
      <c r="P7076" s="560"/>
      <c r="Q7076" s="560"/>
      <c r="R7076" s="560"/>
      <c r="S7076" s="560"/>
      <c r="T7076" s="560"/>
      <c r="U7076" s="560"/>
    </row>
    <row r="7077" spans="1:21">
      <c r="A7077" s="593">
        <f t="shared" si="660"/>
        <v>41569</v>
      </c>
      <c r="B7077" s="594">
        <v>41569.833742708332</v>
      </c>
      <c r="C7077" s="560">
        <f t="shared" si="661"/>
        <v>2013</v>
      </c>
      <c r="D7077" s="560">
        <f t="shared" si="662"/>
        <v>10</v>
      </c>
      <c r="E7077" s="560">
        <f t="shared" si="663"/>
        <v>22</v>
      </c>
      <c r="F7077" s="560">
        <f t="shared" si="664"/>
        <v>20</v>
      </c>
      <c r="G7077" s="595">
        <f t="shared" si="665"/>
        <v>3</v>
      </c>
      <c r="H7077" s="590">
        <f>CHOOSE('Output Sheet'!$B$4,'8760 Data'!J7077,'8760 Data'!K7077,'8760 Data'!L7077,'8760 Data'!M7077,'8760 Data'!N7077,'8760 Data'!O7077,'8760 Data'!P7077,'8760 Data'!Q7077,'8760 Data'!R7077,'8760 Data'!S7077,'8760 Data'!T7077,'8760 Data'!U7077)</f>
        <v>0</v>
      </c>
      <c r="I7077" s="591" t="e">
        <f>H7077/'Output Sheet'!$B$8</f>
        <v>#DIV/0!</v>
      </c>
      <c r="J7077" s="596"/>
      <c r="K7077" s="560"/>
      <c r="L7077" s="560"/>
      <c r="M7077" s="560"/>
      <c r="N7077" s="560"/>
      <c r="O7077" s="560"/>
      <c r="P7077" s="560"/>
      <c r="Q7077" s="560"/>
      <c r="R7077" s="560"/>
      <c r="S7077" s="560"/>
      <c r="T7077" s="560"/>
      <c r="U7077" s="560"/>
    </row>
    <row r="7078" spans="1:21">
      <c r="A7078" s="593">
        <f t="shared" si="660"/>
        <v>41569</v>
      </c>
      <c r="B7078" s="594">
        <v>41569.875409432869</v>
      </c>
      <c r="C7078" s="560">
        <f t="shared" si="661"/>
        <v>2013</v>
      </c>
      <c r="D7078" s="560">
        <f t="shared" si="662"/>
        <v>10</v>
      </c>
      <c r="E7078" s="560">
        <f t="shared" si="663"/>
        <v>22</v>
      </c>
      <c r="F7078" s="560">
        <f t="shared" si="664"/>
        <v>21</v>
      </c>
      <c r="G7078" s="595">
        <f t="shared" si="665"/>
        <v>3</v>
      </c>
      <c r="H7078" s="590">
        <f>CHOOSE('Output Sheet'!$B$4,'8760 Data'!J7078,'8760 Data'!K7078,'8760 Data'!L7078,'8760 Data'!M7078,'8760 Data'!N7078,'8760 Data'!O7078,'8760 Data'!P7078,'8760 Data'!Q7078,'8760 Data'!R7078,'8760 Data'!S7078,'8760 Data'!T7078,'8760 Data'!U7078)</f>
        <v>0</v>
      </c>
      <c r="I7078" s="591" t="e">
        <f>H7078/'Output Sheet'!$B$8</f>
        <v>#DIV/0!</v>
      </c>
      <c r="J7078" s="596"/>
      <c r="K7078" s="560"/>
      <c r="L7078" s="560"/>
      <c r="M7078" s="560"/>
      <c r="N7078" s="560"/>
      <c r="O7078" s="560"/>
      <c r="P7078" s="560"/>
      <c r="Q7078" s="560"/>
      <c r="R7078" s="560"/>
      <c r="S7078" s="560"/>
      <c r="T7078" s="560"/>
      <c r="U7078" s="560"/>
    </row>
    <row r="7079" spans="1:21">
      <c r="A7079" s="593">
        <f t="shared" si="660"/>
        <v>41569</v>
      </c>
      <c r="B7079" s="594">
        <v>41569.917076157406</v>
      </c>
      <c r="C7079" s="560">
        <f t="shared" si="661"/>
        <v>2013</v>
      </c>
      <c r="D7079" s="560">
        <f t="shared" si="662"/>
        <v>10</v>
      </c>
      <c r="E7079" s="560">
        <f t="shared" si="663"/>
        <v>22</v>
      </c>
      <c r="F7079" s="560">
        <f t="shared" si="664"/>
        <v>22</v>
      </c>
      <c r="G7079" s="595">
        <f t="shared" si="665"/>
        <v>3</v>
      </c>
      <c r="H7079" s="590">
        <f>CHOOSE('Output Sheet'!$B$4,'8760 Data'!J7079,'8760 Data'!K7079,'8760 Data'!L7079,'8760 Data'!M7079,'8760 Data'!N7079,'8760 Data'!O7079,'8760 Data'!P7079,'8760 Data'!Q7079,'8760 Data'!R7079,'8760 Data'!S7079,'8760 Data'!T7079,'8760 Data'!U7079)</f>
        <v>0</v>
      </c>
      <c r="I7079" s="591" t="e">
        <f>H7079/'Output Sheet'!$B$8</f>
        <v>#DIV/0!</v>
      </c>
      <c r="J7079" s="596"/>
      <c r="K7079" s="560"/>
      <c r="L7079" s="560"/>
      <c r="M7079" s="560"/>
      <c r="N7079" s="560"/>
      <c r="O7079" s="560"/>
      <c r="P7079" s="560"/>
      <c r="Q7079" s="560"/>
      <c r="R7079" s="560"/>
      <c r="S7079" s="560"/>
      <c r="T7079" s="560"/>
      <c r="U7079" s="560"/>
    </row>
    <row r="7080" spans="1:21">
      <c r="A7080" s="593">
        <f t="shared" si="660"/>
        <v>41569</v>
      </c>
      <c r="B7080" s="594">
        <v>41569.958742881943</v>
      </c>
      <c r="C7080" s="560">
        <f t="shared" si="661"/>
        <v>2013</v>
      </c>
      <c r="D7080" s="560">
        <f t="shared" si="662"/>
        <v>10</v>
      </c>
      <c r="E7080" s="560">
        <f t="shared" si="663"/>
        <v>22</v>
      </c>
      <c r="F7080" s="560">
        <f t="shared" si="664"/>
        <v>23</v>
      </c>
      <c r="G7080" s="595">
        <f t="shared" si="665"/>
        <v>3</v>
      </c>
      <c r="H7080" s="590">
        <f>CHOOSE('Output Sheet'!$B$4,'8760 Data'!J7080,'8760 Data'!K7080,'8760 Data'!L7080,'8760 Data'!M7080,'8760 Data'!N7080,'8760 Data'!O7080,'8760 Data'!P7080,'8760 Data'!Q7080,'8760 Data'!R7080,'8760 Data'!S7080,'8760 Data'!T7080,'8760 Data'!U7080)</f>
        <v>0</v>
      </c>
      <c r="I7080" s="591" t="e">
        <f>H7080/'Output Sheet'!$B$8</f>
        <v>#DIV/0!</v>
      </c>
      <c r="J7080" s="596"/>
      <c r="K7080" s="560"/>
      <c r="L7080" s="560"/>
      <c r="M7080" s="560"/>
      <c r="N7080" s="560"/>
      <c r="O7080" s="560"/>
      <c r="P7080" s="560"/>
      <c r="Q7080" s="560"/>
      <c r="R7080" s="560"/>
      <c r="S7080" s="560"/>
      <c r="T7080" s="560"/>
      <c r="U7080" s="560"/>
    </row>
    <row r="7081" spans="1:21">
      <c r="A7081" s="593">
        <f t="shared" si="660"/>
        <v>41570</v>
      </c>
      <c r="B7081" s="594">
        <v>41570.00040960648</v>
      </c>
      <c r="C7081" s="560">
        <f t="shared" si="661"/>
        <v>2013</v>
      </c>
      <c r="D7081" s="560">
        <f t="shared" si="662"/>
        <v>10</v>
      </c>
      <c r="E7081" s="560">
        <f t="shared" si="663"/>
        <v>23</v>
      </c>
      <c r="F7081" s="560">
        <f t="shared" si="664"/>
        <v>24</v>
      </c>
      <c r="G7081" s="595">
        <f t="shared" si="665"/>
        <v>4</v>
      </c>
      <c r="H7081" s="590">
        <f>CHOOSE('Output Sheet'!$B$4,'8760 Data'!J7081,'8760 Data'!K7081,'8760 Data'!L7081,'8760 Data'!M7081,'8760 Data'!N7081,'8760 Data'!O7081,'8760 Data'!P7081,'8760 Data'!Q7081,'8760 Data'!R7081,'8760 Data'!S7081,'8760 Data'!T7081,'8760 Data'!U7081)</f>
        <v>0</v>
      </c>
      <c r="I7081" s="591" t="e">
        <f>H7081/'Output Sheet'!$B$8</f>
        <v>#DIV/0!</v>
      </c>
      <c r="J7081" s="596"/>
      <c r="K7081" s="560"/>
      <c r="L7081" s="560"/>
      <c r="M7081" s="560"/>
      <c r="N7081" s="560"/>
      <c r="O7081" s="560"/>
      <c r="P7081" s="560"/>
      <c r="Q7081" s="560"/>
      <c r="R7081" s="560"/>
      <c r="S7081" s="560"/>
      <c r="T7081" s="560"/>
      <c r="U7081" s="560"/>
    </row>
    <row r="7082" spans="1:21">
      <c r="A7082" s="593">
        <f t="shared" si="660"/>
        <v>41570</v>
      </c>
      <c r="B7082" s="594">
        <v>41570.042076331018</v>
      </c>
      <c r="C7082" s="560">
        <f t="shared" si="661"/>
        <v>2013</v>
      </c>
      <c r="D7082" s="560">
        <f t="shared" si="662"/>
        <v>10</v>
      </c>
      <c r="E7082" s="560">
        <f t="shared" si="663"/>
        <v>23</v>
      </c>
      <c r="F7082" s="560">
        <f t="shared" si="664"/>
        <v>1</v>
      </c>
      <c r="G7082" s="595">
        <f t="shared" si="665"/>
        <v>4</v>
      </c>
      <c r="H7082" s="590">
        <f>CHOOSE('Output Sheet'!$B$4,'8760 Data'!J7082,'8760 Data'!K7082,'8760 Data'!L7082,'8760 Data'!M7082,'8760 Data'!N7082,'8760 Data'!O7082,'8760 Data'!P7082,'8760 Data'!Q7082,'8760 Data'!R7082,'8760 Data'!S7082,'8760 Data'!T7082,'8760 Data'!U7082)</f>
        <v>0</v>
      </c>
      <c r="I7082" s="591" t="e">
        <f>H7082/'Output Sheet'!$B$8</f>
        <v>#DIV/0!</v>
      </c>
      <c r="J7082" s="596"/>
      <c r="K7082" s="560"/>
      <c r="L7082" s="560"/>
      <c r="M7082" s="560"/>
      <c r="N7082" s="560"/>
      <c r="O7082" s="560"/>
      <c r="P7082" s="560"/>
      <c r="Q7082" s="560"/>
      <c r="R7082" s="560"/>
      <c r="S7082" s="560"/>
      <c r="T7082" s="560"/>
      <c r="U7082" s="560"/>
    </row>
    <row r="7083" spans="1:21">
      <c r="A7083" s="593">
        <f t="shared" si="660"/>
        <v>41570</v>
      </c>
      <c r="B7083" s="594">
        <v>41570.083743055555</v>
      </c>
      <c r="C7083" s="560">
        <f t="shared" si="661"/>
        <v>2013</v>
      </c>
      <c r="D7083" s="560">
        <f t="shared" si="662"/>
        <v>10</v>
      </c>
      <c r="E7083" s="560">
        <f t="shared" si="663"/>
        <v>23</v>
      </c>
      <c r="F7083" s="560">
        <f t="shared" si="664"/>
        <v>2</v>
      </c>
      <c r="G7083" s="595">
        <f t="shared" si="665"/>
        <v>4</v>
      </c>
      <c r="H7083" s="590">
        <f>CHOOSE('Output Sheet'!$B$4,'8760 Data'!J7083,'8760 Data'!K7083,'8760 Data'!L7083,'8760 Data'!M7083,'8760 Data'!N7083,'8760 Data'!O7083,'8760 Data'!P7083,'8760 Data'!Q7083,'8760 Data'!R7083,'8760 Data'!S7083,'8760 Data'!T7083,'8760 Data'!U7083)</f>
        <v>0</v>
      </c>
      <c r="I7083" s="591" t="e">
        <f>H7083/'Output Sheet'!$B$8</f>
        <v>#DIV/0!</v>
      </c>
      <c r="J7083" s="596"/>
      <c r="K7083" s="560"/>
      <c r="L7083" s="560"/>
      <c r="M7083" s="560"/>
      <c r="N7083" s="560"/>
      <c r="O7083" s="560"/>
      <c r="P7083" s="560"/>
      <c r="Q7083" s="560"/>
      <c r="R7083" s="560"/>
      <c r="S7083" s="560"/>
      <c r="T7083" s="560"/>
      <c r="U7083" s="560"/>
    </row>
    <row r="7084" spans="1:21">
      <c r="A7084" s="593">
        <f t="shared" si="660"/>
        <v>41570</v>
      </c>
      <c r="B7084" s="594">
        <v>41570.125409780092</v>
      </c>
      <c r="C7084" s="560">
        <f t="shared" si="661"/>
        <v>2013</v>
      </c>
      <c r="D7084" s="560">
        <f t="shared" si="662"/>
        <v>10</v>
      </c>
      <c r="E7084" s="560">
        <f t="shared" si="663"/>
        <v>23</v>
      </c>
      <c r="F7084" s="560">
        <f t="shared" si="664"/>
        <v>3</v>
      </c>
      <c r="G7084" s="595">
        <f t="shared" si="665"/>
        <v>4</v>
      </c>
      <c r="H7084" s="590">
        <f>CHOOSE('Output Sheet'!$B$4,'8760 Data'!J7084,'8760 Data'!K7084,'8760 Data'!L7084,'8760 Data'!M7084,'8760 Data'!N7084,'8760 Data'!O7084,'8760 Data'!P7084,'8760 Data'!Q7084,'8760 Data'!R7084,'8760 Data'!S7084,'8760 Data'!T7084,'8760 Data'!U7084)</f>
        <v>0</v>
      </c>
      <c r="I7084" s="591" t="e">
        <f>H7084/'Output Sheet'!$B$8</f>
        <v>#DIV/0!</v>
      </c>
      <c r="J7084" s="596"/>
      <c r="K7084" s="560"/>
      <c r="L7084" s="560"/>
      <c r="M7084" s="560"/>
      <c r="N7084" s="560"/>
      <c r="O7084" s="560"/>
      <c r="P7084" s="560"/>
      <c r="Q7084" s="560"/>
      <c r="R7084" s="560"/>
      <c r="S7084" s="560"/>
      <c r="T7084" s="560"/>
      <c r="U7084" s="560"/>
    </row>
    <row r="7085" spans="1:21">
      <c r="A7085" s="593">
        <f t="shared" si="660"/>
        <v>41570</v>
      </c>
      <c r="B7085" s="594">
        <v>41570.167076504629</v>
      </c>
      <c r="C7085" s="560">
        <f t="shared" si="661"/>
        <v>2013</v>
      </c>
      <c r="D7085" s="560">
        <f t="shared" si="662"/>
        <v>10</v>
      </c>
      <c r="E7085" s="560">
        <f t="shared" si="663"/>
        <v>23</v>
      </c>
      <c r="F7085" s="560">
        <f t="shared" si="664"/>
        <v>4</v>
      </c>
      <c r="G7085" s="595">
        <f t="shared" si="665"/>
        <v>4</v>
      </c>
      <c r="H7085" s="590">
        <f>CHOOSE('Output Sheet'!$B$4,'8760 Data'!J7085,'8760 Data'!K7085,'8760 Data'!L7085,'8760 Data'!M7085,'8760 Data'!N7085,'8760 Data'!O7085,'8760 Data'!P7085,'8760 Data'!Q7085,'8760 Data'!R7085,'8760 Data'!S7085,'8760 Data'!T7085,'8760 Data'!U7085)</f>
        <v>0</v>
      </c>
      <c r="I7085" s="591" t="e">
        <f>H7085/'Output Sheet'!$B$8</f>
        <v>#DIV/0!</v>
      </c>
      <c r="J7085" s="596"/>
      <c r="K7085" s="560"/>
      <c r="L7085" s="560"/>
      <c r="M7085" s="560"/>
      <c r="N7085" s="560"/>
      <c r="O7085" s="560"/>
      <c r="P7085" s="560"/>
      <c r="Q7085" s="560"/>
      <c r="R7085" s="560"/>
      <c r="S7085" s="560"/>
      <c r="T7085" s="560"/>
      <c r="U7085" s="560"/>
    </row>
    <row r="7086" spans="1:21">
      <c r="A7086" s="593">
        <f t="shared" si="660"/>
        <v>41570</v>
      </c>
      <c r="B7086" s="594">
        <v>41570.208743229166</v>
      </c>
      <c r="C7086" s="560">
        <f t="shared" si="661"/>
        <v>2013</v>
      </c>
      <c r="D7086" s="560">
        <f t="shared" si="662"/>
        <v>10</v>
      </c>
      <c r="E7086" s="560">
        <f t="shared" si="663"/>
        <v>23</v>
      </c>
      <c r="F7086" s="560">
        <f t="shared" si="664"/>
        <v>5</v>
      </c>
      <c r="G7086" s="595">
        <f t="shared" si="665"/>
        <v>4</v>
      </c>
      <c r="H7086" s="590">
        <f>CHOOSE('Output Sheet'!$B$4,'8760 Data'!J7086,'8760 Data'!K7086,'8760 Data'!L7086,'8760 Data'!M7086,'8760 Data'!N7086,'8760 Data'!O7086,'8760 Data'!P7086,'8760 Data'!Q7086,'8760 Data'!R7086,'8760 Data'!S7086,'8760 Data'!T7086,'8760 Data'!U7086)</f>
        <v>0</v>
      </c>
      <c r="I7086" s="591" t="e">
        <f>H7086/'Output Sheet'!$B$8</f>
        <v>#DIV/0!</v>
      </c>
      <c r="J7086" s="596"/>
      <c r="K7086" s="560"/>
      <c r="L7086" s="560"/>
      <c r="M7086" s="560"/>
      <c r="N7086" s="560"/>
      <c r="O7086" s="560"/>
      <c r="P7086" s="560"/>
      <c r="Q7086" s="560"/>
      <c r="R7086" s="560"/>
      <c r="S7086" s="560"/>
      <c r="T7086" s="560"/>
      <c r="U7086" s="560"/>
    </row>
    <row r="7087" spans="1:21">
      <c r="A7087" s="593">
        <f t="shared" si="660"/>
        <v>41570</v>
      </c>
      <c r="B7087" s="594">
        <v>41570.250409953704</v>
      </c>
      <c r="C7087" s="560">
        <f t="shared" si="661"/>
        <v>2013</v>
      </c>
      <c r="D7087" s="560">
        <f t="shared" si="662"/>
        <v>10</v>
      </c>
      <c r="E7087" s="560">
        <f t="shared" si="663"/>
        <v>23</v>
      </c>
      <c r="F7087" s="560">
        <f t="shared" si="664"/>
        <v>6</v>
      </c>
      <c r="G7087" s="595">
        <f t="shared" si="665"/>
        <v>4</v>
      </c>
      <c r="H7087" s="590">
        <f>CHOOSE('Output Sheet'!$B$4,'8760 Data'!J7087,'8760 Data'!K7087,'8760 Data'!L7087,'8760 Data'!M7087,'8760 Data'!N7087,'8760 Data'!O7087,'8760 Data'!P7087,'8760 Data'!Q7087,'8760 Data'!R7087,'8760 Data'!S7087,'8760 Data'!T7087,'8760 Data'!U7087)</f>
        <v>0</v>
      </c>
      <c r="I7087" s="591" t="e">
        <f>H7087/'Output Sheet'!$B$8</f>
        <v>#DIV/0!</v>
      </c>
      <c r="J7087" s="596"/>
      <c r="K7087" s="560"/>
      <c r="L7087" s="560"/>
      <c r="M7087" s="560"/>
      <c r="N7087" s="560"/>
      <c r="O7087" s="560"/>
      <c r="P7087" s="560"/>
      <c r="Q7087" s="560"/>
      <c r="R7087" s="560"/>
      <c r="S7087" s="560"/>
      <c r="T7087" s="560"/>
      <c r="U7087" s="560"/>
    </row>
    <row r="7088" spans="1:21">
      <c r="A7088" s="593">
        <f t="shared" si="660"/>
        <v>41570</v>
      </c>
      <c r="B7088" s="594">
        <v>41570.292076678241</v>
      </c>
      <c r="C7088" s="560">
        <f t="shared" si="661"/>
        <v>2013</v>
      </c>
      <c r="D7088" s="560">
        <f t="shared" si="662"/>
        <v>10</v>
      </c>
      <c r="E7088" s="560">
        <f t="shared" si="663"/>
        <v>23</v>
      </c>
      <c r="F7088" s="560">
        <f t="shared" si="664"/>
        <v>7</v>
      </c>
      <c r="G7088" s="595">
        <f t="shared" si="665"/>
        <v>4</v>
      </c>
      <c r="H7088" s="590">
        <f>CHOOSE('Output Sheet'!$B$4,'8760 Data'!J7088,'8760 Data'!K7088,'8760 Data'!L7088,'8760 Data'!M7088,'8760 Data'!N7088,'8760 Data'!O7088,'8760 Data'!P7088,'8760 Data'!Q7088,'8760 Data'!R7088,'8760 Data'!S7088,'8760 Data'!T7088,'8760 Data'!U7088)</f>
        <v>0</v>
      </c>
      <c r="I7088" s="591" t="e">
        <f>H7088/'Output Sheet'!$B$8</f>
        <v>#DIV/0!</v>
      </c>
      <c r="J7088" s="596"/>
      <c r="K7088" s="560"/>
      <c r="L7088" s="560"/>
      <c r="M7088" s="560"/>
      <c r="N7088" s="560"/>
      <c r="O7088" s="560"/>
      <c r="P7088" s="560"/>
      <c r="Q7088" s="560"/>
      <c r="R7088" s="560"/>
      <c r="S7088" s="560"/>
      <c r="T7088" s="560"/>
      <c r="U7088" s="560"/>
    </row>
    <row r="7089" spans="1:21">
      <c r="A7089" s="593">
        <f t="shared" si="660"/>
        <v>41570</v>
      </c>
      <c r="B7089" s="594">
        <v>41570.333743402778</v>
      </c>
      <c r="C7089" s="560">
        <f t="shared" si="661"/>
        <v>2013</v>
      </c>
      <c r="D7089" s="560">
        <f t="shared" si="662"/>
        <v>10</v>
      </c>
      <c r="E7089" s="560">
        <f t="shared" si="663"/>
        <v>23</v>
      </c>
      <c r="F7089" s="560">
        <f t="shared" si="664"/>
        <v>8</v>
      </c>
      <c r="G7089" s="595">
        <f t="shared" si="665"/>
        <v>4</v>
      </c>
      <c r="H7089" s="590">
        <f>CHOOSE('Output Sheet'!$B$4,'8760 Data'!J7089,'8760 Data'!K7089,'8760 Data'!L7089,'8760 Data'!M7089,'8760 Data'!N7089,'8760 Data'!O7089,'8760 Data'!P7089,'8760 Data'!Q7089,'8760 Data'!R7089,'8760 Data'!S7089,'8760 Data'!T7089,'8760 Data'!U7089)</f>
        <v>0</v>
      </c>
      <c r="I7089" s="591" t="e">
        <f>H7089/'Output Sheet'!$B$8</f>
        <v>#DIV/0!</v>
      </c>
      <c r="J7089" s="596"/>
      <c r="K7089" s="560"/>
      <c r="L7089" s="560"/>
      <c r="M7089" s="560"/>
      <c r="N7089" s="560"/>
      <c r="O7089" s="560"/>
      <c r="P7089" s="560"/>
      <c r="Q7089" s="560"/>
      <c r="R7089" s="560"/>
      <c r="S7089" s="560"/>
      <c r="T7089" s="560"/>
      <c r="U7089" s="560"/>
    </row>
    <row r="7090" spans="1:21">
      <c r="A7090" s="593">
        <f t="shared" si="660"/>
        <v>41570</v>
      </c>
      <c r="B7090" s="594">
        <v>41570.375410127315</v>
      </c>
      <c r="C7090" s="560">
        <f t="shared" si="661"/>
        <v>2013</v>
      </c>
      <c r="D7090" s="560">
        <f t="shared" si="662"/>
        <v>10</v>
      </c>
      <c r="E7090" s="560">
        <f t="shared" si="663"/>
        <v>23</v>
      </c>
      <c r="F7090" s="560">
        <f t="shared" si="664"/>
        <v>9</v>
      </c>
      <c r="G7090" s="595">
        <f t="shared" si="665"/>
        <v>4</v>
      </c>
      <c r="H7090" s="590">
        <f>CHOOSE('Output Sheet'!$B$4,'8760 Data'!J7090,'8760 Data'!K7090,'8760 Data'!L7090,'8760 Data'!M7090,'8760 Data'!N7090,'8760 Data'!O7090,'8760 Data'!P7090,'8760 Data'!Q7090,'8760 Data'!R7090,'8760 Data'!S7090,'8760 Data'!T7090,'8760 Data'!U7090)</f>
        <v>0</v>
      </c>
      <c r="I7090" s="591" t="e">
        <f>H7090/'Output Sheet'!$B$8</f>
        <v>#DIV/0!</v>
      </c>
      <c r="J7090" s="596"/>
      <c r="K7090" s="560"/>
      <c r="L7090" s="560"/>
      <c r="M7090" s="560"/>
      <c r="N7090" s="560"/>
      <c r="O7090" s="560"/>
      <c r="P7090" s="560"/>
      <c r="Q7090" s="560"/>
      <c r="R7090" s="560"/>
      <c r="S7090" s="560"/>
      <c r="T7090" s="560"/>
      <c r="U7090" s="560"/>
    </row>
    <row r="7091" spans="1:21">
      <c r="A7091" s="593">
        <f t="shared" si="660"/>
        <v>41570</v>
      </c>
      <c r="B7091" s="594">
        <v>41570.417076851852</v>
      </c>
      <c r="C7091" s="560">
        <f t="shared" si="661"/>
        <v>2013</v>
      </c>
      <c r="D7091" s="560">
        <f t="shared" si="662"/>
        <v>10</v>
      </c>
      <c r="E7091" s="560">
        <f t="shared" si="663"/>
        <v>23</v>
      </c>
      <c r="F7091" s="560">
        <f t="shared" si="664"/>
        <v>10</v>
      </c>
      <c r="G7091" s="595">
        <f t="shared" si="665"/>
        <v>4</v>
      </c>
      <c r="H7091" s="590">
        <f>CHOOSE('Output Sheet'!$B$4,'8760 Data'!J7091,'8760 Data'!K7091,'8760 Data'!L7091,'8760 Data'!M7091,'8760 Data'!N7091,'8760 Data'!O7091,'8760 Data'!P7091,'8760 Data'!Q7091,'8760 Data'!R7091,'8760 Data'!S7091,'8760 Data'!T7091,'8760 Data'!U7091)</f>
        <v>0</v>
      </c>
      <c r="I7091" s="591" t="e">
        <f>H7091/'Output Sheet'!$B$8</f>
        <v>#DIV/0!</v>
      </c>
      <c r="J7091" s="596"/>
      <c r="K7091" s="560"/>
      <c r="L7091" s="560"/>
      <c r="M7091" s="560"/>
      <c r="N7091" s="560"/>
      <c r="O7091" s="560"/>
      <c r="P7091" s="560"/>
      <c r="Q7091" s="560"/>
      <c r="R7091" s="560"/>
      <c r="S7091" s="560"/>
      <c r="T7091" s="560"/>
      <c r="U7091" s="560"/>
    </row>
    <row r="7092" spans="1:21">
      <c r="A7092" s="593">
        <f t="shared" si="660"/>
        <v>41570</v>
      </c>
      <c r="B7092" s="594">
        <v>41570.45874357639</v>
      </c>
      <c r="C7092" s="560">
        <f t="shared" si="661"/>
        <v>2013</v>
      </c>
      <c r="D7092" s="560">
        <f t="shared" si="662"/>
        <v>10</v>
      </c>
      <c r="E7092" s="560">
        <f t="shared" si="663"/>
        <v>23</v>
      </c>
      <c r="F7092" s="560">
        <f t="shared" si="664"/>
        <v>11</v>
      </c>
      <c r="G7092" s="595">
        <f t="shared" si="665"/>
        <v>4</v>
      </c>
      <c r="H7092" s="590">
        <f>CHOOSE('Output Sheet'!$B$4,'8760 Data'!J7092,'8760 Data'!K7092,'8760 Data'!L7092,'8760 Data'!M7092,'8760 Data'!N7092,'8760 Data'!O7092,'8760 Data'!P7092,'8760 Data'!Q7092,'8760 Data'!R7092,'8760 Data'!S7092,'8760 Data'!T7092,'8760 Data'!U7092)</f>
        <v>0</v>
      </c>
      <c r="I7092" s="591" t="e">
        <f>H7092/'Output Sheet'!$B$8</f>
        <v>#DIV/0!</v>
      </c>
      <c r="J7092" s="596"/>
      <c r="K7092" s="560"/>
      <c r="L7092" s="560"/>
      <c r="M7092" s="560"/>
      <c r="N7092" s="560"/>
      <c r="O7092" s="560"/>
      <c r="P7092" s="560"/>
      <c r="Q7092" s="560"/>
      <c r="R7092" s="560"/>
      <c r="S7092" s="560"/>
      <c r="T7092" s="560"/>
      <c r="U7092" s="560"/>
    </row>
    <row r="7093" spans="1:21">
      <c r="A7093" s="593">
        <f t="shared" si="660"/>
        <v>41570</v>
      </c>
      <c r="B7093" s="594">
        <v>41570.500410300927</v>
      </c>
      <c r="C7093" s="560">
        <f t="shared" si="661"/>
        <v>2013</v>
      </c>
      <c r="D7093" s="560">
        <f t="shared" si="662"/>
        <v>10</v>
      </c>
      <c r="E7093" s="560">
        <f t="shared" si="663"/>
        <v>23</v>
      </c>
      <c r="F7093" s="560">
        <f t="shared" si="664"/>
        <v>12</v>
      </c>
      <c r="G7093" s="595">
        <f t="shared" si="665"/>
        <v>4</v>
      </c>
      <c r="H7093" s="590">
        <f>CHOOSE('Output Sheet'!$B$4,'8760 Data'!J7093,'8760 Data'!K7093,'8760 Data'!L7093,'8760 Data'!M7093,'8760 Data'!N7093,'8760 Data'!O7093,'8760 Data'!P7093,'8760 Data'!Q7093,'8760 Data'!R7093,'8760 Data'!S7093,'8760 Data'!T7093,'8760 Data'!U7093)</f>
        <v>0</v>
      </c>
      <c r="I7093" s="591" t="e">
        <f>H7093/'Output Sheet'!$B$8</f>
        <v>#DIV/0!</v>
      </c>
      <c r="J7093" s="596"/>
      <c r="K7093" s="560"/>
      <c r="L7093" s="560"/>
      <c r="M7093" s="560"/>
      <c r="N7093" s="560"/>
      <c r="O7093" s="560"/>
      <c r="P7093" s="560"/>
      <c r="Q7093" s="560"/>
      <c r="R7093" s="560"/>
      <c r="S7093" s="560"/>
      <c r="T7093" s="560"/>
      <c r="U7093" s="560"/>
    </row>
    <row r="7094" spans="1:21">
      <c r="A7094" s="593">
        <f t="shared" si="660"/>
        <v>41570</v>
      </c>
      <c r="B7094" s="594">
        <v>41570.542077025464</v>
      </c>
      <c r="C7094" s="560">
        <f t="shared" si="661"/>
        <v>2013</v>
      </c>
      <c r="D7094" s="560">
        <f t="shared" si="662"/>
        <v>10</v>
      </c>
      <c r="E7094" s="560">
        <f t="shared" si="663"/>
        <v>23</v>
      </c>
      <c r="F7094" s="560">
        <f t="shared" si="664"/>
        <v>13</v>
      </c>
      <c r="G7094" s="595">
        <f t="shared" si="665"/>
        <v>4</v>
      </c>
      <c r="H7094" s="590">
        <f>CHOOSE('Output Sheet'!$B$4,'8760 Data'!J7094,'8760 Data'!K7094,'8760 Data'!L7094,'8760 Data'!M7094,'8760 Data'!N7094,'8760 Data'!O7094,'8760 Data'!P7094,'8760 Data'!Q7094,'8760 Data'!R7094,'8760 Data'!S7094,'8760 Data'!T7094,'8760 Data'!U7094)</f>
        <v>0</v>
      </c>
      <c r="I7094" s="591" t="e">
        <f>H7094/'Output Sheet'!$B$8</f>
        <v>#DIV/0!</v>
      </c>
      <c r="J7094" s="596"/>
      <c r="K7094" s="560"/>
      <c r="L7094" s="560"/>
      <c r="M7094" s="560"/>
      <c r="N7094" s="560"/>
      <c r="O7094" s="560"/>
      <c r="P7094" s="560"/>
      <c r="Q7094" s="560"/>
      <c r="R7094" s="560"/>
      <c r="S7094" s="560"/>
      <c r="T7094" s="560"/>
      <c r="U7094" s="560"/>
    </row>
    <row r="7095" spans="1:21">
      <c r="A7095" s="593">
        <f t="shared" si="660"/>
        <v>41570</v>
      </c>
      <c r="B7095" s="594">
        <v>41570.583743750001</v>
      </c>
      <c r="C7095" s="560">
        <f t="shared" si="661"/>
        <v>2013</v>
      </c>
      <c r="D7095" s="560">
        <f t="shared" si="662"/>
        <v>10</v>
      </c>
      <c r="E7095" s="560">
        <f t="shared" si="663"/>
        <v>23</v>
      </c>
      <c r="F7095" s="560">
        <f t="shared" si="664"/>
        <v>14</v>
      </c>
      <c r="G7095" s="595">
        <f t="shared" si="665"/>
        <v>4</v>
      </c>
      <c r="H7095" s="590">
        <f>CHOOSE('Output Sheet'!$B$4,'8760 Data'!J7095,'8760 Data'!K7095,'8760 Data'!L7095,'8760 Data'!M7095,'8760 Data'!N7095,'8760 Data'!O7095,'8760 Data'!P7095,'8760 Data'!Q7095,'8760 Data'!R7095,'8760 Data'!S7095,'8760 Data'!T7095,'8760 Data'!U7095)</f>
        <v>0</v>
      </c>
      <c r="I7095" s="591" t="e">
        <f>H7095/'Output Sheet'!$B$8</f>
        <v>#DIV/0!</v>
      </c>
      <c r="J7095" s="596"/>
      <c r="K7095" s="560"/>
      <c r="L7095" s="560"/>
      <c r="M7095" s="560"/>
      <c r="N7095" s="560"/>
      <c r="O7095" s="560"/>
      <c r="P7095" s="560"/>
      <c r="Q7095" s="560"/>
      <c r="R7095" s="560"/>
      <c r="S7095" s="560"/>
      <c r="T7095" s="560"/>
      <c r="U7095" s="560"/>
    </row>
    <row r="7096" spans="1:21">
      <c r="A7096" s="593">
        <f t="shared" si="660"/>
        <v>41570</v>
      </c>
      <c r="B7096" s="594">
        <v>41570.625410474539</v>
      </c>
      <c r="C7096" s="560">
        <f t="shared" si="661"/>
        <v>2013</v>
      </c>
      <c r="D7096" s="560">
        <f t="shared" si="662"/>
        <v>10</v>
      </c>
      <c r="E7096" s="560">
        <f t="shared" si="663"/>
        <v>23</v>
      </c>
      <c r="F7096" s="560">
        <f t="shared" si="664"/>
        <v>15</v>
      </c>
      <c r="G7096" s="595">
        <f t="shared" si="665"/>
        <v>4</v>
      </c>
      <c r="H7096" s="590">
        <f>CHOOSE('Output Sheet'!$B$4,'8760 Data'!J7096,'8760 Data'!K7096,'8760 Data'!L7096,'8760 Data'!M7096,'8760 Data'!N7096,'8760 Data'!O7096,'8760 Data'!P7096,'8760 Data'!Q7096,'8760 Data'!R7096,'8760 Data'!S7096,'8760 Data'!T7096,'8760 Data'!U7096)</f>
        <v>0</v>
      </c>
      <c r="I7096" s="591" t="e">
        <f>H7096/'Output Sheet'!$B$8</f>
        <v>#DIV/0!</v>
      </c>
      <c r="J7096" s="596"/>
      <c r="K7096" s="560"/>
      <c r="L7096" s="560"/>
      <c r="M7096" s="560"/>
      <c r="N7096" s="560"/>
      <c r="O7096" s="560"/>
      <c r="P7096" s="560"/>
      <c r="Q7096" s="560"/>
      <c r="R7096" s="560"/>
      <c r="S7096" s="560"/>
      <c r="T7096" s="560"/>
      <c r="U7096" s="560"/>
    </row>
    <row r="7097" spans="1:21">
      <c r="A7097" s="593">
        <f t="shared" si="660"/>
        <v>41570</v>
      </c>
      <c r="B7097" s="594">
        <v>41570.667077199076</v>
      </c>
      <c r="C7097" s="560">
        <f t="shared" si="661"/>
        <v>2013</v>
      </c>
      <c r="D7097" s="560">
        <f t="shared" si="662"/>
        <v>10</v>
      </c>
      <c r="E7097" s="560">
        <f t="shared" si="663"/>
        <v>23</v>
      </c>
      <c r="F7097" s="560">
        <f t="shared" si="664"/>
        <v>16</v>
      </c>
      <c r="G7097" s="595">
        <f t="shared" si="665"/>
        <v>4</v>
      </c>
      <c r="H7097" s="590">
        <f>CHOOSE('Output Sheet'!$B$4,'8760 Data'!J7097,'8760 Data'!K7097,'8760 Data'!L7097,'8760 Data'!M7097,'8760 Data'!N7097,'8760 Data'!O7097,'8760 Data'!P7097,'8760 Data'!Q7097,'8760 Data'!R7097,'8760 Data'!S7097,'8760 Data'!T7097,'8760 Data'!U7097)</f>
        <v>0</v>
      </c>
      <c r="I7097" s="591" t="e">
        <f>H7097/'Output Sheet'!$B$8</f>
        <v>#DIV/0!</v>
      </c>
      <c r="J7097" s="596"/>
      <c r="K7097" s="560"/>
      <c r="L7097" s="560"/>
      <c r="M7097" s="560"/>
      <c r="N7097" s="560"/>
      <c r="O7097" s="560"/>
      <c r="P7097" s="560"/>
      <c r="Q7097" s="560"/>
      <c r="R7097" s="560"/>
      <c r="S7097" s="560"/>
      <c r="T7097" s="560"/>
      <c r="U7097" s="560"/>
    </row>
    <row r="7098" spans="1:21">
      <c r="A7098" s="593">
        <f t="shared" si="660"/>
        <v>41570</v>
      </c>
      <c r="B7098" s="594">
        <v>41570.708743923613</v>
      </c>
      <c r="C7098" s="560">
        <f t="shared" si="661"/>
        <v>2013</v>
      </c>
      <c r="D7098" s="560">
        <f t="shared" si="662"/>
        <v>10</v>
      </c>
      <c r="E7098" s="560">
        <f t="shared" si="663"/>
        <v>23</v>
      </c>
      <c r="F7098" s="560">
        <f t="shared" si="664"/>
        <v>17</v>
      </c>
      <c r="G7098" s="595">
        <f t="shared" si="665"/>
        <v>4</v>
      </c>
      <c r="H7098" s="590">
        <f>CHOOSE('Output Sheet'!$B$4,'8760 Data'!J7098,'8760 Data'!K7098,'8760 Data'!L7098,'8760 Data'!M7098,'8760 Data'!N7098,'8760 Data'!O7098,'8760 Data'!P7098,'8760 Data'!Q7098,'8760 Data'!R7098,'8760 Data'!S7098,'8760 Data'!T7098,'8760 Data'!U7098)</f>
        <v>0</v>
      </c>
      <c r="I7098" s="591" t="e">
        <f>H7098/'Output Sheet'!$B$8</f>
        <v>#DIV/0!</v>
      </c>
      <c r="J7098" s="596"/>
      <c r="K7098" s="560"/>
      <c r="L7098" s="560"/>
      <c r="M7098" s="560"/>
      <c r="N7098" s="560"/>
      <c r="O7098" s="560"/>
      <c r="P7098" s="560"/>
      <c r="Q7098" s="560"/>
      <c r="R7098" s="560"/>
      <c r="S7098" s="560"/>
      <c r="T7098" s="560"/>
      <c r="U7098" s="560"/>
    </row>
    <row r="7099" spans="1:21">
      <c r="A7099" s="593">
        <f t="shared" si="660"/>
        <v>41570</v>
      </c>
      <c r="B7099" s="594">
        <v>41570.75041064815</v>
      </c>
      <c r="C7099" s="560">
        <f t="shared" si="661"/>
        <v>2013</v>
      </c>
      <c r="D7099" s="560">
        <f t="shared" si="662"/>
        <v>10</v>
      </c>
      <c r="E7099" s="560">
        <f t="shared" si="663"/>
        <v>23</v>
      </c>
      <c r="F7099" s="560">
        <f t="shared" si="664"/>
        <v>18</v>
      </c>
      <c r="G7099" s="595">
        <f t="shared" si="665"/>
        <v>4</v>
      </c>
      <c r="H7099" s="590">
        <f>CHOOSE('Output Sheet'!$B$4,'8760 Data'!J7099,'8760 Data'!K7099,'8760 Data'!L7099,'8760 Data'!M7099,'8760 Data'!N7099,'8760 Data'!O7099,'8760 Data'!P7099,'8760 Data'!Q7099,'8760 Data'!R7099,'8760 Data'!S7099,'8760 Data'!T7099,'8760 Data'!U7099)</f>
        <v>0</v>
      </c>
      <c r="I7099" s="591" t="e">
        <f>H7099/'Output Sheet'!$B$8</f>
        <v>#DIV/0!</v>
      </c>
      <c r="J7099" s="596"/>
      <c r="K7099" s="560"/>
      <c r="L7099" s="560"/>
      <c r="M7099" s="560"/>
      <c r="N7099" s="560"/>
      <c r="O7099" s="560"/>
      <c r="P7099" s="560"/>
      <c r="Q7099" s="560"/>
      <c r="R7099" s="560"/>
      <c r="S7099" s="560"/>
      <c r="T7099" s="560"/>
      <c r="U7099" s="560"/>
    </row>
    <row r="7100" spans="1:21">
      <c r="A7100" s="593">
        <f t="shared" si="660"/>
        <v>41570</v>
      </c>
      <c r="B7100" s="594">
        <v>41570.792077372687</v>
      </c>
      <c r="C7100" s="560">
        <f t="shared" si="661"/>
        <v>2013</v>
      </c>
      <c r="D7100" s="560">
        <f t="shared" si="662"/>
        <v>10</v>
      </c>
      <c r="E7100" s="560">
        <f t="shared" si="663"/>
        <v>23</v>
      </c>
      <c r="F7100" s="560">
        <f t="shared" si="664"/>
        <v>19</v>
      </c>
      <c r="G7100" s="595">
        <f t="shared" si="665"/>
        <v>4</v>
      </c>
      <c r="H7100" s="590">
        <f>CHOOSE('Output Sheet'!$B$4,'8760 Data'!J7100,'8760 Data'!K7100,'8760 Data'!L7100,'8760 Data'!M7100,'8760 Data'!N7100,'8760 Data'!O7100,'8760 Data'!P7100,'8760 Data'!Q7100,'8760 Data'!R7100,'8760 Data'!S7100,'8760 Data'!T7100,'8760 Data'!U7100)</f>
        <v>0</v>
      </c>
      <c r="I7100" s="591" t="e">
        <f>H7100/'Output Sheet'!$B$8</f>
        <v>#DIV/0!</v>
      </c>
      <c r="J7100" s="596"/>
      <c r="K7100" s="560"/>
      <c r="L7100" s="560"/>
      <c r="M7100" s="560"/>
      <c r="N7100" s="560"/>
      <c r="O7100" s="560"/>
      <c r="P7100" s="560"/>
      <c r="Q7100" s="560"/>
      <c r="R7100" s="560"/>
      <c r="S7100" s="560"/>
      <c r="T7100" s="560"/>
      <c r="U7100" s="560"/>
    </row>
    <row r="7101" spans="1:21">
      <c r="A7101" s="593">
        <f t="shared" si="660"/>
        <v>41570</v>
      </c>
      <c r="B7101" s="594">
        <v>41570.833744097225</v>
      </c>
      <c r="C7101" s="560">
        <f t="shared" si="661"/>
        <v>2013</v>
      </c>
      <c r="D7101" s="560">
        <f t="shared" si="662"/>
        <v>10</v>
      </c>
      <c r="E7101" s="560">
        <f t="shared" si="663"/>
        <v>23</v>
      </c>
      <c r="F7101" s="560">
        <f t="shared" si="664"/>
        <v>20</v>
      </c>
      <c r="G7101" s="595">
        <f t="shared" si="665"/>
        <v>4</v>
      </c>
      <c r="H7101" s="590">
        <f>CHOOSE('Output Sheet'!$B$4,'8760 Data'!J7101,'8760 Data'!K7101,'8760 Data'!L7101,'8760 Data'!M7101,'8760 Data'!N7101,'8760 Data'!O7101,'8760 Data'!P7101,'8760 Data'!Q7101,'8760 Data'!R7101,'8760 Data'!S7101,'8760 Data'!T7101,'8760 Data'!U7101)</f>
        <v>0</v>
      </c>
      <c r="I7101" s="591" t="e">
        <f>H7101/'Output Sheet'!$B$8</f>
        <v>#DIV/0!</v>
      </c>
      <c r="J7101" s="596"/>
      <c r="K7101" s="560"/>
      <c r="L7101" s="560"/>
      <c r="M7101" s="560"/>
      <c r="N7101" s="560"/>
      <c r="O7101" s="560"/>
      <c r="P7101" s="560"/>
      <c r="Q7101" s="560"/>
      <c r="R7101" s="560"/>
      <c r="S7101" s="560"/>
      <c r="T7101" s="560"/>
      <c r="U7101" s="560"/>
    </row>
    <row r="7102" spans="1:21">
      <c r="A7102" s="593">
        <f t="shared" si="660"/>
        <v>41570</v>
      </c>
      <c r="B7102" s="594">
        <v>41570.875410821762</v>
      </c>
      <c r="C7102" s="560">
        <f t="shared" si="661"/>
        <v>2013</v>
      </c>
      <c r="D7102" s="560">
        <f t="shared" si="662"/>
        <v>10</v>
      </c>
      <c r="E7102" s="560">
        <f t="shared" si="663"/>
        <v>23</v>
      </c>
      <c r="F7102" s="560">
        <f t="shared" si="664"/>
        <v>21</v>
      </c>
      <c r="G7102" s="595">
        <f t="shared" si="665"/>
        <v>4</v>
      </c>
      <c r="H7102" s="590">
        <f>CHOOSE('Output Sheet'!$B$4,'8760 Data'!J7102,'8760 Data'!K7102,'8760 Data'!L7102,'8760 Data'!M7102,'8760 Data'!N7102,'8760 Data'!O7102,'8760 Data'!P7102,'8760 Data'!Q7102,'8760 Data'!R7102,'8760 Data'!S7102,'8760 Data'!T7102,'8760 Data'!U7102)</f>
        <v>0</v>
      </c>
      <c r="I7102" s="591" t="e">
        <f>H7102/'Output Sheet'!$B$8</f>
        <v>#DIV/0!</v>
      </c>
      <c r="J7102" s="596"/>
      <c r="K7102" s="560"/>
      <c r="L7102" s="560"/>
      <c r="M7102" s="560"/>
      <c r="N7102" s="560"/>
      <c r="O7102" s="560"/>
      <c r="P7102" s="560"/>
      <c r="Q7102" s="560"/>
      <c r="R7102" s="560"/>
      <c r="S7102" s="560"/>
      <c r="T7102" s="560"/>
      <c r="U7102" s="560"/>
    </row>
    <row r="7103" spans="1:21">
      <c r="A7103" s="593">
        <f t="shared" si="660"/>
        <v>41570</v>
      </c>
      <c r="B7103" s="594">
        <v>41570.917077546299</v>
      </c>
      <c r="C7103" s="560">
        <f t="shared" si="661"/>
        <v>2013</v>
      </c>
      <c r="D7103" s="560">
        <f t="shared" si="662"/>
        <v>10</v>
      </c>
      <c r="E7103" s="560">
        <f t="shared" si="663"/>
        <v>23</v>
      </c>
      <c r="F7103" s="560">
        <f t="shared" si="664"/>
        <v>22</v>
      </c>
      <c r="G7103" s="595">
        <f t="shared" si="665"/>
        <v>4</v>
      </c>
      <c r="H7103" s="590">
        <f>CHOOSE('Output Sheet'!$B$4,'8760 Data'!J7103,'8760 Data'!K7103,'8760 Data'!L7103,'8760 Data'!M7103,'8760 Data'!N7103,'8760 Data'!O7103,'8760 Data'!P7103,'8760 Data'!Q7103,'8760 Data'!R7103,'8760 Data'!S7103,'8760 Data'!T7103,'8760 Data'!U7103)</f>
        <v>0</v>
      </c>
      <c r="I7103" s="591" t="e">
        <f>H7103/'Output Sheet'!$B$8</f>
        <v>#DIV/0!</v>
      </c>
      <c r="J7103" s="596"/>
      <c r="K7103" s="560"/>
      <c r="L7103" s="560"/>
      <c r="M7103" s="560"/>
      <c r="N7103" s="560"/>
      <c r="O7103" s="560"/>
      <c r="P7103" s="560"/>
      <c r="Q7103" s="560"/>
      <c r="R7103" s="560"/>
      <c r="S7103" s="560"/>
      <c r="T7103" s="560"/>
      <c r="U7103" s="560"/>
    </row>
    <row r="7104" spans="1:21">
      <c r="A7104" s="593">
        <f t="shared" si="660"/>
        <v>41570</v>
      </c>
      <c r="B7104" s="594">
        <v>41570.958744270836</v>
      </c>
      <c r="C7104" s="560">
        <f t="shared" si="661"/>
        <v>2013</v>
      </c>
      <c r="D7104" s="560">
        <f t="shared" si="662"/>
        <v>10</v>
      </c>
      <c r="E7104" s="560">
        <f t="shared" si="663"/>
        <v>23</v>
      </c>
      <c r="F7104" s="560">
        <f t="shared" si="664"/>
        <v>23</v>
      </c>
      <c r="G7104" s="595">
        <f t="shared" si="665"/>
        <v>4</v>
      </c>
      <c r="H7104" s="590">
        <f>CHOOSE('Output Sheet'!$B$4,'8760 Data'!J7104,'8760 Data'!K7104,'8760 Data'!L7104,'8760 Data'!M7104,'8760 Data'!N7104,'8760 Data'!O7104,'8760 Data'!P7104,'8760 Data'!Q7104,'8760 Data'!R7104,'8760 Data'!S7104,'8760 Data'!T7104,'8760 Data'!U7104)</f>
        <v>0</v>
      </c>
      <c r="I7104" s="591" t="e">
        <f>H7104/'Output Sheet'!$B$8</f>
        <v>#DIV/0!</v>
      </c>
      <c r="J7104" s="596"/>
      <c r="K7104" s="560"/>
      <c r="L7104" s="560"/>
      <c r="M7104" s="560"/>
      <c r="N7104" s="560"/>
      <c r="O7104" s="560"/>
      <c r="P7104" s="560"/>
      <c r="Q7104" s="560"/>
      <c r="R7104" s="560"/>
      <c r="S7104" s="560"/>
      <c r="T7104" s="560"/>
      <c r="U7104" s="560"/>
    </row>
    <row r="7105" spans="1:21">
      <c r="A7105" s="593">
        <f t="shared" si="660"/>
        <v>41571</v>
      </c>
      <c r="B7105" s="594">
        <v>41571.000410995373</v>
      </c>
      <c r="C7105" s="560">
        <f t="shared" si="661"/>
        <v>2013</v>
      </c>
      <c r="D7105" s="560">
        <f t="shared" si="662"/>
        <v>10</v>
      </c>
      <c r="E7105" s="560">
        <f t="shared" si="663"/>
        <v>24</v>
      </c>
      <c r="F7105" s="560">
        <f t="shared" si="664"/>
        <v>24</v>
      </c>
      <c r="G7105" s="595">
        <f t="shared" si="665"/>
        <v>5</v>
      </c>
      <c r="H7105" s="590">
        <f>CHOOSE('Output Sheet'!$B$4,'8760 Data'!J7105,'8760 Data'!K7105,'8760 Data'!L7105,'8760 Data'!M7105,'8760 Data'!N7105,'8760 Data'!O7105,'8760 Data'!P7105,'8760 Data'!Q7105,'8760 Data'!R7105,'8760 Data'!S7105,'8760 Data'!T7105,'8760 Data'!U7105)</f>
        <v>0</v>
      </c>
      <c r="I7105" s="591" t="e">
        <f>H7105/'Output Sheet'!$B$8</f>
        <v>#DIV/0!</v>
      </c>
      <c r="J7105" s="596"/>
      <c r="K7105" s="560"/>
      <c r="L7105" s="560"/>
      <c r="M7105" s="560"/>
      <c r="N7105" s="560"/>
      <c r="O7105" s="560"/>
      <c r="P7105" s="560"/>
      <c r="Q7105" s="560"/>
      <c r="R7105" s="560"/>
      <c r="S7105" s="560"/>
      <c r="T7105" s="560"/>
      <c r="U7105" s="560"/>
    </row>
    <row r="7106" spans="1:21">
      <c r="A7106" s="593">
        <f t="shared" si="660"/>
        <v>41571</v>
      </c>
      <c r="B7106" s="594">
        <v>41571.042077719911</v>
      </c>
      <c r="C7106" s="560">
        <f t="shared" si="661"/>
        <v>2013</v>
      </c>
      <c r="D7106" s="560">
        <f t="shared" si="662"/>
        <v>10</v>
      </c>
      <c r="E7106" s="560">
        <f t="shared" si="663"/>
        <v>24</v>
      </c>
      <c r="F7106" s="560">
        <f t="shared" si="664"/>
        <v>1</v>
      </c>
      <c r="G7106" s="595">
        <f t="shared" si="665"/>
        <v>5</v>
      </c>
      <c r="H7106" s="590">
        <f>CHOOSE('Output Sheet'!$B$4,'8760 Data'!J7106,'8760 Data'!K7106,'8760 Data'!L7106,'8760 Data'!M7106,'8760 Data'!N7106,'8760 Data'!O7106,'8760 Data'!P7106,'8760 Data'!Q7106,'8760 Data'!R7106,'8760 Data'!S7106,'8760 Data'!T7106,'8760 Data'!U7106)</f>
        <v>0</v>
      </c>
      <c r="I7106" s="591" t="e">
        <f>H7106/'Output Sheet'!$B$8</f>
        <v>#DIV/0!</v>
      </c>
      <c r="J7106" s="596"/>
      <c r="K7106" s="560"/>
      <c r="L7106" s="560"/>
      <c r="M7106" s="560"/>
      <c r="N7106" s="560"/>
      <c r="O7106" s="560"/>
      <c r="P7106" s="560"/>
      <c r="Q7106" s="560"/>
      <c r="R7106" s="560"/>
      <c r="S7106" s="560"/>
      <c r="T7106" s="560"/>
      <c r="U7106" s="560"/>
    </row>
    <row r="7107" spans="1:21">
      <c r="A7107" s="593">
        <f t="shared" ref="A7107:A7170" si="666">DATE(C7107,D7107,E7107)</f>
        <v>41571</v>
      </c>
      <c r="B7107" s="594">
        <v>41571.083744444448</v>
      </c>
      <c r="C7107" s="560">
        <f t="shared" ref="C7107:C7170" si="667">YEAR(B7107)</f>
        <v>2013</v>
      </c>
      <c r="D7107" s="560">
        <f t="shared" ref="D7107:D7170" si="668">MONTH(B7107)</f>
        <v>10</v>
      </c>
      <c r="E7107" s="560">
        <f t="shared" ref="E7107:E7170" si="669">DAY(B7107)</f>
        <v>24</v>
      </c>
      <c r="F7107" s="560">
        <f t="shared" ref="F7107:F7170" si="670">IF(HOUR(B7107)&lt;&gt;0,HOUR(B7107),24)</f>
        <v>2</v>
      </c>
      <c r="G7107" s="595">
        <f t="shared" ref="G7107:G7170" si="671">WEEKDAY(B7107,1)</f>
        <v>5</v>
      </c>
      <c r="H7107" s="590">
        <f>CHOOSE('Output Sheet'!$B$4,'8760 Data'!J7107,'8760 Data'!K7107,'8760 Data'!L7107,'8760 Data'!M7107,'8760 Data'!N7107,'8760 Data'!O7107,'8760 Data'!P7107,'8760 Data'!Q7107,'8760 Data'!R7107,'8760 Data'!S7107,'8760 Data'!T7107,'8760 Data'!U7107)</f>
        <v>0</v>
      </c>
      <c r="I7107" s="591" t="e">
        <f>H7107/'Output Sheet'!$B$8</f>
        <v>#DIV/0!</v>
      </c>
      <c r="J7107" s="596"/>
      <c r="K7107" s="560"/>
      <c r="L7107" s="560"/>
      <c r="M7107" s="560"/>
      <c r="N7107" s="560"/>
      <c r="O7107" s="560"/>
      <c r="P7107" s="560"/>
      <c r="Q7107" s="560"/>
      <c r="R7107" s="560"/>
      <c r="S7107" s="560"/>
      <c r="T7107" s="560"/>
      <c r="U7107" s="560"/>
    </row>
    <row r="7108" spans="1:21">
      <c r="A7108" s="593">
        <f t="shared" si="666"/>
        <v>41571</v>
      </c>
      <c r="B7108" s="594">
        <v>41571.125411168985</v>
      </c>
      <c r="C7108" s="560">
        <f t="shared" si="667"/>
        <v>2013</v>
      </c>
      <c r="D7108" s="560">
        <f t="shared" si="668"/>
        <v>10</v>
      </c>
      <c r="E7108" s="560">
        <f t="shared" si="669"/>
        <v>24</v>
      </c>
      <c r="F7108" s="560">
        <f t="shared" si="670"/>
        <v>3</v>
      </c>
      <c r="G7108" s="595">
        <f t="shared" si="671"/>
        <v>5</v>
      </c>
      <c r="H7108" s="590">
        <f>CHOOSE('Output Sheet'!$B$4,'8760 Data'!J7108,'8760 Data'!K7108,'8760 Data'!L7108,'8760 Data'!M7108,'8760 Data'!N7108,'8760 Data'!O7108,'8760 Data'!P7108,'8760 Data'!Q7108,'8760 Data'!R7108,'8760 Data'!S7108,'8760 Data'!T7108,'8760 Data'!U7108)</f>
        <v>0</v>
      </c>
      <c r="I7108" s="591" t="e">
        <f>H7108/'Output Sheet'!$B$8</f>
        <v>#DIV/0!</v>
      </c>
      <c r="J7108" s="596"/>
      <c r="K7108" s="560"/>
      <c r="L7108" s="560"/>
      <c r="M7108" s="560"/>
      <c r="N7108" s="560"/>
      <c r="O7108" s="560"/>
      <c r="P7108" s="560"/>
      <c r="Q7108" s="560"/>
      <c r="R7108" s="560"/>
      <c r="S7108" s="560"/>
      <c r="T7108" s="560"/>
      <c r="U7108" s="560"/>
    </row>
    <row r="7109" spans="1:21">
      <c r="A7109" s="593">
        <f t="shared" si="666"/>
        <v>41571</v>
      </c>
      <c r="B7109" s="594">
        <v>41571.167077893515</v>
      </c>
      <c r="C7109" s="560">
        <f t="shared" si="667"/>
        <v>2013</v>
      </c>
      <c r="D7109" s="560">
        <f t="shared" si="668"/>
        <v>10</v>
      </c>
      <c r="E7109" s="560">
        <f t="shared" si="669"/>
        <v>24</v>
      </c>
      <c r="F7109" s="560">
        <f t="shared" si="670"/>
        <v>4</v>
      </c>
      <c r="G7109" s="595">
        <f t="shared" si="671"/>
        <v>5</v>
      </c>
      <c r="H7109" s="590">
        <f>CHOOSE('Output Sheet'!$B$4,'8760 Data'!J7109,'8760 Data'!K7109,'8760 Data'!L7109,'8760 Data'!M7109,'8760 Data'!N7109,'8760 Data'!O7109,'8760 Data'!P7109,'8760 Data'!Q7109,'8760 Data'!R7109,'8760 Data'!S7109,'8760 Data'!T7109,'8760 Data'!U7109)</f>
        <v>0</v>
      </c>
      <c r="I7109" s="591" t="e">
        <f>H7109/'Output Sheet'!$B$8</f>
        <v>#DIV/0!</v>
      </c>
      <c r="J7109" s="596"/>
      <c r="K7109" s="560"/>
      <c r="L7109" s="560"/>
      <c r="M7109" s="560"/>
      <c r="N7109" s="560"/>
      <c r="O7109" s="560"/>
      <c r="P7109" s="560"/>
      <c r="Q7109" s="560"/>
      <c r="R7109" s="560"/>
      <c r="S7109" s="560"/>
      <c r="T7109" s="560"/>
      <c r="U7109" s="560"/>
    </row>
    <row r="7110" spans="1:21">
      <c r="A7110" s="593">
        <f t="shared" si="666"/>
        <v>41571</v>
      </c>
      <c r="B7110" s="594">
        <v>41571.208744618052</v>
      </c>
      <c r="C7110" s="560">
        <f t="shared" si="667"/>
        <v>2013</v>
      </c>
      <c r="D7110" s="560">
        <f t="shared" si="668"/>
        <v>10</v>
      </c>
      <c r="E7110" s="560">
        <f t="shared" si="669"/>
        <v>24</v>
      </c>
      <c r="F7110" s="560">
        <f t="shared" si="670"/>
        <v>5</v>
      </c>
      <c r="G7110" s="595">
        <f t="shared" si="671"/>
        <v>5</v>
      </c>
      <c r="H7110" s="590">
        <f>CHOOSE('Output Sheet'!$B$4,'8760 Data'!J7110,'8760 Data'!K7110,'8760 Data'!L7110,'8760 Data'!M7110,'8760 Data'!N7110,'8760 Data'!O7110,'8760 Data'!P7110,'8760 Data'!Q7110,'8760 Data'!R7110,'8760 Data'!S7110,'8760 Data'!T7110,'8760 Data'!U7110)</f>
        <v>0</v>
      </c>
      <c r="I7110" s="591" t="e">
        <f>H7110/'Output Sheet'!$B$8</f>
        <v>#DIV/0!</v>
      </c>
      <c r="J7110" s="596"/>
      <c r="K7110" s="560"/>
      <c r="L7110" s="560"/>
      <c r="M7110" s="560"/>
      <c r="N7110" s="560"/>
      <c r="O7110" s="560"/>
      <c r="P7110" s="560"/>
      <c r="Q7110" s="560"/>
      <c r="R7110" s="560"/>
      <c r="S7110" s="560"/>
      <c r="T7110" s="560"/>
      <c r="U7110" s="560"/>
    </row>
    <row r="7111" spans="1:21">
      <c r="A7111" s="593">
        <f t="shared" si="666"/>
        <v>41571</v>
      </c>
      <c r="B7111" s="594">
        <v>41571.250411342589</v>
      </c>
      <c r="C7111" s="560">
        <f t="shared" si="667"/>
        <v>2013</v>
      </c>
      <c r="D7111" s="560">
        <f t="shared" si="668"/>
        <v>10</v>
      </c>
      <c r="E7111" s="560">
        <f t="shared" si="669"/>
        <v>24</v>
      </c>
      <c r="F7111" s="560">
        <f t="shared" si="670"/>
        <v>6</v>
      </c>
      <c r="G7111" s="595">
        <f t="shared" si="671"/>
        <v>5</v>
      </c>
      <c r="H7111" s="590">
        <f>CHOOSE('Output Sheet'!$B$4,'8760 Data'!J7111,'8760 Data'!K7111,'8760 Data'!L7111,'8760 Data'!M7111,'8760 Data'!N7111,'8760 Data'!O7111,'8760 Data'!P7111,'8760 Data'!Q7111,'8760 Data'!R7111,'8760 Data'!S7111,'8760 Data'!T7111,'8760 Data'!U7111)</f>
        <v>0</v>
      </c>
      <c r="I7111" s="591" t="e">
        <f>H7111/'Output Sheet'!$B$8</f>
        <v>#DIV/0!</v>
      </c>
      <c r="J7111" s="596"/>
      <c r="K7111" s="560"/>
      <c r="L7111" s="560"/>
      <c r="M7111" s="560"/>
      <c r="N7111" s="560"/>
      <c r="O7111" s="560"/>
      <c r="P7111" s="560"/>
      <c r="Q7111" s="560"/>
      <c r="R7111" s="560"/>
      <c r="S7111" s="560"/>
      <c r="T7111" s="560"/>
      <c r="U7111" s="560"/>
    </row>
    <row r="7112" spans="1:21">
      <c r="A7112" s="593">
        <f t="shared" si="666"/>
        <v>41571</v>
      </c>
      <c r="B7112" s="594">
        <v>41571.292078067127</v>
      </c>
      <c r="C7112" s="560">
        <f t="shared" si="667"/>
        <v>2013</v>
      </c>
      <c r="D7112" s="560">
        <f t="shared" si="668"/>
        <v>10</v>
      </c>
      <c r="E7112" s="560">
        <f t="shared" si="669"/>
        <v>24</v>
      </c>
      <c r="F7112" s="560">
        <f t="shared" si="670"/>
        <v>7</v>
      </c>
      <c r="G7112" s="595">
        <f t="shared" si="671"/>
        <v>5</v>
      </c>
      <c r="H7112" s="590">
        <f>CHOOSE('Output Sheet'!$B$4,'8760 Data'!J7112,'8760 Data'!K7112,'8760 Data'!L7112,'8760 Data'!M7112,'8760 Data'!N7112,'8760 Data'!O7112,'8760 Data'!P7112,'8760 Data'!Q7112,'8760 Data'!R7112,'8760 Data'!S7112,'8760 Data'!T7112,'8760 Data'!U7112)</f>
        <v>0</v>
      </c>
      <c r="I7112" s="591" t="e">
        <f>H7112/'Output Sheet'!$B$8</f>
        <v>#DIV/0!</v>
      </c>
      <c r="J7112" s="596"/>
      <c r="K7112" s="560"/>
      <c r="L7112" s="560"/>
      <c r="M7112" s="560"/>
      <c r="N7112" s="560"/>
      <c r="O7112" s="560"/>
      <c r="P7112" s="560"/>
      <c r="Q7112" s="560"/>
      <c r="R7112" s="560"/>
      <c r="S7112" s="560"/>
      <c r="T7112" s="560"/>
      <c r="U7112" s="560"/>
    </row>
    <row r="7113" spans="1:21">
      <c r="A7113" s="593">
        <f t="shared" si="666"/>
        <v>41571</v>
      </c>
      <c r="B7113" s="594">
        <v>41571.333744791664</v>
      </c>
      <c r="C7113" s="560">
        <f t="shared" si="667"/>
        <v>2013</v>
      </c>
      <c r="D7113" s="560">
        <f t="shared" si="668"/>
        <v>10</v>
      </c>
      <c r="E7113" s="560">
        <f t="shared" si="669"/>
        <v>24</v>
      </c>
      <c r="F7113" s="560">
        <f t="shared" si="670"/>
        <v>8</v>
      </c>
      <c r="G7113" s="595">
        <f t="shared" si="671"/>
        <v>5</v>
      </c>
      <c r="H7113" s="590">
        <f>CHOOSE('Output Sheet'!$B$4,'8760 Data'!J7113,'8760 Data'!K7113,'8760 Data'!L7113,'8760 Data'!M7113,'8760 Data'!N7113,'8760 Data'!O7113,'8760 Data'!P7113,'8760 Data'!Q7113,'8760 Data'!R7113,'8760 Data'!S7113,'8760 Data'!T7113,'8760 Data'!U7113)</f>
        <v>0</v>
      </c>
      <c r="I7113" s="591" t="e">
        <f>H7113/'Output Sheet'!$B$8</f>
        <v>#DIV/0!</v>
      </c>
      <c r="J7113" s="596"/>
      <c r="K7113" s="560"/>
      <c r="L7113" s="560"/>
      <c r="M7113" s="560"/>
      <c r="N7113" s="560"/>
      <c r="O7113" s="560"/>
      <c r="P7113" s="560"/>
      <c r="Q7113" s="560"/>
      <c r="R7113" s="560"/>
      <c r="S7113" s="560"/>
      <c r="T7113" s="560"/>
      <c r="U7113" s="560"/>
    </row>
    <row r="7114" spans="1:21">
      <c r="A7114" s="593">
        <f t="shared" si="666"/>
        <v>41571</v>
      </c>
      <c r="B7114" s="594">
        <v>41571.375411516201</v>
      </c>
      <c r="C7114" s="560">
        <f t="shared" si="667"/>
        <v>2013</v>
      </c>
      <c r="D7114" s="560">
        <f t="shared" si="668"/>
        <v>10</v>
      </c>
      <c r="E7114" s="560">
        <f t="shared" si="669"/>
        <v>24</v>
      </c>
      <c r="F7114" s="560">
        <f t="shared" si="670"/>
        <v>9</v>
      </c>
      <c r="G7114" s="595">
        <f t="shared" si="671"/>
        <v>5</v>
      </c>
      <c r="H7114" s="590">
        <f>CHOOSE('Output Sheet'!$B$4,'8760 Data'!J7114,'8760 Data'!K7114,'8760 Data'!L7114,'8760 Data'!M7114,'8760 Data'!N7114,'8760 Data'!O7114,'8760 Data'!P7114,'8760 Data'!Q7114,'8760 Data'!R7114,'8760 Data'!S7114,'8760 Data'!T7114,'8760 Data'!U7114)</f>
        <v>0</v>
      </c>
      <c r="I7114" s="591" t="e">
        <f>H7114/'Output Sheet'!$B$8</f>
        <v>#DIV/0!</v>
      </c>
      <c r="J7114" s="596"/>
      <c r="K7114" s="560"/>
      <c r="L7114" s="560"/>
      <c r="M7114" s="560"/>
      <c r="N7114" s="560"/>
      <c r="O7114" s="560"/>
      <c r="P7114" s="560"/>
      <c r="Q7114" s="560"/>
      <c r="R7114" s="560"/>
      <c r="S7114" s="560"/>
      <c r="T7114" s="560"/>
      <c r="U7114" s="560"/>
    </row>
    <row r="7115" spans="1:21">
      <c r="A7115" s="593">
        <f t="shared" si="666"/>
        <v>41571</v>
      </c>
      <c r="B7115" s="594">
        <v>41571.417078240738</v>
      </c>
      <c r="C7115" s="560">
        <f t="shared" si="667"/>
        <v>2013</v>
      </c>
      <c r="D7115" s="560">
        <f t="shared" si="668"/>
        <v>10</v>
      </c>
      <c r="E7115" s="560">
        <f t="shared" si="669"/>
        <v>24</v>
      </c>
      <c r="F7115" s="560">
        <f t="shared" si="670"/>
        <v>10</v>
      </c>
      <c r="G7115" s="595">
        <f t="shared" si="671"/>
        <v>5</v>
      </c>
      <c r="H7115" s="590">
        <f>CHOOSE('Output Sheet'!$B$4,'8760 Data'!J7115,'8760 Data'!K7115,'8760 Data'!L7115,'8760 Data'!M7115,'8760 Data'!N7115,'8760 Data'!O7115,'8760 Data'!P7115,'8760 Data'!Q7115,'8760 Data'!R7115,'8760 Data'!S7115,'8760 Data'!T7115,'8760 Data'!U7115)</f>
        <v>0</v>
      </c>
      <c r="I7115" s="591" t="e">
        <f>H7115/'Output Sheet'!$B$8</f>
        <v>#DIV/0!</v>
      </c>
      <c r="J7115" s="596"/>
      <c r="K7115" s="560"/>
      <c r="L7115" s="560"/>
      <c r="M7115" s="560"/>
      <c r="N7115" s="560"/>
      <c r="O7115" s="560"/>
      <c r="P7115" s="560"/>
      <c r="Q7115" s="560"/>
      <c r="R7115" s="560"/>
      <c r="S7115" s="560"/>
      <c r="T7115" s="560"/>
      <c r="U7115" s="560"/>
    </row>
    <row r="7116" spans="1:21">
      <c r="A7116" s="593">
        <f t="shared" si="666"/>
        <v>41571</v>
      </c>
      <c r="B7116" s="594">
        <v>41571.458744965275</v>
      </c>
      <c r="C7116" s="560">
        <f t="shared" si="667"/>
        <v>2013</v>
      </c>
      <c r="D7116" s="560">
        <f t="shared" si="668"/>
        <v>10</v>
      </c>
      <c r="E7116" s="560">
        <f t="shared" si="669"/>
        <v>24</v>
      </c>
      <c r="F7116" s="560">
        <f t="shared" si="670"/>
        <v>11</v>
      </c>
      <c r="G7116" s="595">
        <f t="shared" si="671"/>
        <v>5</v>
      </c>
      <c r="H7116" s="590">
        <f>CHOOSE('Output Sheet'!$B$4,'8760 Data'!J7116,'8760 Data'!K7116,'8760 Data'!L7116,'8760 Data'!M7116,'8760 Data'!N7116,'8760 Data'!O7116,'8760 Data'!P7116,'8760 Data'!Q7116,'8760 Data'!R7116,'8760 Data'!S7116,'8760 Data'!T7116,'8760 Data'!U7116)</f>
        <v>0</v>
      </c>
      <c r="I7116" s="591" t="e">
        <f>H7116/'Output Sheet'!$B$8</f>
        <v>#DIV/0!</v>
      </c>
      <c r="J7116" s="596"/>
      <c r="K7116" s="560"/>
      <c r="L7116" s="560"/>
      <c r="M7116" s="560"/>
      <c r="N7116" s="560"/>
      <c r="O7116" s="560"/>
      <c r="P7116" s="560"/>
      <c r="Q7116" s="560"/>
      <c r="R7116" s="560"/>
      <c r="S7116" s="560"/>
      <c r="T7116" s="560"/>
      <c r="U7116" s="560"/>
    </row>
    <row r="7117" spans="1:21">
      <c r="A7117" s="593">
        <f t="shared" si="666"/>
        <v>41571</v>
      </c>
      <c r="B7117" s="594">
        <v>41571.500411689813</v>
      </c>
      <c r="C7117" s="560">
        <f t="shared" si="667"/>
        <v>2013</v>
      </c>
      <c r="D7117" s="560">
        <f t="shared" si="668"/>
        <v>10</v>
      </c>
      <c r="E7117" s="560">
        <f t="shared" si="669"/>
        <v>24</v>
      </c>
      <c r="F7117" s="560">
        <f t="shared" si="670"/>
        <v>12</v>
      </c>
      <c r="G7117" s="595">
        <f t="shared" si="671"/>
        <v>5</v>
      </c>
      <c r="H7117" s="590">
        <f>CHOOSE('Output Sheet'!$B$4,'8760 Data'!J7117,'8760 Data'!K7117,'8760 Data'!L7117,'8760 Data'!M7117,'8760 Data'!N7117,'8760 Data'!O7117,'8760 Data'!P7117,'8760 Data'!Q7117,'8760 Data'!R7117,'8760 Data'!S7117,'8760 Data'!T7117,'8760 Data'!U7117)</f>
        <v>0</v>
      </c>
      <c r="I7117" s="591" t="e">
        <f>H7117/'Output Sheet'!$B$8</f>
        <v>#DIV/0!</v>
      </c>
      <c r="J7117" s="596"/>
      <c r="K7117" s="560"/>
      <c r="L7117" s="560"/>
      <c r="M7117" s="560"/>
      <c r="N7117" s="560"/>
      <c r="O7117" s="560"/>
      <c r="P7117" s="560"/>
      <c r="Q7117" s="560"/>
      <c r="R7117" s="560"/>
      <c r="S7117" s="560"/>
      <c r="T7117" s="560"/>
      <c r="U7117" s="560"/>
    </row>
    <row r="7118" spans="1:21">
      <c r="A7118" s="593">
        <f t="shared" si="666"/>
        <v>41571</v>
      </c>
      <c r="B7118" s="594">
        <v>41571.54207841435</v>
      </c>
      <c r="C7118" s="560">
        <f t="shared" si="667"/>
        <v>2013</v>
      </c>
      <c r="D7118" s="560">
        <f t="shared" si="668"/>
        <v>10</v>
      </c>
      <c r="E7118" s="560">
        <f t="shared" si="669"/>
        <v>24</v>
      </c>
      <c r="F7118" s="560">
        <f t="shared" si="670"/>
        <v>13</v>
      </c>
      <c r="G7118" s="595">
        <f t="shared" si="671"/>
        <v>5</v>
      </c>
      <c r="H7118" s="590">
        <f>CHOOSE('Output Sheet'!$B$4,'8760 Data'!J7118,'8760 Data'!K7118,'8760 Data'!L7118,'8760 Data'!M7118,'8760 Data'!N7118,'8760 Data'!O7118,'8760 Data'!P7118,'8760 Data'!Q7118,'8760 Data'!R7118,'8760 Data'!S7118,'8760 Data'!T7118,'8760 Data'!U7118)</f>
        <v>0</v>
      </c>
      <c r="I7118" s="591" t="e">
        <f>H7118/'Output Sheet'!$B$8</f>
        <v>#DIV/0!</v>
      </c>
      <c r="J7118" s="596"/>
      <c r="K7118" s="560"/>
      <c r="L7118" s="560"/>
      <c r="M7118" s="560"/>
      <c r="N7118" s="560"/>
      <c r="O7118" s="560"/>
      <c r="P7118" s="560"/>
      <c r="Q7118" s="560"/>
      <c r="R7118" s="560"/>
      <c r="S7118" s="560"/>
      <c r="T7118" s="560"/>
      <c r="U7118" s="560"/>
    </row>
    <row r="7119" spans="1:21">
      <c r="A7119" s="593">
        <f t="shared" si="666"/>
        <v>41571</v>
      </c>
      <c r="B7119" s="594">
        <v>41571.583745138887</v>
      </c>
      <c r="C7119" s="560">
        <f t="shared" si="667"/>
        <v>2013</v>
      </c>
      <c r="D7119" s="560">
        <f t="shared" si="668"/>
        <v>10</v>
      </c>
      <c r="E7119" s="560">
        <f t="shared" si="669"/>
        <v>24</v>
      </c>
      <c r="F7119" s="560">
        <f t="shared" si="670"/>
        <v>14</v>
      </c>
      <c r="G7119" s="595">
        <f t="shared" si="671"/>
        <v>5</v>
      </c>
      <c r="H7119" s="590">
        <f>CHOOSE('Output Sheet'!$B$4,'8760 Data'!J7119,'8760 Data'!K7119,'8760 Data'!L7119,'8760 Data'!M7119,'8760 Data'!N7119,'8760 Data'!O7119,'8760 Data'!P7119,'8760 Data'!Q7119,'8760 Data'!R7119,'8760 Data'!S7119,'8760 Data'!T7119,'8760 Data'!U7119)</f>
        <v>0</v>
      </c>
      <c r="I7119" s="591" t="e">
        <f>H7119/'Output Sheet'!$B$8</f>
        <v>#DIV/0!</v>
      </c>
      <c r="J7119" s="596"/>
      <c r="K7119" s="560"/>
      <c r="L7119" s="560"/>
      <c r="M7119" s="560"/>
      <c r="N7119" s="560"/>
      <c r="O7119" s="560"/>
      <c r="P7119" s="560"/>
      <c r="Q7119" s="560"/>
      <c r="R7119" s="560"/>
      <c r="S7119" s="560"/>
      <c r="T7119" s="560"/>
      <c r="U7119" s="560"/>
    </row>
    <row r="7120" spans="1:21">
      <c r="A7120" s="593">
        <f t="shared" si="666"/>
        <v>41571</v>
      </c>
      <c r="B7120" s="594">
        <v>41571.625411863424</v>
      </c>
      <c r="C7120" s="560">
        <f t="shared" si="667"/>
        <v>2013</v>
      </c>
      <c r="D7120" s="560">
        <f t="shared" si="668"/>
        <v>10</v>
      </c>
      <c r="E7120" s="560">
        <f t="shared" si="669"/>
        <v>24</v>
      </c>
      <c r="F7120" s="560">
        <f t="shared" si="670"/>
        <v>15</v>
      </c>
      <c r="G7120" s="595">
        <f t="shared" si="671"/>
        <v>5</v>
      </c>
      <c r="H7120" s="590">
        <f>CHOOSE('Output Sheet'!$B$4,'8760 Data'!J7120,'8760 Data'!K7120,'8760 Data'!L7120,'8760 Data'!M7120,'8760 Data'!N7120,'8760 Data'!O7120,'8760 Data'!P7120,'8760 Data'!Q7120,'8760 Data'!R7120,'8760 Data'!S7120,'8760 Data'!T7120,'8760 Data'!U7120)</f>
        <v>0</v>
      </c>
      <c r="I7120" s="591" t="e">
        <f>H7120/'Output Sheet'!$B$8</f>
        <v>#DIV/0!</v>
      </c>
      <c r="J7120" s="596"/>
      <c r="K7120" s="560"/>
      <c r="L7120" s="560"/>
      <c r="M7120" s="560"/>
      <c r="N7120" s="560"/>
      <c r="O7120" s="560"/>
      <c r="P7120" s="560"/>
      <c r="Q7120" s="560"/>
      <c r="R7120" s="560"/>
      <c r="S7120" s="560"/>
      <c r="T7120" s="560"/>
      <c r="U7120" s="560"/>
    </row>
    <row r="7121" spans="1:21">
      <c r="A7121" s="593">
        <f t="shared" si="666"/>
        <v>41571</v>
      </c>
      <c r="B7121" s="594">
        <v>41571.667078587961</v>
      </c>
      <c r="C7121" s="560">
        <f t="shared" si="667"/>
        <v>2013</v>
      </c>
      <c r="D7121" s="560">
        <f t="shared" si="668"/>
        <v>10</v>
      </c>
      <c r="E7121" s="560">
        <f t="shared" si="669"/>
        <v>24</v>
      </c>
      <c r="F7121" s="560">
        <f t="shared" si="670"/>
        <v>16</v>
      </c>
      <c r="G7121" s="595">
        <f t="shared" si="671"/>
        <v>5</v>
      </c>
      <c r="H7121" s="590">
        <f>CHOOSE('Output Sheet'!$B$4,'8760 Data'!J7121,'8760 Data'!K7121,'8760 Data'!L7121,'8760 Data'!M7121,'8760 Data'!N7121,'8760 Data'!O7121,'8760 Data'!P7121,'8760 Data'!Q7121,'8760 Data'!R7121,'8760 Data'!S7121,'8760 Data'!T7121,'8760 Data'!U7121)</f>
        <v>0</v>
      </c>
      <c r="I7121" s="591" t="e">
        <f>H7121/'Output Sheet'!$B$8</f>
        <v>#DIV/0!</v>
      </c>
      <c r="J7121" s="596"/>
      <c r="K7121" s="560"/>
      <c r="L7121" s="560"/>
      <c r="M7121" s="560"/>
      <c r="N7121" s="560"/>
      <c r="O7121" s="560"/>
      <c r="P7121" s="560"/>
      <c r="Q7121" s="560"/>
      <c r="R7121" s="560"/>
      <c r="S7121" s="560"/>
      <c r="T7121" s="560"/>
      <c r="U7121" s="560"/>
    </row>
    <row r="7122" spans="1:21">
      <c r="A7122" s="593">
        <f t="shared" si="666"/>
        <v>41571</v>
      </c>
      <c r="B7122" s="594">
        <v>41571.708745312499</v>
      </c>
      <c r="C7122" s="560">
        <f t="shared" si="667"/>
        <v>2013</v>
      </c>
      <c r="D7122" s="560">
        <f t="shared" si="668"/>
        <v>10</v>
      </c>
      <c r="E7122" s="560">
        <f t="shared" si="669"/>
        <v>24</v>
      </c>
      <c r="F7122" s="560">
        <f t="shared" si="670"/>
        <v>17</v>
      </c>
      <c r="G7122" s="595">
        <f t="shared" si="671"/>
        <v>5</v>
      </c>
      <c r="H7122" s="590">
        <f>CHOOSE('Output Sheet'!$B$4,'8760 Data'!J7122,'8760 Data'!K7122,'8760 Data'!L7122,'8760 Data'!M7122,'8760 Data'!N7122,'8760 Data'!O7122,'8760 Data'!P7122,'8760 Data'!Q7122,'8760 Data'!R7122,'8760 Data'!S7122,'8760 Data'!T7122,'8760 Data'!U7122)</f>
        <v>0</v>
      </c>
      <c r="I7122" s="591" t="e">
        <f>H7122/'Output Sheet'!$B$8</f>
        <v>#DIV/0!</v>
      </c>
      <c r="J7122" s="596"/>
      <c r="K7122" s="560"/>
      <c r="L7122" s="560"/>
      <c r="M7122" s="560"/>
      <c r="N7122" s="560"/>
      <c r="O7122" s="560"/>
      <c r="P7122" s="560"/>
      <c r="Q7122" s="560"/>
      <c r="R7122" s="560"/>
      <c r="S7122" s="560"/>
      <c r="T7122" s="560"/>
      <c r="U7122" s="560"/>
    </row>
    <row r="7123" spans="1:21">
      <c r="A7123" s="593">
        <f t="shared" si="666"/>
        <v>41571</v>
      </c>
      <c r="B7123" s="594">
        <v>41571.750412037036</v>
      </c>
      <c r="C7123" s="560">
        <f t="shared" si="667"/>
        <v>2013</v>
      </c>
      <c r="D7123" s="560">
        <f t="shared" si="668"/>
        <v>10</v>
      </c>
      <c r="E7123" s="560">
        <f t="shared" si="669"/>
        <v>24</v>
      </c>
      <c r="F7123" s="560">
        <f t="shared" si="670"/>
        <v>18</v>
      </c>
      <c r="G7123" s="595">
        <f t="shared" si="671"/>
        <v>5</v>
      </c>
      <c r="H7123" s="590">
        <f>CHOOSE('Output Sheet'!$B$4,'8760 Data'!J7123,'8760 Data'!K7123,'8760 Data'!L7123,'8760 Data'!M7123,'8760 Data'!N7123,'8760 Data'!O7123,'8760 Data'!P7123,'8760 Data'!Q7123,'8760 Data'!R7123,'8760 Data'!S7123,'8760 Data'!T7123,'8760 Data'!U7123)</f>
        <v>0</v>
      </c>
      <c r="I7123" s="591" t="e">
        <f>H7123/'Output Sheet'!$B$8</f>
        <v>#DIV/0!</v>
      </c>
      <c r="J7123" s="596"/>
      <c r="K7123" s="560"/>
      <c r="L7123" s="560"/>
      <c r="M7123" s="560"/>
      <c r="N7123" s="560"/>
      <c r="O7123" s="560"/>
      <c r="P7123" s="560"/>
      <c r="Q7123" s="560"/>
      <c r="R7123" s="560"/>
      <c r="S7123" s="560"/>
      <c r="T7123" s="560"/>
      <c r="U7123" s="560"/>
    </row>
    <row r="7124" spans="1:21">
      <c r="A7124" s="593">
        <f t="shared" si="666"/>
        <v>41571</v>
      </c>
      <c r="B7124" s="594">
        <v>41571.792078761573</v>
      </c>
      <c r="C7124" s="560">
        <f t="shared" si="667"/>
        <v>2013</v>
      </c>
      <c r="D7124" s="560">
        <f t="shared" si="668"/>
        <v>10</v>
      </c>
      <c r="E7124" s="560">
        <f t="shared" si="669"/>
        <v>24</v>
      </c>
      <c r="F7124" s="560">
        <f t="shared" si="670"/>
        <v>19</v>
      </c>
      <c r="G7124" s="595">
        <f t="shared" si="671"/>
        <v>5</v>
      </c>
      <c r="H7124" s="590">
        <f>CHOOSE('Output Sheet'!$B$4,'8760 Data'!J7124,'8760 Data'!K7124,'8760 Data'!L7124,'8760 Data'!M7124,'8760 Data'!N7124,'8760 Data'!O7124,'8760 Data'!P7124,'8760 Data'!Q7124,'8760 Data'!R7124,'8760 Data'!S7124,'8760 Data'!T7124,'8760 Data'!U7124)</f>
        <v>0</v>
      </c>
      <c r="I7124" s="591" t="e">
        <f>H7124/'Output Sheet'!$B$8</f>
        <v>#DIV/0!</v>
      </c>
      <c r="J7124" s="596"/>
      <c r="K7124" s="560"/>
      <c r="L7124" s="560"/>
      <c r="M7124" s="560"/>
      <c r="N7124" s="560"/>
      <c r="O7124" s="560"/>
      <c r="P7124" s="560"/>
      <c r="Q7124" s="560"/>
      <c r="R7124" s="560"/>
      <c r="S7124" s="560"/>
      <c r="T7124" s="560"/>
      <c r="U7124" s="560"/>
    </row>
    <row r="7125" spans="1:21">
      <c r="A7125" s="593">
        <f t="shared" si="666"/>
        <v>41571</v>
      </c>
      <c r="B7125" s="594">
        <v>41571.83374548611</v>
      </c>
      <c r="C7125" s="560">
        <f t="shared" si="667"/>
        <v>2013</v>
      </c>
      <c r="D7125" s="560">
        <f t="shared" si="668"/>
        <v>10</v>
      </c>
      <c r="E7125" s="560">
        <f t="shared" si="669"/>
        <v>24</v>
      </c>
      <c r="F7125" s="560">
        <f t="shared" si="670"/>
        <v>20</v>
      </c>
      <c r="G7125" s="595">
        <f t="shared" si="671"/>
        <v>5</v>
      </c>
      <c r="H7125" s="590">
        <f>CHOOSE('Output Sheet'!$B$4,'8760 Data'!J7125,'8760 Data'!K7125,'8760 Data'!L7125,'8760 Data'!M7125,'8760 Data'!N7125,'8760 Data'!O7125,'8760 Data'!P7125,'8760 Data'!Q7125,'8760 Data'!R7125,'8760 Data'!S7125,'8760 Data'!T7125,'8760 Data'!U7125)</f>
        <v>0</v>
      </c>
      <c r="I7125" s="591" t="e">
        <f>H7125/'Output Sheet'!$B$8</f>
        <v>#DIV/0!</v>
      </c>
      <c r="J7125" s="596"/>
      <c r="K7125" s="560"/>
      <c r="L7125" s="560"/>
      <c r="M7125" s="560"/>
      <c r="N7125" s="560"/>
      <c r="O7125" s="560"/>
      <c r="P7125" s="560"/>
      <c r="Q7125" s="560"/>
      <c r="R7125" s="560"/>
      <c r="S7125" s="560"/>
      <c r="T7125" s="560"/>
      <c r="U7125" s="560"/>
    </row>
    <row r="7126" spans="1:21">
      <c r="A7126" s="593">
        <f t="shared" si="666"/>
        <v>41571</v>
      </c>
      <c r="B7126" s="594">
        <v>41571.875412210647</v>
      </c>
      <c r="C7126" s="560">
        <f t="shared" si="667"/>
        <v>2013</v>
      </c>
      <c r="D7126" s="560">
        <f t="shared" si="668"/>
        <v>10</v>
      </c>
      <c r="E7126" s="560">
        <f t="shared" si="669"/>
        <v>24</v>
      </c>
      <c r="F7126" s="560">
        <f t="shared" si="670"/>
        <v>21</v>
      </c>
      <c r="G7126" s="595">
        <f t="shared" si="671"/>
        <v>5</v>
      </c>
      <c r="H7126" s="590">
        <f>CHOOSE('Output Sheet'!$B$4,'8760 Data'!J7126,'8760 Data'!K7126,'8760 Data'!L7126,'8760 Data'!M7126,'8760 Data'!N7126,'8760 Data'!O7126,'8760 Data'!P7126,'8760 Data'!Q7126,'8760 Data'!R7126,'8760 Data'!S7126,'8760 Data'!T7126,'8760 Data'!U7126)</f>
        <v>0</v>
      </c>
      <c r="I7126" s="591" t="e">
        <f>H7126/'Output Sheet'!$B$8</f>
        <v>#DIV/0!</v>
      </c>
      <c r="J7126" s="596"/>
      <c r="K7126" s="560"/>
      <c r="L7126" s="560"/>
      <c r="M7126" s="560"/>
      <c r="N7126" s="560"/>
      <c r="O7126" s="560"/>
      <c r="P7126" s="560"/>
      <c r="Q7126" s="560"/>
      <c r="R7126" s="560"/>
      <c r="S7126" s="560"/>
      <c r="T7126" s="560"/>
      <c r="U7126" s="560"/>
    </row>
    <row r="7127" spans="1:21">
      <c r="A7127" s="593">
        <f t="shared" si="666"/>
        <v>41571</v>
      </c>
      <c r="B7127" s="594">
        <v>41571.917078935185</v>
      </c>
      <c r="C7127" s="560">
        <f t="shared" si="667"/>
        <v>2013</v>
      </c>
      <c r="D7127" s="560">
        <f t="shared" si="668"/>
        <v>10</v>
      </c>
      <c r="E7127" s="560">
        <f t="shared" si="669"/>
        <v>24</v>
      </c>
      <c r="F7127" s="560">
        <f t="shared" si="670"/>
        <v>22</v>
      </c>
      <c r="G7127" s="595">
        <f t="shared" si="671"/>
        <v>5</v>
      </c>
      <c r="H7127" s="590">
        <f>CHOOSE('Output Sheet'!$B$4,'8760 Data'!J7127,'8760 Data'!K7127,'8760 Data'!L7127,'8760 Data'!M7127,'8760 Data'!N7127,'8760 Data'!O7127,'8760 Data'!P7127,'8760 Data'!Q7127,'8760 Data'!R7127,'8760 Data'!S7127,'8760 Data'!T7127,'8760 Data'!U7127)</f>
        <v>0</v>
      </c>
      <c r="I7127" s="591" t="e">
        <f>H7127/'Output Sheet'!$B$8</f>
        <v>#DIV/0!</v>
      </c>
      <c r="J7127" s="596"/>
      <c r="K7127" s="560"/>
      <c r="L7127" s="560"/>
      <c r="M7127" s="560"/>
      <c r="N7127" s="560"/>
      <c r="O7127" s="560"/>
      <c r="P7127" s="560"/>
      <c r="Q7127" s="560"/>
      <c r="R7127" s="560"/>
      <c r="S7127" s="560"/>
      <c r="T7127" s="560"/>
      <c r="U7127" s="560"/>
    </row>
    <row r="7128" spans="1:21">
      <c r="A7128" s="593">
        <f t="shared" si="666"/>
        <v>41571</v>
      </c>
      <c r="B7128" s="594">
        <v>41571.958745659722</v>
      </c>
      <c r="C7128" s="560">
        <f t="shared" si="667"/>
        <v>2013</v>
      </c>
      <c r="D7128" s="560">
        <f t="shared" si="668"/>
        <v>10</v>
      </c>
      <c r="E7128" s="560">
        <f t="shared" si="669"/>
        <v>24</v>
      </c>
      <c r="F7128" s="560">
        <f t="shared" si="670"/>
        <v>23</v>
      </c>
      <c r="G7128" s="595">
        <f t="shared" si="671"/>
        <v>5</v>
      </c>
      <c r="H7128" s="590">
        <f>CHOOSE('Output Sheet'!$B$4,'8760 Data'!J7128,'8760 Data'!K7128,'8760 Data'!L7128,'8760 Data'!M7128,'8760 Data'!N7128,'8760 Data'!O7128,'8760 Data'!P7128,'8760 Data'!Q7128,'8760 Data'!R7128,'8760 Data'!S7128,'8760 Data'!T7128,'8760 Data'!U7128)</f>
        <v>0</v>
      </c>
      <c r="I7128" s="591" t="e">
        <f>H7128/'Output Sheet'!$B$8</f>
        <v>#DIV/0!</v>
      </c>
      <c r="J7128" s="596"/>
      <c r="K7128" s="560"/>
      <c r="L7128" s="560"/>
      <c r="M7128" s="560"/>
      <c r="N7128" s="560"/>
      <c r="O7128" s="560"/>
      <c r="P7128" s="560"/>
      <c r="Q7128" s="560"/>
      <c r="R7128" s="560"/>
      <c r="S7128" s="560"/>
      <c r="T7128" s="560"/>
      <c r="U7128" s="560"/>
    </row>
    <row r="7129" spans="1:21">
      <c r="A7129" s="593">
        <f t="shared" si="666"/>
        <v>41572</v>
      </c>
      <c r="B7129" s="594">
        <v>41572.000412384259</v>
      </c>
      <c r="C7129" s="560">
        <f t="shared" si="667"/>
        <v>2013</v>
      </c>
      <c r="D7129" s="560">
        <f t="shared" si="668"/>
        <v>10</v>
      </c>
      <c r="E7129" s="560">
        <f t="shared" si="669"/>
        <v>25</v>
      </c>
      <c r="F7129" s="560">
        <f t="shared" si="670"/>
        <v>24</v>
      </c>
      <c r="G7129" s="595">
        <f t="shared" si="671"/>
        <v>6</v>
      </c>
      <c r="H7129" s="590">
        <f>CHOOSE('Output Sheet'!$B$4,'8760 Data'!J7129,'8760 Data'!K7129,'8760 Data'!L7129,'8760 Data'!M7129,'8760 Data'!N7129,'8760 Data'!O7129,'8760 Data'!P7129,'8760 Data'!Q7129,'8760 Data'!R7129,'8760 Data'!S7129,'8760 Data'!T7129,'8760 Data'!U7129)</f>
        <v>0</v>
      </c>
      <c r="I7129" s="591" t="e">
        <f>H7129/'Output Sheet'!$B$8</f>
        <v>#DIV/0!</v>
      </c>
      <c r="J7129" s="596"/>
      <c r="K7129" s="560"/>
      <c r="L7129" s="560"/>
      <c r="M7129" s="560"/>
      <c r="N7129" s="560"/>
      <c r="O7129" s="560"/>
      <c r="P7129" s="560"/>
      <c r="Q7129" s="560"/>
      <c r="R7129" s="560"/>
      <c r="S7129" s="560"/>
      <c r="T7129" s="560"/>
      <c r="U7129" s="560"/>
    </row>
    <row r="7130" spans="1:21">
      <c r="A7130" s="593">
        <f t="shared" si="666"/>
        <v>41572</v>
      </c>
      <c r="B7130" s="594">
        <v>41572.042079108796</v>
      </c>
      <c r="C7130" s="560">
        <f t="shared" si="667"/>
        <v>2013</v>
      </c>
      <c r="D7130" s="560">
        <f t="shared" si="668"/>
        <v>10</v>
      </c>
      <c r="E7130" s="560">
        <f t="shared" si="669"/>
        <v>25</v>
      </c>
      <c r="F7130" s="560">
        <f t="shared" si="670"/>
        <v>1</v>
      </c>
      <c r="G7130" s="595">
        <f t="shared" si="671"/>
        <v>6</v>
      </c>
      <c r="H7130" s="590">
        <f>CHOOSE('Output Sheet'!$B$4,'8760 Data'!J7130,'8760 Data'!K7130,'8760 Data'!L7130,'8760 Data'!M7130,'8760 Data'!N7130,'8760 Data'!O7130,'8760 Data'!P7130,'8760 Data'!Q7130,'8760 Data'!R7130,'8760 Data'!S7130,'8760 Data'!T7130,'8760 Data'!U7130)</f>
        <v>0</v>
      </c>
      <c r="I7130" s="591" t="e">
        <f>H7130/'Output Sheet'!$B$8</f>
        <v>#DIV/0!</v>
      </c>
      <c r="J7130" s="596"/>
      <c r="K7130" s="560"/>
      <c r="L7130" s="560"/>
      <c r="M7130" s="560"/>
      <c r="N7130" s="560"/>
      <c r="O7130" s="560"/>
      <c r="P7130" s="560"/>
      <c r="Q7130" s="560"/>
      <c r="R7130" s="560"/>
      <c r="S7130" s="560"/>
      <c r="T7130" s="560"/>
      <c r="U7130" s="560"/>
    </row>
    <row r="7131" spans="1:21">
      <c r="A7131" s="593">
        <f t="shared" si="666"/>
        <v>41572</v>
      </c>
      <c r="B7131" s="594">
        <v>41572.083745833334</v>
      </c>
      <c r="C7131" s="560">
        <f t="shared" si="667"/>
        <v>2013</v>
      </c>
      <c r="D7131" s="560">
        <f t="shared" si="668"/>
        <v>10</v>
      </c>
      <c r="E7131" s="560">
        <f t="shared" si="669"/>
        <v>25</v>
      </c>
      <c r="F7131" s="560">
        <f t="shared" si="670"/>
        <v>2</v>
      </c>
      <c r="G7131" s="595">
        <f t="shared" si="671"/>
        <v>6</v>
      </c>
      <c r="H7131" s="590">
        <f>CHOOSE('Output Sheet'!$B$4,'8760 Data'!J7131,'8760 Data'!K7131,'8760 Data'!L7131,'8760 Data'!M7131,'8760 Data'!N7131,'8760 Data'!O7131,'8760 Data'!P7131,'8760 Data'!Q7131,'8760 Data'!R7131,'8760 Data'!S7131,'8760 Data'!T7131,'8760 Data'!U7131)</f>
        <v>0</v>
      </c>
      <c r="I7131" s="591" t="e">
        <f>H7131/'Output Sheet'!$B$8</f>
        <v>#DIV/0!</v>
      </c>
      <c r="J7131" s="596"/>
      <c r="K7131" s="560"/>
      <c r="L7131" s="560"/>
      <c r="M7131" s="560"/>
      <c r="N7131" s="560"/>
      <c r="O7131" s="560"/>
      <c r="P7131" s="560"/>
      <c r="Q7131" s="560"/>
      <c r="R7131" s="560"/>
      <c r="S7131" s="560"/>
      <c r="T7131" s="560"/>
      <c r="U7131" s="560"/>
    </row>
    <row r="7132" spans="1:21">
      <c r="A7132" s="593">
        <f t="shared" si="666"/>
        <v>41572</v>
      </c>
      <c r="B7132" s="594">
        <v>41572.125412557871</v>
      </c>
      <c r="C7132" s="560">
        <f t="shared" si="667"/>
        <v>2013</v>
      </c>
      <c r="D7132" s="560">
        <f t="shared" si="668"/>
        <v>10</v>
      </c>
      <c r="E7132" s="560">
        <f t="shared" si="669"/>
        <v>25</v>
      </c>
      <c r="F7132" s="560">
        <f t="shared" si="670"/>
        <v>3</v>
      </c>
      <c r="G7132" s="595">
        <f t="shared" si="671"/>
        <v>6</v>
      </c>
      <c r="H7132" s="590">
        <f>CHOOSE('Output Sheet'!$B$4,'8760 Data'!J7132,'8760 Data'!K7132,'8760 Data'!L7132,'8760 Data'!M7132,'8760 Data'!N7132,'8760 Data'!O7132,'8760 Data'!P7132,'8760 Data'!Q7132,'8760 Data'!R7132,'8760 Data'!S7132,'8760 Data'!T7132,'8760 Data'!U7132)</f>
        <v>0</v>
      </c>
      <c r="I7132" s="591" t="e">
        <f>H7132/'Output Sheet'!$B$8</f>
        <v>#DIV/0!</v>
      </c>
      <c r="J7132" s="596"/>
      <c r="K7132" s="560"/>
      <c r="L7132" s="560"/>
      <c r="M7132" s="560"/>
      <c r="N7132" s="560"/>
      <c r="O7132" s="560"/>
      <c r="P7132" s="560"/>
      <c r="Q7132" s="560"/>
      <c r="R7132" s="560"/>
      <c r="S7132" s="560"/>
      <c r="T7132" s="560"/>
      <c r="U7132" s="560"/>
    </row>
    <row r="7133" spans="1:21">
      <c r="A7133" s="593">
        <f t="shared" si="666"/>
        <v>41572</v>
      </c>
      <c r="B7133" s="594">
        <v>41572.167079282408</v>
      </c>
      <c r="C7133" s="560">
        <f t="shared" si="667"/>
        <v>2013</v>
      </c>
      <c r="D7133" s="560">
        <f t="shared" si="668"/>
        <v>10</v>
      </c>
      <c r="E7133" s="560">
        <f t="shared" si="669"/>
        <v>25</v>
      </c>
      <c r="F7133" s="560">
        <f t="shared" si="670"/>
        <v>4</v>
      </c>
      <c r="G7133" s="595">
        <f t="shared" si="671"/>
        <v>6</v>
      </c>
      <c r="H7133" s="590">
        <f>CHOOSE('Output Sheet'!$B$4,'8760 Data'!J7133,'8760 Data'!K7133,'8760 Data'!L7133,'8760 Data'!M7133,'8760 Data'!N7133,'8760 Data'!O7133,'8760 Data'!P7133,'8760 Data'!Q7133,'8760 Data'!R7133,'8760 Data'!S7133,'8760 Data'!T7133,'8760 Data'!U7133)</f>
        <v>0</v>
      </c>
      <c r="I7133" s="591" t="e">
        <f>H7133/'Output Sheet'!$B$8</f>
        <v>#DIV/0!</v>
      </c>
      <c r="J7133" s="596"/>
      <c r="K7133" s="560"/>
      <c r="L7133" s="560"/>
      <c r="M7133" s="560"/>
      <c r="N7133" s="560"/>
      <c r="O7133" s="560"/>
      <c r="P7133" s="560"/>
      <c r="Q7133" s="560"/>
      <c r="R7133" s="560"/>
      <c r="S7133" s="560"/>
      <c r="T7133" s="560"/>
      <c r="U7133" s="560"/>
    </row>
    <row r="7134" spans="1:21">
      <c r="A7134" s="593">
        <f t="shared" si="666"/>
        <v>41572</v>
      </c>
      <c r="B7134" s="594">
        <v>41572.208746006945</v>
      </c>
      <c r="C7134" s="560">
        <f t="shared" si="667"/>
        <v>2013</v>
      </c>
      <c r="D7134" s="560">
        <f t="shared" si="668"/>
        <v>10</v>
      </c>
      <c r="E7134" s="560">
        <f t="shared" si="669"/>
        <v>25</v>
      </c>
      <c r="F7134" s="560">
        <f t="shared" si="670"/>
        <v>5</v>
      </c>
      <c r="G7134" s="595">
        <f t="shared" si="671"/>
        <v>6</v>
      </c>
      <c r="H7134" s="590">
        <f>CHOOSE('Output Sheet'!$B$4,'8760 Data'!J7134,'8760 Data'!K7134,'8760 Data'!L7134,'8760 Data'!M7134,'8760 Data'!N7134,'8760 Data'!O7134,'8760 Data'!P7134,'8760 Data'!Q7134,'8760 Data'!R7134,'8760 Data'!S7134,'8760 Data'!T7134,'8760 Data'!U7134)</f>
        <v>0</v>
      </c>
      <c r="I7134" s="591" t="e">
        <f>H7134/'Output Sheet'!$B$8</f>
        <v>#DIV/0!</v>
      </c>
      <c r="J7134" s="596"/>
      <c r="K7134" s="560"/>
      <c r="L7134" s="560"/>
      <c r="M7134" s="560"/>
      <c r="N7134" s="560"/>
      <c r="O7134" s="560"/>
      <c r="P7134" s="560"/>
      <c r="Q7134" s="560"/>
      <c r="R7134" s="560"/>
      <c r="S7134" s="560"/>
      <c r="T7134" s="560"/>
      <c r="U7134" s="560"/>
    </row>
    <row r="7135" spans="1:21">
      <c r="A7135" s="593">
        <f t="shared" si="666"/>
        <v>41572</v>
      </c>
      <c r="B7135" s="594">
        <v>41572.250412731482</v>
      </c>
      <c r="C7135" s="560">
        <f t="shared" si="667"/>
        <v>2013</v>
      </c>
      <c r="D7135" s="560">
        <f t="shared" si="668"/>
        <v>10</v>
      </c>
      <c r="E7135" s="560">
        <f t="shared" si="669"/>
        <v>25</v>
      </c>
      <c r="F7135" s="560">
        <f t="shared" si="670"/>
        <v>6</v>
      </c>
      <c r="G7135" s="595">
        <f t="shared" si="671"/>
        <v>6</v>
      </c>
      <c r="H7135" s="590">
        <f>CHOOSE('Output Sheet'!$B$4,'8760 Data'!J7135,'8760 Data'!K7135,'8760 Data'!L7135,'8760 Data'!M7135,'8760 Data'!N7135,'8760 Data'!O7135,'8760 Data'!P7135,'8760 Data'!Q7135,'8760 Data'!R7135,'8760 Data'!S7135,'8760 Data'!T7135,'8760 Data'!U7135)</f>
        <v>0</v>
      </c>
      <c r="I7135" s="591" t="e">
        <f>H7135/'Output Sheet'!$B$8</f>
        <v>#DIV/0!</v>
      </c>
      <c r="J7135" s="596"/>
      <c r="K7135" s="560"/>
      <c r="L7135" s="560"/>
      <c r="M7135" s="560"/>
      <c r="N7135" s="560"/>
      <c r="O7135" s="560"/>
      <c r="P7135" s="560"/>
      <c r="Q7135" s="560"/>
      <c r="R7135" s="560"/>
      <c r="S7135" s="560"/>
      <c r="T7135" s="560"/>
      <c r="U7135" s="560"/>
    </row>
    <row r="7136" spans="1:21">
      <c r="A7136" s="593">
        <f t="shared" si="666"/>
        <v>41572</v>
      </c>
      <c r="B7136" s="594">
        <v>41572.29207945602</v>
      </c>
      <c r="C7136" s="560">
        <f t="shared" si="667"/>
        <v>2013</v>
      </c>
      <c r="D7136" s="560">
        <f t="shared" si="668"/>
        <v>10</v>
      </c>
      <c r="E7136" s="560">
        <f t="shared" si="669"/>
        <v>25</v>
      </c>
      <c r="F7136" s="560">
        <f t="shared" si="670"/>
        <v>7</v>
      </c>
      <c r="G7136" s="595">
        <f t="shared" si="671"/>
        <v>6</v>
      </c>
      <c r="H7136" s="590">
        <f>CHOOSE('Output Sheet'!$B$4,'8760 Data'!J7136,'8760 Data'!K7136,'8760 Data'!L7136,'8760 Data'!M7136,'8760 Data'!N7136,'8760 Data'!O7136,'8760 Data'!P7136,'8760 Data'!Q7136,'8760 Data'!R7136,'8760 Data'!S7136,'8760 Data'!T7136,'8760 Data'!U7136)</f>
        <v>0</v>
      </c>
      <c r="I7136" s="591" t="e">
        <f>H7136/'Output Sheet'!$B$8</f>
        <v>#DIV/0!</v>
      </c>
      <c r="J7136" s="596"/>
      <c r="K7136" s="560"/>
      <c r="L7136" s="560"/>
      <c r="M7136" s="560"/>
      <c r="N7136" s="560"/>
      <c r="O7136" s="560"/>
      <c r="P7136" s="560"/>
      <c r="Q7136" s="560"/>
      <c r="R7136" s="560"/>
      <c r="S7136" s="560"/>
      <c r="T7136" s="560"/>
      <c r="U7136" s="560"/>
    </row>
    <row r="7137" spans="1:21">
      <c r="A7137" s="593">
        <f t="shared" si="666"/>
        <v>41572</v>
      </c>
      <c r="B7137" s="594">
        <v>41572.333746180557</v>
      </c>
      <c r="C7137" s="560">
        <f t="shared" si="667"/>
        <v>2013</v>
      </c>
      <c r="D7137" s="560">
        <f t="shared" si="668"/>
        <v>10</v>
      </c>
      <c r="E7137" s="560">
        <f t="shared" si="669"/>
        <v>25</v>
      </c>
      <c r="F7137" s="560">
        <f t="shared" si="670"/>
        <v>8</v>
      </c>
      <c r="G7137" s="595">
        <f t="shared" si="671"/>
        <v>6</v>
      </c>
      <c r="H7137" s="590">
        <f>CHOOSE('Output Sheet'!$B$4,'8760 Data'!J7137,'8760 Data'!K7137,'8760 Data'!L7137,'8760 Data'!M7137,'8760 Data'!N7137,'8760 Data'!O7137,'8760 Data'!P7137,'8760 Data'!Q7137,'8760 Data'!R7137,'8760 Data'!S7137,'8760 Data'!T7137,'8760 Data'!U7137)</f>
        <v>0</v>
      </c>
      <c r="I7137" s="591" t="e">
        <f>H7137/'Output Sheet'!$B$8</f>
        <v>#DIV/0!</v>
      </c>
      <c r="J7137" s="596"/>
      <c r="K7137" s="560"/>
      <c r="L7137" s="560"/>
      <c r="M7137" s="560"/>
      <c r="N7137" s="560"/>
      <c r="O7137" s="560"/>
      <c r="P7137" s="560"/>
      <c r="Q7137" s="560"/>
      <c r="R7137" s="560"/>
      <c r="S7137" s="560"/>
      <c r="T7137" s="560"/>
      <c r="U7137" s="560"/>
    </row>
    <row r="7138" spans="1:21">
      <c r="A7138" s="593">
        <f t="shared" si="666"/>
        <v>41572</v>
      </c>
      <c r="B7138" s="594">
        <v>41572.375412905094</v>
      </c>
      <c r="C7138" s="560">
        <f t="shared" si="667"/>
        <v>2013</v>
      </c>
      <c r="D7138" s="560">
        <f t="shared" si="668"/>
        <v>10</v>
      </c>
      <c r="E7138" s="560">
        <f t="shared" si="669"/>
        <v>25</v>
      </c>
      <c r="F7138" s="560">
        <f t="shared" si="670"/>
        <v>9</v>
      </c>
      <c r="G7138" s="595">
        <f t="shared" si="671"/>
        <v>6</v>
      </c>
      <c r="H7138" s="590">
        <f>CHOOSE('Output Sheet'!$B$4,'8760 Data'!J7138,'8760 Data'!K7138,'8760 Data'!L7138,'8760 Data'!M7138,'8760 Data'!N7138,'8760 Data'!O7138,'8760 Data'!P7138,'8760 Data'!Q7138,'8760 Data'!R7138,'8760 Data'!S7138,'8760 Data'!T7138,'8760 Data'!U7138)</f>
        <v>0</v>
      </c>
      <c r="I7138" s="591" t="e">
        <f>H7138/'Output Sheet'!$B$8</f>
        <v>#DIV/0!</v>
      </c>
      <c r="J7138" s="596"/>
      <c r="K7138" s="560"/>
      <c r="L7138" s="560"/>
      <c r="M7138" s="560"/>
      <c r="N7138" s="560"/>
      <c r="O7138" s="560"/>
      <c r="P7138" s="560"/>
      <c r="Q7138" s="560"/>
      <c r="R7138" s="560"/>
      <c r="S7138" s="560"/>
      <c r="T7138" s="560"/>
      <c r="U7138" s="560"/>
    </row>
    <row r="7139" spans="1:21">
      <c r="A7139" s="593">
        <f t="shared" si="666"/>
        <v>41572</v>
      </c>
      <c r="B7139" s="594">
        <v>41572.417079629631</v>
      </c>
      <c r="C7139" s="560">
        <f t="shared" si="667"/>
        <v>2013</v>
      </c>
      <c r="D7139" s="560">
        <f t="shared" si="668"/>
        <v>10</v>
      </c>
      <c r="E7139" s="560">
        <f t="shared" si="669"/>
        <v>25</v>
      </c>
      <c r="F7139" s="560">
        <f t="shared" si="670"/>
        <v>10</v>
      </c>
      <c r="G7139" s="595">
        <f t="shared" si="671"/>
        <v>6</v>
      </c>
      <c r="H7139" s="590">
        <f>CHOOSE('Output Sheet'!$B$4,'8760 Data'!J7139,'8760 Data'!K7139,'8760 Data'!L7139,'8760 Data'!M7139,'8760 Data'!N7139,'8760 Data'!O7139,'8760 Data'!P7139,'8760 Data'!Q7139,'8760 Data'!R7139,'8760 Data'!S7139,'8760 Data'!T7139,'8760 Data'!U7139)</f>
        <v>0</v>
      </c>
      <c r="I7139" s="591" t="e">
        <f>H7139/'Output Sheet'!$B$8</f>
        <v>#DIV/0!</v>
      </c>
      <c r="J7139" s="596"/>
      <c r="K7139" s="560"/>
      <c r="L7139" s="560"/>
      <c r="M7139" s="560"/>
      <c r="N7139" s="560"/>
      <c r="O7139" s="560"/>
      <c r="P7139" s="560"/>
      <c r="Q7139" s="560"/>
      <c r="R7139" s="560"/>
      <c r="S7139" s="560"/>
      <c r="T7139" s="560"/>
      <c r="U7139" s="560"/>
    </row>
    <row r="7140" spans="1:21">
      <c r="A7140" s="593">
        <f t="shared" si="666"/>
        <v>41572</v>
      </c>
      <c r="B7140" s="594">
        <v>41572.458746354168</v>
      </c>
      <c r="C7140" s="560">
        <f t="shared" si="667"/>
        <v>2013</v>
      </c>
      <c r="D7140" s="560">
        <f t="shared" si="668"/>
        <v>10</v>
      </c>
      <c r="E7140" s="560">
        <f t="shared" si="669"/>
        <v>25</v>
      </c>
      <c r="F7140" s="560">
        <f t="shared" si="670"/>
        <v>11</v>
      </c>
      <c r="G7140" s="595">
        <f t="shared" si="671"/>
        <v>6</v>
      </c>
      <c r="H7140" s="590">
        <f>CHOOSE('Output Sheet'!$B$4,'8760 Data'!J7140,'8760 Data'!K7140,'8760 Data'!L7140,'8760 Data'!M7140,'8760 Data'!N7140,'8760 Data'!O7140,'8760 Data'!P7140,'8760 Data'!Q7140,'8760 Data'!R7140,'8760 Data'!S7140,'8760 Data'!T7140,'8760 Data'!U7140)</f>
        <v>0</v>
      </c>
      <c r="I7140" s="591" t="e">
        <f>H7140/'Output Sheet'!$B$8</f>
        <v>#DIV/0!</v>
      </c>
      <c r="J7140" s="596"/>
      <c r="K7140" s="560"/>
      <c r="L7140" s="560"/>
      <c r="M7140" s="560"/>
      <c r="N7140" s="560"/>
      <c r="O7140" s="560"/>
      <c r="P7140" s="560"/>
      <c r="Q7140" s="560"/>
      <c r="R7140" s="560"/>
      <c r="S7140" s="560"/>
      <c r="T7140" s="560"/>
      <c r="U7140" s="560"/>
    </row>
    <row r="7141" spans="1:21">
      <c r="A7141" s="593">
        <f t="shared" si="666"/>
        <v>41572</v>
      </c>
      <c r="B7141" s="594">
        <v>41572.500413078706</v>
      </c>
      <c r="C7141" s="560">
        <f t="shared" si="667"/>
        <v>2013</v>
      </c>
      <c r="D7141" s="560">
        <f t="shared" si="668"/>
        <v>10</v>
      </c>
      <c r="E7141" s="560">
        <f t="shared" si="669"/>
        <v>25</v>
      </c>
      <c r="F7141" s="560">
        <f t="shared" si="670"/>
        <v>12</v>
      </c>
      <c r="G7141" s="595">
        <f t="shared" si="671"/>
        <v>6</v>
      </c>
      <c r="H7141" s="590">
        <f>CHOOSE('Output Sheet'!$B$4,'8760 Data'!J7141,'8760 Data'!K7141,'8760 Data'!L7141,'8760 Data'!M7141,'8760 Data'!N7141,'8760 Data'!O7141,'8760 Data'!P7141,'8760 Data'!Q7141,'8760 Data'!R7141,'8760 Data'!S7141,'8760 Data'!T7141,'8760 Data'!U7141)</f>
        <v>0</v>
      </c>
      <c r="I7141" s="591" t="e">
        <f>H7141/'Output Sheet'!$B$8</f>
        <v>#DIV/0!</v>
      </c>
      <c r="J7141" s="596"/>
      <c r="K7141" s="560"/>
      <c r="L7141" s="560"/>
      <c r="M7141" s="560"/>
      <c r="N7141" s="560"/>
      <c r="O7141" s="560"/>
      <c r="P7141" s="560"/>
      <c r="Q7141" s="560"/>
      <c r="R7141" s="560"/>
      <c r="S7141" s="560"/>
      <c r="T7141" s="560"/>
      <c r="U7141" s="560"/>
    </row>
    <row r="7142" spans="1:21">
      <c r="A7142" s="593">
        <f t="shared" si="666"/>
        <v>41572</v>
      </c>
      <c r="B7142" s="594">
        <v>41572.542079803243</v>
      </c>
      <c r="C7142" s="560">
        <f t="shared" si="667"/>
        <v>2013</v>
      </c>
      <c r="D7142" s="560">
        <f t="shared" si="668"/>
        <v>10</v>
      </c>
      <c r="E7142" s="560">
        <f t="shared" si="669"/>
        <v>25</v>
      </c>
      <c r="F7142" s="560">
        <f t="shared" si="670"/>
        <v>13</v>
      </c>
      <c r="G7142" s="595">
        <f t="shared" si="671"/>
        <v>6</v>
      </c>
      <c r="H7142" s="590">
        <f>CHOOSE('Output Sheet'!$B$4,'8760 Data'!J7142,'8760 Data'!K7142,'8760 Data'!L7142,'8760 Data'!M7142,'8760 Data'!N7142,'8760 Data'!O7142,'8760 Data'!P7142,'8760 Data'!Q7142,'8760 Data'!R7142,'8760 Data'!S7142,'8760 Data'!T7142,'8760 Data'!U7142)</f>
        <v>0</v>
      </c>
      <c r="I7142" s="591" t="e">
        <f>H7142/'Output Sheet'!$B$8</f>
        <v>#DIV/0!</v>
      </c>
      <c r="J7142" s="596"/>
      <c r="K7142" s="560"/>
      <c r="L7142" s="560"/>
      <c r="M7142" s="560"/>
      <c r="N7142" s="560"/>
      <c r="O7142" s="560"/>
      <c r="P7142" s="560"/>
      <c r="Q7142" s="560"/>
      <c r="R7142" s="560"/>
      <c r="S7142" s="560"/>
      <c r="T7142" s="560"/>
      <c r="U7142" s="560"/>
    </row>
    <row r="7143" spans="1:21">
      <c r="A7143" s="593">
        <f t="shared" si="666"/>
        <v>41572</v>
      </c>
      <c r="B7143" s="594">
        <v>41572.58374652778</v>
      </c>
      <c r="C7143" s="560">
        <f t="shared" si="667"/>
        <v>2013</v>
      </c>
      <c r="D7143" s="560">
        <f t="shared" si="668"/>
        <v>10</v>
      </c>
      <c r="E7143" s="560">
        <f t="shared" si="669"/>
        <v>25</v>
      </c>
      <c r="F7143" s="560">
        <f t="shared" si="670"/>
        <v>14</v>
      </c>
      <c r="G7143" s="595">
        <f t="shared" si="671"/>
        <v>6</v>
      </c>
      <c r="H7143" s="590">
        <f>CHOOSE('Output Sheet'!$B$4,'8760 Data'!J7143,'8760 Data'!K7143,'8760 Data'!L7143,'8760 Data'!M7143,'8760 Data'!N7143,'8760 Data'!O7143,'8760 Data'!P7143,'8760 Data'!Q7143,'8760 Data'!R7143,'8760 Data'!S7143,'8760 Data'!T7143,'8760 Data'!U7143)</f>
        <v>0</v>
      </c>
      <c r="I7143" s="591" t="e">
        <f>H7143/'Output Sheet'!$B$8</f>
        <v>#DIV/0!</v>
      </c>
      <c r="J7143" s="596"/>
      <c r="K7143" s="560"/>
      <c r="L7143" s="560"/>
      <c r="M7143" s="560"/>
      <c r="N7143" s="560"/>
      <c r="O7143" s="560"/>
      <c r="P7143" s="560"/>
      <c r="Q7143" s="560"/>
      <c r="R7143" s="560"/>
      <c r="S7143" s="560"/>
      <c r="T7143" s="560"/>
      <c r="U7143" s="560"/>
    </row>
    <row r="7144" spans="1:21">
      <c r="A7144" s="593">
        <f t="shared" si="666"/>
        <v>41572</v>
      </c>
      <c r="B7144" s="594">
        <v>41572.625413252317</v>
      </c>
      <c r="C7144" s="560">
        <f t="shared" si="667"/>
        <v>2013</v>
      </c>
      <c r="D7144" s="560">
        <f t="shared" si="668"/>
        <v>10</v>
      </c>
      <c r="E7144" s="560">
        <f t="shared" si="669"/>
        <v>25</v>
      </c>
      <c r="F7144" s="560">
        <f t="shared" si="670"/>
        <v>15</v>
      </c>
      <c r="G7144" s="595">
        <f t="shared" si="671"/>
        <v>6</v>
      </c>
      <c r="H7144" s="590">
        <f>CHOOSE('Output Sheet'!$B$4,'8760 Data'!J7144,'8760 Data'!K7144,'8760 Data'!L7144,'8760 Data'!M7144,'8760 Data'!N7144,'8760 Data'!O7144,'8760 Data'!P7144,'8760 Data'!Q7144,'8760 Data'!R7144,'8760 Data'!S7144,'8760 Data'!T7144,'8760 Data'!U7144)</f>
        <v>0</v>
      </c>
      <c r="I7144" s="591" t="e">
        <f>H7144/'Output Sheet'!$B$8</f>
        <v>#DIV/0!</v>
      </c>
      <c r="J7144" s="596"/>
      <c r="K7144" s="560"/>
      <c r="L7144" s="560"/>
      <c r="M7144" s="560"/>
      <c r="N7144" s="560"/>
      <c r="O7144" s="560"/>
      <c r="P7144" s="560"/>
      <c r="Q7144" s="560"/>
      <c r="R7144" s="560"/>
      <c r="S7144" s="560"/>
      <c r="T7144" s="560"/>
      <c r="U7144" s="560"/>
    </row>
    <row r="7145" spans="1:21">
      <c r="A7145" s="593">
        <f t="shared" si="666"/>
        <v>41572</v>
      </c>
      <c r="B7145" s="594">
        <v>41572.667079976854</v>
      </c>
      <c r="C7145" s="560">
        <f t="shared" si="667"/>
        <v>2013</v>
      </c>
      <c r="D7145" s="560">
        <f t="shared" si="668"/>
        <v>10</v>
      </c>
      <c r="E7145" s="560">
        <f t="shared" si="669"/>
        <v>25</v>
      </c>
      <c r="F7145" s="560">
        <f t="shared" si="670"/>
        <v>16</v>
      </c>
      <c r="G7145" s="595">
        <f t="shared" si="671"/>
        <v>6</v>
      </c>
      <c r="H7145" s="590">
        <f>CHOOSE('Output Sheet'!$B$4,'8760 Data'!J7145,'8760 Data'!K7145,'8760 Data'!L7145,'8760 Data'!M7145,'8760 Data'!N7145,'8760 Data'!O7145,'8760 Data'!P7145,'8760 Data'!Q7145,'8760 Data'!R7145,'8760 Data'!S7145,'8760 Data'!T7145,'8760 Data'!U7145)</f>
        <v>0</v>
      </c>
      <c r="I7145" s="591" t="e">
        <f>H7145/'Output Sheet'!$B$8</f>
        <v>#DIV/0!</v>
      </c>
      <c r="J7145" s="596"/>
      <c r="K7145" s="560"/>
      <c r="L7145" s="560"/>
      <c r="M7145" s="560"/>
      <c r="N7145" s="560"/>
      <c r="O7145" s="560"/>
      <c r="P7145" s="560"/>
      <c r="Q7145" s="560"/>
      <c r="R7145" s="560"/>
      <c r="S7145" s="560"/>
      <c r="T7145" s="560"/>
      <c r="U7145" s="560"/>
    </row>
    <row r="7146" spans="1:21">
      <c r="A7146" s="593">
        <f t="shared" si="666"/>
        <v>41572</v>
      </c>
      <c r="B7146" s="594">
        <v>41572.708746701392</v>
      </c>
      <c r="C7146" s="560">
        <f t="shared" si="667"/>
        <v>2013</v>
      </c>
      <c r="D7146" s="560">
        <f t="shared" si="668"/>
        <v>10</v>
      </c>
      <c r="E7146" s="560">
        <f t="shared" si="669"/>
        <v>25</v>
      </c>
      <c r="F7146" s="560">
        <f t="shared" si="670"/>
        <v>17</v>
      </c>
      <c r="G7146" s="595">
        <f t="shared" si="671"/>
        <v>6</v>
      </c>
      <c r="H7146" s="590">
        <f>CHOOSE('Output Sheet'!$B$4,'8760 Data'!J7146,'8760 Data'!K7146,'8760 Data'!L7146,'8760 Data'!M7146,'8760 Data'!N7146,'8760 Data'!O7146,'8760 Data'!P7146,'8760 Data'!Q7146,'8760 Data'!R7146,'8760 Data'!S7146,'8760 Data'!T7146,'8760 Data'!U7146)</f>
        <v>0</v>
      </c>
      <c r="I7146" s="591" t="e">
        <f>H7146/'Output Sheet'!$B$8</f>
        <v>#DIV/0!</v>
      </c>
      <c r="J7146" s="596"/>
      <c r="K7146" s="560"/>
      <c r="L7146" s="560"/>
      <c r="M7146" s="560"/>
      <c r="N7146" s="560"/>
      <c r="O7146" s="560"/>
      <c r="P7146" s="560"/>
      <c r="Q7146" s="560"/>
      <c r="R7146" s="560"/>
      <c r="S7146" s="560"/>
      <c r="T7146" s="560"/>
      <c r="U7146" s="560"/>
    </row>
    <row r="7147" spans="1:21">
      <c r="A7147" s="593">
        <f t="shared" si="666"/>
        <v>41572</v>
      </c>
      <c r="B7147" s="594">
        <v>41572.750413425929</v>
      </c>
      <c r="C7147" s="560">
        <f t="shared" si="667"/>
        <v>2013</v>
      </c>
      <c r="D7147" s="560">
        <f t="shared" si="668"/>
        <v>10</v>
      </c>
      <c r="E7147" s="560">
        <f t="shared" si="669"/>
        <v>25</v>
      </c>
      <c r="F7147" s="560">
        <f t="shared" si="670"/>
        <v>18</v>
      </c>
      <c r="G7147" s="595">
        <f t="shared" si="671"/>
        <v>6</v>
      </c>
      <c r="H7147" s="590">
        <f>CHOOSE('Output Sheet'!$B$4,'8760 Data'!J7147,'8760 Data'!K7147,'8760 Data'!L7147,'8760 Data'!M7147,'8760 Data'!N7147,'8760 Data'!O7147,'8760 Data'!P7147,'8760 Data'!Q7147,'8760 Data'!R7147,'8760 Data'!S7147,'8760 Data'!T7147,'8760 Data'!U7147)</f>
        <v>0</v>
      </c>
      <c r="I7147" s="591" t="e">
        <f>H7147/'Output Sheet'!$B$8</f>
        <v>#DIV/0!</v>
      </c>
      <c r="J7147" s="596"/>
      <c r="K7147" s="560"/>
      <c r="L7147" s="560"/>
      <c r="M7147" s="560"/>
      <c r="N7147" s="560"/>
      <c r="O7147" s="560"/>
      <c r="P7147" s="560"/>
      <c r="Q7147" s="560"/>
      <c r="R7147" s="560"/>
      <c r="S7147" s="560"/>
      <c r="T7147" s="560"/>
      <c r="U7147" s="560"/>
    </row>
    <row r="7148" spans="1:21">
      <c r="A7148" s="593">
        <f t="shared" si="666"/>
        <v>41572</v>
      </c>
      <c r="B7148" s="594">
        <v>41572.792080150466</v>
      </c>
      <c r="C7148" s="560">
        <f t="shared" si="667"/>
        <v>2013</v>
      </c>
      <c r="D7148" s="560">
        <f t="shared" si="668"/>
        <v>10</v>
      </c>
      <c r="E7148" s="560">
        <f t="shared" si="669"/>
        <v>25</v>
      </c>
      <c r="F7148" s="560">
        <f t="shared" si="670"/>
        <v>19</v>
      </c>
      <c r="G7148" s="595">
        <f t="shared" si="671"/>
        <v>6</v>
      </c>
      <c r="H7148" s="590">
        <f>CHOOSE('Output Sheet'!$B$4,'8760 Data'!J7148,'8760 Data'!K7148,'8760 Data'!L7148,'8760 Data'!M7148,'8760 Data'!N7148,'8760 Data'!O7148,'8760 Data'!P7148,'8760 Data'!Q7148,'8760 Data'!R7148,'8760 Data'!S7148,'8760 Data'!T7148,'8760 Data'!U7148)</f>
        <v>0</v>
      </c>
      <c r="I7148" s="591" t="e">
        <f>H7148/'Output Sheet'!$B$8</f>
        <v>#DIV/0!</v>
      </c>
      <c r="J7148" s="596"/>
      <c r="K7148" s="560"/>
      <c r="L7148" s="560"/>
      <c r="M7148" s="560"/>
      <c r="N7148" s="560"/>
      <c r="O7148" s="560"/>
      <c r="P7148" s="560"/>
      <c r="Q7148" s="560"/>
      <c r="R7148" s="560"/>
      <c r="S7148" s="560"/>
      <c r="T7148" s="560"/>
      <c r="U7148" s="560"/>
    </row>
    <row r="7149" spans="1:21">
      <c r="A7149" s="593">
        <f t="shared" si="666"/>
        <v>41572</v>
      </c>
      <c r="B7149" s="594">
        <v>41572.833746875003</v>
      </c>
      <c r="C7149" s="560">
        <f t="shared" si="667"/>
        <v>2013</v>
      </c>
      <c r="D7149" s="560">
        <f t="shared" si="668"/>
        <v>10</v>
      </c>
      <c r="E7149" s="560">
        <f t="shared" si="669"/>
        <v>25</v>
      </c>
      <c r="F7149" s="560">
        <f t="shared" si="670"/>
        <v>20</v>
      </c>
      <c r="G7149" s="595">
        <f t="shared" si="671"/>
        <v>6</v>
      </c>
      <c r="H7149" s="590">
        <f>CHOOSE('Output Sheet'!$B$4,'8760 Data'!J7149,'8760 Data'!K7149,'8760 Data'!L7149,'8760 Data'!M7149,'8760 Data'!N7149,'8760 Data'!O7149,'8760 Data'!P7149,'8760 Data'!Q7149,'8760 Data'!R7149,'8760 Data'!S7149,'8760 Data'!T7149,'8760 Data'!U7149)</f>
        <v>0</v>
      </c>
      <c r="I7149" s="591" t="e">
        <f>H7149/'Output Sheet'!$B$8</f>
        <v>#DIV/0!</v>
      </c>
      <c r="J7149" s="596"/>
      <c r="K7149" s="560"/>
      <c r="L7149" s="560"/>
      <c r="M7149" s="560"/>
      <c r="N7149" s="560"/>
      <c r="O7149" s="560"/>
      <c r="P7149" s="560"/>
      <c r="Q7149" s="560"/>
      <c r="R7149" s="560"/>
      <c r="S7149" s="560"/>
      <c r="T7149" s="560"/>
      <c r="U7149" s="560"/>
    </row>
    <row r="7150" spans="1:21">
      <c r="A7150" s="593">
        <f t="shared" si="666"/>
        <v>41572</v>
      </c>
      <c r="B7150" s="594">
        <v>41572.87541359954</v>
      </c>
      <c r="C7150" s="560">
        <f t="shared" si="667"/>
        <v>2013</v>
      </c>
      <c r="D7150" s="560">
        <f t="shared" si="668"/>
        <v>10</v>
      </c>
      <c r="E7150" s="560">
        <f t="shared" si="669"/>
        <v>25</v>
      </c>
      <c r="F7150" s="560">
        <f t="shared" si="670"/>
        <v>21</v>
      </c>
      <c r="G7150" s="595">
        <f t="shared" si="671"/>
        <v>6</v>
      </c>
      <c r="H7150" s="590">
        <f>CHOOSE('Output Sheet'!$B$4,'8760 Data'!J7150,'8760 Data'!K7150,'8760 Data'!L7150,'8760 Data'!M7150,'8760 Data'!N7150,'8760 Data'!O7150,'8760 Data'!P7150,'8760 Data'!Q7150,'8760 Data'!R7150,'8760 Data'!S7150,'8760 Data'!T7150,'8760 Data'!U7150)</f>
        <v>0</v>
      </c>
      <c r="I7150" s="591" t="e">
        <f>H7150/'Output Sheet'!$B$8</f>
        <v>#DIV/0!</v>
      </c>
      <c r="J7150" s="596"/>
      <c r="K7150" s="560"/>
      <c r="L7150" s="560"/>
      <c r="M7150" s="560"/>
      <c r="N7150" s="560"/>
      <c r="O7150" s="560"/>
      <c r="P7150" s="560"/>
      <c r="Q7150" s="560"/>
      <c r="R7150" s="560"/>
      <c r="S7150" s="560"/>
      <c r="T7150" s="560"/>
      <c r="U7150" s="560"/>
    </row>
    <row r="7151" spans="1:21">
      <c r="A7151" s="593">
        <f t="shared" si="666"/>
        <v>41572</v>
      </c>
      <c r="B7151" s="594">
        <v>41572.91708032407</v>
      </c>
      <c r="C7151" s="560">
        <f t="shared" si="667"/>
        <v>2013</v>
      </c>
      <c r="D7151" s="560">
        <f t="shared" si="668"/>
        <v>10</v>
      </c>
      <c r="E7151" s="560">
        <f t="shared" si="669"/>
        <v>25</v>
      </c>
      <c r="F7151" s="560">
        <f t="shared" si="670"/>
        <v>22</v>
      </c>
      <c r="G7151" s="595">
        <f t="shared" si="671"/>
        <v>6</v>
      </c>
      <c r="H7151" s="590">
        <f>CHOOSE('Output Sheet'!$B$4,'8760 Data'!J7151,'8760 Data'!K7151,'8760 Data'!L7151,'8760 Data'!M7151,'8760 Data'!N7151,'8760 Data'!O7151,'8760 Data'!P7151,'8760 Data'!Q7151,'8760 Data'!R7151,'8760 Data'!S7151,'8760 Data'!T7151,'8760 Data'!U7151)</f>
        <v>0</v>
      </c>
      <c r="I7151" s="591" t="e">
        <f>H7151/'Output Sheet'!$B$8</f>
        <v>#DIV/0!</v>
      </c>
      <c r="J7151" s="596"/>
      <c r="K7151" s="560"/>
      <c r="L7151" s="560"/>
      <c r="M7151" s="560"/>
      <c r="N7151" s="560"/>
      <c r="O7151" s="560"/>
      <c r="P7151" s="560"/>
      <c r="Q7151" s="560"/>
      <c r="R7151" s="560"/>
      <c r="S7151" s="560"/>
      <c r="T7151" s="560"/>
      <c r="U7151" s="560"/>
    </row>
    <row r="7152" spans="1:21">
      <c r="A7152" s="593">
        <f t="shared" si="666"/>
        <v>41572</v>
      </c>
      <c r="B7152" s="594">
        <v>41572.958747048608</v>
      </c>
      <c r="C7152" s="560">
        <f t="shared" si="667"/>
        <v>2013</v>
      </c>
      <c r="D7152" s="560">
        <f t="shared" si="668"/>
        <v>10</v>
      </c>
      <c r="E7152" s="560">
        <f t="shared" si="669"/>
        <v>25</v>
      </c>
      <c r="F7152" s="560">
        <f t="shared" si="670"/>
        <v>23</v>
      </c>
      <c r="G7152" s="595">
        <f t="shared" si="671"/>
        <v>6</v>
      </c>
      <c r="H7152" s="590">
        <f>CHOOSE('Output Sheet'!$B$4,'8760 Data'!J7152,'8760 Data'!K7152,'8760 Data'!L7152,'8760 Data'!M7152,'8760 Data'!N7152,'8760 Data'!O7152,'8760 Data'!P7152,'8760 Data'!Q7152,'8760 Data'!R7152,'8760 Data'!S7152,'8760 Data'!T7152,'8760 Data'!U7152)</f>
        <v>0</v>
      </c>
      <c r="I7152" s="591" t="e">
        <f>H7152/'Output Sheet'!$B$8</f>
        <v>#DIV/0!</v>
      </c>
      <c r="J7152" s="596"/>
      <c r="K7152" s="560"/>
      <c r="L7152" s="560"/>
      <c r="M7152" s="560"/>
      <c r="N7152" s="560"/>
      <c r="O7152" s="560"/>
      <c r="P7152" s="560"/>
      <c r="Q7152" s="560"/>
      <c r="R7152" s="560"/>
      <c r="S7152" s="560"/>
      <c r="T7152" s="560"/>
      <c r="U7152" s="560"/>
    </row>
    <row r="7153" spans="1:21">
      <c r="A7153" s="593">
        <f t="shared" si="666"/>
        <v>41573</v>
      </c>
      <c r="B7153" s="594">
        <v>41573.000413773145</v>
      </c>
      <c r="C7153" s="560">
        <f t="shared" si="667"/>
        <v>2013</v>
      </c>
      <c r="D7153" s="560">
        <f t="shared" si="668"/>
        <v>10</v>
      </c>
      <c r="E7153" s="560">
        <f t="shared" si="669"/>
        <v>26</v>
      </c>
      <c r="F7153" s="560">
        <f t="shared" si="670"/>
        <v>24</v>
      </c>
      <c r="G7153" s="595">
        <f t="shared" si="671"/>
        <v>7</v>
      </c>
      <c r="H7153" s="590">
        <f>CHOOSE('Output Sheet'!$B$4,'8760 Data'!J7153,'8760 Data'!K7153,'8760 Data'!L7153,'8760 Data'!M7153,'8760 Data'!N7153,'8760 Data'!O7153,'8760 Data'!P7153,'8760 Data'!Q7153,'8760 Data'!R7153,'8760 Data'!S7153,'8760 Data'!T7153,'8760 Data'!U7153)</f>
        <v>0</v>
      </c>
      <c r="I7153" s="591" t="e">
        <f>H7153/'Output Sheet'!$B$8</f>
        <v>#DIV/0!</v>
      </c>
      <c r="J7153" s="596"/>
      <c r="K7153" s="560"/>
      <c r="L7153" s="560"/>
      <c r="M7153" s="560"/>
      <c r="N7153" s="560"/>
      <c r="O7153" s="560"/>
      <c r="P7153" s="560"/>
      <c r="Q7153" s="560"/>
      <c r="R7153" s="560"/>
      <c r="S7153" s="560"/>
      <c r="T7153" s="560"/>
      <c r="U7153" s="560"/>
    </row>
    <row r="7154" spans="1:21">
      <c r="A7154" s="593">
        <f t="shared" si="666"/>
        <v>41573</v>
      </c>
      <c r="B7154" s="594">
        <v>41573.042080497682</v>
      </c>
      <c r="C7154" s="560">
        <f t="shared" si="667"/>
        <v>2013</v>
      </c>
      <c r="D7154" s="560">
        <f t="shared" si="668"/>
        <v>10</v>
      </c>
      <c r="E7154" s="560">
        <f t="shared" si="669"/>
        <v>26</v>
      </c>
      <c r="F7154" s="560">
        <f t="shared" si="670"/>
        <v>1</v>
      </c>
      <c r="G7154" s="595">
        <f t="shared" si="671"/>
        <v>7</v>
      </c>
      <c r="H7154" s="590">
        <f>CHOOSE('Output Sheet'!$B$4,'8760 Data'!J7154,'8760 Data'!K7154,'8760 Data'!L7154,'8760 Data'!M7154,'8760 Data'!N7154,'8760 Data'!O7154,'8760 Data'!P7154,'8760 Data'!Q7154,'8760 Data'!R7154,'8760 Data'!S7154,'8760 Data'!T7154,'8760 Data'!U7154)</f>
        <v>0</v>
      </c>
      <c r="I7154" s="591" t="e">
        <f>H7154/'Output Sheet'!$B$8</f>
        <v>#DIV/0!</v>
      </c>
      <c r="J7154" s="596"/>
      <c r="K7154" s="560"/>
      <c r="L7154" s="560"/>
      <c r="M7154" s="560"/>
      <c r="N7154" s="560"/>
      <c r="O7154" s="560"/>
      <c r="P7154" s="560"/>
      <c r="Q7154" s="560"/>
      <c r="R7154" s="560"/>
      <c r="S7154" s="560"/>
      <c r="T7154" s="560"/>
      <c r="U7154" s="560"/>
    </row>
    <row r="7155" spans="1:21">
      <c r="A7155" s="593">
        <f t="shared" si="666"/>
        <v>41573</v>
      </c>
      <c r="B7155" s="594">
        <v>41573.083747222219</v>
      </c>
      <c r="C7155" s="560">
        <f t="shared" si="667"/>
        <v>2013</v>
      </c>
      <c r="D7155" s="560">
        <f t="shared" si="668"/>
        <v>10</v>
      </c>
      <c r="E7155" s="560">
        <f t="shared" si="669"/>
        <v>26</v>
      </c>
      <c r="F7155" s="560">
        <f t="shared" si="670"/>
        <v>2</v>
      </c>
      <c r="G7155" s="595">
        <f t="shared" si="671"/>
        <v>7</v>
      </c>
      <c r="H7155" s="590">
        <f>CHOOSE('Output Sheet'!$B$4,'8760 Data'!J7155,'8760 Data'!K7155,'8760 Data'!L7155,'8760 Data'!M7155,'8760 Data'!N7155,'8760 Data'!O7155,'8760 Data'!P7155,'8760 Data'!Q7155,'8760 Data'!R7155,'8760 Data'!S7155,'8760 Data'!T7155,'8760 Data'!U7155)</f>
        <v>0</v>
      </c>
      <c r="I7155" s="591" t="e">
        <f>H7155/'Output Sheet'!$B$8</f>
        <v>#DIV/0!</v>
      </c>
      <c r="J7155" s="596"/>
      <c r="K7155" s="560"/>
      <c r="L7155" s="560"/>
      <c r="M7155" s="560"/>
      <c r="N7155" s="560"/>
      <c r="O7155" s="560"/>
      <c r="P7155" s="560"/>
      <c r="Q7155" s="560"/>
      <c r="R7155" s="560"/>
      <c r="S7155" s="560"/>
      <c r="T7155" s="560"/>
      <c r="U7155" s="560"/>
    </row>
    <row r="7156" spans="1:21">
      <c r="A7156" s="593">
        <f t="shared" si="666"/>
        <v>41573</v>
      </c>
      <c r="B7156" s="594">
        <v>41573.125413946756</v>
      </c>
      <c r="C7156" s="560">
        <f t="shared" si="667"/>
        <v>2013</v>
      </c>
      <c r="D7156" s="560">
        <f t="shared" si="668"/>
        <v>10</v>
      </c>
      <c r="E7156" s="560">
        <f t="shared" si="669"/>
        <v>26</v>
      </c>
      <c r="F7156" s="560">
        <f t="shared" si="670"/>
        <v>3</v>
      </c>
      <c r="G7156" s="595">
        <f t="shared" si="671"/>
        <v>7</v>
      </c>
      <c r="H7156" s="590">
        <f>CHOOSE('Output Sheet'!$B$4,'8760 Data'!J7156,'8760 Data'!K7156,'8760 Data'!L7156,'8760 Data'!M7156,'8760 Data'!N7156,'8760 Data'!O7156,'8760 Data'!P7156,'8760 Data'!Q7156,'8760 Data'!R7156,'8760 Data'!S7156,'8760 Data'!T7156,'8760 Data'!U7156)</f>
        <v>0</v>
      </c>
      <c r="I7156" s="591" t="e">
        <f>H7156/'Output Sheet'!$B$8</f>
        <v>#DIV/0!</v>
      </c>
      <c r="J7156" s="596"/>
      <c r="K7156" s="560"/>
      <c r="L7156" s="560"/>
      <c r="M7156" s="560"/>
      <c r="N7156" s="560"/>
      <c r="O7156" s="560"/>
      <c r="P7156" s="560"/>
      <c r="Q7156" s="560"/>
      <c r="R7156" s="560"/>
      <c r="S7156" s="560"/>
      <c r="T7156" s="560"/>
      <c r="U7156" s="560"/>
    </row>
    <row r="7157" spans="1:21">
      <c r="A7157" s="593">
        <f t="shared" si="666"/>
        <v>41573</v>
      </c>
      <c r="B7157" s="594">
        <v>41573.167080671294</v>
      </c>
      <c r="C7157" s="560">
        <f t="shared" si="667"/>
        <v>2013</v>
      </c>
      <c r="D7157" s="560">
        <f t="shared" si="668"/>
        <v>10</v>
      </c>
      <c r="E7157" s="560">
        <f t="shared" si="669"/>
        <v>26</v>
      </c>
      <c r="F7157" s="560">
        <f t="shared" si="670"/>
        <v>4</v>
      </c>
      <c r="G7157" s="595">
        <f t="shared" si="671"/>
        <v>7</v>
      </c>
      <c r="H7157" s="590">
        <f>CHOOSE('Output Sheet'!$B$4,'8760 Data'!J7157,'8760 Data'!K7157,'8760 Data'!L7157,'8760 Data'!M7157,'8760 Data'!N7157,'8760 Data'!O7157,'8760 Data'!P7157,'8760 Data'!Q7157,'8760 Data'!R7157,'8760 Data'!S7157,'8760 Data'!T7157,'8760 Data'!U7157)</f>
        <v>0</v>
      </c>
      <c r="I7157" s="591" t="e">
        <f>H7157/'Output Sheet'!$B$8</f>
        <v>#DIV/0!</v>
      </c>
      <c r="J7157" s="596"/>
      <c r="K7157" s="560"/>
      <c r="L7157" s="560"/>
      <c r="M7157" s="560"/>
      <c r="N7157" s="560"/>
      <c r="O7157" s="560"/>
      <c r="P7157" s="560"/>
      <c r="Q7157" s="560"/>
      <c r="R7157" s="560"/>
      <c r="S7157" s="560"/>
      <c r="T7157" s="560"/>
      <c r="U7157" s="560"/>
    </row>
    <row r="7158" spans="1:21">
      <c r="A7158" s="593">
        <f t="shared" si="666"/>
        <v>41573</v>
      </c>
      <c r="B7158" s="594">
        <v>41573.208747395831</v>
      </c>
      <c r="C7158" s="560">
        <f t="shared" si="667"/>
        <v>2013</v>
      </c>
      <c r="D7158" s="560">
        <f t="shared" si="668"/>
        <v>10</v>
      </c>
      <c r="E7158" s="560">
        <f t="shared" si="669"/>
        <v>26</v>
      </c>
      <c r="F7158" s="560">
        <f t="shared" si="670"/>
        <v>5</v>
      </c>
      <c r="G7158" s="595">
        <f t="shared" si="671"/>
        <v>7</v>
      </c>
      <c r="H7158" s="590">
        <f>CHOOSE('Output Sheet'!$B$4,'8760 Data'!J7158,'8760 Data'!K7158,'8760 Data'!L7158,'8760 Data'!M7158,'8760 Data'!N7158,'8760 Data'!O7158,'8760 Data'!P7158,'8760 Data'!Q7158,'8760 Data'!R7158,'8760 Data'!S7158,'8760 Data'!T7158,'8760 Data'!U7158)</f>
        <v>0</v>
      </c>
      <c r="I7158" s="591" t="e">
        <f>H7158/'Output Sheet'!$B$8</f>
        <v>#DIV/0!</v>
      </c>
      <c r="J7158" s="596"/>
      <c r="K7158" s="560"/>
      <c r="L7158" s="560"/>
      <c r="M7158" s="560"/>
      <c r="N7158" s="560"/>
      <c r="O7158" s="560"/>
      <c r="P7158" s="560"/>
      <c r="Q7158" s="560"/>
      <c r="R7158" s="560"/>
      <c r="S7158" s="560"/>
      <c r="T7158" s="560"/>
      <c r="U7158" s="560"/>
    </row>
    <row r="7159" spans="1:21">
      <c r="A7159" s="593">
        <f t="shared" si="666"/>
        <v>41573</v>
      </c>
      <c r="B7159" s="594">
        <v>41573.250414120368</v>
      </c>
      <c r="C7159" s="560">
        <f t="shared" si="667"/>
        <v>2013</v>
      </c>
      <c r="D7159" s="560">
        <f t="shared" si="668"/>
        <v>10</v>
      </c>
      <c r="E7159" s="560">
        <f t="shared" si="669"/>
        <v>26</v>
      </c>
      <c r="F7159" s="560">
        <f t="shared" si="670"/>
        <v>6</v>
      </c>
      <c r="G7159" s="595">
        <f t="shared" si="671"/>
        <v>7</v>
      </c>
      <c r="H7159" s="590">
        <f>CHOOSE('Output Sheet'!$B$4,'8760 Data'!J7159,'8760 Data'!K7159,'8760 Data'!L7159,'8760 Data'!M7159,'8760 Data'!N7159,'8760 Data'!O7159,'8760 Data'!P7159,'8760 Data'!Q7159,'8760 Data'!R7159,'8760 Data'!S7159,'8760 Data'!T7159,'8760 Data'!U7159)</f>
        <v>0</v>
      </c>
      <c r="I7159" s="591" t="e">
        <f>H7159/'Output Sheet'!$B$8</f>
        <v>#DIV/0!</v>
      </c>
      <c r="J7159" s="596"/>
      <c r="K7159" s="560"/>
      <c r="L7159" s="560"/>
      <c r="M7159" s="560"/>
      <c r="N7159" s="560"/>
      <c r="O7159" s="560"/>
      <c r="P7159" s="560"/>
      <c r="Q7159" s="560"/>
      <c r="R7159" s="560"/>
      <c r="S7159" s="560"/>
      <c r="T7159" s="560"/>
      <c r="U7159" s="560"/>
    </row>
    <row r="7160" spans="1:21">
      <c r="A7160" s="593">
        <f t="shared" si="666"/>
        <v>41573</v>
      </c>
      <c r="B7160" s="594">
        <v>41573.292080844905</v>
      </c>
      <c r="C7160" s="560">
        <f t="shared" si="667"/>
        <v>2013</v>
      </c>
      <c r="D7160" s="560">
        <f t="shared" si="668"/>
        <v>10</v>
      </c>
      <c r="E7160" s="560">
        <f t="shared" si="669"/>
        <v>26</v>
      </c>
      <c r="F7160" s="560">
        <f t="shared" si="670"/>
        <v>7</v>
      </c>
      <c r="G7160" s="595">
        <f t="shared" si="671"/>
        <v>7</v>
      </c>
      <c r="H7160" s="590">
        <f>CHOOSE('Output Sheet'!$B$4,'8760 Data'!J7160,'8760 Data'!K7160,'8760 Data'!L7160,'8760 Data'!M7160,'8760 Data'!N7160,'8760 Data'!O7160,'8760 Data'!P7160,'8760 Data'!Q7160,'8760 Data'!R7160,'8760 Data'!S7160,'8760 Data'!T7160,'8760 Data'!U7160)</f>
        <v>0</v>
      </c>
      <c r="I7160" s="591" t="e">
        <f>H7160/'Output Sheet'!$B$8</f>
        <v>#DIV/0!</v>
      </c>
      <c r="J7160" s="596"/>
      <c r="K7160" s="560"/>
      <c r="L7160" s="560"/>
      <c r="M7160" s="560"/>
      <c r="N7160" s="560"/>
      <c r="O7160" s="560"/>
      <c r="P7160" s="560"/>
      <c r="Q7160" s="560"/>
      <c r="R7160" s="560"/>
      <c r="S7160" s="560"/>
      <c r="T7160" s="560"/>
      <c r="U7160" s="560"/>
    </row>
    <row r="7161" spans="1:21">
      <c r="A7161" s="593">
        <f t="shared" si="666"/>
        <v>41573</v>
      </c>
      <c r="B7161" s="594">
        <v>41573.333747569442</v>
      </c>
      <c r="C7161" s="560">
        <f t="shared" si="667"/>
        <v>2013</v>
      </c>
      <c r="D7161" s="560">
        <f t="shared" si="668"/>
        <v>10</v>
      </c>
      <c r="E7161" s="560">
        <f t="shared" si="669"/>
        <v>26</v>
      </c>
      <c r="F7161" s="560">
        <f t="shared" si="670"/>
        <v>8</v>
      </c>
      <c r="G7161" s="595">
        <f t="shared" si="671"/>
        <v>7</v>
      </c>
      <c r="H7161" s="590">
        <f>CHOOSE('Output Sheet'!$B$4,'8760 Data'!J7161,'8760 Data'!K7161,'8760 Data'!L7161,'8760 Data'!M7161,'8760 Data'!N7161,'8760 Data'!O7161,'8760 Data'!P7161,'8760 Data'!Q7161,'8760 Data'!R7161,'8760 Data'!S7161,'8760 Data'!T7161,'8760 Data'!U7161)</f>
        <v>0</v>
      </c>
      <c r="I7161" s="591" t="e">
        <f>H7161/'Output Sheet'!$B$8</f>
        <v>#DIV/0!</v>
      </c>
      <c r="J7161" s="596"/>
      <c r="K7161" s="560"/>
      <c r="L7161" s="560"/>
      <c r="M7161" s="560"/>
      <c r="N7161" s="560"/>
      <c r="O7161" s="560"/>
      <c r="P7161" s="560"/>
      <c r="Q7161" s="560"/>
      <c r="R7161" s="560"/>
      <c r="S7161" s="560"/>
      <c r="T7161" s="560"/>
      <c r="U7161" s="560"/>
    </row>
    <row r="7162" spans="1:21">
      <c r="A7162" s="593">
        <f t="shared" si="666"/>
        <v>41573</v>
      </c>
      <c r="B7162" s="594">
        <v>41573.37541429398</v>
      </c>
      <c r="C7162" s="560">
        <f t="shared" si="667"/>
        <v>2013</v>
      </c>
      <c r="D7162" s="560">
        <f t="shared" si="668"/>
        <v>10</v>
      </c>
      <c r="E7162" s="560">
        <f t="shared" si="669"/>
        <v>26</v>
      </c>
      <c r="F7162" s="560">
        <f t="shared" si="670"/>
        <v>9</v>
      </c>
      <c r="G7162" s="595">
        <f t="shared" si="671"/>
        <v>7</v>
      </c>
      <c r="H7162" s="590">
        <f>CHOOSE('Output Sheet'!$B$4,'8760 Data'!J7162,'8760 Data'!K7162,'8760 Data'!L7162,'8760 Data'!M7162,'8760 Data'!N7162,'8760 Data'!O7162,'8760 Data'!P7162,'8760 Data'!Q7162,'8760 Data'!R7162,'8760 Data'!S7162,'8760 Data'!T7162,'8760 Data'!U7162)</f>
        <v>0</v>
      </c>
      <c r="I7162" s="591" t="e">
        <f>H7162/'Output Sheet'!$B$8</f>
        <v>#DIV/0!</v>
      </c>
      <c r="J7162" s="596"/>
      <c r="K7162" s="560"/>
      <c r="L7162" s="560"/>
      <c r="M7162" s="560"/>
      <c r="N7162" s="560"/>
      <c r="O7162" s="560"/>
      <c r="P7162" s="560"/>
      <c r="Q7162" s="560"/>
      <c r="R7162" s="560"/>
      <c r="S7162" s="560"/>
      <c r="T7162" s="560"/>
      <c r="U7162" s="560"/>
    </row>
    <row r="7163" spans="1:21">
      <c r="A7163" s="593">
        <f t="shared" si="666"/>
        <v>41573</v>
      </c>
      <c r="B7163" s="594">
        <v>41573.417081018517</v>
      </c>
      <c r="C7163" s="560">
        <f t="shared" si="667"/>
        <v>2013</v>
      </c>
      <c r="D7163" s="560">
        <f t="shared" si="668"/>
        <v>10</v>
      </c>
      <c r="E7163" s="560">
        <f t="shared" si="669"/>
        <v>26</v>
      </c>
      <c r="F7163" s="560">
        <f t="shared" si="670"/>
        <v>10</v>
      </c>
      <c r="G7163" s="595">
        <f t="shared" si="671"/>
        <v>7</v>
      </c>
      <c r="H7163" s="590">
        <f>CHOOSE('Output Sheet'!$B$4,'8760 Data'!J7163,'8760 Data'!K7163,'8760 Data'!L7163,'8760 Data'!M7163,'8760 Data'!N7163,'8760 Data'!O7163,'8760 Data'!P7163,'8760 Data'!Q7163,'8760 Data'!R7163,'8760 Data'!S7163,'8760 Data'!T7163,'8760 Data'!U7163)</f>
        <v>0</v>
      </c>
      <c r="I7163" s="591" t="e">
        <f>H7163/'Output Sheet'!$B$8</f>
        <v>#DIV/0!</v>
      </c>
      <c r="J7163" s="596"/>
      <c r="K7163" s="560"/>
      <c r="L7163" s="560"/>
      <c r="M7163" s="560"/>
      <c r="N7163" s="560"/>
      <c r="O7163" s="560"/>
      <c r="P7163" s="560"/>
      <c r="Q7163" s="560"/>
      <c r="R7163" s="560"/>
      <c r="S7163" s="560"/>
      <c r="T7163" s="560"/>
      <c r="U7163" s="560"/>
    </row>
    <row r="7164" spans="1:21">
      <c r="A7164" s="593">
        <f t="shared" si="666"/>
        <v>41573</v>
      </c>
      <c r="B7164" s="594">
        <v>41573.458747743054</v>
      </c>
      <c r="C7164" s="560">
        <f t="shared" si="667"/>
        <v>2013</v>
      </c>
      <c r="D7164" s="560">
        <f t="shared" si="668"/>
        <v>10</v>
      </c>
      <c r="E7164" s="560">
        <f t="shared" si="669"/>
        <v>26</v>
      </c>
      <c r="F7164" s="560">
        <f t="shared" si="670"/>
        <v>11</v>
      </c>
      <c r="G7164" s="595">
        <f t="shared" si="671"/>
        <v>7</v>
      </c>
      <c r="H7164" s="590">
        <f>CHOOSE('Output Sheet'!$B$4,'8760 Data'!J7164,'8760 Data'!K7164,'8760 Data'!L7164,'8760 Data'!M7164,'8760 Data'!N7164,'8760 Data'!O7164,'8760 Data'!P7164,'8760 Data'!Q7164,'8760 Data'!R7164,'8760 Data'!S7164,'8760 Data'!T7164,'8760 Data'!U7164)</f>
        <v>0</v>
      </c>
      <c r="I7164" s="591" t="e">
        <f>H7164/'Output Sheet'!$B$8</f>
        <v>#DIV/0!</v>
      </c>
      <c r="J7164" s="596"/>
      <c r="K7164" s="560"/>
      <c r="L7164" s="560"/>
      <c r="M7164" s="560"/>
      <c r="N7164" s="560"/>
      <c r="O7164" s="560"/>
      <c r="P7164" s="560"/>
      <c r="Q7164" s="560"/>
      <c r="R7164" s="560"/>
      <c r="S7164" s="560"/>
      <c r="T7164" s="560"/>
      <c r="U7164" s="560"/>
    </row>
    <row r="7165" spans="1:21">
      <c r="A7165" s="593">
        <f t="shared" si="666"/>
        <v>41573</v>
      </c>
      <c r="B7165" s="594">
        <v>41573.500414467591</v>
      </c>
      <c r="C7165" s="560">
        <f t="shared" si="667"/>
        <v>2013</v>
      </c>
      <c r="D7165" s="560">
        <f t="shared" si="668"/>
        <v>10</v>
      </c>
      <c r="E7165" s="560">
        <f t="shared" si="669"/>
        <v>26</v>
      </c>
      <c r="F7165" s="560">
        <f t="shared" si="670"/>
        <v>12</v>
      </c>
      <c r="G7165" s="595">
        <f t="shared" si="671"/>
        <v>7</v>
      </c>
      <c r="H7165" s="590">
        <f>CHOOSE('Output Sheet'!$B$4,'8760 Data'!J7165,'8760 Data'!K7165,'8760 Data'!L7165,'8760 Data'!M7165,'8760 Data'!N7165,'8760 Data'!O7165,'8760 Data'!P7165,'8760 Data'!Q7165,'8760 Data'!R7165,'8760 Data'!S7165,'8760 Data'!T7165,'8760 Data'!U7165)</f>
        <v>0</v>
      </c>
      <c r="I7165" s="591" t="e">
        <f>H7165/'Output Sheet'!$B$8</f>
        <v>#DIV/0!</v>
      </c>
      <c r="J7165" s="596"/>
      <c r="K7165" s="560"/>
      <c r="L7165" s="560"/>
      <c r="M7165" s="560"/>
      <c r="N7165" s="560"/>
      <c r="O7165" s="560"/>
      <c r="P7165" s="560"/>
      <c r="Q7165" s="560"/>
      <c r="R7165" s="560"/>
      <c r="S7165" s="560"/>
      <c r="T7165" s="560"/>
      <c r="U7165" s="560"/>
    </row>
    <row r="7166" spans="1:21">
      <c r="A7166" s="593">
        <f t="shared" si="666"/>
        <v>41573</v>
      </c>
      <c r="B7166" s="594">
        <v>41573.542081192129</v>
      </c>
      <c r="C7166" s="560">
        <f t="shared" si="667"/>
        <v>2013</v>
      </c>
      <c r="D7166" s="560">
        <f t="shared" si="668"/>
        <v>10</v>
      </c>
      <c r="E7166" s="560">
        <f t="shared" si="669"/>
        <v>26</v>
      </c>
      <c r="F7166" s="560">
        <f t="shared" si="670"/>
        <v>13</v>
      </c>
      <c r="G7166" s="595">
        <f t="shared" si="671"/>
        <v>7</v>
      </c>
      <c r="H7166" s="590">
        <f>CHOOSE('Output Sheet'!$B$4,'8760 Data'!J7166,'8760 Data'!K7166,'8760 Data'!L7166,'8760 Data'!M7166,'8760 Data'!N7166,'8760 Data'!O7166,'8760 Data'!P7166,'8760 Data'!Q7166,'8760 Data'!R7166,'8760 Data'!S7166,'8760 Data'!T7166,'8760 Data'!U7166)</f>
        <v>0</v>
      </c>
      <c r="I7166" s="591" t="e">
        <f>H7166/'Output Sheet'!$B$8</f>
        <v>#DIV/0!</v>
      </c>
      <c r="J7166" s="596"/>
      <c r="K7166" s="560"/>
      <c r="L7166" s="560"/>
      <c r="M7166" s="560"/>
      <c r="N7166" s="560"/>
      <c r="O7166" s="560"/>
      <c r="P7166" s="560"/>
      <c r="Q7166" s="560"/>
      <c r="R7166" s="560"/>
      <c r="S7166" s="560"/>
      <c r="T7166" s="560"/>
      <c r="U7166" s="560"/>
    </row>
    <row r="7167" spans="1:21">
      <c r="A7167" s="593">
        <f t="shared" si="666"/>
        <v>41573</v>
      </c>
      <c r="B7167" s="594">
        <v>41573.583747916666</v>
      </c>
      <c r="C7167" s="560">
        <f t="shared" si="667"/>
        <v>2013</v>
      </c>
      <c r="D7167" s="560">
        <f t="shared" si="668"/>
        <v>10</v>
      </c>
      <c r="E7167" s="560">
        <f t="shared" si="669"/>
        <v>26</v>
      </c>
      <c r="F7167" s="560">
        <f t="shared" si="670"/>
        <v>14</v>
      </c>
      <c r="G7167" s="595">
        <f t="shared" si="671"/>
        <v>7</v>
      </c>
      <c r="H7167" s="590">
        <f>CHOOSE('Output Sheet'!$B$4,'8760 Data'!J7167,'8760 Data'!K7167,'8760 Data'!L7167,'8760 Data'!M7167,'8760 Data'!N7167,'8760 Data'!O7167,'8760 Data'!P7167,'8760 Data'!Q7167,'8760 Data'!R7167,'8760 Data'!S7167,'8760 Data'!T7167,'8760 Data'!U7167)</f>
        <v>0</v>
      </c>
      <c r="I7167" s="591" t="e">
        <f>H7167/'Output Sheet'!$B$8</f>
        <v>#DIV/0!</v>
      </c>
      <c r="J7167" s="596"/>
      <c r="K7167" s="560"/>
      <c r="L7167" s="560"/>
      <c r="M7167" s="560"/>
      <c r="N7167" s="560"/>
      <c r="O7167" s="560"/>
      <c r="P7167" s="560"/>
      <c r="Q7167" s="560"/>
      <c r="R7167" s="560"/>
      <c r="S7167" s="560"/>
      <c r="T7167" s="560"/>
      <c r="U7167" s="560"/>
    </row>
    <row r="7168" spans="1:21">
      <c r="A7168" s="593">
        <f t="shared" si="666"/>
        <v>41573</v>
      </c>
      <c r="B7168" s="594">
        <v>41573.625414641203</v>
      </c>
      <c r="C7168" s="560">
        <f t="shared" si="667"/>
        <v>2013</v>
      </c>
      <c r="D7168" s="560">
        <f t="shared" si="668"/>
        <v>10</v>
      </c>
      <c r="E7168" s="560">
        <f t="shared" si="669"/>
        <v>26</v>
      </c>
      <c r="F7168" s="560">
        <f t="shared" si="670"/>
        <v>15</v>
      </c>
      <c r="G7168" s="595">
        <f t="shared" si="671"/>
        <v>7</v>
      </c>
      <c r="H7168" s="590">
        <f>CHOOSE('Output Sheet'!$B$4,'8760 Data'!J7168,'8760 Data'!K7168,'8760 Data'!L7168,'8760 Data'!M7168,'8760 Data'!N7168,'8760 Data'!O7168,'8760 Data'!P7168,'8760 Data'!Q7168,'8760 Data'!R7168,'8760 Data'!S7168,'8760 Data'!T7168,'8760 Data'!U7168)</f>
        <v>0</v>
      </c>
      <c r="I7168" s="591" t="e">
        <f>H7168/'Output Sheet'!$B$8</f>
        <v>#DIV/0!</v>
      </c>
      <c r="J7168" s="596"/>
      <c r="K7168" s="560"/>
      <c r="L7168" s="560"/>
      <c r="M7168" s="560"/>
      <c r="N7168" s="560"/>
      <c r="O7168" s="560"/>
      <c r="P7168" s="560"/>
      <c r="Q7168" s="560"/>
      <c r="R7168" s="560"/>
      <c r="S7168" s="560"/>
      <c r="T7168" s="560"/>
      <c r="U7168" s="560"/>
    </row>
    <row r="7169" spans="1:21">
      <c r="A7169" s="593">
        <f t="shared" si="666"/>
        <v>41573</v>
      </c>
      <c r="B7169" s="594">
        <v>41573.66708136574</v>
      </c>
      <c r="C7169" s="560">
        <f t="shared" si="667"/>
        <v>2013</v>
      </c>
      <c r="D7169" s="560">
        <f t="shared" si="668"/>
        <v>10</v>
      </c>
      <c r="E7169" s="560">
        <f t="shared" si="669"/>
        <v>26</v>
      </c>
      <c r="F7169" s="560">
        <f t="shared" si="670"/>
        <v>16</v>
      </c>
      <c r="G7169" s="595">
        <f t="shared" si="671"/>
        <v>7</v>
      </c>
      <c r="H7169" s="590">
        <f>CHOOSE('Output Sheet'!$B$4,'8760 Data'!J7169,'8760 Data'!K7169,'8760 Data'!L7169,'8760 Data'!M7169,'8760 Data'!N7169,'8760 Data'!O7169,'8760 Data'!P7169,'8760 Data'!Q7169,'8760 Data'!R7169,'8760 Data'!S7169,'8760 Data'!T7169,'8760 Data'!U7169)</f>
        <v>0</v>
      </c>
      <c r="I7169" s="591" t="e">
        <f>H7169/'Output Sheet'!$B$8</f>
        <v>#DIV/0!</v>
      </c>
      <c r="J7169" s="596"/>
      <c r="K7169" s="560"/>
      <c r="L7169" s="560"/>
      <c r="M7169" s="560"/>
      <c r="N7169" s="560"/>
      <c r="O7169" s="560"/>
      <c r="P7169" s="560"/>
      <c r="Q7169" s="560"/>
      <c r="R7169" s="560"/>
      <c r="S7169" s="560"/>
      <c r="T7169" s="560"/>
      <c r="U7169" s="560"/>
    </row>
    <row r="7170" spans="1:21">
      <c r="A7170" s="593">
        <f t="shared" si="666"/>
        <v>41573</v>
      </c>
      <c r="B7170" s="594">
        <v>41573.708748090277</v>
      </c>
      <c r="C7170" s="560">
        <f t="shared" si="667"/>
        <v>2013</v>
      </c>
      <c r="D7170" s="560">
        <f t="shared" si="668"/>
        <v>10</v>
      </c>
      <c r="E7170" s="560">
        <f t="shared" si="669"/>
        <v>26</v>
      </c>
      <c r="F7170" s="560">
        <f t="shared" si="670"/>
        <v>17</v>
      </c>
      <c r="G7170" s="595">
        <f t="shared" si="671"/>
        <v>7</v>
      </c>
      <c r="H7170" s="590">
        <f>CHOOSE('Output Sheet'!$B$4,'8760 Data'!J7170,'8760 Data'!K7170,'8760 Data'!L7170,'8760 Data'!M7170,'8760 Data'!N7170,'8760 Data'!O7170,'8760 Data'!P7170,'8760 Data'!Q7170,'8760 Data'!R7170,'8760 Data'!S7170,'8760 Data'!T7170,'8760 Data'!U7170)</f>
        <v>0</v>
      </c>
      <c r="I7170" s="591" t="e">
        <f>H7170/'Output Sheet'!$B$8</f>
        <v>#DIV/0!</v>
      </c>
      <c r="J7170" s="596"/>
      <c r="K7170" s="560"/>
      <c r="L7170" s="560"/>
      <c r="M7170" s="560"/>
      <c r="N7170" s="560"/>
      <c r="O7170" s="560"/>
      <c r="P7170" s="560"/>
      <c r="Q7170" s="560"/>
      <c r="R7170" s="560"/>
      <c r="S7170" s="560"/>
      <c r="T7170" s="560"/>
      <c r="U7170" s="560"/>
    </row>
    <row r="7171" spans="1:21">
      <c r="A7171" s="593">
        <f t="shared" ref="A7171:A7234" si="672">DATE(C7171,D7171,E7171)</f>
        <v>41573</v>
      </c>
      <c r="B7171" s="594">
        <v>41573.750414814815</v>
      </c>
      <c r="C7171" s="560">
        <f t="shared" ref="C7171:C7234" si="673">YEAR(B7171)</f>
        <v>2013</v>
      </c>
      <c r="D7171" s="560">
        <f t="shared" ref="D7171:D7234" si="674">MONTH(B7171)</f>
        <v>10</v>
      </c>
      <c r="E7171" s="560">
        <f t="shared" ref="E7171:E7234" si="675">DAY(B7171)</f>
        <v>26</v>
      </c>
      <c r="F7171" s="560">
        <f t="shared" ref="F7171:F7234" si="676">IF(HOUR(B7171)&lt;&gt;0,HOUR(B7171),24)</f>
        <v>18</v>
      </c>
      <c r="G7171" s="595">
        <f t="shared" ref="G7171:G7234" si="677">WEEKDAY(B7171,1)</f>
        <v>7</v>
      </c>
      <c r="H7171" s="590">
        <f>CHOOSE('Output Sheet'!$B$4,'8760 Data'!J7171,'8760 Data'!K7171,'8760 Data'!L7171,'8760 Data'!M7171,'8760 Data'!N7171,'8760 Data'!O7171,'8760 Data'!P7171,'8760 Data'!Q7171,'8760 Data'!R7171,'8760 Data'!S7171,'8760 Data'!T7171,'8760 Data'!U7171)</f>
        <v>0</v>
      </c>
      <c r="I7171" s="591" t="e">
        <f>H7171/'Output Sheet'!$B$8</f>
        <v>#DIV/0!</v>
      </c>
      <c r="J7171" s="596"/>
      <c r="K7171" s="560"/>
      <c r="L7171" s="560"/>
      <c r="M7171" s="560"/>
      <c r="N7171" s="560"/>
      <c r="O7171" s="560"/>
      <c r="P7171" s="560"/>
      <c r="Q7171" s="560"/>
      <c r="R7171" s="560"/>
      <c r="S7171" s="560"/>
      <c r="T7171" s="560"/>
      <c r="U7171" s="560"/>
    </row>
    <row r="7172" spans="1:21">
      <c r="A7172" s="593">
        <f t="shared" si="672"/>
        <v>41573</v>
      </c>
      <c r="B7172" s="594">
        <v>41573.792081539352</v>
      </c>
      <c r="C7172" s="560">
        <f t="shared" si="673"/>
        <v>2013</v>
      </c>
      <c r="D7172" s="560">
        <f t="shared" si="674"/>
        <v>10</v>
      </c>
      <c r="E7172" s="560">
        <f t="shared" si="675"/>
        <v>26</v>
      </c>
      <c r="F7172" s="560">
        <f t="shared" si="676"/>
        <v>19</v>
      </c>
      <c r="G7172" s="595">
        <f t="shared" si="677"/>
        <v>7</v>
      </c>
      <c r="H7172" s="590">
        <f>CHOOSE('Output Sheet'!$B$4,'8760 Data'!J7172,'8760 Data'!K7172,'8760 Data'!L7172,'8760 Data'!M7172,'8760 Data'!N7172,'8760 Data'!O7172,'8760 Data'!P7172,'8760 Data'!Q7172,'8760 Data'!R7172,'8760 Data'!S7172,'8760 Data'!T7172,'8760 Data'!U7172)</f>
        <v>0</v>
      </c>
      <c r="I7172" s="591" t="e">
        <f>H7172/'Output Sheet'!$B$8</f>
        <v>#DIV/0!</v>
      </c>
      <c r="J7172" s="596"/>
      <c r="K7172" s="560"/>
      <c r="L7172" s="560"/>
      <c r="M7172" s="560"/>
      <c r="N7172" s="560"/>
      <c r="O7172" s="560"/>
      <c r="P7172" s="560"/>
      <c r="Q7172" s="560"/>
      <c r="R7172" s="560"/>
      <c r="S7172" s="560"/>
      <c r="T7172" s="560"/>
      <c r="U7172" s="560"/>
    </row>
    <row r="7173" spans="1:21">
      <c r="A7173" s="593">
        <f t="shared" si="672"/>
        <v>41573</v>
      </c>
      <c r="B7173" s="594">
        <v>41573.833748263889</v>
      </c>
      <c r="C7173" s="560">
        <f t="shared" si="673"/>
        <v>2013</v>
      </c>
      <c r="D7173" s="560">
        <f t="shared" si="674"/>
        <v>10</v>
      </c>
      <c r="E7173" s="560">
        <f t="shared" si="675"/>
        <v>26</v>
      </c>
      <c r="F7173" s="560">
        <f t="shared" si="676"/>
        <v>20</v>
      </c>
      <c r="G7173" s="595">
        <f t="shared" si="677"/>
        <v>7</v>
      </c>
      <c r="H7173" s="590">
        <f>CHOOSE('Output Sheet'!$B$4,'8760 Data'!J7173,'8760 Data'!K7173,'8760 Data'!L7173,'8760 Data'!M7173,'8760 Data'!N7173,'8760 Data'!O7173,'8760 Data'!P7173,'8760 Data'!Q7173,'8760 Data'!R7173,'8760 Data'!S7173,'8760 Data'!T7173,'8760 Data'!U7173)</f>
        <v>0</v>
      </c>
      <c r="I7173" s="591" t="e">
        <f>H7173/'Output Sheet'!$B$8</f>
        <v>#DIV/0!</v>
      </c>
      <c r="J7173" s="596"/>
      <c r="K7173" s="560"/>
      <c r="L7173" s="560"/>
      <c r="M7173" s="560"/>
      <c r="N7173" s="560"/>
      <c r="O7173" s="560"/>
      <c r="P7173" s="560"/>
      <c r="Q7173" s="560"/>
      <c r="R7173" s="560"/>
      <c r="S7173" s="560"/>
      <c r="T7173" s="560"/>
      <c r="U7173" s="560"/>
    </row>
    <row r="7174" spans="1:21">
      <c r="A7174" s="593">
        <f t="shared" si="672"/>
        <v>41573</v>
      </c>
      <c r="B7174" s="594">
        <v>41573.875414988426</v>
      </c>
      <c r="C7174" s="560">
        <f t="shared" si="673"/>
        <v>2013</v>
      </c>
      <c r="D7174" s="560">
        <f t="shared" si="674"/>
        <v>10</v>
      </c>
      <c r="E7174" s="560">
        <f t="shared" si="675"/>
        <v>26</v>
      </c>
      <c r="F7174" s="560">
        <f t="shared" si="676"/>
        <v>21</v>
      </c>
      <c r="G7174" s="595">
        <f t="shared" si="677"/>
        <v>7</v>
      </c>
      <c r="H7174" s="590">
        <f>CHOOSE('Output Sheet'!$B$4,'8760 Data'!J7174,'8760 Data'!K7174,'8760 Data'!L7174,'8760 Data'!M7174,'8760 Data'!N7174,'8760 Data'!O7174,'8760 Data'!P7174,'8760 Data'!Q7174,'8760 Data'!R7174,'8760 Data'!S7174,'8760 Data'!T7174,'8760 Data'!U7174)</f>
        <v>0</v>
      </c>
      <c r="I7174" s="591" t="e">
        <f>H7174/'Output Sheet'!$B$8</f>
        <v>#DIV/0!</v>
      </c>
      <c r="J7174" s="596"/>
      <c r="K7174" s="560"/>
      <c r="L7174" s="560"/>
      <c r="M7174" s="560"/>
      <c r="N7174" s="560"/>
      <c r="O7174" s="560"/>
      <c r="P7174" s="560"/>
      <c r="Q7174" s="560"/>
      <c r="R7174" s="560"/>
      <c r="S7174" s="560"/>
      <c r="T7174" s="560"/>
      <c r="U7174" s="560"/>
    </row>
    <row r="7175" spans="1:21">
      <c r="A7175" s="593">
        <f t="shared" si="672"/>
        <v>41573</v>
      </c>
      <c r="B7175" s="594">
        <v>41573.917081712963</v>
      </c>
      <c r="C7175" s="560">
        <f t="shared" si="673"/>
        <v>2013</v>
      </c>
      <c r="D7175" s="560">
        <f t="shared" si="674"/>
        <v>10</v>
      </c>
      <c r="E7175" s="560">
        <f t="shared" si="675"/>
        <v>26</v>
      </c>
      <c r="F7175" s="560">
        <f t="shared" si="676"/>
        <v>22</v>
      </c>
      <c r="G7175" s="595">
        <f t="shared" si="677"/>
        <v>7</v>
      </c>
      <c r="H7175" s="590">
        <f>CHOOSE('Output Sheet'!$B$4,'8760 Data'!J7175,'8760 Data'!K7175,'8760 Data'!L7175,'8760 Data'!M7175,'8760 Data'!N7175,'8760 Data'!O7175,'8760 Data'!P7175,'8760 Data'!Q7175,'8760 Data'!R7175,'8760 Data'!S7175,'8760 Data'!T7175,'8760 Data'!U7175)</f>
        <v>0</v>
      </c>
      <c r="I7175" s="591" t="e">
        <f>H7175/'Output Sheet'!$B$8</f>
        <v>#DIV/0!</v>
      </c>
      <c r="J7175" s="596"/>
      <c r="K7175" s="560"/>
      <c r="L7175" s="560"/>
      <c r="M7175" s="560"/>
      <c r="N7175" s="560"/>
      <c r="O7175" s="560"/>
      <c r="P7175" s="560"/>
      <c r="Q7175" s="560"/>
      <c r="R7175" s="560"/>
      <c r="S7175" s="560"/>
      <c r="T7175" s="560"/>
      <c r="U7175" s="560"/>
    </row>
    <row r="7176" spans="1:21">
      <c r="A7176" s="593">
        <f t="shared" si="672"/>
        <v>41573</v>
      </c>
      <c r="B7176" s="594">
        <v>41573.958748437501</v>
      </c>
      <c r="C7176" s="560">
        <f t="shared" si="673"/>
        <v>2013</v>
      </c>
      <c r="D7176" s="560">
        <f t="shared" si="674"/>
        <v>10</v>
      </c>
      <c r="E7176" s="560">
        <f t="shared" si="675"/>
        <v>26</v>
      </c>
      <c r="F7176" s="560">
        <f t="shared" si="676"/>
        <v>23</v>
      </c>
      <c r="G7176" s="595">
        <f t="shared" si="677"/>
        <v>7</v>
      </c>
      <c r="H7176" s="590">
        <f>CHOOSE('Output Sheet'!$B$4,'8760 Data'!J7176,'8760 Data'!K7176,'8760 Data'!L7176,'8760 Data'!M7176,'8760 Data'!N7176,'8760 Data'!O7176,'8760 Data'!P7176,'8760 Data'!Q7176,'8760 Data'!R7176,'8760 Data'!S7176,'8760 Data'!T7176,'8760 Data'!U7176)</f>
        <v>0</v>
      </c>
      <c r="I7176" s="591" t="e">
        <f>H7176/'Output Sheet'!$B$8</f>
        <v>#DIV/0!</v>
      </c>
      <c r="J7176" s="596"/>
      <c r="K7176" s="560"/>
      <c r="L7176" s="560"/>
      <c r="M7176" s="560"/>
      <c r="N7176" s="560"/>
      <c r="O7176" s="560"/>
      <c r="P7176" s="560"/>
      <c r="Q7176" s="560"/>
      <c r="R7176" s="560"/>
      <c r="S7176" s="560"/>
      <c r="T7176" s="560"/>
      <c r="U7176" s="560"/>
    </row>
    <row r="7177" spans="1:21">
      <c r="A7177" s="593">
        <f t="shared" si="672"/>
        <v>41574</v>
      </c>
      <c r="B7177" s="594">
        <v>41574.000415162038</v>
      </c>
      <c r="C7177" s="560">
        <f t="shared" si="673"/>
        <v>2013</v>
      </c>
      <c r="D7177" s="560">
        <f t="shared" si="674"/>
        <v>10</v>
      </c>
      <c r="E7177" s="560">
        <f t="shared" si="675"/>
        <v>27</v>
      </c>
      <c r="F7177" s="560">
        <f t="shared" si="676"/>
        <v>24</v>
      </c>
      <c r="G7177" s="595">
        <f t="shared" si="677"/>
        <v>1</v>
      </c>
      <c r="H7177" s="590">
        <f>CHOOSE('Output Sheet'!$B$4,'8760 Data'!J7177,'8760 Data'!K7177,'8760 Data'!L7177,'8760 Data'!M7177,'8760 Data'!N7177,'8760 Data'!O7177,'8760 Data'!P7177,'8760 Data'!Q7177,'8760 Data'!R7177,'8760 Data'!S7177,'8760 Data'!T7177,'8760 Data'!U7177)</f>
        <v>0</v>
      </c>
      <c r="I7177" s="591" t="e">
        <f>H7177/'Output Sheet'!$B$8</f>
        <v>#DIV/0!</v>
      </c>
      <c r="J7177" s="596"/>
      <c r="K7177" s="560"/>
      <c r="L7177" s="560"/>
      <c r="M7177" s="560"/>
      <c r="N7177" s="560"/>
      <c r="O7177" s="560"/>
      <c r="P7177" s="560"/>
      <c r="Q7177" s="560"/>
      <c r="R7177" s="560"/>
      <c r="S7177" s="560"/>
      <c r="T7177" s="560"/>
      <c r="U7177" s="560"/>
    </row>
    <row r="7178" spans="1:21">
      <c r="A7178" s="593">
        <f t="shared" si="672"/>
        <v>41574</v>
      </c>
      <c r="B7178" s="594">
        <v>41574.042081886575</v>
      </c>
      <c r="C7178" s="560">
        <f t="shared" si="673"/>
        <v>2013</v>
      </c>
      <c r="D7178" s="560">
        <f t="shared" si="674"/>
        <v>10</v>
      </c>
      <c r="E7178" s="560">
        <f t="shared" si="675"/>
        <v>27</v>
      </c>
      <c r="F7178" s="560">
        <f t="shared" si="676"/>
        <v>1</v>
      </c>
      <c r="G7178" s="595">
        <f t="shared" si="677"/>
        <v>1</v>
      </c>
      <c r="H7178" s="590">
        <f>CHOOSE('Output Sheet'!$B$4,'8760 Data'!J7178,'8760 Data'!K7178,'8760 Data'!L7178,'8760 Data'!M7178,'8760 Data'!N7178,'8760 Data'!O7178,'8760 Data'!P7178,'8760 Data'!Q7178,'8760 Data'!R7178,'8760 Data'!S7178,'8760 Data'!T7178,'8760 Data'!U7178)</f>
        <v>0</v>
      </c>
      <c r="I7178" s="591" t="e">
        <f>H7178/'Output Sheet'!$B$8</f>
        <v>#DIV/0!</v>
      </c>
      <c r="J7178" s="596"/>
      <c r="K7178" s="560"/>
      <c r="L7178" s="560"/>
      <c r="M7178" s="560"/>
      <c r="N7178" s="560"/>
      <c r="O7178" s="560"/>
      <c r="P7178" s="560"/>
      <c r="Q7178" s="560"/>
      <c r="R7178" s="560"/>
      <c r="S7178" s="560"/>
      <c r="T7178" s="560"/>
      <c r="U7178" s="560"/>
    </row>
    <row r="7179" spans="1:21">
      <c r="A7179" s="593">
        <f t="shared" si="672"/>
        <v>41574</v>
      </c>
      <c r="B7179" s="594">
        <v>41574.083748611112</v>
      </c>
      <c r="C7179" s="560">
        <f t="shared" si="673"/>
        <v>2013</v>
      </c>
      <c r="D7179" s="560">
        <f t="shared" si="674"/>
        <v>10</v>
      </c>
      <c r="E7179" s="560">
        <f t="shared" si="675"/>
        <v>27</v>
      </c>
      <c r="F7179" s="560">
        <f t="shared" si="676"/>
        <v>2</v>
      </c>
      <c r="G7179" s="595">
        <f t="shared" si="677"/>
        <v>1</v>
      </c>
      <c r="H7179" s="590">
        <f>CHOOSE('Output Sheet'!$B$4,'8760 Data'!J7179,'8760 Data'!K7179,'8760 Data'!L7179,'8760 Data'!M7179,'8760 Data'!N7179,'8760 Data'!O7179,'8760 Data'!P7179,'8760 Data'!Q7179,'8760 Data'!R7179,'8760 Data'!S7179,'8760 Data'!T7179,'8760 Data'!U7179)</f>
        <v>0</v>
      </c>
      <c r="I7179" s="591" t="e">
        <f>H7179/'Output Sheet'!$B$8</f>
        <v>#DIV/0!</v>
      </c>
      <c r="J7179" s="596"/>
      <c r="K7179" s="560"/>
      <c r="L7179" s="560"/>
      <c r="M7179" s="560"/>
      <c r="N7179" s="560"/>
      <c r="O7179" s="560"/>
      <c r="P7179" s="560"/>
      <c r="Q7179" s="560"/>
      <c r="R7179" s="560"/>
      <c r="S7179" s="560"/>
      <c r="T7179" s="560"/>
      <c r="U7179" s="560"/>
    </row>
    <row r="7180" spans="1:21">
      <c r="A7180" s="593">
        <f t="shared" si="672"/>
        <v>41574</v>
      </c>
      <c r="B7180" s="594">
        <v>41574.125415335649</v>
      </c>
      <c r="C7180" s="560">
        <f t="shared" si="673"/>
        <v>2013</v>
      </c>
      <c r="D7180" s="560">
        <f t="shared" si="674"/>
        <v>10</v>
      </c>
      <c r="E7180" s="560">
        <f t="shared" si="675"/>
        <v>27</v>
      </c>
      <c r="F7180" s="560">
        <f t="shared" si="676"/>
        <v>3</v>
      </c>
      <c r="G7180" s="595">
        <f t="shared" si="677"/>
        <v>1</v>
      </c>
      <c r="H7180" s="590">
        <f>CHOOSE('Output Sheet'!$B$4,'8760 Data'!J7180,'8760 Data'!K7180,'8760 Data'!L7180,'8760 Data'!M7180,'8760 Data'!N7180,'8760 Data'!O7180,'8760 Data'!P7180,'8760 Data'!Q7180,'8760 Data'!R7180,'8760 Data'!S7180,'8760 Data'!T7180,'8760 Data'!U7180)</f>
        <v>0</v>
      </c>
      <c r="I7180" s="591" t="e">
        <f>H7180/'Output Sheet'!$B$8</f>
        <v>#DIV/0!</v>
      </c>
      <c r="J7180" s="596"/>
      <c r="K7180" s="560"/>
      <c r="L7180" s="560"/>
      <c r="M7180" s="560"/>
      <c r="N7180" s="560"/>
      <c r="O7180" s="560"/>
      <c r="P7180" s="560"/>
      <c r="Q7180" s="560"/>
      <c r="R7180" s="560"/>
      <c r="S7180" s="560"/>
      <c r="T7180" s="560"/>
      <c r="U7180" s="560"/>
    </row>
    <row r="7181" spans="1:21">
      <c r="A7181" s="593">
        <f t="shared" si="672"/>
        <v>41574</v>
      </c>
      <c r="B7181" s="594">
        <v>41574.167082060187</v>
      </c>
      <c r="C7181" s="560">
        <f t="shared" si="673"/>
        <v>2013</v>
      </c>
      <c r="D7181" s="560">
        <f t="shared" si="674"/>
        <v>10</v>
      </c>
      <c r="E7181" s="560">
        <f t="shared" si="675"/>
        <v>27</v>
      </c>
      <c r="F7181" s="560">
        <f t="shared" si="676"/>
        <v>4</v>
      </c>
      <c r="G7181" s="595">
        <f t="shared" si="677"/>
        <v>1</v>
      </c>
      <c r="H7181" s="590">
        <f>CHOOSE('Output Sheet'!$B$4,'8760 Data'!J7181,'8760 Data'!K7181,'8760 Data'!L7181,'8760 Data'!M7181,'8760 Data'!N7181,'8760 Data'!O7181,'8760 Data'!P7181,'8760 Data'!Q7181,'8760 Data'!R7181,'8760 Data'!S7181,'8760 Data'!T7181,'8760 Data'!U7181)</f>
        <v>0</v>
      </c>
      <c r="I7181" s="591" t="e">
        <f>H7181/'Output Sheet'!$B$8</f>
        <v>#DIV/0!</v>
      </c>
      <c r="J7181" s="596"/>
      <c r="K7181" s="560"/>
      <c r="L7181" s="560"/>
      <c r="M7181" s="560"/>
      <c r="N7181" s="560"/>
      <c r="O7181" s="560"/>
      <c r="P7181" s="560"/>
      <c r="Q7181" s="560"/>
      <c r="R7181" s="560"/>
      <c r="S7181" s="560"/>
      <c r="T7181" s="560"/>
      <c r="U7181" s="560"/>
    </row>
    <row r="7182" spans="1:21">
      <c r="A7182" s="593">
        <f t="shared" si="672"/>
        <v>41574</v>
      </c>
      <c r="B7182" s="594">
        <v>41574.208748784724</v>
      </c>
      <c r="C7182" s="560">
        <f t="shared" si="673"/>
        <v>2013</v>
      </c>
      <c r="D7182" s="560">
        <f t="shared" si="674"/>
        <v>10</v>
      </c>
      <c r="E7182" s="560">
        <f t="shared" si="675"/>
        <v>27</v>
      </c>
      <c r="F7182" s="560">
        <f t="shared" si="676"/>
        <v>5</v>
      </c>
      <c r="G7182" s="595">
        <f t="shared" si="677"/>
        <v>1</v>
      </c>
      <c r="H7182" s="590">
        <f>CHOOSE('Output Sheet'!$B$4,'8760 Data'!J7182,'8760 Data'!K7182,'8760 Data'!L7182,'8760 Data'!M7182,'8760 Data'!N7182,'8760 Data'!O7182,'8760 Data'!P7182,'8760 Data'!Q7182,'8760 Data'!R7182,'8760 Data'!S7182,'8760 Data'!T7182,'8760 Data'!U7182)</f>
        <v>0</v>
      </c>
      <c r="I7182" s="591" t="e">
        <f>H7182/'Output Sheet'!$B$8</f>
        <v>#DIV/0!</v>
      </c>
      <c r="J7182" s="596"/>
      <c r="K7182" s="560"/>
      <c r="L7182" s="560"/>
      <c r="M7182" s="560"/>
      <c r="N7182" s="560"/>
      <c r="O7182" s="560"/>
      <c r="P7182" s="560"/>
      <c r="Q7182" s="560"/>
      <c r="R7182" s="560"/>
      <c r="S7182" s="560"/>
      <c r="T7182" s="560"/>
      <c r="U7182" s="560"/>
    </row>
    <row r="7183" spans="1:21">
      <c r="A7183" s="593">
        <f t="shared" si="672"/>
        <v>41574</v>
      </c>
      <c r="B7183" s="594">
        <v>41574.250415509261</v>
      </c>
      <c r="C7183" s="560">
        <f t="shared" si="673"/>
        <v>2013</v>
      </c>
      <c r="D7183" s="560">
        <f t="shared" si="674"/>
        <v>10</v>
      </c>
      <c r="E7183" s="560">
        <f t="shared" si="675"/>
        <v>27</v>
      </c>
      <c r="F7183" s="560">
        <f t="shared" si="676"/>
        <v>6</v>
      </c>
      <c r="G7183" s="595">
        <f t="shared" si="677"/>
        <v>1</v>
      </c>
      <c r="H7183" s="590">
        <f>CHOOSE('Output Sheet'!$B$4,'8760 Data'!J7183,'8760 Data'!K7183,'8760 Data'!L7183,'8760 Data'!M7183,'8760 Data'!N7183,'8760 Data'!O7183,'8760 Data'!P7183,'8760 Data'!Q7183,'8760 Data'!R7183,'8760 Data'!S7183,'8760 Data'!T7183,'8760 Data'!U7183)</f>
        <v>0</v>
      </c>
      <c r="I7183" s="591" t="e">
        <f>H7183/'Output Sheet'!$B$8</f>
        <v>#DIV/0!</v>
      </c>
      <c r="J7183" s="596"/>
      <c r="K7183" s="560"/>
      <c r="L7183" s="560"/>
      <c r="M7183" s="560"/>
      <c r="N7183" s="560"/>
      <c r="O7183" s="560"/>
      <c r="P7183" s="560"/>
      <c r="Q7183" s="560"/>
      <c r="R7183" s="560"/>
      <c r="S7183" s="560"/>
      <c r="T7183" s="560"/>
      <c r="U7183" s="560"/>
    </row>
    <row r="7184" spans="1:21">
      <c r="A7184" s="593">
        <f t="shared" si="672"/>
        <v>41574</v>
      </c>
      <c r="B7184" s="594">
        <v>41574.292082233798</v>
      </c>
      <c r="C7184" s="560">
        <f t="shared" si="673"/>
        <v>2013</v>
      </c>
      <c r="D7184" s="560">
        <f t="shared" si="674"/>
        <v>10</v>
      </c>
      <c r="E7184" s="560">
        <f t="shared" si="675"/>
        <v>27</v>
      </c>
      <c r="F7184" s="560">
        <f t="shared" si="676"/>
        <v>7</v>
      </c>
      <c r="G7184" s="595">
        <f t="shared" si="677"/>
        <v>1</v>
      </c>
      <c r="H7184" s="590">
        <f>CHOOSE('Output Sheet'!$B$4,'8760 Data'!J7184,'8760 Data'!K7184,'8760 Data'!L7184,'8760 Data'!M7184,'8760 Data'!N7184,'8760 Data'!O7184,'8760 Data'!P7184,'8760 Data'!Q7184,'8760 Data'!R7184,'8760 Data'!S7184,'8760 Data'!T7184,'8760 Data'!U7184)</f>
        <v>0</v>
      </c>
      <c r="I7184" s="591" t="e">
        <f>H7184/'Output Sheet'!$B$8</f>
        <v>#DIV/0!</v>
      </c>
      <c r="J7184" s="596"/>
      <c r="K7184" s="560"/>
      <c r="L7184" s="560"/>
      <c r="M7184" s="560"/>
      <c r="N7184" s="560"/>
      <c r="O7184" s="560"/>
      <c r="P7184" s="560"/>
      <c r="Q7184" s="560"/>
      <c r="R7184" s="560"/>
      <c r="S7184" s="560"/>
      <c r="T7184" s="560"/>
      <c r="U7184" s="560"/>
    </row>
    <row r="7185" spans="1:21">
      <c r="A7185" s="593">
        <f t="shared" si="672"/>
        <v>41574</v>
      </c>
      <c r="B7185" s="594">
        <v>41574.333748958335</v>
      </c>
      <c r="C7185" s="560">
        <f t="shared" si="673"/>
        <v>2013</v>
      </c>
      <c r="D7185" s="560">
        <f t="shared" si="674"/>
        <v>10</v>
      </c>
      <c r="E7185" s="560">
        <f t="shared" si="675"/>
        <v>27</v>
      </c>
      <c r="F7185" s="560">
        <f t="shared" si="676"/>
        <v>8</v>
      </c>
      <c r="G7185" s="595">
        <f t="shared" si="677"/>
        <v>1</v>
      </c>
      <c r="H7185" s="590">
        <f>CHOOSE('Output Sheet'!$B$4,'8760 Data'!J7185,'8760 Data'!K7185,'8760 Data'!L7185,'8760 Data'!M7185,'8760 Data'!N7185,'8760 Data'!O7185,'8760 Data'!P7185,'8760 Data'!Q7185,'8760 Data'!R7185,'8760 Data'!S7185,'8760 Data'!T7185,'8760 Data'!U7185)</f>
        <v>0</v>
      </c>
      <c r="I7185" s="591" t="e">
        <f>H7185/'Output Sheet'!$B$8</f>
        <v>#DIV/0!</v>
      </c>
      <c r="J7185" s="596"/>
      <c r="K7185" s="560"/>
      <c r="L7185" s="560"/>
      <c r="M7185" s="560"/>
      <c r="N7185" s="560"/>
      <c r="O7185" s="560"/>
      <c r="P7185" s="560"/>
      <c r="Q7185" s="560"/>
      <c r="R7185" s="560"/>
      <c r="S7185" s="560"/>
      <c r="T7185" s="560"/>
      <c r="U7185" s="560"/>
    </row>
    <row r="7186" spans="1:21">
      <c r="A7186" s="593">
        <f t="shared" si="672"/>
        <v>41574</v>
      </c>
      <c r="B7186" s="594">
        <v>41574.375415682873</v>
      </c>
      <c r="C7186" s="560">
        <f t="shared" si="673"/>
        <v>2013</v>
      </c>
      <c r="D7186" s="560">
        <f t="shared" si="674"/>
        <v>10</v>
      </c>
      <c r="E7186" s="560">
        <f t="shared" si="675"/>
        <v>27</v>
      </c>
      <c r="F7186" s="560">
        <f t="shared" si="676"/>
        <v>9</v>
      </c>
      <c r="G7186" s="595">
        <f t="shared" si="677"/>
        <v>1</v>
      </c>
      <c r="H7186" s="590">
        <f>CHOOSE('Output Sheet'!$B$4,'8760 Data'!J7186,'8760 Data'!K7186,'8760 Data'!L7186,'8760 Data'!M7186,'8760 Data'!N7186,'8760 Data'!O7186,'8760 Data'!P7186,'8760 Data'!Q7186,'8760 Data'!R7186,'8760 Data'!S7186,'8760 Data'!T7186,'8760 Data'!U7186)</f>
        <v>0</v>
      </c>
      <c r="I7186" s="591" t="e">
        <f>H7186/'Output Sheet'!$B$8</f>
        <v>#DIV/0!</v>
      </c>
      <c r="J7186" s="596"/>
      <c r="K7186" s="560"/>
      <c r="L7186" s="560"/>
      <c r="M7186" s="560"/>
      <c r="N7186" s="560"/>
      <c r="O7186" s="560"/>
      <c r="P7186" s="560"/>
      <c r="Q7186" s="560"/>
      <c r="R7186" s="560"/>
      <c r="S7186" s="560"/>
      <c r="T7186" s="560"/>
      <c r="U7186" s="560"/>
    </row>
    <row r="7187" spans="1:21">
      <c r="A7187" s="593">
        <f t="shared" si="672"/>
        <v>41574</v>
      </c>
      <c r="B7187" s="594">
        <v>41574.41708240741</v>
      </c>
      <c r="C7187" s="560">
        <f t="shared" si="673"/>
        <v>2013</v>
      </c>
      <c r="D7187" s="560">
        <f t="shared" si="674"/>
        <v>10</v>
      </c>
      <c r="E7187" s="560">
        <f t="shared" si="675"/>
        <v>27</v>
      </c>
      <c r="F7187" s="560">
        <f t="shared" si="676"/>
        <v>10</v>
      </c>
      <c r="G7187" s="595">
        <f t="shared" si="677"/>
        <v>1</v>
      </c>
      <c r="H7187" s="590">
        <f>CHOOSE('Output Sheet'!$B$4,'8760 Data'!J7187,'8760 Data'!K7187,'8760 Data'!L7187,'8760 Data'!M7187,'8760 Data'!N7187,'8760 Data'!O7187,'8760 Data'!P7187,'8760 Data'!Q7187,'8760 Data'!R7187,'8760 Data'!S7187,'8760 Data'!T7187,'8760 Data'!U7187)</f>
        <v>0</v>
      </c>
      <c r="I7187" s="591" t="e">
        <f>H7187/'Output Sheet'!$B$8</f>
        <v>#DIV/0!</v>
      </c>
      <c r="J7187" s="596"/>
      <c r="K7187" s="560"/>
      <c r="L7187" s="560"/>
      <c r="M7187" s="560"/>
      <c r="N7187" s="560"/>
      <c r="O7187" s="560"/>
      <c r="P7187" s="560"/>
      <c r="Q7187" s="560"/>
      <c r="R7187" s="560"/>
      <c r="S7187" s="560"/>
      <c r="T7187" s="560"/>
      <c r="U7187" s="560"/>
    </row>
    <row r="7188" spans="1:21">
      <c r="A7188" s="593">
        <f t="shared" si="672"/>
        <v>41574</v>
      </c>
      <c r="B7188" s="594">
        <v>41574.458749131947</v>
      </c>
      <c r="C7188" s="560">
        <f t="shared" si="673"/>
        <v>2013</v>
      </c>
      <c r="D7188" s="560">
        <f t="shared" si="674"/>
        <v>10</v>
      </c>
      <c r="E7188" s="560">
        <f t="shared" si="675"/>
        <v>27</v>
      </c>
      <c r="F7188" s="560">
        <f t="shared" si="676"/>
        <v>11</v>
      </c>
      <c r="G7188" s="595">
        <f t="shared" si="677"/>
        <v>1</v>
      </c>
      <c r="H7188" s="590">
        <f>CHOOSE('Output Sheet'!$B$4,'8760 Data'!J7188,'8760 Data'!K7188,'8760 Data'!L7188,'8760 Data'!M7188,'8760 Data'!N7188,'8760 Data'!O7188,'8760 Data'!P7188,'8760 Data'!Q7188,'8760 Data'!R7188,'8760 Data'!S7188,'8760 Data'!T7188,'8760 Data'!U7188)</f>
        <v>0</v>
      </c>
      <c r="I7188" s="591" t="e">
        <f>H7188/'Output Sheet'!$B$8</f>
        <v>#DIV/0!</v>
      </c>
      <c r="J7188" s="596"/>
      <c r="K7188" s="560"/>
      <c r="L7188" s="560"/>
      <c r="M7188" s="560"/>
      <c r="N7188" s="560"/>
      <c r="O7188" s="560"/>
      <c r="P7188" s="560"/>
      <c r="Q7188" s="560"/>
      <c r="R7188" s="560"/>
      <c r="S7188" s="560"/>
      <c r="T7188" s="560"/>
      <c r="U7188" s="560"/>
    </row>
    <row r="7189" spans="1:21">
      <c r="A7189" s="593">
        <f t="shared" si="672"/>
        <v>41574</v>
      </c>
      <c r="B7189" s="594">
        <v>41574.500415856484</v>
      </c>
      <c r="C7189" s="560">
        <f t="shared" si="673"/>
        <v>2013</v>
      </c>
      <c r="D7189" s="560">
        <f t="shared" si="674"/>
        <v>10</v>
      </c>
      <c r="E7189" s="560">
        <f t="shared" si="675"/>
        <v>27</v>
      </c>
      <c r="F7189" s="560">
        <f t="shared" si="676"/>
        <v>12</v>
      </c>
      <c r="G7189" s="595">
        <f t="shared" si="677"/>
        <v>1</v>
      </c>
      <c r="H7189" s="590">
        <f>CHOOSE('Output Sheet'!$B$4,'8760 Data'!J7189,'8760 Data'!K7189,'8760 Data'!L7189,'8760 Data'!M7189,'8760 Data'!N7189,'8760 Data'!O7189,'8760 Data'!P7189,'8760 Data'!Q7189,'8760 Data'!R7189,'8760 Data'!S7189,'8760 Data'!T7189,'8760 Data'!U7189)</f>
        <v>0</v>
      </c>
      <c r="I7189" s="591" t="e">
        <f>H7189/'Output Sheet'!$B$8</f>
        <v>#DIV/0!</v>
      </c>
      <c r="J7189" s="596"/>
      <c r="K7189" s="560"/>
      <c r="L7189" s="560"/>
      <c r="M7189" s="560"/>
      <c r="N7189" s="560"/>
      <c r="O7189" s="560"/>
      <c r="P7189" s="560"/>
      <c r="Q7189" s="560"/>
      <c r="R7189" s="560"/>
      <c r="S7189" s="560"/>
      <c r="T7189" s="560"/>
      <c r="U7189" s="560"/>
    </row>
    <row r="7190" spans="1:21">
      <c r="A7190" s="593">
        <f t="shared" si="672"/>
        <v>41574</v>
      </c>
      <c r="B7190" s="594">
        <v>41574.542082581022</v>
      </c>
      <c r="C7190" s="560">
        <f t="shared" si="673"/>
        <v>2013</v>
      </c>
      <c r="D7190" s="560">
        <f t="shared" si="674"/>
        <v>10</v>
      </c>
      <c r="E7190" s="560">
        <f t="shared" si="675"/>
        <v>27</v>
      </c>
      <c r="F7190" s="560">
        <f t="shared" si="676"/>
        <v>13</v>
      </c>
      <c r="G7190" s="595">
        <f t="shared" si="677"/>
        <v>1</v>
      </c>
      <c r="H7190" s="590">
        <f>CHOOSE('Output Sheet'!$B$4,'8760 Data'!J7190,'8760 Data'!K7190,'8760 Data'!L7190,'8760 Data'!M7190,'8760 Data'!N7190,'8760 Data'!O7190,'8760 Data'!P7190,'8760 Data'!Q7190,'8760 Data'!R7190,'8760 Data'!S7190,'8760 Data'!T7190,'8760 Data'!U7190)</f>
        <v>0</v>
      </c>
      <c r="I7190" s="591" t="e">
        <f>H7190/'Output Sheet'!$B$8</f>
        <v>#DIV/0!</v>
      </c>
      <c r="J7190" s="596"/>
      <c r="K7190" s="560"/>
      <c r="L7190" s="560"/>
      <c r="M7190" s="560"/>
      <c r="N7190" s="560"/>
      <c r="O7190" s="560"/>
      <c r="P7190" s="560"/>
      <c r="Q7190" s="560"/>
      <c r="R7190" s="560"/>
      <c r="S7190" s="560"/>
      <c r="T7190" s="560"/>
      <c r="U7190" s="560"/>
    </row>
    <row r="7191" spans="1:21">
      <c r="A7191" s="593">
        <f t="shared" si="672"/>
        <v>41574</v>
      </c>
      <c r="B7191" s="594">
        <v>41574.583749305559</v>
      </c>
      <c r="C7191" s="560">
        <f t="shared" si="673"/>
        <v>2013</v>
      </c>
      <c r="D7191" s="560">
        <f t="shared" si="674"/>
        <v>10</v>
      </c>
      <c r="E7191" s="560">
        <f t="shared" si="675"/>
        <v>27</v>
      </c>
      <c r="F7191" s="560">
        <f t="shared" si="676"/>
        <v>14</v>
      </c>
      <c r="G7191" s="595">
        <f t="shared" si="677"/>
        <v>1</v>
      </c>
      <c r="H7191" s="590">
        <f>CHOOSE('Output Sheet'!$B$4,'8760 Data'!J7191,'8760 Data'!K7191,'8760 Data'!L7191,'8760 Data'!M7191,'8760 Data'!N7191,'8760 Data'!O7191,'8760 Data'!P7191,'8760 Data'!Q7191,'8760 Data'!R7191,'8760 Data'!S7191,'8760 Data'!T7191,'8760 Data'!U7191)</f>
        <v>0</v>
      </c>
      <c r="I7191" s="591" t="e">
        <f>H7191/'Output Sheet'!$B$8</f>
        <v>#DIV/0!</v>
      </c>
      <c r="J7191" s="596"/>
      <c r="K7191" s="560"/>
      <c r="L7191" s="560"/>
      <c r="M7191" s="560"/>
      <c r="N7191" s="560"/>
      <c r="O7191" s="560"/>
      <c r="P7191" s="560"/>
      <c r="Q7191" s="560"/>
      <c r="R7191" s="560"/>
      <c r="S7191" s="560"/>
      <c r="T7191" s="560"/>
      <c r="U7191" s="560"/>
    </row>
    <row r="7192" spans="1:21">
      <c r="A7192" s="593">
        <f t="shared" si="672"/>
        <v>41574</v>
      </c>
      <c r="B7192" s="594">
        <v>41574.625416030096</v>
      </c>
      <c r="C7192" s="560">
        <f t="shared" si="673"/>
        <v>2013</v>
      </c>
      <c r="D7192" s="560">
        <f t="shared" si="674"/>
        <v>10</v>
      </c>
      <c r="E7192" s="560">
        <f t="shared" si="675"/>
        <v>27</v>
      </c>
      <c r="F7192" s="560">
        <f t="shared" si="676"/>
        <v>15</v>
      </c>
      <c r="G7192" s="595">
        <f t="shared" si="677"/>
        <v>1</v>
      </c>
      <c r="H7192" s="590">
        <f>CHOOSE('Output Sheet'!$B$4,'8760 Data'!J7192,'8760 Data'!K7192,'8760 Data'!L7192,'8760 Data'!M7192,'8760 Data'!N7192,'8760 Data'!O7192,'8760 Data'!P7192,'8760 Data'!Q7192,'8760 Data'!R7192,'8760 Data'!S7192,'8760 Data'!T7192,'8760 Data'!U7192)</f>
        <v>0</v>
      </c>
      <c r="I7192" s="591" t="e">
        <f>H7192/'Output Sheet'!$B$8</f>
        <v>#DIV/0!</v>
      </c>
      <c r="J7192" s="596"/>
      <c r="K7192" s="560"/>
      <c r="L7192" s="560"/>
      <c r="M7192" s="560"/>
      <c r="N7192" s="560"/>
      <c r="O7192" s="560"/>
      <c r="P7192" s="560"/>
      <c r="Q7192" s="560"/>
      <c r="R7192" s="560"/>
      <c r="S7192" s="560"/>
      <c r="T7192" s="560"/>
      <c r="U7192" s="560"/>
    </row>
    <row r="7193" spans="1:21">
      <c r="A7193" s="593">
        <f t="shared" si="672"/>
        <v>41574</v>
      </c>
      <c r="B7193" s="594">
        <v>41574.667082754633</v>
      </c>
      <c r="C7193" s="560">
        <f t="shared" si="673"/>
        <v>2013</v>
      </c>
      <c r="D7193" s="560">
        <f t="shared" si="674"/>
        <v>10</v>
      </c>
      <c r="E7193" s="560">
        <f t="shared" si="675"/>
        <v>27</v>
      </c>
      <c r="F7193" s="560">
        <f t="shared" si="676"/>
        <v>16</v>
      </c>
      <c r="G7193" s="595">
        <f t="shared" si="677"/>
        <v>1</v>
      </c>
      <c r="H7193" s="590">
        <f>CHOOSE('Output Sheet'!$B$4,'8760 Data'!J7193,'8760 Data'!K7193,'8760 Data'!L7193,'8760 Data'!M7193,'8760 Data'!N7193,'8760 Data'!O7193,'8760 Data'!P7193,'8760 Data'!Q7193,'8760 Data'!R7193,'8760 Data'!S7193,'8760 Data'!T7193,'8760 Data'!U7193)</f>
        <v>0</v>
      </c>
      <c r="I7193" s="591" t="e">
        <f>H7193/'Output Sheet'!$B$8</f>
        <v>#DIV/0!</v>
      </c>
      <c r="J7193" s="596"/>
      <c r="K7193" s="560"/>
      <c r="L7193" s="560"/>
      <c r="M7193" s="560"/>
      <c r="N7193" s="560"/>
      <c r="O7193" s="560"/>
      <c r="P7193" s="560"/>
      <c r="Q7193" s="560"/>
      <c r="R7193" s="560"/>
      <c r="S7193" s="560"/>
      <c r="T7193" s="560"/>
      <c r="U7193" s="560"/>
    </row>
    <row r="7194" spans="1:21">
      <c r="A7194" s="593">
        <f t="shared" si="672"/>
        <v>41574</v>
      </c>
      <c r="B7194" s="594">
        <v>41574.708749479163</v>
      </c>
      <c r="C7194" s="560">
        <f t="shared" si="673"/>
        <v>2013</v>
      </c>
      <c r="D7194" s="560">
        <f t="shared" si="674"/>
        <v>10</v>
      </c>
      <c r="E7194" s="560">
        <f t="shared" si="675"/>
        <v>27</v>
      </c>
      <c r="F7194" s="560">
        <f t="shared" si="676"/>
        <v>17</v>
      </c>
      <c r="G7194" s="595">
        <f t="shared" si="677"/>
        <v>1</v>
      </c>
      <c r="H7194" s="590">
        <f>CHOOSE('Output Sheet'!$B$4,'8760 Data'!J7194,'8760 Data'!K7194,'8760 Data'!L7194,'8760 Data'!M7194,'8760 Data'!N7194,'8760 Data'!O7194,'8760 Data'!P7194,'8760 Data'!Q7194,'8760 Data'!R7194,'8760 Data'!S7194,'8760 Data'!T7194,'8760 Data'!U7194)</f>
        <v>0</v>
      </c>
      <c r="I7194" s="591" t="e">
        <f>H7194/'Output Sheet'!$B$8</f>
        <v>#DIV/0!</v>
      </c>
      <c r="J7194" s="596"/>
      <c r="K7194" s="560"/>
      <c r="L7194" s="560"/>
      <c r="M7194" s="560"/>
      <c r="N7194" s="560"/>
      <c r="O7194" s="560"/>
      <c r="P7194" s="560"/>
      <c r="Q7194" s="560"/>
      <c r="R7194" s="560"/>
      <c r="S7194" s="560"/>
      <c r="T7194" s="560"/>
      <c r="U7194" s="560"/>
    </row>
    <row r="7195" spans="1:21">
      <c r="A7195" s="593">
        <f t="shared" si="672"/>
        <v>41574</v>
      </c>
      <c r="B7195" s="594">
        <v>41574.7504162037</v>
      </c>
      <c r="C7195" s="560">
        <f t="shared" si="673"/>
        <v>2013</v>
      </c>
      <c r="D7195" s="560">
        <f t="shared" si="674"/>
        <v>10</v>
      </c>
      <c r="E7195" s="560">
        <f t="shared" si="675"/>
        <v>27</v>
      </c>
      <c r="F7195" s="560">
        <f t="shared" si="676"/>
        <v>18</v>
      </c>
      <c r="G7195" s="595">
        <f t="shared" si="677"/>
        <v>1</v>
      </c>
      <c r="H7195" s="590">
        <f>CHOOSE('Output Sheet'!$B$4,'8760 Data'!J7195,'8760 Data'!K7195,'8760 Data'!L7195,'8760 Data'!M7195,'8760 Data'!N7195,'8760 Data'!O7195,'8760 Data'!P7195,'8760 Data'!Q7195,'8760 Data'!R7195,'8760 Data'!S7195,'8760 Data'!T7195,'8760 Data'!U7195)</f>
        <v>0</v>
      </c>
      <c r="I7195" s="591" t="e">
        <f>H7195/'Output Sheet'!$B$8</f>
        <v>#DIV/0!</v>
      </c>
      <c r="J7195" s="596"/>
      <c r="K7195" s="560"/>
      <c r="L7195" s="560"/>
      <c r="M7195" s="560"/>
      <c r="N7195" s="560"/>
      <c r="O7195" s="560"/>
      <c r="P7195" s="560"/>
      <c r="Q7195" s="560"/>
      <c r="R7195" s="560"/>
      <c r="S7195" s="560"/>
      <c r="T7195" s="560"/>
      <c r="U7195" s="560"/>
    </row>
    <row r="7196" spans="1:21">
      <c r="A7196" s="593">
        <f t="shared" si="672"/>
        <v>41574</v>
      </c>
      <c r="B7196" s="594">
        <v>41574.792082928238</v>
      </c>
      <c r="C7196" s="560">
        <f t="shared" si="673"/>
        <v>2013</v>
      </c>
      <c r="D7196" s="560">
        <f t="shared" si="674"/>
        <v>10</v>
      </c>
      <c r="E7196" s="560">
        <f t="shared" si="675"/>
        <v>27</v>
      </c>
      <c r="F7196" s="560">
        <f t="shared" si="676"/>
        <v>19</v>
      </c>
      <c r="G7196" s="595">
        <f t="shared" si="677"/>
        <v>1</v>
      </c>
      <c r="H7196" s="590">
        <f>CHOOSE('Output Sheet'!$B$4,'8760 Data'!J7196,'8760 Data'!K7196,'8760 Data'!L7196,'8760 Data'!M7196,'8760 Data'!N7196,'8760 Data'!O7196,'8760 Data'!P7196,'8760 Data'!Q7196,'8760 Data'!R7196,'8760 Data'!S7196,'8760 Data'!T7196,'8760 Data'!U7196)</f>
        <v>0</v>
      </c>
      <c r="I7196" s="591" t="e">
        <f>H7196/'Output Sheet'!$B$8</f>
        <v>#DIV/0!</v>
      </c>
      <c r="J7196" s="596"/>
      <c r="K7196" s="560"/>
      <c r="L7196" s="560"/>
      <c r="M7196" s="560"/>
      <c r="N7196" s="560"/>
      <c r="O7196" s="560"/>
      <c r="P7196" s="560"/>
      <c r="Q7196" s="560"/>
      <c r="R7196" s="560"/>
      <c r="S7196" s="560"/>
      <c r="T7196" s="560"/>
      <c r="U7196" s="560"/>
    </row>
    <row r="7197" spans="1:21">
      <c r="A7197" s="593">
        <f t="shared" si="672"/>
        <v>41574</v>
      </c>
      <c r="B7197" s="594">
        <v>41574.833749652775</v>
      </c>
      <c r="C7197" s="560">
        <f t="shared" si="673"/>
        <v>2013</v>
      </c>
      <c r="D7197" s="560">
        <f t="shared" si="674"/>
        <v>10</v>
      </c>
      <c r="E7197" s="560">
        <f t="shared" si="675"/>
        <v>27</v>
      </c>
      <c r="F7197" s="560">
        <f t="shared" si="676"/>
        <v>20</v>
      </c>
      <c r="G7197" s="595">
        <f t="shared" si="677"/>
        <v>1</v>
      </c>
      <c r="H7197" s="590">
        <f>CHOOSE('Output Sheet'!$B$4,'8760 Data'!J7197,'8760 Data'!K7197,'8760 Data'!L7197,'8760 Data'!M7197,'8760 Data'!N7197,'8760 Data'!O7197,'8760 Data'!P7197,'8760 Data'!Q7197,'8760 Data'!R7197,'8760 Data'!S7197,'8760 Data'!T7197,'8760 Data'!U7197)</f>
        <v>0</v>
      </c>
      <c r="I7197" s="591" t="e">
        <f>H7197/'Output Sheet'!$B$8</f>
        <v>#DIV/0!</v>
      </c>
      <c r="J7197" s="596"/>
      <c r="K7197" s="560"/>
      <c r="L7197" s="560"/>
      <c r="M7197" s="560"/>
      <c r="N7197" s="560"/>
      <c r="O7197" s="560"/>
      <c r="P7197" s="560"/>
      <c r="Q7197" s="560"/>
      <c r="R7197" s="560"/>
      <c r="S7197" s="560"/>
      <c r="T7197" s="560"/>
      <c r="U7197" s="560"/>
    </row>
    <row r="7198" spans="1:21">
      <c r="A7198" s="593">
        <f t="shared" si="672"/>
        <v>41574</v>
      </c>
      <c r="B7198" s="594">
        <v>41574.875416377312</v>
      </c>
      <c r="C7198" s="560">
        <f t="shared" si="673"/>
        <v>2013</v>
      </c>
      <c r="D7198" s="560">
        <f t="shared" si="674"/>
        <v>10</v>
      </c>
      <c r="E7198" s="560">
        <f t="shared" si="675"/>
        <v>27</v>
      </c>
      <c r="F7198" s="560">
        <f t="shared" si="676"/>
        <v>21</v>
      </c>
      <c r="G7198" s="595">
        <f t="shared" si="677"/>
        <v>1</v>
      </c>
      <c r="H7198" s="590">
        <f>CHOOSE('Output Sheet'!$B$4,'8760 Data'!J7198,'8760 Data'!K7198,'8760 Data'!L7198,'8760 Data'!M7198,'8760 Data'!N7198,'8760 Data'!O7198,'8760 Data'!P7198,'8760 Data'!Q7198,'8760 Data'!R7198,'8760 Data'!S7198,'8760 Data'!T7198,'8760 Data'!U7198)</f>
        <v>0</v>
      </c>
      <c r="I7198" s="591" t="e">
        <f>H7198/'Output Sheet'!$B$8</f>
        <v>#DIV/0!</v>
      </c>
      <c r="J7198" s="596"/>
      <c r="K7198" s="560"/>
      <c r="L7198" s="560"/>
      <c r="M7198" s="560"/>
      <c r="N7198" s="560"/>
      <c r="O7198" s="560"/>
      <c r="P7198" s="560"/>
      <c r="Q7198" s="560"/>
      <c r="R7198" s="560"/>
      <c r="S7198" s="560"/>
      <c r="T7198" s="560"/>
      <c r="U7198" s="560"/>
    </row>
    <row r="7199" spans="1:21">
      <c r="A7199" s="593">
        <f t="shared" si="672"/>
        <v>41574</v>
      </c>
      <c r="B7199" s="594">
        <v>41574.917083101849</v>
      </c>
      <c r="C7199" s="560">
        <f t="shared" si="673"/>
        <v>2013</v>
      </c>
      <c r="D7199" s="560">
        <f t="shared" si="674"/>
        <v>10</v>
      </c>
      <c r="E7199" s="560">
        <f t="shared" si="675"/>
        <v>27</v>
      </c>
      <c r="F7199" s="560">
        <f t="shared" si="676"/>
        <v>22</v>
      </c>
      <c r="G7199" s="595">
        <f t="shared" si="677"/>
        <v>1</v>
      </c>
      <c r="H7199" s="590">
        <f>CHOOSE('Output Sheet'!$B$4,'8760 Data'!J7199,'8760 Data'!K7199,'8760 Data'!L7199,'8760 Data'!M7199,'8760 Data'!N7199,'8760 Data'!O7199,'8760 Data'!P7199,'8760 Data'!Q7199,'8760 Data'!R7199,'8760 Data'!S7199,'8760 Data'!T7199,'8760 Data'!U7199)</f>
        <v>0</v>
      </c>
      <c r="I7199" s="591" t="e">
        <f>H7199/'Output Sheet'!$B$8</f>
        <v>#DIV/0!</v>
      </c>
      <c r="J7199" s="596"/>
      <c r="K7199" s="560"/>
      <c r="L7199" s="560"/>
      <c r="M7199" s="560"/>
      <c r="N7199" s="560"/>
      <c r="O7199" s="560"/>
      <c r="P7199" s="560"/>
      <c r="Q7199" s="560"/>
      <c r="R7199" s="560"/>
      <c r="S7199" s="560"/>
      <c r="T7199" s="560"/>
      <c r="U7199" s="560"/>
    </row>
    <row r="7200" spans="1:21">
      <c r="A7200" s="593">
        <f t="shared" si="672"/>
        <v>41574</v>
      </c>
      <c r="B7200" s="594">
        <v>41574.958749826386</v>
      </c>
      <c r="C7200" s="560">
        <f t="shared" si="673"/>
        <v>2013</v>
      </c>
      <c r="D7200" s="560">
        <f t="shared" si="674"/>
        <v>10</v>
      </c>
      <c r="E7200" s="560">
        <f t="shared" si="675"/>
        <v>27</v>
      </c>
      <c r="F7200" s="560">
        <f t="shared" si="676"/>
        <v>23</v>
      </c>
      <c r="G7200" s="595">
        <f t="shared" si="677"/>
        <v>1</v>
      </c>
      <c r="H7200" s="590">
        <f>CHOOSE('Output Sheet'!$B$4,'8760 Data'!J7200,'8760 Data'!K7200,'8760 Data'!L7200,'8760 Data'!M7200,'8760 Data'!N7200,'8760 Data'!O7200,'8760 Data'!P7200,'8760 Data'!Q7200,'8760 Data'!R7200,'8760 Data'!S7200,'8760 Data'!T7200,'8760 Data'!U7200)</f>
        <v>0</v>
      </c>
      <c r="I7200" s="591" t="e">
        <f>H7200/'Output Sheet'!$B$8</f>
        <v>#DIV/0!</v>
      </c>
      <c r="J7200" s="596"/>
      <c r="K7200" s="560"/>
      <c r="L7200" s="560"/>
      <c r="M7200" s="560"/>
      <c r="N7200" s="560"/>
      <c r="O7200" s="560"/>
      <c r="P7200" s="560"/>
      <c r="Q7200" s="560"/>
      <c r="R7200" s="560"/>
      <c r="S7200" s="560"/>
      <c r="T7200" s="560"/>
      <c r="U7200" s="560"/>
    </row>
    <row r="7201" spans="1:21">
      <c r="A7201" s="593">
        <f t="shared" si="672"/>
        <v>41575</v>
      </c>
      <c r="B7201" s="594">
        <v>41575.000416550924</v>
      </c>
      <c r="C7201" s="560">
        <f t="shared" si="673"/>
        <v>2013</v>
      </c>
      <c r="D7201" s="560">
        <f t="shared" si="674"/>
        <v>10</v>
      </c>
      <c r="E7201" s="560">
        <f t="shared" si="675"/>
        <v>28</v>
      </c>
      <c r="F7201" s="560">
        <f t="shared" si="676"/>
        <v>24</v>
      </c>
      <c r="G7201" s="595">
        <f t="shared" si="677"/>
        <v>2</v>
      </c>
      <c r="H7201" s="590">
        <f>CHOOSE('Output Sheet'!$B$4,'8760 Data'!J7201,'8760 Data'!K7201,'8760 Data'!L7201,'8760 Data'!M7201,'8760 Data'!N7201,'8760 Data'!O7201,'8760 Data'!P7201,'8760 Data'!Q7201,'8760 Data'!R7201,'8760 Data'!S7201,'8760 Data'!T7201,'8760 Data'!U7201)</f>
        <v>0</v>
      </c>
      <c r="I7201" s="591" t="e">
        <f>H7201/'Output Sheet'!$B$8</f>
        <v>#DIV/0!</v>
      </c>
      <c r="J7201" s="596"/>
      <c r="K7201" s="560"/>
      <c r="L7201" s="560"/>
      <c r="M7201" s="560"/>
      <c r="N7201" s="560"/>
      <c r="O7201" s="560"/>
      <c r="P7201" s="560"/>
      <c r="Q7201" s="560"/>
      <c r="R7201" s="560"/>
      <c r="S7201" s="560"/>
      <c r="T7201" s="560"/>
      <c r="U7201" s="560"/>
    </row>
    <row r="7202" spans="1:21">
      <c r="A7202" s="593">
        <f t="shared" si="672"/>
        <v>41575</v>
      </c>
      <c r="B7202" s="594">
        <v>41575.042083275461</v>
      </c>
      <c r="C7202" s="560">
        <f t="shared" si="673"/>
        <v>2013</v>
      </c>
      <c r="D7202" s="560">
        <f t="shared" si="674"/>
        <v>10</v>
      </c>
      <c r="E7202" s="560">
        <f t="shared" si="675"/>
        <v>28</v>
      </c>
      <c r="F7202" s="560">
        <f t="shared" si="676"/>
        <v>1</v>
      </c>
      <c r="G7202" s="595">
        <f t="shared" si="677"/>
        <v>2</v>
      </c>
      <c r="H7202" s="590">
        <f>CHOOSE('Output Sheet'!$B$4,'8760 Data'!J7202,'8760 Data'!K7202,'8760 Data'!L7202,'8760 Data'!M7202,'8760 Data'!N7202,'8760 Data'!O7202,'8760 Data'!P7202,'8760 Data'!Q7202,'8760 Data'!R7202,'8760 Data'!S7202,'8760 Data'!T7202,'8760 Data'!U7202)</f>
        <v>0</v>
      </c>
      <c r="I7202" s="591" t="e">
        <f>H7202/'Output Sheet'!$B$8</f>
        <v>#DIV/0!</v>
      </c>
      <c r="J7202" s="596"/>
      <c r="K7202" s="560"/>
      <c r="L7202" s="560"/>
      <c r="M7202" s="560"/>
      <c r="N7202" s="560"/>
      <c r="O7202" s="560"/>
      <c r="P7202" s="560"/>
      <c r="Q7202" s="560"/>
      <c r="R7202" s="560"/>
      <c r="S7202" s="560"/>
      <c r="T7202" s="560"/>
      <c r="U7202" s="560"/>
    </row>
    <row r="7203" spans="1:21">
      <c r="A7203" s="593">
        <f t="shared" si="672"/>
        <v>41575</v>
      </c>
      <c r="B7203" s="594">
        <v>41575.083749999998</v>
      </c>
      <c r="C7203" s="560">
        <f t="shared" si="673"/>
        <v>2013</v>
      </c>
      <c r="D7203" s="560">
        <f t="shared" si="674"/>
        <v>10</v>
      </c>
      <c r="E7203" s="560">
        <f t="shared" si="675"/>
        <v>28</v>
      </c>
      <c r="F7203" s="560">
        <f t="shared" si="676"/>
        <v>2</v>
      </c>
      <c r="G7203" s="595">
        <f t="shared" si="677"/>
        <v>2</v>
      </c>
      <c r="H7203" s="590">
        <f>CHOOSE('Output Sheet'!$B$4,'8760 Data'!J7203,'8760 Data'!K7203,'8760 Data'!L7203,'8760 Data'!M7203,'8760 Data'!N7203,'8760 Data'!O7203,'8760 Data'!P7203,'8760 Data'!Q7203,'8760 Data'!R7203,'8760 Data'!S7203,'8760 Data'!T7203,'8760 Data'!U7203)</f>
        <v>0</v>
      </c>
      <c r="I7203" s="591" t="e">
        <f>H7203/'Output Sheet'!$B$8</f>
        <v>#DIV/0!</v>
      </c>
      <c r="J7203" s="596"/>
      <c r="K7203" s="560"/>
      <c r="L7203" s="560"/>
      <c r="M7203" s="560"/>
      <c r="N7203" s="560"/>
      <c r="O7203" s="560"/>
      <c r="P7203" s="560"/>
      <c r="Q7203" s="560"/>
      <c r="R7203" s="560"/>
      <c r="S7203" s="560"/>
      <c r="T7203" s="560"/>
      <c r="U7203" s="560"/>
    </row>
    <row r="7204" spans="1:21">
      <c r="A7204" s="593">
        <f t="shared" si="672"/>
        <v>41575</v>
      </c>
      <c r="B7204" s="594">
        <v>41575.125416724535</v>
      </c>
      <c r="C7204" s="560">
        <f t="shared" si="673"/>
        <v>2013</v>
      </c>
      <c r="D7204" s="560">
        <f t="shared" si="674"/>
        <v>10</v>
      </c>
      <c r="E7204" s="560">
        <f t="shared" si="675"/>
        <v>28</v>
      </c>
      <c r="F7204" s="560">
        <f t="shared" si="676"/>
        <v>3</v>
      </c>
      <c r="G7204" s="595">
        <f t="shared" si="677"/>
        <v>2</v>
      </c>
      <c r="H7204" s="590">
        <f>CHOOSE('Output Sheet'!$B$4,'8760 Data'!J7204,'8760 Data'!K7204,'8760 Data'!L7204,'8760 Data'!M7204,'8760 Data'!N7204,'8760 Data'!O7204,'8760 Data'!P7204,'8760 Data'!Q7204,'8760 Data'!R7204,'8760 Data'!S7204,'8760 Data'!T7204,'8760 Data'!U7204)</f>
        <v>0</v>
      </c>
      <c r="I7204" s="591" t="e">
        <f>H7204/'Output Sheet'!$B$8</f>
        <v>#DIV/0!</v>
      </c>
      <c r="J7204" s="596"/>
      <c r="K7204" s="560"/>
      <c r="L7204" s="560"/>
      <c r="M7204" s="560"/>
      <c r="N7204" s="560"/>
      <c r="O7204" s="560"/>
      <c r="P7204" s="560"/>
      <c r="Q7204" s="560"/>
      <c r="R7204" s="560"/>
      <c r="S7204" s="560"/>
      <c r="T7204" s="560"/>
      <c r="U7204" s="560"/>
    </row>
    <row r="7205" spans="1:21">
      <c r="A7205" s="593">
        <f t="shared" si="672"/>
        <v>41575</v>
      </c>
      <c r="B7205" s="594">
        <v>41575.167083449072</v>
      </c>
      <c r="C7205" s="560">
        <f t="shared" si="673"/>
        <v>2013</v>
      </c>
      <c r="D7205" s="560">
        <f t="shared" si="674"/>
        <v>10</v>
      </c>
      <c r="E7205" s="560">
        <f t="shared" si="675"/>
        <v>28</v>
      </c>
      <c r="F7205" s="560">
        <f t="shared" si="676"/>
        <v>4</v>
      </c>
      <c r="G7205" s="595">
        <f t="shared" si="677"/>
        <v>2</v>
      </c>
      <c r="H7205" s="590">
        <f>CHOOSE('Output Sheet'!$B$4,'8760 Data'!J7205,'8760 Data'!K7205,'8760 Data'!L7205,'8760 Data'!M7205,'8760 Data'!N7205,'8760 Data'!O7205,'8760 Data'!P7205,'8760 Data'!Q7205,'8760 Data'!R7205,'8760 Data'!S7205,'8760 Data'!T7205,'8760 Data'!U7205)</f>
        <v>0</v>
      </c>
      <c r="I7205" s="591" t="e">
        <f>H7205/'Output Sheet'!$B$8</f>
        <v>#DIV/0!</v>
      </c>
      <c r="J7205" s="596"/>
      <c r="K7205" s="560"/>
      <c r="L7205" s="560"/>
      <c r="M7205" s="560"/>
      <c r="N7205" s="560"/>
      <c r="O7205" s="560"/>
      <c r="P7205" s="560"/>
      <c r="Q7205" s="560"/>
      <c r="R7205" s="560"/>
      <c r="S7205" s="560"/>
      <c r="T7205" s="560"/>
      <c r="U7205" s="560"/>
    </row>
    <row r="7206" spans="1:21">
      <c r="A7206" s="593">
        <f t="shared" si="672"/>
        <v>41575</v>
      </c>
      <c r="B7206" s="594">
        <v>41575.20875017361</v>
      </c>
      <c r="C7206" s="560">
        <f t="shared" si="673"/>
        <v>2013</v>
      </c>
      <c r="D7206" s="560">
        <f t="shared" si="674"/>
        <v>10</v>
      </c>
      <c r="E7206" s="560">
        <f t="shared" si="675"/>
        <v>28</v>
      </c>
      <c r="F7206" s="560">
        <f t="shared" si="676"/>
        <v>5</v>
      </c>
      <c r="G7206" s="595">
        <f t="shared" si="677"/>
        <v>2</v>
      </c>
      <c r="H7206" s="590">
        <f>CHOOSE('Output Sheet'!$B$4,'8760 Data'!J7206,'8760 Data'!K7206,'8760 Data'!L7206,'8760 Data'!M7206,'8760 Data'!N7206,'8760 Data'!O7206,'8760 Data'!P7206,'8760 Data'!Q7206,'8760 Data'!R7206,'8760 Data'!S7206,'8760 Data'!T7206,'8760 Data'!U7206)</f>
        <v>0</v>
      </c>
      <c r="I7206" s="591" t="e">
        <f>H7206/'Output Sheet'!$B$8</f>
        <v>#DIV/0!</v>
      </c>
      <c r="J7206" s="596"/>
      <c r="K7206" s="560"/>
      <c r="L7206" s="560"/>
      <c r="M7206" s="560"/>
      <c r="N7206" s="560"/>
      <c r="O7206" s="560"/>
      <c r="P7206" s="560"/>
      <c r="Q7206" s="560"/>
      <c r="R7206" s="560"/>
      <c r="S7206" s="560"/>
      <c r="T7206" s="560"/>
      <c r="U7206" s="560"/>
    </row>
    <row r="7207" spans="1:21">
      <c r="A7207" s="593">
        <f t="shared" si="672"/>
        <v>41575</v>
      </c>
      <c r="B7207" s="594">
        <v>41575.250416898147</v>
      </c>
      <c r="C7207" s="560">
        <f t="shared" si="673"/>
        <v>2013</v>
      </c>
      <c r="D7207" s="560">
        <f t="shared" si="674"/>
        <v>10</v>
      </c>
      <c r="E7207" s="560">
        <f t="shared" si="675"/>
        <v>28</v>
      </c>
      <c r="F7207" s="560">
        <f t="shared" si="676"/>
        <v>6</v>
      </c>
      <c r="G7207" s="595">
        <f t="shared" si="677"/>
        <v>2</v>
      </c>
      <c r="H7207" s="590">
        <f>CHOOSE('Output Sheet'!$B$4,'8760 Data'!J7207,'8760 Data'!K7207,'8760 Data'!L7207,'8760 Data'!M7207,'8760 Data'!N7207,'8760 Data'!O7207,'8760 Data'!P7207,'8760 Data'!Q7207,'8760 Data'!R7207,'8760 Data'!S7207,'8760 Data'!T7207,'8760 Data'!U7207)</f>
        <v>0</v>
      </c>
      <c r="I7207" s="591" t="e">
        <f>H7207/'Output Sheet'!$B$8</f>
        <v>#DIV/0!</v>
      </c>
      <c r="J7207" s="596"/>
      <c r="K7207" s="560"/>
      <c r="L7207" s="560"/>
      <c r="M7207" s="560"/>
      <c r="N7207" s="560"/>
      <c r="O7207" s="560"/>
      <c r="P7207" s="560"/>
      <c r="Q7207" s="560"/>
      <c r="R7207" s="560"/>
      <c r="S7207" s="560"/>
      <c r="T7207" s="560"/>
      <c r="U7207" s="560"/>
    </row>
    <row r="7208" spans="1:21">
      <c r="A7208" s="593">
        <f t="shared" si="672"/>
        <v>41575</v>
      </c>
      <c r="B7208" s="594">
        <v>41575.292083622684</v>
      </c>
      <c r="C7208" s="560">
        <f t="shared" si="673"/>
        <v>2013</v>
      </c>
      <c r="D7208" s="560">
        <f t="shared" si="674"/>
        <v>10</v>
      </c>
      <c r="E7208" s="560">
        <f t="shared" si="675"/>
        <v>28</v>
      </c>
      <c r="F7208" s="560">
        <f t="shared" si="676"/>
        <v>7</v>
      </c>
      <c r="G7208" s="595">
        <f t="shared" si="677"/>
        <v>2</v>
      </c>
      <c r="H7208" s="590">
        <f>CHOOSE('Output Sheet'!$B$4,'8760 Data'!J7208,'8760 Data'!K7208,'8760 Data'!L7208,'8760 Data'!M7208,'8760 Data'!N7208,'8760 Data'!O7208,'8760 Data'!P7208,'8760 Data'!Q7208,'8760 Data'!R7208,'8760 Data'!S7208,'8760 Data'!T7208,'8760 Data'!U7208)</f>
        <v>0</v>
      </c>
      <c r="I7208" s="591" t="e">
        <f>H7208/'Output Sheet'!$B$8</f>
        <v>#DIV/0!</v>
      </c>
      <c r="J7208" s="596"/>
      <c r="K7208" s="560"/>
      <c r="L7208" s="560"/>
      <c r="M7208" s="560"/>
      <c r="N7208" s="560"/>
      <c r="O7208" s="560"/>
      <c r="P7208" s="560"/>
      <c r="Q7208" s="560"/>
      <c r="R7208" s="560"/>
      <c r="S7208" s="560"/>
      <c r="T7208" s="560"/>
      <c r="U7208" s="560"/>
    </row>
    <row r="7209" spans="1:21">
      <c r="A7209" s="593">
        <f t="shared" si="672"/>
        <v>41575</v>
      </c>
      <c r="B7209" s="594">
        <v>41575.333750347221</v>
      </c>
      <c r="C7209" s="560">
        <f t="shared" si="673"/>
        <v>2013</v>
      </c>
      <c r="D7209" s="560">
        <f t="shared" si="674"/>
        <v>10</v>
      </c>
      <c r="E7209" s="560">
        <f t="shared" si="675"/>
        <v>28</v>
      </c>
      <c r="F7209" s="560">
        <f t="shared" si="676"/>
        <v>8</v>
      </c>
      <c r="G7209" s="595">
        <f t="shared" si="677"/>
        <v>2</v>
      </c>
      <c r="H7209" s="590">
        <f>CHOOSE('Output Sheet'!$B$4,'8760 Data'!J7209,'8760 Data'!K7209,'8760 Data'!L7209,'8760 Data'!M7209,'8760 Data'!N7209,'8760 Data'!O7209,'8760 Data'!P7209,'8760 Data'!Q7209,'8760 Data'!R7209,'8760 Data'!S7209,'8760 Data'!T7209,'8760 Data'!U7209)</f>
        <v>0</v>
      </c>
      <c r="I7209" s="591" t="e">
        <f>H7209/'Output Sheet'!$B$8</f>
        <v>#DIV/0!</v>
      </c>
      <c r="J7209" s="596"/>
      <c r="K7209" s="560"/>
      <c r="L7209" s="560"/>
      <c r="M7209" s="560"/>
      <c r="N7209" s="560"/>
      <c r="O7209" s="560"/>
      <c r="P7209" s="560"/>
      <c r="Q7209" s="560"/>
      <c r="R7209" s="560"/>
      <c r="S7209" s="560"/>
      <c r="T7209" s="560"/>
      <c r="U7209" s="560"/>
    </row>
    <row r="7210" spans="1:21">
      <c r="A7210" s="593">
        <f t="shared" si="672"/>
        <v>41575</v>
      </c>
      <c r="B7210" s="594">
        <v>41575.375417071758</v>
      </c>
      <c r="C7210" s="560">
        <f t="shared" si="673"/>
        <v>2013</v>
      </c>
      <c r="D7210" s="560">
        <f t="shared" si="674"/>
        <v>10</v>
      </c>
      <c r="E7210" s="560">
        <f t="shared" si="675"/>
        <v>28</v>
      </c>
      <c r="F7210" s="560">
        <f t="shared" si="676"/>
        <v>9</v>
      </c>
      <c r="G7210" s="595">
        <f t="shared" si="677"/>
        <v>2</v>
      </c>
      <c r="H7210" s="590">
        <f>CHOOSE('Output Sheet'!$B$4,'8760 Data'!J7210,'8760 Data'!K7210,'8760 Data'!L7210,'8760 Data'!M7210,'8760 Data'!N7210,'8760 Data'!O7210,'8760 Data'!P7210,'8760 Data'!Q7210,'8760 Data'!R7210,'8760 Data'!S7210,'8760 Data'!T7210,'8760 Data'!U7210)</f>
        <v>0</v>
      </c>
      <c r="I7210" s="591" t="e">
        <f>H7210/'Output Sheet'!$B$8</f>
        <v>#DIV/0!</v>
      </c>
      <c r="J7210" s="596"/>
      <c r="K7210" s="560"/>
      <c r="L7210" s="560"/>
      <c r="M7210" s="560"/>
      <c r="N7210" s="560"/>
      <c r="O7210" s="560"/>
      <c r="P7210" s="560"/>
      <c r="Q7210" s="560"/>
      <c r="R7210" s="560"/>
      <c r="S7210" s="560"/>
      <c r="T7210" s="560"/>
      <c r="U7210" s="560"/>
    </row>
    <row r="7211" spans="1:21">
      <c r="A7211" s="593">
        <f t="shared" si="672"/>
        <v>41575</v>
      </c>
      <c r="B7211" s="594">
        <v>41575.417083796296</v>
      </c>
      <c r="C7211" s="560">
        <f t="shared" si="673"/>
        <v>2013</v>
      </c>
      <c r="D7211" s="560">
        <f t="shared" si="674"/>
        <v>10</v>
      </c>
      <c r="E7211" s="560">
        <f t="shared" si="675"/>
        <v>28</v>
      </c>
      <c r="F7211" s="560">
        <f t="shared" si="676"/>
        <v>10</v>
      </c>
      <c r="G7211" s="595">
        <f t="shared" si="677"/>
        <v>2</v>
      </c>
      <c r="H7211" s="590">
        <f>CHOOSE('Output Sheet'!$B$4,'8760 Data'!J7211,'8760 Data'!K7211,'8760 Data'!L7211,'8760 Data'!M7211,'8760 Data'!N7211,'8760 Data'!O7211,'8760 Data'!P7211,'8760 Data'!Q7211,'8760 Data'!R7211,'8760 Data'!S7211,'8760 Data'!T7211,'8760 Data'!U7211)</f>
        <v>0</v>
      </c>
      <c r="I7211" s="591" t="e">
        <f>H7211/'Output Sheet'!$B$8</f>
        <v>#DIV/0!</v>
      </c>
      <c r="J7211" s="596"/>
      <c r="K7211" s="560"/>
      <c r="L7211" s="560"/>
      <c r="M7211" s="560"/>
      <c r="N7211" s="560"/>
      <c r="O7211" s="560"/>
      <c r="P7211" s="560"/>
      <c r="Q7211" s="560"/>
      <c r="R7211" s="560"/>
      <c r="S7211" s="560"/>
      <c r="T7211" s="560"/>
      <c r="U7211" s="560"/>
    </row>
    <row r="7212" spans="1:21">
      <c r="A7212" s="593">
        <f t="shared" si="672"/>
        <v>41575</v>
      </c>
      <c r="B7212" s="594">
        <v>41575.458750520833</v>
      </c>
      <c r="C7212" s="560">
        <f t="shared" si="673"/>
        <v>2013</v>
      </c>
      <c r="D7212" s="560">
        <f t="shared" si="674"/>
        <v>10</v>
      </c>
      <c r="E7212" s="560">
        <f t="shared" si="675"/>
        <v>28</v>
      </c>
      <c r="F7212" s="560">
        <f t="shared" si="676"/>
        <v>11</v>
      </c>
      <c r="G7212" s="595">
        <f t="shared" si="677"/>
        <v>2</v>
      </c>
      <c r="H7212" s="590">
        <f>CHOOSE('Output Sheet'!$B$4,'8760 Data'!J7212,'8760 Data'!K7212,'8760 Data'!L7212,'8760 Data'!M7212,'8760 Data'!N7212,'8760 Data'!O7212,'8760 Data'!P7212,'8760 Data'!Q7212,'8760 Data'!R7212,'8760 Data'!S7212,'8760 Data'!T7212,'8760 Data'!U7212)</f>
        <v>0</v>
      </c>
      <c r="I7212" s="591" t="e">
        <f>H7212/'Output Sheet'!$B$8</f>
        <v>#DIV/0!</v>
      </c>
      <c r="J7212" s="596"/>
      <c r="K7212" s="560"/>
      <c r="L7212" s="560"/>
      <c r="M7212" s="560"/>
      <c r="N7212" s="560"/>
      <c r="O7212" s="560"/>
      <c r="P7212" s="560"/>
      <c r="Q7212" s="560"/>
      <c r="R7212" s="560"/>
      <c r="S7212" s="560"/>
      <c r="T7212" s="560"/>
      <c r="U7212" s="560"/>
    </row>
    <row r="7213" spans="1:21">
      <c r="A7213" s="593">
        <f t="shared" si="672"/>
        <v>41575</v>
      </c>
      <c r="B7213" s="594">
        <v>41575.50041724537</v>
      </c>
      <c r="C7213" s="560">
        <f t="shared" si="673"/>
        <v>2013</v>
      </c>
      <c r="D7213" s="560">
        <f t="shared" si="674"/>
        <v>10</v>
      </c>
      <c r="E7213" s="560">
        <f t="shared" si="675"/>
        <v>28</v>
      </c>
      <c r="F7213" s="560">
        <f t="shared" si="676"/>
        <v>12</v>
      </c>
      <c r="G7213" s="595">
        <f t="shared" si="677"/>
        <v>2</v>
      </c>
      <c r="H7213" s="590">
        <f>CHOOSE('Output Sheet'!$B$4,'8760 Data'!J7213,'8760 Data'!K7213,'8760 Data'!L7213,'8760 Data'!M7213,'8760 Data'!N7213,'8760 Data'!O7213,'8760 Data'!P7213,'8760 Data'!Q7213,'8760 Data'!R7213,'8760 Data'!S7213,'8760 Data'!T7213,'8760 Data'!U7213)</f>
        <v>0</v>
      </c>
      <c r="I7213" s="591" t="e">
        <f>H7213/'Output Sheet'!$B$8</f>
        <v>#DIV/0!</v>
      </c>
      <c r="J7213" s="596"/>
      <c r="K7213" s="560"/>
      <c r="L7213" s="560"/>
      <c r="M7213" s="560"/>
      <c r="N7213" s="560"/>
      <c r="O7213" s="560"/>
      <c r="P7213" s="560"/>
      <c r="Q7213" s="560"/>
      <c r="R7213" s="560"/>
      <c r="S7213" s="560"/>
      <c r="T7213" s="560"/>
      <c r="U7213" s="560"/>
    </row>
    <row r="7214" spans="1:21">
      <c r="A7214" s="593">
        <f t="shared" si="672"/>
        <v>41575</v>
      </c>
      <c r="B7214" s="594">
        <v>41575.542083969907</v>
      </c>
      <c r="C7214" s="560">
        <f t="shared" si="673"/>
        <v>2013</v>
      </c>
      <c r="D7214" s="560">
        <f t="shared" si="674"/>
        <v>10</v>
      </c>
      <c r="E7214" s="560">
        <f t="shared" si="675"/>
        <v>28</v>
      </c>
      <c r="F7214" s="560">
        <f t="shared" si="676"/>
        <v>13</v>
      </c>
      <c r="G7214" s="595">
        <f t="shared" si="677"/>
        <v>2</v>
      </c>
      <c r="H7214" s="590">
        <f>CHOOSE('Output Sheet'!$B$4,'8760 Data'!J7214,'8760 Data'!K7214,'8760 Data'!L7214,'8760 Data'!M7214,'8760 Data'!N7214,'8760 Data'!O7214,'8760 Data'!P7214,'8760 Data'!Q7214,'8760 Data'!R7214,'8760 Data'!S7214,'8760 Data'!T7214,'8760 Data'!U7214)</f>
        <v>0</v>
      </c>
      <c r="I7214" s="591" t="e">
        <f>H7214/'Output Sheet'!$B$8</f>
        <v>#DIV/0!</v>
      </c>
      <c r="J7214" s="596"/>
      <c r="K7214" s="560"/>
      <c r="L7214" s="560"/>
      <c r="M7214" s="560"/>
      <c r="N7214" s="560"/>
      <c r="O7214" s="560"/>
      <c r="P7214" s="560"/>
      <c r="Q7214" s="560"/>
      <c r="R7214" s="560"/>
      <c r="S7214" s="560"/>
      <c r="T7214" s="560"/>
      <c r="U7214" s="560"/>
    </row>
    <row r="7215" spans="1:21">
      <c r="A7215" s="593">
        <f t="shared" si="672"/>
        <v>41575</v>
      </c>
      <c r="B7215" s="594">
        <v>41575.583750694444</v>
      </c>
      <c r="C7215" s="560">
        <f t="shared" si="673"/>
        <v>2013</v>
      </c>
      <c r="D7215" s="560">
        <f t="shared" si="674"/>
        <v>10</v>
      </c>
      <c r="E7215" s="560">
        <f t="shared" si="675"/>
        <v>28</v>
      </c>
      <c r="F7215" s="560">
        <f t="shared" si="676"/>
        <v>14</v>
      </c>
      <c r="G7215" s="595">
        <f t="shared" si="677"/>
        <v>2</v>
      </c>
      <c r="H7215" s="590">
        <f>CHOOSE('Output Sheet'!$B$4,'8760 Data'!J7215,'8760 Data'!K7215,'8760 Data'!L7215,'8760 Data'!M7215,'8760 Data'!N7215,'8760 Data'!O7215,'8760 Data'!P7215,'8760 Data'!Q7215,'8760 Data'!R7215,'8760 Data'!S7215,'8760 Data'!T7215,'8760 Data'!U7215)</f>
        <v>0</v>
      </c>
      <c r="I7215" s="591" t="e">
        <f>H7215/'Output Sheet'!$B$8</f>
        <v>#DIV/0!</v>
      </c>
      <c r="J7215" s="596"/>
      <c r="K7215" s="560"/>
      <c r="L7215" s="560"/>
      <c r="M7215" s="560"/>
      <c r="N7215" s="560"/>
      <c r="O7215" s="560"/>
      <c r="P7215" s="560"/>
      <c r="Q7215" s="560"/>
      <c r="R7215" s="560"/>
      <c r="S7215" s="560"/>
      <c r="T7215" s="560"/>
      <c r="U7215" s="560"/>
    </row>
    <row r="7216" spans="1:21">
      <c r="A7216" s="593">
        <f t="shared" si="672"/>
        <v>41575</v>
      </c>
      <c r="B7216" s="594">
        <v>41575.625417418982</v>
      </c>
      <c r="C7216" s="560">
        <f t="shared" si="673"/>
        <v>2013</v>
      </c>
      <c r="D7216" s="560">
        <f t="shared" si="674"/>
        <v>10</v>
      </c>
      <c r="E7216" s="560">
        <f t="shared" si="675"/>
        <v>28</v>
      </c>
      <c r="F7216" s="560">
        <f t="shared" si="676"/>
        <v>15</v>
      </c>
      <c r="G7216" s="595">
        <f t="shared" si="677"/>
        <v>2</v>
      </c>
      <c r="H7216" s="590">
        <f>CHOOSE('Output Sheet'!$B$4,'8760 Data'!J7216,'8760 Data'!K7216,'8760 Data'!L7216,'8760 Data'!M7216,'8760 Data'!N7216,'8760 Data'!O7216,'8760 Data'!P7216,'8760 Data'!Q7216,'8760 Data'!R7216,'8760 Data'!S7216,'8760 Data'!T7216,'8760 Data'!U7216)</f>
        <v>0</v>
      </c>
      <c r="I7216" s="591" t="e">
        <f>H7216/'Output Sheet'!$B$8</f>
        <v>#DIV/0!</v>
      </c>
      <c r="J7216" s="596"/>
      <c r="K7216" s="560"/>
      <c r="L7216" s="560"/>
      <c r="M7216" s="560"/>
      <c r="N7216" s="560"/>
      <c r="O7216" s="560"/>
      <c r="P7216" s="560"/>
      <c r="Q7216" s="560"/>
      <c r="R7216" s="560"/>
      <c r="S7216" s="560"/>
      <c r="T7216" s="560"/>
      <c r="U7216" s="560"/>
    </row>
    <row r="7217" spans="1:21">
      <c r="A7217" s="593">
        <f t="shared" si="672"/>
        <v>41575</v>
      </c>
      <c r="B7217" s="594">
        <v>41575.667084143519</v>
      </c>
      <c r="C7217" s="560">
        <f t="shared" si="673"/>
        <v>2013</v>
      </c>
      <c r="D7217" s="560">
        <f t="shared" si="674"/>
        <v>10</v>
      </c>
      <c r="E7217" s="560">
        <f t="shared" si="675"/>
        <v>28</v>
      </c>
      <c r="F7217" s="560">
        <f t="shared" si="676"/>
        <v>16</v>
      </c>
      <c r="G7217" s="595">
        <f t="shared" si="677"/>
        <v>2</v>
      </c>
      <c r="H7217" s="590">
        <f>CHOOSE('Output Sheet'!$B$4,'8760 Data'!J7217,'8760 Data'!K7217,'8760 Data'!L7217,'8760 Data'!M7217,'8760 Data'!N7217,'8760 Data'!O7217,'8760 Data'!P7217,'8760 Data'!Q7217,'8760 Data'!R7217,'8760 Data'!S7217,'8760 Data'!T7217,'8760 Data'!U7217)</f>
        <v>0</v>
      </c>
      <c r="I7217" s="591" t="e">
        <f>H7217/'Output Sheet'!$B$8</f>
        <v>#DIV/0!</v>
      </c>
      <c r="J7217" s="596"/>
      <c r="K7217" s="560"/>
      <c r="L7217" s="560"/>
      <c r="M7217" s="560"/>
      <c r="N7217" s="560"/>
      <c r="O7217" s="560"/>
      <c r="P7217" s="560"/>
      <c r="Q7217" s="560"/>
      <c r="R7217" s="560"/>
      <c r="S7217" s="560"/>
      <c r="T7217" s="560"/>
      <c r="U7217" s="560"/>
    </row>
    <row r="7218" spans="1:21">
      <c r="A7218" s="593">
        <f t="shared" si="672"/>
        <v>41575</v>
      </c>
      <c r="B7218" s="594">
        <v>41575.708750868056</v>
      </c>
      <c r="C7218" s="560">
        <f t="shared" si="673"/>
        <v>2013</v>
      </c>
      <c r="D7218" s="560">
        <f t="shared" si="674"/>
        <v>10</v>
      </c>
      <c r="E7218" s="560">
        <f t="shared" si="675"/>
        <v>28</v>
      </c>
      <c r="F7218" s="560">
        <f t="shared" si="676"/>
        <v>17</v>
      </c>
      <c r="G7218" s="595">
        <f t="shared" si="677"/>
        <v>2</v>
      </c>
      <c r="H7218" s="590">
        <f>CHOOSE('Output Sheet'!$B$4,'8760 Data'!J7218,'8760 Data'!K7218,'8760 Data'!L7218,'8760 Data'!M7218,'8760 Data'!N7218,'8760 Data'!O7218,'8760 Data'!P7218,'8760 Data'!Q7218,'8760 Data'!R7218,'8760 Data'!S7218,'8760 Data'!T7218,'8760 Data'!U7218)</f>
        <v>0</v>
      </c>
      <c r="I7218" s="591" t="e">
        <f>H7218/'Output Sheet'!$B$8</f>
        <v>#DIV/0!</v>
      </c>
      <c r="J7218" s="596"/>
      <c r="K7218" s="560"/>
      <c r="L7218" s="560"/>
      <c r="M7218" s="560"/>
      <c r="N7218" s="560"/>
      <c r="O7218" s="560"/>
      <c r="P7218" s="560"/>
      <c r="Q7218" s="560"/>
      <c r="R7218" s="560"/>
      <c r="S7218" s="560"/>
      <c r="T7218" s="560"/>
      <c r="U7218" s="560"/>
    </row>
    <row r="7219" spans="1:21">
      <c r="A7219" s="593">
        <f t="shared" si="672"/>
        <v>41575</v>
      </c>
      <c r="B7219" s="594">
        <v>41575.750417592593</v>
      </c>
      <c r="C7219" s="560">
        <f t="shared" si="673"/>
        <v>2013</v>
      </c>
      <c r="D7219" s="560">
        <f t="shared" si="674"/>
        <v>10</v>
      </c>
      <c r="E7219" s="560">
        <f t="shared" si="675"/>
        <v>28</v>
      </c>
      <c r="F7219" s="560">
        <f t="shared" si="676"/>
        <v>18</v>
      </c>
      <c r="G7219" s="595">
        <f t="shared" si="677"/>
        <v>2</v>
      </c>
      <c r="H7219" s="590">
        <f>CHOOSE('Output Sheet'!$B$4,'8760 Data'!J7219,'8760 Data'!K7219,'8760 Data'!L7219,'8760 Data'!M7219,'8760 Data'!N7219,'8760 Data'!O7219,'8760 Data'!P7219,'8760 Data'!Q7219,'8760 Data'!R7219,'8760 Data'!S7219,'8760 Data'!T7219,'8760 Data'!U7219)</f>
        <v>0</v>
      </c>
      <c r="I7219" s="591" t="e">
        <f>H7219/'Output Sheet'!$B$8</f>
        <v>#DIV/0!</v>
      </c>
      <c r="J7219" s="596"/>
      <c r="K7219" s="560"/>
      <c r="L7219" s="560"/>
      <c r="M7219" s="560"/>
      <c r="N7219" s="560"/>
      <c r="O7219" s="560"/>
      <c r="P7219" s="560"/>
      <c r="Q7219" s="560"/>
      <c r="R7219" s="560"/>
      <c r="S7219" s="560"/>
      <c r="T7219" s="560"/>
      <c r="U7219" s="560"/>
    </row>
    <row r="7220" spans="1:21">
      <c r="A7220" s="593">
        <f t="shared" si="672"/>
        <v>41575</v>
      </c>
      <c r="B7220" s="594">
        <v>41575.792084317131</v>
      </c>
      <c r="C7220" s="560">
        <f t="shared" si="673"/>
        <v>2013</v>
      </c>
      <c r="D7220" s="560">
        <f t="shared" si="674"/>
        <v>10</v>
      </c>
      <c r="E7220" s="560">
        <f t="shared" si="675"/>
        <v>28</v>
      </c>
      <c r="F7220" s="560">
        <f t="shared" si="676"/>
        <v>19</v>
      </c>
      <c r="G7220" s="595">
        <f t="shared" si="677"/>
        <v>2</v>
      </c>
      <c r="H7220" s="590">
        <f>CHOOSE('Output Sheet'!$B$4,'8760 Data'!J7220,'8760 Data'!K7220,'8760 Data'!L7220,'8760 Data'!M7220,'8760 Data'!N7220,'8760 Data'!O7220,'8760 Data'!P7220,'8760 Data'!Q7220,'8760 Data'!R7220,'8760 Data'!S7220,'8760 Data'!T7220,'8760 Data'!U7220)</f>
        <v>0</v>
      </c>
      <c r="I7220" s="591" t="e">
        <f>H7220/'Output Sheet'!$B$8</f>
        <v>#DIV/0!</v>
      </c>
      <c r="J7220" s="596"/>
      <c r="K7220" s="560"/>
      <c r="L7220" s="560"/>
      <c r="M7220" s="560"/>
      <c r="N7220" s="560"/>
      <c r="O7220" s="560"/>
      <c r="P7220" s="560"/>
      <c r="Q7220" s="560"/>
      <c r="R7220" s="560"/>
      <c r="S7220" s="560"/>
      <c r="T7220" s="560"/>
      <c r="U7220" s="560"/>
    </row>
    <row r="7221" spans="1:21">
      <c r="A7221" s="593">
        <f t="shared" si="672"/>
        <v>41575</v>
      </c>
      <c r="B7221" s="594">
        <v>41575.833751041668</v>
      </c>
      <c r="C7221" s="560">
        <f t="shared" si="673"/>
        <v>2013</v>
      </c>
      <c r="D7221" s="560">
        <f t="shared" si="674"/>
        <v>10</v>
      </c>
      <c r="E7221" s="560">
        <f t="shared" si="675"/>
        <v>28</v>
      </c>
      <c r="F7221" s="560">
        <f t="shared" si="676"/>
        <v>20</v>
      </c>
      <c r="G7221" s="595">
        <f t="shared" si="677"/>
        <v>2</v>
      </c>
      <c r="H7221" s="590">
        <f>CHOOSE('Output Sheet'!$B$4,'8760 Data'!J7221,'8760 Data'!K7221,'8760 Data'!L7221,'8760 Data'!M7221,'8760 Data'!N7221,'8760 Data'!O7221,'8760 Data'!P7221,'8760 Data'!Q7221,'8760 Data'!R7221,'8760 Data'!S7221,'8760 Data'!T7221,'8760 Data'!U7221)</f>
        <v>0</v>
      </c>
      <c r="I7221" s="591" t="e">
        <f>H7221/'Output Sheet'!$B$8</f>
        <v>#DIV/0!</v>
      </c>
      <c r="J7221" s="596"/>
      <c r="K7221" s="560"/>
      <c r="L7221" s="560"/>
      <c r="M7221" s="560"/>
      <c r="N7221" s="560"/>
      <c r="O7221" s="560"/>
      <c r="P7221" s="560"/>
      <c r="Q7221" s="560"/>
      <c r="R7221" s="560"/>
      <c r="S7221" s="560"/>
      <c r="T7221" s="560"/>
      <c r="U7221" s="560"/>
    </row>
    <row r="7222" spans="1:21">
      <c r="A7222" s="593">
        <f t="shared" si="672"/>
        <v>41575</v>
      </c>
      <c r="B7222" s="594">
        <v>41575.875417766205</v>
      </c>
      <c r="C7222" s="560">
        <f t="shared" si="673"/>
        <v>2013</v>
      </c>
      <c r="D7222" s="560">
        <f t="shared" si="674"/>
        <v>10</v>
      </c>
      <c r="E7222" s="560">
        <f t="shared" si="675"/>
        <v>28</v>
      </c>
      <c r="F7222" s="560">
        <f t="shared" si="676"/>
        <v>21</v>
      </c>
      <c r="G7222" s="595">
        <f t="shared" si="677"/>
        <v>2</v>
      </c>
      <c r="H7222" s="590">
        <f>CHOOSE('Output Sheet'!$B$4,'8760 Data'!J7222,'8760 Data'!K7222,'8760 Data'!L7222,'8760 Data'!M7222,'8760 Data'!N7222,'8760 Data'!O7222,'8760 Data'!P7222,'8760 Data'!Q7222,'8760 Data'!R7222,'8760 Data'!S7222,'8760 Data'!T7222,'8760 Data'!U7222)</f>
        <v>0</v>
      </c>
      <c r="I7222" s="591" t="e">
        <f>H7222/'Output Sheet'!$B$8</f>
        <v>#DIV/0!</v>
      </c>
      <c r="J7222" s="596"/>
      <c r="K7222" s="560"/>
      <c r="L7222" s="560"/>
      <c r="M7222" s="560"/>
      <c r="N7222" s="560"/>
      <c r="O7222" s="560"/>
      <c r="P7222" s="560"/>
      <c r="Q7222" s="560"/>
      <c r="R7222" s="560"/>
      <c r="S7222" s="560"/>
      <c r="T7222" s="560"/>
      <c r="U7222" s="560"/>
    </row>
    <row r="7223" spans="1:21">
      <c r="A7223" s="593">
        <f t="shared" si="672"/>
        <v>41575</v>
      </c>
      <c r="B7223" s="594">
        <v>41575.917084490742</v>
      </c>
      <c r="C7223" s="560">
        <f t="shared" si="673"/>
        <v>2013</v>
      </c>
      <c r="D7223" s="560">
        <f t="shared" si="674"/>
        <v>10</v>
      </c>
      <c r="E7223" s="560">
        <f t="shared" si="675"/>
        <v>28</v>
      </c>
      <c r="F7223" s="560">
        <f t="shared" si="676"/>
        <v>22</v>
      </c>
      <c r="G7223" s="595">
        <f t="shared" si="677"/>
        <v>2</v>
      </c>
      <c r="H7223" s="590">
        <f>CHOOSE('Output Sheet'!$B$4,'8760 Data'!J7223,'8760 Data'!K7223,'8760 Data'!L7223,'8760 Data'!M7223,'8760 Data'!N7223,'8760 Data'!O7223,'8760 Data'!P7223,'8760 Data'!Q7223,'8760 Data'!R7223,'8760 Data'!S7223,'8760 Data'!T7223,'8760 Data'!U7223)</f>
        <v>0</v>
      </c>
      <c r="I7223" s="591" t="e">
        <f>H7223/'Output Sheet'!$B$8</f>
        <v>#DIV/0!</v>
      </c>
      <c r="J7223" s="596"/>
      <c r="K7223" s="560"/>
      <c r="L7223" s="560"/>
      <c r="M7223" s="560"/>
      <c r="N7223" s="560"/>
      <c r="O7223" s="560"/>
      <c r="P7223" s="560"/>
      <c r="Q7223" s="560"/>
      <c r="R7223" s="560"/>
      <c r="S7223" s="560"/>
      <c r="T7223" s="560"/>
      <c r="U7223" s="560"/>
    </row>
    <row r="7224" spans="1:21">
      <c r="A7224" s="593">
        <f t="shared" si="672"/>
        <v>41575</v>
      </c>
      <c r="B7224" s="594">
        <v>41575.958751215279</v>
      </c>
      <c r="C7224" s="560">
        <f t="shared" si="673"/>
        <v>2013</v>
      </c>
      <c r="D7224" s="560">
        <f t="shared" si="674"/>
        <v>10</v>
      </c>
      <c r="E7224" s="560">
        <f t="shared" si="675"/>
        <v>28</v>
      </c>
      <c r="F7224" s="560">
        <f t="shared" si="676"/>
        <v>23</v>
      </c>
      <c r="G7224" s="595">
        <f t="shared" si="677"/>
        <v>2</v>
      </c>
      <c r="H7224" s="590">
        <f>CHOOSE('Output Sheet'!$B$4,'8760 Data'!J7224,'8760 Data'!K7224,'8760 Data'!L7224,'8760 Data'!M7224,'8760 Data'!N7224,'8760 Data'!O7224,'8760 Data'!P7224,'8760 Data'!Q7224,'8760 Data'!R7224,'8760 Data'!S7224,'8760 Data'!T7224,'8760 Data'!U7224)</f>
        <v>0</v>
      </c>
      <c r="I7224" s="591" t="e">
        <f>H7224/'Output Sheet'!$B$8</f>
        <v>#DIV/0!</v>
      </c>
      <c r="J7224" s="596"/>
      <c r="K7224" s="560"/>
      <c r="L7224" s="560"/>
      <c r="M7224" s="560"/>
      <c r="N7224" s="560"/>
      <c r="O7224" s="560"/>
      <c r="P7224" s="560"/>
      <c r="Q7224" s="560"/>
      <c r="R7224" s="560"/>
      <c r="S7224" s="560"/>
      <c r="T7224" s="560"/>
      <c r="U7224" s="560"/>
    </row>
    <row r="7225" spans="1:21">
      <c r="A7225" s="593">
        <f t="shared" si="672"/>
        <v>41576</v>
      </c>
      <c r="B7225" s="594">
        <v>41576.000417939817</v>
      </c>
      <c r="C7225" s="560">
        <f t="shared" si="673"/>
        <v>2013</v>
      </c>
      <c r="D7225" s="560">
        <f t="shared" si="674"/>
        <v>10</v>
      </c>
      <c r="E7225" s="560">
        <f t="shared" si="675"/>
        <v>29</v>
      </c>
      <c r="F7225" s="560">
        <f t="shared" si="676"/>
        <v>24</v>
      </c>
      <c r="G7225" s="595">
        <f t="shared" si="677"/>
        <v>3</v>
      </c>
      <c r="H7225" s="590">
        <f>CHOOSE('Output Sheet'!$B$4,'8760 Data'!J7225,'8760 Data'!K7225,'8760 Data'!L7225,'8760 Data'!M7225,'8760 Data'!N7225,'8760 Data'!O7225,'8760 Data'!P7225,'8760 Data'!Q7225,'8760 Data'!R7225,'8760 Data'!S7225,'8760 Data'!T7225,'8760 Data'!U7225)</f>
        <v>0</v>
      </c>
      <c r="I7225" s="591" t="e">
        <f>H7225/'Output Sheet'!$B$8</f>
        <v>#DIV/0!</v>
      </c>
      <c r="J7225" s="596"/>
      <c r="K7225" s="560"/>
      <c r="L7225" s="560"/>
      <c r="M7225" s="560"/>
      <c r="N7225" s="560"/>
      <c r="O7225" s="560"/>
      <c r="P7225" s="560"/>
      <c r="Q7225" s="560"/>
      <c r="R7225" s="560"/>
      <c r="S7225" s="560"/>
      <c r="T7225" s="560"/>
      <c r="U7225" s="560"/>
    </row>
    <row r="7226" spans="1:21">
      <c r="A7226" s="593">
        <f t="shared" si="672"/>
        <v>41576</v>
      </c>
      <c r="B7226" s="594">
        <v>41576.042084664354</v>
      </c>
      <c r="C7226" s="560">
        <f t="shared" si="673"/>
        <v>2013</v>
      </c>
      <c r="D7226" s="560">
        <f t="shared" si="674"/>
        <v>10</v>
      </c>
      <c r="E7226" s="560">
        <f t="shared" si="675"/>
        <v>29</v>
      </c>
      <c r="F7226" s="560">
        <f t="shared" si="676"/>
        <v>1</v>
      </c>
      <c r="G7226" s="595">
        <f t="shared" si="677"/>
        <v>3</v>
      </c>
      <c r="H7226" s="590">
        <f>CHOOSE('Output Sheet'!$B$4,'8760 Data'!J7226,'8760 Data'!K7226,'8760 Data'!L7226,'8760 Data'!M7226,'8760 Data'!N7226,'8760 Data'!O7226,'8760 Data'!P7226,'8760 Data'!Q7226,'8760 Data'!R7226,'8760 Data'!S7226,'8760 Data'!T7226,'8760 Data'!U7226)</f>
        <v>0</v>
      </c>
      <c r="I7226" s="591" t="e">
        <f>H7226/'Output Sheet'!$B$8</f>
        <v>#DIV/0!</v>
      </c>
      <c r="J7226" s="596"/>
      <c r="K7226" s="560"/>
      <c r="L7226" s="560"/>
      <c r="M7226" s="560"/>
      <c r="N7226" s="560"/>
      <c r="O7226" s="560"/>
      <c r="P7226" s="560"/>
      <c r="Q7226" s="560"/>
      <c r="R7226" s="560"/>
      <c r="S7226" s="560"/>
      <c r="T7226" s="560"/>
      <c r="U7226" s="560"/>
    </row>
    <row r="7227" spans="1:21">
      <c r="A7227" s="593">
        <f t="shared" si="672"/>
        <v>41576</v>
      </c>
      <c r="B7227" s="594">
        <v>41576.083751388891</v>
      </c>
      <c r="C7227" s="560">
        <f t="shared" si="673"/>
        <v>2013</v>
      </c>
      <c r="D7227" s="560">
        <f t="shared" si="674"/>
        <v>10</v>
      </c>
      <c r="E7227" s="560">
        <f t="shared" si="675"/>
        <v>29</v>
      </c>
      <c r="F7227" s="560">
        <f t="shared" si="676"/>
        <v>2</v>
      </c>
      <c r="G7227" s="595">
        <f t="shared" si="677"/>
        <v>3</v>
      </c>
      <c r="H7227" s="590">
        <f>CHOOSE('Output Sheet'!$B$4,'8760 Data'!J7227,'8760 Data'!K7227,'8760 Data'!L7227,'8760 Data'!M7227,'8760 Data'!N7227,'8760 Data'!O7227,'8760 Data'!P7227,'8760 Data'!Q7227,'8760 Data'!R7227,'8760 Data'!S7227,'8760 Data'!T7227,'8760 Data'!U7227)</f>
        <v>0</v>
      </c>
      <c r="I7227" s="591" t="e">
        <f>H7227/'Output Sheet'!$B$8</f>
        <v>#DIV/0!</v>
      </c>
      <c r="J7227" s="596"/>
      <c r="K7227" s="560"/>
      <c r="L7227" s="560"/>
      <c r="M7227" s="560"/>
      <c r="N7227" s="560"/>
      <c r="O7227" s="560"/>
      <c r="P7227" s="560"/>
      <c r="Q7227" s="560"/>
      <c r="R7227" s="560"/>
      <c r="S7227" s="560"/>
      <c r="T7227" s="560"/>
      <c r="U7227" s="560"/>
    </row>
    <row r="7228" spans="1:21">
      <c r="A7228" s="593">
        <f t="shared" si="672"/>
        <v>41576</v>
      </c>
      <c r="B7228" s="594">
        <v>41576.125418113428</v>
      </c>
      <c r="C7228" s="560">
        <f t="shared" si="673"/>
        <v>2013</v>
      </c>
      <c r="D7228" s="560">
        <f t="shared" si="674"/>
        <v>10</v>
      </c>
      <c r="E7228" s="560">
        <f t="shared" si="675"/>
        <v>29</v>
      </c>
      <c r="F7228" s="560">
        <f t="shared" si="676"/>
        <v>3</v>
      </c>
      <c r="G7228" s="595">
        <f t="shared" si="677"/>
        <v>3</v>
      </c>
      <c r="H7228" s="590">
        <f>CHOOSE('Output Sheet'!$B$4,'8760 Data'!J7228,'8760 Data'!K7228,'8760 Data'!L7228,'8760 Data'!M7228,'8760 Data'!N7228,'8760 Data'!O7228,'8760 Data'!P7228,'8760 Data'!Q7228,'8760 Data'!R7228,'8760 Data'!S7228,'8760 Data'!T7228,'8760 Data'!U7228)</f>
        <v>0</v>
      </c>
      <c r="I7228" s="591" t="e">
        <f>H7228/'Output Sheet'!$B$8</f>
        <v>#DIV/0!</v>
      </c>
      <c r="J7228" s="596"/>
      <c r="K7228" s="560"/>
      <c r="L7228" s="560"/>
      <c r="M7228" s="560"/>
      <c r="N7228" s="560"/>
      <c r="O7228" s="560"/>
      <c r="P7228" s="560"/>
      <c r="Q7228" s="560"/>
      <c r="R7228" s="560"/>
      <c r="S7228" s="560"/>
      <c r="T7228" s="560"/>
      <c r="U7228" s="560"/>
    </row>
    <row r="7229" spans="1:21">
      <c r="A7229" s="593">
        <f t="shared" si="672"/>
        <v>41576</v>
      </c>
      <c r="B7229" s="594">
        <v>41576.167084837965</v>
      </c>
      <c r="C7229" s="560">
        <f t="shared" si="673"/>
        <v>2013</v>
      </c>
      <c r="D7229" s="560">
        <f t="shared" si="674"/>
        <v>10</v>
      </c>
      <c r="E7229" s="560">
        <f t="shared" si="675"/>
        <v>29</v>
      </c>
      <c r="F7229" s="560">
        <f t="shared" si="676"/>
        <v>4</v>
      </c>
      <c r="G7229" s="595">
        <f t="shared" si="677"/>
        <v>3</v>
      </c>
      <c r="H7229" s="590">
        <f>CHOOSE('Output Sheet'!$B$4,'8760 Data'!J7229,'8760 Data'!K7229,'8760 Data'!L7229,'8760 Data'!M7229,'8760 Data'!N7229,'8760 Data'!O7229,'8760 Data'!P7229,'8760 Data'!Q7229,'8760 Data'!R7229,'8760 Data'!S7229,'8760 Data'!T7229,'8760 Data'!U7229)</f>
        <v>0</v>
      </c>
      <c r="I7229" s="591" t="e">
        <f>H7229/'Output Sheet'!$B$8</f>
        <v>#DIV/0!</v>
      </c>
      <c r="J7229" s="596"/>
      <c r="K7229" s="560"/>
      <c r="L7229" s="560"/>
      <c r="M7229" s="560"/>
      <c r="N7229" s="560"/>
      <c r="O7229" s="560"/>
      <c r="P7229" s="560"/>
      <c r="Q7229" s="560"/>
      <c r="R7229" s="560"/>
      <c r="S7229" s="560"/>
      <c r="T7229" s="560"/>
      <c r="U7229" s="560"/>
    </row>
    <row r="7230" spans="1:21">
      <c r="A7230" s="593">
        <f t="shared" si="672"/>
        <v>41576</v>
      </c>
      <c r="B7230" s="594">
        <v>41576.208751562503</v>
      </c>
      <c r="C7230" s="560">
        <f t="shared" si="673"/>
        <v>2013</v>
      </c>
      <c r="D7230" s="560">
        <f t="shared" si="674"/>
        <v>10</v>
      </c>
      <c r="E7230" s="560">
        <f t="shared" si="675"/>
        <v>29</v>
      </c>
      <c r="F7230" s="560">
        <f t="shared" si="676"/>
        <v>5</v>
      </c>
      <c r="G7230" s="595">
        <f t="shared" si="677"/>
        <v>3</v>
      </c>
      <c r="H7230" s="590">
        <f>CHOOSE('Output Sheet'!$B$4,'8760 Data'!J7230,'8760 Data'!K7230,'8760 Data'!L7230,'8760 Data'!M7230,'8760 Data'!N7230,'8760 Data'!O7230,'8760 Data'!P7230,'8760 Data'!Q7230,'8760 Data'!R7230,'8760 Data'!S7230,'8760 Data'!T7230,'8760 Data'!U7230)</f>
        <v>0</v>
      </c>
      <c r="I7230" s="591" t="e">
        <f>H7230/'Output Sheet'!$B$8</f>
        <v>#DIV/0!</v>
      </c>
      <c r="J7230" s="596"/>
      <c r="K7230" s="560"/>
      <c r="L7230" s="560"/>
      <c r="M7230" s="560"/>
      <c r="N7230" s="560"/>
      <c r="O7230" s="560"/>
      <c r="P7230" s="560"/>
      <c r="Q7230" s="560"/>
      <c r="R7230" s="560"/>
      <c r="S7230" s="560"/>
      <c r="T7230" s="560"/>
      <c r="U7230" s="560"/>
    </row>
    <row r="7231" spans="1:21">
      <c r="A7231" s="593">
        <f t="shared" si="672"/>
        <v>41576</v>
      </c>
      <c r="B7231" s="594">
        <v>41576.25041828704</v>
      </c>
      <c r="C7231" s="560">
        <f t="shared" si="673"/>
        <v>2013</v>
      </c>
      <c r="D7231" s="560">
        <f t="shared" si="674"/>
        <v>10</v>
      </c>
      <c r="E7231" s="560">
        <f t="shared" si="675"/>
        <v>29</v>
      </c>
      <c r="F7231" s="560">
        <f t="shared" si="676"/>
        <v>6</v>
      </c>
      <c r="G7231" s="595">
        <f t="shared" si="677"/>
        <v>3</v>
      </c>
      <c r="H7231" s="590">
        <f>CHOOSE('Output Sheet'!$B$4,'8760 Data'!J7231,'8760 Data'!K7231,'8760 Data'!L7231,'8760 Data'!M7231,'8760 Data'!N7231,'8760 Data'!O7231,'8760 Data'!P7231,'8760 Data'!Q7231,'8760 Data'!R7231,'8760 Data'!S7231,'8760 Data'!T7231,'8760 Data'!U7231)</f>
        <v>0</v>
      </c>
      <c r="I7231" s="591" t="e">
        <f>H7231/'Output Sheet'!$B$8</f>
        <v>#DIV/0!</v>
      </c>
      <c r="J7231" s="596"/>
      <c r="K7231" s="560"/>
      <c r="L7231" s="560"/>
      <c r="M7231" s="560"/>
      <c r="N7231" s="560"/>
      <c r="O7231" s="560"/>
      <c r="P7231" s="560"/>
      <c r="Q7231" s="560"/>
      <c r="R7231" s="560"/>
      <c r="S7231" s="560"/>
      <c r="T7231" s="560"/>
      <c r="U7231" s="560"/>
    </row>
    <row r="7232" spans="1:21">
      <c r="A7232" s="593">
        <f t="shared" si="672"/>
        <v>41576</v>
      </c>
      <c r="B7232" s="594">
        <v>41576.292085011577</v>
      </c>
      <c r="C7232" s="560">
        <f t="shared" si="673"/>
        <v>2013</v>
      </c>
      <c r="D7232" s="560">
        <f t="shared" si="674"/>
        <v>10</v>
      </c>
      <c r="E7232" s="560">
        <f t="shared" si="675"/>
        <v>29</v>
      </c>
      <c r="F7232" s="560">
        <f t="shared" si="676"/>
        <v>7</v>
      </c>
      <c r="G7232" s="595">
        <f t="shared" si="677"/>
        <v>3</v>
      </c>
      <c r="H7232" s="590">
        <f>CHOOSE('Output Sheet'!$B$4,'8760 Data'!J7232,'8760 Data'!K7232,'8760 Data'!L7232,'8760 Data'!M7232,'8760 Data'!N7232,'8760 Data'!O7232,'8760 Data'!P7232,'8760 Data'!Q7232,'8760 Data'!R7232,'8760 Data'!S7232,'8760 Data'!T7232,'8760 Data'!U7232)</f>
        <v>0</v>
      </c>
      <c r="I7232" s="591" t="e">
        <f>H7232/'Output Sheet'!$B$8</f>
        <v>#DIV/0!</v>
      </c>
      <c r="J7232" s="596"/>
      <c r="K7232" s="560"/>
      <c r="L7232" s="560"/>
      <c r="M7232" s="560"/>
      <c r="N7232" s="560"/>
      <c r="O7232" s="560"/>
      <c r="P7232" s="560"/>
      <c r="Q7232" s="560"/>
      <c r="R7232" s="560"/>
      <c r="S7232" s="560"/>
      <c r="T7232" s="560"/>
      <c r="U7232" s="560"/>
    </row>
    <row r="7233" spans="1:21">
      <c r="A7233" s="593">
        <f t="shared" si="672"/>
        <v>41576</v>
      </c>
      <c r="B7233" s="594">
        <v>41576.333751736114</v>
      </c>
      <c r="C7233" s="560">
        <f t="shared" si="673"/>
        <v>2013</v>
      </c>
      <c r="D7233" s="560">
        <f t="shared" si="674"/>
        <v>10</v>
      </c>
      <c r="E7233" s="560">
        <f t="shared" si="675"/>
        <v>29</v>
      </c>
      <c r="F7233" s="560">
        <f t="shared" si="676"/>
        <v>8</v>
      </c>
      <c r="G7233" s="595">
        <f t="shared" si="677"/>
        <v>3</v>
      </c>
      <c r="H7233" s="590">
        <f>CHOOSE('Output Sheet'!$B$4,'8760 Data'!J7233,'8760 Data'!K7233,'8760 Data'!L7233,'8760 Data'!M7233,'8760 Data'!N7233,'8760 Data'!O7233,'8760 Data'!P7233,'8760 Data'!Q7233,'8760 Data'!R7233,'8760 Data'!S7233,'8760 Data'!T7233,'8760 Data'!U7233)</f>
        <v>0</v>
      </c>
      <c r="I7233" s="591" t="e">
        <f>H7233/'Output Sheet'!$B$8</f>
        <v>#DIV/0!</v>
      </c>
      <c r="J7233" s="596"/>
      <c r="K7233" s="560"/>
      <c r="L7233" s="560"/>
      <c r="M7233" s="560"/>
      <c r="N7233" s="560"/>
      <c r="O7233" s="560"/>
      <c r="P7233" s="560"/>
      <c r="Q7233" s="560"/>
      <c r="R7233" s="560"/>
      <c r="S7233" s="560"/>
      <c r="T7233" s="560"/>
      <c r="U7233" s="560"/>
    </row>
    <row r="7234" spans="1:21">
      <c r="A7234" s="593">
        <f t="shared" si="672"/>
        <v>41576</v>
      </c>
      <c r="B7234" s="594">
        <v>41576.375418460651</v>
      </c>
      <c r="C7234" s="560">
        <f t="shared" si="673"/>
        <v>2013</v>
      </c>
      <c r="D7234" s="560">
        <f t="shared" si="674"/>
        <v>10</v>
      </c>
      <c r="E7234" s="560">
        <f t="shared" si="675"/>
        <v>29</v>
      </c>
      <c r="F7234" s="560">
        <f t="shared" si="676"/>
        <v>9</v>
      </c>
      <c r="G7234" s="595">
        <f t="shared" si="677"/>
        <v>3</v>
      </c>
      <c r="H7234" s="590">
        <f>CHOOSE('Output Sheet'!$B$4,'8760 Data'!J7234,'8760 Data'!K7234,'8760 Data'!L7234,'8760 Data'!M7234,'8760 Data'!N7234,'8760 Data'!O7234,'8760 Data'!P7234,'8760 Data'!Q7234,'8760 Data'!R7234,'8760 Data'!S7234,'8760 Data'!T7234,'8760 Data'!U7234)</f>
        <v>0</v>
      </c>
      <c r="I7234" s="591" t="e">
        <f>H7234/'Output Sheet'!$B$8</f>
        <v>#DIV/0!</v>
      </c>
      <c r="J7234" s="596"/>
      <c r="K7234" s="560"/>
      <c r="L7234" s="560"/>
      <c r="M7234" s="560"/>
      <c r="N7234" s="560"/>
      <c r="O7234" s="560"/>
      <c r="P7234" s="560"/>
      <c r="Q7234" s="560"/>
      <c r="R7234" s="560"/>
      <c r="S7234" s="560"/>
      <c r="T7234" s="560"/>
      <c r="U7234" s="560"/>
    </row>
    <row r="7235" spans="1:21">
      <c r="A7235" s="593">
        <f t="shared" ref="A7235:A7298" si="678">DATE(C7235,D7235,E7235)</f>
        <v>41576</v>
      </c>
      <c r="B7235" s="594">
        <v>41576.417085185189</v>
      </c>
      <c r="C7235" s="560">
        <f t="shared" ref="C7235:C7298" si="679">YEAR(B7235)</f>
        <v>2013</v>
      </c>
      <c r="D7235" s="560">
        <f t="shared" ref="D7235:D7298" si="680">MONTH(B7235)</f>
        <v>10</v>
      </c>
      <c r="E7235" s="560">
        <f t="shared" ref="E7235:E7298" si="681">DAY(B7235)</f>
        <v>29</v>
      </c>
      <c r="F7235" s="560">
        <f t="shared" ref="F7235:F7298" si="682">IF(HOUR(B7235)&lt;&gt;0,HOUR(B7235),24)</f>
        <v>10</v>
      </c>
      <c r="G7235" s="595">
        <f t="shared" ref="G7235:G7298" si="683">WEEKDAY(B7235,1)</f>
        <v>3</v>
      </c>
      <c r="H7235" s="590">
        <f>CHOOSE('Output Sheet'!$B$4,'8760 Data'!J7235,'8760 Data'!K7235,'8760 Data'!L7235,'8760 Data'!M7235,'8760 Data'!N7235,'8760 Data'!O7235,'8760 Data'!P7235,'8760 Data'!Q7235,'8760 Data'!R7235,'8760 Data'!S7235,'8760 Data'!T7235,'8760 Data'!U7235)</f>
        <v>0</v>
      </c>
      <c r="I7235" s="591" t="e">
        <f>H7235/'Output Sheet'!$B$8</f>
        <v>#DIV/0!</v>
      </c>
      <c r="J7235" s="596"/>
      <c r="K7235" s="560"/>
      <c r="L7235" s="560"/>
      <c r="M7235" s="560"/>
      <c r="N7235" s="560"/>
      <c r="O7235" s="560"/>
      <c r="P7235" s="560"/>
      <c r="Q7235" s="560"/>
      <c r="R7235" s="560"/>
      <c r="S7235" s="560"/>
      <c r="T7235" s="560"/>
      <c r="U7235" s="560"/>
    </row>
    <row r="7236" spans="1:21">
      <c r="A7236" s="593">
        <f t="shared" si="678"/>
        <v>41576</v>
      </c>
      <c r="B7236" s="594">
        <v>41576.458751909726</v>
      </c>
      <c r="C7236" s="560">
        <f t="shared" si="679"/>
        <v>2013</v>
      </c>
      <c r="D7236" s="560">
        <f t="shared" si="680"/>
        <v>10</v>
      </c>
      <c r="E7236" s="560">
        <f t="shared" si="681"/>
        <v>29</v>
      </c>
      <c r="F7236" s="560">
        <f t="shared" si="682"/>
        <v>11</v>
      </c>
      <c r="G7236" s="595">
        <f t="shared" si="683"/>
        <v>3</v>
      </c>
      <c r="H7236" s="590">
        <f>CHOOSE('Output Sheet'!$B$4,'8760 Data'!J7236,'8760 Data'!K7236,'8760 Data'!L7236,'8760 Data'!M7236,'8760 Data'!N7236,'8760 Data'!O7236,'8760 Data'!P7236,'8760 Data'!Q7236,'8760 Data'!R7236,'8760 Data'!S7236,'8760 Data'!T7236,'8760 Data'!U7236)</f>
        <v>0</v>
      </c>
      <c r="I7236" s="591" t="e">
        <f>H7236/'Output Sheet'!$B$8</f>
        <v>#DIV/0!</v>
      </c>
      <c r="J7236" s="596"/>
      <c r="K7236" s="560"/>
      <c r="L7236" s="560"/>
      <c r="M7236" s="560"/>
      <c r="N7236" s="560"/>
      <c r="O7236" s="560"/>
      <c r="P7236" s="560"/>
      <c r="Q7236" s="560"/>
      <c r="R7236" s="560"/>
      <c r="S7236" s="560"/>
      <c r="T7236" s="560"/>
      <c r="U7236" s="560"/>
    </row>
    <row r="7237" spans="1:21">
      <c r="A7237" s="593">
        <f t="shared" si="678"/>
        <v>41576</v>
      </c>
      <c r="B7237" s="594">
        <v>41576.500418634256</v>
      </c>
      <c r="C7237" s="560">
        <f t="shared" si="679"/>
        <v>2013</v>
      </c>
      <c r="D7237" s="560">
        <f t="shared" si="680"/>
        <v>10</v>
      </c>
      <c r="E7237" s="560">
        <f t="shared" si="681"/>
        <v>29</v>
      </c>
      <c r="F7237" s="560">
        <f t="shared" si="682"/>
        <v>12</v>
      </c>
      <c r="G7237" s="595">
        <f t="shared" si="683"/>
        <v>3</v>
      </c>
      <c r="H7237" s="590">
        <f>CHOOSE('Output Sheet'!$B$4,'8760 Data'!J7237,'8760 Data'!K7237,'8760 Data'!L7237,'8760 Data'!M7237,'8760 Data'!N7237,'8760 Data'!O7237,'8760 Data'!P7237,'8760 Data'!Q7237,'8760 Data'!R7237,'8760 Data'!S7237,'8760 Data'!T7237,'8760 Data'!U7237)</f>
        <v>0</v>
      </c>
      <c r="I7237" s="591" t="e">
        <f>H7237/'Output Sheet'!$B$8</f>
        <v>#DIV/0!</v>
      </c>
      <c r="J7237" s="596"/>
      <c r="K7237" s="560"/>
      <c r="L7237" s="560"/>
      <c r="M7237" s="560"/>
      <c r="N7237" s="560"/>
      <c r="O7237" s="560"/>
      <c r="P7237" s="560"/>
      <c r="Q7237" s="560"/>
      <c r="R7237" s="560"/>
      <c r="S7237" s="560"/>
      <c r="T7237" s="560"/>
      <c r="U7237" s="560"/>
    </row>
    <row r="7238" spans="1:21">
      <c r="A7238" s="593">
        <f t="shared" si="678"/>
        <v>41576</v>
      </c>
      <c r="B7238" s="594">
        <v>41576.542085358793</v>
      </c>
      <c r="C7238" s="560">
        <f t="shared" si="679"/>
        <v>2013</v>
      </c>
      <c r="D7238" s="560">
        <f t="shared" si="680"/>
        <v>10</v>
      </c>
      <c r="E7238" s="560">
        <f t="shared" si="681"/>
        <v>29</v>
      </c>
      <c r="F7238" s="560">
        <f t="shared" si="682"/>
        <v>13</v>
      </c>
      <c r="G7238" s="595">
        <f t="shared" si="683"/>
        <v>3</v>
      </c>
      <c r="H7238" s="590">
        <f>CHOOSE('Output Sheet'!$B$4,'8760 Data'!J7238,'8760 Data'!K7238,'8760 Data'!L7238,'8760 Data'!M7238,'8760 Data'!N7238,'8760 Data'!O7238,'8760 Data'!P7238,'8760 Data'!Q7238,'8760 Data'!R7238,'8760 Data'!S7238,'8760 Data'!T7238,'8760 Data'!U7238)</f>
        <v>0</v>
      </c>
      <c r="I7238" s="591" t="e">
        <f>H7238/'Output Sheet'!$B$8</f>
        <v>#DIV/0!</v>
      </c>
      <c r="J7238" s="596"/>
      <c r="K7238" s="560"/>
      <c r="L7238" s="560"/>
      <c r="M7238" s="560"/>
      <c r="N7238" s="560"/>
      <c r="O7238" s="560"/>
      <c r="P7238" s="560"/>
      <c r="Q7238" s="560"/>
      <c r="R7238" s="560"/>
      <c r="S7238" s="560"/>
      <c r="T7238" s="560"/>
      <c r="U7238" s="560"/>
    </row>
    <row r="7239" spans="1:21">
      <c r="A7239" s="593">
        <f t="shared" si="678"/>
        <v>41576</v>
      </c>
      <c r="B7239" s="594">
        <v>41576.58375208333</v>
      </c>
      <c r="C7239" s="560">
        <f t="shared" si="679"/>
        <v>2013</v>
      </c>
      <c r="D7239" s="560">
        <f t="shared" si="680"/>
        <v>10</v>
      </c>
      <c r="E7239" s="560">
        <f t="shared" si="681"/>
        <v>29</v>
      </c>
      <c r="F7239" s="560">
        <f t="shared" si="682"/>
        <v>14</v>
      </c>
      <c r="G7239" s="595">
        <f t="shared" si="683"/>
        <v>3</v>
      </c>
      <c r="H7239" s="590">
        <f>CHOOSE('Output Sheet'!$B$4,'8760 Data'!J7239,'8760 Data'!K7239,'8760 Data'!L7239,'8760 Data'!M7239,'8760 Data'!N7239,'8760 Data'!O7239,'8760 Data'!P7239,'8760 Data'!Q7239,'8760 Data'!R7239,'8760 Data'!S7239,'8760 Data'!T7239,'8760 Data'!U7239)</f>
        <v>0</v>
      </c>
      <c r="I7239" s="591" t="e">
        <f>H7239/'Output Sheet'!$B$8</f>
        <v>#DIV/0!</v>
      </c>
      <c r="J7239" s="596"/>
      <c r="K7239" s="560"/>
      <c r="L7239" s="560"/>
      <c r="M7239" s="560"/>
      <c r="N7239" s="560"/>
      <c r="O7239" s="560"/>
      <c r="P7239" s="560"/>
      <c r="Q7239" s="560"/>
      <c r="R7239" s="560"/>
      <c r="S7239" s="560"/>
      <c r="T7239" s="560"/>
      <c r="U7239" s="560"/>
    </row>
    <row r="7240" spans="1:21">
      <c r="A7240" s="593">
        <f t="shared" si="678"/>
        <v>41576</v>
      </c>
      <c r="B7240" s="594">
        <v>41576.625418807867</v>
      </c>
      <c r="C7240" s="560">
        <f t="shared" si="679"/>
        <v>2013</v>
      </c>
      <c r="D7240" s="560">
        <f t="shared" si="680"/>
        <v>10</v>
      </c>
      <c r="E7240" s="560">
        <f t="shared" si="681"/>
        <v>29</v>
      </c>
      <c r="F7240" s="560">
        <f t="shared" si="682"/>
        <v>15</v>
      </c>
      <c r="G7240" s="595">
        <f t="shared" si="683"/>
        <v>3</v>
      </c>
      <c r="H7240" s="590">
        <f>CHOOSE('Output Sheet'!$B$4,'8760 Data'!J7240,'8760 Data'!K7240,'8760 Data'!L7240,'8760 Data'!M7240,'8760 Data'!N7240,'8760 Data'!O7240,'8760 Data'!P7240,'8760 Data'!Q7240,'8760 Data'!R7240,'8760 Data'!S7240,'8760 Data'!T7240,'8760 Data'!U7240)</f>
        <v>0</v>
      </c>
      <c r="I7240" s="591" t="e">
        <f>H7240/'Output Sheet'!$B$8</f>
        <v>#DIV/0!</v>
      </c>
      <c r="J7240" s="596"/>
      <c r="K7240" s="560"/>
      <c r="L7240" s="560"/>
      <c r="M7240" s="560"/>
      <c r="N7240" s="560"/>
      <c r="O7240" s="560"/>
      <c r="P7240" s="560"/>
      <c r="Q7240" s="560"/>
      <c r="R7240" s="560"/>
      <c r="S7240" s="560"/>
      <c r="T7240" s="560"/>
      <c r="U7240" s="560"/>
    </row>
    <row r="7241" spans="1:21">
      <c r="A7241" s="593">
        <f t="shared" si="678"/>
        <v>41576</v>
      </c>
      <c r="B7241" s="594">
        <v>41576.667085532405</v>
      </c>
      <c r="C7241" s="560">
        <f t="shared" si="679"/>
        <v>2013</v>
      </c>
      <c r="D7241" s="560">
        <f t="shared" si="680"/>
        <v>10</v>
      </c>
      <c r="E7241" s="560">
        <f t="shared" si="681"/>
        <v>29</v>
      </c>
      <c r="F7241" s="560">
        <f t="shared" si="682"/>
        <v>16</v>
      </c>
      <c r="G7241" s="595">
        <f t="shared" si="683"/>
        <v>3</v>
      </c>
      <c r="H7241" s="590">
        <f>CHOOSE('Output Sheet'!$B$4,'8760 Data'!J7241,'8760 Data'!K7241,'8760 Data'!L7241,'8760 Data'!M7241,'8760 Data'!N7241,'8760 Data'!O7241,'8760 Data'!P7241,'8760 Data'!Q7241,'8760 Data'!R7241,'8760 Data'!S7241,'8760 Data'!T7241,'8760 Data'!U7241)</f>
        <v>0</v>
      </c>
      <c r="I7241" s="591" t="e">
        <f>H7241/'Output Sheet'!$B$8</f>
        <v>#DIV/0!</v>
      </c>
      <c r="J7241" s="596"/>
      <c r="K7241" s="560"/>
      <c r="L7241" s="560"/>
      <c r="M7241" s="560"/>
      <c r="N7241" s="560"/>
      <c r="O7241" s="560"/>
      <c r="P7241" s="560"/>
      <c r="Q7241" s="560"/>
      <c r="R7241" s="560"/>
      <c r="S7241" s="560"/>
      <c r="T7241" s="560"/>
      <c r="U7241" s="560"/>
    </row>
    <row r="7242" spans="1:21">
      <c r="A7242" s="593">
        <f t="shared" si="678"/>
        <v>41576</v>
      </c>
      <c r="B7242" s="594">
        <v>41576.708752256942</v>
      </c>
      <c r="C7242" s="560">
        <f t="shared" si="679"/>
        <v>2013</v>
      </c>
      <c r="D7242" s="560">
        <f t="shared" si="680"/>
        <v>10</v>
      </c>
      <c r="E7242" s="560">
        <f t="shared" si="681"/>
        <v>29</v>
      </c>
      <c r="F7242" s="560">
        <f t="shared" si="682"/>
        <v>17</v>
      </c>
      <c r="G7242" s="595">
        <f t="shared" si="683"/>
        <v>3</v>
      </c>
      <c r="H7242" s="590">
        <f>CHOOSE('Output Sheet'!$B$4,'8760 Data'!J7242,'8760 Data'!K7242,'8760 Data'!L7242,'8760 Data'!M7242,'8760 Data'!N7242,'8760 Data'!O7242,'8760 Data'!P7242,'8760 Data'!Q7242,'8760 Data'!R7242,'8760 Data'!S7242,'8760 Data'!T7242,'8760 Data'!U7242)</f>
        <v>0</v>
      </c>
      <c r="I7242" s="591" t="e">
        <f>H7242/'Output Sheet'!$B$8</f>
        <v>#DIV/0!</v>
      </c>
      <c r="J7242" s="596"/>
      <c r="K7242" s="560"/>
      <c r="L7242" s="560"/>
      <c r="M7242" s="560"/>
      <c r="N7242" s="560"/>
      <c r="O7242" s="560"/>
      <c r="P7242" s="560"/>
      <c r="Q7242" s="560"/>
      <c r="R7242" s="560"/>
      <c r="S7242" s="560"/>
      <c r="T7242" s="560"/>
      <c r="U7242" s="560"/>
    </row>
    <row r="7243" spans="1:21">
      <c r="A7243" s="593">
        <f t="shared" si="678"/>
        <v>41576</v>
      </c>
      <c r="B7243" s="594">
        <v>41576.750418981479</v>
      </c>
      <c r="C7243" s="560">
        <f t="shared" si="679"/>
        <v>2013</v>
      </c>
      <c r="D7243" s="560">
        <f t="shared" si="680"/>
        <v>10</v>
      </c>
      <c r="E7243" s="560">
        <f t="shared" si="681"/>
        <v>29</v>
      </c>
      <c r="F7243" s="560">
        <f t="shared" si="682"/>
        <v>18</v>
      </c>
      <c r="G7243" s="595">
        <f t="shared" si="683"/>
        <v>3</v>
      </c>
      <c r="H7243" s="590">
        <f>CHOOSE('Output Sheet'!$B$4,'8760 Data'!J7243,'8760 Data'!K7243,'8760 Data'!L7243,'8760 Data'!M7243,'8760 Data'!N7243,'8760 Data'!O7243,'8760 Data'!P7243,'8760 Data'!Q7243,'8760 Data'!R7243,'8760 Data'!S7243,'8760 Data'!T7243,'8760 Data'!U7243)</f>
        <v>0</v>
      </c>
      <c r="I7243" s="591" t="e">
        <f>H7243/'Output Sheet'!$B$8</f>
        <v>#DIV/0!</v>
      </c>
      <c r="J7243" s="596"/>
      <c r="K7243" s="560"/>
      <c r="L7243" s="560"/>
      <c r="M7243" s="560"/>
      <c r="N7243" s="560"/>
      <c r="O7243" s="560"/>
      <c r="P7243" s="560"/>
      <c r="Q7243" s="560"/>
      <c r="R7243" s="560"/>
      <c r="S7243" s="560"/>
      <c r="T7243" s="560"/>
      <c r="U7243" s="560"/>
    </row>
    <row r="7244" spans="1:21">
      <c r="A7244" s="593">
        <f t="shared" si="678"/>
        <v>41576</v>
      </c>
      <c r="B7244" s="594">
        <v>41576.792085706016</v>
      </c>
      <c r="C7244" s="560">
        <f t="shared" si="679"/>
        <v>2013</v>
      </c>
      <c r="D7244" s="560">
        <f t="shared" si="680"/>
        <v>10</v>
      </c>
      <c r="E7244" s="560">
        <f t="shared" si="681"/>
        <v>29</v>
      </c>
      <c r="F7244" s="560">
        <f t="shared" si="682"/>
        <v>19</v>
      </c>
      <c r="G7244" s="595">
        <f t="shared" si="683"/>
        <v>3</v>
      </c>
      <c r="H7244" s="590">
        <f>CHOOSE('Output Sheet'!$B$4,'8760 Data'!J7244,'8760 Data'!K7244,'8760 Data'!L7244,'8760 Data'!M7244,'8760 Data'!N7244,'8760 Data'!O7244,'8760 Data'!P7244,'8760 Data'!Q7244,'8760 Data'!R7244,'8760 Data'!S7244,'8760 Data'!T7244,'8760 Data'!U7244)</f>
        <v>0</v>
      </c>
      <c r="I7244" s="591" t="e">
        <f>H7244/'Output Sheet'!$B$8</f>
        <v>#DIV/0!</v>
      </c>
      <c r="J7244" s="596"/>
      <c r="K7244" s="560"/>
      <c r="L7244" s="560"/>
      <c r="M7244" s="560"/>
      <c r="N7244" s="560"/>
      <c r="O7244" s="560"/>
      <c r="P7244" s="560"/>
      <c r="Q7244" s="560"/>
      <c r="R7244" s="560"/>
      <c r="S7244" s="560"/>
      <c r="T7244" s="560"/>
      <c r="U7244" s="560"/>
    </row>
    <row r="7245" spans="1:21">
      <c r="A7245" s="593">
        <f t="shared" si="678"/>
        <v>41576</v>
      </c>
      <c r="B7245" s="594">
        <v>41576.833752430553</v>
      </c>
      <c r="C7245" s="560">
        <f t="shared" si="679"/>
        <v>2013</v>
      </c>
      <c r="D7245" s="560">
        <f t="shared" si="680"/>
        <v>10</v>
      </c>
      <c r="E7245" s="560">
        <f t="shared" si="681"/>
        <v>29</v>
      </c>
      <c r="F7245" s="560">
        <f t="shared" si="682"/>
        <v>20</v>
      </c>
      <c r="G7245" s="595">
        <f t="shared" si="683"/>
        <v>3</v>
      </c>
      <c r="H7245" s="590">
        <f>CHOOSE('Output Sheet'!$B$4,'8760 Data'!J7245,'8760 Data'!K7245,'8760 Data'!L7245,'8760 Data'!M7245,'8760 Data'!N7245,'8760 Data'!O7245,'8760 Data'!P7245,'8760 Data'!Q7245,'8760 Data'!R7245,'8760 Data'!S7245,'8760 Data'!T7245,'8760 Data'!U7245)</f>
        <v>0</v>
      </c>
      <c r="I7245" s="591" t="e">
        <f>H7245/'Output Sheet'!$B$8</f>
        <v>#DIV/0!</v>
      </c>
      <c r="J7245" s="596"/>
      <c r="K7245" s="560"/>
      <c r="L7245" s="560"/>
      <c r="M7245" s="560"/>
      <c r="N7245" s="560"/>
      <c r="O7245" s="560"/>
      <c r="P7245" s="560"/>
      <c r="Q7245" s="560"/>
      <c r="R7245" s="560"/>
      <c r="S7245" s="560"/>
      <c r="T7245" s="560"/>
      <c r="U7245" s="560"/>
    </row>
    <row r="7246" spans="1:21">
      <c r="A7246" s="593">
        <f t="shared" si="678"/>
        <v>41576</v>
      </c>
      <c r="B7246" s="594">
        <v>41576.875419155091</v>
      </c>
      <c r="C7246" s="560">
        <f t="shared" si="679"/>
        <v>2013</v>
      </c>
      <c r="D7246" s="560">
        <f t="shared" si="680"/>
        <v>10</v>
      </c>
      <c r="E7246" s="560">
        <f t="shared" si="681"/>
        <v>29</v>
      </c>
      <c r="F7246" s="560">
        <f t="shared" si="682"/>
        <v>21</v>
      </c>
      <c r="G7246" s="595">
        <f t="shared" si="683"/>
        <v>3</v>
      </c>
      <c r="H7246" s="590">
        <f>CHOOSE('Output Sheet'!$B$4,'8760 Data'!J7246,'8760 Data'!K7246,'8760 Data'!L7246,'8760 Data'!M7246,'8760 Data'!N7246,'8760 Data'!O7246,'8760 Data'!P7246,'8760 Data'!Q7246,'8760 Data'!R7246,'8760 Data'!S7246,'8760 Data'!T7246,'8760 Data'!U7246)</f>
        <v>0</v>
      </c>
      <c r="I7246" s="591" t="e">
        <f>H7246/'Output Sheet'!$B$8</f>
        <v>#DIV/0!</v>
      </c>
      <c r="J7246" s="596"/>
      <c r="K7246" s="560"/>
      <c r="L7246" s="560"/>
      <c r="M7246" s="560"/>
      <c r="N7246" s="560"/>
      <c r="O7246" s="560"/>
      <c r="P7246" s="560"/>
      <c r="Q7246" s="560"/>
      <c r="R7246" s="560"/>
      <c r="S7246" s="560"/>
      <c r="T7246" s="560"/>
      <c r="U7246" s="560"/>
    </row>
    <row r="7247" spans="1:21">
      <c r="A7247" s="593">
        <f t="shared" si="678"/>
        <v>41576</v>
      </c>
      <c r="B7247" s="594">
        <v>41576.917085879628</v>
      </c>
      <c r="C7247" s="560">
        <f t="shared" si="679"/>
        <v>2013</v>
      </c>
      <c r="D7247" s="560">
        <f t="shared" si="680"/>
        <v>10</v>
      </c>
      <c r="E7247" s="560">
        <f t="shared" si="681"/>
        <v>29</v>
      </c>
      <c r="F7247" s="560">
        <f t="shared" si="682"/>
        <v>22</v>
      </c>
      <c r="G7247" s="595">
        <f t="shared" si="683"/>
        <v>3</v>
      </c>
      <c r="H7247" s="590">
        <f>CHOOSE('Output Sheet'!$B$4,'8760 Data'!J7247,'8760 Data'!K7247,'8760 Data'!L7247,'8760 Data'!M7247,'8760 Data'!N7247,'8760 Data'!O7247,'8760 Data'!P7247,'8760 Data'!Q7247,'8760 Data'!R7247,'8760 Data'!S7247,'8760 Data'!T7247,'8760 Data'!U7247)</f>
        <v>0</v>
      </c>
      <c r="I7247" s="591" t="e">
        <f>H7247/'Output Sheet'!$B$8</f>
        <v>#DIV/0!</v>
      </c>
      <c r="J7247" s="596"/>
      <c r="K7247" s="560"/>
      <c r="L7247" s="560"/>
      <c r="M7247" s="560"/>
      <c r="N7247" s="560"/>
      <c r="O7247" s="560"/>
      <c r="P7247" s="560"/>
      <c r="Q7247" s="560"/>
      <c r="R7247" s="560"/>
      <c r="S7247" s="560"/>
      <c r="T7247" s="560"/>
      <c r="U7247" s="560"/>
    </row>
    <row r="7248" spans="1:21">
      <c r="A7248" s="593">
        <f t="shared" si="678"/>
        <v>41576</v>
      </c>
      <c r="B7248" s="594">
        <v>41576.958752604165</v>
      </c>
      <c r="C7248" s="560">
        <f t="shared" si="679"/>
        <v>2013</v>
      </c>
      <c r="D7248" s="560">
        <f t="shared" si="680"/>
        <v>10</v>
      </c>
      <c r="E7248" s="560">
        <f t="shared" si="681"/>
        <v>29</v>
      </c>
      <c r="F7248" s="560">
        <f t="shared" si="682"/>
        <v>23</v>
      </c>
      <c r="G7248" s="595">
        <f t="shared" si="683"/>
        <v>3</v>
      </c>
      <c r="H7248" s="590">
        <f>CHOOSE('Output Sheet'!$B$4,'8760 Data'!J7248,'8760 Data'!K7248,'8760 Data'!L7248,'8760 Data'!M7248,'8760 Data'!N7248,'8760 Data'!O7248,'8760 Data'!P7248,'8760 Data'!Q7248,'8760 Data'!R7248,'8760 Data'!S7248,'8760 Data'!T7248,'8760 Data'!U7248)</f>
        <v>0</v>
      </c>
      <c r="I7248" s="591" t="e">
        <f>H7248/'Output Sheet'!$B$8</f>
        <v>#DIV/0!</v>
      </c>
      <c r="J7248" s="596"/>
      <c r="K7248" s="560"/>
      <c r="L7248" s="560"/>
      <c r="M7248" s="560"/>
      <c r="N7248" s="560"/>
      <c r="O7248" s="560"/>
      <c r="P7248" s="560"/>
      <c r="Q7248" s="560"/>
      <c r="R7248" s="560"/>
      <c r="S7248" s="560"/>
      <c r="T7248" s="560"/>
      <c r="U7248" s="560"/>
    </row>
    <row r="7249" spans="1:21">
      <c r="A7249" s="593">
        <f t="shared" si="678"/>
        <v>41577</v>
      </c>
      <c r="B7249" s="594">
        <v>41577.000419328702</v>
      </c>
      <c r="C7249" s="560">
        <f t="shared" si="679"/>
        <v>2013</v>
      </c>
      <c r="D7249" s="560">
        <f t="shared" si="680"/>
        <v>10</v>
      </c>
      <c r="E7249" s="560">
        <f t="shared" si="681"/>
        <v>30</v>
      </c>
      <c r="F7249" s="560">
        <f t="shared" si="682"/>
        <v>24</v>
      </c>
      <c r="G7249" s="595">
        <f t="shared" si="683"/>
        <v>4</v>
      </c>
      <c r="H7249" s="590">
        <f>CHOOSE('Output Sheet'!$B$4,'8760 Data'!J7249,'8760 Data'!K7249,'8760 Data'!L7249,'8760 Data'!M7249,'8760 Data'!N7249,'8760 Data'!O7249,'8760 Data'!P7249,'8760 Data'!Q7249,'8760 Data'!R7249,'8760 Data'!S7249,'8760 Data'!T7249,'8760 Data'!U7249)</f>
        <v>0</v>
      </c>
      <c r="I7249" s="591" t="e">
        <f>H7249/'Output Sheet'!$B$8</f>
        <v>#DIV/0!</v>
      </c>
      <c r="J7249" s="596"/>
      <c r="K7249" s="560"/>
      <c r="L7249" s="560"/>
      <c r="M7249" s="560"/>
      <c r="N7249" s="560"/>
      <c r="O7249" s="560"/>
      <c r="P7249" s="560"/>
      <c r="Q7249" s="560"/>
      <c r="R7249" s="560"/>
      <c r="S7249" s="560"/>
      <c r="T7249" s="560"/>
      <c r="U7249" s="560"/>
    </row>
    <row r="7250" spans="1:21">
      <c r="A7250" s="593">
        <f t="shared" si="678"/>
        <v>41577</v>
      </c>
      <c r="B7250" s="594">
        <v>41577.042086053239</v>
      </c>
      <c r="C7250" s="560">
        <f t="shared" si="679"/>
        <v>2013</v>
      </c>
      <c r="D7250" s="560">
        <f t="shared" si="680"/>
        <v>10</v>
      </c>
      <c r="E7250" s="560">
        <f t="shared" si="681"/>
        <v>30</v>
      </c>
      <c r="F7250" s="560">
        <f t="shared" si="682"/>
        <v>1</v>
      </c>
      <c r="G7250" s="595">
        <f t="shared" si="683"/>
        <v>4</v>
      </c>
      <c r="H7250" s="590">
        <f>CHOOSE('Output Sheet'!$B$4,'8760 Data'!J7250,'8760 Data'!K7250,'8760 Data'!L7250,'8760 Data'!M7250,'8760 Data'!N7250,'8760 Data'!O7250,'8760 Data'!P7250,'8760 Data'!Q7250,'8760 Data'!R7250,'8760 Data'!S7250,'8760 Data'!T7250,'8760 Data'!U7250)</f>
        <v>0</v>
      </c>
      <c r="I7250" s="591" t="e">
        <f>H7250/'Output Sheet'!$B$8</f>
        <v>#DIV/0!</v>
      </c>
      <c r="J7250" s="596"/>
      <c r="K7250" s="560"/>
      <c r="L7250" s="560"/>
      <c r="M7250" s="560"/>
      <c r="N7250" s="560"/>
      <c r="O7250" s="560"/>
      <c r="P7250" s="560"/>
      <c r="Q7250" s="560"/>
      <c r="R7250" s="560"/>
      <c r="S7250" s="560"/>
      <c r="T7250" s="560"/>
      <c r="U7250" s="560"/>
    </row>
    <row r="7251" spans="1:21">
      <c r="A7251" s="593">
        <f t="shared" si="678"/>
        <v>41577</v>
      </c>
      <c r="B7251" s="594">
        <v>41577.083752777777</v>
      </c>
      <c r="C7251" s="560">
        <f t="shared" si="679"/>
        <v>2013</v>
      </c>
      <c r="D7251" s="560">
        <f t="shared" si="680"/>
        <v>10</v>
      </c>
      <c r="E7251" s="560">
        <f t="shared" si="681"/>
        <v>30</v>
      </c>
      <c r="F7251" s="560">
        <f t="shared" si="682"/>
        <v>2</v>
      </c>
      <c r="G7251" s="595">
        <f t="shared" si="683"/>
        <v>4</v>
      </c>
      <c r="H7251" s="590">
        <f>CHOOSE('Output Sheet'!$B$4,'8760 Data'!J7251,'8760 Data'!K7251,'8760 Data'!L7251,'8760 Data'!M7251,'8760 Data'!N7251,'8760 Data'!O7251,'8760 Data'!P7251,'8760 Data'!Q7251,'8760 Data'!R7251,'8760 Data'!S7251,'8760 Data'!T7251,'8760 Data'!U7251)</f>
        <v>0</v>
      </c>
      <c r="I7251" s="591" t="e">
        <f>H7251/'Output Sheet'!$B$8</f>
        <v>#DIV/0!</v>
      </c>
      <c r="J7251" s="596"/>
      <c r="K7251" s="560"/>
      <c r="L7251" s="560"/>
      <c r="M7251" s="560"/>
      <c r="N7251" s="560"/>
      <c r="O7251" s="560"/>
      <c r="P7251" s="560"/>
      <c r="Q7251" s="560"/>
      <c r="R7251" s="560"/>
      <c r="S7251" s="560"/>
      <c r="T7251" s="560"/>
      <c r="U7251" s="560"/>
    </row>
    <row r="7252" spans="1:21">
      <c r="A7252" s="593">
        <f t="shared" si="678"/>
        <v>41577</v>
      </c>
      <c r="B7252" s="594">
        <v>41577.125419502314</v>
      </c>
      <c r="C7252" s="560">
        <f t="shared" si="679"/>
        <v>2013</v>
      </c>
      <c r="D7252" s="560">
        <f t="shared" si="680"/>
        <v>10</v>
      </c>
      <c r="E7252" s="560">
        <f t="shared" si="681"/>
        <v>30</v>
      </c>
      <c r="F7252" s="560">
        <f t="shared" si="682"/>
        <v>3</v>
      </c>
      <c r="G7252" s="595">
        <f t="shared" si="683"/>
        <v>4</v>
      </c>
      <c r="H7252" s="590">
        <f>CHOOSE('Output Sheet'!$B$4,'8760 Data'!J7252,'8760 Data'!K7252,'8760 Data'!L7252,'8760 Data'!M7252,'8760 Data'!N7252,'8760 Data'!O7252,'8760 Data'!P7252,'8760 Data'!Q7252,'8760 Data'!R7252,'8760 Data'!S7252,'8760 Data'!T7252,'8760 Data'!U7252)</f>
        <v>0</v>
      </c>
      <c r="I7252" s="591" t="e">
        <f>H7252/'Output Sheet'!$B$8</f>
        <v>#DIV/0!</v>
      </c>
      <c r="J7252" s="596"/>
      <c r="K7252" s="560"/>
      <c r="L7252" s="560"/>
      <c r="M7252" s="560"/>
      <c r="N7252" s="560"/>
      <c r="O7252" s="560"/>
      <c r="P7252" s="560"/>
      <c r="Q7252" s="560"/>
      <c r="R7252" s="560"/>
      <c r="S7252" s="560"/>
      <c r="T7252" s="560"/>
      <c r="U7252" s="560"/>
    </row>
    <row r="7253" spans="1:21">
      <c r="A7253" s="593">
        <f t="shared" si="678"/>
        <v>41577</v>
      </c>
      <c r="B7253" s="594">
        <v>41577.167086226851</v>
      </c>
      <c r="C7253" s="560">
        <f t="shared" si="679"/>
        <v>2013</v>
      </c>
      <c r="D7253" s="560">
        <f t="shared" si="680"/>
        <v>10</v>
      </c>
      <c r="E7253" s="560">
        <f t="shared" si="681"/>
        <v>30</v>
      </c>
      <c r="F7253" s="560">
        <f t="shared" si="682"/>
        <v>4</v>
      </c>
      <c r="G7253" s="595">
        <f t="shared" si="683"/>
        <v>4</v>
      </c>
      <c r="H7253" s="590">
        <f>CHOOSE('Output Sheet'!$B$4,'8760 Data'!J7253,'8760 Data'!K7253,'8760 Data'!L7253,'8760 Data'!M7253,'8760 Data'!N7253,'8760 Data'!O7253,'8760 Data'!P7253,'8760 Data'!Q7253,'8760 Data'!R7253,'8760 Data'!S7253,'8760 Data'!T7253,'8760 Data'!U7253)</f>
        <v>0</v>
      </c>
      <c r="I7253" s="591" t="e">
        <f>H7253/'Output Sheet'!$B$8</f>
        <v>#DIV/0!</v>
      </c>
      <c r="J7253" s="596"/>
      <c r="K7253" s="560"/>
      <c r="L7253" s="560"/>
      <c r="M7253" s="560"/>
      <c r="N7253" s="560"/>
      <c r="O7253" s="560"/>
      <c r="P7253" s="560"/>
      <c r="Q7253" s="560"/>
      <c r="R7253" s="560"/>
      <c r="S7253" s="560"/>
      <c r="T7253" s="560"/>
      <c r="U7253" s="560"/>
    </row>
    <row r="7254" spans="1:21">
      <c r="A7254" s="593">
        <f t="shared" si="678"/>
        <v>41577</v>
      </c>
      <c r="B7254" s="594">
        <v>41577.208752951388</v>
      </c>
      <c r="C7254" s="560">
        <f t="shared" si="679"/>
        <v>2013</v>
      </c>
      <c r="D7254" s="560">
        <f t="shared" si="680"/>
        <v>10</v>
      </c>
      <c r="E7254" s="560">
        <f t="shared" si="681"/>
        <v>30</v>
      </c>
      <c r="F7254" s="560">
        <f t="shared" si="682"/>
        <v>5</v>
      </c>
      <c r="G7254" s="595">
        <f t="shared" si="683"/>
        <v>4</v>
      </c>
      <c r="H7254" s="590">
        <f>CHOOSE('Output Sheet'!$B$4,'8760 Data'!J7254,'8760 Data'!K7254,'8760 Data'!L7254,'8760 Data'!M7254,'8760 Data'!N7254,'8760 Data'!O7254,'8760 Data'!P7254,'8760 Data'!Q7254,'8760 Data'!R7254,'8760 Data'!S7254,'8760 Data'!T7254,'8760 Data'!U7254)</f>
        <v>0</v>
      </c>
      <c r="I7254" s="591" t="e">
        <f>H7254/'Output Sheet'!$B$8</f>
        <v>#DIV/0!</v>
      </c>
      <c r="J7254" s="596"/>
      <c r="K7254" s="560"/>
      <c r="L7254" s="560"/>
      <c r="M7254" s="560"/>
      <c r="N7254" s="560"/>
      <c r="O7254" s="560"/>
      <c r="P7254" s="560"/>
      <c r="Q7254" s="560"/>
      <c r="R7254" s="560"/>
      <c r="S7254" s="560"/>
      <c r="T7254" s="560"/>
      <c r="U7254" s="560"/>
    </row>
    <row r="7255" spans="1:21">
      <c r="A7255" s="593">
        <f t="shared" si="678"/>
        <v>41577</v>
      </c>
      <c r="B7255" s="594">
        <v>41577.250419675926</v>
      </c>
      <c r="C7255" s="560">
        <f t="shared" si="679"/>
        <v>2013</v>
      </c>
      <c r="D7255" s="560">
        <f t="shared" si="680"/>
        <v>10</v>
      </c>
      <c r="E7255" s="560">
        <f t="shared" si="681"/>
        <v>30</v>
      </c>
      <c r="F7255" s="560">
        <f t="shared" si="682"/>
        <v>6</v>
      </c>
      <c r="G7255" s="595">
        <f t="shared" si="683"/>
        <v>4</v>
      </c>
      <c r="H7255" s="590">
        <f>CHOOSE('Output Sheet'!$B$4,'8760 Data'!J7255,'8760 Data'!K7255,'8760 Data'!L7255,'8760 Data'!M7255,'8760 Data'!N7255,'8760 Data'!O7255,'8760 Data'!P7255,'8760 Data'!Q7255,'8760 Data'!R7255,'8760 Data'!S7255,'8760 Data'!T7255,'8760 Data'!U7255)</f>
        <v>0</v>
      </c>
      <c r="I7255" s="591" t="e">
        <f>H7255/'Output Sheet'!$B$8</f>
        <v>#DIV/0!</v>
      </c>
      <c r="J7255" s="596"/>
      <c r="K7255" s="560"/>
      <c r="L7255" s="560"/>
      <c r="M7255" s="560"/>
      <c r="N7255" s="560"/>
      <c r="O7255" s="560"/>
      <c r="P7255" s="560"/>
      <c r="Q7255" s="560"/>
      <c r="R7255" s="560"/>
      <c r="S7255" s="560"/>
      <c r="T7255" s="560"/>
      <c r="U7255" s="560"/>
    </row>
    <row r="7256" spans="1:21">
      <c r="A7256" s="593">
        <f t="shared" si="678"/>
        <v>41577</v>
      </c>
      <c r="B7256" s="594">
        <v>41577.292086400463</v>
      </c>
      <c r="C7256" s="560">
        <f t="shared" si="679"/>
        <v>2013</v>
      </c>
      <c r="D7256" s="560">
        <f t="shared" si="680"/>
        <v>10</v>
      </c>
      <c r="E7256" s="560">
        <f t="shared" si="681"/>
        <v>30</v>
      </c>
      <c r="F7256" s="560">
        <f t="shared" si="682"/>
        <v>7</v>
      </c>
      <c r="G7256" s="595">
        <f t="shared" si="683"/>
        <v>4</v>
      </c>
      <c r="H7256" s="590">
        <f>CHOOSE('Output Sheet'!$B$4,'8760 Data'!J7256,'8760 Data'!K7256,'8760 Data'!L7256,'8760 Data'!M7256,'8760 Data'!N7256,'8760 Data'!O7256,'8760 Data'!P7256,'8760 Data'!Q7256,'8760 Data'!R7256,'8760 Data'!S7256,'8760 Data'!T7256,'8760 Data'!U7256)</f>
        <v>0</v>
      </c>
      <c r="I7256" s="591" t="e">
        <f>H7256/'Output Sheet'!$B$8</f>
        <v>#DIV/0!</v>
      </c>
      <c r="J7256" s="596"/>
      <c r="K7256" s="560"/>
      <c r="L7256" s="560"/>
      <c r="M7256" s="560"/>
      <c r="N7256" s="560"/>
      <c r="O7256" s="560"/>
      <c r="P7256" s="560"/>
      <c r="Q7256" s="560"/>
      <c r="R7256" s="560"/>
      <c r="S7256" s="560"/>
      <c r="T7256" s="560"/>
      <c r="U7256" s="560"/>
    </row>
    <row r="7257" spans="1:21">
      <c r="A7257" s="593">
        <f t="shared" si="678"/>
        <v>41577</v>
      </c>
      <c r="B7257" s="594">
        <v>41577.333753125</v>
      </c>
      <c r="C7257" s="560">
        <f t="shared" si="679"/>
        <v>2013</v>
      </c>
      <c r="D7257" s="560">
        <f t="shared" si="680"/>
        <v>10</v>
      </c>
      <c r="E7257" s="560">
        <f t="shared" si="681"/>
        <v>30</v>
      </c>
      <c r="F7257" s="560">
        <f t="shared" si="682"/>
        <v>8</v>
      </c>
      <c r="G7257" s="595">
        <f t="shared" si="683"/>
        <v>4</v>
      </c>
      <c r="H7257" s="590">
        <f>CHOOSE('Output Sheet'!$B$4,'8760 Data'!J7257,'8760 Data'!K7257,'8760 Data'!L7257,'8760 Data'!M7257,'8760 Data'!N7257,'8760 Data'!O7257,'8760 Data'!P7257,'8760 Data'!Q7257,'8760 Data'!R7257,'8760 Data'!S7257,'8760 Data'!T7257,'8760 Data'!U7257)</f>
        <v>0</v>
      </c>
      <c r="I7257" s="591" t="e">
        <f>H7257/'Output Sheet'!$B$8</f>
        <v>#DIV/0!</v>
      </c>
      <c r="J7257" s="596"/>
      <c r="K7257" s="560"/>
      <c r="L7257" s="560"/>
      <c r="M7257" s="560"/>
      <c r="N7257" s="560"/>
      <c r="O7257" s="560"/>
      <c r="P7257" s="560"/>
      <c r="Q7257" s="560"/>
      <c r="R7257" s="560"/>
      <c r="S7257" s="560"/>
      <c r="T7257" s="560"/>
      <c r="U7257" s="560"/>
    </row>
    <row r="7258" spans="1:21">
      <c r="A7258" s="593">
        <f t="shared" si="678"/>
        <v>41577</v>
      </c>
      <c r="B7258" s="594">
        <v>41577.375419849537</v>
      </c>
      <c r="C7258" s="560">
        <f t="shared" si="679"/>
        <v>2013</v>
      </c>
      <c r="D7258" s="560">
        <f t="shared" si="680"/>
        <v>10</v>
      </c>
      <c r="E7258" s="560">
        <f t="shared" si="681"/>
        <v>30</v>
      </c>
      <c r="F7258" s="560">
        <f t="shared" si="682"/>
        <v>9</v>
      </c>
      <c r="G7258" s="595">
        <f t="shared" si="683"/>
        <v>4</v>
      </c>
      <c r="H7258" s="590">
        <f>CHOOSE('Output Sheet'!$B$4,'8760 Data'!J7258,'8760 Data'!K7258,'8760 Data'!L7258,'8760 Data'!M7258,'8760 Data'!N7258,'8760 Data'!O7258,'8760 Data'!P7258,'8760 Data'!Q7258,'8760 Data'!R7258,'8760 Data'!S7258,'8760 Data'!T7258,'8760 Data'!U7258)</f>
        <v>0</v>
      </c>
      <c r="I7258" s="591" t="e">
        <f>H7258/'Output Sheet'!$B$8</f>
        <v>#DIV/0!</v>
      </c>
      <c r="J7258" s="596"/>
      <c r="K7258" s="560"/>
      <c r="L7258" s="560"/>
      <c r="M7258" s="560"/>
      <c r="N7258" s="560"/>
      <c r="O7258" s="560"/>
      <c r="P7258" s="560"/>
      <c r="Q7258" s="560"/>
      <c r="R7258" s="560"/>
      <c r="S7258" s="560"/>
      <c r="T7258" s="560"/>
      <c r="U7258" s="560"/>
    </row>
    <row r="7259" spans="1:21">
      <c r="A7259" s="593">
        <f t="shared" si="678"/>
        <v>41577</v>
      </c>
      <c r="B7259" s="594">
        <v>41577.417086574074</v>
      </c>
      <c r="C7259" s="560">
        <f t="shared" si="679"/>
        <v>2013</v>
      </c>
      <c r="D7259" s="560">
        <f t="shared" si="680"/>
        <v>10</v>
      </c>
      <c r="E7259" s="560">
        <f t="shared" si="681"/>
        <v>30</v>
      </c>
      <c r="F7259" s="560">
        <f t="shared" si="682"/>
        <v>10</v>
      </c>
      <c r="G7259" s="595">
        <f t="shared" si="683"/>
        <v>4</v>
      </c>
      <c r="H7259" s="590">
        <f>CHOOSE('Output Sheet'!$B$4,'8760 Data'!J7259,'8760 Data'!K7259,'8760 Data'!L7259,'8760 Data'!M7259,'8760 Data'!N7259,'8760 Data'!O7259,'8760 Data'!P7259,'8760 Data'!Q7259,'8760 Data'!R7259,'8760 Data'!S7259,'8760 Data'!T7259,'8760 Data'!U7259)</f>
        <v>0</v>
      </c>
      <c r="I7259" s="591" t="e">
        <f>H7259/'Output Sheet'!$B$8</f>
        <v>#DIV/0!</v>
      </c>
      <c r="J7259" s="596"/>
      <c r="K7259" s="560"/>
      <c r="L7259" s="560"/>
      <c r="M7259" s="560"/>
      <c r="N7259" s="560"/>
      <c r="O7259" s="560"/>
      <c r="P7259" s="560"/>
      <c r="Q7259" s="560"/>
      <c r="R7259" s="560"/>
      <c r="S7259" s="560"/>
      <c r="T7259" s="560"/>
      <c r="U7259" s="560"/>
    </row>
    <row r="7260" spans="1:21">
      <c r="A7260" s="593">
        <f t="shared" si="678"/>
        <v>41577</v>
      </c>
      <c r="B7260" s="594">
        <v>41577.458753298612</v>
      </c>
      <c r="C7260" s="560">
        <f t="shared" si="679"/>
        <v>2013</v>
      </c>
      <c r="D7260" s="560">
        <f t="shared" si="680"/>
        <v>10</v>
      </c>
      <c r="E7260" s="560">
        <f t="shared" si="681"/>
        <v>30</v>
      </c>
      <c r="F7260" s="560">
        <f t="shared" si="682"/>
        <v>11</v>
      </c>
      <c r="G7260" s="595">
        <f t="shared" si="683"/>
        <v>4</v>
      </c>
      <c r="H7260" s="590">
        <f>CHOOSE('Output Sheet'!$B$4,'8760 Data'!J7260,'8760 Data'!K7260,'8760 Data'!L7260,'8760 Data'!M7260,'8760 Data'!N7260,'8760 Data'!O7260,'8760 Data'!P7260,'8760 Data'!Q7260,'8760 Data'!R7260,'8760 Data'!S7260,'8760 Data'!T7260,'8760 Data'!U7260)</f>
        <v>0</v>
      </c>
      <c r="I7260" s="591" t="e">
        <f>H7260/'Output Sheet'!$B$8</f>
        <v>#DIV/0!</v>
      </c>
      <c r="J7260" s="596"/>
      <c r="K7260" s="560"/>
      <c r="L7260" s="560"/>
      <c r="M7260" s="560"/>
      <c r="N7260" s="560"/>
      <c r="O7260" s="560"/>
      <c r="P7260" s="560"/>
      <c r="Q7260" s="560"/>
      <c r="R7260" s="560"/>
      <c r="S7260" s="560"/>
      <c r="T7260" s="560"/>
      <c r="U7260" s="560"/>
    </row>
    <row r="7261" spans="1:21">
      <c r="A7261" s="593">
        <f t="shared" si="678"/>
        <v>41577</v>
      </c>
      <c r="B7261" s="594">
        <v>41577.500420023149</v>
      </c>
      <c r="C7261" s="560">
        <f t="shared" si="679"/>
        <v>2013</v>
      </c>
      <c r="D7261" s="560">
        <f t="shared" si="680"/>
        <v>10</v>
      </c>
      <c r="E7261" s="560">
        <f t="shared" si="681"/>
        <v>30</v>
      </c>
      <c r="F7261" s="560">
        <f t="shared" si="682"/>
        <v>12</v>
      </c>
      <c r="G7261" s="595">
        <f t="shared" si="683"/>
        <v>4</v>
      </c>
      <c r="H7261" s="590">
        <f>CHOOSE('Output Sheet'!$B$4,'8760 Data'!J7261,'8760 Data'!K7261,'8760 Data'!L7261,'8760 Data'!M7261,'8760 Data'!N7261,'8760 Data'!O7261,'8760 Data'!P7261,'8760 Data'!Q7261,'8760 Data'!R7261,'8760 Data'!S7261,'8760 Data'!T7261,'8760 Data'!U7261)</f>
        <v>0</v>
      </c>
      <c r="I7261" s="591" t="e">
        <f>H7261/'Output Sheet'!$B$8</f>
        <v>#DIV/0!</v>
      </c>
      <c r="J7261" s="596"/>
      <c r="K7261" s="560"/>
      <c r="L7261" s="560"/>
      <c r="M7261" s="560"/>
      <c r="N7261" s="560"/>
      <c r="O7261" s="560"/>
      <c r="P7261" s="560"/>
      <c r="Q7261" s="560"/>
      <c r="R7261" s="560"/>
      <c r="S7261" s="560"/>
      <c r="T7261" s="560"/>
      <c r="U7261" s="560"/>
    </row>
    <row r="7262" spans="1:21">
      <c r="A7262" s="593">
        <f t="shared" si="678"/>
        <v>41577</v>
      </c>
      <c r="B7262" s="594">
        <v>41577.542086747686</v>
      </c>
      <c r="C7262" s="560">
        <f t="shared" si="679"/>
        <v>2013</v>
      </c>
      <c r="D7262" s="560">
        <f t="shared" si="680"/>
        <v>10</v>
      </c>
      <c r="E7262" s="560">
        <f t="shared" si="681"/>
        <v>30</v>
      </c>
      <c r="F7262" s="560">
        <f t="shared" si="682"/>
        <v>13</v>
      </c>
      <c r="G7262" s="595">
        <f t="shared" si="683"/>
        <v>4</v>
      </c>
      <c r="H7262" s="590">
        <f>CHOOSE('Output Sheet'!$B$4,'8760 Data'!J7262,'8760 Data'!K7262,'8760 Data'!L7262,'8760 Data'!M7262,'8760 Data'!N7262,'8760 Data'!O7262,'8760 Data'!P7262,'8760 Data'!Q7262,'8760 Data'!R7262,'8760 Data'!S7262,'8760 Data'!T7262,'8760 Data'!U7262)</f>
        <v>0</v>
      </c>
      <c r="I7262" s="591" t="e">
        <f>H7262/'Output Sheet'!$B$8</f>
        <v>#DIV/0!</v>
      </c>
      <c r="J7262" s="596"/>
      <c r="K7262" s="560"/>
      <c r="L7262" s="560"/>
      <c r="M7262" s="560"/>
      <c r="N7262" s="560"/>
      <c r="O7262" s="560"/>
      <c r="P7262" s="560"/>
      <c r="Q7262" s="560"/>
      <c r="R7262" s="560"/>
      <c r="S7262" s="560"/>
      <c r="T7262" s="560"/>
      <c r="U7262" s="560"/>
    </row>
    <row r="7263" spans="1:21">
      <c r="A7263" s="593">
        <f t="shared" si="678"/>
        <v>41577</v>
      </c>
      <c r="B7263" s="594">
        <v>41577.583753472223</v>
      </c>
      <c r="C7263" s="560">
        <f t="shared" si="679"/>
        <v>2013</v>
      </c>
      <c r="D7263" s="560">
        <f t="shared" si="680"/>
        <v>10</v>
      </c>
      <c r="E7263" s="560">
        <f t="shared" si="681"/>
        <v>30</v>
      </c>
      <c r="F7263" s="560">
        <f t="shared" si="682"/>
        <v>14</v>
      </c>
      <c r="G7263" s="595">
        <f t="shared" si="683"/>
        <v>4</v>
      </c>
      <c r="H7263" s="590">
        <f>CHOOSE('Output Sheet'!$B$4,'8760 Data'!J7263,'8760 Data'!K7263,'8760 Data'!L7263,'8760 Data'!M7263,'8760 Data'!N7263,'8760 Data'!O7263,'8760 Data'!P7263,'8760 Data'!Q7263,'8760 Data'!R7263,'8760 Data'!S7263,'8760 Data'!T7263,'8760 Data'!U7263)</f>
        <v>0</v>
      </c>
      <c r="I7263" s="591" t="e">
        <f>H7263/'Output Sheet'!$B$8</f>
        <v>#DIV/0!</v>
      </c>
      <c r="J7263" s="596"/>
      <c r="K7263" s="560"/>
      <c r="L7263" s="560"/>
      <c r="M7263" s="560"/>
      <c r="N7263" s="560"/>
      <c r="O7263" s="560"/>
      <c r="P7263" s="560"/>
      <c r="Q7263" s="560"/>
      <c r="R7263" s="560"/>
      <c r="S7263" s="560"/>
      <c r="T7263" s="560"/>
      <c r="U7263" s="560"/>
    </row>
    <row r="7264" spans="1:21">
      <c r="A7264" s="593">
        <f t="shared" si="678"/>
        <v>41577</v>
      </c>
      <c r="B7264" s="594">
        <v>41577.62542019676</v>
      </c>
      <c r="C7264" s="560">
        <f t="shared" si="679"/>
        <v>2013</v>
      </c>
      <c r="D7264" s="560">
        <f t="shared" si="680"/>
        <v>10</v>
      </c>
      <c r="E7264" s="560">
        <f t="shared" si="681"/>
        <v>30</v>
      </c>
      <c r="F7264" s="560">
        <f t="shared" si="682"/>
        <v>15</v>
      </c>
      <c r="G7264" s="595">
        <f t="shared" si="683"/>
        <v>4</v>
      </c>
      <c r="H7264" s="590">
        <f>CHOOSE('Output Sheet'!$B$4,'8760 Data'!J7264,'8760 Data'!K7264,'8760 Data'!L7264,'8760 Data'!M7264,'8760 Data'!N7264,'8760 Data'!O7264,'8760 Data'!P7264,'8760 Data'!Q7264,'8760 Data'!R7264,'8760 Data'!S7264,'8760 Data'!T7264,'8760 Data'!U7264)</f>
        <v>0</v>
      </c>
      <c r="I7264" s="591" t="e">
        <f>H7264/'Output Sheet'!$B$8</f>
        <v>#DIV/0!</v>
      </c>
      <c r="J7264" s="596"/>
      <c r="K7264" s="560"/>
      <c r="L7264" s="560"/>
      <c r="M7264" s="560"/>
      <c r="N7264" s="560"/>
      <c r="O7264" s="560"/>
      <c r="P7264" s="560"/>
      <c r="Q7264" s="560"/>
      <c r="R7264" s="560"/>
      <c r="S7264" s="560"/>
      <c r="T7264" s="560"/>
      <c r="U7264" s="560"/>
    </row>
    <row r="7265" spans="1:21">
      <c r="A7265" s="593">
        <f t="shared" si="678"/>
        <v>41577</v>
      </c>
      <c r="B7265" s="594">
        <v>41577.667086921298</v>
      </c>
      <c r="C7265" s="560">
        <f t="shared" si="679"/>
        <v>2013</v>
      </c>
      <c r="D7265" s="560">
        <f t="shared" si="680"/>
        <v>10</v>
      </c>
      <c r="E7265" s="560">
        <f t="shared" si="681"/>
        <v>30</v>
      </c>
      <c r="F7265" s="560">
        <f t="shared" si="682"/>
        <v>16</v>
      </c>
      <c r="G7265" s="595">
        <f t="shared" si="683"/>
        <v>4</v>
      </c>
      <c r="H7265" s="590">
        <f>CHOOSE('Output Sheet'!$B$4,'8760 Data'!J7265,'8760 Data'!K7265,'8760 Data'!L7265,'8760 Data'!M7265,'8760 Data'!N7265,'8760 Data'!O7265,'8760 Data'!P7265,'8760 Data'!Q7265,'8760 Data'!R7265,'8760 Data'!S7265,'8760 Data'!T7265,'8760 Data'!U7265)</f>
        <v>0</v>
      </c>
      <c r="I7265" s="591" t="e">
        <f>H7265/'Output Sheet'!$B$8</f>
        <v>#DIV/0!</v>
      </c>
      <c r="J7265" s="596"/>
      <c r="K7265" s="560"/>
      <c r="L7265" s="560"/>
      <c r="M7265" s="560"/>
      <c r="N7265" s="560"/>
      <c r="O7265" s="560"/>
      <c r="P7265" s="560"/>
      <c r="Q7265" s="560"/>
      <c r="R7265" s="560"/>
      <c r="S7265" s="560"/>
      <c r="T7265" s="560"/>
      <c r="U7265" s="560"/>
    </row>
    <row r="7266" spans="1:21">
      <c r="A7266" s="593">
        <f t="shared" si="678"/>
        <v>41577</v>
      </c>
      <c r="B7266" s="594">
        <v>41577.708753645835</v>
      </c>
      <c r="C7266" s="560">
        <f t="shared" si="679"/>
        <v>2013</v>
      </c>
      <c r="D7266" s="560">
        <f t="shared" si="680"/>
        <v>10</v>
      </c>
      <c r="E7266" s="560">
        <f t="shared" si="681"/>
        <v>30</v>
      </c>
      <c r="F7266" s="560">
        <f t="shared" si="682"/>
        <v>17</v>
      </c>
      <c r="G7266" s="595">
        <f t="shared" si="683"/>
        <v>4</v>
      </c>
      <c r="H7266" s="590">
        <f>CHOOSE('Output Sheet'!$B$4,'8760 Data'!J7266,'8760 Data'!K7266,'8760 Data'!L7266,'8760 Data'!M7266,'8760 Data'!N7266,'8760 Data'!O7266,'8760 Data'!P7266,'8760 Data'!Q7266,'8760 Data'!R7266,'8760 Data'!S7266,'8760 Data'!T7266,'8760 Data'!U7266)</f>
        <v>0</v>
      </c>
      <c r="I7266" s="591" t="e">
        <f>H7266/'Output Sheet'!$B$8</f>
        <v>#DIV/0!</v>
      </c>
      <c r="J7266" s="596"/>
      <c r="K7266" s="560"/>
      <c r="L7266" s="560"/>
      <c r="M7266" s="560"/>
      <c r="N7266" s="560"/>
      <c r="O7266" s="560"/>
      <c r="P7266" s="560"/>
      <c r="Q7266" s="560"/>
      <c r="R7266" s="560"/>
      <c r="S7266" s="560"/>
      <c r="T7266" s="560"/>
      <c r="U7266" s="560"/>
    </row>
    <row r="7267" spans="1:21">
      <c r="A7267" s="593">
        <f t="shared" si="678"/>
        <v>41577</v>
      </c>
      <c r="B7267" s="594">
        <v>41577.750420370372</v>
      </c>
      <c r="C7267" s="560">
        <f t="shared" si="679"/>
        <v>2013</v>
      </c>
      <c r="D7267" s="560">
        <f t="shared" si="680"/>
        <v>10</v>
      </c>
      <c r="E7267" s="560">
        <f t="shared" si="681"/>
        <v>30</v>
      </c>
      <c r="F7267" s="560">
        <f t="shared" si="682"/>
        <v>18</v>
      </c>
      <c r="G7267" s="595">
        <f t="shared" si="683"/>
        <v>4</v>
      </c>
      <c r="H7267" s="590">
        <f>CHOOSE('Output Sheet'!$B$4,'8760 Data'!J7267,'8760 Data'!K7267,'8760 Data'!L7267,'8760 Data'!M7267,'8760 Data'!N7267,'8760 Data'!O7267,'8760 Data'!P7267,'8760 Data'!Q7267,'8760 Data'!R7267,'8760 Data'!S7267,'8760 Data'!T7267,'8760 Data'!U7267)</f>
        <v>0</v>
      </c>
      <c r="I7267" s="591" t="e">
        <f>H7267/'Output Sheet'!$B$8</f>
        <v>#DIV/0!</v>
      </c>
      <c r="J7267" s="596"/>
      <c r="K7267" s="560"/>
      <c r="L7267" s="560"/>
      <c r="M7267" s="560"/>
      <c r="N7267" s="560"/>
      <c r="O7267" s="560"/>
      <c r="P7267" s="560"/>
      <c r="Q7267" s="560"/>
      <c r="R7267" s="560"/>
      <c r="S7267" s="560"/>
      <c r="T7267" s="560"/>
      <c r="U7267" s="560"/>
    </row>
    <row r="7268" spans="1:21">
      <c r="A7268" s="593">
        <f t="shared" si="678"/>
        <v>41577</v>
      </c>
      <c r="B7268" s="594">
        <v>41577.792087094909</v>
      </c>
      <c r="C7268" s="560">
        <f t="shared" si="679"/>
        <v>2013</v>
      </c>
      <c r="D7268" s="560">
        <f t="shared" si="680"/>
        <v>10</v>
      </c>
      <c r="E7268" s="560">
        <f t="shared" si="681"/>
        <v>30</v>
      </c>
      <c r="F7268" s="560">
        <f t="shared" si="682"/>
        <v>19</v>
      </c>
      <c r="G7268" s="595">
        <f t="shared" si="683"/>
        <v>4</v>
      </c>
      <c r="H7268" s="590">
        <f>CHOOSE('Output Sheet'!$B$4,'8760 Data'!J7268,'8760 Data'!K7268,'8760 Data'!L7268,'8760 Data'!M7268,'8760 Data'!N7268,'8760 Data'!O7268,'8760 Data'!P7268,'8760 Data'!Q7268,'8760 Data'!R7268,'8760 Data'!S7268,'8760 Data'!T7268,'8760 Data'!U7268)</f>
        <v>0</v>
      </c>
      <c r="I7268" s="591" t="e">
        <f>H7268/'Output Sheet'!$B$8</f>
        <v>#DIV/0!</v>
      </c>
      <c r="J7268" s="596"/>
      <c r="K7268" s="560"/>
      <c r="L7268" s="560"/>
      <c r="M7268" s="560"/>
      <c r="N7268" s="560"/>
      <c r="O7268" s="560"/>
      <c r="P7268" s="560"/>
      <c r="Q7268" s="560"/>
      <c r="R7268" s="560"/>
      <c r="S7268" s="560"/>
      <c r="T7268" s="560"/>
      <c r="U7268" s="560"/>
    </row>
    <row r="7269" spans="1:21">
      <c r="A7269" s="593">
        <f t="shared" si="678"/>
        <v>41577</v>
      </c>
      <c r="B7269" s="594">
        <v>41577.833753819446</v>
      </c>
      <c r="C7269" s="560">
        <f t="shared" si="679"/>
        <v>2013</v>
      </c>
      <c r="D7269" s="560">
        <f t="shared" si="680"/>
        <v>10</v>
      </c>
      <c r="E7269" s="560">
        <f t="shared" si="681"/>
        <v>30</v>
      </c>
      <c r="F7269" s="560">
        <f t="shared" si="682"/>
        <v>20</v>
      </c>
      <c r="G7269" s="595">
        <f t="shared" si="683"/>
        <v>4</v>
      </c>
      <c r="H7269" s="590">
        <f>CHOOSE('Output Sheet'!$B$4,'8760 Data'!J7269,'8760 Data'!K7269,'8760 Data'!L7269,'8760 Data'!M7269,'8760 Data'!N7269,'8760 Data'!O7269,'8760 Data'!P7269,'8760 Data'!Q7269,'8760 Data'!R7269,'8760 Data'!S7269,'8760 Data'!T7269,'8760 Data'!U7269)</f>
        <v>0</v>
      </c>
      <c r="I7269" s="591" t="e">
        <f>H7269/'Output Sheet'!$B$8</f>
        <v>#DIV/0!</v>
      </c>
      <c r="J7269" s="596"/>
      <c r="K7269" s="560"/>
      <c r="L7269" s="560"/>
      <c r="M7269" s="560"/>
      <c r="N7269" s="560"/>
      <c r="O7269" s="560"/>
      <c r="P7269" s="560"/>
      <c r="Q7269" s="560"/>
      <c r="R7269" s="560"/>
      <c r="S7269" s="560"/>
      <c r="T7269" s="560"/>
      <c r="U7269" s="560"/>
    </row>
    <row r="7270" spans="1:21">
      <c r="A7270" s="593">
        <f t="shared" si="678"/>
        <v>41577</v>
      </c>
      <c r="B7270" s="594">
        <v>41577.875420543984</v>
      </c>
      <c r="C7270" s="560">
        <f t="shared" si="679"/>
        <v>2013</v>
      </c>
      <c r="D7270" s="560">
        <f t="shared" si="680"/>
        <v>10</v>
      </c>
      <c r="E7270" s="560">
        <f t="shared" si="681"/>
        <v>30</v>
      </c>
      <c r="F7270" s="560">
        <f t="shared" si="682"/>
        <v>21</v>
      </c>
      <c r="G7270" s="595">
        <f t="shared" si="683"/>
        <v>4</v>
      </c>
      <c r="H7270" s="590">
        <f>CHOOSE('Output Sheet'!$B$4,'8760 Data'!J7270,'8760 Data'!K7270,'8760 Data'!L7270,'8760 Data'!M7270,'8760 Data'!N7270,'8760 Data'!O7270,'8760 Data'!P7270,'8760 Data'!Q7270,'8760 Data'!R7270,'8760 Data'!S7270,'8760 Data'!T7270,'8760 Data'!U7270)</f>
        <v>0</v>
      </c>
      <c r="I7270" s="591" t="e">
        <f>H7270/'Output Sheet'!$B$8</f>
        <v>#DIV/0!</v>
      </c>
      <c r="J7270" s="596"/>
      <c r="K7270" s="560"/>
      <c r="L7270" s="560"/>
      <c r="M7270" s="560"/>
      <c r="N7270" s="560"/>
      <c r="O7270" s="560"/>
      <c r="P7270" s="560"/>
      <c r="Q7270" s="560"/>
      <c r="R7270" s="560"/>
      <c r="S7270" s="560"/>
      <c r="T7270" s="560"/>
      <c r="U7270" s="560"/>
    </row>
    <row r="7271" spans="1:21">
      <c r="A7271" s="593">
        <f t="shared" si="678"/>
        <v>41577</v>
      </c>
      <c r="B7271" s="594">
        <v>41577.917087268521</v>
      </c>
      <c r="C7271" s="560">
        <f t="shared" si="679"/>
        <v>2013</v>
      </c>
      <c r="D7271" s="560">
        <f t="shared" si="680"/>
        <v>10</v>
      </c>
      <c r="E7271" s="560">
        <f t="shared" si="681"/>
        <v>30</v>
      </c>
      <c r="F7271" s="560">
        <f t="shared" si="682"/>
        <v>22</v>
      </c>
      <c r="G7271" s="595">
        <f t="shared" si="683"/>
        <v>4</v>
      </c>
      <c r="H7271" s="590">
        <f>CHOOSE('Output Sheet'!$B$4,'8760 Data'!J7271,'8760 Data'!K7271,'8760 Data'!L7271,'8760 Data'!M7271,'8760 Data'!N7271,'8760 Data'!O7271,'8760 Data'!P7271,'8760 Data'!Q7271,'8760 Data'!R7271,'8760 Data'!S7271,'8760 Data'!T7271,'8760 Data'!U7271)</f>
        <v>0</v>
      </c>
      <c r="I7271" s="591" t="e">
        <f>H7271/'Output Sheet'!$B$8</f>
        <v>#DIV/0!</v>
      </c>
      <c r="J7271" s="596"/>
      <c r="K7271" s="560"/>
      <c r="L7271" s="560"/>
      <c r="M7271" s="560"/>
      <c r="N7271" s="560"/>
      <c r="O7271" s="560"/>
      <c r="P7271" s="560"/>
      <c r="Q7271" s="560"/>
      <c r="R7271" s="560"/>
      <c r="S7271" s="560"/>
      <c r="T7271" s="560"/>
      <c r="U7271" s="560"/>
    </row>
    <row r="7272" spans="1:21">
      <c r="A7272" s="593">
        <f t="shared" si="678"/>
        <v>41577</v>
      </c>
      <c r="B7272" s="594">
        <v>41577.958753993058</v>
      </c>
      <c r="C7272" s="560">
        <f t="shared" si="679"/>
        <v>2013</v>
      </c>
      <c r="D7272" s="560">
        <f t="shared" si="680"/>
        <v>10</v>
      </c>
      <c r="E7272" s="560">
        <f t="shared" si="681"/>
        <v>30</v>
      </c>
      <c r="F7272" s="560">
        <f t="shared" si="682"/>
        <v>23</v>
      </c>
      <c r="G7272" s="595">
        <f t="shared" si="683"/>
        <v>4</v>
      </c>
      <c r="H7272" s="590">
        <f>CHOOSE('Output Sheet'!$B$4,'8760 Data'!J7272,'8760 Data'!K7272,'8760 Data'!L7272,'8760 Data'!M7272,'8760 Data'!N7272,'8760 Data'!O7272,'8760 Data'!P7272,'8760 Data'!Q7272,'8760 Data'!R7272,'8760 Data'!S7272,'8760 Data'!T7272,'8760 Data'!U7272)</f>
        <v>0</v>
      </c>
      <c r="I7272" s="591" t="e">
        <f>H7272/'Output Sheet'!$B$8</f>
        <v>#DIV/0!</v>
      </c>
      <c r="J7272" s="596"/>
      <c r="K7272" s="560"/>
      <c r="L7272" s="560"/>
      <c r="M7272" s="560"/>
      <c r="N7272" s="560"/>
      <c r="O7272" s="560"/>
      <c r="P7272" s="560"/>
      <c r="Q7272" s="560"/>
      <c r="R7272" s="560"/>
      <c r="S7272" s="560"/>
      <c r="T7272" s="560"/>
      <c r="U7272" s="560"/>
    </row>
    <row r="7273" spans="1:21">
      <c r="A7273" s="593">
        <f t="shared" si="678"/>
        <v>41578</v>
      </c>
      <c r="B7273" s="594">
        <v>41578.000420717595</v>
      </c>
      <c r="C7273" s="560">
        <f t="shared" si="679"/>
        <v>2013</v>
      </c>
      <c r="D7273" s="560">
        <f t="shared" si="680"/>
        <v>10</v>
      </c>
      <c r="E7273" s="560">
        <f t="shared" si="681"/>
        <v>31</v>
      </c>
      <c r="F7273" s="560">
        <f t="shared" si="682"/>
        <v>24</v>
      </c>
      <c r="G7273" s="595">
        <f t="shared" si="683"/>
        <v>5</v>
      </c>
      <c r="H7273" s="590">
        <f>CHOOSE('Output Sheet'!$B$4,'8760 Data'!J7273,'8760 Data'!K7273,'8760 Data'!L7273,'8760 Data'!M7273,'8760 Data'!N7273,'8760 Data'!O7273,'8760 Data'!P7273,'8760 Data'!Q7273,'8760 Data'!R7273,'8760 Data'!S7273,'8760 Data'!T7273,'8760 Data'!U7273)</f>
        <v>0</v>
      </c>
      <c r="I7273" s="591" t="e">
        <f>H7273/'Output Sheet'!$B$8</f>
        <v>#DIV/0!</v>
      </c>
      <c r="J7273" s="596"/>
      <c r="K7273" s="560"/>
      <c r="L7273" s="560"/>
      <c r="M7273" s="560"/>
      <c r="N7273" s="560"/>
      <c r="O7273" s="560"/>
      <c r="P7273" s="560"/>
      <c r="Q7273" s="560"/>
      <c r="R7273" s="560"/>
      <c r="S7273" s="560"/>
      <c r="T7273" s="560"/>
      <c r="U7273" s="560"/>
    </row>
    <row r="7274" spans="1:21">
      <c r="A7274" s="593">
        <f t="shared" si="678"/>
        <v>41578</v>
      </c>
      <c r="B7274" s="594">
        <v>41578.042087442132</v>
      </c>
      <c r="C7274" s="560">
        <f t="shared" si="679"/>
        <v>2013</v>
      </c>
      <c r="D7274" s="560">
        <f t="shared" si="680"/>
        <v>10</v>
      </c>
      <c r="E7274" s="560">
        <f t="shared" si="681"/>
        <v>31</v>
      </c>
      <c r="F7274" s="560">
        <f t="shared" si="682"/>
        <v>1</v>
      </c>
      <c r="G7274" s="595">
        <f t="shared" si="683"/>
        <v>5</v>
      </c>
      <c r="H7274" s="590">
        <f>CHOOSE('Output Sheet'!$B$4,'8760 Data'!J7274,'8760 Data'!K7274,'8760 Data'!L7274,'8760 Data'!M7274,'8760 Data'!N7274,'8760 Data'!O7274,'8760 Data'!P7274,'8760 Data'!Q7274,'8760 Data'!R7274,'8760 Data'!S7274,'8760 Data'!T7274,'8760 Data'!U7274)</f>
        <v>0</v>
      </c>
      <c r="I7274" s="591" t="e">
        <f>H7274/'Output Sheet'!$B$8</f>
        <v>#DIV/0!</v>
      </c>
      <c r="J7274" s="596"/>
      <c r="K7274" s="560"/>
      <c r="L7274" s="560"/>
      <c r="M7274" s="560"/>
      <c r="N7274" s="560"/>
      <c r="O7274" s="560"/>
      <c r="P7274" s="560"/>
      <c r="Q7274" s="560"/>
      <c r="R7274" s="560"/>
      <c r="S7274" s="560"/>
      <c r="T7274" s="560"/>
      <c r="U7274" s="560"/>
    </row>
    <row r="7275" spans="1:21">
      <c r="A7275" s="593">
        <f t="shared" si="678"/>
        <v>41578</v>
      </c>
      <c r="B7275" s="594">
        <v>41578.08375416667</v>
      </c>
      <c r="C7275" s="560">
        <f t="shared" si="679"/>
        <v>2013</v>
      </c>
      <c r="D7275" s="560">
        <f t="shared" si="680"/>
        <v>10</v>
      </c>
      <c r="E7275" s="560">
        <f t="shared" si="681"/>
        <v>31</v>
      </c>
      <c r="F7275" s="560">
        <f t="shared" si="682"/>
        <v>2</v>
      </c>
      <c r="G7275" s="595">
        <f t="shared" si="683"/>
        <v>5</v>
      </c>
      <c r="H7275" s="590">
        <f>CHOOSE('Output Sheet'!$B$4,'8760 Data'!J7275,'8760 Data'!K7275,'8760 Data'!L7275,'8760 Data'!M7275,'8760 Data'!N7275,'8760 Data'!O7275,'8760 Data'!P7275,'8760 Data'!Q7275,'8760 Data'!R7275,'8760 Data'!S7275,'8760 Data'!T7275,'8760 Data'!U7275)</f>
        <v>0</v>
      </c>
      <c r="I7275" s="591" t="e">
        <f>H7275/'Output Sheet'!$B$8</f>
        <v>#DIV/0!</v>
      </c>
      <c r="J7275" s="596"/>
      <c r="K7275" s="560"/>
      <c r="L7275" s="560"/>
      <c r="M7275" s="560"/>
      <c r="N7275" s="560"/>
      <c r="O7275" s="560"/>
      <c r="P7275" s="560"/>
      <c r="Q7275" s="560"/>
      <c r="R7275" s="560"/>
      <c r="S7275" s="560"/>
      <c r="T7275" s="560"/>
      <c r="U7275" s="560"/>
    </row>
    <row r="7276" spans="1:21">
      <c r="A7276" s="593">
        <f t="shared" si="678"/>
        <v>41578</v>
      </c>
      <c r="B7276" s="594">
        <v>41578.125420891207</v>
      </c>
      <c r="C7276" s="560">
        <f t="shared" si="679"/>
        <v>2013</v>
      </c>
      <c r="D7276" s="560">
        <f t="shared" si="680"/>
        <v>10</v>
      </c>
      <c r="E7276" s="560">
        <f t="shared" si="681"/>
        <v>31</v>
      </c>
      <c r="F7276" s="560">
        <f t="shared" si="682"/>
        <v>3</v>
      </c>
      <c r="G7276" s="595">
        <f t="shared" si="683"/>
        <v>5</v>
      </c>
      <c r="H7276" s="590">
        <f>CHOOSE('Output Sheet'!$B$4,'8760 Data'!J7276,'8760 Data'!K7276,'8760 Data'!L7276,'8760 Data'!M7276,'8760 Data'!N7276,'8760 Data'!O7276,'8760 Data'!P7276,'8760 Data'!Q7276,'8760 Data'!R7276,'8760 Data'!S7276,'8760 Data'!T7276,'8760 Data'!U7276)</f>
        <v>0</v>
      </c>
      <c r="I7276" s="591" t="e">
        <f>H7276/'Output Sheet'!$B$8</f>
        <v>#DIV/0!</v>
      </c>
      <c r="J7276" s="596"/>
      <c r="K7276" s="560"/>
      <c r="L7276" s="560"/>
      <c r="M7276" s="560"/>
      <c r="N7276" s="560"/>
      <c r="O7276" s="560"/>
      <c r="P7276" s="560"/>
      <c r="Q7276" s="560"/>
      <c r="R7276" s="560"/>
      <c r="S7276" s="560"/>
      <c r="T7276" s="560"/>
      <c r="U7276" s="560"/>
    </row>
    <row r="7277" spans="1:21">
      <c r="A7277" s="593">
        <f t="shared" si="678"/>
        <v>41578</v>
      </c>
      <c r="B7277" s="594">
        <v>41578.167087615744</v>
      </c>
      <c r="C7277" s="560">
        <f t="shared" si="679"/>
        <v>2013</v>
      </c>
      <c r="D7277" s="560">
        <f t="shared" si="680"/>
        <v>10</v>
      </c>
      <c r="E7277" s="560">
        <f t="shared" si="681"/>
        <v>31</v>
      </c>
      <c r="F7277" s="560">
        <f t="shared" si="682"/>
        <v>4</v>
      </c>
      <c r="G7277" s="595">
        <f t="shared" si="683"/>
        <v>5</v>
      </c>
      <c r="H7277" s="590">
        <f>CHOOSE('Output Sheet'!$B$4,'8760 Data'!J7277,'8760 Data'!K7277,'8760 Data'!L7277,'8760 Data'!M7277,'8760 Data'!N7277,'8760 Data'!O7277,'8760 Data'!P7277,'8760 Data'!Q7277,'8760 Data'!R7277,'8760 Data'!S7277,'8760 Data'!T7277,'8760 Data'!U7277)</f>
        <v>0</v>
      </c>
      <c r="I7277" s="591" t="e">
        <f>H7277/'Output Sheet'!$B$8</f>
        <v>#DIV/0!</v>
      </c>
      <c r="J7277" s="596"/>
      <c r="K7277" s="560"/>
      <c r="L7277" s="560"/>
      <c r="M7277" s="560"/>
      <c r="N7277" s="560"/>
      <c r="O7277" s="560"/>
      <c r="P7277" s="560"/>
      <c r="Q7277" s="560"/>
      <c r="R7277" s="560"/>
      <c r="S7277" s="560"/>
      <c r="T7277" s="560"/>
      <c r="U7277" s="560"/>
    </row>
    <row r="7278" spans="1:21">
      <c r="A7278" s="593">
        <f t="shared" si="678"/>
        <v>41578</v>
      </c>
      <c r="B7278" s="594">
        <v>41578.208754340281</v>
      </c>
      <c r="C7278" s="560">
        <f t="shared" si="679"/>
        <v>2013</v>
      </c>
      <c r="D7278" s="560">
        <f t="shared" si="680"/>
        <v>10</v>
      </c>
      <c r="E7278" s="560">
        <f t="shared" si="681"/>
        <v>31</v>
      </c>
      <c r="F7278" s="560">
        <f t="shared" si="682"/>
        <v>5</v>
      </c>
      <c r="G7278" s="595">
        <f t="shared" si="683"/>
        <v>5</v>
      </c>
      <c r="H7278" s="590">
        <f>CHOOSE('Output Sheet'!$B$4,'8760 Data'!J7278,'8760 Data'!K7278,'8760 Data'!L7278,'8760 Data'!M7278,'8760 Data'!N7278,'8760 Data'!O7278,'8760 Data'!P7278,'8760 Data'!Q7278,'8760 Data'!R7278,'8760 Data'!S7278,'8760 Data'!T7278,'8760 Data'!U7278)</f>
        <v>0</v>
      </c>
      <c r="I7278" s="591" t="e">
        <f>H7278/'Output Sheet'!$B$8</f>
        <v>#DIV/0!</v>
      </c>
      <c r="J7278" s="596"/>
      <c r="K7278" s="560"/>
      <c r="L7278" s="560"/>
      <c r="M7278" s="560"/>
      <c r="N7278" s="560"/>
      <c r="O7278" s="560"/>
      <c r="P7278" s="560"/>
      <c r="Q7278" s="560"/>
      <c r="R7278" s="560"/>
      <c r="S7278" s="560"/>
      <c r="T7278" s="560"/>
      <c r="U7278" s="560"/>
    </row>
    <row r="7279" spans="1:21">
      <c r="A7279" s="593">
        <f t="shared" si="678"/>
        <v>41578</v>
      </c>
      <c r="B7279" s="594">
        <v>41578.250421064811</v>
      </c>
      <c r="C7279" s="560">
        <f t="shared" si="679"/>
        <v>2013</v>
      </c>
      <c r="D7279" s="560">
        <f t="shared" si="680"/>
        <v>10</v>
      </c>
      <c r="E7279" s="560">
        <f t="shared" si="681"/>
        <v>31</v>
      </c>
      <c r="F7279" s="560">
        <f t="shared" si="682"/>
        <v>6</v>
      </c>
      <c r="G7279" s="595">
        <f t="shared" si="683"/>
        <v>5</v>
      </c>
      <c r="H7279" s="590">
        <f>CHOOSE('Output Sheet'!$B$4,'8760 Data'!J7279,'8760 Data'!K7279,'8760 Data'!L7279,'8760 Data'!M7279,'8760 Data'!N7279,'8760 Data'!O7279,'8760 Data'!P7279,'8760 Data'!Q7279,'8760 Data'!R7279,'8760 Data'!S7279,'8760 Data'!T7279,'8760 Data'!U7279)</f>
        <v>0</v>
      </c>
      <c r="I7279" s="591" t="e">
        <f>H7279/'Output Sheet'!$B$8</f>
        <v>#DIV/0!</v>
      </c>
      <c r="J7279" s="596"/>
      <c r="K7279" s="560"/>
      <c r="L7279" s="560"/>
      <c r="M7279" s="560"/>
      <c r="N7279" s="560"/>
      <c r="O7279" s="560"/>
      <c r="P7279" s="560"/>
      <c r="Q7279" s="560"/>
      <c r="R7279" s="560"/>
      <c r="S7279" s="560"/>
      <c r="T7279" s="560"/>
      <c r="U7279" s="560"/>
    </row>
    <row r="7280" spans="1:21">
      <c r="A7280" s="593">
        <f t="shared" si="678"/>
        <v>41578</v>
      </c>
      <c r="B7280" s="594">
        <v>41578.292087789348</v>
      </c>
      <c r="C7280" s="560">
        <f t="shared" si="679"/>
        <v>2013</v>
      </c>
      <c r="D7280" s="560">
        <f t="shared" si="680"/>
        <v>10</v>
      </c>
      <c r="E7280" s="560">
        <f t="shared" si="681"/>
        <v>31</v>
      </c>
      <c r="F7280" s="560">
        <f t="shared" si="682"/>
        <v>7</v>
      </c>
      <c r="G7280" s="595">
        <f t="shared" si="683"/>
        <v>5</v>
      </c>
      <c r="H7280" s="590">
        <f>CHOOSE('Output Sheet'!$B$4,'8760 Data'!J7280,'8760 Data'!K7280,'8760 Data'!L7280,'8760 Data'!M7280,'8760 Data'!N7280,'8760 Data'!O7280,'8760 Data'!P7280,'8760 Data'!Q7280,'8760 Data'!R7280,'8760 Data'!S7280,'8760 Data'!T7280,'8760 Data'!U7280)</f>
        <v>0</v>
      </c>
      <c r="I7280" s="591" t="e">
        <f>H7280/'Output Sheet'!$B$8</f>
        <v>#DIV/0!</v>
      </c>
      <c r="J7280" s="596"/>
      <c r="K7280" s="560"/>
      <c r="L7280" s="560"/>
      <c r="M7280" s="560"/>
      <c r="N7280" s="560"/>
      <c r="O7280" s="560"/>
      <c r="P7280" s="560"/>
      <c r="Q7280" s="560"/>
      <c r="R7280" s="560"/>
      <c r="S7280" s="560"/>
      <c r="T7280" s="560"/>
      <c r="U7280" s="560"/>
    </row>
    <row r="7281" spans="1:21">
      <c r="A7281" s="593">
        <f t="shared" si="678"/>
        <v>41578</v>
      </c>
      <c r="B7281" s="594">
        <v>41578.333754513886</v>
      </c>
      <c r="C7281" s="560">
        <f t="shared" si="679"/>
        <v>2013</v>
      </c>
      <c r="D7281" s="560">
        <f t="shared" si="680"/>
        <v>10</v>
      </c>
      <c r="E7281" s="560">
        <f t="shared" si="681"/>
        <v>31</v>
      </c>
      <c r="F7281" s="560">
        <f t="shared" si="682"/>
        <v>8</v>
      </c>
      <c r="G7281" s="595">
        <f t="shared" si="683"/>
        <v>5</v>
      </c>
      <c r="H7281" s="590">
        <f>CHOOSE('Output Sheet'!$B$4,'8760 Data'!J7281,'8760 Data'!K7281,'8760 Data'!L7281,'8760 Data'!M7281,'8760 Data'!N7281,'8760 Data'!O7281,'8760 Data'!P7281,'8760 Data'!Q7281,'8760 Data'!R7281,'8760 Data'!S7281,'8760 Data'!T7281,'8760 Data'!U7281)</f>
        <v>0</v>
      </c>
      <c r="I7281" s="591" t="e">
        <f>H7281/'Output Sheet'!$B$8</f>
        <v>#DIV/0!</v>
      </c>
      <c r="J7281" s="596"/>
      <c r="K7281" s="560"/>
      <c r="L7281" s="560"/>
      <c r="M7281" s="560"/>
      <c r="N7281" s="560"/>
      <c r="O7281" s="560"/>
      <c r="P7281" s="560"/>
      <c r="Q7281" s="560"/>
      <c r="R7281" s="560"/>
      <c r="S7281" s="560"/>
      <c r="T7281" s="560"/>
      <c r="U7281" s="560"/>
    </row>
    <row r="7282" spans="1:21">
      <c r="A7282" s="593">
        <f t="shared" si="678"/>
        <v>41578</v>
      </c>
      <c r="B7282" s="594">
        <v>41578.375421238423</v>
      </c>
      <c r="C7282" s="560">
        <f t="shared" si="679"/>
        <v>2013</v>
      </c>
      <c r="D7282" s="560">
        <f t="shared" si="680"/>
        <v>10</v>
      </c>
      <c r="E7282" s="560">
        <f t="shared" si="681"/>
        <v>31</v>
      </c>
      <c r="F7282" s="560">
        <f t="shared" si="682"/>
        <v>9</v>
      </c>
      <c r="G7282" s="595">
        <f t="shared" si="683"/>
        <v>5</v>
      </c>
      <c r="H7282" s="590">
        <f>CHOOSE('Output Sheet'!$B$4,'8760 Data'!J7282,'8760 Data'!K7282,'8760 Data'!L7282,'8760 Data'!M7282,'8760 Data'!N7282,'8760 Data'!O7282,'8760 Data'!P7282,'8760 Data'!Q7282,'8760 Data'!R7282,'8760 Data'!S7282,'8760 Data'!T7282,'8760 Data'!U7282)</f>
        <v>0</v>
      </c>
      <c r="I7282" s="591" t="e">
        <f>H7282/'Output Sheet'!$B$8</f>
        <v>#DIV/0!</v>
      </c>
      <c r="J7282" s="596"/>
      <c r="K7282" s="560"/>
      <c r="L7282" s="560"/>
      <c r="M7282" s="560"/>
      <c r="N7282" s="560"/>
      <c r="O7282" s="560"/>
      <c r="P7282" s="560"/>
      <c r="Q7282" s="560"/>
      <c r="R7282" s="560"/>
      <c r="S7282" s="560"/>
      <c r="T7282" s="560"/>
      <c r="U7282" s="560"/>
    </row>
    <row r="7283" spans="1:21">
      <c r="A7283" s="593">
        <f t="shared" si="678"/>
        <v>41578</v>
      </c>
      <c r="B7283" s="594">
        <v>41578.41708796296</v>
      </c>
      <c r="C7283" s="560">
        <f t="shared" si="679"/>
        <v>2013</v>
      </c>
      <c r="D7283" s="560">
        <f t="shared" si="680"/>
        <v>10</v>
      </c>
      <c r="E7283" s="560">
        <f t="shared" si="681"/>
        <v>31</v>
      </c>
      <c r="F7283" s="560">
        <f t="shared" si="682"/>
        <v>10</v>
      </c>
      <c r="G7283" s="595">
        <f t="shared" si="683"/>
        <v>5</v>
      </c>
      <c r="H7283" s="590">
        <f>CHOOSE('Output Sheet'!$B$4,'8760 Data'!J7283,'8760 Data'!K7283,'8760 Data'!L7283,'8760 Data'!M7283,'8760 Data'!N7283,'8760 Data'!O7283,'8760 Data'!P7283,'8760 Data'!Q7283,'8760 Data'!R7283,'8760 Data'!S7283,'8760 Data'!T7283,'8760 Data'!U7283)</f>
        <v>0</v>
      </c>
      <c r="I7283" s="591" t="e">
        <f>H7283/'Output Sheet'!$B$8</f>
        <v>#DIV/0!</v>
      </c>
      <c r="J7283" s="596"/>
      <c r="K7283" s="560"/>
      <c r="L7283" s="560"/>
      <c r="M7283" s="560"/>
      <c r="N7283" s="560"/>
      <c r="O7283" s="560"/>
      <c r="P7283" s="560"/>
      <c r="Q7283" s="560"/>
      <c r="R7283" s="560"/>
      <c r="S7283" s="560"/>
      <c r="T7283" s="560"/>
      <c r="U7283" s="560"/>
    </row>
    <row r="7284" spans="1:21">
      <c r="A7284" s="593">
        <f t="shared" si="678"/>
        <v>41578</v>
      </c>
      <c r="B7284" s="594">
        <v>41578.458754687497</v>
      </c>
      <c r="C7284" s="560">
        <f t="shared" si="679"/>
        <v>2013</v>
      </c>
      <c r="D7284" s="560">
        <f t="shared" si="680"/>
        <v>10</v>
      </c>
      <c r="E7284" s="560">
        <f t="shared" si="681"/>
        <v>31</v>
      </c>
      <c r="F7284" s="560">
        <f t="shared" si="682"/>
        <v>11</v>
      </c>
      <c r="G7284" s="595">
        <f t="shared" si="683"/>
        <v>5</v>
      </c>
      <c r="H7284" s="590">
        <f>CHOOSE('Output Sheet'!$B$4,'8760 Data'!J7284,'8760 Data'!K7284,'8760 Data'!L7284,'8760 Data'!M7284,'8760 Data'!N7284,'8760 Data'!O7284,'8760 Data'!P7284,'8760 Data'!Q7284,'8760 Data'!R7284,'8760 Data'!S7284,'8760 Data'!T7284,'8760 Data'!U7284)</f>
        <v>0</v>
      </c>
      <c r="I7284" s="591" t="e">
        <f>H7284/'Output Sheet'!$B$8</f>
        <v>#DIV/0!</v>
      </c>
      <c r="J7284" s="596"/>
      <c r="K7284" s="560"/>
      <c r="L7284" s="560"/>
      <c r="M7284" s="560"/>
      <c r="N7284" s="560"/>
      <c r="O7284" s="560"/>
      <c r="P7284" s="560"/>
      <c r="Q7284" s="560"/>
      <c r="R7284" s="560"/>
      <c r="S7284" s="560"/>
      <c r="T7284" s="560"/>
      <c r="U7284" s="560"/>
    </row>
    <row r="7285" spans="1:21">
      <c r="A7285" s="593">
        <f t="shared" si="678"/>
        <v>41578</v>
      </c>
      <c r="B7285" s="594">
        <v>41578.500421412034</v>
      </c>
      <c r="C7285" s="560">
        <f t="shared" si="679"/>
        <v>2013</v>
      </c>
      <c r="D7285" s="560">
        <f t="shared" si="680"/>
        <v>10</v>
      </c>
      <c r="E7285" s="560">
        <f t="shared" si="681"/>
        <v>31</v>
      </c>
      <c r="F7285" s="560">
        <f t="shared" si="682"/>
        <v>12</v>
      </c>
      <c r="G7285" s="595">
        <f t="shared" si="683"/>
        <v>5</v>
      </c>
      <c r="H7285" s="590">
        <f>CHOOSE('Output Sheet'!$B$4,'8760 Data'!J7285,'8760 Data'!K7285,'8760 Data'!L7285,'8760 Data'!M7285,'8760 Data'!N7285,'8760 Data'!O7285,'8760 Data'!P7285,'8760 Data'!Q7285,'8760 Data'!R7285,'8760 Data'!S7285,'8760 Data'!T7285,'8760 Data'!U7285)</f>
        <v>0</v>
      </c>
      <c r="I7285" s="591" t="e">
        <f>H7285/'Output Sheet'!$B$8</f>
        <v>#DIV/0!</v>
      </c>
      <c r="J7285" s="596"/>
      <c r="K7285" s="560"/>
      <c r="L7285" s="560"/>
      <c r="M7285" s="560"/>
      <c r="N7285" s="560"/>
      <c r="O7285" s="560"/>
      <c r="P7285" s="560"/>
      <c r="Q7285" s="560"/>
      <c r="R7285" s="560"/>
      <c r="S7285" s="560"/>
      <c r="T7285" s="560"/>
      <c r="U7285" s="560"/>
    </row>
    <row r="7286" spans="1:21">
      <c r="A7286" s="593">
        <f t="shared" si="678"/>
        <v>41578</v>
      </c>
      <c r="B7286" s="594">
        <v>41578.542088136572</v>
      </c>
      <c r="C7286" s="560">
        <f t="shared" si="679"/>
        <v>2013</v>
      </c>
      <c r="D7286" s="560">
        <f t="shared" si="680"/>
        <v>10</v>
      </c>
      <c r="E7286" s="560">
        <f t="shared" si="681"/>
        <v>31</v>
      </c>
      <c r="F7286" s="560">
        <f t="shared" si="682"/>
        <v>13</v>
      </c>
      <c r="G7286" s="595">
        <f t="shared" si="683"/>
        <v>5</v>
      </c>
      <c r="H7286" s="590">
        <f>CHOOSE('Output Sheet'!$B$4,'8760 Data'!J7286,'8760 Data'!K7286,'8760 Data'!L7286,'8760 Data'!M7286,'8760 Data'!N7286,'8760 Data'!O7286,'8760 Data'!P7286,'8760 Data'!Q7286,'8760 Data'!R7286,'8760 Data'!S7286,'8760 Data'!T7286,'8760 Data'!U7286)</f>
        <v>0</v>
      </c>
      <c r="I7286" s="591" t="e">
        <f>H7286/'Output Sheet'!$B$8</f>
        <v>#DIV/0!</v>
      </c>
      <c r="J7286" s="596"/>
      <c r="K7286" s="560"/>
      <c r="L7286" s="560"/>
      <c r="M7286" s="560"/>
      <c r="N7286" s="560"/>
      <c r="O7286" s="560"/>
      <c r="P7286" s="560"/>
      <c r="Q7286" s="560"/>
      <c r="R7286" s="560"/>
      <c r="S7286" s="560"/>
      <c r="T7286" s="560"/>
      <c r="U7286" s="560"/>
    </row>
    <row r="7287" spans="1:21">
      <c r="A7287" s="593">
        <f t="shared" si="678"/>
        <v>41578</v>
      </c>
      <c r="B7287" s="594">
        <v>41578.583754861109</v>
      </c>
      <c r="C7287" s="560">
        <f t="shared" si="679"/>
        <v>2013</v>
      </c>
      <c r="D7287" s="560">
        <f t="shared" si="680"/>
        <v>10</v>
      </c>
      <c r="E7287" s="560">
        <f t="shared" si="681"/>
        <v>31</v>
      </c>
      <c r="F7287" s="560">
        <f t="shared" si="682"/>
        <v>14</v>
      </c>
      <c r="G7287" s="595">
        <f t="shared" si="683"/>
        <v>5</v>
      </c>
      <c r="H7287" s="590">
        <f>CHOOSE('Output Sheet'!$B$4,'8760 Data'!J7287,'8760 Data'!K7287,'8760 Data'!L7287,'8760 Data'!M7287,'8760 Data'!N7287,'8760 Data'!O7287,'8760 Data'!P7287,'8760 Data'!Q7287,'8760 Data'!R7287,'8760 Data'!S7287,'8760 Data'!T7287,'8760 Data'!U7287)</f>
        <v>0</v>
      </c>
      <c r="I7287" s="591" t="e">
        <f>H7287/'Output Sheet'!$B$8</f>
        <v>#DIV/0!</v>
      </c>
      <c r="J7287" s="596"/>
      <c r="K7287" s="560"/>
      <c r="L7287" s="560"/>
      <c r="M7287" s="560"/>
      <c r="N7287" s="560"/>
      <c r="O7287" s="560"/>
      <c r="P7287" s="560"/>
      <c r="Q7287" s="560"/>
      <c r="R7287" s="560"/>
      <c r="S7287" s="560"/>
      <c r="T7287" s="560"/>
      <c r="U7287" s="560"/>
    </row>
    <row r="7288" spans="1:21">
      <c r="A7288" s="593">
        <f t="shared" si="678"/>
        <v>41578</v>
      </c>
      <c r="B7288" s="594">
        <v>41578.625421585646</v>
      </c>
      <c r="C7288" s="560">
        <f t="shared" si="679"/>
        <v>2013</v>
      </c>
      <c r="D7288" s="560">
        <f t="shared" si="680"/>
        <v>10</v>
      </c>
      <c r="E7288" s="560">
        <f t="shared" si="681"/>
        <v>31</v>
      </c>
      <c r="F7288" s="560">
        <f t="shared" si="682"/>
        <v>15</v>
      </c>
      <c r="G7288" s="595">
        <f t="shared" si="683"/>
        <v>5</v>
      </c>
      <c r="H7288" s="590">
        <f>CHOOSE('Output Sheet'!$B$4,'8760 Data'!J7288,'8760 Data'!K7288,'8760 Data'!L7288,'8760 Data'!M7288,'8760 Data'!N7288,'8760 Data'!O7288,'8760 Data'!P7288,'8760 Data'!Q7288,'8760 Data'!R7288,'8760 Data'!S7288,'8760 Data'!T7288,'8760 Data'!U7288)</f>
        <v>0</v>
      </c>
      <c r="I7288" s="591" t="e">
        <f>H7288/'Output Sheet'!$B$8</f>
        <v>#DIV/0!</v>
      </c>
      <c r="J7288" s="596"/>
      <c r="K7288" s="560"/>
      <c r="L7288" s="560"/>
      <c r="M7288" s="560"/>
      <c r="N7288" s="560"/>
      <c r="O7288" s="560"/>
      <c r="P7288" s="560"/>
      <c r="Q7288" s="560"/>
      <c r="R7288" s="560"/>
      <c r="S7288" s="560"/>
      <c r="T7288" s="560"/>
      <c r="U7288" s="560"/>
    </row>
    <row r="7289" spans="1:21">
      <c r="A7289" s="593">
        <f t="shared" si="678"/>
        <v>41578</v>
      </c>
      <c r="B7289" s="594">
        <v>41578.667088310183</v>
      </c>
      <c r="C7289" s="560">
        <f t="shared" si="679"/>
        <v>2013</v>
      </c>
      <c r="D7289" s="560">
        <f t="shared" si="680"/>
        <v>10</v>
      </c>
      <c r="E7289" s="560">
        <f t="shared" si="681"/>
        <v>31</v>
      </c>
      <c r="F7289" s="560">
        <f t="shared" si="682"/>
        <v>16</v>
      </c>
      <c r="G7289" s="595">
        <f t="shared" si="683"/>
        <v>5</v>
      </c>
      <c r="H7289" s="590">
        <f>CHOOSE('Output Sheet'!$B$4,'8760 Data'!J7289,'8760 Data'!K7289,'8760 Data'!L7289,'8760 Data'!M7289,'8760 Data'!N7289,'8760 Data'!O7289,'8760 Data'!P7289,'8760 Data'!Q7289,'8760 Data'!R7289,'8760 Data'!S7289,'8760 Data'!T7289,'8760 Data'!U7289)</f>
        <v>0</v>
      </c>
      <c r="I7289" s="591" t="e">
        <f>H7289/'Output Sheet'!$B$8</f>
        <v>#DIV/0!</v>
      </c>
      <c r="J7289" s="596"/>
      <c r="K7289" s="560"/>
      <c r="L7289" s="560"/>
      <c r="M7289" s="560"/>
      <c r="N7289" s="560"/>
      <c r="O7289" s="560"/>
      <c r="P7289" s="560"/>
      <c r="Q7289" s="560"/>
      <c r="R7289" s="560"/>
      <c r="S7289" s="560"/>
      <c r="T7289" s="560"/>
      <c r="U7289" s="560"/>
    </row>
    <row r="7290" spans="1:21">
      <c r="A7290" s="593">
        <f t="shared" si="678"/>
        <v>41578</v>
      </c>
      <c r="B7290" s="594">
        <v>41578.708755034721</v>
      </c>
      <c r="C7290" s="560">
        <f t="shared" si="679"/>
        <v>2013</v>
      </c>
      <c r="D7290" s="560">
        <f t="shared" si="680"/>
        <v>10</v>
      </c>
      <c r="E7290" s="560">
        <f t="shared" si="681"/>
        <v>31</v>
      </c>
      <c r="F7290" s="560">
        <f t="shared" si="682"/>
        <v>17</v>
      </c>
      <c r="G7290" s="595">
        <f t="shared" si="683"/>
        <v>5</v>
      </c>
      <c r="H7290" s="590">
        <f>CHOOSE('Output Sheet'!$B$4,'8760 Data'!J7290,'8760 Data'!K7290,'8760 Data'!L7290,'8760 Data'!M7290,'8760 Data'!N7290,'8760 Data'!O7290,'8760 Data'!P7290,'8760 Data'!Q7290,'8760 Data'!R7290,'8760 Data'!S7290,'8760 Data'!T7290,'8760 Data'!U7290)</f>
        <v>0</v>
      </c>
      <c r="I7290" s="591" t="e">
        <f>H7290/'Output Sheet'!$B$8</f>
        <v>#DIV/0!</v>
      </c>
      <c r="J7290" s="596"/>
      <c r="K7290" s="560"/>
      <c r="L7290" s="560"/>
      <c r="M7290" s="560"/>
      <c r="N7290" s="560"/>
      <c r="O7290" s="560"/>
      <c r="P7290" s="560"/>
      <c r="Q7290" s="560"/>
      <c r="R7290" s="560"/>
      <c r="S7290" s="560"/>
      <c r="T7290" s="560"/>
      <c r="U7290" s="560"/>
    </row>
    <row r="7291" spans="1:21">
      <c r="A7291" s="593">
        <f t="shared" si="678"/>
        <v>41578</v>
      </c>
      <c r="B7291" s="594">
        <v>41578.750421759258</v>
      </c>
      <c r="C7291" s="560">
        <f t="shared" si="679"/>
        <v>2013</v>
      </c>
      <c r="D7291" s="560">
        <f t="shared" si="680"/>
        <v>10</v>
      </c>
      <c r="E7291" s="560">
        <f t="shared" si="681"/>
        <v>31</v>
      </c>
      <c r="F7291" s="560">
        <f t="shared" si="682"/>
        <v>18</v>
      </c>
      <c r="G7291" s="595">
        <f t="shared" si="683"/>
        <v>5</v>
      </c>
      <c r="H7291" s="590">
        <f>CHOOSE('Output Sheet'!$B$4,'8760 Data'!J7291,'8760 Data'!K7291,'8760 Data'!L7291,'8760 Data'!M7291,'8760 Data'!N7291,'8760 Data'!O7291,'8760 Data'!P7291,'8760 Data'!Q7291,'8760 Data'!R7291,'8760 Data'!S7291,'8760 Data'!T7291,'8760 Data'!U7291)</f>
        <v>0</v>
      </c>
      <c r="I7291" s="591" t="e">
        <f>H7291/'Output Sheet'!$B$8</f>
        <v>#DIV/0!</v>
      </c>
      <c r="J7291" s="596"/>
      <c r="K7291" s="560"/>
      <c r="L7291" s="560"/>
      <c r="M7291" s="560"/>
      <c r="N7291" s="560"/>
      <c r="O7291" s="560"/>
      <c r="P7291" s="560"/>
      <c r="Q7291" s="560"/>
      <c r="R7291" s="560"/>
      <c r="S7291" s="560"/>
      <c r="T7291" s="560"/>
      <c r="U7291" s="560"/>
    </row>
    <row r="7292" spans="1:21">
      <c r="A7292" s="593">
        <f t="shared" si="678"/>
        <v>41578</v>
      </c>
      <c r="B7292" s="594">
        <v>41578.792088483795</v>
      </c>
      <c r="C7292" s="560">
        <f t="shared" si="679"/>
        <v>2013</v>
      </c>
      <c r="D7292" s="560">
        <f t="shared" si="680"/>
        <v>10</v>
      </c>
      <c r="E7292" s="560">
        <f t="shared" si="681"/>
        <v>31</v>
      </c>
      <c r="F7292" s="560">
        <f t="shared" si="682"/>
        <v>19</v>
      </c>
      <c r="G7292" s="595">
        <f t="shared" si="683"/>
        <v>5</v>
      </c>
      <c r="H7292" s="590">
        <f>CHOOSE('Output Sheet'!$B$4,'8760 Data'!J7292,'8760 Data'!K7292,'8760 Data'!L7292,'8760 Data'!M7292,'8760 Data'!N7292,'8760 Data'!O7292,'8760 Data'!P7292,'8760 Data'!Q7292,'8760 Data'!R7292,'8760 Data'!S7292,'8760 Data'!T7292,'8760 Data'!U7292)</f>
        <v>0</v>
      </c>
      <c r="I7292" s="591" t="e">
        <f>H7292/'Output Sheet'!$B$8</f>
        <v>#DIV/0!</v>
      </c>
      <c r="J7292" s="596"/>
      <c r="K7292" s="560"/>
      <c r="L7292" s="560"/>
      <c r="M7292" s="560"/>
      <c r="N7292" s="560"/>
      <c r="O7292" s="560"/>
      <c r="P7292" s="560"/>
      <c r="Q7292" s="560"/>
      <c r="R7292" s="560"/>
      <c r="S7292" s="560"/>
      <c r="T7292" s="560"/>
      <c r="U7292" s="560"/>
    </row>
    <row r="7293" spans="1:21">
      <c r="A7293" s="593">
        <f t="shared" si="678"/>
        <v>41578</v>
      </c>
      <c r="B7293" s="594">
        <v>41578.833755208332</v>
      </c>
      <c r="C7293" s="560">
        <f t="shared" si="679"/>
        <v>2013</v>
      </c>
      <c r="D7293" s="560">
        <f t="shared" si="680"/>
        <v>10</v>
      </c>
      <c r="E7293" s="560">
        <f t="shared" si="681"/>
        <v>31</v>
      </c>
      <c r="F7293" s="560">
        <f t="shared" si="682"/>
        <v>20</v>
      </c>
      <c r="G7293" s="595">
        <f t="shared" si="683"/>
        <v>5</v>
      </c>
      <c r="H7293" s="590">
        <f>CHOOSE('Output Sheet'!$B$4,'8760 Data'!J7293,'8760 Data'!K7293,'8760 Data'!L7293,'8760 Data'!M7293,'8760 Data'!N7293,'8760 Data'!O7293,'8760 Data'!P7293,'8760 Data'!Q7293,'8760 Data'!R7293,'8760 Data'!S7293,'8760 Data'!T7293,'8760 Data'!U7293)</f>
        <v>0</v>
      </c>
      <c r="I7293" s="591" t="e">
        <f>H7293/'Output Sheet'!$B$8</f>
        <v>#DIV/0!</v>
      </c>
      <c r="J7293" s="596"/>
      <c r="K7293" s="560"/>
      <c r="L7293" s="560"/>
      <c r="M7293" s="560"/>
      <c r="N7293" s="560"/>
      <c r="O7293" s="560"/>
      <c r="P7293" s="560"/>
      <c r="Q7293" s="560"/>
      <c r="R7293" s="560"/>
      <c r="S7293" s="560"/>
      <c r="T7293" s="560"/>
      <c r="U7293" s="560"/>
    </row>
    <row r="7294" spans="1:21">
      <c r="A7294" s="593">
        <f t="shared" si="678"/>
        <v>41578</v>
      </c>
      <c r="B7294" s="594">
        <v>41578.875421932869</v>
      </c>
      <c r="C7294" s="560">
        <f t="shared" si="679"/>
        <v>2013</v>
      </c>
      <c r="D7294" s="560">
        <f t="shared" si="680"/>
        <v>10</v>
      </c>
      <c r="E7294" s="560">
        <f t="shared" si="681"/>
        <v>31</v>
      </c>
      <c r="F7294" s="560">
        <f t="shared" si="682"/>
        <v>21</v>
      </c>
      <c r="G7294" s="595">
        <f t="shared" si="683"/>
        <v>5</v>
      </c>
      <c r="H7294" s="590">
        <f>CHOOSE('Output Sheet'!$B$4,'8760 Data'!J7294,'8760 Data'!K7294,'8760 Data'!L7294,'8760 Data'!M7294,'8760 Data'!N7294,'8760 Data'!O7294,'8760 Data'!P7294,'8760 Data'!Q7294,'8760 Data'!R7294,'8760 Data'!S7294,'8760 Data'!T7294,'8760 Data'!U7294)</f>
        <v>0</v>
      </c>
      <c r="I7294" s="591" t="e">
        <f>H7294/'Output Sheet'!$B$8</f>
        <v>#DIV/0!</v>
      </c>
      <c r="J7294" s="596"/>
      <c r="K7294" s="560"/>
      <c r="L7294" s="560"/>
      <c r="M7294" s="560"/>
      <c r="N7294" s="560"/>
      <c r="O7294" s="560"/>
      <c r="P7294" s="560"/>
      <c r="Q7294" s="560"/>
      <c r="R7294" s="560"/>
      <c r="S7294" s="560"/>
      <c r="T7294" s="560"/>
      <c r="U7294" s="560"/>
    </row>
    <row r="7295" spans="1:21">
      <c r="A7295" s="593">
        <f t="shared" si="678"/>
        <v>41578</v>
      </c>
      <c r="B7295" s="594">
        <v>41578.917088657407</v>
      </c>
      <c r="C7295" s="560">
        <f t="shared" si="679"/>
        <v>2013</v>
      </c>
      <c r="D7295" s="560">
        <f t="shared" si="680"/>
        <v>10</v>
      </c>
      <c r="E7295" s="560">
        <f t="shared" si="681"/>
        <v>31</v>
      </c>
      <c r="F7295" s="560">
        <f t="shared" si="682"/>
        <v>22</v>
      </c>
      <c r="G7295" s="595">
        <f t="shared" si="683"/>
        <v>5</v>
      </c>
      <c r="H7295" s="590">
        <f>CHOOSE('Output Sheet'!$B$4,'8760 Data'!J7295,'8760 Data'!K7295,'8760 Data'!L7295,'8760 Data'!M7295,'8760 Data'!N7295,'8760 Data'!O7295,'8760 Data'!P7295,'8760 Data'!Q7295,'8760 Data'!R7295,'8760 Data'!S7295,'8760 Data'!T7295,'8760 Data'!U7295)</f>
        <v>0</v>
      </c>
      <c r="I7295" s="591" t="e">
        <f>H7295/'Output Sheet'!$B$8</f>
        <v>#DIV/0!</v>
      </c>
      <c r="J7295" s="596"/>
      <c r="K7295" s="560"/>
      <c r="L7295" s="560"/>
      <c r="M7295" s="560"/>
      <c r="N7295" s="560"/>
      <c r="O7295" s="560"/>
      <c r="P7295" s="560"/>
      <c r="Q7295" s="560"/>
      <c r="R7295" s="560"/>
      <c r="S7295" s="560"/>
      <c r="T7295" s="560"/>
      <c r="U7295" s="560"/>
    </row>
    <row r="7296" spans="1:21">
      <c r="A7296" s="593">
        <f t="shared" si="678"/>
        <v>41578</v>
      </c>
      <c r="B7296" s="594">
        <v>41578.958755381944</v>
      </c>
      <c r="C7296" s="560">
        <f t="shared" si="679"/>
        <v>2013</v>
      </c>
      <c r="D7296" s="560">
        <f t="shared" si="680"/>
        <v>10</v>
      </c>
      <c r="E7296" s="560">
        <f t="shared" si="681"/>
        <v>31</v>
      </c>
      <c r="F7296" s="560">
        <f t="shared" si="682"/>
        <v>23</v>
      </c>
      <c r="G7296" s="595">
        <f t="shared" si="683"/>
        <v>5</v>
      </c>
      <c r="H7296" s="590">
        <f>CHOOSE('Output Sheet'!$B$4,'8760 Data'!J7296,'8760 Data'!K7296,'8760 Data'!L7296,'8760 Data'!M7296,'8760 Data'!N7296,'8760 Data'!O7296,'8760 Data'!P7296,'8760 Data'!Q7296,'8760 Data'!R7296,'8760 Data'!S7296,'8760 Data'!T7296,'8760 Data'!U7296)</f>
        <v>0</v>
      </c>
      <c r="I7296" s="591" t="e">
        <f>H7296/'Output Sheet'!$B$8</f>
        <v>#DIV/0!</v>
      </c>
      <c r="J7296" s="596"/>
      <c r="K7296" s="560"/>
      <c r="L7296" s="560"/>
      <c r="M7296" s="560"/>
      <c r="N7296" s="560"/>
      <c r="O7296" s="560"/>
      <c r="P7296" s="560"/>
      <c r="Q7296" s="560"/>
      <c r="R7296" s="560"/>
      <c r="S7296" s="560"/>
      <c r="T7296" s="560"/>
      <c r="U7296" s="560"/>
    </row>
    <row r="7297" spans="1:21">
      <c r="A7297" s="593">
        <f t="shared" si="678"/>
        <v>41579</v>
      </c>
      <c r="B7297" s="594">
        <v>41579.000422106481</v>
      </c>
      <c r="C7297" s="560">
        <f t="shared" si="679"/>
        <v>2013</v>
      </c>
      <c r="D7297" s="560">
        <f t="shared" si="680"/>
        <v>11</v>
      </c>
      <c r="E7297" s="560">
        <f t="shared" si="681"/>
        <v>1</v>
      </c>
      <c r="F7297" s="560">
        <f t="shared" si="682"/>
        <v>24</v>
      </c>
      <c r="G7297" s="595">
        <f t="shared" si="683"/>
        <v>6</v>
      </c>
      <c r="H7297" s="590">
        <f>CHOOSE('Output Sheet'!$B$4,'8760 Data'!J7297,'8760 Data'!K7297,'8760 Data'!L7297,'8760 Data'!M7297,'8760 Data'!N7297,'8760 Data'!O7297,'8760 Data'!P7297,'8760 Data'!Q7297,'8760 Data'!R7297,'8760 Data'!S7297,'8760 Data'!T7297,'8760 Data'!U7297)</f>
        <v>0</v>
      </c>
      <c r="I7297" s="591" t="e">
        <f>H7297/'Output Sheet'!$B$8</f>
        <v>#DIV/0!</v>
      </c>
      <c r="J7297" s="596"/>
      <c r="K7297" s="560"/>
      <c r="L7297" s="560"/>
      <c r="M7297" s="560"/>
      <c r="N7297" s="560"/>
      <c r="O7297" s="560"/>
      <c r="P7297" s="560"/>
      <c r="Q7297" s="560"/>
      <c r="R7297" s="560"/>
      <c r="S7297" s="560"/>
      <c r="T7297" s="560"/>
      <c r="U7297" s="560"/>
    </row>
    <row r="7298" spans="1:21">
      <c r="A7298" s="593">
        <f t="shared" si="678"/>
        <v>41579</v>
      </c>
      <c r="B7298" s="594">
        <v>41579.042088831018</v>
      </c>
      <c r="C7298" s="560">
        <f t="shared" si="679"/>
        <v>2013</v>
      </c>
      <c r="D7298" s="560">
        <f t="shared" si="680"/>
        <v>11</v>
      </c>
      <c r="E7298" s="560">
        <f t="shared" si="681"/>
        <v>1</v>
      </c>
      <c r="F7298" s="560">
        <f t="shared" si="682"/>
        <v>1</v>
      </c>
      <c r="G7298" s="595">
        <f t="shared" si="683"/>
        <v>6</v>
      </c>
      <c r="H7298" s="590">
        <f>CHOOSE('Output Sheet'!$B$4,'8760 Data'!J7298,'8760 Data'!K7298,'8760 Data'!L7298,'8760 Data'!M7298,'8760 Data'!N7298,'8760 Data'!O7298,'8760 Data'!P7298,'8760 Data'!Q7298,'8760 Data'!R7298,'8760 Data'!S7298,'8760 Data'!T7298,'8760 Data'!U7298)</f>
        <v>0</v>
      </c>
      <c r="I7298" s="591" t="e">
        <f>H7298/'Output Sheet'!$B$8</f>
        <v>#DIV/0!</v>
      </c>
      <c r="J7298" s="596"/>
      <c r="K7298" s="560"/>
      <c r="L7298" s="560"/>
      <c r="M7298" s="560"/>
      <c r="N7298" s="560"/>
      <c r="O7298" s="560"/>
      <c r="P7298" s="560"/>
      <c r="Q7298" s="560"/>
      <c r="R7298" s="560"/>
      <c r="S7298" s="560"/>
      <c r="T7298" s="560"/>
      <c r="U7298" s="560"/>
    </row>
    <row r="7299" spans="1:21">
      <c r="A7299" s="593">
        <f t="shared" ref="A7299:A7362" si="684">DATE(C7299,D7299,E7299)</f>
        <v>41579</v>
      </c>
      <c r="B7299" s="594">
        <v>41579.083755555555</v>
      </c>
      <c r="C7299" s="560">
        <f t="shared" ref="C7299:C7362" si="685">YEAR(B7299)</f>
        <v>2013</v>
      </c>
      <c r="D7299" s="560">
        <f t="shared" ref="D7299:D7362" si="686">MONTH(B7299)</f>
        <v>11</v>
      </c>
      <c r="E7299" s="560">
        <f t="shared" ref="E7299:E7362" si="687">DAY(B7299)</f>
        <v>1</v>
      </c>
      <c r="F7299" s="560">
        <f t="shared" ref="F7299:F7362" si="688">IF(HOUR(B7299)&lt;&gt;0,HOUR(B7299),24)</f>
        <v>2</v>
      </c>
      <c r="G7299" s="595">
        <f t="shared" ref="G7299:G7362" si="689">WEEKDAY(B7299,1)</f>
        <v>6</v>
      </c>
      <c r="H7299" s="590">
        <f>CHOOSE('Output Sheet'!$B$4,'8760 Data'!J7299,'8760 Data'!K7299,'8760 Data'!L7299,'8760 Data'!M7299,'8760 Data'!N7299,'8760 Data'!O7299,'8760 Data'!P7299,'8760 Data'!Q7299,'8760 Data'!R7299,'8760 Data'!S7299,'8760 Data'!T7299,'8760 Data'!U7299)</f>
        <v>0</v>
      </c>
      <c r="I7299" s="591" t="e">
        <f>H7299/'Output Sheet'!$B$8</f>
        <v>#DIV/0!</v>
      </c>
      <c r="J7299" s="596"/>
      <c r="K7299" s="560"/>
      <c r="L7299" s="560"/>
      <c r="M7299" s="560"/>
      <c r="N7299" s="560"/>
      <c r="O7299" s="560"/>
      <c r="P7299" s="560"/>
      <c r="Q7299" s="560"/>
      <c r="R7299" s="560"/>
      <c r="S7299" s="560"/>
      <c r="T7299" s="560"/>
      <c r="U7299" s="560"/>
    </row>
    <row r="7300" spans="1:21">
      <c r="A7300" s="593">
        <f t="shared" si="684"/>
        <v>41579</v>
      </c>
      <c r="B7300" s="594">
        <v>41579.125422280093</v>
      </c>
      <c r="C7300" s="560">
        <f t="shared" si="685"/>
        <v>2013</v>
      </c>
      <c r="D7300" s="560">
        <f t="shared" si="686"/>
        <v>11</v>
      </c>
      <c r="E7300" s="560">
        <f t="shared" si="687"/>
        <v>1</v>
      </c>
      <c r="F7300" s="560">
        <f t="shared" si="688"/>
        <v>3</v>
      </c>
      <c r="G7300" s="595">
        <f t="shared" si="689"/>
        <v>6</v>
      </c>
      <c r="H7300" s="590">
        <f>CHOOSE('Output Sheet'!$B$4,'8760 Data'!J7300,'8760 Data'!K7300,'8760 Data'!L7300,'8760 Data'!M7300,'8760 Data'!N7300,'8760 Data'!O7300,'8760 Data'!P7300,'8760 Data'!Q7300,'8760 Data'!R7300,'8760 Data'!S7300,'8760 Data'!T7300,'8760 Data'!U7300)</f>
        <v>0</v>
      </c>
      <c r="I7300" s="591" t="e">
        <f>H7300/'Output Sheet'!$B$8</f>
        <v>#DIV/0!</v>
      </c>
      <c r="J7300" s="596"/>
      <c r="K7300" s="560"/>
      <c r="L7300" s="560"/>
      <c r="M7300" s="560"/>
      <c r="N7300" s="560"/>
      <c r="O7300" s="560"/>
      <c r="P7300" s="560"/>
      <c r="Q7300" s="560"/>
      <c r="R7300" s="560"/>
      <c r="S7300" s="560"/>
      <c r="T7300" s="560"/>
      <c r="U7300" s="560"/>
    </row>
    <row r="7301" spans="1:21">
      <c r="A7301" s="593">
        <f t="shared" si="684"/>
        <v>41579</v>
      </c>
      <c r="B7301" s="594">
        <v>41579.16708900463</v>
      </c>
      <c r="C7301" s="560">
        <f t="shared" si="685"/>
        <v>2013</v>
      </c>
      <c r="D7301" s="560">
        <f t="shared" si="686"/>
        <v>11</v>
      </c>
      <c r="E7301" s="560">
        <f t="shared" si="687"/>
        <v>1</v>
      </c>
      <c r="F7301" s="560">
        <f t="shared" si="688"/>
        <v>4</v>
      </c>
      <c r="G7301" s="595">
        <f t="shared" si="689"/>
        <v>6</v>
      </c>
      <c r="H7301" s="590">
        <f>CHOOSE('Output Sheet'!$B$4,'8760 Data'!J7301,'8760 Data'!K7301,'8760 Data'!L7301,'8760 Data'!M7301,'8760 Data'!N7301,'8760 Data'!O7301,'8760 Data'!P7301,'8760 Data'!Q7301,'8760 Data'!R7301,'8760 Data'!S7301,'8760 Data'!T7301,'8760 Data'!U7301)</f>
        <v>0</v>
      </c>
      <c r="I7301" s="591" t="e">
        <f>H7301/'Output Sheet'!$B$8</f>
        <v>#DIV/0!</v>
      </c>
      <c r="J7301" s="596"/>
      <c r="K7301" s="560"/>
      <c r="L7301" s="560"/>
      <c r="M7301" s="560"/>
      <c r="N7301" s="560"/>
      <c r="O7301" s="560"/>
      <c r="P7301" s="560"/>
      <c r="Q7301" s="560"/>
      <c r="R7301" s="560"/>
      <c r="S7301" s="560"/>
      <c r="T7301" s="560"/>
      <c r="U7301" s="560"/>
    </row>
    <row r="7302" spans="1:21">
      <c r="A7302" s="593">
        <f t="shared" si="684"/>
        <v>41579</v>
      </c>
      <c r="B7302" s="594">
        <v>41579.208755729167</v>
      </c>
      <c r="C7302" s="560">
        <f t="shared" si="685"/>
        <v>2013</v>
      </c>
      <c r="D7302" s="560">
        <f t="shared" si="686"/>
        <v>11</v>
      </c>
      <c r="E7302" s="560">
        <f t="shared" si="687"/>
        <v>1</v>
      </c>
      <c r="F7302" s="560">
        <f t="shared" si="688"/>
        <v>5</v>
      </c>
      <c r="G7302" s="595">
        <f t="shared" si="689"/>
        <v>6</v>
      </c>
      <c r="H7302" s="590">
        <f>CHOOSE('Output Sheet'!$B$4,'8760 Data'!J7302,'8760 Data'!K7302,'8760 Data'!L7302,'8760 Data'!M7302,'8760 Data'!N7302,'8760 Data'!O7302,'8760 Data'!P7302,'8760 Data'!Q7302,'8760 Data'!R7302,'8760 Data'!S7302,'8760 Data'!T7302,'8760 Data'!U7302)</f>
        <v>0</v>
      </c>
      <c r="I7302" s="591" t="e">
        <f>H7302/'Output Sheet'!$B$8</f>
        <v>#DIV/0!</v>
      </c>
      <c r="J7302" s="596"/>
      <c r="K7302" s="560"/>
      <c r="L7302" s="560"/>
      <c r="M7302" s="560"/>
      <c r="N7302" s="560"/>
      <c r="O7302" s="560"/>
      <c r="P7302" s="560"/>
      <c r="Q7302" s="560"/>
      <c r="R7302" s="560"/>
      <c r="S7302" s="560"/>
      <c r="T7302" s="560"/>
      <c r="U7302" s="560"/>
    </row>
    <row r="7303" spans="1:21">
      <c r="A7303" s="593">
        <f t="shared" si="684"/>
        <v>41579</v>
      </c>
      <c r="B7303" s="594">
        <v>41579.250422453704</v>
      </c>
      <c r="C7303" s="560">
        <f t="shared" si="685"/>
        <v>2013</v>
      </c>
      <c r="D7303" s="560">
        <f t="shared" si="686"/>
        <v>11</v>
      </c>
      <c r="E7303" s="560">
        <f t="shared" si="687"/>
        <v>1</v>
      </c>
      <c r="F7303" s="560">
        <f t="shared" si="688"/>
        <v>6</v>
      </c>
      <c r="G7303" s="595">
        <f t="shared" si="689"/>
        <v>6</v>
      </c>
      <c r="H7303" s="590">
        <f>CHOOSE('Output Sheet'!$B$4,'8760 Data'!J7303,'8760 Data'!K7303,'8760 Data'!L7303,'8760 Data'!M7303,'8760 Data'!N7303,'8760 Data'!O7303,'8760 Data'!P7303,'8760 Data'!Q7303,'8760 Data'!R7303,'8760 Data'!S7303,'8760 Data'!T7303,'8760 Data'!U7303)</f>
        <v>0</v>
      </c>
      <c r="I7303" s="591" t="e">
        <f>H7303/'Output Sheet'!$B$8</f>
        <v>#DIV/0!</v>
      </c>
      <c r="J7303" s="596"/>
      <c r="K7303" s="560"/>
      <c r="L7303" s="560"/>
      <c r="M7303" s="560"/>
      <c r="N7303" s="560"/>
      <c r="O7303" s="560"/>
      <c r="P7303" s="560"/>
      <c r="Q7303" s="560"/>
      <c r="R7303" s="560"/>
      <c r="S7303" s="560"/>
      <c r="T7303" s="560"/>
      <c r="U7303" s="560"/>
    </row>
    <row r="7304" spans="1:21">
      <c r="A7304" s="593">
        <f t="shared" si="684"/>
        <v>41579</v>
      </c>
      <c r="B7304" s="594">
        <v>41579.292089178241</v>
      </c>
      <c r="C7304" s="560">
        <f t="shared" si="685"/>
        <v>2013</v>
      </c>
      <c r="D7304" s="560">
        <f t="shared" si="686"/>
        <v>11</v>
      </c>
      <c r="E7304" s="560">
        <f t="shared" si="687"/>
        <v>1</v>
      </c>
      <c r="F7304" s="560">
        <f t="shared" si="688"/>
        <v>7</v>
      </c>
      <c r="G7304" s="595">
        <f t="shared" si="689"/>
        <v>6</v>
      </c>
      <c r="H7304" s="590">
        <f>CHOOSE('Output Sheet'!$B$4,'8760 Data'!J7304,'8760 Data'!K7304,'8760 Data'!L7304,'8760 Data'!M7304,'8760 Data'!N7304,'8760 Data'!O7304,'8760 Data'!P7304,'8760 Data'!Q7304,'8760 Data'!R7304,'8760 Data'!S7304,'8760 Data'!T7304,'8760 Data'!U7304)</f>
        <v>0</v>
      </c>
      <c r="I7304" s="591" t="e">
        <f>H7304/'Output Sheet'!$B$8</f>
        <v>#DIV/0!</v>
      </c>
      <c r="J7304" s="596"/>
      <c r="K7304" s="560"/>
      <c r="L7304" s="560"/>
      <c r="M7304" s="560"/>
      <c r="N7304" s="560"/>
      <c r="O7304" s="560"/>
      <c r="P7304" s="560"/>
      <c r="Q7304" s="560"/>
      <c r="R7304" s="560"/>
      <c r="S7304" s="560"/>
      <c r="T7304" s="560"/>
      <c r="U7304" s="560"/>
    </row>
    <row r="7305" spans="1:21">
      <c r="A7305" s="593">
        <f t="shared" si="684"/>
        <v>41579</v>
      </c>
      <c r="B7305" s="594">
        <v>41579.333755902779</v>
      </c>
      <c r="C7305" s="560">
        <f t="shared" si="685"/>
        <v>2013</v>
      </c>
      <c r="D7305" s="560">
        <f t="shared" si="686"/>
        <v>11</v>
      </c>
      <c r="E7305" s="560">
        <f t="shared" si="687"/>
        <v>1</v>
      </c>
      <c r="F7305" s="560">
        <f t="shared" si="688"/>
        <v>8</v>
      </c>
      <c r="G7305" s="595">
        <f t="shared" si="689"/>
        <v>6</v>
      </c>
      <c r="H7305" s="590">
        <f>CHOOSE('Output Sheet'!$B$4,'8760 Data'!J7305,'8760 Data'!K7305,'8760 Data'!L7305,'8760 Data'!M7305,'8760 Data'!N7305,'8760 Data'!O7305,'8760 Data'!P7305,'8760 Data'!Q7305,'8760 Data'!R7305,'8760 Data'!S7305,'8760 Data'!T7305,'8760 Data'!U7305)</f>
        <v>0</v>
      </c>
      <c r="I7305" s="591" t="e">
        <f>H7305/'Output Sheet'!$B$8</f>
        <v>#DIV/0!</v>
      </c>
      <c r="J7305" s="596"/>
      <c r="K7305" s="560"/>
      <c r="L7305" s="560"/>
      <c r="M7305" s="560"/>
      <c r="N7305" s="560"/>
      <c r="O7305" s="560"/>
      <c r="P7305" s="560"/>
      <c r="Q7305" s="560"/>
      <c r="R7305" s="560"/>
      <c r="S7305" s="560"/>
      <c r="T7305" s="560"/>
      <c r="U7305" s="560"/>
    </row>
    <row r="7306" spans="1:21">
      <c r="A7306" s="593">
        <f t="shared" si="684"/>
        <v>41579</v>
      </c>
      <c r="B7306" s="594">
        <v>41579.375422627316</v>
      </c>
      <c r="C7306" s="560">
        <f t="shared" si="685"/>
        <v>2013</v>
      </c>
      <c r="D7306" s="560">
        <f t="shared" si="686"/>
        <v>11</v>
      </c>
      <c r="E7306" s="560">
        <f t="shared" si="687"/>
        <v>1</v>
      </c>
      <c r="F7306" s="560">
        <f t="shared" si="688"/>
        <v>9</v>
      </c>
      <c r="G7306" s="595">
        <f t="shared" si="689"/>
        <v>6</v>
      </c>
      <c r="H7306" s="590">
        <f>CHOOSE('Output Sheet'!$B$4,'8760 Data'!J7306,'8760 Data'!K7306,'8760 Data'!L7306,'8760 Data'!M7306,'8760 Data'!N7306,'8760 Data'!O7306,'8760 Data'!P7306,'8760 Data'!Q7306,'8760 Data'!R7306,'8760 Data'!S7306,'8760 Data'!T7306,'8760 Data'!U7306)</f>
        <v>0</v>
      </c>
      <c r="I7306" s="591" t="e">
        <f>H7306/'Output Sheet'!$B$8</f>
        <v>#DIV/0!</v>
      </c>
      <c r="J7306" s="596"/>
      <c r="K7306" s="560"/>
      <c r="L7306" s="560"/>
      <c r="M7306" s="560"/>
      <c r="N7306" s="560"/>
      <c r="O7306" s="560"/>
      <c r="P7306" s="560"/>
      <c r="Q7306" s="560"/>
      <c r="R7306" s="560"/>
      <c r="S7306" s="560"/>
      <c r="T7306" s="560"/>
      <c r="U7306" s="560"/>
    </row>
    <row r="7307" spans="1:21">
      <c r="A7307" s="593">
        <f t="shared" si="684"/>
        <v>41579</v>
      </c>
      <c r="B7307" s="594">
        <v>41579.417089351853</v>
      </c>
      <c r="C7307" s="560">
        <f t="shared" si="685"/>
        <v>2013</v>
      </c>
      <c r="D7307" s="560">
        <f t="shared" si="686"/>
        <v>11</v>
      </c>
      <c r="E7307" s="560">
        <f t="shared" si="687"/>
        <v>1</v>
      </c>
      <c r="F7307" s="560">
        <f t="shared" si="688"/>
        <v>10</v>
      </c>
      <c r="G7307" s="595">
        <f t="shared" si="689"/>
        <v>6</v>
      </c>
      <c r="H7307" s="590">
        <f>CHOOSE('Output Sheet'!$B$4,'8760 Data'!J7307,'8760 Data'!K7307,'8760 Data'!L7307,'8760 Data'!M7307,'8760 Data'!N7307,'8760 Data'!O7307,'8760 Data'!P7307,'8760 Data'!Q7307,'8760 Data'!R7307,'8760 Data'!S7307,'8760 Data'!T7307,'8760 Data'!U7307)</f>
        <v>0</v>
      </c>
      <c r="I7307" s="591" t="e">
        <f>H7307/'Output Sheet'!$B$8</f>
        <v>#DIV/0!</v>
      </c>
      <c r="J7307" s="596"/>
      <c r="K7307" s="560"/>
      <c r="L7307" s="560"/>
      <c r="M7307" s="560"/>
      <c r="N7307" s="560"/>
      <c r="O7307" s="560"/>
      <c r="P7307" s="560"/>
      <c r="Q7307" s="560"/>
      <c r="R7307" s="560"/>
      <c r="S7307" s="560"/>
      <c r="T7307" s="560"/>
      <c r="U7307" s="560"/>
    </row>
    <row r="7308" spans="1:21">
      <c r="A7308" s="593">
        <f t="shared" si="684"/>
        <v>41579</v>
      </c>
      <c r="B7308" s="594">
        <v>41579.45875607639</v>
      </c>
      <c r="C7308" s="560">
        <f t="shared" si="685"/>
        <v>2013</v>
      </c>
      <c r="D7308" s="560">
        <f t="shared" si="686"/>
        <v>11</v>
      </c>
      <c r="E7308" s="560">
        <f t="shared" si="687"/>
        <v>1</v>
      </c>
      <c r="F7308" s="560">
        <f t="shared" si="688"/>
        <v>11</v>
      </c>
      <c r="G7308" s="595">
        <f t="shared" si="689"/>
        <v>6</v>
      </c>
      <c r="H7308" s="590">
        <f>CHOOSE('Output Sheet'!$B$4,'8760 Data'!J7308,'8760 Data'!K7308,'8760 Data'!L7308,'8760 Data'!M7308,'8760 Data'!N7308,'8760 Data'!O7308,'8760 Data'!P7308,'8760 Data'!Q7308,'8760 Data'!R7308,'8760 Data'!S7308,'8760 Data'!T7308,'8760 Data'!U7308)</f>
        <v>0</v>
      </c>
      <c r="I7308" s="591" t="e">
        <f>H7308/'Output Sheet'!$B$8</f>
        <v>#DIV/0!</v>
      </c>
      <c r="J7308" s="596"/>
      <c r="K7308" s="560"/>
      <c r="L7308" s="560"/>
      <c r="M7308" s="560"/>
      <c r="N7308" s="560"/>
      <c r="O7308" s="560"/>
      <c r="P7308" s="560"/>
      <c r="Q7308" s="560"/>
      <c r="R7308" s="560"/>
      <c r="S7308" s="560"/>
      <c r="T7308" s="560"/>
      <c r="U7308" s="560"/>
    </row>
    <row r="7309" spans="1:21">
      <c r="A7309" s="593">
        <f t="shared" si="684"/>
        <v>41579</v>
      </c>
      <c r="B7309" s="594">
        <v>41579.500422800927</v>
      </c>
      <c r="C7309" s="560">
        <f t="shared" si="685"/>
        <v>2013</v>
      </c>
      <c r="D7309" s="560">
        <f t="shared" si="686"/>
        <v>11</v>
      </c>
      <c r="E7309" s="560">
        <f t="shared" si="687"/>
        <v>1</v>
      </c>
      <c r="F7309" s="560">
        <f t="shared" si="688"/>
        <v>12</v>
      </c>
      <c r="G7309" s="595">
        <f t="shared" si="689"/>
        <v>6</v>
      </c>
      <c r="H7309" s="590">
        <f>CHOOSE('Output Sheet'!$B$4,'8760 Data'!J7309,'8760 Data'!K7309,'8760 Data'!L7309,'8760 Data'!M7309,'8760 Data'!N7309,'8760 Data'!O7309,'8760 Data'!P7309,'8760 Data'!Q7309,'8760 Data'!R7309,'8760 Data'!S7309,'8760 Data'!T7309,'8760 Data'!U7309)</f>
        <v>0</v>
      </c>
      <c r="I7309" s="591" t="e">
        <f>H7309/'Output Sheet'!$B$8</f>
        <v>#DIV/0!</v>
      </c>
      <c r="J7309" s="596"/>
      <c r="K7309" s="560"/>
      <c r="L7309" s="560"/>
      <c r="M7309" s="560"/>
      <c r="N7309" s="560"/>
      <c r="O7309" s="560"/>
      <c r="P7309" s="560"/>
      <c r="Q7309" s="560"/>
      <c r="R7309" s="560"/>
      <c r="S7309" s="560"/>
      <c r="T7309" s="560"/>
      <c r="U7309" s="560"/>
    </row>
    <row r="7310" spans="1:21">
      <c r="A7310" s="593">
        <f t="shared" si="684"/>
        <v>41579</v>
      </c>
      <c r="B7310" s="594">
        <v>41579.542089525465</v>
      </c>
      <c r="C7310" s="560">
        <f t="shared" si="685"/>
        <v>2013</v>
      </c>
      <c r="D7310" s="560">
        <f t="shared" si="686"/>
        <v>11</v>
      </c>
      <c r="E7310" s="560">
        <f t="shared" si="687"/>
        <v>1</v>
      </c>
      <c r="F7310" s="560">
        <f t="shared" si="688"/>
        <v>13</v>
      </c>
      <c r="G7310" s="595">
        <f t="shared" si="689"/>
        <v>6</v>
      </c>
      <c r="H7310" s="590">
        <f>CHOOSE('Output Sheet'!$B$4,'8760 Data'!J7310,'8760 Data'!K7310,'8760 Data'!L7310,'8760 Data'!M7310,'8760 Data'!N7310,'8760 Data'!O7310,'8760 Data'!P7310,'8760 Data'!Q7310,'8760 Data'!R7310,'8760 Data'!S7310,'8760 Data'!T7310,'8760 Data'!U7310)</f>
        <v>0</v>
      </c>
      <c r="I7310" s="591" t="e">
        <f>H7310/'Output Sheet'!$B$8</f>
        <v>#DIV/0!</v>
      </c>
      <c r="J7310" s="596"/>
      <c r="K7310" s="560"/>
      <c r="L7310" s="560"/>
      <c r="M7310" s="560"/>
      <c r="N7310" s="560"/>
      <c r="O7310" s="560"/>
      <c r="P7310" s="560"/>
      <c r="Q7310" s="560"/>
      <c r="R7310" s="560"/>
      <c r="S7310" s="560"/>
      <c r="T7310" s="560"/>
      <c r="U7310" s="560"/>
    </row>
    <row r="7311" spans="1:21">
      <c r="A7311" s="593">
        <f t="shared" si="684"/>
        <v>41579</v>
      </c>
      <c r="B7311" s="594">
        <v>41579.583756250002</v>
      </c>
      <c r="C7311" s="560">
        <f t="shared" si="685"/>
        <v>2013</v>
      </c>
      <c r="D7311" s="560">
        <f t="shared" si="686"/>
        <v>11</v>
      </c>
      <c r="E7311" s="560">
        <f t="shared" si="687"/>
        <v>1</v>
      </c>
      <c r="F7311" s="560">
        <f t="shared" si="688"/>
        <v>14</v>
      </c>
      <c r="G7311" s="595">
        <f t="shared" si="689"/>
        <v>6</v>
      </c>
      <c r="H7311" s="590">
        <f>CHOOSE('Output Sheet'!$B$4,'8760 Data'!J7311,'8760 Data'!K7311,'8760 Data'!L7311,'8760 Data'!M7311,'8760 Data'!N7311,'8760 Data'!O7311,'8760 Data'!P7311,'8760 Data'!Q7311,'8760 Data'!R7311,'8760 Data'!S7311,'8760 Data'!T7311,'8760 Data'!U7311)</f>
        <v>0</v>
      </c>
      <c r="I7311" s="591" t="e">
        <f>H7311/'Output Sheet'!$B$8</f>
        <v>#DIV/0!</v>
      </c>
      <c r="J7311" s="596"/>
      <c r="K7311" s="560"/>
      <c r="L7311" s="560"/>
      <c r="M7311" s="560"/>
      <c r="N7311" s="560"/>
      <c r="O7311" s="560"/>
      <c r="P7311" s="560"/>
      <c r="Q7311" s="560"/>
      <c r="R7311" s="560"/>
      <c r="S7311" s="560"/>
      <c r="T7311" s="560"/>
      <c r="U7311" s="560"/>
    </row>
    <row r="7312" spans="1:21">
      <c r="A7312" s="593">
        <f t="shared" si="684"/>
        <v>41579</v>
      </c>
      <c r="B7312" s="594">
        <v>41579.625422974539</v>
      </c>
      <c r="C7312" s="560">
        <f t="shared" si="685"/>
        <v>2013</v>
      </c>
      <c r="D7312" s="560">
        <f t="shared" si="686"/>
        <v>11</v>
      </c>
      <c r="E7312" s="560">
        <f t="shared" si="687"/>
        <v>1</v>
      </c>
      <c r="F7312" s="560">
        <f t="shared" si="688"/>
        <v>15</v>
      </c>
      <c r="G7312" s="595">
        <f t="shared" si="689"/>
        <v>6</v>
      </c>
      <c r="H7312" s="590">
        <f>CHOOSE('Output Sheet'!$B$4,'8760 Data'!J7312,'8760 Data'!K7312,'8760 Data'!L7312,'8760 Data'!M7312,'8760 Data'!N7312,'8760 Data'!O7312,'8760 Data'!P7312,'8760 Data'!Q7312,'8760 Data'!R7312,'8760 Data'!S7312,'8760 Data'!T7312,'8760 Data'!U7312)</f>
        <v>0</v>
      </c>
      <c r="I7312" s="591" t="e">
        <f>H7312/'Output Sheet'!$B$8</f>
        <v>#DIV/0!</v>
      </c>
      <c r="J7312" s="596"/>
      <c r="K7312" s="560"/>
      <c r="L7312" s="560"/>
      <c r="M7312" s="560"/>
      <c r="N7312" s="560"/>
      <c r="O7312" s="560"/>
      <c r="P7312" s="560"/>
      <c r="Q7312" s="560"/>
      <c r="R7312" s="560"/>
      <c r="S7312" s="560"/>
      <c r="T7312" s="560"/>
      <c r="U7312" s="560"/>
    </row>
    <row r="7313" spans="1:21">
      <c r="A7313" s="593">
        <f t="shared" si="684"/>
        <v>41579</v>
      </c>
      <c r="B7313" s="594">
        <v>41579.667089699076</v>
      </c>
      <c r="C7313" s="560">
        <f t="shared" si="685"/>
        <v>2013</v>
      </c>
      <c r="D7313" s="560">
        <f t="shared" si="686"/>
        <v>11</v>
      </c>
      <c r="E7313" s="560">
        <f t="shared" si="687"/>
        <v>1</v>
      </c>
      <c r="F7313" s="560">
        <f t="shared" si="688"/>
        <v>16</v>
      </c>
      <c r="G7313" s="595">
        <f t="shared" si="689"/>
        <v>6</v>
      </c>
      <c r="H7313" s="590">
        <f>CHOOSE('Output Sheet'!$B$4,'8760 Data'!J7313,'8760 Data'!K7313,'8760 Data'!L7313,'8760 Data'!M7313,'8760 Data'!N7313,'8760 Data'!O7313,'8760 Data'!P7313,'8760 Data'!Q7313,'8760 Data'!R7313,'8760 Data'!S7313,'8760 Data'!T7313,'8760 Data'!U7313)</f>
        <v>0</v>
      </c>
      <c r="I7313" s="591" t="e">
        <f>H7313/'Output Sheet'!$B$8</f>
        <v>#DIV/0!</v>
      </c>
      <c r="J7313" s="596"/>
      <c r="K7313" s="560"/>
      <c r="L7313" s="560"/>
      <c r="M7313" s="560"/>
      <c r="N7313" s="560"/>
      <c r="O7313" s="560"/>
      <c r="P7313" s="560"/>
      <c r="Q7313" s="560"/>
      <c r="R7313" s="560"/>
      <c r="S7313" s="560"/>
      <c r="T7313" s="560"/>
      <c r="U7313" s="560"/>
    </row>
    <row r="7314" spans="1:21">
      <c r="A7314" s="593">
        <f t="shared" si="684"/>
        <v>41579</v>
      </c>
      <c r="B7314" s="594">
        <v>41579.708756423614</v>
      </c>
      <c r="C7314" s="560">
        <f t="shared" si="685"/>
        <v>2013</v>
      </c>
      <c r="D7314" s="560">
        <f t="shared" si="686"/>
        <v>11</v>
      </c>
      <c r="E7314" s="560">
        <f t="shared" si="687"/>
        <v>1</v>
      </c>
      <c r="F7314" s="560">
        <f t="shared" si="688"/>
        <v>17</v>
      </c>
      <c r="G7314" s="595">
        <f t="shared" si="689"/>
        <v>6</v>
      </c>
      <c r="H7314" s="590">
        <f>CHOOSE('Output Sheet'!$B$4,'8760 Data'!J7314,'8760 Data'!K7314,'8760 Data'!L7314,'8760 Data'!M7314,'8760 Data'!N7314,'8760 Data'!O7314,'8760 Data'!P7314,'8760 Data'!Q7314,'8760 Data'!R7314,'8760 Data'!S7314,'8760 Data'!T7314,'8760 Data'!U7314)</f>
        <v>0</v>
      </c>
      <c r="I7314" s="591" t="e">
        <f>H7314/'Output Sheet'!$B$8</f>
        <v>#DIV/0!</v>
      </c>
      <c r="J7314" s="596"/>
      <c r="K7314" s="560"/>
      <c r="L7314" s="560"/>
      <c r="M7314" s="560"/>
      <c r="N7314" s="560"/>
      <c r="O7314" s="560"/>
      <c r="P7314" s="560"/>
      <c r="Q7314" s="560"/>
      <c r="R7314" s="560"/>
      <c r="S7314" s="560"/>
      <c r="T7314" s="560"/>
      <c r="U7314" s="560"/>
    </row>
    <row r="7315" spans="1:21">
      <c r="A7315" s="593">
        <f t="shared" si="684"/>
        <v>41579</v>
      </c>
      <c r="B7315" s="594">
        <v>41579.750423148151</v>
      </c>
      <c r="C7315" s="560">
        <f t="shared" si="685"/>
        <v>2013</v>
      </c>
      <c r="D7315" s="560">
        <f t="shared" si="686"/>
        <v>11</v>
      </c>
      <c r="E7315" s="560">
        <f t="shared" si="687"/>
        <v>1</v>
      </c>
      <c r="F7315" s="560">
        <f t="shared" si="688"/>
        <v>18</v>
      </c>
      <c r="G7315" s="595">
        <f t="shared" si="689"/>
        <v>6</v>
      </c>
      <c r="H7315" s="590">
        <f>CHOOSE('Output Sheet'!$B$4,'8760 Data'!J7315,'8760 Data'!K7315,'8760 Data'!L7315,'8760 Data'!M7315,'8760 Data'!N7315,'8760 Data'!O7315,'8760 Data'!P7315,'8760 Data'!Q7315,'8760 Data'!R7315,'8760 Data'!S7315,'8760 Data'!T7315,'8760 Data'!U7315)</f>
        <v>0</v>
      </c>
      <c r="I7315" s="591" t="e">
        <f>H7315/'Output Sheet'!$B$8</f>
        <v>#DIV/0!</v>
      </c>
      <c r="J7315" s="596"/>
      <c r="K7315" s="560"/>
      <c r="L7315" s="560"/>
      <c r="M7315" s="560"/>
      <c r="N7315" s="560"/>
      <c r="O7315" s="560"/>
      <c r="P7315" s="560"/>
      <c r="Q7315" s="560"/>
      <c r="R7315" s="560"/>
      <c r="S7315" s="560"/>
      <c r="T7315" s="560"/>
      <c r="U7315" s="560"/>
    </row>
    <row r="7316" spans="1:21">
      <c r="A7316" s="593">
        <f t="shared" si="684"/>
        <v>41579</v>
      </c>
      <c r="B7316" s="594">
        <v>41579.792089872688</v>
      </c>
      <c r="C7316" s="560">
        <f t="shared" si="685"/>
        <v>2013</v>
      </c>
      <c r="D7316" s="560">
        <f t="shared" si="686"/>
        <v>11</v>
      </c>
      <c r="E7316" s="560">
        <f t="shared" si="687"/>
        <v>1</v>
      </c>
      <c r="F7316" s="560">
        <f t="shared" si="688"/>
        <v>19</v>
      </c>
      <c r="G7316" s="595">
        <f t="shared" si="689"/>
        <v>6</v>
      </c>
      <c r="H7316" s="590">
        <f>CHOOSE('Output Sheet'!$B$4,'8760 Data'!J7316,'8760 Data'!K7316,'8760 Data'!L7316,'8760 Data'!M7316,'8760 Data'!N7316,'8760 Data'!O7316,'8760 Data'!P7316,'8760 Data'!Q7316,'8760 Data'!R7316,'8760 Data'!S7316,'8760 Data'!T7316,'8760 Data'!U7316)</f>
        <v>0</v>
      </c>
      <c r="I7316" s="591" t="e">
        <f>H7316/'Output Sheet'!$B$8</f>
        <v>#DIV/0!</v>
      </c>
      <c r="J7316" s="596"/>
      <c r="K7316" s="560"/>
      <c r="L7316" s="560"/>
      <c r="M7316" s="560"/>
      <c r="N7316" s="560"/>
      <c r="O7316" s="560"/>
      <c r="P7316" s="560"/>
      <c r="Q7316" s="560"/>
      <c r="R7316" s="560"/>
      <c r="S7316" s="560"/>
      <c r="T7316" s="560"/>
      <c r="U7316" s="560"/>
    </row>
    <row r="7317" spans="1:21">
      <c r="A7317" s="593">
        <f t="shared" si="684"/>
        <v>41579</v>
      </c>
      <c r="B7317" s="594">
        <v>41579.833756597225</v>
      </c>
      <c r="C7317" s="560">
        <f t="shared" si="685"/>
        <v>2013</v>
      </c>
      <c r="D7317" s="560">
        <f t="shared" si="686"/>
        <v>11</v>
      </c>
      <c r="E7317" s="560">
        <f t="shared" si="687"/>
        <v>1</v>
      </c>
      <c r="F7317" s="560">
        <f t="shared" si="688"/>
        <v>20</v>
      </c>
      <c r="G7317" s="595">
        <f t="shared" si="689"/>
        <v>6</v>
      </c>
      <c r="H7317" s="590">
        <f>CHOOSE('Output Sheet'!$B$4,'8760 Data'!J7317,'8760 Data'!K7317,'8760 Data'!L7317,'8760 Data'!M7317,'8760 Data'!N7317,'8760 Data'!O7317,'8760 Data'!P7317,'8760 Data'!Q7317,'8760 Data'!R7317,'8760 Data'!S7317,'8760 Data'!T7317,'8760 Data'!U7317)</f>
        <v>0</v>
      </c>
      <c r="I7317" s="591" t="e">
        <f>H7317/'Output Sheet'!$B$8</f>
        <v>#DIV/0!</v>
      </c>
      <c r="J7317" s="596"/>
      <c r="K7317" s="560"/>
      <c r="L7317" s="560"/>
      <c r="M7317" s="560"/>
      <c r="N7317" s="560"/>
      <c r="O7317" s="560"/>
      <c r="P7317" s="560"/>
      <c r="Q7317" s="560"/>
      <c r="R7317" s="560"/>
      <c r="S7317" s="560"/>
      <c r="T7317" s="560"/>
      <c r="U7317" s="560"/>
    </row>
    <row r="7318" spans="1:21">
      <c r="A7318" s="593">
        <f t="shared" si="684"/>
        <v>41579</v>
      </c>
      <c r="B7318" s="594">
        <v>41579.875423321762</v>
      </c>
      <c r="C7318" s="560">
        <f t="shared" si="685"/>
        <v>2013</v>
      </c>
      <c r="D7318" s="560">
        <f t="shared" si="686"/>
        <v>11</v>
      </c>
      <c r="E7318" s="560">
        <f t="shared" si="687"/>
        <v>1</v>
      </c>
      <c r="F7318" s="560">
        <f t="shared" si="688"/>
        <v>21</v>
      </c>
      <c r="G7318" s="595">
        <f t="shared" si="689"/>
        <v>6</v>
      </c>
      <c r="H7318" s="590">
        <f>CHOOSE('Output Sheet'!$B$4,'8760 Data'!J7318,'8760 Data'!K7318,'8760 Data'!L7318,'8760 Data'!M7318,'8760 Data'!N7318,'8760 Data'!O7318,'8760 Data'!P7318,'8760 Data'!Q7318,'8760 Data'!R7318,'8760 Data'!S7318,'8760 Data'!T7318,'8760 Data'!U7318)</f>
        <v>0</v>
      </c>
      <c r="I7318" s="591" t="e">
        <f>H7318/'Output Sheet'!$B$8</f>
        <v>#DIV/0!</v>
      </c>
      <c r="J7318" s="596"/>
      <c r="K7318" s="560"/>
      <c r="L7318" s="560"/>
      <c r="M7318" s="560"/>
      <c r="N7318" s="560"/>
      <c r="O7318" s="560"/>
      <c r="P7318" s="560"/>
      <c r="Q7318" s="560"/>
      <c r="R7318" s="560"/>
      <c r="S7318" s="560"/>
      <c r="T7318" s="560"/>
      <c r="U7318" s="560"/>
    </row>
    <row r="7319" spans="1:21">
      <c r="A7319" s="593">
        <f t="shared" si="684"/>
        <v>41579</v>
      </c>
      <c r="B7319" s="594">
        <v>41579.9170900463</v>
      </c>
      <c r="C7319" s="560">
        <f t="shared" si="685"/>
        <v>2013</v>
      </c>
      <c r="D7319" s="560">
        <f t="shared" si="686"/>
        <v>11</v>
      </c>
      <c r="E7319" s="560">
        <f t="shared" si="687"/>
        <v>1</v>
      </c>
      <c r="F7319" s="560">
        <f t="shared" si="688"/>
        <v>22</v>
      </c>
      <c r="G7319" s="595">
        <f t="shared" si="689"/>
        <v>6</v>
      </c>
      <c r="H7319" s="590">
        <f>CHOOSE('Output Sheet'!$B$4,'8760 Data'!J7319,'8760 Data'!K7319,'8760 Data'!L7319,'8760 Data'!M7319,'8760 Data'!N7319,'8760 Data'!O7319,'8760 Data'!P7319,'8760 Data'!Q7319,'8760 Data'!R7319,'8760 Data'!S7319,'8760 Data'!T7319,'8760 Data'!U7319)</f>
        <v>0</v>
      </c>
      <c r="I7319" s="591" t="e">
        <f>H7319/'Output Sheet'!$B$8</f>
        <v>#DIV/0!</v>
      </c>
      <c r="J7319" s="596"/>
      <c r="K7319" s="560"/>
      <c r="L7319" s="560"/>
      <c r="M7319" s="560"/>
      <c r="N7319" s="560"/>
      <c r="O7319" s="560"/>
      <c r="P7319" s="560"/>
      <c r="Q7319" s="560"/>
      <c r="R7319" s="560"/>
      <c r="S7319" s="560"/>
      <c r="T7319" s="560"/>
      <c r="U7319" s="560"/>
    </row>
    <row r="7320" spans="1:21">
      <c r="A7320" s="593">
        <f t="shared" si="684"/>
        <v>41579</v>
      </c>
      <c r="B7320" s="594">
        <v>41579.958756770837</v>
      </c>
      <c r="C7320" s="560">
        <f t="shared" si="685"/>
        <v>2013</v>
      </c>
      <c r="D7320" s="560">
        <f t="shared" si="686"/>
        <v>11</v>
      </c>
      <c r="E7320" s="560">
        <f t="shared" si="687"/>
        <v>1</v>
      </c>
      <c r="F7320" s="560">
        <f t="shared" si="688"/>
        <v>23</v>
      </c>
      <c r="G7320" s="595">
        <f t="shared" si="689"/>
        <v>6</v>
      </c>
      <c r="H7320" s="590">
        <f>CHOOSE('Output Sheet'!$B$4,'8760 Data'!J7320,'8760 Data'!K7320,'8760 Data'!L7320,'8760 Data'!M7320,'8760 Data'!N7320,'8760 Data'!O7320,'8760 Data'!P7320,'8760 Data'!Q7320,'8760 Data'!R7320,'8760 Data'!S7320,'8760 Data'!T7320,'8760 Data'!U7320)</f>
        <v>0</v>
      </c>
      <c r="I7320" s="591" t="e">
        <f>H7320/'Output Sheet'!$B$8</f>
        <v>#DIV/0!</v>
      </c>
      <c r="J7320" s="596"/>
      <c r="K7320" s="560"/>
      <c r="L7320" s="560"/>
      <c r="M7320" s="560"/>
      <c r="N7320" s="560"/>
      <c r="O7320" s="560"/>
      <c r="P7320" s="560"/>
      <c r="Q7320" s="560"/>
      <c r="R7320" s="560"/>
      <c r="S7320" s="560"/>
      <c r="T7320" s="560"/>
      <c r="U7320" s="560"/>
    </row>
    <row r="7321" spans="1:21">
      <c r="A7321" s="593">
        <f t="shared" si="684"/>
        <v>41580</v>
      </c>
      <c r="B7321" s="594">
        <v>41580.000423495367</v>
      </c>
      <c r="C7321" s="560">
        <f t="shared" si="685"/>
        <v>2013</v>
      </c>
      <c r="D7321" s="560">
        <f t="shared" si="686"/>
        <v>11</v>
      </c>
      <c r="E7321" s="560">
        <f t="shared" si="687"/>
        <v>2</v>
      </c>
      <c r="F7321" s="560">
        <f t="shared" si="688"/>
        <v>24</v>
      </c>
      <c r="G7321" s="595">
        <f t="shared" si="689"/>
        <v>7</v>
      </c>
      <c r="H7321" s="590">
        <f>CHOOSE('Output Sheet'!$B$4,'8760 Data'!J7321,'8760 Data'!K7321,'8760 Data'!L7321,'8760 Data'!M7321,'8760 Data'!N7321,'8760 Data'!O7321,'8760 Data'!P7321,'8760 Data'!Q7321,'8760 Data'!R7321,'8760 Data'!S7321,'8760 Data'!T7321,'8760 Data'!U7321)</f>
        <v>0</v>
      </c>
      <c r="I7321" s="591" t="e">
        <f>H7321/'Output Sheet'!$B$8</f>
        <v>#DIV/0!</v>
      </c>
      <c r="J7321" s="596"/>
      <c r="K7321" s="560"/>
      <c r="L7321" s="560"/>
      <c r="M7321" s="560"/>
      <c r="N7321" s="560"/>
      <c r="O7321" s="560"/>
      <c r="P7321" s="560"/>
      <c r="Q7321" s="560"/>
      <c r="R7321" s="560"/>
      <c r="S7321" s="560"/>
      <c r="T7321" s="560"/>
      <c r="U7321" s="560"/>
    </row>
    <row r="7322" spans="1:21">
      <c r="A7322" s="593">
        <f t="shared" si="684"/>
        <v>41580</v>
      </c>
      <c r="B7322" s="594">
        <v>41580.042090219904</v>
      </c>
      <c r="C7322" s="560">
        <f t="shared" si="685"/>
        <v>2013</v>
      </c>
      <c r="D7322" s="560">
        <f t="shared" si="686"/>
        <v>11</v>
      </c>
      <c r="E7322" s="560">
        <f t="shared" si="687"/>
        <v>2</v>
      </c>
      <c r="F7322" s="560">
        <f t="shared" si="688"/>
        <v>1</v>
      </c>
      <c r="G7322" s="595">
        <f t="shared" si="689"/>
        <v>7</v>
      </c>
      <c r="H7322" s="590">
        <f>CHOOSE('Output Sheet'!$B$4,'8760 Data'!J7322,'8760 Data'!K7322,'8760 Data'!L7322,'8760 Data'!M7322,'8760 Data'!N7322,'8760 Data'!O7322,'8760 Data'!P7322,'8760 Data'!Q7322,'8760 Data'!R7322,'8760 Data'!S7322,'8760 Data'!T7322,'8760 Data'!U7322)</f>
        <v>0</v>
      </c>
      <c r="I7322" s="591" t="e">
        <f>H7322/'Output Sheet'!$B$8</f>
        <v>#DIV/0!</v>
      </c>
      <c r="J7322" s="596"/>
      <c r="K7322" s="560"/>
      <c r="L7322" s="560"/>
      <c r="M7322" s="560"/>
      <c r="N7322" s="560"/>
      <c r="O7322" s="560"/>
      <c r="P7322" s="560"/>
      <c r="Q7322" s="560"/>
      <c r="R7322" s="560"/>
      <c r="S7322" s="560"/>
      <c r="T7322" s="560"/>
      <c r="U7322" s="560"/>
    </row>
    <row r="7323" spans="1:21">
      <c r="A7323" s="593">
        <f t="shared" si="684"/>
        <v>41580</v>
      </c>
      <c r="B7323" s="594">
        <v>41580.083756944441</v>
      </c>
      <c r="C7323" s="560">
        <f t="shared" si="685"/>
        <v>2013</v>
      </c>
      <c r="D7323" s="560">
        <f t="shared" si="686"/>
        <v>11</v>
      </c>
      <c r="E7323" s="560">
        <f t="shared" si="687"/>
        <v>2</v>
      </c>
      <c r="F7323" s="560">
        <f t="shared" si="688"/>
        <v>2</v>
      </c>
      <c r="G7323" s="595">
        <f t="shared" si="689"/>
        <v>7</v>
      </c>
      <c r="H7323" s="590">
        <f>CHOOSE('Output Sheet'!$B$4,'8760 Data'!J7323,'8760 Data'!K7323,'8760 Data'!L7323,'8760 Data'!M7323,'8760 Data'!N7323,'8760 Data'!O7323,'8760 Data'!P7323,'8760 Data'!Q7323,'8760 Data'!R7323,'8760 Data'!S7323,'8760 Data'!T7323,'8760 Data'!U7323)</f>
        <v>0</v>
      </c>
      <c r="I7323" s="591" t="e">
        <f>H7323/'Output Sheet'!$B$8</f>
        <v>#DIV/0!</v>
      </c>
      <c r="J7323" s="596"/>
      <c r="K7323" s="560"/>
      <c r="L7323" s="560"/>
      <c r="M7323" s="560"/>
      <c r="N7323" s="560"/>
      <c r="O7323" s="560"/>
      <c r="P7323" s="560"/>
      <c r="Q7323" s="560"/>
      <c r="R7323" s="560"/>
      <c r="S7323" s="560"/>
      <c r="T7323" s="560"/>
      <c r="U7323" s="560"/>
    </row>
    <row r="7324" spans="1:21">
      <c r="A7324" s="593">
        <f t="shared" si="684"/>
        <v>41580</v>
      </c>
      <c r="B7324" s="594">
        <v>41580.125423668978</v>
      </c>
      <c r="C7324" s="560">
        <f t="shared" si="685"/>
        <v>2013</v>
      </c>
      <c r="D7324" s="560">
        <f t="shared" si="686"/>
        <v>11</v>
      </c>
      <c r="E7324" s="560">
        <f t="shared" si="687"/>
        <v>2</v>
      </c>
      <c r="F7324" s="560">
        <f t="shared" si="688"/>
        <v>3</v>
      </c>
      <c r="G7324" s="595">
        <f t="shared" si="689"/>
        <v>7</v>
      </c>
      <c r="H7324" s="590">
        <f>CHOOSE('Output Sheet'!$B$4,'8760 Data'!J7324,'8760 Data'!K7324,'8760 Data'!L7324,'8760 Data'!M7324,'8760 Data'!N7324,'8760 Data'!O7324,'8760 Data'!P7324,'8760 Data'!Q7324,'8760 Data'!R7324,'8760 Data'!S7324,'8760 Data'!T7324,'8760 Data'!U7324)</f>
        <v>0</v>
      </c>
      <c r="I7324" s="591" t="e">
        <f>H7324/'Output Sheet'!$B$8</f>
        <v>#DIV/0!</v>
      </c>
      <c r="J7324" s="596"/>
      <c r="K7324" s="560"/>
      <c r="L7324" s="560"/>
      <c r="M7324" s="560"/>
      <c r="N7324" s="560"/>
      <c r="O7324" s="560"/>
      <c r="P7324" s="560"/>
      <c r="Q7324" s="560"/>
      <c r="R7324" s="560"/>
      <c r="S7324" s="560"/>
      <c r="T7324" s="560"/>
      <c r="U7324" s="560"/>
    </row>
    <row r="7325" spans="1:21">
      <c r="A7325" s="593">
        <f t="shared" si="684"/>
        <v>41580</v>
      </c>
      <c r="B7325" s="594">
        <v>41580.167090393516</v>
      </c>
      <c r="C7325" s="560">
        <f t="shared" si="685"/>
        <v>2013</v>
      </c>
      <c r="D7325" s="560">
        <f t="shared" si="686"/>
        <v>11</v>
      </c>
      <c r="E7325" s="560">
        <f t="shared" si="687"/>
        <v>2</v>
      </c>
      <c r="F7325" s="560">
        <f t="shared" si="688"/>
        <v>4</v>
      </c>
      <c r="G7325" s="595">
        <f t="shared" si="689"/>
        <v>7</v>
      </c>
      <c r="H7325" s="590">
        <f>CHOOSE('Output Sheet'!$B$4,'8760 Data'!J7325,'8760 Data'!K7325,'8760 Data'!L7325,'8760 Data'!M7325,'8760 Data'!N7325,'8760 Data'!O7325,'8760 Data'!P7325,'8760 Data'!Q7325,'8760 Data'!R7325,'8760 Data'!S7325,'8760 Data'!T7325,'8760 Data'!U7325)</f>
        <v>0</v>
      </c>
      <c r="I7325" s="591" t="e">
        <f>H7325/'Output Sheet'!$B$8</f>
        <v>#DIV/0!</v>
      </c>
      <c r="J7325" s="596"/>
      <c r="K7325" s="560"/>
      <c r="L7325" s="560"/>
      <c r="M7325" s="560"/>
      <c r="N7325" s="560"/>
      <c r="O7325" s="560"/>
      <c r="P7325" s="560"/>
      <c r="Q7325" s="560"/>
      <c r="R7325" s="560"/>
      <c r="S7325" s="560"/>
      <c r="T7325" s="560"/>
      <c r="U7325" s="560"/>
    </row>
    <row r="7326" spans="1:21">
      <c r="A7326" s="593">
        <f t="shared" si="684"/>
        <v>41580</v>
      </c>
      <c r="B7326" s="594">
        <v>41580.208757118053</v>
      </c>
      <c r="C7326" s="560">
        <f t="shared" si="685"/>
        <v>2013</v>
      </c>
      <c r="D7326" s="560">
        <f t="shared" si="686"/>
        <v>11</v>
      </c>
      <c r="E7326" s="560">
        <f t="shared" si="687"/>
        <v>2</v>
      </c>
      <c r="F7326" s="560">
        <f t="shared" si="688"/>
        <v>5</v>
      </c>
      <c r="G7326" s="595">
        <f t="shared" si="689"/>
        <v>7</v>
      </c>
      <c r="H7326" s="590">
        <f>CHOOSE('Output Sheet'!$B$4,'8760 Data'!J7326,'8760 Data'!K7326,'8760 Data'!L7326,'8760 Data'!M7326,'8760 Data'!N7326,'8760 Data'!O7326,'8760 Data'!P7326,'8760 Data'!Q7326,'8760 Data'!R7326,'8760 Data'!S7326,'8760 Data'!T7326,'8760 Data'!U7326)</f>
        <v>0</v>
      </c>
      <c r="I7326" s="591" t="e">
        <f>H7326/'Output Sheet'!$B$8</f>
        <v>#DIV/0!</v>
      </c>
      <c r="J7326" s="596"/>
      <c r="K7326" s="560"/>
      <c r="L7326" s="560"/>
      <c r="M7326" s="560"/>
      <c r="N7326" s="560"/>
      <c r="O7326" s="560"/>
      <c r="P7326" s="560"/>
      <c r="Q7326" s="560"/>
      <c r="R7326" s="560"/>
      <c r="S7326" s="560"/>
      <c r="T7326" s="560"/>
      <c r="U7326" s="560"/>
    </row>
    <row r="7327" spans="1:21">
      <c r="A7327" s="593">
        <f t="shared" si="684"/>
        <v>41580</v>
      </c>
      <c r="B7327" s="594">
        <v>41580.25042384259</v>
      </c>
      <c r="C7327" s="560">
        <f t="shared" si="685"/>
        <v>2013</v>
      </c>
      <c r="D7327" s="560">
        <f t="shared" si="686"/>
        <v>11</v>
      </c>
      <c r="E7327" s="560">
        <f t="shared" si="687"/>
        <v>2</v>
      </c>
      <c r="F7327" s="560">
        <f t="shared" si="688"/>
        <v>6</v>
      </c>
      <c r="G7327" s="595">
        <f t="shared" si="689"/>
        <v>7</v>
      </c>
      <c r="H7327" s="590">
        <f>CHOOSE('Output Sheet'!$B$4,'8760 Data'!J7327,'8760 Data'!K7327,'8760 Data'!L7327,'8760 Data'!M7327,'8760 Data'!N7327,'8760 Data'!O7327,'8760 Data'!P7327,'8760 Data'!Q7327,'8760 Data'!R7327,'8760 Data'!S7327,'8760 Data'!T7327,'8760 Data'!U7327)</f>
        <v>0</v>
      </c>
      <c r="I7327" s="591" t="e">
        <f>H7327/'Output Sheet'!$B$8</f>
        <v>#DIV/0!</v>
      </c>
      <c r="J7327" s="596"/>
      <c r="K7327" s="560"/>
      <c r="L7327" s="560"/>
      <c r="M7327" s="560"/>
      <c r="N7327" s="560"/>
      <c r="O7327" s="560"/>
      <c r="P7327" s="560"/>
      <c r="Q7327" s="560"/>
      <c r="R7327" s="560"/>
      <c r="S7327" s="560"/>
      <c r="T7327" s="560"/>
      <c r="U7327" s="560"/>
    </row>
    <row r="7328" spans="1:21">
      <c r="A7328" s="593">
        <f t="shared" si="684"/>
        <v>41580</v>
      </c>
      <c r="B7328" s="594">
        <v>41580.292090567127</v>
      </c>
      <c r="C7328" s="560">
        <f t="shared" si="685"/>
        <v>2013</v>
      </c>
      <c r="D7328" s="560">
        <f t="shared" si="686"/>
        <v>11</v>
      </c>
      <c r="E7328" s="560">
        <f t="shared" si="687"/>
        <v>2</v>
      </c>
      <c r="F7328" s="560">
        <f t="shared" si="688"/>
        <v>7</v>
      </c>
      <c r="G7328" s="595">
        <f t="shared" si="689"/>
        <v>7</v>
      </c>
      <c r="H7328" s="590">
        <f>CHOOSE('Output Sheet'!$B$4,'8760 Data'!J7328,'8760 Data'!K7328,'8760 Data'!L7328,'8760 Data'!M7328,'8760 Data'!N7328,'8760 Data'!O7328,'8760 Data'!P7328,'8760 Data'!Q7328,'8760 Data'!R7328,'8760 Data'!S7328,'8760 Data'!T7328,'8760 Data'!U7328)</f>
        <v>0</v>
      </c>
      <c r="I7328" s="591" t="e">
        <f>H7328/'Output Sheet'!$B$8</f>
        <v>#DIV/0!</v>
      </c>
      <c r="J7328" s="596"/>
      <c r="K7328" s="560"/>
      <c r="L7328" s="560"/>
      <c r="M7328" s="560"/>
      <c r="N7328" s="560"/>
      <c r="O7328" s="560"/>
      <c r="P7328" s="560"/>
      <c r="Q7328" s="560"/>
      <c r="R7328" s="560"/>
      <c r="S7328" s="560"/>
      <c r="T7328" s="560"/>
      <c r="U7328" s="560"/>
    </row>
    <row r="7329" spans="1:21">
      <c r="A7329" s="593">
        <f t="shared" si="684"/>
        <v>41580</v>
      </c>
      <c r="B7329" s="594">
        <v>41580.333757291664</v>
      </c>
      <c r="C7329" s="560">
        <f t="shared" si="685"/>
        <v>2013</v>
      </c>
      <c r="D7329" s="560">
        <f t="shared" si="686"/>
        <v>11</v>
      </c>
      <c r="E7329" s="560">
        <f t="shared" si="687"/>
        <v>2</v>
      </c>
      <c r="F7329" s="560">
        <f t="shared" si="688"/>
        <v>8</v>
      </c>
      <c r="G7329" s="595">
        <f t="shared" si="689"/>
        <v>7</v>
      </c>
      <c r="H7329" s="590">
        <f>CHOOSE('Output Sheet'!$B$4,'8760 Data'!J7329,'8760 Data'!K7329,'8760 Data'!L7329,'8760 Data'!M7329,'8760 Data'!N7329,'8760 Data'!O7329,'8760 Data'!P7329,'8760 Data'!Q7329,'8760 Data'!R7329,'8760 Data'!S7329,'8760 Data'!T7329,'8760 Data'!U7329)</f>
        <v>0</v>
      </c>
      <c r="I7329" s="591" t="e">
        <f>H7329/'Output Sheet'!$B$8</f>
        <v>#DIV/0!</v>
      </c>
      <c r="J7329" s="596"/>
      <c r="K7329" s="560"/>
      <c r="L7329" s="560"/>
      <c r="M7329" s="560"/>
      <c r="N7329" s="560"/>
      <c r="O7329" s="560"/>
      <c r="P7329" s="560"/>
      <c r="Q7329" s="560"/>
      <c r="R7329" s="560"/>
      <c r="S7329" s="560"/>
      <c r="T7329" s="560"/>
      <c r="U7329" s="560"/>
    </row>
    <row r="7330" spans="1:21">
      <c r="A7330" s="593">
        <f t="shared" si="684"/>
        <v>41580</v>
      </c>
      <c r="B7330" s="594">
        <v>41580.375424016202</v>
      </c>
      <c r="C7330" s="560">
        <f t="shared" si="685"/>
        <v>2013</v>
      </c>
      <c r="D7330" s="560">
        <f t="shared" si="686"/>
        <v>11</v>
      </c>
      <c r="E7330" s="560">
        <f t="shared" si="687"/>
        <v>2</v>
      </c>
      <c r="F7330" s="560">
        <f t="shared" si="688"/>
        <v>9</v>
      </c>
      <c r="G7330" s="595">
        <f t="shared" si="689"/>
        <v>7</v>
      </c>
      <c r="H7330" s="590">
        <f>CHOOSE('Output Sheet'!$B$4,'8760 Data'!J7330,'8760 Data'!K7330,'8760 Data'!L7330,'8760 Data'!M7330,'8760 Data'!N7330,'8760 Data'!O7330,'8760 Data'!P7330,'8760 Data'!Q7330,'8760 Data'!R7330,'8760 Data'!S7330,'8760 Data'!T7330,'8760 Data'!U7330)</f>
        <v>0</v>
      </c>
      <c r="I7330" s="591" t="e">
        <f>H7330/'Output Sheet'!$B$8</f>
        <v>#DIV/0!</v>
      </c>
      <c r="J7330" s="596"/>
      <c r="K7330" s="560"/>
      <c r="L7330" s="560"/>
      <c r="M7330" s="560"/>
      <c r="N7330" s="560"/>
      <c r="O7330" s="560"/>
      <c r="P7330" s="560"/>
      <c r="Q7330" s="560"/>
      <c r="R7330" s="560"/>
      <c r="S7330" s="560"/>
      <c r="T7330" s="560"/>
      <c r="U7330" s="560"/>
    </row>
    <row r="7331" spans="1:21">
      <c r="A7331" s="593">
        <f t="shared" si="684"/>
        <v>41580</v>
      </c>
      <c r="B7331" s="594">
        <v>41580.417090740739</v>
      </c>
      <c r="C7331" s="560">
        <f t="shared" si="685"/>
        <v>2013</v>
      </c>
      <c r="D7331" s="560">
        <f t="shared" si="686"/>
        <v>11</v>
      </c>
      <c r="E7331" s="560">
        <f t="shared" si="687"/>
        <v>2</v>
      </c>
      <c r="F7331" s="560">
        <f t="shared" si="688"/>
        <v>10</v>
      </c>
      <c r="G7331" s="595">
        <f t="shared" si="689"/>
        <v>7</v>
      </c>
      <c r="H7331" s="590">
        <f>CHOOSE('Output Sheet'!$B$4,'8760 Data'!J7331,'8760 Data'!K7331,'8760 Data'!L7331,'8760 Data'!M7331,'8760 Data'!N7331,'8760 Data'!O7331,'8760 Data'!P7331,'8760 Data'!Q7331,'8760 Data'!R7331,'8760 Data'!S7331,'8760 Data'!T7331,'8760 Data'!U7331)</f>
        <v>0</v>
      </c>
      <c r="I7331" s="591" t="e">
        <f>H7331/'Output Sheet'!$B$8</f>
        <v>#DIV/0!</v>
      </c>
      <c r="J7331" s="596"/>
      <c r="K7331" s="560"/>
      <c r="L7331" s="560"/>
      <c r="M7331" s="560"/>
      <c r="N7331" s="560"/>
      <c r="O7331" s="560"/>
      <c r="P7331" s="560"/>
      <c r="Q7331" s="560"/>
      <c r="R7331" s="560"/>
      <c r="S7331" s="560"/>
      <c r="T7331" s="560"/>
      <c r="U7331" s="560"/>
    </row>
    <row r="7332" spans="1:21">
      <c r="A7332" s="593">
        <f t="shared" si="684"/>
        <v>41580</v>
      </c>
      <c r="B7332" s="594">
        <v>41580.458757465276</v>
      </c>
      <c r="C7332" s="560">
        <f t="shared" si="685"/>
        <v>2013</v>
      </c>
      <c r="D7332" s="560">
        <f t="shared" si="686"/>
        <v>11</v>
      </c>
      <c r="E7332" s="560">
        <f t="shared" si="687"/>
        <v>2</v>
      </c>
      <c r="F7332" s="560">
        <f t="shared" si="688"/>
        <v>11</v>
      </c>
      <c r="G7332" s="595">
        <f t="shared" si="689"/>
        <v>7</v>
      </c>
      <c r="H7332" s="590">
        <f>CHOOSE('Output Sheet'!$B$4,'8760 Data'!J7332,'8760 Data'!K7332,'8760 Data'!L7332,'8760 Data'!M7332,'8760 Data'!N7332,'8760 Data'!O7332,'8760 Data'!P7332,'8760 Data'!Q7332,'8760 Data'!R7332,'8760 Data'!S7332,'8760 Data'!T7332,'8760 Data'!U7332)</f>
        <v>0</v>
      </c>
      <c r="I7332" s="591" t="e">
        <f>H7332/'Output Sheet'!$B$8</f>
        <v>#DIV/0!</v>
      </c>
      <c r="J7332" s="596"/>
      <c r="K7332" s="560"/>
      <c r="L7332" s="560"/>
      <c r="M7332" s="560"/>
      <c r="N7332" s="560"/>
      <c r="O7332" s="560"/>
      <c r="P7332" s="560"/>
      <c r="Q7332" s="560"/>
      <c r="R7332" s="560"/>
      <c r="S7332" s="560"/>
      <c r="T7332" s="560"/>
      <c r="U7332" s="560"/>
    </row>
    <row r="7333" spans="1:21">
      <c r="A7333" s="593">
        <f t="shared" si="684"/>
        <v>41580</v>
      </c>
      <c r="B7333" s="594">
        <v>41580.500424189813</v>
      </c>
      <c r="C7333" s="560">
        <f t="shared" si="685"/>
        <v>2013</v>
      </c>
      <c r="D7333" s="560">
        <f t="shared" si="686"/>
        <v>11</v>
      </c>
      <c r="E7333" s="560">
        <f t="shared" si="687"/>
        <v>2</v>
      </c>
      <c r="F7333" s="560">
        <f t="shared" si="688"/>
        <v>12</v>
      </c>
      <c r="G7333" s="595">
        <f t="shared" si="689"/>
        <v>7</v>
      </c>
      <c r="H7333" s="590">
        <f>CHOOSE('Output Sheet'!$B$4,'8760 Data'!J7333,'8760 Data'!K7333,'8760 Data'!L7333,'8760 Data'!M7333,'8760 Data'!N7333,'8760 Data'!O7333,'8760 Data'!P7333,'8760 Data'!Q7333,'8760 Data'!R7333,'8760 Data'!S7333,'8760 Data'!T7333,'8760 Data'!U7333)</f>
        <v>0</v>
      </c>
      <c r="I7333" s="591" t="e">
        <f>H7333/'Output Sheet'!$B$8</f>
        <v>#DIV/0!</v>
      </c>
      <c r="J7333" s="596"/>
      <c r="K7333" s="560"/>
      <c r="L7333" s="560"/>
      <c r="M7333" s="560"/>
      <c r="N7333" s="560"/>
      <c r="O7333" s="560"/>
      <c r="P7333" s="560"/>
      <c r="Q7333" s="560"/>
      <c r="R7333" s="560"/>
      <c r="S7333" s="560"/>
      <c r="T7333" s="560"/>
      <c r="U7333" s="560"/>
    </row>
    <row r="7334" spans="1:21">
      <c r="A7334" s="593">
        <f t="shared" si="684"/>
        <v>41580</v>
      </c>
      <c r="B7334" s="594">
        <v>41580.54209091435</v>
      </c>
      <c r="C7334" s="560">
        <f t="shared" si="685"/>
        <v>2013</v>
      </c>
      <c r="D7334" s="560">
        <f t="shared" si="686"/>
        <v>11</v>
      </c>
      <c r="E7334" s="560">
        <f t="shared" si="687"/>
        <v>2</v>
      </c>
      <c r="F7334" s="560">
        <f t="shared" si="688"/>
        <v>13</v>
      </c>
      <c r="G7334" s="595">
        <f t="shared" si="689"/>
        <v>7</v>
      </c>
      <c r="H7334" s="590">
        <f>CHOOSE('Output Sheet'!$B$4,'8760 Data'!J7334,'8760 Data'!K7334,'8760 Data'!L7334,'8760 Data'!M7334,'8760 Data'!N7334,'8760 Data'!O7334,'8760 Data'!P7334,'8760 Data'!Q7334,'8760 Data'!R7334,'8760 Data'!S7334,'8760 Data'!T7334,'8760 Data'!U7334)</f>
        <v>0</v>
      </c>
      <c r="I7334" s="591" t="e">
        <f>H7334/'Output Sheet'!$B$8</f>
        <v>#DIV/0!</v>
      </c>
      <c r="J7334" s="596"/>
      <c r="K7334" s="560"/>
      <c r="L7334" s="560"/>
      <c r="M7334" s="560"/>
      <c r="N7334" s="560"/>
      <c r="O7334" s="560"/>
      <c r="P7334" s="560"/>
      <c r="Q7334" s="560"/>
      <c r="R7334" s="560"/>
      <c r="S7334" s="560"/>
      <c r="T7334" s="560"/>
      <c r="U7334" s="560"/>
    </row>
    <row r="7335" spans="1:21">
      <c r="A7335" s="593">
        <f t="shared" si="684"/>
        <v>41580</v>
      </c>
      <c r="B7335" s="594">
        <v>41580.583757638888</v>
      </c>
      <c r="C7335" s="560">
        <f t="shared" si="685"/>
        <v>2013</v>
      </c>
      <c r="D7335" s="560">
        <f t="shared" si="686"/>
        <v>11</v>
      </c>
      <c r="E7335" s="560">
        <f t="shared" si="687"/>
        <v>2</v>
      </c>
      <c r="F7335" s="560">
        <f t="shared" si="688"/>
        <v>14</v>
      </c>
      <c r="G7335" s="595">
        <f t="shared" si="689"/>
        <v>7</v>
      </c>
      <c r="H7335" s="590">
        <f>CHOOSE('Output Sheet'!$B$4,'8760 Data'!J7335,'8760 Data'!K7335,'8760 Data'!L7335,'8760 Data'!M7335,'8760 Data'!N7335,'8760 Data'!O7335,'8760 Data'!P7335,'8760 Data'!Q7335,'8760 Data'!R7335,'8760 Data'!S7335,'8760 Data'!T7335,'8760 Data'!U7335)</f>
        <v>0</v>
      </c>
      <c r="I7335" s="591" t="e">
        <f>H7335/'Output Sheet'!$B$8</f>
        <v>#DIV/0!</v>
      </c>
      <c r="J7335" s="596"/>
      <c r="K7335" s="560"/>
      <c r="L7335" s="560"/>
      <c r="M7335" s="560"/>
      <c r="N7335" s="560"/>
      <c r="O7335" s="560"/>
      <c r="P7335" s="560"/>
      <c r="Q7335" s="560"/>
      <c r="R7335" s="560"/>
      <c r="S7335" s="560"/>
      <c r="T7335" s="560"/>
      <c r="U7335" s="560"/>
    </row>
    <row r="7336" spans="1:21">
      <c r="A7336" s="593">
        <f t="shared" si="684"/>
        <v>41580</v>
      </c>
      <c r="B7336" s="594">
        <v>41580.625424363425</v>
      </c>
      <c r="C7336" s="560">
        <f t="shared" si="685"/>
        <v>2013</v>
      </c>
      <c r="D7336" s="560">
        <f t="shared" si="686"/>
        <v>11</v>
      </c>
      <c r="E7336" s="560">
        <f t="shared" si="687"/>
        <v>2</v>
      </c>
      <c r="F7336" s="560">
        <f t="shared" si="688"/>
        <v>15</v>
      </c>
      <c r="G7336" s="595">
        <f t="shared" si="689"/>
        <v>7</v>
      </c>
      <c r="H7336" s="590">
        <f>CHOOSE('Output Sheet'!$B$4,'8760 Data'!J7336,'8760 Data'!K7336,'8760 Data'!L7336,'8760 Data'!M7336,'8760 Data'!N7336,'8760 Data'!O7336,'8760 Data'!P7336,'8760 Data'!Q7336,'8760 Data'!R7336,'8760 Data'!S7336,'8760 Data'!T7336,'8760 Data'!U7336)</f>
        <v>0</v>
      </c>
      <c r="I7336" s="591" t="e">
        <f>H7336/'Output Sheet'!$B$8</f>
        <v>#DIV/0!</v>
      </c>
      <c r="J7336" s="596"/>
      <c r="K7336" s="560"/>
      <c r="L7336" s="560"/>
      <c r="M7336" s="560"/>
      <c r="N7336" s="560"/>
      <c r="O7336" s="560"/>
      <c r="P7336" s="560"/>
      <c r="Q7336" s="560"/>
      <c r="R7336" s="560"/>
      <c r="S7336" s="560"/>
      <c r="T7336" s="560"/>
      <c r="U7336" s="560"/>
    </row>
    <row r="7337" spans="1:21">
      <c r="A7337" s="593">
        <f t="shared" si="684"/>
        <v>41580</v>
      </c>
      <c r="B7337" s="594">
        <v>41580.667091087962</v>
      </c>
      <c r="C7337" s="560">
        <f t="shared" si="685"/>
        <v>2013</v>
      </c>
      <c r="D7337" s="560">
        <f t="shared" si="686"/>
        <v>11</v>
      </c>
      <c r="E7337" s="560">
        <f t="shared" si="687"/>
        <v>2</v>
      </c>
      <c r="F7337" s="560">
        <f t="shared" si="688"/>
        <v>16</v>
      </c>
      <c r="G7337" s="595">
        <f t="shared" si="689"/>
        <v>7</v>
      </c>
      <c r="H7337" s="590">
        <f>CHOOSE('Output Sheet'!$B$4,'8760 Data'!J7337,'8760 Data'!K7337,'8760 Data'!L7337,'8760 Data'!M7337,'8760 Data'!N7337,'8760 Data'!O7337,'8760 Data'!P7337,'8760 Data'!Q7337,'8760 Data'!R7337,'8760 Data'!S7337,'8760 Data'!T7337,'8760 Data'!U7337)</f>
        <v>0</v>
      </c>
      <c r="I7337" s="591" t="e">
        <f>H7337/'Output Sheet'!$B$8</f>
        <v>#DIV/0!</v>
      </c>
      <c r="J7337" s="596"/>
      <c r="K7337" s="560"/>
      <c r="L7337" s="560"/>
      <c r="M7337" s="560"/>
      <c r="N7337" s="560"/>
      <c r="O7337" s="560"/>
      <c r="P7337" s="560"/>
      <c r="Q7337" s="560"/>
      <c r="R7337" s="560"/>
      <c r="S7337" s="560"/>
      <c r="T7337" s="560"/>
      <c r="U7337" s="560"/>
    </row>
    <row r="7338" spans="1:21">
      <c r="A7338" s="593">
        <f t="shared" si="684"/>
        <v>41580</v>
      </c>
      <c r="B7338" s="594">
        <v>41580.708757812499</v>
      </c>
      <c r="C7338" s="560">
        <f t="shared" si="685"/>
        <v>2013</v>
      </c>
      <c r="D7338" s="560">
        <f t="shared" si="686"/>
        <v>11</v>
      </c>
      <c r="E7338" s="560">
        <f t="shared" si="687"/>
        <v>2</v>
      </c>
      <c r="F7338" s="560">
        <f t="shared" si="688"/>
        <v>17</v>
      </c>
      <c r="G7338" s="595">
        <f t="shared" si="689"/>
        <v>7</v>
      </c>
      <c r="H7338" s="590">
        <f>CHOOSE('Output Sheet'!$B$4,'8760 Data'!J7338,'8760 Data'!K7338,'8760 Data'!L7338,'8760 Data'!M7338,'8760 Data'!N7338,'8760 Data'!O7338,'8760 Data'!P7338,'8760 Data'!Q7338,'8760 Data'!R7338,'8760 Data'!S7338,'8760 Data'!T7338,'8760 Data'!U7338)</f>
        <v>0</v>
      </c>
      <c r="I7338" s="591" t="e">
        <f>H7338/'Output Sheet'!$B$8</f>
        <v>#DIV/0!</v>
      </c>
      <c r="J7338" s="596"/>
      <c r="K7338" s="560"/>
      <c r="L7338" s="560"/>
      <c r="M7338" s="560"/>
      <c r="N7338" s="560"/>
      <c r="O7338" s="560"/>
      <c r="P7338" s="560"/>
      <c r="Q7338" s="560"/>
      <c r="R7338" s="560"/>
      <c r="S7338" s="560"/>
      <c r="T7338" s="560"/>
      <c r="U7338" s="560"/>
    </row>
    <row r="7339" spans="1:21">
      <c r="A7339" s="593">
        <f t="shared" si="684"/>
        <v>41580</v>
      </c>
      <c r="B7339" s="594">
        <v>41580.750424537036</v>
      </c>
      <c r="C7339" s="560">
        <f t="shared" si="685"/>
        <v>2013</v>
      </c>
      <c r="D7339" s="560">
        <f t="shared" si="686"/>
        <v>11</v>
      </c>
      <c r="E7339" s="560">
        <f t="shared" si="687"/>
        <v>2</v>
      </c>
      <c r="F7339" s="560">
        <f t="shared" si="688"/>
        <v>18</v>
      </c>
      <c r="G7339" s="595">
        <f t="shared" si="689"/>
        <v>7</v>
      </c>
      <c r="H7339" s="590">
        <f>CHOOSE('Output Sheet'!$B$4,'8760 Data'!J7339,'8760 Data'!K7339,'8760 Data'!L7339,'8760 Data'!M7339,'8760 Data'!N7339,'8760 Data'!O7339,'8760 Data'!P7339,'8760 Data'!Q7339,'8760 Data'!R7339,'8760 Data'!S7339,'8760 Data'!T7339,'8760 Data'!U7339)</f>
        <v>0</v>
      </c>
      <c r="I7339" s="591" t="e">
        <f>H7339/'Output Sheet'!$B$8</f>
        <v>#DIV/0!</v>
      </c>
      <c r="J7339" s="596"/>
      <c r="K7339" s="560"/>
      <c r="L7339" s="560"/>
      <c r="M7339" s="560"/>
      <c r="N7339" s="560"/>
      <c r="O7339" s="560"/>
      <c r="P7339" s="560"/>
      <c r="Q7339" s="560"/>
      <c r="R7339" s="560"/>
      <c r="S7339" s="560"/>
      <c r="T7339" s="560"/>
      <c r="U7339" s="560"/>
    </row>
    <row r="7340" spans="1:21">
      <c r="A7340" s="593">
        <f t="shared" si="684"/>
        <v>41580</v>
      </c>
      <c r="B7340" s="594">
        <v>41580.792091261574</v>
      </c>
      <c r="C7340" s="560">
        <f t="shared" si="685"/>
        <v>2013</v>
      </c>
      <c r="D7340" s="560">
        <f t="shared" si="686"/>
        <v>11</v>
      </c>
      <c r="E7340" s="560">
        <f t="shared" si="687"/>
        <v>2</v>
      </c>
      <c r="F7340" s="560">
        <f t="shared" si="688"/>
        <v>19</v>
      </c>
      <c r="G7340" s="595">
        <f t="shared" si="689"/>
        <v>7</v>
      </c>
      <c r="H7340" s="590">
        <f>CHOOSE('Output Sheet'!$B$4,'8760 Data'!J7340,'8760 Data'!K7340,'8760 Data'!L7340,'8760 Data'!M7340,'8760 Data'!N7340,'8760 Data'!O7340,'8760 Data'!P7340,'8760 Data'!Q7340,'8760 Data'!R7340,'8760 Data'!S7340,'8760 Data'!T7340,'8760 Data'!U7340)</f>
        <v>0</v>
      </c>
      <c r="I7340" s="591" t="e">
        <f>H7340/'Output Sheet'!$B$8</f>
        <v>#DIV/0!</v>
      </c>
      <c r="J7340" s="596"/>
      <c r="K7340" s="560"/>
      <c r="L7340" s="560"/>
      <c r="M7340" s="560"/>
      <c r="N7340" s="560"/>
      <c r="O7340" s="560"/>
      <c r="P7340" s="560"/>
      <c r="Q7340" s="560"/>
      <c r="R7340" s="560"/>
      <c r="S7340" s="560"/>
      <c r="T7340" s="560"/>
      <c r="U7340" s="560"/>
    </row>
    <row r="7341" spans="1:21">
      <c r="A7341" s="593">
        <f t="shared" si="684"/>
        <v>41580</v>
      </c>
      <c r="B7341" s="594">
        <v>41580.833757986111</v>
      </c>
      <c r="C7341" s="560">
        <f t="shared" si="685"/>
        <v>2013</v>
      </c>
      <c r="D7341" s="560">
        <f t="shared" si="686"/>
        <v>11</v>
      </c>
      <c r="E7341" s="560">
        <f t="shared" si="687"/>
        <v>2</v>
      </c>
      <c r="F7341" s="560">
        <f t="shared" si="688"/>
        <v>20</v>
      </c>
      <c r="G7341" s="595">
        <f t="shared" si="689"/>
        <v>7</v>
      </c>
      <c r="H7341" s="590">
        <f>CHOOSE('Output Sheet'!$B$4,'8760 Data'!J7341,'8760 Data'!K7341,'8760 Data'!L7341,'8760 Data'!M7341,'8760 Data'!N7341,'8760 Data'!O7341,'8760 Data'!P7341,'8760 Data'!Q7341,'8760 Data'!R7341,'8760 Data'!S7341,'8760 Data'!T7341,'8760 Data'!U7341)</f>
        <v>0</v>
      </c>
      <c r="I7341" s="591" t="e">
        <f>H7341/'Output Sheet'!$B$8</f>
        <v>#DIV/0!</v>
      </c>
      <c r="J7341" s="596"/>
      <c r="K7341" s="560"/>
      <c r="L7341" s="560"/>
      <c r="M7341" s="560"/>
      <c r="N7341" s="560"/>
      <c r="O7341" s="560"/>
      <c r="P7341" s="560"/>
      <c r="Q7341" s="560"/>
      <c r="R7341" s="560"/>
      <c r="S7341" s="560"/>
      <c r="T7341" s="560"/>
      <c r="U7341" s="560"/>
    </row>
    <row r="7342" spans="1:21">
      <c r="A7342" s="593">
        <f t="shared" si="684"/>
        <v>41580</v>
      </c>
      <c r="B7342" s="594">
        <v>41580.875424710648</v>
      </c>
      <c r="C7342" s="560">
        <f t="shared" si="685"/>
        <v>2013</v>
      </c>
      <c r="D7342" s="560">
        <f t="shared" si="686"/>
        <v>11</v>
      </c>
      <c r="E7342" s="560">
        <f t="shared" si="687"/>
        <v>2</v>
      </c>
      <c r="F7342" s="560">
        <f t="shared" si="688"/>
        <v>21</v>
      </c>
      <c r="G7342" s="595">
        <f t="shared" si="689"/>
        <v>7</v>
      </c>
      <c r="H7342" s="590">
        <f>CHOOSE('Output Sheet'!$B$4,'8760 Data'!J7342,'8760 Data'!K7342,'8760 Data'!L7342,'8760 Data'!M7342,'8760 Data'!N7342,'8760 Data'!O7342,'8760 Data'!P7342,'8760 Data'!Q7342,'8760 Data'!R7342,'8760 Data'!S7342,'8760 Data'!T7342,'8760 Data'!U7342)</f>
        <v>0</v>
      </c>
      <c r="I7342" s="591" t="e">
        <f>H7342/'Output Sheet'!$B$8</f>
        <v>#DIV/0!</v>
      </c>
      <c r="J7342" s="596"/>
      <c r="K7342" s="560"/>
      <c r="L7342" s="560"/>
      <c r="M7342" s="560"/>
      <c r="N7342" s="560"/>
      <c r="O7342" s="560"/>
      <c r="P7342" s="560"/>
      <c r="Q7342" s="560"/>
      <c r="R7342" s="560"/>
      <c r="S7342" s="560"/>
      <c r="T7342" s="560"/>
      <c r="U7342" s="560"/>
    </row>
    <row r="7343" spans="1:21">
      <c r="A7343" s="593">
        <f t="shared" si="684"/>
        <v>41580</v>
      </c>
      <c r="B7343" s="594">
        <v>41580.917091435185</v>
      </c>
      <c r="C7343" s="560">
        <f t="shared" si="685"/>
        <v>2013</v>
      </c>
      <c r="D7343" s="560">
        <f t="shared" si="686"/>
        <v>11</v>
      </c>
      <c r="E7343" s="560">
        <f t="shared" si="687"/>
        <v>2</v>
      </c>
      <c r="F7343" s="560">
        <f t="shared" si="688"/>
        <v>22</v>
      </c>
      <c r="G7343" s="595">
        <f t="shared" si="689"/>
        <v>7</v>
      </c>
      <c r="H7343" s="590">
        <f>CHOOSE('Output Sheet'!$B$4,'8760 Data'!J7343,'8760 Data'!K7343,'8760 Data'!L7343,'8760 Data'!M7343,'8760 Data'!N7343,'8760 Data'!O7343,'8760 Data'!P7343,'8760 Data'!Q7343,'8760 Data'!R7343,'8760 Data'!S7343,'8760 Data'!T7343,'8760 Data'!U7343)</f>
        <v>0</v>
      </c>
      <c r="I7343" s="591" t="e">
        <f>H7343/'Output Sheet'!$B$8</f>
        <v>#DIV/0!</v>
      </c>
      <c r="J7343" s="596"/>
      <c r="K7343" s="560"/>
      <c r="L7343" s="560"/>
      <c r="M7343" s="560"/>
      <c r="N7343" s="560"/>
      <c r="O7343" s="560"/>
      <c r="P7343" s="560"/>
      <c r="Q7343" s="560"/>
      <c r="R7343" s="560"/>
      <c r="S7343" s="560"/>
      <c r="T7343" s="560"/>
      <c r="U7343" s="560"/>
    </row>
    <row r="7344" spans="1:21">
      <c r="A7344" s="593">
        <f t="shared" si="684"/>
        <v>41580</v>
      </c>
      <c r="B7344" s="594">
        <v>41580.958758159722</v>
      </c>
      <c r="C7344" s="560">
        <f t="shared" si="685"/>
        <v>2013</v>
      </c>
      <c r="D7344" s="560">
        <f t="shared" si="686"/>
        <v>11</v>
      </c>
      <c r="E7344" s="560">
        <f t="shared" si="687"/>
        <v>2</v>
      </c>
      <c r="F7344" s="560">
        <f t="shared" si="688"/>
        <v>23</v>
      </c>
      <c r="G7344" s="595">
        <f t="shared" si="689"/>
        <v>7</v>
      </c>
      <c r="H7344" s="590">
        <f>CHOOSE('Output Sheet'!$B$4,'8760 Data'!J7344,'8760 Data'!K7344,'8760 Data'!L7344,'8760 Data'!M7344,'8760 Data'!N7344,'8760 Data'!O7344,'8760 Data'!P7344,'8760 Data'!Q7344,'8760 Data'!R7344,'8760 Data'!S7344,'8760 Data'!T7344,'8760 Data'!U7344)</f>
        <v>0</v>
      </c>
      <c r="I7344" s="591" t="e">
        <f>H7344/'Output Sheet'!$B$8</f>
        <v>#DIV/0!</v>
      </c>
      <c r="J7344" s="596"/>
      <c r="K7344" s="560"/>
      <c r="L7344" s="560"/>
      <c r="M7344" s="560"/>
      <c r="N7344" s="560"/>
      <c r="O7344" s="560"/>
      <c r="P7344" s="560"/>
      <c r="Q7344" s="560"/>
      <c r="R7344" s="560"/>
      <c r="S7344" s="560"/>
      <c r="T7344" s="560"/>
      <c r="U7344" s="560"/>
    </row>
    <row r="7345" spans="1:21">
      <c r="A7345" s="593">
        <f t="shared" si="684"/>
        <v>41581</v>
      </c>
      <c r="B7345" s="594">
        <v>41581.00042488426</v>
      </c>
      <c r="C7345" s="560">
        <f t="shared" si="685"/>
        <v>2013</v>
      </c>
      <c r="D7345" s="560">
        <f t="shared" si="686"/>
        <v>11</v>
      </c>
      <c r="E7345" s="560">
        <f t="shared" si="687"/>
        <v>3</v>
      </c>
      <c r="F7345" s="560">
        <f t="shared" si="688"/>
        <v>24</v>
      </c>
      <c r="G7345" s="595">
        <f t="shared" si="689"/>
        <v>1</v>
      </c>
      <c r="H7345" s="590">
        <f>CHOOSE('Output Sheet'!$B$4,'8760 Data'!J7345,'8760 Data'!K7345,'8760 Data'!L7345,'8760 Data'!M7345,'8760 Data'!N7345,'8760 Data'!O7345,'8760 Data'!P7345,'8760 Data'!Q7345,'8760 Data'!R7345,'8760 Data'!S7345,'8760 Data'!T7345,'8760 Data'!U7345)</f>
        <v>0</v>
      </c>
      <c r="I7345" s="591" t="e">
        <f>H7345/'Output Sheet'!$B$8</f>
        <v>#DIV/0!</v>
      </c>
      <c r="J7345" s="596"/>
      <c r="K7345" s="560"/>
      <c r="L7345" s="560"/>
      <c r="M7345" s="560"/>
      <c r="N7345" s="560"/>
      <c r="O7345" s="560"/>
      <c r="P7345" s="560"/>
      <c r="Q7345" s="560"/>
      <c r="R7345" s="560"/>
      <c r="S7345" s="560"/>
      <c r="T7345" s="560"/>
      <c r="U7345" s="560"/>
    </row>
    <row r="7346" spans="1:21">
      <c r="A7346" s="593">
        <f t="shared" si="684"/>
        <v>41581</v>
      </c>
      <c r="B7346" s="594">
        <v>41581.042091608797</v>
      </c>
      <c r="C7346" s="560">
        <f t="shared" si="685"/>
        <v>2013</v>
      </c>
      <c r="D7346" s="560">
        <f t="shared" si="686"/>
        <v>11</v>
      </c>
      <c r="E7346" s="560">
        <f t="shared" si="687"/>
        <v>3</v>
      </c>
      <c r="F7346" s="560">
        <f t="shared" si="688"/>
        <v>1</v>
      </c>
      <c r="G7346" s="595">
        <f t="shared" si="689"/>
        <v>1</v>
      </c>
      <c r="H7346" s="590">
        <f>CHOOSE('Output Sheet'!$B$4,'8760 Data'!J7346,'8760 Data'!K7346,'8760 Data'!L7346,'8760 Data'!M7346,'8760 Data'!N7346,'8760 Data'!O7346,'8760 Data'!P7346,'8760 Data'!Q7346,'8760 Data'!R7346,'8760 Data'!S7346,'8760 Data'!T7346,'8760 Data'!U7346)</f>
        <v>0</v>
      </c>
      <c r="I7346" s="591" t="e">
        <f>H7346/'Output Sheet'!$B$8</f>
        <v>#DIV/0!</v>
      </c>
      <c r="J7346" s="596"/>
      <c r="K7346" s="560"/>
      <c r="L7346" s="560"/>
      <c r="M7346" s="560"/>
      <c r="N7346" s="560"/>
      <c r="O7346" s="560"/>
      <c r="P7346" s="560"/>
      <c r="Q7346" s="560"/>
      <c r="R7346" s="560"/>
      <c r="S7346" s="560"/>
      <c r="T7346" s="560"/>
      <c r="U7346" s="560"/>
    </row>
    <row r="7347" spans="1:21">
      <c r="A7347" s="593">
        <f t="shared" si="684"/>
        <v>41581</v>
      </c>
      <c r="B7347" s="594">
        <v>41581.083758333334</v>
      </c>
      <c r="C7347" s="560">
        <f t="shared" si="685"/>
        <v>2013</v>
      </c>
      <c r="D7347" s="560">
        <f t="shared" si="686"/>
        <v>11</v>
      </c>
      <c r="E7347" s="560">
        <f t="shared" si="687"/>
        <v>3</v>
      </c>
      <c r="F7347" s="560">
        <f t="shared" si="688"/>
        <v>2</v>
      </c>
      <c r="G7347" s="595">
        <f t="shared" si="689"/>
        <v>1</v>
      </c>
      <c r="H7347" s="590">
        <f>CHOOSE('Output Sheet'!$B$4,'8760 Data'!J7347,'8760 Data'!K7347,'8760 Data'!L7347,'8760 Data'!M7347,'8760 Data'!N7347,'8760 Data'!O7347,'8760 Data'!P7347,'8760 Data'!Q7347,'8760 Data'!R7347,'8760 Data'!S7347,'8760 Data'!T7347,'8760 Data'!U7347)</f>
        <v>0</v>
      </c>
      <c r="I7347" s="591" t="e">
        <f>H7347/'Output Sheet'!$B$8</f>
        <v>#DIV/0!</v>
      </c>
      <c r="J7347" s="596"/>
      <c r="K7347" s="560"/>
      <c r="L7347" s="560"/>
      <c r="M7347" s="560"/>
      <c r="N7347" s="560"/>
      <c r="O7347" s="560"/>
      <c r="P7347" s="560"/>
      <c r="Q7347" s="560"/>
      <c r="R7347" s="560"/>
      <c r="S7347" s="560"/>
      <c r="T7347" s="560"/>
      <c r="U7347" s="560"/>
    </row>
    <row r="7348" spans="1:21">
      <c r="A7348" s="593">
        <f t="shared" si="684"/>
        <v>41581</v>
      </c>
      <c r="B7348" s="594">
        <v>41581.125425057871</v>
      </c>
      <c r="C7348" s="560">
        <f t="shared" si="685"/>
        <v>2013</v>
      </c>
      <c r="D7348" s="560">
        <f t="shared" si="686"/>
        <v>11</v>
      </c>
      <c r="E7348" s="560">
        <f t="shared" si="687"/>
        <v>3</v>
      </c>
      <c r="F7348" s="560">
        <f t="shared" si="688"/>
        <v>3</v>
      </c>
      <c r="G7348" s="595">
        <f t="shared" si="689"/>
        <v>1</v>
      </c>
      <c r="H7348" s="590">
        <f>CHOOSE('Output Sheet'!$B$4,'8760 Data'!J7348,'8760 Data'!K7348,'8760 Data'!L7348,'8760 Data'!M7348,'8760 Data'!N7348,'8760 Data'!O7348,'8760 Data'!P7348,'8760 Data'!Q7348,'8760 Data'!R7348,'8760 Data'!S7348,'8760 Data'!T7348,'8760 Data'!U7348)</f>
        <v>0</v>
      </c>
      <c r="I7348" s="591" t="e">
        <f>H7348/'Output Sheet'!$B$8</f>
        <v>#DIV/0!</v>
      </c>
      <c r="J7348" s="596"/>
      <c r="K7348" s="560"/>
      <c r="L7348" s="560"/>
      <c r="M7348" s="560"/>
      <c r="N7348" s="560"/>
      <c r="O7348" s="560"/>
      <c r="P7348" s="560"/>
      <c r="Q7348" s="560"/>
      <c r="R7348" s="560"/>
      <c r="S7348" s="560"/>
      <c r="T7348" s="560"/>
      <c r="U7348" s="560"/>
    </row>
    <row r="7349" spans="1:21">
      <c r="A7349" s="593">
        <f t="shared" si="684"/>
        <v>41581</v>
      </c>
      <c r="B7349" s="594">
        <v>41581.167091782409</v>
      </c>
      <c r="C7349" s="560">
        <f t="shared" si="685"/>
        <v>2013</v>
      </c>
      <c r="D7349" s="560">
        <f t="shared" si="686"/>
        <v>11</v>
      </c>
      <c r="E7349" s="560">
        <f t="shared" si="687"/>
        <v>3</v>
      </c>
      <c r="F7349" s="560">
        <f t="shared" si="688"/>
        <v>4</v>
      </c>
      <c r="G7349" s="595">
        <f t="shared" si="689"/>
        <v>1</v>
      </c>
      <c r="H7349" s="590">
        <f>CHOOSE('Output Sheet'!$B$4,'8760 Data'!J7349,'8760 Data'!K7349,'8760 Data'!L7349,'8760 Data'!M7349,'8760 Data'!N7349,'8760 Data'!O7349,'8760 Data'!P7349,'8760 Data'!Q7349,'8760 Data'!R7349,'8760 Data'!S7349,'8760 Data'!T7349,'8760 Data'!U7349)</f>
        <v>0</v>
      </c>
      <c r="I7349" s="591" t="e">
        <f>H7349/'Output Sheet'!$B$8</f>
        <v>#DIV/0!</v>
      </c>
      <c r="J7349" s="596"/>
      <c r="K7349" s="560"/>
      <c r="L7349" s="560"/>
      <c r="M7349" s="560"/>
      <c r="N7349" s="560"/>
      <c r="O7349" s="560"/>
      <c r="P7349" s="560"/>
      <c r="Q7349" s="560"/>
      <c r="R7349" s="560"/>
      <c r="S7349" s="560"/>
      <c r="T7349" s="560"/>
      <c r="U7349" s="560"/>
    </row>
    <row r="7350" spans="1:21">
      <c r="A7350" s="593">
        <f t="shared" si="684"/>
        <v>41581</v>
      </c>
      <c r="B7350" s="594">
        <v>41581.208758506946</v>
      </c>
      <c r="C7350" s="560">
        <f t="shared" si="685"/>
        <v>2013</v>
      </c>
      <c r="D7350" s="560">
        <f t="shared" si="686"/>
        <v>11</v>
      </c>
      <c r="E7350" s="560">
        <f t="shared" si="687"/>
        <v>3</v>
      </c>
      <c r="F7350" s="560">
        <f t="shared" si="688"/>
        <v>5</v>
      </c>
      <c r="G7350" s="595">
        <f t="shared" si="689"/>
        <v>1</v>
      </c>
      <c r="H7350" s="590">
        <f>CHOOSE('Output Sheet'!$B$4,'8760 Data'!J7350,'8760 Data'!K7350,'8760 Data'!L7350,'8760 Data'!M7350,'8760 Data'!N7350,'8760 Data'!O7350,'8760 Data'!P7350,'8760 Data'!Q7350,'8760 Data'!R7350,'8760 Data'!S7350,'8760 Data'!T7350,'8760 Data'!U7350)</f>
        <v>0</v>
      </c>
      <c r="I7350" s="591" t="e">
        <f>H7350/'Output Sheet'!$B$8</f>
        <v>#DIV/0!</v>
      </c>
      <c r="J7350" s="596"/>
      <c r="K7350" s="560"/>
      <c r="L7350" s="560"/>
      <c r="M7350" s="560"/>
      <c r="N7350" s="560"/>
      <c r="O7350" s="560"/>
      <c r="P7350" s="560"/>
      <c r="Q7350" s="560"/>
      <c r="R7350" s="560"/>
      <c r="S7350" s="560"/>
      <c r="T7350" s="560"/>
      <c r="U7350" s="560"/>
    </row>
    <row r="7351" spans="1:21">
      <c r="A7351" s="593">
        <f t="shared" si="684"/>
        <v>41581</v>
      </c>
      <c r="B7351" s="594">
        <v>41581.250425231483</v>
      </c>
      <c r="C7351" s="560">
        <f t="shared" si="685"/>
        <v>2013</v>
      </c>
      <c r="D7351" s="560">
        <f t="shared" si="686"/>
        <v>11</v>
      </c>
      <c r="E7351" s="560">
        <f t="shared" si="687"/>
        <v>3</v>
      </c>
      <c r="F7351" s="560">
        <f t="shared" si="688"/>
        <v>6</v>
      </c>
      <c r="G7351" s="595">
        <f t="shared" si="689"/>
        <v>1</v>
      </c>
      <c r="H7351" s="590">
        <f>CHOOSE('Output Sheet'!$B$4,'8760 Data'!J7351,'8760 Data'!K7351,'8760 Data'!L7351,'8760 Data'!M7351,'8760 Data'!N7351,'8760 Data'!O7351,'8760 Data'!P7351,'8760 Data'!Q7351,'8760 Data'!R7351,'8760 Data'!S7351,'8760 Data'!T7351,'8760 Data'!U7351)</f>
        <v>0</v>
      </c>
      <c r="I7351" s="591" t="e">
        <f>H7351/'Output Sheet'!$B$8</f>
        <v>#DIV/0!</v>
      </c>
      <c r="J7351" s="596"/>
      <c r="K7351" s="560"/>
      <c r="L7351" s="560"/>
      <c r="M7351" s="560"/>
      <c r="N7351" s="560"/>
      <c r="O7351" s="560"/>
      <c r="P7351" s="560"/>
      <c r="Q7351" s="560"/>
      <c r="R7351" s="560"/>
      <c r="S7351" s="560"/>
      <c r="T7351" s="560"/>
      <c r="U7351" s="560"/>
    </row>
    <row r="7352" spans="1:21">
      <c r="A7352" s="593">
        <f t="shared" si="684"/>
        <v>41581</v>
      </c>
      <c r="B7352" s="594">
        <v>41581.29209195602</v>
      </c>
      <c r="C7352" s="560">
        <f t="shared" si="685"/>
        <v>2013</v>
      </c>
      <c r="D7352" s="560">
        <f t="shared" si="686"/>
        <v>11</v>
      </c>
      <c r="E7352" s="560">
        <f t="shared" si="687"/>
        <v>3</v>
      </c>
      <c r="F7352" s="560">
        <f t="shared" si="688"/>
        <v>7</v>
      </c>
      <c r="G7352" s="595">
        <f t="shared" si="689"/>
        <v>1</v>
      </c>
      <c r="H7352" s="590">
        <f>CHOOSE('Output Sheet'!$B$4,'8760 Data'!J7352,'8760 Data'!K7352,'8760 Data'!L7352,'8760 Data'!M7352,'8760 Data'!N7352,'8760 Data'!O7352,'8760 Data'!P7352,'8760 Data'!Q7352,'8760 Data'!R7352,'8760 Data'!S7352,'8760 Data'!T7352,'8760 Data'!U7352)</f>
        <v>0</v>
      </c>
      <c r="I7352" s="591" t="e">
        <f>H7352/'Output Sheet'!$B$8</f>
        <v>#DIV/0!</v>
      </c>
      <c r="J7352" s="596"/>
      <c r="K7352" s="560"/>
      <c r="L7352" s="560"/>
      <c r="M7352" s="560"/>
      <c r="N7352" s="560"/>
      <c r="O7352" s="560"/>
      <c r="P7352" s="560"/>
      <c r="Q7352" s="560"/>
      <c r="R7352" s="560"/>
      <c r="S7352" s="560"/>
      <c r="T7352" s="560"/>
      <c r="U7352" s="560"/>
    </row>
    <row r="7353" spans="1:21">
      <c r="A7353" s="593">
        <f t="shared" si="684"/>
        <v>41581</v>
      </c>
      <c r="B7353" s="594">
        <v>41581.333758680557</v>
      </c>
      <c r="C7353" s="560">
        <f t="shared" si="685"/>
        <v>2013</v>
      </c>
      <c r="D7353" s="560">
        <f t="shared" si="686"/>
        <v>11</v>
      </c>
      <c r="E7353" s="560">
        <f t="shared" si="687"/>
        <v>3</v>
      </c>
      <c r="F7353" s="560">
        <f t="shared" si="688"/>
        <v>8</v>
      </c>
      <c r="G7353" s="595">
        <f t="shared" si="689"/>
        <v>1</v>
      </c>
      <c r="H7353" s="590">
        <f>CHOOSE('Output Sheet'!$B$4,'8760 Data'!J7353,'8760 Data'!K7353,'8760 Data'!L7353,'8760 Data'!M7353,'8760 Data'!N7353,'8760 Data'!O7353,'8760 Data'!P7353,'8760 Data'!Q7353,'8760 Data'!R7353,'8760 Data'!S7353,'8760 Data'!T7353,'8760 Data'!U7353)</f>
        <v>0</v>
      </c>
      <c r="I7353" s="591" t="e">
        <f>H7353/'Output Sheet'!$B$8</f>
        <v>#DIV/0!</v>
      </c>
      <c r="J7353" s="596"/>
      <c r="K7353" s="560"/>
      <c r="L7353" s="560"/>
      <c r="M7353" s="560"/>
      <c r="N7353" s="560"/>
      <c r="O7353" s="560"/>
      <c r="P7353" s="560"/>
      <c r="Q7353" s="560"/>
      <c r="R7353" s="560"/>
      <c r="S7353" s="560"/>
      <c r="T7353" s="560"/>
      <c r="U7353" s="560"/>
    </row>
    <row r="7354" spans="1:21">
      <c r="A7354" s="593">
        <f t="shared" si="684"/>
        <v>41581</v>
      </c>
      <c r="B7354" s="594">
        <v>41581.375425405095</v>
      </c>
      <c r="C7354" s="560">
        <f t="shared" si="685"/>
        <v>2013</v>
      </c>
      <c r="D7354" s="560">
        <f t="shared" si="686"/>
        <v>11</v>
      </c>
      <c r="E7354" s="560">
        <f t="shared" si="687"/>
        <v>3</v>
      </c>
      <c r="F7354" s="560">
        <f t="shared" si="688"/>
        <v>9</v>
      </c>
      <c r="G7354" s="595">
        <f t="shared" si="689"/>
        <v>1</v>
      </c>
      <c r="H7354" s="590">
        <f>CHOOSE('Output Sheet'!$B$4,'8760 Data'!J7354,'8760 Data'!K7354,'8760 Data'!L7354,'8760 Data'!M7354,'8760 Data'!N7354,'8760 Data'!O7354,'8760 Data'!P7354,'8760 Data'!Q7354,'8760 Data'!R7354,'8760 Data'!S7354,'8760 Data'!T7354,'8760 Data'!U7354)</f>
        <v>0</v>
      </c>
      <c r="I7354" s="591" t="e">
        <f>H7354/'Output Sheet'!$B$8</f>
        <v>#DIV/0!</v>
      </c>
      <c r="J7354" s="596"/>
      <c r="K7354" s="560"/>
      <c r="L7354" s="560"/>
      <c r="M7354" s="560"/>
      <c r="N7354" s="560"/>
      <c r="O7354" s="560"/>
      <c r="P7354" s="560"/>
      <c r="Q7354" s="560"/>
      <c r="R7354" s="560"/>
      <c r="S7354" s="560"/>
      <c r="T7354" s="560"/>
      <c r="U7354" s="560"/>
    </row>
    <row r="7355" spans="1:21">
      <c r="A7355" s="593">
        <f t="shared" si="684"/>
        <v>41581</v>
      </c>
      <c r="B7355" s="594">
        <v>41581.417092129632</v>
      </c>
      <c r="C7355" s="560">
        <f t="shared" si="685"/>
        <v>2013</v>
      </c>
      <c r="D7355" s="560">
        <f t="shared" si="686"/>
        <v>11</v>
      </c>
      <c r="E7355" s="560">
        <f t="shared" si="687"/>
        <v>3</v>
      </c>
      <c r="F7355" s="560">
        <f t="shared" si="688"/>
        <v>10</v>
      </c>
      <c r="G7355" s="595">
        <f t="shared" si="689"/>
        <v>1</v>
      </c>
      <c r="H7355" s="590">
        <f>CHOOSE('Output Sheet'!$B$4,'8760 Data'!J7355,'8760 Data'!K7355,'8760 Data'!L7355,'8760 Data'!M7355,'8760 Data'!N7355,'8760 Data'!O7355,'8760 Data'!P7355,'8760 Data'!Q7355,'8760 Data'!R7355,'8760 Data'!S7355,'8760 Data'!T7355,'8760 Data'!U7355)</f>
        <v>0</v>
      </c>
      <c r="I7355" s="591" t="e">
        <f>H7355/'Output Sheet'!$B$8</f>
        <v>#DIV/0!</v>
      </c>
      <c r="J7355" s="596"/>
      <c r="K7355" s="560"/>
      <c r="L7355" s="560"/>
      <c r="M7355" s="560"/>
      <c r="N7355" s="560"/>
      <c r="O7355" s="560"/>
      <c r="P7355" s="560"/>
      <c r="Q7355" s="560"/>
      <c r="R7355" s="560"/>
      <c r="S7355" s="560"/>
      <c r="T7355" s="560"/>
      <c r="U7355" s="560"/>
    </row>
    <row r="7356" spans="1:21">
      <c r="A7356" s="593">
        <f t="shared" si="684"/>
        <v>41581</v>
      </c>
      <c r="B7356" s="594">
        <v>41581.458758854169</v>
      </c>
      <c r="C7356" s="560">
        <f t="shared" si="685"/>
        <v>2013</v>
      </c>
      <c r="D7356" s="560">
        <f t="shared" si="686"/>
        <v>11</v>
      </c>
      <c r="E7356" s="560">
        <f t="shared" si="687"/>
        <v>3</v>
      </c>
      <c r="F7356" s="560">
        <f t="shared" si="688"/>
        <v>11</v>
      </c>
      <c r="G7356" s="595">
        <f t="shared" si="689"/>
        <v>1</v>
      </c>
      <c r="H7356" s="590">
        <f>CHOOSE('Output Sheet'!$B$4,'8760 Data'!J7356,'8760 Data'!K7356,'8760 Data'!L7356,'8760 Data'!M7356,'8760 Data'!N7356,'8760 Data'!O7356,'8760 Data'!P7356,'8760 Data'!Q7356,'8760 Data'!R7356,'8760 Data'!S7356,'8760 Data'!T7356,'8760 Data'!U7356)</f>
        <v>0</v>
      </c>
      <c r="I7356" s="591" t="e">
        <f>H7356/'Output Sheet'!$B$8</f>
        <v>#DIV/0!</v>
      </c>
      <c r="J7356" s="596"/>
      <c r="K7356" s="560"/>
      <c r="L7356" s="560"/>
      <c r="M7356" s="560"/>
      <c r="N7356" s="560"/>
      <c r="O7356" s="560"/>
      <c r="P7356" s="560"/>
      <c r="Q7356" s="560"/>
      <c r="R7356" s="560"/>
      <c r="S7356" s="560"/>
      <c r="T7356" s="560"/>
      <c r="U7356" s="560"/>
    </row>
    <row r="7357" spans="1:21">
      <c r="A7357" s="593">
        <f t="shared" si="684"/>
        <v>41581</v>
      </c>
      <c r="B7357" s="594">
        <v>41581.500425578706</v>
      </c>
      <c r="C7357" s="560">
        <f t="shared" si="685"/>
        <v>2013</v>
      </c>
      <c r="D7357" s="560">
        <f t="shared" si="686"/>
        <v>11</v>
      </c>
      <c r="E7357" s="560">
        <f t="shared" si="687"/>
        <v>3</v>
      </c>
      <c r="F7357" s="560">
        <f t="shared" si="688"/>
        <v>12</v>
      </c>
      <c r="G7357" s="595">
        <f t="shared" si="689"/>
        <v>1</v>
      </c>
      <c r="H7357" s="590">
        <f>CHOOSE('Output Sheet'!$B$4,'8760 Data'!J7357,'8760 Data'!K7357,'8760 Data'!L7357,'8760 Data'!M7357,'8760 Data'!N7357,'8760 Data'!O7357,'8760 Data'!P7357,'8760 Data'!Q7357,'8760 Data'!R7357,'8760 Data'!S7357,'8760 Data'!T7357,'8760 Data'!U7357)</f>
        <v>0</v>
      </c>
      <c r="I7357" s="591" t="e">
        <f>H7357/'Output Sheet'!$B$8</f>
        <v>#DIV/0!</v>
      </c>
      <c r="J7357" s="596"/>
      <c r="K7357" s="560"/>
      <c r="L7357" s="560"/>
      <c r="M7357" s="560"/>
      <c r="N7357" s="560"/>
      <c r="O7357" s="560"/>
      <c r="P7357" s="560"/>
      <c r="Q7357" s="560"/>
      <c r="R7357" s="560"/>
      <c r="S7357" s="560"/>
      <c r="T7357" s="560"/>
      <c r="U7357" s="560"/>
    </row>
    <row r="7358" spans="1:21">
      <c r="A7358" s="593">
        <f t="shared" si="684"/>
        <v>41581</v>
      </c>
      <c r="B7358" s="594">
        <v>41581.542092303243</v>
      </c>
      <c r="C7358" s="560">
        <f t="shared" si="685"/>
        <v>2013</v>
      </c>
      <c r="D7358" s="560">
        <f t="shared" si="686"/>
        <v>11</v>
      </c>
      <c r="E7358" s="560">
        <f t="shared" si="687"/>
        <v>3</v>
      </c>
      <c r="F7358" s="560">
        <f t="shared" si="688"/>
        <v>13</v>
      </c>
      <c r="G7358" s="595">
        <f t="shared" si="689"/>
        <v>1</v>
      </c>
      <c r="H7358" s="590">
        <f>CHOOSE('Output Sheet'!$B$4,'8760 Data'!J7358,'8760 Data'!K7358,'8760 Data'!L7358,'8760 Data'!M7358,'8760 Data'!N7358,'8760 Data'!O7358,'8760 Data'!P7358,'8760 Data'!Q7358,'8760 Data'!R7358,'8760 Data'!S7358,'8760 Data'!T7358,'8760 Data'!U7358)</f>
        <v>0</v>
      </c>
      <c r="I7358" s="591" t="e">
        <f>H7358/'Output Sheet'!$B$8</f>
        <v>#DIV/0!</v>
      </c>
      <c r="J7358" s="596"/>
      <c r="K7358" s="560"/>
      <c r="L7358" s="560"/>
      <c r="M7358" s="560"/>
      <c r="N7358" s="560"/>
      <c r="O7358" s="560"/>
      <c r="P7358" s="560"/>
      <c r="Q7358" s="560"/>
      <c r="R7358" s="560"/>
      <c r="S7358" s="560"/>
      <c r="T7358" s="560"/>
      <c r="U7358" s="560"/>
    </row>
    <row r="7359" spans="1:21">
      <c r="A7359" s="593">
        <f t="shared" si="684"/>
        <v>41581</v>
      </c>
      <c r="B7359" s="594">
        <v>41581.583759027781</v>
      </c>
      <c r="C7359" s="560">
        <f t="shared" si="685"/>
        <v>2013</v>
      </c>
      <c r="D7359" s="560">
        <f t="shared" si="686"/>
        <v>11</v>
      </c>
      <c r="E7359" s="560">
        <f t="shared" si="687"/>
        <v>3</v>
      </c>
      <c r="F7359" s="560">
        <f t="shared" si="688"/>
        <v>14</v>
      </c>
      <c r="G7359" s="595">
        <f t="shared" si="689"/>
        <v>1</v>
      </c>
      <c r="H7359" s="590">
        <f>CHOOSE('Output Sheet'!$B$4,'8760 Data'!J7359,'8760 Data'!K7359,'8760 Data'!L7359,'8760 Data'!M7359,'8760 Data'!N7359,'8760 Data'!O7359,'8760 Data'!P7359,'8760 Data'!Q7359,'8760 Data'!R7359,'8760 Data'!S7359,'8760 Data'!T7359,'8760 Data'!U7359)</f>
        <v>0</v>
      </c>
      <c r="I7359" s="591" t="e">
        <f>H7359/'Output Sheet'!$B$8</f>
        <v>#DIV/0!</v>
      </c>
      <c r="J7359" s="596"/>
      <c r="K7359" s="560"/>
      <c r="L7359" s="560"/>
      <c r="M7359" s="560"/>
      <c r="N7359" s="560"/>
      <c r="O7359" s="560"/>
      <c r="P7359" s="560"/>
      <c r="Q7359" s="560"/>
      <c r="R7359" s="560"/>
      <c r="S7359" s="560"/>
      <c r="T7359" s="560"/>
      <c r="U7359" s="560"/>
    </row>
    <row r="7360" spans="1:21">
      <c r="A7360" s="593">
        <f t="shared" si="684"/>
        <v>41581</v>
      </c>
      <c r="B7360" s="594">
        <v>41581.625425752318</v>
      </c>
      <c r="C7360" s="560">
        <f t="shared" si="685"/>
        <v>2013</v>
      </c>
      <c r="D7360" s="560">
        <f t="shared" si="686"/>
        <v>11</v>
      </c>
      <c r="E7360" s="560">
        <f t="shared" si="687"/>
        <v>3</v>
      </c>
      <c r="F7360" s="560">
        <f t="shared" si="688"/>
        <v>15</v>
      </c>
      <c r="G7360" s="595">
        <f t="shared" si="689"/>
        <v>1</v>
      </c>
      <c r="H7360" s="590">
        <f>CHOOSE('Output Sheet'!$B$4,'8760 Data'!J7360,'8760 Data'!K7360,'8760 Data'!L7360,'8760 Data'!M7360,'8760 Data'!N7360,'8760 Data'!O7360,'8760 Data'!P7360,'8760 Data'!Q7360,'8760 Data'!R7360,'8760 Data'!S7360,'8760 Data'!T7360,'8760 Data'!U7360)</f>
        <v>0</v>
      </c>
      <c r="I7360" s="591" t="e">
        <f>H7360/'Output Sheet'!$B$8</f>
        <v>#DIV/0!</v>
      </c>
      <c r="J7360" s="596"/>
      <c r="K7360" s="560"/>
      <c r="L7360" s="560"/>
      <c r="M7360" s="560"/>
      <c r="N7360" s="560"/>
      <c r="O7360" s="560"/>
      <c r="P7360" s="560"/>
      <c r="Q7360" s="560"/>
      <c r="R7360" s="560"/>
      <c r="S7360" s="560"/>
      <c r="T7360" s="560"/>
      <c r="U7360" s="560"/>
    </row>
    <row r="7361" spans="1:21">
      <c r="A7361" s="593">
        <f t="shared" si="684"/>
        <v>41581</v>
      </c>
      <c r="B7361" s="594">
        <v>41581.667092476855</v>
      </c>
      <c r="C7361" s="560">
        <f t="shared" si="685"/>
        <v>2013</v>
      </c>
      <c r="D7361" s="560">
        <f t="shared" si="686"/>
        <v>11</v>
      </c>
      <c r="E7361" s="560">
        <f t="shared" si="687"/>
        <v>3</v>
      </c>
      <c r="F7361" s="560">
        <f t="shared" si="688"/>
        <v>16</v>
      </c>
      <c r="G7361" s="595">
        <f t="shared" si="689"/>
        <v>1</v>
      </c>
      <c r="H7361" s="590">
        <f>CHOOSE('Output Sheet'!$B$4,'8760 Data'!J7361,'8760 Data'!K7361,'8760 Data'!L7361,'8760 Data'!M7361,'8760 Data'!N7361,'8760 Data'!O7361,'8760 Data'!P7361,'8760 Data'!Q7361,'8760 Data'!R7361,'8760 Data'!S7361,'8760 Data'!T7361,'8760 Data'!U7361)</f>
        <v>0</v>
      </c>
      <c r="I7361" s="591" t="e">
        <f>H7361/'Output Sheet'!$B$8</f>
        <v>#DIV/0!</v>
      </c>
      <c r="J7361" s="596"/>
      <c r="K7361" s="560"/>
      <c r="L7361" s="560"/>
      <c r="M7361" s="560"/>
      <c r="N7361" s="560"/>
      <c r="O7361" s="560"/>
      <c r="P7361" s="560"/>
      <c r="Q7361" s="560"/>
      <c r="R7361" s="560"/>
      <c r="S7361" s="560"/>
      <c r="T7361" s="560"/>
      <c r="U7361" s="560"/>
    </row>
    <row r="7362" spans="1:21">
      <c r="A7362" s="593">
        <f t="shared" si="684"/>
        <v>41581</v>
      </c>
      <c r="B7362" s="594">
        <v>41581.708759201392</v>
      </c>
      <c r="C7362" s="560">
        <f t="shared" si="685"/>
        <v>2013</v>
      </c>
      <c r="D7362" s="560">
        <f t="shared" si="686"/>
        <v>11</v>
      </c>
      <c r="E7362" s="560">
        <f t="shared" si="687"/>
        <v>3</v>
      </c>
      <c r="F7362" s="560">
        <f t="shared" si="688"/>
        <v>17</v>
      </c>
      <c r="G7362" s="595">
        <f t="shared" si="689"/>
        <v>1</v>
      </c>
      <c r="H7362" s="590">
        <f>CHOOSE('Output Sheet'!$B$4,'8760 Data'!J7362,'8760 Data'!K7362,'8760 Data'!L7362,'8760 Data'!M7362,'8760 Data'!N7362,'8760 Data'!O7362,'8760 Data'!P7362,'8760 Data'!Q7362,'8760 Data'!R7362,'8760 Data'!S7362,'8760 Data'!T7362,'8760 Data'!U7362)</f>
        <v>0</v>
      </c>
      <c r="I7362" s="591" t="e">
        <f>H7362/'Output Sheet'!$B$8</f>
        <v>#DIV/0!</v>
      </c>
      <c r="J7362" s="596"/>
      <c r="K7362" s="560"/>
      <c r="L7362" s="560"/>
      <c r="M7362" s="560"/>
      <c r="N7362" s="560"/>
      <c r="O7362" s="560"/>
      <c r="P7362" s="560"/>
      <c r="Q7362" s="560"/>
      <c r="R7362" s="560"/>
      <c r="S7362" s="560"/>
      <c r="T7362" s="560"/>
      <c r="U7362" s="560"/>
    </row>
    <row r="7363" spans="1:21">
      <c r="A7363" s="593">
        <f t="shared" ref="A7363:A7426" si="690">DATE(C7363,D7363,E7363)</f>
        <v>41581</v>
      </c>
      <c r="B7363" s="594">
        <v>41581.750425925929</v>
      </c>
      <c r="C7363" s="560">
        <f t="shared" ref="C7363:C7426" si="691">YEAR(B7363)</f>
        <v>2013</v>
      </c>
      <c r="D7363" s="560">
        <f t="shared" ref="D7363:D7426" si="692">MONTH(B7363)</f>
        <v>11</v>
      </c>
      <c r="E7363" s="560">
        <f t="shared" ref="E7363:E7426" si="693">DAY(B7363)</f>
        <v>3</v>
      </c>
      <c r="F7363" s="560">
        <f t="shared" ref="F7363:F7426" si="694">IF(HOUR(B7363)&lt;&gt;0,HOUR(B7363),24)</f>
        <v>18</v>
      </c>
      <c r="G7363" s="595">
        <f t="shared" ref="G7363:G7426" si="695">WEEKDAY(B7363,1)</f>
        <v>1</v>
      </c>
      <c r="H7363" s="590">
        <f>CHOOSE('Output Sheet'!$B$4,'8760 Data'!J7363,'8760 Data'!K7363,'8760 Data'!L7363,'8760 Data'!M7363,'8760 Data'!N7363,'8760 Data'!O7363,'8760 Data'!P7363,'8760 Data'!Q7363,'8760 Data'!R7363,'8760 Data'!S7363,'8760 Data'!T7363,'8760 Data'!U7363)</f>
        <v>0</v>
      </c>
      <c r="I7363" s="591" t="e">
        <f>H7363/'Output Sheet'!$B$8</f>
        <v>#DIV/0!</v>
      </c>
      <c r="J7363" s="596"/>
      <c r="K7363" s="560"/>
      <c r="L7363" s="560"/>
      <c r="M7363" s="560"/>
      <c r="N7363" s="560"/>
      <c r="O7363" s="560"/>
      <c r="P7363" s="560"/>
      <c r="Q7363" s="560"/>
      <c r="R7363" s="560"/>
      <c r="S7363" s="560"/>
      <c r="T7363" s="560"/>
      <c r="U7363" s="560"/>
    </row>
    <row r="7364" spans="1:21">
      <c r="A7364" s="593">
        <f t="shared" si="690"/>
        <v>41581</v>
      </c>
      <c r="B7364" s="594">
        <v>41581.792092650459</v>
      </c>
      <c r="C7364" s="560">
        <f t="shared" si="691"/>
        <v>2013</v>
      </c>
      <c r="D7364" s="560">
        <f t="shared" si="692"/>
        <v>11</v>
      </c>
      <c r="E7364" s="560">
        <f t="shared" si="693"/>
        <v>3</v>
      </c>
      <c r="F7364" s="560">
        <f t="shared" si="694"/>
        <v>19</v>
      </c>
      <c r="G7364" s="595">
        <f t="shared" si="695"/>
        <v>1</v>
      </c>
      <c r="H7364" s="590">
        <f>CHOOSE('Output Sheet'!$B$4,'8760 Data'!J7364,'8760 Data'!K7364,'8760 Data'!L7364,'8760 Data'!M7364,'8760 Data'!N7364,'8760 Data'!O7364,'8760 Data'!P7364,'8760 Data'!Q7364,'8760 Data'!R7364,'8760 Data'!S7364,'8760 Data'!T7364,'8760 Data'!U7364)</f>
        <v>0</v>
      </c>
      <c r="I7364" s="591" t="e">
        <f>H7364/'Output Sheet'!$B$8</f>
        <v>#DIV/0!</v>
      </c>
      <c r="J7364" s="596"/>
      <c r="K7364" s="560"/>
      <c r="L7364" s="560"/>
      <c r="M7364" s="560"/>
      <c r="N7364" s="560"/>
      <c r="O7364" s="560"/>
      <c r="P7364" s="560"/>
      <c r="Q7364" s="560"/>
      <c r="R7364" s="560"/>
      <c r="S7364" s="560"/>
      <c r="T7364" s="560"/>
      <c r="U7364" s="560"/>
    </row>
    <row r="7365" spans="1:21">
      <c r="A7365" s="593">
        <f t="shared" si="690"/>
        <v>41581</v>
      </c>
      <c r="B7365" s="594">
        <v>41581.833759374997</v>
      </c>
      <c r="C7365" s="560">
        <f t="shared" si="691"/>
        <v>2013</v>
      </c>
      <c r="D7365" s="560">
        <f t="shared" si="692"/>
        <v>11</v>
      </c>
      <c r="E7365" s="560">
        <f t="shared" si="693"/>
        <v>3</v>
      </c>
      <c r="F7365" s="560">
        <f t="shared" si="694"/>
        <v>20</v>
      </c>
      <c r="G7365" s="595">
        <f t="shared" si="695"/>
        <v>1</v>
      </c>
      <c r="H7365" s="590">
        <f>CHOOSE('Output Sheet'!$B$4,'8760 Data'!J7365,'8760 Data'!K7365,'8760 Data'!L7365,'8760 Data'!M7365,'8760 Data'!N7365,'8760 Data'!O7365,'8760 Data'!P7365,'8760 Data'!Q7365,'8760 Data'!R7365,'8760 Data'!S7365,'8760 Data'!T7365,'8760 Data'!U7365)</f>
        <v>0</v>
      </c>
      <c r="I7365" s="591" t="e">
        <f>H7365/'Output Sheet'!$B$8</f>
        <v>#DIV/0!</v>
      </c>
      <c r="J7365" s="596"/>
      <c r="K7365" s="560"/>
      <c r="L7365" s="560"/>
      <c r="M7365" s="560"/>
      <c r="N7365" s="560"/>
      <c r="O7365" s="560"/>
      <c r="P7365" s="560"/>
      <c r="Q7365" s="560"/>
      <c r="R7365" s="560"/>
      <c r="S7365" s="560"/>
      <c r="T7365" s="560"/>
      <c r="U7365" s="560"/>
    </row>
    <row r="7366" spans="1:21">
      <c r="A7366" s="593">
        <f t="shared" si="690"/>
        <v>41581</v>
      </c>
      <c r="B7366" s="594">
        <v>41581.875426099534</v>
      </c>
      <c r="C7366" s="560">
        <f t="shared" si="691"/>
        <v>2013</v>
      </c>
      <c r="D7366" s="560">
        <f t="shared" si="692"/>
        <v>11</v>
      </c>
      <c r="E7366" s="560">
        <f t="shared" si="693"/>
        <v>3</v>
      </c>
      <c r="F7366" s="560">
        <f t="shared" si="694"/>
        <v>21</v>
      </c>
      <c r="G7366" s="595">
        <f t="shared" si="695"/>
        <v>1</v>
      </c>
      <c r="H7366" s="590">
        <f>CHOOSE('Output Sheet'!$B$4,'8760 Data'!J7366,'8760 Data'!K7366,'8760 Data'!L7366,'8760 Data'!M7366,'8760 Data'!N7366,'8760 Data'!O7366,'8760 Data'!P7366,'8760 Data'!Q7366,'8760 Data'!R7366,'8760 Data'!S7366,'8760 Data'!T7366,'8760 Data'!U7366)</f>
        <v>0</v>
      </c>
      <c r="I7366" s="591" t="e">
        <f>H7366/'Output Sheet'!$B$8</f>
        <v>#DIV/0!</v>
      </c>
      <c r="J7366" s="596"/>
      <c r="K7366" s="560"/>
      <c r="L7366" s="560"/>
      <c r="M7366" s="560"/>
      <c r="N7366" s="560"/>
      <c r="O7366" s="560"/>
      <c r="P7366" s="560"/>
      <c r="Q7366" s="560"/>
      <c r="R7366" s="560"/>
      <c r="S7366" s="560"/>
      <c r="T7366" s="560"/>
      <c r="U7366" s="560"/>
    </row>
    <row r="7367" spans="1:21">
      <c r="A7367" s="593">
        <f t="shared" si="690"/>
        <v>41581</v>
      </c>
      <c r="B7367" s="594">
        <v>41581.917092824071</v>
      </c>
      <c r="C7367" s="560">
        <f t="shared" si="691"/>
        <v>2013</v>
      </c>
      <c r="D7367" s="560">
        <f t="shared" si="692"/>
        <v>11</v>
      </c>
      <c r="E7367" s="560">
        <f t="shared" si="693"/>
        <v>3</v>
      </c>
      <c r="F7367" s="560">
        <f t="shared" si="694"/>
        <v>22</v>
      </c>
      <c r="G7367" s="595">
        <f t="shared" si="695"/>
        <v>1</v>
      </c>
      <c r="H7367" s="590">
        <f>CHOOSE('Output Sheet'!$B$4,'8760 Data'!J7367,'8760 Data'!K7367,'8760 Data'!L7367,'8760 Data'!M7367,'8760 Data'!N7367,'8760 Data'!O7367,'8760 Data'!P7367,'8760 Data'!Q7367,'8760 Data'!R7367,'8760 Data'!S7367,'8760 Data'!T7367,'8760 Data'!U7367)</f>
        <v>0</v>
      </c>
      <c r="I7367" s="591" t="e">
        <f>H7367/'Output Sheet'!$B$8</f>
        <v>#DIV/0!</v>
      </c>
      <c r="J7367" s="596"/>
      <c r="K7367" s="560"/>
      <c r="L7367" s="560"/>
      <c r="M7367" s="560"/>
      <c r="N7367" s="560"/>
      <c r="O7367" s="560"/>
      <c r="P7367" s="560"/>
      <c r="Q7367" s="560"/>
      <c r="R7367" s="560"/>
      <c r="S7367" s="560"/>
      <c r="T7367" s="560"/>
      <c r="U7367" s="560"/>
    </row>
    <row r="7368" spans="1:21">
      <c r="A7368" s="593">
        <f t="shared" si="690"/>
        <v>41581</v>
      </c>
      <c r="B7368" s="594">
        <v>41581.958759548608</v>
      </c>
      <c r="C7368" s="560">
        <f t="shared" si="691"/>
        <v>2013</v>
      </c>
      <c r="D7368" s="560">
        <f t="shared" si="692"/>
        <v>11</v>
      </c>
      <c r="E7368" s="560">
        <f t="shared" si="693"/>
        <v>3</v>
      </c>
      <c r="F7368" s="560">
        <f t="shared" si="694"/>
        <v>23</v>
      </c>
      <c r="G7368" s="595">
        <f t="shared" si="695"/>
        <v>1</v>
      </c>
      <c r="H7368" s="590">
        <f>CHOOSE('Output Sheet'!$B$4,'8760 Data'!J7368,'8760 Data'!K7368,'8760 Data'!L7368,'8760 Data'!M7368,'8760 Data'!N7368,'8760 Data'!O7368,'8760 Data'!P7368,'8760 Data'!Q7368,'8760 Data'!R7368,'8760 Data'!S7368,'8760 Data'!T7368,'8760 Data'!U7368)</f>
        <v>0</v>
      </c>
      <c r="I7368" s="591" t="e">
        <f>H7368/'Output Sheet'!$B$8</f>
        <v>#DIV/0!</v>
      </c>
      <c r="J7368" s="596"/>
      <c r="K7368" s="560"/>
      <c r="L7368" s="560"/>
      <c r="M7368" s="560"/>
      <c r="N7368" s="560"/>
      <c r="O7368" s="560"/>
      <c r="P7368" s="560"/>
      <c r="Q7368" s="560"/>
      <c r="R7368" s="560"/>
      <c r="S7368" s="560"/>
      <c r="T7368" s="560"/>
      <c r="U7368" s="560"/>
    </row>
    <row r="7369" spans="1:21">
      <c r="A7369" s="593">
        <f t="shared" si="690"/>
        <v>41582</v>
      </c>
      <c r="B7369" s="594">
        <v>41582.000426273145</v>
      </c>
      <c r="C7369" s="560">
        <f t="shared" si="691"/>
        <v>2013</v>
      </c>
      <c r="D7369" s="560">
        <f t="shared" si="692"/>
        <v>11</v>
      </c>
      <c r="E7369" s="560">
        <f t="shared" si="693"/>
        <v>4</v>
      </c>
      <c r="F7369" s="560">
        <f t="shared" si="694"/>
        <v>24</v>
      </c>
      <c r="G7369" s="595">
        <f t="shared" si="695"/>
        <v>2</v>
      </c>
      <c r="H7369" s="590">
        <f>CHOOSE('Output Sheet'!$B$4,'8760 Data'!J7369,'8760 Data'!K7369,'8760 Data'!L7369,'8760 Data'!M7369,'8760 Data'!N7369,'8760 Data'!O7369,'8760 Data'!P7369,'8760 Data'!Q7369,'8760 Data'!R7369,'8760 Data'!S7369,'8760 Data'!T7369,'8760 Data'!U7369)</f>
        <v>0</v>
      </c>
      <c r="I7369" s="591" t="e">
        <f>H7369/'Output Sheet'!$B$8</f>
        <v>#DIV/0!</v>
      </c>
      <c r="J7369" s="596"/>
      <c r="K7369" s="560"/>
      <c r="L7369" s="560"/>
      <c r="M7369" s="560"/>
      <c r="N7369" s="560"/>
      <c r="O7369" s="560"/>
      <c r="P7369" s="560"/>
      <c r="Q7369" s="560"/>
      <c r="R7369" s="560"/>
      <c r="S7369" s="560"/>
      <c r="T7369" s="560"/>
      <c r="U7369" s="560"/>
    </row>
    <row r="7370" spans="1:21">
      <c r="A7370" s="593">
        <f t="shared" si="690"/>
        <v>41582</v>
      </c>
      <c r="B7370" s="594">
        <v>41582.042092997683</v>
      </c>
      <c r="C7370" s="560">
        <f t="shared" si="691"/>
        <v>2013</v>
      </c>
      <c r="D7370" s="560">
        <f t="shared" si="692"/>
        <v>11</v>
      </c>
      <c r="E7370" s="560">
        <f t="shared" si="693"/>
        <v>4</v>
      </c>
      <c r="F7370" s="560">
        <f t="shared" si="694"/>
        <v>1</v>
      </c>
      <c r="G7370" s="595">
        <f t="shared" si="695"/>
        <v>2</v>
      </c>
      <c r="H7370" s="590">
        <f>CHOOSE('Output Sheet'!$B$4,'8760 Data'!J7370,'8760 Data'!K7370,'8760 Data'!L7370,'8760 Data'!M7370,'8760 Data'!N7370,'8760 Data'!O7370,'8760 Data'!P7370,'8760 Data'!Q7370,'8760 Data'!R7370,'8760 Data'!S7370,'8760 Data'!T7370,'8760 Data'!U7370)</f>
        <v>0</v>
      </c>
      <c r="I7370" s="591" t="e">
        <f>H7370/'Output Sheet'!$B$8</f>
        <v>#DIV/0!</v>
      </c>
      <c r="J7370" s="596"/>
      <c r="K7370" s="560"/>
      <c r="L7370" s="560"/>
      <c r="M7370" s="560"/>
      <c r="N7370" s="560"/>
      <c r="O7370" s="560"/>
      <c r="P7370" s="560"/>
      <c r="Q7370" s="560"/>
      <c r="R7370" s="560"/>
      <c r="S7370" s="560"/>
      <c r="T7370" s="560"/>
      <c r="U7370" s="560"/>
    </row>
    <row r="7371" spans="1:21">
      <c r="A7371" s="593">
        <f t="shared" si="690"/>
        <v>41582</v>
      </c>
      <c r="B7371" s="594">
        <v>41582.08375972222</v>
      </c>
      <c r="C7371" s="560">
        <f t="shared" si="691"/>
        <v>2013</v>
      </c>
      <c r="D7371" s="560">
        <f t="shared" si="692"/>
        <v>11</v>
      </c>
      <c r="E7371" s="560">
        <f t="shared" si="693"/>
        <v>4</v>
      </c>
      <c r="F7371" s="560">
        <f t="shared" si="694"/>
        <v>2</v>
      </c>
      <c r="G7371" s="595">
        <f t="shared" si="695"/>
        <v>2</v>
      </c>
      <c r="H7371" s="590">
        <f>CHOOSE('Output Sheet'!$B$4,'8760 Data'!J7371,'8760 Data'!K7371,'8760 Data'!L7371,'8760 Data'!M7371,'8760 Data'!N7371,'8760 Data'!O7371,'8760 Data'!P7371,'8760 Data'!Q7371,'8760 Data'!R7371,'8760 Data'!S7371,'8760 Data'!T7371,'8760 Data'!U7371)</f>
        <v>0</v>
      </c>
      <c r="I7371" s="591" t="e">
        <f>H7371/'Output Sheet'!$B$8</f>
        <v>#DIV/0!</v>
      </c>
      <c r="J7371" s="596"/>
      <c r="K7371" s="560"/>
      <c r="L7371" s="560"/>
      <c r="M7371" s="560"/>
      <c r="N7371" s="560"/>
      <c r="O7371" s="560"/>
      <c r="P7371" s="560"/>
      <c r="Q7371" s="560"/>
      <c r="R7371" s="560"/>
      <c r="S7371" s="560"/>
      <c r="T7371" s="560"/>
      <c r="U7371" s="560"/>
    </row>
    <row r="7372" spans="1:21">
      <c r="A7372" s="593">
        <f t="shared" si="690"/>
        <v>41582</v>
      </c>
      <c r="B7372" s="594">
        <v>41582.125426446757</v>
      </c>
      <c r="C7372" s="560">
        <f t="shared" si="691"/>
        <v>2013</v>
      </c>
      <c r="D7372" s="560">
        <f t="shared" si="692"/>
        <v>11</v>
      </c>
      <c r="E7372" s="560">
        <f t="shared" si="693"/>
        <v>4</v>
      </c>
      <c r="F7372" s="560">
        <f t="shared" si="694"/>
        <v>3</v>
      </c>
      <c r="G7372" s="595">
        <f t="shared" si="695"/>
        <v>2</v>
      </c>
      <c r="H7372" s="590">
        <f>CHOOSE('Output Sheet'!$B$4,'8760 Data'!J7372,'8760 Data'!K7372,'8760 Data'!L7372,'8760 Data'!M7372,'8760 Data'!N7372,'8760 Data'!O7372,'8760 Data'!P7372,'8760 Data'!Q7372,'8760 Data'!R7372,'8760 Data'!S7372,'8760 Data'!T7372,'8760 Data'!U7372)</f>
        <v>0</v>
      </c>
      <c r="I7372" s="591" t="e">
        <f>H7372/'Output Sheet'!$B$8</f>
        <v>#DIV/0!</v>
      </c>
      <c r="J7372" s="596"/>
      <c r="K7372" s="560"/>
      <c r="L7372" s="560"/>
      <c r="M7372" s="560"/>
      <c r="N7372" s="560"/>
      <c r="O7372" s="560"/>
      <c r="P7372" s="560"/>
      <c r="Q7372" s="560"/>
      <c r="R7372" s="560"/>
      <c r="S7372" s="560"/>
      <c r="T7372" s="560"/>
      <c r="U7372" s="560"/>
    </row>
    <row r="7373" spans="1:21">
      <c r="A7373" s="593">
        <f t="shared" si="690"/>
        <v>41582</v>
      </c>
      <c r="B7373" s="594">
        <v>41582.167093171294</v>
      </c>
      <c r="C7373" s="560">
        <f t="shared" si="691"/>
        <v>2013</v>
      </c>
      <c r="D7373" s="560">
        <f t="shared" si="692"/>
        <v>11</v>
      </c>
      <c r="E7373" s="560">
        <f t="shared" si="693"/>
        <v>4</v>
      </c>
      <c r="F7373" s="560">
        <f t="shared" si="694"/>
        <v>4</v>
      </c>
      <c r="G7373" s="595">
        <f t="shared" si="695"/>
        <v>2</v>
      </c>
      <c r="H7373" s="590">
        <f>CHOOSE('Output Sheet'!$B$4,'8760 Data'!J7373,'8760 Data'!K7373,'8760 Data'!L7373,'8760 Data'!M7373,'8760 Data'!N7373,'8760 Data'!O7373,'8760 Data'!P7373,'8760 Data'!Q7373,'8760 Data'!R7373,'8760 Data'!S7373,'8760 Data'!T7373,'8760 Data'!U7373)</f>
        <v>0</v>
      </c>
      <c r="I7373" s="591" t="e">
        <f>H7373/'Output Sheet'!$B$8</f>
        <v>#DIV/0!</v>
      </c>
      <c r="J7373" s="596"/>
      <c r="K7373" s="560"/>
      <c r="L7373" s="560"/>
      <c r="M7373" s="560"/>
      <c r="N7373" s="560"/>
      <c r="O7373" s="560"/>
      <c r="P7373" s="560"/>
      <c r="Q7373" s="560"/>
      <c r="R7373" s="560"/>
      <c r="S7373" s="560"/>
      <c r="T7373" s="560"/>
      <c r="U7373" s="560"/>
    </row>
    <row r="7374" spans="1:21">
      <c r="A7374" s="593">
        <f t="shared" si="690"/>
        <v>41582</v>
      </c>
      <c r="B7374" s="594">
        <v>41582.208759895831</v>
      </c>
      <c r="C7374" s="560">
        <f t="shared" si="691"/>
        <v>2013</v>
      </c>
      <c r="D7374" s="560">
        <f t="shared" si="692"/>
        <v>11</v>
      </c>
      <c r="E7374" s="560">
        <f t="shared" si="693"/>
        <v>4</v>
      </c>
      <c r="F7374" s="560">
        <f t="shared" si="694"/>
        <v>5</v>
      </c>
      <c r="G7374" s="595">
        <f t="shared" si="695"/>
        <v>2</v>
      </c>
      <c r="H7374" s="590">
        <f>CHOOSE('Output Sheet'!$B$4,'8760 Data'!J7374,'8760 Data'!K7374,'8760 Data'!L7374,'8760 Data'!M7374,'8760 Data'!N7374,'8760 Data'!O7374,'8760 Data'!P7374,'8760 Data'!Q7374,'8760 Data'!R7374,'8760 Data'!S7374,'8760 Data'!T7374,'8760 Data'!U7374)</f>
        <v>0</v>
      </c>
      <c r="I7374" s="591" t="e">
        <f>H7374/'Output Sheet'!$B$8</f>
        <v>#DIV/0!</v>
      </c>
      <c r="J7374" s="596"/>
      <c r="K7374" s="560"/>
      <c r="L7374" s="560"/>
      <c r="M7374" s="560"/>
      <c r="N7374" s="560"/>
      <c r="O7374" s="560"/>
      <c r="P7374" s="560"/>
      <c r="Q7374" s="560"/>
      <c r="R7374" s="560"/>
      <c r="S7374" s="560"/>
      <c r="T7374" s="560"/>
      <c r="U7374" s="560"/>
    </row>
    <row r="7375" spans="1:21">
      <c r="A7375" s="593">
        <f t="shared" si="690"/>
        <v>41582</v>
      </c>
      <c r="B7375" s="594">
        <v>41582.250426620369</v>
      </c>
      <c r="C7375" s="560">
        <f t="shared" si="691"/>
        <v>2013</v>
      </c>
      <c r="D7375" s="560">
        <f t="shared" si="692"/>
        <v>11</v>
      </c>
      <c r="E7375" s="560">
        <f t="shared" si="693"/>
        <v>4</v>
      </c>
      <c r="F7375" s="560">
        <f t="shared" si="694"/>
        <v>6</v>
      </c>
      <c r="G7375" s="595">
        <f t="shared" si="695"/>
        <v>2</v>
      </c>
      <c r="H7375" s="590">
        <f>CHOOSE('Output Sheet'!$B$4,'8760 Data'!J7375,'8760 Data'!K7375,'8760 Data'!L7375,'8760 Data'!M7375,'8760 Data'!N7375,'8760 Data'!O7375,'8760 Data'!P7375,'8760 Data'!Q7375,'8760 Data'!R7375,'8760 Data'!S7375,'8760 Data'!T7375,'8760 Data'!U7375)</f>
        <v>0</v>
      </c>
      <c r="I7375" s="591" t="e">
        <f>H7375/'Output Sheet'!$B$8</f>
        <v>#DIV/0!</v>
      </c>
      <c r="J7375" s="596"/>
      <c r="K7375" s="560"/>
      <c r="L7375" s="560"/>
      <c r="M7375" s="560"/>
      <c r="N7375" s="560"/>
      <c r="O7375" s="560"/>
      <c r="P7375" s="560"/>
      <c r="Q7375" s="560"/>
      <c r="R7375" s="560"/>
      <c r="S7375" s="560"/>
      <c r="T7375" s="560"/>
      <c r="U7375" s="560"/>
    </row>
    <row r="7376" spans="1:21">
      <c r="A7376" s="593">
        <f t="shared" si="690"/>
        <v>41582</v>
      </c>
      <c r="B7376" s="594">
        <v>41582.292093344906</v>
      </c>
      <c r="C7376" s="560">
        <f t="shared" si="691"/>
        <v>2013</v>
      </c>
      <c r="D7376" s="560">
        <f t="shared" si="692"/>
        <v>11</v>
      </c>
      <c r="E7376" s="560">
        <f t="shared" si="693"/>
        <v>4</v>
      </c>
      <c r="F7376" s="560">
        <f t="shared" si="694"/>
        <v>7</v>
      </c>
      <c r="G7376" s="595">
        <f t="shared" si="695"/>
        <v>2</v>
      </c>
      <c r="H7376" s="590">
        <f>CHOOSE('Output Sheet'!$B$4,'8760 Data'!J7376,'8760 Data'!K7376,'8760 Data'!L7376,'8760 Data'!M7376,'8760 Data'!N7376,'8760 Data'!O7376,'8760 Data'!P7376,'8760 Data'!Q7376,'8760 Data'!R7376,'8760 Data'!S7376,'8760 Data'!T7376,'8760 Data'!U7376)</f>
        <v>0</v>
      </c>
      <c r="I7376" s="591" t="e">
        <f>H7376/'Output Sheet'!$B$8</f>
        <v>#DIV/0!</v>
      </c>
      <c r="J7376" s="596"/>
      <c r="K7376" s="560"/>
      <c r="L7376" s="560"/>
      <c r="M7376" s="560"/>
      <c r="N7376" s="560"/>
      <c r="O7376" s="560"/>
      <c r="P7376" s="560"/>
      <c r="Q7376" s="560"/>
      <c r="R7376" s="560"/>
      <c r="S7376" s="560"/>
      <c r="T7376" s="560"/>
      <c r="U7376" s="560"/>
    </row>
    <row r="7377" spans="1:21">
      <c r="A7377" s="593">
        <f t="shared" si="690"/>
        <v>41582</v>
      </c>
      <c r="B7377" s="594">
        <v>41582.333760069443</v>
      </c>
      <c r="C7377" s="560">
        <f t="shared" si="691"/>
        <v>2013</v>
      </c>
      <c r="D7377" s="560">
        <f t="shared" si="692"/>
        <v>11</v>
      </c>
      <c r="E7377" s="560">
        <f t="shared" si="693"/>
        <v>4</v>
      </c>
      <c r="F7377" s="560">
        <f t="shared" si="694"/>
        <v>8</v>
      </c>
      <c r="G7377" s="595">
        <f t="shared" si="695"/>
        <v>2</v>
      </c>
      <c r="H7377" s="590">
        <f>CHOOSE('Output Sheet'!$B$4,'8760 Data'!J7377,'8760 Data'!K7377,'8760 Data'!L7377,'8760 Data'!M7377,'8760 Data'!N7377,'8760 Data'!O7377,'8760 Data'!P7377,'8760 Data'!Q7377,'8760 Data'!R7377,'8760 Data'!S7377,'8760 Data'!T7377,'8760 Data'!U7377)</f>
        <v>0</v>
      </c>
      <c r="I7377" s="591" t="e">
        <f>H7377/'Output Sheet'!$B$8</f>
        <v>#DIV/0!</v>
      </c>
      <c r="J7377" s="596"/>
      <c r="K7377" s="560"/>
      <c r="L7377" s="560"/>
      <c r="M7377" s="560"/>
      <c r="N7377" s="560"/>
      <c r="O7377" s="560"/>
      <c r="P7377" s="560"/>
      <c r="Q7377" s="560"/>
      <c r="R7377" s="560"/>
      <c r="S7377" s="560"/>
      <c r="T7377" s="560"/>
      <c r="U7377" s="560"/>
    </row>
    <row r="7378" spans="1:21">
      <c r="A7378" s="593">
        <f t="shared" si="690"/>
        <v>41582</v>
      </c>
      <c r="B7378" s="594">
        <v>41582.37542679398</v>
      </c>
      <c r="C7378" s="560">
        <f t="shared" si="691"/>
        <v>2013</v>
      </c>
      <c r="D7378" s="560">
        <f t="shared" si="692"/>
        <v>11</v>
      </c>
      <c r="E7378" s="560">
        <f t="shared" si="693"/>
        <v>4</v>
      </c>
      <c r="F7378" s="560">
        <f t="shared" si="694"/>
        <v>9</v>
      </c>
      <c r="G7378" s="595">
        <f t="shared" si="695"/>
        <v>2</v>
      </c>
      <c r="H7378" s="590">
        <f>CHOOSE('Output Sheet'!$B$4,'8760 Data'!J7378,'8760 Data'!K7378,'8760 Data'!L7378,'8760 Data'!M7378,'8760 Data'!N7378,'8760 Data'!O7378,'8760 Data'!P7378,'8760 Data'!Q7378,'8760 Data'!R7378,'8760 Data'!S7378,'8760 Data'!T7378,'8760 Data'!U7378)</f>
        <v>0</v>
      </c>
      <c r="I7378" s="591" t="e">
        <f>H7378/'Output Sheet'!$B$8</f>
        <v>#DIV/0!</v>
      </c>
      <c r="J7378" s="596"/>
      <c r="K7378" s="560"/>
      <c r="L7378" s="560"/>
      <c r="M7378" s="560"/>
      <c r="N7378" s="560"/>
      <c r="O7378" s="560"/>
      <c r="P7378" s="560"/>
      <c r="Q7378" s="560"/>
      <c r="R7378" s="560"/>
      <c r="S7378" s="560"/>
      <c r="T7378" s="560"/>
      <c r="U7378" s="560"/>
    </row>
    <row r="7379" spans="1:21">
      <c r="A7379" s="593">
        <f t="shared" si="690"/>
        <v>41582</v>
      </c>
      <c r="B7379" s="594">
        <v>41582.417093518518</v>
      </c>
      <c r="C7379" s="560">
        <f t="shared" si="691"/>
        <v>2013</v>
      </c>
      <c r="D7379" s="560">
        <f t="shared" si="692"/>
        <v>11</v>
      </c>
      <c r="E7379" s="560">
        <f t="shared" si="693"/>
        <v>4</v>
      </c>
      <c r="F7379" s="560">
        <f t="shared" si="694"/>
        <v>10</v>
      </c>
      <c r="G7379" s="595">
        <f t="shared" si="695"/>
        <v>2</v>
      </c>
      <c r="H7379" s="590">
        <f>CHOOSE('Output Sheet'!$B$4,'8760 Data'!J7379,'8760 Data'!K7379,'8760 Data'!L7379,'8760 Data'!M7379,'8760 Data'!N7379,'8760 Data'!O7379,'8760 Data'!P7379,'8760 Data'!Q7379,'8760 Data'!R7379,'8760 Data'!S7379,'8760 Data'!T7379,'8760 Data'!U7379)</f>
        <v>0</v>
      </c>
      <c r="I7379" s="591" t="e">
        <f>H7379/'Output Sheet'!$B$8</f>
        <v>#DIV/0!</v>
      </c>
      <c r="J7379" s="596"/>
      <c r="K7379" s="560"/>
      <c r="L7379" s="560"/>
      <c r="M7379" s="560"/>
      <c r="N7379" s="560"/>
      <c r="O7379" s="560"/>
      <c r="P7379" s="560"/>
      <c r="Q7379" s="560"/>
      <c r="R7379" s="560"/>
      <c r="S7379" s="560"/>
      <c r="T7379" s="560"/>
      <c r="U7379" s="560"/>
    </row>
    <row r="7380" spans="1:21">
      <c r="A7380" s="593">
        <f t="shared" si="690"/>
        <v>41582</v>
      </c>
      <c r="B7380" s="594">
        <v>41582.458760243055</v>
      </c>
      <c r="C7380" s="560">
        <f t="shared" si="691"/>
        <v>2013</v>
      </c>
      <c r="D7380" s="560">
        <f t="shared" si="692"/>
        <v>11</v>
      </c>
      <c r="E7380" s="560">
        <f t="shared" si="693"/>
        <v>4</v>
      </c>
      <c r="F7380" s="560">
        <f t="shared" si="694"/>
        <v>11</v>
      </c>
      <c r="G7380" s="595">
        <f t="shared" si="695"/>
        <v>2</v>
      </c>
      <c r="H7380" s="590">
        <f>CHOOSE('Output Sheet'!$B$4,'8760 Data'!J7380,'8760 Data'!K7380,'8760 Data'!L7380,'8760 Data'!M7380,'8760 Data'!N7380,'8760 Data'!O7380,'8760 Data'!P7380,'8760 Data'!Q7380,'8760 Data'!R7380,'8760 Data'!S7380,'8760 Data'!T7380,'8760 Data'!U7380)</f>
        <v>0</v>
      </c>
      <c r="I7380" s="591" t="e">
        <f>H7380/'Output Sheet'!$B$8</f>
        <v>#DIV/0!</v>
      </c>
      <c r="J7380" s="596"/>
      <c r="K7380" s="560"/>
      <c r="L7380" s="560"/>
      <c r="M7380" s="560"/>
      <c r="N7380" s="560"/>
      <c r="O7380" s="560"/>
      <c r="P7380" s="560"/>
      <c r="Q7380" s="560"/>
      <c r="R7380" s="560"/>
      <c r="S7380" s="560"/>
      <c r="T7380" s="560"/>
      <c r="U7380" s="560"/>
    </row>
    <row r="7381" spans="1:21">
      <c r="A7381" s="593">
        <f t="shared" si="690"/>
        <v>41582</v>
      </c>
      <c r="B7381" s="594">
        <v>41582.500426967592</v>
      </c>
      <c r="C7381" s="560">
        <f t="shared" si="691"/>
        <v>2013</v>
      </c>
      <c r="D7381" s="560">
        <f t="shared" si="692"/>
        <v>11</v>
      </c>
      <c r="E7381" s="560">
        <f t="shared" si="693"/>
        <v>4</v>
      </c>
      <c r="F7381" s="560">
        <f t="shared" si="694"/>
        <v>12</v>
      </c>
      <c r="G7381" s="595">
        <f t="shared" si="695"/>
        <v>2</v>
      </c>
      <c r="H7381" s="590">
        <f>CHOOSE('Output Sheet'!$B$4,'8760 Data'!J7381,'8760 Data'!K7381,'8760 Data'!L7381,'8760 Data'!M7381,'8760 Data'!N7381,'8760 Data'!O7381,'8760 Data'!P7381,'8760 Data'!Q7381,'8760 Data'!R7381,'8760 Data'!S7381,'8760 Data'!T7381,'8760 Data'!U7381)</f>
        <v>0</v>
      </c>
      <c r="I7381" s="591" t="e">
        <f>H7381/'Output Sheet'!$B$8</f>
        <v>#DIV/0!</v>
      </c>
      <c r="J7381" s="596"/>
      <c r="K7381" s="560"/>
      <c r="L7381" s="560"/>
      <c r="M7381" s="560"/>
      <c r="N7381" s="560"/>
      <c r="O7381" s="560"/>
      <c r="P7381" s="560"/>
      <c r="Q7381" s="560"/>
      <c r="R7381" s="560"/>
      <c r="S7381" s="560"/>
      <c r="T7381" s="560"/>
      <c r="U7381" s="560"/>
    </row>
    <row r="7382" spans="1:21">
      <c r="A7382" s="593">
        <f t="shared" si="690"/>
        <v>41582</v>
      </c>
      <c r="B7382" s="594">
        <v>41582.542093692129</v>
      </c>
      <c r="C7382" s="560">
        <f t="shared" si="691"/>
        <v>2013</v>
      </c>
      <c r="D7382" s="560">
        <f t="shared" si="692"/>
        <v>11</v>
      </c>
      <c r="E7382" s="560">
        <f t="shared" si="693"/>
        <v>4</v>
      </c>
      <c r="F7382" s="560">
        <f t="shared" si="694"/>
        <v>13</v>
      </c>
      <c r="G7382" s="595">
        <f t="shared" si="695"/>
        <v>2</v>
      </c>
      <c r="H7382" s="590">
        <f>CHOOSE('Output Sheet'!$B$4,'8760 Data'!J7382,'8760 Data'!K7382,'8760 Data'!L7382,'8760 Data'!M7382,'8760 Data'!N7382,'8760 Data'!O7382,'8760 Data'!P7382,'8760 Data'!Q7382,'8760 Data'!R7382,'8760 Data'!S7382,'8760 Data'!T7382,'8760 Data'!U7382)</f>
        <v>0</v>
      </c>
      <c r="I7382" s="591" t="e">
        <f>H7382/'Output Sheet'!$B$8</f>
        <v>#DIV/0!</v>
      </c>
      <c r="J7382" s="596"/>
      <c r="K7382" s="560"/>
      <c r="L7382" s="560"/>
      <c r="M7382" s="560"/>
      <c r="N7382" s="560"/>
      <c r="O7382" s="560"/>
      <c r="P7382" s="560"/>
      <c r="Q7382" s="560"/>
      <c r="R7382" s="560"/>
      <c r="S7382" s="560"/>
      <c r="T7382" s="560"/>
      <c r="U7382" s="560"/>
    </row>
    <row r="7383" spans="1:21">
      <c r="A7383" s="593">
        <f t="shared" si="690"/>
        <v>41582</v>
      </c>
      <c r="B7383" s="594">
        <v>41582.583760416666</v>
      </c>
      <c r="C7383" s="560">
        <f t="shared" si="691"/>
        <v>2013</v>
      </c>
      <c r="D7383" s="560">
        <f t="shared" si="692"/>
        <v>11</v>
      </c>
      <c r="E7383" s="560">
        <f t="shared" si="693"/>
        <v>4</v>
      </c>
      <c r="F7383" s="560">
        <f t="shared" si="694"/>
        <v>14</v>
      </c>
      <c r="G7383" s="595">
        <f t="shared" si="695"/>
        <v>2</v>
      </c>
      <c r="H7383" s="590">
        <f>CHOOSE('Output Sheet'!$B$4,'8760 Data'!J7383,'8760 Data'!K7383,'8760 Data'!L7383,'8760 Data'!M7383,'8760 Data'!N7383,'8760 Data'!O7383,'8760 Data'!P7383,'8760 Data'!Q7383,'8760 Data'!R7383,'8760 Data'!S7383,'8760 Data'!T7383,'8760 Data'!U7383)</f>
        <v>0</v>
      </c>
      <c r="I7383" s="591" t="e">
        <f>H7383/'Output Sheet'!$B$8</f>
        <v>#DIV/0!</v>
      </c>
      <c r="J7383" s="596"/>
      <c r="K7383" s="560"/>
      <c r="L7383" s="560"/>
      <c r="M7383" s="560"/>
      <c r="N7383" s="560"/>
      <c r="O7383" s="560"/>
      <c r="P7383" s="560"/>
      <c r="Q7383" s="560"/>
      <c r="R7383" s="560"/>
      <c r="S7383" s="560"/>
      <c r="T7383" s="560"/>
      <c r="U7383" s="560"/>
    </row>
    <row r="7384" spans="1:21">
      <c r="A7384" s="593">
        <f t="shared" si="690"/>
        <v>41582</v>
      </c>
      <c r="B7384" s="594">
        <v>41582.625427141204</v>
      </c>
      <c r="C7384" s="560">
        <f t="shared" si="691"/>
        <v>2013</v>
      </c>
      <c r="D7384" s="560">
        <f t="shared" si="692"/>
        <v>11</v>
      </c>
      <c r="E7384" s="560">
        <f t="shared" si="693"/>
        <v>4</v>
      </c>
      <c r="F7384" s="560">
        <f t="shared" si="694"/>
        <v>15</v>
      </c>
      <c r="G7384" s="595">
        <f t="shared" si="695"/>
        <v>2</v>
      </c>
      <c r="H7384" s="590">
        <f>CHOOSE('Output Sheet'!$B$4,'8760 Data'!J7384,'8760 Data'!K7384,'8760 Data'!L7384,'8760 Data'!M7384,'8760 Data'!N7384,'8760 Data'!O7384,'8760 Data'!P7384,'8760 Data'!Q7384,'8760 Data'!R7384,'8760 Data'!S7384,'8760 Data'!T7384,'8760 Data'!U7384)</f>
        <v>0</v>
      </c>
      <c r="I7384" s="591" t="e">
        <f>H7384/'Output Sheet'!$B$8</f>
        <v>#DIV/0!</v>
      </c>
      <c r="J7384" s="596"/>
      <c r="K7384" s="560"/>
      <c r="L7384" s="560"/>
      <c r="M7384" s="560"/>
      <c r="N7384" s="560"/>
      <c r="O7384" s="560"/>
      <c r="P7384" s="560"/>
      <c r="Q7384" s="560"/>
      <c r="R7384" s="560"/>
      <c r="S7384" s="560"/>
      <c r="T7384" s="560"/>
      <c r="U7384" s="560"/>
    </row>
    <row r="7385" spans="1:21">
      <c r="A7385" s="593">
        <f t="shared" si="690"/>
        <v>41582</v>
      </c>
      <c r="B7385" s="594">
        <v>41582.667093865741</v>
      </c>
      <c r="C7385" s="560">
        <f t="shared" si="691"/>
        <v>2013</v>
      </c>
      <c r="D7385" s="560">
        <f t="shared" si="692"/>
        <v>11</v>
      </c>
      <c r="E7385" s="560">
        <f t="shared" si="693"/>
        <v>4</v>
      </c>
      <c r="F7385" s="560">
        <f t="shared" si="694"/>
        <v>16</v>
      </c>
      <c r="G7385" s="595">
        <f t="shared" si="695"/>
        <v>2</v>
      </c>
      <c r="H7385" s="590">
        <f>CHOOSE('Output Sheet'!$B$4,'8760 Data'!J7385,'8760 Data'!K7385,'8760 Data'!L7385,'8760 Data'!M7385,'8760 Data'!N7385,'8760 Data'!O7385,'8760 Data'!P7385,'8760 Data'!Q7385,'8760 Data'!R7385,'8760 Data'!S7385,'8760 Data'!T7385,'8760 Data'!U7385)</f>
        <v>0</v>
      </c>
      <c r="I7385" s="591" t="e">
        <f>H7385/'Output Sheet'!$B$8</f>
        <v>#DIV/0!</v>
      </c>
      <c r="J7385" s="596"/>
      <c r="K7385" s="560"/>
      <c r="L7385" s="560"/>
      <c r="M7385" s="560"/>
      <c r="N7385" s="560"/>
      <c r="O7385" s="560"/>
      <c r="P7385" s="560"/>
      <c r="Q7385" s="560"/>
      <c r="R7385" s="560"/>
      <c r="S7385" s="560"/>
      <c r="T7385" s="560"/>
      <c r="U7385" s="560"/>
    </row>
    <row r="7386" spans="1:21">
      <c r="A7386" s="593">
        <f t="shared" si="690"/>
        <v>41582</v>
      </c>
      <c r="B7386" s="594">
        <v>41582.708760590278</v>
      </c>
      <c r="C7386" s="560">
        <f t="shared" si="691"/>
        <v>2013</v>
      </c>
      <c r="D7386" s="560">
        <f t="shared" si="692"/>
        <v>11</v>
      </c>
      <c r="E7386" s="560">
        <f t="shared" si="693"/>
        <v>4</v>
      </c>
      <c r="F7386" s="560">
        <f t="shared" si="694"/>
        <v>17</v>
      </c>
      <c r="G7386" s="595">
        <f t="shared" si="695"/>
        <v>2</v>
      </c>
      <c r="H7386" s="590">
        <f>CHOOSE('Output Sheet'!$B$4,'8760 Data'!J7386,'8760 Data'!K7386,'8760 Data'!L7386,'8760 Data'!M7386,'8760 Data'!N7386,'8760 Data'!O7386,'8760 Data'!P7386,'8760 Data'!Q7386,'8760 Data'!R7386,'8760 Data'!S7386,'8760 Data'!T7386,'8760 Data'!U7386)</f>
        <v>0</v>
      </c>
      <c r="I7386" s="591" t="e">
        <f>H7386/'Output Sheet'!$B$8</f>
        <v>#DIV/0!</v>
      </c>
      <c r="J7386" s="596"/>
      <c r="K7386" s="560"/>
      <c r="L7386" s="560"/>
      <c r="M7386" s="560"/>
      <c r="N7386" s="560"/>
      <c r="O7386" s="560"/>
      <c r="P7386" s="560"/>
      <c r="Q7386" s="560"/>
      <c r="R7386" s="560"/>
      <c r="S7386" s="560"/>
      <c r="T7386" s="560"/>
      <c r="U7386" s="560"/>
    </row>
    <row r="7387" spans="1:21">
      <c r="A7387" s="593">
        <f t="shared" si="690"/>
        <v>41582</v>
      </c>
      <c r="B7387" s="594">
        <v>41582.750427314815</v>
      </c>
      <c r="C7387" s="560">
        <f t="shared" si="691"/>
        <v>2013</v>
      </c>
      <c r="D7387" s="560">
        <f t="shared" si="692"/>
        <v>11</v>
      </c>
      <c r="E7387" s="560">
        <f t="shared" si="693"/>
        <v>4</v>
      </c>
      <c r="F7387" s="560">
        <f t="shared" si="694"/>
        <v>18</v>
      </c>
      <c r="G7387" s="595">
        <f t="shared" si="695"/>
        <v>2</v>
      </c>
      <c r="H7387" s="590">
        <f>CHOOSE('Output Sheet'!$B$4,'8760 Data'!J7387,'8760 Data'!K7387,'8760 Data'!L7387,'8760 Data'!M7387,'8760 Data'!N7387,'8760 Data'!O7387,'8760 Data'!P7387,'8760 Data'!Q7387,'8760 Data'!R7387,'8760 Data'!S7387,'8760 Data'!T7387,'8760 Data'!U7387)</f>
        <v>0</v>
      </c>
      <c r="I7387" s="591" t="e">
        <f>H7387/'Output Sheet'!$B$8</f>
        <v>#DIV/0!</v>
      </c>
      <c r="J7387" s="596"/>
      <c r="K7387" s="560"/>
      <c r="L7387" s="560"/>
      <c r="M7387" s="560"/>
      <c r="N7387" s="560"/>
      <c r="O7387" s="560"/>
      <c r="P7387" s="560"/>
      <c r="Q7387" s="560"/>
      <c r="R7387" s="560"/>
      <c r="S7387" s="560"/>
      <c r="T7387" s="560"/>
      <c r="U7387" s="560"/>
    </row>
    <row r="7388" spans="1:21">
      <c r="A7388" s="593">
        <f t="shared" si="690"/>
        <v>41582</v>
      </c>
      <c r="B7388" s="594">
        <v>41582.792094039352</v>
      </c>
      <c r="C7388" s="560">
        <f t="shared" si="691"/>
        <v>2013</v>
      </c>
      <c r="D7388" s="560">
        <f t="shared" si="692"/>
        <v>11</v>
      </c>
      <c r="E7388" s="560">
        <f t="shared" si="693"/>
        <v>4</v>
      </c>
      <c r="F7388" s="560">
        <f t="shared" si="694"/>
        <v>19</v>
      </c>
      <c r="G7388" s="595">
        <f t="shared" si="695"/>
        <v>2</v>
      </c>
      <c r="H7388" s="590">
        <f>CHOOSE('Output Sheet'!$B$4,'8760 Data'!J7388,'8760 Data'!K7388,'8760 Data'!L7388,'8760 Data'!M7388,'8760 Data'!N7388,'8760 Data'!O7388,'8760 Data'!P7388,'8760 Data'!Q7388,'8760 Data'!R7388,'8760 Data'!S7388,'8760 Data'!T7388,'8760 Data'!U7388)</f>
        <v>0</v>
      </c>
      <c r="I7388" s="591" t="e">
        <f>H7388/'Output Sheet'!$B$8</f>
        <v>#DIV/0!</v>
      </c>
      <c r="J7388" s="596"/>
      <c r="K7388" s="560"/>
      <c r="L7388" s="560"/>
      <c r="M7388" s="560"/>
      <c r="N7388" s="560"/>
      <c r="O7388" s="560"/>
      <c r="P7388" s="560"/>
      <c r="Q7388" s="560"/>
      <c r="R7388" s="560"/>
      <c r="S7388" s="560"/>
      <c r="T7388" s="560"/>
      <c r="U7388" s="560"/>
    </row>
    <row r="7389" spans="1:21">
      <c r="A7389" s="593">
        <f t="shared" si="690"/>
        <v>41582</v>
      </c>
      <c r="B7389" s="594">
        <v>41582.83376076389</v>
      </c>
      <c r="C7389" s="560">
        <f t="shared" si="691"/>
        <v>2013</v>
      </c>
      <c r="D7389" s="560">
        <f t="shared" si="692"/>
        <v>11</v>
      </c>
      <c r="E7389" s="560">
        <f t="shared" si="693"/>
        <v>4</v>
      </c>
      <c r="F7389" s="560">
        <f t="shared" si="694"/>
        <v>20</v>
      </c>
      <c r="G7389" s="595">
        <f t="shared" si="695"/>
        <v>2</v>
      </c>
      <c r="H7389" s="590">
        <f>CHOOSE('Output Sheet'!$B$4,'8760 Data'!J7389,'8760 Data'!K7389,'8760 Data'!L7389,'8760 Data'!M7389,'8760 Data'!N7389,'8760 Data'!O7389,'8760 Data'!P7389,'8760 Data'!Q7389,'8760 Data'!R7389,'8760 Data'!S7389,'8760 Data'!T7389,'8760 Data'!U7389)</f>
        <v>0</v>
      </c>
      <c r="I7389" s="591" t="e">
        <f>H7389/'Output Sheet'!$B$8</f>
        <v>#DIV/0!</v>
      </c>
      <c r="J7389" s="596"/>
      <c r="K7389" s="560"/>
      <c r="L7389" s="560"/>
      <c r="M7389" s="560"/>
      <c r="N7389" s="560"/>
      <c r="O7389" s="560"/>
      <c r="P7389" s="560"/>
      <c r="Q7389" s="560"/>
      <c r="R7389" s="560"/>
      <c r="S7389" s="560"/>
      <c r="T7389" s="560"/>
      <c r="U7389" s="560"/>
    </row>
    <row r="7390" spans="1:21">
      <c r="A7390" s="593">
        <f t="shared" si="690"/>
        <v>41582</v>
      </c>
      <c r="B7390" s="594">
        <v>41582.875427488427</v>
      </c>
      <c r="C7390" s="560">
        <f t="shared" si="691"/>
        <v>2013</v>
      </c>
      <c r="D7390" s="560">
        <f t="shared" si="692"/>
        <v>11</v>
      </c>
      <c r="E7390" s="560">
        <f t="shared" si="693"/>
        <v>4</v>
      </c>
      <c r="F7390" s="560">
        <f t="shared" si="694"/>
        <v>21</v>
      </c>
      <c r="G7390" s="595">
        <f t="shared" si="695"/>
        <v>2</v>
      </c>
      <c r="H7390" s="590">
        <f>CHOOSE('Output Sheet'!$B$4,'8760 Data'!J7390,'8760 Data'!K7390,'8760 Data'!L7390,'8760 Data'!M7390,'8760 Data'!N7390,'8760 Data'!O7390,'8760 Data'!P7390,'8760 Data'!Q7390,'8760 Data'!R7390,'8760 Data'!S7390,'8760 Data'!T7390,'8760 Data'!U7390)</f>
        <v>0</v>
      </c>
      <c r="I7390" s="591" t="e">
        <f>H7390/'Output Sheet'!$B$8</f>
        <v>#DIV/0!</v>
      </c>
      <c r="J7390" s="596"/>
      <c r="K7390" s="560"/>
      <c r="L7390" s="560"/>
      <c r="M7390" s="560"/>
      <c r="N7390" s="560"/>
      <c r="O7390" s="560"/>
      <c r="P7390" s="560"/>
      <c r="Q7390" s="560"/>
      <c r="R7390" s="560"/>
      <c r="S7390" s="560"/>
      <c r="T7390" s="560"/>
      <c r="U7390" s="560"/>
    </row>
    <row r="7391" spans="1:21">
      <c r="A7391" s="593">
        <f t="shared" si="690"/>
        <v>41582</v>
      </c>
      <c r="B7391" s="594">
        <v>41582.917094212964</v>
      </c>
      <c r="C7391" s="560">
        <f t="shared" si="691"/>
        <v>2013</v>
      </c>
      <c r="D7391" s="560">
        <f t="shared" si="692"/>
        <v>11</v>
      </c>
      <c r="E7391" s="560">
        <f t="shared" si="693"/>
        <v>4</v>
      </c>
      <c r="F7391" s="560">
        <f t="shared" si="694"/>
        <v>22</v>
      </c>
      <c r="G7391" s="595">
        <f t="shared" si="695"/>
        <v>2</v>
      </c>
      <c r="H7391" s="590">
        <f>CHOOSE('Output Sheet'!$B$4,'8760 Data'!J7391,'8760 Data'!K7391,'8760 Data'!L7391,'8760 Data'!M7391,'8760 Data'!N7391,'8760 Data'!O7391,'8760 Data'!P7391,'8760 Data'!Q7391,'8760 Data'!R7391,'8760 Data'!S7391,'8760 Data'!T7391,'8760 Data'!U7391)</f>
        <v>0</v>
      </c>
      <c r="I7391" s="591" t="e">
        <f>H7391/'Output Sheet'!$B$8</f>
        <v>#DIV/0!</v>
      </c>
      <c r="J7391" s="596"/>
      <c r="K7391" s="560"/>
      <c r="L7391" s="560"/>
      <c r="M7391" s="560"/>
      <c r="N7391" s="560"/>
      <c r="O7391" s="560"/>
      <c r="P7391" s="560"/>
      <c r="Q7391" s="560"/>
      <c r="R7391" s="560"/>
      <c r="S7391" s="560"/>
      <c r="T7391" s="560"/>
      <c r="U7391" s="560"/>
    </row>
    <row r="7392" spans="1:21">
      <c r="A7392" s="593">
        <f t="shared" si="690"/>
        <v>41582</v>
      </c>
      <c r="B7392" s="594">
        <v>41582.958760937501</v>
      </c>
      <c r="C7392" s="560">
        <f t="shared" si="691"/>
        <v>2013</v>
      </c>
      <c r="D7392" s="560">
        <f t="shared" si="692"/>
        <v>11</v>
      </c>
      <c r="E7392" s="560">
        <f t="shared" si="693"/>
        <v>4</v>
      </c>
      <c r="F7392" s="560">
        <f t="shared" si="694"/>
        <v>23</v>
      </c>
      <c r="G7392" s="595">
        <f t="shared" si="695"/>
        <v>2</v>
      </c>
      <c r="H7392" s="590">
        <f>CHOOSE('Output Sheet'!$B$4,'8760 Data'!J7392,'8760 Data'!K7392,'8760 Data'!L7392,'8760 Data'!M7392,'8760 Data'!N7392,'8760 Data'!O7392,'8760 Data'!P7392,'8760 Data'!Q7392,'8760 Data'!R7392,'8760 Data'!S7392,'8760 Data'!T7392,'8760 Data'!U7392)</f>
        <v>0</v>
      </c>
      <c r="I7392" s="591" t="e">
        <f>H7392/'Output Sheet'!$B$8</f>
        <v>#DIV/0!</v>
      </c>
      <c r="J7392" s="596"/>
      <c r="K7392" s="560"/>
      <c r="L7392" s="560"/>
      <c r="M7392" s="560"/>
      <c r="N7392" s="560"/>
      <c r="O7392" s="560"/>
      <c r="P7392" s="560"/>
      <c r="Q7392" s="560"/>
      <c r="R7392" s="560"/>
      <c r="S7392" s="560"/>
      <c r="T7392" s="560"/>
      <c r="U7392" s="560"/>
    </row>
    <row r="7393" spans="1:21">
      <c r="A7393" s="593">
        <f t="shared" si="690"/>
        <v>41583</v>
      </c>
      <c r="B7393" s="594">
        <v>41583.000427662038</v>
      </c>
      <c r="C7393" s="560">
        <f t="shared" si="691"/>
        <v>2013</v>
      </c>
      <c r="D7393" s="560">
        <f t="shared" si="692"/>
        <v>11</v>
      </c>
      <c r="E7393" s="560">
        <f t="shared" si="693"/>
        <v>5</v>
      </c>
      <c r="F7393" s="560">
        <f t="shared" si="694"/>
        <v>24</v>
      </c>
      <c r="G7393" s="595">
        <f t="shared" si="695"/>
        <v>3</v>
      </c>
      <c r="H7393" s="590">
        <f>CHOOSE('Output Sheet'!$B$4,'8760 Data'!J7393,'8760 Data'!K7393,'8760 Data'!L7393,'8760 Data'!M7393,'8760 Data'!N7393,'8760 Data'!O7393,'8760 Data'!P7393,'8760 Data'!Q7393,'8760 Data'!R7393,'8760 Data'!S7393,'8760 Data'!T7393,'8760 Data'!U7393)</f>
        <v>0</v>
      </c>
      <c r="I7393" s="591" t="e">
        <f>H7393/'Output Sheet'!$B$8</f>
        <v>#DIV/0!</v>
      </c>
      <c r="J7393" s="596"/>
      <c r="K7393" s="560"/>
      <c r="L7393" s="560"/>
      <c r="M7393" s="560"/>
      <c r="N7393" s="560"/>
      <c r="O7393" s="560"/>
      <c r="P7393" s="560"/>
      <c r="Q7393" s="560"/>
      <c r="R7393" s="560"/>
      <c r="S7393" s="560"/>
      <c r="T7393" s="560"/>
      <c r="U7393" s="560"/>
    </row>
    <row r="7394" spans="1:21">
      <c r="A7394" s="593">
        <f t="shared" si="690"/>
        <v>41583</v>
      </c>
      <c r="B7394" s="594">
        <v>41583.042094386576</v>
      </c>
      <c r="C7394" s="560">
        <f t="shared" si="691"/>
        <v>2013</v>
      </c>
      <c r="D7394" s="560">
        <f t="shared" si="692"/>
        <v>11</v>
      </c>
      <c r="E7394" s="560">
        <f t="shared" si="693"/>
        <v>5</v>
      </c>
      <c r="F7394" s="560">
        <f t="shared" si="694"/>
        <v>1</v>
      </c>
      <c r="G7394" s="595">
        <f t="shared" si="695"/>
        <v>3</v>
      </c>
      <c r="H7394" s="590">
        <f>CHOOSE('Output Sheet'!$B$4,'8760 Data'!J7394,'8760 Data'!K7394,'8760 Data'!L7394,'8760 Data'!M7394,'8760 Data'!N7394,'8760 Data'!O7394,'8760 Data'!P7394,'8760 Data'!Q7394,'8760 Data'!R7394,'8760 Data'!S7394,'8760 Data'!T7394,'8760 Data'!U7394)</f>
        <v>0</v>
      </c>
      <c r="I7394" s="591" t="e">
        <f>H7394/'Output Sheet'!$B$8</f>
        <v>#DIV/0!</v>
      </c>
      <c r="J7394" s="596"/>
      <c r="K7394" s="560"/>
      <c r="L7394" s="560"/>
      <c r="M7394" s="560"/>
      <c r="N7394" s="560"/>
      <c r="O7394" s="560"/>
      <c r="P7394" s="560"/>
      <c r="Q7394" s="560"/>
      <c r="R7394" s="560"/>
      <c r="S7394" s="560"/>
      <c r="T7394" s="560"/>
      <c r="U7394" s="560"/>
    </row>
    <row r="7395" spans="1:21">
      <c r="A7395" s="593">
        <f t="shared" si="690"/>
        <v>41583</v>
      </c>
      <c r="B7395" s="594">
        <v>41583.083761111113</v>
      </c>
      <c r="C7395" s="560">
        <f t="shared" si="691"/>
        <v>2013</v>
      </c>
      <c r="D7395" s="560">
        <f t="shared" si="692"/>
        <v>11</v>
      </c>
      <c r="E7395" s="560">
        <f t="shared" si="693"/>
        <v>5</v>
      </c>
      <c r="F7395" s="560">
        <f t="shared" si="694"/>
        <v>2</v>
      </c>
      <c r="G7395" s="595">
        <f t="shared" si="695"/>
        <v>3</v>
      </c>
      <c r="H7395" s="590">
        <f>CHOOSE('Output Sheet'!$B$4,'8760 Data'!J7395,'8760 Data'!K7395,'8760 Data'!L7395,'8760 Data'!M7395,'8760 Data'!N7395,'8760 Data'!O7395,'8760 Data'!P7395,'8760 Data'!Q7395,'8760 Data'!R7395,'8760 Data'!S7395,'8760 Data'!T7395,'8760 Data'!U7395)</f>
        <v>0</v>
      </c>
      <c r="I7395" s="591" t="e">
        <f>H7395/'Output Sheet'!$B$8</f>
        <v>#DIV/0!</v>
      </c>
      <c r="J7395" s="596"/>
      <c r="K7395" s="560"/>
      <c r="L7395" s="560"/>
      <c r="M7395" s="560"/>
      <c r="N7395" s="560"/>
      <c r="O7395" s="560"/>
      <c r="P7395" s="560"/>
      <c r="Q7395" s="560"/>
      <c r="R7395" s="560"/>
      <c r="S7395" s="560"/>
      <c r="T7395" s="560"/>
      <c r="U7395" s="560"/>
    </row>
    <row r="7396" spans="1:21">
      <c r="A7396" s="593">
        <f t="shared" si="690"/>
        <v>41583</v>
      </c>
      <c r="B7396" s="594">
        <v>41583.12542783565</v>
      </c>
      <c r="C7396" s="560">
        <f t="shared" si="691"/>
        <v>2013</v>
      </c>
      <c r="D7396" s="560">
        <f t="shared" si="692"/>
        <v>11</v>
      </c>
      <c r="E7396" s="560">
        <f t="shared" si="693"/>
        <v>5</v>
      </c>
      <c r="F7396" s="560">
        <f t="shared" si="694"/>
        <v>3</v>
      </c>
      <c r="G7396" s="595">
        <f t="shared" si="695"/>
        <v>3</v>
      </c>
      <c r="H7396" s="590">
        <f>CHOOSE('Output Sheet'!$B$4,'8760 Data'!J7396,'8760 Data'!K7396,'8760 Data'!L7396,'8760 Data'!M7396,'8760 Data'!N7396,'8760 Data'!O7396,'8760 Data'!P7396,'8760 Data'!Q7396,'8760 Data'!R7396,'8760 Data'!S7396,'8760 Data'!T7396,'8760 Data'!U7396)</f>
        <v>0</v>
      </c>
      <c r="I7396" s="591" t="e">
        <f>H7396/'Output Sheet'!$B$8</f>
        <v>#DIV/0!</v>
      </c>
      <c r="J7396" s="596"/>
      <c r="K7396" s="560"/>
      <c r="L7396" s="560"/>
      <c r="M7396" s="560"/>
      <c r="N7396" s="560"/>
      <c r="O7396" s="560"/>
      <c r="P7396" s="560"/>
      <c r="Q7396" s="560"/>
      <c r="R7396" s="560"/>
      <c r="S7396" s="560"/>
      <c r="T7396" s="560"/>
      <c r="U7396" s="560"/>
    </row>
    <row r="7397" spans="1:21">
      <c r="A7397" s="593">
        <f t="shared" si="690"/>
        <v>41583</v>
      </c>
      <c r="B7397" s="594">
        <v>41583.167094560187</v>
      </c>
      <c r="C7397" s="560">
        <f t="shared" si="691"/>
        <v>2013</v>
      </c>
      <c r="D7397" s="560">
        <f t="shared" si="692"/>
        <v>11</v>
      </c>
      <c r="E7397" s="560">
        <f t="shared" si="693"/>
        <v>5</v>
      </c>
      <c r="F7397" s="560">
        <f t="shared" si="694"/>
        <v>4</v>
      </c>
      <c r="G7397" s="595">
        <f t="shared" si="695"/>
        <v>3</v>
      </c>
      <c r="H7397" s="590">
        <f>CHOOSE('Output Sheet'!$B$4,'8760 Data'!J7397,'8760 Data'!K7397,'8760 Data'!L7397,'8760 Data'!M7397,'8760 Data'!N7397,'8760 Data'!O7397,'8760 Data'!P7397,'8760 Data'!Q7397,'8760 Data'!R7397,'8760 Data'!S7397,'8760 Data'!T7397,'8760 Data'!U7397)</f>
        <v>0</v>
      </c>
      <c r="I7397" s="591" t="e">
        <f>H7397/'Output Sheet'!$B$8</f>
        <v>#DIV/0!</v>
      </c>
      <c r="J7397" s="596"/>
      <c r="K7397" s="560"/>
      <c r="L7397" s="560"/>
      <c r="M7397" s="560"/>
      <c r="N7397" s="560"/>
      <c r="O7397" s="560"/>
      <c r="P7397" s="560"/>
      <c r="Q7397" s="560"/>
      <c r="R7397" s="560"/>
      <c r="S7397" s="560"/>
      <c r="T7397" s="560"/>
      <c r="U7397" s="560"/>
    </row>
    <row r="7398" spans="1:21">
      <c r="A7398" s="593">
        <f t="shared" si="690"/>
        <v>41583</v>
      </c>
      <c r="B7398" s="594">
        <v>41583.208761284724</v>
      </c>
      <c r="C7398" s="560">
        <f t="shared" si="691"/>
        <v>2013</v>
      </c>
      <c r="D7398" s="560">
        <f t="shared" si="692"/>
        <v>11</v>
      </c>
      <c r="E7398" s="560">
        <f t="shared" si="693"/>
        <v>5</v>
      </c>
      <c r="F7398" s="560">
        <f t="shared" si="694"/>
        <v>5</v>
      </c>
      <c r="G7398" s="595">
        <f t="shared" si="695"/>
        <v>3</v>
      </c>
      <c r="H7398" s="590">
        <f>CHOOSE('Output Sheet'!$B$4,'8760 Data'!J7398,'8760 Data'!K7398,'8760 Data'!L7398,'8760 Data'!M7398,'8760 Data'!N7398,'8760 Data'!O7398,'8760 Data'!P7398,'8760 Data'!Q7398,'8760 Data'!R7398,'8760 Data'!S7398,'8760 Data'!T7398,'8760 Data'!U7398)</f>
        <v>0</v>
      </c>
      <c r="I7398" s="591" t="e">
        <f>H7398/'Output Sheet'!$B$8</f>
        <v>#DIV/0!</v>
      </c>
      <c r="J7398" s="596"/>
      <c r="K7398" s="560"/>
      <c r="L7398" s="560"/>
      <c r="M7398" s="560"/>
      <c r="N7398" s="560"/>
      <c r="O7398" s="560"/>
      <c r="P7398" s="560"/>
      <c r="Q7398" s="560"/>
      <c r="R7398" s="560"/>
      <c r="S7398" s="560"/>
      <c r="T7398" s="560"/>
      <c r="U7398" s="560"/>
    </row>
    <row r="7399" spans="1:21">
      <c r="A7399" s="593">
        <f t="shared" si="690"/>
        <v>41583</v>
      </c>
      <c r="B7399" s="594">
        <v>41583.250428009262</v>
      </c>
      <c r="C7399" s="560">
        <f t="shared" si="691"/>
        <v>2013</v>
      </c>
      <c r="D7399" s="560">
        <f t="shared" si="692"/>
        <v>11</v>
      </c>
      <c r="E7399" s="560">
        <f t="shared" si="693"/>
        <v>5</v>
      </c>
      <c r="F7399" s="560">
        <f t="shared" si="694"/>
        <v>6</v>
      </c>
      <c r="G7399" s="595">
        <f t="shared" si="695"/>
        <v>3</v>
      </c>
      <c r="H7399" s="590">
        <f>CHOOSE('Output Sheet'!$B$4,'8760 Data'!J7399,'8760 Data'!K7399,'8760 Data'!L7399,'8760 Data'!M7399,'8760 Data'!N7399,'8760 Data'!O7399,'8760 Data'!P7399,'8760 Data'!Q7399,'8760 Data'!R7399,'8760 Data'!S7399,'8760 Data'!T7399,'8760 Data'!U7399)</f>
        <v>0</v>
      </c>
      <c r="I7399" s="591" t="e">
        <f>H7399/'Output Sheet'!$B$8</f>
        <v>#DIV/0!</v>
      </c>
      <c r="J7399" s="596"/>
      <c r="K7399" s="560"/>
      <c r="L7399" s="560"/>
      <c r="M7399" s="560"/>
      <c r="N7399" s="560"/>
      <c r="O7399" s="560"/>
      <c r="P7399" s="560"/>
      <c r="Q7399" s="560"/>
      <c r="R7399" s="560"/>
      <c r="S7399" s="560"/>
      <c r="T7399" s="560"/>
      <c r="U7399" s="560"/>
    </row>
    <row r="7400" spans="1:21">
      <c r="A7400" s="593">
        <f t="shared" si="690"/>
        <v>41583</v>
      </c>
      <c r="B7400" s="594">
        <v>41583.292094733799</v>
      </c>
      <c r="C7400" s="560">
        <f t="shared" si="691"/>
        <v>2013</v>
      </c>
      <c r="D7400" s="560">
        <f t="shared" si="692"/>
        <v>11</v>
      </c>
      <c r="E7400" s="560">
        <f t="shared" si="693"/>
        <v>5</v>
      </c>
      <c r="F7400" s="560">
        <f t="shared" si="694"/>
        <v>7</v>
      </c>
      <c r="G7400" s="595">
        <f t="shared" si="695"/>
        <v>3</v>
      </c>
      <c r="H7400" s="590">
        <f>CHOOSE('Output Sheet'!$B$4,'8760 Data'!J7400,'8760 Data'!K7400,'8760 Data'!L7400,'8760 Data'!M7400,'8760 Data'!N7400,'8760 Data'!O7400,'8760 Data'!P7400,'8760 Data'!Q7400,'8760 Data'!R7400,'8760 Data'!S7400,'8760 Data'!T7400,'8760 Data'!U7400)</f>
        <v>0</v>
      </c>
      <c r="I7400" s="591" t="e">
        <f>H7400/'Output Sheet'!$B$8</f>
        <v>#DIV/0!</v>
      </c>
      <c r="J7400" s="596"/>
      <c r="K7400" s="560"/>
      <c r="L7400" s="560"/>
      <c r="M7400" s="560"/>
      <c r="N7400" s="560"/>
      <c r="O7400" s="560"/>
      <c r="P7400" s="560"/>
      <c r="Q7400" s="560"/>
      <c r="R7400" s="560"/>
      <c r="S7400" s="560"/>
      <c r="T7400" s="560"/>
      <c r="U7400" s="560"/>
    </row>
    <row r="7401" spans="1:21">
      <c r="A7401" s="593">
        <f t="shared" si="690"/>
        <v>41583</v>
      </c>
      <c r="B7401" s="594">
        <v>41583.333761458336</v>
      </c>
      <c r="C7401" s="560">
        <f t="shared" si="691"/>
        <v>2013</v>
      </c>
      <c r="D7401" s="560">
        <f t="shared" si="692"/>
        <v>11</v>
      </c>
      <c r="E7401" s="560">
        <f t="shared" si="693"/>
        <v>5</v>
      </c>
      <c r="F7401" s="560">
        <f t="shared" si="694"/>
        <v>8</v>
      </c>
      <c r="G7401" s="595">
        <f t="shared" si="695"/>
        <v>3</v>
      </c>
      <c r="H7401" s="590">
        <f>CHOOSE('Output Sheet'!$B$4,'8760 Data'!J7401,'8760 Data'!K7401,'8760 Data'!L7401,'8760 Data'!M7401,'8760 Data'!N7401,'8760 Data'!O7401,'8760 Data'!P7401,'8760 Data'!Q7401,'8760 Data'!R7401,'8760 Data'!S7401,'8760 Data'!T7401,'8760 Data'!U7401)</f>
        <v>0</v>
      </c>
      <c r="I7401" s="591" t="e">
        <f>H7401/'Output Sheet'!$B$8</f>
        <v>#DIV/0!</v>
      </c>
      <c r="J7401" s="596"/>
      <c r="K7401" s="560"/>
      <c r="L7401" s="560"/>
      <c r="M7401" s="560"/>
      <c r="N7401" s="560"/>
      <c r="O7401" s="560"/>
      <c r="P7401" s="560"/>
      <c r="Q7401" s="560"/>
      <c r="R7401" s="560"/>
      <c r="S7401" s="560"/>
      <c r="T7401" s="560"/>
      <c r="U7401" s="560"/>
    </row>
    <row r="7402" spans="1:21">
      <c r="A7402" s="593">
        <f t="shared" si="690"/>
        <v>41583</v>
      </c>
      <c r="B7402" s="594">
        <v>41583.375428182873</v>
      </c>
      <c r="C7402" s="560">
        <f t="shared" si="691"/>
        <v>2013</v>
      </c>
      <c r="D7402" s="560">
        <f t="shared" si="692"/>
        <v>11</v>
      </c>
      <c r="E7402" s="560">
        <f t="shared" si="693"/>
        <v>5</v>
      </c>
      <c r="F7402" s="560">
        <f t="shared" si="694"/>
        <v>9</v>
      </c>
      <c r="G7402" s="595">
        <f t="shared" si="695"/>
        <v>3</v>
      </c>
      <c r="H7402" s="590">
        <f>CHOOSE('Output Sheet'!$B$4,'8760 Data'!J7402,'8760 Data'!K7402,'8760 Data'!L7402,'8760 Data'!M7402,'8760 Data'!N7402,'8760 Data'!O7402,'8760 Data'!P7402,'8760 Data'!Q7402,'8760 Data'!R7402,'8760 Data'!S7402,'8760 Data'!T7402,'8760 Data'!U7402)</f>
        <v>0</v>
      </c>
      <c r="I7402" s="591" t="e">
        <f>H7402/'Output Sheet'!$B$8</f>
        <v>#DIV/0!</v>
      </c>
      <c r="J7402" s="596"/>
      <c r="K7402" s="560"/>
      <c r="L7402" s="560"/>
      <c r="M7402" s="560"/>
      <c r="N7402" s="560"/>
      <c r="O7402" s="560"/>
      <c r="P7402" s="560"/>
      <c r="Q7402" s="560"/>
      <c r="R7402" s="560"/>
      <c r="S7402" s="560"/>
      <c r="T7402" s="560"/>
      <c r="U7402" s="560"/>
    </row>
    <row r="7403" spans="1:21">
      <c r="A7403" s="593">
        <f t="shared" si="690"/>
        <v>41583</v>
      </c>
      <c r="B7403" s="594">
        <v>41583.417094907411</v>
      </c>
      <c r="C7403" s="560">
        <f t="shared" si="691"/>
        <v>2013</v>
      </c>
      <c r="D7403" s="560">
        <f t="shared" si="692"/>
        <v>11</v>
      </c>
      <c r="E7403" s="560">
        <f t="shared" si="693"/>
        <v>5</v>
      </c>
      <c r="F7403" s="560">
        <f t="shared" si="694"/>
        <v>10</v>
      </c>
      <c r="G7403" s="595">
        <f t="shared" si="695"/>
        <v>3</v>
      </c>
      <c r="H7403" s="590">
        <f>CHOOSE('Output Sheet'!$B$4,'8760 Data'!J7403,'8760 Data'!K7403,'8760 Data'!L7403,'8760 Data'!M7403,'8760 Data'!N7403,'8760 Data'!O7403,'8760 Data'!P7403,'8760 Data'!Q7403,'8760 Data'!R7403,'8760 Data'!S7403,'8760 Data'!T7403,'8760 Data'!U7403)</f>
        <v>0</v>
      </c>
      <c r="I7403" s="591" t="e">
        <f>H7403/'Output Sheet'!$B$8</f>
        <v>#DIV/0!</v>
      </c>
      <c r="J7403" s="596"/>
      <c r="K7403" s="560"/>
      <c r="L7403" s="560"/>
      <c r="M7403" s="560"/>
      <c r="N7403" s="560"/>
      <c r="O7403" s="560"/>
      <c r="P7403" s="560"/>
      <c r="Q7403" s="560"/>
      <c r="R7403" s="560"/>
      <c r="S7403" s="560"/>
      <c r="T7403" s="560"/>
      <c r="U7403" s="560"/>
    </row>
    <row r="7404" spans="1:21">
      <c r="A7404" s="593">
        <f t="shared" si="690"/>
        <v>41583</v>
      </c>
      <c r="B7404" s="594">
        <v>41583.458761631948</v>
      </c>
      <c r="C7404" s="560">
        <f t="shared" si="691"/>
        <v>2013</v>
      </c>
      <c r="D7404" s="560">
        <f t="shared" si="692"/>
        <v>11</v>
      </c>
      <c r="E7404" s="560">
        <f t="shared" si="693"/>
        <v>5</v>
      </c>
      <c r="F7404" s="560">
        <f t="shared" si="694"/>
        <v>11</v>
      </c>
      <c r="G7404" s="595">
        <f t="shared" si="695"/>
        <v>3</v>
      </c>
      <c r="H7404" s="590">
        <f>CHOOSE('Output Sheet'!$B$4,'8760 Data'!J7404,'8760 Data'!K7404,'8760 Data'!L7404,'8760 Data'!M7404,'8760 Data'!N7404,'8760 Data'!O7404,'8760 Data'!P7404,'8760 Data'!Q7404,'8760 Data'!R7404,'8760 Data'!S7404,'8760 Data'!T7404,'8760 Data'!U7404)</f>
        <v>0</v>
      </c>
      <c r="I7404" s="591" t="e">
        <f>H7404/'Output Sheet'!$B$8</f>
        <v>#DIV/0!</v>
      </c>
      <c r="J7404" s="596"/>
      <c r="K7404" s="560"/>
      <c r="L7404" s="560"/>
      <c r="M7404" s="560"/>
      <c r="N7404" s="560"/>
      <c r="O7404" s="560"/>
      <c r="P7404" s="560"/>
      <c r="Q7404" s="560"/>
      <c r="R7404" s="560"/>
      <c r="S7404" s="560"/>
      <c r="T7404" s="560"/>
      <c r="U7404" s="560"/>
    </row>
    <row r="7405" spans="1:21">
      <c r="A7405" s="593">
        <f t="shared" si="690"/>
        <v>41583</v>
      </c>
      <c r="B7405" s="594">
        <v>41583.500428356485</v>
      </c>
      <c r="C7405" s="560">
        <f t="shared" si="691"/>
        <v>2013</v>
      </c>
      <c r="D7405" s="560">
        <f t="shared" si="692"/>
        <v>11</v>
      </c>
      <c r="E7405" s="560">
        <f t="shared" si="693"/>
        <v>5</v>
      </c>
      <c r="F7405" s="560">
        <f t="shared" si="694"/>
        <v>12</v>
      </c>
      <c r="G7405" s="595">
        <f t="shared" si="695"/>
        <v>3</v>
      </c>
      <c r="H7405" s="590">
        <f>CHOOSE('Output Sheet'!$B$4,'8760 Data'!J7405,'8760 Data'!K7405,'8760 Data'!L7405,'8760 Data'!M7405,'8760 Data'!N7405,'8760 Data'!O7405,'8760 Data'!P7405,'8760 Data'!Q7405,'8760 Data'!R7405,'8760 Data'!S7405,'8760 Data'!T7405,'8760 Data'!U7405)</f>
        <v>0</v>
      </c>
      <c r="I7405" s="591" t="e">
        <f>H7405/'Output Sheet'!$B$8</f>
        <v>#DIV/0!</v>
      </c>
      <c r="J7405" s="596"/>
      <c r="K7405" s="560"/>
      <c r="L7405" s="560"/>
      <c r="M7405" s="560"/>
      <c r="N7405" s="560"/>
      <c r="O7405" s="560"/>
      <c r="P7405" s="560"/>
      <c r="Q7405" s="560"/>
      <c r="R7405" s="560"/>
      <c r="S7405" s="560"/>
      <c r="T7405" s="560"/>
      <c r="U7405" s="560"/>
    </row>
    <row r="7406" spans="1:21">
      <c r="A7406" s="593">
        <f t="shared" si="690"/>
        <v>41583</v>
      </c>
      <c r="B7406" s="594">
        <v>41583.542095081022</v>
      </c>
      <c r="C7406" s="560">
        <f t="shared" si="691"/>
        <v>2013</v>
      </c>
      <c r="D7406" s="560">
        <f t="shared" si="692"/>
        <v>11</v>
      </c>
      <c r="E7406" s="560">
        <f t="shared" si="693"/>
        <v>5</v>
      </c>
      <c r="F7406" s="560">
        <f t="shared" si="694"/>
        <v>13</v>
      </c>
      <c r="G7406" s="595">
        <f t="shared" si="695"/>
        <v>3</v>
      </c>
      <c r="H7406" s="590">
        <f>CHOOSE('Output Sheet'!$B$4,'8760 Data'!J7406,'8760 Data'!K7406,'8760 Data'!L7406,'8760 Data'!M7406,'8760 Data'!N7406,'8760 Data'!O7406,'8760 Data'!P7406,'8760 Data'!Q7406,'8760 Data'!R7406,'8760 Data'!S7406,'8760 Data'!T7406,'8760 Data'!U7406)</f>
        <v>0</v>
      </c>
      <c r="I7406" s="591" t="e">
        <f>H7406/'Output Sheet'!$B$8</f>
        <v>#DIV/0!</v>
      </c>
      <c r="J7406" s="596"/>
      <c r="K7406" s="560"/>
      <c r="L7406" s="560"/>
      <c r="M7406" s="560"/>
      <c r="N7406" s="560"/>
      <c r="O7406" s="560"/>
      <c r="P7406" s="560"/>
      <c r="Q7406" s="560"/>
      <c r="R7406" s="560"/>
      <c r="S7406" s="560"/>
      <c r="T7406" s="560"/>
      <c r="U7406" s="560"/>
    </row>
    <row r="7407" spans="1:21">
      <c r="A7407" s="593">
        <f t="shared" si="690"/>
        <v>41583</v>
      </c>
      <c r="B7407" s="594">
        <v>41583.583761805552</v>
      </c>
      <c r="C7407" s="560">
        <f t="shared" si="691"/>
        <v>2013</v>
      </c>
      <c r="D7407" s="560">
        <f t="shared" si="692"/>
        <v>11</v>
      </c>
      <c r="E7407" s="560">
        <f t="shared" si="693"/>
        <v>5</v>
      </c>
      <c r="F7407" s="560">
        <f t="shared" si="694"/>
        <v>14</v>
      </c>
      <c r="G7407" s="595">
        <f t="shared" si="695"/>
        <v>3</v>
      </c>
      <c r="H7407" s="590">
        <f>CHOOSE('Output Sheet'!$B$4,'8760 Data'!J7407,'8760 Data'!K7407,'8760 Data'!L7407,'8760 Data'!M7407,'8760 Data'!N7407,'8760 Data'!O7407,'8760 Data'!P7407,'8760 Data'!Q7407,'8760 Data'!R7407,'8760 Data'!S7407,'8760 Data'!T7407,'8760 Data'!U7407)</f>
        <v>0</v>
      </c>
      <c r="I7407" s="591" t="e">
        <f>H7407/'Output Sheet'!$B$8</f>
        <v>#DIV/0!</v>
      </c>
      <c r="J7407" s="596"/>
      <c r="K7407" s="560"/>
      <c r="L7407" s="560"/>
      <c r="M7407" s="560"/>
      <c r="N7407" s="560"/>
      <c r="O7407" s="560"/>
      <c r="P7407" s="560"/>
      <c r="Q7407" s="560"/>
      <c r="R7407" s="560"/>
      <c r="S7407" s="560"/>
      <c r="T7407" s="560"/>
      <c r="U7407" s="560"/>
    </row>
    <row r="7408" spans="1:21">
      <c r="A7408" s="593">
        <f t="shared" si="690"/>
        <v>41583</v>
      </c>
      <c r="B7408" s="594">
        <v>41583.625428530089</v>
      </c>
      <c r="C7408" s="560">
        <f t="shared" si="691"/>
        <v>2013</v>
      </c>
      <c r="D7408" s="560">
        <f t="shared" si="692"/>
        <v>11</v>
      </c>
      <c r="E7408" s="560">
        <f t="shared" si="693"/>
        <v>5</v>
      </c>
      <c r="F7408" s="560">
        <f t="shared" si="694"/>
        <v>15</v>
      </c>
      <c r="G7408" s="595">
        <f t="shared" si="695"/>
        <v>3</v>
      </c>
      <c r="H7408" s="590">
        <f>CHOOSE('Output Sheet'!$B$4,'8760 Data'!J7408,'8760 Data'!K7408,'8760 Data'!L7408,'8760 Data'!M7408,'8760 Data'!N7408,'8760 Data'!O7408,'8760 Data'!P7408,'8760 Data'!Q7408,'8760 Data'!R7408,'8760 Data'!S7408,'8760 Data'!T7408,'8760 Data'!U7408)</f>
        <v>0</v>
      </c>
      <c r="I7408" s="591" t="e">
        <f>H7408/'Output Sheet'!$B$8</f>
        <v>#DIV/0!</v>
      </c>
      <c r="J7408" s="596"/>
      <c r="K7408" s="560"/>
      <c r="L7408" s="560"/>
      <c r="M7408" s="560"/>
      <c r="N7408" s="560"/>
      <c r="O7408" s="560"/>
      <c r="P7408" s="560"/>
      <c r="Q7408" s="560"/>
      <c r="R7408" s="560"/>
      <c r="S7408" s="560"/>
      <c r="T7408" s="560"/>
      <c r="U7408" s="560"/>
    </row>
    <row r="7409" spans="1:21">
      <c r="A7409" s="593">
        <f t="shared" si="690"/>
        <v>41583</v>
      </c>
      <c r="B7409" s="594">
        <v>41583.667095254626</v>
      </c>
      <c r="C7409" s="560">
        <f t="shared" si="691"/>
        <v>2013</v>
      </c>
      <c r="D7409" s="560">
        <f t="shared" si="692"/>
        <v>11</v>
      </c>
      <c r="E7409" s="560">
        <f t="shared" si="693"/>
        <v>5</v>
      </c>
      <c r="F7409" s="560">
        <f t="shared" si="694"/>
        <v>16</v>
      </c>
      <c r="G7409" s="595">
        <f t="shared" si="695"/>
        <v>3</v>
      </c>
      <c r="H7409" s="590">
        <f>CHOOSE('Output Sheet'!$B$4,'8760 Data'!J7409,'8760 Data'!K7409,'8760 Data'!L7409,'8760 Data'!M7409,'8760 Data'!N7409,'8760 Data'!O7409,'8760 Data'!P7409,'8760 Data'!Q7409,'8760 Data'!R7409,'8760 Data'!S7409,'8760 Data'!T7409,'8760 Data'!U7409)</f>
        <v>0</v>
      </c>
      <c r="I7409" s="591" t="e">
        <f>H7409/'Output Sheet'!$B$8</f>
        <v>#DIV/0!</v>
      </c>
      <c r="J7409" s="596"/>
      <c r="K7409" s="560"/>
      <c r="L7409" s="560"/>
      <c r="M7409" s="560"/>
      <c r="N7409" s="560"/>
      <c r="O7409" s="560"/>
      <c r="P7409" s="560"/>
      <c r="Q7409" s="560"/>
      <c r="R7409" s="560"/>
      <c r="S7409" s="560"/>
      <c r="T7409" s="560"/>
      <c r="U7409" s="560"/>
    </row>
    <row r="7410" spans="1:21">
      <c r="A7410" s="593">
        <f t="shared" si="690"/>
        <v>41583</v>
      </c>
      <c r="B7410" s="594">
        <v>41583.708761979164</v>
      </c>
      <c r="C7410" s="560">
        <f t="shared" si="691"/>
        <v>2013</v>
      </c>
      <c r="D7410" s="560">
        <f t="shared" si="692"/>
        <v>11</v>
      </c>
      <c r="E7410" s="560">
        <f t="shared" si="693"/>
        <v>5</v>
      </c>
      <c r="F7410" s="560">
        <f t="shared" si="694"/>
        <v>17</v>
      </c>
      <c r="G7410" s="595">
        <f t="shared" si="695"/>
        <v>3</v>
      </c>
      <c r="H7410" s="590">
        <f>CHOOSE('Output Sheet'!$B$4,'8760 Data'!J7410,'8760 Data'!K7410,'8760 Data'!L7410,'8760 Data'!M7410,'8760 Data'!N7410,'8760 Data'!O7410,'8760 Data'!P7410,'8760 Data'!Q7410,'8760 Data'!R7410,'8760 Data'!S7410,'8760 Data'!T7410,'8760 Data'!U7410)</f>
        <v>0</v>
      </c>
      <c r="I7410" s="591" t="e">
        <f>H7410/'Output Sheet'!$B$8</f>
        <v>#DIV/0!</v>
      </c>
      <c r="J7410" s="596"/>
      <c r="K7410" s="560"/>
      <c r="L7410" s="560"/>
      <c r="M7410" s="560"/>
      <c r="N7410" s="560"/>
      <c r="O7410" s="560"/>
      <c r="P7410" s="560"/>
      <c r="Q7410" s="560"/>
      <c r="R7410" s="560"/>
      <c r="S7410" s="560"/>
      <c r="T7410" s="560"/>
      <c r="U7410" s="560"/>
    </row>
    <row r="7411" spans="1:21">
      <c r="A7411" s="593">
        <f t="shared" si="690"/>
        <v>41583</v>
      </c>
      <c r="B7411" s="594">
        <v>41583.750428703701</v>
      </c>
      <c r="C7411" s="560">
        <f t="shared" si="691"/>
        <v>2013</v>
      </c>
      <c r="D7411" s="560">
        <f t="shared" si="692"/>
        <v>11</v>
      </c>
      <c r="E7411" s="560">
        <f t="shared" si="693"/>
        <v>5</v>
      </c>
      <c r="F7411" s="560">
        <f t="shared" si="694"/>
        <v>18</v>
      </c>
      <c r="G7411" s="595">
        <f t="shared" si="695"/>
        <v>3</v>
      </c>
      <c r="H7411" s="590">
        <f>CHOOSE('Output Sheet'!$B$4,'8760 Data'!J7411,'8760 Data'!K7411,'8760 Data'!L7411,'8760 Data'!M7411,'8760 Data'!N7411,'8760 Data'!O7411,'8760 Data'!P7411,'8760 Data'!Q7411,'8760 Data'!R7411,'8760 Data'!S7411,'8760 Data'!T7411,'8760 Data'!U7411)</f>
        <v>0</v>
      </c>
      <c r="I7411" s="591" t="e">
        <f>H7411/'Output Sheet'!$B$8</f>
        <v>#DIV/0!</v>
      </c>
      <c r="J7411" s="596"/>
      <c r="K7411" s="560"/>
      <c r="L7411" s="560"/>
      <c r="M7411" s="560"/>
      <c r="N7411" s="560"/>
      <c r="O7411" s="560"/>
      <c r="P7411" s="560"/>
      <c r="Q7411" s="560"/>
      <c r="R7411" s="560"/>
      <c r="S7411" s="560"/>
      <c r="T7411" s="560"/>
      <c r="U7411" s="560"/>
    </row>
    <row r="7412" spans="1:21">
      <c r="A7412" s="593">
        <f t="shared" si="690"/>
        <v>41583</v>
      </c>
      <c r="B7412" s="594">
        <v>41583.792095428238</v>
      </c>
      <c r="C7412" s="560">
        <f t="shared" si="691"/>
        <v>2013</v>
      </c>
      <c r="D7412" s="560">
        <f t="shared" si="692"/>
        <v>11</v>
      </c>
      <c r="E7412" s="560">
        <f t="shared" si="693"/>
        <v>5</v>
      </c>
      <c r="F7412" s="560">
        <f t="shared" si="694"/>
        <v>19</v>
      </c>
      <c r="G7412" s="595">
        <f t="shared" si="695"/>
        <v>3</v>
      </c>
      <c r="H7412" s="590">
        <f>CHOOSE('Output Sheet'!$B$4,'8760 Data'!J7412,'8760 Data'!K7412,'8760 Data'!L7412,'8760 Data'!M7412,'8760 Data'!N7412,'8760 Data'!O7412,'8760 Data'!P7412,'8760 Data'!Q7412,'8760 Data'!R7412,'8760 Data'!S7412,'8760 Data'!T7412,'8760 Data'!U7412)</f>
        <v>0</v>
      </c>
      <c r="I7412" s="591" t="e">
        <f>H7412/'Output Sheet'!$B$8</f>
        <v>#DIV/0!</v>
      </c>
      <c r="J7412" s="596"/>
      <c r="K7412" s="560"/>
      <c r="L7412" s="560"/>
      <c r="M7412" s="560"/>
      <c r="N7412" s="560"/>
      <c r="O7412" s="560"/>
      <c r="P7412" s="560"/>
      <c r="Q7412" s="560"/>
      <c r="R7412" s="560"/>
      <c r="S7412" s="560"/>
      <c r="T7412" s="560"/>
      <c r="U7412" s="560"/>
    </row>
    <row r="7413" spans="1:21">
      <c r="A7413" s="593">
        <f t="shared" si="690"/>
        <v>41583</v>
      </c>
      <c r="B7413" s="594">
        <v>41583.833762152775</v>
      </c>
      <c r="C7413" s="560">
        <f t="shared" si="691"/>
        <v>2013</v>
      </c>
      <c r="D7413" s="560">
        <f t="shared" si="692"/>
        <v>11</v>
      </c>
      <c r="E7413" s="560">
        <f t="shared" si="693"/>
        <v>5</v>
      </c>
      <c r="F7413" s="560">
        <f t="shared" si="694"/>
        <v>20</v>
      </c>
      <c r="G7413" s="595">
        <f t="shared" si="695"/>
        <v>3</v>
      </c>
      <c r="H7413" s="590">
        <f>CHOOSE('Output Sheet'!$B$4,'8760 Data'!J7413,'8760 Data'!K7413,'8760 Data'!L7413,'8760 Data'!M7413,'8760 Data'!N7413,'8760 Data'!O7413,'8760 Data'!P7413,'8760 Data'!Q7413,'8760 Data'!R7413,'8760 Data'!S7413,'8760 Data'!T7413,'8760 Data'!U7413)</f>
        <v>0</v>
      </c>
      <c r="I7413" s="591" t="e">
        <f>H7413/'Output Sheet'!$B$8</f>
        <v>#DIV/0!</v>
      </c>
      <c r="J7413" s="596"/>
      <c r="K7413" s="560"/>
      <c r="L7413" s="560"/>
      <c r="M7413" s="560"/>
      <c r="N7413" s="560"/>
      <c r="O7413" s="560"/>
      <c r="P7413" s="560"/>
      <c r="Q7413" s="560"/>
      <c r="R7413" s="560"/>
      <c r="S7413" s="560"/>
      <c r="T7413" s="560"/>
      <c r="U7413" s="560"/>
    </row>
    <row r="7414" spans="1:21">
      <c r="A7414" s="593">
        <f t="shared" si="690"/>
        <v>41583</v>
      </c>
      <c r="B7414" s="594">
        <v>41583.875428877313</v>
      </c>
      <c r="C7414" s="560">
        <f t="shared" si="691"/>
        <v>2013</v>
      </c>
      <c r="D7414" s="560">
        <f t="shared" si="692"/>
        <v>11</v>
      </c>
      <c r="E7414" s="560">
        <f t="shared" si="693"/>
        <v>5</v>
      </c>
      <c r="F7414" s="560">
        <f t="shared" si="694"/>
        <v>21</v>
      </c>
      <c r="G7414" s="595">
        <f t="shared" si="695"/>
        <v>3</v>
      </c>
      <c r="H7414" s="590">
        <f>CHOOSE('Output Sheet'!$B$4,'8760 Data'!J7414,'8760 Data'!K7414,'8760 Data'!L7414,'8760 Data'!M7414,'8760 Data'!N7414,'8760 Data'!O7414,'8760 Data'!P7414,'8760 Data'!Q7414,'8760 Data'!R7414,'8760 Data'!S7414,'8760 Data'!T7414,'8760 Data'!U7414)</f>
        <v>0</v>
      </c>
      <c r="I7414" s="591" t="e">
        <f>H7414/'Output Sheet'!$B$8</f>
        <v>#DIV/0!</v>
      </c>
      <c r="J7414" s="596"/>
      <c r="K7414" s="560"/>
      <c r="L7414" s="560"/>
      <c r="M7414" s="560"/>
      <c r="N7414" s="560"/>
      <c r="O7414" s="560"/>
      <c r="P7414" s="560"/>
      <c r="Q7414" s="560"/>
      <c r="R7414" s="560"/>
      <c r="S7414" s="560"/>
      <c r="T7414" s="560"/>
      <c r="U7414" s="560"/>
    </row>
    <row r="7415" spans="1:21">
      <c r="A7415" s="593">
        <f t="shared" si="690"/>
        <v>41583</v>
      </c>
      <c r="B7415" s="594">
        <v>41583.91709560185</v>
      </c>
      <c r="C7415" s="560">
        <f t="shared" si="691"/>
        <v>2013</v>
      </c>
      <c r="D7415" s="560">
        <f t="shared" si="692"/>
        <v>11</v>
      </c>
      <c r="E7415" s="560">
        <f t="shared" si="693"/>
        <v>5</v>
      </c>
      <c r="F7415" s="560">
        <f t="shared" si="694"/>
        <v>22</v>
      </c>
      <c r="G7415" s="595">
        <f t="shared" si="695"/>
        <v>3</v>
      </c>
      <c r="H7415" s="590">
        <f>CHOOSE('Output Sheet'!$B$4,'8760 Data'!J7415,'8760 Data'!K7415,'8760 Data'!L7415,'8760 Data'!M7415,'8760 Data'!N7415,'8760 Data'!O7415,'8760 Data'!P7415,'8760 Data'!Q7415,'8760 Data'!R7415,'8760 Data'!S7415,'8760 Data'!T7415,'8760 Data'!U7415)</f>
        <v>0</v>
      </c>
      <c r="I7415" s="591" t="e">
        <f>H7415/'Output Sheet'!$B$8</f>
        <v>#DIV/0!</v>
      </c>
      <c r="J7415" s="596"/>
      <c r="K7415" s="560"/>
      <c r="L7415" s="560"/>
      <c r="M7415" s="560"/>
      <c r="N7415" s="560"/>
      <c r="O7415" s="560"/>
      <c r="P7415" s="560"/>
      <c r="Q7415" s="560"/>
      <c r="R7415" s="560"/>
      <c r="S7415" s="560"/>
      <c r="T7415" s="560"/>
      <c r="U7415" s="560"/>
    </row>
    <row r="7416" spans="1:21">
      <c r="A7416" s="593">
        <f t="shared" si="690"/>
        <v>41583</v>
      </c>
      <c r="B7416" s="594">
        <v>41583.958762326387</v>
      </c>
      <c r="C7416" s="560">
        <f t="shared" si="691"/>
        <v>2013</v>
      </c>
      <c r="D7416" s="560">
        <f t="shared" si="692"/>
        <v>11</v>
      </c>
      <c r="E7416" s="560">
        <f t="shared" si="693"/>
        <v>5</v>
      </c>
      <c r="F7416" s="560">
        <f t="shared" si="694"/>
        <v>23</v>
      </c>
      <c r="G7416" s="595">
        <f t="shared" si="695"/>
        <v>3</v>
      </c>
      <c r="H7416" s="590">
        <f>CHOOSE('Output Sheet'!$B$4,'8760 Data'!J7416,'8760 Data'!K7416,'8760 Data'!L7416,'8760 Data'!M7416,'8760 Data'!N7416,'8760 Data'!O7416,'8760 Data'!P7416,'8760 Data'!Q7416,'8760 Data'!R7416,'8760 Data'!S7416,'8760 Data'!T7416,'8760 Data'!U7416)</f>
        <v>0</v>
      </c>
      <c r="I7416" s="591" t="e">
        <f>H7416/'Output Sheet'!$B$8</f>
        <v>#DIV/0!</v>
      </c>
      <c r="J7416" s="596"/>
      <c r="K7416" s="560"/>
      <c r="L7416" s="560"/>
      <c r="M7416" s="560"/>
      <c r="N7416" s="560"/>
      <c r="O7416" s="560"/>
      <c r="P7416" s="560"/>
      <c r="Q7416" s="560"/>
      <c r="R7416" s="560"/>
      <c r="S7416" s="560"/>
      <c r="T7416" s="560"/>
      <c r="U7416" s="560"/>
    </row>
    <row r="7417" spans="1:21">
      <c r="A7417" s="593">
        <f t="shared" si="690"/>
        <v>41584</v>
      </c>
      <c r="B7417" s="594">
        <v>41584.000429050924</v>
      </c>
      <c r="C7417" s="560">
        <f t="shared" si="691"/>
        <v>2013</v>
      </c>
      <c r="D7417" s="560">
        <f t="shared" si="692"/>
        <v>11</v>
      </c>
      <c r="E7417" s="560">
        <f t="shared" si="693"/>
        <v>6</v>
      </c>
      <c r="F7417" s="560">
        <f t="shared" si="694"/>
        <v>24</v>
      </c>
      <c r="G7417" s="595">
        <f t="shared" si="695"/>
        <v>4</v>
      </c>
      <c r="H7417" s="590">
        <f>CHOOSE('Output Sheet'!$B$4,'8760 Data'!J7417,'8760 Data'!K7417,'8760 Data'!L7417,'8760 Data'!M7417,'8760 Data'!N7417,'8760 Data'!O7417,'8760 Data'!P7417,'8760 Data'!Q7417,'8760 Data'!R7417,'8760 Data'!S7417,'8760 Data'!T7417,'8760 Data'!U7417)</f>
        <v>0</v>
      </c>
      <c r="I7417" s="591" t="e">
        <f>H7417/'Output Sheet'!$B$8</f>
        <v>#DIV/0!</v>
      </c>
      <c r="J7417" s="596"/>
      <c r="K7417" s="560"/>
      <c r="L7417" s="560"/>
      <c r="M7417" s="560"/>
      <c r="N7417" s="560"/>
      <c r="O7417" s="560"/>
      <c r="P7417" s="560"/>
      <c r="Q7417" s="560"/>
      <c r="R7417" s="560"/>
      <c r="S7417" s="560"/>
      <c r="T7417" s="560"/>
      <c r="U7417" s="560"/>
    </row>
    <row r="7418" spans="1:21">
      <c r="A7418" s="593">
        <f t="shared" si="690"/>
        <v>41584</v>
      </c>
      <c r="B7418" s="594">
        <v>41584.042095775461</v>
      </c>
      <c r="C7418" s="560">
        <f t="shared" si="691"/>
        <v>2013</v>
      </c>
      <c r="D7418" s="560">
        <f t="shared" si="692"/>
        <v>11</v>
      </c>
      <c r="E7418" s="560">
        <f t="shared" si="693"/>
        <v>6</v>
      </c>
      <c r="F7418" s="560">
        <f t="shared" si="694"/>
        <v>1</v>
      </c>
      <c r="G7418" s="595">
        <f t="shared" si="695"/>
        <v>4</v>
      </c>
      <c r="H7418" s="590">
        <f>CHOOSE('Output Sheet'!$B$4,'8760 Data'!J7418,'8760 Data'!K7418,'8760 Data'!L7418,'8760 Data'!M7418,'8760 Data'!N7418,'8760 Data'!O7418,'8760 Data'!P7418,'8760 Data'!Q7418,'8760 Data'!R7418,'8760 Data'!S7418,'8760 Data'!T7418,'8760 Data'!U7418)</f>
        <v>0</v>
      </c>
      <c r="I7418" s="591" t="e">
        <f>H7418/'Output Sheet'!$B$8</f>
        <v>#DIV/0!</v>
      </c>
      <c r="J7418" s="596"/>
      <c r="K7418" s="560"/>
      <c r="L7418" s="560"/>
      <c r="M7418" s="560"/>
      <c r="N7418" s="560"/>
      <c r="O7418" s="560"/>
      <c r="P7418" s="560"/>
      <c r="Q7418" s="560"/>
      <c r="R7418" s="560"/>
      <c r="S7418" s="560"/>
      <c r="T7418" s="560"/>
      <c r="U7418" s="560"/>
    </row>
    <row r="7419" spans="1:21">
      <c r="A7419" s="593">
        <f t="shared" si="690"/>
        <v>41584</v>
      </c>
      <c r="B7419" s="594">
        <v>41584.083762499999</v>
      </c>
      <c r="C7419" s="560">
        <f t="shared" si="691"/>
        <v>2013</v>
      </c>
      <c r="D7419" s="560">
        <f t="shared" si="692"/>
        <v>11</v>
      </c>
      <c r="E7419" s="560">
        <f t="shared" si="693"/>
        <v>6</v>
      </c>
      <c r="F7419" s="560">
        <f t="shared" si="694"/>
        <v>2</v>
      </c>
      <c r="G7419" s="595">
        <f t="shared" si="695"/>
        <v>4</v>
      </c>
      <c r="H7419" s="590">
        <f>CHOOSE('Output Sheet'!$B$4,'8760 Data'!J7419,'8760 Data'!K7419,'8760 Data'!L7419,'8760 Data'!M7419,'8760 Data'!N7419,'8760 Data'!O7419,'8760 Data'!P7419,'8760 Data'!Q7419,'8760 Data'!R7419,'8760 Data'!S7419,'8760 Data'!T7419,'8760 Data'!U7419)</f>
        <v>0</v>
      </c>
      <c r="I7419" s="591" t="e">
        <f>H7419/'Output Sheet'!$B$8</f>
        <v>#DIV/0!</v>
      </c>
      <c r="J7419" s="596"/>
      <c r="K7419" s="560"/>
      <c r="L7419" s="560"/>
      <c r="M7419" s="560"/>
      <c r="N7419" s="560"/>
      <c r="O7419" s="560"/>
      <c r="P7419" s="560"/>
      <c r="Q7419" s="560"/>
      <c r="R7419" s="560"/>
      <c r="S7419" s="560"/>
      <c r="T7419" s="560"/>
      <c r="U7419" s="560"/>
    </row>
    <row r="7420" spans="1:21">
      <c r="A7420" s="593">
        <f t="shared" si="690"/>
        <v>41584</v>
      </c>
      <c r="B7420" s="594">
        <v>41584.125429224536</v>
      </c>
      <c r="C7420" s="560">
        <f t="shared" si="691"/>
        <v>2013</v>
      </c>
      <c r="D7420" s="560">
        <f t="shared" si="692"/>
        <v>11</v>
      </c>
      <c r="E7420" s="560">
        <f t="shared" si="693"/>
        <v>6</v>
      </c>
      <c r="F7420" s="560">
        <f t="shared" si="694"/>
        <v>3</v>
      </c>
      <c r="G7420" s="595">
        <f t="shared" si="695"/>
        <v>4</v>
      </c>
      <c r="H7420" s="590">
        <f>CHOOSE('Output Sheet'!$B$4,'8760 Data'!J7420,'8760 Data'!K7420,'8760 Data'!L7420,'8760 Data'!M7420,'8760 Data'!N7420,'8760 Data'!O7420,'8760 Data'!P7420,'8760 Data'!Q7420,'8760 Data'!R7420,'8760 Data'!S7420,'8760 Data'!T7420,'8760 Data'!U7420)</f>
        <v>0</v>
      </c>
      <c r="I7420" s="591" t="e">
        <f>H7420/'Output Sheet'!$B$8</f>
        <v>#DIV/0!</v>
      </c>
      <c r="J7420" s="596"/>
      <c r="K7420" s="560"/>
      <c r="L7420" s="560"/>
      <c r="M7420" s="560"/>
      <c r="N7420" s="560"/>
      <c r="O7420" s="560"/>
      <c r="P7420" s="560"/>
      <c r="Q7420" s="560"/>
      <c r="R7420" s="560"/>
      <c r="S7420" s="560"/>
      <c r="T7420" s="560"/>
      <c r="U7420" s="560"/>
    </row>
    <row r="7421" spans="1:21">
      <c r="A7421" s="593">
        <f t="shared" si="690"/>
        <v>41584</v>
      </c>
      <c r="B7421" s="594">
        <v>41584.167095949073</v>
      </c>
      <c r="C7421" s="560">
        <f t="shared" si="691"/>
        <v>2013</v>
      </c>
      <c r="D7421" s="560">
        <f t="shared" si="692"/>
        <v>11</v>
      </c>
      <c r="E7421" s="560">
        <f t="shared" si="693"/>
        <v>6</v>
      </c>
      <c r="F7421" s="560">
        <f t="shared" si="694"/>
        <v>4</v>
      </c>
      <c r="G7421" s="595">
        <f t="shared" si="695"/>
        <v>4</v>
      </c>
      <c r="H7421" s="590">
        <f>CHOOSE('Output Sheet'!$B$4,'8760 Data'!J7421,'8760 Data'!K7421,'8760 Data'!L7421,'8760 Data'!M7421,'8760 Data'!N7421,'8760 Data'!O7421,'8760 Data'!P7421,'8760 Data'!Q7421,'8760 Data'!R7421,'8760 Data'!S7421,'8760 Data'!T7421,'8760 Data'!U7421)</f>
        <v>0</v>
      </c>
      <c r="I7421" s="591" t="e">
        <f>H7421/'Output Sheet'!$B$8</f>
        <v>#DIV/0!</v>
      </c>
      <c r="J7421" s="596"/>
      <c r="K7421" s="560"/>
      <c r="L7421" s="560"/>
      <c r="M7421" s="560"/>
      <c r="N7421" s="560"/>
      <c r="O7421" s="560"/>
      <c r="P7421" s="560"/>
      <c r="Q7421" s="560"/>
      <c r="R7421" s="560"/>
      <c r="S7421" s="560"/>
      <c r="T7421" s="560"/>
      <c r="U7421" s="560"/>
    </row>
    <row r="7422" spans="1:21">
      <c r="A7422" s="593">
        <f t="shared" si="690"/>
        <v>41584</v>
      </c>
      <c r="B7422" s="594">
        <v>41584.20876267361</v>
      </c>
      <c r="C7422" s="560">
        <f t="shared" si="691"/>
        <v>2013</v>
      </c>
      <c r="D7422" s="560">
        <f t="shared" si="692"/>
        <v>11</v>
      </c>
      <c r="E7422" s="560">
        <f t="shared" si="693"/>
        <v>6</v>
      </c>
      <c r="F7422" s="560">
        <f t="shared" si="694"/>
        <v>5</v>
      </c>
      <c r="G7422" s="595">
        <f t="shared" si="695"/>
        <v>4</v>
      </c>
      <c r="H7422" s="590">
        <f>CHOOSE('Output Sheet'!$B$4,'8760 Data'!J7422,'8760 Data'!K7422,'8760 Data'!L7422,'8760 Data'!M7422,'8760 Data'!N7422,'8760 Data'!O7422,'8760 Data'!P7422,'8760 Data'!Q7422,'8760 Data'!R7422,'8760 Data'!S7422,'8760 Data'!T7422,'8760 Data'!U7422)</f>
        <v>0</v>
      </c>
      <c r="I7422" s="591" t="e">
        <f>H7422/'Output Sheet'!$B$8</f>
        <v>#DIV/0!</v>
      </c>
      <c r="J7422" s="596"/>
      <c r="K7422" s="560"/>
      <c r="L7422" s="560"/>
      <c r="M7422" s="560"/>
      <c r="N7422" s="560"/>
      <c r="O7422" s="560"/>
      <c r="P7422" s="560"/>
      <c r="Q7422" s="560"/>
      <c r="R7422" s="560"/>
      <c r="S7422" s="560"/>
      <c r="T7422" s="560"/>
      <c r="U7422" s="560"/>
    </row>
    <row r="7423" spans="1:21">
      <c r="A7423" s="593">
        <f t="shared" si="690"/>
        <v>41584</v>
      </c>
      <c r="B7423" s="594">
        <v>41584.250429398147</v>
      </c>
      <c r="C7423" s="560">
        <f t="shared" si="691"/>
        <v>2013</v>
      </c>
      <c r="D7423" s="560">
        <f t="shared" si="692"/>
        <v>11</v>
      </c>
      <c r="E7423" s="560">
        <f t="shared" si="693"/>
        <v>6</v>
      </c>
      <c r="F7423" s="560">
        <f t="shared" si="694"/>
        <v>6</v>
      </c>
      <c r="G7423" s="595">
        <f t="shared" si="695"/>
        <v>4</v>
      </c>
      <c r="H7423" s="590">
        <f>CHOOSE('Output Sheet'!$B$4,'8760 Data'!J7423,'8760 Data'!K7423,'8760 Data'!L7423,'8760 Data'!M7423,'8760 Data'!N7423,'8760 Data'!O7423,'8760 Data'!P7423,'8760 Data'!Q7423,'8760 Data'!R7423,'8760 Data'!S7423,'8760 Data'!T7423,'8760 Data'!U7423)</f>
        <v>0</v>
      </c>
      <c r="I7423" s="591" t="e">
        <f>H7423/'Output Sheet'!$B$8</f>
        <v>#DIV/0!</v>
      </c>
      <c r="J7423" s="596"/>
      <c r="K7423" s="560"/>
      <c r="L7423" s="560"/>
      <c r="M7423" s="560"/>
      <c r="N7423" s="560"/>
      <c r="O7423" s="560"/>
      <c r="P7423" s="560"/>
      <c r="Q7423" s="560"/>
      <c r="R7423" s="560"/>
      <c r="S7423" s="560"/>
      <c r="T7423" s="560"/>
      <c r="U7423" s="560"/>
    </row>
    <row r="7424" spans="1:21">
      <c r="A7424" s="593">
        <f t="shared" si="690"/>
        <v>41584</v>
      </c>
      <c r="B7424" s="594">
        <v>41584.292096122685</v>
      </c>
      <c r="C7424" s="560">
        <f t="shared" si="691"/>
        <v>2013</v>
      </c>
      <c r="D7424" s="560">
        <f t="shared" si="692"/>
        <v>11</v>
      </c>
      <c r="E7424" s="560">
        <f t="shared" si="693"/>
        <v>6</v>
      </c>
      <c r="F7424" s="560">
        <f t="shared" si="694"/>
        <v>7</v>
      </c>
      <c r="G7424" s="595">
        <f t="shared" si="695"/>
        <v>4</v>
      </c>
      <c r="H7424" s="590">
        <f>CHOOSE('Output Sheet'!$B$4,'8760 Data'!J7424,'8760 Data'!K7424,'8760 Data'!L7424,'8760 Data'!M7424,'8760 Data'!N7424,'8760 Data'!O7424,'8760 Data'!P7424,'8760 Data'!Q7424,'8760 Data'!R7424,'8760 Data'!S7424,'8760 Data'!T7424,'8760 Data'!U7424)</f>
        <v>0</v>
      </c>
      <c r="I7424" s="591" t="e">
        <f>H7424/'Output Sheet'!$B$8</f>
        <v>#DIV/0!</v>
      </c>
      <c r="J7424" s="596"/>
      <c r="K7424" s="560"/>
      <c r="L7424" s="560"/>
      <c r="M7424" s="560"/>
      <c r="N7424" s="560"/>
      <c r="O7424" s="560"/>
      <c r="P7424" s="560"/>
      <c r="Q7424" s="560"/>
      <c r="R7424" s="560"/>
      <c r="S7424" s="560"/>
      <c r="T7424" s="560"/>
      <c r="U7424" s="560"/>
    </row>
    <row r="7425" spans="1:21">
      <c r="A7425" s="593">
        <f t="shared" si="690"/>
        <v>41584</v>
      </c>
      <c r="B7425" s="594">
        <v>41584.333762847222</v>
      </c>
      <c r="C7425" s="560">
        <f t="shared" si="691"/>
        <v>2013</v>
      </c>
      <c r="D7425" s="560">
        <f t="shared" si="692"/>
        <v>11</v>
      </c>
      <c r="E7425" s="560">
        <f t="shared" si="693"/>
        <v>6</v>
      </c>
      <c r="F7425" s="560">
        <f t="shared" si="694"/>
        <v>8</v>
      </c>
      <c r="G7425" s="595">
        <f t="shared" si="695"/>
        <v>4</v>
      </c>
      <c r="H7425" s="590">
        <f>CHOOSE('Output Sheet'!$B$4,'8760 Data'!J7425,'8760 Data'!K7425,'8760 Data'!L7425,'8760 Data'!M7425,'8760 Data'!N7425,'8760 Data'!O7425,'8760 Data'!P7425,'8760 Data'!Q7425,'8760 Data'!R7425,'8760 Data'!S7425,'8760 Data'!T7425,'8760 Data'!U7425)</f>
        <v>0</v>
      </c>
      <c r="I7425" s="591" t="e">
        <f>H7425/'Output Sheet'!$B$8</f>
        <v>#DIV/0!</v>
      </c>
      <c r="J7425" s="596"/>
      <c r="K7425" s="560"/>
      <c r="L7425" s="560"/>
      <c r="M7425" s="560"/>
      <c r="N7425" s="560"/>
      <c r="O7425" s="560"/>
      <c r="P7425" s="560"/>
      <c r="Q7425" s="560"/>
      <c r="R7425" s="560"/>
      <c r="S7425" s="560"/>
      <c r="T7425" s="560"/>
      <c r="U7425" s="560"/>
    </row>
    <row r="7426" spans="1:21">
      <c r="A7426" s="593">
        <f t="shared" si="690"/>
        <v>41584</v>
      </c>
      <c r="B7426" s="594">
        <v>41584.375429571759</v>
      </c>
      <c r="C7426" s="560">
        <f t="shared" si="691"/>
        <v>2013</v>
      </c>
      <c r="D7426" s="560">
        <f t="shared" si="692"/>
        <v>11</v>
      </c>
      <c r="E7426" s="560">
        <f t="shared" si="693"/>
        <v>6</v>
      </c>
      <c r="F7426" s="560">
        <f t="shared" si="694"/>
        <v>9</v>
      </c>
      <c r="G7426" s="595">
        <f t="shared" si="695"/>
        <v>4</v>
      </c>
      <c r="H7426" s="590">
        <f>CHOOSE('Output Sheet'!$B$4,'8760 Data'!J7426,'8760 Data'!K7426,'8760 Data'!L7426,'8760 Data'!M7426,'8760 Data'!N7426,'8760 Data'!O7426,'8760 Data'!P7426,'8760 Data'!Q7426,'8760 Data'!R7426,'8760 Data'!S7426,'8760 Data'!T7426,'8760 Data'!U7426)</f>
        <v>0</v>
      </c>
      <c r="I7426" s="591" t="e">
        <f>H7426/'Output Sheet'!$B$8</f>
        <v>#DIV/0!</v>
      </c>
      <c r="J7426" s="596"/>
      <c r="K7426" s="560"/>
      <c r="L7426" s="560"/>
      <c r="M7426" s="560"/>
      <c r="N7426" s="560"/>
      <c r="O7426" s="560"/>
      <c r="P7426" s="560"/>
      <c r="Q7426" s="560"/>
      <c r="R7426" s="560"/>
      <c r="S7426" s="560"/>
      <c r="T7426" s="560"/>
      <c r="U7426" s="560"/>
    </row>
    <row r="7427" spans="1:21">
      <c r="A7427" s="593">
        <f t="shared" ref="A7427:A7490" si="696">DATE(C7427,D7427,E7427)</f>
        <v>41584</v>
      </c>
      <c r="B7427" s="594">
        <v>41584.417096296296</v>
      </c>
      <c r="C7427" s="560">
        <f t="shared" ref="C7427:C7490" si="697">YEAR(B7427)</f>
        <v>2013</v>
      </c>
      <c r="D7427" s="560">
        <f t="shared" ref="D7427:D7490" si="698">MONTH(B7427)</f>
        <v>11</v>
      </c>
      <c r="E7427" s="560">
        <f t="shared" ref="E7427:E7490" si="699">DAY(B7427)</f>
        <v>6</v>
      </c>
      <c r="F7427" s="560">
        <f t="shared" ref="F7427:F7490" si="700">IF(HOUR(B7427)&lt;&gt;0,HOUR(B7427),24)</f>
        <v>10</v>
      </c>
      <c r="G7427" s="595">
        <f t="shared" ref="G7427:G7490" si="701">WEEKDAY(B7427,1)</f>
        <v>4</v>
      </c>
      <c r="H7427" s="590">
        <f>CHOOSE('Output Sheet'!$B$4,'8760 Data'!J7427,'8760 Data'!K7427,'8760 Data'!L7427,'8760 Data'!M7427,'8760 Data'!N7427,'8760 Data'!O7427,'8760 Data'!P7427,'8760 Data'!Q7427,'8760 Data'!R7427,'8760 Data'!S7427,'8760 Data'!T7427,'8760 Data'!U7427)</f>
        <v>0</v>
      </c>
      <c r="I7427" s="591" t="e">
        <f>H7427/'Output Sheet'!$B$8</f>
        <v>#DIV/0!</v>
      </c>
      <c r="J7427" s="596"/>
      <c r="K7427" s="560"/>
      <c r="L7427" s="560"/>
      <c r="M7427" s="560"/>
      <c r="N7427" s="560"/>
      <c r="O7427" s="560"/>
      <c r="P7427" s="560"/>
      <c r="Q7427" s="560"/>
      <c r="R7427" s="560"/>
      <c r="S7427" s="560"/>
      <c r="T7427" s="560"/>
      <c r="U7427" s="560"/>
    </row>
    <row r="7428" spans="1:21">
      <c r="A7428" s="593">
        <f t="shared" si="696"/>
        <v>41584</v>
      </c>
      <c r="B7428" s="594">
        <v>41584.458763020833</v>
      </c>
      <c r="C7428" s="560">
        <f t="shared" si="697"/>
        <v>2013</v>
      </c>
      <c r="D7428" s="560">
        <f t="shared" si="698"/>
        <v>11</v>
      </c>
      <c r="E7428" s="560">
        <f t="shared" si="699"/>
        <v>6</v>
      </c>
      <c r="F7428" s="560">
        <f t="shared" si="700"/>
        <v>11</v>
      </c>
      <c r="G7428" s="595">
        <f t="shared" si="701"/>
        <v>4</v>
      </c>
      <c r="H7428" s="590">
        <f>CHOOSE('Output Sheet'!$B$4,'8760 Data'!J7428,'8760 Data'!K7428,'8760 Data'!L7428,'8760 Data'!M7428,'8760 Data'!N7428,'8760 Data'!O7428,'8760 Data'!P7428,'8760 Data'!Q7428,'8760 Data'!R7428,'8760 Data'!S7428,'8760 Data'!T7428,'8760 Data'!U7428)</f>
        <v>0</v>
      </c>
      <c r="I7428" s="591" t="e">
        <f>H7428/'Output Sheet'!$B$8</f>
        <v>#DIV/0!</v>
      </c>
      <c r="J7428" s="596"/>
      <c r="K7428" s="560"/>
      <c r="L7428" s="560"/>
      <c r="M7428" s="560"/>
      <c r="N7428" s="560"/>
      <c r="O7428" s="560"/>
      <c r="P7428" s="560"/>
      <c r="Q7428" s="560"/>
      <c r="R7428" s="560"/>
      <c r="S7428" s="560"/>
      <c r="T7428" s="560"/>
      <c r="U7428" s="560"/>
    </row>
    <row r="7429" spans="1:21">
      <c r="A7429" s="593">
        <f t="shared" si="696"/>
        <v>41584</v>
      </c>
      <c r="B7429" s="594">
        <v>41584.500429745371</v>
      </c>
      <c r="C7429" s="560">
        <f t="shared" si="697"/>
        <v>2013</v>
      </c>
      <c r="D7429" s="560">
        <f t="shared" si="698"/>
        <v>11</v>
      </c>
      <c r="E7429" s="560">
        <f t="shared" si="699"/>
        <v>6</v>
      </c>
      <c r="F7429" s="560">
        <f t="shared" si="700"/>
        <v>12</v>
      </c>
      <c r="G7429" s="595">
        <f t="shared" si="701"/>
        <v>4</v>
      </c>
      <c r="H7429" s="590">
        <f>CHOOSE('Output Sheet'!$B$4,'8760 Data'!J7429,'8760 Data'!K7429,'8760 Data'!L7429,'8760 Data'!M7429,'8760 Data'!N7429,'8760 Data'!O7429,'8760 Data'!P7429,'8760 Data'!Q7429,'8760 Data'!R7429,'8760 Data'!S7429,'8760 Data'!T7429,'8760 Data'!U7429)</f>
        <v>0</v>
      </c>
      <c r="I7429" s="591" t="e">
        <f>H7429/'Output Sheet'!$B$8</f>
        <v>#DIV/0!</v>
      </c>
      <c r="J7429" s="596"/>
      <c r="K7429" s="560"/>
      <c r="L7429" s="560"/>
      <c r="M7429" s="560"/>
      <c r="N7429" s="560"/>
      <c r="O7429" s="560"/>
      <c r="P7429" s="560"/>
      <c r="Q7429" s="560"/>
      <c r="R7429" s="560"/>
      <c r="S7429" s="560"/>
      <c r="T7429" s="560"/>
      <c r="U7429" s="560"/>
    </row>
    <row r="7430" spans="1:21">
      <c r="A7430" s="593">
        <f t="shared" si="696"/>
        <v>41584</v>
      </c>
      <c r="B7430" s="594">
        <v>41584.542096469908</v>
      </c>
      <c r="C7430" s="560">
        <f t="shared" si="697"/>
        <v>2013</v>
      </c>
      <c r="D7430" s="560">
        <f t="shared" si="698"/>
        <v>11</v>
      </c>
      <c r="E7430" s="560">
        <f t="shared" si="699"/>
        <v>6</v>
      </c>
      <c r="F7430" s="560">
        <f t="shared" si="700"/>
        <v>13</v>
      </c>
      <c r="G7430" s="595">
        <f t="shared" si="701"/>
        <v>4</v>
      </c>
      <c r="H7430" s="590">
        <f>CHOOSE('Output Sheet'!$B$4,'8760 Data'!J7430,'8760 Data'!K7430,'8760 Data'!L7430,'8760 Data'!M7430,'8760 Data'!N7430,'8760 Data'!O7430,'8760 Data'!P7430,'8760 Data'!Q7430,'8760 Data'!R7430,'8760 Data'!S7430,'8760 Data'!T7430,'8760 Data'!U7430)</f>
        <v>0</v>
      </c>
      <c r="I7430" s="591" t="e">
        <f>H7430/'Output Sheet'!$B$8</f>
        <v>#DIV/0!</v>
      </c>
      <c r="J7430" s="596"/>
      <c r="K7430" s="560"/>
      <c r="L7430" s="560"/>
      <c r="M7430" s="560"/>
      <c r="N7430" s="560"/>
      <c r="O7430" s="560"/>
      <c r="P7430" s="560"/>
      <c r="Q7430" s="560"/>
      <c r="R7430" s="560"/>
      <c r="S7430" s="560"/>
      <c r="T7430" s="560"/>
      <c r="U7430" s="560"/>
    </row>
    <row r="7431" spans="1:21">
      <c r="A7431" s="593">
        <f t="shared" si="696"/>
        <v>41584</v>
      </c>
      <c r="B7431" s="594">
        <v>41584.583763194445</v>
      </c>
      <c r="C7431" s="560">
        <f t="shared" si="697"/>
        <v>2013</v>
      </c>
      <c r="D7431" s="560">
        <f t="shared" si="698"/>
        <v>11</v>
      </c>
      <c r="E7431" s="560">
        <f t="shared" si="699"/>
        <v>6</v>
      </c>
      <c r="F7431" s="560">
        <f t="shared" si="700"/>
        <v>14</v>
      </c>
      <c r="G7431" s="595">
        <f t="shared" si="701"/>
        <v>4</v>
      </c>
      <c r="H7431" s="590">
        <f>CHOOSE('Output Sheet'!$B$4,'8760 Data'!J7431,'8760 Data'!K7431,'8760 Data'!L7431,'8760 Data'!M7431,'8760 Data'!N7431,'8760 Data'!O7431,'8760 Data'!P7431,'8760 Data'!Q7431,'8760 Data'!R7431,'8760 Data'!S7431,'8760 Data'!T7431,'8760 Data'!U7431)</f>
        <v>0</v>
      </c>
      <c r="I7431" s="591" t="e">
        <f>H7431/'Output Sheet'!$B$8</f>
        <v>#DIV/0!</v>
      </c>
      <c r="J7431" s="596"/>
      <c r="K7431" s="560"/>
      <c r="L7431" s="560"/>
      <c r="M7431" s="560"/>
      <c r="N7431" s="560"/>
      <c r="O7431" s="560"/>
      <c r="P7431" s="560"/>
      <c r="Q7431" s="560"/>
      <c r="R7431" s="560"/>
      <c r="S7431" s="560"/>
      <c r="T7431" s="560"/>
      <c r="U7431" s="560"/>
    </row>
    <row r="7432" spans="1:21">
      <c r="A7432" s="593">
        <f t="shared" si="696"/>
        <v>41584</v>
      </c>
      <c r="B7432" s="594">
        <v>41584.625429918982</v>
      </c>
      <c r="C7432" s="560">
        <f t="shared" si="697"/>
        <v>2013</v>
      </c>
      <c r="D7432" s="560">
        <f t="shared" si="698"/>
        <v>11</v>
      </c>
      <c r="E7432" s="560">
        <f t="shared" si="699"/>
        <v>6</v>
      </c>
      <c r="F7432" s="560">
        <f t="shared" si="700"/>
        <v>15</v>
      </c>
      <c r="G7432" s="595">
        <f t="shared" si="701"/>
        <v>4</v>
      </c>
      <c r="H7432" s="590">
        <f>CHOOSE('Output Sheet'!$B$4,'8760 Data'!J7432,'8760 Data'!K7432,'8760 Data'!L7432,'8760 Data'!M7432,'8760 Data'!N7432,'8760 Data'!O7432,'8760 Data'!P7432,'8760 Data'!Q7432,'8760 Data'!R7432,'8760 Data'!S7432,'8760 Data'!T7432,'8760 Data'!U7432)</f>
        <v>0</v>
      </c>
      <c r="I7432" s="591" t="e">
        <f>H7432/'Output Sheet'!$B$8</f>
        <v>#DIV/0!</v>
      </c>
      <c r="J7432" s="596"/>
      <c r="K7432" s="560"/>
      <c r="L7432" s="560"/>
      <c r="M7432" s="560"/>
      <c r="N7432" s="560"/>
      <c r="O7432" s="560"/>
      <c r="P7432" s="560"/>
      <c r="Q7432" s="560"/>
      <c r="R7432" s="560"/>
      <c r="S7432" s="560"/>
      <c r="T7432" s="560"/>
      <c r="U7432" s="560"/>
    </row>
    <row r="7433" spans="1:21">
      <c r="A7433" s="593">
        <f t="shared" si="696"/>
        <v>41584</v>
      </c>
      <c r="B7433" s="594">
        <v>41584.667096643519</v>
      </c>
      <c r="C7433" s="560">
        <f t="shared" si="697"/>
        <v>2013</v>
      </c>
      <c r="D7433" s="560">
        <f t="shared" si="698"/>
        <v>11</v>
      </c>
      <c r="E7433" s="560">
        <f t="shared" si="699"/>
        <v>6</v>
      </c>
      <c r="F7433" s="560">
        <f t="shared" si="700"/>
        <v>16</v>
      </c>
      <c r="G7433" s="595">
        <f t="shared" si="701"/>
        <v>4</v>
      </c>
      <c r="H7433" s="590">
        <f>CHOOSE('Output Sheet'!$B$4,'8760 Data'!J7433,'8760 Data'!K7433,'8760 Data'!L7433,'8760 Data'!M7433,'8760 Data'!N7433,'8760 Data'!O7433,'8760 Data'!P7433,'8760 Data'!Q7433,'8760 Data'!R7433,'8760 Data'!S7433,'8760 Data'!T7433,'8760 Data'!U7433)</f>
        <v>0</v>
      </c>
      <c r="I7433" s="591" t="e">
        <f>H7433/'Output Sheet'!$B$8</f>
        <v>#DIV/0!</v>
      </c>
      <c r="J7433" s="596"/>
      <c r="K7433" s="560"/>
      <c r="L7433" s="560"/>
      <c r="M7433" s="560"/>
      <c r="N7433" s="560"/>
      <c r="O7433" s="560"/>
      <c r="P7433" s="560"/>
      <c r="Q7433" s="560"/>
      <c r="R7433" s="560"/>
      <c r="S7433" s="560"/>
      <c r="T7433" s="560"/>
      <c r="U7433" s="560"/>
    </row>
    <row r="7434" spans="1:21">
      <c r="A7434" s="593">
        <f t="shared" si="696"/>
        <v>41584</v>
      </c>
      <c r="B7434" s="594">
        <v>41584.708763368057</v>
      </c>
      <c r="C7434" s="560">
        <f t="shared" si="697"/>
        <v>2013</v>
      </c>
      <c r="D7434" s="560">
        <f t="shared" si="698"/>
        <v>11</v>
      </c>
      <c r="E7434" s="560">
        <f t="shared" si="699"/>
        <v>6</v>
      </c>
      <c r="F7434" s="560">
        <f t="shared" si="700"/>
        <v>17</v>
      </c>
      <c r="G7434" s="595">
        <f t="shared" si="701"/>
        <v>4</v>
      </c>
      <c r="H7434" s="590">
        <f>CHOOSE('Output Sheet'!$B$4,'8760 Data'!J7434,'8760 Data'!K7434,'8760 Data'!L7434,'8760 Data'!M7434,'8760 Data'!N7434,'8760 Data'!O7434,'8760 Data'!P7434,'8760 Data'!Q7434,'8760 Data'!R7434,'8760 Data'!S7434,'8760 Data'!T7434,'8760 Data'!U7434)</f>
        <v>0</v>
      </c>
      <c r="I7434" s="591" t="e">
        <f>H7434/'Output Sheet'!$B$8</f>
        <v>#DIV/0!</v>
      </c>
      <c r="J7434" s="596"/>
      <c r="K7434" s="560"/>
      <c r="L7434" s="560"/>
      <c r="M7434" s="560"/>
      <c r="N7434" s="560"/>
      <c r="O7434" s="560"/>
      <c r="P7434" s="560"/>
      <c r="Q7434" s="560"/>
      <c r="R7434" s="560"/>
      <c r="S7434" s="560"/>
      <c r="T7434" s="560"/>
      <c r="U7434" s="560"/>
    </row>
    <row r="7435" spans="1:21">
      <c r="A7435" s="593">
        <f t="shared" si="696"/>
        <v>41584</v>
      </c>
      <c r="B7435" s="594">
        <v>41584.750430092594</v>
      </c>
      <c r="C7435" s="560">
        <f t="shared" si="697"/>
        <v>2013</v>
      </c>
      <c r="D7435" s="560">
        <f t="shared" si="698"/>
        <v>11</v>
      </c>
      <c r="E7435" s="560">
        <f t="shared" si="699"/>
        <v>6</v>
      </c>
      <c r="F7435" s="560">
        <f t="shared" si="700"/>
        <v>18</v>
      </c>
      <c r="G7435" s="595">
        <f t="shared" si="701"/>
        <v>4</v>
      </c>
      <c r="H7435" s="590">
        <f>CHOOSE('Output Sheet'!$B$4,'8760 Data'!J7435,'8760 Data'!K7435,'8760 Data'!L7435,'8760 Data'!M7435,'8760 Data'!N7435,'8760 Data'!O7435,'8760 Data'!P7435,'8760 Data'!Q7435,'8760 Data'!R7435,'8760 Data'!S7435,'8760 Data'!T7435,'8760 Data'!U7435)</f>
        <v>0</v>
      </c>
      <c r="I7435" s="591" t="e">
        <f>H7435/'Output Sheet'!$B$8</f>
        <v>#DIV/0!</v>
      </c>
      <c r="J7435" s="596"/>
      <c r="K7435" s="560"/>
      <c r="L7435" s="560"/>
      <c r="M7435" s="560"/>
      <c r="N7435" s="560"/>
      <c r="O7435" s="560"/>
      <c r="P7435" s="560"/>
      <c r="Q7435" s="560"/>
      <c r="R7435" s="560"/>
      <c r="S7435" s="560"/>
      <c r="T7435" s="560"/>
      <c r="U7435" s="560"/>
    </row>
    <row r="7436" spans="1:21">
      <c r="A7436" s="593">
        <f t="shared" si="696"/>
        <v>41584</v>
      </c>
      <c r="B7436" s="594">
        <v>41584.792096817131</v>
      </c>
      <c r="C7436" s="560">
        <f t="shared" si="697"/>
        <v>2013</v>
      </c>
      <c r="D7436" s="560">
        <f t="shared" si="698"/>
        <v>11</v>
      </c>
      <c r="E7436" s="560">
        <f t="shared" si="699"/>
        <v>6</v>
      </c>
      <c r="F7436" s="560">
        <f t="shared" si="700"/>
        <v>19</v>
      </c>
      <c r="G7436" s="595">
        <f t="shared" si="701"/>
        <v>4</v>
      </c>
      <c r="H7436" s="590">
        <f>CHOOSE('Output Sheet'!$B$4,'8760 Data'!J7436,'8760 Data'!K7436,'8760 Data'!L7436,'8760 Data'!M7436,'8760 Data'!N7436,'8760 Data'!O7436,'8760 Data'!P7436,'8760 Data'!Q7436,'8760 Data'!R7436,'8760 Data'!S7436,'8760 Data'!T7436,'8760 Data'!U7436)</f>
        <v>0</v>
      </c>
      <c r="I7436" s="591" t="e">
        <f>H7436/'Output Sheet'!$B$8</f>
        <v>#DIV/0!</v>
      </c>
      <c r="J7436" s="596"/>
      <c r="K7436" s="560"/>
      <c r="L7436" s="560"/>
      <c r="M7436" s="560"/>
      <c r="N7436" s="560"/>
      <c r="O7436" s="560"/>
      <c r="P7436" s="560"/>
      <c r="Q7436" s="560"/>
      <c r="R7436" s="560"/>
      <c r="S7436" s="560"/>
      <c r="T7436" s="560"/>
      <c r="U7436" s="560"/>
    </row>
    <row r="7437" spans="1:21">
      <c r="A7437" s="593">
        <f t="shared" si="696"/>
        <v>41584</v>
      </c>
      <c r="B7437" s="594">
        <v>41584.833763541668</v>
      </c>
      <c r="C7437" s="560">
        <f t="shared" si="697"/>
        <v>2013</v>
      </c>
      <c r="D7437" s="560">
        <f t="shared" si="698"/>
        <v>11</v>
      </c>
      <c r="E7437" s="560">
        <f t="shared" si="699"/>
        <v>6</v>
      </c>
      <c r="F7437" s="560">
        <f t="shared" si="700"/>
        <v>20</v>
      </c>
      <c r="G7437" s="595">
        <f t="shared" si="701"/>
        <v>4</v>
      </c>
      <c r="H7437" s="590">
        <f>CHOOSE('Output Sheet'!$B$4,'8760 Data'!J7437,'8760 Data'!K7437,'8760 Data'!L7437,'8760 Data'!M7437,'8760 Data'!N7437,'8760 Data'!O7437,'8760 Data'!P7437,'8760 Data'!Q7437,'8760 Data'!R7437,'8760 Data'!S7437,'8760 Data'!T7437,'8760 Data'!U7437)</f>
        <v>0</v>
      </c>
      <c r="I7437" s="591" t="e">
        <f>H7437/'Output Sheet'!$B$8</f>
        <v>#DIV/0!</v>
      </c>
      <c r="J7437" s="596"/>
      <c r="K7437" s="560"/>
      <c r="L7437" s="560"/>
      <c r="M7437" s="560"/>
      <c r="N7437" s="560"/>
      <c r="O7437" s="560"/>
      <c r="P7437" s="560"/>
      <c r="Q7437" s="560"/>
      <c r="R7437" s="560"/>
      <c r="S7437" s="560"/>
      <c r="T7437" s="560"/>
      <c r="U7437" s="560"/>
    </row>
    <row r="7438" spans="1:21">
      <c r="A7438" s="593">
        <f t="shared" si="696"/>
        <v>41584</v>
      </c>
      <c r="B7438" s="594">
        <v>41584.875430266206</v>
      </c>
      <c r="C7438" s="560">
        <f t="shared" si="697"/>
        <v>2013</v>
      </c>
      <c r="D7438" s="560">
        <f t="shared" si="698"/>
        <v>11</v>
      </c>
      <c r="E7438" s="560">
        <f t="shared" si="699"/>
        <v>6</v>
      </c>
      <c r="F7438" s="560">
        <f t="shared" si="700"/>
        <v>21</v>
      </c>
      <c r="G7438" s="595">
        <f t="shared" si="701"/>
        <v>4</v>
      </c>
      <c r="H7438" s="590">
        <f>CHOOSE('Output Sheet'!$B$4,'8760 Data'!J7438,'8760 Data'!K7438,'8760 Data'!L7438,'8760 Data'!M7438,'8760 Data'!N7438,'8760 Data'!O7438,'8760 Data'!P7438,'8760 Data'!Q7438,'8760 Data'!R7438,'8760 Data'!S7438,'8760 Data'!T7438,'8760 Data'!U7438)</f>
        <v>0</v>
      </c>
      <c r="I7438" s="591" t="e">
        <f>H7438/'Output Sheet'!$B$8</f>
        <v>#DIV/0!</v>
      </c>
      <c r="J7438" s="596"/>
      <c r="K7438" s="560"/>
      <c r="L7438" s="560"/>
      <c r="M7438" s="560"/>
      <c r="N7438" s="560"/>
      <c r="O7438" s="560"/>
      <c r="P7438" s="560"/>
      <c r="Q7438" s="560"/>
      <c r="R7438" s="560"/>
      <c r="S7438" s="560"/>
      <c r="T7438" s="560"/>
      <c r="U7438" s="560"/>
    </row>
    <row r="7439" spans="1:21">
      <c r="A7439" s="593">
        <f t="shared" si="696"/>
        <v>41584</v>
      </c>
      <c r="B7439" s="594">
        <v>41584.917096990743</v>
      </c>
      <c r="C7439" s="560">
        <f t="shared" si="697"/>
        <v>2013</v>
      </c>
      <c r="D7439" s="560">
        <f t="shared" si="698"/>
        <v>11</v>
      </c>
      <c r="E7439" s="560">
        <f t="shared" si="699"/>
        <v>6</v>
      </c>
      <c r="F7439" s="560">
        <f t="shared" si="700"/>
        <v>22</v>
      </c>
      <c r="G7439" s="595">
        <f t="shared" si="701"/>
        <v>4</v>
      </c>
      <c r="H7439" s="590">
        <f>CHOOSE('Output Sheet'!$B$4,'8760 Data'!J7439,'8760 Data'!K7439,'8760 Data'!L7439,'8760 Data'!M7439,'8760 Data'!N7439,'8760 Data'!O7439,'8760 Data'!P7439,'8760 Data'!Q7439,'8760 Data'!R7439,'8760 Data'!S7439,'8760 Data'!T7439,'8760 Data'!U7439)</f>
        <v>0</v>
      </c>
      <c r="I7439" s="591" t="e">
        <f>H7439/'Output Sheet'!$B$8</f>
        <v>#DIV/0!</v>
      </c>
      <c r="J7439" s="596"/>
      <c r="K7439" s="560"/>
      <c r="L7439" s="560"/>
      <c r="M7439" s="560"/>
      <c r="N7439" s="560"/>
      <c r="O7439" s="560"/>
      <c r="P7439" s="560"/>
      <c r="Q7439" s="560"/>
      <c r="R7439" s="560"/>
      <c r="S7439" s="560"/>
      <c r="T7439" s="560"/>
      <c r="U7439" s="560"/>
    </row>
    <row r="7440" spans="1:21">
      <c r="A7440" s="593">
        <f t="shared" si="696"/>
        <v>41584</v>
      </c>
      <c r="B7440" s="594">
        <v>41584.95876371528</v>
      </c>
      <c r="C7440" s="560">
        <f t="shared" si="697"/>
        <v>2013</v>
      </c>
      <c r="D7440" s="560">
        <f t="shared" si="698"/>
        <v>11</v>
      </c>
      <c r="E7440" s="560">
        <f t="shared" si="699"/>
        <v>6</v>
      </c>
      <c r="F7440" s="560">
        <f t="shared" si="700"/>
        <v>23</v>
      </c>
      <c r="G7440" s="595">
        <f t="shared" si="701"/>
        <v>4</v>
      </c>
      <c r="H7440" s="590">
        <f>CHOOSE('Output Sheet'!$B$4,'8760 Data'!J7440,'8760 Data'!K7440,'8760 Data'!L7440,'8760 Data'!M7440,'8760 Data'!N7440,'8760 Data'!O7440,'8760 Data'!P7440,'8760 Data'!Q7440,'8760 Data'!R7440,'8760 Data'!S7440,'8760 Data'!T7440,'8760 Data'!U7440)</f>
        <v>0</v>
      </c>
      <c r="I7440" s="591" t="e">
        <f>H7440/'Output Sheet'!$B$8</f>
        <v>#DIV/0!</v>
      </c>
      <c r="J7440" s="596"/>
      <c r="K7440" s="560"/>
      <c r="L7440" s="560"/>
      <c r="M7440" s="560"/>
      <c r="N7440" s="560"/>
      <c r="O7440" s="560"/>
      <c r="P7440" s="560"/>
      <c r="Q7440" s="560"/>
      <c r="R7440" s="560"/>
      <c r="S7440" s="560"/>
      <c r="T7440" s="560"/>
      <c r="U7440" s="560"/>
    </row>
    <row r="7441" spans="1:21">
      <c r="A7441" s="593">
        <f t="shared" si="696"/>
        <v>41585</v>
      </c>
      <c r="B7441" s="594">
        <v>41585.000430439817</v>
      </c>
      <c r="C7441" s="560">
        <f t="shared" si="697"/>
        <v>2013</v>
      </c>
      <c r="D7441" s="560">
        <f t="shared" si="698"/>
        <v>11</v>
      </c>
      <c r="E7441" s="560">
        <f t="shared" si="699"/>
        <v>7</v>
      </c>
      <c r="F7441" s="560">
        <f t="shared" si="700"/>
        <v>24</v>
      </c>
      <c r="G7441" s="595">
        <f t="shared" si="701"/>
        <v>5</v>
      </c>
      <c r="H7441" s="590">
        <f>CHOOSE('Output Sheet'!$B$4,'8760 Data'!J7441,'8760 Data'!K7441,'8760 Data'!L7441,'8760 Data'!M7441,'8760 Data'!N7441,'8760 Data'!O7441,'8760 Data'!P7441,'8760 Data'!Q7441,'8760 Data'!R7441,'8760 Data'!S7441,'8760 Data'!T7441,'8760 Data'!U7441)</f>
        <v>0</v>
      </c>
      <c r="I7441" s="591" t="e">
        <f>H7441/'Output Sheet'!$B$8</f>
        <v>#DIV/0!</v>
      </c>
      <c r="J7441" s="596"/>
      <c r="K7441" s="560"/>
      <c r="L7441" s="560"/>
      <c r="M7441" s="560"/>
      <c r="N7441" s="560"/>
      <c r="O7441" s="560"/>
      <c r="P7441" s="560"/>
      <c r="Q7441" s="560"/>
      <c r="R7441" s="560"/>
      <c r="S7441" s="560"/>
      <c r="T7441" s="560"/>
      <c r="U7441" s="560"/>
    </row>
    <row r="7442" spans="1:21">
      <c r="A7442" s="593">
        <f t="shared" si="696"/>
        <v>41585</v>
      </c>
      <c r="B7442" s="594">
        <v>41585.042097164354</v>
      </c>
      <c r="C7442" s="560">
        <f t="shared" si="697"/>
        <v>2013</v>
      </c>
      <c r="D7442" s="560">
        <f t="shared" si="698"/>
        <v>11</v>
      </c>
      <c r="E7442" s="560">
        <f t="shared" si="699"/>
        <v>7</v>
      </c>
      <c r="F7442" s="560">
        <f t="shared" si="700"/>
        <v>1</v>
      </c>
      <c r="G7442" s="595">
        <f t="shared" si="701"/>
        <v>5</v>
      </c>
      <c r="H7442" s="590">
        <f>CHOOSE('Output Sheet'!$B$4,'8760 Data'!J7442,'8760 Data'!K7442,'8760 Data'!L7442,'8760 Data'!M7442,'8760 Data'!N7442,'8760 Data'!O7442,'8760 Data'!P7442,'8760 Data'!Q7442,'8760 Data'!R7442,'8760 Data'!S7442,'8760 Data'!T7442,'8760 Data'!U7442)</f>
        <v>0</v>
      </c>
      <c r="I7442" s="591" t="e">
        <f>H7442/'Output Sheet'!$B$8</f>
        <v>#DIV/0!</v>
      </c>
      <c r="J7442" s="596"/>
      <c r="K7442" s="560"/>
      <c r="L7442" s="560"/>
      <c r="M7442" s="560"/>
      <c r="N7442" s="560"/>
      <c r="O7442" s="560"/>
      <c r="P7442" s="560"/>
      <c r="Q7442" s="560"/>
      <c r="R7442" s="560"/>
      <c r="S7442" s="560"/>
      <c r="T7442" s="560"/>
      <c r="U7442" s="560"/>
    </row>
    <row r="7443" spans="1:21">
      <c r="A7443" s="593">
        <f t="shared" si="696"/>
        <v>41585</v>
      </c>
      <c r="B7443" s="594">
        <v>41585.083763888892</v>
      </c>
      <c r="C7443" s="560">
        <f t="shared" si="697"/>
        <v>2013</v>
      </c>
      <c r="D7443" s="560">
        <f t="shared" si="698"/>
        <v>11</v>
      </c>
      <c r="E7443" s="560">
        <f t="shared" si="699"/>
        <v>7</v>
      </c>
      <c r="F7443" s="560">
        <f t="shared" si="700"/>
        <v>2</v>
      </c>
      <c r="G7443" s="595">
        <f t="shared" si="701"/>
        <v>5</v>
      </c>
      <c r="H7443" s="590">
        <f>CHOOSE('Output Sheet'!$B$4,'8760 Data'!J7443,'8760 Data'!K7443,'8760 Data'!L7443,'8760 Data'!M7443,'8760 Data'!N7443,'8760 Data'!O7443,'8760 Data'!P7443,'8760 Data'!Q7443,'8760 Data'!R7443,'8760 Data'!S7443,'8760 Data'!T7443,'8760 Data'!U7443)</f>
        <v>0</v>
      </c>
      <c r="I7443" s="591" t="e">
        <f>H7443/'Output Sheet'!$B$8</f>
        <v>#DIV/0!</v>
      </c>
      <c r="J7443" s="596"/>
      <c r="K7443" s="560"/>
      <c r="L7443" s="560"/>
      <c r="M7443" s="560"/>
      <c r="N7443" s="560"/>
      <c r="O7443" s="560"/>
      <c r="P7443" s="560"/>
      <c r="Q7443" s="560"/>
      <c r="R7443" s="560"/>
      <c r="S7443" s="560"/>
      <c r="T7443" s="560"/>
      <c r="U7443" s="560"/>
    </row>
    <row r="7444" spans="1:21">
      <c r="A7444" s="593">
        <f t="shared" si="696"/>
        <v>41585</v>
      </c>
      <c r="B7444" s="594">
        <v>41585.125430613429</v>
      </c>
      <c r="C7444" s="560">
        <f t="shared" si="697"/>
        <v>2013</v>
      </c>
      <c r="D7444" s="560">
        <f t="shared" si="698"/>
        <v>11</v>
      </c>
      <c r="E7444" s="560">
        <f t="shared" si="699"/>
        <v>7</v>
      </c>
      <c r="F7444" s="560">
        <f t="shared" si="700"/>
        <v>3</v>
      </c>
      <c r="G7444" s="595">
        <f t="shared" si="701"/>
        <v>5</v>
      </c>
      <c r="H7444" s="590">
        <f>CHOOSE('Output Sheet'!$B$4,'8760 Data'!J7444,'8760 Data'!K7444,'8760 Data'!L7444,'8760 Data'!M7444,'8760 Data'!N7444,'8760 Data'!O7444,'8760 Data'!P7444,'8760 Data'!Q7444,'8760 Data'!R7444,'8760 Data'!S7444,'8760 Data'!T7444,'8760 Data'!U7444)</f>
        <v>0</v>
      </c>
      <c r="I7444" s="591" t="e">
        <f>H7444/'Output Sheet'!$B$8</f>
        <v>#DIV/0!</v>
      </c>
      <c r="J7444" s="596"/>
      <c r="K7444" s="560"/>
      <c r="L7444" s="560"/>
      <c r="M7444" s="560"/>
      <c r="N7444" s="560"/>
      <c r="O7444" s="560"/>
      <c r="P7444" s="560"/>
      <c r="Q7444" s="560"/>
      <c r="R7444" s="560"/>
      <c r="S7444" s="560"/>
      <c r="T7444" s="560"/>
      <c r="U7444" s="560"/>
    </row>
    <row r="7445" spans="1:21">
      <c r="A7445" s="593">
        <f t="shared" si="696"/>
        <v>41585</v>
      </c>
      <c r="B7445" s="594">
        <v>41585.167097337966</v>
      </c>
      <c r="C7445" s="560">
        <f t="shared" si="697"/>
        <v>2013</v>
      </c>
      <c r="D7445" s="560">
        <f t="shared" si="698"/>
        <v>11</v>
      </c>
      <c r="E7445" s="560">
        <f t="shared" si="699"/>
        <v>7</v>
      </c>
      <c r="F7445" s="560">
        <f t="shared" si="700"/>
        <v>4</v>
      </c>
      <c r="G7445" s="595">
        <f t="shared" si="701"/>
        <v>5</v>
      </c>
      <c r="H7445" s="590">
        <f>CHOOSE('Output Sheet'!$B$4,'8760 Data'!J7445,'8760 Data'!K7445,'8760 Data'!L7445,'8760 Data'!M7445,'8760 Data'!N7445,'8760 Data'!O7445,'8760 Data'!P7445,'8760 Data'!Q7445,'8760 Data'!R7445,'8760 Data'!S7445,'8760 Data'!T7445,'8760 Data'!U7445)</f>
        <v>0</v>
      </c>
      <c r="I7445" s="591" t="e">
        <f>H7445/'Output Sheet'!$B$8</f>
        <v>#DIV/0!</v>
      </c>
      <c r="J7445" s="596"/>
      <c r="K7445" s="560"/>
      <c r="L7445" s="560"/>
      <c r="M7445" s="560"/>
      <c r="N7445" s="560"/>
      <c r="O7445" s="560"/>
      <c r="P7445" s="560"/>
      <c r="Q7445" s="560"/>
      <c r="R7445" s="560"/>
      <c r="S7445" s="560"/>
      <c r="T7445" s="560"/>
      <c r="U7445" s="560"/>
    </row>
    <row r="7446" spans="1:21">
      <c r="A7446" s="593">
        <f t="shared" si="696"/>
        <v>41585</v>
      </c>
      <c r="B7446" s="594">
        <v>41585.208764062503</v>
      </c>
      <c r="C7446" s="560">
        <f t="shared" si="697"/>
        <v>2013</v>
      </c>
      <c r="D7446" s="560">
        <f t="shared" si="698"/>
        <v>11</v>
      </c>
      <c r="E7446" s="560">
        <f t="shared" si="699"/>
        <v>7</v>
      </c>
      <c r="F7446" s="560">
        <f t="shared" si="700"/>
        <v>5</v>
      </c>
      <c r="G7446" s="595">
        <f t="shared" si="701"/>
        <v>5</v>
      </c>
      <c r="H7446" s="590">
        <f>CHOOSE('Output Sheet'!$B$4,'8760 Data'!J7446,'8760 Data'!K7446,'8760 Data'!L7446,'8760 Data'!M7446,'8760 Data'!N7446,'8760 Data'!O7446,'8760 Data'!P7446,'8760 Data'!Q7446,'8760 Data'!R7446,'8760 Data'!S7446,'8760 Data'!T7446,'8760 Data'!U7446)</f>
        <v>0</v>
      </c>
      <c r="I7446" s="591" t="e">
        <f>H7446/'Output Sheet'!$B$8</f>
        <v>#DIV/0!</v>
      </c>
      <c r="J7446" s="596"/>
      <c r="K7446" s="560"/>
      <c r="L7446" s="560"/>
      <c r="M7446" s="560"/>
      <c r="N7446" s="560"/>
      <c r="O7446" s="560"/>
      <c r="P7446" s="560"/>
      <c r="Q7446" s="560"/>
      <c r="R7446" s="560"/>
      <c r="S7446" s="560"/>
      <c r="T7446" s="560"/>
      <c r="U7446" s="560"/>
    </row>
    <row r="7447" spans="1:21">
      <c r="A7447" s="593">
        <f t="shared" si="696"/>
        <v>41585</v>
      </c>
      <c r="B7447" s="594">
        <v>41585.25043078704</v>
      </c>
      <c r="C7447" s="560">
        <f t="shared" si="697"/>
        <v>2013</v>
      </c>
      <c r="D7447" s="560">
        <f t="shared" si="698"/>
        <v>11</v>
      </c>
      <c r="E7447" s="560">
        <f t="shared" si="699"/>
        <v>7</v>
      </c>
      <c r="F7447" s="560">
        <f t="shared" si="700"/>
        <v>6</v>
      </c>
      <c r="G7447" s="595">
        <f t="shared" si="701"/>
        <v>5</v>
      </c>
      <c r="H7447" s="590">
        <f>CHOOSE('Output Sheet'!$B$4,'8760 Data'!J7447,'8760 Data'!K7447,'8760 Data'!L7447,'8760 Data'!M7447,'8760 Data'!N7447,'8760 Data'!O7447,'8760 Data'!P7447,'8760 Data'!Q7447,'8760 Data'!R7447,'8760 Data'!S7447,'8760 Data'!T7447,'8760 Data'!U7447)</f>
        <v>0</v>
      </c>
      <c r="I7447" s="591" t="e">
        <f>H7447/'Output Sheet'!$B$8</f>
        <v>#DIV/0!</v>
      </c>
      <c r="J7447" s="596"/>
      <c r="K7447" s="560"/>
      <c r="L7447" s="560"/>
      <c r="M7447" s="560"/>
      <c r="N7447" s="560"/>
      <c r="O7447" s="560"/>
      <c r="P7447" s="560"/>
      <c r="Q7447" s="560"/>
      <c r="R7447" s="560"/>
      <c r="S7447" s="560"/>
      <c r="T7447" s="560"/>
      <c r="U7447" s="560"/>
    </row>
    <row r="7448" spans="1:21">
      <c r="A7448" s="593">
        <f t="shared" si="696"/>
        <v>41585</v>
      </c>
      <c r="B7448" s="594">
        <v>41585.292097511578</v>
      </c>
      <c r="C7448" s="560">
        <f t="shared" si="697"/>
        <v>2013</v>
      </c>
      <c r="D7448" s="560">
        <f t="shared" si="698"/>
        <v>11</v>
      </c>
      <c r="E7448" s="560">
        <f t="shared" si="699"/>
        <v>7</v>
      </c>
      <c r="F7448" s="560">
        <f t="shared" si="700"/>
        <v>7</v>
      </c>
      <c r="G7448" s="595">
        <f t="shared" si="701"/>
        <v>5</v>
      </c>
      <c r="H7448" s="590">
        <f>CHOOSE('Output Sheet'!$B$4,'8760 Data'!J7448,'8760 Data'!K7448,'8760 Data'!L7448,'8760 Data'!M7448,'8760 Data'!N7448,'8760 Data'!O7448,'8760 Data'!P7448,'8760 Data'!Q7448,'8760 Data'!R7448,'8760 Data'!S7448,'8760 Data'!T7448,'8760 Data'!U7448)</f>
        <v>0</v>
      </c>
      <c r="I7448" s="591" t="e">
        <f>H7448/'Output Sheet'!$B$8</f>
        <v>#DIV/0!</v>
      </c>
      <c r="J7448" s="596"/>
      <c r="K7448" s="560"/>
      <c r="L7448" s="560"/>
      <c r="M7448" s="560"/>
      <c r="N7448" s="560"/>
      <c r="O7448" s="560"/>
      <c r="P7448" s="560"/>
      <c r="Q7448" s="560"/>
      <c r="R7448" s="560"/>
      <c r="S7448" s="560"/>
      <c r="T7448" s="560"/>
      <c r="U7448" s="560"/>
    </row>
    <row r="7449" spans="1:21">
      <c r="A7449" s="593">
        <f t="shared" si="696"/>
        <v>41585</v>
      </c>
      <c r="B7449" s="594">
        <v>41585.333764236108</v>
      </c>
      <c r="C7449" s="560">
        <f t="shared" si="697"/>
        <v>2013</v>
      </c>
      <c r="D7449" s="560">
        <f t="shared" si="698"/>
        <v>11</v>
      </c>
      <c r="E7449" s="560">
        <f t="shared" si="699"/>
        <v>7</v>
      </c>
      <c r="F7449" s="560">
        <f t="shared" si="700"/>
        <v>8</v>
      </c>
      <c r="G7449" s="595">
        <f t="shared" si="701"/>
        <v>5</v>
      </c>
      <c r="H7449" s="590">
        <f>CHOOSE('Output Sheet'!$B$4,'8760 Data'!J7449,'8760 Data'!K7449,'8760 Data'!L7449,'8760 Data'!M7449,'8760 Data'!N7449,'8760 Data'!O7449,'8760 Data'!P7449,'8760 Data'!Q7449,'8760 Data'!R7449,'8760 Data'!S7449,'8760 Data'!T7449,'8760 Data'!U7449)</f>
        <v>0</v>
      </c>
      <c r="I7449" s="591" t="e">
        <f>H7449/'Output Sheet'!$B$8</f>
        <v>#DIV/0!</v>
      </c>
      <c r="J7449" s="596"/>
      <c r="K7449" s="560"/>
      <c r="L7449" s="560"/>
      <c r="M7449" s="560"/>
      <c r="N7449" s="560"/>
      <c r="O7449" s="560"/>
      <c r="P7449" s="560"/>
      <c r="Q7449" s="560"/>
      <c r="R7449" s="560"/>
      <c r="S7449" s="560"/>
      <c r="T7449" s="560"/>
      <c r="U7449" s="560"/>
    </row>
    <row r="7450" spans="1:21">
      <c r="A7450" s="593">
        <f t="shared" si="696"/>
        <v>41585</v>
      </c>
      <c r="B7450" s="594">
        <v>41585.375430960645</v>
      </c>
      <c r="C7450" s="560">
        <f t="shared" si="697"/>
        <v>2013</v>
      </c>
      <c r="D7450" s="560">
        <f t="shared" si="698"/>
        <v>11</v>
      </c>
      <c r="E7450" s="560">
        <f t="shared" si="699"/>
        <v>7</v>
      </c>
      <c r="F7450" s="560">
        <f t="shared" si="700"/>
        <v>9</v>
      </c>
      <c r="G7450" s="595">
        <f t="shared" si="701"/>
        <v>5</v>
      </c>
      <c r="H7450" s="590">
        <f>CHOOSE('Output Sheet'!$B$4,'8760 Data'!J7450,'8760 Data'!K7450,'8760 Data'!L7450,'8760 Data'!M7450,'8760 Data'!N7450,'8760 Data'!O7450,'8760 Data'!P7450,'8760 Data'!Q7450,'8760 Data'!R7450,'8760 Data'!S7450,'8760 Data'!T7450,'8760 Data'!U7450)</f>
        <v>0</v>
      </c>
      <c r="I7450" s="591" t="e">
        <f>H7450/'Output Sheet'!$B$8</f>
        <v>#DIV/0!</v>
      </c>
      <c r="J7450" s="596"/>
      <c r="K7450" s="560"/>
      <c r="L7450" s="560"/>
      <c r="M7450" s="560"/>
      <c r="N7450" s="560"/>
      <c r="O7450" s="560"/>
      <c r="P7450" s="560"/>
      <c r="Q7450" s="560"/>
      <c r="R7450" s="560"/>
      <c r="S7450" s="560"/>
      <c r="T7450" s="560"/>
      <c r="U7450" s="560"/>
    </row>
    <row r="7451" spans="1:21">
      <c r="A7451" s="593">
        <f t="shared" si="696"/>
        <v>41585</v>
      </c>
      <c r="B7451" s="594">
        <v>41585.417097685182</v>
      </c>
      <c r="C7451" s="560">
        <f t="shared" si="697"/>
        <v>2013</v>
      </c>
      <c r="D7451" s="560">
        <f t="shared" si="698"/>
        <v>11</v>
      </c>
      <c r="E7451" s="560">
        <f t="shared" si="699"/>
        <v>7</v>
      </c>
      <c r="F7451" s="560">
        <f t="shared" si="700"/>
        <v>10</v>
      </c>
      <c r="G7451" s="595">
        <f t="shared" si="701"/>
        <v>5</v>
      </c>
      <c r="H7451" s="590">
        <f>CHOOSE('Output Sheet'!$B$4,'8760 Data'!J7451,'8760 Data'!K7451,'8760 Data'!L7451,'8760 Data'!M7451,'8760 Data'!N7451,'8760 Data'!O7451,'8760 Data'!P7451,'8760 Data'!Q7451,'8760 Data'!R7451,'8760 Data'!S7451,'8760 Data'!T7451,'8760 Data'!U7451)</f>
        <v>0</v>
      </c>
      <c r="I7451" s="591" t="e">
        <f>H7451/'Output Sheet'!$B$8</f>
        <v>#DIV/0!</v>
      </c>
      <c r="J7451" s="596"/>
      <c r="K7451" s="560"/>
      <c r="L7451" s="560"/>
      <c r="M7451" s="560"/>
      <c r="N7451" s="560"/>
      <c r="O7451" s="560"/>
      <c r="P7451" s="560"/>
      <c r="Q7451" s="560"/>
      <c r="R7451" s="560"/>
      <c r="S7451" s="560"/>
      <c r="T7451" s="560"/>
      <c r="U7451" s="560"/>
    </row>
    <row r="7452" spans="1:21">
      <c r="A7452" s="593">
        <f t="shared" si="696"/>
        <v>41585</v>
      </c>
      <c r="B7452" s="594">
        <v>41585.458764409719</v>
      </c>
      <c r="C7452" s="560">
        <f t="shared" si="697"/>
        <v>2013</v>
      </c>
      <c r="D7452" s="560">
        <f t="shared" si="698"/>
        <v>11</v>
      </c>
      <c r="E7452" s="560">
        <f t="shared" si="699"/>
        <v>7</v>
      </c>
      <c r="F7452" s="560">
        <f t="shared" si="700"/>
        <v>11</v>
      </c>
      <c r="G7452" s="595">
        <f t="shared" si="701"/>
        <v>5</v>
      </c>
      <c r="H7452" s="590">
        <f>CHOOSE('Output Sheet'!$B$4,'8760 Data'!J7452,'8760 Data'!K7452,'8760 Data'!L7452,'8760 Data'!M7452,'8760 Data'!N7452,'8760 Data'!O7452,'8760 Data'!P7452,'8760 Data'!Q7452,'8760 Data'!R7452,'8760 Data'!S7452,'8760 Data'!T7452,'8760 Data'!U7452)</f>
        <v>0</v>
      </c>
      <c r="I7452" s="591" t="e">
        <f>H7452/'Output Sheet'!$B$8</f>
        <v>#DIV/0!</v>
      </c>
      <c r="J7452" s="596"/>
      <c r="K7452" s="560"/>
      <c r="L7452" s="560"/>
      <c r="M7452" s="560"/>
      <c r="N7452" s="560"/>
      <c r="O7452" s="560"/>
      <c r="P7452" s="560"/>
      <c r="Q7452" s="560"/>
      <c r="R7452" s="560"/>
      <c r="S7452" s="560"/>
      <c r="T7452" s="560"/>
      <c r="U7452" s="560"/>
    </row>
    <row r="7453" spans="1:21">
      <c r="A7453" s="593">
        <f t="shared" si="696"/>
        <v>41585</v>
      </c>
      <c r="B7453" s="594">
        <v>41585.500431134256</v>
      </c>
      <c r="C7453" s="560">
        <f t="shared" si="697"/>
        <v>2013</v>
      </c>
      <c r="D7453" s="560">
        <f t="shared" si="698"/>
        <v>11</v>
      </c>
      <c r="E7453" s="560">
        <f t="shared" si="699"/>
        <v>7</v>
      </c>
      <c r="F7453" s="560">
        <f t="shared" si="700"/>
        <v>12</v>
      </c>
      <c r="G7453" s="595">
        <f t="shared" si="701"/>
        <v>5</v>
      </c>
      <c r="H7453" s="590">
        <f>CHOOSE('Output Sheet'!$B$4,'8760 Data'!J7453,'8760 Data'!K7453,'8760 Data'!L7453,'8760 Data'!M7453,'8760 Data'!N7453,'8760 Data'!O7453,'8760 Data'!P7453,'8760 Data'!Q7453,'8760 Data'!R7453,'8760 Data'!S7453,'8760 Data'!T7453,'8760 Data'!U7453)</f>
        <v>0</v>
      </c>
      <c r="I7453" s="591" t="e">
        <f>H7453/'Output Sheet'!$B$8</f>
        <v>#DIV/0!</v>
      </c>
      <c r="J7453" s="596"/>
      <c r="K7453" s="560"/>
      <c r="L7453" s="560"/>
      <c r="M7453" s="560"/>
      <c r="N7453" s="560"/>
      <c r="O7453" s="560"/>
      <c r="P7453" s="560"/>
      <c r="Q7453" s="560"/>
      <c r="R7453" s="560"/>
      <c r="S7453" s="560"/>
      <c r="T7453" s="560"/>
      <c r="U7453" s="560"/>
    </row>
    <row r="7454" spans="1:21">
      <c r="A7454" s="593">
        <f t="shared" si="696"/>
        <v>41585</v>
      </c>
      <c r="B7454" s="594">
        <v>41585.542097858794</v>
      </c>
      <c r="C7454" s="560">
        <f t="shared" si="697"/>
        <v>2013</v>
      </c>
      <c r="D7454" s="560">
        <f t="shared" si="698"/>
        <v>11</v>
      </c>
      <c r="E7454" s="560">
        <f t="shared" si="699"/>
        <v>7</v>
      </c>
      <c r="F7454" s="560">
        <f t="shared" si="700"/>
        <v>13</v>
      </c>
      <c r="G7454" s="595">
        <f t="shared" si="701"/>
        <v>5</v>
      </c>
      <c r="H7454" s="590">
        <f>CHOOSE('Output Sheet'!$B$4,'8760 Data'!J7454,'8760 Data'!K7454,'8760 Data'!L7454,'8760 Data'!M7454,'8760 Data'!N7454,'8760 Data'!O7454,'8760 Data'!P7454,'8760 Data'!Q7454,'8760 Data'!R7454,'8760 Data'!S7454,'8760 Data'!T7454,'8760 Data'!U7454)</f>
        <v>0</v>
      </c>
      <c r="I7454" s="591" t="e">
        <f>H7454/'Output Sheet'!$B$8</f>
        <v>#DIV/0!</v>
      </c>
      <c r="J7454" s="596"/>
      <c r="K7454" s="560"/>
      <c r="L7454" s="560"/>
      <c r="M7454" s="560"/>
      <c r="N7454" s="560"/>
      <c r="O7454" s="560"/>
      <c r="P7454" s="560"/>
      <c r="Q7454" s="560"/>
      <c r="R7454" s="560"/>
      <c r="S7454" s="560"/>
      <c r="T7454" s="560"/>
      <c r="U7454" s="560"/>
    </row>
    <row r="7455" spans="1:21">
      <c r="A7455" s="593">
        <f t="shared" si="696"/>
        <v>41585</v>
      </c>
      <c r="B7455" s="594">
        <v>41585.583764583331</v>
      </c>
      <c r="C7455" s="560">
        <f t="shared" si="697"/>
        <v>2013</v>
      </c>
      <c r="D7455" s="560">
        <f t="shared" si="698"/>
        <v>11</v>
      </c>
      <c r="E7455" s="560">
        <f t="shared" si="699"/>
        <v>7</v>
      </c>
      <c r="F7455" s="560">
        <f t="shared" si="700"/>
        <v>14</v>
      </c>
      <c r="G7455" s="595">
        <f t="shared" si="701"/>
        <v>5</v>
      </c>
      <c r="H7455" s="590">
        <f>CHOOSE('Output Sheet'!$B$4,'8760 Data'!J7455,'8760 Data'!K7455,'8760 Data'!L7455,'8760 Data'!M7455,'8760 Data'!N7455,'8760 Data'!O7455,'8760 Data'!P7455,'8760 Data'!Q7455,'8760 Data'!R7455,'8760 Data'!S7455,'8760 Data'!T7455,'8760 Data'!U7455)</f>
        <v>0</v>
      </c>
      <c r="I7455" s="591" t="e">
        <f>H7455/'Output Sheet'!$B$8</f>
        <v>#DIV/0!</v>
      </c>
      <c r="J7455" s="596"/>
      <c r="K7455" s="560"/>
      <c r="L7455" s="560"/>
      <c r="M7455" s="560"/>
      <c r="N7455" s="560"/>
      <c r="O7455" s="560"/>
      <c r="P7455" s="560"/>
      <c r="Q7455" s="560"/>
      <c r="R7455" s="560"/>
      <c r="S7455" s="560"/>
      <c r="T7455" s="560"/>
      <c r="U7455" s="560"/>
    </row>
    <row r="7456" spans="1:21">
      <c r="A7456" s="593">
        <f t="shared" si="696"/>
        <v>41585</v>
      </c>
      <c r="B7456" s="594">
        <v>41585.625431307868</v>
      </c>
      <c r="C7456" s="560">
        <f t="shared" si="697"/>
        <v>2013</v>
      </c>
      <c r="D7456" s="560">
        <f t="shared" si="698"/>
        <v>11</v>
      </c>
      <c r="E7456" s="560">
        <f t="shared" si="699"/>
        <v>7</v>
      </c>
      <c r="F7456" s="560">
        <f t="shared" si="700"/>
        <v>15</v>
      </c>
      <c r="G7456" s="595">
        <f t="shared" si="701"/>
        <v>5</v>
      </c>
      <c r="H7456" s="590">
        <f>CHOOSE('Output Sheet'!$B$4,'8760 Data'!J7456,'8760 Data'!K7456,'8760 Data'!L7456,'8760 Data'!M7456,'8760 Data'!N7456,'8760 Data'!O7456,'8760 Data'!P7456,'8760 Data'!Q7456,'8760 Data'!R7456,'8760 Data'!S7456,'8760 Data'!T7456,'8760 Data'!U7456)</f>
        <v>0</v>
      </c>
      <c r="I7456" s="591" t="e">
        <f>H7456/'Output Sheet'!$B$8</f>
        <v>#DIV/0!</v>
      </c>
      <c r="J7456" s="596"/>
      <c r="K7456" s="560"/>
      <c r="L7456" s="560"/>
      <c r="M7456" s="560"/>
      <c r="N7456" s="560"/>
      <c r="O7456" s="560"/>
      <c r="P7456" s="560"/>
      <c r="Q7456" s="560"/>
      <c r="R7456" s="560"/>
      <c r="S7456" s="560"/>
      <c r="T7456" s="560"/>
      <c r="U7456" s="560"/>
    </row>
    <row r="7457" spans="1:21">
      <c r="A7457" s="593">
        <f t="shared" si="696"/>
        <v>41585</v>
      </c>
      <c r="B7457" s="594">
        <v>41585.667098032405</v>
      </c>
      <c r="C7457" s="560">
        <f t="shared" si="697"/>
        <v>2013</v>
      </c>
      <c r="D7457" s="560">
        <f t="shared" si="698"/>
        <v>11</v>
      </c>
      <c r="E7457" s="560">
        <f t="shared" si="699"/>
        <v>7</v>
      </c>
      <c r="F7457" s="560">
        <f t="shared" si="700"/>
        <v>16</v>
      </c>
      <c r="G7457" s="595">
        <f t="shared" si="701"/>
        <v>5</v>
      </c>
      <c r="H7457" s="590">
        <f>CHOOSE('Output Sheet'!$B$4,'8760 Data'!J7457,'8760 Data'!K7457,'8760 Data'!L7457,'8760 Data'!M7457,'8760 Data'!N7457,'8760 Data'!O7457,'8760 Data'!P7457,'8760 Data'!Q7457,'8760 Data'!R7457,'8760 Data'!S7457,'8760 Data'!T7457,'8760 Data'!U7457)</f>
        <v>0</v>
      </c>
      <c r="I7457" s="591" t="e">
        <f>H7457/'Output Sheet'!$B$8</f>
        <v>#DIV/0!</v>
      </c>
      <c r="J7457" s="596"/>
      <c r="K7457" s="560"/>
      <c r="L7457" s="560"/>
      <c r="M7457" s="560"/>
      <c r="N7457" s="560"/>
      <c r="O7457" s="560"/>
      <c r="P7457" s="560"/>
      <c r="Q7457" s="560"/>
      <c r="R7457" s="560"/>
      <c r="S7457" s="560"/>
      <c r="T7457" s="560"/>
      <c r="U7457" s="560"/>
    </row>
    <row r="7458" spans="1:21">
      <c r="A7458" s="593">
        <f t="shared" si="696"/>
        <v>41585</v>
      </c>
      <c r="B7458" s="594">
        <v>41585.708764756942</v>
      </c>
      <c r="C7458" s="560">
        <f t="shared" si="697"/>
        <v>2013</v>
      </c>
      <c r="D7458" s="560">
        <f t="shared" si="698"/>
        <v>11</v>
      </c>
      <c r="E7458" s="560">
        <f t="shared" si="699"/>
        <v>7</v>
      </c>
      <c r="F7458" s="560">
        <f t="shared" si="700"/>
        <v>17</v>
      </c>
      <c r="G7458" s="595">
        <f t="shared" si="701"/>
        <v>5</v>
      </c>
      <c r="H7458" s="590">
        <f>CHOOSE('Output Sheet'!$B$4,'8760 Data'!J7458,'8760 Data'!K7458,'8760 Data'!L7458,'8760 Data'!M7458,'8760 Data'!N7458,'8760 Data'!O7458,'8760 Data'!P7458,'8760 Data'!Q7458,'8760 Data'!R7458,'8760 Data'!S7458,'8760 Data'!T7458,'8760 Data'!U7458)</f>
        <v>0</v>
      </c>
      <c r="I7458" s="591" t="e">
        <f>H7458/'Output Sheet'!$B$8</f>
        <v>#DIV/0!</v>
      </c>
      <c r="J7458" s="596"/>
      <c r="K7458" s="560"/>
      <c r="L7458" s="560"/>
      <c r="M7458" s="560"/>
      <c r="N7458" s="560"/>
      <c r="O7458" s="560"/>
      <c r="P7458" s="560"/>
      <c r="Q7458" s="560"/>
      <c r="R7458" s="560"/>
      <c r="S7458" s="560"/>
      <c r="T7458" s="560"/>
      <c r="U7458" s="560"/>
    </row>
    <row r="7459" spans="1:21">
      <c r="A7459" s="593">
        <f t="shared" si="696"/>
        <v>41585</v>
      </c>
      <c r="B7459" s="594">
        <v>41585.75043148148</v>
      </c>
      <c r="C7459" s="560">
        <f t="shared" si="697"/>
        <v>2013</v>
      </c>
      <c r="D7459" s="560">
        <f t="shared" si="698"/>
        <v>11</v>
      </c>
      <c r="E7459" s="560">
        <f t="shared" si="699"/>
        <v>7</v>
      </c>
      <c r="F7459" s="560">
        <f t="shared" si="700"/>
        <v>18</v>
      </c>
      <c r="G7459" s="595">
        <f t="shared" si="701"/>
        <v>5</v>
      </c>
      <c r="H7459" s="590">
        <f>CHOOSE('Output Sheet'!$B$4,'8760 Data'!J7459,'8760 Data'!K7459,'8760 Data'!L7459,'8760 Data'!M7459,'8760 Data'!N7459,'8760 Data'!O7459,'8760 Data'!P7459,'8760 Data'!Q7459,'8760 Data'!R7459,'8760 Data'!S7459,'8760 Data'!T7459,'8760 Data'!U7459)</f>
        <v>0</v>
      </c>
      <c r="I7459" s="591" t="e">
        <f>H7459/'Output Sheet'!$B$8</f>
        <v>#DIV/0!</v>
      </c>
      <c r="J7459" s="596"/>
      <c r="K7459" s="560"/>
      <c r="L7459" s="560"/>
      <c r="M7459" s="560"/>
      <c r="N7459" s="560"/>
      <c r="O7459" s="560"/>
      <c r="P7459" s="560"/>
      <c r="Q7459" s="560"/>
      <c r="R7459" s="560"/>
      <c r="S7459" s="560"/>
      <c r="T7459" s="560"/>
      <c r="U7459" s="560"/>
    </row>
    <row r="7460" spans="1:21">
      <c r="A7460" s="593">
        <f t="shared" si="696"/>
        <v>41585</v>
      </c>
      <c r="B7460" s="594">
        <v>41585.792098206017</v>
      </c>
      <c r="C7460" s="560">
        <f t="shared" si="697"/>
        <v>2013</v>
      </c>
      <c r="D7460" s="560">
        <f t="shared" si="698"/>
        <v>11</v>
      </c>
      <c r="E7460" s="560">
        <f t="shared" si="699"/>
        <v>7</v>
      </c>
      <c r="F7460" s="560">
        <f t="shared" si="700"/>
        <v>19</v>
      </c>
      <c r="G7460" s="595">
        <f t="shared" si="701"/>
        <v>5</v>
      </c>
      <c r="H7460" s="590">
        <f>CHOOSE('Output Sheet'!$B$4,'8760 Data'!J7460,'8760 Data'!K7460,'8760 Data'!L7460,'8760 Data'!M7460,'8760 Data'!N7460,'8760 Data'!O7460,'8760 Data'!P7460,'8760 Data'!Q7460,'8760 Data'!R7460,'8760 Data'!S7460,'8760 Data'!T7460,'8760 Data'!U7460)</f>
        <v>0</v>
      </c>
      <c r="I7460" s="591" t="e">
        <f>H7460/'Output Sheet'!$B$8</f>
        <v>#DIV/0!</v>
      </c>
      <c r="J7460" s="596"/>
      <c r="K7460" s="560"/>
      <c r="L7460" s="560"/>
      <c r="M7460" s="560"/>
      <c r="N7460" s="560"/>
      <c r="O7460" s="560"/>
      <c r="P7460" s="560"/>
      <c r="Q7460" s="560"/>
      <c r="R7460" s="560"/>
      <c r="S7460" s="560"/>
      <c r="T7460" s="560"/>
      <c r="U7460" s="560"/>
    </row>
    <row r="7461" spans="1:21">
      <c r="A7461" s="593">
        <f t="shared" si="696"/>
        <v>41585</v>
      </c>
      <c r="B7461" s="594">
        <v>41585.833764930554</v>
      </c>
      <c r="C7461" s="560">
        <f t="shared" si="697"/>
        <v>2013</v>
      </c>
      <c r="D7461" s="560">
        <f t="shared" si="698"/>
        <v>11</v>
      </c>
      <c r="E7461" s="560">
        <f t="shared" si="699"/>
        <v>7</v>
      </c>
      <c r="F7461" s="560">
        <f t="shared" si="700"/>
        <v>20</v>
      </c>
      <c r="G7461" s="595">
        <f t="shared" si="701"/>
        <v>5</v>
      </c>
      <c r="H7461" s="590">
        <f>CHOOSE('Output Sheet'!$B$4,'8760 Data'!J7461,'8760 Data'!K7461,'8760 Data'!L7461,'8760 Data'!M7461,'8760 Data'!N7461,'8760 Data'!O7461,'8760 Data'!P7461,'8760 Data'!Q7461,'8760 Data'!R7461,'8760 Data'!S7461,'8760 Data'!T7461,'8760 Data'!U7461)</f>
        <v>0</v>
      </c>
      <c r="I7461" s="591" t="e">
        <f>H7461/'Output Sheet'!$B$8</f>
        <v>#DIV/0!</v>
      </c>
      <c r="J7461" s="596"/>
      <c r="K7461" s="560"/>
      <c r="L7461" s="560"/>
      <c r="M7461" s="560"/>
      <c r="N7461" s="560"/>
      <c r="O7461" s="560"/>
      <c r="P7461" s="560"/>
      <c r="Q7461" s="560"/>
      <c r="R7461" s="560"/>
      <c r="S7461" s="560"/>
      <c r="T7461" s="560"/>
      <c r="U7461" s="560"/>
    </row>
    <row r="7462" spans="1:21">
      <c r="A7462" s="593">
        <f t="shared" si="696"/>
        <v>41585</v>
      </c>
      <c r="B7462" s="594">
        <v>41585.875431655091</v>
      </c>
      <c r="C7462" s="560">
        <f t="shared" si="697"/>
        <v>2013</v>
      </c>
      <c r="D7462" s="560">
        <f t="shared" si="698"/>
        <v>11</v>
      </c>
      <c r="E7462" s="560">
        <f t="shared" si="699"/>
        <v>7</v>
      </c>
      <c r="F7462" s="560">
        <f t="shared" si="700"/>
        <v>21</v>
      </c>
      <c r="G7462" s="595">
        <f t="shared" si="701"/>
        <v>5</v>
      </c>
      <c r="H7462" s="590">
        <f>CHOOSE('Output Sheet'!$B$4,'8760 Data'!J7462,'8760 Data'!K7462,'8760 Data'!L7462,'8760 Data'!M7462,'8760 Data'!N7462,'8760 Data'!O7462,'8760 Data'!P7462,'8760 Data'!Q7462,'8760 Data'!R7462,'8760 Data'!S7462,'8760 Data'!T7462,'8760 Data'!U7462)</f>
        <v>0</v>
      </c>
      <c r="I7462" s="591" t="e">
        <f>H7462/'Output Sheet'!$B$8</f>
        <v>#DIV/0!</v>
      </c>
      <c r="J7462" s="596"/>
      <c r="K7462" s="560"/>
      <c r="L7462" s="560"/>
      <c r="M7462" s="560"/>
      <c r="N7462" s="560"/>
      <c r="O7462" s="560"/>
      <c r="P7462" s="560"/>
      <c r="Q7462" s="560"/>
      <c r="R7462" s="560"/>
      <c r="S7462" s="560"/>
      <c r="T7462" s="560"/>
      <c r="U7462" s="560"/>
    </row>
    <row r="7463" spans="1:21">
      <c r="A7463" s="593">
        <f t="shared" si="696"/>
        <v>41585</v>
      </c>
      <c r="B7463" s="594">
        <v>41585.917098379628</v>
      </c>
      <c r="C7463" s="560">
        <f t="shared" si="697"/>
        <v>2013</v>
      </c>
      <c r="D7463" s="560">
        <f t="shared" si="698"/>
        <v>11</v>
      </c>
      <c r="E7463" s="560">
        <f t="shared" si="699"/>
        <v>7</v>
      </c>
      <c r="F7463" s="560">
        <f t="shared" si="700"/>
        <v>22</v>
      </c>
      <c r="G7463" s="595">
        <f t="shared" si="701"/>
        <v>5</v>
      </c>
      <c r="H7463" s="590">
        <f>CHOOSE('Output Sheet'!$B$4,'8760 Data'!J7463,'8760 Data'!K7463,'8760 Data'!L7463,'8760 Data'!M7463,'8760 Data'!N7463,'8760 Data'!O7463,'8760 Data'!P7463,'8760 Data'!Q7463,'8760 Data'!R7463,'8760 Data'!S7463,'8760 Data'!T7463,'8760 Data'!U7463)</f>
        <v>0</v>
      </c>
      <c r="I7463" s="591" t="e">
        <f>H7463/'Output Sheet'!$B$8</f>
        <v>#DIV/0!</v>
      </c>
      <c r="J7463" s="596"/>
      <c r="K7463" s="560"/>
      <c r="L7463" s="560"/>
      <c r="M7463" s="560"/>
      <c r="N7463" s="560"/>
      <c r="O7463" s="560"/>
      <c r="P7463" s="560"/>
      <c r="Q7463" s="560"/>
      <c r="R7463" s="560"/>
      <c r="S7463" s="560"/>
      <c r="T7463" s="560"/>
      <c r="U7463" s="560"/>
    </row>
    <row r="7464" spans="1:21">
      <c r="A7464" s="593">
        <f t="shared" si="696"/>
        <v>41585</v>
      </c>
      <c r="B7464" s="594">
        <v>41585.958765104166</v>
      </c>
      <c r="C7464" s="560">
        <f t="shared" si="697"/>
        <v>2013</v>
      </c>
      <c r="D7464" s="560">
        <f t="shared" si="698"/>
        <v>11</v>
      </c>
      <c r="E7464" s="560">
        <f t="shared" si="699"/>
        <v>7</v>
      </c>
      <c r="F7464" s="560">
        <f t="shared" si="700"/>
        <v>23</v>
      </c>
      <c r="G7464" s="595">
        <f t="shared" si="701"/>
        <v>5</v>
      </c>
      <c r="H7464" s="590">
        <f>CHOOSE('Output Sheet'!$B$4,'8760 Data'!J7464,'8760 Data'!K7464,'8760 Data'!L7464,'8760 Data'!M7464,'8760 Data'!N7464,'8760 Data'!O7464,'8760 Data'!P7464,'8760 Data'!Q7464,'8760 Data'!R7464,'8760 Data'!S7464,'8760 Data'!T7464,'8760 Data'!U7464)</f>
        <v>0</v>
      </c>
      <c r="I7464" s="591" t="e">
        <f>H7464/'Output Sheet'!$B$8</f>
        <v>#DIV/0!</v>
      </c>
      <c r="J7464" s="596"/>
      <c r="K7464" s="560"/>
      <c r="L7464" s="560"/>
      <c r="M7464" s="560"/>
      <c r="N7464" s="560"/>
      <c r="O7464" s="560"/>
      <c r="P7464" s="560"/>
      <c r="Q7464" s="560"/>
      <c r="R7464" s="560"/>
      <c r="S7464" s="560"/>
      <c r="T7464" s="560"/>
      <c r="U7464" s="560"/>
    </row>
    <row r="7465" spans="1:21">
      <c r="A7465" s="593">
        <f t="shared" si="696"/>
        <v>41586</v>
      </c>
      <c r="B7465" s="594">
        <v>41586.000431828703</v>
      </c>
      <c r="C7465" s="560">
        <f t="shared" si="697"/>
        <v>2013</v>
      </c>
      <c r="D7465" s="560">
        <f t="shared" si="698"/>
        <v>11</v>
      </c>
      <c r="E7465" s="560">
        <f t="shared" si="699"/>
        <v>8</v>
      </c>
      <c r="F7465" s="560">
        <f t="shared" si="700"/>
        <v>24</v>
      </c>
      <c r="G7465" s="595">
        <f t="shared" si="701"/>
        <v>6</v>
      </c>
      <c r="H7465" s="590">
        <f>CHOOSE('Output Sheet'!$B$4,'8760 Data'!J7465,'8760 Data'!K7465,'8760 Data'!L7465,'8760 Data'!M7465,'8760 Data'!N7465,'8760 Data'!O7465,'8760 Data'!P7465,'8760 Data'!Q7465,'8760 Data'!R7465,'8760 Data'!S7465,'8760 Data'!T7465,'8760 Data'!U7465)</f>
        <v>0</v>
      </c>
      <c r="I7465" s="591" t="e">
        <f>H7465/'Output Sheet'!$B$8</f>
        <v>#DIV/0!</v>
      </c>
      <c r="J7465" s="596"/>
      <c r="K7465" s="560"/>
      <c r="L7465" s="560"/>
      <c r="M7465" s="560"/>
      <c r="N7465" s="560"/>
      <c r="O7465" s="560"/>
      <c r="P7465" s="560"/>
      <c r="Q7465" s="560"/>
      <c r="R7465" s="560"/>
      <c r="S7465" s="560"/>
      <c r="T7465" s="560"/>
      <c r="U7465" s="560"/>
    </row>
    <row r="7466" spans="1:21">
      <c r="A7466" s="593">
        <f t="shared" si="696"/>
        <v>41586</v>
      </c>
      <c r="B7466" s="594">
        <v>41586.04209855324</v>
      </c>
      <c r="C7466" s="560">
        <f t="shared" si="697"/>
        <v>2013</v>
      </c>
      <c r="D7466" s="560">
        <f t="shared" si="698"/>
        <v>11</v>
      </c>
      <c r="E7466" s="560">
        <f t="shared" si="699"/>
        <v>8</v>
      </c>
      <c r="F7466" s="560">
        <f t="shared" si="700"/>
        <v>1</v>
      </c>
      <c r="G7466" s="595">
        <f t="shared" si="701"/>
        <v>6</v>
      </c>
      <c r="H7466" s="590">
        <f>CHOOSE('Output Sheet'!$B$4,'8760 Data'!J7466,'8760 Data'!K7466,'8760 Data'!L7466,'8760 Data'!M7466,'8760 Data'!N7466,'8760 Data'!O7466,'8760 Data'!P7466,'8760 Data'!Q7466,'8760 Data'!R7466,'8760 Data'!S7466,'8760 Data'!T7466,'8760 Data'!U7466)</f>
        <v>0</v>
      </c>
      <c r="I7466" s="591" t="e">
        <f>H7466/'Output Sheet'!$B$8</f>
        <v>#DIV/0!</v>
      </c>
      <c r="J7466" s="596"/>
      <c r="K7466" s="560"/>
      <c r="L7466" s="560"/>
      <c r="M7466" s="560"/>
      <c r="N7466" s="560"/>
      <c r="O7466" s="560"/>
      <c r="P7466" s="560"/>
      <c r="Q7466" s="560"/>
      <c r="R7466" s="560"/>
      <c r="S7466" s="560"/>
      <c r="T7466" s="560"/>
      <c r="U7466" s="560"/>
    </row>
    <row r="7467" spans="1:21">
      <c r="A7467" s="593">
        <f t="shared" si="696"/>
        <v>41586</v>
      </c>
      <c r="B7467" s="594">
        <v>41586.083765277777</v>
      </c>
      <c r="C7467" s="560">
        <f t="shared" si="697"/>
        <v>2013</v>
      </c>
      <c r="D7467" s="560">
        <f t="shared" si="698"/>
        <v>11</v>
      </c>
      <c r="E7467" s="560">
        <f t="shared" si="699"/>
        <v>8</v>
      </c>
      <c r="F7467" s="560">
        <f t="shared" si="700"/>
        <v>2</v>
      </c>
      <c r="G7467" s="595">
        <f t="shared" si="701"/>
        <v>6</v>
      </c>
      <c r="H7467" s="590">
        <f>CHOOSE('Output Sheet'!$B$4,'8760 Data'!J7467,'8760 Data'!K7467,'8760 Data'!L7467,'8760 Data'!M7467,'8760 Data'!N7467,'8760 Data'!O7467,'8760 Data'!P7467,'8760 Data'!Q7467,'8760 Data'!R7467,'8760 Data'!S7467,'8760 Data'!T7467,'8760 Data'!U7467)</f>
        <v>0</v>
      </c>
      <c r="I7467" s="591" t="e">
        <f>H7467/'Output Sheet'!$B$8</f>
        <v>#DIV/0!</v>
      </c>
      <c r="J7467" s="596"/>
      <c r="K7467" s="560"/>
      <c r="L7467" s="560"/>
      <c r="M7467" s="560"/>
      <c r="N7467" s="560"/>
      <c r="O7467" s="560"/>
      <c r="P7467" s="560"/>
      <c r="Q7467" s="560"/>
      <c r="R7467" s="560"/>
      <c r="S7467" s="560"/>
      <c r="T7467" s="560"/>
      <c r="U7467" s="560"/>
    </row>
    <row r="7468" spans="1:21">
      <c r="A7468" s="593">
        <f t="shared" si="696"/>
        <v>41586</v>
      </c>
      <c r="B7468" s="594">
        <v>41586.125432002314</v>
      </c>
      <c r="C7468" s="560">
        <f t="shared" si="697"/>
        <v>2013</v>
      </c>
      <c r="D7468" s="560">
        <f t="shared" si="698"/>
        <v>11</v>
      </c>
      <c r="E7468" s="560">
        <f t="shared" si="699"/>
        <v>8</v>
      </c>
      <c r="F7468" s="560">
        <f t="shared" si="700"/>
        <v>3</v>
      </c>
      <c r="G7468" s="595">
        <f t="shared" si="701"/>
        <v>6</v>
      </c>
      <c r="H7468" s="590">
        <f>CHOOSE('Output Sheet'!$B$4,'8760 Data'!J7468,'8760 Data'!K7468,'8760 Data'!L7468,'8760 Data'!M7468,'8760 Data'!N7468,'8760 Data'!O7468,'8760 Data'!P7468,'8760 Data'!Q7468,'8760 Data'!R7468,'8760 Data'!S7468,'8760 Data'!T7468,'8760 Data'!U7468)</f>
        <v>0</v>
      </c>
      <c r="I7468" s="591" t="e">
        <f>H7468/'Output Sheet'!$B$8</f>
        <v>#DIV/0!</v>
      </c>
      <c r="J7468" s="596"/>
      <c r="K7468" s="560"/>
      <c r="L7468" s="560"/>
      <c r="M7468" s="560"/>
      <c r="N7468" s="560"/>
      <c r="O7468" s="560"/>
      <c r="P7468" s="560"/>
      <c r="Q7468" s="560"/>
      <c r="R7468" s="560"/>
      <c r="S7468" s="560"/>
      <c r="T7468" s="560"/>
      <c r="U7468" s="560"/>
    </row>
    <row r="7469" spans="1:21">
      <c r="A7469" s="593">
        <f t="shared" si="696"/>
        <v>41586</v>
      </c>
      <c r="B7469" s="594">
        <v>41586.167098726852</v>
      </c>
      <c r="C7469" s="560">
        <f t="shared" si="697"/>
        <v>2013</v>
      </c>
      <c r="D7469" s="560">
        <f t="shared" si="698"/>
        <v>11</v>
      </c>
      <c r="E7469" s="560">
        <f t="shared" si="699"/>
        <v>8</v>
      </c>
      <c r="F7469" s="560">
        <f t="shared" si="700"/>
        <v>4</v>
      </c>
      <c r="G7469" s="595">
        <f t="shared" si="701"/>
        <v>6</v>
      </c>
      <c r="H7469" s="590">
        <f>CHOOSE('Output Sheet'!$B$4,'8760 Data'!J7469,'8760 Data'!K7469,'8760 Data'!L7469,'8760 Data'!M7469,'8760 Data'!N7469,'8760 Data'!O7469,'8760 Data'!P7469,'8760 Data'!Q7469,'8760 Data'!R7469,'8760 Data'!S7469,'8760 Data'!T7469,'8760 Data'!U7469)</f>
        <v>0</v>
      </c>
      <c r="I7469" s="591" t="e">
        <f>H7469/'Output Sheet'!$B$8</f>
        <v>#DIV/0!</v>
      </c>
      <c r="J7469" s="596"/>
      <c r="K7469" s="560"/>
      <c r="L7469" s="560"/>
      <c r="M7469" s="560"/>
      <c r="N7469" s="560"/>
      <c r="O7469" s="560"/>
      <c r="P7469" s="560"/>
      <c r="Q7469" s="560"/>
      <c r="R7469" s="560"/>
      <c r="S7469" s="560"/>
      <c r="T7469" s="560"/>
      <c r="U7469" s="560"/>
    </row>
    <row r="7470" spans="1:21">
      <c r="A7470" s="593">
        <f t="shared" si="696"/>
        <v>41586</v>
      </c>
      <c r="B7470" s="594">
        <v>41586.208765451389</v>
      </c>
      <c r="C7470" s="560">
        <f t="shared" si="697"/>
        <v>2013</v>
      </c>
      <c r="D7470" s="560">
        <f t="shared" si="698"/>
        <v>11</v>
      </c>
      <c r="E7470" s="560">
        <f t="shared" si="699"/>
        <v>8</v>
      </c>
      <c r="F7470" s="560">
        <f t="shared" si="700"/>
        <v>5</v>
      </c>
      <c r="G7470" s="595">
        <f t="shared" si="701"/>
        <v>6</v>
      </c>
      <c r="H7470" s="590">
        <f>CHOOSE('Output Sheet'!$B$4,'8760 Data'!J7470,'8760 Data'!K7470,'8760 Data'!L7470,'8760 Data'!M7470,'8760 Data'!N7470,'8760 Data'!O7470,'8760 Data'!P7470,'8760 Data'!Q7470,'8760 Data'!R7470,'8760 Data'!S7470,'8760 Data'!T7470,'8760 Data'!U7470)</f>
        <v>0</v>
      </c>
      <c r="I7470" s="591" t="e">
        <f>H7470/'Output Sheet'!$B$8</f>
        <v>#DIV/0!</v>
      </c>
      <c r="J7470" s="596"/>
      <c r="K7470" s="560"/>
      <c r="L7470" s="560"/>
      <c r="M7470" s="560"/>
      <c r="N7470" s="560"/>
      <c r="O7470" s="560"/>
      <c r="P7470" s="560"/>
      <c r="Q7470" s="560"/>
      <c r="R7470" s="560"/>
      <c r="S7470" s="560"/>
      <c r="T7470" s="560"/>
      <c r="U7470" s="560"/>
    </row>
    <row r="7471" spans="1:21">
      <c r="A7471" s="593">
        <f t="shared" si="696"/>
        <v>41586</v>
      </c>
      <c r="B7471" s="594">
        <v>41586.250432175926</v>
      </c>
      <c r="C7471" s="560">
        <f t="shared" si="697"/>
        <v>2013</v>
      </c>
      <c r="D7471" s="560">
        <f t="shared" si="698"/>
        <v>11</v>
      </c>
      <c r="E7471" s="560">
        <f t="shared" si="699"/>
        <v>8</v>
      </c>
      <c r="F7471" s="560">
        <f t="shared" si="700"/>
        <v>6</v>
      </c>
      <c r="G7471" s="595">
        <f t="shared" si="701"/>
        <v>6</v>
      </c>
      <c r="H7471" s="590">
        <f>CHOOSE('Output Sheet'!$B$4,'8760 Data'!J7471,'8760 Data'!K7471,'8760 Data'!L7471,'8760 Data'!M7471,'8760 Data'!N7471,'8760 Data'!O7471,'8760 Data'!P7471,'8760 Data'!Q7471,'8760 Data'!R7471,'8760 Data'!S7471,'8760 Data'!T7471,'8760 Data'!U7471)</f>
        <v>0</v>
      </c>
      <c r="I7471" s="591" t="e">
        <f>H7471/'Output Sheet'!$B$8</f>
        <v>#DIV/0!</v>
      </c>
      <c r="J7471" s="596"/>
      <c r="K7471" s="560"/>
      <c r="L7471" s="560"/>
      <c r="M7471" s="560"/>
      <c r="N7471" s="560"/>
      <c r="O7471" s="560"/>
      <c r="P7471" s="560"/>
      <c r="Q7471" s="560"/>
      <c r="R7471" s="560"/>
      <c r="S7471" s="560"/>
      <c r="T7471" s="560"/>
      <c r="U7471" s="560"/>
    </row>
    <row r="7472" spans="1:21">
      <c r="A7472" s="593">
        <f t="shared" si="696"/>
        <v>41586</v>
      </c>
      <c r="B7472" s="594">
        <v>41586.292098900463</v>
      </c>
      <c r="C7472" s="560">
        <f t="shared" si="697"/>
        <v>2013</v>
      </c>
      <c r="D7472" s="560">
        <f t="shared" si="698"/>
        <v>11</v>
      </c>
      <c r="E7472" s="560">
        <f t="shared" si="699"/>
        <v>8</v>
      </c>
      <c r="F7472" s="560">
        <f t="shared" si="700"/>
        <v>7</v>
      </c>
      <c r="G7472" s="595">
        <f t="shared" si="701"/>
        <v>6</v>
      </c>
      <c r="H7472" s="590">
        <f>CHOOSE('Output Sheet'!$B$4,'8760 Data'!J7472,'8760 Data'!K7472,'8760 Data'!L7472,'8760 Data'!M7472,'8760 Data'!N7472,'8760 Data'!O7472,'8760 Data'!P7472,'8760 Data'!Q7472,'8760 Data'!R7472,'8760 Data'!S7472,'8760 Data'!T7472,'8760 Data'!U7472)</f>
        <v>0</v>
      </c>
      <c r="I7472" s="591" t="e">
        <f>H7472/'Output Sheet'!$B$8</f>
        <v>#DIV/0!</v>
      </c>
      <c r="J7472" s="596"/>
      <c r="K7472" s="560"/>
      <c r="L7472" s="560"/>
      <c r="M7472" s="560"/>
      <c r="N7472" s="560"/>
      <c r="O7472" s="560"/>
      <c r="P7472" s="560"/>
      <c r="Q7472" s="560"/>
      <c r="R7472" s="560"/>
      <c r="S7472" s="560"/>
      <c r="T7472" s="560"/>
      <c r="U7472" s="560"/>
    </row>
    <row r="7473" spans="1:21">
      <c r="A7473" s="593">
        <f t="shared" si="696"/>
        <v>41586</v>
      </c>
      <c r="B7473" s="594">
        <v>41586.333765625001</v>
      </c>
      <c r="C7473" s="560">
        <f t="shared" si="697"/>
        <v>2013</v>
      </c>
      <c r="D7473" s="560">
        <f t="shared" si="698"/>
        <v>11</v>
      </c>
      <c r="E7473" s="560">
        <f t="shared" si="699"/>
        <v>8</v>
      </c>
      <c r="F7473" s="560">
        <f t="shared" si="700"/>
        <v>8</v>
      </c>
      <c r="G7473" s="595">
        <f t="shared" si="701"/>
        <v>6</v>
      </c>
      <c r="H7473" s="590">
        <f>CHOOSE('Output Sheet'!$B$4,'8760 Data'!J7473,'8760 Data'!K7473,'8760 Data'!L7473,'8760 Data'!M7473,'8760 Data'!N7473,'8760 Data'!O7473,'8760 Data'!P7473,'8760 Data'!Q7473,'8760 Data'!R7473,'8760 Data'!S7473,'8760 Data'!T7473,'8760 Data'!U7473)</f>
        <v>0</v>
      </c>
      <c r="I7473" s="591" t="e">
        <f>H7473/'Output Sheet'!$B$8</f>
        <v>#DIV/0!</v>
      </c>
      <c r="J7473" s="596"/>
      <c r="K7473" s="560"/>
      <c r="L7473" s="560"/>
      <c r="M7473" s="560"/>
      <c r="N7473" s="560"/>
      <c r="O7473" s="560"/>
      <c r="P7473" s="560"/>
      <c r="Q7473" s="560"/>
      <c r="R7473" s="560"/>
      <c r="S7473" s="560"/>
      <c r="T7473" s="560"/>
      <c r="U7473" s="560"/>
    </row>
    <row r="7474" spans="1:21">
      <c r="A7474" s="593">
        <f t="shared" si="696"/>
        <v>41586</v>
      </c>
      <c r="B7474" s="594">
        <v>41586.375432349538</v>
      </c>
      <c r="C7474" s="560">
        <f t="shared" si="697"/>
        <v>2013</v>
      </c>
      <c r="D7474" s="560">
        <f t="shared" si="698"/>
        <v>11</v>
      </c>
      <c r="E7474" s="560">
        <f t="shared" si="699"/>
        <v>8</v>
      </c>
      <c r="F7474" s="560">
        <f t="shared" si="700"/>
        <v>9</v>
      </c>
      <c r="G7474" s="595">
        <f t="shared" si="701"/>
        <v>6</v>
      </c>
      <c r="H7474" s="590">
        <f>CHOOSE('Output Sheet'!$B$4,'8760 Data'!J7474,'8760 Data'!K7474,'8760 Data'!L7474,'8760 Data'!M7474,'8760 Data'!N7474,'8760 Data'!O7474,'8760 Data'!P7474,'8760 Data'!Q7474,'8760 Data'!R7474,'8760 Data'!S7474,'8760 Data'!T7474,'8760 Data'!U7474)</f>
        <v>0</v>
      </c>
      <c r="I7474" s="591" t="e">
        <f>H7474/'Output Sheet'!$B$8</f>
        <v>#DIV/0!</v>
      </c>
      <c r="J7474" s="596"/>
      <c r="K7474" s="560"/>
      <c r="L7474" s="560"/>
      <c r="M7474" s="560"/>
      <c r="N7474" s="560"/>
      <c r="O7474" s="560"/>
      <c r="P7474" s="560"/>
      <c r="Q7474" s="560"/>
      <c r="R7474" s="560"/>
      <c r="S7474" s="560"/>
      <c r="T7474" s="560"/>
      <c r="U7474" s="560"/>
    </row>
    <row r="7475" spans="1:21">
      <c r="A7475" s="593">
        <f t="shared" si="696"/>
        <v>41586</v>
      </c>
      <c r="B7475" s="594">
        <v>41586.417099074075</v>
      </c>
      <c r="C7475" s="560">
        <f t="shared" si="697"/>
        <v>2013</v>
      </c>
      <c r="D7475" s="560">
        <f t="shared" si="698"/>
        <v>11</v>
      </c>
      <c r="E7475" s="560">
        <f t="shared" si="699"/>
        <v>8</v>
      </c>
      <c r="F7475" s="560">
        <f t="shared" si="700"/>
        <v>10</v>
      </c>
      <c r="G7475" s="595">
        <f t="shared" si="701"/>
        <v>6</v>
      </c>
      <c r="H7475" s="590">
        <f>CHOOSE('Output Sheet'!$B$4,'8760 Data'!J7475,'8760 Data'!K7475,'8760 Data'!L7475,'8760 Data'!M7475,'8760 Data'!N7475,'8760 Data'!O7475,'8760 Data'!P7475,'8760 Data'!Q7475,'8760 Data'!R7475,'8760 Data'!S7475,'8760 Data'!T7475,'8760 Data'!U7475)</f>
        <v>0</v>
      </c>
      <c r="I7475" s="591" t="e">
        <f>H7475/'Output Sheet'!$B$8</f>
        <v>#DIV/0!</v>
      </c>
      <c r="J7475" s="596"/>
      <c r="K7475" s="560"/>
      <c r="L7475" s="560"/>
      <c r="M7475" s="560"/>
      <c r="N7475" s="560"/>
      <c r="O7475" s="560"/>
      <c r="P7475" s="560"/>
      <c r="Q7475" s="560"/>
      <c r="R7475" s="560"/>
      <c r="S7475" s="560"/>
      <c r="T7475" s="560"/>
      <c r="U7475" s="560"/>
    </row>
    <row r="7476" spans="1:21">
      <c r="A7476" s="593">
        <f t="shared" si="696"/>
        <v>41586</v>
      </c>
      <c r="B7476" s="594">
        <v>41586.458765798612</v>
      </c>
      <c r="C7476" s="560">
        <f t="shared" si="697"/>
        <v>2013</v>
      </c>
      <c r="D7476" s="560">
        <f t="shared" si="698"/>
        <v>11</v>
      </c>
      <c r="E7476" s="560">
        <f t="shared" si="699"/>
        <v>8</v>
      </c>
      <c r="F7476" s="560">
        <f t="shared" si="700"/>
        <v>11</v>
      </c>
      <c r="G7476" s="595">
        <f t="shared" si="701"/>
        <v>6</v>
      </c>
      <c r="H7476" s="590">
        <f>CHOOSE('Output Sheet'!$B$4,'8760 Data'!J7476,'8760 Data'!K7476,'8760 Data'!L7476,'8760 Data'!M7476,'8760 Data'!N7476,'8760 Data'!O7476,'8760 Data'!P7476,'8760 Data'!Q7476,'8760 Data'!R7476,'8760 Data'!S7476,'8760 Data'!T7476,'8760 Data'!U7476)</f>
        <v>0</v>
      </c>
      <c r="I7476" s="591" t="e">
        <f>H7476/'Output Sheet'!$B$8</f>
        <v>#DIV/0!</v>
      </c>
      <c r="J7476" s="596"/>
      <c r="K7476" s="560"/>
      <c r="L7476" s="560"/>
      <c r="M7476" s="560"/>
      <c r="N7476" s="560"/>
      <c r="O7476" s="560"/>
      <c r="P7476" s="560"/>
      <c r="Q7476" s="560"/>
      <c r="R7476" s="560"/>
      <c r="S7476" s="560"/>
      <c r="T7476" s="560"/>
      <c r="U7476" s="560"/>
    </row>
    <row r="7477" spans="1:21">
      <c r="A7477" s="593">
        <f t="shared" si="696"/>
        <v>41586</v>
      </c>
      <c r="B7477" s="594">
        <v>41586.500432523149</v>
      </c>
      <c r="C7477" s="560">
        <f t="shared" si="697"/>
        <v>2013</v>
      </c>
      <c r="D7477" s="560">
        <f t="shared" si="698"/>
        <v>11</v>
      </c>
      <c r="E7477" s="560">
        <f t="shared" si="699"/>
        <v>8</v>
      </c>
      <c r="F7477" s="560">
        <f t="shared" si="700"/>
        <v>12</v>
      </c>
      <c r="G7477" s="595">
        <f t="shared" si="701"/>
        <v>6</v>
      </c>
      <c r="H7477" s="590">
        <f>CHOOSE('Output Sheet'!$B$4,'8760 Data'!J7477,'8760 Data'!K7477,'8760 Data'!L7477,'8760 Data'!M7477,'8760 Data'!N7477,'8760 Data'!O7477,'8760 Data'!P7477,'8760 Data'!Q7477,'8760 Data'!R7477,'8760 Data'!S7477,'8760 Data'!T7477,'8760 Data'!U7477)</f>
        <v>0</v>
      </c>
      <c r="I7477" s="591" t="e">
        <f>H7477/'Output Sheet'!$B$8</f>
        <v>#DIV/0!</v>
      </c>
      <c r="J7477" s="596"/>
      <c r="K7477" s="560"/>
      <c r="L7477" s="560"/>
      <c r="M7477" s="560"/>
      <c r="N7477" s="560"/>
      <c r="O7477" s="560"/>
      <c r="P7477" s="560"/>
      <c r="Q7477" s="560"/>
      <c r="R7477" s="560"/>
      <c r="S7477" s="560"/>
      <c r="T7477" s="560"/>
      <c r="U7477" s="560"/>
    </row>
    <row r="7478" spans="1:21">
      <c r="A7478" s="593">
        <f t="shared" si="696"/>
        <v>41586</v>
      </c>
      <c r="B7478" s="594">
        <v>41586.542099247687</v>
      </c>
      <c r="C7478" s="560">
        <f t="shared" si="697"/>
        <v>2013</v>
      </c>
      <c r="D7478" s="560">
        <f t="shared" si="698"/>
        <v>11</v>
      </c>
      <c r="E7478" s="560">
        <f t="shared" si="699"/>
        <v>8</v>
      </c>
      <c r="F7478" s="560">
        <f t="shared" si="700"/>
        <v>13</v>
      </c>
      <c r="G7478" s="595">
        <f t="shared" si="701"/>
        <v>6</v>
      </c>
      <c r="H7478" s="590">
        <f>CHOOSE('Output Sheet'!$B$4,'8760 Data'!J7478,'8760 Data'!K7478,'8760 Data'!L7478,'8760 Data'!M7478,'8760 Data'!N7478,'8760 Data'!O7478,'8760 Data'!P7478,'8760 Data'!Q7478,'8760 Data'!R7478,'8760 Data'!S7478,'8760 Data'!T7478,'8760 Data'!U7478)</f>
        <v>0</v>
      </c>
      <c r="I7478" s="591" t="e">
        <f>H7478/'Output Sheet'!$B$8</f>
        <v>#DIV/0!</v>
      </c>
      <c r="J7478" s="596"/>
      <c r="K7478" s="560"/>
      <c r="L7478" s="560"/>
      <c r="M7478" s="560"/>
      <c r="N7478" s="560"/>
      <c r="O7478" s="560"/>
      <c r="P7478" s="560"/>
      <c r="Q7478" s="560"/>
      <c r="R7478" s="560"/>
      <c r="S7478" s="560"/>
      <c r="T7478" s="560"/>
      <c r="U7478" s="560"/>
    </row>
    <row r="7479" spans="1:21">
      <c r="A7479" s="593">
        <f t="shared" si="696"/>
        <v>41586</v>
      </c>
      <c r="B7479" s="594">
        <v>41586.583765972224</v>
      </c>
      <c r="C7479" s="560">
        <f t="shared" si="697"/>
        <v>2013</v>
      </c>
      <c r="D7479" s="560">
        <f t="shared" si="698"/>
        <v>11</v>
      </c>
      <c r="E7479" s="560">
        <f t="shared" si="699"/>
        <v>8</v>
      </c>
      <c r="F7479" s="560">
        <f t="shared" si="700"/>
        <v>14</v>
      </c>
      <c r="G7479" s="595">
        <f t="shared" si="701"/>
        <v>6</v>
      </c>
      <c r="H7479" s="590">
        <f>CHOOSE('Output Sheet'!$B$4,'8760 Data'!J7479,'8760 Data'!K7479,'8760 Data'!L7479,'8760 Data'!M7479,'8760 Data'!N7479,'8760 Data'!O7479,'8760 Data'!P7479,'8760 Data'!Q7479,'8760 Data'!R7479,'8760 Data'!S7479,'8760 Data'!T7479,'8760 Data'!U7479)</f>
        <v>0</v>
      </c>
      <c r="I7479" s="591" t="e">
        <f>H7479/'Output Sheet'!$B$8</f>
        <v>#DIV/0!</v>
      </c>
      <c r="J7479" s="596"/>
      <c r="K7479" s="560"/>
      <c r="L7479" s="560"/>
      <c r="M7479" s="560"/>
      <c r="N7479" s="560"/>
      <c r="O7479" s="560"/>
      <c r="P7479" s="560"/>
      <c r="Q7479" s="560"/>
      <c r="R7479" s="560"/>
      <c r="S7479" s="560"/>
      <c r="T7479" s="560"/>
      <c r="U7479" s="560"/>
    </row>
    <row r="7480" spans="1:21">
      <c r="A7480" s="593">
        <f t="shared" si="696"/>
        <v>41586</v>
      </c>
      <c r="B7480" s="594">
        <v>41586.625432696761</v>
      </c>
      <c r="C7480" s="560">
        <f t="shared" si="697"/>
        <v>2013</v>
      </c>
      <c r="D7480" s="560">
        <f t="shared" si="698"/>
        <v>11</v>
      </c>
      <c r="E7480" s="560">
        <f t="shared" si="699"/>
        <v>8</v>
      </c>
      <c r="F7480" s="560">
        <f t="shared" si="700"/>
        <v>15</v>
      </c>
      <c r="G7480" s="595">
        <f t="shared" si="701"/>
        <v>6</v>
      </c>
      <c r="H7480" s="590">
        <f>CHOOSE('Output Sheet'!$B$4,'8760 Data'!J7480,'8760 Data'!K7480,'8760 Data'!L7480,'8760 Data'!M7480,'8760 Data'!N7480,'8760 Data'!O7480,'8760 Data'!P7480,'8760 Data'!Q7480,'8760 Data'!R7480,'8760 Data'!S7480,'8760 Data'!T7480,'8760 Data'!U7480)</f>
        <v>0</v>
      </c>
      <c r="I7480" s="591" t="e">
        <f>H7480/'Output Sheet'!$B$8</f>
        <v>#DIV/0!</v>
      </c>
      <c r="J7480" s="596"/>
      <c r="K7480" s="560"/>
      <c r="L7480" s="560"/>
      <c r="M7480" s="560"/>
      <c r="N7480" s="560"/>
      <c r="O7480" s="560"/>
      <c r="P7480" s="560"/>
      <c r="Q7480" s="560"/>
      <c r="R7480" s="560"/>
      <c r="S7480" s="560"/>
      <c r="T7480" s="560"/>
      <c r="U7480" s="560"/>
    </row>
    <row r="7481" spans="1:21">
      <c r="A7481" s="593">
        <f t="shared" si="696"/>
        <v>41586</v>
      </c>
      <c r="B7481" s="594">
        <v>41586.667099421298</v>
      </c>
      <c r="C7481" s="560">
        <f t="shared" si="697"/>
        <v>2013</v>
      </c>
      <c r="D7481" s="560">
        <f t="shared" si="698"/>
        <v>11</v>
      </c>
      <c r="E7481" s="560">
        <f t="shared" si="699"/>
        <v>8</v>
      </c>
      <c r="F7481" s="560">
        <f t="shared" si="700"/>
        <v>16</v>
      </c>
      <c r="G7481" s="595">
        <f t="shared" si="701"/>
        <v>6</v>
      </c>
      <c r="H7481" s="590">
        <f>CHOOSE('Output Sheet'!$B$4,'8760 Data'!J7481,'8760 Data'!K7481,'8760 Data'!L7481,'8760 Data'!M7481,'8760 Data'!N7481,'8760 Data'!O7481,'8760 Data'!P7481,'8760 Data'!Q7481,'8760 Data'!R7481,'8760 Data'!S7481,'8760 Data'!T7481,'8760 Data'!U7481)</f>
        <v>0</v>
      </c>
      <c r="I7481" s="591" t="e">
        <f>H7481/'Output Sheet'!$B$8</f>
        <v>#DIV/0!</v>
      </c>
      <c r="J7481" s="596"/>
      <c r="K7481" s="560"/>
      <c r="L7481" s="560"/>
      <c r="M7481" s="560"/>
      <c r="N7481" s="560"/>
      <c r="O7481" s="560"/>
      <c r="P7481" s="560"/>
      <c r="Q7481" s="560"/>
      <c r="R7481" s="560"/>
      <c r="S7481" s="560"/>
      <c r="T7481" s="560"/>
      <c r="U7481" s="560"/>
    </row>
    <row r="7482" spans="1:21">
      <c r="A7482" s="593">
        <f t="shared" si="696"/>
        <v>41586</v>
      </c>
      <c r="B7482" s="594">
        <v>41586.708766145835</v>
      </c>
      <c r="C7482" s="560">
        <f t="shared" si="697"/>
        <v>2013</v>
      </c>
      <c r="D7482" s="560">
        <f t="shared" si="698"/>
        <v>11</v>
      </c>
      <c r="E7482" s="560">
        <f t="shared" si="699"/>
        <v>8</v>
      </c>
      <c r="F7482" s="560">
        <f t="shared" si="700"/>
        <v>17</v>
      </c>
      <c r="G7482" s="595">
        <f t="shared" si="701"/>
        <v>6</v>
      </c>
      <c r="H7482" s="590">
        <f>CHOOSE('Output Sheet'!$B$4,'8760 Data'!J7482,'8760 Data'!K7482,'8760 Data'!L7482,'8760 Data'!M7482,'8760 Data'!N7482,'8760 Data'!O7482,'8760 Data'!P7482,'8760 Data'!Q7482,'8760 Data'!R7482,'8760 Data'!S7482,'8760 Data'!T7482,'8760 Data'!U7482)</f>
        <v>0</v>
      </c>
      <c r="I7482" s="591" t="e">
        <f>H7482/'Output Sheet'!$B$8</f>
        <v>#DIV/0!</v>
      </c>
      <c r="J7482" s="596"/>
      <c r="K7482" s="560"/>
      <c r="L7482" s="560"/>
      <c r="M7482" s="560"/>
      <c r="N7482" s="560"/>
      <c r="O7482" s="560"/>
      <c r="P7482" s="560"/>
      <c r="Q7482" s="560"/>
      <c r="R7482" s="560"/>
      <c r="S7482" s="560"/>
      <c r="T7482" s="560"/>
      <c r="U7482" s="560"/>
    </row>
    <row r="7483" spans="1:21">
      <c r="A7483" s="593">
        <f t="shared" si="696"/>
        <v>41586</v>
      </c>
      <c r="B7483" s="594">
        <v>41586.750432870373</v>
      </c>
      <c r="C7483" s="560">
        <f t="shared" si="697"/>
        <v>2013</v>
      </c>
      <c r="D7483" s="560">
        <f t="shared" si="698"/>
        <v>11</v>
      </c>
      <c r="E7483" s="560">
        <f t="shared" si="699"/>
        <v>8</v>
      </c>
      <c r="F7483" s="560">
        <f t="shared" si="700"/>
        <v>18</v>
      </c>
      <c r="G7483" s="595">
        <f t="shared" si="701"/>
        <v>6</v>
      </c>
      <c r="H7483" s="590">
        <f>CHOOSE('Output Sheet'!$B$4,'8760 Data'!J7483,'8760 Data'!K7483,'8760 Data'!L7483,'8760 Data'!M7483,'8760 Data'!N7483,'8760 Data'!O7483,'8760 Data'!P7483,'8760 Data'!Q7483,'8760 Data'!R7483,'8760 Data'!S7483,'8760 Data'!T7483,'8760 Data'!U7483)</f>
        <v>0</v>
      </c>
      <c r="I7483" s="591" t="e">
        <f>H7483/'Output Sheet'!$B$8</f>
        <v>#DIV/0!</v>
      </c>
      <c r="J7483" s="596"/>
      <c r="K7483" s="560"/>
      <c r="L7483" s="560"/>
      <c r="M7483" s="560"/>
      <c r="N7483" s="560"/>
      <c r="O7483" s="560"/>
      <c r="P7483" s="560"/>
      <c r="Q7483" s="560"/>
      <c r="R7483" s="560"/>
      <c r="S7483" s="560"/>
      <c r="T7483" s="560"/>
      <c r="U7483" s="560"/>
    </row>
    <row r="7484" spans="1:21">
      <c r="A7484" s="593">
        <f t="shared" si="696"/>
        <v>41586</v>
      </c>
      <c r="B7484" s="594">
        <v>41586.79209959491</v>
      </c>
      <c r="C7484" s="560">
        <f t="shared" si="697"/>
        <v>2013</v>
      </c>
      <c r="D7484" s="560">
        <f t="shared" si="698"/>
        <v>11</v>
      </c>
      <c r="E7484" s="560">
        <f t="shared" si="699"/>
        <v>8</v>
      </c>
      <c r="F7484" s="560">
        <f t="shared" si="700"/>
        <v>19</v>
      </c>
      <c r="G7484" s="595">
        <f t="shared" si="701"/>
        <v>6</v>
      </c>
      <c r="H7484" s="590">
        <f>CHOOSE('Output Sheet'!$B$4,'8760 Data'!J7484,'8760 Data'!K7484,'8760 Data'!L7484,'8760 Data'!M7484,'8760 Data'!N7484,'8760 Data'!O7484,'8760 Data'!P7484,'8760 Data'!Q7484,'8760 Data'!R7484,'8760 Data'!S7484,'8760 Data'!T7484,'8760 Data'!U7484)</f>
        <v>0</v>
      </c>
      <c r="I7484" s="591" t="e">
        <f>H7484/'Output Sheet'!$B$8</f>
        <v>#DIV/0!</v>
      </c>
      <c r="J7484" s="596"/>
      <c r="K7484" s="560"/>
      <c r="L7484" s="560"/>
      <c r="M7484" s="560"/>
      <c r="N7484" s="560"/>
      <c r="O7484" s="560"/>
      <c r="P7484" s="560"/>
      <c r="Q7484" s="560"/>
      <c r="R7484" s="560"/>
      <c r="S7484" s="560"/>
      <c r="T7484" s="560"/>
      <c r="U7484" s="560"/>
    </row>
    <row r="7485" spans="1:21">
      <c r="A7485" s="593">
        <f t="shared" si="696"/>
        <v>41586</v>
      </c>
      <c r="B7485" s="594">
        <v>41586.833766319447</v>
      </c>
      <c r="C7485" s="560">
        <f t="shared" si="697"/>
        <v>2013</v>
      </c>
      <c r="D7485" s="560">
        <f t="shared" si="698"/>
        <v>11</v>
      </c>
      <c r="E7485" s="560">
        <f t="shared" si="699"/>
        <v>8</v>
      </c>
      <c r="F7485" s="560">
        <f t="shared" si="700"/>
        <v>20</v>
      </c>
      <c r="G7485" s="595">
        <f t="shared" si="701"/>
        <v>6</v>
      </c>
      <c r="H7485" s="590">
        <f>CHOOSE('Output Sheet'!$B$4,'8760 Data'!J7485,'8760 Data'!K7485,'8760 Data'!L7485,'8760 Data'!M7485,'8760 Data'!N7485,'8760 Data'!O7485,'8760 Data'!P7485,'8760 Data'!Q7485,'8760 Data'!R7485,'8760 Data'!S7485,'8760 Data'!T7485,'8760 Data'!U7485)</f>
        <v>0</v>
      </c>
      <c r="I7485" s="591" t="e">
        <f>H7485/'Output Sheet'!$B$8</f>
        <v>#DIV/0!</v>
      </c>
      <c r="J7485" s="596"/>
      <c r="K7485" s="560"/>
      <c r="L7485" s="560"/>
      <c r="M7485" s="560"/>
      <c r="N7485" s="560"/>
      <c r="O7485" s="560"/>
      <c r="P7485" s="560"/>
      <c r="Q7485" s="560"/>
      <c r="R7485" s="560"/>
      <c r="S7485" s="560"/>
      <c r="T7485" s="560"/>
      <c r="U7485" s="560"/>
    </row>
    <row r="7486" spans="1:21">
      <c r="A7486" s="593">
        <f t="shared" si="696"/>
        <v>41586</v>
      </c>
      <c r="B7486" s="594">
        <v>41586.875433043984</v>
      </c>
      <c r="C7486" s="560">
        <f t="shared" si="697"/>
        <v>2013</v>
      </c>
      <c r="D7486" s="560">
        <f t="shared" si="698"/>
        <v>11</v>
      </c>
      <c r="E7486" s="560">
        <f t="shared" si="699"/>
        <v>8</v>
      </c>
      <c r="F7486" s="560">
        <f t="shared" si="700"/>
        <v>21</v>
      </c>
      <c r="G7486" s="595">
        <f t="shared" si="701"/>
        <v>6</v>
      </c>
      <c r="H7486" s="590">
        <f>CHOOSE('Output Sheet'!$B$4,'8760 Data'!J7486,'8760 Data'!K7486,'8760 Data'!L7486,'8760 Data'!M7486,'8760 Data'!N7486,'8760 Data'!O7486,'8760 Data'!P7486,'8760 Data'!Q7486,'8760 Data'!R7486,'8760 Data'!S7486,'8760 Data'!T7486,'8760 Data'!U7486)</f>
        <v>0</v>
      </c>
      <c r="I7486" s="591" t="e">
        <f>H7486/'Output Sheet'!$B$8</f>
        <v>#DIV/0!</v>
      </c>
      <c r="J7486" s="596"/>
      <c r="K7486" s="560"/>
      <c r="L7486" s="560"/>
      <c r="M7486" s="560"/>
      <c r="N7486" s="560"/>
      <c r="O7486" s="560"/>
      <c r="P7486" s="560"/>
      <c r="Q7486" s="560"/>
      <c r="R7486" s="560"/>
      <c r="S7486" s="560"/>
      <c r="T7486" s="560"/>
      <c r="U7486" s="560"/>
    </row>
    <row r="7487" spans="1:21">
      <c r="A7487" s="593">
        <f t="shared" si="696"/>
        <v>41586</v>
      </c>
      <c r="B7487" s="594">
        <v>41586.917099768521</v>
      </c>
      <c r="C7487" s="560">
        <f t="shared" si="697"/>
        <v>2013</v>
      </c>
      <c r="D7487" s="560">
        <f t="shared" si="698"/>
        <v>11</v>
      </c>
      <c r="E7487" s="560">
        <f t="shared" si="699"/>
        <v>8</v>
      </c>
      <c r="F7487" s="560">
        <f t="shared" si="700"/>
        <v>22</v>
      </c>
      <c r="G7487" s="595">
        <f t="shared" si="701"/>
        <v>6</v>
      </c>
      <c r="H7487" s="590">
        <f>CHOOSE('Output Sheet'!$B$4,'8760 Data'!J7487,'8760 Data'!K7487,'8760 Data'!L7487,'8760 Data'!M7487,'8760 Data'!N7487,'8760 Data'!O7487,'8760 Data'!P7487,'8760 Data'!Q7487,'8760 Data'!R7487,'8760 Data'!S7487,'8760 Data'!T7487,'8760 Data'!U7487)</f>
        <v>0</v>
      </c>
      <c r="I7487" s="591" t="e">
        <f>H7487/'Output Sheet'!$B$8</f>
        <v>#DIV/0!</v>
      </c>
      <c r="J7487" s="596"/>
      <c r="K7487" s="560"/>
      <c r="L7487" s="560"/>
      <c r="M7487" s="560"/>
      <c r="N7487" s="560"/>
      <c r="O7487" s="560"/>
      <c r="P7487" s="560"/>
      <c r="Q7487" s="560"/>
      <c r="R7487" s="560"/>
      <c r="S7487" s="560"/>
      <c r="T7487" s="560"/>
      <c r="U7487" s="560"/>
    </row>
    <row r="7488" spans="1:21">
      <c r="A7488" s="593">
        <f t="shared" si="696"/>
        <v>41586</v>
      </c>
      <c r="B7488" s="594">
        <v>41586.958766493059</v>
      </c>
      <c r="C7488" s="560">
        <f t="shared" si="697"/>
        <v>2013</v>
      </c>
      <c r="D7488" s="560">
        <f t="shared" si="698"/>
        <v>11</v>
      </c>
      <c r="E7488" s="560">
        <f t="shared" si="699"/>
        <v>8</v>
      </c>
      <c r="F7488" s="560">
        <f t="shared" si="700"/>
        <v>23</v>
      </c>
      <c r="G7488" s="595">
        <f t="shared" si="701"/>
        <v>6</v>
      </c>
      <c r="H7488" s="590">
        <f>CHOOSE('Output Sheet'!$B$4,'8760 Data'!J7488,'8760 Data'!K7488,'8760 Data'!L7488,'8760 Data'!M7488,'8760 Data'!N7488,'8760 Data'!O7488,'8760 Data'!P7488,'8760 Data'!Q7488,'8760 Data'!R7488,'8760 Data'!S7488,'8760 Data'!T7488,'8760 Data'!U7488)</f>
        <v>0</v>
      </c>
      <c r="I7488" s="591" t="e">
        <f>H7488/'Output Sheet'!$B$8</f>
        <v>#DIV/0!</v>
      </c>
      <c r="J7488" s="596"/>
      <c r="K7488" s="560"/>
      <c r="L7488" s="560"/>
      <c r="M7488" s="560"/>
      <c r="N7488" s="560"/>
      <c r="O7488" s="560"/>
      <c r="P7488" s="560"/>
      <c r="Q7488" s="560"/>
      <c r="R7488" s="560"/>
      <c r="S7488" s="560"/>
      <c r="T7488" s="560"/>
      <c r="U7488" s="560"/>
    </row>
    <row r="7489" spans="1:21">
      <c r="A7489" s="593">
        <f t="shared" si="696"/>
        <v>41587</v>
      </c>
      <c r="B7489" s="594">
        <v>41587.000433217596</v>
      </c>
      <c r="C7489" s="560">
        <f t="shared" si="697"/>
        <v>2013</v>
      </c>
      <c r="D7489" s="560">
        <f t="shared" si="698"/>
        <v>11</v>
      </c>
      <c r="E7489" s="560">
        <f t="shared" si="699"/>
        <v>9</v>
      </c>
      <c r="F7489" s="560">
        <f t="shared" si="700"/>
        <v>24</v>
      </c>
      <c r="G7489" s="595">
        <f t="shared" si="701"/>
        <v>7</v>
      </c>
      <c r="H7489" s="590">
        <f>CHOOSE('Output Sheet'!$B$4,'8760 Data'!J7489,'8760 Data'!K7489,'8760 Data'!L7489,'8760 Data'!M7489,'8760 Data'!N7489,'8760 Data'!O7489,'8760 Data'!P7489,'8760 Data'!Q7489,'8760 Data'!R7489,'8760 Data'!S7489,'8760 Data'!T7489,'8760 Data'!U7489)</f>
        <v>0</v>
      </c>
      <c r="I7489" s="591" t="e">
        <f>H7489/'Output Sheet'!$B$8</f>
        <v>#DIV/0!</v>
      </c>
      <c r="J7489" s="596"/>
      <c r="K7489" s="560"/>
      <c r="L7489" s="560"/>
      <c r="M7489" s="560"/>
      <c r="N7489" s="560"/>
      <c r="O7489" s="560"/>
      <c r="P7489" s="560"/>
      <c r="Q7489" s="560"/>
      <c r="R7489" s="560"/>
      <c r="S7489" s="560"/>
      <c r="T7489" s="560"/>
      <c r="U7489" s="560"/>
    </row>
    <row r="7490" spans="1:21">
      <c r="A7490" s="593">
        <f t="shared" si="696"/>
        <v>41587</v>
      </c>
      <c r="B7490" s="594">
        <v>41587.042099942133</v>
      </c>
      <c r="C7490" s="560">
        <f t="shared" si="697"/>
        <v>2013</v>
      </c>
      <c r="D7490" s="560">
        <f t="shared" si="698"/>
        <v>11</v>
      </c>
      <c r="E7490" s="560">
        <f t="shared" si="699"/>
        <v>9</v>
      </c>
      <c r="F7490" s="560">
        <f t="shared" si="700"/>
        <v>1</v>
      </c>
      <c r="G7490" s="595">
        <f t="shared" si="701"/>
        <v>7</v>
      </c>
      <c r="H7490" s="590">
        <f>CHOOSE('Output Sheet'!$B$4,'8760 Data'!J7490,'8760 Data'!K7490,'8760 Data'!L7490,'8760 Data'!M7490,'8760 Data'!N7490,'8760 Data'!O7490,'8760 Data'!P7490,'8760 Data'!Q7490,'8760 Data'!R7490,'8760 Data'!S7490,'8760 Data'!T7490,'8760 Data'!U7490)</f>
        <v>0</v>
      </c>
      <c r="I7490" s="591" t="e">
        <f>H7490/'Output Sheet'!$B$8</f>
        <v>#DIV/0!</v>
      </c>
      <c r="J7490" s="596"/>
      <c r="K7490" s="560"/>
      <c r="L7490" s="560"/>
      <c r="M7490" s="560"/>
      <c r="N7490" s="560"/>
      <c r="O7490" s="560"/>
      <c r="P7490" s="560"/>
      <c r="Q7490" s="560"/>
      <c r="R7490" s="560"/>
      <c r="S7490" s="560"/>
      <c r="T7490" s="560"/>
      <c r="U7490" s="560"/>
    </row>
    <row r="7491" spans="1:21">
      <c r="A7491" s="593">
        <f t="shared" ref="A7491:A7554" si="702">DATE(C7491,D7491,E7491)</f>
        <v>41587</v>
      </c>
      <c r="B7491" s="594">
        <v>41587.083766666663</v>
      </c>
      <c r="C7491" s="560">
        <f t="shared" ref="C7491:C7554" si="703">YEAR(B7491)</f>
        <v>2013</v>
      </c>
      <c r="D7491" s="560">
        <f t="shared" ref="D7491:D7554" si="704">MONTH(B7491)</f>
        <v>11</v>
      </c>
      <c r="E7491" s="560">
        <f t="shared" ref="E7491:E7554" si="705">DAY(B7491)</f>
        <v>9</v>
      </c>
      <c r="F7491" s="560">
        <f t="shared" ref="F7491:F7554" si="706">IF(HOUR(B7491)&lt;&gt;0,HOUR(B7491),24)</f>
        <v>2</v>
      </c>
      <c r="G7491" s="595">
        <f t="shared" ref="G7491:G7554" si="707">WEEKDAY(B7491,1)</f>
        <v>7</v>
      </c>
      <c r="H7491" s="590">
        <f>CHOOSE('Output Sheet'!$B$4,'8760 Data'!J7491,'8760 Data'!K7491,'8760 Data'!L7491,'8760 Data'!M7491,'8760 Data'!N7491,'8760 Data'!O7491,'8760 Data'!P7491,'8760 Data'!Q7491,'8760 Data'!R7491,'8760 Data'!S7491,'8760 Data'!T7491,'8760 Data'!U7491)</f>
        <v>0</v>
      </c>
      <c r="I7491" s="591" t="e">
        <f>H7491/'Output Sheet'!$B$8</f>
        <v>#DIV/0!</v>
      </c>
      <c r="J7491" s="596"/>
      <c r="K7491" s="560"/>
      <c r="L7491" s="560"/>
      <c r="M7491" s="560"/>
      <c r="N7491" s="560"/>
      <c r="O7491" s="560"/>
      <c r="P7491" s="560"/>
      <c r="Q7491" s="560"/>
      <c r="R7491" s="560"/>
      <c r="S7491" s="560"/>
      <c r="T7491" s="560"/>
      <c r="U7491" s="560"/>
    </row>
    <row r="7492" spans="1:21">
      <c r="A7492" s="593">
        <f t="shared" si="702"/>
        <v>41587</v>
      </c>
      <c r="B7492" s="594">
        <v>41587.1254333912</v>
      </c>
      <c r="C7492" s="560">
        <f t="shared" si="703"/>
        <v>2013</v>
      </c>
      <c r="D7492" s="560">
        <f t="shared" si="704"/>
        <v>11</v>
      </c>
      <c r="E7492" s="560">
        <f t="shared" si="705"/>
        <v>9</v>
      </c>
      <c r="F7492" s="560">
        <f t="shared" si="706"/>
        <v>3</v>
      </c>
      <c r="G7492" s="595">
        <f t="shared" si="707"/>
        <v>7</v>
      </c>
      <c r="H7492" s="590">
        <f>CHOOSE('Output Sheet'!$B$4,'8760 Data'!J7492,'8760 Data'!K7492,'8760 Data'!L7492,'8760 Data'!M7492,'8760 Data'!N7492,'8760 Data'!O7492,'8760 Data'!P7492,'8760 Data'!Q7492,'8760 Data'!R7492,'8760 Data'!S7492,'8760 Data'!T7492,'8760 Data'!U7492)</f>
        <v>0</v>
      </c>
      <c r="I7492" s="591" t="e">
        <f>H7492/'Output Sheet'!$B$8</f>
        <v>#DIV/0!</v>
      </c>
      <c r="J7492" s="596"/>
      <c r="K7492" s="560"/>
      <c r="L7492" s="560"/>
      <c r="M7492" s="560"/>
      <c r="N7492" s="560"/>
      <c r="O7492" s="560"/>
      <c r="P7492" s="560"/>
      <c r="Q7492" s="560"/>
      <c r="R7492" s="560"/>
      <c r="S7492" s="560"/>
      <c r="T7492" s="560"/>
      <c r="U7492" s="560"/>
    </row>
    <row r="7493" spans="1:21">
      <c r="A7493" s="593">
        <f t="shared" si="702"/>
        <v>41587</v>
      </c>
      <c r="B7493" s="594">
        <v>41587.167100115737</v>
      </c>
      <c r="C7493" s="560">
        <f t="shared" si="703"/>
        <v>2013</v>
      </c>
      <c r="D7493" s="560">
        <f t="shared" si="704"/>
        <v>11</v>
      </c>
      <c r="E7493" s="560">
        <f t="shared" si="705"/>
        <v>9</v>
      </c>
      <c r="F7493" s="560">
        <f t="shared" si="706"/>
        <v>4</v>
      </c>
      <c r="G7493" s="595">
        <f t="shared" si="707"/>
        <v>7</v>
      </c>
      <c r="H7493" s="590">
        <f>CHOOSE('Output Sheet'!$B$4,'8760 Data'!J7493,'8760 Data'!K7493,'8760 Data'!L7493,'8760 Data'!M7493,'8760 Data'!N7493,'8760 Data'!O7493,'8760 Data'!P7493,'8760 Data'!Q7493,'8760 Data'!R7493,'8760 Data'!S7493,'8760 Data'!T7493,'8760 Data'!U7493)</f>
        <v>0</v>
      </c>
      <c r="I7493" s="591" t="e">
        <f>H7493/'Output Sheet'!$B$8</f>
        <v>#DIV/0!</v>
      </c>
      <c r="J7493" s="596"/>
      <c r="K7493" s="560"/>
      <c r="L7493" s="560"/>
      <c r="M7493" s="560"/>
      <c r="N7493" s="560"/>
      <c r="O7493" s="560"/>
      <c r="P7493" s="560"/>
      <c r="Q7493" s="560"/>
      <c r="R7493" s="560"/>
      <c r="S7493" s="560"/>
      <c r="T7493" s="560"/>
      <c r="U7493" s="560"/>
    </row>
    <row r="7494" spans="1:21">
      <c r="A7494" s="593">
        <f t="shared" si="702"/>
        <v>41587</v>
      </c>
      <c r="B7494" s="594">
        <v>41587.208766840275</v>
      </c>
      <c r="C7494" s="560">
        <f t="shared" si="703"/>
        <v>2013</v>
      </c>
      <c r="D7494" s="560">
        <f t="shared" si="704"/>
        <v>11</v>
      </c>
      <c r="E7494" s="560">
        <f t="shared" si="705"/>
        <v>9</v>
      </c>
      <c r="F7494" s="560">
        <f t="shared" si="706"/>
        <v>5</v>
      </c>
      <c r="G7494" s="595">
        <f t="shared" si="707"/>
        <v>7</v>
      </c>
      <c r="H7494" s="590">
        <f>CHOOSE('Output Sheet'!$B$4,'8760 Data'!J7494,'8760 Data'!K7494,'8760 Data'!L7494,'8760 Data'!M7494,'8760 Data'!N7494,'8760 Data'!O7494,'8760 Data'!P7494,'8760 Data'!Q7494,'8760 Data'!R7494,'8760 Data'!S7494,'8760 Data'!T7494,'8760 Data'!U7494)</f>
        <v>0</v>
      </c>
      <c r="I7494" s="591" t="e">
        <f>H7494/'Output Sheet'!$B$8</f>
        <v>#DIV/0!</v>
      </c>
      <c r="J7494" s="596"/>
      <c r="K7494" s="560"/>
      <c r="L7494" s="560"/>
      <c r="M7494" s="560"/>
      <c r="N7494" s="560"/>
      <c r="O7494" s="560"/>
      <c r="P7494" s="560"/>
      <c r="Q7494" s="560"/>
      <c r="R7494" s="560"/>
      <c r="S7494" s="560"/>
      <c r="T7494" s="560"/>
      <c r="U7494" s="560"/>
    </row>
    <row r="7495" spans="1:21">
      <c r="A7495" s="593">
        <f t="shared" si="702"/>
        <v>41587</v>
      </c>
      <c r="B7495" s="594">
        <v>41587.250433564812</v>
      </c>
      <c r="C7495" s="560">
        <f t="shared" si="703"/>
        <v>2013</v>
      </c>
      <c r="D7495" s="560">
        <f t="shared" si="704"/>
        <v>11</v>
      </c>
      <c r="E7495" s="560">
        <f t="shared" si="705"/>
        <v>9</v>
      </c>
      <c r="F7495" s="560">
        <f t="shared" si="706"/>
        <v>6</v>
      </c>
      <c r="G7495" s="595">
        <f t="shared" si="707"/>
        <v>7</v>
      </c>
      <c r="H7495" s="590">
        <f>CHOOSE('Output Sheet'!$B$4,'8760 Data'!J7495,'8760 Data'!K7495,'8760 Data'!L7495,'8760 Data'!M7495,'8760 Data'!N7495,'8760 Data'!O7495,'8760 Data'!P7495,'8760 Data'!Q7495,'8760 Data'!R7495,'8760 Data'!S7495,'8760 Data'!T7495,'8760 Data'!U7495)</f>
        <v>0</v>
      </c>
      <c r="I7495" s="591" t="e">
        <f>H7495/'Output Sheet'!$B$8</f>
        <v>#DIV/0!</v>
      </c>
      <c r="J7495" s="596"/>
      <c r="K7495" s="560"/>
      <c r="L7495" s="560"/>
      <c r="M7495" s="560"/>
      <c r="N7495" s="560"/>
      <c r="O7495" s="560"/>
      <c r="P7495" s="560"/>
      <c r="Q7495" s="560"/>
      <c r="R7495" s="560"/>
      <c r="S7495" s="560"/>
      <c r="T7495" s="560"/>
      <c r="U7495" s="560"/>
    </row>
    <row r="7496" spans="1:21">
      <c r="A7496" s="593">
        <f t="shared" si="702"/>
        <v>41587</v>
      </c>
      <c r="B7496" s="594">
        <v>41587.292100289349</v>
      </c>
      <c r="C7496" s="560">
        <f t="shared" si="703"/>
        <v>2013</v>
      </c>
      <c r="D7496" s="560">
        <f t="shared" si="704"/>
        <v>11</v>
      </c>
      <c r="E7496" s="560">
        <f t="shared" si="705"/>
        <v>9</v>
      </c>
      <c r="F7496" s="560">
        <f t="shared" si="706"/>
        <v>7</v>
      </c>
      <c r="G7496" s="595">
        <f t="shared" si="707"/>
        <v>7</v>
      </c>
      <c r="H7496" s="590">
        <f>CHOOSE('Output Sheet'!$B$4,'8760 Data'!J7496,'8760 Data'!K7496,'8760 Data'!L7496,'8760 Data'!M7496,'8760 Data'!N7496,'8760 Data'!O7496,'8760 Data'!P7496,'8760 Data'!Q7496,'8760 Data'!R7496,'8760 Data'!S7496,'8760 Data'!T7496,'8760 Data'!U7496)</f>
        <v>0</v>
      </c>
      <c r="I7496" s="591" t="e">
        <f>H7496/'Output Sheet'!$B$8</f>
        <v>#DIV/0!</v>
      </c>
      <c r="J7496" s="596"/>
      <c r="K7496" s="560"/>
      <c r="L7496" s="560"/>
      <c r="M7496" s="560"/>
      <c r="N7496" s="560"/>
      <c r="O7496" s="560"/>
      <c r="P7496" s="560"/>
      <c r="Q7496" s="560"/>
      <c r="R7496" s="560"/>
      <c r="S7496" s="560"/>
      <c r="T7496" s="560"/>
      <c r="U7496" s="560"/>
    </row>
    <row r="7497" spans="1:21">
      <c r="A7497" s="593">
        <f t="shared" si="702"/>
        <v>41587</v>
      </c>
      <c r="B7497" s="594">
        <v>41587.333767013886</v>
      </c>
      <c r="C7497" s="560">
        <f t="shared" si="703"/>
        <v>2013</v>
      </c>
      <c r="D7497" s="560">
        <f t="shared" si="704"/>
        <v>11</v>
      </c>
      <c r="E7497" s="560">
        <f t="shared" si="705"/>
        <v>9</v>
      </c>
      <c r="F7497" s="560">
        <f t="shared" si="706"/>
        <v>8</v>
      </c>
      <c r="G7497" s="595">
        <f t="shared" si="707"/>
        <v>7</v>
      </c>
      <c r="H7497" s="590">
        <f>CHOOSE('Output Sheet'!$B$4,'8760 Data'!J7497,'8760 Data'!K7497,'8760 Data'!L7497,'8760 Data'!M7497,'8760 Data'!N7497,'8760 Data'!O7497,'8760 Data'!P7497,'8760 Data'!Q7497,'8760 Data'!R7497,'8760 Data'!S7497,'8760 Data'!T7497,'8760 Data'!U7497)</f>
        <v>0</v>
      </c>
      <c r="I7497" s="591" t="e">
        <f>H7497/'Output Sheet'!$B$8</f>
        <v>#DIV/0!</v>
      </c>
      <c r="J7497" s="596"/>
      <c r="K7497" s="560"/>
      <c r="L7497" s="560"/>
      <c r="M7497" s="560"/>
      <c r="N7497" s="560"/>
      <c r="O7497" s="560"/>
      <c r="P7497" s="560"/>
      <c r="Q7497" s="560"/>
      <c r="R7497" s="560"/>
      <c r="S7497" s="560"/>
      <c r="T7497" s="560"/>
      <c r="U7497" s="560"/>
    </row>
    <row r="7498" spans="1:21">
      <c r="A7498" s="593">
        <f t="shared" si="702"/>
        <v>41587</v>
      </c>
      <c r="B7498" s="594">
        <v>41587.375433738423</v>
      </c>
      <c r="C7498" s="560">
        <f t="shared" si="703"/>
        <v>2013</v>
      </c>
      <c r="D7498" s="560">
        <f t="shared" si="704"/>
        <v>11</v>
      </c>
      <c r="E7498" s="560">
        <f t="shared" si="705"/>
        <v>9</v>
      </c>
      <c r="F7498" s="560">
        <f t="shared" si="706"/>
        <v>9</v>
      </c>
      <c r="G7498" s="595">
        <f t="shared" si="707"/>
        <v>7</v>
      </c>
      <c r="H7498" s="590">
        <f>CHOOSE('Output Sheet'!$B$4,'8760 Data'!J7498,'8760 Data'!K7498,'8760 Data'!L7498,'8760 Data'!M7498,'8760 Data'!N7498,'8760 Data'!O7498,'8760 Data'!P7498,'8760 Data'!Q7498,'8760 Data'!R7498,'8760 Data'!S7498,'8760 Data'!T7498,'8760 Data'!U7498)</f>
        <v>0</v>
      </c>
      <c r="I7498" s="591" t="e">
        <f>H7498/'Output Sheet'!$B$8</f>
        <v>#DIV/0!</v>
      </c>
      <c r="J7498" s="596"/>
      <c r="K7498" s="560"/>
      <c r="L7498" s="560"/>
      <c r="M7498" s="560"/>
      <c r="N7498" s="560"/>
      <c r="O7498" s="560"/>
      <c r="P7498" s="560"/>
      <c r="Q7498" s="560"/>
      <c r="R7498" s="560"/>
      <c r="S7498" s="560"/>
      <c r="T7498" s="560"/>
      <c r="U7498" s="560"/>
    </row>
    <row r="7499" spans="1:21">
      <c r="A7499" s="593">
        <f t="shared" si="702"/>
        <v>41587</v>
      </c>
      <c r="B7499" s="594">
        <v>41587.417100462961</v>
      </c>
      <c r="C7499" s="560">
        <f t="shared" si="703"/>
        <v>2013</v>
      </c>
      <c r="D7499" s="560">
        <f t="shared" si="704"/>
        <v>11</v>
      </c>
      <c r="E7499" s="560">
        <f t="shared" si="705"/>
        <v>9</v>
      </c>
      <c r="F7499" s="560">
        <f t="shared" si="706"/>
        <v>10</v>
      </c>
      <c r="G7499" s="595">
        <f t="shared" si="707"/>
        <v>7</v>
      </c>
      <c r="H7499" s="590">
        <f>CHOOSE('Output Sheet'!$B$4,'8760 Data'!J7499,'8760 Data'!K7499,'8760 Data'!L7499,'8760 Data'!M7499,'8760 Data'!N7499,'8760 Data'!O7499,'8760 Data'!P7499,'8760 Data'!Q7499,'8760 Data'!R7499,'8760 Data'!S7499,'8760 Data'!T7499,'8760 Data'!U7499)</f>
        <v>0</v>
      </c>
      <c r="I7499" s="591" t="e">
        <f>H7499/'Output Sheet'!$B$8</f>
        <v>#DIV/0!</v>
      </c>
      <c r="J7499" s="596"/>
      <c r="K7499" s="560"/>
      <c r="L7499" s="560"/>
      <c r="M7499" s="560"/>
      <c r="N7499" s="560"/>
      <c r="O7499" s="560"/>
      <c r="P7499" s="560"/>
      <c r="Q7499" s="560"/>
      <c r="R7499" s="560"/>
      <c r="S7499" s="560"/>
      <c r="T7499" s="560"/>
      <c r="U7499" s="560"/>
    </row>
    <row r="7500" spans="1:21">
      <c r="A7500" s="593">
        <f t="shared" si="702"/>
        <v>41587</v>
      </c>
      <c r="B7500" s="594">
        <v>41587.458767187498</v>
      </c>
      <c r="C7500" s="560">
        <f t="shared" si="703"/>
        <v>2013</v>
      </c>
      <c r="D7500" s="560">
        <f t="shared" si="704"/>
        <v>11</v>
      </c>
      <c r="E7500" s="560">
        <f t="shared" si="705"/>
        <v>9</v>
      </c>
      <c r="F7500" s="560">
        <f t="shared" si="706"/>
        <v>11</v>
      </c>
      <c r="G7500" s="595">
        <f t="shared" si="707"/>
        <v>7</v>
      </c>
      <c r="H7500" s="590">
        <f>CHOOSE('Output Sheet'!$B$4,'8760 Data'!J7500,'8760 Data'!K7500,'8760 Data'!L7500,'8760 Data'!M7500,'8760 Data'!N7500,'8760 Data'!O7500,'8760 Data'!P7500,'8760 Data'!Q7500,'8760 Data'!R7500,'8760 Data'!S7500,'8760 Data'!T7500,'8760 Data'!U7500)</f>
        <v>0</v>
      </c>
      <c r="I7500" s="591" t="e">
        <f>H7500/'Output Sheet'!$B$8</f>
        <v>#DIV/0!</v>
      </c>
      <c r="J7500" s="596"/>
      <c r="K7500" s="560"/>
      <c r="L7500" s="560"/>
      <c r="M7500" s="560"/>
      <c r="N7500" s="560"/>
      <c r="O7500" s="560"/>
      <c r="P7500" s="560"/>
      <c r="Q7500" s="560"/>
      <c r="R7500" s="560"/>
      <c r="S7500" s="560"/>
      <c r="T7500" s="560"/>
      <c r="U7500" s="560"/>
    </row>
    <row r="7501" spans="1:21">
      <c r="A7501" s="593">
        <f t="shared" si="702"/>
        <v>41587</v>
      </c>
      <c r="B7501" s="594">
        <v>41587.500433912035</v>
      </c>
      <c r="C7501" s="560">
        <f t="shared" si="703"/>
        <v>2013</v>
      </c>
      <c r="D7501" s="560">
        <f t="shared" si="704"/>
        <v>11</v>
      </c>
      <c r="E7501" s="560">
        <f t="shared" si="705"/>
        <v>9</v>
      </c>
      <c r="F7501" s="560">
        <f t="shared" si="706"/>
        <v>12</v>
      </c>
      <c r="G7501" s="595">
        <f t="shared" si="707"/>
        <v>7</v>
      </c>
      <c r="H7501" s="590">
        <f>CHOOSE('Output Sheet'!$B$4,'8760 Data'!J7501,'8760 Data'!K7501,'8760 Data'!L7501,'8760 Data'!M7501,'8760 Data'!N7501,'8760 Data'!O7501,'8760 Data'!P7501,'8760 Data'!Q7501,'8760 Data'!R7501,'8760 Data'!S7501,'8760 Data'!T7501,'8760 Data'!U7501)</f>
        <v>0</v>
      </c>
      <c r="I7501" s="591" t="e">
        <f>H7501/'Output Sheet'!$B$8</f>
        <v>#DIV/0!</v>
      </c>
      <c r="J7501" s="596"/>
      <c r="K7501" s="560"/>
      <c r="L7501" s="560"/>
      <c r="M7501" s="560"/>
      <c r="N7501" s="560"/>
      <c r="O7501" s="560"/>
      <c r="P7501" s="560"/>
      <c r="Q7501" s="560"/>
      <c r="R7501" s="560"/>
      <c r="S7501" s="560"/>
      <c r="T7501" s="560"/>
      <c r="U7501" s="560"/>
    </row>
    <row r="7502" spans="1:21">
      <c r="A7502" s="593">
        <f t="shared" si="702"/>
        <v>41587</v>
      </c>
      <c r="B7502" s="594">
        <v>41587.542100636572</v>
      </c>
      <c r="C7502" s="560">
        <f t="shared" si="703"/>
        <v>2013</v>
      </c>
      <c r="D7502" s="560">
        <f t="shared" si="704"/>
        <v>11</v>
      </c>
      <c r="E7502" s="560">
        <f t="shared" si="705"/>
        <v>9</v>
      </c>
      <c r="F7502" s="560">
        <f t="shared" si="706"/>
        <v>13</v>
      </c>
      <c r="G7502" s="595">
        <f t="shared" si="707"/>
        <v>7</v>
      </c>
      <c r="H7502" s="590">
        <f>CHOOSE('Output Sheet'!$B$4,'8760 Data'!J7502,'8760 Data'!K7502,'8760 Data'!L7502,'8760 Data'!M7502,'8760 Data'!N7502,'8760 Data'!O7502,'8760 Data'!P7502,'8760 Data'!Q7502,'8760 Data'!R7502,'8760 Data'!S7502,'8760 Data'!T7502,'8760 Data'!U7502)</f>
        <v>0</v>
      </c>
      <c r="I7502" s="591" t="e">
        <f>H7502/'Output Sheet'!$B$8</f>
        <v>#DIV/0!</v>
      </c>
      <c r="J7502" s="596"/>
      <c r="K7502" s="560"/>
      <c r="L7502" s="560"/>
      <c r="M7502" s="560"/>
      <c r="N7502" s="560"/>
      <c r="O7502" s="560"/>
      <c r="P7502" s="560"/>
      <c r="Q7502" s="560"/>
      <c r="R7502" s="560"/>
      <c r="S7502" s="560"/>
      <c r="T7502" s="560"/>
      <c r="U7502" s="560"/>
    </row>
    <row r="7503" spans="1:21">
      <c r="A7503" s="593">
        <f t="shared" si="702"/>
        <v>41587</v>
      </c>
      <c r="B7503" s="594">
        <v>41587.583767361109</v>
      </c>
      <c r="C7503" s="560">
        <f t="shared" si="703"/>
        <v>2013</v>
      </c>
      <c r="D7503" s="560">
        <f t="shared" si="704"/>
        <v>11</v>
      </c>
      <c r="E7503" s="560">
        <f t="shared" si="705"/>
        <v>9</v>
      </c>
      <c r="F7503" s="560">
        <f t="shared" si="706"/>
        <v>14</v>
      </c>
      <c r="G7503" s="595">
        <f t="shared" si="707"/>
        <v>7</v>
      </c>
      <c r="H7503" s="590">
        <f>CHOOSE('Output Sheet'!$B$4,'8760 Data'!J7503,'8760 Data'!K7503,'8760 Data'!L7503,'8760 Data'!M7503,'8760 Data'!N7503,'8760 Data'!O7503,'8760 Data'!P7503,'8760 Data'!Q7503,'8760 Data'!R7503,'8760 Data'!S7503,'8760 Data'!T7503,'8760 Data'!U7503)</f>
        <v>0</v>
      </c>
      <c r="I7503" s="591" t="e">
        <f>H7503/'Output Sheet'!$B$8</f>
        <v>#DIV/0!</v>
      </c>
      <c r="J7503" s="596"/>
      <c r="K7503" s="560"/>
      <c r="L7503" s="560"/>
      <c r="M7503" s="560"/>
      <c r="N7503" s="560"/>
      <c r="O7503" s="560"/>
      <c r="P7503" s="560"/>
      <c r="Q7503" s="560"/>
      <c r="R7503" s="560"/>
      <c r="S7503" s="560"/>
      <c r="T7503" s="560"/>
      <c r="U7503" s="560"/>
    </row>
    <row r="7504" spans="1:21">
      <c r="A7504" s="593">
        <f t="shared" si="702"/>
        <v>41587</v>
      </c>
      <c r="B7504" s="594">
        <v>41587.625434085647</v>
      </c>
      <c r="C7504" s="560">
        <f t="shared" si="703"/>
        <v>2013</v>
      </c>
      <c r="D7504" s="560">
        <f t="shared" si="704"/>
        <v>11</v>
      </c>
      <c r="E7504" s="560">
        <f t="shared" si="705"/>
        <v>9</v>
      </c>
      <c r="F7504" s="560">
        <f t="shared" si="706"/>
        <v>15</v>
      </c>
      <c r="G7504" s="595">
        <f t="shared" si="707"/>
        <v>7</v>
      </c>
      <c r="H7504" s="590">
        <f>CHOOSE('Output Sheet'!$B$4,'8760 Data'!J7504,'8760 Data'!K7504,'8760 Data'!L7504,'8760 Data'!M7504,'8760 Data'!N7504,'8760 Data'!O7504,'8760 Data'!P7504,'8760 Data'!Q7504,'8760 Data'!R7504,'8760 Data'!S7504,'8760 Data'!T7504,'8760 Data'!U7504)</f>
        <v>0</v>
      </c>
      <c r="I7504" s="591" t="e">
        <f>H7504/'Output Sheet'!$B$8</f>
        <v>#DIV/0!</v>
      </c>
      <c r="J7504" s="596"/>
      <c r="K7504" s="560"/>
      <c r="L7504" s="560"/>
      <c r="M7504" s="560"/>
      <c r="N7504" s="560"/>
      <c r="O7504" s="560"/>
      <c r="P7504" s="560"/>
      <c r="Q7504" s="560"/>
      <c r="R7504" s="560"/>
      <c r="S7504" s="560"/>
      <c r="T7504" s="560"/>
      <c r="U7504" s="560"/>
    </row>
    <row r="7505" spans="1:21">
      <c r="A7505" s="593">
        <f t="shared" si="702"/>
        <v>41587</v>
      </c>
      <c r="B7505" s="594">
        <v>41587.667100810184</v>
      </c>
      <c r="C7505" s="560">
        <f t="shared" si="703"/>
        <v>2013</v>
      </c>
      <c r="D7505" s="560">
        <f t="shared" si="704"/>
        <v>11</v>
      </c>
      <c r="E7505" s="560">
        <f t="shared" si="705"/>
        <v>9</v>
      </c>
      <c r="F7505" s="560">
        <f t="shared" si="706"/>
        <v>16</v>
      </c>
      <c r="G7505" s="595">
        <f t="shared" si="707"/>
        <v>7</v>
      </c>
      <c r="H7505" s="590">
        <f>CHOOSE('Output Sheet'!$B$4,'8760 Data'!J7505,'8760 Data'!K7505,'8760 Data'!L7505,'8760 Data'!M7505,'8760 Data'!N7505,'8760 Data'!O7505,'8760 Data'!P7505,'8760 Data'!Q7505,'8760 Data'!R7505,'8760 Data'!S7505,'8760 Data'!T7505,'8760 Data'!U7505)</f>
        <v>0</v>
      </c>
      <c r="I7505" s="591" t="e">
        <f>H7505/'Output Sheet'!$B$8</f>
        <v>#DIV/0!</v>
      </c>
      <c r="J7505" s="596"/>
      <c r="K7505" s="560"/>
      <c r="L7505" s="560"/>
      <c r="M7505" s="560"/>
      <c r="N7505" s="560"/>
      <c r="O7505" s="560"/>
      <c r="P7505" s="560"/>
      <c r="Q7505" s="560"/>
      <c r="R7505" s="560"/>
      <c r="S7505" s="560"/>
      <c r="T7505" s="560"/>
      <c r="U7505" s="560"/>
    </row>
    <row r="7506" spans="1:21">
      <c r="A7506" s="593">
        <f t="shared" si="702"/>
        <v>41587</v>
      </c>
      <c r="B7506" s="594">
        <v>41587.708767534721</v>
      </c>
      <c r="C7506" s="560">
        <f t="shared" si="703"/>
        <v>2013</v>
      </c>
      <c r="D7506" s="560">
        <f t="shared" si="704"/>
        <v>11</v>
      </c>
      <c r="E7506" s="560">
        <f t="shared" si="705"/>
        <v>9</v>
      </c>
      <c r="F7506" s="560">
        <f t="shared" si="706"/>
        <v>17</v>
      </c>
      <c r="G7506" s="595">
        <f t="shared" si="707"/>
        <v>7</v>
      </c>
      <c r="H7506" s="590">
        <f>CHOOSE('Output Sheet'!$B$4,'8760 Data'!J7506,'8760 Data'!K7506,'8760 Data'!L7506,'8760 Data'!M7506,'8760 Data'!N7506,'8760 Data'!O7506,'8760 Data'!P7506,'8760 Data'!Q7506,'8760 Data'!R7506,'8760 Data'!S7506,'8760 Data'!T7506,'8760 Data'!U7506)</f>
        <v>0</v>
      </c>
      <c r="I7506" s="591" t="e">
        <f>H7506/'Output Sheet'!$B$8</f>
        <v>#DIV/0!</v>
      </c>
      <c r="J7506" s="596"/>
      <c r="K7506" s="560"/>
      <c r="L7506" s="560"/>
      <c r="M7506" s="560"/>
      <c r="N7506" s="560"/>
      <c r="O7506" s="560"/>
      <c r="P7506" s="560"/>
      <c r="Q7506" s="560"/>
      <c r="R7506" s="560"/>
      <c r="S7506" s="560"/>
      <c r="T7506" s="560"/>
      <c r="U7506" s="560"/>
    </row>
    <row r="7507" spans="1:21">
      <c r="A7507" s="593">
        <f t="shared" si="702"/>
        <v>41587</v>
      </c>
      <c r="B7507" s="594">
        <v>41587.750434259258</v>
      </c>
      <c r="C7507" s="560">
        <f t="shared" si="703"/>
        <v>2013</v>
      </c>
      <c r="D7507" s="560">
        <f t="shared" si="704"/>
        <v>11</v>
      </c>
      <c r="E7507" s="560">
        <f t="shared" si="705"/>
        <v>9</v>
      </c>
      <c r="F7507" s="560">
        <f t="shared" si="706"/>
        <v>18</v>
      </c>
      <c r="G7507" s="595">
        <f t="shared" si="707"/>
        <v>7</v>
      </c>
      <c r="H7507" s="590">
        <f>CHOOSE('Output Sheet'!$B$4,'8760 Data'!J7507,'8760 Data'!K7507,'8760 Data'!L7507,'8760 Data'!M7507,'8760 Data'!N7507,'8760 Data'!O7507,'8760 Data'!P7507,'8760 Data'!Q7507,'8760 Data'!R7507,'8760 Data'!S7507,'8760 Data'!T7507,'8760 Data'!U7507)</f>
        <v>0</v>
      </c>
      <c r="I7507" s="591" t="e">
        <f>H7507/'Output Sheet'!$B$8</f>
        <v>#DIV/0!</v>
      </c>
      <c r="J7507" s="596"/>
      <c r="K7507" s="560"/>
      <c r="L7507" s="560"/>
      <c r="M7507" s="560"/>
      <c r="N7507" s="560"/>
      <c r="O7507" s="560"/>
      <c r="P7507" s="560"/>
      <c r="Q7507" s="560"/>
      <c r="R7507" s="560"/>
      <c r="S7507" s="560"/>
      <c r="T7507" s="560"/>
      <c r="U7507" s="560"/>
    </row>
    <row r="7508" spans="1:21">
      <c r="A7508" s="593">
        <f t="shared" si="702"/>
        <v>41587</v>
      </c>
      <c r="B7508" s="594">
        <v>41587.792100983796</v>
      </c>
      <c r="C7508" s="560">
        <f t="shared" si="703"/>
        <v>2013</v>
      </c>
      <c r="D7508" s="560">
        <f t="shared" si="704"/>
        <v>11</v>
      </c>
      <c r="E7508" s="560">
        <f t="shared" si="705"/>
        <v>9</v>
      </c>
      <c r="F7508" s="560">
        <f t="shared" si="706"/>
        <v>19</v>
      </c>
      <c r="G7508" s="595">
        <f t="shared" si="707"/>
        <v>7</v>
      </c>
      <c r="H7508" s="590">
        <f>CHOOSE('Output Sheet'!$B$4,'8760 Data'!J7508,'8760 Data'!K7508,'8760 Data'!L7508,'8760 Data'!M7508,'8760 Data'!N7508,'8760 Data'!O7508,'8760 Data'!P7508,'8760 Data'!Q7508,'8760 Data'!R7508,'8760 Data'!S7508,'8760 Data'!T7508,'8760 Data'!U7508)</f>
        <v>0</v>
      </c>
      <c r="I7508" s="591" t="e">
        <f>H7508/'Output Sheet'!$B$8</f>
        <v>#DIV/0!</v>
      </c>
      <c r="J7508" s="596"/>
      <c r="K7508" s="560"/>
      <c r="L7508" s="560"/>
      <c r="M7508" s="560"/>
      <c r="N7508" s="560"/>
      <c r="O7508" s="560"/>
      <c r="P7508" s="560"/>
      <c r="Q7508" s="560"/>
      <c r="R7508" s="560"/>
      <c r="S7508" s="560"/>
      <c r="T7508" s="560"/>
      <c r="U7508" s="560"/>
    </row>
    <row r="7509" spans="1:21">
      <c r="A7509" s="593">
        <f t="shared" si="702"/>
        <v>41587</v>
      </c>
      <c r="B7509" s="594">
        <v>41587.833767708333</v>
      </c>
      <c r="C7509" s="560">
        <f t="shared" si="703"/>
        <v>2013</v>
      </c>
      <c r="D7509" s="560">
        <f t="shared" si="704"/>
        <v>11</v>
      </c>
      <c r="E7509" s="560">
        <f t="shared" si="705"/>
        <v>9</v>
      </c>
      <c r="F7509" s="560">
        <f t="shared" si="706"/>
        <v>20</v>
      </c>
      <c r="G7509" s="595">
        <f t="shared" si="707"/>
        <v>7</v>
      </c>
      <c r="H7509" s="590">
        <f>CHOOSE('Output Sheet'!$B$4,'8760 Data'!J7509,'8760 Data'!K7509,'8760 Data'!L7509,'8760 Data'!M7509,'8760 Data'!N7509,'8760 Data'!O7509,'8760 Data'!P7509,'8760 Data'!Q7509,'8760 Data'!R7509,'8760 Data'!S7509,'8760 Data'!T7509,'8760 Data'!U7509)</f>
        <v>0</v>
      </c>
      <c r="I7509" s="591" t="e">
        <f>H7509/'Output Sheet'!$B$8</f>
        <v>#DIV/0!</v>
      </c>
      <c r="J7509" s="596"/>
      <c r="K7509" s="560"/>
      <c r="L7509" s="560"/>
      <c r="M7509" s="560"/>
      <c r="N7509" s="560"/>
      <c r="O7509" s="560"/>
      <c r="P7509" s="560"/>
      <c r="Q7509" s="560"/>
      <c r="R7509" s="560"/>
      <c r="S7509" s="560"/>
      <c r="T7509" s="560"/>
      <c r="U7509" s="560"/>
    </row>
    <row r="7510" spans="1:21">
      <c r="A7510" s="593">
        <f t="shared" si="702"/>
        <v>41587</v>
      </c>
      <c r="B7510" s="594">
        <v>41587.87543443287</v>
      </c>
      <c r="C7510" s="560">
        <f t="shared" si="703"/>
        <v>2013</v>
      </c>
      <c r="D7510" s="560">
        <f t="shared" si="704"/>
        <v>11</v>
      </c>
      <c r="E7510" s="560">
        <f t="shared" si="705"/>
        <v>9</v>
      </c>
      <c r="F7510" s="560">
        <f t="shared" si="706"/>
        <v>21</v>
      </c>
      <c r="G7510" s="595">
        <f t="shared" si="707"/>
        <v>7</v>
      </c>
      <c r="H7510" s="590">
        <f>CHOOSE('Output Sheet'!$B$4,'8760 Data'!J7510,'8760 Data'!K7510,'8760 Data'!L7510,'8760 Data'!M7510,'8760 Data'!N7510,'8760 Data'!O7510,'8760 Data'!P7510,'8760 Data'!Q7510,'8760 Data'!R7510,'8760 Data'!S7510,'8760 Data'!T7510,'8760 Data'!U7510)</f>
        <v>0</v>
      </c>
      <c r="I7510" s="591" t="e">
        <f>H7510/'Output Sheet'!$B$8</f>
        <v>#DIV/0!</v>
      </c>
      <c r="J7510" s="596"/>
      <c r="K7510" s="560"/>
      <c r="L7510" s="560"/>
      <c r="M7510" s="560"/>
      <c r="N7510" s="560"/>
      <c r="O7510" s="560"/>
      <c r="P7510" s="560"/>
      <c r="Q7510" s="560"/>
      <c r="R7510" s="560"/>
      <c r="S7510" s="560"/>
      <c r="T7510" s="560"/>
      <c r="U7510" s="560"/>
    </row>
    <row r="7511" spans="1:21">
      <c r="A7511" s="593">
        <f t="shared" si="702"/>
        <v>41587</v>
      </c>
      <c r="B7511" s="594">
        <v>41587.917101157407</v>
      </c>
      <c r="C7511" s="560">
        <f t="shared" si="703"/>
        <v>2013</v>
      </c>
      <c r="D7511" s="560">
        <f t="shared" si="704"/>
        <v>11</v>
      </c>
      <c r="E7511" s="560">
        <f t="shared" si="705"/>
        <v>9</v>
      </c>
      <c r="F7511" s="560">
        <f t="shared" si="706"/>
        <v>22</v>
      </c>
      <c r="G7511" s="595">
        <f t="shared" si="707"/>
        <v>7</v>
      </c>
      <c r="H7511" s="590">
        <f>CHOOSE('Output Sheet'!$B$4,'8760 Data'!J7511,'8760 Data'!K7511,'8760 Data'!L7511,'8760 Data'!M7511,'8760 Data'!N7511,'8760 Data'!O7511,'8760 Data'!P7511,'8760 Data'!Q7511,'8760 Data'!R7511,'8760 Data'!S7511,'8760 Data'!T7511,'8760 Data'!U7511)</f>
        <v>0</v>
      </c>
      <c r="I7511" s="591" t="e">
        <f>H7511/'Output Sheet'!$B$8</f>
        <v>#DIV/0!</v>
      </c>
      <c r="J7511" s="596"/>
      <c r="K7511" s="560"/>
      <c r="L7511" s="560"/>
      <c r="M7511" s="560"/>
      <c r="N7511" s="560"/>
      <c r="O7511" s="560"/>
      <c r="P7511" s="560"/>
      <c r="Q7511" s="560"/>
      <c r="R7511" s="560"/>
      <c r="S7511" s="560"/>
      <c r="T7511" s="560"/>
      <c r="U7511" s="560"/>
    </row>
    <row r="7512" spans="1:21">
      <c r="A7512" s="593">
        <f t="shared" si="702"/>
        <v>41587</v>
      </c>
      <c r="B7512" s="594">
        <v>41587.958767881944</v>
      </c>
      <c r="C7512" s="560">
        <f t="shared" si="703"/>
        <v>2013</v>
      </c>
      <c r="D7512" s="560">
        <f t="shared" si="704"/>
        <v>11</v>
      </c>
      <c r="E7512" s="560">
        <f t="shared" si="705"/>
        <v>9</v>
      </c>
      <c r="F7512" s="560">
        <f t="shared" si="706"/>
        <v>23</v>
      </c>
      <c r="G7512" s="595">
        <f t="shared" si="707"/>
        <v>7</v>
      </c>
      <c r="H7512" s="590">
        <f>CHOOSE('Output Sheet'!$B$4,'8760 Data'!J7512,'8760 Data'!K7512,'8760 Data'!L7512,'8760 Data'!M7512,'8760 Data'!N7512,'8760 Data'!O7512,'8760 Data'!P7512,'8760 Data'!Q7512,'8760 Data'!R7512,'8760 Data'!S7512,'8760 Data'!T7512,'8760 Data'!U7512)</f>
        <v>0</v>
      </c>
      <c r="I7512" s="591" t="e">
        <f>H7512/'Output Sheet'!$B$8</f>
        <v>#DIV/0!</v>
      </c>
      <c r="J7512" s="596"/>
      <c r="K7512" s="560"/>
      <c r="L7512" s="560"/>
      <c r="M7512" s="560"/>
      <c r="N7512" s="560"/>
      <c r="O7512" s="560"/>
      <c r="P7512" s="560"/>
      <c r="Q7512" s="560"/>
      <c r="R7512" s="560"/>
      <c r="S7512" s="560"/>
      <c r="T7512" s="560"/>
      <c r="U7512" s="560"/>
    </row>
    <row r="7513" spans="1:21">
      <c r="A7513" s="593">
        <f t="shared" si="702"/>
        <v>41588</v>
      </c>
      <c r="B7513" s="594">
        <v>41588.000434606482</v>
      </c>
      <c r="C7513" s="560">
        <f t="shared" si="703"/>
        <v>2013</v>
      </c>
      <c r="D7513" s="560">
        <f t="shared" si="704"/>
        <v>11</v>
      </c>
      <c r="E7513" s="560">
        <f t="shared" si="705"/>
        <v>10</v>
      </c>
      <c r="F7513" s="560">
        <f t="shared" si="706"/>
        <v>24</v>
      </c>
      <c r="G7513" s="595">
        <f t="shared" si="707"/>
        <v>1</v>
      </c>
      <c r="H7513" s="590">
        <f>CHOOSE('Output Sheet'!$B$4,'8760 Data'!J7513,'8760 Data'!K7513,'8760 Data'!L7513,'8760 Data'!M7513,'8760 Data'!N7513,'8760 Data'!O7513,'8760 Data'!P7513,'8760 Data'!Q7513,'8760 Data'!R7513,'8760 Data'!S7513,'8760 Data'!T7513,'8760 Data'!U7513)</f>
        <v>0</v>
      </c>
      <c r="I7513" s="591" t="e">
        <f>H7513/'Output Sheet'!$B$8</f>
        <v>#DIV/0!</v>
      </c>
      <c r="J7513" s="596"/>
      <c r="K7513" s="560"/>
      <c r="L7513" s="560"/>
      <c r="M7513" s="560"/>
      <c r="N7513" s="560"/>
      <c r="O7513" s="560"/>
      <c r="P7513" s="560"/>
      <c r="Q7513" s="560"/>
      <c r="R7513" s="560"/>
      <c r="S7513" s="560"/>
      <c r="T7513" s="560"/>
      <c r="U7513" s="560"/>
    </row>
    <row r="7514" spans="1:21">
      <c r="A7514" s="593">
        <f t="shared" si="702"/>
        <v>41588</v>
      </c>
      <c r="B7514" s="594">
        <v>41588.042101331019</v>
      </c>
      <c r="C7514" s="560">
        <f t="shared" si="703"/>
        <v>2013</v>
      </c>
      <c r="D7514" s="560">
        <f t="shared" si="704"/>
        <v>11</v>
      </c>
      <c r="E7514" s="560">
        <f t="shared" si="705"/>
        <v>10</v>
      </c>
      <c r="F7514" s="560">
        <f t="shared" si="706"/>
        <v>1</v>
      </c>
      <c r="G7514" s="595">
        <f t="shared" si="707"/>
        <v>1</v>
      </c>
      <c r="H7514" s="590">
        <f>CHOOSE('Output Sheet'!$B$4,'8760 Data'!J7514,'8760 Data'!K7514,'8760 Data'!L7514,'8760 Data'!M7514,'8760 Data'!N7514,'8760 Data'!O7514,'8760 Data'!P7514,'8760 Data'!Q7514,'8760 Data'!R7514,'8760 Data'!S7514,'8760 Data'!T7514,'8760 Data'!U7514)</f>
        <v>0</v>
      </c>
      <c r="I7514" s="591" t="e">
        <f>H7514/'Output Sheet'!$B$8</f>
        <v>#DIV/0!</v>
      </c>
      <c r="J7514" s="596"/>
      <c r="K7514" s="560"/>
      <c r="L7514" s="560"/>
      <c r="M7514" s="560"/>
      <c r="N7514" s="560"/>
      <c r="O7514" s="560"/>
      <c r="P7514" s="560"/>
      <c r="Q7514" s="560"/>
      <c r="R7514" s="560"/>
      <c r="S7514" s="560"/>
      <c r="T7514" s="560"/>
      <c r="U7514" s="560"/>
    </row>
    <row r="7515" spans="1:21">
      <c r="A7515" s="593">
        <f t="shared" si="702"/>
        <v>41588</v>
      </c>
      <c r="B7515" s="594">
        <v>41588.083768055556</v>
      </c>
      <c r="C7515" s="560">
        <f t="shared" si="703"/>
        <v>2013</v>
      </c>
      <c r="D7515" s="560">
        <f t="shared" si="704"/>
        <v>11</v>
      </c>
      <c r="E7515" s="560">
        <f t="shared" si="705"/>
        <v>10</v>
      </c>
      <c r="F7515" s="560">
        <f t="shared" si="706"/>
        <v>2</v>
      </c>
      <c r="G7515" s="595">
        <f t="shared" si="707"/>
        <v>1</v>
      </c>
      <c r="H7515" s="590">
        <f>CHOOSE('Output Sheet'!$B$4,'8760 Data'!J7515,'8760 Data'!K7515,'8760 Data'!L7515,'8760 Data'!M7515,'8760 Data'!N7515,'8760 Data'!O7515,'8760 Data'!P7515,'8760 Data'!Q7515,'8760 Data'!R7515,'8760 Data'!S7515,'8760 Data'!T7515,'8760 Data'!U7515)</f>
        <v>0</v>
      </c>
      <c r="I7515" s="591" t="e">
        <f>H7515/'Output Sheet'!$B$8</f>
        <v>#DIV/0!</v>
      </c>
      <c r="J7515" s="596"/>
      <c r="K7515" s="560"/>
      <c r="L7515" s="560"/>
      <c r="M7515" s="560"/>
      <c r="N7515" s="560"/>
      <c r="O7515" s="560"/>
      <c r="P7515" s="560"/>
      <c r="Q7515" s="560"/>
      <c r="R7515" s="560"/>
      <c r="S7515" s="560"/>
      <c r="T7515" s="560"/>
      <c r="U7515" s="560"/>
    </row>
    <row r="7516" spans="1:21">
      <c r="A7516" s="593">
        <f t="shared" si="702"/>
        <v>41588</v>
      </c>
      <c r="B7516" s="594">
        <v>41588.125434780093</v>
      </c>
      <c r="C7516" s="560">
        <f t="shared" si="703"/>
        <v>2013</v>
      </c>
      <c r="D7516" s="560">
        <f t="shared" si="704"/>
        <v>11</v>
      </c>
      <c r="E7516" s="560">
        <f t="shared" si="705"/>
        <v>10</v>
      </c>
      <c r="F7516" s="560">
        <f t="shared" si="706"/>
        <v>3</v>
      </c>
      <c r="G7516" s="595">
        <f t="shared" si="707"/>
        <v>1</v>
      </c>
      <c r="H7516" s="590">
        <f>CHOOSE('Output Sheet'!$B$4,'8760 Data'!J7516,'8760 Data'!K7516,'8760 Data'!L7516,'8760 Data'!M7516,'8760 Data'!N7516,'8760 Data'!O7516,'8760 Data'!P7516,'8760 Data'!Q7516,'8760 Data'!R7516,'8760 Data'!S7516,'8760 Data'!T7516,'8760 Data'!U7516)</f>
        <v>0</v>
      </c>
      <c r="I7516" s="591" t="e">
        <f>H7516/'Output Sheet'!$B$8</f>
        <v>#DIV/0!</v>
      </c>
      <c r="J7516" s="596"/>
      <c r="K7516" s="560"/>
      <c r="L7516" s="560"/>
      <c r="M7516" s="560"/>
      <c r="N7516" s="560"/>
      <c r="O7516" s="560"/>
      <c r="P7516" s="560"/>
      <c r="Q7516" s="560"/>
      <c r="R7516" s="560"/>
      <c r="S7516" s="560"/>
      <c r="T7516" s="560"/>
      <c r="U7516" s="560"/>
    </row>
    <row r="7517" spans="1:21">
      <c r="A7517" s="593">
        <f t="shared" si="702"/>
        <v>41588</v>
      </c>
      <c r="B7517" s="594">
        <v>41588.16710150463</v>
      </c>
      <c r="C7517" s="560">
        <f t="shared" si="703"/>
        <v>2013</v>
      </c>
      <c r="D7517" s="560">
        <f t="shared" si="704"/>
        <v>11</v>
      </c>
      <c r="E7517" s="560">
        <f t="shared" si="705"/>
        <v>10</v>
      </c>
      <c r="F7517" s="560">
        <f t="shared" si="706"/>
        <v>4</v>
      </c>
      <c r="G7517" s="595">
        <f t="shared" si="707"/>
        <v>1</v>
      </c>
      <c r="H7517" s="590">
        <f>CHOOSE('Output Sheet'!$B$4,'8760 Data'!J7517,'8760 Data'!K7517,'8760 Data'!L7517,'8760 Data'!M7517,'8760 Data'!N7517,'8760 Data'!O7517,'8760 Data'!P7517,'8760 Data'!Q7517,'8760 Data'!R7517,'8760 Data'!S7517,'8760 Data'!T7517,'8760 Data'!U7517)</f>
        <v>0</v>
      </c>
      <c r="I7517" s="591" t="e">
        <f>H7517/'Output Sheet'!$B$8</f>
        <v>#DIV/0!</v>
      </c>
      <c r="J7517" s="596"/>
      <c r="K7517" s="560"/>
      <c r="L7517" s="560"/>
      <c r="M7517" s="560"/>
      <c r="N7517" s="560"/>
      <c r="O7517" s="560"/>
      <c r="P7517" s="560"/>
      <c r="Q7517" s="560"/>
      <c r="R7517" s="560"/>
      <c r="S7517" s="560"/>
      <c r="T7517" s="560"/>
      <c r="U7517" s="560"/>
    </row>
    <row r="7518" spans="1:21">
      <c r="A7518" s="593">
        <f t="shared" si="702"/>
        <v>41588</v>
      </c>
      <c r="B7518" s="594">
        <v>41588.208768229168</v>
      </c>
      <c r="C7518" s="560">
        <f t="shared" si="703"/>
        <v>2013</v>
      </c>
      <c r="D7518" s="560">
        <f t="shared" si="704"/>
        <v>11</v>
      </c>
      <c r="E7518" s="560">
        <f t="shared" si="705"/>
        <v>10</v>
      </c>
      <c r="F7518" s="560">
        <f t="shared" si="706"/>
        <v>5</v>
      </c>
      <c r="G7518" s="595">
        <f t="shared" si="707"/>
        <v>1</v>
      </c>
      <c r="H7518" s="590">
        <f>CHOOSE('Output Sheet'!$B$4,'8760 Data'!J7518,'8760 Data'!K7518,'8760 Data'!L7518,'8760 Data'!M7518,'8760 Data'!N7518,'8760 Data'!O7518,'8760 Data'!P7518,'8760 Data'!Q7518,'8760 Data'!R7518,'8760 Data'!S7518,'8760 Data'!T7518,'8760 Data'!U7518)</f>
        <v>0</v>
      </c>
      <c r="I7518" s="591" t="e">
        <f>H7518/'Output Sheet'!$B$8</f>
        <v>#DIV/0!</v>
      </c>
      <c r="J7518" s="596"/>
      <c r="K7518" s="560"/>
      <c r="L7518" s="560"/>
      <c r="M7518" s="560"/>
      <c r="N7518" s="560"/>
      <c r="O7518" s="560"/>
      <c r="P7518" s="560"/>
      <c r="Q7518" s="560"/>
      <c r="R7518" s="560"/>
      <c r="S7518" s="560"/>
      <c r="T7518" s="560"/>
      <c r="U7518" s="560"/>
    </row>
    <row r="7519" spans="1:21">
      <c r="A7519" s="593">
        <f t="shared" si="702"/>
        <v>41588</v>
      </c>
      <c r="B7519" s="594">
        <v>41588.250434953705</v>
      </c>
      <c r="C7519" s="560">
        <f t="shared" si="703"/>
        <v>2013</v>
      </c>
      <c r="D7519" s="560">
        <f t="shared" si="704"/>
        <v>11</v>
      </c>
      <c r="E7519" s="560">
        <f t="shared" si="705"/>
        <v>10</v>
      </c>
      <c r="F7519" s="560">
        <f t="shared" si="706"/>
        <v>6</v>
      </c>
      <c r="G7519" s="595">
        <f t="shared" si="707"/>
        <v>1</v>
      </c>
      <c r="H7519" s="590">
        <f>CHOOSE('Output Sheet'!$B$4,'8760 Data'!J7519,'8760 Data'!K7519,'8760 Data'!L7519,'8760 Data'!M7519,'8760 Data'!N7519,'8760 Data'!O7519,'8760 Data'!P7519,'8760 Data'!Q7519,'8760 Data'!R7519,'8760 Data'!S7519,'8760 Data'!T7519,'8760 Data'!U7519)</f>
        <v>0</v>
      </c>
      <c r="I7519" s="591" t="e">
        <f>H7519/'Output Sheet'!$B$8</f>
        <v>#DIV/0!</v>
      </c>
      <c r="J7519" s="596"/>
      <c r="K7519" s="560"/>
      <c r="L7519" s="560"/>
      <c r="M7519" s="560"/>
      <c r="N7519" s="560"/>
      <c r="O7519" s="560"/>
      <c r="P7519" s="560"/>
      <c r="Q7519" s="560"/>
      <c r="R7519" s="560"/>
      <c r="S7519" s="560"/>
      <c r="T7519" s="560"/>
      <c r="U7519" s="560"/>
    </row>
    <row r="7520" spans="1:21">
      <c r="A7520" s="593">
        <f t="shared" si="702"/>
        <v>41588</v>
      </c>
      <c r="B7520" s="594">
        <v>41588.292101678242</v>
      </c>
      <c r="C7520" s="560">
        <f t="shared" si="703"/>
        <v>2013</v>
      </c>
      <c r="D7520" s="560">
        <f t="shared" si="704"/>
        <v>11</v>
      </c>
      <c r="E7520" s="560">
        <f t="shared" si="705"/>
        <v>10</v>
      </c>
      <c r="F7520" s="560">
        <f t="shared" si="706"/>
        <v>7</v>
      </c>
      <c r="G7520" s="595">
        <f t="shared" si="707"/>
        <v>1</v>
      </c>
      <c r="H7520" s="590">
        <f>CHOOSE('Output Sheet'!$B$4,'8760 Data'!J7520,'8760 Data'!K7520,'8760 Data'!L7520,'8760 Data'!M7520,'8760 Data'!N7520,'8760 Data'!O7520,'8760 Data'!P7520,'8760 Data'!Q7520,'8760 Data'!R7520,'8760 Data'!S7520,'8760 Data'!T7520,'8760 Data'!U7520)</f>
        <v>0</v>
      </c>
      <c r="I7520" s="591" t="e">
        <f>H7520/'Output Sheet'!$B$8</f>
        <v>#DIV/0!</v>
      </c>
      <c r="J7520" s="596"/>
      <c r="K7520" s="560"/>
      <c r="L7520" s="560"/>
      <c r="M7520" s="560"/>
      <c r="N7520" s="560"/>
      <c r="O7520" s="560"/>
      <c r="P7520" s="560"/>
      <c r="Q7520" s="560"/>
      <c r="R7520" s="560"/>
      <c r="S7520" s="560"/>
      <c r="T7520" s="560"/>
      <c r="U7520" s="560"/>
    </row>
    <row r="7521" spans="1:21">
      <c r="A7521" s="593">
        <f t="shared" si="702"/>
        <v>41588</v>
      </c>
      <c r="B7521" s="594">
        <v>41588.333768402779</v>
      </c>
      <c r="C7521" s="560">
        <f t="shared" si="703"/>
        <v>2013</v>
      </c>
      <c r="D7521" s="560">
        <f t="shared" si="704"/>
        <v>11</v>
      </c>
      <c r="E7521" s="560">
        <f t="shared" si="705"/>
        <v>10</v>
      </c>
      <c r="F7521" s="560">
        <f t="shared" si="706"/>
        <v>8</v>
      </c>
      <c r="G7521" s="595">
        <f t="shared" si="707"/>
        <v>1</v>
      </c>
      <c r="H7521" s="590">
        <f>CHOOSE('Output Sheet'!$B$4,'8760 Data'!J7521,'8760 Data'!K7521,'8760 Data'!L7521,'8760 Data'!M7521,'8760 Data'!N7521,'8760 Data'!O7521,'8760 Data'!P7521,'8760 Data'!Q7521,'8760 Data'!R7521,'8760 Data'!S7521,'8760 Data'!T7521,'8760 Data'!U7521)</f>
        <v>0</v>
      </c>
      <c r="I7521" s="591" t="e">
        <f>H7521/'Output Sheet'!$B$8</f>
        <v>#DIV/0!</v>
      </c>
      <c r="J7521" s="596"/>
      <c r="K7521" s="560"/>
      <c r="L7521" s="560"/>
      <c r="M7521" s="560"/>
      <c r="N7521" s="560"/>
      <c r="O7521" s="560"/>
      <c r="P7521" s="560"/>
      <c r="Q7521" s="560"/>
      <c r="R7521" s="560"/>
      <c r="S7521" s="560"/>
      <c r="T7521" s="560"/>
      <c r="U7521" s="560"/>
    </row>
    <row r="7522" spans="1:21">
      <c r="A7522" s="593">
        <f t="shared" si="702"/>
        <v>41588</v>
      </c>
      <c r="B7522" s="594">
        <v>41588.375435127316</v>
      </c>
      <c r="C7522" s="560">
        <f t="shared" si="703"/>
        <v>2013</v>
      </c>
      <c r="D7522" s="560">
        <f t="shared" si="704"/>
        <v>11</v>
      </c>
      <c r="E7522" s="560">
        <f t="shared" si="705"/>
        <v>10</v>
      </c>
      <c r="F7522" s="560">
        <f t="shared" si="706"/>
        <v>9</v>
      </c>
      <c r="G7522" s="595">
        <f t="shared" si="707"/>
        <v>1</v>
      </c>
      <c r="H7522" s="590">
        <f>CHOOSE('Output Sheet'!$B$4,'8760 Data'!J7522,'8760 Data'!K7522,'8760 Data'!L7522,'8760 Data'!M7522,'8760 Data'!N7522,'8760 Data'!O7522,'8760 Data'!P7522,'8760 Data'!Q7522,'8760 Data'!R7522,'8760 Data'!S7522,'8760 Data'!T7522,'8760 Data'!U7522)</f>
        <v>0</v>
      </c>
      <c r="I7522" s="591" t="e">
        <f>H7522/'Output Sheet'!$B$8</f>
        <v>#DIV/0!</v>
      </c>
      <c r="J7522" s="596"/>
      <c r="K7522" s="560"/>
      <c r="L7522" s="560"/>
      <c r="M7522" s="560"/>
      <c r="N7522" s="560"/>
      <c r="O7522" s="560"/>
      <c r="P7522" s="560"/>
      <c r="Q7522" s="560"/>
      <c r="R7522" s="560"/>
      <c r="S7522" s="560"/>
      <c r="T7522" s="560"/>
      <c r="U7522" s="560"/>
    </row>
    <row r="7523" spans="1:21">
      <c r="A7523" s="593">
        <f t="shared" si="702"/>
        <v>41588</v>
      </c>
      <c r="B7523" s="594">
        <v>41588.417101851854</v>
      </c>
      <c r="C7523" s="560">
        <f t="shared" si="703"/>
        <v>2013</v>
      </c>
      <c r="D7523" s="560">
        <f t="shared" si="704"/>
        <v>11</v>
      </c>
      <c r="E7523" s="560">
        <f t="shared" si="705"/>
        <v>10</v>
      </c>
      <c r="F7523" s="560">
        <f t="shared" si="706"/>
        <v>10</v>
      </c>
      <c r="G7523" s="595">
        <f t="shared" si="707"/>
        <v>1</v>
      </c>
      <c r="H7523" s="590">
        <f>CHOOSE('Output Sheet'!$B$4,'8760 Data'!J7523,'8760 Data'!K7523,'8760 Data'!L7523,'8760 Data'!M7523,'8760 Data'!N7523,'8760 Data'!O7523,'8760 Data'!P7523,'8760 Data'!Q7523,'8760 Data'!R7523,'8760 Data'!S7523,'8760 Data'!T7523,'8760 Data'!U7523)</f>
        <v>0</v>
      </c>
      <c r="I7523" s="591" t="e">
        <f>H7523/'Output Sheet'!$B$8</f>
        <v>#DIV/0!</v>
      </c>
      <c r="J7523" s="596"/>
      <c r="K7523" s="560"/>
      <c r="L7523" s="560"/>
      <c r="M7523" s="560"/>
      <c r="N7523" s="560"/>
      <c r="O7523" s="560"/>
      <c r="P7523" s="560"/>
      <c r="Q7523" s="560"/>
      <c r="R7523" s="560"/>
      <c r="S7523" s="560"/>
      <c r="T7523" s="560"/>
      <c r="U7523" s="560"/>
    </row>
    <row r="7524" spans="1:21">
      <c r="A7524" s="593">
        <f t="shared" si="702"/>
        <v>41588</v>
      </c>
      <c r="B7524" s="594">
        <v>41588.458768576391</v>
      </c>
      <c r="C7524" s="560">
        <f t="shared" si="703"/>
        <v>2013</v>
      </c>
      <c r="D7524" s="560">
        <f t="shared" si="704"/>
        <v>11</v>
      </c>
      <c r="E7524" s="560">
        <f t="shared" si="705"/>
        <v>10</v>
      </c>
      <c r="F7524" s="560">
        <f t="shared" si="706"/>
        <v>11</v>
      </c>
      <c r="G7524" s="595">
        <f t="shared" si="707"/>
        <v>1</v>
      </c>
      <c r="H7524" s="590">
        <f>CHOOSE('Output Sheet'!$B$4,'8760 Data'!J7524,'8760 Data'!K7524,'8760 Data'!L7524,'8760 Data'!M7524,'8760 Data'!N7524,'8760 Data'!O7524,'8760 Data'!P7524,'8760 Data'!Q7524,'8760 Data'!R7524,'8760 Data'!S7524,'8760 Data'!T7524,'8760 Data'!U7524)</f>
        <v>0</v>
      </c>
      <c r="I7524" s="591" t="e">
        <f>H7524/'Output Sheet'!$B$8</f>
        <v>#DIV/0!</v>
      </c>
      <c r="J7524" s="596"/>
      <c r="K7524" s="560"/>
      <c r="L7524" s="560"/>
      <c r="M7524" s="560"/>
      <c r="N7524" s="560"/>
      <c r="O7524" s="560"/>
      <c r="P7524" s="560"/>
      <c r="Q7524" s="560"/>
      <c r="R7524" s="560"/>
      <c r="S7524" s="560"/>
      <c r="T7524" s="560"/>
      <c r="U7524" s="560"/>
    </row>
    <row r="7525" spans="1:21">
      <c r="A7525" s="593">
        <f t="shared" si="702"/>
        <v>41588</v>
      </c>
      <c r="B7525" s="594">
        <v>41588.500435300928</v>
      </c>
      <c r="C7525" s="560">
        <f t="shared" si="703"/>
        <v>2013</v>
      </c>
      <c r="D7525" s="560">
        <f t="shared" si="704"/>
        <v>11</v>
      </c>
      <c r="E7525" s="560">
        <f t="shared" si="705"/>
        <v>10</v>
      </c>
      <c r="F7525" s="560">
        <f t="shared" si="706"/>
        <v>12</v>
      </c>
      <c r="G7525" s="595">
        <f t="shared" si="707"/>
        <v>1</v>
      </c>
      <c r="H7525" s="590">
        <f>CHOOSE('Output Sheet'!$B$4,'8760 Data'!J7525,'8760 Data'!K7525,'8760 Data'!L7525,'8760 Data'!M7525,'8760 Data'!N7525,'8760 Data'!O7525,'8760 Data'!P7525,'8760 Data'!Q7525,'8760 Data'!R7525,'8760 Data'!S7525,'8760 Data'!T7525,'8760 Data'!U7525)</f>
        <v>0</v>
      </c>
      <c r="I7525" s="591" t="e">
        <f>H7525/'Output Sheet'!$B$8</f>
        <v>#DIV/0!</v>
      </c>
      <c r="J7525" s="596"/>
      <c r="K7525" s="560"/>
      <c r="L7525" s="560"/>
      <c r="M7525" s="560"/>
      <c r="N7525" s="560"/>
      <c r="O7525" s="560"/>
      <c r="P7525" s="560"/>
      <c r="Q7525" s="560"/>
      <c r="R7525" s="560"/>
      <c r="S7525" s="560"/>
      <c r="T7525" s="560"/>
      <c r="U7525" s="560"/>
    </row>
    <row r="7526" spans="1:21">
      <c r="A7526" s="593">
        <f t="shared" si="702"/>
        <v>41588</v>
      </c>
      <c r="B7526" s="594">
        <v>41588.542102025465</v>
      </c>
      <c r="C7526" s="560">
        <f t="shared" si="703"/>
        <v>2013</v>
      </c>
      <c r="D7526" s="560">
        <f t="shared" si="704"/>
        <v>11</v>
      </c>
      <c r="E7526" s="560">
        <f t="shared" si="705"/>
        <v>10</v>
      </c>
      <c r="F7526" s="560">
        <f t="shared" si="706"/>
        <v>13</v>
      </c>
      <c r="G7526" s="595">
        <f t="shared" si="707"/>
        <v>1</v>
      </c>
      <c r="H7526" s="590">
        <f>CHOOSE('Output Sheet'!$B$4,'8760 Data'!J7526,'8760 Data'!K7526,'8760 Data'!L7526,'8760 Data'!M7526,'8760 Data'!N7526,'8760 Data'!O7526,'8760 Data'!P7526,'8760 Data'!Q7526,'8760 Data'!R7526,'8760 Data'!S7526,'8760 Data'!T7526,'8760 Data'!U7526)</f>
        <v>0</v>
      </c>
      <c r="I7526" s="591" t="e">
        <f>H7526/'Output Sheet'!$B$8</f>
        <v>#DIV/0!</v>
      </c>
      <c r="J7526" s="596"/>
      <c r="K7526" s="560"/>
      <c r="L7526" s="560"/>
      <c r="M7526" s="560"/>
      <c r="N7526" s="560"/>
      <c r="O7526" s="560"/>
      <c r="P7526" s="560"/>
      <c r="Q7526" s="560"/>
      <c r="R7526" s="560"/>
      <c r="S7526" s="560"/>
      <c r="T7526" s="560"/>
      <c r="U7526" s="560"/>
    </row>
    <row r="7527" spans="1:21">
      <c r="A7527" s="593">
        <f t="shared" si="702"/>
        <v>41588</v>
      </c>
      <c r="B7527" s="594">
        <v>41588.583768750002</v>
      </c>
      <c r="C7527" s="560">
        <f t="shared" si="703"/>
        <v>2013</v>
      </c>
      <c r="D7527" s="560">
        <f t="shared" si="704"/>
        <v>11</v>
      </c>
      <c r="E7527" s="560">
        <f t="shared" si="705"/>
        <v>10</v>
      </c>
      <c r="F7527" s="560">
        <f t="shared" si="706"/>
        <v>14</v>
      </c>
      <c r="G7527" s="595">
        <f t="shared" si="707"/>
        <v>1</v>
      </c>
      <c r="H7527" s="590">
        <f>CHOOSE('Output Sheet'!$B$4,'8760 Data'!J7527,'8760 Data'!K7527,'8760 Data'!L7527,'8760 Data'!M7527,'8760 Data'!N7527,'8760 Data'!O7527,'8760 Data'!P7527,'8760 Data'!Q7527,'8760 Data'!R7527,'8760 Data'!S7527,'8760 Data'!T7527,'8760 Data'!U7527)</f>
        <v>0</v>
      </c>
      <c r="I7527" s="591" t="e">
        <f>H7527/'Output Sheet'!$B$8</f>
        <v>#DIV/0!</v>
      </c>
      <c r="J7527" s="596"/>
      <c r="K7527" s="560"/>
      <c r="L7527" s="560"/>
      <c r="M7527" s="560"/>
      <c r="N7527" s="560"/>
      <c r="O7527" s="560"/>
      <c r="P7527" s="560"/>
      <c r="Q7527" s="560"/>
      <c r="R7527" s="560"/>
      <c r="S7527" s="560"/>
      <c r="T7527" s="560"/>
      <c r="U7527" s="560"/>
    </row>
    <row r="7528" spans="1:21">
      <c r="A7528" s="593">
        <f t="shared" si="702"/>
        <v>41588</v>
      </c>
      <c r="B7528" s="594">
        <v>41588.62543547454</v>
      </c>
      <c r="C7528" s="560">
        <f t="shared" si="703"/>
        <v>2013</v>
      </c>
      <c r="D7528" s="560">
        <f t="shared" si="704"/>
        <v>11</v>
      </c>
      <c r="E7528" s="560">
        <f t="shared" si="705"/>
        <v>10</v>
      </c>
      <c r="F7528" s="560">
        <f t="shared" si="706"/>
        <v>15</v>
      </c>
      <c r="G7528" s="595">
        <f t="shared" si="707"/>
        <v>1</v>
      </c>
      <c r="H7528" s="590">
        <f>CHOOSE('Output Sheet'!$B$4,'8760 Data'!J7528,'8760 Data'!K7528,'8760 Data'!L7528,'8760 Data'!M7528,'8760 Data'!N7528,'8760 Data'!O7528,'8760 Data'!P7528,'8760 Data'!Q7528,'8760 Data'!R7528,'8760 Data'!S7528,'8760 Data'!T7528,'8760 Data'!U7528)</f>
        <v>0</v>
      </c>
      <c r="I7528" s="591" t="e">
        <f>H7528/'Output Sheet'!$B$8</f>
        <v>#DIV/0!</v>
      </c>
      <c r="J7528" s="596"/>
      <c r="K7528" s="560"/>
      <c r="L7528" s="560"/>
      <c r="M7528" s="560"/>
      <c r="N7528" s="560"/>
      <c r="O7528" s="560"/>
      <c r="P7528" s="560"/>
      <c r="Q7528" s="560"/>
      <c r="R7528" s="560"/>
      <c r="S7528" s="560"/>
      <c r="T7528" s="560"/>
      <c r="U7528" s="560"/>
    </row>
    <row r="7529" spans="1:21">
      <c r="A7529" s="593">
        <f t="shared" si="702"/>
        <v>41588</v>
      </c>
      <c r="B7529" s="594">
        <v>41588.667102199077</v>
      </c>
      <c r="C7529" s="560">
        <f t="shared" si="703"/>
        <v>2013</v>
      </c>
      <c r="D7529" s="560">
        <f t="shared" si="704"/>
        <v>11</v>
      </c>
      <c r="E7529" s="560">
        <f t="shared" si="705"/>
        <v>10</v>
      </c>
      <c r="F7529" s="560">
        <f t="shared" si="706"/>
        <v>16</v>
      </c>
      <c r="G7529" s="595">
        <f t="shared" si="707"/>
        <v>1</v>
      </c>
      <c r="H7529" s="590">
        <f>CHOOSE('Output Sheet'!$B$4,'8760 Data'!J7529,'8760 Data'!K7529,'8760 Data'!L7529,'8760 Data'!M7529,'8760 Data'!N7529,'8760 Data'!O7529,'8760 Data'!P7529,'8760 Data'!Q7529,'8760 Data'!R7529,'8760 Data'!S7529,'8760 Data'!T7529,'8760 Data'!U7529)</f>
        <v>0</v>
      </c>
      <c r="I7529" s="591" t="e">
        <f>H7529/'Output Sheet'!$B$8</f>
        <v>#DIV/0!</v>
      </c>
      <c r="J7529" s="596"/>
      <c r="K7529" s="560"/>
      <c r="L7529" s="560"/>
      <c r="M7529" s="560"/>
      <c r="N7529" s="560"/>
      <c r="O7529" s="560"/>
      <c r="P7529" s="560"/>
      <c r="Q7529" s="560"/>
      <c r="R7529" s="560"/>
      <c r="S7529" s="560"/>
      <c r="T7529" s="560"/>
      <c r="U7529" s="560"/>
    </row>
    <row r="7530" spans="1:21">
      <c r="A7530" s="593">
        <f t="shared" si="702"/>
        <v>41588</v>
      </c>
      <c r="B7530" s="594">
        <v>41588.708768923614</v>
      </c>
      <c r="C7530" s="560">
        <f t="shared" si="703"/>
        <v>2013</v>
      </c>
      <c r="D7530" s="560">
        <f t="shared" si="704"/>
        <v>11</v>
      </c>
      <c r="E7530" s="560">
        <f t="shared" si="705"/>
        <v>10</v>
      </c>
      <c r="F7530" s="560">
        <f t="shared" si="706"/>
        <v>17</v>
      </c>
      <c r="G7530" s="595">
        <f t="shared" si="707"/>
        <v>1</v>
      </c>
      <c r="H7530" s="590">
        <f>CHOOSE('Output Sheet'!$B$4,'8760 Data'!J7530,'8760 Data'!K7530,'8760 Data'!L7530,'8760 Data'!M7530,'8760 Data'!N7530,'8760 Data'!O7530,'8760 Data'!P7530,'8760 Data'!Q7530,'8760 Data'!R7530,'8760 Data'!S7530,'8760 Data'!T7530,'8760 Data'!U7530)</f>
        <v>0</v>
      </c>
      <c r="I7530" s="591" t="e">
        <f>H7530/'Output Sheet'!$B$8</f>
        <v>#DIV/0!</v>
      </c>
      <c r="J7530" s="596"/>
      <c r="K7530" s="560"/>
      <c r="L7530" s="560"/>
      <c r="M7530" s="560"/>
      <c r="N7530" s="560"/>
      <c r="O7530" s="560"/>
      <c r="P7530" s="560"/>
      <c r="Q7530" s="560"/>
      <c r="R7530" s="560"/>
      <c r="S7530" s="560"/>
      <c r="T7530" s="560"/>
      <c r="U7530" s="560"/>
    </row>
    <row r="7531" spans="1:21">
      <c r="A7531" s="593">
        <f t="shared" si="702"/>
        <v>41588</v>
      </c>
      <c r="B7531" s="594">
        <v>41588.750435648151</v>
      </c>
      <c r="C7531" s="560">
        <f t="shared" si="703"/>
        <v>2013</v>
      </c>
      <c r="D7531" s="560">
        <f t="shared" si="704"/>
        <v>11</v>
      </c>
      <c r="E7531" s="560">
        <f t="shared" si="705"/>
        <v>10</v>
      </c>
      <c r="F7531" s="560">
        <f t="shared" si="706"/>
        <v>18</v>
      </c>
      <c r="G7531" s="595">
        <f t="shared" si="707"/>
        <v>1</v>
      </c>
      <c r="H7531" s="590">
        <f>CHOOSE('Output Sheet'!$B$4,'8760 Data'!J7531,'8760 Data'!K7531,'8760 Data'!L7531,'8760 Data'!M7531,'8760 Data'!N7531,'8760 Data'!O7531,'8760 Data'!P7531,'8760 Data'!Q7531,'8760 Data'!R7531,'8760 Data'!S7531,'8760 Data'!T7531,'8760 Data'!U7531)</f>
        <v>0</v>
      </c>
      <c r="I7531" s="591" t="e">
        <f>H7531/'Output Sheet'!$B$8</f>
        <v>#DIV/0!</v>
      </c>
      <c r="J7531" s="596"/>
      <c r="K7531" s="560"/>
      <c r="L7531" s="560"/>
      <c r="M7531" s="560"/>
      <c r="N7531" s="560"/>
      <c r="O7531" s="560"/>
      <c r="P7531" s="560"/>
      <c r="Q7531" s="560"/>
      <c r="R7531" s="560"/>
      <c r="S7531" s="560"/>
      <c r="T7531" s="560"/>
      <c r="U7531" s="560"/>
    </row>
    <row r="7532" spans="1:21">
      <c r="A7532" s="593">
        <f t="shared" si="702"/>
        <v>41588</v>
      </c>
      <c r="B7532" s="594">
        <v>41588.792102372689</v>
      </c>
      <c r="C7532" s="560">
        <f t="shared" si="703"/>
        <v>2013</v>
      </c>
      <c r="D7532" s="560">
        <f t="shared" si="704"/>
        <v>11</v>
      </c>
      <c r="E7532" s="560">
        <f t="shared" si="705"/>
        <v>10</v>
      </c>
      <c r="F7532" s="560">
        <f t="shared" si="706"/>
        <v>19</v>
      </c>
      <c r="G7532" s="595">
        <f t="shared" si="707"/>
        <v>1</v>
      </c>
      <c r="H7532" s="590">
        <f>CHOOSE('Output Sheet'!$B$4,'8760 Data'!J7532,'8760 Data'!K7532,'8760 Data'!L7532,'8760 Data'!M7532,'8760 Data'!N7532,'8760 Data'!O7532,'8760 Data'!P7532,'8760 Data'!Q7532,'8760 Data'!R7532,'8760 Data'!S7532,'8760 Data'!T7532,'8760 Data'!U7532)</f>
        <v>0</v>
      </c>
      <c r="I7532" s="591" t="e">
        <f>H7532/'Output Sheet'!$B$8</f>
        <v>#DIV/0!</v>
      </c>
      <c r="J7532" s="596"/>
      <c r="K7532" s="560"/>
      <c r="L7532" s="560"/>
      <c r="M7532" s="560"/>
      <c r="N7532" s="560"/>
      <c r="O7532" s="560"/>
      <c r="P7532" s="560"/>
      <c r="Q7532" s="560"/>
      <c r="R7532" s="560"/>
      <c r="S7532" s="560"/>
      <c r="T7532" s="560"/>
      <c r="U7532" s="560"/>
    </row>
    <row r="7533" spans="1:21">
      <c r="A7533" s="593">
        <f t="shared" si="702"/>
        <v>41588</v>
      </c>
      <c r="B7533" s="594">
        <v>41588.833769097226</v>
      </c>
      <c r="C7533" s="560">
        <f t="shared" si="703"/>
        <v>2013</v>
      </c>
      <c r="D7533" s="560">
        <f t="shared" si="704"/>
        <v>11</v>
      </c>
      <c r="E7533" s="560">
        <f t="shared" si="705"/>
        <v>10</v>
      </c>
      <c r="F7533" s="560">
        <f t="shared" si="706"/>
        <v>20</v>
      </c>
      <c r="G7533" s="595">
        <f t="shared" si="707"/>
        <v>1</v>
      </c>
      <c r="H7533" s="590">
        <f>CHOOSE('Output Sheet'!$B$4,'8760 Data'!J7533,'8760 Data'!K7533,'8760 Data'!L7533,'8760 Data'!M7533,'8760 Data'!N7533,'8760 Data'!O7533,'8760 Data'!P7533,'8760 Data'!Q7533,'8760 Data'!R7533,'8760 Data'!S7533,'8760 Data'!T7533,'8760 Data'!U7533)</f>
        <v>0</v>
      </c>
      <c r="I7533" s="591" t="e">
        <f>H7533/'Output Sheet'!$B$8</f>
        <v>#DIV/0!</v>
      </c>
      <c r="J7533" s="596"/>
      <c r="K7533" s="560"/>
      <c r="L7533" s="560"/>
      <c r="M7533" s="560"/>
      <c r="N7533" s="560"/>
      <c r="O7533" s="560"/>
      <c r="P7533" s="560"/>
      <c r="Q7533" s="560"/>
      <c r="R7533" s="560"/>
      <c r="S7533" s="560"/>
      <c r="T7533" s="560"/>
      <c r="U7533" s="560"/>
    </row>
    <row r="7534" spans="1:21">
      <c r="A7534" s="593">
        <f t="shared" si="702"/>
        <v>41588</v>
      </c>
      <c r="B7534" s="594">
        <v>41588.875435821756</v>
      </c>
      <c r="C7534" s="560">
        <f t="shared" si="703"/>
        <v>2013</v>
      </c>
      <c r="D7534" s="560">
        <f t="shared" si="704"/>
        <v>11</v>
      </c>
      <c r="E7534" s="560">
        <f t="shared" si="705"/>
        <v>10</v>
      </c>
      <c r="F7534" s="560">
        <f t="shared" si="706"/>
        <v>21</v>
      </c>
      <c r="G7534" s="595">
        <f t="shared" si="707"/>
        <v>1</v>
      </c>
      <c r="H7534" s="590">
        <f>CHOOSE('Output Sheet'!$B$4,'8760 Data'!J7534,'8760 Data'!K7534,'8760 Data'!L7534,'8760 Data'!M7534,'8760 Data'!N7534,'8760 Data'!O7534,'8760 Data'!P7534,'8760 Data'!Q7534,'8760 Data'!R7534,'8760 Data'!S7534,'8760 Data'!T7534,'8760 Data'!U7534)</f>
        <v>0</v>
      </c>
      <c r="I7534" s="591" t="e">
        <f>H7534/'Output Sheet'!$B$8</f>
        <v>#DIV/0!</v>
      </c>
      <c r="J7534" s="596"/>
      <c r="K7534" s="560"/>
      <c r="L7534" s="560"/>
      <c r="M7534" s="560"/>
      <c r="N7534" s="560"/>
      <c r="O7534" s="560"/>
      <c r="P7534" s="560"/>
      <c r="Q7534" s="560"/>
      <c r="R7534" s="560"/>
      <c r="S7534" s="560"/>
      <c r="T7534" s="560"/>
      <c r="U7534" s="560"/>
    </row>
    <row r="7535" spans="1:21">
      <c r="A7535" s="593">
        <f t="shared" si="702"/>
        <v>41588</v>
      </c>
      <c r="B7535" s="594">
        <v>41588.917102546293</v>
      </c>
      <c r="C7535" s="560">
        <f t="shared" si="703"/>
        <v>2013</v>
      </c>
      <c r="D7535" s="560">
        <f t="shared" si="704"/>
        <v>11</v>
      </c>
      <c r="E7535" s="560">
        <f t="shared" si="705"/>
        <v>10</v>
      </c>
      <c r="F7535" s="560">
        <f t="shared" si="706"/>
        <v>22</v>
      </c>
      <c r="G7535" s="595">
        <f t="shared" si="707"/>
        <v>1</v>
      </c>
      <c r="H7535" s="590">
        <f>CHOOSE('Output Sheet'!$B$4,'8760 Data'!J7535,'8760 Data'!K7535,'8760 Data'!L7535,'8760 Data'!M7535,'8760 Data'!N7535,'8760 Data'!O7535,'8760 Data'!P7535,'8760 Data'!Q7535,'8760 Data'!R7535,'8760 Data'!S7535,'8760 Data'!T7535,'8760 Data'!U7535)</f>
        <v>0</v>
      </c>
      <c r="I7535" s="591" t="e">
        <f>H7535/'Output Sheet'!$B$8</f>
        <v>#DIV/0!</v>
      </c>
      <c r="J7535" s="596"/>
      <c r="K7535" s="560"/>
      <c r="L7535" s="560"/>
      <c r="M7535" s="560"/>
      <c r="N7535" s="560"/>
      <c r="O7535" s="560"/>
      <c r="P7535" s="560"/>
      <c r="Q7535" s="560"/>
      <c r="R7535" s="560"/>
      <c r="S7535" s="560"/>
      <c r="T7535" s="560"/>
      <c r="U7535" s="560"/>
    </row>
    <row r="7536" spans="1:21">
      <c r="A7536" s="593">
        <f t="shared" si="702"/>
        <v>41588</v>
      </c>
      <c r="B7536" s="594">
        <v>41588.95876927083</v>
      </c>
      <c r="C7536" s="560">
        <f t="shared" si="703"/>
        <v>2013</v>
      </c>
      <c r="D7536" s="560">
        <f t="shared" si="704"/>
        <v>11</v>
      </c>
      <c r="E7536" s="560">
        <f t="shared" si="705"/>
        <v>10</v>
      </c>
      <c r="F7536" s="560">
        <f t="shared" si="706"/>
        <v>23</v>
      </c>
      <c r="G7536" s="595">
        <f t="shared" si="707"/>
        <v>1</v>
      </c>
      <c r="H7536" s="590">
        <f>CHOOSE('Output Sheet'!$B$4,'8760 Data'!J7536,'8760 Data'!K7536,'8760 Data'!L7536,'8760 Data'!M7536,'8760 Data'!N7536,'8760 Data'!O7536,'8760 Data'!P7536,'8760 Data'!Q7536,'8760 Data'!R7536,'8760 Data'!S7536,'8760 Data'!T7536,'8760 Data'!U7536)</f>
        <v>0</v>
      </c>
      <c r="I7536" s="591" t="e">
        <f>H7536/'Output Sheet'!$B$8</f>
        <v>#DIV/0!</v>
      </c>
      <c r="J7536" s="596"/>
      <c r="K7536" s="560"/>
      <c r="L7536" s="560"/>
      <c r="M7536" s="560"/>
      <c r="N7536" s="560"/>
      <c r="O7536" s="560"/>
      <c r="P7536" s="560"/>
      <c r="Q7536" s="560"/>
      <c r="R7536" s="560"/>
      <c r="S7536" s="560"/>
      <c r="T7536" s="560"/>
      <c r="U7536" s="560"/>
    </row>
    <row r="7537" spans="1:21">
      <c r="A7537" s="593">
        <f t="shared" si="702"/>
        <v>41589</v>
      </c>
      <c r="B7537" s="594">
        <v>41589.000435995367</v>
      </c>
      <c r="C7537" s="560">
        <f t="shared" si="703"/>
        <v>2013</v>
      </c>
      <c r="D7537" s="560">
        <f t="shared" si="704"/>
        <v>11</v>
      </c>
      <c r="E7537" s="560">
        <f t="shared" si="705"/>
        <v>11</v>
      </c>
      <c r="F7537" s="560">
        <f t="shared" si="706"/>
        <v>24</v>
      </c>
      <c r="G7537" s="595">
        <f t="shared" si="707"/>
        <v>2</v>
      </c>
      <c r="H7537" s="590">
        <f>CHOOSE('Output Sheet'!$B$4,'8760 Data'!J7537,'8760 Data'!K7537,'8760 Data'!L7537,'8760 Data'!M7537,'8760 Data'!N7537,'8760 Data'!O7537,'8760 Data'!P7537,'8760 Data'!Q7537,'8760 Data'!R7537,'8760 Data'!S7537,'8760 Data'!T7537,'8760 Data'!U7537)</f>
        <v>0</v>
      </c>
      <c r="I7537" s="591" t="e">
        <f>H7537/'Output Sheet'!$B$8</f>
        <v>#DIV/0!</v>
      </c>
      <c r="J7537" s="596"/>
      <c r="K7537" s="560"/>
      <c r="L7537" s="560"/>
      <c r="M7537" s="560"/>
      <c r="N7537" s="560"/>
      <c r="O7537" s="560"/>
      <c r="P7537" s="560"/>
      <c r="Q7537" s="560"/>
      <c r="R7537" s="560"/>
      <c r="S7537" s="560"/>
      <c r="T7537" s="560"/>
      <c r="U7537" s="560"/>
    </row>
    <row r="7538" spans="1:21">
      <c r="A7538" s="593">
        <f t="shared" si="702"/>
        <v>41589</v>
      </c>
      <c r="B7538" s="594">
        <v>41589.042102719905</v>
      </c>
      <c r="C7538" s="560">
        <f t="shared" si="703"/>
        <v>2013</v>
      </c>
      <c r="D7538" s="560">
        <f t="shared" si="704"/>
        <v>11</v>
      </c>
      <c r="E7538" s="560">
        <f t="shared" si="705"/>
        <v>11</v>
      </c>
      <c r="F7538" s="560">
        <f t="shared" si="706"/>
        <v>1</v>
      </c>
      <c r="G7538" s="595">
        <f t="shared" si="707"/>
        <v>2</v>
      </c>
      <c r="H7538" s="590">
        <f>CHOOSE('Output Sheet'!$B$4,'8760 Data'!J7538,'8760 Data'!K7538,'8760 Data'!L7538,'8760 Data'!M7538,'8760 Data'!N7538,'8760 Data'!O7538,'8760 Data'!P7538,'8760 Data'!Q7538,'8760 Data'!R7538,'8760 Data'!S7538,'8760 Data'!T7538,'8760 Data'!U7538)</f>
        <v>0</v>
      </c>
      <c r="I7538" s="591" t="e">
        <f>H7538/'Output Sheet'!$B$8</f>
        <v>#DIV/0!</v>
      </c>
      <c r="J7538" s="596"/>
      <c r="K7538" s="560"/>
      <c r="L7538" s="560"/>
      <c r="M7538" s="560"/>
      <c r="N7538" s="560"/>
      <c r="O7538" s="560"/>
      <c r="P7538" s="560"/>
      <c r="Q7538" s="560"/>
      <c r="R7538" s="560"/>
      <c r="S7538" s="560"/>
      <c r="T7538" s="560"/>
      <c r="U7538" s="560"/>
    </row>
    <row r="7539" spans="1:21">
      <c r="A7539" s="593">
        <f t="shared" si="702"/>
        <v>41589</v>
      </c>
      <c r="B7539" s="594">
        <v>41589.083769444442</v>
      </c>
      <c r="C7539" s="560">
        <f t="shared" si="703"/>
        <v>2013</v>
      </c>
      <c r="D7539" s="560">
        <f t="shared" si="704"/>
        <v>11</v>
      </c>
      <c r="E7539" s="560">
        <f t="shared" si="705"/>
        <v>11</v>
      </c>
      <c r="F7539" s="560">
        <f t="shared" si="706"/>
        <v>2</v>
      </c>
      <c r="G7539" s="595">
        <f t="shared" si="707"/>
        <v>2</v>
      </c>
      <c r="H7539" s="590">
        <f>CHOOSE('Output Sheet'!$B$4,'8760 Data'!J7539,'8760 Data'!K7539,'8760 Data'!L7539,'8760 Data'!M7539,'8760 Data'!N7539,'8760 Data'!O7539,'8760 Data'!P7539,'8760 Data'!Q7539,'8760 Data'!R7539,'8760 Data'!S7539,'8760 Data'!T7539,'8760 Data'!U7539)</f>
        <v>0</v>
      </c>
      <c r="I7539" s="591" t="e">
        <f>H7539/'Output Sheet'!$B$8</f>
        <v>#DIV/0!</v>
      </c>
      <c r="J7539" s="596"/>
      <c r="K7539" s="560"/>
      <c r="L7539" s="560"/>
      <c r="M7539" s="560"/>
      <c r="N7539" s="560"/>
      <c r="O7539" s="560"/>
      <c r="P7539" s="560"/>
      <c r="Q7539" s="560"/>
      <c r="R7539" s="560"/>
      <c r="S7539" s="560"/>
      <c r="T7539" s="560"/>
      <c r="U7539" s="560"/>
    </row>
    <row r="7540" spans="1:21">
      <c r="A7540" s="593">
        <f t="shared" si="702"/>
        <v>41589</v>
      </c>
      <c r="B7540" s="594">
        <v>41589.125436168979</v>
      </c>
      <c r="C7540" s="560">
        <f t="shared" si="703"/>
        <v>2013</v>
      </c>
      <c r="D7540" s="560">
        <f t="shared" si="704"/>
        <v>11</v>
      </c>
      <c r="E7540" s="560">
        <f t="shared" si="705"/>
        <v>11</v>
      </c>
      <c r="F7540" s="560">
        <f t="shared" si="706"/>
        <v>3</v>
      </c>
      <c r="G7540" s="595">
        <f t="shared" si="707"/>
        <v>2</v>
      </c>
      <c r="H7540" s="590">
        <f>CHOOSE('Output Sheet'!$B$4,'8760 Data'!J7540,'8760 Data'!K7540,'8760 Data'!L7540,'8760 Data'!M7540,'8760 Data'!N7540,'8760 Data'!O7540,'8760 Data'!P7540,'8760 Data'!Q7540,'8760 Data'!R7540,'8760 Data'!S7540,'8760 Data'!T7540,'8760 Data'!U7540)</f>
        <v>0</v>
      </c>
      <c r="I7540" s="591" t="e">
        <f>H7540/'Output Sheet'!$B$8</f>
        <v>#DIV/0!</v>
      </c>
      <c r="J7540" s="596"/>
      <c r="K7540" s="560"/>
      <c r="L7540" s="560"/>
      <c r="M7540" s="560"/>
      <c r="N7540" s="560"/>
      <c r="O7540" s="560"/>
      <c r="P7540" s="560"/>
      <c r="Q7540" s="560"/>
      <c r="R7540" s="560"/>
      <c r="S7540" s="560"/>
      <c r="T7540" s="560"/>
      <c r="U7540" s="560"/>
    </row>
    <row r="7541" spans="1:21">
      <c r="A7541" s="593">
        <f t="shared" si="702"/>
        <v>41589</v>
      </c>
      <c r="B7541" s="594">
        <v>41589.167102893516</v>
      </c>
      <c r="C7541" s="560">
        <f t="shared" si="703"/>
        <v>2013</v>
      </c>
      <c r="D7541" s="560">
        <f t="shared" si="704"/>
        <v>11</v>
      </c>
      <c r="E7541" s="560">
        <f t="shared" si="705"/>
        <v>11</v>
      </c>
      <c r="F7541" s="560">
        <f t="shared" si="706"/>
        <v>4</v>
      </c>
      <c r="G7541" s="595">
        <f t="shared" si="707"/>
        <v>2</v>
      </c>
      <c r="H7541" s="590">
        <f>CHOOSE('Output Sheet'!$B$4,'8760 Data'!J7541,'8760 Data'!K7541,'8760 Data'!L7541,'8760 Data'!M7541,'8760 Data'!N7541,'8760 Data'!O7541,'8760 Data'!P7541,'8760 Data'!Q7541,'8760 Data'!R7541,'8760 Data'!S7541,'8760 Data'!T7541,'8760 Data'!U7541)</f>
        <v>0</v>
      </c>
      <c r="I7541" s="591" t="e">
        <f>H7541/'Output Sheet'!$B$8</f>
        <v>#DIV/0!</v>
      </c>
      <c r="J7541" s="596"/>
      <c r="K7541" s="560"/>
      <c r="L7541" s="560"/>
      <c r="M7541" s="560"/>
      <c r="N7541" s="560"/>
      <c r="O7541" s="560"/>
      <c r="P7541" s="560"/>
      <c r="Q7541" s="560"/>
      <c r="R7541" s="560"/>
      <c r="S7541" s="560"/>
      <c r="T7541" s="560"/>
      <c r="U7541" s="560"/>
    </row>
    <row r="7542" spans="1:21">
      <c r="A7542" s="593">
        <f t="shared" si="702"/>
        <v>41589</v>
      </c>
      <c r="B7542" s="594">
        <v>41589.208769618053</v>
      </c>
      <c r="C7542" s="560">
        <f t="shared" si="703"/>
        <v>2013</v>
      </c>
      <c r="D7542" s="560">
        <f t="shared" si="704"/>
        <v>11</v>
      </c>
      <c r="E7542" s="560">
        <f t="shared" si="705"/>
        <v>11</v>
      </c>
      <c r="F7542" s="560">
        <f t="shared" si="706"/>
        <v>5</v>
      </c>
      <c r="G7542" s="595">
        <f t="shared" si="707"/>
        <v>2</v>
      </c>
      <c r="H7542" s="590">
        <f>CHOOSE('Output Sheet'!$B$4,'8760 Data'!J7542,'8760 Data'!K7542,'8760 Data'!L7542,'8760 Data'!M7542,'8760 Data'!N7542,'8760 Data'!O7542,'8760 Data'!P7542,'8760 Data'!Q7542,'8760 Data'!R7542,'8760 Data'!S7542,'8760 Data'!T7542,'8760 Data'!U7542)</f>
        <v>0</v>
      </c>
      <c r="I7542" s="591" t="e">
        <f>H7542/'Output Sheet'!$B$8</f>
        <v>#DIV/0!</v>
      </c>
      <c r="J7542" s="596"/>
      <c r="K7542" s="560"/>
      <c r="L7542" s="560"/>
      <c r="M7542" s="560"/>
      <c r="N7542" s="560"/>
      <c r="O7542" s="560"/>
      <c r="P7542" s="560"/>
      <c r="Q7542" s="560"/>
      <c r="R7542" s="560"/>
      <c r="S7542" s="560"/>
      <c r="T7542" s="560"/>
      <c r="U7542" s="560"/>
    </row>
    <row r="7543" spans="1:21">
      <c r="A7543" s="593">
        <f t="shared" si="702"/>
        <v>41589</v>
      </c>
      <c r="B7543" s="594">
        <v>41589.250436342591</v>
      </c>
      <c r="C7543" s="560">
        <f t="shared" si="703"/>
        <v>2013</v>
      </c>
      <c r="D7543" s="560">
        <f t="shared" si="704"/>
        <v>11</v>
      </c>
      <c r="E7543" s="560">
        <f t="shared" si="705"/>
        <v>11</v>
      </c>
      <c r="F7543" s="560">
        <f t="shared" si="706"/>
        <v>6</v>
      </c>
      <c r="G7543" s="595">
        <f t="shared" si="707"/>
        <v>2</v>
      </c>
      <c r="H7543" s="590">
        <f>CHOOSE('Output Sheet'!$B$4,'8760 Data'!J7543,'8760 Data'!K7543,'8760 Data'!L7543,'8760 Data'!M7543,'8760 Data'!N7543,'8760 Data'!O7543,'8760 Data'!P7543,'8760 Data'!Q7543,'8760 Data'!R7543,'8760 Data'!S7543,'8760 Data'!T7543,'8760 Data'!U7543)</f>
        <v>0</v>
      </c>
      <c r="I7543" s="591" t="e">
        <f>H7543/'Output Sheet'!$B$8</f>
        <v>#DIV/0!</v>
      </c>
      <c r="J7543" s="596"/>
      <c r="K7543" s="560"/>
      <c r="L7543" s="560"/>
      <c r="M7543" s="560"/>
      <c r="N7543" s="560"/>
      <c r="O7543" s="560"/>
      <c r="P7543" s="560"/>
      <c r="Q7543" s="560"/>
      <c r="R7543" s="560"/>
      <c r="S7543" s="560"/>
      <c r="T7543" s="560"/>
      <c r="U7543" s="560"/>
    </row>
    <row r="7544" spans="1:21">
      <c r="A7544" s="593">
        <f t="shared" si="702"/>
        <v>41589</v>
      </c>
      <c r="B7544" s="594">
        <v>41589.292103067128</v>
      </c>
      <c r="C7544" s="560">
        <f t="shared" si="703"/>
        <v>2013</v>
      </c>
      <c r="D7544" s="560">
        <f t="shared" si="704"/>
        <v>11</v>
      </c>
      <c r="E7544" s="560">
        <f t="shared" si="705"/>
        <v>11</v>
      </c>
      <c r="F7544" s="560">
        <f t="shared" si="706"/>
        <v>7</v>
      </c>
      <c r="G7544" s="595">
        <f t="shared" si="707"/>
        <v>2</v>
      </c>
      <c r="H7544" s="590">
        <f>CHOOSE('Output Sheet'!$B$4,'8760 Data'!J7544,'8760 Data'!K7544,'8760 Data'!L7544,'8760 Data'!M7544,'8760 Data'!N7544,'8760 Data'!O7544,'8760 Data'!P7544,'8760 Data'!Q7544,'8760 Data'!R7544,'8760 Data'!S7544,'8760 Data'!T7544,'8760 Data'!U7544)</f>
        <v>0</v>
      </c>
      <c r="I7544" s="591" t="e">
        <f>H7544/'Output Sheet'!$B$8</f>
        <v>#DIV/0!</v>
      </c>
      <c r="J7544" s="596"/>
      <c r="K7544" s="560"/>
      <c r="L7544" s="560"/>
      <c r="M7544" s="560"/>
      <c r="N7544" s="560"/>
      <c r="O7544" s="560"/>
      <c r="P7544" s="560"/>
      <c r="Q7544" s="560"/>
      <c r="R7544" s="560"/>
      <c r="S7544" s="560"/>
      <c r="T7544" s="560"/>
      <c r="U7544" s="560"/>
    </row>
    <row r="7545" spans="1:21">
      <c r="A7545" s="593">
        <f t="shared" si="702"/>
        <v>41589</v>
      </c>
      <c r="B7545" s="594">
        <v>41589.333769791665</v>
      </c>
      <c r="C7545" s="560">
        <f t="shared" si="703"/>
        <v>2013</v>
      </c>
      <c r="D7545" s="560">
        <f t="shared" si="704"/>
        <v>11</v>
      </c>
      <c r="E7545" s="560">
        <f t="shared" si="705"/>
        <v>11</v>
      </c>
      <c r="F7545" s="560">
        <f t="shared" si="706"/>
        <v>8</v>
      </c>
      <c r="G7545" s="595">
        <f t="shared" si="707"/>
        <v>2</v>
      </c>
      <c r="H7545" s="590">
        <f>CHOOSE('Output Sheet'!$B$4,'8760 Data'!J7545,'8760 Data'!K7545,'8760 Data'!L7545,'8760 Data'!M7545,'8760 Data'!N7545,'8760 Data'!O7545,'8760 Data'!P7545,'8760 Data'!Q7545,'8760 Data'!R7545,'8760 Data'!S7545,'8760 Data'!T7545,'8760 Data'!U7545)</f>
        <v>0</v>
      </c>
      <c r="I7545" s="591" t="e">
        <f>H7545/'Output Sheet'!$B$8</f>
        <v>#DIV/0!</v>
      </c>
      <c r="J7545" s="596"/>
      <c r="K7545" s="560"/>
      <c r="L7545" s="560"/>
      <c r="M7545" s="560"/>
      <c r="N7545" s="560"/>
      <c r="O7545" s="560"/>
      <c r="P7545" s="560"/>
      <c r="Q7545" s="560"/>
      <c r="R7545" s="560"/>
      <c r="S7545" s="560"/>
      <c r="T7545" s="560"/>
      <c r="U7545" s="560"/>
    </row>
    <row r="7546" spans="1:21">
      <c r="A7546" s="593">
        <f t="shared" si="702"/>
        <v>41589</v>
      </c>
      <c r="B7546" s="594">
        <v>41589.375436516202</v>
      </c>
      <c r="C7546" s="560">
        <f t="shared" si="703"/>
        <v>2013</v>
      </c>
      <c r="D7546" s="560">
        <f t="shared" si="704"/>
        <v>11</v>
      </c>
      <c r="E7546" s="560">
        <f t="shared" si="705"/>
        <v>11</v>
      </c>
      <c r="F7546" s="560">
        <f t="shared" si="706"/>
        <v>9</v>
      </c>
      <c r="G7546" s="595">
        <f t="shared" si="707"/>
        <v>2</v>
      </c>
      <c r="H7546" s="590">
        <f>CHOOSE('Output Sheet'!$B$4,'8760 Data'!J7546,'8760 Data'!K7546,'8760 Data'!L7546,'8760 Data'!M7546,'8760 Data'!N7546,'8760 Data'!O7546,'8760 Data'!P7546,'8760 Data'!Q7546,'8760 Data'!R7546,'8760 Data'!S7546,'8760 Data'!T7546,'8760 Data'!U7546)</f>
        <v>0</v>
      </c>
      <c r="I7546" s="591" t="e">
        <f>H7546/'Output Sheet'!$B$8</f>
        <v>#DIV/0!</v>
      </c>
      <c r="J7546" s="596"/>
      <c r="K7546" s="560"/>
      <c r="L7546" s="560"/>
      <c r="M7546" s="560"/>
      <c r="N7546" s="560"/>
      <c r="O7546" s="560"/>
      <c r="P7546" s="560"/>
      <c r="Q7546" s="560"/>
      <c r="R7546" s="560"/>
      <c r="S7546" s="560"/>
      <c r="T7546" s="560"/>
      <c r="U7546" s="560"/>
    </row>
    <row r="7547" spans="1:21">
      <c r="A7547" s="593">
        <f t="shared" si="702"/>
        <v>41589</v>
      </c>
      <c r="B7547" s="594">
        <v>41589.417103240739</v>
      </c>
      <c r="C7547" s="560">
        <f t="shared" si="703"/>
        <v>2013</v>
      </c>
      <c r="D7547" s="560">
        <f t="shared" si="704"/>
        <v>11</v>
      </c>
      <c r="E7547" s="560">
        <f t="shared" si="705"/>
        <v>11</v>
      </c>
      <c r="F7547" s="560">
        <f t="shared" si="706"/>
        <v>10</v>
      </c>
      <c r="G7547" s="595">
        <f t="shared" si="707"/>
        <v>2</v>
      </c>
      <c r="H7547" s="590">
        <f>CHOOSE('Output Sheet'!$B$4,'8760 Data'!J7547,'8760 Data'!K7547,'8760 Data'!L7547,'8760 Data'!M7547,'8760 Data'!N7547,'8760 Data'!O7547,'8760 Data'!P7547,'8760 Data'!Q7547,'8760 Data'!R7547,'8760 Data'!S7547,'8760 Data'!T7547,'8760 Data'!U7547)</f>
        <v>0</v>
      </c>
      <c r="I7547" s="591" t="e">
        <f>H7547/'Output Sheet'!$B$8</f>
        <v>#DIV/0!</v>
      </c>
      <c r="J7547" s="596"/>
      <c r="K7547" s="560"/>
      <c r="L7547" s="560"/>
      <c r="M7547" s="560"/>
      <c r="N7547" s="560"/>
      <c r="O7547" s="560"/>
      <c r="P7547" s="560"/>
      <c r="Q7547" s="560"/>
      <c r="R7547" s="560"/>
      <c r="S7547" s="560"/>
      <c r="T7547" s="560"/>
      <c r="U7547" s="560"/>
    </row>
    <row r="7548" spans="1:21">
      <c r="A7548" s="593">
        <f t="shared" si="702"/>
        <v>41589</v>
      </c>
      <c r="B7548" s="594">
        <v>41589.458769965277</v>
      </c>
      <c r="C7548" s="560">
        <f t="shared" si="703"/>
        <v>2013</v>
      </c>
      <c r="D7548" s="560">
        <f t="shared" si="704"/>
        <v>11</v>
      </c>
      <c r="E7548" s="560">
        <f t="shared" si="705"/>
        <v>11</v>
      </c>
      <c r="F7548" s="560">
        <f t="shared" si="706"/>
        <v>11</v>
      </c>
      <c r="G7548" s="595">
        <f t="shared" si="707"/>
        <v>2</v>
      </c>
      <c r="H7548" s="590">
        <f>CHOOSE('Output Sheet'!$B$4,'8760 Data'!J7548,'8760 Data'!K7548,'8760 Data'!L7548,'8760 Data'!M7548,'8760 Data'!N7548,'8760 Data'!O7548,'8760 Data'!P7548,'8760 Data'!Q7548,'8760 Data'!R7548,'8760 Data'!S7548,'8760 Data'!T7548,'8760 Data'!U7548)</f>
        <v>0</v>
      </c>
      <c r="I7548" s="591" t="e">
        <f>H7548/'Output Sheet'!$B$8</f>
        <v>#DIV/0!</v>
      </c>
      <c r="J7548" s="596"/>
      <c r="K7548" s="560"/>
      <c r="L7548" s="560"/>
      <c r="M7548" s="560"/>
      <c r="N7548" s="560"/>
      <c r="O7548" s="560"/>
      <c r="P7548" s="560"/>
      <c r="Q7548" s="560"/>
      <c r="R7548" s="560"/>
      <c r="S7548" s="560"/>
      <c r="T7548" s="560"/>
      <c r="U7548" s="560"/>
    </row>
    <row r="7549" spans="1:21">
      <c r="A7549" s="593">
        <f t="shared" si="702"/>
        <v>41589</v>
      </c>
      <c r="B7549" s="594">
        <v>41589.500436689814</v>
      </c>
      <c r="C7549" s="560">
        <f t="shared" si="703"/>
        <v>2013</v>
      </c>
      <c r="D7549" s="560">
        <f t="shared" si="704"/>
        <v>11</v>
      </c>
      <c r="E7549" s="560">
        <f t="shared" si="705"/>
        <v>11</v>
      </c>
      <c r="F7549" s="560">
        <f t="shared" si="706"/>
        <v>12</v>
      </c>
      <c r="G7549" s="595">
        <f t="shared" si="707"/>
        <v>2</v>
      </c>
      <c r="H7549" s="590">
        <f>CHOOSE('Output Sheet'!$B$4,'8760 Data'!J7549,'8760 Data'!K7549,'8760 Data'!L7549,'8760 Data'!M7549,'8760 Data'!N7549,'8760 Data'!O7549,'8760 Data'!P7549,'8760 Data'!Q7549,'8760 Data'!R7549,'8760 Data'!S7549,'8760 Data'!T7549,'8760 Data'!U7549)</f>
        <v>0</v>
      </c>
      <c r="I7549" s="591" t="e">
        <f>H7549/'Output Sheet'!$B$8</f>
        <v>#DIV/0!</v>
      </c>
      <c r="J7549" s="596"/>
      <c r="K7549" s="560"/>
      <c r="L7549" s="560"/>
      <c r="M7549" s="560"/>
      <c r="N7549" s="560"/>
      <c r="O7549" s="560"/>
      <c r="P7549" s="560"/>
      <c r="Q7549" s="560"/>
      <c r="R7549" s="560"/>
      <c r="S7549" s="560"/>
      <c r="T7549" s="560"/>
      <c r="U7549" s="560"/>
    </row>
    <row r="7550" spans="1:21">
      <c r="A7550" s="593">
        <f t="shared" si="702"/>
        <v>41589</v>
      </c>
      <c r="B7550" s="594">
        <v>41589.542103414351</v>
      </c>
      <c r="C7550" s="560">
        <f t="shared" si="703"/>
        <v>2013</v>
      </c>
      <c r="D7550" s="560">
        <f t="shared" si="704"/>
        <v>11</v>
      </c>
      <c r="E7550" s="560">
        <f t="shared" si="705"/>
        <v>11</v>
      </c>
      <c r="F7550" s="560">
        <f t="shared" si="706"/>
        <v>13</v>
      </c>
      <c r="G7550" s="595">
        <f t="shared" si="707"/>
        <v>2</v>
      </c>
      <c r="H7550" s="590">
        <f>CHOOSE('Output Sheet'!$B$4,'8760 Data'!J7550,'8760 Data'!K7550,'8760 Data'!L7550,'8760 Data'!M7550,'8760 Data'!N7550,'8760 Data'!O7550,'8760 Data'!P7550,'8760 Data'!Q7550,'8760 Data'!R7550,'8760 Data'!S7550,'8760 Data'!T7550,'8760 Data'!U7550)</f>
        <v>0</v>
      </c>
      <c r="I7550" s="591" t="e">
        <f>H7550/'Output Sheet'!$B$8</f>
        <v>#DIV/0!</v>
      </c>
      <c r="J7550" s="596"/>
      <c r="K7550" s="560"/>
      <c r="L7550" s="560"/>
      <c r="M7550" s="560"/>
      <c r="N7550" s="560"/>
      <c r="O7550" s="560"/>
      <c r="P7550" s="560"/>
      <c r="Q7550" s="560"/>
      <c r="R7550" s="560"/>
      <c r="S7550" s="560"/>
      <c r="T7550" s="560"/>
      <c r="U7550" s="560"/>
    </row>
    <row r="7551" spans="1:21">
      <c r="A7551" s="593">
        <f t="shared" si="702"/>
        <v>41589</v>
      </c>
      <c r="B7551" s="594">
        <v>41589.583770138888</v>
      </c>
      <c r="C7551" s="560">
        <f t="shared" si="703"/>
        <v>2013</v>
      </c>
      <c r="D7551" s="560">
        <f t="shared" si="704"/>
        <v>11</v>
      </c>
      <c r="E7551" s="560">
        <f t="shared" si="705"/>
        <v>11</v>
      </c>
      <c r="F7551" s="560">
        <f t="shared" si="706"/>
        <v>14</v>
      </c>
      <c r="G7551" s="595">
        <f t="shared" si="707"/>
        <v>2</v>
      </c>
      <c r="H7551" s="590">
        <f>CHOOSE('Output Sheet'!$B$4,'8760 Data'!J7551,'8760 Data'!K7551,'8760 Data'!L7551,'8760 Data'!M7551,'8760 Data'!N7551,'8760 Data'!O7551,'8760 Data'!P7551,'8760 Data'!Q7551,'8760 Data'!R7551,'8760 Data'!S7551,'8760 Data'!T7551,'8760 Data'!U7551)</f>
        <v>0</v>
      </c>
      <c r="I7551" s="591" t="e">
        <f>H7551/'Output Sheet'!$B$8</f>
        <v>#DIV/0!</v>
      </c>
      <c r="J7551" s="596"/>
      <c r="K7551" s="560"/>
      <c r="L7551" s="560"/>
      <c r="M7551" s="560"/>
      <c r="N7551" s="560"/>
      <c r="O7551" s="560"/>
      <c r="P7551" s="560"/>
      <c r="Q7551" s="560"/>
      <c r="R7551" s="560"/>
      <c r="S7551" s="560"/>
      <c r="T7551" s="560"/>
      <c r="U7551" s="560"/>
    </row>
    <row r="7552" spans="1:21">
      <c r="A7552" s="593">
        <f t="shared" si="702"/>
        <v>41589</v>
      </c>
      <c r="B7552" s="594">
        <v>41589.625436863425</v>
      </c>
      <c r="C7552" s="560">
        <f t="shared" si="703"/>
        <v>2013</v>
      </c>
      <c r="D7552" s="560">
        <f t="shared" si="704"/>
        <v>11</v>
      </c>
      <c r="E7552" s="560">
        <f t="shared" si="705"/>
        <v>11</v>
      </c>
      <c r="F7552" s="560">
        <f t="shared" si="706"/>
        <v>15</v>
      </c>
      <c r="G7552" s="595">
        <f t="shared" si="707"/>
        <v>2</v>
      </c>
      <c r="H7552" s="590">
        <f>CHOOSE('Output Sheet'!$B$4,'8760 Data'!J7552,'8760 Data'!K7552,'8760 Data'!L7552,'8760 Data'!M7552,'8760 Data'!N7552,'8760 Data'!O7552,'8760 Data'!P7552,'8760 Data'!Q7552,'8760 Data'!R7552,'8760 Data'!S7552,'8760 Data'!T7552,'8760 Data'!U7552)</f>
        <v>0</v>
      </c>
      <c r="I7552" s="591" t="e">
        <f>H7552/'Output Sheet'!$B$8</f>
        <v>#DIV/0!</v>
      </c>
      <c r="J7552" s="596"/>
      <c r="K7552" s="560"/>
      <c r="L7552" s="560"/>
      <c r="M7552" s="560"/>
      <c r="N7552" s="560"/>
      <c r="O7552" s="560"/>
      <c r="P7552" s="560"/>
      <c r="Q7552" s="560"/>
      <c r="R7552" s="560"/>
      <c r="S7552" s="560"/>
      <c r="T7552" s="560"/>
      <c r="U7552" s="560"/>
    </row>
    <row r="7553" spans="1:21">
      <c r="A7553" s="593">
        <f t="shared" si="702"/>
        <v>41589</v>
      </c>
      <c r="B7553" s="594">
        <v>41589.667103587963</v>
      </c>
      <c r="C7553" s="560">
        <f t="shared" si="703"/>
        <v>2013</v>
      </c>
      <c r="D7553" s="560">
        <f t="shared" si="704"/>
        <v>11</v>
      </c>
      <c r="E7553" s="560">
        <f t="shared" si="705"/>
        <v>11</v>
      </c>
      <c r="F7553" s="560">
        <f t="shared" si="706"/>
        <v>16</v>
      </c>
      <c r="G7553" s="595">
        <f t="shared" si="707"/>
        <v>2</v>
      </c>
      <c r="H7553" s="590">
        <f>CHOOSE('Output Sheet'!$B$4,'8760 Data'!J7553,'8760 Data'!K7553,'8760 Data'!L7553,'8760 Data'!M7553,'8760 Data'!N7553,'8760 Data'!O7553,'8760 Data'!P7553,'8760 Data'!Q7553,'8760 Data'!R7553,'8760 Data'!S7553,'8760 Data'!T7553,'8760 Data'!U7553)</f>
        <v>0</v>
      </c>
      <c r="I7553" s="591" t="e">
        <f>H7553/'Output Sheet'!$B$8</f>
        <v>#DIV/0!</v>
      </c>
      <c r="J7553" s="596"/>
      <c r="K7553" s="560"/>
      <c r="L7553" s="560"/>
      <c r="M7553" s="560"/>
      <c r="N7553" s="560"/>
      <c r="O7553" s="560"/>
      <c r="P7553" s="560"/>
      <c r="Q7553" s="560"/>
      <c r="R7553" s="560"/>
      <c r="S7553" s="560"/>
      <c r="T7553" s="560"/>
      <c r="U7553" s="560"/>
    </row>
    <row r="7554" spans="1:21">
      <c r="A7554" s="593">
        <f t="shared" si="702"/>
        <v>41589</v>
      </c>
      <c r="B7554" s="594">
        <v>41589.7087703125</v>
      </c>
      <c r="C7554" s="560">
        <f t="shared" si="703"/>
        <v>2013</v>
      </c>
      <c r="D7554" s="560">
        <f t="shared" si="704"/>
        <v>11</v>
      </c>
      <c r="E7554" s="560">
        <f t="shared" si="705"/>
        <v>11</v>
      </c>
      <c r="F7554" s="560">
        <f t="shared" si="706"/>
        <v>17</v>
      </c>
      <c r="G7554" s="595">
        <f t="shared" si="707"/>
        <v>2</v>
      </c>
      <c r="H7554" s="590">
        <f>CHOOSE('Output Sheet'!$B$4,'8760 Data'!J7554,'8760 Data'!K7554,'8760 Data'!L7554,'8760 Data'!M7554,'8760 Data'!N7554,'8760 Data'!O7554,'8760 Data'!P7554,'8760 Data'!Q7554,'8760 Data'!R7554,'8760 Data'!S7554,'8760 Data'!T7554,'8760 Data'!U7554)</f>
        <v>0</v>
      </c>
      <c r="I7554" s="591" t="e">
        <f>H7554/'Output Sheet'!$B$8</f>
        <v>#DIV/0!</v>
      </c>
      <c r="J7554" s="596"/>
      <c r="K7554" s="560"/>
      <c r="L7554" s="560"/>
      <c r="M7554" s="560"/>
      <c r="N7554" s="560"/>
      <c r="O7554" s="560"/>
      <c r="P7554" s="560"/>
      <c r="Q7554" s="560"/>
      <c r="R7554" s="560"/>
      <c r="S7554" s="560"/>
      <c r="T7554" s="560"/>
      <c r="U7554" s="560"/>
    </row>
    <row r="7555" spans="1:21">
      <c r="A7555" s="593">
        <f t="shared" ref="A7555:A7618" si="708">DATE(C7555,D7555,E7555)</f>
        <v>41589</v>
      </c>
      <c r="B7555" s="594">
        <v>41589.750437037037</v>
      </c>
      <c r="C7555" s="560">
        <f t="shared" ref="C7555:C7618" si="709">YEAR(B7555)</f>
        <v>2013</v>
      </c>
      <c r="D7555" s="560">
        <f t="shared" ref="D7555:D7618" si="710">MONTH(B7555)</f>
        <v>11</v>
      </c>
      <c r="E7555" s="560">
        <f t="shared" ref="E7555:E7618" si="711">DAY(B7555)</f>
        <v>11</v>
      </c>
      <c r="F7555" s="560">
        <f t="shared" ref="F7555:F7618" si="712">IF(HOUR(B7555)&lt;&gt;0,HOUR(B7555),24)</f>
        <v>18</v>
      </c>
      <c r="G7555" s="595">
        <f t="shared" ref="G7555:G7618" si="713">WEEKDAY(B7555,1)</f>
        <v>2</v>
      </c>
      <c r="H7555" s="590">
        <f>CHOOSE('Output Sheet'!$B$4,'8760 Data'!J7555,'8760 Data'!K7555,'8760 Data'!L7555,'8760 Data'!M7555,'8760 Data'!N7555,'8760 Data'!O7555,'8760 Data'!P7555,'8760 Data'!Q7555,'8760 Data'!R7555,'8760 Data'!S7555,'8760 Data'!T7555,'8760 Data'!U7555)</f>
        <v>0</v>
      </c>
      <c r="I7555" s="591" t="e">
        <f>H7555/'Output Sheet'!$B$8</f>
        <v>#DIV/0!</v>
      </c>
      <c r="J7555" s="596"/>
      <c r="K7555" s="560"/>
      <c r="L7555" s="560"/>
      <c r="M7555" s="560"/>
      <c r="N7555" s="560"/>
      <c r="O7555" s="560"/>
      <c r="P7555" s="560"/>
      <c r="Q7555" s="560"/>
      <c r="R7555" s="560"/>
      <c r="S7555" s="560"/>
      <c r="T7555" s="560"/>
      <c r="U7555" s="560"/>
    </row>
    <row r="7556" spans="1:21">
      <c r="A7556" s="593">
        <f t="shared" si="708"/>
        <v>41589</v>
      </c>
      <c r="B7556" s="594">
        <v>41589.792103761574</v>
      </c>
      <c r="C7556" s="560">
        <f t="shared" si="709"/>
        <v>2013</v>
      </c>
      <c r="D7556" s="560">
        <f t="shared" si="710"/>
        <v>11</v>
      </c>
      <c r="E7556" s="560">
        <f t="shared" si="711"/>
        <v>11</v>
      </c>
      <c r="F7556" s="560">
        <f t="shared" si="712"/>
        <v>19</v>
      </c>
      <c r="G7556" s="595">
        <f t="shared" si="713"/>
        <v>2</v>
      </c>
      <c r="H7556" s="590">
        <f>CHOOSE('Output Sheet'!$B$4,'8760 Data'!J7556,'8760 Data'!K7556,'8760 Data'!L7556,'8760 Data'!M7556,'8760 Data'!N7556,'8760 Data'!O7556,'8760 Data'!P7556,'8760 Data'!Q7556,'8760 Data'!R7556,'8760 Data'!S7556,'8760 Data'!T7556,'8760 Data'!U7556)</f>
        <v>0</v>
      </c>
      <c r="I7556" s="591" t="e">
        <f>H7556/'Output Sheet'!$B$8</f>
        <v>#DIV/0!</v>
      </c>
      <c r="J7556" s="596"/>
      <c r="K7556" s="560"/>
      <c r="L7556" s="560"/>
      <c r="M7556" s="560"/>
      <c r="N7556" s="560"/>
      <c r="O7556" s="560"/>
      <c r="P7556" s="560"/>
      <c r="Q7556" s="560"/>
      <c r="R7556" s="560"/>
      <c r="S7556" s="560"/>
      <c r="T7556" s="560"/>
      <c r="U7556" s="560"/>
    </row>
    <row r="7557" spans="1:21">
      <c r="A7557" s="593">
        <f t="shared" si="708"/>
        <v>41589</v>
      </c>
      <c r="B7557" s="594">
        <v>41589.833770486111</v>
      </c>
      <c r="C7557" s="560">
        <f t="shared" si="709"/>
        <v>2013</v>
      </c>
      <c r="D7557" s="560">
        <f t="shared" si="710"/>
        <v>11</v>
      </c>
      <c r="E7557" s="560">
        <f t="shared" si="711"/>
        <v>11</v>
      </c>
      <c r="F7557" s="560">
        <f t="shared" si="712"/>
        <v>20</v>
      </c>
      <c r="G7557" s="595">
        <f t="shared" si="713"/>
        <v>2</v>
      </c>
      <c r="H7557" s="590">
        <f>CHOOSE('Output Sheet'!$B$4,'8760 Data'!J7557,'8760 Data'!K7557,'8760 Data'!L7557,'8760 Data'!M7557,'8760 Data'!N7557,'8760 Data'!O7557,'8760 Data'!P7557,'8760 Data'!Q7557,'8760 Data'!R7557,'8760 Data'!S7557,'8760 Data'!T7557,'8760 Data'!U7557)</f>
        <v>0</v>
      </c>
      <c r="I7557" s="591" t="e">
        <f>H7557/'Output Sheet'!$B$8</f>
        <v>#DIV/0!</v>
      </c>
      <c r="J7557" s="596"/>
      <c r="K7557" s="560"/>
      <c r="L7557" s="560"/>
      <c r="M7557" s="560"/>
      <c r="N7557" s="560"/>
      <c r="O7557" s="560"/>
      <c r="P7557" s="560"/>
      <c r="Q7557" s="560"/>
      <c r="R7557" s="560"/>
      <c r="S7557" s="560"/>
      <c r="T7557" s="560"/>
      <c r="U7557" s="560"/>
    </row>
    <row r="7558" spans="1:21">
      <c r="A7558" s="593">
        <f t="shared" si="708"/>
        <v>41589</v>
      </c>
      <c r="B7558" s="594">
        <v>41589.875437210649</v>
      </c>
      <c r="C7558" s="560">
        <f t="shared" si="709"/>
        <v>2013</v>
      </c>
      <c r="D7558" s="560">
        <f t="shared" si="710"/>
        <v>11</v>
      </c>
      <c r="E7558" s="560">
        <f t="shared" si="711"/>
        <v>11</v>
      </c>
      <c r="F7558" s="560">
        <f t="shared" si="712"/>
        <v>21</v>
      </c>
      <c r="G7558" s="595">
        <f t="shared" si="713"/>
        <v>2</v>
      </c>
      <c r="H7558" s="590">
        <f>CHOOSE('Output Sheet'!$B$4,'8760 Data'!J7558,'8760 Data'!K7558,'8760 Data'!L7558,'8760 Data'!M7558,'8760 Data'!N7558,'8760 Data'!O7558,'8760 Data'!P7558,'8760 Data'!Q7558,'8760 Data'!R7558,'8760 Data'!S7558,'8760 Data'!T7558,'8760 Data'!U7558)</f>
        <v>0</v>
      </c>
      <c r="I7558" s="591" t="e">
        <f>H7558/'Output Sheet'!$B$8</f>
        <v>#DIV/0!</v>
      </c>
      <c r="J7558" s="596"/>
      <c r="K7558" s="560"/>
      <c r="L7558" s="560"/>
      <c r="M7558" s="560"/>
      <c r="N7558" s="560"/>
      <c r="O7558" s="560"/>
      <c r="P7558" s="560"/>
      <c r="Q7558" s="560"/>
      <c r="R7558" s="560"/>
      <c r="S7558" s="560"/>
      <c r="T7558" s="560"/>
      <c r="U7558" s="560"/>
    </row>
    <row r="7559" spans="1:21">
      <c r="A7559" s="593">
        <f t="shared" si="708"/>
        <v>41589</v>
      </c>
      <c r="B7559" s="594">
        <v>41589.917103935186</v>
      </c>
      <c r="C7559" s="560">
        <f t="shared" si="709"/>
        <v>2013</v>
      </c>
      <c r="D7559" s="560">
        <f t="shared" si="710"/>
        <v>11</v>
      </c>
      <c r="E7559" s="560">
        <f t="shared" si="711"/>
        <v>11</v>
      </c>
      <c r="F7559" s="560">
        <f t="shared" si="712"/>
        <v>22</v>
      </c>
      <c r="G7559" s="595">
        <f t="shared" si="713"/>
        <v>2</v>
      </c>
      <c r="H7559" s="590">
        <f>CHOOSE('Output Sheet'!$B$4,'8760 Data'!J7559,'8760 Data'!K7559,'8760 Data'!L7559,'8760 Data'!M7559,'8760 Data'!N7559,'8760 Data'!O7559,'8760 Data'!P7559,'8760 Data'!Q7559,'8760 Data'!R7559,'8760 Data'!S7559,'8760 Data'!T7559,'8760 Data'!U7559)</f>
        <v>0</v>
      </c>
      <c r="I7559" s="591" t="e">
        <f>H7559/'Output Sheet'!$B$8</f>
        <v>#DIV/0!</v>
      </c>
      <c r="J7559" s="596"/>
      <c r="K7559" s="560"/>
      <c r="L7559" s="560"/>
      <c r="M7559" s="560"/>
      <c r="N7559" s="560"/>
      <c r="O7559" s="560"/>
      <c r="P7559" s="560"/>
      <c r="Q7559" s="560"/>
      <c r="R7559" s="560"/>
      <c r="S7559" s="560"/>
      <c r="T7559" s="560"/>
      <c r="U7559" s="560"/>
    </row>
    <row r="7560" spans="1:21">
      <c r="A7560" s="593">
        <f t="shared" si="708"/>
        <v>41589</v>
      </c>
      <c r="B7560" s="594">
        <v>41589.958770659723</v>
      </c>
      <c r="C7560" s="560">
        <f t="shared" si="709"/>
        <v>2013</v>
      </c>
      <c r="D7560" s="560">
        <f t="shared" si="710"/>
        <v>11</v>
      </c>
      <c r="E7560" s="560">
        <f t="shared" si="711"/>
        <v>11</v>
      </c>
      <c r="F7560" s="560">
        <f t="shared" si="712"/>
        <v>23</v>
      </c>
      <c r="G7560" s="595">
        <f t="shared" si="713"/>
        <v>2</v>
      </c>
      <c r="H7560" s="590">
        <f>CHOOSE('Output Sheet'!$B$4,'8760 Data'!J7560,'8760 Data'!K7560,'8760 Data'!L7560,'8760 Data'!M7560,'8760 Data'!N7560,'8760 Data'!O7560,'8760 Data'!P7560,'8760 Data'!Q7560,'8760 Data'!R7560,'8760 Data'!S7560,'8760 Data'!T7560,'8760 Data'!U7560)</f>
        <v>0</v>
      </c>
      <c r="I7560" s="591" t="e">
        <f>H7560/'Output Sheet'!$B$8</f>
        <v>#DIV/0!</v>
      </c>
      <c r="J7560" s="596"/>
      <c r="K7560" s="560"/>
      <c r="L7560" s="560"/>
      <c r="M7560" s="560"/>
      <c r="N7560" s="560"/>
      <c r="O7560" s="560"/>
      <c r="P7560" s="560"/>
      <c r="Q7560" s="560"/>
      <c r="R7560" s="560"/>
      <c r="S7560" s="560"/>
      <c r="T7560" s="560"/>
      <c r="U7560" s="560"/>
    </row>
    <row r="7561" spans="1:21">
      <c r="A7561" s="593">
        <f t="shared" si="708"/>
        <v>41590</v>
      </c>
      <c r="B7561" s="594">
        <v>41590.00043738426</v>
      </c>
      <c r="C7561" s="560">
        <f t="shared" si="709"/>
        <v>2013</v>
      </c>
      <c r="D7561" s="560">
        <f t="shared" si="710"/>
        <v>11</v>
      </c>
      <c r="E7561" s="560">
        <f t="shared" si="711"/>
        <v>12</v>
      </c>
      <c r="F7561" s="560">
        <f t="shared" si="712"/>
        <v>24</v>
      </c>
      <c r="G7561" s="595">
        <f t="shared" si="713"/>
        <v>3</v>
      </c>
      <c r="H7561" s="590">
        <f>CHOOSE('Output Sheet'!$B$4,'8760 Data'!J7561,'8760 Data'!K7561,'8760 Data'!L7561,'8760 Data'!M7561,'8760 Data'!N7561,'8760 Data'!O7561,'8760 Data'!P7561,'8760 Data'!Q7561,'8760 Data'!R7561,'8760 Data'!S7561,'8760 Data'!T7561,'8760 Data'!U7561)</f>
        <v>0</v>
      </c>
      <c r="I7561" s="591" t="e">
        <f>H7561/'Output Sheet'!$B$8</f>
        <v>#DIV/0!</v>
      </c>
      <c r="J7561" s="596"/>
      <c r="K7561" s="560"/>
      <c r="L7561" s="560"/>
      <c r="M7561" s="560"/>
      <c r="N7561" s="560"/>
      <c r="O7561" s="560"/>
      <c r="P7561" s="560"/>
      <c r="Q7561" s="560"/>
      <c r="R7561" s="560"/>
      <c r="S7561" s="560"/>
      <c r="T7561" s="560"/>
      <c r="U7561" s="560"/>
    </row>
    <row r="7562" spans="1:21">
      <c r="A7562" s="593">
        <f t="shared" si="708"/>
        <v>41590</v>
      </c>
      <c r="B7562" s="594">
        <v>41590.042104108798</v>
      </c>
      <c r="C7562" s="560">
        <f t="shared" si="709"/>
        <v>2013</v>
      </c>
      <c r="D7562" s="560">
        <f t="shared" si="710"/>
        <v>11</v>
      </c>
      <c r="E7562" s="560">
        <f t="shared" si="711"/>
        <v>12</v>
      </c>
      <c r="F7562" s="560">
        <f t="shared" si="712"/>
        <v>1</v>
      </c>
      <c r="G7562" s="595">
        <f t="shared" si="713"/>
        <v>3</v>
      </c>
      <c r="H7562" s="590">
        <f>CHOOSE('Output Sheet'!$B$4,'8760 Data'!J7562,'8760 Data'!K7562,'8760 Data'!L7562,'8760 Data'!M7562,'8760 Data'!N7562,'8760 Data'!O7562,'8760 Data'!P7562,'8760 Data'!Q7562,'8760 Data'!R7562,'8760 Data'!S7562,'8760 Data'!T7562,'8760 Data'!U7562)</f>
        <v>0</v>
      </c>
      <c r="I7562" s="591" t="e">
        <f>H7562/'Output Sheet'!$B$8</f>
        <v>#DIV/0!</v>
      </c>
      <c r="J7562" s="596"/>
      <c r="K7562" s="560"/>
      <c r="L7562" s="560"/>
      <c r="M7562" s="560"/>
      <c r="N7562" s="560"/>
      <c r="O7562" s="560"/>
      <c r="P7562" s="560"/>
      <c r="Q7562" s="560"/>
      <c r="R7562" s="560"/>
      <c r="S7562" s="560"/>
      <c r="T7562" s="560"/>
      <c r="U7562" s="560"/>
    </row>
    <row r="7563" spans="1:21">
      <c r="A7563" s="593">
        <f t="shared" si="708"/>
        <v>41590</v>
      </c>
      <c r="B7563" s="594">
        <v>41590.083770833335</v>
      </c>
      <c r="C7563" s="560">
        <f t="shared" si="709"/>
        <v>2013</v>
      </c>
      <c r="D7563" s="560">
        <f t="shared" si="710"/>
        <v>11</v>
      </c>
      <c r="E7563" s="560">
        <f t="shared" si="711"/>
        <v>12</v>
      </c>
      <c r="F7563" s="560">
        <f t="shared" si="712"/>
        <v>2</v>
      </c>
      <c r="G7563" s="595">
        <f t="shared" si="713"/>
        <v>3</v>
      </c>
      <c r="H7563" s="590">
        <f>CHOOSE('Output Sheet'!$B$4,'8760 Data'!J7563,'8760 Data'!K7563,'8760 Data'!L7563,'8760 Data'!M7563,'8760 Data'!N7563,'8760 Data'!O7563,'8760 Data'!P7563,'8760 Data'!Q7563,'8760 Data'!R7563,'8760 Data'!S7563,'8760 Data'!T7563,'8760 Data'!U7563)</f>
        <v>0</v>
      </c>
      <c r="I7563" s="591" t="e">
        <f>H7563/'Output Sheet'!$B$8</f>
        <v>#DIV/0!</v>
      </c>
      <c r="J7563" s="596"/>
      <c r="K7563" s="560"/>
      <c r="L7563" s="560"/>
      <c r="M7563" s="560"/>
      <c r="N7563" s="560"/>
      <c r="O7563" s="560"/>
      <c r="P7563" s="560"/>
      <c r="Q7563" s="560"/>
      <c r="R7563" s="560"/>
      <c r="S7563" s="560"/>
      <c r="T7563" s="560"/>
      <c r="U7563" s="560"/>
    </row>
    <row r="7564" spans="1:21">
      <c r="A7564" s="593">
        <f t="shared" si="708"/>
        <v>41590</v>
      </c>
      <c r="B7564" s="594">
        <v>41590.125437557872</v>
      </c>
      <c r="C7564" s="560">
        <f t="shared" si="709"/>
        <v>2013</v>
      </c>
      <c r="D7564" s="560">
        <f t="shared" si="710"/>
        <v>11</v>
      </c>
      <c r="E7564" s="560">
        <f t="shared" si="711"/>
        <v>12</v>
      </c>
      <c r="F7564" s="560">
        <f t="shared" si="712"/>
        <v>3</v>
      </c>
      <c r="G7564" s="595">
        <f t="shared" si="713"/>
        <v>3</v>
      </c>
      <c r="H7564" s="590">
        <f>CHOOSE('Output Sheet'!$B$4,'8760 Data'!J7564,'8760 Data'!K7564,'8760 Data'!L7564,'8760 Data'!M7564,'8760 Data'!N7564,'8760 Data'!O7564,'8760 Data'!P7564,'8760 Data'!Q7564,'8760 Data'!R7564,'8760 Data'!S7564,'8760 Data'!T7564,'8760 Data'!U7564)</f>
        <v>0</v>
      </c>
      <c r="I7564" s="591" t="e">
        <f>H7564/'Output Sheet'!$B$8</f>
        <v>#DIV/0!</v>
      </c>
      <c r="J7564" s="596"/>
      <c r="K7564" s="560"/>
      <c r="L7564" s="560"/>
      <c r="M7564" s="560"/>
      <c r="N7564" s="560"/>
      <c r="O7564" s="560"/>
      <c r="P7564" s="560"/>
      <c r="Q7564" s="560"/>
      <c r="R7564" s="560"/>
      <c r="S7564" s="560"/>
      <c r="T7564" s="560"/>
      <c r="U7564" s="560"/>
    </row>
    <row r="7565" spans="1:21">
      <c r="A7565" s="593">
        <f t="shared" si="708"/>
        <v>41590</v>
      </c>
      <c r="B7565" s="594">
        <v>41590.167104282409</v>
      </c>
      <c r="C7565" s="560">
        <f t="shared" si="709"/>
        <v>2013</v>
      </c>
      <c r="D7565" s="560">
        <f t="shared" si="710"/>
        <v>11</v>
      </c>
      <c r="E7565" s="560">
        <f t="shared" si="711"/>
        <v>12</v>
      </c>
      <c r="F7565" s="560">
        <f t="shared" si="712"/>
        <v>4</v>
      </c>
      <c r="G7565" s="595">
        <f t="shared" si="713"/>
        <v>3</v>
      </c>
      <c r="H7565" s="590">
        <f>CHOOSE('Output Sheet'!$B$4,'8760 Data'!J7565,'8760 Data'!K7565,'8760 Data'!L7565,'8760 Data'!M7565,'8760 Data'!N7565,'8760 Data'!O7565,'8760 Data'!P7565,'8760 Data'!Q7565,'8760 Data'!R7565,'8760 Data'!S7565,'8760 Data'!T7565,'8760 Data'!U7565)</f>
        <v>0</v>
      </c>
      <c r="I7565" s="591" t="e">
        <f>H7565/'Output Sheet'!$B$8</f>
        <v>#DIV/0!</v>
      </c>
      <c r="J7565" s="596"/>
      <c r="K7565" s="560"/>
      <c r="L7565" s="560"/>
      <c r="M7565" s="560"/>
      <c r="N7565" s="560"/>
      <c r="O7565" s="560"/>
      <c r="P7565" s="560"/>
      <c r="Q7565" s="560"/>
      <c r="R7565" s="560"/>
      <c r="S7565" s="560"/>
      <c r="T7565" s="560"/>
      <c r="U7565" s="560"/>
    </row>
    <row r="7566" spans="1:21">
      <c r="A7566" s="593">
        <f t="shared" si="708"/>
        <v>41590</v>
      </c>
      <c r="B7566" s="594">
        <v>41590.208771006946</v>
      </c>
      <c r="C7566" s="560">
        <f t="shared" si="709"/>
        <v>2013</v>
      </c>
      <c r="D7566" s="560">
        <f t="shared" si="710"/>
        <v>11</v>
      </c>
      <c r="E7566" s="560">
        <f t="shared" si="711"/>
        <v>12</v>
      </c>
      <c r="F7566" s="560">
        <f t="shared" si="712"/>
        <v>5</v>
      </c>
      <c r="G7566" s="595">
        <f t="shared" si="713"/>
        <v>3</v>
      </c>
      <c r="H7566" s="590">
        <f>CHOOSE('Output Sheet'!$B$4,'8760 Data'!J7566,'8760 Data'!K7566,'8760 Data'!L7566,'8760 Data'!M7566,'8760 Data'!N7566,'8760 Data'!O7566,'8760 Data'!P7566,'8760 Data'!Q7566,'8760 Data'!R7566,'8760 Data'!S7566,'8760 Data'!T7566,'8760 Data'!U7566)</f>
        <v>0</v>
      </c>
      <c r="I7566" s="591" t="e">
        <f>H7566/'Output Sheet'!$B$8</f>
        <v>#DIV/0!</v>
      </c>
      <c r="J7566" s="596"/>
      <c r="K7566" s="560"/>
      <c r="L7566" s="560"/>
      <c r="M7566" s="560"/>
      <c r="N7566" s="560"/>
      <c r="O7566" s="560"/>
      <c r="P7566" s="560"/>
      <c r="Q7566" s="560"/>
      <c r="R7566" s="560"/>
      <c r="S7566" s="560"/>
      <c r="T7566" s="560"/>
      <c r="U7566" s="560"/>
    </row>
    <row r="7567" spans="1:21">
      <c r="A7567" s="593">
        <f t="shared" si="708"/>
        <v>41590</v>
      </c>
      <c r="B7567" s="594">
        <v>41590.250437731484</v>
      </c>
      <c r="C7567" s="560">
        <f t="shared" si="709"/>
        <v>2013</v>
      </c>
      <c r="D7567" s="560">
        <f t="shared" si="710"/>
        <v>11</v>
      </c>
      <c r="E7567" s="560">
        <f t="shared" si="711"/>
        <v>12</v>
      </c>
      <c r="F7567" s="560">
        <f t="shared" si="712"/>
        <v>6</v>
      </c>
      <c r="G7567" s="595">
        <f t="shared" si="713"/>
        <v>3</v>
      </c>
      <c r="H7567" s="590">
        <f>CHOOSE('Output Sheet'!$B$4,'8760 Data'!J7567,'8760 Data'!K7567,'8760 Data'!L7567,'8760 Data'!M7567,'8760 Data'!N7567,'8760 Data'!O7567,'8760 Data'!P7567,'8760 Data'!Q7567,'8760 Data'!R7567,'8760 Data'!S7567,'8760 Data'!T7567,'8760 Data'!U7567)</f>
        <v>0</v>
      </c>
      <c r="I7567" s="591" t="e">
        <f>H7567/'Output Sheet'!$B$8</f>
        <v>#DIV/0!</v>
      </c>
      <c r="J7567" s="596"/>
      <c r="K7567" s="560"/>
      <c r="L7567" s="560"/>
      <c r="M7567" s="560"/>
      <c r="N7567" s="560"/>
      <c r="O7567" s="560"/>
      <c r="P7567" s="560"/>
      <c r="Q7567" s="560"/>
      <c r="R7567" s="560"/>
      <c r="S7567" s="560"/>
      <c r="T7567" s="560"/>
      <c r="U7567" s="560"/>
    </row>
    <row r="7568" spans="1:21">
      <c r="A7568" s="593">
        <f t="shared" si="708"/>
        <v>41590</v>
      </c>
      <c r="B7568" s="594">
        <v>41590.292104456021</v>
      </c>
      <c r="C7568" s="560">
        <f t="shared" si="709"/>
        <v>2013</v>
      </c>
      <c r="D7568" s="560">
        <f t="shared" si="710"/>
        <v>11</v>
      </c>
      <c r="E7568" s="560">
        <f t="shared" si="711"/>
        <v>12</v>
      </c>
      <c r="F7568" s="560">
        <f t="shared" si="712"/>
        <v>7</v>
      </c>
      <c r="G7568" s="595">
        <f t="shared" si="713"/>
        <v>3</v>
      </c>
      <c r="H7568" s="590">
        <f>CHOOSE('Output Sheet'!$B$4,'8760 Data'!J7568,'8760 Data'!K7568,'8760 Data'!L7568,'8760 Data'!M7568,'8760 Data'!N7568,'8760 Data'!O7568,'8760 Data'!P7568,'8760 Data'!Q7568,'8760 Data'!R7568,'8760 Data'!S7568,'8760 Data'!T7568,'8760 Data'!U7568)</f>
        <v>0</v>
      </c>
      <c r="I7568" s="591" t="e">
        <f>H7568/'Output Sheet'!$B$8</f>
        <v>#DIV/0!</v>
      </c>
      <c r="J7568" s="596"/>
      <c r="K7568" s="560"/>
      <c r="L7568" s="560"/>
      <c r="M7568" s="560"/>
      <c r="N7568" s="560"/>
      <c r="O7568" s="560"/>
      <c r="P7568" s="560"/>
      <c r="Q7568" s="560"/>
      <c r="R7568" s="560"/>
      <c r="S7568" s="560"/>
      <c r="T7568" s="560"/>
      <c r="U7568" s="560"/>
    </row>
    <row r="7569" spans="1:21">
      <c r="A7569" s="593">
        <f t="shared" si="708"/>
        <v>41590</v>
      </c>
      <c r="B7569" s="594">
        <v>41590.333771180558</v>
      </c>
      <c r="C7569" s="560">
        <f t="shared" si="709"/>
        <v>2013</v>
      </c>
      <c r="D7569" s="560">
        <f t="shared" si="710"/>
        <v>11</v>
      </c>
      <c r="E7569" s="560">
        <f t="shared" si="711"/>
        <v>12</v>
      </c>
      <c r="F7569" s="560">
        <f t="shared" si="712"/>
        <v>8</v>
      </c>
      <c r="G7569" s="595">
        <f t="shared" si="713"/>
        <v>3</v>
      </c>
      <c r="H7569" s="590">
        <f>CHOOSE('Output Sheet'!$B$4,'8760 Data'!J7569,'8760 Data'!K7569,'8760 Data'!L7569,'8760 Data'!M7569,'8760 Data'!N7569,'8760 Data'!O7569,'8760 Data'!P7569,'8760 Data'!Q7569,'8760 Data'!R7569,'8760 Data'!S7569,'8760 Data'!T7569,'8760 Data'!U7569)</f>
        <v>0</v>
      </c>
      <c r="I7569" s="591" t="e">
        <f>H7569/'Output Sheet'!$B$8</f>
        <v>#DIV/0!</v>
      </c>
      <c r="J7569" s="596"/>
      <c r="K7569" s="560"/>
      <c r="L7569" s="560"/>
      <c r="M7569" s="560"/>
      <c r="N7569" s="560"/>
      <c r="O7569" s="560"/>
      <c r="P7569" s="560"/>
      <c r="Q7569" s="560"/>
      <c r="R7569" s="560"/>
      <c r="S7569" s="560"/>
      <c r="T7569" s="560"/>
      <c r="U7569" s="560"/>
    </row>
    <row r="7570" spans="1:21">
      <c r="A7570" s="593">
        <f t="shared" si="708"/>
        <v>41590</v>
      </c>
      <c r="B7570" s="594">
        <v>41590.375437905095</v>
      </c>
      <c r="C7570" s="560">
        <f t="shared" si="709"/>
        <v>2013</v>
      </c>
      <c r="D7570" s="560">
        <f t="shared" si="710"/>
        <v>11</v>
      </c>
      <c r="E7570" s="560">
        <f t="shared" si="711"/>
        <v>12</v>
      </c>
      <c r="F7570" s="560">
        <f t="shared" si="712"/>
        <v>9</v>
      </c>
      <c r="G7570" s="595">
        <f t="shared" si="713"/>
        <v>3</v>
      </c>
      <c r="H7570" s="590">
        <f>CHOOSE('Output Sheet'!$B$4,'8760 Data'!J7570,'8760 Data'!K7570,'8760 Data'!L7570,'8760 Data'!M7570,'8760 Data'!N7570,'8760 Data'!O7570,'8760 Data'!P7570,'8760 Data'!Q7570,'8760 Data'!R7570,'8760 Data'!S7570,'8760 Data'!T7570,'8760 Data'!U7570)</f>
        <v>0</v>
      </c>
      <c r="I7570" s="591" t="e">
        <f>H7570/'Output Sheet'!$B$8</f>
        <v>#DIV/0!</v>
      </c>
      <c r="J7570" s="596"/>
      <c r="K7570" s="560"/>
      <c r="L7570" s="560"/>
      <c r="M7570" s="560"/>
      <c r="N7570" s="560"/>
      <c r="O7570" s="560"/>
      <c r="P7570" s="560"/>
      <c r="Q7570" s="560"/>
      <c r="R7570" s="560"/>
      <c r="S7570" s="560"/>
      <c r="T7570" s="560"/>
      <c r="U7570" s="560"/>
    </row>
    <row r="7571" spans="1:21">
      <c r="A7571" s="593">
        <f t="shared" si="708"/>
        <v>41590</v>
      </c>
      <c r="B7571" s="594">
        <v>41590.417104629632</v>
      </c>
      <c r="C7571" s="560">
        <f t="shared" si="709"/>
        <v>2013</v>
      </c>
      <c r="D7571" s="560">
        <f t="shared" si="710"/>
        <v>11</v>
      </c>
      <c r="E7571" s="560">
        <f t="shared" si="711"/>
        <v>12</v>
      </c>
      <c r="F7571" s="560">
        <f t="shared" si="712"/>
        <v>10</v>
      </c>
      <c r="G7571" s="595">
        <f t="shared" si="713"/>
        <v>3</v>
      </c>
      <c r="H7571" s="590">
        <f>CHOOSE('Output Sheet'!$B$4,'8760 Data'!J7571,'8760 Data'!K7571,'8760 Data'!L7571,'8760 Data'!M7571,'8760 Data'!N7571,'8760 Data'!O7571,'8760 Data'!P7571,'8760 Data'!Q7571,'8760 Data'!R7571,'8760 Data'!S7571,'8760 Data'!T7571,'8760 Data'!U7571)</f>
        <v>0</v>
      </c>
      <c r="I7571" s="591" t="e">
        <f>H7571/'Output Sheet'!$B$8</f>
        <v>#DIV/0!</v>
      </c>
      <c r="J7571" s="596"/>
      <c r="K7571" s="560"/>
      <c r="L7571" s="560"/>
      <c r="M7571" s="560"/>
      <c r="N7571" s="560"/>
      <c r="O7571" s="560"/>
      <c r="P7571" s="560"/>
      <c r="Q7571" s="560"/>
      <c r="R7571" s="560"/>
      <c r="S7571" s="560"/>
      <c r="T7571" s="560"/>
      <c r="U7571" s="560"/>
    </row>
    <row r="7572" spans="1:21">
      <c r="A7572" s="593">
        <f t="shared" si="708"/>
        <v>41590</v>
      </c>
      <c r="B7572" s="594">
        <v>41590.45877135417</v>
      </c>
      <c r="C7572" s="560">
        <f t="shared" si="709"/>
        <v>2013</v>
      </c>
      <c r="D7572" s="560">
        <f t="shared" si="710"/>
        <v>11</v>
      </c>
      <c r="E7572" s="560">
        <f t="shared" si="711"/>
        <v>12</v>
      </c>
      <c r="F7572" s="560">
        <f t="shared" si="712"/>
        <v>11</v>
      </c>
      <c r="G7572" s="595">
        <f t="shared" si="713"/>
        <v>3</v>
      </c>
      <c r="H7572" s="590">
        <f>CHOOSE('Output Sheet'!$B$4,'8760 Data'!J7572,'8760 Data'!K7572,'8760 Data'!L7572,'8760 Data'!M7572,'8760 Data'!N7572,'8760 Data'!O7572,'8760 Data'!P7572,'8760 Data'!Q7572,'8760 Data'!R7572,'8760 Data'!S7572,'8760 Data'!T7572,'8760 Data'!U7572)</f>
        <v>0</v>
      </c>
      <c r="I7572" s="591" t="e">
        <f>H7572/'Output Sheet'!$B$8</f>
        <v>#DIV/0!</v>
      </c>
      <c r="J7572" s="596"/>
      <c r="K7572" s="560"/>
      <c r="L7572" s="560"/>
      <c r="M7572" s="560"/>
      <c r="N7572" s="560"/>
      <c r="O7572" s="560"/>
      <c r="P7572" s="560"/>
      <c r="Q7572" s="560"/>
      <c r="R7572" s="560"/>
      <c r="S7572" s="560"/>
      <c r="T7572" s="560"/>
      <c r="U7572" s="560"/>
    </row>
    <row r="7573" spans="1:21">
      <c r="A7573" s="593">
        <f t="shared" si="708"/>
        <v>41590</v>
      </c>
      <c r="B7573" s="594">
        <v>41590.500438078707</v>
      </c>
      <c r="C7573" s="560">
        <f t="shared" si="709"/>
        <v>2013</v>
      </c>
      <c r="D7573" s="560">
        <f t="shared" si="710"/>
        <v>11</v>
      </c>
      <c r="E7573" s="560">
        <f t="shared" si="711"/>
        <v>12</v>
      </c>
      <c r="F7573" s="560">
        <f t="shared" si="712"/>
        <v>12</v>
      </c>
      <c r="G7573" s="595">
        <f t="shared" si="713"/>
        <v>3</v>
      </c>
      <c r="H7573" s="590">
        <f>CHOOSE('Output Sheet'!$B$4,'8760 Data'!J7573,'8760 Data'!K7573,'8760 Data'!L7573,'8760 Data'!M7573,'8760 Data'!N7573,'8760 Data'!O7573,'8760 Data'!P7573,'8760 Data'!Q7573,'8760 Data'!R7573,'8760 Data'!S7573,'8760 Data'!T7573,'8760 Data'!U7573)</f>
        <v>0</v>
      </c>
      <c r="I7573" s="591" t="e">
        <f>H7573/'Output Sheet'!$B$8</f>
        <v>#DIV/0!</v>
      </c>
      <c r="J7573" s="596"/>
      <c r="K7573" s="560"/>
      <c r="L7573" s="560"/>
      <c r="M7573" s="560"/>
      <c r="N7573" s="560"/>
      <c r="O7573" s="560"/>
      <c r="P7573" s="560"/>
      <c r="Q7573" s="560"/>
      <c r="R7573" s="560"/>
      <c r="S7573" s="560"/>
      <c r="T7573" s="560"/>
      <c r="U7573" s="560"/>
    </row>
    <row r="7574" spans="1:21">
      <c r="A7574" s="593">
        <f t="shared" si="708"/>
        <v>41590</v>
      </c>
      <c r="B7574" s="594">
        <v>41590.542104803244</v>
      </c>
      <c r="C7574" s="560">
        <f t="shared" si="709"/>
        <v>2013</v>
      </c>
      <c r="D7574" s="560">
        <f t="shared" si="710"/>
        <v>11</v>
      </c>
      <c r="E7574" s="560">
        <f t="shared" si="711"/>
        <v>12</v>
      </c>
      <c r="F7574" s="560">
        <f t="shared" si="712"/>
        <v>13</v>
      </c>
      <c r="G7574" s="595">
        <f t="shared" si="713"/>
        <v>3</v>
      </c>
      <c r="H7574" s="590">
        <f>CHOOSE('Output Sheet'!$B$4,'8760 Data'!J7574,'8760 Data'!K7574,'8760 Data'!L7574,'8760 Data'!M7574,'8760 Data'!N7574,'8760 Data'!O7574,'8760 Data'!P7574,'8760 Data'!Q7574,'8760 Data'!R7574,'8760 Data'!S7574,'8760 Data'!T7574,'8760 Data'!U7574)</f>
        <v>0</v>
      </c>
      <c r="I7574" s="591" t="e">
        <f>H7574/'Output Sheet'!$B$8</f>
        <v>#DIV/0!</v>
      </c>
      <c r="J7574" s="596"/>
      <c r="K7574" s="560"/>
      <c r="L7574" s="560"/>
      <c r="M7574" s="560"/>
      <c r="N7574" s="560"/>
      <c r="O7574" s="560"/>
      <c r="P7574" s="560"/>
      <c r="Q7574" s="560"/>
      <c r="R7574" s="560"/>
      <c r="S7574" s="560"/>
      <c r="T7574" s="560"/>
      <c r="U7574" s="560"/>
    </row>
    <row r="7575" spans="1:21">
      <c r="A7575" s="593">
        <f t="shared" si="708"/>
        <v>41590</v>
      </c>
      <c r="B7575" s="594">
        <v>41590.583771527781</v>
      </c>
      <c r="C7575" s="560">
        <f t="shared" si="709"/>
        <v>2013</v>
      </c>
      <c r="D7575" s="560">
        <f t="shared" si="710"/>
        <v>11</v>
      </c>
      <c r="E7575" s="560">
        <f t="shared" si="711"/>
        <v>12</v>
      </c>
      <c r="F7575" s="560">
        <f t="shared" si="712"/>
        <v>14</v>
      </c>
      <c r="G7575" s="595">
        <f t="shared" si="713"/>
        <v>3</v>
      </c>
      <c r="H7575" s="590">
        <f>CHOOSE('Output Sheet'!$B$4,'8760 Data'!J7575,'8760 Data'!K7575,'8760 Data'!L7575,'8760 Data'!M7575,'8760 Data'!N7575,'8760 Data'!O7575,'8760 Data'!P7575,'8760 Data'!Q7575,'8760 Data'!R7575,'8760 Data'!S7575,'8760 Data'!T7575,'8760 Data'!U7575)</f>
        <v>0</v>
      </c>
      <c r="I7575" s="591" t="e">
        <f>H7575/'Output Sheet'!$B$8</f>
        <v>#DIV/0!</v>
      </c>
      <c r="J7575" s="596"/>
      <c r="K7575" s="560"/>
      <c r="L7575" s="560"/>
      <c r="M7575" s="560"/>
      <c r="N7575" s="560"/>
      <c r="O7575" s="560"/>
      <c r="P7575" s="560"/>
      <c r="Q7575" s="560"/>
      <c r="R7575" s="560"/>
      <c r="S7575" s="560"/>
      <c r="T7575" s="560"/>
      <c r="U7575" s="560"/>
    </row>
    <row r="7576" spans="1:21">
      <c r="A7576" s="593">
        <f t="shared" si="708"/>
        <v>41590</v>
      </c>
      <c r="B7576" s="594">
        <v>41590.625438252318</v>
      </c>
      <c r="C7576" s="560">
        <f t="shared" si="709"/>
        <v>2013</v>
      </c>
      <c r="D7576" s="560">
        <f t="shared" si="710"/>
        <v>11</v>
      </c>
      <c r="E7576" s="560">
        <f t="shared" si="711"/>
        <v>12</v>
      </c>
      <c r="F7576" s="560">
        <f t="shared" si="712"/>
        <v>15</v>
      </c>
      <c r="G7576" s="595">
        <f t="shared" si="713"/>
        <v>3</v>
      </c>
      <c r="H7576" s="590">
        <f>CHOOSE('Output Sheet'!$B$4,'8760 Data'!J7576,'8760 Data'!K7576,'8760 Data'!L7576,'8760 Data'!M7576,'8760 Data'!N7576,'8760 Data'!O7576,'8760 Data'!P7576,'8760 Data'!Q7576,'8760 Data'!R7576,'8760 Data'!S7576,'8760 Data'!T7576,'8760 Data'!U7576)</f>
        <v>0</v>
      </c>
      <c r="I7576" s="591" t="e">
        <f>H7576/'Output Sheet'!$B$8</f>
        <v>#DIV/0!</v>
      </c>
      <c r="J7576" s="596"/>
      <c r="K7576" s="560"/>
      <c r="L7576" s="560"/>
      <c r="M7576" s="560"/>
      <c r="N7576" s="560"/>
      <c r="O7576" s="560"/>
      <c r="P7576" s="560"/>
      <c r="Q7576" s="560"/>
      <c r="R7576" s="560"/>
      <c r="S7576" s="560"/>
      <c r="T7576" s="560"/>
      <c r="U7576" s="560"/>
    </row>
    <row r="7577" spans="1:21">
      <c r="A7577" s="593">
        <f t="shared" si="708"/>
        <v>41590</v>
      </c>
      <c r="B7577" s="594">
        <v>41590.667104976848</v>
      </c>
      <c r="C7577" s="560">
        <f t="shared" si="709"/>
        <v>2013</v>
      </c>
      <c r="D7577" s="560">
        <f t="shared" si="710"/>
        <v>11</v>
      </c>
      <c r="E7577" s="560">
        <f t="shared" si="711"/>
        <v>12</v>
      </c>
      <c r="F7577" s="560">
        <f t="shared" si="712"/>
        <v>16</v>
      </c>
      <c r="G7577" s="595">
        <f t="shared" si="713"/>
        <v>3</v>
      </c>
      <c r="H7577" s="590">
        <f>CHOOSE('Output Sheet'!$B$4,'8760 Data'!J7577,'8760 Data'!K7577,'8760 Data'!L7577,'8760 Data'!M7577,'8760 Data'!N7577,'8760 Data'!O7577,'8760 Data'!P7577,'8760 Data'!Q7577,'8760 Data'!R7577,'8760 Data'!S7577,'8760 Data'!T7577,'8760 Data'!U7577)</f>
        <v>0</v>
      </c>
      <c r="I7577" s="591" t="e">
        <f>H7577/'Output Sheet'!$B$8</f>
        <v>#DIV/0!</v>
      </c>
      <c r="J7577" s="596"/>
      <c r="K7577" s="560"/>
      <c r="L7577" s="560"/>
      <c r="M7577" s="560"/>
      <c r="N7577" s="560"/>
      <c r="O7577" s="560"/>
      <c r="P7577" s="560"/>
      <c r="Q7577" s="560"/>
      <c r="R7577" s="560"/>
      <c r="S7577" s="560"/>
      <c r="T7577" s="560"/>
      <c r="U7577" s="560"/>
    </row>
    <row r="7578" spans="1:21">
      <c r="A7578" s="593">
        <f t="shared" si="708"/>
        <v>41590</v>
      </c>
      <c r="B7578" s="594">
        <v>41590.708771701386</v>
      </c>
      <c r="C7578" s="560">
        <f t="shared" si="709"/>
        <v>2013</v>
      </c>
      <c r="D7578" s="560">
        <f t="shared" si="710"/>
        <v>11</v>
      </c>
      <c r="E7578" s="560">
        <f t="shared" si="711"/>
        <v>12</v>
      </c>
      <c r="F7578" s="560">
        <f t="shared" si="712"/>
        <v>17</v>
      </c>
      <c r="G7578" s="595">
        <f t="shared" si="713"/>
        <v>3</v>
      </c>
      <c r="H7578" s="590">
        <f>CHOOSE('Output Sheet'!$B$4,'8760 Data'!J7578,'8760 Data'!K7578,'8760 Data'!L7578,'8760 Data'!M7578,'8760 Data'!N7578,'8760 Data'!O7578,'8760 Data'!P7578,'8760 Data'!Q7578,'8760 Data'!R7578,'8760 Data'!S7578,'8760 Data'!T7578,'8760 Data'!U7578)</f>
        <v>0</v>
      </c>
      <c r="I7578" s="591" t="e">
        <f>H7578/'Output Sheet'!$B$8</f>
        <v>#DIV/0!</v>
      </c>
      <c r="J7578" s="596"/>
      <c r="K7578" s="560"/>
      <c r="L7578" s="560"/>
      <c r="M7578" s="560"/>
      <c r="N7578" s="560"/>
      <c r="O7578" s="560"/>
      <c r="P7578" s="560"/>
      <c r="Q7578" s="560"/>
      <c r="R7578" s="560"/>
      <c r="S7578" s="560"/>
      <c r="T7578" s="560"/>
      <c r="U7578" s="560"/>
    </row>
    <row r="7579" spans="1:21">
      <c r="A7579" s="593">
        <f t="shared" si="708"/>
        <v>41590</v>
      </c>
      <c r="B7579" s="594">
        <v>41590.750438425923</v>
      </c>
      <c r="C7579" s="560">
        <f t="shared" si="709"/>
        <v>2013</v>
      </c>
      <c r="D7579" s="560">
        <f t="shared" si="710"/>
        <v>11</v>
      </c>
      <c r="E7579" s="560">
        <f t="shared" si="711"/>
        <v>12</v>
      </c>
      <c r="F7579" s="560">
        <f t="shared" si="712"/>
        <v>18</v>
      </c>
      <c r="G7579" s="595">
        <f t="shared" si="713"/>
        <v>3</v>
      </c>
      <c r="H7579" s="590">
        <f>CHOOSE('Output Sheet'!$B$4,'8760 Data'!J7579,'8760 Data'!K7579,'8760 Data'!L7579,'8760 Data'!M7579,'8760 Data'!N7579,'8760 Data'!O7579,'8760 Data'!P7579,'8760 Data'!Q7579,'8760 Data'!R7579,'8760 Data'!S7579,'8760 Data'!T7579,'8760 Data'!U7579)</f>
        <v>0</v>
      </c>
      <c r="I7579" s="591" t="e">
        <f>H7579/'Output Sheet'!$B$8</f>
        <v>#DIV/0!</v>
      </c>
      <c r="J7579" s="596"/>
      <c r="K7579" s="560"/>
      <c r="L7579" s="560"/>
      <c r="M7579" s="560"/>
      <c r="N7579" s="560"/>
      <c r="O7579" s="560"/>
      <c r="P7579" s="560"/>
      <c r="Q7579" s="560"/>
      <c r="R7579" s="560"/>
      <c r="S7579" s="560"/>
      <c r="T7579" s="560"/>
      <c r="U7579" s="560"/>
    </row>
    <row r="7580" spans="1:21">
      <c r="A7580" s="593">
        <f t="shared" si="708"/>
        <v>41590</v>
      </c>
      <c r="B7580" s="594">
        <v>41590.79210515046</v>
      </c>
      <c r="C7580" s="560">
        <f t="shared" si="709"/>
        <v>2013</v>
      </c>
      <c r="D7580" s="560">
        <f t="shared" si="710"/>
        <v>11</v>
      </c>
      <c r="E7580" s="560">
        <f t="shared" si="711"/>
        <v>12</v>
      </c>
      <c r="F7580" s="560">
        <f t="shared" si="712"/>
        <v>19</v>
      </c>
      <c r="G7580" s="595">
        <f t="shared" si="713"/>
        <v>3</v>
      </c>
      <c r="H7580" s="590">
        <f>CHOOSE('Output Sheet'!$B$4,'8760 Data'!J7580,'8760 Data'!K7580,'8760 Data'!L7580,'8760 Data'!M7580,'8760 Data'!N7580,'8760 Data'!O7580,'8760 Data'!P7580,'8760 Data'!Q7580,'8760 Data'!R7580,'8760 Data'!S7580,'8760 Data'!T7580,'8760 Data'!U7580)</f>
        <v>0</v>
      </c>
      <c r="I7580" s="591" t="e">
        <f>H7580/'Output Sheet'!$B$8</f>
        <v>#DIV/0!</v>
      </c>
      <c r="J7580" s="596"/>
      <c r="K7580" s="560"/>
      <c r="L7580" s="560"/>
      <c r="M7580" s="560"/>
      <c r="N7580" s="560"/>
      <c r="O7580" s="560"/>
      <c r="P7580" s="560"/>
      <c r="Q7580" s="560"/>
      <c r="R7580" s="560"/>
      <c r="S7580" s="560"/>
      <c r="T7580" s="560"/>
      <c r="U7580" s="560"/>
    </row>
    <row r="7581" spans="1:21">
      <c r="A7581" s="593">
        <f t="shared" si="708"/>
        <v>41590</v>
      </c>
      <c r="B7581" s="594">
        <v>41590.833771874997</v>
      </c>
      <c r="C7581" s="560">
        <f t="shared" si="709"/>
        <v>2013</v>
      </c>
      <c r="D7581" s="560">
        <f t="shared" si="710"/>
        <v>11</v>
      </c>
      <c r="E7581" s="560">
        <f t="shared" si="711"/>
        <v>12</v>
      </c>
      <c r="F7581" s="560">
        <f t="shared" si="712"/>
        <v>20</v>
      </c>
      <c r="G7581" s="595">
        <f t="shared" si="713"/>
        <v>3</v>
      </c>
      <c r="H7581" s="590">
        <f>CHOOSE('Output Sheet'!$B$4,'8760 Data'!J7581,'8760 Data'!K7581,'8760 Data'!L7581,'8760 Data'!M7581,'8760 Data'!N7581,'8760 Data'!O7581,'8760 Data'!P7581,'8760 Data'!Q7581,'8760 Data'!R7581,'8760 Data'!S7581,'8760 Data'!T7581,'8760 Data'!U7581)</f>
        <v>0</v>
      </c>
      <c r="I7581" s="591" t="e">
        <f>H7581/'Output Sheet'!$B$8</f>
        <v>#DIV/0!</v>
      </c>
      <c r="J7581" s="596"/>
      <c r="K7581" s="560"/>
      <c r="L7581" s="560"/>
      <c r="M7581" s="560"/>
      <c r="N7581" s="560"/>
      <c r="O7581" s="560"/>
      <c r="P7581" s="560"/>
      <c r="Q7581" s="560"/>
      <c r="R7581" s="560"/>
      <c r="S7581" s="560"/>
      <c r="T7581" s="560"/>
      <c r="U7581" s="560"/>
    </row>
    <row r="7582" spans="1:21">
      <c r="A7582" s="593">
        <f t="shared" si="708"/>
        <v>41590</v>
      </c>
      <c r="B7582" s="594">
        <v>41590.875438599534</v>
      </c>
      <c r="C7582" s="560">
        <f t="shared" si="709"/>
        <v>2013</v>
      </c>
      <c r="D7582" s="560">
        <f t="shared" si="710"/>
        <v>11</v>
      </c>
      <c r="E7582" s="560">
        <f t="shared" si="711"/>
        <v>12</v>
      </c>
      <c r="F7582" s="560">
        <f t="shared" si="712"/>
        <v>21</v>
      </c>
      <c r="G7582" s="595">
        <f t="shared" si="713"/>
        <v>3</v>
      </c>
      <c r="H7582" s="590">
        <f>CHOOSE('Output Sheet'!$B$4,'8760 Data'!J7582,'8760 Data'!K7582,'8760 Data'!L7582,'8760 Data'!M7582,'8760 Data'!N7582,'8760 Data'!O7582,'8760 Data'!P7582,'8760 Data'!Q7582,'8760 Data'!R7582,'8760 Data'!S7582,'8760 Data'!T7582,'8760 Data'!U7582)</f>
        <v>0</v>
      </c>
      <c r="I7582" s="591" t="e">
        <f>H7582/'Output Sheet'!$B$8</f>
        <v>#DIV/0!</v>
      </c>
      <c r="J7582" s="596"/>
      <c r="K7582" s="560"/>
      <c r="L7582" s="560"/>
      <c r="M7582" s="560"/>
      <c r="N7582" s="560"/>
      <c r="O7582" s="560"/>
      <c r="P7582" s="560"/>
      <c r="Q7582" s="560"/>
      <c r="R7582" s="560"/>
      <c r="S7582" s="560"/>
      <c r="T7582" s="560"/>
      <c r="U7582" s="560"/>
    </row>
    <row r="7583" spans="1:21">
      <c r="A7583" s="593">
        <f t="shared" si="708"/>
        <v>41590</v>
      </c>
      <c r="B7583" s="594">
        <v>41590.917105324072</v>
      </c>
      <c r="C7583" s="560">
        <f t="shared" si="709"/>
        <v>2013</v>
      </c>
      <c r="D7583" s="560">
        <f t="shared" si="710"/>
        <v>11</v>
      </c>
      <c r="E7583" s="560">
        <f t="shared" si="711"/>
        <v>12</v>
      </c>
      <c r="F7583" s="560">
        <f t="shared" si="712"/>
        <v>22</v>
      </c>
      <c r="G7583" s="595">
        <f t="shared" si="713"/>
        <v>3</v>
      </c>
      <c r="H7583" s="590">
        <f>CHOOSE('Output Sheet'!$B$4,'8760 Data'!J7583,'8760 Data'!K7583,'8760 Data'!L7583,'8760 Data'!M7583,'8760 Data'!N7583,'8760 Data'!O7583,'8760 Data'!P7583,'8760 Data'!Q7583,'8760 Data'!R7583,'8760 Data'!S7583,'8760 Data'!T7583,'8760 Data'!U7583)</f>
        <v>0</v>
      </c>
      <c r="I7583" s="591" t="e">
        <f>H7583/'Output Sheet'!$B$8</f>
        <v>#DIV/0!</v>
      </c>
      <c r="J7583" s="596"/>
      <c r="K7583" s="560"/>
      <c r="L7583" s="560"/>
      <c r="M7583" s="560"/>
      <c r="N7583" s="560"/>
      <c r="O7583" s="560"/>
      <c r="P7583" s="560"/>
      <c r="Q7583" s="560"/>
      <c r="R7583" s="560"/>
      <c r="S7583" s="560"/>
      <c r="T7583" s="560"/>
      <c r="U7583" s="560"/>
    </row>
    <row r="7584" spans="1:21">
      <c r="A7584" s="593">
        <f t="shared" si="708"/>
        <v>41590</v>
      </c>
      <c r="B7584" s="594">
        <v>41590.958772048609</v>
      </c>
      <c r="C7584" s="560">
        <f t="shared" si="709"/>
        <v>2013</v>
      </c>
      <c r="D7584" s="560">
        <f t="shared" si="710"/>
        <v>11</v>
      </c>
      <c r="E7584" s="560">
        <f t="shared" si="711"/>
        <v>12</v>
      </c>
      <c r="F7584" s="560">
        <f t="shared" si="712"/>
        <v>23</v>
      </c>
      <c r="G7584" s="595">
        <f t="shared" si="713"/>
        <v>3</v>
      </c>
      <c r="H7584" s="590">
        <f>CHOOSE('Output Sheet'!$B$4,'8760 Data'!J7584,'8760 Data'!K7584,'8760 Data'!L7584,'8760 Data'!M7584,'8760 Data'!N7584,'8760 Data'!O7584,'8760 Data'!P7584,'8760 Data'!Q7584,'8760 Data'!R7584,'8760 Data'!S7584,'8760 Data'!T7584,'8760 Data'!U7584)</f>
        <v>0</v>
      </c>
      <c r="I7584" s="591" t="e">
        <f>H7584/'Output Sheet'!$B$8</f>
        <v>#DIV/0!</v>
      </c>
      <c r="J7584" s="596"/>
      <c r="K7584" s="560"/>
      <c r="L7584" s="560"/>
      <c r="M7584" s="560"/>
      <c r="N7584" s="560"/>
      <c r="O7584" s="560"/>
      <c r="P7584" s="560"/>
      <c r="Q7584" s="560"/>
      <c r="R7584" s="560"/>
      <c r="S7584" s="560"/>
      <c r="T7584" s="560"/>
      <c r="U7584" s="560"/>
    </row>
    <row r="7585" spans="1:21">
      <c r="A7585" s="593">
        <f t="shared" si="708"/>
        <v>41591</v>
      </c>
      <c r="B7585" s="594">
        <v>41591.000438773146</v>
      </c>
      <c r="C7585" s="560">
        <f t="shared" si="709"/>
        <v>2013</v>
      </c>
      <c r="D7585" s="560">
        <f t="shared" si="710"/>
        <v>11</v>
      </c>
      <c r="E7585" s="560">
        <f t="shared" si="711"/>
        <v>13</v>
      </c>
      <c r="F7585" s="560">
        <f t="shared" si="712"/>
        <v>24</v>
      </c>
      <c r="G7585" s="595">
        <f t="shared" si="713"/>
        <v>4</v>
      </c>
      <c r="H7585" s="590">
        <f>CHOOSE('Output Sheet'!$B$4,'8760 Data'!J7585,'8760 Data'!K7585,'8760 Data'!L7585,'8760 Data'!M7585,'8760 Data'!N7585,'8760 Data'!O7585,'8760 Data'!P7585,'8760 Data'!Q7585,'8760 Data'!R7585,'8760 Data'!S7585,'8760 Data'!T7585,'8760 Data'!U7585)</f>
        <v>0</v>
      </c>
      <c r="I7585" s="591" t="e">
        <f>H7585/'Output Sheet'!$B$8</f>
        <v>#DIV/0!</v>
      </c>
      <c r="J7585" s="596"/>
      <c r="K7585" s="560"/>
      <c r="L7585" s="560"/>
      <c r="M7585" s="560"/>
      <c r="N7585" s="560"/>
      <c r="O7585" s="560"/>
      <c r="P7585" s="560"/>
      <c r="Q7585" s="560"/>
      <c r="R7585" s="560"/>
      <c r="S7585" s="560"/>
      <c r="T7585" s="560"/>
      <c r="U7585" s="560"/>
    </row>
    <row r="7586" spans="1:21">
      <c r="A7586" s="593">
        <f t="shared" si="708"/>
        <v>41591</v>
      </c>
      <c r="B7586" s="594">
        <v>41591.042105497683</v>
      </c>
      <c r="C7586" s="560">
        <f t="shared" si="709"/>
        <v>2013</v>
      </c>
      <c r="D7586" s="560">
        <f t="shared" si="710"/>
        <v>11</v>
      </c>
      <c r="E7586" s="560">
        <f t="shared" si="711"/>
        <v>13</v>
      </c>
      <c r="F7586" s="560">
        <f t="shared" si="712"/>
        <v>1</v>
      </c>
      <c r="G7586" s="595">
        <f t="shared" si="713"/>
        <v>4</v>
      </c>
      <c r="H7586" s="590">
        <f>CHOOSE('Output Sheet'!$B$4,'8760 Data'!J7586,'8760 Data'!K7586,'8760 Data'!L7586,'8760 Data'!M7586,'8760 Data'!N7586,'8760 Data'!O7586,'8760 Data'!P7586,'8760 Data'!Q7586,'8760 Data'!R7586,'8760 Data'!S7586,'8760 Data'!T7586,'8760 Data'!U7586)</f>
        <v>0</v>
      </c>
      <c r="I7586" s="591" t="e">
        <f>H7586/'Output Sheet'!$B$8</f>
        <v>#DIV/0!</v>
      </c>
      <c r="J7586" s="596"/>
      <c r="K7586" s="560"/>
      <c r="L7586" s="560"/>
      <c r="M7586" s="560"/>
      <c r="N7586" s="560"/>
      <c r="O7586" s="560"/>
      <c r="P7586" s="560"/>
      <c r="Q7586" s="560"/>
      <c r="R7586" s="560"/>
      <c r="S7586" s="560"/>
      <c r="T7586" s="560"/>
      <c r="U7586" s="560"/>
    </row>
    <row r="7587" spans="1:21">
      <c r="A7587" s="593">
        <f t="shared" si="708"/>
        <v>41591</v>
      </c>
      <c r="B7587" s="594">
        <v>41591.08377222222</v>
      </c>
      <c r="C7587" s="560">
        <f t="shared" si="709"/>
        <v>2013</v>
      </c>
      <c r="D7587" s="560">
        <f t="shared" si="710"/>
        <v>11</v>
      </c>
      <c r="E7587" s="560">
        <f t="shared" si="711"/>
        <v>13</v>
      </c>
      <c r="F7587" s="560">
        <f t="shared" si="712"/>
        <v>2</v>
      </c>
      <c r="G7587" s="595">
        <f t="shared" si="713"/>
        <v>4</v>
      </c>
      <c r="H7587" s="590">
        <f>CHOOSE('Output Sheet'!$B$4,'8760 Data'!J7587,'8760 Data'!K7587,'8760 Data'!L7587,'8760 Data'!M7587,'8760 Data'!N7587,'8760 Data'!O7587,'8760 Data'!P7587,'8760 Data'!Q7587,'8760 Data'!R7587,'8760 Data'!S7587,'8760 Data'!T7587,'8760 Data'!U7587)</f>
        <v>0</v>
      </c>
      <c r="I7587" s="591" t="e">
        <f>H7587/'Output Sheet'!$B$8</f>
        <v>#DIV/0!</v>
      </c>
      <c r="J7587" s="596"/>
      <c r="K7587" s="560"/>
      <c r="L7587" s="560"/>
      <c r="M7587" s="560"/>
      <c r="N7587" s="560"/>
      <c r="O7587" s="560"/>
      <c r="P7587" s="560"/>
      <c r="Q7587" s="560"/>
      <c r="R7587" s="560"/>
      <c r="S7587" s="560"/>
      <c r="T7587" s="560"/>
      <c r="U7587" s="560"/>
    </row>
    <row r="7588" spans="1:21">
      <c r="A7588" s="593">
        <f t="shared" si="708"/>
        <v>41591</v>
      </c>
      <c r="B7588" s="594">
        <v>41591.125438946758</v>
      </c>
      <c r="C7588" s="560">
        <f t="shared" si="709"/>
        <v>2013</v>
      </c>
      <c r="D7588" s="560">
        <f t="shared" si="710"/>
        <v>11</v>
      </c>
      <c r="E7588" s="560">
        <f t="shared" si="711"/>
        <v>13</v>
      </c>
      <c r="F7588" s="560">
        <f t="shared" si="712"/>
        <v>3</v>
      </c>
      <c r="G7588" s="595">
        <f t="shared" si="713"/>
        <v>4</v>
      </c>
      <c r="H7588" s="590">
        <f>CHOOSE('Output Sheet'!$B$4,'8760 Data'!J7588,'8760 Data'!K7588,'8760 Data'!L7588,'8760 Data'!M7588,'8760 Data'!N7588,'8760 Data'!O7588,'8760 Data'!P7588,'8760 Data'!Q7588,'8760 Data'!R7588,'8760 Data'!S7588,'8760 Data'!T7588,'8760 Data'!U7588)</f>
        <v>0</v>
      </c>
      <c r="I7588" s="591" t="e">
        <f>H7588/'Output Sheet'!$B$8</f>
        <v>#DIV/0!</v>
      </c>
      <c r="J7588" s="596"/>
      <c r="K7588" s="560"/>
      <c r="L7588" s="560"/>
      <c r="M7588" s="560"/>
      <c r="N7588" s="560"/>
      <c r="O7588" s="560"/>
      <c r="P7588" s="560"/>
      <c r="Q7588" s="560"/>
      <c r="R7588" s="560"/>
      <c r="S7588" s="560"/>
      <c r="T7588" s="560"/>
      <c r="U7588" s="560"/>
    </row>
    <row r="7589" spans="1:21">
      <c r="A7589" s="593">
        <f t="shared" si="708"/>
        <v>41591</v>
      </c>
      <c r="B7589" s="594">
        <v>41591.167105671295</v>
      </c>
      <c r="C7589" s="560">
        <f t="shared" si="709"/>
        <v>2013</v>
      </c>
      <c r="D7589" s="560">
        <f t="shared" si="710"/>
        <v>11</v>
      </c>
      <c r="E7589" s="560">
        <f t="shared" si="711"/>
        <v>13</v>
      </c>
      <c r="F7589" s="560">
        <f t="shared" si="712"/>
        <v>4</v>
      </c>
      <c r="G7589" s="595">
        <f t="shared" si="713"/>
        <v>4</v>
      </c>
      <c r="H7589" s="590">
        <f>CHOOSE('Output Sheet'!$B$4,'8760 Data'!J7589,'8760 Data'!K7589,'8760 Data'!L7589,'8760 Data'!M7589,'8760 Data'!N7589,'8760 Data'!O7589,'8760 Data'!P7589,'8760 Data'!Q7589,'8760 Data'!R7589,'8760 Data'!S7589,'8760 Data'!T7589,'8760 Data'!U7589)</f>
        <v>0</v>
      </c>
      <c r="I7589" s="591" t="e">
        <f>H7589/'Output Sheet'!$B$8</f>
        <v>#DIV/0!</v>
      </c>
      <c r="J7589" s="596"/>
      <c r="K7589" s="560"/>
      <c r="L7589" s="560"/>
      <c r="M7589" s="560"/>
      <c r="N7589" s="560"/>
      <c r="O7589" s="560"/>
      <c r="P7589" s="560"/>
      <c r="Q7589" s="560"/>
      <c r="R7589" s="560"/>
      <c r="S7589" s="560"/>
      <c r="T7589" s="560"/>
      <c r="U7589" s="560"/>
    </row>
    <row r="7590" spans="1:21">
      <c r="A7590" s="593">
        <f t="shared" si="708"/>
        <v>41591</v>
      </c>
      <c r="B7590" s="594">
        <v>41591.208772395832</v>
      </c>
      <c r="C7590" s="560">
        <f t="shared" si="709"/>
        <v>2013</v>
      </c>
      <c r="D7590" s="560">
        <f t="shared" si="710"/>
        <v>11</v>
      </c>
      <c r="E7590" s="560">
        <f t="shared" si="711"/>
        <v>13</v>
      </c>
      <c r="F7590" s="560">
        <f t="shared" si="712"/>
        <v>5</v>
      </c>
      <c r="G7590" s="595">
        <f t="shared" si="713"/>
        <v>4</v>
      </c>
      <c r="H7590" s="590">
        <f>CHOOSE('Output Sheet'!$B$4,'8760 Data'!J7590,'8760 Data'!K7590,'8760 Data'!L7590,'8760 Data'!M7590,'8760 Data'!N7590,'8760 Data'!O7590,'8760 Data'!P7590,'8760 Data'!Q7590,'8760 Data'!R7590,'8760 Data'!S7590,'8760 Data'!T7590,'8760 Data'!U7590)</f>
        <v>0</v>
      </c>
      <c r="I7590" s="591" t="e">
        <f>H7590/'Output Sheet'!$B$8</f>
        <v>#DIV/0!</v>
      </c>
      <c r="J7590" s="596"/>
      <c r="K7590" s="560"/>
      <c r="L7590" s="560"/>
      <c r="M7590" s="560"/>
      <c r="N7590" s="560"/>
      <c r="O7590" s="560"/>
      <c r="P7590" s="560"/>
      <c r="Q7590" s="560"/>
      <c r="R7590" s="560"/>
      <c r="S7590" s="560"/>
      <c r="T7590" s="560"/>
      <c r="U7590" s="560"/>
    </row>
    <row r="7591" spans="1:21">
      <c r="A7591" s="593">
        <f t="shared" si="708"/>
        <v>41591</v>
      </c>
      <c r="B7591" s="594">
        <v>41591.250439120369</v>
      </c>
      <c r="C7591" s="560">
        <f t="shared" si="709"/>
        <v>2013</v>
      </c>
      <c r="D7591" s="560">
        <f t="shared" si="710"/>
        <v>11</v>
      </c>
      <c r="E7591" s="560">
        <f t="shared" si="711"/>
        <v>13</v>
      </c>
      <c r="F7591" s="560">
        <f t="shared" si="712"/>
        <v>6</v>
      </c>
      <c r="G7591" s="595">
        <f t="shared" si="713"/>
        <v>4</v>
      </c>
      <c r="H7591" s="590">
        <f>CHOOSE('Output Sheet'!$B$4,'8760 Data'!J7591,'8760 Data'!K7591,'8760 Data'!L7591,'8760 Data'!M7591,'8760 Data'!N7591,'8760 Data'!O7591,'8760 Data'!P7591,'8760 Data'!Q7591,'8760 Data'!R7591,'8760 Data'!S7591,'8760 Data'!T7591,'8760 Data'!U7591)</f>
        <v>0</v>
      </c>
      <c r="I7591" s="591" t="e">
        <f>H7591/'Output Sheet'!$B$8</f>
        <v>#DIV/0!</v>
      </c>
      <c r="J7591" s="596"/>
      <c r="K7591" s="560"/>
      <c r="L7591" s="560"/>
      <c r="M7591" s="560"/>
      <c r="N7591" s="560"/>
      <c r="O7591" s="560"/>
      <c r="P7591" s="560"/>
      <c r="Q7591" s="560"/>
      <c r="R7591" s="560"/>
      <c r="S7591" s="560"/>
      <c r="T7591" s="560"/>
      <c r="U7591" s="560"/>
    </row>
    <row r="7592" spans="1:21">
      <c r="A7592" s="593">
        <f t="shared" si="708"/>
        <v>41591</v>
      </c>
      <c r="B7592" s="594">
        <v>41591.292105844906</v>
      </c>
      <c r="C7592" s="560">
        <f t="shared" si="709"/>
        <v>2013</v>
      </c>
      <c r="D7592" s="560">
        <f t="shared" si="710"/>
        <v>11</v>
      </c>
      <c r="E7592" s="560">
        <f t="shared" si="711"/>
        <v>13</v>
      </c>
      <c r="F7592" s="560">
        <f t="shared" si="712"/>
        <v>7</v>
      </c>
      <c r="G7592" s="595">
        <f t="shared" si="713"/>
        <v>4</v>
      </c>
      <c r="H7592" s="590">
        <f>CHOOSE('Output Sheet'!$B$4,'8760 Data'!J7592,'8760 Data'!K7592,'8760 Data'!L7592,'8760 Data'!M7592,'8760 Data'!N7592,'8760 Data'!O7592,'8760 Data'!P7592,'8760 Data'!Q7592,'8760 Data'!R7592,'8760 Data'!S7592,'8760 Data'!T7592,'8760 Data'!U7592)</f>
        <v>0</v>
      </c>
      <c r="I7592" s="591" t="e">
        <f>H7592/'Output Sheet'!$B$8</f>
        <v>#DIV/0!</v>
      </c>
      <c r="J7592" s="596"/>
      <c r="K7592" s="560"/>
      <c r="L7592" s="560"/>
      <c r="M7592" s="560"/>
      <c r="N7592" s="560"/>
      <c r="O7592" s="560"/>
      <c r="P7592" s="560"/>
      <c r="Q7592" s="560"/>
      <c r="R7592" s="560"/>
      <c r="S7592" s="560"/>
      <c r="T7592" s="560"/>
      <c r="U7592" s="560"/>
    </row>
    <row r="7593" spans="1:21">
      <c r="A7593" s="593">
        <f t="shared" si="708"/>
        <v>41591</v>
      </c>
      <c r="B7593" s="594">
        <v>41591.333772569444</v>
      </c>
      <c r="C7593" s="560">
        <f t="shared" si="709"/>
        <v>2013</v>
      </c>
      <c r="D7593" s="560">
        <f t="shared" si="710"/>
        <v>11</v>
      </c>
      <c r="E7593" s="560">
        <f t="shared" si="711"/>
        <v>13</v>
      </c>
      <c r="F7593" s="560">
        <f t="shared" si="712"/>
        <v>8</v>
      </c>
      <c r="G7593" s="595">
        <f t="shared" si="713"/>
        <v>4</v>
      </c>
      <c r="H7593" s="590">
        <f>CHOOSE('Output Sheet'!$B$4,'8760 Data'!J7593,'8760 Data'!K7593,'8760 Data'!L7593,'8760 Data'!M7593,'8760 Data'!N7593,'8760 Data'!O7593,'8760 Data'!P7593,'8760 Data'!Q7593,'8760 Data'!R7593,'8760 Data'!S7593,'8760 Data'!T7593,'8760 Data'!U7593)</f>
        <v>0</v>
      </c>
      <c r="I7593" s="591" t="e">
        <f>H7593/'Output Sheet'!$B$8</f>
        <v>#DIV/0!</v>
      </c>
      <c r="J7593" s="596"/>
      <c r="K7593" s="560"/>
      <c r="L7593" s="560"/>
      <c r="M7593" s="560"/>
      <c r="N7593" s="560"/>
      <c r="O7593" s="560"/>
      <c r="P7593" s="560"/>
      <c r="Q7593" s="560"/>
      <c r="R7593" s="560"/>
      <c r="S7593" s="560"/>
      <c r="T7593" s="560"/>
      <c r="U7593" s="560"/>
    </row>
    <row r="7594" spans="1:21">
      <c r="A7594" s="593">
        <f t="shared" si="708"/>
        <v>41591</v>
      </c>
      <c r="B7594" s="594">
        <v>41591.375439293981</v>
      </c>
      <c r="C7594" s="560">
        <f t="shared" si="709"/>
        <v>2013</v>
      </c>
      <c r="D7594" s="560">
        <f t="shared" si="710"/>
        <v>11</v>
      </c>
      <c r="E7594" s="560">
        <f t="shared" si="711"/>
        <v>13</v>
      </c>
      <c r="F7594" s="560">
        <f t="shared" si="712"/>
        <v>9</v>
      </c>
      <c r="G7594" s="595">
        <f t="shared" si="713"/>
        <v>4</v>
      </c>
      <c r="H7594" s="590">
        <f>CHOOSE('Output Sheet'!$B$4,'8760 Data'!J7594,'8760 Data'!K7594,'8760 Data'!L7594,'8760 Data'!M7594,'8760 Data'!N7594,'8760 Data'!O7594,'8760 Data'!P7594,'8760 Data'!Q7594,'8760 Data'!R7594,'8760 Data'!S7594,'8760 Data'!T7594,'8760 Data'!U7594)</f>
        <v>0</v>
      </c>
      <c r="I7594" s="591" t="e">
        <f>H7594/'Output Sheet'!$B$8</f>
        <v>#DIV/0!</v>
      </c>
      <c r="J7594" s="596"/>
      <c r="K7594" s="560"/>
      <c r="L7594" s="560"/>
      <c r="M7594" s="560"/>
      <c r="N7594" s="560"/>
      <c r="O7594" s="560"/>
      <c r="P7594" s="560"/>
      <c r="Q7594" s="560"/>
      <c r="R7594" s="560"/>
      <c r="S7594" s="560"/>
      <c r="T7594" s="560"/>
      <c r="U7594" s="560"/>
    </row>
    <row r="7595" spans="1:21">
      <c r="A7595" s="593">
        <f t="shared" si="708"/>
        <v>41591</v>
      </c>
      <c r="B7595" s="594">
        <v>41591.417106018518</v>
      </c>
      <c r="C7595" s="560">
        <f t="shared" si="709"/>
        <v>2013</v>
      </c>
      <c r="D7595" s="560">
        <f t="shared" si="710"/>
        <v>11</v>
      </c>
      <c r="E7595" s="560">
        <f t="shared" si="711"/>
        <v>13</v>
      </c>
      <c r="F7595" s="560">
        <f t="shared" si="712"/>
        <v>10</v>
      </c>
      <c r="G7595" s="595">
        <f t="shared" si="713"/>
        <v>4</v>
      </c>
      <c r="H7595" s="590">
        <f>CHOOSE('Output Sheet'!$B$4,'8760 Data'!J7595,'8760 Data'!K7595,'8760 Data'!L7595,'8760 Data'!M7595,'8760 Data'!N7595,'8760 Data'!O7595,'8760 Data'!P7595,'8760 Data'!Q7595,'8760 Data'!R7595,'8760 Data'!S7595,'8760 Data'!T7595,'8760 Data'!U7595)</f>
        <v>0</v>
      </c>
      <c r="I7595" s="591" t="e">
        <f>H7595/'Output Sheet'!$B$8</f>
        <v>#DIV/0!</v>
      </c>
      <c r="J7595" s="596"/>
      <c r="K7595" s="560"/>
      <c r="L7595" s="560"/>
      <c r="M7595" s="560"/>
      <c r="N7595" s="560"/>
      <c r="O7595" s="560"/>
      <c r="P7595" s="560"/>
      <c r="Q7595" s="560"/>
      <c r="R7595" s="560"/>
      <c r="S7595" s="560"/>
      <c r="T7595" s="560"/>
      <c r="U7595" s="560"/>
    </row>
    <row r="7596" spans="1:21">
      <c r="A7596" s="593">
        <f t="shared" si="708"/>
        <v>41591</v>
      </c>
      <c r="B7596" s="594">
        <v>41591.458772743055</v>
      </c>
      <c r="C7596" s="560">
        <f t="shared" si="709"/>
        <v>2013</v>
      </c>
      <c r="D7596" s="560">
        <f t="shared" si="710"/>
        <v>11</v>
      </c>
      <c r="E7596" s="560">
        <f t="shared" si="711"/>
        <v>13</v>
      </c>
      <c r="F7596" s="560">
        <f t="shared" si="712"/>
        <v>11</v>
      </c>
      <c r="G7596" s="595">
        <f t="shared" si="713"/>
        <v>4</v>
      </c>
      <c r="H7596" s="590">
        <f>CHOOSE('Output Sheet'!$B$4,'8760 Data'!J7596,'8760 Data'!K7596,'8760 Data'!L7596,'8760 Data'!M7596,'8760 Data'!N7596,'8760 Data'!O7596,'8760 Data'!P7596,'8760 Data'!Q7596,'8760 Data'!R7596,'8760 Data'!S7596,'8760 Data'!T7596,'8760 Data'!U7596)</f>
        <v>0</v>
      </c>
      <c r="I7596" s="591" t="e">
        <f>H7596/'Output Sheet'!$B$8</f>
        <v>#DIV/0!</v>
      </c>
      <c r="J7596" s="596"/>
      <c r="K7596" s="560"/>
      <c r="L7596" s="560"/>
      <c r="M7596" s="560"/>
      <c r="N7596" s="560"/>
      <c r="O7596" s="560"/>
      <c r="P7596" s="560"/>
      <c r="Q7596" s="560"/>
      <c r="R7596" s="560"/>
      <c r="S7596" s="560"/>
      <c r="T7596" s="560"/>
      <c r="U7596" s="560"/>
    </row>
    <row r="7597" spans="1:21">
      <c r="A7597" s="593">
        <f t="shared" si="708"/>
        <v>41591</v>
      </c>
      <c r="B7597" s="594">
        <v>41591.500439467593</v>
      </c>
      <c r="C7597" s="560">
        <f t="shared" si="709"/>
        <v>2013</v>
      </c>
      <c r="D7597" s="560">
        <f t="shared" si="710"/>
        <v>11</v>
      </c>
      <c r="E7597" s="560">
        <f t="shared" si="711"/>
        <v>13</v>
      </c>
      <c r="F7597" s="560">
        <f t="shared" si="712"/>
        <v>12</v>
      </c>
      <c r="G7597" s="595">
        <f t="shared" si="713"/>
        <v>4</v>
      </c>
      <c r="H7597" s="590">
        <f>CHOOSE('Output Sheet'!$B$4,'8760 Data'!J7597,'8760 Data'!K7597,'8760 Data'!L7597,'8760 Data'!M7597,'8760 Data'!N7597,'8760 Data'!O7597,'8760 Data'!P7597,'8760 Data'!Q7597,'8760 Data'!R7597,'8760 Data'!S7597,'8760 Data'!T7597,'8760 Data'!U7597)</f>
        <v>0</v>
      </c>
      <c r="I7597" s="591" t="e">
        <f>H7597/'Output Sheet'!$B$8</f>
        <v>#DIV/0!</v>
      </c>
      <c r="J7597" s="596"/>
      <c r="K7597" s="560"/>
      <c r="L7597" s="560"/>
      <c r="M7597" s="560"/>
      <c r="N7597" s="560"/>
      <c r="O7597" s="560"/>
      <c r="P7597" s="560"/>
      <c r="Q7597" s="560"/>
      <c r="R7597" s="560"/>
      <c r="S7597" s="560"/>
      <c r="T7597" s="560"/>
      <c r="U7597" s="560"/>
    </row>
    <row r="7598" spans="1:21">
      <c r="A7598" s="593">
        <f t="shared" si="708"/>
        <v>41591</v>
      </c>
      <c r="B7598" s="594">
        <v>41591.54210619213</v>
      </c>
      <c r="C7598" s="560">
        <f t="shared" si="709"/>
        <v>2013</v>
      </c>
      <c r="D7598" s="560">
        <f t="shared" si="710"/>
        <v>11</v>
      </c>
      <c r="E7598" s="560">
        <f t="shared" si="711"/>
        <v>13</v>
      </c>
      <c r="F7598" s="560">
        <f t="shared" si="712"/>
        <v>13</v>
      </c>
      <c r="G7598" s="595">
        <f t="shared" si="713"/>
        <v>4</v>
      </c>
      <c r="H7598" s="590">
        <f>CHOOSE('Output Sheet'!$B$4,'8760 Data'!J7598,'8760 Data'!K7598,'8760 Data'!L7598,'8760 Data'!M7598,'8760 Data'!N7598,'8760 Data'!O7598,'8760 Data'!P7598,'8760 Data'!Q7598,'8760 Data'!R7598,'8760 Data'!S7598,'8760 Data'!T7598,'8760 Data'!U7598)</f>
        <v>0</v>
      </c>
      <c r="I7598" s="591" t="e">
        <f>H7598/'Output Sheet'!$B$8</f>
        <v>#DIV/0!</v>
      </c>
      <c r="J7598" s="596"/>
      <c r="K7598" s="560"/>
      <c r="L7598" s="560"/>
      <c r="M7598" s="560"/>
      <c r="N7598" s="560"/>
      <c r="O7598" s="560"/>
      <c r="P7598" s="560"/>
      <c r="Q7598" s="560"/>
      <c r="R7598" s="560"/>
      <c r="S7598" s="560"/>
      <c r="T7598" s="560"/>
      <c r="U7598" s="560"/>
    </row>
    <row r="7599" spans="1:21">
      <c r="A7599" s="593">
        <f t="shared" si="708"/>
        <v>41591</v>
      </c>
      <c r="B7599" s="594">
        <v>41591.583772916667</v>
      </c>
      <c r="C7599" s="560">
        <f t="shared" si="709"/>
        <v>2013</v>
      </c>
      <c r="D7599" s="560">
        <f t="shared" si="710"/>
        <v>11</v>
      </c>
      <c r="E7599" s="560">
        <f t="shared" si="711"/>
        <v>13</v>
      </c>
      <c r="F7599" s="560">
        <f t="shared" si="712"/>
        <v>14</v>
      </c>
      <c r="G7599" s="595">
        <f t="shared" si="713"/>
        <v>4</v>
      </c>
      <c r="H7599" s="590">
        <f>CHOOSE('Output Sheet'!$B$4,'8760 Data'!J7599,'8760 Data'!K7599,'8760 Data'!L7599,'8760 Data'!M7599,'8760 Data'!N7599,'8760 Data'!O7599,'8760 Data'!P7599,'8760 Data'!Q7599,'8760 Data'!R7599,'8760 Data'!S7599,'8760 Data'!T7599,'8760 Data'!U7599)</f>
        <v>0</v>
      </c>
      <c r="I7599" s="591" t="e">
        <f>H7599/'Output Sheet'!$B$8</f>
        <v>#DIV/0!</v>
      </c>
      <c r="J7599" s="596"/>
      <c r="K7599" s="560"/>
      <c r="L7599" s="560"/>
      <c r="M7599" s="560"/>
      <c r="N7599" s="560"/>
      <c r="O7599" s="560"/>
      <c r="P7599" s="560"/>
      <c r="Q7599" s="560"/>
      <c r="R7599" s="560"/>
      <c r="S7599" s="560"/>
      <c r="T7599" s="560"/>
      <c r="U7599" s="560"/>
    </row>
    <row r="7600" spans="1:21">
      <c r="A7600" s="593">
        <f t="shared" si="708"/>
        <v>41591</v>
      </c>
      <c r="B7600" s="594">
        <v>41591.625439641204</v>
      </c>
      <c r="C7600" s="560">
        <f t="shared" si="709"/>
        <v>2013</v>
      </c>
      <c r="D7600" s="560">
        <f t="shared" si="710"/>
        <v>11</v>
      </c>
      <c r="E7600" s="560">
        <f t="shared" si="711"/>
        <v>13</v>
      </c>
      <c r="F7600" s="560">
        <f t="shared" si="712"/>
        <v>15</v>
      </c>
      <c r="G7600" s="595">
        <f t="shared" si="713"/>
        <v>4</v>
      </c>
      <c r="H7600" s="590">
        <f>CHOOSE('Output Sheet'!$B$4,'8760 Data'!J7600,'8760 Data'!K7600,'8760 Data'!L7600,'8760 Data'!M7600,'8760 Data'!N7600,'8760 Data'!O7600,'8760 Data'!P7600,'8760 Data'!Q7600,'8760 Data'!R7600,'8760 Data'!S7600,'8760 Data'!T7600,'8760 Data'!U7600)</f>
        <v>0</v>
      </c>
      <c r="I7600" s="591" t="e">
        <f>H7600/'Output Sheet'!$B$8</f>
        <v>#DIV/0!</v>
      </c>
      <c r="J7600" s="596"/>
      <c r="K7600" s="560"/>
      <c r="L7600" s="560"/>
      <c r="M7600" s="560"/>
      <c r="N7600" s="560"/>
      <c r="O7600" s="560"/>
      <c r="P7600" s="560"/>
      <c r="Q7600" s="560"/>
      <c r="R7600" s="560"/>
      <c r="S7600" s="560"/>
      <c r="T7600" s="560"/>
      <c r="U7600" s="560"/>
    </row>
    <row r="7601" spans="1:21">
      <c r="A7601" s="593">
        <f t="shared" si="708"/>
        <v>41591</v>
      </c>
      <c r="B7601" s="594">
        <v>41591.667106365741</v>
      </c>
      <c r="C7601" s="560">
        <f t="shared" si="709"/>
        <v>2013</v>
      </c>
      <c r="D7601" s="560">
        <f t="shared" si="710"/>
        <v>11</v>
      </c>
      <c r="E7601" s="560">
        <f t="shared" si="711"/>
        <v>13</v>
      </c>
      <c r="F7601" s="560">
        <f t="shared" si="712"/>
        <v>16</v>
      </c>
      <c r="G7601" s="595">
        <f t="shared" si="713"/>
        <v>4</v>
      </c>
      <c r="H7601" s="590">
        <f>CHOOSE('Output Sheet'!$B$4,'8760 Data'!J7601,'8760 Data'!K7601,'8760 Data'!L7601,'8760 Data'!M7601,'8760 Data'!N7601,'8760 Data'!O7601,'8760 Data'!P7601,'8760 Data'!Q7601,'8760 Data'!R7601,'8760 Data'!S7601,'8760 Data'!T7601,'8760 Data'!U7601)</f>
        <v>0</v>
      </c>
      <c r="I7601" s="591" t="e">
        <f>H7601/'Output Sheet'!$B$8</f>
        <v>#DIV/0!</v>
      </c>
      <c r="J7601" s="596"/>
      <c r="K7601" s="560"/>
      <c r="L7601" s="560"/>
      <c r="M7601" s="560"/>
      <c r="N7601" s="560"/>
      <c r="O7601" s="560"/>
      <c r="P7601" s="560"/>
      <c r="Q7601" s="560"/>
      <c r="R7601" s="560"/>
      <c r="S7601" s="560"/>
      <c r="T7601" s="560"/>
      <c r="U7601" s="560"/>
    </row>
    <row r="7602" spans="1:21">
      <c r="A7602" s="593">
        <f t="shared" si="708"/>
        <v>41591</v>
      </c>
      <c r="B7602" s="594">
        <v>41591.708773090279</v>
      </c>
      <c r="C7602" s="560">
        <f t="shared" si="709"/>
        <v>2013</v>
      </c>
      <c r="D7602" s="560">
        <f t="shared" si="710"/>
        <v>11</v>
      </c>
      <c r="E7602" s="560">
        <f t="shared" si="711"/>
        <v>13</v>
      </c>
      <c r="F7602" s="560">
        <f t="shared" si="712"/>
        <v>17</v>
      </c>
      <c r="G7602" s="595">
        <f t="shared" si="713"/>
        <v>4</v>
      </c>
      <c r="H7602" s="590">
        <f>CHOOSE('Output Sheet'!$B$4,'8760 Data'!J7602,'8760 Data'!K7602,'8760 Data'!L7602,'8760 Data'!M7602,'8760 Data'!N7602,'8760 Data'!O7602,'8760 Data'!P7602,'8760 Data'!Q7602,'8760 Data'!R7602,'8760 Data'!S7602,'8760 Data'!T7602,'8760 Data'!U7602)</f>
        <v>0</v>
      </c>
      <c r="I7602" s="591" t="e">
        <f>H7602/'Output Sheet'!$B$8</f>
        <v>#DIV/0!</v>
      </c>
      <c r="J7602" s="596"/>
      <c r="K7602" s="560"/>
      <c r="L7602" s="560"/>
      <c r="M7602" s="560"/>
      <c r="N7602" s="560"/>
      <c r="O7602" s="560"/>
      <c r="P7602" s="560"/>
      <c r="Q7602" s="560"/>
      <c r="R7602" s="560"/>
      <c r="S7602" s="560"/>
      <c r="T7602" s="560"/>
      <c r="U7602" s="560"/>
    </row>
    <row r="7603" spans="1:21">
      <c r="A7603" s="593">
        <f t="shared" si="708"/>
        <v>41591</v>
      </c>
      <c r="B7603" s="594">
        <v>41591.750439814816</v>
      </c>
      <c r="C7603" s="560">
        <f t="shared" si="709"/>
        <v>2013</v>
      </c>
      <c r="D7603" s="560">
        <f t="shared" si="710"/>
        <v>11</v>
      </c>
      <c r="E7603" s="560">
        <f t="shared" si="711"/>
        <v>13</v>
      </c>
      <c r="F7603" s="560">
        <f t="shared" si="712"/>
        <v>18</v>
      </c>
      <c r="G7603" s="595">
        <f t="shared" si="713"/>
        <v>4</v>
      </c>
      <c r="H7603" s="590">
        <f>CHOOSE('Output Sheet'!$B$4,'8760 Data'!J7603,'8760 Data'!K7603,'8760 Data'!L7603,'8760 Data'!M7603,'8760 Data'!N7603,'8760 Data'!O7603,'8760 Data'!P7603,'8760 Data'!Q7603,'8760 Data'!R7603,'8760 Data'!S7603,'8760 Data'!T7603,'8760 Data'!U7603)</f>
        <v>0</v>
      </c>
      <c r="I7603" s="591" t="e">
        <f>H7603/'Output Sheet'!$B$8</f>
        <v>#DIV/0!</v>
      </c>
      <c r="J7603" s="596"/>
      <c r="K7603" s="560"/>
      <c r="L7603" s="560"/>
      <c r="M7603" s="560"/>
      <c r="N7603" s="560"/>
      <c r="O7603" s="560"/>
      <c r="P7603" s="560"/>
      <c r="Q7603" s="560"/>
      <c r="R7603" s="560"/>
      <c r="S7603" s="560"/>
      <c r="T7603" s="560"/>
      <c r="U7603" s="560"/>
    </row>
    <row r="7604" spans="1:21">
      <c r="A7604" s="593">
        <f t="shared" si="708"/>
        <v>41591</v>
      </c>
      <c r="B7604" s="594">
        <v>41591.792106539353</v>
      </c>
      <c r="C7604" s="560">
        <f t="shared" si="709"/>
        <v>2013</v>
      </c>
      <c r="D7604" s="560">
        <f t="shared" si="710"/>
        <v>11</v>
      </c>
      <c r="E7604" s="560">
        <f t="shared" si="711"/>
        <v>13</v>
      </c>
      <c r="F7604" s="560">
        <f t="shared" si="712"/>
        <v>19</v>
      </c>
      <c r="G7604" s="595">
        <f t="shared" si="713"/>
        <v>4</v>
      </c>
      <c r="H7604" s="590">
        <f>CHOOSE('Output Sheet'!$B$4,'8760 Data'!J7604,'8760 Data'!K7604,'8760 Data'!L7604,'8760 Data'!M7604,'8760 Data'!N7604,'8760 Data'!O7604,'8760 Data'!P7604,'8760 Data'!Q7604,'8760 Data'!R7604,'8760 Data'!S7604,'8760 Data'!T7604,'8760 Data'!U7604)</f>
        <v>0</v>
      </c>
      <c r="I7604" s="591" t="e">
        <f>H7604/'Output Sheet'!$B$8</f>
        <v>#DIV/0!</v>
      </c>
      <c r="J7604" s="596"/>
      <c r="K7604" s="560"/>
      <c r="L7604" s="560"/>
      <c r="M7604" s="560"/>
      <c r="N7604" s="560"/>
      <c r="O7604" s="560"/>
      <c r="P7604" s="560"/>
      <c r="Q7604" s="560"/>
      <c r="R7604" s="560"/>
      <c r="S7604" s="560"/>
      <c r="T7604" s="560"/>
      <c r="U7604" s="560"/>
    </row>
    <row r="7605" spans="1:21">
      <c r="A7605" s="593">
        <f t="shared" si="708"/>
        <v>41591</v>
      </c>
      <c r="B7605" s="594">
        <v>41591.83377326389</v>
      </c>
      <c r="C7605" s="560">
        <f t="shared" si="709"/>
        <v>2013</v>
      </c>
      <c r="D7605" s="560">
        <f t="shared" si="710"/>
        <v>11</v>
      </c>
      <c r="E7605" s="560">
        <f t="shared" si="711"/>
        <v>13</v>
      </c>
      <c r="F7605" s="560">
        <f t="shared" si="712"/>
        <v>20</v>
      </c>
      <c r="G7605" s="595">
        <f t="shared" si="713"/>
        <v>4</v>
      </c>
      <c r="H7605" s="590">
        <f>CHOOSE('Output Sheet'!$B$4,'8760 Data'!J7605,'8760 Data'!K7605,'8760 Data'!L7605,'8760 Data'!M7605,'8760 Data'!N7605,'8760 Data'!O7605,'8760 Data'!P7605,'8760 Data'!Q7605,'8760 Data'!R7605,'8760 Data'!S7605,'8760 Data'!T7605,'8760 Data'!U7605)</f>
        <v>0</v>
      </c>
      <c r="I7605" s="591" t="e">
        <f>H7605/'Output Sheet'!$B$8</f>
        <v>#DIV/0!</v>
      </c>
      <c r="J7605" s="596"/>
      <c r="K7605" s="560"/>
      <c r="L7605" s="560"/>
      <c r="M7605" s="560"/>
      <c r="N7605" s="560"/>
      <c r="O7605" s="560"/>
      <c r="P7605" s="560"/>
      <c r="Q7605" s="560"/>
      <c r="R7605" s="560"/>
      <c r="S7605" s="560"/>
      <c r="T7605" s="560"/>
      <c r="U7605" s="560"/>
    </row>
    <row r="7606" spans="1:21">
      <c r="A7606" s="593">
        <f t="shared" si="708"/>
        <v>41591</v>
      </c>
      <c r="B7606" s="594">
        <v>41591.875439988427</v>
      </c>
      <c r="C7606" s="560">
        <f t="shared" si="709"/>
        <v>2013</v>
      </c>
      <c r="D7606" s="560">
        <f t="shared" si="710"/>
        <v>11</v>
      </c>
      <c r="E7606" s="560">
        <f t="shared" si="711"/>
        <v>13</v>
      </c>
      <c r="F7606" s="560">
        <f t="shared" si="712"/>
        <v>21</v>
      </c>
      <c r="G7606" s="595">
        <f t="shared" si="713"/>
        <v>4</v>
      </c>
      <c r="H7606" s="590">
        <f>CHOOSE('Output Sheet'!$B$4,'8760 Data'!J7606,'8760 Data'!K7606,'8760 Data'!L7606,'8760 Data'!M7606,'8760 Data'!N7606,'8760 Data'!O7606,'8760 Data'!P7606,'8760 Data'!Q7606,'8760 Data'!R7606,'8760 Data'!S7606,'8760 Data'!T7606,'8760 Data'!U7606)</f>
        <v>0</v>
      </c>
      <c r="I7606" s="591" t="e">
        <f>H7606/'Output Sheet'!$B$8</f>
        <v>#DIV/0!</v>
      </c>
      <c r="J7606" s="596"/>
      <c r="K7606" s="560"/>
      <c r="L7606" s="560"/>
      <c r="M7606" s="560"/>
      <c r="N7606" s="560"/>
      <c r="O7606" s="560"/>
      <c r="P7606" s="560"/>
      <c r="Q7606" s="560"/>
      <c r="R7606" s="560"/>
      <c r="S7606" s="560"/>
      <c r="T7606" s="560"/>
      <c r="U7606" s="560"/>
    </row>
    <row r="7607" spans="1:21">
      <c r="A7607" s="593">
        <f t="shared" si="708"/>
        <v>41591</v>
      </c>
      <c r="B7607" s="594">
        <v>41591.917106712965</v>
      </c>
      <c r="C7607" s="560">
        <f t="shared" si="709"/>
        <v>2013</v>
      </c>
      <c r="D7607" s="560">
        <f t="shared" si="710"/>
        <v>11</v>
      </c>
      <c r="E7607" s="560">
        <f t="shared" si="711"/>
        <v>13</v>
      </c>
      <c r="F7607" s="560">
        <f t="shared" si="712"/>
        <v>22</v>
      </c>
      <c r="G7607" s="595">
        <f t="shared" si="713"/>
        <v>4</v>
      </c>
      <c r="H7607" s="590">
        <f>CHOOSE('Output Sheet'!$B$4,'8760 Data'!J7607,'8760 Data'!K7607,'8760 Data'!L7607,'8760 Data'!M7607,'8760 Data'!N7607,'8760 Data'!O7607,'8760 Data'!P7607,'8760 Data'!Q7607,'8760 Data'!R7607,'8760 Data'!S7607,'8760 Data'!T7607,'8760 Data'!U7607)</f>
        <v>0</v>
      </c>
      <c r="I7607" s="591" t="e">
        <f>H7607/'Output Sheet'!$B$8</f>
        <v>#DIV/0!</v>
      </c>
      <c r="J7607" s="596"/>
      <c r="K7607" s="560"/>
      <c r="L7607" s="560"/>
      <c r="M7607" s="560"/>
      <c r="N7607" s="560"/>
      <c r="O7607" s="560"/>
      <c r="P7607" s="560"/>
      <c r="Q7607" s="560"/>
      <c r="R7607" s="560"/>
      <c r="S7607" s="560"/>
      <c r="T7607" s="560"/>
      <c r="U7607" s="560"/>
    </row>
    <row r="7608" spans="1:21">
      <c r="A7608" s="593">
        <f t="shared" si="708"/>
        <v>41591</v>
      </c>
      <c r="B7608" s="594">
        <v>41591.958773437502</v>
      </c>
      <c r="C7608" s="560">
        <f t="shared" si="709"/>
        <v>2013</v>
      </c>
      <c r="D7608" s="560">
        <f t="shared" si="710"/>
        <v>11</v>
      </c>
      <c r="E7608" s="560">
        <f t="shared" si="711"/>
        <v>13</v>
      </c>
      <c r="F7608" s="560">
        <f t="shared" si="712"/>
        <v>23</v>
      </c>
      <c r="G7608" s="595">
        <f t="shared" si="713"/>
        <v>4</v>
      </c>
      <c r="H7608" s="590">
        <f>CHOOSE('Output Sheet'!$B$4,'8760 Data'!J7608,'8760 Data'!K7608,'8760 Data'!L7608,'8760 Data'!M7608,'8760 Data'!N7608,'8760 Data'!O7608,'8760 Data'!P7608,'8760 Data'!Q7608,'8760 Data'!R7608,'8760 Data'!S7608,'8760 Data'!T7608,'8760 Data'!U7608)</f>
        <v>0</v>
      </c>
      <c r="I7608" s="591" t="e">
        <f>H7608/'Output Sheet'!$B$8</f>
        <v>#DIV/0!</v>
      </c>
      <c r="J7608" s="596"/>
      <c r="K7608" s="560"/>
      <c r="L7608" s="560"/>
      <c r="M7608" s="560"/>
      <c r="N7608" s="560"/>
      <c r="O7608" s="560"/>
      <c r="P7608" s="560"/>
      <c r="Q7608" s="560"/>
      <c r="R7608" s="560"/>
      <c r="S7608" s="560"/>
      <c r="T7608" s="560"/>
      <c r="U7608" s="560"/>
    </row>
    <row r="7609" spans="1:21">
      <c r="A7609" s="593">
        <f t="shared" si="708"/>
        <v>41592</v>
      </c>
      <c r="B7609" s="594">
        <v>41592.000440162039</v>
      </c>
      <c r="C7609" s="560">
        <f t="shared" si="709"/>
        <v>2013</v>
      </c>
      <c r="D7609" s="560">
        <f t="shared" si="710"/>
        <v>11</v>
      </c>
      <c r="E7609" s="560">
        <f t="shared" si="711"/>
        <v>14</v>
      </c>
      <c r="F7609" s="560">
        <f t="shared" si="712"/>
        <v>24</v>
      </c>
      <c r="G7609" s="595">
        <f t="shared" si="713"/>
        <v>5</v>
      </c>
      <c r="H7609" s="590">
        <f>CHOOSE('Output Sheet'!$B$4,'8760 Data'!J7609,'8760 Data'!K7609,'8760 Data'!L7609,'8760 Data'!M7609,'8760 Data'!N7609,'8760 Data'!O7609,'8760 Data'!P7609,'8760 Data'!Q7609,'8760 Data'!R7609,'8760 Data'!S7609,'8760 Data'!T7609,'8760 Data'!U7609)</f>
        <v>0</v>
      </c>
      <c r="I7609" s="591" t="e">
        <f>H7609/'Output Sheet'!$B$8</f>
        <v>#DIV/0!</v>
      </c>
      <c r="J7609" s="596"/>
      <c r="K7609" s="560"/>
      <c r="L7609" s="560"/>
      <c r="M7609" s="560"/>
      <c r="N7609" s="560"/>
      <c r="O7609" s="560"/>
      <c r="P7609" s="560"/>
      <c r="Q7609" s="560"/>
      <c r="R7609" s="560"/>
      <c r="S7609" s="560"/>
      <c r="T7609" s="560"/>
      <c r="U7609" s="560"/>
    </row>
    <row r="7610" spans="1:21">
      <c r="A7610" s="593">
        <f t="shared" si="708"/>
        <v>41592</v>
      </c>
      <c r="B7610" s="594">
        <v>41592.042106886576</v>
      </c>
      <c r="C7610" s="560">
        <f t="shared" si="709"/>
        <v>2013</v>
      </c>
      <c r="D7610" s="560">
        <f t="shared" si="710"/>
        <v>11</v>
      </c>
      <c r="E7610" s="560">
        <f t="shared" si="711"/>
        <v>14</v>
      </c>
      <c r="F7610" s="560">
        <f t="shared" si="712"/>
        <v>1</v>
      </c>
      <c r="G7610" s="595">
        <f t="shared" si="713"/>
        <v>5</v>
      </c>
      <c r="H7610" s="590">
        <f>CHOOSE('Output Sheet'!$B$4,'8760 Data'!J7610,'8760 Data'!K7610,'8760 Data'!L7610,'8760 Data'!M7610,'8760 Data'!N7610,'8760 Data'!O7610,'8760 Data'!P7610,'8760 Data'!Q7610,'8760 Data'!R7610,'8760 Data'!S7610,'8760 Data'!T7610,'8760 Data'!U7610)</f>
        <v>0</v>
      </c>
      <c r="I7610" s="591" t="e">
        <f>H7610/'Output Sheet'!$B$8</f>
        <v>#DIV/0!</v>
      </c>
      <c r="J7610" s="596"/>
      <c r="K7610" s="560"/>
      <c r="L7610" s="560"/>
      <c r="M7610" s="560"/>
      <c r="N7610" s="560"/>
      <c r="O7610" s="560"/>
      <c r="P7610" s="560"/>
      <c r="Q7610" s="560"/>
      <c r="R7610" s="560"/>
      <c r="S7610" s="560"/>
      <c r="T7610" s="560"/>
      <c r="U7610" s="560"/>
    </row>
    <row r="7611" spans="1:21">
      <c r="A7611" s="593">
        <f t="shared" si="708"/>
        <v>41592</v>
      </c>
      <c r="B7611" s="594">
        <v>41592.083773611113</v>
      </c>
      <c r="C7611" s="560">
        <f t="shared" si="709"/>
        <v>2013</v>
      </c>
      <c r="D7611" s="560">
        <f t="shared" si="710"/>
        <v>11</v>
      </c>
      <c r="E7611" s="560">
        <f t="shared" si="711"/>
        <v>14</v>
      </c>
      <c r="F7611" s="560">
        <f t="shared" si="712"/>
        <v>2</v>
      </c>
      <c r="G7611" s="595">
        <f t="shared" si="713"/>
        <v>5</v>
      </c>
      <c r="H7611" s="590">
        <f>CHOOSE('Output Sheet'!$B$4,'8760 Data'!J7611,'8760 Data'!K7611,'8760 Data'!L7611,'8760 Data'!M7611,'8760 Data'!N7611,'8760 Data'!O7611,'8760 Data'!P7611,'8760 Data'!Q7611,'8760 Data'!R7611,'8760 Data'!S7611,'8760 Data'!T7611,'8760 Data'!U7611)</f>
        <v>0</v>
      </c>
      <c r="I7611" s="591" t="e">
        <f>H7611/'Output Sheet'!$B$8</f>
        <v>#DIV/0!</v>
      </c>
      <c r="J7611" s="596"/>
      <c r="K7611" s="560"/>
      <c r="L7611" s="560"/>
      <c r="M7611" s="560"/>
      <c r="N7611" s="560"/>
      <c r="O7611" s="560"/>
      <c r="P7611" s="560"/>
      <c r="Q7611" s="560"/>
      <c r="R7611" s="560"/>
      <c r="S7611" s="560"/>
      <c r="T7611" s="560"/>
      <c r="U7611" s="560"/>
    </row>
    <row r="7612" spans="1:21">
      <c r="A7612" s="593">
        <f t="shared" si="708"/>
        <v>41592</v>
      </c>
      <c r="B7612" s="594">
        <v>41592.125440335651</v>
      </c>
      <c r="C7612" s="560">
        <f t="shared" si="709"/>
        <v>2013</v>
      </c>
      <c r="D7612" s="560">
        <f t="shared" si="710"/>
        <v>11</v>
      </c>
      <c r="E7612" s="560">
        <f t="shared" si="711"/>
        <v>14</v>
      </c>
      <c r="F7612" s="560">
        <f t="shared" si="712"/>
        <v>3</v>
      </c>
      <c r="G7612" s="595">
        <f t="shared" si="713"/>
        <v>5</v>
      </c>
      <c r="H7612" s="590">
        <f>CHOOSE('Output Sheet'!$B$4,'8760 Data'!J7612,'8760 Data'!K7612,'8760 Data'!L7612,'8760 Data'!M7612,'8760 Data'!N7612,'8760 Data'!O7612,'8760 Data'!P7612,'8760 Data'!Q7612,'8760 Data'!R7612,'8760 Data'!S7612,'8760 Data'!T7612,'8760 Data'!U7612)</f>
        <v>0</v>
      </c>
      <c r="I7612" s="591" t="e">
        <f>H7612/'Output Sheet'!$B$8</f>
        <v>#DIV/0!</v>
      </c>
      <c r="J7612" s="596"/>
      <c r="K7612" s="560"/>
      <c r="L7612" s="560"/>
      <c r="M7612" s="560"/>
      <c r="N7612" s="560"/>
      <c r="O7612" s="560"/>
      <c r="P7612" s="560"/>
      <c r="Q7612" s="560"/>
      <c r="R7612" s="560"/>
      <c r="S7612" s="560"/>
      <c r="T7612" s="560"/>
      <c r="U7612" s="560"/>
    </row>
    <row r="7613" spans="1:21">
      <c r="A7613" s="593">
        <f t="shared" si="708"/>
        <v>41592</v>
      </c>
      <c r="B7613" s="594">
        <v>41592.167107060188</v>
      </c>
      <c r="C7613" s="560">
        <f t="shared" si="709"/>
        <v>2013</v>
      </c>
      <c r="D7613" s="560">
        <f t="shared" si="710"/>
        <v>11</v>
      </c>
      <c r="E7613" s="560">
        <f t="shared" si="711"/>
        <v>14</v>
      </c>
      <c r="F7613" s="560">
        <f t="shared" si="712"/>
        <v>4</v>
      </c>
      <c r="G7613" s="595">
        <f t="shared" si="713"/>
        <v>5</v>
      </c>
      <c r="H7613" s="590">
        <f>CHOOSE('Output Sheet'!$B$4,'8760 Data'!J7613,'8760 Data'!K7613,'8760 Data'!L7613,'8760 Data'!M7613,'8760 Data'!N7613,'8760 Data'!O7613,'8760 Data'!P7613,'8760 Data'!Q7613,'8760 Data'!R7613,'8760 Data'!S7613,'8760 Data'!T7613,'8760 Data'!U7613)</f>
        <v>0</v>
      </c>
      <c r="I7613" s="591" t="e">
        <f>H7613/'Output Sheet'!$B$8</f>
        <v>#DIV/0!</v>
      </c>
      <c r="J7613" s="596"/>
      <c r="K7613" s="560"/>
      <c r="L7613" s="560"/>
      <c r="M7613" s="560"/>
      <c r="N7613" s="560"/>
      <c r="O7613" s="560"/>
      <c r="P7613" s="560"/>
      <c r="Q7613" s="560"/>
      <c r="R7613" s="560"/>
      <c r="S7613" s="560"/>
      <c r="T7613" s="560"/>
      <c r="U7613" s="560"/>
    </row>
    <row r="7614" spans="1:21">
      <c r="A7614" s="593">
        <f t="shared" si="708"/>
        <v>41592</v>
      </c>
      <c r="B7614" s="594">
        <v>41592.208773784725</v>
      </c>
      <c r="C7614" s="560">
        <f t="shared" si="709"/>
        <v>2013</v>
      </c>
      <c r="D7614" s="560">
        <f t="shared" si="710"/>
        <v>11</v>
      </c>
      <c r="E7614" s="560">
        <f t="shared" si="711"/>
        <v>14</v>
      </c>
      <c r="F7614" s="560">
        <f t="shared" si="712"/>
        <v>5</v>
      </c>
      <c r="G7614" s="595">
        <f t="shared" si="713"/>
        <v>5</v>
      </c>
      <c r="H7614" s="590">
        <f>CHOOSE('Output Sheet'!$B$4,'8760 Data'!J7614,'8760 Data'!K7614,'8760 Data'!L7614,'8760 Data'!M7614,'8760 Data'!N7614,'8760 Data'!O7614,'8760 Data'!P7614,'8760 Data'!Q7614,'8760 Data'!R7614,'8760 Data'!S7614,'8760 Data'!T7614,'8760 Data'!U7614)</f>
        <v>0</v>
      </c>
      <c r="I7614" s="591" t="e">
        <f>H7614/'Output Sheet'!$B$8</f>
        <v>#DIV/0!</v>
      </c>
      <c r="J7614" s="596"/>
      <c r="K7614" s="560"/>
      <c r="L7614" s="560"/>
      <c r="M7614" s="560"/>
      <c r="N7614" s="560"/>
      <c r="O7614" s="560"/>
      <c r="P7614" s="560"/>
      <c r="Q7614" s="560"/>
      <c r="R7614" s="560"/>
      <c r="S7614" s="560"/>
      <c r="T7614" s="560"/>
      <c r="U7614" s="560"/>
    </row>
    <row r="7615" spans="1:21">
      <c r="A7615" s="593">
        <f t="shared" si="708"/>
        <v>41592</v>
      </c>
      <c r="B7615" s="594">
        <v>41592.250440509262</v>
      </c>
      <c r="C7615" s="560">
        <f t="shared" si="709"/>
        <v>2013</v>
      </c>
      <c r="D7615" s="560">
        <f t="shared" si="710"/>
        <v>11</v>
      </c>
      <c r="E7615" s="560">
        <f t="shared" si="711"/>
        <v>14</v>
      </c>
      <c r="F7615" s="560">
        <f t="shared" si="712"/>
        <v>6</v>
      </c>
      <c r="G7615" s="595">
        <f t="shared" si="713"/>
        <v>5</v>
      </c>
      <c r="H7615" s="590">
        <f>CHOOSE('Output Sheet'!$B$4,'8760 Data'!J7615,'8760 Data'!K7615,'8760 Data'!L7615,'8760 Data'!M7615,'8760 Data'!N7615,'8760 Data'!O7615,'8760 Data'!P7615,'8760 Data'!Q7615,'8760 Data'!R7615,'8760 Data'!S7615,'8760 Data'!T7615,'8760 Data'!U7615)</f>
        <v>0</v>
      </c>
      <c r="I7615" s="591" t="e">
        <f>H7615/'Output Sheet'!$B$8</f>
        <v>#DIV/0!</v>
      </c>
      <c r="J7615" s="596"/>
      <c r="K7615" s="560"/>
      <c r="L7615" s="560"/>
      <c r="M7615" s="560"/>
      <c r="N7615" s="560"/>
      <c r="O7615" s="560"/>
      <c r="P7615" s="560"/>
      <c r="Q7615" s="560"/>
      <c r="R7615" s="560"/>
      <c r="S7615" s="560"/>
      <c r="T7615" s="560"/>
      <c r="U7615" s="560"/>
    </row>
    <row r="7616" spans="1:21">
      <c r="A7616" s="593">
        <f t="shared" si="708"/>
        <v>41592</v>
      </c>
      <c r="B7616" s="594">
        <v>41592.292107233799</v>
      </c>
      <c r="C7616" s="560">
        <f t="shared" si="709"/>
        <v>2013</v>
      </c>
      <c r="D7616" s="560">
        <f t="shared" si="710"/>
        <v>11</v>
      </c>
      <c r="E7616" s="560">
        <f t="shared" si="711"/>
        <v>14</v>
      </c>
      <c r="F7616" s="560">
        <f t="shared" si="712"/>
        <v>7</v>
      </c>
      <c r="G7616" s="595">
        <f t="shared" si="713"/>
        <v>5</v>
      </c>
      <c r="H7616" s="590">
        <f>CHOOSE('Output Sheet'!$B$4,'8760 Data'!J7616,'8760 Data'!K7616,'8760 Data'!L7616,'8760 Data'!M7616,'8760 Data'!N7616,'8760 Data'!O7616,'8760 Data'!P7616,'8760 Data'!Q7616,'8760 Data'!R7616,'8760 Data'!S7616,'8760 Data'!T7616,'8760 Data'!U7616)</f>
        <v>0</v>
      </c>
      <c r="I7616" s="591" t="e">
        <f>H7616/'Output Sheet'!$B$8</f>
        <v>#DIV/0!</v>
      </c>
      <c r="J7616" s="596"/>
      <c r="K7616" s="560"/>
      <c r="L7616" s="560"/>
      <c r="M7616" s="560"/>
      <c r="N7616" s="560"/>
      <c r="O7616" s="560"/>
      <c r="P7616" s="560"/>
      <c r="Q7616" s="560"/>
      <c r="R7616" s="560"/>
      <c r="S7616" s="560"/>
      <c r="T7616" s="560"/>
      <c r="U7616" s="560"/>
    </row>
    <row r="7617" spans="1:21">
      <c r="A7617" s="593">
        <f t="shared" si="708"/>
        <v>41592</v>
      </c>
      <c r="B7617" s="594">
        <v>41592.333773958337</v>
      </c>
      <c r="C7617" s="560">
        <f t="shared" si="709"/>
        <v>2013</v>
      </c>
      <c r="D7617" s="560">
        <f t="shared" si="710"/>
        <v>11</v>
      </c>
      <c r="E7617" s="560">
        <f t="shared" si="711"/>
        <v>14</v>
      </c>
      <c r="F7617" s="560">
        <f t="shared" si="712"/>
        <v>8</v>
      </c>
      <c r="G7617" s="595">
        <f t="shared" si="713"/>
        <v>5</v>
      </c>
      <c r="H7617" s="590">
        <f>CHOOSE('Output Sheet'!$B$4,'8760 Data'!J7617,'8760 Data'!K7617,'8760 Data'!L7617,'8760 Data'!M7617,'8760 Data'!N7617,'8760 Data'!O7617,'8760 Data'!P7617,'8760 Data'!Q7617,'8760 Data'!R7617,'8760 Data'!S7617,'8760 Data'!T7617,'8760 Data'!U7617)</f>
        <v>0</v>
      </c>
      <c r="I7617" s="591" t="e">
        <f>H7617/'Output Sheet'!$B$8</f>
        <v>#DIV/0!</v>
      </c>
      <c r="J7617" s="596"/>
      <c r="K7617" s="560"/>
      <c r="L7617" s="560"/>
      <c r="M7617" s="560"/>
      <c r="N7617" s="560"/>
      <c r="O7617" s="560"/>
      <c r="P7617" s="560"/>
      <c r="Q7617" s="560"/>
      <c r="R7617" s="560"/>
      <c r="S7617" s="560"/>
      <c r="T7617" s="560"/>
      <c r="U7617" s="560"/>
    </row>
    <row r="7618" spans="1:21">
      <c r="A7618" s="593">
        <f t="shared" si="708"/>
        <v>41592</v>
      </c>
      <c r="B7618" s="594">
        <v>41592.375440682874</v>
      </c>
      <c r="C7618" s="560">
        <f t="shared" si="709"/>
        <v>2013</v>
      </c>
      <c r="D7618" s="560">
        <f t="shared" si="710"/>
        <v>11</v>
      </c>
      <c r="E7618" s="560">
        <f t="shared" si="711"/>
        <v>14</v>
      </c>
      <c r="F7618" s="560">
        <f t="shared" si="712"/>
        <v>9</v>
      </c>
      <c r="G7618" s="595">
        <f t="shared" si="713"/>
        <v>5</v>
      </c>
      <c r="H7618" s="590">
        <f>CHOOSE('Output Sheet'!$B$4,'8760 Data'!J7618,'8760 Data'!K7618,'8760 Data'!L7618,'8760 Data'!M7618,'8760 Data'!N7618,'8760 Data'!O7618,'8760 Data'!P7618,'8760 Data'!Q7618,'8760 Data'!R7618,'8760 Data'!S7618,'8760 Data'!T7618,'8760 Data'!U7618)</f>
        <v>0</v>
      </c>
      <c r="I7618" s="591" t="e">
        <f>H7618/'Output Sheet'!$B$8</f>
        <v>#DIV/0!</v>
      </c>
      <c r="J7618" s="596"/>
      <c r="K7618" s="560"/>
      <c r="L7618" s="560"/>
      <c r="M7618" s="560"/>
      <c r="N7618" s="560"/>
      <c r="O7618" s="560"/>
      <c r="P7618" s="560"/>
      <c r="Q7618" s="560"/>
      <c r="R7618" s="560"/>
      <c r="S7618" s="560"/>
      <c r="T7618" s="560"/>
      <c r="U7618" s="560"/>
    </row>
    <row r="7619" spans="1:21">
      <c r="A7619" s="593">
        <f t="shared" ref="A7619:A7682" si="714">DATE(C7619,D7619,E7619)</f>
        <v>41592</v>
      </c>
      <c r="B7619" s="594">
        <v>41592.417107407404</v>
      </c>
      <c r="C7619" s="560">
        <f t="shared" ref="C7619:C7682" si="715">YEAR(B7619)</f>
        <v>2013</v>
      </c>
      <c r="D7619" s="560">
        <f t="shared" ref="D7619:D7682" si="716">MONTH(B7619)</f>
        <v>11</v>
      </c>
      <c r="E7619" s="560">
        <f t="shared" ref="E7619:E7682" si="717">DAY(B7619)</f>
        <v>14</v>
      </c>
      <c r="F7619" s="560">
        <f t="shared" ref="F7619:F7682" si="718">IF(HOUR(B7619)&lt;&gt;0,HOUR(B7619),24)</f>
        <v>10</v>
      </c>
      <c r="G7619" s="595">
        <f t="shared" ref="G7619:G7682" si="719">WEEKDAY(B7619,1)</f>
        <v>5</v>
      </c>
      <c r="H7619" s="590">
        <f>CHOOSE('Output Sheet'!$B$4,'8760 Data'!J7619,'8760 Data'!K7619,'8760 Data'!L7619,'8760 Data'!M7619,'8760 Data'!N7619,'8760 Data'!O7619,'8760 Data'!P7619,'8760 Data'!Q7619,'8760 Data'!R7619,'8760 Data'!S7619,'8760 Data'!T7619,'8760 Data'!U7619)</f>
        <v>0</v>
      </c>
      <c r="I7619" s="591" t="e">
        <f>H7619/'Output Sheet'!$B$8</f>
        <v>#DIV/0!</v>
      </c>
      <c r="J7619" s="596"/>
      <c r="K7619" s="560"/>
      <c r="L7619" s="560"/>
      <c r="M7619" s="560"/>
      <c r="N7619" s="560"/>
      <c r="O7619" s="560"/>
      <c r="P7619" s="560"/>
      <c r="Q7619" s="560"/>
      <c r="R7619" s="560"/>
      <c r="S7619" s="560"/>
      <c r="T7619" s="560"/>
      <c r="U7619" s="560"/>
    </row>
    <row r="7620" spans="1:21">
      <c r="A7620" s="593">
        <f t="shared" si="714"/>
        <v>41592</v>
      </c>
      <c r="B7620" s="594">
        <v>41592.458774131941</v>
      </c>
      <c r="C7620" s="560">
        <f t="shared" si="715"/>
        <v>2013</v>
      </c>
      <c r="D7620" s="560">
        <f t="shared" si="716"/>
        <v>11</v>
      </c>
      <c r="E7620" s="560">
        <f t="shared" si="717"/>
        <v>14</v>
      </c>
      <c r="F7620" s="560">
        <f t="shared" si="718"/>
        <v>11</v>
      </c>
      <c r="G7620" s="595">
        <f t="shared" si="719"/>
        <v>5</v>
      </c>
      <c r="H7620" s="590">
        <f>CHOOSE('Output Sheet'!$B$4,'8760 Data'!J7620,'8760 Data'!K7620,'8760 Data'!L7620,'8760 Data'!M7620,'8760 Data'!N7620,'8760 Data'!O7620,'8760 Data'!P7620,'8760 Data'!Q7620,'8760 Data'!R7620,'8760 Data'!S7620,'8760 Data'!T7620,'8760 Data'!U7620)</f>
        <v>0</v>
      </c>
      <c r="I7620" s="591" t="e">
        <f>H7620/'Output Sheet'!$B$8</f>
        <v>#DIV/0!</v>
      </c>
      <c r="J7620" s="596"/>
      <c r="K7620" s="560"/>
      <c r="L7620" s="560"/>
      <c r="M7620" s="560"/>
      <c r="N7620" s="560"/>
      <c r="O7620" s="560"/>
      <c r="P7620" s="560"/>
      <c r="Q7620" s="560"/>
      <c r="R7620" s="560"/>
      <c r="S7620" s="560"/>
      <c r="T7620" s="560"/>
      <c r="U7620" s="560"/>
    </row>
    <row r="7621" spans="1:21">
      <c r="A7621" s="593">
        <f t="shared" si="714"/>
        <v>41592</v>
      </c>
      <c r="B7621" s="594">
        <v>41592.500440856478</v>
      </c>
      <c r="C7621" s="560">
        <f t="shared" si="715"/>
        <v>2013</v>
      </c>
      <c r="D7621" s="560">
        <f t="shared" si="716"/>
        <v>11</v>
      </c>
      <c r="E7621" s="560">
        <f t="shared" si="717"/>
        <v>14</v>
      </c>
      <c r="F7621" s="560">
        <f t="shared" si="718"/>
        <v>12</v>
      </c>
      <c r="G7621" s="595">
        <f t="shared" si="719"/>
        <v>5</v>
      </c>
      <c r="H7621" s="590">
        <f>CHOOSE('Output Sheet'!$B$4,'8760 Data'!J7621,'8760 Data'!K7621,'8760 Data'!L7621,'8760 Data'!M7621,'8760 Data'!N7621,'8760 Data'!O7621,'8760 Data'!P7621,'8760 Data'!Q7621,'8760 Data'!R7621,'8760 Data'!S7621,'8760 Data'!T7621,'8760 Data'!U7621)</f>
        <v>0</v>
      </c>
      <c r="I7621" s="591" t="e">
        <f>H7621/'Output Sheet'!$B$8</f>
        <v>#DIV/0!</v>
      </c>
      <c r="J7621" s="596"/>
      <c r="K7621" s="560"/>
      <c r="L7621" s="560"/>
      <c r="M7621" s="560"/>
      <c r="N7621" s="560"/>
      <c r="O7621" s="560"/>
      <c r="P7621" s="560"/>
      <c r="Q7621" s="560"/>
      <c r="R7621" s="560"/>
      <c r="S7621" s="560"/>
      <c r="T7621" s="560"/>
      <c r="U7621" s="560"/>
    </row>
    <row r="7622" spans="1:21">
      <c r="A7622" s="593">
        <f t="shared" si="714"/>
        <v>41592</v>
      </c>
      <c r="B7622" s="594">
        <v>41592.542107581015</v>
      </c>
      <c r="C7622" s="560">
        <f t="shared" si="715"/>
        <v>2013</v>
      </c>
      <c r="D7622" s="560">
        <f t="shared" si="716"/>
        <v>11</v>
      </c>
      <c r="E7622" s="560">
        <f t="shared" si="717"/>
        <v>14</v>
      </c>
      <c r="F7622" s="560">
        <f t="shared" si="718"/>
        <v>13</v>
      </c>
      <c r="G7622" s="595">
        <f t="shared" si="719"/>
        <v>5</v>
      </c>
      <c r="H7622" s="590">
        <f>CHOOSE('Output Sheet'!$B$4,'8760 Data'!J7622,'8760 Data'!K7622,'8760 Data'!L7622,'8760 Data'!M7622,'8760 Data'!N7622,'8760 Data'!O7622,'8760 Data'!P7622,'8760 Data'!Q7622,'8760 Data'!R7622,'8760 Data'!S7622,'8760 Data'!T7622,'8760 Data'!U7622)</f>
        <v>0</v>
      </c>
      <c r="I7622" s="591" t="e">
        <f>H7622/'Output Sheet'!$B$8</f>
        <v>#DIV/0!</v>
      </c>
      <c r="J7622" s="596"/>
      <c r="K7622" s="560"/>
      <c r="L7622" s="560"/>
      <c r="M7622" s="560"/>
      <c r="N7622" s="560"/>
      <c r="O7622" s="560"/>
      <c r="P7622" s="560"/>
      <c r="Q7622" s="560"/>
      <c r="R7622" s="560"/>
      <c r="S7622" s="560"/>
      <c r="T7622" s="560"/>
      <c r="U7622" s="560"/>
    </row>
    <row r="7623" spans="1:21">
      <c r="A7623" s="593">
        <f t="shared" si="714"/>
        <v>41592</v>
      </c>
      <c r="B7623" s="594">
        <v>41592.583774305553</v>
      </c>
      <c r="C7623" s="560">
        <f t="shared" si="715"/>
        <v>2013</v>
      </c>
      <c r="D7623" s="560">
        <f t="shared" si="716"/>
        <v>11</v>
      </c>
      <c r="E7623" s="560">
        <f t="shared" si="717"/>
        <v>14</v>
      </c>
      <c r="F7623" s="560">
        <f t="shared" si="718"/>
        <v>14</v>
      </c>
      <c r="G7623" s="595">
        <f t="shared" si="719"/>
        <v>5</v>
      </c>
      <c r="H7623" s="590">
        <f>CHOOSE('Output Sheet'!$B$4,'8760 Data'!J7623,'8760 Data'!K7623,'8760 Data'!L7623,'8760 Data'!M7623,'8760 Data'!N7623,'8760 Data'!O7623,'8760 Data'!P7623,'8760 Data'!Q7623,'8760 Data'!R7623,'8760 Data'!S7623,'8760 Data'!T7623,'8760 Data'!U7623)</f>
        <v>0</v>
      </c>
      <c r="I7623" s="591" t="e">
        <f>H7623/'Output Sheet'!$B$8</f>
        <v>#DIV/0!</v>
      </c>
      <c r="J7623" s="596"/>
      <c r="K7623" s="560"/>
      <c r="L7623" s="560"/>
      <c r="M7623" s="560"/>
      <c r="N7623" s="560"/>
      <c r="O7623" s="560"/>
      <c r="P7623" s="560"/>
      <c r="Q7623" s="560"/>
      <c r="R7623" s="560"/>
      <c r="S7623" s="560"/>
      <c r="T7623" s="560"/>
      <c r="U7623" s="560"/>
    </row>
    <row r="7624" spans="1:21">
      <c r="A7624" s="593">
        <f t="shared" si="714"/>
        <v>41592</v>
      </c>
      <c r="B7624" s="594">
        <v>41592.62544103009</v>
      </c>
      <c r="C7624" s="560">
        <f t="shared" si="715"/>
        <v>2013</v>
      </c>
      <c r="D7624" s="560">
        <f t="shared" si="716"/>
        <v>11</v>
      </c>
      <c r="E7624" s="560">
        <f t="shared" si="717"/>
        <v>14</v>
      </c>
      <c r="F7624" s="560">
        <f t="shared" si="718"/>
        <v>15</v>
      </c>
      <c r="G7624" s="595">
        <f t="shared" si="719"/>
        <v>5</v>
      </c>
      <c r="H7624" s="590">
        <f>CHOOSE('Output Sheet'!$B$4,'8760 Data'!J7624,'8760 Data'!K7624,'8760 Data'!L7624,'8760 Data'!M7624,'8760 Data'!N7624,'8760 Data'!O7624,'8760 Data'!P7624,'8760 Data'!Q7624,'8760 Data'!R7624,'8760 Data'!S7624,'8760 Data'!T7624,'8760 Data'!U7624)</f>
        <v>0</v>
      </c>
      <c r="I7624" s="591" t="e">
        <f>H7624/'Output Sheet'!$B$8</f>
        <v>#DIV/0!</v>
      </c>
      <c r="J7624" s="596"/>
      <c r="K7624" s="560"/>
      <c r="L7624" s="560"/>
      <c r="M7624" s="560"/>
      <c r="N7624" s="560"/>
      <c r="O7624" s="560"/>
      <c r="P7624" s="560"/>
      <c r="Q7624" s="560"/>
      <c r="R7624" s="560"/>
      <c r="S7624" s="560"/>
      <c r="T7624" s="560"/>
      <c r="U7624" s="560"/>
    </row>
    <row r="7625" spans="1:21">
      <c r="A7625" s="593">
        <f t="shared" si="714"/>
        <v>41592</v>
      </c>
      <c r="B7625" s="594">
        <v>41592.667107754627</v>
      </c>
      <c r="C7625" s="560">
        <f t="shared" si="715"/>
        <v>2013</v>
      </c>
      <c r="D7625" s="560">
        <f t="shared" si="716"/>
        <v>11</v>
      </c>
      <c r="E7625" s="560">
        <f t="shared" si="717"/>
        <v>14</v>
      </c>
      <c r="F7625" s="560">
        <f t="shared" si="718"/>
        <v>16</v>
      </c>
      <c r="G7625" s="595">
        <f t="shared" si="719"/>
        <v>5</v>
      </c>
      <c r="H7625" s="590">
        <f>CHOOSE('Output Sheet'!$B$4,'8760 Data'!J7625,'8760 Data'!K7625,'8760 Data'!L7625,'8760 Data'!M7625,'8760 Data'!N7625,'8760 Data'!O7625,'8760 Data'!P7625,'8760 Data'!Q7625,'8760 Data'!R7625,'8760 Data'!S7625,'8760 Data'!T7625,'8760 Data'!U7625)</f>
        <v>0</v>
      </c>
      <c r="I7625" s="591" t="e">
        <f>H7625/'Output Sheet'!$B$8</f>
        <v>#DIV/0!</v>
      </c>
      <c r="J7625" s="596"/>
      <c r="K7625" s="560"/>
      <c r="L7625" s="560"/>
      <c r="M7625" s="560"/>
      <c r="N7625" s="560"/>
      <c r="O7625" s="560"/>
      <c r="P7625" s="560"/>
      <c r="Q7625" s="560"/>
      <c r="R7625" s="560"/>
      <c r="S7625" s="560"/>
      <c r="T7625" s="560"/>
      <c r="U7625" s="560"/>
    </row>
    <row r="7626" spans="1:21">
      <c r="A7626" s="593">
        <f t="shared" si="714"/>
        <v>41592</v>
      </c>
      <c r="B7626" s="594">
        <v>41592.708774479164</v>
      </c>
      <c r="C7626" s="560">
        <f t="shared" si="715"/>
        <v>2013</v>
      </c>
      <c r="D7626" s="560">
        <f t="shared" si="716"/>
        <v>11</v>
      </c>
      <c r="E7626" s="560">
        <f t="shared" si="717"/>
        <v>14</v>
      </c>
      <c r="F7626" s="560">
        <f t="shared" si="718"/>
        <v>17</v>
      </c>
      <c r="G7626" s="595">
        <f t="shared" si="719"/>
        <v>5</v>
      </c>
      <c r="H7626" s="590">
        <f>CHOOSE('Output Sheet'!$B$4,'8760 Data'!J7626,'8760 Data'!K7626,'8760 Data'!L7626,'8760 Data'!M7626,'8760 Data'!N7626,'8760 Data'!O7626,'8760 Data'!P7626,'8760 Data'!Q7626,'8760 Data'!R7626,'8760 Data'!S7626,'8760 Data'!T7626,'8760 Data'!U7626)</f>
        <v>0</v>
      </c>
      <c r="I7626" s="591" t="e">
        <f>H7626/'Output Sheet'!$B$8</f>
        <v>#DIV/0!</v>
      </c>
      <c r="J7626" s="596"/>
      <c r="K7626" s="560"/>
      <c r="L7626" s="560"/>
      <c r="M7626" s="560"/>
      <c r="N7626" s="560"/>
      <c r="O7626" s="560"/>
      <c r="P7626" s="560"/>
      <c r="Q7626" s="560"/>
      <c r="R7626" s="560"/>
      <c r="S7626" s="560"/>
      <c r="T7626" s="560"/>
      <c r="U7626" s="560"/>
    </row>
    <row r="7627" spans="1:21">
      <c r="A7627" s="593">
        <f t="shared" si="714"/>
        <v>41592</v>
      </c>
      <c r="B7627" s="594">
        <v>41592.750441203701</v>
      </c>
      <c r="C7627" s="560">
        <f t="shared" si="715"/>
        <v>2013</v>
      </c>
      <c r="D7627" s="560">
        <f t="shared" si="716"/>
        <v>11</v>
      </c>
      <c r="E7627" s="560">
        <f t="shared" si="717"/>
        <v>14</v>
      </c>
      <c r="F7627" s="560">
        <f t="shared" si="718"/>
        <v>18</v>
      </c>
      <c r="G7627" s="595">
        <f t="shared" si="719"/>
        <v>5</v>
      </c>
      <c r="H7627" s="590">
        <f>CHOOSE('Output Sheet'!$B$4,'8760 Data'!J7627,'8760 Data'!K7627,'8760 Data'!L7627,'8760 Data'!M7627,'8760 Data'!N7627,'8760 Data'!O7627,'8760 Data'!P7627,'8760 Data'!Q7627,'8760 Data'!R7627,'8760 Data'!S7627,'8760 Data'!T7627,'8760 Data'!U7627)</f>
        <v>0</v>
      </c>
      <c r="I7627" s="591" t="e">
        <f>H7627/'Output Sheet'!$B$8</f>
        <v>#DIV/0!</v>
      </c>
      <c r="J7627" s="596"/>
      <c r="K7627" s="560"/>
      <c r="L7627" s="560"/>
      <c r="M7627" s="560"/>
      <c r="N7627" s="560"/>
      <c r="O7627" s="560"/>
      <c r="P7627" s="560"/>
      <c r="Q7627" s="560"/>
      <c r="R7627" s="560"/>
      <c r="S7627" s="560"/>
      <c r="T7627" s="560"/>
      <c r="U7627" s="560"/>
    </row>
    <row r="7628" spans="1:21">
      <c r="A7628" s="593">
        <f t="shared" si="714"/>
        <v>41592</v>
      </c>
      <c r="B7628" s="594">
        <v>41592.792107928239</v>
      </c>
      <c r="C7628" s="560">
        <f t="shared" si="715"/>
        <v>2013</v>
      </c>
      <c r="D7628" s="560">
        <f t="shared" si="716"/>
        <v>11</v>
      </c>
      <c r="E7628" s="560">
        <f t="shared" si="717"/>
        <v>14</v>
      </c>
      <c r="F7628" s="560">
        <f t="shared" si="718"/>
        <v>19</v>
      </c>
      <c r="G7628" s="595">
        <f t="shared" si="719"/>
        <v>5</v>
      </c>
      <c r="H7628" s="590">
        <f>CHOOSE('Output Sheet'!$B$4,'8760 Data'!J7628,'8760 Data'!K7628,'8760 Data'!L7628,'8760 Data'!M7628,'8760 Data'!N7628,'8760 Data'!O7628,'8760 Data'!P7628,'8760 Data'!Q7628,'8760 Data'!R7628,'8760 Data'!S7628,'8760 Data'!T7628,'8760 Data'!U7628)</f>
        <v>0</v>
      </c>
      <c r="I7628" s="591" t="e">
        <f>H7628/'Output Sheet'!$B$8</f>
        <v>#DIV/0!</v>
      </c>
      <c r="J7628" s="596"/>
      <c r="K7628" s="560"/>
      <c r="L7628" s="560"/>
      <c r="M7628" s="560"/>
      <c r="N7628" s="560"/>
      <c r="O7628" s="560"/>
      <c r="P7628" s="560"/>
      <c r="Q7628" s="560"/>
      <c r="R7628" s="560"/>
      <c r="S7628" s="560"/>
      <c r="T7628" s="560"/>
      <c r="U7628" s="560"/>
    </row>
    <row r="7629" spans="1:21">
      <c r="A7629" s="593">
        <f t="shared" si="714"/>
        <v>41592</v>
      </c>
      <c r="B7629" s="594">
        <v>41592.833774652776</v>
      </c>
      <c r="C7629" s="560">
        <f t="shared" si="715"/>
        <v>2013</v>
      </c>
      <c r="D7629" s="560">
        <f t="shared" si="716"/>
        <v>11</v>
      </c>
      <c r="E7629" s="560">
        <f t="shared" si="717"/>
        <v>14</v>
      </c>
      <c r="F7629" s="560">
        <f t="shared" si="718"/>
        <v>20</v>
      </c>
      <c r="G7629" s="595">
        <f t="shared" si="719"/>
        <v>5</v>
      </c>
      <c r="H7629" s="590">
        <f>CHOOSE('Output Sheet'!$B$4,'8760 Data'!J7629,'8760 Data'!K7629,'8760 Data'!L7629,'8760 Data'!M7629,'8760 Data'!N7629,'8760 Data'!O7629,'8760 Data'!P7629,'8760 Data'!Q7629,'8760 Data'!R7629,'8760 Data'!S7629,'8760 Data'!T7629,'8760 Data'!U7629)</f>
        <v>0</v>
      </c>
      <c r="I7629" s="591" t="e">
        <f>H7629/'Output Sheet'!$B$8</f>
        <v>#DIV/0!</v>
      </c>
      <c r="J7629" s="596"/>
      <c r="K7629" s="560"/>
      <c r="L7629" s="560"/>
      <c r="M7629" s="560"/>
      <c r="N7629" s="560"/>
      <c r="O7629" s="560"/>
      <c r="P7629" s="560"/>
      <c r="Q7629" s="560"/>
      <c r="R7629" s="560"/>
      <c r="S7629" s="560"/>
      <c r="T7629" s="560"/>
      <c r="U7629" s="560"/>
    </row>
    <row r="7630" spans="1:21">
      <c r="A7630" s="593">
        <f t="shared" si="714"/>
        <v>41592</v>
      </c>
      <c r="B7630" s="594">
        <v>41592.875441377313</v>
      </c>
      <c r="C7630" s="560">
        <f t="shared" si="715"/>
        <v>2013</v>
      </c>
      <c r="D7630" s="560">
        <f t="shared" si="716"/>
        <v>11</v>
      </c>
      <c r="E7630" s="560">
        <f t="shared" si="717"/>
        <v>14</v>
      </c>
      <c r="F7630" s="560">
        <f t="shared" si="718"/>
        <v>21</v>
      </c>
      <c r="G7630" s="595">
        <f t="shared" si="719"/>
        <v>5</v>
      </c>
      <c r="H7630" s="590">
        <f>CHOOSE('Output Sheet'!$B$4,'8760 Data'!J7630,'8760 Data'!K7630,'8760 Data'!L7630,'8760 Data'!M7630,'8760 Data'!N7630,'8760 Data'!O7630,'8760 Data'!P7630,'8760 Data'!Q7630,'8760 Data'!R7630,'8760 Data'!S7630,'8760 Data'!T7630,'8760 Data'!U7630)</f>
        <v>0</v>
      </c>
      <c r="I7630" s="591" t="e">
        <f>H7630/'Output Sheet'!$B$8</f>
        <v>#DIV/0!</v>
      </c>
      <c r="J7630" s="596"/>
      <c r="K7630" s="560"/>
      <c r="L7630" s="560"/>
      <c r="M7630" s="560"/>
      <c r="N7630" s="560"/>
      <c r="O7630" s="560"/>
      <c r="P7630" s="560"/>
      <c r="Q7630" s="560"/>
      <c r="R7630" s="560"/>
      <c r="S7630" s="560"/>
      <c r="T7630" s="560"/>
      <c r="U7630" s="560"/>
    </row>
    <row r="7631" spans="1:21">
      <c r="A7631" s="593">
        <f t="shared" si="714"/>
        <v>41592</v>
      </c>
      <c r="B7631" s="594">
        <v>41592.91710810185</v>
      </c>
      <c r="C7631" s="560">
        <f t="shared" si="715"/>
        <v>2013</v>
      </c>
      <c r="D7631" s="560">
        <f t="shared" si="716"/>
        <v>11</v>
      </c>
      <c r="E7631" s="560">
        <f t="shared" si="717"/>
        <v>14</v>
      </c>
      <c r="F7631" s="560">
        <f t="shared" si="718"/>
        <v>22</v>
      </c>
      <c r="G7631" s="595">
        <f t="shared" si="719"/>
        <v>5</v>
      </c>
      <c r="H7631" s="590">
        <f>CHOOSE('Output Sheet'!$B$4,'8760 Data'!J7631,'8760 Data'!K7631,'8760 Data'!L7631,'8760 Data'!M7631,'8760 Data'!N7631,'8760 Data'!O7631,'8760 Data'!P7631,'8760 Data'!Q7631,'8760 Data'!R7631,'8760 Data'!S7631,'8760 Data'!T7631,'8760 Data'!U7631)</f>
        <v>0</v>
      </c>
      <c r="I7631" s="591" t="e">
        <f>H7631/'Output Sheet'!$B$8</f>
        <v>#DIV/0!</v>
      </c>
      <c r="J7631" s="596"/>
      <c r="K7631" s="560"/>
      <c r="L7631" s="560"/>
      <c r="M7631" s="560"/>
      <c r="N7631" s="560"/>
      <c r="O7631" s="560"/>
      <c r="P7631" s="560"/>
      <c r="Q7631" s="560"/>
      <c r="R7631" s="560"/>
      <c r="S7631" s="560"/>
      <c r="T7631" s="560"/>
      <c r="U7631" s="560"/>
    </row>
    <row r="7632" spans="1:21">
      <c r="A7632" s="593">
        <f t="shared" si="714"/>
        <v>41592</v>
      </c>
      <c r="B7632" s="594">
        <v>41592.958774826388</v>
      </c>
      <c r="C7632" s="560">
        <f t="shared" si="715"/>
        <v>2013</v>
      </c>
      <c r="D7632" s="560">
        <f t="shared" si="716"/>
        <v>11</v>
      </c>
      <c r="E7632" s="560">
        <f t="shared" si="717"/>
        <v>14</v>
      </c>
      <c r="F7632" s="560">
        <f t="shared" si="718"/>
        <v>23</v>
      </c>
      <c r="G7632" s="595">
        <f t="shared" si="719"/>
        <v>5</v>
      </c>
      <c r="H7632" s="590">
        <f>CHOOSE('Output Sheet'!$B$4,'8760 Data'!J7632,'8760 Data'!K7632,'8760 Data'!L7632,'8760 Data'!M7632,'8760 Data'!N7632,'8760 Data'!O7632,'8760 Data'!P7632,'8760 Data'!Q7632,'8760 Data'!R7632,'8760 Data'!S7632,'8760 Data'!T7632,'8760 Data'!U7632)</f>
        <v>0</v>
      </c>
      <c r="I7632" s="591" t="e">
        <f>H7632/'Output Sheet'!$B$8</f>
        <v>#DIV/0!</v>
      </c>
      <c r="J7632" s="596"/>
      <c r="K7632" s="560"/>
      <c r="L7632" s="560"/>
      <c r="M7632" s="560"/>
      <c r="N7632" s="560"/>
      <c r="O7632" s="560"/>
      <c r="P7632" s="560"/>
      <c r="Q7632" s="560"/>
      <c r="R7632" s="560"/>
      <c r="S7632" s="560"/>
      <c r="T7632" s="560"/>
      <c r="U7632" s="560"/>
    </row>
    <row r="7633" spans="1:21">
      <c r="A7633" s="593">
        <f t="shared" si="714"/>
        <v>41593</v>
      </c>
      <c r="B7633" s="594">
        <v>41593.000441550925</v>
      </c>
      <c r="C7633" s="560">
        <f t="shared" si="715"/>
        <v>2013</v>
      </c>
      <c r="D7633" s="560">
        <f t="shared" si="716"/>
        <v>11</v>
      </c>
      <c r="E7633" s="560">
        <f t="shared" si="717"/>
        <v>15</v>
      </c>
      <c r="F7633" s="560">
        <f t="shared" si="718"/>
        <v>24</v>
      </c>
      <c r="G7633" s="595">
        <f t="shared" si="719"/>
        <v>6</v>
      </c>
      <c r="H7633" s="590">
        <f>CHOOSE('Output Sheet'!$B$4,'8760 Data'!J7633,'8760 Data'!K7633,'8760 Data'!L7633,'8760 Data'!M7633,'8760 Data'!N7633,'8760 Data'!O7633,'8760 Data'!P7633,'8760 Data'!Q7633,'8760 Data'!R7633,'8760 Data'!S7633,'8760 Data'!T7633,'8760 Data'!U7633)</f>
        <v>0</v>
      </c>
      <c r="I7633" s="591" t="e">
        <f>H7633/'Output Sheet'!$B$8</f>
        <v>#DIV/0!</v>
      </c>
      <c r="J7633" s="596"/>
      <c r="K7633" s="560"/>
      <c r="L7633" s="560"/>
      <c r="M7633" s="560"/>
      <c r="N7633" s="560"/>
      <c r="O7633" s="560"/>
      <c r="P7633" s="560"/>
      <c r="Q7633" s="560"/>
      <c r="R7633" s="560"/>
      <c r="S7633" s="560"/>
      <c r="T7633" s="560"/>
      <c r="U7633" s="560"/>
    </row>
    <row r="7634" spans="1:21">
      <c r="A7634" s="593">
        <f t="shared" si="714"/>
        <v>41593</v>
      </c>
      <c r="B7634" s="594">
        <v>41593.042108275462</v>
      </c>
      <c r="C7634" s="560">
        <f t="shared" si="715"/>
        <v>2013</v>
      </c>
      <c r="D7634" s="560">
        <f t="shared" si="716"/>
        <v>11</v>
      </c>
      <c r="E7634" s="560">
        <f t="shared" si="717"/>
        <v>15</v>
      </c>
      <c r="F7634" s="560">
        <f t="shared" si="718"/>
        <v>1</v>
      </c>
      <c r="G7634" s="595">
        <f t="shared" si="719"/>
        <v>6</v>
      </c>
      <c r="H7634" s="590">
        <f>CHOOSE('Output Sheet'!$B$4,'8760 Data'!J7634,'8760 Data'!K7634,'8760 Data'!L7634,'8760 Data'!M7634,'8760 Data'!N7634,'8760 Data'!O7634,'8760 Data'!P7634,'8760 Data'!Q7634,'8760 Data'!R7634,'8760 Data'!S7634,'8760 Data'!T7634,'8760 Data'!U7634)</f>
        <v>0</v>
      </c>
      <c r="I7634" s="591" t="e">
        <f>H7634/'Output Sheet'!$B$8</f>
        <v>#DIV/0!</v>
      </c>
      <c r="J7634" s="596"/>
      <c r="K7634" s="560"/>
      <c r="L7634" s="560"/>
      <c r="M7634" s="560"/>
      <c r="N7634" s="560"/>
      <c r="O7634" s="560"/>
      <c r="P7634" s="560"/>
      <c r="Q7634" s="560"/>
      <c r="R7634" s="560"/>
      <c r="S7634" s="560"/>
      <c r="T7634" s="560"/>
      <c r="U7634" s="560"/>
    </row>
    <row r="7635" spans="1:21">
      <c r="A7635" s="593">
        <f t="shared" si="714"/>
        <v>41593</v>
      </c>
      <c r="B7635" s="594">
        <v>41593.083774999999</v>
      </c>
      <c r="C7635" s="560">
        <f t="shared" si="715"/>
        <v>2013</v>
      </c>
      <c r="D7635" s="560">
        <f t="shared" si="716"/>
        <v>11</v>
      </c>
      <c r="E7635" s="560">
        <f t="shared" si="717"/>
        <v>15</v>
      </c>
      <c r="F7635" s="560">
        <f t="shared" si="718"/>
        <v>2</v>
      </c>
      <c r="G7635" s="595">
        <f t="shared" si="719"/>
        <v>6</v>
      </c>
      <c r="H7635" s="590">
        <f>CHOOSE('Output Sheet'!$B$4,'8760 Data'!J7635,'8760 Data'!K7635,'8760 Data'!L7635,'8760 Data'!M7635,'8760 Data'!N7635,'8760 Data'!O7635,'8760 Data'!P7635,'8760 Data'!Q7635,'8760 Data'!R7635,'8760 Data'!S7635,'8760 Data'!T7635,'8760 Data'!U7635)</f>
        <v>0</v>
      </c>
      <c r="I7635" s="591" t="e">
        <f>H7635/'Output Sheet'!$B$8</f>
        <v>#DIV/0!</v>
      </c>
      <c r="J7635" s="596"/>
      <c r="K7635" s="560"/>
      <c r="L7635" s="560"/>
      <c r="M7635" s="560"/>
      <c r="N7635" s="560"/>
      <c r="O7635" s="560"/>
      <c r="P7635" s="560"/>
      <c r="Q7635" s="560"/>
      <c r="R7635" s="560"/>
      <c r="S7635" s="560"/>
      <c r="T7635" s="560"/>
      <c r="U7635" s="560"/>
    </row>
    <row r="7636" spans="1:21">
      <c r="A7636" s="593">
        <f t="shared" si="714"/>
        <v>41593</v>
      </c>
      <c r="B7636" s="594">
        <v>41593.125441724536</v>
      </c>
      <c r="C7636" s="560">
        <f t="shared" si="715"/>
        <v>2013</v>
      </c>
      <c r="D7636" s="560">
        <f t="shared" si="716"/>
        <v>11</v>
      </c>
      <c r="E7636" s="560">
        <f t="shared" si="717"/>
        <v>15</v>
      </c>
      <c r="F7636" s="560">
        <f t="shared" si="718"/>
        <v>3</v>
      </c>
      <c r="G7636" s="595">
        <f t="shared" si="719"/>
        <v>6</v>
      </c>
      <c r="H7636" s="590">
        <f>CHOOSE('Output Sheet'!$B$4,'8760 Data'!J7636,'8760 Data'!K7636,'8760 Data'!L7636,'8760 Data'!M7636,'8760 Data'!N7636,'8760 Data'!O7636,'8760 Data'!P7636,'8760 Data'!Q7636,'8760 Data'!R7636,'8760 Data'!S7636,'8760 Data'!T7636,'8760 Data'!U7636)</f>
        <v>0</v>
      </c>
      <c r="I7636" s="591" t="e">
        <f>H7636/'Output Sheet'!$B$8</f>
        <v>#DIV/0!</v>
      </c>
      <c r="J7636" s="596"/>
      <c r="K7636" s="560"/>
      <c r="L7636" s="560"/>
      <c r="M7636" s="560"/>
      <c r="N7636" s="560"/>
      <c r="O7636" s="560"/>
      <c r="P7636" s="560"/>
      <c r="Q7636" s="560"/>
      <c r="R7636" s="560"/>
      <c r="S7636" s="560"/>
      <c r="T7636" s="560"/>
      <c r="U7636" s="560"/>
    </row>
    <row r="7637" spans="1:21">
      <c r="A7637" s="593">
        <f t="shared" si="714"/>
        <v>41593</v>
      </c>
      <c r="B7637" s="594">
        <v>41593.167108449074</v>
      </c>
      <c r="C7637" s="560">
        <f t="shared" si="715"/>
        <v>2013</v>
      </c>
      <c r="D7637" s="560">
        <f t="shared" si="716"/>
        <v>11</v>
      </c>
      <c r="E7637" s="560">
        <f t="shared" si="717"/>
        <v>15</v>
      </c>
      <c r="F7637" s="560">
        <f t="shared" si="718"/>
        <v>4</v>
      </c>
      <c r="G7637" s="595">
        <f t="shared" si="719"/>
        <v>6</v>
      </c>
      <c r="H7637" s="590">
        <f>CHOOSE('Output Sheet'!$B$4,'8760 Data'!J7637,'8760 Data'!K7637,'8760 Data'!L7637,'8760 Data'!M7637,'8760 Data'!N7637,'8760 Data'!O7637,'8760 Data'!P7637,'8760 Data'!Q7637,'8760 Data'!R7637,'8760 Data'!S7637,'8760 Data'!T7637,'8760 Data'!U7637)</f>
        <v>0</v>
      </c>
      <c r="I7637" s="591" t="e">
        <f>H7637/'Output Sheet'!$B$8</f>
        <v>#DIV/0!</v>
      </c>
      <c r="J7637" s="596"/>
      <c r="K7637" s="560"/>
      <c r="L7637" s="560"/>
      <c r="M7637" s="560"/>
      <c r="N7637" s="560"/>
      <c r="O7637" s="560"/>
      <c r="P7637" s="560"/>
      <c r="Q7637" s="560"/>
      <c r="R7637" s="560"/>
      <c r="S7637" s="560"/>
      <c r="T7637" s="560"/>
      <c r="U7637" s="560"/>
    </row>
    <row r="7638" spans="1:21">
      <c r="A7638" s="593">
        <f t="shared" si="714"/>
        <v>41593</v>
      </c>
      <c r="B7638" s="594">
        <v>41593.208775173611</v>
      </c>
      <c r="C7638" s="560">
        <f t="shared" si="715"/>
        <v>2013</v>
      </c>
      <c r="D7638" s="560">
        <f t="shared" si="716"/>
        <v>11</v>
      </c>
      <c r="E7638" s="560">
        <f t="shared" si="717"/>
        <v>15</v>
      </c>
      <c r="F7638" s="560">
        <f t="shared" si="718"/>
        <v>5</v>
      </c>
      <c r="G7638" s="595">
        <f t="shared" si="719"/>
        <v>6</v>
      </c>
      <c r="H7638" s="590">
        <f>CHOOSE('Output Sheet'!$B$4,'8760 Data'!J7638,'8760 Data'!K7638,'8760 Data'!L7638,'8760 Data'!M7638,'8760 Data'!N7638,'8760 Data'!O7638,'8760 Data'!P7638,'8760 Data'!Q7638,'8760 Data'!R7638,'8760 Data'!S7638,'8760 Data'!T7638,'8760 Data'!U7638)</f>
        <v>0</v>
      </c>
      <c r="I7638" s="591" t="e">
        <f>H7638/'Output Sheet'!$B$8</f>
        <v>#DIV/0!</v>
      </c>
      <c r="J7638" s="596"/>
      <c r="K7638" s="560"/>
      <c r="L7638" s="560"/>
      <c r="M7638" s="560"/>
      <c r="N7638" s="560"/>
      <c r="O7638" s="560"/>
      <c r="P7638" s="560"/>
      <c r="Q7638" s="560"/>
      <c r="R7638" s="560"/>
      <c r="S7638" s="560"/>
      <c r="T7638" s="560"/>
      <c r="U7638" s="560"/>
    </row>
    <row r="7639" spans="1:21">
      <c r="A7639" s="593">
        <f t="shared" si="714"/>
        <v>41593</v>
      </c>
      <c r="B7639" s="594">
        <v>41593.250441898148</v>
      </c>
      <c r="C7639" s="560">
        <f t="shared" si="715"/>
        <v>2013</v>
      </c>
      <c r="D7639" s="560">
        <f t="shared" si="716"/>
        <v>11</v>
      </c>
      <c r="E7639" s="560">
        <f t="shared" si="717"/>
        <v>15</v>
      </c>
      <c r="F7639" s="560">
        <f t="shared" si="718"/>
        <v>6</v>
      </c>
      <c r="G7639" s="595">
        <f t="shared" si="719"/>
        <v>6</v>
      </c>
      <c r="H7639" s="590">
        <f>CHOOSE('Output Sheet'!$B$4,'8760 Data'!J7639,'8760 Data'!K7639,'8760 Data'!L7639,'8760 Data'!M7639,'8760 Data'!N7639,'8760 Data'!O7639,'8760 Data'!P7639,'8760 Data'!Q7639,'8760 Data'!R7639,'8760 Data'!S7639,'8760 Data'!T7639,'8760 Data'!U7639)</f>
        <v>0</v>
      </c>
      <c r="I7639" s="591" t="e">
        <f>H7639/'Output Sheet'!$B$8</f>
        <v>#DIV/0!</v>
      </c>
      <c r="J7639" s="596"/>
      <c r="K7639" s="560"/>
      <c r="L7639" s="560"/>
      <c r="M7639" s="560"/>
      <c r="N7639" s="560"/>
      <c r="O7639" s="560"/>
      <c r="P7639" s="560"/>
      <c r="Q7639" s="560"/>
      <c r="R7639" s="560"/>
      <c r="S7639" s="560"/>
      <c r="T7639" s="560"/>
      <c r="U7639" s="560"/>
    </row>
    <row r="7640" spans="1:21">
      <c r="A7640" s="593">
        <f t="shared" si="714"/>
        <v>41593</v>
      </c>
      <c r="B7640" s="594">
        <v>41593.292108622685</v>
      </c>
      <c r="C7640" s="560">
        <f t="shared" si="715"/>
        <v>2013</v>
      </c>
      <c r="D7640" s="560">
        <f t="shared" si="716"/>
        <v>11</v>
      </c>
      <c r="E7640" s="560">
        <f t="shared" si="717"/>
        <v>15</v>
      </c>
      <c r="F7640" s="560">
        <f t="shared" si="718"/>
        <v>7</v>
      </c>
      <c r="G7640" s="595">
        <f t="shared" si="719"/>
        <v>6</v>
      </c>
      <c r="H7640" s="590">
        <f>CHOOSE('Output Sheet'!$B$4,'8760 Data'!J7640,'8760 Data'!K7640,'8760 Data'!L7640,'8760 Data'!M7640,'8760 Data'!N7640,'8760 Data'!O7640,'8760 Data'!P7640,'8760 Data'!Q7640,'8760 Data'!R7640,'8760 Data'!S7640,'8760 Data'!T7640,'8760 Data'!U7640)</f>
        <v>0</v>
      </c>
      <c r="I7640" s="591" t="e">
        <f>H7640/'Output Sheet'!$B$8</f>
        <v>#DIV/0!</v>
      </c>
      <c r="J7640" s="596"/>
      <c r="K7640" s="560"/>
      <c r="L7640" s="560"/>
      <c r="M7640" s="560"/>
      <c r="N7640" s="560"/>
      <c r="O7640" s="560"/>
      <c r="P7640" s="560"/>
      <c r="Q7640" s="560"/>
      <c r="R7640" s="560"/>
      <c r="S7640" s="560"/>
      <c r="T7640" s="560"/>
      <c r="U7640" s="560"/>
    </row>
    <row r="7641" spans="1:21">
      <c r="A7641" s="593">
        <f t="shared" si="714"/>
        <v>41593</v>
      </c>
      <c r="B7641" s="594">
        <v>41593.333775347222</v>
      </c>
      <c r="C7641" s="560">
        <f t="shared" si="715"/>
        <v>2013</v>
      </c>
      <c r="D7641" s="560">
        <f t="shared" si="716"/>
        <v>11</v>
      </c>
      <c r="E7641" s="560">
        <f t="shared" si="717"/>
        <v>15</v>
      </c>
      <c r="F7641" s="560">
        <f t="shared" si="718"/>
        <v>8</v>
      </c>
      <c r="G7641" s="595">
        <f t="shared" si="719"/>
        <v>6</v>
      </c>
      <c r="H7641" s="590">
        <f>CHOOSE('Output Sheet'!$B$4,'8760 Data'!J7641,'8760 Data'!K7641,'8760 Data'!L7641,'8760 Data'!M7641,'8760 Data'!N7641,'8760 Data'!O7641,'8760 Data'!P7641,'8760 Data'!Q7641,'8760 Data'!R7641,'8760 Data'!S7641,'8760 Data'!T7641,'8760 Data'!U7641)</f>
        <v>0</v>
      </c>
      <c r="I7641" s="591" t="e">
        <f>H7641/'Output Sheet'!$B$8</f>
        <v>#DIV/0!</v>
      </c>
      <c r="J7641" s="596"/>
      <c r="K7641" s="560"/>
      <c r="L7641" s="560"/>
      <c r="M7641" s="560"/>
      <c r="N7641" s="560"/>
      <c r="O7641" s="560"/>
      <c r="P7641" s="560"/>
      <c r="Q7641" s="560"/>
      <c r="R7641" s="560"/>
      <c r="S7641" s="560"/>
      <c r="T7641" s="560"/>
      <c r="U7641" s="560"/>
    </row>
    <row r="7642" spans="1:21">
      <c r="A7642" s="593">
        <f t="shared" si="714"/>
        <v>41593</v>
      </c>
      <c r="B7642" s="594">
        <v>41593.37544207176</v>
      </c>
      <c r="C7642" s="560">
        <f t="shared" si="715"/>
        <v>2013</v>
      </c>
      <c r="D7642" s="560">
        <f t="shared" si="716"/>
        <v>11</v>
      </c>
      <c r="E7642" s="560">
        <f t="shared" si="717"/>
        <v>15</v>
      </c>
      <c r="F7642" s="560">
        <f t="shared" si="718"/>
        <v>9</v>
      </c>
      <c r="G7642" s="595">
        <f t="shared" si="719"/>
        <v>6</v>
      </c>
      <c r="H7642" s="590">
        <f>CHOOSE('Output Sheet'!$B$4,'8760 Data'!J7642,'8760 Data'!K7642,'8760 Data'!L7642,'8760 Data'!M7642,'8760 Data'!N7642,'8760 Data'!O7642,'8760 Data'!P7642,'8760 Data'!Q7642,'8760 Data'!R7642,'8760 Data'!S7642,'8760 Data'!T7642,'8760 Data'!U7642)</f>
        <v>0</v>
      </c>
      <c r="I7642" s="591" t="e">
        <f>H7642/'Output Sheet'!$B$8</f>
        <v>#DIV/0!</v>
      </c>
      <c r="J7642" s="596"/>
      <c r="K7642" s="560"/>
      <c r="L7642" s="560"/>
      <c r="M7642" s="560"/>
      <c r="N7642" s="560"/>
      <c r="O7642" s="560"/>
      <c r="P7642" s="560"/>
      <c r="Q7642" s="560"/>
      <c r="R7642" s="560"/>
      <c r="S7642" s="560"/>
      <c r="T7642" s="560"/>
      <c r="U7642" s="560"/>
    </row>
    <row r="7643" spans="1:21">
      <c r="A7643" s="593">
        <f t="shared" si="714"/>
        <v>41593</v>
      </c>
      <c r="B7643" s="594">
        <v>41593.417108796297</v>
      </c>
      <c r="C7643" s="560">
        <f t="shared" si="715"/>
        <v>2013</v>
      </c>
      <c r="D7643" s="560">
        <f t="shared" si="716"/>
        <v>11</v>
      </c>
      <c r="E7643" s="560">
        <f t="shared" si="717"/>
        <v>15</v>
      </c>
      <c r="F7643" s="560">
        <f t="shared" si="718"/>
        <v>10</v>
      </c>
      <c r="G7643" s="595">
        <f t="shared" si="719"/>
        <v>6</v>
      </c>
      <c r="H7643" s="590">
        <f>CHOOSE('Output Sheet'!$B$4,'8760 Data'!J7643,'8760 Data'!K7643,'8760 Data'!L7643,'8760 Data'!M7643,'8760 Data'!N7643,'8760 Data'!O7643,'8760 Data'!P7643,'8760 Data'!Q7643,'8760 Data'!R7643,'8760 Data'!S7643,'8760 Data'!T7643,'8760 Data'!U7643)</f>
        <v>0</v>
      </c>
      <c r="I7643" s="591" t="e">
        <f>H7643/'Output Sheet'!$B$8</f>
        <v>#DIV/0!</v>
      </c>
      <c r="J7643" s="596"/>
      <c r="K7643" s="560"/>
      <c r="L7643" s="560"/>
      <c r="M7643" s="560"/>
      <c r="N7643" s="560"/>
      <c r="O7643" s="560"/>
      <c r="P7643" s="560"/>
      <c r="Q7643" s="560"/>
      <c r="R7643" s="560"/>
      <c r="S7643" s="560"/>
      <c r="T7643" s="560"/>
      <c r="U7643" s="560"/>
    </row>
    <row r="7644" spans="1:21">
      <c r="A7644" s="593">
        <f t="shared" si="714"/>
        <v>41593</v>
      </c>
      <c r="B7644" s="594">
        <v>41593.458775520834</v>
      </c>
      <c r="C7644" s="560">
        <f t="shared" si="715"/>
        <v>2013</v>
      </c>
      <c r="D7644" s="560">
        <f t="shared" si="716"/>
        <v>11</v>
      </c>
      <c r="E7644" s="560">
        <f t="shared" si="717"/>
        <v>15</v>
      </c>
      <c r="F7644" s="560">
        <f t="shared" si="718"/>
        <v>11</v>
      </c>
      <c r="G7644" s="595">
        <f t="shared" si="719"/>
        <v>6</v>
      </c>
      <c r="H7644" s="590">
        <f>CHOOSE('Output Sheet'!$B$4,'8760 Data'!J7644,'8760 Data'!K7644,'8760 Data'!L7644,'8760 Data'!M7644,'8760 Data'!N7644,'8760 Data'!O7644,'8760 Data'!P7644,'8760 Data'!Q7644,'8760 Data'!R7644,'8760 Data'!S7644,'8760 Data'!T7644,'8760 Data'!U7644)</f>
        <v>0</v>
      </c>
      <c r="I7644" s="591" t="e">
        <f>H7644/'Output Sheet'!$B$8</f>
        <v>#DIV/0!</v>
      </c>
      <c r="J7644" s="596"/>
      <c r="K7644" s="560"/>
      <c r="L7644" s="560"/>
      <c r="M7644" s="560"/>
      <c r="N7644" s="560"/>
      <c r="O7644" s="560"/>
      <c r="P7644" s="560"/>
      <c r="Q7644" s="560"/>
      <c r="R7644" s="560"/>
      <c r="S7644" s="560"/>
      <c r="T7644" s="560"/>
      <c r="U7644" s="560"/>
    </row>
    <row r="7645" spans="1:21">
      <c r="A7645" s="593">
        <f t="shared" si="714"/>
        <v>41593</v>
      </c>
      <c r="B7645" s="594">
        <v>41593.500442245371</v>
      </c>
      <c r="C7645" s="560">
        <f t="shared" si="715"/>
        <v>2013</v>
      </c>
      <c r="D7645" s="560">
        <f t="shared" si="716"/>
        <v>11</v>
      </c>
      <c r="E7645" s="560">
        <f t="shared" si="717"/>
        <v>15</v>
      </c>
      <c r="F7645" s="560">
        <f t="shared" si="718"/>
        <v>12</v>
      </c>
      <c r="G7645" s="595">
        <f t="shared" si="719"/>
        <v>6</v>
      </c>
      <c r="H7645" s="590">
        <f>CHOOSE('Output Sheet'!$B$4,'8760 Data'!J7645,'8760 Data'!K7645,'8760 Data'!L7645,'8760 Data'!M7645,'8760 Data'!N7645,'8760 Data'!O7645,'8760 Data'!P7645,'8760 Data'!Q7645,'8760 Data'!R7645,'8760 Data'!S7645,'8760 Data'!T7645,'8760 Data'!U7645)</f>
        <v>0</v>
      </c>
      <c r="I7645" s="591" t="e">
        <f>H7645/'Output Sheet'!$B$8</f>
        <v>#DIV/0!</v>
      </c>
      <c r="J7645" s="596"/>
      <c r="K7645" s="560"/>
      <c r="L7645" s="560"/>
      <c r="M7645" s="560"/>
      <c r="N7645" s="560"/>
      <c r="O7645" s="560"/>
      <c r="P7645" s="560"/>
      <c r="Q7645" s="560"/>
      <c r="R7645" s="560"/>
      <c r="S7645" s="560"/>
      <c r="T7645" s="560"/>
      <c r="U7645" s="560"/>
    </row>
    <row r="7646" spans="1:21">
      <c r="A7646" s="593">
        <f t="shared" si="714"/>
        <v>41593</v>
      </c>
      <c r="B7646" s="594">
        <v>41593.542108969908</v>
      </c>
      <c r="C7646" s="560">
        <f t="shared" si="715"/>
        <v>2013</v>
      </c>
      <c r="D7646" s="560">
        <f t="shared" si="716"/>
        <v>11</v>
      </c>
      <c r="E7646" s="560">
        <f t="shared" si="717"/>
        <v>15</v>
      </c>
      <c r="F7646" s="560">
        <f t="shared" si="718"/>
        <v>13</v>
      </c>
      <c r="G7646" s="595">
        <f t="shared" si="719"/>
        <v>6</v>
      </c>
      <c r="H7646" s="590">
        <f>CHOOSE('Output Sheet'!$B$4,'8760 Data'!J7646,'8760 Data'!K7646,'8760 Data'!L7646,'8760 Data'!M7646,'8760 Data'!N7646,'8760 Data'!O7646,'8760 Data'!P7646,'8760 Data'!Q7646,'8760 Data'!R7646,'8760 Data'!S7646,'8760 Data'!T7646,'8760 Data'!U7646)</f>
        <v>0</v>
      </c>
      <c r="I7646" s="591" t="e">
        <f>H7646/'Output Sheet'!$B$8</f>
        <v>#DIV/0!</v>
      </c>
      <c r="J7646" s="596"/>
      <c r="K7646" s="560"/>
      <c r="L7646" s="560"/>
      <c r="M7646" s="560"/>
      <c r="N7646" s="560"/>
      <c r="O7646" s="560"/>
      <c r="P7646" s="560"/>
      <c r="Q7646" s="560"/>
      <c r="R7646" s="560"/>
      <c r="S7646" s="560"/>
      <c r="T7646" s="560"/>
      <c r="U7646" s="560"/>
    </row>
    <row r="7647" spans="1:21">
      <c r="A7647" s="593">
        <f t="shared" si="714"/>
        <v>41593</v>
      </c>
      <c r="B7647" s="594">
        <v>41593.583775694446</v>
      </c>
      <c r="C7647" s="560">
        <f t="shared" si="715"/>
        <v>2013</v>
      </c>
      <c r="D7647" s="560">
        <f t="shared" si="716"/>
        <v>11</v>
      </c>
      <c r="E7647" s="560">
        <f t="shared" si="717"/>
        <v>15</v>
      </c>
      <c r="F7647" s="560">
        <f t="shared" si="718"/>
        <v>14</v>
      </c>
      <c r="G7647" s="595">
        <f t="shared" si="719"/>
        <v>6</v>
      </c>
      <c r="H7647" s="590">
        <f>CHOOSE('Output Sheet'!$B$4,'8760 Data'!J7647,'8760 Data'!K7647,'8760 Data'!L7647,'8760 Data'!M7647,'8760 Data'!N7647,'8760 Data'!O7647,'8760 Data'!P7647,'8760 Data'!Q7647,'8760 Data'!R7647,'8760 Data'!S7647,'8760 Data'!T7647,'8760 Data'!U7647)</f>
        <v>0</v>
      </c>
      <c r="I7647" s="591" t="e">
        <f>H7647/'Output Sheet'!$B$8</f>
        <v>#DIV/0!</v>
      </c>
      <c r="J7647" s="596"/>
      <c r="K7647" s="560"/>
      <c r="L7647" s="560"/>
      <c r="M7647" s="560"/>
      <c r="N7647" s="560"/>
      <c r="O7647" s="560"/>
      <c r="P7647" s="560"/>
      <c r="Q7647" s="560"/>
      <c r="R7647" s="560"/>
      <c r="S7647" s="560"/>
      <c r="T7647" s="560"/>
      <c r="U7647" s="560"/>
    </row>
    <row r="7648" spans="1:21">
      <c r="A7648" s="593">
        <f t="shared" si="714"/>
        <v>41593</v>
      </c>
      <c r="B7648" s="594">
        <v>41593.625442418983</v>
      </c>
      <c r="C7648" s="560">
        <f t="shared" si="715"/>
        <v>2013</v>
      </c>
      <c r="D7648" s="560">
        <f t="shared" si="716"/>
        <v>11</v>
      </c>
      <c r="E7648" s="560">
        <f t="shared" si="717"/>
        <v>15</v>
      </c>
      <c r="F7648" s="560">
        <f t="shared" si="718"/>
        <v>15</v>
      </c>
      <c r="G7648" s="595">
        <f t="shared" si="719"/>
        <v>6</v>
      </c>
      <c r="H7648" s="590">
        <f>CHOOSE('Output Sheet'!$B$4,'8760 Data'!J7648,'8760 Data'!K7648,'8760 Data'!L7648,'8760 Data'!M7648,'8760 Data'!N7648,'8760 Data'!O7648,'8760 Data'!P7648,'8760 Data'!Q7648,'8760 Data'!R7648,'8760 Data'!S7648,'8760 Data'!T7648,'8760 Data'!U7648)</f>
        <v>0</v>
      </c>
      <c r="I7648" s="591" t="e">
        <f>H7648/'Output Sheet'!$B$8</f>
        <v>#DIV/0!</v>
      </c>
      <c r="J7648" s="596"/>
      <c r="K7648" s="560"/>
      <c r="L7648" s="560"/>
      <c r="M7648" s="560"/>
      <c r="N7648" s="560"/>
      <c r="O7648" s="560"/>
      <c r="P7648" s="560"/>
      <c r="Q7648" s="560"/>
      <c r="R7648" s="560"/>
      <c r="S7648" s="560"/>
      <c r="T7648" s="560"/>
      <c r="U7648" s="560"/>
    </row>
    <row r="7649" spans="1:21">
      <c r="A7649" s="593">
        <f t="shared" si="714"/>
        <v>41593</v>
      </c>
      <c r="B7649" s="594">
        <v>41593.66710914352</v>
      </c>
      <c r="C7649" s="560">
        <f t="shared" si="715"/>
        <v>2013</v>
      </c>
      <c r="D7649" s="560">
        <f t="shared" si="716"/>
        <v>11</v>
      </c>
      <c r="E7649" s="560">
        <f t="shared" si="717"/>
        <v>15</v>
      </c>
      <c r="F7649" s="560">
        <f t="shared" si="718"/>
        <v>16</v>
      </c>
      <c r="G7649" s="595">
        <f t="shared" si="719"/>
        <v>6</v>
      </c>
      <c r="H7649" s="590">
        <f>CHOOSE('Output Sheet'!$B$4,'8760 Data'!J7649,'8760 Data'!K7649,'8760 Data'!L7649,'8760 Data'!M7649,'8760 Data'!N7649,'8760 Data'!O7649,'8760 Data'!P7649,'8760 Data'!Q7649,'8760 Data'!R7649,'8760 Data'!S7649,'8760 Data'!T7649,'8760 Data'!U7649)</f>
        <v>0</v>
      </c>
      <c r="I7649" s="591" t="e">
        <f>H7649/'Output Sheet'!$B$8</f>
        <v>#DIV/0!</v>
      </c>
      <c r="J7649" s="596"/>
      <c r="K7649" s="560"/>
      <c r="L7649" s="560"/>
      <c r="M7649" s="560"/>
      <c r="N7649" s="560"/>
      <c r="O7649" s="560"/>
      <c r="P7649" s="560"/>
      <c r="Q7649" s="560"/>
      <c r="R7649" s="560"/>
      <c r="S7649" s="560"/>
      <c r="T7649" s="560"/>
      <c r="U7649" s="560"/>
    </row>
    <row r="7650" spans="1:21">
      <c r="A7650" s="593">
        <f t="shared" si="714"/>
        <v>41593</v>
      </c>
      <c r="B7650" s="594">
        <v>41593.708775868057</v>
      </c>
      <c r="C7650" s="560">
        <f t="shared" si="715"/>
        <v>2013</v>
      </c>
      <c r="D7650" s="560">
        <f t="shared" si="716"/>
        <v>11</v>
      </c>
      <c r="E7650" s="560">
        <f t="shared" si="717"/>
        <v>15</v>
      </c>
      <c r="F7650" s="560">
        <f t="shared" si="718"/>
        <v>17</v>
      </c>
      <c r="G7650" s="595">
        <f t="shared" si="719"/>
        <v>6</v>
      </c>
      <c r="H7650" s="590">
        <f>CHOOSE('Output Sheet'!$B$4,'8760 Data'!J7650,'8760 Data'!K7650,'8760 Data'!L7650,'8760 Data'!M7650,'8760 Data'!N7650,'8760 Data'!O7650,'8760 Data'!P7650,'8760 Data'!Q7650,'8760 Data'!R7650,'8760 Data'!S7650,'8760 Data'!T7650,'8760 Data'!U7650)</f>
        <v>0</v>
      </c>
      <c r="I7650" s="591" t="e">
        <f>H7650/'Output Sheet'!$B$8</f>
        <v>#DIV/0!</v>
      </c>
      <c r="J7650" s="596"/>
      <c r="K7650" s="560"/>
      <c r="L7650" s="560"/>
      <c r="M7650" s="560"/>
      <c r="N7650" s="560"/>
      <c r="O7650" s="560"/>
      <c r="P7650" s="560"/>
      <c r="Q7650" s="560"/>
      <c r="R7650" s="560"/>
      <c r="S7650" s="560"/>
      <c r="T7650" s="560"/>
      <c r="U7650" s="560"/>
    </row>
    <row r="7651" spans="1:21">
      <c r="A7651" s="593">
        <f t="shared" si="714"/>
        <v>41593</v>
      </c>
      <c r="B7651" s="594">
        <v>41593.750442592594</v>
      </c>
      <c r="C7651" s="560">
        <f t="shared" si="715"/>
        <v>2013</v>
      </c>
      <c r="D7651" s="560">
        <f t="shared" si="716"/>
        <v>11</v>
      </c>
      <c r="E7651" s="560">
        <f t="shared" si="717"/>
        <v>15</v>
      </c>
      <c r="F7651" s="560">
        <f t="shared" si="718"/>
        <v>18</v>
      </c>
      <c r="G7651" s="595">
        <f t="shared" si="719"/>
        <v>6</v>
      </c>
      <c r="H7651" s="590">
        <f>CHOOSE('Output Sheet'!$B$4,'8760 Data'!J7651,'8760 Data'!K7651,'8760 Data'!L7651,'8760 Data'!M7651,'8760 Data'!N7651,'8760 Data'!O7651,'8760 Data'!P7651,'8760 Data'!Q7651,'8760 Data'!R7651,'8760 Data'!S7651,'8760 Data'!T7651,'8760 Data'!U7651)</f>
        <v>0</v>
      </c>
      <c r="I7651" s="591" t="e">
        <f>H7651/'Output Sheet'!$B$8</f>
        <v>#DIV/0!</v>
      </c>
      <c r="J7651" s="596"/>
      <c r="K7651" s="560"/>
      <c r="L7651" s="560"/>
      <c r="M7651" s="560"/>
      <c r="N7651" s="560"/>
      <c r="O7651" s="560"/>
      <c r="P7651" s="560"/>
      <c r="Q7651" s="560"/>
      <c r="R7651" s="560"/>
      <c r="S7651" s="560"/>
      <c r="T7651" s="560"/>
      <c r="U7651" s="560"/>
    </row>
    <row r="7652" spans="1:21">
      <c r="A7652" s="593">
        <f t="shared" si="714"/>
        <v>41593</v>
      </c>
      <c r="B7652" s="594">
        <v>41593.792109317132</v>
      </c>
      <c r="C7652" s="560">
        <f t="shared" si="715"/>
        <v>2013</v>
      </c>
      <c r="D7652" s="560">
        <f t="shared" si="716"/>
        <v>11</v>
      </c>
      <c r="E7652" s="560">
        <f t="shared" si="717"/>
        <v>15</v>
      </c>
      <c r="F7652" s="560">
        <f t="shared" si="718"/>
        <v>19</v>
      </c>
      <c r="G7652" s="595">
        <f t="shared" si="719"/>
        <v>6</v>
      </c>
      <c r="H7652" s="590">
        <f>CHOOSE('Output Sheet'!$B$4,'8760 Data'!J7652,'8760 Data'!K7652,'8760 Data'!L7652,'8760 Data'!M7652,'8760 Data'!N7652,'8760 Data'!O7652,'8760 Data'!P7652,'8760 Data'!Q7652,'8760 Data'!R7652,'8760 Data'!S7652,'8760 Data'!T7652,'8760 Data'!U7652)</f>
        <v>0</v>
      </c>
      <c r="I7652" s="591" t="e">
        <f>H7652/'Output Sheet'!$B$8</f>
        <v>#DIV/0!</v>
      </c>
      <c r="J7652" s="596"/>
      <c r="K7652" s="560"/>
      <c r="L7652" s="560"/>
      <c r="M7652" s="560"/>
      <c r="N7652" s="560"/>
      <c r="O7652" s="560"/>
      <c r="P7652" s="560"/>
      <c r="Q7652" s="560"/>
      <c r="R7652" s="560"/>
      <c r="S7652" s="560"/>
      <c r="T7652" s="560"/>
      <c r="U7652" s="560"/>
    </row>
    <row r="7653" spans="1:21">
      <c r="A7653" s="593">
        <f t="shared" si="714"/>
        <v>41593</v>
      </c>
      <c r="B7653" s="594">
        <v>41593.833776041669</v>
      </c>
      <c r="C7653" s="560">
        <f t="shared" si="715"/>
        <v>2013</v>
      </c>
      <c r="D7653" s="560">
        <f t="shared" si="716"/>
        <v>11</v>
      </c>
      <c r="E7653" s="560">
        <f t="shared" si="717"/>
        <v>15</v>
      </c>
      <c r="F7653" s="560">
        <f t="shared" si="718"/>
        <v>20</v>
      </c>
      <c r="G7653" s="595">
        <f t="shared" si="719"/>
        <v>6</v>
      </c>
      <c r="H7653" s="590">
        <f>CHOOSE('Output Sheet'!$B$4,'8760 Data'!J7653,'8760 Data'!K7653,'8760 Data'!L7653,'8760 Data'!M7653,'8760 Data'!N7653,'8760 Data'!O7653,'8760 Data'!P7653,'8760 Data'!Q7653,'8760 Data'!R7653,'8760 Data'!S7653,'8760 Data'!T7653,'8760 Data'!U7653)</f>
        <v>0</v>
      </c>
      <c r="I7653" s="591" t="e">
        <f>H7653/'Output Sheet'!$B$8</f>
        <v>#DIV/0!</v>
      </c>
      <c r="J7653" s="596"/>
      <c r="K7653" s="560"/>
      <c r="L7653" s="560"/>
      <c r="M7653" s="560"/>
      <c r="N7653" s="560"/>
      <c r="O7653" s="560"/>
      <c r="P7653" s="560"/>
      <c r="Q7653" s="560"/>
      <c r="R7653" s="560"/>
      <c r="S7653" s="560"/>
      <c r="T7653" s="560"/>
      <c r="U7653" s="560"/>
    </row>
    <row r="7654" spans="1:21">
      <c r="A7654" s="593">
        <f t="shared" si="714"/>
        <v>41593</v>
      </c>
      <c r="B7654" s="594">
        <v>41593.875442766206</v>
      </c>
      <c r="C7654" s="560">
        <f t="shared" si="715"/>
        <v>2013</v>
      </c>
      <c r="D7654" s="560">
        <f t="shared" si="716"/>
        <v>11</v>
      </c>
      <c r="E7654" s="560">
        <f t="shared" si="717"/>
        <v>15</v>
      </c>
      <c r="F7654" s="560">
        <f t="shared" si="718"/>
        <v>21</v>
      </c>
      <c r="G7654" s="595">
        <f t="shared" si="719"/>
        <v>6</v>
      </c>
      <c r="H7654" s="590">
        <f>CHOOSE('Output Sheet'!$B$4,'8760 Data'!J7654,'8760 Data'!K7654,'8760 Data'!L7654,'8760 Data'!M7654,'8760 Data'!N7654,'8760 Data'!O7654,'8760 Data'!P7654,'8760 Data'!Q7654,'8760 Data'!R7654,'8760 Data'!S7654,'8760 Data'!T7654,'8760 Data'!U7654)</f>
        <v>0</v>
      </c>
      <c r="I7654" s="591" t="e">
        <f>H7654/'Output Sheet'!$B$8</f>
        <v>#DIV/0!</v>
      </c>
      <c r="J7654" s="596"/>
      <c r="K7654" s="560"/>
      <c r="L7654" s="560"/>
      <c r="M7654" s="560"/>
      <c r="N7654" s="560"/>
      <c r="O7654" s="560"/>
      <c r="P7654" s="560"/>
      <c r="Q7654" s="560"/>
      <c r="R7654" s="560"/>
      <c r="S7654" s="560"/>
      <c r="T7654" s="560"/>
      <c r="U7654" s="560"/>
    </row>
    <row r="7655" spans="1:21">
      <c r="A7655" s="593">
        <f t="shared" si="714"/>
        <v>41593</v>
      </c>
      <c r="B7655" s="594">
        <v>41593.917109490743</v>
      </c>
      <c r="C7655" s="560">
        <f t="shared" si="715"/>
        <v>2013</v>
      </c>
      <c r="D7655" s="560">
        <f t="shared" si="716"/>
        <v>11</v>
      </c>
      <c r="E7655" s="560">
        <f t="shared" si="717"/>
        <v>15</v>
      </c>
      <c r="F7655" s="560">
        <f t="shared" si="718"/>
        <v>22</v>
      </c>
      <c r="G7655" s="595">
        <f t="shared" si="719"/>
        <v>6</v>
      </c>
      <c r="H7655" s="590">
        <f>CHOOSE('Output Sheet'!$B$4,'8760 Data'!J7655,'8760 Data'!K7655,'8760 Data'!L7655,'8760 Data'!M7655,'8760 Data'!N7655,'8760 Data'!O7655,'8760 Data'!P7655,'8760 Data'!Q7655,'8760 Data'!R7655,'8760 Data'!S7655,'8760 Data'!T7655,'8760 Data'!U7655)</f>
        <v>0</v>
      </c>
      <c r="I7655" s="591" t="e">
        <f>H7655/'Output Sheet'!$B$8</f>
        <v>#DIV/0!</v>
      </c>
      <c r="J7655" s="596"/>
      <c r="K7655" s="560"/>
      <c r="L7655" s="560"/>
      <c r="M7655" s="560"/>
      <c r="N7655" s="560"/>
      <c r="O7655" s="560"/>
      <c r="P7655" s="560"/>
      <c r="Q7655" s="560"/>
      <c r="R7655" s="560"/>
      <c r="S7655" s="560"/>
      <c r="T7655" s="560"/>
      <c r="U7655" s="560"/>
    </row>
    <row r="7656" spans="1:21">
      <c r="A7656" s="593">
        <f t="shared" si="714"/>
        <v>41593</v>
      </c>
      <c r="B7656" s="594">
        <v>41593.958776215281</v>
      </c>
      <c r="C7656" s="560">
        <f t="shared" si="715"/>
        <v>2013</v>
      </c>
      <c r="D7656" s="560">
        <f t="shared" si="716"/>
        <v>11</v>
      </c>
      <c r="E7656" s="560">
        <f t="shared" si="717"/>
        <v>15</v>
      </c>
      <c r="F7656" s="560">
        <f t="shared" si="718"/>
        <v>23</v>
      </c>
      <c r="G7656" s="595">
        <f t="shared" si="719"/>
        <v>6</v>
      </c>
      <c r="H7656" s="590">
        <f>CHOOSE('Output Sheet'!$B$4,'8760 Data'!J7656,'8760 Data'!K7656,'8760 Data'!L7656,'8760 Data'!M7656,'8760 Data'!N7656,'8760 Data'!O7656,'8760 Data'!P7656,'8760 Data'!Q7656,'8760 Data'!R7656,'8760 Data'!S7656,'8760 Data'!T7656,'8760 Data'!U7656)</f>
        <v>0</v>
      </c>
      <c r="I7656" s="591" t="e">
        <f>H7656/'Output Sheet'!$B$8</f>
        <v>#DIV/0!</v>
      </c>
      <c r="J7656" s="596"/>
      <c r="K7656" s="560"/>
      <c r="L7656" s="560"/>
      <c r="M7656" s="560"/>
      <c r="N7656" s="560"/>
      <c r="O7656" s="560"/>
      <c r="P7656" s="560"/>
      <c r="Q7656" s="560"/>
      <c r="R7656" s="560"/>
      <c r="S7656" s="560"/>
      <c r="T7656" s="560"/>
      <c r="U7656" s="560"/>
    </row>
    <row r="7657" spans="1:21">
      <c r="A7657" s="593">
        <f t="shared" si="714"/>
        <v>41594</v>
      </c>
      <c r="B7657" s="594">
        <v>41594.000442939818</v>
      </c>
      <c r="C7657" s="560">
        <f t="shared" si="715"/>
        <v>2013</v>
      </c>
      <c r="D7657" s="560">
        <f t="shared" si="716"/>
        <v>11</v>
      </c>
      <c r="E7657" s="560">
        <f t="shared" si="717"/>
        <v>16</v>
      </c>
      <c r="F7657" s="560">
        <f t="shared" si="718"/>
        <v>24</v>
      </c>
      <c r="G7657" s="595">
        <f t="shared" si="719"/>
        <v>7</v>
      </c>
      <c r="H7657" s="590">
        <f>CHOOSE('Output Sheet'!$B$4,'8760 Data'!J7657,'8760 Data'!K7657,'8760 Data'!L7657,'8760 Data'!M7657,'8760 Data'!N7657,'8760 Data'!O7657,'8760 Data'!P7657,'8760 Data'!Q7657,'8760 Data'!R7657,'8760 Data'!S7657,'8760 Data'!T7657,'8760 Data'!U7657)</f>
        <v>0</v>
      </c>
      <c r="I7657" s="591" t="e">
        <f>H7657/'Output Sheet'!$B$8</f>
        <v>#DIV/0!</v>
      </c>
      <c r="J7657" s="596"/>
      <c r="K7657" s="560"/>
      <c r="L7657" s="560"/>
      <c r="M7657" s="560"/>
      <c r="N7657" s="560"/>
      <c r="O7657" s="560"/>
      <c r="P7657" s="560"/>
      <c r="Q7657" s="560"/>
      <c r="R7657" s="560"/>
      <c r="S7657" s="560"/>
      <c r="T7657" s="560"/>
      <c r="U7657" s="560"/>
    </row>
    <row r="7658" spans="1:21">
      <c r="A7658" s="593">
        <f t="shared" si="714"/>
        <v>41594</v>
      </c>
      <c r="B7658" s="594">
        <v>41594.042109664355</v>
      </c>
      <c r="C7658" s="560">
        <f t="shared" si="715"/>
        <v>2013</v>
      </c>
      <c r="D7658" s="560">
        <f t="shared" si="716"/>
        <v>11</v>
      </c>
      <c r="E7658" s="560">
        <f t="shared" si="717"/>
        <v>16</v>
      </c>
      <c r="F7658" s="560">
        <f t="shared" si="718"/>
        <v>1</v>
      </c>
      <c r="G7658" s="595">
        <f t="shared" si="719"/>
        <v>7</v>
      </c>
      <c r="H7658" s="590">
        <f>CHOOSE('Output Sheet'!$B$4,'8760 Data'!J7658,'8760 Data'!K7658,'8760 Data'!L7658,'8760 Data'!M7658,'8760 Data'!N7658,'8760 Data'!O7658,'8760 Data'!P7658,'8760 Data'!Q7658,'8760 Data'!R7658,'8760 Data'!S7658,'8760 Data'!T7658,'8760 Data'!U7658)</f>
        <v>0</v>
      </c>
      <c r="I7658" s="591" t="e">
        <f>H7658/'Output Sheet'!$B$8</f>
        <v>#DIV/0!</v>
      </c>
      <c r="J7658" s="596"/>
      <c r="K7658" s="560"/>
      <c r="L7658" s="560"/>
      <c r="M7658" s="560"/>
      <c r="N7658" s="560"/>
      <c r="O7658" s="560"/>
      <c r="P7658" s="560"/>
      <c r="Q7658" s="560"/>
      <c r="R7658" s="560"/>
      <c r="S7658" s="560"/>
      <c r="T7658" s="560"/>
      <c r="U7658" s="560"/>
    </row>
    <row r="7659" spans="1:21">
      <c r="A7659" s="593">
        <f t="shared" si="714"/>
        <v>41594</v>
      </c>
      <c r="B7659" s="594">
        <v>41594.083776388892</v>
      </c>
      <c r="C7659" s="560">
        <f t="shared" si="715"/>
        <v>2013</v>
      </c>
      <c r="D7659" s="560">
        <f t="shared" si="716"/>
        <v>11</v>
      </c>
      <c r="E7659" s="560">
        <f t="shared" si="717"/>
        <v>16</v>
      </c>
      <c r="F7659" s="560">
        <f t="shared" si="718"/>
        <v>2</v>
      </c>
      <c r="G7659" s="595">
        <f t="shared" si="719"/>
        <v>7</v>
      </c>
      <c r="H7659" s="590">
        <f>CHOOSE('Output Sheet'!$B$4,'8760 Data'!J7659,'8760 Data'!K7659,'8760 Data'!L7659,'8760 Data'!M7659,'8760 Data'!N7659,'8760 Data'!O7659,'8760 Data'!P7659,'8760 Data'!Q7659,'8760 Data'!R7659,'8760 Data'!S7659,'8760 Data'!T7659,'8760 Data'!U7659)</f>
        <v>0</v>
      </c>
      <c r="I7659" s="591" t="e">
        <f>H7659/'Output Sheet'!$B$8</f>
        <v>#DIV/0!</v>
      </c>
      <c r="J7659" s="596"/>
      <c r="K7659" s="560"/>
      <c r="L7659" s="560"/>
      <c r="M7659" s="560"/>
      <c r="N7659" s="560"/>
      <c r="O7659" s="560"/>
      <c r="P7659" s="560"/>
      <c r="Q7659" s="560"/>
      <c r="R7659" s="560"/>
      <c r="S7659" s="560"/>
      <c r="T7659" s="560"/>
      <c r="U7659" s="560"/>
    </row>
    <row r="7660" spans="1:21">
      <c r="A7660" s="593">
        <f t="shared" si="714"/>
        <v>41594</v>
      </c>
      <c r="B7660" s="594">
        <v>41594.125443113429</v>
      </c>
      <c r="C7660" s="560">
        <f t="shared" si="715"/>
        <v>2013</v>
      </c>
      <c r="D7660" s="560">
        <f t="shared" si="716"/>
        <v>11</v>
      </c>
      <c r="E7660" s="560">
        <f t="shared" si="717"/>
        <v>16</v>
      </c>
      <c r="F7660" s="560">
        <f t="shared" si="718"/>
        <v>3</v>
      </c>
      <c r="G7660" s="595">
        <f t="shared" si="719"/>
        <v>7</v>
      </c>
      <c r="H7660" s="590">
        <f>CHOOSE('Output Sheet'!$B$4,'8760 Data'!J7660,'8760 Data'!K7660,'8760 Data'!L7660,'8760 Data'!M7660,'8760 Data'!N7660,'8760 Data'!O7660,'8760 Data'!P7660,'8760 Data'!Q7660,'8760 Data'!R7660,'8760 Data'!S7660,'8760 Data'!T7660,'8760 Data'!U7660)</f>
        <v>0</v>
      </c>
      <c r="I7660" s="591" t="e">
        <f>H7660/'Output Sheet'!$B$8</f>
        <v>#DIV/0!</v>
      </c>
      <c r="J7660" s="596"/>
      <c r="K7660" s="560"/>
      <c r="L7660" s="560"/>
      <c r="M7660" s="560"/>
      <c r="N7660" s="560"/>
      <c r="O7660" s="560"/>
      <c r="P7660" s="560"/>
      <c r="Q7660" s="560"/>
      <c r="R7660" s="560"/>
      <c r="S7660" s="560"/>
      <c r="T7660" s="560"/>
      <c r="U7660" s="560"/>
    </row>
    <row r="7661" spans="1:21">
      <c r="A7661" s="593">
        <f t="shared" si="714"/>
        <v>41594</v>
      </c>
      <c r="B7661" s="594">
        <v>41594.167109837959</v>
      </c>
      <c r="C7661" s="560">
        <f t="shared" si="715"/>
        <v>2013</v>
      </c>
      <c r="D7661" s="560">
        <f t="shared" si="716"/>
        <v>11</v>
      </c>
      <c r="E7661" s="560">
        <f t="shared" si="717"/>
        <v>16</v>
      </c>
      <c r="F7661" s="560">
        <f t="shared" si="718"/>
        <v>4</v>
      </c>
      <c r="G7661" s="595">
        <f t="shared" si="719"/>
        <v>7</v>
      </c>
      <c r="H7661" s="590">
        <f>CHOOSE('Output Sheet'!$B$4,'8760 Data'!J7661,'8760 Data'!K7661,'8760 Data'!L7661,'8760 Data'!M7661,'8760 Data'!N7661,'8760 Data'!O7661,'8760 Data'!P7661,'8760 Data'!Q7661,'8760 Data'!R7661,'8760 Data'!S7661,'8760 Data'!T7661,'8760 Data'!U7661)</f>
        <v>0</v>
      </c>
      <c r="I7661" s="591" t="e">
        <f>H7661/'Output Sheet'!$B$8</f>
        <v>#DIV/0!</v>
      </c>
      <c r="J7661" s="596"/>
      <c r="K7661" s="560"/>
      <c r="L7661" s="560"/>
      <c r="M7661" s="560"/>
      <c r="N7661" s="560"/>
      <c r="O7661" s="560"/>
      <c r="P7661" s="560"/>
      <c r="Q7661" s="560"/>
      <c r="R7661" s="560"/>
      <c r="S7661" s="560"/>
      <c r="T7661" s="560"/>
      <c r="U7661" s="560"/>
    </row>
    <row r="7662" spans="1:21">
      <c r="A7662" s="593">
        <f t="shared" si="714"/>
        <v>41594</v>
      </c>
      <c r="B7662" s="594">
        <v>41594.208776562496</v>
      </c>
      <c r="C7662" s="560">
        <f t="shared" si="715"/>
        <v>2013</v>
      </c>
      <c r="D7662" s="560">
        <f t="shared" si="716"/>
        <v>11</v>
      </c>
      <c r="E7662" s="560">
        <f t="shared" si="717"/>
        <v>16</v>
      </c>
      <c r="F7662" s="560">
        <f t="shared" si="718"/>
        <v>5</v>
      </c>
      <c r="G7662" s="595">
        <f t="shared" si="719"/>
        <v>7</v>
      </c>
      <c r="H7662" s="590">
        <f>CHOOSE('Output Sheet'!$B$4,'8760 Data'!J7662,'8760 Data'!K7662,'8760 Data'!L7662,'8760 Data'!M7662,'8760 Data'!N7662,'8760 Data'!O7662,'8760 Data'!P7662,'8760 Data'!Q7662,'8760 Data'!R7662,'8760 Data'!S7662,'8760 Data'!T7662,'8760 Data'!U7662)</f>
        <v>0</v>
      </c>
      <c r="I7662" s="591" t="e">
        <f>H7662/'Output Sheet'!$B$8</f>
        <v>#DIV/0!</v>
      </c>
      <c r="J7662" s="596"/>
      <c r="K7662" s="560"/>
      <c r="L7662" s="560"/>
      <c r="M7662" s="560"/>
      <c r="N7662" s="560"/>
      <c r="O7662" s="560"/>
      <c r="P7662" s="560"/>
      <c r="Q7662" s="560"/>
      <c r="R7662" s="560"/>
      <c r="S7662" s="560"/>
      <c r="T7662" s="560"/>
      <c r="U7662" s="560"/>
    </row>
    <row r="7663" spans="1:21">
      <c r="A7663" s="593">
        <f t="shared" si="714"/>
        <v>41594</v>
      </c>
      <c r="B7663" s="594">
        <v>41594.250443287034</v>
      </c>
      <c r="C7663" s="560">
        <f t="shared" si="715"/>
        <v>2013</v>
      </c>
      <c r="D7663" s="560">
        <f t="shared" si="716"/>
        <v>11</v>
      </c>
      <c r="E7663" s="560">
        <f t="shared" si="717"/>
        <v>16</v>
      </c>
      <c r="F7663" s="560">
        <f t="shared" si="718"/>
        <v>6</v>
      </c>
      <c r="G7663" s="595">
        <f t="shared" si="719"/>
        <v>7</v>
      </c>
      <c r="H7663" s="590">
        <f>CHOOSE('Output Sheet'!$B$4,'8760 Data'!J7663,'8760 Data'!K7663,'8760 Data'!L7663,'8760 Data'!M7663,'8760 Data'!N7663,'8760 Data'!O7663,'8760 Data'!P7663,'8760 Data'!Q7663,'8760 Data'!R7663,'8760 Data'!S7663,'8760 Data'!T7663,'8760 Data'!U7663)</f>
        <v>0</v>
      </c>
      <c r="I7663" s="591" t="e">
        <f>H7663/'Output Sheet'!$B$8</f>
        <v>#DIV/0!</v>
      </c>
      <c r="J7663" s="596"/>
      <c r="K7663" s="560"/>
      <c r="L7663" s="560"/>
      <c r="M7663" s="560"/>
      <c r="N7663" s="560"/>
      <c r="O7663" s="560"/>
      <c r="P7663" s="560"/>
      <c r="Q7663" s="560"/>
      <c r="R7663" s="560"/>
      <c r="S7663" s="560"/>
      <c r="T7663" s="560"/>
      <c r="U7663" s="560"/>
    </row>
    <row r="7664" spans="1:21">
      <c r="A7664" s="593">
        <f t="shared" si="714"/>
        <v>41594</v>
      </c>
      <c r="B7664" s="594">
        <v>41594.292110011571</v>
      </c>
      <c r="C7664" s="560">
        <f t="shared" si="715"/>
        <v>2013</v>
      </c>
      <c r="D7664" s="560">
        <f t="shared" si="716"/>
        <v>11</v>
      </c>
      <c r="E7664" s="560">
        <f t="shared" si="717"/>
        <v>16</v>
      </c>
      <c r="F7664" s="560">
        <f t="shared" si="718"/>
        <v>7</v>
      </c>
      <c r="G7664" s="595">
        <f t="shared" si="719"/>
        <v>7</v>
      </c>
      <c r="H7664" s="590">
        <f>CHOOSE('Output Sheet'!$B$4,'8760 Data'!J7664,'8760 Data'!K7664,'8760 Data'!L7664,'8760 Data'!M7664,'8760 Data'!N7664,'8760 Data'!O7664,'8760 Data'!P7664,'8760 Data'!Q7664,'8760 Data'!R7664,'8760 Data'!S7664,'8760 Data'!T7664,'8760 Data'!U7664)</f>
        <v>0</v>
      </c>
      <c r="I7664" s="591" t="e">
        <f>H7664/'Output Sheet'!$B$8</f>
        <v>#DIV/0!</v>
      </c>
      <c r="J7664" s="596"/>
      <c r="K7664" s="560"/>
      <c r="L7664" s="560"/>
      <c r="M7664" s="560"/>
      <c r="N7664" s="560"/>
      <c r="O7664" s="560"/>
      <c r="P7664" s="560"/>
      <c r="Q7664" s="560"/>
      <c r="R7664" s="560"/>
      <c r="S7664" s="560"/>
      <c r="T7664" s="560"/>
      <c r="U7664" s="560"/>
    </row>
    <row r="7665" spans="1:21">
      <c r="A7665" s="593">
        <f t="shared" si="714"/>
        <v>41594</v>
      </c>
      <c r="B7665" s="594">
        <v>41594.333776736108</v>
      </c>
      <c r="C7665" s="560">
        <f t="shared" si="715"/>
        <v>2013</v>
      </c>
      <c r="D7665" s="560">
        <f t="shared" si="716"/>
        <v>11</v>
      </c>
      <c r="E7665" s="560">
        <f t="shared" si="717"/>
        <v>16</v>
      </c>
      <c r="F7665" s="560">
        <f t="shared" si="718"/>
        <v>8</v>
      </c>
      <c r="G7665" s="595">
        <f t="shared" si="719"/>
        <v>7</v>
      </c>
      <c r="H7665" s="590">
        <f>CHOOSE('Output Sheet'!$B$4,'8760 Data'!J7665,'8760 Data'!K7665,'8760 Data'!L7665,'8760 Data'!M7665,'8760 Data'!N7665,'8760 Data'!O7665,'8760 Data'!P7665,'8760 Data'!Q7665,'8760 Data'!R7665,'8760 Data'!S7665,'8760 Data'!T7665,'8760 Data'!U7665)</f>
        <v>0</v>
      </c>
      <c r="I7665" s="591" t="e">
        <f>H7665/'Output Sheet'!$B$8</f>
        <v>#DIV/0!</v>
      </c>
      <c r="J7665" s="596"/>
      <c r="K7665" s="560"/>
      <c r="L7665" s="560"/>
      <c r="M7665" s="560"/>
      <c r="N7665" s="560"/>
      <c r="O7665" s="560"/>
      <c r="P7665" s="560"/>
      <c r="Q7665" s="560"/>
      <c r="R7665" s="560"/>
      <c r="S7665" s="560"/>
      <c r="T7665" s="560"/>
      <c r="U7665" s="560"/>
    </row>
    <row r="7666" spans="1:21">
      <c r="A7666" s="593">
        <f t="shared" si="714"/>
        <v>41594</v>
      </c>
      <c r="B7666" s="594">
        <v>41594.375443460645</v>
      </c>
      <c r="C7666" s="560">
        <f t="shared" si="715"/>
        <v>2013</v>
      </c>
      <c r="D7666" s="560">
        <f t="shared" si="716"/>
        <v>11</v>
      </c>
      <c r="E7666" s="560">
        <f t="shared" si="717"/>
        <v>16</v>
      </c>
      <c r="F7666" s="560">
        <f t="shared" si="718"/>
        <v>9</v>
      </c>
      <c r="G7666" s="595">
        <f t="shared" si="719"/>
        <v>7</v>
      </c>
      <c r="H7666" s="590">
        <f>CHOOSE('Output Sheet'!$B$4,'8760 Data'!J7666,'8760 Data'!K7666,'8760 Data'!L7666,'8760 Data'!M7666,'8760 Data'!N7666,'8760 Data'!O7666,'8760 Data'!P7666,'8760 Data'!Q7666,'8760 Data'!R7666,'8760 Data'!S7666,'8760 Data'!T7666,'8760 Data'!U7666)</f>
        <v>0</v>
      </c>
      <c r="I7666" s="591" t="e">
        <f>H7666/'Output Sheet'!$B$8</f>
        <v>#DIV/0!</v>
      </c>
      <c r="J7666" s="596"/>
      <c r="K7666" s="560"/>
      <c r="L7666" s="560"/>
      <c r="M7666" s="560"/>
      <c r="N7666" s="560"/>
      <c r="O7666" s="560"/>
      <c r="P7666" s="560"/>
      <c r="Q7666" s="560"/>
      <c r="R7666" s="560"/>
      <c r="S7666" s="560"/>
      <c r="T7666" s="560"/>
      <c r="U7666" s="560"/>
    </row>
    <row r="7667" spans="1:21">
      <c r="A7667" s="593">
        <f t="shared" si="714"/>
        <v>41594</v>
      </c>
      <c r="B7667" s="594">
        <v>41594.417110185183</v>
      </c>
      <c r="C7667" s="560">
        <f t="shared" si="715"/>
        <v>2013</v>
      </c>
      <c r="D7667" s="560">
        <f t="shared" si="716"/>
        <v>11</v>
      </c>
      <c r="E7667" s="560">
        <f t="shared" si="717"/>
        <v>16</v>
      </c>
      <c r="F7667" s="560">
        <f t="shared" si="718"/>
        <v>10</v>
      </c>
      <c r="G7667" s="595">
        <f t="shared" si="719"/>
        <v>7</v>
      </c>
      <c r="H7667" s="590">
        <f>CHOOSE('Output Sheet'!$B$4,'8760 Data'!J7667,'8760 Data'!K7667,'8760 Data'!L7667,'8760 Data'!M7667,'8760 Data'!N7667,'8760 Data'!O7667,'8760 Data'!P7667,'8760 Data'!Q7667,'8760 Data'!R7667,'8760 Data'!S7667,'8760 Data'!T7667,'8760 Data'!U7667)</f>
        <v>0</v>
      </c>
      <c r="I7667" s="591" t="e">
        <f>H7667/'Output Sheet'!$B$8</f>
        <v>#DIV/0!</v>
      </c>
      <c r="J7667" s="596"/>
      <c r="K7667" s="560"/>
      <c r="L7667" s="560"/>
      <c r="M7667" s="560"/>
      <c r="N7667" s="560"/>
      <c r="O7667" s="560"/>
      <c r="P7667" s="560"/>
      <c r="Q7667" s="560"/>
      <c r="R7667" s="560"/>
      <c r="S7667" s="560"/>
      <c r="T7667" s="560"/>
      <c r="U7667" s="560"/>
    </row>
    <row r="7668" spans="1:21">
      <c r="A7668" s="593">
        <f t="shared" si="714"/>
        <v>41594</v>
      </c>
      <c r="B7668" s="594">
        <v>41594.45877690972</v>
      </c>
      <c r="C7668" s="560">
        <f t="shared" si="715"/>
        <v>2013</v>
      </c>
      <c r="D7668" s="560">
        <f t="shared" si="716"/>
        <v>11</v>
      </c>
      <c r="E7668" s="560">
        <f t="shared" si="717"/>
        <v>16</v>
      </c>
      <c r="F7668" s="560">
        <f t="shared" si="718"/>
        <v>11</v>
      </c>
      <c r="G7668" s="595">
        <f t="shared" si="719"/>
        <v>7</v>
      </c>
      <c r="H7668" s="590">
        <f>CHOOSE('Output Sheet'!$B$4,'8760 Data'!J7668,'8760 Data'!K7668,'8760 Data'!L7668,'8760 Data'!M7668,'8760 Data'!N7668,'8760 Data'!O7668,'8760 Data'!P7668,'8760 Data'!Q7668,'8760 Data'!R7668,'8760 Data'!S7668,'8760 Data'!T7668,'8760 Data'!U7668)</f>
        <v>0</v>
      </c>
      <c r="I7668" s="591" t="e">
        <f>H7668/'Output Sheet'!$B$8</f>
        <v>#DIV/0!</v>
      </c>
      <c r="J7668" s="596"/>
      <c r="K7668" s="560"/>
      <c r="L7668" s="560"/>
      <c r="M7668" s="560"/>
      <c r="N7668" s="560"/>
      <c r="O7668" s="560"/>
      <c r="P7668" s="560"/>
      <c r="Q7668" s="560"/>
      <c r="R7668" s="560"/>
      <c r="S7668" s="560"/>
      <c r="T7668" s="560"/>
      <c r="U7668" s="560"/>
    </row>
    <row r="7669" spans="1:21">
      <c r="A7669" s="593">
        <f t="shared" si="714"/>
        <v>41594</v>
      </c>
      <c r="B7669" s="594">
        <v>41594.500443634257</v>
      </c>
      <c r="C7669" s="560">
        <f t="shared" si="715"/>
        <v>2013</v>
      </c>
      <c r="D7669" s="560">
        <f t="shared" si="716"/>
        <v>11</v>
      </c>
      <c r="E7669" s="560">
        <f t="shared" si="717"/>
        <v>16</v>
      </c>
      <c r="F7669" s="560">
        <f t="shared" si="718"/>
        <v>12</v>
      </c>
      <c r="G7669" s="595">
        <f t="shared" si="719"/>
        <v>7</v>
      </c>
      <c r="H7669" s="590">
        <f>CHOOSE('Output Sheet'!$B$4,'8760 Data'!J7669,'8760 Data'!K7669,'8760 Data'!L7669,'8760 Data'!M7669,'8760 Data'!N7669,'8760 Data'!O7669,'8760 Data'!P7669,'8760 Data'!Q7669,'8760 Data'!R7669,'8760 Data'!S7669,'8760 Data'!T7669,'8760 Data'!U7669)</f>
        <v>0</v>
      </c>
      <c r="I7669" s="591" t="e">
        <f>H7669/'Output Sheet'!$B$8</f>
        <v>#DIV/0!</v>
      </c>
      <c r="J7669" s="596"/>
      <c r="K7669" s="560"/>
      <c r="L7669" s="560"/>
      <c r="M7669" s="560"/>
      <c r="N7669" s="560"/>
      <c r="O7669" s="560"/>
      <c r="P7669" s="560"/>
      <c r="Q7669" s="560"/>
      <c r="R7669" s="560"/>
      <c r="S7669" s="560"/>
      <c r="T7669" s="560"/>
      <c r="U7669" s="560"/>
    </row>
    <row r="7670" spans="1:21">
      <c r="A7670" s="593">
        <f t="shared" si="714"/>
        <v>41594</v>
      </c>
      <c r="B7670" s="594">
        <v>41594.542110358794</v>
      </c>
      <c r="C7670" s="560">
        <f t="shared" si="715"/>
        <v>2013</v>
      </c>
      <c r="D7670" s="560">
        <f t="shared" si="716"/>
        <v>11</v>
      </c>
      <c r="E7670" s="560">
        <f t="shared" si="717"/>
        <v>16</v>
      </c>
      <c r="F7670" s="560">
        <f t="shared" si="718"/>
        <v>13</v>
      </c>
      <c r="G7670" s="595">
        <f t="shared" si="719"/>
        <v>7</v>
      </c>
      <c r="H7670" s="590">
        <f>CHOOSE('Output Sheet'!$B$4,'8760 Data'!J7670,'8760 Data'!K7670,'8760 Data'!L7670,'8760 Data'!M7670,'8760 Data'!N7670,'8760 Data'!O7670,'8760 Data'!P7670,'8760 Data'!Q7670,'8760 Data'!R7670,'8760 Data'!S7670,'8760 Data'!T7670,'8760 Data'!U7670)</f>
        <v>0</v>
      </c>
      <c r="I7670" s="591" t="e">
        <f>H7670/'Output Sheet'!$B$8</f>
        <v>#DIV/0!</v>
      </c>
      <c r="J7670" s="596"/>
      <c r="K7670" s="560"/>
      <c r="L7670" s="560"/>
      <c r="M7670" s="560"/>
      <c r="N7670" s="560"/>
      <c r="O7670" s="560"/>
      <c r="P7670" s="560"/>
      <c r="Q7670" s="560"/>
      <c r="R7670" s="560"/>
      <c r="S7670" s="560"/>
      <c r="T7670" s="560"/>
      <c r="U7670" s="560"/>
    </row>
    <row r="7671" spans="1:21">
      <c r="A7671" s="593">
        <f t="shared" si="714"/>
        <v>41594</v>
      </c>
      <c r="B7671" s="594">
        <v>41594.583777083331</v>
      </c>
      <c r="C7671" s="560">
        <f t="shared" si="715"/>
        <v>2013</v>
      </c>
      <c r="D7671" s="560">
        <f t="shared" si="716"/>
        <v>11</v>
      </c>
      <c r="E7671" s="560">
        <f t="shared" si="717"/>
        <v>16</v>
      </c>
      <c r="F7671" s="560">
        <f t="shared" si="718"/>
        <v>14</v>
      </c>
      <c r="G7671" s="595">
        <f t="shared" si="719"/>
        <v>7</v>
      </c>
      <c r="H7671" s="590">
        <f>CHOOSE('Output Sheet'!$B$4,'8760 Data'!J7671,'8760 Data'!K7671,'8760 Data'!L7671,'8760 Data'!M7671,'8760 Data'!N7671,'8760 Data'!O7671,'8760 Data'!P7671,'8760 Data'!Q7671,'8760 Data'!R7671,'8760 Data'!S7671,'8760 Data'!T7671,'8760 Data'!U7671)</f>
        <v>0</v>
      </c>
      <c r="I7671" s="591" t="e">
        <f>H7671/'Output Sheet'!$B$8</f>
        <v>#DIV/0!</v>
      </c>
      <c r="J7671" s="596"/>
      <c r="K7671" s="560"/>
      <c r="L7671" s="560"/>
      <c r="M7671" s="560"/>
      <c r="N7671" s="560"/>
      <c r="O7671" s="560"/>
      <c r="P7671" s="560"/>
      <c r="Q7671" s="560"/>
      <c r="R7671" s="560"/>
      <c r="S7671" s="560"/>
      <c r="T7671" s="560"/>
      <c r="U7671" s="560"/>
    </row>
    <row r="7672" spans="1:21">
      <c r="A7672" s="593">
        <f t="shared" si="714"/>
        <v>41594</v>
      </c>
      <c r="B7672" s="594">
        <v>41594.625443807869</v>
      </c>
      <c r="C7672" s="560">
        <f t="shared" si="715"/>
        <v>2013</v>
      </c>
      <c r="D7672" s="560">
        <f t="shared" si="716"/>
        <v>11</v>
      </c>
      <c r="E7672" s="560">
        <f t="shared" si="717"/>
        <v>16</v>
      </c>
      <c r="F7672" s="560">
        <f t="shared" si="718"/>
        <v>15</v>
      </c>
      <c r="G7672" s="595">
        <f t="shared" si="719"/>
        <v>7</v>
      </c>
      <c r="H7672" s="590">
        <f>CHOOSE('Output Sheet'!$B$4,'8760 Data'!J7672,'8760 Data'!K7672,'8760 Data'!L7672,'8760 Data'!M7672,'8760 Data'!N7672,'8760 Data'!O7672,'8760 Data'!P7672,'8760 Data'!Q7672,'8760 Data'!R7672,'8760 Data'!S7672,'8760 Data'!T7672,'8760 Data'!U7672)</f>
        <v>0</v>
      </c>
      <c r="I7672" s="591" t="e">
        <f>H7672/'Output Sheet'!$B$8</f>
        <v>#DIV/0!</v>
      </c>
      <c r="J7672" s="596"/>
      <c r="K7672" s="560"/>
      <c r="L7672" s="560"/>
      <c r="M7672" s="560"/>
      <c r="N7672" s="560"/>
      <c r="O7672" s="560"/>
      <c r="P7672" s="560"/>
      <c r="Q7672" s="560"/>
      <c r="R7672" s="560"/>
      <c r="S7672" s="560"/>
      <c r="T7672" s="560"/>
      <c r="U7672" s="560"/>
    </row>
    <row r="7673" spans="1:21">
      <c r="A7673" s="593">
        <f t="shared" si="714"/>
        <v>41594</v>
      </c>
      <c r="B7673" s="594">
        <v>41594.667110532406</v>
      </c>
      <c r="C7673" s="560">
        <f t="shared" si="715"/>
        <v>2013</v>
      </c>
      <c r="D7673" s="560">
        <f t="shared" si="716"/>
        <v>11</v>
      </c>
      <c r="E7673" s="560">
        <f t="shared" si="717"/>
        <v>16</v>
      </c>
      <c r="F7673" s="560">
        <f t="shared" si="718"/>
        <v>16</v>
      </c>
      <c r="G7673" s="595">
        <f t="shared" si="719"/>
        <v>7</v>
      </c>
      <c r="H7673" s="590">
        <f>CHOOSE('Output Sheet'!$B$4,'8760 Data'!J7673,'8760 Data'!K7673,'8760 Data'!L7673,'8760 Data'!M7673,'8760 Data'!N7673,'8760 Data'!O7673,'8760 Data'!P7673,'8760 Data'!Q7673,'8760 Data'!R7673,'8760 Data'!S7673,'8760 Data'!T7673,'8760 Data'!U7673)</f>
        <v>0</v>
      </c>
      <c r="I7673" s="591" t="e">
        <f>H7673/'Output Sheet'!$B$8</f>
        <v>#DIV/0!</v>
      </c>
      <c r="J7673" s="596"/>
      <c r="K7673" s="560"/>
      <c r="L7673" s="560"/>
      <c r="M7673" s="560"/>
      <c r="N7673" s="560"/>
      <c r="O7673" s="560"/>
      <c r="P7673" s="560"/>
      <c r="Q7673" s="560"/>
      <c r="R7673" s="560"/>
      <c r="S7673" s="560"/>
      <c r="T7673" s="560"/>
      <c r="U7673" s="560"/>
    </row>
    <row r="7674" spans="1:21">
      <c r="A7674" s="593">
        <f t="shared" si="714"/>
        <v>41594</v>
      </c>
      <c r="B7674" s="594">
        <v>41594.708777256943</v>
      </c>
      <c r="C7674" s="560">
        <f t="shared" si="715"/>
        <v>2013</v>
      </c>
      <c r="D7674" s="560">
        <f t="shared" si="716"/>
        <v>11</v>
      </c>
      <c r="E7674" s="560">
        <f t="shared" si="717"/>
        <v>16</v>
      </c>
      <c r="F7674" s="560">
        <f t="shared" si="718"/>
        <v>17</v>
      </c>
      <c r="G7674" s="595">
        <f t="shared" si="719"/>
        <v>7</v>
      </c>
      <c r="H7674" s="590">
        <f>CHOOSE('Output Sheet'!$B$4,'8760 Data'!J7674,'8760 Data'!K7674,'8760 Data'!L7674,'8760 Data'!M7674,'8760 Data'!N7674,'8760 Data'!O7674,'8760 Data'!P7674,'8760 Data'!Q7674,'8760 Data'!R7674,'8760 Data'!S7674,'8760 Data'!T7674,'8760 Data'!U7674)</f>
        <v>0</v>
      </c>
      <c r="I7674" s="591" t="e">
        <f>H7674/'Output Sheet'!$B$8</f>
        <v>#DIV/0!</v>
      </c>
      <c r="J7674" s="596"/>
      <c r="K7674" s="560"/>
      <c r="L7674" s="560"/>
      <c r="M7674" s="560"/>
      <c r="N7674" s="560"/>
      <c r="O7674" s="560"/>
      <c r="P7674" s="560"/>
      <c r="Q7674" s="560"/>
      <c r="R7674" s="560"/>
      <c r="S7674" s="560"/>
      <c r="T7674" s="560"/>
      <c r="U7674" s="560"/>
    </row>
    <row r="7675" spans="1:21">
      <c r="A7675" s="593">
        <f t="shared" si="714"/>
        <v>41594</v>
      </c>
      <c r="B7675" s="594">
        <v>41594.75044398148</v>
      </c>
      <c r="C7675" s="560">
        <f t="shared" si="715"/>
        <v>2013</v>
      </c>
      <c r="D7675" s="560">
        <f t="shared" si="716"/>
        <v>11</v>
      </c>
      <c r="E7675" s="560">
        <f t="shared" si="717"/>
        <v>16</v>
      </c>
      <c r="F7675" s="560">
        <f t="shared" si="718"/>
        <v>18</v>
      </c>
      <c r="G7675" s="595">
        <f t="shared" si="719"/>
        <v>7</v>
      </c>
      <c r="H7675" s="590">
        <f>CHOOSE('Output Sheet'!$B$4,'8760 Data'!J7675,'8760 Data'!K7675,'8760 Data'!L7675,'8760 Data'!M7675,'8760 Data'!N7675,'8760 Data'!O7675,'8760 Data'!P7675,'8760 Data'!Q7675,'8760 Data'!R7675,'8760 Data'!S7675,'8760 Data'!T7675,'8760 Data'!U7675)</f>
        <v>0</v>
      </c>
      <c r="I7675" s="591" t="e">
        <f>H7675/'Output Sheet'!$B$8</f>
        <v>#DIV/0!</v>
      </c>
      <c r="J7675" s="596"/>
      <c r="K7675" s="560"/>
      <c r="L7675" s="560"/>
      <c r="M7675" s="560"/>
      <c r="N7675" s="560"/>
      <c r="O7675" s="560"/>
      <c r="P7675" s="560"/>
      <c r="Q7675" s="560"/>
      <c r="R7675" s="560"/>
      <c r="S7675" s="560"/>
      <c r="T7675" s="560"/>
      <c r="U7675" s="560"/>
    </row>
    <row r="7676" spans="1:21">
      <c r="A7676" s="593">
        <f t="shared" si="714"/>
        <v>41594</v>
      </c>
      <c r="B7676" s="594">
        <v>41594.792110706017</v>
      </c>
      <c r="C7676" s="560">
        <f t="shared" si="715"/>
        <v>2013</v>
      </c>
      <c r="D7676" s="560">
        <f t="shared" si="716"/>
        <v>11</v>
      </c>
      <c r="E7676" s="560">
        <f t="shared" si="717"/>
        <v>16</v>
      </c>
      <c r="F7676" s="560">
        <f t="shared" si="718"/>
        <v>19</v>
      </c>
      <c r="G7676" s="595">
        <f t="shared" si="719"/>
        <v>7</v>
      </c>
      <c r="H7676" s="590">
        <f>CHOOSE('Output Sheet'!$B$4,'8760 Data'!J7676,'8760 Data'!K7676,'8760 Data'!L7676,'8760 Data'!M7676,'8760 Data'!N7676,'8760 Data'!O7676,'8760 Data'!P7676,'8760 Data'!Q7676,'8760 Data'!R7676,'8760 Data'!S7676,'8760 Data'!T7676,'8760 Data'!U7676)</f>
        <v>0</v>
      </c>
      <c r="I7676" s="591" t="e">
        <f>H7676/'Output Sheet'!$B$8</f>
        <v>#DIV/0!</v>
      </c>
      <c r="J7676" s="596"/>
      <c r="K7676" s="560"/>
      <c r="L7676" s="560"/>
      <c r="M7676" s="560"/>
      <c r="N7676" s="560"/>
      <c r="O7676" s="560"/>
      <c r="P7676" s="560"/>
      <c r="Q7676" s="560"/>
      <c r="R7676" s="560"/>
      <c r="S7676" s="560"/>
      <c r="T7676" s="560"/>
      <c r="U7676" s="560"/>
    </row>
    <row r="7677" spans="1:21">
      <c r="A7677" s="593">
        <f t="shared" si="714"/>
        <v>41594</v>
      </c>
      <c r="B7677" s="594">
        <v>41594.833777430555</v>
      </c>
      <c r="C7677" s="560">
        <f t="shared" si="715"/>
        <v>2013</v>
      </c>
      <c r="D7677" s="560">
        <f t="shared" si="716"/>
        <v>11</v>
      </c>
      <c r="E7677" s="560">
        <f t="shared" si="717"/>
        <v>16</v>
      </c>
      <c r="F7677" s="560">
        <f t="shared" si="718"/>
        <v>20</v>
      </c>
      <c r="G7677" s="595">
        <f t="shared" si="719"/>
        <v>7</v>
      </c>
      <c r="H7677" s="590">
        <f>CHOOSE('Output Sheet'!$B$4,'8760 Data'!J7677,'8760 Data'!K7677,'8760 Data'!L7677,'8760 Data'!M7677,'8760 Data'!N7677,'8760 Data'!O7677,'8760 Data'!P7677,'8760 Data'!Q7677,'8760 Data'!R7677,'8760 Data'!S7677,'8760 Data'!T7677,'8760 Data'!U7677)</f>
        <v>0</v>
      </c>
      <c r="I7677" s="591" t="e">
        <f>H7677/'Output Sheet'!$B$8</f>
        <v>#DIV/0!</v>
      </c>
      <c r="J7677" s="596"/>
      <c r="K7677" s="560"/>
      <c r="L7677" s="560"/>
      <c r="M7677" s="560"/>
      <c r="N7677" s="560"/>
      <c r="O7677" s="560"/>
      <c r="P7677" s="560"/>
      <c r="Q7677" s="560"/>
      <c r="R7677" s="560"/>
      <c r="S7677" s="560"/>
      <c r="T7677" s="560"/>
      <c r="U7677" s="560"/>
    </row>
    <row r="7678" spans="1:21">
      <c r="A7678" s="593">
        <f t="shared" si="714"/>
        <v>41594</v>
      </c>
      <c r="B7678" s="594">
        <v>41594.875444155092</v>
      </c>
      <c r="C7678" s="560">
        <f t="shared" si="715"/>
        <v>2013</v>
      </c>
      <c r="D7678" s="560">
        <f t="shared" si="716"/>
        <v>11</v>
      </c>
      <c r="E7678" s="560">
        <f t="shared" si="717"/>
        <v>16</v>
      </c>
      <c r="F7678" s="560">
        <f t="shared" si="718"/>
        <v>21</v>
      </c>
      <c r="G7678" s="595">
        <f t="shared" si="719"/>
        <v>7</v>
      </c>
      <c r="H7678" s="590">
        <f>CHOOSE('Output Sheet'!$B$4,'8760 Data'!J7678,'8760 Data'!K7678,'8760 Data'!L7678,'8760 Data'!M7678,'8760 Data'!N7678,'8760 Data'!O7678,'8760 Data'!P7678,'8760 Data'!Q7678,'8760 Data'!R7678,'8760 Data'!S7678,'8760 Data'!T7678,'8760 Data'!U7678)</f>
        <v>0</v>
      </c>
      <c r="I7678" s="591" t="e">
        <f>H7678/'Output Sheet'!$B$8</f>
        <v>#DIV/0!</v>
      </c>
      <c r="J7678" s="596"/>
      <c r="K7678" s="560"/>
      <c r="L7678" s="560"/>
      <c r="M7678" s="560"/>
      <c r="N7678" s="560"/>
      <c r="O7678" s="560"/>
      <c r="P7678" s="560"/>
      <c r="Q7678" s="560"/>
      <c r="R7678" s="560"/>
      <c r="S7678" s="560"/>
      <c r="T7678" s="560"/>
      <c r="U7678" s="560"/>
    </row>
    <row r="7679" spans="1:21">
      <c r="A7679" s="593">
        <f t="shared" si="714"/>
        <v>41594</v>
      </c>
      <c r="B7679" s="594">
        <v>41594.917110879629</v>
      </c>
      <c r="C7679" s="560">
        <f t="shared" si="715"/>
        <v>2013</v>
      </c>
      <c r="D7679" s="560">
        <f t="shared" si="716"/>
        <v>11</v>
      </c>
      <c r="E7679" s="560">
        <f t="shared" si="717"/>
        <v>16</v>
      </c>
      <c r="F7679" s="560">
        <f t="shared" si="718"/>
        <v>22</v>
      </c>
      <c r="G7679" s="595">
        <f t="shared" si="719"/>
        <v>7</v>
      </c>
      <c r="H7679" s="590">
        <f>CHOOSE('Output Sheet'!$B$4,'8760 Data'!J7679,'8760 Data'!K7679,'8760 Data'!L7679,'8760 Data'!M7679,'8760 Data'!N7679,'8760 Data'!O7679,'8760 Data'!P7679,'8760 Data'!Q7679,'8760 Data'!R7679,'8760 Data'!S7679,'8760 Data'!T7679,'8760 Data'!U7679)</f>
        <v>0</v>
      </c>
      <c r="I7679" s="591" t="e">
        <f>H7679/'Output Sheet'!$B$8</f>
        <v>#DIV/0!</v>
      </c>
      <c r="J7679" s="596"/>
      <c r="K7679" s="560"/>
      <c r="L7679" s="560"/>
      <c r="M7679" s="560"/>
      <c r="N7679" s="560"/>
      <c r="O7679" s="560"/>
      <c r="P7679" s="560"/>
      <c r="Q7679" s="560"/>
      <c r="R7679" s="560"/>
      <c r="S7679" s="560"/>
      <c r="T7679" s="560"/>
      <c r="U7679" s="560"/>
    </row>
    <row r="7680" spans="1:21">
      <c r="A7680" s="593">
        <f t="shared" si="714"/>
        <v>41594</v>
      </c>
      <c r="B7680" s="594">
        <v>41594.958777604166</v>
      </c>
      <c r="C7680" s="560">
        <f t="shared" si="715"/>
        <v>2013</v>
      </c>
      <c r="D7680" s="560">
        <f t="shared" si="716"/>
        <v>11</v>
      </c>
      <c r="E7680" s="560">
        <f t="shared" si="717"/>
        <v>16</v>
      </c>
      <c r="F7680" s="560">
        <f t="shared" si="718"/>
        <v>23</v>
      </c>
      <c r="G7680" s="595">
        <f t="shared" si="719"/>
        <v>7</v>
      </c>
      <c r="H7680" s="590">
        <f>CHOOSE('Output Sheet'!$B$4,'8760 Data'!J7680,'8760 Data'!K7680,'8760 Data'!L7680,'8760 Data'!M7680,'8760 Data'!N7680,'8760 Data'!O7680,'8760 Data'!P7680,'8760 Data'!Q7680,'8760 Data'!R7680,'8760 Data'!S7680,'8760 Data'!T7680,'8760 Data'!U7680)</f>
        <v>0</v>
      </c>
      <c r="I7680" s="591" t="e">
        <f>H7680/'Output Sheet'!$B$8</f>
        <v>#DIV/0!</v>
      </c>
      <c r="J7680" s="596"/>
      <c r="K7680" s="560"/>
      <c r="L7680" s="560"/>
      <c r="M7680" s="560"/>
      <c r="N7680" s="560"/>
      <c r="O7680" s="560"/>
      <c r="P7680" s="560"/>
      <c r="Q7680" s="560"/>
      <c r="R7680" s="560"/>
      <c r="S7680" s="560"/>
      <c r="T7680" s="560"/>
      <c r="U7680" s="560"/>
    </row>
    <row r="7681" spans="1:21">
      <c r="A7681" s="593">
        <f t="shared" si="714"/>
        <v>41595</v>
      </c>
      <c r="B7681" s="594">
        <v>41595.000444328703</v>
      </c>
      <c r="C7681" s="560">
        <f t="shared" si="715"/>
        <v>2013</v>
      </c>
      <c r="D7681" s="560">
        <f t="shared" si="716"/>
        <v>11</v>
      </c>
      <c r="E7681" s="560">
        <f t="shared" si="717"/>
        <v>17</v>
      </c>
      <c r="F7681" s="560">
        <f t="shared" si="718"/>
        <v>24</v>
      </c>
      <c r="G7681" s="595">
        <f t="shared" si="719"/>
        <v>1</v>
      </c>
      <c r="H7681" s="590">
        <f>CHOOSE('Output Sheet'!$B$4,'8760 Data'!J7681,'8760 Data'!K7681,'8760 Data'!L7681,'8760 Data'!M7681,'8760 Data'!N7681,'8760 Data'!O7681,'8760 Data'!P7681,'8760 Data'!Q7681,'8760 Data'!R7681,'8760 Data'!S7681,'8760 Data'!T7681,'8760 Data'!U7681)</f>
        <v>0</v>
      </c>
      <c r="I7681" s="591" t="e">
        <f>H7681/'Output Sheet'!$B$8</f>
        <v>#DIV/0!</v>
      </c>
      <c r="J7681" s="596"/>
      <c r="K7681" s="560"/>
      <c r="L7681" s="560"/>
      <c r="M7681" s="560"/>
      <c r="N7681" s="560"/>
      <c r="O7681" s="560"/>
      <c r="P7681" s="560"/>
      <c r="Q7681" s="560"/>
      <c r="R7681" s="560"/>
      <c r="S7681" s="560"/>
      <c r="T7681" s="560"/>
      <c r="U7681" s="560"/>
    </row>
    <row r="7682" spans="1:21">
      <c r="A7682" s="593">
        <f t="shared" si="714"/>
        <v>41595</v>
      </c>
      <c r="B7682" s="594">
        <v>41595.042111053241</v>
      </c>
      <c r="C7682" s="560">
        <f t="shared" si="715"/>
        <v>2013</v>
      </c>
      <c r="D7682" s="560">
        <f t="shared" si="716"/>
        <v>11</v>
      </c>
      <c r="E7682" s="560">
        <f t="shared" si="717"/>
        <v>17</v>
      </c>
      <c r="F7682" s="560">
        <f t="shared" si="718"/>
        <v>1</v>
      </c>
      <c r="G7682" s="595">
        <f t="shared" si="719"/>
        <v>1</v>
      </c>
      <c r="H7682" s="590">
        <f>CHOOSE('Output Sheet'!$B$4,'8760 Data'!J7682,'8760 Data'!K7682,'8760 Data'!L7682,'8760 Data'!M7682,'8760 Data'!N7682,'8760 Data'!O7682,'8760 Data'!P7682,'8760 Data'!Q7682,'8760 Data'!R7682,'8760 Data'!S7682,'8760 Data'!T7682,'8760 Data'!U7682)</f>
        <v>0</v>
      </c>
      <c r="I7682" s="591" t="e">
        <f>H7682/'Output Sheet'!$B$8</f>
        <v>#DIV/0!</v>
      </c>
      <c r="J7682" s="596"/>
      <c r="K7682" s="560"/>
      <c r="L7682" s="560"/>
      <c r="M7682" s="560"/>
      <c r="N7682" s="560"/>
      <c r="O7682" s="560"/>
      <c r="P7682" s="560"/>
      <c r="Q7682" s="560"/>
      <c r="R7682" s="560"/>
      <c r="S7682" s="560"/>
      <c r="T7682" s="560"/>
      <c r="U7682" s="560"/>
    </row>
    <row r="7683" spans="1:21">
      <c r="A7683" s="593">
        <f t="shared" ref="A7683:A7746" si="720">DATE(C7683,D7683,E7683)</f>
        <v>41595</v>
      </c>
      <c r="B7683" s="594">
        <v>41595.083777777778</v>
      </c>
      <c r="C7683" s="560">
        <f t="shared" ref="C7683:C7746" si="721">YEAR(B7683)</f>
        <v>2013</v>
      </c>
      <c r="D7683" s="560">
        <f t="shared" ref="D7683:D7746" si="722">MONTH(B7683)</f>
        <v>11</v>
      </c>
      <c r="E7683" s="560">
        <f t="shared" ref="E7683:E7746" si="723">DAY(B7683)</f>
        <v>17</v>
      </c>
      <c r="F7683" s="560">
        <f t="shared" ref="F7683:F7746" si="724">IF(HOUR(B7683)&lt;&gt;0,HOUR(B7683),24)</f>
        <v>2</v>
      </c>
      <c r="G7683" s="595">
        <f t="shared" ref="G7683:G7746" si="725">WEEKDAY(B7683,1)</f>
        <v>1</v>
      </c>
      <c r="H7683" s="590">
        <f>CHOOSE('Output Sheet'!$B$4,'8760 Data'!J7683,'8760 Data'!K7683,'8760 Data'!L7683,'8760 Data'!M7683,'8760 Data'!N7683,'8760 Data'!O7683,'8760 Data'!P7683,'8760 Data'!Q7683,'8760 Data'!R7683,'8760 Data'!S7683,'8760 Data'!T7683,'8760 Data'!U7683)</f>
        <v>0</v>
      </c>
      <c r="I7683" s="591" t="e">
        <f>H7683/'Output Sheet'!$B$8</f>
        <v>#DIV/0!</v>
      </c>
      <c r="J7683" s="596"/>
      <c r="K7683" s="560"/>
      <c r="L7683" s="560"/>
      <c r="M7683" s="560"/>
      <c r="N7683" s="560"/>
      <c r="O7683" s="560"/>
      <c r="P7683" s="560"/>
      <c r="Q7683" s="560"/>
      <c r="R7683" s="560"/>
      <c r="S7683" s="560"/>
      <c r="T7683" s="560"/>
      <c r="U7683" s="560"/>
    </row>
    <row r="7684" spans="1:21">
      <c r="A7684" s="593">
        <f t="shared" si="720"/>
        <v>41595</v>
      </c>
      <c r="B7684" s="594">
        <v>41595.125444502315</v>
      </c>
      <c r="C7684" s="560">
        <f t="shared" si="721"/>
        <v>2013</v>
      </c>
      <c r="D7684" s="560">
        <f t="shared" si="722"/>
        <v>11</v>
      </c>
      <c r="E7684" s="560">
        <f t="shared" si="723"/>
        <v>17</v>
      </c>
      <c r="F7684" s="560">
        <f t="shared" si="724"/>
        <v>3</v>
      </c>
      <c r="G7684" s="595">
        <f t="shared" si="725"/>
        <v>1</v>
      </c>
      <c r="H7684" s="590">
        <f>CHOOSE('Output Sheet'!$B$4,'8760 Data'!J7684,'8760 Data'!K7684,'8760 Data'!L7684,'8760 Data'!M7684,'8760 Data'!N7684,'8760 Data'!O7684,'8760 Data'!P7684,'8760 Data'!Q7684,'8760 Data'!R7684,'8760 Data'!S7684,'8760 Data'!T7684,'8760 Data'!U7684)</f>
        <v>0</v>
      </c>
      <c r="I7684" s="591" t="e">
        <f>H7684/'Output Sheet'!$B$8</f>
        <v>#DIV/0!</v>
      </c>
      <c r="J7684" s="596"/>
      <c r="K7684" s="560"/>
      <c r="L7684" s="560"/>
      <c r="M7684" s="560"/>
      <c r="N7684" s="560"/>
      <c r="O7684" s="560"/>
      <c r="P7684" s="560"/>
      <c r="Q7684" s="560"/>
      <c r="R7684" s="560"/>
      <c r="S7684" s="560"/>
      <c r="T7684" s="560"/>
      <c r="U7684" s="560"/>
    </row>
    <row r="7685" spans="1:21">
      <c r="A7685" s="593">
        <f t="shared" si="720"/>
        <v>41595</v>
      </c>
      <c r="B7685" s="594">
        <v>41595.167111226852</v>
      </c>
      <c r="C7685" s="560">
        <f t="shared" si="721"/>
        <v>2013</v>
      </c>
      <c r="D7685" s="560">
        <f t="shared" si="722"/>
        <v>11</v>
      </c>
      <c r="E7685" s="560">
        <f t="shared" si="723"/>
        <v>17</v>
      </c>
      <c r="F7685" s="560">
        <f t="shared" si="724"/>
        <v>4</v>
      </c>
      <c r="G7685" s="595">
        <f t="shared" si="725"/>
        <v>1</v>
      </c>
      <c r="H7685" s="590">
        <f>CHOOSE('Output Sheet'!$B$4,'8760 Data'!J7685,'8760 Data'!K7685,'8760 Data'!L7685,'8760 Data'!M7685,'8760 Data'!N7685,'8760 Data'!O7685,'8760 Data'!P7685,'8760 Data'!Q7685,'8760 Data'!R7685,'8760 Data'!S7685,'8760 Data'!T7685,'8760 Data'!U7685)</f>
        <v>0</v>
      </c>
      <c r="I7685" s="591" t="e">
        <f>H7685/'Output Sheet'!$B$8</f>
        <v>#DIV/0!</v>
      </c>
      <c r="J7685" s="596"/>
      <c r="K7685" s="560"/>
      <c r="L7685" s="560"/>
      <c r="M7685" s="560"/>
      <c r="N7685" s="560"/>
      <c r="O7685" s="560"/>
      <c r="P7685" s="560"/>
      <c r="Q7685" s="560"/>
      <c r="R7685" s="560"/>
      <c r="S7685" s="560"/>
      <c r="T7685" s="560"/>
      <c r="U7685" s="560"/>
    </row>
    <row r="7686" spans="1:21">
      <c r="A7686" s="593">
        <f t="shared" si="720"/>
        <v>41595</v>
      </c>
      <c r="B7686" s="594">
        <v>41595.208777951389</v>
      </c>
      <c r="C7686" s="560">
        <f t="shared" si="721"/>
        <v>2013</v>
      </c>
      <c r="D7686" s="560">
        <f t="shared" si="722"/>
        <v>11</v>
      </c>
      <c r="E7686" s="560">
        <f t="shared" si="723"/>
        <v>17</v>
      </c>
      <c r="F7686" s="560">
        <f t="shared" si="724"/>
        <v>5</v>
      </c>
      <c r="G7686" s="595">
        <f t="shared" si="725"/>
        <v>1</v>
      </c>
      <c r="H7686" s="590">
        <f>CHOOSE('Output Sheet'!$B$4,'8760 Data'!J7686,'8760 Data'!K7686,'8760 Data'!L7686,'8760 Data'!M7686,'8760 Data'!N7686,'8760 Data'!O7686,'8760 Data'!P7686,'8760 Data'!Q7686,'8760 Data'!R7686,'8760 Data'!S7686,'8760 Data'!T7686,'8760 Data'!U7686)</f>
        <v>0</v>
      </c>
      <c r="I7686" s="591" t="e">
        <f>H7686/'Output Sheet'!$B$8</f>
        <v>#DIV/0!</v>
      </c>
      <c r="J7686" s="596"/>
      <c r="K7686" s="560"/>
      <c r="L7686" s="560"/>
      <c r="M7686" s="560"/>
      <c r="N7686" s="560"/>
      <c r="O7686" s="560"/>
      <c r="P7686" s="560"/>
      <c r="Q7686" s="560"/>
      <c r="R7686" s="560"/>
      <c r="S7686" s="560"/>
      <c r="T7686" s="560"/>
      <c r="U7686" s="560"/>
    </row>
    <row r="7687" spans="1:21">
      <c r="A7687" s="593">
        <f t="shared" si="720"/>
        <v>41595</v>
      </c>
      <c r="B7687" s="594">
        <v>41595.250444675927</v>
      </c>
      <c r="C7687" s="560">
        <f t="shared" si="721"/>
        <v>2013</v>
      </c>
      <c r="D7687" s="560">
        <f t="shared" si="722"/>
        <v>11</v>
      </c>
      <c r="E7687" s="560">
        <f t="shared" si="723"/>
        <v>17</v>
      </c>
      <c r="F7687" s="560">
        <f t="shared" si="724"/>
        <v>6</v>
      </c>
      <c r="G7687" s="595">
        <f t="shared" si="725"/>
        <v>1</v>
      </c>
      <c r="H7687" s="590">
        <f>CHOOSE('Output Sheet'!$B$4,'8760 Data'!J7687,'8760 Data'!K7687,'8760 Data'!L7687,'8760 Data'!M7687,'8760 Data'!N7687,'8760 Data'!O7687,'8760 Data'!P7687,'8760 Data'!Q7687,'8760 Data'!R7687,'8760 Data'!S7687,'8760 Data'!T7687,'8760 Data'!U7687)</f>
        <v>0</v>
      </c>
      <c r="I7687" s="591" t="e">
        <f>H7687/'Output Sheet'!$B$8</f>
        <v>#DIV/0!</v>
      </c>
      <c r="J7687" s="596"/>
      <c r="K7687" s="560"/>
      <c r="L7687" s="560"/>
      <c r="M7687" s="560"/>
      <c r="N7687" s="560"/>
      <c r="O7687" s="560"/>
      <c r="P7687" s="560"/>
      <c r="Q7687" s="560"/>
      <c r="R7687" s="560"/>
      <c r="S7687" s="560"/>
      <c r="T7687" s="560"/>
      <c r="U7687" s="560"/>
    </row>
    <row r="7688" spans="1:21">
      <c r="A7688" s="593">
        <f t="shared" si="720"/>
        <v>41595</v>
      </c>
      <c r="B7688" s="594">
        <v>41595.292111400464</v>
      </c>
      <c r="C7688" s="560">
        <f t="shared" si="721"/>
        <v>2013</v>
      </c>
      <c r="D7688" s="560">
        <f t="shared" si="722"/>
        <v>11</v>
      </c>
      <c r="E7688" s="560">
        <f t="shared" si="723"/>
        <v>17</v>
      </c>
      <c r="F7688" s="560">
        <f t="shared" si="724"/>
        <v>7</v>
      </c>
      <c r="G7688" s="595">
        <f t="shared" si="725"/>
        <v>1</v>
      </c>
      <c r="H7688" s="590">
        <f>CHOOSE('Output Sheet'!$B$4,'8760 Data'!J7688,'8760 Data'!K7688,'8760 Data'!L7688,'8760 Data'!M7688,'8760 Data'!N7688,'8760 Data'!O7688,'8760 Data'!P7688,'8760 Data'!Q7688,'8760 Data'!R7688,'8760 Data'!S7688,'8760 Data'!T7688,'8760 Data'!U7688)</f>
        <v>0</v>
      </c>
      <c r="I7688" s="591" t="e">
        <f>H7688/'Output Sheet'!$B$8</f>
        <v>#DIV/0!</v>
      </c>
      <c r="J7688" s="596"/>
      <c r="K7688" s="560"/>
      <c r="L7688" s="560"/>
      <c r="M7688" s="560"/>
      <c r="N7688" s="560"/>
      <c r="O7688" s="560"/>
      <c r="P7688" s="560"/>
      <c r="Q7688" s="560"/>
      <c r="R7688" s="560"/>
      <c r="S7688" s="560"/>
      <c r="T7688" s="560"/>
      <c r="U7688" s="560"/>
    </row>
    <row r="7689" spans="1:21">
      <c r="A7689" s="593">
        <f t="shared" si="720"/>
        <v>41595</v>
      </c>
      <c r="B7689" s="594">
        <v>41595.333778125001</v>
      </c>
      <c r="C7689" s="560">
        <f t="shared" si="721"/>
        <v>2013</v>
      </c>
      <c r="D7689" s="560">
        <f t="shared" si="722"/>
        <v>11</v>
      </c>
      <c r="E7689" s="560">
        <f t="shared" si="723"/>
        <v>17</v>
      </c>
      <c r="F7689" s="560">
        <f t="shared" si="724"/>
        <v>8</v>
      </c>
      <c r="G7689" s="595">
        <f t="shared" si="725"/>
        <v>1</v>
      </c>
      <c r="H7689" s="590">
        <f>CHOOSE('Output Sheet'!$B$4,'8760 Data'!J7689,'8760 Data'!K7689,'8760 Data'!L7689,'8760 Data'!M7689,'8760 Data'!N7689,'8760 Data'!O7689,'8760 Data'!P7689,'8760 Data'!Q7689,'8760 Data'!R7689,'8760 Data'!S7689,'8760 Data'!T7689,'8760 Data'!U7689)</f>
        <v>0</v>
      </c>
      <c r="I7689" s="591" t="e">
        <f>H7689/'Output Sheet'!$B$8</f>
        <v>#DIV/0!</v>
      </c>
      <c r="J7689" s="596"/>
      <c r="K7689" s="560"/>
      <c r="L7689" s="560"/>
      <c r="M7689" s="560"/>
      <c r="N7689" s="560"/>
      <c r="O7689" s="560"/>
      <c r="P7689" s="560"/>
      <c r="Q7689" s="560"/>
      <c r="R7689" s="560"/>
      <c r="S7689" s="560"/>
      <c r="T7689" s="560"/>
      <c r="U7689" s="560"/>
    </row>
    <row r="7690" spans="1:21">
      <c r="A7690" s="593">
        <f t="shared" si="720"/>
        <v>41595</v>
      </c>
      <c r="B7690" s="594">
        <v>41595.375444849538</v>
      </c>
      <c r="C7690" s="560">
        <f t="shared" si="721"/>
        <v>2013</v>
      </c>
      <c r="D7690" s="560">
        <f t="shared" si="722"/>
        <v>11</v>
      </c>
      <c r="E7690" s="560">
        <f t="shared" si="723"/>
        <v>17</v>
      </c>
      <c r="F7690" s="560">
        <f t="shared" si="724"/>
        <v>9</v>
      </c>
      <c r="G7690" s="595">
        <f t="shared" si="725"/>
        <v>1</v>
      </c>
      <c r="H7690" s="590">
        <f>CHOOSE('Output Sheet'!$B$4,'8760 Data'!J7690,'8760 Data'!K7690,'8760 Data'!L7690,'8760 Data'!M7690,'8760 Data'!N7690,'8760 Data'!O7690,'8760 Data'!P7690,'8760 Data'!Q7690,'8760 Data'!R7690,'8760 Data'!S7690,'8760 Data'!T7690,'8760 Data'!U7690)</f>
        <v>0</v>
      </c>
      <c r="I7690" s="591" t="e">
        <f>H7690/'Output Sheet'!$B$8</f>
        <v>#DIV/0!</v>
      </c>
      <c r="J7690" s="596"/>
      <c r="K7690" s="560"/>
      <c r="L7690" s="560"/>
      <c r="M7690" s="560"/>
      <c r="N7690" s="560"/>
      <c r="O7690" s="560"/>
      <c r="P7690" s="560"/>
      <c r="Q7690" s="560"/>
      <c r="R7690" s="560"/>
      <c r="S7690" s="560"/>
      <c r="T7690" s="560"/>
      <c r="U7690" s="560"/>
    </row>
    <row r="7691" spans="1:21">
      <c r="A7691" s="593">
        <f t="shared" si="720"/>
        <v>41595</v>
      </c>
      <c r="B7691" s="594">
        <v>41595.417111574076</v>
      </c>
      <c r="C7691" s="560">
        <f t="shared" si="721"/>
        <v>2013</v>
      </c>
      <c r="D7691" s="560">
        <f t="shared" si="722"/>
        <v>11</v>
      </c>
      <c r="E7691" s="560">
        <f t="shared" si="723"/>
        <v>17</v>
      </c>
      <c r="F7691" s="560">
        <f t="shared" si="724"/>
        <v>10</v>
      </c>
      <c r="G7691" s="595">
        <f t="shared" si="725"/>
        <v>1</v>
      </c>
      <c r="H7691" s="590">
        <f>CHOOSE('Output Sheet'!$B$4,'8760 Data'!J7691,'8760 Data'!K7691,'8760 Data'!L7691,'8760 Data'!M7691,'8760 Data'!N7691,'8760 Data'!O7691,'8760 Data'!P7691,'8760 Data'!Q7691,'8760 Data'!R7691,'8760 Data'!S7691,'8760 Data'!T7691,'8760 Data'!U7691)</f>
        <v>0</v>
      </c>
      <c r="I7691" s="591" t="e">
        <f>H7691/'Output Sheet'!$B$8</f>
        <v>#DIV/0!</v>
      </c>
      <c r="J7691" s="596"/>
      <c r="K7691" s="560"/>
      <c r="L7691" s="560"/>
      <c r="M7691" s="560"/>
      <c r="N7691" s="560"/>
      <c r="O7691" s="560"/>
      <c r="P7691" s="560"/>
      <c r="Q7691" s="560"/>
      <c r="R7691" s="560"/>
      <c r="S7691" s="560"/>
      <c r="T7691" s="560"/>
      <c r="U7691" s="560"/>
    </row>
    <row r="7692" spans="1:21">
      <c r="A7692" s="593">
        <f t="shared" si="720"/>
        <v>41595</v>
      </c>
      <c r="B7692" s="594">
        <v>41595.458778298613</v>
      </c>
      <c r="C7692" s="560">
        <f t="shared" si="721"/>
        <v>2013</v>
      </c>
      <c r="D7692" s="560">
        <f t="shared" si="722"/>
        <v>11</v>
      </c>
      <c r="E7692" s="560">
        <f t="shared" si="723"/>
        <v>17</v>
      </c>
      <c r="F7692" s="560">
        <f t="shared" si="724"/>
        <v>11</v>
      </c>
      <c r="G7692" s="595">
        <f t="shared" si="725"/>
        <v>1</v>
      </c>
      <c r="H7692" s="590">
        <f>CHOOSE('Output Sheet'!$B$4,'8760 Data'!J7692,'8760 Data'!K7692,'8760 Data'!L7692,'8760 Data'!M7692,'8760 Data'!N7692,'8760 Data'!O7692,'8760 Data'!P7692,'8760 Data'!Q7692,'8760 Data'!R7692,'8760 Data'!S7692,'8760 Data'!T7692,'8760 Data'!U7692)</f>
        <v>0</v>
      </c>
      <c r="I7692" s="591" t="e">
        <f>H7692/'Output Sheet'!$B$8</f>
        <v>#DIV/0!</v>
      </c>
      <c r="J7692" s="596"/>
      <c r="K7692" s="560"/>
      <c r="L7692" s="560"/>
      <c r="M7692" s="560"/>
      <c r="N7692" s="560"/>
      <c r="O7692" s="560"/>
      <c r="P7692" s="560"/>
      <c r="Q7692" s="560"/>
      <c r="R7692" s="560"/>
      <c r="S7692" s="560"/>
      <c r="T7692" s="560"/>
      <c r="U7692" s="560"/>
    </row>
    <row r="7693" spans="1:21">
      <c r="A7693" s="593">
        <f t="shared" si="720"/>
        <v>41595</v>
      </c>
      <c r="B7693" s="594">
        <v>41595.50044502315</v>
      </c>
      <c r="C7693" s="560">
        <f t="shared" si="721"/>
        <v>2013</v>
      </c>
      <c r="D7693" s="560">
        <f t="shared" si="722"/>
        <v>11</v>
      </c>
      <c r="E7693" s="560">
        <f t="shared" si="723"/>
        <v>17</v>
      </c>
      <c r="F7693" s="560">
        <f t="shared" si="724"/>
        <v>12</v>
      </c>
      <c r="G7693" s="595">
        <f t="shared" si="725"/>
        <v>1</v>
      </c>
      <c r="H7693" s="590">
        <f>CHOOSE('Output Sheet'!$B$4,'8760 Data'!J7693,'8760 Data'!K7693,'8760 Data'!L7693,'8760 Data'!M7693,'8760 Data'!N7693,'8760 Data'!O7693,'8760 Data'!P7693,'8760 Data'!Q7693,'8760 Data'!R7693,'8760 Data'!S7693,'8760 Data'!T7693,'8760 Data'!U7693)</f>
        <v>0</v>
      </c>
      <c r="I7693" s="591" t="e">
        <f>H7693/'Output Sheet'!$B$8</f>
        <v>#DIV/0!</v>
      </c>
      <c r="J7693" s="596"/>
      <c r="K7693" s="560"/>
      <c r="L7693" s="560"/>
      <c r="M7693" s="560"/>
      <c r="N7693" s="560"/>
      <c r="O7693" s="560"/>
      <c r="P7693" s="560"/>
      <c r="Q7693" s="560"/>
      <c r="R7693" s="560"/>
      <c r="S7693" s="560"/>
      <c r="T7693" s="560"/>
      <c r="U7693" s="560"/>
    </row>
    <row r="7694" spans="1:21">
      <c r="A7694" s="593">
        <f t="shared" si="720"/>
        <v>41595</v>
      </c>
      <c r="B7694" s="594">
        <v>41595.542111747687</v>
      </c>
      <c r="C7694" s="560">
        <f t="shared" si="721"/>
        <v>2013</v>
      </c>
      <c r="D7694" s="560">
        <f t="shared" si="722"/>
        <v>11</v>
      </c>
      <c r="E7694" s="560">
        <f t="shared" si="723"/>
        <v>17</v>
      </c>
      <c r="F7694" s="560">
        <f t="shared" si="724"/>
        <v>13</v>
      </c>
      <c r="G7694" s="595">
        <f t="shared" si="725"/>
        <v>1</v>
      </c>
      <c r="H7694" s="590">
        <f>CHOOSE('Output Sheet'!$B$4,'8760 Data'!J7694,'8760 Data'!K7694,'8760 Data'!L7694,'8760 Data'!M7694,'8760 Data'!N7694,'8760 Data'!O7694,'8760 Data'!P7694,'8760 Data'!Q7694,'8760 Data'!R7694,'8760 Data'!S7694,'8760 Data'!T7694,'8760 Data'!U7694)</f>
        <v>0</v>
      </c>
      <c r="I7694" s="591" t="e">
        <f>H7694/'Output Sheet'!$B$8</f>
        <v>#DIV/0!</v>
      </c>
      <c r="J7694" s="596"/>
      <c r="K7694" s="560"/>
      <c r="L7694" s="560"/>
      <c r="M7694" s="560"/>
      <c r="N7694" s="560"/>
      <c r="O7694" s="560"/>
      <c r="P7694" s="560"/>
      <c r="Q7694" s="560"/>
      <c r="R7694" s="560"/>
      <c r="S7694" s="560"/>
      <c r="T7694" s="560"/>
      <c r="U7694" s="560"/>
    </row>
    <row r="7695" spans="1:21">
      <c r="A7695" s="593">
        <f t="shared" si="720"/>
        <v>41595</v>
      </c>
      <c r="B7695" s="594">
        <v>41595.583778472224</v>
      </c>
      <c r="C7695" s="560">
        <f t="shared" si="721"/>
        <v>2013</v>
      </c>
      <c r="D7695" s="560">
        <f t="shared" si="722"/>
        <v>11</v>
      </c>
      <c r="E7695" s="560">
        <f t="shared" si="723"/>
        <v>17</v>
      </c>
      <c r="F7695" s="560">
        <f t="shared" si="724"/>
        <v>14</v>
      </c>
      <c r="G7695" s="595">
        <f t="shared" si="725"/>
        <v>1</v>
      </c>
      <c r="H7695" s="590">
        <f>CHOOSE('Output Sheet'!$B$4,'8760 Data'!J7695,'8760 Data'!K7695,'8760 Data'!L7695,'8760 Data'!M7695,'8760 Data'!N7695,'8760 Data'!O7695,'8760 Data'!P7695,'8760 Data'!Q7695,'8760 Data'!R7695,'8760 Data'!S7695,'8760 Data'!T7695,'8760 Data'!U7695)</f>
        <v>0</v>
      </c>
      <c r="I7695" s="591" t="e">
        <f>H7695/'Output Sheet'!$B$8</f>
        <v>#DIV/0!</v>
      </c>
      <c r="J7695" s="596"/>
      <c r="K7695" s="560"/>
      <c r="L7695" s="560"/>
      <c r="M7695" s="560"/>
      <c r="N7695" s="560"/>
      <c r="O7695" s="560"/>
      <c r="P7695" s="560"/>
      <c r="Q7695" s="560"/>
      <c r="R7695" s="560"/>
      <c r="S7695" s="560"/>
      <c r="T7695" s="560"/>
      <c r="U7695" s="560"/>
    </row>
    <row r="7696" spans="1:21">
      <c r="A7696" s="593">
        <f t="shared" si="720"/>
        <v>41595</v>
      </c>
      <c r="B7696" s="594">
        <v>41595.625445196762</v>
      </c>
      <c r="C7696" s="560">
        <f t="shared" si="721"/>
        <v>2013</v>
      </c>
      <c r="D7696" s="560">
        <f t="shared" si="722"/>
        <v>11</v>
      </c>
      <c r="E7696" s="560">
        <f t="shared" si="723"/>
        <v>17</v>
      </c>
      <c r="F7696" s="560">
        <f t="shared" si="724"/>
        <v>15</v>
      </c>
      <c r="G7696" s="595">
        <f t="shared" si="725"/>
        <v>1</v>
      </c>
      <c r="H7696" s="590">
        <f>CHOOSE('Output Sheet'!$B$4,'8760 Data'!J7696,'8760 Data'!K7696,'8760 Data'!L7696,'8760 Data'!M7696,'8760 Data'!N7696,'8760 Data'!O7696,'8760 Data'!P7696,'8760 Data'!Q7696,'8760 Data'!R7696,'8760 Data'!S7696,'8760 Data'!T7696,'8760 Data'!U7696)</f>
        <v>0</v>
      </c>
      <c r="I7696" s="591" t="e">
        <f>H7696/'Output Sheet'!$B$8</f>
        <v>#DIV/0!</v>
      </c>
      <c r="J7696" s="596"/>
      <c r="K7696" s="560"/>
      <c r="L7696" s="560"/>
      <c r="M7696" s="560"/>
      <c r="N7696" s="560"/>
      <c r="O7696" s="560"/>
      <c r="P7696" s="560"/>
      <c r="Q7696" s="560"/>
      <c r="R7696" s="560"/>
      <c r="S7696" s="560"/>
      <c r="T7696" s="560"/>
      <c r="U7696" s="560"/>
    </row>
    <row r="7697" spans="1:21">
      <c r="A7697" s="593">
        <f t="shared" si="720"/>
        <v>41595</v>
      </c>
      <c r="B7697" s="594">
        <v>41595.667111921299</v>
      </c>
      <c r="C7697" s="560">
        <f t="shared" si="721"/>
        <v>2013</v>
      </c>
      <c r="D7697" s="560">
        <f t="shared" si="722"/>
        <v>11</v>
      </c>
      <c r="E7697" s="560">
        <f t="shared" si="723"/>
        <v>17</v>
      </c>
      <c r="F7697" s="560">
        <f t="shared" si="724"/>
        <v>16</v>
      </c>
      <c r="G7697" s="595">
        <f t="shared" si="725"/>
        <v>1</v>
      </c>
      <c r="H7697" s="590">
        <f>CHOOSE('Output Sheet'!$B$4,'8760 Data'!J7697,'8760 Data'!K7697,'8760 Data'!L7697,'8760 Data'!M7697,'8760 Data'!N7697,'8760 Data'!O7697,'8760 Data'!P7697,'8760 Data'!Q7697,'8760 Data'!R7697,'8760 Data'!S7697,'8760 Data'!T7697,'8760 Data'!U7697)</f>
        <v>0</v>
      </c>
      <c r="I7697" s="591" t="e">
        <f>H7697/'Output Sheet'!$B$8</f>
        <v>#DIV/0!</v>
      </c>
      <c r="J7697" s="596"/>
      <c r="K7697" s="560"/>
      <c r="L7697" s="560"/>
      <c r="M7697" s="560"/>
      <c r="N7697" s="560"/>
      <c r="O7697" s="560"/>
      <c r="P7697" s="560"/>
      <c r="Q7697" s="560"/>
      <c r="R7697" s="560"/>
      <c r="S7697" s="560"/>
      <c r="T7697" s="560"/>
      <c r="U7697" s="560"/>
    </row>
    <row r="7698" spans="1:21">
      <c r="A7698" s="593">
        <f t="shared" si="720"/>
        <v>41595</v>
      </c>
      <c r="B7698" s="594">
        <v>41595.708778645836</v>
      </c>
      <c r="C7698" s="560">
        <f t="shared" si="721"/>
        <v>2013</v>
      </c>
      <c r="D7698" s="560">
        <f t="shared" si="722"/>
        <v>11</v>
      </c>
      <c r="E7698" s="560">
        <f t="shared" si="723"/>
        <v>17</v>
      </c>
      <c r="F7698" s="560">
        <f t="shared" si="724"/>
        <v>17</v>
      </c>
      <c r="G7698" s="595">
        <f t="shared" si="725"/>
        <v>1</v>
      </c>
      <c r="H7698" s="590">
        <f>CHOOSE('Output Sheet'!$B$4,'8760 Data'!J7698,'8760 Data'!K7698,'8760 Data'!L7698,'8760 Data'!M7698,'8760 Data'!N7698,'8760 Data'!O7698,'8760 Data'!P7698,'8760 Data'!Q7698,'8760 Data'!R7698,'8760 Data'!S7698,'8760 Data'!T7698,'8760 Data'!U7698)</f>
        <v>0</v>
      </c>
      <c r="I7698" s="591" t="e">
        <f>H7698/'Output Sheet'!$B$8</f>
        <v>#DIV/0!</v>
      </c>
      <c r="J7698" s="596"/>
      <c r="K7698" s="560"/>
      <c r="L7698" s="560"/>
      <c r="M7698" s="560"/>
      <c r="N7698" s="560"/>
      <c r="O7698" s="560"/>
      <c r="P7698" s="560"/>
      <c r="Q7698" s="560"/>
      <c r="R7698" s="560"/>
      <c r="S7698" s="560"/>
      <c r="T7698" s="560"/>
      <c r="U7698" s="560"/>
    </row>
    <row r="7699" spans="1:21">
      <c r="A7699" s="593">
        <f t="shared" si="720"/>
        <v>41595</v>
      </c>
      <c r="B7699" s="594">
        <v>41595.750445370373</v>
      </c>
      <c r="C7699" s="560">
        <f t="shared" si="721"/>
        <v>2013</v>
      </c>
      <c r="D7699" s="560">
        <f t="shared" si="722"/>
        <v>11</v>
      </c>
      <c r="E7699" s="560">
        <f t="shared" si="723"/>
        <v>17</v>
      </c>
      <c r="F7699" s="560">
        <f t="shared" si="724"/>
        <v>18</v>
      </c>
      <c r="G7699" s="595">
        <f t="shared" si="725"/>
        <v>1</v>
      </c>
      <c r="H7699" s="590">
        <f>CHOOSE('Output Sheet'!$B$4,'8760 Data'!J7699,'8760 Data'!K7699,'8760 Data'!L7699,'8760 Data'!M7699,'8760 Data'!N7699,'8760 Data'!O7699,'8760 Data'!P7699,'8760 Data'!Q7699,'8760 Data'!R7699,'8760 Data'!S7699,'8760 Data'!T7699,'8760 Data'!U7699)</f>
        <v>0</v>
      </c>
      <c r="I7699" s="591" t="e">
        <f>H7699/'Output Sheet'!$B$8</f>
        <v>#DIV/0!</v>
      </c>
      <c r="J7699" s="596"/>
      <c r="K7699" s="560"/>
      <c r="L7699" s="560"/>
      <c r="M7699" s="560"/>
      <c r="N7699" s="560"/>
      <c r="O7699" s="560"/>
      <c r="P7699" s="560"/>
      <c r="Q7699" s="560"/>
      <c r="R7699" s="560"/>
      <c r="S7699" s="560"/>
      <c r="T7699" s="560"/>
      <c r="U7699" s="560"/>
    </row>
    <row r="7700" spans="1:21">
      <c r="A7700" s="593">
        <f t="shared" si="720"/>
        <v>41595</v>
      </c>
      <c r="B7700" s="594">
        <v>41595.79211209491</v>
      </c>
      <c r="C7700" s="560">
        <f t="shared" si="721"/>
        <v>2013</v>
      </c>
      <c r="D7700" s="560">
        <f t="shared" si="722"/>
        <v>11</v>
      </c>
      <c r="E7700" s="560">
        <f t="shared" si="723"/>
        <v>17</v>
      </c>
      <c r="F7700" s="560">
        <f t="shared" si="724"/>
        <v>19</v>
      </c>
      <c r="G7700" s="595">
        <f t="shared" si="725"/>
        <v>1</v>
      </c>
      <c r="H7700" s="590">
        <f>CHOOSE('Output Sheet'!$B$4,'8760 Data'!J7700,'8760 Data'!K7700,'8760 Data'!L7700,'8760 Data'!M7700,'8760 Data'!N7700,'8760 Data'!O7700,'8760 Data'!P7700,'8760 Data'!Q7700,'8760 Data'!R7700,'8760 Data'!S7700,'8760 Data'!T7700,'8760 Data'!U7700)</f>
        <v>0</v>
      </c>
      <c r="I7700" s="591" t="e">
        <f>H7700/'Output Sheet'!$B$8</f>
        <v>#DIV/0!</v>
      </c>
      <c r="J7700" s="596"/>
      <c r="K7700" s="560"/>
      <c r="L7700" s="560"/>
      <c r="M7700" s="560"/>
      <c r="N7700" s="560"/>
      <c r="O7700" s="560"/>
      <c r="P7700" s="560"/>
      <c r="Q7700" s="560"/>
      <c r="R7700" s="560"/>
      <c r="S7700" s="560"/>
      <c r="T7700" s="560"/>
      <c r="U7700" s="560"/>
    </row>
    <row r="7701" spans="1:21">
      <c r="A7701" s="593">
        <f t="shared" si="720"/>
        <v>41595</v>
      </c>
      <c r="B7701" s="594">
        <v>41595.833778819448</v>
      </c>
      <c r="C7701" s="560">
        <f t="shared" si="721"/>
        <v>2013</v>
      </c>
      <c r="D7701" s="560">
        <f t="shared" si="722"/>
        <v>11</v>
      </c>
      <c r="E7701" s="560">
        <f t="shared" si="723"/>
        <v>17</v>
      </c>
      <c r="F7701" s="560">
        <f t="shared" si="724"/>
        <v>20</v>
      </c>
      <c r="G7701" s="595">
        <f t="shared" si="725"/>
        <v>1</v>
      </c>
      <c r="H7701" s="590">
        <f>CHOOSE('Output Sheet'!$B$4,'8760 Data'!J7701,'8760 Data'!K7701,'8760 Data'!L7701,'8760 Data'!M7701,'8760 Data'!N7701,'8760 Data'!O7701,'8760 Data'!P7701,'8760 Data'!Q7701,'8760 Data'!R7701,'8760 Data'!S7701,'8760 Data'!T7701,'8760 Data'!U7701)</f>
        <v>0</v>
      </c>
      <c r="I7701" s="591" t="e">
        <f>H7701/'Output Sheet'!$B$8</f>
        <v>#DIV/0!</v>
      </c>
      <c r="J7701" s="596"/>
      <c r="K7701" s="560"/>
      <c r="L7701" s="560"/>
      <c r="M7701" s="560"/>
      <c r="N7701" s="560"/>
      <c r="O7701" s="560"/>
      <c r="P7701" s="560"/>
      <c r="Q7701" s="560"/>
      <c r="R7701" s="560"/>
      <c r="S7701" s="560"/>
      <c r="T7701" s="560"/>
      <c r="U7701" s="560"/>
    </row>
    <row r="7702" spans="1:21">
      <c r="A7702" s="593">
        <f t="shared" si="720"/>
        <v>41595</v>
      </c>
      <c r="B7702" s="594">
        <v>41595.875445543985</v>
      </c>
      <c r="C7702" s="560">
        <f t="shared" si="721"/>
        <v>2013</v>
      </c>
      <c r="D7702" s="560">
        <f t="shared" si="722"/>
        <v>11</v>
      </c>
      <c r="E7702" s="560">
        <f t="shared" si="723"/>
        <v>17</v>
      </c>
      <c r="F7702" s="560">
        <f t="shared" si="724"/>
        <v>21</v>
      </c>
      <c r="G7702" s="595">
        <f t="shared" si="725"/>
        <v>1</v>
      </c>
      <c r="H7702" s="590">
        <f>CHOOSE('Output Sheet'!$B$4,'8760 Data'!J7702,'8760 Data'!K7702,'8760 Data'!L7702,'8760 Data'!M7702,'8760 Data'!N7702,'8760 Data'!O7702,'8760 Data'!P7702,'8760 Data'!Q7702,'8760 Data'!R7702,'8760 Data'!S7702,'8760 Data'!T7702,'8760 Data'!U7702)</f>
        <v>0</v>
      </c>
      <c r="I7702" s="591" t="e">
        <f>H7702/'Output Sheet'!$B$8</f>
        <v>#DIV/0!</v>
      </c>
      <c r="J7702" s="596"/>
      <c r="K7702" s="560"/>
      <c r="L7702" s="560"/>
      <c r="M7702" s="560"/>
      <c r="N7702" s="560"/>
      <c r="O7702" s="560"/>
      <c r="P7702" s="560"/>
      <c r="Q7702" s="560"/>
      <c r="R7702" s="560"/>
      <c r="S7702" s="560"/>
      <c r="T7702" s="560"/>
      <c r="U7702" s="560"/>
    </row>
    <row r="7703" spans="1:21">
      <c r="A7703" s="593">
        <f t="shared" si="720"/>
        <v>41595</v>
      </c>
      <c r="B7703" s="594">
        <v>41595.917112268522</v>
      </c>
      <c r="C7703" s="560">
        <f t="shared" si="721"/>
        <v>2013</v>
      </c>
      <c r="D7703" s="560">
        <f t="shared" si="722"/>
        <v>11</v>
      </c>
      <c r="E7703" s="560">
        <f t="shared" si="723"/>
        <v>17</v>
      </c>
      <c r="F7703" s="560">
        <f t="shared" si="724"/>
        <v>22</v>
      </c>
      <c r="G7703" s="595">
        <f t="shared" si="725"/>
        <v>1</v>
      </c>
      <c r="H7703" s="590">
        <f>CHOOSE('Output Sheet'!$B$4,'8760 Data'!J7703,'8760 Data'!K7703,'8760 Data'!L7703,'8760 Data'!M7703,'8760 Data'!N7703,'8760 Data'!O7703,'8760 Data'!P7703,'8760 Data'!Q7703,'8760 Data'!R7703,'8760 Data'!S7703,'8760 Data'!T7703,'8760 Data'!U7703)</f>
        <v>0</v>
      </c>
      <c r="I7703" s="591" t="e">
        <f>H7703/'Output Sheet'!$B$8</f>
        <v>#DIV/0!</v>
      </c>
      <c r="J7703" s="596"/>
      <c r="K7703" s="560"/>
      <c r="L7703" s="560"/>
      <c r="M7703" s="560"/>
      <c r="N7703" s="560"/>
      <c r="O7703" s="560"/>
      <c r="P7703" s="560"/>
      <c r="Q7703" s="560"/>
      <c r="R7703" s="560"/>
      <c r="S7703" s="560"/>
      <c r="T7703" s="560"/>
      <c r="U7703" s="560"/>
    </row>
    <row r="7704" spans="1:21">
      <c r="A7704" s="593">
        <f t="shared" si="720"/>
        <v>41595</v>
      </c>
      <c r="B7704" s="594">
        <v>41595.958778993052</v>
      </c>
      <c r="C7704" s="560">
        <f t="shared" si="721"/>
        <v>2013</v>
      </c>
      <c r="D7704" s="560">
        <f t="shared" si="722"/>
        <v>11</v>
      </c>
      <c r="E7704" s="560">
        <f t="shared" si="723"/>
        <v>17</v>
      </c>
      <c r="F7704" s="560">
        <f t="shared" si="724"/>
        <v>23</v>
      </c>
      <c r="G7704" s="595">
        <f t="shared" si="725"/>
        <v>1</v>
      </c>
      <c r="H7704" s="590">
        <f>CHOOSE('Output Sheet'!$B$4,'8760 Data'!J7704,'8760 Data'!K7704,'8760 Data'!L7704,'8760 Data'!M7704,'8760 Data'!N7704,'8760 Data'!O7704,'8760 Data'!P7704,'8760 Data'!Q7704,'8760 Data'!R7704,'8760 Data'!S7704,'8760 Data'!T7704,'8760 Data'!U7704)</f>
        <v>0</v>
      </c>
      <c r="I7704" s="591" t="e">
        <f>H7704/'Output Sheet'!$B$8</f>
        <v>#DIV/0!</v>
      </c>
      <c r="J7704" s="596"/>
      <c r="K7704" s="560"/>
      <c r="L7704" s="560"/>
      <c r="M7704" s="560"/>
      <c r="N7704" s="560"/>
      <c r="O7704" s="560"/>
      <c r="P7704" s="560"/>
      <c r="Q7704" s="560"/>
      <c r="R7704" s="560"/>
      <c r="S7704" s="560"/>
      <c r="T7704" s="560"/>
      <c r="U7704" s="560"/>
    </row>
    <row r="7705" spans="1:21">
      <c r="A7705" s="593">
        <f t="shared" si="720"/>
        <v>41596</v>
      </c>
      <c r="B7705" s="594">
        <v>41596.000445717589</v>
      </c>
      <c r="C7705" s="560">
        <f t="shared" si="721"/>
        <v>2013</v>
      </c>
      <c r="D7705" s="560">
        <f t="shared" si="722"/>
        <v>11</v>
      </c>
      <c r="E7705" s="560">
        <f t="shared" si="723"/>
        <v>18</v>
      </c>
      <c r="F7705" s="560">
        <f t="shared" si="724"/>
        <v>24</v>
      </c>
      <c r="G7705" s="595">
        <f t="shared" si="725"/>
        <v>2</v>
      </c>
      <c r="H7705" s="590">
        <f>CHOOSE('Output Sheet'!$B$4,'8760 Data'!J7705,'8760 Data'!K7705,'8760 Data'!L7705,'8760 Data'!M7705,'8760 Data'!N7705,'8760 Data'!O7705,'8760 Data'!P7705,'8760 Data'!Q7705,'8760 Data'!R7705,'8760 Data'!S7705,'8760 Data'!T7705,'8760 Data'!U7705)</f>
        <v>0</v>
      </c>
      <c r="I7705" s="591" t="e">
        <f>H7705/'Output Sheet'!$B$8</f>
        <v>#DIV/0!</v>
      </c>
      <c r="J7705" s="596"/>
      <c r="K7705" s="560"/>
      <c r="L7705" s="560"/>
      <c r="M7705" s="560"/>
      <c r="N7705" s="560"/>
      <c r="O7705" s="560"/>
      <c r="P7705" s="560"/>
      <c r="Q7705" s="560"/>
      <c r="R7705" s="560"/>
      <c r="S7705" s="560"/>
      <c r="T7705" s="560"/>
      <c r="U7705" s="560"/>
    </row>
    <row r="7706" spans="1:21">
      <c r="A7706" s="593">
        <f t="shared" si="720"/>
        <v>41596</v>
      </c>
      <c r="B7706" s="594">
        <v>41596.042112442126</v>
      </c>
      <c r="C7706" s="560">
        <f t="shared" si="721"/>
        <v>2013</v>
      </c>
      <c r="D7706" s="560">
        <f t="shared" si="722"/>
        <v>11</v>
      </c>
      <c r="E7706" s="560">
        <f t="shared" si="723"/>
        <v>18</v>
      </c>
      <c r="F7706" s="560">
        <f t="shared" si="724"/>
        <v>1</v>
      </c>
      <c r="G7706" s="595">
        <f t="shared" si="725"/>
        <v>2</v>
      </c>
      <c r="H7706" s="590">
        <f>CHOOSE('Output Sheet'!$B$4,'8760 Data'!J7706,'8760 Data'!K7706,'8760 Data'!L7706,'8760 Data'!M7706,'8760 Data'!N7706,'8760 Data'!O7706,'8760 Data'!P7706,'8760 Data'!Q7706,'8760 Data'!R7706,'8760 Data'!S7706,'8760 Data'!T7706,'8760 Data'!U7706)</f>
        <v>0</v>
      </c>
      <c r="I7706" s="591" t="e">
        <f>H7706/'Output Sheet'!$B$8</f>
        <v>#DIV/0!</v>
      </c>
      <c r="J7706" s="596"/>
      <c r="K7706" s="560"/>
      <c r="L7706" s="560"/>
      <c r="M7706" s="560"/>
      <c r="N7706" s="560"/>
      <c r="O7706" s="560"/>
      <c r="P7706" s="560"/>
      <c r="Q7706" s="560"/>
      <c r="R7706" s="560"/>
      <c r="S7706" s="560"/>
      <c r="T7706" s="560"/>
      <c r="U7706" s="560"/>
    </row>
    <row r="7707" spans="1:21">
      <c r="A7707" s="593">
        <f t="shared" si="720"/>
        <v>41596</v>
      </c>
      <c r="B7707" s="594">
        <v>41596.083779166664</v>
      </c>
      <c r="C7707" s="560">
        <f t="shared" si="721"/>
        <v>2013</v>
      </c>
      <c r="D7707" s="560">
        <f t="shared" si="722"/>
        <v>11</v>
      </c>
      <c r="E7707" s="560">
        <f t="shared" si="723"/>
        <v>18</v>
      </c>
      <c r="F7707" s="560">
        <f t="shared" si="724"/>
        <v>2</v>
      </c>
      <c r="G7707" s="595">
        <f t="shared" si="725"/>
        <v>2</v>
      </c>
      <c r="H7707" s="590">
        <f>CHOOSE('Output Sheet'!$B$4,'8760 Data'!J7707,'8760 Data'!K7707,'8760 Data'!L7707,'8760 Data'!M7707,'8760 Data'!N7707,'8760 Data'!O7707,'8760 Data'!P7707,'8760 Data'!Q7707,'8760 Data'!R7707,'8760 Data'!S7707,'8760 Data'!T7707,'8760 Data'!U7707)</f>
        <v>0</v>
      </c>
      <c r="I7707" s="591" t="e">
        <f>H7707/'Output Sheet'!$B$8</f>
        <v>#DIV/0!</v>
      </c>
      <c r="J7707" s="596"/>
      <c r="K7707" s="560"/>
      <c r="L7707" s="560"/>
      <c r="M7707" s="560"/>
      <c r="N7707" s="560"/>
      <c r="O7707" s="560"/>
      <c r="P7707" s="560"/>
      <c r="Q7707" s="560"/>
      <c r="R7707" s="560"/>
      <c r="S7707" s="560"/>
      <c r="T7707" s="560"/>
      <c r="U7707" s="560"/>
    </row>
    <row r="7708" spans="1:21">
      <c r="A7708" s="593">
        <f t="shared" si="720"/>
        <v>41596</v>
      </c>
      <c r="B7708" s="594">
        <v>41596.125445891201</v>
      </c>
      <c r="C7708" s="560">
        <f t="shared" si="721"/>
        <v>2013</v>
      </c>
      <c r="D7708" s="560">
        <f t="shared" si="722"/>
        <v>11</v>
      </c>
      <c r="E7708" s="560">
        <f t="shared" si="723"/>
        <v>18</v>
      </c>
      <c r="F7708" s="560">
        <f t="shared" si="724"/>
        <v>3</v>
      </c>
      <c r="G7708" s="595">
        <f t="shared" si="725"/>
        <v>2</v>
      </c>
      <c r="H7708" s="590">
        <f>CHOOSE('Output Sheet'!$B$4,'8760 Data'!J7708,'8760 Data'!K7708,'8760 Data'!L7708,'8760 Data'!M7708,'8760 Data'!N7708,'8760 Data'!O7708,'8760 Data'!P7708,'8760 Data'!Q7708,'8760 Data'!R7708,'8760 Data'!S7708,'8760 Data'!T7708,'8760 Data'!U7708)</f>
        <v>0</v>
      </c>
      <c r="I7708" s="591" t="e">
        <f>H7708/'Output Sheet'!$B$8</f>
        <v>#DIV/0!</v>
      </c>
      <c r="J7708" s="596"/>
      <c r="K7708" s="560"/>
      <c r="L7708" s="560"/>
      <c r="M7708" s="560"/>
      <c r="N7708" s="560"/>
      <c r="O7708" s="560"/>
      <c r="P7708" s="560"/>
      <c r="Q7708" s="560"/>
      <c r="R7708" s="560"/>
      <c r="S7708" s="560"/>
      <c r="T7708" s="560"/>
      <c r="U7708" s="560"/>
    </row>
    <row r="7709" spans="1:21">
      <c r="A7709" s="593">
        <f t="shared" si="720"/>
        <v>41596</v>
      </c>
      <c r="B7709" s="594">
        <v>41596.167112615738</v>
      </c>
      <c r="C7709" s="560">
        <f t="shared" si="721"/>
        <v>2013</v>
      </c>
      <c r="D7709" s="560">
        <f t="shared" si="722"/>
        <v>11</v>
      </c>
      <c r="E7709" s="560">
        <f t="shared" si="723"/>
        <v>18</v>
      </c>
      <c r="F7709" s="560">
        <f t="shared" si="724"/>
        <v>4</v>
      </c>
      <c r="G7709" s="595">
        <f t="shared" si="725"/>
        <v>2</v>
      </c>
      <c r="H7709" s="590">
        <f>CHOOSE('Output Sheet'!$B$4,'8760 Data'!J7709,'8760 Data'!K7709,'8760 Data'!L7709,'8760 Data'!M7709,'8760 Data'!N7709,'8760 Data'!O7709,'8760 Data'!P7709,'8760 Data'!Q7709,'8760 Data'!R7709,'8760 Data'!S7709,'8760 Data'!T7709,'8760 Data'!U7709)</f>
        <v>0</v>
      </c>
      <c r="I7709" s="591" t="e">
        <f>H7709/'Output Sheet'!$B$8</f>
        <v>#DIV/0!</v>
      </c>
      <c r="J7709" s="596"/>
      <c r="K7709" s="560"/>
      <c r="L7709" s="560"/>
      <c r="M7709" s="560"/>
      <c r="N7709" s="560"/>
      <c r="O7709" s="560"/>
      <c r="P7709" s="560"/>
      <c r="Q7709" s="560"/>
      <c r="R7709" s="560"/>
      <c r="S7709" s="560"/>
      <c r="T7709" s="560"/>
      <c r="U7709" s="560"/>
    </row>
    <row r="7710" spans="1:21">
      <c r="A7710" s="593">
        <f t="shared" si="720"/>
        <v>41596</v>
      </c>
      <c r="B7710" s="594">
        <v>41596.208779340275</v>
      </c>
      <c r="C7710" s="560">
        <f t="shared" si="721"/>
        <v>2013</v>
      </c>
      <c r="D7710" s="560">
        <f t="shared" si="722"/>
        <v>11</v>
      </c>
      <c r="E7710" s="560">
        <f t="shared" si="723"/>
        <v>18</v>
      </c>
      <c r="F7710" s="560">
        <f t="shared" si="724"/>
        <v>5</v>
      </c>
      <c r="G7710" s="595">
        <f t="shared" si="725"/>
        <v>2</v>
      </c>
      <c r="H7710" s="590">
        <f>CHOOSE('Output Sheet'!$B$4,'8760 Data'!J7710,'8760 Data'!K7710,'8760 Data'!L7710,'8760 Data'!M7710,'8760 Data'!N7710,'8760 Data'!O7710,'8760 Data'!P7710,'8760 Data'!Q7710,'8760 Data'!R7710,'8760 Data'!S7710,'8760 Data'!T7710,'8760 Data'!U7710)</f>
        <v>0</v>
      </c>
      <c r="I7710" s="591" t="e">
        <f>H7710/'Output Sheet'!$B$8</f>
        <v>#DIV/0!</v>
      </c>
      <c r="J7710" s="596"/>
      <c r="K7710" s="560"/>
      <c r="L7710" s="560"/>
      <c r="M7710" s="560"/>
      <c r="N7710" s="560"/>
      <c r="O7710" s="560"/>
      <c r="P7710" s="560"/>
      <c r="Q7710" s="560"/>
      <c r="R7710" s="560"/>
      <c r="S7710" s="560"/>
      <c r="T7710" s="560"/>
      <c r="U7710" s="560"/>
    </row>
    <row r="7711" spans="1:21">
      <c r="A7711" s="593">
        <f t="shared" si="720"/>
        <v>41596</v>
      </c>
      <c r="B7711" s="594">
        <v>41596.250446064812</v>
      </c>
      <c r="C7711" s="560">
        <f t="shared" si="721"/>
        <v>2013</v>
      </c>
      <c r="D7711" s="560">
        <f t="shared" si="722"/>
        <v>11</v>
      </c>
      <c r="E7711" s="560">
        <f t="shared" si="723"/>
        <v>18</v>
      </c>
      <c r="F7711" s="560">
        <f t="shared" si="724"/>
        <v>6</v>
      </c>
      <c r="G7711" s="595">
        <f t="shared" si="725"/>
        <v>2</v>
      </c>
      <c r="H7711" s="590">
        <f>CHOOSE('Output Sheet'!$B$4,'8760 Data'!J7711,'8760 Data'!K7711,'8760 Data'!L7711,'8760 Data'!M7711,'8760 Data'!N7711,'8760 Data'!O7711,'8760 Data'!P7711,'8760 Data'!Q7711,'8760 Data'!R7711,'8760 Data'!S7711,'8760 Data'!T7711,'8760 Data'!U7711)</f>
        <v>0</v>
      </c>
      <c r="I7711" s="591" t="e">
        <f>H7711/'Output Sheet'!$B$8</f>
        <v>#DIV/0!</v>
      </c>
      <c r="J7711" s="596"/>
      <c r="K7711" s="560"/>
      <c r="L7711" s="560"/>
      <c r="M7711" s="560"/>
      <c r="N7711" s="560"/>
      <c r="O7711" s="560"/>
      <c r="P7711" s="560"/>
      <c r="Q7711" s="560"/>
      <c r="R7711" s="560"/>
      <c r="S7711" s="560"/>
      <c r="T7711" s="560"/>
      <c r="U7711" s="560"/>
    </row>
    <row r="7712" spans="1:21">
      <c r="A7712" s="593">
        <f t="shared" si="720"/>
        <v>41596</v>
      </c>
      <c r="B7712" s="594">
        <v>41596.29211278935</v>
      </c>
      <c r="C7712" s="560">
        <f t="shared" si="721"/>
        <v>2013</v>
      </c>
      <c r="D7712" s="560">
        <f t="shared" si="722"/>
        <v>11</v>
      </c>
      <c r="E7712" s="560">
        <f t="shared" si="723"/>
        <v>18</v>
      </c>
      <c r="F7712" s="560">
        <f t="shared" si="724"/>
        <v>7</v>
      </c>
      <c r="G7712" s="595">
        <f t="shared" si="725"/>
        <v>2</v>
      </c>
      <c r="H7712" s="590">
        <f>CHOOSE('Output Sheet'!$B$4,'8760 Data'!J7712,'8760 Data'!K7712,'8760 Data'!L7712,'8760 Data'!M7712,'8760 Data'!N7712,'8760 Data'!O7712,'8760 Data'!P7712,'8760 Data'!Q7712,'8760 Data'!R7712,'8760 Data'!S7712,'8760 Data'!T7712,'8760 Data'!U7712)</f>
        <v>0</v>
      </c>
      <c r="I7712" s="591" t="e">
        <f>H7712/'Output Sheet'!$B$8</f>
        <v>#DIV/0!</v>
      </c>
      <c r="J7712" s="596"/>
      <c r="K7712" s="560"/>
      <c r="L7712" s="560"/>
      <c r="M7712" s="560"/>
      <c r="N7712" s="560"/>
      <c r="O7712" s="560"/>
      <c r="P7712" s="560"/>
      <c r="Q7712" s="560"/>
      <c r="R7712" s="560"/>
      <c r="S7712" s="560"/>
      <c r="T7712" s="560"/>
      <c r="U7712" s="560"/>
    </row>
    <row r="7713" spans="1:21">
      <c r="A7713" s="593">
        <f t="shared" si="720"/>
        <v>41596</v>
      </c>
      <c r="B7713" s="594">
        <v>41596.333779513887</v>
      </c>
      <c r="C7713" s="560">
        <f t="shared" si="721"/>
        <v>2013</v>
      </c>
      <c r="D7713" s="560">
        <f t="shared" si="722"/>
        <v>11</v>
      </c>
      <c r="E7713" s="560">
        <f t="shared" si="723"/>
        <v>18</v>
      </c>
      <c r="F7713" s="560">
        <f t="shared" si="724"/>
        <v>8</v>
      </c>
      <c r="G7713" s="595">
        <f t="shared" si="725"/>
        <v>2</v>
      </c>
      <c r="H7713" s="590">
        <f>CHOOSE('Output Sheet'!$B$4,'8760 Data'!J7713,'8760 Data'!K7713,'8760 Data'!L7713,'8760 Data'!M7713,'8760 Data'!N7713,'8760 Data'!O7713,'8760 Data'!P7713,'8760 Data'!Q7713,'8760 Data'!R7713,'8760 Data'!S7713,'8760 Data'!T7713,'8760 Data'!U7713)</f>
        <v>0</v>
      </c>
      <c r="I7713" s="591" t="e">
        <f>H7713/'Output Sheet'!$B$8</f>
        <v>#DIV/0!</v>
      </c>
      <c r="J7713" s="596"/>
      <c r="K7713" s="560"/>
      <c r="L7713" s="560"/>
      <c r="M7713" s="560"/>
      <c r="N7713" s="560"/>
      <c r="O7713" s="560"/>
      <c r="P7713" s="560"/>
      <c r="Q7713" s="560"/>
      <c r="R7713" s="560"/>
      <c r="S7713" s="560"/>
      <c r="T7713" s="560"/>
      <c r="U7713" s="560"/>
    </row>
    <row r="7714" spans="1:21">
      <c r="A7714" s="593">
        <f t="shared" si="720"/>
        <v>41596</v>
      </c>
      <c r="B7714" s="594">
        <v>41596.375446238424</v>
      </c>
      <c r="C7714" s="560">
        <f t="shared" si="721"/>
        <v>2013</v>
      </c>
      <c r="D7714" s="560">
        <f t="shared" si="722"/>
        <v>11</v>
      </c>
      <c r="E7714" s="560">
        <f t="shared" si="723"/>
        <v>18</v>
      </c>
      <c r="F7714" s="560">
        <f t="shared" si="724"/>
        <v>9</v>
      </c>
      <c r="G7714" s="595">
        <f t="shared" si="725"/>
        <v>2</v>
      </c>
      <c r="H7714" s="590">
        <f>CHOOSE('Output Sheet'!$B$4,'8760 Data'!J7714,'8760 Data'!K7714,'8760 Data'!L7714,'8760 Data'!M7714,'8760 Data'!N7714,'8760 Data'!O7714,'8760 Data'!P7714,'8760 Data'!Q7714,'8760 Data'!R7714,'8760 Data'!S7714,'8760 Data'!T7714,'8760 Data'!U7714)</f>
        <v>0</v>
      </c>
      <c r="I7714" s="591" t="e">
        <f>H7714/'Output Sheet'!$B$8</f>
        <v>#DIV/0!</v>
      </c>
      <c r="J7714" s="596"/>
      <c r="K7714" s="560"/>
      <c r="L7714" s="560"/>
      <c r="M7714" s="560"/>
      <c r="N7714" s="560"/>
      <c r="O7714" s="560"/>
      <c r="P7714" s="560"/>
      <c r="Q7714" s="560"/>
      <c r="R7714" s="560"/>
      <c r="S7714" s="560"/>
      <c r="T7714" s="560"/>
      <c r="U7714" s="560"/>
    </row>
    <row r="7715" spans="1:21">
      <c r="A7715" s="593">
        <f t="shared" si="720"/>
        <v>41596</v>
      </c>
      <c r="B7715" s="594">
        <v>41596.417112962961</v>
      </c>
      <c r="C7715" s="560">
        <f t="shared" si="721"/>
        <v>2013</v>
      </c>
      <c r="D7715" s="560">
        <f t="shared" si="722"/>
        <v>11</v>
      </c>
      <c r="E7715" s="560">
        <f t="shared" si="723"/>
        <v>18</v>
      </c>
      <c r="F7715" s="560">
        <f t="shared" si="724"/>
        <v>10</v>
      </c>
      <c r="G7715" s="595">
        <f t="shared" si="725"/>
        <v>2</v>
      </c>
      <c r="H7715" s="590">
        <f>CHOOSE('Output Sheet'!$B$4,'8760 Data'!J7715,'8760 Data'!K7715,'8760 Data'!L7715,'8760 Data'!M7715,'8760 Data'!N7715,'8760 Data'!O7715,'8760 Data'!P7715,'8760 Data'!Q7715,'8760 Data'!R7715,'8760 Data'!S7715,'8760 Data'!T7715,'8760 Data'!U7715)</f>
        <v>0</v>
      </c>
      <c r="I7715" s="591" t="e">
        <f>H7715/'Output Sheet'!$B$8</f>
        <v>#DIV/0!</v>
      </c>
      <c r="J7715" s="596"/>
      <c r="K7715" s="560"/>
      <c r="L7715" s="560"/>
      <c r="M7715" s="560"/>
      <c r="N7715" s="560"/>
      <c r="O7715" s="560"/>
      <c r="P7715" s="560"/>
      <c r="Q7715" s="560"/>
      <c r="R7715" s="560"/>
      <c r="S7715" s="560"/>
      <c r="T7715" s="560"/>
      <c r="U7715" s="560"/>
    </row>
    <row r="7716" spans="1:21">
      <c r="A7716" s="593">
        <f t="shared" si="720"/>
        <v>41596</v>
      </c>
      <c r="B7716" s="594">
        <v>41596.458779687498</v>
      </c>
      <c r="C7716" s="560">
        <f t="shared" si="721"/>
        <v>2013</v>
      </c>
      <c r="D7716" s="560">
        <f t="shared" si="722"/>
        <v>11</v>
      </c>
      <c r="E7716" s="560">
        <f t="shared" si="723"/>
        <v>18</v>
      </c>
      <c r="F7716" s="560">
        <f t="shared" si="724"/>
        <v>11</v>
      </c>
      <c r="G7716" s="595">
        <f t="shared" si="725"/>
        <v>2</v>
      </c>
      <c r="H7716" s="590">
        <f>CHOOSE('Output Sheet'!$B$4,'8760 Data'!J7716,'8760 Data'!K7716,'8760 Data'!L7716,'8760 Data'!M7716,'8760 Data'!N7716,'8760 Data'!O7716,'8760 Data'!P7716,'8760 Data'!Q7716,'8760 Data'!R7716,'8760 Data'!S7716,'8760 Data'!T7716,'8760 Data'!U7716)</f>
        <v>0</v>
      </c>
      <c r="I7716" s="591" t="e">
        <f>H7716/'Output Sheet'!$B$8</f>
        <v>#DIV/0!</v>
      </c>
      <c r="J7716" s="596"/>
      <c r="K7716" s="560"/>
      <c r="L7716" s="560"/>
      <c r="M7716" s="560"/>
      <c r="N7716" s="560"/>
      <c r="O7716" s="560"/>
      <c r="P7716" s="560"/>
      <c r="Q7716" s="560"/>
      <c r="R7716" s="560"/>
      <c r="S7716" s="560"/>
      <c r="T7716" s="560"/>
      <c r="U7716" s="560"/>
    </row>
    <row r="7717" spans="1:21">
      <c r="A7717" s="593">
        <f t="shared" si="720"/>
        <v>41596</v>
      </c>
      <c r="B7717" s="594">
        <v>41596.500446412036</v>
      </c>
      <c r="C7717" s="560">
        <f t="shared" si="721"/>
        <v>2013</v>
      </c>
      <c r="D7717" s="560">
        <f t="shared" si="722"/>
        <v>11</v>
      </c>
      <c r="E7717" s="560">
        <f t="shared" si="723"/>
        <v>18</v>
      </c>
      <c r="F7717" s="560">
        <f t="shared" si="724"/>
        <v>12</v>
      </c>
      <c r="G7717" s="595">
        <f t="shared" si="725"/>
        <v>2</v>
      </c>
      <c r="H7717" s="590">
        <f>CHOOSE('Output Sheet'!$B$4,'8760 Data'!J7717,'8760 Data'!K7717,'8760 Data'!L7717,'8760 Data'!M7717,'8760 Data'!N7717,'8760 Data'!O7717,'8760 Data'!P7717,'8760 Data'!Q7717,'8760 Data'!R7717,'8760 Data'!S7717,'8760 Data'!T7717,'8760 Data'!U7717)</f>
        <v>0</v>
      </c>
      <c r="I7717" s="591" t="e">
        <f>H7717/'Output Sheet'!$B$8</f>
        <v>#DIV/0!</v>
      </c>
      <c r="J7717" s="596"/>
      <c r="K7717" s="560"/>
      <c r="L7717" s="560"/>
      <c r="M7717" s="560"/>
      <c r="N7717" s="560"/>
      <c r="O7717" s="560"/>
      <c r="P7717" s="560"/>
      <c r="Q7717" s="560"/>
      <c r="R7717" s="560"/>
      <c r="S7717" s="560"/>
      <c r="T7717" s="560"/>
      <c r="U7717" s="560"/>
    </row>
    <row r="7718" spans="1:21">
      <c r="A7718" s="593">
        <f t="shared" si="720"/>
        <v>41596</v>
      </c>
      <c r="B7718" s="594">
        <v>41596.542113136573</v>
      </c>
      <c r="C7718" s="560">
        <f t="shared" si="721"/>
        <v>2013</v>
      </c>
      <c r="D7718" s="560">
        <f t="shared" si="722"/>
        <v>11</v>
      </c>
      <c r="E7718" s="560">
        <f t="shared" si="723"/>
        <v>18</v>
      </c>
      <c r="F7718" s="560">
        <f t="shared" si="724"/>
        <v>13</v>
      </c>
      <c r="G7718" s="595">
        <f t="shared" si="725"/>
        <v>2</v>
      </c>
      <c r="H7718" s="590">
        <f>CHOOSE('Output Sheet'!$B$4,'8760 Data'!J7718,'8760 Data'!K7718,'8760 Data'!L7718,'8760 Data'!M7718,'8760 Data'!N7718,'8760 Data'!O7718,'8760 Data'!P7718,'8760 Data'!Q7718,'8760 Data'!R7718,'8760 Data'!S7718,'8760 Data'!T7718,'8760 Data'!U7718)</f>
        <v>0</v>
      </c>
      <c r="I7718" s="591" t="e">
        <f>H7718/'Output Sheet'!$B$8</f>
        <v>#DIV/0!</v>
      </c>
      <c r="J7718" s="596"/>
      <c r="K7718" s="560"/>
      <c r="L7718" s="560"/>
      <c r="M7718" s="560"/>
      <c r="N7718" s="560"/>
      <c r="O7718" s="560"/>
      <c r="P7718" s="560"/>
      <c r="Q7718" s="560"/>
      <c r="R7718" s="560"/>
      <c r="S7718" s="560"/>
      <c r="T7718" s="560"/>
      <c r="U7718" s="560"/>
    </row>
    <row r="7719" spans="1:21">
      <c r="A7719" s="593">
        <f t="shared" si="720"/>
        <v>41596</v>
      </c>
      <c r="B7719" s="594">
        <v>41596.58377986111</v>
      </c>
      <c r="C7719" s="560">
        <f t="shared" si="721"/>
        <v>2013</v>
      </c>
      <c r="D7719" s="560">
        <f t="shared" si="722"/>
        <v>11</v>
      </c>
      <c r="E7719" s="560">
        <f t="shared" si="723"/>
        <v>18</v>
      </c>
      <c r="F7719" s="560">
        <f t="shared" si="724"/>
        <v>14</v>
      </c>
      <c r="G7719" s="595">
        <f t="shared" si="725"/>
        <v>2</v>
      </c>
      <c r="H7719" s="590">
        <f>CHOOSE('Output Sheet'!$B$4,'8760 Data'!J7719,'8760 Data'!K7719,'8760 Data'!L7719,'8760 Data'!M7719,'8760 Data'!N7719,'8760 Data'!O7719,'8760 Data'!P7719,'8760 Data'!Q7719,'8760 Data'!R7719,'8760 Data'!S7719,'8760 Data'!T7719,'8760 Data'!U7719)</f>
        <v>0</v>
      </c>
      <c r="I7719" s="591" t="e">
        <f>H7719/'Output Sheet'!$B$8</f>
        <v>#DIV/0!</v>
      </c>
      <c r="J7719" s="596"/>
      <c r="K7719" s="560"/>
      <c r="L7719" s="560"/>
      <c r="M7719" s="560"/>
      <c r="N7719" s="560"/>
      <c r="O7719" s="560"/>
      <c r="P7719" s="560"/>
      <c r="Q7719" s="560"/>
      <c r="R7719" s="560"/>
      <c r="S7719" s="560"/>
      <c r="T7719" s="560"/>
      <c r="U7719" s="560"/>
    </row>
    <row r="7720" spans="1:21">
      <c r="A7720" s="593">
        <f t="shared" si="720"/>
        <v>41596</v>
      </c>
      <c r="B7720" s="594">
        <v>41596.625446585647</v>
      </c>
      <c r="C7720" s="560">
        <f t="shared" si="721"/>
        <v>2013</v>
      </c>
      <c r="D7720" s="560">
        <f t="shared" si="722"/>
        <v>11</v>
      </c>
      <c r="E7720" s="560">
        <f t="shared" si="723"/>
        <v>18</v>
      </c>
      <c r="F7720" s="560">
        <f t="shared" si="724"/>
        <v>15</v>
      </c>
      <c r="G7720" s="595">
        <f t="shared" si="725"/>
        <v>2</v>
      </c>
      <c r="H7720" s="590">
        <f>CHOOSE('Output Sheet'!$B$4,'8760 Data'!J7720,'8760 Data'!K7720,'8760 Data'!L7720,'8760 Data'!M7720,'8760 Data'!N7720,'8760 Data'!O7720,'8760 Data'!P7720,'8760 Data'!Q7720,'8760 Data'!R7720,'8760 Data'!S7720,'8760 Data'!T7720,'8760 Data'!U7720)</f>
        <v>0</v>
      </c>
      <c r="I7720" s="591" t="e">
        <f>H7720/'Output Sheet'!$B$8</f>
        <v>#DIV/0!</v>
      </c>
      <c r="J7720" s="596"/>
      <c r="K7720" s="560"/>
      <c r="L7720" s="560"/>
      <c r="M7720" s="560"/>
      <c r="N7720" s="560"/>
      <c r="O7720" s="560"/>
      <c r="P7720" s="560"/>
      <c r="Q7720" s="560"/>
      <c r="R7720" s="560"/>
      <c r="S7720" s="560"/>
      <c r="T7720" s="560"/>
      <c r="U7720" s="560"/>
    </row>
    <row r="7721" spans="1:21">
      <c r="A7721" s="593">
        <f t="shared" si="720"/>
        <v>41596</v>
      </c>
      <c r="B7721" s="594">
        <v>41596.667113310185</v>
      </c>
      <c r="C7721" s="560">
        <f t="shared" si="721"/>
        <v>2013</v>
      </c>
      <c r="D7721" s="560">
        <f t="shared" si="722"/>
        <v>11</v>
      </c>
      <c r="E7721" s="560">
        <f t="shared" si="723"/>
        <v>18</v>
      </c>
      <c r="F7721" s="560">
        <f t="shared" si="724"/>
        <v>16</v>
      </c>
      <c r="G7721" s="595">
        <f t="shared" si="725"/>
        <v>2</v>
      </c>
      <c r="H7721" s="590">
        <f>CHOOSE('Output Sheet'!$B$4,'8760 Data'!J7721,'8760 Data'!K7721,'8760 Data'!L7721,'8760 Data'!M7721,'8760 Data'!N7721,'8760 Data'!O7721,'8760 Data'!P7721,'8760 Data'!Q7721,'8760 Data'!R7721,'8760 Data'!S7721,'8760 Data'!T7721,'8760 Data'!U7721)</f>
        <v>0</v>
      </c>
      <c r="I7721" s="591" t="e">
        <f>H7721/'Output Sheet'!$B$8</f>
        <v>#DIV/0!</v>
      </c>
      <c r="J7721" s="596"/>
      <c r="K7721" s="560"/>
      <c r="L7721" s="560"/>
      <c r="M7721" s="560"/>
      <c r="N7721" s="560"/>
      <c r="O7721" s="560"/>
      <c r="P7721" s="560"/>
      <c r="Q7721" s="560"/>
      <c r="R7721" s="560"/>
      <c r="S7721" s="560"/>
      <c r="T7721" s="560"/>
      <c r="U7721" s="560"/>
    </row>
    <row r="7722" spans="1:21">
      <c r="A7722" s="593">
        <f t="shared" si="720"/>
        <v>41596</v>
      </c>
      <c r="B7722" s="594">
        <v>41596.708780034722</v>
      </c>
      <c r="C7722" s="560">
        <f t="shared" si="721"/>
        <v>2013</v>
      </c>
      <c r="D7722" s="560">
        <f t="shared" si="722"/>
        <v>11</v>
      </c>
      <c r="E7722" s="560">
        <f t="shared" si="723"/>
        <v>18</v>
      </c>
      <c r="F7722" s="560">
        <f t="shared" si="724"/>
        <v>17</v>
      </c>
      <c r="G7722" s="595">
        <f t="shared" si="725"/>
        <v>2</v>
      </c>
      <c r="H7722" s="590">
        <f>CHOOSE('Output Sheet'!$B$4,'8760 Data'!J7722,'8760 Data'!K7722,'8760 Data'!L7722,'8760 Data'!M7722,'8760 Data'!N7722,'8760 Data'!O7722,'8760 Data'!P7722,'8760 Data'!Q7722,'8760 Data'!R7722,'8760 Data'!S7722,'8760 Data'!T7722,'8760 Data'!U7722)</f>
        <v>0</v>
      </c>
      <c r="I7722" s="591" t="e">
        <f>H7722/'Output Sheet'!$B$8</f>
        <v>#DIV/0!</v>
      </c>
      <c r="J7722" s="596"/>
      <c r="K7722" s="560"/>
      <c r="L7722" s="560"/>
      <c r="M7722" s="560"/>
      <c r="N7722" s="560"/>
      <c r="O7722" s="560"/>
      <c r="P7722" s="560"/>
      <c r="Q7722" s="560"/>
      <c r="R7722" s="560"/>
      <c r="S7722" s="560"/>
      <c r="T7722" s="560"/>
      <c r="U7722" s="560"/>
    </row>
    <row r="7723" spans="1:21">
      <c r="A7723" s="593">
        <f t="shared" si="720"/>
        <v>41596</v>
      </c>
      <c r="B7723" s="594">
        <v>41596.750446759259</v>
      </c>
      <c r="C7723" s="560">
        <f t="shared" si="721"/>
        <v>2013</v>
      </c>
      <c r="D7723" s="560">
        <f t="shared" si="722"/>
        <v>11</v>
      </c>
      <c r="E7723" s="560">
        <f t="shared" si="723"/>
        <v>18</v>
      </c>
      <c r="F7723" s="560">
        <f t="shared" si="724"/>
        <v>18</v>
      </c>
      <c r="G7723" s="595">
        <f t="shared" si="725"/>
        <v>2</v>
      </c>
      <c r="H7723" s="590">
        <f>CHOOSE('Output Sheet'!$B$4,'8760 Data'!J7723,'8760 Data'!K7723,'8760 Data'!L7723,'8760 Data'!M7723,'8760 Data'!N7723,'8760 Data'!O7723,'8760 Data'!P7723,'8760 Data'!Q7723,'8760 Data'!R7723,'8760 Data'!S7723,'8760 Data'!T7723,'8760 Data'!U7723)</f>
        <v>0</v>
      </c>
      <c r="I7723" s="591" t="e">
        <f>H7723/'Output Sheet'!$B$8</f>
        <v>#DIV/0!</v>
      </c>
      <c r="J7723" s="596"/>
      <c r="K7723" s="560"/>
      <c r="L7723" s="560"/>
      <c r="M7723" s="560"/>
      <c r="N7723" s="560"/>
      <c r="O7723" s="560"/>
      <c r="P7723" s="560"/>
      <c r="Q7723" s="560"/>
      <c r="R7723" s="560"/>
      <c r="S7723" s="560"/>
      <c r="T7723" s="560"/>
      <c r="U7723" s="560"/>
    </row>
    <row r="7724" spans="1:21">
      <c r="A7724" s="593">
        <f t="shared" si="720"/>
        <v>41596</v>
      </c>
      <c r="B7724" s="594">
        <v>41596.792113483796</v>
      </c>
      <c r="C7724" s="560">
        <f t="shared" si="721"/>
        <v>2013</v>
      </c>
      <c r="D7724" s="560">
        <f t="shared" si="722"/>
        <v>11</v>
      </c>
      <c r="E7724" s="560">
        <f t="shared" si="723"/>
        <v>18</v>
      </c>
      <c r="F7724" s="560">
        <f t="shared" si="724"/>
        <v>19</v>
      </c>
      <c r="G7724" s="595">
        <f t="shared" si="725"/>
        <v>2</v>
      </c>
      <c r="H7724" s="590">
        <f>CHOOSE('Output Sheet'!$B$4,'8760 Data'!J7724,'8760 Data'!K7724,'8760 Data'!L7724,'8760 Data'!M7724,'8760 Data'!N7724,'8760 Data'!O7724,'8760 Data'!P7724,'8760 Data'!Q7724,'8760 Data'!R7724,'8760 Data'!S7724,'8760 Data'!T7724,'8760 Data'!U7724)</f>
        <v>0</v>
      </c>
      <c r="I7724" s="591" t="e">
        <f>H7724/'Output Sheet'!$B$8</f>
        <v>#DIV/0!</v>
      </c>
      <c r="J7724" s="596"/>
      <c r="K7724" s="560"/>
      <c r="L7724" s="560"/>
      <c r="M7724" s="560"/>
      <c r="N7724" s="560"/>
      <c r="O7724" s="560"/>
      <c r="P7724" s="560"/>
      <c r="Q7724" s="560"/>
      <c r="R7724" s="560"/>
      <c r="S7724" s="560"/>
      <c r="T7724" s="560"/>
      <c r="U7724" s="560"/>
    </row>
    <row r="7725" spans="1:21">
      <c r="A7725" s="593">
        <f t="shared" si="720"/>
        <v>41596</v>
      </c>
      <c r="B7725" s="594">
        <v>41596.833780208333</v>
      </c>
      <c r="C7725" s="560">
        <f t="shared" si="721"/>
        <v>2013</v>
      </c>
      <c r="D7725" s="560">
        <f t="shared" si="722"/>
        <v>11</v>
      </c>
      <c r="E7725" s="560">
        <f t="shared" si="723"/>
        <v>18</v>
      </c>
      <c r="F7725" s="560">
        <f t="shared" si="724"/>
        <v>20</v>
      </c>
      <c r="G7725" s="595">
        <f t="shared" si="725"/>
        <v>2</v>
      </c>
      <c r="H7725" s="590">
        <f>CHOOSE('Output Sheet'!$B$4,'8760 Data'!J7725,'8760 Data'!K7725,'8760 Data'!L7725,'8760 Data'!M7725,'8760 Data'!N7725,'8760 Data'!O7725,'8760 Data'!P7725,'8760 Data'!Q7725,'8760 Data'!R7725,'8760 Data'!S7725,'8760 Data'!T7725,'8760 Data'!U7725)</f>
        <v>0</v>
      </c>
      <c r="I7725" s="591" t="e">
        <f>H7725/'Output Sheet'!$B$8</f>
        <v>#DIV/0!</v>
      </c>
      <c r="J7725" s="596"/>
      <c r="K7725" s="560"/>
      <c r="L7725" s="560"/>
      <c r="M7725" s="560"/>
      <c r="N7725" s="560"/>
      <c r="O7725" s="560"/>
      <c r="P7725" s="560"/>
      <c r="Q7725" s="560"/>
      <c r="R7725" s="560"/>
      <c r="S7725" s="560"/>
      <c r="T7725" s="560"/>
      <c r="U7725" s="560"/>
    </row>
    <row r="7726" spans="1:21">
      <c r="A7726" s="593">
        <f t="shared" si="720"/>
        <v>41596</v>
      </c>
      <c r="B7726" s="594">
        <v>41596.875446932871</v>
      </c>
      <c r="C7726" s="560">
        <f t="shared" si="721"/>
        <v>2013</v>
      </c>
      <c r="D7726" s="560">
        <f t="shared" si="722"/>
        <v>11</v>
      </c>
      <c r="E7726" s="560">
        <f t="shared" si="723"/>
        <v>18</v>
      </c>
      <c r="F7726" s="560">
        <f t="shared" si="724"/>
        <v>21</v>
      </c>
      <c r="G7726" s="595">
        <f t="shared" si="725"/>
        <v>2</v>
      </c>
      <c r="H7726" s="590">
        <f>CHOOSE('Output Sheet'!$B$4,'8760 Data'!J7726,'8760 Data'!K7726,'8760 Data'!L7726,'8760 Data'!M7726,'8760 Data'!N7726,'8760 Data'!O7726,'8760 Data'!P7726,'8760 Data'!Q7726,'8760 Data'!R7726,'8760 Data'!S7726,'8760 Data'!T7726,'8760 Data'!U7726)</f>
        <v>0</v>
      </c>
      <c r="I7726" s="591" t="e">
        <f>H7726/'Output Sheet'!$B$8</f>
        <v>#DIV/0!</v>
      </c>
      <c r="J7726" s="596"/>
      <c r="K7726" s="560"/>
      <c r="L7726" s="560"/>
      <c r="M7726" s="560"/>
      <c r="N7726" s="560"/>
      <c r="O7726" s="560"/>
      <c r="P7726" s="560"/>
      <c r="Q7726" s="560"/>
      <c r="R7726" s="560"/>
      <c r="S7726" s="560"/>
      <c r="T7726" s="560"/>
      <c r="U7726" s="560"/>
    </row>
    <row r="7727" spans="1:21">
      <c r="A7727" s="593">
        <f t="shared" si="720"/>
        <v>41596</v>
      </c>
      <c r="B7727" s="594">
        <v>41596.917113657408</v>
      </c>
      <c r="C7727" s="560">
        <f t="shared" si="721"/>
        <v>2013</v>
      </c>
      <c r="D7727" s="560">
        <f t="shared" si="722"/>
        <v>11</v>
      </c>
      <c r="E7727" s="560">
        <f t="shared" si="723"/>
        <v>18</v>
      </c>
      <c r="F7727" s="560">
        <f t="shared" si="724"/>
        <v>22</v>
      </c>
      <c r="G7727" s="595">
        <f t="shared" si="725"/>
        <v>2</v>
      </c>
      <c r="H7727" s="590">
        <f>CHOOSE('Output Sheet'!$B$4,'8760 Data'!J7727,'8760 Data'!K7727,'8760 Data'!L7727,'8760 Data'!M7727,'8760 Data'!N7727,'8760 Data'!O7727,'8760 Data'!P7727,'8760 Data'!Q7727,'8760 Data'!R7727,'8760 Data'!S7727,'8760 Data'!T7727,'8760 Data'!U7727)</f>
        <v>0</v>
      </c>
      <c r="I7727" s="591" t="e">
        <f>H7727/'Output Sheet'!$B$8</f>
        <v>#DIV/0!</v>
      </c>
      <c r="J7727" s="596"/>
      <c r="K7727" s="560"/>
      <c r="L7727" s="560"/>
      <c r="M7727" s="560"/>
      <c r="N7727" s="560"/>
      <c r="O7727" s="560"/>
      <c r="P7727" s="560"/>
      <c r="Q7727" s="560"/>
      <c r="R7727" s="560"/>
      <c r="S7727" s="560"/>
      <c r="T7727" s="560"/>
      <c r="U7727" s="560"/>
    </row>
    <row r="7728" spans="1:21">
      <c r="A7728" s="593">
        <f t="shared" si="720"/>
        <v>41596</v>
      </c>
      <c r="B7728" s="594">
        <v>41596.958780381945</v>
      </c>
      <c r="C7728" s="560">
        <f t="shared" si="721"/>
        <v>2013</v>
      </c>
      <c r="D7728" s="560">
        <f t="shared" si="722"/>
        <v>11</v>
      </c>
      <c r="E7728" s="560">
        <f t="shared" si="723"/>
        <v>18</v>
      </c>
      <c r="F7728" s="560">
        <f t="shared" si="724"/>
        <v>23</v>
      </c>
      <c r="G7728" s="595">
        <f t="shared" si="725"/>
        <v>2</v>
      </c>
      <c r="H7728" s="590">
        <f>CHOOSE('Output Sheet'!$B$4,'8760 Data'!J7728,'8760 Data'!K7728,'8760 Data'!L7728,'8760 Data'!M7728,'8760 Data'!N7728,'8760 Data'!O7728,'8760 Data'!P7728,'8760 Data'!Q7728,'8760 Data'!R7728,'8760 Data'!S7728,'8760 Data'!T7728,'8760 Data'!U7728)</f>
        <v>0</v>
      </c>
      <c r="I7728" s="591" t="e">
        <f>H7728/'Output Sheet'!$B$8</f>
        <v>#DIV/0!</v>
      </c>
      <c r="J7728" s="596"/>
      <c r="K7728" s="560"/>
      <c r="L7728" s="560"/>
      <c r="M7728" s="560"/>
      <c r="N7728" s="560"/>
      <c r="O7728" s="560"/>
      <c r="P7728" s="560"/>
      <c r="Q7728" s="560"/>
      <c r="R7728" s="560"/>
      <c r="S7728" s="560"/>
      <c r="T7728" s="560"/>
      <c r="U7728" s="560"/>
    </row>
    <row r="7729" spans="1:21">
      <c r="A7729" s="593">
        <f t="shared" si="720"/>
        <v>41597</v>
      </c>
      <c r="B7729" s="594">
        <v>41597.000447106482</v>
      </c>
      <c r="C7729" s="560">
        <f t="shared" si="721"/>
        <v>2013</v>
      </c>
      <c r="D7729" s="560">
        <f t="shared" si="722"/>
        <v>11</v>
      </c>
      <c r="E7729" s="560">
        <f t="shared" si="723"/>
        <v>19</v>
      </c>
      <c r="F7729" s="560">
        <f t="shared" si="724"/>
        <v>24</v>
      </c>
      <c r="G7729" s="595">
        <f t="shared" si="725"/>
        <v>3</v>
      </c>
      <c r="H7729" s="590">
        <f>CHOOSE('Output Sheet'!$B$4,'8760 Data'!J7729,'8760 Data'!K7729,'8760 Data'!L7729,'8760 Data'!M7729,'8760 Data'!N7729,'8760 Data'!O7729,'8760 Data'!P7729,'8760 Data'!Q7729,'8760 Data'!R7729,'8760 Data'!S7729,'8760 Data'!T7729,'8760 Data'!U7729)</f>
        <v>0</v>
      </c>
      <c r="I7729" s="591" t="e">
        <f>H7729/'Output Sheet'!$B$8</f>
        <v>#DIV/0!</v>
      </c>
      <c r="J7729" s="596"/>
      <c r="K7729" s="560"/>
      <c r="L7729" s="560"/>
      <c r="M7729" s="560"/>
      <c r="N7729" s="560"/>
      <c r="O7729" s="560"/>
      <c r="P7729" s="560"/>
      <c r="Q7729" s="560"/>
      <c r="R7729" s="560"/>
      <c r="S7729" s="560"/>
      <c r="T7729" s="560"/>
      <c r="U7729" s="560"/>
    </row>
    <row r="7730" spans="1:21">
      <c r="A7730" s="593">
        <f t="shared" si="720"/>
        <v>41597</v>
      </c>
      <c r="B7730" s="594">
        <v>41597.042113831019</v>
      </c>
      <c r="C7730" s="560">
        <f t="shared" si="721"/>
        <v>2013</v>
      </c>
      <c r="D7730" s="560">
        <f t="shared" si="722"/>
        <v>11</v>
      </c>
      <c r="E7730" s="560">
        <f t="shared" si="723"/>
        <v>19</v>
      </c>
      <c r="F7730" s="560">
        <f t="shared" si="724"/>
        <v>1</v>
      </c>
      <c r="G7730" s="595">
        <f t="shared" si="725"/>
        <v>3</v>
      </c>
      <c r="H7730" s="590">
        <f>CHOOSE('Output Sheet'!$B$4,'8760 Data'!J7730,'8760 Data'!K7730,'8760 Data'!L7730,'8760 Data'!M7730,'8760 Data'!N7730,'8760 Data'!O7730,'8760 Data'!P7730,'8760 Data'!Q7730,'8760 Data'!R7730,'8760 Data'!S7730,'8760 Data'!T7730,'8760 Data'!U7730)</f>
        <v>0</v>
      </c>
      <c r="I7730" s="591" t="e">
        <f>H7730/'Output Sheet'!$B$8</f>
        <v>#DIV/0!</v>
      </c>
      <c r="J7730" s="596"/>
      <c r="K7730" s="560"/>
      <c r="L7730" s="560"/>
      <c r="M7730" s="560"/>
      <c r="N7730" s="560"/>
      <c r="O7730" s="560"/>
      <c r="P7730" s="560"/>
      <c r="Q7730" s="560"/>
      <c r="R7730" s="560"/>
      <c r="S7730" s="560"/>
      <c r="T7730" s="560"/>
      <c r="U7730" s="560"/>
    </row>
    <row r="7731" spans="1:21">
      <c r="A7731" s="593">
        <f t="shared" si="720"/>
        <v>41597</v>
      </c>
      <c r="B7731" s="594">
        <v>41597.083780555557</v>
      </c>
      <c r="C7731" s="560">
        <f t="shared" si="721"/>
        <v>2013</v>
      </c>
      <c r="D7731" s="560">
        <f t="shared" si="722"/>
        <v>11</v>
      </c>
      <c r="E7731" s="560">
        <f t="shared" si="723"/>
        <v>19</v>
      </c>
      <c r="F7731" s="560">
        <f t="shared" si="724"/>
        <v>2</v>
      </c>
      <c r="G7731" s="595">
        <f t="shared" si="725"/>
        <v>3</v>
      </c>
      <c r="H7731" s="590">
        <f>CHOOSE('Output Sheet'!$B$4,'8760 Data'!J7731,'8760 Data'!K7731,'8760 Data'!L7731,'8760 Data'!M7731,'8760 Data'!N7731,'8760 Data'!O7731,'8760 Data'!P7731,'8760 Data'!Q7731,'8760 Data'!R7731,'8760 Data'!S7731,'8760 Data'!T7731,'8760 Data'!U7731)</f>
        <v>0</v>
      </c>
      <c r="I7731" s="591" t="e">
        <f>H7731/'Output Sheet'!$B$8</f>
        <v>#DIV/0!</v>
      </c>
      <c r="J7731" s="596"/>
      <c r="K7731" s="560"/>
      <c r="L7731" s="560"/>
      <c r="M7731" s="560"/>
      <c r="N7731" s="560"/>
      <c r="O7731" s="560"/>
      <c r="P7731" s="560"/>
      <c r="Q7731" s="560"/>
      <c r="R7731" s="560"/>
      <c r="S7731" s="560"/>
      <c r="T7731" s="560"/>
      <c r="U7731" s="560"/>
    </row>
    <row r="7732" spans="1:21">
      <c r="A7732" s="593">
        <f t="shared" si="720"/>
        <v>41597</v>
      </c>
      <c r="B7732" s="594">
        <v>41597.125447280094</v>
      </c>
      <c r="C7732" s="560">
        <f t="shared" si="721"/>
        <v>2013</v>
      </c>
      <c r="D7732" s="560">
        <f t="shared" si="722"/>
        <v>11</v>
      </c>
      <c r="E7732" s="560">
        <f t="shared" si="723"/>
        <v>19</v>
      </c>
      <c r="F7732" s="560">
        <f t="shared" si="724"/>
        <v>3</v>
      </c>
      <c r="G7732" s="595">
        <f t="shared" si="725"/>
        <v>3</v>
      </c>
      <c r="H7732" s="590">
        <f>CHOOSE('Output Sheet'!$B$4,'8760 Data'!J7732,'8760 Data'!K7732,'8760 Data'!L7732,'8760 Data'!M7732,'8760 Data'!N7732,'8760 Data'!O7732,'8760 Data'!P7732,'8760 Data'!Q7732,'8760 Data'!R7732,'8760 Data'!S7732,'8760 Data'!T7732,'8760 Data'!U7732)</f>
        <v>0</v>
      </c>
      <c r="I7732" s="591" t="e">
        <f>H7732/'Output Sheet'!$B$8</f>
        <v>#DIV/0!</v>
      </c>
      <c r="J7732" s="596"/>
      <c r="K7732" s="560"/>
      <c r="L7732" s="560"/>
      <c r="M7732" s="560"/>
      <c r="N7732" s="560"/>
      <c r="O7732" s="560"/>
      <c r="P7732" s="560"/>
      <c r="Q7732" s="560"/>
      <c r="R7732" s="560"/>
      <c r="S7732" s="560"/>
      <c r="T7732" s="560"/>
      <c r="U7732" s="560"/>
    </row>
    <row r="7733" spans="1:21">
      <c r="A7733" s="593">
        <f t="shared" si="720"/>
        <v>41597</v>
      </c>
      <c r="B7733" s="594">
        <v>41597.167114004631</v>
      </c>
      <c r="C7733" s="560">
        <f t="shared" si="721"/>
        <v>2013</v>
      </c>
      <c r="D7733" s="560">
        <f t="shared" si="722"/>
        <v>11</v>
      </c>
      <c r="E7733" s="560">
        <f t="shared" si="723"/>
        <v>19</v>
      </c>
      <c r="F7733" s="560">
        <f t="shared" si="724"/>
        <v>4</v>
      </c>
      <c r="G7733" s="595">
        <f t="shared" si="725"/>
        <v>3</v>
      </c>
      <c r="H7733" s="590">
        <f>CHOOSE('Output Sheet'!$B$4,'8760 Data'!J7733,'8760 Data'!K7733,'8760 Data'!L7733,'8760 Data'!M7733,'8760 Data'!N7733,'8760 Data'!O7733,'8760 Data'!P7733,'8760 Data'!Q7733,'8760 Data'!R7733,'8760 Data'!S7733,'8760 Data'!T7733,'8760 Data'!U7733)</f>
        <v>0</v>
      </c>
      <c r="I7733" s="591" t="e">
        <f>H7733/'Output Sheet'!$B$8</f>
        <v>#DIV/0!</v>
      </c>
      <c r="J7733" s="596"/>
      <c r="K7733" s="560"/>
      <c r="L7733" s="560"/>
      <c r="M7733" s="560"/>
      <c r="N7733" s="560"/>
      <c r="O7733" s="560"/>
      <c r="P7733" s="560"/>
      <c r="Q7733" s="560"/>
      <c r="R7733" s="560"/>
      <c r="S7733" s="560"/>
      <c r="T7733" s="560"/>
      <c r="U7733" s="560"/>
    </row>
    <row r="7734" spans="1:21">
      <c r="A7734" s="593">
        <f t="shared" si="720"/>
        <v>41597</v>
      </c>
      <c r="B7734" s="594">
        <v>41597.208780729168</v>
      </c>
      <c r="C7734" s="560">
        <f t="shared" si="721"/>
        <v>2013</v>
      </c>
      <c r="D7734" s="560">
        <f t="shared" si="722"/>
        <v>11</v>
      </c>
      <c r="E7734" s="560">
        <f t="shared" si="723"/>
        <v>19</v>
      </c>
      <c r="F7734" s="560">
        <f t="shared" si="724"/>
        <v>5</v>
      </c>
      <c r="G7734" s="595">
        <f t="shared" si="725"/>
        <v>3</v>
      </c>
      <c r="H7734" s="590">
        <f>CHOOSE('Output Sheet'!$B$4,'8760 Data'!J7734,'8760 Data'!K7734,'8760 Data'!L7734,'8760 Data'!M7734,'8760 Data'!N7734,'8760 Data'!O7734,'8760 Data'!P7734,'8760 Data'!Q7734,'8760 Data'!R7734,'8760 Data'!S7734,'8760 Data'!T7734,'8760 Data'!U7734)</f>
        <v>0</v>
      </c>
      <c r="I7734" s="591" t="e">
        <f>H7734/'Output Sheet'!$B$8</f>
        <v>#DIV/0!</v>
      </c>
      <c r="J7734" s="596"/>
      <c r="K7734" s="560"/>
      <c r="L7734" s="560"/>
      <c r="M7734" s="560"/>
      <c r="N7734" s="560"/>
      <c r="O7734" s="560"/>
      <c r="P7734" s="560"/>
      <c r="Q7734" s="560"/>
      <c r="R7734" s="560"/>
      <c r="S7734" s="560"/>
      <c r="T7734" s="560"/>
      <c r="U7734" s="560"/>
    </row>
    <row r="7735" spans="1:21">
      <c r="A7735" s="593">
        <f t="shared" si="720"/>
        <v>41597</v>
      </c>
      <c r="B7735" s="594">
        <v>41597.250447453705</v>
      </c>
      <c r="C7735" s="560">
        <f t="shared" si="721"/>
        <v>2013</v>
      </c>
      <c r="D7735" s="560">
        <f t="shared" si="722"/>
        <v>11</v>
      </c>
      <c r="E7735" s="560">
        <f t="shared" si="723"/>
        <v>19</v>
      </c>
      <c r="F7735" s="560">
        <f t="shared" si="724"/>
        <v>6</v>
      </c>
      <c r="G7735" s="595">
        <f t="shared" si="725"/>
        <v>3</v>
      </c>
      <c r="H7735" s="590">
        <f>CHOOSE('Output Sheet'!$B$4,'8760 Data'!J7735,'8760 Data'!K7735,'8760 Data'!L7735,'8760 Data'!M7735,'8760 Data'!N7735,'8760 Data'!O7735,'8760 Data'!P7735,'8760 Data'!Q7735,'8760 Data'!R7735,'8760 Data'!S7735,'8760 Data'!T7735,'8760 Data'!U7735)</f>
        <v>0</v>
      </c>
      <c r="I7735" s="591" t="e">
        <f>H7735/'Output Sheet'!$B$8</f>
        <v>#DIV/0!</v>
      </c>
      <c r="J7735" s="596"/>
      <c r="K7735" s="560"/>
      <c r="L7735" s="560"/>
      <c r="M7735" s="560"/>
      <c r="N7735" s="560"/>
      <c r="O7735" s="560"/>
      <c r="P7735" s="560"/>
      <c r="Q7735" s="560"/>
      <c r="R7735" s="560"/>
      <c r="S7735" s="560"/>
      <c r="T7735" s="560"/>
      <c r="U7735" s="560"/>
    </row>
    <row r="7736" spans="1:21">
      <c r="A7736" s="593">
        <f t="shared" si="720"/>
        <v>41597</v>
      </c>
      <c r="B7736" s="594">
        <v>41597.292114178243</v>
      </c>
      <c r="C7736" s="560">
        <f t="shared" si="721"/>
        <v>2013</v>
      </c>
      <c r="D7736" s="560">
        <f t="shared" si="722"/>
        <v>11</v>
      </c>
      <c r="E7736" s="560">
        <f t="shared" si="723"/>
        <v>19</v>
      </c>
      <c r="F7736" s="560">
        <f t="shared" si="724"/>
        <v>7</v>
      </c>
      <c r="G7736" s="595">
        <f t="shared" si="725"/>
        <v>3</v>
      </c>
      <c r="H7736" s="590">
        <f>CHOOSE('Output Sheet'!$B$4,'8760 Data'!J7736,'8760 Data'!K7736,'8760 Data'!L7736,'8760 Data'!M7736,'8760 Data'!N7736,'8760 Data'!O7736,'8760 Data'!P7736,'8760 Data'!Q7736,'8760 Data'!R7736,'8760 Data'!S7736,'8760 Data'!T7736,'8760 Data'!U7736)</f>
        <v>0</v>
      </c>
      <c r="I7736" s="591" t="e">
        <f>H7736/'Output Sheet'!$B$8</f>
        <v>#DIV/0!</v>
      </c>
      <c r="J7736" s="596"/>
      <c r="K7736" s="560"/>
      <c r="L7736" s="560"/>
      <c r="M7736" s="560"/>
      <c r="N7736" s="560"/>
      <c r="O7736" s="560"/>
      <c r="P7736" s="560"/>
      <c r="Q7736" s="560"/>
      <c r="R7736" s="560"/>
      <c r="S7736" s="560"/>
      <c r="T7736" s="560"/>
      <c r="U7736" s="560"/>
    </row>
    <row r="7737" spans="1:21">
      <c r="A7737" s="593">
        <f t="shared" si="720"/>
        <v>41597</v>
      </c>
      <c r="B7737" s="594">
        <v>41597.33378090278</v>
      </c>
      <c r="C7737" s="560">
        <f t="shared" si="721"/>
        <v>2013</v>
      </c>
      <c r="D7737" s="560">
        <f t="shared" si="722"/>
        <v>11</v>
      </c>
      <c r="E7737" s="560">
        <f t="shared" si="723"/>
        <v>19</v>
      </c>
      <c r="F7737" s="560">
        <f t="shared" si="724"/>
        <v>8</v>
      </c>
      <c r="G7737" s="595">
        <f t="shared" si="725"/>
        <v>3</v>
      </c>
      <c r="H7737" s="590">
        <f>CHOOSE('Output Sheet'!$B$4,'8760 Data'!J7737,'8760 Data'!K7737,'8760 Data'!L7737,'8760 Data'!M7737,'8760 Data'!N7737,'8760 Data'!O7737,'8760 Data'!P7737,'8760 Data'!Q7737,'8760 Data'!R7737,'8760 Data'!S7737,'8760 Data'!T7737,'8760 Data'!U7737)</f>
        <v>0</v>
      </c>
      <c r="I7737" s="591" t="e">
        <f>H7737/'Output Sheet'!$B$8</f>
        <v>#DIV/0!</v>
      </c>
      <c r="J7737" s="596"/>
      <c r="K7737" s="560"/>
      <c r="L7737" s="560"/>
      <c r="M7737" s="560"/>
      <c r="N7737" s="560"/>
      <c r="O7737" s="560"/>
      <c r="P7737" s="560"/>
      <c r="Q7737" s="560"/>
      <c r="R7737" s="560"/>
      <c r="S7737" s="560"/>
      <c r="T7737" s="560"/>
      <c r="U7737" s="560"/>
    </row>
    <row r="7738" spans="1:21">
      <c r="A7738" s="593">
        <f t="shared" si="720"/>
        <v>41597</v>
      </c>
      <c r="B7738" s="594">
        <v>41597.375447627317</v>
      </c>
      <c r="C7738" s="560">
        <f t="shared" si="721"/>
        <v>2013</v>
      </c>
      <c r="D7738" s="560">
        <f t="shared" si="722"/>
        <v>11</v>
      </c>
      <c r="E7738" s="560">
        <f t="shared" si="723"/>
        <v>19</v>
      </c>
      <c r="F7738" s="560">
        <f t="shared" si="724"/>
        <v>9</v>
      </c>
      <c r="G7738" s="595">
        <f t="shared" si="725"/>
        <v>3</v>
      </c>
      <c r="H7738" s="590">
        <f>CHOOSE('Output Sheet'!$B$4,'8760 Data'!J7738,'8760 Data'!K7738,'8760 Data'!L7738,'8760 Data'!M7738,'8760 Data'!N7738,'8760 Data'!O7738,'8760 Data'!P7738,'8760 Data'!Q7738,'8760 Data'!R7738,'8760 Data'!S7738,'8760 Data'!T7738,'8760 Data'!U7738)</f>
        <v>0</v>
      </c>
      <c r="I7738" s="591" t="e">
        <f>H7738/'Output Sheet'!$B$8</f>
        <v>#DIV/0!</v>
      </c>
      <c r="J7738" s="596"/>
      <c r="K7738" s="560"/>
      <c r="L7738" s="560"/>
      <c r="M7738" s="560"/>
      <c r="N7738" s="560"/>
      <c r="O7738" s="560"/>
      <c r="P7738" s="560"/>
      <c r="Q7738" s="560"/>
      <c r="R7738" s="560"/>
      <c r="S7738" s="560"/>
      <c r="T7738" s="560"/>
      <c r="U7738" s="560"/>
    </row>
    <row r="7739" spans="1:21">
      <c r="A7739" s="593">
        <f t="shared" si="720"/>
        <v>41597</v>
      </c>
      <c r="B7739" s="594">
        <v>41597.417114351854</v>
      </c>
      <c r="C7739" s="560">
        <f t="shared" si="721"/>
        <v>2013</v>
      </c>
      <c r="D7739" s="560">
        <f t="shared" si="722"/>
        <v>11</v>
      </c>
      <c r="E7739" s="560">
        <f t="shared" si="723"/>
        <v>19</v>
      </c>
      <c r="F7739" s="560">
        <f t="shared" si="724"/>
        <v>10</v>
      </c>
      <c r="G7739" s="595">
        <f t="shared" si="725"/>
        <v>3</v>
      </c>
      <c r="H7739" s="590">
        <f>CHOOSE('Output Sheet'!$B$4,'8760 Data'!J7739,'8760 Data'!K7739,'8760 Data'!L7739,'8760 Data'!M7739,'8760 Data'!N7739,'8760 Data'!O7739,'8760 Data'!P7739,'8760 Data'!Q7739,'8760 Data'!R7739,'8760 Data'!S7739,'8760 Data'!T7739,'8760 Data'!U7739)</f>
        <v>0</v>
      </c>
      <c r="I7739" s="591" t="e">
        <f>H7739/'Output Sheet'!$B$8</f>
        <v>#DIV/0!</v>
      </c>
      <c r="J7739" s="596"/>
      <c r="K7739" s="560"/>
      <c r="L7739" s="560"/>
      <c r="M7739" s="560"/>
      <c r="N7739" s="560"/>
      <c r="O7739" s="560"/>
      <c r="P7739" s="560"/>
      <c r="Q7739" s="560"/>
      <c r="R7739" s="560"/>
      <c r="S7739" s="560"/>
      <c r="T7739" s="560"/>
      <c r="U7739" s="560"/>
    </row>
    <row r="7740" spans="1:21">
      <c r="A7740" s="593">
        <f t="shared" si="720"/>
        <v>41597</v>
      </c>
      <c r="B7740" s="594">
        <v>41597.458781076391</v>
      </c>
      <c r="C7740" s="560">
        <f t="shared" si="721"/>
        <v>2013</v>
      </c>
      <c r="D7740" s="560">
        <f t="shared" si="722"/>
        <v>11</v>
      </c>
      <c r="E7740" s="560">
        <f t="shared" si="723"/>
        <v>19</v>
      </c>
      <c r="F7740" s="560">
        <f t="shared" si="724"/>
        <v>11</v>
      </c>
      <c r="G7740" s="595">
        <f t="shared" si="725"/>
        <v>3</v>
      </c>
      <c r="H7740" s="590">
        <f>CHOOSE('Output Sheet'!$B$4,'8760 Data'!J7740,'8760 Data'!K7740,'8760 Data'!L7740,'8760 Data'!M7740,'8760 Data'!N7740,'8760 Data'!O7740,'8760 Data'!P7740,'8760 Data'!Q7740,'8760 Data'!R7740,'8760 Data'!S7740,'8760 Data'!T7740,'8760 Data'!U7740)</f>
        <v>0</v>
      </c>
      <c r="I7740" s="591" t="e">
        <f>H7740/'Output Sheet'!$B$8</f>
        <v>#DIV/0!</v>
      </c>
      <c r="J7740" s="596"/>
      <c r="K7740" s="560"/>
      <c r="L7740" s="560"/>
      <c r="M7740" s="560"/>
      <c r="N7740" s="560"/>
      <c r="O7740" s="560"/>
      <c r="P7740" s="560"/>
      <c r="Q7740" s="560"/>
      <c r="R7740" s="560"/>
      <c r="S7740" s="560"/>
      <c r="T7740" s="560"/>
      <c r="U7740" s="560"/>
    </row>
    <row r="7741" spans="1:21">
      <c r="A7741" s="593">
        <f t="shared" si="720"/>
        <v>41597</v>
      </c>
      <c r="B7741" s="594">
        <v>41597.500447800929</v>
      </c>
      <c r="C7741" s="560">
        <f t="shared" si="721"/>
        <v>2013</v>
      </c>
      <c r="D7741" s="560">
        <f t="shared" si="722"/>
        <v>11</v>
      </c>
      <c r="E7741" s="560">
        <f t="shared" si="723"/>
        <v>19</v>
      </c>
      <c r="F7741" s="560">
        <f t="shared" si="724"/>
        <v>12</v>
      </c>
      <c r="G7741" s="595">
        <f t="shared" si="725"/>
        <v>3</v>
      </c>
      <c r="H7741" s="590">
        <f>CHOOSE('Output Sheet'!$B$4,'8760 Data'!J7741,'8760 Data'!K7741,'8760 Data'!L7741,'8760 Data'!M7741,'8760 Data'!N7741,'8760 Data'!O7741,'8760 Data'!P7741,'8760 Data'!Q7741,'8760 Data'!R7741,'8760 Data'!S7741,'8760 Data'!T7741,'8760 Data'!U7741)</f>
        <v>0</v>
      </c>
      <c r="I7741" s="591" t="e">
        <f>H7741/'Output Sheet'!$B$8</f>
        <v>#DIV/0!</v>
      </c>
      <c r="J7741" s="596"/>
      <c r="K7741" s="560"/>
      <c r="L7741" s="560"/>
      <c r="M7741" s="560"/>
      <c r="N7741" s="560"/>
      <c r="O7741" s="560"/>
      <c r="P7741" s="560"/>
      <c r="Q7741" s="560"/>
      <c r="R7741" s="560"/>
      <c r="S7741" s="560"/>
      <c r="T7741" s="560"/>
      <c r="U7741" s="560"/>
    </row>
    <row r="7742" spans="1:21">
      <c r="A7742" s="593">
        <f t="shared" si="720"/>
        <v>41597</v>
      </c>
      <c r="B7742" s="594">
        <v>41597.542114525466</v>
      </c>
      <c r="C7742" s="560">
        <f t="shared" si="721"/>
        <v>2013</v>
      </c>
      <c r="D7742" s="560">
        <f t="shared" si="722"/>
        <v>11</v>
      </c>
      <c r="E7742" s="560">
        <f t="shared" si="723"/>
        <v>19</v>
      </c>
      <c r="F7742" s="560">
        <f t="shared" si="724"/>
        <v>13</v>
      </c>
      <c r="G7742" s="595">
        <f t="shared" si="725"/>
        <v>3</v>
      </c>
      <c r="H7742" s="590">
        <f>CHOOSE('Output Sheet'!$B$4,'8760 Data'!J7742,'8760 Data'!K7742,'8760 Data'!L7742,'8760 Data'!M7742,'8760 Data'!N7742,'8760 Data'!O7742,'8760 Data'!P7742,'8760 Data'!Q7742,'8760 Data'!R7742,'8760 Data'!S7742,'8760 Data'!T7742,'8760 Data'!U7742)</f>
        <v>0</v>
      </c>
      <c r="I7742" s="591" t="e">
        <f>H7742/'Output Sheet'!$B$8</f>
        <v>#DIV/0!</v>
      </c>
      <c r="J7742" s="596"/>
      <c r="K7742" s="560"/>
      <c r="L7742" s="560"/>
      <c r="M7742" s="560"/>
      <c r="N7742" s="560"/>
      <c r="O7742" s="560"/>
      <c r="P7742" s="560"/>
      <c r="Q7742" s="560"/>
      <c r="R7742" s="560"/>
      <c r="S7742" s="560"/>
      <c r="T7742" s="560"/>
      <c r="U7742" s="560"/>
    </row>
    <row r="7743" spans="1:21">
      <c r="A7743" s="593">
        <f t="shared" si="720"/>
        <v>41597</v>
      </c>
      <c r="B7743" s="594">
        <v>41597.583781250003</v>
      </c>
      <c r="C7743" s="560">
        <f t="shared" si="721"/>
        <v>2013</v>
      </c>
      <c r="D7743" s="560">
        <f t="shared" si="722"/>
        <v>11</v>
      </c>
      <c r="E7743" s="560">
        <f t="shared" si="723"/>
        <v>19</v>
      </c>
      <c r="F7743" s="560">
        <f t="shared" si="724"/>
        <v>14</v>
      </c>
      <c r="G7743" s="595">
        <f t="shared" si="725"/>
        <v>3</v>
      </c>
      <c r="H7743" s="590">
        <f>CHOOSE('Output Sheet'!$B$4,'8760 Data'!J7743,'8760 Data'!K7743,'8760 Data'!L7743,'8760 Data'!M7743,'8760 Data'!N7743,'8760 Data'!O7743,'8760 Data'!P7743,'8760 Data'!Q7743,'8760 Data'!R7743,'8760 Data'!S7743,'8760 Data'!T7743,'8760 Data'!U7743)</f>
        <v>0</v>
      </c>
      <c r="I7743" s="591" t="e">
        <f>H7743/'Output Sheet'!$B$8</f>
        <v>#DIV/0!</v>
      </c>
      <c r="J7743" s="596"/>
      <c r="K7743" s="560"/>
      <c r="L7743" s="560"/>
      <c r="M7743" s="560"/>
      <c r="N7743" s="560"/>
      <c r="O7743" s="560"/>
      <c r="P7743" s="560"/>
      <c r="Q7743" s="560"/>
      <c r="R7743" s="560"/>
      <c r="S7743" s="560"/>
      <c r="T7743" s="560"/>
      <c r="U7743" s="560"/>
    </row>
    <row r="7744" spans="1:21">
      <c r="A7744" s="593">
        <f t="shared" si="720"/>
        <v>41597</v>
      </c>
      <c r="B7744" s="594">
        <v>41597.62544797454</v>
      </c>
      <c r="C7744" s="560">
        <f t="shared" si="721"/>
        <v>2013</v>
      </c>
      <c r="D7744" s="560">
        <f t="shared" si="722"/>
        <v>11</v>
      </c>
      <c r="E7744" s="560">
        <f t="shared" si="723"/>
        <v>19</v>
      </c>
      <c r="F7744" s="560">
        <f t="shared" si="724"/>
        <v>15</v>
      </c>
      <c r="G7744" s="595">
        <f t="shared" si="725"/>
        <v>3</v>
      </c>
      <c r="H7744" s="590">
        <f>CHOOSE('Output Sheet'!$B$4,'8760 Data'!J7744,'8760 Data'!K7744,'8760 Data'!L7744,'8760 Data'!M7744,'8760 Data'!N7744,'8760 Data'!O7744,'8760 Data'!P7744,'8760 Data'!Q7744,'8760 Data'!R7744,'8760 Data'!S7744,'8760 Data'!T7744,'8760 Data'!U7744)</f>
        <v>0</v>
      </c>
      <c r="I7744" s="591" t="e">
        <f>H7744/'Output Sheet'!$B$8</f>
        <v>#DIV/0!</v>
      </c>
      <c r="J7744" s="596"/>
      <c r="K7744" s="560"/>
      <c r="L7744" s="560"/>
      <c r="M7744" s="560"/>
      <c r="N7744" s="560"/>
      <c r="O7744" s="560"/>
      <c r="P7744" s="560"/>
      <c r="Q7744" s="560"/>
      <c r="R7744" s="560"/>
      <c r="S7744" s="560"/>
      <c r="T7744" s="560"/>
      <c r="U7744" s="560"/>
    </row>
    <row r="7745" spans="1:21">
      <c r="A7745" s="593">
        <f t="shared" si="720"/>
        <v>41597</v>
      </c>
      <c r="B7745" s="594">
        <v>41597.667114699078</v>
      </c>
      <c r="C7745" s="560">
        <f t="shared" si="721"/>
        <v>2013</v>
      </c>
      <c r="D7745" s="560">
        <f t="shared" si="722"/>
        <v>11</v>
      </c>
      <c r="E7745" s="560">
        <f t="shared" si="723"/>
        <v>19</v>
      </c>
      <c r="F7745" s="560">
        <f t="shared" si="724"/>
        <v>16</v>
      </c>
      <c r="G7745" s="595">
        <f t="shared" si="725"/>
        <v>3</v>
      </c>
      <c r="H7745" s="590">
        <f>CHOOSE('Output Sheet'!$B$4,'8760 Data'!J7745,'8760 Data'!K7745,'8760 Data'!L7745,'8760 Data'!M7745,'8760 Data'!N7745,'8760 Data'!O7745,'8760 Data'!P7745,'8760 Data'!Q7745,'8760 Data'!R7745,'8760 Data'!S7745,'8760 Data'!T7745,'8760 Data'!U7745)</f>
        <v>0</v>
      </c>
      <c r="I7745" s="591" t="e">
        <f>H7745/'Output Sheet'!$B$8</f>
        <v>#DIV/0!</v>
      </c>
      <c r="J7745" s="596"/>
      <c r="K7745" s="560"/>
      <c r="L7745" s="560"/>
      <c r="M7745" s="560"/>
      <c r="N7745" s="560"/>
      <c r="O7745" s="560"/>
      <c r="P7745" s="560"/>
      <c r="Q7745" s="560"/>
      <c r="R7745" s="560"/>
      <c r="S7745" s="560"/>
      <c r="T7745" s="560"/>
      <c r="U7745" s="560"/>
    </row>
    <row r="7746" spans="1:21">
      <c r="A7746" s="593">
        <f t="shared" si="720"/>
        <v>41597</v>
      </c>
      <c r="B7746" s="594">
        <v>41597.708781423615</v>
      </c>
      <c r="C7746" s="560">
        <f t="shared" si="721"/>
        <v>2013</v>
      </c>
      <c r="D7746" s="560">
        <f t="shared" si="722"/>
        <v>11</v>
      </c>
      <c r="E7746" s="560">
        <f t="shared" si="723"/>
        <v>19</v>
      </c>
      <c r="F7746" s="560">
        <f t="shared" si="724"/>
        <v>17</v>
      </c>
      <c r="G7746" s="595">
        <f t="shared" si="725"/>
        <v>3</v>
      </c>
      <c r="H7746" s="590">
        <f>CHOOSE('Output Sheet'!$B$4,'8760 Data'!J7746,'8760 Data'!K7746,'8760 Data'!L7746,'8760 Data'!M7746,'8760 Data'!N7746,'8760 Data'!O7746,'8760 Data'!P7746,'8760 Data'!Q7746,'8760 Data'!R7746,'8760 Data'!S7746,'8760 Data'!T7746,'8760 Data'!U7746)</f>
        <v>0</v>
      </c>
      <c r="I7746" s="591" t="e">
        <f>H7746/'Output Sheet'!$B$8</f>
        <v>#DIV/0!</v>
      </c>
      <c r="J7746" s="596"/>
      <c r="K7746" s="560"/>
      <c r="L7746" s="560"/>
      <c r="M7746" s="560"/>
      <c r="N7746" s="560"/>
      <c r="O7746" s="560"/>
      <c r="P7746" s="560"/>
      <c r="Q7746" s="560"/>
      <c r="R7746" s="560"/>
      <c r="S7746" s="560"/>
      <c r="T7746" s="560"/>
      <c r="U7746" s="560"/>
    </row>
    <row r="7747" spans="1:21">
      <c r="A7747" s="593">
        <f t="shared" ref="A7747:A7810" si="726">DATE(C7747,D7747,E7747)</f>
        <v>41597</v>
      </c>
      <c r="B7747" s="594">
        <v>41597.750448148145</v>
      </c>
      <c r="C7747" s="560">
        <f t="shared" ref="C7747:C7810" si="727">YEAR(B7747)</f>
        <v>2013</v>
      </c>
      <c r="D7747" s="560">
        <f t="shared" ref="D7747:D7810" si="728">MONTH(B7747)</f>
        <v>11</v>
      </c>
      <c r="E7747" s="560">
        <f t="shared" ref="E7747:E7810" si="729">DAY(B7747)</f>
        <v>19</v>
      </c>
      <c r="F7747" s="560">
        <f t="shared" ref="F7747:F7810" si="730">IF(HOUR(B7747)&lt;&gt;0,HOUR(B7747),24)</f>
        <v>18</v>
      </c>
      <c r="G7747" s="595">
        <f t="shared" ref="G7747:G7810" si="731">WEEKDAY(B7747,1)</f>
        <v>3</v>
      </c>
      <c r="H7747" s="590">
        <f>CHOOSE('Output Sheet'!$B$4,'8760 Data'!J7747,'8760 Data'!K7747,'8760 Data'!L7747,'8760 Data'!M7747,'8760 Data'!N7747,'8760 Data'!O7747,'8760 Data'!P7747,'8760 Data'!Q7747,'8760 Data'!R7747,'8760 Data'!S7747,'8760 Data'!T7747,'8760 Data'!U7747)</f>
        <v>0</v>
      </c>
      <c r="I7747" s="591" t="e">
        <f>H7747/'Output Sheet'!$B$8</f>
        <v>#DIV/0!</v>
      </c>
      <c r="J7747" s="596"/>
      <c r="K7747" s="560"/>
      <c r="L7747" s="560"/>
      <c r="M7747" s="560"/>
      <c r="N7747" s="560"/>
      <c r="O7747" s="560"/>
      <c r="P7747" s="560"/>
      <c r="Q7747" s="560"/>
      <c r="R7747" s="560"/>
      <c r="S7747" s="560"/>
      <c r="T7747" s="560"/>
      <c r="U7747" s="560"/>
    </row>
    <row r="7748" spans="1:21">
      <c r="A7748" s="593">
        <f t="shared" si="726"/>
        <v>41597</v>
      </c>
      <c r="B7748" s="594">
        <v>41597.792114872682</v>
      </c>
      <c r="C7748" s="560">
        <f t="shared" si="727"/>
        <v>2013</v>
      </c>
      <c r="D7748" s="560">
        <f t="shared" si="728"/>
        <v>11</v>
      </c>
      <c r="E7748" s="560">
        <f t="shared" si="729"/>
        <v>19</v>
      </c>
      <c r="F7748" s="560">
        <f t="shared" si="730"/>
        <v>19</v>
      </c>
      <c r="G7748" s="595">
        <f t="shared" si="731"/>
        <v>3</v>
      </c>
      <c r="H7748" s="590">
        <f>CHOOSE('Output Sheet'!$B$4,'8760 Data'!J7748,'8760 Data'!K7748,'8760 Data'!L7748,'8760 Data'!M7748,'8760 Data'!N7748,'8760 Data'!O7748,'8760 Data'!P7748,'8760 Data'!Q7748,'8760 Data'!R7748,'8760 Data'!S7748,'8760 Data'!T7748,'8760 Data'!U7748)</f>
        <v>0</v>
      </c>
      <c r="I7748" s="591" t="e">
        <f>H7748/'Output Sheet'!$B$8</f>
        <v>#DIV/0!</v>
      </c>
      <c r="J7748" s="596"/>
      <c r="K7748" s="560"/>
      <c r="L7748" s="560"/>
      <c r="M7748" s="560"/>
      <c r="N7748" s="560"/>
      <c r="O7748" s="560"/>
      <c r="P7748" s="560"/>
      <c r="Q7748" s="560"/>
      <c r="R7748" s="560"/>
      <c r="S7748" s="560"/>
      <c r="T7748" s="560"/>
      <c r="U7748" s="560"/>
    </row>
    <row r="7749" spans="1:21">
      <c r="A7749" s="593">
        <f t="shared" si="726"/>
        <v>41597</v>
      </c>
      <c r="B7749" s="594">
        <v>41597.833781597219</v>
      </c>
      <c r="C7749" s="560">
        <f t="shared" si="727"/>
        <v>2013</v>
      </c>
      <c r="D7749" s="560">
        <f t="shared" si="728"/>
        <v>11</v>
      </c>
      <c r="E7749" s="560">
        <f t="shared" si="729"/>
        <v>19</v>
      </c>
      <c r="F7749" s="560">
        <f t="shared" si="730"/>
        <v>20</v>
      </c>
      <c r="G7749" s="595">
        <f t="shared" si="731"/>
        <v>3</v>
      </c>
      <c r="H7749" s="590">
        <f>CHOOSE('Output Sheet'!$B$4,'8760 Data'!J7749,'8760 Data'!K7749,'8760 Data'!L7749,'8760 Data'!M7749,'8760 Data'!N7749,'8760 Data'!O7749,'8760 Data'!P7749,'8760 Data'!Q7749,'8760 Data'!R7749,'8760 Data'!S7749,'8760 Data'!T7749,'8760 Data'!U7749)</f>
        <v>0</v>
      </c>
      <c r="I7749" s="591" t="e">
        <f>H7749/'Output Sheet'!$B$8</f>
        <v>#DIV/0!</v>
      </c>
      <c r="J7749" s="596"/>
      <c r="K7749" s="560"/>
      <c r="L7749" s="560"/>
      <c r="M7749" s="560"/>
      <c r="N7749" s="560"/>
      <c r="O7749" s="560"/>
      <c r="P7749" s="560"/>
      <c r="Q7749" s="560"/>
      <c r="R7749" s="560"/>
      <c r="S7749" s="560"/>
      <c r="T7749" s="560"/>
      <c r="U7749" s="560"/>
    </row>
    <row r="7750" spans="1:21">
      <c r="A7750" s="593">
        <f t="shared" si="726"/>
        <v>41597</v>
      </c>
      <c r="B7750" s="594">
        <v>41597.875448321756</v>
      </c>
      <c r="C7750" s="560">
        <f t="shared" si="727"/>
        <v>2013</v>
      </c>
      <c r="D7750" s="560">
        <f t="shared" si="728"/>
        <v>11</v>
      </c>
      <c r="E7750" s="560">
        <f t="shared" si="729"/>
        <v>19</v>
      </c>
      <c r="F7750" s="560">
        <f t="shared" si="730"/>
        <v>21</v>
      </c>
      <c r="G7750" s="595">
        <f t="shared" si="731"/>
        <v>3</v>
      </c>
      <c r="H7750" s="590">
        <f>CHOOSE('Output Sheet'!$B$4,'8760 Data'!J7750,'8760 Data'!K7750,'8760 Data'!L7750,'8760 Data'!M7750,'8760 Data'!N7750,'8760 Data'!O7750,'8760 Data'!P7750,'8760 Data'!Q7750,'8760 Data'!R7750,'8760 Data'!S7750,'8760 Data'!T7750,'8760 Data'!U7750)</f>
        <v>0</v>
      </c>
      <c r="I7750" s="591" t="e">
        <f>H7750/'Output Sheet'!$B$8</f>
        <v>#DIV/0!</v>
      </c>
      <c r="J7750" s="596"/>
      <c r="K7750" s="560"/>
      <c r="L7750" s="560"/>
      <c r="M7750" s="560"/>
      <c r="N7750" s="560"/>
      <c r="O7750" s="560"/>
      <c r="P7750" s="560"/>
      <c r="Q7750" s="560"/>
      <c r="R7750" s="560"/>
      <c r="S7750" s="560"/>
      <c r="T7750" s="560"/>
      <c r="U7750" s="560"/>
    </row>
    <row r="7751" spans="1:21">
      <c r="A7751" s="593">
        <f t="shared" si="726"/>
        <v>41597</v>
      </c>
      <c r="B7751" s="594">
        <v>41597.917115046293</v>
      </c>
      <c r="C7751" s="560">
        <f t="shared" si="727"/>
        <v>2013</v>
      </c>
      <c r="D7751" s="560">
        <f t="shared" si="728"/>
        <v>11</v>
      </c>
      <c r="E7751" s="560">
        <f t="shared" si="729"/>
        <v>19</v>
      </c>
      <c r="F7751" s="560">
        <f t="shared" si="730"/>
        <v>22</v>
      </c>
      <c r="G7751" s="595">
        <f t="shared" si="731"/>
        <v>3</v>
      </c>
      <c r="H7751" s="590">
        <f>CHOOSE('Output Sheet'!$B$4,'8760 Data'!J7751,'8760 Data'!K7751,'8760 Data'!L7751,'8760 Data'!M7751,'8760 Data'!N7751,'8760 Data'!O7751,'8760 Data'!P7751,'8760 Data'!Q7751,'8760 Data'!R7751,'8760 Data'!S7751,'8760 Data'!T7751,'8760 Data'!U7751)</f>
        <v>0</v>
      </c>
      <c r="I7751" s="591" t="e">
        <f>H7751/'Output Sheet'!$B$8</f>
        <v>#DIV/0!</v>
      </c>
      <c r="J7751" s="596"/>
      <c r="K7751" s="560"/>
      <c r="L7751" s="560"/>
      <c r="M7751" s="560"/>
      <c r="N7751" s="560"/>
      <c r="O7751" s="560"/>
      <c r="P7751" s="560"/>
      <c r="Q7751" s="560"/>
      <c r="R7751" s="560"/>
      <c r="S7751" s="560"/>
      <c r="T7751" s="560"/>
      <c r="U7751" s="560"/>
    </row>
    <row r="7752" spans="1:21">
      <c r="A7752" s="593">
        <f t="shared" si="726"/>
        <v>41597</v>
      </c>
      <c r="B7752" s="594">
        <v>41597.958781770831</v>
      </c>
      <c r="C7752" s="560">
        <f t="shared" si="727"/>
        <v>2013</v>
      </c>
      <c r="D7752" s="560">
        <f t="shared" si="728"/>
        <v>11</v>
      </c>
      <c r="E7752" s="560">
        <f t="shared" si="729"/>
        <v>19</v>
      </c>
      <c r="F7752" s="560">
        <f t="shared" si="730"/>
        <v>23</v>
      </c>
      <c r="G7752" s="595">
        <f t="shared" si="731"/>
        <v>3</v>
      </c>
      <c r="H7752" s="590">
        <f>CHOOSE('Output Sheet'!$B$4,'8760 Data'!J7752,'8760 Data'!K7752,'8760 Data'!L7752,'8760 Data'!M7752,'8760 Data'!N7752,'8760 Data'!O7752,'8760 Data'!P7752,'8760 Data'!Q7752,'8760 Data'!R7752,'8760 Data'!S7752,'8760 Data'!T7752,'8760 Data'!U7752)</f>
        <v>0</v>
      </c>
      <c r="I7752" s="591" t="e">
        <f>H7752/'Output Sheet'!$B$8</f>
        <v>#DIV/0!</v>
      </c>
      <c r="J7752" s="596"/>
      <c r="K7752" s="560"/>
      <c r="L7752" s="560"/>
      <c r="M7752" s="560"/>
      <c r="N7752" s="560"/>
      <c r="O7752" s="560"/>
      <c r="P7752" s="560"/>
      <c r="Q7752" s="560"/>
      <c r="R7752" s="560"/>
      <c r="S7752" s="560"/>
      <c r="T7752" s="560"/>
      <c r="U7752" s="560"/>
    </row>
    <row r="7753" spans="1:21">
      <c r="A7753" s="593">
        <f t="shared" si="726"/>
        <v>41598</v>
      </c>
      <c r="B7753" s="594">
        <v>41598.000448495368</v>
      </c>
      <c r="C7753" s="560">
        <f t="shared" si="727"/>
        <v>2013</v>
      </c>
      <c r="D7753" s="560">
        <f t="shared" si="728"/>
        <v>11</v>
      </c>
      <c r="E7753" s="560">
        <f t="shared" si="729"/>
        <v>20</v>
      </c>
      <c r="F7753" s="560">
        <f t="shared" si="730"/>
        <v>24</v>
      </c>
      <c r="G7753" s="595">
        <f t="shared" si="731"/>
        <v>4</v>
      </c>
      <c r="H7753" s="590">
        <f>CHOOSE('Output Sheet'!$B$4,'8760 Data'!J7753,'8760 Data'!K7753,'8760 Data'!L7753,'8760 Data'!M7753,'8760 Data'!N7753,'8760 Data'!O7753,'8760 Data'!P7753,'8760 Data'!Q7753,'8760 Data'!R7753,'8760 Data'!S7753,'8760 Data'!T7753,'8760 Data'!U7753)</f>
        <v>0</v>
      </c>
      <c r="I7753" s="591" t="e">
        <f>H7753/'Output Sheet'!$B$8</f>
        <v>#DIV/0!</v>
      </c>
      <c r="J7753" s="596"/>
      <c r="K7753" s="560"/>
      <c r="L7753" s="560"/>
      <c r="M7753" s="560"/>
      <c r="N7753" s="560"/>
      <c r="O7753" s="560"/>
      <c r="P7753" s="560"/>
      <c r="Q7753" s="560"/>
      <c r="R7753" s="560"/>
      <c r="S7753" s="560"/>
      <c r="T7753" s="560"/>
      <c r="U7753" s="560"/>
    </row>
    <row r="7754" spans="1:21">
      <c r="A7754" s="593">
        <f t="shared" si="726"/>
        <v>41598</v>
      </c>
      <c r="B7754" s="594">
        <v>41598.042115219905</v>
      </c>
      <c r="C7754" s="560">
        <f t="shared" si="727"/>
        <v>2013</v>
      </c>
      <c r="D7754" s="560">
        <f t="shared" si="728"/>
        <v>11</v>
      </c>
      <c r="E7754" s="560">
        <f t="shared" si="729"/>
        <v>20</v>
      </c>
      <c r="F7754" s="560">
        <f t="shared" si="730"/>
        <v>1</v>
      </c>
      <c r="G7754" s="595">
        <f t="shared" si="731"/>
        <v>4</v>
      </c>
      <c r="H7754" s="590">
        <f>CHOOSE('Output Sheet'!$B$4,'8760 Data'!J7754,'8760 Data'!K7754,'8760 Data'!L7754,'8760 Data'!M7754,'8760 Data'!N7754,'8760 Data'!O7754,'8760 Data'!P7754,'8760 Data'!Q7754,'8760 Data'!R7754,'8760 Data'!S7754,'8760 Data'!T7754,'8760 Data'!U7754)</f>
        <v>0</v>
      </c>
      <c r="I7754" s="591" t="e">
        <f>H7754/'Output Sheet'!$B$8</f>
        <v>#DIV/0!</v>
      </c>
      <c r="J7754" s="596"/>
      <c r="K7754" s="560"/>
      <c r="L7754" s="560"/>
      <c r="M7754" s="560"/>
      <c r="N7754" s="560"/>
      <c r="O7754" s="560"/>
      <c r="P7754" s="560"/>
      <c r="Q7754" s="560"/>
      <c r="R7754" s="560"/>
      <c r="S7754" s="560"/>
      <c r="T7754" s="560"/>
      <c r="U7754" s="560"/>
    </row>
    <row r="7755" spans="1:21">
      <c r="A7755" s="593">
        <f t="shared" si="726"/>
        <v>41598</v>
      </c>
      <c r="B7755" s="594">
        <v>41598.083781944442</v>
      </c>
      <c r="C7755" s="560">
        <f t="shared" si="727"/>
        <v>2013</v>
      </c>
      <c r="D7755" s="560">
        <f t="shared" si="728"/>
        <v>11</v>
      </c>
      <c r="E7755" s="560">
        <f t="shared" si="729"/>
        <v>20</v>
      </c>
      <c r="F7755" s="560">
        <f t="shared" si="730"/>
        <v>2</v>
      </c>
      <c r="G7755" s="595">
        <f t="shared" si="731"/>
        <v>4</v>
      </c>
      <c r="H7755" s="590">
        <f>CHOOSE('Output Sheet'!$B$4,'8760 Data'!J7755,'8760 Data'!K7755,'8760 Data'!L7755,'8760 Data'!M7755,'8760 Data'!N7755,'8760 Data'!O7755,'8760 Data'!P7755,'8760 Data'!Q7755,'8760 Data'!R7755,'8760 Data'!S7755,'8760 Data'!T7755,'8760 Data'!U7755)</f>
        <v>0</v>
      </c>
      <c r="I7755" s="591" t="e">
        <f>H7755/'Output Sheet'!$B$8</f>
        <v>#DIV/0!</v>
      </c>
      <c r="J7755" s="596"/>
      <c r="K7755" s="560"/>
      <c r="L7755" s="560"/>
      <c r="M7755" s="560"/>
      <c r="N7755" s="560"/>
      <c r="O7755" s="560"/>
      <c r="P7755" s="560"/>
      <c r="Q7755" s="560"/>
      <c r="R7755" s="560"/>
      <c r="S7755" s="560"/>
      <c r="T7755" s="560"/>
      <c r="U7755" s="560"/>
    </row>
    <row r="7756" spans="1:21">
      <c r="A7756" s="593">
        <f t="shared" si="726"/>
        <v>41598</v>
      </c>
      <c r="B7756" s="594">
        <v>41598.12544866898</v>
      </c>
      <c r="C7756" s="560">
        <f t="shared" si="727"/>
        <v>2013</v>
      </c>
      <c r="D7756" s="560">
        <f t="shared" si="728"/>
        <v>11</v>
      </c>
      <c r="E7756" s="560">
        <f t="shared" si="729"/>
        <v>20</v>
      </c>
      <c r="F7756" s="560">
        <f t="shared" si="730"/>
        <v>3</v>
      </c>
      <c r="G7756" s="595">
        <f t="shared" si="731"/>
        <v>4</v>
      </c>
      <c r="H7756" s="590">
        <f>CHOOSE('Output Sheet'!$B$4,'8760 Data'!J7756,'8760 Data'!K7756,'8760 Data'!L7756,'8760 Data'!M7756,'8760 Data'!N7756,'8760 Data'!O7756,'8760 Data'!P7756,'8760 Data'!Q7756,'8760 Data'!R7756,'8760 Data'!S7756,'8760 Data'!T7756,'8760 Data'!U7756)</f>
        <v>0</v>
      </c>
      <c r="I7756" s="591" t="e">
        <f>H7756/'Output Sheet'!$B$8</f>
        <v>#DIV/0!</v>
      </c>
      <c r="J7756" s="596"/>
      <c r="K7756" s="560"/>
      <c r="L7756" s="560"/>
      <c r="M7756" s="560"/>
      <c r="N7756" s="560"/>
      <c r="O7756" s="560"/>
      <c r="P7756" s="560"/>
      <c r="Q7756" s="560"/>
      <c r="R7756" s="560"/>
      <c r="S7756" s="560"/>
      <c r="T7756" s="560"/>
      <c r="U7756" s="560"/>
    </row>
    <row r="7757" spans="1:21">
      <c r="A7757" s="593">
        <f t="shared" si="726"/>
        <v>41598</v>
      </c>
      <c r="B7757" s="594">
        <v>41598.167115393517</v>
      </c>
      <c r="C7757" s="560">
        <f t="shared" si="727"/>
        <v>2013</v>
      </c>
      <c r="D7757" s="560">
        <f t="shared" si="728"/>
        <v>11</v>
      </c>
      <c r="E7757" s="560">
        <f t="shared" si="729"/>
        <v>20</v>
      </c>
      <c r="F7757" s="560">
        <f t="shared" si="730"/>
        <v>4</v>
      </c>
      <c r="G7757" s="595">
        <f t="shared" si="731"/>
        <v>4</v>
      </c>
      <c r="H7757" s="590">
        <f>CHOOSE('Output Sheet'!$B$4,'8760 Data'!J7757,'8760 Data'!K7757,'8760 Data'!L7757,'8760 Data'!M7757,'8760 Data'!N7757,'8760 Data'!O7757,'8760 Data'!P7757,'8760 Data'!Q7757,'8760 Data'!R7757,'8760 Data'!S7757,'8760 Data'!T7757,'8760 Data'!U7757)</f>
        <v>0</v>
      </c>
      <c r="I7757" s="591" t="e">
        <f>H7757/'Output Sheet'!$B$8</f>
        <v>#DIV/0!</v>
      </c>
      <c r="J7757" s="596"/>
      <c r="K7757" s="560"/>
      <c r="L7757" s="560"/>
      <c r="M7757" s="560"/>
      <c r="N7757" s="560"/>
      <c r="O7757" s="560"/>
      <c r="P7757" s="560"/>
      <c r="Q7757" s="560"/>
      <c r="R7757" s="560"/>
      <c r="S7757" s="560"/>
      <c r="T7757" s="560"/>
      <c r="U7757" s="560"/>
    </row>
    <row r="7758" spans="1:21">
      <c r="A7758" s="593">
        <f t="shared" si="726"/>
        <v>41598</v>
      </c>
      <c r="B7758" s="594">
        <v>41598.208782118054</v>
      </c>
      <c r="C7758" s="560">
        <f t="shared" si="727"/>
        <v>2013</v>
      </c>
      <c r="D7758" s="560">
        <f t="shared" si="728"/>
        <v>11</v>
      </c>
      <c r="E7758" s="560">
        <f t="shared" si="729"/>
        <v>20</v>
      </c>
      <c r="F7758" s="560">
        <f t="shared" si="730"/>
        <v>5</v>
      </c>
      <c r="G7758" s="595">
        <f t="shared" si="731"/>
        <v>4</v>
      </c>
      <c r="H7758" s="590">
        <f>CHOOSE('Output Sheet'!$B$4,'8760 Data'!J7758,'8760 Data'!K7758,'8760 Data'!L7758,'8760 Data'!M7758,'8760 Data'!N7758,'8760 Data'!O7758,'8760 Data'!P7758,'8760 Data'!Q7758,'8760 Data'!R7758,'8760 Data'!S7758,'8760 Data'!T7758,'8760 Data'!U7758)</f>
        <v>0</v>
      </c>
      <c r="I7758" s="591" t="e">
        <f>H7758/'Output Sheet'!$B$8</f>
        <v>#DIV/0!</v>
      </c>
      <c r="J7758" s="596"/>
      <c r="K7758" s="560"/>
      <c r="L7758" s="560"/>
      <c r="M7758" s="560"/>
      <c r="N7758" s="560"/>
      <c r="O7758" s="560"/>
      <c r="P7758" s="560"/>
      <c r="Q7758" s="560"/>
      <c r="R7758" s="560"/>
      <c r="S7758" s="560"/>
      <c r="T7758" s="560"/>
      <c r="U7758" s="560"/>
    </row>
    <row r="7759" spans="1:21">
      <c r="A7759" s="593">
        <f t="shared" si="726"/>
        <v>41598</v>
      </c>
      <c r="B7759" s="594">
        <v>41598.250448842591</v>
      </c>
      <c r="C7759" s="560">
        <f t="shared" si="727"/>
        <v>2013</v>
      </c>
      <c r="D7759" s="560">
        <f t="shared" si="728"/>
        <v>11</v>
      </c>
      <c r="E7759" s="560">
        <f t="shared" si="729"/>
        <v>20</v>
      </c>
      <c r="F7759" s="560">
        <f t="shared" si="730"/>
        <v>6</v>
      </c>
      <c r="G7759" s="595">
        <f t="shared" si="731"/>
        <v>4</v>
      </c>
      <c r="H7759" s="590">
        <f>CHOOSE('Output Sheet'!$B$4,'8760 Data'!J7759,'8760 Data'!K7759,'8760 Data'!L7759,'8760 Data'!M7759,'8760 Data'!N7759,'8760 Data'!O7759,'8760 Data'!P7759,'8760 Data'!Q7759,'8760 Data'!R7759,'8760 Data'!S7759,'8760 Data'!T7759,'8760 Data'!U7759)</f>
        <v>0</v>
      </c>
      <c r="I7759" s="591" t="e">
        <f>H7759/'Output Sheet'!$B$8</f>
        <v>#DIV/0!</v>
      </c>
      <c r="J7759" s="596"/>
      <c r="K7759" s="560"/>
      <c r="L7759" s="560"/>
      <c r="M7759" s="560"/>
      <c r="N7759" s="560"/>
      <c r="O7759" s="560"/>
      <c r="P7759" s="560"/>
      <c r="Q7759" s="560"/>
      <c r="R7759" s="560"/>
      <c r="S7759" s="560"/>
      <c r="T7759" s="560"/>
      <c r="U7759" s="560"/>
    </row>
    <row r="7760" spans="1:21">
      <c r="A7760" s="593">
        <f t="shared" si="726"/>
        <v>41598</v>
      </c>
      <c r="B7760" s="594">
        <v>41598.292115567128</v>
      </c>
      <c r="C7760" s="560">
        <f t="shared" si="727"/>
        <v>2013</v>
      </c>
      <c r="D7760" s="560">
        <f t="shared" si="728"/>
        <v>11</v>
      </c>
      <c r="E7760" s="560">
        <f t="shared" si="729"/>
        <v>20</v>
      </c>
      <c r="F7760" s="560">
        <f t="shared" si="730"/>
        <v>7</v>
      </c>
      <c r="G7760" s="595">
        <f t="shared" si="731"/>
        <v>4</v>
      </c>
      <c r="H7760" s="590">
        <f>CHOOSE('Output Sheet'!$B$4,'8760 Data'!J7760,'8760 Data'!K7760,'8760 Data'!L7760,'8760 Data'!M7760,'8760 Data'!N7760,'8760 Data'!O7760,'8760 Data'!P7760,'8760 Data'!Q7760,'8760 Data'!R7760,'8760 Data'!S7760,'8760 Data'!T7760,'8760 Data'!U7760)</f>
        <v>0</v>
      </c>
      <c r="I7760" s="591" t="e">
        <f>H7760/'Output Sheet'!$B$8</f>
        <v>#DIV/0!</v>
      </c>
      <c r="J7760" s="596"/>
      <c r="K7760" s="560"/>
      <c r="L7760" s="560"/>
      <c r="M7760" s="560"/>
      <c r="N7760" s="560"/>
      <c r="O7760" s="560"/>
      <c r="P7760" s="560"/>
      <c r="Q7760" s="560"/>
      <c r="R7760" s="560"/>
      <c r="S7760" s="560"/>
      <c r="T7760" s="560"/>
      <c r="U7760" s="560"/>
    </row>
    <row r="7761" spans="1:21">
      <c r="A7761" s="593">
        <f t="shared" si="726"/>
        <v>41598</v>
      </c>
      <c r="B7761" s="594">
        <v>41598.333782291666</v>
      </c>
      <c r="C7761" s="560">
        <f t="shared" si="727"/>
        <v>2013</v>
      </c>
      <c r="D7761" s="560">
        <f t="shared" si="728"/>
        <v>11</v>
      </c>
      <c r="E7761" s="560">
        <f t="shared" si="729"/>
        <v>20</v>
      </c>
      <c r="F7761" s="560">
        <f t="shared" si="730"/>
        <v>8</v>
      </c>
      <c r="G7761" s="595">
        <f t="shared" si="731"/>
        <v>4</v>
      </c>
      <c r="H7761" s="590">
        <f>CHOOSE('Output Sheet'!$B$4,'8760 Data'!J7761,'8760 Data'!K7761,'8760 Data'!L7761,'8760 Data'!M7761,'8760 Data'!N7761,'8760 Data'!O7761,'8760 Data'!P7761,'8760 Data'!Q7761,'8760 Data'!R7761,'8760 Data'!S7761,'8760 Data'!T7761,'8760 Data'!U7761)</f>
        <v>0</v>
      </c>
      <c r="I7761" s="591" t="e">
        <f>H7761/'Output Sheet'!$B$8</f>
        <v>#DIV/0!</v>
      </c>
      <c r="J7761" s="596"/>
      <c r="K7761" s="560"/>
      <c r="L7761" s="560"/>
      <c r="M7761" s="560"/>
      <c r="N7761" s="560"/>
      <c r="O7761" s="560"/>
      <c r="P7761" s="560"/>
      <c r="Q7761" s="560"/>
      <c r="R7761" s="560"/>
      <c r="S7761" s="560"/>
      <c r="T7761" s="560"/>
      <c r="U7761" s="560"/>
    </row>
    <row r="7762" spans="1:21">
      <c r="A7762" s="593">
        <f t="shared" si="726"/>
        <v>41598</v>
      </c>
      <c r="B7762" s="594">
        <v>41598.375449016203</v>
      </c>
      <c r="C7762" s="560">
        <f t="shared" si="727"/>
        <v>2013</v>
      </c>
      <c r="D7762" s="560">
        <f t="shared" si="728"/>
        <v>11</v>
      </c>
      <c r="E7762" s="560">
        <f t="shared" si="729"/>
        <v>20</v>
      </c>
      <c r="F7762" s="560">
        <f t="shared" si="730"/>
        <v>9</v>
      </c>
      <c r="G7762" s="595">
        <f t="shared" si="731"/>
        <v>4</v>
      </c>
      <c r="H7762" s="590">
        <f>CHOOSE('Output Sheet'!$B$4,'8760 Data'!J7762,'8760 Data'!K7762,'8760 Data'!L7762,'8760 Data'!M7762,'8760 Data'!N7762,'8760 Data'!O7762,'8760 Data'!P7762,'8760 Data'!Q7762,'8760 Data'!R7762,'8760 Data'!S7762,'8760 Data'!T7762,'8760 Data'!U7762)</f>
        <v>0</v>
      </c>
      <c r="I7762" s="591" t="e">
        <f>H7762/'Output Sheet'!$B$8</f>
        <v>#DIV/0!</v>
      </c>
      <c r="J7762" s="596"/>
      <c r="K7762" s="560"/>
      <c r="L7762" s="560"/>
      <c r="M7762" s="560"/>
      <c r="N7762" s="560"/>
      <c r="O7762" s="560"/>
      <c r="P7762" s="560"/>
      <c r="Q7762" s="560"/>
      <c r="R7762" s="560"/>
      <c r="S7762" s="560"/>
      <c r="T7762" s="560"/>
      <c r="U7762" s="560"/>
    </row>
    <row r="7763" spans="1:21">
      <c r="A7763" s="593">
        <f t="shared" si="726"/>
        <v>41598</v>
      </c>
      <c r="B7763" s="594">
        <v>41598.41711574074</v>
      </c>
      <c r="C7763" s="560">
        <f t="shared" si="727"/>
        <v>2013</v>
      </c>
      <c r="D7763" s="560">
        <f t="shared" si="728"/>
        <v>11</v>
      </c>
      <c r="E7763" s="560">
        <f t="shared" si="729"/>
        <v>20</v>
      </c>
      <c r="F7763" s="560">
        <f t="shared" si="730"/>
        <v>10</v>
      </c>
      <c r="G7763" s="595">
        <f t="shared" si="731"/>
        <v>4</v>
      </c>
      <c r="H7763" s="590">
        <f>CHOOSE('Output Sheet'!$B$4,'8760 Data'!J7763,'8760 Data'!K7763,'8760 Data'!L7763,'8760 Data'!M7763,'8760 Data'!N7763,'8760 Data'!O7763,'8760 Data'!P7763,'8760 Data'!Q7763,'8760 Data'!R7763,'8760 Data'!S7763,'8760 Data'!T7763,'8760 Data'!U7763)</f>
        <v>0</v>
      </c>
      <c r="I7763" s="591" t="e">
        <f>H7763/'Output Sheet'!$B$8</f>
        <v>#DIV/0!</v>
      </c>
      <c r="J7763" s="596"/>
      <c r="K7763" s="560"/>
      <c r="L7763" s="560"/>
      <c r="M7763" s="560"/>
      <c r="N7763" s="560"/>
      <c r="O7763" s="560"/>
      <c r="P7763" s="560"/>
      <c r="Q7763" s="560"/>
      <c r="R7763" s="560"/>
      <c r="S7763" s="560"/>
      <c r="T7763" s="560"/>
      <c r="U7763" s="560"/>
    </row>
    <row r="7764" spans="1:21">
      <c r="A7764" s="593">
        <f t="shared" si="726"/>
        <v>41598</v>
      </c>
      <c r="B7764" s="594">
        <v>41598.458782465277</v>
      </c>
      <c r="C7764" s="560">
        <f t="shared" si="727"/>
        <v>2013</v>
      </c>
      <c r="D7764" s="560">
        <f t="shared" si="728"/>
        <v>11</v>
      </c>
      <c r="E7764" s="560">
        <f t="shared" si="729"/>
        <v>20</v>
      </c>
      <c r="F7764" s="560">
        <f t="shared" si="730"/>
        <v>11</v>
      </c>
      <c r="G7764" s="595">
        <f t="shared" si="731"/>
        <v>4</v>
      </c>
      <c r="H7764" s="590">
        <f>CHOOSE('Output Sheet'!$B$4,'8760 Data'!J7764,'8760 Data'!K7764,'8760 Data'!L7764,'8760 Data'!M7764,'8760 Data'!N7764,'8760 Data'!O7764,'8760 Data'!P7764,'8760 Data'!Q7764,'8760 Data'!R7764,'8760 Data'!S7764,'8760 Data'!T7764,'8760 Data'!U7764)</f>
        <v>0</v>
      </c>
      <c r="I7764" s="591" t="e">
        <f>H7764/'Output Sheet'!$B$8</f>
        <v>#DIV/0!</v>
      </c>
      <c r="J7764" s="596"/>
      <c r="K7764" s="560"/>
      <c r="L7764" s="560"/>
      <c r="M7764" s="560"/>
      <c r="N7764" s="560"/>
      <c r="O7764" s="560"/>
      <c r="P7764" s="560"/>
      <c r="Q7764" s="560"/>
      <c r="R7764" s="560"/>
      <c r="S7764" s="560"/>
      <c r="T7764" s="560"/>
      <c r="U7764" s="560"/>
    </row>
    <row r="7765" spans="1:21">
      <c r="A7765" s="593">
        <f t="shared" si="726"/>
        <v>41598</v>
      </c>
      <c r="B7765" s="594">
        <v>41598.500449189814</v>
      </c>
      <c r="C7765" s="560">
        <f t="shared" si="727"/>
        <v>2013</v>
      </c>
      <c r="D7765" s="560">
        <f t="shared" si="728"/>
        <v>11</v>
      </c>
      <c r="E7765" s="560">
        <f t="shared" si="729"/>
        <v>20</v>
      </c>
      <c r="F7765" s="560">
        <f t="shared" si="730"/>
        <v>12</v>
      </c>
      <c r="G7765" s="595">
        <f t="shared" si="731"/>
        <v>4</v>
      </c>
      <c r="H7765" s="590">
        <f>CHOOSE('Output Sheet'!$B$4,'8760 Data'!J7765,'8760 Data'!K7765,'8760 Data'!L7765,'8760 Data'!M7765,'8760 Data'!N7765,'8760 Data'!O7765,'8760 Data'!P7765,'8760 Data'!Q7765,'8760 Data'!R7765,'8760 Data'!S7765,'8760 Data'!T7765,'8760 Data'!U7765)</f>
        <v>0</v>
      </c>
      <c r="I7765" s="591" t="e">
        <f>H7765/'Output Sheet'!$B$8</f>
        <v>#DIV/0!</v>
      </c>
      <c r="J7765" s="596"/>
      <c r="K7765" s="560"/>
      <c r="L7765" s="560"/>
      <c r="M7765" s="560"/>
      <c r="N7765" s="560"/>
      <c r="O7765" s="560"/>
      <c r="P7765" s="560"/>
      <c r="Q7765" s="560"/>
      <c r="R7765" s="560"/>
      <c r="S7765" s="560"/>
      <c r="T7765" s="560"/>
      <c r="U7765" s="560"/>
    </row>
    <row r="7766" spans="1:21">
      <c r="A7766" s="593">
        <f t="shared" si="726"/>
        <v>41598</v>
      </c>
      <c r="B7766" s="594">
        <v>41598.542115914352</v>
      </c>
      <c r="C7766" s="560">
        <f t="shared" si="727"/>
        <v>2013</v>
      </c>
      <c r="D7766" s="560">
        <f t="shared" si="728"/>
        <v>11</v>
      </c>
      <c r="E7766" s="560">
        <f t="shared" si="729"/>
        <v>20</v>
      </c>
      <c r="F7766" s="560">
        <f t="shared" si="730"/>
        <v>13</v>
      </c>
      <c r="G7766" s="595">
        <f t="shared" si="731"/>
        <v>4</v>
      </c>
      <c r="H7766" s="590">
        <f>CHOOSE('Output Sheet'!$B$4,'8760 Data'!J7766,'8760 Data'!K7766,'8760 Data'!L7766,'8760 Data'!M7766,'8760 Data'!N7766,'8760 Data'!O7766,'8760 Data'!P7766,'8760 Data'!Q7766,'8760 Data'!R7766,'8760 Data'!S7766,'8760 Data'!T7766,'8760 Data'!U7766)</f>
        <v>0</v>
      </c>
      <c r="I7766" s="591" t="e">
        <f>H7766/'Output Sheet'!$B$8</f>
        <v>#DIV/0!</v>
      </c>
      <c r="J7766" s="596"/>
      <c r="K7766" s="560"/>
      <c r="L7766" s="560"/>
      <c r="M7766" s="560"/>
      <c r="N7766" s="560"/>
      <c r="O7766" s="560"/>
      <c r="P7766" s="560"/>
      <c r="Q7766" s="560"/>
      <c r="R7766" s="560"/>
      <c r="S7766" s="560"/>
      <c r="T7766" s="560"/>
      <c r="U7766" s="560"/>
    </row>
    <row r="7767" spans="1:21">
      <c r="A7767" s="593">
        <f t="shared" si="726"/>
        <v>41598</v>
      </c>
      <c r="B7767" s="594">
        <v>41598.583782638889</v>
      </c>
      <c r="C7767" s="560">
        <f t="shared" si="727"/>
        <v>2013</v>
      </c>
      <c r="D7767" s="560">
        <f t="shared" si="728"/>
        <v>11</v>
      </c>
      <c r="E7767" s="560">
        <f t="shared" si="729"/>
        <v>20</v>
      </c>
      <c r="F7767" s="560">
        <f t="shared" si="730"/>
        <v>14</v>
      </c>
      <c r="G7767" s="595">
        <f t="shared" si="731"/>
        <v>4</v>
      </c>
      <c r="H7767" s="590">
        <f>CHOOSE('Output Sheet'!$B$4,'8760 Data'!J7767,'8760 Data'!K7767,'8760 Data'!L7767,'8760 Data'!M7767,'8760 Data'!N7767,'8760 Data'!O7767,'8760 Data'!P7767,'8760 Data'!Q7767,'8760 Data'!R7767,'8760 Data'!S7767,'8760 Data'!T7767,'8760 Data'!U7767)</f>
        <v>0</v>
      </c>
      <c r="I7767" s="591" t="e">
        <f>H7767/'Output Sheet'!$B$8</f>
        <v>#DIV/0!</v>
      </c>
      <c r="J7767" s="596"/>
      <c r="K7767" s="560"/>
      <c r="L7767" s="560"/>
      <c r="M7767" s="560"/>
      <c r="N7767" s="560"/>
      <c r="O7767" s="560"/>
      <c r="P7767" s="560"/>
      <c r="Q7767" s="560"/>
      <c r="R7767" s="560"/>
      <c r="S7767" s="560"/>
      <c r="T7767" s="560"/>
      <c r="U7767" s="560"/>
    </row>
    <row r="7768" spans="1:21">
      <c r="A7768" s="593">
        <f t="shared" si="726"/>
        <v>41598</v>
      </c>
      <c r="B7768" s="594">
        <v>41598.625449363426</v>
      </c>
      <c r="C7768" s="560">
        <f t="shared" si="727"/>
        <v>2013</v>
      </c>
      <c r="D7768" s="560">
        <f t="shared" si="728"/>
        <v>11</v>
      </c>
      <c r="E7768" s="560">
        <f t="shared" si="729"/>
        <v>20</v>
      </c>
      <c r="F7768" s="560">
        <f t="shared" si="730"/>
        <v>15</v>
      </c>
      <c r="G7768" s="595">
        <f t="shared" si="731"/>
        <v>4</v>
      </c>
      <c r="H7768" s="590">
        <f>CHOOSE('Output Sheet'!$B$4,'8760 Data'!J7768,'8760 Data'!K7768,'8760 Data'!L7768,'8760 Data'!M7768,'8760 Data'!N7768,'8760 Data'!O7768,'8760 Data'!P7768,'8760 Data'!Q7768,'8760 Data'!R7768,'8760 Data'!S7768,'8760 Data'!T7768,'8760 Data'!U7768)</f>
        <v>0</v>
      </c>
      <c r="I7768" s="591" t="e">
        <f>H7768/'Output Sheet'!$B$8</f>
        <v>#DIV/0!</v>
      </c>
      <c r="J7768" s="596"/>
      <c r="K7768" s="560"/>
      <c r="L7768" s="560"/>
      <c r="M7768" s="560"/>
      <c r="N7768" s="560"/>
      <c r="O7768" s="560"/>
      <c r="P7768" s="560"/>
      <c r="Q7768" s="560"/>
      <c r="R7768" s="560"/>
      <c r="S7768" s="560"/>
      <c r="T7768" s="560"/>
      <c r="U7768" s="560"/>
    </row>
    <row r="7769" spans="1:21">
      <c r="A7769" s="593">
        <f t="shared" si="726"/>
        <v>41598</v>
      </c>
      <c r="B7769" s="594">
        <v>41598.667116087963</v>
      </c>
      <c r="C7769" s="560">
        <f t="shared" si="727"/>
        <v>2013</v>
      </c>
      <c r="D7769" s="560">
        <f t="shared" si="728"/>
        <v>11</v>
      </c>
      <c r="E7769" s="560">
        <f t="shared" si="729"/>
        <v>20</v>
      </c>
      <c r="F7769" s="560">
        <f t="shared" si="730"/>
        <v>16</v>
      </c>
      <c r="G7769" s="595">
        <f t="shared" si="731"/>
        <v>4</v>
      </c>
      <c r="H7769" s="590">
        <f>CHOOSE('Output Sheet'!$B$4,'8760 Data'!J7769,'8760 Data'!K7769,'8760 Data'!L7769,'8760 Data'!M7769,'8760 Data'!N7769,'8760 Data'!O7769,'8760 Data'!P7769,'8760 Data'!Q7769,'8760 Data'!R7769,'8760 Data'!S7769,'8760 Data'!T7769,'8760 Data'!U7769)</f>
        <v>0</v>
      </c>
      <c r="I7769" s="591" t="e">
        <f>H7769/'Output Sheet'!$B$8</f>
        <v>#DIV/0!</v>
      </c>
      <c r="J7769" s="596"/>
      <c r="K7769" s="560"/>
      <c r="L7769" s="560"/>
      <c r="M7769" s="560"/>
      <c r="N7769" s="560"/>
      <c r="O7769" s="560"/>
      <c r="P7769" s="560"/>
      <c r="Q7769" s="560"/>
      <c r="R7769" s="560"/>
      <c r="S7769" s="560"/>
      <c r="T7769" s="560"/>
      <c r="U7769" s="560"/>
    </row>
    <row r="7770" spans="1:21">
      <c r="A7770" s="593">
        <f t="shared" si="726"/>
        <v>41598</v>
      </c>
      <c r="B7770" s="594">
        <v>41598.7087828125</v>
      </c>
      <c r="C7770" s="560">
        <f t="shared" si="727"/>
        <v>2013</v>
      </c>
      <c r="D7770" s="560">
        <f t="shared" si="728"/>
        <v>11</v>
      </c>
      <c r="E7770" s="560">
        <f t="shared" si="729"/>
        <v>20</v>
      </c>
      <c r="F7770" s="560">
        <f t="shared" si="730"/>
        <v>17</v>
      </c>
      <c r="G7770" s="595">
        <f t="shared" si="731"/>
        <v>4</v>
      </c>
      <c r="H7770" s="590">
        <f>CHOOSE('Output Sheet'!$B$4,'8760 Data'!J7770,'8760 Data'!K7770,'8760 Data'!L7770,'8760 Data'!M7770,'8760 Data'!N7770,'8760 Data'!O7770,'8760 Data'!P7770,'8760 Data'!Q7770,'8760 Data'!R7770,'8760 Data'!S7770,'8760 Data'!T7770,'8760 Data'!U7770)</f>
        <v>0</v>
      </c>
      <c r="I7770" s="591" t="e">
        <f>H7770/'Output Sheet'!$B$8</f>
        <v>#DIV/0!</v>
      </c>
      <c r="J7770" s="596"/>
      <c r="K7770" s="560"/>
      <c r="L7770" s="560"/>
      <c r="M7770" s="560"/>
      <c r="N7770" s="560"/>
      <c r="O7770" s="560"/>
      <c r="P7770" s="560"/>
      <c r="Q7770" s="560"/>
      <c r="R7770" s="560"/>
      <c r="S7770" s="560"/>
      <c r="T7770" s="560"/>
      <c r="U7770" s="560"/>
    </row>
    <row r="7771" spans="1:21">
      <c r="A7771" s="593">
        <f t="shared" si="726"/>
        <v>41598</v>
      </c>
      <c r="B7771" s="594">
        <v>41598.750449537038</v>
      </c>
      <c r="C7771" s="560">
        <f t="shared" si="727"/>
        <v>2013</v>
      </c>
      <c r="D7771" s="560">
        <f t="shared" si="728"/>
        <v>11</v>
      </c>
      <c r="E7771" s="560">
        <f t="shared" si="729"/>
        <v>20</v>
      </c>
      <c r="F7771" s="560">
        <f t="shared" si="730"/>
        <v>18</v>
      </c>
      <c r="G7771" s="595">
        <f t="shared" si="731"/>
        <v>4</v>
      </c>
      <c r="H7771" s="590">
        <f>CHOOSE('Output Sheet'!$B$4,'8760 Data'!J7771,'8760 Data'!K7771,'8760 Data'!L7771,'8760 Data'!M7771,'8760 Data'!N7771,'8760 Data'!O7771,'8760 Data'!P7771,'8760 Data'!Q7771,'8760 Data'!R7771,'8760 Data'!S7771,'8760 Data'!T7771,'8760 Data'!U7771)</f>
        <v>0</v>
      </c>
      <c r="I7771" s="591" t="e">
        <f>H7771/'Output Sheet'!$B$8</f>
        <v>#DIV/0!</v>
      </c>
      <c r="J7771" s="596"/>
      <c r="K7771" s="560"/>
      <c r="L7771" s="560"/>
      <c r="M7771" s="560"/>
      <c r="N7771" s="560"/>
      <c r="O7771" s="560"/>
      <c r="P7771" s="560"/>
      <c r="Q7771" s="560"/>
      <c r="R7771" s="560"/>
      <c r="S7771" s="560"/>
      <c r="T7771" s="560"/>
      <c r="U7771" s="560"/>
    </row>
    <row r="7772" spans="1:21">
      <c r="A7772" s="593">
        <f t="shared" si="726"/>
        <v>41598</v>
      </c>
      <c r="B7772" s="594">
        <v>41598.792116261575</v>
      </c>
      <c r="C7772" s="560">
        <f t="shared" si="727"/>
        <v>2013</v>
      </c>
      <c r="D7772" s="560">
        <f t="shared" si="728"/>
        <v>11</v>
      </c>
      <c r="E7772" s="560">
        <f t="shared" si="729"/>
        <v>20</v>
      </c>
      <c r="F7772" s="560">
        <f t="shared" si="730"/>
        <v>19</v>
      </c>
      <c r="G7772" s="595">
        <f t="shared" si="731"/>
        <v>4</v>
      </c>
      <c r="H7772" s="590">
        <f>CHOOSE('Output Sheet'!$B$4,'8760 Data'!J7772,'8760 Data'!K7772,'8760 Data'!L7772,'8760 Data'!M7772,'8760 Data'!N7772,'8760 Data'!O7772,'8760 Data'!P7772,'8760 Data'!Q7772,'8760 Data'!R7772,'8760 Data'!S7772,'8760 Data'!T7772,'8760 Data'!U7772)</f>
        <v>0</v>
      </c>
      <c r="I7772" s="591" t="e">
        <f>H7772/'Output Sheet'!$B$8</f>
        <v>#DIV/0!</v>
      </c>
      <c r="J7772" s="596"/>
      <c r="K7772" s="560"/>
      <c r="L7772" s="560"/>
      <c r="M7772" s="560"/>
      <c r="N7772" s="560"/>
      <c r="O7772" s="560"/>
      <c r="P7772" s="560"/>
      <c r="Q7772" s="560"/>
      <c r="R7772" s="560"/>
      <c r="S7772" s="560"/>
      <c r="T7772" s="560"/>
      <c r="U7772" s="560"/>
    </row>
    <row r="7773" spans="1:21">
      <c r="A7773" s="593">
        <f t="shared" si="726"/>
        <v>41598</v>
      </c>
      <c r="B7773" s="594">
        <v>41598.833782986112</v>
      </c>
      <c r="C7773" s="560">
        <f t="shared" si="727"/>
        <v>2013</v>
      </c>
      <c r="D7773" s="560">
        <f t="shared" si="728"/>
        <v>11</v>
      </c>
      <c r="E7773" s="560">
        <f t="shared" si="729"/>
        <v>20</v>
      </c>
      <c r="F7773" s="560">
        <f t="shared" si="730"/>
        <v>20</v>
      </c>
      <c r="G7773" s="595">
        <f t="shared" si="731"/>
        <v>4</v>
      </c>
      <c r="H7773" s="590">
        <f>CHOOSE('Output Sheet'!$B$4,'8760 Data'!J7773,'8760 Data'!K7773,'8760 Data'!L7773,'8760 Data'!M7773,'8760 Data'!N7773,'8760 Data'!O7773,'8760 Data'!P7773,'8760 Data'!Q7773,'8760 Data'!R7773,'8760 Data'!S7773,'8760 Data'!T7773,'8760 Data'!U7773)</f>
        <v>0</v>
      </c>
      <c r="I7773" s="591" t="e">
        <f>H7773/'Output Sheet'!$B$8</f>
        <v>#DIV/0!</v>
      </c>
      <c r="J7773" s="596"/>
      <c r="K7773" s="560"/>
      <c r="L7773" s="560"/>
      <c r="M7773" s="560"/>
      <c r="N7773" s="560"/>
      <c r="O7773" s="560"/>
      <c r="P7773" s="560"/>
      <c r="Q7773" s="560"/>
      <c r="R7773" s="560"/>
      <c r="S7773" s="560"/>
      <c r="T7773" s="560"/>
      <c r="U7773" s="560"/>
    </row>
    <row r="7774" spans="1:21">
      <c r="A7774" s="593">
        <f t="shared" si="726"/>
        <v>41598</v>
      </c>
      <c r="B7774" s="594">
        <v>41598.875449710649</v>
      </c>
      <c r="C7774" s="560">
        <f t="shared" si="727"/>
        <v>2013</v>
      </c>
      <c r="D7774" s="560">
        <f t="shared" si="728"/>
        <v>11</v>
      </c>
      <c r="E7774" s="560">
        <f t="shared" si="729"/>
        <v>20</v>
      </c>
      <c r="F7774" s="560">
        <f t="shared" si="730"/>
        <v>21</v>
      </c>
      <c r="G7774" s="595">
        <f t="shared" si="731"/>
        <v>4</v>
      </c>
      <c r="H7774" s="590">
        <f>CHOOSE('Output Sheet'!$B$4,'8760 Data'!J7774,'8760 Data'!K7774,'8760 Data'!L7774,'8760 Data'!M7774,'8760 Data'!N7774,'8760 Data'!O7774,'8760 Data'!P7774,'8760 Data'!Q7774,'8760 Data'!R7774,'8760 Data'!S7774,'8760 Data'!T7774,'8760 Data'!U7774)</f>
        <v>0</v>
      </c>
      <c r="I7774" s="591" t="e">
        <f>H7774/'Output Sheet'!$B$8</f>
        <v>#DIV/0!</v>
      </c>
      <c r="J7774" s="596"/>
      <c r="K7774" s="560"/>
      <c r="L7774" s="560"/>
      <c r="M7774" s="560"/>
      <c r="N7774" s="560"/>
      <c r="O7774" s="560"/>
      <c r="P7774" s="560"/>
      <c r="Q7774" s="560"/>
      <c r="R7774" s="560"/>
      <c r="S7774" s="560"/>
      <c r="T7774" s="560"/>
      <c r="U7774" s="560"/>
    </row>
    <row r="7775" spans="1:21">
      <c r="A7775" s="593">
        <f t="shared" si="726"/>
        <v>41598</v>
      </c>
      <c r="B7775" s="594">
        <v>41598.917116435186</v>
      </c>
      <c r="C7775" s="560">
        <f t="shared" si="727"/>
        <v>2013</v>
      </c>
      <c r="D7775" s="560">
        <f t="shared" si="728"/>
        <v>11</v>
      </c>
      <c r="E7775" s="560">
        <f t="shared" si="729"/>
        <v>20</v>
      </c>
      <c r="F7775" s="560">
        <f t="shared" si="730"/>
        <v>22</v>
      </c>
      <c r="G7775" s="595">
        <f t="shared" si="731"/>
        <v>4</v>
      </c>
      <c r="H7775" s="590">
        <f>CHOOSE('Output Sheet'!$B$4,'8760 Data'!J7775,'8760 Data'!K7775,'8760 Data'!L7775,'8760 Data'!M7775,'8760 Data'!N7775,'8760 Data'!O7775,'8760 Data'!P7775,'8760 Data'!Q7775,'8760 Data'!R7775,'8760 Data'!S7775,'8760 Data'!T7775,'8760 Data'!U7775)</f>
        <v>0</v>
      </c>
      <c r="I7775" s="591" t="e">
        <f>H7775/'Output Sheet'!$B$8</f>
        <v>#DIV/0!</v>
      </c>
      <c r="J7775" s="596"/>
      <c r="K7775" s="560"/>
      <c r="L7775" s="560"/>
      <c r="M7775" s="560"/>
      <c r="N7775" s="560"/>
      <c r="O7775" s="560"/>
      <c r="P7775" s="560"/>
      <c r="Q7775" s="560"/>
      <c r="R7775" s="560"/>
      <c r="S7775" s="560"/>
      <c r="T7775" s="560"/>
      <c r="U7775" s="560"/>
    </row>
    <row r="7776" spans="1:21">
      <c r="A7776" s="593">
        <f t="shared" si="726"/>
        <v>41598</v>
      </c>
      <c r="B7776" s="594">
        <v>41598.958783159724</v>
      </c>
      <c r="C7776" s="560">
        <f t="shared" si="727"/>
        <v>2013</v>
      </c>
      <c r="D7776" s="560">
        <f t="shared" si="728"/>
        <v>11</v>
      </c>
      <c r="E7776" s="560">
        <f t="shared" si="729"/>
        <v>20</v>
      </c>
      <c r="F7776" s="560">
        <f t="shared" si="730"/>
        <v>23</v>
      </c>
      <c r="G7776" s="595">
        <f t="shared" si="731"/>
        <v>4</v>
      </c>
      <c r="H7776" s="590">
        <f>CHOOSE('Output Sheet'!$B$4,'8760 Data'!J7776,'8760 Data'!K7776,'8760 Data'!L7776,'8760 Data'!M7776,'8760 Data'!N7776,'8760 Data'!O7776,'8760 Data'!P7776,'8760 Data'!Q7776,'8760 Data'!R7776,'8760 Data'!S7776,'8760 Data'!T7776,'8760 Data'!U7776)</f>
        <v>0</v>
      </c>
      <c r="I7776" s="591" t="e">
        <f>H7776/'Output Sheet'!$B$8</f>
        <v>#DIV/0!</v>
      </c>
      <c r="J7776" s="596"/>
      <c r="K7776" s="560"/>
      <c r="L7776" s="560"/>
      <c r="M7776" s="560"/>
      <c r="N7776" s="560"/>
      <c r="O7776" s="560"/>
      <c r="P7776" s="560"/>
      <c r="Q7776" s="560"/>
      <c r="R7776" s="560"/>
      <c r="S7776" s="560"/>
      <c r="T7776" s="560"/>
      <c r="U7776" s="560"/>
    </row>
    <row r="7777" spans="1:21">
      <c r="A7777" s="593">
        <f t="shared" si="726"/>
        <v>41599</v>
      </c>
      <c r="B7777" s="594">
        <v>41599.000449884261</v>
      </c>
      <c r="C7777" s="560">
        <f t="shared" si="727"/>
        <v>2013</v>
      </c>
      <c r="D7777" s="560">
        <f t="shared" si="728"/>
        <v>11</v>
      </c>
      <c r="E7777" s="560">
        <f t="shared" si="729"/>
        <v>21</v>
      </c>
      <c r="F7777" s="560">
        <f t="shared" si="730"/>
        <v>24</v>
      </c>
      <c r="G7777" s="595">
        <f t="shared" si="731"/>
        <v>5</v>
      </c>
      <c r="H7777" s="590">
        <f>CHOOSE('Output Sheet'!$B$4,'8760 Data'!J7777,'8760 Data'!K7777,'8760 Data'!L7777,'8760 Data'!M7777,'8760 Data'!N7777,'8760 Data'!O7777,'8760 Data'!P7777,'8760 Data'!Q7777,'8760 Data'!R7777,'8760 Data'!S7777,'8760 Data'!T7777,'8760 Data'!U7777)</f>
        <v>0</v>
      </c>
      <c r="I7777" s="591" t="e">
        <f>H7777/'Output Sheet'!$B$8</f>
        <v>#DIV/0!</v>
      </c>
      <c r="J7777" s="596"/>
      <c r="K7777" s="560"/>
      <c r="L7777" s="560"/>
      <c r="M7777" s="560"/>
      <c r="N7777" s="560"/>
      <c r="O7777" s="560"/>
      <c r="P7777" s="560"/>
      <c r="Q7777" s="560"/>
      <c r="R7777" s="560"/>
      <c r="S7777" s="560"/>
      <c r="T7777" s="560"/>
      <c r="U7777" s="560"/>
    </row>
    <row r="7778" spans="1:21">
      <c r="A7778" s="593">
        <f t="shared" si="726"/>
        <v>41599</v>
      </c>
      <c r="B7778" s="594">
        <v>41599.042116608798</v>
      </c>
      <c r="C7778" s="560">
        <f t="shared" si="727"/>
        <v>2013</v>
      </c>
      <c r="D7778" s="560">
        <f t="shared" si="728"/>
        <v>11</v>
      </c>
      <c r="E7778" s="560">
        <f t="shared" si="729"/>
        <v>21</v>
      </c>
      <c r="F7778" s="560">
        <f t="shared" si="730"/>
        <v>1</v>
      </c>
      <c r="G7778" s="595">
        <f t="shared" si="731"/>
        <v>5</v>
      </c>
      <c r="H7778" s="590">
        <f>CHOOSE('Output Sheet'!$B$4,'8760 Data'!J7778,'8760 Data'!K7778,'8760 Data'!L7778,'8760 Data'!M7778,'8760 Data'!N7778,'8760 Data'!O7778,'8760 Data'!P7778,'8760 Data'!Q7778,'8760 Data'!R7778,'8760 Data'!S7778,'8760 Data'!T7778,'8760 Data'!U7778)</f>
        <v>0</v>
      </c>
      <c r="I7778" s="591" t="e">
        <f>H7778/'Output Sheet'!$B$8</f>
        <v>#DIV/0!</v>
      </c>
      <c r="J7778" s="596"/>
      <c r="K7778" s="560"/>
      <c r="L7778" s="560"/>
      <c r="M7778" s="560"/>
      <c r="N7778" s="560"/>
      <c r="O7778" s="560"/>
      <c r="P7778" s="560"/>
      <c r="Q7778" s="560"/>
      <c r="R7778" s="560"/>
      <c r="S7778" s="560"/>
      <c r="T7778" s="560"/>
      <c r="U7778" s="560"/>
    </row>
    <row r="7779" spans="1:21">
      <c r="A7779" s="593">
        <f t="shared" si="726"/>
        <v>41599</v>
      </c>
      <c r="B7779" s="594">
        <v>41599.083783333335</v>
      </c>
      <c r="C7779" s="560">
        <f t="shared" si="727"/>
        <v>2013</v>
      </c>
      <c r="D7779" s="560">
        <f t="shared" si="728"/>
        <v>11</v>
      </c>
      <c r="E7779" s="560">
        <f t="shared" si="729"/>
        <v>21</v>
      </c>
      <c r="F7779" s="560">
        <f t="shared" si="730"/>
        <v>2</v>
      </c>
      <c r="G7779" s="595">
        <f t="shared" si="731"/>
        <v>5</v>
      </c>
      <c r="H7779" s="590">
        <f>CHOOSE('Output Sheet'!$B$4,'8760 Data'!J7779,'8760 Data'!K7779,'8760 Data'!L7779,'8760 Data'!M7779,'8760 Data'!N7779,'8760 Data'!O7779,'8760 Data'!P7779,'8760 Data'!Q7779,'8760 Data'!R7779,'8760 Data'!S7779,'8760 Data'!T7779,'8760 Data'!U7779)</f>
        <v>0</v>
      </c>
      <c r="I7779" s="591" t="e">
        <f>H7779/'Output Sheet'!$B$8</f>
        <v>#DIV/0!</v>
      </c>
      <c r="J7779" s="596"/>
      <c r="K7779" s="560"/>
      <c r="L7779" s="560"/>
      <c r="M7779" s="560"/>
      <c r="N7779" s="560"/>
      <c r="O7779" s="560"/>
      <c r="P7779" s="560"/>
      <c r="Q7779" s="560"/>
      <c r="R7779" s="560"/>
      <c r="S7779" s="560"/>
      <c r="T7779" s="560"/>
      <c r="U7779" s="560"/>
    </row>
    <row r="7780" spans="1:21">
      <c r="A7780" s="593">
        <f t="shared" si="726"/>
        <v>41599</v>
      </c>
      <c r="B7780" s="594">
        <v>41599.125450057873</v>
      </c>
      <c r="C7780" s="560">
        <f t="shared" si="727"/>
        <v>2013</v>
      </c>
      <c r="D7780" s="560">
        <f t="shared" si="728"/>
        <v>11</v>
      </c>
      <c r="E7780" s="560">
        <f t="shared" si="729"/>
        <v>21</v>
      </c>
      <c r="F7780" s="560">
        <f t="shared" si="730"/>
        <v>3</v>
      </c>
      <c r="G7780" s="595">
        <f t="shared" si="731"/>
        <v>5</v>
      </c>
      <c r="H7780" s="590">
        <f>CHOOSE('Output Sheet'!$B$4,'8760 Data'!J7780,'8760 Data'!K7780,'8760 Data'!L7780,'8760 Data'!M7780,'8760 Data'!N7780,'8760 Data'!O7780,'8760 Data'!P7780,'8760 Data'!Q7780,'8760 Data'!R7780,'8760 Data'!S7780,'8760 Data'!T7780,'8760 Data'!U7780)</f>
        <v>0</v>
      </c>
      <c r="I7780" s="591" t="e">
        <f>H7780/'Output Sheet'!$B$8</f>
        <v>#DIV/0!</v>
      </c>
      <c r="J7780" s="596"/>
      <c r="K7780" s="560"/>
      <c r="L7780" s="560"/>
      <c r="M7780" s="560"/>
      <c r="N7780" s="560"/>
      <c r="O7780" s="560"/>
      <c r="P7780" s="560"/>
      <c r="Q7780" s="560"/>
      <c r="R7780" s="560"/>
      <c r="S7780" s="560"/>
      <c r="T7780" s="560"/>
      <c r="U7780" s="560"/>
    </row>
    <row r="7781" spans="1:21">
      <c r="A7781" s="593">
        <f t="shared" si="726"/>
        <v>41599</v>
      </c>
      <c r="B7781" s="594">
        <v>41599.16711678241</v>
      </c>
      <c r="C7781" s="560">
        <f t="shared" si="727"/>
        <v>2013</v>
      </c>
      <c r="D7781" s="560">
        <f t="shared" si="728"/>
        <v>11</v>
      </c>
      <c r="E7781" s="560">
        <f t="shared" si="729"/>
        <v>21</v>
      </c>
      <c r="F7781" s="560">
        <f t="shared" si="730"/>
        <v>4</v>
      </c>
      <c r="G7781" s="595">
        <f t="shared" si="731"/>
        <v>5</v>
      </c>
      <c r="H7781" s="590">
        <f>CHOOSE('Output Sheet'!$B$4,'8760 Data'!J7781,'8760 Data'!K7781,'8760 Data'!L7781,'8760 Data'!M7781,'8760 Data'!N7781,'8760 Data'!O7781,'8760 Data'!P7781,'8760 Data'!Q7781,'8760 Data'!R7781,'8760 Data'!S7781,'8760 Data'!T7781,'8760 Data'!U7781)</f>
        <v>0</v>
      </c>
      <c r="I7781" s="591" t="e">
        <f>H7781/'Output Sheet'!$B$8</f>
        <v>#DIV/0!</v>
      </c>
      <c r="J7781" s="596"/>
      <c r="K7781" s="560"/>
      <c r="L7781" s="560"/>
      <c r="M7781" s="560"/>
      <c r="N7781" s="560"/>
      <c r="O7781" s="560"/>
      <c r="P7781" s="560"/>
      <c r="Q7781" s="560"/>
      <c r="R7781" s="560"/>
      <c r="S7781" s="560"/>
      <c r="T7781" s="560"/>
      <c r="U7781" s="560"/>
    </row>
    <row r="7782" spans="1:21">
      <c r="A7782" s="593">
        <f t="shared" si="726"/>
        <v>41599</v>
      </c>
      <c r="B7782" s="594">
        <v>41599.208783506947</v>
      </c>
      <c r="C7782" s="560">
        <f t="shared" si="727"/>
        <v>2013</v>
      </c>
      <c r="D7782" s="560">
        <f t="shared" si="728"/>
        <v>11</v>
      </c>
      <c r="E7782" s="560">
        <f t="shared" si="729"/>
        <v>21</v>
      </c>
      <c r="F7782" s="560">
        <f t="shared" si="730"/>
        <v>5</v>
      </c>
      <c r="G7782" s="595">
        <f t="shared" si="731"/>
        <v>5</v>
      </c>
      <c r="H7782" s="590">
        <f>CHOOSE('Output Sheet'!$B$4,'8760 Data'!J7782,'8760 Data'!K7782,'8760 Data'!L7782,'8760 Data'!M7782,'8760 Data'!N7782,'8760 Data'!O7782,'8760 Data'!P7782,'8760 Data'!Q7782,'8760 Data'!R7782,'8760 Data'!S7782,'8760 Data'!T7782,'8760 Data'!U7782)</f>
        <v>0</v>
      </c>
      <c r="I7782" s="591" t="e">
        <f>H7782/'Output Sheet'!$B$8</f>
        <v>#DIV/0!</v>
      </c>
      <c r="J7782" s="596"/>
      <c r="K7782" s="560"/>
      <c r="L7782" s="560"/>
      <c r="M7782" s="560"/>
      <c r="N7782" s="560"/>
      <c r="O7782" s="560"/>
      <c r="P7782" s="560"/>
      <c r="Q7782" s="560"/>
      <c r="R7782" s="560"/>
      <c r="S7782" s="560"/>
      <c r="T7782" s="560"/>
      <c r="U7782" s="560"/>
    </row>
    <row r="7783" spans="1:21">
      <c r="A7783" s="593">
        <f t="shared" si="726"/>
        <v>41599</v>
      </c>
      <c r="B7783" s="594">
        <v>41599.250450231484</v>
      </c>
      <c r="C7783" s="560">
        <f t="shared" si="727"/>
        <v>2013</v>
      </c>
      <c r="D7783" s="560">
        <f t="shared" si="728"/>
        <v>11</v>
      </c>
      <c r="E7783" s="560">
        <f t="shared" si="729"/>
        <v>21</v>
      </c>
      <c r="F7783" s="560">
        <f t="shared" si="730"/>
        <v>6</v>
      </c>
      <c r="G7783" s="595">
        <f t="shared" si="731"/>
        <v>5</v>
      </c>
      <c r="H7783" s="590">
        <f>CHOOSE('Output Sheet'!$B$4,'8760 Data'!J7783,'8760 Data'!K7783,'8760 Data'!L7783,'8760 Data'!M7783,'8760 Data'!N7783,'8760 Data'!O7783,'8760 Data'!P7783,'8760 Data'!Q7783,'8760 Data'!R7783,'8760 Data'!S7783,'8760 Data'!T7783,'8760 Data'!U7783)</f>
        <v>0</v>
      </c>
      <c r="I7783" s="591" t="e">
        <f>H7783/'Output Sheet'!$B$8</f>
        <v>#DIV/0!</v>
      </c>
      <c r="J7783" s="596"/>
      <c r="K7783" s="560"/>
      <c r="L7783" s="560"/>
      <c r="M7783" s="560"/>
      <c r="N7783" s="560"/>
      <c r="O7783" s="560"/>
      <c r="P7783" s="560"/>
      <c r="Q7783" s="560"/>
      <c r="R7783" s="560"/>
      <c r="S7783" s="560"/>
      <c r="T7783" s="560"/>
      <c r="U7783" s="560"/>
    </row>
    <row r="7784" spans="1:21">
      <c r="A7784" s="593">
        <f t="shared" si="726"/>
        <v>41599</v>
      </c>
      <c r="B7784" s="594">
        <v>41599.292116956021</v>
      </c>
      <c r="C7784" s="560">
        <f t="shared" si="727"/>
        <v>2013</v>
      </c>
      <c r="D7784" s="560">
        <f t="shared" si="728"/>
        <v>11</v>
      </c>
      <c r="E7784" s="560">
        <f t="shared" si="729"/>
        <v>21</v>
      </c>
      <c r="F7784" s="560">
        <f t="shared" si="730"/>
        <v>7</v>
      </c>
      <c r="G7784" s="595">
        <f t="shared" si="731"/>
        <v>5</v>
      </c>
      <c r="H7784" s="590">
        <f>CHOOSE('Output Sheet'!$B$4,'8760 Data'!J7784,'8760 Data'!K7784,'8760 Data'!L7784,'8760 Data'!M7784,'8760 Data'!N7784,'8760 Data'!O7784,'8760 Data'!P7784,'8760 Data'!Q7784,'8760 Data'!R7784,'8760 Data'!S7784,'8760 Data'!T7784,'8760 Data'!U7784)</f>
        <v>0</v>
      </c>
      <c r="I7784" s="591" t="e">
        <f>H7784/'Output Sheet'!$B$8</f>
        <v>#DIV/0!</v>
      </c>
      <c r="J7784" s="596"/>
      <c r="K7784" s="560"/>
      <c r="L7784" s="560"/>
      <c r="M7784" s="560"/>
      <c r="N7784" s="560"/>
      <c r="O7784" s="560"/>
      <c r="P7784" s="560"/>
      <c r="Q7784" s="560"/>
      <c r="R7784" s="560"/>
      <c r="S7784" s="560"/>
      <c r="T7784" s="560"/>
      <c r="U7784" s="560"/>
    </row>
    <row r="7785" spans="1:21">
      <c r="A7785" s="593">
        <f t="shared" si="726"/>
        <v>41599</v>
      </c>
      <c r="B7785" s="594">
        <v>41599.333783680559</v>
      </c>
      <c r="C7785" s="560">
        <f t="shared" si="727"/>
        <v>2013</v>
      </c>
      <c r="D7785" s="560">
        <f t="shared" si="728"/>
        <v>11</v>
      </c>
      <c r="E7785" s="560">
        <f t="shared" si="729"/>
        <v>21</v>
      </c>
      <c r="F7785" s="560">
        <f t="shared" si="730"/>
        <v>8</v>
      </c>
      <c r="G7785" s="595">
        <f t="shared" si="731"/>
        <v>5</v>
      </c>
      <c r="H7785" s="590">
        <f>CHOOSE('Output Sheet'!$B$4,'8760 Data'!J7785,'8760 Data'!K7785,'8760 Data'!L7785,'8760 Data'!M7785,'8760 Data'!N7785,'8760 Data'!O7785,'8760 Data'!P7785,'8760 Data'!Q7785,'8760 Data'!R7785,'8760 Data'!S7785,'8760 Data'!T7785,'8760 Data'!U7785)</f>
        <v>0</v>
      </c>
      <c r="I7785" s="591" t="e">
        <f>H7785/'Output Sheet'!$B$8</f>
        <v>#DIV/0!</v>
      </c>
      <c r="J7785" s="596"/>
      <c r="K7785" s="560"/>
      <c r="L7785" s="560"/>
      <c r="M7785" s="560"/>
      <c r="N7785" s="560"/>
      <c r="O7785" s="560"/>
      <c r="P7785" s="560"/>
      <c r="Q7785" s="560"/>
      <c r="R7785" s="560"/>
      <c r="S7785" s="560"/>
      <c r="T7785" s="560"/>
      <c r="U7785" s="560"/>
    </row>
    <row r="7786" spans="1:21">
      <c r="A7786" s="593">
        <f t="shared" si="726"/>
        <v>41599</v>
      </c>
      <c r="B7786" s="594">
        <v>41599.375450405096</v>
      </c>
      <c r="C7786" s="560">
        <f t="shared" si="727"/>
        <v>2013</v>
      </c>
      <c r="D7786" s="560">
        <f t="shared" si="728"/>
        <v>11</v>
      </c>
      <c r="E7786" s="560">
        <f t="shared" si="729"/>
        <v>21</v>
      </c>
      <c r="F7786" s="560">
        <f t="shared" si="730"/>
        <v>9</v>
      </c>
      <c r="G7786" s="595">
        <f t="shared" si="731"/>
        <v>5</v>
      </c>
      <c r="H7786" s="590">
        <f>CHOOSE('Output Sheet'!$B$4,'8760 Data'!J7786,'8760 Data'!K7786,'8760 Data'!L7786,'8760 Data'!M7786,'8760 Data'!N7786,'8760 Data'!O7786,'8760 Data'!P7786,'8760 Data'!Q7786,'8760 Data'!R7786,'8760 Data'!S7786,'8760 Data'!T7786,'8760 Data'!U7786)</f>
        <v>0</v>
      </c>
      <c r="I7786" s="591" t="e">
        <f>H7786/'Output Sheet'!$B$8</f>
        <v>#DIV/0!</v>
      </c>
      <c r="J7786" s="596"/>
      <c r="K7786" s="560"/>
      <c r="L7786" s="560"/>
      <c r="M7786" s="560"/>
      <c r="N7786" s="560"/>
      <c r="O7786" s="560"/>
      <c r="P7786" s="560"/>
      <c r="Q7786" s="560"/>
      <c r="R7786" s="560"/>
      <c r="S7786" s="560"/>
      <c r="T7786" s="560"/>
      <c r="U7786" s="560"/>
    </row>
    <row r="7787" spans="1:21">
      <c r="A7787" s="593">
        <f t="shared" si="726"/>
        <v>41599</v>
      </c>
      <c r="B7787" s="594">
        <v>41599.417117129633</v>
      </c>
      <c r="C7787" s="560">
        <f t="shared" si="727"/>
        <v>2013</v>
      </c>
      <c r="D7787" s="560">
        <f t="shared" si="728"/>
        <v>11</v>
      </c>
      <c r="E7787" s="560">
        <f t="shared" si="729"/>
        <v>21</v>
      </c>
      <c r="F7787" s="560">
        <f t="shared" si="730"/>
        <v>10</v>
      </c>
      <c r="G7787" s="595">
        <f t="shared" si="731"/>
        <v>5</v>
      </c>
      <c r="H7787" s="590">
        <f>CHOOSE('Output Sheet'!$B$4,'8760 Data'!J7787,'8760 Data'!K7787,'8760 Data'!L7787,'8760 Data'!M7787,'8760 Data'!N7787,'8760 Data'!O7787,'8760 Data'!P7787,'8760 Data'!Q7787,'8760 Data'!R7787,'8760 Data'!S7787,'8760 Data'!T7787,'8760 Data'!U7787)</f>
        <v>0</v>
      </c>
      <c r="I7787" s="591" t="e">
        <f>H7787/'Output Sheet'!$B$8</f>
        <v>#DIV/0!</v>
      </c>
      <c r="J7787" s="596"/>
      <c r="K7787" s="560"/>
      <c r="L7787" s="560"/>
      <c r="M7787" s="560"/>
      <c r="N7787" s="560"/>
      <c r="O7787" s="560"/>
      <c r="P7787" s="560"/>
      <c r="Q7787" s="560"/>
      <c r="R7787" s="560"/>
      <c r="S7787" s="560"/>
      <c r="T7787" s="560"/>
      <c r="U7787" s="560"/>
    </row>
    <row r="7788" spans="1:21">
      <c r="A7788" s="593">
        <f t="shared" si="726"/>
        <v>41599</v>
      </c>
      <c r="B7788" s="594">
        <v>41599.45878385417</v>
      </c>
      <c r="C7788" s="560">
        <f t="shared" si="727"/>
        <v>2013</v>
      </c>
      <c r="D7788" s="560">
        <f t="shared" si="728"/>
        <v>11</v>
      </c>
      <c r="E7788" s="560">
        <f t="shared" si="729"/>
        <v>21</v>
      </c>
      <c r="F7788" s="560">
        <f t="shared" si="730"/>
        <v>11</v>
      </c>
      <c r="G7788" s="595">
        <f t="shared" si="731"/>
        <v>5</v>
      </c>
      <c r="H7788" s="590">
        <f>CHOOSE('Output Sheet'!$B$4,'8760 Data'!J7788,'8760 Data'!K7788,'8760 Data'!L7788,'8760 Data'!M7788,'8760 Data'!N7788,'8760 Data'!O7788,'8760 Data'!P7788,'8760 Data'!Q7788,'8760 Data'!R7788,'8760 Data'!S7788,'8760 Data'!T7788,'8760 Data'!U7788)</f>
        <v>0</v>
      </c>
      <c r="I7788" s="591" t="e">
        <f>H7788/'Output Sheet'!$B$8</f>
        <v>#DIV/0!</v>
      </c>
      <c r="J7788" s="596"/>
      <c r="K7788" s="560"/>
      <c r="L7788" s="560"/>
      <c r="M7788" s="560"/>
      <c r="N7788" s="560"/>
      <c r="O7788" s="560"/>
      <c r="P7788" s="560"/>
      <c r="Q7788" s="560"/>
      <c r="R7788" s="560"/>
      <c r="S7788" s="560"/>
      <c r="T7788" s="560"/>
      <c r="U7788" s="560"/>
    </row>
    <row r="7789" spans="1:21">
      <c r="A7789" s="593">
        <f t="shared" si="726"/>
        <v>41599</v>
      </c>
      <c r="B7789" s="594">
        <v>41599.5004505787</v>
      </c>
      <c r="C7789" s="560">
        <f t="shared" si="727"/>
        <v>2013</v>
      </c>
      <c r="D7789" s="560">
        <f t="shared" si="728"/>
        <v>11</v>
      </c>
      <c r="E7789" s="560">
        <f t="shared" si="729"/>
        <v>21</v>
      </c>
      <c r="F7789" s="560">
        <f t="shared" si="730"/>
        <v>12</v>
      </c>
      <c r="G7789" s="595">
        <f t="shared" si="731"/>
        <v>5</v>
      </c>
      <c r="H7789" s="590">
        <f>CHOOSE('Output Sheet'!$B$4,'8760 Data'!J7789,'8760 Data'!K7789,'8760 Data'!L7789,'8760 Data'!M7789,'8760 Data'!N7789,'8760 Data'!O7789,'8760 Data'!P7789,'8760 Data'!Q7789,'8760 Data'!R7789,'8760 Data'!S7789,'8760 Data'!T7789,'8760 Data'!U7789)</f>
        <v>0</v>
      </c>
      <c r="I7789" s="591" t="e">
        <f>H7789/'Output Sheet'!$B$8</f>
        <v>#DIV/0!</v>
      </c>
      <c r="J7789" s="596"/>
      <c r="K7789" s="560"/>
      <c r="L7789" s="560"/>
      <c r="M7789" s="560"/>
      <c r="N7789" s="560"/>
      <c r="O7789" s="560"/>
      <c r="P7789" s="560"/>
      <c r="Q7789" s="560"/>
      <c r="R7789" s="560"/>
      <c r="S7789" s="560"/>
      <c r="T7789" s="560"/>
      <c r="U7789" s="560"/>
    </row>
    <row r="7790" spans="1:21">
      <c r="A7790" s="593">
        <f t="shared" si="726"/>
        <v>41599</v>
      </c>
      <c r="B7790" s="594">
        <v>41599.542117303237</v>
      </c>
      <c r="C7790" s="560">
        <f t="shared" si="727"/>
        <v>2013</v>
      </c>
      <c r="D7790" s="560">
        <f t="shared" si="728"/>
        <v>11</v>
      </c>
      <c r="E7790" s="560">
        <f t="shared" si="729"/>
        <v>21</v>
      </c>
      <c r="F7790" s="560">
        <f t="shared" si="730"/>
        <v>13</v>
      </c>
      <c r="G7790" s="595">
        <f t="shared" si="731"/>
        <v>5</v>
      </c>
      <c r="H7790" s="590">
        <f>CHOOSE('Output Sheet'!$B$4,'8760 Data'!J7790,'8760 Data'!K7790,'8760 Data'!L7790,'8760 Data'!M7790,'8760 Data'!N7790,'8760 Data'!O7790,'8760 Data'!P7790,'8760 Data'!Q7790,'8760 Data'!R7790,'8760 Data'!S7790,'8760 Data'!T7790,'8760 Data'!U7790)</f>
        <v>0</v>
      </c>
      <c r="I7790" s="591" t="e">
        <f>H7790/'Output Sheet'!$B$8</f>
        <v>#DIV/0!</v>
      </c>
      <c r="J7790" s="596"/>
      <c r="K7790" s="560"/>
      <c r="L7790" s="560"/>
      <c r="M7790" s="560"/>
      <c r="N7790" s="560"/>
      <c r="O7790" s="560"/>
      <c r="P7790" s="560"/>
      <c r="Q7790" s="560"/>
      <c r="R7790" s="560"/>
      <c r="S7790" s="560"/>
      <c r="T7790" s="560"/>
      <c r="U7790" s="560"/>
    </row>
    <row r="7791" spans="1:21">
      <c r="A7791" s="593">
        <f t="shared" si="726"/>
        <v>41599</v>
      </c>
      <c r="B7791" s="594">
        <v>41599.583784027775</v>
      </c>
      <c r="C7791" s="560">
        <f t="shared" si="727"/>
        <v>2013</v>
      </c>
      <c r="D7791" s="560">
        <f t="shared" si="728"/>
        <v>11</v>
      </c>
      <c r="E7791" s="560">
        <f t="shared" si="729"/>
        <v>21</v>
      </c>
      <c r="F7791" s="560">
        <f t="shared" si="730"/>
        <v>14</v>
      </c>
      <c r="G7791" s="595">
        <f t="shared" si="731"/>
        <v>5</v>
      </c>
      <c r="H7791" s="590">
        <f>CHOOSE('Output Sheet'!$B$4,'8760 Data'!J7791,'8760 Data'!K7791,'8760 Data'!L7791,'8760 Data'!M7791,'8760 Data'!N7791,'8760 Data'!O7791,'8760 Data'!P7791,'8760 Data'!Q7791,'8760 Data'!R7791,'8760 Data'!S7791,'8760 Data'!T7791,'8760 Data'!U7791)</f>
        <v>0</v>
      </c>
      <c r="I7791" s="591" t="e">
        <f>H7791/'Output Sheet'!$B$8</f>
        <v>#DIV/0!</v>
      </c>
      <c r="J7791" s="596"/>
      <c r="K7791" s="560"/>
      <c r="L7791" s="560"/>
      <c r="M7791" s="560"/>
      <c r="N7791" s="560"/>
      <c r="O7791" s="560"/>
      <c r="P7791" s="560"/>
      <c r="Q7791" s="560"/>
      <c r="R7791" s="560"/>
      <c r="S7791" s="560"/>
      <c r="T7791" s="560"/>
      <c r="U7791" s="560"/>
    </row>
    <row r="7792" spans="1:21">
      <c r="A7792" s="593">
        <f t="shared" si="726"/>
        <v>41599</v>
      </c>
      <c r="B7792" s="594">
        <v>41599.625450752312</v>
      </c>
      <c r="C7792" s="560">
        <f t="shared" si="727"/>
        <v>2013</v>
      </c>
      <c r="D7792" s="560">
        <f t="shared" si="728"/>
        <v>11</v>
      </c>
      <c r="E7792" s="560">
        <f t="shared" si="729"/>
        <v>21</v>
      </c>
      <c r="F7792" s="560">
        <f t="shared" si="730"/>
        <v>15</v>
      </c>
      <c r="G7792" s="595">
        <f t="shared" si="731"/>
        <v>5</v>
      </c>
      <c r="H7792" s="590">
        <f>CHOOSE('Output Sheet'!$B$4,'8760 Data'!J7792,'8760 Data'!K7792,'8760 Data'!L7792,'8760 Data'!M7792,'8760 Data'!N7792,'8760 Data'!O7792,'8760 Data'!P7792,'8760 Data'!Q7792,'8760 Data'!R7792,'8760 Data'!S7792,'8760 Data'!T7792,'8760 Data'!U7792)</f>
        <v>0</v>
      </c>
      <c r="I7792" s="591" t="e">
        <f>H7792/'Output Sheet'!$B$8</f>
        <v>#DIV/0!</v>
      </c>
      <c r="J7792" s="596"/>
      <c r="K7792" s="560"/>
      <c r="L7792" s="560"/>
      <c r="M7792" s="560"/>
      <c r="N7792" s="560"/>
      <c r="O7792" s="560"/>
      <c r="P7792" s="560"/>
      <c r="Q7792" s="560"/>
      <c r="R7792" s="560"/>
      <c r="S7792" s="560"/>
      <c r="T7792" s="560"/>
      <c r="U7792" s="560"/>
    </row>
    <row r="7793" spans="1:21">
      <c r="A7793" s="593">
        <f t="shared" si="726"/>
        <v>41599</v>
      </c>
      <c r="B7793" s="594">
        <v>41599.667117476849</v>
      </c>
      <c r="C7793" s="560">
        <f t="shared" si="727"/>
        <v>2013</v>
      </c>
      <c r="D7793" s="560">
        <f t="shared" si="728"/>
        <v>11</v>
      </c>
      <c r="E7793" s="560">
        <f t="shared" si="729"/>
        <v>21</v>
      </c>
      <c r="F7793" s="560">
        <f t="shared" si="730"/>
        <v>16</v>
      </c>
      <c r="G7793" s="595">
        <f t="shared" si="731"/>
        <v>5</v>
      </c>
      <c r="H7793" s="590">
        <f>CHOOSE('Output Sheet'!$B$4,'8760 Data'!J7793,'8760 Data'!K7793,'8760 Data'!L7793,'8760 Data'!M7793,'8760 Data'!N7793,'8760 Data'!O7793,'8760 Data'!P7793,'8760 Data'!Q7793,'8760 Data'!R7793,'8760 Data'!S7793,'8760 Data'!T7793,'8760 Data'!U7793)</f>
        <v>0</v>
      </c>
      <c r="I7793" s="591" t="e">
        <f>H7793/'Output Sheet'!$B$8</f>
        <v>#DIV/0!</v>
      </c>
      <c r="J7793" s="596"/>
      <c r="K7793" s="560"/>
      <c r="L7793" s="560"/>
      <c r="M7793" s="560"/>
      <c r="N7793" s="560"/>
      <c r="O7793" s="560"/>
      <c r="P7793" s="560"/>
      <c r="Q7793" s="560"/>
      <c r="R7793" s="560"/>
      <c r="S7793" s="560"/>
      <c r="T7793" s="560"/>
      <c r="U7793" s="560"/>
    </row>
    <row r="7794" spans="1:21">
      <c r="A7794" s="593">
        <f t="shared" si="726"/>
        <v>41599</v>
      </c>
      <c r="B7794" s="594">
        <v>41599.708784201386</v>
      </c>
      <c r="C7794" s="560">
        <f t="shared" si="727"/>
        <v>2013</v>
      </c>
      <c r="D7794" s="560">
        <f t="shared" si="728"/>
        <v>11</v>
      </c>
      <c r="E7794" s="560">
        <f t="shared" si="729"/>
        <v>21</v>
      </c>
      <c r="F7794" s="560">
        <f t="shared" si="730"/>
        <v>17</v>
      </c>
      <c r="G7794" s="595">
        <f t="shared" si="731"/>
        <v>5</v>
      </c>
      <c r="H7794" s="590">
        <f>CHOOSE('Output Sheet'!$B$4,'8760 Data'!J7794,'8760 Data'!K7794,'8760 Data'!L7794,'8760 Data'!M7794,'8760 Data'!N7794,'8760 Data'!O7794,'8760 Data'!P7794,'8760 Data'!Q7794,'8760 Data'!R7794,'8760 Data'!S7794,'8760 Data'!T7794,'8760 Data'!U7794)</f>
        <v>0</v>
      </c>
      <c r="I7794" s="591" t="e">
        <f>H7794/'Output Sheet'!$B$8</f>
        <v>#DIV/0!</v>
      </c>
      <c r="J7794" s="596"/>
      <c r="K7794" s="560"/>
      <c r="L7794" s="560"/>
      <c r="M7794" s="560"/>
      <c r="N7794" s="560"/>
      <c r="O7794" s="560"/>
      <c r="P7794" s="560"/>
      <c r="Q7794" s="560"/>
      <c r="R7794" s="560"/>
      <c r="S7794" s="560"/>
      <c r="T7794" s="560"/>
      <c r="U7794" s="560"/>
    </row>
    <row r="7795" spans="1:21">
      <c r="A7795" s="593">
        <f t="shared" si="726"/>
        <v>41599</v>
      </c>
      <c r="B7795" s="594">
        <v>41599.750450925923</v>
      </c>
      <c r="C7795" s="560">
        <f t="shared" si="727"/>
        <v>2013</v>
      </c>
      <c r="D7795" s="560">
        <f t="shared" si="728"/>
        <v>11</v>
      </c>
      <c r="E7795" s="560">
        <f t="shared" si="729"/>
        <v>21</v>
      </c>
      <c r="F7795" s="560">
        <f t="shared" si="730"/>
        <v>18</v>
      </c>
      <c r="G7795" s="595">
        <f t="shared" si="731"/>
        <v>5</v>
      </c>
      <c r="H7795" s="590">
        <f>CHOOSE('Output Sheet'!$B$4,'8760 Data'!J7795,'8760 Data'!K7795,'8760 Data'!L7795,'8760 Data'!M7795,'8760 Data'!N7795,'8760 Data'!O7795,'8760 Data'!P7795,'8760 Data'!Q7795,'8760 Data'!R7795,'8760 Data'!S7795,'8760 Data'!T7795,'8760 Data'!U7795)</f>
        <v>0</v>
      </c>
      <c r="I7795" s="591" t="e">
        <f>H7795/'Output Sheet'!$B$8</f>
        <v>#DIV/0!</v>
      </c>
      <c r="J7795" s="596"/>
      <c r="K7795" s="560"/>
      <c r="L7795" s="560"/>
      <c r="M7795" s="560"/>
      <c r="N7795" s="560"/>
      <c r="O7795" s="560"/>
      <c r="P7795" s="560"/>
      <c r="Q7795" s="560"/>
      <c r="R7795" s="560"/>
      <c r="S7795" s="560"/>
      <c r="T7795" s="560"/>
      <c r="U7795" s="560"/>
    </row>
    <row r="7796" spans="1:21">
      <c r="A7796" s="593">
        <f t="shared" si="726"/>
        <v>41599</v>
      </c>
      <c r="B7796" s="594">
        <v>41599.792117650461</v>
      </c>
      <c r="C7796" s="560">
        <f t="shared" si="727"/>
        <v>2013</v>
      </c>
      <c r="D7796" s="560">
        <f t="shared" si="728"/>
        <v>11</v>
      </c>
      <c r="E7796" s="560">
        <f t="shared" si="729"/>
        <v>21</v>
      </c>
      <c r="F7796" s="560">
        <f t="shared" si="730"/>
        <v>19</v>
      </c>
      <c r="G7796" s="595">
        <f t="shared" si="731"/>
        <v>5</v>
      </c>
      <c r="H7796" s="590">
        <f>CHOOSE('Output Sheet'!$B$4,'8760 Data'!J7796,'8760 Data'!K7796,'8760 Data'!L7796,'8760 Data'!M7796,'8760 Data'!N7796,'8760 Data'!O7796,'8760 Data'!P7796,'8760 Data'!Q7796,'8760 Data'!R7796,'8760 Data'!S7796,'8760 Data'!T7796,'8760 Data'!U7796)</f>
        <v>0</v>
      </c>
      <c r="I7796" s="591" t="e">
        <f>H7796/'Output Sheet'!$B$8</f>
        <v>#DIV/0!</v>
      </c>
      <c r="J7796" s="596"/>
      <c r="K7796" s="560"/>
      <c r="L7796" s="560"/>
      <c r="M7796" s="560"/>
      <c r="N7796" s="560"/>
      <c r="O7796" s="560"/>
      <c r="P7796" s="560"/>
      <c r="Q7796" s="560"/>
      <c r="R7796" s="560"/>
      <c r="S7796" s="560"/>
      <c r="T7796" s="560"/>
      <c r="U7796" s="560"/>
    </row>
    <row r="7797" spans="1:21">
      <c r="A7797" s="593">
        <f t="shared" si="726"/>
        <v>41599</v>
      </c>
      <c r="B7797" s="594">
        <v>41599.833784374998</v>
      </c>
      <c r="C7797" s="560">
        <f t="shared" si="727"/>
        <v>2013</v>
      </c>
      <c r="D7797" s="560">
        <f t="shared" si="728"/>
        <v>11</v>
      </c>
      <c r="E7797" s="560">
        <f t="shared" si="729"/>
        <v>21</v>
      </c>
      <c r="F7797" s="560">
        <f t="shared" si="730"/>
        <v>20</v>
      </c>
      <c r="G7797" s="595">
        <f t="shared" si="731"/>
        <v>5</v>
      </c>
      <c r="H7797" s="590">
        <f>CHOOSE('Output Sheet'!$B$4,'8760 Data'!J7797,'8760 Data'!K7797,'8760 Data'!L7797,'8760 Data'!M7797,'8760 Data'!N7797,'8760 Data'!O7797,'8760 Data'!P7797,'8760 Data'!Q7797,'8760 Data'!R7797,'8760 Data'!S7797,'8760 Data'!T7797,'8760 Data'!U7797)</f>
        <v>0</v>
      </c>
      <c r="I7797" s="591" t="e">
        <f>H7797/'Output Sheet'!$B$8</f>
        <v>#DIV/0!</v>
      </c>
      <c r="J7797" s="596"/>
      <c r="K7797" s="560"/>
      <c r="L7797" s="560"/>
      <c r="M7797" s="560"/>
      <c r="N7797" s="560"/>
      <c r="O7797" s="560"/>
      <c r="P7797" s="560"/>
      <c r="Q7797" s="560"/>
      <c r="R7797" s="560"/>
      <c r="S7797" s="560"/>
      <c r="T7797" s="560"/>
      <c r="U7797" s="560"/>
    </row>
    <row r="7798" spans="1:21">
      <c r="A7798" s="593">
        <f t="shared" si="726"/>
        <v>41599</v>
      </c>
      <c r="B7798" s="594">
        <v>41599.875451099535</v>
      </c>
      <c r="C7798" s="560">
        <f t="shared" si="727"/>
        <v>2013</v>
      </c>
      <c r="D7798" s="560">
        <f t="shared" si="728"/>
        <v>11</v>
      </c>
      <c r="E7798" s="560">
        <f t="shared" si="729"/>
        <v>21</v>
      </c>
      <c r="F7798" s="560">
        <f t="shared" si="730"/>
        <v>21</v>
      </c>
      <c r="G7798" s="595">
        <f t="shared" si="731"/>
        <v>5</v>
      </c>
      <c r="H7798" s="590">
        <f>CHOOSE('Output Sheet'!$B$4,'8760 Data'!J7798,'8760 Data'!K7798,'8760 Data'!L7798,'8760 Data'!M7798,'8760 Data'!N7798,'8760 Data'!O7798,'8760 Data'!P7798,'8760 Data'!Q7798,'8760 Data'!R7798,'8760 Data'!S7798,'8760 Data'!T7798,'8760 Data'!U7798)</f>
        <v>0</v>
      </c>
      <c r="I7798" s="591" t="e">
        <f>H7798/'Output Sheet'!$B$8</f>
        <v>#DIV/0!</v>
      </c>
      <c r="J7798" s="596"/>
      <c r="K7798" s="560"/>
      <c r="L7798" s="560"/>
      <c r="M7798" s="560"/>
      <c r="N7798" s="560"/>
      <c r="O7798" s="560"/>
      <c r="P7798" s="560"/>
      <c r="Q7798" s="560"/>
      <c r="R7798" s="560"/>
      <c r="S7798" s="560"/>
      <c r="T7798" s="560"/>
      <c r="U7798" s="560"/>
    </row>
    <row r="7799" spans="1:21">
      <c r="A7799" s="593">
        <f t="shared" si="726"/>
        <v>41599</v>
      </c>
      <c r="B7799" s="594">
        <v>41599.917117824072</v>
      </c>
      <c r="C7799" s="560">
        <f t="shared" si="727"/>
        <v>2013</v>
      </c>
      <c r="D7799" s="560">
        <f t="shared" si="728"/>
        <v>11</v>
      </c>
      <c r="E7799" s="560">
        <f t="shared" si="729"/>
        <v>21</v>
      </c>
      <c r="F7799" s="560">
        <f t="shared" si="730"/>
        <v>22</v>
      </c>
      <c r="G7799" s="595">
        <f t="shared" si="731"/>
        <v>5</v>
      </c>
      <c r="H7799" s="590">
        <f>CHOOSE('Output Sheet'!$B$4,'8760 Data'!J7799,'8760 Data'!K7799,'8760 Data'!L7799,'8760 Data'!M7799,'8760 Data'!N7799,'8760 Data'!O7799,'8760 Data'!P7799,'8760 Data'!Q7799,'8760 Data'!R7799,'8760 Data'!S7799,'8760 Data'!T7799,'8760 Data'!U7799)</f>
        <v>0</v>
      </c>
      <c r="I7799" s="591" t="e">
        <f>H7799/'Output Sheet'!$B$8</f>
        <v>#DIV/0!</v>
      </c>
      <c r="J7799" s="596"/>
      <c r="K7799" s="560"/>
      <c r="L7799" s="560"/>
      <c r="M7799" s="560"/>
      <c r="N7799" s="560"/>
      <c r="O7799" s="560"/>
      <c r="P7799" s="560"/>
      <c r="Q7799" s="560"/>
      <c r="R7799" s="560"/>
      <c r="S7799" s="560"/>
      <c r="T7799" s="560"/>
      <c r="U7799" s="560"/>
    </row>
    <row r="7800" spans="1:21">
      <c r="A7800" s="593">
        <f t="shared" si="726"/>
        <v>41599</v>
      </c>
      <c r="B7800" s="594">
        <v>41599.958784548609</v>
      </c>
      <c r="C7800" s="560">
        <f t="shared" si="727"/>
        <v>2013</v>
      </c>
      <c r="D7800" s="560">
        <f t="shared" si="728"/>
        <v>11</v>
      </c>
      <c r="E7800" s="560">
        <f t="shared" si="729"/>
        <v>21</v>
      </c>
      <c r="F7800" s="560">
        <f t="shared" si="730"/>
        <v>23</v>
      </c>
      <c r="G7800" s="595">
        <f t="shared" si="731"/>
        <v>5</v>
      </c>
      <c r="H7800" s="590">
        <f>CHOOSE('Output Sheet'!$B$4,'8760 Data'!J7800,'8760 Data'!K7800,'8760 Data'!L7800,'8760 Data'!M7800,'8760 Data'!N7800,'8760 Data'!O7800,'8760 Data'!P7800,'8760 Data'!Q7800,'8760 Data'!R7800,'8760 Data'!S7800,'8760 Data'!T7800,'8760 Data'!U7800)</f>
        <v>0</v>
      </c>
      <c r="I7800" s="591" t="e">
        <f>H7800/'Output Sheet'!$B$8</f>
        <v>#DIV/0!</v>
      </c>
      <c r="J7800" s="596"/>
      <c r="K7800" s="560"/>
      <c r="L7800" s="560"/>
      <c r="M7800" s="560"/>
      <c r="N7800" s="560"/>
      <c r="O7800" s="560"/>
      <c r="P7800" s="560"/>
      <c r="Q7800" s="560"/>
      <c r="R7800" s="560"/>
      <c r="S7800" s="560"/>
      <c r="T7800" s="560"/>
      <c r="U7800" s="560"/>
    </row>
    <row r="7801" spans="1:21">
      <c r="A7801" s="593">
        <f t="shared" si="726"/>
        <v>41600</v>
      </c>
      <c r="B7801" s="594">
        <v>41600.000451273147</v>
      </c>
      <c r="C7801" s="560">
        <f t="shared" si="727"/>
        <v>2013</v>
      </c>
      <c r="D7801" s="560">
        <f t="shared" si="728"/>
        <v>11</v>
      </c>
      <c r="E7801" s="560">
        <f t="shared" si="729"/>
        <v>22</v>
      </c>
      <c r="F7801" s="560">
        <f t="shared" si="730"/>
        <v>24</v>
      </c>
      <c r="G7801" s="595">
        <f t="shared" si="731"/>
        <v>6</v>
      </c>
      <c r="H7801" s="590">
        <f>CHOOSE('Output Sheet'!$B$4,'8760 Data'!J7801,'8760 Data'!K7801,'8760 Data'!L7801,'8760 Data'!M7801,'8760 Data'!N7801,'8760 Data'!O7801,'8760 Data'!P7801,'8760 Data'!Q7801,'8760 Data'!R7801,'8760 Data'!S7801,'8760 Data'!T7801,'8760 Data'!U7801)</f>
        <v>0</v>
      </c>
      <c r="I7801" s="591" t="e">
        <f>H7801/'Output Sheet'!$B$8</f>
        <v>#DIV/0!</v>
      </c>
      <c r="J7801" s="596"/>
      <c r="K7801" s="560"/>
      <c r="L7801" s="560"/>
      <c r="M7801" s="560"/>
      <c r="N7801" s="560"/>
      <c r="O7801" s="560"/>
      <c r="P7801" s="560"/>
      <c r="Q7801" s="560"/>
      <c r="R7801" s="560"/>
      <c r="S7801" s="560"/>
      <c r="T7801" s="560"/>
      <c r="U7801" s="560"/>
    </row>
    <row r="7802" spans="1:21">
      <c r="A7802" s="593">
        <f t="shared" si="726"/>
        <v>41600</v>
      </c>
      <c r="B7802" s="594">
        <v>41600.042117997684</v>
      </c>
      <c r="C7802" s="560">
        <f t="shared" si="727"/>
        <v>2013</v>
      </c>
      <c r="D7802" s="560">
        <f t="shared" si="728"/>
        <v>11</v>
      </c>
      <c r="E7802" s="560">
        <f t="shared" si="729"/>
        <v>22</v>
      </c>
      <c r="F7802" s="560">
        <f t="shared" si="730"/>
        <v>1</v>
      </c>
      <c r="G7802" s="595">
        <f t="shared" si="731"/>
        <v>6</v>
      </c>
      <c r="H7802" s="590">
        <f>CHOOSE('Output Sheet'!$B$4,'8760 Data'!J7802,'8760 Data'!K7802,'8760 Data'!L7802,'8760 Data'!M7802,'8760 Data'!N7802,'8760 Data'!O7802,'8760 Data'!P7802,'8760 Data'!Q7802,'8760 Data'!R7802,'8760 Data'!S7802,'8760 Data'!T7802,'8760 Data'!U7802)</f>
        <v>0</v>
      </c>
      <c r="I7802" s="591" t="e">
        <f>H7802/'Output Sheet'!$B$8</f>
        <v>#DIV/0!</v>
      </c>
      <c r="J7802" s="596"/>
      <c r="K7802" s="560"/>
      <c r="L7802" s="560"/>
      <c r="M7802" s="560"/>
      <c r="N7802" s="560"/>
      <c r="O7802" s="560"/>
      <c r="P7802" s="560"/>
      <c r="Q7802" s="560"/>
      <c r="R7802" s="560"/>
      <c r="S7802" s="560"/>
      <c r="T7802" s="560"/>
      <c r="U7802" s="560"/>
    </row>
    <row r="7803" spans="1:21">
      <c r="A7803" s="593">
        <f t="shared" si="726"/>
        <v>41600</v>
      </c>
      <c r="B7803" s="594">
        <v>41600.083784722221</v>
      </c>
      <c r="C7803" s="560">
        <f t="shared" si="727"/>
        <v>2013</v>
      </c>
      <c r="D7803" s="560">
        <f t="shared" si="728"/>
        <v>11</v>
      </c>
      <c r="E7803" s="560">
        <f t="shared" si="729"/>
        <v>22</v>
      </c>
      <c r="F7803" s="560">
        <f t="shared" si="730"/>
        <v>2</v>
      </c>
      <c r="G7803" s="595">
        <f t="shared" si="731"/>
        <v>6</v>
      </c>
      <c r="H7803" s="590">
        <f>CHOOSE('Output Sheet'!$B$4,'8760 Data'!J7803,'8760 Data'!K7803,'8760 Data'!L7803,'8760 Data'!M7803,'8760 Data'!N7803,'8760 Data'!O7803,'8760 Data'!P7803,'8760 Data'!Q7803,'8760 Data'!R7803,'8760 Data'!S7803,'8760 Data'!T7803,'8760 Data'!U7803)</f>
        <v>0</v>
      </c>
      <c r="I7803" s="591" t="e">
        <f>H7803/'Output Sheet'!$B$8</f>
        <v>#DIV/0!</v>
      </c>
      <c r="J7803" s="596"/>
      <c r="K7803" s="560"/>
      <c r="L7803" s="560"/>
      <c r="M7803" s="560"/>
      <c r="N7803" s="560"/>
      <c r="O7803" s="560"/>
      <c r="P7803" s="560"/>
      <c r="Q7803" s="560"/>
      <c r="R7803" s="560"/>
      <c r="S7803" s="560"/>
      <c r="T7803" s="560"/>
      <c r="U7803" s="560"/>
    </row>
    <row r="7804" spans="1:21">
      <c r="A7804" s="593">
        <f t="shared" si="726"/>
        <v>41600</v>
      </c>
      <c r="B7804" s="594">
        <v>41600.125451446758</v>
      </c>
      <c r="C7804" s="560">
        <f t="shared" si="727"/>
        <v>2013</v>
      </c>
      <c r="D7804" s="560">
        <f t="shared" si="728"/>
        <v>11</v>
      </c>
      <c r="E7804" s="560">
        <f t="shared" si="729"/>
        <v>22</v>
      </c>
      <c r="F7804" s="560">
        <f t="shared" si="730"/>
        <v>3</v>
      </c>
      <c r="G7804" s="595">
        <f t="shared" si="731"/>
        <v>6</v>
      </c>
      <c r="H7804" s="590">
        <f>CHOOSE('Output Sheet'!$B$4,'8760 Data'!J7804,'8760 Data'!K7804,'8760 Data'!L7804,'8760 Data'!M7804,'8760 Data'!N7804,'8760 Data'!O7804,'8760 Data'!P7804,'8760 Data'!Q7804,'8760 Data'!R7804,'8760 Data'!S7804,'8760 Data'!T7804,'8760 Data'!U7804)</f>
        <v>0</v>
      </c>
      <c r="I7804" s="591" t="e">
        <f>H7804/'Output Sheet'!$B$8</f>
        <v>#DIV/0!</v>
      </c>
      <c r="J7804" s="596"/>
      <c r="K7804" s="560"/>
      <c r="L7804" s="560"/>
      <c r="M7804" s="560"/>
      <c r="N7804" s="560"/>
      <c r="O7804" s="560"/>
      <c r="P7804" s="560"/>
      <c r="Q7804" s="560"/>
      <c r="R7804" s="560"/>
      <c r="S7804" s="560"/>
      <c r="T7804" s="560"/>
      <c r="U7804" s="560"/>
    </row>
    <row r="7805" spans="1:21">
      <c r="A7805" s="593">
        <f t="shared" si="726"/>
        <v>41600</v>
      </c>
      <c r="B7805" s="594">
        <v>41600.167118171295</v>
      </c>
      <c r="C7805" s="560">
        <f t="shared" si="727"/>
        <v>2013</v>
      </c>
      <c r="D7805" s="560">
        <f t="shared" si="728"/>
        <v>11</v>
      </c>
      <c r="E7805" s="560">
        <f t="shared" si="729"/>
        <v>22</v>
      </c>
      <c r="F7805" s="560">
        <f t="shared" si="730"/>
        <v>4</v>
      </c>
      <c r="G7805" s="595">
        <f t="shared" si="731"/>
        <v>6</v>
      </c>
      <c r="H7805" s="590">
        <f>CHOOSE('Output Sheet'!$B$4,'8760 Data'!J7805,'8760 Data'!K7805,'8760 Data'!L7805,'8760 Data'!M7805,'8760 Data'!N7805,'8760 Data'!O7805,'8760 Data'!P7805,'8760 Data'!Q7805,'8760 Data'!R7805,'8760 Data'!S7805,'8760 Data'!T7805,'8760 Data'!U7805)</f>
        <v>0</v>
      </c>
      <c r="I7805" s="591" t="e">
        <f>H7805/'Output Sheet'!$B$8</f>
        <v>#DIV/0!</v>
      </c>
      <c r="J7805" s="596"/>
      <c r="K7805" s="560"/>
      <c r="L7805" s="560"/>
      <c r="M7805" s="560"/>
      <c r="N7805" s="560"/>
      <c r="O7805" s="560"/>
      <c r="P7805" s="560"/>
      <c r="Q7805" s="560"/>
      <c r="R7805" s="560"/>
      <c r="S7805" s="560"/>
      <c r="T7805" s="560"/>
      <c r="U7805" s="560"/>
    </row>
    <row r="7806" spans="1:21">
      <c r="A7806" s="593">
        <f t="shared" si="726"/>
        <v>41600</v>
      </c>
      <c r="B7806" s="594">
        <v>41600.208784895833</v>
      </c>
      <c r="C7806" s="560">
        <f t="shared" si="727"/>
        <v>2013</v>
      </c>
      <c r="D7806" s="560">
        <f t="shared" si="728"/>
        <v>11</v>
      </c>
      <c r="E7806" s="560">
        <f t="shared" si="729"/>
        <v>22</v>
      </c>
      <c r="F7806" s="560">
        <f t="shared" si="730"/>
        <v>5</v>
      </c>
      <c r="G7806" s="595">
        <f t="shared" si="731"/>
        <v>6</v>
      </c>
      <c r="H7806" s="590">
        <f>CHOOSE('Output Sheet'!$B$4,'8760 Data'!J7806,'8760 Data'!K7806,'8760 Data'!L7806,'8760 Data'!M7806,'8760 Data'!N7806,'8760 Data'!O7806,'8760 Data'!P7806,'8760 Data'!Q7806,'8760 Data'!R7806,'8760 Data'!S7806,'8760 Data'!T7806,'8760 Data'!U7806)</f>
        <v>0</v>
      </c>
      <c r="I7806" s="591" t="e">
        <f>H7806/'Output Sheet'!$B$8</f>
        <v>#DIV/0!</v>
      </c>
      <c r="J7806" s="596"/>
      <c r="K7806" s="560"/>
      <c r="L7806" s="560"/>
      <c r="M7806" s="560"/>
      <c r="N7806" s="560"/>
      <c r="O7806" s="560"/>
      <c r="P7806" s="560"/>
      <c r="Q7806" s="560"/>
      <c r="R7806" s="560"/>
      <c r="S7806" s="560"/>
      <c r="T7806" s="560"/>
      <c r="U7806" s="560"/>
    </row>
    <row r="7807" spans="1:21">
      <c r="A7807" s="593">
        <f t="shared" si="726"/>
        <v>41600</v>
      </c>
      <c r="B7807" s="594">
        <v>41600.25045162037</v>
      </c>
      <c r="C7807" s="560">
        <f t="shared" si="727"/>
        <v>2013</v>
      </c>
      <c r="D7807" s="560">
        <f t="shared" si="728"/>
        <v>11</v>
      </c>
      <c r="E7807" s="560">
        <f t="shared" si="729"/>
        <v>22</v>
      </c>
      <c r="F7807" s="560">
        <f t="shared" si="730"/>
        <v>6</v>
      </c>
      <c r="G7807" s="595">
        <f t="shared" si="731"/>
        <v>6</v>
      </c>
      <c r="H7807" s="590">
        <f>CHOOSE('Output Sheet'!$B$4,'8760 Data'!J7807,'8760 Data'!K7807,'8760 Data'!L7807,'8760 Data'!M7807,'8760 Data'!N7807,'8760 Data'!O7807,'8760 Data'!P7807,'8760 Data'!Q7807,'8760 Data'!R7807,'8760 Data'!S7807,'8760 Data'!T7807,'8760 Data'!U7807)</f>
        <v>0</v>
      </c>
      <c r="I7807" s="591" t="e">
        <f>H7807/'Output Sheet'!$B$8</f>
        <v>#DIV/0!</v>
      </c>
      <c r="J7807" s="596"/>
      <c r="K7807" s="560"/>
      <c r="L7807" s="560"/>
      <c r="M7807" s="560"/>
      <c r="N7807" s="560"/>
      <c r="O7807" s="560"/>
      <c r="P7807" s="560"/>
      <c r="Q7807" s="560"/>
      <c r="R7807" s="560"/>
      <c r="S7807" s="560"/>
      <c r="T7807" s="560"/>
      <c r="U7807" s="560"/>
    </row>
    <row r="7808" spans="1:21">
      <c r="A7808" s="593">
        <f t="shared" si="726"/>
        <v>41600</v>
      </c>
      <c r="B7808" s="594">
        <v>41600.292118344907</v>
      </c>
      <c r="C7808" s="560">
        <f t="shared" si="727"/>
        <v>2013</v>
      </c>
      <c r="D7808" s="560">
        <f t="shared" si="728"/>
        <v>11</v>
      </c>
      <c r="E7808" s="560">
        <f t="shared" si="729"/>
        <v>22</v>
      </c>
      <c r="F7808" s="560">
        <f t="shared" si="730"/>
        <v>7</v>
      </c>
      <c r="G7808" s="595">
        <f t="shared" si="731"/>
        <v>6</v>
      </c>
      <c r="H7808" s="590">
        <f>CHOOSE('Output Sheet'!$B$4,'8760 Data'!J7808,'8760 Data'!K7808,'8760 Data'!L7808,'8760 Data'!M7808,'8760 Data'!N7808,'8760 Data'!O7808,'8760 Data'!P7808,'8760 Data'!Q7808,'8760 Data'!R7808,'8760 Data'!S7808,'8760 Data'!T7808,'8760 Data'!U7808)</f>
        <v>0</v>
      </c>
      <c r="I7808" s="591" t="e">
        <f>H7808/'Output Sheet'!$B$8</f>
        <v>#DIV/0!</v>
      </c>
      <c r="J7808" s="596"/>
      <c r="K7808" s="560"/>
      <c r="L7808" s="560"/>
      <c r="M7808" s="560"/>
      <c r="N7808" s="560"/>
      <c r="O7808" s="560"/>
      <c r="P7808" s="560"/>
      <c r="Q7808" s="560"/>
      <c r="R7808" s="560"/>
      <c r="S7808" s="560"/>
      <c r="T7808" s="560"/>
      <c r="U7808" s="560"/>
    </row>
    <row r="7809" spans="1:21">
      <c r="A7809" s="593">
        <f t="shared" si="726"/>
        <v>41600</v>
      </c>
      <c r="B7809" s="594">
        <v>41600.333785069444</v>
      </c>
      <c r="C7809" s="560">
        <f t="shared" si="727"/>
        <v>2013</v>
      </c>
      <c r="D7809" s="560">
        <f t="shared" si="728"/>
        <v>11</v>
      </c>
      <c r="E7809" s="560">
        <f t="shared" si="729"/>
        <v>22</v>
      </c>
      <c r="F7809" s="560">
        <f t="shared" si="730"/>
        <v>8</v>
      </c>
      <c r="G7809" s="595">
        <f t="shared" si="731"/>
        <v>6</v>
      </c>
      <c r="H7809" s="590">
        <f>CHOOSE('Output Sheet'!$B$4,'8760 Data'!J7809,'8760 Data'!K7809,'8760 Data'!L7809,'8760 Data'!M7809,'8760 Data'!N7809,'8760 Data'!O7809,'8760 Data'!P7809,'8760 Data'!Q7809,'8760 Data'!R7809,'8760 Data'!S7809,'8760 Data'!T7809,'8760 Data'!U7809)</f>
        <v>0</v>
      </c>
      <c r="I7809" s="591" t="e">
        <f>H7809/'Output Sheet'!$B$8</f>
        <v>#DIV/0!</v>
      </c>
      <c r="J7809" s="596"/>
      <c r="K7809" s="560"/>
      <c r="L7809" s="560"/>
      <c r="M7809" s="560"/>
      <c r="N7809" s="560"/>
      <c r="O7809" s="560"/>
      <c r="P7809" s="560"/>
      <c r="Q7809" s="560"/>
      <c r="R7809" s="560"/>
      <c r="S7809" s="560"/>
      <c r="T7809" s="560"/>
      <c r="U7809" s="560"/>
    </row>
    <row r="7810" spans="1:21">
      <c r="A7810" s="593">
        <f t="shared" si="726"/>
        <v>41600</v>
      </c>
      <c r="B7810" s="594">
        <v>41600.375451793981</v>
      </c>
      <c r="C7810" s="560">
        <f t="shared" si="727"/>
        <v>2013</v>
      </c>
      <c r="D7810" s="560">
        <f t="shared" si="728"/>
        <v>11</v>
      </c>
      <c r="E7810" s="560">
        <f t="shared" si="729"/>
        <v>22</v>
      </c>
      <c r="F7810" s="560">
        <f t="shared" si="730"/>
        <v>9</v>
      </c>
      <c r="G7810" s="595">
        <f t="shared" si="731"/>
        <v>6</v>
      </c>
      <c r="H7810" s="590">
        <f>CHOOSE('Output Sheet'!$B$4,'8760 Data'!J7810,'8760 Data'!K7810,'8760 Data'!L7810,'8760 Data'!M7810,'8760 Data'!N7810,'8760 Data'!O7810,'8760 Data'!P7810,'8760 Data'!Q7810,'8760 Data'!R7810,'8760 Data'!S7810,'8760 Data'!T7810,'8760 Data'!U7810)</f>
        <v>0</v>
      </c>
      <c r="I7810" s="591" t="e">
        <f>H7810/'Output Sheet'!$B$8</f>
        <v>#DIV/0!</v>
      </c>
      <c r="J7810" s="596"/>
      <c r="K7810" s="560"/>
      <c r="L7810" s="560"/>
      <c r="M7810" s="560"/>
      <c r="N7810" s="560"/>
      <c r="O7810" s="560"/>
      <c r="P7810" s="560"/>
      <c r="Q7810" s="560"/>
      <c r="R7810" s="560"/>
      <c r="S7810" s="560"/>
      <c r="T7810" s="560"/>
      <c r="U7810" s="560"/>
    </row>
    <row r="7811" spans="1:21">
      <c r="A7811" s="593">
        <f t="shared" ref="A7811:A7874" si="732">DATE(C7811,D7811,E7811)</f>
        <v>41600</v>
      </c>
      <c r="B7811" s="594">
        <v>41600.417118518519</v>
      </c>
      <c r="C7811" s="560">
        <f t="shared" ref="C7811:C7874" si="733">YEAR(B7811)</f>
        <v>2013</v>
      </c>
      <c r="D7811" s="560">
        <f t="shared" ref="D7811:D7874" si="734">MONTH(B7811)</f>
        <v>11</v>
      </c>
      <c r="E7811" s="560">
        <f t="shared" ref="E7811:E7874" si="735">DAY(B7811)</f>
        <v>22</v>
      </c>
      <c r="F7811" s="560">
        <f t="shared" ref="F7811:F7874" si="736">IF(HOUR(B7811)&lt;&gt;0,HOUR(B7811),24)</f>
        <v>10</v>
      </c>
      <c r="G7811" s="595">
        <f t="shared" ref="G7811:G7874" si="737">WEEKDAY(B7811,1)</f>
        <v>6</v>
      </c>
      <c r="H7811" s="590">
        <f>CHOOSE('Output Sheet'!$B$4,'8760 Data'!J7811,'8760 Data'!K7811,'8760 Data'!L7811,'8760 Data'!M7811,'8760 Data'!N7811,'8760 Data'!O7811,'8760 Data'!P7811,'8760 Data'!Q7811,'8760 Data'!R7811,'8760 Data'!S7811,'8760 Data'!T7811,'8760 Data'!U7811)</f>
        <v>0</v>
      </c>
      <c r="I7811" s="591" t="e">
        <f>H7811/'Output Sheet'!$B$8</f>
        <v>#DIV/0!</v>
      </c>
      <c r="J7811" s="596"/>
      <c r="K7811" s="560"/>
      <c r="L7811" s="560"/>
      <c r="M7811" s="560"/>
      <c r="N7811" s="560"/>
      <c r="O7811" s="560"/>
      <c r="P7811" s="560"/>
      <c r="Q7811" s="560"/>
      <c r="R7811" s="560"/>
      <c r="S7811" s="560"/>
      <c r="T7811" s="560"/>
      <c r="U7811" s="560"/>
    </row>
    <row r="7812" spans="1:21">
      <c r="A7812" s="593">
        <f t="shared" si="732"/>
        <v>41600</v>
      </c>
      <c r="B7812" s="594">
        <v>41600.458785243056</v>
      </c>
      <c r="C7812" s="560">
        <f t="shared" si="733"/>
        <v>2013</v>
      </c>
      <c r="D7812" s="560">
        <f t="shared" si="734"/>
        <v>11</v>
      </c>
      <c r="E7812" s="560">
        <f t="shared" si="735"/>
        <v>22</v>
      </c>
      <c r="F7812" s="560">
        <f t="shared" si="736"/>
        <v>11</v>
      </c>
      <c r="G7812" s="595">
        <f t="shared" si="737"/>
        <v>6</v>
      </c>
      <c r="H7812" s="590">
        <f>CHOOSE('Output Sheet'!$B$4,'8760 Data'!J7812,'8760 Data'!K7812,'8760 Data'!L7812,'8760 Data'!M7812,'8760 Data'!N7812,'8760 Data'!O7812,'8760 Data'!P7812,'8760 Data'!Q7812,'8760 Data'!R7812,'8760 Data'!S7812,'8760 Data'!T7812,'8760 Data'!U7812)</f>
        <v>0</v>
      </c>
      <c r="I7812" s="591" t="e">
        <f>H7812/'Output Sheet'!$B$8</f>
        <v>#DIV/0!</v>
      </c>
      <c r="J7812" s="596"/>
      <c r="K7812" s="560"/>
      <c r="L7812" s="560"/>
      <c r="M7812" s="560"/>
      <c r="N7812" s="560"/>
      <c r="O7812" s="560"/>
      <c r="P7812" s="560"/>
      <c r="Q7812" s="560"/>
      <c r="R7812" s="560"/>
      <c r="S7812" s="560"/>
      <c r="T7812" s="560"/>
      <c r="U7812" s="560"/>
    </row>
    <row r="7813" spans="1:21">
      <c r="A7813" s="593">
        <f t="shared" si="732"/>
        <v>41600</v>
      </c>
      <c r="B7813" s="594">
        <v>41600.500451967593</v>
      </c>
      <c r="C7813" s="560">
        <f t="shared" si="733"/>
        <v>2013</v>
      </c>
      <c r="D7813" s="560">
        <f t="shared" si="734"/>
        <v>11</v>
      </c>
      <c r="E7813" s="560">
        <f t="shared" si="735"/>
        <v>22</v>
      </c>
      <c r="F7813" s="560">
        <f t="shared" si="736"/>
        <v>12</v>
      </c>
      <c r="G7813" s="595">
        <f t="shared" si="737"/>
        <v>6</v>
      </c>
      <c r="H7813" s="590">
        <f>CHOOSE('Output Sheet'!$B$4,'8760 Data'!J7813,'8760 Data'!K7813,'8760 Data'!L7813,'8760 Data'!M7813,'8760 Data'!N7813,'8760 Data'!O7813,'8760 Data'!P7813,'8760 Data'!Q7813,'8760 Data'!R7813,'8760 Data'!S7813,'8760 Data'!T7813,'8760 Data'!U7813)</f>
        <v>0</v>
      </c>
      <c r="I7813" s="591" t="e">
        <f>H7813/'Output Sheet'!$B$8</f>
        <v>#DIV/0!</v>
      </c>
      <c r="J7813" s="596"/>
      <c r="K7813" s="560"/>
      <c r="L7813" s="560"/>
      <c r="M7813" s="560"/>
      <c r="N7813" s="560"/>
      <c r="O7813" s="560"/>
      <c r="P7813" s="560"/>
      <c r="Q7813" s="560"/>
      <c r="R7813" s="560"/>
      <c r="S7813" s="560"/>
      <c r="T7813" s="560"/>
      <c r="U7813" s="560"/>
    </row>
    <row r="7814" spans="1:21">
      <c r="A7814" s="593">
        <f t="shared" si="732"/>
        <v>41600</v>
      </c>
      <c r="B7814" s="594">
        <v>41600.54211869213</v>
      </c>
      <c r="C7814" s="560">
        <f t="shared" si="733"/>
        <v>2013</v>
      </c>
      <c r="D7814" s="560">
        <f t="shared" si="734"/>
        <v>11</v>
      </c>
      <c r="E7814" s="560">
        <f t="shared" si="735"/>
        <v>22</v>
      </c>
      <c r="F7814" s="560">
        <f t="shared" si="736"/>
        <v>13</v>
      </c>
      <c r="G7814" s="595">
        <f t="shared" si="737"/>
        <v>6</v>
      </c>
      <c r="H7814" s="590">
        <f>CHOOSE('Output Sheet'!$B$4,'8760 Data'!J7814,'8760 Data'!K7814,'8760 Data'!L7814,'8760 Data'!M7814,'8760 Data'!N7814,'8760 Data'!O7814,'8760 Data'!P7814,'8760 Data'!Q7814,'8760 Data'!R7814,'8760 Data'!S7814,'8760 Data'!T7814,'8760 Data'!U7814)</f>
        <v>0</v>
      </c>
      <c r="I7814" s="591" t="e">
        <f>H7814/'Output Sheet'!$B$8</f>
        <v>#DIV/0!</v>
      </c>
      <c r="J7814" s="596"/>
      <c r="K7814" s="560"/>
      <c r="L7814" s="560"/>
      <c r="M7814" s="560"/>
      <c r="N7814" s="560"/>
      <c r="O7814" s="560"/>
      <c r="P7814" s="560"/>
      <c r="Q7814" s="560"/>
      <c r="R7814" s="560"/>
      <c r="S7814" s="560"/>
      <c r="T7814" s="560"/>
      <c r="U7814" s="560"/>
    </row>
    <row r="7815" spans="1:21">
      <c r="A7815" s="593">
        <f t="shared" si="732"/>
        <v>41600</v>
      </c>
      <c r="B7815" s="594">
        <v>41600.583785416668</v>
      </c>
      <c r="C7815" s="560">
        <f t="shared" si="733"/>
        <v>2013</v>
      </c>
      <c r="D7815" s="560">
        <f t="shared" si="734"/>
        <v>11</v>
      </c>
      <c r="E7815" s="560">
        <f t="shared" si="735"/>
        <v>22</v>
      </c>
      <c r="F7815" s="560">
        <f t="shared" si="736"/>
        <v>14</v>
      </c>
      <c r="G7815" s="595">
        <f t="shared" si="737"/>
        <v>6</v>
      </c>
      <c r="H7815" s="590">
        <f>CHOOSE('Output Sheet'!$B$4,'8760 Data'!J7815,'8760 Data'!K7815,'8760 Data'!L7815,'8760 Data'!M7815,'8760 Data'!N7815,'8760 Data'!O7815,'8760 Data'!P7815,'8760 Data'!Q7815,'8760 Data'!R7815,'8760 Data'!S7815,'8760 Data'!T7815,'8760 Data'!U7815)</f>
        <v>0</v>
      </c>
      <c r="I7815" s="591" t="e">
        <f>H7815/'Output Sheet'!$B$8</f>
        <v>#DIV/0!</v>
      </c>
      <c r="J7815" s="596"/>
      <c r="K7815" s="560"/>
      <c r="L7815" s="560"/>
      <c r="M7815" s="560"/>
      <c r="N7815" s="560"/>
      <c r="O7815" s="560"/>
      <c r="P7815" s="560"/>
      <c r="Q7815" s="560"/>
      <c r="R7815" s="560"/>
      <c r="S7815" s="560"/>
      <c r="T7815" s="560"/>
      <c r="U7815" s="560"/>
    </row>
    <row r="7816" spans="1:21">
      <c r="A7816" s="593">
        <f t="shared" si="732"/>
        <v>41600</v>
      </c>
      <c r="B7816" s="594">
        <v>41600.625452141205</v>
      </c>
      <c r="C7816" s="560">
        <f t="shared" si="733"/>
        <v>2013</v>
      </c>
      <c r="D7816" s="560">
        <f t="shared" si="734"/>
        <v>11</v>
      </c>
      <c r="E7816" s="560">
        <f t="shared" si="735"/>
        <v>22</v>
      </c>
      <c r="F7816" s="560">
        <f t="shared" si="736"/>
        <v>15</v>
      </c>
      <c r="G7816" s="595">
        <f t="shared" si="737"/>
        <v>6</v>
      </c>
      <c r="H7816" s="590">
        <f>CHOOSE('Output Sheet'!$B$4,'8760 Data'!J7816,'8760 Data'!K7816,'8760 Data'!L7816,'8760 Data'!M7816,'8760 Data'!N7816,'8760 Data'!O7816,'8760 Data'!P7816,'8760 Data'!Q7816,'8760 Data'!R7816,'8760 Data'!S7816,'8760 Data'!T7816,'8760 Data'!U7816)</f>
        <v>0</v>
      </c>
      <c r="I7816" s="591" t="e">
        <f>H7816/'Output Sheet'!$B$8</f>
        <v>#DIV/0!</v>
      </c>
      <c r="J7816" s="596"/>
      <c r="K7816" s="560"/>
      <c r="L7816" s="560"/>
      <c r="M7816" s="560"/>
      <c r="N7816" s="560"/>
      <c r="O7816" s="560"/>
      <c r="P7816" s="560"/>
      <c r="Q7816" s="560"/>
      <c r="R7816" s="560"/>
      <c r="S7816" s="560"/>
      <c r="T7816" s="560"/>
      <c r="U7816" s="560"/>
    </row>
    <row r="7817" spans="1:21">
      <c r="A7817" s="593">
        <f t="shared" si="732"/>
        <v>41600</v>
      </c>
      <c r="B7817" s="594">
        <v>41600.667118865742</v>
      </c>
      <c r="C7817" s="560">
        <f t="shared" si="733"/>
        <v>2013</v>
      </c>
      <c r="D7817" s="560">
        <f t="shared" si="734"/>
        <v>11</v>
      </c>
      <c r="E7817" s="560">
        <f t="shared" si="735"/>
        <v>22</v>
      </c>
      <c r="F7817" s="560">
        <f t="shared" si="736"/>
        <v>16</v>
      </c>
      <c r="G7817" s="595">
        <f t="shared" si="737"/>
        <v>6</v>
      </c>
      <c r="H7817" s="590">
        <f>CHOOSE('Output Sheet'!$B$4,'8760 Data'!J7817,'8760 Data'!K7817,'8760 Data'!L7817,'8760 Data'!M7817,'8760 Data'!N7817,'8760 Data'!O7817,'8760 Data'!P7817,'8760 Data'!Q7817,'8760 Data'!R7817,'8760 Data'!S7817,'8760 Data'!T7817,'8760 Data'!U7817)</f>
        <v>0</v>
      </c>
      <c r="I7817" s="591" t="e">
        <f>H7817/'Output Sheet'!$B$8</f>
        <v>#DIV/0!</v>
      </c>
      <c r="J7817" s="596"/>
      <c r="K7817" s="560"/>
      <c r="L7817" s="560"/>
      <c r="M7817" s="560"/>
      <c r="N7817" s="560"/>
      <c r="O7817" s="560"/>
      <c r="P7817" s="560"/>
      <c r="Q7817" s="560"/>
      <c r="R7817" s="560"/>
      <c r="S7817" s="560"/>
      <c r="T7817" s="560"/>
      <c r="U7817" s="560"/>
    </row>
    <row r="7818" spans="1:21">
      <c r="A7818" s="593">
        <f t="shared" si="732"/>
        <v>41600</v>
      </c>
      <c r="B7818" s="594">
        <v>41600.708785590279</v>
      </c>
      <c r="C7818" s="560">
        <f t="shared" si="733"/>
        <v>2013</v>
      </c>
      <c r="D7818" s="560">
        <f t="shared" si="734"/>
        <v>11</v>
      </c>
      <c r="E7818" s="560">
        <f t="shared" si="735"/>
        <v>22</v>
      </c>
      <c r="F7818" s="560">
        <f t="shared" si="736"/>
        <v>17</v>
      </c>
      <c r="G7818" s="595">
        <f t="shared" si="737"/>
        <v>6</v>
      </c>
      <c r="H7818" s="590">
        <f>CHOOSE('Output Sheet'!$B$4,'8760 Data'!J7818,'8760 Data'!K7818,'8760 Data'!L7818,'8760 Data'!M7818,'8760 Data'!N7818,'8760 Data'!O7818,'8760 Data'!P7818,'8760 Data'!Q7818,'8760 Data'!R7818,'8760 Data'!S7818,'8760 Data'!T7818,'8760 Data'!U7818)</f>
        <v>0</v>
      </c>
      <c r="I7818" s="591" t="e">
        <f>H7818/'Output Sheet'!$B$8</f>
        <v>#DIV/0!</v>
      </c>
      <c r="J7818" s="596"/>
      <c r="K7818" s="560"/>
      <c r="L7818" s="560"/>
      <c r="M7818" s="560"/>
      <c r="N7818" s="560"/>
      <c r="O7818" s="560"/>
      <c r="P7818" s="560"/>
      <c r="Q7818" s="560"/>
      <c r="R7818" s="560"/>
      <c r="S7818" s="560"/>
      <c r="T7818" s="560"/>
      <c r="U7818" s="560"/>
    </row>
    <row r="7819" spans="1:21">
      <c r="A7819" s="593">
        <f t="shared" si="732"/>
        <v>41600</v>
      </c>
      <c r="B7819" s="594">
        <v>41600.750452314816</v>
      </c>
      <c r="C7819" s="560">
        <f t="shared" si="733"/>
        <v>2013</v>
      </c>
      <c r="D7819" s="560">
        <f t="shared" si="734"/>
        <v>11</v>
      </c>
      <c r="E7819" s="560">
        <f t="shared" si="735"/>
        <v>22</v>
      </c>
      <c r="F7819" s="560">
        <f t="shared" si="736"/>
        <v>18</v>
      </c>
      <c r="G7819" s="595">
        <f t="shared" si="737"/>
        <v>6</v>
      </c>
      <c r="H7819" s="590">
        <f>CHOOSE('Output Sheet'!$B$4,'8760 Data'!J7819,'8760 Data'!K7819,'8760 Data'!L7819,'8760 Data'!M7819,'8760 Data'!N7819,'8760 Data'!O7819,'8760 Data'!P7819,'8760 Data'!Q7819,'8760 Data'!R7819,'8760 Data'!S7819,'8760 Data'!T7819,'8760 Data'!U7819)</f>
        <v>0</v>
      </c>
      <c r="I7819" s="591" t="e">
        <f>H7819/'Output Sheet'!$B$8</f>
        <v>#DIV/0!</v>
      </c>
      <c r="J7819" s="596"/>
      <c r="K7819" s="560"/>
      <c r="L7819" s="560"/>
      <c r="M7819" s="560"/>
      <c r="N7819" s="560"/>
      <c r="O7819" s="560"/>
      <c r="P7819" s="560"/>
      <c r="Q7819" s="560"/>
      <c r="R7819" s="560"/>
      <c r="S7819" s="560"/>
      <c r="T7819" s="560"/>
      <c r="U7819" s="560"/>
    </row>
    <row r="7820" spans="1:21">
      <c r="A7820" s="593">
        <f t="shared" si="732"/>
        <v>41600</v>
      </c>
      <c r="B7820" s="594">
        <v>41600.792119039354</v>
      </c>
      <c r="C7820" s="560">
        <f t="shared" si="733"/>
        <v>2013</v>
      </c>
      <c r="D7820" s="560">
        <f t="shared" si="734"/>
        <v>11</v>
      </c>
      <c r="E7820" s="560">
        <f t="shared" si="735"/>
        <v>22</v>
      </c>
      <c r="F7820" s="560">
        <f t="shared" si="736"/>
        <v>19</v>
      </c>
      <c r="G7820" s="595">
        <f t="shared" si="737"/>
        <v>6</v>
      </c>
      <c r="H7820" s="590">
        <f>CHOOSE('Output Sheet'!$B$4,'8760 Data'!J7820,'8760 Data'!K7820,'8760 Data'!L7820,'8760 Data'!M7820,'8760 Data'!N7820,'8760 Data'!O7820,'8760 Data'!P7820,'8760 Data'!Q7820,'8760 Data'!R7820,'8760 Data'!S7820,'8760 Data'!T7820,'8760 Data'!U7820)</f>
        <v>0</v>
      </c>
      <c r="I7820" s="591" t="e">
        <f>H7820/'Output Sheet'!$B$8</f>
        <v>#DIV/0!</v>
      </c>
      <c r="J7820" s="596"/>
      <c r="K7820" s="560"/>
      <c r="L7820" s="560"/>
      <c r="M7820" s="560"/>
      <c r="N7820" s="560"/>
      <c r="O7820" s="560"/>
      <c r="P7820" s="560"/>
      <c r="Q7820" s="560"/>
      <c r="R7820" s="560"/>
      <c r="S7820" s="560"/>
      <c r="T7820" s="560"/>
      <c r="U7820" s="560"/>
    </row>
    <row r="7821" spans="1:21">
      <c r="A7821" s="593">
        <f t="shared" si="732"/>
        <v>41600</v>
      </c>
      <c r="B7821" s="594">
        <v>41600.833785763891</v>
      </c>
      <c r="C7821" s="560">
        <f t="shared" si="733"/>
        <v>2013</v>
      </c>
      <c r="D7821" s="560">
        <f t="shared" si="734"/>
        <v>11</v>
      </c>
      <c r="E7821" s="560">
        <f t="shared" si="735"/>
        <v>22</v>
      </c>
      <c r="F7821" s="560">
        <f t="shared" si="736"/>
        <v>20</v>
      </c>
      <c r="G7821" s="595">
        <f t="shared" si="737"/>
        <v>6</v>
      </c>
      <c r="H7821" s="590">
        <f>CHOOSE('Output Sheet'!$B$4,'8760 Data'!J7821,'8760 Data'!K7821,'8760 Data'!L7821,'8760 Data'!M7821,'8760 Data'!N7821,'8760 Data'!O7821,'8760 Data'!P7821,'8760 Data'!Q7821,'8760 Data'!R7821,'8760 Data'!S7821,'8760 Data'!T7821,'8760 Data'!U7821)</f>
        <v>0</v>
      </c>
      <c r="I7821" s="591" t="e">
        <f>H7821/'Output Sheet'!$B$8</f>
        <v>#DIV/0!</v>
      </c>
      <c r="J7821" s="596"/>
      <c r="K7821" s="560"/>
      <c r="L7821" s="560"/>
      <c r="M7821" s="560"/>
      <c r="N7821" s="560"/>
      <c r="O7821" s="560"/>
      <c r="P7821" s="560"/>
      <c r="Q7821" s="560"/>
      <c r="R7821" s="560"/>
      <c r="S7821" s="560"/>
      <c r="T7821" s="560"/>
      <c r="U7821" s="560"/>
    </row>
    <row r="7822" spans="1:21">
      <c r="A7822" s="593">
        <f t="shared" si="732"/>
        <v>41600</v>
      </c>
      <c r="B7822" s="594">
        <v>41600.875452488428</v>
      </c>
      <c r="C7822" s="560">
        <f t="shared" si="733"/>
        <v>2013</v>
      </c>
      <c r="D7822" s="560">
        <f t="shared" si="734"/>
        <v>11</v>
      </c>
      <c r="E7822" s="560">
        <f t="shared" si="735"/>
        <v>22</v>
      </c>
      <c r="F7822" s="560">
        <f t="shared" si="736"/>
        <v>21</v>
      </c>
      <c r="G7822" s="595">
        <f t="shared" si="737"/>
        <v>6</v>
      </c>
      <c r="H7822" s="590">
        <f>CHOOSE('Output Sheet'!$B$4,'8760 Data'!J7822,'8760 Data'!K7822,'8760 Data'!L7822,'8760 Data'!M7822,'8760 Data'!N7822,'8760 Data'!O7822,'8760 Data'!P7822,'8760 Data'!Q7822,'8760 Data'!R7822,'8760 Data'!S7822,'8760 Data'!T7822,'8760 Data'!U7822)</f>
        <v>0</v>
      </c>
      <c r="I7822" s="591" t="e">
        <f>H7822/'Output Sheet'!$B$8</f>
        <v>#DIV/0!</v>
      </c>
      <c r="J7822" s="596"/>
      <c r="K7822" s="560"/>
      <c r="L7822" s="560"/>
      <c r="M7822" s="560"/>
      <c r="N7822" s="560"/>
      <c r="O7822" s="560"/>
      <c r="P7822" s="560"/>
      <c r="Q7822" s="560"/>
      <c r="R7822" s="560"/>
      <c r="S7822" s="560"/>
      <c r="T7822" s="560"/>
      <c r="U7822" s="560"/>
    </row>
    <row r="7823" spans="1:21">
      <c r="A7823" s="593">
        <f t="shared" si="732"/>
        <v>41600</v>
      </c>
      <c r="B7823" s="594">
        <v>41600.917119212965</v>
      </c>
      <c r="C7823" s="560">
        <f t="shared" si="733"/>
        <v>2013</v>
      </c>
      <c r="D7823" s="560">
        <f t="shared" si="734"/>
        <v>11</v>
      </c>
      <c r="E7823" s="560">
        <f t="shared" si="735"/>
        <v>22</v>
      </c>
      <c r="F7823" s="560">
        <f t="shared" si="736"/>
        <v>22</v>
      </c>
      <c r="G7823" s="595">
        <f t="shared" si="737"/>
        <v>6</v>
      </c>
      <c r="H7823" s="590">
        <f>CHOOSE('Output Sheet'!$B$4,'8760 Data'!J7823,'8760 Data'!K7823,'8760 Data'!L7823,'8760 Data'!M7823,'8760 Data'!N7823,'8760 Data'!O7823,'8760 Data'!P7823,'8760 Data'!Q7823,'8760 Data'!R7823,'8760 Data'!S7823,'8760 Data'!T7823,'8760 Data'!U7823)</f>
        <v>0</v>
      </c>
      <c r="I7823" s="591" t="e">
        <f>H7823/'Output Sheet'!$B$8</f>
        <v>#DIV/0!</v>
      </c>
      <c r="J7823" s="596"/>
      <c r="K7823" s="560"/>
      <c r="L7823" s="560"/>
      <c r="M7823" s="560"/>
      <c r="N7823" s="560"/>
      <c r="O7823" s="560"/>
      <c r="P7823" s="560"/>
      <c r="Q7823" s="560"/>
      <c r="R7823" s="560"/>
      <c r="S7823" s="560"/>
      <c r="T7823" s="560"/>
      <c r="U7823" s="560"/>
    </row>
    <row r="7824" spans="1:21">
      <c r="A7824" s="593">
        <f t="shared" si="732"/>
        <v>41600</v>
      </c>
      <c r="B7824" s="594">
        <v>41600.958785937502</v>
      </c>
      <c r="C7824" s="560">
        <f t="shared" si="733"/>
        <v>2013</v>
      </c>
      <c r="D7824" s="560">
        <f t="shared" si="734"/>
        <v>11</v>
      </c>
      <c r="E7824" s="560">
        <f t="shared" si="735"/>
        <v>22</v>
      </c>
      <c r="F7824" s="560">
        <f t="shared" si="736"/>
        <v>23</v>
      </c>
      <c r="G7824" s="595">
        <f t="shared" si="737"/>
        <v>6</v>
      </c>
      <c r="H7824" s="590">
        <f>CHOOSE('Output Sheet'!$B$4,'8760 Data'!J7824,'8760 Data'!K7824,'8760 Data'!L7824,'8760 Data'!M7824,'8760 Data'!N7824,'8760 Data'!O7824,'8760 Data'!P7824,'8760 Data'!Q7824,'8760 Data'!R7824,'8760 Data'!S7824,'8760 Data'!T7824,'8760 Data'!U7824)</f>
        <v>0</v>
      </c>
      <c r="I7824" s="591" t="e">
        <f>H7824/'Output Sheet'!$B$8</f>
        <v>#DIV/0!</v>
      </c>
      <c r="J7824" s="596"/>
      <c r="K7824" s="560"/>
      <c r="L7824" s="560"/>
      <c r="M7824" s="560"/>
      <c r="N7824" s="560"/>
      <c r="O7824" s="560"/>
      <c r="P7824" s="560"/>
      <c r="Q7824" s="560"/>
      <c r="R7824" s="560"/>
      <c r="S7824" s="560"/>
      <c r="T7824" s="560"/>
      <c r="U7824" s="560"/>
    </row>
    <row r="7825" spans="1:21">
      <c r="A7825" s="593">
        <f t="shared" si="732"/>
        <v>41601</v>
      </c>
      <c r="B7825" s="594">
        <v>41601.00045266204</v>
      </c>
      <c r="C7825" s="560">
        <f t="shared" si="733"/>
        <v>2013</v>
      </c>
      <c r="D7825" s="560">
        <f t="shared" si="734"/>
        <v>11</v>
      </c>
      <c r="E7825" s="560">
        <f t="shared" si="735"/>
        <v>23</v>
      </c>
      <c r="F7825" s="560">
        <f t="shared" si="736"/>
        <v>24</v>
      </c>
      <c r="G7825" s="595">
        <f t="shared" si="737"/>
        <v>7</v>
      </c>
      <c r="H7825" s="590">
        <f>CHOOSE('Output Sheet'!$B$4,'8760 Data'!J7825,'8760 Data'!K7825,'8760 Data'!L7825,'8760 Data'!M7825,'8760 Data'!N7825,'8760 Data'!O7825,'8760 Data'!P7825,'8760 Data'!Q7825,'8760 Data'!R7825,'8760 Data'!S7825,'8760 Data'!T7825,'8760 Data'!U7825)</f>
        <v>0</v>
      </c>
      <c r="I7825" s="591" t="e">
        <f>H7825/'Output Sheet'!$B$8</f>
        <v>#DIV/0!</v>
      </c>
      <c r="J7825" s="596"/>
      <c r="K7825" s="560"/>
      <c r="L7825" s="560"/>
      <c r="M7825" s="560"/>
      <c r="N7825" s="560"/>
      <c r="O7825" s="560"/>
      <c r="P7825" s="560"/>
      <c r="Q7825" s="560"/>
      <c r="R7825" s="560"/>
      <c r="S7825" s="560"/>
      <c r="T7825" s="560"/>
      <c r="U7825" s="560"/>
    </row>
    <row r="7826" spans="1:21">
      <c r="A7826" s="593">
        <f t="shared" si="732"/>
        <v>41601</v>
      </c>
      <c r="B7826" s="594">
        <v>41601.042119386577</v>
      </c>
      <c r="C7826" s="560">
        <f t="shared" si="733"/>
        <v>2013</v>
      </c>
      <c r="D7826" s="560">
        <f t="shared" si="734"/>
        <v>11</v>
      </c>
      <c r="E7826" s="560">
        <f t="shared" si="735"/>
        <v>23</v>
      </c>
      <c r="F7826" s="560">
        <f t="shared" si="736"/>
        <v>1</v>
      </c>
      <c r="G7826" s="595">
        <f t="shared" si="737"/>
        <v>7</v>
      </c>
      <c r="H7826" s="590">
        <f>CHOOSE('Output Sheet'!$B$4,'8760 Data'!J7826,'8760 Data'!K7826,'8760 Data'!L7826,'8760 Data'!M7826,'8760 Data'!N7826,'8760 Data'!O7826,'8760 Data'!P7826,'8760 Data'!Q7826,'8760 Data'!R7826,'8760 Data'!S7826,'8760 Data'!T7826,'8760 Data'!U7826)</f>
        <v>0</v>
      </c>
      <c r="I7826" s="591" t="e">
        <f>H7826/'Output Sheet'!$B$8</f>
        <v>#DIV/0!</v>
      </c>
      <c r="J7826" s="596"/>
      <c r="K7826" s="560"/>
      <c r="L7826" s="560"/>
      <c r="M7826" s="560"/>
      <c r="N7826" s="560"/>
      <c r="O7826" s="560"/>
      <c r="P7826" s="560"/>
      <c r="Q7826" s="560"/>
      <c r="R7826" s="560"/>
      <c r="S7826" s="560"/>
      <c r="T7826" s="560"/>
      <c r="U7826" s="560"/>
    </row>
    <row r="7827" spans="1:21">
      <c r="A7827" s="593">
        <f t="shared" si="732"/>
        <v>41601</v>
      </c>
      <c r="B7827" s="594">
        <v>41601.083786111114</v>
      </c>
      <c r="C7827" s="560">
        <f t="shared" si="733"/>
        <v>2013</v>
      </c>
      <c r="D7827" s="560">
        <f t="shared" si="734"/>
        <v>11</v>
      </c>
      <c r="E7827" s="560">
        <f t="shared" si="735"/>
        <v>23</v>
      </c>
      <c r="F7827" s="560">
        <f t="shared" si="736"/>
        <v>2</v>
      </c>
      <c r="G7827" s="595">
        <f t="shared" si="737"/>
        <v>7</v>
      </c>
      <c r="H7827" s="590">
        <f>CHOOSE('Output Sheet'!$B$4,'8760 Data'!J7827,'8760 Data'!K7827,'8760 Data'!L7827,'8760 Data'!M7827,'8760 Data'!N7827,'8760 Data'!O7827,'8760 Data'!P7827,'8760 Data'!Q7827,'8760 Data'!R7827,'8760 Data'!S7827,'8760 Data'!T7827,'8760 Data'!U7827)</f>
        <v>0</v>
      </c>
      <c r="I7827" s="591" t="e">
        <f>H7827/'Output Sheet'!$B$8</f>
        <v>#DIV/0!</v>
      </c>
      <c r="J7827" s="596"/>
      <c r="K7827" s="560"/>
      <c r="L7827" s="560"/>
      <c r="M7827" s="560"/>
      <c r="N7827" s="560"/>
      <c r="O7827" s="560"/>
      <c r="P7827" s="560"/>
      <c r="Q7827" s="560"/>
      <c r="R7827" s="560"/>
      <c r="S7827" s="560"/>
      <c r="T7827" s="560"/>
      <c r="U7827" s="560"/>
    </row>
    <row r="7828" spans="1:21">
      <c r="A7828" s="593">
        <f t="shared" si="732"/>
        <v>41601</v>
      </c>
      <c r="B7828" s="594">
        <v>41601.125452835651</v>
      </c>
      <c r="C7828" s="560">
        <f t="shared" si="733"/>
        <v>2013</v>
      </c>
      <c r="D7828" s="560">
        <f t="shared" si="734"/>
        <v>11</v>
      </c>
      <c r="E7828" s="560">
        <f t="shared" si="735"/>
        <v>23</v>
      </c>
      <c r="F7828" s="560">
        <f t="shared" si="736"/>
        <v>3</v>
      </c>
      <c r="G7828" s="595">
        <f t="shared" si="737"/>
        <v>7</v>
      </c>
      <c r="H7828" s="590">
        <f>CHOOSE('Output Sheet'!$B$4,'8760 Data'!J7828,'8760 Data'!K7828,'8760 Data'!L7828,'8760 Data'!M7828,'8760 Data'!N7828,'8760 Data'!O7828,'8760 Data'!P7828,'8760 Data'!Q7828,'8760 Data'!R7828,'8760 Data'!S7828,'8760 Data'!T7828,'8760 Data'!U7828)</f>
        <v>0</v>
      </c>
      <c r="I7828" s="591" t="e">
        <f>H7828/'Output Sheet'!$B$8</f>
        <v>#DIV/0!</v>
      </c>
      <c r="J7828" s="596"/>
      <c r="K7828" s="560"/>
      <c r="L7828" s="560"/>
      <c r="M7828" s="560"/>
      <c r="N7828" s="560"/>
      <c r="O7828" s="560"/>
      <c r="P7828" s="560"/>
      <c r="Q7828" s="560"/>
      <c r="R7828" s="560"/>
      <c r="S7828" s="560"/>
      <c r="T7828" s="560"/>
      <c r="U7828" s="560"/>
    </row>
    <row r="7829" spans="1:21">
      <c r="A7829" s="593">
        <f t="shared" si="732"/>
        <v>41601</v>
      </c>
      <c r="B7829" s="594">
        <v>41601.167119560188</v>
      </c>
      <c r="C7829" s="560">
        <f t="shared" si="733"/>
        <v>2013</v>
      </c>
      <c r="D7829" s="560">
        <f t="shared" si="734"/>
        <v>11</v>
      </c>
      <c r="E7829" s="560">
        <f t="shared" si="735"/>
        <v>23</v>
      </c>
      <c r="F7829" s="560">
        <f t="shared" si="736"/>
        <v>4</v>
      </c>
      <c r="G7829" s="595">
        <f t="shared" si="737"/>
        <v>7</v>
      </c>
      <c r="H7829" s="590">
        <f>CHOOSE('Output Sheet'!$B$4,'8760 Data'!J7829,'8760 Data'!K7829,'8760 Data'!L7829,'8760 Data'!M7829,'8760 Data'!N7829,'8760 Data'!O7829,'8760 Data'!P7829,'8760 Data'!Q7829,'8760 Data'!R7829,'8760 Data'!S7829,'8760 Data'!T7829,'8760 Data'!U7829)</f>
        <v>0</v>
      </c>
      <c r="I7829" s="591" t="e">
        <f>H7829/'Output Sheet'!$B$8</f>
        <v>#DIV/0!</v>
      </c>
      <c r="J7829" s="596"/>
      <c r="K7829" s="560"/>
      <c r="L7829" s="560"/>
      <c r="M7829" s="560"/>
      <c r="N7829" s="560"/>
      <c r="O7829" s="560"/>
      <c r="P7829" s="560"/>
      <c r="Q7829" s="560"/>
      <c r="R7829" s="560"/>
      <c r="S7829" s="560"/>
      <c r="T7829" s="560"/>
      <c r="U7829" s="560"/>
    </row>
    <row r="7830" spans="1:21">
      <c r="A7830" s="593">
        <f t="shared" si="732"/>
        <v>41601</v>
      </c>
      <c r="B7830" s="594">
        <v>41601.208786284726</v>
      </c>
      <c r="C7830" s="560">
        <f t="shared" si="733"/>
        <v>2013</v>
      </c>
      <c r="D7830" s="560">
        <f t="shared" si="734"/>
        <v>11</v>
      </c>
      <c r="E7830" s="560">
        <f t="shared" si="735"/>
        <v>23</v>
      </c>
      <c r="F7830" s="560">
        <f t="shared" si="736"/>
        <v>5</v>
      </c>
      <c r="G7830" s="595">
        <f t="shared" si="737"/>
        <v>7</v>
      </c>
      <c r="H7830" s="590">
        <f>CHOOSE('Output Sheet'!$B$4,'8760 Data'!J7830,'8760 Data'!K7830,'8760 Data'!L7830,'8760 Data'!M7830,'8760 Data'!N7830,'8760 Data'!O7830,'8760 Data'!P7830,'8760 Data'!Q7830,'8760 Data'!R7830,'8760 Data'!S7830,'8760 Data'!T7830,'8760 Data'!U7830)</f>
        <v>0</v>
      </c>
      <c r="I7830" s="591" t="e">
        <f>H7830/'Output Sheet'!$B$8</f>
        <v>#DIV/0!</v>
      </c>
      <c r="J7830" s="596"/>
      <c r="K7830" s="560"/>
      <c r="L7830" s="560"/>
      <c r="M7830" s="560"/>
      <c r="N7830" s="560"/>
      <c r="O7830" s="560"/>
      <c r="P7830" s="560"/>
      <c r="Q7830" s="560"/>
      <c r="R7830" s="560"/>
      <c r="S7830" s="560"/>
      <c r="T7830" s="560"/>
      <c r="U7830" s="560"/>
    </row>
    <row r="7831" spans="1:21">
      <c r="A7831" s="593">
        <f t="shared" si="732"/>
        <v>41601</v>
      </c>
      <c r="B7831" s="594">
        <v>41601.250453009256</v>
      </c>
      <c r="C7831" s="560">
        <f t="shared" si="733"/>
        <v>2013</v>
      </c>
      <c r="D7831" s="560">
        <f t="shared" si="734"/>
        <v>11</v>
      </c>
      <c r="E7831" s="560">
        <f t="shared" si="735"/>
        <v>23</v>
      </c>
      <c r="F7831" s="560">
        <f t="shared" si="736"/>
        <v>6</v>
      </c>
      <c r="G7831" s="595">
        <f t="shared" si="737"/>
        <v>7</v>
      </c>
      <c r="H7831" s="590">
        <f>CHOOSE('Output Sheet'!$B$4,'8760 Data'!J7831,'8760 Data'!K7831,'8760 Data'!L7831,'8760 Data'!M7831,'8760 Data'!N7831,'8760 Data'!O7831,'8760 Data'!P7831,'8760 Data'!Q7831,'8760 Data'!R7831,'8760 Data'!S7831,'8760 Data'!T7831,'8760 Data'!U7831)</f>
        <v>0</v>
      </c>
      <c r="I7831" s="591" t="e">
        <f>H7831/'Output Sheet'!$B$8</f>
        <v>#DIV/0!</v>
      </c>
      <c r="J7831" s="596"/>
      <c r="K7831" s="560"/>
      <c r="L7831" s="560"/>
      <c r="M7831" s="560"/>
      <c r="N7831" s="560"/>
      <c r="O7831" s="560"/>
      <c r="P7831" s="560"/>
      <c r="Q7831" s="560"/>
      <c r="R7831" s="560"/>
      <c r="S7831" s="560"/>
      <c r="T7831" s="560"/>
      <c r="U7831" s="560"/>
    </row>
    <row r="7832" spans="1:21">
      <c r="A7832" s="593">
        <f t="shared" si="732"/>
        <v>41601</v>
      </c>
      <c r="B7832" s="594">
        <v>41601.292119733793</v>
      </c>
      <c r="C7832" s="560">
        <f t="shared" si="733"/>
        <v>2013</v>
      </c>
      <c r="D7832" s="560">
        <f t="shared" si="734"/>
        <v>11</v>
      </c>
      <c r="E7832" s="560">
        <f t="shared" si="735"/>
        <v>23</v>
      </c>
      <c r="F7832" s="560">
        <f t="shared" si="736"/>
        <v>7</v>
      </c>
      <c r="G7832" s="595">
        <f t="shared" si="737"/>
        <v>7</v>
      </c>
      <c r="H7832" s="590">
        <f>CHOOSE('Output Sheet'!$B$4,'8760 Data'!J7832,'8760 Data'!K7832,'8760 Data'!L7832,'8760 Data'!M7832,'8760 Data'!N7832,'8760 Data'!O7832,'8760 Data'!P7832,'8760 Data'!Q7832,'8760 Data'!R7832,'8760 Data'!S7832,'8760 Data'!T7832,'8760 Data'!U7832)</f>
        <v>0</v>
      </c>
      <c r="I7832" s="591" t="e">
        <f>H7832/'Output Sheet'!$B$8</f>
        <v>#DIV/0!</v>
      </c>
      <c r="J7832" s="596"/>
      <c r="K7832" s="560"/>
      <c r="L7832" s="560"/>
      <c r="M7832" s="560"/>
      <c r="N7832" s="560"/>
      <c r="O7832" s="560"/>
      <c r="P7832" s="560"/>
      <c r="Q7832" s="560"/>
      <c r="R7832" s="560"/>
      <c r="S7832" s="560"/>
      <c r="T7832" s="560"/>
      <c r="U7832" s="560"/>
    </row>
    <row r="7833" spans="1:21">
      <c r="A7833" s="593">
        <f t="shared" si="732"/>
        <v>41601</v>
      </c>
      <c r="B7833" s="594">
        <v>41601.33378645833</v>
      </c>
      <c r="C7833" s="560">
        <f t="shared" si="733"/>
        <v>2013</v>
      </c>
      <c r="D7833" s="560">
        <f t="shared" si="734"/>
        <v>11</v>
      </c>
      <c r="E7833" s="560">
        <f t="shared" si="735"/>
        <v>23</v>
      </c>
      <c r="F7833" s="560">
        <f t="shared" si="736"/>
        <v>8</v>
      </c>
      <c r="G7833" s="595">
        <f t="shared" si="737"/>
        <v>7</v>
      </c>
      <c r="H7833" s="590">
        <f>CHOOSE('Output Sheet'!$B$4,'8760 Data'!J7833,'8760 Data'!K7833,'8760 Data'!L7833,'8760 Data'!M7833,'8760 Data'!N7833,'8760 Data'!O7833,'8760 Data'!P7833,'8760 Data'!Q7833,'8760 Data'!R7833,'8760 Data'!S7833,'8760 Data'!T7833,'8760 Data'!U7833)</f>
        <v>0</v>
      </c>
      <c r="I7833" s="591" t="e">
        <f>H7833/'Output Sheet'!$B$8</f>
        <v>#DIV/0!</v>
      </c>
      <c r="J7833" s="596"/>
      <c r="K7833" s="560"/>
      <c r="L7833" s="560"/>
      <c r="M7833" s="560"/>
      <c r="N7833" s="560"/>
      <c r="O7833" s="560"/>
      <c r="P7833" s="560"/>
      <c r="Q7833" s="560"/>
      <c r="R7833" s="560"/>
      <c r="S7833" s="560"/>
      <c r="T7833" s="560"/>
      <c r="U7833" s="560"/>
    </row>
    <row r="7834" spans="1:21">
      <c r="A7834" s="593">
        <f t="shared" si="732"/>
        <v>41601</v>
      </c>
      <c r="B7834" s="594">
        <v>41601.375453182867</v>
      </c>
      <c r="C7834" s="560">
        <f t="shared" si="733"/>
        <v>2013</v>
      </c>
      <c r="D7834" s="560">
        <f t="shared" si="734"/>
        <v>11</v>
      </c>
      <c r="E7834" s="560">
        <f t="shared" si="735"/>
        <v>23</v>
      </c>
      <c r="F7834" s="560">
        <f t="shared" si="736"/>
        <v>9</v>
      </c>
      <c r="G7834" s="595">
        <f t="shared" si="737"/>
        <v>7</v>
      </c>
      <c r="H7834" s="590">
        <f>CHOOSE('Output Sheet'!$B$4,'8760 Data'!J7834,'8760 Data'!K7834,'8760 Data'!L7834,'8760 Data'!M7834,'8760 Data'!N7834,'8760 Data'!O7834,'8760 Data'!P7834,'8760 Data'!Q7834,'8760 Data'!R7834,'8760 Data'!S7834,'8760 Data'!T7834,'8760 Data'!U7834)</f>
        <v>0</v>
      </c>
      <c r="I7834" s="591" t="e">
        <f>H7834/'Output Sheet'!$B$8</f>
        <v>#DIV/0!</v>
      </c>
      <c r="J7834" s="596"/>
      <c r="K7834" s="560"/>
      <c r="L7834" s="560"/>
      <c r="M7834" s="560"/>
      <c r="N7834" s="560"/>
      <c r="O7834" s="560"/>
      <c r="P7834" s="560"/>
      <c r="Q7834" s="560"/>
      <c r="R7834" s="560"/>
      <c r="S7834" s="560"/>
      <c r="T7834" s="560"/>
      <c r="U7834" s="560"/>
    </row>
    <row r="7835" spans="1:21">
      <c r="A7835" s="593">
        <f t="shared" si="732"/>
        <v>41601</v>
      </c>
      <c r="B7835" s="594">
        <v>41601.417119907404</v>
      </c>
      <c r="C7835" s="560">
        <f t="shared" si="733"/>
        <v>2013</v>
      </c>
      <c r="D7835" s="560">
        <f t="shared" si="734"/>
        <v>11</v>
      </c>
      <c r="E7835" s="560">
        <f t="shared" si="735"/>
        <v>23</v>
      </c>
      <c r="F7835" s="560">
        <f t="shared" si="736"/>
        <v>10</v>
      </c>
      <c r="G7835" s="595">
        <f t="shared" si="737"/>
        <v>7</v>
      </c>
      <c r="H7835" s="590">
        <f>CHOOSE('Output Sheet'!$B$4,'8760 Data'!J7835,'8760 Data'!K7835,'8760 Data'!L7835,'8760 Data'!M7835,'8760 Data'!N7835,'8760 Data'!O7835,'8760 Data'!P7835,'8760 Data'!Q7835,'8760 Data'!R7835,'8760 Data'!S7835,'8760 Data'!T7835,'8760 Data'!U7835)</f>
        <v>0</v>
      </c>
      <c r="I7835" s="591" t="e">
        <f>H7835/'Output Sheet'!$B$8</f>
        <v>#DIV/0!</v>
      </c>
      <c r="J7835" s="596"/>
      <c r="K7835" s="560"/>
      <c r="L7835" s="560"/>
      <c r="M7835" s="560"/>
      <c r="N7835" s="560"/>
      <c r="O7835" s="560"/>
      <c r="P7835" s="560"/>
      <c r="Q7835" s="560"/>
      <c r="R7835" s="560"/>
      <c r="S7835" s="560"/>
      <c r="T7835" s="560"/>
      <c r="U7835" s="560"/>
    </row>
    <row r="7836" spans="1:21">
      <c r="A7836" s="593">
        <f t="shared" si="732"/>
        <v>41601</v>
      </c>
      <c r="B7836" s="594">
        <v>41601.458786631942</v>
      </c>
      <c r="C7836" s="560">
        <f t="shared" si="733"/>
        <v>2013</v>
      </c>
      <c r="D7836" s="560">
        <f t="shared" si="734"/>
        <v>11</v>
      </c>
      <c r="E7836" s="560">
        <f t="shared" si="735"/>
        <v>23</v>
      </c>
      <c r="F7836" s="560">
        <f t="shared" si="736"/>
        <v>11</v>
      </c>
      <c r="G7836" s="595">
        <f t="shared" si="737"/>
        <v>7</v>
      </c>
      <c r="H7836" s="590">
        <f>CHOOSE('Output Sheet'!$B$4,'8760 Data'!J7836,'8760 Data'!K7836,'8760 Data'!L7836,'8760 Data'!M7836,'8760 Data'!N7836,'8760 Data'!O7836,'8760 Data'!P7836,'8760 Data'!Q7836,'8760 Data'!R7836,'8760 Data'!S7836,'8760 Data'!T7836,'8760 Data'!U7836)</f>
        <v>0</v>
      </c>
      <c r="I7836" s="591" t="e">
        <f>H7836/'Output Sheet'!$B$8</f>
        <v>#DIV/0!</v>
      </c>
      <c r="J7836" s="596"/>
      <c r="K7836" s="560"/>
      <c r="L7836" s="560"/>
      <c r="M7836" s="560"/>
      <c r="N7836" s="560"/>
      <c r="O7836" s="560"/>
      <c r="P7836" s="560"/>
      <c r="Q7836" s="560"/>
      <c r="R7836" s="560"/>
      <c r="S7836" s="560"/>
      <c r="T7836" s="560"/>
      <c r="U7836" s="560"/>
    </row>
    <row r="7837" spans="1:21">
      <c r="A7837" s="593">
        <f t="shared" si="732"/>
        <v>41601</v>
      </c>
      <c r="B7837" s="594">
        <v>41601.500453356479</v>
      </c>
      <c r="C7837" s="560">
        <f t="shared" si="733"/>
        <v>2013</v>
      </c>
      <c r="D7837" s="560">
        <f t="shared" si="734"/>
        <v>11</v>
      </c>
      <c r="E7837" s="560">
        <f t="shared" si="735"/>
        <v>23</v>
      </c>
      <c r="F7837" s="560">
        <f t="shared" si="736"/>
        <v>12</v>
      </c>
      <c r="G7837" s="595">
        <f t="shared" si="737"/>
        <v>7</v>
      </c>
      <c r="H7837" s="590">
        <f>CHOOSE('Output Sheet'!$B$4,'8760 Data'!J7837,'8760 Data'!K7837,'8760 Data'!L7837,'8760 Data'!M7837,'8760 Data'!N7837,'8760 Data'!O7837,'8760 Data'!P7837,'8760 Data'!Q7837,'8760 Data'!R7837,'8760 Data'!S7837,'8760 Data'!T7837,'8760 Data'!U7837)</f>
        <v>0</v>
      </c>
      <c r="I7837" s="591" t="e">
        <f>H7837/'Output Sheet'!$B$8</f>
        <v>#DIV/0!</v>
      </c>
      <c r="J7837" s="596"/>
      <c r="K7837" s="560"/>
      <c r="L7837" s="560"/>
      <c r="M7837" s="560"/>
      <c r="N7837" s="560"/>
      <c r="O7837" s="560"/>
      <c r="P7837" s="560"/>
      <c r="Q7837" s="560"/>
      <c r="R7837" s="560"/>
      <c r="S7837" s="560"/>
      <c r="T7837" s="560"/>
      <c r="U7837" s="560"/>
    </row>
    <row r="7838" spans="1:21">
      <c r="A7838" s="593">
        <f t="shared" si="732"/>
        <v>41601</v>
      </c>
      <c r="B7838" s="594">
        <v>41601.542120081016</v>
      </c>
      <c r="C7838" s="560">
        <f t="shared" si="733"/>
        <v>2013</v>
      </c>
      <c r="D7838" s="560">
        <f t="shared" si="734"/>
        <v>11</v>
      </c>
      <c r="E7838" s="560">
        <f t="shared" si="735"/>
        <v>23</v>
      </c>
      <c r="F7838" s="560">
        <f t="shared" si="736"/>
        <v>13</v>
      </c>
      <c r="G7838" s="595">
        <f t="shared" si="737"/>
        <v>7</v>
      </c>
      <c r="H7838" s="590">
        <f>CHOOSE('Output Sheet'!$B$4,'8760 Data'!J7838,'8760 Data'!K7838,'8760 Data'!L7838,'8760 Data'!M7838,'8760 Data'!N7838,'8760 Data'!O7838,'8760 Data'!P7838,'8760 Data'!Q7838,'8760 Data'!R7838,'8760 Data'!S7838,'8760 Data'!T7838,'8760 Data'!U7838)</f>
        <v>0</v>
      </c>
      <c r="I7838" s="591" t="e">
        <f>H7838/'Output Sheet'!$B$8</f>
        <v>#DIV/0!</v>
      </c>
      <c r="J7838" s="596"/>
      <c r="K7838" s="560"/>
      <c r="L7838" s="560"/>
      <c r="M7838" s="560"/>
      <c r="N7838" s="560"/>
      <c r="O7838" s="560"/>
      <c r="P7838" s="560"/>
      <c r="Q7838" s="560"/>
      <c r="R7838" s="560"/>
      <c r="S7838" s="560"/>
      <c r="T7838" s="560"/>
      <c r="U7838" s="560"/>
    </row>
    <row r="7839" spans="1:21">
      <c r="A7839" s="593">
        <f t="shared" si="732"/>
        <v>41601</v>
      </c>
      <c r="B7839" s="594">
        <v>41601.583786805553</v>
      </c>
      <c r="C7839" s="560">
        <f t="shared" si="733"/>
        <v>2013</v>
      </c>
      <c r="D7839" s="560">
        <f t="shared" si="734"/>
        <v>11</v>
      </c>
      <c r="E7839" s="560">
        <f t="shared" si="735"/>
        <v>23</v>
      </c>
      <c r="F7839" s="560">
        <f t="shared" si="736"/>
        <v>14</v>
      </c>
      <c r="G7839" s="595">
        <f t="shared" si="737"/>
        <v>7</v>
      </c>
      <c r="H7839" s="590">
        <f>CHOOSE('Output Sheet'!$B$4,'8760 Data'!J7839,'8760 Data'!K7839,'8760 Data'!L7839,'8760 Data'!M7839,'8760 Data'!N7839,'8760 Data'!O7839,'8760 Data'!P7839,'8760 Data'!Q7839,'8760 Data'!R7839,'8760 Data'!S7839,'8760 Data'!T7839,'8760 Data'!U7839)</f>
        <v>0</v>
      </c>
      <c r="I7839" s="591" t="e">
        <f>H7839/'Output Sheet'!$B$8</f>
        <v>#DIV/0!</v>
      </c>
      <c r="J7839" s="596"/>
      <c r="K7839" s="560"/>
      <c r="L7839" s="560"/>
      <c r="M7839" s="560"/>
      <c r="N7839" s="560"/>
      <c r="O7839" s="560"/>
      <c r="P7839" s="560"/>
      <c r="Q7839" s="560"/>
      <c r="R7839" s="560"/>
      <c r="S7839" s="560"/>
      <c r="T7839" s="560"/>
      <c r="U7839" s="560"/>
    </row>
    <row r="7840" spans="1:21">
      <c r="A7840" s="593">
        <f t="shared" si="732"/>
        <v>41601</v>
      </c>
      <c r="B7840" s="594">
        <v>41601.62545353009</v>
      </c>
      <c r="C7840" s="560">
        <f t="shared" si="733"/>
        <v>2013</v>
      </c>
      <c r="D7840" s="560">
        <f t="shared" si="734"/>
        <v>11</v>
      </c>
      <c r="E7840" s="560">
        <f t="shared" si="735"/>
        <v>23</v>
      </c>
      <c r="F7840" s="560">
        <f t="shared" si="736"/>
        <v>15</v>
      </c>
      <c r="G7840" s="595">
        <f t="shared" si="737"/>
        <v>7</v>
      </c>
      <c r="H7840" s="590">
        <f>CHOOSE('Output Sheet'!$B$4,'8760 Data'!J7840,'8760 Data'!K7840,'8760 Data'!L7840,'8760 Data'!M7840,'8760 Data'!N7840,'8760 Data'!O7840,'8760 Data'!P7840,'8760 Data'!Q7840,'8760 Data'!R7840,'8760 Data'!S7840,'8760 Data'!T7840,'8760 Data'!U7840)</f>
        <v>0</v>
      </c>
      <c r="I7840" s="591" t="e">
        <f>H7840/'Output Sheet'!$B$8</f>
        <v>#DIV/0!</v>
      </c>
      <c r="J7840" s="596"/>
      <c r="K7840" s="560"/>
      <c r="L7840" s="560"/>
      <c r="M7840" s="560"/>
      <c r="N7840" s="560"/>
      <c r="O7840" s="560"/>
      <c r="P7840" s="560"/>
      <c r="Q7840" s="560"/>
      <c r="R7840" s="560"/>
      <c r="S7840" s="560"/>
      <c r="T7840" s="560"/>
      <c r="U7840" s="560"/>
    </row>
    <row r="7841" spans="1:21">
      <c r="A7841" s="593">
        <f t="shared" si="732"/>
        <v>41601</v>
      </c>
      <c r="B7841" s="594">
        <v>41601.667120254628</v>
      </c>
      <c r="C7841" s="560">
        <f t="shared" si="733"/>
        <v>2013</v>
      </c>
      <c r="D7841" s="560">
        <f t="shared" si="734"/>
        <v>11</v>
      </c>
      <c r="E7841" s="560">
        <f t="shared" si="735"/>
        <v>23</v>
      </c>
      <c r="F7841" s="560">
        <f t="shared" si="736"/>
        <v>16</v>
      </c>
      <c r="G7841" s="595">
        <f t="shared" si="737"/>
        <v>7</v>
      </c>
      <c r="H7841" s="590">
        <f>CHOOSE('Output Sheet'!$B$4,'8760 Data'!J7841,'8760 Data'!K7841,'8760 Data'!L7841,'8760 Data'!M7841,'8760 Data'!N7841,'8760 Data'!O7841,'8760 Data'!P7841,'8760 Data'!Q7841,'8760 Data'!R7841,'8760 Data'!S7841,'8760 Data'!T7841,'8760 Data'!U7841)</f>
        <v>0</v>
      </c>
      <c r="I7841" s="591" t="e">
        <f>H7841/'Output Sheet'!$B$8</f>
        <v>#DIV/0!</v>
      </c>
      <c r="J7841" s="596"/>
      <c r="K7841" s="560"/>
      <c r="L7841" s="560"/>
      <c r="M7841" s="560"/>
      <c r="N7841" s="560"/>
      <c r="O7841" s="560"/>
      <c r="P7841" s="560"/>
      <c r="Q7841" s="560"/>
      <c r="R7841" s="560"/>
      <c r="S7841" s="560"/>
      <c r="T7841" s="560"/>
      <c r="U7841" s="560"/>
    </row>
    <row r="7842" spans="1:21">
      <c r="A7842" s="593">
        <f t="shared" si="732"/>
        <v>41601</v>
      </c>
      <c r="B7842" s="594">
        <v>41601.708786979165</v>
      </c>
      <c r="C7842" s="560">
        <f t="shared" si="733"/>
        <v>2013</v>
      </c>
      <c r="D7842" s="560">
        <f t="shared" si="734"/>
        <v>11</v>
      </c>
      <c r="E7842" s="560">
        <f t="shared" si="735"/>
        <v>23</v>
      </c>
      <c r="F7842" s="560">
        <f t="shared" si="736"/>
        <v>17</v>
      </c>
      <c r="G7842" s="595">
        <f t="shared" si="737"/>
        <v>7</v>
      </c>
      <c r="H7842" s="590">
        <f>CHOOSE('Output Sheet'!$B$4,'8760 Data'!J7842,'8760 Data'!K7842,'8760 Data'!L7842,'8760 Data'!M7842,'8760 Data'!N7842,'8760 Data'!O7842,'8760 Data'!P7842,'8760 Data'!Q7842,'8760 Data'!R7842,'8760 Data'!S7842,'8760 Data'!T7842,'8760 Data'!U7842)</f>
        <v>0</v>
      </c>
      <c r="I7842" s="591" t="e">
        <f>H7842/'Output Sheet'!$B$8</f>
        <v>#DIV/0!</v>
      </c>
      <c r="J7842" s="596"/>
      <c r="K7842" s="560"/>
      <c r="L7842" s="560"/>
      <c r="M7842" s="560"/>
      <c r="N7842" s="560"/>
      <c r="O7842" s="560"/>
      <c r="P7842" s="560"/>
      <c r="Q7842" s="560"/>
      <c r="R7842" s="560"/>
      <c r="S7842" s="560"/>
      <c r="T7842" s="560"/>
      <c r="U7842" s="560"/>
    </row>
    <row r="7843" spans="1:21">
      <c r="A7843" s="593">
        <f t="shared" si="732"/>
        <v>41601</v>
      </c>
      <c r="B7843" s="594">
        <v>41601.750453703702</v>
      </c>
      <c r="C7843" s="560">
        <f t="shared" si="733"/>
        <v>2013</v>
      </c>
      <c r="D7843" s="560">
        <f t="shared" si="734"/>
        <v>11</v>
      </c>
      <c r="E7843" s="560">
        <f t="shared" si="735"/>
        <v>23</v>
      </c>
      <c r="F7843" s="560">
        <f t="shared" si="736"/>
        <v>18</v>
      </c>
      <c r="G7843" s="595">
        <f t="shared" si="737"/>
        <v>7</v>
      </c>
      <c r="H7843" s="590">
        <f>CHOOSE('Output Sheet'!$B$4,'8760 Data'!J7843,'8760 Data'!K7843,'8760 Data'!L7843,'8760 Data'!M7843,'8760 Data'!N7843,'8760 Data'!O7843,'8760 Data'!P7843,'8760 Data'!Q7843,'8760 Data'!R7843,'8760 Data'!S7843,'8760 Data'!T7843,'8760 Data'!U7843)</f>
        <v>0</v>
      </c>
      <c r="I7843" s="591" t="e">
        <f>H7843/'Output Sheet'!$B$8</f>
        <v>#DIV/0!</v>
      </c>
      <c r="J7843" s="596"/>
      <c r="K7843" s="560"/>
      <c r="L7843" s="560"/>
      <c r="M7843" s="560"/>
      <c r="N7843" s="560"/>
      <c r="O7843" s="560"/>
      <c r="P7843" s="560"/>
      <c r="Q7843" s="560"/>
      <c r="R7843" s="560"/>
      <c r="S7843" s="560"/>
      <c r="T7843" s="560"/>
      <c r="U7843" s="560"/>
    </row>
    <row r="7844" spans="1:21">
      <c r="A7844" s="593">
        <f t="shared" si="732"/>
        <v>41601</v>
      </c>
      <c r="B7844" s="594">
        <v>41601.792120428239</v>
      </c>
      <c r="C7844" s="560">
        <f t="shared" si="733"/>
        <v>2013</v>
      </c>
      <c r="D7844" s="560">
        <f t="shared" si="734"/>
        <v>11</v>
      </c>
      <c r="E7844" s="560">
        <f t="shared" si="735"/>
        <v>23</v>
      </c>
      <c r="F7844" s="560">
        <f t="shared" si="736"/>
        <v>19</v>
      </c>
      <c r="G7844" s="595">
        <f t="shared" si="737"/>
        <v>7</v>
      </c>
      <c r="H7844" s="590">
        <f>CHOOSE('Output Sheet'!$B$4,'8760 Data'!J7844,'8760 Data'!K7844,'8760 Data'!L7844,'8760 Data'!M7844,'8760 Data'!N7844,'8760 Data'!O7844,'8760 Data'!P7844,'8760 Data'!Q7844,'8760 Data'!R7844,'8760 Data'!S7844,'8760 Data'!T7844,'8760 Data'!U7844)</f>
        <v>0</v>
      </c>
      <c r="I7844" s="591" t="e">
        <f>H7844/'Output Sheet'!$B$8</f>
        <v>#DIV/0!</v>
      </c>
      <c r="J7844" s="596"/>
      <c r="K7844" s="560"/>
      <c r="L7844" s="560"/>
      <c r="M7844" s="560"/>
      <c r="N7844" s="560"/>
      <c r="O7844" s="560"/>
      <c r="P7844" s="560"/>
      <c r="Q7844" s="560"/>
      <c r="R7844" s="560"/>
      <c r="S7844" s="560"/>
      <c r="T7844" s="560"/>
      <c r="U7844" s="560"/>
    </row>
    <row r="7845" spans="1:21">
      <c r="A7845" s="593">
        <f t="shared" si="732"/>
        <v>41601</v>
      </c>
      <c r="B7845" s="594">
        <v>41601.833787152776</v>
      </c>
      <c r="C7845" s="560">
        <f t="shared" si="733"/>
        <v>2013</v>
      </c>
      <c r="D7845" s="560">
        <f t="shared" si="734"/>
        <v>11</v>
      </c>
      <c r="E7845" s="560">
        <f t="shared" si="735"/>
        <v>23</v>
      </c>
      <c r="F7845" s="560">
        <f t="shared" si="736"/>
        <v>20</v>
      </c>
      <c r="G7845" s="595">
        <f t="shared" si="737"/>
        <v>7</v>
      </c>
      <c r="H7845" s="590">
        <f>CHOOSE('Output Sheet'!$B$4,'8760 Data'!J7845,'8760 Data'!K7845,'8760 Data'!L7845,'8760 Data'!M7845,'8760 Data'!N7845,'8760 Data'!O7845,'8760 Data'!P7845,'8760 Data'!Q7845,'8760 Data'!R7845,'8760 Data'!S7845,'8760 Data'!T7845,'8760 Data'!U7845)</f>
        <v>0</v>
      </c>
      <c r="I7845" s="591" t="e">
        <f>H7845/'Output Sheet'!$B$8</f>
        <v>#DIV/0!</v>
      </c>
      <c r="J7845" s="596"/>
      <c r="K7845" s="560"/>
      <c r="L7845" s="560"/>
      <c r="M7845" s="560"/>
      <c r="N7845" s="560"/>
      <c r="O7845" s="560"/>
      <c r="P7845" s="560"/>
      <c r="Q7845" s="560"/>
      <c r="R7845" s="560"/>
      <c r="S7845" s="560"/>
      <c r="T7845" s="560"/>
      <c r="U7845" s="560"/>
    </row>
    <row r="7846" spans="1:21">
      <c r="A7846" s="593">
        <f t="shared" si="732"/>
        <v>41601</v>
      </c>
      <c r="B7846" s="594">
        <v>41601.875453877314</v>
      </c>
      <c r="C7846" s="560">
        <f t="shared" si="733"/>
        <v>2013</v>
      </c>
      <c r="D7846" s="560">
        <f t="shared" si="734"/>
        <v>11</v>
      </c>
      <c r="E7846" s="560">
        <f t="shared" si="735"/>
        <v>23</v>
      </c>
      <c r="F7846" s="560">
        <f t="shared" si="736"/>
        <v>21</v>
      </c>
      <c r="G7846" s="595">
        <f t="shared" si="737"/>
        <v>7</v>
      </c>
      <c r="H7846" s="590">
        <f>CHOOSE('Output Sheet'!$B$4,'8760 Data'!J7846,'8760 Data'!K7846,'8760 Data'!L7846,'8760 Data'!M7846,'8760 Data'!N7846,'8760 Data'!O7846,'8760 Data'!P7846,'8760 Data'!Q7846,'8760 Data'!R7846,'8760 Data'!S7846,'8760 Data'!T7846,'8760 Data'!U7846)</f>
        <v>0</v>
      </c>
      <c r="I7846" s="591" t="e">
        <f>H7846/'Output Sheet'!$B$8</f>
        <v>#DIV/0!</v>
      </c>
      <c r="J7846" s="596"/>
      <c r="K7846" s="560"/>
      <c r="L7846" s="560"/>
      <c r="M7846" s="560"/>
      <c r="N7846" s="560"/>
      <c r="O7846" s="560"/>
      <c r="P7846" s="560"/>
      <c r="Q7846" s="560"/>
      <c r="R7846" s="560"/>
      <c r="S7846" s="560"/>
      <c r="T7846" s="560"/>
      <c r="U7846" s="560"/>
    </row>
    <row r="7847" spans="1:21">
      <c r="A7847" s="593">
        <f t="shared" si="732"/>
        <v>41601</v>
      </c>
      <c r="B7847" s="594">
        <v>41601.917120601851</v>
      </c>
      <c r="C7847" s="560">
        <f t="shared" si="733"/>
        <v>2013</v>
      </c>
      <c r="D7847" s="560">
        <f t="shared" si="734"/>
        <v>11</v>
      </c>
      <c r="E7847" s="560">
        <f t="shared" si="735"/>
        <v>23</v>
      </c>
      <c r="F7847" s="560">
        <f t="shared" si="736"/>
        <v>22</v>
      </c>
      <c r="G7847" s="595">
        <f t="shared" si="737"/>
        <v>7</v>
      </c>
      <c r="H7847" s="590">
        <f>CHOOSE('Output Sheet'!$B$4,'8760 Data'!J7847,'8760 Data'!K7847,'8760 Data'!L7847,'8760 Data'!M7847,'8760 Data'!N7847,'8760 Data'!O7847,'8760 Data'!P7847,'8760 Data'!Q7847,'8760 Data'!R7847,'8760 Data'!S7847,'8760 Data'!T7847,'8760 Data'!U7847)</f>
        <v>0</v>
      </c>
      <c r="I7847" s="591" t="e">
        <f>H7847/'Output Sheet'!$B$8</f>
        <v>#DIV/0!</v>
      </c>
      <c r="J7847" s="596"/>
      <c r="K7847" s="560"/>
      <c r="L7847" s="560"/>
      <c r="M7847" s="560"/>
      <c r="N7847" s="560"/>
      <c r="O7847" s="560"/>
      <c r="P7847" s="560"/>
      <c r="Q7847" s="560"/>
      <c r="R7847" s="560"/>
      <c r="S7847" s="560"/>
      <c r="T7847" s="560"/>
      <c r="U7847" s="560"/>
    </row>
    <row r="7848" spans="1:21">
      <c r="A7848" s="593">
        <f t="shared" si="732"/>
        <v>41601</v>
      </c>
      <c r="B7848" s="594">
        <v>41601.958787326388</v>
      </c>
      <c r="C7848" s="560">
        <f t="shared" si="733"/>
        <v>2013</v>
      </c>
      <c r="D7848" s="560">
        <f t="shared" si="734"/>
        <v>11</v>
      </c>
      <c r="E7848" s="560">
        <f t="shared" si="735"/>
        <v>23</v>
      </c>
      <c r="F7848" s="560">
        <f t="shared" si="736"/>
        <v>23</v>
      </c>
      <c r="G7848" s="595">
        <f t="shared" si="737"/>
        <v>7</v>
      </c>
      <c r="H7848" s="590">
        <f>CHOOSE('Output Sheet'!$B$4,'8760 Data'!J7848,'8760 Data'!K7848,'8760 Data'!L7848,'8760 Data'!M7848,'8760 Data'!N7848,'8760 Data'!O7848,'8760 Data'!P7848,'8760 Data'!Q7848,'8760 Data'!R7848,'8760 Data'!S7848,'8760 Data'!T7848,'8760 Data'!U7848)</f>
        <v>0</v>
      </c>
      <c r="I7848" s="591" t="e">
        <f>H7848/'Output Sheet'!$B$8</f>
        <v>#DIV/0!</v>
      </c>
      <c r="J7848" s="596"/>
      <c r="K7848" s="560"/>
      <c r="L7848" s="560"/>
      <c r="M7848" s="560"/>
      <c r="N7848" s="560"/>
      <c r="O7848" s="560"/>
      <c r="P7848" s="560"/>
      <c r="Q7848" s="560"/>
      <c r="R7848" s="560"/>
      <c r="S7848" s="560"/>
      <c r="T7848" s="560"/>
      <c r="U7848" s="560"/>
    </row>
    <row r="7849" spans="1:21">
      <c r="A7849" s="593">
        <f t="shared" si="732"/>
        <v>41602</v>
      </c>
      <c r="B7849" s="594">
        <v>41602.000454050925</v>
      </c>
      <c r="C7849" s="560">
        <f t="shared" si="733"/>
        <v>2013</v>
      </c>
      <c r="D7849" s="560">
        <f t="shared" si="734"/>
        <v>11</v>
      </c>
      <c r="E7849" s="560">
        <f t="shared" si="735"/>
        <v>24</v>
      </c>
      <c r="F7849" s="560">
        <f t="shared" si="736"/>
        <v>24</v>
      </c>
      <c r="G7849" s="595">
        <f t="shared" si="737"/>
        <v>1</v>
      </c>
      <c r="H7849" s="590">
        <f>CHOOSE('Output Sheet'!$B$4,'8760 Data'!J7849,'8760 Data'!K7849,'8760 Data'!L7849,'8760 Data'!M7849,'8760 Data'!N7849,'8760 Data'!O7849,'8760 Data'!P7849,'8760 Data'!Q7849,'8760 Data'!R7849,'8760 Data'!S7849,'8760 Data'!T7849,'8760 Data'!U7849)</f>
        <v>0</v>
      </c>
      <c r="I7849" s="591" t="e">
        <f>H7849/'Output Sheet'!$B$8</f>
        <v>#DIV/0!</v>
      </c>
      <c r="J7849" s="596"/>
      <c r="K7849" s="560"/>
      <c r="L7849" s="560"/>
      <c r="M7849" s="560"/>
      <c r="N7849" s="560"/>
      <c r="O7849" s="560"/>
      <c r="P7849" s="560"/>
      <c r="Q7849" s="560"/>
      <c r="R7849" s="560"/>
      <c r="S7849" s="560"/>
      <c r="T7849" s="560"/>
      <c r="U7849" s="560"/>
    </row>
    <row r="7850" spans="1:21">
      <c r="A7850" s="593">
        <f t="shared" si="732"/>
        <v>41602</v>
      </c>
      <c r="B7850" s="594">
        <v>41602.042120775463</v>
      </c>
      <c r="C7850" s="560">
        <f t="shared" si="733"/>
        <v>2013</v>
      </c>
      <c r="D7850" s="560">
        <f t="shared" si="734"/>
        <v>11</v>
      </c>
      <c r="E7850" s="560">
        <f t="shared" si="735"/>
        <v>24</v>
      </c>
      <c r="F7850" s="560">
        <f t="shared" si="736"/>
        <v>1</v>
      </c>
      <c r="G7850" s="595">
        <f t="shared" si="737"/>
        <v>1</v>
      </c>
      <c r="H7850" s="590">
        <f>CHOOSE('Output Sheet'!$B$4,'8760 Data'!J7850,'8760 Data'!K7850,'8760 Data'!L7850,'8760 Data'!M7850,'8760 Data'!N7850,'8760 Data'!O7850,'8760 Data'!P7850,'8760 Data'!Q7850,'8760 Data'!R7850,'8760 Data'!S7850,'8760 Data'!T7850,'8760 Data'!U7850)</f>
        <v>0</v>
      </c>
      <c r="I7850" s="591" t="e">
        <f>H7850/'Output Sheet'!$B$8</f>
        <v>#DIV/0!</v>
      </c>
      <c r="J7850" s="596"/>
      <c r="K7850" s="560"/>
      <c r="L7850" s="560"/>
      <c r="M7850" s="560"/>
      <c r="N7850" s="560"/>
      <c r="O7850" s="560"/>
      <c r="P7850" s="560"/>
      <c r="Q7850" s="560"/>
      <c r="R7850" s="560"/>
      <c r="S7850" s="560"/>
      <c r="T7850" s="560"/>
      <c r="U7850" s="560"/>
    </row>
    <row r="7851" spans="1:21">
      <c r="A7851" s="593">
        <f t="shared" si="732"/>
        <v>41602</v>
      </c>
      <c r="B7851" s="594">
        <v>41602.0837875</v>
      </c>
      <c r="C7851" s="560">
        <f t="shared" si="733"/>
        <v>2013</v>
      </c>
      <c r="D7851" s="560">
        <f t="shared" si="734"/>
        <v>11</v>
      </c>
      <c r="E7851" s="560">
        <f t="shared" si="735"/>
        <v>24</v>
      </c>
      <c r="F7851" s="560">
        <f t="shared" si="736"/>
        <v>2</v>
      </c>
      <c r="G7851" s="595">
        <f t="shared" si="737"/>
        <v>1</v>
      </c>
      <c r="H7851" s="590">
        <f>CHOOSE('Output Sheet'!$B$4,'8760 Data'!J7851,'8760 Data'!K7851,'8760 Data'!L7851,'8760 Data'!M7851,'8760 Data'!N7851,'8760 Data'!O7851,'8760 Data'!P7851,'8760 Data'!Q7851,'8760 Data'!R7851,'8760 Data'!S7851,'8760 Data'!T7851,'8760 Data'!U7851)</f>
        <v>0</v>
      </c>
      <c r="I7851" s="591" t="e">
        <f>H7851/'Output Sheet'!$B$8</f>
        <v>#DIV/0!</v>
      </c>
      <c r="J7851" s="596"/>
      <c r="K7851" s="560"/>
      <c r="L7851" s="560"/>
      <c r="M7851" s="560"/>
      <c r="N7851" s="560"/>
      <c r="O7851" s="560"/>
      <c r="P7851" s="560"/>
      <c r="Q7851" s="560"/>
      <c r="R7851" s="560"/>
      <c r="S7851" s="560"/>
      <c r="T7851" s="560"/>
      <c r="U7851" s="560"/>
    </row>
    <row r="7852" spans="1:21">
      <c r="A7852" s="593">
        <f t="shared" si="732"/>
        <v>41602</v>
      </c>
      <c r="B7852" s="594">
        <v>41602.125454224537</v>
      </c>
      <c r="C7852" s="560">
        <f t="shared" si="733"/>
        <v>2013</v>
      </c>
      <c r="D7852" s="560">
        <f t="shared" si="734"/>
        <v>11</v>
      </c>
      <c r="E7852" s="560">
        <f t="shared" si="735"/>
        <v>24</v>
      </c>
      <c r="F7852" s="560">
        <f t="shared" si="736"/>
        <v>3</v>
      </c>
      <c r="G7852" s="595">
        <f t="shared" si="737"/>
        <v>1</v>
      </c>
      <c r="H7852" s="590">
        <f>CHOOSE('Output Sheet'!$B$4,'8760 Data'!J7852,'8760 Data'!K7852,'8760 Data'!L7852,'8760 Data'!M7852,'8760 Data'!N7852,'8760 Data'!O7852,'8760 Data'!P7852,'8760 Data'!Q7852,'8760 Data'!R7852,'8760 Data'!S7852,'8760 Data'!T7852,'8760 Data'!U7852)</f>
        <v>0</v>
      </c>
      <c r="I7852" s="591" t="e">
        <f>H7852/'Output Sheet'!$B$8</f>
        <v>#DIV/0!</v>
      </c>
      <c r="J7852" s="596"/>
      <c r="K7852" s="560"/>
      <c r="L7852" s="560"/>
      <c r="M7852" s="560"/>
      <c r="N7852" s="560"/>
      <c r="O7852" s="560"/>
      <c r="P7852" s="560"/>
      <c r="Q7852" s="560"/>
      <c r="R7852" s="560"/>
      <c r="S7852" s="560"/>
      <c r="T7852" s="560"/>
      <c r="U7852" s="560"/>
    </row>
    <row r="7853" spans="1:21">
      <c r="A7853" s="593">
        <f t="shared" si="732"/>
        <v>41602</v>
      </c>
      <c r="B7853" s="594">
        <v>41602.167120949074</v>
      </c>
      <c r="C7853" s="560">
        <f t="shared" si="733"/>
        <v>2013</v>
      </c>
      <c r="D7853" s="560">
        <f t="shared" si="734"/>
        <v>11</v>
      </c>
      <c r="E7853" s="560">
        <f t="shared" si="735"/>
        <v>24</v>
      </c>
      <c r="F7853" s="560">
        <f t="shared" si="736"/>
        <v>4</v>
      </c>
      <c r="G7853" s="595">
        <f t="shared" si="737"/>
        <v>1</v>
      </c>
      <c r="H7853" s="590">
        <f>CHOOSE('Output Sheet'!$B$4,'8760 Data'!J7853,'8760 Data'!K7853,'8760 Data'!L7853,'8760 Data'!M7853,'8760 Data'!N7853,'8760 Data'!O7853,'8760 Data'!P7853,'8760 Data'!Q7853,'8760 Data'!R7853,'8760 Data'!S7853,'8760 Data'!T7853,'8760 Data'!U7853)</f>
        <v>0</v>
      </c>
      <c r="I7853" s="591" t="e">
        <f>H7853/'Output Sheet'!$B$8</f>
        <v>#DIV/0!</v>
      </c>
      <c r="J7853" s="596"/>
      <c r="K7853" s="560"/>
      <c r="L7853" s="560"/>
      <c r="M7853" s="560"/>
      <c r="N7853" s="560"/>
      <c r="O7853" s="560"/>
      <c r="P7853" s="560"/>
      <c r="Q7853" s="560"/>
      <c r="R7853" s="560"/>
      <c r="S7853" s="560"/>
      <c r="T7853" s="560"/>
      <c r="U7853" s="560"/>
    </row>
    <row r="7854" spans="1:21">
      <c r="A7854" s="593">
        <f t="shared" si="732"/>
        <v>41602</v>
      </c>
      <c r="B7854" s="594">
        <v>41602.208787673611</v>
      </c>
      <c r="C7854" s="560">
        <f t="shared" si="733"/>
        <v>2013</v>
      </c>
      <c r="D7854" s="560">
        <f t="shared" si="734"/>
        <v>11</v>
      </c>
      <c r="E7854" s="560">
        <f t="shared" si="735"/>
        <v>24</v>
      </c>
      <c r="F7854" s="560">
        <f t="shared" si="736"/>
        <v>5</v>
      </c>
      <c r="G7854" s="595">
        <f t="shared" si="737"/>
        <v>1</v>
      </c>
      <c r="H7854" s="590">
        <f>CHOOSE('Output Sheet'!$B$4,'8760 Data'!J7854,'8760 Data'!K7854,'8760 Data'!L7854,'8760 Data'!M7854,'8760 Data'!N7854,'8760 Data'!O7854,'8760 Data'!P7854,'8760 Data'!Q7854,'8760 Data'!R7854,'8760 Data'!S7854,'8760 Data'!T7854,'8760 Data'!U7854)</f>
        <v>0</v>
      </c>
      <c r="I7854" s="591" t="e">
        <f>H7854/'Output Sheet'!$B$8</f>
        <v>#DIV/0!</v>
      </c>
      <c r="J7854" s="596"/>
      <c r="K7854" s="560"/>
      <c r="L7854" s="560"/>
      <c r="M7854" s="560"/>
      <c r="N7854" s="560"/>
      <c r="O7854" s="560"/>
      <c r="P7854" s="560"/>
      <c r="Q7854" s="560"/>
      <c r="R7854" s="560"/>
      <c r="S7854" s="560"/>
      <c r="T7854" s="560"/>
      <c r="U7854" s="560"/>
    </row>
    <row r="7855" spans="1:21">
      <c r="A7855" s="593">
        <f t="shared" si="732"/>
        <v>41602</v>
      </c>
      <c r="B7855" s="594">
        <v>41602.250454398149</v>
      </c>
      <c r="C7855" s="560">
        <f t="shared" si="733"/>
        <v>2013</v>
      </c>
      <c r="D7855" s="560">
        <f t="shared" si="734"/>
        <v>11</v>
      </c>
      <c r="E7855" s="560">
        <f t="shared" si="735"/>
        <v>24</v>
      </c>
      <c r="F7855" s="560">
        <f t="shared" si="736"/>
        <v>6</v>
      </c>
      <c r="G7855" s="595">
        <f t="shared" si="737"/>
        <v>1</v>
      </c>
      <c r="H7855" s="590">
        <f>CHOOSE('Output Sheet'!$B$4,'8760 Data'!J7855,'8760 Data'!K7855,'8760 Data'!L7855,'8760 Data'!M7855,'8760 Data'!N7855,'8760 Data'!O7855,'8760 Data'!P7855,'8760 Data'!Q7855,'8760 Data'!R7855,'8760 Data'!S7855,'8760 Data'!T7855,'8760 Data'!U7855)</f>
        <v>0</v>
      </c>
      <c r="I7855" s="591" t="e">
        <f>H7855/'Output Sheet'!$B$8</f>
        <v>#DIV/0!</v>
      </c>
      <c r="J7855" s="596"/>
      <c r="K7855" s="560"/>
      <c r="L7855" s="560"/>
      <c r="M7855" s="560"/>
      <c r="N7855" s="560"/>
      <c r="O7855" s="560"/>
      <c r="P7855" s="560"/>
      <c r="Q7855" s="560"/>
      <c r="R7855" s="560"/>
      <c r="S7855" s="560"/>
      <c r="T7855" s="560"/>
      <c r="U7855" s="560"/>
    </row>
    <row r="7856" spans="1:21">
      <c r="A7856" s="593">
        <f t="shared" si="732"/>
        <v>41602</v>
      </c>
      <c r="B7856" s="594">
        <v>41602.292121122686</v>
      </c>
      <c r="C7856" s="560">
        <f t="shared" si="733"/>
        <v>2013</v>
      </c>
      <c r="D7856" s="560">
        <f t="shared" si="734"/>
        <v>11</v>
      </c>
      <c r="E7856" s="560">
        <f t="shared" si="735"/>
        <v>24</v>
      </c>
      <c r="F7856" s="560">
        <f t="shared" si="736"/>
        <v>7</v>
      </c>
      <c r="G7856" s="595">
        <f t="shared" si="737"/>
        <v>1</v>
      </c>
      <c r="H7856" s="590">
        <f>CHOOSE('Output Sheet'!$B$4,'8760 Data'!J7856,'8760 Data'!K7856,'8760 Data'!L7856,'8760 Data'!M7856,'8760 Data'!N7856,'8760 Data'!O7856,'8760 Data'!P7856,'8760 Data'!Q7856,'8760 Data'!R7856,'8760 Data'!S7856,'8760 Data'!T7856,'8760 Data'!U7856)</f>
        <v>0</v>
      </c>
      <c r="I7856" s="591" t="e">
        <f>H7856/'Output Sheet'!$B$8</f>
        <v>#DIV/0!</v>
      </c>
      <c r="J7856" s="596"/>
      <c r="K7856" s="560"/>
      <c r="L7856" s="560"/>
      <c r="M7856" s="560"/>
      <c r="N7856" s="560"/>
      <c r="O7856" s="560"/>
      <c r="P7856" s="560"/>
      <c r="Q7856" s="560"/>
      <c r="R7856" s="560"/>
      <c r="S7856" s="560"/>
      <c r="T7856" s="560"/>
      <c r="U7856" s="560"/>
    </row>
    <row r="7857" spans="1:21">
      <c r="A7857" s="593">
        <f t="shared" si="732"/>
        <v>41602</v>
      </c>
      <c r="B7857" s="594">
        <v>41602.333787847223</v>
      </c>
      <c r="C7857" s="560">
        <f t="shared" si="733"/>
        <v>2013</v>
      </c>
      <c r="D7857" s="560">
        <f t="shared" si="734"/>
        <v>11</v>
      </c>
      <c r="E7857" s="560">
        <f t="shared" si="735"/>
        <v>24</v>
      </c>
      <c r="F7857" s="560">
        <f t="shared" si="736"/>
        <v>8</v>
      </c>
      <c r="G7857" s="595">
        <f t="shared" si="737"/>
        <v>1</v>
      </c>
      <c r="H7857" s="590">
        <f>CHOOSE('Output Sheet'!$B$4,'8760 Data'!J7857,'8760 Data'!K7857,'8760 Data'!L7857,'8760 Data'!M7857,'8760 Data'!N7857,'8760 Data'!O7857,'8760 Data'!P7857,'8760 Data'!Q7857,'8760 Data'!R7857,'8760 Data'!S7857,'8760 Data'!T7857,'8760 Data'!U7857)</f>
        <v>0</v>
      </c>
      <c r="I7857" s="591" t="e">
        <f>H7857/'Output Sheet'!$B$8</f>
        <v>#DIV/0!</v>
      </c>
      <c r="J7857" s="596"/>
      <c r="K7857" s="560"/>
      <c r="L7857" s="560"/>
      <c r="M7857" s="560"/>
      <c r="N7857" s="560"/>
      <c r="O7857" s="560"/>
      <c r="P7857" s="560"/>
      <c r="Q7857" s="560"/>
      <c r="R7857" s="560"/>
      <c r="S7857" s="560"/>
      <c r="T7857" s="560"/>
      <c r="U7857" s="560"/>
    </row>
    <row r="7858" spans="1:21">
      <c r="A7858" s="593">
        <f t="shared" si="732"/>
        <v>41602</v>
      </c>
      <c r="B7858" s="594">
        <v>41602.37545457176</v>
      </c>
      <c r="C7858" s="560">
        <f t="shared" si="733"/>
        <v>2013</v>
      </c>
      <c r="D7858" s="560">
        <f t="shared" si="734"/>
        <v>11</v>
      </c>
      <c r="E7858" s="560">
        <f t="shared" si="735"/>
        <v>24</v>
      </c>
      <c r="F7858" s="560">
        <f t="shared" si="736"/>
        <v>9</v>
      </c>
      <c r="G7858" s="595">
        <f t="shared" si="737"/>
        <v>1</v>
      </c>
      <c r="H7858" s="590">
        <f>CHOOSE('Output Sheet'!$B$4,'8760 Data'!J7858,'8760 Data'!K7858,'8760 Data'!L7858,'8760 Data'!M7858,'8760 Data'!N7858,'8760 Data'!O7858,'8760 Data'!P7858,'8760 Data'!Q7858,'8760 Data'!R7858,'8760 Data'!S7858,'8760 Data'!T7858,'8760 Data'!U7858)</f>
        <v>0</v>
      </c>
      <c r="I7858" s="591" t="e">
        <f>H7858/'Output Sheet'!$B$8</f>
        <v>#DIV/0!</v>
      </c>
      <c r="J7858" s="596"/>
      <c r="K7858" s="560"/>
      <c r="L7858" s="560"/>
      <c r="M7858" s="560"/>
      <c r="N7858" s="560"/>
      <c r="O7858" s="560"/>
      <c r="P7858" s="560"/>
      <c r="Q7858" s="560"/>
      <c r="R7858" s="560"/>
      <c r="S7858" s="560"/>
      <c r="T7858" s="560"/>
      <c r="U7858" s="560"/>
    </row>
    <row r="7859" spans="1:21">
      <c r="A7859" s="593">
        <f t="shared" si="732"/>
        <v>41602</v>
      </c>
      <c r="B7859" s="594">
        <v>41602.417121296297</v>
      </c>
      <c r="C7859" s="560">
        <f t="shared" si="733"/>
        <v>2013</v>
      </c>
      <c r="D7859" s="560">
        <f t="shared" si="734"/>
        <v>11</v>
      </c>
      <c r="E7859" s="560">
        <f t="shared" si="735"/>
        <v>24</v>
      </c>
      <c r="F7859" s="560">
        <f t="shared" si="736"/>
        <v>10</v>
      </c>
      <c r="G7859" s="595">
        <f t="shared" si="737"/>
        <v>1</v>
      </c>
      <c r="H7859" s="590">
        <f>CHOOSE('Output Sheet'!$B$4,'8760 Data'!J7859,'8760 Data'!K7859,'8760 Data'!L7859,'8760 Data'!M7859,'8760 Data'!N7859,'8760 Data'!O7859,'8760 Data'!P7859,'8760 Data'!Q7859,'8760 Data'!R7859,'8760 Data'!S7859,'8760 Data'!T7859,'8760 Data'!U7859)</f>
        <v>0</v>
      </c>
      <c r="I7859" s="591" t="e">
        <f>H7859/'Output Sheet'!$B$8</f>
        <v>#DIV/0!</v>
      </c>
      <c r="J7859" s="596"/>
      <c r="K7859" s="560"/>
      <c r="L7859" s="560"/>
      <c r="M7859" s="560"/>
      <c r="N7859" s="560"/>
      <c r="O7859" s="560"/>
      <c r="P7859" s="560"/>
      <c r="Q7859" s="560"/>
      <c r="R7859" s="560"/>
      <c r="S7859" s="560"/>
      <c r="T7859" s="560"/>
      <c r="U7859" s="560"/>
    </row>
    <row r="7860" spans="1:21">
      <c r="A7860" s="593">
        <f t="shared" si="732"/>
        <v>41602</v>
      </c>
      <c r="B7860" s="594">
        <v>41602.458788020835</v>
      </c>
      <c r="C7860" s="560">
        <f t="shared" si="733"/>
        <v>2013</v>
      </c>
      <c r="D7860" s="560">
        <f t="shared" si="734"/>
        <v>11</v>
      </c>
      <c r="E7860" s="560">
        <f t="shared" si="735"/>
        <v>24</v>
      </c>
      <c r="F7860" s="560">
        <f t="shared" si="736"/>
        <v>11</v>
      </c>
      <c r="G7860" s="595">
        <f t="shared" si="737"/>
        <v>1</v>
      </c>
      <c r="H7860" s="590">
        <f>CHOOSE('Output Sheet'!$B$4,'8760 Data'!J7860,'8760 Data'!K7860,'8760 Data'!L7860,'8760 Data'!M7860,'8760 Data'!N7860,'8760 Data'!O7860,'8760 Data'!P7860,'8760 Data'!Q7860,'8760 Data'!R7860,'8760 Data'!S7860,'8760 Data'!T7860,'8760 Data'!U7860)</f>
        <v>0</v>
      </c>
      <c r="I7860" s="591" t="e">
        <f>H7860/'Output Sheet'!$B$8</f>
        <v>#DIV/0!</v>
      </c>
      <c r="J7860" s="596"/>
      <c r="K7860" s="560"/>
      <c r="L7860" s="560"/>
      <c r="M7860" s="560"/>
      <c r="N7860" s="560"/>
      <c r="O7860" s="560"/>
      <c r="P7860" s="560"/>
      <c r="Q7860" s="560"/>
      <c r="R7860" s="560"/>
      <c r="S7860" s="560"/>
      <c r="T7860" s="560"/>
      <c r="U7860" s="560"/>
    </row>
    <row r="7861" spans="1:21">
      <c r="A7861" s="593">
        <f t="shared" si="732"/>
        <v>41602</v>
      </c>
      <c r="B7861" s="594">
        <v>41602.500454745372</v>
      </c>
      <c r="C7861" s="560">
        <f t="shared" si="733"/>
        <v>2013</v>
      </c>
      <c r="D7861" s="560">
        <f t="shared" si="734"/>
        <v>11</v>
      </c>
      <c r="E7861" s="560">
        <f t="shared" si="735"/>
        <v>24</v>
      </c>
      <c r="F7861" s="560">
        <f t="shared" si="736"/>
        <v>12</v>
      </c>
      <c r="G7861" s="595">
        <f t="shared" si="737"/>
        <v>1</v>
      </c>
      <c r="H7861" s="590">
        <f>CHOOSE('Output Sheet'!$B$4,'8760 Data'!J7861,'8760 Data'!K7861,'8760 Data'!L7861,'8760 Data'!M7861,'8760 Data'!N7861,'8760 Data'!O7861,'8760 Data'!P7861,'8760 Data'!Q7861,'8760 Data'!R7861,'8760 Data'!S7861,'8760 Data'!T7861,'8760 Data'!U7861)</f>
        <v>0</v>
      </c>
      <c r="I7861" s="591" t="e">
        <f>H7861/'Output Sheet'!$B$8</f>
        <v>#DIV/0!</v>
      </c>
      <c r="J7861" s="596"/>
      <c r="K7861" s="560"/>
      <c r="L7861" s="560"/>
      <c r="M7861" s="560"/>
      <c r="N7861" s="560"/>
      <c r="O7861" s="560"/>
      <c r="P7861" s="560"/>
      <c r="Q7861" s="560"/>
      <c r="R7861" s="560"/>
      <c r="S7861" s="560"/>
      <c r="T7861" s="560"/>
      <c r="U7861" s="560"/>
    </row>
    <row r="7862" spans="1:21">
      <c r="A7862" s="593">
        <f t="shared" si="732"/>
        <v>41602</v>
      </c>
      <c r="B7862" s="594">
        <v>41602.542121469909</v>
      </c>
      <c r="C7862" s="560">
        <f t="shared" si="733"/>
        <v>2013</v>
      </c>
      <c r="D7862" s="560">
        <f t="shared" si="734"/>
        <v>11</v>
      </c>
      <c r="E7862" s="560">
        <f t="shared" si="735"/>
        <v>24</v>
      </c>
      <c r="F7862" s="560">
        <f t="shared" si="736"/>
        <v>13</v>
      </c>
      <c r="G7862" s="595">
        <f t="shared" si="737"/>
        <v>1</v>
      </c>
      <c r="H7862" s="590">
        <f>CHOOSE('Output Sheet'!$B$4,'8760 Data'!J7862,'8760 Data'!K7862,'8760 Data'!L7862,'8760 Data'!M7862,'8760 Data'!N7862,'8760 Data'!O7862,'8760 Data'!P7862,'8760 Data'!Q7862,'8760 Data'!R7862,'8760 Data'!S7862,'8760 Data'!T7862,'8760 Data'!U7862)</f>
        <v>0</v>
      </c>
      <c r="I7862" s="591" t="e">
        <f>H7862/'Output Sheet'!$B$8</f>
        <v>#DIV/0!</v>
      </c>
      <c r="J7862" s="596"/>
      <c r="K7862" s="560"/>
      <c r="L7862" s="560"/>
      <c r="M7862" s="560"/>
      <c r="N7862" s="560"/>
      <c r="O7862" s="560"/>
      <c r="P7862" s="560"/>
      <c r="Q7862" s="560"/>
      <c r="R7862" s="560"/>
      <c r="S7862" s="560"/>
      <c r="T7862" s="560"/>
      <c r="U7862" s="560"/>
    </row>
    <row r="7863" spans="1:21">
      <c r="A7863" s="593">
        <f t="shared" si="732"/>
        <v>41602</v>
      </c>
      <c r="B7863" s="594">
        <v>41602.583788194446</v>
      </c>
      <c r="C7863" s="560">
        <f t="shared" si="733"/>
        <v>2013</v>
      </c>
      <c r="D7863" s="560">
        <f t="shared" si="734"/>
        <v>11</v>
      </c>
      <c r="E7863" s="560">
        <f t="shared" si="735"/>
        <v>24</v>
      </c>
      <c r="F7863" s="560">
        <f t="shared" si="736"/>
        <v>14</v>
      </c>
      <c r="G7863" s="595">
        <f t="shared" si="737"/>
        <v>1</v>
      </c>
      <c r="H7863" s="590">
        <f>CHOOSE('Output Sheet'!$B$4,'8760 Data'!J7863,'8760 Data'!K7863,'8760 Data'!L7863,'8760 Data'!M7863,'8760 Data'!N7863,'8760 Data'!O7863,'8760 Data'!P7863,'8760 Data'!Q7863,'8760 Data'!R7863,'8760 Data'!S7863,'8760 Data'!T7863,'8760 Data'!U7863)</f>
        <v>0</v>
      </c>
      <c r="I7863" s="591" t="e">
        <f>H7863/'Output Sheet'!$B$8</f>
        <v>#DIV/0!</v>
      </c>
      <c r="J7863" s="596"/>
      <c r="K7863" s="560"/>
      <c r="L7863" s="560"/>
      <c r="M7863" s="560"/>
      <c r="N7863" s="560"/>
      <c r="O7863" s="560"/>
      <c r="P7863" s="560"/>
      <c r="Q7863" s="560"/>
      <c r="R7863" s="560"/>
      <c r="S7863" s="560"/>
      <c r="T7863" s="560"/>
      <c r="U7863" s="560"/>
    </row>
    <row r="7864" spans="1:21">
      <c r="A7864" s="593">
        <f t="shared" si="732"/>
        <v>41602</v>
      </c>
      <c r="B7864" s="594">
        <v>41602.625454918983</v>
      </c>
      <c r="C7864" s="560">
        <f t="shared" si="733"/>
        <v>2013</v>
      </c>
      <c r="D7864" s="560">
        <f t="shared" si="734"/>
        <v>11</v>
      </c>
      <c r="E7864" s="560">
        <f t="shared" si="735"/>
        <v>24</v>
      </c>
      <c r="F7864" s="560">
        <f t="shared" si="736"/>
        <v>15</v>
      </c>
      <c r="G7864" s="595">
        <f t="shared" si="737"/>
        <v>1</v>
      </c>
      <c r="H7864" s="590">
        <f>CHOOSE('Output Sheet'!$B$4,'8760 Data'!J7864,'8760 Data'!K7864,'8760 Data'!L7864,'8760 Data'!M7864,'8760 Data'!N7864,'8760 Data'!O7864,'8760 Data'!P7864,'8760 Data'!Q7864,'8760 Data'!R7864,'8760 Data'!S7864,'8760 Data'!T7864,'8760 Data'!U7864)</f>
        <v>0</v>
      </c>
      <c r="I7864" s="591" t="e">
        <f>H7864/'Output Sheet'!$B$8</f>
        <v>#DIV/0!</v>
      </c>
      <c r="J7864" s="596"/>
      <c r="K7864" s="560"/>
      <c r="L7864" s="560"/>
      <c r="M7864" s="560"/>
      <c r="N7864" s="560"/>
      <c r="O7864" s="560"/>
      <c r="P7864" s="560"/>
      <c r="Q7864" s="560"/>
      <c r="R7864" s="560"/>
      <c r="S7864" s="560"/>
      <c r="T7864" s="560"/>
      <c r="U7864" s="560"/>
    </row>
    <row r="7865" spans="1:21">
      <c r="A7865" s="593">
        <f t="shared" si="732"/>
        <v>41602</v>
      </c>
      <c r="B7865" s="594">
        <v>41602.667121643521</v>
      </c>
      <c r="C7865" s="560">
        <f t="shared" si="733"/>
        <v>2013</v>
      </c>
      <c r="D7865" s="560">
        <f t="shared" si="734"/>
        <v>11</v>
      </c>
      <c r="E7865" s="560">
        <f t="shared" si="735"/>
        <v>24</v>
      </c>
      <c r="F7865" s="560">
        <f t="shared" si="736"/>
        <v>16</v>
      </c>
      <c r="G7865" s="595">
        <f t="shared" si="737"/>
        <v>1</v>
      </c>
      <c r="H7865" s="590">
        <f>CHOOSE('Output Sheet'!$B$4,'8760 Data'!J7865,'8760 Data'!K7865,'8760 Data'!L7865,'8760 Data'!M7865,'8760 Data'!N7865,'8760 Data'!O7865,'8760 Data'!P7865,'8760 Data'!Q7865,'8760 Data'!R7865,'8760 Data'!S7865,'8760 Data'!T7865,'8760 Data'!U7865)</f>
        <v>0</v>
      </c>
      <c r="I7865" s="591" t="e">
        <f>H7865/'Output Sheet'!$B$8</f>
        <v>#DIV/0!</v>
      </c>
      <c r="J7865" s="596"/>
      <c r="K7865" s="560"/>
      <c r="L7865" s="560"/>
      <c r="M7865" s="560"/>
      <c r="N7865" s="560"/>
      <c r="O7865" s="560"/>
      <c r="P7865" s="560"/>
      <c r="Q7865" s="560"/>
      <c r="R7865" s="560"/>
      <c r="S7865" s="560"/>
      <c r="T7865" s="560"/>
      <c r="U7865" s="560"/>
    </row>
    <row r="7866" spans="1:21">
      <c r="A7866" s="593">
        <f t="shared" si="732"/>
        <v>41602</v>
      </c>
      <c r="B7866" s="594">
        <v>41602.708788368058</v>
      </c>
      <c r="C7866" s="560">
        <f t="shared" si="733"/>
        <v>2013</v>
      </c>
      <c r="D7866" s="560">
        <f t="shared" si="734"/>
        <v>11</v>
      </c>
      <c r="E7866" s="560">
        <f t="shared" si="735"/>
        <v>24</v>
      </c>
      <c r="F7866" s="560">
        <f t="shared" si="736"/>
        <v>17</v>
      </c>
      <c r="G7866" s="595">
        <f t="shared" si="737"/>
        <v>1</v>
      </c>
      <c r="H7866" s="590">
        <f>CHOOSE('Output Sheet'!$B$4,'8760 Data'!J7866,'8760 Data'!K7866,'8760 Data'!L7866,'8760 Data'!M7866,'8760 Data'!N7866,'8760 Data'!O7866,'8760 Data'!P7866,'8760 Data'!Q7866,'8760 Data'!R7866,'8760 Data'!S7866,'8760 Data'!T7866,'8760 Data'!U7866)</f>
        <v>0</v>
      </c>
      <c r="I7866" s="591" t="e">
        <f>H7866/'Output Sheet'!$B$8</f>
        <v>#DIV/0!</v>
      </c>
      <c r="J7866" s="596"/>
      <c r="K7866" s="560"/>
      <c r="L7866" s="560"/>
      <c r="M7866" s="560"/>
      <c r="N7866" s="560"/>
      <c r="O7866" s="560"/>
      <c r="P7866" s="560"/>
      <c r="Q7866" s="560"/>
      <c r="R7866" s="560"/>
      <c r="S7866" s="560"/>
      <c r="T7866" s="560"/>
      <c r="U7866" s="560"/>
    </row>
    <row r="7867" spans="1:21">
      <c r="A7867" s="593">
        <f t="shared" si="732"/>
        <v>41602</v>
      </c>
      <c r="B7867" s="594">
        <v>41602.750455092595</v>
      </c>
      <c r="C7867" s="560">
        <f t="shared" si="733"/>
        <v>2013</v>
      </c>
      <c r="D7867" s="560">
        <f t="shared" si="734"/>
        <v>11</v>
      </c>
      <c r="E7867" s="560">
        <f t="shared" si="735"/>
        <v>24</v>
      </c>
      <c r="F7867" s="560">
        <f t="shared" si="736"/>
        <v>18</v>
      </c>
      <c r="G7867" s="595">
        <f t="shared" si="737"/>
        <v>1</v>
      </c>
      <c r="H7867" s="590">
        <f>CHOOSE('Output Sheet'!$B$4,'8760 Data'!J7867,'8760 Data'!K7867,'8760 Data'!L7867,'8760 Data'!M7867,'8760 Data'!N7867,'8760 Data'!O7867,'8760 Data'!P7867,'8760 Data'!Q7867,'8760 Data'!R7867,'8760 Data'!S7867,'8760 Data'!T7867,'8760 Data'!U7867)</f>
        <v>0</v>
      </c>
      <c r="I7867" s="591" t="e">
        <f>H7867/'Output Sheet'!$B$8</f>
        <v>#DIV/0!</v>
      </c>
      <c r="J7867" s="596"/>
      <c r="K7867" s="560"/>
      <c r="L7867" s="560"/>
      <c r="M7867" s="560"/>
      <c r="N7867" s="560"/>
      <c r="O7867" s="560"/>
      <c r="P7867" s="560"/>
      <c r="Q7867" s="560"/>
      <c r="R7867" s="560"/>
      <c r="S7867" s="560"/>
      <c r="T7867" s="560"/>
      <c r="U7867" s="560"/>
    </row>
    <row r="7868" spans="1:21">
      <c r="A7868" s="593">
        <f t="shared" si="732"/>
        <v>41602</v>
      </c>
      <c r="B7868" s="594">
        <v>41602.792121817132</v>
      </c>
      <c r="C7868" s="560">
        <f t="shared" si="733"/>
        <v>2013</v>
      </c>
      <c r="D7868" s="560">
        <f t="shared" si="734"/>
        <v>11</v>
      </c>
      <c r="E7868" s="560">
        <f t="shared" si="735"/>
        <v>24</v>
      </c>
      <c r="F7868" s="560">
        <f t="shared" si="736"/>
        <v>19</v>
      </c>
      <c r="G7868" s="595">
        <f t="shared" si="737"/>
        <v>1</v>
      </c>
      <c r="H7868" s="590">
        <f>CHOOSE('Output Sheet'!$B$4,'8760 Data'!J7868,'8760 Data'!K7868,'8760 Data'!L7868,'8760 Data'!M7868,'8760 Data'!N7868,'8760 Data'!O7868,'8760 Data'!P7868,'8760 Data'!Q7868,'8760 Data'!R7868,'8760 Data'!S7868,'8760 Data'!T7868,'8760 Data'!U7868)</f>
        <v>0</v>
      </c>
      <c r="I7868" s="591" t="e">
        <f>H7868/'Output Sheet'!$B$8</f>
        <v>#DIV/0!</v>
      </c>
      <c r="J7868" s="596"/>
      <c r="K7868" s="560"/>
      <c r="L7868" s="560"/>
      <c r="M7868" s="560"/>
      <c r="N7868" s="560"/>
      <c r="O7868" s="560"/>
      <c r="P7868" s="560"/>
      <c r="Q7868" s="560"/>
      <c r="R7868" s="560"/>
      <c r="S7868" s="560"/>
      <c r="T7868" s="560"/>
      <c r="U7868" s="560"/>
    </row>
    <row r="7869" spans="1:21">
      <c r="A7869" s="593">
        <f t="shared" si="732"/>
        <v>41602</v>
      </c>
      <c r="B7869" s="594">
        <v>41602.833788541669</v>
      </c>
      <c r="C7869" s="560">
        <f t="shared" si="733"/>
        <v>2013</v>
      </c>
      <c r="D7869" s="560">
        <f t="shared" si="734"/>
        <v>11</v>
      </c>
      <c r="E7869" s="560">
        <f t="shared" si="735"/>
        <v>24</v>
      </c>
      <c r="F7869" s="560">
        <f t="shared" si="736"/>
        <v>20</v>
      </c>
      <c r="G7869" s="595">
        <f t="shared" si="737"/>
        <v>1</v>
      </c>
      <c r="H7869" s="590">
        <f>CHOOSE('Output Sheet'!$B$4,'8760 Data'!J7869,'8760 Data'!K7869,'8760 Data'!L7869,'8760 Data'!M7869,'8760 Data'!N7869,'8760 Data'!O7869,'8760 Data'!P7869,'8760 Data'!Q7869,'8760 Data'!R7869,'8760 Data'!S7869,'8760 Data'!T7869,'8760 Data'!U7869)</f>
        <v>0</v>
      </c>
      <c r="I7869" s="591" t="e">
        <f>H7869/'Output Sheet'!$B$8</f>
        <v>#DIV/0!</v>
      </c>
      <c r="J7869" s="596"/>
      <c r="K7869" s="560"/>
      <c r="L7869" s="560"/>
      <c r="M7869" s="560"/>
      <c r="N7869" s="560"/>
      <c r="O7869" s="560"/>
      <c r="P7869" s="560"/>
      <c r="Q7869" s="560"/>
      <c r="R7869" s="560"/>
      <c r="S7869" s="560"/>
      <c r="T7869" s="560"/>
      <c r="U7869" s="560"/>
    </row>
    <row r="7870" spans="1:21">
      <c r="A7870" s="593">
        <f t="shared" si="732"/>
        <v>41602</v>
      </c>
      <c r="B7870" s="594">
        <v>41602.875455266207</v>
      </c>
      <c r="C7870" s="560">
        <f t="shared" si="733"/>
        <v>2013</v>
      </c>
      <c r="D7870" s="560">
        <f t="shared" si="734"/>
        <v>11</v>
      </c>
      <c r="E7870" s="560">
        <f t="shared" si="735"/>
        <v>24</v>
      </c>
      <c r="F7870" s="560">
        <f t="shared" si="736"/>
        <v>21</v>
      </c>
      <c r="G7870" s="595">
        <f t="shared" si="737"/>
        <v>1</v>
      </c>
      <c r="H7870" s="590">
        <f>CHOOSE('Output Sheet'!$B$4,'8760 Data'!J7870,'8760 Data'!K7870,'8760 Data'!L7870,'8760 Data'!M7870,'8760 Data'!N7870,'8760 Data'!O7870,'8760 Data'!P7870,'8760 Data'!Q7870,'8760 Data'!R7870,'8760 Data'!S7870,'8760 Data'!T7870,'8760 Data'!U7870)</f>
        <v>0</v>
      </c>
      <c r="I7870" s="591" t="e">
        <f>H7870/'Output Sheet'!$B$8</f>
        <v>#DIV/0!</v>
      </c>
      <c r="J7870" s="596"/>
      <c r="K7870" s="560"/>
      <c r="L7870" s="560"/>
      <c r="M7870" s="560"/>
      <c r="N7870" s="560"/>
      <c r="O7870" s="560"/>
      <c r="P7870" s="560"/>
      <c r="Q7870" s="560"/>
      <c r="R7870" s="560"/>
      <c r="S7870" s="560"/>
      <c r="T7870" s="560"/>
      <c r="U7870" s="560"/>
    </row>
    <row r="7871" spans="1:21">
      <c r="A7871" s="593">
        <f t="shared" si="732"/>
        <v>41602</v>
      </c>
      <c r="B7871" s="594">
        <v>41602.917121990744</v>
      </c>
      <c r="C7871" s="560">
        <f t="shared" si="733"/>
        <v>2013</v>
      </c>
      <c r="D7871" s="560">
        <f t="shared" si="734"/>
        <v>11</v>
      </c>
      <c r="E7871" s="560">
        <f t="shared" si="735"/>
        <v>24</v>
      </c>
      <c r="F7871" s="560">
        <f t="shared" si="736"/>
        <v>22</v>
      </c>
      <c r="G7871" s="595">
        <f t="shared" si="737"/>
        <v>1</v>
      </c>
      <c r="H7871" s="590">
        <f>CHOOSE('Output Sheet'!$B$4,'8760 Data'!J7871,'8760 Data'!K7871,'8760 Data'!L7871,'8760 Data'!M7871,'8760 Data'!N7871,'8760 Data'!O7871,'8760 Data'!P7871,'8760 Data'!Q7871,'8760 Data'!R7871,'8760 Data'!S7871,'8760 Data'!T7871,'8760 Data'!U7871)</f>
        <v>0</v>
      </c>
      <c r="I7871" s="591" t="e">
        <f>H7871/'Output Sheet'!$B$8</f>
        <v>#DIV/0!</v>
      </c>
      <c r="J7871" s="596"/>
      <c r="K7871" s="560"/>
      <c r="L7871" s="560"/>
      <c r="M7871" s="560"/>
      <c r="N7871" s="560"/>
      <c r="O7871" s="560"/>
      <c r="P7871" s="560"/>
      <c r="Q7871" s="560"/>
      <c r="R7871" s="560"/>
      <c r="S7871" s="560"/>
      <c r="T7871" s="560"/>
      <c r="U7871" s="560"/>
    </row>
    <row r="7872" spans="1:21">
      <c r="A7872" s="593">
        <f t="shared" si="732"/>
        <v>41602</v>
      </c>
      <c r="B7872" s="594">
        <v>41602.958788715281</v>
      </c>
      <c r="C7872" s="560">
        <f t="shared" si="733"/>
        <v>2013</v>
      </c>
      <c r="D7872" s="560">
        <f t="shared" si="734"/>
        <v>11</v>
      </c>
      <c r="E7872" s="560">
        <f t="shared" si="735"/>
        <v>24</v>
      </c>
      <c r="F7872" s="560">
        <f t="shared" si="736"/>
        <v>23</v>
      </c>
      <c r="G7872" s="595">
        <f t="shared" si="737"/>
        <v>1</v>
      </c>
      <c r="H7872" s="590">
        <f>CHOOSE('Output Sheet'!$B$4,'8760 Data'!J7872,'8760 Data'!K7872,'8760 Data'!L7872,'8760 Data'!M7872,'8760 Data'!N7872,'8760 Data'!O7872,'8760 Data'!P7872,'8760 Data'!Q7872,'8760 Data'!R7872,'8760 Data'!S7872,'8760 Data'!T7872,'8760 Data'!U7872)</f>
        <v>0</v>
      </c>
      <c r="I7872" s="591" t="e">
        <f>H7872/'Output Sheet'!$B$8</f>
        <v>#DIV/0!</v>
      </c>
      <c r="J7872" s="596"/>
      <c r="K7872" s="560"/>
      <c r="L7872" s="560"/>
      <c r="M7872" s="560"/>
      <c r="N7872" s="560"/>
      <c r="O7872" s="560"/>
      <c r="P7872" s="560"/>
      <c r="Q7872" s="560"/>
      <c r="R7872" s="560"/>
      <c r="S7872" s="560"/>
      <c r="T7872" s="560"/>
      <c r="U7872" s="560"/>
    </row>
    <row r="7873" spans="1:21">
      <c r="A7873" s="593">
        <f t="shared" si="732"/>
        <v>41603</v>
      </c>
      <c r="B7873" s="594">
        <v>41603.000455439818</v>
      </c>
      <c r="C7873" s="560">
        <f t="shared" si="733"/>
        <v>2013</v>
      </c>
      <c r="D7873" s="560">
        <f t="shared" si="734"/>
        <v>11</v>
      </c>
      <c r="E7873" s="560">
        <f t="shared" si="735"/>
        <v>25</v>
      </c>
      <c r="F7873" s="560">
        <f t="shared" si="736"/>
        <v>24</v>
      </c>
      <c r="G7873" s="595">
        <f t="shared" si="737"/>
        <v>2</v>
      </c>
      <c r="H7873" s="590">
        <f>CHOOSE('Output Sheet'!$B$4,'8760 Data'!J7873,'8760 Data'!K7873,'8760 Data'!L7873,'8760 Data'!M7873,'8760 Data'!N7873,'8760 Data'!O7873,'8760 Data'!P7873,'8760 Data'!Q7873,'8760 Data'!R7873,'8760 Data'!S7873,'8760 Data'!T7873,'8760 Data'!U7873)</f>
        <v>0</v>
      </c>
      <c r="I7873" s="591" t="e">
        <f>H7873/'Output Sheet'!$B$8</f>
        <v>#DIV/0!</v>
      </c>
      <c r="J7873" s="596"/>
      <c r="K7873" s="560"/>
      <c r="L7873" s="560"/>
      <c r="M7873" s="560"/>
      <c r="N7873" s="560"/>
      <c r="O7873" s="560"/>
      <c r="P7873" s="560"/>
      <c r="Q7873" s="560"/>
      <c r="R7873" s="560"/>
      <c r="S7873" s="560"/>
      <c r="T7873" s="560"/>
      <c r="U7873" s="560"/>
    </row>
    <row r="7874" spans="1:21">
      <c r="A7874" s="593">
        <f t="shared" si="732"/>
        <v>41603</v>
      </c>
      <c r="B7874" s="594">
        <v>41603.042122164348</v>
      </c>
      <c r="C7874" s="560">
        <f t="shared" si="733"/>
        <v>2013</v>
      </c>
      <c r="D7874" s="560">
        <f t="shared" si="734"/>
        <v>11</v>
      </c>
      <c r="E7874" s="560">
        <f t="shared" si="735"/>
        <v>25</v>
      </c>
      <c r="F7874" s="560">
        <f t="shared" si="736"/>
        <v>1</v>
      </c>
      <c r="G7874" s="595">
        <f t="shared" si="737"/>
        <v>2</v>
      </c>
      <c r="H7874" s="590">
        <f>CHOOSE('Output Sheet'!$B$4,'8760 Data'!J7874,'8760 Data'!K7874,'8760 Data'!L7874,'8760 Data'!M7874,'8760 Data'!N7874,'8760 Data'!O7874,'8760 Data'!P7874,'8760 Data'!Q7874,'8760 Data'!R7874,'8760 Data'!S7874,'8760 Data'!T7874,'8760 Data'!U7874)</f>
        <v>0</v>
      </c>
      <c r="I7874" s="591" t="e">
        <f>H7874/'Output Sheet'!$B$8</f>
        <v>#DIV/0!</v>
      </c>
      <c r="J7874" s="596"/>
      <c r="K7874" s="560"/>
      <c r="L7874" s="560"/>
      <c r="M7874" s="560"/>
      <c r="N7874" s="560"/>
      <c r="O7874" s="560"/>
      <c r="P7874" s="560"/>
      <c r="Q7874" s="560"/>
      <c r="R7874" s="560"/>
      <c r="S7874" s="560"/>
      <c r="T7874" s="560"/>
      <c r="U7874" s="560"/>
    </row>
    <row r="7875" spans="1:21">
      <c r="A7875" s="593">
        <f t="shared" ref="A7875:A7938" si="738">DATE(C7875,D7875,E7875)</f>
        <v>41603</v>
      </c>
      <c r="B7875" s="594">
        <v>41603.083788888885</v>
      </c>
      <c r="C7875" s="560">
        <f t="shared" ref="C7875:C7938" si="739">YEAR(B7875)</f>
        <v>2013</v>
      </c>
      <c r="D7875" s="560">
        <f t="shared" ref="D7875:D7938" si="740">MONTH(B7875)</f>
        <v>11</v>
      </c>
      <c r="E7875" s="560">
        <f t="shared" ref="E7875:E7938" si="741">DAY(B7875)</f>
        <v>25</v>
      </c>
      <c r="F7875" s="560">
        <f t="shared" ref="F7875:F7938" si="742">IF(HOUR(B7875)&lt;&gt;0,HOUR(B7875),24)</f>
        <v>2</v>
      </c>
      <c r="G7875" s="595">
        <f t="shared" ref="G7875:G7938" si="743">WEEKDAY(B7875,1)</f>
        <v>2</v>
      </c>
      <c r="H7875" s="590">
        <f>CHOOSE('Output Sheet'!$B$4,'8760 Data'!J7875,'8760 Data'!K7875,'8760 Data'!L7875,'8760 Data'!M7875,'8760 Data'!N7875,'8760 Data'!O7875,'8760 Data'!P7875,'8760 Data'!Q7875,'8760 Data'!R7875,'8760 Data'!S7875,'8760 Data'!T7875,'8760 Data'!U7875)</f>
        <v>0</v>
      </c>
      <c r="I7875" s="591" t="e">
        <f>H7875/'Output Sheet'!$B$8</f>
        <v>#DIV/0!</v>
      </c>
      <c r="J7875" s="596"/>
      <c r="K7875" s="560"/>
      <c r="L7875" s="560"/>
      <c r="M7875" s="560"/>
      <c r="N7875" s="560"/>
      <c r="O7875" s="560"/>
      <c r="P7875" s="560"/>
      <c r="Q7875" s="560"/>
      <c r="R7875" s="560"/>
      <c r="S7875" s="560"/>
      <c r="T7875" s="560"/>
      <c r="U7875" s="560"/>
    </row>
    <row r="7876" spans="1:21">
      <c r="A7876" s="593">
        <f t="shared" si="738"/>
        <v>41603</v>
      </c>
      <c r="B7876" s="594">
        <v>41603.125455613423</v>
      </c>
      <c r="C7876" s="560">
        <f t="shared" si="739"/>
        <v>2013</v>
      </c>
      <c r="D7876" s="560">
        <f t="shared" si="740"/>
        <v>11</v>
      </c>
      <c r="E7876" s="560">
        <f t="shared" si="741"/>
        <v>25</v>
      </c>
      <c r="F7876" s="560">
        <f t="shared" si="742"/>
        <v>3</v>
      </c>
      <c r="G7876" s="595">
        <f t="shared" si="743"/>
        <v>2</v>
      </c>
      <c r="H7876" s="590">
        <f>CHOOSE('Output Sheet'!$B$4,'8760 Data'!J7876,'8760 Data'!K7876,'8760 Data'!L7876,'8760 Data'!M7876,'8760 Data'!N7876,'8760 Data'!O7876,'8760 Data'!P7876,'8760 Data'!Q7876,'8760 Data'!R7876,'8760 Data'!S7876,'8760 Data'!T7876,'8760 Data'!U7876)</f>
        <v>0</v>
      </c>
      <c r="I7876" s="591" t="e">
        <f>H7876/'Output Sheet'!$B$8</f>
        <v>#DIV/0!</v>
      </c>
      <c r="J7876" s="596"/>
      <c r="K7876" s="560"/>
      <c r="L7876" s="560"/>
      <c r="M7876" s="560"/>
      <c r="N7876" s="560"/>
      <c r="O7876" s="560"/>
      <c r="P7876" s="560"/>
      <c r="Q7876" s="560"/>
      <c r="R7876" s="560"/>
      <c r="S7876" s="560"/>
      <c r="T7876" s="560"/>
      <c r="U7876" s="560"/>
    </row>
    <row r="7877" spans="1:21">
      <c r="A7877" s="593">
        <f t="shared" si="738"/>
        <v>41603</v>
      </c>
      <c r="B7877" s="594">
        <v>41603.16712233796</v>
      </c>
      <c r="C7877" s="560">
        <f t="shared" si="739"/>
        <v>2013</v>
      </c>
      <c r="D7877" s="560">
        <f t="shared" si="740"/>
        <v>11</v>
      </c>
      <c r="E7877" s="560">
        <f t="shared" si="741"/>
        <v>25</v>
      </c>
      <c r="F7877" s="560">
        <f t="shared" si="742"/>
        <v>4</v>
      </c>
      <c r="G7877" s="595">
        <f t="shared" si="743"/>
        <v>2</v>
      </c>
      <c r="H7877" s="590">
        <f>CHOOSE('Output Sheet'!$B$4,'8760 Data'!J7877,'8760 Data'!K7877,'8760 Data'!L7877,'8760 Data'!M7877,'8760 Data'!N7877,'8760 Data'!O7877,'8760 Data'!P7877,'8760 Data'!Q7877,'8760 Data'!R7877,'8760 Data'!S7877,'8760 Data'!T7877,'8760 Data'!U7877)</f>
        <v>0</v>
      </c>
      <c r="I7877" s="591" t="e">
        <f>H7877/'Output Sheet'!$B$8</f>
        <v>#DIV/0!</v>
      </c>
      <c r="J7877" s="596"/>
      <c r="K7877" s="560"/>
      <c r="L7877" s="560"/>
      <c r="M7877" s="560"/>
      <c r="N7877" s="560"/>
      <c r="O7877" s="560"/>
      <c r="P7877" s="560"/>
      <c r="Q7877" s="560"/>
      <c r="R7877" s="560"/>
      <c r="S7877" s="560"/>
      <c r="T7877" s="560"/>
      <c r="U7877" s="560"/>
    </row>
    <row r="7878" spans="1:21">
      <c r="A7878" s="593">
        <f t="shared" si="738"/>
        <v>41603</v>
      </c>
      <c r="B7878" s="594">
        <v>41603.208789062497</v>
      </c>
      <c r="C7878" s="560">
        <f t="shared" si="739"/>
        <v>2013</v>
      </c>
      <c r="D7878" s="560">
        <f t="shared" si="740"/>
        <v>11</v>
      </c>
      <c r="E7878" s="560">
        <f t="shared" si="741"/>
        <v>25</v>
      </c>
      <c r="F7878" s="560">
        <f t="shared" si="742"/>
        <v>5</v>
      </c>
      <c r="G7878" s="595">
        <f t="shared" si="743"/>
        <v>2</v>
      </c>
      <c r="H7878" s="590">
        <f>CHOOSE('Output Sheet'!$B$4,'8760 Data'!J7878,'8760 Data'!K7878,'8760 Data'!L7878,'8760 Data'!M7878,'8760 Data'!N7878,'8760 Data'!O7878,'8760 Data'!P7878,'8760 Data'!Q7878,'8760 Data'!R7878,'8760 Data'!S7878,'8760 Data'!T7878,'8760 Data'!U7878)</f>
        <v>0</v>
      </c>
      <c r="I7878" s="591" t="e">
        <f>H7878/'Output Sheet'!$B$8</f>
        <v>#DIV/0!</v>
      </c>
      <c r="J7878" s="596"/>
      <c r="K7878" s="560"/>
      <c r="L7878" s="560"/>
      <c r="M7878" s="560"/>
      <c r="N7878" s="560"/>
      <c r="O7878" s="560"/>
      <c r="P7878" s="560"/>
      <c r="Q7878" s="560"/>
      <c r="R7878" s="560"/>
      <c r="S7878" s="560"/>
      <c r="T7878" s="560"/>
      <c r="U7878" s="560"/>
    </row>
    <row r="7879" spans="1:21">
      <c r="A7879" s="593">
        <f t="shared" si="738"/>
        <v>41603</v>
      </c>
      <c r="B7879" s="594">
        <v>41603.250455787034</v>
      </c>
      <c r="C7879" s="560">
        <f t="shared" si="739"/>
        <v>2013</v>
      </c>
      <c r="D7879" s="560">
        <f t="shared" si="740"/>
        <v>11</v>
      </c>
      <c r="E7879" s="560">
        <f t="shared" si="741"/>
        <v>25</v>
      </c>
      <c r="F7879" s="560">
        <f t="shared" si="742"/>
        <v>6</v>
      </c>
      <c r="G7879" s="595">
        <f t="shared" si="743"/>
        <v>2</v>
      </c>
      <c r="H7879" s="590">
        <f>CHOOSE('Output Sheet'!$B$4,'8760 Data'!J7879,'8760 Data'!K7879,'8760 Data'!L7879,'8760 Data'!M7879,'8760 Data'!N7879,'8760 Data'!O7879,'8760 Data'!P7879,'8760 Data'!Q7879,'8760 Data'!R7879,'8760 Data'!S7879,'8760 Data'!T7879,'8760 Data'!U7879)</f>
        <v>0</v>
      </c>
      <c r="I7879" s="591" t="e">
        <f>H7879/'Output Sheet'!$B$8</f>
        <v>#DIV/0!</v>
      </c>
      <c r="J7879" s="596"/>
      <c r="K7879" s="560"/>
      <c r="L7879" s="560"/>
      <c r="M7879" s="560"/>
      <c r="N7879" s="560"/>
      <c r="O7879" s="560"/>
      <c r="P7879" s="560"/>
      <c r="Q7879" s="560"/>
      <c r="R7879" s="560"/>
      <c r="S7879" s="560"/>
      <c r="T7879" s="560"/>
      <c r="U7879" s="560"/>
    </row>
    <row r="7880" spans="1:21">
      <c r="A7880" s="593">
        <f t="shared" si="738"/>
        <v>41603</v>
      </c>
      <c r="B7880" s="594">
        <v>41603.292122511572</v>
      </c>
      <c r="C7880" s="560">
        <f t="shared" si="739"/>
        <v>2013</v>
      </c>
      <c r="D7880" s="560">
        <f t="shared" si="740"/>
        <v>11</v>
      </c>
      <c r="E7880" s="560">
        <f t="shared" si="741"/>
        <v>25</v>
      </c>
      <c r="F7880" s="560">
        <f t="shared" si="742"/>
        <v>7</v>
      </c>
      <c r="G7880" s="595">
        <f t="shared" si="743"/>
        <v>2</v>
      </c>
      <c r="H7880" s="590">
        <f>CHOOSE('Output Sheet'!$B$4,'8760 Data'!J7880,'8760 Data'!K7880,'8760 Data'!L7880,'8760 Data'!M7880,'8760 Data'!N7880,'8760 Data'!O7880,'8760 Data'!P7880,'8760 Data'!Q7880,'8760 Data'!R7880,'8760 Data'!S7880,'8760 Data'!T7880,'8760 Data'!U7880)</f>
        <v>0</v>
      </c>
      <c r="I7880" s="591" t="e">
        <f>H7880/'Output Sheet'!$B$8</f>
        <v>#DIV/0!</v>
      </c>
      <c r="J7880" s="596"/>
      <c r="K7880" s="560"/>
      <c r="L7880" s="560"/>
      <c r="M7880" s="560"/>
      <c r="N7880" s="560"/>
      <c r="O7880" s="560"/>
      <c r="P7880" s="560"/>
      <c r="Q7880" s="560"/>
      <c r="R7880" s="560"/>
      <c r="S7880" s="560"/>
      <c r="T7880" s="560"/>
      <c r="U7880" s="560"/>
    </row>
    <row r="7881" spans="1:21">
      <c r="A7881" s="593">
        <f t="shared" si="738"/>
        <v>41603</v>
      </c>
      <c r="B7881" s="594">
        <v>41603.333789236109</v>
      </c>
      <c r="C7881" s="560">
        <f t="shared" si="739"/>
        <v>2013</v>
      </c>
      <c r="D7881" s="560">
        <f t="shared" si="740"/>
        <v>11</v>
      </c>
      <c r="E7881" s="560">
        <f t="shared" si="741"/>
        <v>25</v>
      </c>
      <c r="F7881" s="560">
        <f t="shared" si="742"/>
        <v>8</v>
      </c>
      <c r="G7881" s="595">
        <f t="shared" si="743"/>
        <v>2</v>
      </c>
      <c r="H7881" s="590">
        <f>CHOOSE('Output Sheet'!$B$4,'8760 Data'!J7881,'8760 Data'!K7881,'8760 Data'!L7881,'8760 Data'!M7881,'8760 Data'!N7881,'8760 Data'!O7881,'8760 Data'!P7881,'8760 Data'!Q7881,'8760 Data'!R7881,'8760 Data'!S7881,'8760 Data'!T7881,'8760 Data'!U7881)</f>
        <v>0</v>
      </c>
      <c r="I7881" s="591" t="e">
        <f>H7881/'Output Sheet'!$B$8</f>
        <v>#DIV/0!</v>
      </c>
      <c r="J7881" s="596"/>
      <c r="K7881" s="560"/>
      <c r="L7881" s="560"/>
      <c r="M7881" s="560"/>
      <c r="N7881" s="560"/>
      <c r="O7881" s="560"/>
      <c r="P7881" s="560"/>
      <c r="Q7881" s="560"/>
      <c r="R7881" s="560"/>
      <c r="S7881" s="560"/>
      <c r="T7881" s="560"/>
      <c r="U7881" s="560"/>
    </row>
    <row r="7882" spans="1:21">
      <c r="A7882" s="593">
        <f t="shared" si="738"/>
        <v>41603</v>
      </c>
      <c r="B7882" s="594">
        <v>41603.375455960646</v>
      </c>
      <c r="C7882" s="560">
        <f t="shared" si="739"/>
        <v>2013</v>
      </c>
      <c r="D7882" s="560">
        <f t="shared" si="740"/>
        <v>11</v>
      </c>
      <c r="E7882" s="560">
        <f t="shared" si="741"/>
        <v>25</v>
      </c>
      <c r="F7882" s="560">
        <f t="shared" si="742"/>
        <v>9</v>
      </c>
      <c r="G7882" s="595">
        <f t="shared" si="743"/>
        <v>2</v>
      </c>
      <c r="H7882" s="590">
        <f>CHOOSE('Output Sheet'!$B$4,'8760 Data'!J7882,'8760 Data'!K7882,'8760 Data'!L7882,'8760 Data'!M7882,'8760 Data'!N7882,'8760 Data'!O7882,'8760 Data'!P7882,'8760 Data'!Q7882,'8760 Data'!R7882,'8760 Data'!S7882,'8760 Data'!T7882,'8760 Data'!U7882)</f>
        <v>0</v>
      </c>
      <c r="I7882" s="591" t="e">
        <f>H7882/'Output Sheet'!$B$8</f>
        <v>#DIV/0!</v>
      </c>
      <c r="J7882" s="596"/>
      <c r="K7882" s="560"/>
      <c r="L7882" s="560"/>
      <c r="M7882" s="560"/>
      <c r="N7882" s="560"/>
      <c r="O7882" s="560"/>
      <c r="P7882" s="560"/>
      <c r="Q7882" s="560"/>
      <c r="R7882" s="560"/>
      <c r="S7882" s="560"/>
      <c r="T7882" s="560"/>
      <c r="U7882" s="560"/>
    </row>
    <row r="7883" spans="1:21">
      <c r="A7883" s="593">
        <f t="shared" si="738"/>
        <v>41603</v>
      </c>
      <c r="B7883" s="594">
        <v>41603.417122685183</v>
      </c>
      <c r="C7883" s="560">
        <f t="shared" si="739"/>
        <v>2013</v>
      </c>
      <c r="D7883" s="560">
        <f t="shared" si="740"/>
        <v>11</v>
      </c>
      <c r="E7883" s="560">
        <f t="shared" si="741"/>
        <v>25</v>
      </c>
      <c r="F7883" s="560">
        <f t="shared" si="742"/>
        <v>10</v>
      </c>
      <c r="G7883" s="595">
        <f t="shared" si="743"/>
        <v>2</v>
      </c>
      <c r="H7883" s="590">
        <f>CHOOSE('Output Sheet'!$B$4,'8760 Data'!J7883,'8760 Data'!K7883,'8760 Data'!L7883,'8760 Data'!M7883,'8760 Data'!N7883,'8760 Data'!O7883,'8760 Data'!P7883,'8760 Data'!Q7883,'8760 Data'!R7883,'8760 Data'!S7883,'8760 Data'!T7883,'8760 Data'!U7883)</f>
        <v>0</v>
      </c>
      <c r="I7883" s="591" t="e">
        <f>H7883/'Output Sheet'!$B$8</f>
        <v>#DIV/0!</v>
      </c>
      <c r="J7883" s="596"/>
      <c r="K7883" s="560"/>
      <c r="L7883" s="560"/>
      <c r="M7883" s="560"/>
      <c r="N7883" s="560"/>
      <c r="O7883" s="560"/>
      <c r="P7883" s="560"/>
      <c r="Q7883" s="560"/>
      <c r="R7883" s="560"/>
      <c r="S7883" s="560"/>
      <c r="T7883" s="560"/>
      <c r="U7883" s="560"/>
    </row>
    <row r="7884" spans="1:21">
      <c r="A7884" s="593">
        <f t="shared" si="738"/>
        <v>41603</v>
      </c>
      <c r="B7884" s="594">
        <v>41603.45878940972</v>
      </c>
      <c r="C7884" s="560">
        <f t="shared" si="739"/>
        <v>2013</v>
      </c>
      <c r="D7884" s="560">
        <f t="shared" si="740"/>
        <v>11</v>
      </c>
      <c r="E7884" s="560">
        <f t="shared" si="741"/>
        <v>25</v>
      </c>
      <c r="F7884" s="560">
        <f t="shared" si="742"/>
        <v>11</v>
      </c>
      <c r="G7884" s="595">
        <f t="shared" si="743"/>
        <v>2</v>
      </c>
      <c r="H7884" s="590">
        <f>CHOOSE('Output Sheet'!$B$4,'8760 Data'!J7884,'8760 Data'!K7884,'8760 Data'!L7884,'8760 Data'!M7884,'8760 Data'!N7884,'8760 Data'!O7884,'8760 Data'!P7884,'8760 Data'!Q7884,'8760 Data'!R7884,'8760 Data'!S7884,'8760 Data'!T7884,'8760 Data'!U7884)</f>
        <v>0</v>
      </c>
      <c r="I7884" s="591" t="e">
        <f>H7884/'Output Sheet'!$B$8</f>
        <v>#DIV/0!</v>
      </c>
      <c r="J7884" s="596"/>
      <c r="K7884" s="560"/>
      <c r="L7884" s="560"/>
      <c r="M7884" s="560"/>
      <c r="N7884" s="560"/>
      <c r="O7884" s="560"/>
      <c r="P7884" s="560"/>
      <c r="Q7884" s="560"/>
      <c r="R7884" s="560"/>
      <c r="S7884" s="560"/>
      <c r="T7884" s="560"/>
      <c r="U7884" s="560"/>
    </row>
    <row r="7885" spans="1:21">
      <c r="A7885" s="593">
        <f t="shared" si="738"/>
        <v>41603</v>
      </c>
      <c r="B7885" s="594">
        <v>41603.500456134258</v>
      </c>
      <c r="C7885" s="560">
        <f t="shared" si="739"/>
        <v>2013</v>
      </c>
      <c r="D7885" s="560">
        <f t="shared" si="740"/>
        <v>11</v>
      </c>
      <c r="E7885" s="560">
        <f t="shared" si="741"/>
        <v>25</v>
      </c>
      <c r="F7885" s="560">
        <f t="shared" si="742"/>
        <v>12</v>
      </c>
      <c r="G7885" s="595">
        <f t="shared" si="743"/>
        <v>2</v>
      </c>
      <c r="H7885" s="590">
        <f>CHOOSE('Output Sheet'!$B$4,'8760 Data'!J7885,'8760 Data'!K7885,'8760 Data'!L7885,'8760 Data'!M7885,'8760 Data'!N7885,'8760 Data'!O7885,'8760 Data'!P7885,'8760 Data'!Q7885,'8760 Data'!R7885,'8760 Data'!S7885,'8760 Data'!T7885,'8760 Data'!U7885)</f>
        <v>0</v>
      </c>
      <c r="I7885" s="591" t="e">
        <f>H7885/'Output Sheet'!$B$8</f>
        <v>#DIV/0!</v>
      </c>
      <c r="J7885" s="596"/>
      <c r="K7885" s="560"/>
      <c r="L7885" s="560"/>
      <c r="M7885" s="560"/>
      <c r="N7885" s="560"/>
      <c r="O7885" s="560"/>
      <c r="P7885" s="560"/>
      <c r="Q7885" s="560"/>
      <c r="R7885" s="560"/>
      <c r="S7885" s="560"/>
      <c r="T7885" s="560"/>
      <c r="U7885" s="560"/>
    </row>
    <row r="7886" spans="1:21">
      <c r="A7886" s="593">
        <f t="shared" si="738"/>
        <v>41603</v>
      </c>
      <c r="B7886" s="594">
        <v>41603.542122858795</v>
      </c>
      <c r="C7886" s="560">
        <f t="shared" si="739"/>
        <v>2013</v>
      </c>
      <c r="D7886" s="560">
        <f t="shared" si="740"/>
        <v>11</v>
      </c>
      <c r="E7886" s="560">
        <f t="shared" si="741"/>
        <v>25</v>
      </c>
      <c r="F7886" s="560">
        <f t="shared" si="742"/>
        <v>13</v>
      </c>
      <c r="G7886" s="595">
        <f t="shared" si="743"/>
        <v>2</v>
      </c>
      <c r="H7886" s="590">
        <f>CHOOSE('Output Sheet'!$B$4,'8760 Data'!J7886,'8760 Data'!K7886,'8760 Data'!L7886,'8760 Data'!M7886,'8760 Data'!N7886,'8760 Data'!O7886,'8760 Data'!P7886,'8760 Data'!Q7886,'8760 Data'!R7886,'8760 Data'!S7886,'8760 Data'!T7886,'8760 Data'!U7886)</f>
        <v>0</v>
      </c>
      <c r="I7886" s="591" t="e">
        <f>H7886/'Output Sheet'!$B$8</f>
        <v>#DIV/0!</v>
      </c>
      <c r="J7886" s="596"/>
      <c r="K7886" s="560"/>
      <c r="L7886" s="560"/>
      <c r="M7886" s="560"/>
      <c r="N7886" s="560"/>
      <c r="O7886" s="560"/>
      <c r="P7886" s="560"/>
      <c r="Q7886" s="560"/>
      <c r="R7886" s="560"/>
      <c r="S7886" s="560"/>
      <c r="T7886" s="560"/>
      <c r="U7886" s="560"/>
    </row>
    <row r="7887" spans="1:21">
      <c r="A7887" s="593">
        <f t="shared" si="738"/>
        <v>41603</v>
      </c>
      <c r="B7887" s="594">
        <v>41603.583789583332</v>
      </c>
      <c r="C7887" s="560">
        <f t="shared" si="739"/>
        <v>2013</v>
      </c>
      <c r="D7887" s="560">
        <f t="shared" si="740"/>
        <v>11</v>
      </c>
      <c r="E7887" s="560">
        <f t="shared" si="741"/>
        <v>25</v>
      </c>
      <c r="F7887" s="560">
        <f t="shared" si="742"/>
        <v>14</v>
      </c>
      <c r="G7887" s="595">
        <f t="shared" si="743"/>
        <v>2</v>
      </c>
      <c r="H7887" s="590">
        <f>CHOOSE('Output Sheet'!$B$4,'8760 Data'!J7887,'8760 Data'!K7887,'8760 Data'!L7887,'8760 Data'!M7887,'8760 Data'!N7887,'8760 Data'!O7887,'8760 Data'!P7887,'8760 Data'!Q7887,'8760 Data'!R7887,'8760 Data'!S7887,'8760 Data'!T7887,'8760 Data'!U7887)</f>
        <v>0</v>
      </c>
      <c r="I7887" s="591" t="e">
        <f>H7887/'Output Sheet'!$B$8</f>
        <v>#DIV/0!</v>
      </c>
      <c r="J7887" s="596"/>
      <c r="K7887" s="560"/>
      <c r="L7887" s="560"/>
      <c r="M7887" s="560"/>
      <c r="N7887" s="560"/>
      <c r="O7887" s="560"/>
      <c r="P7887" s="560"/>
      <c r="Q7887" s="560"/>
      <c r="R7887" s="560"/>
      <c r="S7887" s="560"/>
      <c r="T7887" s="560"/>
      <c r="U7887" s="560"/>
    </row>
    <row r="7888" spans="1:21">
      <c r="A7888" s="593">
        <f t="shared" si="738"/>
        <v>41603</v>
      </c>
      <c r="B7888" s="594">
        <v>41603.625456307869</v>
      </c>
      <c r="C7888" s="560">
        <f t="shared" si="739"/>
        <v>2013</v>
      </c>
      <c r="D7888" s="560">
        <f t="shared" si="740"/>
        <v>11</v>
      </c>
      <c r="E7888" s="560">
        <f t="shared" si="741"/>
        <v>25</v>
      </c>
      <c r="F7888" s="560">
        <f t="shared" si="742"/>
        <v>15</v>
      </c>
      <c r="G7888" s="595">
        <f t="shared" si="743"/>
        <v>2</v>
      </c>
      <c r="H7888" s="590">
        <f>CHOOSE('Output Sheet'!$B$4,'8760 Data'!J7888,'8760 Data'!K7888,'8760 Data'!L7888,'8760 Data'!M7888,'8760 Data'!N7888,'8760 Data'!O7888,'8760 Data'!P7888,'8760 Data'!Q7888,'8760 Data'!R7888,'8760 Data'!S7888,'8760 Data'!T7888,'8760 Data'!U7888)</f>
        <v>0</v>
      </c>
      <c r="I7888" s="591" t="e">
        <f>H7888/'Output Sheet'!$B$8</f>
        <v>#DIV/0!</v>
      </c>
      <c r="J7888" s="596"/>
      <c r="K7888" s="560"/>
      <c r="L7888" s="560"/>
      <c r="M7888" s="560"/>
      <c r="N7888" s="560"/>
      <c r="O7888" s="560"/>
      <c r="P7888" s="560"/>
      <c r="Q7888" s="560"/>
      <c r="R7888" s="560"/>
      <c r="S7888" s="560"/>
      <c r="T7888" s="560"/>
      <c r="U7888" s="560"/>
    </row>
    <row r="7889" spans="1:21">
      <c r="A7889" s="593">
        <f t="shared" si="738"/>
        <v>41603</v>
      </c>
      <c r="B7889" s="594">
        <v>41603.667123032406</v>
      </c>
      <c r="C7889" s="560">
        <f t="shared" si="739"/>
        <v>2013</v>
      </c>
      <c r="D7889" s="560">
        <f t="shared" si="740"/>
        <v>11</v>
      </c>
      <c r="E7889" s="560">
        <f t="shared" si="741"/>
        <v>25</v>
      </c>
      <c r="F7889" s="560">
        <f t="shared" si="742"/>
        <v>16</v>
      </c>
      <c r="G7889" s="595">
        <f t="shared" si="743"/>
        <v>2</v>
      </c>
      <c r="H7889" s="590">
        <f>CHOOSE('Output Sheet'!$B$4,'8760 Data'!J7889,'8760 Data'!K7889,'8760 Data'!L7889,'8760 Data'!M7889,'8760 Data'!N7889,'8760 Data'!O7889,'8760 Data'!P7889,'8760 Data'!Q7889,'8760 Data'!R7889,'8760 Data'!S7889,'8760 Data'!T7889,'8760 Data'!U7889)</f>
        <v>0</v>
      </c>
      <c r="I7889" s="591" t="e">
        <f>H7889/'Output Sheet'!$B$8</f>
        <v>#DIV/0!</v>
      </c>
      <c r="J7889" s="596"/>
      <c r="K7889" s="560"/>
      <c r="L7889" s="560"/>
      <c r="M7889" s="560"/>
      <c r="N7889" s="560"/>
      <c r="O7889" s="560"/>
      <c r="P7889" s="560"/>
      <c r="Q7889" s="560"/>
      <c r="R7889" s="560"/>
      <c r="S7889" s="560"/>
      <c r="T7889" s="560"/>
      <c r="U7889" s="560"/>
    </row>
    <row r="7890" spans="1:21">
      <c r="A7890" s="593">
        <f t="shared" si="738"/>
        <v>41603</v>
      </c>
      <c r="B7890" s="594">
        <v>41603.708789756944</v>
      </c>
      <c r="C7890" s="560">
        <f t="shared" si="739"/>
        <v>2013</v>
      </c>
      <c r="D7890" s="560">
        <f t="shared" si="740"/>
        <v>11</v>
      </c>
      <c r="E7890" s="560">
        <f t="shared" si="741"/>
        <v>25</v>
      </c>
      <c r="F7890" s="560">
        <f t="shared" si="742"/>
        <v>17</v>
      </c>
      <c r="G7890" s="595">
        <f t="shared" si="743"/>
        <v>2</v>
      </c>
      <c r="H7890" s="590">
        <f>CHOOSE('Output Sheet'!$B$4,'8760 Data'!J7890,'8760 Data'!K7890,'8760 Data'!L7890,'8760 Data'!M7890,'8760 Data'!N7890,'8760 Data'!O7890,'8760 Data'!P7890,'8760 Data'!Q7890,'8760 Data'!R7890,'8760 Data'!S7890,'8760 Data'!T7890,'8760 Data'!U7890)</f>
        <v>0</v>
      </c>
      <c r="I7890" s="591" t="e">
        <f>H7890/'Output Sheet'!$B$8</f>
        <v>#DIV/0!</v>
      </c>
      <c r="J7890" s="596"/>
      <c r="K7890" s="560"/>
      <c r="L7890" s="560"/>
      <c r="M7890" s="560"/>
      <c r="N7890" s="560"/>
      <c r="O7890" s="560"/>
      <c r="P7890" s="560"/>
      <c r="Q7890" s="560"/>
      <c r="R7890" s="560"/>
      <c r="S7890" s="560"/>
      <c r="T7890" s="560"/>
      <c r="U7890" s="560"/>
    </row>
    <row r="7891" spans="1:21">
      <c r="A7891" s="593">
        <f t="shared" si="738"/>
        <v>41603</v>
      </c>
      <c r="B7891" s="594">
        <v>41603.750456481481</v>
      </c>
      <c r="C7891" s="560">
        <f t="shared" si="739"/>
        <v>2013</v>
      </c>
      <c r="D7891" s="560">
        <f t="shared" si="740"/>
        <v>11</v>
      </c>
      <c r="E7891" s="560">
        <f t="shared" si="741"/>
        <v>25</v>
      </c>
      <c r="F7891" s="560">
        <f t="shared" si="742"/>
        <v>18</v>
      </c>
      <c r="G7891" s="595">
        <f t="shared" si="743"/>
        <v>2</v>
      </c>
      <c r="H7891" s="590">
        <f>CHOOSE('Output Sheet'!$B$4,'8760 Data'!J7891,'8760 Data'!K7891,'8760 Data'!L7891,'8760 Data'!M7891,'8760 Data'!N7891,'8760 Data'!O7891,'8760 Data'!P7891,'8760 Data'!Q7891,'8760 Data'!R7891,'8760 Data'!S7891,'8760 Data'!T7891,'8760 Data'!U7891)</f>
        <v>0</v>
      </c>
      <c r="I7891" s="591" t="e">
        <f>H7891/'Output Sheet'!$B$8</f>
        <v>#DIV/0!</v>
      </c>
      <c r="J7891" s="596"/>
      <c r="K7891" s="560"/>
      <c r="L7891" s="560"/>
      <c r="M7891" s="560"/>
      <c r="N7891" s="560"/>
      <c r="O7891" s="560"/>
      <c r="P7891" s="560"/>
      <c r="Q7891" s="560"/>
      <c r="R7891" s="560"/>
      <c r="S7891" s="560"/>
      <c r="T7891" s="560"/>
      <c r="U7891" s="560"/>
    </row>
    <row r="7892" spans="1:21">
      <c r="A7892" s="593">
        <f t="shared" si="738"/>
        <v>41603</v>
      </c>
      <c r="B7892" s="594">
        <v>41603.792123206018</v>
      </c>
      <c r="C7892" s="560">
        <f t="shared" si="739"/>
        <v>2013</v>
      </c>
      <c r="D7892" s="560">
        <f t="shared" si="740"/>
        <v>11</v>
      </c>
      <c r="E7892" s="560">
        <f t="shared" si="741"/>
        <v>25</v>
      </c>
      <c r="F7892" s="560">
        <f t="shared" si="742"/>
        <v>19</v>
      </c>
      <c r="G7892" s="595">
        <f t="shared" si="743"/>
        <v>2</v>
      </c>
      <c r="H7892" s="590">
        <f>CHOOSE('Output Sheet'!$B$4,'8760 Data'!J7892,'8760 Data'!K7892,'8760 Data'!L7892,'8760 Data'!M7892,'8760 Data'!N7892,'8760 Data'!O7892,'8760 Data'!P7892,'8760 Data'!Q7892,'8760 Data'!R7892,'8760 Data'!S7892,'8760 Data'!T7892,'8760 Data'!U7892)</f>
        <v>0</v>
      </c>
      <c r="I7892" s="591" t="e">
        <f>H7892/'Output Sheet'!$B$8</f>
        <v>#DIV/0!</v>
      </c>
      <c r="J7892" s="596"/>
      <c r="K7892" s="560"/>
      <c r="L7892" s="560"/>
      <c r="M7892" s="560"/>
      <c r="N7892" s="560"/>
      <c r="O7892" s="560"/>
      <c r="P7892" s="560"/>
      <c r="Q7892" s="560"/>
      <c r="R7892" s="560"/>
      <c r="S7892" s="560"/>
      <c r="T7892" s="560"/>
      <c r="U7892" s="560"/>
    </row>
    <row r="7893" spans="1:21">
      <c r="A7893" s="593">
        <f t="shared" si="738"/>
        <v>41603</v>
      </c>
      <c r="B7893" s="594">
        <v>41603.833789930555</v>
      </c>
      <c r="C7893" s="560">
        <f t="shared" si="739"/>
        <v>2013</v>
      </c>
      <c r="D7893" s="560">
        <f t="shared" si="740"/>
        <v>11</v>
      </c>
      <c r="E7893" s="560">
        <f t="shared" si="741"/>
        <v>25</v>
      </c>
      <c r="F7893" s="560">
        <f t="shared" si="742"/>
        <v>20</v>
      </c>
      <c r="G7893" s="595">
        <f t="shared" si="743"/>
        <v>2</v>
      </c>
      <c r="H7893" s="590">
        <f>CHOOSE('Output Sheet'!$B$4,'8760 Data'!J7893,'8760 Data'!K7893,'8760 Data'!L7893,'8760 Data'!M7893,'8760 Data'!N7893,'8760 Data'!O7893,'8760 Data'!P7893,'8760 Data'!Q7893,'8760 Data'!R7893,'8760 Data'!S7893,'8760 Data'!T7893,'8760 Data'!U7893)</f>
        <v>0</v>
      </c>
      <c r="I7893" s="591" t="e">
        <f>H7893/'Output Sheet'!$B$8</f>
        <v>#DIV/0!</v>
      </c>
      <c r="J7893" s="596"/>
      <c r="K7893" s="560"/>
      <c r="L7893" s="560"/>
      <c r="M7893" s="560"/>
      <c r="N7893" s="560"/>
      <c r="O7893" s="560"/>
      <c r="P7893" s="560"/>
      <c r="Q7893" s="560"/>
      <c r="R7893" s="560"/>
      <c r="S7893" s="560"/>
      <c r="T7893" s="560"/>
      <c r="U7893" s="560"/>
    </row>
    <row r="7894" spans="1:21">
      <c r="A7894" s="593">
        <f t="shared" si="738"/>
        <v>41603</v>
      </c>
      <c r="B7894" s="594">
        <v>41603.875456655092</v>
      </c>
      <c r="C7894" s="560">
        <f t="shared" si="739"/>
        <v>2013</v>
      </c>
      <c r="D7894" s="560">
        <f t="shared" si="740"/>
        <v>11</v>
      </c>
      <c r="E7894" s="560">
        <f t="shared" si="741"/>
        <v>25</v>
      </c>
      <c r="F7894" s="560">
        <f t="shared" si="742"/>
        <v>21</v>
      </c>
      <c r="G7894" s="595">
        <f t="shared" si="743"/>
        <v>2</v>
      </c>
      <c r="H7894" s="590">
        <f>CHOOSE('Output Sheet'!$B$4,'8760 Data'!J7894,'8760 Data'!K7894,'8760 Data'!L7894,'8760 Data'!M7894,'8760 Data'!N7894,'8760 Data'!O7894,'8760 Data'!P7894,'8760 Data'!Q7894,'8760 Data'!R7894,'8760 Data'!S7894,'8760 Data'!T7894,'8760 Data'!U7894)</f>
        <v>0</v>
      </c>
      <c r="I7894" s="591" t="e">
        <f>H7894/'Output Sheet'!$B$8</f>
        <v>#DIV/0!</v>
      </c>
      <c r="J7894" s="596"/>
      <c r="K7894" s="560"/>
      <c r="L7894" s="560"/>
      <c r="M7894" s="560"/>
      <c r="N7894" s="560"/>
      <c r="O7894" s="560"/>
      <c r="P7894" s="560"/>
      <c r="Q7894" s="560"/>
      <c r="R7894" s="560"/>
      <c r="S7894" s="560"/>
      <c r="T7894" s="560"/>
      <c r="U7894" s="560"/>
    </row>
    <row r="7895" spans="1:21">
      <c r="A7895" s="593">
        <f t="shared" si="738"/>
        <v>41603</v>
      </c>
      <c r="B7895" s="594">
        <v>41603.91712337963</v>
      </c>
      <c r="C7895" s="560">
        <f t="shared" si="739"/>
        <v>2013</v>
      </c>
      <c r="D7895" s="560">
        <f t="shared" si="740"/>
        <v>11</v>
      </c>
      <c r="E7895" s="560">
        <f t="shared" si="741"/>
        <v>25</v>
      </c>
      <c r="F7895" s="560">
        <f t="shared" si="742"/>
        <v>22</v>
      </c>
      <c r="G7895" s="595">
        <f t="shared" si="743"/>
        <v>2</v>
      </c>
      <c r="H7895" s="590">
        <f>CHOOSE('Output Sheet'!$B$4,'8760 Data'!J7895,'8760 Data'!K7895,'8760 Data'!L7895,'8760 Data'!M7895,'8760 Data'!N7895,'8760 Data'!O7895,'8760 Data'!P7895,'8760 Data'!Q7895,'8760 Data'!R7895,'8760 Data'!S7895,'8760 Data'!T7895,'8760 Data'!U7895)</f>
        <v>0</v>
      </c>
      <c r="I7895" s="591" t="e">
        <f>H7895/'Output Sheet'!$B$8</f>
        <v>#DIV/0!</v>
      </c>
      <c r="J7895" s="596"/>
      <c r="K7895" s="560"/>
      <c r="L7895" s="560"/>
      <c r="M7895" s="560"/>
      <c r="N7895" s="560"/>
      <c r="O7895" s="560"/>
      <c r="P7895" s="560"/>
      <c r="Q7895" s="560"/>
      <c r="R7895" s="560"/>
      <c r="S7895" s="560"/>
      <c r="T7895" s="560"/>
      <c r="U7895" s="560"/>
    </row>
    <row r="7896" spans="1:21">
      <c r="A7896" s="593">
        <f t="shared" si="738"/>
        <v>41603</v>
      </c>
      <c r="B7896" s="594">
        <v>41603.958790104167</v>
      </c>
      <c r="C7896" s="560">
        <f t="shared" si="739"/>
        <v>2013</v>
      </c>
      <c r="D7896" s="560">
        <f t="shared" si="740"/>
        <v>11</v>
      </c>
      <c r="E7896" s="560">
        <f t="shared" si="741"/>
        <v>25</v>
      </c>
      <c r="F7896" s="560">
        <f t="shared" si="742"/>
        <v>23</v>
      </c>
      <c r="G7896" s="595">
        <f t="shared" si="743"/>
        <v>2</v>
      </c>
      <c r="H7896" s="590">
        <f>CHOOSE('Output Sheet'!$B$4,'8760 Data'!J7896,'8760 Data'!K7896,'8760 Data'!L7896,'8760 Data'!M7896,'8760 Data'!N7896,'8760 Data'!O7896,'8760 Data'!P7896,'8760 Data'!Q7896,'8760 Data'!R7896,'8760 Data'!S7896,'8760 Data'!T7896,'8760 Data'!U7896)</f>
        <v>0</v>
      </c>
      <c r="I7896" s="591" t="e">
        <f>H7896/'Output Sheet'!$B$8</f>
        <v>#DIV/0!</v>
      </c>
      <c r="J7896" s="596"/>
      <c r="K7896" s="560"/>
      <c r="L7896" s="560"/>
      <c r="M7896" s="560"/>
      <c r="N7896" s="560"/>
      <c r="O7896" s="560"/>
      <c r="P7896" s="560"/>
      <c r="Q7896" s="560"/>
      <c r="R7896" s="560"/>
      <c r="S7896" s="560"/>
      <c r="T7896" s="560"/>
      <c r="U7896" s="560"/>
    </row>
    <row r="7897" spans="1:21">
      <c r="A7897" s="593">
        <f t="shared" si="738"/>
        <v>41604</v>
      </c>
      <c r="B7897" s="594">
        <v>41604.000456828704</v>
      </c>
      <c r="C7897" s="560">
        <f t="shared" si="739"/>
        <v>2013</v>
      </c>
      <c r="D7897" s="560">
        <f t="shared" si="740"/>
        <v>11</v>
      </c>
      <c r="E7897" s="560">
        <f t="shared" si="741"/>
        <v>26</v>
      </c>
      <c r="F7897" s="560">
        <f t="shared" si="742"/>
        <v>24</v>
      </c>
      <c r="G7897" s="595">
        <f t="shared" si="743"/>
        <v>3</v>
      </c>
      <c r="H7897" s="590">
        <f>CHOOSE('Output Sheet'!$B$4,'8760 Data'!J7897,'8760 Data'!K7897,'8760 Data'!L7897,'8760 Data'!M7897,'8760 Data'!N7897,'8760 Data'!O7897,'8760 Data'!P7897,'8760 Data'!Q7897,'8760 Data'!R7897,'8760 Data'!S7897,'8760 Data'!T7897,'8760 Data'!U7897)</f>
        <v>0</v>
      </c>
      <c r="I7897" s="591" t="e">
        <f>H7897/'Output Sheet'!$B$8</f>
        <v>#DIV/0!</v>
      </c>
      <c r="J7897" s="596"/>
      <c r="K7897" s="560"/>
      <c r="L7897" s="560"/>
      <c r="M7897" s="560"/>
      <c r="N7897" s="560"/>
      <c r="O7897" s="560"/>
      <c r="P7897" s="560"/>
      <c r="Q7897" s="560"/>
      <c r="R7897" s="560"/>
      <c r="S7897" s="560"/>
      <c r="T7897" s="560"/>
      <c r="U7897" s="560"/>
    </row>
    <row r="7898" spans="1:21">
      <c r="A7898" s="593">
        <f t="shared" si="738"/>
        <v>41604</v>
      </c>
      <c r="B7898" s="594">
        <v>41604.042123553241</v>
      </c>
      <c r="C7898" s="560">
        <f t="shared" si="739"/>
        <v>2013</v>
      </c>
      <c r="D7898" s="560">
        <f t="shared" si="740"/>
        <v>11</v>
      </c>
      <c r="E7898" s="560">
        <f t="shared" si="741"/>
        <v>26</v>
      </c>
      <c r="F7898" s="560">
        <f t="shared" si="742"/>
        <v>1</v>
      </c>
      <c r="G7898" s="595">
        <f t="shared" si="743"/>
        <v>3</v>
      </c>
      <c r="H7898" s="590">
        <f>CHOOSE('Output Sheet'!$B$4,'8760 Data'!J7898,'8760 Data'!K7898,'8760 Data'!L7898,'8760 Data'!M7898,'8760 Data'!N7898,'8760 Data'!O7898,'8760 Data'!P7898,'8760 Data'!Q7898,'8760 Data'!R7898,'8760 Data'!S7898,'8760 Data'!T7898,'8760 Data'!U7898)</f>
        <v>0</v>
      </c>
      <c r="I7898" s="591" t="e">
        <f>H7898/'Output Sheet'!$B$8</f>
        <v>#DIV/0!</v>
      </c>
      <c r="J7898" s="596"/>
      <c r="K7898" s="560"/>
      <c r="L7898" s="560"/>
      <c r="M7898" s="560"/>
      <c r="N7898" s="560"/>
      <c r="O7898" s="560"/>
      <c r="P7898" s="560"/>
      <c r="Q7898" s="560"/>
      <c r="R7898" s="560"/>
      <c r="S7898" s="560"/>
      <c r="T7898" s="560"/>
      <c r="U7898" s="560"/>
    </row>
    <row r="7899" spans="1:21">
      <c r="A7899" s="593">
        <f t="shared" si="738"/>
        <v>41604</v>
      </c>
      <c r="B7899" s="594">
        <v>41604.083790277778</v>
      </c>
      <c r="C7899" s="560">
        <f t="shared" si="739"/>
        <v>2013</v>
      </c>
      <c r="D7899" s="560">
        <f t="shared" si="740"/>
        <v>11</v>
      </c>
      <c r="E7899" s="560">
        <f t="shared" si="741"/>
        <v>26</v>
      </c>
      <c r="F7899" s="560">
        <f t="shared" si="742"/>
        <v>2</v>
      </c>
      <c r="G7899" s="595">
        <f t="shared" si="743"/>
        <v>3</v>
      </c>
      <c r="H7899" s="590">
        <f>CHOOSE('Output Sheet'!$B$4,'8760 Data'!J7899,'8760 Data'!K7899,'8760 Data'!L7899,'8760 Data'!M7899,'8760 Data'!N7899,'8760 Data'!O7899,'8760 Data'!P7899,'8760 Data'!Q7899,'8760 Data'!R7899,'8760 Data'!S7899,'8760 Data'!T7899,'8760 Data'!U7899)</f>
        <v>0</v>
      </c>
      <c r="I7899" s="591" t="e">
        <f>H7899/'Output Sheet'!$B$8</f>
        <v>#DIV/0!</v>
      </c>
      <c r="J7899" s="596"/>
      <c r="K7899" s="560"/>
      <c r="L7899" s="560"/>
      <c r="M7899" s="560"/>
      <c r="N7899" s="560"/>
      <c r="O7899" s="560"/>
      <c r="P7899" s="560"/>
      <c r="Q7899" s="560"/>
      <c r="R7899" s="560"/>
      <c r="S7899" s="560"/>
      <c r="T7899" s="560"/>
      <c r="U7899" s="560"/>
    </row>
    <row r="7900" spans="1:21">
      <c r="A7900" s="593">
        <f t="shared" si="738"/>
        <v>41604</v>
      </c>
      <c r="B7900" s="594">
        <v>41604.125457002316</v>
      </c>
      <c r="C7900" s="560">
        <f t="shared" si="739"/>
        <v>2013</v>
      </c>
      <c r="D7900" s="560">
        <f t="shared" si="740"/>
        <v>11</v>
      </c>
      <c r="E7900" s="560">
        <f t="shared" si="741"/>
        <v>26</v>
      </c>
      <c r="F7900" s="560">
        <f t="shared" si="742"/>
        <v>3</v>
      </c>
      <c r="G7900" s="595">
        <f t="shared" si="743"/>
        <v>3</v>
      </c>
      <c r="H7900" s="590">
        <f>CHOOSE('Output Sheet'!$B$4,'8760 Data'!J7900,'8760 Data'!K7900,'8760 Data'!L7900,'8760 Data'!M7900,'8760 Data'!N7900,'8760 Data'!O7900,'8760 Data'!P7900,'8760 Data'!Q7900,'8760 Data'!R7900,'8760 Data'!S7900,'8760 Data'!T7900,'8760 Data'!U7900)</f>
        <v>0</v>
      </c>
      <c r="I7900" s="591" t="e">
        <f>H7900/'Output Sheet'!$B$8</f>
        <v>#DIV/0!</v>
      </c>
      <c r="J7900" s="596"/>
      <c r="K7900" s="560"/>
      <c r="L7900" s="560"/>
      <c r="M7900" s="560"/>
      <c r="N7900" s="560"/>
      <c r="O7900" s="560"/>
      <c r="P7900" s="560"/>
      <c r="Q7900" s="560"/>
      <c r="R7900" s="560"/>
      <c r="S7900" s="560"/>
      <c r="T7900" s="560"/>
      <c r="U7900" s="560"/>
    </row>
    <row r="7901" spans="1:21">
      <c r="A7901" s="593">
        <f t="shared" si="738"/>
        <v>41604</v>
      </c>
      <c r="B7901" s="594">
        <v>41604.167123726853</v>
      </c>
      <c r="C7901" s="560">
        <f t="shared" si="739"/>
        <v>2013</v>
      </c>
      <c r="D7901" s="560">
        <f t="shared" si="740"/>
        <v>11</v>
      </c>
      <c r="E7901" s="560">
        <f t="shared" si="741"/>
        <v>26</v>
      </c>
      <c r="F7901" s="560">
        <f t="shared" si="742"/>
        <v>4</v>
      </c>
      <c r="G7901" s="595">
        <f t="shared" si="743"/>
        <v>3</v>
      </c>
      <c r="H7901" s="590">
        <f>CHOOSE('Output Sheet'!$B$4,'8760 Data'!J7901,'8760 Data'!K7901,'8760 Data'!L7901,'8760 Data'!M7901,'8760 Data'!N7901,'8760 Data'!O7901,'8760 Data'!P7901,'8760 Data'!Q7901,'8760 Data'!R7901,'8760 Data'!S7901,'8760 Data'!T7901,'8760 Data'!U7901)</f>
        <v>0</v>
      </c>
      <c r="I7901" s="591" t="e">
        <f>H7901/'Output Sheet'!$B$8</f>
        <v>#DIV/0!</v>
      </c>
      <c r="J7901" s="596"/>
      <c r="K7901" s="560"/>
      <c r="L7901" s="560"/>
      <c r="M7901" s="560"/>
      <c r="N7901" s="560"/>
      <c r="O7901" s="560"/>
      <c r="P7901" s="560"/>
      <c r="Q7901" s="560"/>
      <c r="R7901" s="560"/>
      <c r="S7901" s="560"/>
      <c r="T7901" s="560"/>
      <c r="U7901" s="560"/>
    </row>
    <row r="7902" spans="1:21">
      <c r="A7902" s="593">
        <f t="shared" si="738"/>
        <v>41604</v>
      </c>
      <c r="B7902" s="594">
        <v>41604.20879045139</v>
      </c>
      <c r="C7902" s="560">
        <f t="shared" si="739"/>
        <v>2013</v>
      </c>
      <c r="D7902" s="560">
        <f t="shared" si="740"/>
        <v>11</v>
      </c>
      <c r="E7902" s="560">
        <f t="shared" si="741"/>
        <v>26</v>
      </c>
      <c r="F7902" s="560">
        <f t="shared" si="742"/>
        <v>5</v>
      </c>
      <c r="G7902" s="595">
        <f t="shared" si="743"/>
        <v>3</v>
      </c>
      <c r="H7902" s="590">
        <f>CHOOSE('Output Sheet'!$B$4,'8760 Data'!J7902,'8760 Data'!K7902,'8760 Data'!L7902,'8760 Data'!M7902,'8760 Data'!N7902,'8760 Data'!O7902,'8760 Data'!P7902,'8760 Data'!Q7902,'8760 Data'!R7902,'8760 Data'!S7902,'8760 Data'!T7902,'8760 Data'!U7902)</f>
        <v>0</v>
      </c>
      <c r="I7902" s="591" t="e">
        <f>H7902/'Output Sheet'!$B$8</f>
        <v>#DIV/0!</v>
      </c>
      <c r="J7902" s="596"/>
      <c r="K7902" s="560"/>
      <c r="L7902" s="560"/>
      <c r="M7902" s="560"/>
      <c r="N7902" s="560"/>
      <c r="O7902" s="560"/>
      <c r="P7902" s="560"/>
      <c r="Q7902" s="560"/>
      <c r="R7902" s="560"/>
      <c r="S7902" s="560"/>
      <c r="T7902" s="560"/>
      <c r="U7902" s="560"/>
    </row>
    <row r="7903" spans="1:21">
      <c r="A7903" s="593">
        <f t="shared" si="738"/>
        <v>41604</v>
      </c>
      <c r="B7903" s="594">
        <v>41604.250457175927</v>
      </c>
      <c r="C7903" s="560">
        <f t="shared" si="739"/>
        <v>2013</v>
      </c>
      <c r="D7903" s="560">
        <f t="shared" si="740"/>
        <v>11</v>
      </c>
      <c r="E7903" s="560">
        <f t="shared" si="741"/>
        <v>26</v>
      </c>
      <c r="F7903" s="560">
        <f t="shared" si="742"/>
        <v>6</v>
      </c>
      <c r="G7903" s="595">
        <f t="shared" si="743"/>
        <v>3</v>
      </c>
      <c r="H7903" s="590">
        <f>CHOOSE('Output Sheet'!$B$4,'8760 Data'!J7903,'8760 Data'!K7903,'8760 Data'!L7903,'8760 Data'!M7903,'8760 Data'!N7903,'8760 Data'!O7903,'8760 Data'!P7903,'8760 Data'!Q7903,'8760 Data'!R7903,'8760 Data'!S7903,'8760 Data'!T7903,'8760 Data'!U7903)</f>
        <v>0</v>
      </c>
      <c r="I7903" s="591" t="e">
        <f>H7903/'Output Sheet'!$B$8</f>
        <v>#DIV/0!</v>
      </c>
      <c r="J7903" s="596"/>
      <c r="K7903" s="560"/>
      <c r="L7903" s="560"/>
      <c r="M7903" s="560"/>
      <c r="N7903" s="560"/>
      <c r="O7903" s="560"/>
      <c r="P7903" s="560"/>
      <c r="Q7903" s="560"/>
      <c r="R7903" s="560"/>
      <c r="S7903" s="560"/>
      <c r="T7903" s="560"/>
      <c r="U7903" s="560"/>
    </row>
    <row r="7904" spans="1:21">
      <c r="A7904" s="593">
        <f t="shared" si="738"/>
        <v>41604</v>
      </c>
      <c r="B7904" s="594">
        <v>41604.292123900465</v>
      </c>
      <c r="C7904" s="560">
        <f t="shared" si="739"/>
        <v>2013</v>
      </c>
      <c r="D7904" s="560">
        <f t="shared" si="740"/>
        <v>11</v>
      </c>
      <c r="E7904" s="560">
        <f t="shared" si="741"/>
        <v>26</v>
      </c>
      <c r="F7904" s="560">
        <f t="shared" si="742"/>
        <v>7</v>
      </c>
      <c r="G7904" s="595">
        <f t="shared" si="743"/>
        <v>3</v>
      </c>
      <c r="H7904" s="590">
        <f>CHOOSE('Output Sheet'!$B$4,'8760 Data'!J7904,'8760 Data'!K7904,'8760 Data'!L7904,'8760 Data'!M7904,'8760 Data'!N7904,'8760 Data'!O7904,'8760 Data'!P7904,'8760 Data'!Q7904,'8760 Data'!R7904,'8760 Data'!S7904,'8760 Data'!T7904,'8760 Data'!U7904)</f>
        <v>0</v>
      </c>
      <c r="I7904" s="591" t="e">
        <f>H7904/'Output Sheet'!$B$8</f>
        <v>#DIV/0!</v>
      </c>
      <c r="J7904" s="596"/>
      <c r="K7904" s="560"/>
      <c r="L7904" s="560"/>
      <c r="M7904" s="560"/>
      <c r="N7904" s="560"/>
      <c r="O7904" s="560"/>
      <c r="P7904" s="560"/>
      <c r="Q7904" s="560"/>
      <c r="R7904" s="560"/>
      <c r="S7904" s="560"/>
      <c r="T7904" s="560"/>
      <c r="U7904" s="560"/>
    </row>
    <row r="7905" spans="1:21">
      <c r="A7905" s="593">
        <f t="shared" si="738"/>
        <v>41604</v>
      </c>
      <c r="B7905" s="594">
        <v>41604.333790625002</v>
      </c>
      <c r="C7905" s="560">
        <f t="shared" si="739"/>
        <v>2013</v>
      </c>
      <c r="D7905" s="560">
        <f t="shared" si="740"/>
        <v>11</v>
      </c>
      <c r="E7905" s="560">
        <f t="shared" si="741"/>
        <v>26</v>
      </c>
      <c r="F7905" s="560">
        <f t="shared" si="742"/>
        <v>8</v>
      </c>
      <c r="G7905" s="595">
        <f t="shared" si="743"/>
        <v>3</v>
      </c>
      <c r="H7905" s="590">
        <f>CHOOSE('Output Sheet'!$B$4,'8760 Data'!J7905,'8760 Data'!K7905,'8760 Data'!L7905,'8760 Data'!M7905,'8760 Data'!N7905,'8760 Data'!O7905,'8760 Data'!P7905,'8760 Data'!Q7905,'8760 Data'!R7905,'8760 Data'!S7905,'8760 Data'!T7905,'8760 Data'!U7905)</f>
        <v>0</v>
      </c>
      <c r="I7905" s="591" t="e">
        <f>H7905/'Output Sheet'!$B$8</f>
        <v>#DIV/0!</v>
      </c>
      <c r="J7905" s="596"/>
      <c r="K7905" s="560"/>
      <c r="L7905" s="560"/>
      <c r="M7905" s="560"/>
      <c r="N7905" s="560"/>
      <c r="O7905" s="560"/>
      <c r="P7905" s="560"/>
      <c r="Q7905" s="560"/>
      <c r="R7905" s="560"/>
      <c r="S7905" s="560"/>
      <c r="T7905" s="560"/>
      <c r="U7905" s="560"/>
    </row>
    <row r="7906" spans="1:21">
      <c r="A7906" s="593">
        <f t="shared" si="738"/>
        <v>41604</v>
      </c>
      <c r="B7906" s="594">
        <v>41604.375457349539</v>
      </c>
      <c r="C7906" s="560">
        <f t="shared" si="739"/>
        <v>2013</v>
      </c>
      <c r="D7906" s="560">
        <f t="shared" si="740"/>
        <v>11</v>
      </c>
      <c r="E7906" s="560">
        <f t="shared" si="741"/>
        <v>26</v>
      </c>
      <c r="F7906" s="560">
        <f t="shared" si="742"/>
        <v>9</v>
      </c>
      <c r="G7906" s="595">
        <f t="shared" si="743"/>
        <v>3</v>
      </c>
      <c r="H7906" s="590">
        <f>CHOOSE('Output Sheet'!$B$4,'8760 Data'!J7906,'8760 Data'!K7906,'8760 Data'!L7906,'8760 Data'!M7906,'8760 Data'!N7906,'8760 Data'!O7906,'8760 Data'!P7906,'8760 Data'!Q7906,'8760 Data'!R7906,'8760 Data'!S7906,'8760 Data'!T7906,'8760 Data'!U7906)</f>
        <v>0</v>
      </c>
      <c r="I7906" s="591" t="e">
        <f>H7906/'Output Sheet'!$B$8</f>
        <v>#DIV/0!</v>
      </c>
      <c r="J7906" s="596"/>
      <c r="K7906" s="560"/>
      <c r="L7906" s="560"/>
      <c r="M7906" s="560"/>
      <c r="N7906" s="560"/>
      <c r="O7906" s="560"/>
      <c r="P7906" s="560"/>
      <c r="Q7906" s="560"/>
      <c r="R7906" s="560"/>
      <c r="S7906" s="560"/>
      <c r="T7906" s="560"/>
      <c r="U7906" s="560"/>
    </row>
    <row r="7907" spans="1:21">
      <c r="A7907" s="593">
        <f t="shared" si="738"/>
        <v>41604</v>
      </c>
      <c r="B7907" s="594">
        <v>41604.417124074076</v>
      </c>
      <c r="C7907" s="560">
        <f t="shared" si="739"/>
        <v>2013</v>
      </c>
      <c r="D7907" s="560">
        <f t="shared" si="740"/>
        <v>11</v>
      </c>
      <c r="E7907" s="560">
        <f t="shared" si="741"/>
        <v>26</v>
      </c>
      <c r="F7907" s="560">
        <f t="shared" si="742"/>
        <v>10</v>
      </c>
      <c r="G7907" s="595">
        <f t="shared" si="743"/>
        <v>3</v>
      </c>
      <c r="H7907" s="590">
        <f>CHOOSE('Output Sheet'!$B$4,'8760 Data'!J7907,'8760 Data'!K7907,'8760 Data'!L7907,'8760 Data'!M7907,'8760 Data'!N7907,'8760 Data'!O7907,'8760 Data'!P7907,'8760 Data'!Q7907,'8760 Data'!R7907,'8760 Data'!S7907,'8760 Data'!T7907,'8760 Data'!U7907)</f>
        <v>0</v>
      </c>
      <c r="I7907" s="591" t="e">
        <f>H7907/'Output Sheet'!$B$8</f>
        <v>#DIV/0!</v>
      </c>
      <c r="J7907" s="596"/>
      <c r="K7907" s="560"/>
      <c r="L7907" s="560"/>
      <c r="M7907" s="560"/>
      <c r="N7907" s="560"/>
      <c r="O7907" s="560"/>
      <c r="P7907" s="560"/>
      <c r="Q7907" s="560"/>
      <c r="R7907" s="560"/>
      <c r="S7907" s="560"/>
      <c r="T7907" s="560"/>
      <c r="U7907" s="560"/>
    </row>
    <row r="7908" spans="1:21">
      <c r="A7908" s="593">
        <f t="shared" si="738"/>
        <v>41604</v>
      </c>
      <c r="B7908" s="594">
        <v>41604.458790798613</v>
      </c>
      <c r="C7908" s="560">
        <f t="shared" si="739"/>
        <v>2013</v>
      </c>
      <c r="D7908" s="560">
        <f t="shared" si="740"/>
        <v>11</v>
      </c>
      <c r="E7908" s="560">
        <f t="shared" si="741"/>
        <v>26</v>
      </c>
      <c r="F7908" s="560">
        <f t="shared" si="742"/>
        <v>11</v>
      </c>
      <c r="G7908" s="595">
        <f t="shared" si="743"/>
        <v>3</v>
      </c>
      <c r="H7908" s="590">
        <f>CHOOSE('Output Sheet'!$B$4,'8760 Data'!J7908,'8760 Data'!K7908,'8760 Data'!L7908,'8760 Data'!M7908,'8760 Data'!N7908,'8760 Data'!O7908,'8760 Data'!P7908,'8760 Data'!Q7908,'8760 Data'!R7908,'8760 Data'!S7908,'8760 Data'!T7908,'8760 Data'!U7908)</f>
        <v>0</v>
      </c>
      <c r="I7908" s="591" t="e">
        <f>H7908/'Output Sheet'!$B$8</f>
        <v>#DIV/0!</v>
      </c>
      <c r="J7908" s="596"/>
      <c r="K7908" s="560"/>
      <c r="L7908" s="560"/>
      <c r="M7908" s="560"/>
      <c r="N7908" s="560"/>
      <c r="O7908" s="560"/>
      <c r="P7908" s="560"/>
      <c r="Q7908" s="560"/>
      <c r="R7908" s="560"/>
      <c r="S7908" s="560"/>
      <c r="T7908" s="560"/>
      <c r="U7908" s="560"/>
    </row>
    <row r="7909" spans="1:21">
      <c r="A7909" s="593">
        <f t="shared" si="738"/>
        <v>41604</v>
      </c>
      <c r="B7909" s="594">
        <v>41604.500457523151</v>
      </c>
      <c r="C7909" s="560">
        <f t="shared" si="739"/>
        <v>2013</v>
      </c>
      <c r="D7909" s="560">
        <f t="shared" si="740"/>
        <v>11</v>
      </c>
      <c r="E7909" s="560">
        <f t="shared" si="741"/>
        <v>26</v>
      </c>
      <c r="F7909" s="560">
        <f t="shared" si="742"/>
        <v>12</v>
      </c>
      <c r="G7909" s="595">
        <f t="shared" si="743"/>
        <v>3</v>
      </c>
      <c r="H7909" s="590">
        <f>CHOOSE('Output Sheet'!$B$4,'8760 Data'!J7909,'8760 Data'!K7909,'8760 Data'!L7909,'8760 Data'!M7909,'8760 Data'!N7909,'8760 Data'!O7909,'8760 Data'!P7909,'8760 Data'!Q7909,'8760 Data'!R7909,'8760 Data'!S7909,'8760 Data'!T7909,'8760 Data'!U7909)</f>
        <v>0</v>
      </c>
      <c r="I7909" s="591" t="e">
        <f>H7909/'Output Sheet'!$B$8</f>
        <v>#DIV/0!</v>
      </c>
      <c r="J7909" s="596"/>
      <c r="K7909" s="560"/>
      <c r="L7909" s="560"/>
      <c r="M7909" s="560"/>
      <c r="N7909" s="560"/>
      <c r="O7909" s="560"/>
      <c r="P7909" s="560"/>
      <c r="Q7909" s="560"/>
      <c r="R7909" s="560"/>
      <c r="S7909" s="560"/>
      <c r="T7909" s="560"/>
      <c r="U7909" s="560"/>
    </row>
    <row r="7910" spans="1:21">
      <c r="A7910" s="593">
        <f t="shared" si="738"/>
        <v>41604</v>
      </c>
      <c r="B7910" s="594">
        <v>41604.542124247688</v>
      </c>
      <c r="C7910" s="560">
        <f t="shared" si="739"/>
        <v>2013</v>
      </c>
      <c r="D7910" s="560">
        <f t="shared" si="740"/>
        <v>11</v>
      </c>
      <c r="E7910" s="560">
        <f t="shared" si="741"/>
        <v>26</v>
      </c>
      <c r="F7910" s="560">
        <f t="shared" si="742"/>
        <v>13</v>
      </c>
      <c r="G7910" s="595">
        <f t="shared" si="743"/>
        <v>3</v>
      </c>
      <c r="H7910" s="590">
        <f>CHOOSE('Output Sheet'!$B$4,'8760 Data'!J7910,'8760 Data'!K7910,'8760 Data'!L7910,'8760 Data'!M7910,'8760 Data'!N7910,'8760 Data'!O7910,'8760 Data'!P7910,'8760 Data'!Q7910,'8760 Data'!R7910,'8760 Data'!S7910,'8760 Data'!T7910,'8760 Data'!U7910)</f>
        <v>0</v>
      </c>
      <c r="I7910" s="591" t="e">
        <f>H7910/'Output Sheet'!$B$8</f>
        <v>#DIV/0!</v>
      </c>
      <c r="J7910" s="596"/>
      <c r="K7910" s="560"/>
      <c r="L7910" s="560"/>
      <c r="M7910" s="560"/>
      <c r="N7910" s="560"/>
      <c r="O7910" s="560"/>
      <c r="P7910" s="560"/>
      <c r="Q7910" s="560"/>
      <c r="R7910" s="560"/>
      <c r="S7910" s="560"/>
      <c r="T7910" s="560"/>
      <c r="U7910" s="560"/>
    </row>
    <row r="7911" spans="1:21">
      <c r="A7911" s="593">
        <f t="shared" si="738"/>
        <v>41604</v>
      </c>
      <c r="B7911" s="594">
        <v>41604.583790972225</v>
      </c>
      <c r="C7911" s="560">
        <f t="shared" si="739"/>
        <v>2013</v>
      </c>
      <c r="D7911" s="560">
        <f t="shared" si="740"/>
        <v>11</v>
      </c>
      <c r="E7911" s="560">
        <f t="shared" si="741"/>
        <v>26</v>
      </c>
      <c r="F7911" s="560">
        <f t="shared" si="742"/>
        <v>14</v>
      </c>
      <c r="G7911" s="595">
        <f t="shared" si="743"/>
        <v>3</v>
      </c>
      <c r="H7911" s="590">
        <f>CHOOSE('Output Sheet'!$B$4,'8760 Data'!J7911,'8760 Data'!K7911,'8760 Data'!L7911,'8760 Data'!M7911,'8760 Data'!N7911,'8760 Data'!O7911,'8760 Data'!P7911,'8760 Data'!Q7911,'8760 Data'!R7911,'8760 Data'!S7911,'8760 Data'!T7911,'8760 Data'!U7911)</f>
        <v>0</v>
      </c>
      <c r="I7911" s="591" t="e">
        <f>H7911/'Output Sheet'!$B$8</f>
        <v>#DIV/0!</v>
      </c>
      <c r="J7911" s="596"/>
      <c r="K7911" s="560"/>
      <c r="L7911" s="560"/>
      <c r="M7911" s="560"/>
      <c r="N7911" s="560"/>
      <c r="O7911" s="560"/>
      <c r="P7911" s="560"/>
      <c r="Q7911" s="560"/>
      <c r="R7911" s="560"/>
      <c r="S7911" s="560"/>
      <c r="T7911" s="560"/>
      <c r="U7911" s="560"/>
    </row>
    <row r="7912" spans="1:21">
      <c r="A7912" s="593">
        <f t="shared" si="738"/>
        <v>41604</v>
      </c>
      <c r="B7912" s="594">
        <v>41604.625457696762</v>
      </c>
      <c r="C7912" s="560">
        <f t="shared" si="739"/>
        <v>2013</v>
      </c>
      <c r="D7912" s="560">
        <f t="shared" si="740"/>
        <v>11</v>
      </c>
      <c r="E7912" s="560">
        <f t="shared" si="741"/>
        <v>26</v>
      </c>
      <c r="F7912" s="560">
        <f t="shared" si="742"/>
        <v>15</v>
      </c>
      <c r="G7912" s="595">
        <f t="shared" si="743"/>
        <v>3</v>
      </c>
      <c r="H7912" s="590">
        <f>CHOOSE('Output Sheet'!$B$4,'8760 Data'!J7912,'8760 Data'!K7912,'8760 Data'!L7912,'8760 Data'!M7912,'8760 Data'!N7912,'8760 Data'!O7912,'8760 Data'!P7912,'8760 Data'!Q7912,'8760 Data'!R7912,'8760 Data'!S7912,'8760 Data'!T7912,'8760 Data'!U7912)</f>
        <v>0</v>
      </c>
      <c r="I7912" s="591" t="e">
        <f>H7912/'Output Sheet'!$B$8</f>
        <v>#DIV/0!</v>
      </c>
      <c r="J7912" s="596"/>
      <c r="K7912" s="560"/>
      <c r="L7912" s="560"/>
      <c r="M7912" s="560"/>
      <c r="N7912" s="560"/>
      <c r="O7912" s="560"/>
      <c r="P7912" s="560"/>
      <c r="Q7912" s="560"/>
      <c r="R7912" s="560"/>
      <c r="S7912" s="560"/>
      <c r="T7912" s="560"/>
      <c r="U7912" s="560"/>
    </row>
    <row r="7913" spans="1:21">
      <c r="A7913" s="593">
        <f t="shared" si="738"/>
        <v>41604</v>
      </c>
      <c r="B7913" s="594">
        <v>41604.667124421299</v>
      </c>
      <c r="C7913" s="560">
        <f t="shared" si="739"/>
        <v>2013</v>
      </c>
      <c r="D7913" s="560">
        <f t="shared" si="740"/>
        <v>11</v>
      </c>
      <c r="E7913" s="560">
        <f t="shared" si="741"/>
        <v>26</v>
      </c>
      <c r="F7913" s="560">
        <f t="shared" si="742"/>
        <v>16</v>
      </c>
      <c r="G7913" s="595">
        <f t="shared" si="743"/>
        <v>3</v>
      </c>
      <c r="H7913" s="590">
        <f>CHOOSE('Output Sheet'!$B$4,'8760 Data'!J7913,'8760 Data'!K7913,'8760 Data'!L7913,'8760 Data'!M7913,'8760 Data'!N7913,'8760 Data'!O7913,'8760 Data'!P7913,'8760 Data'!Q7913,'8760 Data'!R7913,'8760 Data'!S7913,'8760 Data'!T7913,'8760 Data'!U7913)</f>
        <v>0</v>
      </c>
      <c r="I7913" s="591" t="e">
        <f>H7913/'Output Sheet'!$B$8</f>
        <v>#DIV/0!</v>
      </c>
      <c r="J7913" s="596"/>
      <c r="K7913" s="560"/>
      <c r="L7913" s="560"/>
      <c r="M7913" s="560"/>
      <c r="N7913" s="560"/>
      <c r="O7913" s="560"/>
      <c r="P7913" s="560"/>
      <c r="Q7913" s="560"/>
      <c r="R7913" s="560"/>
      <c r="S7913" s="560"/>
      <c r="T7913" s="560"/>
      <c r="U7913" s="560"/>
    </row>
    <row r="7914" spans="1:21">
      <c r="A7914" s="593">
        <f t="shared" si="738"/>
        <v>41604</v>
      </c>
      <c r="B7914" s="594">
        <v>41604.708791145837</v>
      </c>
      <c r="C7914" s="560">
        <f t="shared" si="739"/>
        <v>2013</v>
      </c>
      <c r="D7914" s="560">
        <f t="shared" si="740"/>
        <v>11</v>
      </c>
      <c r="E7914" s="560">
        <f t="shared" si="741"/>
        <v>26</v>
      </c>
      <c r="F7914" s="560">
        <f t="shared" si="742"/>
        <v>17</v>
      </c>
      <c r="G7914" s="595">
        <f t="shared" si="743"/>
        <v>3</v>
      </c>
      <c r="H7914" s="590">
        <f>CHOOSE('Output Sheet'!$B$4,'8760 Data'!J7914,'8760 Data'!K7914,'8760 Data'!L7914,'8760 Data'!M7914,'8760 Data'!N7914,'8760 Data'!O7914,'8760 Data'!P7914,'8760 Data'!Q7914,'8760 Data'!R7914,'8760 Data'!S7914,'8760 Data'!T7914,'8760 Data'!U7914)</f>
        <v>0</v>
      </c>
      <c r="I7914" s="591" t="e">
        <f>H7914/'Output Sheet'!$B$8</f>
        <v>#DIV/0!</v>
      </c>
      <c r="J7914" s="596"/>
      <c r="K7914" s="560"/>
      <c r="L7914" s="560"/>
      <c r="M7914" s="560"/>
      <c r="N7914" s="560"/>
      <c r="O7914" s="560"/>
      <c r="P7914" s="560"/>
      <c r="Q7914" s="560"/>
      <c r="R7914" s="560"/>
      <c r="S7914" s="560"/>
      <c r="T7914" s="560"/>
      <c r="U7914" s="560"/>
    </row>
    <row r="7915" spans="1:21">
      <c r="A7915" s="593">
        <f t="shared" si="738"/>
        <v>41604</v>
      </c>
      <c r="B7915" s="594">
        <v>41604.750457870374</v>
      </c>
      <c r="C7915" s="560">
        <f t="shared" si="739"/>
        <v>2013</v>
      </c>
      <c r="D7915" s="560">
        <f t="shared" si="740"/>
        <v>11</v>
      </c>
      <c r="E7915" s="560">
        <f t="shared" si="741"/>
        <v>26</v>
      </c>
      <c r="F7915" s="560">
        <f t="shared" si="742"/>
        <v>18</v>
      </c>
      <c r="G7915" s="595">
        <f t="shared" si="743"/>
        <v>3</v>
      </c>
      <c r="H7915" s="590">
        <f>CHOOSE('Output Sheet'!$B$4,'8760 Data'!J7915,'8760 Data'!K7915,'8760 Data'!L7915,'8760 Data'!M7915,'8760 Data'!N7915,'8760 Data'!O7915,'8760 Data'!P7915,'8760 Data'!Q7915,'8760 Data'!R7915,'8760 Data'!S7915,'8760 Data'!T7915,'8760 Data'!U7915)</f>
        <v>0</v>
      </c>
      <c r="I7915" s="591" t="e">
        <f>H7915/'Output Sheet'!$B$8</f>
        <v>#DIV/0!</v>
      </c>
      <c r="J7915" s="596"/>
      <c r="K7915" s="560"/>
      <c r="L7915" s="560"/>
      <c r="M7915" s="560"/>
      <c r="N7915" s="560"/>
      <c r="O7915" s="560"/>
      <c r="P7915" s="560"/>
      <c r="Q7915" s="560"/>
      <c r="R7915" s="560"/>
      <c r="S7915" s="560"/>
      <c r="T7915" s="560"/>
      <c r="U7915" s="560"/>
    </row>
    <row r="7916" spans="1:21">
      <c r="A7916" s="593">
        <f t="shared" si="738"/>
        <v>41604</v>
      </c>
      <c r="B7916" s="594">
        <v>41604.792124594911</v>
      </c>
      <c r="C7916" s="560">
        <f t="shared" si="739"/>
        <v>2013</v>
      </c>
      <c r="D7916" s="560">
        <f t="shared" si="740"/>
        <v>11</v>
      </c>
      <c r="E7916" s="560">
        <f t="shared" si="741"/>
        <v>26</v>
      </c>
      <c r="F7916" s="560">
        <f t="shared" si="742"/>
        <v>19</v>
      </c>
      <c r="G7916" s="595">
        <f t="shared" si="743"/>
        <v>3</v>
      </c>
      <c r="H7916" s="590">
        <f>CHOOSE('Output Sheet'!$B$4,'8760 Data'!J7916,'8760 Data'!K7916,'8760 Data'!L7916,'8760 Data'!M7916,'8760 Data'!N7916,'8760 Data'!O7916,'8760 Data'!P7916,'8760 Data'!Q7916,'8760 Data'!R7916,'8760 Data'!S7916,'8760 Data'!T7916,'8760 Data'!U7916)</f>
        <v>0</v>
      </c>
      <c r="I7916" s="591" t="e">
        <f>H7916/'Output Sheet'!$B$8</f>
        <v>#DIV/0!</v>
      </c>
      <c r="J7916" s="596"/>
      <c r="K7916" s="560"/>
      <c r="L7916" s="560"/>
      <c r="M7916" s="560"/>
      <c r="N7916" s="560"/>
      <c r="O7916" s="560"/>
      <c r="P7916" s="560"/>
      <c r="Q7916" s="560"/>
      <c r="R7916" s="560"/>
      <c r="S7916" s="560"/>
      <c r="T7916" s="560"/>
      <c r="U7916" s="560"/>
    </row>
    <row r="7917" spans="1:21">
      <c r="A7917" s="593">
        <f t="shared" si="738"/>
        <v>41604</v>
      </c>
      <c r="B7917" s="594">
        <v>41604.833791319441</v>
      </c>
      <c r="C7917" s="560">
        <f t="shared" si="739"/>
        <v>2013</v>
      </c>
      <c r="D7917" s="560">
        <f t="shared" si="740"/>
        <v>11</v>
      </c>
      <c r="E7917" s="560">
        <f t="shared" si="741"/>
        <v>26</v>
      </c>
      <c r="F7917" s="560">
        <f t="shared" si="742"/>
        <v>20</v>
      </c>
      <c r="G7917" s="595">
        <f t="shared" si="743"/>
        <v>3</v>
      </c>
      <c r="H7917" s="590">
        <f>CHOOSE('Output Sheet'!$B$4,'8760 Data'!J7917,'8760 Data'!K7917,'8760 Data'!L7917,'8760 Data'!M7917,'8760 Data'!N7917,'8760 Data'!O7917,'8760 Data'!P7917,'8760 Data'!Q7917,'8760 Data'!R7917,'8760 Data'!S7917,'8760 Data'!T7917,'8760 Data'!U7917)</f>
        <v>0</v>
      </c>
      <c r="I7917" s="591" t="e">
        <f>H7917/'Output Sheet'!$B$8</f>
        <v>#DIV/0!</v>
      </c>
      <c r="J7917" s="596"/>
      <c r="K7917" s="560"/>
      <c r="L7917" s="560"/>
      <c r="M7917" s="560"/>
      <c r="N7917" s="560"/>
      <c r="O7917" s="560"/>
      <c r="P7917" s="560"/>
      <c r="Q7917" s="560"/>
      <c r="R7917" s="560"/>
      <c r="S7917" s="560"/>
      <c r="T7917" s="560"/>
      <c r="U7917" s="560"/>
    </row>
    <row r="7918" spans="1:21">
      <c r="A7918" s="593">
        <f t="shared" si="738"/>
        <v>41604</v>
      </c>
      <c r="B7918" s="594">
        <v>41604.875458043978</v>
      </c>
      <c r="C7918" s="560">
        <f t="shared" si="739"/>
        <v>2013</v>
      </c>
      <c r="D7918" s="560">
        <f t="shared" si="740"/>
        <v>11</v>
      </c>
      <c r="E7918" s="560">
        <f t="shared" si="741"/>
        <v>26</v>
      </c>
      <c r="F7918" s="560">
        <f t="shared" si="742"/>
        <v>21</v>
      </c>
      <c r="G7918" s="595">
        <f t="shared" si="743"/>
        <v>3</v>
      </c>
      <c r="H7918" s="590">
        <f>CHOOSE('Output Sheet'!$B$4,'8760 Data'!J7918,'8760 Data'!K7918,'8760 Data'!L7918,'8760 Data'!M7918,'8760 Data'!N7918,'8760 Data'!O7918,'8760 Data'!P7918,'8760 Data'!Q7918,'8760 Data'!R7918,'8760 Data'!S7918,'8760 Data'!T7918,'8760 Data'!U7918)</f>
        <v>0</v>
      </c>
      <c r="I7918" s="591" t="e">
        <f>H7918/'Output Sheet'!$B$8</f>
        <v>#DIV/0!</v>
      </c>
      <c r="J7918" s="596"/>
      <c r="K7918" s="560"/>
      <c r="L7918" s="560"/>
      <c r="M7918" s="560"/>
      <c r="N7918" s="560"/>
      <c r="O7918" s="560"/>
      <c r="P7918" s="560"/>
      <c r="Q7918" s="560"/>
      <c r="R7918" s="560"/>
      <c r="S7918" s="560"/>
      <c r="T7918" s="560"/>
      <c r="U7918" s="560"/>
    </row>
    <row r="7919" spans="1:21">
      <c r="A7919" s="593">
        <f t="shared" si="738"/>
        <v>41604</v>
      </c>
      <c r="B7919" s="594">
        <v>41604.917124768515</v>
      </c>
      <c r="C7919" s="560">
        <f t="shared" si="739"/>
        <v>2013</v>
      </c>
      <c r="D7919" s="560">
        <f t="shared" si="740"/>
        <v>11</v>
      </c>
      <c r="E7919" s="560">
        <f t="shared" si="741"/>
        <v>26</v>
      </c>
      <c r="F7919" s="560">
        <f t="shared" si="742"/>
        <v>22</v>
      </c>
      <c r="G7919" s="595">
        <f t="shared" si="743"/>
        <v>3</v>
      </c>
      <c r="H7919" s="590">
        <f>CHOOSE('Output Sheet'!$B$4,'8760 Data'!J7919,'8760 Data'!K7919,'8760 Data'!L7919,'8760 Data'!M7919,'8760 Data'!N7919,'8760 Data'!O7919,'8760 Data'!P7919,'8760 Data'!Q7919,'8760 Data'!R7919,'8760 Data'!S7919,'8760 Data'!T7919,'8760 Data'!U7919)</f>
        <v>0</v>
      </c>
      <c r="I7919" s="591" t="e">
        <f>H7919/'Output Sheet'!$B$8</f>
        <v>#DIV/0!</v>
      </c>
      <c r="J7919" s="596"/>
      <c r="K7919" s="560"/>
      <c r="L7919" s="560"/>
      <c r="M7919" s="560"/>
      <c r="N7919" s="560"/>
      <c r="O7919" s="560"/>
      <c r="P7919" s="560"/>
      <c r="Q7919" s="560"/>
      <c r="R7919" s="560"/>
      <c r="S7919" s="560"/>
      <c r="T7919" s="560"/>
      <c r="U7919" s="560"/>
    </row>
    <row r="7920" spans="1:21">
      <c r="A7920" s="593">
        <f t="shared" si="738"/>
        <v>41604</v>
      </c>
      <c r="B7920" s="594">
        <v>41604.958791493053</v>
      </c>
      <c r="C7920" s="560">
        <f t="shared" si="739"/>
        <v>2013</v>
      </c>
      <c r="D7920" s="560">
        <f t="shared" si="740"/>
        <v>11</v>
      </c>
      <c r="E7920" s="560">
        <f t="shared" si="741"/>
        <v>26</v>
      </c>
      <c r="F7920" s="560">
        <f t="shared" si="742"/>
        <v>23</v>
      </c>
      <c r="G7920" s="595">
        <f t="shared" si="743"/>
        <v>3</v>
      </c>
      <c r="H7920" s="590">
        <f>CHOOSE('Output Sheet'!$B$4,'8760 Data'!J7920,'8760 Data'!K7920,'8760 Data'!L7920,'8760 Data'!M7920,'8760 Data'!N7920,'8760 Data'!O7920,'8760 Data'!P7920,'8760 Data'!Q7920,'8760 Data'!R7920,'8760 Data'!S7920,'8760 Data'!T7920,'8760 Data'!U7920)</f>
        <v>0</v>
      </c>
      <c r="I7920" s="591" t="e">
        <f>H7920/'Output Sheet'!$B$8</f>
        <v>#DIV/0!</v>
      </c>
      <c r="J7920" s="596"/>
      <c r="K7920" s="560"/>
      <c r="L7920" s="560"/>
      <c r="M7920" s="560"/>
      <c r="N7920" s="560"/>
      <c r="O7920" s="560"/>
      <c r="P7920" s="560"/>
      <c r="Q7920" s="560"/>
      <c r="R7920" s="560"/>
      <c r="S7920" s="560"/>
      <c r="T7920" s="560"/>
      <c r="U7920" s="560"/>
    </row>
    <row r="7921" spans="1:21">
      <c r="A7921" s="593">
        <f t="shared" si="738"/>
        <v>41605</v>
      </c>
      <c r="B7921" s="594">
        <v>41605.00045821759</v>
      </c>
      <c r="C7921" s="560">
        <f t="shared" si="739"/>
        <v>2013</v>
      </c>
      <c r="D7921" s="560">
        <f t="shared" si="740"/>
        <v>11</v>
      </c>
      <c r="E7921" s="560">
        <f t="shared" si="741"/>
        <v>27</v>
      </c>
      <c r="F7921" s="560">
        <f t="shared" si="742"/>
        <v>24</v>
      </c>
      <c r="G7921" s="595">
        <f t="shared" si="743"/>
        <v>4</v>
      </c>
      <c r="H7921" s="590">
        <f>CHOOSE('Output Sheet'!$B$4,'8760 Data'!J7921,'8760 Data'!K7921,'8760 Data'!L7921,'8760 Data'!M7921,'8760 Data'!N7921,'8760 Data'!O7921,'8760 Data'!P7921,'8760 Data'!Q7921,'8760 Data'!R7921,'8760 Data'!S7921,'8760 Data'!T7921,'8760 Data'!U7921)</f>
        <v>0</v>
      </c>
      <c r="I7921" s="591" t="e">
        <f>H7921/'Output Sheet'!$B$8</f>
        <v>#DIV/0!</v>
      </c>
      <c r="J7921" s="596"/>
      <c r="K7921" s="560"/>
      <c r="L7921" s="560"/>
      <c r="M7921" s="560"/>
      <c r="N7921" s="560"/>
      <c r="O7921" s="560"/>
      <c r="P7921" s="560"/>
      <c r="Q7921" s="560"/>
      <c r="R7921" s="560"/>
      <c r="S7921" s="560"/>
      <c r="T7921" s="560"/>
      <c r="U7921" s="560"/>
    </row>
    <row r="7922" spans="1:21">
      <c r="A7922" s="593">
        <f t="shared" si="738"/>
        <v>41605</v>
      </c>
      <c r="B7922" s="594">
        <v>41605.042124942127</v>
      </c>
      <c r="C7922" s="560">
        <f t="shared" si="739"/>
        <v>2013</v>
      </c>
      <c r="D7922" s="560">
        <f t="shared" si="740"/>
        <v>11</v>
      </c>
      <c r="E7922" s="560">
        <f t="shared" si="741"/>
        <v>27</v>
      </c>
      <c r="F7922" s="560">
        <f t="shared" si="742"/>
        <v>1</v>
      </c>
      <c r="G7922" s="595">
        <f t="shared" si="743"/>
        <v>4</v>
      </c>
      <c r="H7922" s="590">
        <f>CHOOSE('Output Sheet'!$B$4,'8760 Data'!J7922,'8760 Data'!K7922,'8760 Data'!L7922,'8760 Data'!M7922,'8760 Data'!N7922,'8760 Data'!O7922,'8760 Data'!P7922,'8760 Data'!Q7922,'8760 Data'!R7922,'8760 Data'!S7922,'8760 Data'!T7922,'8760 Data'!U7922)</f>
        <v>0</v>
      </c>
      <c r="I7922" s="591" t="e">
        <f>H7922/'Output Sheet'!$B$8</f>
        <v>#DIV/0!</v>
      </c>
      <c r="J7922" s="596"/>
      <c r="K7922" s="560"/>
      <c r="L7922" s="560"/>
      <c r="M7922" s="560"/>
      <c r="N7922" s="560"/>
      <c r="O7922" s="560"/>
      <c r="P7922" s="560"/>
      <c r="Q7922" s="560"/>
      <c r="R7922" s="560"/>
      <c r="S7922" s="560"/>
      <c r="T7922" s="560"/>
      <c r="U7922" s="560"/>
    </row>
    <row r="7923" spans="1:21">
      <c r="A7923" s="593">
        <f t="shared" si="738"/>
        <v>41605</v>
      </c>
      <c r="B7923" s="594">
        <v>41605.083791666664</v>
      </c>
      <c r="C7923" s="560">
        <f t="shared" si="739"/>
        <v>2013</v>
      </c>
      <c r="D7923" s="560">
        <f t="shared" si="740"/>
        <v>11</v>
      </c>
      <c r="E7923" s="560">
        <f t="shared" si="741"/>
        <v>27</v>
      </c>
      <c r="F7923" s="560">
        <f t="shared" si="742"/>
        <v>2</v>
      </c>
      <c r="G7923" s="595">
        <f t="shared" si="743"/>
        <v>4</v>
      </c>
      <c r="H7923" s="590">
        <f>CHOOSE('Output Sheet'!$B$4,'8760 Data'!J7923,'8760 Data'!K7923,'8760 Data'!L7923,'8760 Data'!M7923,'8760 Data'!N7923,'8760 Data'!O7923,'8760 Data'!P7923,'8760 Data'!Q7923,'8760 Data'!R7923,'8760 Data'!S7923,'8760 Data'!T7923,'8760 Data'!U7923)</f>
        <v>0</v>
      </c>
      <c r="I7923" s="591" t="e">
        <f>H7923/'Output Sheet'!$B$8</f>
        <v>#DIV/0!</v>
      </c>
      <c r="J7923" s="596"/>
      <c r="K7923" s="560"/>
      <c r="L7923" s="560"/>
      <c r="M7923" s="560"/>
      <c r="N7923" s="560"/>
      <c r="O7923" s="560"/>
      <c r="P7923" s="560"/>
      <c r="Q7923" s="560"/>
      <c r="R7923" s="560"/>
      <c r="S7923" s="560"/>
      <c r="T7923" s="560"/>
      <c r="U7923" s="560"/>
    </row>
    <row r="7924" spans="1:21">
      <c r="A7924" s="593">
        <f t="shared" si="738"/>
        <v>41605</v>
      </c>
      <c r="B7924" s="594">
        <v>41605.125458391201</v>
      </c>
      <c r="C7924" s="560">
        <f t="shared" si="739"/>
        <v>2013</v>
      </c>
      <c r="D7924" s="560">
        <f t="shared" si="740"/>
        <v>11</v>
      </c>
      <c r="E7924" s="560">
        <f t="shared" si="741"/>
        <v>27</v>
      </c>
      <c r="F7924" s="560">
        <f t="shared" si="742"/>
        <v>3</v>
      </c>
      <c r="G7924" s="595">
        <f t="shared" si="743"/>
        <v>4</v>
      </c>
      <c r="H7924" s="590">
        <f>CHOOSE('Output Sheet'!$B$4,'8760 Data'!J7924,'8760 Data'!K7924,'8760 Data'!L7924,'8760 Data'!M7924,'8760 Data'!N7924,'8760 Data'!O7924,'8760 Data'!P7924,'8760 Data'!Q7924,'8760 Data'!R7924,'8760 Data'!S7924,'8760 Data'!T7924,'8760 Data'!U7924)</f>
        <v>0</v>
      </c>
      <c r="I7924" s="591" t="e">
        <f>H7924/'Output Sheet'!$B$8</f>
        <v>#DIV/0!</v>
      </c>
      <c r="J7924" s="596"/>
      <c r="K7924" s="560"/>
      <c r="L7924" s="560"/>
      <c r="M7924" s="560"/>
      <c r="N7924" s="560"/>
      <c r="O7924" s="560"/>
      <c r="P7924" s="560"/>
      <c r="Q7924" s="560"/>
      <c r="R7924" s="560"/>
      <c r="S7924" s="560"/>
      <c r="T7924" s="560"/>
      <c r="U7924" s="560"/>
    </row>
    <row r="7925" spans="1:21">
      <c r="A7925" s="593">
        <f t="shared" si="738"/>
        <v>41605</v>
      </c>
      <c r="B7925" s="594">
        <v>41605.167125115739</v>
      </c>
      <c r="C7925" s="560">
        <f t="shared" si="739"/>
        <v>2013</v>
      </c>
      <c r="D7925" s="560">
        <f t="shared" si="740"/>
        <v>11</v>
      </c>
      <c r="E7925" s="560">
        <f t="shared" si="741"/>
        <v>27</v>
      </c>
      <c r="F7925" s="560">
        <f t="shared" si="742"/>
        <v>4</v>
      </c>
      <c r="G7925" s="595">
        <f t="shared" si="743"/>
        <v>4</v>
      </c>
      <c r="H7925" s="590">
        <f>CHOOSE('Output Sheet'!$B$4,'8760 Data'!J7925,'8760 Data'!K7925,'8760 Data'!L7925,'8760 Data'!M7925,'8760 Data'!N7925,'8760 Data'!O7925,'8760 Data'!P7925,'8760 Data'!Q7925,'8760 Data'!R7925,'8760 Data'!S7925,'8760 Data'!T7925,'8760 Data'!U7925)</f>
        <v>0</v>
      </c>
      <c r="I7925" s="591" t="e">
        <f>H7925/'Output Sheet'!$B$8</f>
        <v>#DIV/0!</v>
      </c>
      <c r="J7925" s="596"/>
      <c r="K7925" s="560"/>
      <c r="L7925" s="560"/>
      <c r="M7925" s="560"/>
      <c r="N7925" s="560"/>
      <c r="O7925" s="560"/>
      <c r="P7925" s="560"/>
      <c r="Q7925" s="560"/>
      <c r="R7925" s="560"/>
      <c r="S7925" s="560"/>
      <c r="T7925" s="560"/>
      <c r="U7925" s="560"/>
    </row>
    <row r="7926" spans="1:21">
      <c r="A7926" s="593">
        <f t="shared" si="738"/>
        <v>41605</v>
      </c>
      <c r="B7926" s="594">
        <v>41605.208791840276</v>
      </c>
      <c r="C7926" s="560">
        <f t="shared" si="739"/>
        <v>2013</v>
      </c>
      <c r="D7926" s="560">
        <f t="shared" si="740"/>
        <v>11</v>
      </c>
      <c r="E7926" s="560">
        <f t="shared" si="741"/>
        <v>27</v>
      </c>
      <c r="F7926" s="560">
        <f t="shared" si="742"/>
        <v>5</v>
      </c>
      <c r="G7926" s="595">
        <f t="shared" si="743"/>
        <v>4</v>
      </c>
      <c r="H7926" s="590">
        <f>CHOOSE('Output Sheet'!$B$4,'8760 Data'!J7926,'8760 Data'!K7926,'8760 Data'!L7926,'8760 Data'!M7926,'8760 Data'!N7926,'8760 Data'!O7926,'8760 Data'!P7926,'8760 Data'!Q7926,'8760 Data'!R7926,'8760 Data'!S7926,'8760 Data'!T7926,'8760 Data'!U7926)</f>
        <v>0</v>
      </c>
      <c r="I7926" s="591" t="e">
        <f>H7926/'Output Sheet'!$B$8</f>
        <v>#DIV/0!</v>
      </c>
      <c r="J7926" s="596"/>
      <c r="K7926" s="560"/>
      <c r="L7926" s="560"/>
      <c r="M7926" s="560"/>
      <c r="N7926" s="560"/>
      <c r="O7926" s="560"/>
      <c r="P7926" s="560"/>
      <c r="Q7926" s="560"/>
      <c r="R7926" s="560"/>
      <c r="S7926" s="560"/>
      <c r="T7926" s="560"/>
      <c r="U7926" s="560"/>
    </row>
    <row r="7927" spans="1:21">
      <c r="A7927" s="593">
        <f t="shared" si="738"/>
        <v>41605</v>
      </c>
      <c r="B7927" s="594">
        <v>41605.250458564813</v>
      </c>
      <c r="C7927" s="560">
        <f t="shared" si="739"/>
        <v>2013</v>
      </c>
      <c r="D7927" s="560">
        <f t="shared" si="740"/>
        <v>11</v>
      </c>
      <c r="E7927" s="560">
        <f t="shared" si="741"/>
        <v>27</v>
      </c>
      <c r="F7927" s="560">
        <f t="shared" si="742"/>
        <v>6</v>
      </c>
      <c r="G7927" s="595">
        <f t="shared" si="743"/>
        <v>4</v>
      </c>
      <c r="H7927" s="590">
        <f>CHOOSE('Output Sheet'!$B$4,'8760 Data'!J7927,'8760 Data'!K7927,'8760 Data'!L7927,'8760 Data'!M7927,'8760 Data'!N7927,'8760 Data'!O7927,'8760 Data'!P7927,'8760 Data'!Q7927,'8760 Data'!R7927,'8760 Data'!S7927,'8760 Data'!T7927,'8760 Data'!U7927)</f>
        <v>0</v>
      </c>
      <c r="I7927" s="591" t="e">
        <f>H7927/'Output Sheet'!$B$8</f>
        <v>#DIV/0!</v>
      </c>
      <c r="J7927" s="596"/>
      <c r="K7927" s="560"/>
      <c r="L7927" s="560"/>
      <c r="M7927" s="560"/>
      <c r="N7927" s="560"/>
      <c r="O7927" s="560"/>
      <c r="P7927" s="560"/>
      <c r="Q7927" s="560"/>
      <c r="R7927" s="560"/>
      <c r="S7927" s="560"/>
      <c r="T7927" s="560"/>
      <c r="U7927" s="560"/>
    </row>
    <row r="7928" spans="1:21">
      <c r="A7928" s="593">
        <f t="shared" si="738"/>
        <v>41605</v>
      </c>
      <c r="B7928" s="594">
        <v>41605.29212528935</v>
      </c>
      <c r="C7928" s="560">
        <f t="shared" si="739"/>
        <v>2013</v>
      </c>
      <c r="D7928" s="560">
        <f t="shared" si="740"/>
        <v>11</v>
      </c>
      <c r="E7928" s="560">
        <f t="shared" si="741"/>
        <v>27</v>
      </c>
      <c r="F7928" s="560">
        <f t="shared" si="742"/>
        <v>7</v>
      </c>
      <c r="G7928" s="595">
        <f t="shared" si="743"/>
        <v>4</v>
      </c>
      <c r="H7928" s="590">
        <f>CHOOSE('Output Sheet'!$B$4,'8760 Data'!J7928,'8760 Data'!K7928,'8760 Data'!L7928,'8760 Data'!M7928,'8760 Data'!N7928,'8760 Data'!O7928,'8760 Data'!P7928,'8760 Data'!Q7928,'8760 Data'!R7928,'8760 Data'!S7928,'8760 Data'!T7928,'8760 Data'!U7928)</f>
        <v>0</v>
      </c>
      <c r="I7928" s="591" t="e">
        <f>H7928/'Output Sheet'!$B$8</f>
        <v>#DIV/0!</v>
      </c>
      <c r="J7928" s="596"/>
      <c r="K7928" s="560"/>
      <c r="L7928" s="560"/>
      <c r="M7928" s="560"/>
      <c r="N7928" s="560"/>
      <c r="O7928" s="560"/>
      <c r="P7928" s="560"/>
      <c r="Q7928" s="560"/>
      <c r="R7928" s="560"/>
      <c r="S7928" s="560"/>
      <c r="T7928" s="560"/>
      <c r="U7928" s="560"/>
    </row>
    <row r="7929" spans="1:21">
      <c r="A7929" s="593">
        <f t="shared" si="738"/>
        <v>41605</v>
      </c>
      <c r="B7929" s="594">
        <v>41605.333792013887</v>
      </c>
      <c r="C7929" s="560">
        <f t="shared" si="739"/>
        <v>2013</v>
      </c>
      <c r="D7929" s="560">
        <f t="shared" si="740"/>
        <v>11</v>
      </c>
      <c r="E7929" s="560">
        <f t="shared" si="741"/>
        <v>27</v>
      </c>
      <c r="F7929" s="560">
        <f t="shared" si="742"/>
        <v>8</v>
      </c>
      <c r="G7929" s="595">
        <f t="shared" si="743"/>
        <v>4</v>
      </c>
      <c r="H7929" s="590">
        <f>CHOOSE('Output Sheet'!$B$4,'8760 Data'!J7929,'8760 Data'!K7929,'8760 Data'!L7929,'8760 Data'!M7929,'8760 Data'!N7929,'8760 Data'!O7929,'8760 Data'!P7929,'8760 Data'!Q7929,'8760 Data'!R7929,'8760 Data'!S7929,'8760 Data'!T7929,'8760 Data'!U7929)</f>
        <v>0</v>
      </c>
      <c r="I7929" s="591" t="e">
        <f>H7929/'Output Sheet'!$B$8</f>
        <v>#DIV/0!</v>
      </c>
      <c r="J7929" s="596"/>
      <c r="K7929" s="560"/>
      <c r="L7929" s="560"/>
      <c r="M7929" s="560"/>
      <c r="N7929" s="560"/>
      <c r="O7929" s="560"/>
      <c r="P7929" s="560"/>
      <c r="Q7929" s="560"/>
      <c r="R7929" s="560"/>
      <c r="S7929" s="560"/>
      <c r="T7929" s="560"/>
      <c r="U7929" s="560"/>
    </row>
    <row r="7930" spans="1:21">
      <c r="A7930" s="593">
        <f t="shared" si="738"/>
        <v>41605</v>
      </c>
      <c r="B7930" s="594">
        <v>41605.375458738425</v>
      </c>
      <c r="C7930" s="560">
        <f t="shared" si="739"/>
        <v>2013</v>
      </c>
      <c r="D7930" s="560">
        <f t="shared" si="740"/>
        <v>11</v>
      </c>
      <c r="E7930" s="560">
        <f t="shared" si="741"/>
        <v>27</v>
      </c>
      <c r="F7930" s="560">
        <f t="shared" si="742"/>
        <v>9</v>
      </c>
      <c r="G7930" s="595">
        <f t="shared" si="743"/>
        <v>4</v>
      </c>
      <c r="H7930" s="590">
        <f>CHOOSE('Output Sheet'!$B$4,'8760 Data'!J7930,'8760 Data'!K7930,'8760 Data'!L7930,'8760 Data'!M7930,'8760 Data'!N7930,'8760 Data'!O7930,'8760 Data'!P7930,'8760 Data'!Q7930,'8760 Data'!R7930,'8760 Data'!S7930,'8760 Data'!T7930,'8760 Data'!U7930)</f>
        <v>0</v>
      </c>
      <c r="I7930" s="591" t="e">
        <f>H7930/'Output Sheet'!$B$8</f>
        <v>#DIV/0!</v>
      </c>
      <c r="J7930" s="596"/>
      <c r="K7930" s="560"/>
      <c r="L7930" s="560"/>
      <c r="M7930" s="560"/>
      <c r="N7930" s="560"/>
      <c r="O7930" s="560"/>
      <c r="P7930" s="560"/>
      <c r="Q7930" s="560"/>
      <c r="R7930" s="560"/>
      <c r="S7930" s="560"/>
      <c r="T7930" s="560"/>
      <c r="U7930" s="560"/>
    </row>
    <row r="7931" spans="1:21">
      <c r="A7931" s="593">
        <f t="shared" si="738"/>
        <v>41605</v>
      </c>
      <c r="B7931" s="594">
        <v>41605.417125462962</v>
      </c>
      <c r="C7931" s="560">
        <f t="shared" si="739"/>
        <v>2013</v>
      </c>
      <c r="D7931" s="560">
        <f t="shared" si="740"/>
        <v>11</v>
      </c>
      <c r="E7931" s="560">
        <f t="shared" si="741"/>
        <v>27</v>
      </c>
      <c r="F7931" s="560">
        <f t="shared" si="742"/>
        <v>10</v>
      </c>
      <c r="G7931" s="595">
        <f t="shared" si="743"/>
        <v>4</v>
      </c>
      <c r="H7931" s="590">
        <f>CHOOSE('Output Sheet'!$B$4,'8760 Data'!J7931,'8760 Data'!K7931,'8760 Data'!L7931,'8760 Data'!M7931,'8760 Data'!N7931,'8760 Data'!O7931,'8760 Data'!P7931,'8760 Data'!Q7931,'8760 Data'!R7931,'8760 Data'!S7931,'8760 Data'!T7931,'8760 Data'!U7931)</f>
        <v>0</v>
      </c>
      <c r="I7931" s="591" t="e">
        <f>H7931/'Output Sheet'!$B$8</f>
        <v>#DIV/0!</v>
      </c>
      <c r="J7931" s="596"/>
      <c r="K7931" s="560"/>
      <c r="L7931" s="560"/>
      <c r="M7931" s="560"/>
      <c r="N7931" s="560"/>
      <c r="O7931" s="560"/>
      <c r="P7931" s="560"/>
      <c r="Q7931" s="560"/>
      <c r="R7931" s="560"/>
      <c r="S7931" s="560"/>
      <c r="T7931" s="560"/>
      <c r="U7931" s="560"/>
    </row>
    <row r="7932" spans="1:21">
      <c r="A7932" s="593">
        <f t="shared" si="738"/>
        <v>41605</v>
      </c>
      <c r="B7932" s="594">
        <v>41605.458792187499</v>
      </c>
      <c r="C7932" s="560">
        <f t="shared" si="739"/>
        <v>2013</v>
      </c>
      <c r="D7932" s="560">
        <f t="shared" si="740"/>
        <v>11</v>
      </c>
      <c r="E7932" s="560">
        <f t="shared" si="741"/>
        <v>27</v>
      </c>
      <c r="F7932" s="560">
        <f t="shared" si="742"/>
        <v>11</v>
      </c>
      <c r="G7932" s="595">
        <f t="shared" si="743"/>
        <v>4</v>
      </c>
      <c r="H7932" s="590">
        <f>CHOOSE('Output Sheet'!$B$4,'8760 Data'!J7932,'8760 Data'!K7932,'8760 Data'!L7932,'8760 Data'!M7932,'8760 Data'!N7932,'8760 Data'!O7932,'8760 Data'!P7932,'8760 Data'!Q7932,'8760 Data'!R7932,'8760 Data'!S7932,'8760 Data'!T7932,'8760 Data'!U7932)</f>
        <v>0</v>
      </c>
      <c r="I7932" s="591" t="e">
        <f>H7932/'Output Sheet'!$B$8</f>
        <v>#DIV/0!</v>
      </c>
      <c r="J7932" s="596"/>
      <c r="K7932" s="560"/>
      <c r="L7932" s="560"/>
      <c r="M7932" s="560"/>
      <c r="N7932" s="560"/>
      <c r="O7932" s="560"/>
      <c r="P7932" s="560"/>
      <c r="Q7932" s="560"/>
      <c r="R7932" s="560"/>
      <c r="S7932" s="560"/>
      <c r="T7932" s="560"/>
      <c r="U7932" s="560"/>
    </row>
    <row r="7933" spans="1:21">
      <c r="A7933" s="593">
        <f t="shared" si="738"/>
        <v>41605</v>
      </c>
      <c r="B7933" s="594">
        <v>41605.500458912036</v>
      </c>
      <c r="C7933" s="560">
        <f t="shared" si="739"/>
        <v>2013</v>
      </c>
      <c r="D7933" s="560">
        <f t="shared" si="740"/>
        <v>11</v>
      </c>
      <c r="E7933" s="560">
        <f t="shared" si="741"/>
        <v>27</v>
      </c>
      <c r="F7933" s="560">
        <f t="shared" si="742"/>
        <v>12</v>
      </c>
      <c r="G7933" s="595">
        <f t="shared" si="743"/>
        <v>4</v>
      </c>
      <c r="H7933" s="590">
        <f>CHOOSE('Output Sheet'!$B$4,'8760 Data'!J7933,'8760 Data'!K7933,'8760 Data'!L7933,'8760 Data'!M7933,'8760 Data'!N7933,'8760 Data'!O7933,'8760 Data'!P7933,'8760 Data'!Q7933,'8760 Data'!R7933,'8760 Data'!S7933,'8760 Data'!T7933,'8760 Data'!U7933)</f>
        <v>0</v>
      </c>
      <c r="I7933" s="591" t="e">
        <f>H7933/'Output Sheet'!$B$8</f>
        <v>#DIV/0!</v>
      </c>
      <c r="J7933" s="596"/>
      <c r="K7933" s="560"/>
      <c r="L7933" s="560"/>
      <c r="M7933" s="560"/>
      <c r="N7933" s="560"/>
      <c r="O7933" s="560"/>
      <c r="P7933" s="560"/>
      <c r="Q7933" s="560"/>
      <c r="R7933" s="560"/>
      <c r="S7933" s="560"/>
      <c r="T7933" s="560"/>
      <c r="U7933" s="560"/>
    </row>
    <row r="7934" spans="1:21">
      <c r="A7934" s="593">
        <f t="shared" si="738"/>
        <v>41605</v>
      </c>
      <c r="B7934" s="594">
        <v>41605.542125636573</v>
      </c>
      <c r="C7934" s="560">
        <f t="shared" si="739"/>
        <v>2013</v>
      </c>
      <c r="D7934" s="560">
        <f t="shared" si="740"/>
        <v>11</v>
      </c>
      <c r="E7934" s="560">
        <f t="shared" si="741"/>
        <v>27</v>
      </c>
      <c r="F7934" s="560">
        <f t="shared" si="742"/>
        <v>13</v>
      </c>
      <c r="G7934" s="595">
        <f t="shared" si="743"/>
        <v>4</v>
      </c>
      <c r="H7934" s="590">
        <f>CHOOSE('Output Sheet'!$B$4,'8760 Data'!J7934,'8760 Data'!K7934,'8760 Data'!L7934,'8760 Data'!M7934,'8760 Data'!N7934,'8760 Data'!O7934,'8760 Data'!P7934,'8760 Data'!Q7934,'8760 Data'!R7934,'8760 Data'!S7934,'8760 Data'!T7934,'8760 Data'!U7934)</f>
        <v>0</v>
      </c>
      <c r="I7934" s="591" t="e">
        <f>H7934/'Output Sheet'!$B$8</f>
        <v>#DIV/0!</v>
      </c>
      <c r="J7934" s="596"/>
      <c r="K7934" s="560"/>
      <c r="L7934" s="560"/>
      <c r="M7934" s="560"/>
      <c r="N7934" s="560"/>
      <c r="O7934" s="560"/>
      <c r="P7934" s="560"/>
      <c r="Q7934" s="560"/>
      <c r="R7934" s="560"/>
      <c r="S7934" s="560"/>
      <c r="T7934" s="560"/>
      <c r="U7934" s="560"/>
    </row>
    <row r="7935" spans="1:21">
      <c r="A7935" s="593">
        <f t="shared" si="738"/>
        <v>41605</v>
      </c>
      <c r="B7935" s="594">
        <v>41605.583792361111</v>
      </c>
      <c r="C7935" s="560">
        <f t="shared" si="739"/>
        <v>2013</v>
      </c>
      <c r="D7935" s="560">
        <f t="shared" si="740"/>
        <v>11</v>
      </c>
      <c r="E7935" s="560">
        <f t="shared" si="741"/>
        <v>27</v>
      </c>
      <c r="F7935" s="560">
        <f t="shared" si="742"/>
        <v>14</v>
      </c>
      <c r="G7935" s="595">
        <f t="shared" si="743"/>
        <v>4</v>
      </c>
      <c r="H7935" s="590">
        <f>CHOOSE('Output Sheet'!$B$4,'8760 Data'!J7935,'8760 Data'!K7935,'8760 Data'!L7935,'8760 Data'!M7935,'8760 Data'!N7935,'8760 Data'!O7935,'8760 Data'!P7935,'8760 Data'!Q7935,'8760 Data'!R7935,'8760 Data'!S7935,'8760 Data'!T7935,'8760 Data'!U7935)</f>
        <v>0</v>
      </c>
      <c r="I7935" s="591" t="e">
        <f>H7935/'Output Sheet'!$B$8</f>
        <v>#DIV/0!</v>
      </c>
      <c r="J7935" s="596"/>
      <c r="K7935" s="560"/>
      <c r="L7935" s="560"/>
      <c r="M7935" s="560"/>
      <c r="N7935" s="560"/>
      <c r="O7935" s="560"/>
      <c r="P7935" s="560"/>
      <c r="Q7935" s="560"/>
      <c r="R7935" s="560"/>
      <c r="S7935" s="560"/>
      <c r="T7935" s="560"/>
      <c r="U7935" s="560"/>
    </row>
    <row r="7936" spans="1:21">
      <c r="A7936" s="593">
        <f t="shared" si="738"/>
        <v>41605</v>
      </c>
      <c r="B7936" s="594">
        <v>41605.625459085648</v>
      </c>
      <c r="C7936" s="560">
        <f t="shared" si="739"/>
        <v>2013</v>
      </c>
      <c r="D7936" s="560">
        <f t="shared" si="740"/>
        <v>11</v>
      </c>
      <c r="E7936" s="560">
        <f t="shared" si="741"/>
        <v>27</v>
      </c>
      <c r="F7936" s="560">
        <f t="shared" si="742"/>
        <v>15</v>
      </c>
      <c r="G7936" s="595">
        <f t="shared" si="743"/>
        <v>4</v>
      </c>
      <c r="H7936" s="590">
        <f>CHOOSE('Output Sheet'!$B$4,'8760 Data'!J7936,'8760 Data'!K7936,'8760 Data'!L7936,'8760 Data'!M7936,'8760 Data'!N7936,'8760 Data'!O7936,'8760 Data'!P7936,'8760 Data'!Q7936,'8760 Data'!R7936,'8760 Data'!S7936,'8760 Data'!T7936,'8760 Data'!U7936)</f>
        <v>0</v>
      </c>
      <c r="I7936" s="591" t="e">
        <f>H7936/'Output Sheet'!$B$8</f>
        <v>#DIV/0!</v>
      </c>
      <c r="J7936" s="596"/>
      <c r="K7936" s="560"/>
      <c r="L7936" s="560"/>
      <c r="M7936" s="560"/>
      <c r="N7936" s="560"/>
      <c r="O7936" s="560"/>
      <c r="P7936" s="560"/>
      <c r="Q7936" s="560"/>
      <c r="R7936" s="560"/>
      <c r="S7936" s="560"/>
      <c r="T7936" s="560"/>
      <c r="U7936" s="560"/>
    </row>
    <row r="7937" spans="1:21">
      <c r="A7937" s="593">
        <f t="shared" si="738"/>
        <v>41605</v>
      </c>
      <c r="B7937" s="594">
        <v>41605.667125810185</v>
      </c>
      <c r="C7937" s="560">
        <f t="shared" si="739"/>
        <v>2013</v>
      </c>
      <c r="D7937" s="560">
        <f t="shared" si="740"/>
        <v>11</v>
      </c>
      <c r="E7937" s="560">
        <f t="shared" si="741"/>
        <v>27</v>
      </c>
      <c r="F7937" s="560">
        <f t="shared" si="742"/>
        <v>16</v>
      </c>
      <c r="G7937" s="595">
        <f t="shared" si="743"/>
        <v>4</v>
      </c>
      <c r="H7937" s="590">
        <f>CHOOSE('Output Sheet'!$B$4,'8760 Data'!J7937,'8760 Data'!K7937,'8760 Data'!L7937,'8760 Data'!M7937,'8760 Data'!N7937,'8760 Data'!O7937,'8760 Data'!P7937,'8760 Data'!Q7937,'8760 Data'!R7937,'8760 Data'!S7937,'8760 Data'!T7937,'8760 Data'!U7937)</f>
        <v>0</v>
      </c>
      <c r="I7937" s="591" t="e">
        <f>H7937/'Output Sheet'!$B$8</f>
        <v>#DIV/0!</v>
      </c>
      <c r="J7937" s="596"/>
      <c r="K7937" s="560"/>
      <c r="L7937" s="560"/>
      <c r="M7937" s="560"/>
      <c r="N7937" s="560"/>
      <c r="O7937" s="560"/>
      <c r="P7937" s="560"/>
      <c r="Q7937" s="560"/>
      <c r="R7937" s="560"/>
      <c r="S7937" s="560"/>
      <c r="T7937" s="560"/>
      <c r="U7937" s="560"/>
    </row>
    <row r="7938" spans="1:21">
      <c r="A7938" s="593">
        <f t="shared" si="738"/>
        <v>41605</v>
      </c>
      <c r="B7938" s="594">
        <v>41605.708792534722</v>
      </c>
      <c r="C7938" s="560">
        <f t="shared" si="739"/>
        <v>2013</v>
      </c>
      <c r="D7938" s="560">
        <f t="shared" si="740"/>
        <v>11</v>
      </c>
      <c r="E7938" s="560">
        <f t="shared" si="741"/>
        <v>27</v>
      </c>
      <c r="F7938" s="560">
        <f t="shared" si="742"/>
        <v>17</v>
      </c>
      <c r="G7938" s="595">
        <f t="shared" si="743"/>
        <v>4</v>
      </c>
      <c r="H7938" s="590">
        <f>CHOOSE('Output Sheet'!$B$4,'8760 Data'!J7938,'8760 Data'!K7938,'8760 Data'!L7938,'8760 Data'!M7938,'8760 Data'!N7938,'8760 Data'!O7938,'8760 Data'!P7938,'8760 Data'!Q7938,'8760 Data'!R7938,'8760 Data'!S7938,'8760 Data'!T7938,'8760 Data'!U7938)</f>
        <v>0</v>
      </c>
      <c r="I7938" s="591" t="e">
        <f>H7938/'Output Sheet'!$B$8</f>
        <v>#DIV/0!</v>
      </c>
      <c r="J7938" s="596"/>
      <c r="K7938" s="560"/>
      <c r="L7938" s="560"/>
      <c r="M7938" s="560"/>
      <c r="N7938" s="560"/>
      <c r="O7938" s="560"/>
      <c r="P7938" s="560"/>
      <c r="Q7938" s="560"/>
      <c r="R7938" s="560"/>
      <c r="S7938" s="560"/>
      <c r="T7938" s="560"/>
      <c r="U7938" s="560"/>
    </row>
    <row r="7939" spans="1:21">
      <c r="A7939" s="593">
        <f t="shared" ref="A7939:A8002" si="744">DATE(C7939,D7939,E7939)</f>
        <v>41605</v>
      </c>
      <c r="B7939" s="594">
        <v>41605.75045925926</v>
      </c>
      <c r="C7939" s="560">
        <f t="shared" ref="C7939:C8002" si="745">YEAR(B7939)</f>
        <v>2013</v>
      </c>
      <c r="D7939" s="560">
        <f t="shared" ref="D7939:D8002" si="746">MONTH(B7939)</f>
        <v>11</v>
      </c>
      <c r="E7939" s="560">
        <f t="shared" ref="E7939:E8002" si="747">DAY(B7939)</f>
        <v>27</v>
      </c>
      <c r="F7939" s="560">
        <f t="shared" ref="F7939:F8002" si="748">IF(HOUR(B7939)&lt;&gt;0,HOUR(B7939),24)</f>
        <v>18</v>
      </c>
      <c r="G7939" s="595">
        <f t="shared" ref="G7939:G8002" si="749">WEEKDAY(B7939,1)</f>
        <v>4</v>
      </c>
      <c r="H7939" s="590">
        <f>CHOOSE('Output Sheet'!$B$4,'8760 Data'!J7939,'8760 Data'!K7939,'8760 Data'!L7939,'8760 Data'!M7939,'8760 Data'!N7939,'8760 Data'!O7939,'8760 Data'!P7939,'8760 Data'!Q7939,'8760 Data'!R7939,'8760 Data'!S7939,'8760 Data'!T7939,'8760 Data'!U7939)</f>
        <v>0</v>
      </c>
      <c r="I7939" s="591" t="e">
        <f>H7939/'Output Sheet'!$B$8</f>
        <v>#DIV/0!</v>
      </c>
      <c r="J7939" s="596"/>
      <c r="K7939" s="560"/>
      <c r="L7939" s="560"/>
      <c r="M7939" s="560"/>
      <c r="N7939" s="560"/>
      <c r="O7939" s="560"/>
      <c r="P7939" s="560"/>
      <c r="Q7939" s="560"/>
      <c r="R7939" s="560"/>
      <c r="S7939" s="560"/>
      <c r="T7939" s="560"/>
      <c r="U7939" s="560"/>
    </row>
    <row r="7940" spans="1:21">
      <c r="A7940" s="593">
        <f t="shared" si="744"/>
        <v>41605</v>
      </c>
      <c r="B7940" s="594">
        <v>41605.792125983797</v>
      </c>
      <c r="C7940" s="560">
        <f t="shared" si="745"/>
        <v>2013</v>
      </c>
      <c r="D7940" s="560">
        <f t="shared" si="746"/>
        <v>11</v>
      </c>
      <c r="E7940" s="560">
        <f t="shared" si="747"/>
        <v>27</v>
      </c>
      <c r="F7940" s="560">
        <f t="shared" si="748"/>
        <v>19</v>
      </c>
      <c r="G7940" s="595">
        <f t="shared" si="749"/>
        <v>4</v>
      </c>
      <c r="H7940" s="590">
        <f>CHOOSE('Output Sheet'!$B$4,'8760 Data'!J7940,'8760 Data'!K7940,'8760 Data'!L7940,'8760 Data'!M7940,'8760 Data'!N7940,'8760 Data'!O7940,'8760 Data'!P7940,'8760 Data'!Q7940,'8760 Data'!R7940,'8760 Data'!S7940,'8760 Data'!T7940,'8760 Data'!U7940)</f>
        <v>0</v>
      </c>
      <c r="I7940" s="591" t="e">
        <f>H7940/'Output Sheet'!$B$8</f>
        <v>#DIV/0!</v>
      </c>
      <c r="J7940" s="596"/>
      <c r="K7940" s="560"/>
      <c r="L7940" s="560"/>
      <c r="M7940" s="560"/>
      <c r="N7940" s="560"/>
      <c r="O7940" s="560"/>
      <c r="P7940" s="560"/>
      <c r="Q7940" s="560"/>
      <c r="R7940" s="560"/>
      <c r="S7940" s="560"/>
      <c r="T7940" s="560"/>
      <c r="U7940" s="560"/>
    </row>
    <row r="7941" spans="1:21">
      <c r="A7941" s="593">
        <f t="shared" si="744"/>
        <v>41605</v>
      </c>
      <c r="B7941" s="594">
        <v>41605.833792708334</v>
      </c>
      <c r="C7941" s="560">
        <f t="shared" si="745"/>
        <v>2013</v>
      </c>
      <c r="D7941" s="560">
        <f t="shared" si="746"/>
        <v>11</v>
      </c>
      <c r="E7941" s="560">
        <f t="shared" si="747"/>
        <v>27</v>
      </c>
      <c r="F7941" s="560">
        <f t="shared" si="748"/>
        <v>20</v>
      </c>
      <c r="G7941" s="595">
        <f t="shared" si="749"/>
        <v>4</v>
      </c>
      <c r="H7941" s="590">
        <f>CHOOSE('Output Sheet'!$B$4,'8760 Data'!J7941,'8760 Data'!K7941,'8760 Data'!L7941,'8760 Data'!M7941,'8760 Data'!N7941,'8760 Data'!O7941,'8760 Data'!P7941,'8760 Data'!Q7941,'8760 Data'!R7941,'8760 Data'!S7941,'8760 Data'!T7941,'8760 Data'!U7941)</f>
        <v>0</v>
      </c>
      <c r="I7941" s="591" t="e">
        <f>H7941/'Output Sheet'!$B$8</f>
        <v>#DIV/0!</v>
      </c>
      <c r="J7941" s="596"/>
      <c r="K7941" s="560"/>
      <c r="L7941" s="560"/>
      <c r="M7941" s="560"/>
      <c r="N7941" s="560"/>
      <c r="O7941" s="560"/>
      <c r="P7941" s="560"/>
      <c r="Q7941" s="560"/>
      <c r="R7941" s="560"/>
      <c r="S7941" s="560"/>
      <c r="T7941" s="560"/>
      <c r="U7941" s="560"/>
    </row>
    <row r="7942" spans="1:21">
      <c r="A7942" s="593">
        <f t="shared" si="744"/>
        <v>41605</v>
      </c>
      <c r="B7942" s="594">
        <v>41605.875459432871</v>
      </c>
      <c r="C7942" s="560">
        <f t="shared" si="745"/>
        <v>2013</v>
      </c>
      <c r="D7942" s="560">
        <f t="shared" si="746"/>
        <v>11</v>
      </c>
      <c r="E7942" s="560">
        <f t="shared" si="747"/>
        <v>27</v>
      </c>
      <c r="F7942" s="560">
        <f t="shared" si="748"/>
        <v>21</v>
      </c>
      <c r="G7942" s="595">
        <f t="shared" si="749"/>
        <v>4</v>
      </c>
      <c r="H7942" s="590">
        <f>CHOOSE('Output Sheet'!$B$4,'8760 Data'!J7942,'8760 Data'!K7942,'8760 Data'!L7942,'8760 Data'!M7942,'8760 Data'!N7942,'8760 Data'!O7942,'8760 Data'!P7942,'8760 Data'!Q7942,'8760 Data'!R7942,'8760 Data'!S7942,'8760 Data'!T7942,'8760 Data'!U7942)</f>
        <v>0</v>
      </c>
      <c r="I7942" s="591" t="e">
        <f>H7942/'Output Sheet'!$B$8</f>
        <v>#DIV/0!</v>
      </c>
      <c r="J7942" s="596"/>
      <c r="K7942" s="560"/>
      <c r="L7942" s="560"/>
      <c r="M7942" s="560"/>
      <c r="N7942" s="560"/>
      <c r="O7942" s="560"/>
      <c r="P7942" s="560"/>
      <c r="Q7942" s="560"/>
      <c r="R7942" s="560"/>
      <c r="S7942" s="560"/>
      <c r="T7942" s="560"/>
      <c r="U7942" s="560"/>
    </row>
    <row r="7943" spans="1:21">
      <c r="A7943" s="593">
        <f t="shared" si="744"/>
        <v>41605</v>
      </c>
      <c r="B7943" s="594">
        <v>41605.917126157408</v>
      </c>
      <c r="C7943" s="560">
        <f t="shared" si="745"/>
        <v>2013</v>
      </c>
      <c r="D7943" s="560">
        <f t="shared" si="746"/>
        <v>11</v>
      </c>
      <c r="E7943" s="560">
        <f t="shared" si="747"/>
        <v>27</v>
      </c>
      <c r="F7943" s="560">
        <f t="shared" si="748"/>
        <v>22</v>
      </c>
      <c r="G7943" s="595">
        <f t="shared" si="749"/>
        <v>4</v>
      </c>
      <c r="H7943" s="590">
        <f>CHOOSE('Output Sheet'!$B$4,'8760 Data'!J7943,'8760 Data'!K7943,'8760 Data'!L7943,'8760 Data'!M7943,'8760 Data'!N7943,'8760 Data'!O7943,'8760 Data'!P7943,'8760 Data'!Q7943,'8760 Data'!R7943,'8760 Data'!S7943,'8760 Data'!T7943,'8760 Data'!U7943)</f>
        <v>0</v>
      </c>
      <c r="I7943" s="591" t="e">
        <f>H7943/'Output Sheet'!$B$8</f>
        <v>#DIV/0!</v>
      </c>
      <c r="J7943" s="596"/>
      <c r="K7943" s="560"/>
      <c r="L7943" s="560"/>
      <c r="M7943" s="560"/>
      <c r="N7943" s="560"/>
      <c r="O7943" s="560"/>
      <c r="P7943" s="560"/>
      <c r="Q7943" s="560"/>
      <c r="R7943" s="560"/>
      <c r="S7943" s="560"/>
      <c r="T7943" s="560"/>
      <c r="U7943" s="560"/>
    </row>
    <row r="7944" spans="1:21">
      <c r="A7944" s="593">
        <f t="shared" si="744"/>
        <v>41605</v>
      </c>
      <c r="B7944" s="594">
        <v>41605.958792881946</v>
      </c>
      <c r="C7944" s="560">
        <f t="shared" si="745"/>
        <v>2013</v>
      </c>
      <c r="D7944" s="560">
        <f t="shared" si="746"/>
        <v>11</v>
      </c>
      <c r="E7944" s="560">
        <f t="shared" si="747"/>
        <v>27</v>
      </c>
      <c r="F7944" s="560">
        <f t="shared" si="748"/>
        <v>23</v>
      </c>
      <c r="G7944" s="595">
        <f t="shared" si="749"/>
        <v>4</v>
      </c>
      <c r="H7944" s="590">
        <f>CHOOSE('Output Sheet'!$B$4,'8760 Data'!J7944,'8760 Data'!K7944,'8760 Data'!L7944,'8760 Data'!M7944,'8760 Data'!N7944,'8760 Data'!O7944,'8760 Data'!P7944,'8760 Data'!Q7944,'8760 Data'!R7944,'8760 Data'!S7944,'8760 Data'!T7944,'8760 Data'!U7944)</f>
        <v>0</v>
      </c>
      <c r="I7944" s="591" t="e">
        <f>H7944/'Output Sheet'!$B$8</f>
        <v>#DIV/0!</v>
      </c>
      <c r="J7944" s="596"/>
      <c r="K7944" s="560"/>
      <c r="L7944" s="560"/>
      <c r="M7944" s="560"/>
      <c r="N7944" s="560"/>
      <c r="O7944" s="560"/>
      <c r="P7944" s="560"/>
      <c r="Q7944" s="560"/>
      <c r="R7944" s="560"/>
      <c r="S7944" s="560"/>
      <c r="T7944" s="560"/>
      <c r="U7944" s="560"/>
    </row>
    <row r="7945" spans="1:21">
      <c r="A7945" s="593">
        <f t="shared" si="744"/>
        <v>41606</v>
      </c>
      <c r="B7945" s="594">
        <v>41606.000459606483</v>
      </c>
      <c r="C7945" s="560">
        <f t="shared" si="745"/>
        <v>2013</v>
      </c>
      <c r="D7945" s="560">
        <f t="shared" si="746"/>
        <v>11</v>
      </c>
      <c r="E7945" s="560">
        <f t="shared" si="747"/>
        <v>28</v>
      </c>
      <c r="F7945" s="560">
        <f t="shared" si="748"/>
        <v>24</v>
      </c>
      <c r="G7945" s="595">
        <f t="shared" si="749"/>
        <v>5</v>
      </c>
      <c r="H7945" s="590">
        <f>CHOOSE('Output Sheet'!$B$4,'8760 Data'!J7945,'8760 Data'!K7945,'8760 Data'!L7945,'8760 Data'!M7945,'8760 Data'!N7945,'8760 Data'!O7945,'8760 Data'!P7945,'8760 Data'!Q7945,'8760 Data'!R7945,'8760 Data'!S7945,'8760 Data'!T7945,'8760 Data'!U7945)</f>
        <v>0</v>
      </c>
      <c r="I7945" s="591" t="e">
        <f>H7945/'Output Sheet'!$B$8</f>
        <v>#DIV/0!</v>
      </c>
      <c r="J7945" s="596"/>
      <c r="K7945" s="560"/>
      <c r="L7945" s="560"/>
      <c r="M7945" s="560"/>
      <c r="N7945" s="560"/>
      <c r="O7945" s="560"/>
      <c r="P7945" s="560"/>
      <c r="Q7945" s="560"/>
      <c r="R7945" s="560"/>
      <c r="S7945" s="560"/>
      <c r="T7945" s="560"/>
      <c r="U7945" s="560"/>
    </row>
    <row r="7946" spans="1:21">
      <c r="A7946" s="593">
        <f t="shared" si="744"/>
        <v>41606</v>
      </c>
      <c r="B7946" s="594">
        <v>41606.04212633102</v>
      </c>
      <c r="C7946" s="560">
        <f t="shared" si="745"/>
        <v>2013</v>
      </c>
      <c r="D7946" s="560">
        <f t="shared" si="746"/>
        <v>11</v>
      </c>
      <c r="E7946" s="560">
        <f t="shared" si="747"/>
        <v>28</v>
      </c>
      <c r="F7946" s="560">
        <f t="shared" si="748"/>
        <v>1</v>
      </c>
      <c r="G7946" s="595">
        <f t="shared" si="749"/>
        <v>5</v>
      </c>
      <c r="H7946" s="590">
        <f>CHOOSE('Output Sheet'!$B$4,'8760 Data'!J7946,'8760 Data'!K7946,'8760 Data'!L7946,'8760 Data'!M7946,'8760 Data'!N7946,'8760 Data'!O7946,'8760 Data'!P7946,'8760 Data'!Q7946,'8760 Data'!R7946,'8760 Data'!S7946,'8760 Data'!T7946,'8760 Data'!U7946)</f>
        <v>0</v>
      </c>
      <c r="I7946" s="591" t="e">
        <f>H7946/'Output Sheet'!$B$8</f>
        <v>#DIV/0!</v>
      </c>
      <c r="J7946" s="596"/>
      <c r="K7946" s="560"/>
      <c r="L7946" s="560"/>
      <c r="M7946" s="560"/>
      <c r="N7946" s="560"/>
      <c r="O7946" s="560"/>
      <c r="P7946" s="560"/>
      <c r="Q7946" s="560"/>
      <c r="R7946" s="560"/>
      <c r="S7946" s="560"/>
      <c r="T7946" s="560"/>
      <c r="U7946" s="560"/>
    </row>
    <row r="7947" spans="1:21">
      <c r="A7947" s="593">
        <f t="shared" si="744"/>
        <v>41606</v>
      </c>
      <c r="B7947" s="594">
        <v>41606.083793055557</v>
      </c>
      <c r="C7947" s="560">
        <f t="shared" si="745"/>
        <v>2013</v>
      </c>
      <c r="D7947" s="560">
        <f t="shared" si="746"/>
        <v>11</v>
      </c>
      <c r="E7947" s="560">
        <f t="shared" si="747"/>
        <v>28</v>
      </c>
      <c r="F7947" s="560">
        <f t="shared" si="748"/>
        <v>2</v>
      </c>
      <c r="G7947" s="595">
        <f t="shared" si="749"/>
        <v>5</v>
      </c>
      <c r="H7947" s="590">
        <f>CHOOSE('Output Sheet'!$B$4,'8760 Data'!J7947,'8760 Data'!K7947,'8760 Data'!L7947,'8760 Data'!M7947,'8760 Data'!N7947,'8760 Data'!O7947,'8760 Data'!P7947,'8760 Data'!Q7947,'8760 Data'!R7947,'8760 Data'!S7947,'8760 Data'!T7947,'8760 Data'!U7947)</f>
        <v>0</v>
      </c>
      <c r="I7947" s="591" t="e">
        <f>H7947/'Output Sheet'!$B$8</f>
        <v>#DIV/0!</v>
      </c>
      <c r="J7947" s="596"/>
      <c r="K7947" s="560"/>
      <c r="L7947" s="560"/>
      <c r="M7947" s="560"/>
      <c r="N7947" s="560"/>
      <c r="O7947" s="560"/>
      <c r="P7947" s="560"/>
      <c r="Q7947" s="560"/>
      <c r="R7947" s="560"/>
      <c r="S7947" s="560"/>
      <c r="T7947" s="560"/>
      <c r="U7947" s="560"/>
    </row>
    <row r="7948" spans="1:21">
      <c r="A7948" s="593">
        <f t="shared" si="744"/>
        <v>41606</v>
      </c>
      <c r="B7948" s="594">
        <v>41606.125459780094</v>
      </c>
      <c r="C7948" s="560">
        <f t="shared" si="745"/>
        <v>2013</v>
      </c>
      <c r="D7948" s="560">
        <f t="shared" si="746"/>
        <v>11</v>
      </c>
      <c r="E7948" s="560">
        <f t="shared" si="747"/>
        <v>28</v>
      </c>
      <c r="F7948" s="560">
        <f t="shared" si="748"/>
        <v>3</v>
      </c>
      <c r="G7948" s="595">
        <f t="shared" si="749"/>
        <v>5</v>
      </c>
      <c r="H7948" s="590">
        <f>CHOOSE('Output Sheet'!$B$4,'8760 Data'!J7948,'8760 Data'!K7948,'8760 Data'!L7948,'8760 Data'!M7948,'8760 Data'!N7948,'8760 Data'!O7948,'8760 Data'!P7948,'8760 Data'!Q7948,'8760 Data'!R7948,'8760 Data'!S7948,'8760 Data'!T7948,'8760 Data'!U7948)</f>
        <v>0</v>
      </c>
      <c r="I7948" s="591" t="e">
        <f>H7948/'Output Sheet'!$B$8</f>
        <v>#DIV/0!</v>
      </c>
      <c r="J7948" s="596"/>
      <c r="K7948" s="560"/>
      <c r="L7948" s="560"/>
      <c r="M7948" s="560"/>
      <c r="N7948" s="560"/>
      <c r="O7948" s="560"/>
      <c r="P7948" s="560"/>
      <c r="Q7948" s="560"/>
      <c r="R7948" s="560"/>
      <c r="S7948" s="560"/>
      <c r="T7948" s="560"/>
      <c r="U7948" s="560"/>
    </row>
    <row r="7949" spans="1:21">
      <c r="A7949" s="593">
        <f t="shared" si="744"/>
        <v>41606</v>
      </c>
      <c r="B7949" s="594">
        <v>41606.167126504632</v>
      </c>
      <c r="C7949" s="560">
        <f t="shared" si="745"/>
        <v>2013</v>
      </c>
      <c r="D7949" s="560">
        <f t="shared" si="746"/>
        <v>11</v>
      </c>
      <c r="E7949" s="560">
        <f t="shared" si="747"/>
        <v>28</v>
      </c>
      <c r="F7949" s="560">
        <f t="shared" si="748"/>
        <v>4</v>
      </c>
      <c r="G7949" s="595">
        <f t="shared" si="749"/>
        <v>5</v>
      </c>
      <c r="H7949" s="590">
        <f>CHOOSE('Output Sheet'!$B$4,'8760 Data'!J7949,'8760 Data'!K7949,'8760 Data'!L7949,'8760 Data'!M7949,'8760 Data'!N7949,'8760 Data'!O7949,'8760 Data'!P7949,'8760 Data'!Q7949,'8760 Data'!R7949,'8760 Data'!S7949,'8760 Data'!T7949,'8760 Data'!U7949)</f>
        <v>0</v>
      </c>
      <c r="I7949" s="591" t="e">
        <f>H7949/'Output Sheet'!$B$8</f>
        <v>#DIV/0!</v>
      </c>
      <c r="J7949" s="596"/>
      <c r="K7949" s="560"/>
      <c r="L7949" s="560"/>
      <c r="M7949" s="560"/>
      <c r="N7949" s="560"/>
      <c r="O7949" s="560"/>
      <c r="P7949" s="560"/>
      <c r="Q7949" s="560"/>
      <c r="R7949" s="560"/>
      <c r="S7949" s="560"/>
      <c r="T7949" s="560"/>
      <c r="U7949" s="560"/>
    </row>
    <row r="7950" spans="1:21">
      <c r="A7950" s="593">
        <f t="shared" si="744"/>
        <v>41606</v>
      </c>
      <c r="B7950" s="594">
        <v>41606.208793229169</v>
      </c>
      <c r="C7950" s="560">
        <f t="shared" si="745"/>
        <v>2013</v>
      </c>
      <c r="D7950" s="560">
        <f t="shared" si="746"/>
        <v>11</v>
      </c>
      <c r="E7950" s="560">
        <f t="shared" si="747"/>
        <v>28</v>
      </c>
      <c r="F7950" s="560">
        <f t="shared" si="748"/>
        <v>5</v>
      </c>
      <c r="G7950" s="595">
        <f t="shared" si="749"/>
        <v>5</v>
      </c>
      <c r="H7950" s="590">
        <f>CHOOSE('Output Sheet'!$B$4,'8760 Data'!J7950,'8760 Data'!K7950,'8760 Data'!L7950,'8760 Data'!M7950,'8760 Data'!N7950,'8760 Data'!O7950,'8760 Data'!P7950,'8760 Data'!Q7950,'8760 Data'!R7950,'8760 Data'!S7950,'8760 Data'!T7950,'8760 Data'!U7950)</f>
        <v>0</v>
      </c>
      <c r="I7950" s="591" t="e">
        <f>H7950/'Output Sheet'!$B$8</f>
        <v>#DIV/0!</v>
      </c>
      <c r="J7950" s="596"/>
      <c r="K7950" s="560"/>
      <c r="L7950" s="560"/>
      <c r="M7950" s="560"/>
      <c r="N7950" s="560"/>
      <c r="O7950" s="560"/>
      <c r="P7950" s="560"/>
      <c r="Q7950" s="560"/>
      <c r="R7950" s="560"/>
      <c r="S7950" s="560"/>
      <c r="T7950" s="560"/>
      <c r="U7950" s="560"/>
    </row>
    <row r="7951" spans="1:21">
      <c r="A7951" s="593">
        <f t="shared" si="744"/>
        <v>41606</v>
      </c>
      <c r="B7951" s="594">
        <v>41606.250459953706</v>
      </c>
      <c r="C7951" s="560">
        <f t="shared" si="745"/>
        <v>2013</v>
      </c>
      <c r="D7951" s="560">
        <f t="shared" si="746"/>
        <v>11</v>
      </c>
      <c r="E7951" s="560">
        <f t="shared" si="747"/>
        <v>28</v>
      </c>
      <c r="F7951" s="560">
        <f t="shared" si="748"/>
        <v>6</v>
      </c>
      <c r="G7951" s="595">
        <f t="shared" si="749"/>
        <v>5</v>
      </c>
      <c r="H7951" s="590">
        <f>CHOOSE('Output Sheet'!$B$4,'8760 Data'!J7951,'8760 Data'!K7951,'8760 Data'!L7951,'8760 Data'!M7951,'8760 Data'!N7951,'8760 Data'!O7951,'8760 Data'!P7951,'8760 Data'!Q7951,'8760 Data'!R7951,'8760 Data'!S7951,'8760 Data'!T7951,'8760 Data'!U7951)</f>
        <v>0</v>
      </c>
      <c r="I7951" s="591" t="e">
        <f>H7951/'Output Sheet'!$B$8</f>
        <v>#DIV/0!</v>
      </c>
      <c r="J7951" s="596"/>
      <c r="K7951" s="560"/>
      <c r="L7951" s="560"/>
      <c r="M7951" s="560"/>
      <c r="N7951" s="560"/>
      <c r="O7951" s="560"/>
      <c r="P7951" s="560"/>
      <c r="Q7951" s="560"/>
      <c r="R7951" s="560"/>
      <c r="S7951" s="560"/>
      <c r="T7951" s="560"/>
      <c r="U7951" s="560"/>
    </row>
    <row r="7952" spans="1:21">
      <c r="A7952" s="593">
        <f t="shared" si="744"/>
        <v>41606</v>
      </c>
      <c r="B7952" s="594">
        <v>41606.292126678243</v>
      </c>
      <c r="C7952" s="560">
        <f t="shared" si="745"/>
        <v>2013</v>
      </c>
      <c r="D7952" s="560">
        <f t="shared" si="746"/>
        <v>11</v>
      </c>
      <c r="E7952" s="560">
        <f t="shared" si="747"/>
        <v>28</v>
      </c>
      <c r="F7952" s="560">
        <f t="shared" si="748"/>
        <v>7</v>
      </c>
      <c r="G7952" s="595">
        <f t="shared" si="749"/>
        <v>5</v>
      </c>
      <c r="H7952" s="590">
        <f>CHOOSE('Output Sheet'!$B$4,'8760 Data'!J7952,'8760 Data'!K7952,'8760 Data'!L7952,'8760 Data'!M7952,'8760 Data'!N7952,'8760 Data'!O7952,'8760 Data'!P7952,'8760 Data'!Q7952,'8760 Data'!R7952,'8760 Data'!S7952,'8760 Data'!T7952,'8760 Data'!U7952)</f>
        <v>0</v>
      </c>
      <c r="I7952" s="591" t="e">
        <f>H7952/'Output Sheet'!$B$8</f>
        <v>#DIV/0!</v>
      </c>
      <c r="J7952" s="596"/>
      <c r="K7952" s="560"/>
      <c r="L7952" s="560"/>
      <c r="M7952" s="560"/>
      <c r="N7952" s="560"/>
      <c r="O7952" s="560"/>
      <c r="P7952" s="560"/>
      <c r="Q7952" s="560"/>
      <c r="R7952" s="560"/>
      <c r="S7952" s="560"/>
      <c r="T7952" s="560"/>
      <c r="U7952" s="560"/>
    </row>
    <row r="7953" spans="1:21">
      <c r="A7953" s="593">
        <f t="shared" si="744"/>
        <v>41606</v>
      </c>
      <c r="B7953" s="594">
        <v>41606.33379340278</v>
      </c>
      <c r="C7953" s="560">
        <f t="shared" si="745"/>
        <v>2013</v>
      </c>
      <c r="D7953" s="560">
        <f t="shared" si="746"/>
        <v>11</v>
      </c>
      <c r="E7953" s="560">
        <f t="shared" si="747"/>
        <v>28</v>
      </c>
      <c r="F7953" s="560">
        <f t="shared" si="748"/>
        <v>8</v>
      </c>
      <c r="G7953" s="595">
        <f t="shared" si="749"/>
        <v>5</v>
      </c>
      <c r="H7953" s="590">
        <f>CHOOSE('Output Sheet'!$B$4,'8760 Data'!J7953,'8760 Data'!K7953,'8760 Data'!L7953,'8760 Data'!M7953,'8760 Data'!N7953,'8760 Data'!O7953,'8760 Data'!P7953,'8760 Data'!Q7953,'8760 Data'!R7953,'8760 Data'!S7953,'8760 Data'!T7953,'8760 Data'!U7953)</f>
        <v>0</v>
      </c>
      <c r="I7953" s="591" t="e">
        <f>H7953/'Output Sheet'!$B$8</f>
        <v>#DIV/0!</v>
      </c>
      <c r="J7953" s="596"/>
      <c r="K7953" s="560"/>
      <c r="L7953" s="560"/>
      <c r="M7953" s="560"/>
      <c r="N7953" s="560"/>
      <c r="O7953" s="560"/>
      <c r="P7953" s="560"/>
      <c r="Q7953" s="560"/>
      <c r="R7953" s="560"/>
      <c r="S7953" s="560"/>
      <c r="T7953" s="560"/>
      <c r="U7953" s="560"/>
    </row>
    <row r="7954" spans="1:21">
      <c r="A7954" s="593">
        <f t="shared" si="744"/>
        <v>41606</v>
      </c>
      <c r="B7954" s="594">
        <v>41606.375460127318</v>
      </c>
      <c r="C7954" s="560">
        <f t="shared" si="745"/>
        <v>2013</v>
      </c>
      <c r="D7954" s="560">
        <f t="shared" si="746"/>
        <v>11</v>
      </c>
      <c r="E7954" s="560">
        <f t="shared" si="747"/>
        <v>28</v>
      </c>
      <c r="F7954" s="560">
        <f t="shared" si="748"/>
        <v>9</v>
      </c>
      <c r="G7954" s="595">
        <f t="shared" si="749"/>
        <v>5</v>
      </c>
      <c r="H7954" s="590">
        <f>CHOOSE('Output Sheet'!$B$4,'8760 Data'!J7954,'8760 Data'!K7954,'8760 Data'!L7954,'8760 Data'!M7954,'8760 Data'!N7954,'8760 Data'!O7954,'8760 Data'!P7954,'8760 Data'!Q7954,'8760 Data'!R7954,'8760 Data'!S7954,'8760 Data'!T7954,'8760 Data'!U7954)</f>
        <v>0</v>
      </c>
      <c r="I7954" s="591" t="e">
        <f>H7954/'Output Sheet'!$B$8</f>
        <v>#DIV/0!</v>
      </c>
      <c r="J7954" s="596"/>
      <c r="K7954" s="560"/>
      <c r="L7954" s="560"/>
      <c r="M7954" s="560"/>
      <c r="N7954" s="560"/>
      <c r="O7954" s="560"/>
      <c r="P7954" s="560"/>
      <c r="Q7954" s="560"/>
      <c r="R7954" s="560"/>
      <c r="S7954" s="560"/>
      <c r="T7954" s="560"/>
      <c r="U7954" s="560"/>
    </row>
    <row r="7955" spans="1:21">
      <c r="A7955" s="593">
        <f t="shared" si="744"/>
        <v>41606</v>
      </c>
      <c r="B7955" s="594">
        <v>41606.417126851855</v>
      </c>
      <c r="C7955" s="560">
        <f t="shared" si="745"/>
        <v>2013</v>
      </c>
      <c r="D7955" s="560">
        <f t="shared" si="746"/>
        <v>11</v>
      </c>
      <c r="E7955" s="560">
        <f t="shared" si="747"/>
        <v>28</v>
      </c>
      <c r="F7955" s="560">
        <f t="shared" si="748"/>
        <v>10</v>
      </c>
      <c r="G7955" s="595">
        <f t="shared" si="749"/>
        <v>5</v>
      </c>
      <c r="H7955" s="590">
        <f>CHOOSE('Output Sheet'!$B$4,'8760 Data'!J7955,'8760 Data'!K7955,'8760 Data'!L7955,'8760 Data'!M7955,'8760 Data'!N7955,'8760 Data'!O7955,'8760 Data'!P7955,'8760 Data'!Q7955,'8760 Data'!R7955,'8760 Data'!S7955,'8760 Data'!T7955,'8760 Data'!U7955)</f>
        <v>0</v>
      </c>
      <c r="I7955" s="591" t="e">
        <f>H7955/'Output Sheet'!$B$8</f>
        <v>#DIV/0!</v>
      </c>
      <c r="J7955" s="596"/>
      <c r="K7955" s="560"/>
      <c r="L7955" s="560"/>
      <c r="M7955" s="560"/>
      <c r="N7955" s="560"/>
      <c r="O7955" s="560"/>
      <c r="P7955" s="560"/>
      <c r="Q7955" s="560"/>
      <c r="R7955" s="560"/>
      <c r="S7955" s="560"/>
      <c r="T7955" s="560"/>
      <c r="U7955" s="560"/>
    </row>
    <row r="7956" spans="1:21">
      <c r="A7956" s="593">
        <f t="shared" si="744"/>
        <v>41606</v>
      </c>
      <c r="B7956" s="594">
        <v>41606.458793576392</v>
      </c>
      <c r="C7956" s="560">
        <f t="shared" si="745"/>
        <v>2013</v>
      </c>
      <c r="D7956" s="560">
        <f t="shared" si="746"/>
        <v>11</v>
      </c>
      <c r="E7956" s="560">
        <f t="shared" si="747"/>
        <v>28</v>
      </c>
      <c r="F7956" s="560">
        <f t="shared" si="748"/>
        <v>11</v>
      </c>
      <c r="G7956" s="595">
        <f t="shared" si="749"/>
        <v>5</v>
      </c>
      <c r="H7956" s="590">
        <f>CHOOSE('Output Sheet'!$B$4,'8760 Data'!J7956,'8760 Data'!K7956,'8760 Data'!L7956,'8760 Data'!M7956,'8760 Data'!N7956,'8760 Data'!O7956,'8760 Data'!P7956,'8760 Data'!Q7956,'8760 Data'!R7956,'8760 Data'!S7956,'8760 Data'!T7956,'8760 Data'!U7956)</f>
        <v>0</v>
      </c>
      <c r="I7956" s="591" t="e">
        <f>H7956/'Output Sheet'!$B$8</f>
        <v>#DIV/0!</v>
      </c>
      <c r="J7956" s="596"/>
      <c r="K7956" s="560"/>
      <c r="L7956" s="560"/>
      <c r="M7956" s="560"/>
      <c r="N7956" s="560"/>
      <c r="O7956" s="560"/>
      <c r="P7956" s="560"/>
      <c r="Q7956" s="560"/>
      <c r="R7956" s="560"/>
      <c r="S7956" s="560"/>
      <c r="T7956" s="560"/>
      <c r="U7956" s="560"/>
    </row>
    <row r="7957" spans="1:21">
      <c r="A7957" s="593">
        <f t="shared" si="744"/>
        <v>41606</v>
      </c>
      <c r="B7957" s="594">
        <v>41606.500460300929</v>
      </c>
      <c r="C7957" s="560">
        <f t="shared" si="745"/>
        <v>2013</v>
      </c>
      <c r="D7957" s="560">
        <f t="shared" si="746"/>
        <v>11</v>
      </c>
      <c r="E7957" s="560">
        <f t="shared" si="747"/>
        <v>28</v>
      </c>
      <c r="F7957" s="560">
        <f t="shared" si="748"/>
        <v>12</v>
      </c>
      <c r="G7957" s="595">
        <f t="shared" si="749"/>
        <v>5</v>
      </c>
      <c r="H7957" s="590">
        <f>CHOOSE('Output Sheet'!$B$4,'8760 Data'!J7957,'8760 Data'!K7957,'8760 Data'!L7957,'8760 Data'!M7957,'8760 Data'!N7957,'8760 Data'!O7957,'8760 Data'!P7957,'8760 Data'!Q7957,'8760 Data'!R7957,'8760 Data'!S7957,'8760 Data'!T7957,'8760 Data'!U7957)</f>
        <v>0</v>
      </c>
      <c r="I7957" s="591" t="e">
        <f>H7957/'Output Sheet'!$B$8</f>
        <v>#DIV/0!</v>
      </c>
      <c r="J7957" s="596"/>
      <c r="K7957" s="560"/>
      <c r="L7957" s="560"/>
      <c r="M7957" s="560"/>
      <c r="N7957" s="560"/>
      <c r="O7957" s="560"/>
      <c r="P7957" s="560"/>
      <c r="Q7957" s="560"/>
      <c r="R7957" s="560"/>
      <c r="S7957" s="560"/>
      <c r="T7957" s="560"/>
      <c r="U7957" s="560"/>
    </row>
    <row r="7958" spans="1:21">
      <c r="A7958" s="593">
        <f t="shared" si="744"/>
        <v>41606</v>
      </c>
      <c r="B7958" s="594">
        <v>41606.542127025466</v>
      </c>
      <c r="C7958" s="560">
        <f t="shared" si="745"/>
        <v>2013</v>
      </c>
      <c r="D7958" s="560">
        <f t="shared" si="746"/>
        <v>11</v>
      </c>
      <c r="E7958" s="560">
        <f t="shared" si="747"/>
        <v>28</v>
      </c>
      <c r="F7958" s="560">
        <f t="shared" si="748"/>
        <v>13</v>
      </c>
      <c r="G7958" s="595">
        <f t="shared" si="749"/>
        <v>5</v>
      </c>
      <c r="H7958" s="590">
        <f>CHOOSE('Output Sheet'!$B$4,'8760 Data'!J7958,'8760 Data'!K7958,'8760 Data'!L7958,'8760 Data'!M7958,'8760 Data'!N7958,'8760 Data'!O7958,'8760 Data'!P7958,'8760 Data'!Q7958,'8760 Data'!R7958,'8760 Data'!S7958,'8760 Data'!T7958,'8760 Data'!U7958)</f>
        <v>0</v>
      </c>
      <c r="I7958" s="591" t="e">
        <f>H7958/'Output Sheet'!$B$8</f>
        <v>#DIV/0!</v>
      </c>
      <c r="J7958" s="596"/>
      <c r="K7958" s="560"/>
      <c r="L7958" s="560"/>
      <c r="M7958" s="560"/>
      <c r="N7958" s="560"/>
      <c r="O7958" s="560"/>
      <c r="P7958" s="560"/>
      <c r="Q7958" s="560"/>
      <c r="R7958" s="560"/>
      <c r="S7958" s="560"/>
      <c r="T7958" s="560"/>
      <c r="U7958" s="560"/>
    </row>
    <row r="7959" spans="1:21">
      <c r="A7959" s="593">
        <f t="shared" si="744"/>
        <v>41606</v>
      </c>
      <c r="B7959" s="594">
        <v>41606.583793749996</v>
      </c>
      <c r="C7959" s="560">
        <f t="shared" si="745"/>
        <v>2013</v>
      </c>
      <c r="D7959" s="560">
        <f t="shared" si="746"/>
        <v>11</v>
      </c>
      <c r="E7959" s="560">
        <f t="shared" si="747"/>
        <v>28</v>
      </c>
      <c r="F7959" s="560">
        <f t="shared" si="748"/>
        <v>14</v>
      </c>
      <c r="G7959" s="595">
        <f t="shared" si="749"/>
        <v>5</v>
      </c>
      <c r="H7959" s="590">
        <f>CHOOSE('Output Sheet'!$B$4,'8760 Data'!J7959,'8760 Data'!K7959,'8760 Data'!L7959,'8760 Data'!M7959,'8760 Data'!N7959,'8760 Data'!O7959,'8760 Data'!P7959,'8760 Data'!Q7959,'8760 Data'!R7959,'8760 Data'!S7959,'8760 Data'!T7959,'8760 Data'!U7959)</f>
        <v>0</v>
      </c>
      <c r="I7959" s="591" t="e">
        <f>H7959/'Output Sheet'!$B$8</f>
        <v>#DIV/0!</v>
      </c>
      <c r="J7959" s="596"/>
      <c r="K7959" s="560"/>
      <c r="L7959" s="560"/>
      <c r="M7959" s="560"/>
      <c r="N7959" s="560"/>
      <c r="O7959" s="560"/>
      <c r="P7959" s="560"/>
      <c r="Q7959" s="560"/>
      <c r="R7959" s="560"/>
      <c r="S7959" s="560"/>
      <c r="T7959" s="560"/>
      <c r="U7959" s="560"/>
    </row>
    <row r="7960" spans="1:21">
      <c r="A7960" s="593">
        <f t="shared" si="744"/>
        <v>41606</v>
      </c>
      <c r="B7960" s="594">
        <v>41606.625460474534</v>
      </c>
      <c r="C7960" s="560">
        <f t="shared" si="745"/>
        <v>2013</v>
      </c>
      <c r="D7960" s="560">
        <f t="shared" si="746"/>
        <v>11</v>
      </c>
      <c r="E7960" s="560">
        <f t="shared" si="747"/>
        <v>28</v>
      </c>
      <c r="F7960" s="560">
        <f t="shared" si="748"/>
        <v>15</v>
      </c>
      <c r="G7960" s="595">
        <f t="shared" si="749"/>
        <v>5</v>
      </c>
      <c r="H7960" s="590">
        <f>CHOOSE('Output Sheet'!$B$4,'8760 Data'!J7960,'8760 Data'!K7960,'8760 Data'!L7960,'8760 Data'!M7960,'8760 Data'!N7960,'8760 Data'!O7960,'8760 Data'!P7960,'8760 Data'!Q7960,'8760 Data'!R7960,'8760 Data'!S7960,'8760 Data'!T7960,'8760 Data'!U7960)</f>
        <v>0</v>
      </c>
      <c r="I7960" s="591" t="e">
        <f>H7960/'Output Sheet'!$B$8</f>
        <v>#DIV/0!</v>
      </c>
      <c r="J7960" s="596"/>
      <c r="K7960" s="560"/>
      <c r="L7960" s="560"/>
      <c r="M7960" s="560"/>
      <c r="N7960" s="560"/>
      <c r="O7960" s="560"/>
      <c r="P7960" s="560"/>
      <c r="Q7960" s="560"/>
      <c r="R7960" s="560"/>
      <c r="S7960" s="560"/>
      <c r="T7960" s="560"/>
      <c r="U7960" s="560"/>
    </row>
    <row r="7961" spans="1:21">
      <c r="A7961" s="593">
        <f t="shared" si="744"/>
        <v>41606</v>
      </c>
      <c r="B7961" s="594">
        <v>41606.667127199071</v>
      </c>
      <c r="C7961" s="560">
        <f t="shared" si="745"/>
        <v>2013</v>
      </c>
      <c r="D7961" s="560">
        <f t="shared" si="746"/>
        <v>11</v>
      </c>
      <c r="E7961" s="560">
        <f t="shared" si="747"/>
        <v>28</v>
      </c>
      <c r="F7961" s="560">
        <f t="shared" si="748"/>
        <v>16</v>
      </c>
      <c r="G7961" s="595">
        <f t="shared" si="749"/>
        <v>5</v>
      </c>
      <c r="H7961" s="590">
        <f>CHOOSE('Output Sheet'!$B$4,'8760 Data'!J7961,'8760 Data'!K7961,'8760 Data'!L7961,'8760 Data'!M7961,'8760 Data'!N7961,'8760 Data'!O7961,'8760 Data'!P7961,'8760 Data'!Q7961,'8760 Data'!R7961,'8760 Data'!S7961,'8760 Data'!T7961,'8760 Data'!U7961)</f>
        <v>0</v>
      </c>
      <c r="I7961" s="591" t="e">
        <f>H7961/'Output Sheet'!$B$8</f>
        <v>#DIV/0!</v>
      </c>
      <c r="J7961" s="596"/>
      <c r="K7961" s="560"/>
      <c r="L7961" s="560"/>
      <c r="M7961" s="560"/>
      <c r="N7961" s="560"/>
      <c r="O7961" s="560"/>
      <c r="P7961" s="560"/>
      <c r="Q7961" s="560"/>
      <c r="R7961" s="560"/>
      <c r="S7961" s="560"/>
      <c r="T7961" s="560"/>
      <c r="U7961" s="560"/>
    </row>
    <row r="7962" spans="1:21">
      <c r="A7962" s="593">
        <f t="shared" si="744"/>
        <v>41606</v>
      </c>
      <c r="B7962" s="594">
        <v>41606.708793923608</v>
      </c>
      <c r="C7962" s="560">
        <f t="shared" si="745"/>
        <v>2013</v>
      </c>
      <c r="D7962" s="560">
        <f t="shared" si="746"/>
        <v>11</v>
      </c>
      <c r="E7962" s="560">
        <f t="shared" si="747"/>
        <v>28</v>
      </c>
      <c r="F7962" s="560">
        <f t="shared" si="748"/>
        <v>17</v>
      </c>
      <c r="G7962" s="595">
        <f t="shared" si="749"/>
        <v>5</v>
      </c>
      <c r="H7962" s="590">
        <f>CHOOSE('Output Sheet'!$B$4,'8760 Data'!J7962,'8760 Data'!K7962,'8760 Data'!L7962,'8760 Data'!M7962,'8760 Data'!N7962,'8760 Data'!O7962,'8760 Data'!P7962,'8760 Data'!Q7962,'8760 Data'!R7962,'8760 Data'!S7962,'8760 Data'!T7962,'8760 Data'!U7962)</f>
        <v>0</v>
      </c>
      <c r="I7962" s="591" t="e">
        <f>H7962/'Output Sheet'!$B$8</f>
        <v>#DIV/0!</v>
      </c>
      <c r="J7962" s="596"/>
      <c r="K7962" s="560"/>
      <c r="L7962" s="560"/>
      <c r="M7962" s="560"/>
      <c r="N7962" s="560"/>
      <c r="O7962" s="560"/>
      <c r="P7962" s="560"/>
      <c r="Q7962" s="560"/>
      <c r="R7962" s="560"/>
      <c r="S7962" s="560"/>
      <c r="T7962" s="560"/>
      <c r="U7962" s="560"/>
    </row>
    <row r="7963" spans="1:21">
      <c r="A7963" s="593">
        <f t="shared" si="744"/>
        <v>41606</v>
      </c>
      <c r="B7963" s="594">
        <v>41606.750460648145</v>
      </c>
      <c r="C7963" s="560">
        <f t="shared" si="745"/>
        <v>2013</v>
      </c>
      <c r="D7963" s="560">
        <f t="shared" si="746"/>
        <v>11</v>
      </c>
      <c r="E7963" s="560">
        <f t="shared" si="747"/>
        <v>28</v>
      </c>
      <c r="F7963" s="560">
        <f t="shared" si="748"/>
        <v>18</v>
      </c>
      <c r="G7963" s="595">
        <f t="shared" si="749"/>
        <v>5</v>
      </c>
      <c r="H7963" s="590">
        <f>CHOOSE('Output Sheet'!$B$4,'8760 Data'!J7963,'8760 Data'!K7963,'8760 Data'!L7963,'8760 Data'!M7963,'8760 Data'!N7963,'8760 Data'!O7963,'8760 Data'!P7963,'8760 Data'!Q7963,'8760 Data'!R7963,'8760 Data'!S7963,'8760 Data'!T7963,'8760 Data'!U7963)</f>
        <v>0</v>
      </c>
      <c r="I7963" s="591" t="e">
        <f>H7963/'Output Sheet'!$B$8</f>
        <v>#DIV/0!</v>
      </c>
      <c r="J7963" s="596"/>
      <c r="K7963" s="560"/>
      <c r="L7963" s="560"/>
      <c r="M7963" s="560"/>
      <c r="N7963" s="560"/>
      <c r="O7963" s="560"/>
      <c r="P7963" s="560"/>
      <c r="Q7963" s="560"/>
      <c r="R7963" s="560"/>
      <c r="S7963" s="560"/>
      <c r="T7963" s="560"/>
      <c r="U7963" s="560"/>
    </row>
    <row r="7964" spans="1:21">
      <c r="A7964" s="593">
        <f t="shared" si="744"/>
        <v>41606</v>
      </c>
      <c r="B7964" s="594">
        <v>41606.792127372682</v>
      </c>
      <c r="C7964" s="560">
        <f t="shared" si="745"/>
        <v>2013</v>
      </c>
      <c r="D7964" s="560">
        <f t="shared" si="746"/>
        <v>11</v>
      </c>
      <c r="E7964" s="560">
        <f t="shared" si="747"/>
        <v>28</v>
      </c>
      <c r="F7964" s="560">
        <f t="shared" si="748"/>
        <v>19</v>
      </c>
      <c r="G7964" s="595">
        <f t="shared" si="749"/>
        <v>5</v>
      </c>
      <c r="H7964" s="590">
        <f>CHOOSE('Output Sheet'!$B$4,'8760 Data'!J7964,'8760 Data'!K7964,'8760 Data'!L7964,'8760 Data'!M7964,'8760 Data'!N7964,'8760 Data'!O7964,'8760 Data'!P7964,'8760 Data'!Q7964,'8760 Data'!R7964,'8760 Data'!S7964,'8760 Data'!T7964,'8760 Data'!U7964)</f>
        <v>0</v>
      </c>
      <c r="I7964" s="591" t="e">
        <f>H7964/'Output Sheet'!$B$8</f>
        <v>#DIV/0!</v>
      </c>
      <c r="J7964" s="596"/>
      <c r="K7964" s="560"/>
      <c r="L7964" s="560"/>
      <c r="M7964" s="560"/>
      <c r="N7964" s="560"/>
      <c r="O7964" s="560"/>
      <c r="P7964" s="560"/>
      <c r="Q7964" s="560"/>
      <c r="R7964" s="560"/>
      <c r="S7964" s="560"/>
      <c r="T7964" s="560"/>
      <c r="U7964" s="560"/>
    </row>
    <row r="7965" spans="1:21">
      <c r="A7965" s="593">
        <f t="shared" si="744"/>
        <v>41606</v>
      </c>
      <c r="B7965" s="594">
        <v>41606.83379409722</v>
      </c>
      <c r="C7965" s="560">
        <f t="shared" si="745"/>
        <v>2013</v>
      </c>
      <c r="D7965" s="560">
        <f t="shared" si="746"/>
        <v>11</v>
      </c>
      <c r="E7965" s="560">
        <f t="shared" si="747"/>
        <v>28</v>
      </c>
      <c r="F7965" s="560">
        <f t="shared" si="748"/>
        <v>20</v>
      </c>
      <c r="G7965" s="595">
        <f t="shared" si="749"/>
        <v>5</v>
      </c>
      <c r="H7965" s="590">
        <f>CHOOSE('Output Sheet'!$B$4,'8760 Data'!J7965,'8760 Data'!K7965,'8760 Data'!L7965,'8760 Data'!M7965,'8760 Data'!N7965,'8760 Data'!O7965,'8760 Data'!P7965,'8760 Data'!Q7965,'8760 Data'!R7965,'8760 Data'!S7965,'8760 Data'!T7965,'8760 Data'!U7965)</f>
        <v>0</v>
      </c>
      <c r="I7965" s="591" t="e">
        <f>H7965/'Output Sheet'!$B$8</f>
        <v>#DIV/0!</v>
      </c>
      <c r="J7965" s="596"/>
      <c r="K7965" s="560"/>
      <c r="L7965" s="560"/>
      <c r="M7965" s="560"/>
      <c r="N7965" s="560"/>
      <c r="O7965" s="560"/>
      <c r="P7965" s="560"/>
      <c r="Q7965" s="560"/>
      <c r="R7965" s="560"/>
      <c r="S7965" s="560"/>
      <c r="T7965" s="560"/>
      <c r="U7965" s="560"/>
    </row>
    <row r="7966" spans="1:21">
      <c r="A7966" s="593">
        <f t="shared" si="744"/>
        <v>41606</v>
      </c>
      <c r="B7966" s="594">
        <v>41606.875460821757</v>
      </c>
      <c r="C7966" s="560">
        <f t="shared" si="745"/>
        <v>2013</v>
      </c>
      <c r="D7966" s="560">
        <f t="shared" si="746"/>
        <v>11</v>
      </c>
      <c r="E7966" s="560">
        <f t="shared" si="747"/>
        <v>28</v>
      </c>
      <c r="F7966" s="560">
        <f t="shared" si="748"/>
        <v>21</v>
      </c>
      <c r="G7966" s="595">
        <f t="shared" si="749"/>
        <v>5</v>
      </c>
      <c r="H7966" s="590">
        <f>CHOOSE('Output Sheet'!$B$4,'8760 Data'!J7966,'8760 Data'!K7966,'8760 Data'!L7966,'8760 Data'!M7966,'8760 Data'!N7966,'8760 Data'!O7966,'8760 Data'!P7966,'8760 Data'!Q7966,'8760 Data'!R7966,'8760 Data'!S7966,'8760 Data'!T7966,'8760 Data'!U7966)</f>
        <v>0</v>
      </c>
      <c r="I7966" s="591" t="e">
        <f>H7966/'Output Sheet'!$B$8</f>
        <v>#DIV/0!</v>
      </c>
      <c r="J7966" s="596"/>
      <c r="K7966" s="560"/>
      <c r="L7966" s="560"/>
      <c r="M7966" s="560"/>
      <c r="N7966" s="560"/>
      <c r="O7966" s="560"/>
      <c r="P7966" s="560"/>
      <c r="Q7966" s="560"/>
      <c r="R7966" s="560"/>
      <c r="S7966" s="560"/>
      <c r="T7966" s="560"/>
      <c r="U7966" s="560"/>
    </row>
    <row r="7967" spans="1:21">
      <c r="A7967" s="593">
        <f t="shared" si="744"/>
        <v>41606</v>
      </c>
      <c r="B7967" s="594">
        <v>41606.917127546294</v>
      </c>
      <c r="C7967" s="560">
        <f t="shared" si="745"/>
        <v>2013</v>
      </c>
      <c r="D7967" s="560">
        <f t="shared" si="746"/>
        <v>11</v>
      </c>
      <c r="E7967" s="560">
        <f t="shared" si="747"/>
        <v>28</v>
      </c>
      <c r="F7967" s="560">
        <f t="shared" si="748"/>
        <v>22</v>
      </c>
      <c r="G7967" s="595">
        <f t="shared" si="749"/>
        <v>5</v>
      </c>
      <c r="H7967" s="590">
        <f>CHOOSE('Output Sheet'!$B$4,'8760 Data'!J7967,'8760 Data'!K7967,'8760 Data'!L7967,'8760 Data'!M7967,'8760 Data'!N7967,'8760 Data'!O7967,'8760 Data'!P7967,'8760 Data'!Q7967,'8760 Data'!R7967,'8760 Data'!S7967,'8760 Data'!T7967,'8760 Data'!U7967)</f>
        <v>0</v>
      </c>
      <c r="I7967" s="591" t="e">
        <f>H7967/'Output Sheet'!$B$8</f>
        <v>#DIV/0!</v>
      </c>
      <c r="J7967" s="596"/>
      <c r="K7967" s="560"/>
      <c r="L7967" s="560"/>
      <c r="M7967" s="560"/>
      <c r="N7967" s="560"/>
      <c r="O7967" s="560"/>
      <c r="P7967" s="560"/>
      <c r="Q7967" s="560"/>
      <c r="R7967" s="560"/>
      <c r="S7967" s="560"/>
      <c r="T7967" s="560"/>
      <c r="U7967" s="560"/>
    </row>
    <row r="7968" spans="1:21">
      <c r="A7968" s="593">
        <f t="shared" si="744"/>
        <v>41606</v>
      </c>
      <c r="B7968" s="594">
        <v>41606.958794270831</v>
      </c>
      <c r="C7968" s="560">
        <f t="shared" si="745"/>
        <v>2013</v>
      </c>
      <c r="D7968" s="560">
        <f t="shared" si="746"/>
        <v>11</v>
      </c>
      <c r="E7968" s="560">
        <f t="shared" si="747"/>
        <v>28</v>
      </c>
      <c r="F7968" s="560">
        <f t="shared" si="748"/>
        <v>23</v>
      </c>
      <c r="G7968" s="595">
        <f t="shared" si="749"/>
        <v>5</v>
      </c>
      <c r="H7968" s="590">
        <f>CHOOSE('Output Sheet'!$B$4,'8760 Data'!J7968,'8760 Data'!K7968,'8760 Data'!L7968,'8760 Data'!M7968,'8760 Data'!N7968,'8760 Data'!O7968,'8760 Data'!P7968,'8760 Data'!Q7968,'8760 Data'!R7968,'8760 Data'!S7968,'8760 Data'!T7968,'8760 Data'!U7968)</f>
        <v>0</v>
      </c>
      <c r="I7968" s="591" t="e">
        <f>H7968/'Output Sheet'!$B$8</f>
        <v>#DIV/0!</v>
      </c>
      <c r="J7968" s="596"/>
      <c r="K7968" s="560"/>
      <c r="L7968" s="560"/>
      <c r="M7968" s="560"/>
      <c r="N7968" s="560"/>
      <c r="O7968" s="560"/>
      <c r="P7968" s="560"/>
      <c r="Q7968" s="560"/>
      <c r="R7968" s="560"/>
      <c r="S7968" s="560"/>
      <c r="T7968" s="560"/>
      <c r="U7968" s="560"/>
    </row>
    <row r="7969" spans="1:21">
      <c r="A7969" s="593">
        <f t="shared" si="744"/>
        <v>41607</v>
      </c>
      <c r="B7969" s="594">
        <v>41607.000460995368</v>
      </c>
      <c r="C7969" s="560">
        <f t="shared" si="745"/>
        <v>2013</v>
      </c>
      <c r="D7969" s="560">
        <f t="shared" si="746"/>
        <v>11</v>
      </c>
      <c r="E7969" s="560">
        <f t="shared" si="747"/>
        <v>29</v>
      </c>
      <c r="F7969" s="560">
        <f t="shared" si="748"/>
        <v>24</v>
      </c>
      <c r="G7969" s="595">
        <f t="shared" si="749"/>
        <v>6</v>
      </c>
      <c r="H7969" s="590">
        <f>CHOOSE('Output Sheet'!$B$4,'8760 Data'!J7969,'8760 Data'!K7969,'8760 Data'!L7969,'8760 Data'!M7969,'8760 Data'!N7969,'8760 Data'!O7969,'8760 Data'!P7969,'8760 Data'!Q7969,'8760 Data'!R7969,'8760 Data'!S7969,'8760 Data'!T7969,'8760 Data'!U7969)</f>
        <v>0</v>
      </c>
      <c r="I7969" s="591" t="e">
        <f>H7969/'Output Sheet'!$B$8</f>
        <v>#DIV/0!</v>
      </c>
      <c r="J7969" s="596"/>
      <c r="K7969" s="560"/>
      <c r="L7969" s="560"/>
      <c r="M7969" s="560"/>
      <c r="N7969" s="560"/>
      <c r="O7969" s="560"/>
      <c r="P7969" s="560"/>
      <c r="Q7969" s="560"/>
      <c r="R7969" s="560"/>
      <c r="S7969" s="560"/>
      <c r="T7969" s="560"/>
      <c r="U7969" s="560"/>
    </row>
    <row r="7970" spans="1:21">
      <c r="A7970" s="593">
        <f t="shared" si="744"/>
        <v>41607</v>
      </c>
      <c r="B7970" s="594">
        <v>41607.042127719906</v>
      </c>
      <c r="C7970" s="560">
        <f t="shared" si="745"/>
        <v>2013</v>
      </c>
      <c r="D7970" s="560">
        <f t="shared" si="746"/>
        <v>11</v>
      </c>
      <c r="E7970" s="560">
        <f t="shared" si="747"/>
        <v>29</v>
      </c>
      <c r="F7970" s="560">
        <f t="shared" si="748"/>
        <v>1</v>
      </c>
      <c r="G7970" s="595">
        <f t="shared" si="749"/>
        <v>6</v>
      </c>
      <c r="H7970" s="590">
        <f>CHOOSE('Output Sheet'!$B$4,'8760 Data'!J7970,'8760 Data'!K7970,'8760 Data'!L7970,'8760 Data'!M7970,'8760 Data'!N7970,'8760 Data'!O7970,'8760 Data'!P7970,'8760 Data'!Q7970,'8760 Data'!R7970,'8760 Data'!S7970,'8760 Data'!T7970,'8760 Data'!U7970)</f>
        <v>0</v>
      </c>
      <c r="I7970" s="591" t="e">
        <f>H7970/'Output Sheet'!$B$8</f>
        <v>#DIV/0!</v>
      </c>
      <c r="J7970" s="596"/>
      <c r="K7970" s="560"/>
      <c r="L7970" s="560"/>
      <c r="M7970" s="560"/>
      <c r="N7970" s="560"/>
      <c r="O7970" s="560"/>
      <c r="P7970" s="560"/>
      <c r="Q7970" s="560"/>
      <c r="R7970" s="560"/>
      <c r="S7970" s="560"/>
      <c r="T7970" s="560"/>
      <c r="U7970" s="560"/>
    </row>
    <row r="7971" spans="1:21">
      <c r="A7971" s="593">
        <f t="shared" si="744"/>
        <v>41607</v>
      </c>
      <c r="B7971" s="594">
        <v>41607.083794444443</v>
      </c>
      <c r="C7971" s="560">
        <f t="shared" si="745"/>
        <v>2013</v>
      </c>
      <c r="D7971" s="560">
        <f t="shared" si="746"/>
        <v>11</v>
      </c>
      <c r="E7971" s="560">
        <f t="shared" si="747"/>
        <v>29</v>
      </c>
      <c r="F7971" s="560">
        <f t="shared" si="748"/>
        <v>2</v>
      </c>
      <c r="G7971" s="595">
        <f t="shared" si="749"/>
        <v>6</v>
      </c>
      <c r="H7971" s="590">
        <f>CHOOSE('Output Sheet'!$B$4,'8760 Data'!J7971,'8760 Data'!K7971,'8760 Data'!L7971,'8760 Data'!M7971,'8760 Data'!N7971,'8760 Data'!O7971,'8760 Data'!P7971,'8760 Data'!Q7971,'8760 Data'!R7971,'8760 Data'!S7971,'8760 Data'!T7971,'8760 Data'!U7971)</f>
        <v>0</v>
      </c>
      <c r="I7971" s="591" t="e">
        <f>H7971/'Output Sheet'!$B$8</f>
        <v>#DIV/0!</v>
      </c>
      <c r="J7971" s="596"/>
      <c r="K7971" s="560"/>
      <c r="L7971" s="560"/>
      <c r="M7971" s="560"/>
      <c r="N7971" s="560"/>
      <c r="O7971" s="560"/>
      <c r="P7971" s="560"/>
      <c r="Q7971" s="560"/>
      <c r="R7971" s="560"/>
      <c r="S7971" s="560"/>
      <c r="T7971" s="560"/>
      <c r="U7971" s="560"/>
    </row>
    <row r="7972" spans="1:21">
      <c r="A7972" s="593">
        <f t="shared" si="744"/>
        <v>41607</v>
      </c>
      <c r="B7972" s="594">
        <v>41607.12546116898</v>
      </c>
      <c r="C7972" s="560">
        <f t="shared" si="745"/>
        <v>2013</v>
      </c>
      <c r="D7972" s="560">
        <f t="shared" si="746"/>
        <v>11</v>
      </c>
      <c r="E7972" s="560">
        <f t="shared" si="747"/>
        <v>29</v>
      </c>
      <c r="F7972" s="560">
        <f t="shared" si="748"/>
        <v>3</v>
      </c>
      <c r="G7972" s="595">
        <f t="shared" si="749"/>
        <v>6</v>
      </c>
      <c r="H7972" s="590">
        <f>CHOOSE('Output Sheet'!$B$4,'8760 Data'!J7972,'8760 Data'!K7972,'8760 Data'!L7972,'8760 Data'!M7972,'8760 Data'!N7972,'8760 Data'!O7972,'8760 Data'!P7972,'8760 Data'!Q7972,'8760 Data'!R7972,'8760 Data'!S7972,'8760 Data'!T7972,'8760 Data'!U7972)</f>
        <v>0</v>
      </c>
      <c r="I7972" s="591" t="e">
        <f>H7972/'Output Sheet'!$B$8</f>
        <v>#DIV/0!</v>
      </c>
      <c r="J7972" s="596"/>
      <c r="K7972" s="560"/>
      <c r="L7972" s="560"/>
      <c r="M7972" s="560"/>
      <c r="N7972" s="560"/>
      <c r="O7972" s="560"/>
      <c r="P7972" s="560"/>
      <c r="Q7972" s="560"/>
      <c r="R7972" s="560"/>
      <c r="S7972" s="560"/>
      <c r="T7972" s="560"/>
      <c r="U7972" s="560"/>
    </row>
    <row r="7973" spans="1:21">
      <c r="A7973" s="593">
        <f t="shared" si="744"/>
        <v>41607</v>
      </c>
      <c r="B7973" s="594">
        <v>41607.167127893517</v>
      </c>
      <c r="C7973" s="560">
        <f t="shared" si="745"/>
        <v>2013</v>
      </c>
      <c r="D7973" s="560">
        <f t="shared" si="746"/>
        <v>11</v>
      </c>
      <c r="E7973" s="560">
        <f t="shared" si="747"/>
        <v>29</v>
      </c>
      <c r="F7973" s="560">
        <f t="shared" si="748"/>
        <v>4</v>
      </c>
      <c r="G7973" s="595">
        <f t="shared" si="749"/>
        <v>6</v>
      </c>
      <c r="H7973" s="590">
        <f>CHOOSE('Output Sheet'!$B$4,'8760 Data'!J7973,'8760 Data'!K7973,'8760 Data'!L7973,'8760 Data'!M7973,'8760 Data'!N7973,'8760 Data'!O7973,'8760 Data'!P7973,'8760 Data'!Q7973,'8760 Data'!R7973,'8760 Data'!S7973,'8760 Data'!T7973,'8760 Data'!U7973)</f>
        <v>0</v>
      </c>
      <c r="I7973" s="591" t="e">
        <f>H7973/'Output Sheet'!$B$8</f>
        <v>#DIV/0!</v>
      </c>
      <c r="J7973" s="596"/>
      <c r="K7973" s="560"/>
      <c r="L7973" s="560"/>
      <c r="M7973" s="560"/>
      <c r="N7973" s="560"/>
      <c r="O7973" s="560"/>
      <c r="P7973" s="560"/>
      <c r="Q7973" s="560"/>
      <c r="R7973" s="560"/>
      <c r="S7973" s="560"/>
      <c r="T7973" s="560"/>
      <c r="U7973" s="560"/>
    </row>
    <row r="7974" spans="1:21">
      <c r="A7974" s="593">
        <f t="shared" si="744"/>
        <v>41607</v>
      </c>
      <c r="B7974" s="594">
        <v>41607.208794618055</v>
      </c>
      <c r="C7974" s="560">
        <f t="shared" si="745"/>
        <v>2013</v>
      </c>
      <c r="D7974" s="560">
        <f t="shared" si="746"/>
        <v>11</v>
      </c>
      <c r="E7974" s="560">
        <f t="shared" si="747"/>
        <v>29</v>
      </c>
      <c r="F7974" s="560">
        <f t="shared" si="748"/>
        <v>5</v>
      </c>
      <c r="G7974" s="595">
        <f t="shared" si="749"/>
        <v>6</v>
      </c>
      <c r="H7974" s="590">
        <f>CHOOSE('Output Sheet'!$B$4,'8760 Data'!J7974,'8760 Data'!K7974,'8760 Data'!L7974,'8760 Data'!M7974,'8760 Data'!N7974,'8760 Data'!O7974,'8760 Data'!P7974,'8760 Data'!Q7974,'8760 Data'!R7974,'8760 Data'!S7974,'8760 Data'!T7974,'8760 Data'!U7974)</f>
        <v>0</v>
      </c>
      <c r="I7974" s="591" t="e">
        <f>H7974/'Output Sheet'!$B$8</f>
        <v>#DIV/0!</v>
      </c>
      <c r="J7974" s="596"/>
      <c r="K7974" s="560"/>
      <c r="L7974" s="560"/>
      <c r="M7974" s="560"/>
      <c r="N7974" s="560"/>
      <c r="O7974" s="560"/>
      <c r="P7974" s="560"/>
      <c r="Q7974" s="560"/>
      <c r="R7974" s="560"/>
      <c r="S7974" s="560"/>
      <c r="T7974" s="560"/>
      <c r="U7974" s="560"/>
    </row>
    <row r="7975" spans="1:21">
      <c r="A7975" s="593">
        <f t="shared" si="744"/>
        <v>41607</v>
      </c>
      <c r="B7975" s="594">
        <v>41607.250461342592</v>
      </c>
      <c r="C7975" s="560">
        <f t="shared" si="745"/>
        <v>2013</v>
      </c>
      <c r="D7975" s="560">
        <f t="shared" si="746"/>
        <v>11</v>
      </c>
      <c r="E7975" s="560">
        <f t="shared" si="747"/>
        <v>29</v>
      </c>
      <c r="F7975" s="560">
        <f t="shared" si="748"/>
        <v>6</v>
      </c>
      <c r="G7975" s="595">
        <f t="shared" si="749"/>
        <v>6</v>
      </c>
      <c r="H7975" s="590">
        <f>CHOOSE('Output Sheet'!$B$4,'8760 Data'!J7975,'8760 Data'!K7975,'8760 Data'!L7975,'8760 Data'!M7975,'8760 Data'!N7975,'8760 Data'!O7975,'8760 Data'!P7975,'8760 Data'!Q7975,'8760 Data'!R7975,'8760 Data'!S7975,'8760 Data'!T7975,'8760 Data'!U7975)</f>
        <v>0</v>
      </c>
      <c r="I7975" s="591" t="e">
        <f>H7975/'Output Sheet'!$B$8</f>
        <v>#DIV/0!</v>
      </c>
      <c r="J7975" s="596"/>
      <c r="K7975" s="560"/>
      <c r="L7975" s="560"/>
      <c r="M7975" s="560"/>
      <c r="N7975" s="560"/>
      <c r="O7975" s="560"/>
      <c r="P7975" s="560"/>
      <c r="Q7975" s="560"/>
      <c r="R7975" s="560"/>
      <c r="S7975" s="560"/>
      <c r="T7975" s="560"/>
      <c r="U7975" s="560"/>
    </row>
    <row r="7976" spans="1:21">
      <c r="A7976" s="593">
        <f t="shared" si="744"/>
        <v>41607</v>
      </c>
      <c r="B7976" s="594">
        <v>41607.292128067129</v>
      </c>
      <c r="C7976" s="560">
        <f t="shared" si="745"/>
        <v>2013</v>
      </c>
      <c r="D7976" s="560">
        <f t="shared" si="746"/>
        <v>11</v>
      </c>
      <c r="E7976" s="560">
        <f t="shared" si="747"/>
        <v>29</v>
      </c>
      <c r="F7976" s="560">
        <f t="shared" si="748"/>
        <v>7</v>
      </c>
      <c r="G7976" s="595">
        <f t="shared" si="749"/>
        <v>6</v>
      </c>
      <c r="H7976" s="590">
        <f>CHOOSE('Output Sheet'!$B$4,'8760 Data'!J7976,'8760 Data'!K7976,'8760 Data'!L7976,'8760 Data'!M7976,'8760 Data'!N7976,'8760 Data'!O7976,'8760 Data'!P7976,'8760 Data'!Q7976,'8760 Data'!R7976,'8760 Data'!S7976,'8760 Data'!T7976,'8760 Data'!U7976)</f>
        <v>0</v>
      </c>
      <c r="I7976" s="591" t="e">
        <f>H7976/'Output Sheet'!$B$8</f>
        <v>#DIV/0!</v>
      </c>
      <c r="J7976" s="596"/>
      <c r="K7976" s="560"/>
      <c r="L7976" s="560"/>
      <c r="M7976" s="560"/>
      <c r="N7976" s="560"/>
      <c r="O7976" s="560"/>
      <c r="P7976" s="560"/>
      <c r="Q7976" s="560"/>
      <c r="R7976" s="560"/>
      <c r="S7976" s="560"/>
      <c r="T7976" s="560"/>
      <c r="U7976" s="560"/>
    </row>
    <row r="7977" spans="1:21">
      <c r="A7977" s="593">
        <f t="shared" si="744"/>
        <v>41607</v>
      </c>
      <c r="B7977" s="594">
        <v>41607.333794791666</v>
      </c>
      <c r="C7977" s="560">
        <f t="shared" si="745"/>
        <v>2013</v>
      </c>
      <c r="D7977" s="560">
        <f t="shared" si="746"/>
        <v>11</v>
      </c>
      <c r="E7977" s="560">
        <f t="shared" si="747"/>
        <v>29</v>
      </c>
      <c r="F7977" s="560">
        <f t="shared" si="748"/>
        <v>8</v>
      </c>
      <c r="G7977" s="595">
        <f t="shared" si="749"/>
        <v>6</v>
      </c>
      <c r="H7977" s="590">
        <f>CHOOSE('Output Sheet'!$B$4,'8760 Data'!J7977,'8760 Data'!K7977,'8760 Data'!L7977,'8760 Data'!M7977,'8760 Data'!N7977,'8760 Data'!O7977,'8760 Data'!P7977,'8760 Data'!Q7977,'8760 Data'!R7977,'8760 Data'!S7977,'8760 Data'!T7977,'8760 Data'!U7977)</f>
        <v>0</v>
      </c>
      <c r="I7977" s="591" t="e">
        <f>H7977/'Output Sheet'!$B$8</f>
        <v>#DIV/0!</v>
      </c>
      <c r="J7977" s="596"/>
      <c r="K7977" s="560"/>
      <c r="L7977" s="560"/>
      <c r="M7977" s="560"/>
      <c r="N7977" s="560"/>
      <c r="O7977" s="560"/>
      <c r="P7977" s="560"/>
      <c r="Q7977" s="560"/>
      <c r="R7977" s="560"/>
      <c r="S7977" s="560"/>
      <c r="T7977" s="560"/>
      <c r="U7977" s="560"/>
    </row>
    <row r="7978" spans="1:21">
      <c r="A7978" s="593">
        <f t="shared" si="744"/>
        <v>41607</v>
      </c>
      <c r="B7978" s="594">
        <v>41607.375461516203</v>
      </c>
      <c r="C7978" s="560">
        <f t="shared" si="745"/>
        <v>2013</v>
      </c>
      <c r="D7978" s="560">
        <f t="shared" si="746"/>
        <v>11</v>
      </c>
      <c r="E7978" s="560">
        <f t="shared" si="747"/>
        <v>29</v>
      </c>
      <c r="F7978" s="560">
        <f t="shared" si="748"/>
        <v>9</v>
      </c>
      <c r="G7978" s="595">
        <f t="shared" si="749"/>
        <v>6</v>
      </c>
      <c r="H7978" s="590">
        <f>CHOOSE('Output Sheet'!$B$4,'8760 Data'!J7978,'8760 Data'!K7978,'8760 Data'!L7978,'8760 Data'!M7978,'8760 Data'!N7978,'8760 Data'!O7978,'8760 Data'!P7978,'8760 Data'!Q7978,'8760 Data'!R7978,'8760 Data'!S7978,'8760 Data'!T7978,'8760 Data'!U7978)</f>
        <v>0</v>
      </c>
      <c r="I7978" s="591" t="e">
        <f>H7978/'Output Sheet'!$B$8</f>
        <v>#DIV/0!</v>
      </c>
      <c r="J7978" s="596"/>
      <c r="K7978" s="560"/>
      <c r="L7978" s="560"/>
      <c r="M7978" s="560"/>
      <c r="N7978" s="560"/>
      <c r="O7978" s="560"/>
      <c r="P7978" s="560"/>
      <c r="Q7978" s="560"/>
      <c r="R7978" s="560"/>
      <c r="S7978" s="560"/>
      <c r="T7978" s="560"/>
      <c r="U7978" s="560"/>
    </row>
    <row r="7979" spans="1:21">
      <c r="A7979" s="593">
        <f t="shared" si="744"/>
        <v>41607</v>
      </c>
      <c r="B7979" s="594">
        <v>41607.417128240741</v>
      </c>
      <c r="C7979" s="560">
        <f t="shared" si="745"/>
        <v>2013</v>
      </c>
      <c r="D7979" s="560">
        <f t="shared" si="746"/>
        <v>11</v>
      </c>
      <c r="E7979" s="560">
        <f t="shared" si="747"/>
        <v>29</v>
      </c>
      <c r="F7979" s="560">
        <f t="shared" si="748"/>
        <v>10</v>
      </c>
      <c r="G7979" s="595">
        <f t="shared" si="749"/>
        <v>6</v>
      </c>
      <c r="H7979" s="590">
        <f>CHOOSE('Output Sheet'!$B$4,'8760 Data'!J7979,'8760 Data'!K7979,'8760 Data'!L7979,'8760 Data'!M7979,'8760 Data'!N7979,'8760 Data'!O7979,'8760 Data'!P7979,'8760 Data'!Q7979,'8760 Data'!R7979,'8760 Data'!S7979,'8760 Data'!T7979,'8760 Data'!U7979)</f>
        <v>0</v>
      </c>
      <c r="I7979" s="591" t="e">
        <f>H7979/'Output Sheet'!$B$8</f>
        <v>#DIV/0!</v>
      </c>
      <c r="J7979" s="596"/>
      <c r="K7979" s="560"/>
      <c r="L7979" s="560"/>
      <c r="M7979" s="560"/>
      <c r="N7979" s="560"/>
      <c r="O7979" s="560"/>
      <c r="P7979" s="560"/>
      <c r="Q7979" s="560"/>
      <c r="R7979" s="560"/>
      <c r="S7979" s="560"/>
      <c r="T7979" s="560"/>
      <c r="U7979" s="560"/>
    </row>
    <row r="7980" spans="1:21">
      <c r="A7980" s="593">
        <f t="shared" si="744"/>
        <v>41607</v>
      </c>
      <c r="B7980" s="594">
        <v>41607.458794965278</v>
      </c>
      <c r="C7980" s="560">
        <f t="shared" si="745"/>
        <v>2013</v>
      </c>
      <c r="D7980" s="560">
        <f t="shared" si="746"/>
        <v>11</v>
      </c>
      <c r="E7980" s="560">
        <f t="shared" si="747"/>
        <v>29</v>
      </c>
      <c r="F7980" s="560">
        <f t="shared" si="748"/>
        <v>11</v>
      </c>
      <c r="G7980" s="595">
        <f t="shared" si="749"/>
        <v>6</v>
      </c>
      <c r="H7980" s="590">
        <f>CHOOSE('Output Sheet'!$B$4,'8760 Data'!J7980,'8760 Data'!K7980,'8760 Data'!L7980,'8760 Data'!M7980,'8760 Data'!N7980,'8760 Data'!O7980,'8760 Data'!P7980,'8760 Data'!Q7980,'8760 Data'!R7980,'8760 Data'!S7980,'8760 Data'!T7980,'8760 Data'!U7980)</f>
        <v>0</v>
      </c>
      <c r="I7980" s="591" t="e">
        <f>H7980/'Output Sheet'!$B$8</f>
        <v>#DIV/0!</v>
      </c>
      <c r="J7980" s="596"/>
      <c r="K7980" s="560"/>
      <c r="L7980" s="560"/>
      <c r="M7980" s="560"/>
      <c r="N7980" s="560"/>
      <c r="O7980" s="560"/>
      <c r="P7980" s="560"/>
      <c r="Q7980" s="560"/>
      <c r="R7980" s="560"/>
      <c r="S7980" s="560"/>
      <c r="T7980" s="560"/>
      <c r="U7980" s="560"/>
    </row>
    <row r="7981" spans="1:21">
      <c r="A7981" s="593">
        <f t="shared" si="744"/>
        <v>41607</v>
      </c>
      <c r="B7981" s="594">
        <v>41607.500461689815</v>
      </c>
      <c r="C7981" s="560">
        <f t="shared" si="745"/>
        <v>2013</v>
      </c>
      <c r="D7981" s="560">
        <f t="shared" si="746"/>
        <v>11</v>
      </c>
      <c r="E7981" s="560">
        <f t="shared" si="747"/>
        <v>29</v>
      </c>
      <c r="F7981" s="560">
        <f t="shared" si="748"/>
        <v>12</v>
      </c>
      <c r="G7981" s="595">
        <f t="shared" si="749"/>
        <v>6</v>
      </c>
      <c r="H7981" s="590">
        <f>CHOOSE('Output Sheet'!$B$4,'8760 Data'!J7981,'8760 Data'!K7981,'8760 Data'!L7981,'8760 Data'!M7981,'8760 Data'!N7981,'8760 Data'!O7981,'8760 Data'!P7981,'8760 Data'!Q7981,'8760 Data'!R7981,'8760 Data'!S7981,'8760 Data'!T7981,'8760 Data'!U7981)</f>
        <v>0</v>
      </c>
      <c r="I7981" s="591" t="e">
        <f>H7981/'Output Sheet'!$B$8</f>
        <v>#DIV/0!</v>
      </c>
      <c r="J7981" s="596"/>
      <c r="K7981" s="560"/>
      <c r="L7981" s="560"/>
      <c r="M7981" s="560"/>
      <c r="N7981" s="560"/>
      <c r="O7981" s="560"/>
      <c r="P7981" s="560"/>
      <c r="Q7981" s="560"/>
      <c r="R7981" s="560"/>
      <c r="S7981" s="560"/>
      <c r="T7981" s="560"/>
      <c r="U7981" s="560"/>
    </row>
    <row r="7982" spans="1:21">
      <c r="A7982" s="593">
        <f t="shared" si="744"/>
        <v>41607</v>
      </c>
      <c r="B7982" s="594">
        <v>41607.542128414352</v>
      </c>
      <c r="C7982" s="560">
        <f t="shared" si="745"/>
        <v>2013</v>
      </c>
      <c r="D7982" s="560">
        <f t="shared" si="746"/>
        <v>11</v>
      </c>
      <c r="E7982" s="560">
        <f t="shared" si="747"/>
        <v>29</v>
      </c>
      <c r="F7982" s="560">
        <f t="shared" si="748"/>
        <v>13</v>
      </c>
      <c r="G7982" s="595">
        <f t="shared" si="749"/>
        <v>6</v>
      </c>
      <c r="H7982" s="590">
        <f>CHOOSE('Output Sheet'!$B$4,'8760 Data'!J7982,'8760 Data'!K7982,'8760 Data'!L7982,'8760 Data'!M7982,'8760 Data'!N7982,'8760 Data'!O7982,'8760 Data'!P7982,'8760 Data'!Q7982,'8760 Data'!R7982,'8760 Data'!S7982,'8760 Data'!T7982,'8760 Data'!U7982)</f>
        <v>0</v>
      </c>
      <c r="I7982" s="591" t="e">
        <f>H7982/'Output Sheet'!$B$8</f>
        <v>#DIV/0!</v>
      </c>
      <c r="J7982" s="596"/>
      <c r="K7982" s="560"/>
      <c r="L7982" s="560"/>
      <c r="M7982" s="560"/>
      <c r="N7982" s="560"/>
      <c r="O7982" s="560"/>
      <c r="P7982" s="560"/>
      <c r="Q7982" s="560"/>
      <c r="R7982" s="560"/>
      <c r="S7982" s="560"/>
      <c r="T7982" s="560"/>
      <c r="U7982" s="560"/>
    </row>
    <row r="7983" spans="1:21">
      <c r="A7983" s="593">
        <f t="shared" si="744"/>
        <v>41607</v>
      </c>
      <c r="B7983" s="594">
        <v>41607.583795138889</v>
      </c>
      <c r="C7983" s="560">
        <f t="shared" si="745"/>
        <v>2013</v>
      </c>
      <c r="D7983" s="560">
        <f t="shared" si="746"/>
        <v>11</v>
      </c>
      <c r="E7983" s="560">
        <f t="shared" si="747"/>
        <v>29</v>
      </c>
      <c r="F7983" s="560">
        <f t="shared" si="748"/>
        <v>14</v>
      </c>
      <c r="G7983" s="595">
        <f t="shared" si="749"/>
        <v>6</v>
      </c>
      <c r="H7983" s="590">
        <f>CHOOSE('Output Sheet'!$B$4,'8760 Data'!J7983,'8760 Data'!K7983,'8760 Data'!L7983,'8760 Data'!M7983,'8760 Data'!N7983,'8760 Data'!O7983,'8760 Data'!P7983,'8760 Data'!Q7983,'8760 Data'!R7983,'8760 Data'!S7983,'8760 Data'!T7983,'8760 Data'!U7983)</f>
        <v>0</v>
      </c>
      <c r="I7983" s="591" t="e">
        <f>H7983/'Output Sheet'!$B$8</f>
        <v>#DIV/0!</v>
      </c>
      <c r="J7983" s="596"/>
      <c r="K7983" s="560"/>
      <c r="L7983" s="560"/>
      <c r="M7983" s="560"/>
      <c r="N7983" s="560"/>
      <c r="O7983" s="560"/>
      <c r="P7983" s="560"/>
      <c r="Q7983" s="560"/>
      <c r="R7983" s="560"/>
      <c r="S7983" s="560"/>
      <c r="T7983" s="560"/>
      <c r="U7983" s="560"/>
    </row>
    <row r="7984" spans="1:21">
      <c r="A7984" s="593">
        <f t="shared" si="744"/>
        <v>41607</v>
      </c>
      <c r="B7984" s="594">
        <v>41607.625461863427</v>
      </c>
      <c r="C7984" s="560">
        <f t="shared" si="745"/>
        <v>2013</v>
      </c>
      <c r="D7984" s="560">
        <f t="shared" si="746"/>
        <v>11</v>
      </c>
      <c r="E7984" s="560">
        <f t="shared" si="747"/>
        <v>29</v>
      </c>
      <c r="F7984" s="560">
        <f t="shared" si="748"/>
        <v>15</v>
      </c>
      <c r="G7984" s="595">
        <f t="shared" si="749"/>
        <v>6</v>
      </c>
      <c r="H7984" s="590">
        <f>CHOOSE('Output Sheet'!$B$4,'8760 Data'!J7984,'8760 Data'!K7984,'8760 Data'!L7984,'8760 Data'!M7984,'8760 Data'!N7984,'8760 Data'!O7984,'8760 Data'!P7984,'8760 Data'!Q7984,'8760 Data'!R7984,'8760 Data'!S7984,'8760 Data'!T7984,'8760 Data'!U7984)</f>
        <v>0</v>
      </c>
      <c r="I7984" s="591" t="e">
        <f>H7984/'Output Sheet'!$B$8</f>
        <v>#DIV/0!</v>
      </c>
      <c r="J7984" s="596"/>
      <c r="K7984" s="560"/>
      <c r="L7984" s="560"/>
      <c r="M7984" s="560"/>
      <c r="N7984" s="560"/>
      <c r="O7984" s="560"/>
      <c r="P7984" s="560"/>
      <c r="Q7984" s="560"/>
      <c r="R7984" s="560"/>
      <c r="S7984" s="560"/>
      <c r="T7984" s="560"/>
      <c r="U7984" s="560"/>
    </row>
    <row r="7985" spans="1:21">
      <c r="A7985" s="593">
        <f t="shared" si="744"/>
        <v>41607</v>
      </c>
      <c r="B7985" s="594">
        <v>41607.667128587964</v>
      </c>
      <c r="C7985" s="560">
        <f t="shared" si="745"/>
        <v>2013</v>
      </c>
      <c r="D7985" s="560">
        <f t="shared" si="746"/>
        <v>11</v>
      </c>
      <c r="E7985" s="560">
        <f t="shared" si="747"/>
        <v>29</v>
      </c>
      <c r="F7985" s="560">
        <f t="shared" si="748"/>
        <v>16</v>
      </c>
      <c r="G7985" s="595">
        <f t="shared" si="749"/>
        <v>6</v>
      </c>
      <c r="H7985" s="590">
        <f>CHOOSE('Output Sheet'!$B$4,'8760 Data'!J7985,'8760 Data'!K7985,'8760 Data'!L7985,'8760 Data'!M7985,'8760 Data'!N7985,'8760 Data'!O7985,'8760 Data'!P7985,'8760 Data'!Q7985,'8760 Data'!R7985,'8760 Data'!S7985,'8760 Data'!T7985,'8760 Data'!U7985)</f>
        <v>0</v>
      </c>
      <c r="I7985" s="591" t="e">
        <f>H7985/'Output Sheet'!$B$8</f>
        <v>#DIV/0!</v>
      </c>
      <c r="J7985" s="596"/>
      <c r="K7985" s="560"/>
      <c r="L7985" s="560"/>
      <c r="M7985" s="560"/>
      <c r="N7985" s="560"/>
      <c r="O7985" s="560"/>
      <c r="P7985" s="560"/>
      <c r="Q7985" s="560"/>
      <c r="R7985" s="560"/>
      <c r="S7985" s="560"/>
      <c r="T7985" s="560"/>
      <c r="U7985" s="560"/>
    </row>
    <row r="7986" spans="1:21">
      <c r="A7986" s="593">
        <f t="shared" si="744"/>
        <v>41607</v>
      </c>
      <c r="B7986" s="594">
        <v>41607.708795312501</v>
      </c>
      <c r="C7986" s="560">
        <f t="shared" si="745"/>
        <v>2013</v>
      </c>
      <c r="D7986" s="560">
        <f t="shared" si="746"/>
        <v>11</v>
      </c>
      <c r="E7986" s="560">
        <f t="shared" si="747"/>
        <v>29</v>
      </c>
      <c r="F7986" s="560">
        <f t="shared" si="748"/>
        <v>17</v>
      </c>
      <c r="G7986" s="595">
        <f t="shared" si="749"/>
        <v>6</v>
      </c>
      <c r="H7986" s="590">
        <f>CHOOSE('Output Sheet'!$B$4,'8760 Data'!J7986,'8760 Data'!K7986,'8760 Data'!L7986,'8760 Data'!M7986,'8760 Data'!N7986,'8760 Data'!O7986,'8760 Data'!P7986,'8760 Data'!Q7986,'8760 Data'!R7986,'8760 Data'!S7986,'8760 Data'!T7986,'8760 Data'!U7986)</f>
        <v>0</v>
      </c>
      <c r="I7986" s="591" t="e">
        <f>H7986/'Output Sheet'!$B$8</f>
        <v>#DIV/0!</v>
      </c>
      <c r="J7986" s="596"/>
      <c r="K7986" s="560"/>
      <c r="L7986" s="560"/>
      <c r="M7986" s="560"/>
      <c r="N7986" s="560"/>
      <c r="O7986" s="560"/>
      <c r="P7986" s="560"/>
      <c r="Q7986" s="560"/>
      <c r="R7986" s="560"/>
      <c r="S7986" s="560"/>
      <c r="T7986" s="560"/>
      <c r="U7986" s="560"/>
    </row>
    <row r="7987" spans="1:21">
      <c r="A7987" s="593">
        <f t="shared" si="744"/>
        <v>41607</v>
      </c>
      <c r="B7987" s="594">
        <v>41607.750462037038</v>
      </c>
      <c r="C7987" s="560">
        <f t="shared" si="745"/>
        <v>2013</v>
      </c>
      <c r="D7987" s="560">
        <f t="shared" si="746"/>
        <v>11</v>
      </c>
      <c r="E7987" s="560">
        <f t="shared" si="747"/>
        <v>29</v>
      </c>
      <c r="F7987" s="560">
        <f t="shared" si="748"/>
        <v>18</v>
      </c>
      <c r="G7987" s="595">
        <f t="shared" si="749"/>
        <v>6</v>
      </c>
      <c r="H7987" s="590">
        <f>CHOOSE('Output Sheet'!$B$4,'8760 Data'!J7987,'8760 Data'!K7987,'8760 Data'!L7987,'8760 Data'!M7987,'8760 Data'!N7987,'8760 Data'!O7987,'8760 Data'!P7987,'8760 Data'!Q7987,'8760 Data'!R7987,'8760 Data'!S7987,'8760 Data'!T7987,'8760 Data'!U7987)</f>
        <v>0</v>
      </c>
      <c r="I7987" s="591" t="e">
        <f>H7987/'Output Sheet'!$B$8</f>
        <v>#DIV/0!</v>
      </c>
      <c r="J7987" s="596"/>
      <c r="K7987" s="560"/>
      <c r="L7987" s="560"/>
      <c r="M7987" s="560"/>
      <c r="N7987" s="560"/>
      <c r="O7987" s="560"/>
      <c r="P7987" s="560"/>
      <c r="Q7987" s="560"/>
      <c r="R7987" s="560"/>
      <c r="S7987" s="560"/>
      <c r="T7987" s="560"/>
      <c r="U7987" s="560"/>
    </row>
    <row r="7988" spans="1:21">
      <c r="A7988" s="593">
        <f t="shared" si="744"/>
        <v>41607</v>
      </c>
      <c r="B7988" s="594">
        <v>41607.792128761575</v>
      </c>
      <c r="C7988" s="560">
        <f t="shared" si="745"/>
        <v>2013</v>
      </c>
      <c r="D7988" s="560">
        <f t="shared" si="746"/>
        <v>11</v>
      </c>
      <c r="E7988" s="560">
        <f t="shared" si="747"/>
        <v>29</v>
      </c>
      <c r="F7988" s="560">
        <f t="shared" si="748"/>
        <v>19</v>
      </c>
      <c r="G7988" s="595">
        <f t="shared" si="749"/>
        <v>6</v>
      </c>
      <c r="H7988" s="590">
        <f>CHOOSE('Output Sheet'!$B$4,'8760 Data'!J7988,'8760 Data'!K7988,'8760 Data'!L7988,'8760 Data'!M7988,'8760 Data'!N7988,'8760 Data'!O7988,'8760 Data'!P7988,'8760 Data'!Q7988,'8760 Data'!R7988,'8760 Data'!S7988,'8760 Data'!T7988,'8760 Data'!U7988)</f>
        <v>0</v>
      </c>
      <c r="I7988" s="591" t="e">
        <f>H7988/'Output Sheet'!$B$8</f>
        <v>#DIV/0!</v>
      </c>
      <c r="J7988" s="596"/>
      <c r="K7988" s="560"/>
      <c r="L7988" s="560"/>
      <c r="M7988" s="560"/>
      <c r="N7988" s="560"/>
      <c r="O7988" s="560"/>
      <c r="P7988" s="560"/>
      <c r="Q7988" s="560"/>
      <c r="R7988" s="560"/>
      <c r="S7988" s="560"/>
      <c r="T7988" s="560"/>
      <c r="U7988" s="560"/>
    </row>
    <row r="7989" spans="1:21">
      <c r="A7989" s="593">
        <f t="shared" si="744"/>
        <v>41607</v>
      </c>
      <c r="B7989" s="594">
        <v>41607.833795486113</v>
      </c>
      <c r="C7989" s="560">
        <f t="shared" si="745"/>
        <v>2013</v>
      </c>
      <c r="D7989" s="560">
        <f t="shared" si="746"/>
        <v>11</v>
      </c>
      <c r="E7989" s="560">
        <f t="shared" si="747"/>
        <v>29</v>
      </c>
      <c r="F7989" s="560">
        <f t="shared" si="748"/>
        <v>20</v>
      </c>
      <c r="G7989" s="595">
        <f t="shared" si="749"/>
        <v>6</v>
      </c>
      <c r="H7989" s="590">
        <f>CHOOSE('Output Sheet'!$B$4,'8760 Data'!J7989,'8760 Data'!K7989,'8760 Data'!L7989,'8760 Data'!M7989,'8760 Data'!N7989,'8760 Data'!O7989,'8760 Data'!P7989,'8760 Data'!Q7989,'8760 Data'!R7989,'8760 Data'!S7989,'8760 Data'!T7989,'8760 Data'!U7989)</f>
        <v>0</v>
      </c>
      <c r="I7989" s="591" t="e">
        <f>H7989/'Output Sheet'!$B$8</f>
        <v>#DIV/0!</v>
      </c>
      <c r="J7989" s="596"/>
      <c r="K7989" s="560"/>
      <c r="L7989" s="560"/>
      <c r="M7989" s="560"/>
      <c r="N7989" s="560"/>
      <c r="O7989" s="560"/>
      <c r="P7989" s="560"/>
      <c r="Q7989" s="560"/>
      <c r="R7989" s="560"/>
      <c r="S7989" s="560"/>
      <c r="T7989" s="560"/>
      <c r="U7989" s="560"/>
    </row>
    <row r="7990" spans="1:21">
      <c r="A7990" s="593">
        <f t="shared" si="744"/>
        <v>41607</v>
      </c>
      <c r="B7990" s="594">
        <v>41607.87546221065</v>
      </c>
      <c r="C7990" s="560">
        <f t="shared" si="745"/>
        <v>2013</v>
      </c>
      <c r="D7990" s="560">
        <f t="shared" si="746"/>
        <v>11</v>
      </c>
      <c r="E7990" s="560">
        <f t="shared" si="747"/>
        <v>29</v>
      </c>
      <c r="F7990" s="560">
        <f t="shared" si="748"/>
        <v>21</v>
      </c>
      <c r="G7990" s="595">
        <f t="shared" si="749"/>
        <v>6</v>
      </c>
      <c r="H7990" s="590">
        <f>CHOOSE('Output Sheet'!$B$4,'8760 Data'!J7990,'8760 Data'!K7990,'8760 Data'!L7990,'8760 Data'!M7990,'8760 Data'!N7990,'8760 Data'!O7990,'8760 Data'!P7990,'8760 Data'!Q7990,'8760 Data'!R7990,'8760 Data'!S7990,'8760 Data'!T7990,'8760 Data'!U7990)</f>
        <v>0</v>
      </c>
      <c r="I7990" s="591" t="e">
        <f>H7990/'Output Sheet'!$B$8</f>
        <v>#DIV/0!</v>
      </c>
      <c r="J7990" s="596"/>
      <c r="K7990" s="560"/>
      <c r="L7990" s="560"/>
      <c r="M7990" s="560"/>
      <c r="N7990" s="560"/>
      <c r="O7990" s="560"/>
      <c r="P7990" s="560"/>
      <c r="Q7990" s="560"/>
      <c r="R7990" s="560"/>
      <c r="S7990" s="560"/>
      <c r="T7990" s="560"/>
      <c r="U7990" s="560"/>
    </row>
    <row r="7991" spans="1:21">
      <c r="A7991" s="593">
        <f t="shared" si="744"/>
        <v>41607</v>
      </c>
      <c r="B7991" s="594">
        <v>41607.917128935187</v>
      </c>
      <c r="C7991" s="560">
        <f t="shared" si="745"/>
        <v>2013</v>
      </c>
      <c r="D7991" s="560">
        <f t="shared" si="746"/>
        <v>11</v>
      </c>
      <c r="E7991" s="560">
        <f t="shared" si="747"/>
        <v>29</v>
      </c>
      <c r="F7991" s="560">
        <f t="shared" si="748"/>
        <v>22</v>
      </c>
      <c r="G7991" s="595">
        <f t="shared" si="749"/>
        <v>6</v>
      </c>
      <c r="H7991" s="590">
        <f>CHOOSE('Output Sheet'!$B$4,'8760 Data'!J7991,'8760 Data'!K7991,'8760 Data'!L7991,'8760 Data'!M7991,'8760 Data'!N7991,'8760 Data'!O7991,'8760 Data'!P7991,'8760 Data'!Q7991,'8760 Data'!R7991,'8760 Data'!S7991,'8760 Data'!T7991,'8760 Data'!U7991)</f>
        <v>0</v>
      </c>
      <c r="I7991" s="591" t="e">
        <f>H7991/'Output Sheet'!$B$8</f>
        <v>#DIV/0!</v>
      </c>
      <c r="J7991" s="596"/>
      <c r="K7991" s="560"/>
      <c r="L7991" s="560"/>
      <c r="M7991" s="560"/>
      <c r="N7991" s="560"/>
      <c r="O7991" s="560"/>
      <c r="P7991" s="560"/>
      <c r="Q7991" s="560"/>
      <c r="R7991" s="560"/>
      <c r="S7991" s="560"/>
      <c r="T7991" s="560"/>
      <c r="U7991" s="560"/>
    </row>
    <row r="7992" spans="1:21">
      <c r="A7992" s="593">
        <f t="shared" si="744"/>
        <v>41607</v>
      </c>
      <c r="B7992" s="594">
        <v>41607.958795659724</v>
      </c>
      <c r="C7992" s="560">
        <f t="shared" si="745"/>
        <v>2013</v>
      </c>
      <c r="D7992" s="560">
        <f t="shared" si="746"/>
        <v>11</v>
      </c>
      <c r="E7992" s="560">
        <f t="shared" si="747"/>
        <v>29</v>
      </c>
      <c r="F7992" s="560">
        <f t="shared" si="748"/>
        <v>23</v>
      </c>
      <c r="G7992" s="595">
        <f t="shared" si="749"/>
        <v>6</v>
      </c>
      <c r="H7992" s="590">
        <f>CHOOSE('Output Sheet'!$B$4,'8760 Data'!J7992,'8760 Data'!K7992,'8760 Data'!L7992,'8760 Data'!M7992,'8760 Data'!N7992,'8760 Data'!O7992,'8760 Data'!P7992,'8760 Data'!Q7992,'8760 Data'!R7992,'8760 Data'!S7992,'8760 Data'!T7992,'8760 Data'!U7992)</f>
        <v>0</v>
      </c>
      <c r="I7992" s="591" t="e">
        <f>H7992/'Output Sheet'!$B$8</f>
        <v>#DIV/0!</v>
      </c>
      <c r="J7992" s="596"/>
      <c r="K7992" s="560"/>
      <c r="L7992" s="560"/>
      <c r="M7992" s="560"/>
      <c r="N7992" s="560"/>
      <c r="O7992" s="560"/>
      <c r="P7992" s="560"/>
      <c r="Q7992" s="560"/>
      <c r="R7992" s="560"/>
      <c r="S7992" s="560"/>
      <c r="T7992" s="560"/>
      <c r="U7992" s="560"/>
    </row>
    <row r="7993" spans="1:21">
      <c r="A7993" s="593">
        <f t="shared" si="744"/>
        <v>41608</v>
      </c>
      <c r="B7993" s="594">
        <v>41608.000462384261</v>
      </c>
      <c r="C7993" s="560">
        <f t="shared" si="745"/>
        <v>2013</v>
      </c>
      <c r="D7993" s="560">
        <f t="shared" si="746"/>
        <v>11</v>
      </c>
      <c r="E7993" s="560">
        <f t="shared" si="747"/>
        <v>30</v>
      </c>
      <c r="F7993" s="560">
        <f t="shared" si="748"/>
        <v>24</v>
      </c>
      <c r="G7993" s="595">
        <f t="shared" si="749"/>
        <v>7</v>
      </c>
      <c r="H7993" s="590">
        <f>CHOOSE('Output Sheet'!$B$4,'8760 Data'!J7993,'8760 Data'!K7993,'8760 Data'!L7993,'8760 Data'!M7993,'8760 Data'!N7993,'8760 Data'!O7993,'8760 Data'!P7993,'8760 Data'!Q7993,'8760 Data'!R7993,'8760 Data'!S7993,'8760 Data'!T7993,'8760 Data'!U7993)</f>
        <v>0</v>
      </c>
      <c r="I7993" s="591" t="e">
        <f>H7993/'Output Sheet'!$B$8</f>
        <v>#DIV/0!</v>
      </c>
      <c r="J7993" s="596"/>
      <c r="K7993" s="560"/>
      <c r="L7993" s="560"/>
      <c r="M7993" s="560"/>
      <c r="N7993" s="560"/>
      <c r="O7993" s="560"/>
      <c r="P7993" s="560"/>
      <c r="Q7993" s="560"/>
      <c r="R7993" s="560"/>
      <c r="S7993" s="560"/>
      <c r="T7993" s="560"/>
      <c r="U7993" s="560"/>
    </row>
    <row r="7994" spans="1:21">
      <c r="A7994" s="593">
        <f t="shared" si="744"/>
        <v>41608</v>
      </c>
      <c r="B7994" s="594">
        <v>41608.042129108799</v>
      </c>
      <c r="C7994" s="560">
        <f t="shared" si="745"/>
        <v>2013</v>
      </c>
      <c r="D7994" s="560">
        <f t="shared" si="746"/>
        <v>11</v>
      </c>
      <c r="E7994" s="560">
        <f t="shared" si="747"/>
        <v>30</v>
      </c>
      <c r="F7994" s="560">
        <f t="shared" si="748"/>
        <v>1</v>
      </c>
      <c r="G7994" s="595">
        <f t="shared" si="749"/>
        <v>7</v>
      </c>
      <c r="H7994" s="590">
        <f>CHOOSE('Output Sheet'!$B$4,'8760 Data'!J7994,'8760 Data'!K7994,'8760 Data'!L7994,'8760 Data'!M7994,'8760 Data'!N7994,'8760 Data'!O7994,'8760 Data'!P7994,'8760 Data'!Q7994,'8760 Data'!R7994,'8760 Data'!S7994,'8760 Data'!T7994,'8760 Data'!U7994)</f>
        <v>0</v>
      </c>
      <c r="I7994" s="591" t="e">
        <f>H7994/'Output Sheet'!$B$8</f>
        <v>#DIV/0!</v>
      </c>
      <c r="J7994" s="596"/>
      <c r="K7994" s="560"/>
      <c r="L7994" s="560"/>
      <c r="M7994" s="560"/>
      <c r="N7994" s="560"/>
      <c r="O7994" s="560"/>
      <c r="P7994" s="560"/>
      <c r="Q7994" s="560"/>
      <c r="R7994" s="560"/>
      <c r="S7994" s="560"/>
      <c r="T7994" s="560"/>
      <c r="U7994" s="560"/>
    </row>
    <row r="7995" spans="1:21">
      <c r="A7995" s="593">
        <f t="shared" si="744"/>
        <v>41608</v>
      </c>
      <c r="B7995" s="594">
        <v>41608.083795833336</v>
      </c>
      <c r="C7995" s="560">
        <f t="shared" si="745"/>
        <v>2013</v>
      </c>
      <c r="D7995" s="560">
        <f t="shared" si="746"/>
        <v>11</v>
      </c>
      <c r="E7995" s="560">
        <f t="shared" si="747"/>
        <v>30</v>
      </c>
      <c r="F7995" s="560">
        <f t="shared" si="748"/>
        <v>2</v>
      </c>
      <c r="G7995" s="595">
        <f t="shared" si="749"/>
        <v>7</v>
      </c>
      <c r="H7995" s="590">
        <f>CHOOSE('Output Sheet'!$B$4,'8760 Data'!J7995,'8760 Data'!K7995,'8760 Data'!L7995,'8760 Data'!M7995,'8760 Data'!N7995,'8760 Data'!O7995,'8760 Data'!P7995,'8760 Data'!Q7995,'8760 Data'!R7995,'8760 Data'!S7995,'8760 Data'!T7995,'8760 Data'!U7995)</f>
        <v>0</v>
      </c>
      <c r="I7995" s="591" t="e">
        <f>H7995/'Output Sheet'!$B$8</f>
        <v>#DIV/0!</v>
      </c>
      <c r="J7995" s="596"/>
      <c r="K7995" s="560"/>
      <c r="L7995" s="560"/>
      <c r="M7995" s="560"/>
      <c r="N7995" s="560"/>
      <c r="O7995" s="560"/>
      <c r="P7995" s="560"/>
      <c r="Q7995" s="560"/>
      <c r="R7995" s="560"/>
      <c r="S7995" s="560"/>
      <c r="T7995" s="560"/>
      <c r="U7995" s="560"/>
    </row>
    <row r="7996" spans="1:21">
      <c r="A7996" s="593">
        <f t="shared" si="744"/>
        <v>41608</v>
      </c>
      <c r="B7996" s="594">
        <v>41608.125462557873</v>
      </c>
      <c r="C7996" s="560">
        <f t="shared" si="745"/>
        <v>2013</v>
      </c>
      <c r="D7996" s="560">
        <f t="shared" si="746"/>
        <v>11</v>
      </c>
      <c r="E7996" s="560">
        <f t="shared" si="747"/>
        <v>30</v>
      </c>
      <c r="F7996" s="560">
        <f t="shared" si="748"/>
        <v>3</v>
      </c>
      <c r="G7996" s="595">
        <f t="shared" si="749"/>
        <v>7</v>
      </c>
      <c r="H7996" s="590">
        <f>CHOOSE('Output Sheet'!$B$4,'8760 Data'!J7996,'8760 Data'!K7996,'8760 Data'!L7996,'8760 Data'!M7996,'8760 Data'!N7996,'8760 Data'!O7996,'8760 Data'!P7996,'8760 Data'!Q7996,'8760 Data'!R7996,'8760 Data'!S7996,'8760 Data'!T7996,'8760 Data'!U7996)</f>
        <v>0</v>
      </c>
      <c r="I7996" s="591" t="e">
        <f>H7996/'Output Sheet'!$B$8</f>
        <v>#DIV/0!</v>
      </c>
      <c r="J7996" s="596"/>
      <c r="K7996" s="560"/>
      <c r="L7996" s="560"/>
      <c r="M7996" s="560"/>
      <c r="N7996" s="560"/>
      <c r="O7996" s="560"/>
      <c r="P7996" s="560"/>
      <c r="Q7996" s="560"/>
      <c r="R7996" s="560"/>
      <c r="S7996" s="560"/>
      <c r="T7996" s="560"/>
      <c r="U7996" s="560"/>
    </row>
    <row r="7997" spans="1:21">
      <c r="A7997" s="593">
        <f t="shared" si="744"/>
        <v>41608</v>
      </c>
      <c r="B7997" s="594">
        <v>41608.16712928241</v>
      </c>
      <c r="C7997" s="560">
        <f t="shared" si="745"/>
        <v>2013</v>
      </c>
      <c r="D7997" s="560">
        <f t="shared" si="746"/>
        <v>11</v>
      </c>
      <c r="E7997" s="560">
        <f t="shared" si="747"/>
        <v>30</v>
      </c>
      <c r="F7997" s="560">
        <f t="shared" si="748"/>
        <v>4</v>
      </c>
      <c r="G7997" s="595">
        <f t="shared" si="749"/>
        <v>7</v>
      </c>
      <c r="H7997" s="590">
        <f>CHOOSE('Output Sheet'!$B$4,'8760 Data'!J7997,'8760 Data'!K7997,'8760 Data'!L7997,'8760 Data'!M7997,'8760 Data'!N7997,'8760 Data'!O7997,'8760 Data'!P7997,'8760 Data'!Q7997,'8760 Data'!R7997,'8760 Data'!S7997,'8760 Data'!T7997,'8760 Data'!U7997)</f>
        <v>0</v>
      </c>
      <c r="I7997" s="591" t="e">
        <f>H7997/'Output Sheet'!$B$8</f>
        <v>#DIV/0!</v>
      </c>
      <c r="J7997" s="596"/>
      <c r="K7997" s="560"/>
      <c r="L7997" s="560"/>
      <c r="M7997" s="560"/>
      <c r="N7997" s="560"/>
      <c r="O7997" s="560"/>
      <c r="P7997" s="560"/>
      <c r="Q7997" s="560"/>
      <c r="R7997" s="560"/>
      <c r="S7997" s="560"/>
      <c r="T7997" s="560"/>
      <c r="U7997" s="560"/>
    </row>
    <row r="7998" spans="1:21">
      <c r="A7998" s="593">
        <f t="shared" si="744"/>
        <v>41608</v>
      </c>
      <c r="B7998" s="594">
        <v>41608.208796006948</v>
      </c>
      <c r="C7998" s="560">
        <f t="shared" si="745"/>
        <v>2013</v>
      </c>
      <c r="D7998" s="560">
        <f t="shared" si="746"/>
        <v>11</v>
      </c>
      <c r="E7998" s="560">
        <f t="shared" si="747"/>
        <v>30</v>
      </c>
      <c r="F7998" s="560">
        <f t="shared" si="748"/>
        <v>5</v>
      </c>
      <c r="G7998" s="595">
        <f t="shared" si="749"/>
        <v>7</v>
      </c>
      <c r="H7998" s="590">
        <f>CHOOSE('Output Sheet'!$B$4,'8760 Data'!J7998,'8760 Data'!K7998,'8760 Data'!L7998,'8760 Data'!M7998,'8760 Data'!N7998,'8760 Data'!O7998,'8760 Data'!P7998,'8760 Data'!Q7998,'8760 Data'!R7998,'8760 Data'!S7998,'8760 Data'!T7998,'8760 Data'!U7998)</f>
        <v>0</v>
      </c>
      <c r="I7998" s="591" t="e">
        <f>H7998/'Output Sheet'!$B$8</f>
        <v>#DIV/0!</v>
      </c>
      <c r="J7998" s="596"/>
      <c r="K7998" s="560"/>
      <c r="L7998" s="560"/>
      <c r="M7998" s="560"/>
      <c r="N7998" s="560"/>
      <c r="O7998" s="560"/>
      <c r="P7998" s="560"/>
      <c r="Q7998" s="560"/>
      <c r="R7998" s="560"/>
      <c r="S7998" s="560"/>
      <c r="T7998" s="560"/>
      <c r="U7998" s="560"/>
    </row>
    <row r="7999" spans="1:21">
      <c r="A7999" s="593">
        <f t="shared" si="744"/>
        <v>41608</v>
      </c>
      <c r="B7999" s="594">
        <v>41608.250462731485</v>
      </c>
      <c r="C7999" s="560">
        <f t="shared" si="745"/>
        <v>2013</v>
      </c>
      <c r="D7999" s="560">
        <f t="shared" si="746"/>
        <v>11</v>
      </c>
      <c r="E7999" s="560">
        <f t="shared" si="747"/>
        <v>30</v>
      </c>
      <c r="F7999" s="560">
        <f t="shared" si="748"/>
        <v>6</v>
      </c>
      <c r="G7999" s="595">
        <f t="shared" si="749"/>
        <v>7</v>
      </c>
      <c r="H7999" s="590">
        <f>CHOOSE('Output Sheet'!$B$4,'8760 Data'!J7999,'8760 Data'!K7999,'8760 Data'!L7999,'8760 Data'!M7999,'8760 Data'!N7999,'8760 Data'!O7999,'8760 Data'!P7999,'8760 Data'!Q7999,'8760 Data'!R7999,'8760 Data'!S7999,'8760 Data'!T7999,'8760 Data'!U7999)</f>
        <v>0</v>
      </c>
      <c r="I7999" s="591" t="e">
        <f>H7999/'Output Sheet'!$B$8</f>
        <v>#DIV/0!</v>
      </c>
      <c r="J7999" s="596"/>
      <c r="K7999" s="560"/>
      <c r="L7999" s="560"/>
      <c r="M7999" s="560"/>
      <c r="N7999" s="560"/>
      <c r="O7999" s="560"/>
      <c r="P7999" s="560"/>
      <c r="Q7999" s="560"/>
      <c r="R7999" s="560"/>
      <c r="S7999" s="560"/>
      <c r="T7999" s="560"/>
      <c r="U7999" s="560"/>
    </row>
    <row r="8000" spans="1:21">
      <c r="A8000" s="593">
        <f t="shared" si="744"/>
        <v>41608</v>
      </c>
      <c r="B8000" s="594">
        <v>41608.292129456022</v>
      </c>
      <c r="C8000" s="560">
        <f t="shared" si="745"/>
        <v>2013</v>
      </c>
      <c r="D8000" s="560">
        <f t="shared" si="746"/>
        <v>11</v>
      </c>
      <c r="E8000" s="560">
        <f t="shared" si="747"/>
        <v>30</v>
      </c>
      <c r="F8000" s="560">
        <f t="shared" si="748"/>
        <v>7</v>
      </c>
      <c r="G8000" s="595">
        <f t="shared" si="749"/>
        <v>7</v>
      </c>
      <c r="H8000" s="590">
        <f>CHOOSE('Output Sheet'!$B$4,'8760 Data'!J8000,'8760 Data'!K8000,'8760 Data'!L8000,'8760 Data'!M8000,'8760 Data'!N8000,'8760 Data'!O8000,'8760 Data'!P8000,'8760 Data'!Q8000,'8760 Data'!R8000,'8760 Data'!S8000,'8760 Data'!T8000,'8760 Data'!U8000)</f>
        <v>0</v>
      </c>
      <c r="I8000" s="591" t="e">
        <f>H8000/'Output Sheet'!$B$8</f>
        <v>#DIV/0!</v>
      </c>
      <c r="J8000" s="596"/>
      <c r="K8000" s="560"/>
      <c r="L8000" s="560"/>
      <c r="M8000" s="560"/>
      <c r="N8000" s="560"/>
      <c r="O8000" s="560"/>
      <c r="P8000" s="560"/>
      <c r="Q8000" s="560"/>
      <c r="R8000" s="560"/>
      <c r="S8000" s="560"/>
      <c r="T8000" s="560"/>
      <c r="U8000" s="560"/>
    </row>
    <row r="8001" spans="1:21">
      <c r="A8001" s="593">
        <f t="shared" si="744"/>
        <v>41608</v>
      </c>
      <c r="B8001" s="594">
        <v>41608.333796180552</v>
      </c>
      <c r="C8001" s="560">
        <f t="shared" si="745"/>
        <v>2013</v>
      </c>
      <c r="D8001" s="560">
        <f t="shared" si="746"/>
        <v>11</v>
      </c>
      <c r="E8001" s="560">
        <f t="shared" si="747"/>
        <v>30</v>
      </c>
      <c r="F8001" s="560">
        <f t="shared" si="748"/>
        <v>8</v>
      </c>
      <c r="G8001" s="595">
        <f t="shared" si="749"/>
        <v>7</v>
      </c>
      <c r="H8001" s="590">
        <f>CHOOSE('Output Sheet'!$B$4,'8760 Data'!J8001,'8760 Data'!K8001,'8760 Data'!L8001,'8760 Data'!M8001,'8760 Data'!N8001,'8760 Data'!O8001,'8760 Data'!P8001,'8760 Data'!Q8001,'8760 Data'!R8001,'8760 Data'!S8001,'8760 Data'!T8001,'8760 Data'!U8001)</f>
        <v>0</v>
      </c>
      <c r="I8001" s="591" t="e">
        <f>H8001/'Output Sheet'!$B$8</f>
        <v>#DIV/0!</v>
      </c>
      <c r="J8001" s="596"/>
      <c r="K8001" s="560"/>
      <c r="L8001" s="560"/>
      <c r="M8001" s="560"/>
      <c r="N8001" s="560"/>
      <c r="O8001" s="560"/>
      <c r="P8001" s="560"/>
      <c r="Q8001" s="560"/>
      <c r="R8001" s="560"/>
      <c r="S8001" s="560"/>
      <c r="T8001" s="560"/>
      <c r="U8001" s="560"/>
    </row>
    <row r="8002" spans="1:21">
      <c r="A8002" s="593">
        <f t="shared" si="744"/>
        <v>41608</v>
      </c>
      <c r="B8002" s="594">
        <v>41608.375462905089</v>
      </c>
      <c r="C8002" s="560">
        <f t="shared" si="745"/>
        <v>2013</v>
      </c>
      <c r="D8002" s="560">
        <f t="shared" si="746"/>
        <v>11</v>
      </c>
      <c r="E8002" s="560">
        <f t="shared" si="747"/>
        <v>30</v>
      </c>
      <c r="F8002" s="560">
        <f t="shared" si="748"/>
        <v>9</v>
      </c>
      <c r="G8002" s="595">
        <f t="shared" si="749"/>
        <v>7</v>
      </c>
      <c r="H8002" s="590">
        <f>CHOOSE('Output Sheet'!$B$4,'8760 Data'!J8002,'8760 Data'!K8002,'8760 Data'!L8002,'8760 Data'!M8002,'8760 Data'!N8002,'8760 Data'!O8002,'8760 Data'!P8002,'8760 Data'!Q8002,'8760 Data'!R8002,'8760 Data'!S8002,'8760 Data'!T8002,'8760 Data'!U8002)</f>
        <v>0</v>
      </c>
      <c r="I8002" s="591" t="e">
        <f>H8002/'Output Sheet'!$B$8</f>
        <v>#DIV/0!</v>
      </c>
      <c r="J8002" s="596"/>
      <c r="K8002" s="560"/>
      <c r="L8002" s="560"/>
      <c r="M8002" s="560"/>
      <c r="N8002" s="560"/>
      <c r="O8002" s="560"/>
      <c r="P8002" s="560"/>
      <c r="Q8002" s="560"/>
      <c r="R8002" s="560"/>
      <c r="S8002" s="560"/>
      <c r="T8002" s="560"/>
      <c r="U8002" s="560"/>
    </row>
    <row r="8003" spans="1:21">
      <c r="A8003" s="593">
        <f t="shared" ref="A8003:A8066" si="750">DATE(C8003,D8003,E8003)</f>
        <v>41608</v>
      </c>
      <c r="B8003" s="594">
        <v>41608.417129629626</v>
      </c>
      <c r="C8003" s="560">
        <f t="shared" ref="C8003:C8066" si="751">YEAR(B8003)</f>
        <v>2013</v>
      </c>
      <c r="D8003" s="560">
        <f t="shared" ref="D8003:D8066" si="752">MONTH(B8003)</f>
        <v>11</v>
      </c>
      <c r="E8003" s="560">
        <f t="shared" ref="E8003:E8066" si="753">DAY(B8003)</f>
        <v>30</v>
      </c>
      <c r="F8003" s="560">
        <f t="shared" ref="F8003:F8066" si="754">IF(HOUR(B8003)&lt;&gt;0,HOUR(B8003),24)</f>
        <v>10</v>
      </c>
      <c r="G8003" s="595">
        <f t="shared" ref="G8003:G8066" si="755">WEEKDAY(B8003,1)</f>
        <v>7</v>
      </c>
      <c r="H8003" s="590">
        <f>CHOOSE('Output Sheet'!$B$4,'8760 Data'!J8003,'8760 Data'!K8003,'8760 Data'!L8003,'8760 Data'!M8003,'8760 Data'!N8003,'8760 Data'!O8003,'8760 Data'!P8003,'8760 Data'!Q8003,'8760 Data'!R8003,'8760 Data'!S8003,'8760 Data'!T8003,'8760 Data'!U8003)</f>
        <v>0</v>
      </c>
      <c r="I8003" s="591" t="e">
        <f>H8003/'Output Sheet'!$B$8</f>
        <v>#DIV/0!</v>
      </c>
      <c r="J8003" s="596"/>
      <c r="K8003" s="560"/>
      <c r="L8003" s="560"/>
      <c r="M8003" s="560"/>
      <c r="N8003" s="560"/>
      <c r="O8003" s="560"/>
      <c r="P8003" s="560"/>
      <c r="Q8003" s="560"/>
      <c r="R8003" s="560"/>
      <c r="S8003" s="560"/>
      <c r="T8003" s="560"/>
      <c r="U8003" s="560"/>
    </row>
    <row r="8004" spans="1:21">
      <c r="A8004" s="593">
        <f t="shared" si="750"/>
        <v>41608</v>
      </c>
      <c r="B8004" s="594">
        <v>41608.458796354163</v>
      </c>
      <c r="C8004" s="560">
        <f t="shared" si="751"/>
        <v>2013</v>
      </c>
      <c r="D8004" s="560">
        <f t="shared" si="752"/>
        <v>11</v>
      </c>
      <c r="E8004" s="560">
        <f t="shared" si="753"/>
        <v>30</v>
      </c>
      <c r="F8004" s="560">
        <f t="shared" si="754"/>
        <v>11</v>
      </c>
      <c r="G8004" s="595">
        <f t="shared" si="755"/>
        <v>7</v>
      </c>
      <c r="H8004" s="590">
        <f>CHOOSE('Output Sheet'!$B$4,'8760 Data'!J8004,'8760 Data'!K8004,'8760 Data'!L8004,'8760 Data'!M8004,'8760 Data'!N8004,'8760 Data'!O8004,'8760 Data'!P8004,'8760 Data'!Q8004,'8760 Data'!R8004,'8760 Data'!S8004,'8760 Data'!T8004,'8760 Data'!U8004)</f>
        <v>0</v>
      </c>
      <c r="I8004" s="591" t="e">
        <f>H8004/'Output Sheet'!$B$8</f>
        <v>#DIV/0!</v>
      </c>
      <c r="J8004" s="596"/>
      <c r="K8004" s="560"/>
      <c r="L8004" s="560"/>
      <c r="M8004" s="560"/>
      <c r="N8004" s="560"/>
      <c r="O8004" s="560"/>
      <c r="P8004" s="560"/>
      <c r="Q8004" s="560"/>
      <c r="R8004" s="560"/>
      <c r="S8004" s="560"/>
      <c r="T8004" s="560"/>
      <c r="U8004" s="560"/>
    </row>
    <row r="8005" spans="1:21">
      <c r="A8005" s="593">
        <f t="shared" si="750"/>
        <v>41608</v>
      </c>
      <c r="B8005" s="594">
        <v>41608.500463078701</v>
      </c>
      <c r="C8005" s="560">
        <f t="shared" si="751"/>
        <v>2013</v>
      </c>
      <c r="D8005" s="560">
        <f t="shared" si="752"/>
        <v>11</v>
      </c>
      <c r="E8005" s="560">
        <f t="shared" si="753"/>
        <v>30</v>
      </c>
      <c r="F8005" s="560">
        <f t="shared" si="754"/>
        <v>12</v>
      </c>
      <c r="G8005" s="595">
        <f t="shared" si="755"/>
        <v>7</v>
      </c>
      <c r="H8005" s="590">
        <f>CHOOSE('Output Sheet'!$B$4,'8760 Data'!J8005,'8760 Data'!K8005,'8760 Data'!L8005,'8760 Data'!M8005,'8760 Data'!N8005,'8760 Data'!O8005,'8760 Data'!P8005,'8760 Data'!Q8005,'8760 Data'!R8005,'8760 Data'!S8005,'8760 Data'!T8005,'8760 Data'!U8005)</f>
        <v>0</v>
      </c>
      <c r="I8005" s="591" t="e">
        <f>H8005/'Output Sheet'!$B$8</f>
        <v>#DIV/0!</v>
      </c>
      <c r="J8005" s="596"/>
      <c r="K8005" s="560"/>
      <c r="L8005" s="560"/>
      <c r="M8005" s="560"/>
      <c r="N8005" s="560"/>
      <c r="O8005" s="560"/>
      <c r="P8005" s="560"/>
      <c r="Q8005" s="560"/>
      <c r="R8005" s="560"/>
      <c r="S8005" s="560"/>
      <c r="T8005" s="560"/>
      <c r="U8005" s="560"/>
    </row>
    <row r="8006" spans="1:21">
      <c r="A8006" s="593">
        <f t="shared" si="750"/>
        <v>41608</v>
      </c>
      <c r="B8006" s="594">
        <v>41608.542129803238</v>
      </c>
      <c r="C8006" s="560">
        <f t="shared" si="751"/>
        <v>2013</v>
      </c>
      <c r="D8006" s="560">
        <f t="shared" si="752"/>
        <v>11</v>
      </c>
      <c r="E8006" s="560">
        <f t="shared" si="753"/>
        <v>30</v>
      </c>
      <c r="F8006" s="560">
        <f t="shared" si="754"/>
        <v>13</v>
      </c>
      <c r="G8006" s="595">
        <f t="shared" si="755"/>
        <v>7</v>
      </c>
      <c r="H8006" s="590">
        <f>CHOOSE('Output Sheet'!$B$4,'8760 Data'!J8006,'8760 Data'!K8006,'8760 Data'!L8006,'8760 Data'!M8006,'8760 Data'!N8006,'8760 Data'!O8006,'8760 Data'!P8006,'8760 Data'!Q8006,'8760 Data'!R8006,'8760 Data'!S8006,'8760 Data'!T8006,'8760 Data'!U8006)</f>
        <v>0</v>
      </c>
      <c r="I8006" s="591" t="e">
        <f>H8006/'Output Sheet'!$B$8</f>
        <v>#DIV/0!</v>
      </c>
      <c r="J8006" s="596"/>
      <c r="K8006" s="560"/>
      <c r="L8006" s="560"/>
      <c r="M8006" s="560"/>
      <c r="N8006" s="560"/>
      <c r="O8006" s="560"/>
      <c r="P8006" s="560"/>
      <c r="Q8006" s="560"/>
      <c r="R8006" s="560"/>
      <c r="S8006" s="560"/>
      <c r="T8006" s="560"/>
      <c r="U8006" s="560"/>
    </row>
    <row r="8007" spans="1:21">
      <c r="A8007" s="593">
        <f t="shared" si="750"/>
        <v>41608</v>
      </c>
      <c r="B8007" s="594">
        <v>41608.583796527775</v>
      </c>
      <c r="C8007" s="560">
        <f t="shared" si="751"/>
        <v>2013</v>
      </c>
      <c r="D8007" s="560">
        <f t="shared" si="752"/>
        <v>11</v>
      </c>
      <c r="E8007" s="560">
        <f t="shared" si="753"/>
        <v>30</v>
      </c>
      <c r="F8007" s="560">
        <f t="shared" si="754"/>
        <v>14</v>
      </c>
      <c r="G8007" s="595">
        <f t="shared" si="755"/>
        <v>7</v>
      </c>
      <c r="H8007" s="590">
        <f>CHOOSE('Output Sheet'!$B$4,'8760 Data'!J8007,'8760 Data'!K8007,'8760 Data'!L8007,'8760 Data'!M8007,'8760 Data'!N8007,'8760 Data'!O8007,'8760 Data'!P8007,'8760 Data'!Q8007,'8760 Data'!R8007,'8760 Data'!S8007,'8760 Data'!T8007,'8760 Data'!U8007)</f>
        <v>0</v>
      </c>
      <c r="I8007" s="591" t="e">
        <f>H8007/'Output Sheet'!$B$8</f>
        <v>#DIV/0!</v>
      </c>
      <c r="J8007" s="596"/>
      <c r="K8007" s="560"/>
      <c r="L8007" s="560"/>
      <c r="M8007" s="560"/>
      <c r="N8007" s="560"/>
      <c r="O8007" s="560"/>
      <c r="P8007" s="560"/>
      <c r="Q8007" s="560"/>
      <c r="R8007" s="560"/>
      <c r="S8007" s="560"/>
      <c r="T8007" s="560"/>
      <c r="U8007" s="560"/>
    </row>
    <row r="8008" spans="1:21">
      <c r="A8008" s="593">
        <f t="shared" si="750"/>
        <v>41608</v>
      </c>
      <c r="B8008" s="594">
        <v>41608.625463252312</v>
      </c>
      <c r="C8008" s="560">
        <f t="shared" si="751"/>
        <v>2013</v>
      </c>
      <c r="D8008" s="560">
        <f t="shared" si="752"/>
        <v>11</v>
      </c>
      <c r="E8008" s="560">
        <f t="shared" si="753"/>
        <v>30</v>
      </c>
      <c r="F8008" s="560">
        <f t="shared" si="754"/>
        <v>15</v>
      </c>
      <c r="G8008" s="595">
        <f t="shared" si="755"/>
        <v>7</v>
      </c>
      <c r="H8008" s="590">
        <f>CHOOSE('Output Sheet'!$B$4,'8760 Data'!J8008,'8760 Data'!K8008,'8760 Data'!L8008,'8760 Data'!M8008,'8760 Data'!N8008,'8760 Data'!O8008,'8760 Data'!P8008,'8760 Data'!Q8008,'8760 Data'!R8008,'8760 Data'!S8008,'8760 Data'!T8008,'8760 Data'!U8008)</f>
        <v>0</v>
      </c>
      <c r="I8008" s="591" t="e">
        <f>H8008/'Output Sheet'!$B$8</f>
        <v>#DIV/0!</v>
      </c>
      <c r="J8008" s="596"/>
      <c r="K8008" s="560"/>
      <c r="L8008" s="560"/>
      <c r="M8008" s="560"/>
      <c r="N8008" s="560"/>
      <c r="O8008" s="560"/>
      <c r="P8008" s="560"/>
      <c r="Q8008" s="560"/>
      <c r="R8008" s="560"/>
      <c r="S8008" s="560"/>
      <c r="T8008" s="560"/>
      <c r="U8008" s="560"/>
    </row>
    <row r="8009" spans="1:21">
      <c r="A8009" s="593">
        <f t="shared" si="750"/>
        <v>41608</v>
      </c>
      <c r="B8009" s="594">
        <v>41608.66712997685</v>
      </c>
      <c r="C8009" s="560">
        <f t="shared" si="751"/>
        <v>2013</v>
      </c>
      <c r="D8009" s="560">
        <f t="shared" si="752"/>
        <v>11</v>
      </c>
      <c r="E8009" s="560">
        <f t="shared" si="753"/>
        <v>30</v>
      </c>
      <c r="F8009" s="560">
        <f t="shared" si="754"/>
        <v>16</v>
      </c>
      <c r="G8009" s="595">
        <f t="shared" si="755"/>
        <v>7</v>
      </c>
      <c r="H8009" s="590">
        <f>CHOOSE('Output Sheet'!$B$4,'8760 Data'!J8009,'8760 Data'!K8009,'8760 Data'!L8009,'8760 Data'!M8009,'8760 Data'!N8009,'8760 Data'!O8009,'8760 Data'!P8009,'8760 Data'!Q8009,'8760 Data'!R8009,'8760 Data'!S8009,'8760 Data'!T8009,'8760 Data'!U8009)</f>
        <v>0</v>
      </c>
      <c r="I8009" s="591" t="e">
        <f>H8009/'Output Sheet'!$B$8</f>
        <v>#DIV/0!</v>
      </c>
      <c r="J8009" s="596"/>
      <c r="K8009" s="560"/>
      <c r="L8009" s="560"/>
      <c r="M8009" s="560"/>
      <c r="N8009" s="560"/>
      <c r="O8009" s="560"/>
      <c r="P8009" s="560"/>
      <c r="Q8009" s="560"/>
      <c r="R8009" s="560"/>
      <c r="S8009" s="560"/>
      <c r="T8009" s="560"/>
      <c r="U8009" s="560"/>
    </row>
    <row r="8010" spans="1:21">
      <c r="A8010" s="593">
        <f t="shared" si="750"/>
        <v>41608</v>
      </c>
      <c r="B8010" s="594">
        <v>41608.708796701387</v>
      </c>
      <c r="C8010" s="560">
        <f t="shared" si="751"/>
        <v>2013</v>
      </c>
      <c r="D8010" s="560">
        <f t="shared" si="752"/>
        <v>11</v>
      </c>
      <c r="E8010" s="560">
        <f t="shared" si="753"/>
        <v>30</v>
      </c>
      <c r="F8010" s="560">
        <f t="shared" si="754"/>
        <v>17</v>
      </c>
      <c r="G8010" s="595">
        <f t="shared" si="755"/>
        <v>7</v>
      </c>
      <c r="H8010" s="590">
        <f>CHOOSE('Output Sheet'!$B$4,'8760 Data'!J8010,'8760 Data'!K8010,'8760 Data'!L8010,'8760 Data'!M8010,'8760 Data'!N8010,'8760 Data'!O8010,'8760 Data'!P8010,'8760 Data'!Q8010,'8760 Data'!R8010,'8760 Data'!S8010,'8760 Data'!T8010,'8760 Data'!U8010)</f>
        <v>0</v>
      </c>
      <c r="I8010" s="591" t="e">
        <f>H8010/'Output Sheet'!$B$8</f>
        <v>#DIV/0!</v>
      </c>
      <c r="J8010" s="596"/>
      <c r="K8010" s="560"/>
      <c r="L8010" s="560"/>
      <c r="M8010" s="560"/>
      <c r="N8010" s="560"/>
      <c r="O8010" s="560"/>
      <c r="P8010" s="560"/>
      <c r="Q8010" s="560"/>
      <c r="R8010" s="560"/>
      <c r="S8010" s="560"/>
      <c r="T8010" s="560"/>
      <c r="U8010" s="560"/>
    </row>
    <row r="8011" spans="1:21">
      <c r="A8011" s="593">
        <f t="shared" si="750"/>
        <v>41608</v>
      </c>
      <c r="B8011" s="594">
        <v>41608.750463425924</v>
      </c>
      <c r="C8011" s="560">
        <f t="shared" si="751"/>
        <v>2013</v>
      </c>
      <c r="D8011" s="560">
        <f t="shared" si="752"/>
        <v>11</v>
      </c>
      <c r="E8011" s="560">
        <f t="shared" si="753"/>
        <v>30</v>
      </c>
      <c r="F8011" s="560">
        <f t="shared" si="754"/>
        <v>18</v>
      </c>
      <c r="G8011" s="595">
        <f t="shared" si="755"/>
        <v>7</v>
      </c>
      <c r="H8011" s="590">
        <f>CHOOSE('Output Sheet'!$B$4,'8760 Data'!J8011,'8760 Data'!K8011,'8760 Data'!L8011,'8760 Data'!M8011,'8760 Data'!N8011,'8760 Data'!O8011,'8760 Data'!P8011,'8760 Data'!Q8011,'8760 Data'!R8011,'8760 Data'!S8011,'8760 Data'!T8011,'8760 Data'!U8011)</f>
        <v>0</v>
      </c>
      <c r="I8011" s="591" t="e">
        <f>H8011/'Output Sheet'!$B$8</f>
        <v>#DIV/0!</v>
      </c>
      <c r="J8011" s="596"/>
      <c r="K8011" s="560"/>
      <c r="L8011" s="560"/>
      <c r="M8011" s="560"/>
      <c r="N8011" s="560"/>
      <c r="O8011" s="560"/>
      <c r="P8011" s="560"/>
      <c r="Q8011" s="560"/>
      <c r="R8011" s="560"/>
      <c r="S8011" s="560"/>
      <c r="T8011" s="560"/>
      <c r="U8011" s="560"/>
    </row>
    <row r="8012" spans="1:21">
      <c r="A8012" s="593">
        <f t="shared" si="750"/>
        <v>41608</v>
      </c>
      <c r="B8012" s="594">
        <v>41608.792130150461</v>
      </c>
      <c r="C8012" s="560">
        <f t="shared" si="751"/>
        <v>2013</v>
      </c>
      <c r="D8012" s="560">
        <f t="shared" si="752"/>
        <v>11</v>
      </c>
      <c r="E8012" s="560">
        <f t="shared" si="753"/>
        <v>30</v>
      </c>
      <c r="F8012" s="560">
        <f t="shared" si="754"/>
        <v>19</v>
      </c>
      <c r="G8012" s="595">
        <f t="shared" si="755"/>
        <v>7</v>
      </c>
      <c r="H8012" s="590">
        <f>CHOOSE('Output Sheet'!$B$4,'8760 Data'!J8012,'8760 Data'!K8012,'8760 Data'!L8012,'8760 Data'!M8012,'8760 Data'!N8012,'8760 Data'!O8012,'8760 Data'!P8012,'8760 Data'!Q8012,'8760 Data'!R8012,'8760 Data'!S8012,'8760 Data'!T8012,'8760 Data'!U8012)</f>
        <v>0</v>
      </c>
      <c r="I8012" s="591" t="e">
        <f>H8012/'Output Sheet'!$B$8</f>
        <v>#DIV/0!</v>
      </c>
      <c r="J8012" s="596"/>
      <c r="K8012" s="560"/>
      <c r="L8012" s="560"/>
      <c r="M8012" s="560"/>
      <c r="N8012" s="560"/>
      <c r="O8012" s="560"/>
      <c r="P8012" s="560"/>
      <c r="Q8012" s="560"/>
      <c r="R8012" s="560"/>
      <c r="S8012" s="560"/>
      <c r="T8012" s="560"/>
      <c r="U8012" s="560"/>
    </row>
    <row r="8013" spans="1:21">
      <c r="A8013" s="593">
        <f t="shared" si="750"/>
        <v>41608</v>
      </c>
      <c r="B8013" s="594">
        <v>41608.833796874998</v>
      </c>
      <c r="C8013" s="560">
        <f t="shared" si="751"/>
        <v>2013</v>
      </c>
      <c r="D8013" s="560">
        <f t="shared" si="752"/>
        <v>11</v>
      </c>
      <c r="E8013" s="560">
        <f t="shared" si="753"/>
        <v>30</v>
      </c>
      <c r="F8013" s="560">
        <f t="shared" si="754"/>
        <v>20</v>
      </c>
      <c r="G8013" s="595">
        <f t="shared" si="755"/>
        <v>7</v>
      </c>
      <c r="H8013" s="590">
        <f>CHOOSE('Output Sheet'!$B$4,'8760 Data'!J8013,'8760 Data'!K8013,'8760 Data'!L8013,'8760 Data'!M8013,'8760 Data'!N8013,'8760 Data'!O8013,'8760 Data'!P8013,'8760 Data'!Q8013,'8760 Data'!R8013,'8760 Data'!S8013,'8760 Data'!T8013,'8760 Data'!U8013)</f>
        <v>0</v>
      </c>
      <c r="I8013" s="591" t="e">
        <f>H8013/'Output Sheet'!$B$8</f>
        <v>#DIV/0!</v>
      </c>
      <c r="J8013" s="596"/>
      <c r="K8013" s="560"/>
      <c r="L8013" s="560"/>
      <c r="M8013" s="560"/>
      <c r="N8013" s="560"/>
      <c r="O8013" s="560"/>
      <c r="P8013" s="560"/>
      <c r="Q8013" s="560"/>
      <c r="R8013" s="560"/>
      <c r="S8013" s="560"/>
      <c r="T8013" s="560"/>
      <c r="U8013" s="560"/>
    </row>
    <row r="8014" spans="1:21">
      <c r="A8014" s="593">
        <f t="shared" si="750"/>
        <v>41608</v>
      </c>
      <c r="B8014" s="594">
        <v>41608.875463599536</v>
      </c>
      <c r="C8014" s="560">
        <f t="shared" si="751"/>
        <v>2013</v>
      </c>
      <c r="D8014" s="560">
        <f t="shared" si="752"/>
        <v>11</v>
      </c>
      <c r="E8014" s="560">
        <f t="shared" si="753"/>
        <v>30</v>
      </c>
      <c r="F8014" s="560">
        <f t="shared" si="754"/>
        <v>21</v>
      </c>
      <c r="G8014" s="595">
        <f t="shared" si="755"/>
        <v>7</v>
      </c>
      <c r="H8014" s="590">
        <f>CHOOSE('Output Sheet'!$B$4,'8760 Data'!J8014,'8760 Data'!K8014,'8760 Data'!L8014,'8760 Data'!M8014,'8760 Data'!N8014,'8760 Data'!O8014,'8760 Data'!P8014,'8760 Data'!Q8014,'8760 Data'!R8014,'8760 Data'!S8014,'8760 Data'!T8014,'8760 Data'!U8014)</f>
        <v>0</v>
      </c>
      <c r="I8014" s="591" t="e">
        <f>H8014/'Output Sheet'!$B$8</f>
        <v>#DIV/0!</v>
      </c>
      <c r="J8014" s="596"/>
      <c r="K8014" s="560"/>
      <c r="L8014" s="560"/>
      <c r="M8014" s="560"/>
      <c r="N8014" s="560"/>
      <c r="O8014" s="560"/>
      <c r="P8014" s="560"/>
      <c r="Q8014" s="560"/>
      <c r="R8014" s="560"/>
      <c r="S8014" s="560"/>
      <c r="T8014" s="560"/>
      <c r="U8014" s="560"/>
    </row>
    <row r="8015" spans="1:21">
      <c r="A8015" s="593">
        <f t="shared" si="750"/>
        <v>41608</v>
      </c>
      <c r="B8015" s="594">
        <v>41608.917130324073</v>
      </c>
      <c r="C8015" s="560">
        <f t="shared" si="751"/>
        <v>2013</v>
      </c>
      <c r="D8015" s="560">
        <f t="shared" si="752"/>
        <v>11</v>
      </c>
      <c r="E8015" s="560">
        <f t="shared" si="753"/>
        <v>30</v>
      </c>
      <c r="F8015" s="560">
        <f t="shared" si="754"/>
        <v>22</v>
      </c>
      <c r="G8015" s="595">
        <f t="shared" si="755"/>
        <v>7</v>
      </c>
      <c r="H8015" s="590">
        <f>CHOOSE('Output Sheet'!$B$4,'8760 Data'!J8015,'8760 Data'!K8015,'8760 Data'!L8015,'8760 Data'!M8015,'8760 Data'!N8015,'8760 Data'!O8015,'8760 Data'!P8015,'8760 Data'!Q8015,'8760 Data'!R8015,'8760 Data'!S8015,'8760 Data'!T8015,'8760 Data'!U8015)</f>
        <v>0</v>
      </c>
      <c r="I8015" s="591" t="e">
        <f>H8015/'Output Sheet'!$B$8</f>
        <v>#DIV/0!</v>
      </c>
      <c r="J8015" s="596"/>
      <c r="K8015" s="560"/>
      <c r="L8015" s="560"/>
      <c r="M8015" s="560"/>
      <c r="N8015" s="560"/>
      <c r="O8015" s="560"/>
      <c r="P8015" s="560"/>
      <c r="Q8015" s="560"/>
      <c r="R8015" s="560"/>
      <c r="S8015" s="560"/>
      <c r="T8015" s="560"/>
      <c r="U8015" s="560"/>
    </row>
    <row r="8016" spans="1:21">
      <c r="A8016" s="593">
        <f t="shared" si="750"/>
        <v>41608</v>
      </c>
      <c r="B8016" s="594">
        <v>41608.95879704861</v>
      </c>
      <c r="C8016" s="560">
        <f t="shared" si="751"/>
        <v>2013</v>
      </c>
      <c r="D8016" s="560">
        <f t="shared" si="752"/>
        <v>11</v>
      </c>
      <c r="E8016" s="560">
        <f t="shared" si="753"/>
        <v>30</v>
      </c>
      <c r="F8016" s="560">
        <f t="shared" si="754"/>
        <v>23</v>
      </c>
      <c r="G8016" s="595">
        <f t="shared" si="755"/>
        <v>7</v>
      </c>
      <c r="H8016" s="590">
        <f>CHOOSE('Output Sheet'!$B$4,'8760 Data'!J8016,'8760 Data'!K8016,'8760 Data'!L8016,'8760 Data'!M8016,'8760 Data'!N8016,'8760 Data'!O8016,'8760 Data'!P8016,'8760 Data'!Q8016,'8760 Data'!R8016,'8760 Data'!S8016,'8760 Data'!T8016,'8760 Data'!U8016)</f>
        <v>0</v>
      </c>
      <c r="I8016" s="591" t="e">
        <f>H8016/'Output Sheet'!$B$8</f>
        <v>#DIV/0!</v>
      </c>
      <c r="J8016" s="596"/>
      <c r="K8016" s="560"/>
      <c r="L8016" s="560"/>
      <c r="M8016" s="560"/>
      <c r="N8016" s="560"/>
      <c r="O8016" s="560"/>
      <c r="P8016" s="560"/>
      <c r="Q8016" s="560"/>
      <c r="R8016" s="560"/>
      <c r="S8016" s="560"/>
      <c r="T8016" s="560"/>
      <c r="U8016" s="560"/>
    </row>
    <row r="8017" spans="1:21">
      <c r="A8017" s="593">
        <f t="shared" si="750"/>
        <v>41609</v>
      </c>
      <c r="B8017" s="594">
        <v>41609.000463773147</v>
      </c>
      <c r="C8017" s="560">
        <f t="shared" si="751"/>
        <v>2013</v>
      </c>
      <c r="D8017" s="560">
        <f t="shared" si="752"/>
        <v>12</v>
      </c>
      <c r="E8017" s="560">
        <f t="shared" si="753"/>
        <v>1</v>
      </c>
      <c r="F8017" s="560">
        <f t="shared" si="754"/>
        <v>24</v>
      </c>
      <c r="G8017" s="595">
        <f t="shared" si="755"/>
        <v>1</v>
      </c>
      <c r="H8017" s="590">
        <f>CHOOSE('Output Sheet'!$B$4,'8760 Data'!J8017,'8760 Data'!K8017,'8760 Data'!L8017,'8760 Data'!M8017,'8760 Data'!N8017,'8760 Data'!O8017,'8760 Data'!P8017,'8760 Data'!Q8017,'8760 Data'!R8017,'8760 Data'!S8017,'8760 Data'!T8017,'8760 Data'!U8017)</f>
        <v>0</v>
      </c>
      <c r="I8017" s="591" t="e">
        <f>H8017/'Output Sheet'!$B$8</f>
        <v>#DIV/0!</v>
      </c>
      <c r="J8017" s="596"/>
      <c r="K8017" s="560"/>
      <c r="L8017" s="560"/>
      <c r="M8017" s="560"/>
      <c r="N8017" s="560"/>
      <c r="O8017" s="560"/>
      <c r="P8017" s="560"/>
      <c r="Q8017" s="560"/>
      <c r="R8017" s="560"/>
      <c r="S8017" s="560"/>
      <c r="T8017" s="560"/>
      <c r="U8017" s="560"/>
    </row>
    <row r="8018" spans="1:21">
      <c r="A8018" s="593">
        <f t="shared" si="750"/>
        <v>41609</v>
      </c>
      <c r="B8018" s="594">
        <v>41609.042130497684</v>
      </c>
      <c r="C8018" s="560">
        <f t="shared" si="751"/>
        <v>2013</v>
      </c>
      <c r="D8018" s="560">
        <f t="shared" si="752"/>
        <v>12</v>
      </c>
      <c r="E8018" s="560">
        <f t="shared" si="753"/>
        <v>1</v>
      </c>
      <c r="F8018" s="560">
        <f t="shared" si="754"/>
        <v>1</v>
      </c>
      <c r="G8018" s="595">
        <f t="shared" si="755"/>
        <v>1</v>
      </c>
      <c r="H8018" s="590">
        <f>CHOOSE('Output Sheet'!$B$4,'8760 Data'!J8018,'8760 Data'!K8018,'8760 Data'!L8018,'8760 Data'!M8018,'8760 Data'!N8018,'8760 Data'!O8018,'8760 Data'!P8018,'8760 Data'!Q8018,'8760 Data'!R8018,'8760 Data'!S8018,'8760 Data'!T8018,'8760 Data'!U8018)</f>
        <v>0</v>
      </c>
      <c r="I8018" s="591" t="e">
        <f>H8018/'Output Sheet'!$B$8</f>
        <v>#DIV/0!</v>
      </c>
      <c r="J8018" s="596"/>
      <c r="K8018" s="560"/>
      <c r="L8018" s="560"/>
      <c r="M8018" s="560"/>
      <c r="N8018" s="560"/>
      <c r="O8018" s="560"/>
      <c r="P8018" s="560"/>
      <c r="Q8018" s="560"/>
      <c r="R8018" s="560"/>
      <c r="S8018" s="560"/>
      <c r="T8018" s="560"/>
      <c r="U8018" s="560"/>
    </row>
    <row r="8019" spans="1:21">
      <c r="A8019" s="593">
        <f t="shared" si="750"/>
        <v>41609</v>
      </c>
      <c r="B8019" s="594">
        <v>41609.083797222222</v>
      </c>
      <c r="C8019" s="560">
        <f t="shared" si="751"/>
        <v>2013</v>
      </c>
      <c r="D8019" s="560">
        <f t="shared" si="752"/>
        <v>12</v>
      </c>
      <c r="E8019" s="560">
        <f t="shared" si="753"/>
        <v>1</v>
      </c>
      <c r="F8019" s="560">
        <f t="shared" si="754"/>
        <v>2</v>
      </c>
      <c r="G8019" s="595">
        <f t="shared" si="755"/>
        <v>1</v>
      </c>
      <c r="H8019" s="590">
        <f>CHOOSE('Output Sheet'!$B$4,'8760 Data'!J8019,'8760 Data'!K8019,'8760 Data'!L8019,'8760 Data'!M8019,'8760 Data'!N8019,'8760 Data'!O8019,'8760 Data'!P8019,'8760 Data'!Q8019,'8760 Data'!R8019,'8760 Data'!S8019,'8760 Data'!T8019,'8760 Data'!U8019)</f>
        <v>0</v>
      </c>
      <c r="I8019" s="591" t="e">
        <f>H8019/'Output Sheet'!$B$8</f>
        <v>#DIV/0!</v>
      </c>
      <c r="J8019" s="596"/>
      <c r="K8019" s="560"/>
      <c r="L8019" s="560"/>
      <c r="M8019" s="560"/>
      <c r="N8019" s="560"/>
      <c r="O8019" s="560"/>
      <c r="P8019" s="560"/>
      <c r="Q8019" s="560"/>
      <c r="R8019" s="560"/>
      <c r="S8019" s="560"/>
      <c r="T8019" s="560"/>
      <c r="U8019" s="560"/>
    </row>
    <row r="8020" spans="1:21">
      <c r="A8020" s="593">
        <f t="shared" si="750"/>
        <v>41609</v>
      </c>
      <c r="B8020" s="594">
        <v>41609.125463946759</v>
      </c>
      <c r="C8020" s="560">
        <f t="shared" si="751"/>
        <v>2013</v>
      </c>
      <c r="D8020" s="560">
        <f t="shared" si="752"/>
        <v>12</v>
      </c>
      <c r="E8020" s="560">
        <f t="shared" si="753"/>
        <v>1</v>
      </c>
      <c r="F8020" s="560">
        <f t="shared" si="754"/>
        <v>3</v>
      </c>
      <c r="G8020" s="595">
        <f t="shared" si="755"/>
        <v>1</v>
      </c>
      <c r="H8020" s="590">
        <f>CHOOSE('Output Sheet'!$B$4,'8760 Data'!J8020,'8760 Data'!K8020,'8760 Data'!L8020,'8760 Data'!M8020,'8760 Data'!N8020,'8760 Data'!O8020,'8760 Data'!P8020,'8760 Data'!Q8020,'8760 Data'!R8020,'8760 Data'!S8020,'8760 Data'!T8020,'8760 Data'!U8020)</f>
        <v>0</v>
      </c>
      <c r="I8020" s="591" t="e">
        <f>H8020/'Output Sheet'!$B$8</f>
        <v>#DIV/0!</v>
      </c>
      <c r="J8020" s="596"/>
      <c r="K8020" s="560"/>
      <c r="L8020" s="560"/>
      <c r="M8020" s="560"/>
      <c r="N8020" s="560"/>
      <c r="O8020" s="560"/>
      <c r="P8020" s="560"/>
      <c r="Q8020" s="560"/>
      <c r="R8020" s="560"/>
      <c r="S8020" s="560"/>
      <c r="T8020" s="560"/>
      <c r="U8020" s="560"/>
    </row>
    <row r="8021" spans="1:21">
      <c r="A8021" s="593">
        <f t="shared" si="750"/>
        <v>41609</v>
      </c>
      <c r="B8021" s="594">
        <v>41609.167130671296</v>
      </c>
      <c r="C8021" s="560">
        <f t="shared" si="751"/>
        <v>2013</v>
      </c>
      <c r="D8021" s="560">
        <f t="shared" si="752"/>
        <v>12</v>
      </c>
      <c r="E8021" s="560">
        <f t="shared" si="753"/>
        <v>1</v>
      </c>
      <c r="F8021" s="560">
        <f t="shared" si="754"/>
        <v>4</v>
      </c>
      <c r="G8021" s="595">
        <f t="shared" si="755"/>
        <v>1</v>
      </c>
      <c r="H8021" s="590">
        <f>CHOOSE('Output Sheet'!$B$4,'8760 Data'!J8021,'8760 Data'!K8021,'8760 Data'!L8021,'8760 Data'!M8021,'8760 Data'!N8021,'8760 Data'!O8021,'8760 Data'!P8021,'8760 Data'!Q8021,'8760 Data'!R8021,'8760 Data'!S8021,'8760 Data'!T8021,'8760 Data'!U8021)</f>
        <v>0</v>
      </c>
      <c r="I8021" s="591" t="e">
        <f>H8021/'Output Sheet'!$B$8</f>
        <v>#DIV/0!</v>
      </c>
      <c r="J8021" s="596"/>
      <c r="K8021" s="560"/>
      <c r="L8021" s="560"/>
      <c r="M8021" s="560"/>
      <c r="N8021" s="560"/>
      <c r="O8021" s="560"/>
      <c r="P8021" s="560"/>
      <c r="Q8021" s="560"/>
      <c r="R8021" s="560"/>
      <c r="S8021" s="560"/>
      <c r="T8021" s="560"/>
      <c r="U8021" s="560"/>
    </row>
    <row r="8022" spans="1:21">
      <c r="A8022" s="593">
        <f t="shared" si="750"/>
        <v>41609</v>
      </c>
      <c r="B8022" s="594">
        <v>41609.208797395833</v>
      </c>
      <c r="C8022" s="560">
        <f t="shared" si="751"/>
        <v>2013</v>
      </c>
      <c r="D8022" s="560">
        <f t="shared" si="752"/>
        <v>12</v>
      </c>
      <c r="E8022" s="560">
        <f t="shared" si="753"/>
        <v>1</v>
      </c>
      <c r="F8022" s="560">
        <f t="shared" si="754"/>
        <v>5</v>
      </c>
      <c r="G8022" s="595">
        <f t="shared" si="755"/>
        <v>1</v>
      </c>
      <c r="H8022" s="590">
        <f>CHOOSE('Output Sheet'!$B$4,'8760 Data'!J8022,'8760 Data'!K8022,'8760 Data'!L8022,'8760 Data'!M8022,'8760 Data'!N8022,'8760 Data'!O8022,'8760 Data'!P8022,'8760 Data'!Q8022,'8760 Data'!R8022,'8760 Data'!S8022,'8760 Data'!T8022,'8760 Data'!U8022)</f>
        <v>0</v>
      </c>
      <c r="I8022" s="591" t="e">
        <f>H8022/'Output Sheet'!$B$8</f>
        <v>#DIV/0!</v>
      </c>
      <c r="J8022" s="596"/>
      <c r="K8022" s="560"/>
      <c r="L8022" s="560"/>
      <c r="M8022" s="560"/>
      <c r="N8022" s="560"/>
      <c r="O8022" s="560"/>
      <c r="P8022" s="560"/>
      <c r="Q8022" s="560"/>
      <c r="R8022" s="560"/>
      <c r="S8022" s="560"/>
      <c r="T8022" s="560"/>
      <c r="U8022" s="560"/>
    </row>
    <row r="8023" spans="1:21">
      <c r="A8023" s="593">
        <f t="shared" si="750"/>
        <v>41609</v>
      </c>
      <c r="B8023" s="594">
        <v>41609.25046412037</v>
      </c>
      <c r="C8023" s="560">
        <f t="shared" si="751"/>
        <v>2013</v>
      </c>
      <c r="D8023" s="560">
        <f t="shared" si="752"/>
        <v>12</v>
      </c>
      <c r="E8023" s="560">
        <f t="shared" si="753"/>
        <v>1</v>
      </c>
      <c r="F8023" s="560">
        <f t="shared" si="754"/>
        <v>6</v>
      </c>
      <c r="G8023" s="595">
        <f t="shared" si="755"/>
        <v>1</v>
      </c>
      <c r="H8023" s="590">
        <f>CHOOSE('Output Sheet'!$B$4,'8760 Data'!J8023,'8760 Data'!K8023,'8760 Data'!L8023,'8760 Data'!M8023,'8760 Data'!N8023,'8760 Data'!O8023,'8760 Data'!P8023,'8760 Data'!Q8023,'8760 Data'!R8023,'8760 Data'!S8023,'8760 Data'!T8023,'8760 Data'!U8023)</f>
        <v>0</v>
      </c>
      <c r="I8023" s="591" t="e">
        <f>H8023/'Output Sheet'!$B$8</f>
        <v>#DIV/0!</v>
      </c>
      <c r="J8023" s="596"/>
      <c r="K8023" s="560"/>
      <c r="L8023" s="560"/>
      <c r="M8023" s="560"/>
      <c r="N8023" s="560"/>
      <c r="O8023" s="560"/>
      <c r="P8023" s="560"/>
      <c r="Q8023" s="560"/>
      <c r="R8023" s="560"/>
      <c r="S8023" s="560"/>
      <c r="T8023" s="560"/>
      <c r="U8023" s="560"/>
    </row>
    <row r="8024" spans="1:21">
      <c r="A8024" s="593">
        <f t="shared" si="750"/>
        <v>41609</v>
      </c>
      <c r="B8024" s="594">
        <v>41609.292130844908</v>
      </c>
      <c r="C8024" s="560">
        <f t="shared" si="751"/>
        <v>2013</v>
      </c>
      <c r="D8024" s="560">
        <f t="shared" si="752"/>
        <v>12</v>
      </c>
      <c r="E8024" s="560">
        <f t="shared" si="753"/>
        <v>1</v>
      </c>
      <c r="F8024" s="560">
        <f t="shared" si="754"/>
        <v>7</v>
      </c>
      <c r="G8024" s="595">
        <f t="shared" si="755"/>
        <v>1</v>
      </c>
      <c r="H8024" s="590">
        <f>CHOOSE('Output Sheet'!$B$4,'8760 Data'!J8024,'8760 Data'!K8024,'8760 Data'!L8024,'8760 Data'!M8024,'8760 Data'!N8024,'8760 Data'!O8024,'8760 Data'!P8024,'8760 Data'!Q8024,'8760 Data'!R8024,'8760 Data'!S8024,'8760 Data'!T8024,'8760 Data'!U8024)</f>
        <v>0</v>
      </c>
      <c r="I8024" s="591" t="e">
        <f>H8024/'Output Sheet'!$B$8</f>
        <v>#DIV/0!</v>
      </c>
      <c r="J8024" s="596"/>
      <c r="K8024" s="560"/>
      <c r="L8024" s="560"/>
      <c r="M8024" s="560"/>
      <c r="N8024" s="560"/>
      <c r="O8024" s="560"/>
      <c r="P8024" s="560"/>
      <c r="Q8024" s="560"/>
      <c r="R8024" s="560"/>
      <c r="S8024" s="560"/>
      <c r="T8024" s="560"/>
      <c r="U8024" s="560"/>
    </row>
    <row r="8025" spans="1:21">
      <c r="A8025" s="593">
        <f t="shared" si="750"/>
        <v>41609</v>
      </c>
      <c r="B8025" s="594">
        <v>41609.333797569445</v>
      </c>
      <c r="C8025" s="560">
        <f t="shared" si="751"/>
        <v>2013</v>
      </c>
      <c r="D8025" s="560">
        <f t="shared" si="752"/>
        <v>12</v>
      </c>
      <c r="E8025" s="560">
        <f t="shared" si="753"/>
        <v>1</v>
      </c>
      <c r="F8025" s="560">
        <f t="shared" si="754"/>
        <v>8</v>
      </c>
      <c r="G8025" s="595">
        <f t="shared" si="755"/>
        <v>1</v>
      </c>
      <c r="H8025" s="590">
        <f>CHOOSE('Output Sheet'!$B$4,'8760 Data'!J8025,'8760 Data'!K8025,'8760 Data'!L8025,'8760 Data'!M8025,'8760 Data'!N8025,'8760 Data'!O8025,'8760 Data'!P8025,'8760 Data'!Q8025,'8760 Data'!R8025,'8760 Data'!S8025,'8760 Data'!T8025,'8760 Data'!U8025)</f>
        <v>0</v>
      </c>
      <c r="I8025" s="591" t="e">
        <f>H8025/'Output Sheet'!$B$8</f>
        <v>#DIV/0!</v>
      </c>
      <c r="J8025" s="596"/>
      <c r="K8025" s="560"/>
      <c r="L8025" s="560"/>
      <c r="M8025" s="560"/>
      <c r="N8025" s="560"/>
      <c r="O8025" s="560"/>
      <c r="P8025" s="560"/>
      <c r="Q8025" s="560"/>
      <c r="R8025" s="560"/>
      <c r="S8025" s="560"/>
      <c r="T8025" s="560"/>
      <c r="U8025" s="560"/>
    </row>
    <row r="8026" spans="1:21">
      <c r="A8026" s="593">
        <f t="shared" si="750"/>
        <v>41609</v>
      </c>
      <c r="B8026" s="594">
        <v>41609.375464293982</v>
      </c>
      <c r="C8026" s="560">
        <f t="shared" si="751"/>
        <v>2013</v>
      </c>
      <c r="D8026" s="560">
        <f t="shared" si="752"/>
        <v>12</v>
      </c>
      <c r="E8026" s="560">
        <f t="shared" si="753"/>
        <v>1</v>
      </c>
      <c r="F8026" s="560">
        <f t="shared" si="754"/>
        <v>9</v>
      </c>
      <c r="G8026" s="595">
        <f t="shared" si="755"/>
        <v>1</v>
      </c>
      <c r="H8026" s="590">
        <f>CHOOSE('Output Sheet'!$B$4,'8760 Data'!J8026,'8760 Data'!K8026,'8760 Data'!L8026,'8760 Data'!M8026,'8760 Data'!N8026,'8760 Data'!O8026,'8760 Data'!P8026,'8760 Data'!Q8026,'8760 Data'!R8026,'8760 Data'!S8026,'8760 Data'!T8026,'8760 Data'!U8026)</f>
        <v>0</v>
      </c>
      <c r="I8026" s="591" t="e">
        <f>H8026/'Output Sheet'!$B$8</f>
        <v>#DIV/0!</v>
      </c>
      <c r="J8026" s="596"/>
      <c r="K8026" s="560"/>
      <c r="L8026" s="560"/>
      <c r="M8026" s="560"/>
      <c r="N8026" s="560"/>
      <c r="O8026" s="560"/>
      <c r="P8026" s="560"/>
      <c r="Q8026" s="560"/>
      <c r="R8026" s="560"/>
      <c r="S8026" s="560"/>
      <c r="T8026" s="560"/>
      <c r="U8026" s="560"/>
    </row>
    <row r="8027" spans="1:21">
      <c r="A8027" s="593">
        <f t="shared" si="750"/>
        <v>41609</v>
      </c>
      <c r="B8027" s="594">
        <v>41609.417131018519</v>
      </c>
      <c r="C8027" s="560">
        <f t="shared" si="751"/>
        <v>2013</v>
      </c>
      <c r="D8027" s="560">
        <f t="shared" si="752"/>
        <v>12</v>
      </c>
      <c r="E8027" s="560">
        <f t="shared" si="753"/>
        <v>1</v>
      </c>
      <c r="F8027" s="560">
        <f t="shared" si="754"/>
        <v>10</v>
      </c>
      <c r="G8027" s="595">
        <f t="shared" si="755"/>
        <v>1</v>
      </c>
      <c r="H8027" s="590">
        <f>CHOOSE('Output Sheet'!$B$4,'8760 Data'!J8027,'8760 Data'!K8027,'8760 Data'!L8027,'8760 Data'!M8027,'8760 Data'!N8027,'8760 Data'!O8027,'8760 Data'!P8027,'8760 Data'!Q8027,'8760 Data'!R8027,'8760 Data'!S8027,'8760 Data'!T8027,'8760 Data'!U8027)</f>
        <v>0</v>
      </c>
      <c r="I8027" s="591" t="e">
        <f>H8027/'Output Sheet'!$B$8</f>
        <v>#DIV/0!</v>
      </c>
      <c r="J8027" s="596"/>
      <c r="K8027" s="560"/>
      <c r="L8027" s="560"/>
      <c r="M8027" s="560"/>
      <c r="N8027" s="560"/>
      <c r="O8027" s="560"/>
      <c r="P8027" s="560"/>
      <c r="Q8027" s="560"/>
      <c r="R8027" s="560"/>
      <c r="S8027" s="560"/>
      <c r="T8027" s="560"/>
      <c r="U8027" s="560"/>
    </row>
    <row r="8028" spans="1:21">
      <c r="A8028" s="593">
        <f t="shared" si="750"/>
        <v>41609</v>
      </c>
      <c r="B8028" s="594">
        <v>41609.458797743056</v>
      </c>
      <c r="C8028" s="560">
        <f t="shared" si="751"/>
        <v>2013</v>
      </c>
      <c r="D8028" s="560">
        <f t="shared" si="752"/>
        <v>12</v>
      </c>
      <c r="E8028" s="560">
        <f t="shared" si="753"/>
        <v>1</v>
      </c>
      <c r="F8028" s="560">
        <f t="shared" si="754"/>
        <v>11</v>
      </c>
      <c r="G8028" s="595">
        <f t="shared" si="755"/>
        <v>1</v>
      </c>
      <c r="H8028" s="590">
        <f>CHOOSE('Output Sheet'!$B$4,'8760 Data'!J8028,'8760 Data'!K8028,'8760 Data'!L8028,'8760 Data'!M8028,'8760 Data'!N8028,'8760 Data'!O8028,'8760 Data'!P8028,'8760 Data'!Q8028,'8760 Data'!R8028,'8760 Data'!S8028,'8760 Data'!T8028,'8760 Data'!U8028)</f>
        <v>0</v>
      </c>
      <c r="I8028" s="591" t="e">
        <f>H8028/'Output Sheet'!$B$8</f>
        <v>#DIV/0!</v>
      </c>
      <c r="J8028" s="596"/>
      <c r="K8028" s="560"/>
      <c r="L8028" s="560"/>
      <c r="M8028" s="560"/>
      <c r="N8028" s="560"/>
      <c r="O8028" s="560"/>
      <c r="P8028" s="560"/>
      <c r="Q8028" s="560"/>
      <c r="R8028" s="560"/>
      <c r="S8028" s="560"/>
      <c r="T8028" s="560"/>
      <c r="U8028" s="560"/>
    </row>
    <row r="8029" spans="1:21">
      <c r="A8029" s="593">
        <f t="shared" si="750"/>
        <v>41609</v>
      </c>
      <c r="B8029" s="594">
        <v>41609.500464467594</v>
      </c>
      <c r="C8029" s="560">
        <f t="shared" si="751"/>
        <v>2013</v>
      </c>
      <c r="D8029" s="560">
        <f t="shared" si="752"/>
        <v>12</v>
      </c>
      <c r="E8029" s="560">
        <f t="shared" si="753"/>
        <v>1</v>
      </c>
      <c r="F8029" s="560">
        <f t="shared" si="754"/>
        <v>12</v>
      </c>
      <c r="G8029" s="595">
        <f t="shared" si="755"/>
        <v>1</v>
      </c>
      <c r="H8029" s="590">
        <f>CHOOSE('Output Sheet'!$B$4,'8760 Data'!J8029,'8760 Data'!K8029,'8760 Data'!L8029,'8760 Data'!M8029,'8760 Data'!N8029,'8760 Data'!O8029,'8760 Data'!P8029,'8760 Data'!Q8029,'8760 Data'!R8029,'8760 Data'!S8029,'8760 Data'!T8029,'8760 Data'!U8029)</f>
        <v>0</v>
      </c>
      <c r="I8029" s="591" t="e">
        <f>H8029/'Output Sheet'!$B$8</f>
        <v>#DIV/0!</v>
      </c>
      <c r="J8029" s="596"/>
      <c r="K8029" s="560"/>
      <c r="L8029" s="560"/>
      <c r="M8029" s="560"/>
      <c r="N8029" s="560"/>
      <c r="O8029" s="560"/>
      <c r="P8029" s="560"/>
      <c r="Q8029" s="560"/>
      <c r="R8029" s="560"/>
      <c r="S8029" s="560"/>
      <c r="T8029" s="560"/>
      <c r="U8029" s="560"/>
    </row>
    <row r="8030" spans="1:21">
      <c r="A8030" s="593">
        <f t="shared" si="750"/>
        <v>41609</v>
      </c>
      <c r="B8030" s="594">
        <v>41609.542131192131</v>
      </c>
      <c r="C8030" s="560">
        <f t="shared" si="751"/>
        <v>2013</v>
      </c>
      <c r="D8030" s="560">
        <f t="shared" si="752"/>
        <v>12</v>
      </c>
      <c r="E8030" s="560">
        <f t="shared" si="753"/>
        <v>1</v>
      </c>
      <c r="F8030" s="560">
        <f t="shared" si="754"/>
        <v>13</v>
      </c>
      <c r="G8030" s="595">
        <f t="shared" si="755"/>
        <v>1</v>
      </c>
      <c r="H8030" s="590">
        <f>CHOOSE('Output Sheet'!$B$4,'8760 Data'!J8030,'8760 Data'!K8030,'8760 Data'!L8030,'8760 Data'!M8030,'8760 Data'!N8030,'8760 Data'!O8030,'8760 Data'!P8030,'8760 Data'!Q8030,'8760 Data'!R8030,'8760 Data'!S8030,'8760 Data'!T8030,'8760 Data'!U8030)</f>
        <v>0</v>
      </c>
      <c r="I8030" s="591" t="e">
        <f>H8030/'Output Sheet'!$B$8</f>
        <v>#DIV/0!</v>
      </c>
      <c r="J8030" s="596"/>
      <c r="K8030" s="560"/>
      <c r="L8030" s="560"/>
      <c r="M8030" s="560"/>
      <c r="N8030" s="560"/>
      <c r="O8030" s="560"/>
      <c r="P8030" s="560"/>
      <c r="Q8030" s="560"/>
      <c r="R8030" s="560"/>
      <c r="S8030" s="560"/>
      <c r="T8030" s="560"/>
      <c r="U8030" s="560"/>
    </row>
    <row r="8031" spans="1:21">
      <c r="A8031" s="593">
        <f t="shared" si="750"/>
        <v>41609</v>
      </c>
      <c r="B8031" s="594">
        <v>41609.583797916668</v>
      </c>
      <c r="C8031" s="560">
        <f t="shared" si="751"/>
        <v>2013</v>
      </c>
      <c r="D8031" s="560">
        <f t="shared" si="752"/>
        <v>12</v>
      </c>
      <c r="E8031" s="560">
        <f t="shared" si="753"/>
        <v>1</v>
      </c>
      <c r="F8031" s="560">
        <f t="shared" si="754"/>
        <v>14</v>
      </c>
      <c r="G8031" s="595">
        <f t="shared" si="755"/>
        <v>1</v>
      </c>
      <c r="H8031" s="590">
        <f>CHOOSE('Output Sheet'!$B$4,'8760 Data'!J8031,'8760 Data'!K8031,'8760 Data'!L8031,'8760 Data'!M8031,'8760 Data'!N8031,'8760 Data'!O8031,'8760 Data'!P8031,'8760 Data'!Q8031,'8760 Data'!R8031,'8760 Data'!S8031,'8760 Data'!T8031,'8760 Data'!U8031)</f>
        <v>0</v>
      </c>
      <c r="I8031" s="591" t="e">
        <f>H8031/'Output Sheet'!$B$8</f>
        <v>#DIV/0!</v>
      </c>
      <c r="J8031" s="596"/>
      <c r="K8031" s="560"/>
      <c r="L8031" s="560"/>
      <c r="M8031" s="560"/>
      <c r="N8031" s="560"/>
      <c r="O8031" s="560"/>
      <c r="P8031" s="560"/>
      <c r="Q8031" s="560"/>
      <c r="R8031" s="560"/>
      <c r="S8031" s="560"/>
      <c r="T8031" s="560"/>
      <c r="U8031" s="560"/>
    </row>
    <row r="8032" spans="1:21">
      <c r="A8032" s="593">
        <f t="shared" si="750"/>
        <v>41609</v>
      </c>
      <c r="B8032" s="594">
        <v>41609.625464641205</v>
      </c>
      <c r="C8032" s="560">
        <f t="shared" si="751"/>
        <v>2013</v>
      </c>
      <c r="D8032" s="560">
        <f t="shared" si="752"/>
        <v>12</v>
      </c>
      <c r="E8032" s="560">
        <f t="shared" si="753"/>
        <v>1</v>
      </c>
      <c r="F8032" s="560">
        <f t="shared" si="754"/>
        <v>15</v>
      </c>
      <c r="G8032" s="595">
        <f t="shared" si="755"/>
        <v>1</v>
      </c>
      <c r="H8032" s="590">
        <f>CHOOSE('Output Sheet'!$B$4,'8760 Data'!J8032,'8760 Data'!K8032,'8760 Data'!L8032,'8760 Data'!M8032,'8760 Data'!N8032,'8760 Data'!O8032,'8760 Data'!P8032,'8760 Data'!Q8032,'8760 Data'!R8032,'8760 Data'!S8032,'8760 Data'!T8032,'8760 Data'!U8032)</f>
        <v>0</v>
      </c>
      <c r="I8032" s="591" t="e">
        <f>H8032/'Output Sheet'!$B$8</f>
        <v>#DIV/0!</v>
      </c>
      <c r="J8032" s="596"/>
      <c r="K8032" s="560"/>
      <c r="L8032" s="560"/>
      <c r="M8032" s="560"/>
      <c r="N8032" s="560"/>
      <c r="O8032" s="560"/>
      <c r="P8032" s="560"/>
      <c r="Q8032" s="560"/>
      <c r="R8032" s="560"/>
      <c r="S8032" s="560"/>
      <c r="T8032" s="560"/>
      <c r="U8032" s="560"/>
    </row>
    <row r="8033" spans="1:21">
      <c r="A8033" s="593">
        <f t="shared" si="750"/>
        <v>41609</v>
      </c>
      <c r="B8033" s="594">
        <v>41609.667131365743</v>
      </c>
      <c r="C8033" s="560">
        <f t="shared" si="751"/>
        <v>2013</v>
      </c>
      <c r="D8033" s="560">
        <f t="shared" si="752"/>
        <v>12</v>
      </c>
      <c r="E8033" s="560">
        <f t="shared" si="753"/>
        <v>1</v>
      </c>
      <c r="F8033" s="560">
        <f t="shared" si="754"/>
        <v>16</v>
      </c>
      <c r="G8033" s="595">
        <f t="shared" si="755"/>
        <v>1</v>
      </c>
      <c r="H8033" s="590">
        <f>CHOOSE('Output Sheet'!$B$4,'8760 Data'!J8033,'8760 Data'!K8033,'8760 Data'!L8033,'8760 Data'!M8033,'8760 Data'!N8033,'8760 Data'!O8033,'8760 Data'!P8033,'8760 Data'!Q8033,'8760 Data'!R8033,'8760 Data'!S8033,'8760 Data'!T8033,'8760 Data'!U8033)</f>
        <v>0</v>
      </c>
      <c r="I8033" s="591" t="e">
        <f>H8033/'Output Sheet'!$B$8</f>
        <v>#DIV/0!</v>
      </c>
      <c r="J8033" s="596"/>
      <c r="K8033" s="560"/>
      <c r="L8033" s="560"/>
      <c r="M8033" s="560"/>
      <c r="N8033" s="560"/>
      <c r="O8033" s="560"/>
      <c r="P8033" s="560"/>
      <c r="Q8033" s="560"/>
      <c r="R8033" s="560"/>
      <c r="S8033" s="560"/>
      <c r="T8033" s="560"/>
      <c r="U8033" s="560"/>
    </row>
    <row r="8034" spans="1:21">
      <c r="A8034" s="593">
        <f t="shared" si="750"/>
        <v>41609</v>
      </c>
      <c r="B8034" s="594">
        <v>41609.70879809028</v>
      </c>
      <c r="C8034" s="560">
        <f t="shared" si="751"/>
        <v>2013</v>
      </c>
      <c r="D8034" s="560">
        <f t="shared" si="752"/>
        <v>12</v>
      </c>
      <c r="E8034" s="560">
        <f t="shared" si="753"/>
        <v>1</v>
      </c>
      <c r="F8034" s="560">
        <f t="shared" si="754"/>
        <v>17</v>
      </c>
      <c r="G8034" s="595">
        <f t="shared" si="755"/>
        <v>1</v>
      </c>
      <c r="H8034" s="590">
        <f>CHOOSE('Output Sheet'!$B$4,'8760 Data'!J8034,'8760 Data'!K8034,'8760 Data'!L8034,'8760 Data'!M8034,'8760 Data'!N8034,'8760 Data'!O8034,'8760 Data'!P8034,'8760 Data'!Q8034,'8760 Data'!R8034,'8760 Data'!S8034,'8760 Data'!T8034,'8760 Data'!U8034)</f>
        <v>0</v>
      </c>
      <c r="I8034" s="591" t="e">
        <f>H8034/'Output Sheet'!$B$8</f>
        <v>#DIV/0!</v>
      </c>
      <c r="J8034" s="596"/>
      <c r="K8034" s="560"/>
      <c r="L8034" s="560"/>
      <c r="M8034" s="560"/>
      <c r="N8034" s="560"/>
      <c r="O8034" s="560"/>
      <c r="P8034" s="560"/>
      <c r="Q8034" s="560"/>
      <c r="R8034" s="560"/>
      <c r="S8034" s="560"/>
      <c r="T8034" s="560"/>
      <c r="U8034" s="560"/>
    </row>
    <row r="8035" spans="1:21">
      <c r="A8035" s="593">
        <f t="shared" si="750"/>
        <v>41609</v>
      </c>
      <c r="B8035" s="594">
        <v>41609.750464814817</v>
      </c>
      <c r="C8035" s="560">
        <f t="shared" si="751"/>
        <v>2013</v>
      </c>
      <c r="D8035" s="560">
        <f t="shared" si="752"/>
        <v>12</v>
      </c>
      <c r="E8035" s="560">
        <f t="shared" si="753"/>
        <v>1</v>
      </c>
      <c r="F8035" s="560">
        <f t="shared" si="754"/>
        <v>18</v>
      </c>
      <c r="G8035" s="595">
        <f t="shared" si="755"/>
        <v>1</v>
      </c>
      <c r="H8035" s="590">
        <f>CHOOSE('Output Sheet'!$B$4,'8760 Data'!J8035,'8760 Data'!K8035,'8760 Data'!L8035,'8760 Data'!M8035,'8760 Data'!N8035,'8760 Data'!O8035,'8760 Data'!P8035,'8760 Data'!Q8035,'8760 Data'!R8035,'8760 Data'!S8035,'8760 Data'!T8035,'8760 Data'!U8035)</f>
        <v>0</v>
      </c>
      <c r="I8035" s="591" t="e">
        <f>H8035/'Output Sheet'!$B$8</f>
        <v>#DIV/0!</v>
      </c>
      <c r="J8035" s="596"/>
      <c r="K8035" s="560"/>
      <c r="L8035" s="560"/>
      <c r="M8035" s="560"/>
      <c r="N8035" s="560"/>
      <c r="O8035" s="560"/>
      <c r="P8035" s="560"/>
      <c r="Q8035" s="560"/>
      <c r="R8035" s="560"/>
      <c r="S8035" s="560"/>
      <c r="T8035" s="560"/>
      <c r="U8035" s="560"/>
    </row>
    <row r="8036" spans="1:21">
      <c r="A8036" s="593">
        <f t="shared" si="750"/>
        <v>41609</v>
      </c>
      <c r="B8036" s="594">
        <v>41609.792131539354</v>
      </c>
      <c r="C8036" s="560">
        <f t="shared" si="751"/>
        <v>2013</v>
      </c>
      <c r="D8036" s="560">
        <f t="shared" si="752"/>
        <v>12</v>
      </c>
      <c r="E8036" s="560">
        <f t="shared" si="753"/>
        <v>1</v>
      </c>
      <c r="F8036" s="560">
        <f t="shared" si="754"/>
        <v>19</v>
      </c>
      <c r="G8036" s="595">
        <f t="shared" si="755"/>
        <v>1</v>
      </c>
      <c r="H8036" s="590">
        <f>CHOOSE('Output Sheet'!$B$4,'8760 Data'!J8036,'8760 Data'!K8036,'8760 Data'!L8036,'8760 Data'!M8036,'8760 Data'!N8036,'8760 Data'!O8036,'8760 Data'!P8036,'8760 Data'!Q8036,'8760 Data'!R8036,'8760 Data'!S8036,'8760 Data'!T8036,'8760 Data'!U8036)</f>
        <v>0</v>
      </c>
      <c r="I8036" s="591" t="e">
        <f>H8036/'Output Sheet'!$B$8</f>
        <v>#DIV/0!</v>
      </c>
      <c r="J8036" s="596"/>
      <c r="K8036" s="560"/>
      <c r="L8036" s="560"/>
      <c r="M8036" s="560"/>
      <c r="N8036" s="560"/>
      <c r="O8036" s="560"/>
      <c r="P8036" s="560"/>
      <c r="Q8036" s="560"/>
      <c r="R8036" s="560"/>
      <c r="S8036" s="560"/>
      <c r="T8036" s="560"/>
      <c r="U8036" s="560"/>
    </row>
    <row r="8037" spans="1:21">
      <c r="A8037" s="593">
        <f t="shared" si="750"/>
        <v>41609</v>
      </c>
      <c r="B8037" s="594">
        <v>41609.833798263891</v>
      </c>
      <c r="C8037" s="560">
        <f t="shared" si="751"/>
        <v>2013</v>
      </c>
      <c r="D8037" s="560">
        <f t="shared" si="752"/>
        <v>12</v>
      </c>
      <c r="E8037" s="560">
        <f t="shared" si="753"/>
        <v>1</v>
      </c>
      <c r="F8037" s="560">
        <f t="shared" si="754"/>
        <v>20</v>
      </c>
      <c r="G8037" s="595">
        <f t="shared" si="755"/>
        <v>1</v>
      </c>
      <c r="H8037" s="590">
        <f>CHOOSE('Output Sheet'!$B$4,'8760 Data'!J8037,'8760 Data'!K8037,'8760 Data'!L8037,'8760 Data'!M8037,'8760 Data'!N8037,'8760 Data'!O8037,'8760 Data'!P8037,'8760 Data'!Q8037,'8760 Data'!R8037,'8760 Data'!S8037,'8760 Data'!T8037,'8760 Data'!U8037)</f>
        <v>0</v>
      </c>
      <c r="I8037" s="591" t="e">
        <f>H8037/'Output Sheet'!$B$8</f>
        <v>#DIV/0!</v>
      </c>
      <c r="J8037" s="596"/>
      <c r="K8037" s="560"/>
      <c r="L8037" s="560"/>
      <c r="M8037" s="560"/>
      <c r="N8037" s="560"/>
      <c r="O8037" s="560"/>
      <c r="P8037" s="560"/>
      <c r="Q8037" s="560"/>
      <c r="R8037" s="560"/>
      <c r="S8037" s="560"/>
      <c r="T8037" s="560"/>
      <c r="U8037" s="560"/>
    </row>
    <row r="8038" spans="1:21">
      <c r="A8038" s="593">
        <f t="shared" si="750"/>
        <v>41609</v>
      </c>
      <c r="B8038" s="594">
        <v>41609.875464988429</v>
      </c>
      <c r="C8038" s="560">
        <f t="shared" si="751"/>
        <v>2013</v>
      </c>
      <c r="D8038" s="560">
        <f t="shared" si="752"/>
        <v>12</v>
      </c>
      <c r="E8038" s="560">
        <f t="shared" si="753"/>
        <v>1</v>
      </c>
      <c r="F8038" s="560">
        <f t="shared" si="754"/>
        <v>21</v>
      </c>
      <c r="G8038" s="595">
        <f t="shared" si="755"/>
        <v>1</v>
      </c>
      <c r="H8038" s="590">
        <f>CHOOSE('Output Sheet'!$B$4,'8760 Data'!J8038,'8760 Data'!K8038,'8760 Data'!L8038,'8760 Data'!M8038,'8760 Data'!N8038,'8760 Data'!O8038,'8760 Data'!P8038,'8760 Data'!Q8038,'8760 Data'!R8038,'8760 Data'!S8038,'8760 Data'!T8038,'8760 Data'!U8038)</f>
        <v>0</v>
      </c>
      <c r="I8038" s="591" t="e">
        <f>H8038/'Output Sheet'!$B$8</f>
        <v>#DIV/0!</v>
      </c>
      <c r="J8038" s="596"/>
      <c r="K8038" s="560"/>
      <c r="L8038" s="560"/>
      <c r="M8038" s="560"/>
      <c r="N8038" s="560"/>
      <c r="O8038" s="560"/>
      <c r="P8038" s="560"/>
      <c r="Q8038" s="560"/>
      <c r="R8038" s="560"/>
      <c r="S8038" s="560"/>
      <c r="T8038" s="560"/>
      <c r="U8038" s="560"/>
    </row>
    <row r="8039" spans="1:21">
      <c r="A8039" s="593">
        <f t="shared" si="750"/>
        <v>41609</v>
      </c>
      <c r="B8039" s="594">
        <v>41609.917131712966</v>
      </c>
      <c r="C8039" s="560">
        <f t="shared" si="751"/>
        <v>2013</v>
      </c>
      <c r="D8039" s="560">
        <f t="shared" si="752"/>
        <v>12</v>
      </c>
      <c r="E8039" s="560">
        <f t="shared" si="753"/>
        <v>1</v>
      </c>
      <c r="F8039" s="560">
        <f t="shared" si="754"/>
        <v>22</v>
      </c>
      <c r="G8039" s="595">
        <f t="shared" si="755"/>
        <v>1</v>
      </c>
      <c r="H8039" s="590">
        <f>CHOOSE('Output Sheet'!$B$4,'8760 Data'!J8039,'8760 Data'!K8039,'8760 Data'!L8039,'8760 Data'!M8039,'8760 Data'!N8039,'8760 Data'!O8039,'8760 Data'!P8039,'8760 Data'!Q8039,'8760 Data'!R8039,'8760 Data'!S8039,'8760 Data'!T8039,'8760 Data'!U8039)</f>
        <v>0</v>
      </c>
      <c r="I8039" s="591" t="e">
        <f>H8039/'Output Sheet'!$B$8</f>
        <v>#DIV/0!</v>
      </c>
      <c r="J8039" s="596"/>
      <c r="K8039" s="560"/>
      <c r="L8039" s="560"/>
      <c r="M8039" s="560"/>
      <c r="N8039" s="560"/>
      <c r="O8039" s="560"/>
      <c r="P8039" s="560"/>
      <c r="Q8039" s="560"/>
      <c r="R8039" s="560"/>
      <c r="S8039" s="560"/>
      <c r="T8039" s="560"/>
      <c r="U8039" s="560"/>
    </row>
    <row r="8040" spans="1:21">
      <c r="A8040" s="593">
        <f t="shared" si="750"/>
        <v>41609</v>
      </c>
      <c r="B8040" s="594">
        <v>41609.958798437503</v>
      </c>
      <c r="C8040" s="560">
        <f t="shared" si="751"/>
        <v>2013</v>
      </c>
      <c r="D8040" s="560">
        <f t="shared" si="752"/>
        <v>12</v>
      </c>
      <c r="E8040" s="560">
        <f t="shared" si="753"/>
        <v>1</v>
      </c>
      <c r="F8040" s="560">
        <f t="shared" si="754"/>
        <v>23</v>
      </c>
      <c r="G8040" s="595">
        <f t="shared" si="755"/>
        <v>1</v>
      </c>
      <c r="H8040" s="590">
        <f>CHOOSE('Output Sheet'!$B$4,'8760 Data'!J8040,'8760 Data'!K8040,'8760 Data'!L8040,'8760 Data'!M8040,'8760 Data'!N8040,'8760 Data'!O8040,'8760 Data'!P8040,'8760 Data'!Q8040,'8760 Data'!R8040,'8760 Data'!S8040,'8760 Data'!T8040,'8760 Data'!U8040)</f>
        <v>0</v>
      </c>
      <c r="I8040" s="591" t="e">
        <f>H8040/'Output Sheet'!$B$8</f>
        <v>#DIV/0!</v>
      </c>
      <c r="J8040" s="596"/>
      <c r="K8040" s="560"/>
      <c r="L8040" s="560"/>
      <c r="M8040" s="560"/>
      <c r="N8040" s="560"/>
      <c r="O8040" s="560"/>
      <c r="P8040" s="560"/>
      <c r="Q8040" s="560"/>
      <c r="R8040" s="560"/>
      <c r="S8040" s="560"/>
      <c r="T8040" s="560"/>
      <c r="U8040" s="560"/>
    </row>
    <row r="8041" spans="1:21">
      <c r="A8041" s="593">
        <f t="shared" si="750"/>
        <v>41610</v>
      </c>
      <c r="B8041" s="594">
        <v>41610.00046516204</v>
      </c>
      <c r="C8041" s="560">
        <f t="shared" si="751"/>
        <v>2013</v>
      </c>
      <c r="D8041" s="560">
        <f t="shared" si="752"/>
        <v>12</v>
      </c>
      <c r="E8041" s="560">
        <f t="shared" si="753"/>
        <v>2</v>
      </c>
      <c r="F8041" s="560">
        <f t="shared" si="754"/>
        <v>24</v>
      </c>
      <c r="G8041" s="595">
        <f t="shared" si="755"/>
        <v>2</v>
      </c>
      <c r="H8041" s="590">
        <f>CHOOSE('Output Sheet'!$B$4,'8760 Data'!J8041,'8760 Data'!K8041,'8760 Data'!L8041,'8760 Data'!M8041,'8760 Data'!N8041,'8760 Data'!O8041,'8760 Data'!P8041,'8760 Data'!Q8041,'8760 Data'!R8041,'8760 Data'!S8041,'8760 Data'!T8041,'8760 Data'!U8041)</f>
        <v>0</v>
      </c>
      <c r="I8041" s="591" t="e">
        <f>H8041/'Output Sheet'!$B$8</f>
        <v>#DIV/0!</v>
      </c>
      <c r="J8041" s="596"/>
      <c r="K8041" s="560"/>
      <c r="L8041" s="560"/>
      <c r="M8041" s="560"/>
      <c r="N8041" s="560"/>
      <c r="O8041" s="560"/>
      <c r="P8041" s="560"/>
      <c r="Q8041" s="560"/>
      <c r="R8041" s="560"/>
      <c r="S8041" s="560"/>
      <c r="T8041" s="560"/>
      <c r="U8041" s="560"/>
    </row>
    <row r="8042" spans="1:21">
      <c r="A8042" s="593">
        <f t="shared" si="750"/>
        <v>41610</v>
      </c>
      <c r="B8042" s="594">
        <v>41610.042131886577</v>
      </c>
      <c r="C8042" s="560">
        <f t="shared" si="751"/>
        <v>2013</v>
      </c>
      <c r="D8042" s="560">
        <f t="shared" si="752"/>
        <v>12</v>
      </c>
      <c r="E8042" s="560">
        <f t="shared" si="753"/>
        <v>2</v>
      </c>
      <c r="F8042" s="560">
        <f t="shared" si="754"/>
        <v>1</v>
      </c>
      <c r="G8042" s="595">
        <f t="shared" si="755"/>
        <v>2</v>
      </c>
      <c r="H8042" s="590">
        <f>CHOOSE('Output Sheet'!$B$4,'8760 Data'!J8042,'8760 Data'!K8042,'8760 Data'!L8042,'8760 Data'!M8042,'8760 Data'!N8042,'8760 Data'!O8042,'8760 Data'!P8042,'8760 Data'!Q8042,'8760 Data'!R8042,'8760 Data'!S8042,'8760 Data'!T8042,'8760 Data'!U8042)</f>
        <v>0</v>
      </c>
      <c r="I8042" s="591" t="e">
        <f>H8042/'Output Sheet'!$B$8</f>
        <v>#DIV/0!</v>
      </c>
      <c r="J8042" s="596"/>
      <c r="K8042" s="560"/>
      <c r="L8042" s="560"/>
      <c r="M8042" s="560"/>
      <c r="N8042" s="560"/>
      <c r="O8042" s="560"/>
      <c r="P8042" s="560"/>
      <c r="Q8042" s="560"/>
      <c r="R8042" s="560"/>
      <c r="S8042" s="560"/>
      <c r="T8042" s="560"/>
      <c r="U8042" s="560"/>
    </row>
    <row r="8043" spans="1:21">
      <c r="A8043" s="593">
        <f t="shared" si="750"/>
        <v>41610</v>
      </c>
      <c r="B8043" s="594">
        <v>41610.083798611115</v>
      </c>
      <c r="C8043" s="560">
        <f t="shared" si="751"/>
        <v>2013</v>
      </c>
      <c r="D8043" s="560">
        <f t="shared" si="752"/>
        <v>12</v>
      </c>
      <c r="E8043" s="560">
        <f t="shared" si="753"/>
        <v>2</v>
      </c>
      <c r="F8043" s="560">
        <f t="shared" si="754"/>
        <v>2</v>
      </c>
      <c r="G8043" s="595">
        <f t="shared" si="755"/>
        <v>2</v>
      </c>
      <c r="H8043" s="590">
        <f>CHOOSE('Output Sheet'!$B$4,'8760 Data'!J8043,'8760 Data'!K8043,'8760 Data'!L8043,'8760 Data'!M8043,'8760 Data'!N8043,'8760 Data'!O8043,'8760 Data'!P8043,'8760 Data'!Q8043,'8760 Data'!R8043,'8760 Data'!S8043,'8760 Data'!T8043,'8760 Data'!U8043)</f>
        <v>0</v>
      </c>
      <c r="I8043" s="591" t="e">
        <f>H8043/'Output Sheet'!$B$8</f>
        <v>#DIV/0!</v>
      </c>
      <c r="J8043" s="596"/>
      <c r="K8043" s="560"/>
      <c r="L8043" s="560"/>
      <c r="M8043" s="560"/>
      <c r="N8043" s="560"/>
      <c r="O8043" s="560"/>
      <c r="P8043" s="560"/>
      <c r="Q8043" s="560"/>
      <c r="R8043" s="560"/>
      <c r="S8043" s="560"/>
      <c r="T8043" s="560"/>
      <c r="U8043" s="560"/>
    </row>
    <row r="8044" spans="1:21">
      <c r="A8044" s="593">
        <f t="shared" si="750"/>
        <v>41610</v>
      </c>
      <c r="B8044" s="594">
        <v>41610.125465335645</v>
      </c>
      <c r="C8044" s="560">
        <f t="shared" si="751"/>
        <v>2013</v>
      </c>
      <c r="D8044" s="560">
        <f t="shared" si="752"/>
        <v>12</v>
      </c>
      <c r="E8044" s="560">
        <f t="shared" si="753"/>
        <v>2</v>
      </c>
      <c r="F8044" s="560">
        <f t="shared" si="754"/>
        <v>3</v>
      </c>
      <c r="G8044" s="595">
        <f t="shared" si="755"/>
        <v>2</v>
      </c>
      <c r="H8044" s="590">
        <f>CHOOSE('Output Sheet'!$B$4,'8760 Data'!J8044,'8760 Data'!K8044,'8760 Data'!L8044,'8760 Data'!M8044,'8760 Data'!N8044,'8760 Data'!O8044,'8760 Data'!P8044,'8760 Data'!Q8044,'8760 Data'!R8044,'8760 Data'!S8044,'8760 Data'!T8044,'8760 Data'!U8044)</f>
        <v>0</v>
      </c>
      <c r="I8044" s="591" t="e">
        <f>H8044/'Output Sheet'!$B$8</f>
        <v>#DIV/0!</v>
      </c>
      <c r="J8044" s="596"/>
      <c r="K8044" s="560"/>
      <c r="L8044" s="560"/>
      <c r="M8044" s="560"/>
      <c r="N8044" s="560"/>
      <c r="O8044" s="560"/>
      <c r="P8044" s="560"/>
      <c r="Q8044" s="560"/>
      <c r="R8044" s="560"/>
      <c r="S8044" s="560"/>
      <c r="T8044" s="560"/>
      <c r="U8044" s="560"/>
    </row>
    <row r="8045" spans="1:21">
      <c r="A8045" s="593">
        <f t="shared" si="750"/>
        <v>41610</v>
      </c>
      <c r="B8045" s="594">
        <v>41610.167132060182</v>
      </c>
      <c r="C8045" s="560">
        <f t="shared" si="751"/>
        <v>2013</v>
      </c>
      <c r="D8045" s="560">
        <f t="shared" si="752"/>
        <v>12</v>
      </c>
      <c r="E8045" s="560">
        <f t="shared" si="753"/>
        <v>2</v>
      </c>
      <c r="F8045" s="560">
        <f t="shared" si="754"/>
        <v>4</v>
      </c>
      <c r="G8045" s="595">
        <f t="shared" si="755"/>
        <v>2</v>
      </c>
      <c r="H8045" s="590">
        <f>CHOOSE('Output Sheet'!$B$4,'8760 Data'!J8045,'8760 Data'!K8045,'8760 Data'!L8045,'8760 Data'!M8045,'8760 Data'!N8045,'8760 Data'!O8045,'8760 Data'!P8045,'8760 Data'!Q8045,'8760 Data'!R8045,'8760 Data'!S8045,'8760 Data'!T8045,'8760 Data'!U8045)</f>
        <v>0</v>
      </c>
      <c r="I8045" s="591" t="e">
        <f>H8045/'Output Sheet'!$B$8</f>
        <v>#DIV/0!</v>
      </c>
      <c r="J8045" s="596"/>
      <c r="K8045" s="560"/>
      <c r="L8045" s="560"/>
      <c r="M8045" s="560"/>
      <c r="N8045" s="560"/>
      <c r="O8045" s="560"/>
      <c r="P8045" s="560"/>
      <c r="Q8045" s="560"/>
      <c r="R8045" s="560"/>
      <c r="S8045" s="560"/>
      <c r="T8045" s="560"/>
      <c r="U8045" s="560"/>
    </row>
    <row r="8046" spans="1:21">
      <c r="A8046" s="593">
        <f t="shared" si="750"/>
        <v>41610</v>
      </c>
      <c r="B8046" s="594">
        <v>41610.208798784719</v>
      </c>
      <c r="C8046" s="560">
        <f t="shared" si="751"/>
        <v>2013</v>
      </c>
      <c r="D8046" s="560">
        <f t="shared" si="752"/>
        <v>12</v>
      </c>
      <c r="E8046" s="560">
        <f t="shared" si="753"/>
        <v>2</v>
      </c>
      <c r="F8046" s="560">
        <f t="shared" si="754"/>
        <v>5</v>
      </c>
      <c r="G8046" s="595">
        <f t="shared" si="755"/>
        <v>2</v>
      </c>
      <c r="H8046" s="590">
        <f>CHOOSE('Output Sheet'!$B$4,'8760 Data'!J8046,'8760 Data'!K8046,'8760 Data'!L8046,'8760 Data'!M8046,'8760 Data'!N8046,'8760 Data'!O8046,'8760 Data'!P8046,'8760 Data'!Q8046,'8760 Data'!R8046,'8760 Data'!S8046,'8760 Data'!T8046,'8760 Data'!U8046)</f>
        <v>0</v>
      </c>
      <c r="I8046" s="591" t="e">
        <f>H8046/'Output Sheet'!$B$8</f>
        <v>#DIV/0!</v>
      </c>
      <c r="J8046" s="596"/>
      <c r="K8046" s="560"/>
      <c r="L8046" s="560"/>
      <c r="M8046" s="560"/>
      <c r="N8046" s="560"/>
      <c r="O8046" s="560"/>
      <c r="P8046" s="560"/>
      <c r="Q8046" s="560"/>
      <c r="R8046" s="560"/>
      <c r="S8046" s="560"/>
      <c r="T8046" s="560"/>
      <c r="U8046" s="560"/>
    </row>
    <row r="8047" spans="1:21">
      <c r="A8047" s="593">
        <f t="shared" si="750"/>
        <v>41610</v>
      </c>
      <c r="B8047" s="594">
        <v>41610.250465509256</v>
      </c>
      <c r="C8047" s="560">
        <f t="shared" si="751"/>
        <v>2013</v>
      </c>
      <c r="D8047" s="560">
        <f t="shared" si="752"/>
        <v>12</v>
      </c>
      <c r="E8047" s="560">
        <f t="shared" si="753"/>
        <v>2</v>
      </c>
      <c r="F8047" s="560">
        <f t="shared" si="754"/>
        <v>6</v>
      </c>
      <c r="G8047" s="595">
        <f t="shared" si="755"/>
        <v>2</v>
      </c>
      <c r="H8047" s="590">
        <f>CHOOSE('Output Sheet'!$B$4,'8760 Data'!J8047,'8760 Data'!K8047,'8760 Data'!L8047,'8760 Data'!M8047,'8760 Data'!N8047,'8760 Data'!O8047,'8760 Data'!P8047,'8760 Data'!Q8047,'8760 Data'!R8047,'8760 Data'!S8047,'8760 Data'!T8047,'8760 Data'!U8047)</f>
        <v>0</v>
      </c>
      <c r="I8047" s="591" t="e">
        <f>H8047/'Output Sheet'!$B$8</f>
        <v>#DIV/0!</v>
      </c>
      <c r="J8047" s="596"/>
      <c r="K8047" s="560"/>
      <c r="L8047" s="560"/>
      <c r="M8047" s="560"/>
      <c r="N8047" s="560"/>
      <c r="O8047" s="560"/>
      <c r="P8047" s="560"/>
      <c r="Q8047" s="560"/>
      <c r="R8047" s="560"/>
      <c r="S8047" s="560"/>
      <c r="T8047" s="560"/>
      <c r="U8047" s="560"/>
    </row>
    <row r="8048" spans="1:21">
      <c r="A8048" s="593">
        <f t="shared" si="750"/>
        <v>41610</v>
      </c>
      <c r="B8048" s="594">
        <v>41610.292132233793</v>
      </c>
      <c r="C8048" s="560">
        <f t="shared" si="751"/>
        <v>2013</v>
      </c>
      <c r="D8048" s="560">
        <f t="shared" si="752"/>
        <v>12</v>
      </c>
      <c r="E8048" s="560">
        <f t="shared" si="753"/>
        <v>2</v>
      </c>
      <c r="F8048" s="560">
        <f t="shared" si="754"/>
        <v>7</v>
      </c>
      <c r="G8048" s="595">
        <f t="shared" si="755"/>
        <v>2</v>
      </c>
      <c r="H8048" s="590">
        <f>CHOOSE('Output Sheet'!$B$4,'8760 Data'!J8048,'8760 Data'!K8048,'8760 Data'!L8048,'8760 Data'!M8048,'8760 Data'!N8048,'8760 Data'!O8048,'8760 Data'!P8048,'8760 Data'!Q8048,'8760 Data'!R8048,'8760 Data'!S8048,'8760 Data'!T8048,'8760 Data'!U8048)</f>
        <v>0</v>
      </c>
      <c r="I8048" s="591" t="e">
        <f>H8048/'Output Sheet'!$B$8</f>
        <v>#DIV/0!</v>
      </c>
      <c r="J8048" s="596"/>
      <c r="K8048" s="560"/>
      <c r="L8048" s="560"/>
      <c r="M8048" s="560"/>
      <c r="N8048" s="560"/>
      <c r="O8048" s="560"/>
      <c r="P8048" s="560"/>
      <c r="Q8048" s="560"/>
      <c r="R8048" s="560"/>
      <c r="S8048" s="560"/>
      <c r="T8048" s="560"/>
      <c r="U8048" s="560"/>
    </row>
    <row r="8049" spans="1:21">
      <c r="A8049" s="593">
        <f t="shared" si="750"/>
        <v>41610</v>
      </c>
      <c r="B8049" s="594">
        <v>41610.333798958331</v>
      </c>
      <c r="C8049" s="560">
        <f t="shared" si="751"/>
        <v>2013</v>
      </c>
      <c r="D8049" s="560">
        <f t="shared" si="752"/>
        <v>12</v>
      </c>
      <c r="E8049" s="560">
        <f t="shared" si="753"/>
        <v>2</v>
      </c>
      <c r="F8049" s="560">
        <f t="shared" si="754"/>
        <v>8</v>
      </c>
      <c r="G8049" s="595">
        <f t="shared" si="755"/>
        <v>2</v>
      </c>
      <c r="H8049" s="590">
        <f>CHOOSE('Output Sheet'!$B$4,'8760 Data'!J8049,'8760 Data'!K8049,'8760 Data'!L8049,'8760 Data'!M8049,'8760 Data'!N8049,'8760 Data'!O8049,'8760 Data'!P8049,'8760 Data'!Q8049,'8760 Data'!R8049,'8760 Data'!S8049,'8760 Data'!T8049,'8760 Data'!U8049)</f>
        <v>0</v>
      </c>
      <c r="I8049" s="591" t="e">
        <f>H8049/'Output Sheet'!$B$8</f>
        <v>#DIV/0!</v>
      </c>
      <c r="J8049" s="596"/>
      <c r="K8049" s="560"/>
      <c r="L8049" s="560"/>
      <c r="M8049" s="560"/>
      <c r="N8049" s="560"/>
      <c r="O8049" s="560"/>
      <c r="P8049" s="560"/>
      <c r="Q8049" s="560"/>
      <c r="R8049" s="560"/>
      <c r="S8049" s="560"/>
      <c r="T8049" s="560"/>
      <c r="U8049" s="560"/>
    </row>
    <row r="8050" spans="1:21">
      <c r="A8050" s="593">
        <f t="shared" si="750"/>
        <v>41610</v>
      </c>
      <c r="B8050" s="594">
        <v>41610.375465682868</v>
      </c>
      <c r="C8050" s="560">
        <f t="shared" si="751"/>
        <v>2013</v>
      </c>
      <c r="D8050" s="560">
        <f t="shared" si="752"/>
        <v>12</v>
      </c>
      <c r="E8050" s="560">
        <f t="shared" si="753"/>
        <v>2</v>
      </c>
      <c r="F8050" s="560">
        <f t="shared" si="754"/>
        <v>9</v>
      </c>
      <c r="G8050" s="595">
        <f t="shared" si="755"/>
        <v>2</v>
      </c>
      <c r="H8050" s="590">
        <f>CHOOSE('Output Sheet'!$B$4,'8760 Data'!J8050,'8760 Data'!K8050,'8760 Data'!L8050,'8760 Data'!M8050,'8760 Data'!N8050,'8760 Data'!O8050,'8760 Data'!P8050,'8760 Data'!Q8050,'8760 Data'!R8050,'8760 Data'!S8050,'8760 Data'!T8050,'8760 Data'!U8050)</f>
        <v>0</v>
      </c>
      <c r="I8050" s="591" t="e">
        <f>H8050/'Output Sheet'!$B$8</f>
        <v>#DIV/0!</v>
      </c>
      <c r="J8050" s="596"/>
      <c r="K8050" s="560"/>
      <c r="L8050" s="560"/>
      <c r="M8050" s="560"/>
      <c r="N8050" s="560"/>
      <c r="O8050" s="560"/>
      <c r="P8050" s="560"/>
      <c r="Q8050" s="560"/>
      <c r="R8050" s="560"/>
      <c r="S8050" s="560"/>
      <c r="T8050" s="560"/>
      <c r="U8050" s="560"/>
    </row>
    <row r="8051" spans="1:21">
      <c r="A8051" s="593">
        <f t="shared" si="750"/>
        <v>41610</v>
      </c>
      <c r="B8051" s="594">
        <v>41610.417132407405</v>
      </c>
      <c r="C8051" s="560">
        <f t="shared" si="751"/>
        <v>2013</v>
      </c>
      <c r="D8051" s="560">
        <f t="shared" si="752"/>
        <v>12</v>
      </c>
      <c r="E8051" s="560">
        <f t="shared" si="753"/>
        <v>2</v>
      </c>
      <c r="F8051" s="560">
        <f t="shared" si="754"/>
        <v>10</v>
      </c>
      <c r="G8051" s="595">
        <f t="shared" si="755"/>
        <v>2</v>
      </c>
      <c r="H8051" s="590">
        <f>CHOOSE('Output Sheet'!$B$4,'8760 Data'!J8051,'8760 Data'!K8051,'8760 Data'!L8051,'8760 Data'!M8051,'8760 Data'!N8051,'8760 Data'!O8051,'8760 Data'!P8051,'8760 Data'!Q8051,'8760 Data'!R8051,'8760 Data'!S8051,'8760 Data'!T8051,'8760 Data'!U8051)</f>
        <v>0</v>
      </c>
      <c r="I8051" s="591" t="e">
        <f>H8051/'Output Sheet'!$B$8</f>
        <v>#DIV/0!</v>
      </c>
      <c r="J8051" s="596"/>
      <c r="K8051" s="560"/>
      <c r="L8051" s="560"/>
      <c r="M8051" s="560"/>
      <c r="N8051" s="560"/>
      <c r="O8051" s="560"/>
      <c r="P8051" s="560"/>
      <c r="Q8051" s="560"/>
      <c r="R8051" s="560"/>
      <c r="S8051" s="560"/>
      <c r="T8051" s="560"/>
      <c r="U8051" s="560"/>
    </row>
    <row r="8052" spans="1:21">
      <c r="A8052" s="593">
        <f t="shared" si="750"/>
        <v>41610</v>
      </c>
      <c r="B8052" s="594">
        <v>41610.458799131942</v>
      </c>
      <c r="C8052" s="560">
        <f t="shared" si="751"/>
        <v>2013</v>
      </c>
      <c r="D8052" s="560">
        <f t="shared" si="752"/>
        <v>12</v>
      </c>
      <c r="E8052" s="560">
        <f t="shared" si="753"/>
        <v>2</v>
      </c>
      <c r="F8052" s="560">
        <f t="shared" si="754"/>
        <v>11</v>
      </c>
      <c r="G8052" s="595">
        <f t="shared" si="755"/>
        <v>2</v>
      </c>
      <c r="H8052" s="590">
        <f>CHOOSE('Output Sheet'!$B$4,'8760 Data'!J8052,'8760 Data'!K8052,'8760 Data'!L8052,'8760 Data'!M8052,'8760 Data'!N8052,'8760 Data'!O8052,'8760 Data'!P8052,'8760 Data'!Q8052,'8760 Data'!R8052,'8760 Data'!S8052,'8760 Data'!T8052,'8760 Data'!U8052)</f>
        <v>0</v>
      </c>
      <c r="I8052" s="591" t="e">
        <f>H8052/'Output Sheet'!$B$8</f>
        <v>#DIV/0!</v>
      </c>
      <c r="J8052" s="596"/>
      <c r="K8052" s="560"/>
      <c r="L8052" s="560"/>
      <c r="M8052" s="560"/>
      <c r="N8052" s="560"/>
      <c r="O8052" s="560"/>
      <c r="P8052" s="560"/>
      <c r="Q8052" s="560"/>
      <c r="R8052" s="560"/>
      <c r="S8052" s="560"/>
      <c r="T8052" s="560"/>
      <c r="U8052" s="560"/>
    </row>
    <row r="8053" spans="1:21">
      <c r="A8053" s="593">
        <f t="shared" si="750"/>
        <v>41610</v>
      </c>
      <c r="B8053" s="594">
        <v>41610.500465856479</v>
      </c>
      <c r="C8053" s="560">
        <f t="shared" si="751"/>
        <v>2013</v>
      </c>
      <c r="D8053" s="560">
        <f t="shared" si="752"/>
        <v>12</v>
      </c>
      <c r="E8053" s="560">
        <f t="shared" si="753"/>
        <v>2</v>
      </c>
      <c r="F8053" s="560">
        <f t="shared" si="754"/>
        <v>12</v>
      </c>
      <c r="G8053" s="595">
        <f t="shared" si="755"/>
        <v>2</v>
      </c>
      <c r="H8053" s="590">
        <f>CHOOSE('Output Sheet'!$B$4,'8760 Data'!J8053,'8760 Data'!K8053,'8760 Data'!L8053,'8760 Data'!M8053,'8760 Data'!N8053,'8760 Data'!O8053,'8760 Data'!P8053,'8760 Data'!Q8053,'8760 Data'!R8053,'8760 Data'!S8053,'8760 Data'!T8053,'8760 Data'!U8053)</f>
        <v>0</v>
      </c>
      <c r="I8053" s="591" t="e">
        <f>H8053/'Output Sheet'!$B$8</f>
        <v>#DIV/0!</v>
      </c>
      <c r="J8053" s="596"/>
      <c r="K8053" s="560"/>
      <c r="L8053" s="560"/>
      <c r="M8053" s="560"/>
      <c r="N8053" s="560"/>
      <c r="O8053" s="560"/>
      <c r="P8053" s="560"/>
      <c r="Q8053" s="560"/>
      <c r="R8053" s="560"/>
      <c r="S8053" s="560"/>
      <c r="T8053" s="560"/>
      <c r="U8053" s="560"/>
    </row>
    <row r="8054" spans="1:21">
      <c r="A8054" s="593">
        <f t="shared" si="750"/>
        <v>41610</v>
      </c>
      <c r="B8054" s="594">
        <v>41610.542132581017</v>
      </c>
      <c r="C8054" s="560">
        <f t="shared" si="751"/>
        <v>2013</v>
      </c>
      <c r="D8054" s="560">
        <f t="shared" si="752"/>
        <v>12</v>
      </c>
      <c r="E8054" s="560">
        <f t="shared" si="753"/>
        <v>2</v>
      </c>
      <c r="F8054" s="560">
        <f t="shared" si="754"/>
        <v>13</v>
      </c>
      <c r="G8054" s="595">
        <f t="shared" si="755"/>
        <v>2</v>
      </c>
      <c r="H8054" s="590">
        <f>CHOOSE('Output Sheet'!$B$4,'8760 Data'!J8054,'8760 Data'!K8054,'8760 Data'!L8054,'8760 Data'!M8054,'8760 Data'!N8054,'8760 Data'!O8054,'8760 Data'!P8054,'8760 Data'!Q8054,'8760 Data'!R8054,'8760 Data'!S8054,'8760 Data'!T8054,'8760 Data'!U8054)</f>
        <v>0</v>
      </c>
      <c r="I8054" s="591" t="e">
        <f>H8054/'Output Sheet'!$B$8</f>
        <v>#DIV/0!</v>
      </c>
      <c r="J8054" s="596"/>
      <c r="K8054" s="560"/>
      <c r="L8054" s="560"/>
      <c r="M8054" s="560"/>
      <c r="N8054" s="560"/>
      <c r="O8054" s="560"/>
      <c r="P8054" s="560"/>
      <c r="Q8054" s="560"/>
      <c r="R8054" s="560"/>
      <c r="S8054" s="560"/>
      <c r="T8054" s="560"/>
      <c r="U8054" s="560"/>
    </row>
    <row r="8055" spans="1:21">
      <c r="A8055" s="593">
        <f t="shared" si="750"/>
        <v>41610</v>
      </c>
      <c r="B8055" s="594">
        <v>41610.583799305554</v>
      </c>
      <c r="C8055" s="560">
        <f t="shared" si="751"/>
        <v>2013</v>
      </c>
      <c r="D8055" s="560">
        <f t="shared" si="752"/>
        <v>12</v>
      </c>
      <c r="E8055" s="560">
        <f t="shared" si="753"/>
        <v>2</v>
      </c>
      <c r="F8055" s="560">
        <f t="shared" si="754"/>
        <v>14</v>
      </c>
      <c r="G8055" s="595">
        <f t="shared" si="755"/>
        <v>2</v>
      </c>
      <c r="H8055" s="590">
        <f>CHOOSE('Output Sheet'!$B$4,'8760 Data'!J8055,'8760 Data'!K8055,'8760 Data'!L8055,'8760 Data'!M8055,'8760 Data'!N8055,'8760 Data'!O8055,'8760 Data'!P8055,'8760 Data'!Q8055,'8760 Data'!R8055,'8760 Data'!S8055,'8760 Data'!T8055,'8760 Data'!U8055)</f>
        <v>0</v>
      </c>
      <c r="I8055" s="591" t="e">
        <f>H8055/'Output Sheet'!$B$8</f>
        <v>#DIV/0!</v>
      </c>
      <c r="J8055" s="596"/>
      <c r="K8055" s="560"/>
      <c r="L8055" s="560"/>
      <c r="M8055" s="560"/>
      <c r="N8055" s="560"/>
      <c r="O8055" s="560"/>
      <c r="P8055" s="560"/>
      <c r="Q8055" s="560"/>
      <c r="R8055" s="560"/>
      <c r="S8055" s="560"/>
      <c r="T8055" s="560"/>
      <c r="U8055" s="560"/>
    </row>
    <row r="8056" spans="1:21">
      <c r="A8056" s="593">
        <f t="shared" si="750"/>
        <v>41610</v>
      </c>
      <c r="B8056" s="594">
        <v>41610.625466030091</v>
      </c>
      <c r="C8056" s="560">
        <f t="shared" si="751"/>
        <v>2013</v>
      </c>
      <c r="D8056" s="560">
        <f t="shared" si="752"/>
        <v>12</v>
      </c>
      <c r="E8056" s="560">
        <f t="shared" si="753"/>
        <v>2</v>
      </c>
      <c r="F8056" s="560">
        <f t="shared" si="754"/>
        <v>15</v>
      </c>
      <c r="G8056" s="595">
        <f t="shared" si="755"/>
        <v>2</v>
      </c>
      <c r="H8056" s="590">
        <f>CHOOSE('Output Sheet'!$B$4,'8760 Data'!J8056,'8760 Data'!K8056,'8760 Data'!L8056,'8760 Data'!M8056,'8760 Data'!N8056,'8760 Data'!O8056,'8760 Data'!P8056,'8760 Data'!Q8056,'8760 Data'!R8056,'8760 Data'!S8056,'8760 Data'!T8056,'8760 Data'!U8056)</f>
        <v>0</v>
      </c>
      <c r="I8056" s="591" t="e">
        <f>H8056/'Output Sheet'!$B$8</f>
        <v>#DIV/0!</v>
      </c>
      <c r="J8056" s="596"/>
      <c r="K8056" s="560"/>
      <c r="L8056" s="560"/>
      <c r="M8056" s="560"/>
      <c r="N8056" s="560"/>
      <c r="O8056" s="560"/>
      <c r="P8056" s="560"/>
      <c r="Q8056" s="560"/>
      <c r="R8056" s="560"/>
      <c r="S8056" s="560"/>
      <c r="T8056" s="560"/>
      <c r="U8056" s="560"/>
    </row>
    <row r="8057" spans="1:21">
      <c r="A8057" s="593">
        <f t="shared" si="750"/>
        <v>41610</v>
      </c>
      <c r="B8057" s="594">
        <v>41610.667132754628</v>
      </c>
      <c r="C8057" s="560">
        <f t="shared" si="751"/>
        <v>2013</v>
      </c>
      <c r="D8057" s="560">
        <f t="shared" si="752"/>
        <v>12</v>
      </c>
      <c r="E8057" s="560">
        <f t="shared" si="753"/>
        <v>2</v>
      </c>
      <c r="F8057" s="560">
        <f t="shared" si="754"/>
        <v>16</v>
      </c>
      <c r="G8057" s="595">
        <f t="shared" si="755"/>
        <v>2</v>
      </c>
      <c r="H8057" s="590">
        <f>CHOOSE('Output Sheet'!$B$4,'8760 Data'!J8057,'8760 Data'!K8057,'8760 Data'!L8057,'8760 Data'!M8057,'8760 Data'!N8057,'8760 Data'!O8057,'8760 Data'!P8057,'8760 Data'!Q8057,'8760 Data'!R8057,'8760 Data'!S8057,'8760 Data'!T8057,'8760 Data'!U8057)</f>
        <v>0</v>
      </c>
      <c r="I8057" s="591" t="e">
        <f>H8057/'Output Sheet'!$B$8</f>
        <v>#DIV/0!</v>
      </c>
      <c r="J8057" s="596"/>
      <c r="K8057" s="560"/>
      <c r="L8057" s="560"/>
      <c r="M8057" s="560"/>
      <c r="N8057" s="560"/>
      <c r="O8057" s="560"/>
      <c r="P8057" s="560"/>
      <c r="Q8057" s="560"/>
      <c r="R8057" s="560"/>
      <c r="S8057" s="560"/>
      <c r="T8057" s="560"/>
      <c r="U8057" s="560"/>
    </row>
    <row r="8058" spans="1:21">
      <c r="A8058" s="593">
        <f t="shared" si="750"/>
        <v>41610</v>
      </c>
      <c r="B8058" s="594">
        <v>41610.708799479165</v>
      </c>
      <c r="C8058" s="560">
        <f t="shared" si="751"/>
        <v>2013</v>
      </c>
      <c r="D8058" s="560">
        <f t="shared" si="752"/>
        <v>12</v>
      </c>
      <c r="E8058" s="560">
        <f t="shared" si="753"/>
        <v>2</v>
      </c>
      <c r="F8058" s="560">
        <f t="shared" si="754"/>
        <v>17</v>
      </c>
      <c r="G8058" s="595">
        <f t="shared" si="755"/>
        <v>2</v>
      </c>
      <c r="H8058" s="590">
        <f>CHOOSE('Output Sheet'!$B$4,'8760 Data'!J8058,'8760 Data'!K8058,'8760 Data'!L8058,'8760 Data'!M8058,'8760 Data'!N8058,'8760 Data'!O8058,'8760 Data'!P8058,'8760 Data'!Q8058,'8760 Data'!R8058,'8760 Data'!S8058,'8760 Data'!T8058,'8760 Data'!U8058)</f>
        <v>0</v>
      </c>
      <c r="I8058" s="591" t="e">
        <f>H8058/'Output Sheet'!$B$8</f>
        <v>#DIV/0!</v>
      </c>
      <c r="J8058" s="596"/>
      <c r="K8058" s="560"/>
      <c r="L8058" s="560"/>
      <c r="M8058" s="560"/>
      <c r="N8058" s="560"/>
      <c r="O8058" s="560"/>
      <c r="P8058" s="560"/>
      <c r="Q8058" s="560"/>
      <c r="R8058" s="560"/>
      <c r="S8058" s="560"/>
      <c r="T8058" s="560"/>
      <c r="U8058" s="560"/>
    </row>
    <row r="8059" spans="1:21">
      <c r="A8059" s="593">
        <f t="shared" si="750"/>
        <v>41610</v>
      </c>
      <c r="B8059" s="594">
        <v>41610.750466203703</v>
      </c>
      <c r="C8059" s="560">
        <f t="shared" si="751"/>
        <v>2013</v>
      </c>
      <c r="D8059" s="560">
        <f t="shared" si="752"/>
        <v>12</v>
      </c>
      <c r="E8059" s="560">
        <f t="shared" si="753"/>
        <v>2</v>
      </c>
      <c r="F8059" s="560">
        <f t="shared" si="754"/>
        <v>18</v>
      </c>
      <c r="G8059" s="595">
        <f t="shared" si="755"/>
        <v>2</v>
      </c>
      <c r="H8059" s="590">
        <f>CHOOSE('Output Sheet'!$B$4,'8760 Data'!J8059,'8760 Data'!K8059,'8760 Data'!L8059,'8760 Data'!M8059,'8760 Data'!N8059,'8760 Data'!O8059,'8760 Data'!P8059,'8760 Data'!Q8059,'8760 Data'!R8059,'8760 Data'!S8059,'8760 Data'!T8059,'8760 Data'!U8059)</f>
        <v>0</v>
      </c>
      <c r="I8059" s="591" t="e">
        <f>H8059/'Output Sheet'!$B$8</f>
        <v>#DIV/0!</v>
      </c>
      <c r="J8059" s="596"/>
      <c r="K8059" s="560"/>
      <c r="L8059" s="560"/>
      <c r="M8059" s="560"/>
      <c r="N8059" s="560"/>
      <c r="O8059" s="560"/>
      <c r="P8059" s="560"/>
      <c r="Q8059" s="560"/>
      <c r="R8059" s="560"/>
      <c r="S8059" s="560"/>
      <c r="T8059" s="560"/>
      <c r="U8059" s="560"/>
    </row>
    <row r="8060" spans="1:21">
      <c r="A8060" s="593">
        <f t="shared" si="750"/>
        <v>41610</v>
      </c>
      <c r="B8060" s="594">
        <v>41610.79213292824</v>
      </c>
      <c r="C8060" s="560">
        <f t="shared" si="751"/>
        <v>2013</v>
      </c>
      <c r="D8060" s="560">
        <f t="shared" si="752"/>
        <v>12</v>
      </c>
      <c r="E8060" s="560">
        <f t="shared" si="753"/>
        <v>2</v>
      </c>
      <c r="F8060" s="560">
        <f t="shared" si="754"/>
        <v>19</v>
      </c>
      <c r="G8060" s="595">
        <f t="shared" si="755"/>
        <v>2</v>
      </c>
      <c r="H8060" s="590">
        <f>CHOOSE('Output Sheet'!$B$4,'8760 Data'!J8060,'8760 Data'!K8060,'8760 Data'!L8060,'8760 Data'!M8060,'8760 Data'!N8060,'8760 Data'!O8060,'8760 Data'!P8060,'8760 Data'!Q8060,'8760 Data'!R8060,'8760 Data'!S8060,'8760 Data'!T8060,'8760 Data'!U8060)</f>
        <v>0</v>
      </c>
      <c r="I8060" s="591" t="e">
        <f>H8060/'Output Sheet'!$B$8</f>
        <v>#DIV/0!</v>
      </c>
      <c r="J8060" s="596"/>
      <c r="K8060" s="560"/>
      <c r="L8060" s="560"/>
      <c r="M8060" s="560"/>
      <c r="N8060" s="560"/>
      <c r="O8060" s="560"/>
      <c r="P8060" s="560"/>
      <c r="Q8060" s="560"/>
      <c r="R8060" s="560"/>
      <c r="S8060" s="560"/>
      <c r="T8060" s="560"/>
      <c r="U8060" s="560"/>
    </row>
    <row r="8061" spans="1:21">
      <c r="A8061" s="593">
        <f t="shared" si="750"/>
        <v>41610</v>
      </c>
      <c r="B8061" s="594">
        <v>41610.833799652777</v>
      </c>
      <c r="C8061" s="560">
        <f t="shared" si="751"/>
        <v>2013</v>
      </c>
      <c r="D8061" s="560">
        <f t="shared" si="752"/>
        <v>12</v>
      </c>
      <c r="E8061" s="560">
        <f t="shared" si="753"/>
        <v>2</v>
      </c>
      <c r="F8061" s="560">
        <f t="shared" si="754"/>
        <v>20</v>
      </c>
      <c r="G8061" s="595">
        <f t="shared" si="755"/>
        <v>2</v>
      </c>
      <c r="H8061" s="590">
        <f>CHOOSE('Output Sheet'!$B$4,'8760 Data'!J8061,'8760 Data'!K8061,'8760 Data'!L8061,'8760 Data'!M8061,'8760 Data'!N8061,'8760 Data'!O8061,'8760 Data'!P8061,'8760 Data'!Q8061,'8760 Data'!R8061,'8760 Data'!S8061,'8760 Data'!T8061,'8760 Data'!U8061)</f>
        <v>0</v>
      </c>
      <c r="I8061" s="591" t="e">
        <f>H8061/'Output Sheet'!$B$8</f>
        <v>#DIV/0!</v>
      </c>
      <c r="J8061" s="596"/>
      <c r="K8061" s="560"/>
      <c r="L8061" s="560"/>
      <c r="M8061" s="560"/>
      <c r="N8061" s="560"/>
      <c r="O8061" s="560"/>
      <c r="P8061" s="560"/>
      <c r="Q8061" s="560"/>
      <c r="R8061" s="560"/>
      <c r="S8061" s="560"/>
      <c r="T8061" s="560"/>
      <c r="U8061" s="560"/>
    </row>
    <row r="8062" spans="1:21">
      <c r="A8062" s="593">
        <f t="shared" si="750"/>
        <v>41610</v>
      </c>
      <c r="B8062" s="594">
        <v>41610.875466377314</v>
      </c>
      <c r="C8062" s="560">
        <f t="shared" si="751"/>
        <v>2013</v>
      </c>
      <c r="D8062" s="560">
        <f t="shared" si="752"/>
        <v>12</v>
      </c>
      <c r="E8062" s="560">
        <f t="shared" si="753"/>
        <v>2</v>
      </c>
      <c r="F8062" s="560">
        <f t="shared" si="754"/>
        <v>21</v>
      </c>
      <c r="G8062" s="595">
        <f t="shared" si="755"/>
        <v>2</v>
      </c>
      <c r="H8062" s="590">
        <f>CHOOSE('Output Sheet'!$B$4,'8760 Data'!J8062,'8760 Data'!K8062,'8760 Data'!L8062,'8760 Data'!M8062,'8760 Data'!N8062,'8760 Data'!O8062,'8760 Data'!P8062,'8760 Data'!Q8062,'8760 Data'!R8062,'8760 Data'!S8062,'8760 Data'!T8062,'8760 Data'!U8062)</f>
        <v>0</v>
      </c>
      <c r="I8062" s="591" t="e">
        <f>H8062/'Output Sheet'!$B$8</f>
        <v>#DIV/0!</v>
      </c>
      <c r="J8062" s="596"/>
      <c r="K8062" s="560"/>
      <c r="L8062" s="560"/>
      <c r="M8062" s="560"/>
      <c r="N8062" s="560"/>
      <c r="O8062" s="560"/>
      <c r="P8062" s="560"/>
      <c r="Q8062" s="560"/>
      <c r="R8062" s="560"/>
      <c r="S8062" s="560"/>
      <c r="T8062" s="560"/>
      <c r="U8062" s="560"/>
    </row>
    <row r="8063" spans="1:21">
      <c r="A8063" s="593">
        <f t="shared" si="750"/>
        <v>41610</v>
      </c>
      <c r="B8063" s="594">
        <v>41610.917133101852</v>
      </c>
      <c r="C8063" s="560">
        <f t="shared" si="751"/>
        <v>2013</v>
      </c>
      <c r="D8063" s="560">
        <f t="shared" si="752"/>
        <v>12</v>
      </c>
      <c r="E8063" s="560">
        <f t="shared" si="753"/>
        <v>2</v>
      </c>
      <c r="F8063" s="560">
        <f t="shared" si="754"/>
        <v>22</v>
      </c>
      <c r="G8063" s="595">
        <f t="shared" si="755"/>
        <v>2</v>
      </c>
      <c r="H8063" s="590">
        <f>CHOOSE('Output Sheet'!$B$4,'8760 Data'!J8063,'8760 Data'!K8063,'8760 Data'!L8063,'8760 Data'!M8063,'8760 Data'!N8063,'8760 Data'!O8063,'8760 Data'!P8063,'8760 Data'!Q8063,'8760 Data'!R8063,'8760 Data'!S8063,'8760 Data'!T8063,'8760 Data'!U8063)</f>
        <v>0</v>
      </c>
      <c r="I8063" s="591" t="e">
        <f>H8063/'Output Sheet'!$B$8</f>
        <v>#DIV/0!</v>
      </c>
      <c r="J8063" s="596"/>
      <c r="K8063" s="560"/>
      <c r="L8063" s="560"/>
      <c r="M8063" s="560"/>
      <c r="N8063" s="560"/>
      <c r="O8063" s="560"/>
      <c r="P8063" s="560"/>
      <c r="Q8063" s="560"/>
      <c r="R8063" s="560"/>
      <c r="S8063" s="560"/>
      <c r="T8063" s="560"/>
      <c r="U8063" s="560"/>
    </row>
    <row r="8064" spans="1:21">
      <c r="A8064" s="593">
        <f t="shared" si="750"/>
        <v>41610</v>
      </c>
      <c r="B8064" s="594">
        <v>41610.958799826389</v>
      </c>
      <c r="C8064" s="560">
        <f t="shared" si="751"/>
        <v>2013</v>
      </c>
      <c r="D8064" s="560">
        <f t="shared" si="752"/>
        <v>12</v>
      </c>
      <c r="E8064" s="560">
        <f t="shared" si="753"/>
        <v>2</v>
      </c>
      <c r="F8064" s="560">
        <f t="shared" si="754"/>
        <v>23</v>
      </c>
      <c r="G8064" s="595">
        <f t="shared" si="755"/>
        <v>2</v>
      </c>
      <c r="H8064" s="590">
        <f>CHOOSE('Output Sheet'!$B$4,'8760 Data'!J8064,'8760 Data'!K8064,'8760 Data'!L8064,'8760 Data'!M8064,'8760 Data'!N8064,'8760 Data'!O8064,'8760 Data'!P8064,'8760 Data'!Q8064,'8760 Data'!R8064,'8760 Data'!S8064,'8760 Data'!T8064,'8760 Data'!U8064)</f>
        <v>0</v>
      </c>
      <c r="I8064" s="591" t="e">
        <f>H8064/'Output Sheet'!$B$8</f>
        <v>#DIV/0!</v>
      </c>
      <c r="J8064" s="596"/>
      <c r="K8064" s="560"/>
      <c r="L8064" s="560"/>
      <c r="M8064" s="560"/>
      <c r="N8064" s="560"/>
      <c r="O8064" s="560"/>
      <c r="P8064" s="560"/>
      <c r="Q8064" s="560"/>
      <c r="R8064" s="560"/>
      <c r="S8064" s="560"/>
      <c r="T8064" s="560"/>
      <c r="U8064" s="560"/>
    </row>
    <row r="8065" spans="1:21">
      <c r="A8065" s="593">
        <f t="shared" si="750"/>
        <v>41611</v>
      </c>
      <c r="B8065" s="594">
        <v>41611.000466550926</v>
      </c>
      <c r="C8065" s="560">
        <f t="shared" si="751"/>
        <v>2013</v>
      </c>
      <c r="D8065" s="560">
        <f t="shared" si="752"/>
        <v>12</v>
      </c>
      <c r="E8065" s="560">
        <f t="shared" si="753"/>
        <v>3</v>
      </c>
      <c r="F8065" s="560">
        <f t="shared" si="754"/>
        <v>24</v>
      </c>
      <c r="G8065" s="595">
        <f t="shared" si="755"/>
        <v>3</v>
      </c>
      <c r="H8065" s="590">
        <f>CHOOSE('Output Sheet'!$B$4,'8760 Data'!J8065,'8760 Data'!K8065,'8760 Data'!L8065,'8760 Data'!M8065,'8760 Data'!N8065,'8760 Data'!O8065,'8760 Data'!P8065,'8760 Data'!Q8065,'8760 Data'!R8065,'8760 Data'!S8065,'8760 Data'!T8065,'8760 Data'!U8065)</f>
        <v>0</v>
      </c>
      <c r="I8065" s="591" t="e">
        <f>H8065/'Output Sheet'!$B$8</f>
        <v>#DIV/0!</v>
      </c>
      <c r="J8065" s="596"/>
      <c r="K8065" s="560"/>
      <c r="L8065" s="560"/>
      <c r="M8065" s="560"/>
      <c r="N8065" s="560"/>
      <c r="O8065" s="560"/>
      <c r="P8065" s="560"/>
      <c r="Q8065" s="560"/>
      <c r="R8065" s="560"/>
      <c r="S8065" s="560"/>
      <c r="T8065" s="560"/>
      <c r="U8065" s="560"/>
    </row>
    <row r="8066" spans="1:21">
      <c r="A8066" s="593">
        <f t="shared" si="750"/>
        <v>41611</v>
      </c>
      <c r="B8066" s="594">
        <v>41611.042133275463</v>
      </c>
      <c r="C8066" s="560">
        <f t="shared" si="751"/>
        <v>2013</v>
      </c>
      <c r="D8066" s="560">
        <f t="shared" si="752"/>
        <v>12</v>
      </c>
      <c r="E8066" s="560">
        <f t="shared" si="753"/>
        <v>3</v>
      </c>
      <c r="F8066" s="560">
        <f t="shared" si="754"/>
        <v>1</v>
      </c>
      <c r="G8066" s="595">
        <f t="shared" si="755"/>
        <v>3</v>
      </c>
      <c r="H8066" s="590">
        <f>CHOOSE('Output Sheet'!$B$4,'8760 Data'!J8066,'8760 Data'!K8066,'8760 Data'!L8066,'8760 Data'!M8066,'8760 Data'!N8066,'8760 Data'!O8066,'8760 Data'!P8066,'8760 Data'!Q8066,'8760 Data'!R8066,'8760 Data'!S8066,'8760 Data'!T8066,'8760 Data'!U8066)</f>
        <v>0</v>
      </c>
      <c r="I8066" s="591" t="e">
        <f>H8066/'Output Sheet'!$B$8</f>
        <v>#DIV/0!</v>
      </c>
      <c r="J8066" s="596"/>
      <c r="K8066" s="560"/>
      <c r="L8066" s="560"/>
      <c r="M8066" s="560"/>
      <c r="N8066" s="560"/>
      <c r="O8066" s="560"/>
      <c r="P8066" s="560"/>
      <c r="Q8066" s="560"/>
      <c r="R8066" s="560"/>
      <c r="S8066" s="560"/>
      <c r="T8066" s="560"/>
      <c r="U8066" s="560"/>
    </row>
    <row r="8067" spans="1:21">
      <c r="A8067" s="593">
        <f t="shared" ref="A8067:A8130" si="756">DATE(C8067,D8067,E8067)</f>
        <v>41611</v>
      </c>
      <c r="B8067" s="594">
        <v>41611.0838</v>
      </c>
      <c r="C8067" s="560">
        <f t="shared" ref="C8067:C8130" si="757">YEAR(B8067)</f>
        <v>2013</v>
      </c>
      <c r="D8067" s="560">
        <f t="shared" ref="D8067:D8130" si="758">MONTH(B8067)</f>
        <v>12</v>
      </c>
      <c r="E8067" s="560">
        <f t="shared" ref="E8067:E8130" si="759">DAY(B8067)</f>
        <v>3</v>
      </c>
      <c r="F8067" s="560">
        <f t="shared" ref="F8067:F8130" si="760">IF(HOUR(B8067)&lt;&gt;0,HOUR(B8067),24)</f>
        <v>2</v>
      </c>
      <c r="G8067" s="595">
        <f t="shared" ref="G8067:G8130" si="761">WEEKDAY(B8067,1)</f>
        <v>3</v>
      </c>
      <c r="H8067" s="590">
        <f>CHOOSE('Output Sheet'!$B$4,'8760 Data'!J8067,'8760 Data'!K8067,'8760 Data'!L8067,'8760 Data'!M8067,'8760 Data'!N8067,'8760 Data'!O8067,'8760 Data'!P8067,'8760 Data'!Q8067,'8760 Data'!R8067,'8760 Data'!S8067,'8760 Data'!T8067,'8760 Data'!U8067)</f>
        <v>0</v>
      </c>
      <c r="I8067" s="591" t="e">
        <f>H8067/'Output Sheet'!$B$8</f>
        <v>#DIV/0!</v>
      </c>
      <c r="J8067" s="596"/>
      <c r="K8067" s="560"/>
      <c r="L8067" s="560"/>
      <c r="M8067" s="560"/>
      <c r="N8067" s="560"/>
      <c r="O8067" s="560"/>
      <c r="P8067" s="560"/>
      <c r="Q8067" s="560"/>
      <c r="R8067" s="560"/>
      <c r="S8067" s="560"/>
      <c r="T8067" s="560"/>
      <c r="U8067" s="560"/>
    </row>
    <row r="8068" spans="1:21">
      <c r="A8068" s="593">
        <f t="shared" si="756"/>
        <v>41611</v>
      </c>
      <c r="B8068" s="594">
        <v>41611.125466724538</v>
      </c>
      <c r="C8068" s="560">
        <f t="shared" si="757"/>
        <v>2013</v>
      </c>
      <c r="D8068" s="560">
        <f t="shared" si="758"/>
        <v>12</v>
      </c>
      <c r="E8068" s="560">
        <f t="shared" si="759"/>
        <v>3</v>
      </c>
      <c r="F8068" s="560">
        <f t="shared" si="760"/>
        <v>3</v>
      </c>
      <c r="G8068" s="595">
        <f t="shared" si="761"/>
        <v>3</v>
      </c>
      <c r="H8068" s="590">
        <f>CHOOSE('Output Sheet'!$B$4,'8760 Data'!J8068,'8760 Data'!K8068,'8760 Data'!L8068,'8760 Data'!M8068,'8760 Data'!N8068,'8760 Data'!O8068,'8760 Data'!P8068,'8760 Data'!Q8068,'8760 Data'!R8068,'8760 Data'!S8068,'8760 Data'!T8068,'8760 Data'!U8068)</f>
        <v>0</v>
      </c>
      <c r="I8068" s="591" t="e">
        <f>H8068/'Output Sheet'!$B$8</f>
        <v>#DIV/0!</v>
      </c>
      <c r="J8068" s="596"/>
      <c r="K8068" s="560"/>
      <c r="L8068" s="560"/>
      <c r="M8068" s="560"/>
      <c r="N8068" s="560"/>
      <c r="O8068" s="560"/>
      <c r="P8068" s="560"/>
      <c r="Q8068" s="560"/>
      <c r="R8068" s="560"/>
      <c r="S8068" s="560"/>
      <c r="T8068" s="560"/>
      <c r="U8068" s="560"/>
    </row>
    <row r="8069" spans="1:21">
      <c r="A8069" s="593">
        <f t="shared" si="756"/>
        <v>41611</v>
      </c>
      <c r="B8069" s="594">
        <v>41611.167133449075</v>
      </c>
      <c r="C8069" s="560">
        <f t="shared" si="757"/>
        <v>2013</v>
      </c>
      <c r="D8069" s="560">
        <f t="shared" si="758"/>
        <v>12</v>
      </c>
      <c r="E8069" s="560">
        <f t="shared" si="759"/>
        <v>3</v>
      </c>
      <c r="F8069" s="560">
        <f t="shared" si="760"/>
        <v>4</v>
      </c>
      <c r="G8069" s="595">
        <f t="shared" si="761"/>
        <v>3</v>
      </c>
      <c r="H8069" s="590">
        <f>CHOOSE('Output Sheet'!$B$4,'8760 Data'!J8069,'8760 Data'!K8069,'8760 Data'!L8069,'8760 Data'!M8069,'8760 Data'!N8069,'8760 Data'!O8069,'8760 Data'!P8069,'8760 Data'!Q8069,'8760 Data'!R8069,'8760 Data'!S8069,'8760 Data'!T8069,'8760 Data'!U8069)</f>
        <v>0</v>
      </c>
      <c r="I8069" s="591" t="e">
        <f>H8069/'Output Sheet'!$B$8</f>
        <v>#DIV/0!</v>
      </c>
      <c r="J8069" s="596"/>
      <c r="K8069" s="560"/>
      <c r="L8069" s="560"/>
      <c r="M8069" s="560"/>
      <c r="N8069" s="560"/>
      <c r="O8069" s="560"/>
      <c r="P8069" s="560"/>
      <c r="Q8069" s="560"/>
      <c r="R8069" s="560"/>
      <c r="S8069" s="560"/>
      <c r="T8069" s="560"/>
      <c r="U8069" s="560"/>
    </row>
    <row r="8070" spans="1:21">
      <c r="A8070" s="593">
        <f t="shared" si="756"/>
        <v>41611</v>
      </c>
      <c r="B8070" s="594">
        <v>41611.208800173612</v>
      </c>
      <c r="C8070" s="560">
        <f t="shared" si="757"/>
        <v>2013</v>
      </c>
      <c r="D8070" s="560">
        <f t="shared" si="758"/>
        <v>12</v>
      </c>
      <c r="E8070" s="560">
        <f t="shared" si="759"/>
        <v>3</v>
      </c>
      <c r="F8070" s="560">
        <f t="shared" si="760"/>
        <v>5</v>
      </c>
      <c r="G8070" s="595">
        <f t="shared" si="761"/>
        <v>3</v>
      </c>
      <c r="H8070" s="590">
        <f>CHOOSE('Output Sheet'!$B$4,'8760 Data'!J8070,'8760 Data'!K8070,'8760 Data'!L8070,'8760 Data'!M8070,'8760 Data'!N8070,'8760 Data'!O8070,'8760 Data'!P8070,'8760 Data'!Q8070,'8760 Data'!R8070,'8760 Data'!S8070,'8760 Data'!T8070,'8760 Data'!U8070)</f>
        <v>0</v>
      </c>
      <c r="I8070" s="591" t="e">
        <f>H8070/'Output Sheet'!$B$8</f>
        <v>#DIV/0!</v>
      </c>
      <c r="J8070" s="596"/>
      <c r="K8070" s="560"/>
      <c r="L8070" s="560"/>
      <c r="M8070" s="560"/>
      <c r="N8070" s="560"/>
      <c r="O8070" s="560"/>
      <c r="P8070" s="560"/>
      <c r="Q8070" s="560"/>
      <c r="R8070" s="560"/>
      <c r="S8070" s="560"/>
      <c r="T8070" s="560"/>
      <c r="U8070" s="560"/>
    </row>
    <row r="8071" spans="1:21">
      <c r="A8071" s="593">
        <f t="shared" si="756"/>
        <v>41611</v>
      </c>
      <c r="B8071" s="594">
        <v>41611.250466898149</v>
      </c>
      <c r="C8071" s="560">
        <f t="shared" si="757"/>
        <v>2013</v>
      </c>
      <c r="D8071" s="560">
        <f t="shared" si="758"/>
        <v>12</v>
      </c>
      <c r="E8071" s="560">
        <f t="shared" si="759"/>
        <v>3</v>
      </c>
      <c r="F8071" s="560">
        <f t="shared" si="760"/>
        <v>6</v>
      </c>
      <c r="G8071" s="595">
        <f t="shared" si="761"/>
        <v>3</v>
      </c>
      <c r="H8071" s="590">
        <f>CHOOSE('Output Sheet'!$B$4,'8760 Data'!J8071,'8760 Data'!K8071,'8760 Data'!L8071,'8760 Data'!M8071,'8760 Data'!N8071,'8760 Data'!O8071,'8760 Data'!P8071,'8760 Data'!Q8071,'8760 Data'!R8071,'8760 Data'!S8071,'8760 Data'!T8071,'8760 Data'!U8071)</f>
        <v>0</v>
      </c>
      <c r="I8071" s="591" t="e">
        <f>H8071/'Output Sheet'!$B$8</f>
        <v>#DIV/0!</v>
      </c>
      <c r="J8071" s="596"/>
      <c r="K8071" s="560"/>
      <c r="L8071" s="560"/>
      <c r="M8071" s="560"/>
      <c r="N8071" s="560"/>
      <c r="O8071" s="560"/>
      <c r="P8071" s="560"/>
      <c r="Q8071" s="560"/>
      <c r="R8071" s="560"/>
      <c r="S8071" s="560"/>
      <c r="T8071" s="560"/>
      <c r="U8071" s="560"/>
    </row>
    <row r="8072" spans="1:21">
      <c r="A8072" s="593">
        <f t="shared" si="756"/>
        <v>41611</v>
      </c>
      <c r="B8072" s="594">
        <v>41611.292133622686</v>
      </c>
      <c r="C8072" s="560">
        <f t="shared" si="757"/>
        <v>2013</v>
      </c>
      <c r="D8072" s="560">
        <f t="shared" si="758"/>
        <v>12</v>
      </c>
      <c r="E8072" s="560">
        <f t="shared" si="759"/>
        <v>3</v>
      </c>
      <c r="F8072" s="560">
        <f t="shared" si="760"/>
        <v>7</v>
      </c>
      <c r="G8072" s="595">
        <f t="shared" si="761"/>
        <v>3</v>
      </c>
      <c r="H8072" s="590">
        <f>CHOOSE('Output Sheet'!$B$4,'8760 Data'!J8072,'8760 Data'!K8072,'8760 Data'!L8072,'8760 Data'!M8072,'8760 Data'!N8072,'8760 Data'!O8072,'8760 Data'!P8072,'8760 Data'!Q8072,'8760 Data'!R8072,'8760 Data'!S8072,'8760 Data'!T8072,'8760 Data'!U8072)</f>
        <v>0</v>
      </c>
      <c r="I8072" s="591" t="e">
        <f>H8072/'Output Sheet'!$B$8</f>
        <v>#DIV/0!</v>
      </c>
      <c r="J8072" s="596"/>
      <c r="K8072" s="560"/>
      <c r="L8072" s="560"/>
      <c r="M8072" s="560"/>
      <c r="N8072" s="560"/>
      <c r="O8072" s="560"/>
      <c r="P8072" s="560"/>
      <c r="Q8072" s="560"/>
      <c r="R8072" s="560"/>
      <c r="S8072" s="560"/>
      <c r="T8072" s="560"/>
      <c r="U8072" s="560"/>
    </row>
    <row r="8073" spans="1:21">
      <c r="A8073" s="593">
        <f t="shared" si="756"/>
        <v>41611</v>
      </c>
      <c r="B8073" s="594">
        <v>41611.333800347224</v>
      </c>
      <c r="C8073" s="560">
        <f t="shared" si="757"/>
        <v>2013</v>
      </c>
      <c r="D8073" s="560">
        <f t="shared" si="758"/>
        <v>12</v>
      </c>
      <c r="E8073" s="560">
        <f t="shared" si="759"/>
        <v>3</v>
      </c>
      <c r="F8073" s="560">
        <f t="shared" si="760"/>
        <v>8</v>
      </c>
      <c r="G8073" s="595">
        <f t="shared" si="761"/>
        <v>3</v>
      </c>
      <c r="H8073" s="590">
        <f>CHOOSE('Output Sheet'!$B$4,'8760 Data'!J8073,'8760 Data'!K8073,'8760 Data'!L8073,'8760 Data'!M8073,'8760 Data'!N8073,'8760 Data'!O8073,'8760 Data'!P8073,'8760 Data'!Q8073,'8760 Data'!R8073,'8760 Data'!S8073,'8760 Data'!T8073,'8760 Data'!U8073)</f>
        <v>0</v>
      </c>
      <c r="I8073" s="591" t="e">
        <f>H8073/'Output Sheet'!$B$8</f>
        <v>#DIV/0!</v>
      </c>
      <c r="J8073" s="596"/>
      <c r="K8073" s="560"/>
      <c r="L8073" s="560"/>
      <c r="M8073" s="560"/>
      <c r="N8073" s="560"/>
      <c r="O8073" s="560"/>
      <c r="P8073" s="560"/>
      <c r="Q8073" s="560"/>
      <c r="R8073" s="560"/>
      <c r="S8073" s="560"/>
      <c r="T8073" s="560"/>
      <c r="U8073" s="560"/>
    </row>
    <row r="8074" spans="1:21">
      <c r="A8074" s="593">
        <f t="shared" si="756"/>
        <v>41611</v>
      </c>
      <c r="B8074" s="594">
        <v>41611.375467071761</v>
      </c>
      <c r="C8074" s="560">
        <f t="shared" si="757"/>
        <v>2013</v>
      </c>
      <c r="D8074" s="560">
        <f t="shared" si="758"/>
        <v>12</v>
      </c>
      <c r="E8074" s="560">
        <f t="shared" si="759"/>
        <v>3</v>
      </c>
      <c r="F8074" s="560">
        <f t="shared" si="760"/>
        <v>9</v>
      </c>
      <c r="G8074" s="595">
        <f t="shared" si="761"/>
        <v>3</v>
      </c>
      <c r="H8074" s="590">
        <f>CHOOSE('Output Sheet'!$B$4,'8760 Data'!J8074,'8760 Data'!K8074,'8760 Data'!L8074,'8760 Data'!M8074,'8760 Data'!N8074,'8760 Data'!O8074,'8760 Data'!P8074,'8760 Data'!Q8074,'8760 Data'!R8074,'8760 Data'!S8074,'8760 Data'!T8074,'8760 Data'!U8074)</f>
        <v>0</v>
      </c>
      <c r="I8074" s="591" t="e">
        <f>H8074/'Output Sheet'!$B$8</f>
        <v>#DIV/0!</v>
      </c>
      <c r="J8074" s="596"/>
      <c r="K8074" s="560"/>
      <c r="L8074" s="560"/>
      <c r="M8074" s="560"/>
      <c r="N8074" s="560"/>
      <c r="O8074" s="560"/>
      <c r="P8074" s="560"/>
      <c r="Q8074" s="560"/>
      <c r="R8074" s="560"/>
      <c r="S8074" s="560"/>
      <c r="T8074" s="560"/>
      <c r="U8074" s="560"/>
    </row>
    <row r="8075" spans="1:21">
      <c r="A8075" s="593">
        <f t="shared" si="756"/>
        <v>41611</v>
      </c>
      <c r="B8075" s="594">
        <v>41611.417133796298</v>
      </c>
      <c r="C8075" s="560">
        <f t="shared" si="757"/>
        <v>2013</v>
      </c>
      <c r="D8075" s="560">
        <f t="shared" si="758"/>
        <v>12</v>
      </c>
      <c r="E8075" s="560">
        <f t="shared" si="759"/>
        <v>3</v>
      </c>
      <c r="F8075" s="560">
        <f t="shared" si="760"/>
        <v>10</v>
      </c>
      <c r="G8075" s="595">
        <f t="shared" si="761"/>
        <v>3</v>
      </c>
      <c r="H8075" s="590">
        <f>CHOOSE('Output Sheet'!$B$4,'8760 Data'!J8075,'8760 Data'!K8075,'8760 Data'!L8075,'8760 Data'!M8075,'8760 Data'!N8075,'8760 Data'!O8075,'8760 Data'!P8075,'8760 Data'!Q8075,'8760 Data'!R8075,'8760 Data'!S8075,'8760 Data'!T8075,'8760 Data'!U8075)</f>
        <v>0</v>
      </c>
      <c r="I8075" s="591" t="e">
        <f>H8075/'Output Sheet'!$B$8</f>
        <v>#DIV/0!</v>
      </c>
      <c r="J8075" s="596"/>
      <c r="K8075" s="560"/>
      <c r="L8075" s="560"/>
      <c r="M8075" s="560"/>
      <c r="N8075" s="560"/>
      <c r="O8075" s="560"/>
      <c r="P8075" s="560"/>
      <c r="Q8075" s="560"/>
      <c r="R8075" s="560"/>
      <c r="S8075" s="560"/>
      <c r="T8075" s="560"/>
      <c r="U8075" s="560"/>
    </row>
    <row r="8076" spans="1:21">
      <c r="A8076" s="593">
        <f t="shared" si="756"/>
        <v>41611</v>
      </c>
      <c r="B8076" s="594">
        <v>41611.458800520835</v>
      </c>
      <c r="C8076" s="560">
        <f t="shared" si="757"/>
        <v>2013</v>
      </c>
      <c r="D8076" s="560">
        <f t="shared" si="758"/>
        <v>12</v>
      </c>
      <c r="E8076" s="560">
        <f t="shared" si="759"/>
        <v>3</v>
      </c>
      <c r="F8076" s="560">
        <f t="shared" si="760"/>
        <v>11</v>
      </c>
      <c r="G8076" s="595">
        <f t="shared" si="761"/>
        <v>3</v>
      </c>
      <c r="H8076" s="590">
        <f>CHOOSE('Output Sheet'!$B$4,'8760 Data'!J8076,'8760 Data'!K8076,'8760 Data'!L8076,'8760 Data'!M8076,'8760 Data'!N8076,'8760 Data'!O8076,'8760 Data'!P8076,'8760 Data'!Q8076,'8760 Data'!R8076,'8760 Data'!S8076,'8760 Data'!T8076,'8760 Data'!U8076)</f>
        <v>0</v>
      </c>
      <c r="I8076" s="591" t="e">
        <f>H8076/'Output Sheet'!$B$8</f>
        <v>#DIV/0!</v>
      </c>
      <c r="J8076" s="596"/>
      <c r="K8076" s="560"/>
      <c r="L8076" s="560"/>
      <c r="M8076" s="560"/>
      <c r="N8076" s="560"/>
      <c r="O8076" s="560"/>
      <c r="P8076" s="560"/>
      <c r="Q8076" s="560"/>
      <c r="R8076" s="560"/>
      <c r="S8076" s="560"/>
      <c r="T8076" s="560"/>
      <c r="U8076" s="560"/>
    </row>
    <row r="8077" spans="1:21">
      <c r="A8077" s="593">
        <f t="shared" si="756"/>
        <v>41611</v>
      </c>
      <c r="B8077" s="594">
        <v>41611.500467245372</v>
      </c>
      <c r="C8077" s="560">
        <f t="shared" si="757"/>
        <v>2013</v>
      </c>
      <c r="D8077" s="560">
        <f t="shared" si="758"/>
        <v>12</v>
      </c>
      <c r="E8077" s="560">
        <f t="shared" si="759"/>
        <v>3</v>
      </c>
      <c r="F8077" s="560">
        <f t="shared" si="760"/>
        <v>12</v>
      </c>
      <c r="G8077" s="595">
        <f t="shared" si="761"/>
        <v>3</v>
      </c>
      <c r="H8077" s="590">
        <f>CHOOSE('Output Sheet'!$B$4,'8760 Data'!J8077,'8760 Data'!K8077,'8760 Data'!L8077,'8760 Data'!M8077,'8760 Data'!N8077,'8760 Data'!O8077,'8760 Data'!P8077,'8760 Data'!Q8077,'8760 Data'!R8077,'8760 Data'!S8077,'8760 Data'!T8077,'8760 Data'!U8077)</f>
        <v>0</v>
      </c>
      <c r="I8077" s="591" t="e">
        <f>H8077/'Output Sheet'!$B$8</f>
        <v>#DIV/0!</v>
      </c>
      <c r="J8077" s="596"/>
      <c r="K8077" s="560"/>
      <c r="L8077" s="560"/>
      <c r="M8077" s="560"/>
      <c r="N8077" s="560"/>
      <c r="O8077" s="560"/>
      <c r="P8077" s="560"/>
      <c r="Q8077" s="560"/>
      <c r="R8077" s="560"/>
      <c r="S8077" s="560"/>
      <c r="T8077" s="560"/>
      <c r="U8077" s="560"/>
    </row>
    <row r="8078" spans="1:21">
      <c r="A8078" s="593">
        <f t="shared" si="756"/>
        <v>41611</v>
      </c>
      <c r="B8078" s="594">
        <v>41611.54213396991</v>
      </c>
      <c r="C8078" s="560">
        <f t="shared" si="757"/>
        <v>2013</v>
      </c>
      <c r="D8078" s="560">
        <f t="shared" si="758"/>
        <v>12</v>
      </c>
      <c r="E8078" s="560">
        <f t="shared" si="759"/>
        <v>3</v>
      </c>
      <c r="F8078" s="560">
        <f t="shared" si="760"/>
        <v>13</v>
      </c>
      <c r="G8078" s="595">
        <f t="shared" si="761"/>
        <v>3</v>
      </c>
      <c r="H8078" s="590">
        <f>CHOOSE('Output Sheet'!$B$4,'8760 Data'!J8078,'8760 Data'!K8078,'8760 Data'!L8078,'8760 Data'!M8078,'8760 Data'!N8078,'8760 Data'!O8078,'8760 Data'!P8078,'8760 Data'!Q8078,'8760 Data'!R8078,'8760 Data'!S8078,'8760 Data'!T8078,'8760 Data'!U8078)</f>
        <v>0</v>
      </c>
      <c r="I8078" s="591" t="e">
        <f>H8078/'Output Sheet'!$B$8</f>
        <v>#DIV/0!</v>
      </c>
      <c r="J8078" s="596"/>
      <c r="K8078" s="560"/>
      <c r="L8078" s="560"/>
      <c r="M8078" s="560"/>
      <c r="N8078" s="560"/>
      <c r="O8078" s="560"/>
      <c r="P8078" s="560"/>
      <c r="Q8078" s="560"/>
      <c r="R8078" s="560"/>
      <c r="S8078" s="560"/>
      <c r="T8078" s="560"/>
      <c r="U8078" s="560"/>
    </row>
    <row r="8079" spans="1:21">
      <c r="A8079" s="593">
        <f t="shared" si="756"/>
        <v>41611</v>
      </c>
      <c r="B8079" s="594">
        <v>41611.583800694447</v>
      </c>
      <c r="C8079" s="560">
        <f t="shared" si="757"/>
        <v>2013</v>
      </c>
      <c r="D8079" s="560">
        <f t="shared" si="758"/>
        <v>12</v>
      </c>
      <c r="E8079" s="560">
        <f t="shared" si="759"/>
        <v>3</v>
      </c>
      <c r="F8079" s="560">
        <f t="shared" si="760"/>
        <v>14</v>
      </c>
      <c r="G8079" s="595">
        <f t="shared" si="761"/>
        <v>3</v>
      </c>
      <c r="H8079" s="590">
        <f>CHOOSE('Output Sheet'!$B$4,'8760 Data'!J8079,'8760 Data'!K8079,'8760 Data'!L8079,'8760 Data'!M8079,'8760 Data'!N8079,'8760 Data'!O8079,'8760 Data'!P8079,'8760 Data'!Q8079,'8760 Data'!R8079,'8760 Data'!S8079,'8760 Data'!T8079,'8760 Data'!U8079)</f>
        <v>0</v>
      </c>
      <c r="I8079" s="591" t="e">
        <f>H8079/'Output Sheet'!$B$8</f>
        <v>#DIV/0!</v>
      </c>
      <c r="J8079" s="596"/>
      <c r="K8079" s="560"/>
      <c r="L8079" s="560"/>
      <c r="M8079" s="560"/>
      <c r="N8079" s="560"/>
      <c r="O8079" s="560"/>
      <c r="P8079" s="560"/>
      <c r="Q8079" s="560"/>
      <c r="R8079" s="560"/>
      <c r="S8079" s="560"/>
      <c r="T8079" s="560"/>
      <c r="U8079" s="560"/>
    </row>
    <row r="8080" spans="1:21">
      <c r="A8080" s="593">
        <f t="shared" si="756"/>
        <v>41611</v>
      </c>
      <c r="B8080" s="594">
        <v>41611.625467418984</v>
      </c>
      <c r="C8080" s="560">
        <f t="shared" si="757"/>
        <v>2013</v>
      </c>
      <c r="D8080" s="560">
        <f t="shared" si="758"/>
        <v>12</v>
      </c>
      <c r="E8080" s="560">
        <f t="shared" si="759"/>
        <v>3</v>
      </c>
      <c r="F8080" s="560">
        <f t="shared" si="760"/>
        <v>15</v>
      </c>
      <c r="G8080" s="595">
        <f t="shared" si="761"/>
        <v>3</v>
      </c>
      <c r="H8080" s="590">
        <f>CHOOSE('Output Sheet'!$B$4,'8760 Data'!J8080,'8760 Data'!K8080,'8760 Data'!L8080,'8760 Data'!M8080,'8760 Data'!N8080,'8760 Data'!O8080,'8760 Data'!P8080,'8760 Data'!Q8080,'8760 Data'!R8080,'8760 Data'!S8080,'8760 Data'!T8080,'8760 Data'!U8080)</f>
        <v>0</v>
      </c>
      <c r="I8080" s="591" t="e">
        <f>H8080/'Output Sheet'!$B$8</f>
        <v>#DIV/0!</v>
      </c>
      <c r="J8080" s="596"/>
      <c r="K8080" s="560"/>
      <c r="L8080" s="560"/>
      <c r="M8080" s="560"/>
      <c r="N8080" s="560"/>
      <c r="O8080" s="560"/>
      <c r="P8080" s="560"/>
      <c r="Q8080" s="560"/>
      <c r="R8080" s="560"/>
      <c r="S8080" s="560"/>
      <c r="T8080" s="560"/>
      <c r="U8080" s="560"/>
    </row>
    <row r="8081" spans="1:21">
      <c r="A8081" s="593">
        <f t="shared" si="756"/>
        <v>41611</v>
      </c>
      <c r="B8081" s="594">
        <v>41611.667134143521</v>
      </c>
      <c r="C8081" s="560">
        <f t="shared" si="757"/>
        <v>2013</v>
      </c>
      <c r="D8081" s="560">
        <f t="shared" si="758"/>
        <v>12</v>
      </c>
      <c r="E8081" s="560">
        <f t="shared" si="759"/>
        <v>3</v>
      </c>
      <c r="F8081" s="560">
        <f t="shared" si="760"/>
        <v>16</v>
      </c>
      <c r="G8081" s="595">
        <f t="shared" si="761"/>
        <v>3</v>
      </c>
      <c r="H8081" s="590">
        <f>CHOOSE('Output Sheet'!$B$4,'8760 Data'!J8081,'8760 Data'!K8081,'8760 Data'!L8081,'8760 Data'!M8081,'8760 Data'!N8081,'8760 Data'!O8081,'8760 Data'!P8081,'8760 Data'!Q8081,'8760 Data'!R8081,'8760 Data'!S8081,'8760 Data'!T8081,'8760 Data'!U8081)</f>
        <v>0</v>
      </c>
      <c r="I8081" s="591" t="e">
        <f>H8081/'Output Sheet'!$B$8</f>
        <v>#DIV/0!</v>
      </c>
      <c r="J8081" s="596"/>
      <c r="K8081" s="560"/>
      <c r="L8081" s="560"/>
      <c r="M8081" s="560"/>
      <c r="N8081" s="560"/>
      <c r="O8081" s="560"/>
      <c r="P8081" s="560"/>
      <c r="Q8081" s="560"/>
      <c r="R8081" s="560"/>
      <c r="S8081" s="560"/>
      <c r="T8081" s="560"/>
      <c r="U8081" s="560"/>
    </row>
    <row r="8082" spans="1:21">
      <c r="A8082" s="593">
        <f t="shared" si="756"/>
        <v>41611</v>
      </c>
      <c r="B8082" s="594">
        <v>41611.708800868058</v>
      </c>
      <c r="C8082" s="560">
        <f t="shared" si="757"/>
        <v>2013</v>
      </c>
      <c r="D8082" s="560">
        <f t="shared" si="758"/>
        <v>12</v>
      </c>
      <c r="E8082" s="560">
        <f t="shared" si="759"/>
        <v>3</v>
      </c>
      <c r="F8082" s="560">
        <f t="shared" si="760"/>
        <v>17</v>
      </c>
      <c r="G8082" s="595">
        <f t="shared" si="761"/>
        <v>3</v>
      </c>
      <c r="H8082" s="590">
        <f>CHOOSE('Output Sheet'!$B$4,'8760 Data'!J8082,'8760 Data'!K8082,'8760 Data'!L8082,'8760 Data'!M8082,'8760 Data'!N8082,'8760 Data'!O8082,'8760 Data'!P8082,'8760 Data'!Q8082,'8760 Data'!R8082,'8760 Data'!S8082,'8760 Data'!T8082,'8760 Data'!U8082)</f>
        <v>0</v>
      </c>
      <c r="I8082" s="591" t="e">
        <f>H8082/'Output Sheet'!$B$8</f>
        <v>#DIV/0!</v>
      </c>
      <c r="J8082" s="596"/>
      <c r="K8082" s="560"/>
      <c r="L8082" s="560"/>
      <c r="M8082" s="560"/>
      <c r="N8082" s="560"/>
      <c r="O8082" s="560"/>
      <c r="P8082" s="560"/>
      <c r="Q8082" s="560"/>
      <c r="R8082" s="560"/>
      <c r="S8082" s="560"/>
      <c r="T8082" s="560"/>
      <c r="U8082" s="560"/>
    </row>
    <row r="8083" spans="1:21">
      <c r="A8083" s="593">
        <f t="shared" si="756"/>
        <v>41611</v>
      </c>
      <c r="B8083" s="594">
        <v>41611.750467592596</v>
      </c>
      <c r="C8083" s="560">
        <f t="shared" si="757"/>
        <v>2013</v>
      </c>
      <c r="D8083" s="560">
        <f t="shared" si="758"/>
        <v>12</v>
      </c>
      <c r="E8083" s="560">
        <f t="shared" si="759"/>
        <v>3</v>
      </c>
      <c r="F8083" s="560">
        <f t="shared" si="760"/>
        <v>18</v>
      </c>
      <c r="G8083" s="595">
        <f t="shared" si="761"/>
        <v>3</v>
      </c>
      <c r="H8083" s="590">
        <f>CHOOSE('Output Sheet'!$B$4,'8760 Data'!J8083,'8760 Data'!K8083,'8760 Data'!L8083,'8760 Data'!M8083,'8760 Data'!N8083,'8760 Data'!O8083,'8760 Data'!P8083,'8760 Data'!Q8083,'8760 Data'!R8083,'8760 Data'!S8083,'8760 Data'!T8083,'8760 Data'!U8083)</f>
        <v>0</v>
      </c>
      <c r="I8083" s="591" t="e">
        <f>H8083/'Output Sheet'!$B$8</f>
        <v>#DIV/0!</v>
      </c>
      <c r="J8083" s="596"/>
      <c r="K8083" s="560"/>
      <c r="L8083" s="560"/>
      <c r="M8083" s="560"/>
      <c r="N8083" s="560"/>
      <c r="O8083" s="560"/>
      <c r="P8083" s="560"/>
      <c r="Q8083" s="560"/>
      <c r="R8083" s="560"/>
      <c r="S8083" s="560"/>
      <c r="T8083" s="560"/>
      <c r="U8083" s="560"/>
    </row>
    <row r="8084" spans="1:21">
      <c r="A8084" s="593">
        <f t="shared" si="756"/>
        <v>41611</v>
      </c>
      <c r="B8084" s="594">
        <v>41611.792134317133</v>
      </c>
      <c r="C8084" s="560">
        <f t="shared" si="757"/>
        <v>2013</v>
      </c>
      <c r="D8084" s="560">
        <f t="shared" si="758"/>
        <v>12</v>
      </c>
      <c r="E8084" s="560">
        <f t="shared" si="759"/>
        <v>3</v>
      </c>
      <c r="F8084" s="560">
        <f t="shared" si="760"/>
        <v>19</v>
      </c>
      <c r="G8084" s="595">
        <f t="shared" si="761"/>
        <v>3</v>
      </c>
      <c r="H8084" s="590">
        <f>CHOOSE('Output Sheet'!$B$4,'8760 Data'!J8084,'8760 Data'!K8084,'8760 Data'!L8084,'8760 Data'!M8084,'8760 Data'!N8084,'8760 Data'!O8084,'8760 Data'!P8084,'8760 Data'!Q8084,'8760 Data'!R8084,'8760 Data'!S8084,'8760 Data'!T8084,'8760 Data'!U8084)</f>
        <v>0</v>
      </c>
      <c r="I8084" s="591" t="e">
        <f>H8084/'Output Sheet'!$B$8</f>
        <v>#DIV/0!</v>
      </c>
      <c r="J8084" s="596"/>
      <c r="K8084" s="560"/>
      <c r="L8084" s="560"/>
      <c r="M8084" s="560"/>
      <c r="N8084" s="560"/>
      <c r="O8084" s="560"/>
      <c r="P8084" s="560"/>
      <c r="Q8084" s="560"/>
      <c r="R8084" s="560"/>
      <c r="S8084" s="560"/>
      <c r="T8084" s="560"/>
      <c r="U8084" s="560"/>
    </row>
    <row r="8085" spans="1:21">
      <c r="A8085" s="593">
        <f t="shared" si="756"/>
        <v>41611</v>
      </c>
      <c r="B8085" s="594">
        <v>41611.83380104167</v>
      </c>
      <c r="C8085" s="560">
        <f t="shared" si="757"/>
        <v>2013</v>
      </c>
      <c r="D8085" s="560">
        <f t="shared" si="758"/>
        <v>12</v>
      </c>
      <c r="E8085" s="560">
        <f t="shared" si="759"/>
        <v>3</v>
      </c>
      <c r="F8085" s="560">
        <f t="shared" si="760"/>
        <v>20</v>
      </c>
      <c r="G8085" s="595">
        <f t="shared" si="761"/>
        <v>3</v>
      </c>
      <c r="H8085" s="590">
        <f>CHOOSE('Output Sheet'!$B$4,'8760 Data'!J8085,'8760 Data'!K8085,'8760 Data'!L8085,'8760 Data'!M8085,'8760 Data'!N8085,'8760 Data'!O8085,'8760 Data'!P8085,'8760 Data'!Q8085,'8760 Data'!R8085,'8760 Data'!S8085,'8760 Data'!T8085,'8760 Data'!U8085)</f>
        <v>0</v>
      </c>
      <c r="I8085" s="591" t="e">
        <f>H8085/'Output Sheet'!$B$8</f>
        <v>#DIV/0!</v>
      </c>
      <c r="J8085" s="596"/>
      <c r="K8085" s="560"/>
      <c r="L8085" s="560"/>
      <c r="M8085" s="560"/>
      <c r="N8085" s="560"/>
      <c r="O8085" s="560"/>
      <c r="P8085" s="560"/>
      <c r="Q8085" s="560"/>
      <c r="R8085" s="560"/>
      <c r="S8085" s="560"/>
      <c r="T8085" s="560"/>
      <c r="U8085" s="560"/>
    </row>
    <row r="8086" spans="1:21">
      <c r="A8086" s="593">
        <f t="shared" si="756"/>
        <v>41611</v>
      </c>
      <c r="B8086" s="594">
        <v>41611.875467766207</v>
      </c>
      <c r="C8086" s="560">
        <f t="shared" si="757"/>
        <v>2013</v>
      </c>
      <c r="D8086" s="560">
        <f t="shared" si="758"/>
        <v>12</v>
      </c>
      <c r="E8086" s="560">
        <f t="shared" si="759"/>
        <v>3</v>
      </c>
      <c r="F8086" s="560">
        <f t="shared" si="760"/>
        <v>21</v>
      </c>
      <c r="G8086" s="595">
        <f t="shared" si="761"/>
        <v>3</v>
      </c>
      <c r="H8086" s="590">
        <f>CHOOSE('Output Sheet'!$B$4,'8760 Data'!J8086,'8760 Data'!K8086,'8760 Data'!L8086,'8760 Data'!M8086,'8760 Data'!N8086,'8760 Data'!O8086,'8760 Data'!P8086,'8760 Data'!Q8086,'8760 Data'!R8086,'8760 Data'!S8086,'8760 Data'!T8086,'8760 Data'!U8086)</f>
        <v>0</v>
      </c>
      <c r="I8086" s="591" t="e">
        <f>H8086/'Output Sheet'!$B$8</f>
        <v>#DIV/0!</v>
      </c>
      <c r="J8086" s="596"/>
      <c r="K8086" s="560"/>
      <c r="L8086" s="560"/>
      <c r="M8086" s="560"/>
      <c r="N8086" s="560"/>
      <c r="O8086" s="560"/>
      <c r="P8086" s="560"/>
      <c r="Q8086" s="560"/>
      <c r="R8086" s="560"/>
      <c r="S8086" s="560"/>
      <c r="T8086" s="560"/>
      <c r="U8086" s="560"/>
    </row>
    <row r="8087" spans="1:21">
      <c r="A8087" s="593">
        <f t="shared" si="756"/>
        <v>41611</v>
      </c>
      <c r="B8087" s="594">
        <v>41611.917134490737</v>
      </c>
      <c r="C8087" s="560">
        <f t="shared" si="757"/>
        <v>2013</v>
      </c>
      <c r="D8087" s="560">
        <f t="shared" si="758"/>
        <v>12</v>
      </c>
      <c r="E8087" s="560">
        <f t="shared" si="759"/>
        <v>3</v>
      </c>
      <c r="F8087" s="560">
        <f t="shared" si="760"/>
        <v>22</v>
      </c>
      <c r="G8087" s="595">
        <f t="shared" si="761"/>
        <v>3</v>
      </c>
      <c r="H8087" s="590">
        <f>CHOOSE('Output Sheet'!$B$4,'8760 Data'!J8087,'8760 Data'!K8087,'8760 Data'!L8087,'8760 Data'!M8087,'8760 Data'!N8087,'8760 Data'!O8087,'8760 Data'!P8087,'8760 Data'!Q8087,'8760 Data'!R8087,'8760 Data'!S8087,'8760 Data'!T8087,'8760 Data'!U8087)</f>
        <v>0</v>
      </c>
      <c r="I8087" s="591" t="e">
        <f>H8087/'Output Sheet'!$B$8</f>
        <v>#DIV/0!</v>
      </c>
      <c r="J8087" s="596"/>
      <c r="K8087" s="560"/>
      <c r="L8087" s="560"/>
      <c r="M8087" s="560"/>
      <c r="N8087" s="560"/>
      <c r="O8087" s="560"/>
      <c r="P8087" s="560"/>
      <c r="Q8087" s="560"/>
      <c r="R8087" s="560"/>
      <c r="S8087" s="560"/>
      <c r="T8087" s="560"/>
      <c r="U8087" s="560"/>
    </row>
    <row r="8088" spans="1:21">
      <c r="A8088" s="593">
        <f t="shared" si="756"/>
        <v>41611</v>
      </c>
      <c r="B8088" s="594">
        <v>41611.958801215274</v>
      </c>
      <c r="C8088" s="560">
        <f t="shared" si="757"/>
        <v>2013</v>
      </c>
      <c r="D8088" s="560">
        <f t="shared" si="758"/>
        <v>12</v>
      </c>
      <c r="E8088" s="560">
        <f t="shared" si="759"/>
        <v>3</v>
      </c>
      <c r="F8088" s="560">
        <f t="shared" si="760"/>
        <v>23</v>
      </c>
      <c r="G8088" s="595">
        <f t="shared" si="761"/>
        <v>3</v>
      </c>
      <c r="H8088" s="590">
        <f>CHOOSE('Output Sheet'!$B$4,'8760 Data'!J8088,'8760 Data'!K8088,'8760 Data'!L8088,'8760 Data'!M8088,'8760 Data'!N8088,'8760 Data'!O8088,'8760 Data'!P8088,'8760 Data'!Q8088,'8760 Data'!R8088,'8760 Data'!S8088,'8760 Data'!T8088,'8760 Data'!U8088)</f>
        <v>0</v>
      </c>
      <c r="I8088" s="591" t="e">
        <f>H8088/'Output Sheet'!$B$8</f>
        <v>#DIV/0!</v>
      </c>
      <c r="J8088" s="596"/>
      <c r="K8088" s="560"/>
      <c r="L8088" s="560"/>
      <c r="M8088" s="560"/>
      <c r="N8088" s="560"/>
      <c r="O8088" s="560"/>
      <c r="P8088" s="560"/>
      <c r="Q8088" s="560"/>
      <c r="R8088" s="560"/>
      <c r="S8088" s="560"/>
      <c r="T8088" s="560"/>
      <c r="U8088" s="560"/>
    </row>
    <row r="8089" spans="1:21">
      <c r="A8089" s="593">
        <f t="shared" si="756"/>
        <v>41612</v>
      </c>
      <c r="B8089" s="594">
        <v>41612.000467939812</v>
      </c>
      <c r="C8089" s="560">
        <f t="shared" si="757"/>
        <v>2013</v>
      </c>
      <c r="D8089" s="560">
        <f t="shared" si="758"/>
        <v>12</v>
      </c>
      <c r="E8089" s="560">
        <f t="shared" si="759"/>
        <v>4</v>
      </c>
      <c r="F8089" s="560">
        <f t="shared" si="760"/>
        <v>24</v>
      </c>
      <c r="G8089" s="595">
        <f t="shared" si="761"/>
        <v>4</v>
      </c>
      <c r="H8089" s="590">
        <f>CHOOSE('Output Sheet'!$B$4,'8760 Data'!J8089,'8760 Data'!K8089,'8760 Data'!L8089,'8760 Data'!M8089,'8760 Data'!N8089,'8760 Data'!O8089,'8760 Data'!P8089,'8760 Data'!Q8089,'8760 Data'!R8089,'8760 Data'!S8089,'8760 Data'!T8089,'8760 Data'!U8089)</f>
        <v>0</v>
      </c>
      <c r="I8089" s="591" t="e">
        <f>H8089/'Output Sheet'!$B$8</f>
        <v>#DIV/0!</v>
      </c>
      <c r="J8089" s="596"/>
      <c r="K8089" s="560"/>
      <c r="L8089" s="560"/>
      <c r="M8089" s="560"/>
      <c r="N8089" s="560"/>
      <c r="O8089" s="560"/>
      <c r="P8089" s="560"/>
      <c r="Q8089" s="560"/>
      <c r="R8089" s="560"/>
      <c r="S8089" s="560"/>
      <c r="T8089" s="560"/>
      <c r="U8089" s="560"/>
    </row>
    <row r="8090" spans="1:21">
      <c r="A8090" s="593">
        <f t="shared" si="756"/>
        <v>41612</v>
      </c>
      <c r="B8090" s="594">
        <v>41612.042134664349</v>
      </c>
      <c r="C8090" s="560">
        <f t="shared" si="757"/>
        <v>2013</v>
      </c>
      <c r="D8090" s="560">
        <f t="shared" si="758"/>
        <v>12</v>
      </c>
      <c r="E8090" s="560">
        <f t="shared" si="759"/>
        <v>4</v>
      </c>
      <c r="F8090" s="560">
        <f t="shared" si="760"/>
        <v>1</v>
      </c>
      <c r="G8090" s="595">
        <f t="shared" si="761"/>
        <v>4</v>
      </c>
      <c r="H8090" s="590">
        <f>CHOOSE('Output Sheet'!$B$4,'8760 Data'!J8090,'8760 Data'!K8090,'8760 Data'!L8090,'8760 Data'!M8090,'8760 Data'!N8090,'8760 Data'!O8090,'8760 Data'!P8090,'8760 Data'!Q8090,'8760 Data'!R8090,'8760 Data'!S8090,'8760 Data'!T8090,'8760 Data'!U8090)</f>
        <v>0</v>
      </c>
      <c r="I8090" s="591" t="e">
        <f>H8090/'Output Sheet'!$B$8</f>
        <v>#DIV/0!</v>
      </c>
      <c r="J8090" s="596"/>
      <c r="K8090" s="560"/>
      <c r="L8090" s="560"/>
      <c r="M8090" s="560"/>
      <c r="N8090" s="560"/>
      <c r="O8090" s="560"/>
      <c r="P8090" s="560"/>
      <c r="Q8090" s="560"/>
      <c r="R8090" s="560"/>
      <c r="S8090" s="560"/>
      <c r="T8090" s="560"/>
      <c r="U8090" s="560"/>
    </row>
    <row r="8091" spans="1:21">
      <c r="A8091" s="593">
        <f t="shared" si="756"/>
        <v>41612</v>
      </c>
      <c r="B8091" s="594">
        <v>41612.083801388886</v>
      </c>
      <c r="C8091" s="560">
        <f t="shared" si="757"/>
        <v>2013</v>
      </c>
      <c r="D8091" s="560">
        <f t="shared" si="758"/>
        <v>12</v>
      </c>
      <c r="E8091" s="560">
        <f t="shared" si="759"/>
        <v>4</v>
      </c>
      <c r="F8091" s="560">
        <f t="shared" si="760"/>
        <v>2</v>
      </c>
      <c r="G8091" s="595">
        <f t="shared" si="761"/>
        <v>4</v>
      </c>
      <c r="H8091" s="590">
        <f>CHOOSE('Output Sheet'!$B$4,'8760 Data'!J8091,'8760 Data'!K8091,'8760 Data'!L8091,'8760 Data'!M8091,'8760 Data'!N8091,'8760 Data'!O8091,'8760 Data'!P8091,'8760 Data'!Q8091,'8760 Data'!R8091,'8760 Data'!S8091,'8760 Data'!T8091,'8760 Data'!U8091)</f>
        <v>0</v>
      </c>
      <c r="I8091" s="591" t="e">
        <f>H8091/'Output Sheet'!$B$8</f>
        <v>#DIV/0!</v>
      </c>
      <c r="J8091" s="596"/>
      <c r="K8091" s="560"/>
      <c r="L8091" s="560"/>
      <c r="M8091" s="560"/>
      <c r="N8091" s="560"/>
      <c r="O8091" s="560"/>
      <c r="P8091" s="560"/>
      <c r="Q8091" s="560"/>
      <c r="R8091" s="560"/>
      <c r="S8091" s="560"/>
      <c r="T8091" s="560"/>
      <c r="U8091" s="560"/>
    </row>
    <row r="8092" spans="1:21">
      <c r="A8092" s="593">
        <f t="shared" si="756"/>
        <v>41612</v>
      </c>
      <c r="B8092" s="594">
        <v>41612.125468113423</v>
      </c>
      <c r="C8092" s="560">
        <f t="shared" si="757"/>
        <v>2013</v>
      </c>
      <c r="D8092" s="560">
        <f t="shared" si="758"/>
        <v>12</v>
      </c>
      <c r="E8092" s="560">
        <f t="shared" si="759"/>
        <v>4</v>
      </c>
      <c r="F8092" s="560">
        <f t="shared" si="760"/>
        <v>3</v>
      </c>
      <c r="G8092" s="595">
        <f t="shared" si="761"/>
        <v>4</v>
      </c>
      <c r="H8092" s="590">
        <f>CHOOSE('Output Sheet'!$B$4,'8760 Data'!J8092,'8760 Data'!K8092,'8760 Data'!L8092,'8760 Data'!M8092,'8760 Data'!N8092,'8760 Data'!O8092,'8760 Data'!P8092,'8760 Data'!Q8092,'8760 Data'!R8092,'8760 Data'!S8092,'8760 Data'!T8092,'8760 Data'!U8092)</f>
        <v>0</v>
      </c>
      <c r="I8092" s="591" t="e">
        <f>H8092/'Output Sheet'!$B$8</f>
        <v>#DIV/0!</v>
      </c>
      <c r="J8092" s="596"/>
      <c r="K8092" s="560"/>
      <c r="L8092" s="560"/>
      <c r="M8092" s="560"/>
      <c r="N8092" s="560"/>
      <c r="O8092" s="560"/>
      <c r="P8092" s="560"/>
      <c r="Q8092" s="560"/>
      <c r="R8092" s="560"/>
      <c r="S8092" s="560"/>
      <c r="T8092" s="560"/>
      <c r="U8092" s="560"/>
    </row>
    <row r="8093" spans="1:21">
      <c r="A8093" s="593">
        <f t="shared" si="756"/>
        <v>41612</v>
      </c>
      <c r="B8093" s="594">
        <v>41612.16713483796</v>
      </c>
      <c r="C8093" s="560">
        <f t="shared" si="757"/>
        <v>2013</v>
      </c>
      <c r="D8093" s="560">
        <f t="shared" si="758"/>
        <v>12</v>
      </c>
      <c r="E8093" s="560">
        <f t="shared" si="759"/>
        <v>4</v>
      </c>
      <c r="F8093" s="560">
        <f t="shared" si="760"/>
        <v>4</v>
      </c>
      <c r="G8093" s="595">
        <f t="shared" si="761"/>
        <v>4</v>
      </c>
      <c r="H8093" s="590">
        <f>CHOOSE('Output Sheet'!$B$4,'8760 Data'!J8093,'8760 Data'!K8093,'8760 Data'!L8093,'8760 Data'!M8093,'8760 Data'!N8093,'8760 Data'!O8093,'8760 Data'!P8093,'8760 Data'!Q8093,'8760 Data'!R8093,'8760 Data'!S8093,'8760 Data'!T8093,'8760 Data'!U8093)</f>
        <v>0</v>
      </c>
      <c r="I8093" s="591" t="e">
        <f>H8093/'Output Sheet'!$B$8</f>
        <v>#DIV/0!</v>
      </c>
      <c r="J8093" s="596"/>
      <c r="K8093" s="560"/>
      <c r="L8093" s="560"/>
      <c r="M8093" s="560"/>
      <c r="N8093" s="560"/>
      <c r="O8093" s="560"/>
      <c r="P8093" s="560"/>
      <c r="Q8093" s="560"/>
      <c r="R8093" s="560"/>
      <c r="S8093" s="560"/>
      <c r="T8093" s="560"/>
      <c r="U8093" s="560"/>
    </row>
    <row r="8094" spans="1:21">
      <c r="A8094" s="593">
        <f t="shared" si="756"/>
        <v>41612</v>
      </c>
      <c r="B8094" s="594">
        <v>41612.208801562498</v>
      </c>
      <c r="C8094" s="560">
        <f t="shared" si="757"/>
        <v>2013</v>
      </c>
      <c r="D8094" s="560">
        <f t="shared" si="758"/>
        <v>12</v>
      </c>
      <c r="E8094" s="560">
        <f t="shared" si="759"/>
        <v>4</v>
      </c>
      <c r="F8094" s="560">
        <f t="shared" si="760"/>
        <v>5</v>
      </c>
      <c r="G8094" s="595">
        <f t="shared" si="761"/>
        <v>4</v>
      </c>
      <c r="H8094" s="590">
        <f>CHOOSE('Output Sheet'!$B$4,'8760 Data'!J8094,'8760 Data'!K8094,'8760 Data'!L8094,'8760 Data'!M8094,'8760 Data'!N8094,'8760 Data'!O8094,'8760 Data'!P8094,'8760 Data'!Q8094,'8760 Data'!R8094,'8760 Data'!S8094,'8760 Data'!T8094,'8760 Data'!U8094)</f>
        <v>0</v>
      </c>
      <c r="I8094" s="591" t="e">
        <f>H8094/'Output Sheet'!$B$8</f>
        <v>#DIV/0!</v>
      </c>
      <c r="J8094" s="596"/>
      <c r="K8094" s="560"/>
      <c r="L8094" s="560"/>
      <c r="M8094" s="560"/>
      <c r="N8094" s="560"/>
      <c r="O8094" s="560"/>
      <c r="P8094" s="560"/>
      <c r="Q8094" s="560"/>
      <c r="R8094" s="560"/>
      <c r="S8094" s="560"/>
      <c r="T8094" s="560"/>
      <c r="U8094" s="560"/>
    </row>
    <row r="8095" spans="1:21">
      <c r="A8095" s="593">
        <f t="shared" si="756"/>
        <v>41612</v>
      </c>
      <c r="B8095" s="594">
        <v>41612.250468287035</v>
      </c>
      <c r="C8095" s="560">
        <f t="shared" si="757"/>
        <v>2013</v>
      </c>
      <c r="D8095" s="560">
        <f t="shared" si="758"/>
        <v>12</v>
      </c>
      <c r="E8095" s="560">
        <f t="shared" si="759"/>
        <v>4</v>
      </c>
      <c r="F8095" s="560">
        <f t="shared" si="760"/>
        <v>6</v>
      </c>
      <c r="G8095" s="595">
        <f t="shared" si="761"/>
        <v>4</v>
      </c>
      <c r="H8095" s="590">
        <f>CHOOSE('Output Sheet'!$B$4,'8760 Data'!J8095,'8760 Data'!K8095,'8760 Data'!L8095,'8760 Data'!M8095,'8760 Data'!N8095,'8760 Data'!O8095,'8760 Data'!P8095,'8760 Data'!Q8095,'8760 Data'!R8095,'8760 Data'!S8095,'8760 Data'!T8095,'8760 Data'!U8095)</f>
        <v>0</v>
      </c>
      <c r="I8095" s="591" t="e">
        <f>H8095/'Output Sheet'!$B$8</f>
        <v>#DIV/0!</v>
      </c>
      <c r="J8095" s="596"/>
      <c r="K8095" s="560"/>
      <c r="L8095" s="560"/>
      <c r="M8095" s="560"/>
      <c r="N8095" s="560"/>
      <c r="O8095" s="560"/>
      <c r="P8095" s="560"/>
      <c r="Q8095" s="560"/>
      <c r="R8095" s="560"/>
      <c r="S8095" s="560"/>
      <c r="T8095" s="560"/>
      <c r="U8095" s="560"/>
    </row>
    <row r="8096" spans="1:21">
      <c r="A8096" s="593">
        <f t="shared" si="756"/>
        <v>41612</v>
      </c>
      <c r="B8096" s="594">
        <v>41612.292135011572</v>
      </c>
      <c r="C8096" s="560">
        <f t="shared" si="757"/>
        <v>2013</v>
      </c>
      <c r="D8096" s="560">
        <f t="shared" si="758"/>
        <v>12</v>
      </c>
      <c r="E8096" s="560">
        <f t="shared" si="759"/>
        <v>4</v>
      </c>
      <c r="F8096" s="560">
        <f t="shared" si="760"/>
        <v>7</v>
      </c>
      <c r="G8096" s="595">
        <f t="shared" si="761"/>
        <v>4</v>
      </c>
      <c r="H8096" s="590">
        <f>CHOOSE('Output Sheet'!$B$4,'8760 Data'!J8096,'8760 Data'!K8096,'8760 Data'!L8096,'8760 Data'!M8096,'8760 Data'!N8096,'8760 Data'!O8096,'8760 Data'!P8096,'8760 Data'!Q8096,'8760 Data'!R8096,'8760 Data'!S8096,'8760 Data'!T8096,'8760 Data'!U8096)</f>
        <v>0</v>
      </c>
      <c r="I8096" s="591" t="e">
        <f>H8096/'Output Sheet'!$B$8</f>
        <v>#DIV/0!</v>
      </c>
      <c r="J8096" s="596"/>
      <c r="K8096" s="560"/>
      <c r="L8096" s="560"/>
      <c r="M8096" s="560"/>
      <c r="N8096" s="560"/>
      <c r="O8096" s="560"/>
      <c r="P8096" s="560"/>
      <c r="Q8096" s="560"/>
      <c r="R8096" s="560"/>
      <c r="S8096" s="560"/>
      <c r="T8096" s="560"/>
      <c r="U8096" s="560"/>
    </row>
    <row r="8097" spans="1:21">
      <c r="A8097" s="593">
        <f t="shared" si="756"/>
        <v>41612</v>
      </c>
      <c r="B8097" s="594">
        <v>41612.333801736109</v>
      </c>
      <c r="C8097" s="560">
        <f t="shared" si="757"/>
        <v>2013</v>
      </c>
      <c r="D8097" s="560">
        <f t="shared" si="758"/>
        <v>12</v>
      </c>
      <c r="E8097" s="560">
        <f t="shared" si="759"/>
        <v>4</v>
      </c>
      <c r="F8097" s="560">
        <f t="shared" si="760"/>
        <v>8</v>
      </c>
      <c r="G8097" s="595">
        <f t="shared" si="761"/>
        <v>4</v>
      </c>
      <c r="H8097" s="590">
        <f>CHOOSE('Output Sheet'!$B$4,'8760 Data'!J8097,'8760 Data'!K8097,'8760 Data'!L8097,'8760 Data'!M8097,'8760 Data'!N8097,'8760 Data'!O8097,'8760 Data'!P8097,'8760 Data'!Q8097,'8760 Data'!R8097,'8760 Data'!S8097,'8760 Data'!T8097,'8760 Data'!U8097)</f>
        <v>0</v>
      </c>
      <c r="I8097" s="591" t="e">
        <f>H8097/'Output Sheet'!$B$8</f>
        <v>#DIV/0!</v>
      </c>
      <c r="J8097" s="596"/>
      <c r="K8097" s="560"/>
      <c r="L8097" s="560"/>
      <c r="M8097" s="560"/>
      <c r="N8097" s="560"/>
      <c r="O8097" s="560"/>
      <c r="P8097" s="560"/>
      <c r="Q8097" s="560"/>
      <c r="R8097" s="560"/>
      <c r="S8097" s="560"/>
      <c r="T8097" s="560"/>
      <c r="U8097" s="560"/>
    </row>
    <row r="8098" spans="1:21">
      <c r="A8098" s="593">
        <f t="shared" si="756"/>
        <v>41612</v>
      </c>
      <c r="B8098" s="594">
        <v>41612.375468460647</v>
      </c>
      <c r="C8098" s="560">
        <f t="shared" si="757"/>
        <v>2013</v>
      </c>
      <c r="D8098" s="560">
        <f t="shared" si="758"/>
        <v>12</v>
      </c>
      <c r="E8098" s="560">
        <f t="shared" si="759"/>
        <v>4</v>
      </c>
      <c r="F8098" s="560">
        <f t="shared" si="760"/>
        <v>9</v>
      </c>
      <c r="G8098" s="595">
        <f t="shared" si="761"/>
        <v>4</v>
      </c>
      <c r="H8098" s="590">
        <f>CHOOSE('Output Sheet'!$B$4,'8760 Data'!J8098,'8760 Data'!K8098,'8760 Data'!L8098,'8760 Data'!M8098,'8760 Data'!N8098,'8760 Data'!O8098,'8760 Data'!P8098,'8760 Data'!Q8098,'8760 Data'!R8098,'8760 Data'!S8098,'8760 Data'!T8098,'8760 Data'!U8098)</f>
        <v>0</v>
      </c>
      <c r="I8098" s="591" t="e">
        <f>H8098/'Output Sheet'!$B$8</f>
        <v>#DIV/0!</v>
      </c>
      <c r="J8098" s="596"/>
      <c r="K8098" s="560"/>
      <c r="L8098" s="560"/>
      <c r="M8098" s="560"/>
      <c r="N8098" s="560"/>
      <c r="O8098" s="560"/>
      <c r="P8098" s="560"/>
      <c r="Q8098" s="560"/>
      <c r="R8098" s="560"/>
      <c r="S8098" s="560"/>
      <c r="T8098" s="560"/>
      <c r="U8098" s="560"/>
    </row>
    <row r="8099" spans="1:21">
      <c r="A8099" s="593">
        <f t="shared" si="756"/>
        <v>41612</v>
      </c>
      <c r="B8099" s="594">
        <v>41612.417135185184</v>
      </c>
      <c r="C8099" s="560">
        <f t="shared" si="757"/>
        <v>2013</v>
      </c>
      <c r="D8099" s="560">
        <f t="shared" si="758"/>
        <v>12</v>
      </c>
      <c r="E8099" s="560">
        <f t="shared" si="759"/>
        <v>4</v>
      </c>
      <c r="F8099" s="560">
        <f t="shared" si="760"/>
        <v>10</v>
      </c>
      <c r="G8099" s="595">
        <f t="shared" si="761"/>
        <v>4</v>
      </c>
      <c r="H8099" s="590">
        <f>CHOOSE('Output Sheet'!$B$4,'8760 Data'!J8099,'8760 Data'!K8099,'8760 Data'!L8099,'8760 Data'!M8099,'8760 Data'!N8099,'8760 Data'!O8099,'8760 Data'!P8099,'8760 Data'!Q8099,'8760 Data'!R8099,'8760 Data'!S8099,'8760 Data'!T8099,'8760 Data'!U8099)</f>
        <v>0</v>
      </c>
      <c r="I8099" s="591" t="e">
        <f>H8099/'Output Sheet'!$B$8</f>
        <v>#DIV/0!</v>
      </c>
      <c r="J8099" s="596"/>
      <c r="K8099" s="560"/>
      <c r="L8099" s="560"/>
      <c r="M8099" s="560"/>
      <c r="N8099" s="560"/>
      <c r="O8099" s="560"/>
      <c r="P8099" s="560"/>
      <c r="Q8099" s="560"/>
      <c r="R8099" s="560"/>
      <c r="S8099" s="560"/>
      <c r="T8099" s="560"/>
      <c r="U8099" s="560"/>
    </row>
    <row r="8100" spans="1:21">
      <c r="A8100" s="593">
        <f t="shared" si="756"/>
        <v>41612</v>
      </c>
      <c r="B8100" s="594">
        <v>41612.458801909721</v>
      </c>
      <c r="C8100" s="560">
        <f t="shared" si="757"/>
        <v>2013</v>
      </c>
      <c r="D8100" s="560">
        <f t="shared" si="758"/>
        <v>12</v>
      </c>
      <c r="E8100" s="560">
        <f t="shared" si="759"/>
        <v>4</v>
      </c>
      <c r="F8100" s="560">
        <f t="shared" si="760"/>
        <v>11</v>
      </c>
      <c r="G8100" s="595">
        <f t="shared" si="761"/>
        <v>4</v>
      </c>
      <c r="H8100" s="590">
        <f>CHOOSE('Output Sheet'!$B$4,'8760 Data'!J8100,'8760 Data'!K8100,'8760 Data'!L8100,'8760 Data'!M8100,'8760 Data'!N8100,'8760 Data'!O8100,'8760 Data'!P8100,'8760 Data'!Q8100,'8760 Data'!R8100,'8760 Data'!S8100,'8760 Data'!T8100,'8760 Data'!U8100)</f>
        <v>0</v>
      </c>
      <c r="I8100" s="591" t="e">
        <f>H8100/'Output Sheet'!$B$8</f>
        <v>#DIV/0!</v>
      </c>
      <c r="J8100" s="596"/>
      <c r="K8100" s="560"/>
      <c r="L8100" s="560"/>
      <c r="M8100" s="560"/>
      <c r="N8100" s="560"/>
      <c r="O8100" s="560"/>
      <c r="P8100" s="560"/>
      <c r="Q8100" s="560"/>
      <c r="R8100" s="560"/>
      <c r="S8100" s="560"/>
      <c r="T8100" s="560"/>
      <c r="U8100" s="560"/>
    </row>
    <row r="8101" spans="1:21">
      <c r="A8101" s="593">
        <f t="shared" si="756"/>
        <v>41612</v>
      </c>
      <c r="B8101" s="594">
        <v>41612.500468634258</v>
      </c>
      <c r="C8101" s="560">
        <f t="shared" si="757"/>
        <v>2013</v>
      </c>
      <c r="D8101" s="560">
        <f t="shared" si="758"/>
        <v>12</v>
      </c>
      <c r="E8101" s="560">
        <f t="shared" si="759"/>
        <v>4</v>
      </c>
      <c r="F8101" s="560">
        <f t="shared" si="760"/>
        <v>12</v>
      </c>
      <c r="G8101" s="595">
        <f t="shared" si="761"/>
        <v>4</v>
      </c>
      <c r="H8101" s="590">
        <f>CHOOSE('Output Sheet'!$B$4,'8760 Data'!J8101,'8760 Data'!K8101,'8760 Data'!L8101,'8760 Data'!M8101,'8760 Data'!N8101,'8760 Data'!O8101,'8760 Data'!P8101,'8760 Data'!Q8101,'8760 Data'!R8101,'8760 Data'!S8101,'8760 Data'!T8101,'8760 Data'!U8101)</f>
        <v>0</v>
      </c>
      <c r="I8101" s="591" t="e">
        <f>H8101/'Output Sheet'!$B$8</f>
        <v>#DIV/0!</v>
      </c>
      <c r="J8101" s="596"/>
      <c r="K8101" s="560"/>
      <c r="L8101" s="560"/>
      <c r="M8101" s="560"/>
      <c r="N8101" s="560"/>
      <c r="O8101" s="560"/>
      <c r="P8101" s="560"/>
      <c r="Q8101" s="560"/>
      <c r="R8101" s="560"/>
      <c r="S8101" s="560"/>
      <c r="T8101" s="560"/>
      <c r="U8101" s="560"/>
    </row>
    <row r="8102" spans="1:21">
      <c r="A8102" s="593">
        <f t="shared" si="756"/>
        <v>41612</v>
      </c>
      <c r="B8102" s="594">
        <v>41612.542135358795</v>
      </c>
      <c r="C8102" s="560">
        <f t="shared" si="757"/>
        <v>2013</v>
      </c>
      <c r="D8102" s="560">
        <f t="shared" si="758"/>
        <v>12</v>
      </c>
      <c r="E8102" s="560">
        <f t="shared" si="759"/>
        <v>4</v>
      </c>
      <c r="F8102" s="560">
        <f t="shared" si="760"/>
        <v>13</v>
      </c>
      <c r="G8102" s="595">
        <f t="shared" si="761"/>
        <v>4</v>
      </c>
      <c r="H8102" s="590">
        <f>CHOOSE('Output Sheet'!$B$4,'8760 Data'!J8102,'8760 Data'!K8102,'8760 Data'!L8102,'8760 Data'!M8102,'8760 Data'!N8102,'8760 Data'!O8102,'8760 Data'!P8102,'8760 Data'!Q8102,'8760 Data'!R8102,'8760 Data'!S8102,'8760 Data'!T8102,'8760 Data'!U8102)</f>
        <v>0</v>
      </c>
      <c r="I8102" s="591" t="e">
        <f>H8102/'Output Sheet'!$B$8</f>
        <v>#DIV/0!</v>
      </c>
      <c r="J8102" s="596"/>
      <c r="K8102" s="560"/>
      <c r="L8102" s="560"/>
      <c r="M8102" s="560"/>
      <c r="N8102" s="560"/>
      <c r="O8102" s="560"/>
      <c r="P8102" s="560"/>
      <c r="Q8102" s="560"/>
      <c r="R8102" s="560"/>
      <c r="S8102" s="560"/>
      <c r="T8102" s="560"/>
      <c r="U8102" s="560"/>
    </row>
    <row r="8103" spans="1:21">
      <c r="A8103" s="593">
        <f t="shared" si="756"/>
        <v>41612</v>
      </c>
      <c r="B8103" s="594">
        <v>41612.583802083333</v>
      </c>
      <c r="C8103" s="560">
        <f t="shared" si="757"/>
        <v>2013</v>
      </c>
      <c r="D8103" s="560">
        <f t="shared" si="758"/>
        <v>12</v>
      </c>
      <c r="E8103" s="560">
        <f t="shared" si="759"/>
        <v>4</v>
      </c>
      <c r="F8103" s="560">
        <f t="shared" si="760"/>
        <v>14</v>
      </c>
      <c r="G8103" s="595">
        <f t="shared" si="761"/>
        <v>4</v>
      </c>
      <c r="H8103" s="590">
        <f>CHOOSE('Output Sheet'!$B$4,'8760 Data'!J8103,'8760 Data'!K8103,'8760 Data'!L8103,'8760 Data'!M8103,'8760 Data'!N8103,'8760 Data'!O8103,'8760 Data'!P8103,'8760 Data'!Q8103,'8760 Data'!R8103,'8760 Data'!S8103,'8760 Data'!T8103,'8760 Data'!U8103)</f>
        <v>0</v>
      </c>
      <c r="I8103" s="591" t="e">
        <f>H8103/'Output Sheet'!$B$8</f>
        <v>#DIV/0!</v>
      </c>
      <c r="J8103" s="596"/>
      <c r="K8103" s="560"/>
      <c r="L8103" s="560"/>
      <c r="M8103" s="560"/>
      <c r="N8103" s="560"/>
      <c r="O8103" s="560"/>
      <c r="P8103" s="560"/>
      <c r="Q8103" s="560"/>
      <c r="R8103" s="560"/>
      <c r="S8103" s="560"/>
      <c r="T8103" s="560"/>
      <c r="U8103" s="560"/>
    </row>
    <row r="8104" spans="1:21">
      <c r="A8104" s="593">
        <f t="shared" si="756"/>
        <v>41612</v>
      </c>
      <c r="B8104" s="594">
        <v>41612.62546880787</v>
      </c>
      <c r="C8104" s="560">
        <f t="shared" si="757"/>
        <v>2013</v>
      </c>
      <c r="D8104" s="560">
        <f t="shared" si="758"/>
        <v>12</v>
      </c>
      <c r="E8104" s="560">
        <f t="shared" si="759"/>
        <v>4</v>
      </c>
      <c r="F8104" s="560">
        <f t="shared" si="760"/>
        <v>15</v>
      </c>
      <c r="G8104" s="595">
        <f t="shared" si="761"/>
        <v>4</v>
      </c>
      <c r="H8104" s="590">
        <f>CHOOSE('Output Sheet'!$B$4,'8760 Data'!J8104,'8760 Data'!K8104,'8760 Data'!L8104,'8760 Data'!M8104,'8760 Data'!N8104,'8760 Data'!O8104,'8760 Data'!P8104,'8760 Data'!Q8104,'8760 Data'!R8104,'8760 Data'!S8104,'8760 Data'!T8104,'8760 Data'!U8104)</f>
        <v>0</v>
      </c>
      <c r="I8104" s="591" t="e">
        <f>H8104/'Output Sheet'!$B$8</f>
        <v>#DIV/0!</v>
      </c>
      <c r="J8104" s="596"/>
      <c r="K8104" s="560"/>
      <c r="L8104" s="560"/>
      <c r="M8104" s="560"/>
      <c r="N8104" s="560"/>
      <c r="O8104" s="560"/>
      <c r="P8104" s="560"/>
      <c r="Q8104" s="560"/>
      <c r="R8104" s="560"/>
      <c r="S8104" s="560"/>
      <c r="T8104" s="560"/>
      <c r="U8104" s="560"/>
    </row>
    <row r="8105" spans="1:21">
      <c r="A8105" s="593">
        <f t="shared" si="756"/>
        <v>41612</v>
      </c>
      <c r="B8105" s="594">
        <v>41612.667135532407</v>
      </c>
      <c r="C8105" s="560">
        <f t="shared" si="757"/>
        <v>2013</v>
      </c>
      <c r="D8105" s="560">
        <f t="shared" si="758"/>
        <v>12</v>
      </c>
      <c r="E8105" s="560">
        <f t="shared" si="759"/>
        <v>4</v>
      </c>
      <c r="F8105" s="560">
        <f t="shared" si="760"/>
        <v>16</v>
      </c>
      <c r="G8105" s="595">
        <f t="shared" si="761"/>
        <v>4</v>
      </c>
      <c r="H8105" s="590">
        <f>CHOOSE('Output Sheet'!$B$4,'8760 Data'!J8105,'8760 Data'!K8105,'8760 Data'!L8105,'8760 Data'!M8105,'8760 Data'!N8105,'8760 Data'!O8105,'8760 Data'!P8105,'8760 Data'!Q8105,'8760 Data'!R8105,'8760 Data'!S8105,'8760 Data'!T8105,'8760 Data'!U8105)</f>
        <v>0</v>
      </c>
      <c r="I8105" s="591" t="e">
        <f>H8105/'Output Sheet'!$B$8</f>
        <v>#DIV/0!</v>
      </c>
      <c r="J8105" s="596"/>
      <c r="K8105" s="560"/>
      <c r="L8105" s="560"/>
      <c r="M8105" s="560"/>
      <c r="N8105" s="560"/>
      <c r="O8105" s="560"/>
      <c r="P8105" s="560"/>
      <c r="Q8105" s="560"/>
      <c r="R8105" s="560"/>
      <c r="S8105" s="560"/>
      <c r="T8105" s="560"/>
      <c r="U8105" s="560"/>
    </row>
    <row r="8106" spans="1:21">
      <c r="A8106" s="593">
        <f t="shared" si="756"/>
        <v>41612</v>
      </c>
      <c r="B8106" s="594">
        <v>41612.708802256944</v>
      </c>
      <c r="C8106" s="560">
        <f t="shared" si="757"/>
        <v>2013</v>
      </c>
      <c r="D8106" s="560">
        <f t="shared" si="758"/>
        <v>12</v>
      </c>
      <c r="E8106" s="560">
        <f t="shared" si="759"/>
        <v>4</v>
      </c>
      <c r="F8106" s="560">
        <f t="shared" si="760"/>
        <v>17</v>
      </c>
      <c r="G8106" s="595">
        <f t="shared" si="761"/>
        <v>4</v>
      </c>
      <c r="H8106" s="590">
        <f>CHOOSE('Output Sheet'!$B$4,'8760 Data'!J8106,'8760 Data'!K8106,'8760 Data'!L8106,'8760 Data'!M8106,'8760 Data'!N8106,'8760 Data'!O8106,'8760 Data'!P8106,'8760 Data'!Q8106,'8760 Data'!R8106,'8760 Data'!S8106,'8760 Data'!T8106,'8760 Data'!U8106)</f>
        <v>0</v>
      </c>
      <c r="I8106" s="591" t="e">
        <f>H8106/'Output Sheet'!$B$8</f>
        <v>#DIV/0!</v>
      </c>
      <c r="J8106" s="596"/>
      <c r="K8106" s="560"/>
      <c r="L8106" s="560"/>
      <c r="M8106" s="560"/>
      <c r="N8106" s="560"/>
      <c r="O8106" s="560"/>
      <c r="P8106" s="560"/>
      <c r="Q8106" s="560"/>
      <c r="R8106" s="560"/>
      <c r="S8106" s="560"/>
      <c r="T8106" s="560"/>
      <c r="U8106" s="560"/>
    </row>
    <row r="8107" spans="1:21">
      <c r="A8107" s="593">
        <f t="shared" si="756"/>
        <v>41612</v>
      </c>
      <c r="B8107" s="594">
        <v>41612.750468981481</v>
      </c>
      <c r="C8107" s="560">
        <f t="shared" si="757"/>
        <v>2013</v>
      </c>
      <c r="D8107" s="560">
        <f t="shared" si="758"/>
        <v>12</v>
      </c>
      <c r="E8107" s="560">
        <f t="shared" si="759"/>
        <v>4</v>
      </c>
      <c r="F8107" s="560">
        <f t="shared" si="760"/>
        <v>18</v>
      </c>
      <c r="G8107" s="595">
        <f t="shared" si="761"/>
        <v>4</v>
      </c>
      <c r="H8107" s="590">
        <f>CHOOSE('Output Sheet'!$B$4,'8760 Data'!J8107,'8760 Data'!K8107,'8760 Data'!L8107,'8760 Data'!M8107,'8760 Data'!N8107,'8760 Data'!O8107,'8760 Data'!P8107,'8760 Data'!Q8107,'8760 Data'!R8107,'8760 Data'!S8107,'8760 Data'!T8107,'8760 Data'!U8107)</f>
        <v>0</v>
      </c>
      <c r="I8107" s="591" t="e">
        <f>H8107/'Output Sheet'!$B$8</f>
        <v>#DIV/0!</v>
      </c>
      <c r="J8107" s="596"/>
      <c r="K8107" s="560"/>
      <c r="L8107" s="560"/>
      <c r="M8107" s="560"/>
      <c r="N8107" s="560"/>
      <c r="O8107" s="560"/>
      <c r="P8107" s="560"/>
      <c r="Q8107" s="560"/>
      <c r="R8107" s="560"/>
      <c r="S8107" s="560"/>
      <c r="T8107" s="560"/>
      <c r="U8107" s="560"/>
    </row>
    <row r="8108" spans="1:21">
      <c r="A8108" s="593">
        <f t="shared" si="756"/>
        <v>41612</v>
      </c>
      <c r="B8108" s="594">
        <v>41612.792135706019</v>
      </c>
      <c r="C8108" s="560">
        <f t="shared" si="757"/>
        <v>2013</v>
      </c>
      <c r="D8108" s="560">
        <f t="shared" si="758"/>
        <v>12</v>
      </c>
      <c r="E8108" s="560">
        <f t="shared" si="759"/>
        <v>4</v>
      </c>
      <c r="F8108" s="560">
        <f t="shared" si="760"/>
        <v>19</v>
      </c>
      <c r="G8108" s="595">
        <f t="shared" si="761"/>
        <v>4</v>
      </c>
      <c r="H8108" s="590">
        <f>CHOOSE('Output Sheet'!$B$4,'8760 Data'!J8108,'8760 Data'!K8108,'8760 Data'!L8108,'8760 Data'!M8108,'8760 Data'!N8108,'8760 Data'!O8108,'8760 Data'!P8108,'8760 Data'!Q8108,'8760 Data'!R8108,'8760 Data'!S8108,'8760 Data'!T8108,'8760 Data'!U8108)</f>
        <v>0</v>
      </c>
      <c r="I8108" s="591" t="e">
        <f>H8108/'Output Sheet'!$B$8</f>
        <v>#DIV/0!</v>
      </c>
      <c r="J8108" s="596"/>
      <c r="K8108" s="560"/>
      <c r="L8108" s="560"/>
      <c r="M8108" s="560"/>
      <c r="N8108" s="560"/>
      <c r="O8108" s="560"/>
      <c r="P8108" s="560"/>
      <c r="Q8108" s="560"/>
      <c r="R8108" s="560"/>
      <c r="S8108" s="560"/>
      <c r="T8108" s="560"/>
      <c r="U8108" s="560"/>
    </row>
    <row r="8109" spans="1:21">
      <c r="A8109" s="593">
        <f t="shared" si="756"/>
        <v>41612</v>
      </c>
      <c r="B8109" s="594">
        <v>41612.833802430556</v>
      </c>
      <c r="C8109" s="560">
        <f t="shared" si="757"/>
        <v>2013</v>
      </c>
      <c r="D8109" s="560">
        <f t="shared" si="758"/>
        <v>12</v>
      </c>
      <c r="E8109" s="560">
        <f t="shared" si="759"/>
        <v>4</v>
      </c>
      <c r="F8109" s="560">
        <f t="shared" si="760"/>
        <v>20</v>
      </c>
      <c r="G8109" s="595">
        <f t="shared" si="761"/>
        <v>4</v>
      </c>
      <c r="H8109" s="590">
        <f>CHOOSE('Output Sheet'!$B$4,'8760 Data'!J8109,'8760 Data'!K8109,'8760 Data'!L8109,'8760 Data'!M8109,'8760 Data'!N8109,'8760 Data'!O8109,'8760 Data'!P8109,'8760 Data'!Q8109,'8760 Data'!R8109,'8760 Data'!S8109,'8760 Data'!T8109,'8760 Data'!U8109)</f>
        <v>0</v>
      </c>
      <c r="I8109" s="591" t="e">
        <f>H8109/'Output Sheet'!$B$8</f>
        <v>#DIV/0!</v>
      </c>
      <c r="J8109" s="596"/>
      <c r="K8109" s="560"/>
      <c r="L8109" s="560"/>
      <c r="M8109" s="560"/>
      <c r="N8109" s="560"/>
      <c r="O8109" s="560"/>
      <c r="P8109" s="560"/>
      <c r="Q8109" s="560"/>
      <c r="R8109" s="560"/>
      <c r="S8109" s="560"/>
      <c r="T8109" s="560"/>
      <c r="U8109" s="560"/>
    </row>
    <row r="8110" spans="1:21">
      <c r="A8110" s="593">
        <f t="shared" si="756"/>
        <v>41612</v>
      </c>
      <c r="B8110" s="594">
        <v>41612.875469155093</v>
      </c>
      <c r="C8110" s="560">
        <f t="shared" si="757"/>
        <v>2013</v>
      </c>
      <c r="D8110" s="560">
        <f t="shared" si="758"/>
        <v>12</v>
      </c>
      <c r="E8110" s="560">
        <f t="shared" si="759"/>
        <v>4</v>
      </c>
      <c r="F8110" s="560">
        <f t="shared" si="760"/>
        <v>21</v>
      </c>
      <c r="G8110" s="595">
        <f t="shared" si="761"/>
        <v>4</v>
      </c>
      <c r="H8110" s="590">
        <f>CHOOSE('Output Sheet'!$B$4,'8760 Data'!J8110,'8760 Data'!K8110,'8760 Data'!L8110,'8760 Data'!M8110,'8760 Data'!N8110,'8760 Data'!O8110,'8760 Data'!P8110,'8760 Data'!Q8110,'8760 Data'!R8110,'8760 Data'!S8110,'8760 Data'!T8110,'8760 Data'!U8110)</f>
        <v>0</v>
      </c>
      <c r="I8110" s="591" t="e">
        <f>H8110/'Output Sheet'!$B$8</f>
        <v>#DIV/0!</v>
      </c>
      <c r="J8110" s="596"/>
      <c r="K8110" s="560"/>
      <c r="L8110" s="560"/>
      <c r="M8110" s="560"/>
      <c r="N8110" s="560"/>
      <c r="O8110" s="560"/>
      <c r="P8110" s="560"/>
      <c r="Q8110" s="560"/>
      <c r="R8110" s="560"/>
      <c r="S8110" s="560"/>
      <c r="T8110" s="560"/>
      <c r="U8110" s="560"/>
    </row>
    <row r="8111" spans="1:21">
      <c r="A8111" s="593">
        <f t="shared" si="756"/>
        <v>41612</v>
      </c>
      <c r="B8111" s="594">
        <v>41612.91713587963</v>
      </c>
      <c r="C8111" s="560">
        <f t="shared" si="757"/>
        <v>2013</v>
      </c>
      <c r="D8111" s="560">
        <f t="shared" si="758"/>
        <v>12</v>
      </c>
      <c r="E8111" s="560">
        <f t="shared" si="759"/>
        <v>4</v>
      </c>
      <c r="F8111" s="560">
        <f t="shared" si="760"/>
        <v>22</v>
      </c>
      <c r="G8111" s="595">
        <f t="shared" si="761"/>
        <v>4</v>
      </c>
      <c r="H8111" s="590">
        <f>CHOOSE('Output Sheet'!$B$4,'8760 Data'!J8111,'8760 Data'!K8111,'8760 Data'!L8111,'8760 Data'!M8111,'8760 Data'!N8111,'8760 Data'!O8111,'8760 Data'!P8111,'8760 Data'!Q8111,'8760 Data'!R8111,'8760 Data'!S8111,'8760 Data'!T8111,'8760 Data'!U8111)</f>
        <v>0</v>
      </c>
      <c r="I8111" s="591" t="e">
        <f>H8111/'Output Sheet'!$B$8</f>
        <v>#DIV/0!</v>
      </c>
      <c r="J8111" s="596"/>
      <c r="K8111" s="560"/>
      <c r="L8111" s="560"/>
      <c r="M8111" s="560"/>
      <c r="N8111" s="560"/>
      <c r="O8111" s="560"/>
      <c r="P8111" s="560"/>
      <c r="Q8111" s="560"/>
      <c r="R8111" s="560"/>
      <c r="S8111" s="560"/>
      <c r="T8111" s="560"/>
      <c r="U8111" s="560"/>
    </row>
    <row r="8112" spans="1:21">
      <c r="A8112" s="593">
        <f t="shared" si="756"/>
        <v>41612</v>
      </c>
      <c r="B8112" s="594">
        <v>41612.958802604167</v>
      </c>
      <c r="C8112" s="560">
        <f t="shared" si="757"/>
        <v>2013</v>
      </c>
      <c r="D8112" s="560">
        <f t="shared" si="758"/>
        <v>12</v>
      </c>
      <c r="E8112" s="560">
        <f t="shared" si="759"/>
        <v>4</v>
      </c>
      <c r="F8112" s="560">
        <f t="shared" si="760"/>
        <v>23</v>
      </c>
      <c r="G8112" s="595">
        <f t="shared" si="761"/>
        <v>4</v>
      </c>
      <c r="H8112" s="590">
        <f>CHOOSE('Output Sheet'!$B$4,'8760 Data'!J8112,'8760 Data'!K8112,'8760 Data'!L8112,'8760 Data'!M8112,'8760 Data'!N8112,'8760 Data'!O8112,'8760 Data'!P8112,'8760 Data'!Q8112,'8760 Data'!R8112,'8760 Data'!S8112,'8760 Data'!T8112,'8760 Data'!U8112)</f>
        <v>0</v>
      </c>
      <c r="I8112" s="591" t="e">
        <f>H8112/'Output Sheet'!$B$8</f>
        <v>#DIV/0!</v>
      </c>
      <c r="J8112" s="596"/>
      <c r="K8112" s="560"/>
      <c r="L8112" s="560"/>
      <c r="M8112" s="560"/>
      <c r="N8112" s="560"/>
      <c r="O8112" s="560"/>
      <c r="P8112" s="560"/>
      <c r="Q8112" s="560"/>
      <c r="R8112" s="560"/>
      <c r="S8112" s="560"/>
      <c r="T8112" s="560"/>
      <c r="U8112" s="560"/>
    </row>
    <row r="8113" spans="1:21">
      <c r="A8113" s="593">
        <f t="shared" si="756"/>
        <v>41613</v>
      </c>
      <c r="B8113" s="594">
        <v>41613.000469328705</v>
      </c>
      <c r="C8113" s="560">
        <f t="shared" si="757"/>
        <v>2013</v>
      </c>
      <c r="D8113" s="560">
        <f t="shared" si="758"/>
        <v>12</v>
      </c>
      <c r="E8113" s="560">
        <f t="shared" si="759"/>
        <v>5</v>
      </c>
      <c r="F8113" s="560">
        <f t="shared" si="760"/>
        <v>24</v>
      </c>
      <c r="G8113" s="595">
        <f t="shared" si="761"/>
        <v>5</v>
      </c>
      <c r="H8113" s="590">
        <f>CHOOSE('Output Sheet'!$B$4,'8760 Data'!J8113,'8760 Data'!K8113,'8760 Data'!L8113,'8760 Data'!M8113,'8760 Data'!N8113,'8760 Data'!O8113,'8760 Data'!P8113,'8760 Data'!Q8113,'8760 Data'!R8113,'8760 Data'!S8113,'8760 Data'!T8113,'8760 Data'!U8113)</f>
        <v>0</v>
      </c>
      <c r="I8113" s="591" t="e">
        <f>H8113/'Output Sheet'!$B$8</f>
        <v>#DIV/0!</v>
      </c>
      <c r="J8113" s="596"/>
      <c r="K8113" s="560"/>
      <c r="L8113" s="560"/>
      <c r="M8113" s="560"/>
      <c r="N8113" s="560"/>
      <c r="O8113" s="560"/>
      <c r="P8113" s="560"/>
      <c r="Q8113" s="560"/>
      <c r="R8113" s="560"/>
      <c r="S8113" s="560"/>
      <c r="T8113" s="560"/>
      <c r="U8113" s="560"/>
    </row>
    <row r="8114" spans="1:21">
      <c r="A8114" s="593">
        <f t="shared" si="756"/>
        <v>41613</v>
      </c>
      <c r="B8114" s="594">
        <v>41613.042136053242</v>
      </c>
      <c r="C8114" s="560">
        <f t="shared" si="757"/>
        <v>2013</v>
      </c>
      <c r="D8114" s="560">
        <f t="shared" si="758"/>
        <v>12</v>
      </c>
      <c r="E8114" s="560">
        <f t="shared" si="759"/>
        <v>5</v>
      </c>
      <c r="F8114" s="560">
        <f t="shared" si="760"/>
        <v>1</v>
      </c>
      <c r="G8114" s="595">
        <f t="shared" si="761"/>
        <v>5</v>
      </c>
      <c r="H8114" s="590">
        <f>CHOOSE('Output Sheet'!$B$4,'8760 Data'!J8114,'8760 Data'!K8114,'8760 Data'!L8114,'8760 Data'!M8114,'8760 Data'!N8114,'8760 Data'!O8114,'8760 Data'!P8114,'8760 Data'!Q8114,'8760 Data'!R8114,'8760 Data'!S8114,'8760 Data'!T8114,'8760 Data'!U8114)</f>
        <v>0</v>
      </c>
      <c r="I8114" s="591" t="e">
        <f>H8114/'Output Sheet'!$B$8</f>
        <v>#DIV/0!</v>
      </c>
      <c r="J8114" s="596"/>
      <c r="K8114" s="560"/>
      <c r="L8114" s="560"/>
      <c r="M8114" s="560"/>
      <c r="N8114" s="560"/>
      <c r="O8114" s="560"/>
      <c r="P8114" s="560"/>
      <c r="Q8114" s="560"/>
      <c r="R8114" s="560"/>
      <c r="S8114" s="560"/>
      <c r="T8114" s="560"/>
      <c r="U8114" s="560"/>
    </row>
    <row r="8115" spans="1:21">
      <c r="A8115" s="593">
        <f t="shared" si="756"/>
        <v>41613</v>
      </c>
      <c r="B8115" s="594">
        <v>41613.083802777779</v>
      </c>
      <c r="C8115" s="560">
        <f t="shared" si="757"/>
        <v>2013</v>
      </c>
      <c r="D8115" s="560">
        <f t="shared" si="758"/>
        <v>12</v>
      </c>
      <c r="E8115" s="560">
        <f t="shared" si="759"/>
        <v>5</v>
      </c>
      <c r="F8115" s="560">
        <f t="shared" si="760"/>
        <v>2</v>
      </c>
      <c r="G8115" s="595">
        <f t="shared" si="761"/>
        <v>5</v>
      </c>
      <c r="H8115" s="590">
        <f>CHOOSE('Output Sheet'!$B$4,'8760 Data'!J8115,'8760 Data'!K8115,'8760 Data'!L8115,'8760 Data'!M8115,'8760 Data'!N8115,'8760 Data'!O8115,'8760 Data'!P8115,'8760 Data'!Q8115,'8760 Data'!R8115,'8760 Data'!S8115,'8760 Data'!T8115,'8760 Data'!U8115)</f>
        <v>0</v>
      </c>
      <c r="I8115" s="591" t="e">
        <f>H8115/'Output Sheet'!$B$8</f>
        <v>#DIV/0!</v>
      </c>
      <c r="J8115" s="596"/>
      <c r="K8115" s="560"/>
      <c r="L8115" s="560"/>
      <c r="M8115" s="560"/>
      <c r="N8115" s="560"/>
      <c r="O8115" s="560"/>
      <c r="P8115" s="560"/>
      <c r="Q8115" s="560"/>
      <c r="R8115" s="560"/>
      <c r="S8115" s="560"/>
      <c r="T8115" s="560"/>
      <c r="U8115" s="560"/>
    </row>
    <row r="8116" spans="1:21">
      <c r="A8116" s="593">
        <f t="shared" si="756"/>
        <v>41613</v>
      </c>
      <c r="B8116" s="594">
        <v>41613.125469502316</v>
      </c>
      <c r="C8116" s="560">
        <f t="shared" si="757"/>
        <v>2013</v>
      </c>
      <c r="D8116" s="560">
        <f t="shared" si="758"/>
        <v>12</v>
      </c>
      <c r="E8116" s="560">
        <f t="shared" si="759"/>
        <v>5</v>
      </c>
      <c r="F8116" s="560">
        <f t="shared" si="760"/>
        <v>3</v>
      </c>
      <c r="G8116" s="595">
        <f t="shared" si="761"/>
        <v>5</v>
      </c>
      <c r="H8116" s="590">
        <f>CHOOSE('Output Sheet'!$B$4,'8760 Data'!J8116,'8760 Data'!K8116,'8760 Data'!L8116,'8760 Data'!M8116,'8760 Data'!N8116,'8760 Data'!O8116,'8760 Data'!P8116,'8760 Data'!Q8116,'8760 Data'!R8116,'8760 Data'!S8116,'8760 Data'!T8116,'8760 Data'!U8116)</f>
        <v>0</v>
      </c>
      <c r="I8116" s="591" t="e">
        <f>H8116/'Output Sheet'!$B$8</f>
        <v>#DIV/0!</v>
      </c>
      <c r="J8116" s="596"/>
      <c r="K8116" s="560"/>
      <c r="L8116" s="560"/>
      <c r="M8116" s="560"/>
      <c r="N8116" s="560"/>
      <c r="O8116" s="560"/>
      <c r="P8116" s="560"/>
      <c r="Q8116" s="560"/>
      <c r="R8116" s="560"/>
      <c r="S8116" s="560"/>
      <c r="T8116" s="560"/>
      <c r="U8116" s="560"/>
    </row>
    <row r="8117" spans="1:21">
      <c r="A8117" s="593">
        <f t="shared" si="756"/>
        <v>41613</v>
      </c>
      <c r="B8117" s="594">
        <v>41613.167136226853</v>
      </c>
      <c r="C8117" s="560">
        <f t="shared" si="757"/>
        <v>2013</v>
      </c>
      <c r="D8117" s="560">
        <f t="shared" si="758"/>
        <v>12</v>
      </c>
      <c r="E8117" s="560">
        <f t="shared" si="759"/>
        <v>5</v>
      </c>
      <c r="F8117" s="560">
        <f t="shared" si="760"/>
        <v>4</v>
      </c>
      <c r="G8117" s="595">
        <f t="shared" si="761"/>
        <v>5</v>
      </c>
      <c r="H8117" s="590">
        <f>CHOOSE('Output Sheet'!$B$4,'8760 Data'!J8117,'8760 Data'!K8117,'8760 Data'!L8117,'8760 Data'!M8117,'8760 Data'!N8117,'8760 Data'!O8117,'8760 Data'!P8117,'8760 Data'!Q8117,'8760 Data'!R8117,'8760 Data'!S8117,'8760 Data'!T8117,'8760 Data'!U8117)</f>
        <v>0</v>
      </c>
      <c r="I8117" s="591" t="e">
        <f>H8117/'Output Sheet'!$B$8</f>
        <v>#DIV/0!</v>
      </c>
      <c r="J8117" s="596"/>
      <c r="K8117" s="560"/>
      <c r="L8117" s="560"/>
      <c r="M8117" s="560"/>
      <c r="N8117" s="560"/>
      <c r="O8117" s="560"/>
      <c r="P8117" s="560"/>
      <c r="Q8117" s="560"/>
      <c r="R8117" s="560"/>
      <c r="S8117" s="560"/>
      <c r="T8117" s="560"/>
      <c r="U8117" s="560"/>
    </row>
    <row r="8118" spans="1:21">
      <c r="A8118" s="593">
        <f t="shared" si="756"/>
        <v>41613</v>
      </c>
      <c r="B8118" s="594">
        <v>41613.208802951391</v>
      </c>
      <c r="C8118" s="560">
        <f t="shared" si="757"/>
        <v>2013</v>
      </c>
      <c r="D8118" s="560">
        <f t="shared" si="758"/>
        <v>12</v>
      </c>
      <c r="E8118" s="560">
        <f t="shared" si="759"/>
        <v>5</v>
      </c>
      <c r="F8118" s="560">
        <f t="shared" si="760"/>
        <v>5</v>
      </c>
      <c r="G8118" s="595">
        <f t="shared" si="761"/>
        <v>5</v>
      </c>
      <c r="H8118" s="590">
        <f>CHOOSE('Output Sheet'!$B$4,'8760 Data'!J8118,'8760 Data'!K8118,'8760 Data'!L8118,'8760 Data'!M8118,'8760 Data'!N8118,'8760 Data'!O8118,'8760 Data'!P8118,'8760 Data'!Q8118,'8760 Data'!R8118,'8760 Data'!S8118,'8760 Data'!T8118,'8760 Data'!U8118)</f>
        <v>0</v>
      </c>
      <c r="I8118" s="591" t="e">
        <f>H8118/'Output Sheet'!$B$8</f>
        <v>#DIV/0!</v>
      </c>
      <c r="J8118" s="596"/>
      <c r="K8118" s="560"/>
      <c r="L8118" s="560"/>
      <c r="M8118" s="560"/>
      <c r="N8118" s="560"/>
      <c r="O8118" s="560"/>
      <c r="P8118" s="560"/>
      <c r="Q8118" s="560"/>
      <c r="R8118" s="560"/>
      <c r="S8118" s="560"/>
      <c r="T8118" s="560"/>
      <c r="U8118" s="560"/>
    </row>
    <row r="8119" spans="1:21">
      <c r="A8119" s="593">
        <f t="shared" si="756"/>
        <v>41613</v>
      </c>
      <c r="B8119" s="594">
        <v>41613.250469675928</v>
      </c>
      <c r="C8119" s="560">
        <f t="shared" si="757"/>
        <v>2013</v>
      </c>
      <c r="D8119" s="560">
        <f t="shared" si="758"/>
        <v>12</v>
      </c>
      <c r="E8119" s="560">
        <f t="shared" si="759"/>
        <v>5</v>
      </c>
      <c r="F8119" s="560">
        <f t="shared" si="760"/>
        <v>6</v>
      </c>
      <c r="G8119" s="595">
        <f t="shared" si="761"/>
        <v>5</v>
      </c>
      <c r="H8119" s="590">
        <f>CHOOSE('Output Sheet'!$B$4,'8760 Data'!J8119,'8760 Data'!K8119,'8760 Data'!L8119,'8760 Data'!M8119,'8760 Data'!N8119,'8760 Data'!O8119,'8760 Data'!P8119,'8760 Data'!Q8119,'8760 Data'!R8119,'8760 Data'!S8119,'8760 Data'!T8119,'8760 Data'!U8119)</f>
        <v>0</v>
      </c>
      <c r="I8119" s="591" t="e">
        <f>H8119/'Output Sheet'!$B$8</f>
        <v>#DIV/0!</v>
      </c>
      <c r="J8119" s="596"/>
      <c r="K8119" s="560"/>
      <c r="L8119" s="560"/>
      <c r="M8119" s="560"/>
      <c r="N8119" s="560"/>
      <c r="O8119" s="560"/>
      <c r="P8119" s="560"/>
      <c r="Q8119" s="560"/>
      <c r="R8119" s="560"/>
      <c r="S8119" s="560"/>
      <c r="T8119" s="560"/>
      <c r="U8119" s="560"/>
    </row>
    <row r="8120" spans="1:21">
      <c r="A8120" s="593">
        <f t="shared" si="756"/>
        <v>41613</v>
      </c>
      <c r="B8120" s="594">
        <v>41613.292136400465</v>
      </c>
      <c r="C8120" s="560">
        <f t="shared" si="757"/>
        <v>2013</v>
      </c>
      <c r="D8120" s="560">
        <f t="shared" si="758"/>
        <v>12</v>
      </c>
      <c r="E8120" s="560">
        <f t="shared" si="759"/>
        <v>5</v>
      </c>
      <c r="F8120" s="560">
        <f t="shared" si="760"/>
        <v>7</v>
      </c>
      <c r="G8120" s="595">
        <f t="shared" si="761"/>
        <v>5</v>
      </c>
      <c r="H8120" s="590">
        <f>CHOOSE('Output Sheet'!$B$4,'8760 Data'!J8120,'8760 Data'!K8120,'8760 Data'!L8120,'8760 Data'!M8120,'8760 Data'!N8120,'8760 Data'!O8120,'8760 Data'!P8120,'8760 Data'!Q8120,'8760 Data'!R8120,'8760 Data'!S8120,'8760 Data'!T8120,'8760 Data'!U8120)</f>
        <v>0</v>
      </c>
      <c r="I8120" s="591" t="e">
        <f>H8120/'Output Sheet'!$B$8</f>
        <v>#DIV/0!</v>
      </c>
      <c r="J8120" s="596"/>
      <c r="K8120" s="560"/>
      <c r="L8120" s="560"/>
      <c r="M8120" s="560"/>
      <c r="N8120" s="560"/>
      <c r="O8120" s="560"/>
      <c r="P8120" s="560"/>
      <c r="Q8120" s="560"/>
      <c r="R8120" s="560"/>
      <c r="S8120" s="560"/>
      <c r="T8120" s="560"/>
      <c r="U8120" s="560"/>
    </row>
    <row r="8121" spans="1:21">
      <c r="A8121" s="593">
        <f t="shared" si="756"/>
        <v>41613</v>
      </c>
      <c r="B8121" s="594">
        <v>41613.333803125002</v>
      </c>
      <c r="C8121" s="560">
        <f t="shared" si="757"/>
        <v>2013</v>
      </c>
      <c r="D8121" s="560">
        <f t="shared" si="758"/>
        <v>12</v>
      </c>
      <c r="E8121" s="560">
        <f t="shared" si="759"/>
        <v>5</v>
      </c>
      <c r="F8121" s="560">
        <f t="shared" si="760"/>
        <v>8</v>
      </c>
      <c r="G8121" s="595">
        <f t="shared" si="761"/>
        <v>5</v>
      </c>
      <c r="H8121" s="590">
        <f>CHOOSE('Output Sheet'!$B$4,'8760 Data'!J8121,'8760 Data'!K8121,'8760 Data'!L8121,'8760 Data'!M8121,'8760 Data'!N8121,'8760 Data'!O8121,'8760 Data'!P8121,'8760 Data'!Q8121,'8760 Data'!R8121,'8760 Data'!S8121,'8760 Data'!T8121,'8760 Data'!U8121)</f>
        <v>0</v>
      </c>
      <c r="I8121" s="591" t="e">
        <f>H8121/'Output Sheet'!$B$8</f>
        <v>#DIV/0!</v>
      </c>
      <c r="J8121" s="596"/>
      <c r="K8121" s="560"/>
      <c r="L8121" s="560"/>
      <c r="M8121" s="560"/>
      <c r="N8121" s="560"/>
      <c r="O8121" s="560"/>
      <c r="P8121" s="560"/>
      <c r="Q8121" s="560"/>
      <c r="R8121" s="560"/>
      <c r="S8121" s="560"/>
      <c r="T8121" s="560"/>
      <c r="U8121" s="560"/>
    </row>
    <row r="8122" spans="1:21">
      <c r="A8122" s="593">
        <f t="shared" si="756"/>
        <v>41613</v>
      </c>
      <c r="B8122" s="594">
        <v>41613.37546984954</v>
      </c>
      <c r="C8122" s="560">
        <f t="shared" si="757"/>
        <v>2013</v>
      </c>
      <c r="D8122" s="560">
        <f t="shared" si="758"/>
        <v>12</v>
      </c>
      <c r="E8122" s="560">
        <f t="shared" si="759"/>
        <v>5</v>
      </c>
      <c r="F8122" s="560">
        <f t="shared" si="760"/>
        <v>9</v>
      </c>
      <c r="G8122" s="595">
        <f t="shared" si="761"/>
        <v>5</v>
      </c>
      <c r="H8122" s="590">
        <f>CHOOSE('Output Sheet'!$B$4,'8760 Data'!J8122,'8760 Data'!K8122,'8760 Data'!L8122,'8760 Data'!M8122,'8760 Data'!N8122,'8760 Data'!O8122,'8760 Data'!P8122,'8760 Data'!Q8122,'8760 Data'!R8122,'8760 Data'!S8122,'8760 Data'!T8122,'8760 Data'!U8122)</f>
        <v>0</v>
      </c>
      <c r="I8122" s="591" t="e">
        <f>H8122/'Output Sheet'!$B$8</f>
        <v>#DIV/0!</v>
      </c>
      <c r="J8122" s="596"/>
      <c r="K8122" s="560"/>
      <c r="L8122" s="560"/>
      <c r="M8122" s="560"/>
      <c r="N8122" s="560"/>
      <c r="O8122" s="560"/>
      <c r="P8122" s="560"/>
      <c r="Q8122" s="560"/>
      <c r="R8122" s="560"/>
      <c r="S8122" s="560"/>
      <c r="T8122" s="560"/>
      <c r="U8122" s="560"/>
    </row>
    <row r="8123" spans="1:21">
      <c r="A8123" s="593">
        <f t="shared" si="756"/>
        <v>41613</v>
      </c>
      <c r="B8123" s="594">
        <v>41613.417136574077</v>
      </c>
      <c r="C8123" s="560">
        <f t="shared" si="757"/>
        <v>2013</v>
      </c>
      <c r="D8123" s="560">
        <f t="shared" si="758"/>
        <v>12</v>
      </c>
      <c r="E8123" s="560">
        <f t="shared" si="759"/>
        <v>5</v>
      </c>
      <c r="F8123" s="560">
        <f t="shared" si="760"/>
        <v>10</v>
      </c>
      <c r="G8123" s="595">
        <f t="shared" si="761"/>
        <v>5</v>
      </c>
      <c r="H8123" s="590">
        <f>CHOOSE('Output Sheet'!$B$4,'8760 Data'!J8123,'8760 Data'!K8123,'8760 Data'!L8123,'8760 Data'!M8123,'8760 Data'!N8123,'8760 Data'!O8123,'8760 Data'!P8123,'8760 Data'!Q8123,'8760 Data'!R8123,'8760 Data'!S8123,'8760 Data'!T8123,'8760 Data'!U8123)</f>
        <v>0</v>
      </c>
      <c r="I8123" s="591" t="e">
        <f>H8123/'Output Sheet'!$B$8</f>
        <v>#DIV/0!</v>
      </c>
      <c r="J8123" s="596"/>
      <c r="K8123" s="560"/>
      <c r="L8123" s="560"/>
      <c r="M8123" s="560"/>
      <c r="N8123" s="560"/>
      <c r="O8123" s="560"/>
      <c r="P8123" s="560"/>
      <c r="Q8123" s="560"/>
      <c r="R8123" s="560"/>
      <c r="S8123" s="560"/>
      <c r="T8123" s="560"/>
      <c r="U8123" s="560"/>
    </row>
    <row r="8124" spans="1:21">
      <c r="A8124" s="593">
        <f t="shared" si="756"/>
        <v>41613</v>
      </c>
      <c r="B8124" s="594">
        <v>41613.458803298614</v>
      </c>
      <c r="C8124" s="560">
        <f t="shared" si="757"/>
        <v>2013</v>
      </c>
      <c r="D8124" s="560">
        <f t="shared" si="758"/>
        <v>12</v>
      </c>
      <c r="E8124" s="560">
        <f t="shared" si="759"/>
        <v>5</v>
      </c>
      <c r="F8124" s="560">
        <f t="shared" si="760"/>
        <v>11</v>
      </c>
      <c r="G8124" s="595">
        <f t="shared" si="761"/>
        <v>5</v>
      </c>
      <c r="H8124" s="590">
        <f>CHOOSE('Output Sheet'!$B$4,'8760 Data'!J8124,'8760 Data'!K8124,'8760 Data'!L8124,'8760 Data'!M8124,'8760 Data'!N8124,'8760 Data'!O8124,'8760 Data'!P8124,'8760 Data'!Q8124,'8760 Data'!R8124,'8760 Data'!S8124,'8760 Data'!T8124,'8760 Data'!U8124)</f>
        <v>0</v>
      </c>
      <c r="I8124" s="591" t="e">
        <f>H8124/'Output Sheet'!$B$8</f>
        <v>#DIV/0!</v>
      </c>
      <c r="J8124" s="596"/>
      <c r="K8124" s="560"/>
      <c r="L8124" s="560"/>
      <c r="M8124" s="560"/>
      <c r="N8124" s="560"/>
      <c r="O8124" s="560"/>
      <c r="P8124" s="560"/>
      <c r="Q8124" s="560"/>
      <c r="R8124" s="560"/>
      <c r="S8124" s="560"/>
      <c r="T8124" s="560"/>
      <c r="U8124" s="560"/>
    </row>
    <row r="8125" spans="1:21">
      <c r="A8125" s="593">
        <f t="shared" si="756"/>
        <v>41613</v>
      </c>
      <c r="B8125" s="594">
        <v>41613.500470023151</v>
      </c>
      <c r="C8125" s="560">
        <f t="shared" si="757"/>
        <v>2013</v>
      </c>
      <c r="D8125" s="560">
        <f t="shared" si="758"/>
        <v>12</v>
      </c>
      <c r="E8125" s="560">
        <f t="shared" si="759"/>
        <v>5</v>
      </c>
      <c r="F8125" s="560">
        <f t="shared" si="760"/>
        <v>12</v>
      </c>
      <c r="G8125" s="595">
        <f t="shared" si="761"/>
        <v>5</v>
      </c>
      <c r="H8125" s="590">
        <f>CHOOSE('Output Sheet'!$B$4,'8760 Data'!J8125,'8760 Data'!K8125,'8760 Data'!L8125,'8760 Data'!M8125,'8760 Data'!N8125,'8760 Data'!O8125,'8760 Data'!P8125,'8760 Data'!Q8125,'8760 Data'!R8125,'8760 Data'!S8125,'8760 Data'!T8125,'8760 Data'!U8125)</f>
        <v>0</v>
      </c>
      <c r="I8125" s="591" t="e">
        <f>H8125/'Output Sheet'!$B$8</f>
        <v>#DIV/0!</v>
      </c>
      <c r="J8125" s="596"/>
      <c r="K8125" s="560"/>
      <c r="L8125" s="560"/>
      <c r="M8125" s="560"/>
      <c r="N8125" s="560"/>
      <c r="O8125" s="560"/>
      <c r="P8125" s="560"/>
      <c r="Q8125" s="560"/>
      <c r="R8125" s="560"/>
      <c r="S8125" s="560"/>
      <c r="T8125" s="560"/>
      <c r="U8125" s="560"/>
    </row>
    <row r="8126" spans="1:21">
      <c r="A8126" s="593">
        <f t="shared" si="756"/>
        <v>41613</v>
      </c>
      <c r="B8126" s="594">
        <v>41613.542136747688</v>
      </c>
      <c r="C8126" s="560">
        <f t="shared" si="757"/>
        <v>2013</v>
      </c>
      <c r="D8126" s="560">
        <f t="shared" si="758"/>
        <v>12</v>
      </c>
      <c r="E8126" s="560">
        <f t="shared" si="759"/>
        <v>5</v>
      </c>
      <c r="F8126" s="560">
        <f t="shared" si="760"/>
        <v>13</v>
      </c>
      <c r="G8126" s="595">
        <f t="shared" si="761"/>
        <v>5</v>
      </c>
      <c r="H8126" s="590">
        <f>CHOOSE('Output Sheet'!$B$4,'8760 Data'!J8126,'8760 Data'!K8126,'8760 Data'!L8126,'8760 Data'!M8126,'8760 Data'!N8126,'8760 Data'!O8126,'8760 Data'!P8126,'8760 Data'!Q8126,'8760 Data'!R8126,'8760 Data'!S8126,'8760 Data'!T8126,'8760 Data'!U8126)</f>
        <v>0</v>
      </c>
      <c r="I8126" s="591" t="e">
        <f>H8126/'Output Sheet'!$B$8</f>
        <v>#DIV/0!</v>
      </c>
      <c r="J8126" s="596"/>
      <c r="K8126" s="560"/>
      <c r="L8126" s="560"/>
      <c r="M8126" s="560"/>
      <c r="N8126" s="560"/>
      <c r="O8126" s="560"/>
      <c r="P8126" s="560"/>
      <c r="Q8126" s="560"/>
      <c r="R8126" s="560"/>
      <c r="S8126" s="560"/>
      <c r="T8126" s="560"/>
      <c r="U8126" s="560"/>
    </row>
    <row r="8127" spans="1:21">
      <c r="A8127" s="593">
        <f t="shared" si="756"/>
        <v>41613</v>
      </c>
      <c r="B8127" s="594">
        <v>41613.583803472226</v>
      </c>
      <c r="C8127" s="560">
        <f t="shared" si="757"/>
        <v>2013</v>
      </c>
      <c r="D8127" s="560">
        <f t="shared" si="758"/>
        <v>12</v>
      </c>
      <c r="E8127" s="560">
        <f t="shared" si="759"/>
        <v>5</v>
      </c>
      <c r="F8127" s="560">
        <f t="shared" si="760"/>
        <v>14</v>
      </c>
      <c r="G8127" s="595">
        <f t="shared" si="761"/>
        <v>5</v>
      </c>
      <c r="H8127" s="590">
        <f>CHOOSE('Output Sheet'!$B$4,'8760 Data'!J8127,'8760 Data'!K8127,'8760 Data'!L8127,'8760 Data'!M8127,'8760 Data'!N8127,'8760 Data'!O8127,'8760 Data'!P8127,'8760 Data'!Q8127,'8760 Data'!R8127,'8760 Data'!S8127,'8760 Data'!T8127,'8760 Data'!U8127)</f>
        <v>0</v>
      </c>
      <c r="I8127" s="591" t="e">
        <f>H8127/'Output Sheet'!$B$8</f>
        <v>#DIV/0!</v>
      </c>
      <c r="J8127" s="596"/>
      <c r="K8127" s="560"/>
      <c r="L8127" s="560"/>
      <c r="M8127" s="560"/>
      <c r="N8127" s="560"/>
      <c r="O8127" s="560"/>
      <c r="P8127" s="560"/>
      <c r="Q8127" s="560"/>
      <c r="R8127" s="560"/>
      <c r="S8127" s="560"/>
      <c r="T8127" s="560"/>
      <c r="U8127" s="560"/>
    </row>
    <row r="8128" spans="1:21">
      <c r="A8128" s="593">
        <f t="shared" si="756"/>
        <v>41613</v>
      </c>
      <c r="B8128" s="594">
        <v>41613.625470196763</v>
      </c>
      <c r="C8128" s="560">
        <f t="shared" si="757"/>
        <v>2013</v>
      </c>
      <c r="D8128" s="560">
        <f t="shared" si="758"/>
        <v>12</v>
      </c>
      <c r="E8128" s="560">
        <f t="shared" si="759"/>
        <v>5</v>
      </c>
      <c r="F8128" s="560">
        <f t="shared" si="760"/>
        <v>15</v>
      </c>
      <c r="G8128" s="595">
        <f t="shared" si="761"/>
        <v>5</v>
      </c>
      <c r="H8128" s="590">
        <f>CHOOSE('Output Sheet'!$B$4,'8760 Data'!J8128,'8760 Data'!K8128,'8760 Data'!L8128,'8760 Data'!M8128,'8760 Data'!N8128,'8760 Data'!O8128,'8760 Data'!P8128,'8760 Data'!Q8128,'8760 Data'!R8128,'8760 Data'!S8128,'8760 Data'!T8128,'8760 Data'!U8128)</f>
        <v>0</v>
      </c>
      <c r="I8128" s="591" t="e">
        <f>H8128/'Output Sheet'!$B$8</f>
        <v>#DIV/0!</v>
      </c>
      <c r="J8128" s="596"/>
      <c r="K8128" s="560"/>
      <c r="L8128" s="560"/>
      <c r="M8128" s="560"/>
      <c r="N8128" s="560"/>
      <c r="O8128" s="560"/>
      <c r="P8128" s="560"/>
      <c r="Q8128" s="560"/>
      <c r="R8128" s="560"/>
      <c r="S8128" s="560"/>
      <c r="T8128" s="560"/>
      <c r="U8128" s="560"/>
    </row>
    <row r="8129" spans="1:21">
      <c r="A8129" s="593">
        <f t="shared" si="756"/>
        <v>41613</v>
      </c>
      <c r="B8129" s="594">
        <v>41613.667136921293</v>
      </c>
      <c r="C8129" s="560">
        <f t="shared" si="757"/>
        <v>2013</v>
      </c>
      <c r="D8129" s="560">
        <f t="shared" si="758"/>
        <v>12</v>
      </c>
      <c r="E8129" s="560">
        <f t="shared" si="759"/>
        <v>5</v>
      </c>
      <c r="F8129" s="560">
        <f t="shared" si="760"/>
        <v>16</v>
      </c>
      <c r="G8129" s="595">
        <f t="shared" si="761"/>
        <v>5</v>
      </c>
      <c r="H8129" s="590">
        <f>CHOOSE('Output Sheet'!$B$4,'8760 Data'!J8129,'8760 Data'!K8129,'8760 Data'!L8129,'8760 Data'!M8129,'8760 Data'!N8129,'8760 Data'!O8129,'8760 Data'!P8129,'8760 Data'!Q8129,'8760 Data'!R8129,'8760 Data'!S8129,'8760 Data'!T8129,'8760 Data'!U8129)</f>
        <v>0</v>
      </c>
      <c r="I8129" s="591" t="e">
        <f>H8129/'Output Sheet'!$B$8</f>
        <v>#DIV/0!</v>
      </c>
      <c r="J8129" s="596"/>
      <c r="K8129" s="560"/>
      <c r="L8129" s="560"/>
      <c r="M8129" s="560"/>
      <c r="N8129" s="560"/>
      <c r="O8129" s="560"/>
      <c r="P8129" s="560"/>
      <c r="Q8129" s="560"/>
      <c r="R8129" s="560"/>
      <c r="S8129" s="560"/>
      <c r="T8129" s="560"/>
      <c r="U8129" s="560"/>
    </row>
    <row r="8130" spans="1:21">
      <c r="A8130" s="593">
        <f t="shared" si="756"/>
        <v>41613</v>
      </c>
      <c r="B8130" s="594">
        <v>41613.70880364583</v>
      </c>
      <c r="C8130" s="560">
        <f t="shared" si="757"/>
        <v>2013</v>
      </c>
      <c r="D8130" s="560">
        <f t="shared" si="758"/>
        <v>12</v>
      </c>
      <c r="E8130" s="560">
        <f t="shared" si="759"/>
        <v>5</v>
      </c>
      <c r="F8130" s="560">
        <f t="shared" si="760"/>
        <v>17</v>
      </c>
      <c r="G8130" s="595">
        <f t="shared" si="761"/>
        <v>5</v>
      </c>
      <c r="H8130" s="590">
        <f>CHOOSE('Output Sheet'!$B$4,'8760 Data'!J8130,'8760 Data'!K8130,'8760 Data'!L8130,'8760 Data'!M8130,'8760 Data'!N8130,'8760 Data'!O8130,'8760 Data'!P8130,'8760 Data'!Q8130,'8760 Data'!R8130,'8760 Data'!S8130,'8760 Data'!T8130,'8760 Data'!U8130)</f>
        <v>0</v>
      </c>
      <c r="I8130" s="591" t="e">
        <f>H8130/'Output Sheet'!$B$8</f>
        <v>#DIV/0!</v>
      </c>
      <c r="J8130" s="596"/>
      <c r="K8130" s="560"/>
      <c r="L8130" s="560"/>
      <c r="M8130" s="560"/>
      <c r="N8130" s="560"/>
      <c r="O8130" s="560"/>
      <c r="P8130" s="560"/>
      <c r="Q8130" s="560"/>
      <c r="R8130" s="560"/>
      <c r="S8130" s="560"/>
      <c r="T8130" s="560"/>
      <c r="U8130" s="560"/>
    </row>
    <row r="8131" spans="1:21">
      <c r="A8131" s="593">
        <f t="shared" ref="A8131:A8194" si="762">DATE(C8131,D8131,E8131)</f>
        <v>41613</v>
      </c>
      <c r="B8131" s="594">
        <v>41613.750470370367</v>
      </c>
      <c r="C8131" s="560">
        <f t="shared" ref="C8131:C8194" si="763">YEAR(B8131)</f>
        <v>2013</v>
      </c>
      <c r="D8131" s="560">
        <f t="shared" ref="D8131:D8194" si="764">MONTH(B8131)</f>
        <v>12</v>
      </c>
      <c r="E8131" s="560">
        <f t="shared" ref="E8131:E8194" si="765">DAY(B8131)</f>
        <v>5</v>
      </c>
      <c r="F8131" s="560">
        <f t="shared" ref="F8131:F8194" si="766">IF(HOUR(B8131)&lt;&gt;0,HOUR(B8131),24)</f>
        <v>18</v>
      </c>
      <c r="G8131" s="595">
        <f t="shared" ref="G8131:G8194" si="767">WEEKDAY(B8131,1)</f>
        <v>5</v>
      </c>
      <c r="H8131" s="590">
        <f>CHOOSE('Output Sheet'!$B$4,'8760 Data'!J8131,'8760 Data'!K8131,'8760 Data'!L8131,'8760 Data'!M8131,'8760 Data'!N8131,'8760 Data'!O8131,'8760 Data'!P8131,'8760 Data'!Q8131,'8760 Data'!R8131,'8760 Data'!S8131,'8760 Data'!T8131,'8760 Data'!U8131)</f>
        <v>0</v>
      </c>
      <c r="I8131" s="591" t="e">
        <f>H8131/'Output Sheet'!$B$8</f>
        <v>#DIV/0!</v>
      </c>
      <c r="J8131" s="596"/>
      <c r="K8131" s="560"/>
      <c r="L8131" s="560"/>
      <c r="M8131" s="560"/>
      <c r="N8131" s="560"/>
      <c r="O8131" s="560"/>
      <c r="P8131" s="560"/>
      <c r="Q8131" s="560"/>
      <c r="R8131" s="560"/>
      <c r="S8131" s="560"/>
      <c r="T8131" s="560"/>
      <c r="U8131" s="560"/>
    </row>
    <row r="8132" spans="1:21">
      <c r="A8132" s="593">
        <f t="shared" si="762"/>
        <v>41613</v>
      </c>
      <c r="B8132" s="594">
        <v>41613.792137094904</v>
      </c>
      <c r="C8132" s="560">
        <f t="shared" si="763"/>
        <v>2013</v>
      </c>
      <c r="D8132" s="560">
        <f t="shared" si="764"/>
        <v>12</v>
      </c>
      <c r="E8132" s="560">
        <f t="shared" si="765"/>
        <v>5</v>
      </c>
      <c r="F8132" s="560">
        <f t="shared" si="766"/>
        <v>19</v>
      </c>
      <c r="G8132" s="595">
        <f t="shared" si="767"/>
        <v>5</v>
      </c>
      <c r="H8132" s="590">
        <f>CHOOSE('Output Sheet'!$B$4,'8760 Data'!J8132,'8760 Data'!K8132,'8760 Data'!L8132,'8760 Data'!M8132,'8760 Data'!N8132,'8760 Data'!O8132,'8760 Data'!P8132,'8760 Data'!Q8132,'8760 Data'!R8132,'8760 Data'!S8132,'8760 Data'!T8132,'8760 Data'!U8132)</f>
        <v>0</v>
      </c>
      <c r="I8132" s="591" t="e">
        <f>H8132/'Output Sheet'!$B$8</f>
        <v>#DIV/0!</v>
      </c>
      <c r="J8132" s="596"/>
      <c r="K8132" s="560"/>
      <c r="L8132" s="560"/>
      <c r="M8132" s="560"/>
      <c r="N8132" s="560"/>
      <c r="O8132" s="560"/>
      <c r="P8132" s="560"/>
      <c r="Q8132" s="560"/>
      <c r="R8132" s="560"/>
      <c r="S8132" s="560"/>
      <c r="T8132" s="560"/>
      <c r="U8132" s="560"/>
    </row>
    <row r="8133" spans="1:21">
      <c r="A8133" s="593">
        <f t="shared" si="762"/>
        <v>41613</v>
      </c>
      <c r="B8133" s="594">
        <v>41613.833803819442</v>
      </c>
      <c r="C8133" s="560">
        <f t="shared" si="763"/>
        <v>2013</v>
      </c>
      <c r="D8133" s="560">
        <f t="shared" si="764"/>
        <v>12</v>
      </c>
      <c r="E8133" s="560">
        <f t="shared" si="765"/>
        <v>5</v>
      </c>
      <c r="F8133" s="560">
        <f t="shared" si="766"/>
        <v>20</v>
      </c>
      <c r="G8133" s="595">
        <f t="shared" si="767"/>
        <v>5</v>
      </c>
      <c r="H8133" s="590">
        <f>CHOOSE('Output Sheet'!$B$4,'8760 Data'!J8133,'8760 Data'!K8133,'8760 Data'!L8133,'8760 Data'!M8133,'8760 Data'!N8133,'8760 Data'!O8133,'8760 Data'!P8133,'8760 Data'!Q8133,'8760 Data'!R8133,'8760 Data'!S8133,'8760 Data'!T8133,'8760 Data'!U8133)</f>
        <v>0</v>
      </c>
      <c r="I8133" s="591" t="e">
        <f>H8133/'Output Sheet'!$B$8</f>
        <v>#DIV/0!</v>
      </c>
      <c r="J8133" s="596"/>
      <c r="K8133" s="560"/>
      <c r="L8133" s="560"/>
      <c r="M8133" s="560"/>
      <c r="N8133" s="560"/>
      <c r="O8133" s="560"/>
      <c r="P8133" s="560"/>
      <c r="Q8133" s="560"/>
      <c r="R8133" s="560"/>
      <c r="S8133" s="560"/>
      <c r="T8133" s="560"/>
      <c r="U8133" s="560"/>
    </row>
    <row r="8134" spans="1:21">
      <c r="A8134" s="593">
        <f t="shared" si="762"/>
        <v>41613</v>
      </c>
      <c r="B8134" s="594">
        <v>41613.875470543979</v>
      </c>
      <c r="C8134" s="560">
        <f t="shared" si="763"/>
        <v>2013</v>
      </c>
      <c r="D8134" s="560">
        <f t="shared" si="764"/>
        <v>12</v>
      </c>
      <c r="E8134" s="560">
        <f t="shared" si="765"/>
        <v>5</v>
      </c>
      <c r="F8134" s="560">
        <f t="shared" si="766"/>
        <v>21</v>
      </c>
      <c r="G8134" s="595">
        <f t="shared" si="767"/>
        <v>5</v>
      </c>
      <c r="H8134" s="590">
        <f>CHOOSE('Output Sheet'!$B$4,'8760 Data'!J8134,'8760 Data'!K8134,'8760 Data'!L8134,'8760 Data'!M8134,'8760 Data'!N8134,'8760 Data'!O8134,'8760 Data'!P8134,'8760 Data'!Q8134,'8760 Data'!R8134,'8760 Data'!S8134,'8760 Data'!T8134,'8760 Data'!U8134)</f>
        <v>0</v>
      </c>
      <c r="I8134" s="591" t="e">
        <f>H8134/'Output Sheet'!$B$8</f>
        <v>#DIV/0!</v>
      </c>
      <c r="J8134" s="596"/>
      <c r="K8134" s="560"/>
      <c r="L8134" s="560"/>
      <c r="M8134" s="560"/>
      <c r="N8134" s="560"/>
      <c r="O8134" s="560"/>
      <c r="P8134" s="560"/>
      <c r="Q8134" s="560"/>
      <c r="R8134" s="560"/>
      <c r="S8134" s="560"/>
      <c r="T8134" s="560"/>
      <c r="U8134" s="560"/>
    </row>
    <row r="8135" spans="1:21">
      <c r="A8135" s="593">
        <f t="shared" si="762"/>
        <v>41613</v>
      </c>
      <c r="B8135" s="594">
        <v>41613.917137268516</v>
      </c>
      <c r="C8135" s="560">
        <f t="shared" si="763"/>
        <v>2013</v>
      </c>
      <c r="D8135" s="560">
        <f t="shared" si="764"/>
        <v>12</v>
      </c>
      <c r="E8135" s="560">
        <f t="shared" si="765"/>
        <v>5</v>
      </c>
      <c r="F8135" s="560">
        <f t="shared" si="766"/>
        <v>22</v>
      </c>
      <c r="G8135" s="595">
        <f t="shared" si="767"/>
        <v>5</v>
      </c>
      <c r="H8135" s="590">
        <f>CHOOSE('Output Sheet'!$B$4,'8760 Data'!J8135,'8760 Data'!K8135,'8760 Data'!L8135,'8760 Data'!M8135,'8760 Data'!N8135,'8760 Data'!O8135,'8760 Data'!P8135,'8760 Data'!Q8135,'8760 Data'!R8135,'8760 Data'!S8135,'8760 Data'!T8135,'8760 Data'!U8135)</f>
        <v>0</v>
      </c>
      <c r="I8135" s="591" t="e">
        <f>H8135/'Output Sheet'!$B$8</f>
        <v>#DIV/0!</v>
      </c>
      <c r="J8135" s="596"/>
      <c r="K8135" s="560"/>
      <c r="L8135" s="560"/>
      <c r="M8135" s="560"/>
      <c r="N8135" s="560"/>
      <c r="O8135" s="560"/>
      <c r="P8135" s="560"/>
      <c r="Q8135" s="560"/>
      <c r="R8135" s="560"/>
      <c r="S8135" s="560"/>
      <c r="T8135" s="560"/>
      <c r="U8135" s="560"/>
    </row>
    <row r="8136" spans="1:21">
      <c r="A8136" s="593">
        <f t="shared" si="762"/>
        <v>41613</v>
      </c>
      <c r="B8136" s="594">
        <v>41613.958803993053</v>
      </c>
      <c r="C8136" s="560">
        <f t="shared" si="763"/>
        <v>2013</v>
      </c>
      <c r="D8136" s="560">
        <f t="shared" si="764"/>
        <v>12</v>
      </c>
      <c r="E8136" s="560">
        <f t="shared" si="765"/>
        <v>5</v>
      </c>
      <c r="F8136" s="560">
        <f t="shared" si="766"/>
        <v>23</v>
      </c>
      <c r="G8136" s="595">
        <f t="shared" si="767"/>
        <v>5</v>
      </c>
      <c r="H8136" s="590">
        <f>CHOOSE('Output Sheet'!$B$4,'8760 Data'!J8136,'8760 Data'!K8136,'8760 Data'!L8136,'8760 Data'!M8136,'8760 Data'!N8136,'8760 Data'!O8136,'8760 Data'!P8136,'8760 Data'!Q8136,'8760 Data'!R8136,'8760 Data'!S8136,'8760 Data'!T8136,'8760 Data'!U8136)</f>
        <v>0</v>
      </c>
      <c r="I8136" s="591" t="e">
        <f>H8136/'Output Sheet'!$B$8</f>
        <v>#DIV/0!</v>
      </c>
      <c r="J8136" s="596"/>
      <c r="K8136" s="560"/>
      <c r="L8136" s="560"/>
      <c r="M8136" s="560"/>
      <c r="N8136" s="560"/>
      <c r="O8136" s="560"/>
      <c r="P8136" s="560"/>
      <c r="Q8136" s="560"/>
      <c r="R8136" s="560"/>
      <c r="S8136" s="560"/>
      <c r="T8136" s="560"/>
      <c r="U8136" s="560"/>
    </row>
    <row r="8137" spans="1:21">
      <c r="A8137" s="593">
        <f t="shared" si="762"/>
        <v>41614</v>
      </c>
      <c r="B8137" s="594">
        <v>41614.00047071759</v>
      </c>
      <c r="C8137" s="560">
        <f t="shared" si="763"/>
        <v>2013</v>
      </c>
      <c r="D8137" s="560">
        <f t="shared" si="764"/>
        <v>12</v>
      </c>
      <c r="E8137" s="560">
        <f t="shared" si="765"/>
        <v>6</v>
      </c>
      <c r="F8137" s="560">
        <f t="shared" si="766"/>
        <v>24</v>
      </c>
      <c r="G8137" s="595">
        <f t="shared" si="767"/>
        <v>6</v>
      </c>
      <c r="H8137" s="590">
        <f>CHOOSE('Output Sheet'!$B$4,'8760 Data'!J8137,'8760 Data'!K8137,'8760 Data'!L8137,'8760 Data'!M8137,'8760 Data'!N8137,'8760 Data'!O8137,'8760 Data'!P8137,'8760 Data'!Q8137,'8760 Data'!R8137,'8760 Data'!S8137,'8760 Data'!T8137,'8760 Data'!U8137)</f>
        <v>0</v>
      </c>
      <c r="I8137" s="591" t="e">
        <f>H8137/'Output Sheet'!$B$8</f>
        <v>#DIV/0!</v>
      </c>
      <c r="J8137" s="596"/>
      <c r="K8137" s="560"/>
      <c r="L8137" s="560"/>
      <c r="M8137" s="560"/>
      <c r="N8137" s="560"/>
      <c r="O8137" s="560"/>
      <c r="P8137" s="560"/>
      <c r="Q8137" s="560"/>
      <c r="R8137" s="560"/>
      <c r="S8137" s="560"/>
      <c r="T8137" s="560"/>
      <c r="U8137" s="560"/>
    </row>
    <row r="8138" spans="1:21">
      <c r="A8138" s="593">
        <f t="shared" si="762"/>
        <v>41614</v>
      </c>
      <c r="B8138" s="594">
        <v>41614.042137442128</v>
      </c>
      <c r="C8138" s="560">
        <f t="shared" si="763"/>
        <v>2013</v>
      </c>
      <c r="D8138" s="560">
        <f t="shared" si="764"/>
        <v>12</v>
      </c>
      <c r="E8138" s="560">
        <f t="shared" si="765"/>
        <v>6</v>
      </c>
      <c r="F8138" s="560">
        <f t="shared" si="766"/>
        <v>1</v>
      </c>
      <c r="G8138" s="595">
        <f t="shared" si="767"/>
        <v>6</v>
      </c>
      <c r="H8138" s="590">
        <f>CHOOSE('Output Sheet'!$B$4,'8760 Data'!J8138,'8760 Data'!K8138,'8760 Data'!L8138,'8760 Data'!M8138,'8760 Data'!N8138,'8760 Data'!O8138,'8760 Data'!P8138,'8760 Data'!Q8138,'8760 Data'!R8138,'8760 Data'!S8138,'8760 Data'!T8138,'8760 Data'!U8138)</f>
        <v>0</v>
      </c>
      <c r="I8138" s="591" t="e">
        <f>H8138/'Output Sheet'!$B$8</f>
        <v>#DIV/0!</v>
      </c>
      <c r="J8138" s="596"/>
      <c r="K8138" s="560"/>
      <c r="L8138" s="560"/>
      <c r="M8138" s="560"/>
      <c r="N8138" s="560"/>
      <c r="O8138" s="560"/>
      <c r="P8138" s="560"/>
      <c r="Q8138" s="560"/>
      <c r="R8138" s="560"/>
      <c r="S8138" s="560"/>
      <c r="T8138" s="560"/>
      <c r="U8138" s="560"/>
    </row>
    <row r="8139" spans="1:21">
      <c r="A8139" s="593">
        <f t="shared" si="762"/>
        <v>41614</v>
      </c>
      <c r="B8139" s="594">
        <v>41614.083804166665</v>
      </c>
      <c r="C8139" s="560">
        <f t="shared" si="763"/>
        <v>2013</v>
      </c>
      <c r="D8139" s="560">
        <f t="shared" si="764"/>
        <v>12</v>
      </c>
      <c r="E8139" s="560">
        <f t="shared" si="765"/>
        <v>6</v>
      </c>
      <c r="F8139" s="560">
        <f t="shared" si="766"/>
        <v>2</v>
      </c>
      <c r="G8139" s="595">
        <f t="shared" si="767"/>
        <v>6</v>
      </c>
      <c r="H8139" s="590">
        <f>CHOOSE('Output Sheet'!$B$4,'8760 Data'!J8139,'8760 Data'!K8139,'8760 Data'!L8139,'8760 Data'!M8139,'8760 Data'!N8139,'8760 Data'!O8139,'8760 Data'!P8139,'8760 Data'!Q8139,'8760 Data'!R8139,'8760 Data'!S8139,'8760 Data'!T8139,'8760 Data'!U8139)</f>
        <v>0</v>
      </c>
      <c r="I8139" s="591" t="e">
        <f>H8139/'Output Sheet'!$B$8</f>
        <v>#DIV/0!</v>
      </c>
      <c r="J8139" s="596"/>
      <c r="K8139" s="560"/>
      <c r="L8139" s="560"/>
      <c r="M8139" s="560"/>
      <c r="N8139" s="560"/>
      <c r="O8139" s="560"/>
      <c r="P8139" s="560"/>
      <c r="Q8139" s="560"/>
      <c r="R8139" s="560"/>
      <c r="S8139" s="560"/>
      <c r="T8139" s="560"/>
      <c r="U8139" s="560"/>
    </row>
    <row r="8140" spans="1:21">
      <c r="A8140" s="593">
        <f t="shared" si="762"/>
        <v>41614</v>
      </c>
      <c r="B8140" s="594">
        <v>41614.125470891202</v>
      </c>
      <c r="C8140" s="560">
        <f t="shared" si="763"/>
        <v>2013</v>
      </c>
      <c r="D8140" s="560">
        <f t="shared" si="764"/>
        <v>12</v>
      </c>
      <c r="E8140" s="560">
        <f t="shared" si="765"/>
        <v>6</v>
      </c>
      <c r="F8140" s="560">
        <f t="shared" si="766"/>
        <v>3</v>
      </c>
      <c r="G8140" s="595">
        <f t="shared" si="767"/>
        <v>6</v>
      </c>
      <c r="H8140" s="590">
        <f>CHOOSE('Output Sheet'!$B$4,'8760 Data'!J8140,'8760 Data'!K8140,'8760 Data'!L8140,'8760 Data'!M8140,'8760 Data'!N8140,'8760 Data'!O8140,'8760 Data'!P8140,'8760 Data'!Q8140,'8760 Data'!R8140,'8760 Data'!S8140,'8760 Data'!T8140,'8760 Data'!U8140)</f>
        <v>0</v>
      </c>
      <c r="I8140" s="591" t="e">
        <f>H8140/'Output Sheet'!$B$8</f>
        <v>#DIV/0!</v>
      </c>
      <c r="J8140" s="596"/>
      <c r="K8140" s="560"/>
      <c r="L8140" s="560"/>
      <c r="M8140" s="560"/>
      <c r="N8140" s="560"/>
      <c r="O8140" s="560"/>
      <c r="P8140" s="560"/>
      <c r="Q8140" s="560"/>
      <c r="R8140" s="560"/>
      <c r="S8140" s="560"/>
      <c r="T8140" s="560"/>
      <c r="U8140" s="560"/>
    </row>
    <row r="8141" spans="1:21">
      <c r="A8141" s="593">
        <f t="shared" si="762"/>
        <v>41614</v>
      </c>
      <c r="B8141" s="594">
        <v>41614.167137615739</v>
      </c>
      <c r="C8141" s="560">
        <f t="shared" si="763"/>
        <v>2013</v>
      </c>
      <c r="D8141" s="560">
        <f t="shared" si="764"/>
        <v>12</v>
      </c>
      <c r="E8141" s="560">
        <f t="shared" si="765"/>
        <v>6</v>
      </c>
      <c r="F8141" s="560">
        <f t="shared" si="766"/>
        <v>4</v>
      </c>
      <c r="G8141" s="595">
        <f t="shared" si="767"/>
        <v>6</v>
      </c>
      <c r="H8141" s="590">
        <f>CHOOSE('Output Sheet'!$B$4,'8760 Data'!J8141,'8760 Data'!K8141,'8760 Data'!L8141,'8760 Data'!M8141,'8760 Data'!N8141,'8760 Data'!O8141,'8760 Data'!P8141,'8760 Data'!Q8141,'8760 Data'!R8141,'8760 Data'!S8141,'8760 Data'!T8141,'8760 Data'!U8141)</f>
        <v>0</v>
      </c>
      <c r="I8141" s="591" t="e">
        <f>H8141/'Output Sheet'!$B$8</f>
        <v>#DIV/0!</v>
      </c>
      <c r="J8141" s="596"/>
      <c r="K8141" s="560"/>
      <c r="L8141" s="560"/>
      <c r="M8141" s="560"/>
      <c r="N8141" s="560"/>
      <c r="O8141" s="560"/>
      <c r="P8141" s="560"/>
      <c r="Q8141" s="560"/>
      <c r="R8141" s="560"/>
      <c r="S8141" s="560"/>
      <c r="T8141" s="560"/>
      <c r="U8141" s="560"/>
    </row>
    <row r="8142" spans="1:21">
      <c r="A8142" s="593">
        <f t="shared" si="762"/>
        <v>41614</v>
      </c>
      <c r="B8142" s="594">
        <v>41614.208804340276</v>
      </c>
      <c r="C8142" s="560">
        <f t="shared" si="763"/>
        <v>2013</v>
      </c>
      <c r="D8142" s="560">
        <f t="shared" si="764"/>
        <v>12</v>
      </c>
      <c r="E8142" s="560">
        <f t="shared" si="765"/>
        <v>6</v>
      </c>
      <c r="F8142" s="560">
        <f t="shared" si="766"/>
        <v>5</v>
      </c>
      <c r="G8142" s="595">
        <f t="shared" si="767"/>
        <v>6</v>
      </c>
      <c r="H8142" s="590">
        <f>CHOOSE('Output Sheet'!$B$4,'8760 Data'!J8142,'8760 Data'!K8142,'8760 Data'!L8142,'8760 Data'!M8142,'8760 Data'!N8142,'8760 Data'!O8142,'8760 Data'!P8142,'8760 Data'!Q8142,'8760 Data'!R8142,'8760 Data'!S8142,'8760 Data'!T8142,'8760 Data'!U8142)</f>
        <v>0</v>
      </c>
      <c r="I8142" s="591" t="e">
        <f>H8142/'Output Sheet'!$B$8</f>
        <v>#DIV/0!</v>
      </c>
      <c r="J8142" s="596"/>
      <c r="K8142" s="560"/>
      <c r="L8142" s="560"/>
      <c r="M8142" s="560"/>
      <c r="N8142" s="560"/>
      <c r="O8142" s="560"/>
      <c r="P8142" s="560"/>
      <c r="Q8142" s="560"/>
      <c r="R8142" s="560"/>
      <c r="S8142" s="560"/>
      <c r="T8142" s="560"/>
      <c r="U8142" s="560"/>
    </row>
    <row r="8143" spans="1:21">
      <c r="A8143" s="593">
        <f t="shared" si="762"/>
        <v>41614</v>
      </c>
      <c r="B8143" s="594">
        <v>41614.250471064814</v>
      </c>
      <c r="C8143" s="560">
        <f t="shared" si="763"/>
        <v>2013</v>
      </c>
      <c r="D8143" s="560">
        <f t="shared" si="764"/>
        <v>12</v>
      </c>
      <c r="E8143" s="560">
        <f t="shared" si="765"/>
        <v>6</v>
      </c>
      <c r="F8143" s="560">
        <f t="shared" si="766"/>
        <v>6</v>
      </c>
      <c r="G8143" s="595">
        <f t="shared" si="767"/>
        <v>6</v>
      </c>
      <c r="H8143" s="590">
        <f>CHOOSE('Output Sheet'!$B$4,'8760 Data'!J8143,'8760 Data'!K8143,'8760 Data'!L8143,'8760 Data'!M8143,'8760 Data'!N8143,'8760 Data'!O8143,'8760 Data'!P8143,'8760 Data'!Q8143,'8760 Data'!R8143,'8760 Data'!S8143,'8760 Data'!T8143,'8760 Data'!U8143)</f>
        <v>0</v>
      </c>
      <c r="I8143" s="591" t="e">
        <f>H8143/'Output Sheet'!$B$8</f>
        <v>#DIV/0!</v>
      </c>
      <c r="J8143" s="596"/>
      <c r="K8143" s="560"/>
      <c r="L8143" s="560"/>
      <c r="M8143" s="560"/>
      <c r="N8143" s="560"/>
      <c r="O8143" s="560"/>
      <c r="P8143" s="560"/>
      <c r="Q8143" s="560"/>
      <c r="R8143" s="560"/>
      <c r="S8143" s="560"/>
      <c r="T8143" s="560"/>
      <c r="U8143" s="560"/>
    </row>
    <row r="8144" spans="1:21">
      <c r="A8144" s="593">
        <f t="shared" si="762"/>
        <v>41614</v>
      </c>
      <c r="B8144" s="594">
        <v>41614.292137789351</v>
      </c>
      <c r="C8144" s="560">
        <f t="shared" si="763"/>
        <v>2013</v>
      </c>
      <c r="D8144" s="560">
        <f t="shared" si="764"/>
        <v>12</v>
      </c>
      <c r="E8144" s="560">
        <f t="shared" si="765"/>
        <v>6</v>
      </c>
      <c r="F8144" s="560">
        <f t="shared" si="766"/>
        <v>7</v>
      </c>
      <c r="G8144" s="595">
        <f t="shared" si="767"/>
        <v>6</v>
      </c>
      <c r="H8144" s="590">
        <f>CHOOSE('Output Sheet'!$B$4,'8760 Data'!J8144,'8760 Data'!K8144,'8760 Data'!L8144,'8760 Data'!M8144,'8760 Data'!N8144,'8760 Data'!O8144,'8760 Data'!P8144,'8760 Data'!Q8144,'8760 Data'!R8144,'8760 Data'!S8144,'8760 Data'!T8144,'8760 Data'!U8144)</f>
        <v>0</v>
      </c>
      <c r="I8144" s="591" t="e">
        <f>H8144/'Output Sheet'!$B$8</f>
        <v>#DIV/0!</v>
      </c>
      <c r="J8144" s="596"/>
      <c r="K8144" s="560"/>
      <c r="L8144" s="560"/>
      <c r="M8144" s="560"/>
      <c r="N8144" s="560"/>
      <c r="O8144" s="560"/>
      <c r="P8144" s="560"/>
      <c r="Q8144" s="560"/>
      <c r="R8144" s="560"/>
      <c r="S8144" s="560"/>
      <c r="T8144" s="560"/>
      <c r="U8144" s="560"/>
    </row>
    <row r="8145" spans="1:21">
      <c r="A8145" s="593">
        <f t="shared" si="762"/>
        <v>41614</v>
      </c>
      <c r="B8145" s="594">
        <v>41614.333804513888</v>
      </c>
      <c r="C8145" s="560">
        <f t="shared" si="763"/>
        <v>2013</v>
      </c>
      <c r="D8145" s="560">
        <f t="shared" si="764"/>
        <v>12</v>
      </c>
      <c r="E8145" s="560">
        <f t="shared" si="765"/>
        <v>6</v>
      </c>
      <c r="F8145" s="560">
        <f t="shared" si="766"/>
        <v>8</v>
      </c>
      <c r="G8145" s="595">
        <f t="shared" si="767"/>
        <v>6</v>
      </c>
      <c r="H8145" s="590">
        <f>CHOOSE('Output Sheet'!$B$4,'8760 Data'!J8145,'8760 Data'!K8145,'8760 Data'!L8145,'8760 Data'!M8145,'8760 Data'!N8145,'8760 Data'!O8145,'8760 Data'!P8145,'8760 Data'!Q8145,'8760 Data'!R8145,'8760 Data'!S8145,'8760 Data'!T8145,'8760 Data'!U8145)</f>
        <v>0</v>
      </c>
      <c r="I8145" s="591" t="e">
        <f>H8145/'Output Sheet'!$B$8</f>
        <v>#DIV/0!</v>
      </c>
      <c r="J8145" s="596"/>
      <c r="K8145" s="560"/>
      <c r="L8145" s="560"/>
      <c r="M8145" s="560"/>
      <c r="N8145" s="560"/>
      <c r="O8145" s="560"/>
      <c r="P8145" s="560"/>
      <c r="Q8145" s="560"/>
      <c r="R8145" s="560"/>
      <c r="S8145" s="560"/>
      <c r="T8145" s="560"/>
      <c r="U8145" s="560"/>
    </row>
    <row r="8146" spans="1:21">
      <c r="A8146" s="593">
        <f t="shared" si="762"/>
        <v>41614</v>
      </c>
      <c r="B8146" s="594">
        <v>41614.375471238425</v>
      </c>
      <c r="C8146" s="560">
        <f t="shared" si="763"/>
        <v>2013</v>
      </c>
      <c r="D8146" s="560">
        <f t="shared" si="764"/>
        <v>12</v>
      </c>
      <c r="E8146" s="560">
        <f t="shared" si="765"/>
        <v>6</v>
      </c>
      <c r="F8146" s="560">
        <f t="shared" si="766"/>
        <v>9</v>
      </c>
      <c r="G8146" s="595">
        <f t="shared" si="767"/>
        <v>6</v>
      </c>
      <c r="H8146" s="590">
        <f>CHOOSE('Output Sheet'!$B$4,'8760 Data'!J8146,'8760 Data'!K8146,'8760 Data'!L8146,'8760 Data'!M8146,'8760 Data'!N8146,'8760 Data'!O8146,'8760 Data'!P8146,'8760 Data'!Q8146,'8760 Data'!R8146,'8760 Data'!S8146,'8760 Data'!T8146,'8760 Data'!U8146)</f>
        <v>0</v>
      </c>
      <c r="I8146" s="591" t="e">
        <f>H8146/'Output Sheet'!$B$8</f>
        <v>#DIV/0!</v>
      </c>
      <c r="J8146" s="596"/>
      <c r="K8146" s="560"/>
      <c r="L8146" s="560"/>
      <c r="M8146" s="560"/>
      <c r="N8146" s="560"/>
      <c r="O8146" s="560"/>
      <c r="P8146" s="560"/>
      <c r="Q8146" s="560"/>
      <c r="R8146" s="560"/>
      <c r="S8146" s="560"/>
      <c r="T8146" s="560"/>
      <c r="U8146" s="560"/>
    </row>
    <row r="8147" spans="1:21">
      <c r="A8147" s="593">
        <f t="shared" si="762"/>
        <v>41614</v>
      </c>
      <c r="B8147" s="594">
        <v>41614.417137962962</v>
      </c>
      <c r="C8147" s="560">
        <f t="shared" si="763"/>
        <v>2013</v>
      </c>
      <c r="D8147" s="560">
        <f t="shared" si="764"/>
        <v>12</v>
      </c>
      <c r="E8147" s="560">
        <f t="shared" si="765"/>
        <v>6</v>
      </c>
      <c r="F8147" s="560">
        <f t="shared" si="766"/>
        <v>10</v>
      </c>
      <c r="G8147" s="595">
        <f t="shared" si="767"/>
        <v>6</v>
      </c>
      <c r="H8147" s="590">
        <f>CHOOSE('Output Sheet'!$B$4,'8760 Data'!J8147,'8760 Data'!K8147,'8760 Data'!L8147,'8760 Data'!M8147,'8760 Data'!N8147,'8760 Data'!O8147,'8760 Data'!P8147,'8760 Data'!Q8147,'8760 Data'!R8147,'8760 Data'!S8147,'8760 Data'!T8147,'8760 Data'!U8147)</f>
        <v>0</v>
      </c>
      <c r="I8147" s="591" t="e">
        <f>H8147/'Output Sheet'!$B$8</f>
        <v>#DIV/0!</v>
      </c>
      <c r="J8147" s="596"/>
      <c r="K8147" s="560"/>
      <c r="L8147" s="560"/>
      <c r="M8147" s="560"/>
      <c r="N8147" s="560"/>
      <c r="O8147" s="560"/>
      <c r="P8147" s="560"/>
      <c r="Q8147" s="560"/>
      <c r="R8147" s="560"/>
      <c r="S8147" s="560"/>
      <c r="T8147" s="560"/>
      <c r="U8147" s="560"/>
    </row>
    <row r="8148" spans="1:21">
      <c r="A8148" s="593">
        <f t="shared" si="762"/>
        <v>41614</v>
      </c>
      <c r="B8148" s="594">
        <v>41614.4588046875</v>
      </c>
      <c r="C8148" s="560">
        <f t="shared" si="763"/>
        <v>2013</v>
      </c>
      <c r="D8148" s="560">
        <f t="shared" si="764"/>
        <v>12</v>
      </c>
      <c r="E8148" s="560">
        <f t="shared" si="765"/>
        <v>6</v>
      </c>
      <c r="F8148" s="560">
        <f t="shared" si="766"/>
        <v>11</v>
      </c>
      <c r="G8148" s="595">
        <f t="shared" si="767"/>
        <v>6</v>
      </c>
      <c r="H8148" s="590">
        <f>CHOOSE('Output Sheet'!$B$4,'8760 Data'!J8148,'8760 Data'!K8148,'8760 Data'!L8148,'8760 Data'!M8148,'8760 Data'!N8148,'8760 Data'!O8148,'8760 Data'!P8148,'8760 Data'!Q8148,'8760 Data'!R8148,'8760 Data'!S8148,'8760 Data'!T8148,'8760 Data'!U8148)</f>
        <v>0</v>
      </c>
      <c r="I8148" s="591" t="e">
        <f>H8148/'Output Sheet'!$B$8</f>
        <v>#DIV/0!</v>
      </c>
      <c r="J8148" s="596"/>
      <c r="K8148" s="560"/>
      <c r="L8148" s="560"/>
      <c r="M8148" s="560"/>
      <c r="N8148" s="560"/>
      <c r="O8148" s="560"/>
      <c r="P8148" s="560"/>
      <c r="Q8148" s="560"/>
      <c r="R8148" s="560"/>
      <c r="S8148" s="560"/>
      <c r="T8148" s="560"/>
      <c r="U8148" s="560"/>
    </row>
    <row r="8149" spans="1:21">
      <c r="A8149" s="593">
        <f t="shared" si="762"/>
        <v>41614</v>
      </c>
      <c r="B8149" s="594">
        <v>41614.500471412037</v>
      </c>
      <c r="C8149" s="560">
        <f t="shared" si="763"/>
        <v>2013</v>
      </c>
      <c r="D8149" s="560">
        <f t="shared" si="764"/>
        <v>12</v>
      </c>
      <c r="E8149" s="560">
        <f t="shared" si="765"/>
        <v>6</v>
      </c>
      <c r="F8149" s="560">
        <f t="shared" si="766"/>
        <v>12</v>
      </c>
      <c r="G8149" s="595">
        <f t="shared" si="767"/>
        <v>6</v>
      </c>
      <c r="H8149" s="590">
        <f>CHOOSE('Output Sheet'!$B$4,'8760 Data'!J8149,'8760 Data'!K8149,'8760 Data'!L8149,'8760 Data'!M8149,'8760 Data'!N8149,'8760 Data'!O8149,'8760 Data'!P8149,'8760 Data'!Q8149,'8760 Data'!R8149,'8760 Data'!S8149,'8760 Data'!T8149,'8760 Data'!U8149)</f>
        <v>0</v>
      </c>
      <c r="I8149" s="591" t="e">
        <f>H8149/'Output Sheet'!$B$8</f>
        <v>#DIV/0!</v>
      </c>
      <c r="J8149" s="596"/>
      <c r="K8149" s="560"/>
      <c r="L8149" s="560"/>
      <c r="M8149" s="560"/>
      <c r="N8149" s="560"/>
      <c r="O8149" s="560"/>
      <c r="P8149" s="560"/>
      <c r="Q8149" s="560"/>
      <c r="R8149" s="560"/>
      <c r="S8149" s="560"/>
      <c r="T8149" s="560"/>
      <c r="U8149" s="560"/>
    </row>
    <row r="8150" spans="1:21">
      <c r="A8150" s="593">
        <f t="shared" si="762"/>
        <v>41614</v>
      </c>
      <c r="B8150" s="594">
        <v>41614.542138136574</v>
      </c>
      <c r="C8150" s="560">
        <f t="shared" si="763"/>
        <v>2013</v>
      </c>
      <c r="D8150" s="560">
        <f t="shared" si="764"/>
        <v>12</v>
      </c>
      <c r="E8150" s="560">
        <f t="shared" si="765"/>
        <v>6</v>
      </c>
      <c r="F8150" s="560">
        <f t="shared" si="766"/>
        <v>13</v>
      </c>
      <c r="G8150" s="595">
        <f t="shared" si="767"/>
        <v>6</v>
      </c>
      <c r="H8150" s="590">
        <f>CHOOSE('Output Sheet'!$B$4,'8760 Data'!J8150,'8760 Data'!K8150,'8760 Data'!L8150,'8760 Data'!M8150,'8760 Data'!N8150,'8760 Data'!O8150,'8760 Data'!P8150,'8760 Data'!Q8150,'8760 Data'!R8150,'8760 Data'!S8150,'8760 Data'!T8150,'8760 Data'!U8150)</f>
        <v>0</v>
      </c>
      <c r="I8150" s="591" t="e">
        <f>H8150/'Output Sheet'!$B$8</f>
        <v>#DIV/0!</v>
      </c>
      <c r="J8150" s="596"/>
      <c r="K8150" s="560"/>
      <c r="L8150" s="560"/>
      <c r="M8150" s="560"/>
      <c r="N8150" s="560"/>
      <c r="O8150" s="560"/>
      <c r="P8150" s="560"/>
      <c r="Q8150" s="560"/>
      <c r="R8150" s="560"/>
      <c r="S8150" s="560"/>
      <c r="T8150" s="560"/>
      <c r="U8150" s="560"/>
    </row>
    <row r="8151" spans="1:21">
      <c r="A8151" s="593">
        <f t="shared" si="762"/>
        <v>41614</v>
      </c>
      <c r="B8151" s="594">
        <v>41614.583804861111</v>
      </c>
      <c r="C8151" s="560">
        <f t="shared" si="763"/>
        <v>2013</v>
      </c>
      <c r="D8151" s="560">
        <f t="shared" si="764"/>
        <v>12</v>
      </c>
      <c r="E8151" s="560">
        <f t="shared" si="765"/>
        <v>6</v>
      </c>
      <c r="F8151" s="560">
        <f t="shared" si="766"/>
        <v>14</v>
      </c>
      <c r="G8151" s="595">
        <f t="shared" si="767"/>
        <v>6</v>
      </c>
      <c r="H8151" s="590">
        <f>CHOOSE('Output Sheet'!$B$4,'8760 Data'!J8151,'8760 Data'!K8151,'8760 Data'!L8151,'8760 Data'!M8151,'8760 Data'!N8151,'8760 Data'!O8151,'8760 Data'!P8151,'8760 Data'!Q8151,'8760 Data'!R8151,'8760 Data'!S8151,'8760 Data'!T8151,'8760 Data'!U8151)</f>
        <v>0</v>
      </c>
      <c r="I8151" s="591" t="e">
        <f>H8151/'Output Sheet'!$B$8</f>
        <v>#DIV/0!</v>
      </c>
      <c r="J8151" s="596"/>
      <c r="K8151" s="560"/>
      <c r="L8151" s="560"/>
      <c r="M8151" s="560"/>
      <c r="N8151" s="560"/>
      <c r="O8151" s="560"/>
      <c r="P8151" s="560"/>
      <c r="Q8151" s="560"/>
      <c r="R8151" s="560"/>
      <c r="S8151" s="560"/>
      <c r="T8151" s="560"/>
      <c r="U8151" s="560"/>
    </row>
    <row r="8152" spans="1:21">
      <c r="A8152" s="593">
        <f t="shared" si="762"/>
        <v>41614</v>
      </c>
      <c r="B8152" s="594">
        <v>41614.625471585648</v>
      </c>
      <c r="C8152" s="560">
        <f t="shared" si="763"/>
        <v>2013</v>
      </c>
      <c r="D8152" s="560">
        <f t="shared" si="764"/>
        <v>12</v>
      </c>
      <c r="E8152" s="560">
        <f t="shared" si="765"/>
        <v>6</v>
      </c>
      <c r="F8152" s="560">
        <f t="shared" si="766"/>
        <v>15</v>
      </c>
      <c r="G8152" s="595">
        <f t="shared" si="767"/>
        <v>6</v>
      </c>
      <c r="H8152" s="590">
        <f>CHOOSE('Output Sheet'!$B$4,'8760 Data'!J8152,'8760 Data'!K8152,'8760 Data'!L8152,'8760 Data'!M8152,'8760 Data'!N8152,'8760 Data'!O8152,'8760 Data'!P8152,'8760 Data'!Q8152,'8760 Data'!R8152,'8760 Data'!S8152,'8760 Data'!T8152,'8760 Data'!U8152)</f>
        <v>0</v>
      </c>
      <c r="I8152" s="591" t="e">
        <f>H8152/'Output Sheet'!$B$8</f>
        <v>#DIV/0!</v>
      </c>
      <c r="J8152" s="596"/>
      <c r="K8152" s="560"/>
      <c r="L8152" s="560"/>
      <c r="M8152" s="560"/>
      <c r="N8152" s="560"/>
      <c r="O8152" s="560"/>
      <c r="P8152" s="560"/>
      <c r="Q8152" s="560"/>
      <c r="R8152" s="560"/>
      <c r="S8152" s="560"/>
      <c r="T8152" s="560"/>
      <c r="U8152" s="560"/>
    </row>
    <row r="8153" spans="1:21">
      <c r="A8153" s="593">
        <f t="shared" si="762"/>
        <v>41614</v>
      </c>
      <c r="B8153" s="594">
        <v>41614.667138310186</v>
      </c>
      <c r="C8153" s="560">
        <f t="shared" si="763"/>
        <v>2013</v>
      </c>
      <c r="D8153" s="560">
        <f t="shared" si="764"/>
        <v>12</v>
      </c>
      <c r="E8153" s="560">
        <f t="shared" si="765"/>
        <v>6</v>
      </c>
      <c r="F8153" s="560">
        <f t="shared" si="766"/>
        <v>16</v>
      </c>
      <c r="G8153" s="595">
        <f t="shared" si="767"/>
        <v>6</v>
      </c>
      <c r="H8153" s="590">
        <f>CHOOSE('Output Sheet'!$B$4,'8760 Data'!J8153,'8760 Data'!K8153,'8760 Data'!L8153,'8760 Data'!M8153,'8760 Data'!N8153,'8760 Data'!O8153,'8760 Data'!P8153,'8760 Data'!Q8153,'8760 Data'!R8153,'8760 Data'!S8153,'8760 Data'!T8153,'8760 Data'!U8153)</f>
        <v>0</v>
      </c>
      <c r="I8153" s="591" t="e">
        <f>H8153/'Output Sheet'!$B$8</f>
        <v>#DIV/0!</v>
      </c>
      <c r="J8153" s="596"/>
      <c r="K8153" s="560"/>
      <c r="L8153" s="560"/>
      <c r="M8153" s="560"/>
      <c r="N8153" s="560"/>
      <c r="O8153" s="560"/>
      <c r="P8153" s="560"/>
      <c r="Q8153" s="560"/>
      <c r="R8153" s="560"/>
      <c r="S8153" s="560"/>
      <c r="T8153" s="560"/>
      <c r="U8153" s="560"/>
    </row>
    <row r="8154" spans="1:21">
      <c r="A8154" s="593">
        <f t="shared" si="762"/>
        <v>41614</v>
      </c>
      <c r="B8154" s="594">
        <v>41614.708805034723</v>
      </c>
      <c r="C8154" s="560">
        <f t="shared" si="763"/>
        <v>2013</v>
      </c>
      <c r="D8154" s="560">
        <f t="shared" si="764"/>
        <v>12</v>
      </c>
      <c r="E8154" s="560">
        <f t="shared" si="765"/>
        <v>6</v>
      </c>
      <c r="F8154" s="560">
        <f t="shared" si="766"/>
        <v>17</v>
      </c>
      <c r="G8154" s="595">
        <f t="shared" si="767"/>
        <v>6</v>
      </c>
      <c r="H8154" s="590">
        <f>CHOOSE('Output Sheet'!$B$4,'8760 Data'!J8154,'8760 Data'!K8154,'8760 Data'!L8154,'8760 Data'!M8154,'8760 Data'!N8154,'8760 Data'!O8154,'8760 Data'!P8154,'8760 Data'!Q8154,'8760 Data'!R8154,'8760 Data'!S8154,'8760 Data'!T8154,'8760 Data'!U8154)</f>
        <v>0</v>
      </c>
      <c r="I8154" s="591" t="e">
        <f>H8154/'Output Sheet'!$B$8</f>
        <v>#DIV/0!</v>
      </c>
      <c r="J8154" s="596"/>
      <c r="K8154" s="560"/>
      <c r="L8154" s="560"/>
      <c r="M8154" s="560"/>
      <c r="N8154" s="560"/>
      <c r="O8154" s="560"/>
      <c r="P8154" s="560"/>
      <c r="Q8154" s="560"/>
      <c r="R8154" s="560"/>
      <c r="S8154" s="560"/>
      <c r="T8154" s="560"/>
      <c r="U8154" s="560"/>
    </row>
    <row r="8155" spans="1:21">
      <c r="A8155" s="593">
        <f t="shared" si="762"/>
        <v>41614</v>
      </c>
      <c r="B8155" s="594">
        <v>41614.75047175926</v>
      </c>
      <c r="C8155" s="560">
        <f t="shared" si="763"/>
        <v>2013</v>
      </c>
      <c r="D8155" s="560">
        <f t="shared" si="764"/>
        <v>12</v>
      </c>
      <c r="E8155" s="560">
        <f t="shared" si="765"/>
        <v>6</v>
      </c>
      <c r="F8155" s="560">
        <f t="shared" si="766"/>
        <v>18</v>
      </c>
      <c r="G8155" s="595">
        <f t="shared" si="767"/>
        <v>6</v>
      </c>
      <c r="H8155" s="590">
        <f>CHOOSE('Output Sheet'!$B$4,'8760 Data'!J8155,'8760 Data'!K8155,'8760 Data'!L8155,'8760 Data'!M8155,'8760 Data'!N8155,'8760 Data'!O8155,'8760 Data'!P8155,'8760 Data'!Q8155,'8760 Data'!R8155,'8760 Data'!S8155,'8760 Data'!T8155,'8760 Data'!U8155)</f>
        <v>0</v>
      </c>
      <c r="I8155" s="591" t="e">
        <f>H8155/'Output Sheet'!$B$8</f>
        <v>#DIV/0!</v>
      </c>
      <c r="J8155" s="596"/>
      <c r="K8155" s="560"/>
      <c r="L8155" s="560"/>
      <c r="M8155" s="560"/>
      <c r="N8155" s="560"/>
      <c r="O8155" s="560"/>
      <c r="P8155" s="560"/>
      <c r="Q8155" s="560"/>
      <c r="R8155" s="560"/>
      <c r="S8155" s="560"/>
      <c r="T8155" s="560"/>
      <c r="U8155" s="560"/>
    </row>
    <row r="8156" spans="1:21">
      <c r="A8156" s="593">
        <f t="shared" si="762"/>
        <v>41614</v>
      </c>
      <c r="B8156" s="594">
        <v>41614.792138483797</v>
      </c>
      <c r="C8156" s="560">
        <f t="shared" si="763"/>
        <v>2013</v>
      </c>
      <c r="D8156" s="560">
        <f t="shared" si="764"/>
        <v>12</v>
      </c>
      <c r="E8156" s="560">
        <f t="shared" si="765"/>
        <v>6</v>
      </c>
      <c r="F8156" s="560">
        <f t="shared" si="766"/>
        <v>19</v>
      </c>
      <c r="G8156" s="595">
        <f t="shared" si="767"/>
        <v>6</v>
      </c>
      <c r="H8156" s="590">
        <f>CHOOSE('Output Sheet'!$B$4,'8760 Data'!J8156,'8760 Data'!K8156,'8760 Data'!L8156,'8760 Data'!M8156,'8760 Data'!N8156,'8760 Data'!O8156,'8760 Data'!P8156,'8760 Data'!Q8156,'8760 Data'!R8156,'8760 Data'!S8156,'8760 Data'!T8156,'8760 Data'!U8156)</f>
        <v>0</v>
      </c>
      <c r="I8156" s="591" t="e">
        <f>H8156/'Output Sheet'!$B$8</f>
        <v>#DIV/0!</v>
      </c>
      <c r="J8156" s="596"/>
      <c r="K8156" s="560"/>
      <c r="L8156" s="560"/>
      <c r="M8156" s="560"/>
      <c r="N8156" s="560"/>
      <c r="O8156" s="560"/>
      <c r="P8156" s="560"/>
      <c r="Q8156" s="560"/>
      <c r="R8156" s="560"/>
      <c r="S8156" s="560"/>
      <c r="T8156" s="560"/>
      <c r="U8156" s="560"/>
    </row>
    <row r="8157" spans="1:21">
      <c r="A8157" s="593">
        <f t="shared" si="762"/>
        <v>41614</v>
      </c>
      <c r="B8157" s="594">
        <v>41614.833805208335</v>
      </c>
      <c r="C8157" s="560">
        <f t="shared" si="763"/>
        <v>2013</v>
      </c>
      <c r="D8157" s="560">
        <f t="shared" si="764"/>
        <v>12</v>
      </c>
      <c r="E8157" s="560">
        <f t="shared" si="765"/>
        <v>6</v>
      </c>
      <c r="F8157" s="560">
        <f t="shared" si="766"/>
        <v>20</v>
      </c>
      <c r="G8157" s="595">
        <f t="shared" si="767"/>
        <v>6</v>
      </c>
      <c r="H8157" s="590">
        <f>CHOOSE('Output Sheet'!$B$4,'8760 Data'!J8157,'8760 Data'!K8157,'8760 Data'!L8157,'8760 Data'!M8157,'8760 Data'!N8157,'8760 Data'!O8157,'8760 Data'!P8157,'8760 Data'!Q8157,'8760 Data'!R8157,'8760 Data'!S8157,'8760 Data'!T8157,'8760 Data'!U8157)</f>
        <v>0</v>
      </c>
      <c r="I8157" s="591" t="e">
        <f>H8157/'Output Sheet'!$B$8</f>
        <v>#DIV/0!</v>
      </c>
      <c r="J8157" s="596"/>
      <c r="K8157" s="560"/>
      <c r="L8157" s="560"/>
      <c r="M8157" s="560"/>
      <c r="N8157" s="560"/>
      <c r="O8157" s="560"/>
      <c r="P8157" s="560"/>
      <c r="Q8157" s="560"/>
      <c r="R8157" s="560"/>
      <c r="S8157" s="560"/>
      <c r="T8157" s="560"/>
      <c r="U8157" s="560"/>
    </row>
    <row r="8158" spans="1:21">
      <c r="A8158" s="593">
        <f t="shared" si="762"/>
        <v>41614</v>
      </c>
      <c r="B8158" s="594">
        <v>41614.875471932872</v>
      </c>
      <c r="C8158" s="560">
        <f t="shared" si="763"/>
        <v>2013</v>
      </c>
      <c r="D8158" s="560">
        <f t="shared" si="764"/>
        <v>12</v>
      </c>
      <c r="E8158" s="560">
        <f t="shared" si="765"/>
        <v>6</v>
      </c>
      <c r="F8158" s="560">
        <f t="shared" si="766"/>
        <v>21</v>
      </c>
      <c r="G8158" s="595">
        <f t="shared" si="767"/>
        <v>6</v>
      </c>
      <c r="H8158" s="590">
        <f>CHOOSE('Output Sheet'!$B$4,'8760 Data'!J8158,'8760 Data'!K8158,'8760 Data'!L8158,'8760 Data'!M8158,'8760 Data'!N8158,'8760 Data'!O8158,'8760 Data'!P8158,'8760 Data'!Q8158,'8760 Data'!R8158,'8760 Data'!S8158,'8760 Data'!T8158,'8760 Data'!U8158)</f>
        <v>0</v>
      </c>
      <c r="I8158" s="591" t="e">
        <f>H8158/'Output Sheet'!$B$8</f>
        <v>#DIV/0!</v>
      </c>
      <c r="J8158" s="596"/>
      <c r="K8158" s="560"/>
      <c r="L8158" s="560"/>
      <c r="M8158" s="560"/>
      <c r="N8158" s="560"/>
      <c r="O8158" s="560"/>
      <c r="P8158" s="560"/>
      <c r="Q8158" s="560"/>
      <c r="R8158" s="560"/>
      <c r="S8158" s="560"/>
      <c r="T8158" s="560"/>
      <c r="U8158" s="560"/>
    </row>
    <row r="8159" spans="1:21">
      <c r="A8159" s="593">
        <f t="shared" si="762"/>
        <v>41614</v>
      </c>
      <c r="B8159" s="594">
        <v>41614.917138657409</v>
      </c>
      <c r="C8159" s="560">
        <f t="shared" si="763"/>
        <v>2013</v>
      </c>
      <c r="D8159" s="560">
        <f t="shared" si="764"/>
        <v>12</v>
      </c>
      <c r="E8159" s="560">
        <f t="shared" si="765"/>
        <v>6</v>
      </c>
      <c r="F8159" s="560">
        <f t="shared" si="766"/>
        <v>22</v>
      </c>
      <c r="G8159" s="595">
        <f t="shared" si="767"/>
        <v>6</v>
      </c>
      <c r="H8159" s="590">
        <f>CHOOSE('Output Sheet'!$B$4,'8760 Data'!J8159,'8760 Data'!K8159,'8760 Data'!L8159,'8760 Data'!M8159,'8760 Data'!N8159,'8760 Data'!O8159,'8760 Data'!P8159,'8760 Data'!Q8159,'8760 Data'!R8159,'8760 Data'!S8159,'8760 Data'!T8159,'8760 Data'!U8159)</f>
        <v>0</v>
      </c>
      <c r="I8159" s="591" t="e">
        <f>H8159/'Output Sheet'!$B$8</f>
        <v>#DIV/0!</v>
      </c>
      <c r="J8159" s="596"/>
      <c r="K8159" s="560"/>
      <c r="L8159" s="560"/>
      <c r="M8159" s="560"/>
      <c r="N8159" s="560"/>
      <c r="O8159" s="560"/>
      <c r="P8159" s="560"/>
      <c r="Q8159" s="560"/>
      <c r="R8159" s="560"/>
      <c r="S8159" s="560"/>
      <c r="T8159" s="560"/>
      <c r="U8159" s="560"/>
    </row>
    <row r="8160" spans="1:21">
      <c r="A8160" s="593">
        <f t="shared" si="762"/>
        <v>41614</v>
      </c>
      <c r="B8160" s="594">
        <v>41614.958805381946</v>
      </c>
      <c r="C8160" s="560">
        <f t="shared" si="763"/>
        <v>2013</v>
      </c>
      <c r="D8160" s="560">
        <f t="shared" si="764"/>
        <v>12</v>
      </c>
      <c r="E8160" s="560">
        <f t="shared" si="765"/>
        <v>6</v>
      </c>
      <c r="F8160" s="560">
        <f t="shared" si="766"/>
        <v>23</v>
      </c>
      <c r="G8160" s="595">
        <f t="shared" si="767"/>
        <v>6</v>
      </c>
      <c r="H8160" s="590">
        <f>CHOOSE('Output Sheet'!$B$4,'8760 Data'!J8160,'8760 Data'!K8160,'8760 Data'!L8160,'8760 Data'!M8160,'8760 Data'!N8160,'8760 Data'!O8160,'8760 Data'!P8160,'8760 Data'!Q8160,'8760 Data'!R8160,'8760 Data'!S8160,'8760 Data'!T8160,'8760 Data'!U8160)</f>
        <v>0</v>
      </c>
      <c r="I8160" s="591" t="e">
        <f>H8160/'Output Sheet'!$B$8</f>
        <v>#DIV/0!</v>
      </c>
      <c r="J8160" s="596"/>
      <c r="K8160" s="560"/>
      <c r="L8160" s="560"/>
      <c r="M8160" s="560"/>
      <c r="N8160" s="560"/>
      <c r="O8160" s="560"/>
      <c r="P8160" s="560"/>
      <c r="Q8160" s="560"/>
      <c r="R8160" s="560"/>
      <c r="S8160" s="560"/>
      <c r="T8160" s="560"/>
      <c r="U8160" s="560"/>
    </row>
    <row r="8161" spans="1:21">
      <c r="A8161" s="593">
        <f t="shared" si="762"/>
        <v>41615</v>
      </c>
      <c r="B8161" s="594">
        <v>41615.000472106483</v>
      </c>
      <c r="C8161" s="560">
        <f t="shared" si="763"/>
        <v>2013</v>
      </c>
      <c r="D8161" s="560">
        <f t="shared" si="764"/>
        <v>12</v>
      </c>
      <c r="E8161" s="560">
        <f t="shared" si="765"/>
        <v>7</v>
      </c>
      <c r="F8161" s="560">
        <f t="shared" si="766"/>
        <v>24</v>
      </c>
      <c r="G8161" s="595">
        <f t="shared" si="767"/>
        <v>7</v>
      </c>
      <c r="H8161" s="590">
        <f>CHOOSE('Output Sheet'!$B$4,'8760 Data'!J8161,'8760 Data'!K8161,'8760 Data'!L8161,'8760 Data'!M8161,'8760 Data'!N8161,'8760 Data'!O8161,'8760 Data'!P8161,'8760 Data'!Q8161,'8760 Data'!R8161,'8760 Data'!S8161,'8760 Data'!T8161,'8760 Data'!U8161)</f>
        <v>0</v>
      </c>
      <c r="I8161" s="591" t="e">
        <f>H8161/'Output Sheet'!$B$8</f>
        <v>#DIV/0!</v>
      </c>
      <c r="J8161" s="596"/>
      <c r="K8161" s="560"/>
      <c r="L8161" s="560"/>
      <c r="M8161" s="560"/>
      <c r="N8161" s="560"/>
      <c r="O8161" s="560"/>
      <c r="P8161" s="560"/>
      <c r="Q8161" s="560"/>
      <c r="R8161" s="560"/>
      <c r="S8161" s="560"/>
      <c r="T8161" s="560"/>
      <c r="U8161" s="560"/>
    </row>
    <row r="8162" spans="1:21">
      <c r="A8162" s="593">
        <f t="shared" si="762"/>
        <v>41615</v>
      </c>
      <c r="B8162" s="594">
        <v>41615.042138831021</v>
      </c>
      <c r="C8162" s="560">
        <f t="shared" si="763"/>
        <v>2013</v>
      </c>
      <c r="D8162" s="560">
        <f t="shared" si="764"/>
        <v>12</v>
      </c>
      <c r="E8162" s="560">
        <f t="shared" si="765"/>
        <v>7</v>
      </c>
      <c r="F8162" s="560">
        <f t="shared" si="766"/>
        <v>1</v>
      </c>
      <c r="G8162" s="595">
        <f t="shared" si="767"/>
        <v>7</v>
      </c>
      <c r="H8162" s="590">
        <f>CHOOSE('Output Sheet'!$B$4,'8760 Data'!J8162,'8760 Data'!K8162,'8760 Data'!L8162,'8760 Data'!M8162,'8760 Data'!N8162,'8760 Data'!O8162,'8760 Data'!P8162,'8760 Data'!Q8162,'8760 Data'!R8162,'8760 Data'!S8162,'8760 Data'!T8162,'8760 Data'!U8162)</f>
        <v>0</v>
      </c>
      <c r="I8162" s="591" t="e">
        <f>H8162/'Output Sheet'!$B$8</f>
        <v>#DIV/0!</v>
      </c>
      <c r="J8162" s="596"/>
      <c r="K8162" s="560"/>
      <c r="L8162" s="560"/>
      <c r="M8162" s="560"/>
      <c r="N8162" s="560"/>
      <c r="O8162" s="560"/>
      <c r="P8162" s="560"/>
      <c r="Q8162" s="560"/>
      <c r="R8162" s="560"/>
      <c r="S8162" s="560"/>
      <c r="T8162" s="560"/>
      <c r="U8162" s="560"/>
    </row>
    <row r="8163" spans="1:21">
      <c r="A8163" s="593">
        <f t="shared" si="762"/>
        <v>41615</v>
      </c>
      <c r="B8163" s="594">
        <v>41615.083805555558</v>
      </c>
      <c r="C8163" s="560">
        <f t="shared" si="763"/>
        <v>2013</v>
      </c>
      <c r="D8163" s="560">
        <f t="shared" si="764"/>
        <v>12</v>
      </c>
      <c r="E8163" s="560">
        <f t="shared" si="765"/>
        <v>7</v>
      </c>
      <c r="F8163" s="560">
        <f t="shared" si="766"/>
        <v>2</v>
      </c>
      <c r="G8163" s="595">
        <f t="shared" si="767"/>
        <v>7</v>
      </c>
      <c r="H8163" s="590">
        <f>CHOOSE('Output Sheet'!$B$4,'8760 Data'!J8163,'8760 Data'!K8163,'8760 Data'!L8163,'8760 Data'!M8163,'8760 Data'!N8163,'8760 Data'!O8163,'8760 Data'!P8163,'8760 Data'!Q8163,'8760 Data'!R8163,'8760 Data'!S8163,'8760 Data'!T8163,'8760 Data'!U8163)</f>
        <v>0</v>
      </c>
      <c r="I8163" s="591" t="e">
        <f>H8163/'Output Sheet'!$B$8</f>
        <v>#DIV/0!</v>
      </c>
      <c r="J8163" s="596"/>
      <c r="K8163" s="560"/>
      <c r="L8163" s="560"/>
      <c r="M8163" s="560"/>
      <c r="N8163" s="560"/>
      <c r="O8163" s="560"/>
      <c r="P8163" s="560"/>
      <c r="Q8163" s="560"/>
      <c r="R8163" s="560"/>
      <c r="S8163" s="560"/>
      <c r="T8163" s="560"/>
      <c r="U8163" s="560"/>
    </row>
    <row r="8164" spans="1:21">
      <c r="A8164" s="593">
        <f t="shared" si="762"/>
        <v>41615</v>
      </c>
      <c r="B8164" s="594">
        <v>41615.125472280095</v>
      </c>
      <c r="C8164" s="560">
        <f t="shared" si="763"/>
        <v>2013</v>
      </c>
      <c r="D8164" s="560">
        <f t="shared" si="764"/>
        <v>12</v>
      </c>
      <c r="E8164" s="560">
        <f t="shared" si="765"/>
        <v>7</v>
      </c>
      <c r="F8164" s="560">
        <f t="shared" si="766"/>
        <v>3</v>
      </c>
      <c r="G8164" s="595">
        <f t="shared" si="767"/>
        <v>7</v>
      </c>
      <c r="H8164" s="590">
        <f>CHOOSE('Output Sheet'!$B$4,'8760 Data'!J8164,'8760 Data'!K8164,'8760 Data'!L8164,'8760 Data'!M8164,'8760 Data'!N8164,'8760 Data'!O8164,'8760 Data'!P8164,'8760 Data'!Q8164,'8760 Data'!R8164,'8760 Data'!S8164,'8760 Data'!T8164,'8760 Data'!U8164)</f>
        <v>0</v>
      </c>
      <c r="I8164" s="591" t="e">
        <f>H8164/'Output Sheet'!$B$8</f>
        <v>#DIV/0!</v>
      </c>
      <c r="J8164" s="596"/>
      <c r="K8164" s="560"/>
      <c r="L8164" s="560"/>
      <c r="M8164" s="560"/>
      <c r="N8164" s="560"/>
      <c r="O8164" s="560"/>
      <c r="P8164" s="560"/>
      <c r="Q8164" s="560"/>
      <c r="R8164" s="560"/>
      <c r="S8164" s="560"/>
      <c r="T8164" s="560"/>
      <c r="U8164" s="560"/>
    </row>
    <row r="8165" spans="1:21">
      <c r="A8165" s="593">
        <f t="shared" si="762"/>
        <v>41615</v>
      </c>
      <c r="B8165" s="594">
        <v>41615.167139004632</v>
      </c>
      <c r="C8165" s="560">
        <f t="shared" si="763"/>
        <v>2013</v>
      </c>
      <c r="D8165" s="560">
        <f t="shared" si="764"/>
        <v>12</v>
      </c>
      <c r="E8165" s="560">
        <f t="shared" si="765"/>
        <v>7</v>
      </c>
      <c r="F8165" s="560">
        <f t="shared" si="766"/>
        <v>4</v>
      </c>
      <c r="G8165" s="595">
        <f t="shared" si="767"/>
        <v>7</v>
      </c>
      <c r="H8165" s="590">
        <f>CHOOSE('Output Sheet'!$B$4,'8760 Data'!J8165,'8760 Data'!K8165,'8760 Data'!L8165,'8760 Data'!M8165,'8760 Data'!N8165,'8760 Data'!O8165,'8760 Data'!P8165,'8760 Data'!Q8165,'8760 Data'!R8165,'8760 Data'!S8165,'8760 Data'!T8165,'8760 Data'!U8165)</f>
        <v>0</v>
      </c>
      <c r="I8165" s="591" t="e">
        <f>H8165/'Output Sheet'!$B$8</f>
        <v>#DIV/0!</v>
      </c>
      <c r="J8165" s="596"/>
      <c r="K8165" s="560"/>
      <c r="L8165" s="560"/>
      <c r="M8165" s="560"/>
      <c r="N8165" s="560"/>
      <c r="O8165" s="560"/>
      <c r="P8165" s="560"/>
      <c r="Q8165" s="560"/>
      <c r="R8165" s="560"/>
      <c r="S8165" s="560"/>
      <c r="T8165" s="560"/>
      <c r="U8165" s="560"/>
    </row>
    <row r="8166" spans="1:21">
      <c r="A8166" s="593">
        <f t="shared" si="762"/>
        <v>41615</v>
      </c>
      <c r="B8166" s="594">
        <v>41615.208805729169</v>
      </c>
      <c r="C8166" s="560">
        <f t="shared" si="763"/>
        <v>2013</v>
      </c>
      <c r="D8166" s="560">
        <f t="shared" si="764"/>
        <v>12</v>
      </c>
      <c r="E8166" s="560">
        <f t="shared" si="765"/>
        <v>7</v>
      </c>
      <c r="F8166" s="560">
        <f t="shared" si="766"/>
        <v>5</v>
      </c>
      <c r="G8166" s="595">
        <f t="shared" si="767"/>
        <v>7</v>
      </c>
      <c r="H8166" s="590">
        <f>CHOOSE('Output Sheet'!$B$4,'8760 Data'!J8166,'8760 Data'!K8166,'8760 Data'!L8166,'8760 Data'!M8166,'8760 Data'!N8166,'8760 Data'!O8166,'8760 Data'!P8166,'8760 Data'!Q8166,'8760 Data'!R8166,'8760 Data'!S8166,'8760 Data'!T8166,'8760 Data'!U8166)</f>
        <v>0</v>
      </c>
      <c r="I8166" s="591" t="e">
        <f>H8166/'Output Sheet'!$B$8</f>
        <v>#DIV/0!</v>
      </c>
      <c r="J8166" s="596"/>
      <c r="K8166" s="560"/>
      <c r="L8166" s="560"/>
      <c r="M8166" s="560"/>
      <c r="N8166" s="560"/>
      <c r="O8166" s="560"/>
      <c r="P8166" s="560"/>
      <c r="Q8166" s="560"/>
      <c r="R8166" s="560"/>
      <c r="S8166" s="560"/>
      <c r="T8166" s="560"/>
      <c r="U8166" s="560"/>
    </row>
    <row r="8167" spans="1:21">
      <c r="A8167" s="593">
        <f t="shared" si="762"/>
        <v>41615</v>
      </c>
      <c r="B8167" s="594">
        <v>41615.250472453707</v>
      </c>
      <c r="C8167" s="560">
        <f t="shared" si="763"/>
        <v>2013</v>
      </c>
      <c r="D8167" s="560">
        <f t="shared" si="764"/>
        <v>12</v>
      </c>
      <c r="E8167" s="560">
        <f t="shared" si="765"/>
        <v>7</v>
      </c>
      <c r="F8167" s="560">
        <f t="shared" si="766"/>
        <v>6</v>
      </c>
      <c r="G8167" s="595">
        <f t="shared" si="767"/>
        <v>7</v>
      </c>
      <c r="H8167" s="590">
        <f>CHOOSE('Output Sheet'!$B$4,'8760 Data'!J8167,'8760 Data'!K8167,'8760 Data'!L8167,'8760 Data'!M8167,'8760 Data'!N8167,'8760 Data'!O8167,'8760 Data'!P8167,'8760 Data'!Q8167,'8760 Data'!R8167,'8760 Data'!S8167,'8760 Data'!T8167,'8760 Data'!U8167)</f>
        <v>0</v>
      </c>
      <c r="I8167" s="591" t="e">
        <f>H8167/'Output Sheet'!$B$8</f>
        <v>#DIV/0!</v>
      </c>
      <c r="J8167" s="596"/>
      <c r="K8167" s="560"/>
      <c r="L8167" s="560"/>
      <c r="M8167" s="560"/>
      <c r="N8167" s="560"/>
      <c r="O8167" s="560"/>
      <c r="P8167" s="560"/>
      <c r="Q8167" s="560"/>
      <c r="R8167" s="560"/>
      <c r="S8167" s="560"/>
      <c r="T8167" s="560"/>
      <c r="U8167" s="560"/>
    </row>
    <row r="8168" spans="1:21">
      <c r="A8168" s="593">
        <f t="shared" si="762"/>
        <v>41615</v>
      </c>
      <c r="B8168" s="594">
        <v>41615.292139178244</v>
      </c>
      <c r="C8168" s="560">
        <f t="shared" si="763"/>
        <v>2013</v>
      </c>
      <c r="D8168" s="560">
        <f t="shared" si="764"/>
        <v>12</v>
      </c>
      <c r="E8168" s="560">
        <f t="shared" si="765"/>
        <v>7</v>
      </c>
      <c r="F8168" s="560">
        <f t="shared" si="766"/>
        <v>7</v>
      </c>
      <c r="G8168" s="595">
        <f t="shared" si="767"/>
        <v>7</v>
      </c>
      <c r="H8168" s="590">
        <f>CHOOSE('Output Sheet'!$B$4,'8760 Data'!J8168,'8760 Data'!K8168,'8760 Data'!L8168,'8760 Data'!M8168,'8760 Data'!N8168,'8760 Data'!O8168,'8760 Data'!P8168,'8760 Data'!Q8168,'8760 Data'!R8168,'8760 Data'!S8168,'8760 Data'!T8168,'8760 Data'!U8168)</f>
        <v>0</v>
      </c>
      <c r="I8168" s="591" t="e">
        <f>H8168/'Output Sheet'!$B$8</f>
        <v>#DIV/0!</v>
      </c>
      <c r="J8168" s="596"/>
      <c r="K8168" s="560"/>
      <c r="L8168" s="560"/>
      <c r="M8168" s="560"/>
      <c r="N8168" s="560"/>
      <c r="O8168" s="560"/>
      <c r="P8168" s="560"/>
      <c r="Q8168" s="560"/>
      <c r="R8168" s="560"/>
      <c r="S8168" s="560"/>
      <c r="T8168" s="560"/>
      <c r="U8168" s="560"/>
    </row>
    <row r="8169" spans="1:21">
      <c r="A8169" s="593">
        <f t="shared" si="762"/>
        <v>41615</v>
      </c>
      <c r="B8169" s="594">
        <v>41615.333805902781</v>
      </c>
      <c r="C8169" s="560">
        <f t="shared" si="763"/>
        <v>2013</v>
      </c>
      <c r="D8169" s="560">
        <f t="shared" si="764"/>
        <v>12</v>
      </c>
      <c r="E8169" s="560">
        <f t="shared" si="765"/>
        <v>7</v>
      </c>
      <c r="F8169" s="560">
        <f t="shared" si="766"/>
        <v>8</v>
      </c>
      <c r="G8169" s="595">
        <f t="shared" si="767"/>
        <v>7</v>
      </c>
      <c r="H8169" s="590">
        <f>CHOOSE('Output Sheet'!$B$4,'8760 Data'!J8169,'8760 Data'!K8169,'8760 Data'!L8169,'8760 Data'!M8169,'8760 Data'!N8169,'8760 Data'!O8169,'8760 Data'!P8169,'8760 Data'!Q8169,'8760 Data'!R8169,'8760 Data'!S8169,'8760 Data'!T8169,'8760 Data'!U8169)</f>
        <v>0</v>
      </c>
      <c r="I8169" s="591" t="e">
        <f>H8169/'Output Sheet'!$B$8</f>
        <v>#DIV/0!</v>
      </c>
      <c r="J8169" s="596"/>
      <c r="K8169" s="560"/>
      <c r="L8169" s="560"/>
      <c r="M8169" s="560"/>
      <c r="N8169" s="560"/>
      <c r="O8169" s="560"/>
      <c r="P8169" s="560"/>
      <c r="Q8169" s="560"/>
      <c r="R8169" s="560"/>
      <c r="S8169" s="560"/>
      <c r="T8169" s="560"/>
      <c r="U8169" s="560"/>
    </row>
    <row r="8170" spans="1:21">
      <c r="A8170" s="593">
        <f t="shared" si="762"/>
        <v>41615</v>
      </c>
      <c r="B8170" s="594">
        <v>41615.375472627318</v>
      </c>
      <c r="C8170" s="560">
        <f t="shared" si="763"/>
        <v>2013</v>
      </c>
      <c r="D8170" s="560">
        <f t="shared" si="764"/>
        <v>12</v>
      </c>
      <c r="E8170" s="560">
        <f t="shared" si="765"/>
        <v>7</v>
      </c>
      <c r="F8170" s="560">
        <f t="shared" si="766"/>
        <v>9</v>
      </c>
      <c r="G8170" s="595">
        <f t="shared" si="767"/>
        <v>7</v>
      </c>
      <c r="H8170" s="590">
        <f>CHOOSE('Output Sheet'!$B$4,'8760 Data'!J8170,'8760 Data'!K8170,'8760 Data'!L8170,'8760 Data'!M8170,'8760 Data'!N8170,'8760 Data'!O8170,'8760 Data'!P8170,'8760 Data'!Q8170,'8760 Data'!R8170,'8760 Data'!S8170,'8760 Data'!T8170,'8760 Data'!U8170)</f>
        <v>0</v>
      </c>
      <c r="I8170" s="591" t="e">
        <f>H8170/'Output Sheet'!$B$8</f>
        <v>#DIV/0!</v>
      </c>
      <c r="J8170" s="596"/>
      <c r="K8170" s="560"/>
      <c r="L8170" s="560"/>
      <c r="M8170" s="560"/>
      <c r="N8170" s="560"/>
      <c r="O8170" s="560"/>
      <c r="P8170" s="560"/>
      <c r="Q8170" s="560"/>
      <c r="R8170" s="560"/>
      <c r="S8170" s="560"/>
      <c r="T8170" s="560"/>
      <c r="U8170" s="560"/>
    </row>
    <row r="8171" spans="1:21">
      <c r="A8171" s="593">
        <f t="shared" si="762"/>
        <v>41615</v>
      </c>
      <c r="B8171" s="594">
        <v>41615.417139351848</v>
      </c>
      <c r="C8171" s="560">
        <f t="shared" si="763"/>
        <v>2013</v>
      </c>
      <c r="D8171" s="560">
        <f t="shared" si="764"/>
        <v>12</v>
      </c>
      <c r="E8171" s="560">
        <f t="shared" si="765"/>
        <v>7</v>
      </c>
      <c r="F8171" s="560">
        <f t="shared" si="766"/>
        <v>10</v>
      </c>
      <c r="G8171" s="595">
        <f t="shared" si="767"/>
        <v>7</v>
      </c>
      <c r="H8171" s="590">
        <f>CHOOSE('Output Sheet'!$B$4,'8760 Data'!J8171,'8760 Data'!K8171,'8760 Data'!L8171,'8760 Data'!M8171,'8760 Data'!N8171,'8760 Data'!O8171,'8760 Data'!P8171,'8760 Data'!Q8171,'8760 Data'!R8171,'8760 Data'!S8171,'8760 Data'!T8171,'8760 Data'!U8171)</f>
        <v>0</v>
      </c>
      <c r="I8171" s="591" t="e">
        <f>H8171/'Output Sheet'!$B$8</f>
        <v>#DIV/0!</v>
      </c>
      <c r="J8171" s="596"/>
      <c r="K8171" s="560"/>
      <c r="L8171" s="560"/>
      <c r="M8171" s="560"/>
      <c r="N8171" s="560"/>
      <c r="O8171" s="560"/>
      <c r="P8171" s="560"/>
      <c r="Q8171" s="560"/>
      <c r="R8171" s="560"/>
      <c r="S8171" s="560"/>
      <c r="T8171" s="560"/>
      <c r="U8171" s="560"/>
    </row>
    <row r="8172" spans="1:21">
      <c r="A8172" s="593">
        <f t="shared" si="762"/>
        <v>41615</v>
      </c>
      <c r="B8172" s="594">
        <v>41615.458806076385</v>
      </c>
      <c r="C8172" s="560">
        <f t="shared" si="763"/>
        <v>2013</v>
      </c>
      <c r="D8172" s="560">
        <f t="shared" si="764"/>
        <v>12</v>
      </c>
      <c r="E8172" s="560">
        <f t="shared" si="765"/>
        <v>7</v>
      </c>
      <c r="F8172" s="560">
        <f t="shared" si="766"/>
        <v>11</v>
      </c>
      <c r="G8172" s="595">
        <f t="shared" si="767"/>
        <v>7</v>
      </c>
      <c r="H8172" s="590">
        <f>CHOOSE('Output Sheet'!$B$4,'8760 Data'!J8172,'8760 Data'!K8172,'8760 Data'!L8172,'8760 Data'!M8172,'8760 Data'!N8172,'8760 Data'!O8172,'8760 Data'!P8172,'8760 Data'!Q8172,'8760 Data'!R8172,'8760 Data'!S8172,'8760 Data'!T8172,'8760 Data'!U8172)</f>
        <v>0</v>
      </c>
      <c r="I8172" s="591" t="e">
        <f>H8172/'Output Sheet'!$B$8</f>
        <v>#DIV/0!</v>
      </c>
      <c r="J8172" s="596"/>
      <c r="K8172" s="560"/>
      <c r="L8172" s="560"/>
      <c r="M8172" s="560"/>
      <c r="N8172" s="560"/>
      <c r="O8172" s="560"/>
      <c r="P8172" s="560"/>
      <c r="Q8172" s="560"/>
      <c r="R8172" s="560"/>
      <c r="S8172" s="560"/>
      <c r="T8172" s="560"/>
      <c r="U8172" s="560"/>
    </row>
    <row r="8173" spans="1:21">
      <c r="A8173" s="593">
        <f t="shared" si="762"/>
        <v>41615</v>
      </c>
      <c r="B8173" s="594">
        <v>41615.500472800923</v>
      </c>
      <c r="C8173" s="560">
        <f t="shared" si="763"/>
        <v>2013</v>
      </c>
      <c r="D8173" s="560">
        <f t="shared" si="764"/>
        <v>12</v>
      </c>
      <c r="E8173" s="560">
        <f t="shared" si="765"/>
        <v>7</v>
      </c>
      <c r="F8173" s="560">
        <f t="shared" si="766"/>
        <v>12</v>
      </c>
      <c r="G8173" s="595">
        <f t="shared" si="767"/>
        <v>7</v>
      </c>
      <c r="H8173" s="590">
        <f>CHOOSE('Output Sheet'!$B$4,'8760 Data'!J8173,'8760 Data'!K8173,'8760 Data'!L8173,'8760 Data'!M8173,'8760 Data'!N8173,'8760 Data'!O8173,'8760 Data'!P8173,'8760 Data'!Q8173,'8760 Data'!R8173,'8760 Data'!S8173,'8760 Data'!T8173,'8760 Data'!U8173)</f>
        <v>0</v>
      </c>
      <c r="I8173" s="591" t="e">
        <f>H8173/'Output Sheet'!$B$8</f>
        <v>#DIV/0!</v>
      </c>
      <c r="J8173" s="596"/>
      <c r="K8173" s="560"/>
      <c r="L8173" s="560"/>
      <c r="M8173" s="560"/>
      <c r="N8173" s="560"/>
      <c r="O8173" s="560"/>
      <c r="P8173" s="560"/>
      <c r="Q8173" s="560"/>
      <c r="R8173" s="560"/>
      <c r="S8173" s="560"/>
      <c r="T8173" s="560"/>
      <c r="U8173" s="560"/>
    </row>
    <row r="8174" spans="1:21">
      <c r="A8174" s="593">
        <f t="shared" si="762"/>
        <v>41615</v>
      </c>
      <c r="B8174" s="594">
        <v>41615.54213952546</v>
      </c>
      <c r="C8174" s="560">
        <f t="shared" si="763"/>
        <v>2013</v>
      </c>
      <c r="D8174" s="560">
        <f t="shared" si="764"/>
        <v>12</v>
      </c>
      <c r="E8174" s="560">
        <f t="shared" si="765"/>
        <v>7</v>
      </c>
      <c r="F8174" s="560">
        <f t="shared" si="766"/>
        <v>13</v>
      </c>
      <c r="G8174" s="595">
        <f t="shared" si="767"/>
        <v>7</v>
      </c>
      <c r="H8174" s="590">
        <f>CHOOSE('Output Sheet'!$B$4,'8760 Data'!J8174,'8760 Data'!K8174,'8760 Data'!L8174,'8760 Data'!M8174,'8760 Data'!N8174,'8760 Data'!O8174,'8760 Data'!P8174,'8760 Data'!Q8174,'8760 Data'!R8174,'8760 Data'!S8174,'8760 Data'!T8174,'8760 Data'!U8174)</f>
        <v>0</v>
      </c>
      <c r="I8174" s="591" t="e">
        <f>H8174/'Output Sheet'!$B$8</f>
        <v>#DIV/0!</v>
      </c>
      <c r="J8174" s="596"/>
      <c r="K8174" s="560"/>
      <c r="L8174" s="560"/>
      <c r="M8174" s="560"/>
      <c r="N8174" s="560"/>
      <c r="O8174" s="560"/>
      <c r="P8174" s="560"/>
      <c r="Q8174" s="560"/>
      <c r="R8174" s="560"/>
      <c r="S8174" s="560"/>
      <c r="T8174" s="560"/>
      <c r="U8174" s="560"/>
    </row>
    <row r="8175" spans="1:21">
      <c r="A8175" s="593">
        <f t="shared" si="762"/>
        <v>41615</v>
      </c>
      <c r="B8175" s="594">
        <v>41615.583806249997</v>
      </c>
      <c r="C8175" s="560">
        <f t="shared" si="763"/>
        <v>2013</v>
      </c>
      <c r="D8175" s="560">
        <f t="shared" si="764"/>
        <v>12</v>
      </c>
      <c r="E8175" s="560">
        <f t="shared" si="765"/>
        <v>7</v>
      </c>
      <c r="F8175" s="560">
        <f t="shared" si="766"/>
        <v>14</v>
      </c>
      <c r="G8175" s="595">
        <f t="shared" si="767"/>
        <v>7</v>
      </c>
      <c r="H8175" s="590">
        <f>CHOOSE('Output Sheet'!$B$4,'8760 Data'!J8175,'8760 Data'!K8175,'8760 Data'!L8175,'8760 Data'!M8175,'8760 Data'!N8175,'8760 Data'!O8175,'8760 Data'!P8175,'8760 Data'!Q8175,'8760 Data'!R8175,'8760 Data'!S8175,'8760 Data'!T8175,'8760 Data'!U8175)</f>
        <v>0</v>
      </c>
      <c r="I8175" s="591" t="e">
        <f>H8175/'Output Sheet'!$B$8</f>
        <v>#DIV/0!</v>
      </c>
      <c r="J8175" s="596"/>
      <c r="K8175" s="560"/>
      <c r="L8175" s="560"/>
      <c r="M8175" s="560"/>
      <c r="N8175" s="560"/>
      <c r="O8175" s="560"/>
      <c r="P8175" s="560"/>
      <c r="Q8175" s="560"/>
      <c r="R8175" s="560"/>
      <c r="S8175" s="560"/>
      <c r="T8175" s="560"/>
      <c r="U8175" s="560"/>
    </row>
    <row r="8176" spans="1:21">
      <c r="A8176" s="593">
        <f t="shared" si="762"/>
        <v>41615</v>
      </c>
      <c r="B8176" s="594">
        <v>41615.625472974534</v>
      </c>
      <c r="C8176" s="560">
        <f t="shared" si="763"/>
        <v>2013</v>
      </c>
      <c r="D8176" s="560">
        <f t="shared" si="764"/>
        <v>12</v>
      </c>
      <c r="E8176" s="560">
        <f t="shared" si="765"/>
        <v>7</v>
      </c>
      <c r="F8176" s="560">
        <f t="shared" si="766"/>
        <v>15</v>
      </c>
      <c r="G8176" s="595">
        <f t="shared" si="767"/>
        <v>7</v>
      </c>
      <c r="H8176" s="590">
        <f>CHOOSE('Output Sheet'!$B$4,'8760 Data'!J8176,'8760 Data'!K8176,'8760 Data'!L8176,'8760 Data'!M8176,'8760 Data'!N8176,'8760 Data'!O8176,'8760 Data'!P8176,'8760 Data'!Q8176,'8760 Data'!R8176,'8760 Data'!S8176,'8760 Data'!T8176,'8760 Data'!U8176)</f>
        <v>0</v>
      </c>
      <c r="I8176" s="591" t="e">
        <f>H8176/'Output Sheet'!$B$8</f>
        <v>#DIV/0!</v>
      </c>
      <c r="J8176" s="596"/>
      <c r="K8176" s="560"/>
      <c r="L8176" s="560"/>
      <c r="M8176" s="560"/>
      <c r="N8176" s="560"/>
      <c r="O8176" s="560"/>
      <c r="P8176" s="560"/>
      <c r="Q8176" s="560"/>
      <c r="R8176" s="560"/>
      <c r="S8176" s="560"/>
      <c r="T8176" s="560"/>
      <c r="U8176" s="560"/>
    </row>
    <row r="8177" spans="1:21">
      <c r="A8177" s="593">
        <f t="shared" si="762"/>
        <v>41615</v>
      </c>
      <c r="B8177" s="594">
        <v>41615.667139699071</v>
      </c>
      <c r="C8177" s="560">
        <f t="shared" si="763"/>
        <v>2013</v>
      </c>
      <c r="D8177" s="560">
        <f t="shared" si="764"/>
        <v>12</v>
      </c>
      <c r="E8177" s="560">
        <f t="shared" si="765"/>
        <v>7</v>
      </c>
      <c r="F8177" s="560">
        <f t="shared" si="766"/>
        <v>16</v>
      </c>
      <c r="G8177" s="595">
        <f t="shared" si="767"/>
        <v>7</v>
      </c>
      <c r="H8177" s="590">
        <f>CHOOSE('Output Sheet'!$B$4,'8760 Data'!J8177,'8760 Data'!K8177,'8760 Data'!L8177,'8760 Data'!M8177,'8760 Data'!N8177,'8760 Data'!O8177,'8760 Data'!P8177,'8760 Data'!Q8177,'8760 Data'!R8177,'8760 Data'!S8177,'8760 Data'!T8177,'8760 Data'!U8177)</f>
        <v>0</v>
      </c>
      <c r="I8177" s="591" t="e">
        <f>H8177/'Output Sheet'!$B$8</f>
        <v>#DIV/0!</v>
      </c>
      <c r="J8177" s="596"/>
      <c r="K8177" s="560"/>
      <c r="L8177" s="560"/>
      <c r="M8177" s="560"/>
      <c r="N8177" s="560"/>
      <c r="O8177" s="560"/>
      <c r="P8177" s="560"/>
      <c r="Q8177" s="560"/>
      <c r="R8177" s="560"/>
      <c r="S8177" s="560"/>
      <c r="T8177" s="560"/>
      <c r="U8177" s="560"/>
    </row>
    <row r="8178" spans="1:21">
      <c r="A8178" s="593">
        <f t="shared" si="762"/>
        <v>41615</v>
      </c>
      <c r="B8178" s="594">
        <v>41615.708806423609</v>
      </c>
      <c r="C8178" s="560">
        <f t="shared" si="763"/>
        <v>2013</v>
      </c>
      <c r="D8178" s="560">
        <f t="shared" si="764"/>
        <v>12</v>
      </c>
      <c r="E8178" s="560">
        <f t="shared" si="765"/>
        <v>7</v>
      </c>
      <c r="F8178" s="560">
        <f t="shared" si="766"/>
        <v>17</v>
      </c>
      <c r="G8178" s="595">
        <f t="shared" si="767"/>
        <v>7</v>
      </c>
      <c r="H8178" s="590">
        <f>CHOOSE('Output Sheet'!$B$4,'8760 Data'!J8178,'8760 Data'!K8178,'8760 Data'!L8178,'8760 Data'!M8178,'8760 Data'!N8178,'8760 Data'!O8178,'8760 Data'!P8178,'8760 Data'!Q8178,'8760 Data'!R8178,'8760 Data'!S8178,'8760 Data'!T8178,'8760 Data'!U8178)</f>
        <v>0</v>
      </c>
      <c r="I8178" s="591" t="e">
        <f>H8178/'Output Sheet'!$B$8</f>
        <v>#DIV/0!</v>
      </c>
      <c r="J8178" s="596"/>
      <c r="K8178" s="560"/>
      <c r="L8178" s="560"/>
      <c r="M8178" s="560"/>
      <c r="N8178" s="560"/>
      <c r="O8178" s="560"/>
      <c r="P8178" s="560"/>
      <c r="Q8178" s="560"/>
      <c r="R8178" s="560"/>
      <c r="S8178" s="560"/>
      <c r="T8178" s="560"/>
      <c r="U8178" s="560"/>
    </row>
    <row r="8179" spans="1:21">
      <c r="A8179" s="593">
        <f t="shared" si="762"/>
        <v>41615</v>
      </c>
      <c r="B8179" s="594">
        <v>41615.750473148146</v>
      </c>
      <c r="C8179" s="560">
        <f t="shared" si="763"/>
        <v>2013</v>
      </c>
      <c r="D8179" s="560">
        <f t="shared" si="764"/>
        <v>12</v>
      </c>
      <c r="E8179" s="560">
        <f t="shared" si="765"/>
        <v>7</v>
      </c>
      <c r="F8179" s="560">
        <f t="shared" si="766"/>
        <v>18</v>
      </c>
      <c r="G8179" s="595">
        <f t="shared" si="767"/>
        <v>7</v>
      </c>
      <c r="H8179" s="590">
        <f>CHOOSE('Output Sheet'!$B$4,'8760 Data'!J8179,'8760 Data'!K8179,'8760 Data'!L8179,'8760 Data'!M8179,'8760 Data'!N8179,'8760 Data'!O8179,'8760 Data'!P8179,'8760 Data'!Q8179,'8760 Data'!R8179,'8760 Data'!S8179,'8760 Data'!T8179,'8760 Data'!U8179)</f>
        <v>0</v>
      </c>
      <c r="I8179" s="591" t="e">
        <f>H8179/'Output Sheet'!$B$8</f>
        <v>#DIV/0!</v>
      </c>
      <c r="J8179" s="596"/>
      <c r="K8179" s="560"/>
      <c r="L8179" s="560"/>
      <c r="M8179" s="560"/>
      <c r="N8179" s="560"/>
      <c r="O8179" s="560"/>
      <c r="P8179" s="560"/>
      <c r="Q8179" s="560"/>
      <c r="R8179" s="560"/>
      <c r="S8179" s="560"/>
      <c r="T8179" s="560"/>
      <c r="U8179" s="560"/>
    </row>
    <row r="8180" spans="1:21">
      <c r="A8180" s="593">
        <f t="shared" si="762"/>
        <v>41615</v>
      </c>
      <c r="B8180" s="594">
        <v>41615.792139872683</v>
      </c>
      <c r="C8180" s="560">
        <f t="shared" si="763"/>
        <v>2013</v>
      </c>
      <c r="D8180" s="560">
        <f t="shared" si="764"/>
        <v>12</v>
      </c>
      <c r="E8180" s="560">
        <f t="shared" si="765"/>
        <v>7</v>
      </c>
      <c r="F8180" s="560">
        <f t="shared" si="766"/>
        <v>19</v>
      </c>
      <c r="G8180" s="595">
        <f t="shared" si="767"/>
        <v>7</v>
      </c>
      <c r="H8180" s="590">
        <f>CHOOSE('Output Sheet'!$B$4,'8760 Data'!J8180,'8760 Data'!K8180,'8760 Data'!L8180,'8760 Data'!M8180,'8760 Data'!N8180,'8760 Data'!O8180,'8760 Data'!P8180,'8760 Data'!Q8180,'8760 Data'!R8180,'8760 Data'!S8180,'8760 Data'!T8180,'8760 Data'!U8180)</f>
        <v>0</v>
      </c>
      <c r="I8180" s="591" t="e">
        <f>H8180/'Output Sheet'!$B$8</f>
        <v>#DIV/0!</v>
      </c>
      <c r="J8180" s="596"/>
      <c r="K8180" s="560"/>
      <c r="L8180" s="560"/>
      <c r="M8180" s="560"/>
      <c r="N8180" s="560"/>
      <c r="O8180" s="560"/>
      <c r="P8180" s="560"/>
      <c r="Q8180" s="560"/>
      <c r="R8180" s="560"/>
      <c r="S8180" s="560"/>
      <c r="T8180" s="560"/>
      <c r="U8180" s="560"/>
    </row>
    <row r="8181" spans="1:21">
      <c r="A8181" s="593">
        <f t="shared" si="762"/>
        <v>41615</v>
      </c>
      <c r="B8181" s="594">
        <v>41615.83380659722</v>
      </c>
      <c r="C8181" s="560">
        <f t="shared" si="763"/>
        <v>2013</v>
      </c>
      <c r="D8181" s="560">
        <f t="shared" si="764"/>
        <v>12</v>
      </c>
      <c r="E8181" s="560">
        <f t="shared" si="765"/>
        <v>7</v>
      </c>
      <c r="F8181" s="560">
        <f t="shared" si="766"/>
        <v>20</v>
      </c>
      <c r="G8181" s="595">
        <f t="shared" si="767"/>
        <v>7</v>
      </c>
      <c r="H8181" s="590">
        <f>CHOOSE('Output Sheet'!$B$4,'8760 Data'!J8181,'8760 Data'!K8181,'8760 Data'!L8181,'8760 Data'!M8181,'8760 Data'!N8181,'8760 Data'!O8181,'8760 Data'!P8181,'8760 Data'!Q8181,'8760 Data'!R8181,'8760 Data'!S8181,'8760 Data'!T8181,'8760 Data'!U8181)</f>
        <v>0</v>
      </c>
      <c r="I8181" s="591" t="e">
        <f>H8181/'Output Sheet'!$B$8</f>
        <v>#DIV/0!</v>
      </c>
      <c r="J8181" s="596"/>
      <c r="K8181" s="560"/>
      <c r="L8181" s="560"/>
      <c r="M8181" s="560"/>
      <c r="N8181" s="560"/>
      <c r="O8181" s="560"/>
      <c r="P8181" s="560"/>
      <c r="Q8181" s="560"/>
      <c r="R8181" s="560"/>
      <c r="S8181" s="560"/>
      <c r="T8181" s="560"/>
      <c r="U8181" s="560"/>
    </row>
    <row r="8182" spans="1:21">
      <c r="A8182" s="593">
        <f t="shared" si="762"/>
        <v>41615</v>
      </c>
      <c r="B8182" s="594">
        <v>41615.875473321757</v>
      </c>
      <c r="C8182" s="560">
        <f t="shared" si="763"/>
        <v>2013</v>
      </c>
      <c r="D8182" s="560">
        <f t="shared" si="764"/>
        <v>12</v>
      </c>
      <c r="E8182" s="560">
        <f t="shared" si="765"/>
        <v>7</v>
      </c>
      <c r="F8182" s="560">
        <f t="shared" si="766"/>
        <v>21</v>
      </c>
      <c r="G8182" s="595">
        <f t="shared" si="767"/>
        <v>7</v>
      </c>
      <c r="H8182" s="590">
        <f>CHOOSE('Output Sheet'!$B$4,'8760 Data'!J8182,'8760 Data'!K8182,'8760 Data'!L8182,'8760 Data'!M8182,'8760 Data'!N8182,'8760 Data'!O8182,'8760 Data'!P8182,'8760 Data'!Q8182,'8760 Data'!R8182,'8760 Data'!S8182,'8760 Data'!T8182,'8760 Data'!U8182)</f>
        <v>0</v>
      </c>
      <c r="I8182" s="591" t="e">
        <f>H8182/'Output Sheet'!$B$8</f>
        <v>#DIV/0!</v>
      </c>
      <c r="J8182" s="596"/>
      <c r="K8182" s="560"/>
      <c r="L8182" s="560"/>
      <c r="M8182" s="560"/>
      <c r="N8182" s="560"/>
      <c r="O8182" s="560"/>
      <c r="P8182" s="560"/>
      <c r="Q8182" s="560"/>
      <c r="R8182" s="560"/>
      <c r="S8182" s="560"/>
      <c r="T8182" s="560"/>
      <c r="U8182" s="560"/>
    </row>
    <row r="8183" spans="1:21">
      <c r="A8183" s="593">
        <f t="shared" si="762"/>
        <v>41615</v>
      </c>
      <c r="B8183" s="594">
        <v>41615.917140046295</v>
      </c>
      <c r="C8183" s="560">
        <f t="shared" si="763"/>
        <v>2013</v>
      </c>
      <c r="D8183" s="560">
        <f t="shared" si="764"/>
        <v>12</v>
      </c>
      <c r="E8183" s="560">
        <f t="shared" si="765"/>
        <v>7</v>
      </c>
      <c r="F8183" s="560">
        <f t="shared" si="766"/>
        <v>22</v>
      </c>
      <c r="G8183" s="595">
        <f t="shared" si="767"/>
        <v>7</v>
      </c>
      <c r="H8183" s="590">
        <f>CHOOSE('Output Sheet'!$B$4,'8760 Data'!J8183,'8760 Data'!K8183,'8760 Data'!L8183,'8760 Data'!M8183,'8760 Data'!N8183,'8760 Data'!O8183,'8760 Data'!P8183,'8760 Data'!Q8183,'8760 Data'!R8183,'8760 Data'!S8183,'8760 Data'!T8183,'8760 Data'!U8183)</f>
        <v>0</v>
      </c>
      <c r="I8183" s="591" t="e">
        <f>H8183/'Output Sheet'!$B$8</f>
        <v>#DIV/0!</v>
      </c>
      <c r="J8183" s="596"/>
      <c r="K8183" s="560"/>
      <c r="L8183" s="560"/>
      <c r="M8183" s="560"/>
      <c r="N8183" s="560"/>
      <c r="O8183" s="560"/>
      <c r="P8183" s="560"/>
      <c r="Q8183" s="560"/>
      <c r="R8183" s="560"/>
      <c r="S8183" s="560"/>
      <c r="T8183" s="560"/>
      <c r="U8183" s="560"/>
    </row>
    <row r="8184" spans="1:21">
      <c r="A8184" s="593">
        <f t="shared" si="762"/>
        <v>41615</v>
      </c>
      <c r="B8184" s="594">
        <v>41615.958806770832</v>
      </c>
      <c r="C8184" s="560">
        <f t="shared" si="763"/>
        <v>2013</v>
      </c>
      <c r="D8184" s="560">
        <f t="shared" si="764"/>
        <v>12</v>
      </c>
      <c r="E8184" s="560">
        <f t="shared" si="765"/>
        <v>7</v>
      </c>
      <c r="F8184" s="560">
        <f t="shared" si="766"/>
        <v>23</v>
      </c>
      <c r="G8184" s="595">
        <f t="shared" si="767"/>
        <v>7</v>
      </c>
      <c r="H8184" s="590">
        <f>CHOOSE('Output Sheet'!$B$4,'8760 Data'!J8184,'8760 Data'!K8184,'8760 Data'!L8184,'8760 Data'!M8184,'8760 Data'!N8184,'8760 Data'!O8184,'8760 Data'!P8184,'8760 Data'!Q8184,'8760 Data'!R8184,'8760 Data'!S8184,'8760 Data'!T8184,'8760 Data'!U8184)</f>
        <v>0</v>
      </c>
      <c r="I8184" s="591" t="e">
        <f>H8184/'Output Sheet'!$B$8</f>
        <v>#DIV/0!</v>
      </c>
      <c r="J8184" s="596"/>
      <c r="K8184" s="560"/>
      <c r="L8184" s="560"/>
      <c r="M8184" s="560"/>
      <c r="N8184" s="560"/>
      <c r="O8184" s="560"/>
      <c r="P8184" s="560"/>
      <c r="Q8184" s="560"/>
      <c r="R8184" s="560"/>
      <c r="S8184" s="560"/>
      <c r="T8184" s="560"/>
      <c r="U8184" s="560"/>
    </row>
    <row r="8185" spans="1:21">
      <c r="A8185" s="593">
        <f t="shared" si="762"/>
        <v>41616</v>
      </c>
      <c r="B8185" s="594">
        <v>41616.000473495369</v>
      </c>
      <c r="C8185" s="560">
        <f t="shared" si="763"/>
        <v>2013</v>
      </c>
      <c r="D8185" s="560">
        <f t="shared" si="764"/>
        <v>12</v>
      </c>
      <c r="E8185" s="560">
        <f t="shared" si="765"/>
        <v>8</v>
      </c>
      <c r="F8185" s="560">
        <f t="shared" si="766"/>
        <v>24</v>
      </c>
      <c r="G8185" s="595">
        <f t="shared" si="767"/>
        <v>1</v>
      </c>
      <c r="H8185" s="590">
        <f>CHOOSE('Output Sheet'!$B$4,'8760 Data'!J8185,'8760 Data'!K8185,'8760 Data'!L8185,'8760 Data'!M8185,'8760 Data'!N8185,'8760 Data'!O8185,'8760 Data'!P8185,'8760 Data'!Q8185,'8760 Data'!R8185,'8760 Data'!S8185,'8760 Data'!T8185,'8760 Data'!U8185)</f>
        <v>0</v>
      </c>
      <c r="I8185" s="591" t="e">
        <f>H8185/'Output Sheet'!$B$8</f>
        <v>#DIV/0!</v>
      </c>
      <c r="J8185" s="596"/>
      <c r="K8185" s="560"/>
      <c r="L8185" s="560"/>
      <c r="M8185" s="560"/>
      <c r="N8185" s="560"/>
      <c r="O8185" s="560"/>
      <c r="P8185" s="560"/>
      <c r="Q8185" s="560"/>
      <c r="R8185" s="560"/>
      <c r="S8185" s="560"/>
      <c r="T8185" s="560"/>
      <c r="U8185" s="560"/>
    </row>
    <row r="8186" spans="1:21">
      <c r="A8186" s="593">
        <f t="shared" si="762"/>
        <v>41616</v>
      </c>
      <c r="B8186" s="594">
        <v>41616.042140219906</v>
      </c>
      <c r="C8186" s="560">
        <f t="shared" si="763"/>
        <v>2013</v>
      </c>
      <c r="D8186" s="560">
        <f t="shared" si="764"/>
        <v>12</v>
      </c>
      <c r="E8186" s="560">
        <f t="shared" si="765"/>
        <v>8</v>
      </c>
      <c r="F8186" s="560">
        <f t="shared" si="766"/>
        <v>1</v>
      </c>
      <c r="G8186" s="595">
        <f t="shared" si="767"/>
        <v>1</v>
      </c>
      <c r="H8186" s="590">
        <f>CHOOSE('Output Sheet'!$B$4,'8760 Data'!J8186,'8760 Data'!K8186,'8760 Data'!L8186,'8760 Data'!M8186,'8760 Data'!N8186,'8760 Data'!O8186,'8760 Data'!P8186,'8760 Data'!Q8186,'8760 Data'!R8186,'8760 Data'!S8186,'8760 Data'!T8186,'8760 Data'!U8186)</f>
        <v>0</v>
      </c>
      <c r="I8186" s="591" t="e">
        <f>H8186/'Output Sheet'!$B$8</f>
        <v>#DIV/0!</v>
      </c>
      <c r="J8186" s="596"/>
      <c r="K8186" s="560"/>
      <c r="L8186" s="560"/>
      <c r="M8186" s="560"/>
      <c r="N8186" s="560"/>
      <c r="O8186" s="560"/>
      <c r="P8186" s="560"/>
      <c r="Q8186" s="560"/>
      <c r="R8186" s="560"/>
      <c r="S8186" s="560"/>
      <c r="T8186" s="560"/>
      <c r="U8186" s="560"/>
    </row>
    <row r="8187" spans="1:21">
      <c r="A8187" s="593">
        <f t="shared" si="762"/>
        <v>41616</v>
      </c>
      <c r="B8187" s="594">
        <v>41616.083806944443</v>
      </c>
      <c r="C8187" s="560">
        <f t="shared" si="763"/>
        <v>2013</v>
      </c>
      <c r="D8187" s="560">
        <f t="shared" si="764"/>
        <v>12</v>
      </c>
      <c r="E8187" s="560">
        <f t="shared" si="765"/>
        <v>8</v>
      </c>
      <c r="F8187" s="560">
        <f t="shared" si="766"/>
        <v>2</v>
      </c>
      <c r="G8187" s="595">
        <f t="shared" si="767"/>
        <v>1</v>
      </c>
      <c r="H8187" s="590">
        <f>CHOOSE('Output Sheet'!$B$4,'8760 Data'!J8187,'8760 Data'!K8187,'8760 Data'!L8187,'8760 Data'!M8187,'8760 Data'!N8187,'8760 Data'!O8187,'8760 Data'!P8187,'8760 Data'!Q8187,'8760 Data'!R8187,'8760 Data'!S8187,'8760 Data'!T8187,'8760 Data'!U8187)</f>
        <v>0</v>
      </c>
      <c r="I8187" s="591" t="e">
        <f>H8187/'Output Sheet'!$B$8</f>
        <v>#DIV/0!</v>
      </c>
      <c r="J8187" s="596"/>
      <c r="K8187" s="560"/>
      <c r="L8187" s="560"/>
      <c r="M8187" s="560"/>
      <c r="N8187" s="560"/>
      <c r="O8187" s="560"/>
      <c r="P8187" s="560"/>
      <c r="Q8187" s="560"/>
      <c r="R8187" s="560"/>
      <c r="S8187" s="560"/>
      <c r="T8187" s="560"/>
      <c r="U8187" s="560"/>
    </row>
    <row r="8188" spans="1:21">
      <c r="A8188" s="593">
        <f t="shared" si="762"/>
        <v>41616</v>
      </c>
      <c r="B8188" s="594">
        <v>41616.125473668981</v>
      </c>
      <c r="C8188" s="560">
        <f t="shared" si="763"/>
        <v>2013</v>
      </c>
      <c r="D8188" s="560">
        <f t="shared" si="764"/>
        <v>12</v>
      </c>
      <c r="E8188" s="560">
        <f t="shared" si="765"/>
        <v>8</v>
      </c>
      <c r="F8188" s="560">
        <f t="shared" si="766"/>
        <v>3</v>
      </c>
      <c r="G8188" s="595">
        <f t="shared" si="767"/>
        <v>1</v>
      </c>
      <c r="H8188" s="590">
        <f>CHOOSE('Output Sheet'!$B$4,'8760 Data'!J8188,'8760 Data'!K8188,'8760 Data'!L8188,'8760 Data'!M8188,'8760 Data'!N8188,'8760 Data'!O8188,'8760 Data'!P8188,'8760 Data'!Q8188,'8760 Data'!R8188,'8760 Data'!S8188,'8760 Data'!T8188,'8760 Data'!U8188)</f>
        <v>0</v>
      </c>
      <c r="I8188" s="591" t="e">
        <f>H8188/'Output Sheet'!$B$8</f>
        <v>#DIV/0!</v>
      </c>
      <c r="J8188" s="596"/>
      <c r="K8188" s="560"/>
      <c r="L8188" s="560"/>
      <c r="M8188" s="560"/>
      <c r="N8188" s="560"/>
      <c r="O8188" s="560"/>
      <c r="P8188" s="560"/>
      <c r="Q8188" s="560"/>
      <c r="R8188" s="560"/>
      <c r="S8188" s="560"/>
      <c r="T8188" s="560"/>
      <c r="U8188" s="560"/>
    </row>
    <row r="8189" spans="1:21">
      <c r="A8189" s="593">
        <f t="shared" si="762"/>
        <v>41616</v>
      </c>
      <c r="B8189" s="594">
        <v>41616.167140393518</v>
      </c>
      <c r="C8189" s="560">
        <f t="shared" si="763"/>
        <v>2013</v>
      </c>
      <c r="D8189" s="560">
        <f t="shared" si="764"/>
        <v>12</v>
      </c>
      <c r="E8189" s="560">
        <f t="shared" si="765"/>
        <v>8</v>
      </c>
      <c r="F8189" s="560">
        <f t="shared" si="766"/>
        <v>4</v>
      </c>
      <c r="G8189" s="595">
        <f t="shared" si="767"/>
        <v>1</v>
      </c>
      <c r="H8189" s="590">
        <f>CHOOSE('Output Sheet'!$B$4,'8760 Data'!J8189,'8760 Data'!K8189,'8760 Data'!L8189,'8760 Data'!M8189,'8760 Data'!N8189,'8760 Data'!O8189,'8760 Data'!P8189,'8760 Data'!Q8189,'8760 Data'!R8189,'8760 Data'!S8189,'8760 Data'!T8189,'8760 Data'!U8189)</f>
        <v>0</v>
      </c>
      <c r="I8189" s="591" t="e">
        <f>H8189/'Output Sheet'!$B$8</f>
        <v>#DIV/0!</v>
      </c>
      <c r="J8189" s="596"/>
      <c r="K8189" s="560"/>
      <c r="L8189" s="560"/>
      <c r="M8189" s="560"/>
      <c r="N8189" s="560"/>
      <c r="O8189" s="560"/>
      <c r="P8189" s="560"/>
      <c r="Q8189" s="560"/>
      <c r="R8189" s="560"/>
      <c r="S8189" s="560"/>
      <c r="T8189" s="560"/>
      <c r="U8189" s="560"/>
    </row>
    <row r="8190" spans="1:21">
      <c r="A8190" s="593">
        <f t="shared" si="762"/>
        <v>41616</v>
      </c>
      <c r="B8190" s="594">
        <v>41616.208807118055</v>
      </c>
      <c r="C8190" s="560">
        <f t="shared" si="763"/>
        <v>2013</v>
      </c>
      <c r="D8190" s="560">
        <f t="shared" si="764"/>
        <v>12</v>
      </c>
      <c r="E8190" s="560">
        <f t="shared" si="765"/>
        <v>8</v>
      </c>
      <c r="F8190" s="560">
        <f t="shared" si="766"/>
        <v>5</v>
      </c>
      <c r="G8190" s="595">
        <f t="shared" si="767"/>
        <v>1</v>
      </c>
      <c r="H8190" s="590">
        <f>CHOOSE('Output Sheet'!$B$4,'8760 Data'!J8190,'8760 Data'!K8190,'8760 Data'!L8190,'8760 Data'!M8190,'8760 Data'!N8190,'8760 Data'!O8190,'8760 Data'!P8190,'8760 Data'!Q8190,'8760 Data'!R8190,'8760 Data'!S8190,'8760 Data'!T8190,'8760 Data'!U8190)</f>
        <v>0</v>
      </c>
      <c r="I8190" s="591" t="e">
        <f>H8190/'Output Sheet'!$B$8</f>
        <v>#DIV/0!</v>
      </c>
      <c r="J8190" s="596"/>
      <c r="K8190" s="560"/>
      <c r="L8190" s="560"/>
      <c r="M8190" s="560"/>
      <c r="N8190" s="560"/>
      <c r="O8190" s="560"/>
      <c r="P8190" s="560"/>
      <c r="Q8190" s="560"/>
      <c r="R8190" s="560"/>
      <c r="S8190" s="560"/>
      <c r="T8190" s="560"/>
      <c r="U8190" s="560"/>
    </row>
    <row r="8191" spans="1:21">
      <c r="A8191" s="593">
        <f t="shared" si="762"/>
        <v>41616</v>
      </c>
      <c r="B8191" s="594">
        <v>41616.250473842592</v>
      </c>
      <c r="C8191" s="560">
        <f t="shared" si="763"/>
        <v>2013</v>
      </c>
      <c r="D8191" s="560">
        <f t="shared" si="764"/>
        <v>12</v>
      </c>
      <c r="E8191" s="560">
        <f t="shared" si="765"/>
        <v>8</v>
      </c>
      <c r="F8191" s="560">
        <f t="shared" si="766"/>
        <v>6</v>
      </c>
      <c r="G8191" s="595">
        <f t="shared" si="767"/>
        <v>1</v>
      </c>
      <c r="H8191" s="590">
        <f>CHOOSE('Output Sheet'!$B$4,'8760 Data'!J8191,'8760 Data'!K8191,'8760 Data'!L8191,'8760 Data'!M8191,'8760 Data'!N8191,'8760 Data'!O8191,'8760 Data'!P8191,'8760 Data'!Q8191,'8760 Data'!R8191,'8760 Data'!S8191,'8760 Data'!T8191,'8760 Data'!U8191)</f>
        <v>0</v>
      </c>
      <c r="I8191" s="591" t="e">
        <f>H8191/'Output Sheet'!$B$8</f>
        <v>#DIV/0!</v>
      </c>
      <c r="J8191" s="596"/>
      <c r="K8191" s="560"/>
      <c r="L8191" s="560"/>
      <c r="M8191" s="560"/>
      <c r="N8191" s="560"/>
      <c r="O8191" s="560"/>
      <c r="P8191" s="560"/>
      <c r="Q8191" s="560"/>
      <c r="R8191" s="560"/>
      <c r="S8191" s="560"/>
      <c r="T8191" s="560"/>
      <c r="U8191" s="560"/>
    </row>
    <row r="8192" spans="1:21">
      <c r="A8192" s="593">
        <f t="shared" si="762"/>
        <v>41616</v>
      </c>
      <c r="B8192" s="594">
        <v>41616.29214056713</v>
      </c>
      <c r="C8192" s="560">
        <f t="shared" si="763"/>
        <v>2013</v>
      </c>
      <c r="D8192" s="560">
        <f t="shared" si="764"/>
        <v>12</v>
      </c>
      <c r="E8192" s="560">
        <f t="shared" si="765"/>
        <v>8</v>
      </c>
      <c r="F8192" s="560">
        <f t="shared" si="766"/>
        <v>7</v>
      </c>
      <c r="G8192" s="595">
        <f t="shared" si="767"/>
        <v>1</v>
      </c>
      <c r="H8192" s="590">
        <f>CHOOSE('Output Sheet'!$B$4,'8760 Data'!J8192,'8760 Data'!K8192,'8760 Data'!L8192,'8760 Data'!M8192,'8760 Data'!N8192,'8760 Data'!O8192,'8760 Data'!P8192,'8760 Data'!Q8192,'8760 Data'!R8192,'8760 Data'!S8192,'8760 Data'!T8192,'8760 Data'!U8192)</f>
        <v>0</v>
      </c>
      <c r="I8192" s="591" t="e">
        <f>H8192/'Output Sheet'!$B$8</f>
        <v>#DIV/0!</v>
      </c>
      <c r="J8192" s="596"/>
      <c r="K8192" s="560"/>
      <c r="L8192" s="560"/>
      <c r="M8192" s="560"/>
      <c r="N8192" s="560"/>
      <c r="O8192" s="560"/>
      <c r="P8192" s="560"/>
      <c r="Q8192" s="560"/>
      <c r="R8192" s="560"/>
      <c r="S8192" s="560"/>
      <c r="T8192" s="560"/>
      <c r="U8192" s="560"/>
    </row>
    <row r="8193" spans="1:21">
      <c r="A8193" s="593">
        <f t="shared" si="762"/>
        <v>41616</v>
      </c>
      <c r="B8193" s="594">
        <v>41616.333807291667</v>
      </c>
      <c r="C8193" s="560">
        <f t="shared" si="763"/>
        <v>2013</v>
      </c>
      <c r="D8193" s="560">
        <f t="shared" si="764"/>
        <v>12</v>
      </c>
      <c r="E8193" s="560">
        <f t="shared" si="765"/>
        <v>8</v>
      </c>
      <c r="F8193" s="560">
        <f t="shared" si="766"/>
        <v>8</v>
      </c>
      <c r="G8193" s="595">
        <f t="shared" si="767"/>
        <v>1</v>
      </c>
      <c r="H8193" s="590">
        <f>CHOOSE('Output Sheet'!$B$4,'8760 Data'!J8193,'8760 Data'!K8193,'8760 Data'!L8193,'8760 Data'!M8193,'8760 Data'!N8193,'8760 Data'!O8193,'8760 Data'!P8193,'8760 Data'!Q8193,'8760 Data'!R8193,'8760 Data'!S8193,'8760 Data'!T8193,'8760 Data'!U8193)</f>
        <v>0</v>
      </c>
      <c r="I8193" s="591" t="e">
        <f>H8193/'Output Sheet'!$B$8</f>
        <v>#DIV/0!</v>
      </c>
      <c r="J8193" s="596"/>
      <c r="K8193" s="560"/>
      <c r="L8193" s="560"/>
      <c r="M8193" s="560"/>
      <c r="N8193" s="560"/>
      <c r="O8193" s="560"/>
      <c r="P8193" s="560"/>
      <c r="Q8193" s="560"/>
      <c r="R8193" s="560"/>
      <c r="S8193" s="560"/>
      <c r="T8193" s="560"/>
      <c r="U8193" s="560"/>
    </row>
    <row r="8194" spans="1:21">
      <c r="A8194" s="593">
        <f t="shared" si="762"/>
        <v>41616</v>
      </c>
      <c r="B8194" s="594">
        <v>41616.375474016204</v>
      </c>
      <c r="C8194" s="560">
        <f t="shared" si="763"/>
        <v>2013</v>
      </c>
      <c r="D8194" s="560">
        <f t="shared" si="764"/>
        <v>12</v>
      </c>
      <c r="E8194" s="560">
        <f t="shared" si="765"/>
        <v>8</v>
      </c>
      <c r="F8194" s="560">
        <f t="shared" si="766"/>
        <v>9</v>
      </c>
      <c r="G8194" s="595">
        <f t="shared" si="767"/>
        <v>1</v>
      </c>
      <c r="H8194" s="590">
        <f>CHOOSE('Output Sheet'!$B$4,'8760 Data'!J8194,'8760 Data'!K8194,'8760 Data'!L8194,'8760 Data'!M8194,'8760 Data'!N8194,'8760 Data'!O8194,'8760 Data'!P8194,'8760 Data'!Q8194,'8760 Data'!R8194,'8760 Data'!S8194,'8760 Data'!T8194,'8760 Data'!U8194)</f>
        <v>0</v>
      </c>
      <c r="I8194" s="591" t="e">
        <f>H8194/'Output Sheet'!$B$8</f>
        <v>#DIV/0!</v>
      </c>
      <c r="J8194" s="596"/>
      <c r="K8194" s="560"/>
      <c r="L8194" s="560"/>
      <c r="M8194" s="560"/>
      <c r="N8194" s="560"/>
      <c r="O8194" s="560"/>
      <c r="P8194" s="560"/>
      <c r="Q8194" s="560"/>
      <c r="R8194" s="560"/>
      <c r="S8194" s="560"/>
      <c r="T8194" s="560"/>
      <c r="U8194" s="560"/>
    </row>
    <row r="8195" spans="1:21">
      <c r="A8195" s="593">
        <f t="shared" ref="A8195:A8258" si="768">DATE(C8195,D8195,E8195)</f>
        <v>41616</v>
      </c>
      <c r="B8195" s="594">
        <v>41616.417140740741</v>
      </c>
      <c r="C8195" s="560">
        <f t="shared" ref="C8195:C8258" si="769">YEAR(B8195)</f>
        <v>2013</v>
      </c>
      <c r="D8195" s="560">
        <f t="shared" ref="D8195:D8258" si="770">MONTH(B8195)</f>
        <v>12</v>
      </c>
      <c r="E8195" s="560">
        <f t="shared" ref="E8195:E8258" si="771">DAY(B8195)</f>
        <v>8</v>
      </c>
      <c r="F8195" s="560">
        <f t="shared" ref="F8195:F8258" si="772">IF(HOUR(B8195)&lt;&gt;0,HOUR(B8195),24)</f>
        <v>10</v>
      </c>
      <c r="G8195" s="595">
        <f t="shared" ref="G8195:G8258" si="773">WEEKDAY(B8195,1)</f>
        <v>1</v>
      </c>
      <c r="H8195" s="590">
        <f>CHOOSE('Output Sheet'!$B$4,'8760 Data'!J8195,'8760 Data'!K8195,'8760 Data'!L8195,'8760 Data'!M8195,'8760 Data'!N8195,'8760 Data'!O8195,'8760 Data'!P8195,'8760 Data'!Q8195,'8760 Data'!R8195,'8760 Data'!S8195,'8760 Data'!T8195,'8760 Data'!U8195)</f>
        <v>0</v>
      </c>
      <c r="I8195" s="591" t="e">
        <f>H8195/'Output Sheet'!$B$8</f>
        <v>#DIV/0!</v>
      </c>
      <c r="J8195" s="596"/>
      <c r="K8195" s="560"/>
      <c r="L8195" s="560"/>
      <c r="M8195" s="560"/>
      <c r="N8195" s="560"/>
      <c r="O8195" s="560"/>
      <c r="P8195" s="560"/>
      <c r="Q8195" s="560"/>
      <c r="R8195" s="560"/>
      <c r="S8195" s="560"/>
      <c r="T8195" s="560"/>
      <c r="U8195" s="560"/>
    </row>
    <row r="8196" spans="1:21">
      <c r="A8196" s="593">
        <f t="shared" si="768"/>
        <v>41616</v>
      </c>
      <c r="B8196" s="594">
        <v>41616.458807465278</v>
      </c>
      <c r="C8196" s="560">
        <f t="shared" si="769"/>
        <v>2013</v>
      </c>
      <c r="D8196" s="560">
        <f t="shared" si="770"/>
        <v>12</v>
      </c>
      <c r="E8196" s="560">
        <f t="shared" si="771"/>
        <v>8</v>
      </c>
      <c r="F8196" s="560">
        <f t="shared" si="772"/>
        <v>11</v>
      </c>
      <c r="G8196" s="595">
        <f t="shared" si="773"/>
        <v>1</v>
      </c>
      <c r="H8196" s="590">
        <f>CHOOSE('Output Sheet'!$B$4,'8760 Data'!J8196,'8760 Data'!K8196,'8760 Data'!L8196,'8760 Data'!M8196,'8760 Data'!N8196,'8760 Data'!O8196,'8760 Data'!P8196,'8760 Data'!Q8196,'8760 Data'!R8196,'8760 Data'!S8196,'8760 Data'!T8196,'8760 Data'!U8196)</f>
        <v>0</v>
      </c>
      <c r="I8196" s="591" t="e">
        <f>H8196/'Output Sheet'!$B$8</f>
        <v>#DIV/0!</v>
      </c>
      <c r="J8196" s="596"/>
      <c r="K8196" s="560"/>
      <c r="L8196" s="560"/>
      <c r="M8196" s="560"/>
      <c r="N8196" s="560"/>
      <c r="O8196" s="560"/>
      <c r="P8196" s="560"/>
      <c r="Q8196" s="560"/>
      <c r="R8196" s="560"/>
      <c r="S8196" s="560"/>
      <c r="T8196" s="560"/>
      <c r="U8196" s="560"/>
    </row>
    <row r="8197" spans="1:21">
      <c r="A8197" s="593">
        <f t="shared" si="768"/>
        <v>41616</v>
      </c>
      <c r="B8197" s="594">
        <v>41616.500474189816</v>
      </c>
      <c r="C8197" s="560">
        <f t="shared" si="769"/>
        <v>2013</v>
      </c>
      <c r="D8197" s="560">
        <f t="shared" si="770"/>
        <v>12</v>
      </c>
      <c r="E8197" s="560">
        <f t="shared" si="771"/>
        <v>8</v>
      </c>
      <c r="F8197" s="560">
        <f t="shared" si="772"/>
        <v>12</v>
      </c>
      <c r="G8197" s="595">
        <f t="shared" si="773"/>
        <v>1</v>
      </c>
      <c r="H8197" s="590">
        <f>CHOOSE('Output Sheet'!$B$4,'8760 Data'!J8197,'8760 Data'!K8197,'8760 Data'!L8197,'8760 Data'!M8197,'8760 Data'!N8197,'8760 Data'!O8197,'8760 Data'!P8197,'8760 Data'!Q8197,'8760 Data'!R8197,'8760 Data'!S8197,'8760 Data'!T8197,'8760 Data'!U8197)</f>
        <v>0</v>
      </c>
      <c r="I8197" s="591" t="e">
        <f>H8197/'Output Sheet'!$B$8</f>
        <v>#DIV/0!</v>
      </c>
      <c r="J8197" s="596"/>
      <c r="K8197" s="560"/>
      <c r="L8197" s="560"/>
      <c r="M8197" s="560"/>
      <c r="N8197" s="560"/>
      <c r="O8197" s="560"/>
      <c r="P8197" s="560"/>
      <c r="Q8197" s="560"/>
      <c r="R8197" s="560"/>
      <c r="S8197" s="560"/>
      <c r="T8197" s="560"/>
      <c r="U8197" s="560"/>
    </row>
    <row r="8198" spans="1:21">
      <c r="A8198" s="593">
        <f t="shared" si="768"/>
        <v>41616</v>
      </c>
      <c r="B8198" s="594">
        <v>41616.542140914353</v>
      </c>
      <c r="C8198" s="560">
        <f t="shared" si="769"/>
        <v>2013</v>
      </c>
      <c r="D8198" s="560">
        <f t="shared" si="770"/>
        <v>12</v>
      </c>
      <c r="E8198" s="560">
        <f t="shared" si="771"/>
        <v>8</v>
      </c>
      <c r="F8198" s="560">
        <f t="shared" si="772"/>
        <v>13</v>
      </c>
      <c r="G8198" s="595">
        <f t="shared" si="773"/>
        <v>1</v>
      </c>
      <c r="H8198" s="590">
        <f>CHOOSE('Output Sheet'!$B$4,'8760 Data'!J8198,'8760 Data'!K8198,'8760 Data'!L8198,'8760 Data'!M8198,'8760 Data'!N8198,'8760 Data'!O8198,'8760 Data'!P8198,'8760 Data'!Q8198,'8760 Data'!R8198,'8760 Data'!S8198,'8760 Data'!T8198,'8760 Data'!U8198)</f>
        <v>0</v>
      </c>
      <c r="I8198" s="591" t="e">
        <f>H8198/'Output Sheet'!$B$8</f>
        <v>#DIV/0!</v>
      </c>
      <c r="J8198" s="596"/>
      <c r="K8198" s="560"/>
      <c r="L8198" s="560"/>
      <c r="M8198" s="560"/>
      <c r="N8198" s="560"/>
      <c r="O8198" s="560"/>
      <c r="P8198" s="560"/>
      <c r="Q8198" s="560"/>
      <c r="R8198" s="560"/>
      <c r="S8198" s="560"/>
      <c r="T8198" s="560"/>
      <c r="U8198" s="560"/>
    </row>
    <row r="8199" spans="1:21">
      <c r="A8199" s="593">
        <f t="shared" si="768"/>
        <v>41616</v>
      </c>
      <c r="B8199" s="594">
        <v>41616.58380763889</v>
      </c>
      <c r="C8199" s="560">
        <f t="shared" si="769"/>
        <v>2013</v>
      </c>
      <c r="D8199" s="560">
        <f t="shared" si="770"/>
        <v>12</v>
      </c>
      <c r="E8199" s="560">
        <f t="shared" si="771"/>
        <v>8</v>
      </c>
      <c r="F8199" s="560">
        <f t="shared" si="772"/>
        <v>14</v>
      </c>
      <c r="G8199" s="595">
        <f t="shared" si="773"/>
        <v>1</v>
      </c>
      <c r="H8199" s="590">
        <f>CHOOSE('Output Sheet'!$B$4,'8760 Data'!J8199,'8760 Data'!K8199,'8760 Data'!L8199,'8760 Data'!M8199,'8760 Data'!N8199,'8760 Data'!O8199,'8760 Data'!P8199,'8760 Data'!Q8199,'8760 Data'!R8199,'8760 Data'!S8199,'8760 Data'!T8199,'8760 Data'!U8199)</f>
        <v>0</v>
      </c>
      <c r="I8199" s="591" t="e">
        <f>H8199/'Output Sheet'!$B$8</f>
        <v>#DIV/0!</v>
      </c>
      <c r="J8199" s="596"/>
      <c r="K8199" s="560"/>
      <c r="L8199" s="560"/>
      <c r="M8199" s="560"/>
      <c r="N8199" s="560"/>
      <c r="O8199" s="560"/>
      <c r="P8199" s="560"/>
      <c r="Q8199" s="560"/>
      <c r="R8199" s="560"/>
      <c r="S8199" s="560"/>
      <c r="T8199" s="560"/>
      <c r="U8199" s="560"/>
    </row>
    <row r="8200" spans="1:21">
      <c r="A8200" s="593">
        <f t="shared" si="768"/>
        <v>41616</v>
      </c>
      <c r="B8200" s="594">
        <v>41616.625474363427</v>
      </c>
      <c r="C8200" s="560">
        <f t="shared" si="769"/>
        <v>2013</v>
      </c>
      <c r="D8200" s="560">
        <f t="shared" si="770"/>
        <v>12</v>
      </c>
      <c r="E8200" s="560">
        <f t="shared" si="771"/>
        <v>8</v>
      </c>
      <c r="F8200" s="560">
        <f t="shared" si="772"/>
        <v>15</v>
      </c>
      <c r="G8200" s="595">
        <f t="shared" si="773"/>
        <v>1</v>
      </c>
      <c r="H8200" s="590">
        <f>CHOOSE('Output Sheet'!$B$4,'8760 Data'!J8200,'8760 Data'!K8200,'8760 Data'!L8200,'8760 Data'!M8200,'8760 Data'!N8200,'8760 Data'!O8200,'8760 Data'!P8200,'8760 Data'!Q8200,'8760 Data'!R8200,'8760 Data'!S8200,'8760 Data'!T8200,'8760 Data'!U8200)</f>
        <v>0</v>
      </c>
      <c r="I8200" s="591" t="e">
        <f>H8200/'Output Sheet'!$B$8</f>
        <v>#DIV/0!</v>
      </c>
      <c r="J8200" s="596"/>
      <c r="K8200" s="560"/>
      <c r="L8200" s="560"/>
      <c r="M8200" s="560"/>
      <c r="N8200" s="560"/>
      <c r="O8200" s="560"/>
      <c r="P8200" s="560"/>
      <c r="Q8200" s="560"/>
      <c r="R8200" s="560"/>
      <c r="S8200" s="560"/>
      <c r="T8200" s="560"/>
      <c r="U8200" s="560"/>
    </row>
    <row r="8201" spans="1:21">
      <c r="A8201" s="593">
        <f t="shared" si="768"/>
        <v>41616</v>
      </c>
      <c r="B8201" s="594">
        <v>41616.667141087964</v>
      </c>
      <c r="C8201" s="560">
        <f t="shared" si="769"/>
        <v>2013</v>
      </c>
      <c r="D8201" s="560">
        <f t="shared" si="770"/>
        <v>12</v>
      </c>
      <c r="E8201" s="560">
        <f t="shared" si="771"/>
        <v>8</v>
      </c>
      <c r="F8201" s="560">
        <f t="shared" si="772"/>
        <v>16</v>
      </c>
      <c r="G8201" s="595">
        <f t="shared" si="773"/>
        <v>1</v>
      </c>
      <c r="H8201" s="590">
        <f>CHOOSE('Output Sheet'!$B$4,'8760 Data'!J8201,'8760 Data'!K8201,'8760 Data'!L8201,'8760 Data'!M8201,'8760 Data'!N8201,'8760 Data'!O8201,'8760 Data'!P8201,'8760 Data'!Q8201,'8760 Data'!R8201,'8760 Data'!S8201,'8760 Data'!T8201,'8760 Data'!U8201)</f>
        <v>0</v>
      </c>
      <c r="I8201" s="591" t="e">
        <f>H8201/'Output Sheet'!$B$8</f>
        <v>#DIV/0!</v>
      </c>
      <c r="J8201" s="596"/>
      <c r="K8201" s="560"/>
      <c r="L8201" s="560"/>
      <c r="M8201" s="560"/>
      <c r="N8201" s="560"/>
      <c r="O8201" s="560"/>
      <c r="P8201" s="560"/>
      <c r="Q8201" s="560"/>
      <c r="R8201" s="560"/>
      <c r="S8201" s="560"/>
      <c r="T8201" s="560"/>
      <c r="U8201" s="560"/>
    </row>
    <row r="8202" spans="1:21">
      <c r="A8202" s="593">
        <f t="shared" si="768"/>
        <v>41616</v>
      </c>
      <c r="B8202" s="594">
        <v>41616.708807812502</v>
      </c>
      <c r="C8202" s="560">
        <f t="shared" si="769"/>
        <v>2013</v>
      </c>
      <c r="D8202" s="560">
        <f t="shared" si="770"/>
        <v>12</v>
      </c>
      <c r="E8202" s="560">
        <f t="shared" si="771"/>
        <v>8</v>
      </c>
      <c r="F8202" s="560">
        <f t="shared" si="772"/>
        <v>17</v>
      </c>
      <c r="G8202" s="595">
        <f t="shared" si="773"/>
        <v>1</v>
      </c>
      <c r="H8202" s="590">
        <f>CHOOSE('Output Sheet'!$B$4,'8760 Data'!J8202,'8760 Data'!K8202,'8760 Data'!L8202,'8760 Data'!M8202,'8760 Data'!N8202,'8760 Data'!O8202,'8760 Data'!P8202,'8760 Data'!Q8202,'8760 Data'!R8202,'8760 Data'!S8202,'8760 Data'!T8202,'8760 Data'!U8202)</f>
        <v>0</v>
      </c>
      <c r="I8202" s="591" t="e">
        <f>H8202/'Output Sheet'!$B$8</f>
        <v>#DIV/0!</v>
      </c>
      <c r="J8202" s="596"/>
      <c r="K8202" s="560"/>
      <c r="L8202" s="560"/>
      <c r="M8202" s="560"/>
      <c r="N8202" s="560"/>
      <c r="O8202" s="560"/>
      <c r="P8202" s="560"/>
      <c r="Q8202" s="560"/>
      <c r="R8202" s="560"/>
      <c r="S8202" s="560"/>
      <c r="T8202" s="560"/>
      <c r="U8202" s="560"/>
    </row>
    <row r="8203" spans="1:21">
      <c r="A8203" s="593">
        <f t="shared" si="768"/>
        <v>41616</v>
      </c>
      <c r="B8203" s="594">
        <v>41616.750474537039</v>
      </c>
      <c r="C8203" s="560">
        <f t="shared" si="769"/>
        <v>2013</v>
      </c>
      <c r="D8203" s="560">
        <f t="shared" si="770"/>
        <v>12</v>
      </c>
      <c r="E8203" s="560">
        <f t="shared" si="771"/>
        <v>8</v>
      </c>
      <c r="F8203" s="560">
        <f t="shared" si="772"/>
        <v>18</v>
      </c>
      <c r="G8203" s="595">
        <f t="shared" si="773"/>
        <v>1</v>
      </c>
      <c r="H8203" s="590">
        <f>CHOOSE('Output Sheet'!$B$4,'8760 Data'!J8203,'8760 Data'!K8203,'8760 Data'!L8203,'8760 Data'!M8203,'8760 Data'!N8203,'8760 Data'!O8203,'8760 Data'!P8203,'8760 Data'!Q8203,'8760 Data'!R8203,'8760 Data'!S8203,'8760 Data'!T8203,'8760 Data'!U8203)</f>
        <v>0</v>
      </c>
      <c r="I8203" s="591" t="e">
        <f>H8203/'Output Sheet'!$B$8</f>
        <v>#DIV/0!</v>
      </c>
      <c r="J8203" s="596"/>
      <c r="K8203" s="560"/>
      <c r="L8203" s="560"/>
      <c r="M8203" s="560"/>
      <c r="N8203" s="560"/>
      <c r="O8203" s="560"/>
      <c r="P8203" s="560"/>
      <c r="Q8203" s="560"/>
      <c r="R8203" s="560"/>
      <c r="S8203" s="560"/>
      <c r="T8203" s="560"/>
      <c r="U8203" s="560"/>
    </row>
    <row r="8204" spans="1:21">
      <c r="A8204" s="593">
        <f t="shared" si="768"/>
        <v>41616</v>
      </c>
      <c r="B8204" s="594">
        <v>41616.792141261576</v>
      </c>
      <c r="C8204" s="560">
        <f t="shared" si="769"/>
        <v>2013</v>
      </c>
      <c r="D8204" s="560">
        <f t="shared" si="770"/>
        <v>12</v>
      </c>
      <c r="E8204" s="560">
        <f t="shared" si="771"/>
        <v>8</v>
      </c>
      <c r="F8204" s="560">
        <f t="shared" si="772"/>
        <v>19</v>
      </c>
      <c r="G8204" s="595">
        <f t="shared" si="773"/>
        <v>1</v>
      </c>
      <c r="H8204" s="590">
        <f>CHOOSE('Output Sheet'!$B$4,'8760 Data'!J8204,'8760 Data'!K8204,'8760 Data'!L8204,'8760 Data'!M8204,'8760 Data'!N8204,'8760 Data'!O8204,'8760 Data'!P8204,'8760 Data'!Q8204,'8760 Data'!R8204,'8760 Data'!S8204,'8760 Data'!T8204,'8760 Data'!U8204)</f>
        <v>0</v>
      </c>
      <c r="I8204" s="591" t="e">
        <f>H8204/'Output Sheet'!$B$8</f>
        <v>#DIV/0!</v>
      </c>
      <c r="J8204" s="596"/>
      <c r="K8204" s="560"/>
      <c r="L8204" s="560"/>
      <c r="M8204" s="560"/>
      <c r="N8204" s="560"/>
      <c r="O8204" s="560"/>
      <c r="P8204" s="560"/>
      <c r="Q8204" s="560"/>
      <c r="R8204" s="560"/>
      <c r="S8204" s="560"/>
      <c r="T8204" s="560"/>
      <c r="U8204" s="560"/>
    </row>
    <row r="8205" spans="1:21">
      <c r="A8205" s="593">
        <f t="shared" si="768"/>
        <v>41616</v>
      </c>
      <c r="B8205" s="594">
        <v>41616.833807986113</v>
      </c>
      <c r="C8205" s="560">
        <f t="shared" si="769"/>
        <v>2013</v>
      </c>
      <c r="D8205" s="560">
        <f t="shared" si="770"/>
        <v>12</v>
      </c>
      <c r="E8205" s="560">
        <f t="shared" si="771"/>
        <v>8</v>
      </c>
      <c r="F8205" s="560">
        <f t="shared" si="772"/>
        <v>20</v>
      </c>
      <c r="G8205" s="595">
        <f t="shared" si="773"/>
        <v>1</v>
      </c>
      <c r="H8205" s="590">
        <f>CHOOSE('Output Sheet'!$B$4,'8760 Data'!J8205,'8760 Data'!K8205,'8760 Data'!L8205,'8760 Data'!M8205,'8760 Data'!N8205,'8760 Data'!O8205,'8760 Data'!P8205,'8760 Data'!Q8205,'8760 Data'!R8205,'8760 Data'!S8205,'8760 Data'!T8205,'8760 Data'!U8205)</f>
        <v>0</v>
      </c>
      <c r="I8205" s="591" t="e">
        <f>H8205/'Output Sheet'!$B$8</f>
        <v>#DIV/0!</v>
      </c>
      <c r="J8205" s="596"/>
      <c r="K8205" s="560"/>
      <c r="L8205" s="560"/>
      <c r="M8205" s="560"/>
      <c r="N8205" s="560"/>
      <c r="O8205" s="560"/>
      <c r="P8205" s="560"/>
      <c r="Q8205" s="560"/>
      <c r="R8205" s="560"/>
      <c r="S8205" s="560"/>
      <c r="T8205" s="560"/>
      <c r="U8205" s="560"/>
    </row>
    <row r="8206" spans="1:21">
      <c r="A8206" s="593">
        <f t="shared" si="768"/>
        <v>41616</v>
      </c>
      <c r="B8206" s="594">
        <v>41616.87547471065</v>
      </c>
      <c r="C8206" s="560">
        <f t="shared" si="769"/>
        <v>2013</v>
      </c>
      <c r="D8206" s="560">
        <f t="shared" si="770"/>
        <v>12</v>
      </c>
      <c r="E8206" s="560">
        <f t="shared" si="771"/>
        <v>8</v>
      </c>
      <c r="F8206" s="560">
        <f t="shared" si="772"/>
        <v>21</v>
      </c>
      <c r="G8206" s="595">
        <f t="shared" si="773"/>
        <v>1</v>
      </c>
      <c r="H8206" s="590">
        <f>CHOOSE('Output Sheet'!$B$4,'8760 Data'!J8206,'8760 Data'!K8206,'8760 Data'!L8206,'8760 Data'!M8206,'8760 Data'!N8206,'8760 Data'!O8206,'8760 Data'!P8206,'8760 Data'!Q8206,'8760 Data'!R8206,'8760 Data'!S8206,'8760 Data'!T8206,'8760 Data'!U8206)</f>
        <v>0</v>
      </c>
      <c r="I8206" s="591" t="e">
        <f>H8206/'Output Sheet'!$B$8</f>
        <v>#DIV/0!</v>
      </c>
      <c r="J8206" s="596"/>
      <c r="K8206" s="560"/>
      <c r="L8206" s="560"/>
      <c r="M8206" s="560"/>
      <c r="N8206" s="560"/>
      <c r="O8206" s="560"/>
      <c r="P8206" s="560"/>
      <c r="Q8206" s="560"/>
      <c r="R8206" s="560"/>
      <c r="S8206" s="560"/>
      <c r="T8206" s="560"/>
      <c r="U8206" s="560"/>
    </row>
    <row r="8207" spans="1:21">
      <c r="A8207" s="593">
        <f t="shared" si="768"/>
        <v>41616</v>
      </c>
      <c r="B8207" s="594">
        <v>41616.917141435188</v>
      </c>
      <c r="C8207" s="560">
        <f t="shared" si="769"/>
        <v>2013</v>
      </c>
      <c r="D8207" s="560">
        <f t="shared" si="770"/>
        <v>12</v>
      </c>
      <c r="E8207" s="560">
        <f t="shared" si="771"/>
        <v>8</v>
      </c>
      <c r="F8207" s="560">
        <f t="shared" si="772"/>
        <v>22</v>
      </c>
      <c r="G8207" s="595">
        <f t="shared" si="773"/>
        <v>1</v>
      </c>
      <c r="H8207" s="590">
        <f>CHOOSE('Output Sheet'!$B$4,'8760 Data'!J8207,'8760 Data'!K8207,'8760 Data'!L8207,'8760 Data'!M8207,'8760 Data'!N8207,'8760 Data'!O8207,'8760 Data'!P8207,'8760 Data'!Q8207,'8760 Data'!R8207,'8760 Data'!S8207,'8760 Data'!T8207,'8760 Data'!U8207)</f>
        <v>0</v>
      </c>
      <c r="I8207" s="591" t="e">
        <f>H8207/'Output Sheet'!$B$8</f>
        <v>#DIV/0!</v>
      </c>
      <c r="J8207" s="596"/>
      <c r="K8207" s="560"/>
      <c r="L8207" s="560"/>
      <c r="M8207" s="560"/>
      <c r="N8207" s="560"/>
      <c r="O8207" s="560"/>
      <c r="P8207" s="560"/>
      <c r="Q8207" s="560"/>
      <c r="R8207" s="560"/>
      <c r="S8207" s="560"/>
      <c r="T8207" s="560"/>
      <c r="U8207" s="560"/>
    </row>
    <row r="8208" spans="1:21">
      <c r="A8208" s="593">
        <f t="shared" si="768"/>
        <v>41616</v>
      </c>
      <c r="B8208" s="594">
        <v>41616.958808159725</v>
      </c>
      <c r="C8208" s="560">
        <f t="shared" si="769"/>
        <v>2013</v>
      </c>
      <c r="D8208" s="560">
        <f t="shared" si="770"/>
        <v>12</v>
      </c>
      <c r="E8208" s="560">
        <f t="shared" si="771"/>
        <v>8</v>
      </c>
      <c r="F8208" s="560">
        <f t="shared" si="772"/>
        <v>23</v>
      </c>
      <c r="G8208" s="595">
        <f t="shared" si="773"/>
        <v>1</v>
      </c>
      <c r="H8208" s="590">
        <f>CHOOSE('Output Sheet'!$B$4,'8760 Data'!J8208,'8760 Data'!K8208,'8760 Data'!L8208,'8760 Data'!M8208,'8760 Data'!N8208,'8760 Data'!O8208,'8760 Data'!P8208,'8760 Data'!Q8208,'8760 Data'!R8208,'8760 Data'!S8208,'8760 Data'!T8208,'8760 Data'!U8208)</f>
        <v>0</v>
      </c>
      <c r="I8208" s="591" t="e">
        <f>H8208/'Output Sheet'!$B$8</f>
        <v>#DIV/0!</v>
      </c>
      <c r="J8208" s="596"/>
      <c r="K8208" s="560"/>
      <c r="L8208" s="560"/>
      <c r="M8208" s="560"/>
      <c r="N8208" s="560"/>
      <c r="O8208" s="560"/>
      <c r="P8208" s="560"/>
      <c r="Q8208" s="560"/>
      <c r="R8208" s="560"/>
      <c r="S8208" s="560"/>
      <c r="T8208" s="560"/>
      <c r="U8208" s="560"/>
    </row>
    <row r="8209" spans="1:21">
      <c r="A8209" s="593">
        <f t="shared" si="768"/>
        <v>41617</v>
      </c>
      <c r="B8209" s="594">
        <v>41617.000474884262</v>
      </c>
      <c r="C8209" s="560">
        <f t="shared" si="769"/>
        <v>2013</v>
      </c>
      <c r="D8209" s="560">
        <f t="shared" si="770"/>
        <v>12</v>
      </c>
      <c r="E8209" s="560">
        <f t="shared" si="771"/>
        <v>9</v>
      </c>
      <c r="F8209" s="560">
        <f t="shared" si="772"/>
        <v>24</v>
      </c>
      <c r="G8209" s="595">
        <f t="shared" si="773"/>
        <v>2</v>
      </c>
      <c r="H8209" s="590">
        <f>CHOOSE('Output Sheet'!$B$4,'8760 Data'!J8209,'8760 Data'!K8209,'8760 Data'!L8209,'8760 Data'!M8209,'8760 Data'!N8209,'8760 Data'!O8209,'8760 Data'!P8209,'8760 Data'!Q8209,'8760 Data'!R8209,'8760 Data'!S8209,'8760 Data'!T8209,'8760 Data'!U8209)</f>
        <v>0</v>
      </c>
      <c r="I8209" s="591" t="e">
        <f>H8209/'Output Sheet'!$B$8</f>
        <v>#DIV/0!</v>
      </c>
      <c r="J8209" s="596"/>
      <c r="K8209" s="560"/>
      <c r="L8209" s="560"/>
      <c r="M8209" s="560"/>
      <c r="N8209" s="560"/>
      <c r="O8209" s="560"/>
      <c r="P8209" s="560"/>
      <c r="Q8209" s="560"/>
      <c r="R8209" s="560"/>
      <c r="S8209" s="560"/>
      <c r="T8209" s="560"/>
      <c r="U8209" s="560"/>
    </row>
    <row r="8210" spans="1:21">
      <c r="A8210" s="593">
        <f t="shared" si="768"/>
        <v>41617</v>
      </c>
      <c r="B8210" s="594">
        <v>41617.042141608799</v>
      </c>
      <c r="C8210" s="560">
        <f t="shared" si="769"/>
        <v>2013</v>
      </c>
      <c r="D8210" s="560">
        <f t="shared" si="770"/>
        <v>12</v>
      </c>
      <c r="E8210" s="560">
        <f t="shared" si="771"/>
        <v>9</v>
      </c>
      <c r="F8210" s="560">
        <f t="shared" si="772"/>
        <v>1</v>
      </c>
      <c r="G8210" s="595">
        <f t="shared" si="773"/>
        <v>2</v>
      </c>
      <c r="H8210" s="590">
        <f>CHOOSE('Output Sheet'!$B$4,'8760 Data'!J8210,'8760 Data'!K8210,'8760 Data'!L8210,'8760 Data'!M8210,'8760 Data'!N8210,'8760 Data'!O8210,'8760 Data'!P8210,'8760 Data'!Q8210,'8760 Data'!R8210,'8760 Data'!S8210,'8760 Data'!T8210,'8760 Data'!U8210)</f>
        <v>0</v>
      </c>
      <c r="I8210" s="591" t="e">
        <f>H8210/'Output Sheet'!$B$8</f>
        <v>#DIV/0!</v>
      </c>
      <c r="J8210" s="596"/>
      <c r="K8210" s="560"/>
      <c r="L8210" s="560"/>
      <c r="M8210" s="560"/>
      <c r="N8210" s="560"/>
      <c r="O8210" s="560"/>
      <c r="P8210" s="560"/>
      <c r="Q8210" s="560"/>
      <c r="R8210" s="560"/>
      <c r="S8210" s="560"/>
      <c r="T8210" s="560"/>
      <c r="U8210" s="560"/>
    </row>
    <row r="8211" spans="1:21">
      <c r="A8211" s="593">
        <f t="shared" si="768"/>
        <v>41617</v>
      </c>
      <c r="B8211" s="594">
        <v>41617.083808333336</v>
      </c>
      <c r="C8211" s="560">
        <f t="shared" si="769"/>
        <v>2013</v>
      </c>
      <c r="D8211" s="560">
        <f t="shared" si="770"/>
        <v>12</v>
      </c>
      <c r="E8211" s="560">
        <f t="shared" si="771"/>
        <v>9</v>
      </c>
      <c r="F8211" s="560">
        <f t="shared" si="772"/>
        <v>2</v>
      </c>
      <c r="G8211" s="595">
        <f t="shared" si="773"/>
        <v>2</v>
      </c>
      <c r="H8211" s="590">
        <f>CHOOSE('Output Sheet'!$B$4,'8760 Data'!J8211,'8760 Data'!K8211,'8760 Data'!L8211,'8760 Data'!M8211,'8760 Data'!N8211,'8760 Data'!O8211,'8760 Data'!P8211,'8760 Data'!Q8211,'8760 Data'!R8211,'8760 Data'!S8211,'8760 Data'!T8211,'8760 Data'!U8211)</f>
        <v>0</v>
      </c>
      <c r="I8211" s="591" t="e">
        <f>H8211/'Output Sheet'!$B$8</f>
        <v>#DIV/0!</v>
      </c>
      <c r="J8211" s="596"/>
      <c r="K8211" s="560"/>
      <c r="L8211" s="560"/>
      <c r="M8211" s="560"/>
      <c r="N8211" s="560"/>
      <c r="O8211" s="560"/>
      <c r="P8211" s="560"/>
      <c r="Q8211" s="560"/>
      <c r="R8211" s="560"/>
      <c r="S8211" s="560"/>
      <c r="T8211" s="560"/>
      <c r="U8211" s="560"/>
    </row>
    <row r="8212" spans="1:21">
      <c r="A8212" s="593">
        <f t="shared" si="768"/>
        <v>41617</v>
      </c>
      <c r="B8212" s="594">
        <v>41617.125475057874</v>
      </c>
      <c r="C8212" s="560">
        <f t="shared" si="769"/>
        <v>2013</v>
      </c>
      <c r="D8212" s="560">
        <f t="shared" si="770"/>
        <v>12</v>
      </c>
      <c r="E8212" s="560">
        <f t="shared" si="771"/>
        <v>9</v>
      </c>
      <c r="F8212" s="560">
        <f t="shared" si="772"/>
        <v>3</v>
      </c>
      <c r="G8212" s="595">
        <f t="shared" si="773"/>
        <v>2</v>
      </c>
      <c r="H8212" s="590">
        <f>CHOOSE('Output Sheet'!$B$4,'8760 Data'!J8212,'8760 Data'!K8212,'8760 Data'!L8212,'8760 Data'!M8212,'8760 Data'!N8212,'8760 Data'!O8212,'8760 Data'!P8212,'8760 Data'!Q8212,'8760 Data'!R8212,'8760 Data'!S8212,'8760 Data'!T8212,'8760 Data'!U8212)</f>
        <v>0</v>
      </c>
      <c r="I8212" s="591" t="e">
        <f>H8212/'Output Sheet'!$B$8</f>
        <v>#DIV/0!</v>
      </c>
      <c r="J8212" s="596"/>
      <c r="K8212" s="560"/>
      <c r="L8212" s="560"/>
      <c r="M8212" s="560"/>
      <c r="N8212" s="560"/>
      <c r="O8212" s="560"/>
      <c r="P8212" s="560"/>
      <c r="Q8212" s="560"/>
      <c r="R8212" s="560"/>
      <c r="S8212" s="560"/>
      <c r="T8212" s="560"/>
      <c r="U8212" s="560"/>
    </row>
    <row r="8213" spans="1:21">
      <c r="A8213" s="593">
        <f t="shared" si="768"/>
        <v>41617</v>
      </c>
      <c r="B8213" s="594">
        <v>41617.167141782411</v>
      </c>
      <c r="C8213" s="560">
        <f t="shared" si="769"/>
        <v>2013</v>
      </c>
      <c r="D8213" s="560">
        <f t="shared" si="770"/>
        <v>12</v>
      </c>
      <c r="E8213" s="560">
        <f t="shared" si="771"/>
        <v>9</v>
      </c>
      <c r="F8213" s="560">
        <f t="shared" si="772"/>
        <v>4</v>
      </c>
      <c r="G8213" s="595">
        <f t="shared" si="773"/>
        <v>2</v>
      </c>
      <c r="H8213" s="590">
        <f>CHOOSE('Output Sheet'!$B$4,'8760 Data'!J8213,'8760 Data'!K8213,'8760 Data'!L8213,'8760 Data'!M8213,'8760 Data'!N8213,'8760 Data'!O8213,'8760 Data'!P8213,'8760 Data'!Q8213,'8760 Data'!R8213,'8760 Data'!S8213,'8760 Data'!T8213,'8760 Data'!U8213)</f>
        <v>0</v>
      </c>
      <c r="I8213" s="591" t="e">
        <f>H8213/'Output Sheet'!$B$8</f>
        <v>#DIV/0!</v>
      </c>
      <c r="J8213" s="596"/>
      <c r="K8213" s="560"/>
      <c r="L8213" s="560"/>
      <c r="M8213" s="560"/>
      <c r="N8213" s="560"/>
      <c r="O8213" s="560"/>
      <c r="P8213" s="560"/>
      <c r="Q8213" s="560"/>
      <c r="R8213" s="560"/>
      <c r="S8213" s="560"/>
      <c r="T8213" s="560"/>
      <c r="U8213" s="560"/>
    </row>
    <row r="8214" spans="1:21">
      <c r="A8214" s="593">
        <f t="shared" si="768"/>
        <v>41617</v>
      </c>
      <c r="B8214" s="594">
        <v>41617.208808506941</v>
      </c>
      <c r="C8214" s="560">
        <f t="shared" si="769"/>
        <v>2013</v>
      </c>
      <c r="D8214" s="560">
        <f t="shared" si="770"/>
        <v>12</v>
      </c>
      <c r="E8214" s="560">
        <f t="shared" si="771"/>
        <v>9</v>
      </c>
      <c r="F8214" s="560">
        <f t="shared" si="772"/>
        <v>5</v>
      </c>
      <c r="G8214" s="595">
        <f t="shared" si="773"/>
        <v>2</v>
      </c>
      <c r="H8214" s="590">
        <f>CHOOSE('Output Sheet'!$B$4,'8760 Data'!J8214,'8760 Data'!K8214,'8760 Data'!L8214,'8760 Data'!M8214,'8760 Data'!N8214,'8760 Data'!O8214,'8760 Data'!P8214,'8760 Data'!Q8214,'8760 Data'!R8214,'8760 Data'!S8214,'8760 Data'!T8214,'8760 Data'!U8214)</f>
        <v>0</v>
      </c>
      <c r="I8214" s="591" t="e">
        <f>H8214/'Output Sheet'!$B$8</f>
        <v>#DIV/0!</v>
      </c>
      <c r="J8214" s="596"/>
      <c r="K8214" s="560"/>
      <c r="L8214" s="560"/>
      <c r="M8214" s="560"/>
      <c r="N8214" s="560"/>
      <c r="O8214" s="560"/>
      <c r="P8214" s="560"/>
      <c r="Q8214" s="560"/>
      <c r="R8214" s="560"/>
      <c r="S8214" s="560"/>
      <c r="T8214" s="560"/>
      <c r="U8214" s="560"/>
    </row>
    <row r="8215" spans="1:21">
      <c r="A8215" s="593">
        <f t="shared" si="768"/>
        <v>41617</v>
      </c>
      <c r="B8215" s="594">
        <v>41617.250475231478</v>
      </c>
      <c r="C8215" s="560">
        <f t="shared" si="769"/>
        <v>2013</v>
      </c>
      <c r="D8215" s="560">
        <f t="shared" si="770"/>
        <v>12</v>
      </c>
      <c r="E8215" s="560">
        <f t="shared" si="771"/>
        <v>9</v>
      </c>
      <c r="F8215" s="560">
        <f t="shared" si="772"/>
        <v>6</v>
      </c>
      <c r="G8215" s="595">
        <f t="shared" si="773"/>
        <v>2</v>
      </c>
      <c r="H8215" s="590">
        <f>CHOOSE('Output Sheet'!$B$4,'8760 Data'!J8215,'8760 Data'!K8215,'8760 Data'!L8215,'8760 Data'!M8215,'8760 Data'!N8215,'8760 Data'!O8215,'8760 Data'!P8215,'8760 Data'!Q8215,'8760 Data'!R8215,'8760 Data'!S8215,'8760 Data'!T8215,'8760 Data'!U8215)</f>
        <v>0</v>
      </c>
      <c r="I8215" s="591" t="e">
        <f>H8215/'Output Sheet'!$B$8</f>
        <v>#DIV/0!</v>
      </c>
      <c r="J8215" s="596"/>
      <c r="K8215" s="560"/>
      <c r="L8215" s="560"/>
      <c r="M8215" s="560"/>
      <c r="N8215" s="560"/>
      <c r="O8215" s="560"/>
      <c r="P8215" s="560"/>
      <c r="Q8215" s="560"/>
      <c r="R8215" s="560"/>
      <c r="S8215" s="560"/>
      <c r="T8215" s="560"/>
      <c r="U8215" s="560"/>
    </row>
    <row r="8216" spans="1:21">
      <c r="A8216" s="593">
        <f t="shared" si="768"/>
        <v>41617</v>
      </c>
      <c r="B8216" s="594">
        <v>41617.292141956015</v>
      </c>
      <c r="C8216" s="560">
        <f t="shared" si="769"/>
        <v>2013</v>
      </c>
      <c r="D8216" s="560">
        <f t="shared" si="770"/>
        <v>12</v>
      </c>
      <c r="E8216" s="560">
        <f t="shared" si="771"/>
        <v>9</v>
      </c>
      <c r="F8216" s="560">
        <f t="shared" si="772"/>
        <v>7</v>
      </c>
      <c r="G8216" s="595">
        <f t="shared" si="773"/>
        <v>2</v>
      </c>
      <c r="H8216" s="590">
        <f>CHOOSE('Output Sheet'!$B$4,'8760 Data'!J8216,'8760 Data'!K8216,'8760 Data'!L8216,'8760 Data'!M8216,'8760 Data'!N8216,'8760 Data'!O8216,'8760 Data'!P8216,'8760 Data'!Q8216,'8760 Data'!R8216,'8760 Data'!S8216,'8760 Data'!T8216,'8760 Data'!U8216)</f>
        <v>0</v>
      </c>
      <c r="I8216" s="591" t="e">
        <f>H8216/'Output Sheet'!$B$8</f>
        <v>#DIV/0!</v>
      </c>
      <c r="J8216" s="596"/>
      <c r="K8216" s="560"/>
      <c r="L8216" s="560"/>
      <c r="M8216" s="560"/>
      <c r="N8216" s="560"/>
      <c r="O8216" s="560"/>
      <c r="P8216" s="560"/>
      <c r="Q8216" s="560"/>
      <c r="R8216" s="560"/>
      <c r="S8216" s="560"/>
      <c r="T8216" s="560"/>
      <c r="U8216" s="560"/>
    </row>
    <row r="8217" spans="1:21">
      <c r="A8217" s="593">
        <f t="shared" si="768"/>
        <v>41617</v>
      </c>
      <c r="B8217" s="594">
        <v>41617.333808680552</v>
      </c>
      <c r="C8217" s="560">
        <f t="shared" si="769"/>
        <v>2013</v>
      </c>
      <c r="D8217" s="560">
        <f t="shared" si="770"/>
        <v>12</v>
      </c>
      <c r="E8217" s="560">
        <f t="shared" si="771"/>
        <v>9</v>
      </c>
      <c r="F8217" s="560">
        <f t="shared" si="772"/>
        <v>8</v>
      </c>
      <c r="G8217" s="595">
        <f t="shared" si="773"/>
        <v>2</v>
      </c>
      <c r="H8217" s="590">
        <f>CHOOSE('Output Sheet'!$B$4,'8760 Data'!J8217,'8760 Data'!K8217,'8760 Data'!L8217,'8760 Data'!M8217,'8760 Data'!N8217,'8760 Data'!O8217,'8760 Data'!P8217,'8760 Data'!Q8217,'8760 Data'!R8217,'8760 Data'!S8217,'8760 Data'!T8217,'8760 Data'!U8217)</f>
        <v>0</v>
      </c>
      <c r="I8217" s="591" t="e">
        <f>H8217/'Output Sheet'!$B$8</f>
        <v>#DIV/0!</v>
      </c>
      <c r="J8217" s="596"/>
      <c r="K8217" s="560"/>
      <c r="L8217" s="560"/>
      <c r="M8217" s="560"/>
      <c r="N8217" s="560"/>
      <c r="O8217" s="560"/>
      <c r="P8217" s="560"/>
      <c r="Q8217" s="560"/>
      <c r="R8217" s="560"/>
      <c r="S8217" s="560"/>
      <c r="T8217" s="560"/>
      <c r="U8217" s="560"/>
    </row>
    <row r="8218" spans="1:21">
      <c r="A8218" s="593">
        <f t="shared" si="768"/>
        <v>41617</v>
      </c>
      <c r="B8218" s="594">
        <v>41617.37547540509</v>
      </c>
      <c r="C8218" s="560">
        <f t="shared" si="769"/>
        <v>2013</v>
      </c>
      <c r="D8218" s="560">
        <f t="shared" si="770"/>
        <v>12</v>
      </c>
      <c r="E8218" s="560">
        <f t="shared" si="771"/>
        <v>9</v>
      </c>
      <c r="F8218" s="560">
        <f t="shared" si="772"/>
        <v>9</v>
      </c>
      <c r="G8218" s="595">
        <f t="shared" si="773"/>
        <v>2</v>
      </c>
      <c r="H8218" s="590">
        <f>CHOOSE('Output Sheet'!$B$4,'8760 Data'!J8218,'8760 Data'!K8218,'8760 Data'!L8218,'8760 Data'!M8218,'8760 Data'!N8218,'8760 Data'!O8218,'8760 Data'!P8218,'8760 Data'!Q8218,'8760 Data'!R8218,'8760 Data'!S8218,'8760 Data'!T8218,'8760 Data'!U8218)</f>
        <v>0</v>
      </c>
      <c r="I8218" s="591" t="e">
        <f>H8218/'Output Sheet'!$B$8</f>
        <v>#DIV/0!</v>
      </c>
      <c r="J8218" s="596"/>
      <c r="K8218" s="560"/>
      <c r="L8218" s="560"/>
      <c r="M8218" s="560"/>
      <c r="N8218" s="560"/>
      <c r="O8218" s="560"/>
      <c r="P8218" s="560"/>
      <c r="Q8218" s="560"/>
      <c r="R8218" s="560"/>
      <c r="S8218" s="560"/>
      <c r="T8218" s="560"/>
      <c r="U8218" s="560"/>
    </row>
    <row r="8219" spans="1:21">
      <c r="A8219" s="593">
        <f t="shared" si="768"/>
        <v>41617</v>
      </c>
      <c r="B8219" s="594">
        <v>41617.417142129627</v>
      </c>
      <c r="C8219" s="560">
        <f t="shared" si="769"/>
        <v>2013</v>
      </c>
      <c r="D8219" s="560">
        <f t="shared" si="770"/>
        <v>12</v>
      </c>
      <c r="E8219" s="560">
        <f t="shared" si="771"/>
        <v>9</v>
      </c>
      <c r="F8219" s="560">
        <f t="shared" si="772"/>
        <v>10</v>
      </c>
      <c r="G8219" s="595">
        <f t="shared" si="773"/>
        <v>2</v>
      </c>
      <c r="H8219" s="590">
        <f>CHOOSE('Output Sheet'!$B$4,'8760 Data'!J8219,'8760 Data'!K8219,'8760 Data'!L8219,'8760 Data'!M8219,'8760 Data'!N8219,'8760 Data'!O8219,'8760 Data'!P8219,'8760 Data'!Q8219,'8760 Data'!R8219,'8760 Data'!S8219,'8760 Data'!T8219,'8760 Data'!U8219)</f>
        <v>0</v>
      </c>
      <c r="I8219" s="591" t="e">
        <f>H8219/'Output Sheet'!$B$8</f>
        <v>#DIV/0!</v>
      </c>
      <c r="J8219" s="596"/>
      <c r="K8219" s="560"/>
      <c r="L8219" s="560"/>
      <c r="M8219" s="560"/>
      <c r="N8219" s="560"/>
      <c r="O8219" s="560"/>
      <c r="P8219" s="560"/>
      <c r="Q8219" s="560"/>
      <c r="R8219" s="560"/>
      <c r="S8219" s="560"/>
      <c r="T8219" s="560"/>
      <c r="U8219" s="560"/>
    </row>
    <row r="8220" spans="1:21">
      <c r="A8220" s="593">
        <f t="shared" si="768"/>
        <v>41617</v>
      </c>
      <c r="B8220" s="594">
        <v>41617.458808854164</v>
      </c>
      <c r="C8220" s="560">
        <f t="shared" si="769"/>
        <v>2013</v>
      </c>
      <c r="D8220" s="560">
        <f t="shared" si="770"/>
        <v>12</v>
      </c>
      <c r="E8220" s="560">
        <f t="shared" si="771"/>
        <v>9</v>
      </c>
      <c r="F8220" s="560">
        <f t="shared" si="772"/>
        <v>11</v>
      </c>
      <c r="G8220" s="595">
        <f t="shared" si="773"/>
        <v>2</v>
      </c>
      <c r="H8220" s="590">
        <f>CHOOSE('Output Sheet'!$B$4,'8760 Data'!J8220,'8760 Data'!K8220,'8760 Data'!L8220,'8760 Data'!M8220,'8760 Data'!N8220,'8760 Data'!O8220,'8760 Data'!P8220,'8760 Data'!Q8220,'8760 Data'!R8220,'8760 Data'!S8220,'8760 Data'!T8220,'8760 Data'!U8220)</f>
        <v>0</v>
      </c>
      <c r="I8220" s="591" t="e">
        <f>H8220/'Output Sheet'!$B$8</f>
        <v>#DIV/0!</v>
      </c>
      <c r="J8220" s="596"/>
      <c r="K8220" s="560"/>
      <c r="L8220" s="560"/>
      <c r="M8220" s="560"/>
      <c r="N8220" s="560"/>
      <c r="O8220" s="560"/>
      <c r="P8220" s="560"/>
      <c r="Q8220" s="560"/>
      <c r="R8220" s="560"/>
      <c r="S8220" s="560"/>
      <c r="T8220" s="560"/>
      <c r="U8220" s="560"/>
    </row>
    <row r="8221" spans="1:21">
      <c r="A8221" s="593">
        <f t="shared" si="768"/>
        <v>41617</v>
      </c>
      <c r="B8221" s="594">
        <v>41617.500475578701</v>
      </c>
      <c r="C8221" s="560">
        <f t="shared" si="769"/>
        <v>2013</v>
      </c>
      <c r="D8221" s="560">
        <f t="shared" si="770"/>
        <v>12</v>
      </c>
      <c r="E8221" s="560">
        <f t="shared" si="771"/>
        <v>9</v>
      </c>
      <c r="F8221" s="560">
        <f t="shared" si="772"/>
        <v>12</v>
      </c>
      <c r="G8221" s="595">
        <f t="shared" si="773"/>
        <v>2</v>
      </c>
      <c r="H8221" s="590">
        <f>CHOOSE('Output Sheet'!$B$4,'8760 Data'!J8221,'8760 Data'!K8221,'8760 Data'!L8221,'8760 Data'!M8221,'8760 Data'!N8221,'8760 Data'!O8221,'8760 Data'!P8221,'8760 Data'!Q8221,'8760 Data'!R8221,'8760 Data'!S8221,'8760 Data'!T8221,'8760 Data'!U8221)</f>
        <v>0</v>
      </c>
      <c r="I8221" s="591" t="e">
        <f>H8221/'Output Sheet'!$B$8</f>
        <v>#DIV/0!</v>
      </c>
      <c r="J8221" s="596"/>
      <c r="K8221" s="560"/>
      <c r="L8221" s="560"/>
      <c r="M8221" s="560"/>
      <c r="N8221" s="560"/>
      <c r="O8221" s="560"/>
      <c r="P8221" s="560"/>
      <c r="Q8221" s="560"/>
      <c r="R8221" s="560"/>
      <c r="S8221" s="560"/>
      <c r="T8221" s="560"/>
      <c r="U8221" s="560"/>
    </row>
    <row r="8222" spans="1:21">
      <c r="A8222" s="593">
        <f t="shared" si="768"/>
        <v>41617</v>
      </c>
      <c r="B8222" s="594">
        <v>41617.542142303239</v>
      </c>
      <c r="C8222" s="560">
        <f t="shared" si="769"/>
        <v>2013</v>
      </c>
      <c r="D8222" s="560">
        <f t="shared" si="770"/>
        <v>12</v>
      </c>
      <c r="E8222" s="560">
        <f t="shared" si="771"/>
        <v>9</v>
      </c>
      <c r="F8222" s="560">
        <f t="shared" si="772"/>
        <v>13</v>
      </c>
      <c r="G8222" s="595">
        <f t="shared" si="773"/>
        <v>2</v>
      </c>
      <c r="H8222" s="590">
        <f>CHOOSE('Output Sheet'!$B$4,'8760 Data'!J8222,'8760 Data'!K8222,'8760 Data'!L8222,'8760 Data'!M8222,'8760 Data'!N8222,'8760 Data'!O8222,'8760 Data'!P8222,'8760 Data'!Q8222,'8760 Data'!R8222,'8760 Data'!S8222,'8760 Data'!T8222,'8760 Data'!U8222)</f>
        <v>0</v>
      </c>
      <c r="I8222" s="591" t="e">
        <f>H8222/'Output Sheet'!$B$8</f>
        <v>#DIV/0!</v>
      </c>
      <c r="J8222" s="596"/>
      <c r="K8222" s="560"/>
      <c r="L8222" s="560"/>
      <c r="M8222" s="560"/>
      <c r="N8222" s="560"/>
      <c r="O8222" s="560"/>
      <c r="P8222" s="560"/>
      <c r="Q8222" s="560"/>
      <c r="R8222" s="560"/>
      <c r="S8222" s="560"/>
      <c r="T8222" s="560"/>
      <c r="U8222" s="560"/>
    </row>
    <row r="8223" spans="1:21">
      <c r="A8223" s="593">
        <f t="shared" si="768"/>
        <v>41617</v>
      </c>
      <c r="B8223" s="594">
        <v>41617.583809027776</v>
      </c>
      <c r="C8223" s="560">
        <f t="shared" si="769"/>
        <v>2013</v>
      </c>
      <c r="D8223" s="560">
        <f t="shared" si="770"/>
        <v>12</v>
      </c>
      <c r="E8223" s="560">
        <f t="shared" si="771"/>
        <v>9</v>
      </c>
      <c r="F8223" s="560">
        <f t="shared" si="772"/>
        <v>14</v>
      </c>
      <c r="G8223" s="595">
        <f t="shared" si="773"/>
        <v>2</v>
      </c>
      <c r="H8223" s="590">
        <f>CHOOSE('Output Sheet'!$B$4,'8760 Data'!J8223,'8760 Data'!K8223,'8760 Data'!L8223,'8760 Data'!M8223,'8760 Data'!N8223,'8760 Data'!O8223,'8760 Data'!P8223,'8760 Data'!Q8223,'8760 Data'!R8223,'8760 Data'!S8223,'8760 Data'!T8223,'8760 Data'!U8223)</f>
        <v>0</v>
      </c>
      <c r="I8223" s="591" t="e">
        <f>H8223/'Output Sheet'!$B$8</f>
        <v>#DIV/0!</v>
      </c>
      <c r="J8223" s="596"/>
      <c r="K8223" s="560"/>
      <c r="L8223" s="560"/>
      <c r="M8223" s="560"/>
      <c r="N8223" s="560"/>
      <c r="O8223" s="560"/>
      <c r="P8223" s="560"/>
      <c r="Q8223" s="560"/>
      <c r="R8223" s="560"/>
      <c r="S8223" s="560"/>
      <c r="T8223" s="560"/>
      <c r="U8223" s="560"/>
    </row>
    <row r="8224" spans="1:21">
      <c r="A8224" s="593">
        <f t="shared" si="768"/>
        <v>41617</v>
      </c>
      <c r="B8224" s="594">
        <v>41617.625475752313</v>
      </c>
      <c r="C8224" s="560">
        <f t="shared" si="769"/>
        <v>2013</v>
      </c>
      <c r="D8224" s="560">
        <f t="shared" si="770"/>
        <v>12</v>
      </c>
      <c r="E8224" s="560">
        <f t="shared" si="771"/>
        <v>9</v>
      </c>
      <c r="F8224" s="560">
        <f t="shared" si="772"/>
        <v>15</v>
      </c>
      <c r="G8224" s="595">
        <f t="shared" si="773"/>
        <v>2</v>
      </c>
      <c r="H8224" s="590">
        <f>CHOOSE('Output Sheet'!$B$4,'8760 Data'!J8224,'8760 Data'!K8224,'8760 Data'!L8224,'8760 Data'!M8224,'8760 Data'!N8224,'8760 Data'!O8224,'8760 Data'!P8224,'8760 Data'!Q8224,'8760 Data'!R8224,'8760 Data'!S8224,'8760 Data'!T8224,'8760 Data'!U8224)</f>
        <v>0</v>
      </c>
      <c r="I8224" s="591" t="e">
        <f>H8224/'Output Sheet'!$B$8</f>
        <v>#DIV/0!</v>
      </c>
      <c r="J8224" s="596"/>
      <c r="K8224" s="560"/>
      <c r="L8224" s="560"/>
      <c r="M8224" s="560"/>
      <c r="N8224" s="560"/>
      <c r="O8224" s="560"/>
      <c r="P8224" s="560"/>
      <c r="Q8224" s="560"/>
      <c r="R8224" s="560"/>
      <c r="S8224" s="560"/>
      <c r="T8224" s="560"/>
      <c r="U8224" s="560"/>
    </row>
    <row r="8225" spans="1:21">
      <c r="A8225" s="593">
        <f t="shared" si="768"/>
        <v>41617</v>
      </c>
      <c r="B8225" s="594">
        <v>41617.66714247685</v>
      </c>
      <c r="C8225" s="560">
        <f t="shared" si="769"/>
        <v>2013</v>
      </c>
      <c r="D8225" s="560">
        <f t="shared" si="770"/>
        <v>12</v>
      </c>
      <c r="E8225" s="560">
        <f t="shared" si="771"/>
        <v>9</v>
      </c>
      <c r="F8225" s="560">
        <f t="shared" si="772"/>
        <v>16</v>
      </c>
      <c r="G8225" s="595">
        <f t="shared" si="773"/>
        <v>2</v>
      </c>
      <c r="H8225" s="590">
        <f>CHOOSE('Output Sheet'!$B$4,'8760 Data'!J8225,'8760 Data'!K8225,'8760 Data'!L8225,'8760 Data'!M8225,'8760 Data'!N8225,'8760 Data'!O8225,'8760 Data'!P8225,'8760 Data'!Q8225,'8760 Data'!R8225,'8760 Data'!S8225,'8760 Data'!T8225,'8760 Data'!U8225)</f>
        <v>0</v>
      </c>
      <c r="I8225" s="591" t="e">
        <f>H8225/'Output Sheet'!$B$8</f>
        <v>#DIV/0!</v>
      </c>
      <c r="J8225" s="596"/>
      <c r="K8225" s="560"/>
      <c r="L8225" s="560"/>
      <c r="M8225" s="560"/>
      <c r="N8225" s="560"/>
      <c r="O8225" s="560"/>
      <c r="P8225" s="560"/>
      <c r="Q8225" s="560"/>
      <c r="R8225" s="560"/>
      <c r="S8225" s="560"/>
      <c r="T8225" s="560"/>
      <c r="U8225" s="560"/>
    </row>
    <row r="8226" spans="1:21">
      <c r="A8226" s="593">
        <f t="shared" si="768"/>
        <v>41617</v>
      </c>
      <c r="B8226" s="594">
        <v>41617.708809201387</v>
      </c>
      <c r="C8226" s="560">
        <f t="shared" si="769"/>
        <v>2013</v>
      </c>
      <c r="D8226" s="560">
        <f t="shared" si="770"/>
        <v>12</v>
      </c>
      <c r="E8226" s="560">
        <f t="shared" si="771"/>
        <v>9</v>
      </c>
      <c r="F8226" s="560">
        <f t="shared" si="772"/>
        <v>17</v>
      </c>
      <c r="G8226" s="595">
        <f t="shared" si="773"/>
        <v>2</v>
      </c>
      <c r="H8226" s="590">
        <f>CHOOSE('Output Sheet'!$B$4,'8760 Data'!J8226,'8760 Data'!K8226,'8760 Data'!L8226,'8760 Data'!M8226,'8760 Data'!N8226,'8760 Data'!O8226,'8760 Data'!P8226,'8760 Data'!Q8226,'8760 Data'!R8226,'8760 Data'!S8226,'8760 Data'!T8226,'8760 Data'!U8226)</f>
        <v>0</v>
      </c>
      <c r="I8226" s="591" t="e">
        <f>H8226/'Output Sheet'!$B$8</f>
        <v>#DIV/0!</v>
      </c>
      <c r="J8226" s="596"/>
      <c r="K8226" s="560"/>
      <c r="L8226" s="560"/>
      <c r="M8226" s="560"/>
      <c r="N8226" s="560"/>
      <c r="O8226" s="560"/>
      <c r="P8226" s="560"/>
      <c r="Q8226" s="560"/>
      <c r="R8226" s="560"/>
      <c r="S8226" s="560"/>
      <c r="T8226" s="560"/>
      <c r="U8226" s="560"/>
    </row>
    <row r="8227" spans="1:21">
      <c r="A8227" s="593">
        <f t="shared" si="768"/>
        <v>41617</v>
      </c>
      <c r="B8227" s="594">
        <v>41617.750475925925</v>
      </c>
      <c r="C8227" s="560">
        <f t="shared" si="769"/>
        <v>2013</v>
      </c>
      <c r="D8227" s="560">
        <f t="shared" si="770"/>
        <v>12</v>
      </c>
      <c r="E8227" s="560">
        <f t="shared" si="771"/>
        <v>9</v>
      </c>
      <c r="F8227" s="560">
        <f t="shared" si="772"/>
        <v>18</v>
      </c>
      <c r="G8227" s="595">
        <f t="shared" si="773"/>
        <v>2</v>
      </c>
      <c r="H8227" s="590">
        <f>CHOOSE('Output Sheet'!$B$4,'8760 Data'!J8227,'8760 Data'!K8227,'8760 Data'!L8227,'8760 Data'!M8227,'8760 Data'!N8227,'8760 Data'!O8227,'8760 Data'!P8227,'8760 Data'!Q8227,'8760 Data'!R8227,'8760 Data'!S8227,'8760 Data'!T8227,'8760 Data'!U8227)</f>
        <v>0</v>
      </c>
      <c r="I8227" s="591" t="e">
        <f>H8227/'Output Sheet'!$B$8</f>
        <v>#DIV/0!</v>
      </c>
      <c r="J8227" s="596"/>
      <c r="K8227" s="560"/>
      <c r="L8227" s="560"/>
      <c r="M8227" s="560"/>
      <c r="N8227" s="560"/>
      <c r="O8227" s="560"/>
      <c r="P8227" s="560"/>
      <c r="Q8227" s="560"/>
      <c r="R8227" s="560"/>
      <c r="S8227" s="560"/>
      <c r="T8227" s="560"/>
      <c r="U8227" s="560"/>
    </row>
    <row r="8228" spans="1:21">
      <c r="A8228" s="593">
        <f t="shared" si="768"/>
        <v>41617</v>
      </c>
      <c r="B8228" s="594">
        <v>41617.792142650462</v>
      </c>
      <c r="C8228" s="560">
        <f t="shared" si="769"/>
        <v>2013</v>
      </c>
      <c r="D8228" s="560">
        <f t="shared" si="770"/>
        <v>12</v>
      </c>
      <c r="E8228" s="560">
        <f t="shared" si="771"/>
        <v>9</v>
      </c>
      <c r="F8228" s="560">
        <f t="shared" si="772"/>
        <v>19</v>
      </c>
      <c r="G8228" s="595">
        <f t="shared" si="773"/>
        <v>2</v>
      </c>
      <c r="H8228" s="590">
        <f>CHOOSE('Output Sheet'!$B$4,'8760 Data'!J8228,'8760 Data'!K8228,'8760 Data'!L8228,'8760 Data'!M8228,'8760 Data'!N8228,'8760 Data'!O8228,'8760 Data'!P8228,'8760 Data'!Q8228,'8760 Data'!R8228,'8760 Data'!S8228,'8760 Data'!T8228,'8760 Data'!U8228)</f>
        <v>0</v>
      </c>
      <c r="I8228" s="591" t="e">
        <f>H8228/'Output Sheet'!$B$8</f>
        <v>#DIV/0!</v>
      </c>
      <c r="J8228" s="596"/>
      <c r="K8228" s="560"/>
      <c r="L8228" s="560"/>
      <c r="M8228" s="560"/>
      <c r="N8228" s="560"/>
      <c r="O8228" s="560"/>
      <c r="P8228" s="560"/>
      <c r="Q8228" s="560"/>
      <c r="R8228" s="560"/>
      <c r="S8228" s="560"/>
      <c r="T8228" s="560"/>
      <c r="U8228" s="560"/>
    </row>
    <row r="8229" spans="1:21">
      <c r="A8229" s="593">
        <f t="shared" si="768"/>
        <v>41617</v>
      </c>
      <c r="B8229" s="594">
        <v>41617.833809374999</v>
      </c>
      <c r="C8229" s="560">
        <f t="shared" si="769"/>
        <v>2013</v>
      </c>
      <c r="D8229" s="560">
        <f t="shared" si="770"/>
        <v>12</v>
      </c>
      <c r="E8229" s="560">
        <f t="shared" si="771"/>
        <v>9</v>
      </c>
      <c r="F8229" s="560">
        <f t="shared" si="772"/>
        <v>20</v>
      </c>
      <c r="G8229" s="595">
        <f t="shared" si="773"/>
        <v>2</v>
      </c>
      <c r="H8229" s="590">
        <f>CHOOSE('Output Sheet'!$B$4,'8760 Data'!J8229,'8760 Data'!K8229,'8760 Data'!L8229,'8760 Data'!M8229,'8760 Data'!N8229,'8760 Data'!O8229,'8760 Data'!P8229,'8760 Data'!Q8229,'8760 Data'!R8229,'8760 Data'!S8229,'8760 Data'!T8229,'8760 Data'!U8229)</f>
        <v>0</v>
      </c>
      <c r="I8229" s="591" t="e">
        <f>H8229/'Output Sheet'!$B$8</f>
        <v>#DIV/0!</v>
      </c>
      <c r="J8229" s="596"/>
      <c r="K8229" s="560"/>
      <c r="L8229" s="560"/>
      <c r="M8229" s="560"/>
      <c r="N8229" s="560"/>
      <c r="O8229" s="560"/>
      <c r="P8229" s="560"/>
      <c r="Q8229" s="560"/>
      <c r="R8229" s="560"/>
      <c r="S8229" s="560"/>
      <c r="T8229" s="560"/>
      <c r="U8229" s="560"/>
    </row>
    <row r="8230" spans="1:21">
      <c r="A8230" s="593">
        <f t="shared" si="768"/>
        <v>41617</v>
      </c>
      <c r="B8230" s="594">
        <v>41617.875476099536</v>
      </c>
      <c r="C8230" s="560">
        <f t="shared" si="769"/>
        <v>2013</v>
      </c>
      <c r="D8230" s="560">
        <f t="shared" si="770"/>
        <v>12</v>
      </c>
      <c r="E8230" s="560">
        <f t="shared" si="771"/>
        <v>9</v>
      </c>
      <c r="F8230" s="560">
        <f t="shared" si="772"/>
        <v>21</v>
      </c>
      <c r="G8230" s="595">
        <f t="shared" si="773"/>
        <v>2</v>
      </c>
      <c r="H8230" s="590">
        <f>CHOOSE('Output Sheet'!$B$4,'8760 Data'!J8230,'8760 Data'!K8230,'8760 Data'!L8230,'8760 Data'!M8230,'8760 Data'!N8230,'8760 Data'!O8230,'8760 Data'!P8230,'8760 Data'!Q8230,'8760 Data'!R8230,'8760 Data'!S8230,'8760 Data'!T8230,'8760 Data'!U8230)</f>
        <v>0</v>
      </c>
      <c r="I8230" s="591" t="e">
        <f>H8230/'Output Sheet'!$B$8</f>
        <v>#DIV/0!</v>
      </c>
      <c r="J8230" s="596"/>
      <c r="K8230" s="560"/>
      <c r="L8230" s="560"/>
      <c r="M8230" s="560"/>
      <c r="N8230" s="560"/>
      <c r="O8230" s="560"/>
      <c r="P8230" s="560"/>
      <c r="Q8230" s="560"/>
      <c r="R8230" s="560"/>
      <c r="S8230" s="560"/>
      <c r="T8230" s="560"/>
      <c r="U8230" s="560"/>
    </row>
    <row r="8231" spans="1:21">
      <c r="A8231" s="593">
        <f t="shared" si="768"/>
        <v>41617</v>
      </c>
      <c r="B8231" s="594">
        <v>41617.917142824073</v>
      </c>
      <c r="C8231" s="560">
        <f t="shared" si="769"/>
        <v>2013</v>
      </c>
      <c r="D8231" s="560">
        <f t="shared" si="770"/>
        <v>12</v>
      </c>
      <c r="E8231" s="560">
        <f t="shared" si="771"/>
        <v>9</v>
      </c>
      <c r="F8231" s="560">
        <f t="shared" si="772"/>
        <v>22</v>
      </c>
      <c r="G8231" s="595">
        <f t="shared" si="773"/>
        <v>2</v>
      </c>
      <c r="H8231" s="590">
        <f>CHOOSE('Output Sheet'!$B$4,'8760 Data'!J8231,'8760 Data'!K8231,'8760 Data'!L8231,'8760 Data'!M8231,'8760 Data'!N8231,'8760 Data'!O8231,'8760 Data'!P8231,'8760 Data'!Q8231,'8760 Data'!R8231,'8760 Data'!S8231,'8760 Data'!T8231,'8760 Data'!U8231)</f>
        <v>0</v>
      </c>
      <c r="I8231" s="591" t="e">
        <f>H8231/'Output Sheet'!$B$8</f>
        <v>#DIV/0!</v>
      </c>
      <c r="J8231" s="596"/>
      <c r="K8231" s="560"/>
      <c r="L8231" s="560"/>
      <c r="M8231" s="560"/>
      <c r="N8231" s="560"/>
      <c r="O8231" s="560"/>
      <c r="P8231" s="560"/>
      <c r="Q8231" s="560"/>
      <c r="R8231" s="560"/>
      <c r="S8231" s="560"/>
      <c r="T8231" s="560"/>
      <c r="U8231" s="560"/>
    </row>
    <row r="8232" spans="1:21">
      <c r="A8232" s="593">
        <f t="shared" si="768"/>
        <v>41617</v>
      </c>
      <c r="B8232" s="594">
        <v>41617.958809548611</v>
      </c>
      <c r="C8232" s="560">
        <f t="shared" si="769"/>
        <v>2013</v>
      </c>
      <c r="D8232" s="560">
        <f t="shared" si="770"/>
        <v>12</v>
      </c>
      <c r="E8232" s="560">
        <f t="shared" si="771"/>
        <v>9</v>
      </c>
      <c r="F8232" s="560">
        <f t="shared" si="772"/>
        <v>23</v>
      </c>
      <c r="G8232" s="595">
        <f t="shared" si="773"/>
        <v>2</v>
      </c>
      <c r="H8232" s="590">
        <f>CHOOSE('Output Sheet'!$B$4,'8760 Data'!J8232,'8760 Data'!K8232,'8760 Data'!L8232,'8760 Data'!M8232,'8760 Data'!N8232,'8760 Data'!O8232,'8760 Data'!P8232,'8760 Data'!Q8232,'8760 Data'!R8232,'8760 Data'!S8232,'8760 Data'!T8232,'8760 Data'!U8232)</f>
        <v>0</v>
      </c>
      <c r="I8232" s="591" t="e">
        <f>H8232/'Output Sheet'!$B$8</f>
        <v>#DIV/0!</v>
      </c>
      <c r="J8232" s="596"/>
      <c r="K8232" s="560"/>
      <c r="L8232" s="560"/>
      <c r="M8232" s="560"/>
      <c r="N8232" s="560"/>
      <c r="O8232" s="560"/>
      <c r="P8232" s="560"/>
      <c r="Q8232" s="560"/>
      <c r="R8232" s="560"/>
      <c r="S8232" s="560"/>
      <c r="T8232" s="560"/>
      <c r="U8232" s="560"/>
    </row>
    <row r="8233" spans="1:21">
      <c r="A8233" s="593">
        <f t="shared" si="768"/>
        <v>41618</v>
      </c>
      <c r="B8233" s="594">
        <v>41618.000476273148</v>
      </c>
      <c r="C8233" s="560">
        <f t="shared" si="769"/>
        <v>2013</v>
      </c>
      <c r="D8233" s="560">
        <f t="shared" si="770"/>
        <v>12</v>
      </c>
      <c r="E8233" s="560">
        <f t="shared" si="771"/>
        <v>10</v>
      </c>
      <c r="F8233" s="560">
        <f t="shared" si="772"/>
        <v>24</v>
      </c>
      <c r="G8233" s="595">
        <f t="shared" si="773"/>
        <v>3</v>
      </c>
      <c r="H8233" s="590">
        <f>CHOOSE('Output Sheet'!$B$4,'8760 Data'!J8233,'8760 Data'!K8233,'8760 Data'!L8233,'8760 Data'!M8233,'8760 Data'!N8233,'8760 Data'!O8233,'8760 Data'!P8233,'8760 Data'!Q8233,'8760 Data'!R8233,'8760 Data'!S8233,'8760 Data'!T8233,'8760 Data'!U8233)</f>
        <v>0</v>
      </c>
      <c r="I8233" s="591" t="e">
        <f>H8233/'Output Sheet'!$B$8</f>
        <v>#DIV/0!</v>
      </c>
      <c r="J8233" s="596"/>
      <c r="K8233" s="560"/>
      <c r="L8233" s="560"/>
      <c r="M8233" s="560"/>
      <c r="N8233" s="560"/>
      <c r="O8233" s="560"/>
      <c r="P8233" s="560"/>
      <c r="Q8233" s="560"/>
      <c r="R8233" s="560"/>
      <c r="S8233" s="560"/>
      <c r="T8233" s="560"/>
      <c r="U8233" s="560"/>
    </row>
    <row r="8234" spans="1:21">
      <c r="A8234" s="593">
        <f t="shared" si="768"/>
        <v>41618</v>
      </c>
      <c r="B8234" s="594">
        <v>41618.042142997685</v>
      </c>
      <c r="C8234" s="560">
        <f t="shared" si="769"/>
        <v>2013</v>
      </c>
      <c r="D8234" s="560">
        <f t="shared" si="770"/>
        <v>12</v>
      </c>
      <c r="E8234" s="560">
        <f t="shared" si="771"/>
        <v>10</v>
      </c>
      <c r="F8234" s="560">
        <f t="shared" si="772"/>
        <v>1</v>
      </c>
      <c r="G8234" s="595">
        <f t="shared" si="773"/>
        <v>3</v>
      </c>
      <c r="H8234" s="590">
        <f>CHOOSE('Output Sheet'!$B$4,'8760 Data'!J8234,'8760 Data'!K8234,'8760 Data'!L8234,'8760 Data'!M8234,'8760 Data'!N8234,'8760 Data'!O8234,'8760 Data'!P8234,'8760 Data'!Q8234,'8760 Data'!R8234,'8760 Data'!S8234,'8760 Data'!T8234,'8760 Data'!U8234)</f>
        <v>0</v>
      </c>
      <c r="I8234" s="591" t="e">
        <f>H8234/'Output Sheet'!$B$8</f>
        <v>#DIV/0!</v>
      </c>
      <c r="J8234" s="596"/>
      <c r="K8234" s="560"/>
      <c r="L8234" s="560"/>
      <c r="M8234" s="560"/>
      <c r="N8234" s="560"/>
      <c r="O8234" s="560"/>
      <c r="P8234" s="560"/>
      <c r="Q8234" s="560"/>
      <c r="R8234" s="560"/>
      <c r="S8234" s="560"/>
      <c r="T8234" s="560"/>
      <c r="U8234" s="560"/>
    </row>
    <row r="8235" spans="1:21">
      <c r="A8235" s="593">
        <f t="shared" si="768"/>
        <v>41618</v>
      </c>
      <c r="B8235" s="594">
        <v>41618.083809722222</v>
      </c>
      <c r="C8235" s="560">
        <f t="shared" si="769"/>
        <v>2013</v>
      </c>
      <c r="D8235" s="560">
        <f t="shared" si="770"/>
        <v>12</v>
      </c>
      <c r="E8235" s="560">
        <f t="shared" si="771"/>
        <v>10</v>
      </c>
      <c r="F8235" s="560">
        <f t="shared" si="772"/>
        <v>2</v>
      </c>
      <c r="G8235" s="595">
        <f t="shared" si="773"/>
        <v>3</v>
      </c>
      <c r="H8235" s="590">
        <f>CHOOSE('Output Sheet'!$B$4,'8760 Data'!J8235,'8760 Data'!K8235,'8760 Data'!L8235,'8760 Data'!M8235,'8760 Data'!N8235,'8760 Data'!O8235,'8760 Data'!P8235,'8760 Data'!Q8235,'8760 Data'!R8235,'8760 Data'!S8235,'8760 Data'!T8235,'8760 Data'!U8235)</f>
        <v>0</v>
      </c>
      <c r="I8235" s="591" t="e">
        <f>H8235/'Output Sheet'!$B$8</f>
        <v>#DIV/0!</v>
      </c>
      <c r="J8235" s="596"/>
      <c r="K8235" s="560"/>
      <c r="L8235" s="560"/>
      <c r="M8235" s="560"/>
      <c r="N8235" s="560"/>
      <c r="O8235" s="560"/>
      <c r="P8235" s="560"/>
      <c r="Q8235" s="560"/>
      <c r="R8235" s="560"/>
      <c r="S8235" s="560"/>
      <c r="T8235" s="560"/>
      <c r="U8235" s="560"/>
    </row>
    <row r="8236" spans="1:21">
      <c r="A8236" s="593">
        <f t="shared" si="768"/>
        <v>41618</v>
      </c>
      <c r="B8236" s="594">
        <v>41618.125476446759</v>
      </c>
      <c r="C8236" s="560">
        <f t="shared" si="769"/>
        <v>2013</v>
      </c>
      <c r="D8236" s="560">
        <f t="shared" si="770"/>
        <v>12</v>
      </c>
      <c r="E8236" s="560">
        <f t="shared" si="771"/>
        <v>10</v>
      </c>
      <c r="F8236" s="560">
        <f t="shared" si="772"/>
        <v>3</v>
      </c>
      <c r="G8236" s="595">
        <f t="shared" si="773"/>
        <v>3</v>
      </c>
      <c r="H8236" s="590">
        <f>CHOOSE('Output Sheet'!$B$4,'8760 Data'!J8236,'8760 Data'!K8236,'8760 Data'!L8236,'8760 Data'!M8236,'8760 Data'!N8236,'8760 Data'!O8236,'8760 Data'!P8236,'8760 Data'!Q8236,'8760 Data'!R8236,'8760 Data'!S8236,'8760 Data'!T8236,'8760 Data'!U8236)</f>
        <v>0</v>
      </c>
      <c r="I8236" s="591" t="e">
        <f>H8236/'Output Sheet'!$B$8</f>
        <v>#DIV/0!</v>
      </c>
      <c r="J8236" s="596"/>
      <c r="K8236" s="560"/>
      <c r="L8236" s="560"/>
      <c r="M8236" s="560"/>
      <c r="N8236" s="560"/>
      <c r="O8236" s="560"/>
      <c r="P8236" s="560"/>
      <c r="Q8236" s="560"/>
      <c r="R8236" s="560"/>
      <c r="S8236" s="560"/>
      <c r="T8236" s="560"/>
      <c r="U8236" s="560"/>
    </row>
    <row r="8237" spans="1:21">
      <c r="A8237" s="593">
        <f t="shared" si="768"/>
        <v>41618</v>
      </c>
      <c r="B8237" s="594">
        <v>41618.167143171297</v>
      </c>
      <c r="C8237" s="560">
        <f t="shared" si="769"/>
        <v>2013</v>
      </c>
      <c r="D8237" s="560">
        <f t="shared" si="770"/>
        <v>12</v>
      </c>
      <c r="E8237" s="560">
        <f t="shared" si="771"/>
        <v>10</v>
      </c>
      <c r="F8237" s="560">
        <f t="shared" si="772"/>
        <v>4</v>
      </c>
      <c r="G8237" s="595">
        <f t="shared" si="773"/>
        <v>3</v>
      </c>
      <c r="H8237" s="590">
        <f>CHOOSE('Output Sheet'!$B$4,'8760 Data'!J8237,'8760 Data'!K8237,'8760 Data'!L8237,'8760 Data'!M8237,'8760 Data'!N8237,'8760 Data'!O8237,'8760 Data'!P8237,'8760 Data'!Q8237,'8760 Data'!R8237,'8760 Data'!S8237,'8760 Data'!T8237,'8760 Data'!U8237)</f>
        <v>0</v>
      </c>
      <c r="I8237" s="591" t="e">
        <f>H8237/'Output Sheet'!$B$8</f>
        <v>#DIV/0!</v>
      </c>
      <c r="J8237" s="596"/>
      <c r="K8237" s="560"/>
      <c r="L8237" s="560"/>
      <c r="M8237" s="560"/>
      <c r="N8237" s="560"/>
      <c r="O8237" s="560"/>
      <c r="P8237" s="560"/>
      <c r="Q8237" s="560"/>
      <c r="R8237" s="560"/>
      <c r="S8237" s="560"/>
      <c r="T8237" s="560"/>
      <c r="U8237" s="560"/>
    </row>
    <row r="8238" spans="1:21">
      <c r="A8238" s="593">
        <f t="shared" si="768"/>
        <v>41618</v>
      </c>
      <c r="B8238" s="594">
        <v>41618.208809895834</v>
      </c>
      <c r="C8238" s="560">
        <f t="shared" si="769"/>
        <v>2013</v>
      </c>
      <c r="D8238" s="560">
        <f t="shared" si="770"/>
        <v>12</v>
      </c>
      <c r="E8238" s="560">
        <f t="shared" si="771"/>
        <v>10</v>
      </c>
      <c r="F8238" s="560">
        <f t="shared" si="772"/>
        <v>5</v>
      </c>
      <c r="G8238" s="595">
        <f t="shared" si="773"/>
        <v>3</v>
      </c>
      <c r="H8238" s="590">
        <f>CHOOSE('Output Sheet'!$B$4,'8760 Data'!J8238,'8760 Data'!K8238,'8760 Data'!L8238,'8760 Data'!M8238,'8760 Data'!N8238,'8760 Data'!O8238,'8760 Data'!P8238,'8760 Data'!Q8238,'8760 Data'!R8238,'8760 Data'!S8238,'8760 Data'!T8238,'8760 Data'!U8238)</f>
        <v>0</v>
      </c>
      <c r="I8238" s="591" t="e">
        <f>H8238/'Output Sheet'!$B$8</f>
        <v>#DIV/0!</v>
      </c>
      <c r="J8238" s="596"/>
      <c r="K8238" s="560"/>
      <c r="L8238" s="560"/>
      <c r="M8238" s="560"/>
      <c r="N8238" s="560"/>
      <c r="O8238" s="560"/>
      <c r="P8238" s="560"/>
      <c r="Q8238" s="560"/>
      <c r="R8238" s="560"/>
      <c r="S8238" s="560"/>
      <c r="T8238" s="560"/>
      <c r="U8238" s="560"/>
    </row>
    <row r="8239" spans="1:21">
      <c r="A8239" s="593">
        <f t="shared" si="768"/>
        <v>41618</v>
      </c>
      <c r="B8239" s="594">
        <v>41618.250476620371</v>
      </c>
      <c r="C8239" s="560">
        <f t="shared" si="769"/>
        <v>2013</v>
      </c>
      <c r="D8239" s="560">
        <f t="shared" si="770"/>
        <v>12</v>
      </c>
      <c r="E8239" s="560">
        <f t="shared" si="771"/>
        <v>10</v>
      </c>
      <c r="F8239" s="560">
        <f t="shared" si="772"/>
        <v>6</v>
      </c>
      <c r="G8239" s="595">
        <f t="shared" si="773"/>
        <v>3</v>
      </c>
      <c r="H8239" s="590">
        <f>CHOOSE('Output Sheet'!$B$4,'8760 Data'!J8239,'8760 Data'!K8239,'8760 Data'!L8239,'8760 Data'!M8239,'8760 Data'!N8239,'8760 Data'!O8239,'8760 Data'!P8239,'8760 Data'!Q8239,'8760 Data'!R8239,'8760 Data'!S8239,'8760 Data'!T8239,'8760 Data'!U8239)</f>
        <v>0</v>
      </c>
      <c r="I8239" s="591" t="e">
        <f>H8239/'Output Sheet'!$B$8</f>
        <v>#DIV/0!</v>
      </c>
      <c r="J8239" s="596"/>
      <c r="K8239" s="560"/>
      <c r="L8239" s="560"/>
      <c r="M8239" s="560"/>
      <c r="N8239" s="560"/>
      <c r="O8239" s="560"/>
      <c r="P8239" s="560"/>
      <c r="Q8239" s="560"/>
      <c r="R8239" s="560"/>
      <c r="S8239" s="560"/>
      <c r="T8239" s="560"/>
      <c r="U8239" s="560"/>
    </row>
    <row r="8240" spans="1:21">
      <c r="A8240" s="593">
        <f t="shared" si="768"/>
        <v>41618</v>
      </c>
      <c r="B8240" s="594">
        <v>41618.292143344908</v>
      </c>
      <c r="C8240" s="560">
        <f t="shared" si="769"/>
        <v>2013</v>
      </c>
      <c r="D8240" s="560">
        <f t="shared" si="770"/>
        <v>12</v>
      </c>
      <c r="E8240" s="560">
        <f t="shared" si="771"/>
        <v>10</v>
      </c>
      <c r="F8240" s="560">
        <f t="shared" si="772"/>
        <v>7</v>
      </c>
      <c r="G8240" s="595">
        <f t="shared" si="773"/>
        <v>3</v>
      </c>
      <c r="H8240" s="590">
        <f>CHOOSE('Output Sheet'!$B$4,'8760 Data'!J8240,'8760 Data'!K8240,'8760 Data'!L8240,'8760 Data'!M8240,'8760 Data'!N8240,'8760 Data'!O8240,'8760 Data'!P8240,'8760 Data'!Q8240,'8760 Data'!R8240,'8760 Data'!S8240,'8760 Data'!T8240,'8760 Data'!U8240)</f>
        <v>0</v>
      </c>
      <c r="I8240" s="591" t="e">
        <f>H8240/'Output Sheet'!$B$8</f>
        <v>#DIV/0!</v>
      </c>
      <c r="J8240" s="596"/>
      <c r="K8240" s="560"/>
      <c r="L8240" s="560"/>
      <c r="M8240" s="560"/>
      <c r="N8240" s="560"/>
      <c r="O8240" s="560"/>
      <c r="P8240" s="560"/>
      <c r="Q8240" s="560"/>
      <c r="R8240" s="560"/>
      <c r="S8240" s="560"/>
      <c r="T8240" s="560"/>
      <c r="U8240" s="560"/>
    </row>
    <row r="8241" spans="1:21">
      <c r="A8241" s="593">
        <f t="shared" si="768"/>
        <v>41618</v>
      </c>
      <c r="B8241" s="594">
        <v>41618.333810069445</v>
      </c>
      <c r="C8241" s="560">
        <f t="shared" si="769"/>
        <v>2013</v>
      </c>
      <c r="D8241" s="560">
        <f t="shared" si="770"/>
        <v>12</v>
      </c>
      <c r="E8241" s="560">
        <f t="shared" si="771"/>
        <v>10</v>
      </c>
      <c r="F8241" s="560">
        <f t="shared" si="772"/>
        <v>8</v>
      </c>
      <c r="G8241" s="595">
        <f t="shared" si="773"/>
        <v>3</v>
      </c>
      <c r="H8241" s="590">
        <f>CHOOSE('Output Sheet'!$B$4,'8760 Data'!J8241,'8760 Data'!K8241,'8760 Data'!L8241,'8760 Data'!M8241,'8760 Data'!N8241,'8760 Data'!O8241,'8760 Data'!P8241,'8760 Data'!Q8241,'8760 Data'!R8241,'8760 Data'!S8241,'8760 Data'!T8241,'8760 Data'!U8241)</f>
        <v>0</v>
      </c>
      <c r="I8241" s="591" t="e">
        <f>H8241/'Output Sheet'!$B$8</f>
        <v>#DIV/0!</v>
      </c>
      <c r="J8241" s="596"/>
      <c r="K8241" s="560"/>
      <c r="L8241" s="560"/>
      <c r="M8241" s="560"/>
      <c r="N8241" s="560"/>
      <c r="O8241" s="560"/>
      <c r="P8241" s="560"/>
      <c r="Q8241" s="560"/>
      <c r="R8241" s="560"/>
      <c r="S8241" s="560"/>
      <c r="T8241" s="560"/>
      <c r="U8241" s="560"/>
    </row>
    <row r="8242" spans="1:21">
      <c r="A8242" s="593">
        <f t="shared" si="768"/>
        <v>41618</v>
      </c>
      <c r="B8242" s="594">
        <v>41618.375476793983</v>
      </c>
      <c r="C8242" s="560">
        <f t="shared" si="769"/>
        <v>2013</v>
      </c>
      <c r="D8242" s="560">
        <f t="shared" si="770"/>
        <v>12</v>
      </c>
      <c r="E8242" s="560">
        <f t="shared" si="771"/>
        <v>10</v>
      </c>
      <c r="F8242" s="560">
        <f t="shared" si="772"/>
        <v>9</v>
      </c>
      <c r="G8242" s="595">
        <f t="shared" si="773"/>
        <v>3</v>
      </c>
      <c r="H8242" s="590">
        <f>CHOOSE('Output Sheet'!$B$4,'8760 Data'!J8242,'8760 Data'!K8242,'8760 Data'!L8242,'8760 Data'!M8242,'8760 Data'!N8242,'8760 Data'!O8242,'8760 Data'!P8242,'8760 Data'!Q8242,'8760 Data'!R8242,'8760 Data'!S8242,'8760 Data'!T8242,'8760 Data'!U8242)</f>
        <v>0</v>
      </c>
      <c r="I8242" s="591" t="e">
        <f>H8242/'Output Sheet'!$B$8</f>
        <v>#DIV/0!</v>
      </c>
      <c r="J8242" s="596"/>
      <c r="K8242" s="560"/>
      <c r="L8242" s="560"/>
      <c r="M8242" s="560"/>
      <c r="N8242" s="560"/>
      <c r="O8242" s="560"/>
      <c r="P8242" s="560"/>
      <c r="Q8242" s="560"/>
      <c r="R8242" s="560"/>
      <c r="S8242" s="560"/>
      <c r="T8242" s="560"/>
      <c r="U8242" s="560"/>
    </row>
    <row r="8243" spans="1:21">
      <c r="A8243" s="593">
        <f t="shared" si="768"/>
        <v>41618</v>
      </c>
      <c r="B8243" s="594">
        <v>41618.41714351852</v>
      </c>
      <c r="C8243" s="560">
        <f t="shared" si="769"/>
        <v>2013</v>
      </c>
      <c r="D8243" s="560">
        <f t="shared" si="770"/>
        <v>12</v>
      </c>
      <c r="E8243" s="560">
        <f t="shared" si="771"/>
        <v>10</v>
      </c>
      <c r="F8243" s="560">
        <f t="shared" si="772"/>
        <v>10</v>
      </c>
      <c r="G8243" s="595">
        <f t="shared" si="773"/>
        <v>3</v>
      </c>
      <c r="H8243" s="590">
        <f>CHOOSE('Output Sheet'!$B$4,'8760 Data'!J8243,'8760 Data'!K8243,'8760 Data'!L8243,'8760 Data'!M8243,'8760 Data'!N8243,'8760 Data'!O8243,'8760 Data'!P8243,'8760 Data'!Q8243,'8760 Data'!R8243,'8760 Data'!S8243,'8760 Data'!T8243,'8760 Data'!U8243)</f>
        <v>0</v>
      </c>
      <c r="I8243" s="591" t="e">
        <f>H8243/'Output Sheet'!$B$8</f>
        <v>#DIV/0!</v>
      </c>
      <c r="J8243" s="596"/>
      <c r="K8243" s="560"/>
      <c r="L8243" s="560"/>
      <c r="M8243" s="560"/>
      <c r="N8243" s="560"/>
      <c r="O8243" s="560"/>
      <c r="P8243" s="560"/>
      <c r="Q8243" s="560"/>
      <c r="R8243" s="560"/>
      <c r="S8243" s="560"/>
      <c r="T8243" s="560"/>
      <c r="U8243" s="560"/>
    </row>
    <row r="8244" spans="1:21">
      <c r="A8244" s="593">
        <f t="shared" si="768"/>
        <v>41618</v>
      </c>
      <c r="B8244" s="594">
        <v>41618.458810243057</v>
      </c>
      <c r="C8244" s="560">
        <f t="shared" si="769"/>
        <v>2013</v>
      </c>
      <c r="D8244" s="560">
        <f t="shared" si="770"/>
        <v>12</v>
      </c>
      <c r="E8244" s="560">
        <f t="shared" si="771"/>
        <v>10</v>
      </c>
      <c r="F8244" s="560">
        <f t="shared" si="772"/>
        <v>11</v>
      </c>
      <c r="G8244" s="595">
        <f t="shared" si="773"/>
        <v>3</v>
      </c>
      <c r="H8244" s="590">
        <f>CHOOSE('Output Sheet'!$B$4,'8760 Data'!J8244,'8760 Data'!K8244,'8760 Data'!L8244,'8760 Data'!M8244,'8760 Data'!N8244,'8760 Data'!O8244,'8760 Data'!P8244,'8760 Data'!Q8244,'8760 Data'!R8244,'8760 Data'!S8244,'8760 Data'!T8244,'8760 Data'!U8244)</f>
        <v>0</v>
      </c>
      <c r="I8244" s="591" t="e">
        <f>H8244/'Output Sheet'!$B$8</f>
        <v>#DIV/0!</v>
      </c>
      <c r="J8244" s="596"/>
      <c r="K8244" s="560"/>
      <c r="L8244" s="560"/>
      <c r="M8244" s="560"/>
      <c r="N8244" s="560"/>
      <c r="O8244" s="560"/>
      <c r="P8244" s="560"/>
      <c r="Q8244" s="560"/>
      <c r="R8244" s="560"/>
      <c r="S8244" s="560"/>
      <c r="T8244" s="560"/>
      <c r="U8244" s="560"/>
    </row>
    <row r="8245" spans="1:21">
      <c r="A8245" s="593">
        <f t="shared" si="768"/>
        <v>41618</v>
      </c>
      <c r="B8245" s="594">
        <v>41618.500476967594</v>
      </c>
      <c r="C8245" s="560">
        <f t="shared" si="769"/>
        <v>2013</v>
      </c>
      <c r="D8245" s="560">
        <f t="shared" si="770"/>
        <v>12</v>
      </c>
      <c r="E8245" s="560">
        <f t="shared" si="771"/>
        <v>10</v>
      </c>
      <c r="F8245" s="560">
        <f t="shared" si="772"/>
        <v>12</v>
      </c>
      <c r="G8245" s="595">
        <f t="shared" si="773"/>
        <v>3</v>
      </c>
      <c r="H8245" s="590">
        <f>CHOOSE('Output Sheet'!$B$4,'8760 Data'!J8245,'8760 Data'!K8245,'8760 Data'!L8245,'8760 Data'!M8245,'8760 Data'!N8245,'8760 Data'!O8245,'8760 Data'!P8245,'8760 Data'!Q8245,'8760 Data'!R8245,'8760 Data'!S8245,'8760 Data'!T8245,'8760 Data'!U8245)</f>
        <v>0</v>
      </c>
      <c r="I8245" s="591" t="e">
        <f>H8245/'Output Sheet'!$B$8</f>
        <v>#DIV/0!</v>
      </c>
      <c r="J8245" s="596"/>
      <c r="K8245" s="560"/>
      <c r="L8245" s="560"/>
      <c r="M8245" s="560"/>
      <c r="N8245" s="560"/>
      <c r="O8245" s="560"/>
      <c r="P8245" s="560"/>
      <c r="Q8245" s="560"/>
      <c r="R8245" s="560"/>
      <c r="S8245" s="560"/>
      <c r="T8245" s="560"/>
      <c r="U8245" s="560"/>
    </row>
    <row r="8246" spans="1:21">
      <c r="A8246" s="593">
        <f t="shared" si="768"/>
        <v>41618</v>
      </c>
      <c r="B8246" s="594">
        <v>41618.542143692132</v>
      </c>
      <c r="C8246" s="560">
        <f t="shared" si="769"/>
        <v>2013</v>
      </c>
      <c r="D8246" s="560">
        <f t="shared" si="770"/>
        <v>12</v>
      </c>
      <c r="E8246" s="560">
        <f t="shared" si="771"/>
        <v>10</v>
      </c>
      <c r="F8246" s="560">
        <f t="shared" si="772"/>
        <v>13</v>
      </c>
      <c r="G8246" s="595">
        <f t="shared" si="773"/>
        <v>3</v>
      </c>
      <c r="H8246" s="590">
        <f>CHOOSE('Output Sheet'!$B$4,'8760 Data'!J8246,'8760 Data'!K8246,'8760 Data'!L8246,'8760 Data'!M8246,'8760 Data'!N8246,'8760 Data'!O8246,'8760 Data'!P8246,'8760 Data'!Q8246,'8760 Data'!R8246,'8760 Data'!S8246,'8760 Data'!T8246,'8760 Data'!U8246)</f>
        <v>0</v>
      </c>
      <c r="I8246" s="591" t="e">
        <f>H8246/'Output Sheet'!$B$8</f>
        <v>#DIV/0!</v>
      </c>
      <c r="J8246" s="596"/>
      <c r="K8246" s="560"/>
      <c r="L8246" s="560"/>
      <c r="M8246" s="560"/>
      <c r="N8246" s="560"/>
      <c r="O8246" s="560"/>
      <c r="P8246" s="560"/>
      <c r="Q8246" s="560"/>
      <c r="R8246" s="560"/>
      <c r="S8246" s="560"/>
      <c r="T8246" s="560"/>
      <c r="U8246" s="560"/>
    </row>
    <row r="8247" spans="1:21">
      <c r="A8247" s="593">
        <f t="shared" si="768"/>
        <v>41618</v>
      </c>
      <c r="B8247" s="594">
        <v>41618.583810416669</v>
      </c>
      <c r="C8247" s="560">
        <f t="shared" si="769"/>
        <v>2013</v>
      </c>
      <c r="D8247" s="560">
        <f t="shared" si="770"/>
        <v>12</v>
      </c>
      <c r="E8247" s="560">
        <f t="shared" si="771"/>
        <v>10</v>
      </c>
      <c r="F8247" s="560">
        <f t="shared" si="772"/>
        <v>14</v>
      </c>
      <c r="G8247" s="595">
        <f t="shared" si="773"/>
        <v>3</v>
      </c>
      <c r="H8247" s="590">
        <f>CHOOSE('Output Sheet'!$B$4,'8760 Data'!J8247,'8760 Data'!K8247,'8760 Data'!L8247,'8760 Data'!M8247,'8760 Data'!N8247,'8760 Data'!O8247,'8760 Data'!P8247,'8760 Data'!Q8247,'8760 Data'!R8247,'8760 Data'!S8247,'8760 Data'!T8247,'8760 Data'!U8247)</f>
        <v>0</v>
      </c>
      <c r="I8247" s="591" t="e">
        <f>H8247/'Output Sheet'!$B$8</f>
        <v>#DIV/0!</v>
      </c>
      <c r="J8247" s="596"/>
      <c r="K8247" s="560"/>
      <c r="L8247" s="560"/>
      <c r="M8247" s="560"/>
      <c r="N8247" s="560"/>
      <c r="O8247" s="560"/>
      <c r="P8247" s="560"/>
      <c r="Q8247" s="560"/>
      <c r="R8247" s="560"/>
      <c r="S8247" s="560"/>
      <c r="T8247" s="560"/>
      <c r="U8247" s="560"/>
    </row>
    <row r="8248" spans="1:21">
      <c r="A8248" s="593">
        <f t="shared" si="768"/>
        <v>41618</v>
      </c>
      <c r="B8248" s="594">
        <v>41618.625477141206</v>
      </c>
      <c r="C8248" s="560">
        <f t="shared" si="769"/>
        <v>2013</v>
      </c>
      <c r="D8248" s="560">
        <f t="shared" si="770"/>
        <v>12</v>
      </c>
      <c r="E8248" s="560">
        <f t="shared" si="771"/>
        <v>10</v>
      </c>
      <c r="F8248" s="560">
        <f t="shared" si="772"/>
        <v>15</v>
      </c>
      <c r="G8248" s="595">
        <f t="shared" si="773"/>
        <v>3</v>
      </c>
      <c r="H8248" s="590">
        <f>CHOOSE('Output Sheet'!$B$4,'8760 Data'!J8248,'8760 Data'!K8248,'8760 Data'!L8248,'8760 Data'!M8248,'8760 Data'!N8248,'8760 Data'!O8248,'8760 Data'!P8248,'8760 Data'!Q8248,'8760 Data'!R8248,'8760 Data'!S8248,'8760 Data'!T8248,'8760 Data'!U8248)</f>
        <v>0</v>
      </c>
      <c r="I8248" s="591" t="e">
        <f>H8248/'Output Sheet'!$B$8</f>
        <v>#DIV/0!</v>
      </c>
      <c r="J8248" s="596"/>
      <c r="K8248" s="560"/>
      <c r="L8248" s="560"/>
      <c r="M8248" s="560"/>
      <c r="N8248" s="560"/>
      <c r="O8248" s="560"/>
      <c r="P8248" s="560"/>
      <c r="Q8248" s="560"/>
      <c r="R8248" s="560"/>
      <c r="S8248" s="560"/>
      <c r="T8248" s="560"/>
      <c r="U8248" s="560"/>
    </row>
    <row r="8249" spans="1:21">
      <c r="A8249" s="593">
        <f t="shared" si="768"/>
        <v>41618</v>
      </c>
      <c r="B8249" s="594">
        <v>41618.667143865743</v>
      </c>
      <c r="C8249" s="560">
        <f t="shared" si="769"/>
        <v>2013</v>
      </c>
      <c r="D8249" s="560">
        <f t="shared" si="770"/>
        <v>12</v>
      </c>
      <c r="E8249" s="560">
        <f t="shared" si="771"/>
        <v>10</v>
      </c>
      <c r="F8249" s="560">
        <f t="shared" si="772"/>
        <v>16</v>
      </c>
      <c r="G8249" s="595">
        <f t="shared" si="773"/>
        <v>3</v>
      </c>
      <c r="H8249" s="590">
        <f>CHOOSE('Output Sheet'!$B$4,'8760 Data'!J8249,'8760 Data'!K8249,'8760 Data'!L8249,'8760 Data'!M8249,'8760 Data'!N8249,'8760 Data'!O8249,'8760 Data'!P8249,'8760 Data'!Q8249,'8760 Data'!R8249,'8760 Data'!S8249,'8760 Data'!T8249,'8760 Data'!U8249)</f>
        <v>0</v>
      </c>
      <c r="I8249" s="591" t="e">
        <f>H8249/'Output Sheet'!$B$8</f>
        <v>#DIV/0!</v>
      </c>
      <c r="J8249" s="596"/>
      <c r="K8249" s="560"/>
      <c r="L8249" s="560"/>
      <c r="M8249" s="560"/>
      <c r="N8249" s="560"/>
      <c r="O8249" s="560"/>
      <c r="P8249" s="560"/>
      <c r="Q8249" s="560"/>
      <c r="R8249" s="560"/>
      <c r="S8249" s="560"/>
      <c r="T8249" s="560"/>
      <c r="U8249" s="560"/>
    </row>
    <row r="8250" spans="1:21">
      <c r="A8250" s="593">
        <f t="shared" si="768"/>
        <v>41618</v>
      </c>
      <c r="B8250" s="594">
        <v>41618.70881059028</v>
      </c>
      <c r="C8250" s="560">
        <f t="shared" si="769"/>
        <v>2013</v>
      </c>
      <c r="D8250" s="560">
        <f t="shared" si="770"/>
        <v>12</v>
      </c>
      <c r="E8250" s="560">
        <f t="shared" si="771"/>
        <v>10</v>
      </c>
      <c r="F8250" s="560">
        <f t="shared" si="772"/>
        <v>17</v>
      </c>
      <c r="G8250" s="595">
        <f t="shared" si="773"/>
        <v>3</v>
      </c>
      <c r="H8250" s="590">
        <f>CHOOSE('Output Sheet'!$B$4,'8760 Data'!J8250,'8760 Data'!K8250,'8760 Data'!L8250,'8760 Data'!M8250,'8760 Data'!N8250,'8760 Data'!O8250,'8760 Data'!P8250,'8760 Data'!Q8250,'8760 Data'!R8250,'8760 Data'!S8250,'8760 Data'!T8250,'8760 Data'!U8250)</f>
        <v>0</v>
      </c>
      <c r="I8250" s="591" t="e">
        <f>H8250/'Output Sheet'!$B$8</f>
        <v>#DIV/0!</v>
      </c>
      <c r="J8250" s="596"/>
      <c r="K8250" s="560"/>
      <c r="L8250" s="560"/>
      <c r="M8250" s="560"/>
      <c r="N8250" s="560"/>
      <c r="O8250" s="560"/>
      <c r="P8250" s="560"/>
      <c r="Q8250" s="560"/>
      <c r="R8250" s="560"/>
      <c r="S8250" s="560"/>
      <c r="T8250" s="560"/>
      <c r="U8250" s="560"/>
    </row>
    <row r="8251" spans="1:21">
      <c r="A8251" s="593">
        <f t="shared" si="768"/>
        <v>41618</v>
      </c>
      <c r="B8251" s="594">
        <v>41618.750477314818</v>
      </c>
      <c r="C8251" s="560">
        <f t="shared" si="769"/>
        <v>2013</v>
      </c>
      <c r="D8251" s="560">
        <f t="shared" si="770"/>
        <v>12</v>
      </c>
      <c r="E8251" s="560">
        <f t="shared" si="771"/>
        <v>10</v>
      </c>
      <c r="F8251" s="560">
        <f t="shared" si="772"/>
        <v>18</v>
      </c>
      <c r="G8251" s="595">
        <f t="shared" si="773"/>
        <v>3</v>
      </c>
      <c r="H8251" s="590">
        <f>CHOOSE('Output Sheet'!$B$4,'8760 Data'!J8251,'8760 Data'!K8251,'8760 Data'!L8251,'8760 Data'!M8251,'8760 Data'!N8251,'8760 Data'!O8251,'8760 Data'!P8251,'8760 Data'!Q8251,'8760 Data'!R8251,'8760 Data'!S8251,'8760 Data'!T8251,'8760 Data'!U8251)</f>
        <v>0</v>
      </c>
      <c r="I8251" s="591" t="e">
        <f>H8251/'Output Sheet'!$B$8</f>
        <v>#DIV/0!</v>
      </c>
      <c r="J8251" s="596"/>
      <c r="K8251" s="560"/>
      <c r="L8251" s="560"/>
      <c r="M8251" s="560"/>
      <c r="N8251" s="560"/>
      <c r="O8251" s="560"/>
      <c r="P8251" s="560"/>
      <c r="Q8251" s="560"/>
      <c r="R8251" s="560"/>
      <c r="S8251" s="560"/>
      <c r="T8251" s="560"/>
      <c r="U8251" s="560"/>
    </row>
    <row r="8252" spans="1:21">
      <c r="A8252" s="593">
        <f t="shared" si="768"/>
        <v>41618</v>
      </c>
      <c r="B8252" s="594">
        <v>41618.792144039355</v>
      </c>
      <c r="C8252" s="560">
        <f t="shared" si="769"/>
        <v>2013</v>
      </c>
      <c r="D8252" s="560">
        <f t="shared" si="770"/>
        <v>12</v>
      </c>
      <c r="E8252" s="560">
        <f t="shared" si="771"/>
        <v>10</v>
      </c>
      <c r="F8252" s="560">
        <f t="shared" si="772"/>
        <v>19</v>
      </c>
      <c r="G8252" s="595">
        <f t="shared" si="773"/>
        <v>3</v>
      </c>
      <c r="H8252" s="590">
        <f>CHOOSE('Output Sheet'!$B$4,'8760 Data'!J8252,'8760 Data'!K8252,'8760 Data'!L8252,'8760 Data'!M8252,'8760 Data'!N8252,'8760 Data'!O8252,'8760 Data'!P8252,'8760 Data'!Q8252,'8760 Data'!R8252,'8760 Data'!S8252,'8760 Data'!T8252,'8760 Data'!U8252)</f>
        <v>0</v>
      </c>
      <c r="I8252" s="591" t="e">
        <f>H8252/'Output Sheet'!$B$8</f>
        <v>#DIV/0!</v>
      </c>
      <c r="J8252" s="596"/>
      <c r="K8252" s="560"/>
      <c r="L8252" s="560"/>
      <c r="M8252" s="560"/>
      <c r="N8252" s="560"/>
      <c r="O8252" s="560"/>
      <c r="P8252" s="560"/>
      <c r="Q8252" s="560"/>
      <c r="R8252" s="560"/>
      <c r="S8252" s="560"/>
      <c r="T8252" s="560"/>
      <c r="U8252" s="560"/>
    </row>
    <row r="8253" spans="1:21">
      <c r="A8253" s="593">
        <f t="shared" si="768"/>
        <v>41618</v>
      </c>
      <c r="B8253" s="594">
        <v>41618.833810763892</v>
      </c>
      <c r="C8253" s="560">
        <f t="shared" si="769"/>
        <v>2013</v>
      </c>
      <c r="D8253" s="560">
        <f t="shared" si="770"/>
        <v>12</v>
      </c>
      <c r="E8253" s="560">
        <f t="shared" si="771"/>
        <v>10</v>
      </c>
      <c r="F8253" s="560">
        <f t="shared" si="772"/>
        <v>20</v>
      </c>
      <c r="G8253" s="595">
        <f t="shared" si="773"/>
        <v>3</v>
      </c>
      <c r="H8253" s="590">
        <f>CHOOSE('Output Sheet'!$B$4,'8760 Data'!J8253,'8760 Data'!K8253,'8760 Data'!L8253,'8760 Data'!M8253,'8760 Data'!N8253,'8760 Data'!O8253,'8760 Data'!P8253,'8760 Data'!Q8253,'8760 Data'!R8253,'8760 Data'!S8253,'8760 Data'!T8253,'8760 Data'!U8253)</f>
        <v>0</v>
      </c>
      <c r="I8253" s="591" t="e">
        <f>H8253/'Output Sheet'!$B$8</f>
        <v>#DIV/0!</v>
      </c>
      <c r="J8253" s="596"/>
      <c r="K8253" s="560"/>
      <c r="L8253" s="560"/>
      <c r="M8253" s="560"/>
      <c r="N8253" s="560"/>
      <c r="O8253" s="560"/>
      <c r="P8253" s="560"/>
      <c r="Q8253" s="560"/>
      <c r="R8253" s="560"/>
      <c r="S8253" s="560"/>
      <c r="T8253" s="560"/>
      <c r="U8253" s="560"/>
    </row>
    <row r="8254" spans="1:21">
      <c r="A8254" s="593">
        <f t="shared" si="768"/>
        <v>41618</v>
      </c>
      <c r="B8254" s="594">
        <v>41618.875477488429</v>
      </c>
      <c r="C8254" s="560">
        <f t="shared" si="769"/>
        <v>2013</v>
      </c>
      <c r="D8254" s="560">
        <f t="shared" si="770"/>
        <v>12</v>
      </c>
      <c r="E8254" s="560">
        <f t="shared" si="771"/>
        <v>10</v>
      </c>
      <c r="F8254" s="560">
        <f t="shared" si="772"/>
        <v>21</v>
      </c>
      <c r="G8254" s="595">
        <f t="shared" si="773"/>
        <v>3</v>
      </c>
      <c r="H8254" s="590">
        <f>CHOOSE('Output Sheet'!$B$4,'8760 Data'!J8254,'8760 Data'!K8254,'8760 Data'!L8254,'8760 Data'!M8254,'8760 Data'!N8254,'8760 Data'!O8254,'8760 Data'!P8254,'8760 Data'!Q8254,'8760 Data'!R8254,'8760 Data'!S8254,'8760 Data'!T8254,'8760 Data'!U8254)</f>
        <v>0</v>
      </c>
      <c r="I8254" s="591" t="e">
        <f>H8254/'Output Sheet'!$B$8</f>
        <v>#DIV/0!</v>
      </c>
      <c r="J8254" s="596"/>
      <c r="K8254" s="560"/>
      <c r="L8254" s="560"/>
      <c r="M8254" s="560"/>
      <c r="N8254" s="560"/>
      <c r="O8254" s="560"/>
      <c r="P8254" s="560"/>
      <c r="Q8254" s="560"/>
      <c r="R8254" s="560"/>
      <c r="S8254" s="560"/>
      <c r="T8254" s="560"/>
      <c r="U8254" s="560"/>
    </row>
    <row r="8255" spans="1:21">
      <c r="A8255" s="593">
        <f t="shared" si="768"/>
        <v>41618</v>
      </c>
      <c r="B8255" s="594">
        <v>41618.917144212966</v>
      </c>
      <c r="C8255" s="560">
        <f t="shared" si="769"/>
        <v>2013</v>
      </c>
      <c r="D8255" s="560">
        <f t="shared" si="770"/>
        <v>12</v>
      </c>
      <c r="E8255" s="560">
        <f t="shared" si="771"/>
        <v>10</v>
      </c>
      <c r="F8255" s="560">
        <f t="shared" si="772"/>
        <v>22</v>
      </c>
      <c r="G8255" s="595">
        <f t="shared" si="773"/>
        <v>3</v>
      </c>
      <c r="H8255" s="590">
        <f>CHOOSE('Output Sheet'!$B$4,'8760 Data'!J8255,'8760 Data'!K8255,'8760 Data'!L8255,'8760 Data'!M8255,'8760 Data'!N8255,'8760 Data'!O8255,'8760 Data'!P8255,'8760 Data'!Q8255,'8760 Data'!R8255,'8760 Data'!S8255,'8760 Data'!T8255,'8760 Data'!U8255)</f>
        <v>0</v>
      </c>
      <c r="I8255" s="591" t="e">
        <f>H8255/'Output Sheet'!$B$8</f>
        <v>#DIV/0!</v>
      </c>
      <c r="J8255" s="596"/>
      <c r="K8255" s="560"/>
      <c r="L8255" s="560"/>
      <c r="M8255" s="560"/>
      <c r="N8255" s="560"/>
      <c r="O8255" s="560"/>
      <c r="P8255" s="560"/>
      <c r="Q8255" s="560"/>
      <c r="R8255" s="560"/>
      <c r="S8255" s="560"/>
      <c r="T8255" s="560"/>
      <c r="U8255" s="560"/>
    </row>
    <row r="8256" spans="1:21">
      <c r="A8256" s="593">
        <f t="shared" si="768"/>
        <v>41618</v>
      </c>
      <c r="B8256" s="594">
        <v>41618.958810937504</v>
      </c>
      <c r="C8256" s="560">
        <f t="shared" si="769"/>
        <v>2013</v>
      </c>
      <c r="D8256" s="560">
        <f t="shared" si="770"/>
        <v>12</v>
      </c>
      <c r="E8256" s="560">
        <f t="shared" si="771"/>
        <v>10</v>
      </c>
      <c r="F8256" s="560">
        <f t="shared" si="772"/>
        <v>23</v>
      </c>
      <c r="G8256" s="595">
        <f t="shared" si="773"/>
        <v>3</v>
      </c>
      <c r="H8256" s="590">
        <f>CHOOSE('Output Sheet'!$B$4,'8760 Data'!J8256,'8760 Data'!K8256,'8760 Data'!L8256,'8760 Data'!M8256,'8760 Data'!N8256,'8760 Data'!O8256,'8760 Data'!P8256,'8760 Data'!Q8256,'8760 Data'!R8256,'8760 Data'!S8256,'8760 Data'!T8256,'8760 Data'!U8256)</f>
        <v>0</v>
      </c>
      <c r="I8256" s="591" t="e">
        <f>H8256/'Output Sheet'!$B$8</f>
        <v>#DIV/0!</v>
      </c>
      <c r="J8256" s="596"/>
      <c r="K8256" s="560"/>
      <c r="L8256" s="560"/>
      <c r="M8256" s="560"/>
      <c r="N8256" s="560"/>
      <c r="O8256" s="560"/>
      <c r="P8256" s="560"/>
      <c r="Q8256" s="560"/>
      <c r="R8256" s="560"/>
      <c r="S8256" s="560"/>
      <c r="T8256" s="560"/>
      <c r="U8256" s="560"/>
    </row>
    <row r="8257" spans="1:21">
      <c r="A8257" s="593">
        <f t="shared" si="768"/>
        <v>41619</v>
      </c>
      <c r="B8257" s="594">
        <v>41619.000477662034</v>
      </c>
      <c r="C8257" s="560">
        <f t="shared" si="769"/>
        <v>2013</v>
      </c>
      <c r="D8257" s="560">
        <f t="shared" si="770"/>
        <v>12</v>
      </c>
      <c r="E8257" s="560">
        <f t="shared" si="771"/>
        <v>11</v>
      </c>
      <c r="F8257" s="560">
        <f t="shared" si="772"/>
        <v>24</v>
      </c>
      <c r="G8257" s="595">
        <f t="shared" si="773"/>
        <v>4</v>
      </c>
      <c r="H8257" s="590">
        <f>CHOOSE('Output Sheet'!$B$4,'8760 Data'!J8257,'8760 Data'!K8257,'8760 Data'!L8257,'8760 Data'!M8257,'8760 Data'!N8257,'8760 Data'!O8257,'8760 Data'!P8257,'8760 Data'!Q8257,'8760 Data'!R8257,'8760 Data'!S8257,'8760 Data'!T8257,'8760 Data'!U8257)</f>
        <v>0</v>
      </c>
      <c r="I8257" s="591" t="e">
        <f>H8257/'Output Sheet'!$B$8</f>
        <v>#DIV/0!</v>
      </c>
      <c r="J8257" s="596"/>
      <c r="K8257" s="560"/>
      <c r="L8257" s="560"/>
      <c r="M8257" s="560"/>
      <c r="N8257" s="560"/>
      <c r="O8257" s="560"/>
      <c r="P8257" s="560"/>
      <c r="Q8257" s="560"/>
      <c r="R8257" s="560"/>
      <c r="S8257" s="560"/>
      <c r="T8257" s="560"/>
      <c r="U8257" s="560"/>
    </row>
    <row r="8258" spans="1:21">
      <c r="A8258" s="593">
        <f t="shared" si="768"/>
        <v>41619</v>
      </c>
      <c r="B8258" s="594">
        <v>41619.042144386571</v>
      </c>
      <c r="C8258" s="560">
        <f t="shared" si="769"/>
        <v>2013</v>
      </c>
      <c r="D8258" s="560">
        <f t="shared" si="770"/>
        <v>12</v>
      </c>
      <c r="E8258" s="560">
        <f t="shared" si="771"/>
        <v>11</v>
      </c>
      <c r="F8258" s="560">
        <f t="shared" si="772"/>
        <v>1</v>
      </c>
      <c r="G8258" s="595">
        <f t="shared" si="773"/>
        <v>4</v>
      </c>
      <c r="H8258" s="590">
        <f>CHOOSE('Output Sheet'!$B$4,'8760 Data'!J8258,'8760 Data'!K8258,'8760 Data'!L8258,'8760 Data'!M8258,'8760 Data'!N8258,'8760 Data'!O8258,'8760 Data'!P8258,'8760 Data'!Q8258,'8760 Data'!R8258,'8760 Data'!S8258,'8760 Data'!T8258,'8760 Data'!U8258)</f>
        <v>0</v>
      </c>
      <c r="I8258" s="591" t="e">
        <f>H8258/'Output Sheet'!$B$8</f>
        <v>#DIV/0!</v>
      </c>
      <c r="J8258" s="596"/>
      <c r="K8258" s="560"/>
      <c r="L8258" s="560"/>
      <c r="M8258" s="560"/>
      <c r="N8258" s="560"/>
      <c r="O8258" s="560"/>
      <c r="P8258" s="560"/>
      <c r="Q8258" s="560"/>
      <c r="R8258" s="560"/>
      <c r="S8258" s="560"/>
      <c r="T8258" s="560"/>
      <c r="U8258" s="560"/>
    </row>
    <row r="8259" spans="1:21">
      <c r="A8259" s="593">
        <f t="shared" ref="A8259:A8322" si="774">DATE(C8259,D8259,E8259)</f>
        <v>41619</v>
      </c>
      <c r="B8259" s="594">
        <v>41619.083811111108</v>
      </c>
      <c r="C8259" s="560">
        <f t="shared" ref="C8259:C8322" si="775">YEAR(B8259)</f>
        <v>2013</v>
      </c>
      <c r="D8259" s="560">
        <f t="shared" ref="D8259:D8322" si="776">MONTH(B8259)</f>
        <v>12</v>
      </c>
      <c r="E8259" s="560">
        <f t="shared" ref="E8259:E8322" si="777">DAY(B8259)</f>
        <v>11</v>
      </c>
      <c r="F8259" s="560">
        <f t="shared" ref="F8259:F8322" si="778">IF(HOUR(B8259)&lt;&gt;0,HOUR(B8259),24)</f>
        <v>2</v>
      </c>
      <c r="G8259" s="595">
        <f t="shared" ref="G8259:G8322" si="779">WEEKDAY(B8259,1)</f>
        <v>4</v>
      </c>
      <c r="H8259" s="590">
        <f>CHOOSE('Output Sheet'!$B$4,'8760 Data'!J8259,'8760 Data'!K8259,'8760 Data'!L8259,'8760 Data'!M8259,'8760 Data'!N8259,'8760 Data'!O8259,'8760 Data'!P8259,'8760 Data'!Q8259,'8760 Data'!R8259,'8760 Data'!S8259,'8760 Data'!T8259,'8760 Data'!U8259)</f>
        <v>0</v>
      </c>
      <c r="I8259" s="591" t="e">
        <f>H8259/'Output Sheet'!$B$8</f>
        <v>#DIV/0!</v>
      </c>
      <c r="J8259" s="596"/>
      <c r="K8259" s="560"/>
      <c r="L8259" s="560"/>
      <c r="M8259" s="560"/>
      <c r="N8259" s="560"/>
      <c r="O8259" s="560"/>
      <c r="P8259" s="560"/>
      <c r="Q8259" s="560"/>
      <c r="R8259" s="560"/>
      <c r="S8259" s="560"/>
      <c r="T8259" s="560"/>
      <c r="U8259" s="560"/>
    </row>
    <row r="8260" spans="1:21">
      <c r="A8260" s="593">
        <f t="shared" si="774"/>
        <v>41619</v>
      </c>
      <c r="B8260" s="594">
        <v>41619.125477835645</v>
      </c>
      <c r="C8260" s="560">
        <f t="shared" si="775"/>
        <v>2013</v>
      </c>
      <c r="D8260" s="560">
        <f t="shared" si="776"/>
        <v>12</v>
      </c>
      <c r="E8260" s="560">
        <f t="shared" si="777"/>
        <v>11</v>
      </c>
      <c r="F8260" s="560">
        <f t="shared" si="778"/>
        <v>3</v>
      </c>
      <c r="G8260" s="595">
        <f t="shared" si="779"/>
        <v>4</v>
      </c>
      <c r="H8260" s="590">
        <f>CHOOSE('Output Sheet'!$B$4,'8760 Data'!J8260,'8760 Data'!K8260,'8760 Data'!L8260,'8760 Data'!M8260,'8760 Data'!N8260,'8760 Data'!O8260,'8760 Data'!P8260,'8760 Data'!Q8260,'8760 Data'!R8260,'8760 Data'!S8260,'8760 Data'!T8260,'8760 Data'!U8260)</f>
        <v>0</v>
      </c>
      <c r="I8260" s="591" t="e">
        <f>H8260/'Output Sheet'!$B$8</f>
        <v>#DIV/0!</v>
      </c>
      <c r="J8260" s="596"/>
      <c r="K8260" s="560"/>
      <c r="L8260" s="560"/>
      <c r="M8260" s="560"/>
      <c r="N8260" s="560"/>
      <c r="O8260" s="560"/>
      <c r="P8260" s="560"/>
      <c r="Q8260" s="560"/>
      <c r="R8260" s="560"/>
      <c r="S8260" s="560"/>
      <c r="T8260" s="560"/>
      <c r="U8260" s="560"/>
    </row>
    <row r="8261" spans="1:21">
      <c r="A8261" s="593">
        <f t="shared" si="774"/>
        <v>41619</v>
      </c>
      <c r="B8261" s="594">
        <v>41619.167144560182</v>
      </c>
      <c r="C8261" s="560">
        <f t="shared" si="775"/>
        <v>2013</v>
      </c>
      <c r="D8261" s="560">
        <f t="shared" si="776"/>
        <v>12</v>
      </c>
      <c r="E8261" s="560">
        <f t="shared" si="777"/>
        <v>11</v>
      </c>
      <c r="F8261" s="560">
        <f t="shared" si="778"/>
        <v>4</v>
      </c>
      <c r="G8261" s="595">
        <f t="shared" si="779"/>
        <v>4</v>
      </c>
      <c r="H8261" s="590">
        <f>CHOOSE('Output Sheet'!$B$4,'8760 Data'!J8261,'8760 Data'!K8261,'8760 Data'!L8261,'8760 Data'!M8261,'8760 Data'!N8261,'8760 Data'!O8261,'8760 Data'!P8261,'8760 Data'!Q8261,'8760 Data'!R8261,'8760 Data'!S8261,'8760 Data'!T8261,'8760 Data'!U8261)</f>
        <v>0</v>
      </c>
      <c r="I8261" s="591" t="e">
        <f>H8261/'Output Sheet'!$B$8</f>
        <v>#DIV/0!</v>
      </c>
      <c r="J8261" s="596"/>
      <c r="K8261" s="560"/>
      <c r="L8261" s="560"/>
      <c r="M8261" s="560"/>
      <c r="N8261" s="560"/>
      <c r="O8261" s="560"/>
      <c r="P8261" s="560"/>
      <c r="Q8261" s="560"/>
      <c r="R8261" s="560"/>
      <c r="S8261" s="560"/>
      <c r="T8261" s="560"/>
      <c r="U8261" s="560"/>
    </row>
    <row r="8262" spans="1:21">
      <c r="A8262" s="593">
        <f t="shared" si="774"/>
        <v>41619</v>
      </c>
      <c r="B8262" s="594">
        <v>41619.20881128472</v>
      </c>
      <c r="C8262" s="560">
        <f t="shared" si="775"/>
        <v>2013</v>
      </c>
      <c r="D8262" s="560">
        <f t="shared" si="776"/>
        <v>12</v>
      </c>
      <c r="E8262" s="560">
        <f t="shared" si="777"/>
        <v>11</v>
      </c>
      <c r="F8262" s="560">
        <f t="shared" si="778"/>
        <v>5</v>
      </c>
      <c r="G8262" s="595">
        <f t="shared" si="779"/>
        <v>4</v>
      </c>
      <c r="H8262" s="590">
        <f>CHOOSE('Output Sheet'!$B$4,'8760 Data'!J8262,'8760 Data'!K8262,'8760 Data'!L8262,'8760 Data'!M8262,'8760 Data'!N8262,'8760 Data'!O8262,'8760 Data'!P8262,'8760 Data'!Q8262,'8760 Data'!R8262,'8760 Data'!S8262,'8760 Data'!T8262,'8760 Data'!U8262)</f>
        <v>0</v>
      </c>
      <c r="I8262" s="591" t="e">
        <f>H8262/'Output Sheet'!$B$8</f>
        <v>#DIV/0!</v>
      </c>
      <c r="J8262" s="596"/>
      <c r="K8262" s="560"/>
      <c r="L8262" s="560"/>
      <c r="M8262" s="560"/>
      <c r="N8262" s="560"/>
      <c r="O8262" s="560"/>
      <c r="P8262" s="560"/>
      <c r="Q8262" s="560"/>
      <c r="R8262" s="560"/>
      <c r="S8262" s="560"/>
      <c r="T8262" s="560"/>
      <c r="U8262" s="560"/>
    </row>
    <row r="8263" spans="1:21">
      <c r="A8263" s="593">
        <f t="shared" si="774"/>
        <v>41619</v>
      </c>
      <c r="B8263" s="594">
        <v>41619.250478009257</v>
      </c>
      <c r="C8263" s="560">
        <f t="shared" si="775"/>
        <v>2013</v>
      </c>
      <c r="D8263" s="560">
        <f t="shared" si="776"/>
        <v>12</v>
      </c>
      <c r="E8263" s="560">
        <f t="shared" si="777"/>
        <v>11</v>
      </c>
      <c r="F8263" s="560">
        <f t="shared" si="778"/>
        <v>6</v>
      </c>
      <c r="G8263" s="595">
        <f t="shared" si="779"/>
        <v>4</v>
      </c>
      <c r="H8263" s="590">
        <f>CHOOSE('Output Sheet'!$B$4,'8760 Data'!J8263,'8760 Data'!K8263,'8760 Data'!L8263,'8760 Data'!M8263,'8760 Data'!N8263,'8760 Data'!O8263,'8760 Data'!P8263,'8760 Data'!Q8263,'8760 Data'!R8263,'8760 Data'!S8263,'8760 Data'!T8263,'8760 Data'!U8263)</f>
        <v>0</v>
      </c>
      <c r="I8263" s="591" t="e">
        <f>H8263/'Output Sheet'!$B$8</f>
        <v>#DIV/0!</v>
      </c>
      <c r="J8263" s="596"/>
      <c r="K8263" s="560"/>
      <c r="L8263" s="560"/>
      <c r="M8263" s="560"/>
      <c r="N8263" s="560"/>
      <c r="O8263" s="560"/>
      <c r="P8263" s="560"/>
      <c r="Q8263" s="560"/>
      <c r="R8263" s="560"/>
      <c r="S8263" s="560"/>
      <c r="T8263" s="560"/>
      <c r="U8263" s="560"/>
    </row>
    <row r="8264" spans="1:21">
      <c r="A8264" s="593">
        <f t="shared" si="774"/>
        <v>41619</v>
      </c>
      <c r="B8264" s="594">
        <v>41619.292144733794</v>
      </c>
      <c r="C8264" s="560">
        <f t="shared" si="775"/>
        <v>2013</v>
      </c>
      <c r="D8264" s="560">
        <f t="shared" si="776"/>
        <v>12</v>
      </c>
      <c r="E8264" s="560">
        <f t="shared" si="777"/>
        <v>11</v>
      </c>
      <c r="F8264" s="560">
        <f t="shared" si="778"/>
        <v>7</v>
      </c>
      <c r="G8264" s="595">
        <f t="shared" si="779"/>
        <v>4</v>
      </c>
      <c r="H8264" s="590">
        <f>CHOOSE('Output Sheet'!$B$4,'8760 Data'!J8264,'8760 Data'!K8264,'8760 Data'!L8264,'8760 Data'!M8264,'8760 Data'!N8264,'8760 Data'!O8264,'8760 Data'!P8264,'8760 Data'!Q8264,'8760 Data'!R8264,'8760 Data'!S8264,'8760 Data'!T8264,'8760 Data'!U8264)</f>
        <v>0</v>
      </c>
      <c r="I8264" s="591" t="e">
        <f>H8264/'Output Sheet'!$B$8</f>
        <v>#DIV/0!</v>
      </c>
      <c r="J8264" s="596"/>
      <c r="K8264" s="560"/>
      <c r="L8264" s="560"/>
      <c r="M8264" s="560"/>
      <c r="N8264" s="560"/>
      <c r="O8264" s="560"/>
      <c r="P8264" s="560"/>
      <c r="Q8264" s="560"/>
      <c r="R8264" s="560"/>
      <c r="S8264" s="560"/>
      <c r="T8264" s="560"/>
      <c r="U8264" s="560"/>
    </row>
    <row r="8265" spans="1:21">
      <c r="A8265" s="593">
        <f t="shared" si="774"/>
        <v>41619</v>
      </c>
      <c r="B8265" s="594">
        <v>41619.333811458331</v>
      </c>
      <c r="C8265" s="560">
        <f t="shared" si="775"/>
        <v>2013</v>
      </c>
      <c r="D8265" s="560">
        <f t="shared" si="776"/>
        <v>12</v>
      </c>
      <c r="E8265" s="560">
        <f t="shared" si="777"/>
        <v>11</v>
      </c>
      <c r="F8265" s="560">
        <f t="shared" si="778"/>
        <v>8</v>
      </c>
      <c r="G8265" s="595">
        <f t="shared" si="779"/>
        <v>4</v>
      </c>
      <c r="H8265" s="590">
        <f>CHOOSE('Output Sheet'!$B$4,'8760 Data'!J8265,'8760 Data'!K8265,'8760 Data'!L8265,'8760 Data'!M8265,'8760 Data'!N8265,'8760 Data'!O8265,'8760 Data'!P8265,'8760 Data'!Q8265,'8760 Data'!R8265,'8760 Data'!S8265,'8760 Data'!T8265,'8760 Data'!U8265)</f>
        <v>0</v>
      </c>
      <c r="I8265" s="591" t="e">
        <f>H8265/'Output Sheet'!$B$8</f>
        <v>#DIV/0!</v>
      </c>
      <c r="J8265" s="596"/>
      <c r="K8265" s="560"/>
      <c r="L8265" s="560"/>
      <c r="M8265" s="560"/>
      <c r="N8265" s="560"/>
      <c r="O8265" s="560"/>
      <c r="P8265" s="560"/>
      <c r="Q8265" s="560"/>
      <c r="R8265" s="560"/>
      <c r="S8265" s="560"/>
      <c r="T8265" s="560"/>
      <c r="U8265" s="560"/>
    </row>
    <row r="8266" spans="1:21">
      <c r="A8266" s="593">
        <f t="shared" si="774"/>
        <v>41619</v>
      </c>
      <c r="B8266" s="594">
        <v>41619.375478182868</v>
      </c>
      <c r="C8266" s="560">
        <f t="shared" si="775"/>
        <v>2013</v>
      </c>
      <c r="D8266" s="560">
        <f t="shared" si="776"/>
        <v>12</v>
      </c>
      <c r="E8266" s="560">
        <f t="shared" si="777"/>
        <v>11</v>
      </c>
      <c r="F8266" s="560">
        <f t="shared" si="778"/>
        <v>9</v>
      </c>
      <c r="G8266" s="595">
        <f t="shared" si="779"/>
        <v>4</v>
      </c>
      <c r="H8266" s="590">
        <f>CHOOSE('Output Sheet'!$B$4,'8760 Data'!J8266,'8760 Data'!K8266,'8760 Data'!L8266,'8760 Data'!M8266,'8760 Data'!N8266,'8760 Data'!O8266,'8760 Data'!P8266,'8760 Data'!Q8266,'8760 Data'!R8266,'8760 Data'!S8266,'8760 Data'!T8266,'8760 Data'!U8266)</f>
        <v>0</v>
      </c>
      <c r="I8266" s="591" t="e">
        <f>H8266/'Output Sheet'!$B$8</f>
        <v>#DIV/0!</v>
      </c>
      <c r="J8266" s="596"/>
      <c r="K8266" s="560"/>
      <c r="L8266" s="560"/>
      <c r="M8266" s="560"/>
      <c r="N8266" s="560"/>
      <c r="O8266" s="560"/>
      <c r="P8266" s="560"/>
      <c r="Q8266" s="560"/>
      <c r="R8266" s="560"/>
      <c r="S8266" s="560"/>
      <c r="T8266" s="560"/>
      <c r="U8266" s="560"/>
    </row>
    <row r="8267" spans="1:21">
      <c r="A8267" s="593">
        <f t="shared" si="774"/>
        <v>41619</v>
      </c>
      <c r="B8267" s="594">
        <v>41619.417144907406</v>
      </c>
      <c r="C8267" s="560">
        <f t="shared" si="775"/>
        <v>2013</v>
      </c>
      <c r="D8267" s="560">
        <f t="shared" si="776"/>
        <v>12</v>
      </c>
      <c r="E8267" s="560">
        <f t="shared" si="777"/>
        <v>11</v>
      </c>
      <c r="F8267" s="560">
        <f t="shared" si="778"/>
        <v>10</v>
      </c>
      <c r="G8267" s="595">
        <f t="shared" si="779"/>
        <v>4</v>
      </c>
      <c r="H8267" s="590">
        <f>CHOOSE('Output Sheet'!$B$4,'8760 Data'!J8267,'8760 Data'!K8267,'8760 Data'!L8267,'8760 Data'!M8267,'8760 Data'!N8267,'8760 Data'!O8267,'8760 Data'!P8267,'8760 Data'!Q8267,'8760 Data'!R8267,'8760 Data'!S8267,'8760 Data'!T8267,'8760 Data'!U8267)</f>
        <v>0</v>
      </c>
      <c r="I8267" s="591" t="e">
        <f>H8267/'Output Sheet'!$B$8</f>
        <v>#DIV/0!</v>
      </c>
      <c r="J8267" s="596"/>
      <c r="K8267" s="560"/>
      <c r="L8267" s="560"/>
      <c r="M8267" s="560"/>
      <c r="N8267" s="560"/>
      <c r="O8267" s="560"/>
      <c r="P8267" s="560"/>
      <c r="Q8267" s="560"/>
      <c r="R8267" s="560"/>
      <c r="S8267" s="560"/>
      <c r="T8267" s="560"/>
      <c r="U8267" s="560"/>
    </row>
    <row r="8268" spans="1:21">
      <c r="A8268" s="593">
        <f t="shared" si="774"/>
        <v>41619</v>
      </c>
      <c r="B8268" s="594">
        <v>41619.458811631943</v>
      </c>
      <c r="C8268" s="560">
        <f t="shared" si="775"/>
        <v>2013</v>
      </c>
      <c r="D8268" s="560">
        <f t="shared" si="776"/>
        <v>12</v>
      </c>
      <c r="E8268" s="560">
        <f t="shared" si="777"/>
        <v>11</v>
      </c>
      <c r="F8268" s="560">
        <f t="shared" si="778"/>
        <v>11</v>
      </c>
      <c r="G8268" s="595">
        <f t="shared" si="779"/>
        <v>4</v>
      </c>
      <c r="H8268" s="590">
        <f>CHOOSE('Output Sheet'!$B$4,'8760 Data'!J8268,'8760 Data'!K8268,'8760 Data'!L8268,'8760 Data'!M8268,'8760 Data'!N8268,'8760 Data'!O8268,'8760 Data'!P8268,'8760 Data'!Q8268,'8760 Data'!R8268,'8760 Data'!S8268,'8760 Data'!T8268,'8760 Data'!U8268)</f>
        <v>0</v>
      </c>
      <c r="I8268" s="591" t="e">
        <f>H8268/'Output Sheet'!$B$8</f>
        <v>#DIV/0!</v>
      </c>
      <c r="J8268" s="596"/>
      <c r="K8268" s="560"/>
      <c r="L8268" s="560"/>
      <c r="M8268" s="560"/>
      <c r="N8268" s="560"/>
      <c r="O8268" s="560"/>
      <c r="P8268" s="560"/>
      <c r="Q8268" s="560"/>
      <c r="R8268" s="560"/>
      <c r="S8268" s="560"/>
      <c r="T8268" s="560"/>
      <c r="U8268" s="560"/>
    </row>
    <row r="8269" spans="1:21">
      <c r="A8269" s="593">
        <f t="shared" si="774"/>
        <v>41619</v>
      </c>
      <c r="B8269" s="594">
        <v>41619.50047835648</v>
      </c>
      <c r="C8269" s="560">
        <f t="shared" si="775"/>
        <v>2013</v>
      </c>
      <c r="D8269" s="560">
        <f t="shared" si="776"/>
        <v>12</v>
      </c>
      <c r="E8269" s="560">
        <f t="shared" si="777"/>
        <v>11</v>
      </c>
      <c r="F8269" s="560">
        <f t="shared" si="778"/>
        <v>12</v>
      </c>
      <c r="G8269" s="595">
        <f t="shared" si="779"/>
        <v>4</v>
      </c>
      <c r="H8269" s="590">
        <f>CHOOSE('Output Sheet'!$B$4,'8760 Data'!J8269,'8760 Data'!K8269,'8760 Data'!L8269,'8760 Data'!M8269,'8760 Data'!N8269,'8760 Data'!O8269,'8760 Data'!P8269,'8760 Data'!Q8269,'8760 Data'!R8269,'8760 Data'!S8269,'8760 Data'!T8269,'8760 Data'!U8269)</f>
        <v>0</v>
      </c>
      <c r="I8269" s="591" t="e">
        <f>H8269/'Output Sheet'!$B$8</f>
        <v>#DIV/0!</v>
      </c>
      <c r="J8269" s="596"/>
      <c r="K8269" s="560"/>
      <c r="L8269" s="560"/>
      <c r="M8269" s="560"/>
      <c r="N8269" s="560"/>
      <c r="O8269" s="560"/>
      <c r="P8269" s="560"/>
      <c r="Q8269" s="560"/>
      <c r="R8269" s="560"/>
      <c r="S8269" s="560"/>
      <c r="T8269" s="560"/>
      <c r="U8269" s="560"/>
    </row>
    <row r="8270" spans="1:21">
      <c r="A8270" s="593">
        <f t="shared" si="774"/>
        <v>41619</v>
      </c>
      <c r="B8270" s="594">
        <v>41619.542145081017</v>
      </c>
      <c r="C8270" s="560">
        <f t="shared" si="775"/>
        <v>2013</v>
      </c>
      <c r="D8270" s="560">
        <f t="shared" si="776"/>
        <v>12</v>
      </c>
      <c r="E8270" s="560">
        <f t="shared" si="777"/>
        <v>11</v>
      </c>
      <c r="F8270" s="560">
        <f t="shared" si="778"/>
        <v>13</v>
      </c>
      <c r="G8270" s="595">
        <f t="shared" si="779"/>
        <v>4</v>
      </c>
      <c r="H8270" s="590">
        <f>CHOOSE('Output Sheet'!$B$4,'8760 Data'!J8270,'8760 Data'!K8270,'8760 Data'!L8270,'8760 Data'!M8270,'8760 Data'!N8270,'8760 Data'!O8270,'8760 Data'!P8270,'8760 Data'!Q8270,'8760 Data'!R8270,'8760 Data'!S8270,'8760 Data'!T8270,'8760 Data'!U8270)</f>
        <v>0</v>
      </c>
      <c r="I8270" s="591" t="e">
        <f>H8270/'Output Sheet'!$B$8</f>
        <v>#DIV/0!</v>
      </c>
      <c r="J8270" s="596"/>
      <c r="K8270" s="560"/>
      <c r="L8270" s="560"/>
      <c r="M8270" s="560"/>
      <c r="N8270" s="560"/>
      <c r="O8270" s="560"/>
      <c r="P8270" s="560"/>
      <c r="Q8270" s="560"/>
      <c r="R8270" s="560"/>
      <c r="S8270" s="560"/>
      <c r="T8270" s="560"/>
      <c r="U8270" s="560"/>
    </row>
    <row r="8271" spans="1:21">
      <c r="A8271" s="593">
        <f t="shared" si="774"/>
        <v>41619</v>
      </c>
      <c r="B8271" s="594">
        <v>41619.583811805554</v>
      </c>
      <c r="C8271" s="560">
        <f t="shared" si="775"/>
        <v>2013</v>
      </c>
      <c r="D8271" s="560">
        <f t="shared" si="776"/>
        <v>12</v>
      </c>
      <c r="E8271" s="560">
        <f t="shared" si="777"/>
        <v>11</v>
      </c>
      <c r="F8271" s="560">
        <f t="shared" si="778"/>
        <v>14</v>
      </c>
      <c r="G8271" s="595">
        <f t="shared" si="779"/>
        <v>4</v>
      </c>
      <c r="H8271" s="590">
        <f>CHOOSE('Output Sheet'!$B$4,'8760 Data'!J8271,'8760 Data'!K8271,'8760 Data'!L8271,'8760 Data'!M8271,'8760 Data'!N8271,'8760 Data'!O8271,'8760 Data'!P8271,'8760 Data'!Q8271,'8760 Data'!R8271,'8760 Data'!S8271,'8760 Data'!T8271,'8760 Data'!U8271)</f>
        <v>0</v>
      </c>
      <c r="I8271" s="591" t="e">
        <f>H8271/'Output Sheet'!$B$8</f>
        <v>#DIV/0!</v>
      </c>
      <c r="J8271" s="596"/>
      <c r="K8271" s="560"/>
      <c r="L8271" s="560"/>
      <c r="M8271" s="560"/>
      <c r="N8271" s="560"/>
      <c r="O8271" s="560"/>
      <c r="P8271" s="560"/>
      <c r="Q8271" s="560"/>
      <c r="R8271" s="560"/>
      <c r="S8271" s="560"/>
      <c r="T8271" s="560"/>
      <c r="U8271" s="560"/>
    </row>
    <row r="8272" spans="1:21">
      <c r="A8272" s="593">
        <f t="shared" si="774"/>
        <v>41619</v>
      </c>
      <c r="B8272" s="594">
        <v>41619.625478530092</v>
      </c>
      <c r="C8272" s="560">
        <f t="shared" si="775"/>
        <v>2013</v>
      </c>
      <c r="D8272" s="560">
        <f t="shared" si="776"/>
        <v>12</v>
      </c>
      <c r="E8272" s="560">
        <f t="shared" si="777"/>
        <v>11</v>
      </c>
      <c r="F8272" s="560">
        <f t="shared" si="778"/>
        <v>15</v>
      </c>
      <c r="G8272" s="595">
        <f t="shared" si="779"/>
        <v>4</v>
      </c>
      <c r="H8272" s="590">
        <f>CHOOSE('Output Sheet'!$B$4,'8760 Data'!J8272,'8760 Data'!K8272,'8760 Data'!L8272,'8760 Data'!M8272,'8760 Data'!N8272,'8760 Data'!O8272,'8760 Data'!P8272,'8760 Data'!Q8272,'8760 Data'!R8272,'8760 Data'!S8272,'8760 Data'!T8272,'8760 Data'!U8272)</f>
        <v>0</v>
      </c>
      <c r="I8272" s="591" t="e">
        <f>H8272/'Output Sheet'!$B$8</f>
        <v>#DIV/0!</v>
      </c>
      <c r="J8272" s="596"/>
      <c r="K8272" s="560"/>
      <c r="L8272" s="560"/>
      <c r="M8272" s="560"/>
      <c r="N8272" s="560"/>
      <c r="O8272" s="560"/>
      <c r="P8272" s="560"/>
      <c r="Q8272" s="560"/>
      <c r="R8272" s="560"/>
      <c r="S8272" s="560"/>
      <c r="T8272" s="560"/>
      <c r="U8272" s="560"/>
    </row>
    <row r="8273" spans="1:21">
      <c r="A8273" s="593">
        <f t="shared" si="774"/>
        <v>41619</v>
      </c>
      <c r="B8273" s="594">
        <v>41619.667145254629</v>
      </c>
      <c r="C8273" s="560">
        <f t="shared" si="775"/>
        <v>2013</v>
      </c>
      <c r="D8273" s="560">
        <f t="shared" si="776"/>
        <v>12</v>
      </c>
      <c r="E8273" s="560">
        <f t="shared" si="777"/>
        <v>11</v>
      </c>
      <c r="F8273" s="560">
        <f t="shared" si="778"/>
        <v>16</v>
      </c>
      <c r="G8273" s="595">
        <f t="shared" si="779"/>
        <v>4</v>
      </c>
      <c r="H8273" s="590">
        <f>CHOOSE('Output Sheet'!$B$4,'8760 Data'!J8273,'8760 Data'!K8273,'8760 Data'!L8273,'8760 Data'!M8273,'8760 Data'!N8273,'8760 Data'!O8273,'8760 Data'!P8273,'8760 Data'!Q8273,'8760 Data'!R8273,'8760 Data'!S8273,'8760 Data'!T8273,'8760 Data'!U8273)</f>
        <v>0</v>
      </c>
      <c r="I8273" s="591" t="e">
        <f>H8273/'Output Sheet'!$B$8</f>
        <v>#DIV/0!</v>
      </c>
      <c r="J8273" s="596"/>
      <c r="K8273" s="560"/>
      <c r="L8273" s="560"/>
      <c r="M8273" s="560"/>
      <c r="N8273" s="560"/>
      <c r="O8273" s="560"/>
      <c r="P8273" s="560"/>
      <c r="Q8273" s="560"/>
      <c r="R8273" s="560"/>
      <c r="S8273" s="560"/>
      <c r="T8273" s="560"/>
      <c r="U8273" s="560"/>
    </row>
    <row r="8274" spans="1:21">
      <c r="A8274" s="593">
        <f t="shared" si="774"/>
        <v>41619</v>
      </c>
      <c r="B8274" s="594">
        <v>41619.708811979166</v>
      </c>
      <c r="C8274" s="560">
        <f t="shared" si="775"/>
        <v>2013</v>
      </c>
      <c r="D8274" s="560">
        <f t="shared" si="776"/>
        <v>12</v>
      </c>
      <c r="E8274" s="560">
        <f t="shared" si="777"/>
        <v>11</v>
      </c>
      <c r="F8274" s="560">
        <f t="shared" si="778"/>
        <v>17</v>
      </c>
      <c r="G8274" s="595">
        <f t="shared" si="779"/>
        <v>4</v>
      </c>
      <c r="H8274" s="590">
        <f>CHOOSE('Output Sheet'!$B$4,'8760 Data'!J8274,'8760 Data'!K8274,'8760 Data'!L8274,'8760 Data'!M8274,'8760 Data'!N8274,'8760 Data'!O8274,'8760 Data'!P8274,'8760 Data'!Q8274,'8760 Data'!R8274,'8760 Data'!S8274,'8760 Data'!T8274,'8760 Data'!U8274)</f>
        <v>0</v>
      </c>
      <c r="I8274" s="591" t="e">
        <f>H8274/'Output Sheet'!$B$8</f>
        <v>#DIV/0!</v>
      </c>
      <c r="J8274" s="596"/>
      <c r="K8274" s="560"/>
      <c r="L8274" s="560"/>
      <c r="M8274" s="560"/>
      <c r="N8274" s="560"/>
      <c r="O8274" s="560"/>
      <c r="P8274" s="560"/>
      <c r="Q8274" s="560"/>
      <c r="R8274" s="560"/>
      <c r="S8274" s="560"/>
      <c r="T8274" s="560"/>
      <c r="U8274" s="560"/>
    </row>
    <row r="8275" spans="1:21">
      <c r="A8275" s="593">
        <f t="shared" si="774"/>
        <v>41619</v>
      </c>
      <c r="B8275" s="594">
        <v>41619.750478703703</v>
      </c>
      <c r="C8275" s="560">
        <f t="shared" si="775"/>
        <v>2013</v>
      </c>
      <c r="D8275" s="560">
        <f t="shared" si="776"/>
        <v>12</v>
      </c>
      <c r="E8275" s="560">
        <f t="shared" si="777"/>
        <v>11</v>
      </c>
      <c r="F8275" s="560">
        <f t="shared" si="778"/>
        <v>18</v>
      </c>
      <c r="G8275" s="595">
        <f t="shared" si="779"/>
        <v>4</v>
      </c>
      <c r="H8275" s="590">
        <f>CHOOSE('Output Sheet'!$B$4,'8760 Data'!J8275,'8760 Data'!K8275,'8760 Data'!L8275,'8760 Data'!M8275,'8760 Data'!N8275,'8760 Data'!O8275,'8760 Data'!P8275,'8760 Data'!Q8275,'8760 Data'!R8275,'8760 Data'!S8275,'8760 Data'!T8275,'8760 Data'!U8275)</f>
        <v>0</v>
      </c>
      <c r="I8275" s="591" t="e">
        <f>H8275/'Output Sheet'!$B$8</f>
        <v>#DIV/0!</v>
      </c>
      <c r="J8275" s="596"/>
      <c r="K8275" s="560"/>
      <c r="L8275" s="560"/>
      <c r="M8275" s="560"/>
      <c r="N8275" s="560"/>
      <c r="O8275" s="560"/>
      <c r="P8275" s="560"/>
      <c r="Q8275" s="560"/>
      <c r="R8275" s="560"/>
      <c r="S8275" s="560"/>
      <c r="T8275" s="560"/>
      <c r="U8275" s="560"/>
    </row>
    <row r="8276" spans="1:21">
      <c r="A8276" s="593">
        <f t="shared" si="774"/>
        <v>41619</v>
      </c>
      <c r="B8276" s="594">
        <v>41619.79214542824</v>
      </c>
      <c r="C8276" s="560">
        <f t="shared" si="775"/>
        <v>2013</v>
      </c>
      <c r="D8276" s="560">
        <f t="shared" si="776"/>
        <v>12</v>
      </c>
      <c r="E8276" s="560">
        <f t="shared" si="777"/>
        <v>11</v>
      </c>
      <c r="F8276" s="560">
        <f t="shared" si="778"/>
        <v>19</v>
      </c>
      <c r="G8276" s="595">
        <f t="shared" si="779"/>
        <v>4</v>
      </c>
      <c r="H8276" s="590">
        <f>CHOOSE('Output Sheet'!$B$4,'8760 Data'!J8276,'8760 Data'!K8276,'8760 Data'!L8276,'8760 Data'!M8276,'8760 Data'!N8276,'8760 Data'!O8276,'8760 Data'!P8276,'8760 Data'!Q8276,'8760 Data'!R8276,'8760 Data'!S8276,'8760 Data'!T8276,'8760 Data'!U8276)</f>
        <v>0</v>
      </c>
      <c r="I8276" s="591" t="e">
        <f>H8276/'Output Sheet'!$B$8</f>
        <v>#DIV/0!</v>
      </c>
      <c r="J8276" s="596"/>
      <c r="K8276" s="560"/>
      <c r="L8276" s="560"/>
      <c r="M8276" s="560"/>
      <c r="N8276" s="560"/>
      <c r="O8276" s="560"/>
      <c r="P8276" s="560"/>
      <c r="Q8276" s="560"/>
      <c r="R8276" s="560"/>
      <c r="S8276" s="560"/>
      <c r="T8276" s="560"/>
      <c r="U8276" s="560"/>
    </row>
    <row r="8277" spans="1:21">
      <c r="A8277" s="593">
        <f t="shared" si="774"/>
        <v>41619</v>
      </c>
      <c r="B8277" s="594">
        <v>41619.833812152778</v>
      </c>
      <c r="C8277" s="560">
        <f t="shared" si="775"/>
        <v>2013</v>
      </c>
      <c r="D8277" s="560">
        <f t="shared" si="776"/>
        <v>12</v>
      </c>
      <c r="E8277" s="560">
        <f t="shared" si="777"/>
        <v>11</v>
      </c>
      <c r="F8277" s="560">
        <f t="shared" si="778"/>
        <v>20</v>
      </c>
      <c r="G8277" s="595">
        <f t="shared" si="779"/>
        <v>4</v>
      </c>
      <c r="H8277" s="590">
        <f>CHOOSE('Output Sheet'!$B$4,'8760 Data'!J8277,'8760 Data'!K8277,'8760 Data'!L8277,'8760 Data'!M8277,'8760 Data'!N8277,'8760 Data'!O8277,'8760 Data'!P8277,'8760 Data'!Q8277,'8760 Data'!R8277,'8760 Data'!S8277,'8760 Data'!T8277,'8760 Data'!U8277)</f>
        <v>0</v>
      </c>
      <c r="I8277" s="591" t="e">
        <f>H8277/'Output Sheet'!$B$8</f>
        <v>#DIV/0!</v>
      </c>
      <c r="J8277" s="596"/>
      <c r="K8277" s="560"/>
      <c r="L8277" s="560"/>
      <c r="M8277" s="560"/>
      <c r="N8277" s="560"/>
      <c r="O8277" s="560"/>
      <c r="P8277" s="560"/>
      <c r="Q8277" s="560"/>
      <c r="R8277" s="560"/>
      <c r="S8277" s="560"/>
      <c r="T8277" s="560"/>
      <c r="U8277" s="560"/>
    </row>
    <row r="8278" spans="1:21">
      <c r="A8278" s="593">
        <f t="shared" si="774"/>
        <v>41619</v>
      </c>
      <c r="B8278" s="594">
        <v>41619.875478877315</v>
      </c>
      <c r="C8278" s="560">
        <f t="shared" si="775"/>
        <v>2013</v>
      </c>
      <c r="D8278" s="560">
        <f t="shared" si="776"/>
        <v>12</v>
      </c>
      <c r="E8278" s="560">
        <f t="shared" si="777"/>
        <v>11</v>
      </c>
      <c r="F8278" s="560">
        <f t="shared" si="778"/>
        <v>21</v>
      </c>
      <c r="G8278" s="595">
        <f t="shared" si="779"/>
        <v>4</v>
      </c>
      <c r="H8278" s="590">
        <f>CHOOSE('Output Sheet'!$B$4,'8760 Data'!J8278,'8760 Data'!K8278,'8760 Data'!L8278,'8760 Data'!M8278,'8760 Data'!N8278,'8760 Data'!O8278,'8760 Data'!P8278,'8760 Data'!Q8278,'8760 Data'!R8278,'8760 Data'!S8278,'8760 Data'!T8278,'8760 Data'!U8278)</f>
        <v>0</v>
      </c>
      <c r="I8278" s="591" t="e">
        <f>H8278/'Output Sheet'!$B$8</f>
        <v>#DIV/0!</v>
      </c>
      <c r="J8278" s="596"/>
      <c r="K8278" s="560"/>
      <c r="L8278" s="560"/>
      <c r="M8278" s="560"/>
      <c r="N8278" s="560"/>
      <c r="O8278" s="560"/>
      <c r="P8278" s="560"/>
      <c r="Q8278" s="560"/>
      <c r="R8278" s="560"/>
      <c r="S8278" s="560"/>
      <c r="T8278" s="560"/>
      <c r="U8278" s="560"/>
    </row>
    <row r="8279" spans="1:21">
      <c r="A8279" s="593">
        <f t="shared" si="774"/>
        <v>41619</v>
      </c>
      <c r="B8279" s="594">
        <v>41619.917145601852</v>
      </c>
      <c r="C8279" s="560">
        <f t="shared" si="775"/>
        <v>2013</v>
      </c>
      <c r="D8279" s="560">
        <f t="shared" si="776"/>
        <v>12</v>
      </c>
      <c r="E8279" s="560">
        <f t="shared" si="777"/>
        <v>11</v>
      </c>
      <c r="F8279" s="560">
        <f t="shared" si="778"/>
        <v>22</v>
      </c>
      <c r="G8279" s="595">
        <f t="shared" si="779"/>
        <v>4</v>
      </c>
      <c r="H8279" s="590">
        <f>CHOOSE('Output Sheet'!$B$4,'8760 Data'!J8279,'8760 Data'!K8279,'8760 Data'!L8279,'8760 Data'!M8279,'8760 Data'!N8279,'8760 Data'!O8279,'8760 Data'!P8279,'8760 Data'!Q8279,'8760 Data'!R8279,'8760 Data'!S8279,'8760 Data'!T8279,'8760 Data'!U8279)</f>
        <v>0</v>
      </c>
      <c r="I8279" s="591" t="e">
        <f>H8279/'Output Sheet'!$B$8</f>
        <v>#DIV/0!</v>
      </c>
      <c r="J8279" s="596"/>
      <c r="K8279" s="560"/>
      <c r="L8279" s="560"/>
      <c r="M8279" s="560"/>
      <c r="N8279" s="560"/>
      <c r="O8279" s="560"/>
      <c r="P8279" s="560"/>
      <c r="Q8279" s="560"/>
      <c r="R8279" s="560"/>
      <c r="S8279" s="560"/>
      <c r="T8279" s="560"/>
      <c r="U8279" s="560"/>
    </row>
    <row r="8280" spans="1:21">
      <c r="A8280" s="593">
        <f t="shared" si="774"/>
        <v>41619</v>
      </c>
      <c r="B8280" s="594">
        <v>41619.958812326389</v>
      </c>
      <c r="C8280" s="560">
        <f t="shared" si="775"/>
        <v>2013</v>
      </c>
      <c r="D8280" s="560">
        <f t="shared" si="776"/>
        <v>12</v>
      </c>
      <c r="E8280" s="560">
        <f t="shared" si="777"/>
        <v>11</v>
      </c>
      <c r="F8280" s="560">
        <f t="shared" si="778"/>
        <v>23</v>
      </c>
      <c r="G8280" s="595">
        <f t="shared" si="779"/>
        <v>4</v>
      </c>
      <c r="H8280" s="590">
        <f>CHOOSE('Output Sheet'!$B$4,'8760 Data'!J8280,'8760 Data'!K8280,'8760 Data'!L8280,'8760 Data'!M8280,'8760 Data'!N8280,'8760 Data'!O8280,'8760 Data'!P8280,'8760 Data'!Q8280,'8760 Data'!R8280,'8760 Data'!S8280,'8760 Data'!T8280,'8760 Data'!U8280)</f>
        <v>0</v>
      </c>
      <c r="I8280" s="591" t="e">
        <f>H8280/'Output Sheet'!$B$8</f>
        <v>#DIV/0!</v>
      </c>
      <c r="J8280" s="596"/>
      <c r="K8280" s="560"/>
      <c r="L8280" s="560"/>
      <c r="M8280" s="560"/>
      <c r="N8280" s="560"/>
      <c r="O8280" s="560"/>
      <c r="P8280" s="560"/>
      <c r="Q8280" s="560"/>
      <c r="R8280" s="560"/>
      <c r="S8280" s="560"/>
      <c r="T8280" s="560"/>
      <c r="U8280" s="560"/>
    </row>
    <row r="8281" spans="1:21">
      <c r="A8281" s="593">
        <f t="shared" si="774"/>
        <v>41620</v>
      </c>
      <c r="B8281" s="594">
        <v>41620.000479050927</v>
      </c>
      <c r="C8281" s="560">
        <f t="shared" si="775"/>
        <v>2013</v>
      </c>
      <c r="D8281" s="560">
        <f t="shared" si="776"/>
        <v>12</v>
      </c>
      <c r="E8281" s="560">
        <f t="shared" si="777"/>
        <v>12</v>
      </c>
      <c r="F8281" s="560">
        <f t="shared" si="778"/>
        <v>24</v>
      </c>
      <c r="G8281" s="595">
        <f t="shared" si="779"/>
        <v>5</v>
      </c>
      <c r="H8281" s="590">
        <f>CHOOSE('Output Sheet'!$B$4,'8760 Data'!J8281,'8760 Data'!K8281,'8760 Data'!L8281,'8760 Data'!M8281,'8760 Data'!N8281,'8760 Data'!O8281,'8760 Data'!P8281,'8760 Data'!Q8281,'8760 Data'!R8281,'8760 Data'!S8281,'8760 Data'!T8281,'8760 Data'!U8281)</f>
        <v>0</v>
      </c>
      <c r="I8281" s="591" t="e">
        <f>H8281/'Output Sheet'!$B$8</f>
        <v>#DIV/0!</v>
      </c>
      <c r="J8281" s="596"/>
      <c r="K8281" s="560"/>
      <c r="L8281" s="560"/>
      <c r="M8281" s="560"/>
      <c r="N8281" s="560"/>
      <c r="O8281" s="560"/>
      <c r="P8281" s="560"/>
      <c r="Q8281" s="560"/>
      <c r="R8281" s="560"/>
      <c r="S8281" s="560"/>
      <c r="T8281" s="560"/>
      <c r="U8281" s="560"/>
    </row>
    <row r="8282" spans="1:21">
      <c r="A8282" s="593">
        <f t="shared" si="774"/>
        <v>41620</v>
      </c>
      <c r="B8282" s="594">
        <v>41620.042145775464</v>
      </c>
      <c r="C8282" s="560">
        <f t="shared" si="775"/>
        <v>2013</v>
      </c>
      <c r="D8282" s="560">
        <f t="shared" si="776"/>
        <v>12</v>
      </c>
      <c r="E8282" s="560">
        <f t="shared" si="777"/>
        <v>12</v>
      </c>
      <c r="F8282" s="560">
        <f t="shared" si="778"/>
        <v>1</v>
      </c>
      <c r="G8282" s="595">
        <f t="shared" si="779"/>
        <v>5</v>
      </c>
      <c r="H8282" s="590">
        <f>CHOOSE('Output Sheet'!$B$4,'8760 Data'!J8282,'8760 Data'!K8282,'8760 Data'!L8282,'8760 Data'!M8282,'8760 Data'!N8282,'8760 Data'!O8282,'8760 Data'!P8282,'8760 Data'!Q8282,'8760 Data'!R8282,'8760 Data'!S8282,'8760 Data'!T8282,'8760 Data'!U8282)</f>
        <v>0</v>
      </c>
      <c r="I8282" s="591" t="e">
        <f>H8282/'Output Sheet'!$B$8</f>
        <v>#DIV/0!</v>
      </c>
      <c r="J8282" s="596"/>
      <c r="K8282" s="560"/>
      <c r="L8282" s="560"/>
      <c r="M8282" s="560"/>
      <c r="N8282" s="560"/>
      <c r="O8282" s="560"/>
      <c r="P8282" s="560"/>
      <c r="Q8282" s="560"/>
      <c r="R8282" s="560"/>
      <c r="S8282" s="560"/>
      <c r="T8282" s="560"/>
      <c r="U8282" s="560"/>
    </row>
    <row r="8283" spans="1:21">
      <c r="A8283" s="593">
        <f t="shared" si="774"/>
        <v>41620</v>
      </c>
      <c r="B8283" s="594">
        <v>41620.083812500001</v>
      </c>
      <c r="C8283" s="560">
        <f t="shared" si="775"/>
        <v>2013</v>
      </c>
      <c r="D8283" s="560">
        <f t="shared" si="776"/>
        <v>12</v>
      </c>
      <c r="E8283" s="560">
        <f t="shared" si="777"/>
        <v>12</v>
      </c>
      <c r="F8283" s="560">
        <f t="shared" si="778"/>
        <v>2</v>
      </c>
      <c r="G8283" s="595">
        <f t="shared" si="779"/>
        <v>5</v>
      </c>
      <c r="H8283" s="590">
        <f>CHOOSE('Output Sheet'!$B$4,'8760 Data'!J8283,'8760 Data'!K8283,'8760 Data'!L8283,'8760 Data'!M8283,'8760 Data'!N8283,'8760 Data'!O8283,'8760 Data'!P8283,'8760 Data'!Q8283,'8760 Data'!R8283,'8760 Data'!S8283,'8760 Data'!T8283,'8760 Data'!U8283)</f>
        <v>0</v>
      </c>
      <c r="I8283" s="591" t="e">
        <f>H8283/'Output Sheet'!$B$8</f>
        <v>#DIV/0!</v>
      </c>
      <c r="J8283" s="596"/>
      <c r="K8283" s="560"/>
      <c r="L8283" s="560"/>
      <c r="M8283" s="560"/>
      <c r="N8283" s="560"/>
      <c r="O8283" s="560"/>
      <c r="P8283" s="560"/>
      <c r="Q8283" s="560"/>
      <c r="R8283" s="560"/>
      <c r="S8283" s="560"/>
      <c r="T8283" s="560"/>
      <c r="U8283" s="560"/>
    </row>
    <row r="8284" spans="1:21">
      <c r="A8284" s="593">
        <f t="shared" si="774"/>
        <v>41620</v>
      </c>
      <c r="B8284" s="594">
        <v>41620.125479224538</v>
      </c>
      <c r="C8284" s="560">
        <f t="shared" si="775"/>
        <v>2013</v>
      </c>
      <c r="D8284" s="560">
        <f t="shared" si="776"/>
        <v>12</v>
      </c>
      <c r="E8284" s="560">
        <f t="shared" si="777"/>
        <v>12</v>
      </c>
      <c r="F8284" s="560">
        <f t="shared" si="778"/>
        <v>3</v>
      </c>
      <c r="G8284" s="595">
        <f t="shared" si="779"/>
        <v>5</v>
      </c>
      <c r="H8284" s="590">
        <f>CHOOSE('Output Sheet'!$B$4,'8760 Data'!J8284,'8760 Data'!K8284,'8760 Data'!L8284,'8760 Data'!M8284,'8760 Data'!N8284,'8760 Data'!O8284,'8760 Data'!P8284,'8760 Data'!Q8284,'8760 Data'!R8284,'8760 Data'!S8284,'8760 Data'!T8284,'8760 Data'!U8284)</f>
        <v>0</v>
      </c>
      <c r="I8284" s="591" t="e">
        <f>H8284/'Output Sheet'!$B$8</f>
        <v>#DIV/0!</v>
      </c>
      <c r="J8284" s="596"/>
      <c r="K8284" s="560"/>
      <c r="L8284" s="560"/>
      <c r="M8284" s="560"/>
      <c r="N8284" s="560"/>
      <c r="O8284" s="560"/>
      <c r="P8284" s="560"/>
      <c r="Q8284" s="560"/>
      <c r="R8284" s="560"/>
      <c r="S8284" s="560"/>
      <c r="T8284" s="560"/>
      <c r="U8284" s="560"/>
    </row>
    <row r="8285" spans="1:21">
      <c r="A8285" s="593">
        <f t="shared" si="774"/>
        <v>41620</v>
      </c>
      <c r="B8285" s="594">
        <v>41620.167145949075</v>
      </c>
      <c r="C8285" s="560">
        <f t="shared" si="775"/>
        <v>2013</v>
      </c>
      <c r="D8285" s="560">
        <f t="shared" si="776"/>
        <v>12</v>
      </c>
      <c r="E8285" s="560">
        <f t="shared" si="777"/>
        <v>12</v>
      </c>
      <c r="F8285" s="560">
        <f t="shared" si="778"/>
        <v>4</v>
      </c>
      <c r="G8285" s="595">
        <f t="shared" si="779"/>
        <v>5</v>
      </c>
      <c r="H8285" s="590">
        <f>CHOOSE('Output Sheet'!$B$4,'8760 Data'!J8285,'8760 Data'!K8285,'8760 Data'!L8285,'8760 Data'!M8285,'8760 Data'!N8285,'8760 Data'!O8285,'8760 Data'!P8285,'8760 Data'!Q8285,'8760 Data'!R8285,'8760 Data'!S8285,'8760 Data'!T8285,'8760 Data'!U8285)</f>
        <v>0</v>
      </c>
      <c r="I8285" s="591" t="e">
        <f>H8285/'Output Sheet'!$B$8</f>
        <v>#DIV/0!</v>
      </c>
      <c r="J8285" s="596"/>
      <c r="K8285" s="560"/>
      <c r="L8285" s="560"/>
      <c r="M8285" s="560"/>
      <c r="N8285" s="560"/>
      <c r="O8285" s="560"/>
      <c r="P8285" s="560"/>
      <c r="Q8285" s="560"/>
      <c r="R8285" s="560"/>
      <c r="S8285" s="560"/>
      <c r="T8285" s="560"/>
      <c r="U8285" s="560"/>
    </row>
    <row r="8286" spans="1:21">
      <c r="A8286" s="593">
        <f t="shared" si="774"/>
        <v>41620</v>
      </c>
      <c r="B8286" s="594">
        <v>41620.208812673613</v>
      </c>
      <c r="C8286" s="560">
        <f t="shared" si="775"/>
        <v>2013</v>
      </c>
      <c r="D8286" s="560">
        <f t="shared" si="776"/>
        <v>12</v>
      </c>
      <c r="E8286" s="560">
        <f t="shared" si="777"/>
        <v>12</v>
      </c>
      <c r="F8286" s="560">
        <f t="shared" si="778"/>
        <v>5</v>
      </c>
      <c r="G8286" s="595">
        <f t="shared" si="779"/>
        <v>5</v>
      </c>
      <c r="H8286" s="590">
        <f>CHOOSE('Output Sheet'!$B$4,'8760 Data'!J8286,'8760 Data'!K8286,'8760 Data'!L8286,'8760 Data'!M8286,'8760 Data'!N8286,'8760 Data'!O8286,'8760 Data'!P8286,'8760 Data'!Q8286,'8760 Data'!R8286,'8760 Data'!S8286,'8760 Data'!T8286,'8760 Data'!U8286)</f>
        <v>0</v>
      </c>
      <c r="I8286" s="591" t="e">
        <f>H8286/'Output Sheet'!$B$8</f>
        <v>#DIV/0!</v>
      </c>
      <c r="J8286" s="596"/>
      <c r="K8286" s="560"/>
      <c r="L8286" s="560"/>
      <c r="M8286" s="560"/>
      <c r="N8286" s="560"/>
      <c r="O8286" s="560"/>
      <c r="P8286" s="560"/>
      <c r="Q8286" s="560"/>
      <c r="R8286" s="560"/>
      <c r="S8286" s="560"/>
      <c r="T8286" s="560"/>
      <c r="U8286" s="560"/>
    </row>
    <row r="8287" spans="1:21">
      <c r="A8287" s="593">
        <f t="shared" si="774"/>
        <v>41620</v>
      </c>
      <c r="B8287" s="594">
        <v>41620.25047939815</v>
      </c>
      <c r="C8287" s="560">
        <f t="shared" si="775"/>
        <v>2013</v>
      </c>
      <c r="D8287" s="560">
        <f t="shared" si="776"/>
        <v>12</v>
      </c>
      <c r="E8287" s="560">
        <f t="shared" si="777"/>
        <v>12</v>
      </c>
      <c r="F8287" s="560">
        <f t="shared" si="778"/>
        <v>6</v>
      </c>
      <c r="G8287" s="595">
        <f t="shared" si="779"/>
        <v>5</v>
      </c>
      <c r="H8287" s="590">
        <f>CHOOSE('Output Sheet'!$B$4,'8760 Data'!J8287,'8760 Data'!K8287,'8760 Data'!L8287,'8760 Data'!M8287,'8760 Data'!N8287,'8760 Data'!O8287,'8760 Data'!P8287,'8760 Data'!Q8287,'8760 Data'!R8287,'8760 Data'!S8287,'8760 Data'!T8287,'8760 Data'!U8287)</f>
        <v>0</v>
      </c>
      <c r="I8287" s="591" t="e">
        <f>H8287/'Output Sheet'!$B$8</f>
        <v>#DIV/0!</v>
      </c>
      <c r="J8287" s="596"/>
      <c r="K8287" s="560"/>
      <c r="L8287" s="560"/>
      <c r="M8287" s="560"/>
      <c r="N8287" s="560"/>
      <c r="O8287" s="560"/>
      <c r="P8287" s="560"/>
      <c r="Q8287" s="560"/>
      <c r="R8287" s="560"/>
      <c r="S8287" s="560"/>
      <c r="T8287" s="560"/>
      <c r="U8287" s="560"/>
    </row>
    <row r="8288" spans="1:21">
      <c r="A8288" s="593">
        <f t="shared" si="774"/>
        <v>41620</v>
      </c>
      <c r="B8288" s="594">
        <v>41620.292146122687</v>
      </c>
      <c r="C8288" s="560">
        <f t="shared" si="775"/>
        <v>2013</v>
      </c>
      <c r="D8288" s="560">
        <f t="shared" si="776"/>
        <v>12</v>
      </c>
      <c r="E8288" s="560">
        <f t="shared" si="777"/>
        <v>12</v>
      </c>
      <c r="F8288" s="560">
        <f t="shared" si="778"/>
        <v>7</v>
      </c>
      <c r="G8288" s="595">
        <f t="shared" si="779"/>
        <v>5</v>
      </c>
      <c r="H8288" s="590">
        <f>CHOOSE('Output Sheet'!$B$4,'8760 Data'!J8288,'8760 Data'!K8288,'8760 Data'!L8288,'8760 Data'!M8288,'8760 Data'!N8288,'8760 Data'!O8288,'8760 Data'!P8288,'8760 Data'!Q8288,'8760 Data'!R8288,'8760 Data'!S8288,'8760 Data'!T8288,'8760 Data'!U8288)</f>
        <v>0</v>
      </c>
      <c r="I8288" s="591" t="e">
        <f>H8288/'Output Sheet'!$B$8</f>
        <v>#DIV/0!</v>
      </c>
      <c r="J8288" s="596"/>
      <c r="K8288" s="560"/>
      <c r="L8288" s="560"/>
      <c r="M8288" s="560"/>
      <c r="N8288" s="560"/>
      <c r="O8288" s="560"/>
      <c r="P8288" s="560"/>
      <c r="Q8288" s="560"/>
      <c r="R8288" s="560"/>
      <c r="S8288" s="560"/>
      <c r="T8288" s="560"/>
      <c r="U8288" s="560"/>
    </row>
    <row r="8289" spans="1:21">
      <c r="A8289" s="593">
        <f t="shared" si="774"/>
        <v>41620</v>
      </c>
      <c r="B8289" s="594">
        <v>41620.333812847224</v>
      </c>
      <c r="C8289" s="560">
        <f t="shared" si="775"/>
        <v>2013</v>
      </c>
      <c r="D8289" s="560">
        <f t="shared" si="776"/>
        <v>12</v>
      </c>
      <c r="E8289" s="560">
        <f t="shared" si="777"/>
        <v>12</v>
      </c>
      <c r="F8289" s="560">
        <f t="shared" si="778"/>
        <v>8</v>
      </c>
      <c r="G8289" s="595">
        <f t="shared" si="779"/>
        <v>5</v>
      </c>
      <c r="H8289" s="590">
        <f>CHOOSE('Output Sheet'!$B$4,'8760 Data'!J8289,'8760 Data'!K8289,'8760 Data'!L8289,'8760 Data'!M8289,'8760 Data'!N8289,'8760 Data'!O8289,'8760 Data'!P8289,'8760 Data'!Q8289,'8760 Data'!R8289,'8760 Data'!S8289,'8760 Data'!T8289,'8760 Data'!U8289)</f>
        <v>0</v>
      </c>
      <c r="I8289" s="591" t="e">
        <f>H8289/'Output Sheet'!$B$8</f>
        <v>#DIV/0!</v>
      </c>
      <c r="J8289" s="596"/>
      <c r="K8289" s="560"/>
      <c r="L8289" s="560"/>
      <c r="M8289" s="560"/>
      <c r="N8289" s="560"/>
      <c r="O8289" s="560"/>
      <c r="P8289" s="560"/>
      <c r="Q8289" s="560"/>
      <c r="R8289" s="560"/>
      <c r="S8289" s="560"/>
      <c r="T8289" s="560"/>
      <c r="U8289" s="560"/>
    </row>
    <row r="8290" spans="1:21">
      <c r="A8290" s="593">
        <f t="shared" si="774"/>
        <v>41620</v>
      </c>
      <c r="B8290" s="594">
        <v>41620.375479571761</v>
      </c>
      <c r="C8290" s="560">
        <f t="shared" si="775"/>
        <v>2013</v>
      </c>
      <c r="D8290" s="560">
        <f t="shared" si="776"/>
        <v>12</v>
      </c>
      <c r="E8290" s="560">
        <f t="shared" si="777"/>
        <v>12</v>
      </c>
      <c r="F8290" s="560">
        <f t="shared" si="778"/>
        <v>9</v>
      </c>
      <c r="G8290" s="595">
        <f t="shared" si="779"/>
        <v>5</v>
      </c>
      <c r="H8290" s="590">
        <f>CHOOSE('Output Sheet'!$B$4,'8760 Data'!J8290,'8760 Data'!K8290,'8760 Data'!L8290,'8760 Data'!M8290,'8760 Data'!N8290,'8760 Data'!O8290,'8760 Data'!P8290,'8760 Data'!Q8290,'8760 Data'!R8290,'8760 Data'!S8290,'8760 Data'!T8290,'8760 Data'!U8290)</f>
        <v>0</v>
      </c>
      <c r="I8290" s="591" t="e">
        <f>H8290/'Output Sheet'!$B$8</f>
        <v>#DIV/0!</v>
      </c>
      <c r="J8290" s="596"/>
      <c r="K8290" s="560"/>
      <c r="L8290" s="560"/>
      <c r="M8290" s="560"/>
      <c r="N8290" s="560"/>
      <c r="O8290" s="560"/>
      <c r="P8290" s="560"/>
      <c r="Q8290" s="560"/>
      <c r="R8290" s="560"/>
      <c r="S8290" s="560"/>
      <c r="T8290" s="560"/>
      <c r="U8290" s="560"/>
    </row>
    <row r="8291" spans="1:21">
      <c r="A8291" s="593">
        <f t="shared" si="774"/>
        <v>41620</v>
      </c>
      <c r="B8291" s="594">
        <v>41620.417146296299</v>
      </c>
      <c r="C8291" s="560">
        <f t="shared" si="775"/>
        <v>2013</v>
      </c>
      <c r="D8291" s="560">
        <f t="shared" si="776"/>
        <v>12</v>
      </c>
      <c r="E8291" s="560">
        <f t="shared" si="777"/>
        <v>12</v>
      </c>
      <c r="F8291" s="560">
        <f t="shared" si="778"/>
        <v>10</v>
      </c>
      <c r="G8291" s="595">
        <f t="shared" si="779"/>
        <v>5</v>
      </c>
      <c r="H8291" s="590">
        <f>CHOOSE('Output Sheet'!$B$4,'8760 Data'!J8291,'8760 Data'!K8291,'8760 Data'!L8291,'8760 Data'!M8291,'8760 Data'!N8291,'8760 Data'!O8291,'8760 Data'!P8291,'8760 Data'!Q8291,'8760 Data'!R8291,'8760 Data'!S8291,'8760 Data'!T8291,'8760 Data'!U8291)</f>
        <v>0</v>
      </c>
      <c r="I8291" s="591" t="e">
        <f>H8291/'Output Sheet'!$B$8</f>
        <v>#DIV/0!</v>
      </c>
      <c r="J8291" s="596"/>
      <c r="K8291" s="560"/>
      <c r="L8291" s="560"/>
      <c r="M8291" s="560"/>
      <c r="N8291" s="560"/>
      <c r="O8291" s="560"/>
      <c r="P8291" s="560"/>
      <c r="Q8291" s="560"/>
      <c r="R8291" s="560"/>
      <c r="S8291" s="560"/>
      <c r="T8291" s="560"/>
      <c r="U8291" s="560"/>
    </row>
    <row r="8292" spans="1:21">
      <c r="A8292" s="593">
        <f t="shared" si="774"/>
        <v>41620</v>
      </c>
      <c r="B8292" s="594">
        <v>41620.458813020836</v>
      </c>
      <c r="C8292" s="560">
        <f t="shared" si="775"/>
        <v>2013</v>
      </c>
      <c r="D8292" s="560">
        <f t="shared" si="776"/>
        <v>12</v>
      </c>
      <c r="E8292" s="560">
        <f t="shared" si="777"/>
        <v>12</v>
      </c>
      <c r="F8292" s="560">
        <f t="shared" si="778"/>
        <v>11</v>
      </c>
      <c r="G8292" s="595">
        <f t="shared" si="779"/>
        <v>5</v>
      </c>
      <c r="H8292" s="590">
        <f>CHOOSE('Output Sheet'!$B$4,'8760 Data'!J8292,'8760 Data'!K8292,'8760 Data'!L8292,'8760 Data'!M8292,'8760 Data'!N8292,'8760 Data'!O8292,'8760 Data'!P8292,'8760 Data'!Q8292,'8760 Data'!R8292,'8760 Data'!S8292,'8760 Data'!T8292,'8760 Data'!U8292)</f>
        <v>0</v>
      </c>
      <c r="I8292" s="591" t="e">
        <f>H8292/'Output Sheet'!$B$8</f>
        <v>#DIV/0!</v>
      </c>
      <c r="J8292" s="596"/>
      <c r="K8292" s="560"/>
      <c r="L8292" s="560"/>
      <c r="M8292" s="560"/>
      <c r="N8292" s="560"/>
      <c r="O8292" s="560"/>
      <c r="P8292" s="560"/>
      <c r="Q8292" s="560"/>
      <c r="R8292" s="560"/>
      <c r="S8292" s="560"/>
      <c r="T8292" s="560"/>
      <c r="U8292" s="560"/>
    </row>
    <row r="8293" spans="1:21">
      <c r="A8293" s="593">
        <f t="shared" si="774"/>
        <v>41620</v>
      </c>
      <c r="B8293" s="594">
        <v>41620.500479745373</v>
      </c>
      <c r="C8293" s="560">
        <f t="shared" si="775"/>
        <v>2013</v>
      </c>
      <c r="D8293" s="560">
        <f t="shared" si="776"/>
        <v>12</v>
      </c>
      <c r="E8293" s="560">
        <f t="shared" si="777"/>
        <v>12</v>
      </c>
      <c r="F8293" s="560">
        <f t="shared" si="778"/>
        <v>12</v>
      </c>
      <c r="G8293" s="595">
        <f t="shared" si="779"/>
        <v>5</v>
      </c>
      <c r="H8293" s="590">
        <f>CHOOSE('Output Sheet'!$B$4,'8760 Data'!J8293,'8760 Data'!K8293,'8760 Data'!L8293,'8760 Data'!M8293,'8760 Data'!N8293,'8760 Data'!O8293,'8760 Data'!P8293,'8760 Data'!Q8293,'8760 Data'!R8293,'8760 Data'!S8293,'8760 Data'!T8293,'8760 Data'!U8293)</f>
        <v>0</v>
      </c>
      <c r="I8293" s="591" t="e">
        <f>H8293/'Output Sheet'!$B$8</f>
        <v>#DIV/0!</v>
      </c>
      <c r="J8293" s="596"/>
      <c r="K8293" s="560"/>
      <c r="L8293" s="560"/>
      <c r="M8293" s="560"/>
      <c r="N8293" s="560"/>
      <c r="O8293" s="560"/>
      <c r="P8293" s="560"/>
      <c r="Q8293" s="560"/>
      <c r="R8293" s="560"/>
      <c r="S8293" s="560"/>
      <c r="T8293" s="560"/>
      <c r="U8293" s="560"/>
    </row>
    <row r="8294" spans="1:21">
      <c r="A8294" s="593">
        <f t="shared" si="774"/>
        <v>41620</v>
      </c>
      <c r="B8294" s="594">
        <v>41620.54214646991</v>
      </c>
      <c r="C8294" s="560">
        <f t="shared" si="775"/>
        <v>2013</v>
      </c>
      <c r="D8294" s="560">
        <f t="shared" si="776"/>
        <v>12</v>
      </c>
      <c r="E8294" s="560">
        <f t="shared" si="777"/>
        <v>12</v>
      </c>
      <c r="F8294" s="560">
        <f t="shared" si="778"/>
        <v>13</v>
      </c>
      <c r="G8294" s="595">
        <f t="shared" si="779"/>
        <v>5</v>
      </c>
      <c r="H8294" s="590">
        <f>CHOOSE('Output Sheet'!$B$4,'8760 Data'!J8294,'8760 Data'!K8294,'8760 Data'!L8294,'8760 Data'!M8294,'8760 Data'!N8294,'8760 Data'!O8294,'8760 Data'!P8294,'8760 Data'!Q8294,'8760 Data'!R8294,'8760 Data'!S8294,'8760 Data'!T8294,'8760 Data'!U8294)</f>
        <v>0</v>
      </c>
      <c r="I8294" s="591" t="e">
        <f>H8294/'Output Sheet'!$B$8</f>
        <v>#DIV/0!</v>
      </c>
      <c r="J8294" s="596"/>
      <c r="K8294" s="560"/>
      <c r="L8294" s="560"/>
      <c r="M8294" s="560"/>
      <c r="N8294" s="560"/>
      <c r="O8294" s="560"/>
      <c r="P8294" s="560"/>
      <c r="Q8294" s="560"/>
      <c r="R8294" s="560"/>
      <c r="S8294" s="560"/>
      <c r="T8294" s="560"/>
      <c r="U8294" s="560"/>
    </row>
    <row r="8295" spans="1:21">
      <c r="A8295" s="593">
        <f t="shared" si="774"/>
        <v>41620</v>
      </c>
      <c r="B8295" s="594">
        <v>41620.583813194447</v>
      </c>
      <c r="C8295" s="560">
        <f t="shared" si="775"/>
        <v>2013</v>
      </c>
      <c r="D8295" s="560">
        <f t="shared" si="776"/>
        <v>12</v>
      </c>
      <c r="E8295" s="560">
        <f t="shared" si="777"/>
        <v>12</v>
      </c>
      <c r="F8295" s="560">
        <f t="shared" si="778"/>
        <v>14</v>
      </c>
      <c r="G8295" s="595">
        <f t="shared" si="779"/>
        <v>5</v>
      </c>
      <c r="H8295" s="590">
        <f>CHOOSE('Output Sheet'!$B$4,'8760 Data'!J8295,'8760 Data'!K8295,'8760 Data'!L8295,'8760 Data'!M8295,'8760 Data'!N8295,'8760 Data'!O8295,'8760 Data'!P8295,'8760 Data'!Q8295,'8760 Data'!R8295,'8760 Data'!S8295,'8760 Data'!T8295,'8760 Data'!U8295)</f>
        <v>0</v>
      </c>
      <c r="I8295" s="591" t="e">
        <f>H8295/'Output Sheet'!$B$8</f>
        <v>#DIV/0!</v>
      </c>
      <c r="J8295" s="596"/>
      <c r="K8295" s="560"/>
      <c r="L8295" s="560"/>
      <c r="M8295" s="560"/>
      <c r="N8295" s="560"/>
      <c r="O8295" s="560"/>
      <c r="P8295" s="560"/>
      <c r="Q8295" s="560"/>
      <c r="R8295" s="560"/>
      <c r="S8295" s="560"/>
      <c r="T8295" s="560"/>
      <c r="U8295" s="560"/>
    </row>
    <row r="8296" spans="1:21">
      <c r="A8296" s="593">
        <f t="shared" si="774"/>
        <v>41620</v>
      </c>
      <c r="B8296" s="594">
        <v>41620.625479918985</v>
      </c>
      <c r="C8296" s="560">
        <f t="shared" si="775"/>
        <v>2013</v>
      </c>
      <c r="D8296" s="560">
        <f t="shared" si="776"/>
        <v>12</v>
      </c>
      <c r="E8296" s="560">
        <f t="shared" si="777"/>
        <v>12</v>
      </c>
      <c r="F8296" s="560">
        <f t="shared" si="778"/>
        <v>15</v>
      </c>
      <c r="G8296" s="595">
        <f t="shared" si="779"/>
        <v>5</v>
      </c>
      <c r="H8296" s="590">
        <f>CHOOSE('Output Sheet'!$B$4,'8760 Data'!J8296,'8760 Data'!K8296,'8760 Data'!L8296,'8760 Data'!M8296,'8760 Data'!N8296,'8760 Data'!O8296,'8760 Data'!P8296,'8760 Data'!Q8296,'8760 Data'!R8296,'8760 Data'!S8296,'8760 Data'!T8296,'8760 Data'!U8296)</f>
        <v>0</v>
      </c>
      <c r="I8296" s="591" t="e">
        <f>H8296/'Output Sheet'!$B$8</f>
        <v>#DIV/0!</v>
      </c>
      <c r="J8296" s="596"/>
      <c r="K8296" s="560"/>
      <c r="L8296" s="560"/>
      <c r="M8296" s="560"/>
      <c r="N8296" s="560"/>
      <c r="O8296" s="560"/>
      <c r="P8296" s="560"/>
      <c r="Q8296" s="560"/>
      <c r="R8296" s="560"/>
      <c r="S8296" s="560"/>
      <c r="T8296" s="560"/>
      <c r="U8296" s="560"/>
    </row>
    <row r="8297" spans="1:21">
      <c r="A8297" s="593">
        <f t="shared" si="774"/>
        <v>41620</v>
      </c>
      <c r="B8297" s="594">
        <v>41620.667146643522</v>
      </c>
      <c r="C8297" s="560">
        <f t="shared" si="775"/>
        <v>2013</v>
      </c>
      <c r="D8297" s="560">
        <f t="shared" si="776"/>
        <v>12</v>
      </c>
      <c r="E8297" s="560">
        <f t="shared" si="777"/>
        <v>12</v>
      </c>
      <c r="F8297" s="560">
        <f t="shared" si="778"/>
        <v>16</v>
      </c>
      <c r="G8297" s="595">
        <f t="shared" si="779"/>
        <v>5</v>
      </c>
      <c r="H8297" s="590">
        <f>CHOOSE('Output Sheet'!$B$4,'8760 Data'!J8297,'8760 Data'!K8297,'8760 Data'!L8297,'8760 Data'!M8297,'8760 Data'!N8297,'8760 Data'!O8297,'8760 Data'!P8297,'8760 Data'!Q8297,'8760 Data'!R8297,'8760 Data'!S8297,'8760 Data'!T8297,'8760 Data'!U8297)</f>
        <v>0</v>
      </c>
      <c r="I8297" s="591" t="e">
        <f>H8297/'Output Sheet'!$B$8</f>
        <v>#DIV/0!</v>
      </c>
      <c r="J8297" s="596"/>
      <c r="K8297" s="560"/>
      <c r="L8297" s="560"/>
      <c r="M8297" s="560"/>
      <c r="N8297" s="560"/>
      <c r="O8297" s="560"/>
      <c r="P8297" s="560"/>
      <c r="Q8297" s="560"/>
      <c r="R8297" s="560"/>
      <c r="S8297" s="560"/>
      <c r="T8297" s="560"/>
      <c r="U8297" s="560"/>
    </row>
    <row r="8298" spans="1:21">
      <c r="A8298" s="593">
        <f t="shared" si="774"/>
        <v>41620</v>
      </c>
      <c r="B8298" s="594">
        <v>41620.708813368059</v>
      </c>
      <c r="C8298" s="560">
        <f t="shared" si="775"/>
        <v>2013</v>
      </c>
      <c r="D8298" s="560">
        <f t="shared" si="776"/>
        <v>12</v>
      </c>
      <c r="E8298" s="560">
        <f t="shared" si="777"/>
        <v>12</v>
      </c>
      <c r="F8298" s="560">
        <f t="shared" si="778"/>
        <v>17</v>
      </c>
      <c r="G8298" s="595">
        <f t="shared" si="779"/>
        <v>5</v>
      </c>
      <c r="H8298" s="590">
        <f>CHOOSE('Output Sheet'!$B$4,'8760 Data'!J8298,'8760 Data'!K8298,'8760 Data'!L8298,'8760 Data'!M8298,'8760 Data'!N8298,'8760 Data'!O8298,'8760 Data'!P8298,'8760 Data'!Q8298,'8760 Data'!R8298,'8760 Data'!S8298,'8760 Data'!T8298,'8760 Data'!U8298)</f>
        <v>0</v>
      </c>
      <c r="I8298" s="591" t="e">
        <f>H8298/'Output Sheet'!$B$8</f>
        <v>#DIV/0!</v>
      </c>
      <c r="J8298" s="596"/>
      <c r="K8298" s="560"/>
      <c r="L8298" s="560"/>
      <c r="M8298" s="560"/>
      <c r="N8298" s="560"/>
      <c r="O8298" s="560"/>
      <c r="P8298" s="560"/>
      <c r="Q8298" s="560"/>
      <c r="R8298" s="560"/>
      <c r="S8298" s="560"/>
      <c r="T8298" s="560"/>
      <c r="U8298" s="560"/>
    </row>
    <row r="8299" spans="1:21">
      <c r="A8299" s="593">
        <f t="shared" si="774"/>
        <v>41620</v>
      </c>
      <c r="B8299" s="594">
        <v>41620.750480092589</v>
      </c>
      <c r="C8299" s="560">
        <f t="shared" si="775"/>
        <v>2013</v>
      </c>
      <c r="D8299" s="560">
        <f t="shared" si="776"/>
        <v>12</v>
      </c>
      <c r="E8299" s="560">
        <f t="shared" si="777"/>
        <v>12</v>
      </c>
      <c r="F8299" s="560">
        <f t="shared" si="778"/>
        <v>18</v>
      </c>
      <c r="G8299" s="595">
        <f t="shared" si="779"/>
        <v>5</v>
      </c>
      <c r="H8299" s="590">
        <f>CHOOSE('Output Sheet'!$B$4,'8760 Data'!J8299,'8760 Data'!K8299,'8760 Data'!L8299,'8760 Data'!M8299,'8760 Data'!N8299,'8760 Data'!O8299,'8760 Data'!P8299,'8760 Data'!Q8299,'8760 Data'!R8299,'8760 Data'!S8299,'8760 Data'!T8299,'8760 Data'!U8299)</f>
        <v>0</v>
      </c>
      <c r="I8299" s="591" t="e">
        <f>H8299/'Output Sheet'!$B$8</f>
        <v>#DIV/0!</v>
      </c>
      <c r="J8299" s="596"/>
      <c r="K8299" s="560"/>
      <c r="L8299" s="560"/>
      <c r="M8299" s="560"/>
      <c r="N8299" s="560"/>
      <c r="O8299" s="560"/>
      <c r="P8299" s="560"/>
      <c r="Q8299" s="560"/>
      <c r="R8299" s="560"/>
      <c r="S8299" s="560"/>
      <c r="T8299" s="560"/>
      <c r="U8299" s="560"/>
    </row>
    <row r="8300" spans="1:21">
      <c r="A8300" s="593">
        <f t="shared" si="774"/>
        <v>41620</v>
      </c>
      <c r="B8300" s="594">
        <v>41620.792146817126</v>
      </c>
      <c r="C8300" s="560">
        <f t="shared" si="775"/>
        <v>2013</v>
      </c>
      <c r="D8300" s="560">
        <f t="shared" si="776"/>
        <v>12</v>
      </c>
      <c r="E8300" s="560">
        <f t="shared" si="777"/>
        <v>12</v>
      </c>
      <c r="F8300" s="560">
        <f t="shared" si="778"/>
        <v>19</v>
      </c>
      <c r="G8300" s="595">
        <f t="shared" si="779"/>
        <v>5</v>
      </c>
      <c r="H8300" s="590">
        <f>CHOOSE('Output Sheet'!$B$4,'8760 Data'!J8300,'8760 Data'!K8300,'8760 Data'!L8300,'8760 Data'!M8300,'8760 Data'!N8300,'8760 Data'!O8300,'8760 Data'!P8300,'8760 Data'!Q8300,'8760 Data'!R8300,'8760 Data'!S8300,'8760 Data'!T8300,'8760 Data'!U8300)</f>
        <v>0</v>
      </c>
      <c r="I8300" s="591" t="e">
        <f>H8300/'Output Sheet'!$B$8</f>
        <v>#DIV/0!</v>
      </c>
      <c r="J8300" s="596"/>
      <c r="K8300" s="560"/>
      <c r="L8300" s="560"/>
      <c r="M8300" s="560"/>
      <c r="N8300" s="560"/>
      <c r="O8300" s="560"/>
      <c r="P8300" s="560"/>
      <c r="Q8300" s="560"/>
      <c r="R8300" s="560"/>
      <c r="S8300" s="560"/>
      <c r="T8300" s="560"/>
      <c r="U8300" s="560"/>
    </row>
    <row r="8301" spans="1:21">
      <c r="A8301" s="593">
        <f t="shared" si="774"/>
        <v>41620</v>
      </c>
      <c r="B8301" s="594">
        <v>41620.833813541663</v>
      </c>
      <c r="C8301" s="560">
        <f t="shared" si="775"/>
        <v>2013</v>
      </c>
      <c r="D8301" s="560">
        <f t="shared" si="776"/>
        <v>12</v>
      </c>
      <c r="E8301" s="560">
        <f t="shared" si="777"/>
        <v>12</v>
      </c>
      <c r="F8301" s="560">
        <f t="shared" si="778"/>
        <v>20</v>
      </c>
      <c r="G8301" s="595">
        <f t="shared" si="779"/>
        <v>5</v>
      </c>
      <c r="H8301" s="590">
        <f>CHOOSE('Output Sheet'!$B$4,'8760 Data'!J8301,'8760 Data'!K8301,'8760 Data'!L8301,'8760 Data'!M8301,'8760 Data'!N8301,'8760 Data'!O8301,'8760 Data'!P8301,'8760 Data'!Q8301,'8760 Data'!R8301,'8760 Data'!S8301,'8760 Data'!T8301,'8760 Data'!U8301)</f>
        <v>0</v>
      </c>
      <c r="I8301" s="591" t="e">
        <f>H8301/'Output Sheet'!$B$8</f>
        <v>#DIV/0!</v>
      </c>
      <c r="J8301" s="596"/>
      <c r="K8301" s="560"/>
      <c r="L8301" s="560"/>
      <c r="M8301" s="560"/>
      <c r="N8301" s="560"/>
      <c r="O8301" s="560"/>
      <c r="P8301" s="560"/>
      <c r="Q8301" s="560"/>
      <c r="R8301" s="560"/>
      <c r="S8301" s="560"/>
      <c r="T8301" s="560"/>
      <c r="U8301" s="560"/>
    </row>
    <row r="8302" spans="1:21">
      <c r="A8302" s="593">
        <f t="shared" si="774"/>
        <v>41620</v>
      </c>
      <c r="B8302" s="594">
        <v>41620.875480266201</v>
      </c>
      <c r="C8302" s="560">
        <f t="shared" si="775"/>
        <v>2013</v>
      </c>
      <c r="D8302" s="560">
        <f t="shared" si="776"/>
        <v>12</v>
      </c>
      <c r="E8302" s="560">
        <f t="shared" si="777"/>
        <v>12</v>
      </c>
      <c r="F8302" s="560">
        <f t="shared" si="778"/>
        <v>21</v>
      </c>
      <c r="G8302" s="595">
        <f t="shared" si="779"/>
        <v>5</v>
      </c>
      <c r="H8302" s="590">
        <f>CHOOSE('Output Sheet'!$B$4,'8760 Data'!J8302,'8760 Data'!K8302,'8760 Data'!L8302,'8760 Data'!M8302,'8760 Data'!N8302,'8760 Data'!O8302,'8760 Data'!P8302,'8760 Data'!Q8302,'8760 Data'!R8302,'8760 Data'!S8302,'8760 Data'!T8302,'8760 Data'!U8302)</f>
        <v>0</v>
      </c>
      <c r="I8302" s="591" t="e">
        <f>H8302/'Output Sheet'!$B$8</f>
        <v>#DIV/0!</v>
      </c>
      <c r="J8302" s="596"/>
      <c r="K8302" s="560"/>
      <c r="L8302" s="560"/>
      <c r="M8302" s="560"/>
      <c r="N8302" s="560"/>
      <c r="O8302" s="560"/>
      <c r="P8302" s="560"/>
      <c r="Q8302" s="560"/>
      <c r="R8302" s="560"/>
      <c r="S8302" s="560"/>
      <c r="T8302" s="560"/>
      <c r="U8302" s="560"/>
    </row>
    <row r="8303" spans="1:21">
      <c r="A8303" s="593">
        <f t="shared" si="774"/>
        <v>41620</v>
      </c>
      <c r="B8303" s="594">
        <v>41620.917146990738</v>
      </c>
      <c r="C8303" s="560">
        <f t="shared" si="775"/>
        <v>2013</v>
      </c>
      <c r="D8303" s="560">
        <f t="shared" si="776"/>
        <v>12</v>
      </c>
      <c r="E8303" s="560">
        <f t="shared" si="777"/>
        <v>12</v>
      </c>
      <c r="F8303" s="560">
        <f t="shared" si="778"/>
        <v>22</v>
      </c>
      <c r="G8303" s="595">
        <f t="shared" si="779"/>
        <v>5</v>
      </c>
      <c r="H8303" s="590">
        <f>CHOOSE('Output Sheet'!$B$4,'8760 Data'!J8303,'8760 Data'!K8303,'8760 Data'!L8303,'8760 Data'!M8303,'8760 Data'!N8303,'8760 Data'!O8303,'8760 Data'!P8303,'8760 Data'!Q8303,'8760 Data'!R8303,'8760 Data'!S8303,'8760 Data'!T8303,'8760 Data'!U8303)</f>
        <v>0</v>
      </c>
      <c r="I8303" s="591" t="e">
        <f>H8303/'Output Sheet'!$B$8</f>
        <v>#DIV/0!</v>
      </c>
      <c r="J8303" s="596"/>
      <c r="K8303" s="560"/>
      <c r="L8303" s="560"/>
      <c r="M8303" s="560"/>
      <c r="N8303" s="560"/>
      <c r="O8303" s="560"/>
      <c r="P8303" s="560"/>
      <c r="Q8303" s="560"/>
      <c r="R8303" s="560"/>
      <c r="S8303" s="560"/>
      <c r="T8303" s="560"/>
      <c r="U8303" s="560"/>
    </row>
    <row r="8304" spans="1:21">
      <c r="A8304" s="593">
        <f t="shared" si="774"/>
        <v>41620</v>
      </c>
      <c r="B8304" s="594">
        <v>41620.958813715275</v>
      </c>
      <c r="C8304" s="560">
        <f t="shared" si="775"/>
        <v>2013</v>
      </c>
      <c r="D8304" s="560">
        <f t="shared" si="776"/>
        <v>12</v>
      </c>
      <c r="E8304" s="560">
        <f t="shared" si="777"/>
        <v>12</v>
      </c>
      <c r="F8304" s="560">
        <f t="shared" si="778"/>
        <v>23</v>
      </c>
      <c r="G8304" s="595">
        <f t="shared" si="779"/>
        <v>5</v>
      </c>
      <c r="H8304" s="590">
        <f>CHOOSE('Output Sheet'!$B$4,'8760 Data'!J8304,'8760 Data'!K8304,'8760 Data'!L8304,'8760 Data'!M8304,'8760 Data'!N8304,'8760 Data'!O8304,'8760 Data'!P8304,'8760 Data'!Q8304,'8760 Data'!R8304,'8760 Data'!S8304,'8760 Data'!T8304,'8760 Data'!U8304)</f>
        <v>0</v>
      </c>
      <c r="I8304" s="591" t="e">
        <f>H8304/'Output Sheet'!$B$8</f>
        <v>#DIV/0!</v>
      </c>
      <c r="J8304" s="596"/>
      <c r="K8304" s="560"/>
      <c r="L8304" s="560"/>
      <c r="M8304" s="560"/>
      <c r="N8304" s="560"/>
      <c r="O8304" s="560"/>
      <c r="P8304" s="560"/>
      <c r="Q8304" s="560"/>
      <c r="R8304" s="560"/>
      <c r="S8304" s="560"/>
      <c r="T8304" s="560"/>
      <c r="U8304" s="560"/>
    </row>
    <row r="8305" spans="1:21">
      <c r="A8305" s="593">
        <f t="shared" si="774"/>
        <v>41621</v>
      </c>
      <c r="B8305" s="594">
        <v>41621.000480439812</v>
      </c>
      <c r="C8305" s="560">
        <f t="shared" si="775"/>
        <v>2013</v>
      </c>
      <c r="D8305" s="560">
        <f t="shared" si="776"/>
        <v>12</v>
      </c>
      <c r="E8305" s="560">
        <f t="shared" si="777"/>
        <v>13</v>
      </c>
      <c r="F8305" s="560">
        <f t="shared" si="778"/>
        <v>24</v>
      </c>
      <c r="G8305" s="595">
        <f t="shared" si="779"/>
        <v>6</v>
      </c>
      <c r="H8305" s="590">
        <f>CHOOSE('Output Sheet'!$B$4,'8760 Data'!J8305,'8760 Data'!K8305,'8760 Data'!L8305,'8760 Data'!M8305,'8760 Data'!N8305,'8760 Data'!O8305,'8760 Data'!P8305,'8760 Data'!Q8305,'8760 Data'!R8305,'8760 Data'!S8305,'8760 Data'!T8305,'8760 Data'!U8305)</f>
        <v>0</v>
      </c>
      <c r="I8305" s="591" t="e">
        <f>H8305/'Output Sheet'!$B$8</f>
        <v>#DIV/0!</v>
      </c>
      <c r="J8305" s="596"/>
      <c r="K8305" s="560"/>
      <c r="L8305" s="560"/>
      <c r="M8305" s="560"/>
      <c r="N8305" s="560"/>
      <c r="O8305" s="560"/>
      <c r="P8305" s="560"/>
      <c r="Q8305" s="560"/>
      <c r="R8305" s="560"/>
      <c r="S8305" s="560"/>
      <c r="T8305" s="560"/>
      <c r="U8305" s="560"/>
    </row>
    <row r="8306" spans="1:21">
      <c r="A8306" s="593">
        <f t="shared" si="774"/>
        <v>41621</v>
      </c>
      <c r="B8306" s="594">
        <v>41621.042147164349</v>
      </c>
      <c r="C8306" s="560">
        <f t="shared" si="775"/>
        <v>2013</v>
      </c>
      <c r="D8306" s="560">
        <f t="shared" si="776"/>
        <v>12</v>
      </c>
      <c r="E8306" s="560">
        <f t="shared" si="777"/>
        <v>13</v>
      </c>
      <c r="F8306" s="560">
        <f t="shared" si="778"/>
        <v>1</v>
      </c>
      <c r="G8306" s="595">
        <f t="shared" si="779"/>
        <v>6</v>
      </c>
      <c r="H8306" s="590">
        <f>CHOOSE('Output Sheet'!$B$4,'8760 Data'!J8306,'8760 Data'!K8306,'8760 Data'!L8306,'8760 Data'!M8306,'8760 Data'!N8306,'8760 Data'!O8306,'8760 Data'!P8306,'8760 Data'!Q8306,'8760 Data'!R8306,'8760 Data'!S8306,'8760 Data'!T8306,'8760 Data'!U8306)</f>
        <v>0</v>
      </c>
      <c r="I8306" s="591" t="e">
        <f>H8306/'Output Sheet'!$B$8</f>
        <v>#DIV/0!</v>
      </c>
      <c r="J8306" s="596"/>
      <c r="K8306" s="560"/>
      <c r="L8306" s="560"/>
      <c r="M8306" s="560"/>
      <c r="N8306" s="560"/>
      <c r="O8306" s="560"/>
      <c r="P8306" s="560"/>
      <c r="Q8306" s="560"/>
      <c r="R8306" s="560"/>
      <c r="S8306" s="560"/>
      <c r="T8306" s="560"/>
      <c r="U8306" s="560"/>
    </row>
    <row r="8307" spans="1:21">
      <c r="A8307" s="593">
        <f t="shared" si="774"/>
        <v>41621</v>
      </c>
      <c r="B8307" s="594">
        <v>41621.083813888887</v>
      </c>
      <c r="C8307" s="560">
        <f t="shared" si="775"/>
        <v>2013</v>
      </c>
      <c r="D8307" s="560">
        <f t="shared" si="776"/>
        <v>12</v>
      </c>
      <c r="E8307" s="560">
        <f t="shared" si="777"/>
        <v>13</v>
      </c>
      <c r="F8307" s="560">
        <f t="shared" si="778"/>
        <v>2</v>
      </c>
      <c r="G8307" s="595">
        <f t="shared" si="779"/>
        <v>6</v>
      </c>
      <c r="H8307" s="590">
        <f>CHOOSE('Output Sheet'!$B$4,'8760 Data'!J8307,'8760 Data'!K8307,'8760 Data'!L8307,'8760 Data'!M8307,'8760 Data'!N8307,'8760 Data'!O8307,'8760 Data'!P8307,'8760 Data'!Q8307,'8760 Data'!R8307,'8760 Data'!S8307,'8760 Data'!T8307,'8760 Data'!U8307)</f>
        <v>0</v>
      </c>
      <c r="I8307" s="591" t="e">
        <f>H8307/'Output Sheet'!$B$8</f>
        <v>#DIV/0!</v>
      </c>
      <c r="J8307" s="596"/>
      <c r="K8307" s="560"/>
      <c r="L8307" s="560"/>
      <c r="M8307" s="560"/>
      <c r="N8307" s="560"/>
      <c r="O8307" s="560"/>
      <c r="P8307" s="560"/>
      <c r="Q8307" s="560"/>
      <c r="R8307" s="560"/>
      <c r="S8307" s="560"/>
      <c r="T8307" s="560"/>
      <c r="U8307" s="560"/>
    </row>
    <row r="8308" spans="1:21">
      <c r="A8308" s="593">
        <f t="shared" si="774"/>
        <v>41621</v>
      </c>
      <c r="B8308" s="594">
        <v>41621.125480613424</v>
      </c>
      <c r="C8308" s="560">
        <f t="shared" si="775"/>
        <v>2013</v>
      </c>
      <c r="D8308" s="560">
        <f t="shared" si="776"/>
        <v>12</v>
      </c>
      <c r="E8308" s="560">
        <f t="shared" si="777"/>
        <v>13</v>
      </c>
      <c r="F8308" s="560">
        <f t="shared" si="778"/>
        <v>3</v>
      </c>
      <c r="G8308" s="595">
        <f t="shared" si="779"/>
        <v>6</v>
      </c>
      <c r="H8308" s="590">
        <f>CHOOSE('Output Sheet'!$B$4,'8760 Data'!J8308,'8760 Data'!K8308,'8760 Data'!L8308,'8760 Data'!M8308,'8760 Data'!N8308,'8760 Data'!O8308,'8760 Data'!P8308,'8760 Data'!Q8308,'8760 Data'!R8308,'8760 Data'!S8308,'8760 Data'!T8308,'8760 Data'!U8308)</f>
        <v>0</v>
      </c>
      <c r="I8308" s="591" t="e">
        <f>H8308/'Output Sheet'!$B$8</f>
        <v>#DIV/0!</v>
      </c>
      <c r="J8308" s="596"/>
      <c r="K8308" s="560"/>
      <c r="L8308" s="560"/>
      <c r="M8308" s="560"/>
      <c r="N8308" s="560"/>
      <c r="O8308" s="560"/>
      <c r="P8308" s="560"/>
      <c r="Q8308" s="560"/>
      <c r="R8308" s="560"/>
      <c r="S8308" s="560"/>
      <c r="T8308" s="560"/>
      <c r="U8308" s="560"/>
    </row>
    <row r="8309" spans="1:21">
      <c r="A8309" s="593">
        <f t="shared" si="774"/>
        <v>41621</v>
      </c>
      <c r="B8309" s="594">
        <v>41621.167147337961</v>
      </c>
      <c r="C8309" s="560">
        <f t="shared" si="775"/>
        <v>2013</v>
      </c>
      <c r="D8309" s="560">
        <f t="shared" si="776"/>
        <v>12</v>
      </c>
      <c r="E8309" s="560">
        <f t="shared" si="777"/>
        <v>13</v>
      </c>
      <c r="F8309" s="560">
        <f t="shared" si="778"/>
        <v>4</v>
      </c>
      <c r="G8309" s="595">
        <f t="shared" si="779"/>
        <v>6</v>
      </c>
      <c r="H8309" s="590">
        <f>CHOOSE('Output Sheet'!$B$4,'8760 Data'!J8309,'8760 Data'!K8309,'8760 Data'!L8309,'8760 Data'!M8309,'8760 Data'!N8309,'8760 Data'!O8309,'8760 Data'!P8309,'8760 Data'!Q8309,'8760 Data'!R8309,'8760 Data'!S8309,'8760 Data'!T8309,'8760 Data'!U8309)</f>
        <v>0</v>
      </c>
      <c r="I8309" s="591" t="e">
        <f>H8309/'Output Sheet'!$B$8</f>
        <v>#DIV/0!</v>
      </c>
      <c r="J8309" s="596"/>
      <c r="K8309" s="560"/>
      <c r="L8309" s="560"/>
      <c r="M8309" s="560"/>
      <c r="N8309" s="560"/>
      <c r="O8309" s="560"/>
      <c r="P8309" s="560"/>
      <c r="Q8309" s="560"/>
      <c r="R8309" s="560"/>
      <c r="S8309" s="560"/>
      <c r="T8309" s="560"/>
      <c r="U8309" s="560"/>
    </row>
    <row r="8310" spans="1:21">
      <c r="A8310" s="593">
        <f t="shared" si="774"/>
        <v>41621</v>
      </c>
      <c r="B8310" s="594">
        <v>41621.208814062498</v>
      </c>
      <c r="C8310" s="560">
        <f t="shared" si="775"/>
        <v>2013</v>
      </c>
      <c r="D8310" s="560">
        <f t="shared" si="776"/>
        <v>12</v>
      </c>
      <c r="E8310" s="560">
        <f t="shared" si="777"/>
        <v>13</v>
      </c>
      <c r="F8310" s="560">
        <f t="shared" si="778"/>
        <v>5</v>
      </c>
      <c r="G8310" s="595">
        <f t="shared" si="779"/>
        <v>6</v>
      </c>
      <c r="H8310" s="590">
        <f>CHOOSE('Output Sheet'!$B$4,'8760 Data'!J8310,'8760 Data'!K8310,'8760 Data'!L8310,'8760 Data'!M8310,'8760 Data'!N8310,'8760 Data'!O8310,'8760 Data'!P8310,'8760 Data'!Q8310,'8760 Data'!R8310,'8760 Data'!S8310,'8760 Data'!T8310,'8760 Data'!U8310)</f>
        <v>0</v>
      </c>
      <c r="I8310" s="591" t="e">
        <f>H8310/'Output Sheet'!$B$8</f>
        <v>#DIV/0!</v>
      </c>
      <c r="J8310" s="596"/>
      <c r="K8310" s="560"/>
      <c r="L8310" s="560"/>
      <c r="M8310" s="560"/>
      <c r="N8310" s="560"/>
      <c r="O8310" s="560"/>
      <c r="P8310" s="560"/>
      <c r="Q8310" s="560"/>
      <c r="R8310" s="560"/>
      <c r="S8310" s="560"/>
      <c r="T8310" s="560"/>
      <c r="U8310" s="560"/>
    </row>
    <row r="8311" spans="1:21">
      <c r="A8311" s="593">
        <f t="shared" si="774"/>
        <v>41621</v>
      </c>
      <c r="B8311" s="594">
        <v>41621.250480787035</v>
      </c>
      <c r="C8311" s="560">
        <f t="shared" si="775"/>
        <v>2013</v>
      </c>
      <c r="D8311" s="560">
        <f t="shared" si="776"/>
        <v>12</v>
      </c>
      <c r="E8311" s="560">
        <f t="shared" si="777"/>
        <v>13</v>
      </c>
      <c r="F8311" s="560">
        <f t="shared" si="778"/>
        <v>6</v>
      </c>
      <c r="G8311" s="595">
        <f t="shared" si="779"/>
        <v>6</v>
      </c>
      <c r="H8311" s="590">
        <f>CHOOSE('Output Sheet'!$B$4,'8760 Data'!J8311,'8760 Data'!K8311,'8760 Data'!L8311,'8760 Data'!M8311,'8760 Data'!N8311,'8760 Data'!O8311,'8760 Data'!P8311,'8760 Data'!Q8311,'8760 Data'!R8311,'8760 Data'!S8311,'8760 Data'!T8311,'8760 Data'!U8311)</f>
        <v>0</v>
      </c>
      <c r="I8311" s="591" t="e">
        <f>H8311/'Output Sheet'!$B$8</f>
        <v>#DIV/0!</v>
      </c>
      <c r="J8311" s="596"/>
      <c r="K8311" s="560"/>
      <c r="L8311" s="560"/>
      <c r="M8311" s="560"/>
      <c r="N8311" s="560"/>
      <c r="O8311" s="560"/>
      <c r="P8311" s="560"/>
      <c r="Q8311" s="560"/>
      <c r="R8311" s="560"/>
      <c r="S8311" s="560"/>
      <c r="T8311" s="560"/>
      <c r="U8311" s="560"/>
    </row>
    <row r="8312" spans="1:21">
      <c r="A8312" s="593">
        <f t="shared" si="774"/>
        <v>41621</v>
      </c>
      <c r="B8312" s="594">
        <v>41621.292147511573</v>
      </c>
      <c r="C8312" s="560">
        <f t="shared" si="775"/>
        <v>2013</v>
      </c>
      <c r="D8312" s="560">
        <f t="shared" si="776"/>
        <v>12</v>
      </c>
      <c r="E8312" s="560">
        <f t="shared" si="777"/>
        <v>13</v>
      </c>
      <c r="F8312" s="560">
        <f t="shared" si="778"/>
        <v>7</v>
      </c>
      <c r="G8312" s="595">
        <f t="shared" si="779"/>
        <v>6</v>
      </c>
      <c r="H8312" s="590">
        <f>CHOOSE('Output Sheet'!$B$4,'8760 Data'!J8312,'8760 Data'!K8312,'8760 Data'!L8312,'8760 Data'!M8312,'8760 Data'!N8312,'8760 Data'!O8312,'8760 Data'!P8312,'8760 Data'!Q8312,'8760 Data'!R8312,'8760 Data'!S8312,'8760 Data'!T8312,'8760 Data'!U8312)</f>
        <v>0</v>
      </c>
      <c r="I8312" s="591" t="e">
        <f>H8312/'Output Sheet'!$B$8</f>
        <v>#DIV/0!</v>
      </c>
      <c r="J8312" s="596"/>
      <c r="K8312" s="560"/>
      <c r="L8312" s="560"/>
      <c r="M8312" s="560"/>
      <c r="N8312" s="560"/>
      <c r="O8312" s="560"/>
      <c r="P8312" s="560"/>
      <c r="Q8312" s="560"/>
      <c r="R8312" s="560"/>
      <c r="S8312" s="560"/>
      <c r="T8312" s="560"/>
      <c r="U8312" s="560"/>
    </row>
    <row r="8313" spans="1:21">
      <c r="A8313" s="593">
        <f t="shared" si="774"/>
        <v>41621</v>
      </c>
      <c r="B8313" s="594">
        <v>41621.33381423611</v>
      </c>
      <c r="C8313" s="560">
        <f t="shared" si="775"/>
        <v>2013</v>
      </c>
      <c r="D8313" s="560">
        <f t="shared" si="776"/>
        <v>12</v>
      </c>
      <c r="E8313" s="560">
        <f t="shared" si="777"/>
        <v>13</v>
      </c>
      <c r="F8313" s="560">
        <f t="shared" si="778"/>
        <v>8</v>
      </c>
      <c r="G8313" s="595">
        <f t="shared" si="779"/>
        <v>6</v>
      </c>
      <c r="H8313" s="590">
        <f>CHOOSE('Output Sheet'!$B$4,'8760 Data'!J8313,'8760 Data'!K8313,'8760 Data'!L8313,'8760 Data'!M8313,'8760 Data'!N8313,'8760 Data'!O8313,'8760 Data'!P8313,'8760 Data'!Q8313,'8760 Data'!R8313,'8760 Data'!S8313,'8760 Data'!T8313,'8760 Data'!U8313)</f>
        <v>0</v>
      </c>
      <c r="I8313" s="591" t="e">
        <f>H8313/'Output Sheet'!$B$8</f>
        <v>#DIV/0!</v>
      </c>
      <c r="J8313" s="596"/>
      <c r="K8313" s="560"/>
      <c r="L8313" s="560"/>
      <c r="M8313" s="560"/>
      <c r="N8313" s="560"/>
      <c r="O8313" s="560"/>
      <c r="P8313" s="560"/>
      <c r="Q8313" s="560"/>
      <c r="R8313" s="560"/>
      <c r="S8313" s="560"/>
      <c r="T8313" s="560"/>
      <c r="U8313" s="560"/>
    </row>
    <row r="8314" spans="1:21">
      <c r="A8314" s="593">
        <f t="shared" si="774"/>
        <v>41621</v>
      </c>
      <c r="B8314" s="594">
        <v>41621.375480960647</v>
      </c>
      <c r="C8314" s="560">
        <f t="shared" si="775"/>
        <v>2013</v>
      </c>
      <c r="D8314" s="560">
        <f t="shared" si="776"/>
        <v>12</v>
      </c>
      <c r="E8314" s="560">
        <f t="shared" si="777"/>
        <v>13</v>
      </c>
      <c r="F8314" s="560">
        <f t="shared" si="778"/>
        <v>9</v>
      </c>
      <c r="G8314" s="595">
        <f t="shared" si="779"/>
        <v>6</v>
      </c>
      <c r="H8314" s="590">
        <f>CHOOSE('Output Sheet'!$B$4,'8760 Data'!J8314,'8760 Data'!K8314,'8760 Data'!L8314,'8760 Data'!M8314,'8760 Data'!N8314,'8760 Data'!O8314,'8760 Data'!P8314,'8760 Data'!Q8314,'8760 Data'!R8314,'8760 Data'!S8314,'8760 Data'!T8314,'8760 Data'!U8314)</f>
        <v>0</v>
      </c>
      <c r="I8314" s="591" t="e">
        <f>H8314/'Output Sheet'!$B$8</f>
        <v>#DIV/0!</v>
      </c>
      <c r="J8314" s="596"/>
      <c r="K8314" s="560"/>
      <c r="L8314" s="560"/>
      <c r="M8314" s="560"/>
      <c r="N8314" s="560"/>
      <c r="O8314" s="560"/>
      <c r="P8314" s="560"/>
      <c r="Q8314" s="560"/>
      <c r="R8314" s="560"/>
      <c r="S8314" s="560"/>
      <c r="T8314" s="560"/>
      <c r="U8314" s="560"/>
    </row>
    <row r="8315" spans="1:21">
      <c r="A8315" s="593">
        <f t="shared" si="774"/>
        <v>41621</v>
      </c>
      <c r="B8315" s="594">
        <v>41621.417147685184</v>
      </c>
      <c r="C8315" s="560">
        <f t="shared" si="775"/>
        <v>2013</v>
      </c>
      <c r="D8315" s="560">
        <f t="shared" si="776"/>
        <v>12</v>
      </c>
      <c r="E8315" s="560">
        <f t="shared" si="777"/>
        <v>13</v>
      </c>
      <c r="F8315" s="560">
        <f t="shared" si="778"/>
        <v>10</v>
      </c>
      <c r="G8315" s="595">
        <f t="shared" si="779"/>
        <v>6</v>
      </c>
      <c r="H8315" s="590">
        <f>CHOOSE('Output Sheet'!$B$4,'8760 Data'!J8315,'8760 Data'!K8315,'8760 Data'!L8315,'8760 Data'!M8315,'8760 Data'!N8315,'8760 Data'!O8315,'8760 Data'!P8315,'8760 Data'!Q8315,'8760 Data'!R8315,'8760 Data'!S8315,'8760 Data'!T8315,'8760 Data'!U8315)</f>
        <v>0</v>
      </c>
      <c r="I8315" s="591" t="e">
        <f>H8315/'Output Sheet'!$B$8</f>
        <v>#DIV/0!</v>
      </c>
      <c r="J8315" s="596"/>
      <c r="K8315" s="560"/>
      <c r="L8315" s="560"/>
      <c r="M8315" s="560"/>
      <c r="N8315" s="560"/>
      <c r="O8315" s="560"/>
      <c r="P8315" s="560"/>
      <c r="Q8315" s="560"/>
      <c r="R8315" s="560"/>
      <c r="S8315" s="560"/>
      <c r="T8315" s="560"/>
      <c r="U8315" s="560"/>
    </row>
    <row r="8316" spans="1:21">
      <c r="A8316" s="593">
        <f t="shared" si="774"/>
        <v>41621</v>
      </c>
      <c r="B8316" s="594">
        <v>41621.458814409722</v>
      </c>
      <c r="C8316" s="560">
        <f t="shared" si="775"/>
        <v>2013</v>
      </c>
      <c r="D8316" s="560">
        <f t="shared" si="776"/>
        <v>12</v>
      </c>
      <c r="E8316" s="560">
        <f t="shared" si="777"/>
        <v>13</v>
      </c>
      <c r="F8316" s="560">
        <f t="shared" si="778"/>
        <v>11</v>
      </c>
      <c r="G8316" s="595">
        <f t="shared" si="779"/>
        <v>6</v>
      </c>
      <c r="H8316" s="590">
        <f>CHOOSE('Output Sheet'!$B$4,'8760 Data'!J8316,'8760 Data'!K8316,'8760 Data'!L8316,'8760 Data'!M8316,'8760 Data'!N8316,'8760 Data'!O8316,'8760 Data'!P8316,'8760 Data'!Q8316,'8760 Data'!R8316,'8760 Data'!S8316,'8760 Data'!T8316,'8760 Data'!U8316)</f>
        <v>0</v>
      </c>
      <c r="I8316" s="591" t="e">
        <f>H8316/'Output Sheet'!$B$8</f>
        <v>#DIV/0!</v>
      </c>
      <c r="J8316" s="596"/>
      <c r="K8316" s="560"/>
      <c r="L8316" s="560"/>
      <c r="M8316" s="560"/>
      <c r="N8316" s="560"/>
      <c r="O8316" s="560"/>
      <c r="P8316" s="560"/>
      <c r="Q8316" s="560"/>
      <c r="R8316" s="560"/>
      <c r="S8316" s="560"/>
      <c r="T8316" s="560"/>
      <c r="U8316" s="560"/>
    </row>
    <row r="8317" spans="1:21">
      <c r="A8317" s="593">
        <f t="shared" si="774"/>
        <v>41621</v>
      </c>
      <c r="B8317" s="594">
        <v>41621.500481134259</v>
      </c>
      <c r="C8317" s="560">
        <f t="shared" si="775"/>
        <v>2013</v>
      </c>
      <c r="D8317" s="560">
        <f t="shared" si="776"/>
        <v>12</v>
      </c>
      <c r="E8317" s="560">
        <f t="shared" si="777"/>
        <v>13</v>
      </c>
      <c r="F8317" s="560">
        <f t="shared" si="778"/>
        <v>12</v>
      </c>
      <c r="G8317" s="595">
        <f t="shared" si="779"/>
        <v>6</v>
      </c>
      <c r="H8317" s="590">
        <f>CHOOSE('Output Sheet'!$B$4,'8760 Data'!J8317,'8760 Data'!K8317,'8760 Data'!L8317,'8760 Data'!M8317,'8760 Data'!N8317,'8760 Data'!O8317,'8760 Data'!P8317,'8760 Data'!Q8317,'8760 Data'!R8317,'8760 Data'!S8317,'8760 Data'!T8317,'8760 Data'!U8317)</f>
        <v>0</v>
      </c>
      <c r="I8317" s="591" t="e">
        <f>H8317/'Output Sheet'!$B$8</f>
        <v>#DIV/0!</v>
      </c>
      <c r="J8317" s="596"/>
      <c r="K8317" s="560"/>
      <c r="L8317" s="560"/>
      <c r="M8317" s="560"/>
      <c r="N8317" s="560"/>
      <c r="O8317" s="560"/>
      <c r="P8317" s="560"/>
      <c r="Q8317" s="560"/>
      <c r="R8317" s="560"/>
      <c r="S8317" s="560"/>
      <c r="T8317" s="560"/>
      <c r="U8317" s="560"/>
    </row>
    <row r="8318" spans="1:21">
      <c r="A8318" s="593">
        <f t="shared" si="774"/>
        <v>41621</v>
      </c>
      <c r="B8318" s="594">
        <v>41621.542147858796</v>
      </c>
      <c r="C8318" s="560">
        <f t="shared" si="775"/>
        <v>2013</v>
      </c>
      <c r="D8318" s="560">
        <f t="shared" si="776"/>
        <v>12</v>
      </c>
      <c r="E8318" s="560">
        <f t="shared" si="777"/>
        <v>13</v>
      </c>
      <c r="F8318" s="560">
        <f t="shared" si="778"/>
        <v>13</v>
      </c>
      <c r="G8318" s="595">
        <f t="shared" si="779"/>
        <v>6</v>
      </c>
      <c r="H8318" s="590">
        <f>CHOOSE('Output Sheet'!$B$4,'8760 Data'!J8318,'8760 Data'!K8318,'8760 Data'!L8318,'8760 Data'!M8318,'8760 Data'!N8318,'8760 Data'!O8318,'8760 Data'!P8318,'8760 Data'!Q8318,'8760 Data'!R8318,'8760 Data'!S8318,'8760 Data'!T8318,'8760 Data'!U8318)</f>
        <v>0</v>
      </c>
      <c r="I8318" s="591" t="e">
        <f>H8318/'Output Sheet'!$B$8</f>
        <v>#DIV/0!</v>
      </c>
      <c r="J8318" s="596"/>
      <c r="K8318" s="560"/>
      <c r="L8318" s="560"/>
      <c r="M8318" s="560"/>
      <c r="N8318" s="560"/>
      <c r="O8318" s="560"/>
      <c r="P8318" s="560"/>
      <c r="Q8318" s="560"/>
      <c r="R8318" s="560"/>
      <c r="S8318" s="560"/>
      <c r="T8318" s="560"/>
      <c r="U8318" s="560"/>
    </row>
    <row r="8319" spans="1:21">
      <c r="A8319" s="593">
        <f t="shared" si="774"/>
        <v>41621</v>
      </c>
      <c r="B8319" s="594">
        <v>41621.583814583333</v>
      </c>
      <c r="C8319" s="560">
        <f t="shared" si="775"/>
        <v>2013</v>
      </c>
      <c r="D8319" s="560">
        <f t="shared" si="776"/>
        <v>12</v>
      </c>
      <c r="E8319" s="560">
        <f t="shared" si="777"/>
        <v>13</v>
      </c>
      <c r="F8319" s="560">
        <f t="shared" si="778"/>
        <v>14</v>
      </c>
      <c r="G8319" s="595">
        <f t="shared" si="779"/>
        <v>6</v>
      </c>
      <c r="H8319" s="590">
        <f>CHOOSE('Output Sheet'!$B$4,'8760 Data'!J8319,'8760 Data'!K8319,'8760 Data'!L8319,'8760 Data'!M8319,'8760 Data'!N8319,'8760 Data'!O8319,'8760 Data'!P8319,'8760 Data'!Q8319,'8760 Data'!R8319,'8760 Data'!S8319,'8760 Data'!T8319,'8760 Data'!U8319)</f>
        <v>0</v>
      </c>
      <c r="I8319" s="591" t="e">
        <f>H8319/'Output Sheet'!$B$8</f>
        <v>#DIV/0!</v>
      </c>
      <c r="J8319" s="596"/>
      <c r="K8319" s="560"/>
      <c r="L8319" s="560"/>
      <c r="M8319" s="560"/>
      <c r="N8319" s="560"/>
      <c r="O8319" s="560"/>
      <c r="P8319" s="560"/>
      <c r="Q8319" s="560"/>
      <c r="R8319" s="560"/>
      <c r="S8319" s="560"/>
      <c r="T8319" s="560"/>
      <c r="U8319" s="560"/>
    </row>
    <row r="8320" spans="1:21">
      <c r="A8320" s="593">
        <f t="shared" si="774"/>
        <v>41621</v>
      </c>
      <c r="B8320" s="594">
        <v>41621.62548130787</v>
      </c>
      <c r="C8320" s="560">
        <f t="shared" si="775"/>
        <v>2013</v>
      </c>
      <c r="D8320" s="560">
        <f t="shared" si="776"/>
        <v>12</v>
      </c>
      <c r="E8320" s="560">
        <f t="shared" si="777"/>
        <v>13</v>
      </c>
      <c r="F8320" s="560">
        <f t="shared" si="778"/>
        <v>15</v>
      </c>
      <c r="G8320" s="595">
        <f t="shared" si="779"/>
        <v>6</v>
      </c>
      <c r="H8320" s="590">
        <f>CHOOSE('Output Sheet'!$B$4,'8760 Data'!J8320,'8760 Data'!K8320,'8760 Data'!L8320,'8760 Data'!M8320,'8760 Data'!N8320,'8760 Data'!O8320,'8760 Data'!P8320,'8760 Data'!Q8320,'8760 Data'!R8320,'8760 Data'!S8320,'8760 Data'!T8320,'8760 Data'!U8320)</f>
        <v>0</v>
      </c>
      <c r="I8320" s="591" t="e">
        <f>H8320/'Output Sheet'!$B$8</f>
        <v>#DIV/0!</v>
      </c>
      <c r="J8320" s="596"/>
      <c r="K8320" s="560"/>
      <c r="L8320" s="560"/>
      <c r="M8320" s="560"/>
      <c r="N8320" s="560"/>
      <c r="O8320" s="560"/>
      <c r="P8320" s="560"/>
      <c r="Q8320" s="560"/>
      <c r="R8320" s="560"/>
      <c r="S8320" s="560"/>
      <c r="T8320" s="560"/>
      <c r="U8320" s="560"/>
    </row>
    <row r="8321" spans="1:21">
      <c r="A8321" s="593">
        <f t="shared" si="774"/>
        <v>41621</v>
      </c>
      <c r="B8321" s="594">
        <v>41621.667148032408</v>
      </c>
      <c r="C8321" s="560">
        <f t="shared" si="775"/>
        <v>2013</v>
      </c>
      <c r="D8321" s="560">
        <f t="shared" si="776"/>
        <v>12</v>
      </c>
      <c r="E8321" s="560">
        <f t="shared" si="777"/>
        <v>13</v>
      </c>
      <c r="F8321" s="560">
        <f t="shared" si="778"/>
        <v>16</v>
      </c>
      <c r="G8321" s="595">
        <f t="shared" si="779"/>
        <v>6</v>
      </c>
      <c r="H8321" s="590">
        <f>CHOOSE('Output Sheet'!$B$4,'8760 Data'!J8321,'8760 Data'!K8321,'8760 Data'!L8321,'8760 Data'!M8321,'8760 Data'!N8321,'8760 Data'!O8321,'8760 Data'!P8321,'8760 Data'!Q8321,'8760 Data'!R8321,'8760 Data'!S8321,'8760 Data'!T8321,'8760 Data'!U8321)</f>
        <v>0</v>
      </c>
      <c r="I8321" s="591" t="e">
        <f>H8321/'Output Sheet'!$B$8</f>
        <v>#DIV/0!</v>
      </c>
      <c r="J8321" s="596"/>
      <c r="K8321" s="560"/>
      <c r="L8321" s="560"/>
      <c r="M8321" s="560"/>
      <c r="N8321" s="560"/>
      <c r="O8321" s="560"/>
      <c r="P8321" s="560"/>
      <c r="Q8321" s="560"/>
      <c r="R8321" s="560"/>
      <c r="S8321" s="560"/>
      <c r="T8321" s="560"/>
      <c r="U8321" s="560"/>
    </row>
    <row r="8322" spans="1:21">
      <c r="A8322" s="593">
        <f t="shared" si="774"/>
        <v>41621</v>
      </c>
      <c r="B8322" s="594">
        <v>41621.708814756945</v>
      </c>
      <c r="C8322" s="560">
        <f t="shared" si="775"/>
        <v>2013</v>
      </c>
      <c r="D8322" s="560">
        <f t="shared" si="776"/>
        <v>12</v>
      </c>
      <c r="E8322" s="560">
        <f t="shared" si="777"/>
        <v>13</v>
      </c>
      <c r="F8322" s="560">
        <f t="shared" si="778"/>
        <v>17</v>
      </c>
      <c r="G8322" s="595">
        <f t="shared" si="779"/>
        <v>6</v>
      </c>
      <c r="H8322" s="590">
        <f>CHOOSE('Output Sheet'!$B$4,'8760 Data'!J8322,'8760 Data'!K8322,'8760 Data'!L8322,'8760 Data'!M8322,'8760 Data'!N8322,'8760 Data'!O8322,'8760 Data'!P8322,'8760 Data'!Q8322,'8760 Data'!R8322,'8760 Data'!S8322,'8760 Data'!T8322,'8760 Data'!U8322)</f>
        <v>0</v>
      </c>
      <c r="I8322" s="591" t="e">
        <f>H8322/'Output Sheet'!$B$8</f>
        <v>#DIV/0!</v>
      </c>
      <c r="J8322" s="596"/>
      <c r="K8322" s="560"/>
      <c r="L8322" s="560"/>
      <c r="M8322" s="560"/>
      <c r="N8322" s="560"/>
      <c r="O8322" s="560"/>
      <c r="P8322" s="560"/>
      <c r="Q8322" s="560"/>
      <c r="R8322" s="560"/>
      <c r="S8322" s="560"/>
      <c r="T8322" s="560"/>
      <c r="U8322" s="560"/>
    </row>
    <row r="8323" spans="1:21">
      <c r="A8323" s="593">
        <f t="shared" ref="A8323:A8386" si="780">DATE(C8323,D8323,E8323)</f>
        <v>41621</v>
      </c>
      <c r="B8323" s="594">
        <v>41621.750481481482</v>
      </c>
      <c r="C8323" s="560">
        <f t="shared" ref="C8323:C8386" si="781">YEAR(B8323)</f>
        <v>2013</v>
      </c>
      <c r="D8323" s="560">
        <f t="shared" ref="D8323:D8386" si="782">MONTH(B8323)</f>
        <v>12</v>
      </c>
      <c r="E8323" s="560">
        <f t="shared" ref="E8323:E8386" si="783">DAY(B8323)</f>
        <v>13</v>
      </c>
      <c r="F8323" s="560">
        <f t="shared" ref="F8323:F8386" si="784">IF(HOUR(B8323)&lt;&gt;0,HOUR(B8323),24)</f>
        <v>18</v>
      </c>
      <c r="G8323" s="595">
        <f t="shared" ref="G8323:G8386" si="785">WEEKDAY(B8323,1)</f>
        <v>6</v>
      </c>
      <c r="H8323" s="590">
        <f>CHOOSE('Output Sheet'!$B$4,'8760 Data'!J8323,'8760 Data'!K8323,'8760 Data'!L8323,'8760 Data'!M8323,'8760 Data'!N8323,'8760 Data'!O8323,'8760 Data'!P8323,'8760 Data'!Q8323,'8760 Data'!R8323,'8760 Data'!S8323,'8760 Data'!T8323,'8760 Data'!U8323)</f>
        <v>0</v>
      </c>
      <c r="I8323" s="591" t="e">
        <f>H8323/'Output Sheet'!$B$8</f>
        <v>#DIV/0!</v>
      </c>
      <c r="J8323" s="596"/>
      <c r="K8323" s="560"/>
      <c r="L8323" s="560"/>
      <c r="M8323" s="560"/>
      <c r="N8323" s="560"/>
      <c r="O8323" s="560"/>
      <c r="P8323" s="560"/>
      <c r="Q8323" s="560"/>
      <c r="R8323" s="560"/>
      <c r="S8323" s="560"/>
      <c r="T8323" s="560"/>
      <c r="U8323" s="560"/>
    </row>
    <row r="8324" spans="1:21">
      <c r="A8324" s="593">
        <f t="shared" si="780"/>
        <v>41621</v>
      </c>
      <c r="B8324" s="594">
        <v>41621.792148206019</v>
      </c>
      <c r="C8324" s="560">
        <f t="shared" si="781"/>
        <v>2013</v>
      </c>
      <c r="D8324" s="560">
        <f t="shared" si="782"/>
        <v>12</v>
      </c>
      <c r="E8324" s="560">
        <f t="shared" si="783"/>
        <v>13</v>
      </c>
      <c r="F8324" s="560">
        <f t="shared" si="784"/>
        <v>19</v>
      </c>
      <c r="G8324" s="595">
        <f t="shared" si="785"/>
        <v>6</v>
      </c>
      <c r="H8324" s="590">
        <f>CHOOSE('Output Sheet'!$B$4,'8760 Data'!J8324,'8760 Data'!K8324,'8760 Data'!L8324,'8760 Data'!M8324,'8760 Data'!N8324,'8760 Data'!O8324,'8760 Data'!P8324,'8760 Data'!Q8324,'8760 Data'!R8324,'8760 Data'!S8324,'8760 Data'!T8324,'8760 Data'!U8324)</f>
        <v>0</v>
      </c>
      <c r="I8324" s="591" t="e">
        <f>H8324/'Output Sheet'!$B$8</f>
        <v>#DIV/0!</v>
      </c>
      <c r="J8324" s="596"/>
      <c r="K8324" s="560"/>
      <c r="L8324" s="560"/>
      <c r="M8324" s="560"/>
      <c r="N8324" s="560"/>
      <c r="O8324" s="560"/>
      <c r="P8324" s="560"/>
      <c r="Q8324" s="560"/>
      <c r="R8324" s="560"/>
      <c r="S8324" s="560"/>
      <c r="T8324" s="560"/>
      <c r="U8324" s="560"/>
    </row>
    <row r="8325" spans="1:21">
      <c r="A8325" s="593">
        <f t="shared" si="780"/>
        <v>41621</v>
      </c>
      <c r="B8325" s="594">
        <v>41621.833814930556</v>
      </c>
      <c r="C8325" s="560">
        <f t="shared" si="781"/>
        <v>2013</v>
      </c>
      <c r="D8325" s="560">
        <f t="shared" si="782"/>
        <v>12</v>
      </c>
      <c r="E8325" s="560">
        <f t="shared" si="783"/>
        <v>13</v>
      </c>
      <c r="F8325" s="560">
        <f t="shared" si="784"/>
        <v>20</v>
      </c>
      <c r="G8325" s="595">
        <f t="shared" si="785"/>
        <v>6</v>
      </c>
      <c r="H8325" s="590">
        <f>CHOOSE('Output Sheet'!$B$4,'8760 Data'!J8325,'8760 Data'!K8325,'8760 Data'!L8325,'8760 Data'!M8325,'8760 Data'!N8325,'8760 Data'!O8325,'8760 Data'!P8325,'8760 Data'!Q8325,'8760 Data'!R8325,'8760 Data'!S8325,'8760 Data'!T8325,'8760 Data'!U8325)</f>
        <v>0</v>
      </c>
      <c r="I8325" s="591" t="e">
        <f>H8325/'Output Sheet'!$B$8</f>
        <v>#DIV/0!</v>
      </c>
      <c r="J8325" s="596"/>
      <c r="K8325" s="560"/>
      <c r="L8325" s="560"/>
      <c r="M8325" s="560"/>
      <c r="N8325" s="560"/>
      <c r="O8325" s="560"/>
      <c r="P8325" s="560"/>
      <c r="Q8325" s="560"/>
      <c r="R8325" s="560"/>
      <c r="S8325" s="560"/>
      <c r="T8325" s="560"/>
      <c r="U8325" s="560"/>
    </row>
    <row r="8326" spans="1:21">
      <c r="A8326" s="593">
        <f t="shared" si="780"/>
        <v>41621</v>
      </c>
      <c r="B8326" s="594">
        <v>41621.875481655094</v>
      </c>
      <c r="C8326" s="560">
        <f t="shared" si="781"/>
        <v>2013</v>
      </c>
      <c r="D8326" s="560">
        <f t="shared" si="782"/>
        <v>12</v>
      </c>
      <c r="E8326" s="560">
        <f t="shared" si="783"/>
        <v>13</v>
      </c>
      <c r="F8326" s="560">
        <f t="shared" si="784"/>
        <v>21</v>
      </c>
      <c r="G8326" s="595">
        <f t="shared" si="785"/>
        <v>6</v>
      </c>
      <c r="H8326" s="590">
        <f>CHOOSE('Output Sheet'!$B$4,'8760 Data'!J8326,'8760 Data'!K8326,'8760 Data'!L8326,'8760 Data'!M8326,'8760 Data'!N8326,'8760 Data'!O8326,'8760 Data'!P8326,'8760 Data'!Q8326,'8760 Data'!R8326,'8760 Data'!S8326,'8760 Data'!T8326,'8760 Data'!U8326)</f>
        <v>0</v>
      </c>
      <c r="I8326" s="591" t="e">
        <f>H8326/'Output Sheet'!$B$8</f>
        <v>#DIV/0!</v>
      </c>
      <c r="J8326" s="596"/>
      <c r="K8326" s="560"/>
      <c r="L8326" s="560"/>
      <c r="M8326" s="560"/>
      <c r="N8326" s="560"/>
      <c r="O8326" s="560"/>
      <c r="P8326" s="560"/>
      <c r="Q8326" s="560"/>
      <c r="R8326" s="560"/>
      <c r="S8326" s="560"/>
      <c r="T8326" s="560"/>
      <c r="U8326" s="560"/>
    </row>
    <row r="8327" spans="1:21">
      <c r="A8327" s="593">
        <f t="shared" si="780"/>
        <v>41621</v>
      </c>
      <c r="B8327" s="594">
        <v>41621.917148379631</v>
      </c>
      <c r="C8327" s="560">
        <f t="shared" si="781"/>
        <v>2013</v>
      </c>
      <c r="D8327" s="560">
        <f t="shared" si="782"/>
        <v>12</v>
      </c>
      <c r="E8327" s="560">
        <f t="shared" si="783"/>
        <v>13</v>
      </c>
      <c r="F8327" s="560">
        <f t="shared" si="784"/>
        <v>22</v>
      </c>
      <c r="G8327" s="595">
        <f t="shared" si="785"/>
        <v>6</v>
      </c>
      <c r="H8327" s="590">
        <f>CHOOSE('Output Sheet'!$B$4,'8760 Data'!J8327,'8760 Data'!K8327,'8760 Data'!L8327,'8760 Data'!M8327,'8760 Data'!N8327,'8760 Data'!O8327,'8760 Data'!P8327,'8760 Data'!Q8327,'8760 Data'!R8327,'8760 Data'!S8327,'8760 Data'!T8327,'8760 Data'!U8327)</f>
        <v>0</v>
      </c>
      <c r="I8327" s="591" t="e">
        <f>H8327/'Output Sheet'!$B$8</f>
        <v>#DIV/0!</v>
      </c>
      <c r="J8327" s="596"/>
      <c r="K8327" s="560"/>
      <c r="L8327" s="560"/>
      <c r="M8327" s="560"/>
      <c r="N8327" s="560"/>
      <c r="O8327" s="560"/>
      <c r="P8327" s="560"/>
      <c r="Q8327" s="560"/>
      <c r="R8327" s="560"/>
      <c r="S8327" s="560"/>
      <c r="T8327" s="560"/>
      <c r="U8327" s="560"/>
    </row>
    <row r="8328" spans="1:21">
      <c r="A8328" s="593">
        <f t="shared" si="780"/>
        <v>41621</v>
      </c>
      <c r="B8328" s="594">
        <v>41621.958815104168</v>
      </c>
      <c r="C8328" s="560">
        <f t="shared" si="781"/>
        <v>2013</v>
      </c>
      <c r="D8328" s="560">
        <f t="shared" si="782"/>
        <v>12</v>
      </c>
      <c r="E8328" s="560">
        <f t="shared" si="783"/>
        <v>13</v>
      </c>
      <c r="F8328" s="560">
        <f t="shared" si="784"/>
        <v>23</v>
      </c>
      <c r="G8328" s="595">
        <f t="shared" si="785"/>
        <v>6</v>
      </c>
      <c r="H8328" s="590">
        <f>CHOOSE('Output Sheet'!$B$4,'8760 Data'!J8328,'8760 Data'!K8328,'8760 Data'!L8328,'8760 Data'!M8328,'8760 Data'!N8328,'8760 Data'!O8328,'8760 Data'!P8328,'8760 Data'!Q8328,'8760 Data'!R8328,'8760 Data'!S8328,'8760 Data'!T8328,'8760 Data'!U8328)</f>
        <v>0</v>
      </c>
      <c r="I8328" s="591" t="e">
        <f>H8328/'Output Sheet'!$B$8</f>
        <v>#DIV/0!</v>
      </c>
      <c r="J8328" s="596"/>
      <c r="K8328" s="560"/>
      <c r="L8328" s="560"/>
      <c r="M8328" s="560"/>
      <c r="N8328" s="560"/>
      <c r="O8328" s="560"/>
      <c r="P8328" s="560"/>
      <c r="Q8328" s="560"/>
      <c r="R8328" s="560"/>
      <c r="S8328" s="560"/>
      <c r="T8328" s="560"/>
      <c r="U8328" s="560"/>
    </row>
    <row r="8329" spans="1:21">
      <c r="A8329" s="593">
        <f t="shared" si="780"/>
        <v>41622</v>
      </c>
      <c r="B8329" s="594">
        <v>41622.000481828705</v>
      </c>
      <c r="C8329" s="560">
        <f t="shared" si="781"/>
        <v>2013</v>
      </c>
      <c r="D8329" s="560">
        <f t="shared" si="782"/>
        <v>12</v>
      </c>
      <c r="E8329" s="560">
        <f t="shared" si="783"/>
        <v>14</v>
      </c>
      <c r="F8329" s="560">
        <f t="shared" si="784"/>
        <v>24</v>
      </c>
      <c r="G8329" s="595">
        <f t="shared" si="785"/>
        <v>7</v>
      </c>
      <c r="H8329" s="590">
        <f>CHOOSE('Output Sheet'!$B$4,'8760 Data'!J8329,'8760 Data'!K8329,'8760 Data'!L8329,'8760 Data'!M8329,'8760 Data'!N8329,'8760 Data'!O8329,'8760 Data'!P8329,'8760 Data'!Q8329,'8760 Data'!R8329,'8760 Data'!S8329,'8760 Data'!T8329,'8760 Data'!U8329)</f>
        <v>0</v>
      </c>
      <c r="I8329" s="591" t="e">
        <f>H8329/'Output Sheet'!$B$8</f>
        <v>#DIV/0!</v>
      </c>
      <c r="J8329" s="596"/>
      <c r="K8329" s="560"/>
      <c r="L8329" s="560"/>
      <c r="M8329" s="560"/>
      <c r="N8329" s="560"/>
      <c r="O8329" s="560"/>
      <c r="P8329" s="560"/>
      <c r="Q8329" s="560"/>
      <c r="R8329" s="560"/>
      <c r="S8329" s="560"/>
      <c r="T8329" s="560"/>
      <c r="U8329" s="560"/>
    </row>
    <row r="8330" spans="1:21">
      <c r="A8330" s="593">
        <f t="shared" si="780"/>
        <v>41622</v>
      </c>
      <c r="B8330" s="594">
        <v>41622.042148553242</v>
      </c>
      <c r="C8330" s="560">
        <f t="shared" si="781"/>
        <v>2013</v>
      </c>
      <c r="D8330" s="560">
        <f t="shared" si="782"/>
        <v>12</v>
      </c>
      <c r="E8330" s="560">
        <f t="shared" si="783"/>
        <v>14</v>
      </c>
      <c r="F8330" s="560">
        <f t="shared" si="784"/>
        <v>1</v>
      </c>
      <c r="G8330" s="595">
        <f t="shared" si="785"/>
        <v>7</v>
      </c>
      <c r="H8330" s="590">
        <f>CHOOSE('Output Sheet'!$B$4,'8760 Data'!J8330,'8760 Data'!K8330,'8760 Data'!L8330,'8760 Data'!M8330,'8760 Data'!N8330,'8760 Data'!O8330,'8760 Data'!P8330,'8760 Data'!Q8330,'8760 Data'!R8330,'8760 Data'!S8330,'8760 Data'!T8330,'8760 Data'!U8330)</f>
        <v>0</v>
      </c>
      <c r="I8330" s="591" t="e">
        <f>H8330/'Output Sheet'!$B$8</f>
        <v>#DIV/0!</v>
      </c>
      <c r="J8330" s="596"/>
      <c r="K8330" s="560"/>
      <c r="L8330" s="560"/>
      <c r="M8330" s="560"/>
      <c r="N8330" s="560"/>
      <c r="O8330" s="560"/>
      <c r="P8330" s="560"/>
      <c r="Q8330" s="560"/>
      <c r="R8330" s="560"/>
      <c r="S8330" s="560"/>
      <c r="T8330" s="560"/>
      <c r="U8330" s="560"/>
    </row>
    <row r="8331" spans="1:21">
      <c r="A8331" s="593">
        <f t="shared" si="780"/>
        <v>41622</v>
      </c>
      <c r="B8331" s="594">
        <v>41622.08381527778</v>
      </c>
      <c r="C8331" s="560">
        <f t="shared" si="781"/>
        <v>2013</v>
      </c>
      <c r="D8331" s="560">
        <f t="shared" si="782"/>
        <v>12</v>
      </c>
      <c r="E8331" s="560">
        <f t="shared" si="783"/>
        <v>14</v>
      </c>
      <c r="F8331" s="560">
        <f t="shared" si="784"/>
        <v>2</v>
      </c>
      <c r="G8331" s="595">
        <f t="shared" si="785"/>
        <v>7</v>
      </c>
      <c r="H8331" s="590">
        <f>CHOOSE('Output Sheet'!$B$4,'8760 Data'!J8331,'8760 Data'!K8331,'8760 Data'!L8331,'8760 Data'!M8331,'8760 Data'!N8331,'8760 Data'!O8331,'8760 Data'!P8331,'8760 Data'!Q8331,'8760 Data'!R8331,'8760 Data'!S8331,'8760 Data'!T8331,'8760 Data'!U8331)</f>
        <v>0</v>
      </c>
      <c r="I8331" s="591" t="e">
        <f>H8331/'Output Sheet'!$B$8</f>
        <v>#DIV/0!</v>
      </c>
      <c r="J8331" s="596"/>
      <c r="K8331" s="560"/>
      <c r="L8331" s="560"/>
      <c r="M8331" s="560"/>
      <c r="N8331" s="560"/>
      <c r="O8331" s="560"/>
      <c r="P8331" s="560"/>
      <c r="Q8331" s="560"/>
      <c r="R8331" s="560"/>
      <c r="S8331" s="560"/>
      <c r="T8331" s="560"/>
      <c r="U8331" s="560"/>
    </row>
    <row r="8332" spans="1:21">
      <c r="A8332" s="593">
        <f t="shared" si="780"/>
        <v>41622</v>
      </c>
      <c r="B8332" s="594">
        <v>41622.125482002317</v>
      </c>
      <c r="C8332" s="560">
        <f t="shared" si="781"/>
        <v>2013</v>
      </c>
      <c r="D8332" s="560">
        <f t="shared" si="782"/>
        <v>12</v>
      </c>
      <c r="E8332" s="560">
        <f t="shared" si="783"/>
        <v>14</v>
      </c>
      <c r="F8332" s="560">
        <f t="shared" si="784"/>
        <v>3</v>
      </c>
      <c r="G8332" s="595">
        <f t="shared" si="785"/>
        <v>7</v>
      </c>
      <c r="H8332" s="590">
        <f>CHOOSE('Output Sheet'!$B$4,'8760 Data'!J8332,'8760 Data'!K8332,'8760 Data'!L8332,'8760 Data'!M8332,'8760 Data'!N8332,'8760 Data'!O8332,'8760 Data'!P8332,'8760 Data'!Q8332,'8760 Data'!R8332,'8760 Data'!S8332,'8760 Data'!T8332,'8760 Data'!U8332)</f>
        <v>0</v>
      </c>
      <c r="I8332" s="591" t="e">
        <f>H8332/'Output Sheet'!$B$8</f>
        <v>#DIV/0!</v>
      </c>
      <c r="J8332" s="596"/>
      <c r="K8332" s="560"/>
      <c r="L8332" s="560"/>
      <c r="M8332" s="560"/>
      <c r="N8332" s="560"/>
      <c r="O8332" s="560"/>
      <c r="P8332" s="560"/>
      <c r="Q8332" s="560"/>
      <c r="R8332" s="560"/>
      <c r="S8332" s="560"/>
      <c r="T8332" s="560"/>
      <c r="U8332" s="560"/>
    </row>
    <row r="8333" spans="1:21">
      <c r="A8333" s="593">
        <f t="shared" si="780"/>
        <v>41622</v>
      </c>
      <c r="B8333" s="594">
        <v>41622.167148726854</v>
      </c>
      <c r="C8333" s="560">
        <f t="shared" si="781"/>
        <v>2013</v>
      </c>
      <c r="D8333" s="560">
        <f t="shared" si="782"/>
        <v>12</v>
      </c>
      <c r="E8333" s="560">
        <f t="shared" si="783"/>
        <v>14</v>
      </c>
      <c r="F8333" s="560">
        <f t="shared" si="784"/>
        <v>4</v>
      </c>
      <c r="G8333" s="595">
        <f t="shared" si="785"/>
        <v>7</v>
      </c>
      <c r="H8333" s="590">
        <f>CHOOSE('Output Sheet'!$B$4,'8760 Data'!J8333,'8760 Data'!K8333,'8760 Data'!L8333,'8760 Data'!M8333,'8760 Data'!N8333,'8760 Data'!O8333,'8760 Data'!P8333,'8760 Data'!Q8333,'8760 Data'!R8333,'8760 Data'!S8333,'8760 Data'!T8333,'8760 Data'!U8333)</f>
        <v>0</v>
      </c>
      <c r="I8333" s="591" t="e">
        <f>H8333/'Output Sheet'!$B$8</f>
        <v>#DIV/0!</v>
      </c>
      <c r="J8333" s="596"/>
      <c r="K8333" s="560"/>
      <c r="L8333" s="560"/>
      <c r="M8333" s="560"/>
      <c r="N8333" s="560"/>
      <c r="O8333" s="560"/>
      <c r="P8333" s="560"/>
      <c r="Q8333" s="560"/>
      <c r="R8333" s="560"/>
      <c r="S8333" s="560"/>
      <c r="T8333" s="560"/>
      <c r="U8333" s="560"/>
    </row>
    <row r="8334" spans="1:21">
      <c r="A8334" s="593">
        <f t="shared" si="780"/>
        <v>41622</v>
      </c>
      <c r="B8334" s="594">
        <v>41622.208815451391</v>
      </c>
      <c r="C8334" s="560">
        <f t="shared" si="781"/>
        <v>2013</v>
      </c>
      <c r="D8334" s="560">
        <f t="shared" si="782"/>
        <v>12</v>
      </c>
      <c r="E8334" s="560">
        <f t="shared" si="783"/>
        <v>14</v>
      </c>
      <c r="F8334" s="560">
        <f t="shared" si="784"/>
        <v>5</v>
      </c>
      <c r="G8334" s="595">
        <f t="shared" si="785"/>
        <v>7</v>
      </c>
      <c r="H8334" s="590">
        <f>CHOOSE('Output Sheet'!$B$4,'8760 Data'!J8334,'8760 Data'!K8334,'8760 Data'!L8334,'8760 Data'!M8334,'8760 Data'!N8334,'8760 Data'!O8334,'8760 Data'!P8334,'8760 Data'!Q8334,'8760 Data'!R8334,'8760 Data'!S8334,'8760 Data'!T8334,'8760 Data'!U8334)</f>
        <v>0</v>
      </c>
      <c r="I8334" s="591" t="e">
        <f>H8334/'Output Sheet'!$B$8</f>
        <v>#DIV/0!</v>
      </c>
      <c r="J8334" s="596"/>
      <c r="K8334" s="560"/>
      <c r="L8334" s="560"/>
      <c r="M8334" s="560"/>
      <c r="N8334" s="560"/>
      <c r="O8334" s="560"/>
      <c r="P8334" s="560"/>
      <c r="Q8334" s="560"/>
      <c r="R8334" s="560"/>
      <c r="S8334" s="560"/>
      <c r="T8334" s="560"/>
      <c r="U8334" s="560"/>
    </row>
    <row r="8335" spans="1:21">
      <c r="A8335" s="593">
        <f t="shared" si="780"/>
        <v>41622</v>
      </c>
      <c r="B8335" s="594">
        <v>41622.250482175928</v>
      </c>
      <c r="C8335" s="560">
        <f t="shared" si="781"/>
        <v>2013</v>
      </c>
      <c r="D8335" s="560">
        <f t="shared" si="782"/>
        <v>12</v>
      </c>
      <c r="E8335" s="560">
        <f t="shared" si="783"/>
        <v>14</v>
      </c>
      <c r="F8335" s="560">
        <f t="shared" si="784"/>
        <v>6</v>
      </c>
      <c r="G8335" s="595">
        <f t="shared" si="785"/>
        <v>7</v>
      </c>
      <c r="H8335" s="590">
        <f>CHOOSE('Output Sheet'!$B$4,'8760 Data'!J8335,'8760 Data'!K8335,'8760 Data'!L8335,'8760 Data'!M8335,'8760 Data'!N8335,'8760 Data'!O8335,'8760 Data'!P8335,'8760 Data'!Q8335,'8760 Data'!R8335,'8760 Data'!S8335,'8760 Data'!T8335,'8760 Data'!U8335)</f>
        <v>0</v>
      </c>
      <c r="I8335" s="591" t="e">
        <f>H8335/'Output Sheet'!$B$8</f>
        <v>#DIV/0!</v>
      </c>
      <c r="J8335" s="596"/>
      <c r="K8335" s="560"/>
      <c r="L8335" s="560"/>
      <c r="M8335" s="560"/>
      <c r="N8335" s="560"/>
      <c r="O8335" s="560"/>
      <c r="P8335" s="560"/>
      <c r="Q8335" s="560"/>
      <c r="R8335" s="560"/>
      <c r="S8335" s="560"/>
      <c r="T8335" s="560"/>
      <c r="U8335" s="560"/>
    </row>
    <row r="8336" spans="1:21">
      <c r="A8336" s="593">
        <f t="shared" si="780"/>
        <v>41622</v>
      </c>
      <c r="B8336" s="594">
        <v>41622.292148900466</v>
      </c>
      <c r="C8336" s="560">
        <f t="shared" si="781"/>
        <v>2013</v>
      </c>
      <c r="D8336" s="560">
        <f t="shared" si="782"/>
        <v>12</v>
      </c>
      <c r="E8336" s="560">
        <f t="shared" si="783"/>
        <v>14</v>
      </c>
      <c r="F8336" s="560">
        <f t="shared" si="784"/>
        <v>7</v>
      </c>
      <c r="G8336" s="595">
        <f t="shared" si="785"/>
        <v>7</v>
      </c>
      <c r="H8336" s="590">
        <f>CHOOSE('Output Sheet'!$B$4,'8760 Data'!J8336,'8760 Data'!K8336,'8760 Data'!L8336,'8760 Data'!M8336,'8760 Data'!N8336,'8760 Data'!O8336,'8760 Data'!P8336,'8760 Data'!Q8336,'8760 Data'!R8336,'8760 Data'!S8336,'8760 Data'!T8336,'8760 Data'!U8336)</f>
        <v>0</v>
      </c>
      <c r="I8336" s="591" t="e">
        <f>H8336/'Output Sheet'!$B$8</f>
        <v>#DIV/0!</v>
      </c>
      <c r="J8336" s="596"/>
      <c r="K8336" s="560"/>
      <c r="L8336" s="560"/>
      <c r="M8336" s="560"/>
      <c r="N8336" s="560"/>
      <c r="O8336" s="560"/>
      <c r="P8336" s="560"/>
      <c r="Q8336" s="560"/>
      <c r="R8336" s="560"/>
      <c r="S8336" s="560"/>
      <c r="T8336" s="560"/>
      <c r="U8336" s="560"/>
    </row>
    <row r="8337" spans="1:21">
      <c r="A8337" s="593">
        <f t="shared" si="780"/>
        <v>41622</v>
      </c>
      <c r="B8337" s="594">
        <v>41622.333815625003</v>
      </c>
      <c r="C8337" s="560">
        <f t="shared" si="781"/>
        <v>2013</v>
      </c>
      <c r="D8337" s="560">
        <f t="shared" si="782"/>
        <v>12</v>
      </c>
      <c r="E8337" s="560">
        <f t="shared" si="783"/>
        <v>14</v>
      </c>
      <c r="F8337" s="560">
        <f t="shared" si="784"/>
        <v>8</v>
      </c>
      <c r="G8337" s="595">
        <f t="shared" si="785"/>
        <v>7</v>
      </c>
      <c r="H8337" s="590">
        <f>CHOOSE('Output Sheet'!$B$4,'8760 Data'!J8337,'8760 Data'!K8337,'8760 Data'!L8337,'8760 Data'!M8337,'8760 Data'!N8337,'8760 Data'!O8337,'8760 Data'!P8337,'8760 Data'!Q8337,'8760 Data'!R8337,'8760 Data'!S8337,'8760 Data'!T8337,'8760 Data'!U8337)</f>
        <v>0</v>
      </c>
      <c r="I8337" s="591" t="e">
        <f>H8337/'Output Sheet'!$B$8</f>
        <v>#DIV/0!</v>
      </c>
      <c r="J8337" s="596"/>
      <c r="K8337" s="560"/>
      <c r="L8337" s="560"/>
      <c r="M8337" s="560"/>
      <c r="N8337" s="560"/>
      <c r="O8337" s="560"/>
      <c r="P8337" s="560"/>
      <c r="Q8337" s="560"/>
      <c r="R8337" s="560"/>
      <c r="S8337" s="560"/>
      <c r="T8337" s="560"/>
      <c r="U8337" s="560"/>
    </row>
    <row r="8338" spans="1:21">
      <c r="A8338" s="593">
        <f t="shared" si="780"/>
        <v>41622</v>
      </c>
      <c r="B8338" s="594">
        <v>41622.37548234954</v>
      </c>
      <c r="C8338" s="560">
        <f t="shared" si="781"/>
        <v>2013</v>
      </c>
      <c r="D8338" s="560">
        <f t="shared" si="782"/>
        <v>12</v>
      </c>
      <c r="E8338" s="560">
        <f t="shared" si="783"/>
        <v>14</v>
      </c>
      <c r="F8338" s="560">
        <f t="shared" si="784"/>
        <v>9</v>
      </c>
      <c r="G8338" s="595">
        <f t="shared" si="785"/>
        <v>7</v>
      </c>
      <c r="H8338" s="590">
        <f>CHOOSE('Output Sheet'!$B$4,'8760 Data'!J8338,'8760 Data'!K8338,'8760 Data'!L8338,'8760 Data'!M8338,'8760 Data'!N8338,'8760 Data'!O8338,'8760 Data'!P8338,'8760 Data'!Q8338,'8760 Data'!R8338,'8760 Data'!S8338,'8760 Data'!T8338,'8760 Data'!U8338)</f>
        <v>0</v>
      </c>
      <c r="I8338" s="591" t="e">
        <f>H8338/'Output Sheet'!$B$8</f>
        <v>#DIV/0!</v>
      </c>
      <c r="J8338" s="596"/>
      <c r="K8338" s="560"/>
      <c r="L8338" s="560"/>
      <c r="M8338" s="560"/>
      <c r="N8338" s="560"/>
      <c r="O8338" s="560"/>
      <c r="P8338" s="560"/>
      <c r="Q8338" s="560"/>
      <c r="R8338" s="560"/>
      <c r="S8338" s="560"/>
      <c r="T8338" s="560"/>
      <c r="U8338" s="560"/>
    </row>
    <row r="8339" spans="1:21">
      <c r="A8339" s="593">
        <f t="shared" si="780"/>
        <v>41622</v>
      </c>
      <c r="B8339" s="594">
        <v>41622.417149074077</v>
      </c>
      <c r="C8339" s="560">
        <f t="shared" si="781"/>
        <v>2013</v>
      </c>
      <c r="D8339" s="560">
        <f t="shared" si="782"/>
        <v>12</v>
      </c>
      <c r="E8339" s="560">
        <f t="shared" si="783"/>
        <v>14</v>
      </c>
      <c r="F8339" s="560">
        <f t="shared" si="784"/>
        <v>10</v>
      </c>
      <c r="G8339" s="595">
        <f t="shared" si="785"/>
        <v>7</v>
      </c>
      <c r="H8339" s="590">
        <f>CHOOSE('Output Sheet'!$B$4,'8760 Data'!J8339,'8760 Data'!K8339,'8760 Data'!L8339,'8760 Data'!M8339,'8760 Data'!N8339,'8760 Data'!O8339,'8760 Data'!P8339,'8760 Data'!Q8339,'8760 Data'!R8339,'8760 Data'!S8339,'8760 Data'!T8339,'8760 Data'!U8339)</f>
        <v>0</v>
      </c>
      <c r="I8339" s="591" t="e">
        <f>H8339/'Output Sheet'!$B$8</f>
        <v>#DIV/0!</v>
      </c>
      <c r="J8339" s="596"/>
      <c r="K8339" s="560"/>
      <c r="L8339" s="560"/>
      <c r="M8339" s="560"/>
      <c r="N8339" s="560"/>
      <c r="O8339" s="560"/>
      <c r="P8339" s="560"/>
      <c r="Q8339" s="560"/>
      <c r="R8339" s="560"/>
      <c r="S8339" s="560"/>
      <c r="T8339" s="560"/>
      <c r="U8339" s="560"/>
    </row>
    <row r="8340" spans="1:21">
      <c r="A8340" s="593">
        <f t="shared" si="780"/>
        <v>41622</v>
      </c>
      <c r="B8340" s="594">
        <v>41622.458815798615</v>
      </c>
      <c r="C8340" s="560">
        <f t="shared" si="781"/>
        <v>2013</v>
      </c>
      <c r="D8340" s="560">
        <f t="shared" si="782"/>
        <v>12</v>
      </c>
      <c r="E8340" s="560">
        <f t="shared" si="783"/>
        <v>14</v>
      </c>
      <c r="F8340" s="560">
        <f t="shared" si="784"/>
        <v>11</v>
      </c>
      <c r="G8340" s="595">
        <f t="shared" si="785"/>
        <v>7</v>
      </c>
      <c r="H8340" s="590">
        <f>CHOOSE('Output Sheet'!$B$4,'8760 Data'!J8340,'8760 Data'!K8340,'8760 Data'!L8340,'8760 Data'!M8340,'8760 Data'!N8340,'8760 Data'!O8340,'8760 Data'!P8340,'8760 Data'!Q8340,'8760 Data'!R8340,'8760 Data'!S8340,'8760 Data'!T8340,'8760 Data'!U8340)</f>
        <v>0</v>
      </c>
      <c r="I8340" s="591" t="e">
        <f>H8340/'Output Sheet'!$B$8</f>
        <v>#DIV/0!</v>
      </c>
      <c r="J8340" s="596"/>
      <c r="K8340" s="560"/>
      <c r="L8340" s="560"/>
      <c r="M8340" s="560"/>
      <c r="N8340" s="560"/>
      <c r="O8340" s="560"/>
      <c r="P8340" s="560"/>
      <c r="Q8340" s="560"/>
      <c r="R8340" s="560"/>
      <c r="S8340" s="560"/>
      <c r="T8340" s="560"/>
      <c r="U8340" s="560"/>
    </row>
    <row r="8341" spans="1:21">
      <c r="A8341" s="593">
        <f t="shared" si="780"/>
        <v>41622</v>
      </c>
      <c r="B8341" s="594">
        <v>41622.500482523144</v>
      </c>
      <c r="C8341" s="560">
        <f t="shared" si="781"/>
        <v>2013</v>
      </c>
      <c r="D8341" s="560">
        <f t="shared" si="782"/>
        <v>12</v>
      </c>
      <c r="E8341" s="560">
        <f t="shared" si="783"/>
        <v>14</v>
      </c>
      <c r="F8341" s="560">
        <f t="shared" si="784"/>
        <v>12</v>
      </c>
      <c r="G8341" s="595">
        <f t="shared" si="785"/>
        <v>7</v>
      </c>
      <c r="H8341" s="590">
        <f>CHOOSE('Output Sheet'!$B$4,'8760 Data'!J8341,'8760 Data'!K8341,'8760 Data'!L8341,'8760 Data'!M8341,'8760 Data'!N8341,'8760 Data'!O8341,'8760 Data'!P8341,'8760 Data'!Q8341,'8760 Data'!R8341,'8760 Data'!S8341,'8760 Data'!T8341,'8760 Data'!U8341)</f>
        <v>0</v>
      </c>
      <c r="I8341" s="591" t="e">
        <f>H8341/'Output Sheet'!$B$8</f>
        <v>#DIV/0!</v>
      </c>
      <c r="J8341" s="596"/>
      <c r="K8341" s="560"/>
      <c r="L8341" s="560"/>
      <c r="M8341" s="560"/>
      <c r="N8341" s="560"/>
      <c r="O8341" s="560"/>
      <c r="P8341" s="560"/>
      <c r="Q8341" s="560"/>
      <c r="R8341" s="560"/>
      <c r="S8341" s="560"/>
      <c r="T8341" s="560"/>
      <c r="U8341" s="560"/>
    </row>
    <row r="8342" spans="1:21">
      <c r="A8342" s="593">
        <f t="shared" si="780"/>
        <v>41622</v>
      </c>
      <c r="B8342" s="594">
        <v>41622.542149247682</v>
      </c>
      <c r="C8342" s="560">
        <f t="shared" si="781"/>
        <v>2013</v>
      </c>
      <c r="D8342" s="560">
        <f t="shared" si="782"/>
        <v>12</v>
      </c>
      <c r="E8342" s="560">
        <f t="shared" si="783"/>
        <v>14</v>
      </c>
      <c r="F8342" s="560">
        <f t="shared" si="784"/>
        <v>13</v>
      </c>
      <c r="G8342" s="595">
        <f t="shared" si="785"/>
        <v>7</v>
      </c>
      <c r="H8342" s="590">
        <f>CHOOSE('Output Sheet'!$B$4,'8760 Data'!J8342,'8760 Data'!K8342,'8760 Data'!L8342,'8760 Data'!M8342,'8760 Data'!N8342,'8760 Data'!O8342,'8760 Data'!P8342,'8760 Data'!Q8342,'8760 Data'!R8342,'8760 Data'!S8342,'8760 Data'!T8342,'8760 Data'!U8342)</f>
        <v>0</v>
      </c>
      <c r="I8342" s="591" t="e">
        <f>H8342/'Output Sheet'!$B$8</f>
        <v>#DIV/0!</v>
      </c>
      <c r="J8342" s="596"/>
      <c r="K8342" s="560"/>
      <c r="L8342" s="560"/>
      <c r="M8342" s="560"/>
      <c r="N8342" s="560"/>
      <c r="O8342" s="560"/>
      <c r="P8342" s="560"/>
      <c r="Q8342" s="560"/>
      <c r="R8342" s="560"/>
      <c r="S8342" s="560"/>
      <c r="T8342" s="560"/>
      <c r="U8342" s="560"/>
    </row>
    <row r="8343" spans="1:21">
      <c r="A8343" s="593">
        <f t="shared" si="780"/>
        <v>41622</v>
      </c>
      <c r="B8343" s="594">
        <v>41622.583815972219</v>
      </c>
      <c r="C8343" s="560">
        <f t="shared" si="781"/>
        <v>2013</v>
      </c>
      <c r="D8343" s="560">
        <f t="shared" si="782"/>
        <v>12</v>
      </c>
      <c r="E8343" s="560">
        <f t="shared" si="783"/>
        <v>14</v>
      </c>
      <c r="F8343" s="560">
        <f t="shared" si="784"/>
        <v>14</v>
      </c>
      <c r="G8343" s="595">
        <f t="shared" si="785"/>
        <v>7</v>
      </c>
      <c r="H8343" s="590">
        <f>CHOOSE('Output Sheet'!$B$4,'8760 Data'!J8343,'8760 Data'!K8343,'8760 Data'!L8343,'8760 Data'!M8343,'8760 Data'!N8343,'8760 Data'!O8343,'8760 Data'!P8343,'8760 Data'!Q8343,'8760 Data'!R8343,'8760 Data'!S8343,'8760 Data'!T8343,'8760 Data'!U8343)</f>
        <v>0</v>
      </c>
      <c r="I8343" s="591" t="e">
        <f>H8343/'Output Sheet'!$B$8</f>
        <v>#DIV/0!</v>
      </c>
      <c r="J8343" s="596"/>
      <c r="K8343" s="560"/>
      <c r="L8343" s="560"/>
      <c r="M8343" s="560"/>
      <c r="N8343" s="560"/>
      <c r="O8343" s="560"/>
      <c r="P8343" s="560"/>
      <c r="Q8343" s="560"/>
      <c r="R8343" s="560"/>
      <c r="S8343" s="560"/>
      <c r="T8343" s="560"/>
      <c r="U8343" s="560"/>
    </row>
    <row r="8344" spans="1:21">
      <c r="A8344" s="593">
        <f t="shared" si="780"/>
        <v>41622</v>
      </c>
      <c r="B8344" s="594">
        <v>41622.625482696756</v>
      </c>
      <c r="C8344" s="560">
        <f t="shared" si="781"/>
        <v>2013</v>
      </c>
      <c r="D8344" s="560">
        <f t="shared" si="782"/>
        <v>12</v>
      </c>
      <c r="E8344" s="560">
        <f t="shared" si="783"/>
        <v>14</v>
      </c>
      <c r="F8344" s="560">
        <f t="shared" si="784"/>
        <v>15</v>
      </c>
      <c r="G8344" s="595">
        <f t="shared" si="785"/>
        <v>7</v>
      </c>
      <c r="H8344" s="590">
        <f>CHOOSE('Output Sheet'!$B$4,'8760 Data'!J8344,'8760 Data'!K8344,'8760 Data'!L8344,'8760 Data'!M8344,'8760 Data'!N8344,'8760 Data'!O8344,'8760 Data'!P8344,'8760 Data'!Q8344,'8760 Data'!R8344,'8760 Data'!S8344,'8760 Data'!T8344,'8760 Data'!U8344)</f>
        <v>0</v>
      </c>
      <c r="I8344" s="591" t="e">
        <f>H8344/'Output Sheet'!$B$8</f>
        <v>#DIV/0!</v>
      </c>
      <c r="J8344" s="596"/>
      <c r="K8344" s="560"/>
      <c r="L8344" s="560"/>
      <c r="M8344" s="560"/>
      <c r="N8344" s="560"/>
      <c r="O8344" s="560"/>
      <c r="P8344" s="560"/>
      <c r="Q8344" s="560"/>
      <c r="R8344" s="560"/>
      <c r="S8344" s="560"/>
      <c r="T8344" s="560"/>
      <c r="U8344" s="560"/>
    </row>
    <row r="8345" spans="1:21">
      <c r="A8345" s="593">
        <f t="shared" si="780"/>
        <v>41622</v>
      </c>
      <c r="B8345" s="594">
        <v>41622.667149421293</v>
      </c>
      <c r="C8345" s="560">
        <f t="shared" si="781"/>
        <v>2013</v>
      </c>
      <c r="D8345" s="560">
        <f t="shared" si="782"/>
        <v>12</v>
      </c>
      <c r="E8345" s="560">
        <f t="shared" si="783"/>
        <v>14</v>
      </c>
      <c r="F8345" s="560">
        <f t="shared" si="784"/>
        <v>16</v>
      </c>
      <c r="G8345" s="595">
        <f t="shared" si="785"/>
        <v>7</v>
      </c>
      <c r="H8345" s="590">
        <f>CHOOSE('Output Sheet'!$B$4,'8760 Data'!J8345,'8760 Data'!K8345,'8760 Data'!L8345,'8760 Data'!M8345,'8760 Data'!N8345,'8760 Data'!O8345,'8760 Data'!P8345,'8760 Data'!Q8345,'8760 Data'!R8345,'8760 Data'!S8345,'8760 Data'!T8345,'8760 Data'!U8345)</f>
        <v>0</v>
      </c>
      <c r="I8345" s="591" t="e">
        <f>H8345/'Output Sheet'!$B$8</f>
        <v>#DIV/0!</v>
      </c>
      <c r="J8345" s="596"/>
      <c r="K8345" s="560"/>
      <c r="L8345" s="560"/>
      <c r="M8345" s="560"/>
      <c r="N8345" s="560"/>
      <c r="O8345" s="560"/>
      <c r="P8345" s="560"/>
      <c r="Q8345" s="560"/>
      <c r="R8345" s="560"/>
      <c r="S8345" s="560"/>
      <c r="T8345" s="560"/>
      <c r="U8345" s="560"/>
    </row>
    <row r="8346" spans="1:21">
      <c r="A8346" s="593">
        <f t="shared" si="780"/>
        <v>41622</v>
      </c>
      <c r="B8346" s="594">
        <v>41622.70881614583</v>
      </c>
      <c r="C8346" s="560">
        <f t="shared" si="781"/>
        <v>2013</v>
      </c>
      <c r="D8346" s="560">
        <f t="shared" si="782"/>
        <v>12</v>
      </c>
      <c r="E8346" s="560">
        <f t="shared" si="783"/>
        <v>14</v>
      </c>
      <c r="F8346" s="560">
        <f t="shared" si="784"/>
        <v>17</v>
      </c>
      <c r="G8346" s="595">
        <f t="shared" si="785"/>
        <v>7</v>
      </c>
      <c r="H8346" s="590">
        <f>CHOOSE('Output Sheet'!$B$4,'8760 Data'!J8346,'8760 Data'!K8346,'8760 Data'!L8346,'8760 Data'!M8346,'8760 Data'!N8346,'8760 Data'!O8346,'8760 Data'!P8346,'8760 Data'!Q8346,'8760 Data'!R8346,'8760 Data'!S8346,'8760 Data'!T8346,'8760 Data'!U8346)</f>
        <v>0</v>
      </c>
      <c r="I8346" s="591" t="e">
        <f>H8346/'Output Sheet'!$B$8</f>
        <v>#DIV/0!</v>
      </c>
      <c r="J8346" s="596"/>
      <c r="K8346" s="560"/>
      <c r="L8346" s="560"/>
      <c r="M8346" s="560"/>
      <c r="N8346" s="560"/>
      <c r="O8346" s="560"/>
      <c r="P8346" s="560"/>
      <c r="Q8346" s="560"/>
      <c r="R8346" s="560"/>
      <c r="S8346" s="560"/>
      <c r="T8346" s="560"/>
      <c r="U8346" s="560"/>
    </row>
    <row r="8347" spans="1:21">
      <c r="A8347" s="593">
        <f t="shared" si="780"/>
        <v>41622</v>
      </c>
      <c r="B8347" s="594">
        <v>41622.750482870368</v>
      </c>
      <c r="C8347" s="560">
        <f t="shared" si="781"/>
        <v>2013</v>
      </c>
      <c r="D8347" s="560">
        <f t="shared" si="782"/>
        <v>12</v>
      </c>
      <c r="E8347" s="560">
        <f t="shared" si="783"/>
        <v>14</v>
      </c>
      <c r="F8347" s="560">
        <f t="shared" si="784"/>
        <v>18</v>
      </c>
      <c r="G8347" s="595">
        <f t="shared" si="785"/>
        <v>7</v>
      </c>
      <c r="H8347" s="590">
        <f>CHOOSE('Output Sheet'!$B$4,'8760 Data'!J8347,'8760 Data'!K8347,'8760 Data'!L8347,'8760 Data'!M8347,'8760 Data'!N8347,'8760 Data'!O8347,'8760 Data'!P8347,'8760 Data'!Q8347,'8760 Data'!R8347,'8760 Data'!S8347,'8760 Data'!T8347,'8760 Data'!U8347)</f>
        <v>0</v>
      </c>
      <c r="I8347" s="591" t="e">
        <f>H8347/'Output Sheet'!$B$8</f>
        <v>#DIV/0!</v>
      </c>
      <c r="J8347" s="596"/>
      <c r="K8347" s="560"/>
      <c r="L8347" s="560"/>
      <c r="M8347" s="560"/>
      <c r="N8347" s="560"/>
      <c r="O8347" s="560"/>
      <c r="P8347" s="560"/>
      <c r="Q8347" s="560"/>
      <c r="R8347" s="560"/>
      <c r="S8347" s="560"/>
      <c r="T8347" s="560"/>
      <c r="U8347" s="560"/>
    </row>
    <row r="8348" spans="1:21">
      <c r="A8348" s="593">
        <f t="shared" si="780"/>
        <v>41622</v>
      </c>
      <c r="B8348" s="594">
        <v>41622.792149594905</v>
      </c>
      <c r="C8348" s="560">
        <f t="shared" si="781"/>
        <v>2013</v>
      </c>
      <c r="D8348" s="560">
        <f t="shared" si="782"/>
        <v>12</v>
      </c>
      <c r="E8348" s="560">
        <f t="shared" si="783"/>
        <v>14</v>
      </c>
      <c r="F8348" s="560">
        <f t="shared" si="784"/>
        <v>19</v>
      </c>
      <c r="G8348" s="595">
        <f t="shared" si="785"/>
        <v>7</v>
      </c>
      <c r="H8348" s="590">
        <f>CHOOSE('Output Sheet'!$B$4,'8760 Data'!J8348,'8760 Data'!K8348,'8760 Data'!L8348,'8760 Data'!M8348,'8760 Data'!N8348,'8760 Data'!O8348,'8760 Data'!P8348,'8760 Data'!Q8348,'8760 Data'!R8348,'8760 Data'!S8348,'8760 Data'!T8348,'8760 Data'!U8348)</f>
        <v>0</v>
      </c>
      <c r="I8348" s="591" t="e">
        <f>H8348/'Output Sheet'!$B$8</f>
        <v>#DIV/0!</v>
      </c>
      <c r="J8348" s="596"/>
      <c r="K8348" s="560"/>
      <c r="L8348" s="560"/>
      <c r="M8348" s="560"/>
      <c r="N8348" s="560"/>
      <c r="O8348" s="560"/>
      <c r="P8348" s="560"/>
      <c r="Q8348" s="560"/>
      <c r="R8348" s="560"/>
      <c r="S8348" s="560"/>
      <c r="T8348" s="560"/>
      <c r="U8348" s="560"/>
    </row>
    <row r="8349" spans="1:21">
      <c r="A8349" s="593">
        <f t="shared" si="780"/>
        <v>41622</v>
      </c>
      <c r="B8349" s="594">
        <v>41622.833816319442</v>
      </c>
      <c r="C8349" s="560">
        <f t="shared" si="781"/>
        <v>2013</v>
      </c>
      <c r="D8349" s="560">
        <f t="shared" si="782"/>
        <v>12</v>
      </c>
      <c r="E8349" s="560">
        <f t="shared" si="783"/>
        <v>14</v>
      </c>
      <c r="F8349" s="560">
        <f t="shared" si="784"/>
        <v>20</v>
      </c>
      <c r="G8349" s="595">
        <f t="shared" si="785"/>
        <v>7</v>
      </c>
      <c r="H8349" s="590">
        <f>CHOOSE('Output Sheet'!$B$4,'8760 Data'!J8349,'8760 Data'!K8349,'8760 Data'!L8349,'8760 Data'!M8349,'8760 Data'!N8349,'8760 Data'!O8349,'8760 Data'!P8349,'8760 Data'!Q8349,'8760 Data'!R8349,'8760 Data'!S8349,'8760 Data'!T8349,'8760 Data'!U8349)</f>
        <v>0</v>
      </c>
      <c r="I8349" s="591" t="e">
        <f>H8349/'Output Sheet'!$B$8</f>
        <v>#DIV/0!</v>
      </c>
      <c r="J8349" s="596"/>
      <c r="K8349" s="560"/>
      <c r="L8349" s="560"/>
      <c r="M8349" s="560"/>
      <c r="N8349" s="560"/>
      <c r="O8349" s="560"/>
      <c r="P8349" s="560"/>
      <c r="Q8349" s="560"/>
      <c r="R8349" s="560"/>
      <c r="S8349" s="560"/>
      <c r="T8349" s="560"/>
      <c r="U8349" s="560"/>
    </row>
    <row r="8350" spans="1:21">
      <c r="A8350" s="593">
        <f t="shared" si="780"/>
        <v>41622</v>
      </c>
      <c r="B8350" s="594">
        <v>41622.875483043979</v>
      </c>
      <c r="C8350" s="560">
        <f t="shared" si="781"/>
        <v>2013</v>
      </c>
      <c r="D8350" s="560">
        <f t="shared" si="782"/>
        <v>12</v>
      </c>
      <c r="E8350" s="560">
        <f t="shared" si="783"/>
        <v>14</v>
      </c>
      <c r="F8350" s="560">
        <f t="shared" si="784"/>
        <v>21</v>
      </c>
      <c r="G8350" s="595">
        <f t="shared" si="785"/>
        <v>7</v>
      </c>
      <c r="H8350" s="590">
        <f>CHOOSE('Output Sheet'!$B$4,'8760 Data'!J8350,'8760 Data'!K8350,'8760 Data'!L8350,'8760 Data'!M8350,'8760 Data'!N8350,'8760 Data'!O8350,'8760 Data'!P8350,'8760 Data'!Q8350,'8760 Data'!R8350,'8760 Data'!S8350,'8760 Data'!T8350,'8760 Data'!U8350)</f>
        <v>0</v>
      </c>
      <c r="I8350" s="591" t="e">
        <f>H8350/'Output Sheet'!$B$8</f>
        <v>#DIV/0!</v>
      </c>
      <c r="J8350" s="596"/>
      <c r="K8350" s="560"/>
      <c r="L8350" s="560"/>
      <c r="M8350" s="560"/>
      <c r="N8350" s="560"/>
      <c r="O8350" s="560"/>
      <c r="P8350" s="560"/>
      <c r="Q8350" s="560"/>
      <c r="R8350" s="560"/>
      <c r="S8350" s="560"/>
      <c r="T8350" s="560"/>
      <c r="U8350" s="560"/>
    </row>
    <row r="8351" spans="1:21">
      <c r="A8351" s="593">
        <f t="shared" si="780"/>
        <v>41622</v>
      </c>
      <c r="B8351" s="594">
        <v>41622.917149768517</v>
      </c>
      <c r="C8351" s="560">
        <f t="shared" si="781"/>
        <v>2013</v>
      </c>
      <c r="D8351" s="560">
        <f t="shared" si="782"/>
        <v>12</v>
      </c>
      <c r="E8351" s="560">
        <f t="shared" si="783"/>
        <v>14</v>
      </c>
      <c r="F8351" s="560">
        <f t="shared" si="784"/>
        <v>22</v>
      </c>
      <c r="G8351" s="595">
        <f t="shared" si="785"/>
        <v>7</v>
      </c>
      <c r="H8351" s="590">
        <f>CHOOSE('Output Sheet'!$B$4,'8760 Data'!J8351,'8760 Data'!K8351,'8760 Data'!L8351,'8760 Data'!M8351,'8760 Data'!N8351,'8760 Data'!O8351,'8760 Data'!P8351,'8760 Data'!Q8351,'8760 Data'!R8351,'8760 Data'!S8351,'8760 Data'!T8351,'8760 Data'!U8351)</f>
        <v>0</v>
      </c>
      <c r="I8351" s="591" t="e">
        <f>H8351/'Output Sheet'!$B$8</f>
        <v>#DIV/0!</v>
      </c>
      <c r="J8351" s="596"/>
      <c r="K8351" s="560"/>
      <c r="L8351" s="560"/>
      <c r="M8351" s="560"/>
      <c r="N8351" s="560"/>
      <c r="O8351" s="560"/>
      <c r="P8351" s="560"/>
      <c r="Q8351" s="560"/>
      <c r="R8351" s="560"/>
      <c r="S8351" s="560"/>
      <c r="T8351" s="560"/>
      <c r="U8351" s="560"/>
    </row>
    <row r="8352" spans="1:21">
      <c r="A8352" s="593">
        <f t="shared" si="780"/>
        <v>41622</v>
      </c>
      <c r="B8352" s="594">
        <v>41622.958816493054</v>
      </c>
      <c r="C8352" s="560">
        <f t="shared" si="781"/>
        <v>2013</v>
      </c>
      <c r="D8352" s="560">
        <f t="shared" si="782"/>
        <v>12</v>
      </c>
      <c r="E8352" s="560">
        <f t="shared" si="783"/>
        <v>14</v>
      </c>
      <c r="F8352" s="560">
        <f t="shared" si="784"/>
        <v>23</v>
      </c>
      <c r="G8352" s="595">
        <f t="shared" si="785"/>
        <v>7</v>
      </c>
      <c r="H8352" s="590">
        <f>CHOOSE('Output Sheet'!$B$4,'8760 Data'!J8352,'8760 Data'!K8352,'8760 Data'!L8352,'8760 Data'!M8352,'8760 Data'!N8352,'8760 Data'!O8352,'8760 Data'!P8352,'8760 Data'!Q8352,'8760 Data'!R8352,'8760 Data'!S8352,'8760 Data'!T8352,'8760 Data'!U8352)</f>
        <v>0</v>
      </c>
      <c r="I8352" s="591" t="e">
        <f>H8352/'Output Sheet'!$B$8</f>
        <v>#DIV/0!</v>
      </c>
      <c r="J8352" s="596"/>
      <c r="K8352" s="560"/>
      <c r="L8352" s="560"/>
      <c r="M8352" s="560"/>
      <c r="N8352" s="560"/>
      <c r="O8352" s="560"/>
      <c r="P8352" s="560"/>
      <c r="Q8352" s="560"/>
      <c r="R8352" s="560"/>
      <c r="S8352" s="560"/>
      <c r="T8352" s="560"/>
      <c r="U8352" s="560"/>
    </row>
    <row r="8353" spans="1:21">
      <c r="A8353" s="593">
        <f t="shared" si="780"/>
        <v>41623</v>
      </c>
      <c r="B8353" s="594">
        <v>41623.000483217591</v>
      </c>
      <c r="C8353" s="560">
        <f t="shared" si="781"/>
        <v>2013</v>
      </c>
      <c r="D8353" s="560">
        <f t="shared" si="782"/>
        <v>12</v>
      </c>
      <c r="E8353" s="560">
        <f t="shared" si="783"/>
        <v>15</v>
      </c>
      <c r="F8353" s="560">
        <f t="shared" si="784"/>
        <v>24</v>
      </c>
      <c r="G8353" s="595">
        <f t="shared" si="785"/>
        <v>1</v>
      </c>
      <c r="H8353" s="590">
        <f>CHOOSE('Output Sheet'!$B$4,'8760 Data'!J8353,'8760 Data'!K8353,'8760 Data'!L8353,'8760 Data'!M8353,'8760 Data'!N8353,'8760 Data'!O8353,'8760 Data'!P8353,'8760 Data'!Q8353,'8760 Data'!R8353,'8760 Data'!S8353,'8760 Data'!T8353,'8760 Data'!U8353)</f>
        <v>0</v>
      </c>
      <c r="I8353" s="591" t="e">
        <f>H8353/'Output Sheet'!$B$8</f>
        <v>#DIV/0!</v>
      </c>
      <c r="J8353" s="596"/>
      <c r="K8353" s="560"/>
      <c r="L8353" s="560"/>
      <c r="M8353" s="560"/>
      <c r="N8353" s="560"/>
      <c r="O8353" s="560"/>
      <c r="P8353" s="560"/>
      <c r="Q8353" s="560"/>
      <c r="R8353" s="560"/>
      <c r="S8353" s="560"/>
      <c r="T8353" s="560"/>
      <c r="U8353" s="560"/>
    </row>
    <row r="8354" spans="1:21">
      <c r="A8354" s="593">
        <f t="shared" si="780"/>
        <v>41623</v>
      </c>
      <c r="B8354" s="594">
        <v>41623.042149942128</v>
      </c>
      <c r="C8354" s="560">
        <f t="shared" si="781"/>
        <v>2013</v>
      </c>
      <c r="D8354" s="560">
        <f t="shared" si="782"/>
        <v>12</v>
      </c>
      <c r="E8354" s="560">
        <f t="shared" si="783"/>
        <v>15</v>
      </c>
      <c r="F8354" s="560">
        <f t="shared" si="784"/>
        <v>1</v>
      </c>
      <c r="G8354" s="595">
        <f t="shared" si="785"/>
        <v>1</v>
      </c>
      <c r="H8354" s="590">
        <f>CHOOSE('Output Sheet'!$B$4,'8760 Data'!J8354,'8760 Data'!K8354,'8760 Data'!L8354,'8760 Data'!M8354,'8760 Data'!N8354,'8760 Data'!O8354,'8760 Data'!P8354,'8760 Data'!Q8354,'8760 Data'!R8354,'8760 Data'!S8354,'8760 Data'!T8354,'8760 Data'!U8354)</f>
        <v>0</v>
      </c>
      <c r="I8354" s="591" t="e">
        <f>H8354/'Output Sheet'!$B$8</f>
        <v>#DIV/0!</v>
      </c>
      <c r="J8354" s="596"/>
      <c r="K8354" s="560"/>
      <c r="L8354" s="560"/>
      <c r="M8354" s="560"/>
      <c r="N8354" s="560"/>
      <c r="O8354" s="560"/>
      <c r="P8354" s="560"/>
      <c r="Q8354" s="560"/>
      <c r="R8354" s="560"/>
      <c r="S8354" s="560"/>
      <c r="T8354" s="560"/>
      <c r="U8354" s="560"/>
    </row>
    <row r="8355" spans="1:21">
      <c r="A8355" s="593">
        <f t="shared" si="780"/>
        <v>41623</v>
      </c>
      <c r="B8355" s="594">
        <v>41623.083816666665</v>
      </c>
      <c r="C8355" s="560">
        <f t="shared" si="781"/>
        <v>2013</v>
      </c>
      <c r="D8355" s="560">
        <f t="shared" si="782"/>
        <v>12</v>
      </c>
      <c r="E8355" s="560">
        <f t="shared" si="783"/>
        <v>15</v>
      </c>
      <c r="F8355" s="560">
        <f t="shared" si="784"/>
        <v>2</v>
      </c>
      <c r="G8355" s="595">
        <f t="shared" si="785"/>
        <v>1</v>
      </c>
      <c r="H8355" s="590">
        <f>CHOOSE('Output Sheet'!$B$4,'8760 Data'!J8355,'8760 Data'!K8355,'8760 Data'!L8355,'8760 Data'!M8355,'8760 Data'!N8355,'8760 Data'!O8355,'8760 Data'!P8355,'8760 Data'!Q8355,'8760 Data'!R8355,'8760 Data'!S8355,'8760 Data'!T8355,'8760 Data'!U8355)</f>
        <v>0</v>
      </c>
      <c r="I8355" s="591" t="e">
        <f>H8355/'Output Sheet'!$B$8</f>
        <v>#DIV/0!</v>
      </c>
      <c r="J8355" s="596"/>
      <c r="K8355" s="560"/>
      <c r="L8355" s="560"/>
      <c r="M8355" s="560"/>
      <c r="N8355" s="560"/>
      <c r="O8355" s="560"/>
      <c r="P8355" s="560"/>
      <c r="Q8355" s="560"/>
      <c r="R8355" s="560"/>
      <c r="S8355" s="560"/>
      <c r="T8355" s="560"/>
      <c r="U8355" s="560"/>
    </row>
    <row r="8356" spans="1:21">
      <c r="A8356" s="593">
        <f t="shared" si="780"/>
        <v>41623</v>
      </c>
      <c r="B8356" s="594">
        <v>41623.125483391203</v>
      </c>
      <c r="C8356" s="560">
        <f t="shared" si="781"/>
        <v>2013</v>
      </c>
      <c r="D8356" s="560">
        <f t="shared" si="782"/>
        <v>12</v>
      </c>
      <c r="E8356" s="560">
        <f t="shared" si="783"/>
        <v>15</v>
      </c>
      <c r="F8356" s="560">
        <f t="shared" si="784"/>
        <v>3</v>
      </c>
      <c r="G8356" s="595">
        <f t="shared" si="785"/>
        <v>1</v>
      </c>
      <c r="H8356" s="590">
        <f>CHOOSE('Output Sheet'!$B$4,'8760 Data'!J8356,'8760 Data'!K8356,'8760 Data'!L8356,'8760 Data'!M8356,'8760 Data'!N8356,'8760 Data'!O8356,'8760 Data'!P8356,'8760 Data'!Q8356,'8760 Data'!R8356,'8760 Data'!S8356,'8760 Data'!T8356,'8760 Data'!U8356)</f>
        <v>0</v>
      </c>
      <c r="I8356" s="591" t="e">
        <f>H8356/'Output Sheet'!$B$8</f>
        <v>#DIV/0!</v>
      </c>
      <c r="J8356" s="596"/>
      <c r="K8356" s="560"/>
      <c r="L8356" s="560"/>
      <c r="M8356" s="560"/>
      <c r="N8356" s="560"/>
      <c r="O8356" s="560"/>
      <c r="P8356" s="560"/>
      <c r="Q8356" s="560"/>
      <c r="R8356" s="560"/>
      <c r="S8356" s="560"/>
      <c r="T8356" s="560"/>
      <c r="U8356" s="560"/>
    </row>
    <row r="8357" spans="1:21">
      <c r="A8357" s="593">
        <f t="shared" si="780"/>
        <v>41623</v>
      </c>
      <c r="B8357" s="594">
        <v>41623.16715011574</v>
      </c>
      <c r="C8357" s="560">
        <f t="shared" si="781"/>
        <v>2013</v>
      </c>
      <c r="D8357" s="560">
        <f t="shared" si="782"/>
        <v>12</v>
      </c>
      <c r="E8357" s="560">
        <f t="shared" si="783"/>
        <v>15</v>
      </c>
      <c r="F8357" s="560">
        <f t="shared" si="784"/>
        <v>4</v>
      </c>
      <c r="G8357" s="595">
        <f t="shared" si="785"/>
        <v>1</v>
      </c>
      <c r="H8357" s="590">
        <f>CHOOSE('Output Sheet'!$B$4,'8760 Data'!J8357,'8760 Data'!K8357,'8760 Data'!L8357,'8760 Data'!M8357,'8760 Data'!N8357,'8760 Data'!O8357,'8760 Data'!P8357,'8760 Data'!Q8357,'8760 Data'!R8357,'8760 Data'!S8357,'8760 Data'!T8357,'8760 Data'!U8357)</f>
        <v>0</v>
      </c>
      <c r="I8357" s="591" t="e">
        <f>H8357/'Output Sheet'!$B$8</f>
        <v>#DIV/0!</v>
      </c>
      <c r="J8357" s="596"/>
      <c r="K8357" s="560"/>
      <c r="L8357" s="560"/>
      <c r="M8357" s="560"/>
      <c r="N8357" s="560"/>
      <c r="O8357" s="560"/>
      <c r="P8357" s="560"/>
      <c r="Q8357" s="560"/>
      <c r="R8357" s="560"/>
      <c r="S8357" s="560"/>
      <c r="T8357" s="560"/>
      <c r="U8357" s="560"/>
    </row>
    <row r="8358" spans="1:21">
      <c r="A8358" s="593">
        <f t="shared" si="780"/>
        <v>41623</v>
      </c>
      <c r="B8358" s="594">
        <v>41623.208816840277</v>
      </c>
      <c r="C8358" s="560">
        <f t="shared" si="781"/>
        <v>2013</v>
      </c>
      <c r="D8358" s="560">
        <f t="shared" si="782"/>
        <v>12</v>
      </c>
      <c r="E8358" s="560">
        <f t="shared" si="783"/>
        <v>15</v>
      </c>
      <c r="F8358" s="560">
        <f t="shared" si="784"/>
        <v>5</v>
      </c>
      <c r="G8358" s="595">
        <f t="shared" si="785"/>
        <v>1</v>
      </c>
      <c r="H8358" s="590">
        <f>CHOOSE('Output Sheet'!$B$4,'8760 Data'!J8358,'8760 Data'!K8358,'8760 Data'!L8358,'8760 Data'!M8358,'8760 Data'!N8358,'8760 Data'!O8358,'8760 Data'!P8358,'8760 Data'!Q8358,'8760 Data'!R8358,'8760 Data'!S8358,'8760 Data'!T8358,'8760 Data'!U8358)</f>
        <v>0</v>
      </c>
      <c r="I8358" s="591" t="e">
        <f>H8358/'Output Sheet'!$B$8</f>
        <v>#DIV/0!</v>
      </c>
      <c r="J8358" s="596"/>
      <c r="K8358" s="560"/>
      <c r="L8358" s="560"/>
      <c r="M8358" s="560"/>
      <c r="N8358" s="560"/>
      <c r="O8358" s="560"/>
      <c r="P8358" s="560"/>
      <c r="Q8358" s="560"/>
      <c r="R8358" s="560"/>
      <c r="S8358" s="560"/>
      <c r="T8358" s="560"/>
      <c r="U8358" s="560"/>
    </row>
    <row r="8359" spans="1:21">
      <c r="A8359" s="593">
        <f t="shared" si="780"/>
        <v>41623</v>
      </c>
      <c r="B8359" s="594">
        <v>41623.250483564814</v>
      </c>
      <c r="C8359" s="560">
        <f t="shared" si="781"/>
        <v>2013</v>
      </c>
      <c r="D8359" s="560">
        <f t="shared" si="782"/>
        <v>12</v>
      </c>
      <c r="E8359" s="560">
        <f t="shared" si="783"/>
        <v>15</v>
      </c>
      <c r="F8359" s="560">
        <f t="shared" si="784"/>
        <v>6</v>
      </c>
      <c r="G8359" s="595">
        <f t="shared" si="785"/>
        <v>1</v>
      </c>
      <c r="H8359" s="590">
        <f>CHOOSE('Output Sheet'!$B$4,'8760 Data'!J8359,'8760 Data'!K8359,'8760 Data'!L8359,'8760 Data'!M8359,'8760 Data'!N8359,'8760 Data'!O8359,'8760 Data'!P8359,'8760 Data'!Q8359,'8760 Data'!R8359,'8760 Data'!S8359,'8760 Data'!T8359,'8760 Data'!U8359)</f>
        <v>0</v>
      </c>
      <c r="I8359" s="591" t="e">
        <f>H8359/'Output Sheet'!$B$8</f>
        <v>#DIV/0!</v>
      </c>
      <c r="J8359" s="596"/>
      <c r="K8359" s="560"/>
      <c r="L8359" s="560"/>
      <c r="M8359" s="560"/>
      <c r="N8359" s="560"/>
      <c r="O8359" s="560"/>
      <c r="P8359" s="560"/>
      <c r="Q8359" s="560"/>
      <c r="R8359" s="560"/>
      <c r="S8359" s="560"/>
      <c r="T8359" s="560"/>
      <c r="U8359" s="560"/>
    </row>
    <row r="8360" spans="1:21">
      <c r="A8360" s="593">
        <f t="shared" si="780"/>
        <v>41623</v>
      </c>
      <c r="B8360" s="594">
        <v>41623.292150289351</v>
      </c>
      <c r="C8360" s="560">
        <f t="shared" si="781"/>
        <v>2013</v>
      </c>
      <c r="D8360" s="560">
        <f t="shared" si="782"/>
        <v>12</v>
      </c>
      <c r="E8360" s="560">
        <f t="shared" si="783"/>
        <v>15</v>
      </c>
      <c r="F8360" s="560">
        <f t="shared" si="784"/>
        <v>7</v>
      </c>
      <c r="G8360" s="595">
        <f t="shared" si="785"/>
        <v>1</v>
      </c>
      <c r="H8360" s="590">
        <f>CHOOSE('Output Sheet'!$B$4,'8760 Data'!J8360,'8760 Data'!K8360,'8760 Data'!L8360,'8760 Data'!M8360,'8760 Data'!N8360,'8760 Data'!O8360,'8760 Data'!P8360,'8760 Data'!Q8360,'8760 Data'!R8360,'8760 Data'!S8360,'8760 Data'!T8360,'8760 Data'!U8360)</f>
        <v>0</v>
      </c>
      <c r="I8360" s="591" t="e">
        <f>H8360/'Output Sheet'!$B$8</f>
        <v>#DIV/0!</v>
      </c>
      <c r="J8360" s="596"/>
      <c r="K8360" s="560"/>
      <c r="L8360" s="560"/>
      <c r="M8360" s="560"/>
      <c r="N8360" s="560"/>
      <c r="O8360" s="560"/>
      <c r="P8360" s="560"/>
      <c r="Q8360" s="560"/>
      <c r="R8360" s="560"/>
      <c r="S8360" s="560"/>
      <c r="T8360" s="560"/>
      <c r="U8360" s="560"/>
    </row>
    <row r="8361" spans="1:21">
      <c r="A8361" s="593">
        <f t="shared" si="780"/>
        <v>41623</v>
      </c>
      <c r="B8361" s="594">
        <v>41623.333817013889</v>
      </c>
      <c r="C8361" s="560">
        <f t="shared" si="781"/>
        <v>2013</v>
      </c>
      <c r="D8361" s="560">
        <f t="shared" si="782"/>
        <v>12</v>
      </c>
      <c r="E8361" s="560">
        <f t="shared" si="783"/>
        <v>15</v>
      </c>
      <c r="F8361" s="560">
        <f t="shared" si="784"/>
        <v>8</v>
      </c>
      <c r="G8361" s="595">
        <f t="shared" si="785"/>
        <v>1</v>
      </c>
      <c r="H8361" s="590">
        <f>CHOOSE('Output Sheet'!$B$4,'8760 Data'!J8361,'8760 Data'!K8361,'8760 Data'!L8361,'8760 Data'!M8361,'8760 Data'!N8361,'8760 Data'!O8361,'8760 Data'!P8361,'8760 Data'!Q8361,'8760 Data'!R8361,'8760 Data'!S8361,'8760 Data'!T8361,'8760 Data'!U8361)</f>
        <v>0</v>
      </c>
      <c r="I8361" s="591" t="e">
        <f>H8361/'Output Sheet'!$B$8</f>
        <v>#DIV/0!</v>
      </c>
      <c r="J8361" s="596"/>
      <c r="K8361" s="560"/>
      <c r="L8361" s="560"/>
      <c r="M8361" s="560"/>
      <c r="N8361" s="560"/>
      <c r="O8361" s="560"/>
      <c r="P8361" s="560"/>
      <c r="Q8361" s="560"/>
      <c r="R8361" s="560"/>
      <c r="S8361" s="560"/>
      <c r="T8361" s="560"/>
      <c r="U8361" s="560"/>
    </row>
    <row r="8362" spans="1:21">
      <c r="A8362" s="593">
        <f t="shared" si="780"/>
        <v>41623</v>
      </c>
      <c r="B8362" s="594">
        <v>41623.375483738426</v>
      </c>
      <c r="C8362" s="560">
        <f t="shared" si="781"/>
        <v>2013</v>
      </c>
      <c r="D8362" s="560">
        <f t="shared" si="782"/>
        <v>12</v>
      </c>
      <c r="E8362" s="560">
        <f t="shared" si="783"/>
        <v>15</v>
      </c>
      <c r="F8362" s="560">
        <f t="shared" si="784"/>
        <v>9</v>
      </c>
      <c r="G8362" s="595">
        <f t="shared" si="785"/>
        <v>1</v>
      </c>
      <c r="H8362" s="590">
        <f>CHOOSE('Output Sheet'!$B$4,'8760 Data'!J8362,'8760 Data'!K8362,'8760 Data'!L8362,'8760 Data'!M8362,'8760 Data'!N8362,'8760 Data'!O8362,'8760 Data'!P8362,'8760 Data'!Q8362,'8760 Data'!R8362,'8760 Data'!S8362,'8760 Data'!T8362,'8760 Data'!U8362)</f>
        <v>0</v>
      </c>
      <c r="I8362" s="591" t="e">
        <f>H8362/'Output Sheet'!$B$8</f>
        <v>#DIV/0!</v>
      </c>
      <c r="J8362" s="596"/>
      <c r="K8362" s="560"/>
      <c r="L8362" s="560"/>
      <c r="M8362" s="560"/>
      <c r="N8362" s="560"/>
      <c r="O8362" s="560"/>
      <c r="P8362" s="560"/>
      <c r="Q8362" s="560"/>
      <c r="R8362" s="560"/>
      <c r="S8362" s="560"/>
      <c r="T8362" s="560"/>
      <c r="U8362" s="560"/>
    </row>
    <row r="8363" spans="1:21">
      <c r="A8363" s="593">
        <f t="shared" si="780"/>
        <v>41623</v>
      </c>
      <c r="B8363" s="594">
        <v>41623.417150462963</v>
      </c>
      <c r="C8363" s="560">
        <f t="shared" si="781"/>
        <v>2013</v>
      </c>
      <c r="D8363" s="560">
        <f t="shared" si="782"/>
        <v>12</v>
      </c>
      <c r="E8363" s="560">
        <f t="shared" si="783"/>
        <v>15</v>
      </c>
      <c r="F8363" s="560">
        <f t="shared" si="784"/>
        <v>10</v>
      </c>
      <c r="G8363" s="595">
        <f t="shared" si="785"/>
        <v>1</v>
      </c>
      <c r="H8363" s="590">
        <f>CHOOSE('Output Sheet'!$B$4,'8760 Data'!J8363,'8760 Data'!K8363,'8760 Data'!L8363,'8760 Data'!M8363,'8760 Data'!N8363,'8760 Data'!O8363,'8760 Data'!P8363,'8760 Data'!Q8363,'8760 Data'!R8363,'8760 Data'!S8363,'8760 Data'!T8363,'8760 Data'!U8363)</f>
        <v>0</v>
      </c>
      <c r="I8363" s="591" t="e">
        <f>H8363/'Output Sheet'!$B$8</f>
        <v>#DIV/0!</v>
      </c>
      <c r="J8363" s="596"/>
      <c r="K8363" s="560"/>
      <c r="L8363" s="560"/>
      <c r="M8363" s="560"/>
      <c r="N8363" s="560"/>
      <c r="O8363" s="560"/>
      <c r="P8363" s="560"/>
      <c r="Q8363" s="560"/>
      <c r="R8363" s="560"/>
      <c r="S8363" s="560"/>
      <c r="T8363" s="560"/>
      <c r="U8363" s="560"/>
    </row>
    <row r="8364" spans="1:21">
      <c r="A8364" s="593">
        <f t="shared" si="780"/>
        <v>41623</v>
      </c>
      <c r="B8364" s="594">
        <v>41623.4588171875</v>
      </c>
      <c r="C8364" s="560">
        <f t="shared" si="781"/>
        <v>2013</v>
      </c>
      <c r="D8364" s="560">
        <f t="shared" si="782"/>
        <v>12</v>
      </c>
      <c r="E8364" s="560">
        <f t="shared" si="783"/>
        <v>15</v>
      </c>
      <c r="F8364" s="560">
        <f t="shared" si="784"/>
        <v>11</v>
      </c>
      <c r="G8364" s="595">
        <f t="shared" si="785"/>
        <v>1</v>
      </c>
      <c r="H8364" s="590">
        <f>CHOOSE('Output Sheet'!$B$4,'8760 Data'!J8364,'8760 Data'!K8364,'8760 Data'!L8364,'8760 Data'!M8364,'8760 Data'!N8364,'8760 Data'!O8364,'8760 Data'!P8364,'8760 Data'!Q8364,'8760 Data'!R8364,'8760 Data'!S8364,'8760 Data'!T8364,'8760 Data'!U8364)</f>
        <v>0</v>
      </c>
      <c r="I8364" s="591" t="e">
        <f>H8364/'Output Sheet'!$B$8</f>
        <v>#DIV/0!</v>
      </c>
      <c r="J8364" s="596"/>
      <c r="K8364" s="560"/>
      <c r="L8364" s="560"/>
      <c r="M8364" s="560"/>
      <c r="N8364" s="560"/>
      <c r="O8364" s="560"/>
      <c r="P8364" s="560"/>
      <c r="Q8364" s="560"/>
      <c r="R8364" s="560"/>
      <c r="S8364" s="560"/>
      <c r="T8364" s="560"/>
      <c r="U8364" s="560"/>
    </row>
    <row r="8365" spans="1:21">
      <c r="A8365" s="593">
        <f t="shared" si="780"/>
        <v>41623</v>
      </c>
      <c r="B8365" s="594">
        <v>41623.500483912037</v>
      </c>
      <c r="C8365" s="560">
        <f t="shared" si="781"/>
        <v>2013</v>
      </c>
      <c r="D8365" s="560">
        <f t="shared" si="782"/>
        <v>12</v>
      </c>
      <c r="E8365" s="560">
        <f t="shared" si="783"/>
        <v>15</v>
      </c>
      <c r="F8365" s="560">
        <f t="shared" si="784"/>
        <v>12</v>
      </c>
      <c r="G8365" s="595">
        <f t="shared" si="785"/>
        <v>1</v>
      </c>
      <c r="H8365" s="590">
        <f>CHOOSE('Output Sheet'!$B$4,'8760 Data'!J8365,'8760 Data'!K8365,'8760 Data'!L8365,'8760 Data'!M8365,'8760 Data'!N8365,'8760 Data'!O8365,'8760 Data'!P8365,'8760 Data'!Q8365,'8760 Data'!R8365,'8760 Data'!S8365,'8760 Data'!T8365,'8760 Data'!U8365)</f>
        <v>0</v>
      </c>
      <c r="I8365" s="591" t="e">
        <f>H8365/'Output Sheet'!$B$8</f>
        <v>#DIV/0!</v>
      </c>
      <c r="J8365" s="596"/>
      <c r="K8365" s="560"/>
      <c r="L8365" s="560"/>
      <c r="M8365" s="560"/>
      <c r="N8365" s="560"/>
      <c r="O8365" s="560"/>
      <c r="P8365" s="560"/>
      <c r="Q8365" s="560"/>
      <c r="R8365" s="560"/>
      <c r="S8365" s="560"/>
      <c r="T8365" s="560"/>
      <c r="U8365" s="560"/>
    </row>
    <row r="8366" spans="1:21">
      <c r="A8366" s="593">
        <f t="shared" si="780"/>
        <v>41623</v>
      </c>
      <c r="B8366" s="594">
        <v>41623.542150636575</v>
      </c>
      <c r="C8366" s="560">
        <f t="shared" si="781"/>
        <v>2013</v>
      </c>
      <c r="D8366" s="560">
        <f t="shared" si="782"/>
        <v>12</v>
      </c>
      <c r="E8366" s="560">
        <f t="shared" si="783"/>
        <v>15</v>
      </c>
      <c r="F8366" s="560">
        <f t="shared" si="784"/>
        <v>13</v>
      </c>
      <c r="G8366" s="595">
        <f t="shared" si="785"/>
        <v>1</v>
      </c>
      <c r="H8366" s="590">
        <f>CHOOSE('Output Sheet'!$B$4,'8760 Data'!J8366,'8760 Data'!K8366,'8760 Data'!L8366,'8760 Data'!M8366,'8760 Data'!N8366,'8760 Data'!O8366,'8760 Data'!P8366,'8760 Data'!Q8366,'8760 Data'!R8366,'8760 Data'!S8366,'8760 Data'!T8366,'8760 Data'!U8366)</f>
        <v>0</v>
      </c>
      <c r="I8366" s="591" t="e">
        <f>H8366/'Output Sheet'!$B$8</f>
        <v>#DIV/0!</v>
      </c>
      <c r="J8366" s="596"/>
      <c r="K8366" s="560"/>
      <c r="L8366" s="560"/>
      <c r="M8366" s="560"/>
      <c r="N8366" s="560"/>
      <c r="O8366" s="560"/>
      <c r="P8366" s="560"/>
      <c r="Q8366" s="560"/>
      <c r="R8366" s="560"/>
      <c r="S8366" s="560"/>
      <c r="T8366" s="560"/>
      <c r="U8366" s="560"/>
    </row>
    <row r="8367" spans="1:21">
      <c r="A8367" s="593">
        <f t="shared" si="780"/>
        <v>41623</v>
      </c>
      <c r="B8367" s="594">
        <v>41623.583817361112</v>
      </c>
      <c r="C8367" s="560">
        <f t="shared" si="781"/>
        <v>2013</v>
      </c>
      <c r="D8367" s="560">
        <f t="shared" si="782"/>
        <v>12</v>
      </c>
      <c r="E8367" s="560">
        <f t="shared" si="783"/>
        <v>15</v>
      </c>
      <c r="F8367" s="560">
        <f t="shared" si="784"/>
        <v>14</v>
      </c>
      <c r="G8367" s="595">
        <f t="shared" si="785"/>
        <v>1</v>
      </c>
      <c r="H8367" s="590">
        <f>CHOOSE('Output Sheet'!$B$4,'8760 Data'!J8367,'8760 Data'!K8367,'8760 Data'!L8367,'8760 Data'!M8367,'8760 Data'!N8367,'8760 Data'!O8367,'8760 Data'!P8367,'8760 Data'!Q8367,'8760 Data'!R8367,'8760 Data'!S8367,'8760 Data'!T8367,'8760 Data'!U8367)</f>
        <v>0</v>
      </c>
      <c r="I8367" s="591" t="e">
        <f>H8367/'Output Sheet'!$B$8</f>
        <v>#DIV/0!</v>
      </c>
      <c r="J8367" s="596"/>
      <c r="K8367" s="560"/>
      <c r="L8367" s="560"/>
      <c r="M8367" s="560"/>
      <c r="N8367" s="560"/>
      <c r="O8367" s="560"/>
      <c r="P8367" s="560"/>
      <c r="Q8367" s="560"/>
      <c r="R8367" s="560"/>
      <c r="S8367" s="560"/>
      <c r="T8367" s="560"/>
      <c r="U8367" s="560"/>
    </row>
    <row r="8368" spans="1:21">
      <c r="A8368" s="593">
        <f t="shared" si="780"/>
        <v>41623</v>
      </c>
      <c r="B8368" s="594">
        <v>41623.625484085649</v>
      </c>
      <c r="C8368" s="560">
        <f t="shared" si="781"/>
        <v>2013</v>
      </c>
      <c r="D8368" s="560">
        <f t="shared" si="782"/>
        <v>12</v>
      </c>
      <c r="E8368" s="560">
        <f t="shared" si="783"/>
        <v>15</v>
      </c>
      <c r="F8368" s="560">
        <f t="shared" si="784"/>
        <v>15</v>
      </c>
      <c r="G8368" s="595">
        <f t="shared" si="785"/>
        <v>1</v>
      </c>
      <c r="H8368" s="590">
        <f>CHOOSE('Output Sheet'!$B$4,'8760 Data'!J8368,'8760 Data'!K8368,'8760 Data'!L8368,'8760 Data'!M8368,'8760 Data'!N8368,'8760 Data'!O8368,'8760 Data'!P8368,'8760 Data'!Q8368,'8760 Data'!R8368,'8760 Data'!S8368,'8760 Data'!T8368,'8760 Data'!U8368)</f>
        <v>0</v>
      </c>
      <c r="I8368" s="591" t="e">
        <f>H8368/'Output Sheet'!$B$8</f>
        <v>#DIV/0!</v>
      </c>
      <c r="J8368" s="596"/>
      <c r="K8368" s="560"/>
      <c r="L8368" s="560"/>
      <c r="M8368" s="560"/>
      <c r="N8368" s="560"/>
      <c r="O8368" s="560"/>
      <c r="P8368" s="560"/>
      <c r="Q8368" s="560"/>
      <c r="R8368" s="560"/>
      <c r="S8368" s="560"/>
      <c r="T8368" s="560"/>
      <c r="U8368" s="560"/>
    </row>
    <row r="8369" spans="1:21">
      <c r="A8369" s="593">
        <f t="shared" si="780"/>
        <v>41623</v>
      </c>
      <c r="B8369" s="594">
        <v>41623.667150810186</v>
      </c>
      <c r="C8369" s="560">
        <f t="shared" si="781"/>
        <v>2013</v>
      </c>
      <c r="D8369" s="560">
        <f t="shared" si="782"/>
        <v>12</v>
      </c>
      <c r="E8369" s="560">
        <f t="shared" si="783"/>
        <v>15</v>
      </c>
      <c r="F8369" s="560">
        <f t="shared" si="784"/>
        <v>16</v>
      </c>
      <c r="G8369" s="595">
        <f t="shared" si="785"/>
        <v>1</v>
      </c>
      <c r="H8369" s="590">
        <f>CHOOSE('Output Sheet'!$B$4,'8760 Data'!J8369,'8760 Data'!K8369,'8760 Data'!L8369,'8760 Data'!M8369,'8760 Data'!N8369,'8760 Data'!O8369,'8760 Data'!P8369,'8760 Data'!Q8369,'8760 Data'!R8369,'8760 Data'!S8369,'8760 Data'!T8369,'8760 Data'!U8369)</f>
        <v>0</v>
      </c>
      <c r="I8369" s="591" t="e">
        <f>H8369/'Output Sheet'!$B$8</f>
        <v>#DIV/0!</v>
      </c>
      <c r="J8369" s="596"/>
      <c r="K8369" s="560"/>
      <c r="L8369" s="560"/>
      <c r="M8369" s="560"/>
      <c r="N8369" s="560"/>
      <c r="O8369" s="560"/>
      <c r="P8369" s="560"/>
      <c r="Q8369" s="560"/>
      <c r="R8369" s="560"/>
      <c r="S8369" s="560"/>
      <c r="T8369" s="560"/>
      <c r="U8369" s="560"/>
    </row>
    <row r="8370" spans="1:21">
      <c r="A8370" s="593">
        <f t="shared" si="780"/>
        <v>41623</v>
      </c>
      <c r="B8370" s="594">
        <v>41623.708817534723</v>
      </c>
      <c r="C8370" s="560">
        <f t="shared" si="781"/>
        <v>2013</v>
      </c>
      <c r="D8370" s="560">
        <f t="shared" si="782"/>
        <v>12</v>
      </c>
      <c r="E8370" s="560">
        <f t="shared" si="783"/>
        <v>15</v>
      </c>
      <c r="F8370" s="560">
        <f t="shared" si="784"/>
        <v>17</v>
      </c>
      <c r="G8370" s="595">
        <f t="shared" si="785"/>
        <v>1</v>
      </c>
      <c r="H8370" s="590">
        <f>CHOOSE('Output Sheet'!$B$4,'8760 Data'!J8370,'8760 Data'!K8370,'8760 Data'!L8370,'8760 Data'!M8370,'8760 Data'!N8370,'8760 Data'!O8370,'8760 Data'!P8370,'8760 Data'!Q8370,'8760 Data'!R8370,'8760 Data'!S8370,'8760 Data'!T8370,'8760 Data'!U8370)</f>
        <v>0</v>
      </c>
      <c r="I8370" s="591" t="e">
        <f>H8370/'Output Sheet'!$B$8</f>
        <v>#DIV/0!</v>
      </c>
      <c r="J8370" s="596"/>
      <c r="K8370" s="560"/>
      <c r="L8370" s="560"/>
      <c r="M8370" s="560"/>
      <c r="N8370" s="560"/>
      <c r="O8370" s="560"/>
      <c r="P8370" s="560"/>
      <c r="Q8370" s="560"/>
      <c r="R8370" s="560"/>
      <c r="S8370" s="560"/>
      <c r="T8370" s="560"/>
      <c r="U8370" s="560"/>
    </row>
    <row r="8371" spans="1:21">
      <c r="A8371" s="593">
        <f t="shared" si="780"/>
        <v>41623</v>
      </c>
      <c r="B8371" s="594">
        <v>41623.750484259261</v>
      </c>
      <c r="C8371" s="560">
        <f t="shared" si="781"/>
        <v>2013</v>
      </c>
      <c r="D8371" s="560">
        <f t="shared" si="782"/>
        <v>12</v>
      </c>
      <c r="E8371" s="560">
        <f t="shared" si="783"/>
        <v>15</v>
      </c>
      <c r="F8371" s="560">
        <f t="shared" si="784"/>
        <v>18</v>
      </c>
      <c r="G8371" s="595">
        <f t="shared" si="785"/>
        <v>1</v>
      </c>
      <c r="H8371" s="590">
        <f>CHOOSE('Output Sheet'!$B$4,'8760 Data'!J8371,'8760 Data'!K8371,'8760 Data'!L8371,'8760 Data'!M8371,'8760 Data'!N8371,'8760 Data'!O8371,'8760 Data'!P8371,'8760 Data'!Q8371,'8760 Data'!R8371,'8760 Data'!S8371,'8760 Data'!T8371,'8760 Data'!U8371)</f>
        <v>0</v>
      </c>
      <c r="I8371" s="591" t="e">
        <f>H8371/'Output Sheet'!$B$8</f>
        <v>#DIV/0!</v>
      </c>
      <c r="J8371" s="596"/>
      <c r="K8371" s="560"/>
      <c r="L8371" s="560"/>
      <c r="M8371" s="560"/>
      <c r="N8371" s="560"/>
      <c r="O8371" s="560"/>
      <c r="P8371" s="560"/>
      <c r="Q8371" s="560"/>
      <c r="R8371" s="560"/>
      <c r="S8371" s="560"/>
      <c r="T8371" s="560"/>
      <c r="U8371" s="560"/>
    </row>
    <row r="8372" spans="1:21">
      <c r="A8372" s="593">
        <f t="shared" si="780"/>
        <v>41623</v>
      </c>
      <c r="B8372" s="594">
        <v>41623.792150983798</v>
      </c>
      <c r="C8372" s="560">
        <f t="shared" si="781"/>
        <v>2013</v>
      </c>
      <c r="D8372" s="560">
        <f t="shared" si="782"/>
        <v>12</v>
      </c>
      <c r="E8372" s="560">
        <f t="shared" si="783"/>
        <v>15</v>
      </c>
      <c r="F8372" s="560">
        <f t="shared" si="784"/>
        <v>19</v>
      </c>
      <c r="G8372" s="595">
        <f t="shared" si="785"/>
        <v>1</v>
      </c>
      <c r="H8372" s="590">
        <f>CHOOSE('Output Sheet'!$B$4,'8760 Data'!J8372,'8760 Data'!K8372,'8760 Data'!L8372,'8760 Data'!M8372,'8760 Data'!N8372,'8760 Data'!O8372,'8760 Data'!P8372,'8760 Data'!Q8372,'8760 Data'!R8372,'8760 Data'!S8372,'8760 Data'!T8372,'8760 Data'!U8372)</f>
        <v>0</v>
      </c>
      <c r="I8372" s="591" t="e">
        <f>H8372/'Output Sheet'!$B$8</f>
        <v>#DIV/0!</v>
      </c>
      <c r="J8372" s="596"/>
      <c r="K8372" s="560"/>
      <c r="L8372" s="560"/>
      <c r="M8372" s="560"/>
      <c r="N8372" s="560"/>
      <c r="O8372" s="560"/>
      <c r="P8372" s="560"/>
      <c r="Q8372" s="560"/>
      <c r="R8372" s="560"/>
      <c r="S8372" s="560"/>
      <c r="T8372" s="560"/>
      <c r="U8372" s="560"/>
    </row>
    <row r="8373" spans="1:21">
      <c r="A8373" s="593">
        <f t="shared" si="780"/>
        <v>41623</v>
      </c>
      <c r="B8373" s="594">
        <v>41623.833817708335</v>
      </c>
      <c r="C8373" s="560">
        <f t="shared" si="781"/>
        <v>2013</v>
      </c>
      <c r="D8373" s="560">
        <f t="shared" si="782"/>
        <v>12</v>
      </c>
      <c r="E8373" s="560">
        <f t="shared" si="783"/>
        <v>15</v>
      </c>
      <c r="F8373" s="560">
        <f t="shared" si="784"/>
        <v>20</v>
      </c>
      <c r="G8373" s="595">
        <f t="shared" si="785"/>
        <v>1</v>
      </c>
      <c r="H8373" s="590">
        <f>CHOOSE('Output Sheet'!$B$4,'8760 Data'!J8373,'8760 Data'!K8373,'8760 Data'!L8373,'8760 Data'!M8373,'8760 Data'!N8373,'8760 Data'!O8373,'8760 Data'!P8373,'8760 Data'!Q8373,'8760 Data'!R8373,'8760 Data'!S8373,'8760 Data'!T8373,'8760 Data'!U8373)</f>
        <v>0</v>
      </c>
      <c r="I8373" s="591" t="e">
        <f>H8373/'Output Sheet'!$B$8</f>
        <v>#DIV/0!</v>
      </c>
      <c r="J8373" s="596"/>
      <c r="K8373" s="560"/>
      <c r="L8373" s="560"/>
      <c r="M8373" s="560"/>
      <c r="N8373" s="560"/>
      <c r="O8373" s="560"/>
      <c r="P8373" s="560"/>
      <c r="Q8373" s="560"/>
      <c r="R8373" s="560"/>
      <c r="S8373" s="560"/>
      <c r="T8373" s="560"/>
      <c r="U8373" s="560"/>
    </row>
    <row r="8374" spans="1:21">
      <c r="A8374" s="593">
        <f t="shared" si="780"/>
        <v>41623</v>
      </c>
      <c r="B8374" s="594">
        <v>41623.875484432872</v>
      </c>
      <c r="C8374" s="560">
        <f t="shared" si="781"/>
        <v>2013</v>
      </c>
      <c r="D8374" s="560">
        <f t="shared" si="782"/>
        <v>12</v>
      </c>
      <c r="E8374" s="560">
        <f t="shared" si="783"/>
        <v>15</v>
      </c>
      <c r="F8374" s="560">
        <f t="shared" si="784"/>
        <v>21</v>
      </c>
      <c r="G8374" s="595">
        <f t="shared" si="785"/>
        <v>1</v>
      </c>
      <c r="H8374" s="590">
        <f>CHOOSE('Output Sheet'!$B$4,'8760 Data'!J8374,'8760 Data'!K8374,'8760 Data'!L8374,'8760 Data'!M8374,'8760 Data'!N8374,'8760 Data'!O8374,'8760 Data'!P8374,'8760 Data'!Q8374,'8760 Data'!R8374,'8760 Data'!S8374,'8760 Data'!T8374,'8760 Data'!U8374)</f>
        <v>0</v>
      </c>
      <c r="I8374" s="591" t="e">
        <f>H8374/'Output Sheet'!$B$8</f>
        <v>#DIV/0!</v>
      </c>
      <c r="J8374" s="596"/>
      <c r="K8374" s="560"/>
      <c r="L8374" s="560"/>
      <c r="M8374" s="560"/>
      <c r="N8374" s="560"/>
      <c r="O8374" s="560"/>
      <c r="P8374" s="560"/>
      <c r="Q8374" s="560"/>
      <c r="R8374" s="560"/>
      <c r="S8374" s="560"/>
      <c r="T8374" s="560"/>
      <c r="U8374" s="560"/>
    </row>
    <row r="8375" spans="1:21">
      <c r="A8375" s="593">
        <f t="shared" si="780"/>
        <v>41623</v>
      </c>
      <c r="B8375" s="594">
        <v>41623.91715115741</v>
      </c>
      <c r="C8375" s="560">
        <f t="shared" si="781"/>
        <v>2013</v>
      </c>
      <c r="D8375" s="560">
        <f t="shared" si="782"/>
        <v>12</v>
      </c>
      <c r="E8375" s="560">
        <f t="shared" si="783"/>
        <v>15</v>
      </c>
      <c r="F8375" s="560">
        <f t="shared" si="784"/>
        <v>22</v>
      </c>
      <c r="G8375" s="595">
        <f t="shared" si="785"/>
        <v>1</v>
      </c>
      <c r="H8375" s="590">
        <f>CHOOSE('Output Sheet'!$B$4,'8760 Data'!J8375,'8760 Data'!K8375,'8760 Data'!L8375,'8760 Data'!M8375,'8760 Data'!N8375,'8760 Data'!O8375,'8760 Data'!P8375,'8760 Data'!Q8375,'8760 Data'!R8375,'8760 Data'!S8375,'8760 Data'!T8375,'8760 Data'!U8375)</f>
        <v>0</v>
      </c>
      <c r="I8375" s="591" t="e">
        <f>H8375/'Output Sheet'!$B$8</f>
        <v>#DIV/0!</v>
      </c>
      <c r="J8375" s="596"/>
      <c r="K8375" s="560"/>
      <c r="L8375" s="560"/>
      <c r="M8375" s="560"/>
      <c r="N8375" s="560"/>
      <c r="O8375" s="560"/>
      <c r="P8375" s="560"/>
      <c r="Q8375" s="560"/>
      <c r="R8375" s="560"/>
      <c r="S8375" s="560"/>
      <c r="T8375" s="560"/>
      <c r="U8375" s="560"/>
    </row>
    <row r="8376" spans="1:21">
      <c r="A8376" s="593">
        <f t="shared" si="780"/>
        <v>41623</v>
      </c>
      <c r="B8376" s="594">
        <v>41623.958817881947</v>
      </c>
      <c r="C8376" s="560">
        <f t="shared" si="781"/>
        <v>2013</v>
      </c>
      <c r="D8376" s="560">
        <f t="shared" si="782"/>
        <v>12</v>
      </c>
      <c r="E8376" s="560">
        <f t="shared" si="783"/>
        <v>15</v>
      </c>
      <c r="F8376" s="560">
        <f t="shared" si="784"/>
        <v>23</v>
      </c>
      <c r="G8376" s="595">
        <f t="shared" si="785"/>
        <v>1</v>
      </c>
      <c r="H8376" s="590">
        <f>CHOOSE('Output Sheet'!$B$4,'8760 Data'!J8376,'8760 Data'!K8376,'8760 Data'!L8376,'8760 Data'!M8376,'8760 Data'!N8376,'8760 Data'!O8376,'8760 Data'!P8376,'8760 Data'!Q8376,'8760 Data'!R8376,'8760 Data'!S8376,'8760 Data'!T8376,'8760 Data'!U8376)</f>
        <v>0</v>
      </c>
      <c r="I8376" s="591" t="e">
        <f>H8376/'Output Sheet'!$B$8</f>
        <v>#DIV/0!</v>
      </c>
      <c r="J8376" s="596"/>
      <c r="K8376" s="560"/>
      <c r="L8376" s="560"/>
      <c r="M8376" s="560"/>
      <c r="N8376" s="560"/>
      <c r="O8376" s="560"/>
      <c r="P8376" s="560"/>
      <c r="Q8376" s="560"/>
      <c r="R8376" s="560"/>
      <c r="S8376" s="560"/>
      <c r="T8376" s="560"/>
      <c r="U8376" s="560"/>
    </row>
    <row r="8377" spans="1:21">
      <c r="A8377" s="593">
        <f t="shared" si="780"/>
        <v>41624</v>
      </c>
      <c r="B8377" s="594">
        <v>41624.000484606484</v>
      </c>
      <c r="C8377" s="560">
        <f t="shared" si="781"/>
        <v>2013</v>
      </c>
      <c r="D8377" s="560">
        <f t="shared" si="782"/>
        <v>12</v>
      </c>
      <c r="E8377" s="560">
        <f t="shared" si="783"/>
        <v>16</v>
      </c>
      <c r="F8377" s="560">
        <f t="shared" si="784"/>
        <v>24</v>
      </c>
      <c r="G8377" s="595">
        <f t="shared" si="785"/>
        <v>2</v>
      </c>
      <c r="H8377" s="590">
        <f>CHOOSE('Output Sheet'!$B$4,'8760 Data'!J8377,'8760 Data'!K8377,'8760 Data'!L8377,'8760 Data'!M8377,'8760 Data'!N8377,'8760 Data'!O8377,'8760 Data'!P8377,'8760 Data'!Q8377,'8760 Data'!R8377,'8760 Data'!S8377,'8760 Data'!T8377,'8760 Data'!U8377)</f>
        <v>0</v>
      </c>
      <c r="I8377" s="591" t="e">
        <f>H8377/'Output Sheet'!$B$8</f>
        <v>#DIV/0!</v>
      </c>
      <c r="J8377" s="596"/>
      <c r="K8377" s="560"/>
      <c r="L8377" s="560"/>
      <c r="M8377" s="560"/>
      <c r="N8377" s="560"/>
      <c r="O8377" s="560"/>
      <c r="P8377" s="560"/>
      <c r="Q8377" s="560"/>
      <c r="R8377" s="560"/>
      <c r="S8377" s="560"/>
      <c r="T8377" s="560"/>
      <c r="U8377" s="560"/>
    </row>
    <row r="8378" spans="1:21">
      <c r="A8378" s="593">
        <f t="shared" si="780"/>
        <v>41624</v>
      </c>
      <c r="B8378" s="594">
        <v>41624.042151331021</v>
      </c>
      <c r="C8378" s="560">
        <f t="shared" si="781"/>
        <v>2013</v>
      </c>
      <c r="D8378" s="560">
        <f t="shared" si="782"/>
        <v>12</v>
      </c>
      <c r="E8378" s="560">
        <f t="shared" si="783"/>
        <v>16</v>
      </c>
      <c r="F8378" s="560">
        <f t="shared" si="784"/>
        <v>1</v>
      </c>
      <c r="G8378" s="595">
        <f t="shared" si="785"/>
        <v>2</v>
      </c>
      <c r="H8378" s="590">
        <f>CHOOSE('Output Sheet'!$B$4,'8760 Data'!J8378,'8760 Data'!K8378,'8760 Data'!L8378,'8760 Data'!M8378,'8760 Data'!N8378,'8760 Data'!O8378,'8760 Data'!P8378,'8760 Data'!Q8378,'8760 Data'!R8378,'8760 Data'!S8378,'8760 Data'!T8378,'8760 Data'!U8378)</f>
        <v>0</v>
      </c>
      <c r="I8378" s="591" t="e">
        <f>H8378/'Output Sheet'!$B$8</f>
        <v>#DIV/0!</v>
      </c>
      <c r="J8378" s="596"/>
      <c r="K8378" s="560"/>
      <c r="L8378" s="560"/>
      <c r="M8378" s="560"/>
      <c r="N8378" s="560"/>
      <c r="O8378" s="560"/>
      <c r="P8378" s="560"/>
      <c r="Q8378" s="560"/>
      <c r="R8378" s="560"/>
      <c r="S8378" s="560"/>
      <c r="T8378" s="560"/>
      <c r="U8378" s="560"/>
    </row>
    <row r="8379" spans="1:21">
      <c r="A8379" s="593">
        <f t="shared" si="780"/>
        <v>41624</v>
      </c>
      <c r="B8379" s="594">
        <v>41624.083818055558</v>
      </c>
      <c r="C8379" s="560">
        <f t="shared" si="781"/>
        <v>2013</v>
      </c>
      <c r="D8379" s="560">
        <f t="shared" si="782"/>
        <v>12</v>
      </c>
      <c r="E8379" s="560">
        <f t="shared" si="783"/>
        <v>16</v>
      </c>
      <c r="F8379" s="560">
        <f t="shared" si="784"/>
        <v>2</v>
      </c>
      <c r="G8379" s="595">
        <f t="shared" si="785"/>
        <v>2</v>
      </c>
      <c r="H8379" s="590">
        <f>CHOOSE('Output Sheet'!$B$4,'8760 Data'!J8379,'8760 Data'!K8379,'8760 Data'!L8379,'8760 Data'!M8379,'8760 Data'!N8379,'8760 Data'!O8379,'8760 Data'!P8379,'8760 Data'!Q8379,'8760 Data'!R8379,'8760 Data'!S8379,'8760 Data'!T8379,'8760 Data'!U8379)</f>
        <v>0</v>
      </c>
      <c r="I8379" s="591" t="e">
        <f>H8379/'Output Sheet'!$B$8</f>
        <v>#DIV/0!</v>
      </c>
      <c r="J8379" s="596"/>
      <c r="K8379" s="560"/>
      <c r="L8379" s="560"/>
      <c r="M8379" s="560"/>
      <c r="N8379" s="560"/>
      <c r="O8379" s="560"/>
      <c r="P8379" s="560"/>
      <c r="Q8379" s="560"/>
      <c r="R8379" s="560"/>
      <c r="S8379" s="560"/>
      <c r="T8379" s="560"/>
      <c r="U8379" s="560"/>
    </row>
    <row r="8380" spans="1:21">
      <c r="A8380" s="593">
        <f t="shared" si="780"/>
        <v>41624</v>
      </c>
      <c r="B8380" s="594">
        <v>41624.125484780096</v>
      </c>
      <c r="C8380" s="560">
        <f t="shared" si="781"/>
        <v>2013</v>
      </c>
      <c r="D8380" s="560">
        <f t="shared" si="782"/>
        <v>12</v>
      </c>
      <c r="E8380" s="560">
        <f t="shared" si="783"/>
        <v>16</v>
      </c>
      <c r="F8380" s="560">
        <f t="shared" si="784"/>
        <v>3</v>
      </c>
      <c r="G8380" s="595">
        <f t="shared" si="785"/>
        <v>2</v>
      </c>
      <c r="H8380" s="590">
        <f>CHOOSE('Output Sheet'!$B$4,'8760 Data'!J8380,'8760 Data'!K8380,'8760 Data'!L8380,'8760 Data'!M8380,'8760 Data'!N8380,'8760 Data'!O8380,'8760 Data'!P8380,'8760 Data'!Q8380,'8760 Data'!R8380,'8760 Data'!S8380,'8760 Data'!T8380,'8760 Data'!U8380)</f>
        <v>0</v>
      </c>
      <c r="I8380" s="591" t="e">
        <f>H8380/'Output Sheet'!$B$8</f>
        <v>#DIV/0!</v>
      </c>
      <c r="J8380" s="596"/>
      <c r="K8380" s="560"/>
      <c r="L8380" s="560"/>
      <c r="M8380" s="560"/>
      <c r="N8380" s="560"/>
      <c r="O8380" s="560"/>
      <c r="P8380" s="560"/>
      <c r="Q8380" s="560"/>
      <c r="R8380" s="560"/>
      <c r="S8380" s="560"/>
      <c r="T8380" s="560"/>
      <c r="U8380" s="560"/>
    </row>
    <row r="8381" spans="1:21">
      <c r="A8381" s="593">
        <f t="shared" si="780"/>
        <v>41624</v>
      </c>
      <c r="B8381" s="594">
        <v>41624.167151504633</v>
      </c>
      <c r="C8381" s="560">
        <f t="shared" si="781"/>
        <v>2013</v>
      </c>
      <c r="D8381" s="560">
        <f t="shared" si="782"/>
        <v>12</v>
      </c>
      <c r="E8381" s="560">
        <f t="shared" si="783"/>
        <v>16</v>
      </c>
      <c r="F8381" s="560">
        <f t="shared" si="784"/>
        <v>4</v>
      </c>
      <c r="G8381" s="595">
        <f t="shared" si="785"/>
        <v>2</v>
      </c>
      <c r="H8381" s="590">
        <f>CHOOSE('Output Sheet'!$B$4,'8760 Data'!J8381,'8760 Data'!K8381,'8760 Data'!L8381,'8760 Data'!M8381,'8760 Data'!N8381,'8760 Data'!O8381,'8760 Data'!P8381,'8760 Data'!Q8381,'8760 Data'!R8381,'8760 Data'!S8381,'8760 Data'!T8381,'8760 Data'!U8381)</f>
        <v>0</v>
      </c>
      <c r="I8381" s="591" t="e">
        <f>H8381/'Output Sheet'!$B$8</f>
        <v>#DIV/0!</v>
      </c>
      <c r="J8381" s="596"/>
      <c r="K8381" s="560"/>
      <c r="L8381" s="560"/>
      <c r="M8381" s="560"/>
      <c r="N8381" s="560"/>
      <c r="O8381" s="560"/>
      <c r="P8381" s="560"/>
      <c r="Q8381" s="560"/>
      <c r="R8381" s="560"/>
      <c r="S8381" s="560"/>
      <c r="T8381" s="560"/>
      <c r="U8381" s="560"/>
    </row>
    <row r="8382" spans="1:21">
      <c r="A8382" s="593">
        <f t="shared" si="780"/>
        <v>41624</v>
      </c>
      <c r="B8382" s="594">
        <v>41624.20881822917</v>
      </c>
      <c r="C8382" s="560">
        <f t="shared" si="781"/>
        <v>2013</v>
      </c>
      <c r="D8382" s="560">
        <f t="shared" si="782"/>
        <v>12</v>
      </c>
      <c r="E8382" s="560">
        <f t="shared" si="783"/>
        <v>16</v>
      </c>
      <c r="F8382" s="560">
        <f t="shared" si="784"/>
        <v>5</v>
      </c>
      <c r="G8382" s="595">
        <f t="shared" si="785"/>
        <v>2</v>
      </c>
      <c r="H8382" s="590">
        <f>CHOOSE('Output Sheet'!$B$4,'8760 Data'!J8382,'8760 Data'!K8382,'8760 Data'!L8382,'8760 Data'!M8382,'8760 Data'!N8382,'8760 Data'!O8382,'8760 Data'!P8382,'8760 Data'!Q8382,'8760 Data'!R8382,'8760 Data'!S8382,'8760 Data'!T8382,'8760 Data'!U8382)</f>
        <v>0</v>
      </c>
      <c r="I8382" s="591" t="e">
        <f>H8382/'Output Sheet'!$B$8</f>
        <v>#DIV/0!</v>
      </c>
      <c r="J8382" s="596"/>
      <c r="K8382" s="560"/>
      <c r="L8382" s="560"/>
      <c r="M8382" s="560"/>
      <c r="N8382" s="560"/>
      <c r="O8382" s="560"/>
      <c r="P8382" s="560"/>
      <c r="Q8382" s="560"/>
      <c r="R8382" s="560"/>
      <c r="S8382" s="560"/>
      <c r="T8382" s="560"/>
      <c r="U8382" s="560"/>
    </row>
    <row r="8383" spans="1:21">
      <c r="A8383" s="593">
        <f t="shared" si="780"/>
        <v>41624</v>
      </c>
      <c r="B8383" s="594">
        <v>41624.250484953707</v>
      </c>
      <c r="C8383" s="560">
        <f t="shared" si="781"/>
        <v>2013</v>
      </c>
      <c r="D8383" s="560">
        <f t="shared" si="782"/>
        <v>12</v>
      </c>
      <c r="E8383" s="560">
        <f t="shared" si="783"/>
        <v>16</v>
      </c>
      <c r="F8383" s="560">
        <f t="shared" si="784"/>
        <v>6</v>
      </c>
      <c r="G8383" s="595">
        <f t="shared" si="785"/>
        <v>2</v>
      </c>
      <c r="H8383" s="590">
        <f>CHOOSE('Output Sheet'!$B$4,'8760 Data'!J8383,'8760 Data'!K8383,'8760 Data'!L8383,'8760 Data'!M8383,'8760 Data'!N8383,'8760 Data'!O8383,'8760 Data'!P8383,'8760 Data'!Q8383,'8760 Data'!R8383,'8760 Data'!S8383,'8760 Data'!T8383,'8760 Data'!U8383)</f>
        <v>0</v>
      </c>
      <c r="I8383" s="591" t="e">
        <f>H8383/'Output Sheet'!$B$8</f>
        <v>#DIV/0!</v>
      </c>
      <c r="J8383" s="596"/>
      <c r="K8383" s="560"/>
      <c r="L8383" s="560"/>
      <c r="M8383" s="560"/>
      <c r="N8383" s="560"/>
      <c r="O8383" s="560"/>
      <c r="P8383" s="560"/>
      <c r="Q8383" s="560"/>
      <c r="R8383" s="560"/>
      <c r="S8383" s="560"/>
      <c r="T8383" s="560"/>
      <c r="U8383" s="560"/>
    </row>
    <row r="8384" spans="1:21">
      <c r="A8384" s="593">
        <f t="shared" si="780"/>
        <v>41624</v>
      </c>
      <c r="B8384" s="594">
        <v>41624.292151678237</v>
      </c>
      <c r="C8384" s="560">
        <f t="shared" si="781"/>
        <v>2013</v>
      </c>
      <c r="D8384" s="560">
        <f t="shared" si="782"/>
        <v>12</v>
      </c>
      <c r="E8384" s="560">
        <f t="shared" si="783"/>
        <v>16</v>
      </c>
      <c r="F8384" s="560">
        <f t="shared" si="784"/>
        <v>7</v>
      </c>
      <c r="G8384" s="595">
        <f t="shared" si="785"/>
        <v>2</v>
      </c>
      <c r="H8384" s="590">
        <f>CHOOSE('Output Sheet'!$B$4,'8760 Data'!J8384,'8760 Data'!K8384,'8760 Data'!L8384,'8760 Data'!M8384,'8760 Data'!N8384,'8760 Data'!O8384,'8760 Data'!P8384,'8760 Data'!Q8384,'8760 Data'!R8384,'8760 Data'!S8384,'8760 Data'!T8384,'8760 Data'!U8384)</f>
        <v>0</v>
      </c>
      <c r="I8384" s="591" t="e">
        <f>H8384/'Output Sheet'!$B$8</f>
        <v>#DIV/0!</v>
      </c>
      <c r="J8384" s="596"/>
      <c r="K8384" s="560"/>
      <c r="L8384" s="560"/>
      <c r="M8384" s="560"/>
      <c r="N8384" s="560"/>
      <c r="O8384" s="560"/>
      <c r="P8384" s="560"/>
      <c r="Q8384" s="560"/>
      <c r="R8384" s="560"/>
      <c r="S8384" s="560"/>
      <c r="T8384" s="560"/>
      <c r="U8384" s="560"/>
    </row>
    <row r="8385" spans="1:21">
      <c r="A8385" s="593">
        <f t="shared" si="780"/>
        <v>41624</v>
      </c>
      <c r="B8385" s="594">
        <v>41624.333818402774</v>
      </c>
      <c r="C8385" s="560">
        <f t="shared" si="781"/>
        <v>2013</v>
      </c>
      <c r="D8385" s="560">
        <f t="shared" si="782"/>
        <v>12</v>
      </c>
      <c r="E8385" s="560">
        <f t="shared" si="783"/>
        <v>16</v>
      </c>
      <c r="F8385" s="560">
        <f t="shared" si="784"/>
        <v>8</v>
      </c>
      <c r="G8385" s="595">
        <f t="shared" si="785"/>
        <v>2</v>
      </c>
      <c r="H8385" s="590">
        <f>CHOOSE('Output Sheet'!$B$4,'8760 Data'!J8385,'8760 Data'!K8385,'8760 Data'!L8385,'8760 Data'!M8385,'8760 Data'!N8385,'8760 Data'!O8385,'8760 Data'!P8385,'8760 Data'!Q8385,'8760 Data'!R8385,'8760 Data'!S8385,'8760 Data'!T8385,'8760 Data'!U8385)</f>
        <v>0</v>
      </c>
      <c r="I8385" s="591" t="e">
        <f>H8385/'Output Sheet'!$B$8</f>
        <v>#DIV/0!</v>
      </c>
      <c r="J8385" s="596"/>
      <c r="K8385" s="560"/>
      <c r="L8385" s="560"/>
      <c r="M8385" s="560"/>
      <c r="N8385" s="560"/>
      <c r="O8385" s="560"/>
      <c r="P8385" s="560"/>
      <c r="Q8385" s="560"/>
      <c r="R8385" s="560"/>
      <c r="S8385" s="560"/>
      <c r="T8385" s="560"/>
      <c r="U8385" s="560"/>
    </row>
    <row r="8386" spans="1:21">
      <c r="A8386" s="593">
        <f t="shared" si="780"/>
        <v>41624</v>
      </c>
      <c r="B8386" s="594">
        <v>41624.375485127312</v>
      </c>
      <c r="C8386" s="560">
        <f t="shared" si="781"/>
        <v>2013</v>
      </c>
      <c r="D8386" s="560">
        <f t="shared" si="782"/>
        <v>12</v>
      </c>
      <c r="E8386" s="560">
        <f t="shared" si="783"/>
        <v>16</v>
      </c>
      <c r="F8386" s="560">
        <f t="shared" si="784"/>
        <v>9</v>
      </c>
      <c r="G8386" s="595">
        <f t="shared" si="785"/>
        <v>2</v>
      </c>
      <c r="H8386" s="590">
        <f>CHOOSE('Output Sheet'!$B$4,'8760 Data'!J8386,'8760 Data'!K8386,'8760 Data'!L8386,'8760 Data'!M8386,'8760 Data'!N8386,'8760 Data'!O8386,'8760 Data'!P8386,'8760 Data'!Q8386,'8760 Data'!R8386,'8760 Data'!S8386,'8760 Data'!T8386,'8760 Data'!U8386)</f>
        <v>0</v>
      </c>
      <c r="I8386" s="591" t="e">
        <f>H8386/'Output Sheet'!$B$8</f>
        <v>#DIV/0!</v>
      </c>
      <c r="J8386" s="596"/>
      <c r="K8386" s="560"/>
      <c r="L8386" s="560"/>
      <c r="M8386" s="560"/>
      <c r="N8386" s="560"/>
      <c r="O8386" s="560"/>
      <c r="P8386" s="560"/>
      <c r="Q8386" s="560"/>
      <c r="R8386" s="560"/>
      <c r="S8386" s="560"/>
      <c r="T8386" s="560"/>
      <c r="U8386" s="560"/>
    </row>
    <row r="8387" spans="1:21">
      <c r="A8387" s="593">
        <f t="shared" ref="A8387:A8450" si="786">DATE(C8387,D8387,E8387)</f>
        <v>41624</v>
      </c>
      <c r="B8387" s="594">
        <v>41624.417151851849</v>
      </c>
      <c r="C8387" s="560">
        <f t="shared" ref="C8387:C8450" si="787">YEAR(B8387)</f>
        <v>2013</v>
      </c>
      <c r="D8387" s="560">
        <f t="shared" ref="D8387:D8450" si="788">MONTH(B8387)</f>
        <v>12</v>
      </c>
      <c r="E8387" s="560">
        <f t="shared" ref="E8387:E8450" si="789">DAY(B8387)</f>
        <v>16</v>
      </c>
      <c r="F8387" s="560">
        <f t="shared" ref="F8387:F8450" si="790">IF(HOUR(B8387)&lt;&gt;0,HOUR(B8387),24)</f>
        <v>10</v>
      </c>
      <c r="G8387" s="595">
        <f t="shared" ref="G8387:G8450" si="791">WEEKDAY(B8387,1)</f>
        <v>2</v>
      </c>
      <c r="H8387" s="590">
        <f>CHOOSE('Output Sheet'!$B$4,'8760 Data'!J8387,'8760 Data'!K8387,'8760 Data'!L8387,'8760 Data'!M8387,'8760 Data'!N8387,'8760 Data'!O8387,'8760 Data'!P8387,'8760 Data'!Q8387,'8760 Data'!R8387,'8760 Data'!S8387,'8760 Data'!T8387,'8760 Data'!U8387)</f>
        <v>0</v>
      </c>
      <c r="I8387" s="591" t="e">
        <f>H8387/'Output Sheet'!$B$8</f>
        <v>#DIV/0!</v>
      </c>
      <c r="J8387" s="596"/>
      <c r="K8387" s="560"/>
      <c r="L8387" s="560"/>
      <c r="M8387" s="560"/>
      <c r="N8387" s="560"/>
      <c r="O8387" s="560"/>
      <c r="P8387" s="560"/>
      <c r="Q8387" s="560"/>
      <c r="R8387" s="560"/>
      <c r="S8387" s="560"/>
      <c r="T8387" s="560"/>
      <c r="U8387" s="560"/>
    </row>
    <row r="8388" spans="1:21">
      <c r="A8388" s="593">
        <f t="shared" si="786"/>
        <v>41624</v>
      </c>
      <c r="B8388" s="594">
        <v>41624.458818576386</v>
      </c>
      <c r="C8388" s="560">
        <f t="shared" si="787"/>
        <v>2013</v>
      </c>
      <c r="D8388" s="560">
        <f t="shared" si="788"/>
        <v>12</v>
      </c>
      <c r="E8388" s="560">
        <f t="shared" si="789"/>
        <v>16</v>
      </c>
      <c r="F8388" s="560">
        <f t="shared" si="790"/>
        <v>11</v>
      </c>
      <c r="G8388" s="595">
        <f t="shared" si="791"/>
        <v>2</v>
      </c>
      <c r="H8388" s="590">
        <f>CHOOSE('Output Sheet'!$B$4,'8760 Data'!J8388,'8760 Data'!K8388,'8760 Data'!L8388,'8760 Data'!M8388,'8760 Data'!N8388,'8760 Data'!O8388,'8760 Data'!P8388,'8760 Data'!Q8388,'8760 Data'!R8388,'8760 Data'!S8388,'8760 Data'!T8388,'8760 Data'!U8388)</f>
        <v>0</v>
      </c>
      <c r="I8388" s="591" t="e">
        <f>H8388/'Output Sheet'!$B$8</f>
        <v>#DIV/0!</v>
      </c>
      <c r="J8388" s="596"/>
      <c r="K8388" s="560"/>
      <c r="L8388" s="560"/>
      <c r="M8388" s="560"/>
      <c r="N8388" s="560"/>
      <c r="O8388" s="560"/>
      <c r="P8388" s="560"/>
      <c r="Q8388" s="560"/>
      <c r="R8388" s="560"/>
      <c r="S8388" s="560"/>
      <c r="T8388" s="560"/>
      <c r="U8388" s="560"/>
    </row>
    <row r="8389" spans="1:21">
      <c r="A8389" s="593">
        <f t="shared" si="786"/>
        <v>41624</v>
      </c>
      <c r="B8389" s="594">
        <v>41624.500485300923</v>
      </c>
      <c r="C8389" s="560">
        <f t="shared" si="787"/>
        <v>2013</v>
      </c>
      <c r="D8389" s="560">
        <f t="shared" si="788"/>
        <v>12</v>
      </c>
      <c r="E8389" s="560">
        <f t="shared" si="789"/>
        <v>16</v>
      </c>
      <c r="F8389" s="560">
        <f t="shared" si="790"/>
        <v>12</v>
      </c>
      <c r="G8389" s="595">
        <f t="shared" si="791"/>
        <v>2</v>
      </c>
      <c r="H8389" s="590">
        <f>CHOOSE('Output Sheet'!$B$4,'8760 Data'!J8389,'8760 Data'!K8389,'8760 Data'!L8389,'8760 Data'!M8389,'8760 Data'!N8389,'8760 Data'!O8389,'8760 Data'!P8389,'8760 Data'!Q8389,'8760 Data'!R8389,'8760 Data'!S8389,'8760 Data'!T8389,'8760 Data'!U8389)</f>
        <v>0</v>
      </c>
      <c r="I8389" s="591" t="e">
        <f>H8389/'Output Sheet'!$B$8</f>
        <v>#DIV/0!</v>
      </c>
      <c r="J8389" s="596"/>
      <c r="K8389" s="560"/>
      <c r="L8389" s="560"/>
      <c r="M8389" s="560"/>
      <c r="N8389" s="560"/>
      <c r="O8389" s="560"/>
      <c r="P8389" s="560"/>
      <c r="Q8389" s="560"/>
      <c r="R8389" s="560"/>
      <c r="S8389" s="560"/>
      <c r="T8389" s="560"/>
      <c r="U8389" s="560"/>
    </row>
    <row r="8390" spans="1:21">
      <c r="A8390" s="593">
        <f t="shared" si="786"/>
        <v>41624</v>
      </c>
      <c r="B8390" s="594">
        <v>41624.54215202546</v>
      </c>
      <c r="C8390" s="560">
        <f t="shared" si="787"/>
        <v>2013</v>
      </c>
      <c r="D8390" s="560">
        <f t="shared" si="788"/>
        <v>12</v>
      </c>
      <c r="E8390" s="560">
        <f t="shared" si="789"/>
        <v>16</v>
      </c>
      <c r="F8390" s="560">
        <f t="shared" si="790"/>
        <v>13</v>
      </c>
      <c r="G8390" s="595">
        <f t="shared" si="791"/>
        <v>2</v>
      </c>
      <c r="H8390" s="590">
        <f>CHOOSE('Output Sheet'!$B$4,'8760 Data'!J8390,'8760 Data'!K8390,'8760 Data'!L8390,'8760 Data'!M8390,'8760 Data'!N8390,'8760 Data'!O8390,'8760 Data'!P8390,'8760 Data'!Q8390,'8760 Data'!R8390,'8760 Data'!S8390,'8760 Data'!T8390,'8760 Data'!U8390)</f>
        <v>0</v>
      </c>
      <c r="I8390" s="591" t="e">
        <f>H8390/'Output Sheet'!$B$8</f>
        <v>#DIV/0!</v>
      </c>
      <c r="J8390" s="596"/>
      <c r="K8390" s="560"/>
      <c r="L8390" s="560"/>
      <c r="M8390" s="560"/>
      <c r="N8390" s="560"/>
      <c r="O8390" s="560"/>
      <c r="P8390" s="560"/>
      <c r="Q8390" s="560"/>
      <c r="R8390" s="560"/>
      <c r="S8390" s="560"/>
      <c r="T8390" s="560"/>
      <c r="U8390" s="560"/>
    </row>
    <row r="8391" spans="1:21">
      <c r="A8391" s="593">
        <f t="shared" si="786"/>
        <v>41624</v>
      </c>
      <c r="B8391" s="594">
        <v>41624.583818749998</v>
      </c>
      <c r="C8391" s="560">
        <f t="shared" si="787"/>
        <v>2013</v>
      </c>
      <c r="D8391" s="560">
        <f t="shared" si="788"/>
        <v>12</v>
      </c>
      <c r="E8391" s="560">
        <f t="shared" si="789"/>
        <v>16</v>
      </c>
      <c r="F8391" s="560">
        <f t="shared" si="790"/>
        <v>14</v>
      </c>
      <c r="G8391" s="595">
        <f t="shared" si="791"/>
        <v>2</v>
      </c>
      <c r="H8391" s="590">
        <f>CHOOSE('Output Sheet'!$B$4,'8760 Data'!J8391,'8760 Data'!K8391,'8760 Data'!L8391,'8760 Data'!M8391,'8760 Data'!N8391,'8760 Data'!O8391,'8760 Data'!P8391,'8760 Data'!Q8391,'8760 Data'!R8391,'8760 Data'!S8391,'8760 Data'!T8391,'8760 Data'!U8391)</f>
        <v>0</v>
      </c>
      <c r="I8391" s="591" t="e">
        <f>H8391/'Output Sheet'!$B$8</f>
        <v>#DIV/0!</v>
      </c>
      <c r="J8391" s="596"/>
      <c r="K8391" s="560"/>
      <c r="L8391" s="560"/>
      <c r="M8391" s="560"/>
      <c r="N8391" s="560"/>
      <c r="O8391" s="560"/>
      <c r="P8391" s="560"/>
      <c r="Q8391" s="560"/>
      <c r="R8391" s="560"/>
      <c r="S8391" s="560"/>
      <c r="T8391" s="560"/>
      <c r="U8391" s="560"/>
    </row>
    <row r="8392" spans="1:21">
      <c r="A8392" s="593">
        <f t="shared" si="786"/>
        <v>41624</v>
      </c>
      <c r="B8392" s="594">
        <v>41624.625485474535</v>
      </c>
      <c r="C8392" s="560">
        <f t="shared" si="787"/>
        <v>2013</v>
      </c>
      <c r="D8392" s="560">
        <f t="shared" si="788"/>
        <v>12</v>
      </c>
      <c r="E8392" s="560">
        <f t="shared" si="789"/>
        <v>16</v>
      </c>
      <c r="F8392" s="560">
        <f t="shared" si="790"/>
        <v>15</v>
      </c>
      <c r="G8392" s="595">
        <f t="shared" si="791"/>
        <v>2</v>
      </c>
      <c r="H8392" s="590">
        <f>CHOOSE('Output Sheet'!$B$4,'8760 Data'!J8392,'8760 Data'!K8392,'8760 Data'!L8392,'8760 Data'!M8392,'8760 Data'!N8392,'8760 Data'!O8392,'8760 Data'!P8392,'8760 Data'!Q8392,'8760 Data'!R8392,'8760 Data'!S8392,'8760 Data'!T8392,'8760 Data'!U8392)</f>
        <v>0</v>
      </c>
      <c r="I8392" s="591" t="e">
        <f>H8392/'Output Sheet'!$B$8</f>
        <v>#DIV/0!</v>
      </c>
      <c r="J8392" s="596"/>
      <c r="K8392" s="560"/>
      <c r="L8392" s="560"/>
      <c r="M8392" s="560"/>
      <c r="N8392" s="560"/>
      <c r="O8392" s="560"/>
      <c r="P8392" s="560"/>
      <c r="Q8392" s="560"/>
      <c r="R8392" s="560"/>
      <c r="S8392" s="560"/>
      <c r="T8392" s="560"/>
      <c r="U8392" s="560"/>
    </row>
    <row r="8393" spans="1:21">
      <c r="A8393" s="593">
        <f t="shared" si="786"/>
        <v>41624</v>
      </c>
      <c r="B8393" s="594">
        <v>41624.667152199072</v>
      </c>
      <c r="C8393" s="560">
        <f t="shared" si="787"/>
        <v>2013</v>
      </c>
      <c r="D8393" s="560">
        <f t="shared" si="788"/>
        <v>12</v>
      </c>
      <c r="E8393" s="560">
        <f t="shared" si="789"/>
        <v>16</v>
      </c>
      <c r="F8393" s="560">
        <f t="shared" si="790"/>
        <v>16</v>
      </c>
      <c r="G8393" s="595">
        <f t="shared" si="791"/>
        <v>2</v>
      </c>
      <c r="H8393" s="590">
        <f>CHOOSE('Output Sheet'!$B$4,'8760 Data'!J8393,'8760 Data'!K8393,'8760 Data'!L8393,'8760 Data'!M8393,'8760 Data'!N8393,'8760 Data'!O8393,'8760 Data'!P8393,'8760 Data'!Q8393,'8760 Data'!R8393,'8760 Data'!S8393,'8760 Data'!T8393,'8760 Data'!U8393)</f>
        <v>0</v>
      </c>
      <c r="I8393" s="591" t="e">
        <f>H8393/'Output Sheet'!$B$8</f>
        <v>#DIV/0!</v>
      </c>
      <c r="J8393" s="596"/>
      <c r="K8393" s="560"/>
      <c r="L8393" s="560"/>
      <c r="M8393" s="560"/>
      <c r="N8393" s="560"/>
      <c r="O8393" s="560"/>
      <c r="P8393" s="560"/>
      <c r="Q8393" s="560"/>
      <c r="R8393" s="560"/>
      <c r="S8393" s="560"/>
      <c r="T8393" s="560"/>
      <c r="U8393" s="560"/>
    </row>
    <row r="8394" spans="1:21">
      <c r="A8394" s="593">
        <f t="shared" si="786"/>
        <v>41624</v>
      </c>
      <c r="B8394" s="594">
        <v>41624.708818923609</v>
      </c>
      <c r="C8394" s="560">
        <f t="shared" si="787"/>
        <v>2013</v>
      </c>
      <c r="D8394" s="560">
        <f t="shared" si="788"/>
        <v>12</v>
      </c>
      <c r="E8394" s="560">
        <f t="shared" si="789"/>
        <v>16</v>
      </c>
      <c r="F8394" s="560">
        <f t="shared" si="790"/>
        <v>17</v>
      </c>
      <c r="G8394" s="595">
        <f t="shared" si="791"/>
        <v>2</v>
      </c>
      <c r="H8394" s="590">
        <f>CHOOSE('Output Sheet'!$B$4,'8760 Data'!J8394,'8760 Data'!K8394,'8760 Data'!L8394,'8760 Data'!M8394,'8760 Data'!N8394,'8760 Data'!O8394,'8760 Data'!P8394,'8760 Data'!Q8394,'8760 Data'!R8394,'8760 Data'!S8394,'8760 Data'!T8394,'8760 Data'!U8394)</f>
        <v>0</v>
      </c>
      <c r="I8394" s="591" t="e">
        <f>H8394/'Output Sheet'!$B$8</f>
        <v>#DIV/0!</v>
      </c>
      <c r="J8394" s="596"/>
      <c r="K8394" s="560"/>
      <c r="L8394" s="560"/>
      <c r="M8394" s="560"/>
      <c r="N8394" s="560"/>
      <c r="O8394" s="560"/>
      <c r="P8394" s="560"/>
      <c r="Q8394" s="560"/>
      <c r="R8394" s="560"/>
      <c r="S8394" s="560"/>
      <c r="T8394" s="560"/>
      <c r="U8394" s="560"/>
    </row>
    <row r="8395" spans="1:21">
      <c r="A8395" s="593">
        <f t="shared" si="786"/>
        <v>41624</v>
      </c>
      <c r="B8395" s="594">
        <v>41624.750485648146</v>
      </c>
      <c r="C8395" s="560">
        <f t="shared" si="787"/>
        <v>2013</v>
      </c>
      <c r="D8395" s="560">
        <f t="shared" si="788"/>
        <v>12</v>
      </c>
      <c r="E8395" s="560">
        <f t="shared" si="789"/>
        <v>16</v>
      </c>
      <c r="F8395" s="560">
        <f t="shared" si="790"/>
        <v>18</v>
      </c>
      <c r="G8395" s="595">
        <f t="shared" si="791"/>
        <v>2</v>
      </c>
      <c r="H8395" s="590">
        <f>CHOOSE('Output Sheet'!$B$4,'8760 Data'!J8395,'8760 Data'!K8395,'8760 Data'!L8395,'8760 Data'!M8395,'8760 Data'!N8395,'8760 Data'!O8395,'8760 Data'!P8395,'8760 Data'!Q8395,'8760 Data'!R8395,'8760 Data'!S8395,'8760 Data'!T8395,'8760 Data'!U8395)</f>
        <v>0</v>
      </c>
      <c r="I8395" s="591" t="e">
        <f>H8395/'Output Sheet'!$B$8</f>
        <v>#DIV/0!</v>
      </c>
      <c r="J8395" s="596"/>
      <c r="K8395" s="560"/>
      <c r="L8395" s="560"/>
      <c r="M8395" s="560"/>
      <c r="N8395" s="560"/>
      <c r="O8395" s="560"/>
      <c r="P8395" s="560"/>
      <c r="Q8395" s="560"/>
      <c r="R8395" s="560"/>
      <c r="S8395" s="560"/>
      <c r="T8395" s="560"/>
      <c r="U8395" s="560"/>
    </row>
    <row r="8396" spans="1:21">
      <c r="A8396" s="593">
        <f t="shared" si="786"/>
        <v>41624</v>
      </c>
      <c r="B8396" s="594">
        <v>41624.792152372684</v>
      </c>
      <c r="C8396" s="560">
        <f t="shared" si="787"/>
        <v>2013</v>
      </c>
      <c r="D8396" s="560">
        <f t="shared" si="788"/>
        <v>12</v>
      </c>
      <c r="E8396" s="560">
        <f t="shared" si="789"/>
        <v>16</v>
      </c>
      <c r="F8396" s="560">
        <f t="shared" si="790"/>
        <v>19</v>
      </c>
      <c r="G8396" s="595">
        <f t="shared" si="791"/>
        <v>2</v>
      </c>
      <c r="H8396" s="590">
        <f>CHOOSE('Output Sheet'!$B$4,'8760 Data'!J8396,'8760 Data'!K8396,'8760 Data'!L8396,'8760 Data'!M8396,'8760 Data'!N8396,'8760 Data'!O8396,'8760 Data'!P8396,'8760 Data'!Q8396,'8760 Data'!R8396,'8760 Data'!S8396,'8760 Data'!T8396,'8760 Data'!U8396)</f>
        <v>0</v>
      </c>
      <c r="I8396" s="591" t="e">
        <f>H8396/'Output Sheet'!$B$8</f>
        <v>#DIV/0!</v>
      </c>
      <c r="J8396" s="596"/>
      <c r="K8396" s="560"/>
      <c r="L8396" s="560"/>
      <c r="M8396" s="560"/>
      <c r="N8396" s="560"/>
      <c r="O8396" s="560"/>
      <c r="P8396" s="560"/>
      <c r="Q8396" s="560"/>
      <c r="R8396" s="560"/>
      <c r="S8396" s="560"/>
      <c r="T8396" s="560"/>
      <c r="U8396" s="560"/>
    </row>
    <row r="8397" spans="1:21">
      <c r="A8397" s="593">
        <f t="shared" si="786"/>
        <v>41624</v>
      </c>
      <c r="B8397" s="594">
        <v>41624.833819097221</v>
      </c>
      <c r="C8397" s="560">
        <f t="shared" si="787"/>
        <v>2013</v>
      </c>
      <c r="D8397" s="560">
        <f t="shared" si="788"/>
        <v>12</v>
      </c>
      <c r="E8397" s="560">
        <f t="shared" si="789"/>
        <v>16</v>
      </c>
      <c r="F8397" s="560">
        <f t="shared" si="790"/>
        <v>20</v>
      </c>
      <c r="G8397" s="595">
        <f t="shared" si="791"/>
        <v>2</v>
      </c>
      <c r="H8397" s="590">
        <f>CHOOSE('Output Sheet'!$B$4,'8760 Data'!J8397,'8760 Data'!K8397,'8760 Data'!L8397,'8760 Data'!M8397,'8760 Data'!N8397,'8760 Data'!O8397,'8760 Data'!P8397,'8760 Data'!Q8397,'8760 Data'!R8397,'8760 Data'!S8397,'8760 Data'!T8397,'8760 Data'!U8397)</f>
        <v>0</v>
      </c>
      <c r="I8397" s="591" t="e">
        <f>H8397/'Output Sheet'!$B$8</f>
        <v>#DIV/0!</v>
      </c>
      <c r="J8397" s="596"/>
      <c r="K8397" s="560"/>
      <c r="L8397" s="560"/>
      <c r="M8397" s="560"/>
      <c r="N8397" s="560"/>
      <c r="O8397" s="560"/>
      <c r="P8397" s="560"/>
      <c r="Q8397" s="560"/>
      <c r="R8397" s="560"/>
      <c r="S8397" s="560"/>
      <c r="T8397" s="560"/>
      <c r="U8397" s="560"/>
    </row>
    <row r="8398" spans="1:21">
      <c r="A8398" s="593">
        <f t="shared" si="786"/>
        <v>41624</v>
      </c>
      <c r="B8398" s="594">
        <v>41624.875485821758</v>
      </c>
      <c r="C8398" s="560">
        <f t="shared" si="787"/>
        <v>2013</v>
      </c>
      <c r="D8398" s="560">
        <f t="shared" si="788"/>
        <v>12</v>
      </c>
      <c r="E8398" s="560">
        <f t="shared" si="789"/>
        <v>16</v>
      </c>
      <c r="F8398" s="560">
        <f t="shared" si="790"/>
        <v>21</v>
      </c>
      <c r="G8398" s="595">
        <f t="shared" si="791"/>
        <v>2</v>
      </c>
      <c r="H8398" s="590">
        <f>CHOOSE('Output Sheet'!$B$4,'8760 Data'!J8398,'8760 Data'!K8398,'8760 Data'!L8398,'8760 Data'!M8398,'8760 Data'!N8398,'8760 Data'!O8398,'8760 Data'!P8398,'8760 Data'!Q8398,'8760 Data'!R8398,'8760 Data'!S8398,'8760 Data'!T8398,'8760 Data'!U8398)</f>
        <v>0</v>
      </c>
      <c r="I8398" s="591" t="e">
        <f>H8398/'Output Sheet'!$B$8</f>
        <v>#DIV/0!</v>
      </c>
      <c r="J8398" s="596"/>
      <c r="K8398" s="560"/>
      <c r="L8398" s="560"/>
      <c r="M8398" s="560"/>
      <c r="N8398" s="560"/>
      <c r="O8398" s="560"/>
      <c r="P8398" s="560"/>
      <c r="Q8398" s="560"/>
      <c r="R8398" s="560"/>
      <c r="S8398" s="560"/>
      <c r="T8398" s="560"/>
      <c r="U8398" s="560"/>
    </row>
    <row r="8399" spans="1:21">
      <c r="A8399" s="593">
        <f t="shared" si="786"/>
        <v>41624</v>
      </c>
      <c r="B8399" s="594">
        <v>41624.917152546295</v>
      </c>
      <c r="C8399" s="560">
        <f t="shared" si="787"/>
        <v>2013</v>
      </c>
      <c r="D8399" s="560">
        <f t="shared" si="788"/>
        <v>12</v>
      </c>
      <c r="E8399" s="560">
        <f t="shared" si="789"/>
        <v>16</v>
      </c>
      <c r="F8399" s="560">
        <f t="shared" si="790"/>
        <v>22</v>
      </c>
      <c r="G8399" s="595">
        <f t="shared" si="791"/>
        <v>2</v>
      </c>
      <c r="H8399" s="590">
        <f>CHOOSE('Output Sheet'!$B$4,'8760 Data'!J8399,'8760 Data'!K8399,'8760 Data'!L8399,'8760 Data'!M8399,'8760 Data'!N8399,'8760 Data'!O8399,'8760 Data'!P8399,'8760 Data'!Q8399,'8760 Data'!R8399,'8760 Data'!S8399,'8760 Data'!T8399,'8760 Data'!U8399)</f>
        <v>0</v>
      </c>
      <c r="I8399" s="591" t="e">
        <f>H8399/'Output Sheet'!$B$8</f>
        <v>#DIV/0!</v>
      </c>
      <c r="J8399" s="596"/>
      <c r="K8399" s="560"/>
      <c r="L8399" s="560"/>
      <c r="M8399" s="560"/>
      <c r="N8399" s="560"/>
      <c r="O8399" s="560"/>
      <c r="P8399" s="560"/>
      <c r="Q8399" s="560"/>
      <c r="R8399" s="560"/>
      <c r="S8399" s="560"/>
      <c r="T8399" s="560"/>
      <c r="U8399" s="560"/>
    </row>
    <row r="8400" spans="1:21">
      <c r="A8400" s="593">
        <f t="shared" si="786"/>
        <v>41624</v>
      </c>
      <c r="B8400" s="594">
        <v>41624.958819270832</v>
      </c>
      <c r="C8400" s="560">
        <f t="shared" si="787"/>
        <v>2013</v>
      </c>
      <c r="D8400" s="560">
        <f t="shared" si="788"/>
        <v>12</v>
      </c>
      <c r="E8400" s="560">
        <f t="shared" si="789"/>
        <v>16</v>
      </c>
      <c r="F8400" s="560">
        <f t="shared" si="790"/>
        <v>23</v>
      </c>
      <c r="G8400" s="595">
        <f t="shared" si="791"/>
        <v>2</v>
      </c>
      <c r="H8400" s="590">
        <f>CHOOSE('Output Sheet'!$B$4,'8760 Data'!J8400,'8760 Data'!K8400,'8760 Data'!L8400,'8760 Data'!M8400,'8760 Data'!N8400,'8760 Data'!O8400,'8760 Data'!P8400,'8760 Data'!Q8400,'8760 Data'!R8400,'8760 Data'!S8400,'8760 Data'!T8400,'8760 Data'!U8400)</f>
        <v>0</v>
      </c>
      <c r="I8400" s="591" t="e">
        <f>H8400/'Output Sheet'!$B$8</f>
        <v>#DIV/0!</v>
      </c>
      <c r="J8400" s="596"/>
      <c r="K8400" s="560"/>
      <c r="L8400" s="560"/>
      <c r="M8400" s="560"/>
      <c r="N8400" s="560"/>
      <c r="O8400" s="560"/>
      <c r="P8400" s="560"/>
      <c r="Q8400" s="560"/>
      <c r="R8400" s="560"/>
      <c r="S8400" s="560"/>
      <c r="T8400" s="560"/>
      <c r="U8400" s="560"/>
    </row>
    <row r="8401" spans="1:21">
      <c r="A8401" s="593">
        <f t="shared" si="786"/>
        <v>41625</v>
      </c>
      <c r="B8401" s="594">
        <v>41625.00048599537</v>
      </c>
      <c r="C8401" s="560">
        <f t="shared" si="787"/>
        <v>2013</v>
      </c>
      <c r="D8401" s="560">
        <f t="shared" si="788"/>
        <v>12</v>
      </c>
      <c r="E8401" s="560">
        <f t="shared" si="789"/>
        <v>17</v>
      </c>
      <c r="F8401" s="560">
        <f t="shared" si="790"/>
        <v>24</v>
      </c>
      <c r="G8401" s="595">
        <f t="shared" si="791"/>
        <v>3</v>
      </c>
      <c r="H8401" s="590">
        <f>CHOOSE('Output Sheet'!$B$4,'8760 Data'!J8401,'8760 Data'!K8401,'8760 Data'!L8401,'8760 Data'!M8401,'8760 Data'!N8401,'8760 Data'!O8401,'8760 Data'!P8401,'8760 Data'!Q8401,'8760 Data'!R8401,'8760 Data'!S8401,'8760 Data'!T8401,'8760 Data'!U8401)</f>
        <v>0</v>
      </c>
      <c r="I8401" s="591" t="e">
        <f>H8401/'Output Sheet'!$B$8</f>
        <v>#DIV/0!</v>
      </c>
      <c r="J8401" s="596"/>
      <c r="K8401" s="560"/>
      <c r="L8401" s="560"/>
      <c r="M8401" s="560"/>
      <c r="N8401" s="560"/>
      <c r="O8401" s="560"/>
      <c r="P8401" s="560"/>
      <c r="Q8401" s="560"/>
      <c r="R8401" s="560"/>
      <c r="S8401" s="560"/>
      <c r="T8401" s="560"/>
      <c r="U8401" s="560"/>
    </row>
    <row r="8402" spans="1:21">
      <c r="A8402" s="593">
        <f t="shared" si="786"/>
        <v>41625</v>
      </c>
      <c r="B8402" s="594">
        <v>41625.042152719907</v>
      </c>
      <c r="C8402" s="560">
        <f t="shared" si="787"/>
        <v>2013</v>
      </c>
      <c r="D8402" s="560">
        <f t="shared" si="788"/>
        <v>12</v>
      </c>
      <c r="E8402" s="560">
        <f t="shared" si="789"/>
        <v>17</v>
      </c>
      <c r="F8402" s="560">
        <f t="shared" si="790"/>
        <v>1</v>
      </c>
      <c r="G8402" s="595">
        <f t="shared" si="791"/>
        <v>3</v>
      </c>
      <c r="H8402" s="590">
        <f>CHOOSE('Output Sheet'!$B$4,'8760 Data'!J8402,'8760 Data'!K8402,'8760 Data'!L8402,'8760 Data'!M8402,'8760 Data'!N8402,'8760 Data'!O8402,'8760 Data'!P8402,'8760 Data'!Q8402,'8760 Data'!R8402,'8760 Data'!S8402,'8760 Data'!T8402,'8760 Data'!U8402)</f>
        <v>0</v>
      </c>
      <c r="I8402" s="591" t="e">
        <f>H8402/'Output Sheet'!$B$8</f>
        <v>#DIV/0!</v>
      </c>
      <c r="J8402" s="596"/>
      <c r="K8402" s="560"/>
      <c r="L8402" s="560"/>
      <c r="M8402" s="560"/>
      <c r="N8402" s="560"/>
      <c r="O8402" s="560"/>
      <c r="P8402" s="560"/>
      <c r="Q8402" s="560"/>
      <c r="R8402" s="560"/>
      <c r="S8402" s="560"/>
      <c r="T8402" s="560"/>
      <c r="U8402" s="560"/>
    </row>
    <row r="8403" spans="1:21">
      <c r="A8403" s="593">
        <f t="shared" si="786"/>
        <v>41625</v>
      </c>
      <c r="B8403" s="594">
        <v>41625.083819444444</v>
      </c>
      <c r="C8403" s="560">
        <f t="shared" si="787"/>
        <v>2013</v>
      </c>
      <c r="D8403" s="560">
        <f t="shared" si="788"/>
        <v>12</v>
      </c>
      <c r="E8403" s="560">
        <f t="shared" si="789"/>
        <v>17</v>
      </c>
      <c r="F8403" s="560">
        <f t="shared" si="790"/>
        <v>2</v>
      </c>
      <c r="G8403" s="595">
        <f t="shared" si="791"/>
        <v>3</v>
      </c>
      <c r="H8403" s="590">
        <f>CHOOSE('Output Sheet'!$B$4,'8760 Data'!J8403,'8760 Data'!K8403,'8760 Data'!L8403,'8760 Data'!M8403,'8760 Data'!N8403,'8760 Data'!O8403,'8760 Data'!P8403,'8760 Data'!Q8403,'8760 Data'!R8403,'8760 Data'!S8403,'8760 Data'!T8403,'8760 Data'!U8403)</f>
        <v>0</v>
      </c>
      <c r="I8403" s="591" t="e">
        <f>H8403/'Output Sheet'!$B$8</f>
        <v>#DIV/0!</v>
      </c>
      <c r="J8403" s="596"/>
      <c r="K8403" s="560"/>
      <c r="L8403" s="560"/>
      <c r="M8403" s="560"/>
      <c r="N8403" s="560"/>
      <c r="O8403" s="560"/>
      <c r="P8403" s="560"/>
      <c r="Q8403" s="560"/>
      <c r="R8403" s="560"/>
      <c r="S8403" s="560"/>
      <c r="T8403" s="560"/>
      <c r="U8403" s="560"/>
    </row>
    <row r="8404" spans="1:21">
      <c r="A8404" s="593">
        <f t="shared" si="786"/>
        <v>41625</v>
      </c>
      <c r="B8404" s="594">
        <v>41625.125486168981</v>
      </c>
      <c r="C8404" s="560">
        <f t="shared" si="787"/>
        <v>2013</v>
      </c>
      <c r="D8404" s="560">
        <f t="shared" si="788"/>
        <v>12</v>
      </c>
      <c r="E8404" s="560">
        <f t="shared" si="789"/>
        <v>17</v>
      </c>
      <c r="F8404" s="560">
        <f t="shared" si="790"/>
        <v>3</v>
      </c>
      <c r="G8404" s="595">
        <f t="shared" si="791"/>
        <v>3</v>
      </c>
      <c r="H8404" s="590">
        <f>CHOOSE('Output Sheet'!$B$4,'8760 Data'!J8404,'8760 Data'!K8404,'8760 Data'!L8404,'8760 Data'!M8404,'8760 Data'!N8404,'8760 Data'!O8404,'8760 Data'!P8404,'8760 Data'!Q8404,'8760 Data'!R8404,'8760 Data'!S8404,'8760 Data'!T8404,'8760 Data'!U8404)</f>
        <v>0</v>
      </c>
      <c r="I8404" s="591" t="e">
        <f>H8404/'Output Sheet'!$B$8</f>
        <v>#DIV/0!</v>
      </c>
      <c r="J8404" s="596"/>
      <c r="K8404" s="560"/>
      <c r="L8404" s="560"/>
      <c r="M8404" s="560"/>
      <c r="N8404" s="560"/>
      <c r="O8404" s="560"/>
      <c r="P8404" s="560"/>
      <c r="Q8404" s="560"/>
      <c r="R8404" s="560"/>
      <c r="S8404" s="560"/>
      <c r="T8404" s="560"/>
      <c r="U8404" s="560"/>
    </row>
    <row r="8405" spans="1:21">
      <c r="A8405" s="593">
        <f t="shared" si="786"/>
        <v>41625</v>
      </c>
      <c r="B8405" s="594">
        <v>41625.167152893519</v>
      </c>
      <c r="C8405" s="560">
        <f t="shared" si="787"/>
        <v>2013</v>
      </c>
      <c r="D8405" s="560">
        <f t="shared" si="788"/>
        <v>12</v>
      </c>
      <c r="E8405" s="560">
        <f t="shared" si="789"/>
        <v>17</v>
      </c>
      <c r="F8405" s="560">
        <f t="shared" si="790"/>
        <v>4</v>
      </c>
      <c r="G8405" s="595">
        <f t="shared" si="791"/>
        <v>3</v>
      </c>
      <c r="H8405" s="590">
        <f>CHOOSE('Output Sheet'!$B$4,'8760 Data'!J8405,'8760 Data'!K8405,'8760 Data'!L8405,'8760 Data'!M8405,'8760 Data'!N8405,'8760 Data'!O8405,'8760 Data'!P8405,'8760 Data'!Q8405,'8760 Data'!R8405,'8760 Data'!S8405,'8760 Data'!T8405,'8760 Data'!U8405)</f>
        <v>0</v>
      </c>
      <c r="I8405" s="591" t="e">
        <f>H8405/'Output Sheet'!$B$8</f>
        <v>#DIV/0!</v>
      </c>
      <c r="J8405" s="596"/>
      <c r="K8405" s="560"/>
      <c r="L8405" s="560"/>
      <c r="M8405" s="560"/>
      <c r="N8405" s="560"/>
      <c r="O8405" s="560"/>
      <c r="P8405" s="560"/>
      <c r="Q8405" s="560"/>
      <c r="R8405" s="560"/>
      <c r="S8405" s="560"/>
      <c r="T8405" s="560"/>
      <c r="U8405" s="560"/>
    </row>
    <row r="8406" spans="1:21">
      <c r="A8406" s="593">
        <f t="shared" si="786"/>
        <v>41625</v>
      </c>
      <c r="B8406" s="594">
        <v>41625.208819618056</v>
      </c>
      <c r="C8406" s="560">
        <f t="shared" si="787"/>
        <v>2013</v>
      </c>
      <c r="D8406" s="560">
        <f t="shared" si="788"/>
        <v>12</v>
      </c>
      <c r="E8406" s="560">
        <f t="shared" si="789"/>
        <v>17</v>
      </c>
      <c r="F8406" s="560">
        <f t="shared" si="790"/>
        <v>5</v>
      </c>
      <c r="G8406" s="595">
        <f t="shared" si="791"/>
        <v>3</v>
      </c>
      <c r="H8406" s="590">
        <f>CHOOSE('Output Sheet'!$B$4,'8760 Data'!J8406,'8760 Data'!K8406,'8760 Data'!L8406,'8760 Data'!M8406,'8760 Data'!N8406,'8760 Data'!O8406,'8760 Data'!P8406,'8760 Data'!Q8406,'8760 Data'!R8406,'8760 Data'!S8406,'8760 Data'!T8406,'8760 Data'!U8406)</f>
        <v>0</v>
      </c>
      <c r="I8406" s="591" t="e">
        <f>H8406/'Output Sheet'!$B$8</f>
        <v>#DIV/0!</v>
      </c>
      <c r="J8406" s="596"/>
      <c r="K8406" s="560"/>
      <c r="L8406" s="560"/>
      <c r="M8406" s="560"/>
      <c r="N8406" s="560"/>
      <c r="O8406" s="560"/>
      <c r="P8406" s="560"/>
      <c r="Q8406" s="560"/>
      <c r="R8406" s="560"/>
      <c r="S8406" s="560"/>
      <c r="T8406" s="560"/>
      <c r="U8406" s="560"/>
    </row>
    <row r="8407" spans="1:21">
      <c r="A8407" s="593">
        <f t="shared" si="786"/>
        <v>41625</v>
      </c>
      <c r="B8407" s="594">
        <v>41625.250486342593</v>
      </c>
      <c r="C8407" s="560">
        <f t="shared" si="787"/>
        <v>2013</v>
      </c>
      <c r="D8407" s="560">
        <f t="shared" si="788"/>
        <v>12</v>
      </c>
      <c r="E8407" s="560">
        <f t="shared" si="789"/>
        <v>17</v>
      </c>
      <c r="F8407" s="560">
        <f t="shared" si="790"/>
        <v>6</v>
      </c>
      <c r="G8407" s="595">
        <f t="shared" si="791"/>
        <v>3</v>
      </c>
      <c r="H8407" s="590">
        <f>CHOOSE('Output Sheet'!$B$4,'8760 Data'!J8407,'8760 Data'!K8407,'8760 Data'!L8407,'8760 Data'!M8407,'8760 Data'!N8407,'8760 Data'!O8407,'8760 Data'!P8407,'8760 Data'!Q8407,'8760 Data'!R8407,'8760 Data'!S8407,'8760 Data'!T8407,'8760 Data'!U8407)</f>
        <v>0</v>
      </c>
      <c r="I8407" s="591" t="e">
        <f>H8407/'Output Sheet'!$B$8</f>
        <v>#DIV/0!</v>
      </c>
      <c r="J8407" s="596"/>
      <c r="K8407" s="560"/>
      <c r="L8407" s="560"/>
      <c r="M8407" s="560"/>
      <c r="N8407" s="560"/>
      <c r="O8407" s="560"/>
      <c r="P8407" s="560"/>
      <c r="Q8407" s="560"/>
      <c r="R8407" s="560"/>
      <c r="S8407" s="560"/>
      <c r="T8407" s="560"/>
      <c r="U8407" s="560"/>
    </row>
    <row r="8408" spans="1:21">
      <c r="A8408" s="593">
        <f t="shared" si="786"/>
        <v>41625</v>
      </c>
      <c r="B8408" s="594">
        <v>41625.29215306713</v>
      </c>
      <c r="C8408" s="560">
        <f t="shared" si="787"/>
        <v>2013</v>
      </c>
      <c r="D8408" s="560">
        <f t="shared" si="788"/>
        <v>12</v>
      </c>
      <c r="E8408" s="560">
        <f t="shared" si="789"/>
        <v>17</v>
      </c>
      <c r="F8408" s="560">
        <f t="shared" si="790"/>
        <v>7</v>
      </c>
      <c r="G8408" s="595">
        <f t="shared" si="791"/>
        <v>3</v>
      </c>
      <c r="H8408" s="590">
        <f>CHOOSE('Output Sheet'!$B$4,'8760 Data'!J8408,'8760 Data'!K8408,'8760 Data'!L8408,'8760 Data'!M8408,'8760 Data'!N8408,'8760 Data'!O8408,'8760 Data'!P8408,'8760 Data'!Q8408,'8760 Data'!R8408,'8760 Data'!S8408,'8760 Data'!T8408,'8760 Data'!U8408)</f>
        <v>0</v>
      </c>
      <c r="I8408" s="591" t="e">
        <f>H8408/'Output Sheet'!$B$8</f>
        <v>#DIV/0!</v>
      </c>
      <c r="J8408" s="596"/>
      <c r="K8408" s="560"/>
      <c r="L8408" s="560"/>
      <c r="M8408" s="560"/>
      <c r="N8408" s="560"/>
      <c r="O8408" s="560"/>
      <c r="P8408" s="560"/>
      <c r="Q8408" s="560"/>
      <c r="R8408" s="560"/>
      <c r="S8408" s="560"/>
      <c r="T8408" s="560"/>
      <c r="U8408" s="560"/>
    </row>
    <row r="8409" spans="1:21">
      <c r="A8409" s="593">
        <f t="shared" si="786"/>
        <v>41625</v>
      </c>
      <c r="B8409" s="594">
        <v>41625.333819791667</v>
      </c>
      <c r="C8409" s="560">
        <f t="shared" si="787"/>
        <v>2013</v>
      </c>
      <c r="D8409" s="560">
        <f t="shared" si="788"/>
        <v>12</v>
      </c>
      <c r="E8409" s="560">
        <f t="shared" si="789"/>
        <v>17</v>
      </c>
      <c r="F8409" s="560">
        <f t="shared" si="790"/>
        <v>8</v>
      </c>
      <c r="G8409" s="595">
        <f t="shared" si="791"/>
        <v>3</v>
      </c>
      <c r="H8409" s="590">
        <f>CHOOSE('Output Sheet'!$B$4,'8760 Data'!J8409,'8760 Data'!K8409,'8760 Data'!L8409,'8760 Data'!M8409,'8760 Data'!N8409,'8760 Data'!O8409,'8760 Data'!P8409,'8760 Data'!Q8409,'8760 Data'!R8409,'8760 Data'!S8409,'8760 Data'!T8409,'8760 Data'!U8409)</f>
        <v>0</v>
      </c>
      <c r="I8409" s="591" t="e">
        <f>H8409/'Output Sheet'!$B$8</f>
        <v>#DIV/0!</v>
      </c>
      <c r="J8409" s="596"/>
      <c r="K8409" s="560"/>
      <c r="L8409" s="560"/>
      <c r="M8409" s="560"/>
      <c r="N8409" s="560"/>
      <c r="O8409" s="560"/>
      <c r="P8409" s="560"/>
      <c r="Q8409" s="560"/>
      <c r="R8409" s="560"/>
      <c r="S8409" s="560"/>
      <c r="T8409" s="560"/>
      <c r="U8409" s="560"/>
    </row>
    <row r="8410" spans="1:21">
      <c r="A8410" s="593">
        <f t="shared" si="786"/>
        <v>41625</v>
      </c>
      <c r="B8410" s="594">
        <v>41625.375486516205</v>
      </c>
      <c r="C8410" s="560">
        <f t="shared" si="787"/>
        <v>2013</v>
      </c>
      <c r="D8410" s="560">
        <f t="shared" si="788"/>
        <v>12</v>
      </c>
      <c r="E8410" s="560">
        <f t="shared" si="789"/>
        <v>17</v>
      </c>
      <c r="F8410" s="560">
        <f t="shared" si="790"/>
        <v>9</v>
      </c>
      <c r="G8410" s="595">
        <f t="shared" si="791"/>
        <v>3</v>
      </c>
      <c r="H8410" s="590">
        <f>CHOOSE('Output Sheet'!$B$4,'8760 Data'!J8410,'8760 Data'!K8410,'8760 Data'!L8410,'8760 Data'!M8410,'8760 Data'!N8410,'8760 Data'!O8410,'8760 Data'!P8410,'8760 Data'!Q8410,'8760 Data'!R8410,'8760 Data'!S8410,'8760 Data'!T8410,'8760 Data'!U8410)</f>
        <v>0</v>
      </c>
      <c r="I8410" s="591" t="e">
        <f>H8410/'Output Sheet'!$B$8</f>
        <v>#DIV/0!</v>
      </c>
      <c r="J8410" s="596"/>
      <c r="K8410" s="560"/>
      <c r="L8410" s="560"/>
      <c r="M8410" s="560"/>
      <c r="N8410" s="560"/>
      <c r="O8410" s="560"/>
      <c r="P8410" s="560"/>
      <c r="Q8410" s="560"/>
      <c r="R8410" s="560"/>
      <c r="S8410" s="560"/>
      <c r="T8410" s="560"/>
      <c r="U8410" s="560"/>
    </row>
    <row r="8411" spans="1:21">
      <c r="A8411" s="593">
        <f t="shared" si="786"/>
        <v>41625</v>
      </c>
      <c r="B8411" s="594">
        <v>41625.417153240742</v>
      </c>
      <c r="C8411" s="560">
        <f t="shared" si="787"/>
        <v>2013</v>
      </c>
      <c r="D8411" s="560">
        <f t="shared" si="788"/>
        <v>12</v>
      </c>
      <c r="E8411" s="560">
        <f t="shared" si="789"/>
        <v>17</v>
      </c>
      <c r="F8411" s="560">
        <f t="shared" si="790"/>
        <v>10</v>
      </c>
      <c r="G8411" s="595">
        <f t="shared" si="791"/>
        <v>3</v>
      </c>
      <c r="H8411" s="590">
        <f>CHOOSE('Output Sheet'!$B$4,'8760 Data'!J8411,'8760 Data'!K8411,'8760 Data'!L8411,'8760 Data'!M8411,'8760 Data'!N8411,'8760 Data'!O8411,'8760 Data'!P8411,'8760 Data'!Q8411,'8760 Data'!R8411,'8760 Data'!S8411,'8760 Data'!T8411,'8760 Data'!U8411)</f>
        <v>0</v>
      </c>
      <c r="I8411" s="591" t="e">
        <f>H8411/'Output Sheet'!$B$8</f>
        <v>#DIV/0!</v>
      </c>
      <c r="J8411" s="596"/>
      <c r="K8411" s="560"/>
      <c r="L8411" s="560"/>
      <c r="M8411" s="560"/>
      <c r="N8411" s="560"/>
      <c r="O8411" s="560"/>
      <c r="P8411" s="560"/>
      <c r="Q8411" s="560"/>
      <c r="R8411" s="560"/>
      <c r="S8411" s="560"/>
      <c r="T8411" s="560"/>
      <c r="U8411" s="560"/>
    </row>
    <row r="8412" spans="1:21">
      <c r="A8412" s="593">
        <f t="shared" si="786"/>
        <v>41625</v>
      </c>
      <c r="B8412" s="594">
        <v>41625.458819965279</v>
      </c>
      <c r="C8412" s="560">
        <f t="shared" si="787"/>
        <v>2013</v>
      </c>
      <c r="D8412" s="560">
        <f t="shared" si="788"/>
        <v>12</v>
      </c>
      <c r="E8412" s="560">
        <f t="shared" si="789"/>
        <v>17</v>
      </c>
      <c r="F8412" s="560">
        <f t="shared" si="790"/>
        <v>11</v>
      </c>
      <c r="G8412" s="595">
        <f t="shared" si="791"/>
        <v>3</v>
      </c>
      <c r="H8412" s="590">
        <f>CHOOSE('Output Sheet'!$B$4,'8760 Data'!J8412,'8760 Data'!K8412,'8760 Data'!L8412,'8760 Data'!M8412,'8760 Data'!N8412,'8760 Data'!O8412,'8760 Data'!P8412,'8760 Data'!Q8412,'8760 Data'!R8412,'8760 Data'!S8412,'8760 Data'!T8412,'8760 Data'!U8412)</f>
        <v>0</v>
      </c>
      <c r="I8412" s="591" t="e">
        <f>H8412/'Output Sheet'!$B$8</f>
        <v>#DIV/0!</v>
      </c>
      <c r="J8412" s="596"/>
      <c r="K8412" s="560"/>
      <c r="L8412" s="560"/>
      <c r="M8412" s="560"/>
      <c r="N8412" s="560"/>
      <c r="O8412" s="560"/>
      <c r="P8412" s="560"/>
      <c r="Q8412" s="560"/>
      <c r="R8412" s="560"/>
      <c r="S8412" s="560"/>
      <c r="T8412" s="560"/>
      <c r="U8412" s="560"/>
    </row>
    <row r="8413" spans="1:21">
      <c r="A8413" s="593">
        <f t="shared" si="786"/>
        <v>41625</v>
      </c>
      <c r="B8413" s="594">
        <v>41625.500486689816</v>
      </c>
      <c r="C8413" s="560">
        <f t="shared" si="787"/>
        <v>2013</v>
      </c>
      <c r="D8413" s="560">
        <f t="shared" si="788"/>
        <v>12</v>
      </c>
      <c r="E8413" s="560">
        <f t="shared" si="789"/>
        <v>17</v>
      </c>
      <c r="F8413" s="560">
        <f t="shared" si="790"/>
        <v>12</v>
      </c>
      <c r="G8413" s="595">
        <f t="shared" si="791"/>
        <v>3</v>
      </c>
      <c r="H8413" s="590">
        <f>CHOOSE('Output Sheet'!$B$4,'8760 Data'!J8413,'8760 Data'!K8413,'8760 Data'!L8413,'8760 Data'!M8413,'8760 Data'!N8413,'8760 Data'!O8413,'8760 Data'!P8413,'8760 Data'!Q8413,'8760 Data'!R8413,'8760 Data'!S8413,'8760 Data'!T8413,'8760 Data'!U8413)</f>
        <v>0</v>
      </c>
      <c r="I8413" s="591" t="e">
        <f>H8413/'Output Sheet'!$B$8</f>
        <v>#DIV/0!</v>
      </c>
      <c r="J8413" s="596"/>
      <c r="K8413" s="560"/>
      <c r="L8413" s="560"/>
      <c r="M8413" s="560"/>
      <c r="N8413" s="560"/>
      <c r="O8413" s="560"/>
      <c r="P8413" s="560"/>
      <c r="Q8413" s="560"/>
      <c r="R8413" s="560"/>
      <c r="S8413" s="560"/>
      <c r="T8413" s="560"/>
      <c r="U8413" s="560"/>
    </row>
    <row r="8414" spans="1:21">
      <c r="A8414" s="593">
        <f t="shared" si="786"/>
        <v>41625</v>
      </c>
      <c r="B8414" s="594">
        <v>41625.542153414353</v>
      </c>
      <c r="C8414" s="560">
        <f t="shared" si="787"/>
        <v>2013</v>
      </c>
      <c r="D8414" s="560">
        <f t="shared" si="788"/>
        <v>12</v>
      </c>
      <c r="E8414" s="560">
        <f t="shared" si="789"/>
        <v>17</v>
      </c>
      <c r="F8414" s="560">
        <f t="shared" si="790"/>
        <v>13</v>
      </c>
      <c r="G8414" s="595">
        <f t="shared" si="791"/>
        <v>3</v>
      </c>
      <c r="H8414" s="590">
        <f>CHOOSE('Output Sheet'!$B$4,'8760 Data'!J8414,'8760 Data'!K8414,'8760 Data'!L8414,'8760 Data'!M8414,'8760 Data'!N8414,'8760 Data'!O8414,'8760 Data'!P8414,'8760 Data'!Q8414,'8760 Data'!R8414,'8760 Data'!S8414,'8760 Data'!T8414,'8760 Data'!U8414)</f>
        <v>0</v>
      </c>
      <c r="I8414" s="591" t="e">
        <f>H8414/'Output Sheet'!$B$8</f>
        <v>#DIV/0!</v>
      </c>
      <c r="J8414" s="596"/>
      <c r="K8414" s="560"/>
      <c r="L8414" s="560"/>
      <c r="M8414" s="560"/>
      <c r="N8414" s="560"/>
      <c r="O8414" s="560"/>
      <c r="P8414" s="560"/>
      <c r="Q8414" s="560"/>
      <c r="R8414" s="560"/>
      <c r="S8414" s="560"/>
      <c r="T8414" s="560"/>
      <c r="U8414" s="560"/>
    </row>
    <row r="8415" spans="1:21">
      <c r="A8415" s="593">
        <f t="shared" si="786"/>
        <v>41625</v>
      </c>
      <c r="B8415" s="594">
        <v>41625.583820138891</v>
      </c>
      <c r="C8415" s="560">
        <f t="shared" si="787"/>
        <v>2013</v>
      </c>
      <c r="D8415" s="560">
        <f t="shared" si="788"/>
        <v>12</v>
      </c>
      <c r="E8415" s="560">
        <f t="shared" si="789"/>
        <v>17</v>
      </c>
      <c r="F8415" s="560">
        <f t="shared" si="790"/>
        <v>14</v>
      </c>
      <c r="G8415" s="595">
        <f t="shared" si="791"/>
        <v>3</v>
      </c>
      <c r="H8415" s="590">
        <f>CHOOSE('Output Sheet'!$B$4,'8760 Data'!J8415,'8760 Data'!K8415,'8760 Data'!L8415,'8760 Data'!M8415,'8760 Data'!N8415,'8760 Data'!O8415,'8760 Data'!P8415,'8760 Data'!Q8415,'8760 Data'!R8415,'8760 Data'!S8415,'8760 Data'!T8415,'8760 Data'!U8415)</f>
        <v>0</v>
      </c>
      <c r="I8415" s="591" t="e">
        <f>H8415/'Output Sheet'!$B$8</f>
        <v>#DIV/0!</v>
      </c>
      <c r="J8415" s="596"/>
      <c r="K8415" s="560"/>
      <c r="L8415" s="560"/>
      <c r="M8415" s="560"/>
      <c r="N8415" s="560"/>
      <c r="O8415" s="560"/>
      <c r="P8415" s="560"/>
      <c r="Q8415" s="560"/>
      <c r="R8415" s="560"/>
      <c r="S8415" s="560"/>
      <c r="T8415" s="560"/>
      <c r="U8415" s="560"/>
    </row>
    <row r="8416" spans="1:21">
      <c r="A8416" s="593">
        <f t="shared" si="786"/>
        <v>41625</v>
      </c>
      <c r="B8416" s="594">
        <v>41625.625486863428</v>
      </c>
      <c r="C8416" s="560">
        <f t="shared" si="787"/>
        <v>2013</v>
      </c>
      <c r="D8416" s="560">
        <f t="shared" si="788"/>
        <v>12</v>
      </c>
      <c r="E8416" s="560">
        <f t="shared" si="789"/>
        <v>17</v>
      </c>
      <c r="F8416" s="560">
        <f t="shared" si="790"/>
        <v>15</v>
      </c>
      <c r="G8416" s="595">
        <f t="shared" si="791"/>
        <v>3</v>
      </c>
      <c r="H8416" s="590">
        <f>CHOOSE('Output Sheet'!$B$4,'8760 Data'!J8416,'8760 Data'!K8416,'8760 Data'!L8416,'8760 Data'!M8416,'8760 Data'!N8416,'8760 Data'!O8416,'8760 Data'!P8416,'8760 Data'!Q8416,'8760 Data'!R8416,'8760 Data'!S8416,'8760 Data'!T8416,'8760 Data'!U8416)</f>
        <v>0</v>
      </c>
      <c r="I8416" s="591" t="e">
        <f>H8416/'Output Sheet'!$B$8</f>
        <v>#DIV/0!</v>
      </c>
      <c r="J8416" s="596"/>
      <c r="K8416" s="560"/>
      <c r="L8416" s="560"/>
      <c r="M8416" s="560"/>
      <c r="N8416" s="560"/>
      <c r="O8416" s="560"/>
      <c r="P8416" s="560"/>
      <c r="Q8416" s="560"/>
      <c r="R8416" s="560"/>
      <c r="S8416" s="560"/>
      <c r="T8416" s="560"/>
      <c r="U8416" s="560"/>
    </row>
    <row r="8417" spans="1:21">
      <c r="A8417" s="593">
        <f t="shared" si="786"/>
        <v>41625</v>
      </c>
      <c r="B8417" s="594">
        <v>41625.667153587965</v>
      </c>
      <c r="C8417" s="560">
        <f t="shared" si="787"/>
        <v>2013</v>
      </c>
      <c r="D8417" s="560">
        <f t="shared" si="788"/>
        <v>12</v>
      </c>
      <c r="E8417" s="560">
        <f t="shared" si="789"/>
        <v>17</v>
      </c>
      <c r="F8417" s="560">
        <f t="shared" si="790"/>
        <v>16</v>
      </c>
      <c r="G8417" s="595">
        <f t="shared" si="791"/>
        <v>3</v>
      </c>
      <c r="H8417" s="590">
        <f>CHOOSE('Output Sheet'!$B$4,'8760 Data'!J8417,'8760 Data'!K8417,'8760 Data'!L8417,'8760 Data'!M8417,'8760 Data'!N8417,'8760 Data'!O8417,'8760 Data'!P8417,'8760 Data'!Q8417,'8760 Data'!R8417,'8760 Data'!S8417,'8760 Data'!T8417,'8760 Data'!U8417)</f>
        <v>0</v>
      </c>
      <c r="I8417" s="591" t="e">
        <f>H8417/'Output Sheet'!$B$8</f>
        <v>#DIV/0!</v>
      </c>
      <c r="J8417" s="596"/>
      <c r="K8417" s="560"/>
      <c r="L8417" s="560"/>
      <c r="M8417" s="560"/>
      <c r="N8417" s="560"/>
      <c r="O8417" s="560"/>
      <c r="P8417" s="560"/>
      <c r="Q8417" s="560"/>
      <c r="R8417" s="560"/>
      <c r="S8417" s="560"/>
      <c r="T8417" s="560"/>
      <c r="U8417" s="560"/>
    </row>
    <row r="8418" spans="1:21">
      <c r="A8418" s="593">
        <f t="shared" si="786"/>
        <v>41625</v>
      </c>
      <c r="B8418" s="594">
        <v>41625.708820312502</v>
      </c>
      <c r="C8418" s="560">
        <f t="shared" si="787"/>
        <v>2013</v>
      </c>
      <c r="D8418" s="560">
        <f t="shared" si="788"/>
        <v>12</v>
      </c>
      <c r="E8418" s="560">
        <f t="shared" si="789"/>
        <v>17</v>
      </c>
      <c r="F8418" s="560">
        <f t="shared" si="790"/>
        <v>17</v>
      </c>
      <c r="G8418" s="595">
        <f t="shared" si="791"/>
        <v>3</v>
      </c>
      <c r="H8418" s="590">
        <f>CHOOSE('Output Sheet'!$B$4,'8760 Data'!J8418,'8760 Data'!K8418,'8760 Data'!L8418,'8760 Data'!M8418,'8760 Data'!N8418,'8760 Data'!O8418,'8760 Data'!P8418,'8760 Data'!Q8418,'8760 Data'!R8418,'8760 Data'!S8418,'8760 Data'!T8418,'8760 Data'!U8418)</f>
        <v>0</v>
      </c>
      <c r="I8418" s="591" t="e">
        <f>H8418/'Output Sheet'!$B$8</f>
        <v>#DIV/0!</v>
      </c>
      <c r="J8418" s="596"/>
      <c r="K8418" s="560"/>
      <c r="L8418" s="560"/>
      <c r="M8418" s="560"/>
      <c r="N8418" s="560"/>
      <c r="O8418" s="560"/>
      <c r="P8418" s="560"/>
      <c r="Q8418" s="560"/>
      <c r="R8418" s="560"/>
      <c r="S8418" s="560"/>
      <c r="T8418" s="560"/>
      <c r="U8418" s="560"/>
    </row>
    <row r="8419" spans="1:21">
      <c r="A8419" s="593">
        <f t="shared" si="786"/>
        <v>41625</v>
      </c>
      <c r="B8419" s="594">
        <v>41625.750487037039</v>
      </c>
      <c r="C8419" s="560">
        <f t="shared" si="787"/>
        <v>2013</v>
      </c>
      <c r="D8419" s="560">
        <f t="shared" si="788"/>
        <v>12</v>
      </c>
      <c r="E8419" s="560">
        <f t="shared" si="789"/>
        <v>17</v>
      </c>
      <c r="F8419" s="560">
        <f t="shared" si="790"/>
        <v>18</v>
      </c>
      <c r="G8419" s="595">
        <f t="shared" si="791"/>
        <v>3</v>
      </c>
      <c r="H8419" s="590">
        <f>CHOOSE('Output Sheet'!$B$4,'8760 Data'!J8419,'8760 Data'!K8419,'8760 Data'!L8419,'8760 Data'!M8419,'8760 Data'!N8419,'8760 Data'!O8419,'8760 Data'!P8419,'8760 Data'!Q8419,'8760 Data'!R8419,'8760 Data'!S8419,'8760 Data'!T8419,'8760 Data'!U8419)</f>
        <v>0</v>
      </c>
      <c r="I8419" s="591" t="e">
        <f>H8419/'Output Sheet'!$B$8</f>
        <v>#DIV/0!</v>
      </c>
      <c r="J8419" s="596"/>
      <c r="K8419" s="560"/>
      <c r="L8419" s="560"/>
      <c r="M8419" s="560"/>
      <c r="N8419" s="560"/>
      <c r="O8419" s="560"/>
      <c r="P8419" s="560"/>
      <c r="Q8419" s="560"/>
      <c r="R8419" s="560"/>
      <c r="S8419" s="560"/>
      <c r="T8419" s="560"/>
      <c r="U8419" s="560"/>
    </row>
    <row r="8420" spans="1:21">
      <c r="A8420" s="593">
        <f t="shared" si="786"/>
        <v>41625</v>
      </c>
      <c r="B8420" s="594">
        <v>41625.792153761577</v>
      </c>
      <c r="C8420" s="560">
        <f t="shared" si="787"/>
        <v>2013</v>
      </c>
      <c r="D8420" s="560">
        <f t="shared" si="788"/>
        <v>12</v>
      </c>
      <c r="E8420" s="560">
        <f t="shared" si="789"/>
        <v>17</v>
      </c>
      <c r="F8420" s="560">
        <f t="shared" si="790"/>
        <v>19</v>
      </c>
      <c r="G8420" s="595">
        <f t="shared" si="791"/>
        <v>3</v>
      </c>
      <c r="H8420" s="590">
        <f>CHOOSE('Output Sheet'!$B$4,'8760 Data'!J8420,'8760 Data'!K8420,'8760 Data'!L8420,'8760 Data'!M8420,'8760 Data'!N8420,'8760 Data'!O8420,'8760 Data'!P8420,'8760 Data'!Q8420,'8760 Data'!R8420,'8760 Data'!S8420,'8760 Data'!T8420,'8760 Data'!U8420)</f>
        <v>0</v>
      </c>
      <c r="I8420" s="591" t="e">
        <f>H8420/'Output Sheet'!$B$8</f>
        <v>#DIV/0!</v>
      </c>
      <c r="J8420" s="596"/>
      <c r="K8420" s="560"/>
      <c r="L8420" s="560"/>
      <c r="M8420" s="560"/>
      <c r="N8420" s="560"/>
      <c r="O8420" s="560"/>
      <c r="P8420" s="560"/>
      <c r="Q8420" s="560"/>
      <c r="R8420" s="560"/>
      <c r="S8420" s="560"/>
      <c r="T8420" s="560"/>
      <c r="U8420" s="560"/>
    </row>
    <row r="8421" spans="1:21">
      <c r="A8421" s="593">
        <f t="shared" si="786"/>
        <v>41625</v>
      </c>
      <c r="B8421" s="594">
        <v>41625.833820486114</v>
      </c>
      <c r="C8421" s="560">
        <f t="shared" si="787"/>
        <v>2013</v>
      </c>
      <c r="D8421" s="560">
        <f t="shared" si="788"/>
        <v>12</v>
      </c>
      <c r="E8421" s="560">
        <f t="shared" si="789"/>
        <v>17</v>
      </c>
      <c r="F8421" s="560">
        <f t="shared" si="790"/>
        <v>20</v>
      </c>
      <c r="G8421" s="595">
        <f t="shared" si="791"/>
        <v>3</v>
      </c>
      <c r="H8421" s="590">
        <f>CHOOSE('Output Sheet'!$B$4,'8760 Data'!J8421,'8760 Data'!K8421,'8760 Data'!L8421,'8760 Data'!M8421,'8760 Data'!N8421,'8760 Data'!O8421,'8760 Data'!P8421,'8760 Data'!Q8421,'8760 Data'!R8421,'8760 Data'!S8421,'8760 Data'!T8421,'8760 Data'!U8421)</f>
        <v>0</v>
      </c>
      <c r="I8421" s="591" t="e">
        <f>H8421/'Output Sheet'!$B$8</f>
        <v>#DIV/0!</v>
      </c>
      <c r="J8421" s="596"/>
      <c r="K8421" s="560"/>
      <c r="L8421" s="560"/>
      <c r="M8421" s="560"/>
      <c r="N8421" s="560"/>
      <c r="O8421" s="560"/>
      <c r="P8421" s="560"/>
      <c r="Q8421" s="560"/>
      <c r="R8421" s="560"/>
      <c r="S8421" s="560"/>
      <c r="T8421" s="560"/>
      <c r="U8421" s="560"/>
    </row>
    <row r="8422" spans="1:21">
      <c r="A8422" s="593">
        <f t="shared" si="786"/>
        <v>41625</v>
      </c>
      <c r="B8422" s="594">
        <v>41625.875487210651</v>
      </c>
      <c r="C8422" s="560">
        <f t="shared" si="787"/>
        <v>2013</v>
      </c>
      <c r="D8422" s="560">
        <f t="shared" si="788"/>
        <v>12</v>
      </c>
      <c r="E8422" s="560">
        <f t="shared" si="789"/>
        <v>17</v>
      </c>
      <c r="F8422" s="560">
        <f t="shared" si="790"/>
        <v>21</v>
      </c>
      <c r="G8422" s="595">
        <f t="shared" si="791"/>
        <v>3</v>
      </c>
      <c r="H8422" s="590">
        <f>CHOOSE('Output Sheet'!$B$4,'8760 Data'!J8422,'8760 Data'!K8422,'8760 Data'!L8422,'8760 Data'!M8422,'8760 Data'!N8422,'8760 Data'!O8422,'8760 Data'!P8422,'8760 Data'!Q8422,'8760 Data'!R8422,'8760 Data'!S8422,'8760 Data'!T8422,'8760 Data'!U8422)</f>
        <v>0</v>
      </c>
      <c r="I8422" s="591" t="e">
        <f>H8422/'Output Sheet'!$B$8</f>
        <v>#DIV/0!</v>
      </c>
      <c r="J8422" s="596"/>
      <c r="K8422" s="560"/>
      <c r="L8422" s="560"/>
      <c r="M8422" s="560"/>
      <c r="N8422" s="560"/>
      <c r="O8422" s="560"/>
      <c r="P8422" s="560"/>
      <c r="Q8422" s="560"/>
      <c r="R8422" s="560"/>
      <c r="S8422" s="560"/>
      <c r="T8422" s="560"/>
      <c r="U8422" s="560"/>
    </row>
    <row r="8423" spans="1:21">
      <c r="A8423" s="593">
        <f t="shared" si="786"/>
        <v>41625</v>
      </c>
      <c r="B8423" s="594">
        <v>41625.917153935188</v>
      </c>
      <c r="C8423" s="560">
        <f t="shared" si="787"/>
        <v>2013</v>
      </c>
      <c r="D8423" s="560">
        <f t="shared" si="788"/>
        <v>12</v>
      </c>
      <c r="E8423" s="560">
        <f t="shared" si="789"/>
        <v>17</v>
      </c>
      <c r="F8423" s="560">
        <f t="shared" si="790"/>
        <v>22</v>
      </c>
      <c r="G8423" s="595">
        <f t="shared" si="791"/>
        <v>3</v>
      </c>
      <c r="H8423" s="590">
        <f>CHOOSE('Output Sheet'!$B$4,'8760 Data'!J8423,'8760 Data'!K8423,'8760 Data'!L8423,'8760 Data'!M8423,'8760 Data'!N8423,'8760 Data'!O8423,'8760 Data'!P8423,'8760 Data'!Q8423,'8760 Data'!R8423,'8760 Data'!S8423,'8760 Data'!T8423,'8760 Data'!U8423)</f>
        <v>0</v>
      </c>
      <c r="I8423" s="591" t="e">
        <f>H8423/'Output Sheet'!$B$8</f>
        <v>#DIV/0!</v>
      </c>
      <c r="J8423" s="596"/>
      <c r="K8423" s="560"/>
      <c r="L8423" s="560"/>
      <c r="M8423" s="560"/>
      <c r="N8423" s="560"/>
      <c r="O8423" s="560"/>
      <c r="P8423" s="560"/>
      <c r="Q8423" s="560"/>
      <c r="R8423" s="560"/>
      <c r="S8423" s="560"/>
      <c r="T8423" s="560"/>
      <c r="U8423" s="560"/>
    </row>
    <row r="8424" spans="1:21">
      <c r="A8424" s="593">
        <f t="shared" si="786"/>
        <v>41625</v>
      </c>
      <c r="B8424" s="594">
        <v>41625.958820659725</v>
      </c>
      <c r="C8424" s="560">
        <f t="shared" si="787"/>
        <v>2013</v>
      </c>
      <c r="D8424" s="560">
        <f t="shared" si="788"/>
        <v>12</v>
      </c>
      <c r="E8424" s="560">
        <f t="shared" si="789"/>
        <v>17</v>
      </c>
      <c r="F8424" s="560">
        <f t="shared" si="790"/>
        <v>23</v>
      </c>
      <c r="G8424" s="595">
        <f t="shared" si="791"/>
        <v>3</v>
      </c>
      <c r="H8424" s="590">
        <f>CHOOSE('Output Sheet'!$B$4,'8760 Data'!J8424,'8760 Data'!K8424,'8760 Data'!L8424,'8760 Data'!M8424,'8760 Data'!N8424,'8760 Data'!O8424,'8760 Data'!P8424,'8760 Data'!Q8424,'8760 Data'!R8424,'8760 Data'!S8424,'8760 Data'!T8424,'8760 Data'!U8424)</f>
        <v>0</v>
      </c>
      <c r="I8424" s="591" t="e">
        <f>H8424/'Output Sheet'!$B$8</f>
        <v>#DIV/0!</v>
      </c>
      <c r="J8424" s="596"/>
      <c r="K8424" s="560"/>
      <c r="L8424" s="560"/>
      <c r="M8424" s="560"/>
      <c r="N8424" s="560"/>
      <c r="O8424" s="560"/>
      <c r="P8424" s="560"/>
      <c r="Q8424" s="560"/>
      <c r="R8424" s="560"/>
      <c r="S8424" s="560"/>
      <c r="T8424" s="560"/>
      <c r="U8424" s="560"/>
    </row>
    <row r="8425" spans="1:21">
      <c r="A8425" s="593">
        <f t="shared" si="786"/>
        <v>41626</v>
      </c>
      <c r="B8425" s="594">
        <v>41626.000487384263</v>
      </c>
      <c r="C8425" s="560">
        <f t="shared" si="787"/>
        <v>2013</v>
      </c>
      <c r="D8425" s="560">
        <f t="shared" si="788"/>
        <v>12</v>
      </c>
      <c r="E8425" s="560">
        <f t="shared" si="789"/>
        <v>18</v>
      </c>
      <c r="F8425" s="560">
        <f t="shared" si="790"/>
        <v>24</v>
      </c>
      <c r="G8425" s="595">
        <f t="shared" si="791"/>
        <v>4</v>
      </c>
      <c r="H8425" s="590">
        <f>CHOOSE('Output Sheet'!$B$4,'8760 Data'!J8425,'8760 Data'!K8425,'8760 Data'!L8425,'8760 Data'!M8425,'8760 Data'!N8425,'8760 Data'!O8425,'8760 Data'!P8425,'8760 Data'!Q8425,'8760 Data'!R8425,'8760 Data'!S8425,'8760 Data'!T8425,'8760 Data'!U8425)</f>
        <v>0</v>
      </c>
      <c r="I8425" s="591" t="e">
        <f>H8425/'Output Sheet'!$B$8</f>
        <v>#DIV/0!</v>
      </c>
      <c r="J8425" s="596"/>
      <c r="K8425" s="560"/>
      <c r="L8425" s="560"/>
      <c r="M8425" s="560"/>
      <c r="N8425" s="560"/>
      <c r="O8425" s="560"/>
      <c r="P8425" s="560"/>
      <c r="Q8425" s="560"/>
      <c r="R8425" s="560"/>
      <c r="S8425" s="560"/>
      <c r="T8425" s="560"/>
      <c r="U8425" s="560"/>
    </row>
    <row r="8426" spans="1:21">
      <c r="A8426" s="593">
        <f t="shared" si="786"/>
        <v>41626</v>
      </c>
      <c r="B8426" s="594">
        <v>41626.0421541088</v>
      </c>
      <c r="C8426" s="560">
        <f t="shared" si="787"/>
        <v>2013</v>
      </c>
      <c r="D8426" s="560">
        <f t="shared" si="788"/>
        <v>12</v>
      </c>
      <c r="E8426" s="560">
        <f t="shared" si="789"/>
        <v>18</v>
      </c>
      <c r="F8426" s="560">
        <f t="shared" si="790"/>
        <v>1</v>
      </c>
      <c r="G8426" s="595">
        <f t="shared" si="791"/>
        <v>4</v>
      </c>
      <c r="H8426" s="590">
        <f>CHOOSE('Output Sheet'!$B$4,'8760 Data'!J8426,'8760 Data'!K8426,'8760 Data'!L8426,'8760 Data'!M8426,'8760 Data'!N8426,'8760 Data'!O8426,'8760 Data'!P8426,'8760 Data'!Q8426,'8760 Data'!R8426,'8760 Data'!S8426,'8760 Data'!T8426,'8760 Data'!U8426)</f>
        <v>0</v>
      </c>
      <c r="I8426" s="591" t="e">
        <f>H8426/'Output Sheet'!$B$8</f>
        <v>#DIV/0!</v>
      </c>
      <c r="J8426" s="596"/>
      <c r="K8426" s="560"/>
      <c r="L8426" s="560"/>
      <c r="M8426" s="560"/>
      <c r="N8426" s="560"/>
      <c r="O8426" s="560"/>
      <c r="P8426" s="560"/>
      <c r="Q8426" s="560"/>
      <c r="R8426" s="560"/>
      <c r="S8426" s="560"/>
      <c r="T8426" s="560"/>
      <c r="U8426" s="560"/>
    </row>
    <row r="8427" spans="1:21">
      <c r="A8427" s="593">
        <f t="shared" si="786"/>
        <v>41626</v>
      </c>
      <c r="B8427" s="594">
        <v>41626.08382083333</v>
      </c>
      <c r="C8427" s="560">
        <f t="shared" si="787"/>
        <v>2013</v>
      </c>
      <c r="D8427" s="560">
        <f t="shared" si="788"/>
        <v>12</v>
      </c>
      <c r="E8427" s="560">
        <f t="shared" si="789"/>
        <v>18</v>
      </c>
      <c r="F8427" s="560">
        <f t="shared" si="790"/>
        <v>2</v>
      </c>
      <c r="G8427" s="595">
        <f t="shared" si="791"/>
        <v>4</v>
      </c>
      <c r="H8427" s="590">
        <f>CHOOSE('Output Sheet'!$B$4,'8760 Data'!J8427,'8760 Data'!K8427,'8760 Data'!L8427,'8760 Data'!M8427,'8760 Data'!N8427,'8760 Data'!O8427,'8760 Data'!P8427,'8760 Data'!Q8427,'8760 Data'!R8427,'8760 Data'!S8427,'8760 Data'!T8427,'8760 Data'!U8427)</f>
        <v>0</v>
      </c>
      <c r="I8427" s="591" t="e">
        <f>H8427/'Output Sheet'!$B$8</f>
        <v>#DIV/0!</v>
      </c>
      <c r="J8427" s="596"/>
      <c r="K8427" s="560"/>
      <c r="L8427" s="560"/>
      <c r="M8427" s="560"/>
      <c r="N8427" s="560"/>
      <c r="O8427" s="560"/>
      <c r="P8427" s="560"/>
      <c r="Q8427" s="560"/>
      <c r="R8427" s="560"/>
      <c r="S8427" s="560"/>
      <c r="T8427" s="560"/>
      <c r="U8427" s="560"/>
    </row>
    <row r="8428" spans="1:21">
      <c r="A8428" s="593">
        <f t="shared" si="786"/>
        <v>41626</v>
      </c>
      <c r="B8428" s="594">
        <v>41626.125487557867</v>
      </c>
      <c r="C8428" s="560">
        <f t="shared" si="787"/>
        <v>2013</v>
      </c>
      <c r="D8428" s="560">
        <f t="shared" si="788"/>
        <v>12</v>
      </c>
      <c r="E8428" s="560">
        <f t="shared" si="789"/>
        <v>18</v>
      </c>
      <c r="F8428" s="560">
        <f t="shared" si="790"/>
        <v>3</v>
      </c>
      <c r="G8428" s="595">
        <f t="shared" si="791"/>
        <v>4</v>
      </c>
      <c r="H8428" s="590">
        <f>CHOOSE('Output Sheet'!$B$4,'8760 Data'!J8428,'8760 Data'!K8428,'8760 Data'!L8428,'8760 Data'!M8428,'8760 Data'!N8428,'8760 Data'!O8428,'8760 Data'!P8428,'8760 Data'!Q8428,'8760 Data'!R8428,'8760 Data'!S8428,'8760 Data'!T8428,'8760 Data'!U8428)</f>
        <v>0</v>
      </c>
      <c r="I8428" s="591" t="e">
        <f>H8428/'Output Sheet'!$B$8</f>
        <v>#DIV/0!</v>
      </c>
      <c r="J8428" s="596"/>
      <c r="K8428" s="560"/>
      <c r="L8428" s="560"/>
      <c r="M8428" s="560"/>
      <c r="N8428" s="560"/>
      <c r="O8428" s="560"/>
      <c r="P8428" s="560"/>
      <c r="Q8428" s="560"/>
      <c r="R8428" s="560"/>
      <c r="S8428" s="560"/>
      <c r="T8428" s="560"/>
      <c r="U8428" s="560"/>
    </row>
    <row r="8429" spans="1:21">
      <c r="A8429" s="593">
        <f t="shared" si="786"/>
        <v>41626</v>
      </c>
      <c r="B8429" s="594">
        <v>41626.167154282404</v>
      </c>
      <c r="C8429" s="560">
        <f t="shared" si="787"/>
        <v>2013</v>
      </c>
      <c r="D8429" s="560">
        <f t="shared" si="788"/>
        <v>12</v>
      </c>
      <c r="E8429" s="560">
        <f t="shared" si="789"/>
        <v>18</v>
      </c>
      <c r="F8429" s="560">
        <f t="shared" si="790"/>
        <v>4</v>
      </c>
      <c r="G8429" s="595">
        <f t="shared" si="791"/>
        <v>4</v>
      </c>
      <c r="H8429" s="590">
        <f>CHOOSE('Output Sheet'!$B$4,'8760 Data'!J8429,'8760 Data'!K8429,'8760 Data'!L8429,'8760 Data'!M8429,'8760 Data'!N8429,'8760 Data'!O8429,'8760 Data'!P8429,'8760 Data'!Q8429,'8760 Data'!R8429,'8760 Data'!S8429,'8760 Data'!T8429,'8760 Data'!U8429)</f>
        <v>0</v>
      </c>
      <c r="I8429" s="591" t="e">
        <f>H8429/'Output Sheet'!$B$8</f>
        <v>#DIV/0!</v>
      </c>
      <c r="J8429" s="596"/>
      <c r="K8429" s="560"/>
      <c r="L8429" s="560"/>
      <c r="M8429" s="560"/>
      <c r="N8429" s="560"/>
      <c r="O8429" s="560"/>
      <c r="P8429" s="560"/>
      <c r="Q8429" s="560"/>
      <c r="R8429" s="560"/>
      <c r="S8429" s="560"/>
      <c r="T8429" s="560"/>
      <c r="U8429" s="560"/>
    </row>
    <row r="8430" spans="1:21">
      <c r="A8430" s="593">
        <f t="shared" si="786"/>
        <v>41626</v>
      </c>
      <c r="B8430" s="594">
        <v>41626.208821006941</v>
      </c>
      <c r="C8430" s="560">
        <f t="shared" si="787"/>
        <v>2013</v>
      </c>
      <c r="D8430" s="560">
        <f t="shared" si="788"/>
        <v>12</v>
      </c>
      <c r="E8430" s="560">
        <f t="shared" si="789"/>
        <v>18</v>
      </c>
      <c r="F8430" s="560">
        <f t="shared" si="790"/>
        <v>5</v>
      </c>
      <c r="G8430" s="595">
        <f t="shared" si="791"/>
        <v>4</v>
      </c>
      <c r="H8430" s="590">
        <f>CHOOSE('Output Sheet'!$B$4,'8760 Data'!J8430,'8760 Data'!K8430,'8760 Data'!L8430,'8760 Data'!M8430,'8760 Data'!N8430,'8760 Data'!O8430,'8760 Data'!P8430,'8760 Data'!Q8430,'8760 Data'!R8430,'8760 Data'!S8430,'8760 Data'!T8430,'8760 Data'!U8430)</f>
        <v>0</v>
      </c>
      <c r="I8430" s="591" t="e">
        <f>H8430/'Output Sheet'!$B$8</f>
        <v>#DIV/0!</v>
      </c>
      <c r="J8430" s="596"/>
      <c r="K8430" s="560"/>
      <c r="L8430" s="560"/>
      <c r="M8430" s="560"/>
      <c r="N8430" s="560"/>
      <c r="O8430" s="560"/>
      <c r="P8430" s="560"/>
      <c r="Q8430" s="560"/>
      <c r="R8430" s="560"/>
      <c r="S8430" s="560"/>
      <c r="T8430" s="560"/>
      <c r="U8430" s="560"/>
    </row>
    <row r="8431" spans="1:21">
      <c r="A8431" s="593">
        <f t="shared" si="786"/>
        <v>41626</v>
      </c>
      <c r="B8431" s="594">
        <v>41626.250487731479</v>
      </c>
      <c r="C8431" s="560">
        <f t="shared" si="787"/>
        <v>2013</v>
      </c>
      <c r="D8431" s="560">
        <f t="shared" si="788"/>
        <v>12</v>
      </c>
      <c r="E8431" s="560">
        <f t="shared" si="789"/>
        <v>18</v>
      </c>
      <c r="F8431" s="560">
        <f t="shared" si="790"/>
        <v>6</v>
      </c>
      <c r="G8431" s="595">
        <f t="shared" si="791"/>
        <v>4</v>
      </c>
      <c r="H8431" s="590">
        <f>CHOOSE('Output Sheet'!$B$4,'8760 Data'!J8431,'8760 Data'!K8431,'8760 Data'!L8431,'8760 Data'!M8431,'8760 Data'!N8431,'8760 Data'!O8431,'8760 Data'!P8431,'8760 Data'!Q8431,'8760 Data'!R8431,'8760 Data'!S8431,'8760 Data'!T8431,'8760 Data'!U8431)</f>
        <v>0</v>
      </c>
      <c r="I8431" s="591" t="e">
        <f>H8431/'Output Sheet'!$B$8</f>
        <v>#DIV/0!</v>
      </c>
      <c r="J8431" s="596"/>
      <c r="K8431" s="560"/>
      <c r="L8431" s="560"/>
      <c r="M8431" s="560"/>
      <c r="N8431" s="560"/>
      <c r="O8431" s="560"/>
      <c r="P8431" s="560"/>
      <c r="Q8431" s="560"/>
      <c r="R8431" s="560"/>
      <c r="S8431" s="560"/>
      <c r="T8431" s="560"/>
      <c r="U8431" s="560"/>
    </row>
    <row r="8432" spans="1:21">
      <c r="A8432" s="593">
        <f t="shared" si="786"/>
        <v>41626</v>
      </c>
      <c r="B8432" s="594">
        <v>41626.292154456016</v>
      </c>
      <c r="C8432" s="560">
        <f t="shared" si="787"/>
        <v>2013</v>
      </c>
      <c r="D8432" s="560">
        <f t="shared" si="788"/>
        <v>12</v>
      </c>
      <c r="E8432" s="560">
        <f t="shared" si="789"/>
        <v>18</v>
      </c>
      <c r="F8432" s="560">
        <f t="shared" si="790"/>
        <v>7</v>
      </c>
      <c r="G8432" s="595">
        <f t="shared" si="791"/>
        <v>4</v>
      </c>
      <c r="H8432" s="590">
        <f>CHOOSE('Output Sheet'!$B$4,'8760 Data'!J8432,'8760 Data'!K8432,'8760 Data'!L8432,'8760 Data'!M8432,'8760 Data'!N8432,'8760 Data'!O8432,'8760 Data'!P8432,'8760 Data'!Q8432,'8760 Data'!R8432,'8760 Data'!S8432,'8760 Data'!T8432,'8760 Data'!U8432)</f>
        <v>0</v>
      </c>
      <c r="I8432" s="591" t="e">
        <f>H8432/'Output Sheet'!$B$8</f>
        <v>#DIV/0!</v>
      </c>
      <c r="J8432" s="596"/>
      <c r="K8432" s="560"/>
      <c r="L8432" s="560"/>
      <c r="M8432" s="560"/>
      <c r="N8432" s="560"/>
      <c r="O8432" s="560"/>
      <c r="P8432" s="560"/>
      <c r="Q8432" s="560"/>
      <c r="R8432" s="560"/>
      <c r="S8432" s="560"/>
      <c r="T8432" s="560"/>
      <c r="U8432" s="560"/>
    </row>
    <row r="8433" spans="1:21">
      <c r="A8433" s="593">
        <f t="shared" si="786"/>
        <v>41626</v>
      </c>
      <c r="B8433" s="594">
        <v>41626.333821180553</v>
      </c>
      <c r="C8433" s="560">
        <f t="shared" si="787"/>
        <v>2013</v>
      </c>
      <c r="D8433" s="560">
        <f t="shared" si="788"/>
        <v>12</v>
      </c>
      <c r="E8433" s="560">
        <f t="shared" si="789"/>
        <v>18</v>
      </c>
      <c r="F8433" s="560">
        <f t="shared" si="790"/>
        <v>8</v>
      </c>
      <c r="G8433" s="595">
        <f t="shared" si="791"/>
        <v>4</v>
      </c>
      <c r="H8433" s="590">
        <f>CHOOSE('Output Sheet'!$B$4,'8760 Data'!J8433,'8760 Data'!K8433,'8760 Data'!L8433,'8760 Data'!M8433,'8760 Data'!N8433,'8760 Data'!O8433,'8760 Data'!P8433,'8760 Data'!Q8433,'8760 Data'!R8433,'8760 Data'!S8433,'8760 Data'!T8433,'8760 Data'!U8433)</f>
        <v>0</v>
      </c>
      <c r="I8433" s="591" t="e">
        <f>H8433/'Output Sheet'!$B$8</f>
        <v>#DIV/0!</v>
      </c>
      <c r="J8433" s="596"/>
      <c r="K8433" s="560"/>
      <c r="L8433" s="560"/>
      <c r="M8433" s="560"/>
      <c r="N8433" s="560"/>
      <c r="O8433" s="560"/>
      <c r="P8433" s="560"/>
      <c r="Q8433" s="560"/>
      <c r="R8433" s="560"/>
      <c r="S8433" s="560"/>
      <c r="T8433" s="560"/>
      <c r="U8433" s="560"/>
    </row>
    <row r="8434" spans="1:21">
      <c r="A8434" s="593">
        <f t="shared" si="786"/>
        <v>41626</v>
      </c>
      <c r="B8434" s="594">
        <v>41626.37548790509</v>
      </c>
      <c r="C8434" s="560">
        <f t="shared" si="787"/>
        <v>2013</v>
      </c>
      <c r="D8434" s="560">
        <f t="shared" si="788"/>
        <v>12</v>
      </c>
      <c r="E8434" s="560">
        <f t="shared" si="789"/>
        <v>18</v>
      </c>
      <c r="F8434" s="560">
        <f t="shared" si="790"/>
        <v>9</v>
      </c>
      <c r="G8434" s="595">
        <f t="shared" si="791"/>
        <v>4</v>
      </c>
      <c r="H8434" s="590">
        <f>CHOOSE('Output Sheet'!$B$4,'8760 Data'!J8434,'8760 Data'!K8434,'8760 Data'!L8434,'8760 Data'!M8434,'8760 Data'!N8434,'8760 Data'!O8434,'8760 Data'!P8434,'8760 Data'!Q8434,'8760 Data'!R8434,'8760 Data'!S8434,'8760 Data'!T8434,'8760 Data'!U8434)</f>
        <v>0</v>
      </c>
      <c r="I8434" s="591" t="e">
        <f>H8434/'Output Sheet'!$B$8</f>
        <v>#DIV/0!</v>
      </c>
      <c r="J8434" s="596"/>
      <c r="K8434" s="560"/>
      <c r="L8434" s="560"/>
      <c r="M8434" s="560"/>
      <c r="N8434" s="560"/>
      <c r="O8434" s="560"/>
      <c r="P8434" s="560"/>
      <c r="Q8434" s="560"/>
      <c r="R8434" s="560"/>
      <c r="S8434" s="560"/>
      <c r="T8434" s="560"/>
      <c r="U8434" s="560"/>
    </row>
    <row r="8435" spans="1:21">
      <c r="A8435" s="593">
        <f t="shared" si="786"/>
        <v>41626</v>
      </c>
      <c r="B8435" s="594">
        <v>41626.417154629627</v>
      </c>
      <c r="C8435" s="560">
        <f t="shared" si="787"/>
        <v>2013</v>
      </c>
      <c r="D8435" s="560">
        <f t="shared" si="788"/>
        <v>12</v>
      </c>
      <c r="E8435" s="560">
        <f t="shared" si="789"/>
        <v>18</v>
      </c>
      <c r="F8435" s="560">
        <f t="shared" si="790"/>
        <v>10</v>
      </c>
      <c r="G8435" s="595">
        <f t="shared" si="791"/>
        <v>4</v>
      </c>
      <c r="H8435" s="590">
        <f>CHOOSE('Output Sheet'!$B$4,'8760 Data'!J8435,'8760 Data'!K8435,'8760 Data'!L8435,'8760 Data'!M8435,'8760 Data'!N8435,'8760 Data'!O8435,'8760 Data'!P8435,'8760 Data'!Q8435,'8760 Data'!R8435,'8760 Data'!S8435,'8760 Data'!T8435,'8760 Data'!U8435)</f>
        <v>0</v>
      </c>
      <c r="I8435" s="591" t="e">
        <f>H8435/'Output Sheet'!$B$8</f>
        <v>#DIV/0!</v>
      </c>
      <c r="J8435" s="596"/>
      <c r="K8435" s="560"/>
      <c r="L8435" s="560"/>
      <c r="M8435" s="560"/>
      <c r="N8435" s="560"/>
      <c r="O8435" s="560"/>
      <c r="P8435" s="560"/>
      <c r="Q8435" s="560"/>
      <c r="R8435" s="560"/>
      <c r="S8435" s="560"/>
      <c r="T8435" s="560"/>
      <c r="U8435" s="560"/>
    </row>
    <row r="8436" spans="1:21">
      <c r="A8436" s="593">
        <f t="shared" si="786"/>
        <v>41626</v>
      </c>
      <c r="B8436" s="594">
        <v>41626.458821354165</v>
      </c>
      <c r="C8436" s="560">
        <f t="shared" si="787"/>
        <v>2013</v>
      </c>
      <c r="D8436" s="560">
        <f t="shared" si="788"/>
        <v>12</v>
      </c>
      <c r="E8436" s="560">
        <f t="shared" si="789"/>
        <v>18</v>
      </c>
      <c r="F8436" s="560">
        <f t="shared" si="790"/>
        <v>11</v>
      </c>
      <c r="G8436" s="595">
        <f t="shared" si="791"/>
        <v>4</v>
      </c>
      <c r="H8436" s="590">
        <f>CHOOSE('Output Sheet'!$B$4,'8760 Data'!J8436,'8760 Data'!K8436,'8760 Data'!L8436,'8760 Data'!M8436,'8760 Data'!N8436,'8760 Data'!O8436,'8760 Data'!P8436,'8760 Data'!Q8436,'8760 Data'!R8436,'8760 Data'!S8436,'8760 Data'!T8436,'8760 Data'!U8436)</f>
        <v>0</v>
      </c>
      <c r="I8436" s="591" t="e">
        <f>H8436/'Output Sheet'!$B$8</f>
        <v>#DIV/0!</v>
      </c>
      <c r="J8436" s="596"/>
      <c r="K8436" s="560"/>
      <c r="L8436" s="560"/>
      <c r="M8436" s="560"/>
      <c r="N8436" s="560"/>
      <c r="O8436" s="560"/>
      <c r="P8436" s="560"/>
      <c r="Q8436" s="560"/>
      <c r="R8436" s="560"/>
      <c r="S8436" s="560"/>
      <c r="T8436" s="560"/>
      <c r="U8436" s="560"/>
    </row>
    <row r="8437" spans="1:21">
      <c r="A8437" s="593">
        <f t="shared" si="786"/>
        <v>41626</v>
      </c>
      <c r="B8437" s="594">
        <v>41626.500488078702</v>
      </c>
      <c r="C8437" s="560">
        <f t="shared" si="787"/>
        <v>2013</v>
      </c>
      <c r="D8437" s="560">
        <f t="shared" si="788"/>
        <v>12</v>
      </c>
      <c r="E8437" s="560">
        <f t="shared" si="789"/>
        <v>18</v>
      </c>
      <c r="F8437" s="560">
        <f t="shared" si="790"/>
        <v>12</v>
      </c>
      <c r="G8437" s="595">
        <f t="shared" si="791"/>
        <v>4</v>
      </c>
      <c r="H8437" s="590">
        <f>CHOOSE('Output Sheet'!$B$4,'8760 Data'!J8437,'8760 Data'!K8437,'8760 Data'!L8437,'8760 Data'!M8437,'8760 Data'!N8437,'8760 Data'!O8437,'8760 Data'!P8437,'8760 Data'!Q8437,'8760 Data'!R8437,'8760 Data'!S8437,'8760 Data'!T8437,'8760 Data'!U8437)</f>
        <v>0</v>
      </c>
      <c r="I8437" s="591" t="e">
        <f>H8437/'Output Sheet'!$B$8</f>
        <v>#DIV/0!</v>
      </c>
      <c r="J8437" s="596"/>
      <c r="K8437" s="560"/>
      <c r="L8437" s="560"/>
      <c r="M8437" s="560"/>
      <c r="N8437" s="560"/>
      <c r="O8437" s="560"/>
      <c r="P8437" s="560"/>
      <c r="Q8437" s="560"/>
      <c r="R8437" s="560"/>
      <c r="S8437" s="560"/>
      <c r="T8437" s="560"/>
      <c r="U8437" s="560"/>
    </row>
    <row r="8438" spans="1:21">
      <c r="A8438" s="593">
        <f t="shared" si="786"/>
        <v>41626</v>
      </c>
      <c r="B8438" s="594">
        <v>41626.542154803239</v>
      </c>
      <c r="C8438" s="560">
        <f t="shared" si="787"/>
        <v>2013</v>
      </c>
      <c r="D8438" s="560">
        <f t="shared" si="788"/>
        <v>12</v>
      </c>
      <c r="E8438" s="560">
        <f t="shared" si="789"/>
        <v>18</v>
      </c>
      <c r="F8438" s="560">
        <f t="shared" si="790"/>
        <v>13</v>
      </c>
      <c r="G8438" s="595">
        <f t="shared" si="791"/>
        <v>4</v>
      </c>
      <c r="H8438" s="590">
        <f>CHOOSE('Output Sheet'!$B$4,'8760 Data'!J8438,'8760 Data'!K8438,'8760 Data'!L8438,'8760 Data'!M8438,'8760 Data'!N8438,'8760 Data'!O8438,'8760 Data'!P8438,'8760 Data'!Q8438,'8760 Data'!R8438,'8760 Data'!S8438,'8760 Data'!T8438,'8760 Data'!U8438)</f>
        <v>0</v>
      </c>
      <c r="I8438" s="591" t="e">
        <f>H8438/'Output Sheet'!$B$8</f>
        <v>#DIV/0!</v>
      </c>
      <c r="J8438" s="596"/>
      <c r="K8438" s="560"/>
      <c r="L8438" s="560"/>
      <c r="M8438" s="560"/>
      <c r="N8438" s="560"/>
      <c r="O8438" s="560"/>
      <c r="P8438" s="560"/>
      <c r="Q8438" s="560"/>
      <c r="R8438" s="560"/>
      <c r="S8438" s="560"/>
      <c r="T8438" s="560"/>
      <c r="U8438" s="560"/>
    </row>
    <row r="8439" spans="1:21">
      <c r="A8439" s="593">
        <f t="shared" si="786"/>
        <v>41626</v>
      </c>
      <c r="B8439" s="594">
        <v>41626.583821527776</v>
      </c>
      <c r="C8439" s="560">
        <f t="shared" si="787"/>
        <v>2013</v>
      </c>
      <c r="D8439" s="560">
        <f t="shared" si="788"/>
        <v>12</v>
      </c>
      <c r="E8439" s="560">
        <f t="shared" si="789"/>
        <v>18</v>
      </c>
      <c r="F8439" s="560">
        <f t="shared" si="790"/>
        <v>14</v>
      </c>
      <c r="G8439" s="595">
        <f t="shared" si="791"/>
        <v>4</v>
      </c>
      <c r="H8439" s="590">
        <f>CHOOSE('Output Sheet'!$B$4,'8760 Data'!J8439,'8760 Data'!K8439,'8760 Data'!L8439,'8760 Data'!M8439,'8760 Data'!N8439,'8760 Data'!O8439,'8760 Data'!P8439,'8760 Data'!Q8439,'8760 Data'!R8439,'8760 Data'!S8439,'8760 Data'!T8439,'8760 Data'!U8439)</f>
        <v>0</v>
      </c>
      <c r="I8439" s="591" t="e">
        <f>H8439/'Output Sheet'!$B$8</f>
        <v>#DIV/0!</v>
      </c>
      <c r="J8439" s="596"/>
      <c r="K8439" s="560"/>
      <c r="L8439" s="560"/>
      <c r="M8439" s="560"/>
      <c r="N8439" s="560"/>
      <c r="O8439" s="560"/>
      <c r="P8439" s="560"/>
      <c r="Q8439" s="560"/>
      <c r="R8439" s="560"/>
      <c r="S8439" s="560"/>
      <c r="T8439" s="560"/>
      <c r="U8439" s="560"/>
    </row>
    <row r="8440" spans="1:21">
      <c r="A8440" s="593">
        <f t="shared" si="786"/>
        <v>41626</v>
      </c>
      <c r="B8440" s="594">
        <v>41626.625488252314</v>
      </c>
      <c r="C8440" s="560">
        <f t="shared" si="787"/>
        <v>2013</v>
      </c>
      <c r="D8440" s="560">
        <f t="shared" si="788"/>
        <v>12</v>
      </c>
      <c r="E8440" s="560">
        <f t="shared" si="789"/>
        <v>18</v>
      </c>
      <c r="F8440" s="560">
        <f t="shared" si="790"/>
        <v>15</v>
      </c>
      <c r="G8440" s="595">
        <f t="shared" si="791"/>
        <v>4</v>
      </c>
      <c r="H8440" s="590">
        <f>CHOOSE('Output Sheet'!$B$4,'8760 Data'!J8440,'8760 Data'!K8440,'8760 Data'!L8440,'8760 Data'!M8440,'8760 Data'!N8440,'8760 Data'!O8440,'8760 Data'!P8440,'8760 Data'!Q8440,'8760 Data'!R8440,'8760 Data'!S8440,'8760 Data'!T8440,'8760 Data'!U8440)</f>
        <v>0</v>
      </c>
      <c r="I8440" s="591" t="e">
        <f>H8440/'Output Sheet'!$B$8</f>
        <v>#DIV/0!</v>
      </c>
      <c r="J8440" s="596"/>
      <c r="K8440" s="560"/>
      <c r="L8440" s="560"/>
      <c r="M8440" s="560"/>
      <c r="N8440" s="560"/>
      <c r="O8440" s="560"/>
      <c r="P8440" s="560"/>
      <c r="Q8440" s="560"/>
      <c r="R8440" s="560"/>
      <c r="S8440" s="560"/>
      <c r="T8440" s="560"/>
      <c r="U8440" s="560"/>
    </row>
    <row r="8441" spans="1:21">
      <c r="A8441" s="593">
        <f t="shared" si="786"/>
        <v>41626</v>
      </c>
      <c r="B8441" s="594">
        <v>41626.667154976851</v>
      </c>
      <c r="C8441" s="560">
        <f t="shared" si="787"/>
        <v>2013</v>
      </c>
      <c r="D8441" s="560">
        <f t="shared" si="788"/>
        <v>12</v>
      </c>
      <c r="E8441" s="560">
        <f t="shared" si="789"/>
        <v>18</v>
      </c>
      <c r="F8441" s="560">
        <f t="shared" si="790"/>
        <v>16</v>
      </c>
      <c r="G8441" s="595">
        <f t="shared" si="791"/>
        <v>4</v>
      </c>
      <c r="H8441" s="590">
        <f>CHOOSE('Output Sheet'!$B$4,'8760 Data'!J8441,'8760 Data'!K8441,'8760 Data'!L8441,'8760 Data'!M8441,'8760 Data'!N8441,'8760 Data'!O8441,'8760 Data'!P8441,'8760 Data'!Q8441,'8760 Data'!R8441,'8760 Data'!S8441,'8760 Data'!T8441,'8760 Data'!U8441)</f>
        <v>0</v>
      </c>
      <c r="I8441" s="591" t="e">
        <f>H8441/'Output Sheet'!$B$8</f>
        <v>#DIV/0!</v>
      </c>
      <c r="J8441" s="596"/>
      <c r="K8441" s="560"/>
      <c r="L8441" s="560"/>
      <c r="M8441" s="560"/>
      <c r="N8441" s="560"/>
      <c r="O8441" s="560"/>
      <c r="P8441" s="560"/>
      <c r="Q8441" s="560"/>
      <c r="R8441" s="560"/>
      <c r="S8441" s="560"/>
      <c r="T8441" s="560"/>
      <c r="U8441" s="560"/>
    </row>
    <row r="8442" spans="1:21">
      <c r="A8442" s="593">
        <f t="shared" si="786"/>
        <v>41626</v>
      </c>
      <c r="B8442" s="594">
        <v>41626.708821701388</v>
      </c>
      <c r="C8442" s="560">
        <f t="shared" si="787"/>
        <v>2013</v>
      </c>
      <c r="D8442" s="560">
        <f t="shared" si="788"/>
        <v>12</v>
      </c>
      <c r="E8442" s="560">
        <f t="shared" si="789"/>
        <v>18</v>
      </c>
      <c r="F8442" s="560">
        <f t="shared" si="790"/>
        <v>17</v>
      </c>
      <c r="G8442" s="595">
        <f t="shared" si="791"/>
        <v>4</v>
      </c>
      <c r="H8442" s="590">
        <f>CHOOSE('Output Sheet'!$B$4,'8760 Data'!J8442,'8760 Data'!K8442,'8760 Data'!L8442,'8760 Data'!M8442,'8760 Data'!N8442,'8760 Data'!O8442,'8760 Data'!P8442,'8760 Data'!Q8442,'8760 Data'!R8442,'8760 Data'!S8442,'8760 Data'!T8442,'8760 Data'!U8442)</f>
        <v>0</v>
      </c>
      <c r="I8442" s="591" t="e">
        <f>H8442/'Output Sheet'!$B$8</f>
        <v>#DIV/0!</v>
      </c>
      <c r="J8442" s="596"/>
      <c r="K8442" s="560"/>
      <c r="L8442" s="560"/>
      <c r="M8442" s="560"/>
      <c r="N8442" s="560"/>
      <c r="O8442" s="560"/>
      <c r="P8442" s="560"/>
      <c r="Q8442" s="560"/>
      <c r="R8442" s="560"/>
      <c r="S8442" s="560"/>
      <c r="T8442" s="560"/>
      <c r="U8442" s="560"/>
    </row>
    <row r="8443" spans="1:21">
      <c r="A8443" s="593">
        <f t="shared" si="786"/>
        <v>41626</v>
      </c>
      <c r="B8443" s="594">
        <v>41626.750488425925</v>
      </c>
      <c r="C8443" s="560">
        <f t="shared" si="787"/>
        <v>2013</v>
      </c>
      <c r="D8443" s="560">
        <f t="shared" si="788"/>
        <v>12</v>
      </c>
      <c r="E8443" s="560">
        <f t="shared" si="789"/>
        <v>18</v>
      </c>
      <c r="F8443" s="560">
        <f t="shared" si="790"/>
        <v>18</v>
      </c>
      <c r="G8443" s="595">
        <f t="shared" si="791"/>
        <v>4</v>
      </c>
      <c r="H8443" s="590">
        <f>CHOOSE('Output Sheet'!$B$4,'8760 Data'!J8443,'8760 Data'!K8443,'8760 Data'!L8443,'8760 Data'!M8443,'8760 Data'!N8443,'8760 Data'!O8443,'8760 Data'!P8443,'8760 Data'!Q8443,'8760 Data'!R8443,'8760 Data'!S8443,'8760 Data'!T8443,'8760 Data'!U8443)</f>
        <v>0</v>
      </c>
      <c r="I8443" s="591" t="e">
        <f>H8443/'Output Sheet'!$B$8</f>
        <v>#DIV/0!</v>
      </c>
      <c r="J8443" s="596"/>
      <c r="K8443" s="560"/>
      <c r="L8443" s="560"/>
      <c r="M8443" s="560"/>
      <c r="N8443" s="560"/>
      <c r="O8443" s="560"/>
      <c r="P8443" s="560"/>
      <c r="Q8443" s="560"/>
      <c r="R8443" s="560"/>
      <c r="S8443" s="560"/>
      <c r="T8443" s="560"/>
      <c r="U8443" s="560"/>
    </row>
    <row r="8444" spans="1:21">
      <c r="A8444" s="593">
        <f t="shared" si="786"/>
        <v>41626</v>
      </c>
      <c r="B8444" s="594">
        <v>41626.792155150462</v>
      </c>
      <c r="C8444" s="560">
        <f t="shared" si="787"/>
        <v>2013</v>
      </c>
      <c r="D8444" s="560">
        <f t="shared" si="788"/>
        <v>12</v>
      </c>
      <c r="E8444" s="560">
        <f t="shared" si="789"/>
        <v>18</v>
      </c>
      <c r="F8444" s="560">
        <f t="shared" si="790"/>
        <v>19</v>
      </c>
      <c r="G8444" s="595">
        <f t="shared" si="791"/>
        <v>4</v>
      </c>
      <c r="H8444" s="590">
        <f>CHOOSE('Output Sheet'!$B$4,'8760 Data'!J8444,'8760 Data'!K8444,'8760 Data'!L8444,'8760 Data'!M8444,'8760 Data'!N8444,'8760 Data'!O8444,'8760 Data'!P8444,'8760 Data'!Q8444,'8760 Data'!R8444,'8760 Data'!S8444,'8760 Data'!T8444,'8760 Data'!U8444)</f>
        <v>0</v>
      </c>
      <c r="I8444" s="591" t="e">
        <f>H8444/'Output Sheet'!$B$8</f>
        <v>#DIV/0!</v>
      </c>
      <c r="J8444" s="596"/>
      <c r="K8444" s="560"/>
      <c r="L8444" s="560"/>
      <c r="M8444" s="560"/>
      <c r="N8444" s="560"/>
      <c r="O8444" s="560"/>
      <c r="P8444" s="560"/>
      <c r="Q8444" s="560"/>
      <c r="R8444" s="560"/>
      <c r="S8444" s="560"/>
      <c r="T8444" s="560"/>
      <c r="U8444" s="560"/>
    </row>
    <row r="8445" spans="1:21">
      <c r="A8445" s="593">
        <f t="shared" si="786"/>
        <v>41626</v>
      </c>
      <c r="B8445" s="594">
        <v>41626.833821875</v>
      </c>
      <c r="C8445" s="560">
        <f t="shared" si="787"/>
        <v>2013</v>
      </c>
      <c r="D8445" s="560">
        <f t="shared" si="788"/>
        <v>12</v>
      </c>
      <c r="E8445" s="560">
        <f t="shared" si="789"/>
        <v>18</v>
      </c>
      <c r="F8445" s="560">
        <f t="shared" si="790"/>
        <v>20</v>
      </c>
      <c r="G8445" s="595">
        <f t="shared" si="791"/>
        <v>4</v>
      </c>
      <c r="H8445" s="590">
        <f>CHOOSE('Output Sheet'!$B$4,'8760 Data'!J8445,'8760 Data'!K8445,'8760 Data'!L8445,'8760 Data'!M8445,'8760 Data'!N8445,'8760 Data'!O8445,'8760 Data'!P8445,'8760 Data'!Q8445,'8760 Data'!R8445,'8760 Data'!S8445,'8760 Data'!T8445,'8760 Data'!U8445)</f>
        <v>0</v>
      </c>
      <c r="I8445" s="591" t="e">
        <f>H8445/'Output Sheet'!$B$8</f>
        <v>#DIV/0!</v>
      </c>
      <c r="J8445" s="596"/>
      <c r="K8445" s="560"/>
      <c r="L8445" s="560"/>
      <c r="M8445" s="560"/>
      <c r="N8445" s="560"/>
      <c r="O8445" s="560"/>
      <c r="P8445" s="560"/>
      <c r="Q8445" s="560"/>
      <c r="R8445" s="560"/>
      <c r="S8445" s="560"/>
      <c r="T8445" s="560"/>
      <c r="U8445" s="560"/>
    </row>
    <row r="8446" spans="1:21">
      <c r="A8446" s="593">
        <f t="shared" si="786"/>
        <v>41626</v>
      </c>
      <c r="B8446" s="594">
        <v>41626.875488599537</v>
      </c>
      <c r="C8446" s="560">
        <f t="shared" si="787"/>
        <v>2013</v>
      </c>
      <c r="D8446" s="560">
        <f t="shared" si="788"/>
        <v>12</v>
      </c>
      <c r="E8446" s="560">
        <f t="shared" si="789"/>
        <v>18</v>
      </c>
      <c r="F8446" s="560">
        <f t="shared" si="790"/>
        <v>21</v>
      </c>
      <c r="G8446" s="595">
        <f t="shared" si="791"/>
        <v>4</v>
      </c>
      <c r="H8446" s="590">
        <f>CHOOSE('Output Sheet'!$B$4,'8760 Data'!J8446,'8760 Data'!K8446,'8760 Data'!L8446,'8760 Data'!M8446,'8760 Data'!N8446,'8760 Data'!O8446,'8760 Data'!P8446,'8760 Data'!Q8446,'8760 Data'!R8446,'8760 Data'!S8446,'8760 Data'!T8446,'8760 Data'!U8446)</f>
        <v>0</v>
      </c>
      <c r="I8446" s="591" t="e">
        <f>H8446/'Output Sheet'!$B$8</f>
        <v>#DIV/0!</v>
      </c>
      <c r="J8446" s="596"/>
      <c r="K8446" s="560"/>
      <c r="L8446" s="560"/>
      <c r="M8446" s="560"/>
      <c r="N8446" s="560"/>
      <c r="O8446" s="560"/>
      <c r="P8446" s="560"/>
      <c r="Q8446" s="560"/>
      <c r="R8446" s="560"/>
      <c r="S8446" s="560"/>
      <c r="T8446" s="560"/>
      <c r="U8446" s="560"/>
    </row>
    <row r="8447" spans="1:21">
      <c r="A8447" s="593">
        <f t="shared" si="786"/>
        <v>41626</v>
      </c>
      <c r="B8447" s="594">
        <v>41626.917155324074</v>
      </c>
      <c r="C8447" s="560">
        <f t="shared" si="787"/>
        <v>2013</v>
      </c>
      <c r="D8447" s="560">
        <f t="shared" si="788"/>
        <v>12</v>
      </c>
      <c r="E8447" s="560">
        <f t="shared" si="789"/>
        <v>18</v>
      </c>
      <c r="F8447" s="560">
        <f t="shared" si="790"/>
        <v>22</v>
      </c>
      <c r="G8447" s="595">
        <f t="shared" si="791"/>
        <v>4</v>
      </c>
      <c r="H8447" s="590">
        <f>CHOOSE('Output Sheet'!$B$4,'8760 Data'!J8447,'8760 Data'!K8447,'8760 Data'!L8447,'8760 Data'!M8447,'8760 Data'!N8447,'8760 Data'!O8447,'8760 Data'!P8447,'8760 Data'!Q8447,'8760 Data'!R8447,'8760 Data'!S8447,'8760 Data'!T8447,'8760 Data'!U8447)</f>
        <v>0</v>
      </c>
      <c r="I8447" s="591" t="e">
        <f>H8447/'Output Sheet'!$B$8</f>
        <v>#DIV/0!</v>
      </c>
      <c r="J8447" s="596"/>
      <c r="K8447" s="560"/>
      <c r="L8447" s="560"/>
      <c r="M8447" s="560"/>
      <c r="N8447" s="560"/>
      <c r="O8447" s="560"/>
      <c r="P8447" s="560"/>
      <c r="Q8447" s="560"/>
      <c r="R8447" s="560"/>
      <c r="S8447" s="560"/>
      <c r="T8447" s="560"/>
      <c r="U8447" s="560"/>
    </row>
    <row r="8448" spans="1:21">
      <c r="A8448" s="593">
        <f t="shared" si="786"/>
        <v>41626</v>
      </c>
      <c r="B8448" s="594">
        <v>41626.958822048611</v>
      </c>
      <c r="C8448" s="560">
        <f t="shared" si="787"/>
        <v>2013</v>
      </c>
      <c r="D8448" s="560">
        <f t="shared" si="788"/>
        <v>12</v>
      </c>
      <c r="E8448" s="560">
        <f t="shared" si="789"/>
        <v>18</v>
      </c>
      <c r="F8448" s="560">
        <f t="shared" si="790"/>
        <v>23</v>
      </c>
      <c r="G8448" s="595">
        <f t="shared" si="791"/>
        <v>4</v>
      </c>
      <c r="H8448" s="590">
        <f>CHOOSE('Output Sheet'!$B$4,'8760 Data'!J8448,'8760 Data'!K8448,'8760 Data'!L8448,'8760 Data'!M8448,'8760 Data'!N8448,'8760 Data'!O8448,'8760 Data'!P8448,'8760 Data'!Q8448,'8760 Data'!R8448,'8760 Data'!S8448,'8760 Data'!T8448,'8760 Data'!U8448)</f>
        <v>0</v>
      </c>
      <c r="I8448" s="591" t="e">
        <f>H8448/'Output Sheet'!$B$8</f>
        <v>#DIV/0!</v>
      </c>
      <c r="J8448" s="596"/>
      <c r="K8448" s="560"/>
      <c r="L8448" s="560"/>
      <c r="M8448" s="560"/>
      <c r="N8448" s="560"/>
      <c r="O8448" s="560"/>
      <c r="P8448" s="560"/>
      <c r="Q8448" s="560"/>
      <c r="R8448" s="560"/>
      <c r="S8448" s="560"/>
      <c r="T8448" s="560"/>
      <c r="U8448" s="560"/>
    </row>
    <row r="8449" spans="1:21">
      <c r="A8449" s="593">
        <f t="shared" si="786"/>
        <v>41627</v>
      </c>
      <c r="B8449" s="594">
        <v>41627.000488773148</v>
      </c>
      <c r="C8449" s="560">
        <f t="shared" si="787"/>
        <v>2013</v>
      </c>
      <c r="D8449" s="560">
        <f t="shared" si="788"/>
        <v>12</v>
      </c>
      <c r="E8449" s="560">
        <f t="shared" si="789"/>
        <v>19</v>
      </c>
      <c r="F8449" s="560">
        <f t="shared" si="790"/>
        <v>24</v>
      </c>
      <c r="G8449" s="595">
        <f t="shared" si="791"/>
        <v>5</v>
      </c>
      <c r="H8449" s="590">
        <f>CHOOSE('Output Sheet'!$B$4,'8760 Data'!J8449,'8760 Data'!K8449,'8760 Data'!L8449,'8760 Data'!M8449,'8760 Data'!N8449,'8760 Data'!O8449,'8760 Data'!P8449,'8760 Data'!Q8449,'8760 Data'!R8449,'8760 Data'!S8449,'8760 Data'!T8449,'8760 Data'!U8449)</f>
        <v>0</v>
      </c>
      <c r="I8449" s="591" t="e">
        <f>H8449/'Output Sheet'!$B$8</f>
        <v>#DIV/0!</v>
      </c>
      <c r="J8449" s="596"/>
      <c r="K8449" s="560"/>
      <c r="L8449" s="560"/>
      <c r="M8449" s="560"/>
      <c r="N8449" s="560"/>
      <c r="O8449" s="560"/>
      <c r="P8449" s="560"/>
      <c r="Q8449" s="560"/>
      <c r="R8449" s="560"/>
      <c r="S8449" s="560"/>
      <c r="T8449" s="560"/>
      <c r="U8449" s="560"/>
    </row>
    <row r="8450" spans="1:21">
      <c r="A8450" s="593">
        <f t="shared" si="786"/>
        <v>41627</v>
      </c>
      <c r="B8450" s="594">
        <v>41627.042155497686</v>
      </c>
      <c r="C8450" s="560">
        <f t="shared" si="787"/>
        <v>2013</v>
      </c>
      <c r="D8450" s="560">
        <f t="shared" si="788"/>
        <v>12</v>
      </c>
      <c r="E8450" s="560">
        <f t="shared" si="789"/>
        <v>19</v>
      </c>
      <c r="F8450" s="560">
        <f t="shared" si="790"/>
        <v>1</v>
      </c>
      <c r="G8450" s="595">
        <f t="shared" si="791"/>
        <v>5</v>
      </c>
      <c r="H8450" s="590">
        <f>CHOOSE('Output Sheet'!$B$4,'8760 Data'!J8450,'8760 Data'!K8450,'8760 Data'!L8450,'8760 Data'!M8450,'8760 Data'!N8450,'8760 Data'!O8450,'8760 Data'!P8450,'8760 Data'!Q8450,'8760 Data'!R8450,'8760 Data'!S8450,'8760 Data'!T8450,'8760 Data'!U8450)</f>
        <v>0</v>
      </c>
      <c r="I8450" s="591" t="e">
        <f>H8450/'Output Sheet'!$B$8</f>
        <v>#DIV/0!</v>
      </c>
      <c r="J8450" s="596"/>
      <c r="K8450" s="560"/>
      <c r="L8450" s="560"/>
      <c r="M8450" s="560"/>
      <c r="N8450" s="560"/>
      <c r="O8450" s="560"/>
      <c r="P8450" s="560"/>
      <c r="Q8450" s="560"/>
      <c r="R8450" s="560"/>
      <c r="S8450" s="560"/>
      <c r="T8450" s="560"/>
      <c r="U8450" s="560"/>
    </row>
    <row r="8451" spans="1:21">
      <c r="A8451" s="593">
        <f t="shared" ref="A8451:A8514" si="792">DATE(C8451,D8451,E8451)</f>
        <v>41627</v>
      </c>
      <c r="B8451" s="594">
        <v>41627.083822222223</v>
      </c>
      <c r="C8451" s="560">
        <f t="shared" ref="C8451:C8514" si="793">YEAR(B8451)</f>
        <v>2013</v>
      </c>
      <c r="D8451" s="560">
        <f t="shared" ref="D8451:D8514" si="794">MONTH(B8451)</f>
        <v>12</v>
      </c>
      <c r="E8451" s="560">
        <f t="shared" ref="E8451:E8514" si="795">DAY(B8451)</f>
        <v>19</v>
      </c>
      <c r="F8451" s="560">
        <f t="shared" ref="F8451:F8514" si="796">IF(HOUR(B8451)&lt;&gt;0,HOUR(B8451),24)</f>
        <v>2</v>
      </c>
      <c r="G8451" s="595">
        <f t="shared" ref="G8451:G8514" si="797">WEEKDAY(B8451,1)</f>
        <v>5</v>
      </c>
      <c r="H8451" s="590">
        <f>CHOOSE('Output Sheet'!$B$4,'8760 Data'!J8451,'8760 Data'!K8451,'8760 Data'!L8451,'8760 Data'!M8451,'8760 Data'!N8451,'8760 Data'!O8451,'8760 Data'!P8451,'8760 Data'!Q8451,'8760 Data'!R8451,'8760 Data'!S8451,'8760 Data'!T8451,'8760 Data'!U8451)</f>
        <v>0</v>
      </c>
      <c r="I8451" s="591" t="e">
        <f>H8451/'Output Sheet'!$B$8</f>
        <v>#DIV/0!</v>
      </c>
      <c r="J8451" s="596"/>
      <c r="K8451" s="560"/>
      <c r="L8451" s="560"/>
      <c r="M8451" s="560"/>
      <c r="N8451" s="560"/>
      <c r="O8451" s="560"/>
      <c r="P8451" s="560"/>
      <c r="Q8451" s="560"/>
      <c r="R8451" s="560"/>
      <c r="S8451" s="560"/>
      <c r="T8451" s="560"/>
      <c r="U8451" s="560"/>
    </row>
    <row r="8452" spans="1:21">
      <c r="A8452" s="593">
        <f t="shared" si="792"/>
        <v>41627</v>
      </c>
      <c r="B8452" s="594">
        <v>41627.12548894676</v>
      </c>
      <c r="C8452" s="560">
        <f t="shared" si="793"/>
        <v>2013</v>
      </c>
      <c r="D8452" s="560">
        <f t="shared" si="794"/>
        <v>12</v>
      </c>
      <c r="E8452" s="560">
        <f t="shared" si="795"/>
        <v>19</v>
      </c>
      <c r="F8452" s="560">
        <f t="shared" si="796"/>
        <v>3</v>
      </c>
      <c r="G8452" s="595">
        <f t="shared" si="797"/>
        <v>5</v>
      </c>
      <c r="H8452" s="590">
        <f>CHOOSE('Output Sheet'!$B$4,'8760 Data'!J8452,'8760 Data'!K8452,'8760 Data'!L8452,'8760 Data'!M8452,'8760 Data'!N8452,'8760 Data'!O8452,'8760 Data'!P8452,'8760 Data'!Q8452,'8760 Data'!R8452,'8760 Data'!S8452,'8760 Data'!T8452,'8760 Data'!U8452)</f>
        <v>0</v>
      </c>
      <c r="I8452" s="591" t="e">
        <f>H8452/'Output Sheet'!$B$8</f>
        <v>#DIV/0!</v>
      </c>
      <c r="J8452" s="596"/>
      <c r="K8452" s="560"/>
      <c r="L8452" s="560"/>
      <c r="M8452" s="560"/>
      <c r="N8452" s="560"/>
      <c r="O8452" s="560"/>
      <c r="P8452" s="560"/>
      <c r="Q8452" s="560"/>
      <c r="R8452" s="560"/>
      <c r="S8452" s="560"/>
      <c r="T8452" s="560"/>
      <c r="U8452" s="560"/>
    </row>
    <row r="8453" spans="1:21">
      <c r="A8453" s="593">
        <f t="shared" si="792"/>
        <v>41627</v>
      </c>
      <c r="B8453" s="594">
        <v>41627.167155671297</v>
      </c>
      <c r="C8453" s="560">
        <f t="shared" si="793"/>
        <v>2013</v>
      </c>
      <c r="D8453" s="560">
        <f t="shared" si="794"/>
        <v>12</v>
      </c>
      <c r="E8453" s="560">
        <f t="shared" si="795"/>
        <v>19</v>
      </c>
      <c r="F8453" s="560">
        <f t="shared" si="796"/>
        <v>4</v>
      </c>
      <c r="G8453" s="595">
        <f t="shared" si="797"/>
        <v>5</v>
      </c>
      <c r="H8453" s="590">
        <f>CHOOSE('Output Sheet'!$B$4,'8760 Data'!J8453,'8760 Data'!K8453,'8760 Data'!L8453,'8760 Data'!M8453,'8760 Data'!N8453,'8760 Data'!O8453,'8760 Data'!P8453,'8760 Data'!Q8453,'8760 Data'!R8453,'8760 Data'!S8453,'8760 Data'!T8453,'8760 Data'!U8453)</f>
        <v>0</v>
      </c>
      <c r="I8453" s="591" t="e">
        <f>H8453/'Output Sheet'!$B$8</f>
        <v>#DIV/0!</v>
      </c>
      <c r="J8453" s="596"/>
      <c r="K8453" s="560"/>
      <c r="L8453" s="560"/>
      <c r="M8453" s="560"/>
      <c r="N8453" s="560"/>
      <c r="O8453" s="560"/>
      <c r="P8453" s="560"/>
      <c r="Q8453" s="560"/>
      <c r="R8453" s="560"/>
      <c r="S8453" s="560"/>
      <c r="T8453" s="560"/>
      <c r="U8453" s="560"/>
    </row>
    <row r="8454" spans="1:21">
      <c r="A8454" s="593">
        <f t="shared" si="792"/>
        <v>41627</v>
      </c>
      <c r="B8454" s="594">
        <v>41627.208822395834</v>
      </c>
      <c r="C8454" s="560">
        <f t="shared" si="793"/>
        <v>2013</v>
      </c>
      <c r="D8454" s="560">
        <f t="shared" si="794"/>
        <v>12</v>
      </c>
      <c r="E8454" s="560">
        <f t="shared" si="795"/>
        <v>19</v>
      </c>
      <c r="F8454" s="560">
        <f t="shared" si="796"/>
        <v>5</v>
      </c>
      <c r="G8454" s="595">
        <f t="shared" si="797"/>
        <v>5</v>
      </c>
      <c r="H8454" s="590">
        <f>CHOOSE('Output Sheet'!$B$4,'8760 Data'!J8454,'8760 Data'!K8454,'8760 Data'!L8454,'8760 Data'!M8454,'8760 Data'!N8454,'8760 Data'!O8454,'8760 Data'!P8454,'8760 Data'!Q8454,'8760 Data'!R8454,'8760 Data'!S8454,'8760 Data'!T8454,'8760 Data'!U8454)</f>
        <v>0</v>
      </c>
      <c r="I8454" s="591" t="e">
        <f>H8454/'Output Sheet'!$B$8</f>
        <v>#DIV/0!</v>
      </c>
      <c r="J8454" s="596"/>
      <c r="K8454" s="560"/>
      <c r="L8454" s="560"/>
      <c r="M8454" s="560"/>
      <c r="N8454" s="560"/>
      <c r="O8454" s="560"/>
      <c r="P8454" s="560"/>
      <c r="Q8454" s="560"/>
      <c r="R8454" s="560"/>
      <c r="S8454" s="560"/>
      <c r="T8454" s="560"/>
      <c r="U8454" s="560"/>
    </row>
    <row r="8455" spans="1:21">
      <c r="A8455" s="593">
        <f t="shared" si="792"/>
        <v>41627</v>
      </c>
      <c r="B8455" s="594">
        <v>41627.250489120372</v>
      </c>
      <c r="C8455" s="560">
        <f t="shared" si="793"/>
        <v>2013</v>
      </c>
      <c r="D8455" s="560">
        <f t="shared" si="794"/>
        <v>12</v>
      </c>
      <c r="E8455" s="560">
        <f t="shared" si="795"/>
        <v>19</v>
      </c>
      <c r="F8455" s="560">
        <f t="shared" si="796"/>
        <v>6</v>
      </c>
      <c r="G8455" s="595">
        <f t="shared" si="797"/>
        <v>5</v>
      </c>
      <c r="H8455" s="590">
        <f>CHOOSE('Output Sheet'!$B$4,'8760 Data'!J8455,'8760 Data'!K8455,'8760 Data'!L8455,'8760 Data'!M8455,'8760 Data'!N8455,'8760 Data'!O8455,'8760 Data'!P8455,'8760 Data'!Q8455,'8760 Data'!R8455,'8760 Data'!S8455,'8760 Data'!T8455,'8760 Data'!U8455)</f>
        <v>0</v>
      </c>
      <c r="I8455" s="591" t="e">
        <f>H8455/'Output Sheet'!$B$8</f>
        <v>#DIV/0!</v>
      </c>
      <c r="J8455" s="596"/>
      <c r="K8455" s="560"/>
      <c r="L8455" s="560"/>
      <c r="M8455" s="560"/>
      <c r="N8455" s="560"/>
      <c r="O8455" s="560"/>
      <c r="P8455" s="560"/>
      <c r="Q8455" s="560"/>
      <c r="R8455" s="560"/>
      <c r="S8455" s="560"/>
      <c r="T8455" s="560"/>
      <c r="U8455" s="560"/>
    </row>
    <row r="8456" spans="1:21">
      <c r="A8456" s="593">
        <f t="shared" si="792"/>
        <v>41627</v>
      </c>
      <c r="B8456" s="594">
        <v>41627.292155844909</v>
      </c>
      <c r="C8456" s="560">
        <f t="shared" si="793"/>
        <v>2013</v>
      </c>
      <c r="D8456" s="560">
        <f t="shared" si="794"/>
        <v>12</v>
      </c>
      <c r="E8456" s="560">
        <f t="shared" si="795"/>
        <v>19</v>
      </c>
      <c r="F8456" s="560">
        <f t="shared" si="796"/>
        <v>7</v>
      </c>
      <c r="G8456" s="595">
        <f t="shared" si="797"/>
        <v>5</v>
      </c>
      <c r="H8456" s="590">
        <f>CHOOSE('Output Sheet'!$B$4,'8760 Data'!J8456,'8760 Data'!K8456,'8760 Data'!L8456,'8760 Data'!M8456,'8760 Data'!N8456,'8760 Data'!O8456,'8760 Data'!P8456,'8760 Data'!Q8456,'8760 Data'!R8456,'8760 Data'!S8456,'8760 Data'!T8456,'8760 Data'!U8456)</f>
        <v>0</v>
      </c>
      <c r="I8456" s="591" t="e">
        <f>H8456/'Output Sheet'!$B$8</f>
        <v>#DIV/0!</v>
      </c>
      <c r="J8456" s="596"/>
      <c r="K8456" s="560"/>
      <c r="L8456" s="560"/>
      <c r="M8456" s="560"/>
      <c r="N8456" s="560"/>
      <c r="O8456" s="560"/>
      <c r="P8456" s="560"/>
      <c r="Q8456" s="560"/>
      <c r="R8456" s="560"/>
      <c r="S8456" s="560"/>
      <c r="T8456" s="560"/>
      <c r="U8456" s="560"/>
    </row>
    <row r="8457" spans="1:21">
      <c r="A8457" s="593">
        <f t="shared" si="792"/>
        <v>41627</v>
      </c>
      <c r="B8457" s="594">
        <v>41627.333822569446</v>
      </c>
      <c r="C8457" s="560">
        <f t="shared" si="793"/>
        <v>2013</v>
      </c>
      <c r="D8457" s="560">
        <f t="shared" si="794"/>
        <v>12</v>
      </c>
      <c r="E8457" s="560">
        <f t="shared" si="795"/>
        <v>19</v>
      </c>
      <c r="F8457" s="560">
        <f t="shared" si="796"/>
        <v>8</v>
      </c>
      <c r="G8457" s="595">
        <f t="shared" si="797"/>
        <v>5</v>
      </c>
      <c r="H8457" s="590">
        <f>CHOOSE('Output Sheet'!$B$4,'8760 Data'!J8457,'8760 Data'!K8457,'8760 Data'!L8457,'8760 Data'!M8457,'8760 Data'!N8457,'8760 Data'!O8457,'8760 Data'!P8457,'8760 Data'!Q8457,'8760 Data'!R8457,'8760 Data'!S8457,'8760 Data'!T8457,'8760 Data'!U8457)</f>
        <v>0</v>
      </c>
      <c r="I8457" s="591" t="e">
        <f>H8457/'Output Sheet'!$B$8</f>
        <v>#DIV/0!</v>
      </c>
      <c r="J8457" s="596"/>
      <c r="K8457" s="560"/>
      <c r="L8457" s="560"/>
      <c r="M8457" s="560"/>
      <c r="N8457" s="560"/>
      <c r="O8457" s="560"/>
      <c r="P8457" s="560"/>
      <c r="Q8457" s="560"/>
      <c r="R8457" s="560"/>
      <c r="S8457" s="560"/>
      <c r="T8457" s="560"/>
      <c r="U8457" s="560"/>
    </row>
    <row r="8458" spans="1:21">
      <c r="A8458" s="593">
        <f t="shared" si="792"/>
        <v>41627</v>
      </c>
      <c r="B8458" s="594">
        <v>41627.375489293983</v>
      </c>
      <c r="C8458" s="560">
        <f t="shared" si="793"/>
        <v>2013</v>
      </c>
      <c r="D8458" s="560">
        <f t="shared" si="794"/>
        <v>12</v>
      </c>
      <c r="E8458" s="560">
        <f t="shared" si="795"/>
        <v>19</v>
      </c>
      <c r="F8458" s="560">
        <f t="shared" si="796"/>
        <v>9</v>
      </c>
      <c r="G8458" s="595">
        <f t="shared" si="797"/>
        <v>5</v>
      </c>
      <c r="H8458" s="590">
        <f>CHOOSE('Output Sheet'!$B$4,'8760 Data'!J8458,'8760 Data'!K8458,'8760 Data'!L8458,'8760 Data'!M8458,'8760 Data'!N8458,'8760 Data'!O8458,'8760 Data'!P8458,'8760 Data'!Q8458,'8760 Data'!R8458,'8760 Data'!S8458,'8760 Data'!T8458,'8760 Data'!U8458)</f>
        <v>0</v>
      </c>
      <c r="I8458" s="591" t="e">
        <f>H8458/'Output Sheet'!$B$8</f>
        <v>#DIV/0!</v>
      </c>
      <c r="J8458" s="596"/>
      <c r="K8458" s="560"/>
      <c r="L8458" s="560"/>
      <c r="M8458" s="560"/>
      <c r="N8458" s="560"/>
      <c r="O8458" s="560"/>
      <c r="P8458" s="560"/>
      <c r="Q8458" s="560"/>
      <c r="R8458" s="560"/>
      <c r="S8458" s="560"/>
      <c r="T8458" s="560"/>
      <c r="U8458" s="560"/>
    </row>
    <row r="8459" spans="1:21">
      <c r="A8459" s="593">
        <f t="shared" si="792"/>
        <v>41627</v>
      </c>
      <c r="B8459" s="594">
        <v>41627.41715601852</v>
      </c>
      <c r="C8459" s="560">
        <f t="shared" si="793"/>
        <v>2013</v>
      </c>
      <c r="D8459" s="560">
        <f t="shared" si="794"/>
        <v>12</v>
      </c>
      <c r="E8459" s="560">
        <f t="shared" si="795"/>
        <v>19</v>
      </c>
      <c r="F8459" s="560">
        <f t="shared" si="796"/>
        <v>10</v>
      </c>
      <c r="G8459" s="595">
        <f t="shared" si="797"/>
        <v>5</v>
      </c>
      <c r="H8459" s="590">
        <f>CHOOSE('Output Sheet'!$B$4,'8760 Data'!J8459,'8760 Data'!K8459,'8760 Data'!L8459,'8760 Data'!M8459,'8760 Data'!N8459,'8760 Data'!O8459,'8760 Data'!P8459,'8760 Data'!Q8459,'8760 Data'!R8459,'8760 Data'!S8459,'8760 Data'!T8459,'8760 Data'!U8459)</f>
        <v>0</v>
      </c>
      <c r="I8459" s="591" t="e">
        <f>H8459/'Output Sheet'!$B$8</f>
        <v>#DIV/0!</v>
      </c>
      <c r="J8459" s="596"/>
      <c r="K8459" s="560"/>
      <c r="L8459" s="560"/>
      <c r="M8459" s="560"/>
      <c r="N8459" s="560"/>
      <c r="O8459" s="560"/>
      <c r="P8459" s="560"/>
      <c r="Q8459" s="560"/>
      <c r="R8459" s="560"/>
      <c r="S8459" s="560"/>
      <c r="T8459" s="560"/>
      <c r="U8459" s="560"/>
    </row>
    <row r="8460" spans="1:21">
      <c r="A8460" s="593">
        <f t="shared" si="792"/>
        <v>41627</v>
      </c>
      <c r="B8460" s="594">
        <v>41627.458822743058</v>
      </c>
      <c r="C8460" s="560">
        <f t="shared" si="793"/>
        <v>2013</v>
      </c>
      <c r="D8460" s="560">
        <f t="shared" si="794"/>
        <v>12</v>
      </c>
      <c r="E8460" s="560">
        <f t="shared" si="795"/>
        <v>19</v>
      </c>
      <c r="F8460" s="560">
        <f t="shared" si="796"/>
        <v>11</v>
      </c>
      <c r="G8460" s="595">
        <f t="shared" si="797"/>
        <v>5</v>
      </c>
      <c r="H8460" s="590">
        <f>CHOOSE('Output Sheet'!$B$4,'8760 Data'!J8460,'8760 Data'!K8460,'8760 Data'!L8460,'8760 Data'!M8460,'8760 Data'!N8460,'8760 Data'!O8460,'8760 Data'!P8460,'8760 Data'!Q8460,'8760 Data'!R8460,'8760 Data'!S8460,'8760 Data'!T8460,'8760 Data'!U8460)</f>
        <v>0</v>
      </c>
      <c r="I8460" s="591" t="e">
        <f>H8460/'Output Sheet'!$B$8</f>
        <v>#DIV/0!</v>
      </c>
      <c r="J8460" s="596"/>
      <c r="K8460" s="560"/>
      <c r="L8460" s="560"/>
      <c r="M8460" s="560"/>
      <c r="N8460" s="560"/>
      <c r="O8460" s="560"/>
      <c r="P8460" s="560"/>
      <c r="Q8460" s="560"/>
      <c r="R8460" s="560"/>
      <c r="S8460" s="560"/>
      <c r="T8460" s="560"/>
      <c r="U8460" s="560"/>
    </row>
    <row r="8461" spans="1:21">
      <c r="A8461" s="593">
        <f t="shared" si="792"/>
        <v>41627</v>
      </c>
      <c r="B8461" s="594">
        <v>41627.500489467595</v>
      </c>
      <c r="C8461" s="560">
        <f t="shared" si="793"/>
        <v>2013</v>
      </c>
      <c r="D8461" s="560">
        <f t="shared" si="794"/>
        <v>12</v>
      </c>
      <c r="E8461" s="560">
        <f t="shared" si="795"/>
        <v>19</v>
      </c>
      <c r="F8461" s="560">
        <f t="shared" si="796"/>
        <v>12</v>
      </c>
      <c r="G8461" s="595">
        <f t="shared" si="797"/>
        <v>5</v>
      </c>
      <c r="H8461" s="590">
        <f>CHOOSE('Output Sheet'!$B$4,'8760 Data'!J8461,'8760 Data'!K8461,'8760 Data'!L8461,'8760 Data'!M8461,'8760 Data'!N8461,'8760 Data'!O8461,'8760 Data'!P8461,'8760 Data'!Q8461,'8760 Data'!R8461,'8760 Data'!S8461,'8760 Data'!T8461,'8760 Data'!U8461)</f>
        <v>0</v>
      </c>
      <c r="I8461" s="591" t="e">
        <f>H8461/'Output Sheet'!$B$8</f>
        <v>#DIV/0!</v>
      </c>
      <c r="J8461" s="596"/>
      <c r="K8461" s="560"/>
      <c r="L8461" s="560"/>
      <c r="M8461" s="560"/>
      <c r="N8461" s="560"/>
      <c r="O8461" s="560"/>
      <c r="P8461" s="560"/>
      <c r="Q8461" s="560"/>
      <c r="R8461" s="560"/>
      <c r="S8461" s="560"/>
      <c r="T8461" s="560"/>
      <c r="U8461" s="560"/>
    </row>
    <row r="8462" spans="1:21">
      <c r="A8462" s="593">
        <f t="shared" si="792"/>
        <v>41627</v>
      </c>
      <c r="B8462" s="594">
        <v>41627.542156192132</v>
      </c>
      <c r="C8462" s="560">
        <f t="shared" si="793"/>
        <v>2013</v>
      </c>
      <c r="D8462" s="560">
        <f t="shared" si="794"/>
        <v>12</v>
      </c>
      <c r="E8462" s="560">
        <f t="shared" si="795"/>
        <v>19</v>
      </c>
      <c r="F8462" s="560">
        <f t="shared" si="796"/>
        <v>13</v>
      </c>
      <c r="G8462" s="595">
        <f t="shared" si="797"/>
        <v>5</v>
      </c>
      <c r="H8462" s="590">
        <f>CHOOSE('Output Sheet'!$B$4,'8760 Data'!J8462,'8760 Data'!K8462,'8760 Data'!L8462,'8760 Data'!M8462,'8760 Data'!N8462,'8760 Data'!O8462,'8760 Data'!P8462,'8760 Data'!Q8462,'8760 Data'!R8462,'8760 Data'!S8462,'8760 Data'!T8462,'8760 Data'!U8462)</f>
        <v>0</v>
      </c>
      <c r="I8462" s="591" t="e">
        <f>H8462/'Output Sheet'!$B$8</f>
        <v>#DIV/0!</v>
      </c>
      <c r="J8462" s="596"/>
      <c r="K8462" s="560"/>
      <c r="L8462" s="560"/>
      <c r="M8462" s="560"/>
      <c r="N8462" s="560"/>
      <c r="O8462" s="560"/>
      <c r="P8462" s="560"/>
      <c r="Q8462" s="560"/>
      <c r="R8462" s="560"/>
      <c r="S8462" s="560"/>
      <c r="T8462" s="560"/>
      <c r="U8462" s="560"/>
    </row>
    <row r="8463" spans="1:21">
      <c r="A8463" s="593">
        <f t="shared" si="792"/>
        <v>41627</v>
      </c>
      <c r="B8463" s="594">
        <v>41627.583822916669</v>
      </c>
      <c r="C8463" s="560">
        <f t="shared" si="793"/>
        <v>2013</v>
      </c>
      <c r="D8463" s="560">
        <f t="shared" si="794"/>
        <v>12</v>
      </c>
      <c r="E8463" s="560">
        <f t="shared" si="795"/>
        <v>19</v>
      </c>
      <c r="F8463" s="560">
        <f t="shared" si="796"/>
        <v>14</v>
      </c>
      <c r="G8463" s="595">
        <f t="shared" si="797"/>
        <v>5</v>
      </c>
      <c r="H8463" s="590">
        <f>CHOOSE('Output Sheet'!$B$4,'8760 Data'!J8463,'8760 Data'!K8463,'8760 Data'!L8463,'8760 Data'!M8463,'8760 Data'!N8463,'8760 Data'!O8463,'8760 Data'!P8463,'8760 Data'!Q8463,'8760 Data'!R8463,'8760 Data'!S8463,'8760 Data'!T8463,'8760 Data'!U8463)</f>
        <v>0</v>
      </c>
      <c r="I8463" s="591" t="e">
        <f>H8463/'Output Sheet'!$B$8</f>
        <v>#DIV/0!</v>
      </c>
      <c r="J8463" s="596"/>
      <c r="K8463" s="560"/>
      <c r="L8463" s="560"/>
      <c r="M8463" s="560"/>
      <c r="N8463" s="560"/>
      <c r="O8463" s="560"/>
      <c r="P8463" s="560"/>
      <c r="Q8463" s="560"/>
      <c r="R8463" s="560"/>
      <c r="S8463" s="560"/>
      <c r="T8463" s="560"/>
      <c r="U8463" s="560"/>
    </row>
    <row r="8464" spans="1:21">
      <c r="A8464" s="593">
        <f t="shared" si="792"/>
        <v>41627</v>
      </c>
      <c r="B8464" s="594">
        <v>41627.625489641207</v>
      </c>
      <c r="C8464" s="560">
        <f t="shared" si="793"/>
        <v>2013</v>
      </c>
      <c r="D8464" s="560">
        <f t="shared" si="794"/>
        <v>12</v>
      </c>
      <c r="E8464" s="560">
        <f t="shared" si="795"/>
        <v>19</v>
      </c>
      <c r="F8464" s="560">
        <f t="shared" si="796"/>
        <v>15</v>
      </c>
      <c r="G8464" s="595">
        <f t="shared" si="797"/>
        <v>5</v>
      </c>
      <c r="H8464" s="590">
        <f>CHOOSE('Output Sheet'!$B$4,'8760 Data'!J8464,'8760 Data'!K8464,'8760 Data'!L8464,'8760 Data'!M8464,'8760 Data'!N8464,'8760 Data'!O8464,'8760 Data'!P8464,'8760 Data'!Q8464,'8760 Data'!R8464,'8760 Data'!S8464,'8760 Data'!T8464,'8760 Data'!U8464)</f>
        <v>0</v>
      </c>
      <c r="I8464" s="591" t="e">
        <f>H8464/'Output Sheet'!$B$8</f>
        <v>#DIV/0!</v>
      </c>
      <c r="J8464" s="596"/>
      <c r="K8464" s="560"/>
      <c r="L8464" s="560"/>
      <c r="M8464" s="560"/>
      <c r="N8464" s="560"/>
      <c r="O8464" s="560"/>
      <c r="P8464" s="560"/>
      <c r="Q8464" s="560"/>
      <c r="R8464" s="560"/>
      <c r="S8464" s="560"/>
      <c r="T8464" s="560"/>
      <c r="U8464" s="560"/>
    </row>
    <row r="8465" spans="1:21">
      <c r="A8465" s="593">
        <f t="shared" si="792"/>
        <v>41627</v>
      </c>
      <c r="B8465" s="594">
        <v>41627.667156365744</v>
      </c>
      <c r="C8465" s="560">
        <f t="shared" si="793"/>
        <v>2013</v>
      </c>
      <c r="D8465" s="560">
        <f t="shared" si="794"/>
        <v>12</v>
      </c>
      <c r="E8465" s="560">
        <f t="shared" si="795"/>
        <v>19</v>
      </c>
      <c r="F8465" s="560">
        <f t="shared" si="796"/>
        <v>16</v>
      </c>
      <c r="G8465" s="595">
        <f t="shared" si="797"/>
        <v>5</v>
      </c>
      <c r="H8465" s="590">
        <f>CHOOSE('Output Sheet'!$B$4,'8760 Data'!J8465,'8760 Data'!K8465,'8760 Data'!L8465,'8760 Data'!M8465,'8760 Data'!N8465,'8760 Data'!O8465,'8760 Data'!P8465,'8760 Data'!Q8465,'8760 Data'!R8465,'8760 Data'!S8465,'8760 Data'!T8465,'8760 Data'!U8465)</f>
        <v>0</v>
      </c>
      <c r="I8465" s="591" t="e">
        <f>H8465/'Output Sheet'!$B$8</f>
        <v>#DIV/0!</v>
      </c>
      <c r="J8465" s="596"/>
      <c r="K8465" s="560"/>
      <c r="L8465" s="560"/>
      <c r="M8465" s="560"/>
      <c r="N8465" s="560"/>
      <c r="O8465" s="560"/>
      <c r="P8465" s="560"/>
      <c r="Q8465" s="560"/>
      <c r="R8465" s="560"/>
      <c r="S8465" s="560"/>
      <c r="T8465" s="560"/>
      <c r="U8465" s="560"/>
    </row>
    <row r="8466" spans="1:21">
      <c r="A8466" s="593">
        <f t="shared" si="792"/>
        <v>41627</v>
      </c>
      <c r="B8466" s="594">
        <v>41627.708823090281</v>
      </c>
      <c r="C8466" s="560">
        <f t="shared" si="793"/>
        <v>2013</v>
      </c>
      <c r="D8466" s="560">
        <f t="shared" si="794"/>
        <v>12</v>
      </c>
      <c r="E8466" s="560">
        <f t="shared" si="795"/>
        <v>19</v>
      </c>
      <c r="F8466" s="560">
        <f t="shared" si="796"/>
        <v>17</v>
      </c>
      <c r="G8466" s="595">
        <f t="shared" si="797"/>
        <v>5</v>
      </c>
      <c r="H8466" s="590">
        <f>CHOOSE('Output Sheet'!$B$4,'8760 Data'!J8466,'8760 Data'!K8466,'8760 Data'!L8466,'8760 Data'!M8466,'8760 Data'!N8466,'8760 Data'!O8466,'8760 Data'!P8466,'8760 Data'!Q8466,'8760 Data'!R8466,'8760 Data'!S8466,'8760 Data'!T8466,'8760 Data'!U8466)</f>
        <v>0</v>
      </c>
      <c r="I8466" s="591" t="e">
        <f>H8466/'Output Sheet'!$B$8</f>
        <v>#DIV/0!</v>
      </c>
      <c r="J8466" s="596"/>
      <c r="K8466" s="560"/>
      <c r="L8466" s="560"/>
      <c r="M8466" s="560"/>
      <c r="N8466" s="560"/>
      <c r="O8466" s="560"/>
      <c r="P8466" s="560"/>
      <c r="Q8466" s="560"/>
      <c r="R8466" s="560"/>
      <c r="S8466" s="560"/>
      <c r="T8466" s="560"/>
      <c r="U8466" s="560"/>
    </row>
    <row r="8467" spans="1:21">
      <c r="A8467" s="593">
        <f t="shared" si="792"/>
        <v>41627</v>
      </c>
      <c r="B8467" s="594">
        <v>41627.750489814818</v>
      </c>
      <c r="C8467" s="560">
        <f t="shared" si="793"/>
        <v>2013</v>
      </c>
      <c r="D8467" s="560">
        <f t="shared" si="794"/>
        <v>12</v>
      </c>
      <c r="E8467" s="560">
        <f t="shared" si="795"/>
        <v>19</v>
      </c>
      <c r="F8467" s="560">
        <f t="shared" si="796"/>
        <v>18</v>
      </c>
      <c r="G8467" s="595">
        <f t="shared" si="797"/>
        <v>5</v>
      </c>
      <c r="H8467" s="590">
        <f>CHOOSE('Output Sheet'!$B$4,'8760 Data'!J8467,'8760 Data'!K8467,'8760 Data'!L8467,'8760 Data'!M8467,'8760 Data'!N8467,'8760 Data'!O8467,'8760 Data'!P8467,'8760 Data'!Q8467,'8760 Data'!R8467,'8760 Data'!S8467,'8760 Data'!T8467,'8760 Data'!U8467)</f>
        <v>0</v>
      </c>
      <c r="I8467" s="591" t="e">
        <f>H8467/'Output Sheet'!$B$8</f>
        <v>#DIV/0!</v>
      </c>
      <c r="J8467" s="596"/>
      <c r="K8467" s="560"/>
      <c r="L8467" s="560"/>
      <c r="M8467" s="560"/>
      <c r="N8467" s="560"/>
      <c r="O8467" s="560"/>
      <c r="P8467" s="560"/>
      <c r="Q8467" s="560"/>
      <c r="R8467" s="560"/>
      <c r="S8467" s="560"/>
      <c r="T8467" s="560"/>
      <c r="U8467" s="560"/>
    </row>
    <row r="8468" spans="1:21">
      <c r="A8468" s="593">
        <f t="shared" si="792"/>
        <v>41627</v>
      </c>
      <c r="B8468" s="594">
        <v>41627.792156539355</v>
      </c>
      <c r="C8468" s="560">
        <f t="shared" si="793"/>
        <v>2013</v>
      </c>
      <c r="D8468" s="560">
        <f t="shared" si="794"/>
        <v>12</v>
      </c>
      <c r="E8468" s="560">
        <f t="shared" si="795"/>
        <v>19</v>
      </c>
      <c r="F8468" s="560">
        <f t="shared" si="796"/>
        <v>19</v>
      </c>
      <c r="G8468" s="595">
        <f t="shared" si="797"/>
        <v>5</v>
      </c>
      <c r="H8468" s="590">
        <f>CHOOSE('Output Sheet'!$B$4,'8760 Data'!J8468,'8760 Data'!K8468,'8760 Data'!L8468,'8760 Data'!M8468,'8760 Data'!N8468,'8760 Data'!O8468,'8760 Data'!P8468,'8760 Data'!Q8468,'8760 Data'!R8468,'8760 Data'!S8468,'8760 Data'!T8468,'8760 Data'!U8468)</f>
        <v>0</v>
      </c>
      <c r="I8468" s="591" t="e">
        <f>H8468/'Output Sheet'!$B$8</f>
        <v>#DIV/0!</v>
      </c>
      <c r="J8468" s="596"/>
      <c r="K8468" s="560"/>
      <c r="L8468" s="560"/>
      <c r="M8468" s="560"/>
      <c r="N8468" s="560"/>
      <c r="O8468" s="560"/>
      <c r="P8468" s="560"/>
      <c r="Q8468" s="560"/>
      <c r="R8468" s="560"/>
      <c r="S8468" s="560"/>
      <c r="T8468" s="560"/>
      <c r="U8468" s="560"/>
    </row>
    <row r="8469" spans="1:21">
      <c r="A8469" s="593">
        <f t="shared" si="792"/>
        <v>41627</v>
      </c>
      <c r="B8469" s="594">
        <v>41627.833823263885</v>
      </c>
      <c r="C8469" s="560">
        <f t="shared" si="793"/>
        <v>2013</v>
      </c>
      <c r="D8469" s="560">
        <f t="shared" si="794"/>
        <v>12</v>
      </c>
      <c r="E8469" s="560">
        <f t="shared" si="795"/>
        <v>19</v>
      </c>
      <c r="F8469" s="560">
        <f t="shared" si="796"/>
        <v>20</v>
      </c>
      <c r="G8469" s="595">
        <f t="shared" si="797"/>
        <v>5</v>
      </c>
      <c r="H8469" s="590">
        <f>CHOOSE('Output Sheet'!$B$4,'8760 Data'!J8469,'8760 Data'!K8469,'8760 Data'!L8469,'8760 Data'!M8469,'8760 Data'!N8469,'8760 Data'!O8469,'8760 Data'!P8469,'8760 Data'!Q8469,'8760 Data'!R8469,'8760 Data'!S8469,'8760 Data'!T8469,'8760 Data'!U8469)</f>
        <v>0</v>
      </c>
      <c r="I8469" s="591" t="e">
        <f>H8469/'Output Sheet'!$B$8</f>
        <v>#DIV/0!</v>
      </c>
      <c r="J8469" s="596"/>
      <c r="K8469" s="560"/>
      <c r="L8469" s="560"/>
      <c r="M8469" s="560"/>
      <c r="N8469" s="560"/>
      <c r="O8469" s="560"/>
      <c r="P8469" s="560"/>
      <c r="Q8469" s="560"/>
      <c r="R8469" s="560"/>
      <c r="S8469" s="560"/>
      <c r="T8469" s="560"/>
      <c r="U8469" s="560"/>
    </row>
    <row r="8470" spans="1:21">
      <c r="A8470" s="593">
        <f t="shared" si="792"/>
        <v>41627</v>
      </c>
      <c r="B8470" s="594">
        <v>41627.875489988422</v>
      </c>
      <c r="C8470" s="560">
        <f t="shared" si="793"/>
        <v>2013</v>
      </c>
      <c r="D8470" s="560">
        <f t="shared" si="794"/>
        <v>12</v>
      </c>
      <c r="E8470" s="560">
        <f t="shared" si="795"/>
        <v>19</v>
      </c>
      <c r="F8470" s="560">
        <f t="shared" si="796"/>
        <v>21</v>
      </c>
      <c r="G8470" s="595">
        <f t="shared" si="797"/>
        <v>5</v>
      </c>
      <c r="H8470" s="590">
        <f>CHOOSE('Output Sheet'!$B$4,'8760 Data'!J8470,'8760 Data'!K8470,'8760 Data'!L8470,'8760 Data'!M8470,'8760 Data'!N8470,'8760 Data'!O8470,'8760 Data'!P8470,'8760 Data'!Q8470,'8760 Data'!R8470,'8760 Data'!S8470,'8760 Data'!T8470,'8760 Data'!U8470)</f>
        <v>0</v>
      </c>
      <c r="I8470" s="591" t="e">
        <f>H8470/'Output Sheet'!$B$8</f>
        <v>#DIV/0!</v>
      </c>
      <c r="J8470" s="596"/>
      <c r="K8470" s="560"/>
      <c r="L8470" s="560"/>
      <c r="M8470" s="560"/>
      <c r="N8470" s="560"/>
      <c r="O8470" s="560"/>
      <c r="P8470" s="560"/>
      <c r="Q8470" s="560"/>
      <c r="R8470" s="560"/>
      <c r="S8470" s="560"/>
      <c r="T8470" s="560"/>
      <c r="U8470" s="560"/>
    </row>
    <row r="8471" spans="1:21">
      <c r="A8471" s="593">
        <f t="shared" si="792"/>
        <v>41627</v>
      </c>
      <c r="B8471" s="594">
        <v>41627.91715671296</v>
      </c>
      <c r="C8471" s="560">
        <f t="shared" si="793"/>
        <v>2013</v>
      </c>
      <c r="D8471" s="560">
        <f t="shared" si="794"/>
        <v>12</v>
      </c>
      <c r="E8471" s="560">
        <f t="shared" si="795"/>
        <v>19</v>
      </c>
      <c r="F8471" s="560">
        <f t="shared" si="796"/>
        <v>22</v>
      </c>
      <c r="G8471" s="595">
        <f t="shared" si="797"/>
        <v>5</v>
      </c>
      <c r="H8471" s="590">
        <f>CHOOSE('Output Sheet'!$B$4,'8760 Data'!J8471,'8760 Data'!K8471,'8760 Data'!L8471,'8760 Data'!M8471,'8760 Data'!N8471,'8760 Data'!O8471,'8760 Data'!P8471,'8760 Data'!Q8471,'8760 Data'!R8471,'8760 Data'!S8471,'8760 Data'!T8471,'8760 Data'!U8471)</f>
        <v>0</v>
      </c>
      <c r="I8471" s="591" t="e">
        <f>H8471/'Output Sheet'!$B$8</f>
        <v>#DIV/0!</v>
      </c>
      <c r="J8471" s="596"/>
      <c r="K8471" s="560"/>
      <c r="L8471" s="560"/>
      <c r="M8471" s="560"/>
      <c r="N8471" s="560"/>
      <c r="O8471" s="560"/>
      <c r="P8471" s="560"/>
      <c r="Q8471" s="560"/>
      <c r="R8471" s="560"/>
      <c r="S8471" s="560"/>
      <c r="T8471" s="560"/>
      <c r="U8471" s="560"/>
    </row>
    <row r="8472" spans="1:21">
      <c r="A8472" s="593">
        <f t="shared" si="792"/>
        <v>41627</v>
      </c>
      <c r="B8472" s="594">
        <v>41627.958823437497</v>
      </c>
      <c r="C8472" s="560">
        <f t="shared" si="793"/>
        <v>2013</v>
      </c>
      <c r="D8472" s="560">
        <f t="shared" si="794"/>
        <v>12</v>
      </c>
      <c r="E8472" s="560">
        <f t="shared" si="795"/>
        <v>19</v>
      </c>
      <c r="F8472" s="560">
        <f t="shared" si="796"/>
        <v>23</v>
      </c>
      <c r="G8472" s="595">
        <f t="shared" si="797"/>
        <v>5</v>
      </c>
      <c r="H8472" s="590">
        <f>CHOOSE('Output Sheet'!$B$4,'8760 Data'!J8472,'8760 Data'!K8472,'8760 Data'!L8472,'8760 Data'!M8472,'8760 Data'!N8472,'8760 Data'!O8472,'8760 Data'!P8472,'8760 Data'!Q8472,'8760 Data'!R8472,'8760 Data'!S8472,'8760 Data'!T8472,'8760 Data'!U8472)</f>
        <v>0</v>
      </c>
      <c r="I8472" s="591" t="e">
        <f>H8472/'Output Sheet'!$B$8</f>
        <v>#DIV/0!</v>
      </c>
      <c r="J8472" s="596"/>
      <c r="K8472" s="560"/>
      <c r="L8472" s="560"/>
      <c r="M8472" s="560"/>
      <c r="N8472" s="560"/>
      <c r="O8472" s="560"/>
      <c r="P8472" s="560"/>
      <c r="Q8472" s="560"/>
      <c r="R8472" s="560"/>
      <c r="S8472" s="560"/>
      <c r="T8472" s="560"/>
      <c r="U8472" s="560"/>
    </row>
    <row r="8473" spans="1:21">
      <c r="A8473" s="593">
        <f t="shared" si="792"/>
        <v>41628</v>
      </c>
      <c r="B8473" s="594">
        <v>41628.000490162034</v>
      </c>
      <c r="C8473" s="560">
        <f t="shared" si="793"/>
        <v>2013</v>
      </c>
      <c r="D8473" s="560">
        <f t="shared" si="794"/>
        <v>12</v>
      </c>
      <c r="E8473" s="560">
        <f t="shared" si="795"/>
        <v>20</v>
      </c>
      <c r="F8473" s="560">
        <f t="shared" si="796"/>
        <v>24</v>
      </c>
      <c r="G8473" s="595">
        <f t="shared" si="797"/>
        <v>6</v>
      </c>
      <c r="H8473" s="590">
        <f>CHOOSE('Output Sheet'!$B$4,'8760 Data'!J8473,'8760 Data'!K8473,'8760 Data'!L8473,'8760 Data'!M8473,'8760 Data'!N8473,'8760 Data'!O8473,'8760 Data'!P8473,'8760 Data'!Q8473,'8760 Data'!R8473,'8760 Data'!S8473,'8760 Data'!T8473,'8760 Data'!U8473)</f>
        <v>0</v>
      </c>
      <c r="I8473" s="591" t="e">
        <f>H8473/'Output Sheet'!$B$8</f>
        <v>#DIV/0!</v>
      </c>
      <c r="J8473" s="596"/>
      <c r="K8473" s="560"/>
      <c r="L8473" s="560"/>
      <c r="M8473" s="560"/>
      <c r="N8473" s="560"/>
      <c r="O8473" s="560"/>
      <c r="P8473" s="560"/>
      <c r="Q8473" s="560"/>
      <c r="R8473" s="560"/>
      <c r="S8473" s="560"/>
      <c r="T8473" s="560"/>
      <c r="U8473" s="560"/>
    </row>
    <row r="8474" spans="1:21">
      <c r="A8474" s="593">
        <f t="shared" si="792"/>
        <v>41628</v>
      </c>
      <c r="B8474" s="594">
        <v>41628.042156886571</v>
      </c>
      <c r="C8474" s="560">
        <f t="shared" si="793"/>
        <v>2013</v>
      </c>
      <c r="D8474" s="560">
        <f t="shared" si="794"/>
        <v>12</v>
      </c>
      <c r="E8474" s="560">
        <f t="shared" si="795"/>
        <v>20</v>
      </c>
      <c r="F8474" s="560">
        <f t="shared" si="796"/>
        <v>1</v>
      </c>
      <c r="G8474" s="595">
        <f t="shared" si="797"/>
        <v>6</v>
      </c>
      <c r="H8474" s="590">
        <f>CHOOSE('Output Sheet'!$B$4,'8760 Data'!J8474,'8760 Data'!K8474,'8760 Data'!L8474,'8760 Data'!M8474,'8760 Data'!N8474,'8760 Data'!O8474,'8760 Data'!P8474,'8760 Data'!Q8474,'8760 Data'!R8474,'8760 Data'!S8474,'8760 Data'!T8474,'8760 Data'!U8474)</f>
        <v>0</v>
      </c>
      <c r="I8474" s="591" t="e">
        <f>H8474/'Output Sheet'!$B$8</f>
        <v>#DIV/0!</v>
      </c>
      <c r="J8474" s="596"/>
      <c r="K8474" s="560"/>
      <c r="L8474" s="560"/>
      <c r="M8474" s="560"/>
      <c r="N8474" s="560"/>
      <c r="O8474" s="560"/>
      <c r="P8474" s="560"/>
      <c r="Q8474" s="560"/>
      <c r="R8474" s="560"/>
      <c r="S8474" s="560"/>
      <c r="T8474" s="560"/>
      <c r="U8474" s="560"/>
    </row>
    <row r="8475" spans="1:21">
      <c r="A8475" s="593">
        <f t="shared" si="792"/>
        <v>41628</v>
      </c>
      <c r="B8475" s="594">
        <v>41628.083823611109</v>
      </c>
      <c r="C8475" s="560">
        <f t="shared" si="793"/>
        <v>2013</v>
      </c>
      <c r="D8475" s="560">
        <f t="shared" si="794"/>
        <v>12</v>
      </c>
      <c r="E8475" s="560">
        <f t="shared" si="795"/>
        <v>20</v>
      </c>
      <c r="F8475" s="560">
        <f t="shared" si="796"/>
        <v>2</v>
      </c>
      <c r="G8475" s="595">
        <f t="shared" si="797"/>
        <v>6</v>
      </c>
      <c r="H8475" s="590">
        <f>CHOOSE('Output Sheet'!$B$4,'8760 Data'!J8475,'8760 Data'!K8475,'8760 Data'!L8475,'8760 Data'!M8475,'8760 Data'!N8475,'8760 Data'!O8475,'8760 Data'!P8475,'8760 Data'!Q8475,'8760 Data'!R8475,'8760 Data'!S8475,'8760 Data'!T8475,'8760 Data'!U8475)</f>
        <v>0</v>
      </c>
      <c r="I8475" s="591" t="e">
        <f>H8475/'Output Sheet'!$B$8</f>
        <v>#DIV/0!</v>
      </c>
      <c r="J8475" s="596"/>
      <c r="K8475" s="560"/>
      <c r="L8475" s="560"/>
      <c r="M8475" s="560"/>
      <c r="N8475" s="560"/>
      <c r="O8475" s="560"/>
      <c r="P8475" s="560"/>
      <c r="Q8475" s="560"/>
      <c r="R8475" s="560"/>
      <c r="S8475" s="560"/>
      <c r="T8475" s="560"/>
      <c r="U8475" s="560"/>
    </row>
    <row r="8476" spans="1:21">
      <c r="A8476" s="593">
        <f t="shared" si="792"/>
        <v>41628</v>
      </c>
      <c r="B8476" s="594">
        <v>41628.125490335646</v>
      </c>
      <c r="C8476" s="560">
        <f t="shared" si="793"/>
        <v>2013</v>
      </c>
      <c r="D8476" s="560">
        <f t="shared" si="794"/>
        <v>12</v>
      </c>
      <c r="E8476" s="560">
        <f t="shared" si="795"/>
        <v>20</v>
      </c>
      <c r="F8476" s="560">
        <f t="shared" si="796"/>
        <v>3</v>
      </c>
      <c r="G8476" s="595">
        <f t="shared" si="797"/>
        <v>6</v>
      </c>
      <c r="H8476" s="590">
        <f>CHOOSE('Output Sheet'!$B$4,'8760 Data'!J8476,'8760 Data'!K8476,'8760 Data'!L8476,'8760 Data'!M8476,'8760 Data'!N8476,'8760 Data'!O8476,'8760 Data'!P8476,'8760 Data'!Q8476,'8760 Data'!R8476,'8760 Data'!S8476,'8760 Data'!T8476,'8760 Data'!U8476)</f>
        <v>0</v>
      </c>
      <c r="I8476" s="591" t="e">
        <f>H8476/'Output Sheet'!$B$8</f>
        <v>#DIV/0!</v>
      </c>
      <c r="J8476" s="596"/>
      <c r="K8476" s="560"/>
      <c r="L8476" s="560"/>
      <c r="M8476" s="560"/>
      <c r="N8476" s="560"/>
      <c r="O8476" s="560"/>
      <c r="P8476" s="560"/>
      <c r="Q8476" s="560"/>
      <c r="R8476" s="560"/>
      <c r="S8476" s="560"/>
      <c r="T8476" s="560"/>
      <c r="U8476" s="560"/>
    </row>
    <row r="8477" spans="1:21">
      <c r="A8477" s="593">
        <f t="shared" si="792"/>
        <v>41628</v>
      </c>
      <c r="B8477" s="594">
        <v>41628.167157060183</v>
      </c>
      <c r="C8477" s="560">
        <f t="shared" si="793"/>
        <v>2013</v>
      </c>
      <c r="D8477" s="560">
        <f t="shared" si="794"/>
        <v>12</v>
      </c>
      <c r="E8477" s="560">
        <f t="shared" si="795"/>
        <v>20</v>
      </c>
      <c r="F8477" s="560">
        <f t="shared" si="796"/>
        <v>4</v>
      </c>
      <c r="G8477" s="595">
        <f t="shared" si="797"/>
        <v>6</v>
      </c>
      <c r="H8477" s="590">
        <f>CHOOSE('Output Sheet'!$B$4,'8760 Data'!J8477,'8760 Data'!K8477,'8760 Data'!L8477,'8760 Data'!M8477,'8760 Data'!N8477,'8760 Data'!O8477,'8760 Data'!P8477,'8760 Data'!Q8477,'8760 Data'!R8477,'8760 Data'!S8477,'8760 Data'!T8477,'8760 Data'!U8477)</f>
        <v>0</v>
      </c>
      <c r="I8477" s="591" t="e">
        <f>H8477/'Output Sheet'!$B$8</f>
        <v>#DIV/0!</v>
      </c>
      <c r="J8477" s="596"/>
      <c r="K8477" s="560"/>
      <c r="L8477" s="560"/>
      <c r="M8477" s="560"/>
      <c r="N8477" s="560"/>
      <c r="O8477" s="560"/>
      <c r="P8477" s="560"/>
      <c r="Q8477" s="560"/>
      <c r="R8477" s="560"/>
      <c r="S8477" s="560"/>
      <c r="T8477" s="560"/>
      <c r="U8477" s="560"/>
    </row>
    <row r="8478" spans="1:21">
      <c r="A8478" s="593">
        <f t="shared" si="792"/>
        <v>41628</v>
      </c>
      <c r="B8478" s="594">
        <v>41628.20882378472</v>
      </c>
      <c r="C8478" s="560">
        <f t="shared" si="793"/>
        <v>2013</v>
      </c>
      <c r="D8478" s="560">
        <f t="shared" si="794"/>
        <v>12</v>
      </c>
      <c r="E8478" s="560">
        <f t="shared" si="795"/>
        <v>20</v>
      </c>
      <c r="F8478" s="560">
        <f t="shared" si="796"/>
        <v>5</v>
      </c>
      <c r="G8478" s="595">
        <f t="shared" si="797"/>
        <v>6</v>
      </c>
      <c r="H8478" s="590">
        <f>CHOOSE('Output Sheet'!$B$4,'8760 Data'!J8478,'8760 Data'!K8478,'8760 Data'!L8478,'8760 Data'!M8478,'8760 Data'!N8478,'8760 Data'!O8478,'8760 Data'!P8478,'8760 Data'!Q8478,'8760 Data'!R8478,'8760 Data'!S8478,'8760 Data'!T8478,'8760 Data'!U8478)</f>
        <v>0</v>
      </c>
      <c r="I8478" s="591" t="e">
        <f>H8478/'Output Sheet'!$B$8</f>
        <v>#DIV/0!</v>
      </c>
      <c r="J8478" s="596"/>
      <c r="K8478" s="560"/>
      <c r="L8478" s="560"/>
      <c r="M8478" s="560"/>
      <c r="N8478" s="560"/>
      <c r="O8478" s="560"/>
      <c r="P8478" s="560"/>
      <c r="Q8478" s="560"/>
      <c r="R8478" s="560"/>
      <c r="S8478" s="560"/>
      <c r="T8478" s="560"/>
      <c r="U8478" s="560"/>
    </row>
    <row r="8479" spans="1:21">
      <c r="A8479" s="593">
        <f t="shared" si="792"/>
        <v>41628</v>
      </c>
      <c r="B8479" s="594">
        <v>41628.250490509257</v>
      </c>
      <c r="C8479" s="560">
        <f t="shared" si="793"/>
        <v>2013</v>
      </c>
      <c r="D8479" s="560">
        <f t="shared" si="794"/>
        <v>12</v>
      </c>
      <c r="E8479" s="560">
        <f t="shared" si="795"/>
        <v>20</v>
      </c>
      <c r="F8479" s="560">
        <f t="shared" si="796"/>
        <v>6</v>
      </c>
      <c r="G8479" s="595">
        <f t="shared" si="797"/>
        <v>6</v>
      </c>
      <c r="H8479" s="590">
        <f>CHOOSE('Output Sheet'!$B$4,'8760 Data'!J8479,'8760 Data'!K8479,'8760 Data'!L8479,'8760 Data'!M8479,'8760 Data'!N8479,'8760 Data'!O8479,'8760 Data'!P8479,'8760 Data'!Q8479,'8760 Data'!R8479,'8760 Data'!S8479,'8760 Data'!T8479,'8760 Data'!U8479)</f>
        <v>0</v>
      </c>
      <c r="I8479" s="591" t="e">
        <f>H8479/'Output Sheet'!$B$8</f>
        <v>#DIV/0!</v>
      </c>
      <c r="J8479" s="596"/>
      <c r="K8479" s="560"/>
      <c r="L8479" s="560"/>
      <c r="M8479" s="560"/>
      <c r="N8479" s="560"/>
      <c r="O8479" s="560"/>
      <c r="P8479" s="560"/>
      <c r="Q8479" s="560"/>
      <c r="R8479" s="560"/>
      <c r="S8479" s="560"/>
      <c r="T8479" s="560"/>
      <c r="U8479" s="560"/>
    </row>
    <row r="8480" spans="1:21">
      <c r="A8480" s="593">
        <f t="shared" si="792"/>
        <v>41628</v>
      </c>
      <c r="B8480" s="594">
        <v>41628.292157233795</v>
      </c>
      <c r="C8480" s="560">
        <f t="shared" si="793"/>
        <v>2013</v>
      </c>
      <c r="D8480" s="560">
        <f t="shared" si="794"/>
        <v>12</v>
      </c>
      <c r="E8480" s="560">
        <f t="shared" si="795"/>
        <v>20</v>
      </c>
      <c r="F8480" s="560">
        <f t="shared" si="796"/>
        <v>7</v>
      </c>
      <c r="G8480" s="595">
        <f t="shared" si="797"/>
        <v>6</v>
      </c>
      <c r="H8480" s="590">
        <f>CHOOSE('Output Sheet'!$B$4,'8760 Data'!J8480,'8760 Data'!K8480,'8760 Data'!L8480,'8760 Data'!M8480,'8760 Data'!N8480,'8760 Data'!O8480,'8760 Data'!P8480,'8760 Data'!Q8480,'8760 Data'!R8480,'8760 Data'!S8480,'8760 Data'!T8480,'8760 Data'!U8480)</f>
        <v>0</v>
      </c>
      <c r="I8480" s="591" t="e">
        <f>H8480/'Output Sheet'!$B$8</f>
        <v>#DIV/0!</v>
      </c>
      <c r="J8480" s="596"/>
      <c r="K8480" s="560"/>
      <c r="L8480" s="560"/>
      <c r="M8480" s="560"/>
      <c r="N8480" s="560"/>
      <c r="O8480" s="560"/>
      <c r="P8480" s="560"/>
      <c r="Q8480" s="560"/>
      <c r="R8480" s="560"/>
      <c r="S8480" s="560"/>
      <c r="T8480" s="560"/>
      <c r="U8480" s="560"/>
    </row>
    <row r="8481" spans="1:21">
      <c r="A8481" s="593">
        <f t="shared" si="792"/>
        <v>41628</v>
      </c>
      <c r="B8481" s="594">
        <v>41628.333823958332</v>
      </c>
      <c r="C8481" s="560">
        <f t="shared" si="793"/>
        <v>2013</v>
      </c>
      <c r="D8481" s="560">
        <f t="shared" si="794"/>
        <v>12</v>
      </c>
      <c r="E8481" s="560">
        <f t="shared" si="795"/>
        <v>20</v>
      </c>
      <c r="F8481" s="560">
        <f t="shared" si="796"/>
        <v>8</v>
      </c>
      <c r="G8481" s="595">
        <f t="shared" si="797"/>
        <v>6</v>
      </c>
      <c r="H8481" s="590">
        <f>CHOOSE('Output Sheet'!$B$4,'8760 Data'!J8481,'8760 Data'!K8481,'8760 Data'!L8481,'8760 Data'!M8481,'8760 Data'!N8481,'8760 Data'!O8481,'8760 Data'!P8481,'8760 Data'!Q8481,'8760 Data'!R8481,'8760 Data'!S8481,'8760 Data'!T8481,'8760 Data'!U8481)</f>
        <v>0</v>
      </c>
      <c r="I8481" s="591" t="e">
        <f>H8481/'Output Sheet'!$B$8</f>
        <v>#DIV/0!</v>
      </c>
      <c r="J8481" s="596"/>
      <c r="K8481" s="560"/>
      <c r="L8481" s="560"/>
      <c r="M8481" s="560"/>
      <c r="N8481" s="560"/>
      <c r="O8481" s="560"/>
      <c r="P8481" s="560"/>
      <c r="Q8481" s="560"/>
      <c r="R8481" s="560"/>
      <c r="S8481" s="560"/>
      <c r="T8481" s="560"/>
      <c r="U8481" s="560"/>
    </row>
    <row r="8482" spans="1:21">
      <c r="A8482" s="593">
        <f t="shared" si="792"/>
        <v>41628</v>
      </c>
      <c r="B8482" s="594">
        <v>41628.375490682869</v>
      </c>
      <c r="C8482" s="560">
        <f t="shared" si="793"/>
        <v>2013</v>
      </c>
      <c r="D8482" s="560">
        <f t="shared" si="794"/>
        <v>12</v>
      </c>
      <c r="E8482" s="560">
        <f t="shared" si="795"/>
        <v>20</v>
      </c>
      <c r="F8482" s="560">
        <f t="shared" si="796"/>
        <v>9</v>
      </c>
      <c r="G8482" s="595">
        <f t="shared" si="797"/>
        <v>6</v>
      </c>
      <c r="H8482" s="590">
        <f>CHOOSE('Output Sheet'!$B$4,'8760 Data'!J8482,'8760 Data'!K8482,'8760 Data'!L8482,'8760 Data'!M8482,'8760 Data'!N8482,'8760 Data'!O8482,'8760 Data'!P8482,'8760 Data'!Q8482,'8760 Data'!R8482,'8760 Data'!S8482,'8760 Data'!T8482,'8760 Data'!U8482)</f>
        <v>0</v>
      </c>
      <c r="I8482" s="591" t="e">
        <f>H8482/'Output Sheet'!$B$8</f>
        <v>#DIV/0!</v>
      </c>
      <c r="J8482" s="596"/>
      <c r="K8482" s="560"/>
      <c r="L8482" s="560"/>
      <c r="M8482" s="560"/>
      <c r="N8482" s="560"/>
      <c r="O8482" s="560"/>
      <c r="P8482" s="560"/>
      <c r="Q8482" s="560"/>
      <c r="R8482" s="560"/>
      <c r="S8482" s="560"/>
      <c r="T8482" s="560"/>
      <c r="U8482" s="560"/>
    </row>
    <row r="8483" spans="1:21">
      <c r="A8483" s="593">
        <f t="shared" si="792"/>
        <v>41628</v>
      </c>
      <c r="B8483" s="594">
        <v>41628.417157407406</v>
      </c>
      <c r="C8483" s="560">
        <f t="shared" si="793"/>
        <v>2013</v>
      </c>
      <c r="D8483" s="560">
        <f t="shared" si="794"/>
        <v>12</v>
      </c>
      <c r="E8483" s="560">
        <f t="shared" si="795"/>
        <v>20</v>
      </c>
      <c r="F8483" s="560">
        <f t="shared" si="796"/>
        <v>10</v>
      </c>
      <c r="G8483" s="595">
        <f t="shared" si="797"/>
        <v>6</v>
      </c>
      <c r="H8483" s="590">
        <f>CHOOSE('Output Sheet'!$B$4,'8760 Data'!J8483,'8760 Data'!K8483,'8760 Data'!L8483,'8760 Data'!M8483,'8760 Data'!N8483,'8760 Data'!O8483,'8760 Data'!P8483,'8760 Data'!Q8483,'8760 Data'!R8483,'8760 Data'!S8483,'8760 Data'!T8483,'8760 Data'!U8483)</f>
        <v>0</v>
      </c>
      <c r="I8483" s="591" t="e">
        <f>H8483/'Output Sheet'!$B$8</f>
        <v>#DIV/0!</v>
      </c>
      <c r="J8483" s="596"/>
      <c r="K8483" s="560"/>
      <c r="L8483" s="560"/>
      <c r="M8483" s="560"/>
      <c r="N8483" s="560"/>
      <c r="O8483" s="560"/>
      <c r="P8483" s="560"/>
      <c r="Q8483" s="560"/>
      <c r="R8483" s="560"/>
      <c r="S8483" s="560"/>
      <c r="T8483" s="560"/>
      <c r="U8483" s="560"/>
    </row>
    <row r="8484" spans="1:21">
      <c r="A8484" s="593">
        <f t="shared" si="792"/>
        <v>41628</v>
      </c>
      <c r="B8484" s="594">
        <v>41628.458824131943</v>
      </c>
      <c r="C8484" s="560">
        <f t="shared" si="793"/>
        <v>2013</v>
      </c>
      <c r="D8484" s="560">
        <f t="shared" si="794"/>
        <v>12</v>
      </c>
      <c r="E8484" s="560">
        <f t="shared" si="795"/>
        <v>20</v>
      </c>
      <c r="F8484" s="560">
        <f t="shared" si="796"/>
        <v>11</v>
      </c>
      <c r="G8484" s="595">
        <f t="shared" si="797"/>
        <v>6</v>
      </c>
      <c r="H8484" s="590">
        <f>CHOOSE('Output Sheet'!$B$4,'8760 Data'!J8484,'8760 Data'!K8484,'8760 Data'!L8484,'8760 Data'!M8484,'8760 Data'!N8484,'8760 Data'!O8484,'8760 Data'!P8484,'8760 Data'!Q8484,'8760 Data'!R8484,'8760 Data'!S8484,'8760 Data'!T8484,'8760 Data'!U8484)</f>
        <v>0</v>
      </c>
      <c r="I8484" s="591" t="e">
        <f>H8484/'Output Sheet'!$B$8</f>
        <v>#DIV/0!</v>
      </c>
      <c r="J8484" s="596"/>
      <c r="K8484" s="560"/>
      <c r="L8484" s="560"/>
      <c r="M8484" s="560"/>
      <c r="N8484" s="560"/>
      <c r="O8484" s="560"/>
      <c r="P8484" s="560"/>
      <c r="Q8484" s="560"/>
      <c r="R8484" s="560"/>
      <c r="S8484" s="560"/>
      <c r="T8484" s="560"/>
      <c r="U8484" s="560"/>
    </row>
    <row r="8485" spans="1:21">
      <c r="A8485" s="593">
        <f t="shared" si="792"/>
        <v>41628</v>
      </c>
      <c r="B8485" s="594">
        <v>41628.500490856481</v>
      </c>
      <c r="C8485" s="560">
        <f t="shared" si="793"/>
        <v>2013</v>
      </c>
      <c r="D8485" s="560">
        <f t="shared" si="794"/>
        <v>12</v>
      </c>
      <c r="E8485" s="560">
        <f t="shared" si="795"/>
        <v>20</v>
      </c>
      <c r="F8485" s="560">
        <f t="shared" si="796"/>
        <v>12</v>
      </c>
      <c r="G8485" s="595">
        <f t="shared" si="797"/>
        <v>6</v>
      </c>
      <c r="H8485" s="590">
        <f>CHOOSE('Output Sheet'!$B$4,'8760 Data'!J8485,'8760 Data'!K8485,'8760 Data'!L8485,'8760 Data'!M8485,'8760 Data'!N8485,'8760 Data'!O8485,'8760 Data'!P8485,'8760 Data'!Q8485,'8760 Data'!R8485,'8760 Data'!S8485,'8760 Data'!T8485,'8760 Data'!U8485)</f>
        <v>0</v>
      </c>
      <c r="I8485" s="591" t="e">
        <f>H8485/'Output Sheet'!$B$8</f>
        <v>#DIV/0!</v>
      </c>
      <c r="J8485" s="596"/>
      <c r="K8485" s="560"/>
      <c r="L8485" s="560"/>
      <c r="M8485" s="560"/>
      <c r="N8485" s="560"/>
      <c r="O8485" s="560"/>
      <c r="P8485" s="560"/>
      <c r="Q8485" s="560"/>
      <c r="R8485" s="560"/>
      <c r="S8485" s="560"/>
      <c r="T8485" s="560"/>
      <c r="U8485" s="560"/>
    </row>
    <row r="8486" spans="1:21">
      <c r="A8486" s="593">
        <f t="shared" si="792"/>
        <v>41628</v>
      </c>
      <c r="B8486" s="594">
        <v>41628.542157581018</v>
      </c>
      <c r="C8486" s="560">
        <f t="shared" si="793"/>
        <v>2013</v>
      </c>
      <c r="D8486" s="560">
        <f t="shared" si="794"/>
        <v>12</v>
      </c>
      <c r="E8486" s="560">
        <f t="shared" si="795"/>
        <v>20</v>
      </c>
      <c r="F8486" s="560">
        <f t="shared" si="796"/>
        <v>13</v>
      </c>
      <c r="G8486" s="595">
        <f t="shared" si="797"/>
        <v>6</v>
      </c>
      <c r="H8486" s="590">
        <f>CHOOSE('Output Sheet'!$B$4,'8760 Data'!J8486,'8760 Data'!K8486,'8760 Data'!L8486,'8760 Data'!M8486,'8760 Data'!N8486,'8760 Data'!O8486,'8760 Data'!P8486,'8760 Data'!Q8486,'8760 Data'!R8486,'8760 Data'!S8486,'8760 Data'!T8486,'8760 Data'!U8486)</f>
        <v>0</v>
      </c>
      <c r="I8486" s="591" t="e">
        <f>H8486/'Output Sheet'!$B$8</f>
        <v>#DIV/0!</v>
      </c>
      <c r="J8486" s="596"/>
      <c r="K8486" s="560"/>
      <c r="L8486" s="560"/>
      <c r="M8486" s="560"/>
      <c r="N8486" s="560"/>
      <c r="O8486" s="560"/>
      <c r="P8486" s="560"/>
      <c r="Q8486" s="560"/>
      <c r="R8486" s="560"/>
      <c r="S8486" s="560"/>
      <c r="T8486" s="560"/>
      <c r="U8486" s="560"/>
    </row>
    <row r="8487" spans="1:21">
      <c r="A8487" s="593">
        <f t="shared" si="792"/>
        <v>41628</v>
      </c>
      <c r="B8487" s="594">
        <v>41628.583824305555</v>
      </c>
      <c r="C8487" s="560">
        <f t="shared" si="793"/>
        <v>2013</v>
      </c>
      <c r="D8487" s="560">
        <f t="shared" si="794"/>
        <v>12</v>
      </c>
      <c r="E8487" s="560">
        <f t="shared" si="795"/>
        <v>20</v>
      </c>
      <c r="F8487" s="560">
        <f t="shared" si="796"/>
        <v>14</v>
      </c>
      <c r="G8487" s="595">
        <f t="shared" si="797"/>
        <v>6</v>
      </c>
      <c r="H8487" s="590">
        <f>CHOOSE('Output Sheet'!$B$4,'8760 Data'!J8487,'8760 Data'!K8487,'8760 Data'!L8487,'8760 Data'!M8487,'8760 Data'!N8487,'8760 Data'!O8487,'8760 Data'!P8487,'8760 Data'!Q8487,'8760 Data'!R8487,'8760 Data'!S8487,'8760 Data'!T8487,'8760 Data'!U8487)</f>
        <v>0</v>
      </c>
      <c r="I8487" s="591" t="e">
        <f>H8487/'Output Sheet'!$B$8</f>
        <v>#DIV/0!</v>
      </c>
      <c r="J8487" s="596"/>
      <c r="K8487" s="560"/>
      <c r="L8487" s="560"/>
      <c r="M8487" s="560"/>
      <c r="N8487" s="560"/>
      <c r="O8487" s="560"/>
      <c r="P8487" s="560"/>
      <c r="Q8487" s="560"/>
      <c r="R8487" s="560"/>
      <c r="S8487" s="560"/>
      <c r="T8487" s="560"/>
      <c r="U8487" s="560"/>
    </row>
    <row r="8488" spans="1:21">
      <c r="A8488" s="593">
        <f t="shared" si="792"/>
        <v>41628</v>
      </c>
      <c r="B8488" s="594">
        <v>41628.625491030092</v>
      </c>
      <c r="C8488" s="560">
        <f t="shared" si="793"/>
        <v>2013</v>
      </c>
      <c r="D8488" s="560">
        <f t="shared" si="794"/>
        <v>12</v>
      </c>
      <c r="E8488" s="560">
        <f t="shared" si="795"/>
        <v>20</v>
      </c>
      <c r="F8488" s="560">
        <f t="shared" si="796"/>
        <v>15</v>
      </c>
      <c r="G8488" s="595">
        <f t="shared" si="797"/>
        <v>6</v>
      </c>
      <c r="H8488" s="590">
        <f>CHOOSE('Output Sheet'!$B$4,'8760 Data'!J8488,'8760 Data'!K8488,'8760 Data'!L8488,'8760 Data'!M8488,'8760 Data'!N8488,'8760 Data'!O8488,'8760 Data'!P8488,'8760 Data'!Q8488,'8760 Data'!R8488,'8760 Data'!S8488,'8760 Data'!T8488,'8760 Data'!U8488)</f>
        <v>0</v>
      </c>
      <c r="I8488" s="591" t="e">
        <f>H8488/'Output Sheet'!$B$8</f>
        <v>#DIV/0!</v>
      </c>
      <c r="J8488" s="596"/>
      <c r="K8488" s="560"/>
      <c r="L8488" s="560"/>
      <c r="M8488" s="560"/>
      <c r="N8488" s="560"/>
      <c r="O8488" s="560"/>
      <c r="P8488" s="560"/>
      <c r="Q8488" s="560"/>
      <c r="R8488" s="560"/>
      <c r="S8488" s="560"/>
      <c r="T8488" s="560"/>
      <c r="U8488" s="560"/>
    </row>
    <row r="8489" spans="1:21">
      <c r="A8489" s="593">
        <f t="shared" si="792"/>
        <v>41628</v>
      </c>
      <c r="B8489" s="594">
        <v>41628.667157754629</v>
      </c>
      <c r="C8489" s="560">
        <f t="shared" si="793"/>
        <v>2013</v>
      </c>
      <c r="D8489" s="560">
        <f t="shared" si="794"/>
        <v>12</v>
      </c>
      <c r="E8489" s="560">
        <f t="shared" si="795"/>
        <v>20</v>
      </c>
      <c r="F8489" s="560">
        <f t="shared" si="796"/>
        <v>16</v>
      </c>
      <c r="G8489" s="595">
        <f t="shared" si="797"/>
        <v>6</v>
      </c>
      <c r="H8489" s="590">
        <f>CHOOSE('Output Sheet'!$B$4,'8760 Data'!J8489,'8760 Data'!K8489,'8760 Data'!L8489,'8760 Data'!M8489,'8760 Data'!N8489,'8760 Data'!O8489,'8760 Data'!P8489,'8760 Data'!Q8489,'8760 Data'!R8489,'8760 Data'!S8489,'8760 Data'!T8489,'8760 Data'!U8489)</f>
        <v>0</v>
      </c>
      <c r="I8489" s="591" t="e">
        <f>H8489/'Output Sheet'!$B$8</f>
        <v>#DIV/0!</v>
      </c>
      <c r="J8489" s="596"/>
      <c r="K8489" s="560"/>
      <c r="L8489" s="560"/>
      <c r="M8489" s="560"/>
      <c r="N8489" s="560"/>
      <c r="O8489" s="560"/>
      <c r="P8489" s="560"/>
      <c r="Q8489" s="560"/>
      <c r="R8489" s="560"/>
      <c r="S8489" s="560"/>
      <c r="T8489" s="560"/>
      <c r="U8489" s="560"/>
    </row>
    <row r="8490" spans="1:21">
      <c r="A8490" s="593">
        <f t="shared" si="792"/>
        <v>41628</v>
      </c>
      <c r="B8490" s="594">
        <v>41628.708824479167</v>
      </c>
      <c r="C8490" s="560">
        <f t="shared" si="793"/>
        <v>2013</v>
      </c>
      <c r="D8490" s="560">
        <f t="shared" si="794"/>
        <v>12</v>
      </c>
      <c r="E8490" s="560">
        <f t="shared" si="795"/>
        <v>20</v>
      </c>
      <c r="F8490" s="560">
        <f t="shared" si="796"/>
        <v>17</v>
      </c>
      <c r="G8490" s="595">
        <f t="shared" si="797"/>
        <v>6</v>
      </c>
      <c r="H8490" s="590">
        <f>CHOOSE('Output Sheet'!$B$4,'8760 Data'!J8490,'8760 Data'!K8490,'8760 Data'!L8490,'8760 Data'!M8490,'8760 Data'!N8490,'8760 Data'!O8490,'8760 Data'!P8490,'8760 Data'!Q8490,'8760 Data'!R8490,'8760 Data'!S8490,'8760 Data'!T8490,'8760 Data'!U8490)</f>
        <v>0</v>
      </c>
      <c r="I8490" s="591" t="e">
        <f>H8490/'Output Sheet'!$B$8</f>
        <v>#DIV/0!</v>
      </c>
      <c r="J8490" s="596"/>
      <c r="K8490" s="560"/>
      <c r="L8490" s="560"/>
      <c r="M8490" s="560"/>
      <c r="N8490" s="560"/>
      <c r="O8490" s="560"/>
      <c r="P8490" s="560"/>
      <c r="Q8490" s="560"/>
      <c r="R8490" s="560"/>
      <c r="S8490" s="560"/>
      <c r="T8490" s="560"/>
      <c r="U8490" s="560"/>
    </row>
    <row r="8491" spans="1:21">
      <c r="A8491" s="593">
        <f t="shared" si="792"/>
        <v>41628</v>
      </c>
      <c r="B8491" s="594">
        <v>41628.750491203704</v>
      </c>
      <c r="C8491" s="560">
        <f t="shared" si="793"/>
        <v>2013</v>
      </c>
      <c r="D8491" s="560">
        <f t="shared" si="794"/>
        <v>12</v>
      </c>
      <c r="E8491" s="560">
        <f t="shared" si="795"/>
        <v>20</v>
      </c>
      <c r="F8491" s="560">
        <f t="shared" si="796"/>
        <v>18</v>
      </c>
      <c r="G8491" s="595">
        <f t="shared" si="797"/>
        <v>6</v>
      </c>
      <c r="H8491" s="590">
        <f>CHOOSE('Output Sheet'!$B$4,'8760 Data'!J8491,'8760 Data'!K8491,'8760 Data'!L8491,'8760 Data'!M8491,'8760 Data'!N8491,'8760 Data'!O8491,'8760 Data'!P8491,'8760 Data'!Q8491,'8760 Data'!R8491,'8760 Data'!S8491,'8760 Data'!T8491,'8760 Data'!U8491)</f>
        <v>0</v>
      </c>
      <c r="I8491" s="591" t="e">
        <f>H8491/'Output Sheet'!$B$8</f>
        <v>#DIV/0!</v>
      </c>
      <c r="J8491" s="596"/>
      <c r="K8491" s="560"/>
      <c r="L8491" s="560"/>
      <c r="M8491" s="560"/>
      <c r="N8491" s="560"/>
      <c r="O8491" s="560"/>
      <c r="P8491" s="560"/>
      <c r="Q8491" s="560"/>
      <c r="R8491" s="560"/>
      <c r="S8491" s="560"/>
      <c r="T8491" s="560"/>
      <c r="U8491" s="560"/>
    </row>
    <row r="8492" spans="1:21">
      <c r="A8492" s="593">
        <f t="shared" si="792"/>
        <v>41628</v>
      </c>
      <c r="B8492" s="594">
        <v>41628.792157928241</v>
      </c>
      <c r="C8492" s="560">
        <f t="shared" si="793"/>
        <v>2013</v>
      </c>
      <c r="D8492" s="560">
        <f t="shared" si="794"/>
        <v>12</v>
      </c>
      <c r="E8492" s="560">
        <f t="shared" si="795"/>
        <v>20</v>
      </c>
      <c r="F8492" s="560">
        <f t="shared" si="796"/>
        <v>19</v>
      </c>
      <c r="G8492" s="595">
        <f t="shared" si="797"/>
        <v>6</v>
      </c>
      <c r="H8492" s="590">
        <f>CHOOSE('Output Sheet'!$B$4,'8760 Data'!J8492,'8760 Data'!K8492,'8760 Data'!L8492,'8760 Data'!M8492,'8760 Data'!N8492,'8760 Data'!O8492,'8760 Data'!P8492,'8760 Data'!Q8492,'8760 Data'!R8492,'8760 Data'!S8492,'8760 Data'!T8492,'8760 Data'!U8492)</f>
        <v>0</v>
      </c>
      <c r="I8492" s="591" t="e">
        <f>H8492/'Output Sheet'!$B$8</f>
        <v>#DIV/0!</v>
      </c>
      <c r="J8492" s="596"/>
      <c r="K8492" s="560"/>
      <c r="L8492" s="560"/>
      <c r="M8492" s="560"/>
      <c r="N8492" s="560"/>
      <c r="O8492" s="560"/>
      <c r="P8492" s="560"/>
      <c r="Q8492" s="560"/>
      <c r="R8492" s="560"/>
      <c r="S8492" s="560"/>
      <c r="T8492" s="560"/>
      <c r="U8492" s="560"/>
    </row>
    <row r="8493" spans="1:21">
      <c r="A8493" s="593">
        <f t="shared" si="792"/>
        <v>41628</v>
      </c>
      <c r="B8493" s="594">
        <v>41628.833824652778</v>
      </c>
      <c r="C8493" s="560">
        <f t="shared" si="793"/>
        <v>2013</v>
      </c>
      <c r="D8493" s="560">
        <f t="shared" si="794"/>
        <v>12</v>
      </c>
      <c r="E8493" s="560">
        <f t="shared" si="795"/>
        <v>20</v>
      </c>
      <c r="F8493" s="560">
        <f t="shared" si="796"/>
        <v>20</v>
      </c>
      <c r="G8493" s="595">
        <f t="shared" si="797"/>
        <v>6</v>
      </c>
      <c r="H8493" s="590">
        <f>CHOOSE('Output Sheet'!$B$4,'8760 Data'!J8493,'8760 Data'!K8493,'8760 Data'!L8493,'8760 Data'!M8493,'8760 Data'!N8493,'8760 Data'!O8493,'8760 Data'!P8493,'8760 Data'!Q8493,'8760 Data'!R8493,'8760 Data'!S8493,'8760 Data'!T8493,'8760 Data'!U8493)</f>
        <v>0</v>
      </c>
      <c r="I8493" s="591" t="e">
        <f>H8493/'Output Sheet'!$B$8</f>
        <v>#DIV/0!</v>
      </c>
      <c r="J8493" s="596"/>
      <c r="K8493" s="560"/>
      <c r="L8493" s="560"/>
      <c r="M8493" s="560"/>
      <c r="N8493" s="560"/>
      <c r="O8493" s="560"/>
      <c r="P8493" s="560"/>
      <c r="Q8493" s="560"/>
      <c r="R8493" s="560"/>
      <c r="S8493" s="560"/>
      <c r="T8493" s="560"/>
      <c r="U8493" s="560"/>
    </row>
    <row r="8494" spans="1:21">
      <c r="A8494" s="593">
        <f t="shared" si="792"/>
        <v>41628</v>
      </c>
      <c r="B8494" s="594">
        <v>41628.875491377315</v>
      </c>
      <c r="C8494" s="560">
        <f t="shared" si="793"/>
        <v>2013</v>
      </c>
      <c r="D8494" s="560">
        <f t="shared" si="794"/>
        <v>12</v>
      </c>
      <c r="E8494" s="560">
        <f t="shared" si="795"/>
        <v>20</v>
      </c>
      <c r="F8494" s="560">
        <f t="shared" si="796"/>
        <v>21</v>
      </c>
      <c r="G8494" s="595">
        <f t="shared" si="797"/>
        <v>6</v>
      </c>
      <c r="H8494" s="590">
        <f>CHOOSE('Output Sheet'!$B$4,'8760 Data'!J8494,'8760 Data'!K8494,'8760 Data'!L8494,'8760 Data'!M8494,'8760 Data'!N8494,'8760 Data'!O8494,'8760 Data'!P8494,'8760 Data'!Q8494,'8760 Data'!R8494,'8760 Data'!S8494,'8760 Data'!T8494,'8760 Data'!U8494)</f>
        <v>0</v>
      </c>
      <c r="I8494" s="591" t="e">
        <f>H8494/'Output Sheet'!$B$8</f>
        <v>#DIV/0!</v>
      </c>
      <c r="J8494" s="596"/>
      <c r="K8494" s="560"/>
      <c r="L8494" s="560"/>
      <c r="M8494" s="560"/>
      <c r="N8494" s="560"/>
      <c r="O8494" s="560"/>
      <c r="P8494" s="560"/>
      <c r="Q8494" s="560"/>
      <c r="R8494" s="560"/>
      <c r="S8494" s="560"/>
      <c r="T8494" s="560"/>
      <c r="U8494" s="560"/>
    </row>
    <row r="8495" spans="1:21">
      <c r="A8495" s="593">
        <f t="shared" si="792"/>
        <v>41628</v>
      </c>
      <c r="B8495" s="594">
        <v>41628.917158101853</v>
      </c>
      <c r="C8495" s="560">
        <f t="shared" si="793"/>
        <v>2013</v>
      </c>
      <c r="D8495" s="560">
        <f t="shared" si="794"/>
        <v>12</v>
      </c>
      <c r="E8495" s="560">
        <f t="shared" si="795"/>
        <v>20</v>
      </c>
      <c r="F8495" s="560">
        <f t="shared" si="796"/>
        <v>22</v>
      </c>
      <c r="G8495" s="595">
        <f t="shared" si="797"/>
        <v>6</v>
      </c>
      <c r="H8495" s="590">
        <f>CHOOSE('Output Sheet'!$B$4,'8760 Data'!J8495,'8760 Data'!K8495,'8760 Data'!L8495,'8760 Data'!M8495,'8760 Data'!N8495,'8760 Data'!O8495,'8760 Data'!P8495,'8760 Data'!Q8495,'8760 Data'!R8495,'8760 Data'!S8495,'8760 Data'!T8495,'8760 Data'!U8495)</f>
        <v>0</v>
      </c>
      <c r="I8495" s="591" t="e">
        <f>H8495/'Output Sheet'!$B$8</f>
        <v>#DIV/0!</v>
      </c>
      <c r="J8495" s="596"/>
      <c r="K8495" s="560"/>
      <c r="L8495" s="560"/>
      <c r="M8495" s="560"/>
      <c r="N8495" s="560"/>
      <c r="O8495" s="560"/>
      <c r="P8495" s="560"/>
      <c r="Q8495" s="560"/>
      <c r="R8495" s="560"/>
      <c r="S8495" s="560"/>
      <c r="T8495" s="560"/>
      <c r="U8495" s="560"/>
    </row>
    <row r="8496" spans="1:21">
      <c r="A8496" s="593">
        <f t="shared" si="792"/>
        <v>41628</v>
      </c>
      <c r="B8496" s="594">
        <v>41628.95882482639</v>
      </c>
      <c r="C8496" s="560">
        <f t="shared" si="793"/>
        <v>2013</v>
      </c>
      <c r="D8496" s="560">
        <f t="shared" si="794"/>
        <v>12</v>
      </c>
      <c r="E8496" s="560">
        <f t="shared" si="795"/>
        <v>20</v>
      </c>
      <c r="F8496" s="560">
        <f t="shared" si="796"/>
        <v>23</v>
      </c>
      <c r="G8496" s="595">
        <f t="shared" si="797"/>
        <v>6</v>
      </c>
      <c r="H8496" s="590">
        <f>CHOOSE('Output Sheet'!$B$4,'8760 Data'!J8496,'8760 Data'!K8496,'8760 Data'!L8496,'8760 Data'!M8496,'8760 Data'!N8496,'8760 Data'!O8496,'8760 Data'!P8496,'8760 Data'!Q8496,'8760 Data'!R8496,'8760 Data'!S8496,'8760 Data'!T8496,'8760 Data'!U8496)</f>
        <v>0</v>
      </c>
      <c r="I8496" s="591" t="e">
        <f>H8496/'Output Sheet'!$B$8</f>
        <v>#DIV/0!</v>
      </c>
      <c r="J8496" s="596"/>
      <c r="K8496" s="560"/>
      <c r="L8496" s="560"/>
      <c r="M8496" s="560"/>
      <c r="N8496" s="560"/>
      <c r="O8496" s="560"/>
      <c r="P8496" s="560"/>
      <c r="Q8496" s="560"/>
      <c r="R8496" s="560"/>
      <c r="S8496" s="560"/>
      <c r="T8496" s="560"/>
      <c r="U8496" s="560"/>
    </row>
    <row r="8497" spans="1:21">
      <c r="A8497" s="593">
        <f t="shared" si="792"/>
        <v>41629</v>
      </c>
      <c r="B8497" s="594">
        <v>41629.000491550927</v>
      </c>
      <c r="C8497" s="560">
        <f t="shared" si="793"/>
        <v>2013</v>
      </c>
      <c r="D8497" s="560">
        <f t="shared" si="794"/>
        <v>12</v>
      </c>
      <c r="E8497" s="560">
        <f t="shared" si="795"/>
        <v>21</v>
      </c>
      <c r="F8497" s="560">
        <f t="shared" si="796"/>
        <v>24</v>
      </c>
      <c r="G8497" s="595">
        <f t="shared" si="797"/>
        <v>7</v>
      </c>
      <c r="H8497" s="590">
        <f>CHOOSE('Output Sheet'!$B$4,'8760 Data'!J8497,'8760 Data'!K8497,'8760 Data'!L8497,'8760 Data'!M8497,'8760 Data'!N8497,'8760 Data'!O8497,'8760 Data'!P8497,'8760 Data'!Q8497,'8760 Data'!R8497,'8760 Data'!S8497,'8760 Data'!T8497,'8760 Data'!U8497)</f>
        <v>0</v>
      </c>
      <c r="I8497" s="591" t="e">
        <f>H8497/'Output Sheet'!$B$8</f>
        <v>#DIV/0!</v>
      </c>
      <c r="J8497" s="596"/>
      <c r="K8497" s="560"/>
      <c r="L8497" s="560"/>
      <c r="M8497" s="560"/>
      <c r="N8497" s="560"/>
      <c r="O8497" s="560"/>
      <c r="P8497" s="560"/>
      <c r="Q8497" s="560"/>
      <c r="R8497" s="560"/>
      <c r="S8497" s="560"/>
      <c r="T8497" s="560"/>
      <c r="U8497" s="560"/>
    </row>
    <row r="8498" spans="1:21">
      <c r="A8498" s="593">
        <f t="shared" si="792"/>
        <v>41629</v>
      </c>
      <c r="B8498" s="594">
        <v>41629.042158275464</v>
      </c>
      <c r="C8498" s="560">
        <f t="shared" si="793"/>
        <v>2013</v>
      </c>
      <c r="D8498" s="560">
        <f t="shared" si="794"/>
        <v>12</v>
      </c>
      <c r="E8498" s="560">
        <f t="shared" si="795"/>
        <v>21</v>
      </c>
      <c r="F8498" s="560">
        <f t="shared" si="796"/>
        <v>1</v>
      </c>
      <c r="G8498" s="595">
        <f t="shared" si="797"/>
        <v>7</v>
      </c>
      <c r="H8498" s="590">
        <f>CHOOSE('Output Sheet'!$B$4,'8760 Data'!J8498,'8760 Data'!K8498,'8760 Data'!L8498,'8760 Data'!M8498,'8760 Data'!N8498,'8760 Data'!O8498,'8760 Data'!P8498,'8760 Data'!Q8498,'8760 Data'!R8498,'8760 Data'!S8498,'8760 Data'!T8498,'8760 Data'!U8498)</f>
        <v>0</v>
      </c>
      <c r="I8498" s="591" t="e">
        <f>H8498/'Output Sheet'!$B$8</f>
        <v>#DIV/0!</v>
      </c>
      <c r="J8498" s="596"/>
      <c r="K8498" s="560"/>
      <c r="L8498" s="560"/>
      <c r="M8498" s="560"/>
      <c r="N8498" s="560"/>
      <c r="O8498" s="560"/>
      <c r="P8498" s="560"/>
      <c r="Q8498" s="560"/>
      <c r="R8498" s="560"/>
      <c r="S8498" s="560"/>
      <c r="T8498" s="560"/>
      <c r="U8498" s="560"/>
    </row>
    <row r="8499" spans="1:21">
      <c r="A8499" s="593">
        <f t="shared" si="792"/>
        <v>41629</v>
      </c>
      <c r="B8499" s="594">
        <v>41629.083825000002</v>
      </c>
      <c r="C8499" s="560">
        <f t="shared" si="793"/>
        <v>2013</v>
      </c>
      <c r="D8499" s="560">
        <f t="shared" si="794"/>
        <v>12</v>
      </c>
      <c r="E8499" s="560">
        <f t="shared" si="795"/>
        <v>21</v>
      </c>
      <c r="F8499" s="560">
        <f t="shared" si="796"/>
        <v>2</v>
      </c>
      <c r="G8499" s="595">
        <f t="shared" si="797"/>
        <v>7</v>
      </c>
      <c r="H8499" s="590">
        <f>CHOOSE('Output Sheet'!$B$4,'8760 Data'!J8499,'8760 Data'!K8499,'8760 Data'!L8499,'8760 Data'!M8499,'8760 Data'!N8499,'8760 Data'!O8499,'8760 Data'!P8499,'8760 Data'!Q8499,'8760 Data'!R8499,'8760 Data'!S8499,'8760 Data'!T8499,'8760 Data'!U8499)</f>
        <v>0</v>
      </c>
      <c r="I8499" s="591" t="e">
        <f>H8499/'Output Sheet'!$B$8</f>
        <v>#DIV/0!</v>
      </c>
      <c r="J8499" s="596"/>
      <c r="K8499" s="560"/>
      <c r="L8499" s="560"/>
      <c r="M8499" s="560"/>
      <c r="N8499" s="560"/>
      <c r="O8499" s="560"/>
      <c r="P8499" s="560"/>
      <c r="Q8499" s="560"/>
      <c r="R8499" s="560"/>
      <c r="S8499" s="560"/>
      <c r="T8499" s="560"/>
      <c r="U8499" s="560"/>
    </row>
    <row r="8500" spans="1:21">
      <c r="A8500" s="593">
        <f t="shared" si="792"/>
        <v>41629</v>
      </c>
      <c r="B8500" s="594">
        <v>41629.125491724539</v>
      </c>
      <c r="C8500" s="560">
        <f t="shared" si="793"/>
        <v>2013</v>
      </c>
      <c r="D8500" s="560">
        <f t="shared" si="794"/>
        <v>12</v>
      </c>
      <c r="E8500" s="560">
        <f t="shared" si="795"/>
        <v>21</v>
      </c>
      <c r="F8500" s="560">
        <f t="shared" si="796"/>
        <v>3</v>
      </c>
      <c r="G8500" s="595">
        <f t="shared" si="797"/>
        <v>7</v>
      </c>
      <c r="H8500" s="590">
        <f>CHOOSE('Output Sheet'!$B$4,'8760 Data'!J8500,'8760 Data'!K8500,'8760 Data'!L8500,'8760 Data'!M8500,'8760 Data'!N8500,'8760 Data'!O8500,'8760 Data'!P8500,'8760 Data'!Q8500,'8760 Data'!R8500,'8760 Data'!S8500,'8760 Data'!T8500,'8760 Data'!U8500)</f>
        <v>0</v>
      </c>
      <c r="I8500" s="591" t="e">
        <f>H8500/'Output Sheet'!$B$8</f>
        <v>#DIV/0!</v>
      </c>
      <c r="J8500" s="596"/>
      <c r="K8500" s="560"/>
      <c r="L8500" s="560"/>
      <c r="M8500" s="560"/>
      <c r="N8500" s="560"/>
      <c r="O8500" s="560"/>
      <c r="P8500" s="560"/>
      <c r="Q8500" s="560"/>
      <c r="R8500" s="560"/>
      <c r="S8500" s="560"/>
      <c r="T8500" s="560"/>
      <c r="U8500" s="560"/>
    </row>
    <row r="8501" spans="1:21">
      <c r="A8501" s="593">
        <f t="shared" si="792"/>
        <v>41629</v>
      </c>
      <c r="B8501" s="594">
        <v>41629.167158449076</v>
      </c>
      <c r="C8501" s="560">
        <f t="shared" si="793"/>
        <v>2013</v>
      </c>
      <c r="D8501" s="560">
        <f t="shared" si="794"/>
        <v>12</v>
      </c>
      <c r="E8501" s="560">
        <f t="shared" si="795"/>
        <v>21</v>
      </c>
      <c r="F8501" s="560">
        <f t="shared" si="796"/>
        <v>4</v>
      </c>
      <c r="G8501" s="595">
        <f t="shared" si="797"/>
        <v>7</v>
      </c>
      <c r="H8501" s="590">
        <f>CHOOSE('Output Sheet'!$B$4,'8760 Data'!J8501,'8760 Data'!K8501,'8760 Data'!L8501,'8760 Data'!M8501,'8760 Data'!N8501,'8760 Data'!O8501,'8760 Data'!P8501,'8760 Data'!Q8501,'8760 Data'!R8501,'8760 Data'!S8501,'8760 Data'!T8501,'8760 Data'!U8501)</f>
        <v>0</v>
      </c>
      <c r="I8501" s="591" t="e">
        <f>H8501/'Output Sheet'!$B$8</f>
        <v>#DIV/0!</v>
      </c>
      <c r="J8501" s="596"/>
      <c r="K8501" s="560"/>
      <c r="L8501" s="560"/>
      <c r="M8501" s="560"/>
      <c r="N8501" s="560"/>
      <c r="O8501" s="560"/>
      <c r="P8501" s="560"/>
      <c r="Q8501" s="560"/>
      <c r="R8501" s="560"/>
      <c r="S8501" s="560"/>
      <c r="T8501" s="560"/>
      <c r="U8501" s="560"/>
    </row>
    <row r="8502" spans="1:21">
      <c r="A8502" s="593">
        <f t="shared" si="792"/>
        <v>41629</v>
      </c>
      <c r="B8502" s="594">
        <v>41629.208825173613</v>
      </c>
      <c r="C8502" s="560">
        <f t="shared" si="793"/>
        <v>2013</v>
      </c>
      <c r="D8502" s="560">
        <f t="shared" si="794"/>
        <v>12</v>
      </c>
      <c r="E8502" s="560">
        <f t="shared" si="795"/>
        <v>21</v>
      </c>
      <c r="F8502" s="560">
        <f t="shared" si="796"/>
        <v>5</v>
      </c>
      <c r="G8502" s="595">
        <f t="shared" si="797"/>
        <v>7</v>
      </c>
      <c r="H8502" s="590">
        <f>CHOOSE('Output Sheet'!$B$4,'8760 Data'!J8502,'8760 Data'!K8502,'8760 Data'!L8502,'8760 Data'!M8502,'8760 Data'!N8502,'8760 Data'!O8502,'8760 Data'!P8502,'8760 Data'!Q8502,'8760 Data'!R8502,'8760 Data'!S8502,'8760 Data'!T8502,'8760 Data'!U8502)</f>
        <v>0</v>
      </c>
      <c r="I8502" s="591" t="e">
        <f>H8502/'Output Sheet'!$B$8</f>
        <v>#DIV/0!</v>
      </c>
      <c r="J8502" s="596"/>
      <c r="K8502" s="560"/>
      <c r="L8502" s="560"/>
      <c r="M8502" s="560"/>
      <c r="N8502" s="560"/>
      <c r="O8502" s="560"/>
      <c r="P8502" s="560"/>
      <c r="Q8502" s="560"/>
      <c r="R8502" s="560"/>
      <c r="S8502" s="560"/>
      <c r="T8502" s="560"/>
      <c r="U8502" s="560"/>
    </row>
    <row r="8503" spans="1:21">
      <c r="A8503" s="593">
        <f t="shared" si="792"/>
        <v>41629</v>
      </c>
      <c r="B8503" s="594">
        <v>41629.25049189815</v>
      </c>
      <c r="C8503" s="560">
        <f t="shared" si="793"/>
        <v>2013</v>
      </c>
      <c r="D8503" s="560">
        <f t="shared" si="794"/>
        <v>12</v>
      </c>
      <c r="E8503" s="560">
        <f t="shared" si="795"/>
        <v>21</v>
      </c>
      <c r="F8503" s="560">
        <f t="shared" si="796"/>
        <v>6</v>
      </c>
      <c r="G8503" s="595">
        <f t="shared" si="797"/>
        <v>7</v>
      </c>
      <c r="H8503" s="590">
        <f>CHOOSE('Output Sheet'!$B$4,'8760 Data'!J8503,'8760 Data'!K8503,'8760 Data'!L8503,'8760 Data'!M8503,'8760 Data'!N8503,'8760 Data'!O8503,'8760 Data'!P8503,'8760 Data'!Q8503,'8760 Data'!R8503,'8760 Data'!S8503,'8760 Data'!T8503,'8760 Data'!U8503)</f>
        <v>0</v>
      </c>
      <c r="I8503" s="591" t="e">
        <f>H8503/'Output Sheet'!$B$8</f>
        <v>#DIV/0!</v>
      </c>
      <c r="J8503" s="596"/>
      <c r="K8503" s="560"/>
      <c r="L8503" s="560"/>
      <c r="M8503" s="560"/>
      <c r="N8503" s="560"/>
      <c r="O8503" s="560"/>
      <c r="P8503" s="560"/>
      <c r="Q8503" s="560"/>
      <c r="R8503" s="560"/>
      <c r="S8503" s="560"/>
      <c r="T8503" s="560"/>
      <c r="U8503" s="560"/>
    </row>
    <row r="8504" spans="1:21">
      <c r="A8504" s="593">
        <f t="shared" si="792"/>
        <v>41629</v>
      </c>
      <c r="B8504" s="594">
        <v>41629.292158622688</v>
      </c>
      <c r="C8504" s="560">
        <f t="shared" si="793"/>
        <v>2013</v>
      </c>
      <c r="D8504" s="560">
        <f t="shared" si="794"/>
        <v>12</v>
      </c>
      <c r="E8504" s="560">
        <f t="shared" si="795"/>
        <v>21</v>
      </c>
      <c r="F8504" s="560">
        <f t="shared" si="796"/>
        <v>7</v>
      </c>
      <c r="G8504" s="595">
        <f t="shared" si="797"/>
        <v>7</v>
      </c>
      <c r="H8504" s="590">
        <f>CHOOSE('Output Sheet'!$B$4,'8760 Data'!J8504,'8760 Data'!K8504,'8760 Data'!L8504,'8760 Data'!M8504,'8760 Data'!N8504,'8760 Data'!O8504,'8760 Data'!P8504,'8760 Data'!Q8504,'8760 Data'!R8504,'8760 Data'!S8504,'8760 Data'!T8504,'8760 Data'!U8504)</f>
        <v>0</v>
      </c>
      <c r="I8504" s="591" t="e">
        <f>H8504/'Output Sheet'!$B$8</f>
        <v>#DIV/0!</v>
      </c>
      <c r="J8504" s="596"/>
      <c r="K8504" s="560"/>
      <c r="L8504" s="560"/>
      <c r="M8504" s="560"/>
      <c r="N8504" s="560"/>
      <c r="O8504" s="560"/>
      <c r="P8504" s="560"/>
      <c r="Q8504" s="560"/>
      <c r="R8504" s="560"/>
      <c r="S8504" s="560"/>
      <c r="T8504" s="560"/>
      <c r="U8504" s="560"/>
    </row>
    <row r="8505" spans="1:21">
      <c r="A8505" s="593">
        <f t="shared" si="792"/>
        <v>41629</v>
      </c>
      <c r="B8505" s="594">
        <v>41629.333825347225</v>
      </c>
      <c r="C8505" s="560">
        <f t="shared" si="793"/>
        <v>2013</v>
      </c>
      <c r="D8505" s="560">
        <f t="shared" si="794"/>
        <v>12</v>
      </c>
      <c r="E8505" s="560">
        <f t="shared" si="795"/>
        <v>21</v>
      </c>
      <c r="F8505" s="560">
        <f t="shared" si="796"/>
        <v>8</v>
      </c>
      <c r="G8505" s="595">
        <f t="shared" si="797"/>
        <v>7</v>
      </c>
      <c r="H8505" s="590">
        <f>CHOOSE('Output Sheet'!$B$4,'8760 Data'!J8505,'8760 Data'!K8505,'8760 Data'!L8505,'8760 Data'!M8505,'8760 Data'!N8505,'8760 Data'!O8505,'8760 Data'!P8505,'8760 Data'!Q8505,'8760 Data'!R8505,'8760 Data'!S8505,'8760 Data'!T8505,'8760 Data'!U8505)</f>
        <v>0</v>
      </c>
      <c r="I8505" s="591" t="e">
        <f>H8505/'Output Sheet'!$B$8</f>
        <v>#DIV/0!</v>
      </c>
      <c r="J8505" s="596"/>
      <c r="K8505" s="560"/>
      <c r="L8505" s="560"/>
      <c r="M8505" s="560"/>
      <c r="N8505" s="560"/>
      <c r="O8505" s="560"/>
      <c r="P8505" s="560"/>
      <c r="Q8505" s="560"/>
      <c r="R8505" s="560"/>
      <c r="S8505" s="560"/>
      <c r="T8505" s="560"/>
      <c r="U8505" s="560"/>
    </row>
    <row r="8506" spans="1:21">
      <c r="A8506" s="593">
        <f t="shared" si="792"/>
        <v>41629</v>
      </c>
      <c r="B8506" s="594">
        <v>41629.375492071762</v>
      </c>
      <c r="C8506" s="560">
        <f t="shared" si="793"/>
        <v>2013</v>
      </c>
      <c r="D8506" s="560">
        <f t="shared" si="794"/>
        <v>12</v>
      </c>
      <c r="E8506" s="560">
        <f t="shared" si="795"/>
        <v>21</v>
      </c>
      <c r="F8506" s="560">
        <f t="shared" si="796"/>
        <v>9</v>
      </c>
      <c r="G8506" s="595">
        <f t="shared" si="797"/>
        <v>7</v>
      </c>
      <c r="H8506" s="590">
        <f>CHOOSE('Output Sheet'!$B$4,'8760 Data'!J8506,'8760 Data'!K8506,'8760 Data'!L8506,'8760 Data'!M8506,'8760 Data'!N8506,'8760 Data'!O8506,'8760 Data'!P8506,'8760 Data'!Q8506,'8760 Data'!R8506,'8760 Data'!S8506,'8760 Data'!T8506,'8760 Data'!U8506)</f>
        <v>0</v>
      </c>
      <c r="I8506" s="591" t="e">
        <f>H8506/'Output Sheet'!$B$8</f>
        <v>#DIV/0!</v>
      </c>
      <c r="J8506" s="596"/>
      <c r="K8506" s="560"/>
      <c r="L8506" s="560"/>
      <c r="M8506" s="560"/>
      <c r="N8506" s="560"/>
      <c r="O8506" s="560"/>
      <c r="P8506" s="560"/>
      <c r="Q8506" s="560"/>
      <c r="R8506" s="560"/>
      <c r="S8506" s="560"/>
      <c r="T8506" s="560"/>
      <c r="U8506" s="560"/>
    </row>
    <row r="8507" spans="1:21">
      <c r="A8507" s="593">
        <f t="shared" si="792"/>
        <v>41629</v>
      </c>
      <c r="B8507" s="594">
        <v>41629.417158796299</v>
      </c>
      <c r="C8507" s="560">
        <f t="shared" si="793"/>
        <v>2013</v>
      </c>
      <c r="D8507" s="560">
        <f t="shared" si="794"/>
        <v>12</v>
      </c>
      <c r="E8507" s="560">
        <f t="shared" si="795"/>
        <v>21</v>
      </c>
      <c r="F8507" s="560">
        <f t="shared" si="796"/>
        <v>10</v>
      </c>
      <c r="G8507" s="595">
        <f t="shared" si="797"/>
        <v>7</v>
      </c>
      <c r="H8507" s="590">
        <f>CHOOSE('Output Sheet'!$B$4,'8760 Data'!J8507,'8760 Data'!K8507,'8760 Data'!L8507,'8760 Data'!M8507,'8760 Data'!N8507,'8760 Data'!O8507,'8760 Data'!P8507,'8760 Data'!Q8507,'8760 Data'!R8507,'8760 Data'!S8507,'8760 Data'!T8507,'8760 Data'!U8507)</f>
        <v>0</v>
      </c>
      <c r="I8507" s="591" t="e">
        <f>H8507/'Output Sheet'!$B$8</f>
        <v>#DIV/0!</v>
      </c>
      <c r="J8507" s="596"/>
      <c r="K8507" s="560"/>
      <c r="L8507" s="560"/>
      <c r="M8507" s="560"/>
      <c r="N8507" s="560"/>
      <c r="O8507" s="560"/>
      <c r="P8507" s="560"/>
      <c r="Q8507" s="560"/>
      <c r="R8507" s="560"/>
      <c r="S8507" s="560"/>
      <c r="T8507" s="560"/>
      <c r="U8507" s="560"/>
    </row>
    <row r="8508" spans="1:21">
      <c r="A8508" s="593">
        <f t="shared" si="792"/>
        <v>41629</v>
      </c>
      <c r="B8508" s="594">
        <v>41629.458825520836</v>
      </c>
      <c r="C8508" s="560">
        <f t="shared" si="793"/>
        <v>2013</v>
      </c>
      <c r="D8508" s="560">
        <f t="shared" si="794"/>
        <v>12</v>
      </c>
      <c r="E8508" s="560">
        <f t="shared" si="795"/>
        <v>21</v>
      </c>
      <c r="F8508" s="560">
        <f t="shared" si="796"/>
        <v>11</v>
      </c>
      <c r="G8508" s="595">
        <f t="shared" si="797"/>
        <v>7</v>
      </c>
      <c r="H8508" s="590">
        <f>CHOOSE('Output Sheet'!$B$4,'8760 Data'!J8508,'8760 Data'!K8508,'8760 Data'!L8508,'8760 Data'!M8508,'8760 Data'!N8508,'8760 Data'!O8508,'8760 Data'!P8508,'8760 Data'!Q8508,'8760 Data'!R8508,'8760 Data'!S8508,'8760 Data'!T8508,'8760 Data'!U8508)</f>
        <v>0</v>
      </c>
      <c r="I8508" s="591" t="e">
        <f>H8508/'Output Sheet'!$B$8</f>
        <v>#DIV/0!</v>
      </c>
      <c r="J8508" s="596"/>
      <c r="K8508" s="560"/>
      <c r="L8508" s="560"/>
      <c r="M8508" s="560"/>
      <c r="N8508" s="560"/>
      <c r="O8508" s="560"/>
      <c r="P8508" s="560"/>
      <c r="Q8508" s="560"/>
      <c r="R8508" s="560"/>
      <c r="S8508" s="560"/>
      <c r="T8508" s="560"/>
      <c r="U8508" s="560"/>
    </row>
    <row r="8509" spans="1:21">
      <c r="A8509" s="593">
        <f t="shared" si="792"/>
        <v>41629</v>
      </c>
      <c r="B8509" s="594">
        <v>41629.500492245374</v>
      </c>
      <c r="C8509" s="560">
        <f t="shared" si="793"/>
        <v>2013</v>
      </c>
      <c r="D8509" s="560">
        <f t="shared" si="794"/>
        <v>12</v>
      </c>
      <c r="E8509" s="560">
        <f t="shared" si="795"/>
        <v>21</v>
      </c>
      <c r="F8509" s="560">
        <f t="shared" si="796"/>
        <v>12</v>
      </c>
      <c r="G8509" s="595">
        <f t="shared" si="797"/>
        <v>7</v>
      </c>
      <c r="H8509" s="590">
        <f>CHOOSE('Output Sheet'!$B$4,'8760 Data'!J8509,'8760 Data'!K8509,'8760 Data'!L8509,'8760 Data'!M8509,'8760 Data'!N8509,'8760 Data'!O8509,'8760 Data'!P8509,'8760 Data'!Q8509,'8760 Data'!R8509,'8760 Data'!S8509,'8760 Data'!T8509,'8760 Data'!U8509)</f>
        <v>0</v>
      </c>
      <c r="I8509" s="591" t="e">
        <f>H8509/'Output Sheet'!$B$8</f>
        <v>#DIV/0!</v>
      </c>
      <c r="J8509" s="596"/>
      <c r="K8509" s="560"/>
      <c r="L8509" s="560"/>
      <c r="M8509" s="560"/>
      <c r="N8509" s="560"/>
      <c r="O8509" s="560"/>
      <c r="P8509" s="560"/>
      <c r="Q8509" s="560"/>
      <c r="R8509" s="560"/>
      <c r="S8509" s="560"/>
      <c r="T8509" s="560"/>
      <c r="U8509" s="560"/>
    </row>
    <row r="8510" spans="1:21">
      <c r="A8510" s="593">
        <f t="shared" si="792"/>
        <v>41629</v>
      </c>
      <c r="B8510" s="594">
        <v>41629.542158969911</v>
      </c>
      <c r="C8510" s="560">
        <f t="shared" si="793"/>
        <v>2013</v>
      </c>
      <c r="D8510" s="560">
        <f t="shared" si="794"/>
        <v>12</v>
      </c>
      <c r="E8510" s="560">
        <f t="shared" si="795"/>
        <v>21</v>
      </c>
      <c r="F8510" s="560">
        <f t="shared" si="796"/>
        <v>13</v>
      </c>
      <c r="G8510" s="595">
        <f t="shared" si="797"/>
        <v>7</v>
      </c>
      <c r="H8510" s="590">
        <f>CHOOSE('Output Sheet'!$B$4,'8760 Data'!J8510,'8760 Data'!K8510,'8760 Data'!L8510,'8760 Data'!M8510,'8760 Data'!N8510,'8760 Data'!O8510,'8760 Data'!P8510,'8760 Data'!Q8510,'8760 Data'!R8510,'8760 Data'!S8510,'8760 Data'!T8510,'8760 Data'!U8510)</f>
        <v>0</v>
      </c>
      <c r="I8510" s="591" t="e">
        <f>H8510/'Output Sheet'!$B$8</f>
        <v>#DIV/0!</v>
      </c>
      <c r="J8510" s="596"/>
      <c r="K8510" s="560"/>
      <c r="L8510" s="560"/>
      <c r="M8510" s="560"/>
      <c r="N8510" s="560"/>
      <c r="O8510" s="560"/>
      <c r="P8510" s="560"/>
      <c r="Q8510" s="560"/>
      <c r="R8510" s="560"/>
      <c r="S8510" s="560"/>
      <c r="T8510" s="560"/>
      <c r="U8510" s="560"/>
    </row>
    <row r="8511" spans="1:21">
      <c r="A8511" s="593">
        <f t="shared" si="792"/>
        <v>41629</v>
      </c>
      <c r="B8511" s="594">
        <v>41629.583825694441</v>
      </c>
      <c r="C8511" s="560">
        <f t="shared" si="793"/>
        <v>2013</v>
      </c>
      <c r="D8511" s="560">
        <f t="shared" si="794"/>
        <v>12</v>
      </c>
      <c r="E8511" s="560">
        <f t="shared" si="795"/>
        <v>21</v>
      </c>
      <c r="F8511" s="560">
        <f t="shared" si="796"/>
        <v>14</v>
      </c>
      <c r="G8511" s="595">
        <f t="shared" si="797"/>
        <v>7</v>
      </c>
      <c r="H8511" s="590">
        <f>CHOOSE('Output Sheet'!$B$4,'8760 Data'!J8511,'8760 Data'!K8511,'8760 Data'!L8511,'8760 Data'!M8511,'8760 Data'!N8511,'8760 Data'!O8511,'8760 Data'!P8511,'8760 Data'!Q8511,'8760 Data'!R8511,'8760 Data'!S8511,'8760 Data'!T8511,'8760 Data'!U8511)</f>
        <v>0</v>
      </c>
      <c r="I8511" s="591" t="e">
        <f>H8511/'Output Sheet'!$B$8</f>
        <v>#DIV/0!</v>
      </c>
      <c r="J8511" s="596"/>
      <c r="K8511" s="560"/>
      <c r="L8511" s="560"/>
      <c r="M8511" s="560"/>
      <c r="N8511" s="560"/>
      <c r="O8511" s="560"/>
      <c r="P8511" s="560"/>
      <c r="Q8511" s="560"/>
      <c r="R8511" s="560"/>
      <c r="S8511" s="560"/>
      <c r="T8511" s="560"/>
      <c r="U8511" s="560"/>
    </row>
    <row r="8512" spans="1:21">
      <c r="A8512" s="593">
        <f t="shared" si="792"/>
        <v>41629</v>
      </c>
      <c r="B8512" s="594">
        <v>41629.625492418978</v>
      </c>
      <c r="C8512" s="560">
        <f t="shared" si="793"/>
        <v>2013</v>
      </c>
      <c r="D8512" s="560">
        <f t="shared" si="794"/>
        <v>12</v>
      </c>
      <c r="E8512" s="560">
        <f t="shared" si="795"/>
        <v>21</v>
      </c>
      <c r="F8512" s="560">
        <f t="shared" si="796"/>
        <v>15</v>
      </c>
      <c r="G8512" s="595">
        <f t="shared" si="797"/>
        <v>7</v>
      </c>
      <c r="H8512" s="590">
        <f>CHOOSE('Output Sheet'!$B$4,'8760 Data'!J8512,'8760 Data'!K8512,'8760 Data'!L8512,'8760 Data'!M8512,'8760 Data'!N8512,'8760 Data'!O8512,'8760 Data'!P8512,'8760 Data'!Q8512,'8760 Data'!R8512,'8760 Data'!S8512,'8760 Data'!T8512,'8760 Data'!U8512)</f>
        <v>0</v>
      </c>
      <c r="I8512" s="591" t="e">
        <f>H8512/'Output Sheet'!$B$8</f>
        <v>#DIV/0!</v>
      </c>
      <c r="J8512" s="596"/>
      <c r="K8512" s="560"/>
      <c r="L8512" s="560"/>
      <c r="M8512" s="560"/>
      <c r="N8512" s="560"/>
      <c r="O8512" s="560"/>
      <c r="P8512" s="560"/>
      <c r="Q8512" s="560"/>
      <c r="R8512" s="560"/>
      <c r="S8512" s="560"/>
      <c r="T8512" s="560"/>
      <c r="U8512" s="560"/>
    </row>
    <row r="8513" spans="1:21">
      <c r="A8513" s="593">
        <f t="shared" si="792"/>
        <v>41629</v>
      </c>
      <c r="B8513" s="594">
        <v>41629.667159143515</v>
      </c>
      <c r="C8513" s="560">
        <f t="shared" si="793"/>
        <v>2013</v>
      </c>
      <c r="D8513" s="560">
        <f t="shared" si="794"/>
        <v>12</v>
      </c>
      <c r="E8513" s="560">
        <f t="shared" si="795"/>
        <v>21</v>
      </c>
      <c r="F8513" s="560">
        <f t="shared" si="796"/>
        <v>16</v>
      </c>
      <c r="G8513" s="595">
        <f t="shared" si="797"/>
        <v>7</v>
      </c>
      <c r="H8513" s="590">
        <f>CHOOSE('Output Sheet'!$B$4,'8760 Data'!J8513,'8760 Data'!K8513,'8760 Data'!L8513,'8760 Data'!M8513,'8760 Data'!N8513,'8760 Data'!O8513,'8760 Data'!P8513,'8760 Data'!Q8513,'8760 Data'!R8513,'8760 Data'!S8513,'8760 Data'!T8513,'8760 Data'!U8513)</f>
        <v>0</v>
      </c>
      <c r="I8513" s="591" t="e">
        <f>H8513/'Output Sheet'!$B$8</f>
        <v>#DIV/0!</v>
      </c>
      <c r="J8513" s="596"/>
      <c r="K8513" s="560"/>
      <c r="L8513" s="560"/>
      <c r="M8513" s="560"/>
      <c r="N8513" s="560"/>
      <c r="O8513" s="560"/>
      <c r="P8513" s="560"/>
      <c r="Q8513" s="560"/>
      <c r="R8513" s="560"/>
      <c r="S8513" s="560"/>
      <c r="T8513" s="560"/>
      <c r="U8513" s="560"/>
    </row>
    <row r="8514" spans="1:21">
      <c r="A8514" s="593">
        <f t="shared" si="792"/>
        <v>41629</v>
      </c>
      <c r="B8514" s="594">
        <v>41629.708825868052</v>
      </c>
      <c r="C8514" s="560">
        <f t="shared" si="793"/>
        <v>2013</v>
      </c>
      <c r="D8514" s="560">
        <f t="shared" si="794"/>
        <v>12</v>
      </c>
      <c r="E8514" s="560">
        <f t="shared" si="795"/>
        <v>21</v>
      </c>
      <c r="F8514" s="560">
        <f t="shared" si="796"/>
        <v>17</v>
      </c>
      <c r="G8514" s="595">
        <f t="shared" si="797"/>
        <v>7</v>
      </c>
      <c r="H8514" s="590">
        <f>CHOOSE('Output Sheet'!$B$4,'8760 Data'!J8514,'8760 Data'!K8514,'8760 Data'!L8514,'8760 Data'!M8514,'8760 Data'!N8514,'8760 Data'!O8514,'8760 Data'!P8514,'8760 Data'!Q8514,'8760 Data'!R8514,'8760 Data'!S8514,'8760 Data'!T8514,'8760 Data'!U8514)</f>
        <v>0</v>
      </c>
      <c r="I8514" s="591" t="e">
        <f>H8514/'Output Sheet'!$B$8</f>
        <v>#DIV/0!</v>
      </c>
      <c r="J8514" s="596"/>
      <c r="K8514" s="560"/>
      <c r="L8514" s="560"/>
      <c r="M8514" s="560"/>
      <c r="N8514" s="560"/>
      <c r="O8514" s="560"/>
      <c r="P8514" s="560"/>
      <c r="Q8514" s="560"/>
      <c r="R8514" s="560"/>
      <c r="S8514" s="560"/>
      <c r="T8514" s="560"/>
      <c r="U8514" s="560"/>
    </row>
    <row r="8515" spans="1:21">
      <c r="A8515" s="593">
        <f t="shared" ref="A8515:A8578" si="798">DATE(C8515,D8515,E8515)</f>
        <v>41629</v>
      </c>
      <c r="B8515" s="594">
        <v>41629.75049259259</v>
      </c>
      <c r="C8515" s="560">
        <f t="shared" ref="C8515:C8578" si="799">YEAR(B8515)</f>
        <v>2013</v>
      </c>
      <c r="D8515" s="560">
        <f t="shared" ref="D8515:D8578" si="800">MONTH(B8515)</f>
        <v>12</v>
      </c>
      <c r="E8515" s="560">
        <f t="shared" ref="E8515:E8578" si="801">DAY(B8515)</f>
        <v>21</v>
      </c>
      <c r="F8515" s="560">
        <f t="shared" ref="F8515:F8578" si="802">IF(HOUR(B8515)&lt;&gt;0,HOUR(B8515),24)</f>
        <v>18</v>
      </c>
      <c r="G8515" s="595">
        <f t="shared" ref="G8515:G8578" si="803">WEEKDAY(B8515,1)</f>
        <v>7</v>
      </c>
      <c r="H8515" s="590">
        <f>CHOOSE('Output Sheet'!$B$4,'8760 Data'!J8515,'8760 Data'!K8515,'8760 Data'!L8515,'8760 Data'!M8515,'8760 Data'!N8515,'8760 Data'!O8515,'8760 Data'!P8515,'8760 Data'!Q8515,'8760 Data'!R8515,'8760 Data'!S8515,'8760 Data'!T8515,'8760 Data'!U8515)</f>
        <v>0</v>
      </c>
      <c r="I8515" s="591" t="e">
        <f>H8515/'Output Sheet'!$B$8</f>
        <v>#DIV/0!</v>
      </c>
      <c r="J8515" s="596"/>
      <c r="K8515" s="560"/>
      <c r="L8515" s="560"/>
      <c r="M8515" s="560"/>
      <c r="N8515" s="560"/>
      <c r="O8515" s="560"/>
      <c r="P8515" s="560"/>
      <c r="Q8515" s="560"/>
      <c r="R8515" s="560"/>
      <c r="S8515" s="560"/>
      <c r="T8515" s="560"/>
      <c r="U8515" s="560"/>
    </row>
    <row r="8516" spans="1:21">
      <c r="A8516" s="593">
        <f t="shared" si="798"/>
        <v>41629</v>
      </c>
      <c r="B8516" s="594">
        <v>41629.792159317127</v>
      </c>
      <c r="C8516" s="560">
        <f t="shared" si="799"/>
        <v>2013</v>
      </c>
      <c r="D8516" s="560">
        <f t="shared" si="800"/>
        <v>12</v>
      </c>
      <c r="E8516" s="560">
        <f t="shared" si="801"/>
        <v>21</v>
      </c>
      <c r="F8516" s="560">
        <f t="shared" si="802"/>
        <v>19</v>
      </c>
      <c r="G8516" s="595">
        <f t="shared" si="803"/>
        <v>7</v>
      </c>
      <c r="H8516" s="590">
        <f>CHOOSE('Output Sheet'!$B$4,'8760 Data'!J8516,'8760 Data'!K8516,'8760 Data'!L8516,'8760 Data'!M8516,'8760 Data'!N8516,'8760 Data'!O8516,'8760 Data'!P8516,'8760 Data'!Q8516,'8760 Data'!R8516,'8760 Data'!S8516,'8760 Data'!T8516,'8760 Data'!U8516)</f>
        <v>0</v>
      </c>
      <c r="I8516" s="591" t="e">
        <f>H8516/'Output Sheet'!$B$8</f>
        <v>#DIV/0!</v>
      </c>
      <c r="J8516" s="596"/>
      <c r="K8516" s="560"/>
      <c r="L8516" s="560"/>
      <c r="M8516" s="560"/>
      <c r="N8516" s="560"/>
      <c r="O8516" s="560"/>
      <c r="P8516" s="560"/>
      <c r="Q8516" s="560"/>
      <c r="R8516" s="560"/>
      <c r="S8516" s="560"/>
      <c r="T8516" s="560"/>
      <c r="U8516" s="560"/>
    </row>
    <row r="8517" spans="1:21">
      <c r="A8517" s="593">
        <f t="shared" si="798"/>
        <v>41629</v>
      </c>
      <c r="B8517" s="594">
        <v>41629.833826041664</v>
      </c>
      <c r="C8517" s="560">
        <f t="shared" si="799"/>
        <v>2013</v>
      </c>
      <c r="D8517" s="560">
        <f t="shared" si="800"/>
        <v>12</v>
      </c>
      <c r="E8517" s="560">
        <f t="shared" si="801"/>
        <v>21</v>
      </c>
      <c r="F8517" s="560">
        <f t="shared" si="802"/>
        <v>20</v>
      </c>
      <c r="G8517" s="595">
        <f t="shared" si="803"/>
        <v>7</v>
      </c>
      <c r="H8517" s="590">
        <f>CHOOSE('Output Sheet'!$B$4,'8760 Data'!J8517,'8760 Data'!K8517,'8760 Data'!L8517,'8760 Data'!M8517,'8760 Data'!N8517,'8760 Data'!O8517,'8760 Data'!P8517,'8760 Data'!Q8517,'8760 Data'!R8517,'8760 Data'!S8517,'8760 Data'!T8517,'8760 Data'!U8517)</f>
        <v>0</v>
      </c>
      <c r="I8517" s="591" t="e">
        <f>H8517/'Output Sheet'!$B$8</f>
        <v>#DIV/0!</v>
      </c>
      <c r="J8517" s="596"/>
      <c r="K8517" s="560"/>
      <c r="L8517" s="560"/>
      <c r="M8517" s="560"/>
      <c r="N8517" s="560"/>
      <c r="O8517" s="560"/>
      <c r="P8517" s="560"/>
      <c r="Q8517" s="560"/>
      <c r="R8517" s="560"/>
      <c r="S8517" s="560"/>
      <c r="T8517" s="560"/>
      <c r="U8517" s="560"/>
    </row>
    <row r="8518" spans="1:21">
      <c r="A8518" s="593">
        <f t="shared" si="798"/>
        <v>41629</v>
      </c>
      <c r="B8518" s="594">
        <v>41629.875492766201</v>
      </c>
      <c r="C8518" s="560">
        <f t="shared" si="799"/>
        <v>2013</v>
      </c>
      <c r="D8518" s="560">
        <f t="shared" si="800"/>
        <v>12</v>
      </c>
      <c r="E8518" s="560">
        <f t="shared" si="801"/>
        <v>21</v>
      </c>
      <c r="F8518" s="560">
        <f t="shared" si="802"/>
        <v>21</v>
      </c>
      <c r="G8518" s="595">
        <f t="shared" si="803"/>
        <v>7</v>
      </c>
      <c r="H8518" s="590">
        <f>CHOOSE('Output Sheet'!$B$4,'8760 Data'!J8518,'8760 Data'!K8518,'8760 Data'!L8518,'8760 Data'!M8518,'8760 Data'!N8518,'8760 Data'!O8518,'8760 Data'!P8518,'8760 Data'!Q8518,'8760 Data'!R8518,'8760 Data'!S8518,'8760 Data'!T8518,'8760 Data'!U8518)</f>
        <v>0</v>
      </c>
      <c r="I8518" s="591" t="e">
        <f>H8518/'Output Sheet'!$B$8</f>
        <v>#DIV/0!</v>
      </c>
      <c r="J8518" s="596"/>
      <c r="K8518" s="560"/>
      <c r="L8518" s="560"/>
      <c r="M8518" s="560"/>
      <c r="N8518" s="560"/>
      <c r="O8518" s="560"/>
      <c r="P8518" s="560"/>
      <c r="Q8518" s="560"/>
      <c r="R8518" s="560"/>
      <c r="S8518" s="560"/>
      <c r="T8518" s="560"/>
      <c r="U8518" s="560"/>
    </row>
    <row r="8519" spans="1:21">
      <c r="A8519" s="593">
        <f t="shared" si="798"/>
        <v>41629</v>
      </c>
      <c r="B8519" s="594">
        <v>41629.917159490738</v>
      </c>
      <c r="C8519" s="560">
        <f t="shared" si="799"/>
        <v>2013</v>
      </c>
      <c r="D8519" s="560">
        <f t="shared" si="800"/>
        <v>12</v>
      </c>
      <c r="E8519" s="560">
        <f t="shared" si="801"/>
        <v>21</v>
      </c>
      <c r="F8519" s="560">
        <f t="shared" si="802"/>
        <v>22</v>
      </c>
      <c r="G8519" s="595">
        <f t="shared" si="803"/>
        <v>7</v>
      </c>
      <c r="H8519" s="590">
        <f>CHOOSE('Output Sheet'!$B$4,'8760 Data'!J8519,'8760 Data'!K8519,'8760 Data'!L8519,'8760 Data'!M8519,'8760 Data'!N8519,'8760 Data'!O8519,'8760 Data'!P8519,'8760 Data'!Q8519,'8760 Data'!R8519,'8760 Data'!S8519,'8760 Data'!T8519,'8760 Data'!U8519)</f>
        <v>0</v>
      </c>
      <c r="I8519" s="591" t="e">
        <f>H8519/'Output Sheet'!$B$8</f>
        <v>#DIV/0!</v>
      </c>
      <c r="J8519" s="596"/>
      <c r="K8519" s="560"/>
      <c r="L8519" s="560"/>
      <c r="M8519" s="560"/>
      <c r="N8519" s="560"/>
      <c r="O8519" s="560"/>
      <c r="P8519" s="560"/>
      <c r="Q8519" s="560"/>
      <c r="R8519" s="560"/>
      <c r="S8519" s="560"/>
      <c r="T8519" s="560"/>
      <c r="U8519" s="560"/>
    </row>
    <row r="8520" spans="1:21">
      <c r="A8520" s="593">
        <f t="shared" si="798"/>
        <v>41629</v>
      </c>
      <c r="B8520" s="594">
        <v>41629.958826215276</v>
      </c>
      <c r="C8520" s="560">
        <f t="shared" si="799"/>
        <v>2013</v>
      </c>
      <c r="D8520" s="560">
        <f t="shared" si="800"/>
        <v>12</v>
      </c>
      <c r="E8520" s="560">
        <f t="shared" si="801"/>
        <v>21</v>
      </c>
      <c r="F8520" s="560">
        <f t="shared" si="802"/>
        <v>23</v>
      </c>
      <c r="G8520" s="595">
        <f t="shared" si="803"/>
        <v>7</v>
      </c>
      <c r="H8520" s="590">
        <f>CHOOSE('Output Sheet'!$B$4,'8760 Data'!J8520,'8760 Data'!K8520,'8760 Data'!L8520,'8760 Data'!M8520,'8760 Data'!N8520,'8760 Data'!O8520,'8760 Data'!P8520,'8760 Data'!Q8520,'8760 Data'!R8520,'8760 Data'!S8520,'8760 Data'!T8520,'8760 Data'!U8520)</f>
        <v>0</v>
      </c>
      <c r="I8520" s="591" t="e">
        <f>H8520/'Output Sheet'!$B$8</f>
        <v>#DIV/0!</v>
      </c>
      <c r="J8520" s="596"/>
      <c r="K8520" s="560"/>
      <c r="L8520" s="560"/>
      <c r="M8520" s="560"/>
      <c r="N8520" s="560"/>
      <c r="O8520" s="560"/>
      <c r="P8520" s="560"/>
      <c r="Q8520" s="560"/>
      <c r="R8520" s="560"/>
      <c r="S8520" s="560"/>
      <c r="T8520" s="560"/>
      <c r="U8520" s="560"/>
    </row>
    <row r="8521" spans="1:21">
      <c r="A8521" s="593">
        <f t="shared" si="798"/>
        <v>41630</v>
      </c>
      <c r="B8521" s="594">
        <v>41630.000492939813</v>
      </c>
      <c r="C8521" s="560">
        <f t="shared" si="799"/>
        <v>2013</v>
      </c>
      <c r="D8521" s="560">
        <f t="shared" si="800"/>
        <v>12</v>
      </c>
      <c r="E8521" s="560">
        <f t="shared" si="801"/>
        <v>22</v>
      </c>
      <c r="F8521" s="560">
        <f t="shared" si="802"/>
        <v>24</v>
      </c>
      <c r="G8521" s="595">
        <f t="shared" si="803"/>
        <v>1</v>
      </c>
      <c r="H8521" s="590">
        <f>CHOOSE('Output Sheet'!$B$4,'8760 Data'!J8521,'8760 Data'!K8521,'8760 Data'!L8521,'8760 Data'!M8521,'8760 Data'!N8521,'8760 Data'!O8521,'8760 Data'!P8521,'8760 Data'!Q8521,'8760 Data'!R8521,'8760 Data'!S8521,'8760 Data'!T8521,'8760 Data'!U8521)</f>
        <v>0</v>
      </c>
      <c r="I8521" s="591" t="e">
        <f>H8521/'Output Sheet'!$B$8</f>
        <v>#DIV/0!</v>
      </c>
      <c r="J8521" s="596"/>
      <c r="K8521" s="560"/>
      <c r="L8521" s="560"/>
      <c r="M8521" s="560"/>
      <c r="N8521" s="560"/>
      <c r="O8521" s="560"/>
      <c r="P8521" s="560"/>
      <c r="Q8521" s="560"/>
      <c r="R8521" s="560"/>
      <c r="S8521" s="560"/>
      <c r="T8521" s="560"/>
      <c r="U8521" s="560"/>
    </row>
    <row r="8522" spans="1:21">
      <c r="A8522" s="593">
        <f t="shared" si="798"/>
        <v>41630</v>
      </c>
      <c r="B8522" s="594">
        <v>41630.04215966435</v>
      </c>
      <c r="C8522" s="560">
        <f t="shared" si="799"/>
        <v>2013</v>
      </c>
      <c r="D8522" s="560">
        <f t="shared" si="800"/>
        <v>12</v>
      </c>
      <c r="E8522" s="560">
        <f t="shared" si="801"/>
        <v>22</v>
      </c>
      <c r="F8522" s="560">
        <f t="shared" si="802"/>
        <v>1</v>
      </c>
      <c r="G8522" s="595">
        <f t="shared" si="803"/>
        <v>1</v>
      </c>
      <c r="H8522" s="590">
        <f>CHOOSE('Output Sheet'!$B$4,'8760 Data'!J8522,'8760 Data'!K8522,'8760 Data'!L8522,'8760 Data'!M8522,'8760 Data'!N8522,'8760 Data'!O8522,'8760 Data'!P8522,'8760 Data'!Q8522,'8760 Data'!R8522,'8760 Data'!S8522,'8760 Data'!T8522,'8760 Data'!U8522)</f>
        <v>0</v>
      </c>
      <c r="I8522" s="591" t="e">
        <f>H8522/'Output Sheet'!$B$8</f>
        <v>#DIV/0!</v>
      </c>
      <c r="J8522" s="596"/>
      <c r="K8522" s="560"/>
      <c r="L8522" s="560"/>
      <c r="M8522" s="560"/>
      <c r="N8522" s="560"/>
      <c r="O8522" s="560"/>
      <c r="P8522" s="560"/>
      <c r="Q8522" s="560"/>
      <c r="R8522" s="560"/>
      <c r="S8522" s="560"/>
      <c r="T8522" s="560"/>
      <c r="U8522" s="560"/>
    </row>
    <row r="8523" spans="1:21">
      <c r="A8523" s="593">
        <f t="shared" si="798"/>
        <v>41630</v>
      </c>
      <c r="B8523" s="594">
        <v>41630.083826388887</v>
      </c>
      <c r="C8523" s="560">
        <f t="shared" si="799"/>
        <v>2013</v>
      </c>
      <c r="D8523" s="560">
        <f t="shared" si="800"/>
        <v>12</v>
      </c>
      <c r="E8523" s="560">
        <f t="shared" si="801"/>
        <v>22</v>
      </c>
      <c r="F8523" s="560">
        <f t="shared" si="802"/>
        <v>2</v>
      </c>
      <c r="G8523" s="595">
        <f t="shared" si="803"/>
        <v>1</v>
      </c>
      <c r="H8523" s="590">
        <f>CHOOSE('Output Sheet'!$B$4,'8760 Data'!J8523,'8760 Data'!K8523,'8760 Data'!L8523,'8760 Data'!M8523,'8760 Data'!N8523,'8760 Data'!O8523,'8760 Data'!P8523,'8760 Data'!Q8523,'8760 Data'!R8523,'8760 Data'!S8523,'8760 Data'!T8523,'8760 Data'!U8523)</f>
        <v>0</v>
      </c>
      <c r="I8523" s="591" t="e">
        <f>H8523/'Output Sheet'!$B$8</f>
        <v>#DIV/0!</v>
      </c>
      <c r="J8523" s="596"/>
      <c r="K8523" s="560"/>
      <c r="L8523" s="560"/>
      <c r="M8523" s="560"/>
      <c r="N8523" s="560"/>
      <c r="O8523" s="560"/>
      <c r="P8523" s="560"/>
      <c r="Q8523" s="560"/>
      <c r="R8523" s="560"/>
      <c r="S8523" s="560"/>
      <c r="T8523" s="560"/>
      <c r="U8523" s="560"/>
    </row>
    <row r="8524" spans="1:21">
      <c r="A8524" s="593">
        <f t="shared" si="798"/>
        <v>41630</v>
      </c>
      <c r="B8524" s="594">
        <v>41630.125493113424</v>
      </c>
      <c r="C8524" s="560">
        <f t="shared" si="799"/>
        <v>2013</v>
      </c>
      <c r="D8524" s="560">
        <f t="shared" si="800"/>
        <v>12</v>
      </c>
      <c r="E8524" s="560">
        <f t="shared" si="801"/>
        <v>22</v>
      </c>
      <c r="F8524" s="560">
        <f t="shared" si="802"/>
        <v>3</v>
      </c>
      <c r="G8524" s="595">
        <f t="shared" si="803"/>
        <v>1</v>
      </c>
      <c r="H8524" s="590">
        <f>CHOOSE('Output Sheet'!$B$4,'8760 Data'!J8524,'8760 Data'!K8524,'8760 Data'!L8524,'8760 Data'!M8524,'8760 Data'!N8524,'8760 Data'!O8524,'8760 Data'!P8524,'8760 Data'!Q8524,'8760 Data'!R8524,'8760 Data'!S8524,'8760 Data'!T8524,'8760 Data'!U8524)</f>
        <v>0</v>
      </c>
      <c r="I8524" s="591" t="e">
        <f>H8524/'Output Sheet'!$B$8</f>
        <v>#DIV/0!</v>
      </c>
      <c r="J8524" s="596"/>
      <c r="K8524" s="560"/>
      <c r="L8524" s="560"/>
      <c r="M8524" s="560"/>
      <c r="N8524" s="560"/>
      <c r="O8524" s="560"/>
      <c r="P8524" s="560"/>
      <c r="Q8524" s="560"/>
      <c r="R8524" s="560"/>
      <c r="S8524" s="560"/>
      <c r="T8524" s="560"/>
      <c r="U8524" s="560"/>
    </row>
    <row r="8525" spans="1:21">
      <c r="A8525" s="593">
        <f t="shared" si="798"/>
        <v>41630</v>
      </c>
      <c r="B8525" s="594">
        <v>41630.167159837962</v>
      </c>
      <c r="C8525" s="560">
        <f t="shared" si="799"/>
        <v>2013</v>
      </c>
      <c r="D8525" s="560">
        <f t="shared" si="800"/>
        <v>12</v>
      </c>
      <c r="E8525" s="560">
        <f t="shared" si="801"/>
        <v>22</v>
      </c>
      <c r="F8525" s="560">
        <f t="shared" si="802"/>
        <v>4</v>
      </c>
      <c r="G8525" s="595">
        <f t="shared" si="803"/>
        <v>1</v>
      </c>
      <c r="H8525" s="590">
        <f>CHOOSE('Output Sheet'!$B$4,'8760 Data'!J8525,'8760 Data'!K8525,'8760 Data'!L8525,'8760 Data'!M8525,'8760 Data'!N8525,'8760 Data'!O8525,'8760 Data'!P8525,'8760 Data'!Q8525,'8760 Data'!R8525,'8760 Data'!S8525,'8760 Data'!T8525,'8760 Data'!U8525)</f>
        <v>0</v>
      </c>
      <c r="I8525" s="591" t="e">
        <f>H8525/'Output Sheet'!$B$8</f>
        <v>#DIV/0!</v>
      </c>
      <c r="J8525" s="596"/>
      <c r="K8525" s="560"/>
      <c r="L8525" s="560"/>
      <c r="M8525" s="560"/>
      <c r="N8525" s="560"/>
      <c r="O8525" s="560"/>
      <c r="P8525" s="560"/>
      <c r="Q8525" s="560"/>
      <c r="R8525" s="560"/>
      <c r="S8525" s="560"/>
      <c r="T8525" s="560"/>
      <c r="U8525" s="560"/>
    </row>
    <row r="8526" spans="1:21">
      <c r="A8526" s="593">
        <f t="shared" si="798"/>
        <v>41630</v>
      </c>
      <c r="B8526" s="594">
        <v>41630.208826562499</v>
      </c>
      <c r="C8526" s="560">
        <f t="shared" si="799"/>
        <v>2013</v>
      </c>
      <c r="D8526" s="560">
        <f t="shared" si="800"/>
        <v>12</v>
      </c>
      <c r="E8526" s="560">
        <f t="shared" si="801"/>
        <v>22</v>
      </c>
      <c r="F8526" s="560">
        <f t="shared" si="802"/>
        <v>5</v>
      </c>
      <c r="G8526" s="595">
        <f t="shared" si="803"/>
        <v>1</v>
      </c>
      <c r="H8526" s="590">
        <f>CHOOSE('Output Sheet'!$B$4,'8760 Data'!J8526,'8760 Data'!K8526,'8760 Data'!L8526,'8760 Data'!M8526,'8760 Data'!N8526,'8760 Data'!O8526,'8760 Data'!P8526,'8760 Data'!Q8526,'8760 Data'!R8526,'8760 Data'!S8526,'8760 Data'!T8526,'8760 Data'!U8526)</f>
        <v>0</v>
      </c>
      <c r="I8526" s="591" t="e">
        <f>H8526/'Output Sheet'!$B$8</f>
        <v>#DIV/0!</v>
      </c>
      <c r="J8526" s="596"/>
      <c r="K8526" s="560"/>
      <c r="L8526" s="560"/>
      <c r="M8526" s="560"/>
      <c r="N8526" s="560"/>
      <c r="O8526" s="560"/>
      <c r="P8526" s="560"/>
      <c r="Q8526" s="560"/>
      <c r="R8526" s="560"/>
      <c r="S8526" s="560"/>
      <c r="T8526" s="560"/>
      <c r="U8526" s="560"/>
    </row>
    <row r="8527" spans="1:21">
      <c r="A8527" s="593">
        <f t="shared" si="798"/>
        <v>41630</v>
      </c>
      <c r="B8527" s="594">
        <v>41630.250493287036</v>
      </c>
      <c r="C8527" s="560">
        <f t="shared" si="799"/>
        <v>2013</v>
      </c>
      <c r="D8527" s="560">
        <f t="shared" si="800"/>
        <v>12</v>
      </c>
      <c r="E8527" s="560">
        <f t="shared" si="801"/>
        <v>22</v>
      </c>
      <c r="F8527" s="560">
        <f t="shared" si="802"/>
        <v>6</v>
      </c>
      <c r="G8527" s="595">
        <f t="shared" si="803"/>
        <v>1</v>
      </c>
      <c r="H8527" s="590">
        <f>CHOOSE('Output Sheet'!$B$4,'8760 Data'!J8527,'8760 Data'!K8527,'8760 Data'!L8527,'8760 Data'!M8527,'8760 Data'!N8527,'8760 Data'!O8527,'8760 Data'!P8527,'8760 Data'!Q8527,'8760 Data'!R8527,'8760 Data'!S8527,'8760 Data'!T8527,'8760 Data'!U8527)</f>
        <v>0</v>
      </c>
      <c r="I8527" s="591" t="e">
        <f>H8527/'Output Sheet'!$B$8</f>
        <v>#DIV/0!</v>
      </c>
      <c r="J8527" s="596"/>
      <c r="K8527" s="560"/>
      <c r="L8527" s="560"/>
      <c r="M8527" s="560"/>
      <c r="N8527" s="560"/>
      <c r="O8527" s="560"/>
      <c r="P8527" s="560"/>
      <c r="Q8527" s="560"/>
      <c r="R8527" s="560"/>
      <c r="S8527" s="560"/>
      <c r="T8527" s="560"/>
      <c r="U8527" s="560"/>
    </row>
    <row r="8528" spans="1:21">
      <c r="A8528" s="593">
        <f t="shared" si="798"/>
        <v>41630</v>
      </c>
      <c r="B8528" s="594">
        <v>41630.292160011573</v>
      </c>
      <c r="C8528" s="560">
        <f t="shared" si="799"/>
        <v>2013</v>
      </c>
      <c r="D8528" s="560">
        <f t="shared" si="800"/>
        <v>12</v>
      </c>
      <c r="E8528" s="560">
        <f t="shared" si="801"/>
        <v>22</v>
      </c>
      <c r="F8528" s="560">
        <f t="shared" si="802"/>
        <v>7</v>
      </c>
      <c r="G8528" s="595">
        <f t="shared" si="803"/>
        <v>1</v>
      </c>
      <c r="H8528" s="590">
        <f>CHOOSE('Output Sheet'!$B$4,'8760 Data'!J8528,'8760 Data'!K8528,'8760 Data'!L8528,'8760 Data'!M8528,'8760 Data'!N8528,'8760 Data'!O8528,'8760 Data'!P8528,'8760 Data'!Q8528,'8760 Data'!R8528,'8760 Data'!S8528,'8760 Data'!T8528,'8760 Data'!U8528)</f>
        <v>0</v>
      </c>
      <c r="I8528" s="591" t="e">
        <f>H8528/'Output Sheet'!$B$8</f>
        <v>#DIV/0!</v>
      </c>
      <c r="J8528" s="596"/>
      <c r="K8528" s="560"/>
      <c r="L8528" s="560"/>
      <c r="M8528" s="560"/>
      <c r="N8528" s="560"/>
      <c r="O8528" s="560"/>
      <c r="P8528" s="560"/>
      <c r="Q8528" s="560"/>
      <c r="R8528" s="560"/>
      <c r="S8528" s="560"/>
      <c r="T8528" s="560"/>
      <c r="U8528" s="560"/>
    </row>
    <row r="8529" spans="1:21">
      <c r="A8529" s="593">
        <f t="shared" si="798"/>
        <v>41630</v>
      </c>
      <c r="B8529" s="594">
        <v>41630.33382673611</v>
      </c>
      <c r="C8529" s="560">
        <f t="shared" si="799"/>
        <v>2013</v>
      </c>
      <c r="D8529" s="560">
        <f t="shared" si="800"/>
        <v>12</v>
      </c>
      <c r="E8529" s="560">
        <f t="shared" si="801"/>
        <v>22</v>
      </c>
      <c r="F8529" s="560">
        <f t="shared" si="802"/>
        <v>8</v>
      </c>
      <c r="G8529" s="595">
        <f t="shared" si="803"/>
        <v>1</v>
      </c>
      <c r="H8529" s="590">
        <f>CHOOSE('Output Sheet'!$B$4,'8760 Data'!J8529,'8760 Data'!K8529,'8760 Data'!L8529,'8760 Data'!M8529,'8760 Data'!N8529,'8760 Data'!O8529,'8760 Data'!P8529,'8760 Data'!Q8529,'8760 Data'!R8529,'8760 Data'!S8529,'8760 Data'!T8529,'8760 Data'!U8529)</f>
        <v>0</v>
      </c>
      <c r="I8529" s="591" t="e">
        <f>H8529/'Output Sheet'!$B$8</f>
        <v>#DIV/0!</v>
      </c>
      <c r="J8529" s="596"/>
      <c r="K8529" s="560"/>
      <c r="L8529" s="560"/>
      <c r="M8529" s="560"/>
      <c r="N8529" s="560"/>
      <c r="O8529" s="560"/>
      <c r="P8529" s="560"/>
      <c r="Q8529" s="560"/>
      <c r="R8529" s="560"/>
      <c r="S8529" s="560"/>
      <c r="T8529" s="560"/>
      <c r="U8529" s="560"/>
    </row>
    <row r="8530" spans="1:21">
      <c r="A8530" s="593">
        <f t="shared" si="798"/>
        <v>41630</v>
      </c>
      <c r="B8530" s="594">
        <v>41630.375493460648</v>
      </c>
      <c r="C8530" s="560">
        <f t="shared" si="799"/>
        <v>2013</v>
      </c>
      <c r="D8530" s="560">
        <f t="shared" si="800"/>
        <v>12</v>
      </c>
      <c r="E8530" s="560">
        <f t="shared" si="801"/>
        <v>22</v>
      </c>
      <c r="F8530" s="560">
        <f t="shared" si="802"/>
        <v>9</v>
      </c>
      <c r="G8530" s="595">
        <f t="shared" si="803"/>
        <v>1</v>
      </c>
      <c r="H8530" s="590">
        <f>CHOOSE('Output Sheet'!$B$4,'8760 Data'!J8530,'8760 Data'!K8530,'8760 Data'!L8530,'8760 Data'!M8530,'8760 Data'!N8530,'8760 Data'!O8530,'8760 Data'!P8530,'8760 Data'!Q8530,'8760 Data'!R8530,'8760 Data'!S8530,'8760 Data'!T8530,'8760 Data'!U8530)</f>
        <v>0</v>
      </c>
      <c r="I8530" s="591" t="e">
        <f>H8530/'Output Sheet'!$B$8</f>
        <v>#DIV/0!</v>
      </c>
      <c r="J8530" s="596"/>
      <c r="K8530" s="560"/>
      <c r="L8530" s="560"/>
      <c r="M8530" s="560"/>
      <c r="N8530" s="560"/>
      <c r="O8530" s="560"/>
      <c r="P8530" s="560"/>
      <c r="Q8530" s="560"/>
      <c r="R8530" s="560"/>
      <c r="S8530" s="560"/>
      <c r="T8530" s="560"/>
      <c r="U8530" s="560"/>
    </row>
    <row r="8531" spans="1:21">
      <c r="A8531" s="593">
        <f t="shared" si="798"/>
        <v>41630</v>
      </c>
      <c r="B8531" s="594">
        <v>41630.417160185185</v>
      </c>
      <c r="C8531" s="560">
        <f t="shared" si="799"/>
        <v>2013</v>
      </c>
      <c r="D8531" s="560">
        <f t="shared" si="800"/>
        <v>12</v>
      </c>
      <c r="E8531" s="560">
        <f t="shared" si="801"/>
        <v>22</v>
      </c>
      <c r="F8531" s="560">
        <f t="shared" si="802"/>
        <v>10</v>
      </c>
      <c r="G8531" s="595">
        <f t="shared" si="803"/>
        <v>1</v>
      </c>
      <c r="H8531" s="590">
        <f>CHOOSE('Output Sheet'!$B$4,'8760 Data'!J8531,'8760 Data'!K8531,'8760 Data'!L8531,'8760 Data'!M8531,'8760 Data'!N8531,'8760 Data'!O8531,'8760 Data'!P8531,'8760 Data'!Q8531,'8760 Data'!R8531,'8760 Data'!S8531,'8760 Data'!T8531,'8760 Data'!U8531)</f>
        <v>0</v>
      </c>
      <c r="I8531" s="591" t="e">
        <f>H8531/'Output Sheet'!$B$8</f>
        <v>#DIV/0!</v>
      </c>
      <c r="J8531" s="596"/>
      <c r="K8531" s="560"/>
      <c r="L8531" s="560"/>
      <c r="M8531" s="560"/>
      <c r="N8531" s="560"/>
      <c r="O8531" s="560"/>
      <c r="P8531" s="560"/>
      <c r="Q8531" s="560"/>
      <c r="R8531" s="560"/>
      <c r="S8531" s="560"/>
      <c r="T8531" s="560"/>
      <c r="U8531" s="560"/>
    </row>
    <row r="8532" spans="1:21">
      <c r="A8532" s="593">
        <f t="shared" si="798"/>
        <v>41630</v>
      </c>
      <c r="B8532" s="594">
        <v>41630.458826909722</v>
      </c>
      <c r="C8532" s="560">
        <f t="shared" si="799"/>
        <v>2013</v>
      </c>
      <c r="D8532" s="560">
        <f t="shared" si="800"/>
        <v>12</v>
      </c>
      <c r="E8532" s="560">
        <f t="shared" si="801"/>
        <v>22</v>
      </c>
      <c r="F8532" s="560">
        <f t="shared" si="802"/>
        <v>11</v>
      </c>
      <c r="G8532" s="595">
        <f t="shared" si="803"/>
        <v>1</v>
      </c>
      <c r="H8532" s="590">
        <f>CHOOSE('Output Sheet'!$B$4,'8760 Data'!J8532,'8760 Data'!K8532,'8760 Data'!L8532,'8760 Data'!M8532,'8760 Data'!N8532,'8760 Data'!O8532,'8760 Data'!P8532,'8760 Data'!Q8532,'8760 Data'!R8532,'8760 Data'!S8532,'8760 Data'!T8532,'8760 Data'!U8532)</f>
        <v>0</v>
      </c>
      <c r="I8532" s="591" t="e">
        <f>H8532/'Output Sheet'!$B$8</f>
        <v>#DIV/0!</v>
      </c>
      <c r="J8532" s="596"/>
      <c r="K8532" s="560"/>
      <c r="L8532" s="560"/>
      <c r="M8532" s="560"/>
      <c r="N8532" s="560"/>
      <c r="O8532" s="560"/>
      <c r="P8532" s="560"/>
      <c r="Q8532" s="560"/>
      <c r="R8532" s="560"/>
      <c r="S8532" s="560"/>
      <c r="T8532" s="560"/>
      <c r="U8532" s="560"/>
    </row>
    <row r="8533" spans="1:21">
      <c r="A8533" s="593">
        <f t="shared" si="798"/>
        <v>41630</v>
      </c>
      <c r="B8533" s="594">
        <v>41630.500493634259</v>
      </c>
      <c r="C8533" s="560">
        <f t="shared" si="799"/>
        <v>2013</v>
      </c>
      <c r="D8533" s="560">
        <f t="shared" si="800"/>
        <v>12</v>
      </c>
      <c r="E8533" s="560">
        <f t="shared" si="801"/>
        <v>22</v>
      </c>
      <c r="F8533" s="560">
        <f t="shared" si="802"/>
        <v>12</v>
      </c>
      <c r="G8533" s="595">
        <f t="shared" si="803"/>
        <v>1</v>
      </c>
      <c r="H8533" s="590">
        <f>CHOOSE('Output Sheet'!$B$4,'8760 Data'!J8533,'8760 Data'!K8533,'8760 Data'!L8533,'8760 Data'!M8533,'8760 Data'!N8533,'8760 Data'!O8533,'8760 Data'!P8533,'8760 Data'!Q8533,'8760 Data'!R8533,'8760 Data'!S8533,'8760 Data'!T8533,'8760 Data'!U8533)</f>
        <v>0</v>
      </c>
      <c r="I8533" s="591" t="e">
        <f>H8533/'Output Sheet'!$B$8</f>
        <v>#DIV/0!</v>
      </c>
      <c r="J8533" s="596"/>
      <c r="K8533" s="560"/>
      <c r="L8533" s="560"/>
      <c r="M8533" s="560"/>
      <c r="N8533" s="560"/>
      <c r="O8533" s="560"/>
      <c r="P8533" s="560"/>
      <c r="Q8533" s="560"/>
      <c r="R8533" s="560"/>
      <c r="S8533" s="560"/>
      <c r="T8533" s="560"/>
      <c r="U8533" s="560"/>
    </row>
    <row r="8534" spans="1:21">
      <c r="A8534" s="593">
        <f t="shared" si="798"/>
        <v>41630</v>
      </c>
      <c r="B8534" s="594">
        <v>41630.542160358797</v>
      </c>
      <c r="C8534" s="560">
        <f t="shared" si="799"/>
        <v>2013</v>
      </c>
      <c r="D8534" s="560">
        <f t="shared" si="800"/>
        <v>12</v>
      </c>
      <c r="E8534" s="560">
        <f t="shared" si="801"/>
        <v>22</v>
      </c>
      <c r="F8534" s="560">
        <f t="shared" si="802"/>
        <v>13</v>
      </c>
      <c r="G8534" s="595">
        <f t="shared" si="803"/>
        <v>1</v>
      </c>
      <c r="H8534" s="590">
        <f>CHOOSE('Output Sheet'!$B$4,'8760 Data'!J8534,'8760 Data'!K8534,'8760 Data'!L8534,'8760 Data'!M8534,'8760 Data'!N8534,'8760 Data'!O8534,'8760 Data'!P8534,'8760 Data'!Q8534,'8760 Data'!R8534,'8760 Data'!S8534,'8760 Data'!T8534,'8760 Data'!U8534)</f>
        <v>0</v>
      </c>
      <c r="I8534" s="591" t="e">
        <f>H8534/'Output Sheet'!$B$8</f>
        <v>#DIV/0!</v>
      </c>
      <c r="J8534" s="596"/>
      <c r="K8534" s="560"/>
      <c r="L8534" s="560"/>
      <c r="M8534" s="560"/>
      <c r="N8534" s="560"/>
      <c r="O8534" s="560"/>
      <c r="P8534" s="560"/>
      <c r="Q8534" s="560"/>
      <c r="R8534" s="560"/>
      <c r="S8534" s="560"/>
      <c r="T8534" s="560"/>
      <c r="U8534" s="560"/>
    </row>
    <row r="8535" spans="1:21">
      <c r="A8535" s="593">
        <f t="shared" si="798"/>
        <v>41630</v>
      </c>
      <c r="B8535" s="594">
        <v>41630.583827083334</v>
      </c>
      <c r="C8535" s="560">
        <f t="shared" si="799"/>
        <v>2013</v>
      </c>
      <c r="D8535" s="560">
        <f t="shared" si="800"/>
        <v>12</v>
      </c>
      <c r="E8535" s="560">
        <f t="shared" si="801"/>
        <v>22</v>
      </c>
      <c r="F8535" s="560">
        <f t="shared" si="802"/>
        <v>14</v>
      </c>
      <c r="G8535" s="595">
        <f t="shared" si="803"/>
        <v>1</v>
      </c>
      <c r="H8535" s="590">
        <f>CHOOSE('Output Sheet'!$B$4,'8760 Data'!J8535,'8760 Data'!K8535,'8760 Data'!L8535,'8760 Data'!M8535,'8760 Data'!N8535,'8760 Data'!O8535,'8760 Data'!P8535,'8760 Data'!Q8535,'8760 Data'!R8535,'8760 Data'!S8535,'8760 Data'!T8535,'8760 Data'!U8535)</f>
        <v>0</v>
      </c>
      <c r="I8535" s="591" t="e">
        <f>H8535/'Output Sheet'!$B$8</f>
        <v>#DIV/0!</v>
      </c>
      <c r="J8535" s="596"/>
      <c r="K8535" s="560"/>
      <c r="L8535" s="560"/>
      <c r="M8535" s="560"/>
      <c r="N8535" s="560"/>
      <c r="O8535" s="560"/>
      <c r="P8535" s="560"/>
      <c r="Q8535" s="560"/>
      <c r="R8535" s="560"/>
      <c r="S8535" s="560"/>
      <c r="T8535" s="560"/>
      <c r="U8535" s="560"/>
    </row>
    <row r="8536" spans="1:21">
      <c r="A8536" s="593">
        <f t="shared" si="798"/>
        <v>41630</v>
      </c>
      <c r="B8536" s="594">
        <v>41630.625493807871</v>
      </c>
      <c r="C8536" s="560">
        <f t="shared" si="799"/>
        <v>2013</v>
      </c>
      <c r="D8536" s="560">
        <f t="shared" si="800"/>
        <v>12</v>
      </c>
      <c r="E8536" s="560">
        <f t="shared" si="801"/>
        <v>22</v>
      </c>
      <c r="F8536" s="560">
        <f t="shared" si="802"/>
        <v>15</v>
      </c>
      <c r="G8536" s="595">
        <f t="shared" si="803"/>
        <v>1</v>
      </c>
      <c r="H8536" s="590">
        <f>CHOOSE('Output Sheet'!$B$4,'8760 Data'!J8536,'8760 Data'!K8536,'8760 Data'!L8536,'8760 Data'!M8536,'8760 Data'!N8536,'8760 Data'!O8536,'8760 Data'!P8536,'8760 Data'!Q8536,'8760 Data'!R8536,'8760 Data'!S8536,'8760 Data'!T8536,'8760 Data'!U8536)</f>
        <v>0</v>
      </c>
      <c r="I8536" s="591" t="e">
        <f>H8536/'Output Sheet'!$B$8</f>
        <v>#DIV/0!</v>
      </c>
      <c r="J8536" s="596"/>
      <c r="K8536" s="560"/>
      <c r="L8536" s="560"/>
      <c r="M8536" s="560"/>
      <c r="N8536" s="560"/>
      <c r="O8536" s="560"/>
      <c r="P8536" s="560"/>
      <c r="Q8536" s="560"/>
      <c r="R8536" s="560"/>
      <c r="S8536" s="560"/>
      <c r="T8536" s="560"/>
      <c r="U8536" s="560"/>
    </row>
    <row r="8537" spans="1:21">
      <c r="A8537" s="593">
        <f t="shared" si="798"/>
        <v>41630</v>
      </c>
      <c r="B8537" s="594">
        <v>41630.667160532408</v>
      </c>
      <c r="C8537" s="560">
        <f t="shared" si="799"/>
        <v>2013</v>
      </c>
      <c r="D8537" s="560">
        <f t="shared" si="800"/>
        <v>12</v>
      </c>
      <c r="E8537" s="560">
        <f t="shared" si="801"/>
        <v>22</v>
      </c>
      <c r="F8537" s="560">
        <f t="shared" si="802"/>
        <v>16</v>
      </c>
      <c r="G8537" s="595">
        <f t="shared" si="803"/>
        <v>1</v>
      </c>
      <c r="H8537" s="590">
        <f>CHOOSE('Output Sheet'!$B$4,'8760 Data'!J8537,'8760 Data'!K8537,'8760 Data'!L8537,'8760 Data'!M8537,'8760 Data'!N8537,'8760 Data'!O8537,'8760 Data'!P8537,'8760 Data'!Q8537,'8760 Data'!R8537,'8760 Data'!S8537,'8760 Data'!T8537,'8760 Data'!U8537)</f>
        <v>0</v>
      </c>
      <c r="I8537" s="591" t="e">
        <f>H8537/'Output Sheet'!$B$8</f>
        <v>#DIV/0!</v>
      </c>
      <c r="J8537" s="596"/>
      <c r="K8537" s="560"/>
      <c r="L8537" s="560"/>
      <c r="M8537" s="560"/>
      <c r="N8537" s="560"/>
      <c r="O8537" s="560"/>
      <c r="P8537" s="560"/>
      <c r="Q8537" s="560"/>
      <c r="R8537" s="560"/>
      <c r="S8537" s="560"/>
      <c r="T8537" s="560"/>
      <c r="U8537" s="560"/>
    </row>
    <row r="8538" spans="1:21">
      <c r="A8538" s="593">
        <f t="shared" si="798"/>
        <v>41630</v>
      </c>
      <c r="B8538" s="594">
        <v>41630.708827256945</v>
      </c>
      <c r="C8538" s="560">
        <f t="shared" si="799"/>
        <v>2013</v>
      </c>
      <c r="D8538" s="560">
        <f t="shared" si="800"/>
        <v>12</v>
      </c>
      <c r="E8538" s="560">
        <f t="shared" si="801"/>
        <v>22</v>
      </c>
      <c r="F8538" s="560">
        <f t="shared" si="802"/>
        <v>17</v>
      </c>
      <c r="G8538" s="595">
        <f t="shared" si="803"/>
        <v>1</v>
      </c>
      <c r="H8538" s="590">
        <f>CHOOSE('Output Sheet'!$B$4,'8760 Data'!J8538,'8760 Data'!K8538,'8760 Data'!L8538,'8760 Data'!M8538,'8760 Data'!N8538,'8760 Data'!O8538,'8760 Data'!P8538,'8760 Data'!Q8538,'8760 Data'!R8538,'8760 Data'!S8538,'8760 Data'!T8538,'8760 Data'!U8538)</f>
        <v>0</v>
      </c>
      <c r="I8538" s="591" t="e">
        <f>H8538/'Output Sheet'!$B$8</f>
        <v>#DIV/0!</v>
      </c>
      <c r="J8538" s="596"/>
      <c r="K8538" s="560"/>
      <c r="L8538" s="560"/>
      <c r="M8538" s="560"/>
      <c r="N8538" s="560"/>
      <c r="O8538" s="560"/>
      <c r="P8538" s="560"/>
      <c r="Q8538" s="560"/>
      <c r="R8538" s="560"/>
      <c r="S8538" s="560"/>
      <c r="T8538" s="560"/>
      <c r="U8538" s="560"/>
    </row>
    <row r="8539" spans="1:21">
      <c r="A8539" s="593">
        <f t="shared" si="798"/>
        <v>41630</v>
      </c>
      <c r="B8539" s="594">
        <v>41630.750493981483</v>
      </c>
      <c r="C8539" s="560">
        <f t="shared" si="799"/>
        <v>2013</v>
      </c>
      <c r="D8539" s="560">
        <f t="shared" si="800"/>
        <v>12</v>
      </c>
      <c r="E8539" s="560">
        <f t="shared" si="801"/>
        <v>22</v>
      </c>
      <c r="F8539" s="560">
        <f t="shared" si="802"/>
        <v>18</v>
      </c>
      <c r="G8539" s="595">
        <f t="shared" si="803"/>
        <v>1</v>
      </c>
      <c r="H8539" s="590">
        <f>CHOOSE('Output Sheet'!$B$4,'8760 Data'!J8539,'8760 Data'!K8539,'8760 Data'!L8539,'8760 Data'!M8539,'8760 Data'!N8539,'8760 Data'!O8539,'8760 Data'!P8539,'8760 Data'!Q8539,'8760 Data'!R8539,'8760 Data'!S8539,'8760 Data'!T8539,'8760 Data'!U8539)</f>
        <v>0</v>
      </c>
      <c r="I8539" s="591" t="e">
        <f>H8539/'Output Sheet'!$B$8</f>
        <v>#DIV/0!</v>
      </c>
      <c r="J8539" s="596"/>
      <c r="K8539" s="560"/>
      <c r="L8539" s="560"/>
      <c r="M8539" s="560"/>
      <c r="N8539" s="560"/>
      <c r="O8539" s="560"/>
      <c r="P8539" s="560"/>
      <c r="Q8539" s="560"/>
      <c r="R8539" s="560"/>
      <c r="S8539" s="560"/>
      <c r="T8539" s="560"/>
      <c r="U8539" s="560"/>
    </row>
    <row r="8540" spans="1:21">
      <c r="A8540" s="593">
        <f t="shared" si="798"/>
        <v>41630</v>
      </c>
      <c r="B8540" s="594">
        <v>41630.79216070602</v>
      </c>
      <c r="C8540" s="560">
        <f t="shared" si="799"/>
        <v>2013</v>
      </c>
      <c r="D8540" s="560">
        <f t="shared" si="800"/>
        <v>12</v>
      </c>
      <c r="E8540" s="560">
        <f t="shared" si="801"/>
        <v>22</v>
      </c>
      <c r="F8540" s="560">
        <f t="shared" si="802"/>
        <v>19</v>
      </c>
      <c r="G8540" s="595">
        <f t="shared" si="803"/>
        <v>1</v>
      </c>
      <c r="H8540" s="590">
        <f>CHOOSE('Output Sheet'!$B$4,'8760 Data'!J8540,'8760 Data'!K8540,'8760 Data'!L8540,'8760 Data'!M8540,'8760 Data'!N8540,'8760 Data'!O8540,'8760 Data'!P8540,'8760 Data'!Q8540,'8760 Data'!R8540,'8760 Data'!S8540,'8760 Data'!T8540,'8760 Data'!U8540)</f>
        <v>0</v>
      </c>
      <c r="I8540" s="591" t="e">
        <f>H8540/'Output Sheet'!$B$8</f>
        <v>#DIV/0!</v>
      </c>
      <c r="J8540" s="596"/>
      <c r="K8540" s="560"/>
      <c r="L8540" s="560"/>
      <c r="M8540" s="560"/>
      <c r="N8540" s="560"/>
      <c r="O8540" s="560"/>
      <c r="P8540" s="560"/>
      <c r="Q8540" s="560"/>
      <c r="R8540" s="560"/>
      <c r="S8540" s="560"/>
      <c r="T8540" s="560"/>
      <c r="U8540" s="560"/>
    </row>
    <row r="8541" spans="1:21">
      <c r="A8541" s="593">
        <f t="shared" si="798"/>
        <v>41630</v>
      </c>
      <c r="B8541" s="594">
        <v>41630.833827430557</v>
      </c>
      <c r="C8541" s="560">
        <f t="shared" si="799"/>
        <v>2013</v>
      </c>
      <c r="D8541" s="560">
        <f t="shared" si="800"/>
        <v>12</v>
      </c>
      <c r="E8541" s="560">
        <f t="shared" si="801"/>
        <v>22</v>
      </c>
      <c r="F8541" s="560">
        <f t="shared" si="802"/>
        <v>20</v>
      </c>
      <c r="G8541" s="595">
        <f t="shared" si="803"/>
        <v>1</v>
      </c>
      <c r="H8541" s="590">
        <f>CHOOSE('Output Sheet'!$B$4,'8760 Data'!J8541,'8760 Data'!K8541,'8760 Data'!L8541,'8760 Data'!M8541,'8760 Data'!N8541,'8760 Data'!O8541,'8760 Data'!P8541,'8760 Data'!Q8541,'8760 Data'!R8541,'8760 Data'!S8541,'8760 Data'!T8541,'8760 Data'!U8541)</f>
        <v>0</v>
      </c>
      <c r="I8541" s="591" t="e">
        <f>H8541/'Output Sheet'!$B$8</f>
        <v>#DIV/0!</v>
      </c>
      <c r="J8541" s="596"/>
      <c r="K8541" s="560"/>
      <c r="L8541" s="560"/>
      <c r="M8541" s="560"/>
      <c r="N8541" s="560"/>
      <c r="O8541" s="560"/>
      <c r="P8541" s="560"/>
      <c r="Q8541" s="560"/>
      <c r="R8541" s="560"/>
      <c r="S8541" s="560"/>
      <c r="T8541" s="560"/>
      <c r="U8541" s="560"/>
    </row>
    <row r="8542" spans="1:21">
      <c r="A8542" s="593">
        <f t="shared" si="798"/>
        <v>41630</v>
      </c>
      <c r="B8542" s="594">
        <v>41630.875494155094</v>
      </c>
      <c r="C8542" s="560">
        <f t="shared" si="799"/>
        <v>2013</v>
      </c>
      <c r="D8542" s="560">
        <f t="shared" si="800"/>
        <v>12</v>
      </c>
      <c r="E8542" s="560">
        <f t="shared" si="801"/>
        <v>22</v>
      </c>
      <c r="F8542" s="560">
        <f t="shared" si="802"/>
        <v>21</v>
      </c>
      <c r="G8542" s="595">
        <f t="shared" si="803"/>
        <v>1</v>
      </c>
      <c r="H8542" s="590">
        <f>CHOOSE('Output Sheet'!$B$4,'8760 Data'!J8542,'8760 Data'!K8542,'8760 Data'!L8542,'8760 Data'!M8542,'8760 Data'!N8542,'8760 Data'!O8542,'8760 Data'!P8542,'8760 Data'!Q8542,'8760 Data'!R8542,'8760 Data'!S8542,'8760 Data'!T8542,'8760 Data'!U8542)</f>
        <v>0</v>
      </c>
      <c r="I8542" s="591" t="e">
        <f>H8542/'Output Sheet'!$B$8</f>
        <v>#DIV/0!</v>
      </c>
      <c r="J8542" s="596"/>
      <c r="K8542" s="560"/>
      <c r="L8542" s="560"/>
      <c r="M8542" s="560"/>
      <c r="N8542" s="560"/>
      <c r="O8542" s="560"/>
      <c r="P8542" s="560"/>
      <c r="Q8542" s="560"/>
      <c r="R8542" s="560"/>
      <c r="S8542" s="560"/>
      <c r="T8542" s="560"/>
      <c r="U8542" s="560"/>
    </row>
    <row r="8543" spans="1:21">
      <c r="A8543" s="593">
        <f t="shared" si="798"/>
        <v>41630</v>
      </c>
      <c r="B8543" s="594">
        <v>41630.917160879631</v>
      </c>
      <c r="C8543" s="560">
        <f t="shared" si="799"/>
        <v>2013</v>
      </c>
      <c r="D8543" s="560">
        <f t="shared" si="800"/>
        <v>12</v>
      </c>
      <c r="E8543" s="560">
        <f t="shared" si="801"/>
        <v>22</v>
      </c>
      <c r="F8543" s="560">
        <f t="shared" si="802"/>
        <v>22</v>
      </c>
      <c r="G8543" s="595">
        <f t="shared" si="803"/>
        <v>1</v>
      </c>
      <c r="H8543" s="590">
        <f>CHOOSE('Output Sheet'!$B$4,'8760 Data'!J8543,'8760 Data'!K8543,'8760 Data'!L8543,'8760 Data'!M8543,'8760 Data'!N8543,'8760 Data'!O8543,'8760 Data'!P8543,'8760 Data'!Q8543,'8760 Data'!R8543,'8760 Data'!S8543,'8760 Data'!T8543,'8760 Data'!U8543)</f>
        <v>0</v>
      </c>
      <c r="I8543" s="591" t="e">
        <f>H8543/'Output Sheet'!$B$8</f>
        <v>#DIV/0!</v>
      </c>
      <c r="J8543" s="596"/>
      <c r="K8543" s="560"/>
      <c r="L8543" s="560"/>
      <c r="M8543" s="560"/>
      <c r="N8543" s="560"/>
      <c r="O8543" s="560"/>
      <c r="P8543" s="560"/>
      <c r="Q8543" s="560"/>
      <c r="R8543" s="560"/>
      <c r="S8543" s="560"/>
      <c r="T8543" s="560"/>
      <c r="U8543" s="560"/>
    </row>
    <row r="8544" spans="1:21">
      <c r="A8544" s="593">
        <f t="shared" si="798"/>
        <v>41630</v>
      </c>
      <c r="B8544" s="594">
        <v>41630.958827604169</v>
      </c>
      <c r="C8544" s="560">
        <f t="shared" si="799"/>
        <v>2013</v>
      </c>
      <c r="D8544" s="560">
        <f t="shared" si="800"/>
        <v>12</v>
      </c>
      <c r="E8544" s="560">
        <f t="shared" si="801"/>
        <v>22</v>
      </c>
      <c r="F8544" s="560">
        <f t="shared" si="802"/>
        <v>23</v>
      </c>
      <c r="G8544" s="595">
        <f t="shared" si="803"/>
        <v>1</v>
      </c>
      <c r="H8544" s="590">
        <f>CHOOSE('Output Sheet'!$B$4,'8760 Data'!J8544,'8760 Data'!K8544,'8760 Data'!L8544,'8760 Data'!M8544,'8760 Data'!N8544,'8760 Data'!O8544,'8760 Data'!P8544,'8760 Data'!Q8544,'8760 Data'!R8544,'8760 Data'!S8544,'8760 Data'!T8544,'8760 Data'!U8544)</f>
        <v>0</v>
      </c>
      <c r="I8544" s="591" t="e">
        <f>H8544/'Output Sheet'!$B$8</f>
        <v>#DIV/0!</v>
      </c>
      <c r="J8544" s="596"/>
      <c r="K8544" s="560"/>
      <c r="L8544" s="560"/>
      <c r="M8544" s="560"/>
      <c r="N8544" s="560"/>
      <c r="O8544" s="560"/>
      <c r="P8544" s="560"/>
      <c r="Q8544" s="560"/>
      <c r="R8544" s="560"/>
      <c r="S8544" s="560"/>
      <c r="T8544" s="560"/>
      <c r="U8544" s="560"/>
    </row>
    <row r="8545" spans="1:21">
      <c r="A8545" s="593">
        <f t="shared" si="798"/>
        <v>41631</v>
      </c>
      <c r="B8545" s="594">
        <v>41631.000494328706</v>
      </c>
      <c r="C8545" s="560">
        <f t="shared" si="799"/>
        <v>2013</v>
      </c>
      <c r="D8545" s="560">
        <f t="shared" si="800"/>
        <v>12</v>
      </c>
      <c r="E8545" s="560">
        <f t="shared" si="801"/>
        <v>23</v>
      </c>
      <c r="F8545" s="560">
        <f t="shared" si="802"/>
        <v>24</v>
      </c>
      <c r="G8545" s="595">
        <f t="shared" si="803"/>
        <v>2</v>
      </c>
      <c r="H8545" s="590">
        <f>CHOOSE('Output Sheet'!$B$4,'8760 Data'!J8545,'8760 Data'!K8545,'8760 Data'!L8545,'8760 Data'!M8545,'8760 Data'!N8545,'8760 Data'!O8545,'8760 Data'!P8545,'8760 Data'!Q8545,'8760 Data'!R8545,'8760 Data'!S8545,'8760 Data'!T8545,'8760 Data'!U8545)</f>
        <v>0</v>
      </c>
      <c r="I8545" s="591" t="e">
        <f>H8545/'Output Sheet'!$B$8</f>
        <v>#DIV/0!</v>
      </c>
      <c r="J8545" s="596"/>
      <c r="K8545" s="560"/>
      <c r="L8545" s="560"/>
      <c r="M8545" s="560"/>
      <c r="N8545" s="560"/>
      <c r="O8545" s="560"/>
      <c r="P8545" s="560"/>
      <c r="Q8545" s="560"/>
      <c r="R8545" s="560"/>
      <c r="S8545" s="560"/>
      <c r="T8545" s="560"/>
      <c r="U8545" s="560"/>
    </row>
    <row r="8546" spans="1:21">
      <c r="A8546" s="593">
        <f t="shared" si="798"/>
        <v>41631</v>
      </c>
      <c r="B8546" s="594">
        <v>41631.042161053243</v>
      </c>
      <c r="C8546" s="560">
        <f t="shared" si="799"/>
        <v>2013</v>
      </c>
      <c r="D8546" s="560">
        <f t="shared" si="800"/>
        <v>12</v>
      </c>
      <c r="E8546" s="560">
        <f t="shared" si="801"/>
        <v>23</v>
      </c>
      <c r="F8546" s="560">
        <f t="shared" si="802"/>
        <v>1</v>
      </c>
      <c r="G8546" s="595">
        <f t="shared" si="803"/>
        <v>2</v>
      </c>
      <c r="H8546" s="590">
        <f>CHOOSE('Output Sheet'!$B$4,'8760 Data'!J8546,'8760 Data'!K8546,'8760 Data'!L8546,'8760 Data'!M8546,'8760 Data'!N8546,'8760 Data'!O8546,'8760 Data'!P8546,'8760 Data'!Q8546,'8760 Data'!R8546,'8760 Data'!S8546,'8760 Data'!T8546,'8760 Data'!U8546)</f>
        <v>0</v>
      </c>
      <c r="I8546" s="591" t="e">
        <f>H8546/'Output Sheet'!$B$8</f>
        <v>#DIV/0!</v>
      </c>
      <c r="J8546" s="596"/>
      <c r="K8546" s="560"/>
      <c r="L8546" s="560"/>
      <c r="M8546" s="560"/>
      <c r="N8546" s="560"/>
      <c r="O8546" s="560"/>
      <c r="P8546" s="560"/>
      <c r="Q8546" s="560"/>
      <c r="R8546" s="560"/>
      <c r="S8546" s="560"/>
      <c r="T8546" s="560"/>
      <c r="U8546" s="560"/>
    </row>
    <row r="8547" spans="1:21">
      <c r="A8547" s="593">
        <f t="shared" si="798"/>
        <v>41631</v>
      </c>
      <c r="B8547" s="594">
        <v>41631.08382777778</v>
      </c>
      <c r="C8547" s="560">
        <f t="shared" si="799"/>
        <v>2013</v>
      </c>
      <c r="D8547" s="560">
        <f t="shared" si="800"/>
        <v>12</v>
      </c>
      <c r="E8547" s="560">
        <f t="shared" si="801"/>
        <v>23</v>
      </c>
      <c r="F8547" s="560">
        <f t="shared" si="802"/>
        <v>2</v>
      </c>
      <c r="G8547" s="595">
        <f t="shared" si="803"/>
        <v>2</v>
      </c>
      <c r="H8547" s="590">
        <f>CHOOSE('Output Sheet'!$B$4,'8760 Data'!J8547,'8760 Data'!K8547,'8760 Data'!L8547,'8760 Data'!M8547,'8760 Data'!N8547,'8760 Data'!O8547,'8760 Data'!P8547,'8760 Data'!Q8547,'8760 Data'!R8547,'8760 Data'!S8547,'8760 Data'!T8547,'8760 Data'!U8547)</f>
        <v>0</v>
      </c>
      <c r="I8547" s="591" t="e">
        <f>H8547/'Output Sheet'!$B$8</f>
        <v>#DIV/0!</v>
      </c>
      <c r="J8547" s="596"/>
      <c r="K8547" s="560"/>
      <c r="L8547" s="560"/>
      <c r="M8547" s="560"/>
      <c r="N8547" s="560"/>
      <c r="O8547" s="560"/>
      <c r="P8547" s="560"/>
      <c r="Q8547" s="560"/>
      <c r="R8547" s="560"/>
      <c r="S8547" s="560"/>
      <c r="T8547" s="560"/>
      <c r="U8547" s="560"/>
    </row>
    <row r="8548" spans="1:21">
      <c r="A8548" s="593">
        <f t="shared" si="798"/>
        <v>41631</v>
      </c>
      <c r="B8548" s="594">
        <v>41631.125494502317</v>
      </c>
      <c r="C8548" s="560">
        <f t="shared" si="799"/>
        <v>2013</v>
      </c>
      <c r="D8548" s="560">
        <f t="shared" si="800"/>
        <v>12</v>
      </c>
      <c r="E8548" s="560">
        <f t="shared" si="801"/>
        <v>23</v>
      </c>
      <c r="F8548" s="560">
        <f t="shared" si="802"/>
        <v>3</v>
      </c>
      <c r="G8548" s="595">
        <f t="shared" si="803"/>
        <v>2</v>
      </c>
      <c r="H8548" s="590">
        <f>CHOOSE('Output Sheet'!$B$4,'8760 Data'!J8548,'8760 Data'!K8548,'8760 Data'!L8548,'8760 Data'!M8548,'8760 Data'!N8548,'8760 Data'!O8548,'8760 Data'!P8548,'8760 Data'!Q8548,'8760 Data'!R8548,'8760 Data'!S8548,'8760 Data'!T8548,'8760 Data'!U8548)</f>
        <v>0</v>
      </c>
      <c r="I8548" s="591" t="e">
        <f>H8548/'Output Sheet'!$B$8</f>
        <v>#DIV/0!</v>
      </c>
      <c r="J8548" s="596"/>
      <c r="K8548" s="560"/>
      <c r="L8548" s="560"/>
      <c r="M8548" s="560"/>
      <c r="N8548" s="560"/>
      <c r="O8548" s="560"/>
      <c r="P8548" s="560"/>
      <c r="Q8548" s="560"/>
      <c r="R8548" s="560"/>
      <c r="S8548" s="560"/>
      <c r="T8548" s="560"/>
      <c r="U8548" s="560"/>
    </row>
    <row r="8549" spans="1:21">
      <c r="A8549" s="593">
        <f t="shared" si="798"/>
        <v>41631</v>
      </c>
      <c r="B8549" s="594">
        <v>41631.167161226855</v>
      </c>
      <c r="C8549" s="560">
        <f t="shared" si="799"/>
        <v>2013</v>
      </c>
      <c r="D8549" s="560">
        <f t="shared" si="800"/>
        <v>12</v>
      </c>
      <c r="E8549" s="560">
        <f t="shared" si="801"/>
        <v>23</v>
      </c>
      <c r="F8549" s="560">
        <f t="shared" si="802"/>
        <v>4</v>
      </c>
      <c r="G8549" s="595">
        <f t="shared" si="803"/>
        <v>2</v>
      </c>
      <c r="H8549" s="590">
        <f>CHOOSE('Output Sheet'!$B$4,'8760 Data'!J8549,'8760 Data'!K8549,'8760 Data'!L8549,'8760 Data'!M8549,'8760 Data'!N8549,'8760 Data'!O8549,'8760 Data'!P8549,'8760 Data'!Q8549,'8760 Data'!R8549,'8760 Data'!S8549,'8760 Data'!T8549,'8760 Data'!U8549)</f>
        <v>0</v>
      </c>
      <c r="I8549" s="591" t="e">
        <f>H8549/'Output Sheet'!$B$8</f>
        <v>#DIV/0!</v>
      </c>
      <c r="J8549" s="596"/>
      <c r="K8549" s="560"/>
      <c r="L8549" s="560"/>
      <c r="M8549" s="560"/>
      <c r="N8549" s="560"/>
      <c r="O8549" s="560"/>
      <c r="P8549" s="560"/>
      <c r="Q8549" s="560"/>
      <c r="R8549" s="560"/>
      <c r="S8549" s="560"/>
      <c r="T8549" s="560"/>
      <c r="U8549" s="560"/>
    </row>
    <row r="8550" spans="1:21">
      <c r="A8550" s="593">
        <f t="shared" si="798"/>
        <v>41631</v>
      </c>
      <c r="B8550" s="594">
        <v>41631.208827951392</v>
      </c>
      <c r="C8550" s="560">
        <f t="shared" si="799"/>
        <v>2013</v>
      </c>
      <c r="D8550" s="560">
        <f t="shared" si="800"/>
        <v>12</v>
      </c>
      <c r="E8550" s="560">
        <f t="shared" si="801"/>
        <v>23</v>
      </c>
      <c r="F8550" s="560">
        <f t="shared" si="802"/>
        <v>5</v>
      </c>
      <c r="G8550" s="595">
        <f t="shared" si="803"/>
        <v>2</v>
      </c>
      <c r="H8550" s="590">
        <f>CHOOSE('Output Sheet'!$B$4,'8760 Data'!J8550,'8760 Data'!K8550,'8760 Data'!L8550,'8760 Data'!M8550,'8760 Data'!N8550,'8760 Data'!O8550,'8760 Data'!P8550,'8760 Data'!Q8550,'8760 Data'!R8550,'8760 Data'!S8550,'8760 Data'!T8550,'8760 Data'!U8550)</f>
        <v>0</v>
      </c>
      <c r="I8550" s="591" t="e">
        <f>H8550/'Output Sheet'!$B$8</f>
        <v>#DIV/0!</v>
      </c>
      <c r="J8550" s="596"/>
      <c r="K8550" s="560"/>
      <c r="L8550" s="560"/>
      <c r="M8550" s="560"/>
      <c r="N8550" s="560"/>
      <c r="O8550" s="560"/>
      <c r="P8550" s="560"/>
      <c r="Q8550" s="560"/>
      <c r="R8550" s="560"/>
      <c r="S8550" s="560"/>
      <c r="T8550" s="560"/>
      <c r="U8550" s="560"/>
    </row>
    <row r="8551" spans="1:21">
      <c r="A8551" s="593">
        <f t="shared" si="798"/>
        <v>41631</v>
      </c>
      <c r="B8551" s="594">
        <v>41631.250494675929</v>
      </c>
      <c r="C8551" s="560">
        <f t="shared" si="799"/>
        <v>2013</v>
      </c>
      <c r="D8551" s="560">
        <f t="shared" si="800"/>
        <v>12</v>
      </c>
      <c r="E8551" s="560">
        <f t="shared" si="801"/>
        <v>23</v>
      </c>
      <c r="F8551" s="560">
        <f t="shared" si="802"/>
        <v>6</v>
      </c>
      <c r="G8551" s="595">
        <f t="shared" si="803"/>
        <v>2</v>
      </c>
      <c r="H8551" s="590">
        <f>CHOOSE('Output Sheet'!$B$4,'8760 Data'!J8551,'8760 Data'!K8551,'8760 Data'!L8551,'8760 Data'!M8551,'8760 Data'!N8551,'8760 Data'!O8551,'8760 Data'!P8551,'8760 Data'!Q8551,'8760 Data'!R8551,'8760 Data'!S8551,'8760 Data'!T8551,'8760 Data'!U8551)</f>
        <v>0</v>
      </c>
      <c r="I8551" s="591" t="e">
        <f>H8551/'Output Sheet'!$B$8</f>
        <v>#DIV/0!</v>
      </c>
      <c r="J8551" s="596"/>
      <c r="K8551" s="560"/>
      <c r="L8551" s="560"/>
      <c r="M8551" s="560"/>
      <c r="N8551" s="560"/>
      <c r="O8551" s="560"/>
      <c r="P8551" s="560"/>
      <c r="Q8551" s="560"/>
      <c r="R8551" s="560"/>
      <c r="S8551" s="560"/>
      <c r="T8551" s="560"/>
      <c r="U8551" s="560"/>
    </row>
    <row r="8552" spans="1:21">
      <c r="A8552" s="593">
        <f t="shared" si="798"/>
        <v>41631</v>
      </c>
      <c r="B8552" s="594">
        <v>41631.292161400466</v>
      </c>
      <c r="C8552" s="560">
        <f t="shared" si="799"/>
        <v>2013</v>
      </c>
      <c r="D8552" s="560">
        <f t="shared" si="800"/>
        <v>12</v>
      </c>
      <c r="E8552" s="560">
        <f t="shared" si="801"/>
        <v>23</v>
      </c>
      <c r="F8552" s="560">
        <f t="shared" si="802"/>
        <v>7</v>
      </c>
      <c r="G8552" s="595">
        <f t="shared" si="803"/>
        <v>2</v>
      </c>
      <c r="H8552" s="590">
        <f>CHOOSE('Output Sheet'!$B$4,'8760 Data'!J8552,'8760 Data'!K8552,'8760 Data'!L8552,'8760 Data'!M8552,'8760 Data'!N8552,'8760 Data'!O8552,'8760 Data'!P8552,'8760 Data'!Q8552,'8760 Data'!R8552,'8760 Data'!S8552,'8760 Data'!T8552,'8760 Data'!U8552)</f>
        <v>0</v>
      </c>
      <c r="I8552" s="591" t="e">
        <f>H8552/'Output Sheet'!$B$8</f>
        <v>#DIV/0!</v>
      </c>
      <c r="J8552" s="596"/>
      <c r="K8552" s="560"/>
      <c r="L8552" s="560"/>
      <c r="M8552" s="560"/>
      <c r="N8552" s="560"/>
      <c r="O8552" s="560"/>
      <c r="P8552" s="560"/>
      <c r="Q8552" s="560"/>
      <c r="R8552" s="560"/>
      <c r="S8552" s="560"/>
      <c r="T8552" s="560"/>
      <c r="U8552" s="560"/>
    </row>
    <row r="8553" spans="1:21">
      <c r="A8553" s="593">
        <f t="shared" si="798"/>
        <v>41631</v>
      </c>
      <c r="B8553" s="594">
        <v>41631.333828125003</v>
      </c>
      <c r="C8553" s="560">
        <f t="shared" si="799"/>
        <v>2013</v>
      </c>
      <c r="D8553" s="560">
        <f t="shared" si="800"/>
        <v>12</v>
      </c>
      <c r="E8553" s="560">
        <f t="shared" si="801"/>
        <v>23</v>
      </c>
      <c r="F8553" s="560">
        <f t="shared" si="802"/>
        <v>8</v>
      </c>
      <c r="G8553" s="595">
        <f t="shared" si="803"/>
        <v>2</v>
      </c>
      <c r="H8553" s="590">
        <f>CHOOSE('Output Sheet'!$B$4,'8760 Data'!J8553,'8760 Data'!K8553,'8760 Data'!L8553,'8760 Data'!M8553,'8760 Data'!N8553,'8760 Data'!O8553,'8760 Data'!P8553,'8760 Data'!Q8553,'8760 Data'!R8553,'8760 Data'!S8553,'8760 Data'!T8553,'8760 Data'!U8553)</f>
        <v>0</v>
      </c>
      <c r="I8553" s="591" t="e">
        <f>H8553/'Output Sheet'!$B$8</f>
        <v>#DIV/0!</v>
      </c>
      <c r="J8553" s="596"/>
      <c r="K8553" s="560"/>
      <c r="L8553" s="560"/>
      <c r="M8553" s="560"/>
      <c r="N8553" s="560"/>
      <c r="O8553" s="560"/>
      <c r="P8553" s="560"/>
      <c r="Q8553" s="560"/>
      <c r="R8553" s="560"/>
      <c r="S8553" s="560"/>
      <c r="T8553" s="560"/>
      <c r="U8553" s="560"/>
    </row>
    <row r="8554" spans="1:21">
      <c r="A8554" s="593">
        <f t="shared" si="798"/>
        <v>41631</v>
      </c>
      <c r="B8554" s="594">
        <v>41631.375494849533</v>
      </c>
      <c r="C8554" s="560">
        <f t="shared" si="799"/>
        <v>2013</v>
      </c>
      <c r="D8554" s="560">
        <f t="shared" si="800"/>
        <v>12</v>
      </c>
      <c r="E8554" s="560">
        <f t="shared" si="801"/>
        <v>23</v>
      </c>
      <c r="F8554" s="560">
        <f t="shared" si="802"/>
        <v>9</v>
      </c>
      <c r="G8554" s="595">
        <f t="shared" si="803"/>
        <v>2</v>
      </c>
      <c r="H8554" s="590">
        <f>CHOOSE('Output Sheet'!$B$4,'8760 Data'!J8554,'8760 Data'!K8554,'8760 Data'!L8554,'8760 Data'!M8554,'8760 Data'!N8554,'8760 Data'!O8554,'8760 Data'!P8554,'8760 Data'!Q8554,'8760 Data'!R8554,'8760 Data'!S8554,'8760 Data'!T8554,'8760 Data'!U8554)</f>
        <v>0</v>
      </c>
      <c r="I8554" s="591" t="e">
        <f>H8554/'Output Sheet'!$B$8</f>
        <v>#DIV/0!</v>
      </c>
      <c r="J8554" s="596"/>
      <c r="K8554" s="560"/>
      <c r="L8554" s="560"/>
      <c r="M8554" s="560"/>
      <c r="N8554" s="560"/>
      <c r="O8554" s="560"/>
      <c r="P8554" s="560"/>
      <c r="Q8554" s="560"/>
      <c r="R8554" s="560"/>
      <c r="S8554" s="560"/>
      <c r="T8554" s="560"/>
      <c r="U8554" s="560"/>
    </row>
    <row r="8555" spans="1:21">
      <c r="A8555" s="593">
        <f t="shared" si="798"/>
        <v>41631</v>
      </c>
      <c r="B8555" s="594">
        <v>41631.417161574071</v>
      </c>
      <c r="C8555" s="560">
        <f t="shared" si="799"/>
        <v>2013</v>
      </c>
      <c r="D8555" s="560">
        <f t="shared" si="800"/>
        <v>12</v>
      </c>
      <c r="E8555" s="560">
        <f t="shared" si="801"/>
        <v>23</v>
      </c>
      <c r="F8555" s="560">
        <f t="shared" si="802"/>
        <v>10</v>
      </c>
      <c r="G8555" s="595">
        <f t="shared" si="803"/>
        <v>2</v>
      </c>
      <c r="H8555" s="590">
        <f>CHOOSE('Output Sheet'!$B$4,'8760 Data'!J8555,'8760 Data'!K8555,'8760 Data'!L8555,'8760 Data'!M8555,'8760 Data'!N8555,'8760 Data'!O8555,'8760 Data'!P8555,'8760 Data'!Q8555,'8760 Data'!R8555,'8760 Data'!S8555,'8760 Data'!T8555,'8760 Data'!U8555)</f>
        <v>0</v>
      </c>
      <c r="I8555" s="591" t="e">
        <f>H8555/'Output Sheet'!$B$8</f>
        <v>#DIV/0!</v>
      </c>
      <c r="J8555" s="596"/>
      <c r="K8555" s="560"/>
      <c r="L8555" s="560"/>
      <c r="M8555" s="560"/>
      <c r="N8555" s="560"/>
      <c r="O8555" s="560"/>
      <c r="P8555" s="560"/>
      <c r="Q8555" s="560"/>
      <c r="R8555" s="560"/>
      <c r="S8555" s="560"/>
      <c r="T8555" s="560"/>
      <c r="U8555" s="560"/>
    </row>
    <row r="8556" spans="1:21">
      <c r="A8556" s="593">
        <f t="shared" si="798"/>
        <v>41631</v>
      </c>
      <c r="B8556" s="594">
        <v>41631.458828298608</v>
      </c>
      <c r="C8556" s="560">
        <f t="shared" si="799"/>
        <v>2013</v>
      </c>
      <c r="D8556" s="560">
        <f t="shared" si="800"/>
        <v>12</v>
      </c>
      <c r="E8556" s="560">
        <f t="shared" si="801"/>
        <v>23</v>
      </c>
      <c r="F8556" s="560">
        <f t="shared" si="802"/>
        <v>11</v>
      </c>
      <c r="G8556" s="595">
        <f t="shared" si="803"/>
        <v>2</v>
      </c>
      <c r="H8556" s="590">
        <f>CHOOSE('Output Sheet'!$B$4,'8760 Data'!J8556,'8760 Data'!K8556,'8760 Data'!L8556,'8760 Data'!M8556,'8760 Data'!N8556,'8760 Data'!O8556,'8760 Data'!P8556,'8760 Data'!Q8556,'8760 Data'!R8556,'8760 Data'!S8556,'8760 Data'!T8556,'8760 Data'!U8556)</f>
        <v>0</v>
      </c>
      <c r="I8556" s="591" t="e">
        <f>H8556/'Output Sheet'!$B$8</f>
        <v>#DIV/0!</v>
      </c>
      <c r="J8556" s="596"/>
      <c r="K8556" s="560"/>
      <c r="L8556" s="560"/>
      <c r="M8556" s="560"/>
      <c r="N8556" s="560"/>
      <c r="O8556" s="560"/>
      <c r="P8556" s="560"/>
      <c r="Q8556" s="560"/>
      <c r="R8556" s="560"/>
      <c r="S8556" s="560"/>
      <c r="T8556" s="560"/>
      <c r="U8556" s="560"/>
    </row>
    <row r="8557" spans="1:21">
      <c r="A8557" s="593">
        <f t="shared" si="798"/>
        <v>41631</v>
      </c>
      <c r="B8557" s="594">
        <v>41631.500495023145</v>
      </c>
      <c r="C8557" s="560">
        <f t="shared" si="799"/>
        <v>2013</v>
      </c>
      <c r="D8557" s="560">
        <f t="shared" si="800"/>
        <v>12</v>
      </c>
      <c r="E8557" s="560">
        <f t="shared" si="801"/>
        <v>23</v>
      </c>
      <c r="F8557" s="560">
        <f t="shared" si="802"/>
        <v>12</v>
      </c>
      <c r="G8557" s="595">
        <f t="shared" si="803"/>
        <v>2</v>
      </c>
      <c r="H8557" s="590">
        <f>CHOOSE('Output Sheet'!$B$4,'8760 Data'!J8557,'8760 Data'!K8557,'8760 Data'!L8557,'8760 Data'!M8557,'8760 Data'!N8557,'8760 Data'!O8557,'8760 Data'!P8557,'8760 Data'!Q8557,'8760 Data'!R8557,'8760 Data'!S8557,'8760 Data'!T8557,'8760 Data'!U8557)</f>
        <v>0</v>
      </c>
      <c r="I8557" s="591" t="e">
        <f>H8557/'Output Sheet'!$B$8</f>
        <v>#DIV/0!</v>
      </c>
      <c r="J8557" s="596"/>
      <c r="K8557" s="560"/>
      <c r="L8557" s="560"/>
      <c r="M8557" s="560"/>
      <c r="N8557" s="560"/>
      <c r="O8557" s="560"/>
      <c r="P8557" s="560"/>
      <c r="Q8557" s="560"/>
      <c r="R8557" s="560"/>
      <c r="S8557" s="560"/>
      <c r="T8557" s="560"/>
      <c r="U8557" s="560"/>
    </row>
    <row r="8558" spans="1:21">
      <c r="A8558" s="593">
        <f t="shared" si="798"/>
        <v>41631</v>
      </c>
      <c r="B8558" s="594">
        <v>41631.542161747682</v>
      </c>
      <c r="C8558" s="560">
        <f t="shared" si="799"/>
        <v>2013</v>
      </c>
      <c r="D8558" s="560">
        <f t="shared" si="800"/>
        <v>12</v>
      </c>
      <c r="E8558" s="560">
        <f t="shared" si="801"/>
        <v>23</v>
      </c>
      <c r="F8558" s="560">
        <f t="shared" si="802"/>
        <v>13</v>
      </c>
      <c r="G8558" s="595">
        <f t="shared" si="803"/>
        <v>2</v>
      </c>
      <c r="H8558" s="590">
        <f>CHOOSE('Output Sheet'!$B$4,'8760 Data'!J8558,'8760 Data'!K8558,'8760 Data'!L8558,'8760 Data'!M8558,'8760 Data'!N8558,'8760 Data'!O8558,'8760 Data'!P8558,'8760 Data'!Q8558,'8760 Data'!R8558,'8760 Data'!S8558,'8760 Data'!T8558,'8760 Data'!U8558)</f>
        <v>0</v>
      </c>
      <c r="I8558" s="591" t="e">
        <f>H8558/'Output Sheet'!$B$8</f>
        <v>#DIV/0!</v>
      </c>
      <c r="J8558" s="596"/>
      <c r="K8558" s="560"/>
      <c r="L8558" s="560"/>
      <c r="M8558" s="560"/>
      <c r="N8558" s="560"/>
      <c r="O8558" s="560"/>
      <c r="P8558" s="560"/>
      <c r="Q8558" s="560"/>
      <c r="R8558" s="560"/>
      <c r="S8558" s="560"/>
      <c r="T8558" s="560"/>
      <c r="U8558" s="560"/>
    </row>
    <row r="8559" spans="1:21">
      <c r="A8559" s="593">
        <f t="shared" si="798"/>
        <v>41631</v>
      </c>
      <c r="B8559" s="594">
        <v>41631.583828472219</v>
      </c>
      <c r="C8559" s="560">
        <f t="shared" si="799"/>
        <v>2013</v>
      </c>
      <c r="D8559" s="560">
        <f t="shared" si="800"/>
        <v>12</v>
      </c>
      <c r="E8559" s="560">
        <f t="shared" si="801"/>
        <v>23</v>
      </c>
      <c r="F8559" s="560">
        <f t="shared" si="802"/>
        <v>14</v>
      </c>
      <c r="G8559" s="595">
        <f t="shared" si="803"/>
        <v>2</v>
      </c>
      <c r="H8559" s="590">
        <f>CHOOSE('Output Sheet'!$B$4,'8760 Data'!J8559,'8760 Data'!K8559,'8760 Data'!L8559,'8760 Data'!M8559,'8760 Data'!N8559,'8760 Data'!O8559,'8760 Data'!P8559,'8760 Data'!Q8559,'8760 Data'!R8559,'8760 Data'!S8559,'8760 Data'!T8559,'8760 Data'!U8559)</f>
        <v>0</v>
      </c>
      <c r="I8559" s="591" t="e">
        <f>H8559/'Output Sheet'!$B$8</f>
        <v>#DIV/0!</v>
      </c>
      <c r="J8559" s="596"/>
      <c r="K8559" s="560"/>
      <c r="L8559" s="560"/>
      <c r="M8559" s="560"/>
      <c r="N8559" s="560"/>
      <c r="O8559" s="560"/>
      <c r="P8559" s="560"/>
      <c r="Q8559" s="560"/>
      <c r="R8559" s="560"/>
      <c r="S8559" s="560"/>
      <c r="T8559" s="560"/>
      <c r="U8559" s="560"/>
    </row>
    <row r="8560" spans="1:21">
      <c r="A8560" s="593">
        <f t="shared" si="798"/>
        <v>41631</v>
      </c>
      <c r="B8560" s="594">
        <v>41631.625495196757</v>
      </c>
      <c r="C8560" s="560">
        <f t="shared" si="799"/>
        <v>2013</v>
      </c>
      <c r="D8560" s="560">
        <f t="shared" si="800"/>
        <v>12</v>
      </c>
      <c r="E8560" s="560">
        <f t="shared" si="801"/>
        <v>23</v>
      </c>
      <c r="F8560" s="560">
        <f t="shared" si="802"/>
        <v>15</v>
      </c>
      <c r="G8560" s="595">
        <f t="shared" si="803"/>
        <v>2</v>
      </c>
      <c r="H8560" s="590">
        <f>CHOOSE('Output Sheet'!$B$4,'8760 Data'!J8560,'8760 Data'!K8560,'8760 Data'!L8560,'8760 Data'!M8560,'8760 Data'!N8560,'8760 Data'!O8560,'8760 Data'!P8560,'8760 Data'!Q8560,'8760 Data'!R8560,'8760 Data'!S8560,'8760 Data'!T8560,'8760 Data'!U8560)</f>
        <v>0</v>
      </c>
      <c r="I8560" s="591" t="e">
        <f>H8560/'Output Sheet'!$B$8</f>
        <v>#DIV/0!</v>
      </c>
      <c r="J8560" s="596"/>
      <c r="K8560" s="560"/>
      <c r="L8560" s="560"/>
      <c r="M8560" s="560"/>
      <c r="N8560" s="560"/>
      <c r="O8560" s="560"/>
      <c r="P8560" s="560"/>
      <c r="Q8560" s="560"/>
      <c r="R8560" s="560"/>
      <c r="S8560" s="560"/>
      <c r="T8560" s="560"/>
      <c r="U8560" s="560"/>
    </row>
    <row r="8561" spans="1:21">
      <c r="A8561" s="593">
        <f t="shared" si="798"/>
        <v>41631</v>
      </c>
      <c r="B8561" s="594">
        <v>41631.667161921294</v>
      </c>
      <c r="C8561" s="560">
        <f t="shared" si="799"/>
        <v>2013</v>
      </c>
      <c r="D8561" s="560">
        <f t="shared" si="800"/>
        <v>12</v>
      </c>
      <c r="E8561" s="560">
        <f t="shared" si="801"/>
        <v>23</v>
      </c>
      <c r="F8561" s="560">
        <f t="shared" si="802"/>
        <v>16</v>
      </c>
      <c r="G8561" s="595">
        <f t="shared" si="803"/>
        <v>2</v>
      </c>
      <c r="H8561" s="590">
        <f>CHOOSE('Output Sheet'!$B$4,'8760 Data'!J8561,'8760 Data'!K8561,'8760 Data'!L8561,'8760 Data'!M8561,'8760 Data'!N8561,'8760 Data'!O8561,'8760 Data'!P8561,'8760 Data'!Q8561,'8760 Data'!R8561,'8760 Data'!S8561,'8760 Data'!T8561,'8760 Data'!U8561)</f>
        <v>0</v>
      </c>
      <c r="I8561" s="591" t="e">
        <f>H8561/'Output Sheet'!$B$8</f>
        <v>#DIV/0!</v>
      </c>
      <c r="J8561" s="596"/>
      <c r="K8561" s="560"/>
      <c r="L8561" s="560"/>
      <c r="M8561" s="560"/>
      <c r="N8561" s="560"/>
      <c r="O8561" s="560"/>
      <c r="P8561" s="560"/>
      <c r="Q8561" s="560"/>
      <c r="R8561" s="560"/>
      <c r="S8561" s="560"/>
      <c r="T8561" s="560"/>
      <c r="U8561" s="560"/>
    </row>
    <row r="8562" spans="1:21">
      <c r="A8562" s="593">
        <f t="shared" si="798"/>
        <v>41631</v>
      </c>
      <c r="B8562" s="594">
        <v>41631.708828645831</v>
      </c>
      <c r="C8562" s="560">
        <f t="shared" si="799"/>
        <v>2013</v>
      </c>
      <c r="D8562" s="560">
        <f t="shared" si="800"/>
        <v>12</v>
      </c>
      <c r="E8562" s="560">
        <f t="shared" si="801"/>
        <v>23</v>
      </c>
      <c r="F8562" s="560">
        <f t="shared" si="802"/>
        <v>17</v>
      </c>
      <c r="G8562" s="595">
        <f t="shared" si="803"/>
        <v>2</v>
      </c>
      <c r="H8562" s="590">
        <f>CHOOSE('Output Sheet'!$B$4,'8760 Data'!J8562,'8760 Data'!K8562,'8760 Data'!L8562,'8760 Data'!M8562,'8760 Data'!N8562,'8760 Data'!O8562,'8760 Data'!P8562,'8760 Data'!Q8562,'8760 Data'!R8562,'8760 Data'!S8562,'8760 Data'!T8562,'8760 Data'!U8562)</f>
        <v>0</v>
      </c>
      <c r="I8562" s="591" t="e">
        <f>H8562/'Output Sheet'!$B$8</f>
        <v>#DIV/0!</v>
      </c>
      <c r="J8562" s="596"/>
      <c r="K8562" s="560"/>
      <c r="L8562" s="560"/>
      <c r="M8562" s="560"/>
      <c r="N8562" s="560"/>
      <c r="O8562" s="560"/>
      <c r="P8562" s="560"/>
      <c r="Q8562" s="560"/>
      <c r="R8562" s="560"/>
      <c r="S8562" s="560"/>
      <c r="T8562" s="560"/>
      <c r="U8562" s="560"/>
    </row>
    <row r="8563" spans="1:21">
      <c r="A8563" s="593">
        <f t="shared" si="798"/>
        <v>41631</v>
      </c>
      <c r="B8563" s="594">
        <v>41631.750495370368</v>
      </c>
      <c r="C8563" s="560">
        <f t="shared" si="799"/>
        <v>2013</v>
      </c>
      <c r="D8563" s="560">
        <f t="shared" si="800"/>
        <v>12</v>
      </c>
      <c r="E8563" s="560">
        <f t="shared" si="801"/>
        <v>23</v>
      </c>
      <c r="F8563" s="560">
        <f t="shared" si="802"/>
        <v>18</v>
      </c>
      <c r="G8563" s="595">
        <f t="shared" si="803"/>
        <v>2</v>
      </c>
      <c r="H8563" s="590">
        <f>CHOOSE('Output Sheet'!$B$4,'8760 Data'!J8563,'8760 Data'!K8563,'8760 Data'!L8563,'8760 Data'!M8563,'8760 Data'!N8563,'8760 Data'!O8563,'8760 Data'!P8563,'8760 Data'!Q8563,'8760 Data'!R8563,'8760 Data'!S8563,'8760 Data'!T8563,'8760 Data'!U8563)</f>
        <v>0</v>
      </c>
      <c r="I8563" s="591" t="e">
        <f>H8563/'Output Sheet'!$B$8</f>
        <v>#DIV/0!</v>
      </c>
      <c r="J8563" s="596"/>
      <c r="K8563" s="560"/>
      <c r="L8563" s="560"/>
      <c r="M8563" s="560"/>
      <c r="N8563" s="560"/>
      <c r="O8563" s="560"/>
      <c r="P8563" s="560"/>
      <c r="Q8563" s="560"/>
      <c r="R8563" s="560"/>
      <c r="S8563" s="560"/>
      <c r="T8563" s="560"/>
      <c r="U8563" s="560"/>
    </row>
    <row r="8564" spans="1:21">
      <c r="A8564" s="593">
        <f t="shared" si="798"/>
        <v>41631</v>
      </c>
      <c r="B8564" s="594">
        <v>41631.792162094906</v>
      </c>
      <c r="C8564" s="560">
        <f t="shared" si="799"/>
        <v>2013</v>
      </c>
      <c r="D8564" s="560">
        <f t="shared" si="800"/>
        <v>12</v>
      </c>
      <c r="E8564" s="560">
        <f t="shared" si="801"/>
        <v>23</v>
      </c>
      <c r="F8564" s="560">
        <f t="shared" si="802"/>
        <v>19</v>
      </c>
      <c r="G8564" s="595">
        <f t="shared" si="803"/>
        <v>2</v>
      </c>
      <c r="H8564" s="590">
        <f>CHOOSE('Output Sheet'!$B$4,'8760 Data'!J8564,'8760 Data'!K8564,'8760 Data'!L8564,'8760 Data'!M8564,'8760 Data'!N8564,'8760 Data'!O8564,'8760 Data'!P8564,'8760 Data'!Q8564,'8760 Data'!R8564,'8760 Data'!S8564,'8760 Data'!T8564,'8760 Data'!U8564)</f>
        <v>0</v>
      </c>
      <c r="I8564" s="591" t="e">
        <f>H8564/'Output Sheet'!$B$8</f>
        <v>#DIV/0!</v>
      </c>
      <c r="J8564" s="596"/>
      <c r="K8564" s="560"/>
      <c r="L8564" s="560"/>
      <c r="M8564" s="560"/>
      <c r="N8564" s="560"/>
      <c r="O8564" s="560"/>
      <c r="P8564" s="560"/>
      <c r="Q8564" s="560"/>
      <c r="R8564" s="560"/>
      <c r="S8564" s="560"/>
      <c r="T8564" s="560"/>
      <c r="U8564" s="560"/>
    </row>
    <row r="8565" spans="1:21">
      <c r="A8565" s="593">
        <f t="shared" si="798"/>
        <v>41631</v>
      </c>
      <c r="B8565" s="594">
        <v>41631.833828819443</v>
      </c>
      <c r="C8565" s="560">
        <f t="shared" si="799"/>
        <v>2013</v>
      </c>
      <c r="D8565" s="560">
        <f t="shared" si="800"/>
        <v>12</v>
      </c>
      <c r="E8565" s="560">
        <f t="shared" si="801"/>
        <v>23</v>
      </c>
      <c r="F8565" s="560">
        <f t="shared" si="802"/>
        <v>20</v>
      </c>
      <c r="G8565" s="595">
        <f t="shared" si="803"/>
        <v>2</v>
      </c>
      <c r="H8565" s="590">
        <f>CHOOSE('Output Sheet'!$B$4,'8760 Data'!J8565,'8760 Data'!K8565,'8760 Data'!L8565,'8760 Data'!M8565,'8760 Data'!N8565,'8760 Data'!O8565,'8760 Data'!P8565,'8760 Data'!Q8565,'8760 Data'!R8565,'8760 Data'!S8565,'8760 Data'!T8565,'8760 Data'!U8565)</f>
        <v>0</v>
      </c>
      <c r="I8565" s="591" t="e">
        <f>H8565/'Output Sheet'!$B$8</f>
        <v>#DIV/0!</v>
      </c>
      <c r="J8565" s="596"/>
      <c r="K8565" s="560"/>
      <c r="L8565" s="560"/>
      <c r="M8565" s="560"/>
      <c r="N8565" s="560"/>
      <c r="O8565" s="560"/>
      <c r="P8565" s="560"/>
      <c r="Q8565" s="560"/>
      <c r="R8565" s="560"/>
      <c r="S8565" s="560"/>
      <c r="T8565" s="560"/>
      <c r="U8565" s="560"/>
    </row>
    <row r="8566" spans="1:21">
      <c r="A8566" s="593">
        <f t="shared" si="798"/>
        <v>41631</v>
      </c>
      <c r="B8566" s="594">
        <v>41631.87549554398</v>
      </c>
      <c r="C8566" s="560">
        <f t="shared" si="799"/>
        <v>2013</v>
      </c>
      <c r="D8566" s="560">
        <f t="shared" si="800"/>
        <v>12</v>
      </c>
      <c r="E8566" s="560">
        <f t="shared" si="801"/>
        <v>23</v>
      </c>
      <c r="F8566" s="560">
        <f t="shared" si="802"/>
        <v>21</v>
      </c>
      <c r="G8566" s="595">
        <f t="shared" si="803"/>
        <v>2</v>
      </c>
      <c r="H8566" s="590">
        <f>CHOOSE('Output Sheet'!$B$4,'8760 Data'!J8566,'8760 Data'!K8566,'8760 Data'!L8566,'8760 Data'!M8566,'8760 Data'!N8566,'8760 Data'!O8566,'8760 Data'!P8566,'8760 Data'!Q8566,'8760 Data'!R8566,'8760 Data'!S8566,'8760 Data'!T8566,'8760 Data'!U8566)</f>
        <v>0</v>
      </c>
      <c r="I8566" s="591" t="e">
        <f>H8566/'Output Sheet'!$B$8</f>
        <v>#DIV/0!</v>
      </c>
      <c r="J8566" s="596"/>
      <c r="K8566" s="560"/>
      <c r="L8566" s="560"/>
      <c r="M8566" s="560"/>
      <c r="N8566" s="560"/>
      <c r="O8566" s="560"/>
      <c r="P8566" s="560"/>
      <c r="Q8566" s="560"/>
      <c r="R8566" s="560"/>
      <c r="S8566" s="560"/>
      <c r="T8566" s="560"/>
      <c r="U8566" s="560"/>
    </row>
    <row r="8567" spans="1:21">
      <c r="A8567" s="593">
        <f t="shared" si="798"/>
        <v>41631</v>
      </c>
      <c r="B8567" s="594">
        <v>41631.917162268517</v>
      </c>
      <c r="C8567" s="560">
        <f t="shared" si="799"/>
        <v>2013</v>
      </c>
      <c r="D8567" s="560">
        <f t="shared" si="800"/>
        <v>12</v>
      </c>
      <c r="E8567" s="560">
        <f t="shared" si="801"/>
        <v>23</v>
      </c>
      <c r="F8567" s="560">
        <f t="shared" si="802"/>
        <v>22</v>
      </c>
      <c r="G8567" s="595">
        <f t="shared" si="803"/>
        <v>2</v>
      </c>
      <c r="H8567" s="590">
        <f>CHOOSE('Output Sheet'!$B$4,'8760 Data'!J8567,'8760 Data'!K8567,'8760 Data'!L8567,'8760 Data'!M8567,'8760 Data'!N8567,'8760 Data'!O8567,'8760 Data'!P8567,'8760 Data'!Q8567,'8760 Data'!R8567,'8760 Data'!S8567,'8760 Data'!T8567,'8760 Data'!U8567)</f>
        <v>0</v>
      </c>
      <c r="I8567" s="591" t="e">
        <f>H8567/'Output Sheet'!$B$8</f>
        <v>#DIV/0!</v>
      </c>
      <c r="J8567" s="596"/>
      <c r="K8567" s="560"/>
      <c r="L8567" s="560"/>
      <c r="M8567" s="560"/>
      <c r="N8567" s="560"/>
      <c r="O8567" s="560"/>
      <c r="P8567" s="560"/>
      <c r="Q8567" s="560"/>
      <c r="R8567" s="560"/>
      <c r="S8567" s="560"/>
      <c r="T8567" s="560"/>
      <c r="U8567" s="560"/>
    </row>
    <row r="8568" spans="1:21">
      <c r="A8568" s="593">
        <f t="shared" si="798"/>
        <v>41631</v>
      </c>
      <c r="B8568" s="594">
        <v>41631.958828993054</v>
      </c>
      <c r="C8568" s="560">
        <f t="shared" si="799"/>
        <v>2013</v>
      </c>
      <c r="D8568" s="560">
        <f t="shared" si="800"/>
        <v>12</v>
      </c>
      <c r="E8568" s="560">
        <f t="shared" si="801"/>
        <v>23</v>
      </c>
      <c r="F8568" s="560">
        <f t="shared" si="802"/>
        <v>23</v>
      </c>
      <c r="G8568" s="595">
        <f t="shared" si="803"/>
        <v>2</v>
      </c>
      <c r="H8568" s="590">
        <f>CHOOSE('Output Sheet'!$B$4,'8760 Data'!J8568,'8760 Data'!K8568,'8760 Data'!L8568,'8760 Data'!M8568,'8760 Data'!N8568,'8760 Data'!O8568,'8760 Data'!P8568,'8760 Data'!Q8568,'8760 Data'!R8568,'8760 Data'!S8568,'8760 Data'!T8568,'8760 Data'!U8568)</f>
        <v>0</v>
      </c>
      <c r="I8568" s="591" t="e">
        <f>H8568/'Output Sheet'!$B$8</f>
        <v>#DIV/0!</v>
      </c>
      <c r="J8568" s="596"/>
      <c r="K8568" s="560"/>
      <c r="L8568" s="560"/>
      <c r="M8568" s="560"/>
      <c r="N8568" s="560"/>
      <c r="O8568" s="560"/>
      <c r="P8568" s="560"/>
      <c r="Q8568" s="560"/>
      <c r="R8568" s="560"/>
      <c r="S8568" s="560"/>
      <c r="T8568" s="560"/>
      <c r="U8568" s="560"/>
    </row>
    <row r="8569" spans="1:21">
      <c r="A8569" s="593">
        <f t="shared" si="798"/>
        <v>41632</v>
      </c>
      <c r="B8569" s="594">
        <v>41632.000495717592</v>
      </c>
      <c r="C8569" s="560">
        <f t="shared" si="799"/>
        <v>2013</v>
      </c>
      <c r="D8569" s="560">
        <f t="shared" si="800"/>
        <v>12</v>
      </c>
      <c r="E8569" s="560">
        <f t="shared" si="801"/>
        <v>24</v>
      </c>
      <c r="F8569" s="560">
        <f t="shared" si="802"/>
        <v>24</v>
      </c>
      <c r="G8569" s="595">
        <f t="shared" si="803"/>
        <v>3</v>
      </c>
      <c r="H8569" s="590">
        <f>CHOOSE('Output Sheet'!$B$4,'8760 Data'!J8569,'8760 Data'!K8569,'8760 Data'!L8569,'8760 Data'!M8569,'8760 Data'!N8569,'8760 Data'!O8569,'8760 Data'!P8569,'8760 Data'!Q8569,'8760 Data'!R8569,'8760 Data'!S8569,'8760 Data'!T8569,'8760 Data'!U8569)</f>
        <v>0</v>
      </c>
      <c r="I8569" s="591" t="e">
        <f>H8569/'Output Sheet'!$B$8</f>
        <v>#DIV/0!</v>
      </c>
      <c r="J8569" s="596"/>
      <c r="K8569" s="560"/>
      <c r="L8569" s="560"/>
      <c r="M8569" s="560"/>
      <c r="N8569" s="560"/>
      <c r="O8569" s="560"/>
      <c r="P8569" s="560"/>
      <c r="Q8569" s="560"/>
      <c r="R8569" s="560"/>
      <c r="S8569" s="560"/>
      <c r="T8569" s="560"/>
      <c r="U8569" s="560"/>
    </row>
    <row r="8570" spans="1:21">
      <c r="A8570" s="593">
        <f t="shared" si="798"/>
        <v>41632</v>
      </c>
      <c r="B8570" s="594">
        <v>41632.042162442129</v>
      </c>
      <c r="C8570" s="560">
        <f t="shared" si="799"/>
        <v>2013</v>
      </c>
      <c r="D8570" s="560">
        <f t="shared" si="800"/>
        <v>12</v>
      </c>
      <c r="E8570" s="560">
        <f t="shared" si="801"/>
        <v>24</v>
      </c>
      <c r="F8570" s="560">
        <f t="shared" si="802"/>
        <v>1</v>
      </c>
      <c r="G8570" s="595">
        <f t="shared" si="803"/>
        <v>3</v>
      </c>
      <c r="H8570" s="590">
        <f>CHOOSE('Output Sheet'!$B$4,'8760 Data'!J8570,'8760 Data'!K8570,'8760 Data'!L8570,'8760 Data'!M8570,'8760 Data'!N8570,'8760 Data'!O8570,'8760 Data'!P8570,'8760 Data'!Q8570,'8760 Data'!R8570,'8760 Data'!S8570,'8760 Data'!T8570,'8760 Data'!U8570)</f>
        <v>0</v>
      </c>
      <c r="I8570" s="591" t="e">
        <f>H8570/'Output Sheet'!$B$8</f>
        <v>#DIV/0!</v>
      </c>
      <c r="J8570" s="596"/>
      <c r="K8570" s="560"/>
      <c r="L8570" s="560"/>
      <c r="M8570" s="560"/>
      <c r="N8570" s="560"/>
      <c r="O8570" s="560"/>
      <c r="P8570" s="560"/>
      <c r="Q8570" s="560"/>
      <c r="R8570" s="560"/>
      <c r="S8570" s="560"/>
      <c r="T8570" s="560"/>
      <c r="U8570" s="560"/>
    </row>
    <row r="8571" spans="1:21">
      <c r="A8571" s="593">
        <f t="shared" si="798"/>
        <v>41632</v>
      </c>
      <c r="B8571" s="594">
        <v>41632.083829166666</v>
      </c>
      <c r="C8571" s="560">
        <f t="shared" si="799"/>
        <v>2013</v>
      </c>
      <c r="D8571" s="560">
        <f t="shared" si="800"/>
        <v>12</v>
      </c>
      <c r="E8571" s="560">
        <f t="shared" si="801"/>
        <v>24</v>
      </c>
      <c r="F8571" s="560">
        <f t="shared" si="802"/>
        <v>2</v>
      </c>
      <c r="G8571" s="595">
        <f t="shared" si="803"/>
        <v>3</v>
      </c>
      <c r="H8571" s="590">
        <f>CHOOSE('Output Sheet'!$B$4,'8760 Data'!J8571,'8760 Data'!K8571,'8760 Data'!L8571,'8760 Data'!M8571,'8760 Data'!N8571,'8760 Data'!O8571,'8760 Data'!P8571,'8760 Data'!Q8571,'8760 Data'!R8571,'8760 Data'!S8571,'8760 Data'!T8571,'8760 Data'!U8571)</f>
        <v>0</v>
      </c>
      <c r="I8571" s="591" t="e">
        <f>H8571/'Output Sheet'!$B$8</f>
        <v>#DIV/0!</v>
      </c>
      <c r="J8571" s="596"/>
      <c r="K8571" s="560"/>
      <c r="L8571" s="560"/>
      <c r="M8571" s="560"/>
      <c r="N8571" s="560"/>
      <c r="O8571" s="560"/>
      <c r="P8571" s="560"/>
      <c r="Q8571" s="560"/>
      <c r="R8571" s="560"/>
      <c r="S8571" s="560"/>
      <c r="T8571" s="560"/>
      <c r="U8571" s="560"/>
    </row>
    <row r="8572" spans="1:21">
      <c r="A8572" s="593">
        <f t="shared" si="798"/>
        <v>41632</v>
      </c>
      <c r="B8572" s="594">
        <v>41632.125495891203</v>
      </c>
      <c r="C8572" s="560">
        <f t="shared" si="799"/>
        <v>2013</v>
      </c>
      <c r="D8572" s="560">
        <f t="shared" si="800"/>
        <v>12</v>
      </c>
      <c r="E8572" s="560">
        <f t="shared" si="801"/>
        <v>24</v>
      </c>
      <c r="F8572" s="560">
        <f t="shared" si="802"/>
        <v>3</v>
      </c>
      <c r="G8572" s="595">
        <f t="shared" si="803"/>
        <v>3</v>
      </c>
      <c r="H8572" s="590">
        <f>CHOOSE('Output Sheet'!$B$4,'8760 Data'!J8572,'8760 Data'!K8572,'8760 Data'!L8572,'8760 Data'!M8572,'8760 Data'!N8572,'8760 Data'!O8572,'8760 Data'!P8572,'8760 Data'!Q8572,'8760 Data'!R8572,'8760 Data'!S8572,'8760 Data'!T8572,'8760 Data'!U8572)</f>
        <v>0</v>
      </c>
      <c r="I8572" s="591" t="e">
        <f>H8572/'Output Sheet'!$B$8</f>
        <v>#DIV/0!</v>
      </c>
      <c r="J8572" s="596"/>
      <c r="K8572" s="560"/>
      <c r="L8572" s="560"/>
      <c r="M8572" s="560"/>
      <c r="N8572" s="560"/>
      <c r="O8572" s="560"/>
      <c r="P8572" s="560"/>
      <c r="Q8572" s="560"/>
      <c r="R8572" s="560"/>
      <c r="S8572" s="560"/>
      <c r="T8572" s="560"/>
      <c r="U8572" s="560"/>
    </row>
    <row r="8573" spans="1:21">
      <c r="A8573" s="593">
        <f t="shared" si="798"/>
        <v>41632</v>
      </c>
      <c r="B8573" s="594">
        <v>41632.16716261574</v>
      </c>
      <c r="C8573" s="560">
        <f t="shared" si="799"/>
        <v>2013</v>
      </c>
      <c r="D8573" s="560">
        <f t="shared" si="800"/>
        <v>12</v>
      </c>
      <c r="E8573" s="560">
        <f t="shared" si="801"/>
        <v>24</v>
      </c>
      <c r="F8573" s="560">
        <f t="shared" si="802"/>
        <v>4</v>
      </c>
      <c r="G8573" s="595">
        <f t="shared" si="803"/>
        <v>3</v>
      </c>
      <c r="H8573" s="590">
        <f>CHOOSE('Output Sheet'!$B$4,'8760 Data'!J8573,'8760 Data'!K8573,'8760 Data'!L8573,'8760 Data'!M8573,'8760 Data'!N8573,'8760 Data'!O8573,'8760 Data'!P8573,'8760 Data'!Q8573,'8760 Data'!R8573,'8760 Data'!S8573,'8760 Data'!T8573,'8760 Data'!U8573)</f>
        <v>0</v>
      </c>
      <c r="I8573" s="591" t="e">
        <f>H8573/'Output Sheet'!$B$8</f>
        <v>#DIV/0!</v>
      </c>
      <c r="J8573" s="596"/>
      <c r="K8573" s="560"/>
      <c r="L8573" s="560"/>
      <c r="M8573" s="560"/>
      <c r="N8573" s="560"/>
      <c r="O8573" s="560"/>
      <c r="P8573" s="560"/>
      <c r="Q8573" s="560"/>
      <c r="R8573" s="560"/>
      <c r="S8573" s="560"/>
      <c r="T8573" s="560"/>
      <c r="U8573" s="560"/>
    </row>
    <row r="8574" spans="1:21">
      <c r="A8574" s="593">
        <f t="shared" si="798"/>
        <v>41632</v>
      </c>
      <c r="B8574" s="594">
        <v>41632.208829340278</v>
      </c>
      <c r="C8574" s="560">
        <f t="shared" si="799"/>
        <v>2013</v>
      </c>
      <c r="D8574" s="560">
        <f t="shared" si="800"/>
        <v>12</v>
      </c>
      <c r="E8574" s="560">
        <f t="shared" si="801"/>
        <v>24</v>
      </c>
      <c r="F8574" s="560">
        <f t="shared" si="802"/>
        <v>5</v>
      </c>
      <c r="G8574" s="595">
        <f t="shared" si="803"/>
        <v>3</v>
      </c>
      <c r="H8574" s="590">
        <f>CHOOSE('Output Sheet'!$B$4,'8760 Data'!J8574,'8760 Data'!K8574,'8760 Data'!L8574,'8760 Data'!M8574,'8760 Data'!N8574,'8760 Data'!O8574,'8760 Data'!P8574,'8760 Data'!Q8574,'8760 Data'!R8574,'8760 Data'!S8574,'8760 Data'!T8574,'8760 Data'!U8574)</f>
        <v>0</v>
      </c>
      <c r="I8574" s="591" t="e">
        <f>H8574/'Output Sheet'!$B$8</f>
        <v>#DIV/0!</v>
      </c>
      <c r="J8574" s="596"/>
      <c r="K8574" s="560"/>
      <c r="L8574" s="560"/>
      <c r="M8574" s="560"/>
      <c r="N8574" s="560"/>
      <c r="O8574" s="560"/>
      <c r="P8574" s="560"/>
      <c r="Q8574" s="560"/>
      <c r="R8574" s="560"/>
      <c r="S8574" s="560"/>
      <c r="T8574" s="560"/>
      <c r="U8574" s="560"/>
    </row>
    <row r="8575" spans="1:21">
      <c r="A8575" s="593">
        <f t="shared" si="798"/>
        <v>41632</v>
      </c>
      <c r="B8575" s="594">
        <v>41632.250496064815</v>
      </c>
      <c r="C8575" s="560">
        <f t="shared" si="799"/>
        <v>2013</v>
      </c>
      <c r="D8575" s="560">
        <f t="shared" si="800"/>
        <v>12</v>
      </c>
      <c r="E8575" s="560">
        <f t="shared" si="801"/>
        <v>24</v>
      </c>
      <c r="F8575" s="560">
        <f t="shared" si="802"/>
        <v>6</v>
      </c>
      <c r="G8575" s="595">
        <f t="shared" si="803"/>
        <v>3</v>
      </c>
      <c r="H8575" s="590">
        <f>CHOOSE('Output Sheet'!$B$4,'8760 Data'!J8575,'8760 Data'!K8575,'8760 Data'!L8575,'8760 Data'!M8575,'8760 Data'!N8575,'8760 Data'!O8575,'8760 Data'!P8575,'8760 Data'!Q8575,'8760 Data'!R8575,'8760 Data'!S8575,'8760 Data'!T8575,'8760 Data'!U8575)</f>
        <v>0</v>
      </c>
      <c r="I8575" s="591" t="e">
        <f>H8575/'Output Sheet'!$B$8</f>
        <v>#DIV/0!</v>
      </c>
      <c r="J8575" s="596"/>
      <c r="K8575" s="560"/>
      <c r="L8575" s="560"/>
      <c r="M8575" s="560"/>
      <c r="N8575" s="560"/>
      <c r="O8575" s="560"/>
      <c r="P8575" s="560"/>
      <c r="Q8575" s="560"/>
      <c r="R8575" s="560"/>
      <c r="S8575" s="560"/>
      <c r="T8575" s="560"/>
      <c r="U8575" s="560"/>
    </row>
    <row r="8576" spans="1:21">
      <c r="A8576" s="593">
        <f t="shared" si="798"/>
        <v>41632</v>
      </c>
      <c r="B8576" s="594">
        <v>41632.292162789352</v>
      </c>
      <c r="C8576" s="560">
        <f t="shared" si="799"/>
        <v>2013</v>
      </c>
      <c r="D8576" s="560">
        <f t="shared" si="800"/>
        <v>12</v>
      </c>
      <c r="E8576" s="560">
        <f t="shared" si="801"/>
        <v>24</v>
      </c>
      <c r="F8576" s="560">
        <f t="shared" si="802"/>
        <v>7</v>
      </c>
      <c r="G8576" s="595">
        <f t="shared" si="803"/>
        <v>3</v>
      </c>
      <c r="H8576" s="590">
        <f>CHOOSE('Output Sheet'!$B$4,'8760 Data'!J8576,'8760 Data'!K8576,'8760 Data'!L8576,'8760 Data'!M8576,'8760 Data'!N8576,'8760 Data'!O8576,'8760 Data'!P8576,'8760 Data'!Q8576,'8760 Data'!R8576,'8760 Data'!S8576,'8760 Data'!T8576,'8760 Data'!U8576)</f>
        <v>0</v>
      </c>
      <c r="I8576" s="591" t="e">
        <f>H8576/'Output Sheet'!$B$8</f>
        <v>#DIV/0!</v>
      </c>
      <c r="J8576" s="596"/>
      <c r="K8576" s="560"/>
      <c r="L8576" s="560"/>
      <c r="M8576" s="560"/>
      <c r="N8576" s="560"/>
      <c r="O8576" s="560"/>
      <c r="P8576" s="560"/>
      <c r="Q8576" s="560"/>
      <c r="R8576" s="560"/>
      <c r="S8576" s="560"/>
      <c r="T8576" s="560"/>
      <c r="U8576" s="560"/>
    </row>
    <row r="8577" spans="1:21">
      <c r="A8577" s="593">
        <f t="shared" si="798"/>
        <v>41632</v>
      </c>
      <c r="B8577" s="594">
        <v>41632.333829513889</v>
      </c>
      <c r="C8577" s="560">
        <f t="shared" si="799"/>
        <v>2013</v>
      </c>
      <c r="D8577" s="560">
        <f t="shared" si="800"/>
        <v>12</v>
      </c>
      <c r="E8577" s="560">
        <f t="shared" si="801"/>
        <v>24</v>
      </c>
      <c r="F8577" s="560">
        <f t="shared" si="802"/>
        <v>8</v>
      </c>
      <c r="G8577" s="595">
        <f t="shared" si="803"/>
        <v>3</v>
      </c>
      <c r="H8577" s="590">
        <f>CHOOSE('Output Sheet'!$B$4,'8760 Data'!J8577,'8760 Data'!K8577,'8760 Data'!L8577,'8760 Data'!M8577,'8760 Data'!N8577,'8760 Data'!O8577,'8760 Data'!P8577,'8760 Data'!Q8577,'8760 Data'!R8577,'8760 Data'!S8577,'8760 Data'!T8577,'8760 Data'!U8577)</f>
        <v>0</v>
      </c>
      <c r="I8577" s="591" t="e">
        <f>H8577/'Output Sheet'!$B$8</f>
        <v>#DIV/0!</v>
      </c>
      <c r="J8577" s="596"/>
      <c r="K8577" s="560"/>
      <c r="L8577" s="560"/>
      <c r="M8577" s="560"/>
      <c r="N8577" s="560"/>
      <c r="O8577" s="560"/>
      <c r="P8577" s="560"/>
      <c r="Q8577" s="560"/>
      <c r="R8577" s="560"/>
      <c r="S8577" s="560"/>
      <c r="T8577" s="560"/>
      <c r="U8577" s="560"/>
    </row>
    <row r="8578" spans="1:21">
      <c r="A8578" s="593">
        <f t="shared" si="798"/>
        <v>41632</v>
      </c>
      <c r="B8578" s="594">
        <v>41632.375496238426</v>
      </c>
      <c r="C8578" s="560">
        <f t="shared" si="799"/>
        <v>2013</v>
      </c>
      <c r="D8578" s="560">
        <f t="shared" si="800"/>
        <v>12</v>
      </c>
      <c r="E8578" s="560">
        <f t="shared" si="801"/>
        <v>24</v>
      </c>
      <c r="F8578" s="560">
        <f t="shared" si="802"/>
        <v>9</v>
      </c>
      <c r="G8578" s="595">
        <f t="shared" si="803"/>
        <v>3</v>
      </c>
      <c r="H8578" s="590">
        <f>CHOOSE('Output Sheet'!$B$4,'8760 Data'!J8578,'8760 Data'!K8578,'8760 Data'!L8578,'8760 Data'!M8578,'8760 Data'!N8578,'8760 Data'!O8578,'8760 Data'!P8578,'8760 Data'!Q8578,'8760 Data'!R8578,'8760 Data'!S8578,'8760 Data'!T8578,'8760 Data'!U8578)</f>
        <v>0</v>
      </c>
      <c r="I8578" s="591" t="e">
        <f>H8578/'Output Sheet'!$B$8</f>
        <v>#DIV/0!</v>
      </c>
      <c r="J8578" s="596"/>
      <c r="K8578" s="560"/>
      <c r="L8578" s="560"/>
      <c r="M8578" s="560"/>
      <c r="N8578" s="560"/>
      <c r="O8578" s="560"/>
      <c r="P8578" s="560"/>
      <c r="Q8578" s="560"/>
      <c r="R8578" s="560"/>
      <c r="S8578" s="560"/>
      <c r="T8578" s="560"/>
      <c r="U8578" s="560"/>
    </row>
    <row r="8579" spans="1:21">
      <c r="A8579" s="593">
        <f t="shared" ref="A8579:A8642" si="804">DATE(C8579,D8579,E8579)</f>
        <v>41632</v>
      </c>
      <c r="B8579" s="594">
        <v>41632.417162962964</v>
      </c>
      <c r="C8579" s="560">
        <f t="shared" ref="C8579:C8642" si="805">YEAR(B8579)</f>
        <v>2013</v>
      </c>
      <c r="D8579" s="560">
        <f t="shared" ref="D8579:D8642" si="806">MONTH(B8579)</f>
        <v>12</v>
      </c>
      <c r="E8579" s="560">
        <f t="shared" ref="E8579:E8642" si="807">DAY(B8579)</f>
        <v>24</v>
      </c>
      <c r="F8579" s="560">
        <f t="shared" ref="F8579:F8642" si="808">IF(HOUR(B8579)&lt;&gt;0,HOUR(B8579),24)</f>
        <v>10</v>
      </c>
      <c r="G8579" s="595">
        <f t="shared" ref="G8579:G8642" si="809">WEEKDAY(B8579,1)</f>
        <v>3</v>
      </c>
      <c r="H8579" s="590">
        <f>CHOOSE('Output Sheet'!$B$4,'8760 Data'!J8579,'8760 Data'!K8579,'8760 Data'!L8579,'8760 Data'!M8579,'8760 Data'!N8579,'8760 Data'!O8579,'8760 Data'!P8579,'8760 Data'!Q8579,'8760 Data'!R8579,'8760 Data'!S8579,'8760 Data'!T8579,'8760 Data'!U8579)</f>
        <v>0</v>
      </c>
      <c r="I8579" s="591" t="e">
        <f>H8579/'Output Sheet'!$B$8</f>
        <v>#DIV/0!</v>
      </c>
      <c r="J8579" s="596"/>
      <c r="K8579" s="560"/>
      <c r="L8579" s="560"/>
      <c r="M8579" s="560"/>
      <c r="N8579" s="560"/>
      <c r="O8579" s="560"/>
      <c r="P8579" s="560"/>
      <c r="Q8579" s="560"/>
      <c r="R8579" s="560"/>
      <c r="S8579" s="560"/>
      <c r="T8579" s="560"/>
      <c r="U8579" s="560"/>
    </row>
    <row r="8580" spans="1:21">
      <c r="A8580" s="593">
        <f t="shared" si="804"/>
        <v>41632</v>
      </c>
      <c r="B8580" s="594">
        <v>41632.458829687501</v>
      </c>
      <c r="C8580" s="560">
        <f t="shared" si="805"/>
        <v>2013</v>
      </c>
      <c r="D8580" s="560">
        <f t="shared" si="806"/>
        <v>12</v>
      </c>
      <c r="E8580" s="560">
        <f t="shared" si="807"/>
        <v>24</v>
      </c>
      <c r="F8580" s="560">
        <f t="shared" si="808"/>
        <v>11</v>
      </c>
      <c r="G8580" s="595">
        <f t="shared" si="809"/>
        <v>3</v>
      </c>
      <c r="H8580" s="590">
        <f>CHOOSE('Output Sheet'!$B$4,'8760 Data'!J8580,'8760 Data'!K8580,'8760 Data'!L8580,'8760 Data'!M8580,'8760 Data'!N8580,'8760 Data'!O8580,'8760 Data'!P8580,'8760 Data'!Q8580,'8760 Data'!R8580,'8760 Data'!S8580,'8760 Data'!T8580,'8760 Data'!U8580)</f>
        <v>0</v>
      </c>
      <c r="I8580" s="591" t="e">
        <f>H8580/'Output Sheet'!$B$8</f>
        <v>#DIV/0!</v>
      </c>
      <c r="J8580" s="596"/>
      <c r="K8580" s="560"/>
      <c r="L8580" s="560"/>
      <c r="M8580" s="560"/>
      <c r="N8580" s="560"/>
      <c r="O8580" s="560"/>
      <c r="P8580" s="560"/>
      <c r="Q8580" s="560"/>
      <c r="R8580" s="560"/>
      <c r="S8580" s="560"/>
      <c r="T8580" s="560"/>
      <c r="U8580" s="560"/>
    </row>
    <row r="8581" spans="1:21">
      <c r="A8581" s="593">
        <f t="shared" si="804"/>
        <v>41632</v>
      </c>
      <c r="B8581" s="594">
        <v>41632.500496412038</v>
      </c>
      <c r="C8581" s="560">
        <f t="shared" si="805"/>
        <v>2013</v>
      </c>
      <c r="D8581" s="560">
        <f t="shared" si="806"/>
        <v>12</v>
      </c>
      <c r="E8581" s="560">
        <f t="shared" si="807"/>
        <v>24</v>
      </c>
      <c r="F8581" s="560">
        <f t="shared" si="808"/>
        <v>12</v>
      </c>
      <c r="G8581" s="595">
        <f t="shared" si="809"/>
        <v>3</v>
      </c>
      <c r="H8581" s="590">
        <f>CHOOSE('Output Sheet'!$B$4,'8760 Data'!J8581,'8760 Data'!K8581,'8760 Data'!L8581,'8760 Data'!M8581,'8760 Data'!N8581,'8760 Data'!O8581,'8760 Data'!P8581,'8760 Data'!Q8581,'8760 Data'!R8581,'8760 Data'!S8581,'8760 Data'!T8581,'8760 Data'!U8581)</f>
        <v>0</v>
      </c>
      <c r="I8581" s="591" t="e">
        <f>H8581/'Output Sheet'!$B$8</f>
        <v>#DIV/0!</v>
      </c>
      <c r="J8581" s="596"/>
      <c r="K8581" s="560"/>
      <c r="L8581" s="560"/>
      <c r="M8581" s="560"/>
      <c r="N8581" s="560"/>
      <c r="O8581" s="560"/>
      <c r="P8581" s="560"/>
      <c r="Q8581" s="560"/>
      <c r="R8581" s="560"/>
      <c r="S8581" s="560"/>
      <c r="T8581" s="560"/>
      <c r="U8581" s="560"/>
    </row>
    <row r="8582" spans="1:21">
      <c r="A8582" s="593">
        <f t="shared" si="804"/>
        <v>41632</v>
      </c>
      <c r="B8582" s="594">
        <v>41632.542163136575</v>
      </c>
      <c r="C8582" s="560">
        <f t="shared" si="805"/>
        <v>2013</v>
      </c>
      <c r="D8582" s="560">
        <f t="shared" si="806"/>
        <v>12</v>
      </c>
      <c r="E8582" s="560">
        <f t="shared" si="807"/>
        <v>24</v>
      </c>
      <c r="F8582" s="560">
        <f t="shared" si="808"/>
        <v>13</v>
      </c>
      <c r="G8582" s="595">
        <f t="shared" si="809"/>
        <v>3</v>
      </c>
      <c r="H8582" s="590">
        <f>CHOOSE('Output Sheet'!$B$4,'8760 Data'!J8582,'8760 Data'!K8582,'8760 Data'!L8582,'8760 Data'!M8582,'8760 Data'!N8582,'8760 Data'!O8582,'8760 Data'!P8582,'8760 Data'!Q8582,'8760 Data'!R8582,'8760 Data'!S8582,'8760 Data'!T8582,'8760 Data'!U8582)</f>
        <v>0</v>
      </c>
      <c r="I8582" s="591" t="e">
        <f>H8582/'Output Sheet'!$B$8</f>
        <v>#DIV/0!</v>
      </c>
      <c r="J8582" s="596"/>
      <c r="K8582" s="560"/>
      <c r="L8582" s="560"/>
      <c r="M8582" s="560"/>
      <c r="N8582" s="560"/>
      <c r="O8582" s="560"/>
      <c r="P8582" s="560"/>
      <c r="Q8582" s="560"/>
      <c r="R8582" s="560"/>
      <c r="S8582" s="560"/>
      <c r="T8582" s="560"/>
      <c r="U8582" s="560"/>
    </row>
    <row r="8583" spans="1:21">
      <c r="A8583" s="593">
        <f t="shared" si="804"/>
        <v>41632</v>
      </c>
      <c r="B8583" s="594">
        <v>41632.583829861112</v>
      </c>
      <c r="C8583" s="560">
        <f t="shared" si="805"/>
        <v>2013</v>
      </c>
      <c r="D8583" s="560">
        <f t="shared" si="806"/>
        <v>12</v>
      </c>
      <c r="E8583" s="560">
        <f t="shared" si="807"/>
        <v>24</v>
      </c>
      <c r="F8583" s="560">
        <f t="shared" si="808"/>
        <v>14</v>
      </c>
      <c r="G8583" s="595">
        <f t="shared" si="809"/>
        <v>3</v>
      </c>
      <c r="H8583" s="590">
        <f>CHOOSE('Output Sheet'!$B$4,'8760 Data'!J8583,'8760 Data'!K8583,'8760 Data'!L8583,'8760 Data'!M8583,'8760 Data'!N8583,'8760 Data'!O8583,'8760 Data'!P8583,'8760 Data'!Q8583,'8760 Data'!R8583,'8760 Data'!S8583,'8760 Data'!T8583,'8760 Data'!U8583)</f>
        <v>0</v>
      </c>
      <c r="I8583" s="591" t="e">
        <f>H8583/'Output Sheet'!$B$8</f>
        <v>#DIV/0!</v>
      </c>
      <c r="J8583" s="596"/>
      <c r="K8583" s="560"/>
      <c r="L8583" s="560"/>
      <c r="M8583" s="560"/>
      <c r="N8583" s="560"/>
      <c r="O8583" s="560"/>
      <c r="P8583" s="560"/>
      <c r="Q8583" s="560"/>
      <c r="R8583" s="560"/>
      <c r="S8583" s="560"/>
      <c r="T8583" s="560"/>
      <c r="U8583" s="560"/>
    </row>
    <row r="8584" spans="1:21">
      <c r="A8584" s="593">
        <f t="shared" si="804"/>
        <v>41632</v>
      </c>
      <c r="B8584" s="594">
        <v>41632.62549658565</v>
      </c>
      <c r="C8584" s="560">
        <f t="shared" si="805"/>
        <v>2013</v>
      </c>
      <c r="D8584" s="560">
        <f t="shared" si="806"/>
        <v>12</v>
      </c>
      <c r="E8584" s="560">
        <f t="shared" si="807"/>
        <v>24</v>
      </c>
      <c r="F8584" s="560">
        <f t="shared" si="808"/>
        <v>15</v>
      </c>
      <c r="G8584" s="595">
        <f t="shared" si="809"/>
        <v>3</v>
      </c>
      <c r="H8584" s="590">
        <f>CHOOSE('Output Sheet'!$B$4,'8760 Data'!J8584,'8760 Data'!K8584,'8760 Data'!L8584,'8760 Data'!M8584,'8760 Data'!N8584,'8760 Data'!O8584,'8760 Data'!P8584,'8760 Data'!Q8584,'8760 Data'!R8584,'8760 Data'!S8584,'8760 Data'!T8584,'8760 Data'!U8584)</f>
        <v>0</v>
      </c>
      <c r="I8584" s="591" t="e">
        <f>H8584/'Output Sheet'!$B$8</f>
        <v>#DIV/0!</v>
      </c>
      <c r="J8584" s="596"/>
      <c r="K8584" s="560"/>
      <c r="L8584" s="560"/>
      <c r="M8584" s="560"/>
      <c r="N8584" s="560"/>
      <c r="O8584" s="560"/>
      <c r="P8584" s="560"/>
      <c r="Q8584" s="560"/>
      <c r="R8584" s="560"/>
      <c r="S8584" s="560"/>
      <c r="T8584" s="560"/>
      <c r="U8584" s="560"/>
    </row>
    <row r="8585" spans="1:21">
      <c r="A8585" s="593">
        <f t="shared" si="804"/>
        <v>41632</v>
      </c>
      <c r="B8585" s="594">
        <v>41632.667163310187</v>
      </c>
      <c r="C8585" s="560">
        <f t="shared" si="805"/>
        <v>2013</v>
      </c>
      <c r="D8585" s="560">
        <f t="shared" si="806"/>
        <v>12</v>
      </c>
      <c r="E8585" s="560">
        <f t="shared" si="807"/>
        <v>24</v>
      </c>
      <c r="F8585" s="560">
        <f t="shared" si="808"/>
        <v>16</v>
      </c>
      <c r="G8585" s="595">
        <f t="shared" si="809"/>
        <v>3</v>
      </c>
      <c r="H8585" s="590">
        <f>CHOOSE('Output Sheet'!$B$4,'8760 Data'!J8585,'8760 Data'!K8585,'8760 Data'!L8585,'8760 Data'!M8585,'8760 Data'!N8585,'8760 Data'!O8585,'8760 Data'!P8585,'8760 Data'!Q8585,'8760 Data'!R8585,'8760 Data'!S8585,'8760 Data'!T8585,'8760 Data'!U8585)</f>
        <v>0</v>
      </c>
      <c r="I8585" s="591" t="e">
        <f>H8585/'Output Sheet'!$B$8</f>
        <v>#DIV/0!</v>
      </c>
      <c r="J8585" s="596"/>
      <c r="K8585" s="560"/>
      <c r="L8585" s="560"/>
      <c r="M8585" s="560"/>
      <c r="N8585" s="560"/>
      <c r="O8585" s="560"/>
      <c r="P8585" s="560"/>
      <c r="Q8585" s="560"/>
      <c r="R8585" s="560"/>
      <c r="S8585" s="560"/>
      <c r="T8585" s="560"/>
      <c r="U8585" s="560"/>
    </row>
    <row r="8586" spans="1:21">
      <c r="A8586" s="593">
        <f t="shared" si="804"/>
        <v>41632</v>
      </c>
      <c r="B8586" s="594">
        <v>41632.708830034724</v>
      </c>
      <c r="C8586" s="560">
        <f t="shared" si="805"/>
        <v>2013</v>
      </c>
      <c r="D8586" s="560">
        <f t="shared" si="806"/>
        <v>12</v>
      </c>
      <c r="E8586" s="560">
        <f t="shared" si="807"/>
        <v>24</v>
      </c>
      <c r="F8586" s="560">
        <f t="shared" si="808"/>
        <v>17</v>
      </c>
      <c r="G8586" s="595">
        <f t="shared" si="809"/>
        <v>3</v>
      </c>
      <c r="H8586" s="590">
        <f>CHOOSE('Output Sheet'!$B$4,'8760 Data'!J8586,'8760 Data'!K8586,'8760 Data'!L8586,'8760 Data'!M8586,'8760 Data'!N8586,'8760 Data'!O8586,'8760 Data'!P8586,'8760 Data'!Q8586,'8760 Data'!R8586,'8760 Data'!S8586,'8760 Data'!T8586,'8760 Data'!U8586)</f>
        <v>0</v>
      </c>
      <c r="I8586" s="591" t="e">
        <f>H8586/'Output Sheet'!$B$8</f>
        <v>#DIV/0!</v>
      </c>
      <c r="J8586" s="596"/>
      <c r="K8586" s="560"/>
      <c r="L8586" s="560"/>
      <c r="M8586" s="560"/>
      <c r="N8586" s="560"/>
      <c r="O8586" s="560"/>
      <c r="P8586" s="560"/>
      <c r="Q8586" s="560"/>
      <c r="R8586" s="560"/>
      <c r="S8586" s="560"/>
      <c r="T8586" s="560"/>
      <c r="U8586" s="560"/>
    </row>
    <row r="8587" spans="1:21">
      <c r="A8587" s="593">
        <f t="shared" si="804"/>
        <v>41632</v>
      </c>
      <c r="B8587" s="594">
        <v>41632.750496759261</v>
      </c>
      <c r="C8587" s="560">
        <f t="shared" si="805"/>
        <v>2013</v>
      </c>
      <c r="D8587" s="560">
        <f t="shared" si="806"/>
        <v>12</v>
      </c>
      <c r="E8587" s="560">
        <f t="shared" si="807"/>
        <v>24</v>
      </c>
      <c r="F8587" s="560">
        <f t="shared" si="808"/>
        <v>18</v>
      </c>
      <c r="G8587" s="595">
        <f t="shared" si="809"/>
        <v>3</v>
      </c>
      <c r="H8587" s="590">
        <f>CHOOSE('Output Sheet'!$B$4,'8760 Data'!J8587,'8760 Data'!K8587,'8760 Data'!L8587,'8760 Data'!M8587,'8760 Data'!N8587,'8760 Data'!O8587,'8760 Data'!P8587,'8760 Data'!Q8587,'8760 Data'!R8587,'8760 Data'!S8587,'8760 Data'!T8587,'8760 Data'!U8587)</f>
        <v>0</v>
      </c>
      <c r="I8587" s="591" t="e">
        <f>H8587/'Output Sheet'!$B$8</f>
        <v>#DIV/0!</v>
      </c>
      <c r="J8587" s="596"/>
      <c r="K8587" s="560"/>
      <c r="L8587" s="560"/>
      <c r="M8587" s="560"/>
      <c r="N8587" s="560"/>
      <c r="O8587" s="560"/>
      <c r="P8587" s="560"/>
      <c r="Q8587" s="560"/>
      <c r="R8587" s="560"/>
      <c r="S8587" s="560"/>
      <c r="T8587" s="560"/>
      <c r="U8587" s="560"/>
    </row>
    <row r="8588" spans="1:21">
      <c r="A8588" s="593">
        <f t="shared" si="804"/>
        <v>41632</v>
      </c>
      <c r="B8588" s="594">
        <v>41632.792163483799</v>
      </c>
      <c r="C8588" s="560">
        <f t="shared" si="805"/>
        <v>2013</v>
      </c>
      <c r="D8588" s="560">
        <f t="shared" si="806"/>
        <v>12</v>
      </c>
      <c r="E8588" s="560">
        <f t="shared" si="807"/>
        <v>24</v>
      </c>
      <c r="F8588" s="560">
        <f t="shared" si="808"/>
        <v>19</v>
      </c>
      <c r="G8588" s="595">
        <f t="shared" si="809"/>
        <v>3</v>
      </c>
      <c r="H8588" s="590">
        <f>CHOOSE('Output Sheet'!$B$4,'8760 Data'!J8588,'8760 Data'!K8588,'8760 Data'!L8588,'8760 Data'!M8588,'8760 Data'!N8588,'8760 Data'!O8588,'8760 Data'!P8588,'8760 Data'!Q8588,'8760 Data'!R8588,'8760 Data'!S8588,'8760 Data'!T8588,'8760 Data'!U8588)</f>
        <v>0</v>
      </c>
      <c r="I8588" s="591" t="e">
        <f>H8588/'Output Sheet'!$B$8</f>
        <v>#DIV/0!</v>
      </c>
      <c r="J8588" s="596"/>
      <c r="K8588" s="560"/>
      <c r="L8588" s="560"/>
      <c r="M8588" s="560"/>
      <c r="N8588" s="560"/>
      <c r="O8588" s="560"/>
      <c r="P8588" s="560"/>
      <c r="Q8588" s="560"/>
      <c r="R8588" s="560"/>
      <c r="S8588" s="560"/>
      <c r="T8588" s="560"/>
      <c r="U8588" s="560"/>
    </row>
    <row r="8589" spans="1:21">
      <c r="A8589" s="593">
        <f t="shared" si="804"/>
        <v>41632</v>
      </c>
      <c r="B8589" s="594">
        <v>41632.833830208336</v>
      </c>
      <c r="C8589" s="560">
        <f t="shared" si="805"/>
        <v>2013</v>
      </c>
      <c r="D8589" s="560">
        <f t="shared" si="806"/>
        <v>12</v>
      </c>
      <c r="E8589" s="560">
        <f t="shared" si="807"/>
        <v>24</v>
      </c>
      <c r="F8589" s="560">
        <f t="shared" si="808"/>
        <v>20</v>
      </c>
      <c r="G8589" s="595">
        <f t="shared" si="809"/>
        <v>3</v>
      </c>
      <c r="H8589" s="590">
        <f>CHOOSE('Output Sheet'!$B$4,'8760 Data'!J8589,'8760 Data'!K8589,'8760 Data'!L8589,'8760 Data'!M8589,'8760 Data'!N8589,'8760 Data'!O8589,'8760 Data'!P8589,'8760 Data'!Q8589,'8760 Data'!R8589,'8760 Data'!S8589,'8760 Data'!T8589,'8760 Data'!U8589)</f>
        <v>0</v>
      </c>
      <c r="I8589" s="591" t="e">
        <f>H8589/'Output Sheet'!$B$8</f>
        <v>#DIV/0!</v>
      </c>
      <c r="J8589" s="596"/>
      <c r="K8589" s="560"/>
      <c r="L8589" s="560"/>
      <c r="M8589" s="560"/>
      <c r="N8589" s="560"/>
      <c r="O8589" s="560"/>
      <c r="P8589" s="560"/>
      <c r="Q8589" s="560"/>
      <c r="R8589" s="560"/>
      <c r="S8589" s="560"/>
      <c r="T8589" s="560"/>
      <c r="U8589" s="560"/>
    </row>
    <row r="8590" spans="1:21">
      <c r="A8590" s="593">
        <f t="shared" si="804"/>
        <v>41632</v>
      </c>
      <c r="B8590" s="594">
        <v>41632.875496932873</v>
      </c>
      <c r="C8590" s="560">
        <f t="shared" si="805"/>
        <v>2013</v>
      </c>
      <c r="D8590" s="560">
        <f t="shared" si="806"/>
        <v>12</v>
      </c>
      <c r="E8590" s="560">
        <f t="shared" si="807"/>
        <v>24</v>
      </c>
      <c r="F8590" s="560">
        <f t="shared" si="808"/>
        <v>21</v>
      </c>
      <c r="G8590" s="595">
        <f t="shared" si="809"/>
        <v>3</v>
      </c>
      <c r="H8590" s="590">
        <f>CHOOSE('Output Sheet'!$B$4,'8760 Data'!J8590,'8760 Data'!K8590,'8760 Data'!L8590,'8760 Data'!M8590,'8760 Data'!N8590,'8760 Data'!O8590,'8760 Data'!P8590,'8760 Data'!Q8590,'8760 Data'!R8590,'8760 Data'!S8590,'8760 Data'!T8590,'8760 Data'!U8590)</f>
        <v>0</v>
      </c>
      <c r="I8590" s="591" t="e">
        <f>H8590/'Output Sheet'!$B$8</f>
        <v>#DIV/0!</v>
      </c>
      <c r="J8590" s="596"/>
      <c r="K8590" s="560"/>
      <c r="L8590" s="560"/>
      <c r="M8590" s="560"/>
      <c r="N8590" s="560"/>
      <c r="O8590" s="560"/>
      <c r="P8590" s="560"/>
      <c r="Q8590" s="560"/>
      <c r="R8590" s="560"/>
      <c r="S8590" s="560"/>
      <c r="T8590" s="560"/>
      <c r="U8590" s="560"/>
    </row>
    <row r="8591" spans="1:21">
      <c r="A8591" s="593">
        <f t="shared" si="804"/>
        <v>41632</v>
      </c>
      <c r="B8591" s="594">
        <v>41632.91716365741</v>
      </c>
      <c r="C8591" s="560">
        <f t="shared" si="805"/>
        <v>2013</v>
      </c>
      <c r="D8591" s="560">
        <f t="shared" si="806"/>
        <v>12</v>
      </c>
      <c r="E8591" s="560">
        <f t="shared" si="807"/>
        <v>24</v>
      </c>
      <c r="F8591" s="560">
        <f t="shared" si="808"/>
        <v>22</v>
      </c>
      <c r="G8591" s="595">
        <f t="shared" si="809"/>
        <v>3</v>
      </c>
      <c r="H8591" s="590">
        <f>CHOOSE('Output Sheet'!$B$4,'8760 Data'!J8591,'8760 Data'!K8591,'8760 Data'!L8591,'8760 Data'!M8591,'8760 Data'!N8591,'8760 Data'!O8591,'8760 Data'!P8591,'8760 Data'!Q8591,'8760 Data'!R8591,'8760 Data'!S8591,'8760 Data'!T8591,'8760 Data'!U8591)</f>
        <v>0</v>
      </c>
      <c r="I8591" s="591" t="e">
        <f>H8591/'Output Sheet'!$B$8</f>
        <v>#DIV/0!</v>
      </c>
      <c r="J8591" s="596"/>
      <c r="K8591" s="560"/>
      <c r="L8591" s="560"/>
      <c r="M8591" s="560"/>
      <c r="N8591" s="560"/>
      <c r="O8591" s="560"/>
      <c r="P8591" s="560"/>
      <c r="Q8591" s="560"/>
      <c r="R8591" s="560"/>
      <c r="S8591" s="560"/>
      <c r="T8591" s="560"/>
      <c r="U8591" s="560"/>
    </row>
    <row r="8592" spans="1:21">
      <c r="A8592" s="593">
        <f t="shared" si="804"/>
        <v>41632</v>
      </c>
      <c r="B8592" s="594">
        <v>41632.958830381947</v>
      </c>
      <c r="C8592" s="560">
        <f t="shared" si="805"/>
        <v>2013</v>
      </c>
      <c r="D8592" s="560">
        <f t="shared" si="806"/>
        <v>12</v>
      </c>
      <c r="E8592" s="560">
        <f t="shared" si="807"/>
        <v>24</v>
      </c>
      <c r="F8592" s="560">
        <f t="shared" si="808"/>
        <v>23</v>
      </c>
      <c r="G8592" s="595">
        <f t="shared" si="809"/>
        <v>3</v>
      </c>
      <c r="H8592" s="590">
        <f>CHOOSE('Output Sheet'!$B$4,'8760 Data'!J8592,'8760 Data'!K8592,'8760 Data'!L8592,'8760 Data'!M8592,'8760 Data'!N8592,'8760 Data'!O8592,'8760 Data'!P8592,'8760 Data'!Q8592,'8760 Data'!R8592,'8760 Data'!S8592,'8760 Data'!T8592,'8760 Data'!U8592)</f>
        <v>0</v>
      </c>
      <c r="I8592" s="591" t="e">
        <f>H8592/'Output Sheet'!$B$8</f>
        <v>#DIV/0!</v>
      </c>
      <c r="J8592" s="596"/>
      <c r="K8592" s="560"/>
      <c r="L8592" s="560"/>
      <c r="M8592" s="560"/>
      <c r="N8592" s="560"/>
      <c r="O8592" s="560"/>
      <c r="P8592" s="560"/>
      <c r="Q8592" s="560"/>
      <c r="R8592" s="560"/>
      <c r="S8592" s="560"/>
      <c r="T8592" s="560"/>
      <c r="U8592" s="560"/>
    </row>
    <row r="8593" spans="1:21">
      <c r="A8593" s="593">
        <f t="shared" si="804"/>
        <v>41633</v>
      </c>
      <c r="B8593" s="594">
        <v>41633.000497106485</v>
      </c>
      <c r="C8593" s="560">
        <f t="shared" si="805"/>
        <v>2013</v>
      </c>
      <c r="D8593" s="560">
        <f t="shared" si="806"/>
        <v>12</v>
      </c>
      <c r="E8593" s="560">
        <f t="shared" si="807"/>
        <v>25</v>
      </c>
      <c r="F8593" s="560">
        <f t="shared" si="808"/>
        <v>24</v>
      </c>
      <c r="G8593" s="595">
        <f t="shared" si="809"/>
        <v>4</v>
      </c>
      <c r="H8593" s="590">
        <f>CHOOSE('Output Sheet'!$B$4,'8760 Data'!J8593,'8760 Data'!K8593,'8760 Data'!L8593,'8760 Data'!M8593,'8760 Data'!N8593,'8760 Data'!O8593,'8760 Data'!P8593,'8760 Data'!Q8593,'8760 Data'!R8593,'8760 Data'!S8593,'8760 Data'!T8593,'8760 Data'!U8593)</f>
        <v>0</v>
      </c>
      <c r="I8593" s="591" t="e">
        <f>H8593/'Output Sheet'!$B$8</f>
        <v>#DIV/0!</v>
      </c>
      <c r="J8593" s="596"/>
      <c r="K8593" s="560"/>
      <c r="L8593" s="560"/>
      <c r="M8593" s="560"/>
      <c r="N8593" s="560"/>
      <c r="O8593" s="560"/>
      <c r="P8593" s="560"/>
      <c r="Q8593" s="560"/>
      <c r="R8593" s="560"/>
      <c r="S8593" s="560"/>
      <c r="T8593" s="560"/>
      <c r="U8593" s="560"/>
    </row>
    <row r="8594" spans="1:21">
      <c r="A8594" s="593">
        <f t="shared" si="804"/>
        <v>41633</v>
      </c>
      <c r="B8594" s="594">
        <v>41633.042163831022</v>
      </c>
      <c r="C8594" s="560">
        <f t="shared" si="805"/>
        <v>2013</v>
      </c>
      <c r="D8594" s="560">
        <f t="shared" si="806"/>
        <v>12</v>
      </c>
      <c r="E8594" s="560">
        <f t="shared" si="807"/>
        <v>25</v>
      </c>
      <c r="F8594" s="560">
        <f t="shared" si="808"/>
        <v>1</v>
      </c>
      <c r="G8594" s="595">
        <f t="shared" si="809"/>
        <v>4</v>
      </c>
      <c r="H8594" s="590">
        <f>CHOOSE('Output Sheet'!$B$4,'8760 Data'!J8594,'8760 Data'!K8594,'8760 Data'!L8594,'8760 Data'!M8594,'8760 Data'!N8594,'8760 Data'!O8594,'8760 Data'!P8594,'8760 Data'!Q8594,'8760 Data'!R8594,'8760 Data'!S8594,'8760 Data'!T8594,'8760 Data'!U8594)</f>
        <v>0</v>
      </c>
      <c r="I8594" s="591" t="e">
        <f>H8594/'Output Sheet'!$B$8</f>
        <v>#DIV/0!</v>
      </c>
      <c r="J8594" s="596"/>
      <c r="K8594" s="560"/>
      <c r="L8594" s="560"/>
      <c r="M8594" s="560"/>
      <c r="N8594" s="560"/>
      <c r="O8594" s="560"/>
      <c r="P8594" s="560"/>
      <c r="Q8594" s="560"/>
      <c r="R8594" s="560"/>
      <c r="S8594" s="560"/>
      <c r="T8594" s="560"/>
      <c r="U8594" s="560"/>
    </row>
    <row r="8595" spans="1:21">
      <c r="A8595" s="593">
        <f t="shared" si="804"/>
        <v>41633</v>
      </c>
      <c r="B8595" s="594">
        <v>41633.083830555559</v>
      </c>
      <c r="C8595" s="560">
        <f t="shared" si="805"/>
        <v>2013</v>
      </c>
      <c r="D8595" s="560">
        <f t="shared" si="806"/>
        <v>12</v>
      </c>
      <c r="E8595" s="560">
        <f t="shared" si="807"/>
        <v>25</v>
      </c>
      <c r="F8595" s="560">
        <f t="shared" si="808"/>
        <v>2</v>
      </c>
      <c r="G8595" s="595">
        <f t="shared" si="809"/>
        <v>4</v>
      </c>
      <c r="H8595" s="590">
        <f>CHOOSE('Output Sheet'!$B$4,'8760 Data'!J8595,'8760 Data'!K8595,'8760 Data'!L8595,'8760 Data'!M8595,'8760 Data'!N8595,'8760 Data'!O8595,'8760 Data'!P8595,'8760 Data'!Q8595,'8760 Data'!R8595,'8760 Data'!S8595,'8760 Data'!T8595,'8760 Data'!U8595)</f>
        <v>0</v>
      </c>
      <c r="I8595" s="591" t="e">
        <f>H8595/'Output Sheet'!$B$8</f>
        <v>#DIV/0!</v>
      </c>
      <c r="J8595" s="596"/>
      <c r="K8595" s="560"/>
      <c r="L8595" s="560"/>
      <c r="M8595" s="560"/>
      <c r="N8595" s="560"/>
      <c r="O8595" s="560"/>
      <c r="P8595" s="560"/>
      <c r="Q8595" s="560"/>
      <c r="R8595" s="560"/>
      <c r="S8595" s="560"/>
      <c r="T8595" s="560"/>
      <c r="U8595" s="560"/>
    </row>
    <row r="8596" spans="1:21">
      <c r="A8596" s="593">
        <f t="shared" si="804"/>
        <v>41633</v>
      </c>
      <c r="B8596" s="594">
        <v>41633.125497280096</v>
      </c>
      <c r="C8596" s="560">
        <f t="shared" si="805"/>
        <v>2013</v>
      </c>
      <c r="D8596" s="560">
        <f t="shared" si="806"/>
        <v>12</v>
      </c>
      <c r="E8596" s="560">
        <f t="shared" si="807"/>
        <v>25</v>
      </c>
      <c r="F8596" s="560">
        <f t="shared" si="808"/>
        <v>3</v>
      </c>
      <c r="G8596" s="595">
        <f t="shared" si="809"/>
        <v>4</v>
      </c>
      <c r="H8596" s="590">
        <f>CHOOSE('Output Sheet'!$B$4,'8760 Data'!J8596,'8760 Data'!K8596,'8760 Data'!L8596,'8760 Data'!M8596,'8760 Data'!N8596,'8760 Data'!O8596,'8760 Data'!P8596,'8760 Data'!Q8596,'8760 Data'!R8596,'8760 Data'!S8596,'8760 Data'!T8596,'8760 Data'!U8596)</f>
        <v>0</v>
      </c>
      <c r="I8596" s="591" t="e">
        <f>H8596/'Output Sheet'!$B$8</f>
        <v>#DIV/0!</v>
      </c>
      <c r="J8596" s="596"/>
      <c r="K8596" s="560"/>
      <c r="L8596" s="560"/>
      <c r="M8596" s="560"/>
      <c r="N8596" s="560"/>
      <c r="O8596" s="560"/>
      <c r="P8596" s="560"/>
      <c r="Q8596" s="560"/>
      <c r="R8596" s="560"/>
      <c r="S8596" s="560"/>
      <c r="T8596" s="560"/>
      <c r="U8596" s="560"/>
    </row>
    <row r="8597" spans="1:21">
      <c r="A8597" s="593">
        <f t="shared" si="804"/>
        <v>41633</v>
      </c>
      <c r="B8597" s="594">
        <v>41633.167164004626</v>
      </c>
      <c r="C8597" s="560">
        <f t="shared" si="805"/>
        <v>2013</v>
      </c>
      <c r="D8597" s="560">
        <f t="shared" si="806"/>
        <v>12</v>
      </c>
      <c r="E8597" s="560">
        <f t="shared" si="807"/>
        <v>25</v>
      </c>
      <c r="F8597" s="560">
        <f t="shared" si="808"/>
        <v>4</v>
      </c>
      <c r="G8597" s="595">
        <f t="shared" si="809"/>
        <v>4</v>
      </c>
      <c r="H8597" s="590">
        <f>CHOOSE('Output Sheet'!$B$4,'8760 Data'!J8597,'8760 Data'!K8597,'8760 Data'!L8597,'8760 Data'!M8597,'8760 Data'!N8597,'8760 Data'!O8597,'8760 Data'!P8597,'8760 Data'!Q8597,'8760 Data'!R8597,'8760 Data'!S8597,'8760 Data'!T8597,'8760 Data'!U8597)</f>
        <v>0</v>
      </c>
      <c r="I8597" s="591" t="e">
        <f>H8597/'Output Sheet'!$B$8</f>
        <v>#DIV/0!</v>
      </c>
      <c r="J8597" s="596"/>
      <c r="K8597" s="560"/>
      <c r="L8597" s="560"/>
      <c r="M8597" s="560"/>
      <c r="N8597" s="560"/>
      <c r="O8597" s="560"/>
      <c r="P8597" s="560"/>
      <c r="Q8597" s="560"/>
      <c r="R8597" s="560"/>
      <c r="S8597" s="560"/>
      <c r="T8597" s="560"/>
      <c r="U8597" s="560"/>
    </row>
    <row r="8598" spans="1:21">
      <c r="A8598" s="593">
        <f t="shared" si="804"/>
        <v>41633</v>
      </c>
      <c r="B8598" s="594">
        <v>41633.208830729163</v>
      </c>
      <c r="C8598" s="560">
        <f t="shared" si="805"/>
        <v>2013</v>
      </c>
      <c r="D8598" s="560">
        <f t="shared" si="806"/>
        <v>12</v>
      </c>
      <c r="E8598" s="560">
        <f t="shared" si="807"/>
        <v>25</v>
      </c>
      <c r="F8598" s="560">
        <f t="shared" si="808"/>
        <v>5</v>
      </c>
      <c r="G8598" s="595">
        <f t="shared" si="809"/>
        <v>4</v>
      </c>
      <c r="H8598" s="590">
        <f>CHOOSE('Output Sheet'!$B$4,'8760 Data'!J8598,'8760 Data'!K8598,'8760 Data'!L8598,'8760 Data'!M8598,'8760 Data'!N8598,'8760 Data'!O8598,'8760 Data'!P8598,'8760 Data'!Q8598,'8760 Data'!R8598,'8760 Data'!S8598,'8760 Data'!T8598,'8760 Data'!U8598)</f>
        <v>0</v>
      </c>
      <c r="I8598" s="591" t="e">
        <f>H8598/'Output Sheet'!$B$8</f>
        <v>#DIV/0!</v>
      </c>
      <c r="J8598" s="596"/>
      <c r="K8598" s="560"/>
      <c r="L8598" s="560"/>
      <c r="M8598" s="560"/>
      <c r="N8598" s="560"/>
      <c r="O8598" s="560"/>
      <c r="P8598" s="560"/>
      <c r="Q8598" s="560"/>
      <c r="R8598" s="560"/>
      <c r="S8598" s="560"/>
      <c r="T8598" s="560"/>
      <c r="U8598" s="560"/>
    </row>
    <row r="8599" spans="1:21">
      <c r="A8599" s="593">
        <f t="shared" si="804"/>
        <v>41633</v>
      </c>
      <c r="B8599" s="594">
        <v>41633.250497453701</v>
      </c>
      <c r="C8599" s="560">
        <f t="shared" si="805"/>
        <v>2013</v>
      </c>
      <c r="D8599" s="560">
        <f t="shared" si="806"/>
        <v>12</v>
      </c>
      <c r="E8599" s="560">
        <f t="shared" si="807"/>
        <v>25</v>
      </c>
      <c r="F8599" s="560">
        <f t="shared" si="808"/>
        <v>6</v>
      </c>
      <c r="G8599" s="595">
        <f t="shared" si="809"/>
        <v>4</v>
      </c>
      <c r="H8599" s="590">
        <f>CHOOSE('Output Sheet'!$B$4,'8760 Data'!J8599,'8760 Data'!K8599,'8760 Data'!L8599,'8760 Data'!M8599,'8760 Data'!N8599,'8760 Data'!O8599,'8760 Data'!P8599,'8760 Data'!Q8599,'8760 Data'!R8599,'8760 Data'!S8599,'8760 Data'!T8599,'8760 Data'!U8599)</f>
        <v>0</v>
      </c>
      <c r="I8599" s="591" t="e">
        <f>H8599/'Output Sheet'!$B$8</f>
        <v>#DIV/0!</v>
      </c>
      <c r="J8599" s="596"/>
      <c r="K8599" s="560"/>
      <c r="L8599" s="560"/>
      <c r="M8599" s="560"/>
      <c r="N8599" s="560"/>
      <c r="O8599" s="560"/>
      <c r="P8599" s="560"/>
      <c r="Q8599" s="560"/>
      <c r="R8599" s="560"/>
      <c r="S8599" s="560"/>
      <c r="T8599" s="560"/>
      <c r="U8599" s="560"/>
    </row>
    <row r="8600" spans="1:21">
      <c r="A8600" s="593">
        <f t="shared" si="804"/>
        <v>41633</v>
      </c>
      <c r="B8600" s="594">
        <v>41633.292164178238</v>
      </c>
      <c r="C8600" s="560">
        <f t="shared" si="805"/>
        <v>2013</v>
      </c>
      <c r="D8600" s="560">
        <f t="shared" si="806"/>
        <v>12</v>
      </c>
      <c r="E8600" s="560">
        <f t="shared" si="807"/>
        <v>25</v>
      </c>
      <c r="F8600" s="560">
        <f t="shared" si="808"/>
        <v>7</v>
      </c>
      <c r="G8600" s="595">
        <f t="shared" si="809"/>
        <v>4</v>
      </c>
      <c r="H8600" s="590">
        <f>CHOOSE('Output Sheet'!$B$4,'8760 Data'!J8600,'8760 Data'!K8600,'8760 Data'!L8600,'8760 Data'!M8600,'8760 Data'!N8600,'8760 Data'!O8600,'8760 Data'!P8600,'8760 Data'!Q8600,'8760 Data'!R8600,'8760 Data'!S8600,'8760 Data'!T8600,'8760 Data'!U8600)</f>
        <v>0</v>
      </c>
      <c r="I8600" s="591" t="e">
        <f>H8600/'Output Sheet'!$B$8</f>
        <v>#DIV/0!</v>
      </c>
      <c r="J8600" s="596"/>
      <c r="K8600" s="560"/>
      <c r="L8600" s="560"/>
      <c r="M8600" s="560"/>
      <c r="N8600" s="560"/>
      <c r="O8600" s="560"/>
      <c r="P8600" s="560"/>
      <c r="Q8600" s="560"/>
      <c r="R8600" s="560"/>
      <c r="S8600" s="560"/>
      <c r="T8600" s="560"/>
      <c r="U8600" s="560"/>
    </row>
    <row r="8601" spans="1:21">
      <c r="A8601" s="593">
        <f t="shared" si="804"/>
        <v>41633</v>
      </c>
      <c r="B8601" s="594">
        <v>41633.333830902775</v>
      </c>
      <c r="C8601" s="560">
        <f t="shared" si="805"/>
        <v>2013</v>
      </c>
      <c r="D8601" s="560">
        <f t="shared" si="806"/>
        <v>12</v>
      </c>
      <c r="E8601" s="560">
        <f t="shared" si="807"/>
        <v>25</v>
      </c>
      <c r="F8601" s="560">
        <f t="shared" si="808"/>
        <v>8</v>
      </c>
      <c r="G8601" s="595">
        <f t="shared" si="809"/>
        <v>4</v>
      </c>
      <c r="H8601" s="590">
        <f>CHOOSE('Output Sheet'!$B$4,'8760 Data'!J8601,'8760 Data'!K8601,'8760 Data'!L8601,'8760 Data'!M8601,'8760 Data'!N8601,'8760 Data'!O8601,'8760 Data'!P8601,'8760 Data'!Q8601,'8760 Data'!R8601,'8760 Data'!S8601,'8760 Data'!T8601,'8760 Data'!U8601)</f>
        <v>0</v>
      </c>
      <c r="I8601" s="591" t="e">
        <f>H8601/'Output Sheet'!$B$8</f>
        <v>#DIV/0!</v>
      </c>
      <c r="J8601" s="596"/>
      <c r="K8601" s="560"/>
      <c r="L8601" s="560"/>
      <c r="M8601" s="560"/>
      <c r="N8601" s="560"/>
      <c r="O8601" s="560"/>
      <c r="P8601" s="560"/>
      <c r="Q8601" s="560"/>
      <c r="R8601" s="560"/>
      <c r="S8601" s="560"/>
      <c r="T8601" s="560"/>
      <c r="U8601" s="560"/>
    </row>
    <row r="8602" spans="1:21">
      <c r="A8602" s="593">
        <f t="shared" si="804"/>
        <v>41633</v>
      </c>
      <c r="B8602" s="594">
        <v>41633.375497627312</v>
      </c>
      <c r="C8602" s="560">
        <f t="shared" si="805"/>
        <v>2013</v>
      </c>
      <c r="D8602" s="560">
        <f t="shared" si="806"/>
        <v>12</v>
      </c>
      <c r="E8602" s="560">
        <f t="shared" si="807"/>
        <v>25</v>
      </c>
      <c r="F8602" s="560">
        <f t="shared" si="808"/>
        <v>9</v>
      </c>
      <c r="G8602" s="595">
        <f t="shared" si="809"/>
        <v>4</v>
      </c>
      <c r="H8602" s="590">
        <f>CHOOSE('Output Sheet'!$B$4,'8760 Data'!J8602,'8760 Data'!K8602,'8760 Data'!L8602,'8760 Data'!M8602,'8760 Data'!N8602,'8760 Data'!O8602,'8760 Data'!P8602,'8760 Data'!Q8602,'8760 Data'!R8602,'8760 Data'!S8602,'8760 Data'!T8602,'8760 Data'!U8602)</f>
        <v>0</v>
      </c>
      <c r="I8602" s="591" t="e">
        <f>H8602/'Output Sheet'!$B$8</f>
        <v>#DIV/0!</v>
      </c>
      <c r="J8602" s="596"/>
      <c r="K8602" s="560"/>
      <c r="L8602" s="560"/>
      <c r="M8602" s="560"/>
      <c r="N8602" s="560"/>
      <c r="O8602" s="560"/>
      <c r="P8602" s="560"/>
      <c r="Q8602" s="560"/>
      <c r="R8602" s="560"/>
      <c r="S8602" s="560"/>
      <c r="T8602" s="560"/>
      <c r="U8602" s="560"/>
    </row>
    <row r="8603" spans="1:21">
      <c r="A8603" s="593">
        <f t="shared" si="804"/>
        <v>41633</v>
      </c>
      <c r="B8603" s="594">
        <v>41633.417164351849</v>
      </c>
      <c r="C8603" s="560">
        <f t="shared" si="805"/>
        <v>2013</v>
      </c>
      <c r="D8603" s="560">
        <f t="shared" si="806"/>
        <v>12</v>
      </c>
      <c r="E8603" s="560">
        <f t="shared" si="807"/>
        <v>25</v>
      </c>
      <c r="F8603" s="560">
        <f t="shared" si="808"/>
        <v>10</v>
      </c>
      <c r="G8603" s="595">
        <f t="shared" si="809"/>
        <v>4</v>
      </c>
      <c r="H8603" s="590">
        <f>CHOOSE('Output Sheet'!$B$4,'8760 Data'!J8603,'8760 Data'!K8603,'8760 Data'!L8603,'8760 Data'!M8603,'8760 Data'!N8603,'8760 Data'!O8603,'8760 Data'!P8603,'8760 Data'!Q8603,'8760 Data'!R8603,'8760 Data'!S8603,'8760 Data'!T8603,'8760 Data'!U8603)</f>
        <v>0</v>
      </c>
      <c r="I8603" s="591" t="e">
        <f>H8603/'Output Sheet'!$B$8</f>
        <v>#DIV/0!</v>
      </c>
      <c r="J8603" s="596"/>
      <c r="K8603" s="560"/>
      <c r="L8603" s="560"/>
      <c r="M8603" s="560"/>
      <c r="N8603" s="560"/>
      <c r="O8603" s="560"/>
      <c r="P8603" s="560"/>
      <c r="Q8603" s="560"/>
      <c r="R8603" s="560"/>
      <c r="S8603" s="560"/>
      <c r="T8603" s="560"/>
      <c r="U8603" s="560"/>
    </row>
    <row r="8604" spans="1:21">
      <c r="A8604" s="593">
        <f t="shared" si="804"/>
        <v>41633</v>
      </c>
      <c r="B8604" s="594">
        <v>41633.458831076387</v>
      </c>
      <c r="C8604" s="560">
        <f t="shared" si="805"/>
        <v>2013</v>
      </c>
      <c r="D8604" s="560">
        <f t="shared" si="806"/>
        <v>12</v>
      </c>
      <c r="E8604" s="560">
        <f t="shared" si="807"/>
        <v>25</v>
      </c>
      <c r="F8604" s="560">
        <f t="shared" si="808"/>
        <v>11</v>
      </c>
      <c r="G8604" s="595">
        <f t="shared" si="809"/>
        <v>4</v>
      </c>
      <c r="H8604" s="590">
        <f>CHOOSE('Output Sheet'!$B$4,'8760 Data'!J8604,'8760 Data'!K8604,'8760 Data'!L8604,'8760 Data'!M8604,'8760 Data'!N8604,'8760 Data'!O8604,'8760 Data'!P8604,'8760 Data'!Q8604,'8760 Data'!R8604,'8760 Data'!S8604,'8760 Data'!T8604,'8760 Data'!U8604)</f>
        <v>0</v>
      </c>
      <c r="I8604" s="591" t="e">
        <f>H8604/'Output Sheet'!$B$8</f>
        <v>#DIV/0!</v>
      </c>
      <c r="J8604" s="596"/>
      <c r="K8604" s="560"/>
      <c r="L8604" s="560"/>
      <c r="M8604" s="560"/>
      <c r="N8604" s="560"/>
      <c r="O8604" s="560"/>
      <c r="P8604" s="560"/>
      <c r="Q8604" s="560"/>
      <c r="R8604" s="560"/>
      <c r="S8604" s="560"/>
      <c r="T8604" s="560"/>
      <c r="U8604" s="560"/>
    </row>
    <row r="8605" spans="1:21">
      <c r="A8605" s="593">
        <f t="shared" si="804"/>
        <v>41633</v>
      </c>
      <c r="B8605" s="594">
        <v>41633.500497800924</v>
      </c>
      <c r="C8605" s="560">
        <f t="shared" si="805"/>
        <v>2013</v>
      </c>
      <c r="D8605" s="560">
        <f t="shared" si="806"/>
        <v>12</v>
      </c>
      <c r="E8605" s="560">
        <f t="shared" si="807"/>
        <v>25</v>
      </c>
      <c r="F8605" s="560">
        <f t="shared" si="808"/>
        <v>12</v>
      </c>
      <c r="G8605" s="595">
        <f t="shared" si="809"/>
        <v>4</v>
      </c>
      <c r="H8605" s="590">
        <f>CHOOSE('Output Sheet'!$B$4,'8760 Data'!J8605,'8760 Data'!K8605,'8760 Data'!L8605,'8760 Data'!M8605,'8760 Data'!N8605,'8760 Data'!O8605,'8760 Data'!P8605,'8760 Data'!Q8605,'8760 Data'!R8605,'8760 Data'!S8605,'8760 Data'!T8605,'8760 Data'!U8605)</f>
        <v>0</v>
      </c>
      <c r="I8605" s="591" t="e">
        <f>H8605/'Output Sheet'!$B$8</f>
        <v>#DIV/0!</v>
      </c>
      <c r="J8605" s="596"/>
      <c r="K8605" s="560"/>
      <c r="L8605" s="560"/>
      <c r="M8605" s="560"/>
      <c r="N8605" s="560"/>
      <c r="O8605" s="560"/>
      <c r="P8605" s="560"/>
      <c r="Q8605" s="560"/>
      <c r="R8605" s="560"/>
      <c r="S8605" s="560"/>
      <c r="T8605" s="560"/>
      <c r="U8605" s="560"/>
    </row>
    <row r="8606" spans="1:21">
      <c r="A8606" s="593">
        <f t="shared" si="804"/>
        <v>41633</v>
      </c>
      <c r="B8606" s="594">
        <v>41633.542164525461</v>
      </c>
      <c r="C8606" s="560">
        <f t="shared" si="805"/>
        <v>2013</v>
      </c>
      <c r="D8606" s="560">
        <f t="shared" si="806"/>
        <v>12</v>
      </c>
      <c r="E8606" s="560">
        <f t="shared" si="807"/>
        <v>25</v>
      </c>
      <c r="F8606" s="560">
        <f t="shared" si="808"/>
        <v>13</v>
      </c>
      <c r="G8606" s="595">
        <f t="shared" si="809"/>
        <v>4</v>
      </c>
      <c r="H8606" s="590">
        <f>CHOOSE('Output Sheet'!$B$4,'8760 Data'!J8606,'8760 Data'!K8606,'8760 Data'!L8606,'8760 Data'!M8606,'8760 Data'!N8606,'8760 Data'!O8606,'8760 Data'!P8606,'8760 Data'!Q8606,'8760 Data'!R8606,'8760 Data'!S8606,'8760 Data'!T8606,'8760 Data'!U8606)</f>
        <v>0</v>
      </c>
      <c r="I8606" s="591" t="e">
        <f>H8606/'Output Sheet'!$B$8</f>
        <v>#DIV/0!</v>
      </c>
      <c r="J8606" s="596"/>
      <c r="K8606" s="560"/>
      <c r="L8606" s="560"/>
      <c r="M8606" s="560"/>
      <c r="N8606" s="560"/>
      <c r="O8606" s="560"/>
      <c r="P8606" s="560"/>
      <c r="Q8606" s="560"/>
      <c r="R8606" s="560"/>
      <c r="S8606" s="560"/>
      <c r="T8606" s="560"/>
      <c r="U8606" s="560"/>
    </row>
    <row r="8607" spans="1:21">
      <c r="A8607" s="593">
        <f t="shared" si="804"/>
        <v>41633</v>
      </c>
      <c r="B8607" s="594">
        <v>41633.583831249998</v>
      </c>
      <c r="C8607" s="560">
        <f t="shared" si="805"/>
        <v>2013</v>
      </c>
      <c r="D8607" s="560">
        <f t="shared" si="806"/>
        <v>12</v>
      </c>
      <c r="E8607" s="560">
        <f t="shared" si="807"/>
        <v>25</v>
      </c>
      <c r="F8607" s="560">
        <f t="shared" si="808"/>
        <v>14</v>
      </c>
      <c r="G8607" s="595">
        <f t="shared" si="809"/>
        <v>4</v>
      </c>
      <c r="H8607" s="590">
        <f>CHOOSE('Output Sheet'!$B$4,'8760 Data'!J8607,'8760 Data'!K8607,'8760 Data'!L8607,'8760 Data'!M8607,'8760 Data'!N8607,'8760 Data'!O8607,'8760 Data'!P8607,'8760 Data'!Q8607,'8760 Data'!R8607,'8760 Data'!S8607,'8760 Data'!T8607,'8760 Data'!U8607)</f>
        <v>0</v>
      </c>
      <c r="I8607" s="591" t="e">
        <f>H8607/'Output Sheet'!$B$8</f>
        <v>#DIV/0!</v>
      </c>
      <c r="J8607" s="596"/>
      <c r="K8607" s="560"/>
      <c r="L8607" s="560"/>
      <c r="M8607" s="560"/>
      <c r="N8607" s="560"/>
      <c r="O8607" s="560"/>
      <c r="P8607" s="560"/>
      <c r="Q8607" s="560"/>
      <c r="R8607" s="560"/>
      <c r="S8607" s="560"/>
      <c r="T8607" s="560"/>
      <c r="U8607" s="560"/>
    </row>
    <row r="8608" spans="1:21">
      <c r="A8608" s="593">
        <f t="shared" si="804"/>
        <v>41633</v>
      </c>
      <c r="B8608" s="594">
        <v>41633.625497974535</v>
      </c>
      <c r="C8608" s="560">
        <f t="shared" si="805"/>
        <v>2013</v>
      </c>
      <c r="D8608" s="560">
        <f t="shared" si="806"/>
        <v>12</v>
      </c>
      <c r="E8608" s="560">
        <f t="shared" si="807"/>
        <v>25</v>
      </c>
      <c r="F8608" s="560">
        <f t="shared" si="808"/>
        <v>15</v>
      </c>
      <c r="G8608" s="595">
        <f t="shared" si="809"/>
        <v>4</v>
      </c>
      <c r="H8608" s="590">
        <f>CHOOSE('Output Sheet'!$B$4,'8760 Data'!J8608,'8760 Data'!K8608,'8760 Data'!L8608,'8760 Data'!M8608,'8760 Data'!N8608,'8760 Data'!O8608,'8760 Data'!P8608,'8760 Data'!Q8608,'8760 Data'!R8608,'8760 Data'!S8608,'8760 Data'!T8608,'8760 Data'!U8608)</f>
        <v>0</v>
      </c>
      <c r="I8608" s="591" t="e">
        <f>H8608/'Output Sheet'!$B$8</f>
        <v>#DIV/0!</v>
      </c>
      <c r="J8608" s="596"/>
      <c r="K8608" s="560"/>
      <c r="L8608" s="560"/>
      <c r="M8608" s="560"/>
      <c r="N8608" s="560"/>
      <c r="O8608" s="560"/>
      <c r="P8608" s="560"/>
      <c r="Q8608" s="560"/>
      <c r="R8608" s="560"/>
      <c r="S8608" s="560"/>
      <c r="T8608" s="560"/>
      <c r="U8608" s="560"/>
    </row>
    <row r="8609" spans="1:21">
      <c r="A8609" s="593">
        <f t="shared" si="804"/>
        <v>41633</v>
      </c>
      <c r="B8609" s="594">
        <v>41633.667164699073</v>
      </c>
      <c r="C8609" s="560">
        <f t="shared" si="805"/>
        <v>2013</v>
      </c>
      <c r="D8609" s="560">
        <f t="shared" si="806"/>
        <v>12</v>
      </c>
      <c r="E8609" s="560">
        <f t="shared" si="807"/>
        <v>25</v>
      </c>
      <c r="F8609" s="560">
        <f t="shared" si="808"/>
        <v>16</v>
      </c>
      <c r="G8609" s="595">
        <f t="shared" si="809"/>
        <v>4</v>
      </c>
      <c r="H8609" s="590">
        <f>CHOOSE('Output Sheet'!$B$4,'8760 Data'!J8609,'8760 Data'!K8609,'8760 Data'!L8609,'8760 Data'!M8609,'8760 Data'!N8609,'8760 Data'!O8609,'8760 Data'!P8609,'8760 Data'!Q8609,'8760 Data'!R8609,'8760 Data'!S8609,'8760 Data'!T8609,'8760 Data'!U8609)</f>
        <v>0</v>
      </c>
      <c r="I8609" s="591" t="e">
        <f>H8609/'Output Sheet'!$B$8</f>
        <v>#DIV/0!</v>
      </c>
      <c r="J8609" s="596"/>
      <c r="K8609" s="560"/>
      <c r="L8609" s="560"/>
      <c r="M8609" s="560"/>
      <c r="N8609" s="560"/>
      <c r="O8609" s="560"/>
      <c r="P8609" s="560"/>
      <c r="Q8609" s="560"/>
      <c r="R8609" s="560"/>
      <c r="S8609" s="560"/>
      <c r="T8609" s="560"/>
      <c r="U8609" s="560"/>
    </row>
    <row r="8610" spans="1:21">
      <c r="A8610" s="593">
        <f t="shared" si="804"/>
        <v>41633</v>
      </c>
      <c r="B8610" s="594">
        <v>41633.70883142361</v>
      </c>
      <c r="C8610" s="560">
        <f t="shared" si="805"/>
        <v>2013</v>
      </c>
      <c r="D8610" s="560">
        <f t="shared" si="806"/>
        <v>12</v>
      </c>
      <c r="E8610" s="560">
        <f t="shared" si="807"/>
        <v>25</v>
      </c>
      <c r="F8610" s="560">
        <f t="shared" si="808"/>
        <v>17</v>
      </c>
      <c r="G8610" s="595">
        <f t="shared" si="809"/>
        <v>4</v>
      </c>
      <c r="H8610" s="590">
        <f>CHOOSE('Output Sheet'!$B$4,'8760 Data'!J8610,'8760 Data'!K8610,'8760 Data'!L8610,'8760 Data'!M8610,'8760 Data'!N8610,'8760 Data'!O8610,'8760 Data'!P8610,'8760 Data'!Q8610,'8760 Data'!R8610,'8760 Data'!S8610,'8760 Data'!T8610,'8760 Data'!U8610)</f>
        <v>0</v>
      </c>
      <c r="I8610" s="591" t="e">
        <f>H8610/'Output Sheet'!$B$8</f>
        <v>#DIV/0!</v>
      </c>
      <c r="J8610" s="596"/>
      <c r="K8610" s="560"/>
      <c r="L8610" s="560"/>
      <c r="M8610" s="560"/>
      <c r="N8610" s="560"/>
      <c r="O8610" s="560"/>
      <c r="P8610" s="560"/>
      <c r="Q8610" s="560"/>
      <c r="R8610" s="560"/>
      <c r="S8610" s="560"/>
      <c r="T8610" s="560"/>
      <c r="U8610" s="560"/>
    </row>
    <row r="8611" spans="1:21">
      <c r="A8611" s="593">
        <f t="shared" si="804"/>
        <v>41633</v>
      </c>
      <c r="B8611" s="594">
        <v>41633.750498148147</v>
      </c>
      <c r="C8611" s="560">
        <f t="shared" si="805"/>
        <v>2013</v>
      </c>
      <c r="D8611" s="560">
        <f t="shared" si="806"/>
        <v>12</v>
      </c>
      <c r="E8611" s="560">
        <f t="shared" si="807"/>
        <v>25</v>
      </c>
      <c r="F8611" s="560">
        <f t="shared" si="808"/>
        <v>18</v>
      </c>
      <c r="G8611" s="595">
        <f t="shared" si="809"/>
        <v>4</v>
      </c>
      <c r="H8611" s="590">
        <f>CHOOSE('Output Sheet'!$B$4,'8760 Data'!J8611,'8760 Data'!K8611,'8760 Data'!L8611,'8760 Data'!M8611,'8760 Data'!N8611,'8760 Data'!O8611,'8760 Data'!P8611,'8760 Data'!Q8611,'8760 Data'!R8611,'8760 Data'!S8611,'8760 Data'!T8611,'8760 Data'!U8611)</f>
        <v>0</v>
      </c>
      <c r="I8611" s="591" t="e">
        <f>H8611/'Output Sheet'!$B$8</f>
        <v>#DIV/0!</v>
      </c>
      <c r="J8611" s="596"/>
      <c r="K8611" s="560"/>
      <c r="L8611" s="560"/>
      <c r="M8611" s="560"/>
      <c r="N8611" s="560"/>
      <c r="O8611" s="560"/>
      <c r="P8611" s="560"/>
      <c r="Q8611" s="560"/>
      <c r="R8611" s="560"/>
      <c r="S8611" s="560"/>
      <c r="T8611" s="560"/>
      <c r="U8611" s="560"/>
    </row>
    <row r="8612" spans="1:21">
      <c r="A8612" s="593">
        <f t="shared" si="804"/>
        <v>41633</v>
      </c>
      <c r="B8612" s="594">
        <v>41633.792164872684</v>
      </c>
      <c r="C8612" s="560">
        <f t="shared" si="805"/>
        <v>2013</v>
      </c>
      <c r="D8612" s="560">
        <f t="shared" si="806"/>
        <v>12</v>
      </c>
      <c r="E8612" s="560">
        <f t="shared" si="807"/>
        <v>25</v>
      </c>
      <c r="F8612" s="560">
        <f t="shared" si="808"/>
        <v>19</v>
      </c>
      <c r="G8612" s="595">
        <f t="shared" si="809"/>
        <v>4</v>
      </c>
      <c r="H8612" s="590">
        <f>CHOOSE('Output Sheet'!$B$4,'8760 Data'!J8612,'8760 Data'!K8612,'8760 Data'!L8612,'8760 Data'!M8612,'8760 Data'!N8612,'8760 Data'!O8612,'8760 Data'!P8612,'8760 Data'!Q8612,'8760 Data'!R8612,'8760 Data'!S8612,'8760 Data'!T8612,'8760 Data'!U8612)</f>
        <v>0</v>
      </c>
      <c r="I8612" s="591" t="e">
        <f>H8612/'Output Sheet'!$B$8</f>
        <v>#DIV/0!</v>
      </c>
      <c r="J8612" s="596"/>
      <c r="K8612" s="560"/>
      <c r="L8612" s="560"/>
      <c r="M8612" s="560"/>
      <c r="N8612" s="560"/>
      <c r="O8612" s="560"/>
      <c r="P8612" s="560"/>
      <c r="Q8612" s="560"/>
      <c r="R8612" s="560"/>
      <c r="S8612" s="560"/>
      <c r="T8612" s="560"/>
      <c r="U8612" s="560"/>
    </row>
    <row r="8613" spans="1:21">
      <c r="A8613" s="593">
        <f t="shared" si="804"/>
        <v>41633</v>
      </c>
      <c r="B8613" s="594">
        <v>41633.833831597221</v>
      </c>
      <c r="C8613" s="560">
        <f t="shared" si="805"/>
        <v>2013</v>
      </c>
      <c r="D8613" s="560">
        <f t="shared" si="806"/>
        <v>12</v>
      </c>
      <c r="E8613" s="560">
        <f t="shared" si="807"/>
        <v>25</v>
      </c>
      <c r="F8613" s="560">
        <f t="shared" si="808"/>
        <v>20</v>
      </c>
      <c r="G8613" s="595">
        <f t="shared" si="809"/>
        <v>4</v>
      </c>
      <c r="H8613" s="590">
        <f>CHOOSE('Output Sheet'!$B$4,'8760 Data'!J8613,'8760 Data'!K8613,'8760 Data'!L8613,'8760 Data'!M8613,'8760 Data'!N8613,'8760 Data'!O8613,'8760 Data'!P8613,'8760 Data'!Q8613,'8760 Data'!R8613,'8760 Data'!S8613,'8760 Data'!T8613,'8760 Data'!U8613)</f>
        <v>0</v>
      </c>
      <c r="I8613" s="591" t="e">
        <f>H8613/'Output Sheet'!$B$8</f>
        <v>#DIV/0!</v>
      </c>
      <c r="J8613" s="596"/>
      <c r="K8613" s="560"/>
      <c r="L8613" s="560"/>
      <c r="M8613" s="560"/>
      <c r="N8613" s="560"/>
      <c r="O8613" s="560"/>
      <c r="P8613" s="560"/>
      <c r="Q8613" s="560"/>
      <c r="R8613" s="560"/>
      <c r="S8613" s="560"/>
      <c r="T8613" s="560"/>
      <c r="U8613" s="560"/>
    </row>
    <row r="8614" spans="1:21">
      <c r="A8614" s="593">
        <f t="shared" si="804"/>
        <v>41633</v>
      </c>
      <c r="B8614" s="594">
        <v>41633.875498321759</v>
      </c>
      <c r="C8614" s="560">
        <f t="shared" si="805"/>
        <v>2013</v>
      </c>
      <c r="D8614" s="560">
        <f t="shared" si="806"/>
        <v>12</v>
      </c>
      <c r="E8614" s="560">
        <f t="shared" si="807"/>
        <v>25</v>
      </c>
      <c r="F8614" s="560">
        <f t="shared" si="808"/>
        <v>21</v>
      </c>
      <c r="G8614" s="595">
        <f t="shared" si="809"/>
        <v>4</v>
      </c>
      <c r="H8614" s="590">
        <f>CHOOSE('Output Sheet'!$B$4,'8760 Data'!J8614,'8760 Data'!K8614,'8760 Data'!L8614,'8760 Data'!M8614,'8760 Data'!N8614,'8760 Data'!O8614,'8760 Data'!P8614,'8760 Data'!Q8614,'8760 Data'!R8614,'8760 Data'!S8614,'8760 Data'!T8614,'8760 Data'!U8614)</f>
        <v>0</v>
      </c>
      <c r="I8614" s="591" t="e">
        <f>H8614/'Output Sheet'!$B$8</f>
        <v>#DIV/0!</v>
      </c>
      <c r="J8614" s="596"/>
      <c r="K8614" s="560"/>
      <c r="L8614" s="560"/>
      <c r="M8614" s="560"/>
      <c r="N8614" s="560"/>
      <c r="O8614" s="560"/>
      <c r="P8614" s="560"/>
      <c r="Q8614" s="560"/>
      <c r="R8614" s="560"/>
      <c r="S8614" s="560"/>
      <c r="T8614" s="560"/>
      <c r="U8614" s="560"/>
    </row>
    <row r="8615" spans="1:21">
      <c r="A8615" s="593">
        <f t="shared" si="804"/>
        <v>41633</v>
      </c>
      <c r="B8615" s="594">
        <v>41633.917165046296</v>
      </c>
      <c r="C8615" s="560">
        <f t="shared" si="805"/>
        <v>2013</v>
      </c>
      <c r="D8615" s="560">
        <f t="shared" si="806"/>
        <v>12</v>
      </c>
      <c r="E8615" s="560">
        <f t="shared" si="807"/>
        <v>25</v>
      </c>
      <c r="F8615" s="560">
        <f t="shared" si="808"/>
        <v>22</v>
      </c>
      <c r="G8615" s="595">
        <f t="shared" si="809"/>
        <v>4</v>
      </c>
      <c r="H8615" s="590">
        <f>CHOOSE('Output Sheet'!$B$4,'8760 Data'!J8615,'8760 Data'!K8615,'8760 Data'!L8615,'8760 Data'!M8615,'8760 Data'!N8615,'8760 Data'!O8615,'8760 Data'!P8615,'8760 Data'!Q8615,'8760 Data'!R8615,'8760 Data'!S8615,'8760 Data'!T8615,'8760 Data'!U8615)</f>
        <v>0</v>
      </c>
      <c r="I8615" s="591" t="e">
        <f>H8615/'Output Sheet'!$B$8</f>
        <v>#DIV/0!</v>
      </c>
      <c r="J8615" s="596"/>
      <c r="K8615" s="560"/>
      <c r="L8615" s="560"/>
      <c r="M8615" s="560"/>
      <c r="N8615" s="560"/>
      <c r="O8615" s="560"/>
      <c r="P8615" s="560"/>
      <c r="Q8615" s="560"/>
      <c r="R8615" s="560"/>
      <c r="S8615" s="560"/>
      <c r="T8615" s="560"/>
      <c r="U8615" s="560"/>
    </row>
    <row r="8616" spans="1:21">
      <c r="A8616" s="593">
        <f t="shared" si="804"/>
        <v>41633</v>
      </c>
      <c r="B8616" s="594">
        <v>41633.958831770833</v>
      </c>
      <c r="C8616" s="560">
        <f t="shared" si="805"/>
        <v>2013</v>
      </c>
      <c r="D8616" s="560">
        <f t="shared" si="806"/>
        <v>12</v>
      </c>
      <c r="E8616" s="560">
        <f t="shared" si="807"/>
        <v>25</v>
      </c>
      <c r="F8616" s="560">
        <f t="shared" si="808"/>
        <v>23</v>
      </c>
      <c r="G8616" s="595">
        <f t="shared" si="809"/>
        <v>4</v>
      </c>
      <c r="H8616" s="590">
        <f>CHOOSE('Output Sheet'!$B$4,'8760 Data'!J8616,'8760 Data'!K8616,'8760 Data'!L8616,'8760 Data'!M8616,'8760 Data'!N8616,'8760 Data'!O8616,'8760 Data'!P8616,'8760 Data'!Q8616,'8760 Data'!R8616,'8760 Data'!S8616,'8760 Data'!T8616,'8760 Data'!U8616)</f>
        <v>0</v>
      </c>
      <c r="I8616" s="591" t="e">
        <f>H8616/'Output Sheet'!$B$8</f>
        <v>#DIV/0!</v>
      </c>
      <c r="J8616" s="596"/>
      <c r="K8616" s="560"/>
      <c r="L8616" s="560"/>
      <c r="M8616" s="560"/>
      <c r="N8616" s="560"/>
      <c r="O8616" s="560"/>
      <c r="P8616" s="560"/>
      <c r="Q8616" s="560"/>
      <c r="R8616" s="560"/>
      <c r="S8616" s="560"/>
      <c r="T8616" s="560"/>
      <c r="U8616" s="560"/>
    </row>
    <row r="8617" spans="1:21">
      <c r="A8617" s="593">
        <f t="shared" si="804"/>
        <v>41634</v>
      </c>
      <c r="B8617" s="594">
        <v>41634.00049849537</v>
      </c>
      <c r="C8617" s="560">
        <f t="shared" si="805"/>
        <v>2013</v>
      </c>
      <c r="D8617" s="560">
        <f t="shared" si="806"/>
        <v>12</v>
      </c>
      <c r="E8617" s="560">
        <f t="shared" si="807"/>
        <v>26</v>
      </c>
      <c r="F8617" s="560">
        <f t="shared" si="808"/>
        <v>24</v>
      </c>
      <c r="G8617" s="595">
        <f t="shared" si="809"/>
        <v>5</v>
      </c>
      <c r="H8617" s="590">
        <f>CHOOSE('Output Sheet'!$B$4,'8760 Data'!J8617,'8760 Data'!K8617,'8760 Data'!L8617,'8760 Data'!M8617,'8760 Data'!N8617,'8760 Data'!O8617,'8760 Data'!P8617,'8760 Data'!Q8617,'8760 Data'!R8617,'8760 Data'!S8617,'8760 Data'!T8617,'8760 Data'!U8617)</f>
        <v>0</v>
      </c>
      <c r="I8617" s="591" t="e">
        <f>H8617/'Output Sheet'!$B$8</f>
        <v>#DIV/0!</v>
      </c>
      <c r="J8617" s="596"/>
      <c r="K8617" s="560"/>
      <c r="L8617" s="560"/>
      <c r="M8617" s="560"/>
      <c r="N8617" s="560"/>
      <c r="O8617" s="560"/>
      <c r="P8617" s="560"/>
      <c r="Q8617" s="560"/>
      <c r="R8617" s="560"/>
      <c r="S8617" s="560"/>
      <c r="T8617" s="560"/>
      <c r="U8617" s="560"/>
    </row>
    <row r="8618" spans="1:21">
      <c r="A8618" s="593">
        <f t="shared" si="804"/>
        <v>41634</v>
      </c>
      <c r="B8618" s="594">
        <v>41634.042165219907</v>
      </c>
      <c r="C8618" s="560">
        <f t="shared" si="805"/>
        <v>2013</v>
      </c>
      <c r="D8618" s="560">
        <f t="shared" si="806"/>
        <v>12</v>
      </c>
      <c r="E8618" s="560">
        <f t="shared" si="807"/>
        <v>26</v>
      </c>
      <c r="F8618" s="560">
        <f t="shared" si="808"/>
        <v>1</v>
      </c>
      <c r="G8618" s="595">
        <f t="shared" si="809"/>
        <v>5</v>
      </c>
      <c r="H8618" s="590">
        <f>CHOOSE('Output Sheet'!$B$4,'8760 Data'!J8618,'8760 Data'!K8618,'8760 Data'!L8618,'8760 Data'!M8618,'8760 Data'!N8618,'8760 Data'!O8618,'8760 Data'!P8618,'8760 Data'!Q8618,'8760 Data'!R8618,'8760 Data'!S8618,'8760 Data'!T8618,'8760 Data'!U8618)</f>
        <v>0</v>
      </c>
      <c r="I8618" s="591" t="e">
        <f>H8618/'Output Sheet'!$B$8</f>
        <v>#DIV/0!</v>
      </c>
      <c r="J8618" s="596"/>
      <c r="K8618" s="560"/>
      <c r="L8618" s="560"/>
      <c r="M8618" s="560"/>
      <c r="N8618" s="560"/>
      <c r="O8618" s="560"/>
      <c r="P8618" s="560"/>
      <c r="Q8618" s="560"/>
      <c r="R8618" s="560"/>
      <c r="S8618" s="560"/>
      <c r="T8618" s="560"/>
      <c r="U8618" s="560"/>
    </row>
    <row r="8619" spans="1:21">
      <c r="A8619" s="593">
        <f t="shared" si="804"/>
        <v>41634</v>
      </c>
      <c r="B8619" s="594">
        <v>41634.083831944445</v>
      </c>
      <c r="C8619" s="560">
        <f t="shared" si="805"/>
        <v>2013</v>
      </c>
      <c r="D8619" s="560">
        <f t="shared" si="806"/>
        <v>12</v>
      </c>
      <c r="E8619" s="560">
        <f t="shared" si="807"/>
        <v>26</v>
      </c>
      <c r="F8619" s="560">
        <f t="shared" si="808"/>
        <v>2</v>
      </c>
      <c r="G8619" s="595">
        <f t="shared" si="809"/>
        <v>5</v>
      </c>
      <c r="H8619" s="590">
        <f>CHOOSE('Output Sheet'!$B$4,'8760 Data'!J8619,'8760 Data'!K8619,'8760 Data'!L8619,'8760 Data'!M8619,'8760 Data'!N8619,'8760 Data'!O8619,'8760 Data'!P8619,'8760 Data'!Q8619,'8760 Data'!R8619,'8760 Data'!S8619,'8760 Data'!T8619,'8760 Data'!U8619)</f>
        <v>0</v>
      </c>
      <c r="I8619" s="591" t="e">
        <f>H8619/'Output Sheet'!$B$8</f>
        <v>#DIV/0!</v>
      </c>
      <c r="J8619" s="596"/>
      <c r="K8619" s="560"/>
      <c r="L8619" s="560"/>
      <c r="M8619" s="560"/>
      <c r="N8619" s="560"/>
      <c r="O8619" s="560"/>
      <c r="P8619" s="560"/>
      <c r="Q8619" s="560"/>
      <c r="R8619" s="560"/>
      <c r="S8619" s="560"/>
      <c r="T8619" s="560"/>
      <c r="U8619" s="560"/>
    </row>
    <row r="8620" spans="1:21">
      <c r="A8620" s="593">
        <f t="shared" si="804"/>
        <v>41634</v>
      </c>
      <c r="B8620" s="594">
        <v>41634.125498668982</v>
      </c>
      <c r="C8620" s="560">
        <f t="shared" si="805"/>
        <v>2013</v>
      </c>
      <c r="D8620" s="560">
        <f t="shared" si="806"/>
        <v>12</v>
      </c>
      <c r="E8620" s="560">
        <f t="shared" si="807"/>
        <v>26</v>
      </c>
      <c r="F8620" s="560">
        <f t="shared" si="808"/>
        <v>3</v>
      </c>
      <c r="G8620" s="595">
        <f t="shared" si="809"/>
        <v>5</v>
      </c>
      <c r="H8620" s="590">
        <f>CHOOSE('Output Sheet'!$B$4,'8760 Data'!J8620,'8760 Data'!K8620,'8760 Data'!L8620,'8760 Data'!M8620,'8760 Data'!N8620,'8760 Data'!O8620,'8760 Data'!P8620,'8760 Data'!Q8620,'8760 Data'!R8620,'8760 Data'!S8620,'8760 Data'!T8620,'8760 Data'!U8620)</f>
        <v>0</v>
      </c>
      <c r="I8620" s="591" t="e">
        <f>H8620/'Output Sheet'!$B$8</f>
        <v>#DIV/0!</v>
      </c>
      <c r="J8620" s="596"/>
      <c r="K8620" s="560"/>
      <c r="L8620" s="560"/>
      <c r="M8620" s="560"/>
      <c r="N8620" s="560"/>
      <c r="O8620" s="560"/>
      <c r="P8620" s="560"/>
      <c r="Q8620" s="560"/>
      <c r="R8620" s="560"/>
      <c r="S8620" s="560"/>
      <c r="T8620" s="560"/>
      <c r="U8620" s="560"/>
    </row>
    <row r="8621" spans="1:21">
      <c r="A8621" s="593">
        <f t="shared" si="804"/>
        <v>41634</v>
      </c>
      <c r="B8621" s="594">
        <v>41634.167165393519</v>
      </c>
      <c r="C8621" s="560">
        <f t="shared" si="805"/>
        <v>2013</v>
      </c>
      <c r="D8621" s="560">
        <f t="shared" si="806"/>
        <v>12</v>
      </c>
      <c r="E8621" s="560">
        <f t="shared" si="807"/>
        <v>26</v>
      </c>
      <c r="F8621" s="560">
        <f t="shared" si="808"/>
        <v>4</v>
      </c>
      <c r="G8621" s="595">
        <f t="shared" si="809"/>
        <v>5</v>
      </c>
      <c r="H8621" s="590">
        <f>CHOOSE('Output Sheet'!$B$4,'8760 Data'!J8621,'8760 Data'!K8621,'8760 Data'!L8621,'8760 Data'!M8621,'8760 Data'!N8621,'8760 Data'!O8621,'8760 Data'!P8621,'8760 Data'!Q8621,'8760 Data'!R8621,'8760 Data'!S8621,'8760 Data'!T8621,'8760 Data'!U8621)</f>
        <v>0</v>
      </c>
      <c r="I8621" s="591" t="e">
        <f>H8621/'Output Sheet'!$B$8</f>
        <v>#DIV/0!</v>
      </c>
      <c r="J8621" s="596"/>
      <c r="K8621" s="560"/>
      <c r="L8621" s="560"/>
      <c r="M8621" s="560"/>
      <c r="N8621" s="560"/>
      <c r="O8621" s="560"/>
      <c r="P8621" s="560"/>
      <c r="Q8621" s="560"/>
      <c r="R8621" s="560"/>
      <c r="S8621" s="560"/>
      <c r="T8621" s="560"/>
      <c r="U8621" s="560"/>
    </row>
    <row r="8622" spans="1:21">
      <c r="A8622" s="593">
        <f t="shared" si="804"/>
        <v>41634</v>
      </c>
      <c r="B8622" s="594">
        <v>41634.208832118056</v>
      </c>
      <c r="C8622" s="560">
        <f t="shared" si="805"/>
        <v>2013</v>
      </c>
      <c r="D8622" s="560">
        <f t="shared" si="806"/>
        <v>12</v>
      </c>
      <c r="E8622" s="560">
        <f t="shared" si="807"/>
        <v>26</v>
      </c>
      <c r="F8622" s="560">
        <f t="shared" si="808"/>
        <v>5</v>
      </c>
      <c r="G8622" s="595">
        <f t="shared" si="809"/>
        <v>5</v>
      </c>
      <c r="H8622" s="590">
        <f>CHOOSE('Output Sheet'!$B$4,'8760 Data'!J8622,'8760 Data'!K8622,'8760 Data'!L8622,'8760 Data'!M8622,'8760 Data'!N8622,'8760 Data'!O8622,'8760 Data'!P8622,'8760 Data'!Q8622,'8760 Data'!R8622,'8760 Data'!S8622,'8760 Data'!T8622,'8760 Data'!U8622)</f>
        <v>0</v>
      </c>
      <c r="I8622" s="591" t="e">
        <f>H8622/'Output Sheet'!$B$8</f>
        <v>#DIV/0!</v>
      </c>
      <c r="J8622" s="596"/>
      <c r="K8622" s="560"/>
      <c r="L8622" s="560"/>
      <c r="M8622" s="560"/>
      <c r="N8622" s="560"/>
      <c r="O8622" s="560"/>
      <c r="P8622" s="560"/>
      <c r="Q8622" s="560"/>
      <c r="R8622" s="560"/>
      <c r="S8622" s="560"/>
      <c r="T8622" s="560"/>
      <c r="U8622" s="560"/>
    </row>
    <row r="8623" spans="1:21">
      <c r="A8623" s="593">
        <f t="shared" si="804"/>
        <v>41634</v>
      </c>
      <c r="B8623" s="594">
        <v>41634.250498842594</v>
      </c>
      <c r="C8623" s="560">
        <f t="shared" si="805"/>
        <v>2013</v>
      </c>
      <c r="D8623" s="560">
        <f t="shared" si="806"/>
        <v>12</v>
      </c>
      <c r="E8623" s="560">
        <f t="shared" si="807"/>
        <v>26</v>
      </c>
      <c r="F8623" s="560">
        <f t="shared" si="808"/>
        <v>6</v>
      </c>
      <c r="G8623" s="595">
        <f t="shared" si="809"/>
        <v>5</v>
      </c>
      <c r="H8623" s="590">
        <f>CHOOSE('Output Sheet'!$B$4,'8760 Data'!J8623,'8760 Data'!K8623,'8760 Data'!L8623,'8760 Data'!M8623,'8760 Data'!N8623,'8760 Data'!O8623,'8760 Data'!P8623,'8760 Data'!Q8623,'8760 Data'!R8623,'8760 Data'!S8623,'8760 Data'!T8623,'8760 Data'!U8623)</f>
        <v>0</v>
      </c>
      <c r="I8623" s="591" t="e">
        <f>H8623/'Output Sheet'!$B$8</f>
        <v>#DIV/0!</v>
      </c>
      <c r="J8623" s="596"/>
      <c r="K8623" s="560"/>
      <c r="L8623" s="560"/>
      <c r="M8623" s="560"/>
      <c r="N8623" s="560"/>
      <c r="O8623" s="560"/>
      <c r="P8623" s="560"/>
      <c r="Q8623" s="560"/>
      <c r="R8623" s="560"/>
      <c r="S8623" s="560"/>
      <c r="T8623" s="560"/>
      <c r="U8623" s="560"/>
    </row>
    <row r="8624" spans="1:21">
      <c r="A8624" s="593">
        <f t="shared" si="804"/>
        <v>41634</v>
      </c>
      <c r="B8624" s="594">
        <v>41634.292165567131</v>
      </c>
      <c r="C8624" s="560">
        <f t="shared" si="805"/>
        <v>2013</v>
      </c>
      <c r="D8624" s="560">
        <f t="shared" si="806"/>
        <v>12</v>
      </c>
      <c r="E8624" s="560">
        <f t="shared" si="807"/>
        <v>26</v>
      </c>
      <c r="F8624" s="560">
        <f t="shared" si="808"/>
        <v>7</v>
      </c>
      <c r="G8624" s="595">
        <f t="shared" si="809"/>
        <v>5</v>
      </c>
      <c r="H8624" s="590">
        <f>CHOOSE('Output Sheet'!$B$4,'8760 Data'!J8624,'8760 Data'!K8624,'8760 Data'!L8624,'8760 Data'!M8624,'8760 Data'!N8624,'8760 Data'!O8624,'8760 Data'!P8624,'8760 Data'!Q8624,'8760 Data'!R8624,'8760 Data'!S8624,'8760 Data'!T8624,'8760 Data'!U8624)</f>
        <v>0</v>
      </c>
      <c r="I8624" s="591" t="e">
        <f>H8624/'Output Sheet'!$B$8</f>
        <v>#DIV/0!</v>
      </c>
      <c r="J8624" s="596"/>
      <c r="K8624" s="560"/>
      <c r="L8624" s="560"/>
      <c r="M8624" s="560"/>
      <c r="N8624" s="560"/>
      <c r="O8624" s="560"/>
      <c r="P8624" s="560"/>
      <c r="Q8624" s="560"/>
      <c r="R8624" s="560"/>
      <c r="S8624" s="560"/>
      <c r="T8624" s="560"/>
      <c r="U8624" s="560"/>
    </row>
    <row r="8625" spans="1:21">
      <c r="A8625" s="593">
        <f t="shared" si="804"/>
        <v>41634</v>
      </c>
      <c r="B8625" s="594">
        <v>41634.333832291668</v>
      </c>
      <c r="C8625" s="560">
        <f t="shared" si="805"/>
        <v>2013</v>
      </c>
      <c r="D8625" s="560">
        <f t="shared" si="806"/>
        <v>12</v>
      </c>
      <c r="E8625" s="560">
        <f t="shared" si="807"/>
        <v>26</v>
      </c>
      <c r="F8625" s="560">
        <f t="shared" si="808"/>
        <v>8</v>
      </c>
      <c r="G8625" s="595">
        <f t="shared" si="809"/>
        <v>5</v>
      </c>
      <c r="H8625" s="590">
        <f>CHOOSE('Output Sheet'!$B$4,'8760 Data'!J8625,'8760 Data'!K8625,'8760 Data'!L8625,'8760 Data'!M8625,'8760 Data'!N8625,'8760 Data'!O8625,'8760 Data'!P8625,'8760 Data'!Q8625,'8760 Data'!R8625,'8760 Data'!S8625,'8760 Data'!T8625,'8760 Data'!U8625)</f>
        <v>0</v>
      </c>
      <c r="I8625" s="591" t="e">
        <f>H8625/'Output Sheet'!$B$8</f>
        <v>#DIV/0!</v>
      </c>
      <c r="J8625" s="596"/>
      <c r="K8625" s="560"/>
      <c r="L8625" s="560"/>
      <c r="M8625" s="560"/>
      <c r="N8625" s="560"/>
      <c r="O8625" s="560"/>
      <c r="P8625" s="560"/>
      <c r="Q8625" s="560"/>
      <c r="R8625" s="560"/>
      <c r="S8625" s="560"/>
      <c r="T8625" s="560"/>
      <c r="U8625" s="560"/>
    </row>
    <row r="8626" spans="1:21">
      <c r="A8626" s="593">
        <f t="shared" si="804"/>
        <v>41634</v>
      </c>
      <c r="B8626" s="594">
        <v>41634.375499016205</v>
      </c>
      <c r="C8626" s="560">
        <f t="shared" si="805"/>
        <v>2013</v>
      </c>
      <c r="D8626" s="560">
        <f t="shared" si="806"/>
        <v>12</v>
      </c>
      <c r="E8626" s="560">
        <f t="shared" si="807"/>
        <v>26</v>
      </c>
      <c r="F8626" s="560">
        <f t="shared" si="808"/>
        <v>9</v>
      </c>
      <c r="G8626" s="595">
        <f t="shared" si="809"/>
        <v>5</v>
      </c>
      <c r="H8626" s="590">
        <f>CHOOSE('Output Sheet'!$B$4,'8760 Data'!J8626,'8760 Data'!K8626,'8760 Data'!L8626,'8760 Data'!M8626,'8760 Data'!N8626,'8760 Data'!O8626,'8760 Data'!P8626,'8760 Data'!Q8626,'8760 Data'!R8626,'8760 Data'!S8626,'8760 Data'!T8626,'8760 Data'!U8626)</f>
        <v>0</v>
      </c>
      <c r="I8626" s="591" t="e">
        <f>H8626/'Output Sheet'!$B$8</f>
        <v>#DIV/0!</v>
      </c>
      <c r="J8626" s="596"/>
      <c r="K8626" s="560"/>
      <c r="L8626" s="560"/>
      <c r="M8626" s="560"/>
      <c r="N8626" s="560"/>
      <c r="O8626" s="560"/>
      <c r="P8626" s="560"/>
      <c r="Q8626" s="560"/>
      <c r="R8626" s="560"/>
      <c r="S8626" s="560"/>
      <c r="T8626" s="560"/>
      <c r="U8626" s="560"/>
    </row>
    <row r="8627" spans="1:21">
      <c r="A8627" s="593">
        <f t="shared" si="804"/>
        <v>41634</v>
      </c>
      <c r="B8627" s="594">
        <v>41634.417165740742</v>
      </c>
      <c r="C8627" s="560">
        <f t="shared" si="805"/>
        <v>2013</v>
      </c>
      <c r="D8627" s="560">
        <f t="shared" si="806"/>
        <v>12</v>
      </c>
      <c r="E8627" s="560">
        <f t="shared" si="807"/>
        <v>26</v>
      </c>
      <c r="F8627" s="560">
        <f t="shared" si="808"/>
        <v>10</v>
      </c>
      <c r="G8627" s="595">
        <f t="shared" si="809"/>
        <v>5</v>
      </c>
      <c r="H8627" s="590">
        <f>CHOOSE('Output Sheet'!$B$4,'8760 Data'!J8627,'8760 Data'!K8627,'8760 Data'!L8627,'8760 Data'!M8627,'8760 Data'!N8627,'8760 Data'!O8627,'8760 Data'!P8627,'8760 Data'!Q8627,'8760 Data'!R8627,'8760 Data'!S8627,'8760 Data'!T8627,'8760 Data'!U8627)</f>
        <v>0</v>
      </c>
      <c r="I8627" s="591" t="e">
        <f>H8627/'Output Sheet'!$B$8</f>
        <v>#DIV/0!</v>
      </c>
      <c r="J8627" s="596"/>
      <c r="K8627" s="560"/>
      <c r="L8627" s="560"/>
      <c r="M8627" s="560"/>
      <c r="N8627" s="560"/>
      <c r="O8627" s="560"/>
      <c r="P8627" s="560"/>
      <c r="Q8627" s="560"/>
      <c r="R8627" s="560"/>
      <c r="S8627" s="560"/>
      <c r="T8627" s="560"/>
      <c r="U8627" s="560"/>
    </row>
    <row r="8628" spans="1:21">
      <c r="A8628" s="593">
        <f t="shared" si="804"/>
        <v>41634</v>
      </c>
      <c r="B8628" s="594">
        <v>41634.45883246528</v>
      </c>
      <c r="C8628" s="560">
        <f t="shared" si="805"/>
        <v>2013</v>
      </c>
      <c r="D8628" s="560">
        <f t="shared" si="806"/>
        <v>12</v>
      </c>
      <c r="E8628" s="560">
        <f t="shared" si="807"/>
        <v>26</v>
      </c>
      <c r="F8628" s="560">
        <f t="shared" si="808"/>
        <v>11</v>
      </c>
      <c r="G8628" s="595">
        <f t="shared" si="809"/>
        <v>5</v>
      </c>
      <c r="H8628" s="590">
        <f>CHOOSE('Output Sheet'!$B$4,'8760 Data'!J8628,'8760 Data'!K8628,'8760 Data'!L8628,'8760 Data'!M8628,'8760 Data'!N8628,'8760 Data'!O8628,'8760 Data'!P8628,'8760 Data'!Q8628,'8760 Data'!R8628,'8760 Data'!S8628,'8760 Data'!T8628,'8760 Data'!U8628)</f>
        <v>0</v>
      </c>
      <c r="I8628" s="591" t="e">
        <f>H8628/'Output Sheet'!$B$8</f>
        <v>#DIV/0!</v>
      </c>
      <c r="J8628" s="596"/>
      <c r="K8628" s="560"/>
      <c r="L8628" s="560"/>
      <c r="M8628" s="560"/>
      <c r="N8628" s="560"/>
      <c r="O8628" s="560"/>
      <c r="P8628" s="560"/>
      <c r="Q8628" s="560"/>
      <c r="R8628" s="560"/>
      <c r="S8628" s="560"/>
      <c r="T8628" s="560"/>
      <c r="U8628" s="560"/>
    </row>
    <row r="8629" spans="1:21">
      <c r="A8629" s="593">
        <f t="shared" si="804"/>
        <v>41634</v>
      </c>
      <c r="B8629" s="594">
        <v>41634.500499189817</v>
      </c>
      <c r="C8629" s="560">
        <f t="shared" si="805"/>
        <v>2013</v>
      </c>
      <c r="D8629" s="560">
        <f t="shared" si="806"/>
        <v>12</v>
      </c>
      <c r="E8629" s="560">
        <f t="shared" si="807"/>
        <v>26</v>
      </c>
      <c r="F8629" s="560">
        <f t="shared" si="808"/>
        <v>12</v>
      </c>
      <c r="G8629" s="595">
        <f t="shared" si="809"/>
        <v>5</v>
      </c>
      <c r="H8629" s="590">
        <f>CHOOSE('Output Sheet'!$B$4,'8760 Data'!J8629,'8760 Data'!K8629,'8760 Data'!L8629,'8760 Data'!M8629,'8760 Data'!N8629,'8760 Data'!O8629,'8760 Data'!P8629,'8760 Data'!Q8629,'8760 Data'!R8629,'8760 Data'!S8629,'8760 Data'!T8629,'8760 Data'!U8629)</f>
        <v>0</v>
      </c>
      <c r="I8629" s="591" t="e">
        <f>H8629/'Output Sheet'!$B$8</f>
        <v>#DIV/0!</v>
      </c>
      <c r="J8629" s="596"/>
      <c r="K8629" s="560"/>
      <c r="L8629" s="560"/>
      <c r="M8629" s="560"/>
      <c r="N8629" s="560"/>
      <c r="O8629" s="560"/>
      <c r="P8629" s="560"/>
      <c r="Q8629" s="560"/>
      <c r="R8629" s="560"/>
      <c r="S8629" s="560"/>
      <c r="T8629" s="560"/>
      <c r="U8629" s="560"/>
    </row>
    <row r="8630" spans="1:21">
      <c r="A8630" s="593">
        <f t="shared" si="804"/>
        <v>41634</v>
      </c>
      <c r="B8630" s="594">
        <v>41634.542165914354</v>
      </c>
      <c r="C8630" s="560">
        <f t="shared" si="805"/>
        <v>2013</v>
      </c>
      <c r="D8630" s="560">
        <f t="shared" si="806"/>
        <v>12</v>
      </c>
      <c r="E8630" s="560">
        <f t="shared" si="807"/>
        <v>26</v>
      </c>
      <c r="F8630" s="560">
        <f t="shared" si="808"/>
        <v>13</v>
      </c>
      <c r="G8630" s="595">
        <f t="shared" si="809"/>
        <v>5</v>
      </c>
      <c r="H8630" s="590">
        <f>CHOOSE('Output Sheet'!$B$4,'8760 Data'!J8630,'8760 Data'!K8630,'8760 Data'!L8630,'8760 Data'!M8630,'8760 Data'!N8630,'8760 Data'!O8630,'8760 Data'!P8630,'8760 Data'!Q8630,'8760 Data'!R8630,'8760 Data'!S8630,'8760 Data'!T8630,'8760 Data'!U8630)</f>
        <v>0</v>
      </c>
      <c r="I8630" s="591" t="e">
        <f>H8630/'Output Sheet'!$B$8</f>
        <v>#DIV/0!</v>
      </c>
      <c r="J8630" s="596"/>
      <c r="K8630" s="560"/>
      <c r="L8630" s="560"/>
      <c r="M8630" s="560"/>
      <c r="N8630" s="560"/>
      <c r="O8630" s="560"/>
      <c r="P8630" s="560"/>
      <c r="Q8630" s="560"/>
      <c r="R8630" s="560"/>
      <c r="S8630" s="560"/>
      <c r="T8630" s="560"/>
      <c r="U8630" s="560"/>
    </row>
    <row r="8631" spans="1:21">
      <c r="A8631" s="593">
        <f t="shared" si="804"/>
        <v>41634</v>
      </c>
      <c r="B8631" s="594">
        <v>41634.583832638891</v>
      </c>
      <c r="C8631" s="560">
        <f t="shared" si="805"/>
        <v>2013</v>
      </c>
      <c r="D8631" s="560">
        <f t="shared" si="806"/>
        <v>12</v>
      </c>
      <c r="E8631" s="560">
        <f t="shared" si="807"/>
        <v>26</v>
      </c>
      <c r="F8631" s="560">
        <f t="shared" si="808"/>
        <v>14</v>
      </c>
      <c r="G8631" s="595">
        <f t="shared" si="809"/>
        <v>5</v>
      </c>
      <c r="H8631" s="590">
        <f>CHOOSE('Output Sheet'!$B$4,'8760 Data'!J8631,'8760 Data'!K8631,'8760 Data'!L8631,'8760 Data'!M8631,'8760 Data'!N8631,'8760 Data'!O8631,'8760 Data'!P8631,'8760 Data'!Q8631,'8760 Data'!R8631,'8760 Data'!S8631,'8760 Data'!T8631,'8760 Data'!U8631)</f>
        <v>0</v>
      </c>
      <c r="I8631" s="591" t="e">
        <f>H8631/'Output Sheet'!$B$8</f>
        <v>#DIV/0!</v>
      </c>
      <c r="J8631" s="596"/>
      <c r="K8631" s="560"/>
      <c r="L8631" s="560"/>
      <c r="M8631" s="560"/>
      <c r="N8631" s="560"/>
      <c r="O8631" s="560"/>
      <c r="P8631" s="560"/>
      <c r="Q8631" s="560"/>
      <c r="R8631" s="560"/>
      <c r="S8631" s="560"/>
      <c r="T8631" s="560"/>
      <c r="U8631" s="560"/>
    </row>
    <row r="8632" spans="1:21">
      <c r="A8632" s="593">
        <f t="shared" si="804"/>
        <v>41634</v>
      </c>
      <c r="B8632" s="594">
        <v>41634.625499363428</v>
      </c>
      <c r="C8632" s="560">
        <f t="shared" si="805"/>
        <v>2013</v>
      </c>
      <c r="D8632" s="560">
        <f t="shared" si="806"/>
        <v>12</v>
      </c>
      <c r="E8632" s="560">
        <f t="shared" si="807"/>
        <v>26</v>
      </c>
      <c r="F8632" s="560">
        <f t="shared" si="808"/>
        <v>15</v>
      </c>
      <c r="G8632" s="595">
        <f t="shared" si="809"/>
        <v>5</v>
      </c>
      <c r="H8632" s="590">
        <f>CHOOSE('Output Sheet'!$B$4,'8760 Data'!J8632,'8760 Data'!K8632,'8760 Data'!L8632,'8760 Data'!M8632,'8760 Data'!N8632,'8760 Data'!O8632,'8760 Data'!P8632,'8760 Data'!Q8632,'8760 Data'!R8632,'8760 Data'!S8632,'8760 Data'!T8632,'8760 Data'!U8632)</f>
        <v>0</v>
      </c>
      <c r="I8632" s="591" t="e">
        <f>H8632/'Output Sheet'!$B$8</f>
        <v>#DIV/0!</v>
      </c>
      <c r="J8632" s="596"/>
      <c r="K8632" s="560"/>
      <c r="L8632" s="560"/>
      <c r="M8632" s="560"/>
      <c r="N8632" s="560"/>
      <c r="O8632" s="560"/>
      <c r="P8632" s="560"/>
      <c r="Q8632" s="560"/>
      <c r="R8632" s="560"/>
      <c r="S8632" s="560"/>
      <c r="T8632" s="560"/>
      <c r="U8632" s="560"/>
    </row>
    <row r="8633" spans="1:21">
      <c r="A8633" s="593">
        <f t="shared" si="804"/>
        <v>41634</v>
      </c>
      <c r="B8633" s="594">
        <v>41634.667166087966</v>
      </c>
      <c r="C8633" s="560">
        <f t="shared" si="805"/>
        <v>2013</v>
      </c>
      <c r="D8633" s="560">
        <f t="shared" si="806"/>
        <v>12</v>
      </c>
      <c r="E8633" s="560">
        <f t="shared" si="807"/>
        <v>26</v>
      </c>
      <c r="F8633" s="560">
        <f t="shared" si="808"/>
        <v>16</v>
      </c>
      <c r="G8633" s="595">
        <f t="shared" si="809"/>
        <v>5</v>
      </c>
      <c r="H8633" s="590">
        <f>CHOOSE('Output Sheet'!$B$4,'8760 Data'!J8633,'8760 Data'!K8633,'8760 Data'!L8633,'8760 Data'!M8633,'8760 Data'!N8633,'8760 Data'!O8633,'8760 Data'!P8633,'8760 Data'!Q8633,'8760 Data'!R8633,'8760 Data'!S8633,'8760 Data'!T8633,'8760 Data'!U8633)</f>
        <v>0</v>
      </c>
      <c r="I8633" s="591" t="e">
        <f>H8633/'Output Sheet'!$B$8</f>
        <v>#DIV/0!</v>
      </c>
      <c r="J8633" s="596"/>
      <c r="K8633" s="560"/>
      <c r="L8633" s="560"/>
      <c r="M8633" s="560"/>
      <c r="N8633" s="560"/>
      <c r="O8633" s="560"/>
      <c r="P8633" s="560"/>
      <c r="Q8633" s="560"/>
      <c r="R8633" s="560"/>
      <c r="S8633" s="560"/>
      <c r="T8633" s="560"/>
      <c r="U8633" s="560"/>
    </row>
    <row r="8634" spans="1:21">
      <c r="A8634" s="593">
        <f t="shared" si="804"/>
        <v>41634</v>
      </c>
      <c r="B8634" s="594">
        <v>41634.708832812503</v>
      </c>
      <c r="C8634" s="560">
        <f t="shared" si="805"/>
        <v>2013</v>
      </c>
      <c r="D8634" s="560">
        <f t="shared" si="806"/>
        <v>12</v>
      </c>
      <c r="E8634" s="560">
        <f t="shared" si="807"/>
        <v>26</v>
      </c>
      <c r="F8634" s="560">
        <f t="shared" si="808"/>
        <v>17</v>
      </c>
      <c r="G8634" s="595">
        <f t="shared" si="809"/>
        <v>5</v>
      </c>
      <c r="H8634" s="590">
        <f>CHOOSE('Output Sheet'!$B$4,'8760 Data'!J8634,'8760 Data'!K8634,'8760 Data'!L8634,'8760 Data'!M8634,'8760 Data'!N8634,'8760 Data'!O8634,'8760 Data'!P8634,'8760 Data'!Q8634,'8760 Data'!R8634,'8760 Data'!S8634,'8760 Data'!T8634,'8760 Data'!U8634)</f>
        <v>0</v>
      </c>
      <c r="I8634" s="591" t="e">
        <f>H8634/'Output Sheet'!$B$8</f>
        <v>#DIV/0!</v>
      </c>
      <c r="J8634" s="596"/>
      <c r="K8634" s="560"/>
      <c r="L8634" s="560"/>
      <c r="M8634" s="560"/>
      <c r="N8634" s="560"/>
      <c r="O8634" s="560"/>
      <c r="P8634" s="560"/>
      <c r="Q8634" s="560"/>
      <c r="R8634" s="560"/>
      <c r="S8634" s="560"/>
      <c r="T8634" s="560"/>
      <c r="U8634" s="560"/>
    </row>
    <row r="8635" spans="1:21">
      <c r="A8635" s="593">
        <f t="shared" si="804"/>
        <v>41634</v>
      </c>
      <c r="B8635" s="594">
        <v>41634.75049953704</v>
      </c>
      <c r="C8635" s="560">
        <f t="shared" si="805"/>
        <v>2013</v>
      </c>
      <c r="D8635" s="560">
        <f t="shared" si="806"/>
        <v>12</v>
      </c>
      <c r="E8635" s="560">
        <f t="shared" si="807"/>
        <v>26</v>
      </c>
      <c r="F8635" s="560">
        <f t="shared" si="808"/>
        <v>18</v>
      </c>
      <c r="G8635" s="595">
        <f t="shared" si="809"/>
        <v>5</v>
      </c>
      <c r="H8635" s="590">
        <f>CHOOSE('Output Sheet'!$B$4,'8760 Data'!J8635,'8760 Data'!K8635,'8760 Data'!L8635,'8760 Data'!M8635,'8760 Data'!N8635,'8760 Data'!O8635,'8760 Data'!P8635,'8760 Data'!Q8635,'8760 Data'!R8635,'8760 Data'!S8635,'8760 Data'!T8635,'8760 Data'!U8635)</f>
        <v>0</v>
      </c>
      <c r="I8635" s="591" t="e">
        <f>H8635/'Output Sheet'!$B$8</f>
        <v>#DIV/0!</v>
      </c>
      <c r="J8635" s="596"/>
      <c r="K8635" s="560"/>
      <c r="L8635" s="560"/>
      <c r="M8635" s="560"/>
      <c r="N8635" s="560"/>
      <c r="O8635" s="560"/>
      <c r="P8635" s="560"/>
      <c r="Q8635" s="560"/>
      <c r="R8635" s="560"/>
      <c r="S8635" s="560"/>
      <c r="T8635" s="560"/>
      <c r="U8635" s="560"/>
    </row>
    <row r="8636" spans="1:21">
      <c r="A8636" s="593">
        <f t="shared" si="804"/>
        <v>41634</v>
      </c>
      <c r="B8636" s="594">
        <v>41634.792166261577</v>
      </c>
      <c r="C8636" s="560">
        <f t="shared" si="805"/>
        <v>2013</v>
      </c>
      <c r="D8636" s="560">
        <f t="shared" si="806"/>
        <v>12</v>
      </c>
      <c r="E8636" s="560">
        <f t="shared" si="807"/>
        <v>26</v>
      </c>
      <c r="F8636" s="560">
        <f t="shared" si="808"/>
        <v>19</v>
      </c>
      <c r="G8636" s="595">
        <f t="shared" si="809"/>
        <v>5</v>
      </c>
      <c r="H8636" s="590">
        <f>CHOOSE('Output Sheet'!$B$4,'8760 Data'!J8636,'8760 Data'!K8636,'8760 Data'!L8636,'8760 Data'!M8636,'8760 Data'!N8636,'8760 Data'!O8636,'8760 Data'!P8636,'8760 Data'!Q8636,'8760 Data'!R8636,'8760 Data'!S8636,'8760 Data'!T8636,'8760 Data'!U8636)</f>
        <v>0</v>
      </c>
      <c r="I8636" s="591" t="e">
        <f>H8636/'Output Sheet'!$B$8</f>
        <v>#DIV/0!</v>
      </c>
      <c r="J8636" s="596"/>
      <c r="K8636" s="560"/>
      <c r="L8636" s="560"/>
      <c r="M8636" s="560"/>
      <c r="N8636" s="560"/>
      <c r="O8636" s="560"/>
      <c r="P8636" s="560"/>
      <c r="Q8636" s="560"/>
      <c r="R8636" s="560"/>
      <c r="S8636" s="560"/>
      <c r="T8636" s="560"/>
      <c r="U8636" s="560"/>
    </row>
    <row r="8637" spans="1:21">
      <c r="A8637" s="593">
        <f t="shared" si="804"/>
        <v>41634</v>
      </c>
      <c r="B8637" s="594">
        <v>41634.833832986114</v>
      </c>
      <c r="C8637" s="560">
        <f t="shared" si="805"/>
        <v>2013</v>
      </c>
      <c r="D8637" s="560">
        <f t="shared" si="806"/>
        <v>12</v>
      </c>
      <c r="E8637" s="560">
        <f t="shared" si="807"/>
        <v>26</v>
      </c>
      <c r="F8637" s="560">
        <f t="shared" si="808"/>
        <v>20</v>
      </c>
      <c r="G8637" s="595">
        <f t="shared" si="809"/>
        <v>5</v>
      </c>
      <c r="H8637" s="590">
        <f>CHOOSE('Output Sheet'!$B$4,'8760 Data'!J8637,'8760 Data'!K8637,'8760 Data'!L8637,'8760 Data'!M8637,'8760 Data'!N8637,'8760 Data'!O8637,'8760 Data'!P8637,'8760 Data'!Q8637,'8760 Data'!R8637,'8760 Data'!S8637,'8760 Data'!T8637,'8760 Data'!U8637)</f>
        <v>0</v>
      </c>
      <c r="I8637" s="591" t="e">
        <f>H8637/'Output Sheet'!$B$8</f>
        <v>#DIV/0!</v>
      </c>
      <c r="J8637" s="596"/>
      <c r="K8637" s="560"/>
      <c r="L8637" s="560"/>
      <c r="M8637" s="560"/>
      <c r="N8637" s="560"/>
      <c r="O8637" s="560"/>
      <c r="P8637" s="560"/>
      <c r="Q8637" s="560"/>
      <c r="R8637" s="560"/>
      <c r="S8637" s="560"/>
      <c r="T8637" s="560"/>
      <c r="U8637" s="560"/>
    </row>
    <row r="8638" spans="1:21">
      <c r="A8638" s="593">
        <f t="shared" si="804"/>
        <v>41634</v>
      </c>
      <c r="B8638" s="594">
        <v>41634.875499710652</v>
      </c>
      <c r="C8638" s="560">
        <f t="shared" si="805"/>
        <v>2013</v>
      </c>
      <c r="D8638" s="560">
        <f t="shared" si="806"/>
        <v>12</v>
      </c>
      <c r="E8638" s="560">
        <f t="shared" si="807"/>
        <v>26</v>
      </c>
      <c r="F8638" s="560">
        <f t="shared" si="808"/>
        <v>21</v>
      </c>
      <c r="G8638" s="595">
        <f t="shared" si="809"/>
        <v>5</v>
      </c>
      <c r="H8638" s="590">
        <f>CHOOSE('Output Sheet'!$B$4,'8760 Data'!J8638,'8760 Data'!K8638,'8760 Data'!L8638,'8760 Data'!M8638,'8760 Data'!N8638,'8760 Data'!O8638,'8760 Data'!P8638,'8760 Data'!Q8638,'8760 Data'!R8638,'8760 Data'!S8638,'8760 Data'!T8638,'8760 Data'!U8638)</f>
        <v>0</v>
      </c>
      <c r="I8638" s="591" t="e">
        <f>H8638/'Output Sheet'!$B$8</f>
        <v>#DIV/0!</v>
      </c>
      <c r="J8638" s="596"/>
      <c r="K8638" s="560"/>
      <c r="L8638" s="560"/>
      <c r="M8638" s="560"/>
      <c r="N8638" s="560"/>
      <c r="O8638" s="560"/>
      <c r="P8638" s="560"/>
      <c r="Q8638" s="560"/>
      <c r="R8638" s="560"/>
      <c r="S8638" s="560"/>
      <c r="T8638" s="560"/>
      <c r="U8638" s="560"/>
    </row>
    <row r="8639" spans="1:21">
      <c r="A8639" s="593">
        <f t="shared" si="804"/>
        <v>41634</v>
      </c>
      <c r="B8639" s="594">
        <v>41634.917166435182</v>
      </c>
      <c r="C8639" s="560">
        <f t="shared" si="805"/>
        <v>2013</v>
      </c>
      <c r="D8639" s="560">
        <f t="shared" si="806"/>
        <v>12</v>
      </c>
      <c r="E8639" s="560">
        <f t="shared" si="807"/>
        <v>26</v>
      </c>
      <c r="F8639" s="560">
        <f t="shared" si="808"/>
        <v>22</v>
      </c>
      <c r="G8639" s="595">
        <f t="shared" si="809"/>
        <v>5</v>
      </c>
      <c r="H8639" s="590">
        <f>CHOOSE('Output Sheet'!$B$4,'8760 Data'!J8639,'8760 Data'!K8639,'8760 Data'!L8639,'8760 Data'!M8639,'8760 Data'!N8639,'8760 Data'!O8639,'8760 Data'!P8639,'8760 Data'!Q8639,'8760 Data'!R8639,'8760 Data'!S8639,'8760 Data'!T8639,'8760 Data'!U8639)</f>
        <v>0</v>
      </c>
      <c r="I8639" s="591" t="e">
        <f>H8639/'Output Sheet'!$B$8</f>
        <v>#DIV/0!</v>
      </c>
      <c r="J8639" s="596"/>
      <c r="K8639" s="560"/>
      <c r="L8639" s="560"/>
      <c r="M8639" s="560"/>
      <c r="N8639" s="560"/>
      <c r="O8639" s="560"/>
      <c r="P8639" s="560"/>
      <c r="Q8639" s="560"/>
      <c r="R8639" s="560"/>
      <c r="S8639" s="560"/>
      <c r="T8639" s="560"/>
      <c r="U8639" s="560"/>
    </row>
    <row r="8640" spans="1:21">
      <c r="A8640" s="593">
        <f t="shared" si="804"/>
        <v>41634</v>
      </c>
      <c r="B8640" s="594">
        <v>41634.958833159719</v>
      </c>
      <c r="C8640" s="560">
        <f t="shared" si="805"/>
        <v>2013</v>
      </c>
      <c r="D8640" s="560">
        <f t="shared" si="806"/>
        <v>12</v>
      </c>
      <c r="E8640" s="560">
        <f t="shared" si="807"/>
        <v>26</v>
      </c>
      <c r="F8640" s="560">
        <f t="shared" si="808"/>
        <v>23</v>
      </c>
      <c r="G8640" s="595">
        <f t="shared" si="809"/>
        <v>5</v>
      </c>
      <c r="H8640" s="590">
        <f>CHOOSE('Output Sheet'!$B$4,'8760 Data'!J8640,'8760 Data'!K8640,'8760 Data'!L8640,'8760 Data'!M8640,'8760 Data'!N8640,'8760 Data'!O8640,'8760 Data'!P8640,'8760 Data'!Q8640,'8760 Data'!R8640,'8760 Data'!S8640,'8760 Data'!T8640,'8760 Data'!U8640)</f>
        <v>0</v>
      </c>
      <c r="I8640" s="591" t="e">
        <f>H8640/'Output Sheet'!$B$8</f>
        <v>#DIV/0!</v>
      </c>
      <c r="J8640" s="596"/>
      <c r="K8640" s="560"/>
      <c r="L8640" s="560"/>
      <c r="M8640" s="560"/>
      <c r="N8640" s="560"/>
      <c r="O8640" s="560"/>
      <c r="P8640" s="560"/>
      <c r="Q8640" s="560"/>
      <c r="R8640" s="560"/>
      <c r="S8640" s="560"/>
      <c r="T8640" s="560"/>
      <c r="U8640" s="560"/>
    </row>
    <row r="8641" spans="1:21">
      <c r="A8641" s="593">
        <f t="shared" si="804"/>
        <v>41635</v>
      </c>
      <c r="B8641" s="594">
        <v>41635.000499884256</v>
      </c>
      <c r="C8641" s="560">
        <f t="shared" si="805"/>
        <v>2013</v>
      </c>
      <c r="D8641" s="560">
        <f t="shared" si="806"/>
        <v>12</v>
      </c>
      <c r="E8641" s="560">
        <f t="shared" si="807"/>
        <v>27</v>
      </c>
      <c r="F8641" s="560">
        <f t="shared" si="808"/>
        <v>24</v>
      </c>
      <c r="G8641" s="595">
        <f t="shared" si="809"/>
        <v>6</v>
      </c>
      <c r="H8641" s="590">
        <f>CHOOSE('Output Sheet'!$B$4,'8760 Data'!J8641,'8760 Data'!K8641,'8760 Data'!L8641,'8760 Data'!M8641,'8760 Data'!N8641,'8760 Data'!O8641,'8760 Data'!P8641,'8760 Data'!Q8641,'8760 Data'!R8641,'8760 Data'!S8641,'8760 Data'!T8641,'8760 Data'!U8641)</f>
        <v>0</v>
      </c>
      <c r="I8641" s="591" t="e">
        <f>H8641/'Output Sheet'!$B$8</f>
        <v>#DIV/0!</v>
      </c>
      <c r="J8641" s="596"/>
      <c r="K8641" s="560"/>
      <c r="L8641" s="560"/>
      <c r="M8641" s="560"/>
      <c r="N8641" s="560"/>
      <c r="O8641" s="560"/>
      <c r="P8641" s="560"/>
      <c r="Q8641" s="560"/>
      <c r="R8641" s="560"/>
      <c r="S8641" s="560"/>
      <c r="T8641" s="560"/>
      <c r="U8641" s="560"/>
    </row>
    <row r="8642" spans="1:21">
      <c r="A8642" s="593">
        <f t="shared" si="804"/>
        <v>41635</v>
      </c>
      <c r="B8642" s="594">
        <v>41635.042166608793</v>
      </c>
      <c r="C8642" s="560">
        <f t="shared" si="805"/>
        <v>2013</v>
      </c>
      <c r="D8642" s="560">
        <f t="shared" si="806"/>
        <v>12</v>
      </c>
      <c r="E8642" s="560">
        <f t="shared" si="807"/>
        <v>27</v>
      </c>
      <c r="F8642" s="560">
        <f t="shared" si="808"/>
        <v>1</v>
      </c>
      <c r="G8642" s="595">
        <f t="shared" si="809"/>
        <v>6</v>
      </c>
      <c r="H8642" s="590">
        <f>CHOOSE('Output Sheet'!$B$4,'8760 Data'!J8642,'8760 Data'!K8642,'8760 Data'!L8642,'8760 Data'!M8642,'8760 Data'!N8642,'8760 Data'!O8642,'8760 Data'!P8642,'8760 Data'!Q8642,'8760 Data'!R8642,'8760 Data'!S8642,'8760 Data'!T8642,'8760 Data'!U8642)</f>
        <v>0</v>
      </c>
      <c r="I8642" s="591" t="e">
        <f>H8642/'Output Sheet'!$B$8</f>
        <v>#DIV/0!</v>
      </c>
      <c r="J8642" s="596"/>
      <c r="K8642" s="560"/>
      <c r="L8642" s="560"/>
      <c r="M8642" s="560"/>
      <c r="N8642" s="560"/>
      <c r="O8642" s="560"/>
      <c r="P8642" s="560"/>
      <c r="Q8642" s="560"/>
      <c r="R8642" s="560"/>
      <c r="S8642" s="560"/>
      <c r="T8642" s="560"/>
      <c r="U8642" s="560"/>
    </row>
    <row r="8643" spans="1:21">
      <c r="A8643" s="593">
        <f t="shared" ref="A8643:A8706" si="810">DATE(C8643,D8643,E8643)</f>
        <v>41635</v>
      </c>
      <c r="B8643" s="594">
        <v>41635.08383333333</v>
      </c>
      <c r="C8643" s="560">
        <f t="shared" ref="C8643:C8706" si="811">YEAR(B8643)</f>
        <v>2013</v>
      </c>
      <c r="D8643" s="560">
        <f t="shared" ref="D8643:D8706" si="812">MONTH(B8643)</f>
        <v>12</v>
      </c>
      <c r="E8643" s="560">
        <f t="shared" ref="E8643:E8706" si="813">DAY(B8643)</f>
        <v>27</v>
      </c>
      <c r="F8643" s="560">
        <f t="shared" ref="F8643:F8706" si="814">IF(HOUR(B8643)&lt;&gt;0,HOUR(B8643),24)</f>
        <v>2</v>
      </c>
      <c r="G8643" s="595">
        <f t="shared" ref="G8643:G8706" si="815">WEEKDAY(B8643,1)</f>
        <v>6</v>
      </c>
      <c r="H8643" s="590">
        <f>CHOOSE('Output Sheet'!$B$4,'8760 Data'!J8643,'8760 Data'!K8643,'8760 Data'!L8643,'8760 Data'!M8643,'8760 Data'!N8643,'8760 Data'!O8643,'8760 Data'!P8643,'8760 Data'!Q8643,'8760 Data'!R8643,'8760 Data'!S8643,'8760 Data'!T8643,'8760 Data'!U8643)</f>
        <v>0</v>
      </c>
      <c r="I8643" s="591" t="e">
        <f>H8643/'Output Sheet'!$B$8</f>
        <v>#DIV/0!</v>
      </c>
      <c r="J8643" s="596"/>
      <c r="K8643" s="560"/>
      <c r="L8643" s="560"/>
      <c r="M8643" s="560"/>
      <c r="N8643" s="560"/>
      <c r="O8643" s="560"/>
      <c r="P8643" s="560"/>
      <c r="Q8643" s="560"/>
      <c r="R8643" s="560"/>
      <c r="S8643" s="560"/>
      <c r="T8643" s="560"/>
      <c r="U8643" s="560"/>
    </row>
    <row r="8644" spans="1:21">
      <c r="A8644" s="593">
        <f t="shared" si="810"/>
        <v>41635</v>
      </c>
      <c r="B8644" s="594">
        <v>41635.125500057868</v>
      </c>
      <c r="C8644" s="560">
        <f t="shared" si="811"/>
        <v>2013</v>
      </c>
      <c r="D8644" s="560">
        <f t="shared" si="812"/>
        <v>12</v>
      </c>
      <c r="E8644" s="560">
        <f t="shared" si="813"/>
        <v>27</v>
      </c>
      <c r="F8644" s="560">
        <f t="shared" si="814"/>
        <v>3</v>
      </c>
      <c r="G8644" s="595">
        <f t="shared" si="815"/>
        <v>6</v>
      </c>
      <c r="H8644" s="590">
        <f>CHOOSE('Output Sheet'!$B$4,'8760 Data'!J8644,'8760 Data'!K8644,'8760 Data'!L8644,'8760 Data'!M8644,'8760 Data'!N8644,'8760 Data'!O8644,'8760 Data'!P8644,'8760 Data'!Q8644,'8760 Data'!R8644,'8760 Data'!S8644,'8760 Data'!T8644,'8760 Data'!U8644)</f>
        <v>0</v>
      </c>
      <c r="I8644" s="591" t="e">
        <f>H8644/'Output Sheet'!$B$8</f>
        <v>#DIV/0!</v>
      </c>
      <c r="J8644" s="596"/>
      <c r="K8644" s="560"/>
      <c r="L8644" s="560"/>
      <c r="M8644" s="560"/>
      <c r="N8644" s="560"/>
      <c r="O8644" s="560"/>
      <c r="P8644" s="560"/>
      <c r="Q8644" s="560"/>
      <c r="R8644" s="560"/>
      <c r="S8644" s="560"/>
      <c r="T8644" s="560"/>
      <c r="U8644" s="560"/>
    </row>
    <row r="8645" spans="1:21">
      <c r="A8645" s="593">
        <f t="shared" si="810"/>
        <v>41635</v>
      </c>
      <c r="B8645" s="594">
        <v>41635.167166782405</v>
      </c>
      <c r="C8645" s="560">
        <f t="shared" si="811"/>
        <v>2013</v>
      </c>
      <c r="D8645" s="560">
        <f t="shared" si="812"/>
        <v>12</v>
      </c>
      <c r="E8645" s="560">
        <f t="shared" si="813"/>
        <v>27</v>
      </c>
      <c r="F8645" s="560">
        <f t="shared" si="814"/>
        <v>4</v>
      </c>
      <c r="G8645" s="595">
        <f t="shared" si="815"/>
        <v>6</v>
      </c>
      <c r="H8645" s="590">
        <f>CHOOSE('Output Sheet'!$B$4,'8760 Data'!J8645,'8760 Data'!K8645,'8760 Data'!L8645,'8760 Data'!M8645,'8760 Data'!N8645,'8760 Data'!O8645,'8760 Data'!P8645,'8760 Data'!Q8645,'8760 Data'!R8645,'8760 Data'!S8645,'8760 Data'!T8645,'8760 Data'!U8645)</f>
        <v>0</v>
      </c>
      <c r="I8645" s="591" t="e">
        <f>H8645/'Output Sheet'!$B$8</f>
        <v>#DIV/0!</v>
      </c>
      <c r="J8645" s="596"/>
      <c r="K8645" s="560"/>
      <c r="L8645" s="560"/>
      <c r="M8645" s="560"/>
      <c r="N8645" s="560"/>
      <c r="O8645" s="560"/>
      <c r="P8645" s="560"/>
      <c r="Q8645" s="560"/>
      <c r="R8645" s="560"/>
      <c r="S8645" s="560"/>
      <c r="T8645" s="560"/>
      <c r="U8645" s="560"/>
    </row>
    <row r="8646" spans="1:21">
      <c r="A8646" s="593">
        <f t="shared" si="810"/>
        <v>41635</v>
      </c>
      <c r="B8646" s="594">
        <v>41635.208833506942</v>
      </c>
      <c r="C8646" s="560">
        <f t="shared" si="811"/>
        <v>2013</v>
      </c>
      <c r="D8646" s="560">
        <f t="shared" si="812"/>
        <v>12</v>
      </c>
      <c r="E8646" s="560">
        <f t="shared" si="813"/>
        <v>27</v>
      </c>
      <c r="F8646" s="560">
        <f t="shared" si="814"/>
        <v>5</v>
      </c>
      <c r="G8646" s="595">
        <f t="shared" si="815"/>
        <v>6</v>
      </c>
      <c r="H8646" s="590">
        <f>CHOOSE('Output Sheet'!$B$4,'8760 Data'!J8646,'8760 Data'!K8646,'8760 Data'!L8646,'8760 Data'!M8646,'8760 Data'!N8646,'8760 Data'!O8646,'8760 Data'!P8646,'8760 Data'!Q8646,'8760 Data'!R8646,'8760 Data'!S8646,'8760 Data'!T8646,'8760 Data'!U8646)</f>
        <v>0</v>
      </c>
      <c r="I8646" s="591" t="e">
        <f>H8646/'Output Sheet'!$B$8</f>
        <v>#DIV/0!</v>
      </c>
      <c r="J8646" s="596"/>
      <c r="K8646" s="560"/>
      <c r="L8646" s="560"/>
      <c r="M8646" s="560"/>
      <c r="N8646" s="560"/>
      <c r="O8646" s="560"/>
      <c r="P8646" s="560"/>
      <c r="Q8646" s="560"/>
      <c r="R8646" s="560"/>
      <c r="S8646" s="560"/>
      <c r="T8646" s="560"/>
      <c r="U8646" s="560"/>
    </row>
    <row r="8647" spans="1:21">
      <c r="A8647" s="593">
        <f t="shared" si="810"/>
        <v>41635</v>
      </c>
      <c r="B8647" s="594">
        <v>41635.250500231479</v>
      </c>
      <c r="C8647" s="560">
        <f t="shared" si="811"/>
        <v>2013</v>
      </c>
      <c r="D8647" s="560">
        <f t="shared" si="812"/>
        <v>12</v>
      </c>
      <c r="E8647" s="560">
        <f t="shared" si="813"/>
        <v>27</v>
      </c>
      <c r="F8647" s="560">
        <f t="shared" si="814"/>
        <v>6</v>
      </c>
      <c r="G8647" s="595">
        <f t="shared" si="815"/>
        <v>6</v>
      </c>
      <c r="H8647" s="590">
        <f>CHOOSE('Output Sheet'!$B$4,'8760 Data'!J8647,'8760 Data'!K8647,'8760 Data'!L8647,'8760 Data'!M8647,'8760 Data'!N8647,'8760 Data'!O8647,'8760 Data'!P8647,'8760 Data'!Q8647,'8760 Data'!R8647,'8760 Data'!S8647,'8760 Data'!T8647,'8760 Data'!U8647)</f>
        <v>0</v>
      </c>
      <c r="I8647" s="591" t="e">
        <f>H8647/'Output Sheet'!$B$8</f>
        <v>#DIV/0!</v>
      </c>
      <c r="J8647" s="596"/>
      <c r="K8647" s="560"/>
      <c r="L8647" s="560"/>
      <c r="M8647" s="560"/>
      <c r="N8647" s="560"/>
      <c r="O8647" s="560"/>
      <c r="P8647" s="560"/>
      <c r="Q8647" s="560"/>
      <c r="R8647" s="560"/>
      <c r="S8647" s="560"/>
      <c r="T8647" s="560"/>
      <c r="U8647" s="560"/>
    </row>
    <row r="8648" spans="1:21">
      <c r="A8648" s="593">
        <f t="shared" si="810"/>
        <v>41635</v>
      </c>
      <c r="B8648" s="594">
        <v>41635.292166956016</v>
      </c>
      <c r="C8648" s="560">
        <f t="shared" si="811"/>
        <v>2013</v>
      </c>
      <c r="D8648" s="560">
        <f t="shared" si="812"/>
        <v>12</v>
      </c>
      <c r="E8648" s="560">
        <f t="shared" si="813"/>
        <v>27</v>
      </c>
      <c r="F8648" s="560">
        <f t="shared" si="814"/>
        <v>7</v>
      </c>
      <c r="G8648" s="595">
        <f t="shared" si="815"/>
        <v>6</v>
      </c>
      <c r="H8648" s="590">
        <f>CHOOSE('Output Sheet'!$B$4,'8760 Data'!J8648,'8760 Data'!K8648,'8760 Data'!L8648,'8760 Data'!M8648,'8760 Data'!N8648,'8760 Data'!O8648,'8760 Data'!P8648,'8760 Data'!Q8648,'8760 Data'!R8648,'8760 Data'!S8648,'8760 Data'!T8648,'8760 Data'!U8648)</f>
        <v>0</v>
      </c>
      <c r="I8648" s="591" t="e">
        <f>H8648/'Output Sheet'!$B$8</f>
        <v>#DIV/0!</v>
      </c>
      <c r="J8648" s="596"/>
      <c r="K8648" s="560"/>
      <c r="L8648" s="560"/>
      <c r="M8648" s="560"/>
      <c r="N8648" s="560"/>
      <c r="O8648" s="560"/>
      <c r="P8648" s="560"/>
      <c r="Q8648" s="560"/>
      <c r="R8648" s="560"/>
      <c r="S8648" s="560"/>
      <c r="T8648" s="560"/>
      <c r="U8648" s="560"/>
    </row>
    <row r="8649" spans="1:21">
      <c r="A8649" s="593">
        <f t="shared" si="810"/>
        <v>41635</v>
      </c>
      <c r="B8649" s="594">
        <v>41635.333833680554</v>
      </c>
      <c r="C8649" s="560">
        <f t="shared" si="811"/>
        <v>2013</v>
      </c>
      <c r="D8649" s="560">
        <f t="shared" si="812"/>
        <v>12</v>
      </c>
      <c r="E8649" s="560">
        <f t="shared" si="813"/>
        <v>27</v>
      </c>
      <c r="F8649" s="560">
        <f t="shared" si="814"/>
        <v>8</v>
      </c>
      <c r="G8649" s="595">
        <f t="shared" si="815"/>
        <v>6</v>
      </c>
      <c r="H8649" s="590">
        <f>CHOOSE('Output Sheet'!$B$4,'8760 Data'!J8649,'8760 Data'!K8649,'8760 Data'!L8649,'8760 Data'!M8649,'8760 Data'!N8649,'8760 Data'!O8649,'8760 Data'!P8649,'8760 Data'!Q8649,'8760 Data'!R8649,'8760 Data'!S8649,'8760 Data'!T8649,'8760 Data'!U8649)</f>
        <v>0</v>
      </c>
      <c r="I8649" s="591" t="e">
        <f>H8649/'Output Sheet'!$B$8</f>
        <v>#DIV/0!</v>
      </c>
      <c r="J8649" s="596"/>
      <c r="K8649" s="560"/>
      <c r="L8649" s="560"/>
      <c r="M8649" s="560"/>
      <c r="N8649" s="560"/>
      <c r="O8649" s="560"/>
      <c r="P8649" s="560"/>
      <c r="Q8649" s="560"/>
      <c r="R8649" s="560"/>
      <c r="S8649" s="560"/>
      <c r="T8649" s="560"/>
      <c r="U8649" s="560"/>
    </row>
    <row r="8650" spans="1:21">
      <c r="A8650" s="593">
        <f t="shared" si="810"/>
        <v>41635</v>
      </c>
      <c r="B8650" s="594">
        <v>41635.375500405091</v>
      </c>
      <c r="C8650" s="560">
        <f t="shared" si="811"/>
        <v>2013</v>
      </c>
      <c r="D8650" s="560">
        <f t="shared" si="812"/>
        <v>12</v>
      </c>
      <c r="E8650" s="560">
        <f t="shared" si="813"/>
        <v>27</v>
      </c>
      <c r="F8650" s="560">
        <f t="shared" si="814"/>
        <v>9</v>
      </c>
      <c r="G8650" s="595">
        <f t="shared" si="815"/>
        <v>6</v>
      </c>
      <c r="H8650" s="590">
        <f>CHOOSE('Output Sheet'!$B$4,'8760 Data'!J8650,'8760 Data'!K8650,'8760 Data'!L8650,'8760 Data'!M8650,'8760 Data'!N8650,'8760 Data'!O8650,'8760 Data'!P8650,'8760 Data'!Q8650,'8760 Data'!R8650,'8760 Data'!S8650,'8760 Data'!T8650,'8760 Data'!U8650)</f>
        <v>0</v>
      </c>
      <c r="I8650" s="591" t="e">
        <f>H8650/'Output Sheet'!$B$8</f>
        <v>#DIV/0!</v>
      </c>
      <c r="J8650" s="596"/>
      <c r="K8650" s="560"/>
      <c r="L8650" s="560"/>
      <c r="M8650" s="560"/>
      <c r="N8650" s="560"/>
      <c r="O8650" s="560"/>
      <c r="P8650" s="560"/>
      <c r="Q8650" s="560"/>
      <c r="R8650" s="560"/>
      <c r="S8650" s="560"/>
      <c r="T8650" s="560"/>
      <c r="U8650" s="560"/>
    </row>
    <row r="8651" spans="1:21">
      <c r="A8651" s="593">
        <f t="shared" si="810"/>
        <v>41635</v>
      </c>
      <c r="B8651" s="594">
        <v>41635.417167129628</v>
      </c>
      <c r="C8651" s="560">
        <f t="shared" si="811"/>
        <v>2013</v>
      </c>
      <c r="D8651" s="560">
        <f t="shared" si="812"/>
        <v>12</v>
      </c>
      <c r="E8651" s="560">
        <f t="shared" si="813"/>
        <v>27</v>
      </c>
      <c r="F8651" s="560">
        <f t="shared" si="814"/>
        <v>10</v>
      </c>
      <c r="G8651" s="595">
        <f t="shared" si="815"/>
        <v>6</v>
      </c>
      <c r="H8651" s="590">
        <f>CHOOSE('Output Sheet'!$B$4,'8760 Data'!J8651,'8760 Data'!K8651,'8760 Data'!L8651,'8760 Data'!M8651,'8760 Data'!N8651,'8760 Data'!O8651,'8760 Data'!P8651,'8760 Data'!Q8651,'8760 Data'!R8651,'8760 Data'!S8651,'8760 Data'!T8651,'8760 Data'!U8651)</f>
        <v>0</v>
      </c>
      <c r="I8651" s="591" t="e">
        <f>H8651/'Output Sheet'!$B$8</f>
        <v>#DIV/0!</v>
      </c>
      <c r="J8651" s="596"/>
      <c r="K8651" s="560"/>
      <c r="L8651" s="560"/>
      <c r="M8651" s="560"/>
      <c r="N8651" s="560"/>
      <c r="O8651" s="560"/>
      <c r="P8651" s="560"/>
      <c r="Q8651" s="560"/>
      <c r="R8651" s="560"/>
      <c r="S8651" s="560"/>
      <c r="T8651" s="560"/>
      <c r="U8651" s="560"/>
    </row>
    <row r="8652" spans="1:21">
      <c r="A8652" s="593">
        <f t="shared" si="810"/>
        <v>41635</v>
      </c>
      <c r="B8652" s="594">
        <v>41635.458833854165</v>
      </c>
      <c r="C8652" s="560">
        <f t="shared" si="811"/>
        <v>2013</v>
      </c>
      <c r="D8652" s="560">
        <f t="shared" si="812"/>
        <v>12</v>
      </c>
      <c r="E8652" s="560">
        <f t="shared" si="813"/>
        <v>27</v>
      </c>
      <c r="F8652" s="560">
        <f t="shared" si="814"/>
        <v>11</v>
      </c>
      <c r="G8652" s="595">
        <f t="shared" si="815"/>
        <v>6</v>
      </c>
      <c r="H8652" s="590">
        <f>CHOOSE('Output Sheet'!$B$4,'8760 Data'!J8652,'8760 Data'!K8652,'8760 Data'!L8652,'8760 Data'!M8652,'8760 Data'!N8652,'8760 Data'!O8652,'8760 Data'!P8652,'8760 Data'!Q8652,'8760 Data'!R8652,'8760 Data'!S8652,'8760 Data'!T8652,'8760 Data'!U8652)</f>
        <v>0</v>
      </c>
      <c r="I8652" s="591" t="e">
        <f>H8652/'Output Sheet'!$B$8</f>
        <v>#DIV/0!</v>
      </c>
      <c r="J8652" s="596"/>
      <c r="K8652" s="560"/>
      <c r="L8652" s="560"/>
      <c r="M8652" s="560"/>
      <c r="N8652" s="560"/>
      <c r="O8652" s="560"/>
      <c r="P8652" s="560"/>
      <c r="Q8652" s="560"/>
      <c r="R8652" s="560"/>
      <c r="S8652" s="560"/>
      <c r="T8652" s="560"/>
      <c r="U8652" s="560"/>
    </row>
    <row r="8653" spans="1:21">
      <c r="A8653" s="593">
        <f t="shared" si="810"/>
        <v>41635</v>
      </c>
      <c r="B8653" s="594">
        <v>41635.500500578702</v>
      </c>
      <c r="C8653" s="560">
        <f t="shared" si="811"/>
        <v>2013</v>
      </c>
      <c r="D8653" s="560">
        <f t="shared" si="812"/>
        <v>12</v>
      </c>
      <c r="E8653" s="560">
        <f t="shared" si="813"/>
        <v>27</v>
      </c>
      <c r="F8653" s="560">
        <f t="shared" si="814"/>
        <v>12</v>
      </c>
      <c r="G8653" s="595">
        <f t="shared" si="815"/>
        <v>6</v>
      </c>
      <c r="H8653" s="590">
        <f>CHOOSE('Output Sheet'!$B$4,'8760 Data'!J8653,'8760 Data'!K8653,'8760 Data'!L8653,'8760 Data'!M8653,'8760 Data'!N8653,'8760 Data'!O8653,'8760 Data'!P8653,'8760 Data'!Q8653,'8760 Data'!R8653,'8760 Data'!S8653,'8760 Data'!T8653,'8760 Data'!U8653)</f>
        <v>0</v>
      </c>
      <c r="I8653" s="591" t="e">
        <f>H8653/'Output Sheet'!$B$8</f>
        <v>#DIV/0!</v>
      </c>
      <c r="J8653" s="596"/>
      <c r="K8653" s="560"/>
      <c r="L8653" s="560"/>
      <c r="M8653" s="560"/>
      <c r="N8653" s="560"/>
      <c r="O8653" s="560"/>
      <c r="P8653" s="560"/>
      <c r="Q8653" s="560"/>
      <c r="R8653" s="560"/>
      <c r="S8653" s="560"/>
      <c r="T8653" s="560"/>
      <c r="U8653" s="560"/>
    </row>
    <row r="8654" spans="1:21">
      <c r="A8654" s="593">
        <f t="shared" si="810"/>
        <v>41635</v>
      </c>
      <c r="B8654" s="594">
        <v>41635.54216730324</v>
      </c>
      <c r="C8654" s="560">
        <f t="shared" si="811"/>
        <v>2013</v>
      </c>
      <c r="D8654" s="560">
        <f t="shared" si="812"/>
        <v>12</v>
      </c>
      <c r="E8654" s="560">
        <f t="shared" si="813"/>
        <v>27</v>
      </c>
      <c r="F8654" s="560">
        <f t="shared" si="814"/>
        <v>13</v>
      </c>
      <c r="G8654" s="595">
        <f t="shared" si="815"/>
        <v>6</v>
      </c>
      <c r="H8654" s="590">
        <f>CHOOSE('Output Sheet'!$B$4,'8760 Data'!J8654,'8760 Data'!K8654,'8760 Data'!L8654,'8760 Data'!M8654,'8760 Data'!N8654,'8760 Data'!O8654,'8760 Data'!P8654,'8760 Data'!Q8654,'8760 Data'!R8654,'8760 Data'!S8654,'8760 Data'!T8654,'8760 Data'!U8654)</f>
        <v>0</v>
      </c>
      <c r="I8654" s="591" t="e">
        <f>H8654/'Output Sheet'!$B$8</f>
        <v>#DIV/0!</v>
      </c>
      <c r="J8654" s="596"/>
      <c r="K8654" s="560"/>
      <c r="L8654" s="560"/>
      <c r="M8654" s="560"/>
      <c r="N8654" s="560"/>
      <c r="O8654" s="560"/>
      <c r="P8654" s="560"/>
      <c r="Q8654" s="560"/>
      <c r="R8654" s="560"/>
      <c r="S8654" s="560"/>
      <c r="T8654" s="560"/>
      <c r="U8654" s="560"/>
    </row>
    <row r="8655" spans="1:21">
      <c r="A8655" s="593">
        <f t="shared" si="810"/>
        <v>41635</v>
      </c>
      <c r="B8655" s="594">
        <v>41635.583834027777</v>
      </c>
      <c r="C8655" s="560">
        <f t="shared" si="811"/>
        <v>2013</v>
      </c>
      <c r="D8655" s="560">
        <f t="shared" si="812"/>
        <v>12</v>
      </c>
      <c r="E8655" s="560">
        <f t="shared" si="813"/>
        <v>27</v>
      </c>
      <c r="F8655" s="560">
        <f t="shared" si="814"/>
        <v>14</v>
      </c>
      <c r="G8655" s="595">
        <f t="shared" si="815"/>
        <v>6</v>
      </c>
      <c r="H8655" s="590">
        <f>CHOOSE('Output Sheet'!$B$4,'8760 Data'!J8655,'8760 Data'!K8655,'8760 Data'!L8655,'8760 Data'!M8655,'8760 Data'!N8655,'8760 Data'!O8655,'8760 Data'!P8655,'8760 Data'!Q8655,'8760 Data'!R8655,'8760 Data'!S8655,'8760 Data'!T8655,'8760 Data'!U8655)</f>
        <v>0</v>
      </c>
      <c r="I8655" s="591" t="e">
        <f>H8655/'Output Sheet'!$B$8</f>
        <v>#DIV/0!</v>
      </c>
      <c r="J8655" s="596"/>
      <c r="K8655" s="560"/>
      <c r="L8655" s="560"/>
      <c r="M8655" s="560"/>
      <c r="N8655" s="560"/>
      <c r="O8655" s="560"/>
      <c r="P8655" s="560"/>
      <c r="Q8655" s="560"/>
      <c r="R8655" s="560"/>
      <c r="S8655" s="560"/>
      <c r="T8655" s="560"/>
      <c r="U8655" s="560"/>
    </row>
    <row r="8656" spans="1:21">
      <c r="A8656" s="593">
        <f t="shared" si="810"/>
        <v>41635</v>
      </c>
      <c r="B8656" s="594">
        <v>41635.625500752314</v>
      </c>
      <c r="C8656" s="560">
        <f t="shared" si="811"/>
        <v>2013</v>
      </c>
      <c r="D8656" s="560">
        <f t="shared" si="812"/>
        <v>12</v>
      </c>
      <c r="E8656" s="560">
        <f t="shared" si="813"/>
        <v>27</v>
      </c>
      <c r="F8656" s="560">
        <f t="shared" si="814"/>
        <v>15</v>
      </c>
      <c r="G8656" s="595">
        <f t="shared" si="815"/>
        <v>6</v>
      </c>
      <c r="H8656" s="590">
        <f>CHOOSE('Output Sheet'!$B$4,'8760 Data'!J8656,'8760 Data'!K8656,'8760 Data'!L8656,'8760 Data'!M8656,'8760 Data'!N8656,'8760 Data'!O8656,'8760 Data'!P8656,'8760 Data'!Q8656,'8760 Data'!R8656,'8760 Data'!S8656,'8760 Data'!T8656,'8760 Data'!U8656)</f>
        <v>0</v>
      </c>
      <c r="I8656" s="591" t="e">
        <f>H8656/'Output Sheet'!$B$8</f>
        <v>#DIV/0!</v>
      </c>
      <c r="J8656" s="596"/>
      <c r="K8656" s="560"/>
      <c r="L8656" s="560"/>
      <c r="M8656" s="560"/>
      <c r="N8656" s="560"/>
      <c r="O8656" s="560"/>
      <c r="P8656" s="560"/>
      <c r="Q8656" s="560"/>
      <c r="R8656" s="560"/>
      <c r="S8656" s="560"/>
      <c r="T8656" s="560"/>
      <c r="U8656" s="560"/>
    </row>
    <row r="8657" spans="1:21">
      <c r="A8657" s="593">
        <f t="shared" si="810"/>
        <v>41635</v>
      </c>
      <c r="B8657" s="594">
        <v>41635.667167476851</v>
      </c>
      <c r="C8657" s="560">
        <f t="shared" si="811"/>
        <v>2013</v>
      </c>
      <c r="D8657" s="560">
        <f t="shared" si="812"/>
        <v>12</v>
      </c>
      <c r="E8657" s="560">
        <f t="shared" si="813"/>
        <v>27</v>
      </c>
      <c r="F8657" s="560">
        <f t="shared" si="814"/>
        <v>16</v>
      </c>
      <c r="G8657" s="595">
        <f t="shared" si="815"/>
        <v>6</v>
      </c>
      <c r="H8657" s="590">
        <f>CHOOSE('Output Sheet'!$B$4,'8760 Data'!J8657,'8760 Data'!K8657,'8760 Data'!L8657,'8760 Data'!M8657,'8760 Data'!N8657,'8760 Data'!O8657,'8760 Data'!P8657,'8760 Data'!Q8657,'8760 Data'!R8657,'8760 Data'!S8657,'8760 Data'!T8657,'8760 Data'!U8657)</f>
        <v>0</v>
      </c>
      <c r="I8657" s="591" t="e">
        <f>H8657/'Output Sheet'!$B$8</f>
        <v>#DIV/0!</v>
      </c>
      <c r="J8657" s="596"/>
      <c r="K8657" s="560"/>
      <c r="L8657" s="560"/>
      <c r="M8657" s="560"/>
      <c r="N8657" s="560"/>
      <c r="O8657" s="560"/>
      <c r="P8657" s="560"/>
      <c r="Q8657" s="560"/>
      <c r="R8657" s="560"/>
      <c r="S8657" s="560"/>
      <c r="T8657" s="560"/>
      <c r="U8657" s="560"/>
    </row>
    <row r="8658" spans="1:21">
      <c r="A8658" s="593">
        <f t="shared" si="810"/>
        <v>41635</v>
      </c>
      <c r="B8658" s="594">
        <v>41635.708834201389</v>
      </c>
      <c r="C8658" s="560">
        <f t="shared" si="811"/>
        <v>2013</v>
      </c>
      <c r="D8658" s="560">
        <f t="shared" si="812"/>
        <v>12</v>
      </c>
      <c r="E8658" s="560">
        <f t="shared" si="813"/>
        <v>27</v>
      </c>
      <c r="F8658" s="560">
        <f t="shared" si="814"/>
        <v>17</v>
      </c>
      <c r="G8658" s="595">
        <f t="shared" si="815"/>
        <v>6</v>
      </c>
      <c r="H8658" s="590">
        <f>CHOOSE('Output Sheet'!$B$4,'8760 Data'!J8658,'8760 Data'!K8658,'8760 Data'!L8658,'8760 Data'!M8658,'8760 Data'!N8658,'8760 Data'!O8658,'8760 Data'!P8658,'8760 Data'!Q8658,'8760 Data'!R8658,'8760 Data'!S8658,'8760 Data'!T8658,'8760 Data'!U8658)</f>
        <v>0</v>
      </c>
      <c r="I8658" s="591" t="e">
        <f>H8658/'Output Sheet'!$B$8</f>
        <v>#DIV/0!</v>
      </c>
      <c r="J8658" s="596"/>
      <c r="K8658" s="560"/>
      <c r="L8658" s="560"/>
      <c r="M8658" s="560"/>
      <c r="N8658" s="560"/>
      <c r="O8658" s="560"/>
      <c r="P8658" s="560"/>
      <c r="Q8658" s="560"/>
      <c r="R8658" s="560"/>
      <c r="S8658" s="560"/>
      <c r="T8658" s="560"/>
      <c r="U8658" s="560"/>
    </row>
    <row r="8659" spans="1:21">
      <c r="A8659" s="593">
        <f t="shared" si="810"/>
        <v>41635</v>
      </c>
      <c r="B8659" s="594">
        <v>41635.750500925926</v>
      </c>
      <c r="C8659" s="560">
        <f t="shared" si="811"/>
        <v>2013</v>
      </c>
      <c r="D8659" s="560">
        <f t="shared" si="812"/>
        <v>12</v>
      </c>
      <c r="E8659" s="560">
        <f t="shared" si="813"/>
        <v>27</v>
      </c>
      <c r="F8659" s="560">
        <f t="shared" si="814"/>
        <v>18</v>
      </c>
      <c r="G8659" s="595">
        <f t="shared" si="815"/>
        <v>6</v>
      </c>
      <c r="H8659" s="590">
        <f>CHOOSE('Output Sheet'!$B$4,'8760 Data'!J8659,'8760 Data'!K8659,'8760 Data'!L8659,'8760 Data'!M8659,'8760 Data'!N8659,'8760 Data'!O8659,'8760 Data'!P8659,'8760 Data'!Q8659,'8760 Data'!R8659,'8760 Data'!S8659,'8760 Data'!T8659,'8760 Data'!U8659)</f>
        <v>0</v>
      </c>
      <c r="I8659" s="591" t="e">
        <f>H8659/'Output Sheet'!$B$8</f>
        <v>#DIV/0!</v>
      </c>
      <c r="J8659" s="596"/>
      <c r="K8659" s="560"/>
      <c r="L8659" s="560"/>
      <c r="M8659" s="560"/>
      <c r="N8659" s="560"/>
      <c r="O8659" s="560"/>
      <c r="P8659" s="560"/>
      <c r="Q8659" s="560"/>
      <c r="R8659" s="560"/>
      <c r="S8659" s="560"/>
      <c r="T8659" s="560"/>
      <c r="U8659" s="560"/>
    </row>
    <row r="8660" spans="1:21">
      <c r="A8660" s="593">
        <f t="shared" si="810"/>
        <v>41635</v>
      </c>
      <c r="B8660" s="594">
        <v>41635.792167650463</v>
      </c>
      <c r="C8660" s="560">
        <f t="shared" si="811"/>
        <v>2013</v>
      </c>
      <c r="D8660" s="560">
        <f t="shared" si="812"/>
        <v>12</v>
      </c>
      <c r="E8660" s="560">
        <f t="shared" si="813"/>
        <v>27</v>
      </c>
      <c r="F8660" s="560">
        <f t="shared" si="814"/>
        <v>19</v>
      </c>
      <c r="G8660" s="595">
        <f t="shared" si="815"/>
        <v>6</v>
      </c>
      <c r="H8660" s="590">
        <f>CHOOSE('Output Sheet'!$B$4,'8760 Data'!J8660,'8760 Data'!K8660,'8760 Data'!L8660,'8760 Data'!M8660,'8760 Data'!N8660,'8760 Data'!O8660,'8760 Data'!P8660,'8760 Data'!Q8660,'8760 Data'!R8660,'8760 Data'!S8660,'8760 Data'!T8660,'8760 Data'!U8660)</f>
        <v>0</v>
      </c>
      <c r="I8660" s="591" t="e">
        <f>H8660/'Output Sheet'!$B$8</f>
        <v>#DIV/0!</v>
      </c>
      <c r="J8660" s="596"/>
      <c r="K8660" s="560"/>
      <c r="L8660" s="560"/>
      <c r="M8660" s="560"/>
      <c r="N8660" s="560"/>
      <c r="O8660" s="560"/>
      <c r="P8660" s="560"/>
      <c r="Q8660" s="560"/>
      <c r="R8660" s="560"/>
      <c r="S8660" s="560"/>
      <c r="T8660" s="560"/>
      <c r="U8660" s="560"/>
    </row>
    <row r="8661" spans="1:21">
      <c r="A8661" s="593">
        <f t="shared" si="810"/>
        <v>41635</v>
      </c>
      <c r="B8661" s="594">
        <v>41635.833834375</v>
      </c>
      <c r="C8661" s="560">
        <f t="shared" si="811"/>
        <v>2013</v>
      </c>
      <c r="D8661" s="560">
        <f t="shared" si="812"/>
        <v>12</v>
      </c>
      <c r="E8661" s="560">
        <f t="shared" si="813"/>
        <v>27</v>
      </c>
      <c r="F8661" s="560">
        <f t="shared" si="814"/>
        <v>20</v>
      </c>
      <c r="G8661" s="595">
        <f t="shared" si="815"/>
        <v>6</v>
      </c>
      <c r="H8661" s="590">
        <f>CHOOSE('Output Sheet'!$B$4,'8760 Data'!J8661,'8760 Data'!K8661,'8760 Data'!L8661,'8760 Data'!M8661,'8760 Data'!N8661,'8760 Data'!O8661,'8760 Data'!P8661,'8760 Data'!Q8661,'8760 Data'!R8661,'8760 Data'!S8661,'8760 Data'!T8661,'8760 Data'!U8661)</f>
        <v>0</v>
      </c>
      <c r="I8661" s="591" t="e">
        <f>H8661/'Output Sheet'!$B$8</f>
        <v>#DIV/0!</v>
      </c>
      <c r="J8661" s="596"/>
      <c r="K8661" s="560"/>
      <c r="L8661" s="560"/>
      <c r="M8661" s="560"/>
      <c r="N8661" s="560"/>
      <c r="O8661" s="560"/>
      <c r="P8661" s="560"/>
      <c r="Q8661" s="560"/>
      <c r="R8661" s="560"/>
      <c r="S8661" s="560"/>
      <c r="T8661" s="560"/>
      <c r="U8661" s="560"/>
    </row>
    <row r="8662" spans="1:21">
      <c r="A8662" s="593">
        <f t="shared" si="810"/>
        <v>41635</v>
      </c>
      <c r="B8662" s="594">
        <v>41635.875501099537</v>
      </c>
      <c r="C8662" s="560">
        <f t="shared" si="811"/>
        <v>2013</v>
      </c>
      <c r="D8662" s="560">
        <f t="shared" si="812"/>
        <v>12</v>
      </c>
      <c r="E8662" s="560">
        <f t="shared" si="813"/>
        <v>27</v>
      </c>
      <c r="F8662" s="560">
        <f t="shared" si="814"/>
        <v>21</v>
      </c>
      <c r="G8662" s="595">
        <f t="shared" si="815"/>
        <v>6</v>
      </c>
      <c r="H8662" s="590">
        <f>CHOOSE('Output Sheet'!$B$4,'8760 Data'!J8662,'8760 Data'!K8662,'8760 Data'!L8662,'8760 Data'!M8662,'8760 Data'!N8662,'8760 Data'!O8662,'8760 Data'!P8662,'8760 Data'!Q8662,'8760 Data'!R8662,'8760 Data'!S8662,'8760 Data'!T8662,'8760 Data'!U8662)</f>
        <v>0</v>
      </c>
      <c r="I8662" s="591" t="e">
        <f>H8662/'Output Sheet'!$B$8</f>
        <v>#DIV/0!</v>
      </c>
      <c r="J8662" s="596"/>
      <c r="K8662" s="560"/>
      <c r="L8662" s="560"/>
      <c r="M8662" s="560"/>
      <c r="N8662" s="560"/>
      <c r="O8662" s="560"/>
      <c r="P8662" s="560"/>
      <c r="Q8662" s="560"/>
      <c r="R8662" s="560"/>
      <c r="S8662" s="560"/>
      <c r="T8662" s="560"/>
      <c r="U8662" s="560"/>
    </row>
    <row r="8663" spans="1:21">
      <c r="A8663" s="593">
        <f t="shared" si="810"/>
        <v>41635</v>
      </c>
      <c r="B8663" s="594">
        <v>41635.917167824075</v>
      </c>
      <c r="C8663" s="560">
        <f t="shared" si="811"/>
        <v>2013</v>
      </c>
      <c r="D8663" s="560">
        <f t="shared" si="812"/>
        <v>12</v>
      </c>
      <c r="E8663" s="560">
        <f t="shared" si="813"/>
        <v>27</v>
      </c>
      <c r="F8663" s="560">
        <f t="shared" si="814"/>
        <v>22</v>
      </c>
      <c r="G8663" s="595">
        <f t="shared" si="815"/>
        <v>6</v>
      </c>
      <c r="H8663" s="590">
        <f>CHOOSE('Output Sheet'!$B$4,'8760 Data'!J8663,'8760 Data'!K8663,'8760 Data'!L8663,'8760 Data'!M8663,'8760 Data'!N8663,'8760 Data'!O8663,'8760 Data'!P8663,'8760 Data'!Q8663,'8760 Data'!R8663,'8760 Data'!S8663,'8760 Data'!T8663,'8760 Data'!U8663)</f>
        <v>0</v>
      </c>
      <c r="I8663" s="591" t="e">
        <f>H8663/'Output Sheet'!$B$8</f>
        <v>#DIV/0!</v>
      </c>
      <c r="J8663" s="596"/>
      <c r="K8663" s="560"/>
      <c r="L8663" s="560"/>
      <c r="M8663" s="560"/>
      <c r="N8663" s="560"/>
      <c r="O8663" s="560"/>
      <c r="P8663" s="560"/>
      <c r="Q8663" s="560"/>
      <c r="R8663" s="560"/>
      <c r="S8663" s="560"/>
      <c r="T8663" s="560"/>
      <c r="U8663" s="560"/>
    </row>
    <row r="8664" spans="1:21">
      <c r="A8664" s="593">
        <f t="shared" si="810"/>
        <v>41635</v>
      </c>
      <c r="B8664" s="594">
        <v>41635.958834548612</v>
      </c>
      <c r="C8664" s="560">
        <f t="shared" si="811"/>
        <v>2013</v>
      </c>
      <c r="D8664" s="560">
        <f t="shared" si="812"/>
        <v>12</v>
      </c>
      <c r="E8664" s="560">
        <f t="shared" si="813"/>
        <v>27</v>
      </c>
      <c r="F8664" s="560">
        <f t="shared" si="814"/>
        <v>23</v>
      </c>
      <c r="G8664" s="595">
        <f t="shared" si="815"/>
        <v>6</v>
      </c>
      <c r="H8664" s="590">
        <f>CHOOSE('Output Sheet'!$B$4,'8760 Data'!J8664,'8760 Data'!K8664,'8760 Data'!L8664,'8760 Data'!M8664,'8760 Data'!N8664,'8760 Data'!O8664,'8760 Data'!P8664,'8760 Data'!Q8664,'8760 Data'!R8664,'8760 Data'!S8664,'8760 Data'!T8664,'8760 Data'!U8664)</f>
        <v>0</v>
      </c>
      <c r="I8664" s="591" t="e">
        <f>H8664/'Output Sheet'!$B$8</f>
        <v>#DIV/0!</v>
      </c>
      <c r="J8664" s="596"/>
      <c r="K8664" s="560"/>
      <c r="L8664" s="560"/>
      <c r="M8664" s="560"/>
      <c r="N8664" s="560"/>
      <c r="O8664" s="560"/>
      <c r="P8664" s="560"/>
      <c r="Q8664" s="560"/>
      <c r="R8664" s="560"/>
      <c r="S8664" s="560"/>
      <c r="T8664" s="560"/>
      <c r="U8664" s="560"/>
    </row>
    <row r="8665" spans="1:21">
      <c r="A8665" s="593">
        <f t="shared" si="810"/>
        <v>41636</v>
      </c>
      <c r="B8665" s="594">
        <v>41636.000501273149</v>
      </c>
      <c r="C8665" s="560">
        <f t="shared" si="811"/>
        <v>2013</v>
      </c>
      <c r="D8665" s="560">
        <f t="shared" si="812"/>
        <v>12</v>
      </c>
      <c r="E8665" s="560">
        <f t="shared" si="813"/>
        <v>28</v>
      </c>
      <c r="F8665" s="560">
        <f t="shared" si="814"/>
        <v>24</v>
      </c>
      <c r="G8665" s="595">
        <f t="shared" si="815"/>
        <v>7</v>
      </c>
      <c r="H8665" s="590">
        <f>CHOOSE('Output Sheet'!$B$4,'8760 Data'!J8665,'8760 Data'!K8665,'8760 Data'!L8665,'8760 Data'!M8665,'8760 Data'!N8665,'8760 Data'!O8665,'8760 Data'!P8665,'8760 Data'!Q8665,'8760 Data'!R8665,'8760 Data'!S8665,'8760 Data'!T8665,'8760 Data'!U8665)</f>
        <v>0</v>
      </c>
      <c r="I8665" s="591" t="e">
        <f>H8665/'Output Sheet'!$B$8</f>
        <v>#DIV/0!</v>
      </c>
      <c r="J8665" s="596"/>
      <c r="K8665" s="560"/>
      <c r="L8665" s="560"/>
      <c r="M8665" s="560"/>
      <c r="N8665" s="560"/>
      <c r="O8665" s="560"/>
      <c r="P8665" s="560"/>
      <c r="Q8665" s="560"/>
      <c r="R8665" s="560"/>
      <c r="S8665" s="560"/>
      <c r="T8665" s="560"/>
      <c r="U8665" s="560"/>
    </row>
    <row r="8666" spans="1:21">
      <c r="A8666" s="593">
        <f t="shared" si="810"/>
        <v>41636</v>
      </c>
      <c r="B8666" s="594">
        <v>41636.042167997686</v>
      </c>
      <c r="C8666" s="560">
        <f t="shared" si="811"/>
        <v>2013</v>
      </c>
      <c r="D8666" s="560">
        <f t="shared" si="812"/>
        <v>12</v>
      </c>
      <c r="E8666" s="560">
        <f t="shared" si="813"/>
        <v>28</v>
      </c>
      <c r="F8666" s="560">
        <f t="shared" si="814"/>
        <v>1</v>
      </c>
      <c r="G8666" s="595">
        <f t="shared" si="815"/>
        <v>7</v>
      </c>
      <c r="H8666" s="590">
        <f>CHOOSE('Output Sheet'!$B$4,'8760 Data'!J8666,'8760 Data'!K8666,'8760 Data'!L8666,'8760 Data'!M8666,'8760 Data'!N8666,'8760 Data'!O8666,'8760 Data'!P8666,'8760 Data'!Q8666,'8760 Data'!R8666,'8760 Data'!S8666,'8760 Data'!T8666,'8760 Data'!U8666)</f>
        <v>0</v>
      </c>
      <c r="I8666" s="591" t="e">
        <f>H8666/'Output Sheet'!$B$8</f>
        <v>#DIV/0!</v>
      </c>
      <c r="J8666" s="596"/>
      <c r="K8666" s="560"/>
      <c r="L8666" s="560"/>
      <c r="M8666" s="560"/>
      <c r="N8666" s="560"/>
      <c r="O8666" s="560"/>
      <c r="P8666" s="560"/>
      <c r="Q8666" s="560"/>
      <c r="R8666" s="560"/>
      <c r="S8666" s="560"/>
      <c r="T8666" s="560"/>
      <c r="U8666" s="560"/>
    </row>
    <row r="8667" spans="1:21">
      <c r="A8667" s="593">
        <f t="shared" si="810"/>
        <v>41636</v>
      </c>
      <c r="B8667" s="594">
        <v>41636.083834722223</v>
      </c>
      <c r="C8667" s="560">
        <f t="shared" si="811"/>
        <v>2013</v>
      </c>
      <c r="D8667" s="560">
        <f t="shared" si="812"/>
        <v>12</v>
      </c>
      <c r="E8667" s="560">
        <f t="shared" si="813"/>
        <v>28</v>
      </c>
      <c r="F8667" s="560">
        <f t="shared" si="814"/>
        <v>2</v>
      </c>
      <c r="G8667" s="595">
        <f t="shared" si="815"/>
        <v>7</v>
      </c>
      <c r="H8667" s="590">
        <f>CHOOSE('Output Sheet'!$B$4,'8760 Data'!J8667,'8760 Data'!K8667,'8760 Data'!L8667,'8760 Data'!M8667,'8760 Data'!N8667,'8760 Data'!O8667,'8760 Data'!P8667,'8760 Data'!Q8667,'8760 Data'!R8667,'8760 Data'!S8667,'8760 Data'!T8667,'8760 Data'!U8667)</f>
        <v>0</v>
      </c>
      <c r="I8667" s="591" t="e">
        <f>H8667/'Output Sheet'!$B$8</f>
        <v>#DIV/0!</v>
      </c>
      <c r="J8667" s="596"/>
      <c r="K8667" s="560"/>
      <c r="L8667" s="560"/>
      <c r="M8667" s="560"/>
      <c r="N8667" s="560"/>
      <c r="O8667" s="560"/>
      <c r="P8667" s="560"/>
      <c r="Q8667" s="560"/>
      <c r="R8667" s="560"/>
      <c r="S8667" s="560"/>
      <c r="T8667" s="560"/>
      <c r="U8667" s="560"/>
    </row>
    <row r="8668" spans="1:21">
      <c r="A8668" s="593">
        <f t="shared" si="810"/>
        <v>41636</v>
      </c>
      <c r="B8668" s="594">
        <v>41636.125501446761</v>
      </c>
      <c r="C8668" s="560">
        <f t="shared" si="811"/>
        <v>2013</v>
      </c>
      <c r="D8668" s="560">
        <f t="shared" si="812"/>
        <v>12</v>
      </c>
      <c r="E8668" s="560">
        <f t="shared" si="813"/>
        <v>28</v>
      </c>
      <c r="F8668" s="560">
        <f t="shared" si="814"/>
        <v>3</v>
      </c>
      <c r="G8668" s="595">
        <f t="shared" si="815"/>
        <v>7</v>
      </c>
      <c r="H8668" s="590">
        <f>CHOOSE('Output Sheet'!$B$4,'8760 Data'!J8668,'8760 Data'!K8668,'8760 Data'!L8668,'8760 Data'!M8668,'8760 Data'!N8668,'8760 Data'!O8668,'8760 Data'!P8668,'8760 Data'!Q8668,'8760 Data'!R8668,'8760 Data'!S8668,'8760 Data'!T8668,'8760 Data'!U8668)</f>
        <v>0</v>
      </c>
      <c r="I8668" s="591" t="e">
        <f>H8668/'Output Sheet'!$B$8</f>
        <v>#DIV/0!</v>
      </c>
      <c r="J8668" s="596"/>
      <c r="K8668" s="560"/>
      <c r="L8668" s="560"/>
      <c r="M8668" s="560"/>
      <c r="N8668" s="560"/>
      <c r="O8668" s="560"/>
      <c r="P8668" s="560"/>
      <c r="Q8668" s="560"/>
      <c r="R8668" s="560"/>
      <c r="S8668" s="560"/>
      <c r="T8668" s="560"/>
      <c r="U8668" s="560"/>
    </row>
    <row r="8669" spans="1:21">
      <c r="A8669" s="593">
        <f t="shared" si="810"/>
        <v>41636</v>
      </c>
      <c r="B8669" s="594">
        <v>41636.167168171298</v>
      </c>
      <c r="C8669" s="560">
        <f t="shared" si="811"/>
        <v>2013</v>
      </c>
      <c r="D8669" s="560">
        <f t="shared" si="812"/>
        <v>12</v>
      </c>
      <c r="E8669" s="560">
        <f t="shared" si="813"/>
        <v>28</v>
      </c>
      <c r="F8669" s="560">
        <f t="shared" si="814"/>
        <v>4</v>
      </c>
      <c r="G8669" s="595">
        <f t="shared" si="815"/>
        <v>7</v>
      </c>
      <c r="H8669" s="590">
        <f>CHOOSE('Output Sheet'!$B$4,'8760 Data'!J8669,'8760 Data'!K8669,'8760 Data'!L8669,'8760 Data'!M8669,'8760 Data'!N8669,'8760 Data'!O8669,'8760 Data'!P8669,'8760 Data'!Q8669,'8760 Data'!R8669,'8760 Data'!S8669,'8760 Data'!T8669,'8760 Data'!U8669)</f>
        <v>0</v>
      </c>
      <c r="I8669" s="591" t="e">
        <f>H8669/'Output Sheet'!$B$8</f>
        <v>#DIV/0!</v>
      </c>
      <c r="J8669" s="596"/>
      <c r="K8669" s="560"/>
      <c r="L8669" s="560"/>
      <c r="M8669" s="560"/>
      <c r="N8669" s="560"/>
      <c r="O8669" s="560"/>
      <c r="P8669" s="560"/>
      <c r="Q8669" s="560"/>
      <c r="R8669" s="560"/>
      <c r="S8669" s="560"/>
      <c r="T8669" s="560"/>
      <c r="U8669" s="560"/>
    </row>
    <row r="8670" spans="1:21">
      <c r="A8670" s="593">
        <f t="shared" si="810"/>
        <v>41636</v>
      </c>
      <c r="B8670" s="594">
        <v>41636.208834895835</v>
      </c>
      <c r="C8670" s="560">
        <f t="shared" si="811"/>
        <v>2013</v>
      </c>
      <c r="D8670" s="560">
        <f t="shared" si="812"/>
        <v>12</v>
      </c>
      <c r="E8670" s="560">
        <f t="shared" si="813"/>
        <v>28</v>
      </c>
      <c r="F8670" s="560">
        <f t="shared" si="814"/>
        <v>5</v>
      </c>
      <c r="G8670" s="595">
        <f t="shared" si="815"/>
        <v>7</v>
      </c>
      <c r="H8670" s="590">
        <f>CHOOSE('Output Sheet'!$B$4,'8760 Data'!J8670,'8760 Data'!K8670,'8760 Data'!L8670,'8760 Data'!M8670,'8760 Data'!N8670,'8760 Data'!O8670,'8760 Data'!P8670,'8760 Data'!Q8670,'8760 Data'!R8670,'8760 Data'!S8670,'8760 Data'!T8670,'8760 Data'!U8670)</f>
        <v>0</v>
      </c>
      <c r="I8670" s="591" t="e">
        <f>H8670/'Output Sheet'!$B$8</f>
        <v>#DIV/0!</v>
      </c>
      <c r="J8670" s="596"/>
      <c r="K8670" s="560"/>
      <c r="L8670" s="560"/>
      <c r="M8670" s="560"/>
      <c r="N8670" s="560"/>
      <c r="O8670" s="560"/>
      <c r="P8670" s="560"/>
      <c r="Q8670" s="560"/>
      <c r="R8670" s="560"/>
      <c r="S8670" s="560"/>
      <c r="T8670" s="560"/>
      <c r="U8670" s="560"/>
    </row>
    <row r="8671" spans="1:21">
      <c r="A8671" s="593">
        <f t="shared" si="810"/>
        <v>41636</v>
      </c>
      <c r="B8671" s="594">
        <v>41636.250501620372</v>
      </c>
      <c r="C8671" s="560">
        <f t="shared" si="811"/>
        <v>2013</v>
      </c>
      <c r="D8671" s="560">
        <f t="shared" si="812"/>
        <v>12</v>
      </c>
      <c r="E8671" s="560">
        <f t="shared" si="813"/>
        <v>28</v>
      </c>
      <c r="F8671" s="560">
        <f t="shared" si="814"/>
        <v>6</v>
      </c>
      <c r="G8671" s="595">
        <f t="shared" si="815"/>
        <v>7</v>
      </c>
      <c r="H8671" s="590">
        <f>CHOOSE('Output Sheet'!$B$4,'8760 Data'!J8671,'8760 Data'!K8671,'8760 Data'!L8671,'8760 Data'!M8671,'8760 Data'!N8671,'8760 Data'!O8671,'8760 Data'!P8671,'8760 Data'!Q8671,'8760 Data'!R8671,'8760 Data'!S8671,'8760 Data'!T8671,'8760 Data'!U8671)</f>
        <v>0</v>
      </c>
      <c r="I8671" s="591" t="e">
        <f>H8671/'Output Sheet'!$B$8</f>
        <v>#DIV/0!</v>
      </c>
      <c r="J8671" s="596"/>
      <c r="K8671" s="560"/>
      <c r="L8671" s="560"/>
      <c r="M8671" s="560"/>
      <c r="N8671" s="560"/>
      <c r="O8671" s="560"/>
      <c r="P8671" s="560"/>
      <c r="Q8671" s="560"/>
      <c r="R8671" s="560"/>
      <c r="S8671" s="560"/>
      <c r="T8671" s="560"/>
      <c r="U8671" s="560"/>
    </row>
    <row r="8672" spans="1:21">
      <c r="A8672" s="593">
        <f t="shared" si="810"/>
        <v>41636</v>
      </c>
      <c r="B8672" s="594">
        <v>41636.292168344909</v>
      </c>
      <c r="C8672" s="560">
        <f t="shared" si="811"/>
        <v>2013</v>
      </c>
      <c r="D8672" s="560">
        <f t="shared" si="812"/>
        <v>12</v>
      </c>
      <c r="E8672" s="560">
        <f t="shared" si="813"/>
        <v>28</v>
      </c>
      <c r="F8672" s="560">
        <f t="shared" si="814"/>
        <v>7</v>
      </c>
      <c r="G8672" s="595">
        <f t="shared" si="815"/>
        <v>7</v>
      </c>
      <c r="H8672" s="590">
        <f>CHOOSE('Output Sheet'!$B$4,'8760 Data'!J8672,'8760 Data'!K8672,'8760 Data'!L8672,'8760 Data'!M8672,'8760 Data'!N8672,'8760 Data'!O8672,'8760 Data'!P8672,'8760 Data'!Q8672,'8760 Data'!R8672,'8760 Data'!S8672,'8760 Data'!T8672,'8760 Data'!U8672)</f>
        <v>0</v>
      </c>
      <c r="I8672" s="591" t="e">
        <f>H8672/'Output Sheet'!$B$8</f>
        <v>#DIV/0!</v>
      </c>
      <c r="J8672" s="596"/>
      <c r="K8672" s="560"/>
      <c r="L8672" s="560"/>
      <c r="M8672" s="560"/>
      <c r="N8672" s="560"/>
      <c r="O8672" s="560"/>
      <c r="P8672" s="560"/>
      <c r="Q8672" s="560"/>
      <c r="R8672" s="560"/>
      <c r="S8672" s="560"/>
      <c r="T8672" s="560"/>
      <c r="U8672" s="560"/>
    </row>
    <row r="8673" spans="1:21">
      <c r="A8673" s="593">
        <f t="shared" si="810"/>
        <v>41636</v>
      </c>
      <c r="B8673" s="594">
        <v>41636.333835069447</v>
      </c>
      <c r="C8673" s="560">
        <f t="shared" si="811"/>
        <v>2013</v>
      </c>
      <c r="D8673" s="560">
        <f t="shared" si="812"/>
        <v>12</v>
      </c>
      <c r="E8673" s="560">
        <f t="shared" si="813"/>
        <v>28</v>
      </c>
      <c r="F8673" s="560">
        <f t="shared" si="814"/>
        <v>8</v>
      </c>
      <c r="G8673" s="595">
        <f t="shared" si="815"/>
        <v>7</v>
      </c>
      <c r="H8673" s="590">
        <f>CHOOSE('Output Sheet'!$B$4,'8760 Data'!J8673,'8760 Data'!K8673,'8760 Data'!L8673,'8760 Data'!M8673,'8760 Data'!N8673,'8760 Data'!O8673,'8760 Data'!P8673,'8760 Data'!Q8673,'8760 Data'!R8673,'8760 Data'!S8673,'8760 Data'!T8673,'8760 Data'!U8673)</f>
        <v>0</v>
      </c>
      <c r="I8673" s="591" t="e">
        <f>H8673/'Output Sheet'!$B$8</f>
        <v>#DIV/0!</v>
      </c>
      <c r="J8673" s="596"/>
      <c r="K8673" s="560"/>
      <c r="L8673" s="560"/>
      <c r="M8673" s="560"/>
      <c r="N8673" s="560"/>
      <c r="O8673" s="560"/>
      <c r="P8673" s="560"/>
      <c r="Q8673" s="560"/>
      <c r="R8673" s="560"/>
      <c r="S8673" s="560"/>
      <c r="T8673" s="560"/>
      <c r="U8673" s="560"/>
    </row>
    <row r="8674" spans="1:21">
      <c r="A8674" s="593">
        <f t="shared" si="810"/>
        <v>41636</v>
      </c>
      <c r="B8674" s="594">
        <v>41636.375501793984</v>
      </c>
      <c r="C8674" s="560">
        <f t="shared" si="811"/>
        <v>2013</v>
      </c>
      <c r="D8674" s="560">
        <f t="shared" si="812"/>
        <v>12</v>
      </c>
      <c r="E8674" s="560">
        <f t="shared" si="813"/>
        <v>28</v>
      </c>
      <c r="F8674" s="560">
        <f t="shared" si="814"/>
        <v>9</v>
      </c>
      <c r="G8674" s="595">
        <f t="shared" si="815"/>
        <v>7</v>
      </c>
      <c r="H8674" s="590">
        <f>CHOOSE('Output Sheet'!$B$4,'8760 Data'!J8674,'8760 Data'!K8674,'8760 Data'!L8674,'8760 Data'!M8674,'8760 Data'!N8674,'8760 Data'!O8674,'8760 Data'!P8674,'8760 Data'!Q8674,'8760 Data'!R8674,'8760 Data'!S8674,'8760 Data'!T8674,'8760 Data'!U8674)</f>
        <v>0</v>
      </c>
      <c r="I8674" s="591" t="e">
        <f>H8674/'Output Sheet'!$B$8</f>
        <v>#DIV/0!</v>
      </c>
      <c r="J8674" s="596"/>
      <c r="K8674" s="560"/>
      <c r="L8674" s="560"/>
      <c r="M8674" s="560"/>
      <c r="N8674" s="560"/>
      <c r="O8674" s="560"/>
      <c r="P8674" s="560"/>
      <c r="Q8674" s="560"/>
      <c r="R8674" s="560"/>
      <c r="S8674" s="560"/>
      <c r="T8674" s="560"/>
      <c r="U8674" s="560"/>
    </row>
    <row r="8675" spans="1:21">
      <c r="A8675" s="593">
        <f t="shared" si="810"/>
        <v>41636</v>
      </c>
      <c r="B8675" s="594">
        <v>41636.417168518521</v>
      </c>
      <c r="C8675" s="560">
        <f t="shared" si="811"/>
        <v>2013</v>
      </c>
      <c r="D8675" s="560">
        <f t="shared" si="812"/>
        <v>12</v>
      </c>
      <c r="E8675" s="560">
        <f t="shared" si="813"/>
        <v>28</v>
      </c>
      <c r="F8675" s="560">
        <f t="shared" si="814"/>
        <v>10</v>
      </c>
      <c r="G8675" s="595">
        <f t="shared" si="815"/>
        <v>7</v>
      </c>
      <c r="H8675" s="590">
        <f>CHOOSE('Output Sheet'!$B$4,'8760 Data'!J8675,'8760 Data'!K8675,'8760 Data'!L8675,'8760 Data'!M8675,'8760 Data'!N8675,'8760 Data'!O8675,'8760 Data'!P8675,'8760 Data'!Q8675,'8760 Data'!R8675,'8760 Data'!S8675,'8760 Data'!T8675,'8760 Data'!U8675)</f>
        <v>0</v>
      </c>
      <c r="I8675" s="591" t="e">
        <f>H8675/'Output Sheet'!$B$8</f>
        <v>#DIV/0!</v>
      </c>
      <c r="J8675" s="596"/>
      <c r="K8675" s="560"/>
      <c r="L8675" s="560"/>
      <c r="M8675" s="560"/>
      <c r="N8675" s="560"/>
      <c r="O8675" s="560"/>
      <c r="P8675" s="560"/>
      <c r="Q8675" s="560"/>
      <c r="R8675" s="560"/>
      <c r="S8675" s="560"/>
      <c r="T8675" s="560"/>
      <c r="U8675" s="560"/>
    </row>
    <row r="8676" spans="1:21">
      <c r="A8676" s="593">
        <f t="shared" si="810"/>
        <v>41636</v>
      </c>
      <c r="B8676" s="594">
        <v>41636.458835243058</v>
      </c>
      <c r="C8676" s="560">
        <f t="shared" si="811"/>
        <v>2013</v>
      </c>
      <c r="D8676" s="560">
        <f t="shared" si="812"/>
        <v>12</v>
      </c>
      <c r="E8676" s="560">
        <f t="shared" si="813"/>
        <v>28</v>
      </c>
      <c r="F8676" s="560">
        <f t="shared" si="814"/>
        <v>11</v>
      </c>
      <c r="G8676" s="595">
        <f t="shared" si="815"/>
        <v>7</v>
      </c>
      <c r="H8676" s="590">
        <f>CHOOSE('Output Sheet'!$B$4,'8760 Data'!J8676,'8760 Data'!K8676,'8760 Data'!L8676,'8760 Data'!M8676,'8760 Data'!N8676,'8760 Data'!O8676,'8760 Data'!P8676,'8760 Data'!Q8676,'8760 Data'!R8676,'8760 Data'!S8676,'8760 Data'!T8676,'8760 Data'!U8676)</f>
        <v>0</v>
      </c>
      <c r="I8676" s="591" t="e">
        <f>H8676/'Output Sheet'!$B$8</f>
        <v>#DIV/0!</v>
      </c>
      <c r="J8676" s="596"/>
      <c r="K8676" s="560"/>
      <c r="L8676" s="560"/>
      <c r="M8676" s="560"/>
      <c r="N8676" s="560"/>
      <c r="O8676" s="560"/>
      <c r="P8676" s="560"/>
      <c r="Q8676" s="560"/>
      <c r="R8676" s="560"/>
      <c r="S8676" s="560"/>
      <c r="T8676" s="560"/>
      <c r="U8676" s="560"/>
    </row>
    <row r="8677" spans="1:21">
      <c r="A8677" s="593">
        <f t="shared" si="810"/>
        <v>41636</v>
      </c>
      <c r="B8677" s="594">
        <v>41636.500501967595</v>
      </c>
      <c r="C8677" s="560">
        <f t="shared" si="811"/>
        <v>2013</v>
      </c>
      <c r="D8677" s="560">
        <f t="shared" si="812"/>
        <v>12</v>
      </c>
      <c r="E8677" s="560">
        <f t="shared" si="813"/>
        <v>28</v>
      </c>
      <c r="F8677" s="560">
        <f t="shared" si="814"/>
        <v>12</v>
      </c>
      <c r="G8677" s="595">
        <f t="shared" si="815"/>
        <v>7</v>
      </c>
      <c r="H8677" s="590">
        <f>CHOOSE('Output Sheet'!$B$4,'8760 Data'!J8677,'8760 Data'!K8677,'8760 Data'!L8677,'8760 Data'!M8677,'8760 Data'!N8677,'8760 Data'!O8677,'8760 Data'!P8677,'8760 Data'!Q8677,'8760 Data'!R8677,'8760 Data'!S8677,'8760 Data'!T8677,'8760 Data'!U8677)</f>
        <v>0</v>
      </c>
      <c r="I8677" s="591" t="e">
        <f>H8677/'Output Sheet'!$B$8</f>
        <v>#DIV/0!</v>
      </c>
      <c r="J8677" s="596"/>
      <c r="K8677" s="560"/>
      <c r="L8677" s="560"/>
      <c r="M8677" s="560"/>
      <c r="N8677" s="560"/>
      <c r="O8677" s="560"/>
      <c r="P8677" s="560"/>
      <c r="Q8677" s="560"/>
      <c r="R8677" s="560"/>
      <c r="S8677" s="560"/>
      <c r="T8677" s="560"/>
      <c r="U8677" s="560"/>
    </row>
    <row r="8678" spans="1:21">
      <c r="A8678" s="593">
        <f t="shared" si="810"/>
        <v>41636</v>
      </c>
      <c r="B8678" s="594">
        <v>41636.542168692133</v>
      </c>
      <c r="C8678" s="560">
        <f t="shared" si="811"/>
        <v>2013</v>
      </c>
      <c r="D8678" s="560">
        <f t="shared" si="812"/>
        <v>12</v>
      </c>
      <c r="E8678" s="560">
        <f t="shared" si="813"/>
        <v>28</v>
      </c>
      <c r="F8678" s="560">
        <f t="shared" si="814"/>
        <v>13</v>
      </c>
      <c r="G8678" s="595">
        <f t="shared" si="815"/>
        <v>7</v>
      </c>
      <c r="H8678" s="590">
        <f>CHOOSE('Output Sheet'!$B$4,'8760 Data'!J8678,'8760 Data'!K8678,'8760 Data'!L8678,'8760 Data'!M8678,'8760 Data'!N8678,'8760 Data'!O8678,'8760 Data'!P8678,'8760 Data'!Q8678,'8760 Data'!R8678,'8760 Data'!S8678,'8760 Data'!T8678,'8760 Data'!U8678)</f>
        <v>0</v>
      </c>
      <c r="I8678" s="591" t="e">
        <f>H8678/'Output Sheet'!$B$8</f>
        <v>#DIV/0!</v>
      </c>
      <c r="J8678" s="596"/>
      <c r="K8678" s="560"/>
      <c r="L8678" s="560"/>
      <c r="M8678" s="560"/>
      <c r="N8678" s="560"/>
      <c r="O8678" s="560"/>
      <c r="P8678" s="560"/>
      <c r="Q8678" s="560"/>
      <c r="R8678" s="560"/>
      <c r="S8678" s="560"/>
      <c r="T8678" s="560"/>
      <c r="U8678" s="560"/>
    </row>
    <row r="8679" spans="1:21">
      <c r="A8679" s="593">
        <f t="shared" si="810"/>
        <v>41636</v>
      </c>
      <c r="B8679" s="594">
        <v>41636.58383541667</v>
      </c>
      <c r="C8679" s="560">
        <f t="shared" si="811"/>
        <v>2013</v>
      </c>
      <c r="D8679" s="560">
        <f t="shared" si="812"/>
        <v>12</v>
      </c>
      <c r="E8679" s="560">
        <f t="shared" si="813"/>
        <v>28</v>
      </c>
      <c r="F8679" s="560">
        <f t="shared" si="814"/>
        <v>14</v>
      </c>
      <c r="G8679" s="595">
        <f t="shared" si="815"/>
        <v>7</v>
      </c>
      <c r="H8679" s="590">
        <f>CHOOSE('Output Sheet'!$B$4,'8760 Data'!J8679,'8760 Data'!K8679,'8760 Data'!L8679,'8760 Data'!M8679,'8760 Data'!N8679,'8760 Data'!O8679,'8760 Data'!P8679,'8760 Data'!Q8679,'8760 Data'!R8679,'8760 Data'!S8679,'8760 Data'!T8679,'8760 Data'!U8679)</f>
        <v>0</v>
      </c>
      <c r="I8679" s="591" t="e">
        <f>H8679/'Output Sheet'!$B$8</f>
        <v>#DIV/0!</v>
      </c>
      <c r="J8679" s="596"/>
      <c r="K8679" s="560"/>
      <c r="L8679" s="560"/>
      <c r="M8679" s="560"/>
      <c r="N8679" s="560"/>
      <c r="O8679" s="560"/>
      <c r="P8679" s="560"/>
      <c r="Q8679" s="560"/>
      <c r="R8679" s="560"/>
      <c r="S8679" s="560"/>
      <c r="T8679" s="560"/>
      <c r="U8679" s="560"/>
    </row>
    <row r="8680" spans="1:21">
      <c r="A8680" s="593">
        <f t="shared" si="810"/>
        <v>41636</v>
      </c>
      <c r="B8680" s="594">
        <v>41636.625502141207</v>
      </c>
      <c r="C8680" s="560">
        <f t="shared" si="811"/>
        <v>2013</v>
      </c>
      <c r="D8680" s="560">
        <f t="shared" si="812"/>
        <v>12</v>
      </c>
      <c r="E8680" s="560">
        <f t="shared" si="813"/>
        <v>28</v>
      </c>
      <c r="F8680" s="560">
        <f t="shared" si="814"/>
        <v>15</v>
      </c>
      <c r="G8680" s="595">
        <f t="shared" si="815"/>
        <v>7</v>
      </c>
      <c r="H8680" s="590">
        <f>CHOOSE('Output Sheet'!$B$4,'8760 Data'!J8680,'8760 Data'!K8680,'8760 Data'!L8680,'8760 Data'!M8680,'8760 Data'!N8680,'8760 Data'!O8680,'8760 Data'!P8680,'8760 Data'!Q8680,'8760 Data'!R8680,'8760 Data'!S8680,'8760 Data'!T8680,'8760 Data'!U8680)</f>
        <v>0</v>
      </c>
      <c r="I8680" s="591" t="e">
        <f>H8680/'Output Sheet'!$B$8</f>
        <v>#DIV/0!</v>
      </c>
      <c r="J8680" s="596"/>
      <c r="K8680" s="560"/>
      <c r="L8680" s="560"/>
      <c r="M8680" s="560"/>
      <c r="N8680" s="560"/>
      <c r="O8680" s="560"/>
      <c r="P8680" s="560"/>
      <c r="Q8680" s="560"/>
      <c r="R8680" s="560"/>
      <c r="S8680" s="560"/>
      <c r="T8680" s="560"/>
      <c r="U8680" s="560"/>
    </row>
    <row r="8681" spans="1:21">
      <c r="A8681" s="593">
        <f t="shared" si="810"/>
        <v>41636</v>
      </c>
      <c r="B8681" s="594">
        <v>41636.667168865737</v>
      </c>
      <c r="C8681" s="560">
        <f t="shared" si="811"/>
        <v>2013</v>
      </c>
      <c r="D8681" s="560">
        <f t="shared" si="812"/>
        <v>12</v>
      </c>
      <c r="E8681" s="560">
        <f t="shared" si="813"/>
        <v>28</v>
      </c>
      <c r="F8681" s="560">
        <f t="shared" si="814"/>
        <v>16</v>
      </c>
      <c r="G8681" s="595">
        <f t="shared" si="815"/>
        <v>7</v>
      </c>
      <c r="H8681" s="590">
        <f>CHOOSE('Output Sheet'!$B$4,'8760 Data'!J8681,'8760 Data'!K8681,'8760 Data'!L8681,'8760 Data'!M8681,'8760 Data'!N8681,'8760 Data'!O8681,'8760 Data'!P8681,'8760 Data'!Q8681,'8760 Data'!R8681,'8760 Data'!S8681,'8760 Data'!T8681,'8760 Data'!U8681)</f>
        <v>0</v>
      </c>
      <c r="I8681" s="591" t="e">
        <f>H8681/'Output Sheet'!$B$8</f>
        <v>#DIV/0!</v>
      </c>
      <c r="J8681" s="596"/>
      <c r="K8681" s="560"/>
      <c r="L8681" s="560"/>
      <c r="M8681" s="560"/>
      <c r="N8681" s="560"/>
      <c r="O8681" s="560"/>
      <c r="P8681" s="560"/>
      <c r="Q8681" s="560"/>
      <c r="R8681" s="560"/>
      <c r="S8681" s="560"/>
      <c r="T8681" s="560"/>
      <c r="U8681" s="560"/>
    </row>
    <row r="8682" spans="1:21">
      <c r="A8682" s="593">
        <f t="shared" si="810"/>
        <v>41636</v>
      </c>
      <c r="B8682" s="594">
        <v>41636.708835590274</v>
      </c>
      <c r="C8682" s="560">
        <f t="shared" si="811"/>
        <v>2013</v>
      </c>
      <c r="D8682" s="560">
        <f t="shared" si="812"/>
        <v>12</v>
      </c>
      <c r="E8682" s="560">
        <f t="shared" si="813"/>
        <v>28</v>
      </c>
      <c r="F8682" s="560">
        <f t="shared" si="814"/>
        <v>17</v>
      </c>
      <c r="G8682" s="595">
        <f t="shared" si="815"/>
        <v>7</v>
      </c>
      <c r="H8682" s="590">
        <f>CHOOSE('Output Sheet'!$B$4,'8760 Data'!J8682,'8760 Data'!K8682,'8760 Data'!L8682,'8760 Data'!M8682,'8760 Data'!N8682,'8760 Data'!O8682,'8760 Data'!P8682,'8760 Data'!Q8682,'8760 Data'!R8682,'8760 Data'!S8682,'8760 Data'!T8682,'8760 Data'!U8682)</f>
        <v>0</v>
      </c>
      <c r="I8682" s="591" t="e">
        <f>H8682/'Output Sheet'!$B$8</f>
        <v>#DIV/0!</v>
      </c>
      <c r="J8682" s="596"/>
      <c r="K8682" s="560"/>
      <c r="L8682" s="560"/>
      <c r="M8682" s="560"/>
      <c r="N8682" s="560"/>
      <c r="O8682" s="560"/>
      <c r="P8682" s="560"/>
      <c r="Q8682" s="560"/>
      <c r="R8682" s="560"/>
      <c r="S8682" s="560"/>
      <c r="T8682" s="560"/>
      <c r="U8682" s="560"/>
    </row>
    <row r="8683" spans="1:21">
      <c r="A8683" s="593">
        <f t="shared" si="810"/>
        <v>41636</v>
      </c>
      <c r="B8683" s="594">
        <v>41636.750502314811</v>
      </c>
      <c r="C8683" s="560">
        <f t="shared" si="811"/>
        <v>2013</v>
      </c>
      <c r="D8683" s="560">
        <f t="shared" si="812"/>
        <v>12</v>
      </c>
      <c r="E8683" s="560">
        <f t="shared" si="813"/>
        <v>28</v>
      </c>
      <c r="F8683" s="560">
        <f t="shared" si="814"/>
        <v>18</v>
      </c>
      <c r="G8683" s="595">
        <f t="shared" si="815"/>
        <v>7</v>
      </c>
      <c r="H8683" s="590">
        <f>CHOOSE('Output Sheet'!$B$4,'8760 Data'!J8683,'8760 Data'!K8683,'8760 Data'!L8683,'8760 Data'!M8683,'8760 Data'!N8683,'8760 Data'!O8683,'8760 Data'!P8683,'8760 Data'!Q8683,'8760 Data'!R8683,'8760 Data'!S8683,'8760 Data'!T8683,'8760 Data'!U8683)</f>
        <v>0</v>
      </c>
      <c r="I8683" s="591" t="e">
        <f>H8683/'Output Sheet'!$B$8</f>
        <v>#DIV/0!</v>
      </c>
      <c r="J8683" s="596"/>
      <c r="K8683" s="560"/>
      <c r="L8683" s="560"/>
      <c r="M8683" s="560"/>
      <c r="N8683" s="560"/>
      <c r="O8683" s="560"/>
      <c r="P8683" s="560"/>
      <c r="Q8683" s="560"/>
      <c r="R8683" s="560"/>
      <c r="S8683" s="560"/>
      <c r="T8683" s="560"/>
      <c r="U8683" s="560"/>
    </row>
    <row r="8684" spans="1:21">
      <c r="A8684" s="593">
        <f t="shared" si="810"/>
        <v>41636</v>
      </c>
      <c r="B8684" s="594">
        <v>41636.792169039349</v>
      </c>
      <c r="C8684" s="560">
        <f t="shared" si="811"/>
        <v>2013</v>
      </c>
      <c r="D8684" s="560">
        <f t="shared" si="812"/>
        <v>12</v>
      </c>
      <c r="E8684" s="560">
        <f t="shared" si="813"/>
        <v>28</v>
      </c>
      <c r="F8684" s="560">
        <f t="shared" si="814"/>
        <v>19</v>
      </c>
      <c r="G8684" s="595">
        <f t="shared" si="815"/>
        <v>7</v>
      </c>
      <c r="H8684" s="590">
        <f>CHOOSE('Output Sheet'!$B$4,'8760 Data'!J8684,'8760 Data'!K8684,'8760 Data'!L8684,'8760 Data'!M8684,'8760 Data'!N8684,'8760 Data'!O8684,'8760 Data'!P8684,'8760 Data'!Q8684,'8760 Data'!R8684,'8760 Data'!S8684,'8760 Data'!T8684,'8760 Data'!U8684)</f>
        <v>0</v>
      </c>
      <c r="I8684" s="591" t="e">
        <f>H8684/'Output Sheet'!$B$8</f>
        <v>#DIV/0!</v>
      </c>
      <c r="J8684" s="596"/>
      <c r="K8684" s="560"/>
      <c r="L8684" s="560"/>
      <c r="M8684" s="560"/>
      <c r="N8684" s="560"/>
      <c r="O8684" s="560"/>
      <c r="P8684" s="560"/>
      <c r="Q8684" s="560"/>
      <c r="R8684" s="560"/>
      <c r="S8684" s="560"/>
      <c r="T8684" s="560"/>
      <c r="U8684" s="560"/>
    </row>
    <row r="8685" spans="1:21">
      <c r="A8685" s="593">
        <f t="shared" si="810"/>
        <v>41636</v>
      </c>
      <c r="B8685" s="594">
        <v>41636.833835763886</v>
      </c>
      <c r="C8685" s="560">
        <f t="shared" si="811"/>
        <v>2013</v>
      </c>
      <c r="D8685" s="560">
        <f t="shared" si="812"/>
        <v>12</v>
      </c>
      <c r="E8685" s="560">
        <f t="shared" si="813"/>
        <v>28</v>
      </c>
      <c r="F8685" s="560">
        <f t="shared" si="814"/>
        <v>20</v>
      </c>
      <c r="G8685" s="595">
        <f t="shared" si="815"/>
        <v>7</v>
      </c>
      <c r="H8685" s="590">
        <f>CHOOSE('Output Sheet'!$B$4,'8760 Data'!J8685,'8760 Data'!K8685,'8760 Data'!L8685,'8760 Data'!M8685,'8760 Data'!N8685,'8760 Data'!O8685,'8760 Data'!P8685,'8760 Data'!Q8685,'8760 Data'!R8685,'8760 Data'!S8685,'8760 Data'!T8685,'8760 Data'!U8685)</f>
        <v>0</v>
      </c>
      <c r="I8685" s="591" t="e">
        <f>H8685/'Output Sheet'!$B$8</f>
        <v>#DIV/0!</v>
      </c>
      <c r="J8685" s="596"/>
      <c r="K8685" s="560"/>
      <c r="L8685" s="560"/>
      <c r="M8685" s="560"/>
      <c r="N8685" s="560"/>
      <c r="O8685" s="560"/>
      <c r="P8685" s="560"/>
      <c r="Q8685" s="560"/>
      <c r="R8685" s="560"/>
      <c r="S8685" s="560"/>
      <c r="T8685" s="560"/>
      <c r="U8685" s="560"/>
    </row>
    <row r="8686" spans="1:21">
      <c r="A8686" s="593">
        <f t="shared" si="810"/>
        <v>41636</v>
      </c>
      <c r="B8686" s="594">
        <v>41636.875502488423</v>
      </c>
      <c r="C8686" s="560">
        <f t="shared" si="811"/>
        <v>2013</v>
      </c>
      <c r="D8686" s="560">
        <f t="shared" si="812"/>
        <v>12</v>
      </c>
      <c r="E8686" s="560">
        <f t="shared" si="813"/>
        <v>28</v>
      </c>
      <c r="F8686" s="560">
        <f t="shared" si="814"/>
        <v>21</v>
      </c>
      <c r="G8686" s="595">
        <f t="shared" si="815"/>
        <v>7</v>
      </c>
      <c r="H8686" s="590">
        <f>CHOOSE('Output Sheet'!$B$4,'8760 Data'!J8686,'8760 Data'!K8686,'8760 Data'!L8686,'8760 Data'!M8686,'8760 Data'!N8686,'8760 Data'!O8686,'8760 Data'!P8686,'8760 Data'!Q8686,'8760 Data'!R8686,'8760 Data'!S8686,'8760 Data'!T8686,'8760 Data'!U8686)</f>
        <v>0</v>
      </c>
      <c r="I8686" s="591" t="e">
        <f>H8686/'Output Sheet'!$B$8</f>
        <v>#DIV/0!</v>
      </c>
      <c r="J8686" s="596"/>
      <c r="K8686" s="560"/>
      <c r="L8686" s="560"/>
      <c r="M8686" s="560"/>
      <c r="N8686" s="560"/>
      <c r="O8686" s="560"/>
      <c r="P8686" s="560"/>
      <c r="Q8686" s="560"/>
      <c r="R8686" s="560"/>
      <c r="S8686" s="560"/>
      <c r="T8686" s="560"/>
      <c r="U8686" s="560"/>
    </row>
    <row r="8687" spans="1:21">
      <c r="A8687" s="593">
        <f t="shared" si="810"/>
        <v>41636</v>
      </c>
      <c r="B8687" s="594">
        <v>41636.91716921296</v>
      </c>
      <c r="C8687" s="560">
        <f t="shared" si="811"/>
        <v>2013</v>
      </c>
      <c r="D8687" s="560">
        <f t="shared" si="812"/>
        <v>12</v>
      </c>
      <c r="E8687" s="560">
        <f t="shared" si="813"/>
        <v>28</v>
      </c>
      <c r="F8687" s="560">
        <f t="shared" si="814"/>
        <v>22</v>
      </c>
      <c r="G8687" s="595">
        <f t="shared" si="815"/>
        <v>7</v>
      </c>
      <c r="H8687" s="590">
        <f>CHOOSE('Output Sheet'!$B$4,'8760 Data'!J8687,'8760 Data'!K8687,'8760 Data'!L8687,'8760 Data'!M8687,'8760 Data'!N8687,'8760 Data'!O8687,'8760 Data'!P8687,'8760 Data'!Q8687,'8760 Data'!R8687,'8760 Data'!S8687,'8760 Data'!T8687,'8760 Data'!U8687)</f>
        <v>0</v>
      </c>
      <c r="I8687" s="591" t="e">
        <f>H8687/'Output Sheet'!$B$8</f>
        <v>#DIV/0!</v>
      </c>
      <c r="J8687" s="596"/>
      <c r="K8687" s="560"/>
      <c r="L8687" s="560"/>
      <c r="M8687" s="560"/>
      <c r="N8687" s="560"/>
      <c r="O8687" s="560"/>
      <c r="P8687" s="560"/>
      <c r="Q8687" s="560"/>
      <c r="R8687" s="560"/>
      <c r="S8687" s="560"/>
      <c r="T8687" s="560"/>
      <c r="U8687" s="560"/>
    </row>
    <row r="8688" spans="1:21">
      <c r="A8688" s="593">
        <f t="shared" si="810"/>
        <v>41636</v>
      </c>
      <c r="B8688" s="594">
        <v>41636.958835937497</v>
      </c>
      <c r="C8688" s="560">
        <f t="shared" si="811"/>
        <v>2013</v>
      </c>
      <c r="D8688" s="560">
        <f t="shared" si="812"/>
        <v>12</v>
      </c>
      <c r="E8688" s="560">
        <f t="shared" si="813"/>
        <v>28</v>
      </c>
      <c r="F8688" s="560">
        <f t="shared" si="814"/>
        <v>23</v>
      </c>
      <c r="G8688" s="595">
        <f t="shared" si="815"/>
        <v>7</v>
      </c>
      <c r="H8688" s="590">
        <f>CHOOSE('Output Sheet'!$B$4,'8760 Data'!J8688,'8760 Data'!K8688,'8760 Data'!L8688,'8760 Data'!M8688,'8760 Data'!N8688,'8760 Data'!O8688,'8760 Data'!P8688,'8760 Data'!Q8688,'8760 Data'!R8688,'8760 Data'!S8688,'8760 Data'!T8688,'8760 Data'!U8688)</f>
        <v>0</v>
      </c>
      <c r="I8688" s="591" t="e">
        <f>H8688/'Output Sheet'!$B$8</f>
        <v>#DIV/0!</v>
      </c>
      <c r="J8688" s="596"/>
      <c r="K8688" s="560"/>
      <c r="L8688" s="560"/>
      <c r="M8688" s="560"/>
      <c r="N8688" s="560"/>
      <c r="O8688" s="560"/>
      <c r="P8688" s="560"/>
      <c r="Q8688" s="560"/>
      <c r="R8688" s="560"/>
      <c r="S8688" s="560"/>
      <c r="T8688" s="560"/>
      <c r="U8688" s="560"/>
    </row>
    <row r="8689" spans="1:21">
      <c r="A8689" s="593">
        <f t="shared" si="810"/>
        <v>41637</v>
      </c>
      <c r="B8689" s="594">
        <v>41637.000502662035</v>
      </c>
      <c r="C8689" s="560">
        <f t="shared" si="811"/>
        <v>2013</v>
      </c>
      <c r="D8689" s="560">
        <f t="shared" si="812"/>
        <v>12</v>
      </c>
      <c r="E8689" s="560">
        <f t="shared" si="813"/>
        <v>29</v>
      </c>
      <c r="F8689" s="560">
        <f t="shared" si="814"/>
        <v>24</v>
      </c>
      <c r="G8689" s="595">
        <f t="shared" si="815"/>
        <v>1</v>
      </c>
      <c r="H8689" s="590">
        <f>CHOOSE('Output Sheet'!$B$4,'8760 Data'!J8689,'8760 Data'!K8689,'8760 Data'!L8689,'8760 Data'!M8689,'8760 Data'!N8689,'8760 Data'!O8689,'8760 Data'!P8689,'8760 Data'!Q8689,'8760 Data'!R8689,'8760 Data'!S8689,'8760 Data'!T8689,'8760 Data'!U8689)</f>
        <v>0</v>
      </c>
      <c r="I8689" s="591" t="e">
        <f>H8689/'Output Sheet'!$B$8</f>
        <v>#DIV/0!</v>
      </c>
      <c r="J8689" s="596"/>
      <c r="K8689" s="560"/>
      <c r="L8689" s="560"/>
      <c r="M8689" s="560"/>
      <c r="N8689" s="560"/>
      <c r="O8689" s="560"/>
      <c r="P8689" s="560"/>
      <c r="Q8689" s="560"/>
      <c r="R8689" s="560"/>
      <c r="S8689" s="560"/>
      <c r="T8689" s="560"/>
      <c r="U8689" s="560"/>
    </row>
    <row r="8690" spans="1:21">
      <c r="A8690" s="593">
        <f t="shared" si="810"/>
        <v>41637</v>
      </c>
      <c r="B8690" s="594">
        <v>41637.042169386572</v>
      </c>
      <c r="C8690" s="560">
        <f t="shared" si="811"/>
        <v>2013</v>
      </c>
      <c r="D8690" s="560">
        <f t="shared" si="812"/>
        <v>12</v>
      </c>
      <c r="E8690" s="560">
        <f t="shared" si="813"/>
        <v>29</v>
      </c>
      <c r="F8690" s="560">
        <f t="shared" si="814"/>
        <v>1</v>
      </c>
      <c r="G8690" s="595">
        <f t="shared" si="815"/>
        <v>1</v>
      </c>
      <c r="H8690" s="590">
        <f>CHOOSE('Output Sheet'!$B$4,'8760 Data'!J8690,'8760 Data'!K8690,'8760 Data'!L8690,'8760 Data'!M8690,'8760 Data'!N8690,'8760 Data'!O8690,'8760 Data'!P8690,'8760 Data'!Q8690,'8760 Data'!R8690,'8760 Data'!S8690,'8760 Data'!T8690,'8760 Data'!U8690)</f>
        <v>0</v>
      </c>
      <c r="I8690" s="591" t="e">
        <f>H8690/'Output Sheet'!$B$8</f>
        <v>#DIV/0!</v>
      </c>
      <c r="J8690" s="596"/>
      <c r="K8690" s="560"/>
      <c r="L8690" s="560"/>
      <c r="M8690" s="560"/>
      <c r="N8690" s="560"/>
      <c r="O8690" s="560"/>
      <c r="P8690" s="560"/>
      <c r="Q8690" s="560"/>
      <c r="R8690" s="560"/>
      <c r="S8690" s="560"/>
      <c r="T8690" s="560"/>
      <c r="U8690" s="560"/>
    </row>
    <row r="8691" spans="1:21">
      <c r="A8691" s="593">
        <f t="shared" si="810"/>
        <v>41637</v>
      </c>
      <c r="B8691" s="594">
        <v>41637.083836111109</v>
      </c>
      <c r="C8691" s="560">
        <f t="shared" si="811"/>
        <v>2013</v>
      </c>
      <c r="D8691" s="560">
        <f t="shared" si="812"/>
        <v>12</v>
      </c>
      <c r="E8691" s="560">
        <f t="shared" si="813"/>
        <v>29</v>
      </c>
      <c r="F8691" s="560">
        <f t="shared" si="814"/>
        <v>2</v>
      </c>
      <c r="G8691" s="595">
        <f t="shared" si="815"/>
        <v>1</v>
      </c>
      <c r="H8691" s="590">
        <f>CHOOSE('Output Sheet'!$B$4,'8760 Data'!J8691,'8760 Data'!K8691,'8760 Data'!L8691,'8760 Data'!M8691,'8760 Data'!N8691,'8760 Data'!O8691,'8760 Data'!P8691,'8760 Data'!Q8691,'8760 Data'!R8691,'8760 Data'!S8691,'8760 Data'!T8691,'8760 Data'!U8691)</f>
        <v>0</v>
      </c>
      <c r="I8691" s="591" t="e">
        <f>H8691/'Output Sheet'!$B$8</f>
        <v>#DIV/0!</v>
      </c>
      <c r="J8691" s="596"/>
      <c r="K8691" s="560"/>
      <c r="L8691" s="560"/>
      <c r="M8691" s="560"/>
      <c r="N8691" s="560"/>
      <c r="O8691" s="560"/>
      <c r="P8691" s="560"/>
      <c r="Q8691" s="560"/>
      <c r="R8691" s="560"/>
      <c r="S8691" s="560"/>
      <c r="T8691" s="560"/>
      <c r="U8691" s="560"/>
    </row>
    <row r="8692" spans="1:21">
      <c r="A8692" s="593">
        <f t="shared" si="810"/>
        <v>41637</v>
      </c>
      <c r="B8692" s="594">
        <v>41637.125502835646</v>
      </c>
      <c r="C8692" s="560">
        <f t="shared" si="811"/>
        <v>2013</v>
      </c>
      <c r="D8692" s="560">
        <f t="shared" si="812"/>
        <v>12</v>
      </c>
      <c r="E8692" s="560">
        <f t="shared" si="813"/>
        <v>29</v>
      </c>
      <c r="F8692" s="560">
        <f t="shared" si="814"/>
        <v>3</v>
      </c>
      <c r="G8692" s="595">
        <f t="shared" si="815"/>
        <v>1</v>
      </c>
      <c r="H8692" s="590">
        <f>CHOOSE('Output Sheet'!$B$4,'8760 Data'!J8692,'8760 Data'!K8692,'8760 Data'!L8692,'8760 Data'!M8692,'8760 Data'!N8692,'8760 Data'!O8692,'8760 Data'!P8692,'8760 Data'!Q8692,'8760 Data'!R8692,'8760 Data'!S8692,'8760 Data'!T8692,'8760 Data'!U8692)</f>
        <v>0</v>
      </c>
      <c r="I8692" s="591" t="e">
        <f>H8692/'Output Sheet'!$B$8</f>
        <v>#DIV/0!</v>
      </c>
      <c r="J8692" s="596"/>
      <c r="K8692" s="560"/>
      <c r="L8692" s="560"/>
      <c r="M8692" s="560"/>
      <c r="N8692" s="560"/>
      <c r="O8692" s="560"/>
      <c r="P8692" s="560"/>
      <c r="Q8692" s="560"/>
      <c r="R8692" s="560"/>
      <c r="S8692" s="560"/>
      <c r="T8692" s="560"/>
      <c r="U8692" s="560"/>
    </row>
    <row r="8693" spans="1:21">
      <c r="A8693" s="593">
        <f t="shared" si="810"/>
        <v>41637</v>
      </c>
      <c r="B8693" s="594">
        <v>41637.167169560184</v>
      </c>
      <c r="C8693" s="560">
        <f t="shared" si="811"/>
        <v>2013</v>
      </c>
      <c r="D8693" s="560">
        <f t="shared" si="812"/>
        <v>12</v>
      </c>
      <c r="E8693" s="560">
        <f t="shared" si="813"/>
        <v>29</v>
      </c>
      <c r="F8693" s="560">
        <f t="shared" si="814"/>
        <v>4</v>
      </c>
      <c r="G8693" s="595">
        <f t="shared" si="815"/>
        <v>1</v>
      </c>
      <c r="H8693" s="590">
        <f>CHOOSE('Output Sheet'!$B$4,'8760 Data'!J8693,'8760 Data'!K8693,'8760 Data'!L8693,'8760 Data'!M8693,'8760 Data'!N8693,'8760 Data'!O8693,'8760 Data'!P8693,'8760 Data'!Q8693,'8760 Data'!R8693,'8760 Data'!S8693,'8760 Data'!T8693,'8760 Data'!U8693)</f>
        <v>0</v>
      </c>
      <c r="I8693" s="591" t="e">
        <f>H8693/'Output Sheet'!$B$8</f>
        <v>#DIV/0!</v>
      </c>
      <c r="J8693" s="596"/>
      <c r="K8693" s="560"/>
      <c r="L8693" s="560"/>
      <c r="M8693" s="560"/>
      <c r="N8693" s="560"/>
      <c r="O8693" s="560"/>
      <c r="P8693" s="560"/>
      <c r="Q8693" s="560"/>
      <c r="R8693" s="560"/>
      <c r="S8693" s="560"/>
      <c r="T8693" s="560"/>
      <c r="U8693" s="560"/>
    </row>
    <row r="8694" spans="1:21">
      <c r="A8694" s="593">
        <f t="shared" si="810"/>
        <v>41637</v>
      </c>
      <c r="B8694" s="594">
        <v>41637.208836284721</v>
      </c>
      <c r="C8694" s="560">
        <f t="shared" si="811"/>
        <v>2013</v>
      </c>
      <c r="D8694" s="560">
        <f t="shared" si="812"/>
        <v>12</v>
      </c>
      <c r="E8694" s="560">
        <f t="shared" si="813"/>
        <v>29</v>
      </c>
      <c r="F8694" s="560">
        <f t="shared" si="814"/>
        <v>5</v>
      </c>
      <c r="G8694" s="595">
        <f t="shared" si="815"/>
        <v>1</v>
      </c>
      <c r="H8694" s="590">
        <f>CHOOSE('Output Sheet'!$B$4,'8760 Data'!J8694,'8760 Data'!K8694,'8760 Data'!L8694,'8760 Data'!M8694,'8760 Data'!N8694,'8760 Data'!O8694,'8760 Data'!P8694,'8760 Data'!Q8694,'8760 Data'!R8694,'8760 Data'!S8694,'8760 Data'!T8694,'8760 Data'!U8694)</f>
        <v>0</v>
      </c>
      <c r="I8694" s="591" t="e">
        <f>H8694/'Output Sheet'!$B$8</f>
        <v>#DIV/0!</v>
      </c>
      <c r="J8694" s="596"/>
      <c r="K8694" s="560"/>
      <c r="L8694" s="560"/>
      <c r="M8694" s="560"/>
      <c r="N8694" s="560"/>
      <c r="O8694" s="560"/>
      <c r="P8694" s="560"/>
      <c r="Q8694" s="560"/>
      <c r="R8694" s="560"/>
      <c r="S8694" s="560"/>
      <c r="T8694" s="560"/>
      <c r="U8694" s="560"/>
    </row>
    <row r="8695" spans="1:21">
      <c r="A8695" s="593">
        <f t="shared" si="810"/>
        <v>41637</v>
      </c>
      <c r="B8695" s="594">
        <v>41637.250503009258</v>
      </c>
      <c r="C8695" s="560">
        <f t="shared" si="811"/>
        <v>2013</v>
      </c>
      <c r="D8695" s="560">
        <f t="shared" si="812"/>
        <v>12</v>
      </c>
      <c r="E8695" s="560">
        <f t="shared" si="813"/>
        <v>29</v>
      </c>
      <c r="F8695" s="560">
        <f t="shared" si="814"/>
        <v>6</v>
      </c>
      <c r="G8695" s="595">
        <f t="shared" si="815"/>
        <v>1</v>
      </c>
      <c r="H8695" s="590">
        <f>CHOOSE('Output Sheet'!$B$4,'8760 Data'!J8695,'8760 Data'!K8695,'8760 Data'!L8695,'8760 Data'!M8695,'8760 Data'!N8695,'8760 Data'!O8695,'8760 Data'!P8695,'8760 Data'!Q8695,'8760 Data'!R8695,'8760 Data'!S8695,'8760 Data'!T8695,'8760 Data'!U8695)</f>
        <v>0</v>
      </c>
      <c r="I8695" s="591" t="e">
        <f>H8695/'Output Sheet'!$B$8</f>
        <v>#DIV/0!</v>
      </c>
      <c r="J8695" s="596"/>
      <c r="K8695" s="560"/>
      <c r="L8695" s="560"/>
      <c r="M8695" s="560"/>
      <c r="N8695" s="560"/>
      <c r="O8695" s="560"/>
      <c r="P8695" s="560"/>
      <c r="Q8695" s="560"/>
      <c r="R8695" s="560"/>
      <c r="S8695" s="560"/>
      <c r="T8695" s="560"/>
      <c r="U8695" s="560"/>
    </row>
    <row r="8696" spans="1:21">
      <c r="A8696" s="593">
        <f t="shared" si="810"/>
        <v>41637</v>
      </c>
      <c r="B8696" s="594">
        <v>41637.292169733795</v>
      </c>
      <c r="C8696" s="560">
        <f t="shared" si="811"/>
        <v>2013</v>
      </c>
      <c r="D8696" s="560">
        <f t="shared" si="812"/>
        <v>12</v>
      </c>
      <c r="E8696" s="560">
        <f t="shared" si="813"/>
        <v>29</v>
      </c>
      <c r="F8696" s="560">
        <f t="shared" si="814"/>
        <v>7</v>
      </c>
      <c r="G8696" s="595">
        <f t="shared" si="815"/>
        <v>1</v>
      </c>
      <c r="H8696" s="590">
        <f>CHOOSE('Output Sheet'!$B$4,'8760 Data'!J8696,'8760 Data'!K8696,'8760 Data'!L8696,'8760 Data'!M8696,'8760 Data'!N8696,'8760 Data'!O8696,'8760 Data'!P8696,'8760 Data'!Q8696,'8760 Data'!R8696,'8760 Data'!S8696,'8760 Data'!T8696,'8760 Data'!U8696)</f>
        <v>0</v>
      </c>
      <c r="I8696" s="591" t="e">
        <f>H8696/'Output Sheet'!$B$8</f>
        <v>#DIV/0!</v>
      </c>
      <c r="J8696" s="596"/>
      <c r="K8696" s="560"/>
      <c r="L8696" s="560"/>
      <c r="M8696" s="560"/>
      <c r="N8696" s="560"/>
      <c r="O8696" s="560"/>
      <c r="P8696" s="560"/>
      <c r="Q8696" s="560"/>
      <c r="R8696" s="560"/>
      <c r="S8696" s="560"/>
      <c r="T8696" s="560"/>
      <c r="U8696" s="560"/>
    </row>
    <row r="8697" spans="1:21">
      <c r="A8697" s="593">
        <f t="shared" si="810"/>
        <v>41637</v>
      </c>
      <c r="B8697" s="594">
        <v>41637.333836458332</v>
      </c>
      <c r="C8697" s="560">
        <f t="shared" si="811"/>
        <v>2013</v>
      </c>
      <c r="D8697" s="560">
        <f t="shared" si="812"/>
        <v>12</v>
      </c>
      <c r="E8697" s="560">
        <f t="shared" si="813"/>
        <v>29</v>
      </c>
      <c r="F8697" s="560">
        <f t="shared" si="814"/>
        <v>8</v>
      </c>
      <c r="G8697" s="595">
        <f t="shared" si="815"/>
        <v>1</v>
      </c>
      <c r="H8697" s="590">
        <f>CHOOSE('Output Sheet'!$B$4,'8760 Data'!J8697,'8760 Data'!K8697,'8760 Data'!L8697,'8760 Data'!M8697,'8760 Data'!N8697,'8760 Data'!O8697,'8760 Data'!P8697,'8760 Data'!Q8697,'8760 Data'!R8697,'8760 Data'!S8697,'8760 Data'!T8697,'8760 Data'!U8697)</f>
        <v>0</v>
      </c>
      <c r="I8697" s="591" t="e">
        <f>H8697/'Output Sheet'!$B$8</f>
        <v>#DIV/0!</v>
      </c>
      <c r="J8697" s="596"/>
      <c r="K8697" s="560"/>
      <c r="L8697" s="560"/>
      <c r="M8697" s="560"/>
      <c r="N8697" s="560"/>
      <c r="O8697" s="560"/>
      <c r="P8697" s="560"/>
      <c r="Q8697" s="560"/>
      <c r="R8697" s="560"/>
      <c r="S8697" s="560"/>
      <c r="T8697" s="560"/>
      <c r="U8697" s="560"/>
    </row>
    <row r="8698" spans="1:21">
      <c r="A8698" s="593">
        <f t="shared" si="810"/>
        <v>41637</v>
      </c>
      <c r="B8698" s="594">
        <v>41637.37550318287</v>
      </c>
      <c r="C8698" s="560">
        <f t="shared" si="811"/>
        <v>2013</v>
      </c>
      <c r="D8698" s="560">
        <f t="shared" si="812"/>
        <v>12</v>
      </c>
      <c r="E8698" s="560">
        <f t="shared" si="813"/>
        <v>29</v>
      </c>
      <c r="F8698" s="560">
        <f t="shared" si="814"/>
        <v>9</v>
      </c>
      <c r="G8698" s="595">
        <f t="shared" si="815"/>
        <v>1</v>
      </c>
      <c r="H8698" s="590">
        <f>CHOOSE('Output Sheet'!$B$4,'8760 Data'!J8698,'8760 Data'!K8698,'8760 Data'!L8698,'8760 Data'!M8698,'8760 Data'!N8698,'8760 Data'!O8698,'8760 Data'!P8698,'8760 Data'!Q8698,'8760 Data'!R8698,'8760 Data'!S8698,'8760 Data'!T8698,'8760 Data'!U8698)</f>
        <v>0</v>
      </c>
      <c r="I8698" s="591" t="e">
        <f>H8698/'Output Sheet'!$B$8</f>
        <v>#DIV/0!</v>
      </c>
      <c r="J8698" s="596"/>
      <c r="K8698" s="560"/>
      <c r="L8698" s="560"/>
      <c r="M8698" s="560"/>
      <c r="N8698" s="560"/>
      <c r="O8698" s="560"/>
      <c r="P8698" s="560"/>
      <c r="Q8698" s="560"/>
      <c r="R8698" s="560"/>
      <c r="S8698" s="560"/>
      <c r="T8698" s="560"/>
      <c r="U8698" s="560"/>
    </row>
    <row r="8699" spans="1:21">
      <c r="A8699" s="593">
        <f t="shared" si="810"/>
        <v>41637</v>
      </c>
      <c r="B8699" s="594">
        <v>41637.417169907407</v>
      </c>
      <c r="C8699" s="560">
        <f t="shared" si="811"/>
        <v>2013</v>
      </c>
      <c r="D8699" s="560">
        <f t="shared" si="812"/>
        <v>12</v>
      </c>
      <c r="E8699" s="560">
        <f t="shared" si="813"/>
        <v>29</v>
      </c>
      <c r="F8699" s="560">
        <f t="shared" si="814"/>
        <v>10</v>
      </c>
      <c r="G8699" s="595">
        <f t="shared" si="815"/>
        <v>1</v>
      </c>
      <c r="H8699" s="590">
        <f>CHOOSE('Output Sheet'!$B$4,'8760 Data'!J8699,'8760 Data'!K8699,'8760 Data'!L8699,'8760 Data'!M8699,'8760 Data'!N8699,'8760 Data'!O8699,'8760 Data'!P8699,'8760 Data'!Q8699,'8760 Data'!R8699,'8760 Data'!S8699,'8760 Data'!T8699,'8760 Data'!U8699)</f>
        <v>0</v>
      </c>
      <c r="I8699" s="591" t="e">
        <f>H8699/'Output Sheet'!$B$8</f>
        <v>#DIV/0!</v>
      </c>
      <c r="J8699" s="596"/>
      <c r="K8699" s="560"/>
      <c r="L8699" s="560"/>
      <c r="M8699" s="560"/>
      <c r="N8699" s="560"/>
      <c r="O8699" s="560"/>
      <c r="P8699" s="560"/>
      <c r="Q8699" s="560"/>
      <c r="R8699" s="560"/>
      <c r="S8699" s="560"/>
      <c r="T8699" s="560"/>
      <c r="U8699" s="560"/>
    </row>
    <row r="8700" spans="1:21">
      <c r="A8700" s="593">
        <f t="shared" si="810"/>
        <v>41637</v>
      </c>
      <c r="B8700" s="594">
        <v>41637.458836631944</v>
      </c>
      <c r="C8700" s="560">
        <f t="shared" si="811"/>
        <v>2013</v>
      </c>
      <c r="D8700" s="560">
        <f t="shared" si="812"/>
        <v>12</v>
      </c>
      <c r="E8700" s="560">
        <f t="shared" si="813"/>
        <v>29</v>
      </c>
      <c r="F8700" s="560">
        <f t="shared" si="814"/>
        <v>11</v>
      </c>
      <c r="G8700" s="595">
        <f t="shared" si="815"/>
        <v>1</v>
      </c>
      <c r="H8700" s="590">
        <f>CHOOSE('Output Sheet'!$B$4,'8760 Data'!J8700,'8760 Data'!K8700,'8760 Data'!L8700,'8760 Data'!M8700,'8760 Data'!N8700,'8760 Data'!O8700,'8760 Data'!P8700,'8760 Data'!Q8700,'8760 Data'!R8700,'8760 Data'!S8700,'8760 Data'!T8700,'8760 Data'!U8700)</f>
        <v>0</v>
      </c>
      <c r="I8700" s="591" t="e">
        <f>H8700/'Output Sheet'!$B$8</f>
        <v>#DIV/0!</v>
      </c>
      <c r="J8700" s="596"/>
      <c r="K8700" s="560"/>
      <c r="L8700" s="560"/>
      <c r="M8700" s="560"/>
      <c r="N8700" s="560"/>
      <c r="O8700" s="560"/>
      <c r="P8700" s="560"/>
      <c r="Q8700" s="560"/>
      <c r="R8700" s="560"/>
      <c r="S8700" s="560"/>
      <c r="T8700" s="560"/>
      <c r="U8700" s="560"/>
    </row>
    <row r="8701" spans="1:21">
      <c r="A8701" s="593">
        <f t="shared" si="810"/>
        <v>41637</v>
      </c>
      <c r="B8701" s="594">
        <v>41637.500503356481</v>
      </c>
      <c r="C8701" s="560">
        <f t="shared" si="811"/>
        <v>2013</v>
      </c>
      <c r="D8701" s="560">
        <f t="shared" si="812"/>
        <v>12</v>
      </c>
      <c r="E8701" s="560">
        <f t="shared" si="813"/>
        <v>29</v>
      </c>
      <c r="F8701" s="560">
        <f t="shared" si="814"/>
        <v>12</v>
      </c>
      <c r="G8701" s="595">
        <f t="shared" si="815"/>
        <v>1</v>
      </c>
      <c r="H8701" s="590">
        <f>CHOOSE('Output Sheet'!$B$4,'8760 Data'!J8701,'8760 Data'!K8701,'8760 Data'!L8701,'8760 Data'!M8701,'8760 Data'!N8701,'8760 Data'!O8701,'8760 Data'!P8701,'8760 Data'!Q8701,'8760 Data'!R8701,'8760 Data'!S8701,'8760 Data'!T8701,'8760 Data'!U8701)</f>
        <v>0</v>
      </c>
      <c r="I8701" s="591" t="e">
        <f>H8701/'Output Sheet'!$B$8</f>
        <v>#DIV/0!</v>
      </c>
      <c r="J8701" s="596"/>
      <c r="K8701" s="560"/>
      <c r="L8701" s="560"/>
      <c r="M8701" s="560"/>
      <c r="N8701" s="560"/>
      <c r="O8701" s="560"/>
      <c r="P8701" s="560"/>
      <c r="Q8701" s="560"/>
      <c r="R8701" s="560"/>
      <c r="S8701" s="560"/>
      <c r="T8701" s="560"/>
      <c r="U8701" s="560"/>
    </row>
    <row r="8702" spans="1:21">
      <c r="A8702" s="593">
        <f t="shared" si="810"/>
        <v>41637</v>
      </c>
      <c r="B8702" s="594">
        <v>41637.542170081018</v>
      </c>
      <c r="C8702" s="560">
        <f t="shared" si="811"/>
        <v>2013</v>
      </c>
      <c r="D8702" s="560">
        <f t="shared" si="812"/>
        <v>12</v>
      </c>
      <c r="E8702" s="560">
        <f t="shared" si="813"/>
        <v>29</v>
      </c>
      <c r="F8702" s="560">
        <f t="shared" si="814"/>
        <v>13</v>
      </c>
      <c r="G8702" s="595">
        <f t="shared" si="815"/>
        <v>1</v>
      </c>
      <c r="H8702" s="590">
        <f>CHOOSE('Output Sheet'!$B$4,'8760 Data'!J8702,'8760 Data'!K8702,'8760 Data'!L8702,'8760 Data'!M8702,'8760 Data'!N8702,'8760 Data'!O8702,'8760 Data'!P8702,'8760 Data'!Q8702,'8760 Data'!R8702,'8760 Data'!S8702,'8760 Data'!T8702,'8760 Data'!U8702)</f>
        <v>0</v>
      </c>
      <c r="I8702" s="591" t="e">
        <f>H8702/'Output Sheet'!$B$8</f>
        <v>#DIV/0!</v>
      </c>
      <c r="J8702" s="596"/>
      <c r="K8702" s="560"/>
      <c r="L8702" s="560"/>
      <c r="M8702" s="560"/>
      <c r="N8702" s="560"/>
      <c r="O8702" s="560"/>
      <c r="P8702" s="560"/>
      <c r="Q8702" s="560"/>
      <c r="R8702" s="560"/>
      <c r="S8702" s="560"/>
      <c r="T8702" s="560"/>
      <c r="U8702" s="560"/>
    </row>
    <row r="8703" spans="1:21">
      <c r="A8703" s="593">
        <f t="shared" si="810"/>
        <v>41637</v>
      </c>
      <c r="B8703" s="594">
        <v>41637.583836805556</v>
      </c>
      <c r="C8703" s="560">
        <f t="shared" si="811"/>
        <v>2013</v>
      </c>
      <c r="D8703" s="560">
        <f t="shared" si="812"/>
        <v>12</v>
      </c>
      <c r="E8703" s="560">
        <f t="shared" si="813"/>
        <v>29</v>
      </c>
      <c r="F8703" s="560">
        <f t="shared" si="814"/>
        <v>14</v>
      </c>
      <c r="G8703" s="595">
        <f t="shared" si="815"/>
        <v>1</v>
      </c>
      <c r="H8703" s="590">
        <f>CHOOSE('Output Sheet'!$B$4,'8760 Data'!J8703,'8760 Data'!K8703,'8760 Data'!L8703,'8760 Data'!M8703,'8760 Data'!N8703,'8760 Data'!O8703,'8760 Data'!P8703,'8760 Data'!Q8703,'8760 Data'!R8703,'8760 Data'!S8703,'8760 Data'!T8703,'8760 Data'!U8703)</f>
        <v>0</v>
      </c>
      <c r="I8703" s="591" t="e">
        <f>H8703/'Output Sheet'!$B$8</f>
        <v>#DIV/0!</v>
      </c>
      <c r="J8703" s="596"/>
      <c r="K8703" s="560"/>
      <c r="L8703" s="560"/>
      <c r="M8703" s="560"/>
      <c r="N8703" s="560"/>
      <c r="O8703" s="560"/>
      <c r="P8703" s="560"/>
      <c r="Q8703" s="560"/>
      <c r="R8703" s="560"/>
      <c r="S8703" s="560"/>
      <c r="T8703" s="560"/>
      <c r="U8703" s="560"/>
    </row>
    <row r="8704" spans="1:21">
      <c r="A8704" s="593">
        <f t="shared" si="810"/>
        <v>41637</v>
      </c>
      <c r="B8704" s="594">
        <v>41637.625503530093</v>
      </c>
      <c r="C8704" s="560">
        <f t="shared" si="811"/>
        <v>2013</v>
      </c>
      <c r="D8704" s="560">
        <f t="shared" si="812"/>
        <v>12</v>
      </c>
      <c r="E8704" s="560">
        <f t="shared" si="813"/>
        <v>29</v>
      </c>
      <c r="F8704" s="560">
        <f t="shared" si="814"/>
        <v>15</v>
      </c>
      <c r="G8704" s="595">
        <f t="shared" si="815"/>
        <v>1</v>
      </c>
      <c r="H8704" s="590">
        <f>CHOOSE('Output Sheet'!$B$4,'8760 Data'!J8704,'8760 Data'!K8704,'8760 Data'!L8704,'8760 Data'!M8704,'8760 Data'!N8704,'8760 Data'!O8704,'8760 Data'!P8704,'8760 Data'!Q8704,'8760 Data'!R8704,'8760 Data'!S8704,'8760 Data'!T8704,'8760 Data'!U8704)</f>
        <v>0</v>
      </c>
      <c r="I8704" s="591" t="e">
        <f>H8704/'Output Sheet'!$B$8</f>
        <v>#DIV/0!</v>
      </c>
      <c r="J8704" s="596"/>
      <c r="K8704" s="560"/>
      <c r="L8704" s="560"/>
      <c r="M8704" s="560"/>
      <c r="N8704" s="560"/>
      <c r="O8704" s="560"/>
      <c r="P8704" s="560"/>
      <c r="Q8704" s="560"/>
      <c r="R8704" s="560"/>
      <c r="S8704" s="560"/>
      <c r="T8704" s="560"/>
      <c r="U8704" s="560"/>
    </row>
    <row r="8705" spans="1:21">
      <c r="A8705" s="593">
        <f t="shared" si="810"/>
        <v>41637</v>
      </c>
      <c r="B8705" s="594">
        <v>41637.66717025463</v>
      </c>
      <c r="C8705" s="560">
        <f t="shared" si="811"/>
        <v>2013</v>
      </c>
      <c r="D8705" s="560">
        <f t="shared" si="812"/>
        <v>12</v>
      </c>
      <c r="E8705" s="560">
        <f t="shared" si="813"/>
        <v>29</v>
      </c>
      <c r="F8705" s="560">
        <f t="shared" si="814"/>
        <v>16</v>
      </c>
      <c r="G8705" s="595">
        <f t="shared" si="815"/>
        <v>1</v>
      </c>
      <c r="H8705" s="590">
        <f>CHOOSE('Output Sheet'!$B$4,'8760 Data'!J8705,'8760 Data'!K8705,'8760 Data'!L8705,'8760 Data'!M8705,'8760 Data'!N8705,'8760 Data'!O8705,'8760 Data'!P8705,'8760 Data'!Q8705,'8760 Data'!R8705,'8760 Data'!S8705,'8760 Data'!T8705,'8760 Data'!U8705)</f>
        <v>0</v>
      </c>
      <c r="I8705" s="591" t="e">
        <f>H8705/'Output Sheet'!$B$8</f>
        <v>#DIV/0!</v>
      </c>
      <c r="J8705" s="596"/>
      <c r="K8705" s="560"/>
      <c r="L8705" s="560"/>
      <c r="M8705" s="560"/>
      <c r="N8705" s="560"/>
      <c r="O8705" s="560"/>
      <c r="P8705" s="560"/>
      <c r="Q8705" s="560"/>
      <c r="R8705" s="560"/>
      <c r="S8705" s="560"/>
      <c r="T8705" s="560"/>
      <c r="U8705" s="560"/>
    </row>
    <row r="8706" spans="1:21">
      <c r="A8706" s="593">
        <f t="shared" si="810"/>
        <v>41637</v>
      </c>
      <c r="B8706" s="594">
        <v>41637.708836979167</v>
      </c>
      <c r="C8706" s="560">
        <f t="shared" si="811"/>
        <v>2013</v>
      </c>
      <c r="D8706" s="560">
        <f t="shared" si="812"/>
        <v>12</v>
      </c>
      <c r="E8706" s="560">
        <f t="shared" si="813"/>
        <v>29</v>
      </c>
      <c r="F8706" s="560">
        <f t="shared" si="814"/>
        <v>17</v>
      </c>
      <c r="G8706" s="595">
        <f t="shared" si="815"/>
        <v>1</v>
      </c>
      <c r="H8706" s="590">
        <f>CHOOSE('Output Sheet'!$B$4,'8760 Data'!J8706,'8760 Data'!K8706,'8760 Data'!L8706,'8760 Data'!M8706,'8760 Data'!N8706,'8760 Data'!O8706,'8760 Data'!P8706,'8760 Data'!Q8706,'8760 Data'!R8706,'8760 Data'!S8706,'8760 Data'!T8706,'8760 Data'!U8706)</f>
        <v>0</v>
      </c>
      <c r="I8706" s="591" t="e">
        <f>H8706/'Output Sheet'!$B$8</f>
        <v>#DIV/0!</v>
      </c>
      <c r="J8706" s="596"/>
      <c r="K8706" s="560"/>
      <c r="L8706" s="560"/>
      <c r="M8706" s="560"/>
      <c r="N8706" s="560"/>
      <c r="O8706" s="560"/>
      <c r="P8706" s="560"/>
      <c r="Q8706" s="560"/>
      <c r="R8706" s="560"/>
      <c r="S8706" s="560"/>
      <c r="T8706" s="560"/>
      <c r="U8706" s="560"/>
    </row>
    <row r="8707" spans="1:21">
      <c r="A8707" s="593">
        <f t="shared" ref="A8707:A8761" si="816">DATE(C8707,D8707,E8707)</f>
        <v>41637</v>
      </c>
      <c r="B8707" s="594">
        <v>41637.750503703704</v>
      </c>
      <c r="C8707" s="560">
        <f t="shared" ref="C8707:C8761" si="817">YEAR(B8707)</f>
        <v>2013</v>
      </c>
      <c r="D8707" s="560">
        <f t="shared" ref="D8707:D8761" si="818">MONTH(B8707)</f>
        <v>12</v>
      </c>
      <c r="E8707" s="560">
        <f t="shared" ref="E8707:E8761" si="819">DAY(B8707)</f>
        <v>29</v>
      </c>
      <c r="F8707" s="560">
        <f t="shared" ref="F8707:F8761" si="820">IF(HOUR(B8707)&lt;&gt;0,HOUR(B8707),24)</f>
        <v>18</v>
      </c>
      <c r="G8707" s="595">
        <f t="shared" ref="G8707:G8761" si="821">WEEKDAY(B8707,1)</f>
        <v>1</v>
      </c>
      <c r="H8707" s="590">
        <f>CHOOSE('Output Sheet'!$B$4,'8760 Data'!J8707,'8760 Data'!K8707,'8760 Data'!L8707,'8760 Data'!M8707,'8760 Data'!N8707,'8760 Data'!O8707,'8760 Data'!P8707,'8760 Data'!Q8707,'8760 Data'!R8707,'8760 Data'!S8707,'8760 Data'!T8707,'8760 Data'!U8707)</f>
        <v>0</v>
      </c>
      <c r="I8707" s="591" t="e">
        <f>H8707/'Output Sheet'!$B$8</f>
        <v>#DIV/0!</v>
      </c>
      <c r="J8707" s="596"/>
      <c r="K8707" s="560"/>
      <c r="L8707" s="560"/>
      <c r="M8707" s="560"/>
      <c r="N8707" s="560"/>
      <c r="O8707" s="560"/>
      <c r="P8707" s="560"/>
      <c r="Q8707" s="560"/>
      <c r="R8707" s="560"/>
      <c r="S8707" s="560"/>
      <c r="T8707" s="560"/>
      <c r="U8707" s="560"/>
    </row>
    <row r="8708" spans="1:21">
      <c r="A8708" s="593">
        <f t="shared" si="816"/>
        <v>41637</v>
      </c>
      <c r="B8708" s="594">
        <v>41637.792170428242</v>
      </c>
      <c r="C8708" s="560">
        <f t="shared" si="817"/>
        <v>2013</v>
      </c>
      <c r="D8708" s="560">
        <f t="shared" si="818"/>
        <v>12</v>
      </c>
      <c r="E8708" s="560">
        <f t="shared" si="819"/>
        <v>29</v>
      </c>
      <c r="F8708" s="560">
        <f t="shared" si="820"/>
        <v>19</v>
      </c>
      <c r="G8708" s="595">
        <f t="shared" si="821"/>
        <v>1</v>
      </c>
      <c r="H8708" s="590">
        <f>CHOOSE('Output Sheet'!$B$4,'8760 Data'!J8708,'8760 Data'!K8708,'8760 Data'!L8708,'8760 Data'!M8708,'8760 Data'!N8708,'8760 Data'!O8708,'8760 Data'!P8708,'8760 Data'!Q8708,'8760 Data'!R8708,'8760 Data'!S8708,'8760 Data'!T8708,'8760 Data'!U8708)</f>
        <v>0</v>
      </c>
      <c r="I8708" s="591" t="e">
        <f>H8708/'Output Sheet'!$B$8</f>
        <v>#DIV/0!</v>
      </c>
      <c r="J8708" s="596"/>
      <c r="K8708" s="560"/>
      <c r="L8708" s="560"/>
      <c r="M8708" s="560"/>
      <c r="N8708" s="560"/>
      <c r="O8708" s="560"/>
      <c r="P8708" s="560"/>
      <c r="Q8708" s="560"/>
      <c r="R8708" s="560"/>
      <c r="S8708" s="560"/>
      <c r="T8708" s="560"/>
      <c r="U8708" s="560"/>
    </row>
    <row r="8709" spans="1:21">
      <c r="A8709" s="593">
        <f t="shared" si="816"/>
        <v>41637</v>
      </c>
      <c r="B8709" s="594">
        <v>41637.833837152779</v>
      </c>
      <c r="C8709" s="560">
        <f t="shared" si="817"/>
        <v>2013</v>
      </c>
      <c r="D8709" s="560">
        <f t="shared" si="818"/>
        <v>12</v>
      </c>
      <c r="E8709" s="560">
        <f t="shared" si="819"/>
        <v>29</v>
      </c>
      <c r="F8709" s="560">
        <f t="shared" si="820"/>
        <v>20</v>
      </c>
      <c r="G8709" s="595">
        <f t="shared" si="821"/>
        <v>1</v>
      </c>
      <c r="H8709" s="590">
        <f>CHOOSE('Output Sheet'!$B$4,'8760 Data'!J8709,'8760 Data'!K8709,'8760 Data'!L8709,'8760 Data'!M8709,'8760 Data'!N8709,'8760 Data'!O8709,'8760 Data'!P8709,'8760 Data'!Q8709,'8760 Data'!R8709,'8760 Data'!S8709,'8760 Data'!T8709,'8760 Data'!U8709)</f>
        <v>0</v>
      </c>
      <c r="I8709" s="591" t="e">
        <f>H8709/'Output Sheet'!$B$8</f>
        <v>#DIV/0!</v>
      </c>
      <c r="J8709" s="596"/>
      <c r="K8709" s="560"/>
      <c r="L8709" s="560"/>
      <c r="M8709" s="560"/>
      <c r="N8709" s="560"/>
      <c r="O8709" s="560"/>
      <c r="P8709" s="560"/>
      <c r="Q8709" s="560"/>
      <c r="R8709" s="560"/>
      <c r="S8709" s="560"/>
      <c r="T8709" s="560"/>
      <c r="U8709" s="560"/>
    </row>
    <row r="8710" spans="1:21">
      <c r="A8710" s="593">
        <f t="shared" si="816"/>
        <v>41637</v>
      </c>
      <c r="B8710" s="594">
        <v>41637.875503877316</v>
      </c>
      <c r="C8710" s="560">
        <f t="shared" si="817"/>
        <v>2013</v>
      </c>
      <c r="D8710" s="560">
        <f t="shared" si="818"/>
        <v>12</v>
      </c>
      <c r="E8710" s="560">
        <f t="shared" si="819"/>
        <v>29</v>
      </c>
      <c r="F8710" s="560">
        <f t="shared" si="820"/>
        <v>21</v>
      </c>
      <c r="G8710" s="595">
        <f t="shared" si="821"/>
        <v>1</v>
      </c>
      <c r="H8710" s="590">
        <f>CHOOSE('Output Sheet'!$B$4,'8760 Data'!J8710,'8760 Data'!K8710,'8760 Data'!L8710,'8760 Data'!M8710,'8760 Data'!N8710,'8760 Data'!O8710,'8760 Data'!P8710,'8760 Data'!Q8710,'8760 Data'!R8710,'8760 Data'!S8710,'8760 Data'!T8710,'8760 Data'!U8710)</f>
        <v>0</v>
      </c>
      <c r="I8710" s="591" t="e">
        <f>H8710/'Output Sheet'!$B$8</f>
        <v>#DIV/0!</v>
      </c>
      <c r="J8710" s="596"/>
      <c r="K8710" s="560"/>
      <c r="L8710" s="560"/>
      <c r="M8710" s="560"/>
      <c r="N8710" s="560"/>
      <c r="O8710" s="560"/>
      <c r="P8710" s="560"/>
      <c r="Q8710" s="560"/>
      <c r="R8710" s="560"/>
      <c r="S8710" s="560"/>
      <c r="T8710" s="560"/>
      <c r="U8710" s="560"/>
    </row>
    <row r="8711" spans="1:21">
      <c r="A8711" s="593">
        <f t="shared" si="816"/>
        <v>41637</v>
      </c>
      <c r="B8711" s="594">
        <v>41637.917170601853</v>
      </c>
      <c r="C8711" s="560">
        <f t="shared" si="817"/>
        <v>2013</v>
      </c>
      <c r="D8711" s="560">
        <f t="shared" si="818"/>
        <v>12</v>
      </c>
      <c r="E8711" s="560">
        <f t="shared" si="819"/>
        <v>29</v>
      </c>
      <c r="F8711" s="560">
        <f t="shared" si="820"/>
        <v>22</v>
      </c>
      <c r="G8711" s="595">
        <f t="shared" si="821"/>
        <v>1</v>
      </c>
      <c r="H8711" s="590">
        <f>CHOOSE('Output Sheet'!$B$4,'8760 Data'!J8711,'8760 Data'!K8711,'8760 Data'!L8711,'8760 Data'!M8711,'8760 Data'!N8711,'8760 Data'!O8711,'8760 Data'!P8711,'8760 Data'!Q8711,'8760 Data'!R8711,'8760 Data'!S8711,'8760 Data'!T8711,'8760 Data'!U8711)</f>
        <v>0</v>
      </c>
      <c r="I8711" s="591" t="e">
        <f>H8711/'Output Sheet'!$B$8</f>
        <v>#DIV/0!</v>
      </c>
      <c r="J8711" s="596"/>
      <c r="K8711" s="560"/>
      <c r="L8711" s="560"/>
      <c r="M8711" s="560"/>
      <c r="N8711" s="560"/>
      <c r="O8711" s="560"/>
      <c r="P8711" s="560"/>
      <c r="Q8711" s="560"/>
      <c r="R8711" s="560"/>
      <c r="S8711" s="560"/>
      <c r="T8711" s="560"/>
      <c r="U8711" s="560"/>
    </row>
    <row r="8712" spans="1:21">
      <c r="A8712" s="593">
        <f t="shared" si="816"/>
        <v>41637</v>
      </c>
      <c r="B8712" s="594">
        <v>41637.95883732639</v>
      </c>
      <c r="C8712" s="560">
        <f t="shared" si="817"/>
        <v>2013</v>
      </c>
      <c r="D8712" s="560">
        <f t="shared" si="818"/>
        <v>12</v>
      </c>
      <c r="E8712" s="560">
        <f t="shared" si="819"/>
        <v>29</v>
      </c>
      <c r="F8712" s="560">
        <f t="shared" si="820"/>
        <v>23</v>
      </c>
      <c r="G8712" s="595">
        <f t="shared" si="821"/>
        <v>1</v>
      </c>
      <c r="H8712" s="590">
        <f>CHOOSE('Output Sheet'!$B$4,'8760 Data'!J8712,'8760 Data'!K8712,'8760 Data'!L8712,'8760 Data'!M8712,'8760 Data'!N8712,'8760 Data'!O8712,'8760 Data'!P8712,'8760 Data'!Q8712,'8760 Data'!R8712,'8760 Data'!S8712,'8760 Data'!T8712,'8760 Data'!U8712)</f>
        <v>0</v>
      </c>
      <c r="I8712" s="591" t="e">
        <f>H8712/'Output Sheet'!$B$8</f>
        <v>#DIV/0!</v>
      </c>
      <c r="J8712" s="596"/>
      <c r="K8712" s="560"/>
      <c r="L8712" s="560"/>
      <c r="M8712" s="560"/>
      <c r="N8712" s="560"/>
      <c r="O8712" s="560"/>
      <c r="P8712" s="560"/>
      <c r="Q8712" s="560"/>
      <c r="R8712" s="560"/>
      <c r="S8712" s="560"/>
      <c r="T8712" s="560"/>
      <c r="U8712" s="560"/>
    </row>
    <row r="8713" spans="1:21">
      <c r="A8713" s="593">
        <f t="shared" si="816"/>
        <v>41638</v>
      </c>
      <c r="B8713" s="594">
        <v>41638.000504050928</v>
      </c>
      <c r="C8713" s="560">
        <f t="shared" si="817"/>
        <v>2013</v>
      </c>
      <c r="D8713" s="560">
        <f t="shared" si="818"/>
        <v>12</v>
      </c>
      <c r="E8713" s="560">
        <f t="shared" si="819"/>
        <v>30</v>
      </c>
      <c r="F8713" s="560">
        <f t="shared" si="820"/>
        <v>24</v>
      </c>
      <c r="G8713" s="595">
        <f t="shared" si="821"/>
        <v>2</v>
      </c>
      <c r="H8713" s="590">
        <f>CHOOSE('Output Sheet'!$B$4,'8760 Data'!J8713,'8760 Data'!K8713,'8760 Data'!L8713,'8760 Data'!M8713,'8760 Data'!N8713,'8760 Data'!O8713,'8760 Data'!P8713,'8760 Data'!Q8713,'8760 Data'!R8713,'8760 Data'!S8713,'8760 Data'!T8713,'8760 Data'!U8713)</f>
        <v>0</v>
      </c>
      <c r="I8713" s="591" t="e">
        <f>H8713/'Output Sheet'!$B$8</f>
        <v>#DIV/0!</v>
      </c>
      <c r="J8713" s="596"/>
      <c r="K8713" s="560"/>
      <c r="L8713" s="560"/>
      <c r="M8713" s="560"/>
      <c r="N8713" s="560"/>
      <c r="O8713" s="560"/>
      <c r="P8713" s="560"/>
      <c r="Q8713" s="560"/>
      <c r="R8713" s="560"/>
      <c r="S8713" s="560"/>
      <c r="T8713" s="560"/>
      <c r="U8713" s="560"/>
    </row>
    <row r="8714" spans="1:21">
      <c r="A8714" s="593">
        <f t="shared" si="816"/>
        <v>41638</v>
      </c>
      <c r="B8714" s="594">
        <v>41638.042170775465</v>
      </c>
      <c r="C8714" s="560">
        <f t="shared" si="817"/>
        <v>2013</v>
      </c>
      <c r="D8714" s="560">
        <f t="shared" si="818"/>
        <v>12</v>
      </c>
      <c r="E8714" s="560">
        <f t="shared" si="819"/>
        <v>30</v>
      </c>
      <c r="F8714" s="560">
        <f t="shared" si="820"/>
        <v>1</v>
      </c>
      <c r="G8714" s="595">
        <f t="shared" si="821"/>
        <v>2</v>
      </c>
      <c r="H8714" s="590">
        <f>CHOOSE('Output Sheet'!$B$4,'8760 Data'!J8714,'8760 Data'!K8714,'8760 Data'!L8714,'8760 Data'!M8714,'8760 Data'!N8714,'8760 Data'!O8714,'8760 Data'!P8714,'8760 Data'!Q8714,'8760 Data'!R8714,'8760 Data'!S8714,'8760 Data'!T8714,'8760 Data'!U8714)</f>
        <v>0</v>
      </c>
      <c r="I8714" s="591" t="e">
        <f>H8714/'Output Sheet'!$B$8</f>
        <v>#DIV/0!</v>
      </c>
      <c r="J8714" s="596"/>
      <c r="K8714" s="560"/>
      <c r="L8714" s="560"/>
      <c r="M8714" s="560"/>
      <c r="N8714" s="560"/>
      <c r="O8714" s="560"/>
      <c r="P8714" s="560"/>
      <c r="Q8714" s="560"/>
      <c r="R8714" s="560"/>
      <c r="S8714" s="560"/>
      <c r="T8714" s="560"/>
      <c r="U8714" s="560"/>
    </row>
    <row r="8715" spans="1:21">
      <c r="A8715" s="593">
        <f t="shared" si="816"/>
        <v>41638</v>
      </c>
      <c r="B8715" s="594">
        <v>41638.083837500002</v>
      </c>
      <c r="C8715" s="560">
        <f t="shared" si="817"/>
        <v>2013</v>
      </c>
      <c r="D8715" s="560">
        <f t="shared" si="818"/>
        <v>12</v>
      </c>
      <c r="E8715" s="560">
        <f t="shared" si="819"/>
        <v>30</v>
      </c>
      <c r="F8715" s="560">
        <f t="shared" si="820"/>
        <v>2</v>
      </c>
      <c r="G8715" s="595">
        <f t="shared" si="821"/>
        <v>2</v>
      </c>
      <c r="H8715" s="590">
        <f>CHOOSE('Output Sheet'!$B$4,'8760 Data'!J8715,'8760 Data'!K8715,'8760 Data'!L8715,'8760 Data'!M8715,'8760 Data'!N8715,'8760 Data'!O8715,'8760 Data'!P8715,'8760 Data'!Q8715,'8760 Data'!R8715,'8760 Data'!S8715,'8760 Data'!T8715,'8760 Data'!U8715)</f>
        <v>0</v>
      </c>
      <c r="I8715" s="591" t="e">
        <f>H8715/'Output Sheet'!$B$8</f>
        <v>#DIV/0!</v>
      </c>
      <c r="J8715" s="596"/>
      <c r="K8715" s="560"/>
      <c r="L8715" s="560"/>
      <c r="M8715" s="560"/>
      <c r="N8715" s="560"/>
      <c r="O8715" s="560"/>
      <c r="P8715" s="560"/>
      <c r="Q8715" s="560"/>
      <c r="R8715" s="560"/>
      <c r="S8715" s="560"/>
      <c r="T8715" s="560"/>
      <c r="U8715" s="560"/>
    </row>
    <row r="8716" spans="1:21">
      <c r="A8716" s="593">
        <f t="shared" si="816"/>
        <v>41638</v>
      </c>
      <c r="B8716" s="594">
        <v>41638.125504224539</v>
      </c>
      <c r="C8716" s="560">
        <f t="shared" si="817"/>
        <v>2013</v>
      </c>
      <c r="D8716" s="560">
        <f t="shared" si="818"/>
        <v>12</v>
      </c>
      <c r="E8716" s="560">
        <f t="shared" si="819"/>
        <v>30</v>
      </c>
      <c r="F8716" s="560">
        <f t="shared" si="820"/>
        <v>3</v>
      </c>
      <c r="G8716" s="595">
        <f t="shared" si="821"/>
        <v>2</v>
      </c>
      <c r="H8716" s="590">
        <f>CHOOSE('Output Sheet'!$B$4,'8760 Data'!J8716,'8760 Data'!K8716,'8760 Data'!L8716,'8760 Data'!M8716,'8760 Data'!N8716,'8760 Data'!O8716,'8760 Data'!P8716,'8760 Data'!Q8716,'8760 Data'!R8716,'8760 Data'!S8716,'8760 Data'!T8716,'8760 Data'!U8716)</f>
        <v>0</v>
      </c>
      <c r="I8716" s="591" t="e">
        <f>H8716/'Output Sheet'!$B$8</f>
        <v>#DIV/0!</v>
      </c>
      <c r="J8716" s="596"/>
      <c r="K8716" s="560"/>
      <c r="L8716" s="560"/>
      <c r="M8716" s="560"/>
      <c r="N8716" s="560"/>
      <c r="O8716" s="560"/>
      <c r="P8716" s="560"/>
      <c r="Q8716" s="560"/>
      <c r="R8716" s="560"/>
      <c r="S8716" s="560"/>
      <c r="T8716" s="560"/>
      <c r="U8716" s="560"/>
    </row>
    <row r="8717" spans="1:21">
      <c r="A8717" s="593">
        <f t="shared" si="816"/>
        <v>41638</v>
      </c>
      <c r="B8717" s="594">
        <v>41638.167170949077</v>
      </c>
      <c r="C8717" s="560">
        <f t="shared" si="817"/>
        <v>2013</v>
      </c>
      <c r="D8717" s="560">
        <f t="shared" si="818"/>
        <v>12</v>
      </c>
      <c r="E8717" s="560">
        <f t="shared" si="819"/>
        <v>30</v>
      </c>
      <c r="F8717" s="560">
        <f t="shared" si="820"/>
        <v>4</v>
      </c>
      <c r="G8717" s="595">
        <f t="shared" si="821"/>
        <v>2</v>
      </c>
      <c r="H8717" s="590">
        <f>CHOOSE('Output Sheet'!$B$4,'8760 Data'!J8717,'8760 Data'!K8717,'8760 Data'!L8717,'8760 Data'!M8717,'8760 Data'!N8717,'8760 Data'!O8717,'8760 Data'!P8717,'8760 Data'!Q8717,'8760 Data'!R8717,'8760 Data'!S8717,'8760 Data'!T8717,'8760 Data'!U8717)</f>
        <v>0</v>
      </c>
      <c r="I8717" s="591" t="e">
        <f>H8717/'Output Sheet'!$B$8</f>
        <v>#DIV/0!</v>
      </c>
      <c r="J8717" s="596"/>
      <c r="K8717" s="560"/>
      <c r="L8717" s="560"/>
      <c r="M8717" s="560"/>
      <c r="N8717" s="560"/>
      <c r="O8717" s="560"/>
      <c r="P8717" s="560"/>
      <c r="Q8717" s="560"/>
      <c r="R8717" s="560"/>
      <c r="S8717" s="560"/>
      <c r="T8717" s="560"/>
      <c r="U8717" s="560"/>
    </row>
    <row r="8718" spans="1:21">
      <c r="A8718" s="593">
        <f t="shared" si="816"/>
        <v>41638</v>
      </c>
      <c r="B8718" s="594">
        <v>41638.208837673614</v>
      </c>
      <c r="C8718" s="560">
        <f t="shared" si="817"/>
        <v>2013</v>
      </c>
      <c r="D8718" s="560">
        <f t="shared" si="818"/>
        <v>12</v>
      </c>
      <c r="E8718" s="560">
        <f t="shared" si="819"/>
        <v>30</v>
      </c>
      <c r="F8718" s="560">
        <f t="shared" si="820"/>
        <v>5</v>
      </c>
      <c r="G8718" s="595">
        <f t="shared" si="821"/>
        <v>2</v>
      </c>
      <c r="H8718" s="590">
        <f>CHOOSE('Output Sheet'!$B$4,'8760 Data'!J8718,'8760 Data'!K8718,'8760 Data'!L8718,'8760 Data'!M8718,'8760 Data'!N8718,'8760 Data'!O8718,'8760 Data'!P8718,'8760 Data'!Q8718,'8760 Data'!R8718,'8760 Data'!S8718,'8760 Data'!T8718,'8760 Data'!U8718)</f>
        <v>0</v>
      </c>
      <c r="I8718" s="591" t="e">
        <f>H8718/'Output Sheet'!$B$8</f>
        <v>#DIV/0!</v>
      </c>
      <c r="J8718" s="596"/>
      <c r="K8718" s="560"/>
      <c r="L8718" s="560"/>
      <c r="M8718" s="560"/>
      <c r="N8718" s="560"/>
      <c r="O8718" s="560"/>
      <c r="P8718" s="560"/>
      <c r="Q8718" s="560"/>
      <c r="R8718" s="560"/>
      <c r="S8718" s="560"/>
      <c r="T8718" s="560"/>
      <c r="U8718" s="560"/>
    </row>
    <row r="8719" spans="1:21">
      <c r="A8719" s="593">
        <f t="shared" si="816"/>
        <v>41638</v>
      </c>
      <c r="B8719" s="594">
        <v>41638.250504398151</v>
      </c>
      <c r="C8719" s="560">
        <f t="shared" si="817"/>
        <v>2013</v>
      </c>
      <c r="D8719" s="560">
        <f t="shared" si="818"/>
        <v>12</v>
      </c>
      <c r="E8719" s="560">
        <f t="shared" si="819"/>
        <v>30</v>
      </c>
      <c r="F8719" s="560">
        <f t="shared" si="820"/>
        <v>6</v>
      </c>
      <c r="G8719" s="595">
        <f t="shared" si="821"/>
        <v>2</v>
      </c>
      <c r="H8719" s="590">
        <f>CHOOSE('Output Sheet'!$B$4,'8760 Data'!J8719,'8760 Data'!K8719,'8760 Data'!L8719,'8760 Data'!M8719,'8760 Data'!N8719,'8760 Data'!O8719,'8760 Data'!P8719,'8760 Data'!Q8719,'8760 Data'!R8719,'8760 Data'!S8719,'8760 Data'!T8719,'8760 Data'!U8719)</f>
        <v>0</v>
      </c>
      <c r="I8719" s="591" t="e">
        <f>H8719/'Output Sheet'!$B$8</f>
        <v>#DIV/0!</v>
      </c>
      <c r="J8719" s="596"/>
      <c r="K8719" s="560"/>
      <c r="L8719" s="560"/>
      <c r="M8719" s="560"/>
      <c r="N8719" s="560"/>
      <c r="O8719" s="560"/>
      <c r="P8719" s="560"/>
      <c r="Q8719" s="560"/>
      <c r="R8719" s="560"/>
      <c r="S8719" s="560"/>
      <c r="T8719" s="560"/>
      <c r="U8719" s="560"/>
    </row>
    <row r="8720" spans="1:21">
      <c r="A8720" s="593">
        <f t="shared" si="816"/>
        <v>41638</v>
      </c>
      <c r="B8720" s="594">
        <v>41638.292171122688</v>
      </c>
      <c r="C8720" s="560">
        <f t="shared" si="817"/>
        <v>2013</v>
      </c>
      <c r="D8720" s="560">
        <f t="shared" si="818"/>
        <v>12</v>
      </c>
      <c r="E8720" s="560">
        <f t="shared" si="819"/>
        <v>30</v>
      </c>
      <c r="F8720" s="560">
        <f t="shared" si="820"/>
        <v>7</v>
      </c>
      <c r="G8720" s="595">
        <f t="shared" si="821"/>
        <v>2</v>
      </c>
      <c r="H8720" s="590">
        <f>CHOOSE('Output Sheet'!$B$4,'8760 Data'!J8720,'8760 Data'!K8720,'8760 Data'!L8720,'8760 Data'!M8720,'8760 Data'!N8720,'8760 Data'!O8720,'8760 Data'!P8720,'8760 Data'!Q8720,'8760 Data'!R8720,'8760 Data'!S8720,'8760 Data'!T8720,'8760 Data'!U8720)</f>
        <v>0</v>
      </c>
      <c r="I8720" s="591" t="e">
        <f>H8720/'Output Sheet'!$B$8</f>
        <v>#DIV/0!</v>
      </c>
      <c r="J8720" s="596"/>
      <c r="K8720" s="560"/>
      <c r="L8720" s="560"/>
      <c r="M8720" s="560"/>
      <c r="N8720" s="560"/>
      <c r="O8720" s="560"/>
      <c r="P8720" s="560"/>
      <c r="Q8720" s="560"/>
      <c r="R8720" s="560"/>
      <c r="S8720" s="560"/>
      <c r="T8720" s="560"/>
      <c r="U8720" s="560"/>
    </row>
    <row r="8721" spans="1:21">
      <c r="A8721" s="593">
        <f t="shared" si="816"/>
        <v>41638</v>
      </c>
      <c r="B8721" s="594">
        <v>41638.333837847225</v>
      </c>
      <c r="C8721" s="560">
        <f t="shared" si="817"/>
        <v>2013</v>
      </c>
      <c r="D8721" s="560">
        <f t="shared" si="818"/>
        <v>12</v>
      </c>
      <c r="E8721" s="560">
        <f t="shared" si="819"/>
        <v>30</v>
      </c>
      <c r="F8721" s="560">
        <f t="shared" si="820"/>
        <v>8</v>
      </c>
      <c r="G8721" s="595">
        <f t="shared" si="821"/>
        <v>2</v>
      </c>
      <c r="H8721" s="590">
        <f>CHOOSE('Output Sheet'!$B$4,'8760 Data'!J8721,'8760 Data'!K8721,'8760 Data'!L8721,'8760 Data'!M8721,'8760 Data'!N8721,'8760 Data'!O8721,'8760 Data'!P8721,'8760 Data'!Q8721,'8760 Data'!R8721,'8760 Data'!S8721,'8760 Data'!T8721,'8760 Data'!U8721)</f>
        <v>0</v>
      </c>
      <c r="I8721" s="591" t="e">
        <f>H8721/'Output Sheet'!$B$8</f>
        <v>#DIV/0!</v>
      </c>
      <c r="J8721" s="596"/>
      <c r="K8721" s="560"/>
      <c r="L8721" s="560"/>
      <c r="M8721" s="560"/>
      <c r="N8721" s="560"/>
      <c r="O8721" s="560"/>
      <c r="P8721" s="560"/>
      <c r="Q8721" s="560"/>
      <c r="R8721" s="560"/>
      <c r="S8721" s="560"/>
      <c r="T8721" s="560"/>
      <c r="U8721" s="560"/>
    </row>
    <row r="8722" spans="1:21">
      <c r="A8722" s="593">
        <f t="shared" si="816"/>
        <v>41638</v>
      </c>
      <c r="B8722" s="594">
        <v>41638.375504571763</v>
      </c>
      <c r="C8722" s="560">
        <f t="shared" si="817"/>
        <v>2013</v>
      </c>
      <c r="D8722" s="560">
        <f t="shared" si="818"/>
        <v>12</v>
      </c>
      <c r="E8722" s="560">
        <f t="shared" si="819"/>
        <v>30</v>
      </c>
      <c r="F8722" s="560">
        <f t="shared" si="820"/>
        <v>9</v>
      </c>
      <c r="G8722" s="595">
        <f t="shared" si="821"/>
        <v>2</v>
      </c>
      <c r="H8722" s="590">
        <f>CHOOSE('Output Sheet'!$B$4,'8760 Data'!J8722,'8760 Data'!K8722,'8760 Data'!L8722,'8760 Data'!M8722,'8760 Data'!N8722,'8760 Data'!O8722,'8760 Data'!P8722,'8760 Data'!Q8722,'8760 Data'!R8722,'8760 Data'!S8722,'8760 Data'!T8722,'8760 Data'!U8722)</f>
        <v>0</v>
      </c>
      <c r="I8722" s="591" t="e">
        <f>H8722/'Output Sheet'!$B$8</f>
        <v>#DIV/0!</v>
      </c>
      <c r="J8722" s="596"/>
      <c r="K8722" s="560"/>
      <c r="L8722" s="560"/>
      <c r="M8722" s="560"/>
      <c r="N8722" s="560"/>
      <c r="O8722" s="560"/>
      <c r="P8722" s="560"/>
      <c r="Q8722" s="560"/>
      <c r="R8722" s="560"/>
      <c r="S8722" s="560"/>
      <c r="T8722" s="560"/>
      <c r="U8722" s="560"/>
    </row>
    <row r="8723" spans="1:21">
      <c r="A8723" s="593">
        <f t="shared" si="816"/>
        <v>41638</v>
      </c>
      <c r="B8723" s="594">
        <v>41638.4171712963</v>
      </c>
      <c r="C8723" s="560">
        <f t="shared" si="817"/>
        <v>2013</v>
      </c>
      <c r="D8723" s="560">
        <f t="shared" si="818"/>
        <v>12</v>
      </c>
      <c r="E8723" s="560">
        <f t="shared" si="819"/>
        <v>30</v>
      </c>
      <c r="F8723" s="560">
        <f t="shared" si="820"/>
        <v>10</v>
      </c>
      <c r="G8723" s="595">
        <f t="shared" si="821"/>
        <v>2</v>
      </c>
      <c r="H8723" s="590">
        <f>CHOOSE('Output Sheet'!$B$4,'8760 Data'!J8723,'8760 Data'!K8723,'8760 Data'!L8723,'8760 Data'!M8723,'8760 Data'!N8723,'8760 Data'!O8723,'8760 Data'!P8723,'8760 Data'!Q8723,'8760 Data'!R8723,'8760 Data'!S8723,'8760 Data'!T8723,'8760 Data'!U8723)</f>
        <v>0</v>
      </c>
      <c r="I8723" s="591" t="e">
        <f>H8723/'Output Sheet'!$B$8</f>
        <v>#DIV/0!</v>
      </c>
      <c r="J8723" s="596"/>
      <c r="K8723" s="560"/>
      <c r="L8723" s="560"/>
      <c r="M8723" s="560"/>
      <c r="N8723" s="560"/>
      <c r="O8723" s="560"/>
      <c r="P8723" s="560"/>
      <c r="Q8723" s="560"/>
      <c r="R8723" s="560"/>
      <c r="S8723" s="560"/>
      <c r="T8723" s="560"/>
      <c r="U8723" s="560"/>
    </row>
    <row r="8724" spans="1:21">
      <c r="A8724" s="593">
        <f t="shared" si="816"/>
        <v>41638</v>
      </c>
      <c r="B8724" s="594">
        <v>41638.45883802083</v>
      </c>
      <c r="C8724" s="560">
        <f t="shared" si="817"/>
        <v>2013</v>
      </c>
      <c r="D8724" s="560">
        <f t="shared" si="818"/>
        <v>12</v>
      </c>
      <c r="E8724" s="560">
        <f t="shared" si="819"/>
        <v>30</v>
      </c>
      <c r="F8724" s="560">
        <f t="shared" si="820"/>
        <v>11</v>
      </c>
      <c r="G8724" s="595">
        <f t="shared" si="821"/>
        <v>2</v>
      </c>
      <c r="H8724" s="590">
        <f>CHOOSE('Output Sheet'!$B$4,'8760 Data'!J8724,'8760 Data'!K8724,'8760 Data'!L8724,'8760 Data'!M8724,'8760 Data'!N8724,'8760 Data'!O8724,'8760 Data'!P8724,'8760 Data'!Q8724,'8760 Data'!R8724,'8760 Data'!S8724,'8760 Data'!T8724,'8760 Data'!U8724)</f>
        <v>0</v>
      </c>
      <c r="I8724" s="591" t="e">
        <f>H8724/'Output Sheet'!$B$8</f>
        <v>#DIV/0!</v>
      </c>
      <c r="J8724" s="596"/>
      <c r="K8724" s="560"/>
      <c r="L8724" s="560"/>
      <c r="M8724" s="560"/>
      <c r="N8724" s="560"/>
      <c r="O8724" s="560"/>
      <c r="P8724" s="560"/>
      <c r="Q8724" s="560"/>
      <c r="R8724" s="560"/>
      <c r="S8724" s="560"/>
      <c r="T8724" s="560"/>
      <c r="U8724" s="560"/>
    </row>
    <row r="8725" spans="1:21">
      <c r="A8725" s="593">
        <f t="shared" si="816"/>
        <v>41638</v>
      </c>
      <c r="B8725" s="594">
        <v>41638.500504745367</v>
      </c>
      <c r="C8725" s="560">
        <f t="shared" si="817"/>
        <v>2013</v>
      </c>
      <c r="D8725" s="560">
        <f t="shared" si="818"/>
        <v>12</v>
      </c>
      <c r="E8725" s="560">
        <f t="shared" si="819"/>
        <v>30</v>
      </c>
      <c r="F8725" s="560">
        <f t="shared" si="820"/>
        <v>12</v>
      </c>
      <c r="G8725" s="595">
        <f t="shared" si="821"/>
        <v>2</v>
      </c>
      <c r="H8725" s="590">
        <f>CHOOSE('Output Sheet'!$B$4,'8760 Data'!J8725,'8760 Data'!K8725,'8760 Data'!L8725,'8760 Data'!M8725,'8760 Data'!N8725,'8760 Data'!O8725,'8760 Data'!P8725,'8760 Data'!Q8725,'8760 Data'!R8725,'8760 Data'!S8725,'8760 Data'!T8725,'8760 Data'!U8725)</f>
        <v>0</v>
      </c>
      <c r="I8725" s="591" t="e">
        <f>H8725/'Output Sheet'!$B$8</f>
        <v>#DIV/0!</v>
      </c>
      <c r="J8725" s="596"/>
      <c r="K8725" s="560"/>
      <c r="L8725" s="560"/>
      <c r="M8725" s="560"/>
      <c r="N8725" s="560"/>
      <c r="O8725" s="560"/>
      <c r="P8725" s="560"/>
      <c r="Q8725" s="560"/>
      <c r="R8725" s="560"/>
      <c r="S8725" s="560"/>
      <c r="T8725" s="560"/>
      <c r="U8725" s="560"/>
    </row>
    <row r="8726" spans="1:21">
      <c r="A8726" s="593">
        <f t="shared" si="816"/>
        <v>41638</v>
      </c>
      <c r="B8726" s="594">
        <v>41638.542171469904</v>
      </c>
      <c r="C8726" s="560">
        <f t="shared" si="817"/>
        <v>2013</v>
      </c>
      <c r="D8726" s="560">
        <f t="shared" si="818"/>
        <v>12</v>
      </c>
      <c r="E8726" s="560">
        <f t="shared" si="819"/>
        <v>30</v>
      </c>
      <c r="F8726" s="560">
        <f t="shared" si="820"/>
        <v>13</v>
      </c>
      <c r="G8726" s="595">
        <f t="shared" si="821"/>
        <v>2</v>
      </c>
      <c r="H8726" s="590">
        <f>CHOOSE('Output Sheet'!$B$4,'8760 Data'!J8726,'8760 Data'!K8726,'8760 Data'!L8726,'8760 Data'!M8726,'8760 Data'!N8726,'8760 Data'!O8726,'8760 Data'!P8726,'8760 Data'!Q8726,'8760 Data'!R8726,'8760 Data'!S8726,'8760 Data'!T8726,'8760 Data'!U8726)</f>
        <v>0</v>
      </c>
      <c r="I8726" s="591" t="e">
        <f>H8726/'Output Sheet'!$B$8</f>
        <v>#DIV/0!</v>
      </c>
      <c r="J8726" s="596"/>
      <c r="K8726" s="560"/>
      <c r="L8726" s="560"/>
      <c r="M8726" s="560"/>
      <c r="N8726" s="560"/>
      <c r="O8726" s="560"/>
      <c r="P8726" s="560"/>
      <c r="Q8726" s="560"/>
      <c r="R8726" s="560"/>
      <c r="S8726" s="560"/>
      <c r="T8726" s="560"/>
      <c r="U8726" s="560"/>
    </row>
    <row r="8727" spans="1:21">
      <c r="A8727" s="593">
        <f t="shared" si="816"/>
        <v>41638</v>
      </c>
      <c r="B8727" s="594">
        <v>41638.583838194441</v>
      </c>
      <c r="C8727" s="560">
        <f t="shared" si="817"/>
        <v>2013</v>
      </c>
      <c r="D8727" s="560">
        <f t="shared" si="818"/>
        <v>12</v>
      </c>
      <c r="E8727" s="560">
        <f t="shared" si="819"/>
        <v>30</v>
      </c>
      <c r="F8727" s="560">
        <f t="shared" si="820"/>
        <v>14</v>
      </c>
      <c r="G8727" s="595">
        <f t="shared" si="821"/>
        <v>2</v>
      </c>
      <c r="H8727" s="590">
        <f>CHOOSE('Output Sheet'!$B$4,'8760 Data'!J8727,'8760 Data'!K8727,'8760 Data'!L8727,'8760 Data'!M8727,'8760 Data'!N8727,'8760 Data'!O8727,'8760 Data'!P8727,'8760 Data'!Q8727,'8760 Data'!R8727,'8760 Data'!S8727,'8760 Data'!T8727,'8760 Data'!U8727)</f>
        <v>0</v>
      </c>
      <c r="I8727" s="591" t="e">
        <f>H8727/'Output Sheet'!$B$8</f>
        <v>#DIV/0!</v>
      </c>
      <c r="J8727" s="596"/>
      <c r="K8727" s="560"/>
      <c r="L8727" s="560"/>
      <c r="M8727" s="560"/>
      <c r="N8727" s="560"/>
      <c r="O8727" s="560"/>
      <c r="P8727" s="560"/>
      <c r="Q8727" s="560"/>
      <c r="R8727" s="560"/>
      <c r="S8727" s="560"/>
      <c r="T8727" s="560"/>
      <c r="U8727" s="560"/>
    </row>
    <row r="8728" spans="1:21">
      <c r="A8728" s="593">
        <f t="shared" si="816"/>
        <v>41638</v>
      </c>
      <c r="B8728" s="594">
        <v>41638.625504918979</v>
      </c>
      <c r="C8728" s="560">
        <f t="shared" si="817"/>
        <v>2013</v>
      </c>
      <c r="D8728" s="560">
        <f t="shared" si="818"/>
        <v>12</v>
      </c>
      <c r="E8728" s="560">
        <f t="shared" si="819"/>
        <v>30</v>
      </c>
      <c r="F8728" s="560">
        <f t="shared" si="820"/>
        <v>15</v>
      </c>
      <c r="G8728" s="595">
        <f t="shared" si="821"/>
        <v>2</v>
      </c>
      <c r="H8728" s="590">
        <f>CHOOSE('Output Sheet'!$B$4,'8760 Data'!J8728,'8760 Data'!K8728,'8760 Data'!L8728,'8760 Data'!M8728,'8760 Data'!N8728,'8760 Data'!O8728,'8760 Data'!P8728,'8760 Data'!Q8728,'8760 Data'!R8728,'8760 Data'!S8728,'8760 Data'!T8728,'8760 Data'!U8728)</f>
        <v>0</v>
      </c>
      <c r="I8728" s="591" t="e">
        <f>H8728/'Output Sheet'!$B$8</f>
        <v>#DIV/0!</v>
      </c>
      <c r="J8728" s="596"/>
      <c r="K8728" s="560"/>
      <c r="L8728" s="560"/>
      <c r="M8728" s="560"/>
      <c r="N8728" s="560"/>
      <c r="O8728" s="560"/>
      <c r="P8728" s="560"/>
      <c r="Q8728" s="560"/>
      <c r="R8728" s="560"/>
      <c r="S8728" s="560"/>
      <c r="T8728" s="560"/>
      <c r="U8728" s="560"/>
    </row>
    <row r="8729" spans="1:21">
      <c r="A8729" s="593">
        <f t="shared" si="816"/>
        <v>41638</v>
      </c>
      <c r="B8729" s="594">
        <v>41638.667171643516</v>
      </c>
      <c r="C8729" s="560">
        <f t="shared" si="817"/>
        <v>2013</v>
      </c>
      <c r="D8729" s="560">
        <f t="shared" si="818"/>
        <v>12</v>
      </c>
      <c r="E8729" s="560">
        <f t="shared" si="819"/>
        <v>30</v>
      </c>
      <c r="F8729" s="560">
        <f t="shared" si="820"/>
        <v>16</v>
      </c>
      <c r="G8729" s="595">
        <f t="shared" si="821"/>
        <v>2</v>
      </c>
      <c r="H8729" s="590">
        <f>CHOOSE('Output Sheet'!$B$4,'8760 Data'!J8729,'8760 Data'!K8729,'8760 Data'!L8729,'8760 Data'!M8729,'8760 Data'!N8729,'8760 Data'!O8729,'8760 Data'!P8729,'8760 Data'!Q8729,'8760 Data'!R8729,'8760 Data'!S8729,'8760 Data'!T8729,'8760 Data'!U8729)</f>
        <v>0</v>
      </c>
      <c r="I8729" s="591" t="e">
        <f>H8729/'Output Sheet'!$B$8</f>
        <v>#DIV/0!</v>
      </c>
      <c r="J8729" s="596"/>
      <c r="K8729" s="560"/>
      <c r="L8729" s="560"/>
      <c r="M8729" s="560"/>
      <c r="N8729" s="560"/>
      <c r="O8729" s="560"/>
      <c r="P8729" s="560"/>
      <c r="Q8729" s="560"/>
      <c r="R8729" s="560"/>
      <c r="S8729" s="560"/>
      <c r="T8729" s="560"/>
      <c r="U8729" s="560"/>
    </row>
    <row r="8730" spans="1:21">
      <c r="A8730" s="593">
        <f t="shared" si="816"/>
        <v>41638</v>
      </c>
      <c r="B8730" s="594">
        <v>41638.708838368053</v>
      </c>
      <c r="C8730" s="560">
        <f t="shared" si="817"/>
        <v>2013</v>
      </c>
      <c r="D8730" s="560">
        <f t="shared" si="818"/>
        <v>12</v>
      </c>
      <c r="E8730" s="560">
        <f t="shared" si="819"/>
        <v>30</v>
      </c>
      <c r="F8730" s="560">
        <f t="shared" si="820"/>
        <v>17</v>
      </c>
      <c r="G8730" s="595">
        <f t="shared" si="821"/>
        <v>2</v>
      </c>
      <c r="H8730" s="590">
        <f>CHOOSE('Output Sheet'!$B$4,'8760 Data'!J8730,'8760 Data'!K8730,'8760 Data'!L8730,'8760 Data'!M8730,'8760 Data'!N8730,'8760 Data'!O8730,'8760 Data'!P8730,'8760 Data'!Q8730,'8760 Data'!R8730,'8760 Data'!S8730,'8760 Data'!T8730,'8760 Data'!U8730)</f>
        <v>0</v>
      </c>
      <c r="I8730" s="591" t="e">
        <f>H8730/'Output Sheet'!$B$8</f>
        <v>#DIV/0!</v>
      </c>
      <c r="J8730" s="596"/>
      <c r="K8730" s="560"/>
      <c r="L8730" s="560"/>
      <c r="M8730" s="560"/>
      <c r="N8730" s="560"/>
      <c r="O8730" s="560"/>
      <c r="P8730" s="560"/>
      <c r="Q8730" s="560"/>
      <c r="R8730" s="560"/>
      <c r="S8730" s="560"/>
      <c r="T8730" s="560"/>
      <c r="U8730" s="560"/>
    </row>
    <row r="8731" spans="1:21">
      <c r="A8731" s="593">
        <f t="shared" si="816"/>
        <v>41638</v>
      </c>
      <c r="B8731" s="594">
        <v>41638.75050509259</v>
      </c>
      <c r="C8731" s="560">
        <f t="shared" si="817"/>
        <v>2013</v>
      </c>
      <c r="D8731" s="560">
        <f t="shared" si="818"/>
        <v>12</v>
      </c>
      <c r="E8731" s="560">
        <f t="shared" si="819"/>
        <v>30</v>
      </c>
      <c r="F8731" s="560">
        <f t="shared" si="820"/>
        <v>18</v>
      </c>
      <c r="G8731" s="595">
        <f t="shared" si="821"/>
        <v>2</v>
      </c>
      <c r="H8731" s="590">
        <f>CHOOSE('Output Sheet'!$B$4,'8760 Data'!J8731,'8760 Data'!K8731,'8760 Data'!L8731,'8760 Data'!M8731,'8760 Data'!N8731,'8760 Data'!O8731,'8760 Data'!P8731,'8760 Data'!Q8731,'8760 Data'!R8731,'8760 Data'!S8731,'8760 Data'!T8731,'8760 Data'!U8731)</f>
        <v>0</v>
      </c>
      <c r="I8731" s="591" t="e">
        <f>H8731/'Output Sheet'!$B$8</f>
        <v>#DIV/0!</v>
      </c>
      <c r="J8731" s="596"/>
      <c r="K8731" s="560"/>
      <c r="L8731" s="560"/>
      <c r="M8731" s="560"/>
      <c r="N8731" s="560"/>
      <c r="O8731" s="560"/>
      <c r="P8731" s="560"/>
      <c r="Q8731" s="560"/>
      <c r="R8731" s="560"/>
      <c r="S8731" s="560"/>
      <c r="T8731" s="560"/>
      <c r="U8731" s="560"/>
    </row>
    <row r="8732" spans="1:21">
      <c r="A8732" s="593">
        <f t="shared" si="816"/>
        <v>41638</v>
      </c>
      <c r="B8732" s="594">
        <v>41638.792171817127</v>
      </c>
      <c r="C8732" s="560">
        <f t="shared" si="817"/>
        <v>2013</v>
      </c>
      <c r="D8732" s="560">
        <f t="shared" si="818"/>
        <v>12</v>
      </c>
      <c r="E8732" s="560">
        <f t="shared" si="819"/>
        <v>30</v>
      </c>
      <c r="F8732" s="560">
        <f t="shared" si="820"/>
        <v>19</v>
      </c>
      <c r="G8732" s="595">
        <f t="shared" si="821"/>
        <v>2</v>
      </c>
      <c r="H8732" s="590">
        <f>CHOOSE('Output Sheet'!$B$4,'8760 Data'!J8732,'8760 Data'!K8732,'8760 Data'!L8732,'8760 Data'!M8732,'8760 Data'!N8732,'8760 Data'!O8732,'8760 Data'!P8732,'8760 Data'!Q8732,'8760 Data'!R8732,'8760 Data'!S8732,'8760 Data'!T8732,'8760 Data'!U8732)</f>
        <v>0</v>
      </c>
      <c r="I8732" s="591" t="e">
        <f>H8732/'Output Sheet'!$B$8</f>
        <v>#DIV/0!</v>
      </c>
      <c r="J8732" s="596"/>
      <c r="K8732" s="560"/>
      <c r="L8732" s="560"/>
      <c r="M8732" s="560"/>
      <c r="N8732" s="560"/>
      <c r="O8732" s="560"/>
      <c r="P8732" s="560"/>
      <c r="Q8732" s="560"/>
      <c r="R8732" s="560"/>
      <c r="S8732" s="560"/>
      <c r="T8732" s="560"/>
      <c r="U8732" s="560"/>
    </row>
    <row r="8733" spans="1:21">
      <c r="A8733" s="593">
        <f t="shared" si="816"/>
        <v>41638</v>
      </c>
      <c r="B8733" s="594">
        <v>41638.833838541665</v>
      </c>
      <c r="C8733" s="560">
        <f t="shared" si="817"/>
        <v>2013</v>
      </c>
      <c r="D8733" s="560">
        <f t="shared" si="818"/>
        <v>12</v>
      </c>
      <c r="E8733" s="560">
        <f t="shared" si="819"/>
        <v>30</v>
      </c>
      <c r="F8733" s="560">
        <f t="shared" si="820"/>
        <v>20</v>
      </c>
      <c r="G8733" s="595">
        <f t="shared" si="821"/>
        <v>2</v>
      </c>
      <c r="H8733" s="590">
        <f>CHOOSE('Output Sheet'!$B$4,'8760 Data'!J8733,'8760 Data'!K8733,'8760 Data'!L8733,'8760 Data'!M8733,'8760 Data'!N8733,'8760 Data'!O8733,'8760 Data'!P8733,'8760 Data'!Q8733,'8760 Data'!R8733,'8760 Data'!S8733,'8760 Data'!T8733,'8760 Data'!U8733)</f>
        <v>0</v>
      </c>
      <c r="I8733" s="591" t="e">
        <f>H8733/'Output Sheet'!$B$8</f>
        <v>#DIV/0!</v>
      </c>
      <c r="J8733" s="596"/>
      <c r="K8733" s="560"/>
      <c r="L8733" s="560"/>
      <c r="M8733" s="560"/>
      <c r="N8733" s="560"/>
      <c r="O8733" s="560"/>
      <c r="P8733" s="560"/>
      <c r="Q8733" s="560"/>
      <c r="R8733" s="560"/>
      <c r="S8733" s="560"/>
      <c r="T8733" s="560"/>
      <c r="U8733" s="560"/>
    </row>
    <row r="8734" spans="1:21">
      <c r="A8734" s="593">
        <f t="shared" si="816"/>
        <v>41638</v>
      </c>
      <c r="B8734" s="594">
        <v>41638.875505266202</v>
      </c>
      <c r="C8734" s="560">
        <f t="shared" si="817"/>
        <v>2013</v>
      </c>
      <c r="D8734" s="560">
        <f t="shared" si="818"/>
        <v>12</v>
      </c>
      <c r="E8734" s="560">
        <f t="shared" si="819"/>
        <v>30</v>
      </c>
      <c r="F8734" s="560">
        <f t="shared" si="820"/>
        <v>21</v>
      </c>
      <c r="G8734" s="595">
        <f t="shared" si="821"/>
        <v>2</v>
      </c>
      <c r="H8734" s="590">
        <f>CHOOSE('Output Sheet'!$B$4,'8760 Data'!J8734,'8760 Data'!K8734,'8760 Data'!L8734,'8760 Data'!M8734,'8760 Data'!N8734,'8760 Data'!O8734,'8760 Data'!P8734,'8760 Data'!Q8734,'8760 Data'!R8734,'8760 Data'!S8734,'8760 Data'!T8734,'8760 Data'!U8734)</f>
        <v>0</v>
      </c>
      <c r="I8734" s="591" t="e">
        <f>H8734/'Output Sheet'!$B$8</f>
        <v>#DIV/0!</v>
      </c>
      <c r="J8734" s="596"/>
      <c r="K8734" s="560"/>
      <c r="L8734" s="560"/>
      <c r="M8734" s="560"/>
      <c r="N8734" s="560"/>
      <c r="O8734" s="560"/>
      <c r="P8734" s="560"/>
      <c r="Q8734" s="560"/>
      <c r="R8734" s="560"/>
      <c r="S8734" s="560"/>
      <c r="T8734" s="560"/>
      <c r="U8734" s="560"/>
    </row>
    <row r="8735" spans="1:21">
      <c r="A8735" s="593">
        <f t="shared" si="816"/>
        <v>41638</v>
      </c>
      <c r="B8735" s="594">
        <v>41638.917171990739</v>
      </c>
      <c r="C8735" s="560">
        <f t="shared" si="817"/>
        <v>2013</v>
      </c>
      <c r="D8735" s="560">
        <f t="shared" si="818"/>
        <v>12</v>
      </c>
      <c r="E8735" s="560">
        <f t="shared" si="819"/>
        <v>30</v>
      </c>
      <c r="F8735" s="560">
        <f t="shared" si="820"/>
        <v>22</v>
      </c>
      <c r="G8735" s="595">
        <f t="shared" si="821"/>
        <v>2</v>
      </c>
      <c r="H8735" s="590">
        <f>CHOOSE('Output Sheet'!$B$4,'8760 Data'!J8735,'8760 Data'!K8735,'8760 Data'!L8735,'8760 Data'!M8735,'8760 Data'!N8735,'8760 Data'!O8735,'8760 Data'!P8735,'8760 Data'!Q8735,'8760 Data'!R8735,'8760 Data'!S8735,'8760 Data'!T8735,'8760 Data'!U8735)</f>
        <v>0</v>
      </c>
      <c r="I8735" s="591" t="e">
        <f>H8735/'Output Sheet'!$B$8</f>
        <v>#DIV/0!</v>
      </c>
      <c r="J8735" s="596"/>
      <c r="K8735" s="560"/>
      <c r="L8735" s="560"/>
      <c r="M8735" s="560"/>
      <c r="N8735" s="560"/>
      <c r="O8735" s="560"/>
      <c r="P8735" s="560"/>
      <c r="Q8735" s="560"/>
      <c r="R8735" s="560"/>
      <c r="S8735" s="560"/>
      <c r="T8735" s="560"/>
      <c r="U8735" s="560"/>
    </row>
    <row r="8736" spans="1:21">
      <c r="A8736" s="593">
        <f t="shared" si="816"/>
        <v>41638</v>
      </c>
      <c r="B8736" s="594">
        <v>41638.958838715276</v>
      </c>
      <c r="C8736" s="560">
        <f t="shared" si="817"/>
        <v>2013</v>
      </c>
      <c r="D8736" s="560">
        <f t="shared" si="818"/>
        <v>12</v>
      </c>
      <c r="E8736" s="560">
        <f t="shared" si="819"/>
        <v>30</v>
      </c>
      <c r="F8736" s="560">
        <f t="shared" si="820"/>
        <v>23</v>
      </c>
      <c r="G8736" s="595">
        <f t="shared" si="821"/>
        <v>2</v>
      </c>
      <c r="H8736" s="590">
        <f>CHOOSE('Output Sheet'!$B$4,'8760 Data'!J8736,'8760 Data'!K8736,'8760 Data'!L8736,'8760 Data'!M8736,'8760 Data'!N8736,'8760 Data'!O8736,'8760 Data'!P8736,'8760 Data'!Q8736,'8760 Data'!R8736,'8760 Data'!S8736,'8760 Data'!T8736,'8760 Data'!U8736)</f>
        <v>0</v>
      </c>
      <c r="I8736" s="591" t="e">
        <f>H8736/'Output Sheet'!$B$8</f>
        <v>#DIV/0!</v>
      </c>
      <c r="J8736" s="596"/>
      <c r="K8736" s="560"/>
      <c r="L8736" s="560"/>
      <c r="M8736" s="560"/>
      <c r="N8736" s="560"/>
      <c r="O8736" s="560"/>
      <c r="P8736" s="560"/>
      <c r="Q8736" s="560"/>
      <c r="R8736" s="560"/>
      <c r="S8736" s="560"/>
      <c r="T8736" s="560"/>
      <c r="U8736" s="560"/>
    </row>
    <row r="8737" spans="1:21">
      <c r="A8737" s="593">
        <f t="shared" si="816"/>
        <v>41639</v>
      </c>
      <c r="B8737" s="594">
        <v>41639.000505439813</v>
      </c>
      <c r="C8737" s="560">
        <f t="shared" si="817"/>
        <v>2013</v>
      </c>
      <c r="D8737" s="560">
        <f t="shared" si="818"/>
        <v>12</v>
      </c>
      <c r="E8737" s="560">
        <f t="shared" si="819"/>
        <v>31</v>
      </c>
      <c r="F8737" s="560">
        <f t="shared" si="820"/>
        <v>24</v>
      </c>
      <c r="G8737" s="595">
        <f t="shared" si="821"/>
        <v>3</v>
      </c>
      <c r="H8737" s="590">
        <f>CHOOSE('Output Sheet'!$B$4,'8760 Data'!J8737,'8760 Data'!K8737,'8760 Data'!L8737,'8760 Data'!M8737,'8760 Data'!N8737,'8760 Data'!O8737,'8760 Data'!P8737,'8760 Data'!Q8737,'8760 Data'!R8737,'8760 Data'!S8737,'8760 Data'!T8737,'8760 Data'!U8737)</f>
        <v>0</v>
      </c>
      <c r="I8737" s="591" t="e">
        <f>H8737/'Output Sheet'!$B$8</f>
        <v>#DIV/0!</v>
      </c>
      <c r="J8737" s="596"/>
      <c r="K8737" s="560"/>
      <c r="L8737" s="560"/>
      <c r="M8737" s="560"/>
      <c r="N8737" s="560"/>
      <c r="O8737" s="560"/>
      <c r="P8737" s="560"/>
      <c r="Q8737" s="560"/>
      <c r="R8737" s="560"/>
      <c r="S8737" s="560"/>
      <c r="T8737" s="560"/>
      <c r="U8737" s="560"/>
    </row>
    <row r="8738" spans="1:21">
      <c r="A8738" s="593">
        <f t="shared" si="816"/>
        <v>41639</v>
      </c>
      <c r="B8738" s="594">
        <v>41639.042172164351</v>
      </c>
      <c r="C8738" s="560">
        <f t="shared" si="817"/>
        <v>2013</v>
      </c>
      <c r="D8738" s="560">
        <f t="shared" si="818"/>
        <v>12</v>
      </c>
      <c r="E8738" s="560">
        <f t="shared" si="819"/>
        <v>31</v>
      </c>
      <c r="F8738" s="560">
        <f t="shared" si="820"/>
        <v>1</v>
      </c>
      <c r="G8738" s="595">
        <f t="shared" si="821"/>
        <v>3</v>
      </c>
      <c r="H8738" s="590">
        <f>CHOOSE('Output Sheet'!$B$4,'8760 Data'!J8738,'8760 Data'!K8738,'8760 Data'!L8738,'8760 Data'!M8738,'8760 Data'!N8738,'8760 Data'!O8738,'8760 Data'!P8738,'8760 Data'!Q8738,'8760 Data'!R8738,'8760 Data'!S8738,'8760 Data'!T8738,'8760 Data'!U8738)</f>
        <v>0</v>
      </c>
      <c r="I8738" s="591" t="e">
        <f>H8738/'Output Sheet'!$B$8</f>
        <v>#DIV/0!</v>
      </c>
      <c r="J8738" s="596"/>
      <c r="K8738" s="560"/>
      <c r="L8738" s="560"/>
      <c r="M8738" s="560"/>
      <c r="N8738" s="560"/>
      <c r="O8738" s="560"/>
      <c r="P8738" s="560"/>
      <c r="Q8738" s="560"/>
      <c r="R8738" s="560"/>
      <c r="S8738" s="560"/>
      <c r="T8738" s="560"/>
      <c r="U8738" s="560"/>
    </row>
    <row r="8739" spans="1:21">
      <c r="A8739" s="593">
        <f t="shared" si="816"/>
        <v>41639</v>
      </c>
      <c r="B8739" s="594">
        <v>41639.083838888888</v>
      </c>
      <c r="C8739" s="560">
        <f t="shared" si="817"/>
        <v>2013</v>
      </c>
      <c r="D8739" s="560">
        <f t="shared" si="818"/>
        <v>12</v>
      </c>
      <c r="E8739" s="560">
        <f t="shared" si="819"/>
        <v>31</v>
      </c>
      <c r="F8739" s="560">
        <f t="shared" si="820"/>
        <v>2</v>
      </c>
      <c r="G8739" s="595">
        <f t="shared" si="821"/>
        <v>3</v>
      </c>
      <c r="H8739" s="590">
        <f>CHOOSE('Output Sheet'!$B$4,'8760 Data'!J8739,'8760 Data'!K8739,'8760 Data'!L8739,'8760 Data'!M8739,'8760 Data'!N8739,'8760 Data'!O8739,'8760 Data'!P8739,'8760 Data'!Q8739,'8760 Data'!R8739,'8760 Data'!S8739,'8760 Data'!T8739,'8760 Data'!U8739)</f>
        <v>0</v>
      </c>
      <c r="I8739" s="591" t="e">
        <f>H8739/'Output Sheet'!$B$8</f>
        <v>#DIV/0!</v>
      </c>
      <c r="J8739" s="596"/>
      <c r="K8739" s="560"/>
      <c r="L8739" s="560"/>
      <c r="M8739" s="560"/>
      <c r="N8739" s="560"/>
      <c r="O8739" s="560"/>
      <c r="P8739" s="560"/>
      <c r="Q8739" s="560"/>
      <c r="R8739" s="560"/>
      <c r="S8739" s="560"/>
      <c r="T8739" s="560"/>
      <c r="U8739" s="560"/>
    </row>
    <row r="8740" spans="1:21">
      <c r="A8740" s="593">
        <f t="shared" si="816"/>
        <v>41639</v>
      </c>
      <c r="B8740" s="594">
        <v>41639.125505613425</v>
      </c>
      <c r="C8740" s="560">
        <f t="shared" si="817"/>
        <v>2013</v>
      </c>
      <c r="D8740" s="560">
        <f t="shared" si="818"/>
        <v>12</v>
      </c>
      <c r="E8740" s="560">
        <f t="shared" si="819"/>
        <v>31</v>
      </c>
      <c r="F8740" s="560">
        <f t="shared" si="820"/>
        <v>3</v>
      </c>
      <c r="G8740" s="595">
        <f t="shared" si="821"/>
        <v>3</v>
      </c>
      <c r="H8740" s="590">
        <f>CHOOSE('Output Sheet'!$B$4,'8760 Data'!J8740,'8760 Data'!K8740,'8760 Data'!L8740,'8760 Data'!M8740,'8760 Data'!N8740,'8760 Data'!O8740,'8760 Data'!P8740,'8760 Data'!Q8740,'8760 Data'!R8740,'8760 Data'!S8740,'8760 Data'!T8740,'8760 Data'!U8740)</f>
        <v>0</v>
      </c>
      <c r="I8740" s="591" t="e">
        <f>H8740/'Output Sheet'!$B$8</f>
        <v>#DIV/0!</v>
      </c>
      <c r="J8740" s="596"/>
      <c r="K8740" s="560"/>
      <c r="L8740" s="560"/>
      <c r="M8740" s="560"/>
      <c r="N8740" s="560"/>
      <c r="O8740" s="560"/>
      <c r="P8740" s="560"/>
      <c r="Q8740" s="560"/>
      <c r="R8740" s="560"/>
      <c r="S8740" s="560"/>
      <c r="T8740" s="560"/>
      <c r="U8740" s="560"/>
    </row>
    <row r="8741" spans="1:21">
      <c r="A8741" s="593">
        <f t="shared" si="816"/>
        <v>41639</v>
      </c>
      <c r="B8741" s="594">
        <v>41639.167172337962</v>
      </c>
      <c r="C8741" s="560">
        <f t="shared" si="817"/>
        <v>2013</v>
      </c>
      <c r="D8741" s="560">
        <f t="shared" si="818"/>
        <v>12</v>
      </c>
      <c r="E8741" s="560">
        <f t="shared" si="819"/>
        <v>31</v>
      </c>
      <c r="F8741" s="560">
        <f t="shared" si="820"/>
        <v>4</v>
      </c>
      <c r="G8741" s="595">
        <f t="shared" si="821"/>
        <v>3</v>
      </c>
      <c r="H8741" s="590">
        <f>CHOOSE('Output Sheet'!$B$4,'8760 Data'!J8741,'8760 Data'!K8741,'8760 Data'!L8741,'8760 Data'!M8741,'8760 Data'!N8741,'8760 Data'!O8741,'8760 Data'!P8741,'8760 Data'!Q8741,'8760 Data'!R8741,'8760 Data'!S8741,'8760 Data'!T8741,'8760 Data'!U8741)</f>
        <v>0</v>
      </c>
      <c r="I8741" s="591" t="e">
        <f>H8741/'Output Sheet'!$B$8</f>
        <v>#DIV/0!</v>
      </c>
      <c r="J8741" s="596"/>
      <c r="K8741" s="560"/>
      <c r="L8741" s="560"/>
      <c r="M8741" s="560"/>
      <c r="N8741" s="560"/>
      <c r="O8741" s="560"/>
      <c r="P8741" s="560"/>
      <c r="Q8741" s="560"/>
      <c r="R8741" s="560"/>
      <c r="S8741" s="560"/>
      <c r="T8741" s="560"/>
      <c r="U8741" s="560"/>
    </row>
    <row r="8742" spans="1:21">
      <c r="A8742" s="593">
        <f t="shared" si="816"/>
        <v>41639</v>
      </c>
      <c r="B8742" s="594">
        <v>41639.208839062499</v>
      </c>
      <c r="C8742" s="560">
        <f t="shared" si="817"/>
        <v>2013</v>
      </c>
      <c r="D8742" s="560">
        <f t="shared" si="818"/>
        <v>12</v>
      </c>
      <c r="E8742" s="560">
        <f t="shared" si="819"/>
        <v>31</v>
      </c>
      <c r="F8742" s="560">
        <f t="shared" si="820"/>
        <v>5</v>
      </c>
      <c r="G8742" s="595">
        <f t="shared" si="821"/>
        <v>3</v>
      </c>
      <c r="H8742" s="590">
        <f>CHOOSE('Output Sheet'!$B$4,'8760 Data'!J8742,'8760 Data'!K8742,'8760 Data'!L8742,'8760 Data'!M8742,'8760 Data'!N8742,'8760 Data'!O8742,'8760 Data'!P8742,'8760 Data'!Q8742,'8760 Data'!R8742,'8760 Data'!S8742,'8760 Data'!T8742,'8760 Data'!U8742)</f>
        <v>0</v>
      </c>
      <c r="I8742" s="591" t="e">
        <f>H8742/'Output Sheet'!$B$8</f>
        <v>#DIV/0!</v>
      </c>
      <c r="J8742" s="596"/>
      <c r="K8742" s="560"/>
      <c r="L8742" s="560"/>
      <c r="M8742" s="560"/>
      <c r="N8742" s="560"/>
      <c r="O8742" s="560"/>
      <c r="P8742" s="560"/>
      <c r="Q8742" s="560"/>
      <c r="R8742" s="560"/>
      <c r="S8742" s="560"/>
      <c r="T8742" s="560"/>
      <c r="U8742" s="560"/>
    </row>
    <row r="8743" spans="1:21">
      <c r="A8743" s="593">
        <f t="shared" si="816"/>
        <v>41639</v>
      </c>
      <c r="B8743" s="594">
        <v>41639.250505787037</v>
      </c>
      <c r="C8743" s="560">
        <f t="shared" si="817"/>
        <v>2013</v>
      </c>
      <c r="D8743" s="560">
        <f t="shared" si="818"/>
        <v>12</v>
      </c>
      <c r="E8743" s="560">
        <f t="shared" si="819"/>
        <v>31</v>
      </c>
      <c r="F8743" s="560">
        <f t="shared" si="820"/>
        <v>6</v>
      </c>
      <c r="G8743" s="595">
        <f t="shared" si="821"/>
        <v>3</v>
      </c>
      <c r="H8743" s="590">
        <f>CHOOSE('Output Sheet'!$B$4,'8760 Data'!J8743,'8760 Data'!K8743,'8760 Data'!L8743,'8760 Data'!M8743,'8760 Data'!N8743,'8760 Data'!O8743,'8760 Data'!P8743,'8760 Data'!Q8743,'8760 Data'!R8743,'8760 Data'!S8743,'8760 Data'!T8743,'8760 Data'!U8743)</f>
        <v>0</v>
      </c>
      <c r="I8743" s="591" t="e">
        <f>H8743/'Output Sheet'!$B$8</f>
        <v>#DIV/0!</v>
      </c>
      <c r="J8743" s="596"/>
      <c r="K8743" s="560"/>
      <c r="L8743" s="560"/>
      <c r="M8743" s="560"/>
      <c r="N8743" s="560"/>
      <c r="O8743" s="560"/>
      <c r="P8743" s="560"/>
      <c r="Q8743" s="560"/>
      <c r="R8743" s="560"/>
      <c r="S8743" s="560"/>
      <c r="T8743" s="560"/>
      <c r="U8743" s="560"/>
    </row>
    <row r="8744" spans="1:21">
      <c r="A8744" s="593">
        <f t="shared" si="816"/>
        <v>41639</v>
      </c>
      <c r="B8744" s="594">
        <v>41639.292172511574</v>
      </c>
      <c r="C8744" s="560">
        <f t="shared" si="817"/>
        <v>2013</v>
      </c>
      <c r="D8744" s="560">
        <f t="shared" si="818"/>
        <v>12</v>
      </c>
      <c r="E8744" s="560">
        <f t="shared" si="819"/>
        <v>31</v>
      </c>
      <c r="F8744" s="560">
        <f t="shared" si="820"/>
        <v>7</v>
      </c>
      <c r="G8744" s="595">
        <f t="shared" si="821"/>
        <v>3</v>
      </c>
      <c r="H8744" s="590">
        <f>CHOOSE('Output Sheet'!$B$4,'8760 Data'!J8744,'8760 Data'!K8744,'8760 Data'!L8744,'8760 Data'!M8744,'8760 Data'!N8744,'8760 Data'!O8744,'8760 Data'!P8744,'8760 Data'!Q8744,'8760 Data'!R8744,'8760 Data'!S8744,'8760 Data'!T8744,'8760 Data'!U8744)</f>
        <v>0</v>
      </c>
      <c r="I8744" s="591" t="e">
        <f>H8744/'Output Sheet'!$B$8</f>
        <v>#DIV/0!</v>
      </c>
      <c r="J8744" s="596"/>
      <c r="K8744" s="560"/>
      <c r="L8744" s="560"/>
      <c r="M8744" s="560"/>
      <c r="N8744" s="560"/>
      <c r="O8744" s="560"/>
      <c r="P8744" s="560"/>
      <c r="Q8744" s="560"/>
      <c r="R8744" s="560"/>
      <c r="S8744" s="560"/>
      <c r="T8744" s="560"/>
      <c r="U8744" s="560"/>
    </row>
    <row r="8745" spans="1:21">
      <c r="A8745" s="593">
        <f t="shared" si="816"/>
        <v>41639</v>
      </c>
      <c r="B8745" s="594">
        <v>41639.333839236111</v>
      </c>
      <c r="C8745" s="560">
        <f t="shared" si="817"/>
        <v>2013</v>
      </c>
      <c r="D8745" s="560">
        <f t="shared" si="818"/>
        <v>12</v>
      </c>
      <c r="E8745" s="560">
        <f t="shared" si="819"/>
        <v>31</v>
      </c>
      <c r="F8745" s="560">
        <f t="shared" si="820"/>
        <v>8</v>
      </c>
      <c r="G8745" s="595">
        <f t="shared" si="821"/>
        <v>3</v>
      </c>
      <c r="H8745" s="590">
        <f>CHOOSE('Output Sheet'!$B$4,'8760 Data'!J8745,'8760 Data'!K8745,'8760 Data'!L8745,'8760 Data'!M8745,'8760 Data'!N8745,'8760 Data'!O8745,'8760 Data'!P8745,'8760 Data'!Q8745,'8760 Data'!R8745,'8760 Data'!S8745,'8760 Data'!T8745,'8760 Data'!U8745)</f>
        <v>0</v>
      </c>
      <c r="I8745" s="591" t="e">
        <f>H8745/'Output Sheet'!$B$8</f>
        <v>#DIV/0!</v>
      </c>
      <c r="J8745" s="596"/>
      <c r="K8745" s="560"/>
      <c r="L8745" s="560"/>
      <c r="M8745" s="560"/>
      <c r="N8745" s="560"/>
      <c r="O8745" s="560"/>
      <c r="P8745" s="560"/>
      <c r="Q8745" s="560"/>
      <c r="R8745" s="560"/>
      <c r="S8745" s="560"/>
      <c r="T8745" s="560"/>
      <c r="U8745" s="560"/>
    </row>
    <row r="8746" spans="1:21">
      <c r="A8746" s="593">
        <f t="shared" si="816"/>
        <v>41639</v>
      </c>
      <c r="B8746" s="594">
        <v>41639.375505960648</v>
      </c>
      <c r="C8746" s="560">
        <f t="shared" si="817"/>
        <v>2013</v>
      </c>
      <c r="D8746" s="560">
        <f t="shared" si="818"/>
        <v>12</v>
      </c>
      <c r="E8746" s="560">
        <f t="shared" si="819"/>
        <v>31</v>
      </c>
      <c r="F8746" s="560">
        <f t="shared" si="820"/>
        <v>9</v>
      </c>
      <c r="G8746" s="595">
        <f t="shared" si="821"/>
        <v>3</v>
      </c>
      <c r="H8746" s="590">
        <f>CHOOSE('Output Sheet'!$B$4,'8760 Data'!J8746,'8760 Data'!K8746,'8760 Data'!L8746,'8760 Data'!M8746,'8760 Data'!N8746,'8760 Data'!O8746,'8760 Data'!P8746,'8760 Data'!Q8746,'8760 Data'!R8746,'8760 Data'!S8746,'8760 Data'!T8746,'8760 Data'!U8746)</f>
        <v>0</v>
      </c>
      <c r="I8746" s="591" t="e">
        <f>H8746/'Output Sheet'!$B$8</f>
        <v>#DIV/0!</v>
      </c>
      <c r="J8746" s="596"/>
      <c r="K8746" s="560"/>
      <c r="L8746" s="560"/>
      <c r="M8746" s="560"/>
      <c r="N8746" s="560"/>
      <c r="O8746" s="560"/>
      <c r="P8746" s="560"/>
      <c r="Q8746" s="560"/>
      <c r="R8746" s="560"/>
      <c r="S8746" s="560"/>
      <c r="T8746" s="560"/>
      <c r="U8746" s="560"/>
    </row>
    <row r="8747" spans="1:21">
      <c r="A8747" s="593">
        <f t="shared" si="816"/>
        <v>41639</v>
      </c>
      <c r="B8747" s="594">
        <v>41639.417172685186</v>
      </c>
      <c r="C8747" s="560">
        <f t="shared" si="817"/>
        <v>2013</v>
      </c>
      <c r="D8747" s="560">
        <f t="shared" si="818"/>
        <v>12</v>
      </c>
      <c r="E8747" s="560">
        <f t="shared" si="819"/>
        <v>31</v>
      </c>
      <c r="F8747" s="560">
        <f t="shared" si="820"/>
        <v>10</v>
      </c>
      <c r="G8747" s="595">
        <f t="shared" si="821"/>
        <v>3</v>
      </c>
      <c r="H8747" s="590">
        <f>CHOOSE('Output Sheet'!$B$4,'8760 Data'!J8747,'8760 Data'!K8747,'8760 Data'!L8747,'8760 Data'!M8747,'8760 Data'!N8747,'8760 Data'!O8747,'8760 Data'!P8747,'8760 Data'!Q8747,'8760 Data'!R8747,'8760 Data'!S8747,'8760 Data'!T8747,'8760 Data'!U8747)</f>
        <v>0</v>
      </c>
      <c r="I8747" s="591" t="e">
        <f>H8747/'Output Sheet'!$B$8</f>
        <v>#DIV/0!</v>
      </c>
      <c r="J8747" s="596"/>
      <c r="K8747" s="560"/>
      <c r="L8747" s="560"/>
      <c r="M8747" s="560"/>
      <c r="N8747" s="560"/>
      <c r="O8747" s="560"/>
      <c r="P8747" s="560"/>
      <c r="Q8747" s="560"/>
      <c r="R8747" s="560"/>
      <c r="S8747" s="560"/>
      <c r="T8747" s="560"/>
      <c r="U8747" s="560"/>
    </row>
    <row r="8748" spans="1:21">
      <c r="A8748" s="593">
        <f t="shared" si="816"/>
        <v>41639</v>
      </c>
      <c r="B8748" s="594">
        <v>41639.458839409723</v>
      </c>
      <c r="C8748" s="560">
        <f t="shared" si="817"/>
        <v>2013</v>
      </c>
      <c r="D8748" s="560">
        <f t="shared" si="818"/>
        <v>12</v>
      </c>
      <c r="E8748" s="560">
        <f t="shared" si="819"/>
        <v>31</v>
      </c>
      <c r="F8748" s="560">
        <f t="shared" si="820"/>
        <v>11</v>
      </c>
      <c r="G8748" s="595">
        <f t="shared" si="821"/>
        <v>3</v>
      </c>
      <c r="H8748" s="590">
        <f>CHOOSE('Output Sheet'!$B$4,'8760 Data'!J8748,'8760 Data'!K8748,'8760 Data'!L8748,'8760 Data'!M8748,'8760 Data'!N8748,'8760 Data'!O8748,'8760 Data'!P8748,'8760 Data'!Q8748,'8760 Data'!R8748,'8760 Data'!S8748,'8760 Data'!T8748,'8760 Data'!U8748)</f>
        <v>0</v>
      </c>
      <c r="I8748" s="591" t="e">
        <f>H8748/'Output Sheet'!$B$8</f>
        <v>#DIV/0!</v>
      </c>
      <c r="J8748" s="596"/>
      <c r="K8748" s="560"/>
      <c r="L8748" s="560"/>
      <c r="M8748" s="560"/>
      <c r="N8748" s="560"/>
      <c r="O8748" s="560"/>
      <c r="P8748" s="560"/>
      <c r="Q8748" s="560"/>
      <c r="R8748" s="560"/>
      <c r="S8748" s="560"/>
      <c r="T8748" s="560"/>
      <c r="U8748" s="560"/>
    </row>
    <row r="8749" spans="1:21">
      <c r="A8749" s="593">
        <f t="shared" si="816"/>
        <v>41639</v>
      </c>
      <c r="B8749" s="594">
        <v>41639.50050613426</v>
      </c>
      <c r="C8749" s="560">
        <f t="shared" si="817"/>
        <v>2013</v>
      </c>
      <c r="D8749" s="560">
        <f t="shared" si="818"/>
        <v>12</v>
      </c>
      <c r="E8749" s="560">
        <f t="shared" si="819"/>
        <v>31</v>
      </c>
      <c r="F8749" s="560">
        <f t="shared" si="820"/>
        <v>12</v>
      </c>
      <c r="G8749" s="595">
        <f t="shared" si="821"/>
        <v>3</v>
      </c>
      <c r="H8749" s="590">
        <f>CHOOSE('Output Sheet'!$B$4,'8760 Data'!J8749,'8760 Data'!K8749,'8760 Data'!L8749,'8760 Data'!M8749,'8760 Data'!N8749,'8760 Data'!O8749,'8760 Data'!P8749,'8760 Data'!Q8749,'8760 Data'!R8749,'8760 Data'!S8749,'8760 Data'!T8749,'8760 Data'!U8749)</f>
        <v>0</v>
      </c>
      <c r="I8749" s="591" t="e">
        <f>H8749/'Output Sheet'!$B$8</f>
        <v>#DIV/0!</v>
      </c>
      <c r="J8749" s="596"/>
      <c r="K8749" s="560"/>
      <c r="L8749" s="560"/>
      <c r="M8749" s="560"/>
      <c r="N8749" s="560"/>
      <c r="O8749" s="560"/>
      <c r="P8749" s="560"/>
      <c r="Q8749" s="560"/>
      <c r="R8749" s="560"/>
      <c r="S8749" s="560"/>
      <c r="T8749" s="560"/>
      <c r="U8749" s="560"/>
    </row>
    <row r="8750" spans="1:21">
      <c r="A8750" s="593">
        <f t="shared" si="816"/>
        <v>41639</v>
      </c>
      <c r="B8750" s="594">
        <v>41639.542172858797</v>
      </c>
      <c r="C8750" s="560">
        <f t="shared" si="817"/>
        <v>2013</v>
      </c>
      <c r="D8750" s="560">
        <f t="shared" si="818"/>
        <v>12</v>
      </c>
      <c r="E8750" s="560">
        <f t="shared" si="819"/>
        <v>31</v>
      </c>
      <c r="F8750" s="560">
        <f t="shared" si="820"/>
        <v>13</v>
      </c>
      <c r="G8750" s="595">
        <f t="shared" si="821"/>
        <v>3</v>
      </c>
      <c r="H8750" s="590">
        <f>CHOOSE('Output Sheet'!$B$4,'8760 Data'!J8750,'8760 Data'!K8750,'8760 Data'!L8750,'8760 Data'!M8750,'8760 Data'!N8750,'8760 Data'!O8750,'8760 Data'!P8750,'8760 Data'!Q8750,'8760 Data'!R8750,'8760 Data'!S8750,'8760 Data'!T8750,'8760 Data'!U8750)</f>
        <v>0</v>
      </c>
      <c r="I8750" s="591" t="e">
        <f>H8750/'Output Sheet'!$B$8</f>
        <v>#DIV/0!</v>
      </c>
      <c r="J8750" s="596"/>
      <c r="K8750" s="560"/>
      <c r="L8750" s="560"/>
      <c r="M8750" s="560"/>
      <c r="N8750" s="560"/>
      <c r="O8750" s="560"/>
      <c r="P8750" s="560"/>
      <c r="Q8750" s="560"/>
      <c r="R8750" s="560"/>
      <c r="S8750" s="560"/>
      <c r="T8750" s="560"/>
      <c r="U8750" s="560"/>
    </row>
    <row r="8751" spans="1:21">
      <c r="A8751" s="593">
        <f t="shared" si="816"/>
        <v>41639</v>
      </c>
      <c r="B8751" s="594">
        <v>41639.583839583334</v>
      </c>
      <c r="C8751" s="560">
        <f t="shared" si="817"/>
        <v>2013</v>
      </c>
      <c r="D8751" s="560">
        <f t="shared" si="818"/>
        <v>12</v>
      </c>
      <c r="E8751" s="560">
        <f t="shared" si="819"/>
        <v>31</v>
      </c>
      <c r="F8751" s="560">
        <f t="shared" si="820"/>
        <v>14</v>
      </c>
      <c r="G8751" s="595">
        <f t="shared" si="821"/>
        <v>3</v>
      </c>
      <c r="H8751" s="590">
        <f>CHOOSE('Output Sheet'!$B$4,'8760 Data'!J8751,'8760 Data'!K8751,'8760 Data'!L8751,'8760 Data'!M8751,'8760 Data'!N8751,'8760 Data'!O8751,'8760 Data'!P8751,'8760 Data'!Q8751,'8760 Data'!R8751,'8760 Data'!S8751,'8760 Data'!T8751,'8760 Data'!U8751)</f>
        <v>0</v>
      </c>
      <c r="I8751" s="591" t="e">
        <f>H8751/'Output Sheet'!$B$8</f>
        <v>#DIV/0!</v>
      </c>
      <c r="J8751" s="596"/>
      <c r="K8751" s="560"/>
      <c r="L8751" s="560"/>
      <c r="M8751" s="560"/>
      <c r="N8751" s="560"/>
      <c r="O8751" s="560"/>
      <c r="P8751" s="560"/>
      <c r="Q8751" s="560"/>
      <c r="R8751" s="560"/>
      <c r="S8751" s="560"/>
      <c r="T8751" s="560"/>
      <c r="U8751" s="560"/>
    </row>
    <row r="8752" spans="1:21">
      <c r="A8752" s="593">
        <f t="shared" si="816"/>
        <v>41639</v>
      </c>
      <c r="B8752" s="594">
        <v>41639.625506307872</v>
      </c>
      <c r="C8752" s="560">
        <f t="shared" si="817"/>
        <v>2013</v>
      </c>
      <c r="D8752" s="560">
        <f t="shared" si="818"/>
        <v>12</v>
      </c>
      <c r="E8752" s="560">
        <f t="shared" si="819"/>
        <v>31</v>
      </c>
      <c r="F8752" s="560">
        <f t="shared" si="820"/>
        <v>15</v>
      </c>
      <c r="G8752" s="595">
        <f t="shared" si="821"/>
        <v>3</v>
      </c>
      <c r="H8752" s="590">
        <f>CHOOSE('Output Sheet'!$B$4,'8760 Data'!J8752,'8760 Data'!K8752,'8760 Data'!L8752,'8760 Data'!M8752,'8760 Data'!N8752,'8760 Data'!O8752,'8760 Data'!P8752,'8760 Data'!Q8752,'8760 Data'!R8752,'8760 Data'!S8752,'8760 Data'!T8752,'8760 Data'!U8752)</f>
        <v>0</v>
      </c>
      <c r="I8752" s="591" t="e">
        <f>H8752/'Output Sheet'!$B$8</f>
        <v>#DIV/0!</v>
      </c>
      <c r="J8752" s="596"/>
      <c r="K8752" s="560"/>
      <c r="L8752" s="560"/>
      <c r="M8752" s="560"/>
      <c r="N8752" s="560"/>
      <c r="O8752" s="560"/>
      <c r="P8752" s="560"/>
      <c r="Q8752" s="560"/>
      <c r="R8752" s="560"/>
      <c r="S8752" s="560"/>
      <c r="T8752" s="560"/>
      <c r="U8752" s="560"/>
    </row>
    <row r="8753" spans="1:21">
      <c r="A8753" s="593">
        <f t="shared" si="816"/>
        <v>41639</v>
      </c>
      <c r="B8753" s="594">
        <v>41639.667173032409</v>
      </c>
      <c r="C8753" s="560">
        <f t="shared" si="817"/>
        <v>2013</v>
      </c>
      <c r="D8753" s="560">
        <f t="shared" si="818"/>
        <v>12</v>
      </c>
      <c r="E8753" s="560">
        <f t="shared" si="819"/>
        <v>31</v>
      </c>
      <c r="F8753" s="560">
        <f t="shared" si="820"/>
        <v>16</v>
      </c>
      <c r="G8753" s="595">
        <f t="shared" si="821"/>
        <v>3</v>
      </c>
      <c r="H8753" s="590">
        <f>CHOOSE('Output Sheet'!$B$4,'8760 Data'!J8753,'8760 Data'!K8753,'8760 Data'!L8753,'8760 Data'!M8753,'8760 Data'!N8753,'8760 Data'!O8753,'8760 Data'!P8753,'8760 Data'!Q8753,'8760 Data'!R8753,'8760 Data'!S8753,'8760 Data'!T8753,'8760 Data'!U8753)</f>
        <v>0</v>
      </c>
      <c r="I8753" s="591" t="e">
        <f>H8753/'Output Sheet'!$B$8</f>
        <v>#DIV/0!</v>
      </c>
      <c r="J8753" s="596"/>
      <c r="K8753" s="560"/>
      <c r="L8753" s="560"/>
      <c r="M8753" s="560"/>
      <c r="N8753" s="560"/>
      <c r="O8753" s="560"/>
      <c r="P8753" s="560"/>
      <c r="Q8753" s="560"/>
      <c r="R8753" s="560"/>
      <c r="S8753" s="560"/>
      <c r="T8753" s="560"/>
      <c r="U8753" s="560"/>
    </row>
    <row r="8754" spans="1:21">
      <c r="A8754" s="593">
        <f t="shared" si="816"/>
        <v>41639</v>
      </c>
      <c r="B8754" s="594">
        <v>41639.708839756946</v>
      </c>
      <c r="C8754" s="560">
        <f t="shared" si="817"/>
        <v>2013</v>
      </c>
      <c r="D8754" s="560">
        <f t="shared" si="818"/>
        <v>12</v>
      </c>
      <c r="E8754" s="560">
        <f t="shared" si="819"/>
        <v>31</v>
      </c>
      <c r="F8754" s="560">
        <f t="shared" si="820"/>
        <v>17</v>
      </c>
      <c r="G8754" s="595">
        <f t="shared" si="821"/>
        <v>3</v>
      </c>
      <c r="H8754" s="590">
        <f>CHOOSE('Output Sheet'!$B$4,'8760 Data'!J8754,'8760 Data'!K8754,'8760 Data'!L8754,'8760 Data'!M8754,'8760 Data'!N8754,'8760 Data'!O8754,'8760 Data'!P8754,'8760 Data'!Q8754,'8760 Data'!R8754,'8760 Data'!S8754,'8760 Data'!T8754,'8760 Data'!U8754)</f>
        <v>0</v>
      </c>
      <c r="I8754" s="591" t="e">
        <f>H8754/'Output Sheet'!$B$8</f>
        <v>#DIV/0!</v>
      </c>
      <c r="J8754" s="596"/>
      <c r="K8754" s="560"/>
      <c r="L8754" s="560"/>
      <c r="M8754" s="560"/>
      <c r="N8754" s="560"/>
      <c r="O8754" s="560"/>
      <c r="P8754" s="560"/>
      <c r="Q8754" s="560"/>
      <c r="R8754" s="560"/>
      <c r="S8754" s="560"/>
      <c r="T8754" s="560"/>
      <c r="U8754" s="560"/>
    </row>
    <row r="8755" spans="1:21">
      <c r="A8755" s="593">
        <f t="shared" si="816"/>
        <v>41639</v>
      </c>
      <c r="B8755" s="594">
        <v>41639.750506481483</v>
      </c>
      <c r="C8755" s="560">
        <f t="shared" si="817"/>
        <v>2013</v>
      </c>
      <c r="D8755" s="560">
        <f t="shared" si="818"/>
        <v>12</v>
      </c>
      <c r="E8755" s="560">
        <f t="shared" si="819"/>
        <v>31</v>
      </c>
      <c r="F8755" s="560">
        <f t="shared" si="820"/>
        <v>18</v>
      </c>
      <c r="G8755" s="595">
        <f t="shared" si="821"/>
        <v>3</v>
      </c>
      <c r="H8755" s="590">
        <f>CHOOSE('Output Sheet'!$B$4,'8760 Data'!J8755,'8760 Data'!K8755,'8760 Data'!L8755,'8760 Data'!M8755,'8760 Data'!N8755,'8760 Data'!O8755,'8760 Data'!P8755,'8760 Data'!Q8755,'8760 Data'!R8755,'8760 Data'!S8755,'8760 Data'!T8755,'8760 Data'!U8755)</f>
        <v>0</v>
      </c>
      <c r="I8755" s="591" t="e">
        <f>H8755/'Output Sheet'!$B$8</f>
        <v>#DIV/0!</v>
      </c>
      <c r="J8755" s="596"/>
      <c r="K8755" s="560"/>
      <c r="L8755" s="560"/>
      <c r="M8755" s="560"/>
      <c r="N8755" s="560"/>
      <c r="O8755" s="560"/>
      <c r="P8755" s="560"/>
      <c r="Q8755" s="560"/>
      <c r="R8755" s="560"/>
      <c r="S8755" s="560"/>
      <c r="T8755" s="560"/>
      <c r="U8755" s="560"/>
    </row>
    <row r="8756" spans="1:21">
      <c r="A8756" s="593">
        <f t="shared" si="816"/>
        <v>41639</v>
      </c>
      <c r="B8756" s="594">
        <v>41639.79217320602</v>
      </c>
      <c r="C8756" s="560">
        <f t="shared" si="817"/>
        <v>2013</v>
      </c>
      <c r="D8756" s="560">
        <f t="shared" si="818"/>
        <v>12</v>
      </c>
      <c r="E8756" s="560">
        <f t="shared" si="819"/>
        <v>31</v>
      </c>
      <c r="F8756" s="560">
        <f t="shared" si="820"/>
        <v>19</v>
      </c>
      <c r="G8756" s="595">
        <f t="shared" si="821"/>
        <v>3</v>
      </c>
      <c r="H8756" s="590">
        <f>CHOOSE('Output Sheet'!$B$4,'8760 Data'!J8756,'8760 Data'!K8756,'8760 Data'!L8756,'8760 Data'!M8756,'8760 Data'!N8756,'8760 Data'!O8756,'8760 Data'!P8756,'8760 Data'!Q8756,'8760 Data'!R8756,'8760 Data'!S8756,'8760 Data'!T8756,'8760 Data'!U8756)</f>
        <v>0</v>
      </c>
      <c r="I8756" s="591" t="e">
        <f>H8756/'Output Sheet'!$B$8</f>
        <v>#DIV/0!</v>
      </c>
      <c r="J8756" s="596"/>
      <c r="K8756" s="560"/>
      <c r="L8756" s="560"/>
      <c r="M8756" s="560"/>
      <c r="N8756" s="560"/>
      <c r="O8756" s="560"/>
      <c r="P8756" s="560"/>
      <c r="Q8756" s="560"/>
      <c r="R8756" s="560"/>
      <c r="S8756" s="560"/>
      <c r="T8756" s="560"/>
      <c r="U8756" s="560"/>
    </row>
    <row r="8757" spans="1:21">
      <c r="A8757" s="593">
        <f t="shared" si="816"/>
        <v>41639</v>
      </c>
      <c r="B8757" s="594">
        <v>41639.833839930558</v>
      </c>
      <c r="C8757" s="560">
        <f t="shared" si="817"/>
        <v>2013</v>
      </c>
      <c r="D8757" s="560">
        <f t="shared" si="818"/>
        <v>12</v>
      </c>
      <c r="E8757" s="560">
        <f t="shared" si="819"/>
        <v>31</v>
      </c>
      <c r="F8757" s="560">
        <f t="shared" si="820"/>
        <v>20</v>
      </c>
      <c r="G8757" s="595">
        <f t="shared" si="821"/>
        <v>3</v>
      </c>
      <c r="H8757" s="590">
        <f>CHOOSE('Output Sheet'!$B$4,'8760 Data'!J8757,'8760 Data'!K8757,'8760 Data'!L8757,'8760 Data'!M8757,'8760 Data'!N8757,'8760 Data'!O8757,'8760 Data'!P8757,'8760 Data'!Q8757,'8760 Data'!R8757,'8760 Data'!S8757,'8760 Data'!T8757,'8760 Data'!U8757)</f>
        <v>0</v>
      </c>
      <c r="I8757" s="591" t="e">
        <f>H8757/'Output Sheet'!$B$8</f>
        <v>#DIV/0!</v>
      </c>
      <c r="J8757" s="596"/>
      <c r="K8757" s="560"/>
      <c r="L8757" s="560"/>
      <c r="M8757" s="560"/>
      <c r="N8757" s="560"/>
      <c r="O8757" s="560"/>
      <c r="P8757" s="560"/>
      <c r="Q8757" s="560"/>
      <c r="R8757" s="560"/>
      <c r="S8757" s="560"/>
      <c r="T8757" s="560"/>
      <c r="U8757" s="560"/>
    </row>
    <row r="8758" spans="1:21">
      <c r="A8758" s="593">
        <f t="shared" si="816"/>
        <v>41639</v>
      </c>
      <c r="B8758" s="594">
        <v>41639.875506655095</v>
      </c>
      <c r="C8758" s="560">
        <f t="shared" si="817"/>
        <v>2013</v>
      </c>
      <c r="D8758" s="560">
        <f t="shared" si="818"/>
        <v>12</v>
      </c>
      <c r="E8758" s="560">
        <f t="shared" si="819"/>
        <v>31</v>
      </c>
      <c r="F8758" s="560">
        <f t="shared" si="820"/>
        <v>21</v>
      </c>
      <c r="G8758" s="595">
        <f t="shared" si="821"/>
        <v>3</v>
      </c>
      <c r="H8758" s="590">
        <f>CHOOSE('Output Sheet'!$B$4,'8760 Data'!J8758,'8760 Data'!K8758,'8760 Data'!L8758,'8760 Data'!M8758,'8760 Data'!N8758,'8760 Data'!O8758,'8760 Data'!P8758,'8760 Data'!Q8758,'8760 Data'!R8758,'8760 Data'!S8758,'8760 Data'!T8758,'8760 Data'!U8758)</f>
        <v>0</v>
      </c>
      <c r="I8758" s="591" t="e">
        <f>H8758/'Output Sheet'!$B$8</f>
        <v>#DIV/0!</v>
      </c>
      <c r="J8758" s="596"/>
      <c r="K8758" s="560"/>
      <c r="L8758" s="560"/>
      <c r="M8758" s="560"/>
      <c r="N8758" s="560"/>
      <c r="O8758" s="560"/>
      <c r="P8758" s="560"/>
      <c r="Q8758" s="560"/>
      <c r="R8758" s="560"/>
      <c r="S8758" s="560"/>
      <c r="T8758" s="560"/>
      <c r="U8758" s="560"/>
    </row>
    <row r="8759" spans="1:21">
      <c r="A8759" s="593">
        <f t="shared" si="816"/>
        <v>41639</v>
      </c>
      <c r="B8759" s="594">
        <v>41639.917173379632</v>
      </c>
      <c r="C8759" s="560">
        <f t="shared" si="817"/>
        <v>2013</v>
      </c>
      <c r="D8759" s="560">
        <f t="shared" si="818"/>
        <v>12</v>
      </c>
      <c r="E8759" s="560">
        <f t="shared" si="819"/>
        <v>31</v>
      </c>
      <c r="F8759" s="560">
        <f t="shared" si="820"/>
        <v>22</v>
      </c>
      <c r="G8759" s="595">
        <f t="shared" si="821"/>
        <v>3</v>
      </c>
      <c r="H8759" s="590">
        <f>CHOOSE('Output Sheet'!$B$4,'8760 Data'!J8759,'8760 Data'!K8759,'8760 Data'!L8759,'8760 Data'!M8759,'8760 Data'!N8759,'8760 Data'!O8759,'8760 Data'!P8759,'8760 Data'!Q8759,'8760 Data'!R8759,'8760 Data'!S8759,'8760 Data'!T8759,'8760 Data'!U8759)</f>
        <v>0</v>
      </c>
      <c r="I8759" s="591" t="e">
        <f>H8759/'Output Sheet'!$B$8</f>
        <v>#DIV/0!</v>
      </c>
      <c r="J8759" s="596"/>
      <c r="K8759" s="560"/>
      <c r="L8759" s="560"/>
      <c r="M8759" s="560"/>
      <c r="N8759" s="560"/>
      <c r="O8759" s="560"/>
      <c r="P8759" s="560"/>
      <c r="Q8759" s="560"/>
      <c r="R8759" s="560"/>
      <c r="S8759" s="560"/>
      <c r="T8759" s="560"/>
      <c r="U8759" s="560"/>
    </row>
    <row r="8760" spans="1:21" ht="15.75" thickBot="1">
      <c r="A8760" s="593">
        <f t="shared" si="816"/>
        <v>41639</v>
      </c>
      <c r="B8760" s="594">
        <v>41639.958840104169</v>
      </c>
      <c r="C8760" s="560">
        <f t="shared" si="817"/>
        <v>2013</v>
      </c>
      <c r="D8760" s="560">
        <f t="shared" si="818"/>
        <v>12</v>
      </c>
      <c r="E8760" s="560">
        <f t="shared" si="819"/>
        <v>31</v>
      </c>
      <c r="F8760" s="560">
        <f t="shared" si="820"/>
        <v>23</v>
      </c>
      <c r="G8760" s="595">
        <f t="shared" si="821"/>
        <v>3</v>
      </c>
      <c r="H8760" s="590">
        <f>CHOOSE('Output Sheet'!$B$4,'8760 Data'!J8760,'8760 Data'!K8760,'8760 Data'!L8760,'8760 Data'!M8760,'8760 Data'!N8760,'8760 Data'!O8760,'8760 Data'!P8760,'8760 Data'!Q8760,'8760 Data'!R8760,'8760 Data'!S8760,'8760 Data'!T8760,'8760 Data'!U8760)</f>
        <v>0</v>
      </c>
      <c r="I8760" s="591" t="e">
        <f>H8760/'Output Sheet'!$B$8</f>
        <v>#DIV/0!</v>
      </c>
      <c r="J8760" s="597"/>
      <c r="K8760" s="565"/>
      <c r="L8760" s="565"/>
      <c r="M8760" s="565"/>
      <c r="N8760" s="565"/>
      <c r="O8760" s="565"/>
      <c r="P8760" s="565"/>
      <c r="Q8760" s="565"/>
      <c r="R8760" s="565"/>
      <c r="S8760" s="565"/>
      <c r="T8760" s="565"/>
      <c r="U8760" s="565"/>
    </row>
    <row r="8761" spans="1:21" ht="15.75" thickBot="1">
      <c r="A8761" s="598">
        <f t="shared" si="816"/>
        <v>41640</v>
      </c>
      <c r="B8761" s="599">
        <v>41640.000506828706</v>
      </c>
      <c r="C8761" s="565">
        <f t="shared" si="817"/>
        <v>2014</v>
      </c>
      <c r="D8761" s="565">
        <f t="shared" si="818"/>
        <v>1</v>
      </c>
      <c r="E8761" s="565">
        <f t="shared" si="819"/>
        <v>1</v>
      </c>
      <c r="F8761" s="565">
        <f t="shared" si="820"/>
        <v>24</v>
      </c>
      <c r="G8761" s="600">
        <f t="shared" si="821"/>
        <v>4</v>
      </c>
      <c r="H8761" s="590">
        <f>CHOOSE('Output Sheet'!$B$4,'8760 Data'!J8761,'8760 Data'!K8761,'8760 Data'!L8761,'8760 Data'!M8761,'8760 Data'!N8761,'8760 Data'!O8761,'8760 Data'!P8761,'8760 Data'!Q8761,'8760 Data'!R8761,'8760 Data'!S8761,'8760 Data'!T8761,'8760 Data'!U8761)</f>
        <v>0</v>
      </c>
      <c r="I8761" s="591" t="e">
        <f>H8761/'Output Sheet'!$B$8</f>
        <v>#DIV/0!</v>
      </c>
      <c r="J8761" s="601"/>
      <c r="K8761" s="601"/>
      <c r="L8761" s="601"/>
      <c r="M8761" s="601"/>
      <c r="N8761" s="601"/>
      <c r="O8761" s="601"/>
      <c r="P8761" s="601"/>
      <c r="Q8761" s="601"/>
      <c r="R8761" s="601"/>
      <c r="S8761" s="601"/>
      <c r="T8761" s="601"/>
      <c r="U8761" s="60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5a6af5d2-b149-417a-83da-6eacf9e43883">VEJWPX3NRHRY-1409-4729</_dlc_DocId>
    <_dlc_DocIdUrl xmlns="5a6af5d2-b149-417a-83da-6eacf9e43883">
      <Url>https://portal.solarreserve.com/pv/Projectengineering/_layouts/DocIdRedir.aspx?ID=VEJWPX3NRHRY-1409-4729</Url>
      <Description>VEJWPX3NRHRY-1409-4729</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5A51B529CF20849B66C97BC8E7D071E" ma:contentTypeVersion="0" ma:contentTypeDescription="Create a new document." ma:contentTypeScope="" ma:versionID="7c35659d2ec19de80d9ebc9c5380c604">
  <xsd:schema xmlns:xsd="http://www.w3.org/2001/XMLSchema" xmlns:xs="http://www.w3.org/2001/XMLSchema" xmlns:p="http://schemas.microsoft.com/office/2006/metadata/properties" xmlns:ns2="5a6af5d2-b149-417a-83da-6eacf9e43883" targetNamespace="http://schemas.microsoft.com/office/2006/metadata/properties" ma:root="true" ma:fieldsID="9a742df377b6e3adefe236c09e0de111" ns2:_="">
    <xsd:import namespace="5a6af5d2-b149-417a-83da-6eacf9e43883"/>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6af5d2-b149-417a-83da-6eacf9e4388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4A663A27-4B60-4688-B4E9-F061E8E0999A}">
  <ds:schemaRefs>
    <ds:schemaRef ds:uri="http://purl.org/dc/terms/"/>
    <ds:schemaRef ds:uri="http://schemas.microsoft.com/office/2006/metadata/properties"/>
    <ds:schemaRef ds:uri="http://purl.org/dc/elements/1.1/"/>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5a6af5d2-b149-417a-83da-6eacf9e43883"/>
    <ds:schemaRef ds:uri="http://purl.org/dc/dcmitype/"/>
  </ds:schemaRefs>
</ds:datastoreItem>
</file>

<file path=customXml/itemProps2.xml><?xml version="1.0" encoding="utf-8"?>
<ds:datastoreItem xmlns:ds="http://schemas.openxmlformats.org/officeDocument/2006/customXml" ds:itemID="{07B50F44-AE2A-4036-B902-C6532F9FAFF0}">
  <ds:schemaRefs>
    <ds:schemaRef ds:uri="http://schemas.microsoft.com/sharepoint/v3/contenttype/forms"/>
  </ds:schemaRefs>
</ds:datastoreItem>
</file>

<file path=customXml/itemProps3.xml><?xml version="1.0" encoding="utf-8"?>
<ds:datastoreItem xmlns:ds="http://schemas.openxmlformats.org/officeDocument/2006/customXml" ds:itemID="{3A6CE26B-81E2-441C-9AD8-C97F7F17193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a6af5d2-b149-417a-83da-6eacf9e438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7459BE0-922E-466D-ACF6-3C22BC3DBE86}">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27</vt:i4>
      </vt:variant>
    </vt:vector>
  </HeadingPairs>
  <TitlesOfParts>
    <vt:vector size="34" baseType="lpstr">
      <vt:lpstr>Revision History</vt:lpstr>
      <vt:lpstr>Instruction Sheet</vt:lpstr>
      <vt:lpstr>System Configuration</vt:lpstr>
      <vt:lpstr>Financial Model Inputs</vt:lpstr>
      <vt:lpstr>TOD</vt:lpstr>
      <vt:lpstr>Output Sheet</vt:lpstr>
      <vt:lpstr>8760 Data</vt:lpstr>
      <vt:lpstr>DCACactual</vt:lpstr>
      <vt:lpstr>DCACTarget</vt:lpstr>
      <vt:lpstr>GTPF</vt:lpstr>
      <vt:lpstr>'System Configuration'!GTunitimpedance</vt:lpstr>
      <vt:lpstr>HVXfrmrs</vt:lpstr>
      <vt:lpstr>ICcostinfo</vt:lpstr>
      <vt:lpstr>Invtable</vt:lpstr>
      <vt:lpstr>Paneltable</vt:lpstr>
      <vt:lpstr>PGEEOWeekday</vt:lpstr>
      <vt:lpstr>PGEEOWeekend</vt:lpstr>
      <vt:lpstr>PGETODWeekday</vt:lpstr>
      <vt:lpstr>PGETODWeekend</vt:lpstr>
      <vt:lpstr>'System Configuration'!Print_Area</vt:lpstr>
      <vt:lpstr>SCEEOWeekday</vt:lpstr>
      <vt:lpstr>SCEEOWeekend</vt:lpstr>
      <vt:lpstr>SCETODWeekday</vt:lpstr>
      <vt:lpstr>SCETODWeekend</vt:lpstr>
      <vt:lpstr>SDGEEOWeekday</vt:lpstr>
      <vt:lpstr>SDGEEOWeekend</vt:lpstr>
      <vt:lpstr>SDGETODWeekday</vt:lpstr>
      <vt:lpstr>SDGETODWeekend</vt:lpstr>
      <vt:lpstr>SMUDTODWeekday</vt:lpstr>
      <vt:lpstr>SMUDTODWeekend</vt:lpstr>
      <vt:lpstr>SystemAC</vt:lpstr>
      <vt:lpstr>SystemDC</vt:lpstr>
      <vt:lpstr>TargetAC</vt:lpstr>
      <vt:lpstr>TargetMVA</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Boyega Ajayi;Geoff.Rosenberg@solarreserve.com</dc:creator>
  <cp:lastModifiedBy>Geoff Rosenberg</cp:lastModifiedBy>
  <cp:lastPrinted>2013-07-25T04:37:10Z</cp:lastPrinted>
  <dcterms:created xsi:type="dcterms:W3CDTF">2012-04-02T17:18:56Z</dcterms:created>
  <dcterms:modified xsi:type="dcterms:W3CDTF">2013-12-10T19:44:03Z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01e1dc44-1d18-4dcb-a569-eb35ac4a583d</vt:lpwstr>
  </property>
  <property fmtid="{D5CDD505-2E9C-101B-9397-08002B2CF9AE}" pid="3" name="ContentTypeId">
    <vt:lpwstr>0x01010045A51B529CF20849B66C97BC8E7D071E</vt:lpwstr>
  </property>
  <property fmtid="{D5CDD505-2E9C-101B-9397-08002B2CF9AE}" pid="4" name="VS Team System Data DO NOT EDIT_GUID">
    <vt:lpwstr>5f15ee52-22ba-4822-8a6e-9695c8d647e8</vt:lpwstr>
  </property>
</Properties>
</file>